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15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openxmlformats-package.core-properties+xml" PartName="/docProps/core.xml"/>
  <Override ContentType="application/vnd.openxmlformats-officedocument.spreadsheetml.externalLink+xml" PartName="/xl/externalLinks/externalLink1.xml"/>
  <Override ContentType="application/vnd.openxmlformats-officedocument.spreadsheetml.externalLink+xml" PartName="/xl/externalLinks/externalLink7.xml"/>
  <Override ContentType="application/vnd.openxmlformats-officedocument.spreadsheetml.externalLink+xml" PartName="/xl/externalLinks/externalLink2.xml"/>
  <Override ContentType="application/vnd.openxmlformats-officedocument.spreadsheetml.externalLink+xml" PartName="/xl/externalLinks/externalLink12.xml"/>
  <Override ContentType="application/vnd.openxmlformats-officedocument.spreadsheetml.externalLink+xml" PartName="/xl/externalLinks/externalLink8.xml"/>
  <Override ContentType="application/vnd.openxmlformats-officedocument.spreadsheetml.externalLink+xml" PartName="/xl/externalLinks/externalLink11.xml"/>
  <Override ContentType="application/vnd.openxmlformats-officedocument.spreadsheetml.externalLink+xml" PartName="/xl/externalLinks/externalLink3.xml"/>
  <Override ContentType="application/vnd.openxmlformats-officedocument.spreadsheetml.externalLink+xml" PartName="/xl/externalLinks/externalLink6.xml"/>
  <Override ContentType="application/vnd.openxmlformats-officedocument.spreadsheetml.externalLink+xml" PartName="/xl/externalLinks/externalLink5.xml"/>
  <Override ContentType="application/vnd.openxmlformats-officedocument.spreadsheetml.externalLink+xml" PartName="/xl/externalLinks/externalLink4.xml"/>
  <Override ContentType="application/vnd.openxmlformats-officedocument.spreadsheetml.externalLink+xml" PartName="/xl/externalLinks/externalLink10.xml"/>
  <Override ContentType="application/vnd.openxmlformats-officedocument.spreadsheetml.externalLink+xml" PartName="/xl/externalLinks/externalLink9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2005 (SIN EO)" sheetId="1" r:id="rId4"/>
    <sheet state="visible" name="2020" sheetId="2" r:id="rId5"/>
    <sheet state="visible" name="2019" sheetId="3" r:id="rId6"/>
    <sheet state="visible" name="2018" sheetId="4" r:id="rId7"/>
    <sheet state="visible" name="2017 EO SIN GAL" sheetId="5" r:id="rId8"/>
    <sheet state="visible" name="2016  EO SIN GAL " sheetId="6" r:id="rId9"/>
    <sheet state="visible" name="2015" sheetId="7" r:id="rId10"/>
    <sheet state="visible" name="2014" sheetId="8" r:id="rId11"/>
    <sheet state="visible" name="2013" sheetId="9" r:id="rId12"/>
    <sheet state="visible" name="2012" sheetId="10" r:id="rId13"/>
    <sheet state="visible" name="2011 EO SIN GAL" sheetId="11" r:id="rId14"/>
    <sheet state="visible" name="2010" sheetId="12" r:id="rId15"/>
    <sheet state="visible" name="2009" sheetId="13" r:id="rId16"/>
    <sheet state="visible" name="2008" sheetId="14" r:id="rId17"/>
    <sheet state="visible" name="faltan datos todo07" sheetId="15" r:id="rId18"/>
    <sheet state="visible" name="2006" sheetId="16" r:id="rId19"/>
    <sheet state="visible" name="2004" sheetId="17" r:id="rId20"/>
  </sheets>
  <externalReferences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</externalReferences>
  <definedNames>
    <definedName hidden="1" localSheetId="13" name="_xlnm._FilterDatabase">'2008'!$A$1:$O$1421</definedName>
  </definedNames>
  <calcPr/>
  <extLst>
    <ext uri="GoogleSheetsCustomDataVersion2">
      <go:sheetsCustomData xmlns:go="http://customooxmlschemas.google.com/" r:id="rId33" roundtripDataChecksum="JMA0Y1pliGsVR8WDpOebafU+ibpCbeuQwCkA+T7QUUM="/>
    </ext>
  </extLst>
</workbook>
</file>

<file path=xl/sharedStrings.xml><?xml version="1.0" encoding="utf-8"?>
<sst xmlns="http://schemas.openxmlformats.org/spreadsheetml/2006/main" count="121139" uniqueCount="8683">
  <si>
    <t>FECHA</t>
  </si>
  <si>
    <t>CUENCA</t>
  </si>
  <si>
    <t>RIO</t>
  </si>
  <si>
    <t>LONGITUD</t>
  </si>
  <si>
    <t>PESO</t>
  </si>
  <si>
    <t>CIRCUNFERENCIA</t>
  </si>
  <si>
    <t>PRECINTO</t>
  </si>
  <si>
    <t>COTO?</t>
  </si>
  <si>
    <t>COTO</t>
  </si>
  <si>
    <t>POZO</t>
  </si>
  <si>
    <t>CEBO</t>
  </si>
  <si>
    <t>EDAD RIO</t>
  </si>
  <si>
    <t>EDAD MAR</t>
  </si>
  <si>
    <t>MARCADO</t>
  </si>
  <si>
    <t>NOMBRE</t>
  </si>
  <si>
    <t>APELLIDO</t>
  </si>
  <si>
    <t>MENOR</t>
  </si>
  <si>
    <t>COD. PRV.</t>
  </si>
  <si>
    <t>COD. MUN.</t>
  </si>
  <si>
    <t>CARES-DEVA</t>
  </si>
  <si>
    <t>DEVA</t>
  </si>
  <si>
    <t>L</t>
  </si>
  <si>
    <t>ZONA BAJA</t>
  </si>
  <si>
    <t>N</t>
  </si>
  <si>
    <t>ZONA MEDIA</t>
  </si>
  <si>
    <t>LA CONCHAN</t>
  </si>
  <si>
    <t>EL CHURRU</t>
  </si>
  <si>
    <t>EL CHURRO</t>
  </si>
  <si>
    <t>LA ESTACA</t>
  </si>
  <si>
    <t>EL VISO</t>
  </si>
  <si>
    <t>LA INDIA-ZONA BAJA</t>
  </si>
  <si>
    <t>SANTIAÑES</t>
  </si>
  <si>
    <t>MARGANES</t>
  </si>
  <si>
    <t>LA BARCA</t>
  </si>
  <si>
    <t>EL ALLORU</t>
  </si>
  <si>
    <t>M</t>
  </si>
  <si>
    <t>LA INDIA</t>
  </si>
  <si>
    <t>LA CONCHA</t>
  </si>
  <si>
    <t>LA CAPILLA</t>
  </si>
  <si>
    <t>LA RAIZ</t>
  </si>
  <si>
    <t>C</t>
  </si>
  <si>
    <t>LA COGOLLA</t>
  </si>
  <si>
    <t>LOS PUERCOS</t>
  </si>
  <si>
    <t>EL LARION</t>
  </si>
  <si>
    <t>EL LORMUCU</t>
  </si>
  <si>
    <t>OVAR</t>
  </si>
  <si>
    <t>OBAR</t>
  </si>
  <si>
    <t>LA ESTACADA</t>
  </si>
  <si>
    <t>LOS BAÑOS</t>
  </si>
  <si>
    <t>LA TORRE</t>
  </si>
  <si>
    <t>EL NON</t>
  </si>
  <si>
    <t>EL CANTO COBOLLA</t>
  </si>
  <si>
    <t>MURALLONES</t>
  </si>
  <si>
    <t>LA MOLINUCA</t>
  </si>
  <si>
    <t>CIGARRILLO</t>
  </si>
  <si>
    <t>SANTIAÑEZ</t>
  </si>
  <si>
    <t>TABLON</t>
  </si>
  <si>
    <t>LA COGOYA</t>
  </si>
  <si>
    <t>EL ESPUMERU</t>
  </si>
  <si>
    <t>LA REGUERA</t>
  </si>
  <si>
    <t>BARTALO</t>
  </si>
  <si>
    <t>MILDON</t>
  </si>
  <si>
    <t>EL SEU</t>
  </si>
  <si>
    <t>LA GARMA</t>
  </si>
  <si>
    <t>EL CANTU</t>
  </si>
  <si>
    <t>EL TABLON</t>
  </si>
  <si>
    <t>ARRUDO</t>
  </si>
  <si>
    <t>COTO NISERIAS</t>
  </si>
  <si>
    <t>EL COLLU</t>
  </si>
  <si>
    <t>EL TILO</t>
  </si>
  <si>
    <t>JACES</t>
  </si>
  <si>
    <t>LA ENCINA</t>
  </si>
  <si>
    <t>LA HIGAR</t>
  </si>
  <si>
    <t>MIÑANCES</t>
  </si>
  <si>
    <t>MONEJO</t>
  </si>
  <si>
    <t>PEÑA CAIDA</t>
  </si>
  <si>
    <t>PEÑA REDONDA</t>
  </si>
  <si>
    <t>PUENTE CALDABONES</t>
  </si>
  <si>
    <t>PUENTE LA VIDRE</t>
  </si>
  <si>
    <t>PUENTE VIEJO</t>
  </si>
  <si>
    <t>RESERVA NISERIAS</t>
  </si>
  <si>
    <t>RUBENA</t>
  </si>
  <si>
    <t>EO</t>
  </si>
  <si>
    <t>VIXATO</t>
  </si>
  <si>
    <t>XESTEIRA</t>
  </si>
  <si>
    <t>MONASTERIO</t>
  </si>
  <si>
    <t>LA VELLA</t>
  </si>
  <si>
    <t>LOUREIRO</t>
  </si>
  <si>
    <t>GARABULLEIRO</t>
  </si>
  <si>
    <t>LAS FONTES</t>
  </si>
  <si>
    <t>ESVA</t>
  </si>
  <si>
    <t>CAMPON</t>
  </si>
  <si>
    <t>CANARES</t>
  </si>
  <si>
    <t>CAMARES</t>
  </si>
  <si>
    <t>CANTON</t>
  </si>
  <si>
    <t>EL BENITO</t>
  </si>
  <si>
    <t>LA HUELGA</t>
  </si>
  <si>
    <t>BENITO</t>
  </si>
  <si>
    <t>AGÜERA</t>
  </si>
  <si>
    <t>NARCEA-NALÓN</t>
  </si>
  <si>
    <t>NALÓN</t>
  </si>
  <si>
    <t>PUENTE PEÑAULLAN</t>
  </si>
  <si>
    <t>LA CERRA</t>
  </si>
  <si>
    <t>LA CORRA</t>
  </si>
  <si>
    <t>LA FIGAL</t>
  </si>
  <si>
    <t>LA PEÑONA</t>
  </si>
  <si>
    <t>PEÑA EL BARCO</t>
  </si>
  <si>
    <t>CAMPON SANTIANES</t>
  </si>
  <si>
    <t>REGATINA</t>
  </si>
  <si>
    <t>CEREZALINA</t>
  </si>
  <si>
    <t>PEÑAULLAN</t>
  </si>
  <si>
    <t>PUENTE LA VIA</t>
  </si>
  <si>
    <t>LA CEREZALINA</t>
  </si>
  <si>
    <t>LA POSTURA</t>
  </si>
  <si>
    <t>LA ROBLE</t>
  </si>
  <si>
    <t>SANTO SESO</t>
  </si>
  <si>
    <t>EL RABION</t>
  </si>
  <si>
    <t>EL BARCO</t>
  </si>
  <si>
    <t>MED</t>
  </si>
  <si>
    <t>MIN</t>
  </si>
  <si>
    <t>Contar 54,</t>
  </si>
  <si>
    <t>hora</t>
  </si>
  <si>
    <t>LONG.</t>
  </si>
  <si>
    <t>CIRCUN</t>
  </si>
  <si>
    <t>TIPO</t>
  </si>
  <si>
    <t>COTO/ LIBRE</t>
  </si>
  <si>
    <t>e-rio</t>
  </si>
  <si>
    <t>e-mar</t>
  </si>
  <si>
    <t>sexo</t>
  </si>
  <si>
    <t>APELLIDOS-NOMBRE</t>
  </si>
  <si>
    <t>PROVINCIA</t>
  </si>
  <si>
    <t>NARCEA</t>
  </si>
  <si>
    <t>PUENTE CORNELLANA</t>
  </si>
  <si>
    <t>EL TEXU</t>
  </si>
  <si>
    <t>LA BOUZA</t>
  </si>
  <si>
    <t>EL GUEYU</t>
  </si>
  <si>
    <t>EL ZARRO</t>
  </si>
  <si>
    <t>BARZANIELLAS</t>
  </si>
  <si>
    <t>MARCEL</t>
  </si>
  <si>
    <t>LAS LAGRIMAS</t>
  </si>
  <si>
    <t>LA COLUMNA</t>
  </si>
  <si>
    <t>LA GARITA</t>
  </si>
  <si>
    <t>CABRERA</t>
  </si>
  <si>
    <t>EL DESASTRE</t>
  </si>
  <si>
    <t>LOS KIWIS</t>
  </si>
  <si>
    <t>PEÑA SOTO</t>
  </si>
  <si>
    <t>PUENTE QUINZANAS</t>
  </si>
  <si>
    <t>EL CHISPERO</t>
  </si>
  <si>
    <t>LA VEGUINA</t>
  </si>
  <si>
    <t>BARZANIELLES</t>
  </si>
  <si>
    <t>LA ESCOLLERA VISO</t>
  </si>
  <si>
    <t>LOS GITANOS</t>
  </si>
  <si>
    <t>LA LLERA</t>
  </si>
  <si>
    <t>VEGAXU</t>
  </si>
  <si>
    <t>LA POSTAL</t>
  </si>
  <si>
    <t>EL NOCEO</t>
  </si>
  <si>
    <t>EL MARCEL</t>
  </si>
  <si>
    <t>GARITA EL GRILLO</t>
  </si>
  <si>
    <t>FUENTES DESEMBARCADAS</t>
  </si>
  <si>
    <t>CHISPERO</t>
  </si>
  <si>
    <t>EL MIGUELON</t>
  </si>
  <si>
    <t>LA ISLA</t>
  </si>
  <si>
    <t>MIGUELON</t>
  </si>
  <si>
    <t>VEGASU</t>
  </si>
  <si>
    <t>LA DEFENSA</t>
  </si>
  <si>
    <t>LA CABAÑA</t>
  </si>
  <si>
    <t>ESCOLLERA EL VISO</t>
  </si>
  <si>
    <t>LAS CAVADURAS</t>
  </si>
  <si>
    <t>EL FABEIRO</t>
  </si>
  <si>
    <t>CIARRO</t>
  </si>
  <si>
    <t>FABEIRO</t>
  </si>
  <si>
    <t>EL CIARRO</t>
  </si>
  <si>
    <t>ESCOLLERA DEL VISO</t>
  </si>
  <si>
    <t>DESASTRE</t>
  </si>
  <si>
    <t>ESCOLLERA-EL VISO</t>
  </si>
  <si>
    <t>BOUZA</t>
  </si>
  <si>
    <t>EL REGATO</t>
  </si>
  <si>
    <t>EL PUNTAL</t>
  </si>
  <si>
    <t>ZARRO</t>
  </si>
  <si>
    <t>LA ESCOLLERA DEL VISU</t>
  </si>
  <si>
    <t>LA GARITA EL GRILLO</t>
  </si>
  <si>
    <t>BRUNEIRO</t>
  </si>
  <si>
    <t>LA HORTONA</t>
  </si>
  <si>
    <t>GARITA GRILLO</t>
  </si>
  <si>
    <t>EL JARRO</t>
  </si>
  <si>
    <t>PUENTE DE CORNELLANA</t>
  </si>
  <si>
    <t>LA BONZA</t>
  </si>
  <si>
    <t>NOCEO</t>
  </si>
  <si>
    <t>EL ZARZO</t>
  </si>
  <si>
    <t>NOCEDO</t>
  </si>
  <si>
    <t>GÜEYU</t>
  </si>
  <si>
    <t>LAS HERAS</t>
  </si>
  <si>
    <t>DESEMBOCADURA</t>
  </si>
  <si>
    <t>PTE. CORNELLANA</t>
  </si>
  <si>
    <t>PLAYA POLO</t>
  </si>
  <si>
    <t>PUENTE QUINTANAS</t>
  </si>
  <si>
    <t>PTE. QUINZANAS</t>
  </si>
  <si>
    <t>PTE. QUINTANAS</t>
  </si>
  <si>
    <t>EL CANDANIN</t>
  </si>
  <si>
    <t>LA GARITA ELGRILLO</t>
  </si>
  <si>
    <t>BARZANIELLA</t>
  </si>
  <si>
    <t>LA PEÑA</t>
  </si>
  <si>
    <t>LA COLMENA</t>
  </si>
  <si>
    <t>EL SARTEU</t>
  </si>
  <si>
    <t>LAGRIMAS</t>
  </si>
  <si>
    <t>PTE. LANEO</t>
  </si>
  <si>
    <t>PUENTE QUINZANA</t>
  </si>
  <si>
    <t>CASAS DEL PUENTE</t>
  </si>
  <si>
    <t>ESCOLLERA VISO</t>
  </si>
  <si>
    <t>LA GRANJA</t>
  </si>
  <si>
    <t>FABEIRA</t>
  </si>
  <si>
    <t>LA ESCOLLERA</t>
  </si>
  <si>
    <t>REGATU</t>
  </si>
  <si>
    <t>EL NOCEU</t>
  </si>
  <si>
    <t>EL REGATU</t>
  </si>
  <si>
    <t>BORBOLLA LA CHISPERA</t>
  </si>
  <si>
    <t>TEXO</t>
  </si>
  <si>
    <t>QUINZANAS</t>
  </si>
  <si>
    <t>LA HONTORIA</t>
  </si>
  <si>
    <t>LA ESCOLLERA DEL VISO</t>
  </si>
  <si>
    <t>GUEYU</t>
  </si>
  <si>
    <t>CHISTERO</t>
  </si>
  <si>
    <t>ESCOLLERA EL VISU</t>
  </si>
  <si>
    <t>VISO</t>
  </si>
  <si>
    <t>NOCEU</t>
  </si>
  <si>
    <t>EL CHISPERU</t>
  </si>
  <si>
    <t>ESCOLLERA VISA</t>
  </si>
  <si>
    <t>22/07/2005</t>
  </si>
  <si>
    <t>SELLA</t>
  </si>
  <si>
    <t>BREZO</t>
  </si>
  <si>
    <t>JOSE MANUEL</t>
  </si>
  <si>
    <t>FERNANDEZ</t>
  </si>
  <si>
    <t>08/07/2005</t>
  </si>
  <si>
    <t>JOSE LUIS</t>
  </si>
  <si>
    <t>TOMAS</t>
  </si>
  <si>
    <t>06/07/2005</t>
  </si>
  <si>
    <t>MANUEL</t>
  </si>
  <si>
    <t>MARCOS</t>
  </si>
  <si>
    <t>06/05/2005</t>
  </si>
  <si>
    <t>ANTONIO</t>
  </si>
  <si>
    <t>JIMENEZ</t>
  </si>
  <si>
    <t>28/05/2005</t>
  </si>
  <si>
    <t>AZUCENA</t>
  </si>
  <si>
    <t>25/06/2005</t>
  </si>
  <si>
    <t>MARIANO</t>
  </si>
  <si>
    <t>SANZ</t>
  </si>
  <si>
    <t>24/07/2005</t>
  </si>
  <si>
    <t>JOSE MARIA</t>
  </si>
  <si>
    <t>15/06/2005</t>
  </si>
  <si>
    <t>JUAN ANTONIO</t>
  </si>
  <si>
    <t>MENENDEZ</t>
  </si>
  <si>
    <t>FERMIN</t>
  </si>
  <si>
    <t>LUQUE</t>
  </si>
  <si>
    <t>23/05/2005</t>
  </si>
  <si>
    <t>CARLOS</t>
  </si>
  <si>
    <t>ECHARRI</t>
  </si>
  <si>
    <t>FAUSTINO</t>
  </si>
  <si>
    <t>HERNANDEZ</t>
  </si>
  <si>
    <t>GUERRERO</t>
  </si>
  <si>
    <t>20/05/2005</t>
  </si>
  <si>
    <t>ALEJANDRO</t>
  </si>
  <si>
    <t>06/04/2005</t>
  </si>
  <si>
    <t>MIGUEL</t>
  </si>
  <si>
    <t>14/06/2005</t>
  </si>
  <si>
    <t>JOSE ANGEL</t>
  </si>
  <si>
    <t>GETINO</t>
  </si>
  <si>
    <t>01/05/2005</t>
  </si>
  <si>
    <t>NICOLAS</t>
  </si>
  <si>
    <t>ARDISANA</t>
  </si>
  <si>
    <t>04/05/2005</t>
  </si>
  <si>
    <t>ANTUÑA</t>
  </si>
  <si>
    <t>03/05/2005</t>
  </si>
  <si>
    <t>EDUARDO</t>
  </si>
  <si>
    <t>RIVERO</t>
  </si>
  <si>
    <t>12/06/2005</t>
  </si>
  <si>
    <t>CAÑERAS</t>
  </si>
  <si>
    <t>J.LUIS</t>
  </si>
  <si>
    <t>GONZALEZ</t>
  </si>
  <si>
    <t>21/05/2005</t>
  </si>
  <si>
    <t>JOSE</t>
  </si>
  <si>
    <t>MOLEJON</t>
  </si>
  <si>
    <t>ADOLFO</t>
  </si>
  <si>
    <t>GOMEZ</t>
  </si>
  <si>
    <t>06/06/2005</t>
  </si>
  <si>
    <t>OSCAR</t>
  </si>
  <si>
    <t>DELCANTO</t>
  </si>
  <si>
    <t>16/05/2005</t>
  </si>
  <si>
    <t>13/06/2005</t>
  </si>
  <si>
    <t>JAVIER</t>
  </si>
  <si>
    <t>ANTON</t>
  </si>
  <si>
    <t>05/06/2005</t>
  </si>
  <si>
    <t>LAMELA</t>
  </si>
  <si>
    <t>DEMETRIO</t>
  </si>
  <si>
    <t>MARTINEZ</t>
  </si>
  <si>
    <t>FORTUNATO</t>
  </si>
  <si>
    <t>TOME</t>
  </si>
  <si>
    <t>29/05/2005</t>
  </si>
  <si>
    <t>J.FRANCISCO</t>
  </si>
  <si>
    <t>NAREDO</t>
  </si>
  <si>
    <t>27/05/2005</t>
  </si>
  <si>
    <t>SIGÜENZA</t>
  </si>
  <si>
    <t>ANGEL</t>
  </si>
  <si>
    <t>GAY</t>
  </si>
  <si>
    <t>10/06/2005</t>
  </si>
  <si>
    <t>JOSE RAMON</t>
  </si>
  <si>
    <t>14/05/2005</t>
  </si>
  <si>
    <t>JAVIER JORDAN</t>
  </si>
  <si>
    <t>SAGARNA</t>
  </si>
  <si>
    <t>08/06/2005</t>
  </si>
  <si>
    <t>SUAREZ</t>
  </si>
  <si>
    <t>26/04/2005</t>
  </si>
  <si>
    <t>DIAZ</t>
  </si>
  <si>
    <t>22/05/2005</t>
  </si>
  <si>
    <t>LUIS ALFONSO</t>
  </si>
  <si>
    <t>08/05/2005</t>
  </si>
  <si>
    <t>ALBERTO</t>
  </si>
  <si>
    <t>VILLA</t>
  </si>
  <si>
    <t>MARCELINO</t>
  </si>
  <si>
    <t>MATAS</t>
  </si>
  <si>
    <t>18/05/2005</t>
  </si>
  <si>
    <t>VALENTIN</t>
  </si>
  <si>
    <t>SANMARTIN</t>
  </si>
  <si>
    <t>RAMON</t>
  </si>
  <si>
    <t>CIBRIAN</t>
  </si>
  <si>
    <t>10/05/2005</t>
  </si>
  <si>
    <t>ALVARO</t>
  </si>
  <si>
    <t>03/06/2005</t>
  </si>
  <si>
    <t>JUAN ANDRES</t>
  </si>
  <si>
    <t>MATA</t>
  </si>
  <si>
    <t>18/06/2005</t>
  </si>
  <si>
    <t>LUIS</t>
  </si>
  <si>
    <t>24/05/2005</t>
  </si>
  <si>
    <t>ESPINA</t>
  </si>
  <si>
    <t>G.MANUEL</t>
  </si>
  <si>
    <t>RODRIGUEZ</t>
  </si>
  <si>
    <t>04/06/2005</t>
  </si>
  <si>
    <t>GERMAN</t>
  </si>
  <si>
    <t>MONTALVO</t>
  </si>
  <si>
    <t>IBAÑEZ</t>
  </si>
  <si>
    <t>11/06/2005</t>
  </si>
  <si>
    <t>LAVIN</t>
  </si>
  <si>
    <t>19/06/2005</t>
  </si>
  <si>
    <t>ESTEBAN</t>
  </si>
  <si>
    <t>CARBAJAL</t>
  </si>
  <si>
    <t>ALVAREZ</t>
  </si>
  <si>
    <t>13/05/2005</t>
  </si>
  <si>
    <t>JEAN CLAUDE</t>
  </si>
  <si>
    <t>NO</t>
  </si>
  <si>
    <t>FRANCISCO</t>
  </si>
  <si>
    <t>PABLO</t>
  </si>
  <si>
    <t>LEGAZPI</t>
  </si>
  <si>
    <t>L.ANTONIO</t>
  </si>
  <si>
    <t>29/04/2005</t>
  </si>
  <si>
    <t>FERNANDO</t>
  </si>
  <si>
    <t>SAÑUDO</t>
  </si>
  <si>
    <t>30/04/2005</t>
  </si>
  <si>
    <t>FRANCISCO JAVIER</t>
  </si>
  <si>
    <t>GARCIA</t>
  </si>
  <si>
    <t>27/04/2005</t>
  </si>
  <si>
    <t>BARBIAL</t>
  </si>
  <si>
    <t>PLACIDO</t>
  </si>
  <si>
    <t>LOPEZ</t>
  </si>
  <si>
    <t>RAUL ALBERTO</t>
  </si>
  <si>
    <t>BERNARDO</t>
  </si>
  <si>
    <t>07/06/2005</t>
  </si>
  <si>
    <t>CRUZ</t>
  </si>
  <si>
    <t>SOTO</t>
  </si>
  <si>
    <t>BENIGNO</t>
  </si>
  <si>
    <t>CORTINO</t>
  </si>
  <si>
    <t>GONZALO</t>
  </si>
  <si>
    <t>31/05/2005</t>
  </si>
  <si>
    <t>26/06/2005</t>
  </si>
  <si>
    <t>PIDAL</t>
  </si>
  <si>
    <t>LUIS ANGEL</t>
  </si>
  <si>
    <t>BARRIGON</t>
  </si>
  <si>
    <t>ENRIQUE</t>
  </si>
  <si>
    <t>MANJON</t>
  </si>
  <si>
    <t>JUAN JOSE</t>
  </si>
  <si>
    <t>ALONSO</t>
  </si>
  <si>
    <t>18/07/2005</t>
  </si>
  <si>
    <t>INTRIAGO</t>
  </si>
  <si>
    <t>15/07/2005</t>
  </si>
  <si>
    <t>RODRIGO</t>
  </si>
  <si>
    <t>CUESTA</t>
  </si>
  <si>
    <t>HILDA</t>
  </si>
  <si>
    <t>MEDINA</t>
  </si>
  <si>
    <t>25/05/2005</t>
  </si>
  <si>
    <t>MELE</t>
  </si>
  <si>
    <t>02/06/2005</t>
  </si>
  <si>
    <t>CRIADO</t>
  </si>
  <si>
    <t>02/05/2005</t>
  </si>
  <si>
    <t>ESTAYOS</t>
  </si>
  <si>
    <t>MERCHAN</t>
  </si>
  <si>
    <t>SATURNINO</t>
  </si>
  <si>
    <t>GUTIERREZ</t>
  </si>
  <si>
    <t>PRUDENCIO</t>
  </si>
  <si>
    <t>GAYIZO</t>
  </si>
  <si>
    <t>30/05/2005</t>
  </si>
  <si>
    <t>J.MARTIN</t>
  </si>
  <si>
    <t>CARBALLEDO</t>
  </si>
  <si>
    <t>MATIAS</t>
  </si>
  <si>
    <t>PEDRO LUIS</t>
  </si>
  <si>
    <t>PEREZ</t>
  </si>
  <si>
    <t>11/05/2005</t>
  </si>
  <si>
    <t>CANDOSA</t>
  </si>
  <si>
    <t>EMILIO</t>
  </si>
  <si>
    <t>GIMENEZ</t>
  </si>
  <si>
    <t>AQUILINO</t>
  </si>
  <si>
    <t>ROZAS</t>
  </si>
  <si>
    <t>RAFAEL</t>
  </si>
  <si>
    <t>AGUIRRE</t>
  </si>
  <si>
    <t>ARMANDO</t>
  </si>
  <si>
    <t>SANCHEZ</t>
  </si>
  <si>
    <t>01/06/2005</t>
  </si>
  <si>
    <t>GOLONDROSO</t>
  </si>
  <si>
    <t>JACOBO</t>
  </si>
  <si>
    <t>VALERIANO</t>
  </si>
  <si>
    <t>COTERO</t>
  </si>
  <si>
    <t>FRANCISCO ANTONIO</t>
  </si>
  <si>
    <t>MARTINO</t>
  </si>
  <si>
    <t>DARIO</t>
  </si>
  <si>
    <t>MARTIN</t>
  </si>
  <si>
    <t>JOSE PABLO</t>
  </si>
  <si>
    <t>EMPARAN</t>
  </si>
  <si>
    <t>07/05/2005</t>
  </si>
  <si>
    <t>RICARDO</t>
  </si>
  <si>
    <t>27/06/2005</t>
  </si>
  <si>
    <t>JESUS</t>
  </si>
  <si>
    <t>PIQUERO</t>
  </si>
  <si>
    <t>AGUSTIN</t>
  </si>
  <si>
    <t>03/04/2005</t>
  </si>
  <si>
    <t>JOSE ANTONIO</t>
  </si>
  <si>
    <t>JOEL</t>
  </si>
  <si>
    <t>VALDES</t>
  </si>
  <si>
    <t>DE LA ROZ</t>
  </si>
  <si>
    <t>27/07/2005</t>
  </si>
  <si>
    <t>09/07/2005</t>
  </si>
  <si>
    <t>QUESADA</t>
  </si>
  <si>
    <t>05/07/2005</t>
  </si>
  <si>
    <t>LARIA</t>
  </si>
  <si>
    <t>23/07/2005</t>
  </si>
  <si>
    <t>04/07/2005</t>
  </si>
  <si>
    <t>28/06/2005</t>
  </si>
  <si>
    <t>LAUREANO</t>
  </si>
  <si>
    <t>SANTOS</t>
  </si>
  <si>
    <t>VALVIDARES</t>
  </si>
  <si>
    <t>25/07/2005</t>
  </si>
  <si>
    <t>10/07/2005</t>
  </si>
  <si>
    <t>31/07/2005</t>
  </si>
  <si>
    <t>29/06/2005</t>
  </si>
  <si>
    <t>20/07/2005</t>
  </si>
  <si>
    <t>SORDO</t>
  </si>
  <si>
    <t>FEDERICO</t>
  </si>
  <si>
    <t>16/07/2005</t>
  </si>
  <si>
    <t>MANUEL ADOLFO</t>
  </si>
  <si>
    <t>ROBERTO</t>
  </si>
  <si>
    <t>CASALTA</t>
  </si>
  <si>
    <t>26/07/2005</t>
  </si>
  <si>
    <t>30/07/2005</t>
  </si>
  <si>
    <t>20/06/2005</t>
  </si>
  <si>
    <t>VEGA</t>
  </si>
  <si>
    <t>17/07/2005</t>
  </si>
  <si>
    <t>ARBOLEYA</t>
  </si>
  <si>
    <t>Fco. CARLOS</t>
  </si>
  <si>
    <t>JOSE AURELIO</t>
  </si>
  <si>
    <t>29/07/2005</t>
  </si>
  <si>
    <t>12/07/2005</t>
  </si>
  <si>
    <t>JOSE DANIEL</t>
  </si>
  <si>
    <t>ROBLEDO</t>
  </si>
  <si>
    <t>19/07/2005</t>
  </si>
  <si>
    <t>MORENO</t>
  </si>
  <si>
    <t>CESAR</t>
  </si>
  <si>
    <t>SOLAR</t>
  </si>
  <si>
    <t>DANIEL</t>
  </si>
  <si>
    <t>JUAN MANUEL</t>
  </si>
  <si>
    <t>ROGELIO</t>
  </si>
  <si>
    <t>DELCORRO</t>
  </si>
  <si>
    <t>11/07/2005</t>
  </si>
  <si>
    <t>13/07/2005</t>
  </si>
  <si>
    <t>22/06/2005</t>
  </si>
  <si>
    <t>ANTONIO JOSE</t>
  </si>
  <si>
    <t>JULIO</t>
  </si>
  <si>
    <t>PRIETO</t>
  </si>
  <si>
    <t>REAL</t>
  </si>
  <si>
    <t>CELESTINO</t>
  </si>
  <si>
    <t>SUERO</t>
  </si>
  <si>
    <t>ANDRES</t>
  </si>
  <si>
    <t>ABOAL</t>
  </si>
  <si>
    <t>21/06/2005</t>
  </si>
  <si>
    <t>24/04/2005</t>
  </si>
  <si>
    <t>CALDEVILLA</t>
  </si>
  <si>
    <t>RAUL</t>
  </si>
  <si>
    <t>VICENTE</t>
  </si>
  <si>
    <t>PEÑA</t>
  </si>
  <si>
    <t>CORTEGUERA</t>
  </si>
  <si>
    <t>CASTAÑO</t>
  </si>
  <si>
    <t>09/04/2005</t>
  </si>
  <si>
    <t>MORAN</t>
  </si>
  <si>
    <t>17/06/2005</t>
  </si>
  <si>
    <t>PENDAS</t>
  </si>
  <si>
    <t>DAVID</t>
  </si>
  <si>
    <t>MANZANAL</t>
  </si>
  <si>
    <t>SANFELIZ</t>
  </si>
  <si>
    <t>ANDRES AVELINO</t>
  </si>
  <si>
    <t>FONSECA</t>
  </si>
  <si>
    <t>JOSE AMADOR</t>
  </si>
  <si>
    <t>GARRIDO</t>
  </si>
  <si>
    <t>25/04/2005</t>
  </si>
  <si>
    <t>DEDIOS</t>
  </si>
  <si>
    <t>J.GREGORIO</t>
  </si>
  <si>
    <t>EZQUERRA</t>
  </si>
  <si>
    <t>ANIBAL</t>
  </si>
  <si>
    <t>MARIO</t>
  </si>
  <si>
    <t>RUBEN</t>
  </si>
  <si>
    <t>PATALCO</t>
  </si>
  <si>
    <t>AURELIO</t>
  </si>
  <si>
    <t>FOXTE</t>
  </si>
  <si>
    <t>04/04/2005</t>
  </si>
  <si>
    <t>02/04/2005</t>
  </si>
  <si>
    <t>VERGARA</t>
  </si>
  <si>
    <t>15/05/2005</t>
  </si>
  <si>
    <t>09/05/2005</t>
  </si>
  <si>
    <t>FELIZ</t>
  </si>
  <si>
    <t>SERVANDO</t>
  </si>
  <si>
    <t>ABARIA</t>
  </si>
  <si>
    <t>23/04/2005</t>
  </si>
  <si>
    <t>JOAQUIN</t>
  </si>
  <si>
    <t>OVIN</t>
  </si>
  <si>
    <t>10/04/2005</t>
  </si>
  <si>
    <t>CALVO</t>
  </si>
  <si>
    <t>FELIPE</t>
  </si>
  <si>
    <t>BUERGO</t>
  </si>
  <si>
    <t>JOSE BENITO</t>
  </si>
  <si>
    <t>JUAN CARLOS</t>
  </si>
  <si>
    <t>DELREY</t>
  </si>
  <si>
    <t>SALA</t>
  </si>
  <si>
    <t>PEDRO</t>
  </si>
  <si>
    <t>CANTELI</t>
  </si>
  <si>
    <t>JUAN EDUARDO</t>
  </si>
  <si>
    <t>EARLE</t>
  </si>
  <si>
    <t>GABRIEL</t>
  </si>
  <si>
    <t>25/03/2005</t>
  </si>
  <si>
    <t>AITOR</t>
  </si>
  <si>
    <t>SANTIAGO</t>
  </si>
  <si>
    <t>PERUYERO</t>
  </si>
  <si>
    <t>DELCUETO</t>
  </si>
  <si>
    <t>ETELVINO</t>
  </si>
  <si>
    <t>JORGE</t>
  </si>
  <si>
    <t>ANDONI</t>
  </si>
  <si>
    <t>ARBELAIZ</t>
  </si>
  <si>
    <t>GIL</t>
  </si>
  <si>
    <t>CARRERA</t>
  </si>
  <si>
    <t>FREIRE</t>
  </si>
  <si>
    <t>CANDIDO</t>
  </si>
  <si>
    <t>DEPEDRO</t>
  </si>
  <si>
    <t>BENJAMIN</t>
  </si>
  <si>
    <t>CUADRIELLO</t>
  </si>
  <si>
    <t>VAZQUEZ</t>
  </si>
  <si>
    <t>IGLESIAS</t>
  </si>
  <si>
    <t>DOMINGUEZ</t>
  </si>
  <si>
    <t>JOSE EMILIO</t>
  </si>
  <si>
    <t>J.ARMANDO</t>
  </si>
  <si>
    <t>PIÑERA</t>
  </si>
  <si>
    <t>JUAN</t>
  </si>
  <si>
    <t>CAMPA</t>
  </si>
  <si>
    <t>J.ANTONIO</t>
  </si>
  <si>
    <t>CRESPO</t>
  </si>
  <si>
    <t>NAVA DE OÑATE</t>
  </si>
  <si>
    <t>BERROS</t>
  </si>
  <si>
    <t>08/04/2005</t>
  </si>
  <si>
    <t>BARRIAL</t>
  </si>
  <si>
    <t>24/06/2005</t>
  </si>
  <si>
    <t>27/03/2005</t>
  </si>
  <si>
    <t>20/04/2005</t>
  </si>
  <si>
    <t>DEL CUETO</t>
  </si>
  <si>
    <t>AZPIAZU</t>
  </si>
  <si>
    <t>LUIS MIGUEL</t>
  </si>
  <si>
    <t>CASCOS</t>
  </si>
  <si>
    <t>SERRANO</t>
  </si>
  <si>
    <t>HERES</t>
  </si>
  <si>
    <t>OTERO</t>
  </si>
  <si>
    <t>MAURICIO</t>
  </si>
  <si>
    <t>NORNIELLA</t>
  </si>
  <si>
    <t>PABLO JOSE</t>
  </si>
  <si>
    <t>13/04/2005</t>
  </si>
  <si>
    <t>DAGOSTINO</t>
  </si>
  <si>
    <t>CASIELLES</t>
  </si>
  <si>
    <t>HUERGA</t>
  </si>
  <si>
    <t>19/04/2005</t>
  </si>
  <si>
    <t>RIESGO</t>
  </si>
  <si>
    <t>CASTRO</t>
  </si>
  <si>
    <t>GAGO</t>
  </si>
  <si>
    <t>RAMIRO</t>
  </si>
  <si>
    <t>12/04/2005</t>
  </si>
  <si>
    <t>DABALIÑA</t>
  </si>
  <si>
    <t>DAVALIÑA</t>
  </si>
  <si>
    <t>PELAYO</t>
  </si>
  <si>
    <t>BANGO</t>
  </si>
  <si>
    <t>VIGIL</t>
  </si>
  <si>
    <t>ELADIO</t>
  </si>
  <si>
    <t>24/03/2005</t>
  </si>
  <si>
    <t>ESPINO</t>
  </si>
  <si>
    <t>29/03/2005</t>
  </si>
  <si>
    <t>ISAAC</t>
  </si>
  <si>
    <t>HUERTA</t>
  </si>
  <si>
    <t>ANTONIO MANUEL</t>
  </si>
  <si>
    <t>DOSANTOS</t>
  </si>
  <si>
    <t>05/04/2005</t>
  </si>
  <si>
    <t>03/07/2005</t>
  </si>
  <si>
    <t>INCLAN</t>
  </si>
  <si>
    <t>JUAN RAMON</t>
  </si>
  <si>
    <t>LLANOS</t>
  </si>
  <si>
    <t>15/04/2005</t>
  </si>
  <si>
    <t>JULIO ALBERTO</t>
  </si>
  <si>
    <t>DEURBINA</t>
  </si>
  <si>
    <t>ESTRADA</t>
  </si>
  <si>
    <t>CIMENTADA</t>
  </si>
  <si>
    <t>28/03/2005</t>
  </si>
  <si>
    <t>MENDEZ</t>
  </si>
  <si>
    <t>CAMACHO</t>
  </si>
  <si>
    <t>MANUEL JESUS</t>
  </si>
  <si>
    <t>JULIO RAUL</t>
  </si>
  <si>
    <t>DEL CORRO</t>
  </si>
  <si>
    <t>Fco.ANTONIO</t>
  </si>
  <si>
    <t>EUGENIO ALFONSO</t>
  </si>
  <si>
    <t>SAAVEDRA</t>
  </si>
  <si>
    <t>LUIS MANUEL</t>
  </si>
  <si>
    <t>AMPUDIA</t>
  </si>
  <si>
    <t>ANSELMO</t>
  </si>
  <si>
    <t>ESCOBIO</t>
  </si>
  <si>
    <t>MARIO ALBERTO</t>
  </si>
  <si>
    <t>ROJAS</t>
  </si>
  <si>
    <t>RAMSES</t>
  </si>
  <si>
    <t>ABDAL</t>
  </si>
  <si>
    <t>GUILLERMO</t>
  </si>
  <si>
    <t>CARMONA</t>
  </si>
  <si>
    <t>JOSE ALFREDO</t>
  </si>
  <si>
    <t>BORJA</t>
  </si>
  <si>
    <t>ALFREDO</t>
  </si>
  <si>
    <t>JOSE A.</t>
  </si>
  <si>
    <t>BORBOLLA</t>
  </si>
  <si>
    <t>CONSTANTINO</t>
  </si>
  <si>
    <t>TEMPRANA</t>
  </si>
  <si>
    <t>SOLIS</t>
  </si>
  <si>
    <t>RAMA</t>
  </si>
  <si>
    <t>11/04/2005</t>
  </si>
  <si>
    <t>ARBELNIZ</t>
  </si>
  <si>
    <t>VECIÑA</t>
  </si>
  <si>
    <t>PEDRO JOSE</t>
  </si>
  <si>
    <t>J.MARIA</t>
  </si>
  <si>
    <t>PALACIO</t>
  </si>
  <si>
    <t>SANMIGUEL</t>
  </si>
  <si>
    <t>ANGEL V.</t>
  </si>
  <si>
    <t>BLANCO</t>
  </si>
  <si>
    <t>DEARRIBA</t>
  </si>
  <si>
    <t>01/04/2005</t>
  </si>
  <si>
    <t>NAVA</t>
  </si>
  <si>
    <t>DIEGO</t>
  </si>
  <si>
    <t>VICTOR</t>
  </si>
  <si>
    <t>VALENCIA</t>
  </si>
  <si>
    <t>LAGOS</t>
  </si>
  <si>
    <t>ANABELA</t>
  </si>
  <si>
    <t>FIRMINO</t>
  </si>
  <si>
    <t>MONTSERRAT</t>
  </si>
  <si>
    <t>TRULLOLS</t>
  </si>
  <si>
    <t>IGNACIO</t>
  </si>
  <si>
    <t>AURRE</t>
  </si>
  <si>
    <t>PEDREGAL</t>
  </si>
  <si>
    <t>BERNARDINO</t>
  </si>
  <si>
    <t>MIGUEL ANGEL</t>
  </si>
  <si>
    <t>TIRADOR</t>
  </si>
  <si>
    <t>BENEDICTO</t>
  </si>
  <si>
    <t>VILLATE</t>
  </si>
  <si>
    <t>FLORENTINO</t>
  </si>
  <si>
    <t>DEL VALLE</t>
  </si>
  <si>
    <t>BARRUTIA</t>
  </si>
  <si>
    <t>M.PONGA</t>
  </si>
  <si>
    <t>SANRAFAEL</t>
  </si>
  <si>
    <t>MARIA DOLORES</t>
  </si>
  <si>
    <t>J.MANUEL</t>
  </si>
  <si>
    <t>VENA</t>
  </si>
  <si>
    <t>HERMINIO</t>
  </si>
  <si>
    <t>MEANA</t>
  </si>
  <si>
    <t>GALLARDO</t>
  </si>
  <si>
    <t>S.JAVIER</t>
  </si>
  <si>
    <t>CANAL</t>
  </si>
  <si>
    <t>ISIDRO</t>
  </si>
  <si>
    <t>CABEZON</t>
  </si>
  <si>
    <t>CONCEPCION</t>
  </si>
  <si>
    <t>LOREA</t>
  </si>
  <si>
    <t>LUIS FERNANDO</t>
  </si>
  <si>
    <t>EDESA</t>
  </si>
  <si>
    <t>REMOLINA</t>
  </si>
  <si>
    <t>PALOMA</t>
  </si>
  <si>
    <t>JUAN IGNACIO</t>
  </si>
  <si>
    <t>PEDRO M.</t>
  </si>
  <si>
    <t>GORRITI</t>
  </si>
  <si>
    <t>VIÑUELA</t>
  </si>
  <si>
    <t>IÑIGO</t>
  </si>
  <si>
    <t>ESQUISABEL</t>
  </si>
  <si>
    <t>DECOCA</t>
  </si>
  <si>
    <t>MANUEL ANGEL</t>
  </si>
  <si>
    <t>CASTILLO</t>
  </si>
  <si>
    <t>IVAN</t>
  </si>
  <si>
    <t>DELBARRIO</t>
  </si>
  <si>
    <t>SERGIO</t>
  </si>
  <si>
    <t>LORENZO</t>
  </si>
  <si>
    <t>GUERRA</t>
  </si>
  <si>
    <t>PEDRO MARIA</t>
  </si>
  <si>
    <t>CALLEJA</t>
  </si>
  <si>
    <t>PATRICIA</t>
  </si>
  <si>
    <t>DE LA ESCALERA</t>
  </si>
  <si>
    <t>RICAO</t>
  </si>
  <si>
    <t>SILVERIO</t>
  </si>
  <si>
    <t>CIBORRO</t>
  </si>
  <si>
    <t>MAXI</t>
  </si>
  <si>
    <t>SIERRA</t>
  </si>
  <si>
    <t>F.JOSE</t>
  </si>
  <si>
    <t>MUÑIZ</t>
  </si>
  <si>
    <t>JAIME</t>
  </si>
  <si>
    <t>TARDIO</t>
  </si>
  <si>
    <t>JUAN PEDRO</t>
  </si>
  <si>
    <t>LLAMAZARES</t>
  </si>
  <si>
    <t>ESPARZA</t>
  </si>
  <si>
    <t>BORDA</t>
  </si>
  <si>
    <t>CEBANA</t>
  </si>
  <si>
    <t>JON ANDONI</t>
  </si>
  <si>
    <t>BARRENECHEA</t>
  </si>
  <si>
    <t>O.JOSE</t>
  </si>
  <si>
    <t>CASTELLANOS</t>
  </si>
  <si>
    <t>QUINTIN</t>
  </si>
  <si>
    <t>PANDO</t>
  </si>
  <si>
    <t>TEJERA</t>
  </si>
  <si>
    <t>JAIME CARLOS</t>
  </si>
  <si>
    <t>BARROSO</t>
  </si>
  <si>
    <t>SAIZ</t>
  </si>
  <si>
    <t>TERRADO</t>
  </si>
  <si>
    <t>HECTOR</t>
  </si>
  <si>
    <t>CONCHA</t>
  </si>
  <si>
    <t>TEMPRANAS</t>
  </si>
  <si>
    <t>J.RAMON</t>
  </si>
  <si>
    <t>EMILIO RAMON</t>
  </si>
  <si>
    <t>DELPOZUELO</t>
  </si>
  <si>
    <t>JACQUES</t>
  </si>
  <si>
    <t>MEGUIA</t>
  </si>
  <si>
    <t>ALFONSO</t>
  </si>
  <si>
    <t>VALBUENA</t>
  </si>
  <si>
    <t>RUIZ</t>
  </si>
  <si>
    <t>17/05/2005</t>
  </si>
  <si>
    <t>ARSENIO</t>
  </si>
  <si>
    <t>JULIO CESAR</t>
  </si>
  <si>
    <t>PAULA</t>
  </si>
  <si>
    <t>JUAN PABLO</t>
  </si>
  <si>
    <t>MANUEL ANTONIO</t>
  </si>
  <si>
    <t>JESUS CARLOS</t>
  </si>
  <si>
    <t>DE VEGA</t>
  </si>
  <si>
    <t>JOSE CARLOS</t>
  </si>
  <si>
    <t>MIGUEL MARIA</t>
  </si>
  <si>
    <t>ANABITARTE</t>
  </si>
  <si>
    <t>JOSE FERNANDO</t>
  </si>
  <si>
    <t>JUAN FRANCISCO</t>
  </si>
  <si>
    <t>CORRAL</t>
  </si>
  <si>
    <t>CAÑAS</t>
  </si>
  <si>
    <t>BONDI</t>
  </si>
  <si>
    <t>FANO</t>
  </si>
  <si>
    <t>FRANCISCO VALENTIN</t>
  </si>
  <si>
    <t>PERFECTO</t>
  </si>
  <si>
    <t>MAGDALENA</t>
  </si>
  <si>
    <t>VICTORIA ROSARIO</t>
  </si>
  <si>
    <t>MERINO</t>
  </si>
  <si>
    <t>PAULINO</t>
  </si>
  <si>
    <t>MERCE</t>
  </si>
  <si>
    <t>30/03/2005</t>
  </si>
  <si>
    <t>JUAN LUIS</t>
  </si>
  <si>
    <t>M.NIEVES</t>
  </si>
  <si>
    <t>ARBESU</t>
  </si>
  <si>
    <t>JOSE EDUARDO</t>
  </si>
  <si>
    <t>FUENTES</t>
  </si>
  <si>
    <t>FERNADEZ</t>
  </si>
  <si>
    <t>JOSE MELCHOR</t>
  </si>
  <si>
    <t>J.CESAR</t>
  </si>
  <si>
    <t>REDONDO</t>
  </si>
  <si>
    <t>CESAR GONZALO</t>
  </si>
  <si>
    <t>HEVIA</t>
  </si>
  <si>
    <t>NURIA</t>
  </si>
  <si>
    <t>REY</t>
  </si>
  <si>
    <t>JOSE CEFERINO</t>
  </si>
  <si>
    <t>RIVAS</t>
  </si>
  <si>
    <t>ROBERTO JOSE</t>
  </si>
  <si>
    <t>RUIDIAZ</t>
  </si>
  <si>
    <t>ISIDORO</t>
  </si>
  <si>
    <t>TORAÑO</t>
  </si>
  <si>
    <t>ERNESTO</t>
  </si>
  <si>
    <t>VARA</t>
  </si>
  <si>
    <t>PRADO</t>
  </si>
  <si>
    <t>SANDE</t>
  </si>
  <si>
    <t>MARIA ROSARIO</t>
  </si>
  <si>
    <t>RUFINO</t>
  </si>
  <si>
    <t>GARRO</t>
  </si>
  <si>
    <t>GOMENEZ</t>
  </si>
  <si>
    <t>ORDUÑA</t>
  </si>
  <si>
    <t>ARCE</t>
  </si>
  <si>
    <t>NICANOR</t>
  </si>
  <si>
    <t>ANGEL LUIS</t>
  </si>
  <si>
    <t>TORIBIO</t>
  </si>
  <si>
    <t>COVILLAN</t>
  </si>
  <si>
    <t>VILLATA</t>
  </si>
  <si>
    <t>AÑO</t>
  </si>
  <si>
    <t>CIRCUNF</t>
  </si>
  <si>
    <t>CO RIO</t>
  </si>
  <si>
    <t>CN COTO</t>
  </si>
  <si>
    <t>DL COTO</t>
  </si>
  <si>
    <t>DL LUGAR</t>
  </si>
  <si>
    <t>SEXO</t>
  </si>
  <si>
    <t>I</t>
  </si>
  <si>
    <t>EL CIGARRILLO</t>
  </si>
  <si>
    <t>S</t>
  </si>
  <si>
    <t>PARED DEL AGUA</t>
  </si>
  <si>
    <t>EL COLLÚ</t>
  </si>
  <si>
    <t>ZONA LIBRE</t>
  </si>
  <si>
    <t>ESTACADA</t>
  </si>
  <si>
    <t>H</t>
  </si>
  <si>
    <t>ESTRAGÜEÑA</t>
  </si>
  <si>
    <t>VILDE</t>
  </si>
  <si>
    <t>ZONA ALTA</t>
  </si>
  <si>
    <t>PIEDRAGONERO</t>
  </si>
  <si>
    <t>2compartido dias Cantabria</t>
  </si>
  <si>
    <t>Cantabria</t>
  </si>
  <si>
    <t>2ZONA ALTA CANTABRIA</t>
  </si>
  <si>
    <t>BARZANILLAS</t>
  </si>
  <si>
    <t>molleda VILDE</t>
  </si>
  <si>
    <t>REGUERA</t>
  </si>
  <si>
    <t>INFIERNO-URDON</t>
  </si>
  <si>
    <t>LA PENA</t>
  </si>
  <si>
    <t>LOUREDAL</t>
  </si>
  <si>
    <t>ESTREITOS</t>
  </si>
  <si>
    <t>GONZALVO</t>
  </si>
  <si>
    <t>CARBAYÓN</t>
  </si>
  <si>
    <t>esva</t>
  </si>
  <si>
    <t>Manuel suarez mido</t>
  </si>
  <si>
    <t>EL GÜEYU</t>
  </si>
  <si>
    <t>EL CANDAMÍN</t>
  </si>
  <si>
    <t>PUENTE LANEO</t>
  </si>
  <si>
    <t>SANDICHE</t>
  </si>
  <si>
    <t>CARBAYO</t>
  </si>
  <si>
    <t>JUAN CASTAÑO</t>
  </si>
  <si>
    <t>PTE QUINZANAS</t>
  </si>
  <si>
    <t>LIBRE NALÓN</t>
  </si>
  <si>
    <t>ZONA LIBRE NALÓN</t>
  </si>
  <si>
    <t>LOS TUBOS</t>
  </si>
  <si>
    <t>LA LLONGA</t>
  </si>
  <si>
    <t>PRONGA</t>
  </si>
  <si>
    <t xml:space="preserve">EL ZARRO </t>
  </si>
  <si>
    <t>EL PICAL</t>
  </si>
  <si>
    <t>PEÑA DE SOTO</t>
  </si>
  <si>
    <t>ARENAS</t>
  </si>
  <si>
    <t>EL PILAR</t>
  </si>
  <si>
    <t>LIBRE</t>
  </si>
  <si>
    <t>PEÑA LA CERRA</t>
  </si>
  <si>
    <t>SAN ROMÁN</t>
  </si>
  <si>
    <t>SANTIANES</t>
  </si>
  <si>
    <t>PTE. PEÑAULLÁN</t>
  </si>
  <si>
    <t>TEXU</t>
  </si>
  <si>
    <t>PEÑAULLÁN</t>
  </si>
  <si>
    <t>SAN ROMAN</t>
  </si>
  <si>
    <t>RABIÓN DE SANTIANES</t>
  </si>
  <si>
    <t>LAS LÁGRIMAS NALÓN</t>
  </si>
  <si>
    <t>PTE LÁNEO</t>
  </si>
  <si>
    <t>MANSONA</t>
  </si>
  <si>
    <t>PTE LANEO</t>
  </si>
  <si>
    <t xml:space="preserve">PUENTE QUINZANAS </t>
  </si>
  <si>
    <t xml:space="preserve">CARBAJAL </t>
  </si>
  <si>
    <t xml:space="preserve">EL ROXICO </t>
  </si>
  <si>
    <t>HORTONA</t>
  </si>
  <si>
    <t>PICAL</t>
  </si>
  <si>
    <t xml:space="preserve">CEREZALINA </t>
  </si>
  <si>
    <t xml:space="preserve">PTE QUINZANAS </t>
  </si>
  <si>
    <t xml:space="preserve">BATIEL </t>
  </si>
  <si>
    <t xml:space="preserve">LA ORTONO </t>
  </si>
  <si>
    <t>LIBRE SAN ROMAN</t>
  </si>
  <si>
    <t>EL VISU</t>
  </si>
  <si>
    <t xml:space="preserve">LA CEREZALINA </t>
  </si>
  <si>
    <t>BATIEL</t>
  </si>
  <si>
    <t>EL CARBAYO</t>
  </si>
  <si>
    <t>LOS PALOS</t>
  </si>
  <si>
    <t>CERAZALINA</t>
  </si>
  <si>
    <t>LA TEA</t>
  </si>
  <si>
    <t>EL BATIEL</t>
  </si>
  <si>
    <t>LAS CEBOLLAS</t>
  </si>
  <si>
    <t>EL CAMPON</t>
  </si>
  <si>
    <t>CANDAMIN</t>
  </si>
  <si>
    <t xml:space="preserve">EL GUEYU </t>
  </si>
  <si>
    <t xml:space="preserve">LA COLUMNA </t>
  </si>
  <si>
    <t xml:space="preserve">PEÑAULLAN </t>
  </si>
  <si>
    <t xml:space="preserve">EL CARBALLO </t>
  </si>
  <si>
    <t xml:space="preserve">CABRERA </t>
  </si>
  <si>
    <t>LA MANSONA</t>
  </si>
  <si>
    <t>EL SUCON</t>
  </si>
  <si>
    <t>EL MOLINON</t>
  </si>
  <si>
    <t>CANDAMÍN</t>
  </si>
  <si>
    <t>PILOÑA</t>
  </si>
  <si>
    <t>SOTO DE DUEÑAS</t>
  </si>
  <si>
    <t>ESPIGONES</t>
  </si>
  <si>
    <t>LA VARA</t>
  </si>
  <si>
    <t>EL BARCU</t>
  </si>
  <si>
    <t>BOGUÍN</t>
  </si>
  <si>
    <t>LA TEYA</t>
  </si>
  <si>
    <t>ARCU</t>
  </si>
  <si>
    <t>ARGAYADA</t>
  </si>
  <si>
    <t>TEYA</t>
  </si>
  <si>
    <t>POCIN DE LEO</t>
  </si>
  <si>
    <t>PUENTE ROMANO</t>
  </si>
  <si>
    <t>ALISO</t>
  </si>
  <si>
    <t>EL ALISO</t>
  </si>
  <si>
    <t>EL CAPITAN</t>
  </si>
  <si>
    <t>EL BOLLU</t>
  </si>
  <si>
    <t>EL TUNON</t>
  </si>
  <si>
    <t>BARCU</t>
  </si>
  <si>
    <t>ROZAONES</t>
  </si>
  <si>
    <t>EL BARREÑU</t>
  </si>
  <si>
    <t>CAPITAN</t>
  </si>
  <si>
    <t>LOS CUERVOS</t>
  </si>
  <si>
    <t>LA UÑA</t>
  </si>
  <si>
    <t>EL ARCU</t>
  </si>
  <si>
    <t>EL CAPITÁN</t>
  </si>
  <si>
    <t>BARCO DE TORAÑO</t>
  </si>
  <si>
    <t>PICU LA VIEYA</t>
  </si>
  <si>
    <t>LLADUENGU</t>
  </si>
  <si>
    <t>LA REQUEXADA</t>
  </si>
  <si>
    <t>VIESCA</t>
  </si>
  <si>
    <t>BARREÑU</t>
  </si>
  <si>
    <t>ÑASARES</t>
  </si>
  <si>
    <t>ESPIGONES DE TRIONGO</t>
  </si>
  <si>
    <t>ESCRITA</t>
  </si>
  <si>
    <t>LES FUENTINES</t>
  </si>
  <si>
    <t>MECEDURA DE PONGA</t>
  </si>
  <si>
    <t>DÁMASO</t>
  </si>
  <si>
    <t>CUETU MERIN</t>
  </si>
  <si>
    <t>PTE ROMANO</t>
  </si>
  <si>
    <t>VILLANUEVA</t>
  </si>
  <si>
    <t>PUENTE ROMANO PTE NUEVU</t>
  </si>
  <si>
    <t>LOS ESPIGONES</t>
  </si>
  <si>
    <t>PUENTE VILLANUEVA</t>
  </si>
  <si>
    <t>CUETO MERIN</t>
  </si>
  <si>
    <t>PALOMAR</t>
  </si>
  <si>
    <t>EL PALOMAR</t>
  </si>
  <si>
    <t>LLA RAIGADA</t>
  </si>
  <si>
    <t>LA ESCRITA</t>
  </si>
  <si>
    <t>LA RAIGADA</t>
  </si>
  <si>
    <t>EL LLUADENGU</t>
  </si>
  <si>
    <t>LA CRUZ</t>
  </si>
  <si>
    <t>EL ALISU</t>
  </si>
  <si>
    <t>LA LLOSA DEL ABUELO</t>
  </si>
  <si>
    <t>EL CARNERU</t>
  </si>
  <si>
    <t>BARCU TORAÑO</t>
  </si>
  <si>
    <t>P. VILLANUEVA</t>
  </si>
  <si>
    <t>FRIES</t>
  </si>
  <si>
    <t>LA UNA</t>
  </si>
  <si>
    <t>PTE VILLANUEVA</t>
  </si>
  <si>
    <t>LA ABEYERA</t>
  </si>
  <si>
    <t>LON</t>
  </si>
  <si>
    <t>CN_COTO</t>
  </si>
  <si>
    <t>DL_COTO</t>
  </si>
  <si>
    <t>DL_LUGAR</t>
  </si>
  <si>
    <t>FL_MENOR</t>
  </si>
  <si>
    <t>SEU</t>
  </si>
  <si>
    <t>MILDÓN</t>
  </si>
  <si>
    <t>EL JORNUCO</t>
  </si>
  <si>
    <t>DECOMISADO</t>
  </si>
  <si>
    <t>NISERIAS</t>
  </si>
  <si>
    <t>SALMEAN</t>
  </si>
  <si>
    <t>PTENUEVO2</t>
  </si>
  <si>
    <t>EL CAIRO</t>
  </si>
  <si>
    <t>PTENUEVO3</t>
  </si>
  <si>
    <t>LA VOLTA</t>
  </si>
  <si>
    <t>TREVÍAS</t>
  </si>
  <si>
    <t>PIEDRA BLANCA</t>
  </si>
  <si>
    <t xml:space="preserve">LA BOUZA </t>
  </si>
  <si>
    <t xml:space="preserve">LA ISLA </t>
  </si>
  <si>
    <t>SANTOSESO</t>
  </si>
  <si>
    <t>ARCA</t>
  </si>
  <si>
    <t>CABREA</t>
  </si>
  <si>
    <t>MOLINON</t>
  </si>
  <si>
    <t>LA GARITA DEL GRILLO</t>
  </si>
  <si>
    <t>CANDANÍN</t>
  </si>
  <si>
    <t>N S</t>
  </si>
  <si>
    <t>n S</t>
  </si>
  <si>
    <t>COLUMNA</t>
  </si>
  <si>
    <t>KIWIS</t>
  </si>
  <si>
    <t>PASARELA PRONGA</t>
  </si>
  <si>
    <t>PTE PEÑAULLÁN</t>
  </si>
  <si>
    <t>SUCON</t>
  </si>
  <si>
    <t>EL CARBYU</t>
  </si>
  <si>
    <t>BARCA</t>
  </si>
  <si>
    <t>EL PALMAR</t>
  </si>
  <si>
    <t>AGUILA</t>
  </si>
  <si>
    <t>BARCO</t>
  </si>
  <si>
    <t>LLADUENGO</t>
  </si>
  <si>
    <t>LES LLASTRES DE VILLANUEVA</t>
  </si>
  <si>
    <t>LOS VALLAOS</t>
  </si>
  <si>
    <t>MATAGUES</t>
  </si>
  <si>
    <t>CUERVOS</t>
  </si>
  <si>
    <t>LES LLASTRES</t>
  </si>
  <si>
    <t>PUENTE LA ROZAS</t>
  </si>
  <si>
    <t>BARREÑO</t>
  </si>
  <si>
    <t>BOGUIN</t>
  </si>
  <si>
    <t>BARCA CUEVAS</t>
  </si>
  <si>
    <t>BOLLU</t>
  </si>
  <si>
    <t>LA CAMPERINA</t>
  </si>
  <si>
    <t>CORIGOS</t>
  </si>
  <si>
    <t>LLASTRES</t>
  </si>
  <si>
    <t>EL CARNERO</t>
  </si>
  <si>
    <t>LA ALISERA</t>
  </si>
  <si>
    <t xml:space="preserve">LA BARCA </t>
  </si>
  <si>
    <t>FUENTINAS</t>
  </si>
  <si>
    <t>LA RAÍZ</t>
  </si>
  <si>
    <t>EL BOYU</t>
  </si>
  <si>
    <t>EL ARENERO</t>
  </si>
  <si>
    <t>CUETU MER'IN</t>
  </si>
  <si>
    <t>LA CUEVA</t>
  </si>
  <si>
    <t>LLASTRAS</t>
  </si>
  <si>
    <t>LA PRESA</t>
  </si>
  <si>
    <t>Cuenta 50</t>
  </si>
  <si>
    <t>EL JORNUCU</t>
  </si>
  <si>
    <t>Cuenta 53</t>
  </si>
  <si>
    <t>Cuenta 54</t>
  </si>
  <si>
    <t>Cuenta 55</t>
  </si>
  <si>
    <t>LA HOYA DE LA CONCHA</t>
  </si>
  <si>
    <t>Cuenta 56</t>
  </si>
  <si>
    <t>Cuenta 57</t>
  </si>
  <si>
    <t>Cuenta 58</t>
  </si>
  <si>
    <t>CANTU LA COGOLLA</t>
  </si>
  <si>
    <t>BRIEVES</t>
  </si>
  <si>
    <t>EL EMBALSE</t>
  </si>
  <si>
    <t>Cuenta 59</t>
  </si>
  <si>
    <t>LA  COLUMNA</t>
  </si>
  <si>
    <t xml:space="preserve">LOS KIWIS </t>
  </si>
  <si>
    <t>Cuenta 60</t>
  </si>
  <si>
    <t>EL MOLIN</t>
  </si>
  <si>
    <t>LOS ZARROS</t>
  </si>
  <si>
    <t>Cuenta 61</t>
  </si>
  <si>
    <t>Cuenta 62</t>
  </si>
  <si>
    <t>Cuenta 63</t>
  </si>
  <si>
    <t>ZONA LIBRE (NALÓN)</t>
  </si>
  <si>
    <t>Cuenta 64</t>
  </si>
  <si>
    <t>Cuenta 65</t>
  </si>
  <si>
    <t>Cuenta 66</t>
  </si>
  <si>
    <t>ZONA LIBRE BAJO NALÓN</t>
  </si>
  <si>
    <t>Cuenta 68</t>
  </si>
  <si>
    <t>Cuenta 69</t>
  </si>
  <si>
    <t>ROXICO</t>
  </si>
  <si>
    <t>Cuenta 70</t>
  </si>
  <si>
    <t>Cuenta 71</t>
  </si>
  <si>
    <t>EL CARBAJAL</t>
  </si>
  <si>
    <t>Cuenta 72</t>
  </si>
  <si>
    <t>LA QUEIMADA</t>
  </si>
  <si>
    <t>ESCOLLERA PTE QUINZANAS</t>
  </si>
  <si>
    <t>LIBRE (ZONA MEDIA)</t>
  </si>
  <si>
    <t>Cuenta 73</t>
  </si>
  <si>
    <t>ENTREZARROS</t>
  </si>
  <si>
    <t>GUEYO</t>
  </si>
  <si>
    <t>Cuenta 74</t>
  </si>
  <si>
    <t xml:space="preserve">SANDICHE </t>
  </si>
  <si>
    <t xml:space="preserve">LA VEGUINA </t>
  </si>
  <si>
    <t>Cuenta 75</t>
  </si>
  <si>
    <t xml:space="preserve">ZARRO </t>
  </si>
  <si>
    <t>LAS BORBOLLAS</t>
  </si>
  <si>
    <t xml:space="preserve">EL MOLINON </t>
  </si>
  <si>
    <t>Cuenta 76</t>
  </si>
  <si>
    <t>ROXICU</t>
  </si>
  <si>
    <t>SEVARES</t>
  </si>
  <si>
    <t>ROCES</t>
  </si>
  <si>
    <t>PERON</t>
  </si>
  <si>
    <t>LA VELLERA</t>
  </si>
  <si>
    <t>Cuenta 77</t>
  </si>
  <si>
    <t>PASARELA FUENTES</t>
  </si>
  <si>
    <t>EL PICU LA VIELLA</t>
  </si>
  <si>
    <t>LA CUEVA TORAÑO</t>
  </si>
  <si>
    <t>POZO DE LA UÑA</t>
  </si>
  <si>
    <t>PUENTE ROMONO</t>
  </si>
  <si>
    <t>LA VEJAL</t>
  </si>
  <si>
    <t>CUEVAS DEL AGUA</t>
  </si>
  <si>
    <t>Cuenta 78</t>
  </si>
  <si>
    <t>EL ARCO</t>
  </si>
  <si>
    <t>LA JAE</t>
  </si>
  <si>
    <t>REQUEXADA</t>
  </si>
  <si>
    <t>LA VARCA</t>
  </si>
  <si>
    <t>PICO LA VIEYA</t>
  </si>
  <si>
    <t>Cuenta 79</t>
  </si>
  <si>
    <t>LA LLOSA</t>
  </si>
  <si>
    <t>ROZAHONES</t>
  </si>
  <si>
    <t>EL AGUILA</t>
  </si>
  <si>
    <t>Cuenta 80</t>
  </si>
  <si>
    <t>CEREZAL</t>
  </si>
  <si>
    <t>Cuenta 81</t>
  </si>
  <si>
    <t>Cuenta 82</t>
  </si>
  <si>
    <t>Cuenta 83</t>
  </si>
  <si>
    <t>Cuenta 84</t>
  </si>
  <si>
    <t>EL BOGIN</t>
  </si>
  <si>
    <t>Cuenta 85</t>
  </si>
  <si>
    <t>Cuenta 86</t>
  </si>
  <si>
    <t>LA CEREZAL</t>
  </si>
  <si>
    <t>Cuenta 87</t>
  </si>
  <si>
    <t>Cuenta 88</t>
  </si>
  <si>
    <t>Cuenta 89</t>
  </si>
  <si>
    <t>Cuenta 90</t>
  </si>
  <si>
    <t>Pontenova</t>
  </si>
  <si>
    <t>L3</t>
  </si>
  <si>
    <t>Fonte de Vides</t>
  </si>
  <si>
    <t>natural</t>
  </si>
  <si>
    <t>Vigo</t>
  </si>
  <si>
    <t>Salmean</t>
  </si>
  <si>
    <t>L1</t>
  </si>
  <si>
    <t>RON</t>
  </si>
  <si>
    <t>Coaña – Asturias</t>
  </si>
  <si>
    <t>Celeiro</t>
  </si>
  <si>
    <t>Rexa</t>
  </si>
  <si>
    <t>caña/miñoca/quisquilla</t>
  </si>
  <si>
    <t>Santiago</t>
  </si>
  <si>
    <t>Abres</t>
  </si>
  <si>
    <t>L7</t>
  </si>
  <si>
    <t>Carbayon</t>
  </si>
  <si>
    <t>Viveiro</t>
  </si>
  <si>
    <t xml:space="preserve">A pontenova </t>
  </si>
  <si>
    <t>L4</t>
  </si>
  <si>
    <t>Cairo-Cachon</t>
  </si>
  <si>
    <t>cucharilla</t>
  </si>
  <si>
    <t>Vegadeo</t>
  </si>
  <si>
    <t>Central</t>
  </si>
  <si>
    <t>Avilés</t>
  </si>
  <si>
    <t>ABRES</t>
  </si>
  <si>
    <t>Carbayon de arriba</t>
  </si>
  <si>
    <t>madrid</t>
  </si>
  <si>
    <t>San Tirso</t>
  </si>
  <si>
    <t>Lourel</t>
  </si>
  <si>
    <t>Madrid</t>
  </si>
  <si>
    <t>L2</t>
  </si>
  <si>
    <t>Inocente</t>
  </si>
  <si>
    <t>Asturias</t>
  </si>
  <si>
    <t>Ouruz</t>
  </si>
  <si>
    <t>Burgos</t>
  </si>
  <si>
    <t>Tirin</t>
  </si>
  <si>
    <t>mosca</t>
  </si>
  <si>
    <t>Gijon</t>
  </si>
  <si>
    <t>Santirso</t>
  </si>
  <si>
    <t>Os Cables</t>
  </si>
  <si>
    <t>Pontevedra</t>
  </si>
  <si>
    <t>Ron</t>
  </si>
  <si>
    <t>abres</t>
  </si>
  <si>
    <t>L5</t>
  </si>
  <si>
    <t>Louside</t>
  </si>
  <si>
    <t>Narón- A Coruña</t>
  </si>
  <si>
    <t>Carriceiro</t>
  </si>
  <si>
    <t>Teverga</t>
  </si>
  <si>
    <t>A Estrada</t>
  </si>
  <si>
    <t>Gato</t>
  </si>
  <si>
    <t>Fernando</t>
  </si>
  <si>
    <t>Pontedeume</t>
  </si>
  <si>
    <t>A ESTRADA</t>
  </si>
  <si>
    <t>Navia-Asturias</t>
  </si>
  <si>
    <t xml:space="preserve">Pontenova </t>
  </si>
  <si>
    <t>AA_ANIO</t>
  </si>
  <si>
    <t>CA_RIO</t>
  </si>
  <si>
    <t>SE_IDCLIENT</t>
  </si>
  <si>
    <t>CA_RIO_2</t>
  </si>
  <si>
    <t>CN_COTO_1</t>
  </si>
  <si>
    <t>EL ARENAL</t>
  </si>
  <si>
    <t>EL NON LA CONCHA</t>
  </si>
  <si>
    <t>EL REY LA CONCHA</t>
  </si>
  <si>
    <t>EL TABLÓN</t>
  </si>
  <si>
    <t>EL REY</t>
  </si>
  <si>
    <t>MOLINUCA</t>
  </si>
  <si>
    <t>TORRE</t>
  </si>
  <si>
    <t>CARBALLON</t>
  </si>
  <si>
    <t>CANTÓN (COTO PARCIAL CORTINA)</t>
  </si>
  <si>
    <t>TREVIAS</t>
  </si>
  <si>
    <t>Z. LIBRE</t>
  </si>
  <si>
    <t>ZARRO DE RIBA</t>
  </si>
  <si>
    <t>PTE. PEÑAULLAN</t>
  </si>
  <si>
    <t>MOLÍN DE DORIGA</t>
  </si>
  <si>
    <t>Z. LIBRE (LAGRIMAS)</t>
  </si>
  <si>
    <t>ZONA LIBRE (CEREZALINA)</t>
  </si>
  <si>
    <t>ZONA LIBRE (GUEYU)</t>
  </si>
  <si>
    <t>ZONA LIBRE (ENTRE ZARROS)</t>
  </si>
  <si>
    <t>ZONA LIBRE (MANSONA)</t>
  </si>
  <si>
    <t>ZONA LIBRE (LA BOUZA)</t>
  </si>
  <si>
    <t>ZONA LIBRE (PTE QUINZANAS)</t>
  </si>
  <si>
    <t>ZONA LIBRE-MIGUELINOS</t>
  </si>
  <si>
    <t>ZONA LIBRE (COLUMNA)</t>
  </si>
  <si>
    <t>EL MOLINÓN</t>
  </si>
  <si>
    <t>ZONA LIBRE (VISO)</t>
  </si>
  <si>
    <t>ZONA LIBRE (CARBAJAL)</t>
  </si>
  <si>
    <t>ZONA LIBRE (LOS KIWIS)</t>
  </si>
  <si>
    <t>ZONA LIBRE (TEXU)</t>
  </si>
  <si>
    <t>ZONA LIBRE (BARZANIELLAS)</t>
  </si>
  <si>
    <t>ZONA LIBRE (PTE LANEO)</t>
  </si>
  <si>
    <t>CREIZALINA</t>
  </si>
  <si>
    <t>MIGUELINES</t>
  </si>
  <si>
    <t>ZONA LIBRE (KIWIS)</t>
  </si>
  <si>
    <t>ZONA LIBRE (FABEIRO)</t>
  </si>
  <si>
    <t>LANEO</t>
  </si>
  <si>
    <t>ZONA LIBRE ( CABRERA)</t>
  </si>
  <si>
    <t>ZONA LIBRE (GUEYO)</t>
  </si>
  <si>
    <t>ELBARCU DDE ARRIONDAS</t>
  </si>
  <si>
    <t>MIYARES</t>
  </si>
  <si>
    <t>LA BARCA DE CAÑU</t>
  </si>
  <si>
    <t>PONTIGU VIEYU</t>
  </si>
  <si>
    <t>EL BARCO DE ARRIONDAS</t>
  </si>
  <si>
    <t>BARRENO</t>
  </si>
  <si>
    <t>LAS FUENTINAS</t>
  </si>
  <si>
    <t>si</t>
  </si>
  <si>
    <t>NARCEA-NALON</t>
  </si>
  <si>
    <t>MEDIAS</t>
  </si>
  <si>
    <t>SE_IDCAPT</t>
  </si>
  <si>
    <t>TO_DATE(A.FE_CAPTURA,'DD/MM/YYYY')</t>
  </si>
  <si>
    <t>24/04/0016</t>
  </si>
  <si>
    <t>CANTO LA COGOLLA</t>
  </si>
  <si>
    <t>compartido</t>
  </si>
  <si>
    <t>Mezcla</t>
  </si>
  <si>
    <t>El Churru / Churru</t>
  </si>
  <si>
    <t>27/04/0016</t>
  </si>
  <si>
    <t>29/04/0016</t>
  </si>
  <si>
    <t>01/05/0016</t>
  </si>
  <si>
    <t>02/05/0016</t>
  </si>
  <si>
    <t>03/05/0016</t>
  </si>
  <si>
    <t>06/05/0016</t>
  </si>
  <si>
    <t>10/05/0016</t>
  </si>
  <si>
    <t>11/05/0016</t>
  </si>
  <si>
    <t>14/05/0016</t>
  </si>
  <si>
    <t>15/05/0016</t>
  </si>
  <si>
    <t>17/05/0016</t>
  </si>
  <si>
    <t>18/05/0016</t>
  </si>
  <si>
    <t>20/05/0016</t>
  </si>
  <si>
    <t>21/05/0016</t>
  </si>
  <si>
    <t>LIBRE ALLORU</t>
  </si>
  <si>
    <t>22/05/0016</t>
  </si>
  <si>
    <t>24/05/0016</t>
  </si>
  <si>
    <t>25/05/0016</t>
  </si>
  <si>
    <t>MOLLEDA</t>
  </si>
  <si>
    <t>27/05/0016</t>
  </si>
  <si>
    <t>28/05/0016</t>
  </si>
  <si>
    <t>VILDE LAS ESCUELAS</t>
  </si>
  <si>
    <t>29/05/0016</t>
  </si>
  <si>
    <t>31/05/0016</t>
  </si>
  <si>
    <t>01/06/0016</t>
  </si>
  <si>
    <t>03/06/0016</t>
  </si>
  <si>
    <t>04/06/0016</t>
  </si>
  <si>
    <t>El Churru</t>
  </si>
  <si>
    <t>Vizcaya</t>
  </si>
  <si>
    <t>05/06/0016</t>
  </si>
  <si>
    <t>LIBRE BAJO</t>
  </si>
  <si>
    <t>Libre de Vilde / Jornuco</t>
  </si>
  <si>
    <t>07/06/0016</t>
  </si>
  <si>
    <t>08/06/0016</t>
  </si>
  <si>
    <t>ZONZ LIBRE</t>
  </si>
  <si>
    <t>10/06/0016</t>
  </si>
  <si>
    <t>LAS CONCHAS</t>
  </si>
  <si>
    <t>11/06/0016</t>
  </si>
  <si>
    <t>LA OLLA</t>
  </si>
  <si>
    <t>12/06/0016</t>
  </si>
  <si>
    <t>14/06/0016</t>
  </si>
  <si>
    <t>15/06/0016</t>
  </si>
  <si>
    <t>21/06/0016</t>
  </si>
  <si>
    <t>22/06/0016</t>
  </si>
  <si>
    <t>LA HAYA</t>
  </si>
  <si>
    <t>24/06/0016</t>
  </si>
  <si>
    <t>25/06/0016</t>
  </si>
  <si>
    <t>LIBRE BAJA</t>
  </si>
  <si>
    <t>26/06/0016</t>
  </si>
  <si>
    <t>28/06/0016</t>
  </si>
  <si>
    <t>29/06/0016</t>
  </si>
  <si>
    <t>EL CIGARRILO</t>
  </si>
  <si>
    <t>01/07/0016</t>
  </si>
  <si>
    <t>02/07/0016</t>
  </si>
  <si>
    <t>03/07/0016</t>
  </si>
  <si>
    <t>05/07/0016</t>
  </si>
  <si>
    <t>EL TABLON DE LA TORRE</t>
  </si>
  <si>
    <t>06/07/0016</t>
  </si>
  <si>
    <t>08/07/0016</t>
  </si>
  <si>
    <t>09/07/0016</t>
  </si>
  <si>
    <t>10/07/0016</t>
  </si>
  <si>
    <t>ALLORU</t>
  </si>
  <si>
    <t>12/07/0016</t>
  </si>
  <si>
    <t>13/07/0016</t>
  </si>
  <si>
    <t>15/07/0016</t>
  </si>
  <si>
    <t>Cucharilla</t>
  </si>
  <si>
    <t>La Reguera</t>
  </si>
  <si>
    <t>No</t>
  </si>
  <si>
    <t>Pez artificial</t>
  </si>
  <si>
    <t>Libre de Molleda</t>
  </si>
  <si>
    <t>Libre de Vilde / La Concha</t>
  </si>
  <si>
    <t>Si</t>
  </si>
  <si>
    <t>Mosca artificial</t>
  </si>
  <si>
    <t>Libre Molleda / Pozo el Sable</t>
  </si>
  <si>
    <t>Quisquilla</t>
  </si>
  <si>
    <t>Libre de Vilde</t>
  </si>
  <si>
    <t xml:space="preserve">Libre </t>
  </si>
  <si>
    <t>Libre/Pozo Vilde</t>
  </si>
  <si>
    <t>Zona Libre / Presa Vilde</t>
  </si>
  <si>
    <t>30/04/0016</t>
  </si>
  <si>
    <t>08/05/0016</t>
  </si>
  <si>
    <t>ABRES 6 BARCAS</t>
  </si>
  <si>
    <t>19/06/0016</t>
  </si>
  <si>
    <t>CHAMBERI</t>
  </si>
  <si>
    <t>26/04/0016</t>
  </si>
  <si>
    <t>ZARRO ABAJO</t>
  </si>
  <si>
    <t>JUAN CASTAﾑO</t>
  </si>
  <si>
    <t>07/05/0016</t>
  </si>
  <si>
    <t>EL GﾜEYU</t>
  </si>
  <si>
    <t>GﾜEYU</t>
  </si>
  <si>
    <t>ESCOLLERA</t>
  </si>
  <si>
    <t>13/05/0016</t>
  </si>
  <si>
    <t xml:space="preserve">FABEIRO </t>
  </si>
  <si>
    <t>PEﾑA LA CERRA</t>
  </si>
  <si>
    <t>---</t>
  </si>
  <si>
    <t>TESO</t>
  </si>
  <si>
    <t>17/06/0016</t>
  </si>
  <si>
    <t>18/06/0016</t>
  </si>
  <si>
    <t>SOTO DE DUEﾑAS</t>
  </si>
  <si>
    <t>INFIESTO</t>
  </si>
  <si>
    <t>EL HORRON</t>
  </si>
  <si>
    <t>LA FARIﾑA</t>
  </si>
  <si>
    <t>ﾑASARES</t>
  </si>
  <si>
    <t>TORAﾑO</t>
  </si>
  <si>
    <t>LA POZACA DE MIYARES</t>
  </si>
  <si>
    <t>LA CAREZAL</t>
  </si>
  <si>
    <t>LA YOSA EL ABUELO</t>
  </si>
  <si>
    <t>LA PLAYINA</t>
  </si>
  <si>
    <t>EL BARCU DE ARRIONDAS</t>
  </si>
  <si>
    <t>EL CABLE</t>
  </si>
  <si>
    <t>CUETOMERIN</t>
  </si>
  <si>
    <t>EL BARREﾑU</t>
  </si>
  <si>
    <t>`PICU LA VIEYA</t>
  </si>
  <si>
    <t>LA LLOSA EL ABUELO</t>
  </si>
  <si>
    <t>EL PUENTE ROMANO</t>
  </si>
  <si>
    <t>BARREﾑU</t>
  </si>
  <si>
    <t>EL BULLU</t>
  </si>
  <si>
    <t>DﾁMASO</t>
  </si>
  <si>
    <t>EL BOLLO</t>
  </si>
  <si>
    <t>LA POCHAGONA</t>
  </si>
  <si>
    <t>EL CHOZU</t>
  </si>
  <si>
    <t>LAS LLASTRAS</t>
  </si>
  <si>
    <t>PUENTE ROMANU</t>
  </si>
  <si>
    <t>CAPITﾁN</t>
  </si>
  <si>
    <t>MATAGﾜES</t>
  </si>
  <si>
    <t>BOGIN</t>
  </si>
  <si>
    <t>EL BARCU CUEVAS</t>
  </si>
  <si>
    <t>LA CURVONA</t>
  </si>
  <si>
    <t>PTE. ROMANO</t>
  </si>
  <si>
    <t>ESL BARCU</t>
  </si>
  <si>
    <t>BARCA CUEVES</t>
  </si>
  <si>
    <t>EL CAPITﾁN</t>
  </si>
  <si>
    <t>LOS BANCOS</t>
  </si>
  <si>
    <t>LA UﾑA</t>
  </si>
  <si>
    <t>BARCO DE ARRIONDAS</t>
  </si>
  <si>
    <t>ID_CLIENTE</t>
  </si>
  <si>
    <t>CODIGO_RIO</t>
  </si>
  <si>
    <t>CODIGO_COTO</t>
  </si>
  <si>
    <t>LUGAR</t>
  </si>
  <si>
    <t>FECHA_CAPTURA</t>
  </si>
  <si>
    <t>MAX_CIRCUN</t>
  </si>
  <si>
    <t>EDAD_RIO</t>
  </si>
  <si>
    <t>EDAD_MAR</t>
  </si>
  <si>
    <t>06</t>
  </si>
  <si>
    <t xml:space="preserve">ZONA LIBRE </t>
  </si>
  <si>
    <t>02</t>
  </si>
  <si>
    <t>ELREY</t>
  </si>
  <si>
    <t>NARGANES</t>
  </si>
  <si>
    <t>LOS MURALLONES</t>
  </si>
  <si>
    <t>LOS PUECOS</t>
  </si>
  <si>
    <t>EL MILDÓN</t>
  </si>
  <si>
    <t>CIGARILLO</t>
  </si>
  <si>
    <t>RESERVA DE NISERIAS</t>
  </si>
  <si>
    <t>EL CANTO LA COGOLLA</t>
  </si>
  <si>
    <t>ESTRAGUEÑA</t>
  </si>
  <si>
    <t>TABLÓN DE LA TORRE</t>
  </si>
  <si>
    <t>07</t>
  </si>
  <si>
    <t>EL BOGUIN</t>
  </si>
  <si>
    <t>LA BARCA CAÑU</t>
  </si>
  <si>
    <t>EL BREZO</t>
  </si>
  <si>
    <t>LLOSA DEL ABUELO</t>
  </si>
  <si>
    <t>PLAYA VILLAMIN</t>
  </si>
  <si>
    <t>LAS ROZAS</t>
  </si>
  <si>
    <t>EL BOGUÍN</t>
  </si>
  <si>
    <t>PUENTE LES ROCES</t>
  </si>
  <si>
    <t>ROAONES</t>
  </si>
  <si>
    <t>BARCO TORAÑO</t>
  </si>
  <si>
    <t>FUENTINES</t>
  </si>
  <si>
    <t>LA CHORRERA DE MÁXIMO</t>
  </si>
  <si>
    <t>EL AGUILA VILLANUEVA</t>
  </si>
  <si>
    <t>14</t>
  </si>
  <si>
    <t>LOS ESPIGONES TRIONGU</t>
  </si>
  <si>
    <t>LA SILLA</t>
  </si>
  <si>
    <t>PUENTE LLEU</t>
  </si>
  <si>
    <t>POCIN DEL EO</t>
  </si>
  <si>
    <t>ESPIGONES TRIONGO</t>
  </si>
  <si>
    <t>PUENTE VARIANTE</t>
  </si>
  <si>
    <t>05</t>
  </si>
  <si>
    <t>PENA EL SOL</t>
  </si>
  <si>
    <t>LA CENTRAL</t>
  </si>
  <si>
    <t>LAS CANDANAS</t>
  </si>
  <si>
    <t>AGUAS DE MERAS</t>
  </si>
  <si>
    <t>EMBALSE</t>
  </si>
  <si>
    <t>31/09/2015</t>
  </si>
  <si>
    <t>promedio</t>
  </si>
  <si>
    <t>uma(</t>
  </si>
  <si>
    <t>LA SAGRA</t>
  </si>
  <si>
    <t>BARTOLO</t>
  </si>
  <si>
    <t>PIEDRAGONERU</t>
  </si>
  <si>
    <t>ZON LIBRE</t>
  </si>
  <si>
    <t>EL CAMPÓN</t>
  </si>
  <si>
    <t>3 PONTENOVA</t>
  </si>
  <si>
    <t>salmean</t>
  </si>
  <si>
    <t>L1 P'ONTENOVA</t>
  </si>
  <si>
    <t>LOUSIDE</t>
  </si>
  <si>
    <t>reiboa</t>
  </si>
  <si>
    <t>carballon</t>
  </si>
  <si>
    <t>LOREDAL</t>
  </si>
  <si>
    <t>L3 PONTENOVA</t>
  </si>
  <si>
    <t>RESTIELLO</t>
  </si>
  <si>
    <t>ZARRONES</t>
  </si>
  <si>
    <t>PAREDES</t>
  </si>
  <si>
    <t>VUELTA CARBAYO</t>
  </si>
  <si>
    <t>O</t>
  </si>
  <si>
    <t>EL GUELLO</t>
  </si>
  <si>
    <t>LIBRE (NALÓN)</t>
  </si>
  <si>
    <t>NALON</t>
  </si>
  <si>
    <t>TURON</t>
  </si>
  <si>
    <t>LA VEYERA</t>
  </si>
  <si>
    <t>SAN PEDRO, BODE</t>
  </si>
  <si>
    <t>PASARELA  DE FUENTES</t>
  </si>
  <si>
    <t>CHORRU MAXIMO</t>
  </si>
  <si>
    <t>ESPIGONES DE TRIONGU</t>
  </si>
  <si>
    <t>LLASTROS CORIGOS</t>
  </si>
  <si>
    <t>LA MAZONA</t>
  </si>
  <si>
    <t>LA  ESCRITA</t>
  </si>
  <si>
    <t>CUET MERIN</t>
  </si>
  <si>
    <t>LA GUELTA DE PERVIS</t>
  </si>
  <si>
    <t>CHORRERA MAXIMO</t>
  </si>
  <si>
    <t>MILLARES</t>
  </si>
  <si>
    <t>PTE. LAS ROZAS</t>
  </si>
  <si>
    <t>CHORRO MÁXIMO</t>
  </si>
  <si>
    <t>ESCOLLERA TORAÑO</t>
  </si>
  <si>
    <t>LLASTRES DE VILLANUEVA</t>
  </si>
  <si>
    <t>EL CARNERO, VILLANUEVA</t>
  </si>
  <si>
    <t>LLOSA EL ABUELO</t>
  </si>
  <si>
    <t>RABIÓN DEL DIABLO</t>
  </si>
  <si>
    <t>MATAGÜES</t>
  </si>
  <si>
    <t>LA  PONTIGA</t>
  </si>
  <si>
    <t>LAS FUENTINES</t>
  </si>
  <si>
    <t>CUEVAS</t>
  </si>
  <si>
    <t>PLAYA VALLAMIL</t>
  </si>
  <si>
    <t>RAIGADA</t>
  </si>
  <si>
    <t>LA PULIDORIA</t>
  </si>
  <si>
    <t>CUETO MERÍN</t>
  </si>
  <si>
    <t>LES LLATRES</t>
  </si>
  <si>
    <t>CODIGO</t>
  </si>
  <si>
    <t>ID_CAPTURA</t>
  </si>
  <si>
    <t>min</t>
  </si>
  <si>
    <t>max</t>
  </si>
  <si>
    <t>promed</t>
  </si>
  <si>
    <t>202</t>
  </si>
  <si>
    <t>03/05/2013 00:00:00</t>
  </si>
  <si>
    <t>79821</t>
  </si>
  <si>
    <t/>
  </si>
  <si>
    <t>30473</t>
  </si>
  <si>
    <t>49</t>
  </si>
  <si>
    <t>203</t>
  </si>
  <si>
    <t>118282</t>
  </si>
  <si>
    <t>30474</t>
  </si>
  <si>
    <t>41</t>
  </si>
  <si>
    <t>2</t>
  </si>
  <si>
    <t>03/05/2013 07:30:00</t>
  </si>
  <si>
    <t>156600</t>
  </si>
  <si>
    <t>PLAYINA O MANSONA</t>
  </si>
  <si>
    <t>30468</t>
  </si>
  <si>
    <t>51</t>
  </si>
  <si>
    <t>3</t>
  </si>
  <si>
    <t>195652</t>
  </si>
  <si>
    <t>25</t>
  </si>
  <si>
    <t>30467</t>
  </si>
  <si>
    <t>47</t>
  </si>
  <si>
    <t>4</t>
  </si>
  <si>
    <t>125870</t>
  </si>
  <si>
    <t>04</t>
  </si>
  <si>
    <t>30481</t>
  </si>
  <si>
    <t>48</t>
  </si>
  <si>
    <t>401</t>
  </si>
  <si>
    <t>03/05/2013 11:10:00</t>
  </si>
  <si>
    <t>201808</t>
  </si>
  <si>
    <t>30482</t>
  </si>
  <si>
    <t>40</t>
  </si>
  <si>
    <t>201</t>
  </si>
  <si>
    <t>03/05/2013 12:30:00</t>
  </si>
  <si>
    <t>4559</t>
  </si>
  <si>
    <t>30469</t>
  </si>
  <si>
    <t>43</t>
  </si>
  <si>
    <t>1</t>
  </si>
  <si>
    <t>137368</t>
  </si>
  <si>
    <t>98</t>
  </si>
  <si>
    <t>30470</t>
  </si>
  <si>
    <t>402</t>
  </si>
  <si>
    <t>119467</t>
  </si>
  <si>
    <t>9</t>
  </si>
  <si>
    <t>30483</t>
  </si>
  <si>
    <t>1319</t>
  </si>
  <si>
    <t>03/05/2013 16:00:00</t>
  </si>
  <si>
    <t>47644</t>
  </si>
  <si>
    <t>30471</t>
  </si>
  <si>
    <t>5</t>
  </si>
  <si>
    <t>03/05/2013 18:00:00</t>
  </si>
  <si>
    <t>137131</t>
  </si>
  <si>
    <t>LA CHANONA</t>
  </si>
  <si>
    <t>30472</t>
  </si>
  <si>
    <t>46</t>
  </si>
  <si>
    <t>403</t>
  </si>
  <si>
    <t>214104</t>
  </si>
  <si>
    <t>10</t>
  </si>
  <si>
    <t>30484</t>
  </si>
  <si>
    <t>35</t>
  </si>
  <si>
    <t>206</t>
  </si>
  <si>
    <t>04/05/2013 00:00:00</t>
  </si>
  <si>
    <t>24431</t>
  </si>
  <si>
    <t>30486</t>
  </si>
  <si>
    <t>34</t>
  </si>
  <si>
    <t>204</t>
  </si>
  <si>
    <t>04/05/2013 08:00:00</t>
  </si>
  <si>
    <t>14570</t>
  </si>
  <si>
    <t>30475</t>
  </si>
  <si>
    <t>205</t>
  </si>
  <si>
    <t>04/05/2013 09:30:00</t>
  </si>
  <si>
    <t>80288</t>
  </si>
  <si>
    <t>30476</t>
  </si>
  <si>
    <t>50</t>
  </si>
  <si>
    <t>501</t>
  </si>
  <si>
    <t>04/05/2013 12:00:00</t>
  </si>
  <si>
    <t>55831</t>
  </si>
  <si>
    <t>30485</t>
  </si>
  <si>
    <t>53</t>
  </si>
  <si>
    <t>502</t>
  </si>
  <si>
    <t>135865</t>
  </si>
  <si>
    <t>30480</t>
  </si>
  <si>
    <t>1308</t>
  </si>
  <si>
    <t>04/05/2013 13:45:00</t>
  </si>
  <si>
    <t>87049</t>
  </si>
  <si>
    <t>30478</t>
  </si>
  <si>
    <t>209</t>
  </si>
  <si>
    <t>05/05/2013 00:00:00</t>
  </si>
  <si>
    <t>50220</t>
  </si>
  <si>
    <t xml:space="preserve">EL BARCU </t>
  </si>
  <si>
    <t>30502</t>
  </si>
  <si>
    <t>37</t>
  </si>
  <si>
    <t>210</t>
  </si>
  <si>
    <t>24481</t>
  </si>
  <si>
    <t>30503</t>
  </si>
  <si>
    <t>38</t>
  </si>
  <si>
    <t>1309</t>
  </si>
  <si>
    <t>05/05/2013 08:00:00</t>
  </si>
  <si>
    <t>167512</t>
  </si>
  <si>
    <t>30489</t>
  </si>
  <si>
    <t>207</t>
  </si>
  <si>
    <t>05/05/2013 09:00:00</t>
  </si>
  <si>
    <t>59110</t>
  </si>
  <si>
    <t>30487</t>
  </si>
  <si>
    <t>1317</t>
  </si>
  <si>
    <t>05/05/2013 10:15:00</t>
  </si>
  <si>
    <t>18469</t>
  </si>
  <si>
    <t>30490</t>
  </si>
  <si>
    <t>208</t>
  </si>
  <si>
    <t>05/05/2013 11:50:00</t>
  </si>
  <si>
    <t>56691</t>
  </si>
  <si>
    <t>30491</t>
  </si>
  <si>
    <t>39</t>
  </si>
  <si>
    <t>801</t>
  </si>
  <si>
    <t>05/05/2013 17:00:00</t>
  </si>
  <si>
    <t>66353</t>
  </si>
  <si>
    <t>30492</t>
  </si>
  <si>
    <t>802</t>
  </si>
  <si>
    <t>77150</t>
  </si>
  <si>
    <t>30493</t>
  </si>
  <si>
    <t>404</t>
  </si>
  <si>
    <t>138082</t>
  </si>
  <si>
    <t>30497</t>
  </si>
  <si>
    <t>804</t>
  </si>
  <si>
    <t>05/05/2013 18:00:00</t>
  </si>
  <si>
    <t>47708</t>
  </si>
  <si>
    <t>30495</t>
  </si>
  <si>
    <t>503</t>
  </si>
  <si>
    <t>135388</t>
  </si>
  <si>
    <t>30496</t>
  </si>
  <si>
    <t>42</t>
  </si>
  <si>
    <t>661</t>
  </si>
  <si>
    <t>07/05/2013 09:40:00</t>
  </si>
  <si>
    <t>165709</t>
  </si>
  <si>
    <t>CANDANAS</t>
  </si>
  <si>
    <t>30498</t>
  </si>
  <si>
    <t>44</t>
  </si>
  <si>
    <t>504</t>
  </si>
  <si>
    <t>156238</t>
  </si>
  <si>
    <t>30499</t>
  </si>
  <si>
    <t>405</t>
  </si>
  <si>
    <t>138038</t>
  </si>
  <si>
    <t>11</t>
  </si>
  <si>
    <t>30500</t>
  </si>
  <si>
    <t>803</t>
  </si>
  <si>
    <t>211478</t>
  </si>
  <si>
    <t>23</t>
  </si>
  <si>
    <t>30505</t>
  </si>
  <si>
    <t>406</t>
  </si>
  <si>
    <t>119492</t>
  </si>
  <si>
    <t>30501</t>
  </si>
  <si>
    <t>407</t>
  </si>
  <si>
    <t>121233</t>
  </si>
  <si>
    <t>30504</t>
  </si>
  <si>
    <t>211</t>
  </si>
  <si>
    <t>10/05/2013 00:00:00</t>
  </si>
  <si>
    <t>30518</t>
  </si>
  <si>
    <t>212</t>
  </si>
  <si>
    <t>157816</t>
  </si>
  <si>
    <t>30519</t>
  </si>
  <si>
    <t>213</t>
  </si>
  <si>
    <t>61853</t>
  </si>
  <si>
    <t>30520</t>
  </si>
  <si>
    <t>214</t>
  </si>
  <si>
    <t>180860</t>
  </si>
  <si>
    <t>30522</t>
  </si>
  <si>
    <t>215</t>
  </si>
  <si>
    <t>44385</t>
  </si>
  <si>
    <t>30523</t>
  </si>
  <si>
    <t>216</t>
  </si>
  <si>
    <t>158600</t>
  </si>
  <si>
    <t>EL PLAGANON</t>
  </si>
  <si>
    <t>30524</t>
  </si>
  <si>
    <t>217</t>
  </si>
  <si>
    <t>42017</t>
  </si>
  <si>
    <t>30525</t>
  </si>
  <si>
    <t>219</t>
  </si>
  <si>
    <t>158929</t>
  </si>
  <si>
    <t>30527</t>
  </si>
  <si>
    <t>218</t>
  </si>
  <si>
    <t>17552</t>
  </si>
  <si>
    <t>30526</t>
  </si>
  <si>
    <t>806</t>
  </si>
  <si>
    <t>10/05/2013 09:00:00</t>
  </si>
  <si>
    <t>94914</t>
  </si>
  <si>
    <t>30507</t>
  </si>
  <si>
    <t>45</t>
  </si>
  <si>
    <t>807</t>
  </si>
  <si>
    <t>10/05/2013 11:10:00</t>
  </si>
  <si>
    <t>174261</t>
  </si>
  <si>
    <t>30509</t>
  </si>
  <si>
    <t>408</t>
  </si>
  <si>
    <t>138846</t>
  </si>
  <si>
    <t>30508</t>
  </si>
  <si>
    <t>805</t>
  </si>
  <si>
    <t>10/05/2013 11:40:00</t>
  </si>
  <si>
    <t>163886</t>
  </si>
  <si>
    <t>30506</t>
  </si>
  <si>
    <t>662</t>
  </si>
  <si>
    <t>10/05/2013 12:30:00</t>
  </si>
  <si>
    <t>174365</t>
  </si>
  <si>
    <t>ANGUILEIRO</t>
  </si>
  <si>
    <t>30510</t>
  </si>
  <si>
    <t>505</t>
  </si>
  <si>
    <t>104613</t>
  </si>
  <si>
    <t>52</t>
  </si>
  <si>
    <t>30512</t>
  </si>
  <si>
    <t>809</t>
  </si>
  <si>
    <t>10/05/2013 14:00:00</t>
  </si>
  <si>
    <t>133939</t>
  </si>
  <si>
    <t>30513</t>
  </si>
  <si>
    <t>808</t>
  </si>
  <si>
    <t>110455</t>
  </si>
  <si>
    <t>22</t>
  </si>
  <si>
    <t>30511</t>
  </si>
  <si>
    <t>811</t>
  </si>
  <si>
    <t>10/05/2013 18:00:00</t>
  </si>
  <si>
    <t>37912</t>
  </si>
  <si>
    <t>30515</t>
  </si>
  <si>
    <t>671</t>
  </si>
  <si>
    <t>11839</t>
  </si>
  <si>
    <t>15</t>
  </si>
  <si>
    <t>30516</t>
  </si>
  <si>
    <t>810</t>
  </si>
  <si>
    <t>10/05/2013 19:00:00</t>
  </si>
  <si>
    <t>89458</t>
  </si>
  <si>
    <t>30514</t>
  </si>
  <si>
    <t>36</t>
  </si>
  <si>
    <t>220</t>
  </si>
  <si>
    <t>11/05/2013 00:00:00</t>
  </si>
  <si>
    <t>37389</t>
  </si>
  <si>
    <t>30528</t>
  </si>
  <si>
    <t>31</t>
  </si>
  <si>
    <t>221</t>
  </si>
  <si>
    <t>180789</t>
  </si>
  <si>
    <t>PTE. VILLANUEVA</t>
  </si>
  <si>
    <t>30529</t>
  </si>
  <si>
    <t>222</t>
  </si>
  <si>
    <t>137973</t>
  </si>
  <si>
    <t>30530</t>
  </si>
  <si>
    <t>223</t>
  </si>
  <si>
    <t>36797</t>
  </si>
  <si>
    <t>30531</t>
  </si>
  <si>
    <t>224</t>
  </si>
  <si>
    <t>30532</t>
  </si>
  <si>
    <t>226</t>
  </si>
  <si>
    <t>58621</t>
  </si>
  <si>
    <t>30534</t>
  </si>
  <si>
    <t>227</t>
  </si>
  <si>
    <t>129961</t>
  </si>
  <si>
    <t>30535</t>
  </si>
  <si>
    <t>228</t>
  </si>
  <si>
    <t>65385</t>
  </si>
  <si>
    <t>30536</t>
  </si>
  <si>
    <t>229</t>
  </si>
  <si>
    <t>132839</t>
  </si>
  <si>
    <t>30540</t>
  </si>
  <si>
    <t>231</t>
  </si>
  <si>
    <t>71106</t>
  </si>
  <si>
    <t>30541</t>
  </si>
  <si>
    <t>225</t>
  </si>
  <si>
    <t>45749</t>
  </si>
  <si>
    <t>30533</t>
  </si>
  <si>
    <t>409</t>
  </si>
  <si>
    <t>11/05/2013 11:15:00</t>
  </si>
  <si>
    <t>124386</t>
  </si>
  <si>
    <t>30517</t>
  </si>
  <si>
    <t>812</t>
  </si>
  <si>
    <t>11/05/2013 12:30:00</t>
  </si>
  <si>
    <t>165785</t>
  </si>
  <si>
    <t>30521</t>
  </si>
  <si>
    <t>813</t>
  </si>
  <si>
    <t>11/05/2013 14:00:00</t>
  </si>
  <si>
    <t>43353</t>
  </si>
  <si>
    <t>30537</t>
  </si>
  <si>
    <t>680</t>
  </si>
  <si>
    <t>116575</t>
  </si>
  <si>
    <t>30549</t>
  </si>
  <si>
    <t>230</t>
  </si>
  <si>
    <t>11/05/2013 16:30:00</t>
  </si>
  <si>
    <t>14319</t>
  </si>
  <si>
    <t>30538</t>
  </si>
  <si>
    <t>814</t>
  </si>
  <si>
    <t>11/05/2013 21:00:00</t>
  </si>
  <si>
    <t>175801</t>
  </si>
  <si>
    <t>30539</t>
  </si>
  <si>
    <t>232</t>
  </si>
  <si>
    <t>12/05/2013 00:00:00</t>
  </si>
  <si>
    <t>16185</t>
  </si>
  <si>
    <t>30543</t>
  </si>
  <si>
    <t>233</t>
  </si>
  <si>
    <t>40524</t>
  </si>
  <si>
    <t>30547</t>
  </si>
  <si>
    <t>234</t>
  </si>
  <si>
    <t>180250</t>
  </si>
  <si>
    <t>30550</t>
  </si>
  <si>
    <t>236</t>
  </si>
  <si>
    <t>53435</t>
  </si>
  <si>
    <t>30556</t>
  </si>
  <si>
    <t>238</t>
  </si>
  <si>
    <t>132850</t>
  </si>
  <si>
    <t>30558</t>
  </si>
  <si>
    <t>239</t>
  </si>
  <si>
    <t>30559</t>
  </si>
  <si>
    <t>235</t>
  </si>
  <si>
    <t>151893</t>
  </si>
  <si>
    <t>30551</t>
  </si>
  <si>
    <t>237</t>
  </si>
  <si>
    <t>108472</t>
  </si>
  <si>
    <t>30557</t>
  </si>
  <si>
    <t>815</t>
  </si>
  <si>
    <t>12/05/2013 07:30:00</t>
  </si>
  <si>
    <t>85684</t>
  </si>
  <si>
    <t>30544</t>
  </si>
  <si>
    <t>818</t>
  </si>
  <si>
    <t>12/05/2013 08:00:00</t>
  </si>
  <si>
    <t>21000</t>
  </si>
  <si>
    <t>30548</t>
  </si>
  <si>
    <t>816</t>
  </si>
  <si>
    <t>12/05/2013 08:30:00</t>
  </si>
  <si>
    <t>18103</t>
  </si>
  <si>
    <t>30545</t>
  </si>
  <si>
    <t>506</t>
  </si>
  <si>
    <t>182567</t>
  </si>
  <si>
    <t>54</t>
  </si>
  <si>
    <t>30542</t>
  </si>
  <si>
    <t>817</t>
  </si>
  <si>
    <t>12/05/2013 11:30:00</t>
  </si>
  <si>
    <t>26664</t>
  </si>
  <si>
    <t>30546</t>
  </si>
  <si>
    <t>507</t>
  </si>
  <si>
    <t>135363</t>
  </si>
  <si>
    <t>30553</t>
  </si>
  <si>
    <t>508</t>
  </si>
  <si>
    <t>133987</t>
  </si>
  <si>
    <t>57</t>
  </si>
  <si>
    <t>30554</t>
  </si>
  <si>
    <t>819</t>
  </si>
  <si>
    <t>12/05/2013 16:30:00</t>
  </si>
  <si>
    <t>87767</t>
  </si>
  <si>
    <t>30552</t>
  </si>
  <si>
    <t>512</t>
  </si>
  <si>
    <t>67154</t>
  </si>
  <si>
    <t>30565</t>
  </si>
  <si>
    <t>511</t>
  </si>
  <si>
    <t>115015</t>
  </si>
  <si>
    <t>101</t>
  </si>
  <si>
    <t>30564</t>
  </si>
  <si>
    <t>241</t>
  </si>
  <si>
    <t>214842</t>
  </si>
  <si>
    <t>87</t>
  </si>
  <si>
    <t>30568</t>
  </si>
  <si>
    <t>240</t>
  </si>
  <si>
    <t>19854</t>
  </si>
  <si>
    <t>30567</t>
  </si>
  <si>
    <t>244</t>
  </si>
  <si>
    <t>19562</t>
  </si>
  <si>
    <t>92</t>
  </si>
  <si>
    <t>30571</t>
  </si>
  <si>
    <t>242</t>
  </si>
  <si>
    <t>107015</t>
  </si>
  <si>
    <t>30569</t>
  </si>
  <si>
    <t>243</t>
  </si>
  <si>
    <t>179785</t>
  </si>
  <si>
    <t>30570</t>
  </si>
  <si>
    <t>509</t>
  </si>
  <si>
    <t>58221</t>
  </si>
  <si>
    <t>30561</t>
  </si>
  <si>
    <t>820</t>
  </si>
  <si>
    <t>46999</t>
  </si>
  <si>
    <t>114</t>
  </si>
  <si>
    <t>30560</t>
  </si>
  <si>
    <t>510</t>
  </si>
  <si>
    <t>53782</t>
  </si>
  <si>
    <t>30562</t>
  </si>
  <si>
    <t>821</t>
  </si>
  <si>
    <t>15167</t>
  </si>
  <si>
    <t>127</t>
  </si>
  <si>
    <t>30563</t>
  </si>
  <si>
    <t>822</t>
  </si>
  <si>
    <t>202239</t>
  </si>
  <si>
    <t>113</t>
  </si>
  <si>
    <t>30566</t>
  </si>
  <si>
    <t>245</t>
  </si>
  <si>
    <t>116966</t>
  </si>
  <si>
    <t>30573</t>
  </si>
  <si>
    <t>246</t>
  </si>
  <si>
    <t>78333</t>
  </si>
  <si>
    <t>91</t>
  </si>
  <si>
    <t>30574</t>
  </si>
  <si>
    <t>513</t>
  </si>
  <si>
    <t>108510</t>
  </si>
  <si>
    <t>30572</t>
  </si>
  <si>
    <t>410</t>
  </si>
  <si>
    <t>168905</t>
  </si>
  <si>
    <t>30575</t>
  </si>
  <si>
    <t>514</t>
  </si>
  <si>
    <t>17/05/2013 00:00:00</t>
  </si>
  <si>
    <t>159806</t>
  </si>
  <si>
    <t>30576</t>
  </si>
  <si>
    <t>831</t>
  </si>
  <si>
    <t>126548</t>
  </si>
  <si>
    <t>26</t>
  </si>
  <si>
    <t>30578</t>
  </si>
  <si>
    <t>251</t>
  </si>
  <si>
    <t>123793</t>
  </si>
  <si>
    <t>30582</t>
  </si>
  <si>
    <t>253</t>
  </si>
  <si>
    <t>17/05/2013 10:00:00</t>
  </si>
  <si>
    <t>158831</t>
  </si>
  <si>
    <t>PUENTE TORAÑO</t>
  </si>
  <si>
    <t>30585</t>
  </si>
  <si>
    <t>248</t>
  </si>
  <si>
    <t>4931</t>
  </si>
  <si>
    <t>30580</t>
  </si>
  <si>
    <t>823</t>
  </si>
  <si>
    <t>17/05/2013 11:00:00</t>
  </si>
  <si>
    <t>46895</t>
  </si>
  <si>
    <t>30577</t>
  </si>
  <si>
    <t>247</t>
  </si>
  <si>
    <t>51785</t>
  </si>
  <si>
    <t>PLAYA VALLAMIN</t>
  </si>
  <si>
    <t>30579</t>
  </si>
  <si>
    <t>250</t>
  </si>
  <si>
    <t>17/05/2013 12:30:00</t>
  </si>
  <si>
    <t>132834</t>
  </si>
  <si>
    <t>30581</t>
  </si>
  <si>
    <t>252</t>
  </si>
  <si>
    <t>127688</t>
  </si>
  <si>
    <t>30584</t>
  </si>
  <si>
    <t>515</t>
  </si>
  <si>
    <t>104708</t>
  </si>
  <si>
    <t>30583</t>
  </si>
  <si>
    <t>258</t>
  </si>
  <si>
    <t>18/05/2013 00:00:00</t>
  </si>
  <si>
    <t>23539</t>
  </si>
  <si>
    <t>ELBARCU</t>
  </si>
  <si>
    <t>30603</t>
  </si>
  <si>
    <t>518</t>
  </si>
  <si>
    <t>46538</t>
  </si>
  <si>
    <t>30600</t>
  </si>
  <si>
    <t>259</t>
  </si>
  <si>
    <t>83420</t>
  </si>
  <si>
    <t>30604</t>
  </si>
  <si>
    <t>255</t>
  </si>
  <si>
    <t>18/05/2013 08:30:00</t>
  </si>
  <si>
    <t>118314</t>
  </si>
  <si>
    <t>30594</t>
  </si>
  <si>
    <t>254</t>
  </si>
  <si>
    <t>18/05/2013 09:30:00</t>
  </si>
  <si>
    <t>156043</t>
  </si>
  <si>
    <t>30593</t>
  </si>
  <si>
    <t>824</t>
  </si>
  <si>
    <t>18/05/2013 10:30:00</t>
  </si>
  <si>
    <t>56539</t>
  </si>
  <si>
    <t>30586</t>
  </si>
  <si>
    <t>516</t>
  </si>
  <si>
    <t>179600</t>
  </si>
  <si>
    <t>99</t>
  </si>
  <si>
    <t>30589</t>
  </si>
  <si>
    <t>825</t>
  </si>
  <si>
    <t>18/05/2013 11:00:00</t>
  </si>
  <si>
    <t>30587</t>
  </si>
  <si>
    <t>828</t>
  </si>
  <si>
    <t>167554</t>
  </si>
  <si>
    <t>30591</t>
  </si>
  <si>
    <t>829</t>
  </si>
  <si>
    <t>192552</t>
  </si>
  <si>
    <t>30592</t>
  </si>
  <si>
    <t>256</t>
  </si>
  <si>
    <t>211921</t>
  </si>
  <si>
    <t>30595</t>
  </si>
  <si>
    <t>826</t>
  </si>
  <si>
    <t>18/05/2013 11:30:00</t>
  </si>
  <si>
    <t>40080</t>
  </si>
  <si>
    <t>30588</t>
  </si>
  <si>
    <t>827</t>
  </si>
  <si>
    <t>11536</t>
  </si>
  <si>
    <t>30590</t>
  </si>
  <si>
    <t>519</t>
  </si>
  <si>
    <t>159736</t>
  </si>
  <si>
    <t>30601</t>
  </si>
  <si>
    <t>257</t>
  </si>
  <si>
    <t>18/05/2013 12:30:00</t>
  </si>
  <si>
    <t>26384</t>
  </si>
  <si>
    <t>LES LLASTRIES</t>
  </si>
  <si>
    <t>30596</t>
  </si>
  <si>
    <t>830</t>
  </si>
  <si>
    <t>18/05/2013 14:00:00</t>
  </si>
  <si>
    <t>167220</t>
  </si>
  <si>
    <t>30597</t>
  </si>
  <si>
    <t>832</t>
  </si>
  <si>
    <t>18/05/2013 16:00:00</t>
  </si>
  <si>
    <t>74034</t>
  </si>
  <si>
    <t>30598</t>
  </si>
  <si>
    <t>517</t>
  </si>
  <si>
    <t>16922</t>
  </si>
  <si>
    <t>30599</t>
  </si>
  <si>
    <t>520</t>
  </si>
  <si>
    <t>51607</t>
  </si>
  <si>
    <t>30602</t>
  </si>
  <si>
    <t>260</t>
  </si>
  <si>
    <t>19/05/2013 00:00:00</t>
  </si>
  <si>
    <t>155539</t>
  </si>
  <si>
    <t>30608</t>
  </si>
  <si>
    <t>261</t>
  </si>
  <si>
    <t>22766</t>
  </si>
  <si>
    <t>30609</t>
  </si>
  <si>
    <t>262</t>
  </si>
  <si>
    <t>44555</t>
  </si>
  <si>
    <t>30610</t>
  </si>
  <si>
    <t>834</t>
  </si>
  <si>
    <t>19/05/2013 08:30:00</t>
  </si>
  <si>
    <t>30606</t>
  </si>
  <si>
    <t>835</t>
  </si>
  <si>
    <t>19/05/2013 09:30:00</t>
  </si>
  <si>
    <t>30605</t>
  </si>
  <si>
    <t>836</t>
  </si>
  <si>
    <t>19/05/2013 11:00:00</t>
  </si>
  <si>
    <t>30607</t>
  </si>
  <si>
    <t>266</t>
  </si>
  <si>
    <t>134047</t>
  </si>
  <si>
    <t>84</t>
  </si>
  <si>
    <t>30653</t>
  </si>
  <si>
    <t>264</t>
  </si>
  <si>
    <t>110716</t>
  </si>
  <si>
    <t>85</t>
  </si>
  <si>
    <t>30650</t>
  </si>
  <si>
    <t>263</t>
  </si>
  <si>
    <t>20777</t>
  </si>
  <si>
    <t>30649</t>
  </si>
  <si>
    <t>265</t>
  </si>
  <si>
    <t>32876</t>
  </si>
  <si>
    <t>30652</t>
  </si>
  <si>
    <t>670</t>
  </si>
  <si>
    <t>59713</t>
  </si>
  <si>
    <t>30612</t>
  </si>
  <si>
    <t>521</t>
  </si>
  <si>
    <t>39403</t>
  </si>
  <si>
    <t>30611</t>
  </si>
  <si>
    <t>837</t>
  </si>
  <si>
    <t>40118</t>
  </si>
  <si>
    <t>110</t>
  </si>
  <si>
    <t>30614</t>
  </si>
  <si>
    <t>411</t>
  </si>
  <si>
    <t>18704</t>
  </si>
  <si>
    <t>30613</t>
  </si>
  <si>
    <t>269</t>
  </si>
  <si>
    <t>23790</t>
  </si>
  <si>
    <t>86</t>
  </si>
  <si>
    <t>30678</t>
  </si>
  <si>
    <t>267</t>
  </si>
  <si>
    <t>202405</t>
  </si>
  <si>
    <t>30624</t>
  </si>
  <si>
    <t>268</t>
  </si>
  <si>
    <t>174751</t>
  </si>
  <si>
    <t>33</t>
  </si>
  <si>
    <t>30914</t>
  </si>
  <si>
    <t>669</t>
  </si>
  <si>
    <t>50258</t>
  </si>
  <si>
    <t>30620</t>
  </si>
  <si>
    <t>678</t>
  </si>
  <si>
    <t>57867</t>
  </si>
  <si>
    <t>30621</t>
  </si>
  <si>
    <t>523</t>
  </si>
  <si>
    <t>213697</t>
  </si>
  <si>
    <t>30618</t>
  </si>
  <si>
    <t>412</t>
  </si>
  <si>
    <t>155291</t>
  </si>
  <si>
    <t>30616</t>
  </si>
  <si>
    <t>522</t>
  </si>
  <si>
    <t>172037</t>
  </si>
  <si>
    <t>30615</t>
  </si>
  <si>
    <t>838</t>
  </si>
  <si>
    <t>120102</t>
  </si>
  <si>
    <t>30622</t>
  </si>
  <si>
    <t>413</t>
  </si>
  <si>
    <t>125304</t>
  </si>
  <si>
    <t>8</t>
  </si>
  <si>
    <t>30617</t>
  </si>
  <si>
    <t>668</t>
  </si>
  <si>
    <t>57708</t>
  </si>
  <si>
    <t>30623</t>
  </si>
  <si>
    <t>270</t>
  </si>
  <si>
    <t>24/05/2013 00:00:00</t>
  </si>
  <si>
    <t>25193</t>
  </si>
  <si>
    <t>30676</t>
  </si>
  <si>
    <t>271</t>
  </si>
  <si>
    <t>30919</t>
  </si>
  <si>
    <t>272</t>
  </si>
  <si>
    <t>43226</t>
  </si>
  <si>
    <t>30685</t>
  </si>
  <si>
    <t>274</t>
  </si>
  <si>
    <t>157203</t>
  </si>
  <si>
    <t>PONTIGU  VIEYU</t>
  </si>
  <si>
    <t>30918</t>
  </si>
  <si>
    <t>279</t>
  </si>
  <si>
    <t>150757</t>
  </si>
  <si>
    <t>30645</t>
  </si>
  <si>
    <t>280</t>
  </si>
  <si>
    <t>157087</t>
  </si>
  <si>
    <t>30644</t>
  </si>
  <si>
    <t>281</t>
  </si>
  <si>
    <t>20201</t>
  </si>
  <si>
    <t>ELPALOMAR</t>
  </si>
  <si>
    <t>30646</t>
  </si>
  <si>
    <t>524</t>
  </si>
  <si>
    <t>120753</t>
  </si>
  <si>
    <t>30630</t>
  </si>
  <si>
    <t>847</t>
  </si>
  <si>
    <t>24/05/2013 07:30:00</t>
  </si>
  <si>
    <t>132249</t>
  </si>
  <si>
    <t>30639</t>
  </si>
  <si>
    <t>839</t>
  </si>
  <si>
    <t>24/05/2013 08:00:00</t>
  </si>
  <si>
    <t>88746</t>
  </si>
  <si>
    <t>30625</t>
  </si>
  <si>
    <t>841</t>
  </si>
  <si>
    <t>69131</t>
  </si>
  <si>
    <t>30627</t>
  </si>
  <si>
    <t>848</t>
  </si>
  <si>
    <t>24/05/2013 09:00:00</t>
  </si>
  <si>
    <t>58600</t>
  </si>
  <si>
    <t>30648</t>
  </si>
  <si>
    <t>840</t>
  </si>
  <si>
    <t>24/05/2013 09:15:00</t>
  </si>
  <si>
    <t>30626</t>
  </si>
  <si>
    <t>846</t>
  </si>
  <si>
    <t>24/05/2013 10:00:00</t>
  </si>
  <si>
    <t>154447</t>
  </si>
  <si>
    <t>30634</t>
  </si>
  <si>
    <t>842</t>
  </si>
  <si>
    <t>24/05/2013 10:15:00</t>
  </si>
  <si>
    <t>49767</t>
  </si>
  <si>
    <t>30628</t>
  </si>
  <si>
    <t>526</t>
  </si>
  <si>
    <t>24/05/2013 11:00:00</t>
  </si>
  <si>
    <t>157800</t>
  </si>
  <si>
    <t>30636</t>
  </si>
  <si>
    <t>843</t>
  </si>
  <si>
    <t>89880</t>
  </si>
  <si>
    <t>30629</t>
  </si>
  <si>
    <t>844</t>
  </si>
  <si>
    <t>24/05/2013 11:45:00</t>
  </si>
  <si>
    <t>14448</t>
  </si>
  <si>
    <t>30631</t>
  </si>
  <si>
    <t>278</t>
  </si>
  <si>
    <t>24/05/2013 12:00:00</t>
  </si>
  <si>
    <t>135182</t>
  </si>
  <si>
    <t>30642</t>
  </si>
  <si>
    <t>525</t>
  </si>
  <si>
    <t>67629</t>
  </si>
  <si>
    <t>30651</t>
  </si>
  <si>
    <t>679</t>
  </si>
  <si>
    <t>116910</t>
  </si>
  <si>
    <t>30635</t>
  </si>
  <si>
    <t>273</t>
  </si>
  <si>
    <t>117377</t>
  </si>
  <si>
    <t>30633</t>
  </si>
  <si>
    <t>845</t>
  </si>
  <si>
    <t>24/05/2013 12:30:00</t>
  </si>
  <si>
    <t>64567</t>
  </si>
  <si>
    <t>30632</t>
  </si>
  <si>
    <t>277</t>
  </si>
  <si>
    <t>24/05/2013 13:00:00</t>
  </si>
  <si>
    <t>30638</t>
  </si>
  <si>
    <t>664</t>
  </si>
  <si>
    <t>215035</t>
  </si>
  <si>
    <t>16</t>
  </si>
  <si>
    <t>30654</t>
  </si>
  <si>
    <t>527</t>
  </si>
  <si>
    <t>107076</t>
  </si>
  <si>
    <t>30643</t>
  </si>
  <si>
    <t>275</t>
  </si>
  <si>
    <t>24/05/2013 17:00:00</t>
  </si>
  <si>
    <t>119487</t>
  </si>
  <si>
    <t>LLADUEENGU</t>
  </si>
  <si>
    <t>30637</t>
  </si>
  <si>
    <t>276</t>
  </si>
  <si>
    <t>140814</t>
  </si>
  <si>
    <t>LA BEYERA</t>
  </si>
  <si>
    <t>30640</t>
  </si>
  <si>
    <t>663</t>
  </si>
  <si>
    <t>144157</t>
  </si>
  <si>
    <t>30647</t>
  </si>
  <si>
    <t>285</t>
  </si>
  <si>
    <t>25/05/2013 00:00:00</t>
  </si>
  <si>
    <t>159259</t>
  </si>
  <si>
    <t>LLOSU EL ABUELO</t>
  </si>
  <si>
    <t>30674</t>
  </si>
  <si>
    <t>286</t>
  </si>
  <si>
    <t>30683</t>
  </si>
  <si>
    <t>287</t>
  </si>
  <si>
    <t>50691</t>
  </si>
  <si>
    <t>30686</t>
  </si>
  <si>
    <t>289</t>
  </si>
  <si>
    <t>110373</t>
  </si>
  <si>
    <t>30691</t>
  </si>
  <si>
    <t>290</t>
  </si>
  <si>
    <t>135647</t>
  </si>
  <si>
    <t>30690</t>
  </si>
  <si>
    <t>288</t>
  </si>
  <si>
    <t>157427</t>
  </si>
  <si>
    <t>30687</t>
  </si>
  <si>
    <t>851</t>
  </si>
  <si>
    <t>25/05/2013 08:00:00</t>
  </si>
  <si>
    <t>121389</t>
  </si>
  <si>
    <t>30658</t>
  </si>
  <si>
    <t>854</t>
  </si>
  <si>
    <t>25/05/2013 08:15:00</t>
  </si>
  <si>
    <t>30662</t>
  </si>
  <si>
    <t>855</t>
  </si>
  <si>
    <t>30665</t>
  </si>
  <si>
    <t>850</t>
  </si>
  <si>
    <t>25/05/2013 08:30:00</t>
  </si>
  <si>
    <t>39594</t>
  </si>
  <si>
    <t>30657</t>
  </si>
  <si>
    <t>852</t>
  </si>
  <si>
    <t>73429</t>
  </si>
  <si>
    <t>30659</t>
  </si>
  <si>
    <t>282</t>
  </si>
  <si>
    <t>59715</t>
  </si>
  <si>
    <t>30655</t>
  </si>
  <si>
    <t>853</t>
  </si>
  <si>
    <t>195515</t>
  </si>
  <si>
    <t>30660</t>
  </si>
  <si>
    <t>858</t>
  </si>
  <si>
    <t>25/05/2013 09:00:00</t>
  </si>
  <si>
    <t>66741</t>
  </si>
  <si>
    <t>30668</t>
  </si>
  <si>
    <t>283</t>
  </si>
  <si>
    <t>38753</t>
  </si>
  <si>
    <t>30664</t>
  </si>
  <si>
    <t>856</t>
  </si>
  <si>
    <t>25/05/2013 10:00:00</t>
  </si>
  <si>
    <t>30666</t>
  </si>
  <si>
    <t>857</t>
  </si>
  <si>
    <t>96382</t>
  </si>
  <si>
    <t>30667</t>
  </si>
  <si>
    <t>861</t>
  </si>
  <si>
    <t>132523</t>
  </si>
  <si>
    <t>30672</t>
  </si>
  <si>
    <t>284</t>
  </si>
  <si>
    <t>26149</t>
  </si>
  <si>
    <t>30663</t>
  </si>
  <si>
    <t>414</t>
  </si>
  <si>
    <t>124122</t>
  </si>
  <si>
    <t>30661</t>
  </si>
  <si>
    <t>849</t>
  </si>
  <si>
    <t>25/05/2013 11:00:00</t>
  </si>
  <si>
    <t>71042</t>
  </si>
  <si>
    <t>30656</t>
  </si>
  <si>
    <t>866</t>
  </si>
  <si>
    <t>105965</t>
  </si>
  <si>
    <t>30689</t>
  </si>
  <si>
    <t>859</t>
  </si>
  <si>
    <t>25/05/2013 11:30:00</t>
  </si>
  <si>
    <t>171866</t>
  </si>
  <si>
    <t>30669</t>
  </si>
  <si>
    <t>881</t>
  </si>
  <si>
    <t>30671</t>
  </si>
  <si>
    <t>665</t>
  </si>
  <si>
    <t>176842</t>
  </si>
  <si>
    <t>30684</t>
  </si>
  <si>
    <t>860</t>
  </si>
  <si>
    <t>25/05/2013 12:30:00</t>
  </si>
  <si>
    <t>30670</t>
  </si>
  <si>
    <t>862</t>
  </si>
  <si>
    <t>25/05/2013 13:00:00</t>
  </si>
  <si>
    <t>113829</t>
  </si>
  <si>
    <t>30673</t>
  </si>
  <si>
    <t>863</t>
  </si>
  <si>
    <t>25/05/2013 15:00:00</t>
  </si>
  <si>
    <t>102651</t>
  </si>
  <si>
    <t>30679</t>
  </si>
  <si>
    <t>864</t>
  </si>
  <si>
    <t>30681</t>
  </si>
  <si>
    <t>528</t>
  </si>
  <si>
    <t>25/05/2013 16:00:00</t>
  </si>
  <si>
    <t>158461</t>
  </si>
  <si>
    <t>30767</t>
  </si>
  <si>
    <t>415</t>
  </si>
  <si>
    <t>149579</t>
  </si>
  <si>
    <t>30682</t>
  </si>
  <si>
    <t>872</t>
  </si>
  <si>
    <t>25/05/2013 17:00:00</t>
  </si>
  <si>
    <t>171967</t>
  </si>
  <si>
    <t>30680</t>
  </si>
  <si>
    <t>416</t>
  </si>
  <si>
    <t>61116</t>
  </si>
  <si>
    <t>67</t>
  </si>
  <si>
    <t>REIBOA</t>
  </si>
  <si>
    <t>30693</t>
  </si>
  <si>
    <t>867</t>
  </si>
  <si>
    <t>25/05/2013 19:45:00</t>
  </si>
  <si>
    <t>44408</t>
  </si>
  <si>
    <t>30692</t>
  </si>
  <si>
    <t>865</t>
  </si>
  <si>
    <t>25/05/2013 20:00:00</t>
  </si>
  <si>
    <t>30688</t>
  </si>
  <si>
    <t>417</t>
  </si>
  <si>
    <t>166194</t>
  </si>
  <si>
    <t>30694</t>
  </si>
  <si>
    <t>292</t>
  </si>
  <si>
    <t>26/05/2013 00:00:00</t>
  </si>
  <si>
    <t>30710</t>
  </si>
  <si>
    <t>294</t>
  </si>
  <si>
    <t>106606</t>
  </si>
  <si>
    <t>30723</t>
  </si>
  <si>
    <t>293</t>
  </si>
  <si>
    <t>2411</t>
  </si>
  <si>
    <t>30722</t>
  </si>
  <si>
    <t>874</t>
  </si>
  <si>
    <t>26/05/2013 08:00:00</t>
  </si>
  <si>
    <t>99020</t>
  </si>
  <si>
    <t>30702</t>
  </si>
  <si>
    <t>877</t>
  </si>
  <si>
    <t>72166</t>
  </si>
  <si>
    <t>30706</t>
  </si>
  <si>
    <t>892</t>
  </si>
  <si>
    <t>75995</t>
  </si>
  <si>
    <t>30724</t>
  </si>
  <si>
    <t>891</t>
  </si>
  <si>
    <t>167611</t>
  </si>
  <si>
    <t>30721</t>
  </si>
  <si>
    <t>873</t>
  </si>
  <si>
    <t>29387</t>
  </si>
  <si>
    <t>30700</t>
  </si>
  <si>
    <t>875</t>
  </si>
  <si>
    <t>26/05/2013 09:45:00</t>
  </si>
  <si>
    <t>175983</t>
  </si>
  <si>
    <t>30704</t>
  </si>
  <si>
    <t>868</t>
  </si>
  <si>
    <t>26/05/2013 10:00:00</t>
  </si>
  <si>
    <t>73430</t>
  </si>
  <si>
    <t>30696</t>
  </si>
  <si>
    <t>869</t>
  </si>
  <si>
    <t>38919</t>
  </si>
  <si>
    <t>30697</t>
  </si>
  <si>
    <t>870</t>
  </si>
  <si>
    <t>84682</t>
  </si>
  <si>
    <t>30698</t>
  </si>
  <si>
    <t>890</t>
  </si>
  <si>
    <t>2139</t>
  </si>
  <si>
    <t>30720</t>
  </si>
  <si>
    <t>419</t>
  </si>
  <si>
    <t>172954</t>
  </si>
  <si>
    <t>30703</t>
  </si>
  <si>
    <t>291</t>
  </si>
  <si>
    <t>26926</t>
  </si>
  <si>
    <t>30695</t>
  </si>
  <si>
    <t>871</t>
  </si>
  <si>
    <t>26/05/2013 11:00:00</t>
  </si>
  <si>
    <t>40807</t>
  </si>
  <si>
    <t>30699</t>
  </si>
  <si>
    <t>418</t>
  </si>
  <si>
    <t>155796</t>
  </si>
  <si>
    <t>6</t>
  </si>
  <si>
    <t>30701</t>
  </si>
  <si>
    <t>878</t>
  </si>
  <si>
    <t>26/05/2013 11:30:00</t>
  </si>
  <si>
    <t>165156</t>
  </si>
  <si>
    <t>30707</t>
  </si>
  <si>
    <t>876</t>
  </si>
  <si>
    <t>26/05/2013 12:30:00</t>
  </si>
  <si>
    <t>98640</t>
  </si>
  <si>
    <t>30705</t>
  </si>
  <si>
    <t>879</t>
  </si>
  <si>
    <t>26/05/2013 13:00:00</t>
  </si>
  <si>
    <t>82541</t>
  </si>
  <si>
    <t>30708</t>
  </si>
  <si>
    <t>880</t>
  </si>
  <si>
    <t>7550</t>
  </si>
  <si>
    <t>30709</t>
  </si>
  <si>
    <t>889</t>
  </si>
  <si>
    <t>168310</t>
  </si>
  <si>
    <t>30719</t>
  </si>
  <si>
    <t>883</t>
  </si>
  <si>
    <t>26/05/2013 15:30:00</t>
  </si>
  <si>
    <t>143670</t>
  </si>
  <si>
    <t>30713</t>
  </si>
  <si>
    <t>420</t>
  </si>
  <si>
    <t>182265</t>
  </si>
  <si>
    <t>30711</t>
  </si>
  <si>
    <t>882</t>
  </si>
  <si>
    <t>26/05/2013 17:00:00</t>
  </si>
  <si>
    <t>44457</t>
  </si>
  <si>
    <t>EL GUELLU</t>
  </si>
  <si>
    <t>30712</t>
  </si>
  <si>
    <t>884</t>
  </si>
  <si>
    <t>26/05/2013 18:00:00</t>
  </si>
  <si>
    <t>147293</t>
  </si>
  <si>
    <t>30714</t>
  </si>
  <si>
    <t>887</t>
  </si>
  <si>
    <t>44121</t>
  </si>
  <si>
    <t>30717</t>
  </si>
  <si>
    <t>888</t>
  </si>
  <si>
    <t>174879</t>
  </si>
  <si>
    <t>30718</t>
  </si>
  <si>
    <t>885</t>
  </si>
  <si>
    <t>26/05/2013 18:30:00</t>
  </si>
  <si>
    <t>17641</t>
  </si>
  <si>
    <t>30715</t>
  </si>
  <si>
    <t>886</t>
  </si>
  <si>
    <t>26/05/2013 19:00:00</t>
  </si>
  <si>
    <t>42566</t>
  </si>
  <si>
    <t>30716</t>
  </si>
  <si>
    <t>893</t>
  </si>
  <si>
    <t>26/05/2013 21:30:00</t>
  </si>
  <si>
    <t>44221</t>
  </si>
  <si>
    <t>30725</t>
  </si>
  <si>
    <t>534</t>
  </si>
  <si>
    <t>106164</t>
  </si>
  <si>
    <t>30738</t>
  </si>
  <si>
    <t>75</t>
  </si>
  <si>
    <t>532</t>
  </si>
  <si>
    <t>131802</t>
  </si>
  <si>
    <t>30732</t>
  </si>
  <si>
    <t>530</t>
  </si>
  <si>
    <t>214984</t>
  </si>
  <si>
    <t>30730</t>
  </si>
  <si>
    <t>535</t>
  </si>
  <si>
    <t>104443</t>
  </si>
  <si>
    <t>30739</t>
  </si>
  <si>
    <t>533</t>
  </si>
  <si>
    <t>107761</t>
  </si>
  <si>
    <t>30734</t>
  </si>
  <si>
    <t>531</t>
  </si>
  <si>
    <t>105233</t>
  </si>
  <si>
    <t>30731</t>
  </si>
  <si>
    <t>296</t>
  </si>
  <si>
    <t>158344</t>
  </si>
  <si>
    <t>89</t>
  </si>
  <si>
    <t>30735</t>
  </si>
  <si>
    <t>80</t>
  </si>
  <si>
    <t>894</t>
  </si>
  <si>
    <t>176864</t>
  </si>
  <si>
    <t>30727</t>
  </si>
  <si>
    <t>295</t>
  </si>
  <si>
    <t>79118</t>
  </si>
  <si>
    <t>30726</t>
  </si>
  <si>
    <t>529</t>
  </si>
  <si>
    <t>61982</t>
  </si>
  <si>
    <t>30728</t>
  </si>
  <si>
    <t>421</t>
  </si>
  <si>
    <t>27700</t>
  </si>
  <si>
    <t>30729</t>
  </si>
  <si>
    <t>897</t>
  </si>
  <si>
    <t>212877</t>
  </si>
  <si>
    <t>30740</t>
  </si>
  <si>
    <t>423</t>
  </si>
  <si>
    <t>46695</t>
  </si>
  <si>
    <t>30736</t>
  </si>
  <si>
    <t>895</t>
  </si>
  <si>
    <t>30733</t>
  </si>
  <si>
    <t>422</t>
  </si>
  <si>
    <t>15381</t>
  </si>
  <si>
    <t>30741</t>
  </si>
  <si>
    <t>896</t>
  </si>
  <si>
    <t>93596</t>
  </si>
  <si>
    <t>30737</t>
  </si>
  <si>
    <t>298</t>
  </si>
  <si>
    <t>4714</t>
  </si>
  <si>
    <t>30744</t>
  </si>
  <si>
    <t>299</t>
  </si>
  <si>
    <t>52548</t>
  </si>
  <si>
    <t>30756</t>
  </si>
  <si>
    <t>297</t>
  </si>
  <si>
    <t>31517</t>
  </si>
  <si>
    <t>30743</t>
  </si>
  <si>
    <t>424</t>
  </si>
  <si>
    <t>47222</t>
  </si>
  <si>
    <t>30742</t>
  </si>
  <si>
    <t>537</t>
  </si>
  <si>
    <t>94878</t>
  </si>
  <si>
    <t>30751</t>
  </si>
  <si>
    <t>426</t>
  </si>
  <si>
    <t>67444</t>
  </si>
  <si>
    <t>30749</t>
  </si>
  <si>
    <t>898</t>
  </si>
  <si>
    <t>76754</t>
  </si>
  <si>
    <t>30746</t>
  </si>
  <si>
    <t>539</t>
  </si>
  <si>
    <t>118016</t>
  </si>
  <si>
    <t>30754</t>
  </si>
  <si>
    <t>899</t>
  </si>
  <si>
    <t>2172</t>
  </si>
  <si>
    <t>30747</t>
  </si>
  <si>
    <t>536</t>
  </si>
  <si>
    <t>65637</t>
  </si>
  <si>
    <t>30750</t>
  </si>
  <si>
    <t>900</t>
  </si>
  <si>
    <t>199380</t>
  </si>
  <si>
    <t>30748</t>
  </si>
  <si>
    <t>425</t>
  </si>
  <si>
    <t>174008</t>
  </si>
  <si>
    <t>30745</t>
  </si>
  <si>
    <t>901</t>
  </si>
  <si>
    <t>107876</t>
  </si>
  <si>
    <t>21</t>
  </si>
  <si>
    <t>30755</t>
  </si>
  <si>
    <t>538</t>
  </si>
  <si>
    <t>30752</t>
  </si>
  <si>
    <t>544</t>
  </si>
  <si>
    <t>31/05/2013 00:00:00</t>
  </si>
  <si>
    <t>23024</t>
  </si>
  <si>
    <t>30793</t>
  </si>
  <si>
    <t>310</t>
  </si>
  <si>
    <t>30908</t>
  </si>
  <si>
    <t>313</t>
  </si>
  <si>
    <t>30910</t>
  </si>
  <si>
    <t>314</t>
  </si>
  <si>
    <t>158340</t>
  </si>
  <si>
    <t>30911</t>
  </si>
  <si>
    <t>316</t>
  </si>
  <si>
    <t>43141</t>
  </si>
  <si>
    <t>30913</t>
  </si>
  <si>
    <t>543</t>
  </si>
  <si>
    <t>125691</t>
  </si>
  <si>
    <t>30780</t>
  </si>
  <si>
    <t>315</t>
  </si>
  <si>
    <t>33832</t>
  </si>
  <si>
    <t>30912</t>
  </si>
  <si>
    <t>312</t>
  </si>
  <si>
    <t>211876</t>
  </si>
  <si>
    <t>30798</t>
  </si>
  <si>
    <t>311</t>
  </si>
  <si>
    <t>104543</t>
  </si>
  <si>
    <t>30909</t>
  </si>
  <si>
    <t>301</t>
  </si>
  <si>
    <t>31/05/2013 07:00:00</t>
  </si>
  <si>
    <t>30771</t>
  </si>
  <si>
    <t>300</t>
  </si>
  <si>
    <t>31/05/2013 07:15:00</t>
  </si>
  <si>
    <t>141099</t>
  </si>
  <si>
    <t>LA REIGADA</t>
  </si>
  <si>
    <t>30770</t>
  </si>
  <si>
    <t>905</t>
  </si>
  <si>
    <t>31/05/2013 08:00:00</t>
  </si>
  <si>
    <t>153364</t>
  </si>
  <si>
    <t>30763</t>
  </si>
  <si>
    <t>907</t>
  </si>
  <si>
    <t>30765</t>
  </si>
  <si>
    <t>540</t>
  </si>
  <si>
    <t>31/05/2013 08:30:00</t>
  </si>
  <si>
    <t>104461</t>
  </si>
  <si>
    <t>30757</t>
  </si>
  <si>
    <t>906</t>
  </si>
  <si>
    <t>31/05/2013 09:00:00</t>
  </si>
  <si>
    <t>84191</t>
  </si>
  <si>
    <t>30764</t>
  </si>
  <si>
    <t>302</t>
  </si>
  <si>
    <t>51342</t>
  </si>
  <si>
    <t>30772</t>
  </si>
  <si>
    <t>541</t>
  </si>
  <si>
    <t>117634</t>
  </si>
  <si>
    <t>30758</t>
  </si>
  <si>
    <t>303</t>
  </si>
  <si>
    <t>31/05/2013 09:30:00</t>
  </si>
  <si>
    <t>159691</t>
  </si>
  <si>
    <t>30779</t>
  </si>
  <si>
    <t>902</t>
  </si>
  <si>
    <t>31/05/2013 10:00:00</t>
  </si>
  <si>
    <t>30760</t>
  </si>
  <si>
    <t>903</t>
  </si>
  <si>
    <t>85167</t>
  </si>
  <si>
    <t>30761</t>
  </si>
  <si>
    <t>304</t>
  </si>
  <si>
    <t>48602</t>
  </si>
  <si>
    <t>30773</t>
  </si>
  <si>
    <t>305</t>
  </si>
  <si>
    <t>155674</t>
  </si>
  <si>
    <t>30774</t>
  </si>
  <si>
    <t>431</t>
  </si>
  <si>
    <t>135988</t>
  </si>
  <si>
    <t>30794</t>
  </si>
  <si>
    <t>306</t>
  </si>
  <si>
    <t>31/05/2013 10:30:00</t>
  </si>
  <si>
    <t>30775</t>
  </si>
  <si>
    <t>542</t>
  </si>
  <si>
    <t>31/05/2013 11:00:00</t>
  </si>
  <si>
    <t>104356</t>
  </si>
  <si>
    <t>30759</t>
  </si>
  <si>
    <t>904</t>
  </si>
  <si>
    <t>30762</t>
  </si>
  <si>
    <t>307</t>
  </si>
  <si>
    <t>31/05/2013 11:30:00</t>
  </si>
  <si>
    <t>38942</t>
  </si>
  <si>
    <t>30776</t>
  </si>
  <si>
    <t>909</t>
  </si>
  <si>
    <t>31/05/2013 12:15:00</t>
  </si>
  <si>
    <t>17219</t>
  </si>
  <si>
    <t>30768</t>
  </si>
  <si>
    <t>308</t>
  </si>
  <si>
    <t>31/05/2013 12:30:00</t>
  </si>
  <si>
    <t>LAS MANSAS</t>
  </si>
  <si>
    <t>30777</t>
  </si>
  <si>
    <t>908</t>
  </si>
  <si>
    <t>31/05/2013 12:45:00</t>
  </si>
  <si>
    <t>49321</t>
  </si>
  <si>
    <t>30766</t>
  </si>
  <si>
    <t>309</t>
  </si>
  <si>
    <t>4030</t>
  </si>
  <si>
    <t>30778</t>
  </si>
  <si>
    <t>433</t>
  </si>
  <si>
    <t>201425</t>
  </si>
  <si>
    <t>30797</t>
  </si>
  <si>
    <t>914</t>
  </si>
  <si>
    <t>2741</t>
  </si>
  <si>
    <t>30786</t>
  </si>
  <si>
    <t>910</t>
  </si>
  <si>
    <t>31/05/2013 13:30:00</t>
  </si>
  <si>
    <t>80023</t>
  </si>
  <si>
    <t>30769</t>
  </si>
  <si>
    <t>913</t>
  </si>
  <si>
    <t>31/05/2013 14:00:00</t>
  </si>
  <si>
    <t>30785</t>
  </si>
  <si>
    <t>428</t>
  </si>
  <si>
    <t>139452</t>
  </si>
  <si>
    <t>30781</t>
  </si>
  <si>
    <t>429</t>
  </si>
  <si>
    <t>30790</t>
  </si>
  <si>
    <t>915</t>
  </si>
  <si>
    <t>31/05/2013 16:30:00</t>
  </si>
  <si>
    <t>ZONA LI BRE</t>
  </si>
  <si>
    <t>30787</t>
  </si>
  <si>
    <t>911</t>
  </si>
  <si>
    <t>31/05/2013 17:00:00</t>
  </si>
  <si>
    <t>171904</t>
  </si>
  <si>
    <t>30783</t>
  </si>
  <si>
    <t>912</t>
  </si>
  <si>
    <t>31/05/2013 17:20:00</t>
  </si>
  <si>
    <t>102635</t>
  </si>
  <si>
    <t>30784</t>
  </si>
  <si>
    <t>432</t>
  </si>
  <si>
    <t>54797</t>
  </si>
  <si>
    <t>30796</t>
  </si>
  <si>
    <t>430</t>
  </si>
  <si>
    <t>211796</t>
  </si>
  <si>
    <t>30792</t>
  </si>
  <si>
    <t>917</t>
  </si>
  <si>
    <t>31/05/2013 18:00:00</t>
  </si>
  <si>
    <t>30789</t>
  </si>
  <si>
    <t>916</t>
  </si>
  <si>
    <t>31/05/2013 19:00:00</t>
  </si>
  <si>
    <t>30788</t>
  </si>
  <si>
    <t>918</t>
  </si>
  <si>
    <t>30791</t>
  </si>
  <si>
    <t>427</t>
  </si>
  <si>
    <t>168630</t>
  </si>
  <si>
    <t>30782</t>
  </si>
  <si>
    <t>919</t>
  </si>
  <si>
    <t>31/05/2013 20:00:00</t>
  </si>
  <si>
    <t>30795</t>
  </si>
  <si>
    <t>317</t>
  </si>
  <si>
    <t>01/06/2013 00:00:00</t>
  </si>
  <si>
    <t>30844</t>
  </si>
  <si>
    <t>318</t>
  </si>
  <si>
    <t>111296</t>
  </si>
  <si>
    <t>30843</t>
  </si>
  <si>
    <t>320</t>
  </si>
  <si>
    <t>136878</t>
  </si>
  <si>
    <t>30841</t>
  </si>
  <si>
    <t>29</t>
  </si>
  <si>
    <t>321</t>
  </si>
  <si>
    <t>66666</t>
  </si>
  <si>
    <t>30839</t>
  </si>
  <si>
    <t>319</t>
  </si>
  <si>
    <t>111606</t>
  </si>
  <si>
    <t>30842</t>
  </si>
  <si>
    <t>322</t>
  </si>
  <si>
    <t>174785</t>
  </si>
  <si>
    <t>30840</t>
  </si>
  <si>
    <t>927</t>
  </si>
  <si>
    <t>01/06/2013 07:00:00</t>
  </si>
  <si>
    <t>165178</t>
  </si>
  <si>
    <t>30806</t>
  </si>
  <si>
    <t>920</t>
  </si>
  <si>
    <t>01/06/2013 07:30:00</t>
  </si>
  <si>
    <t>40146</t>
  </si>
  <si>
    <t>30799</t>
  </si>
  <si>
    <t>923</t>
  </si>
  <si>
    <t>01/06/2013 08:00:00</t>
  </si>
  <si>
    <t>73161</t>
  </si>
  <si>
    <t>30802</t>
  </si>
  <si>
    <t>926</t>
  </si>
  <si>
    <t>01/06/2013 09:00:00</t>
  </si>
  <si>
    <t>30805</t>
  </si>
  <si>
    <t>924</t>
  </si>
  <si>
    <t>01/06/2013 10:00:00</t>
  </si>
  <si>
    <t>79946</t>
  </si>
  <si>
    <t>30803</t>
  </si>
  <si>
    <t>929</t>
  </si>
  <si>
    <t>156677</t>
  </si>
  <si>
    <t>30808</t>
  </si>
  <si>
    <t>930</t>
  </si>
  <si>
    <t>01/06/2013 10:20:00</t>
  </si>
  <si>
    <t>48599</t>
  </si>
  <si>
    <t>30809</t>
  </si>
  <si>
    <t>937</t>
  </si>
  <si>
    <t>134501</t>
  </si>
  <si>
    <t>30818</t>
  </si>
  <si>
    <t>922</t>
  </si>
  <si>
    <t>01/06/2013 11:00:00</t>
  </si>
  <si>
    <t>83773</t>
  </si>
  <si>
    <t>30801</t>
  </si>
  <si>
    <t>921</t>
  </si>
  <si>
    <t>01/06/2013 11:30:00</t>
  </si>
  <si>
    <t>30800</t>
  </si>
  <si>
    <t>925</t>
  </si>
  <si>
    <t>178094</t>
  </si>
  <si>
    <t>30804</t>
  </si>
  <si>
    <t>928</t>
  </si>
  <si>
    <t>01/06/2013 12:00:00</t>
  </si>
  <si>
    <t>67770</t>
  </si>
  <si>
    <t>30807</t>
  </si>
  <si>
    <t>931</t>
  </si>
  <si>
    <t>30810</t>
  </si>
  <si>
    <t>932</t>
  </si>
  <si>
    <t>104693</t>
  </si>
  <si>
    <t>30811</t>
  </si>
  <si>
    <t>933</t>
  </si>
  <si>
    <t>30812</t>
  </si>
  <si>
    <t>436</t>
  </si>
  <si>
    <t>212378</t>
  </si>
  <si>
    <t>30819</t>
  </si>
  <si>
    <t>434</t>
  </si>
  <si>
    <t>119732</t>
  </si>
  <si>
    <t>30813</t>
  </si>
  <si>
    <t>667</t>
  </si>
  <si>
    <t>195323</t>
  </si>
  <si>
    <t>30827</t>
  </si>
  <si>
    <t>938</t>
  </si>
  <si>
    <t>01/06/2013 14:03:00</t>
  </si>
  <si>
    <t>106287</t>
  </si>
  <si>
    <t>30820</t>
  </si>
  <si>
    <t>945</t>
  </si>
  <si>
    <t>153681</t>
  </si>
  <si>
    <t>30829</t>
  </si>
  <si>
    <t>943</t>
  </si>
  <si>
    <t>01/06/2013 15:00:00</t>
  </si>
  <si>
    <t>68080</t>
  </si>
  <si>
    <t>30825</t>
  </si>
  <si>
    <t>947</t>
  </si>
  <si>
    <t>30831</t>
  </si>
  <si>
    <t>934</t>
  </si>
  <si>
    <t>01/06/2013 16:00:00</t>
  </si>
  <si>
    <t>30815</t>
  </si>
  <si>
    <t>935</t>
  </si>
  <si>
    <t>01/06/2013 17:00:00</t>
  </si>
  <si>
    <t>30816</t>
  </si>
  <si>
    <t>435</t>
  </si>
  <si>
    <t>146359</t>
  </si>
  <si>
    <t>30814</t>
  </si>
  <si>
    <t>940</t>
  </si>
  <si>
    <t>27860</t>
  </si>
  <si>
    <t>30822</t>
  </si>
  <si>
    <t>936</t>
  </si>
  <si>
    <t>01/06/2013 18:00:00</t>
  </si>
  <si>
    <t>164636</t>
  </si>
  <si>
    <t>30817</t>
  </si>
  <si>
    <t>939</t>
  </si>
  <si>
    <t>30821</t>
  </si>
  <si>
    <t>941</t>
  </si>
  <si>
    <t>30823</t>
  </si>
  <si>
    <t>942</t>
  </si>
  <si>
    <t>30824</t>
  </si>
  <si>
    <t>946</t>
  </si>
  <si>
    <t>49650</t>
  </si>
  <si>
    <t>30830</t>
  </si>
  <si>
    <t>944</t>
  </si>
  <si>
    <t>01/06/2013 19:00:00</t>
  </si>
  <si>
    <t>154361</t>
  </si>
  <si>
    <t>30826</t>
  </si>
  <si>
    <t>437</t>
  </si>
  <si>
    <t>159633</t>
  </si>
  <si>
    <t>30828</t>
  </si>
  <si>
    <t>948</t>
  </si>
  <si>
    <t>01/06/2013 20:30:00</t>
  </si>
  <si>
    <t>48670</t>
  </si>
  <si>
    <t>30832</t>
  </si>
  <si>
    <t>323</t>
  </si>
  <si>
    <t>02/06/2013 00:00:00</t>
  </si>
  <si>
    <t>24705</t>
  </si>
  <si>
    <t>30835</t>
  </si>
  <si>
    <t>325</t>
  </si>
  <si>
    <t>30838</t>
  </si>
  <si>
    <t>326</t>
  </si>
  <si>
    <t>159676</t>
  </si>
  <si>
    <t>30886</t>
  </si>
  <si>
    <t>327</t>
  </si>
  <si>
    <t>30887</t>
  </si>
  <si>
    <t>328</t>
  </si>
  <si>
    <t>195498</t>
  </si>
  <si>
    <t>30888</t>
  </si>
  <si>
    <t>950</t>
  </si>
  <si>
    <t>02/06/2013 08:00:00</t>
  </si>
  <si>
    <t>30834</t>
  </si>
  <si>
    <t>949</t>
  </si>
  <si>
    <t>02/06/2013 10:00:00</t>
  </si>
  <si>
    <t>40145</t>
  </si>
  <si>
    <t>30833</t>
  </si>
  <si>
    <t>324</t>
  </si>
  <si>
    <t>02/06/2013 11:00:00</t>
  </si>
  <si>
    <t>30836</t>
  </si>
  <si>
    <t>545</t>
  </si>
  <si>
    <t>02/06/2013 12:00:00</t>
  </si>
  <si>
    <t>106938</t>
  </si>
  <si>
    <t>30837</t>
  </si>
  <si>
    <t>672</t>
  </si>
  <si>
    <t>48125</t>
  </si>
  <si>
    <t>30853</t>
  </si>
  <si>
    <t>953</t>
  </si>
  <si>
    <t>115108</t>
  </si>
  <si>
    <t>30848</t>
  </si>
  <si>
    <t>951</t>
  </si>
  <si>
    <t>02/06/2013 14:00:00</t>
  </si>
  <si>
    <t>30845</t>
  </si>
  <si>
    <t>952</t>
  </si>
  <si>
    <t>02/06/2013 15:00:00</t>
  </si>
  <si>
    <t>146717</t>
  </si>
  <si>
    <t>30846</t>
  </si>
  <si>
    <t>548</t>
  </si>
  <si>
    <t>104272</t>
  </si>
  <si>
    <t>30854</t>
  </si>
  <si>
    <t>438</t>
  </si>
  <si>
    <t>86129</t>
  </si>
  <si>
    <t>30847</t>
  </si>
  <si>
    <t>547</t>
  </si>
  <si>
    <t>98549</t>
  </si>
  <si>
    <t>30852</t>
  </si>
  <si>
    <t>954</t>
  </si>
  <si>
    <t>02/06/2013 19:00:00</t>
  </si>
  <si>
    <t>160055</t>
  </si>
  <si>
    <t>30849</t>
  </si>
  <si>
    <t>546</t>
  </si>
  <si>
    <t>182623</t>
  </si>
  <si>
    <t>30850</t>
  </si>
  <si>
    <t>439</t>
  </si>
  <si>
    <t>65410</t>
  </si>
  <si>
    <t>30851</t>
  </si>
  <si>
    <t>552</t>
  </si>
  <si>
    <t>59652</t>
  </si>
  <si>
    <t>131</t>
  </si>
  <si>
    <t>30862</t>
  </si>
  <si>
    <t>339</t>
  </si>
  <si>
    <t>161428</t>
  </si>
  <si>
    <t>30883</t>
  </si>
  <si>
    <t>340</t>
  </si>
  <si>
    <t>154855</t>
  </si>
  <si>
    <t>30884</t>
  </si>
  <si>
    <t>341</t>
  </si>
  <si>
    <t>157310</t>
  </si>
  <si>
    <t>30885</t>
  </si>
  <si>
    <t>332</t>
  </si>
  <si>
    <t>198640</t>
  </si>
  <si>
    <t>30879</t>
  </si>
  <si>
    <t>333</t>
  </si>
  <si>
    <t>21021</t>
  </si>
  <si>
    <t>30880</t>
  </si>
  <si>
    <t>337</t>
  </si>
  <si>
    <t>25549</t>
  </si>
  <si>
    <t>30881</t>
  </si>
  <si>
    <t>338</t>
  </si>
  <si>
    <t>40442</t>
  </si>
  <si>
    <t>30882</t>
  </si>
  <si>
    <t>329</t>
  </si>
  <si>
    <t>116145</t>
  </si>
  <si>
    <t>30877</t>
  </si>
  <si>
    <t>330</t>
  </si>
  <si>
    <t>111463</t>
  </si>
  <si>
    <t>30878</t>
  </si>
  <si>
    <t>550</t>
  </si>
  <si>
    <t>107272</t>
  </si>
  <si>
    <t>133</t>
  </si>
  <si>
    <t>30859</t>
  </si>
  <si>
    <t>955</t>
  </si>
  <si>
    <t>39074</t>
  </si>
  <si>
    <t>27</t>
  </si>
  <si>
    <t>30856</t>
  </si>
  <si>
    <t>440</t>
  </si>
  <si>
    <t>124726</t>
  </si>
  <si>
    <t>30855</t>
  </si>
  <si>
    <t>334</t>
  </si>
  <si>
    <t>158373</t>
  </si>
  <si>
    <t>90</t>
  </si>
  <si>
    <t>30863</t>
  </si>
  <si>
    <t>32</t>
  </si>
  <si>
    <t>553</t>
  </si>
  <si>
    <t>108331</t>
  </si>
  <si>
    <t>60</t>
  </si>
  <si>
    <t>30869</t>
  </si>
  <si>
    <t>674</t>
  </si>
  <si>
    <t>151411</t>
  </si>
  <si>
    <t>30865</t>
  </si>
  <si>
    <t>551</t>
  </si>
  <si>
    <t>215345</t>
  </si>
  <si>
    <t>30941</t>
  </si>
  <si>
    <t>675</t>
  </si>
  <si>
    <t>151848</t>
  </si>
  <si>
    <t>30867</t>
  </si>
  <si>
    <t>958</t>
  </si>
  <si>
    <t>120780</t>
  </si>
  <si>
    <t>30871</t>
  </si>
  <si>
    <t>956</t>
  </si>
  <si>
    <t>30858</t>
  </si>
  <si>
    <t>957</t>
  </si>
  <si>
    <t>57781</t>
  </si>
  <si>
    <t>30870</t>
  </si>
  <si>
    <t>549</t>
  </si>
  <si>
    <t>27451</t>
  </si>
  <si>
    <t>30857</t>
  </si>
  <si>
    <t>331</t>
  </si>
  <si>
    <t>43438</t>
  </si>
  <si>
    <t>30861</t>
  </si>
  <si>
    <t>673</t>
  </si>
  <si>
    <t>04/06/2013 13:00:00</t>
  </si>
  <si>
    <t>166856</t>
  </si>
  <si>
    <t>30866</t>
  </si>
  <si>
    <t>336</t>
  </si>
  <si>
    <t>211864</t>
  </si>
  <si>
    <t>30868</t>
  </si>
  <si>
    <t>555</t>
  </si>
  <si>
    <t>105545</t>
  </si>
  <si>
    <t>30874</t>
  </si>
  <si>
    <t>441</t>
  </si>
  <si>
    <t>119482</t>
  </si>
  <si>
    <t>30860</t>
  </si>
  <si>
    <t>959</t>
  </si>
  <si>
    <t>119434</t>
  </si>
  <si>
    <t>30872</t>
  </si>
  <si>
    <t>335</t>
  </si>
  <si>
    <t>93804</t>
  </si>
  <si>
    <t>30864</t>
  </si>
  <si>
    <t>554</t>
  </si>
  <si>
    <t>154342</t>
  </si>
  <si>
    <t>30873</t>
  </si>
  <si>
    <t>556</t>
  </si>
  <si>
    <t>105273</t>
  </si>
  <si>
    <t>30875</t>
  </si>
  <si>
    <t>557</t>
  </si>
  <si>
    <t>125718</t>
  </si>
  <si>
    <t>58</t>
  </si>
  <si>
    <t>30876</t>
  </si>
  <si>
    <t>346</t>
  </si>
  <si>
    <t>43478</t>
  </si>
  <si>
    <t>30901</t>
  </si>
  <si>
    <t>344</t>
  </si>
  <si>
    <t>172302</t>
  </si>
  <si>
    <t>30898</t>
  </si>
  <si>
    <t>343</t>
  </si>
  <si>
    <t>181414</t>
  </si>
  <si>
    <t>30907</t>
  </si>
  <si>
    <t>345</t>
  </si>
  <si>
    <t>92693</t>
  </si>
  <si>
    <t>30899</t>
  </si>
  <si>
    <t>971</t>
  </si>
  <si>
    <t>158522</t>
  </si>
  <si>
    <t>30915</t>
  </si>
  <si>
    <t>960</t>
  </si>
  <si>
    <t>132950</t>
  </si>
  <si>
    <t>123</t>
  </si>
  <si>
    <t>30889</t>
  </si>
  <si>
    <t>973</t>
  </si>
  <si>
    <t>30925</t>
  </si>
  <si>
    <t>961</t>
  </si>
  <si>
    <t>30890</t>
  </si>
  <si>
    <t>962</t>
  </si>
  <si>
    <t>30891</t>
  </si>
  <si>
    <t>972</t>
  </si>
  <si>
    <t>77012</t>
  </si>
  <si>
    <t>117</t>
  </si>
  <si>
    <t>30923</t>
  </si>
  <si>
    <t>963</t>
  </si>
  <si>
    <t>44541</t>
  </si>
  <si>
    <t>30892</t>
  </si>
  <si>
    <t>558</t>
  </si>
  <si>
    <t>122725</t>
  </si>
  <si>
    <t>30902</t>
  </si>
  <si>
    <t>965</t>
  </si>
  <si>
    <t>12184</t>
  </si>
  <si>
    <t>30894</t>
  </si>
  <si>
    <t>342</t>
  </si>
  <si>
    <t>51617</t>
  </si>
  <si>
    <t>30896</t>
  </si>
  <si>
    <t>964</t>
  </si>
  <si>
    <t>126623</t>
  </si>
  <si>
    <t>30893</t>
  </si>
  <si>
    <t>966</t>
  </si>
  <si>
    <t>111</t>
  </si>
  <si>
    <t>30895</t>
  </si>
  <si>
    <t>442</t>
  </si>
  <si>
    <t>30994</t>
  </si>
  <si>
    <t>560</t>
  </si>
  <si>
    <t>107980</t>
  </si>
  <si>
    <t>30924</t>
  </si>
  <si>
    <t>967</t>
  </si>
  <si>
    <t>45463</t>
  </si>
  <si>
    <t>115</t>
  </si>
  <si>
    <t>30897</t>
  </si>
  <si>
    <t>676</t>
  </si>
  <si>
    <t>3560</t>
  </si>
  <si>
    <t>30920</t>
  </si>
  <si>
    <t>445</t>
  </si>
  <si>
    <t>47713</t>
  </si>
  <si>
    <t>30916</t>
  </si>
  <si>
    <t>559</t>
  </si>
  <si>
    <t>195606</t>
  </si>
  <si>
    <t>30917</t>
  </si>
  <si>
    <t>968</t>
  </si>
  <si>
    <t>49465</t>
  </si>
  <si>
    <t>30900</t>
  </si>
  <si>
    <t>969</t>
  </si>
  <si>
    <t>05/06/2013 17:00:00</t>
  </si>
  <si>
    <t>30905</t>
  </si>
  <si>
    <t>444</t>
  </si>
  <si>
    <t>160190</t>
  </si>
  <si>
    <t>30904</t>
  </si>
  <si>
    <t>443</t>
  </si>
  <si>
    <t>175028</t>
  </si>
  <si>
    <t>30903</t>
  </si>
  <si>
    <t>446</t>
  </si>
  <si>
    <t>77919</t>
  </si>
  <si>
    <t>30921</t>
  </si>
  <si>
    <t>970</t>
  </si>
  <si>
    <t>107299</t>
  </si>
  <si>
    <t>30906</t>
  </si>
  <si>
    <t>347</t>
  </si>
  <si>
    <t>110432</t>
  </si>
  <si>
    <t>30922</t>
  </si>
  <si>
    <t>351</t>
  </si>
  <si>
    <t>07/06/2013 00:00:00</t>
  </si>
  <si>
    <t>30975</t>
  </si>
  <si>
    <t>352</t>
  </si>
  <si>
    <t>30976</t>
  </si>
  <si>
    <t>353</t>
  </si>
  <si>
    <t>158620</t>
  </si>
  <si>
    <t>30977</t>
  </si>
  <si>
    <t>561</t>
  </si>
  <si>
    <t>27009</t>
  </si>
  <si>
    <t>30956</t>
  </si>
  <si>
    <t>354</t>
  </si>
  <si>
    <t>137048</t>
  </si>
  <si>
    <t>30978</t>
  </si>
  <si>
    <t>150</t>
  </si>
  <si>
    <t>179174</t>
  </si>
  <si>
    <t>30974</t>
  </si>
  <si>
    <t>980</t>
  </si>
  <si>
    <t>07/06/2013 07:00:00</t>
  </si>
  <si>
    <t>30932</t>
  </si>
  <si>
    <t>348</t>
  </si>
  <si>
    <t>30943</t>
  </si>
  <si>
    <t>349</t>
  </si>
  <si>
    <t>07/06/2013 07:30:00</t>
  </si>
  <si>
    <t>52025</t>
  </si>
  <si>
    <t>30944</t>
  </si>
  <si>
    <t>974</t>
  </si>
  <si>
    <t>07/06/2013 08:00:00</t>
  </si>
  <si>
    <t>73425</t>
  </si>
  <si>
    <t>30926</t>
  </si>
  <si>
    <t>983</t>
  </si>
  <si>
    <t>30935</t>
  </si>
  <si>
    <t>447</t>
  </si>
  <si>
    <t>45840</t>
  </si>
  <si>
    <t>30945</t>
  </si>
  <si>
    <t>978</t>
  </si>
  <si>
    <t>07/06/2013 09:00:00</t>
  </si>
  <si>
    <t>99047</t>
  </si>
  <si>
    <t>30930</t>
  </si>
  <si>
    <t>988</t>
  </si>
  <si>
    <t>76411</t>
  </si>
  <si>
    <t>30942</t>
  </si>
  <si>
    <t>981</t>
  </si>
  <si>
    <t>07/06/2013 09:15:00</t>
  </si>
  <si>
    <t>37827</t>
  </si>
  <si>
    <t>30933</t>
  </si>
  <si>
    <t>984</t>
  </si>
  <si>
    <t>07/06/2013 10:00:00</t>
  </si>
  <si>
    <t>30936</t>
  </si>
  <si>
    <t>979</t>
  </si>
  <si>
    <t>07/06/2013 10:15:00</t>
  </si>
  <si>
    <t>176865</t>
  </si>
  <si>
    <t>30931</t>
  </si>
  <si>
    <t>977</t>
  </si>
  <si>
    <t>07/06/2013 10:30:00</t>
  </si>
  <si>
    <t>40190</t>
  </si>
  <si>
    <t>30929</t>
  </si>
  <si>
    <t>987</t>
  </si>
  <si>
    <t>37976</t>
  </si>
  <si>
    <t>30939</t>
  </si>
  <si>
    <t>985</t>
  </si>
  <si>
    <t>07/06/2013 11:00:00</t>
  </si>
  <si>
    <t>172555</t>
  </si>
  <si>
    <t>30937</t>
  </si>
  <si>
    <t>666</t>
  </si>
  <si>
    <t>53841</t>
  </si>
  <si>
    <t>30940</t>
  </si>
  <si>
    <t>975</t>
  </si>
  <si>
    <t>38984</t>
  </si>
  <si>
    <t>30927</t>
  </si>
  <si>
    <t>976</t>
  </si>
  <si>
    <t>07/06/2013 11:30:00</t>
  </si>
  <si>
    <t>152028</t>
  </si>
  <si>
    <t>30928</t>
  </si>
  <si>
    <t>982</t>
  </si>
  <si>
    <t>07/06/2013 12:00:00</t>
  </si>
  <si>
    <t>30934</t>
  </si>
  <si>
    <t>986</t>
  </si>
  <si>
    <t>47507</t>
  </si>
  <si>
    <t>30938</t>
  </si>
  <si>
    <t>991</t>
  </si>
  <si>
    <t>26312</t>
  </si>
  <si>
    <t>30950</t>
  </si>
  <si>
    <t>990</t>
  </si>
  <si>
    <t>23510</t>
  </si>
  <si>
    <t>30947</t>
  </si>
  <si>
    <t>448</t>
  </si>
  <si>
    <t>164053</t>
  </si>
  <si>
    <t>30948</t>
  </si>
  <si>
    <t>989</t>
  </si>
  <si>
    <t>07/06/2013 14:30:00</t>
  </si>
  <si>
    <t>30946</t>
  </si>
  <si>
    <t>677</t>
  </si>
  <si>
    <t>07/06/2013 15:30:00</t>
  </si>
  <si>
    <t>30949</t>
  </si>
  <si>
    <t>993</t>
  </si>
  <si>
    <t>30952</t>
  </si>
  <si>
    <t>992</t>
  </si>
  <si>
    <t>07/06/2013 16:00:00</t>
  </si>
  <si>
    <t>78067</t>
  </si>
  <si>
    <t>30951</t>
  </si>
  <si>
    <t>994</t>
  </si>
  <si>
    <t>07/06/2013 19:00:00</t>
  </si>
  <si>
    <t>30953</t>
  </si>
  <si>
    <t>601</t>
  </si>
  <si>
    <t>102504</t>
  </si>
  <si>
    <t>30954</t>
  </si>
  <si>
    <t>995</t>
  </si>
  <si>
    <t>07/06/2013 20:00:00</t>
  </si>
  <si>
    <t>30955</t>
  </si>
  <si>
    <t>996</t>
  </si>
  <si>
    <t>71652</t>
  </si>
  <si>
    <t>30958</t>
  </si>
  <si>
    <t>355</t>
  </si>
  <si>
    <t>08/06/2013 00:00:00</t>
  </si>
  <si>
    <t>181679</t>
  </si>
  <si>
    <t>30961</t>
  </si>
  <si>
    <t>356</t>
  </si>
  <si>
    <t>9239</t>
  </si>
  <si>
    <t>30962</t>
  </si>
  <si>
    <t>358</t>
  </si>
  <si>
    <t>135649</t>
  </si>
  <si>
    <t>30981</t>
  </si>
  <si>
    <t>359</t>
  </si>
  <si>
    <t>14140</t>
  </si>
  <si>
    <t>30982</t>
  </si>
  <si>
    <t>357</t>
  </si>
  <si>
    <t>190779</t>
  </si>
  <si>
    <t>30979</t>
  </si>
  <si>
    <t>1001</t>
  </si>
  <si>
    <t>08/06/2013 07:00:00</t>
  </si>
  <si>
    <t>87787</t>
  </si>
  <si>
    <t>30965</t>
  </si>
  <si>
    <t>12</t>
  </si>
  <si>
    <t>08/06/2013 07:30:00</t>
  </si>
  <si>
    <t>20072</t>
  </si>
  <si>
    <t>30986</t>
  </si>
  <si>
    <t>999</t>
  </si>
  <si>
    <t>08/06/2013 09:00:00</t>
  </si>
  <si>
    <t>30963</t>
  </si>
  <si>
    <t>997</t>
  </si>
  <si>
    <t>08/06/2013 09:30:00</t>
  </si>
  <si>
    <t>30959</t>
  </si>
  <si>
    <t>1003</t>
  </si>
  <si>
    <t>30968</t>
  </si>
  <si>
    <t>562</t>
  </si>
  <si>
    <t>104617</t>
  </si>
  <si>
    <t>30973</t>
  </si>
  <si>
    <t>998</t>
  </si>
  <si>
    <t>08/06/2013 11:00:00</t>
  </si>
  <si>
    <t>30960</t>
  </si>
  <si>
    <t>1004</t>
  </si>
  <si>
    <t>30969</t>
  </si>
  <si>
    <t>7</t>
  </si>
  <si>
    <t>08/06/2013 11:30:00</t>
  </si>
  <si>
    <t>30972</t>
  </si>
  <si>
    <t>1002</t>
  </si>
  <si>
    <t>16812</t>
  </si>
  <si>
    <t>30967</t>
  </si>
  <si>
    <t>1005</t>
  </si>
  <si>
    <t>30970</t>
  </si>
  <si>
    <t>08/06/2013 12:00:00</t>
  </si>
  <si>
    <t>179991</t>
  </si>
  <si>
    <t>30983</t>
  </si>
  <si>
    <t>1000</t>
  </si>
  <si>
    <t>08/06/2013 12:30:00</t>
  </si>
  <si>
    <t>30964</t>
  </si>
  <si>
    <t>08/06/2013 13:00:00</t>
  </si>
  <si>
    <t>28937</t>
  </si>
  <si>
    <t>30971</t>
  </si>
  <si>
    <t>101510</t>
  </si>
  <si>
    <t>30992</t>
  </si>
  <si>
    <t>13</t>
  </si>
  <si>
    <t>08/06/2013 14:00:00</t>
  </si>
  <si>
    <t>169580</t>
  </si>
  <si>
    <t>30988</t>
  </si>
  <si>
    <t>499</t>
  </si>
  <si>
    <t>30989</t>
  </si>
  <si>
    <t>08/06/2013 14:30:00</t>
  </si>
  <si>
    <t>30984</t>
  </si>
  <si>
    <t>166785</t>
  </si>
  <si>
    <t>30980</t>
  </si>
  <si>
    <t>08/06/2013 16:30:00</t>
  </si>
  <si>
    <t>165296</t>
  </si>
  <si>
    <t>30985</t>
  </si>
  <si>
    <t>152185</t>
  </si>
  <si>
    <t>30990</t>
  </si>
  <si>
    <t>08/06/2013 18:30:00</t>
  </si>
  <si>
    <t>195338</t>
  </si>
  <si>
    <t>30991</t>
  </si>
  <si>
    <t>17</t>
  </si>
  <si>
    <t>08/06/2013 21:45:00</t>
  </si>
  <si>
    <t>153236</t>
  </si>
  <si>
    <t>30993</t>
  </si>
  <si>
    <t>360</t>
  </si>
  <si>
    <t>101480</t>
  </si>
  <si>
    <t>31024</t>
  </si>
  <si>
    <t>20</t>
  </si>
  <si>
    <t>09/06/2013 08:00:00</t>
  </si>
  <si>
    <t>14589</t>
  </si>
  <si>
    <t>30997</t>
  </si>
  <si>
    <t>31002</t>
  </si>
  <si>
    <t>168410</t>
  </si>
  <si>
    <t>31005</t>
  </si>
  <si>
    <t>18</t>
  </si>
  <si>
    <t>09/06/2013 08:15:00</t>
  </si>
  <si>
    <t>164868</t>
  </si>
  <si>
    <t>30995</t>
  </si>
  <si>
    <t>28</t>
  </si>
  <si>
    <t>09/06/2013 08:30:00</t>
  </si>
  <si>
    <t>31008</t>
  </si>
  <si>
    <t>451</t>
  </si>
  <si>
    <t>120956</t>
  </si>
  <si>
    <t>30999</t>
  </si>
  <si>
    <t>19</t>
  </si>
  <si>
    <t>09/06/2013 09:30:00</t>
  </si>
  <si>
    <t>86830</t>
  </si>
  <si>
    <t>30996</t>
  </si>
  <si>
    <t>452</t>
  </si>
  <si>
    <t>31001</t>
  </si>
  <si>
    <t>24</t>
  </si>
  <si>
    <t>09/06/2013 10:00:00</t>
  </si>
  <si>
    <t>14516</t>
  </si>
  <si>
    <t>31004</t>
  </si>
  <si>
    <t>09/06/2013 10:45:00</t>
  </si>
  <si>
    <t>31000</t>
  </si>
  <si>
    <t>09/06/2013 11:00:00</t>
  </si>
  <si>
    <t>94472</t>
  </si>
  <si>
    <t>31003</t>
  </si>
  <si>
    <t>450</t>
  </si>
  <si>
    <t>120086</t>
  </si>
  <si>
    <t>30998</t>
  </si>
  <si>
    <t>09/06/2013 12:00:00</t>
  </si>
  <si>
    <t>31012</t>
  </si>
  <si>
    <t>91938</t>
  </si>
  <si>
    <t>31006</t>
  </si>
  <si>
    <t>09/06/2013 13:00:00</t>
  </si>
  <si>
    <t>31007</t>
  </si>
  <si>
    <t>31011</t>
  </si>
  <si>
    <t>09/06/2013 15:00:00</t>
  </si>
  <si>
    <t>31022</t>
  </si>
  <si>
    <t>56866</t>
  </si>
  <si>
    <t>31018</t>
  </si>
  <si>
    <t>09/06/2013 16:00:00</t>
  </si>
  <si>
    <t>175557</t>
  </si>
  <si>
    <t>31013</t>
  </si>
  <si>
    <t>09/06/2013 17:00:00</t>
  </si>
  <si>
    <t>31009</t>
  </si>
  <si>
    <t>31017</t>
  </si>
  <si>
    <t>34523</t>
  </si>
  <si>
    <t>31014</t>
  </si>
  <si>
    <t>20067</t>
  </si>
  <si>
    <t>31016</t>
  </si>
  <si>
    <t>30</t>
  </si>
  <si>
    <t>09/06/2013 17:45:00</t>
  </si>
  <si>
    <t>20025</t>
  </si>
  <si>
    <t>31010</t>
  </si>
  <si>
    <t>09/06/2013 18:00:00</t>
  </si>
  <si>
    <t>31015</t>
  </si>
  <si>
    <t>563</t>
  </si>
  <si>
    <t>09/06/2013 19:00:00</t>
  </si>
  <si>
    <t>31023</t>
  </si>
  <si>
    <t>61979</t>
  </si>
  <si>
    <t>31019</t>
  </si>
  <si>
    <t>09/06/2013 20:00:00</t>
  </si>
  <si>
    <t>170953</t>
  </si>
  <si>
    <t>31020</t>
  </si>
  <si>
    <t>31021</t>
  </si>
  <si>
    <t>453</t>
  </si>
  <si>
    <t>131165</t>
  </si>
  <si>
    <t>31025</t>
  </si>
  <si>
    <t>369</t>
  </si>
  <si>
    <t>181717</t>
  </si>
  <si>
    <t>31146</t>
  </si>
  <si>
    <t>361</t>
  </si>
  <si>
    <t>181372</t>
  </si>
  <si>
    <t>31040</t>
  </si>
  <si>
    <t>370</t>
  </si>
  <si>
    <t>106109</t>
  </si>
  <si>
    <t>83</t>
  </si>
  <si>
    <t>31147</t>
  </si>
  <si>
    <t>363</t>
  </si>
  <si>
    <t>77943</t>
  </si>
  <si>
    <t>31045</t>
  </si>
  <si>
    <t>362</t>
  </si>
  <si>
    <t>109549</t>
  </si>
  <si>
    <t>31041</t>
  </si>
  <si>
    <t>371</t>
  </si>
  <si>
    <t>104775</t>
  </si>
  <si>
    <t>31148</t>
  </si>
  <si>
    <t>570</t>
  </si>
  <si>
    <t>154250</t>
  </si>
  <si>
    <t>31051</t>
  </si>
  <si>
    <t>565</t>
  </si>
  <si>
    <t>182971</t>
  </si>
  <si>
    <t>31031</t>
  </si>
  <si>
    <t>564</t>
  </si>
  <si>
    <t>40273</t>
  </si>
  <si>
    <t>31030</t>
  </si>
  <si>
    <t>567</t>
  </si>
  <si>
    <t>199071</t>
  </si>
  <si>
    <t>31033</t>
  </si>
  <si>
    <t>16580</t>
  </si>
  <si>
    <t>31026</t>
  </si>
  <si>
    <t>92307</t>
  </si>
  <si>
    <t>31027</t>
  </si>
  <si>
    <t>31052</t>
  </si>
  <si>
    <t>566</t>
  </si>
  <si>
    <t>155422</t>
  </si>
  <si>
    <t>31032</t>
  </si>
  <si>
    <t>454</t>
  </si>
  <si>
    <t>149207</t>
  </si>
  <si>
    <t>31028</t>
  </si>
  <si>
    <t>31050</t>
  </si>
  <si>
    <t>109</t>
  </si>
  <si>
    <t>31048</t>
  </si>
  <si>
    <t>620</t>
  </si>
  <si>
    <t>97879</t>
  </si>
  <si>
    <t>31042</t>
  </si>
  <si>
    <t>86150</t>
  </si>
  <si>
    <t>31029</t>
  </si>
  <si>
    <t>569</t>
  </si>
  <si>
    <t>171126</t>
  </si>
  <si>
    <t>31047</t>
  </si>
  <si>
    <t>364</t>
  </si>
  <si>
    <t>136360</t>
  </si>
  <si>
    <t>31035</t>
  </si>
  <si>
    <t>37951</t>
  </si>
  <si>
    <t>31049</t>
  </si>
  <si>
    <t>568</t>
  </si>
  <si>
    <t>172001</t>
  </si>
  <si>
    <t>31044</t>
  </si>
  <si>
    <t>368</t>
  </si>
  <si>
    <t>44184</t>
  </si>
  <si>
    <t>31043</t>
  </si>
  <si>
    <t>571</t>
  </si>
  <si>
    <t>209686</t>
  </si>
  <si>
    <t>31053</t>
  </si>
  <si>
    <t>62781</t>
  </si>
  <si>
    <t>31034</t>
  </si>
  <si>
    <t>366</t>
  </si>
  <si>
    <t>31038</t>
  </si>
  <si>
    <t>122055</t>
  </si>
  <si>
    <t>31036</t>
  </si>
  <si>
    <t>367</t>
  </si>
  <si>
    <t>181139</t>
  </si>
  <si>
    <t>31039</t>
  </si>
  <si>
    <t>365</t>
  </si>
  <si>
    <t>18173</t>
  </si>
  <si>
    <t>31037</t>
  </si>
  <si>
    <t>375</t>
  </si>
  <si>
    <t>28929</t>
  </si>
  <si>
    <t>82</t>
  </si>
  <si>
    <t>31211</t>
  </si>
  <si>
    <t>374</t>
  </si>
  <si>
    <t>179900</t>
  </si>
  <si>
    <t>31210</t>
  </si>
  <si>
    <t>376</t>
  </si>
  <si>
    <t>127712</t>
  </si>
  <si>
    <t>31212</t>
  </si>
  <si>
    <t>372</t>
  </si>
  <si>
    <t>157955</t>
  </si>
  <si>
    <t>31208</t>
  </si>
  <si>
    <t>373</t>
  </si>
  <si>
    <t>211965</t>
  </si>
  <si>
    <t>31209</t>
  </si>
  <si>
    <t>377</t>
  </si>
  <si>
    <t>104273</t>
  </si>
  <si>
    <t>31213</t>
  </si>
  <si>
    <t>160925</t>
  </si>
  <si>
    <t>31056</t>
  </si>
  <si>
    <t>55</t>
  </si>
  <si>
    <t>162757</t>
  </si>
  <si>
    <t>31057</t>
  </si>
  <si>
    <t>132801</t>
  </si>
  <si>
    <t>31055</t>
  </si>
  <si>
    <t>572</t>
  </si>
  <si>
    <t>31061</t>
  </si>
  <si>
    <t>12/06/2013 10:30:00</t>
  </si>
  <si>
    <t>48135</t>
  </si>
  <si>
    <t>31054</t>
  </si>
  <si>
    <t>574</t>
  </si>
  <si>
    <t>44179</t>
  </si>
  <si>
    <t>31062</t>
  </si>
  <si>
    <t>56</t>
  </si>
  <si>
    <t>33459</t>
  </si>
  <si>
    <t>31058</t>
  </si>
  <si>
    <t>573</t>
  </si>
  <si>
    <t>31059</t>
  </si>
  <si>
    <t>455</t>
  </si>
  <si>
    <t>120331</t>
  </si>
  <si>
    <t>31064</t>
  </si>
  <si>
    <t>575</t>
  </si>
  <si>
    <t>93342</t>
  </si>
  <si>
    <t>31063</t>
  </si>
  <si>
    <t>378</t>
  </si>
  <si>
    <t>14/06/2013 00:00:00</t>
  </si>
  <si>
    <t>146812</t>
  </si>
  <si>
    <t>31214</t>
  </si>
  <si>
    <t>379</t>
  </si>
  <si>
    <t>31215</t>
  </si>
  <si>
    <t>380</t>
  </si>
  <si>
    <t>31216</t>
  </si>
  <si>
    <t>381</t>
  </si>
  <si>
    <t>121411</t>
  </si>
  <si>
    <t>31217</t>
  </si>
  <si>
    <t>382</t>
  </si>
  <si>
    <t>31218</t>
  </si>
  <si>
    <t>383</t>
  </si>
  <si>
    <t>47354</t>
  </si>
  <si>
    <t>31219</t>
  </si>
  <si>
    <t>384</t>
  </si>
  <si>
    <t>21465</t>
  </si>
  <si>
    <t>31220</t>
  </si>
  <si>
    <t>385</t>
  </si>
  <si>
    <t>59512</t>
  </si>
  <si>
    <t>31221</t>
  </si>
  <si>
    <t>387</t>
  </si>
  <si>
    <t>31223</t>
  </si>
  <si>
    <t>388</t>
  </si>
  <si>
    <t>31224</t>
  </si>
  <si>
    <t>386</t>
  </si>
  <si>
    <t>105677</t>
  </si>
  <si>
    <t>31222</t>
  </si>
  <si>
    <t>59</t>
  </si>
  <si>
    <t>14/06/2013 08:30:00</t>
  </si>
  <si>
    <t>31067</t>
  </si>
  <si>
    <t>61</t>
  </si>
  <si>
    <t>14/06/2013 09:00:00</t>
  </si>
  <si>
    <t>31070</t>
  </si>
  <si>
    <t>63</t>
  </si>
  <si>
    <t>23533</t>
  </si>
  <si>
    <t>31087</t>
  </si>
  <si>
    <t>64</t>
  </si>
  <si>
    <t>197509</t>
  </si>
  <si>
    <t>31088</t>
  </si>
  <si>
    <t>14/06/2013 10:00:00</t>
  </si>
  <si>
    <t>31068</t>
  </si>
  <si>
    <t>392</t>
  </si>
  <si>
    <t>31089</t>
  </si>
  <si>
    <t>586</t>
  </si>
  <si>
    <t>56703</t>
  </si>
  <si>
    <t>31099</t>
  </si>
  <si>
    <t>576</t>
  </si>
  <si>
    <t>104714</t>
  </si>
  <si>
    <t>31073</t>
  </si>
  <si>
    <t>619</t>
  </si>
  <si>
    <t>130703</t>
  </si>
  <si>
    <t>31066</t>
  </si>
  <si>
    <t>618</t>
  </si>
  <si>
    <t>137140</t>
  </si>
  <si>
    <t>31065</t>
  </si>
  <si>
    <t>14/06/2013 10:30:00</t>
  </si>
  <si>
    <t>70679</t>
  </si>
  <si>
    <t>31098</t>
  </si>
  <si>
    <t>617</t>
  </si>
  <si>
    <t>31069</t>
  </si>
  <si>
    <t>62</t>
  </si>
  <si>
    <t>14/06/2013 12:00:00</t>
  </si>
  <si>
    <t>89102</t>
  </si>
  <si>
    <t>31071</t>
  </si>
  <si>
    <t>577</t>
  </si>
  <si>
    <t>164419</t>
  </si>
  <si>
    <t>31074</t>
  </si>
  <si>
    <t>616</t>
  </si>
  <si>
    <t>168886</t>
  </si>
  <si>
    <t>31072</t>
  </si>
  <si>
    <t>580</t>
  </si>
  <si>
    <t>14/06/2013 12:30:00</t>
  </si>
  <si>
    <t>31090</t>
  </si>
  <si>
    <t>389</t>
  </si>
  <si>
    <t>14/06/2013 13:00:00</t>
  </si>
  <si>
    <t>31078</t>
  </si>
  <si>
    <t>390</t>
  </si>
  <si>
    <t>47607</t>
  </si>
  <si>
    <t>31079</t>
  </si>
  <si>
    <t>456</t>
  </si>
  <si>
    <t>123326</t>
  </si>
  <si>
    <t>31075</t>
  </si>
  <si>
    <t>578</t>
  </si>
  <si>
    <t>101972</t>
  </si>
  <si>
    <t>31076</t>
  </si>
  <si>
    <t>457</t>
  </si>
  <si>
    <t>31101</t>
  </si>
  <si>
    <t>391</t>
  </si>
  <si>
    <t>14/06/2013 17:00:00</t>
  </si>
  <si>
    <t>140251</t>
  </si>
  <si>
    <t>31081</t>
  </si>
  <si>
    <t>579</t>
  </si>
  <si>
    <t>80433</t>
  </si>
  <si>
    <t>31077</t>
  </si>
  <si>
    <t>584</t>
  </si>
  <si>
    <t>106979</t>
  </si>
  <si>
    <t>31086</t>
  </si>
  <si>
    <t>393</t>
  </si>
  <si>
    <t>100421</t>
  </si>
  <si>
    <t>31091</t>
  </si>
  <si>
    <t>583</t>
  </si>
  <si>
    <t>110413</t>
  </si>
  <si>
    <t>31084</t>
  </si>
  <si>
    <t>581</t>
  </si>
  <si>
    <t>14/06/2013 18:00:00</t>
  </si>
  <si>
    <t>31082</t>
  </si>
  <si>
    <t>582</t>
  </si>
  <si>
    <t>12421</t>
  </si>
  <si>
    <t>31083</t>
  </si>
  <si>
    <t>394</t>
  </si>
  <si>
    <t>105392</t>
  </si>
  <si>
    <t>31092</t>
  </si>
  <si>
    <t>65</t>
  </si>
  <si>
    <t>14/06/2013 18:30:00</t>
  </si>
  <si>
    <t>31085</t>
  </si>
  <si>
    <t>585</t>
  </si>
  <si>
    <t>78036</t>
  </si>
  <si>
    <t>31096</t>
  </si>
  <si>
    <t>66</t>
  </si>
  <si>
    <t>14/06/2013 19:00:00</t>
  </si>
  <si>
    <t>58504</t>
  </si>
  <si>
    <t>31093</t>
  </si>
  <si>
    <t>395</t>
  </si>
  <si>
    <t>42263</t>
  </si>
  <si>
    <t>31095</t>
  </si>
  <si>
    <t>396</t>
  </si>
  <si>
    <t>14/06/2013 20:00:00</t>
  </si>
  <si>
    <t>31097</t>
  </si>
  <si>
    <t>68</t>
  </si>
  <si>
    <t>14/06/2013 20:30:00</t>
  </si>
  <si>
    <t>168167</t>
  </si>
  <si>
    <t>31100</t>
  </si>
  <si>
    <t>69</t>
  </si>
  <si>
    <t>14/06/2013 21:00:00</t>
  </si>
  <si>
    <t>84009</t>
  </si>
  <si>
    <t>31102</t>
  </si>
  <si>
    <t>1524</t>
  </si>
  <si>
    <t>211872</t>
  </si>
  <si>
    <t>31140</t>
  </si>
  <si>
    <t>1525</t>
  </si>
  <si>
    <t>152175</t>
  </si>
  <si>
    <t>31143</t>
  </si>
  <si>
    <t>1526</t>
  </si>
  <si>
    <t>46789</t>
  </si>
  <si>
    <t>31144</t>
  </si>
  <si>
    <t>400</t>
  </si>
  <si>
    <t>15/06/2013 07:00:00</t>
  </si>
  <si>
    <t>PTE MATAGUES</t>
  </si>
  <si>
    <t>31110</t>
  </si>
  <si>
    <t>397</t>
  </si>
  <si>
    <t>15/06/2013 07:30:00</t>
  </si>
  <si>
    <t>31104</t>
  </si>
  <si>
    <t>79</t>
  </si>
  <si>
    <t>15/06/2013 08:00:00</t>
  </si>
  <si>
    <t>31122</t>
  </si>
  <si>
    <t>587</t>
  </si>
  <si>
    <t>14093</t>
  </si>
  <si>
    <t>31103</t>
  </si>
  <si>
    <t>70</t>
  </si>
  <si>
    <t>15/06/2013 09:30:00</t>
  </si>
  <si>
    <t>173500</t>
  </si>
  <si>
    <t>31105</t>
  </si>
  <si>
    <t>72</t>
  </si>
  <si>
    <t>31108</t>
  </si>
  <si>
    <t>31111</t>
  </si>
  <si>
    <t>398</t>
  </si>
  <si>
    <t>15/06/2013 10:00:00</t>
  </si>
  <si>
    <t>31107</t>
  </si>
  <si>
    <t>399</t>
  </si>
  <si>
    <t>15/06/2013 10:30:00</t>
  </si>
  <si>
    <t>31109</t>
  </si>
  <si>
    <t>1516</t>
  </si>
  <si>
    <t>31124</t>
  </si>
  <si>
    <t>73</t>
  </si>
  <si>
    <t>25921</t>
  </si>
  <si>
    <t>31114</t>
  </si>
  <si>
    <t>2546</t>
  </si>
  <si>
    <t>615</t>
  </si>
  <si>
    <t>15/06/2013 10:30:30</t>
  </si>
  <si>
    <t>90017</t>
  </si>
  <si>
    <t>ESPUMA</t>
  </si>
  <si>
    <t>31130</t>
  </si>
  <si>
    <t>71</t>
  </si>
  <si>
    <t>162014</t>
  </si>
  <si>
    <t>31106</t>
  </si>
  <si>
    <t>76</t>
  </si>
  <si>
    <t>31117</t>
  </si>
  <si>
    <t>1518</t>
  </si>
  <si>
    <t>21504</t>
  </si>
  <si>
    <t>31127</t>
  </si>
  <si>
    <t>74</t>
  </si>
  <si>
    <t>15/06/2013 11:15:00</t>
  </si>
  <si>
    <t>25112</t>
  </si>
  <si>
    <t>31112</t>
  </si>
  <si>
    <t>78</t>
  </si>
  <si>
    <t>15/06/2013 11:30:00</t>
  </si>
  <si>
    <t>31119</t>
  </si>
  <si>
    <t>77</t>
  </si>
  <si>
    <t>133308</t>
  </si>
  <si>
    <t>31118</t>
  </si>
  <si>
    <t>588</t>
  </si>
  <si>
    <t>15/06/2013 12:00:00</t>
  </si>
  <si>
    <t>179979</t>
  </si>
  <si>
    <t>31120</t>
  </si>
  <si>
    <t>31123</t>
  </si>
  <si>
    <t>1517</t>
  </si>
  <si>
    <t>15/06/2013 12:30:00</t>
  </si>
  <si>
    <t>16765</t>
  </si>
  <si>
    <t>31126</t>
  </si>
  <si>
    <t>1520</t>
  </si>
  <si>
    <t>15/06/2013 13:00:00</t>
  </si>
  <si>
    <t>31128</t>
  </si>
  <si>
    <t>1523</t>
  </si>
  <si>
    <t>31136</t>
  </si>
  <si>
    <t>1521</t>
  </si>
  <si>
    <t>170825</t>
  </si>
  <si>
    <t>31129</t>
  </si>
  <si>
    <t>15/06/2013 14:30:00</t>
  </si>
  <si>
    <t>103570</t>
  </si>
  <si>
    <t>31133</t>
  </si>
  <si>
    <t>81</t>
  </si>
  <si>
    <t>15/06/2013 15:00:00</t>
  </si>
  <si>
    <t>121075</t>
  </si>
  <si>
    <t>31131</t>
  </si>
  <si>
    <t>591</t>
  </si>
  <si>
    <t>172269</t>
  </si>
  <si>
    <t>31139</t>
  </si>
  <si>
    <t>46611</t>
  </si>
  <si>
    <t>31145</t>
  </si>
  <si>
    <t>15/06/2013 16:00:00</t>
  </si>
  <si>
    <t>31132</t>
  </si>
  <si>
    <t>1522</t>
  </si>
  <si>
    <t>15/06/2013 17:00:00</t>
  </si>
  <si>
    <t>47214</t>
  </si>
  <si>
    <t>31134</t>
  </si>
  <si>
    <t>593</t>
  </si>
  <si>
    <t>172288</t>
  </si>
  <si>
    <t>31142</t>
  </si>
  <si>
    <t>590</t>
  </si>
  <si>
    <t>208968</t>
  </si>
  <si>
    <t>31138</t>
  </si>
  <si>
    <t>81191</t>
  </si>
  <si>
    <t>31135</t>
  </si>
  <si>
    <t>589</t>
  </si>
  <si>
    <t>15/06/2013 19:00:00</t>
  </si>
  <si>
    <t>170185</t>
  </si>
  <si>
    <t>TABLON DE LA TORRE</t>
  </si>
  <si>
    <t>31137</t>
  </si>
  <si>
    <t>592</t>
  </si>
  <si>
    <t>153273</t>
  </si>
  <si>
    <t>31141</t>
  </si>
  <si>
    <t>1527</t>
  </si>
  <si>
    <t>16/06/2013 00:00:00</t>
  </si>
  <si>
    <t>174562</t>
  </si>
  <si>
    <t>31150</t>
  </si>
  <si>
    <t>109861</t>
  </si>
  <si>
    <t>31149</t>
  </si>
  <si>
    <t>0</t>
  </si>
  <si>
    <t>16/06/2013 18:00:00</t>
  </si>
  <si>
    <t>43950</t>
  </si>
  <si>
    <t>31151</t>
  </si>
  <si>
    <t>594</t>
  </si>
  <si>
    <t>31152</t>
  </si>
  <si>
    <t>1528</t>
  </si>
  <si>
    <t>205246</t>
  </si>
  <si>
    <t>88</t>
  </si>
  <si>
    <t>31156</t>
  </si>
  <si>
    <t>458</t>
  </si>
  <si>
    <t>88671</t>
  </si>
  <si>
    <t>31153</t>
  </si>
  <si>
    <t>459</t>
  </si>
  <si>
    <t>89495</t>
  </si>
  <si>
    <t>31154</t>
  </si>
  <si>
    <t>460</t>
  </si>
  <si>
    <t>31157</t>
  </si>
  <si>
    <t>1529</t>
  </si>
  <si>
    <t>21/06/2013 00:00:00</t>
  </si>
  <si>
    <t>216289</t>
  </si>
  <si>
    <t>31160</t>
  </si>
  <si>
    <t>21/06/2013 10:30:00</t>
  </si>
  <si>
    <t>31158</t>
  </si>
  <si>
    <t>461</t>
  </si>
  <si>
    <t>124481</t>
  </si>
  <si>
    <t>31159</t>
  </si>
  <si>
    <t>462</t>
  </si>
  <si>
    <t>123295</t>
  </si>
  <si>
    <t>31164</t>
  </si>
  <si>
    <t>21/06/2013 20:30:00</t>
  </si>
  <si>
    <t>31161</t>
  </si>
  <si>
    <t>1531</t>
  </si>
  <si>
    <t>22/06/2013 00:00:00</t>
  </si>
  <si>
    <t>31169</t>
  </si>
  <si>
    <t>1532</t>
  </si>
  <si>
    <t>31167</t>
  </si>
  <si>
    <t>22/06/2013 08:45:00</t>
  </si>
  <si>
    <t>151973</t>
  </si>
  <si>
    <t>31163</t>
  </si>
  <si>
    <t>22/06/2013 12:00:00</t>
  </si>
  <si>
    <t>31165</t>
  </si>
  <si>
    <t>1530</t>
  </si>
  <si>
    <t>37316</t>
  </si>
  <si>
    <t>T0RAÑU</t>
  </si>
  <si>
    <t>31162</t>
  </si>
  <si>
    <t>23/06/2013 11:00:00</t>
  </si>
  <si>
    <t>31166</t>
  </si>
  <si>
    <t>93</t>
  </si>
  <si>
    <t>31170</t>
  </si>
  <si>
    <t>1534</t>
  </si>
  <si>
    <t>107954</t>
  </si>
  <si>
    <t>31203</t>
  </si>
  <si>
    <t>1533</t>
  </si>
  <si>
    <t>41292</t>
  </si>
  <si>
    <t>31202</t>
  </si>
  <si>
    <t>463</t>
  </si>
  <si>
    <t>106342</t>
  </si>
  <si>
    <t>31171</t>
  </si>
  <si>
    <t>1535</t>
  </si>
  <si>
    <t>28/06/2013 00:00:00</t>
  </si>
  <si>
    <t>162662</t>
  </si>
  <si>
    <t>31204</t>
  </si>
  <si>
    <t>1536</t>
  </si>
  <si>
    <t>LES MANSES</t>
  </si>
  <si>
    <t>31206</t>
  </si>
  <si>
    <t>94</t>
  </si>
  <si>
    <t>28/06/2013 09:00:00</t>
  </si>
  <si>
    <t>40531</t>
  </si>
  <si>
    <t>31172</t>
  </si>
  <si>
    <t>95</t>
  </si>
  <si>
    <t>28/06/2013 14:00:00</t>
  </si>
  <si>
    <t>63359</t>
  </si>
  <si>
    <t>31173</t>
  </si>
  <si>
    <t>595</t>
  </si>
  <si>
    <t>28/06/2013 18:10:00</t>
  </si>
  <si>
    <t>80270</t>
  </si>
  <si>
    <t>31174</t>
  </si>
  <si>
    <t>96</t>
  </si>
  <si>
    <t>29/06/2013 07:30:00</t>
  </si>
  <si>
    <t>31175</t>
  </si>
  <si>
    <t>97</t>
  </si>
  <si>
    <t>9154</t>
  </si>
  <si>
    <t>31176</t>
  </si>
  <si>
    <t>1537</t>
  </si>
  <si>
    <t>29/06/2013 09:00:00</t>
  </si>
  <si>
    <t>EL BARCO DE TORAÑU</t>
  </si>
  <si>
    <t>31178</t>
  </si>
  <si>
    <t>30/06/2013 08:30:00</t>
  </si>
  <si>
    <t>31177</t>
  </si>
  <si>
    <t>1538</t>
  </si>
  <si>
    <t>30/06/2013 09:30:00</t>
  </si>
  <si>
    <t>158348</t>
  </si>
  <si>
    <t>31179</t>
  </si>
  <si>
    <t>1539</t>
  </si>
  <si>
    <t>214987</t>
  </si>
  <si>
    <t>31180</t>
  </si>
  <si>
    <t>1540</t>
  </si>
  <si>
    <t>108544</t>
  </si>
  <si>
    <t>31207</t>
  </si>
  <si>
    <t>72764</t>
  </si>
  <si>
    <t>31181</t>
  </si>
  <si>
    <t>100</t>
  </si>
  <si>
    <t>02/07/2013 20:00:00</t>
  </si>
  <si>
    <t>31182</t>
  </si>
  <si>
    <t>596</t>
  </si>
  <si>
    <t>31187</t>
  </si>
  <si>
    <t>21640</t>
  </si>
  <si>
    <t>31184</t>
  </si>
  <si>
    <t>1542</t>
  </si>
  <si>
    <t>16172</t>
  </si>
  <si>
    <t>31186</t>
  </si>
  <si>
    <t>1541</t>
  </si>
  <si>
    <t>147085</t>
  </si>
  <si>
    <t>31185</t>
  </si>
  <si>
    <t>1543</t>
  </si>
  <si>
    <t>20497</t>
  </si>
  <si>
    <t>31188</t>
  </si>
  <si>
    <t>464</t>
  </si>
  <si>
    <t>114150</t>
  </si>
  <si>
    <t>31183</t>
  </si>
  <si>
    <t>102</t>
  </si>
  <si>
    <t>19090</t>
  </si>
  <si>
    <t>31189</t>
  </si>
  <si>
    <t>1544</t>
  </si>
  <si>
    <t>05/07/2013 00:00:00</t>
  </si>
  <si>
    <t>31193</t>
  </si>
  <si>
    <t>1545</t>
  </si>
  <si>
    <t>155983</t>
  </si>
  <si>
    <t>31194</t>
  </si>
  <si>
    <t>1546</t>
  </si>
  <si>
    <t>67771</t>
  </si>
  <si>
    <t>31195</t>
  </si>
  <si>
    <t>1547</t>
  </si>
  <si>
    <t>31196</t>
  </si>
  <si>
    <t>465</t>
  </si>
  <si>
    <t>174926</t>
  </si>
  <si>
    <t>31190</t>
  </si>
  <si>
    <t>466</t>
  </si>
  <si>
    <t>89498</t>
  </si>
  <si>
    <t>31191</t>
  </si>
  <si>
    <t>467</t>
  </si>
  <si>
    <t>31192</t>
  </si>
  <si>
    <t>468</t>
  </si>
  <si>
    <t>131573</t>
  </si>
  <si>
    <t>31198</t>
  </si>
  <si>
    <t>1548</t>
  </si>
  <si>
    <t>06/07/2013 09:00:00</t>
  </si>
  <si>
    <t>202796</t>
  </si>
  <si>
    <t>31197</t>
  </si>
  <si>
    <t>104</t>
  </si>
  <si>
    <t>06/07/2013 10:00:00</t>
  </si>
  <si>
    <t>31200</t>
  </si>
  <si>
    <t>103</t>
  </si>
  <si>
    <t>06/07/2013 11:00:00</t>
  </si>
  <si>
    <t>31199</t>
  </si>
  <si>
    <t>469</t>
  </si>
  <si>
    <t>12096</t>
  </si>
  <si>
    <t>31201</t>
  </si>
  <si>
    <t>470</t>
  </si>
  <si>
    <t>191794</t>
  </si>
  <si>
    <t>31205</t>
  </si>
  <si>
    <t>1549</t>
  </si>
  <si>
    <t>07/07/2013 09:00:00</t>
  </si>
  <si>
    <t>ROZADONES</t>
  </si>
  <si>
    <t>31226</t>
  </si>
  <si>
    <t>105</t>
  </si>
  <si>
    <t>07/07/2013 10:00:00</t>
  </si>
  <si>
    <t>133311</t>
  </si>
  <si>
    <t>31225</t>
  </si>
  <si>
    <t>106</t>
  </si>
  <si>
    <t>07/07/2013 12:30:00</t>
  </si>
  <si>
    <t>101259</t>
  </si>
  <si>
    <t>31228</t>
  </si>
  <si>
    <t>1550</t>
  </si>
  <si>
    <t>31227</t>
  </si>
  <si>
    <t>1552</t>
  </si>
  <si>
    <t>159711</t>
  </si>
  <si>
    <t>31255</t>
  </si>
  <si>
    <t>1553</t>
  </si>
  <si>
    <t>31256</t>
  </si>
  <si>
    <t>1554</t>
  </si>
  <si>
    <t>140225</t>
  </si>
  <si>
    <t>31257</t>
  </si>
  <si>
    <t>1551</t>
  </si>
  <si>
    <t>104758</t>
  </si>
  <si>
    <t>31254</t>
  </si>
  <si>
    <t>107</t>
  </si>
  <si>
    <t>81323</t>
  </si>
  <si>
    <t>31229</t>
  </si>
  <si>
    <t>1556</t>
  </si>
  <si>
    <t>110203</t>
  </si>
  <si>
    <t>31244</t>
  </si>
  <si>
    <t>1555</t>
  </si>
  <si>
    <t>31258</t>
  </si>
  <si>
    <t>472</t>
  </si>
  <si>
    <t>97085</t>
  </si>
  <si>
    <t>31233</t>
  </si>
  <si>
    <t>471</t>
  </si>
  <si>
    <t>95186</t>
  </si>
  <si>
    <t>31232</t>
  </si>
  <si>
    <t>20324</t>
  </si>
  <si>
    <t>31231</t>
  </si>
  <si>
    <t>108</t>
  </si>
  <si>
    <t>37034</t>
  </si>
  <si>
    <t>31230</t>
  </si>
  <si>
    <t>597</t>
  </si>
  <si>
    <t>12/07/2013 00:00:00</t>
  </si>
  <si>
    <t>31238</t>
  </si>
  <si>
    <t>1557</t>
  </si>
  <si>
    <t>58901</t>
  </si>
  <si>
    <t>31248</t>
  </si>
  <si>
    <t>1558</t>
  </si>
  <si>
    <t>31249</t>
  </si>
  <si>
    <t>1560</t>
  </si>
  <si>
    <t>58930</t>
  </si>
  <si>
    <t>31243</t>
  </si>
  <si>
    <t>12/07/2013 10:00:00</t>
  </si>
  <si>
    <t>31235</t>
  </si>
  <si>
    <t>12/07/2013 10:30:00</t>
  </si>
  <si>
    <t>31236</t>
  </si>
  <si>
    <t>112</t>
  </si>
  <si>
    <t>18616</t>
  </si>
  <si>
    <t>31237</t>
  </si>
  <si>
    <t>1559</t>
  </si>
  <si>
    <t>12/07/2013 16:00:00</t>
  </si>
  <si>
    <t>31239</t>
  </si>
  <si>
    <t>473</t>
  </si>
  <si>
    <t>31242</t>
  </si>
  <si>
    <t>12/07/2013 19:30:00</t>
  </si>
  <si>
    <t>31240</t>
  </si>
  <si>
    <t>12/07/2013 20:40:00</t>
  </si>
  <si>
    <t>16726</t>
  </si>
  <si>
    <t>31241</t>
  </si>
  <si>
    <t>1561</t>
  </si>
  <si>
    <t>13/07/2013 09:00:00</t>
  </si>
  <si>
    <t>180847</t>
  </si>
  <si>
    <t>31245</t>
  </si>
  <si>
    <t>13/07/2013 10:00:00</t>
  </si>
  <si>
    <t>31246</t>
  </si>
  <si>
    <t>116</t>
  </si>
  <si>
    <t>13/07/2013 12:00:00</t>
  </si>
  <si>
    <t>43531</t>
  </si>
  <si>
    <t>31247</t>
  </si>
  <si>
    <t>598</t>
  </si>
  <si>
    <t>13/07/2013 17:00:00</t>
  </si>
  <si>
    <t>CANTO COGOLLA</t>
  </si>
  <si>
    <t>31250</t>
  </si>
  <si>
    <t>1564</t>
  </si>
  <si>
    <t>14/07/2013 00:00:00</t>
  </si>
  <si>
    <t>31260</t>
  </si>
  <si>
    <t>1562</t>
  </si>
  <si>
    <t>112965</t>
  </si>
  <si>
    <t>31251</t>
  </si>
  <si>
    <t>14/07/2013 08:00:00</t>
  </si>
  <si>
    <t>15234</t>
  </si>
  <si>
    <t>31253</t>
  </si>
  <si>
    <t>1563</t>
  </si>
  <si>
    <t>14/07/2013 10:45:00</t>
  </si>
  <si>
    <t>40537</t>
  </si>
  <si>
    <t>31252</t>
  </si>
  <si>
    <t>118</t>
  </si>
  <si>
    <t>14/07/2013 13:30:00</t>
  </si>
  <si>
    <t>31259</t>
  </si>
  <si>
    <t>119</t>
  </si>
  <si>
    <t>14/07/2013 15:00:00</t>
  </si>
  <si>
    <t>27238</t>
  </si>
  <si>
    <t>31261</t>
  </si>
  <si>
    <t>599</t>
  </si>
  <si>
    <t>48497</t>
  </si>
  <si>
    <t>31262</t>
  </si>
  <si>
    <t>FE_CAPTURA</t>
  </si>
  <si>
    <t>ED DRIO</t>
  </si>
  <si>
    <t>EDADMAR</t>
  </si>
  <si>
    <t>adiposa</t>
  </si>
  <si>
    <t>211811</t>
  </si>
  <si>
    <t>31/03/12</t>
  </si>
  <si>
    <t>29146</t>
  </si>
  <si>
    <t>211917</t>
  </si>
  <si>
    <t>29147</t>
  </si>
  <si>
    <t>161170</t>
  </si>
  <si>
    <t>05/04/12</t>
  </si>
  <si>
    <t>29158</t>
  </si>
  <si>
    <t>06/04/12</t>
  </si>
  <si>
    <t>29163</t>
  </si>
  <si>
    <t>11/04/12</t>
  </si>
  <si>
    <t>29168</t>
  </si>
  <si>
    <t>211813</t>
  </si>
  <si>
    <t>23/04/12</t>
  </si>
  <si>
    <t>29179</t>
  </si>
  <si>
    <t>25/04/12</t>
  </si>
  <si>
    <t>192176</t>
  </si>
  <si>
    <t>29188</t>
  </si>
  <si>
    <t>102113</t>
  </si>
  <si>
    <t>27/04/12</t>
  </si>
  <si>
    <t>29189</t>
  </si>
  <si>
    <t>28/04/12</t>
  </si>
  <si>
    <t>29194</t>
  </si>
  <si>
    <t>30/04/12</t>
  </si>
  <si>
    <t>29209</t>
  </si>
  <si>
    <t>105661</t>
  </si>
  <si>
    <t>29202</t>
  </si>
  <si>
    <t>169957</t>
  </si>
  <si>
    <t>02/05/12</t>
  </si>
  <si>
    <t>29225</t>
  </si>
  <si>
    <t>04/05/12</t>
  </si>
  <si>
    <t>29250</t>
  </si>
  <si>
    <t>19905</t>
  </si>
  <si>
    <t>05/05/12</t>
  </si>
  <si>
    <t>29243</t>
  </si>
  <si>
    <t>60434</t>
  </si>
  <si>
    <t>29242</t>
  </si>
  <si>
    <t>99849</t>
  </si>
  <si>
    <t>29240</t>
  </si>
  <si>
    <t>179736</t>
  </si>
  <si>
    <t>08/05/12</t>
  </si>
  <si>
    <t>29291</t>
  </si>
  <si>
    <t>779</t>
  </si>
  <si>
    <t>135</t>
  </si>
  <si>
    <t>29292</t>
  </si>
  <si>
    <t>202385</t>
  </si>
  <si>
    <t>13/05/12</t>
  </si>
  <si>
    <t>29334</t>
  </si>
  <si>
    <t>71920</t>
  </si>
  <si>
    <t>15/05/12</t>
  </si>
  <si>
    <t>29349</t>
  </si>
  <si>
    <t>106304</t>
  </si>
  <si>
    <t>29354</t>
  </si>
  <si>
    <t>156064</t>
  </si>
  <si>
    <t>BAJA</t>
  </si>
  <si>
    <t>18/05/12</t>
  </si>
  <si>
    <t>29380</t>
  </si>
  <si>
    <t>127960</t>
  </si>
  <si>
    <t>29371</t>
  </si>
  <si>
    <t>108520</t>
  </si>
  <si>
    <t>19/05/12</t>
  </si>
  <si>
    <t>29415</t>
  </si>
  <si>
    <t>56829</t>
  </si>
  <si>
    <t>20/05/12</t>
  </si>
  <si>
    <t>29446</t>
  </si>
  <si>
    <t>105440</t>
  </si>
  <si>
    <t>29439</t>
  </si>
  <si>
    <t>29443</t>
  </si>
  <si>
    <t>110844</t>
  </si>
  <si>
    <t>29438</t>
  </si>
  <si>
    <t>29449</t>
  </si>
  <si>
    <t>15654</t>
  </si>
  <si>
    <t>29442</t>
  </si>
  <si>
    <t>49055</t>
  </si>
  <si>
    <t>29441</t>
  </si>
  <si>
    <t>110266</t>
  </si>
  <si>
    <t>21/05/12</t>
  </si>
  <si>
    <t>29460</t>
  </si>
  <si>
    <t>42516</t>
  </si>
  <si>
    <t>29459</t>
  </si>
  <si>
    <t>104481</t>
  </si>
  <si>
    <t>29468</t>
  </si>
  <si>
    <t>107992</t>
  </si>
  <si>
    <t>22/05/12</t>
  </si>
  <si>
    <t>29476</t>
  </si>
  <si>
    <t>23/05/12</t>
  </si>
  <si>
    <t>29491</t>
  </si>
  <si>
    <t>25/05/12</t>
  </si>
  <si>
    <t>29500</t>
  </si>
  <si>
    <t>103801</t>
  </si>
  <si>
    <t>26/05/12</t>
  </si>
  <si>
    <t>29521</t>
  </si>
  <si>
    <t>180853</t>
  </si>
  <si>
    <t>29523</t>
  </si>
  <si>
    <t>115646</t>
  </si>
  <si>
    <t>29522</t>
  </si>
  <si>
    <t>64054</t>
  </si>
  <si>
    <t>29525</t>
  </si>
  <si>
    <t>113927</t>
  </si>
  <si>
    <t>27/05/12</t>
  </si>
  <si>
    <t>29544</t>
  </si>
  <si>
    <t>29542</t>
  </si>
  <si>
    <t>28/05/12</t>
  </si>
  <si>
    <t>29576</t>
  </si>
  <si>
    <t>106159</t>
  </si>
  <si>
    <t>29572</t>
  </si>
  <si>
    <t>29574</t>
  </si>
  <si>
    <t>108001</t>
  </si>
  <si>
    <t>SATIAÑEZ</t>
  </si>
  <si>
    <t>29555</t>
  </si>
  <si>
    <t>118101</t>
  </si>
  <si>
    <t>29565</t>
  </si>
  <si>
    <t>213678</t>
  </si>
  <si>
    <t>29/05/12</t>
  </si>
  <si>
    <t>29587</t>
  </si>
  <si>
    <t>56097</t>
  </si>
  <si>
    <t>29579</t>
  </si>
  <si>
    <t>40256</t>
  </si>
  <si>
    <t>29590</t>
  </si>
  <si>
    <t>29589</t>
  </si>
  <si>
    <t>104806</t>
  </si>
  <si>
    <t>30/05/12</t>
  </si>
  <si>
    <t>29606</t>
  </si>
  <si>
    <t>104141</t>
  </si>
  <si>
    <t>29607</t>
  </si>
  <si>
    <t>106072</t>
  </si>
  <si>
    <t>01/06/12</t>
  </si>
  <si>
    <t>29623</t>
  </si>
  <si>
    <t>51913</t>
  </si>
  <si>
    <t>29618</t>
  </si>
  <si>
    <t>106603</t>
  </si>
  <si>
    <t>29622</t>
  </si>
  <si>
    <t>29617</t>
  </si>
  <si>
    <t>02/06/12</t>
  </si>
  <si>
    <t>29631</t>
  </si>
  <si>
    <t>03/06/12</t>
  </si>
  <si>
    <t>29655</t>
  </si>
  <si>
    <t>29665</t>
  </si>
  <si>
    <t>134866</t>
  </si>
  <si>
    <t>05/06/12</t>
  </si>
  <si>
    <t>29706</t>
  </si>
  <si>
    <t>108292</t>
  </si>
  <si>
    <t>29707</t>
  </si>
  <si>
    <t>195551</t>
  </si>
  <si>
    <t>06/06/12</t>
  </si>
  <si>
    <t>29724</t>
  </si>
  <si>
    <t>14444</t>
  </si>
  <si>
    <t>29735</t>
  </si>
  <si>
    <t>29716</t>
  </si>
  <si>
    <t>54552</t>
  </si>
  <si>
    <t>29734</t>
  </si>
  <si>
    <t>107222</t>
  </si>
  <si>
    <t>08/06/12</t>
  </si>
  <si>
    <t>29743</t>
  </si>
  <si>
    <t>157200</t>
  </si>
  <si>
    <t>29753</t>
  </si>
  <si>
    <t>111929</t>
  </si>
  <si>
    <t>29760</t>
  </si>
  <si>
    <t>106399</t>
  </si>
  <si>
    <t>29750</t>
  </si>
  <si>
    <t>141886</t>
  </si>
  <si>
    <t>29752</t>
  </si>
  <si>
    <t>47144</t>
  </si>
  <si>
    <t>09/06/12</t>
  </si>
  <si>
    <t>29780</t>
  </si>
  <si>
    <t>69697</t>
  </si>
  <si>
    <t>29782</t>
  </si>
  <si>
    <t>29781</t>
  </si>
  <si>
    <t>72355</t>
  </si>
  <si>
    <t>10/06/12</t>
  </si>
  <si>
    <t>29794</t>
  </si>
  <si>
    <t>40436</t>
  </si>
  <si>
    <t>29796</t>
  </si>
  <si>
    <t>170202</t>
  </si>
  <si>
    <t>29787</t>
  </si>
  <si>
    <t>178819</t>
  </si>
  <si>
    <t>11/06/12</t>
  </si>
  <si>
    <t>29810</t>
  </si>
  <si>
    <t>104736</t>
  </si>
  <si>
    <t>29804</t>
  </si>
  <si>
    <t>64499</t>
  </si>
  <si>
    <t>12/06/12</t>
  </si>
  <si>
    <t>29815</t>
  </si>
  <si>
    <t>13/06/12</t>
  </si>
  <si>
    <t>30328</t>
  </si>
  <si>
    <t>161155</t>
  </si>
  <si>
    <t>29834</t>
  </si>
  <si>
    <t>34882</t>
  </si>
  <si>
    <t>29837</t>
  </si>
  <si>
    <t>171105</t>
  </si>
  <si>
    <t>15/06/12</t>
  </si>
  <si>
    <t>29860</t>
  </si>
  <si>
    <t>29859</t>
  </si>
  <si>
    <t>158536</t>
  </si>
  <si>
    <t>29842</t>
  </si>
  <si>
    <t>52160</t>
  </si>
  <si>
    <t>29857</t>
  </si>
  <si>
    <t>108533</t>
  </si>
  <si>
    <t>29843</t>
  </si>
  <si>
    <t>29858</t>
  </si>
  <si>
    <t>104988</t>
  </si>
  <si>
    <t>29861</t>
  </si>
  <si>
    <t>16/06/12</t>
  </si>
  <si>
    <t>29885</t>
  </si>
  <si>
    <t>104682</t>
  </si>
  <si>
    <t>PUENTE LLES</t>
  </si>
  <si>
    <t>29883</t>
  </si>
  <si>
    <t>29878</t>
  </si>
  <si>
    <t>120373</t>
  </si>
  <si>
    <t>29882</t>
  </si>
  <si>
    <t>107238</t>
  </si>
  <si>
    <t>ESTRAGÚEÑA</t>
  </si>
  <si>
    <t>29884</t>
  </si>
  <si>
    <t>29879</t>
  </si>
  <si>
    <t>43581</t>
  </si>
  <si>
    <t>17/06/12</t>
  </si>
  <si>
    <t>29922</t>
  </si>
  <si>
    <t>105284</t>
  </si>
  <si>
    <t>ZONA LIBRE ALTA</t>
  </si>
  <si>
    <t>29918</t>
  </si>
  <si>
    <t>29920</t>
  </si>
  <si>
    <t>110931</t>
  </si>
  <si>
    <t>29937</t>
  </si>
  <si>
    <t>18/06/12</t>
  </si>
  <si>
    <t>29976</t>
  </si>
  <si>
    <t>112570</t>
  </si>
  <si>
    <t>29977</t>
  </si>
  <si>
    <t>29968</t>
  </si>
  <si>
    <t>125958</t>
  </si>
  <si>
    <t>29978</t>
  </si>
  <si>
    <t>34431</t>
  </si>
  <si>
    <t>POZAS DE SANTIAÑEZ</t>
  </si>
  <si>
    <t>19/06/12</t>
  </si>
  <si>
    <t>29982</t>
  </si>
  <si>
    <t>105843</t>
  </si>
  <si>
    <t>20/06/12</t>
  </si>
  <si>
    <t>30011</t>
  </si>
  <si>
    <t>120314</t>
  </si>
  <si>
    <t>30002</t>
  </si>
  <si>
    <t>30000</t>
  </si>
  <si>
    <t>211914</t>
  </si>
  <si>
    <t>30013</t>
  </si>
  <si>
    <t>23653</t>
  </si>
  <si>
    <t>30004</t>
  </si>
  <si>
    <t>30010</t>
  </si>
  <si>
    <t>127862</t>
  </si>
  <si>
    <t>22/06/12</t>
  </si>
  <si>
    <t>30018</t>
  </si>
  <si>
    <t>201226</t>
  </si>
  <si>
    <t>30025</t>
  </si>
  <si>
    <t>107643</t>
  </si>
  <si>
    <t>30035</t>
  </si>
  <si>
    <t>30021</t>
  </si>
  <si>
    <t>30029</t>
  </si>
  <si>
    <t>23/06/12</t>
  </si>
  <si>
    <t>30067</t>
  </si>
  <si>
    <t>30060</t>
  </si>
  <si>
    <t>30065</t>
  </si>
  <si>
    <t>30078</t>
  </si>
  <si>
    <t>169931</t>
  </si>
  <si>
    <t>24/06/12</t>
  </si>
  <si>
    <t>30079</t>
  </si>
  <si>
    <t>30080</t>
  </si>
  <si>
    <t>30082</t>
  </si>
  <si>
    <t>142121</t>
  </si>
  <si>
    <t>30081</t>
  </si>
  <si>
    <t>25/06/12</t>
  </si>
  <si>
    <t>30083</t>
  </si>
  <si>
    <t>30077</t>
  </si>
  <si>
    <t>63240</t>
  </si>
  <si>
    <t>26/06/12</t>
  </si>
  <si>
    <t>30088</t>
  </si>
  <si>
    <t>61715</t>
  </si>
  <si>
    <t>30084</t>
  </si>
  <si>
    <t>30091</t>
  </si>
  <si>
    <t>147162</t>
  </si>
  <si>
    <t>30090</t>
  </si>
  <si>
    <t>30093</t>
  </si>
  <si>
    <t>125975</t>
  </si>
  <si>
    <t>27/06/12</t>
  </si>
  <si>
    <t>30094</t>
  </si>
  <si>
    <t>112947</t>
  </si>
  <si>
    <t>30107</t>
  </si>
  <si>
    <t>37063</t>
  </si>
  <si>
    <t>30098</t>
  </si>
  <si>
    <t>143114</t>
  </si>
  <si>
    <t>29/06/12</t>
  </si>
  <si>
    <t>30118</t>
  </si>
  <si>
    <t>30116</t>
  </si>
  <si>
    <t>30110</t>
  </si>
  <si>
    <t>30108</t>
  </si>
  <si>
    <t>30114</t>
  </si>
  <si>
    <t>30113</t>
  </si>
  <si>
    <t>30112</t>
  </si>
  <si>
    <t>30/06/12</t>
  </si>
  <si>
    <t>30134</t>
  </si>
  <si>
    <t>2972</t>
  </si>
  <si>
    <t>30131</t>
  </si>
  <si>
    <t>30130</t>
  </si>
  <si>
    <t>161163</t>
  </si>
  <si>
    <t>30121</t>
  </si>
  <si>
    <t>30135</t>
  </si>
  <si>
    <t>01/07/12</t>
  </si>
  <si>
    <t>30140</t>
  </si>
  <si>
    <t>45327</t>
  </si>
  <si>
    <t>30141</t>
  </si>
  <si>
    <t>200281</t>
  </si>
  <si>
    <t>30138</t>
  </si>
  <si>
    <t>30137</t>
  </si>
  <si>
    <t>78371</t>
  </si>
  <si>
    <t>02/07/12</t>
  </si>
  <si>
    <t>30159</t>
  </si>
  <si>
    <t>65542</t>
  </si>
  <si>
    <t>30158</t>
  </si>
  <si>
    <t>171088</t>
  </si>
  <si>
    <t>LA TEMPRANERA</t>
  </si>
  <si>
    <t>30168</t>
  </si>
  <si>
    <t>145629</t>
  </si>
  <si>
    <t>30157</t>
  </si>
  <si>
    <t>45878</t>
  </si>
  <si>
    <t>30156</t>
  </si>
  <si>
    <t>105961</t>
  </si>
  <si>
    <t>03/07/12</t>
  </si>
  <si>
    <t>30175</t>
  </si>
  <si>
    <t>140843</t>
  </si>
  <si>
    <t>30167</t>
  </si>
  <si>
    <t>LA MATONA</t>
  </si>
  <si>
    <t>04/07/12</t>
  </si>
  <si>
    <t>30186</t>
  </si>
  <si>
    <t>06/07/12</t>
  </si>
  <si>
    <t>30208</t>
  </si>
  <si>
    <t>LIBRE REGUERA</t>
  </si>
  <si>
    <t>30210</t>
  </si>
  <si>
    <t>134956</t>
  </si>
  <si>
    <t>30217</t>
  </si>
  <si>
    <t>108165</t>
  </si>
  <si>
    <t>30213</t>
  </si>
  <si>
    <t>98550</t>
  </si>
  <si>
    <t>30204</t>
  </si>
  <si>
    <t>07/07/12</t>
  </si>
  <si>
    <t>30253</t>
  </si>
  <si>
    <t>105474</t>
  </si>
  <si>
    <t>30250</t>
  </si>
  <si>
    <t>30243</t>
  </si>
  <si>
    <t>132310</t>
  </si>
  <si>
    <t>30232</t>
  </si>
  <si>
    <t>08/07/12</t>
  </si>
  <si>
    <t>30260</t>
  </si>
  <si>
    <t>135431</t>
  </si>
  <si>
    <t>30272</t>
  </si>
  <si>
    <t>47118</t>
  </si>
  <si>
    <t>30271</t>
  </si>
  <si>
    <t>68615</t>
  </si>
  <si>
    <t>30261</t>
  </si>
  <si>
    <t>106582</t>
  </si>
  <si>
    <t>30266</t>
  </si>
  <si>
    <t>30270</t>
  </si>
  <si>
    <t>30265</t>
  </si>
  <si>
    <t>09/07/12</t>
  </si>
  <si>
    <t>30279</t>
  </si>
  <si>
    <t>22088</t>
  </si>
  <si>
    <t>30281</t>
  </si>
  <si>
    <t>135177</t>
  </si>
  <si>
    <t>30280</t>
  </si>
  <si>
    <t>110130</t>
  </si>
  <si>
    <t>10/07/12</t>
  </si>
  <si>
    <t>30299</t>
  </si>
  <si>
    <t>30300</t>
  </si>
  <si>
    <t>171439</t>
  </si>
  <si>
    <t>30308</t>
  </si>
  <si>
    <t>172027</t>
  </si>
  <si>
    <t>30307</t>
  </si>
  <si>
    <t>30309</t>
  </si>
  <si>
    <t>116692</t>
  </si>
  <si>
    <t>30293</t>
  </si>
  <si>
    <t>82715</t>
  </si>
  <si>
    <t>11/07/12</t>
  </si>
  <si>
    <t>30315</t>
  </si>
  <si>
    <t>201334</t>
  </si>
  <si>
    <t>13/07/12</t>
  </si>
  <si>
    <t>30330</t>
  </si>
  <si>
    <t>30356</t>
  </si>
  <si>
    <t>194993</t>
  </si>
  <si>
    <t>30332</t>
  </si>
  <si>
    <t>30350</t>
  </si>
  <si>
    <t>28534</t>
  </si>
  <si>
    <t>14/07/12</t>
  </si>
  <si>
    <t>30359</t>
  </si>
  <si>
    <t>77352</t>
  </si>
  <si>
    <t>30370</t>
  </si>
  <si>
    <t>30369</t>
  </si>
  <si>
    <t>30360</t>
  </si>
  <si>
    <t>15/07/12</t>
  </si>
  <si>
    <t>30382</t>
  </si>
  <si>
    <t>192909</t>
  </si>
  <si>
    <t>30388</t>
  </si>
  <si>
    <t>30380</t>
  </si>
  <si>
    <t>22/07/12</t>
  </si>
  <si>
    <t>30430</t>
  </si>
  <si>
    <t>30429</t>
  </si>
  <si>
    <t>111927</t>
  </si>
  <si>
    <t>23/07/12</t>
  </si>
  <si>
    <t>30434</t>
  </si>
  <si>
    <t>105957</t>
  </si>
  <si>
    <t>29/07/12</t>
  </si>
  <si>
    <t>30445</t>
  </si>
  <si>
    <t>30/03/12</t>
  </si>
  <si>
    <t>29145</t>
  </si>
  <si>
    <t>17993</t>
  </si>
  <si>
    <t>02/04/12</t>
  </si>
  <si>
    <t>29155</t>
  </si>
  <si>
    <t>82074</t>
  </si>
  <si>
    <t>09/04/12</t>
  </si>
  <si>
    <t>29165</t>
  </si>
  <si>
    <t>138457</t>
  </si>
  <si>
    <t>29169</t>
  </si>
  <si>
    <t>13/04/12</t>
  </si>
  <si>
    <t>29170</t>
  </si>
  <si>
    <t>16/04/12</t>
  </si>
  <si>
    <t>29171</t>
  </si>
  <si>
    <t>119217</t>
  </si>
  <si>
    <t>29191</t>
  </si>
  <si>
    <t>119786</t>
  </si>
  <si>
    <t>29200</t>
  </si>
  <si>
    <t>168603</t>
  </si>
  <si>
    <t>01/05/12</t>
  </si>
  <si>
    <t>29212</t>
  </si>
  <si>
    <t>132376</t>
  </si>
  <si>
    <t>29217</t>
  </si>
  <si>
    <t>29218</t>
  </si>
  <si>
    <t>27794</t>
  </si>
  <si>
    <t>29223</t>
  </si>
  <si>
    <t>211882</t>
  </si>
  <si>
    <t>29251</t>
  </si>
  <si>
    <t>129636</t>
  </si>
  <si>
    <t>29241</t>
  </si>
  <si>
    <t>136528</t>
  </si>
  <si>
    <t>06/05/12</t>
  </si>
  <si>
    <t>29258</t>
  </si>
  <si>
    <t>07/05/12</t>
  </si>
  <si>
    <t>29263</t>
  </si>
  <si>
    <t>175030</t>
  </si>
  <si>
    <t>29264</t>
  </si>
  <si>
    <t>09/05/12</t>
  </si>
  <si>
    <t>29296</t>
  </si>
  <si>
    <t>29293</t>
  </si>
  <si>
    <t>145407</t>
  </si>
  <si>
    <t>12/05/12</t>
  </si>
  <si>
    <t>29315</t>
  </si>
  <si>
    <t>AZULEJOS</t>
  </si>
  <si>
    <t>29327</t>
  </si>
  <si>
    <t>116346</t>
  </si>
  <si>
    <t>29328</t>
  </si>
  <si>
    <t>193079</t>
  </si>
  <si>
    <t>14/05/12</t>
  </si>
  <si>
    <t>29346</t>
  </si>
  <si>
    <t>16/05/12</t>
  </si>
  <si>
    <t>29357</t>
  </si>
  <si>
    <t>29356</t>
  </si>
  <si>
    <t>29366</t>
  </si>
  <si>
    <t>29368</t>
  </si>
  <si>
    <t>29428</t>
  </si>
  <si>
    <t>166313</t>
  </si>
  <si>
    <t>29426</t>
  </si>
  <si>
    <t>14828</t>
  </si>
  <si>
    <t>29430</t>
  </si>
  <si>
    <t>89242</t>
  </si>
  <si>
    <t>29474</t>
  </si>
  <si>
    <t>116307</t>
  </si>
  <si>
    <t>29475</t>
  </si>
  <si>
    <t>29492</t>
  </si>
  <si>
    <t>138240</t>
  </si>
  <si>
    <t>29552</t>
  </si>
  <si>
    <t>44078</t>
  </si>
  <si>
    <t>29573</t>
  </si>
  <si>
    <t>51733</t>
  </si>
  <si>
    <t>29585</t>
  </si>
  <si>
    <t>45505</t>
  </si>
  <si>
    <t>29588</t>
  </si>
  <si>
    <t>48325</t>
  </si>
  <si>
    <t>29602</t>
  </si>
  <si>
    <t>28594</t>
  </si>
  <si>
    <t>29736</t>
  </si>
  <si>
    <t>14115</t>
  </si>
  <si>
    <t>29980</t>
  </si>
  <si>
    <t>133109</t>
  </si>
  <si>
    <t>29994</t>
  </si>
  <si>
    <t>41513</t>
  </si>
  <si>
    <t>30020</t>
  </si>
  <si>
    <t>158063</t>
  </si>
  <si>
    <t>30046</t>
  </si>
  <si>
    <t>128349</t>
  </si>
  <si>
    <t>30071</t>
  </si>
  <si>
    <t>30074</t>
  </si>
  <si>
    <t>58699</t>
  </si>
  <si>
    <t>30092</t>
  </si>
  <si>
    <t>30097</t>
  </si>
  <si>
    <t>124499</t>
  </si>
  <si>
    <t>30136</t>
  </si>
  <si>
    <t>30244</t>
  </si>
  <si>
    <t>15245</t>
  </si>
  <si>
    <t>30262</t>
  </si>
  <si>
    <t>57133</t>
  </si>
  <si>
    <t>30301</t>
  </si>
  <si>
    <t>30320</t>
  </si>
  <si>
    <t>32509</t>
  </si>
  <si>
    <t>30341</t>
  </si>
  <si>
    <t>64006</t>
  </si>
  <si>
    <t>30392</t>
  </si>
  <si>
    <t>87324</t>
  </si>
  <si>
    <t>30391</t>
  </si>
  <si>
    <t>17/07/12</t>
  </si>
  <si>
    <t>30393</t>
  </si>
  <si>
    <t>111603</t>
  </si>
  <si>
    <t>30435</t>
  </si>
  <si>
    <t>89971</t>
  </si>
  <si>
    <t>18/03/12</t>
  </si>
  <si>
    <t>29138</t>
  </si>
  <si>
    <t>29166</t>
  </si>
  <si>
    <t>102503</t>
  </si>
  <si>
    <t>10/04/12</t>
  </si>
  <si>
    <t>29167</t>
  </si>
  <si>
    <t>66162</t>
  </si>
  <si>
    <t>29178</t>
  </si>
  <si>
    <t>48543</t>
  </si>
  <si>
    <t>29/04/12</t>
  </si>
  <si>
    <t>29208</t>
  </si>
  <si>
    <t>128041</t>
  </si>
  <si>
    <t>29213</t>
  </si>
  <si>
    <t>130</t>
  </si>
  <si>
    <t>EL ASPA</t>
  </si>
  <si>
    <t>29256</t>
  </si>
  <si>
    <t>29257</t>
  </si>
  <si>
    <t>44617</t>
  </si>
  <si>
    <t>29259</t>
  </si>
  <si>
    <t>97554</t>
  </si>
  <si>
    <t>29312</t>
  </si>
  <si>
    <t>29344</t>
  </si>
  <si>
    <t>35618</t>
  </si>
  <si>
    <t>29345</t>
  </si>
  <si>
    <t>147399</t>
  </si>
  <si>
    <t>29353</t>
  </si>
  <si>
    <t>45902</t>
  </si>
  <si>
    <t>MOURIENTE</t>
  </si>
  <si>
    <t>29470</t>
  </si>
  <si>
    <t>90992</t>
  </si>
  <si>
    <t>29508</t>
  </si>
  <si>
    <t>39754</t>
  </si>
  <si>
    <t>29608</t>
  </si>
  <si>
    <t>90879</t>
  </si>
  <si>
    <t>29612</t>
  </si>
  <si>
    <t>77143</t>
  </si>
  <si>
    <t>04/06/12</t>
  </si>
  <si>
    <t>29687</t>
  </si>
  <si>
    <t>03</t>
  </si>
  <si>
    <t>NAVIA</t>
  </si>
  <si>
    <t>ARBON</t>
  </si>
  <si>
    <t>29255</t>
  </si>
  <si>
    <t>29276</t>
  </si>
  <si>
    <t>182036</t>
  </si>
  <si>
    <t>EPEYON</t>
  </si>
  <si>
    <t>29386</t>
  </si>
  <si>
    <t>16345</t>
  </si>
  <si>
    <t>30058</t>
  </si>
  <si>
    <t>PTE. SOTU</t>
  </si>
  <si>
    <t>30196</t>
  </si>
  <si>
    <t>119805</t>
  </si>
  <si>
    <t>08</t>
  </si>
  <si>
    <t>PORCIA</t>
  </si>
  <si>
    <t>29723</t>
  </si>
  <si>
    <t>24/03/12</t>
  </si>
  <si>
    <t>29143</t>
  </si>
  <si>
    <t>31395</t>
  </si>
  <si>
    <t>01/04/12</t>
  </si>
  <si>
    <t>29156</t>
  </si>
  <si>
    <t xml:space="preserve">BOGUIN </t>
  </si>
  <si>
    <t>29150</t>
  </si>
  <si>
    <t>23185</t>
  </si>
  <si>
    <t>29149</t>
  </si>
  <si>
    <t>EL BARCU ARRIONDAS</t>
  </si>
  <si>
    <t>03/04/12</t>
  </si>
  <si>
    <t>29157</t>
  </si>
  <si>
    <t>04/04/12</t>
  </si>
  <si>
    <t>29160</t>
  </si>
  <si>
    <t>79881</t>
  </si>
  <si>
    <t>29161</t>
  </si>
  <si>
    <t>108545</t>
  </si>
  <si>
    <t>29164</t>
  </si>
  <si>
    <t>29176</t>
  </si>
  <si>
    <t>PLAGANON</t>
  </si>
  <si>
    <t>29175</t>
  </si>
  <si>
    <t>51878</t>
  </si>
  <si>
    <t>29177</t>
  </si>
  <si>
    <t>17/04/12</t>
  </si>
  <si>
    <t>29174</t>
  </si>
  <si>
    <t>29181</t>
  </si>
  <si>
    <t>156349</t>
  </si>
  <si>
    <t>24/04/12</t>
  </si>
  <si>
    <t>29182</t>
  </si>
  <si>
    <t>29183</t>
  </si>
  <si>
    <t>49875</t>
  </si>
  <si>
    <t>29180</t>
  </si>
  <si>
    <t>29184</t>
  </si>
  <si>
    <t>29186</t>
  </si>
  <si>
    <t>29185</t>
  </si>
  <si>
    <t>124398</t>
  </si>
  <si>
    <t>29203</t>
  </si>
  <si>
    <t>29416</t>
  </si>
  <si>
    <t>29205</t>
  </si>
  <si>
    <t>29204</t>
  </si>
  <si>
    <t>158404</t>
  </si>
  <si>
    <t>29206</t>
  </si>
  <si>
    <t>29207</t>
  </si>
  <si>
    <t>29211</t>
  </si>
  <si>
    <t>29214</t>
  </si>
  <si>
    <t>29216</t>
  </si>
  <si>
    <t>EL RAMETON</t>
  </si>
  <si>
    <t>29229</t>
  </si>
  <si>
    <t>29224</t>
  </si>
  <si>
    <t>151589</t>
  </si>
  <si>
    <t>29227</t>
  </si>
  <si>
    <t>170188</t>
  </si>
  <si>
    <t>29226</t>
  </si>
  <si>
    <t>29249</t>
  </si>
  <si>
    <t>29234</t>
  </si>
  <si>
    <t>80448</t>
  </si>
  <si>
    <t>29237</t>
  </si>
  <si>
    <t>ARCO</t>
  </si>
  <si>
    <t>29235</t>
  </si>
  <si>
    <t>197656</t>
  </si>
  <si>
    <t>29265</t>
  </si>
  <si>
    <t>29233</t>
  </si>
  <si>
    <t>55434</t>
  </si>
  <si>
    <t>29279</t>
  </si>
  <si>
    <t>29275</t>
  </si>
  <si>
    <t>127357</t>
  </si>
  <si>
    <t>29277</t>
  </si>
  <si>
    <t>29273</t>
  </si>
  <si>
    <t>110692</t>
  </si>
  <si>
    <t>29278</t>
  </si>
  <si>
    <t>29280</t>
  </si>
  <si>
    <t>29281</t>
  </si>
  <si>
    <t>29285</t>
  </si>
  <si>
    <t>29283</t>
  </si>
  <si>
    <t>49888</t>
  </si>
  <si>
    <t>29284</t>
  </si>
  <si>
    <t>212391</t>
  </si>
  <si>
    <t>29546</t>
  </si>
  <si>
    <t>159153</t>
  </si>
  <si>
    <t>29261</t>
  </si>
  <si>
    <t>29289</t>
  </si>
  <si>
    <t>PICU LA VIELLA</t>
  </si>
  <si>
    <t>29288</t>
  </si>
  <si>
    <t>29287</t>
  </si>
  <si>
    <t>29290</t>
  </si>
  <si>
    <t>11/05/12</t>
  </si>
  <si>
    <t>29306</t>
  </si>
  <si>
    <t>29304</t>
  </si>
  <si>
    <t>29305</t>
  </si>
  <si>
    <t>48877</t>
  </si>
  <si>
    <t>29298</t>
  </si>
  <si>
    <t>29307</t>
  </si>
  <si>
    <t>EL POLVORIN</t>
  </si>
  <si>
    <t>29309</t>
  </si>
  <si>
    <t>124171</t>
  </si>
  <si>
    <t>29335</t>
  </si>
  <si>
    <t>58153</t>
  </si>
  <si>
    <t>29331</t>
  </si>
  <si>
    <t>29332</t>
  </si>
  <si>
    <t>29310</t>
  </si>
  <si>
    <t>9565</t>
  </si>
  <si>
    <t>29333</t>
  </si>
  <si>
    <t>29308</t>
  </si>
  <si>
    <t>29313</t>
  </si>
  <si>
    <t>20425</t>
  </si>
  <si>
    <t>29340</t>
  </si>
  <si>
    <t>30215</t>
  </si>
  <si>
    <t>25191</t>
  </si>
  <si>
    <t>30216</t>
  </si>
  <si>
    <t>29341</t>
  </si>
  <si>
    <t>135347</t>
  </si>
  <si>
    <t>29390</t>
  </si>
  <si>
    <t>202866</t>
  </si>
  <si>
    <t>LA  DEHESA</t>
  </si>
  <si>
    <t>29383</t>
  </si>
  <si>
    <t>29384</t>
  </si>
  <si>
    <t>29382</t>
  </si>
  <si>
    <t>29389</t>
  </si>
  <si>
    <t>29385</t>
  </si>
  <si>
    <t>43850</t>
  </si>
  <si>
    <t>29388</t>
  </si>
  <si>
    <t>16879</t>
  </si>
  <si>
    <t>29395</t>
  </si>
  <si>
    <t>174737</t>
  </si>
  <si>
    <t>29399</t>
  </si>
  <si>
    <t>105583</t>
  </si>
  <si>
    <t>PUENTE ROMENO</t>
  </si>
  <si>
    <t>29391</t>
  </si>
  <si>
    <t>45430</t>
  </si>
  <si>
    <t>29396</t>
  </si>
  <si>
    <t>134648</t>
  </si>
  <si>
    <t>29398</t>
  </si>
  <si>
    <t>29393</t>
  </si>
  <si>
    <t>47702</t>
  </si>
  <si>
    <t>29392</t>
  </si>
  <si>
    <t>4008</t>
  </si>
  <si>
    <t>29397</t>
  </si>
  <si>
    <t>29401</t>
  </si>
  <si>
    <t>155408</t>
  </si>
  <si>
    <t>29400</t>
  </si>
  <si>
    <t>29403</t>
  </si>
  <si>
    <t>29402</t>
  </si>
  <si>
    <t>29405</t>
  </si>
  <si>
    <t>29411</t>
  </si>
  <si>
    <t>29406</t>
  </si>
  <si>
    <t>41295</t>
  </si>
  <si>
    <t>29408</t>
  </si>
  <si>
    <t>29407</t>
  </si>
  <si>
    <t>29409</t>
  </si>
  <si>
    <t>134045</t>
  </si>
  <si>
    <t>29410</t>
  </si>
  <si>
    <t>174797</t>
  </si>
  <si>
    <t>SAN PEDRO</t>
  </si>
  <si>
    <t>29421</t>
  </si>
  <si>
    <t>44652</t>
  </si>
  <si>
    <t>29417</t>
  </si>
  <si>
    <t>6451</t>
  </si>
  <si>
    <t>29422</t>
  </si>
  <si>
    <t>29419</t>
  </si>
  <si>
    <t>29418</t>
  </si>
  <si>
    <t>29420</t>
  </si>
  <si>
    <t>182274</t>
  </si>
  <si>
    <t>29448</t>
  </si>
  <si>
    <t>29447</t>
  </si>
  <si>
    <t>30214</t>
  </si>
  <si>
    <t>CANALIEGU</t>
  </si>
  <si>
    <t>29464</t>
  </si>
  <si>
    <t>191633</t>
  </si>
  <si>
    <t>29471</t>
  </si>
  <si>
    <t>50476</t>
  </si>
  <si>
    <t>29467</t>
  </si>
  <si>
    <t>29466</t>
  </si>
  <si>
    <t>29478</t>
  </si>
  <si>
    <t>29477</t>
  </si>
  <si>
    <t>201429</t>
  </si>
  <si>
    <t>29480</t>
  </si>
  <si>
    <t>32415</t>
  </si>
  <si>
    <t>29479</t>
  </si>
  <si>
    <t>29481</t>
  </si>
  <si>
    <t>29495</t>
  </si>
  <si>
    <t>108012</t>
  </si>
  <si>
    <t>29494</t>
  </si>
  <si>
    <t>PTE. LES ROCES</t>
  </si>
  <si>
    <t>29488</t>
  </si>
  <si>
    <t>12114</t>
  </si>
  <si>
    <t>29487</t>
  </si>
  <si>
    <t>29503</t>
  </si>
  <si>
    <t>29507</t>
  </si>
  <si>
    <t>16944</t>
  </si>
  <si>
    <t>29505</t>
  </si>
  <si>
    <t>124957</t>
  </si>
  <si>
    <t>29511</t>
  </si>
  <si>
    <t>66221</t>
  </si>
  <si>
    <t>LA BARQUERA</t>
  </si>
  <si>
    <t>29504</t>
  </si>
  <si>
    <t>29510</t>
  </si>
  <si>
    <t>29506</t>
  </si>
  <si>
    <t>29528</t>
  </si>
  <si>
    <t>46780</t>
  </si>
  <si>
    <t>29531</t>
  </si>
  <si>
    <t>158842</t>
  </si>
  <si>
    <t>LA PORTILLINA</t>
  </si>
  <si>
    <t>29541</t>
  </si>
  <si>
    <t>84585</t>
  </si>
  <si>
    <t>29545</t>
  </si>
  <si>
    <t>181467</t>
  </si>
  <si>
    <t>29554</t>
  </si>
  <si>
    <t>29533</t>
  </si>
  <si>
    <t>29532</t>
  </si>
  <si>
    <t>29653</t>
  </si>
  <si>
    <t>PTE.ROMANO</t>
  </si>
  <si>
    <t>29644</t>
  </si>
  <si>
    <t>135975</t>
  </si>
  <si>
    <t>29646</t>
  </si>
  <si>
    <t>29652</t>
  </si>
  <si>
    <t>29640</t>
  </si>
  <si>
    <t>29647</t>
  </si>
  <si>
    <t>29650</t>
  </si>
  <si>
    <t>134268</t>
  </si>
  <si>
    <t>29643</t>
  </si>
  <si>
    <t>179650</t>
  </si>
  <si>
    <t>29642</t>
  </si>
  <si>
    <t>29639</t>
  </si>
  <si>
    <t>29641</t>
  </si>
  <si>
    <t>54183</t>
  </si>
  <si>
    <t>29645</t>
  </si>
  <si>
    <t>29656</t>
  </si>
  <si>
    <t>29663</t>
  </si>
  <si>
    <t>29659</t>
  </si>
  <si>
    <t>29658</t>
  </si>
  <si>
    <t>29661</t>
  </si>
  <si>
    <t>34193</t>
  </si>
  <si>
    <t>29657</t>
  </si>
  <si>
    <t>77593</t>
  </si>
  <si>
    <t>29662</t>
  </si>
  <si>
    <t>29660</t>
  </si>
  <si>
    <t>29664</t>
  </si>
  <si>
    <t>49710</t>
  </si>
  <si>
    <t>29666</t>
  </si>
  <si>
    <t>29667</t>
  </si>
  <si>
    <t>29670</t>
  </si>
  <si>
    <t>29669</t>
  </si>
  <si>
    <t>29673</t>
  </si>
  <si>
    <t>29672</t>
  </si>
  <si>
    <t>135030</t>
  </si>
  <si>
    <t>29675</t>
  </si>
  <si>
    <t>29671</t>
  </si>
  <si>
    <t>29674</t>
  </si>
  <si>
    <t>29676</t>
  </si>
  <si>
    <t>29681</t>
  </si>
  <si>
    <t>29685</t>
  </si>
  <si>
    <t>29680</t>
  </si>
  <si>
    <t>29679</t>
  </si>
  <si>
    <t>29678</t>
  </si>
  <si>
    <t>29677</t>
  </si>
  <si>
    <t>29683</t>
  </si>
  <si>
    <t>29682</t>
  </si>
  <si>
    <t>29654</t>
  </si>
  <si>
    <t>29684</t>
  </si>
  <si>
    <t>147450</t>
  </si>
  <si>
    <t>29697</t>
  </si>
  <si>
    <t>29699</t>
  </si>
  <si>
    <t>15025</t>
  </si>
  <si>
    <t>29698</t>
  </si>
  <si>
    <t>29692</t>
  </si>
  <si>
    <t>156015</t>
  </si>
  <si>
    <t>29691</t>
  </si>
  <si>
    <t>29689</t>
  </si>
  <si>
    <t>29696</t>
  </si>
  <si>
    <t>3303</t>
  </si>
  <si>
    <t>29702</t>
  </si>
  <si>
    <t>179623</t>
  </si>
  <si>
    <t>LA POCHACA</t>
  </si>
  <si>
    <t>29701</t>
  </si>
  <si>
    <t>29708</t>
  </si>
  <si>
    <t>29710</t>
  </si>
  <si>
    <t>29709</t>
  </si>
  <si>
    <t>29703</t>
  </si>
  <si>
    <t>148184</t>
  </si>
  <si>
    <t>29700</t>
  </si>
  <si>
    <t>29731</t>
  </si>
  <si>
    <t>49872</t>
  </si>
  <si>
    <t>29730</t>
  </si>
  <si>
    <t>29740</t>
  </si>
  <si>
    <t>EL CANALIEGU</t>
  </si>
  <si>
    <t>29739</t>
  </si>
  <si>
    <t>29732</t>
  </si>
  <si>
    <t>25094</t>
  </si>
  <si>
    <t>29727</t>
  </si>
  <si>
    <t>157458</t>
  </si>
  <si>
    <t>29741</t>
  </si>
  <si>
    <t>29769</t>
  </si>
  <si>
    <t>LAGO DE ARRIBA</t>
  </si>
  <si>
    <t>29767</t>
  </si>
  <si>
    <t>180788</t>
  </si>
  <si>
    <t>29761</t>
  </si>
  <si>
    <t>DAMASO</t>
  </si>
  <si>
    <t>29762</t>
  </si>
  <si>
    <t>29765</t>
  </si>
  <si>
    <t>40855</t>
  </si>
  <si>
    <t>29768</t>
  </si>
  <si>
    <t>29766</t>
  </si>
  <si>
    <t>29764</t>
  </si>
  <si>
    <t>LA BELLERA</t>
  </si>
  <si>
    <t>29763</t>
  </si>
  <si>
    <t>29771</t>
  </si>
  <si>
    <t>109550</t>
  </si>
  <si>
    <t>29788</t>
  </si>
  <si>
    <t>67865</t>
  </si>
  <si>
    <t>29790</t>
  </si>
  <si>
    <t>29789</t>
  </si>
  <si>
    <t>29791</t>
  </si>
  <si>
    <t>30398</t>
  </si>
  <si>
    <t>29773</t>
  </si>
  <si>
    <t>29770</t>
  </si>
  <si>
    <t>29774</t>
  </si>
  <si>
    <t>210907</t>
  </si>
  <si>
    <t>29792</t>
  </si>
  <si>
    <t>ARRUDOS</t>
  </si>
  <si>
    <t>29886</t>
  </si>
  <si>
    <t>29793</t>
  </si>
  <si>
    <t>EL TABLERU</t>
  </si>
  <si>
    <t>29889</t>
  </si>
  <si>
    <t>LA MASERA</t>
  </si>
  <si>
    <t>29892</t>
  </si>
  <si>
    <t>29887</t>
  </si>
  <si>
    <t>29890</t>
  </si>
  <si>
    <t>29893</t>
  </si>
  <si>
    <t>29888</t>
  </si>
  <si>
    <t>29891</t>
  </si>
  <si>
    <t>29897</t>
  </si>
  <si>
    <t>29895</t>
  </si>
  <si>
    <t>77719</t>
  </si>
  <si>
    <t>29898</t>
  </si>
  <si>
    <t>29896</t>
  </si>
  <si>
    <t>29894</t>
  </si>
  <si>
    <t>29900</t>
  </si>
  <si>
    <t>LA DEHESA</t>
  </si>
  <si>
    <t>29903</t>
  </si>
  <si>
    <t>29901</t>
  </si>
  <si>
    <t>29902</t>
  </si>
  <si>
    <t>157701</t>
  </si>
  <si>
    <t>29899</t>
  </si>
  <si>
    <t>126818</t>
  </si>
  <si>
    <t>29929</t>
  </si>
  <si>
    <t>29927</t>
  </si>
  <si>
    <t>29924</t>
  </si>
  <si>
    <t>LA POCHACONA</t>
  </si>
  <si>
    <t>29926</t>
  </si>
  <si>
    <t>29921</t>
  </si>
  <si>
    <t>29930</t>
  </si>
  <si>
    <t>29923</t>
  </si>
  <si>
    <t>29919</t>
  </si>
  <si>
    <t>29917</t>
  </si>
  <si>
    <t>29928</t>
  </si>
  <si>
    <t>29925</t>
  </si>
  <si>
    <t>29932</t>
  </si>
  <si>
    <t>29935</t>
  </si>
  <si>
    <t>29939</t>
  </si>
  <si>
    <t>29934</t>
  </si>
  <si>
    <t>109936</t>
  </si>
  <si>
    <t>29936</t>
  </si>
  <si>
    <t>29931</t>
  </si>
  <si>
    <t>29940</t>
  </si>
  <si>
    <t>29941</t>
  </si>
  <si>
    <t>108297</t>
  </si>
  <si>
    <t>29942</t>
  </si>
  <si>
    <t>29933</t>
  </si>
  <si>
    <t>29943</t>
  </si>
  <si>
    <t>205508</t>
  </si>
  <si>
    <t>29956</t>
  </si>
  <si>
    <t>29954</t>
  </si>
  <si>
    <t>29946</t>
  </si>
  <si>
    <t>29945</t>
  </si>
  <si>
    <t>29944</t>
  </si>
  <si>
    <t>29947</t>
  </si>
  <si>
    <t>29963</t>
  </si>
  <si>
    <t>29967</t>
  </si>
  <si>
    <t>LA ÑASERA</t>
  </si>
  <si>
    <t>29964</t>
  </si>
  <si>
    <t>29970</t>
  </si>
  <si>
    <t>29961</t>
  </si>
  <si>
    <t>124</t>
  </si>
  <si>
    <t>LAGO DE ABAJO</t>
  </si>
  <si>
    <t>29979</t>
  </si>
  <si>
    <t>30218</t>
  </si>
  <si>
    <t>49131</t>
  </si>
  <si>
    <t>29962</t>
  </si>
  <si>
    <t>29966</t>
  </si>
  <si>
    <t>29969</t>
  </si>
  <si>
    <t>113143</t>
  </si>
  <si>
    <t>29965</t>
  </si>
  <si>
    <t>29959</t>
  </si>
  <si>
    <t>29960</t>
  </si>
  <si>
    <t>29986</t>
  </si>
  <si>
    <t>181971</t>
  </si>
  <si>
    <t>29984</t>
  </si>
  <si>
    <t>29989</t>
  </si>
  <si>
    <t>158686</t>
  </si>
  <si>
    <t>29990</t>
  </si>
  <si>
    <t>15489</t>
  </si>
  <si>
    <t>29983</t>
  </si>
  <si>
    <t>25863</t>
  </si>
  <si>
    <t>29987</t>
  </si>
  <si>
    <t>180077</t>
  </si>
  <si>
    <t>29988</t>
  </si>
  <si>
    <t>110678</t>
  </si>
  <si>
    <t>29985</t>
  </si>
  <si>
    <t>29996</t>
  </si>
  <si>
    <t>123538</t>
  </si>
  <si>
    <t>30008</t>
  </si>
  <si>
    <t>29995</t>
  </si>
  <si>
    <t>29999</t>
  </si>
  <si>
    <t>159935</t>
  </si>
  <si>
    <t>30009</t>
  </si>
  <si>
    <t>29998</t>
  </si>
  <si>
    <t>111577</t>
  </si>
  <si>
    <t>30007</t>
  </si>
  <si>
    <t>30001</t>
  </si>
  <si>
    <t>29997</t>
  </si>
  <si>
    <t>30027</t>
  </si>
  <si>
    <t>30028</t>
  </si>
  <si>
    <t>LOS ESPIGONES DE TRIONGU</t>
  </si>
  <si>
    <t>30036</t>
  </si>
  <si>
    <t>30041</t>
  </si>
  <si>
    <t>30033</t>
  </si>
  <si>
    <t>172034</t>
  </si>
  <si>
    <t>30044</t>
  </si>
  <si>
    <t>30026</t>
  </si>
  <si>
    <t>30037</t>
  </si>
  <si>
    <t>30038</t>
  </si>
  <si>
    <t>30031</t>
  </si>
  <si>
    <t>PTE, VILLANUEVA, LES LLASTRES</t>
  </si>
  <si>
    <t>30032</t>
  </si>
  <si>
    <t>156105</t>
  </si>
  <si>
    <t>30030</t>
  </si>
  <si>
    <t>30068</t>
  </si>
  <si>
    <t>7446</t>
  </si>
  <si>
    <t>30048</t>
  </si>
  <si>
    <t>46096</t>
  </si>
  <si>
    <t>30059</t>
  </si>
  <si>
    <t>162621</t>
  </si>
  <si>
    <t>30049</t>
  </si>
  <si>
    <t>30057</t>
  </si>
  <si>
    <t>30051</t>
  </si>
  <si>
    <t>30221</t>
  </si>
  <si>
    <t>30220</t>
  </si>
  <si>
    <t>30064</t>
  </si>
  <si>
    <t>15731</t>
  </si>
  <si>
    <t>30222</t>
  </si>
  <si>
    <t>30225</t>
  </si>
  <si>
    <t>30223</t>
  </si>
  <si>
    <t>30224</t>
  </si>
  <si>
    <t>201430</t>
  </si>
  <si>
    <t>30226</t>
  </si>
  <si>
    <t>30100</t>
  </si>
  <si>
    <t>30099</t>
  </si>
  <si>
    <t>180806</t>
  </si>
  <si>
    <t>30106</t>
  </si>
  <si>
    <t>110670</t>
  </si>
  <si>
    <t>30101</t>
  </si>
  <si>
    <t>70089</t>
  </si>
  <si>
    <t>30105</t>
  </si>
  <si>
    <t>158840</t>
  </si>
  <si>
    <t>30104</t>
  </si>
  <si>
    <t>30102</t>
  </si>
  <si>
    <t>30126</t>
  </si>
  <si>
    <t>124239</t>
  </si>
  <si>
    <t>30123</t>
  </si>
  <si>
    <t>30124</t>
  </si>
  <si>
    <t>PTE. LOS GRAZOS</t>
  </si>
  <si>
    <t>30125</t>
  </si>
  <si>
    <t>105272</t>
  </si>
  <si>
    <t>30122</t>
  </si>
  <si>
    <t>30219</t>
  </si>
  <si>
    <t>136579</t>
  </si>
  <si>
    <t>30146</t>
  </si>
  <si>
    <t>30147</t>
  </si>
  <si>
    <t>30148</t>
  </si>
  <si>
    <t>30153</t>
  </si>
  <si>
    <t>30150</t>
  </si>
  <si>
    <t>30151</t>
  </si>
  <si>
    <t>30149</t>
  </si>
  <si>
    <t>TUNON</t>
  </si>
  <si>
    <t>30152</t>
  </si>
  <si>
    <t>PTE. TORAÑO</t>
  </si>
  <si>
    <t>30169</t>
  </si>
  <si>
    <t>134041</t>
  </si>
  <si>
    <t>30228</t>
  </si>
  <si>
    <t>155728</t>
  </si>
  <si>
    <t>30171</t>
  </si>
  <si>
    <t>30170</t>
  </si>
  <si>
    <t>30192</t>
  </si>
  <si>
    <t>30191</t>
  </si>
  <si>
    <t>30190</t>
  </si>
  <si>
    <t>CHORRO DE MAXIMO</t>
  </si>
  <si>
    <t>30189</t>
  </si>
  <si>
    <t>30237</t>
  </si>
  <si>
    <t>30238</t>
  </si>
  <si>
    <t>22853</t>
  </si>
  <si>
    <t>30234</t>
  </si>
  <si>
    <t>70665</t>
  </si>
  <si>
    <t>30239</t>
  </si>
  <si>
    <t>PONTIGU VIELLU</t>
  </si>
  <si>
    <t>30236</t>
  </si>
  <si>
    <t>53738</t>
  </si>
  <si>
    <t>30235</t>
  </si>
  <si>
    <t>108174</t>
  </si>
  <si>
    <t>30240</t>
  </si>
  <si>
    <t>PTE LOS GRAZOS</t>
  </si>
  <si>
    <t>30233</t>
  </si>
  <si>
    <t>30242</t>
  </si>
  <si>
    <t>PTE, LES ROCES</t>
  </si>
  <si>
    <t>30229</t>
  </si>
  <si>
    <t>30241</t>
  </si>
  <si>
    <t>30251</t>
  </si>
  <si>
    <t>LOS CUERV9S</t>
  </si>
  <si>
    <t>30264</t>
  </si>
  <si>
    <t>30256</t>
  </si>
  <si>
    <t>26697</t>
  </si>
  <si>
    <t>30255</t>
  </si>
  <si>
    <t>30284</t>
  </si>
  <si>
    <t>181997</t>
  </si>
  <si>
    <t>30294</t>
  </si>
  <si>
    <t>30285</t>
  </si>
  <si>
    <t>30295</t>
  </si>
  <si>
    <t>30296</t>
  </si>
  <si>
    <t>30297</t>
  </si>
  <si>
    <t>CUEVA DE TORAÑO</t>
  </si>
  <si>
    <t>30304</t>
  </si>
  <si>
    <t>30306</t>
  </si>
  <si>
    <t>107989</t>
  </si>
  <si>
    <t>30298</t>
  </si>
  <si>
    <t>30323</t>
  </si>
  <si>
    <t>30316</t>
  </si>
  <si>
    <t>106712</t>
  </si>
  <si>
    <t>30317</t>
  </si>
  <si>
    <t>30318</t>
  </si>
  <si>
    <t>20089</t>
  </si>
  <si>
    <t>30325</t>
  </si>
  <si>
    <t>30324</t>
  </si>
  <si>
    <t>30339</t>
  </si>
  <si>
    <t>30423</t>
  </si>
  <si>
    <t>30338</t>
  </si>
  <si>
    <t>LA TEJERA</t>
  </si>
  <si>
    <t>30424</t>
  </si>
  <si>
    <t>30340</t>
  </si>
  <si>
    <t>30346</t>
  </si>
  <si>
    <t>30422</t>
  </si>
  <si>
    <t>30419</t>
  </si>
  <si>
    <t>175261</t>
  </si>
  <si>
    <t>30420</t>
  </si>
  <si>
    <t>30417</t>
  </si>
  <si>
    <t>153108</t>
  </si>
  <si>
    <t>30421</t>
  </si>
  <si>
    <t>30414</t>
  </si>
  <si>
    <t>11252</t>
  </si>
  <si>
    <t>30416</t>
  </si>
  <si>
    <t>30415</t>
  </si>
  <si>
    <t>25901</t>
  </si>
  <si>
    <t>30413</t>
  </si>
  <si>
    <t>38777</t>
  </si>
  <si>
    <t>30409</t>
  </si>
  <si>
    <t>30412</t>
  </si>
  <si>
    <t>30410</t>
  </si>
  <si>
    <t>171115</t>
  </si>
  <si>
    <t>30411</t>
  </si>
  <si>
    <t>155802</t>
  </si>
  <si>
    <t>30408</t>
  </si>
  <si>
    <t>62404</t>
  </si>
  <si>
    <t>18/07/12</t>
  </si>
  <si>
    <t>30407</t>
  </si>
  <si>
    <t>20/07/12</t>
  </si>
  <si>
    <t>30405</t>
  </si>
  <si>
    <t>39005</t>
  </si>
  <si>
    <t>30406</t>
  </si>
  <si>
    <t>30431</t>
  </si>
  <si>
    <t>30432</t>
  </si>
  <si>
    <t>14767</t>
  </si>
  <si>
    <t>24/07/12</t>
  </si>
  <si>
    <t>30450</t>
  </si>
  <si>
    <t>27/07/12</t>
  </si>
  <si>
    <t>30452</t>
  </si>
  <si>
    <t>159292</t>
  </si>
  <si>
    <t>30451</t>
  </si>
  <si>
    <t>30456</t>
  </si>
  <si>
    <t>30454</t>
  </si>
  <si>
    <t>30455</t>
  </si>
  <si>
    <t>30457</t>
  </si>
  <si>
    <t>30453</t>
  </si>
  <si>
    <t>30/07/12</t>
  </si>
  <si>
    <t>30449</t>
  </si>
  <si>
    <t>10626</t>
  </si>
  <si>
    <t>31/07/12</t>
  </si>
  <si>
    <t>30466</t>
  </si>
  <si>
    <t>30461</t>
  </si>
  <si>
    <t>11300</t>
  </si>
  <si>
    <t>27/07/11</t>
  </si>
  <si>
    <t>30440</t>
  </si>
  <si>
    <t>29136</t>
  </si>
  <si>
    <t>29137</t>
  </si>
  <si>
    <t>29139</t>
  </si>
  <si>
    <t>489</t>
  </si>
  <si>
    <t>29367</t>
  </si>
  <si>
    <t>492</t>
  </si>
  <si>
    <t>29370</t>
  </si>
  <si>
    <t>14185</t>
  </si>
  <si>
    <t>19/03/12</t>
  </si>
  <si>
    <t>29140</t>
  </si>
  <si>
    <t>491</t>
  </si>
  <si>
    <t>80643</t>
  </si>
  <si>
    <t>29369</t>
  </si>
  <si>
    <t>23/03/12</t>
  </si>
  <si>
    <t>29141</t>
  </si>
  <si>
    <t>153483</t>
  </si>
  <si>
    <t>29482</t>
  </si>
  <si>
    <t>29483</t>
  </si>
  <si>
    <t>29484</t>
  </si>
  <si>
    <t>29142</t>
  </si>
  <si>
    <t>29144</t>
  </si>
  <si>
    <t>29148</t>
  </si>
  <si>
    <t>29151</t>
  </si>
  <si>
    <t>29152</t>
  </si>
  <si>
    <t>29153</t>
  </si>
  <si>
    <t>15498</t>
  </si>
  <si>
    <t>29215</t>
  </si>
  <si>
    <t>29154</t>
  </si>
  <si>
    <t>43320</t>
  </si>
  <si>
    <t>29193</t>
  </si>
  <si>
    <t>29159</t>
  </si>
  <si>
    <t>29239</t>
  </si>
  <si>
    <t>103873</t>
  </si>
  <si>
    <t>29162</t>
  </si>
  <si>
    <t>29326</t>
  </si>
  <si>
    <t>30436</t>
  </si>
  <si>
    <t>29190</t>
  </si>
  <si>
    <t>29566</t>
  </si>
  <si>
    <t>91227</t>
  </si>
  <si>
    <t>29195</t>
  </si>
  <si>
    <t>29196</t>
  </si>
  <si>
    <t>29197</t>
  </si>
  <si>
    <t>29198</t>
  </si>
  <si>
    <t>29199</t>
  </si>
  <si>
    <t>166759</t>
  </si>
  <si>
    <t>29201</t>
  </si>
  <si>
    <t>29595</t>
  </si>
  <si>
    <t>95681</t>
  </si>
  <si>
    <t>29596</t>
  </si>
  <si>
    <t>29597</t>
  </si>
  <si>
    <t>29598</t>
  </si>
  <si>
    <t>125089</t>
  </si>
  <si>
    <t>29599</t>
  </si>
  <si>
    <t>29210</t>
  </si>
  <si>
    <t>164646</t>
  </si>
  <si>
    <t>29219</t>
  </si>
  <si>
    <t>29220</t>
  </si>
  <si>
    <t>29221</t>
  </si>
  <si>
    <t>29222</t>
  </si>
  <si>
    <t>29228</t>
  </si>
  <si>
    <t>29686</t>
  </si>
  <si>
    <t>29230</t>
  </si>
  <si>
    <t>29231</t>
  </si>
  <si>
    <t>29232</t>
  </si>
  <si>
    <t>29238</t>
  </si>
  <si>
    <t>29252</t>
  </si>
  <si>
    <t>49279</t>
  </si>
  <si>
    <t>29253</t>
  </si>
  <si>
    <t>29254</t>
  </si>
  <si>
    <t>29270</t>
  </si>
  <si>
    <t>29271</t>
  </si>
  <si>
    <t>29272</t>
  </si>
  <si>
    <t>29745</t>
  </si>
  <si>
    <t>29746</t>
  </si>
  <si>
    <t>84037</t>
  </si>
  <si>
    <t>29747</t>
  </si>
  <si>
    <t>164724</t>
  </si>
  <si>
    <t>29268</t>
  </si>
  <si>
    <t>29269</t>
  </si>
  <si>
    <t>95715</t>
  </si>
  <si>
    <t>29282</t>
  </si>
  <si>
    <t>29775</t>
  </si>
  <si>
    <t>29295</t>
  </si>
  <si>
    <t>40412</t>
  </si>
  <si>
    <t>29297</t>
  </si>
  <si>
    <t>29299</t>
  </si>
  <si>
    <t>29300</t>
  </si>
  <si>
    <t>171841</t>
  </si>
  <si>
    <t>29301</t>
  </si>
  <si>
    <t>449</t>
  </si>
  <si>
    <t>29302</t>
  </si>
  <si>
    <t>29303</t>
  </si>
  <si>
    <t>29311</t>
  </si>
  <si>
    <t>29314</t>
  </si>
  <si>
    <t>18084</t>
  </si>
  <si>
    <t>29316</t>
  </si>
  <si>
    <t>29317</t>
  </si>
  <si>
    <t>29318</t>
  </si>
  <si>
    <t>120369</t>
  </si>
  <si>
    <t>29319</t>
  </si>
  <si>
    <t>29320</t>
  </si>
  <si>
    <t>29321</t>
  </si>
  <si>
    <t>29322</t>
  </si>
  <si>
    <t>29323</t>
  </si>
  <si>
    <t>29324</t>
  </si>
  <si>
    <t>29325</t>
  </si>
  <si>
    <t>29329</t>
  </si>
  <si>
    <t>42953</t>
  </si>
  <si>
    <t>29330</t>
  </si>
  <si>
    <t>29337</t>
  </si>
  <si>
    <t>166670</t>
  </si>
  <si>
    <t>29338</t>
  </si>
  <si>
    <t>29339</t>
  </si>
  <si>
    <t>29342</t>
  </si>
  <si>
    <t>195647</t>
  </si>
  <si>
    <t>29343</t>
  </si>
  <si>
    <t>29355</t>
  </si>
  <si>
    <t>476</t>
  </si>
  <si>
    <t>29347</t>
  </si>
  <si>
    <t>477</t>
  </si>
  <si>
    <t>29348</t>
  </si>
  <si>
    <t>478</t>
  </si>
  <si>
    <t>102258</t>
  </si>
  <si>
    <t>29350</t>
  </si>
  <si>
    <t>479</t>
  </si>
  <si>
    <t>125158</t>
  </si>
  <si>
    <t>29351</t>
  </si>
  <si>
    <t>480</t>
  </si>
  <si>
    <t>29352</t>
  </si>
  <si>
    <t>481</t>
  </si>
  <si>
    <t>29359</t>
  </si>
  <si>
    <t>482</t>
  </si>
  <si>
    <t>29360</t>
  </si>
  <si>
    <t>483</t>
  </si>
  <si>
    <t>79125</t>
  </si>
  <si>
    <t>29361</t>
  </si>
  <si>
    <t>484</t>
  </si>
  <si>
    <t>3656</t>
  </si>
  <si>
    <t>29362</t>
  </si>
  <si>
    <t>485</t>
  </si>
  <si>
    <t>29363</t>
  </si>
  <si>
    <t>486</t>
  </si>
  <si>
    <t>29364</t>
  </si>
  <si>
    <t>487</t>
  </si>
  <si>
    <t>76378</t>
  </si>
  <si>
    <t>29358</t>
  </si>
  <si>
    <t>488</t>
  </si>
  <si>
    <t>61901</t>
  </si>
  <si>
    <t>29365</t>
  </si>
  <si>
    <t>493</t>
  </si>
  <si>
    <t>29373</t>
  </si>
  <si>
    <t>494</t>
  </si>
  <si>
    <t>29374</t>
  </si>
  <si>
    <t>495</t>
  </si>
  <si>
    <t>29375</t>
  </si>
  <si>
    <t>496</t>
  </si>
  <si>
    <t>29376</t>
  </si>
  <si>
    <t>497</t>
  </si>
  <si>
    <t>92878</t>
  </si>
  <si>
    <t>29377</t>
  </si>
  <si>
    <t>498</t>
  </si>
  <si>
    <t>29378</t>
  </si>
  <si>
    <t>92339</t>
  </si>
  <si>
    <t>29379</t>
  </si>
  <si>
    <t>500</t>
  </si>
  <si>
    <t>76842</t>
  </si>
  <si>
    <t>29381</t>
  </si>
  <si>
    <t>29394</t>
  </si>
  <si>
    <t>29404</t>
  </si>
  <si>
    <t>87508</t>
  </si>
  <si>
    <t>29412</t>
  </si>
  <si>
    <t>29413</t>
  </si>
  <si>
    <t>29414</t>
  </si>
  <si>
    <t>29423</t>
  </si>
  <si>
    <t>29424</t>
  </si>
  <si>
    <t>29425</t>
  </si>
  <si>
    <t>29427</t>
  </si>
  <si>
    <t>29429</t>
  </si>
  <si>
    <t>29431</t>
  </si>
  <si>
    <t>29432</t>
  </si>
  <si>
    <t>29437</t>
  </si>
  <si>
    <t>CONSAS</t>
  </si>
  <si>
    <t>29440</t>
  </si>
  <si>
    <t>29444</t>
  </si>
  <si>
    <t>29445</t>
  </si>
  <si>
    <t>29454</t>
  </si>
  <si>
    <t>162329</t>
  </si>
  <si>
    <t>29455</t>
  </si>
  <si>
    <t>29456</t>
  </si>
  <si>
    <t>29457</t>
  </si>
  <si>
    <t>124525</t>
  </si>
  <si>
    <t>29458</t>
  </si>
  <si>
    <t>114203</t>
  </si>
  <si>
    <t>29461</t>
  </si>
  <si>
    <t>29462</t>
  </si>
  <si>
    <t>29465</t>
  </si>
  <si>
    <t>43309</t>
  </si>
  <si>
    <t>29469</t>
  </si>
  <si>
    <t>29472</t>
  </si>
  <si>
    <t>41250</t>
  </si>
  <si>
    <t>29473</t>
  </si>
  <si>
    <t>30017</t>
  </si>
  <si>
    <t>29485</t>
  </si>
  <si>
    <t>107814</t>
  </si>
  <si>
    <t>29486</t>
  </si>
  <si>
    <t>29496</t>
  </si>
  <si>
    <t>29489</t>
  </si>
  <si>
    <t>37029</t>
  </si>
  <si>
    <t>29490</t>
  </si>
  <si>
    <t>29493</t>
  </si>
  <si>
    <t>29497</t>
  </si>
  <si>
    <t>29498</t>
  </si>
  <si>
    <t>29499</t>
  </si>
  <si>
    <t>29501</t>
  </si>
  <si>
    <t>41998</t>
  </si>
  <si>
    <t>29513</t>
  </si>
  <si>
    <t>28958</t>
  </si>
  <si>
    <t>29512</t>
  </si>
  <si>
    <t>29514</t>
  </si>
  <si>
    <t>29515</t>
  </si>
  <si>
    <t>29516</t>
  </si>
  <si>
    <t>29517</t>
  </si>
  <si>
    <t>29518</t>
  </si>
  <si>
    <t>124791</t>
  </si>
  <si>
    <t>29519</t>
  </si>
  <si>
    <t>29526</t>
  </si>
  <si>
    <t>29527</t>
  </si>
  <si>
    <t>120097</t>
  </si>
  <si>
    <t>29529</t>
  </si>
  <si>
    <t>18153</t>
  </si>
  <si>
    <t>29530</t>
  </si>
  <si>
    <t>29534</t>
  </si>
  <si>
    <t>29535</t>
  </si>
  <si>
    <t>29536</t>
  </si>
  <si>
    <t>29537</t>
  </si>
  <si>
    <t>144709</t>
  </si>
  <si>
    <t>29538</t>
  </si>
  <si>
    <t>94082</t>
  </si>
  <si>
    <t>LAS MESTAS</t>
  </si>
  <si>
    <t>29539</t>
  </si>
  <si>
    <t>29540</t>
  </si>
  <si>
    <t>40183</t>
  </si>
  <si>
    <t>29543</t>
  </si>
  <si>
    <t>29547</t>
  </si>
  <si>
    <t>PTE CORNELLANA</t>
  </si>
  <si>
    <t>29548</t>
  </si>
  <si>
    <t>29549</t>
  </si>
  <si>
    <t>29550</t>
  </si>
  <si>
    <t>29551</t>
  </si>
  <si>
    <t>169311</t>
  </si>
  <si>
    <t>29553</t>
  </si>
  <si>
    <t>29556</t>
  </si>
  <si>
    <t>5424</t>
  </si>
  <si>
    <t>29557</t>
  </si>
  <si>
    <t>29560</t>
  </si>
  <si>
    <t>29561</t>
  </si>
  <si>
    <t>116141</t>
  </si>
  <si>
    <t>29567</t>
  </si>
  <si>
    <t>195409</t>
  </si>
  <si>
    <t>29568</t>
  </si>
  <si>
    <t>39097</t>
  </si>
  <si>
    <t>29569</t>
  </si>
  <si>
    <t>46105</t>
  </si>
  <si>
    <t>29570</t>
  </si>
  <si>
    <t>29571</t>
  </si>
  <si>
    <t>29575</t>
  </si>
  <si>
    <t>29580</t>
  </si>
  <si>
    <t>101345</t>
  </si>
  <si>
    <t>29581</t>
  </si>
  <si>
    <t>29582</t>
  </si>
  <si>
    <t>29583</t>
  </si>
  <si>
    <t>29584</t>
  </si>
  <si>
    <t>29586</t>
  </si>
  <si>
    <t>105744</t>
  </si>
  <si>
    <t>29591</t>
  </si>
  <si>
    <t>29592</t>
  </si>
  <si>
    <t>75042</t>
  </si>
  <si>
    <t>29593</t>
  </si>
  <si>
    <t>29594</t>
  </si>
  <si>
    <t>29600</t>
  </si>
  <si>
    <t>22824</t>
  </si>
  <si>
    <t>29601</t>
  </si>
  <si>
    <t>29603</t>
  </si>
  <si>
    <t>29604</t>
  </si>
  <si>
    <t>29605</t>
  </si>
  <si>
    <t>86851</t>
  </si>
  <si>
    <t>29613</t>
  </si>
  <si>
    <t>120043</t>
  </si>
  <si>
    <t>29614</t>
  </si>
  <si>
    <t>201452</t>
  </si>
  <si>
    <t>29615</t>
  </si>
  <si>
    <t>114720</t>
  </si>
  <si>
    <t>29619</t>
  </si>
  <si>
    <t>29620</t>
  </si>
  <si>
    <t>29621</t>
  </si>
  <si>
    <t>29610</t>
  </si>
  <si>
    <t>600</t>
  </si>
  <si>
    <t>29611</t>
  </si>
  <si>
    <t>96313</t>
  </si>
  <si>
    <t>29627</t>
  </si>
  <si>
    <t>29626</t>
  </si>
  <si>
    <t>125966</t>
  </si>
  <si>
    <t>29628</t>
  </si>
  <si>
    <t>29629</t>
  </si>
  <si>
    <t>29630</t>
  </si>
  <si>
    <t>29632</t>
  </si>
  <si>
    <t>29633</t>
  </si>
  <si>
    <t>29634</t>
  </si>
  <si>
    <t>29635</t>
  </si>
  <si>
    <t>29636</t>
  </si>
  <si>
    <t>29637</t>
  </si>
  <si>
    <t>29638</t>
  </si>
  <si>
    <t>1120</t>
  </si>
  <si>
    <t>30155</t>
  </si>
  <si>
    <t>29648</t>
  </si>
  <si>
    <t>29649</t>
  </si>
  <si>
    <t>29651</t>
  </si>
  <si>
    <t>29688</t>
  </si>
  <si>
    <t>29690</t>
  </si>
  <si>
    <t>29693</t>
  </si>
  <si>
    <t>171325</t>
  </si>
  <si>
    <t>29694</t>
  </si>
  <si>
    <t>29695</t>
  </si>
  <si>
    <t>29704</t>
  </si>
  <si>
    <t>29705</t>
  </si>
  <si>
    <t>29711</t>
  </si>
  <si>
    <t>29712</t>
  </si>
  <si>
    <t>29713</t>
  </si>
  <si>
    <t>29714</t>
  </si>
  <si>
    <t>29715</t>
  </si>
  <si>
    <t>29717</t>
  </si>
  <si>
    <t>29725</t>
  </si>
  <si>
    <t>169310</t>
  </si>
  <si>
    <t>29726</t>
  </si>
  <si>
    <t>29729</t>
  </si>
  <si>
    <t>131428</t>
  </si>
  <si>
    <t>29733</t>
  </si>
  <si>
    <t>157890</t>
  </si>
  <si>
    <t>29737</t>
  </si>
  <si>
    <t>29738</t>
  </si>
  <si>
    <t>1368</t>
  </si>
  <si>
    <t>30206</t>
  </si>
  <si>
    <t>29744</t>
  </si>
  <si>
    <t>150163</t>
  </si>
  <si>
    <t>29748</t>
  </si>
  <si>
    <t>29749</t>
  </si>
  <si>
    <t>249</t>
  </si>
  <si>
    <t>29751</t>
  </si>
  <si>
    <t>29754</t>
  </si>
  <si>
    <t>153072</t>
  </si>
  <si>
    <t>29755</t>
  </si>
  <si>
    <t>29759</t>
  </si>
  <si>
    <t>9535</t>
  </si>
  <si>
    <t>29756</t>
  </si>
  <si>
    <t>29772</t>
  </si>
  <si>
    <t>164033</t>
  </si>
  <si>
    <t>29776</t>
  </si>
  <si>
    <t>29777</t>
  </si>
  <si>
    <t>29778</t>
  </si>
  <si>
    <t>29779</t>
  </si>
  <si>
    <t>17083</t>
  </si>
  <si>
    <t>29783</t>
  </si>
  <si>
    <t>29784</t>
  </si>
  <si>
    <t>13480</t>
  </si>
  <si>
    <t>29785</t>
  </si>
  <si>
    <t>131939</t>
  </si>
  <si>
    <t>29786</t>
  </si>
  <si>
    <t>29795</t>
  </si>
  <si>
    <t>LIBRE- PUENTE DE CORNELLANA</t>
  </si>
  <si>
    <t>29797</t>
  </si>
  <si>
    <t>ZONA LIBRE- PTE C0RNELLANA</t>
  </si>
  <si>
    <t>29798</t>
  </si>
  <si>
    <t>29799</t>
  </si>
  <si>
    <t>95164</t>
  </si>
  <si>
    <t>29800</t>
  </si>
  <si>
    <t>124982</t>
  </si>
  <si>
    <t>29801</t>
  </si>
  <si>
    <t>55553</t>
  </si>
  <si>
    <t>29803</t>
  </si>
  <si>
    <t>29805</t>
  </si>
  <si>
    <t>29806</t>
  </si>
  <si>
    <t>173203</t>
  </si>
  <si>
    <t>29807</t>
  </si>
  <si>
    <t>29808</t>
  </si>
  <si>
    <t>29809</t>
  </si>
  <si>
    <t>29811</t>
  </si>
  <si>
    <t>29812</t>
  </si>
  <si>
    <t>29814</t>
  </si>
  <si>
    <t>29816</t>
  </si>
  <si>
    <t>140780</t>
  </si>
  <si>
    <t>29817</t>
  </si>
  <si>
    <t>29818</t>
  </si>
  <si>
    <t>29819</t>
  </si>
  <si>
    <t>29821</t>
  </si>
  <si>
    <t>29822</t>
  </si>
  <si>
    <t>29823</t>
  </si>
  <si>
    <t>29824</t>
  </si>
  <si>
    <t>156938</t>
  </si>
  <si>
    <t>29825</t>
  </si>
  <si>
    <t>40242</t>
  </si>
  <si>
    <t>29826</t>
  </si>
  <si>
    <t>29827</t>
  </si>
  <si>
    <t>29828</t>
  </si>
  <si>
    <t>29829</t>
  </si>
  <si>
    <t>29830</t>
  </si>
  <si>
    <t>29831</t>
  </si>
  <si>
    <t>29832</t>
  </si>
  <si>
    <t>29833</t>
  </si>
  <si>
    <t>29835</t>
  </si>
  <si>
    <t>22859</t>
  </si>
  <si>
    <t>29836</t>
  </si>
  <si>
    <t>29839</t>
  </si>
  <si>
    <t>29841</t>
  </si>
  <si>
    <t>29845</t>
  </si>
  <si>
    <t>29846</t>
  </si>
  <si>
    <t>196</t>
  </si>
  <si>
    <t>29856</t>
  </si>
  <si>
    <t>197</t>
  </si>
  <si>
    <t>29855</t>
  </si>
  <si>
    <t>198</t>
  </si>
  <si>
    <t>29854</t>
  </si>
  <si>
    <t>199</t>
  </si>
  <si>
    <t>150255</t>
  </si>
  <si>
    <t>29853</t>
  </si>
  <si>
    <t>200</t>
  </si>
  <si>
    <t>29849</t>
  </si>
  <si>
    <t>29844</t>
  </si>
  <si>
    <t>193</t>
  </si>
  <si>
    <t>29866</t>
  </si>
  <si>
    <t>194</t>
  </si>
  <si>
    <t>39444</t>
  </si>
  <si>
    <t>29865</t>
  </si>
  <si>
    <t>195</t>
  </si>
  <si>
    <t>29864</t>
  </si>
  <si>
    <t>1182</t>
  </si>
  <si>
    <t>29868</t>
  </si>
  <si>
    <t>1183</t>
  </si>
  <si>
    <t>70154</t>
  </si>
  <si>
    <t>29871</t>
  </si>
  <si>
    <t>29938</t>
  </si>
  <si>
    <t>602</t>
  </si>
  <si>
    <t>29948</t>
  </si>
  <si>
    <t>603</t>
  </si>
  <si>
    <t>29949</t>
  </si>
  <si>
    <t>604</t>
  </si>
  <si>
    <t>29950</t>
  </si>
  <si>
    <t>605</t>
  </si>
  <si>
    <t>29951</t>
  </si>
  <si>
    <t>606</t>
  </si>
  <si>
    <t>29952</t>
  </si>
  <si>
    <t>607</t>
  </si>
  <si>
    <t>29953</t>
  </si>
  <si>
    <t>608</t>
  </si>
  <si>
    <t>70607</t>
  </si>
  <si>
    <t>29955</t>
  </si>
  <si>
    <t>609</t>
  </si>
  <si>
    <t>214121</t>
  </si>
  <si>
    <t>29957</t>
  </si>
  <si>
    <t>610</t>
  </si>
  <si>
    <t>170885</t>
  </si>
  <si>
    <t>29958</t>
  </si>
  <si>
    <t>697</t>
  </si>
  <si>
    <t>29916</t>
  </si>
  <si>
    <t>698</t>
  </si>
  <si>
    <t>29915</t>
  </si>
  <si>
    <t>699</t>
  </si>
  <si>
    <t>29914</t>
  </si>
  <si>
    <t>700</t>
  </si>
  <si>
    <t>29913</t>
  </si>
  <si>
    <t>611</t>
  </si>
  <si>
    <t>29981</t>
  </si>
  <si>
    <t>612</t>
  </si>
  <si>
    <t>29991</t>
  </si>
  <si>
    <t>613</t>
  </si>
  <si>
    <t>29992</t>
  </si>
  <si>
    <t>614</t>
  </si>
  <si>
    <t>29993</t>
  </si>
  <si>
    <t>43987</t>
  </si>
  <si>
    <t>30003</t>
  </si>
  <si>
    <t>30012</t>
  </si>
  <si>
    <t>31390</t>
  </si>
  <si>
    <t>30014</t>
  </si>
  <si>
    <t>30015</t>
  </si>
  <si>
    <t>49528</t>
  </si>
  <si>
    <t>30016</t>
  </si>
  <si>
    <t>621</t>
  </si>
  <si>
    <t>87013</t>
  </si>
  <si>
    <t>30019</t>
  </si>
  <si>
    <t>622</t>
  </si>
  <si>
    <t>138871</t>
  </si>
  <si>
    <t>30023</t>
  </si>
  <si>
    <t>623</t>
  </si>
  <si>
    <t>51726</t>
  </si>
  <si>
    <t>30034</t>
  </si>
  <si>
    <t>624</t>
  </si>
  <si>
    <t>30042</t>
  </si>
  <si>
    <t>625</t>
  </si>
  <si>
    <t>30043</t>
  </si>
  <si>
    <t>626</t>
  </si>
  <si>
    <t>30045</t>
  </si>
  <si>
    <t>627</t>
  </si>
  <si>
    <t>30047</t>
  </si>
  <si>
    <t>628</t>
  </si>
  <si>
    <t>30050</t>
  </si>
  <si>
    <t>629</t>
  </si>
  <si>
    <t>30052</t>
  </si>
  <si>
    <t>630</t>
  </si>
  <si>
    <t>30053</t>
  </si>
  <si>
    <t>631</t>
  </si>
  <si>
    <t>30054</t>
  </si>
  <si>
    <t>632</t>
  </si>
  <si>
    <t>30055</t>
  </si>
  <si>
    <t>633</t>
  </si>
  <si>
    <t>30061</t>
  </si>
  <si>
    <t>634</t>
  </si>
  <si>
    <t>30069</t>
  </si>
  <si>
    <t>635</t>
  </si>
  <si>
    <t>92347</t>
  </si>
  <si>
    <t>30070</t>
  </si>
  <si>
    <t>636</t>
  </si>
  <si>
    <t>30072</t>
  </si>
  <si>
    <t>637</t>
  </si>
  <si>
    <t>30073</t>
  </si>
  <si>
    <t>638</t>
  </si>
  <si>
    <t>23066</t>
  </si>
  <si>
    <t>30075</t>
  </si>
  <si>
    <t>639</t>
  </si>
  <si>
    <t>30076</t>
  </si>
  <si>
    <t>640</t>
  </si>
  <si>
    <t>30085</t>
  </si>
  <si>
    <t>686</t>
  </si>
  <si>
    <t>96542</t>
  </si>
  <si>
    <t>30087</t>
  </si>
  <si>
    <t>690</t>
  </si>
  <si>
    <t>47578</t>
  </si>
  <si>
    <t>30086</t>
  </si>
  <si>
    <t>696</t>
  </si>
  <si>
    <t>155496</t>
  </si>
  <si>
    <t>30089</t>
  </si>
  <si>
    <t>681</t>
  </si>
  <si>
    <t>30095</t>
  </si>
  <si>
    <t>682</t>
  </si>
  <si>
    <t>105672</t>
  </si>
  <si>
    <t>30096</t>
  </si>
  <si>
    <t>683</t>
  </si>
  <si>
    <t>16053</t>
  </si>
  <si>
    <t>30103</t>
  </si>
  <si>
    <t>684</t>
  </si>
  <si>
    <t>95822</t>
  </si>
  <si>
    <t>30111</t>
  </si>
  <si>
    <t>687</t>
  </si>
  <si>
    <t>30120</t>
  </si>
  <si>
    <t>688</t>
  </si>
  <si>
    <t>30117</t>
  </si>
  <si>
    <t>689</t>
  </si>
  <si>
    <t>40907</t>
  </si>
  <si>
    <t>30115</t>
  </si>
  <si>
    <t>691</t>
  </si>
  <si>
    <t>30119</t>
  </si>
  <si>
    <t>695</t>
  </si>
  <si>
    <t>30109</t>
  </si>
  <si>
    <t>685</t>
  </si>
  <si>
    <t>30127</t>
  </si>
  <si>
    <t>692</t>
  </si>
  <si>
    <t>30128</t>
  </si>
  <si>
    <t>693</t>
  </si>
  <si>
    <t>30129</t>
  </si>
  <si>
    <t>694</t>
  </si>
  <si>
    <t>30132</t>
  </si>
  <si>
    <t>1119</t>
  </si>
  <si>
    <t>174277</t>
  </si>
  <si>
    <t>30143</t>
  </si>
  <si>
    <t>1121</t>
  </si>
  <si>
    <t>30166</t>
  </si>
  <si>
    <t>1122</t>
  </si>
  <si>
    <t>101771</t>
  </si>
  <si>
    <t>30165</t>
  </si>
  <si>
    <t>1123</t>
  </si>
  <si>
    <t>30174</t>
  </si>
  <si>
    <t>1124</t>
  </si>
  <si>
    <t>30163</t>
  </si>
  <si>
    <t>1125</t>
  </si>
  <si>
    <t>30177</t>
  </si>
  <si>
    <t>1126</t>
  </si>
  <si>
    <t>30179</t>
  </si>
  <si>
    <t>1127</t>
  </si>
  <si>
    <t>30180</t>
  </si>
  <si>
    <t>1128</t>
  </si>
  <si>
    <t>30181</t>
  </si>
  <si>
    <t>1129</t>
  </si>
  <si>
    <t>73455</t>
  </si>
  <si>
    <t>30182</t>
  </si>
  <si>
    <t>1131</t>
  </si>
  <si>
    <t>30164</t>
  </si>
  <si>
    <t>1132</t>
  </si>
  <si>
    <t>30160</t>
  </si>
  <si>
    <t>1133</t>
  </si>
  <si>
    <t>30161</t>
  </si>
  <si>
    <t>1134</t>
  </si>
  <si>
    <t>30162</t>
  </si>
  <si>
    <t>1362</t>
  </si>
  <si>
    <t>30200</t>
  </si>
  <si>
    <t>1363</t>
  </si>
  <si>
    <t>30201</t>
  </si>
  <si>
    <t>1364</t>
  </si>
  <si>
    <t>30188</t>
  </si>
  <si>
    <t>1365</t>
  </si>
  <si>
    <t>123942</t>
  </si>
  <si>
    <t>30194</t>
  </si>
  <si>
    <t>1366</t>
  </si>
  <si>
    <t>30195</t>
  </si>
  <si>
    <t>1367</t>
  </si>
  <si>
    <t>30202</t>
  </si>
  <si>
    <t>1370</t>
  </si>
  <si>
    <t>30197</t>
  </si>
  <si>
    <t>1371</t>
  </si>
  <si>
    <t>30198</t>
  </si>
  <si>
    <t>1372</t>
  </si>
  <si>
    <t>30203</t>
  </si>
  <si>
    <t>10130</t>
  </si>
  <si>
    <t>30185</t>
  </si>
  <si>
    <t>1135</t>
  </si>
  <si>
    <t>30212</t>
  </si>
  <si>
    <t>1160</t>
  </si>
  <si>
    <t>30277</t>
  </si>
  <si>
    <t>1377</t>
  </si>
  <si>
    <t>195270</t>
  </si>
  <si>
    <t>30211</t>
  </si>
  <si>
    <t>1378</t>
  </si>
  <si>
    <t>30209</t>
  </si>
  <si>
    <t>1189</t>
  </si>
  <si>
    <t>30254</t>
  </si>
  <si>
    <t>1374</t>
  </si>
  <si>
    <t>9283</t>
  </si>
  <si>
    <t>30246</t>
  </si>
  <si>
    <t>1375</t>
  </si>
  <si>
    <t>92882</t>
  </si>
  <si>
    <t>30247</t>
  </si>
  <si>
    <t>1376</t>
  </si>
  <si>
    <t>30249</t>
  </si>
  <si>
    <t>1379</t>
  </si>
  <si>
    <t>38266</t>
  </si>
  <si>
    <t>30252</t>
  </si>
  <si>
    <t>10373</t>
  </si>
  <si>
    <t>30231</t>
  </si>
  <si>
    <t>1136</t>
  </si>
  <si>
    <t>30263</t>
  </si>
  <si>
    <t>1137</t>
  </si>
  <si>
    <t>30267</t>
  </si>
  <si>
    <t>1138</t>
  </si>
  <si>
    <t>102136</t>
  </si>
  <si>
    <t>30268</t>
  </si>
  <si>
    <t>1139</t>
  </si>
  <si>
    <t>84974</t>
  </si>
  <si>
    <t>30269</t>
  </si>
  <si>
    <t>1140</t>
  </si>
  <si>
    <t>30273</t>
  </si>
  <si>
    <t>1141</t>
  </si>
  <si>
    <t>30274</t>
  </si>
  <si>
    <t>1142</t>
  </si>
  <si>
    <t>30275</t>
  </si>
  <si>
    <t>10191</t>
  </si>
  <si>
    <t>30258</t>
  </si>
  <si>
    <t>10192</t>
  </si>
  <si>
    <t>154168</t>
  </si>
  <si>
    <t>30259</t>
  </si>
  <si>
    <t>1149</t>
  </si>
  <si>
    <t>30283</t>
  </si>
  <si>
    <t>1150</t>
  </si>
  <si>
    <t>30282</t>
  </si>
  <si>
    <t>1157</t>
  </si>
  <si>
    <t>30287</t>
  </si>
  <si>
    <t>1158</t>
  </si>
  <si>
    <t>9868</t>
  </si>
  <si>
    <t>30286</t>
  </si>
  <si>
    <t>1159</t>
  </si>
  <si>
    <t>30278</t>
  </si>
  <si>
    <t>1146</t>
  </si>
  <si>
    <t>104763</t>
  </si>
  <si>
    <t>30310</t>
  </si>
  <si>
    <t>1147</t>
  </si>
  <si>
    <t>30303</t>
  </si>
  <si>
    <t>1148</t>
  </si>
  <si>
    <t>30302</t>
  </si>
  <si>
    <t>1151</t>
  </si>
  <si>
    <t>145579</t>
  </si>
  <si>
    <t>30305</t>
  </si>
  <si>
    <t>1152</t>
  </si>
  <si>
    <t>30292</t>
  </si>
  <si>
    <t>1153</t>
  </si>
  <si>
    <t>30291</t>
  </si>
  <si>
    <t>1154</t>
  </si>
  <si>
    <t>30290</t>
  </si>
  <si>
    <t>1155</t>
  </si>
  <si>
    <t>30289</t>
  </si>
  <si>
    <t>1165</t>
  </si>
  <si>
    <t>30288</t>
  </si>
  <si>
    <t>1143</t>
  </si>
  <si>
    <t>30312</t>
  </si>
  <si>
    <t>1144</t>
  </si>
  <si>
    <t>30313</t>
  </si>
  <si>
    <t>1145</t>
  </si>
  <si>
    <t>139823</t>
  </si>
  <si>
    <t>30314</t>
  </si>
  <si>
    <t>1161</t>
  </si>
  <si>
    <t>13300</t>
  </si>
  <si>
    <t>30319</t>
  </si>
  <si>
    <t>1170</t>
  </si>
  <si>
    <t>30326</t>
  </si>
  <si>
    <t>1178</t>
  </si>
  <si>
    <t>30327</t>
  </si>
  <si>
    <t>1179</t>
  </si>
  <si>
    <t>30322</t>
  </si>
  <si>
    <t>1180</t>
  </si>
  <si>
    <t>30321</t>
  </si>
  <si>
    <t>1174</t>
  </si>
  <si>
    <t>30337</t>
  </si>
  <si>
    <t>1175</t>
  </si>
  <si>
    <t>30336</t>
  </si>
  <si>
    <t>1176</t>
  </si>
  <si>
    <t>30334</t>
  </si>
  <si>
    <t>1177</t>
  </si>
  <si>
    <t>175210</t>
  </si>
  <si>
    <t>30333</t>
  </si>
  <si>
    <t>1649</t>
  </si>
  <si>
    <t>30365</t>
  </si>
  <si>
    <t>1650</t>
  </si>
  <si>
    <t>30364</t>
  </si>
  <si>
    <t>10162</t>
  </si>
  <si>
    <t>45372</t>
  </si>
  <si>
    <t>30343</t>
  </si>
  <si>
    <t>10163</t>
  </si>
  <si>
    <t>30347</t>
  </si>
  <si>
    <t>10164</t>
  </si>
  <si>
    <t>30352</t>
  </si>
  <si>
    <t>10166</t>
  </si>
  <si>
    <t>30355</t>
  </si>
  <si>
    <t>10167</t>
  </si>
  <si>
    <t>30345</t>
  </si>
  <si>
    <t>10168</t>
  </si>
  <si>
    <t>192190</t>
  </si>
  <si>
    <t>30351</t>
  </si>
  <si>
    <t>10169</t>
  </si>
  <si>
    <t>30342</t>
  </si>
  <si>
    <t>10171</t>
  </si>
  <si>
    <t>30348</t>
  </si>
  <si>
    <t>10172</t>
  </si>
  <si>
    <t>30349</t>
  </si>
  <si>
    <t>10173</t>
  </si>
  <si>
    <t>82030</t>
  </si>
  <si>
    <t>30344</t>
  </si>
  <si>
    <t>10195</t>
  </si>
  <si>
    <t>30354</t>
  </si>
  <si>
    <t>641</t>
  </si>
  <si>
    <t>30357</t>
  </si>
  <si>
    <t>120923</t>
  </si>
  <si>
    <t>30363</t>
  </si>
  <si>
    <t>657</t>
  </si>
  <si>
    <t>658</t>
  </si>
  <si>
    <t>64254</t>
  </si>
  <si>
    <t>30362</t>
  </si>
  <si>
    <t>659</t>
  </si>
  <si>
    <t>30361</t>
  </si>
  <si>
    <t>660</t>
  </si>
  <si>
    <t>30358</t>
  </si>
  <si>
    <t>1645</t>
  </si>
  <si>
    <t>30372</t>
  </si>
  <si>
    <t>1646</t>
  </si>
  <si>
    <t>30371</t>
  </si>
  <si>
    <t>1647</t>
  </si>
  <si>
    <t>30367</t>
  </si>
  <si>
    <t>1648</t>
  </si>
  <si>
    <t>30366</t>
  </si>
  <si>
    <t>1653</t>
  </si>
  <si>
    <t>30375</t>
  </si>
  <si>
    <t>1654</t>
  </si>
  <si>
    <t>30374</t>
  </si>
  <si>
    <t>1655</t>
  </si>
  <si>
    <t>30373</t>
  </si>
  <si>
    <t>1656</t>
  </si>
  <si>
    <t>195047</t>
  </si>
  <si>
    <t>30368</t>
  </si>
  <si>
    <t>1642</t>
  </si>
  <si>
    <t>30381</t>
  </si>
  <si>
    <t>1643</t>
  </si>
  <si>
    <t>30383</t>
  </si>
  <si>
    <t>1644</t>
  </si>
  <si>
    <t>30387</t>
  </si>
  <si>
    <t>1651</t>
  </si>
  <si>
    <t>30385</t>
  </si>
  <si>
    <t>1652</t>
  </si>
  <si>
    <t>22029</t>
  </si>
  <si>
    <t>30384</t>
  </si>
  <si>
    <t>1680</t>
  </si>
  <si>
    <t>30386</t>
  </si>
  <si>
    <t>30396</t>
  </si>
  <si>
    <t>30395</t>
  </si>
  <si>
    <t>10661</t>
  </si>
  <si>
    <t>30394</t>
  </si>
  <si>
    <t>56925</t>
  </si>
  <si>
    <t>30397</t>
  </si>
  <si>
    <t>1663</t>
  </si>
  <si>
    <t>18204</t>
  </si>
  <si>
    <t>30399</t>
  </si>
  <si>
    <t>205574</t>
  </si>
  <si>
    <t>30400</t>
  </si>
  <si>
    <t>30402</t>
  </si>
  <si>
    <t>125755</t>
  </si>
  <si>
    <t>30403</t>
  </si>
  <si>
    <t>30404</t>
  </si>
  <si>
    <t>146051</t>
  </si>
  <si>
    <t>30401</t>
  </si>
  <si>
    <t>21/07/12</t>
  </si>
  <si>
    <t>30425</t>
  </si>
  <si>
    <t>69180</t>
  </si>
  <si>
    <t>30426</t>
  </si>
  <si>
    <t>30427</t>
  </si>
  <si>
    <t>30428</t>
  </si>
  <si>
    <t>103098</t>
  </si>
  <si>
    <t>25/07/12</t>
  </si>
  <si>
    <t>30437</t>
  </si>
  <si>
    <t>30438</t>
  </si>
  <si>
    <t>11301</t>
  </si>
  <si>
    <t>30441</t>
  </si>
  <si>
    <t>11302</t>
  </si>
  <si>
    <t>30442</t>
  </si>
  <si>
    <t>1303</t>
  </si>
  <si>
    <t>28/07/12</t>
  </si>
  <si>
    <t>30443</t>
  </si>
  <si>
    <t>11304</t>
  </si>
  <si>
    <t>30444</t>
  </si>
  <si>
    <t>1305</t>
  </si>
  <si>
    <t>205693</t>
  </si>
  <si>
    <t>30446</t>
  </si>
  <si>
    <t>11306</t>
  </si>
  <si>
    <t>148541</t>
  </si>
  <si>
    <t>30448</t>
  </si>
  <si>
    <t>11310</t>
  </si>
  <si>
    <t>171739</t>
  </si>
  <si>
    <t>30447</t>
  </si>
  <si>
    <t>1307</t>
  </si>
  <si>
    <t>166927</t>
  </si>
  <si>
    <t>30458</t>
  </si>
  <si>
    <t>1311</t>
  </si>
  <si>
    <t>30459</t>
  </si>
  <si>
    <t>1312</t>
  </si>
  <si>
    <t>30460</t>
  </si>
  <si>
    <t>1313</t>
  </si>
  <si>
    <t>30462</t>
  </si>
  <si>
    <t>1314</t>
  </si>
  <si>
    <t>191319</t>
  </si>
  <si>
    <t>30463</t>
  </si>
  <si>
    <t>1315</t>
  </si>
  <si>
    <t>30464</t>
  </si>
  <si>
    <t>1316</t>
  </si>
  <si>
    <t>30465</t>
  </si>
  <si>
    <t>n</t>
  </si>
  <si>
    <t>LA CAVADA</t>
  </si>
  <si>
    <t>CORTINA</t>
  </si>
  <si>
    <t>RANON</t>
  </si>
  <si>
    <t>EL ALEMAN</t>
  </si>
  <si>
    <t>F. Captura</t>
  </si>
  <si>
    <t>Precinto</t>
  </si>
  <si>
    <t>Río</t>
  </si>
  <si>
    <t>Lugar Pesca</t>
  </si>
  <si>
    <t>Coto/Pozo</t>
  </si>
  <si>
    <t>Longitud</t>
  </si>
  <si>
    <t>Peso</t>
  </si>
  <si>
    <t>Marcado</t>
  </si>
  <si>
    <t>Cebo</t>
  </si>
  <si>
    <t>Provincia</t>
  </si>
  <si>
    <t>Localidad</t>
  </si>
  <si>
    <t>promedios</t>
  </si>
  <si>
    <t>desviacion</t>
  </si>
  <si>
    <t>NATURAL</t>
  </si>
  <si>
    <t>ASTURIAS</t>
  </si>
  <si>
    <t>LIERES</t>
  </si>
  <si>
    <t>POLA DE SIERO</t>
  </si>
  <si>
    <t>PANES</t>
  </si>
  <si>
    <t>OVIEDO</t>
  </si>
  <si>
    <t>VILLAVICIOSA</t>
  </si>
  <si>
    <t>CANTABRIA</t>
  </si>
  <si>
    <t>UNQUERA</t>
  </si>
  <si>
    <t>CUCHARILLA</t>
  </si>
  <si>
    <t>GIJON</t>
  </si>
  <si>
    <t>BURGOS</t>
  </si>
  <si>
    <t>LLAMES BAJO</t>
  </si>
  <si>
    <t>COLOMBRES</t>
  </si>
  <si>
    <t>AMPUERO</t>
  </si>
  <si>
    <t>SOTOPALACIOS</t>
  </si>
  <si>
    <t>MADRID</t>
  </si>
  <si>
    <t>VILLALBA</t>
  </si>
  <si>
    <t>LAS PRESILLAS</t>
  </si>
  <si>
    <t xml:space="preserve"> EL SEU</t>
  </si>
  <si>
    <t>POO</t>
  </si>
  <si>
    <t>TORRELAVEGA</t>
  </si>
  <si>
    <t>CACERES</t>
  </si>
  <si>
    <t>PLASENCIA</t>
  </si>
  <si>
    <t>MAJADAHONDA</t>
  </si>
  <si>
    <t>BUSTIA</t>
  </si>
  <si>
    <t>TABLON TORRE</t>
  </si>
  <si>
    <t>DESCONOCIDA</t>
  </si>
  <si>
    <t>PENAGOS</t>
  </si>
  <si>
    <t>TRESCARES</t>
  </si>
  <si>
    <t>SARIEGO</t>
  </si>
  <si>
    <t>AVILES</t>
  </si>
  <si>
    <t>VARGAS</t>
  </si>
  <si>
    <t>LUANCO</t>
  </si>
  <si>
    <t>VIZCAYA</t>
  </si>
  <si>
    <t>BILBAO</t>
  </si>
  <si>
    <t>VILLACONDIDE</t>
  </si>
  <si>
    <t>BIOÑO</t>
  </si>
  <si>
    <t>SANTANDER</t>
  </si>
  <si>
    <t>GALDAKAO</t>
  </si>
  <si>
    <t>LA CARRERA</t>
  </si>
  <si>
    <t>NAVARRA</t>
  </si>
  <si>
    <t>IZU</t>
  </si>
  <si>
    <t>PARBAYON</t>
  </si>
  <si>
    <t>CANGAS DE ONIS</t>
  </si>
  <si>
    <t>NULL</t>
  </si>
  <si>
    <t>CARBAYIN BAJO</t>
  </si>
  <si>
    <t>LEON</t>
  </si>
  <si>
    <t>PONTEVEDRA</t>
  </si>
  <si>
    <t>LEREZ</t>
  </si>
  <si>
    <t>VIOÑO</t>
  </si>
  <si>
    <t>CASAR DE PERIEDO</t>
  </si>
  <si>
    <t>SOMADO</t>
  </si>
  <si>
    <t>LLANES</t>
  </si>
  <si>
    <t>BARCENA</t>
  </si>
  <si>
    <t>RENEDO</t>
  </si>
  <si>
    <t>POLANCO</t>
  </si>
  <si>
    <t>SAMA</t>
  </si>
  <si>
    <t>MOSCA</t>
  </si>
  <si>
    <t>BEZANES</t>
  </si>
  <si>
    <t>SEGOVIA</t>
  </si>
  <si>
    <t>SEPULVEDA</t>
  </si>
  <si>
    <t>SOGRANDIO</t>
  </si>
  <si>
    <t>ZONZ MEDIA</t>
  </si>
  <si>
    <t>NORIEGA</t>
  </si>
  <si>
    <t>TOLIVIA</t>
  </si>
  <si>
    <t>BUELLES</t>
  </si>
  <si>
    <t>POLA DE LAVIANA</t>
  </si>
  <si>
    <t>HERRERA</t>
  </si>
  <si>
    <t>MOLIII</t>
  </si>
  <si>
    <t>NOREÑA</t>
  </si>
  <si>
    <t>LAVIANA</t>
  </si>
  <si>
    <t>MIER</t>
  </si>
  <si>
    <t>POLA</t>
  </si>
  <si>
    <t>POMALUENGO</t>
  </si>
  <si>
    <t>BODE</t>
  </si>
  <si>
    <t>BLIMEA</t>
  </si>
  <si>
    <t>ARRIONDES, LES</t>
  </si>
  <si>
    <t>SOLARES</t>
  </si>
  <si>
    <t>ARRIONDAS</t>
  </si>
  <si>
    <t>RIBADESELLA</t>
  </si>
  <si>
    <t>ALONSOTEGI</t>
  </si>
  <si>
    <t>SODUPE</t>
  </si>
  <si>
    <t>LEBEÑA</t>
  </si>
  <si>
    <t>COLLANZO</t>
  </si>
  <si>
    <t>LOS CORRALES</t>
  </si>
  <si>
    <t>CARREÑA</t>
  </si>
  <si>
    <t>CORRALES</t>
  </si>
  <si>
    <t>CAMIJANES</t>
  </si>
  <si>
    <t>ARENAS (LAS)</t>
  </si>
  <si>
    <t>ORENSE</t>
  </si>
  <si>
    <t>MORTERA</t>
  </si>
  <si>
    <t>LA CORUÑA</t>
  </si>
  <si>
    <t>CAMPO DE CASO</t>
  </si>
  <si>
    <t>ZALLA</t>
  </si>
  <si>
    <t>LUGO</t>
  </si>
  <si>
    <t>C. DE ONIS</t>
  </si>
  <si>
    <t>TRELLES</t>
  </si>
  <si>
    <t>A CORUÑA</t>
  </si>
  <si>
    <t>PONTENOVA</t>
  </si>
  <si>
    <t>NEDA</t>
  </si>
  <si>
    <t>NARON</t>
  </si>
  <si>
    <t>OURENSE</t>
  </si>
  <si>
    <t>SABARIZ</t>
  </si>
  <si>
    <t>BETANZOS</t>
  </si>
  <si>
    <t>PONTENOVA (A)</t>
  </si>
  <si>
    <t>SALAS</t>
  </si>
  <si>
    <t>CANGAS  NARCEA</t>
  </si>
  <si>
    <t>CANAMAR</t>
  </si>
  <si>
    <t>LA CORREDORIA</t>
  </si>
  <si>
    <t>PESCAREO</t>
  </si>
  <si>
    <t>LA PIÑERA</t>
  </si>
  <si>
    <t>LUARCA</t>
  </si>
  <si>
    <t xml:space="preserve"> LA PIÑERA</t>
  </si>
  <si>
    <t>CARBAYIN ALTO</t>
  </si>
  <si>
    <t>REGUEIRON</t>
  </si>
  <si>
    <t>PESCAREDO</t>
  </si>
  <si>
    <t>VALDESOTO</t>
  </si>
  <si>
    <t>HUERMECES</t>
  </si>
  <si>
    <t>BUSTIELLO</t>
  </si>
  <si>
    <t>LA FONTE</t>
  </si>
  <si>
    <t>SAN PEDRO DE PAREDES</t>
  </si>
  <si>
    <t>XUVIA</t>
  </si>
  <si>
    <t xml:space="preserve">EMBALSE </t>
  </si>
  <si>
    <t>LONGREY</t>
  </si>
  <si>
    <t>TARANO</t>
  </si>
  <si>
    <t>EL CHIN</t>
  </si>
  <si>
    <t>PUENTE LA CHANONA</t>
  </si>
  <si>
    <t>MALPASO</t>
  </si>
  <si>
    <t>NARAVAL</t>
  </si>
  <si>
    <t>TINEO</t>
  </si>
  <si>
    <t>SAN FELIZ</t>
  </si>
  <si>
    <t>LA PEÑA EL SOL</t>
  </si>
  <si>
    <t>RIEGO EL CANDANO</t>
  </si>
  <si>
    <t>GRADO</t>
  </si>
  <si>
    <t>PRAVIA</t>
  </si>
  <si>
    <t>LUGONES</t>
  </si>
  <si>
    <t>COLLOTO</t>
  </si>
  <si>
    <t>PIEDRAS BLANCAS</t>
  </si>
  <si>
    <t>LA FRESNEDA</t>
  </si>
  <si>
    <t>SALINAS</t>
  </si>
  <si>
    <t>CABRUÑANA</t>
  </si>
  <si>
    <t>SAN CLAUDIO</t>
  </si>
  <si>
    <t>CORUÑA ( A)</t>
  </si>
  <si>
    <t>PRUVIA</t>
  </si>
  <si>
    <t>CORNELLANA</t>
  </si>
  <si>
    <t>CASTRILLON</t>
  </si>
  <si>
    <t>CANGAS DEL NARC</t>
  </si>
  <si>
    <t>MOLLEDO</t>
  </si>
  <si>
    <t>OYANCO</t>
  </si>
  <si>
    <t>LA FELGUERA</t>
  </si>
  <si>
    <t>CANDANIN</t>
  </si>
  <si>
    <t>CASTRILON</t>
  </si>
  <si>
    <t>MUÑAS</t>
  </si>
  <si>
    <t>GUITIRIZ</t>
  </si>
  <si>
    <t>CUDILLERO</t>
  </si>
  <si>
    <t>VALLADOLID</t>
  </si>
  <si>
    <t>GODELLA</t>
  </si>
  <si>
    <t>ZONA LIBRE BAJA</t>
  </si>
  <si>
    <t>ALAVA</t>
  </si>
  <si>
    <t>ONDATEGUI</t>
  </si>
  <si>
    <t>ZONA LIBRE MEDIA</t>
  </si>
  <si>
    <t>VITORIA-GASTEIZ</t>
  </si>
  <si>
    <t>LA PLAZA</t>
  </si>
  <si>
    <t>DEGAÑA</t>
  </si>
  <si>
    <t>CALEAO</t>
  </si>
  <si>
    <t>PILOTUERTO</t>
  </si>
  <si>
    <t>MIERES</t>
  </si>
  <si>
    <t>CANGAS DE NARCEA</t>
  </si>
  <si>
    <t>CURTIS</t>
  </si>
  <si>
    <t>CAMUÑO</t>
  </si>
  <si>
    <t>RAÑECES</t>
  </si>
  <si>
    <t>AGUERIA</t>
  </si>
  <si>
    <t>LAS VEGAS</t>
  </si>
  <si>
    <t>NAVARRO-AVILES</t>
  </si>
  <si>
    <t>VITORIA</t>
  </si>
  <si>
    <t>SANNTANDER</t>
  </si>
  <si>
    <t>A CAEIRA</t>
  </si>
  <si>
    <t>SOTIELLO ALLER</t>
  </si>
  <si>
    <t>CABAÑAQUINTA</t>
  </si>
  <si>
    <t>LOS CATALANES</t>
  </si>
  <si>
    <t>CANGAS NARCEA</t>
  </si>
  <si>
    <t>P. BLANCAS</t>
  </si>
  <si>
    <t>POLA DE LENA</t>
  </si>
  <si>
    <t>GRANADA</t>
  </si>
  <si>
    <t>AMBROZ</t>
  </si>
  <si>
    <t>RECESENDE</t>
  </si>
  <si>
    <t>.</t>
  </si>
  <si>
    <t>PAMPLONA</t>
  </si>
  <si>
    <t>TROBAJO CAMINO</t>
  </si>
  <si>
    <t>SAN CRISTOBAL</t>
  </si>
  <si>
    <t>LLARANES</t>
  </si>
  <si>
    <t>CANGAS DEL NARCEA</t>
  </si>
  <si>
    <t>CABEZON DE SAL</t>
  </si>
  <si>
    <t>CORUÑA</t>
  </si>
  <si>
    <t>AGONES</t>
  </si>
  <si>
    <t>LA RODRIGA</t>
  </si>
  <si>
    <t>FORCINAS</t>
  </si>
  <si>
    <t>GUIPUZCOA</t>
  </si>
  <si>
    <t>ANDOAIN</t>
  </si>
  <si>
    <t>EL ENTREGO</t>
  </si>
  <si>
    <t>PONFERRADA</t>
  </si>
  <si>
    <t>VILLAOBISPO REGUERAS</t>
  </si>
  <si>
    <t>PALLA</t>
  </si>
  <si>
    <t>CANGAS</t>
  </si>
  <si>
    <t>BELORADO</t>
  </si>
  <si>
    <t>CIAÑO</t>
  </si>
  <si>
    <t>PIÑERES</t>
  </si>
  <si>
    <t>ASTORGA</t>
  </si>
  <si>
    <t>CALERUEGA</t>
  </si>
  <si>
    <t>POLA LLAVIANA, LA</t>
  </si>
  <si>
    <t>AROBES</t>
  </si>
  <si>
    <t>OLAZTI</t>
  </si>
  <si>
    <t>CASTIELLO</t>
  </si>
  <si>
    <t>CAÑU</t>
  </si>
  <si>
    <t>POLVORIN</t>
  </si>
  <si>
    <t>BENIA DE ONIS</t>
  </si>
  <si>
    <t>CECEDA</t>
  </si>
  <si>
    <t>CANGUES D'ONIS</t>
  </si>
  <si>
    <t>COLUNGA</t>
  </si>
  <si>
    <t>EL BARRE;U</t>
  </si>
  <si>
    <t>NUEVA</t>
  </si>
  <si>
    <t>TALAVERO</t>
  </si>
  <si>
    <t>TORRELODONES</t>
  </si>
  <si>
    <t>SEBARES</t>
  </si>
  <si>
    <t>LA NASERA</t>
  </si>
  <si>
    <t>CORRALES BUELNA</t>
  </si>
  <si>
    <t>EL BARCU TORAÑO</t>
  </si>
  <si>
    <t>LA RIOJA</t>
  </si>
  <si>
    <t>LOGROÑO</t>
  </si>
  <si>
    <t>CAÑO</t>
  </si>
  <si>
    <t>ALICANTE</t>
  </si>
  <si>
    <t>POCHACONA</t>
  </si>
  <si>
    <t>FELECHES</t>
  </si>
  <si>
    <t>VEGA LOS CASEROS, LA</t>
  </si>
  <si>
    <t>L'INFIESTU</t>
  </si>
  <si>
    <t>ROZAS (LAS)</t>
  </si>
  <si>
    <t>SAN ADRIAN</t>
  </si>
  <si>
    <t>RAMALES</t>
  </si>
  <si>
    <t>PRIDA (LA)</t>
  </si>
  <si>
    <t>LA BARCA VIEYA</t>
  </si>
  <si>
    <t>NAVATEJERA</t>
  </si>
  <si>
    <t>VALLUBIL</t>
  </si>
  <si>
    <t>MORAL</t>
  </si>
  <si>
    <t>BARCELONA</t>
  </si>
  <si>
    <t>SANT ANDREU DE</t>
  </si>
  <si>
    <t>ALBERITE</t>
  </si>
  <si>
    <t>ROZADAS</t>
  </si>
  <si>
    <t>CASTAÑEDA</t>
  </si>
  <si>
    <t>AULAGNIER</t>
  </si>
  <si>
    <t>LA LLENDE</t>
  </si>
  <si>
    <t>RABION DE MIYARES</t>
  </si>
  <si>
    <t>LANZON DE MIYARES</t>
  </si>
  <si>
    <t>PLAYA VILLAMIR</t>
  </si>
  <si>
    <t>EL BARCO DE TORAÑO</t>
  </si>
  <si>
    <t>VILLA LARRIBA</t>
  </si>
  <si>
    <t>LA VITA</t>
  </si>
  <si>
    <t>NASARES</t>
  </si>
  <si>
    <t>MOREDA</t>
  </si>
  <si>
    <t>MIRAVALLES</t>
  </si>
  <si>
    <t>SORIA</t>
  </si>
  <si>
    <t>PTE  ROMANO</t>
  </si>
  <si>
    <t>LOS LLASTROS DE CORIGOS</t>
  </si>
  <si>
    <t>PORTOMARIN</t>
  </si>
  <si>
    <t>LA VENTA</t>
  </si>
  <si>
    <t>ALBACETE</t>
  </si>
  <si>
    <t>CENIZATE</t>
  </si>
  <si>
    <t>CORAO</t>
  </si>
  <si>
    <t>RABION DEL CARNERU</t>
  </si>
  <si>
    <t>PTE MATAGÜES</t>
  </si>
  <si>
    <t>LLENDON</t>
  </si>
  <si>
    <t>VEGADEO</t>
  </si>
  <si>
    <t>EL BARRERÑU</t>
  </si>
  <si>
    <t>ARCADE</t>
  </si>
  <si>
    <t>EL BARREÑO</t>
  </si>
  <si>
    <t>IGORRE</t>
  </si>
  <si>
    <t>LA POZACA MIYARES</t>
  </si>
  <si>
    <t>EL BERRON</t>
  </si>
  <si>
    <t>POLA DE</t>
  </si>
  <si>
    <t>CORUXEO</t>
  </si>
  <si>
    <t>EL PONTIGU VIEYU</t>
  </si>
  <si>
    <t>POCIN  DEL EO</t>
  </si>
  <si>
    <t>LA  POZACA MIYARES</t>
  </si>
  <si>
    <t>CAMPURRIONDI</t>
  </si>
  <si>
    <t>BARAÑAIN</t>
  </si>
  <si>
    <t>CASTAÑERA</t>
  </si>
  <si>
    <t>FELECHOSA</t>
  </si>
  <si>
    <t>ARGOLIBIO</t>
  </si>
  <si>
    <t>VEGA DE CIEN</t>
  </si>
  <si>
    <t>FUENTE EL SAZ DE JARAMA</t>
  </si>
  <si>
    <t>CABORANA</t>
  </si>
  <si>
    <t>PTE  MATAGUES</t>
  </si>
  <si>
    <t>MARGOLLES</t>
  </si>
  <si>
    <t>TRASPANDO</t>
  </si>
  <si>
    <t>SAN LEONARDO DE YAGÜE</t>
  </si>
  <si>
    <t>UJO</t>
  </si>
  <si>
    <t>SAN XUAN DE PARRES</t>
  </si>
  <si>
    <t>LOS QUINTANALES</t>
  </si>
  <si>
    <t>CHIVA</t>
  </si>
  <si>
    <t>MASANTI (LA)</t>
  </si>
  <si>
    <t>El TILO</t>
  </si>
  <si>
    <t>PINOS</t>
  </si>
  <si>
    <t>INDIA</t>
  </si>
  <si>
    <t>PAMENTAR</t>
  </si>
  <si>
    <t>POTES</t>
  </si>
  <si>
    <t>BILBO</t>
  </si>
  <si>
    <t>SANTURIO</t>
  </si>
  <si>
    <t>CEREBANES</t>
  </si>
  <si>
    <t>BÁRTALO</t>
  </si>
  <si>
    <t>POO DE CABRALES</t>
  </si>
  <si>
    <t>SAN SEBASTIAN</t>
  </si>
  <si>
    <t>GIJONJ</t>
  </si>
  <si>
    <t>HELGUERA</t>
  </si>
  <si>
    <t>PADRON</t>
  </si>
  <si>
    <t>SAN MATEO DE B.</t>
  </si>
  <si>
    <t>SAN MATEO</t>
  </si>
  <si>
    <t>el tilo</t>
  </si>
  <si>
    <t>francia</t>
  </si>
  <si>
    <t>collu</t>
  </si>
  <si>
    <t>ASIEGO</t>
  </si>
  <si>
    <t>ABRES L-1</t>
  </si>
  <si>
    <t>GUIADOS CON ADIPOSA</t>
  </si>
  <si>
    <t>SALMEAN L-1</t>
  </si>
  <si>
    <t>ABRES L-7</t>
  </si>
  <si>
    <t>--</t>
  </si>
  <si>
    <t>SAN MARTIN</t>
  </si>
  <si>
    <t>ABRES L-8</t>
  </si>
  <si>
    <t>CEBO NATURAL</t>
  </si>
  <si>
    <t>S. TIRSO L-4</t>
  </si>
  <si>
    <t>PONTENOVA L3</t>
  </si>
  <si>
    <t>ADIPOSA</t>
  </si>
  <si>
    <t>PONTENOVA L1</t>
  </si>
  <si>
    <t>“”</t>
  </si>
  <si>
    <t>PONTENOVA L2</t>
  </si>
  <si>
    <t xml:space="preserve">   “”</t>
  </si>
  <si>
    <t>PONTENOVA L4</t>
  </si>
  <si>
    <t>PONTENOVA L-2</t>
  </si>
  <si>
    <t xml:space="preserve">  “””</t>
  </si>
  <si>
    <t>“””</t>
  </si>
  <si>
    <t>“”””</t>
  </si>
  <si>
    <t>PLUMA</t>
  </si>
  <si>
    <t>PONTENOVA L-3</t>
  </si>
  <si>
    <t>RAPALA</t>
  </si>
  <si>
    <t xml:space="preserve">COTO DA VOLTA- SAN TIRSO </t>
  </si>
  <si>
    <t xml:space="preserve">CUCHARILLA </t>
  </si>
  <si>
    <t>trevias</t>
  </si>
  <si>
    <t>SIERO</t>
  </si>
  <si>
    <t>MATALLANA DE</t>
  </si>
  <si>
    <t>CABEZON DE LA S</t>
  </si>
  <si>
    <t>CABEZON DE LA SAL</t>
  </si>
  <si>
    <t>CANGAS MORRAZO</t>
  </si>
  <si>
    <t>CORGO (O)</t>
  </si>
  <si>
    <t>OLLONIEGO</t>
  </si>
  <si>
    <t>BIMEDA</t>
  </si>
  <si>
    <t>LUGO DE LLANERA</t>
  </si>
  <si>
    <t>ENTRAGO</t>
  </si>
  <si>
    <t>VEDRA</t>
  </si>
  <si>
    <t>LEGANES</t>
  </si>
  <si>
    <t>SANTOVENIA DE PISUERGA</t>
  </si>
  <si>
    <t>EL TEXO</t>
  </si>
  <si>
    <t>POLA ALLANDE</t>
  </si>
  <si>
    <t>BARCO DE VALDEO</t>
  </si>
  <si>
    <t>CASAR DE PERIED</t>
  </si>
  <si>
    <t>COLLADO VILLALBA</t>
  </si>
  <si>
    <t>LA BARCA CAÑO</t>
  </si>
  <si>
    <t>VITA (LA)</t>
  </si>
  <si>
    <t>VIGO</t>
  </si>
  <si>
    <t>BARCU ARRIONDAS</t>
  </si>
  <si>
    <t>ACVILES</t>
  </si>
  <si>
    <t>AVILA</t>
  </si>
  <si>
    <t>NAVARREDONDA</t>
  </si>
  <si>
    <t>SESTAO</t>
  </si>
  <si>
    <t>LA CORRONA</t>
  </si>
  <si>
    <t>CUEVES</t>
  </si>
  <si>
    <t>ÑOREÑA</t>
  </si>
  <si>
    <t>VEGA, LA</t>
  </si>
  <si>
    <t>URNIETA</t>
  </si>
  <si>
    <t>RIENSENA</t>
  </si>
  <si>
    <t>Asturias 2009</t>
  </si>
  <si>
    <t>Max</t>
  </si>
  <si>
    <t>Min</t>
  </si>
  <si>
    <t>CUETO</t>
  </si>
  <si>
    <t>VAL DE SAN VICE</t>
  </si>
  <si>
    <t>IBARRA</t>
  </si>
  <si>
    <t>PRIO</t>
  </si>
  <si>
    <t>BOADILLA DEL MONTE</t>
  </si>
  <si>
    <t>ZONZ BAJA</t>
  </si>
  <si>
    <t>ALLORO</t>
  </si>
  <si>
    <t>VILLALEGRE</t>
  </si>
  <si>
    <t>BARREDOS</t>
  </si>
  <si>
    <t>PARRES</t>
  </si>
  <si>
    <t>VEGA DE POJA</t>
  </si>
  <si>
    <t>SERDIO</t>
  </si>
  <si>
    <t>EL ESPINAR</t>
  </si>
  <si>
    <t>CAMPU LA CARRERA</t>
  </si>
  <si>
    <t>LEVINCO</t>
  </si>
  <si>
    <t>PIEDRA MALA</t>
  </si>
  <si>
    <t>BARRES</t>
  </si>
  <si>
    <t>TRANSPANDO</t>
  </si>
  <si>
    <t>PARIS</t>
  </si>
  <si>
    <t>FRANCIA</t>
  </si>
  <si>
    <t>OLZAG</t>
  </si>
  <si>
    <t>CARDONA</t>
  </si>
  <si>
    <t>BENIA</t>
  </si>
  <si>
    <t>REMETON</t>
  </si>
  <si>
    <t>EL RABION DEL CARNERO</t>
  </si>
  <si>
    <t>HORTA</t>
  </si>
  <si>
    <t>PTE  VILLANUEVA</t>
  </si>
  <si>
    <t>CANGAS DE ARRIB</t>
  </si>
  <si>
    <t>FOLGUERAS</t>
  </si>
  <si>
    <t>SI</t>
  </si>
  <si>
    <t>LA FUENTINA</t>
  </si>
  <si>
    <t>CANCIENES</t>
  </si>
  <si>
    <t>SOTRONDIO</t>
  </si>
  <si>
    <t>TEO</t>
  </si>
  <si>
    <t>SOTIELLO</t>
  </si>
  <si>
    <t>CULLAR VEGA</t>
  </si>
  <si>
    <t>MATALLANA DE TO</t>
  </si>
  <si>
    <t>libre</t>
  </si>
  <si>
    <t>CASO</t>
  </si>
  <si>
    <t>EL DESASTRE2140</t>
  </si>
  <si>
    <t>ueyu</t>
  </si>
  <si>
    <t>defensa</t>
  </si>
  <si>
    <t>GO</t>
  </si>
  <si>
    <t xml:space="preserve"> EL CAMPON</t>
  </si>
  <si>
    <t>LUGIDO-EL LLOSO</t>
  </si>
  <si>
    <t>RANON (BENITO)</t>
  </si>
  <si>
    <t>RANON LA HUELGA</t>
  </si>
  <si>
    <t>zarro</t>
  </si>
  <si>
    <t>ast</t>
  </si>
  <si>
    <t>figal</t>
  </si>
  <si>
    <t>PIAGO MAYOR</t>
  </si>
  <si>
    <t>PUENTENUEVO</t>
  </si>
  <si>
    <t>VILLAEMIL</t>
  </si>
  <si>
    <t>VILLAVERDE</t>
  </si>
  <si>
    <t>MEDINA DE POMAR</t>
  </si>
  <si>
    <t>CALAHORRA</t>
  </si>
  <si>
    <t>LLAMBRIAS</t>
  </si>
  <si>
    <t>GIBAJA</t>
  </si>
  <si>
    <t>QUINTANILLA</t>
  </si>
  <si>
    <t>POLA SIERO</t>
  </si>
  <si>
    <t>MUÑORRODERO</t>
  </si>
  <si>
    <t>LOS CORRALES DE</t>
  </si>
  <si>
    <t>VILANOVA</t>
  </si>
  <si>
    <t>NON</t>
  </si>
  <si>
    <t>AYORU</t>
  </si>
  <si>
    <t>POLIGONO RIAÑO</t>
  </si>
  <si>
    <t>SUANCES</t>
  </si>
  <si>
    <t>FERROL</t>
  </si>
  <si>
    <t>RAMALES DE LA VICTORIA</t>
  </si>
  <si>
    <t>IRUÑA DE OCA</t>
  </si>
  <si>
    <t>BERMEO</t>
  </si>
  <si>
    <t>VIVEDA</t>
  </si>
  <si>
    <t>LAUKIZ</t>
  </si>
  <si>
    <t>LA MAGDALENA</t>
  </si>
  <si>
    <t>VILLENOUVELLE</t>
  </si>
  <si>
    <t>DONOSTIA</t>
  </si>
  <si>
    <t>MURET</t>
  </si>
  <si>
    <t>SOTO MARINA</t>
  </si>
  <si>
    <t>ALCORCON</t>
  </si>
  <si>
    <t>MANZANARES EL R</t>
  </si>
  <si>
    <t>LA MANJOYA</t>
  </si>
  <si>
    <t>HERNANI</t>
  </si>
  <si>
    <t>HERRERA CAMARGO</t>
  </si>
  <si>
    <t>OLICIO</t>
  </si>
  <si>
    <t>REINOSA</t>
  </si>
  <si>
    <t>ORUÑA DE</t>
  </si>
  <si>
    <t>ZURITA</t>
  </si>
  <si>
    <t>RALES</t>
  </si>
  <si>
    <t>LAS MATAS</t>
  </si>
  <si>
    <t>COLLADO VILLALB</t>
  </si>
  <si>
    <t>CASAMARIA</t>
  </si>
  <si>
    <t>LAS LLAMBRIAS</t>
  </si>
  <si>
    <t>VILLANUEVA DEL</t>
  </si>
  <si>
    <t>BUSTIO</t>
  </si>
  <si>
    <t>VILLAMIANA</t>
  </si>
  <si>
    <t>VAL SAN VICENTE</t>
  </si>
  <si>
    <t>PALENCIA</t>
  </si>
  <si>
    <t>DUEÑAS</t>
  </si>
  <si>
    <t>CANADA</t>
  </si>
  <si>
    <t>OUCES</t>
  </si>
  <si>
    <t>SANTUCU</t>
  </si>
  <si>
    <t>CABRALES</t>
  </si>
  <si>
    <t>CUETO ABAMIA</t>
  </si>
  <si>
    <t xml:space="preserve">  </t>
  </si>
  <si>
    <t>PUERCOS</t>
  </si>
  <si>
    <t>ALCOBENDAS</t>
  </si>
  <si>
    <t>DONOSTIA-SAN SE</t>
  </si>
  <si>
    <t>ELORRIO</t>
  </si>
  <si>
    <t>BARACALDO</t>
  </si>
  <si>
    <t>MELIDE</t>
  </si>
  <si>
    <t>BERODIA</t>
  </si>
  <si>
    <t>LOS CAMPOS</t>
  </si>
  <si>
    <t>BOAL</t>
  </si>
  <si>
    <t>EL LLANO</t>
  </si>
  <si>
    <t>ST. CRUZ</t>
  </si>
  <si>
    <t>SAN ADRIANO</t>
  </si>
  <si>
    <t>LA DORIGA</t>
  </si>
  <si>
    <t>PEDRIDO</t>
  </si>
  <si>
    <t>SAN MARTIN DE LASPRA</t>
  </si>
  <si>
    <t>VILLAR</t>
  </si>
  <si>
    <t>EL CANTON</t>
  </si>
  <si>
    <t>VUELTA EL CARBALLO</t>
  </si>
  <si>
    <t>OVIÑANA</t>
  </si>
  <si>
    <t>POZUELO</t>
  </si>
  <si>
    <t>FONTARICA</t>
  </si>
  <si>
    <t>S.PEDRO PAREDES</t>
  </si>
  <si>
    <t>PEÑA PRONGA</t>
  </si>
  <si>
    <t>LOS FUERTES</t>
  </si>
  <si>
    <t>CONELLANA</t>
  </si>
  <si>
    <t>GIJÓN</t>
  </si>
  <si>
    <t>EL BANZAO</t>
  </si>
  <si>
    <t>SOTO DE LOS INF</t>
  </si>
  <si>
    <t>TRUBIA</t>
  </si>
  <si>
    <t>EL MIGUELÓN</t>
  </si>
  <si>
    <t>SANTIAGO BARCA</t>
  </si>
  <si>
    <t>EL ESPIN</t>
  </si>
  <si>
    <t>PRAHUA</t>
  </si>
  <si>
    <t>ZARZAQUEMADA</t>
  </si>
  <si>
    <t>HARO</t>
  </si>
  <si>
    <t>CERREDO</t>
  </si>
  <si>
    <t>GUECHO</t>
  </si>
  <si>
    <t>ALVARIZA</t>
  </si>
  <si>
    <t>BARZANILLA</t>
  </si>
  <si>
    <t>HERBOGO</t>
  </si>
  <si>
    <t>LLANERA</t>
  </si>
  <si>
    <t>BARZANA</t>
  </si>
  <si>
    <t>CACHEIRAS</t>
  </si>
  <si>
    <t>LOGREZANA</t>
  </si>
  <si>
    <t>LINARES</t>
  </si>
  <si>
    <t>LEGUTIANO</t>
  </si>
  <si>
    <t>CANGAS DE NARCE</t>
  </si>
  <si>
    <t>TUÑA</t>
  </si>
  <si>
    <t>BELMONTE</t>
  </si>
  <si>
    <t>BARRACA DE ABAJO (LA)</t>
  </si>
  <si>
    <t>AS PONTES</t>
  </si>
  <si>
    <t>HEDRADA</t>
  </si>
  <si>
    <t>VILLACARRIEDO</t>
  </si>
  <si>
    <t>BARCO DE ÁVILA</t>
  </si>
  <si>
    <t>FENE</t>
  </si>
  <si>
    <t>CUELLAR</t>
  </si>
  <si>
    <t>BALLORIA</t>
  </si>
  <si>
    <t>ZAMORA</t>
  </si>
  <si>
    <t>POBLADURA VALLE</t>
  </si>
  <si>
    <t>SANTIAGO DE COM</t>
  </si>
  <si>
    <t>LAS ARENAS</t>
  </si>
  <si>
    <t>CORBEIRA</t>
  </si>
  <si>
    <t>COTO ARBON</t>
  </si>
  <si>
    <t>LOS PINGOS</t>
  </si>
  <si>
    <t>TOURNEFEVILLE</t>
  </si>
  <si>
    <t>VILLAMAYOR</t>
  </si>
  <si>
    <t>BARBON</t>
  </si>
  <si>
    <t>PIEDRA LLANA</t>
  </si>
  <si>
    <t>LES ANIMES</t>
  </si>
  <si>
    <t>EL POCIN DEL VALLE</t>
  </si>
  <si>
    <t xml:space="preserve">EL ARCO </t>
  </si>
  <si>
    <t>EL TURRION</t>
  </si>
  <si>
    <t>LA TRILLERA</t>
  </si>
  <si>
    <t>GUADALAJARA</t>
  </si>
  <si>
    <t>MOLINA ARAGON</t>
  </si>
  <si>
    <t>V. DEL JARAMA</t>
  </si>
  <si>
    <t>EL COLLUGU</t>
  </si>
  <si>
    <t>EL PEDRERU</t>
  </si>
  <si>
    <t>CENICIENTOS</t>
  </si>
  <si>
    <t>VILLORIA</t>
  </si>
  <si>
    <t>EL BERRON-SIERO</t>
  </si>
  <si>
    <t>EL ARGAYU</t>
  </si>
  <si>
    <t>CANGA DE ONIS</t>
  </si>
  <si>
    <t>ONIS</t>
  </si>
  <si>
    <t>L'ABEJAL</t>
  </si>
  <si>
    <t>MARRON</t>
  </si>
  <si>
    <t>TREMAÑES</t>
  </si>
  <si>
    <t>ARENAL</t>
  </si>
  <si>
    <t>RAMALES DE LA V</t>
  </si>
  <si>
    <t>GRANDA</t>
  </si>
  <si>
    <t xml:space="preserve">LA BARCA  </t>
  </si>
  <si>
    <t>LA COVEÑA</t>
  </si>
  <si>
    <t>ALTO BUENAVISTA</t>
  </si>
  <si>
    <t>S. DE CANGAS</t>
  </si>
  <si>
    <t>ARAVACA</t>
  </si>
  <si>
    <t>SOMIO</t>
  </si>
  <si>
    <t>LOS ESPIGONES DE TRIONGO</t>
  </si>
  <si>
    <t>ARGÜELLES</t>
  </si>
  <si>
    <t>CENEYA</t>
  </si>
  <si>
    <t>TOLEDO</t>
  </si>
  <si>
    <t>TORRIJOS</t>
  </si>
  <si>
    <t>EL PUENTE LA FE</t>
  </si>
  <si>
    <t>TUNINOS</t>
  </si>
  <si>
    <t>PUENTE MATAGUES</t>
  </si>
  <si>
    <t>LA CHORRERA</t>
  </si>
  <si>
    <t>LA VIELLERA</t>
  </si>
  <si>
    <t>LATORES</t>
  </si>
  <si>
    <t>SEVILLA</t>
  </si>
  <si>
    <t>VEGA LOS CASERO</t>
  </si>
  <si>
    <t>GOGIN</t>
  </si>
  <si>
    <t>PTE LES ROCES</t>
  </si>
  <si>
    <t>VUELTA ALLENDE</t>
  </si>
  <si>
    <t>ARRUDU</t>
  </si>
  <si>
    <t>TRES CANTOS</t>
  </si>
  <si>
    <t xml:space="preserve">LA TRILLERA </t>
  </si>
  <si>
    <t>ZARAGOZA</t>
  </si>
  <si>
    <t>SOTO DE REY</t>
  </si>
  <si>
    <t>LARERDO</t>
  </si>
  <si>
    <t>BALMASEDA</t>
  </si>
  <si>
    <t>CONDADO</t>
  </si>
  <si>
    <t>EL ESPINU</t>
  </si>
  <si>
    <t>COVIELLA</t>
  </si>
  <si>
    <t>ETXAGUEN</t>
  </si>
  <si>
    <t>ALDEANUEVA</t>
  </si>
  <si>
    <t>VALDELAFUENTE</t>
  </si>
  <si>
    <t>PERNUS</t>
  </si>
  <si>
    <t>EL ARRUDO</t>
  </si>
  <si>
    <t>URB. NATURA</t>
  </si>
  <si>
    <t>CASTELLON</t>
  </si>
  <si>
    <t>CAMPOMOLIN</t>
  </si>
  <si>
    <t>TRASLOSCANTOS</t>
  </si>
  <si>
    <t>BIMENES</t>
  </si>
  <si>
    <t>QUINTANA RANERO</t>
  </si>
  <si>
    <t>MEDIA</t>
  </si>
  <si>
    <t>MAX</t>
  </si>
  <si>
    <t>Capt reales 1533</t>
  </si>
  <si>
    <t>Espigones</t>
  </si>
  <si>
    <t>Los vallaos</t>
  </si>
  <si>
    <t>E. Triongo</t>
  </si>
  <si>
    <t>Escrita cp.</t>
  </si>
  <si>
    <t>M ponga c.</t>
  </si>
  <si>
    <t>Barco Toraño</t>
  </si>
  <si>
    <t>La jaz</t>
  </si>
  <si>
    <t>Barco cp</t>
  </si>
  <si>
    <t>El bollu</t>
  </si>
  <si>
    <t>La raíz</t>
  </si>
  <si>
    <t>La cerezal</t>
  </si>
  <si>
    <t>E. Triongo cp.</t>
  </si>
  <si>
    <t>Los cuervos</t>
  </si>
  <si>
    <t>Golondroso c.</t>
  </si>
  <si>
    <t>palomar</t>
  </si>
  <si>
    <t>Esp. Trion.</t>
  </si>
  <si>
    <t>La beyera</t>
  </si>
  <si>
    <t>Carneru</t>
  </si>
  <si>
    <t>Remetón</t>
  </si>
  <si>
    <t>Riera</t>
  </si>
  <si>
    <t>Bollu</t>
  </si>
  <si>
    <t>Cuetumerin</t>
  </si>
  <si>
    <t>Los lagos c.</t>
  </si>
  <si>
    <t>La barca</t>
  </si>
  <si>
    <t>La uña</t>
  </si>
  <si>
    <t>Fuentines</t>
  </si>
  <si>
    <t>Tunon</t>
  </si>
  <si>
    <t>El aliso cp.</t>
  </si>
  <si>
    <t>El barreñu cp.</t>
  </si>
  <si>
    <t>Lagos c.</t>
  </si>
  <si>
    <t>El palomar cp.</t>
  </si>
  <si>
    <t>La cruz c.</t>
  </si>
  <si>
    <t>Pte  villanueva</t>
  </si>
  <si>
    <t>E. triongo</t>
  </si>
  <si>
    <t>P la vieya cp.</t>
  </si>
  <si>
    <t>Carnero</t>
  </si>
  <si>
    <t>Rozaones</t>
  </si>
  <si>
    <t>Los llaos</t>
  </si>
  <si>
    <t>La vejal</t>
  </si>
  <si>
    <t>Abejal</t>
  </si>
  <si>
    <t>Brezo c.</t>
  </si>
  <si>
    <t>La silla</t>
  </si>
  <si>
    <t>El cable</t>
  </si>
  <si>
    <t>barca</t>
  </si>
  <si>
    <t>Matagües</t>
  </si>
  <si>
    <t>El remetón</t>
  </si>
  <si>
    <t>Ricao c.</t>
  </si>
  <si>
    <t>Villanueva</t>
  </si>
  <si>
    <t>El barco cp.</t>
  </si>
  <si>
    <t>La escrita</t>
  </si>
  <si>
    <t>el arco</t>
  </si>
  <si>
    <t>La requexada</t>
  </si>
  <si>
    <t>la jae</t>
  </si>
  <si>
    <t>Remolina c.</t>
  </si>
  <si>
    <t>El aliso</t>
  </si>
  <si>
    <t>Arcu</t>
  </si>
  <si>
    <t>Reigada</t>
  </si>
  <si>
    <t>El arco</t>
  </si>
  <si>
    <t>pocin del eo</t>
  </si>
  <si>
    <t>Escrita</t>
  </si>
  <si>
    <t>Curvona</t>
  </si>
  <si>
    <t>Piedra mala</t>
  </si>
  <si>
    <t>Pte romano cp.</t>
  </si>
  <si>
    <t>La vara c.</t>
  </si>
  <si>
    <t>Pasarela de fuentes</t>
  </si>
  <si>
    <t>Vellera</t>
  </si>
  <si>
    <t>Cerezal</t>
  </si>
  <si>
    <t>La curvona</t>
  </si>
  <si>
    <t>El tellón (piloña)</t>
  </si>
  <si>
    <t>Tunón</t>
  </si>
  <si>
    <t>Bareñu</t>
  </si>
  <si>
    <t>El arcu cp.</t>
  </si>
  <si>
    <t>Esp. Triongo</t>
  </si>
  <si>
    <t>Sierra c.</t>
  </si>
  <si>
    <t>Nasares</t>
  </si>
  <si>
    <t>El arco cp.</t>
  </si>
  <si>
    <t>Golondrosu c.</t>
  </si>
  <si>
    <t xml:space="preserve">Escrita cp. </t>
  </si>
  <si>
    <t>El palomar</t>
  </si>
  <si>
    <t>La viesca</t>
  </si>
  <si>
    <t>La vellera</t>
  </si>
  <si>
    <t xml:space="preserve">Pte.Romano  </t>
  </si>
  <si>
    <t>Les partices</t>
  </si>
  <si>
    <t>Cuervos</t>
  </si>
  <si>
    <t>Palomar cp.</t>
  </si>
  <si>
    <t>Barca</t>
  </si>
  <si>
    <t>Barreñu cp.</t>
  </si>
  <si>
    <t>Cañeras c.</t>
  </si>
  <si>
    <t xml:space="preserve">La vara  </t>
  </si>
  <si>
    <t>La uña cp.</t>
  </si>
  <si>
    <t>Raigada</t>
  </si>
  <si>
    <t xml:space="preserve">Barreñu  </t>
  </si>
  <si>
    <t>Sierra cp.</t>
  </si>
  <si>
    <t>Sierra</t>
  </si>
  <si>
    <t>Estayos c.</t>
  </si>
  <si>
    <t>Lladuengo</t>
  </si>
  <si>
    <t xml:space="preserve">Damaso  </t>
  </si>
  <si>
    <t>Los estayos c.</t>
  </si>
  <si>
    <t>La trillera</t>
  </si>
  <si>
    <t>La biesca</t>
  </si>
  <si>
    <t>Vejal</t>
  </si>
  <si>
    <t>Los Bancos</t>
  </si>
  <si>
    <t>Soto Dueñas c.</t>
  </si>
  <si>
    <t>Los llaos c.</t>
  </si>
  <si>
    <t>barreñu cp.</t>
  </si>
  <si>
    <t>Alisu cp.</t>
  </si>
  <si>
    <t>Tejera c.</t>
  </si>
  <si>
    <t>El camarón</t>
  </si>
  <si>
    <t>Pte Romano</t>
  </si>
  <si>
    <t>El turrión</t>
  </si>
  <si>
    <t>miyares</t>
  </si>
  <si>
    <t>Palomar</t>
  </si>
  <si>
    <t>B. Toraño</t>
  </si>
  <si>
    <t>les animes</t>
  </si>
  <si>
    <t>Rozaones cp.</t>
  </si>
  <si>
    <t>Picu la vieya cp.</t>
  </si>
  <si>
    <t>La aliseda</t>
  </si>
  <si>
    <t xml:space="preserve">El triongo </t>
  </si>
  <si>
    <t>Prau pinche</t>
  </si>
  <si>
    <t>Les quintanes</t>
  </si>
  <si>
    <t>Requexada</t>
  </si>
  <si>
    <t>La Raiz</t>
  </si>
  <si>
    <t>La abeval</t>
  </si>
  <si>
    <t>Pedreru</t>
  </si>
  <si>
    <t>ElBollu</t>
  </si>
  <si>
    <t>La raiz</t>
  </si>
  <si>
    <t>La Barca</t>
  </si>
  <si>
    <t>M. Ponga c.</t>
  </si>
  <si>
    <t>Soto dueñas c.</t>
  </si>
  <si>
    <t>Tempranas c.</t>
  </si>
  <si>
    <t>Ñasares</t>
  </si>
  <si>
    <t>La reigada</t>
  </si>
  <si>
    <t>La obra</t>
  </si>
  <si>
    <t>Laviesca</t>
  </si>
  <si>
    <t>Corigos cp.</t>
  </si>
  <si>
    <t>Camarón</t>
  </si>
  <si>
    <t>La rasa(piloña)</t>
  </si>
  <si>
    <t>La Teya</t>
  </si>
  <si>
    <t>Barreño cp.</t>
  </si>
  <si>
    <t>Fuentes</t>
  </si>
  <si>
    <t>Vallamín</t>
  </si>
  <si>
    <t>La vara</t>
  </si>
  <si>
    <t>Millares</t>
  </si>
  <si>
    <t>Pte romano</t>
  </si>
  <si>
    <t>Cueves cp.</t>
  </si>
  <si>
    <t>Corigos</t>
  </si>
  <si>
    <t>Espigon</t>
  </si>
  <si>
    <t>El boyu</t>
  </si>
  <si>
    <t xml:space="preserve">Lagos   </t>
  </si>
  <si>
    <t>Miyares</t>
  </si>
  <si>
    <t>Pocín del eo</t>
  </si>
  <si>
    <t>Turrión</t>
  </si>
  <si>
    <t>Polvorín</t>
  </si>
  <si>
    <t>La raigada</t>
  </si>
  <si>
    <t>Vallaos</t>
  </si>
  <si>
    <t>Barreñu</t>
  </si>
  <si>
    <t>trionco</t>
  </si>
  <si>
    <t>tunon</t>
  </si>
  <si>
    <t>Cañeres</t>
  </si>
  <si>
    <t>Matamues</t>
  </si>
  <si>
    <t xml:space="preserve">Tempranas </t>
  </si>
  <si>
    <t>El Pedreru</t>
  </si>
  <si>
    <t>M ponga</t>
  </si>
  <si>
    <t>Rametón</t>
  </si>
  <si>
    <t>Rozaones cp</t>
  </si>
  <si>
    <t>Chorreres de maximo</t>
  </si>
  <si>
    <t>La jae</t>
  </si>
  <si>
    <t>Picu la vieya</t>
  </si>
  <si>
    <t>La viesca c.</t>
  </si>
  <si>
    <t>Trillera</t>
  </si>
  <si>
    <t>Covayo</t>
  </si>
  <si>
    <t xml:space="preserve">Corigos </t>
  </si>
  <si>
    <t>El bollu cp.</t>
  </si>
  <si>
    <t>Roguin</t>
  </si>
  <si>
    <t>Pte La barca</t>
  </si>
  <si>
    <t>La Silla</t>
  </si>
  <si>
    <t>p. fuentes</t>
  </si>
  <si>
    <t xml:space="preserve">Corigos  </t>
  </si>
  <si>
    <t>Monasterio</t>
  </si>
  <si>
    <t>El pontigu</t>
  </si>
  <si>
    <t>Corugona</t>
  </si>
  <si>
    <t>Plagamón</t>
  </si>
  <si>
    <t>Triollo</t>
  </si>
  <si>
    <t>La raposa (piloña)</t>
  </si>
  <si>
    <t>El Tunón</t>
  </si>
  <si>
    <t>Pte.Romano cp.</t>
  </si>
  <si>
    <t>Barco</t>
  </si>
  <si>
    <t>La teya</t>
  </si>
  <si>
    <t>Arrudos</t>
  </si>
  <si>
    <t>Arrudo cp</t>
  </si>
  <si>
    <t>La tejera c.</t>
  </si>
  <si>
    <t>La rasa</t>
  </si>
  <si>
    <t>El argayo</t>
  </si>
  <si>
    <t>Taragaño (piloña)c.</t>
  </si>
  <si>
    <t>la cuesta</t>
  </si>
  <si>
    <t>La cuesta</t>
  </si>
  <si>
    <t>La viella cp.</t>
  </si>
  <si>
    <t>Morrón (piloña)</t>
  </si>
  <si>
    <t>Triongo</t>
  </si>
  <si>
    <t>El espino</t>
  </si>
  <si>
    <t>La Teja</t>
  </si>
  <si>
    <t>Golondroso</t>
  </si>
  <si>
    <t>Matagües cp.</t>
  </si>
  <si>
    <t>El fondrigu</t>
  </si>
  <si>
    <t>Cable</t>
  </si>
  <si>
    <t>Redondo(piloña)</t>
  </si>
  <si>
    <t>Pte las rozadas</t>
  </si>
  <si>
    <t>Lladuengu cp</t>
  </si>
  <si>
    <t>Pte Romano cp.</t>
  </si>
  <si>
    <t>Boguín</t>
  </si>
  <si>
    <t>Lladuengo cp</t>
  </si>
  <si>
    <t>El barco</t>
  </si>
  <si>
    <t>Damaso cp.</t>
  </si>
  <si>
    <t>Brezu c.</t>
  </si>
  <si>
    <t>LaBeyera</t>
  </si>
  <si>
    <t>B toraño</t>
  </si>
  <si>
    <t>Pte.romano cp.</t>
  </si>
  <si>
    <t xml:space="preserve">Estayos  </t>
  </si>
  <si>
    <t>Piedra Malva</t>
  </si>
  <si>
    <t>La Vellera</t>
  </si>
  <si>
    <t>Corigos cp</t>
  </si>
  <si>
    <t>La huesal (pilo) c.</t>
  </si>
  <si>
    <t>Rozones</t>
  </si>
  <si>
    <t>El pedreru</t>
  </si>
  <si>
    <t>Fuentinas</t>
  </si>
  <si>
    <t>Fecha</t>
  </si>
  <si>
    <t>Coto/Libre</t>
  </si>
  <si>
    <t>Long</t>
  </si>
  <si>
    <t>Sexo</t>
  </si>
  <si>
    <t>Coto</t>
  </si>
  <si>
    <t>Lugar</t>
  </si>
  <si>
    <t>CARES</t>
  </si>
  <si>
    <t>ornia</t>
  </si>
  <si>
    <t>tablón torre</t>
  </si>
  <si>
    <t>los puercos</t>
  </si>
  <si>
    <t>seu</t>
  </si>
  <si>
    <t>encina</t>
  </si>
  <si>
    <t>la sagra</t>
  </si>
  <si>
    <t>santianes</t>
  </si>
  <si>
    <t>Llambrias</t>
  </si>
  <si>
    <t>tilu</t>
  </si>
  <si>
    <t>jaces</t>
  </si>
  <si>
    <t>cigarrillo</t>
  </si>
  <si>
    <t>molinuca</t>
  </si>
  <si>
    <t>non</t>
  </si>
  <si>
    <t>El rey</t>
  </si>
  <si>
    <t>estacada</t>
  </si>
  <si>
    <t>la estaca</t>
  </si>
  <si>
    <t>La capilla</t>
  </si>
  <si>
    <t>libre deva</t>
  </si>
  <si>
    <t>pte viejo</t>
  </si>
  <si>
    <t>arenal</t>
  </si>
  <si>
    <t>la india</t>
  </si>
  <si>
    <t>la molinuca</t>
  </si>
  <si>
    <t>el rey</t>
  </si>
  <si>
    <t>monejo</t>
  </si>
  <si>
    <t>la barca</t>
  </si>
  <si>
    <t>Alloru</t>
  </si>
  <si>
    <t>La concha</t>
  </si>
  <si>
    <t>mildon</t>
  </si>
  <si>
    <t>el cigarrillo</t>
  </si>
  <si>
    <t>peña caida</t>
  </si>
  <si>
    <t>La matona</t>
  </si>
  <si>
    <t>Estragueña?</t>
  </si>
  <si>
    <t>niserias</t>
  </si>
  <si>
    <t>concha</t>
  </si>
  <si>
    <t>miñances</t>
  </si>
  <si>
    <t>la capilla</t>
  </si>
  <si>
    <t>la tempranera</t>
  </si>
  <si>
    <t>la matona</t>
  </si>
  <si>
    <t>El trigüeñu</t>
  </si>
  <si>
    <t>vilde</t>
  </si>
  <si>
    <t>Baños</t>
  </si>
  <si>
    <t xml:space="preserve">libre  </t>
  </si>
  <si>
    <t>churro</t>
  </si>
  <si>
    <t>narcea</t>
  </si>
  <si>
    <t>eo</t>
  </si>
  <si>
    <t>ADI</t>
  </si>
  <si>
    <t>CAMPAÑA</t>
  </si>
  <si>
    <t>04.02.2006 16:00:00</t>
  </si>
  <si>
    <t>03.04.2006 16:00:00</t>
  </si>
  <si>
    <t>09.04.2006 11:30:00</t>
  </si>
  <si>
    <t>11.04.2006 18:50:00</t>
  </si>
  <si>
    <t>14.04.2006 16:00:00</t>
  </si>
  <si>
    <t>15.04.2006 10:00:00</t>
  </si>
  <si>
    <t>15.04.2006 12:30:00</t>
  </si>
  <si>
    <t>15.04.2006 15:00:00</t>
  </si>
  <si>
    <t>LA RABIUCA</t>
  </si>
  <si>
    <t>16.04.2006 10:00:00</t>
  </si>
  <si>
    <t>19.04.2006 12:30:00</t>
  </si>
  <si>
    <t>21.04.2006 23:00:00</t>
  </si>
  <si>
    <t>22.04.2006 18:30:00</t>
  </si>
  <si>
    <t>23.04.2006 10:15:00</t>
  </si>
  <si>
    <t>23.04.2006 11:00:00</t>
  </si>
  <si>
    <t>23.04.2006 17:00:00</t>
  </si>
  <si>
    <t>24.04.2006 10:00:00</t>
  </si>
  <si>
    <t>25.04.2006 09:03:00</t>
  </si>
  <si>
    <t>25.04.2006 09:35:00</t>
  </si>
  <si>
    <t>25.04.2006 17:00:00</t>
  </si>
  <si>
    <t>26.04.2006 15:00:00</t>
  </si>
  <si>
    <t>28.04.2006 08:03:00</t>
  </si>
  <si>
    <t>28.04.2006 09:03:00</t>
  </si>
  <si>
    <t>ZONA 1</t>
  </si>
  <si>
    <t>28.04.2006 10:00:00</t>
  </si>
  <si>
    <t>28.04.2006 10:03:00</t>
  </si>
  <si>
    <t>28.04.2006 12:03:00</t>
  </si>
  <si>
    <t>28.04.2006 17:00:00</t>
  </si>
  <si>
    <t>28.04.2006 18:00:00</t>
  </si>
  <si>
    <t>29.04.2006 12:00:00</t>
  </si>
  <si>
    <t>30.04.2006 08:03:00</t>
  </si>
  <si>
    <t>30.04.2006 12:03:00</t>
  </si>
  <si>
    <t>30.04.2006 16:00:00</t>
  </si>
  <si>
    <t>30.04.2006 16:03:00</t>
  </si>
  <si>
    <t>30.04.2006 17:00:00</t>
  </si>
  <si>
    <t>01.05.2006 08:00:00</t>
  </si>
  <si>
    <t>01.05.2006 10:00:00</t>
  </si>
  <si>
    <t>01.05.2006 12:00:00</t>
  </si>
  <si>
    <t>01.05.2006 16:00:00</t>
  </si>
  <si>
    <t>01.05.2006 19:00:00</t>
  </si>
  <si>
    <t>CHURRU</t>
  </si>
  <si>
    <t>02.05.2006 11:00:00</t>
  </si>
  <si>
    <t>02.05.2006 14:00:00</t>
  </si>
  <si>
    <t>02.05.2006 16:00:00</t>
  </si>
  <si>
    <t>03.05.2006 09:00:00</t>
  </si>
  <si>
    <t>03.05.2006 13:00:00</t>
  </si>
  <si>
    <t>05.05.2006 12:00:00</t>
  </si>
  <si>
    <t>05.05.2006 17:00:00</t>
  </si>
  <si>
    <t>06.05.2006 07:00:00</t>
  </si>
  <si>
    <t>06.05.2006 09:15:00</t>
  </si>
  <si>
    <t>06.05.2006 10:00:00</t>
  </si>
  <si>
    <t>06.05.2006 10:03:00</t>
  </si>
  <si>
    <t>06.05.2006 13:03:00</t>
  </si>
  <si>
    <t>06.05.2006 14:00:00</t>
  </si>
  <si>
    <t>06.05.2006 16:00:00</t>
  </si>
  <si>
    <t>07.05.2006 10:00:00</t>
  </si>
  <si>
    <t>07.05.2006 16:00:00</t>
  </si>
  <si>
    <t>07.05.2006 17:03:00</t>
  </si>
  <si>
    <t>08.05.2006 09:00:00</t>
  </si>
  <si>
    <t>08.05.2006 13:00:00</t>
  </si>
  <si>
    <t>08.05.2006 13:03:00</t>
  </si>
  <si>
    <t>SIN ESPECIFICAR</t>
  </si>
  <si>
    <t>08.05.2006 17:00:00</t>
  </si>
  <si>
    <t>08.05.2006 18:00:00</t>
  </si>
  <si>
    <t>08.05.2006 19:00:00</t>
  </si>
  <si>
    <t>09.05.2006 10:03:00</t>
  </si>
  <si>
    <t>09.05.2006 12:00:00</t>
  </si>
  <si>
    <t>09.05.2006 16:00:00</t>
  </si>
  <si>
    <t>09.05.2006 17:00:00</t>
  </si>
  <si>
    <t>10.05.2006 08:00:00</t>
  </si>
  <si>
    <t>10.05.2006 09:00:00</t>
  </si>
  <si>
    <t>10.05.2006 11:00:00</t>
  </si>
  <si>
    <t>10.05.2006 12:00:00</t>
  </si>
  <si>
    <t>10.05.2006 12:15:00</t>
  </si>
  <si>
    <t>12.05.2006 13:00:00</t>
  </si>
  <si>
    <t>12.05.2006 16:03:00</t>
  </si>
  <si>
    <t>13.05.2006 11:00:00</t>
  </si>
  <si>
    <t>13.05.2006 11:15:00</t>
  </si>
  <si>
    <t>13.05.2006 16:00:00</t>
  </si>
  <si>
    <t>14.05.2006 09:00:00</t>
  </si>
  <si>
    <t>14.05.2006 10:00:00</t>
  </si>
  <si>
    <t>14.05.2006 12:00:00</t>
  </si>
  <si>
    <t>14.05.2006 13:00:00</t>
  </si>
  <si>
    <t>14.05.2006 16:00:00</t>
  </si>
  <si>
    <t>15.05.2006 08:00:00</t>
  </si>
  <si>
    <t>15.05.2006 12:03:00</t>
  </si>
  <si>
    <t>15.05.2006 18:00:00</t>
  </si>
  <si>
    <t>15.05.2006 18:02:00</t>
  </si>
  <si>
    <t>16.05.2006 09:03:00</t>
  </si>
  <si>
    <t>16.05.2006 11:00:00</t>
  </si>
  <si>
    <t>16.05.2006 13:00:00</t>
  </si>
  <si>
    <t>16.05.2006 15:03:00</t>
  </si>
  <si>
    <t>16.05.2006 17:00:00</t>
  </si>
  <si>
    <t>16.05.2006 17:03:00</t>
  </si>
  <si>
    <t>17.05.2006 11:00:00</t>
  </si>
  <si>
    <t>17.05.2006 13:00:00</t>
  </si>
  <si>
    <t>17.05.2006 16:00:00</t>
  </si>
  <si>
    <t>17.05.2006 16:03:00</t>
  </si>
  <si>
    <t>17.05.2006 17:03:00</t>
  </si>
  <si>
    <t>17.05.2006 20:00:00</t>
  </si>
  <si>
    <t>18.05.2006 08:03:00</t>
  </si>
  <si>
    <t>18.05.2006 10:03:00</t>
  </si>
  <si>
    <t>19.05.2006 07:03:00</t>
  </si>
  <si>
    <t>19.05.2006 08:03:00</t>
  </si>
  <si>
    <t>19.05.2006 08:45:00</t>
  </si>
  <si>
    <t>19.05.2006 12:00:00</t>
  </si>
  <si>
    <t>19.05.2006 13:00:00</t>
  </si>
  <si>
    <t>19.05.2006 16:00:00</t>
  </si>
  <si>
    <t>19.05.2006 18:00:00</t>
  </si>
  <si>
    <t>19.05.2006 20:00:00</t>
  </si>
  <si>
    <t>20.05.2006 07:00:00</t>
  </si>
  <si>
    <t>JORNUCU</t>
  </si>
  <si>
    <t>20.05.2006 10:00:00</t>
  </si>
  <si>
    <t>20.05.2006 11:03:00</t>
  </si>
  <si>
    <t>20.05.2006 13:00:00</t>
  </si>
  <si>
    <t>EL ANGEL</t>
  </si>
  <si>
    <t>20.05.2006 14:00:00</t>
  </si>
  <si>
    <t>20.05.2006 18:00:00</t>
  </si>
  <si>
    <t>21.05.2006 08:00:00</t>
  </si>
  <si>
    <t>21.05.2006 10:00:00</t>
  </si>
  <si>
    <t>21.05.2006 10:03:00</t>
  </si>
  <si>
    <t>21.05.2006 11:00:00</t>
  </si>
  <si>
    <t>21.05.2006 16:00:00</t>
  </si>
  <si>
    <t>21.05.2006 17:00:00</t>
  </si>
  <si>
    <t>22.05.2006 08:04:00</t>
  </si>
  <si>
    <t>22.05.2006 10:00:00</t>
  </si>
  <si>
    <t>22.05.2006 11:00:00</t>
  </si>
  <si>
    <t>22.05.2006 11:03:00</t>
  </si>
  <si>
    <t>22.05.2006 12:00:00</t>
  </si>
  <si>
    <t>22.05.2006 12:03:00</t>
  </si>
  <si>
    <t>22.05.2006 13:00:00</t>
  </si>
  <si>
    <t>22.05.2006 16:00:00</t>
  </si>
  <si>
    <t>22.05.2006 17:00:00</t>
  </si>
  <si>
    <t>22.05.2006 18:00:00</t>
  </si>
  <si>
    <t>23.05.2006 09:00:00</t>
  </si>
  <si>
    <t>23.05.2006 11:00:00</t>
  </si>
  <si>
    <t>23.05.2006 15:00:00</t>
  </si>
  <si>
    <t>23.05.2006 16:00:00</t>
  </si>
  <si>
    <t>23.05.2006 17:00:00</t>
  </si>
  <si>
    <t>24.05.2006 08:03:00</t>
  </si>
  <si>
    <t>24.05.2006 09:03:00</t>
  </si>
  <si>
    <t>24.05.2006 10:03:00</t>
  </si>
  <si>
    <t>24.05.2006 11:03:00</t>
  </si>
  <si>
    <t>24.05.2006 12:00:00</t>
  </si>
  <si>
    <t>24.05.2006 19:03:00</t>
  </si>
  <si>
    <t>26.05.2006 10:00:00</t>
  </si>
  <si>
    <t>26.05.2006 18:00:00</t>
  </si>
  <si>
    <t>26.05.2006 19:00:00</t>
  </si>
  <si>
    <t>TEMPRANERA</t>
  </si>
  <si>
    <t>27.05.2006 07:00:00</t>
  </si>
  <si>
    <t>27.05.2006 19:03:00</t>
  </si>
  <si>
    <t>28.05.2006 09:00:00</t>
  </si>
  <si>
    <t>28.05.2006 15:00:00</t>
  </si>
  <si>
    <t>28.05.2006 17:00:00</t>
  </si>
  <si>
    <t>29.05.2006 09:00:00</t>
  </si>
  <si>
    <t>29.05.2006 10:00:00</t>
  </si>
  <si>
    <t>29.05.2006 17:00:00</t>
  </si>
  <si>
    <t>29.05.2006 19:00:00</t>
  </si>
  <si>
    <t>30.05.2006 07:00:00</t>
  </si>
  <si>
    <t>30.05.2006 08:15:00</t>
  </si>
  <si>
    <t>30.05.2006 09:03:00</t>
  </si>
  <si>
    <t>30.05.2006 10:00:00</t>
  </si>
  <si>
    <t>30.05.2006 13:00:00</t>
  </si>
  <si>
    <t>30.05.2006 16:03:00</t>
  </si>
  <si>
    <t>30.05.2006 18:00:00</t>
  </si>
  <si>
    <t>30.05.2006 19:00:00</t>
  </si>
  <si>
    <t>31.05.2006 10:00:00</t>
  </si>
  <si>
    <t>31.05.2006 11:00:00</t>
  </si>
  <si>
    <t>31.05.2006 12:00:00</t>
  </si>
  <si>
    <t>31.05.2006 12:03:00</t>
  </si>
  <si>
    <t>31.05.2006 13:00:00</t>
  </si>
  <si>
    <t>31.05.2006 14:00:00</t>
  </si>
  <si>
    <t>31.05.2006 17:03:00</t>
  </si>
  <si>
    <t>LOS PUERROS</t>
  </si>
  <si>
    <t>31.05.2006 18:00:00</t>
  </si>
  <si>
    <t>01.06.2006 20:03:00</t>
  </si>
  <si>
    <t>02.06.2006 05:45:00</t>
  </si>
  <si>
    <t>02.06.2006 09:00:00</t>
  </si>
  <si>
    <t>02.06.2006 12:00:00</t>
  </si>
  <si>
    <t>02.06.2006 15:03:00</t>
  </si>
  <si>
    <t>02.06.2006 18:00:00</t>
  </si>
  <si>
    <t>02.06.2006 19:00:00</t>
  </si>
  <si>
    <t>LA RIGUERA</t>
  </si>
  <si>
    <t>02.06.2006 20:00:00</t>
  </si>
  <si>
    <t>03.06.2006 06:03:00</t>
  </si>
  <si>
    <t>03.06.2006 07:15:00</t>
  </si>
  <si>
    <t>03.06.2006 10:00:00</t>
  </si>
  <si>
    <t>03.06.2006 11:00:00</t>
  </si>
  <si>
    <t>03.06.2006 18:00:00</t>
  </si>
  <si>
    <t>03.06.2006 18:01:00</t>
  </si>
  <si>
    <t>03.06.2006 18:03:00</t>
  </si>
  <si>
    <t>04.06.2006 08:00:00</t>
  </si>
  <si>
    <t>04.06.2006 08:03:00</t>
  </si>
  <si>
    <t>04.06.2006 09:15:00</t>
  </si>
  <si>
    <t>04.06.2006 10:00:00</t>
  </si>
  <si>
    <t>04.06.2006 13:00:00</t>
  </si>
  <si>
    <t>04.06.2006 16:00:00</t>
  </si>
  <si>
    <t>05.06.2006 11:00:00</t>
  </si>
  <si>
    <t>05.06.2006 12:00:00</t>
  </si>
  <si>
    <t>05.06.2006 16:00:00</t>
  </si>
  <si>
    <t>05.06.2006 17:00:00</t>
  </si>
  <si>
    <t>06.06.2006 08:00:00</t>
  </si>
  <si>
    <t>06.06.2006 11:00:00</t>
  </si>
  <si>
    <t>06.06.2006 15:00:00</t>
  </si>
  <si>
    <t>06.06.2006 15:03:00</t>
  </si>
  <si>
    <t>06.06.2006 17:03:00</t>
  </si>
  <si>
    <t>07.06.2006 07:00:00</t>
  </si>
  <si>
    <t>07.06.2006 08:03:00</t>
  </si>
  <si>
    <t>07.06.2006 10:03:00</t>
  </si>
  <si>
    <t>07.06.2006 17:00:00</t>
  </si>
  <si>
    <t>TEMPRANERAS</t>
  </si>
  <si>
    <t>09.06.2006 09:00:00</t>
  </si>
  <si>
    <t>09.06.2006 09:03:00</t>
  </si>
  <si>
    <t>09.06.2006 11:15:00</t>
  </si>
  <si>
    <t>CHURROS</t>
  </si>
  <si>
    <t>09.06.2006 17:03:00</t>
  </si>
  <si>
    <t>09.06.2006 19:00:00</t>
  </si>
  <si>
    <t>10.06.2006 10:00:00</t>
  </si>
  <si>
    <t>10.06.2006 10:03:00</t>
  </si>
  <si>
    <t>10.06.2006 11:00:00</t>
  </si>
  <si>
    <t>10.06.2006 12:00:00</t>
  </si>
  <si>
    <t>10.06.2006 16:00:00</t>
  </si>
  <si>
    <t>10.06.2006 17:00:00</t>
  </si>
  <si>
    <t>10.06.2006 17:03:00</t>
  </si>
  <si>
    <t>10.06.2006 19:00:00</t>
  </si>
  <si>
    <t>11.06.2006 09:00:00</t>
  </si>
  <si>
    <t>11.06.2006 09:03:00</t>
  </si>
  <si>
    <t>11.06.2006 11:00:00</t>
  </si>
  <si>
    <t>11.06.2006 19:00:00</t>
  </si>
  <si>
    <t>12.06.2006 09:00:00</t>
  </si>
  <si>
    <t>12.06.2006 10:00:00</t>
  </si>
  <si>
    <t>12.06.2006 18:00:00</t>
  </si>
  <si>
    <t>12.06.2006 19:03:00</t>
  </si>
  <si>
    <t>13.06.2006 10:00:00</t>
  </si>
  <si>
    <t>TABLON LA TORRE</t>
  </si>
  <si>
    <t>13.06.2006 11:00:00</t>
  </si>
  <si>
    <t>13.06.2006 12:00:00</t>
  </si>
  <si>
    <t>13.06.2006 16:00:00</t>
  </si>
  <si>
    <t>13.06.2006 16:30:00</t>
  </si>
  <si>
    <t>13.06.2006 17:00:00</t>
  </si>
  <si>
    <t>SAGRA</t>
  </si>
  <si>
    <t>13.06.2006 18:00:00</t>
  </si>
  <si>
    <t>13.06.2006 18:15:00</t>
  </si>
  <si>
    <t>13.06.2006 19:15:00</t>
  </si>
  <si>
    <t>14.06.2006 11:00:00</t>
  </si>
  <si>
    <t>EL MANZANO</t>
  </si>
  <si>
    <t>14.06.2006 12:00:00</t>
  </si>
  <si>
    <t>14.06.2006 13:00:00</t>
  </si>
  <si>
    <t>14.06.2006 17:30:00</t>
  </si>
  <si>
    <t>16.06.2006 08:00:00</t>
  </si>
  <si>
    <t>16.06.2006 10:00:00</t>
  </si>
  <si>
    <t>16.06.2006 11:00:00</t>
  </si>
  <si>
    <t>16.06.2006 13:00:00</t>
  </si>
  <si>
    <t>16.06.2006 17:00:00</t>
  </si>
  <si>
    <t>16.06.2006 18:00:00</t>
  </si>
  <si>
    <t>16.06.2006 19:00:00</t>
  </si>
  <si>
    <t>16.06.2006 20:00:00</t>
  </si>
  <si>
    <t>17.06.2006 09:00:00</t>
  </si>
  <si>
    <t>17.06.2006 11:00:00</t>
  </si>
  <si>
    <t>17.06.2006 16:00:00</t>
  </si>
  <si>
    <t>17.06.2006 17:00:00</t>
  </si>
  <si>
    <t>18.06.2006 09:00:00</t>
  </si>
  <si>
    <t>18.06.2006 16:00:00</t>
  </si>
  <si>
    <t>18.06.2006 17:00:00</t>
  </si>
  <si>
    <t>18.06.2006 19:00:00</t>
  </si>
  <si>
    <t>19.06.2006 11:00:00</t>
  </si>
  <si>
    <t>19.06.2006 11:30:00</t>
  </si>
  <si>
    <t>19.06.2006 12:00:00</t>
  </si>
  <si>
    <t>19.06.2006 12:30:00</t>
  </si>
  <si>
    <t>19.06.2006 16:00:00</t>
  </si>
  <si>
    <t>19.06.2006 18:00:00</t>
  </si>
  <si>
    <t>20.06.2006 10:00:00</t>
  </si>
  <si>
    <t>21.06.2006 08:00:00</t>
  </si>
  <si>
    <t>21.06.2006 10:00:00</t>
  </si>
  <si>
    <t>21.06.2006 10:30:00</t>
  </si>
  <si>
    <t>23.06.2006 07:00:00</t>
  </si>
  <si>
    <t>23.06.2006 18:15:00</t>
  </si>
  <si>
    <t>24.06.2006 09:30:00</t>
  </si>
  <si>
    <t>24.06.2006 10:00:00</t>
  </si>
  <si>
    <t>24.06.2006 11:30:00</t>
  </si>
  <si>
    <t>24.06.2006 12:00:00</t>
  </si>
  <si>
    <t>24.06.2006 23:00:00</t>
  </si>
  <si>
    <t>25.06.2006 17:30:00</t>
  </si>
  <si>
    <t>25.06.2006 18:20:00</t>
  </si>
  <si>
    <t>26.06.2006 09:00:00</t>
  </si>
  <si>
    <t>EL JISU</t>
  </si>
  <si>
    <t>26.06.2006 13:15:00</t>
  </si>
  <si>
    <t>26.06.2006 18:00:00</t>
  </si>
  <si>
    <t>26.06.2006 20:00:00</t>
  </si>
  <si>
    <t>RIGUERA</t>
  </si>
  <si>
    <t>27.06.2006 09:00:00</t>
  </si>
  <si>
    <t>27.06.2006 11:00:00</t>
  </si>
  <si>
    <t>27.06.2006 13:00:00</t>
  </si>
  <si>
    <t>27.06.2006 16:00:00</t>
  </si>
  <si>
    <t>27.06.2006 16:30:00</t>
  </si>
  <si>
    <t>27.06.2006 16:45:00</t>
  </si>
  <si>
    <t>27.06.2006 18:00:00</t>
  </si>
  <si>
    <t>28.06.2006 07:00:00</t>
  </si>
  <si>
    <t>28.06.2006 12:00:00</t>
  </si>
  <si>
    <t>28.06.2006 16:00:00</t>
  </si>
  <si>
    <t>30.06.2006 09:30:00</t>
  </si>
  <si>
    <t>30.06.2006 12:30:00</t>
  </si>
  <si>
    <t>30.06.2006 13:00:00</t>
  </si>
  <si>
    <t>30.06.2006 16:00:00</t>
  </si>
  <si>
    <t>LA PRESA VILDE</t>
  </si>
  <si>
    <t>01.07.2006 10:30:00</t>
  </si>
  <si>
    <t>MANZANO</t>
  </si>
  <si>
    <t>01.07.2006 12:00:00</t>
  </si>
  <si>
    <t>02.07.2006 09:00:00</t>
  </si>
  <si>
    <t>02.07.2006 15:00:00</t>
  </si>
  <si>
    <t>03.07.2006 18:00:00</t>
  </si>
  <si>
    <t>04.07.2006 09:00:00</t>
  </si>
  <si>
    <t>04.07.2006 10:00:00</t>
  </si>
  <si>
    <t>04.07.2006 16:00:00</t>
  </si>
  <si>
    <t>04.07.2006 18:03:00</t>
  </si>
  <si>
    <t>05.07.2006 15:00:00</t>
  </si>
  <si>
    <t>05.07.2006 17:00:00</t>
  </si>
  <si>
    <t>07.07.2006 09:00:00</t>
  </si>
  <si>
    <t>07.07.2006 18:03:00</t>
  </si>
  <si>
    <t>08.07.2006 10:00:00</t>
  </si>
  <si>
    <t>08.07.2006 16:00:00</t>
  </si>
  <si>
    <t>09.07.2006 09:00:00</t>
  </si>
  <si>
    <t>09.07.2006 12:03:00</t>
  </si>
  <si>
    <t>09.07.2006 16:00:00</t>
  </si>
  <si>
    <t>10.07.2006 12:00:00</t>
  </si>
  <si>
    <t>10.07.2006 17:00:00</t>
  </si>
  <si>
    <t>11.07.2006 10:03:00</t>
  </si>
  <si>
    <t>12.07.2006 17:00:00</t>
  </si>
  <si>
    <t>14.07.2006 10:00:00</t>
  </si>
  <si>
    <t>14.07.2006 11:00:00</t>
  </si>
  <si>
    <t>14.07.2006 12:03:00</t>
  </si>
  <si>
    <t>14.07.2006 17:03:00</t>
  </si>
  <si>
    <t>15.07.2006 08:15:00</t>
  </si>
  <si>
    <t>15.07.2006 09:00:00</t>
  </si>
  <si>
    <t>15.07.2006 11:03:00</t>
  </si>
  <si>
    <t>15.07.2006 15:00:00</t>
  </si>
  <si>
    <t>17.07.2006 09:00:00</t>
  </si>
  <si>
    <t>18.07.2006 10:03:00</t>
  </si>
  <si>
    <t>19.07.2006 18:03:00</t>
  </si>
  <si>
    <t>21.07.2006 10:00:00</t>
  </si>
  <si>
    <t>21.07.2006 11:00:00</t>
  </si>
  <si>
    <t>22.07.2006 07:00:00</t>
  </si>
  <si>
    <t>22.07.2006 08:00:00</t>
  </si>
  <si>
    <t>22.07.2006 16:00:00</t>
  </si>
  <si>
    <t>JISU</t>
  </si>
  <si>
    <t>23.07.2006 17:00:00</t>
  </si>
  <si>
    <t>23.07.2006 17:03:00</t>
  </si>
  <si>
    <t>25.07.2006 07:03:00</t>
  </si>
  <si>
    <t>25.07.2006 08:03:00</t>
  </si>
  <si>
    <t>25.07.2006 10:00:00</t>
  </si>
  <si>
    <t>25.07.2006 12:03:00</t>
  </si>
  <si>
    <t>25.07.2006 13:00:00</t>
  </si>
  <si>
    <t>25.07.2006 17:00:00</t>
  </si>
  <si>
    <t>25.07.2006 18:00:00</t>
  </si>
  <si>
    <t>25.07.2006 18:03:00</t>
  </si>
  <si>
    <t>25.07.2006 19:00:00</t>
  </si>
  <si>
    <t>27.07.2006 17:00:00</t>
  </si>
  <si>
    <t>28.07.2006 09:00:00</t>
  </si>
  <si>
    <t>28.07.2006 17:00:00</t>
  </si>
  <si>
    <t>28.07.2006 19:00:00</t>
  </si>
  <si>
    <t>28.07.2006 20:45:00</t>
  </si>
  <si>
    <t>29.07.2006 09:00:00</t>
  </si>
  <si>
    <t>29.07.2006 09:03:00</t>
  </si>
  <si>
    <t>29.07.2006 10:00:00</t>
  </si>
  <si>
    <t>29.07.2006 14:00:00</t>
  </si>
  <si>
    <t>29.07.2006 20:00:00</t>
  </si>
  <si>
    <t>30.07.2006 07:30:00</t>
  </si>
  <si>
    <t>30.07.2006 11:00:00</t>
  </si>
  <si>
    <t>31.07.2006 08:00:00</t>
  </si>
  <si>
    <t>31.07.2006 10:00:00</t>
  </si>
  <si>
    <t>31.07.2006 11:00:00</t>
  </si>
  <si>
    <t>31.07.2006 12:00:00</t>
  </si>
  <si>
    <t>31.07.2006 18:00:00</t>
  </si>
  <si>
    <t>31.07.2006 18:45:00</t>
  </si>
  <si>
    <t>21.05.2006 09:15:00</t>
  </si>
  <si>
    <t>27.05.2006 14:03:00</t>
  </si>
  <si>
    <t>28.05.2006 11:00:00</t>
  </si>
  <si>
    <t>28.05.2006 12:03:00</t>
  </si>
  <si>
    <t>02.06.2006 07:00:00</t>
  </si>
  <si>
    <t>02.06.2006 11:00:00</t>
  </si>
  <si>
    <t>05.06.2006 12:03:00</t>
  </si>
  <si>
    <t>10.06.2006 12:03:00</t>
  </si>
  <si>
    <t>12.06.2006 15:00:00</t>
  </si>
  <si>
    <t>LA CORBEIRA</t>
  </si>
  <si>
    <t>23.03.2006 08:30:00</t>
  </si>
  <si>
    <t>27.03.2006 11:30:00</t>
  </si>
  <si>
    <t>28.03.2006 17:15:00</t>
  </si>
  <si>
    <t>28.03.2006 19:00:00</t>
  </si>
  <si>
    <t>28.03.2006 23:00:00</t>
  </si>
  <si>
    <t>31.03.2006 08:45:00</t>
  </si>
  <si>
    <t>01.04.2006 18:30:00</t>
  </si>
  <si>
    <t>09.04.2006 07:45:00</t>
  </si>
  <si>
    <t>09.04.2006 10:30:00</t>
  </si>
  <si>
    <t>10.04.2006 10:15:00</t>
  </si>
  <si>
    <t>14.04.2006 10:00:00</t>
  </si>
  <si>
    <t>14.04.2006 12:00:00</t>
  </si>
  <si>
    <t>18.04.2006 12:03:00</t>
  </si>
  <si>
    <t>19.04.2006 09:30:00</t>
  </si>
  <si>
    <t>19.04.2006 13:30:00</t>
  </si>
  <si>
    <t>21.04.2006 10:00:00</t>
  </si>
  <si>
    <t>21.04.2006 11:00:00</t>
  </si>
  <si>
    <t>21.04.2006 18:03:00</t>
  </si>
  <si>
    <t>22.04.2006 09:00:00</t>
  </si>
  <si>
    <t>22.04.2006 11:00:00</t>
  </si>
  <si>
    <t>22.04.2006 11:03:00</t>
  </si>
  <si>
    <t>24.04.2006 12:00:00</t>
  </si>
  <si>
    <t>25.04.2006 07:03:00</t>
  </si>
  <si>
    <t>25.04.2006 16:00:00</t>
  </si>
  <si>
    <t>26.04.2006 10:03:00</t>
  </si>
  <si>
    <t>26.04.2006 12:00:00</t>
  </si>
  <si>
    <t>26.04.2006 17:15:00</t>
  </si>
  <si>
    <t>28.04.2006 08:04:00</t>
  </si>
  <si>
    <t>28.04.2006 11:03:00</t>
  </si>
  <si>
    <t>29.04.2006 13:03:00</t>
  </si>
  <si>
    <t>29.04.2006 17:04:00</t>
  </si>
  <si>
    <t>30.04.2006 19:15:00</t>
  </si>
  <si>
    <t>01.05.2006 17:00:00</t>
  </si>
  <si>
    <t>02.05.2006 09:00:00</t>
  </si>
  <si>
    <t>03.05.2006 08:00:00</t>
  </si>
  <si>
    <t>03.05.2006 08:03:00</t>
  </si>
  <si>
    <t>05.05.2006 19:03:00</t>
  </si>
  <si>
    <t>06.05.2006 10:45:00</t>
  </si>
  <si>
    <t>06.05.2006 15:03:00</t>
  </si>
  <si>
    <t>07.05.2006 10:03:00</t>
  </si>
  <si>
    <t>08.05.2006 10:02:00</t>
  </si>
  <si>
    <t>08.05.2006 10:45:00</t>
  </si>
  <si>
    <t>08.05.2006 11:00:00</t>
  </si>
  <si>
    <t>09.05.2006 08:00:00</t>
  </si>
  <si>
    <t>09.05.2006 11:00:00</t>
  </si>
  <si>
    <t>09.05.2006 13:00:00</t>
  </si>
  <si>
    <t>09.05.2006 19:00:00</t>
  </si>
  <si>
    <t>12.05.2006 12:00:00</t>
  </si>
  <si>
    <t>12.05.2006 17:00:00</t>
  </si>
  <si>
    <t>12.05.2006 18:03:00</t>
  </si>
  <si>
    <t>12.05.2006 19:00:00</t>
  </si>
  <si>
    <t>13.05.2006 10:00:00</t>
  </si>
  <si>
    <t>13.05.2006 12:00:00</t>
  </si>
  <si>
    <t>13.05.2006 12:03:00</t>
  </si>
  <si>
    <t>AS FONTES</t>
  </si>
  <si>
    <t>13.05.2006 15:00:00</t>
  </si>
  <si>
    <t>13.05.2006 16:30:00</t>
  </si>
  <si>
    <t>14.05.2006 08:15:00</t>
  </si>
  <si>
    <t>15.05.2006 11:03:00</t>
  </si>
  <si>
    <t>15.05.2006 11:30:00</t>
  </si>
  <si>
    <t>15.05.2006 13:30:00</t>
  </si>
  <si>
    <t>15.05.2006 17:00:00</t>
  </si>
  <si>
    <t>16.05.2006 18:30:00</t>
  </si>
  <si>
    <t>16.05.2006 19:00:00</t>
  </si>
  <si>
    <t>17.05.2006 12:30:00</t>
  </si>
  <si>
    <t>19.05.2006 10:00:00</t>
  </si>
  <si>
    <t>19.05.2006 10:30:00</t>
  </si>
  <si>
    <t>19.05.2006 16:30:00</t>
  </si>
  <si>
    <t>20.05.2006 09:30:00</t>
  </si>
  <si>
    <t>20.05.2006 14:30:00</t>
  </si>
  <si>
    <t>23.05.2006 10:00:00</t>
  </si>
  <si>
    <t>24.05.2006 11:00:00</t>
  </si>
  <si>
    <t>24.05.2006 11:30:00</t>
  </si>
  <si>
    <t>26.05.2006 08:00:00</t>
  </si>
  <si>
    <t>26.05.2006 08:30:00</t>
  </si>
  <si>
    <t>27.05.2006 08:00:00</t>
  </si>
  <si>
    <t>27.05.2006 10:00:00</t>
  </si>
  <si>
    <t>27.05.2006 11:00:00</t>
  </si>
  <si>
    <t>27.05.2006 16:00:00</t>
  </si>
  <si>
    <t>27.05.2006 18:00:00</t>
  </si>
  <si>
    <t>29.05.2006 07:00:00</t>
  </si>
  <si>
    <t>29.05.2006 11:30:00</t>
  </si>
  <si>
    <t>29.05.2006 13:30:00</t>
  </si>
  <si>
    <t>30.05.2006 07:30:00</t>
  </si>
  <si>
    <t>30.05.2006 08:30:00</t>
  </si>
  <si>
    <t>30.05.2006 13:30:00</t>
  </si>
  <si>
    <t>30.05.2006 15:00:00</t>
  </si>
  <si>
    <t>30.05.2006 17:30:00</t>
  </si>
  <si>
    <t>02.06.2006 07:30:00</t>
  </si>
  <si>
    <t>02.06.2006 09:06:00</t>
  </si>
  <si>
    <t>02.06.2006 18:15:00</t>
  </si>
  <si>
    <t>04.06.2006 13:50:00</t>
  </si>
  <si>
    <t>04.06.2006 14:30:00</t>
  </si>
  <si>
    <t>04.06.2006 15:00:00</t>
  </si>
  <si>
    <t>04.06.2006 18:30:00</t>
  </si>
  <si>
    <t>05.06.2006 08:00:00</t>
  </si>
  <si>
    <t>05.06.2006 10:00:00</t>
  </si>
  <si>
    <t>06.06.2006 16:00:00</t>
  </si>
  <si>
    <t>10.06.2006 18:00:00</t>
  </si>
  <si>
    <t>CARBALLEIRO</t>
  </si>
  <si>
    <t>23.06.2006 11:00:00</t>
  </si>
  <si>
    <t>23.06.2006 17:00:00</t>
  </si>
  <si>
    <t>24.06.2006 18:00:00</t>
  </si>
  <si>
    <t>30.06.2006 11:00:00</t>
  </si>
  <si>
    <t>30.06.2006 11:30:00</t>
  </si>
  <si>
    <t>30.06.2006 15:00:00</t>
  </si>
  <si>
    <t>01.07.2006 15:00:00</t>
  </si>
  <si>
    <t>10.07.2006 09:15:00</t>
  </si>
  <si>
    <t>17.08.2006 10:00:00</t>
  </si>
  <si>
    <t>04.04.2006 11:03:00</t>
  </si>
  <si>
    <t>15.04.2006 08:00:00</t>
  </si>
  <si>
    <t>18.04.2006 09:03:00</t>
  </si>
  <si>
    <t>18.04.2006 15:00:00</t>
  </si>
  <si>
    <t>19.04.2006 12:00:00</t>
  </si>
  <si>
    <t>19.04.2006 14:00:00</t>
  </si>
  <si>
    <t>PUENTE BALSERA</t>
  </si>
  <si>
    <t>22.04.2006 13:00:00</t>
  </si>
  <si>
    <t>23.04.2006 13:00:00</t>
  </si>
  <si>
    <t>LA CORTINA</t>
  </si>
  <si>
    <t>23.04.2006 16:03:00</t>
  </si>
  <si>
    <t>25.04.2006 18:03:00</t>
  </si>
  <si>
    <t>26.04.2006 11:00:00</t>
  </si>
  <si>
    <t>26.04.2006 15:03:00</t>
  </si>
  <si>
    <t>28.04.2006 11:00:00</t>
  </si>
  <si>
    <t>28.04.2006 13:00:00</t>
  </si>
  <si>
    <t>30.04.2006 18:00:00</t>
  </si>
  <si>
    <t>02.05.2006 11:03:00</t>
  </si>
  <si>
    <t>02.05.2006 13:45:00</t>
  </si>
  <si>
    <t>03.05.2006 11:03:00</t>
  </si>
  <si>
    <t>05.05.2006 11:03:00</t>
  </si>
  <si>
    <t>07.05.2006 13:00:00</t>
  </si>
  <si>
    <t>07.05.2006 15:03:00</t>
  </si>
  <si>
    <t>07.05.2006 18:00:00</t>
  </si>
  <si>
    <t>08.05.2006 10:00:00</t>
  </si>
  <si>
    <t>08.05.2006 12:00:00</t>
  </si>
  <si>
    <t>LA PIRAMIDE</t>
  </si>
  <si>
    <t>12.05.2006 07:00:00</t>
  </si>
  <si>
    <t>LA MURIENTE</t>
  </si>
  <si>
    <t>13.05.2006 13:00:00</t>
  </si>
  <si>
    <t>13.05.2006 13:03:00</t>
  </si>
  <si>
    <t>14.05.2006 11:00:00</t>
  </si>
  <si>
    <t>15.05.2006 07:00:00</t>
  </si>
  <si>
    <t>15.05.2006 13:00:00</t>
  </si>
  <si>
    <t>15.05.2006 17:03:00</t>
  </si>
  <si>
    <t>15.05.2006 18:03:00</t>
  </si>
  <si>
    <t>16.05.2006 10:00:00</t>
  </si>
  <si>
    <t>16.05.2006 11:03:00</t>
  </si>
  <si>
    <t>16.05.2006 16:03:00</t>
  </si>
  <si>
    <t>EL VINCALO</t>
  </si>
  <si>
    <t>17.05.2006 14:00:00</t>
  </si>
  <si>
    <t>17.05.2006 17:00:00</t>
  </si>
  <si>
    <t>PATA MARIA</t>
  </si>
  <si>
    <t>19.05.2006 08:15:00</t>
  </si>
  <si>
    <t>19.05.2006 09:00:00</t>
  </si>
  <si>
    <t>19.05.2006 12:03:00</t>
  </si>
  <si>
    <t>23.05.2006 08:00:00</t>
  </si>
  <si>
    <t>24.05.2006 13:00:00</t>
  </si>
  <si>
    <t>24.05.2006 15:00:00</t>
  </si>
  <si>
    <t>24.05.2006 16:03:00</t>
  </si>
  <si>
    <t>EL CUARTEL</t>
  </si>
  <si>
    <t>26.05.2006 06:55:00</t>
  </si>
  <si>
    <t>27.05.2006 08:03:00</t>
  </si>
  <si>
    <t>27.05.2006 12:15:00</t>
  </si>
  <si>
    <t>28.05.2006 13:03:00</t>
  </si>
  <si>
    <t>28.05.2006 18:03:00</t>
  </si>
  <si>
    <t>29.05.2006 06:00:00</t>
  </si>
  <si>
    <t>29.05.2006 08:15:00</t>
  </si>
  <si>
    <t>29.05.2006 13:01:00</t>
  </si>
  <si>
    <t>29.05.2006 15:03:00</t>
  </si>
  <si>
    <t>29.05.2006 18:15:00</t>
  </si>
  <si>
    <t>30.05.2006 09:00:00</t>
  </si>
  <si>
    <t>31.05.2006 08:03:00</t>
  </si>
  <si>
    <t>31.05.2006 13:03:00</t>
  </si>
  <si>
    <t>31.05.2006 19:45:00</t>
  </si>
  <si>
    <t>31.05.2006 20:00:00</t>
  </si>
  <si>
    <t>02.06.2006 12:03:00</t>
  </si>
  <si>
    <t>03.06.2006 10:45:00</t>
  </si>
  <si>
    <t>03.06.2006 11:03:00</t>
  </si>
  <si>
    <t>03.06.2006 12:03:00</t>
  </si>
  <si>
    <t>04.06.2006 07:00:00</t>
  </si>
  <si>
    <t>05.06.2006 16:03:00</t>
  </si>
  <si>
    <t>07.06.2006 09:00:00</t>
  </si>
  <si>
    <t>07.06.2006 10:00:00</t>
  </si>
  <si>
    <t>09.06.2006 11:03:00</t>
  </si>
  <si>
    <t>09.06.2006 12:03:00</t>
  </si>
  <si>
    <t>11.06.2006 10:03:00</t>
  </si>
  <si>
    <t>11.06.2006 12:03:00</t>
  </si>
  <si>
    <t>LOS VINCALOS</t>
  </si>
  <si>
    <t>13.06.2006 08:00:00</t>
  </si>
  <si>
    <t>14.06.2006 10:00:00</t>
  </si>
  <si>
    <t>14.06.2006 11:03:00</t>
  </si>
  <si>
    <t>16.06.2006 09:00:00</t>
  </si>
  <si>
    <t>16.06.2006 13:03:00</t>
  </si>
  <si>
    <t>19.06.2006 08:00:00</t>
  </si>
  <si>
    <t>19.06.2006 14:00:00</t>
  </si>
  <si>
    <t>19.06.2006 15:03:00</t>
  </si>
  <si>
    <t>EL BENITU</t>
  </si>
  <si>
    <t>20.06.2006 10:03:00</t>
  </si>
  <si>
    <t>20.06.2006 14:03:00</t>
  </si>
  <si>
    <t>20.06.2006 16:45:00</t>
  </si>
  <si>
    <t>21.06.2006 12:15:00</t>
  </si>
  <si>
    <t>23.06.2006 07:02:00</t>
  </si>
  <si>
    <t>23.06.2006 08:45:00</t>
  </si>
  <si>
    <t>24.06.2006 14:03:00</t>
  </si>
  <si>
    <t>26.06.2006 19:00:00</t>
  </si>
  <si>
    <t>27.06.2006 10:00:00</t>
  </si>
  <si>
    <t>01.07.2006 09:30:00</t>
  </si>
  <si>
    <t>01.07.2006 17:00:00</t>
  </si>
  <si>
    <t>VINCALO</t>
  </si>
  <si>
    <t>07.07.2006 11:00:00</t>
  </si>
  <si>
    <t>07.07.2006 15:00:00</t>
  </si>
  <si>
    <t>07.07.2006 16:00:00</t>
  </si>
  <si>
    <t>11.07.2006 13:30:00</t>
  </si>
  <si>
    <t>12.07.2006 10:00:00</t>
  </si>
  <si>
    <t>12.07.2006 11:00:00</t>
  </si>
  <si>
    <t>12.07.2006 19:00:00</t>
  </si>
  <si>
    <t>15.07.2006 18:00:00</t>
  </si>
  <si>
    <t>18.07.2006 17:00:00</t>
  </si>
  <si>
    <t>18.07.2006 17:20:00</t>
  </si>
  <si>
    <t>21.07.2006 09:00:00</t>
  </si>
  <si>
    <t>21.07.2006 12:00:00</t>
  </si>
  <si>
    <t>21.07.2006 14:00:00</t>
  </si>
  <si>
    <t>21.07.2006 15:00:00</t>
  </si>
  <si>
    <t>22.07.2006 07:30:00</t>
  </si>
  <si>
    <t>22.07.2006 10:00:00</t>
  </si>
  <si>
    <t>22.07.2006 15:30:00</t>
  </si>
  <si>
    <t>23.07.2006 08:30:00</t>
  </si>
  <si>
    <t>23.07.2006 10:30:00</t>
  </si>
  <si>
    <t>24.07.2006 11:00:00</t>
  </si>
  <si>
    <t>24.07.2006 11:30:00</t>
  </si>
  <si>
    <t>24.07.2006 13:00:00</t>
  </si>
  <si>
    <t>24.07.2006 13:45:00</t>
  </si>
  <si>
    <t>24.07.2006 17:00:00</t>
  </si>
  <si>
    <t>25.07.2006 15:00:00</t>
  </si>
  <si>
    <t>26.07.2006 08:00:00</t>
  </si>
  <si>
    <t>26.07.2006 08:30:00</t>
  </si>
  <si>
    <t>26.07.2006 12:00:00</t>
  </si>
  <si>
    <t>28.07.2006 08:30:00</t>
  </si>
  <si>
    <t>28.07.2006 12:45:00</t>
  </si>
  <si>
    <t>28.07.2006 13:45:00</t>
  </si>
  <si>
    <t>28.07.2006 14:30:00</t>
  </si>
  <si>
    <t>29.07.2006 08:00:00</t>
  </si>
  <si>
    <t>29.07.2006 11:00:00</t>
  </si>
  <si>
    <t>29.07.2006 11:30:00</t>
  </si>
  <si>
    <t>29.07.2006 15:30:00</t>
  </si>
  <si>
    <t>29.07.2006 16:00:00</t>
  </si>
  <si>
    <t>30.07.2006 09:00:00</t>
  </si>
  <si>
    <t>30.07.2006 09:10:00</t>
  </si>
  <si>
    <t>30.07.2006 10:45:00</t>
  </si>
  <si>
    <t>30.07.2006 11:30:00</t>
  </si>
  <si>
    <t>30.07.2006 12:00:00</t>
  </si>
  <si>
    <t>30.07.2006 16:00:00</t>
  </si>
  <si>
    <t>30.07.2006 16:30:00</t>
  </si>
  <si>
    <t>31.07.2006 11:30:00</t>
  </si>
  <si>
    <t>16.05.2000 11:00:00</t>
  </si>
  <si>
    <t>26.03.2006 10:04:00</t>
  </si>
  <si>
    <t>08.04.2006 10:03:00</t>
  </si>
  <si>
    <t>12.04.2006 07:45:00</t>
  </si>
  <si>
    <t>12.04.2006 08:00:00</t>
  </si>
  <si>
    <t>12.04.2006 11:00:00</t>
  </si>
  <si>
    <t>14.04.2006 08:45:00</t>
  </si>
  <si>
    <t>14.04.2006 10:03:00</t>
  </si>
  <si>
    <t>15.04.2006 10:03:00</t>
  </si>
  <si>
    <t>15.04.2006 14:00:00</t>
  </si>
  <si>
    <t>16.04.2006 07:00:00</t>
  </si>
  <si>
    <t>LOS GABIONES</t>
  </si>
  <si>
    <t>16.04.2006 09:00:00</t>
  </si>
  <si>
    <t>16.04.2006 09:03:00</t>
  </si>
  <si>
    <t>16.04.2006 12:00:00</t>
  </si>
  <si>
    <t>22.04.2006 09:03:00</t>
  </si>
  <si>
    <t>22.04.2006 12:45:00</t>
  </si>
  <si>
    <t>23.04.2006 08:00:00</t>
  </si>
  <si>
    <t>23.04.2006 08:03:00</t>
  </si>
  <si>
    <t>23.04.2006 09:30:00</t>
  </si>
  <si>
    <t>23.04.2006 10:00:00</t>
  </si>
  <si>
    <t>23.04.2006 11:03:00</t>
  </si>
  <si>
    <t>LA DESEMBOCADURA</t>
  </si>
  <si>
    <t>23.04.2006 15:00:00</t>
  </si>
  <si>
    <t>23.04.2006 16:00:00</t>
  </si>
  <si>
    <t>23.04.2006 18:00:00</t>
  </si>
  <si>
    <t>24.04.2006 07:03:00</t>
  </si>
  <si>
    <t>25.04.2006 07:01:00</t>
  </si>
  <si>
    <t>25.04.2006 09:45:00</t>
  </si>
  <si>
    <t>25.04.2006 10:03:00</t>
  </si>
  <si>
    <t>25.04.2006 13:00:00</t>
  </si>
  <si>
    <t>26.04.2006 07:00:00</t>
  </si>
  <si>
    <t>26.04.2006 07:03:00</t>
  </si>
  <si>
    <t>29.04.2006 10:30:00</t>
  </si>
  <si>
    <t>30.04.2006 07:00:00</t>
  </si>
  <si>
    <t>30.04.2006 07:03:00</t>
  </si>
  <si>
    <t>30.04.2006 08:00:00</t>
  </si>
  <si>
    <t>30.04.2006 09:15:00</t>
  </si>
  <si>
    <t>30.04.2006 10:00:00</t>
  </si>
  <si>
    <t>30.04.2006 10:03:00</t>
  </si>
  <si>
    <t>30.04.2006 11:00:00</t>
  </si>
  <si>
    <t>30.04.2006 14:00:00</t>
  </si>
  <si>
    <t>01.05.2006 07:03:00</t>
  </si>
  <si>
    <t>01.05.2006 09:00:00</t>
  </si>
  <si>
    <t>01.05.2006 09:45:00</t>
  </si>
  <si>
    <t>01.05.2006 10:45:00</t>
  </si>
  <si>
    <t>01.05.2006 13:00:00</t>
  </si>
  <si>
    <t>01.05.2006 15:00:00</t>
  </si>
  <si>
    <t>01.05.2006 16:03:00</t>
  </si>
  <si>
    <t>01.05.2006 17:03:00</t>
  </si>
  <si>
    <t>01.05.2006 20:00:00</t>
  </si>
  <si>
    <t>02.05.2006 10:00:00</t>
  </si>
  <si>
    <t>03.05.2006 11:00:00</t>
  </si>
  <si>
    <t>04.05.2006 16:00:00</t>
  </si>
  <si>
    <t>05.05.2006 08:30:00</t>
  </si>
  <si>
    <t>06.05.2006 08:00:00</t>
  </si>
  <si>
    <t>06.05.2006 09:30:00</t>
  </si>
  <si>
    <t>06.05.2006 11:00:00</t>
  </si>
  <si>
    <t>06.05.2006 13:00:00</t>
  </si>
  <si>
    <t>07.05.2006 06:00:00</t>
  </si>
  <si>
    <t>07.05.2006 06:30:00</t>
  </si>
  <si>
    <t>07.05.2006 07:00:00</t>
  </si>
  <si>
    <t>LAS CABADURAS</t>
  </si>
  <si>
    <t>07.05.2006 08:00:00</t>
  </si>
  <si>
    <t>07.05.2006 09:00:00</t>
  </si>
  <si>
    <t>07.05.2006 11:00:00</t>
  </si>
  <si>
    <t>07.05.2006 12:20:00</t>
  </si>
  <si>
    <t>07.05.2006 17:45:00</t>
  </si>
  <si>
    <t>07.05.2006 19:00:00</t>
  </si>
  <si>
    <t>08.05.2006 08:00:00</t>
  </si>
  <si>
    <t>08.05.2006 11:03:00</t>
  </si>
  <si>
    <t>09.05.2006 07:00:00</t>
  </si>
  <si>
    <t>09.05.2006 09:00:00</t>
  </si>
  <si>
    <t>09.05.2006 10:00:00</t>
  </si>
  <si>
    <t>09.05.2006 11:03:00</t>
  </si>
  <si>
    <t>09.05.2006 19:03:00</t>
  </si>
  <si>
    <t>09.05.2006 20:00:00</t>
  </si>
  <si>
    <t>10.05.2006 09:03:00</t>
  </si>
  <si>
    <t>10.05.2006 10:00:00</t>
  </si>
  <si>
    <t>12.05.2006 08:00:00</t>
  </si>
  <si>
    <t>12.05.2006 10:30:00</t>
  </si>
  <si>
    <t>12.05.2006 11:15:00</t>
  </si>
  <si>
    <t>12.05.2006 13:30:00</t>
  </si>
  <si>
    <t>12.05.2006 18:00:00</t>
  </si>
  <si>
    <t>13.05.2006 08:30:00</t>
  </si>
  <si>
    <t>13.05.2006 09:00:00</t>
  </si>
  <si>
    <t>13.05.2006 18:00:00</t>
  </si>
  <si>
    <t>13.05.2006 19:00:00</t>
  </si>
  <si>
    <t>14.05.2006 06:03:00</t>
  </si>
  <si>
    <t>14.05.2006 07:00:00</t>
  </si>
  <si>
    <t>CAVADURAS</t>
  </si>
  <si>
    <t>14.05.2006 07:03:00</t>
  </si>
  <si>
    <t>14.05.2006 08:00:00</t>
  </si>
  <si>
    <t>14.05.2006 08:03:00</t>
  </si>
  <si>
    <t>14.05.2006 09:03:00</t>
  </si>
  <si>
    <t>14.05.2006 09:30:00</t>
  </si>
  <si>
    <t>14.05.2006 10:15:00</t>
  </si>
  <si>
    <t>14.05.2006 11:03:00</t>
  </si>
  <si>
    <t>14.05.2006 12:03:00</t>
  </si>
  <si>
    <t>LA CABANA</t>
  </si>
  <si>
    <t>14.05.2006 13:03:00</t>
  </si>
  <si>
    <t>14.05.2006 13:30:00</t>
  </si>
  <si>
    <t>14.05.2006 14:00:00</t>
  </si>
  <si>
    <t>14.05.2006 17:00:00</t>
  </si>
  <si>
    <t>14.05.2006 17:30:00</t>
  </si>
  <si>
    <t>14.05.2006 18:00:00</t>
  </si>
  <si>
    <t>14.05.2006 19:00:00</t>
  </si>
  <si>
    <t>14.05.2006 20:00:00</t>
  </si>
  <si>
    <t>15.05.2006 06:03:00</t>
  </si>
  <si>
    <t>15.05.2006 07:15:00</t>
  </si>
  <si>
    <t>15.05.2006 08:15:00</t>
  </si>
  <si>
    <t>15.05.2006 09:00:00</t>
  </si>
  <si>
    <t>15.05.2006 09:02:00</t>
  </si>
  <si>
    <t>15.05.2006 11:00:00</t>
  </si>
  <si>
    <t>15.05.2006 12:00:00</t>
  </si>
  <si>
    <t>15.05.2006 13:03:00</t>
  </si>
  <si>
    <t>15.05.2006 13:45:00</t>
  </si>
  <si>
    <t>16.05.2006 08:03:00</t>
  </si>
  <si>
    <t>16.05.2006 08:15:00</t>
  </si>
  <si>
    <t>16.05.2006 09:00:00</t>
  </si>
  <si>
    <t>16.05.2006 12:00:00</t>
  </si>
  <si>
    <t>LA CABRERA</t>
  </si>
  <si>
    <t>16.05.2006 16:15:00</t>
  </si>
  <si>
    <t>17.05.2006 07:00:00</t>
  </si>
  <si>
    <t>17.05.2006 07:03:00</t>
  </si>
  <si>
    <t>17.05.2006 08:00:00</t>
  </si>
  <si>
    <t>17.05.2006 09:00:00</t>
  </si>
  <si>
    <t>17.05.2006 10:00:00</t>
  </si>
  <si>
    <t>17.05.2006 10:03:00</t>
  </si>
  <si>
    <t>17.05.2006 10:45:00</t>
  </si>
  <si>
    <t>CABADURAS</t>
  </si>
  <si>
    <t>17.05.2006 12:03:00</t>
  </si>
  <si>
    <t>17.05.2006 12:45:00</t>
  </si>
  <si>
    <t>17.05.2006 18:03:00</t>
  </si>
  <si>
    <t>17.05.2006 19:00:00</t>
  </si>
  <si>
    <t>19.05.2006 07:00:00</t>
  </si>
  <si>
    <t>19.05.2006 08:00:00</t>
  </si>
  <si>
    <t>19.05.2006 10:03:00</t>
  </si>
  <si>
    <t>19.05.2006 10:04:00</t>
  </si>
  <si>
    <t>19.05.2006 11:00:00</t>
  </si>
  <si>
    <t>19.05.2006 14:00:00</t>
  </si>
  <si>
    <t>20.05.2006 07:03:00</t>
  </si>
  <si>
    <t>20.05.2006 07:45:00</t>
  </si>
  <si>
    <t>20.05.2006 08:00:00</t>
  </si>
  <si>
    <t>20.05.2006 09:45:00</t>
  </si>
  <si>
    <t>20.05.2006 10:03:00</t>
  </si>
  <si>
    <t>20.05.2006 10:45:00</t>
  </si>
  <si>
    <t>20.05.2006 11:00:00</t>
  </si>
  <si>
    <t>20.05.2006 12:00:00</t>
  </si>
  <si>
    <t>20.05.2006 12:15:00</t>
  </si>
  <si>
    <t>20.05.2006 12:45:00</t>
  </si>
  <si>
    <t>20.05.2006 15:03:00</t>
  </si>
  <si>
    <t>20.05.2006 16:00:00</t>
  </si>
  <si>
    <t>20.05.2006 19:00:00</t>
  </si>
  <si>
    <t>21.05.2006 06:03:00</t>
  </si>
  <si>
    <t>21.05.2006 07:00:00</t>
  </si>
  <si>
    <t>21.05.2006 07:03:00</t>
  </si>
  <si>
    <t>21.05.2006 09:00:00</t>
  </si>
  <si>
    <t>21.05.2006 09:03:00</t>
  </si>
  <si>
    <t>21.05.2006 11:03:00</t>
  </si>
  <si>
    <t>21.05.2006 12:03:00</t>
  </si>
  <si>
    <t>21.05.2006 13:00:00</t>
  </si>
  <si>
    <t>21.05.2006 14:02:00</t>
  </si>
  <si>
    <t>21.05.2006 14:03:00</t>
  </si>
  <si>
    <t>21.05.2006 15:00:00</t>
  </si>
  <si>
    <t>21.05.2006 15:03:00</t>
  </si>
  <si>
    <t>21.05.2006 15:15:00</t>
  </si>
  <si>
    <t>21.05.2006 16:03:00</t>
  </si>
  <si>
    <t>21.05.2006 19:00:00</t>
  </si>
  <si>
    <t>21.05.2006 19:03:00</t>
  </si>
  <si>
    <t>21.05.2006 19:15:00</t>
  </si>
  <si>
    <t>22.05.2006 06:15:00</t>
  </si>
  <si>
    <t>22.05.2006 07:01:00</t>
  </si>
  <si>
    <t>22.05.2006 07:03:00</t>
  </si>
  <si>
    <t>22.05.2006 08:00:00</t>
  </si>
  <si>
    <t>22.05.2006 13:03:00</t>
  </si>
  <si>
    <t>22.05.2006 14:00:00</t>
  </si>
  <si>
    <t>22.05.2006 15:00:00</t>
  </si>
  <si>
    <t>22.05.2006 17:03:00</t>
  </si>
  <si>
    <t>23.05.2006 07:00:00</t>
  </si>
  <si>
    <t>23.05.2006 09:01:00</t>
  </si>
  <si>
    <t>23.05.2006 09:03:00</t>
  </si>
  <si>
    <t>23.05.2006 12:00:00</t>
  </si>
  <si>
    <t>23.05.2006 12:03:00</t>
  </si>
  <si>
    <t>23.05.2006 14:00:00</t>
  </si>
  <si>
    <t>23.05.2006 16:03:00</t>
  </si>
  <si>
    <t>24.05.2006 06:03:00</t>
  </si>
  <si>
    <t>24.05.2006 06:45:00</t>
  </si>
  <si>
    <t>24.05.2006 09:00:00</t>
  </si>
  <si>
    <t>24.05.2006 10:20:00</t>
  </si>
  <si>
    <t>24.05.2006 12:03:00</t>
  </si>
  <si>
    <t>25.05.2006 17:00:00</t>
  </si>
  <si>
    <t>26.05.2006 07:03:00</t>
  </si>
  <si>
    <t>26.05.2006 09:00:00</t>
  </si>
  <si>
    <t>26.05.2006 09:03:00</t>
  </si>
  <si>
    <t>26.05.2006 11:00:00</t>
  </si>
  <si>
    <t>26.05.2006 11:03:00</t>
  </si>
  <si>
    <t>26.05.2006 11:15:00</t>
  </si>
  <si>
    <t>26.05.2006 12:01:00</t>
  </si>
  <si>
    <t>26.05.2006 12:03:00</t>
  </si>
  <si>
    <t>27.05.2006 07:03:00</t>
  </si>
  <si>
    <t>27.05.2006 09:00:00</t>
  </si>
  <si>
    <t>27.05.2006 10:02:00</t>
  </si>
  <si>
    <t>27.05.2006 13:00:00</t>
  </si>
  <si>
    <t>27.05.2006 15:00:00</t>
  </si>
  <si>
    <t>28.05.2006 06:00:00</t>
  </si>
  <si>
    <t>28.05.2006 06:03:00</t>
  </si>
  <si>
    <t>28.05.2006 08:00:00</t>
  </si>
  <si>
    <t>28.05.2006 10:00:00</t>
  </si>
  <si>
    <t>28.05.2006 10:03:00</t>
  </si>
  <si>
    <t>28.05.2006 11:03:00</t>
  </si>
  <si>
    <t>28.05.2006 12:00:00</t>
  </si>
  <si>
    <t>28.05.2006 13:00:00</t>
  </si>
  <si>
    <t>28.05.2006 14:00:00</t>
  </si>
  <si>
    <t>28.05.2006 14:03:00</t>
  </si>
  <si>
    <t>28.05.2006 16:00:00</t>
  </si>
  <si>
    <t>28.05.2006 19:00:00</t>
  </si>
  <si>
    <t>29.05.2006 06:45:00</t>
  </si>
  <si>
    <t>29.05.2006 07:03:00</t>
  </si>
  <si>
    <t>29.05.2006 08:03:00</t>
  </si>
  <si>
    <t>29.05.2006 09:03:00</t>
  </si>
  <si>
    <t>29.05.2006 10:03:00</t>
  </si>
  <si>
    <t>29.05.2006 11:00:00</t>
  </si>
  <si>
    <t>29.05.2006 11:03:00</t>
  </si>
  <si>
    <t>29.05.2006 16:30:00</t>
  </si>
  <si>
    <t>30.05.2006 08:00:00</t>
  </si>
  <si>
    <t>30.05.2006 08:03:00</t>
  </si>
  <si>
    <t>30.05.2006 10:03:00</t>
  </si>
  <si>
    <t>30.05.2006 11:00:00</t>
  </si>
  <si>
    <t>30.05.2006 11:01:00</t>
  </si>
  <si>
    <t>30.05.2006 11:03:00</t>
  </si>
  <si>
    <t>30.05.2006 12:00:00</t>
  </si>
  <si>
    <t>30.05.2006 12:03:00</t>
  </si>
  <si>
    <t>30.05.2006 13:03:00</t>
  </si>
  <si>
    <t>30.05.2006 14:00:00</t>
  </si>
  <si>
    <t>30.05.2006 17:00:00</t>
  </si>
  <si>
    <t>30.05.2006 20:03:00</t>
  </si>
  <si>
    <t>31.05.2006 08:00:00</t>
  </si>
  <si>
    <t>31.05.2006 09:00:00</t>
  </si>
  <si>
    <t>31.05.2006 09:03:00</t>
  </si>
  <si>
    <t>31.05.2006 10:03:00</t>
  </si>
  <si>
    <t>31.05.2006 13:01:00</t>
  </si>
  <si>
    <t>01.06.2006 07:00:00</t>
  </si>
  <si>
    <t>01.06.2006 10:03:00</t>
  </si>
  <si>
    <t>02.06.2006 06:00:00</t>
  </si>
  <si>
    <t>02.06.2006 08:00:00</t>
  </si>
  <si>
    <t>02.06.2006 17:03:00</t>
  </si>
  <si>
    <t>02.06.2006 18:03:00</t>
  </si>
  <si>
    <t>03.06.2006 07:03:00</t>
  </si>
  <si>
    <t>03.06.2006 09:00:00</t>
  </si>
  <si>
    <t>03.06.2006 09:03:00</t>
  </si>
  <si>
    <t>03.06.2006 10:03:00</t>
  </si>
  <si>
    <t>03.06.2006 14:00:00</t>
  </si>
  <si>
    <t>03.06.2006 17:15:00</t>
  </si>
  <si>
    <t>04.06.2006 06:03:00</t>
  </si>
  <si>
    <t>EL PUENTE</t>
  </si>
  <si>
    <t>04.06.2006 06:45:00</t>
  </si>
  <si>
    <t>04.06.2006 09:00:00</t>
  </si>
  <si>
    <t>04.06.2006 09:03:00</t>
  </si>
  <si>
    <t>04.06.2006 11:00:00</t>
  </si>
  <si>
    <t>04.06.2006 11:15:00</t>
  </si>
  <si>
    <t>04.06.2006 12:00:00</t>
  </si>
  <si>
    <t>04.06.2006 14:00:00</t>
  </si>
  <si>
    <t>04.06.2006 14:03:00</t>
  </si>
  <si>
    <t>04.06.2006 17:45:00</t>
  </si>
  <si>
    <t>04.06.2006 18:00:00</t>
  </si>
  <si>
    <t>05.06.2006 09:00:00</t>
  </si>
  <si>
    <t>05.06.2006 11:03:00</t>
  </si>
  <si>
    <t>05.06.2006 14:00:00</t>
  </si>
  <si>
    <t>05.06.2006 18:00:00</t>
  </si>
  <si>
    <t>06.06.2006 07:00:00</t>
  </si>
  <si>
    <t>06.06.2006 07:03:00</t>
  </si>
  <si>
    <t>06.06.2006 09:00:00</t>
  </si>
  <si>
    <t>06.06.2006 09:03:00</t>
  </si>
  <si>
    <t>06.06.2006 10:00:00</t>
  </si>
  <si>
    <t>06.06.2006 11:15:00</t>
  </si>
  <si>
    <t>06.06.2006 12:00:00</t>
  </si>
  <si>
    <t>06.06.2006 13:00:00</t>
  </si>
  <si>
    <t>06.06.2006 14:00:00</t>
  </si>
  <si>
    <t>06.06.2006 20:00:00</t>
  </si>
  <si>
    <t>06.06.2006 21:00:00</t>
  </si>
  <si>
    <t>07.06.2006 07:03:00</t>
  </si>
  <si>
    <t>07.06.2006 11:00:00</t>
  </si>
  <si>
    <t>07.06.2006 12:00:00</t>
  </si>
  <si>
    <t>07.06.2006 14:00:00</t>
  </si>
  <si>
    <t>07.06.2006 21:00:00</t>
  </si>
  <si>
    <t>08.06.2006 18:03:00</t>
  </si>
  <si>
    <t>09.06.2006 08:00:00</t>
  </si>
  <si>
    <t>09.06.2006 12:00:00</t>
  </si>
  <si>
    <t>10.06.2006 13:00:00</t>
  </si>
  <si>
    <t>11.06.2006 06:03:00</t>
  </si>
  <si>
    <t>11.06.2006 08:00:00</t>
  </si>
  <si>
    <t>11.06.2006 09:02:00</t>
  </si>
  <si>
    <t>11.06.2006 10:00:00</t>
  </si>
  <si>
    <t>12.06.2006 06:00:00</t>
  </si>
  <si>
    <t>12.06.2006 07:00:00</t>
  </si>
  <si>
    <t>12.06.2006 10:03:00</t>
  </si>
  <si>
    <t>12.06.2006 11:00:00</t>
  </si>
  <si>
    <t>13.06.2006 14:03:00</t>
  </si>
  <si>
    <t>13.06.2006 17:15:00</t>
  </si>
  <si>
    <t>13.06.2006 19:03:00</t>
  </si>
  <si>
    <t>14.06.2006 08:00:00</t>
  </si>
  <si>
    <t>14.06.2006 09:00:00</t>
  </si>
  <si>
    <t>14.06.2006 19:03:00</t>
  </si>
  <si>
    <t>14.06.2006 20:00:00</t>
  </si>
  <si>
    <t>14.06.2006 20:05:00</t>
  </si>
  <si>
    <t>15.06.2006 07:15:00</t>
  </si>
  <si>
    <t>16.06.2006 18:03:00</t>
  </si>
  <si>
    <t>17.06.2006 07:03:00</t>
  </si>
  <si>
    <t>17.06.2006 12:03:00</t>
  </si>
  <si>
    <t>18.06.2006 07:03:00</t>
  </si>
  <si>
    <t>18.06.2006 11:00:00</t>
  </si>
  <si>
    <t>18.06.2006 12:00:00</t>
  </si>
  <si>
    <t>18.06.2006 13:03:00</t>
  </si>
  <si>
    <t>18.06.2006 14:00:00</t>
  </si>
  <si>
    <t>18.06.2006 14:03:00</t>
  </si>
  <si>
    <t>18.06.2006 15:00:00</t>
  </si>
  <si>
    <t>19.06.2006 07:03:00</t>
  </si>
  <si>
    <t>19.06.2006 09:03:00</t>
  </si>
  <si>
    <t>20.06.2006 08:03:00</t>
  </si>
  <si>
    <t>20.06.2006 11:00:00</t>
  </si>
  <si>
    <t>20.06.2006 12:03:00</t>
  </si>
  <si>
    <t>20.06.2006 12:45:00</t>
  </si>
  <si>
    <t>20.06.2006 13:03:00</t>
  </si>
  <si>
    <t>20.06.2006 19:00:00</t>
  </si>
  <si>
    <t>21.06.2006 12:00:00</t>
  </si>
  <si>
    <t>21.06.2006 13:03:00</t>
  </si>
  <si>
    <t>22.06.2006 07:00:00</t>
  </si>
  <si>
    <t>23.06.2006 08:00:00</t>
  </si>
  <si>
    <t>24.06.2006 09:03:00</t>
  </si>
  <si>
    <t>24.06.2006 13:00:00</t>
  </si>
  <si>
    <t>24.06.2006 16:03:00</t>
  </si>
  <si>
    <t>24.06.2006 19:00:00</t>
  </si>
  <si>
    <t>25.06.2006 08:03:00</t>
  </si>
  <si>
    <t>25.06.2006 10:00:00</t>
  </si>
  <si>
    <t>25.06.2006 12:00:00</t>
  </si>
  <si>
    <t>25.06.2006 18:03:00</t>
  </si>
  <si>
    <t>25.06.2006 19:00:00</t>
  </si>
  <si>
    <t>26.06.2006 06:00:00</t>
  </si>
  <si>
    <t>26.06.2006 07:02:00</t>
  </si>
  <si>
    <t>26.06.2006 08:00:00</t>
  </si>
  <si>
    <t>26.06.2006 12:00:00</t>
  </si>
  <si>
    <t>26.06.2006 14:00:00</t>
  </si>
  <si>
    <t>26.06.2006 15:03:00</t>
  </si>
  <si>
    <t>27.06.2006 09:03:00</t>
  </si>
  <si>
    <t>27.06.2006 20:00:00</t>
  </si>
  <si>
    <t>28.06.2006 06:03:00</t>
  </si>
  <si>
    <t>28.06.2006 09:00:00</t>
  </si>
  <si>
    <t>28.06.2006 11:15:00</t>
  </si>
  <si>
    <t>29.06.2006 06:03:00</t>
  </si>
  <si>
    <t>30.06.2006 10:03:00</t>
  </si>
  <si>
    <t>01.07.2006 09:03:00</t>
  </si>
  <si>
    <t>01.07.2006 11:03:00</t>
  </si>
  <si>
    <t>01.07.2006 12:03:00</t>
  </si>
  <si>
    <t>02.07.2006 07:00:00</t>
  </si>
  <si>
    <t>02.07.2006 11:15:00</t>
  </si>
  <si>
    <t>02.07.2006 20:03:00</t>
  </si>
  <si>
    <t>03.07.2006 07:45:00</t>
  </si>
  <si>
    <t>03.07.2006 09:00:00</t>
  </si>
  <si>
    <t>03.07.2006 13:00:00</t>
  </si>
  <si>
    <t>03.07.2006 20:00:00</t>
  </si>
  <si>
    <t>04.07.2006 13:00:00</t>
  </si>
  <si>
    <t>05.07.2006 06:05:00</t>
  </si>
  <si>
    <t>05.07.2006 17:03:00</t>
  </si>
  <si>
    <t>05.07.2006 18:00:00</t>
  </si>
  <si>
    <t>05.07.2006 20:03:00</t>
  </si>
  <si>
    <t>06.07.2006 21:00:00</t>
  </si>
  <si>
    <t>07.07.2006 10:00:00</t>
  </si>
  <si>
    <t>07.07.2006 13:00:00</t>
  </si>
  <si>
    <t>09.07.2006 07:00:00</t>
  </si>
  <si>
    <t>09.07.2006 10:30:00</t>
  </si>
  <si>
    <t>09.07.2006 11:00:00</t>
  </si>
  <si>
    <t>09.07.2006 12:00:00</t>
  </si>
  <si>
    <t>09.07.2006 12:30:00</t>
  </si>
  <si>
    <t>10.07.2006 11:00:00</t>
  </si>
  <si>
    <t>11.07.2006 07:00:00</t>
  </si>
  <si>
    <t>12.07.2006 07:30:00</t>
  </si>
  <si>
    <t>12.07.2006 13:00:00</t>
  </si>
  <si>
    <t>12.07.2006 17:30:00</t>
  </si>
  <si>
    <t>14.07.2006 09:00:00</t>
  </si>
  <si>
    <t>15.07.2006 07:00:00</t>
  </si>
  <si>
    <t>16.07.2006 06:03:00</t>
  </si>
  <si>
    <t>16.07.2006 07:00:00</t>
  </si>
  <si>
    <t>16.07.2006 09:00:00</t>
  </si>
  <si>
    <t>17.07.2006 08:00:00</t>
  </si>
  <si>
    <t>18.07.2006 09:03:00</t>
  </si>
  <si>
    <t>18.07.2006 12:15:00</t>
  </si>
  <si>
    <t>19.07.2006 08:03:00</t>
  </si>
  <si>
    <t>19.07.2006 09:03:00</t>
  </si>
  <si>
    <t>19.07.2006 10:00:00</t>
  </si>
  <si>
    <t>19.07.2006 11:32:00</t>
  </si>
  <si>
    <t>19.07.2006 14:00:00</t>
  </si>
  <si>
    <t>19.07.2006 17:00:00</t>
  </si>
  <si>
    <t>19.07.2006 18:00:00</t>
  </si>
  <si>
    <t>21.07.2006 08:03:00</t>
  </si>
  <si>
    <t>21.07.2006 11:05:00</t>
  </si>
  <si>
    <t>21.07.2006 13:03:00</t>
  </si>
  <si>
    <t>22.07.2006 13:00:00</t>
  </si>
  <si>
    <t>22.07.2006 17:00:00</t>
  </si>
  <si>
    <t>23.07.2006 06:03:00</t>
  </si>
  <si>
    <t>23.07.2006 08:00:00</t>
  </si>
  <si>
    <t>23.07.2006 09:00:00</t>
  </si>
  <si>
    <t>23.07.2006 11:00:00</t>
  </si>
  <si>
    <t>24.07.2006 07:00:00</t>
  </si>
  <si>
    <t>24.07.2006 07:05:00</t>
  </si>
  <si>
    <t>24.07.2006 10:00:00</t>
  </si>
  <si>
    <t>24.07.2006 12:00:00</t>
  </si>
  <si>
    <t>24.07.2006 12:30:00</t>
  </si>
  <si>
    <t>25.07.2006 11:00:00</t>
  </si>
  <si>
    <t>26.07.2006 06:30:00</t>
  </si>
  <si>
    <t>26.07.2006 08:03:00</t>
  </si>
  <si>
    <t>26.07.2006 09:00:00</t>
  </si>
  <si>
    <t>26.07.2006 10:00:00</t>
  </si>
  <si>
    <t>27.07.2006 09:00:00</t>
  </si>
  <si>
    <t>27.07.2006 12:00:00</t>
  </si>
  <si>
    <t>27.07.2006 13:00:00</t>
  </si>
  <si>
    <t>27.07.2006 18:30:00</t>
  </si>
  <si>
    <t>27.07.2006 20:00:00</t>
  </si>
  <si>
    <t>28.07.2006 08:00:00</t>
  </si>
  <si>
    <t>28.07.2006 10:00:00</t>
  </si>
  <si>
    <t>28.07.2006 14:00:00</t>
  </si>
  <si>
    <t>29.07.2006 07:00:00</t>
  </si>
  <si>
    <t>29.07.2006 23:00:00</t>
  </si>
  <si>
    <t>30.07.2006 10:00:00</t>
  </si>
  <si>
    <t>30.07.2006 13:00:00</t>
  </si>
  <si>
    <t>30.07.2006 17:00:00</t>
  </si>
  <si>
    <t>30.07.2006 17:15:00</t>
  </si>
  <si>
    <t>30.07.2006 18:00:00</t>
  </si>
  <si>
    <t>30.07.2006 19:00:00</t>
  </si>
  <si>
    <t>31.07.2006 06:15:00</t>
  </si>
  <si>
    <t>31.07.2006 10:15:00</t>
  </si>
  <si>
    <t>31.07.2006 12:15:00</t>
  </si>
  <si>
    <t>26.03.2006 08:55:00</t>
  </si>
  <si>
    <t>27.03.2006 12:00:00</t>
  </si>
  <si>
    <t>28.03.2006 17:03:00</t>
  </si>
  <si>
    <t>29.03.2006 09:03:00</t>
  </si>
  <si>
    <t>29.03.2006 10:03:00</t>
  </si>
  <si>
    <t>29.03.2006 11:30:00</t>
  </si>
  <si>
    <t>31.03.2006 11:15:00</t>
  </si>
  <si>
    <t>31.03.2006 16:00:00</t>
  </si>
  <si>
    <t>02.04.2006 09:03:00</t>
  </si>
  <si>
    <t>03.04.2006 09:03:00</t>
  </si>
  <si>
    <t>04.04.2006 11:00:00</t>
  </si>
  <si>
    <t>04.04.2006 14:03:00</t>
  </si>
  <si>
    <t>07.04.2006 09:00:00</t>
  </si>
  <si>
    <t>08.04.2006 14:03:00</t>
  </si>
  <si>
    <t>08.04.2006 14:15:00</t>
  </si>
  <si>
    <t>08.04.2006 18:00:00</t>
  </si>
  <si>
    <t>08.04.2006 18:15:00</t>
  </si>
  <si>
    <t>09.04.2006 07:03:00</t>
  </si>
  <si>
    <t>10.04.2006 16:00:00</t>
  </si>
  <si>
    <t>11.04.2006 08:03:00</t>
  </si>
  <si>
    <t>11.04.2006 16:00:00</t>
  </si>
  <si>
    <t>12.04.2006 10:00:00</t>
  </si>
  <si>
    <t>12.04.2006 13:15:00</t>
  </si>
  <si>
    <t>14.04.2006 09:03:00</t>
  </si>
  <si>
    <t>15.04.2006 12:00:00</t>
  </si>
  <si>
    <t>16.04.2006 10:03:00</t>
  </si>
  <si>
    <t>18.04.2006 18:15:00</t>
  </si>
  <si>
    <t>19.04.2006 07:03:00</t>
  </si>
  <si>
    <t>19.04.2006 08:00:00</t>
  </si>
  <si>
    <t>TUÑON</t>
  </si>
  <si>
    <t>19.04.2006 11:15:00</t>
  </si>
  <si>
    <t>MATADERU LLADUENGU</t>
  </si>
  <si>
    <t>19.04.2006 16:00:00</t>
  </si>
  <si>
    <t>19.04.2006 17:00:00</t>
  </si>
  <si>
    <t>21.04.2006 11:03:00</t>
  </si>
  <si>
    <t>22.04.2006 09:45:00</t>
  </si>
  <si>
    <t>22.04.2006 13:03:00</t>
  </si>
  <si>
    <t>22.04.2006 18:00:00</t>
  </si>
  <si>
    <t>23.04.2006 07:45:00</t>
  </si>
  <si>
    <t>LA VIESCA</t>
  </si>
  <si>
    <t>23.04.2006 09:03:00</t>
  </si>
  <si>
    <t>ELCOLLUGU</t>
  </si>
  <si>
    <t>23.04.2006 10:03:00</t>
  </si>
  <si>
    <t>23.04.2006 13:03:00</t>
  </si>
  <si>
    <t>PICU LA SILLA</t>
  </si>
  <si>
    <t>24.04.2006 15:03:00</t>
  </si>
  <si>
    <t>25.04.2006 12:03:00</t>
  </si>
  <si>
    <t>26.04.2006 10:00:00</t>
  </si>
  <si>
    <t>26.04.2006 10:55:00</t>
  </si>
  <si>
    <t>LA SAL</t>
  </si>
  <si>
    <t>28.04.2006 08:00:00</t>
  </si>
  <si>
    <t>28.04.2006 14:00:00</t>
  </si>
  <si>
    <t>28.04.2006 15:03:00</t>
  </si>
  <si>
    <t>29.04.2006 10:03:00</t>
  </si>
  <si>
    <t>RAMETON</t>
  </si>
  <si>
    <t>30.04.2006 09:00:00</t>
  </si>
  <si>
    <t>30.04.2006 11:03:00</t>
  </si>
  <si>
    <t>30.04.2006 14:03:00</t>
  </si>
  <si>
    <t>30.04.2006 16:15:00</t>
  </si>
  <si>
    <t>01.05.2006 12:03:00</t>
  </si>
  <si>
    <t>01.05.2006 16:45:00</t>
  </si>
  <si>
    <t>CAMARON</t>
  </si>
  <si>
    <t>02.05.2006 13:03:00</t>
  </si>
  <si>
    <t>03.05.2006 07:45:00</t>
  </si>
  <si>
    <t>03.05.2006 08:45:00</t>
  </si>
  <si>
    <t>03.05.2006 13:15:00</t>
  </si>
  <si>
    <t>03.05.2006 16:45:00</t>
  </si>
  <si>
    <t>05.05.2006 09:00:00</t>
  </si>
  <si>
    <t>05.05.2006 09:15:00</t>
  </si>
  <si>
    <t>05.05.2006 10:00:00</t>
  </si>
  <si>
    <t>05.05.2006 11:00:00</t>
  </si>
  <si>
    <t>06.05.2006 12:03:00</t>
  </si>
  <si>
    <t>07.05.2006 09:03:00</t>
  </si>
  <si>
    <t>07.05.2006 09:30:00</t>
  </si>
  <si>
    <t>07.05.2006 11:03:00</t>
  </si>
  <si>
    <t>07.05.2006 12:00:00</t>
  </si>
  <si>
    <t>07.05.2006 12:03:00</t>
  </si>
  <si>
    <t>MAXIMO</t>
  </si>
  <si>
    <t>07.05.2006 14:00:00</t>
  </si>
  <si>
    <t>07.05.2006 14:03:00</t>
  </si>
  <si>
    <t>07.05.2006 15:00:00</t>
  </si>
  <si>
    <t>07.05.2006 17:00:00</t>
  </si>
  <si>
    <t>08.05.2006 15:00:00</t>
  </si>
  <si>
    <t>08.05.2006 16:00:00</t>
  </si>
  <si>
    <t>08.05.2006 16:03:00</t>
  </si>
  <si>
    <t>09.05.2006 06:03:00</t>
  </si>
  <si>
    <t>09.05.2006 08:03:00</t>
  </si>
  <si>
    <t>09.05.2006 09:03:00</t>
  </si>
  <si>
    <t>09.05.2006 12:03:00</t>
  </si>
  <si>
    <t>09.05.2006 16:03:00</t>
  </si>
  <si>
    <t>TRIONGO</t>
  </si>
  <si>
    <t>EL BREZU</t>
  </si>
  <si>
    <t>10.05.2006 14:00:00</t>
  </si>
  <si>
    <t>10.05.2006 14:03:00</t>
  </si>
  <si>
    <t>10.05.2006 16:00:00</t>
  </si>
  <si>
    <t>10.05.2006 17:00:00</t>
  </si>
  <si>
    <t>10.05.2006 17:15:00</t>
  </si>
  <si>
    <t>10.05.2006 18:00:00</t>
  </si>
  <si>
    <t>10.05.2006 18:03:00</t>
  </si>
  <si>
    <t>10.05.2006 18:15:00</t>
  </si>
  <si>
    <t>10.05.2006 19:00:00</t>
  </si>
  <si>
    <t>10.05.2006 20:00:00</t>
  </si>
  <si>
    <t>12.05.2006 09:00:00</t>
  </si>
  <si>
    <t>12.05.2006 09:03:00</t>
  </si>
  <si>
    <t>12.05.2006 10:00:00</t>
  </si>
  <si>
    <t>12.05.2006 11:03:00</t>
  </si>
  <si>
    <t>12.05.2006 15:03:00</t>
  </si>
  <si>
    <t>14.05.2006 08:01:00</t>
  </si>
  <si>
    <t>14.05.2006 10:03:00</t>
  </si>
  <si>
    <t>14.05.2006 14:03:00</t>
  </si>
  <si>
    <t>14.05.2006 19:03:00</t>
  </si>
  <si>
    <t>15.05.2006 06:00:00</t>
  </si>
  <si>
    <t>15.05.2006 08:03:00</t>
  </si>
  <si>
    <t>LARAIZ</t>
  </si>
  <si>
    <t>15.05.2006 09:03:00</t>
  </si>
  <si>
    <t>15.05.2006 11:45:00</t>
  </si>
  <si>
    <t>CARNERO</t>
  </si>
  <si>
    <t>15.05.2006 14:00:00</t>
  </si>
  <si>
    <t>15.05.2006 16:00:00</t>
  </si>
  <si>
    <t>15.05.2006 19:03:00</t>
  </si>
  <si>
    <t>16.05.2006 06:03:00</t>
  </si>
  <si>
    <t>16.05.2006 14:00:00</t>
  </si>
  <si>
    <t>16.05.2006 16:00:00</t>
  </si>
  <si>
    <t>16.05.2006 16:45:00</t>
  </si>
  <si>
    <t>16.05.2006 18:00:00</t>
  </si>
  <si>
    <t>16.05.2006 18:15:00</t>
  </si>
  <si>
    <t>17.05.2006 13:03:00</t>
  </si>
  <si>
    <t>17.05.2006 14:03:00</t>
  </si>
  <si>
    <t>17.05.2006 16:15:00</t>
  </si>
  <si>
    <t>18.05.2006 20:00:00</t>
  </si>
  <si>
    <t>19.05.2006 10:45:00</t>
  </si>
  <si>
    <t>19.05.2006 17:00:00</t>
  </si>
  <si>
    <t>19.05.2006 20:15:00</t>
  </si>
  <si>
    <t>20.05.2006 07:30:00</t>
  </si>
  <si>
    <t>20.05.2006 10:30:00</t>
  </si>
  <si>
    <t>20.05.2006 11:30:00</t>
  </si>
  <si>
    <t>20.05.2006 13:30:00</t>
  </si>
  <si>
    <t>20.05.2006 19:30:00</t>
  </si>
  <si>
    <t>21.05.2006 06:45:00</t>
  </si>
  <si>
    <t>21.05.2006 07:50:00</t>
  </si>
  <si>
    <t>21.05.2006 08:45:00</t>
  </si>
  <si>
    <t>21.05.2006 09:30:00</t>
  </si>
  <si>
    <t>21.05.2006 11:30:00</t>
  </si>
  <si>
    <t>21.05.2006 12:45:00</t>
  </si>
  <si>
    <t>21.05.2006 14:15:00</t>
  </si>
  <si>
    <t>21.05.2006 15:30:00</t>
  </si>
  <si>
    <t>21.05.2006 18:00:00</t>
  </si>
  <si>
    <t>22.05.2006 06:45:00</t>
  </si>
  <si>
    <t>22.05.2006 09:30:00</t>
  </si>
  <si>
    <t>CUETO MERINO</t>
  </si>
  <si>
    <t>22.05.2006 17:30:00</t>
  </si>
  <si>
    <t>23.05.2006 10:55:00</t>
  </si>
  <si>
    <t>23.05.2006 13:00:00</t>
  </si>
  <si>
    <t>23.05.2006 14:30:00</t>
  </si>
  <si>
    <t>23.05.2006 15:30:00</t>
  </si>
  <si>
    <t>24.05.2006 10:00:00</t>
  </si>
  <si>
    <t>24.05.2006 10:15:00</t>
  </si>
  <si>
    <t>TRILLERA</t>
  </si>
  <si>
    <t>24.05.2006 10:30:00</t>
  </si>
  <si>
    <t>24.05.2006 10:45:00</t>
  </si>
  <si>
    <t>24.05.2006 14:00:00</t>
  </si>
  <si>
    <t>24.05.2006 16:30:00</t>
  </si>
  <si>
    <t>24.05.2006 19:00:00</t>
  </si>
  <si>
    <t>26.05.2006 12:00:00</t>
  </si>
  <si>
    <t>26.05.2006 16:00:00</t>
  </si>
  <si>
    <t>26.05.2006 16:40:00</t>
  </si>
  <si>
    <t>27.05.2006 11:30:00</t>
  </si>
  <si>
    <t>28.05.2006 06:30:00</t>
  </si>
  <si>
    <t>CHORRERA DE MAXIMO</t>
  </si>
  <si>
    <t>28.05.2006 19:30:00</t>
  </si>
  <si>
    <t>29.05.2006 09:45:00</t>
  </si>
  <si>
    <t>29.05.2006 11:15:00</t>
  </si>
  <si>
    <t>29.05.2006 12:15:00</t>
  </si>
  <si>
    <t>29.05.2006 12:30:00</t>
  </si>
  <si>
    <t>29.05.2006 13:00:00</t>
  </si>
  <si>
    <t>29.05.2006 15:00:00</t>
  </si>
  <si>
    <t>29.05.2006 15:30:00</t>
  </si>
  <si>
    <t>29.05.2006 18:30:00</t>
  </si>
  <si>
    <t>29.05.2006 19:30:00</t>
  </si>
  <si>
    <t>30.05.2006 10:30:00</t>
  </si>
  <si>
    <t>30.05.2006 11:30:00</t>
  </si>
  <si>
    <t>30.05.2006 15:45:00</t>
  </si>
  <si>
    <t>30.05.2006 16:00:00</t>
  </si>
  <si>
    <t>30.05.2006 16:30:00</t>
  </si>
  <si>
    <t>31.05.2006 11:15:00</t>
  </si>
  <si>
    <t>LA POCHACANA</t>
  </si>
  <si>
    <t>31.05.2006 16:00:00</t>
  </si>
  <si>
    <t>31.05.2006 17:30:00</t>
  </si>
  <si>
    <t>02.06.2006 11:03:00</t>
  </si>
  <si>
    <t>03.06.2006 12:30:00</t>
  </si>
  <si>
    <t>04.06.2006 11:30:00</t>
  </si>
  <si>
    <t>04.06.2006 12:30:00</t>
  </si>
  <si>
    <t>05.06.2006 13:03:00</t>
  </si>
  <si>
    <t>05.06.2006 17:03:00</t>
  </si>
  <si>
    <t>TURRION</t>
  </si>
  <si>
    <t>07.06.2006 09:15:00</t>
  </si>
  <si>
    <t>07.06.2006 12:03:00</t>
  </si>
  <si>
    <t>07.06.2006 15:00:00</t>
  </si>
  <si>
    <t>09.06.2006 19:15:00</t>
  </si>
  <si>
    <t>10.06.2006 08:03:00</t>
  </si>
  <si>
    <t>11.06.2006 11:03:00</t>
  </si>
  <si>
    <t>11.06.2006 13:03:00</t>
  </si>
  <si>
    <t>11.06.2006 18:00:00</t>
  </si>
  <si>
    <t>12.06.2006 12:45:00</t>
  </si>
  <si>
    <t>13.06.2006 08:03:00</t>
  </si>
  <si>
    <t>13.06.2006 08:45:00</t>
  </si>
  <si>
    <t>13.06.2006 12:03:00</t>
  </si>
  <si>
    <t>13.06.2006 14:00:00</t>
  </si>
  <si>
    <t>TRIONGU</t>
  </si>
  <si>
    <t>14.06.2006 10:15:00</t>
  </si>
  <si>
    <t>14.06.2006 16:00:00</t>
  </si>
  <si>
    <t>14.06.2006 16:03:00</t>
  </si>
  <si>
    <t>14.06.2006 18:03:00</t>
  </si>
  <si>
    <t>16.06.2006 16:03:00</t>
  </si>
  <si>
    <t>17.06.2006 10:03:00</t>
  </si>
  <si>
    <t>17.06.2006 13:03:00</t>
  </si>
  <si>
    <t>18.06.2006 07:00:00</t>
  </si>
  <si>
    <t>MADUENGU</t>
  </si>
  <si>
    <t>18.06.2006 10:03:00</t>
  </si>
  <si>
    <t>18.06.2006 12:03:00</t>
  </si>
  <si>
    <t>19.06.2006 09:00:00</t>
  </si>
  <si>
    <t>19.06.2006 13:00:00</t>
  </si>
  <si>
    <t>19.06.2006 17:00:00</t>
  </si>
  <si>
    <t>20.06.2006 16:00:00</t>
  </si>
  <si>
    <t>20.06.2006 19:01:00</t>
  </si>
  <si>
    <t>21.06.2006 14:00:00</t>
  </si>
  <si>
    <t>EL MATADERU</t>
  </si>
  <si>
    <t>23.06.2006 10:00:00</t>
  </si>
  <si>
    <t>23.06.2006 13:00:00</t>
  </si>
  <si>
    <t>23.06.2006 16:03:00</t>
  </si>
  <si>
    <t>25.06.2006 08:00:00</t>
  </si>
  <si>
    <t>25.06.2006 10:45:00</t>
  </si>
  <si>
    <t>26.06.2006 19:45:00</t>
  </si>
  <si>
    <t>29.06.2006 08:00:00</t>
  </si>
  <si>
    <t>29.06.2006 13:30:00</t>
  </si>
  <si>
    <t>01.07.2006 07:30:00</t>
  </si>
  <si>
    <t>01.07.2006 08:00:00</t>
  </si>
  <si>
    <t>02.07.2006 08:00:00</t>
  </si>
  <si>
    <t>02.07.2006 08:30:00</t>
  </si>
  <si>
    <t>EL CAMARON</t>
  </si>
  <si>
    <t>03.07.2006 07:30:00</t>
  </si>
  <si>
    <t>03.07.2006 17:00:00</t>
  </si>
  <si>
    <t>04.07.2006 11:30:00</t>
  </si>
  <si>
    <t>04.07.2006 19:15:00</t>
  </si>
  <si>
    <t>05.07.2006 17:30:00</t>
  </si>
  <si>
    <t>05.07.2006 18:30:00</t>
  </si>
  <si>
    <t>06.07.2006 07:00:00</t>
  </si>
  <si>
    <t>08.07.2006 08:00:00</t>
  </si>
  <si>
    <t>09.07.2006 08:00:00</t>
  </si>
  <si>
    <t>10.07.2006 07:15:00</t>
  </si>
  <si>
    <t>10.07.2006 13:30:00</t>
  </si>
  <si>
    <t>10.07.2006 16:00:00</t>
  </si>
  <si>
    <t>10.07.2006 19:00:00</t>
  </si>
  <si>
    <t>11.07.2006 07:30:00</t>
  </si>
  <si>
    <t>EL PONTIGU</t>
  </si>
  <si>
    <t>11.07.2006 09:00:00</t>
  </si>
  <si>
    <t>12.07.2006 18:00:00</t>
  </si>
  <si>
    <t>14.07.2006 16:30:00</t>
  </si>
  <si>
    <t>14.07.2006 17:00:00</t>
  </si>
  <si>
    <t>14.07.2006 18:00:00</t>
  </si>
  <si>
    <t>16.07.2006 10:00:00</t>
  </si>
  <si>
    <t>EL ARGAYO</t>
  </si>
  <si>
    <t>17.07.2006 21:00:00</t>
  </si>
  <si>
    <t>19.07.2006 09:30:00</t>
  </si>
  <si>
    <t>23.07.2006 07:30:00</t>
  </si>
  <si>
    <t>23.07.2006 09:30:00</t>
  </si>
  <si>
    <t>23.07.2006 12:00:00</t>
  </si>
  <si>
    <t>LA BEJAL</t>
  </si>
  <si>
    <t>24.07.2006 08:00:00</t>
  </si>
  <si>
    <t>24.07.2006 09:00:00</t>
  </si>
  <si>
    <t>COVEÑA</t>
  </si>
  <si>
    <t>25.07.2006 12:30:00</t>
  </si>
  <si>
    <t>EL TURION</t>
  </si>
  <si>
    <t>26.07.2006 07:45:00</t>
  </si>
  <si>
    <t>28.07.2006 11:00:00</t>
  </si>
  <si>
    <t>28.07.2006 12:00:00</t>
  </si>
  <si>
    <t>30.07.2006 10:30:00</t>
  </si>
  <si>
    <t>30.07.2006 19:30:00</t>
  </si>
  <si>
    <t>31.07.2006 06:30:00</t>
  </si>
  <si>
    <t>31.07.2006 07:00:00</t>
  </si>
  <si>
    <t>31.07.2006 07:30:00</t>
  </si>
  <si>
    <t>31.07.2006 09:00:00</t>
  </si>
  <si>
    <t>31.07.2006 09:30:00</t>
  </si>
  <si>
    <t>LA ABEJAL</t>
  </si>
  <si>
    <t>31.07.2006 14:00:00</t>
  </si>
  <si>
    <t>31.07.2006 15:00:00</t>
  </si>
  <si>
    <t>31.07.2006 15:30:00</t>
  </si>
  <si>
    <t>31.07.2006 20:00:00</t>
  </si>
  <si>
    <t>REBOTE</t>
  </si>
  <si>
    <t>14.06.2006 10:03:00</t>
  </si>
  <si>
    <t>16.06.2006 14:03:00</t>
  </si>
  <si>
    <t>CAMPO DE LA FIESTA</t>
  </si>
  <si>
    <t>09.07.2006 17:00:00</t>
  </si>
  <si>
    <t>11.07.2006 17:00:00</t>
  </si>
  <si>
    <t>14.07.2006 08:00:00</t>
  </si>
  <si>
    <t>14.07.2006 16:00:00</t>
  </si>
  <si>
    <t>24.07.2006 06:30:00</t>
  </si>
  <si>
    <t>24.07.2006 16:00:00</t>
  </si>
  <si>
    <t>29.07.2006 17:00:00</t>
  </si>
  <si>
    <t>30.07.2006 14:00:00</t>
  </si>
  <si>
    <t>CERRA</t>
  </si>
  <si>
    <t>BANCES</t>
  </si>
  <si>
    <t>13.05.2006 07:00:00</t>
  </si>
  <si>
    <t>13.05.2006 10:30:00</t>
  </si>
  <si>
    <t>LA GUITARRA</t>
  </si>
  <si>
    <t>13.05.2006 13:30:00</t>
  </si>
  <si>
    <t>14.05.2006 11:15:00</t>
  </si>
  <si>
    <t>14.05.2006 12:30:00</t>
  </si>
  <si>
    <t>16.05.2006 08:00:00</t>
  </si>
  <si>
    <t>19.05.2006 06:03:00</t>
  </si>
  <si>
    <t>20.05.2006 09:03:00</t>
  </si>
  <si>
    <t>LA PIRAGUERA</t>
  </si>
  <si>
    <t>20.05.2006 15:00:00</t>
  </si>
  <si>
    <t>21.05.2006 08:03:00</t>
  </si>
  <si>
    <t>PUENTE SANDICHE</t>
  </si>
  <si>
    <t>PUENTE PEÑAFLOR</t>
  </si>
  <si>
    <t>24.05.2006 07:45:00</t>
  </si>
  <si>
    <t>PEÑA BARCO</t>
  </si>
  <si>
    <t>26.05.2006 06:00:00</t>
  </si>
  <si>
    <t>26.05.2006 06:03:00</t>
  </si>
  <si>
    <t>26.05.2006 13:00:00</t>
  </si>
  <si>
    <t>26.05.2006 17:00:00</t>
  </si>
  <si>
    <t>28.05.2006 09:03:00</t>
  </si>
  <si>
    <t>28.05.2006 20:00:00</t>
  </si>
  <si>
    <t>29.05.2006 06:20:00</t>
  </si>
  <si>
    <t>02.06.2006 06:45:00</t>
  </si>
  <si>
    <t>02.06.2006 07:03:00</t>
  </si>
  <si>
    <t>02.06.2006 10:00:00</t>
  </si>
  <si>
    <t>03.06.2006 08:03:00</t>
  </si>
  <si>
    <t>03.06.2006 13:03:00</t>
  </si>
  <si>
    <t>04.06.2006 16:03:00</t>
  </si>
  <si>
    <t>07.06.2006 20:00:00</t>
  </si>
  <si>
    <t>09.06.2006 13:00:00</t>
  </si>
  <si>
    <t>09.06.2006 20:03:00</t>
  </si>
  <si>
    <t>09.06.2006 20:45:00</t>
  </si>
  <si>
    <t>09.06.2006 21:00:00</t>
  </si>
  <si>
    <t>10.06.2006 06:45:00</t>
  </si>
  <si>
    <t>10.06.2006 07:00:00</t>
  </si>
  <si>
    <t>RABION</t>
  </si>
  <si>
    <t>11.06.2006 14:00:00</t>
  </si>
  <si>
    <t>13.06.2006 07:00:00</t>
  </si>
  <si>
    <t>14.06.2006 20:50:00</t>
  </si>
  <si>
    <t>16.06.2006 07:00:00</t>
  </si>
  <si>
    <t>17.06.2006 06:00:00</t>
  </si>
  <si>
    <t>17.06.2006 14:00:00</t>
  </si>
  <si>
    <t>18.06.2006 08:00:00</t>
  </si>
  <si>
    <t>20.06.2006 13:15:00</t>
  </si>
  <si>
    <t>23.06.2006 09:03:00</t>
  </si>
  <si>
    <t>23.06.2006 11:03:00</t>
  </si>
  <si>
    <t>24.06.2006 08:00:00</t>
  </si>
  <si>
    <t>24.06.2006 11:00:00</t>
  </si>
  <si>
    <t>24.06.2006 17:15:00</t>
  </si>
  <si>
    <t>26.06.2006 10:00:00</t>
  </si>
  <si>
    <t>26.06.2006 15:00:00</t>
  </si>
  <si>
    <t>26.06.2006 20:03:00</t>
  </si>
  <si>
    <t>27.06.2006 08:03:00</t>
  </si>
  <si>
    <t>28.06.2006 08:00:00</t>
  </si>
  <si>
    <t>28.06.2006 20:00:00</t>
  </si>
  <si>
    <t>28.06.2006 21:00:00</t>
  </si>
  <si>
    <t>01.07.2006 10:00:00</t>
  </si>
  <si>
    <t>05.07.2006 12:00:00</t>
  </si>
  <si>
    <t>08.07.2006 08:30:00</t>
  </si>
  <si>
    <t>09.07.2006 06:30:00</t>
  </si>
  <si>
    <t>LA PIRAGÜERA</t>
  </si>
  <si>
    <t>10.07.2006 13:00:00</t>
  </si>
  <si>
    <t>16.07.2006 18:00:00</t>
  </si>
  <si>
    <t>16.07.2006 20:03:00</t>
  </si>
  <si>
    <t>28.07.2006 06:03:00</t>
  </si>
  <si>
    <t>28.07.2006 18:03:00</t>
  </si>
  <si>
    <t>29.07.2006 07:03:00</t>
  </si>
  <si>
    <t>29.07.2006 13:03:00</t>
  </si>
  <si>
    <t>31.07.2006 12:03:00</t>
  </si>
  <si>
    <t>06.06.2006 14:03:00</t>
  </si>
  <si>
    <t>DNI</t>
  </si>
  <si>
    <t>MARCA</t>
  </si>
  <si>
    <t>ADIPOSA CORTADA</t>
  </si>
  <si>
    <t>PONTE DE VIDES</t>
  </si>
  <si>
    <t>PUENTE PEDRIDO</t>
  </si>
  <si>
    <t>FONTES</t>
  </si>
  <si>
    <t>CAMPOS</t>
  </si>
  <si>
    <t>CANAVEIRAS</t>
  </si>
  <si>
    <t>PONTE</t>
  </si>
  <si>
    <t xml:space="preserve"> </t>
  </si>
  <si>
    <t>PIAGO</t>
  </si>
  <si>
    <t>OS CAMPOS</t>
  </si>
  <si>
    <t>EL POZON</t>
  </si>
  <si>
    <t>SAN TIRSO</t>
  </si>
  <si>
    <t>CAIRO</t>
  </si>
  <si>
    <t>POZON</t>
  </si>
  <si>
    <t>GARABULLEIRA</t>
  </si>
  <si>
    <t>Esva</t>
  </si>
  <si>
    <t>Narcea</t>
  </si>
  <si>
    <t>PAULA DO SANTOS ANTONIO MANUEL</t>
  </si>
  <si>
    <t>ALVAREZ COLADO MARINO</t>
  </si>
  <si>
    <t>ALVAREZ MARTINEZ GREGORIO</t>
  </si>
  <si>
    <t>PTE.QUINZANAS</t>
  </si>
  <si>
    <t>CORRALES MENENDEZ JAIME JOSE</t>
  </si>
  <si>
    <t>GARCIA ONDINA JOSE RAMON</t>
  </si>
  <si>
    <t>GARCIA MARTINEZ ANTONIO</t>
  </si>
  <si>
    <t>SAMA ALVAREZ JUAN CARLOS</t>
  </si>
  <si>
    <t>LOSADA MENENDEZ CARLOS JOSE</t>
  </si>
  <si>
    <t>GONZALEZ PULIDO ROGELIO</t>
  </si>
  <si>
    <t>RODRIGUEZ BRAVO IGNACIO</t>
  </si>
  <si>
    <t>AEDO GARCIA IGNACIO</t>
  </si>
  <si>
    <t>REBORDINOS CUERVO ISAIAS</t>
  </si>
  <si>
    <t>FERNANDEZ DIAZ JOSE MARINO</t>
  </si>
  <si>
    <t>EL PEDRETE</t>
  </si>
  <si>
    <t>GARCIA GONZALEZ ENRIQUE</t>
  </si>
  <si>
    <t>FERNANDEZ ALONSO ANGEL MANUEL</t>
  </si>
  <si>
    <t>GARCIA RIESGO JOSE RAMON</t>
  </si>
  <si>
    <t>CORRIPIO CASTAÑO SEGISMUNDO</t>
  </si>
  <si>
    <t>RODRIGUEZ RODRIGUEZ JOSE RAMON</t>
  </si>
  <si>
    <t>FERNANDEZ RODRIGUEZ JOSE ANTONIO</t>
  </si>
  <si>
    <t>BLASCO NOGUES MANUEL RAMON</t>
  </si>
  <si>
    <t>RODRIGUEZ QUINTANA GONZALO</t>
  </si>
  <si>
    <t>IVEZ ALONSO JOSE</t>
  </si>
  <si>
    <t>REDONDO RUIZ FRANCISCO</t>
  </si>
  <si>
    <t>LOPEZ MORATA ANGEL MANUEL</t>
  </si>
  <si>
    <t>LOPEZ CEÑERA JOSE MARIA</t>
  </si>
  <si>
    <t>GONZALEZ VIA ANIBAL</t>
  </si>
  <si>
    <t>GONZALEZ PENA RAMON</t>
  </si>
  <si>
    <t>VAZQUEZ TENORIO LINO</t>
  </si>
  <si>
    <t>PEREZ GONZALEZ JOSE</t>
  </si>
  <si>
    <t>GARRIDO MORAN AGUSTIN</t>
  </si>
  <si>
    <t>GARCIA QUIÑONES ESTEBAN</t>
  </si>
  <si>
    <t>CORRAL GONZALEZ MIGUEL ANGEL</t>
  </si>
  <si>
    <t>GRANDA MARTINEZ MANUEL</t>
  </si>
  <si>
    <t>VEGA FERNANDEZ ALFREDO</t>
  </si>
  <si>
    <t>MESTAS</t>
  </si>
  <si>
    <t>SANCHEZ OREJAS AGUSTIN JOSE</t>
  </si>
  <si>
    <t>AMANTEGUI FERNANDEZ PELAYO</t>
  </si>
  <si>
    <t>GARCIA GONZALEZ RAMON</t>
  </si>
  <si>
    <t>LOPEZ ACEVEDO FELIPE</t>
  </si>
  <si>
    <t>EL VANZAO</t>
  </si>
  <si>
    <t>FERNANDEZ ALONSO JOSE</t>
  </si>
  <si>
    <t>GARCIA ALVAREZ JESUS RAFAEL</t>
  </si>
  <si>
    <t>FERNANDEZ GARCIA MIGUEL</t>
  </si>
  <si>
    <t>MEDINA ALVAREZ JOSE MANUEL</t>
  </si>
  <si>
    <t>REY ALVELA JOSE MANUEL</t>
  </si>
  <si>
    <t>GALICIA</t>
  </si>
  <si>
    <t>ALONSO PENDAS DAVID</t>
  </si>
  <si>
    <t>LA BORBOYA</t>
  </si>
  <si>
    <t>LAS BARCAS</t>
  </si>
  <si>
    <t>IGLESIAS MENENDEZ CANDIDO</t>
  </si>
  <si>
    <t>LOS NEGREIROS</t>
  </si>
  <si>
    <t>GONZALEZ FERNANDEZ ANA ISABEL</t>
  </si>
  <si>
    <t>FERNANDEZ TORRES TOMAS</t>
  </si>
  <si>
    <t>MARTINEZ NORNIELLA MAURICIO</t>
  </si>
  <si>
    <t>FERNANDEZ VILAR CELESTINO</t>
  </si>
  <si>
    <t>FRANCISCO ALVAREZ MIGUEL A.</t>
  </si>
  <si>
    <t>VELAZQUEZ CALZON BERNARDINO</t>
  </si>
  <si>
    <t>PEDRETE</t>
  </si>
  <si>
    <t>MARTINEZ MENENDEZ MAXIMILIANO</t>
  </si>
  <si>
    <t>DIEZ DE TEJADA ALVAREZ ANGEL CARLOS</t>
  </si>
  <si>
    <t>10-0704</t>
  </si>
  <si>
    <t>FIDALGO FERNANDEZ MANUEL</t>
  </si>
  <si>
    <t>QUINTANA ALVARZ JULIAN</t>
  </si>
  <si>
    <t>PTE.CORNELLANA</t>
  </si>
  <si>
    <t>DIEZ DE TEJADA MARTINEZ ANGEL CARLOS</t>
  </si>
  <si>
    <t>MARTINEZ MENENDEZ JUAN ANTONIO</t>
  </si>
  <si>
    <t>DIEZ GONZALEZ JUAN RAMON</t>
  </si>
  <si>
    <t>FERNANDEZ BLANCO FAUSTINO</t>
  </si>
  <si>
    <t>ZARRO DE ARRIBA</t>
  </si>
  <si>
    <t>ALVAREZ FERNANDEZ FRUCTUOSO</t>
  </si>
  <si>
    <t>GARCIA MENENDEZ PABLO RAFAEL</t>
  </si>
  <si>
    <t>ALONSO FERNANDEZ JOSE MANUEL</t>
  </si>
  <si>
    <t>IGLESIAS ROZAS AQUILINO</t>
  </si>
  <si>
    <t>HERRERO DIEZ ROMAN</t>
  </si>
  <si>
    <t>LOREDO SAN JOSE JOSE BERNARDINO</t>
  </si>
  <si>
    <t>GONZALEZ CIMAS MANUEL</t>
  </si>
  <si>
    <t>CANTIN GIRAUDEAU BERTRAND</t>
  </si>
  <si>
    <t>DIAZ ALVAREZ GONZALEZ</t>
  </si>
  <si>
    <t>TORRES DUEÑAS PEDRO</t>
  </si>
  <si>
    <t>ALVAREZ REAL JOSE MANUEL</t>
  </si>
  <si>
    <t>SANCHEZ PEREZ MARIANO</t>
  </si>
  <si>
    <t>RUILOBA FERNANDEZ OLEGARIO</t>
  </si>
  <si>
    <t>PEREZ GARCIA CELESTINO</t>
  </si>
  <si>
    <t>FRANCO PECIÑA ANTON</t>
  </si>
  <si>
    <t>RODIL ALVAREZ FELIX</t>
  </si>
  <si>
    <t>VARADONA</t>
  </si>
  <si>
    <t>GONZALEZ HUERGA JOSE LUIS</t>
  </si>
  <si>
    <t>LOSADA GIL JULIO</t>
  </si>
  <si>
    <t>VEGAYU</t>
  </si>
  <si>
    <t>PINEY PRIETO RAMON</t>
  </si>
  <si>
    <t>SANTAMARINA ALVAREZ JOSE</t>
  </si>
  <si>
    <t>DOILLON PIERRE JACQUES</t>
  </si>
  <si>
    <t>GONZALEZ SAAVEDRA</t>
  </si>
  <si>
    <t>AGUILAR JUAN MIGUEL</t>
  </si>
  <si>
    <t>PELAEZ FERNANDEZ CARLOS</t>
  </si>
  <si>
    <t>MIRANDA BAUTISTA SANTIAGO</t>
  </si>
  <si>
    <t>GRAÑA GONZALEZ JOSE LUIS</t>
  </si>
  <si>
    <t>MONTANO MARTINEZ JOSE</t>
  </si>
  <si>
    <t>MUÑOZ GARCIA AGUSTIN</t>
  </si>
  <si>
    <t>BERROCAL MARTINEZ ENRIQUE LUIS</t>
  </si>
  <si>
    <t>GONZALEZ GUTIERREZ RAMIRO</t>
  </si>
  <si>
    <t>ARENAS GARCIA EMILIO</t>
  </si>
  <si>
    <t>SANTAMARIA ALVAREZ JOSE</t>
  </si>
  <si>
    <t>PIÑON ALVAREZ JUAN CARLOS</t>
  </si>
  <si>
    <t>VELAZQUEZ FERNANDEZ BERNARDO</t>
  </si>
  <si>
    <t>URIA MARTINEZ JAVIER</t>
  </si>
  <si>
    <t>CARRETERO CORTIJO JOSE JOAQUIN</t>
  </si>
  <si>
    <t>TEJON JOSE ANTONIO</t>
  </si>
  <si>
    <t>CANGA GARCIA ALEJANDRO</t>
  </si>
  <si>
    <t>ALVAREZ PERTIERRA HUGO</t>
  </si>
  <si>
    <t>LOPEZ GONZALEZ ALFONSO</t>
  </si>
  <si>
    <t>ORDOÑEZ ALVAREZ CANDIDO</t>
  </si>
  <si>
    <t>SOLER PERUJO JESUS ANGEL</t>
  </si>
  <si>
    <t>HUERGO ALVAREZ VIRGILIO</t>
  </si>
  <si>
    <t>CASTRO ALONSO GABRIEL</t>
  </si>
  <si>
    <t>SUAREZ FERNANDEZ SEVERINO</t>
  </si>
  <si>
    <t>GARCIA RODRIGUEZ VICTORINO</t>
  </si>
  <si>
    <t>ORTIZ GOMEZ ADOLFO</t>
  </si>
  <si>
    <t>MARTINEZ RECIO ALFREDO</t>
  </si>
  <si>
    <t>PEREZ SANCHEZ GABRIEL</t>
  </si>
  <si>
    <t>IGLESIAS LEON JULIO</t>
  </si>
  <si>
    <t>GARCIA GIL JOSE RAMON</t>
  </si>
  <si>
    <t>RODRIGUEZ LOPEZ RUBEN</t>
  </si>
  <si>
    <t>SOTO FEIJOO CELSO</t>
  </si>
  <si>
    <t>TESTERA TOVAR GERARDO</t>
  </si>
  <si>
    <t>RUIZ ARBELAIZ JOSEBA ANDONI</t>
  </si>
  <si>
    <t>CURIEL MARTINEZ ISRAEL</t>
  </si>
  <si>
    <t>PATALLO FERNANDEZ JOSE ANTONIO</t>
  </si>
  <si>
    <t>FERNANDEZ CASTRO GIL</t>
  </si>
  <si>
    <t>GARCIA FERNANDEZ ANGEL</t>
  </si>
  <si>
    <t>ARDURA ALVAREZ ALEJANDRO</t>
  </si>
  <si>
    <t>DIAZ JUNCO ARTURO</t>
  </si>
  <si>
    <t>ALONSO PENDAS JOSE LUIS</t>
  </si>
  <si>
    <t>SALA SALA ALBERTO</t>
  </si>
  <si>
    <t>SANTOS REGALADO JUAN</t>
  </si>
  <si>
    <t>NAVA FERNANDEZ CESAR EMILIO</t>
  </si>
  <si>
    <t>DIAZ CUEVA JOSE MARIA</t>
  </si>
  <si>
    <t>FERNANDEZ RICO ANTONIO</t>
  </si>
  <si>
    <t>ARDURA LLANEZA CECILIO</t>
  </si>
  <si>
    <t>FERNANDEZ REBOLLO JOSE MANUEL</t>
  </si>
  <si>
    <t>ALONSO ALVAREZ ANGEL</t>
  </si>
  <si>
    <t>ESTEBAN SANCHEZ ANGEL</t>
  </si>
  <si>
    <t>EL ARROXU</t>
  </si>
  <si>
    <t>MONTAÑO MARTINEZ JOSE</t>
  </si>
  <si>
    <t>EL CEPO</t>
  </si>
  <si>
    <t>CANO ALVAREZ ENRIQUE</t>
  </si>
  <si>
    <t>LAS FUENTES</t>
  </si>
  <si>
    <t>REDRUELLO PARRONDO JOSE MIGUEL</t>
  </si>
  <si>
    <t>LA PONTE</t>
  </si>
  <si>
    <t>ARIAS RODRIGUEZ LUIS</t>
  </si>
  <si>
    <t>VELAZQUEZ CALZON JOSE LUIS</t>
  </si>
  <si>
    <t>FERNANDEZ ARGÜELLES LUIS ANTONIO</t>
  </si>
  <si>
    <t>ALVAREZ LOPEZ PEDRO</t>
  </si>
  <si>
    <t>LOS MATOS</t>
  </si>
  <si>
    <t>GRAÑA ZANON CARMEN</t>
  </si>
  <si>
    <t>SANTOS REGALADO RAFAEL</t>
  </si>
  <si>
    <t>PUNTAL</t>
  </si>
  <si>
    <t>ALVAREZ GARCIA ALBERTO JOSE</t>
  </si>
  <si>
    <t>NUEVO DIAZ ALEJANDRO</t>
  </si>
  <si>
    <t>LOS GAVIONES</t>
  </si>
  <si>
    <t>ALVAREZ SUAREZ CARLOS</t>
  </si>
  <si>
    <t>ABAD PERNIA ROTH</t>
  </si>
  <si>
    <t>PARADON FERNANDEZ GREGORIO</t>
  </si>
  <si>
    <t>MENENDEZ GOMEZ JOSE MANUEL</t>
  </si>
  <si>
    <t>GONZALEZ FERNANDEZ JOSE ANTONIO</t>
  </si>
  <si>
    <t>GONZALEZ FERNANDEZ JULIO</t>
  </si>
  <si>
    <t>COSTALES GARCIA CARLOS</t>
  </si>
  <si>
    <t>PEDREGAL RODRIGUEZ PABLO</t>
  </si>
  <si>
    <t>CIMADEVILLA IGLESIAS LUCIANO</t>
  </si>
  <si>
    <t>DIAZ GONZALEZ BERNARDO</t>
  </si>
  <si>
    <t>RODRIGUEZ RODRIGUEZ FELIX</t>
  </si>
  <si>
    <t>IBAÑEZ CUERVO ROBERTO</t>
  </si>
  <si>
    <t>FERNANDEZ GONZALEZ FRANCISCO JAVIER</t>
  </si>
  <si>
    <t>PAULO DO SANTOS ANTONIO MANUEL</t>
  </si>
  <si>
    <t>FERNANDEZ ALVAREZ ANGEL MANUEL</t>
  </si>
  <si>
    <t>ALBA VELASQUEZ TEODORO</t>
  </si>
  <si>
    <t>IGLESIAS VELAZQUEZ CIRO</t>
  </si>
  <si>
    <t>DE SANTOS CANALEJO VICTOR</t>
  </si>
  <si>
    <t>SOBRINO CORDERO CARLOS</t>
  </si>
  <si>
    <t>ANGUIANO RODRIGUEZ CARLOS</t>
  </si>
  <si>
    <t>ACEVEDO SUAREZ JOSE RAMON</t>
  </si>
  <si>
    <t>RIESGO GONZALEZ PABLO</t>
  </si>
  <si>
    <t>RIESGO FERNANDEZ JOSE MARIA</t>
  </si>
  <si>
    <t>DIAZ MENENDEZ JAVIER</t>
  </si>
  <si>
    <t>BERROCAL MEDINA LUIS MIGUEL</t>
  </si>
  <si>
    <t>VELAZQUEZ CALZON BERNARDO</t>
  </si>
  <si>
    <t>FERNANDEZ VELASCO TOMAS</t>
  </si>
  <si>
    <t>FLOREZ FREIRE JOSE ANTONIO</t>
  </si>
  <si>
    <t>ALVAREZ PEREZ JOSE</t>
  </si>
  <si>
    <t>GARCIA RIESGO JOSE MANUEL</t>
  </si>
  <si>
    <t>FERNANDEZ BLANCO JOSE LUIS</t>
  </si>
  <si>
    <t>ALONSO VELAZQUEZ LUIS</t>
  </si>
  <si>
    <t>FANJUL GUTIERREZ JOAQUIN</t>
  </si>
  <si>
    <t>GARCIA RIESGO JOSE</t>
  </si>
  <si>
    <t>IGLESIAS MARTINEZ CESAR</t>
  </si>
  <si>
    <t>LUCAS CARRILLO RAMON</t>
  </si>
  <si>
    <t>PUENTE  QUINTANAS</t>
  </si>
  <si>
    <t>FERNANDEZ TORRES VICTOR</t>
  </si>
  <si>
    <t>LOPEZ GONZALEZ ALBERTO</t>
  </si>
  <si>
    <t>LLONGA</t>
  </si>
  <si>
    <t>CARBALLO GAGO ALBERTO</t>
  </si>
  <si>
    <t>MARTINEZ SUAREZ RAMON</t>
  </si>
  <si>
    <t>GONZALEZ ALVAREZ JOSE</t>
  </si>
  <si>
    <t>GONZALEZ DEL REY MENENDEZ CARLOS</t>
  </si>
  <si>
    <t>AUMENTE GONZALEZ GONZALO</t>
  </si>
  <si>
    <t>RIESO GONZALEZ PABLO</t>
  </si>
  <si>
    <t>MENENDEZ MERCIER JOSE LUIS</t>
  </si>
  <si>
    <t>FERNANDEZ RELLOSO JOSE MANUEL</t>
  </si>
  <si>
    <t>ROZADA MENENDEZ MANUEL ANTONIO</t>
  </si>
  <si>
    <t>RUIZ ALVAREZ FELIPE</t>
  </si>
  <si>
    <t>GARCIA FERNANDEZ LUIS MIGUEL</t>
  </si>
  <si>
    <t>FARPON ALVAREZ LUIS ANTONIO</t>
  </si>
  <si>
    <t>MENENDEZ LOPEZ EMILIO</t>
  </si>
  <si>
    <t>PASTOR SEVILLA M. ANGEL</t>
  </si>
  <si>
    <t>MENENDEZ GONZALEZ JOSE</t>
  </si>
  <si>
    <t>DIAZ DE TEJADA ALVAREZ ANGEL CARLOS</t>
  </si>
  <si>
    <t>RODRIGUEZ GARCIA RUFINO</t>
  </si>
  <si>
    <t>FERNANDEZ ALVAREZ JOSE LUIS</t>
  </si>
  <si>
    <t>FERNANDEZ GOMEZ ANGEL</t>
  </si>
  <si>
    <t>FERNANDEZ ALVAREZ BELARMINO</t>
  </si>
  <si>
    <t>ARIAS MENENDEZ EMILIO</t>
  </si>
  <si>
    <t>FERNANDEZ DE LA CONCHA PEDRO</t>
  </si>
  <si>
    <t>FERNANDEZ ALVAREZ MANUEL</t>
  </si>
  <si>
    <t>MENENDEZ DOS SANTOS JOSE LUIS</t>
  </si>
  <si>
    <t>GONZALEZ GONZALO</t>
  </si>
  <si>
    <t>MARCOS ALBALADEJO GERARDO</t>
  </si>
  <si>
    <t>IGLESIAS VAZQUEZ JOSE ANTONIO</t>
  </si>
  <si>
    <t>BELGICA JACQUES GRANT</t>
  </si>
  <si>
    <t>CLAUDE RIDOIRE JACQUES</t>
  </si>
  <si>
    <t>GARCIA SUAREZ NICOLAS</t>
  </si>
  <si>
    <t>FERNANDEZ  RODRIGUEZ ROBUSTIANO</t>
  </si>
  <si>
    <t>LOUZAO PUZO FRANCISCO</t>
  </si>
  <si>
    <t>GARCIA RODRIGUEZ JAVIER</t>
  </si>
  <si>
    <t>EL PUNTALIN</t>
  </si>
  <si>
    <t>VAQUERO GARRIDO VALERIANO</t>
  </si>
  <si>
    <t>DIAZ DIAZ JUAN ANTONIO</t>
  </si>
  <si>
    <t>REBORAINOS CUERVO ISAIAS</t>
  </si>
  <si>
    <t>FIGAREDO CASIELLES EDUARDO</t>
  </si>
  <si>
    <t>NOVAL FONSECA FERNANDO</t>
  </si>
  <si>
    <t>DIAZ-RUBIN MORENO FRANCISCO</t>
  </si>
  <si>
    <t>MARTINEZ FERNANDEZ PEDRO IVAN</t>
  </si>
  <si>
    <t>LOSADA FERNANDEZ CARLOS JOSE</t>
  </si>
  <si>
    <t>BERROCAL MARTINEZ SANTIAGO LUIS</t>
  </si>
  <si>
    <t>MARTINEZ VALENCIA JOSE LUIS</t>
  </si>
  <si>
    <t>RODRIGUEZ DIAZ ENRIQUE</t>
  </si>
  <si>
    <t>MELON BANGO PELAYO</t>
  </si>
  <si>
    <t>MENENDEZ LOPEZ JOSE MANUEL</t>
  </si>
  <si>
    <t>JUAREZ FERNANDEZ SEVERINO</t>
  </si>
  <si>
    <t>MARCOS CASTRO GERARDO</t>
  </si>
  <si>
    <t>SUAREZ MORAN CARLOS</t>
  </si>
  <si>
    <t>HOLGUIN RAMIREZ ANTONIO</t>
  </si>
  <si>
    <t>RODRIGUEZ DEL REY FERNANDO</t>
  </si>
  <si>
    <t>ESTEBAN SANCHEZ MIGUEL</t>
  </si>
  <si>
    <t>GARCIA MARTIN JORGE</t>
  </si>
  <si>
    <t>CANTERA GARCIA MIGUEL ANGEL</t>
  </si>
  <si>
    <t>EL ERMITAÑO</t>
  </si>
  <si>
    <t>NIETO FERNANDEZ FAUSTINO</t>
  </si>
  <si>
    <t>FRESNO DIAZ SAUL</t>
  </si>
  <si>
    <t>RODRIGUEZ RODRIGUEZ JUAN</t>
  </si>
  <si>
    <t>FERNANDEZ RODRIGUEZ ROBUSTIANO</t>
  </si>
  <si>
    <t>MONEREO VELASCO ENRIQUE</t>
  </si>
  <si>
    <t>GOMEZ BOTAS JUSTO</t>
  </si>
  <si>
    <t>SABRAS BENGOA FEDERICO</t>
  </si>
  <si>
    <t>VEGA QUEIPO BENITO</t>
  </si>
  <si>
    <t>GARCIA FERNANDEZ MANUEL</t>
  </si>
  <si>
    <t>GONZALEZ APARICIO MARCOS</t>
  </si>
  <si>
    <t>BARBOSA BARBOSA JUAN CARLOS</t>
  </si>
  <si>
    <t>SUAREZ ORDOÑEZ MIGOYA ANSELMO</t>
  </si>
  <si>
    <t>GONZALEZ DEL VALLE CIENFUEGOS SANTIAGO</t>
  </si>
  <si>
    <t>GARCIA AMPUDIA DANIEL</t>
  </si>
  <si>
    <t>PUENTE GARCIA ALEJANDRO</t>
  </si>
  <si>
    <t>PEREZ GARCIA LUIS MANUEL</t>
  </si>
  <si>
    <t>PAUDO DIAZ LUIS ANGEL</t>
  </si>
  <si>
    <t>VAZQUEZ SUAREZ ANA ROSA</t>
  </si>
  <si>
    <t>MENENDEZ DE LA GRANDA CARLOS BLANCO</t>
  </si>
  <si>
    <t>MENENDEZ RUIZ VALENTINA</t>
  </si>
  <si>
    <t>GRANDA ALONSO CARLOS</t>
  </si>
  <si>
    <t>Nalon</t>
  </si>
  <si>
    <t>MARTINEZ RODRIGUEZ ANTONIO</t>
  </si>
  <si>
    <t>EL REPECHU</t>
  </si>
  <si>
    <t>FERNANDEZ DE LA CONCHA LAUREANO</t>
  </si>
  <si>
    <t>MARTINEZ FERNANDEZ GERARDO</t>
  </si>
  <si>
    <t>Sella</t>
  </si>
  <si>
    <t>lagos</t>
  </si>
  <si>
    <t>MATADERO</t>
  </si>
  <si>
    <t>RAVION MONASTERIO</t>
  </si>
  <si>
    <t>PLAYA VILLAMIL</t>
  </si>
  <si>
    <t>D</t>
  </si>
  <si>
    <t>turrion</t>
  </si>
  <si>
    <t>pte romano</t>
  </si>
  <si>
    <t>pedrero</t>
  </si>
  <si>
    <t>Cañeras</t>
  </si>
  <si>
    <t>c</t>
  </si>
  <si>
    <t>toraño</t>
  </si>
  <si>
    <t>ARGALLU</t>
  </si>
  <si>
    <t>PICU LAVIELLA</t>
  </si>
  <si>
    <t>EL REMETON</t>
  </si>
  <si>
    <t>EL ABEJAL</t>
  </si>
  <si>
    <t>EL CANDALIEGO</t>
  </si>
  <si>
    <t>MECEDURA PONGA</t>
  </si>
  <si>
    <t>EL LANZON</t>
  </si>
  <si>
    <t>LA ABACA</t>
  </si>
  <si>
    <t>LOS ESTAYOS</t>
  </si>
  <si>
    <t>EL DAMASO</t>
  </si>
  <si>
    <t>PUENTE LOS GANZOS</t>
  </si>
  <si>
    <t xml:space="preserve">PLAYA VALLAMIN </t>
  </si>
  <si>
    <t>LOS VALLADOS</t>
  </si>
  <si>
    <t>TEMPRANES</t>
  </si>
  <si>
    <t>LOS LAGOS</t>
  </si>
  <si>
    <t>EL TUÑON</t>
  </si>
  <si>
    <t>JONDRIGU</t>
  </si>
  <si>
    <t>PUENTE MATAGÜES</t>
  </si>
  <si>
    <t>LOS LLAOS</t>
  </si>
  <si>
    <t>PASARECA FUENTES</t>
  </si>
  <si>
    <t>GOLONDROSU</t>
  </si>
  <si>
    <t>VALLANGONES</t>
  </si>
  <si>
    <t>EL CANALIEGO</t>
  </si>
  <si>
    <t>LOS TUNINOS</t>
  </si>
  <si>
    <t>EL ALLENDE</t>
  </si>
  <si>
    <t>LA ABELLERA</t>
  </si>
  <si>
    <t>LA MANJONA</t>
  </si>
  <si>
    <t>SOTO DUEÑAS</t>
  </si>
  <si>
    <t>BARCA CAÑO</t>
  </si>
  <si>
    <t>X1300047</t>
  </si>
  <si>
    <t>LA LISERA</t>
  </si>
  <si>
    <t>LA PEÑINA</t>
  </si>
  <si>
    <t>LA PULIDURIA</t>
  </si>
  <si>
    <t>M PONGA</t>
  </si>
  <si>
    <t>ricao</t>
  </si>
  <si>
    <t>la vara</t>
  </si>
  <si>
    <t>EL TUÑÓN</t>
  </si>
  <si>
    <t>LA CUEVONA</t>
  </si>
  <si>
    <t>LA PLAYONA</t>
  </si>
  <si>
    <t>Cares</t>
  </si>
  <si>
    <t>CALDABONES</t>
  </si>
  <si>
    <t>EL ARRUDU</t>
  </si>
  <si>
    <t>X0095797</t>
  </si>
  <si>
    <t>PEÑACAIDA</t>
  </si>
  <si>
    <t>PEÑARREDONDA</t>
  </si>
  <si>
    <t>EE.UU.</t>
  </si>
  <si>
    <t xml:space="preserve">EL CHORRU </t>
  </si>
  <si>
    <t>CON PULGA</t>
  </si>
  <si>
    <t>LA SAGRAÁ</t>
  </si>
  <si>
    <t>SANTIEÑES</t>
  </si>
  <si>
    <t>TRIGUEÑO</t>
  </si>
  <si>
    <t>MURALLON</t>
  </si>
  <si>
    <t>COLLU</t>
  </si>
  <si>
    <t>LLEIDA</t>
  </si>
  <si>
    <t>FUENTE TRIGUEÑO</t>
  </si>
  <si>
    <t>CANTABIRA</t>
  </si>
  <si>
    <t>EL CHORRU</t>
  </si>
  <si>
    <t>EL LLERON</t>
  </si>
  <si>
    <t>LA COJILLA</t>
  </si>
  <si>
    <t>JORNUCO</t>
  </si>
  <si>
    <t xml:space="preserve">LA TEMPRANERA </t>
  </si>
  <si>
    <t>EL SABLE</t>
  </si>
  <si>
    <t>EL NORU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</si>
</sst>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1">
    <numFmt numFmtId="164" formatCode="dd/mm/yy"/>
    <numFmt numFmtId="165" formatCode="0.E+00"/>
    <numFmt numFmtId="166" formatCode="d/MM/yyyy H:mm:ss"/>
    <numFmt numFmtId="167" formatCode="D/M/YYYY"/>
    <numFmt numFmtId="168" formatCode="d/m"/>
    <numFmt numFmtId="169" formatCode="0.0"/>
    <numFmt numFmtId="170" formatCode="dd\-mm\-yy"/>
    <numFmt numFmtId="171" formatCode="hh:mm"/>
    <numFmt numFmtId="172" formatCode="dd/mm/yyyy\ hh:mm"/>
    <numFmt numFmtId="173" formatCode="d\-m\-yy"/>
    <numFmt numFmtId="174" formatCode="dd\-mm\-yyyy"/>
  </numFmts>
  <fonts count="35">
    <font>
      <sz val="10.0"/>
      <color rgb="FF000000"/>
      <name val="Calibri"/>
      <scheme val="minor"/>
    </font>
    <font>
      <b/>
      <sz val="10.0"/>
      <color theme="1"/>
      <name val="Nunito"/>
    </font>
    <font>
      <sz val="10.0"/>
      <color rgb="FF000000"/>
      <name val="Nunito"/>
    </font>
    <font>
      <b/>
      <sz val="8.0"/>
      <color theme="1"/>
      <name val="Nunito"/>
    </font>
    <font>
      <sz val="10.0"/>
      <color theme="1"/>
      <name val="Nunito"/>
    </font>
    <font>
      <sz val="8.0"/>
      <color theme="1"/>
      <name val="Nunito"/>
    </font>
    <font>
      <color theme="1"/>
      <name val="Calibri"/>
      <scheme val="minor"/>
    </font>
    <font>
      <sz val="8.0"/>
      <color rgb="FF000000"/>
      <name val="Nunito"/>
    </font>
    <font>
      <sz val="11.0"/>
      <color theme="1"/>
      <name val="Nunito"/>
    </font>
    <font>
      <sz val="11.0"/>
      <color rgb="FFFF0000"/>
      <name val="Nunito"/>
    </font>
    <font>
      <b/>
      <sz val="11.0"/>
      <color theme="1"/>
      <name val="Nunito"/>
    </font>
    <font>
      <sz val="11.0"/>
      <color rgb="FF000000"/>
      <name val="Nunito"/>
    </font>
    <font>
      <b/>
      <sz val="11.0"/>
      <color rgb="FF000000"/>
      <name val="Nunito"/>
    </font>
    <font>
      <i/>
      <sz val="11.0"/>
      <color theme="1"/>
      <name val="Nunito"/>
    </font>
    <font>
      <b/>
      <sz val="11.0"/>
      <color rgb="FFFF0000"/>
      <name val="Nunito"/>
    </font>
    <font>
      <sz val="10.0"/>
      <color rgb="FF000000"/>
      <name val="Arial"/>
    </font>
    <font>
      <sz val="10.0"/>
      <color rgb="FFFF0000"/>
      <name val="Arial"/>
    </font>
    <font>
      <b/>
      <sz val="10.0"/>
      <color rgb="FF000000"/>
      <name val="Arial"/>
    </font>
    <font>
      <u/>
      <sz val="10.0"/>
      <color rgb="FF000000"/>
      <name val="Arial"/>
    </font>
    <font>
      <u/>
      <sz val="10.0"/>
      <color rgb="FF000000"/>
      <name val="Arial"/>
    </font>
    <font>
      <b/>
      <sz val="10.0"/>
      <color rgb="FFFF0000"/>
      <name val="Arial"/>
    </font>
    <font>
      <u/>
      <sz val="10.0"/>
      <color rgb="FF000000"/>
      <name val="Arial"/>
    </font>
    <font>
      <u/>
      <sz val="10.0"/>
      <color rgb="FF000000"/>
      <name val="Arial"/>
    </font>
    <font>
      <u/>
      <sz val="10.0"/>
      <color rgb="FF000000"/>
      <name val="Arial"/>
    </font>
    <font>
      <b/>
      <u/>
      <sz val="10.0"/>
      <color rgb="FF000000"/>
      <name val="Arial"/>
    </font>
    <font>
      <u/>
      <sz val="10.0"/>
      <color rgb="FF000000"/>
      <name val="Arial"/>
    </font>
    <font>
      <sz val="10.0"/>
      <color theme="1"/>
      <name val="Arial"/>
    </font>
    <font>
      <b/>
      <sz val="10.0"/>
      <color rgb="FFFFFF00"/>
      <name val="Arial"/>
    </font>
    <font>
      <b/>
      <sz val="10.0"/>
      <color theme="1"/>
      <name val="Arial"/>
    </font>
    <font>
      <b/>
      <sz val="8.0"/>
      <color theme="1"/>
      <name val="Arial Narrow"/>
    </font>
    <font>
      <sz val="8.0"/>
      <color theme="1"/>
      <name val="Arial Narrow"/>
    </font>
    <font>
      <b/>
      <sz val="8.0"/>
      <color theme="1"/>
      <name val="Arial"/>
    </font>
    <font>
      <sz val="8.0"/>
      <color theme="1"/>
      <name val="Arial"/>
    </font>
    <font>
      <sz val="9.0"/>
      <color theme="1"/>
      <name val="Arial Narrow"/>
    </font>
    <font>
      <sz val="9.0"/>
      <color theme="1"/>
      <name val="Arial"/>
    </font>
  </fonts>
  <fills count="9">
    <fill>
      <patternFill patternType="none"/>
    </fill>
    <fill>
      <patternFill patternType="lightGray"/>
    </fill>
    <fill>
      <patternFill patternType="solid">
        <fgColor rgb="FFD9EAD3"/>
        <bgColor rgb="FFD9EAD3"/>
      </patternFill>
    </fill>
    <fill>
      <patternFill patternType="solid">
        <fgColor rgb="FFFFFF00"/>
        <bgColor rgb="FFFFFF00"/>
      </patternFill>
    </fill>
    <fill>
      <patternFill patternType="solid">
        <fgColor rgb="FFB6D7A8"/>
        <bgColor rgb="FFB6D7A8"/>
      </patternFill>
    </fill>
    <fill>
      <patternFill patternType="solid">
        <fgColor rgb="FFC0C0C0"/>
        <bgColor rgb="FFC0C0C0"/>
      </patternFill>
    </fill>
    <fill>
      <patternFill patternType="solid">
        <fgColor rgb="FFFF0000"/>
        <bgColor rgb="FFFF0000"/>
      </patternFill>
    </fill>
    <fill>
      <patternFill patternType="solid">
        <fgColor rgb="FFCCFFCC"/>
        <bgColor rgb="FFCCFFCC"/>
      </patternFill>
    </fill>
    <fill>
      <patternFill patternType="solid">
        <fgColor rgb="FF00CCFF"/>
        <bgColor rgb="FF00CCFF"/>
      </patternFill>
    </fill>
  </fills>
  <borders count="7">
    <border/>
    <border>
      <left style="thin">
        <color rgb="FFC0C0C0"/>
      </left>
      <right style="thin">
        <color rgb="FFC0C0C0"/>
      </right>
      <top style="thin">
        <color rgb="FFC0C0C0"/>
      </top>
      <bottom style="thin">
        <color rgb="FFC0C0C0"/>
      </bottom>
    </border>
    <border>
      <left/>
      <right/>
      <top/>
      <bottom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top style="medium">
        <color rgb="FF000000"/>
      </top>
      <bottom style="thin">
        <color rgb="FF000000"/>
      </bottom>
    </border>
    <border>
      <bottom style="medium">
        <color rgb="FF000000"/>
      </bottom>
    </border>
    <border>
      <top style="medium">
        <color rgb="FF000000"/>
      </top>
    </border>
  </borders>
  <cellStyleXfs count="1">
    <xf borderId="0" fillId="0" fontId="0" numFmtId="0" applyAlignment="1" applyFont="1"/>
  </cellStyleXfs>
  <cellXfs count="150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center" vertical="center"/>
    </xf>
    <xf borderId="0" fillId="2" fontId="1" numFmtId="0" xfId="0" applyAlignment="1" applyFont="1">
      <alignment horizontal="center" readingOrder="0" vertical="center"/>
    </xf>
    <xf borderId="0" fillId="2" fontId="2" numFmtId="1" xfId="0" applyAlignment="1" applyFont="1" applyNumberFormat="1">
      <alignment horizontal="center" shrinkToFit="0" vertical="center" wrapText="1"/>
    </xf>
    <xf borderId="0" fillId="2" fontId="3" numFmtId="0" xfId="0" applyAlignment="1" applyFont="1">
      <alignment horizontal="center" readingOrder="0" vertical="center"/>
    </xf>
    <xf borderId="0" fillId="0" fontId="1" numFmtId="0" xfId="0" applyAlignment="1" applyFont="1">
      <alignment horizontal="center" vertical="center"/>
    </xf>
    <xf borderId="0" fillId="0" fontId="3" numFmtId="0" xfId="0" applyAlignment="1" applyFont="1">
      <alignment horizontal="center" vertical="center"/>
    </xf>
    <xf borderId="0" fillId="0" fontId="4" numFmtId="0" xfId="0" applyAlignment="1" applyFont="1">
      <alignment horizontal="center" vertical="center"/>
    </xf>
    <xf borderId="0" fillId="0" fontId="4" numFmtId="0" xfId="0" applyAlignment="1" applyFont="1">
      <alignment horizontal="center" readingOrder="0" vertical="center"/>
    </xf>
    <xf borderId="0" fillId="0" fontId="2" numFmtId="1" xfId="0" applyAlignment="1" applyFont="1" applyNumberFormat="1">
      <alignment horizontal="center" shrinkToFit="0" vertical="center" wrapText="1"/>
    </xf>
    <xf borderId="0" fillId="0" fontId="5" numFmtId="0" xfId="0" applyAlignment="1" applyFont="1">
      <alignment horizontal="center" vertical="center"/>
    </xf>
    <xf borderId="0" fillId="0" fontId="5" numFmtId="1" xfId="0" applyAlignment="1" applyFont="1" applyNumberFormat="1">
      <alignment horizontal="center" vertical="center"/>
    </xf>
    <xf borderId="0" fillId="0" fontId="5" numFmtId="2" xfId="0" applyAlignment="1" applyFont="1" applyNumberFormat="1">
      <alignment horizontal="center" vertical="center"/>
    </xf>
    <xf borderId="0" fillId="0" fontId="5" numFmtId="164" xfId="0" applyAlignment="1" applyFont="1" applyNumberFormat="1">
      <alignment horizontal="center" vertical="center"/>
    </xf>
    <xf borderId="0" fillId="0" fontId="6" numFmtId="0" xfId="0" applyFont="1"/>
    <xf borderId="0" fillId="0" fontId="7" numFmtId="0" xfId="0" applyAlignment="1" applyFont="1">
      <alignment horizontal="center" shrinkToFit="0" vertical="center" wrapText="1"/>
    </xf>
    <xf borderId="1" fillId="0" fontId="7" numFmtId="0" xfId="0" applyAlignment="1" applyBorder="1" applyFont="1">
      <alignment horizontal="center" shrinkToFit="0" vertical="center" wrapText="1"/>
    </xf>
    <xf borderId="0" fillId="0" fontId="5" numFmtId="165" xfId="0" applyAlignment="1" applyFont="1" applyNumberFormat="1">
      <alignment horizontal="center" vertical="center"/>
    </xf>
    <xf borderId="0" fillId="0" fontId="3" numFmtId="2" xfId="0" applyAlignment="1" applyFont="1" applyNumberFormat="1">
      <alignment horizontal="center" vertical="center"/>
    </xf>
    <xf borderId="0" fillId="0" fontId="8" numFmtId="0" xfId="0" applyAlignment="1" applyFont="1">
      <alignment horizontal="center" vertical="center"/>
    </xf>
    <xf borderId="0" fillId="0" fontId="8" numFmtId="0" xfId="0" applyAlignment="1" applyFont="1">
      <alignment horizontal="center" readingOrder="0" vertical="center"/>
    </xf>
    <xf borderId="2" fillId="0" fontId="8" numFmtId="166" xfId="0" applyAlignment="1" applyBorder="1" applyFont="1" applyNumberFormat="1">
      <alignment horizontal="center" vertical="center"/>
    </xf>
    <xf borderId="2" fillId="0" fontId="8" numFmtId="0" xfId="0" applyAlignment="1" applyBorder="1" applyFont="1">
      <alignment horizontal="center" vertical="center"/>
    </xf>
    <xf borderId="0" fillId="0" fontId="8" numFmtId="166" xfId="0" applyAlignment="1" applyFont="1" applyNumberFormat="1">
      <alignment horizontal="center" vertical="center"/>
    </xf>
    <xf borderId="0" fillId="0" fontId="9" numFmtId="0" xfId="0" applyAlignment="1" applyFont="1">
      <alignment horizontal="center" vertical="center"/>
    </xf>
    <xf borderId="0" fillId="0" fontId="8" numFmtId="22" xfId="0" applyAlignment="1" applyFont="1" applyNumberFormat="1">
      <alignment horizontal="center" vertical="center"/>
    </xf>
    <xf borderId="0" fillId="0" fontId="8" numFmtId="167" xfId="0" applyAlignment="1" applyFont="1" applyNumberFormat="1">
      <alignment horizontal="center" vertical="center"/>
    </xf>
    <xf borderId="0" fillId="0" fontId="8" numFmtId="16" xfId="0" applyAlignment="1" applyFont="1" applyNumberFormat="1">
      <alignment horizontal="center" vertical="center"/>
    </xf>
    <xf borderId="0" fillId="2" fontId="8" numFmtId="0" xfId="0" applyAlignment="1" applyFont="1">
      <alignment horizontal="center" readingOrder="0" vertical="center"/>
    </xf>
    <xf borderId="0" fillId="2" fontId="8" numFmtId="0" xfId="0" applyAlignment="1" applyFont="1">
      <alignment horizontal="center" vertical="center"/>
    </xf>
    <xf borderId="0" fillId="0" fontId="8" numFmtId="168" xfId="0" applyAlignment="1" applyFont="1" applyNumberFormat="1">
      <alignment horizontal="center" readingOrder="0" vertical="center"/>
    </xf>
    <xf borderId="0" fillId="3" fontId="8" numFmtId="0" xfId="0" applyAlignment="1" applyFill="1" applyFont="1">
      <alignment horizontal="center" vertical="center"/>
    </xf>
    <xf borderId="0" fillId="3" fontId="8" numFmtId="22" xfId="0" applyAlignment="1" applyFont="1" applyNumberFormat="1">
      <alignment horizontal="center" vertical="center"/>
    </xf>
    <xf borderId="2" fillId="0" fontId="8" numFmtId="22" xfId="0" applyAlignment="1" applyBorder="1" applyFont="1" applyNumberFormat="1">
      <alignment horizontal="center" vertical="center"/>
    </xf>
    <xf borderId="0" fillId="0" fontId="10" numFmtId="169" xfId="0" applyAlignment="1" applyFont="1" applyNumberFormat="1">
      <alignment horizontal="center" vertical="center"/>
    </xf>
    <xf borderId="0" fillId="0" fontId="10" numFmtId="0" xfId="0" applyAlignment="1" applyFont="1">
      <alignment horizontal="center" vertical="center"/>
    </xf>
    <xf borderId="0" fillId="4" fontId="11" numFmtId="0" xfId="0" applyAlignment="1" applyFill="1" applyFont="1">
      <alignment horizontal="center" readingOrder="0" vertical="center"/>
    </xf>
    <xf borderId="0" fillId="4" fontId="11" numFmtId="0" xfId="0" applyAlignment="1" applyFont="1">
      <alignment horizontal="center" vertical="center"/>
    </xf>
    <xf borderId="0" fillId="0" fontId="11" numFmtId="0" xfId="0" applyAlignment="1" applyFont="1">
      <alignment horizontal="center" vertical="center"/>
    </xf>
    <xf borderId="0" fillId="0" fontId="11" numFmtId="167" xfId="0" applyAlignment="1" applyFont="1" applyNumberFormat="1">
      <alignment horizontal="center" vertical="center"/>
    </xf>
    <xf borderId="0" fillId="0" fontId="11" numFmtId="22" xfId="0" applyAlignment="1" applyFont="1" applyNumberFormat="1">
      <alignment horizontal="center" vertical="center"/>
    </xf>
    <xf borderId="0" fillId="0" fontId="12" numFmtId="0" xfId="0" applyAlignment="1" applyFont="1">
      <alignment horizontal="center" vertical="center"/>
    </xf>
    <xf borderId="2" fillId="3" fontId="11" numFmtId="0" xfId="0" applyAlignment="1" applyBorder="1" applyFont="1">
      <alignment horizontal="center" vertical="center"/>
    </xf>
    <xf borderId="2" fillId="3" fontId="11" numFmtId="167" xfId="0" applyAlignment="1" applyBorder="1" applyFont="1" applyNumberFormat="1">
      <alignment horizontal="center" vertical="center"/>
    </xf>
    <xf borderId="2" fillId="3" fontId="11" numFmtId="22" xfId="0" applyAlignment="1" applyBorder="1" applyFont="1" applyNumberFormat="1">
      <alignment horizontal="center" vertical="center"/>
    </xf>
    <xf borderId="3" fillId="0" fontId="13" numFmtId="0" xfId="0" applyAlignment="1" applyBorder="1" applyFont="1">
      <alignment horizontal="center" vertical="center"/>
    </xf>
    <xf borderId="3" fillId="0" fontId="8" numFmtId="170" xfId="0" applyAlignment="1" applyBorder="1" applyFont="1" applyNumberFormat="1">
      <alignment horizontal="center" vertical="center"/>
    </xf>
    <xf borderId="3" fillId="3" fontId="9" numFmtId="0" xfId="0" applyAlignment="1" applyBorder="1" applyFont="1">
      <alignment horizontal="center" vertical="center"/>
    </xf>
    <xf borderId="3" fillId="0" fontId="8" numFmtId="0" xfId="0" applyAlignment="1" applyBorder="1" applyFont="1">
      <alignment horizontal="center" vertical="center"/>
    </xf>
    <xf borderId="3" fillId="0" fontId="8" numFmtId="169" xfId="0" applyAlignment="1" applyBorder="1" applyFont="1" applyNumberFormat="1">
      <alignment horizontal="center" vertical="center"/>
    </xf>
    <xf borderId="3" fillId="0" fontId="8" numFmtId="171" xfId="0" applyAlignment="1" applyBorder="1" applyFont="1" applyNumberFormat="1">
      <alignment horizontal="center" vertical="center"/>
    </xf>
    <xf borderId="3" fillId="0" fontId="8" numFmtId="3" xfId="0" applyAlignment="1" applyBorder="1" applyFont="1" applyNumberFormat="1">
      <alignment horizontal="center" vertical="center"/>
    </xf>
    <xf borderId="3" fillId="0" fontId="8" numFmtId="1" xfId="0" applyAlignment="1" applyBorder="1" applyFont="1" applyNumberFormat="1">
      <alignment horizontal="center" vertical="center"/>
    </xf>
    <xf borderId="2" fillId="3" fontId="9" numFmtId="0" xfId="0" applyAlignment="1" applyBorder="1" applyFont="1">
      <alignment horizontal="center" vertical="center"/>
    </xf>
    <xf borderId="3" fillId="3" fontId="8" numFmtId="169" xfId="0" applyAlignment="1" applyBorder="1" applyFont="1" applyNumberFormat="1">
      <alignment horizontal="center" vertical="center"/>
    </xf>
    <xf borderId="3" fillId="3" fontId="8" numFmtId="3" xfId="0" applyAlignment="1" applyBorder="1" applyFont="1" applyNumberFormat="1">
      <alignment horizontal="center" vertical="center"/>
    </xf>
    <xf borderId="2" fillId="3" fontId="11" numFmtId="169" xfId="0" applyAlignment="1" applyBorder="1" applyFont="1" applyNumberFormat="1">
      <alignment horizontal="center" vertical="center"/>
    </xf>
    <xf borderId="0" fillId="0" fontId="11" numFmtId="0" xfId="0" applyAlignment="1" applyFont="1">
      <alignment horizontal="center" readingOrder="0" vertical="center"/>
    </xf>
    <xf borderId="0" fillId="0" fontId="14" numFmtId="0" xfId="0" applyAlignment="1" applyFont="1">
      <alignment horizontal="center" vertical="center"/>
    </xf>
    <xf borderId="2" fillId="0" fontId="11" numFmtId="0" xfId="0" applyAlignment="1" applyBorder="1" applyFont="1">
      <alignment horizontal="center" vertical="center"/>
    </xf>
    <xf borderId="0" fillId="3" fontId="11" numFmtId="0" xfId="0" applyAlignment="1" applyFont="1">
      <alignment horizontal="center" vertical="center"/>
    </xf>
    <xf borderId="0" fillId="0" fontId="9" numFmtId="22" xfId="0" applyAlignment="1" applyFont="1" applyNumberFormat="1">
      <alignment horizontal="center" vertical="center"/>
    </xf>
    <xf borderId="2" fillId="5" fontId="15" numFmtId="0" xfId="0" applyBorder="1" applyFill="1" applyFont="1"/>
    <xf borderId="0" fillId="0" fontId="15" numFmtId="4" xfId="0" applyFont="1" applyNumberFormat="1"/>
    <xf borderId="0" fillId="0" fontId="15" numFmtId="0" xfId="0" applyFont="1"/>
    <xf borderId="0" fillId="0" fontId="15" numFmtId="172" xfId="0" applyFont="1" applyNumberFormat="1"/>
    <xf borderId="0" fillId="0" fontId="15" numFmtId="3" xfId="0" applyFont="1" applyNumberFormat="1"/>
    <xf borderId="0" fillId="0" fontId="16" numFmtId="4" xfId="0" applyFont="1" applyNumberFormat="1"/>
    <xf borderId="3" fillId="0" fontId="15" numFmtId="0" xfId="0" applyAlignment="1" applyBorder="1" applyFont="1">
      <alignment horizontal="center"/>
    </xf>
    <xf borderId="3" fillId="0" fontId="15" numFmtId="167" xfId="0" applyBorder="1" applyFont="1" applyNumberFormat="1"/>
    <xf borderId="3" fillId="0" fontId="15" numFmtId="0" xfId="0" applyAlignment="1" applyBorder="1" applyFont="1">
      <alignment horizontal="center" vertical="center"/>
    </xf>
    <xf borderId="3" fillId="0" fontId="15" numFmtId="167" xfId="0" applyAlignment="1" applyBorder="1" applyFont="1" applyNumberFormat="1">
      <alignment horizontal="right" vertical="center"/>
    </xf>
    <xf borderId="3" fillId="0" fontId="15" numFmtId="3" xfId="0" applyAlignment="1" applyBorder="1" applyFont="1" applyNumberFormat="1">
      <alignment horizontal="center" vertical="center"/>
    </xf>
    <xf borderId="3" fillId="0" fontId="15" numFmtId="169" xfId="0" applyAlignment="1" applyBorder="1" applyFont="1" applyNumberFormat="1">
      <alignment horizontal="center" vertical="center"/>
    </xf>
    <xf borderId="3" fillId="0" fontId="16" numFmtId="0" xfId="0" applyAlignment="1" applyBorder="1" applyFont="1">
      <alignment horizontal="center" vertical="center"/>
    </xf>
    <xf borderId="3" fillId="0" fontId="16" numFmtId="0" xfId="0" applyAlignment="1" applyBorder="1" applyFont="1">
      <alignment horizontal="center"/>
    </xf>
    <xf borderId="0" fillId="0" fontId="15" numFmtId="1" xfId="0" applyFont="1" applyNumberFormat="1"/>
    <xf borderId="2" fillId="5" fontId="15" numFmtId="1" xfId="0" applyBorder="1" applyFont="1" applyNumberFormat="1"/>
    <xf borderId="4" fillId="0" fontId="17" numFmtId="0" xfId="0" applyAlignment="1" applyBorder="1" applyFont="1">
      <alignment horizontal="center" shrinkToFit="0" wrapText="1"/>
    </xf>
    <xf borderId="4" fillId="0" fontId="17" numFmtId="0" xfId="0" applyAlignment="1" applyBorder="1" applyFont="1">
      <alignment horizontal="center"/>
    </xf>
    <xf borderId="0" fillId="0" fontId="15" numFmtId="0" xfId="0" applyAlignment="1" applyFont="1">
      <alignment shrinkToFit="0" wrapText="1"/>
    </xf>
    <xf borderId="0" fillId="0" fontId="15" numFmtId="173" xfId="0" applyFont="1" applyNumberFormat="1"/>
    <xf borderId="0" fillId="0" fontId="15" numFmtId="167" xfId="0" applyFont="1" applyNumberFormat="1"/>
    <xf borderId="5" fillId="0" fontId="15" numFmtId="0" xfId="0" applyBorder="1" applyFont="1"/>
    <xf borderId="5" fillId="0" fontId="15" numFmtId="167" xfId="0" applyBorder="1" applyFont="1" applyNumberFormat="1"/>
    <xf borderId="0" fillId="0" fontId="16" numFmtId="167" xfId="0" applyFont="1" applyNumberFormat="1"/>
    <xf borderId="2" fillId="5" fontId="18" numFmtId="0" xfId="0" applyBorder="1" applyFont="1"/>
    <xf borderId="2" fillId="5" fontId="19" numFmtId="1" xfId="0" applyBorder="1" applyFont="1" applyNumberFormat="1"/>
    <xf borderId="0" fillId="0" fontId="16" numFmtId="0" xfId="0" applyFont="1"/>
    <xf borderId="0" fillId="0" fontId="15" numFmtId="0" xfId="0" applyAlignment="1" applyFont="1">
      <alignment horizontal="right"/>
    </xf>
    <xf borderId="0" fillId="0" fontId="20" numFmtId="0" xfId="0" applyFont="1"/>
    <xf borderId="0" fillId="0" fontId="17" numFmtId="0" xfId="0" applyFont="1"/>
    <xf borderId="2" fillId="5" fontId="21" numFmtId="167" xfId="0" applyBorder="1" applyFont="1" applyNumberFormat="1"/>
    <xf borderId="0" fillId="0" fontId="22" numFmtId="0" xfId="0" applyFont="1"/>
    <xf borderId="2" fillId="5" fontId="23" numFmtId="2" xfId="0" applyBorder="1" applyFont="1" applyNumberFormat="1"/>
    <xf borderId="0" fillId="0" fontId="15" numFmtId="174" xfId="0" applyFont="1" applyNumberFormat="1"/>
    <xf borderId="0" fillId="0" fontId="17" numFmtId="167" xfId="0" applyFont="1" applyNumberFormat="1"/>
    <xf borderId="0" fillId="0" fontId="24" numFmtId="0" xfId="0" applyFont="1"/>
    <xf borderId="0" fillId="0" fontId="15" numFmtId="16" xfId="0" applyFont="1" applyNumberFormat="1"/>
    <xf borderId="2" fillId="3" fontId="15" numFmtId="167" xfId="0" applyBorder="1" applyFont="1" applyNumberFormat="1"/>
    <xf borderId="2" fillId="3" fontId="15" numFmtId="0" xfId="0" applyBorder="1" applyFont="1"/>
    <xf borderId="2" fillId="3" fontId="25" numFmtId="0" xfId="0" applyBorder="1" applyFont="1"/>
    <xf borderId="0" fillId="0" fontId="26" numFmtId="0" xfId="0" applyFont="1"/>
    <xf borderId="0" fillId="0" fontId="26" numFmtId="167" xfId="0" applyFont="1" applyNumberFormat="1"/>
    <xf borderId="2" fillId="6" fontId="26" numFmtId="0" xfId="0" applyBorder="1" applyFill="1" applyFont="1"/>
    <xf borderId="2" fillId="6" fontId="26" numFmtId="167" xfId="0" applyBorder="1" applyFont="1" applyNumberFormat="1"/>
    <xf borderId="2" fillId="7" fontId="26" numFmtId="0" xfId="0" applyBorder="1" applyFill="1" applyFont="1"/>
    <xf borderId="2" fillId="7" fontId="26" numFmtId="167" xfId="0" applyBorder="1" applyFont="1" applyNumberFormat="1"/>
    <xf borderId="2" fillId="8" fontId="27" numFmtId="0" xfId="0" applyBorder="1" applyFill="1" applyFont="1"/>
    <xf borderId="2" fillId="8" fontId="27" numFmtId="167" xfId="0" applyBorder="1" applyFont="1" applyNumberFormat="1"/>
    <xf borderId="2" fillId="8" fontId="26" numFmtId="0" xfId="0" applyBorder="1" applyFont="1"/>
    <xf borderId="0" fillId="0" fontId="28" numFmtId="0" xfId="0" applyFont="1"/>
    <xf borderId="2" fillId="8" fontId="28" numFmtId="0" xfId="0" applyBorder="1" applyFont="1"/>
    <xf borderId="2" fillId="8" fontId="28" numFmtId="167" xfId="0" applyBorder="1" applyFont="1" applyNumberFormat="1"/>
    <xf borderId="6" fillId="0" fontId="29" numFmtId="1" xfId="0" applyAlignment="1" applyBorder="1" applyFont="1" applyNumberFormat="1">
      <alignment horizontal="right"/>
    </xf>
    <xf borderId="6" fillId="0" fontId="29" numFmtId="169" xfId="0" applyAlignment="1" applyBorder="1" applyFont="1" applyNumberFormat="1">
      <alignment horizontal="right"/>
    </xf>
    <xf borderId="0" fillId="0" fontId="29" numFmtId="1" xfId="0" applyAlignment="1" applyFont="1" applyNumberFormat="1">
      <alignment horizontal="right"/>
    </xf>
    <xf borderId="0" fillId="0" fontId="29" numFmtId="169" xfId="0" applyAlignment="1" applyFont="1" applyNumberFormat="1">
      <alignment horizontal="right"/>
    </xf>
    <xf borderId="0" fillId="0" fontId="29" numFmtId="0" xfId="0" applyFont="1"/>
    <xf borderId="0" fillId="0" fontId="29" numFmtId="0" xfId="0" applyAlignment="1" applyFont="1">
      <alignment horizontal="left"/>
    </xf>
    <xf borderId="0" fillId="0" fontId="29" numFmtId="0" xfId="0" applyAlignment="1" applyFont="1">
      <alignment horizontal="center"/>
    </xf>
    <xf borderId="0" fillId="0" fontId="30" numFmtId="0" xfId="0" applyFont="1"/>
    <xf borderId="0" fillId="0" fontId="30" numFmtId="0" xfId="0" applyAlignment="1" applyFont="1">
      <alignment horizontal="center"/>
    </xf>
    <xf borderId="0" fillId="0" fontId="30" numFmtId="164" xfId="0" applyFont="1" applyNumberFormat="1"/>
    <xf borderId="0" fillId="0" fontId="30" numFmtId="2" xfId="0" applyFont="1" applyNumberFormat="1"/>
    <xf borderId="0" fillId="0" fontId="30" numFmtId="0" xfId="0" applyAlignment="1" applyFont="1">
      <alignment horizontal="left"/>
    </xf>
    <xf borderId="0" fillId="0" fontId="31" numFmtId="0" xfId="0" applyFont="1"/>
    <xf borderId="0" fillId="0" fontId="32" numFmtId="0" xfId="0" applyFont="1"/>
    <xf borderId="0" fillId="0" fontId="33" numFmtId="0" xfId="0" applyAlignment="1" applyFont="1">
      <alignment horizontal="center"/>
    </xf>
    <xf borderId="0" fillId="0" fontId="33" numFmtId="164" xfId="0" applyFont="1" applyNumberFormat="1"/>
    <xf borderId="0" fillId="0" fontId="33" numFmtId="2" xfId="0" applyAlignment="1" applyFont="1" applyNumberFormat="1">
      <alignment horizontal="center"/>
    </xf>
    <xf borderId="0" fillId="0" fontId="33" numFmtId="0" xfId="0" applyAlignment="1" applyFont="1">
      <alignment horizontal="left"/>
    </xf>
    <xf borderId="0" fillId="0" fontId="33" numFmtId="0" xfId="0" applyFont="1"/>
    <xf borderId="0" fillId="0" fontId="33" numFmtId="2" xfId="0" applyFont="1" applyNumberFormat="1"/>
    <xf borderId="0" fillId="0" fontId="33" numFmtId="1" xfId="0" applyFont="1" applyNumberFormat="1"/>
    <xf borderId="0" fillId="0" fontId="30" numFmtId="1" xfId="0" applyAlignment="1" applyFont="1" applyNumberFormat="1">
      <alignment horizontal="center"/>
    </xf>
    <xf borderId="0" fillId="0" fontId="30" numFmtId="3" xfId="0" applyAlignment="1" applyFont="1" applyNumberFormat="1">
      <alignment horizontal="left"/>
    </xf>
    <xf borderId="0" fillId="0" fontId="30" numFmtId="0" xfId="0" applyAlignment="1" applyFont="1">
      <alignment horizontal="right"/>
    </xf>
    <xf borderId="0" fillId="0" fontId="30" numFmtId="1" xfId="0" applyFont="1" applyNumberFormat="1"/>
    <xf borderId="0" fillId="0" fontId="30" numFmtId="16" xfId="0" applyAlignment="1" applyFont="1" applyNumberFormat="1">
      <alignment horizontal="left"/>
    </xf>
    <xf borderId="0" fillId="0" fontId="30" numFmtId="167" xfId="0" applyAlignment="1" applyFont="1" applyNumberFormat="1">
      <alignment horizontal="center"/>
    </xf>
    <xf borderId="0" fillId="0" fontId="30" numFmtId="2" xfId="0" applyAlignment="1" applyFont="1" applyNumberFormat="1">
      <alignment horizontal="left"/>
    </xf>
    <xf borderId="0" fillId="0" fontId="30" numFmtId="2" xfId="0" applyAlignment="1" applyFont="1" applyNumberFormat="1">
      <alignment horizontal="right"/>
    </xf>
    <xf borderId="0" fillId="0" fontId="30" numFmtId="2" xfId="0" applyAlignment="1" applyFont="1" applyNumberFormat="1">
      <alignment horizontal="center"/>
    </xf>
    <xf borderId="0" fillId="0" fontId="32" numFmtId="165" xfId="0" applyAlignment="1" applyFont="1" applyNumberFormat="1">
      <alignment horizontal="center"/>
    </xf>
    <xf borderId="0" fillId="0" fontId="30" numFmtId="3" xfId="0" applyFont="1" applyNumberFormat="1"/>
    <xf borderId="0" fillId="0" fontId="34" numFmtId="0" xfId="0" applyFont="1"/>
    <xf borderId="0" fillId="0" fontId="30" numFmtId="164" xfId="0" applyAlignment="1" applyFont="1" applyNumberFormat="1">
      <alignment horizontal="right"/>
    </xf>
    <xf borderId="0" fillId="0" fontId="33" numFmtId="167" xfId="0" applyFont="1" applyNumberFormat="1"/>
    <xf borderId="0" fillId="0" fontId="30" numFmtId="167" xfId="0" applyAlignment="1" applyFont="1" applyNumberFormat="1">
      <alignment horizontal="right"/>
    </xf>
  </cellXfs>
  <cellStyles count="1">
    <cellStyle xfId="0" name="Normal" builtinId="0"/>
  </cellStyles>
  <dxfs count="3">
    <dxf>
      <font/>
      <fill>
        <patternFill patternType="solid">
          <fgColor rgb="FFEFEFEF"/>
          <bgColor rgb="FFEFEFEF"/>
        </patternFill>
      </fill>
      <border/>
    </dxf>
    <dxf>
      <font/>
      <fill>
        <patternFill patternType="solid">
          <fgColor rgb="FFCCCCCC"/>
          <bgColor rgb="FFCCCCCC"/>
        </patternFill>
      </fill>
      <border/>
    </dxf>
    <dxf>
      <font/>
      <fill>
        <patternFill patternType="solid">
          <fgColor rgb="FFD9D9D9"/>
          <bgColor rgb="FFD9D9D9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20" Type="http://schemas.openxmlformats.org/officeDocument/2006/relationships/worksheet" Target="worksheets/sheet17.xml"/><Relationship Id="rId22" Type="http://schemas.openxmlformats.org/officeDocument/2006/relationships/externalLink" Target="externalLinks/externalLink2.xml"/><Relationship Id="rId21" Type="http://schemas.openxmlformats.org/officeDocument/2006/relationships/externalLink" Target="externalLinks/externalLink1.xml"/><Relationship Id="rId24" Type="http://schemas.openxmlformats.org/officeDocument/2006/relationships/externalLink" Target="externalLinks/externalLink4.xml"/><Relationship Id="rId23" Type="http://schemas.openxmlformats.org/officeDocument/2006/relationships/externalLink" Target="externalLinks/externalLink3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schemas.openxmlformats.org/officeDocument/2006/relationships/worksheet" Target="worksheets/sheet6.xml"/><Relationship Id="rId26" Type="http://schemas.openxmlformats.org/officeDocument/2006/relationships/externalLink" Target="externalLinks/externalLink6.xml"/><Relationship Id="rId25" Type="http://schemas.openxmlformats.org/officeDocument/2006/relationships/externalLink" Target="externalLinks/externalLink5.xml"/><Relationship Id="rId28" Type="http://schemas.openxmlformats.org/officeDocument/2006/relationships/externalLink" Target="externalLinks/externalLink8.xml"/><Relationship Id="rId27" Type="http://schemas.openxmlformats.org/officeDocument/2006/relationships/externalLink" Target="externalLinks/externalLink7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29" Type="http://schemas.openxmlformats.org/officeDocument/2006/relationships/externalLink" Target="externalLinks/externalLink9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31" Type="http://schemas.openxmlformats.org/officeDocument/2006/relationships/externalLink" Target="externalLinks/externalLink11.xml"/><Relationship Id="rId30" Type="http://schemas.openxmlformats.org/officeDocument/2006/relationships/externalLink" Target="externalLinks/externalLink10.xml"/><Relationship Id="rId11" Type="http://schemas.openxmlformats.org/officeDocument/2006/relationships/worksheet" Target="worksheets/sheet8.xml"/><Relationship Id="rId33" Type="http://customschemas.google.com/relationships/workbookmetadata" Target="metadata"/><Relationship Id="rId10" Type="http://schemas.openxmlformats.org/officeDocument/2006/relationships/worksheet" Target="worksheets/sheet7.xml"/><Relationship Id="rId32" Type="http://schemas.openxmlformats.org/officeDocument/2006/relationships/externalLink" Target="externalLinks/externalLink12.xml"/><Relationship Id="rId13" Type="http://schemas.openxmlformats.org/officeDocument/2006/relationships/worksheet" Target="worksheets/sheet10.xml"/><Relationship Id="rId12" Type="http://schemas.openxmlformats.org/officeDocument/2006/relationships/worksheet" Target="worksheets/sheet9.xml"/><Relationship Id="rId15" Type="http://schemas.openxmlformats.org/officeDocument/2006/relationships/worksheet" Target="worksheets/sheet12.xml"/><Relationship Id="rId14" Type="http://schemas.openxmlformats.org/officeDocument/2006/relationships/worksheet" Target="worksheets/sheet11.xml"/><Relationship Id="rId17" Type="http://schemas.openxmlformats.org/officeDocument/2006/relationships/worksheet" Target="worksheets/sheet14.xml"/><Relationship Id="rId16" Type="http://schemas.openxmlformats.org/officeDocument/2006/relationships/worksheet" Target="worksheets/sheet13.xml"/><Relationship Id="rId19" Type="http://schemas.openxmlformats.org/officeDocument/2006/relationships/worksheet" Target="worksheets/sheet16.xml"/><Relationship Id="rId18" Type="http://schemas.openxmlformats.org/officeDocument/2006/relationships/worksheet" Target="worksheets/sheet1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externalLinks/_rels/externalLink1.xml.rels><?xml version="1.0" encoding="UTF-8" standalone="yes"?><Relationships xmlns="http://schemas.openxmlformats.org/package/2006/relationships"><Relationship Id="rId1" Type="http://schemas.openxmlformats.org/officeDocument/2006/relationships/externalLinkPath" Target="guias%20pasadas%20a%20lalo/SEXO-U97.XLS" TargetMode="External"/></Relationships>
</file>

<file path=xl/externalLinks/_rels/externalLink2.xml.rels><?xml version="1.0" encoding="UTF-8" standalone="yes"?><Relationships xmlns="http://schemas.openxmlformats.org/package/2006/relationships"><Relationship Id="rId1" Type="http://schemas.openxmlformats.org/officeDocument/2006/relationships/externalLinkPath" Target="guias%20pasadas%20a%20lalo/SEXO-U98.XLS" TargetMode="External"/></Relationships>
</file>

<file path=xl/externalLinks/_rels/externalLink3.xml.rels><?xml version="1.0" encoding="UTF-8" standalone="yes"?><Relationships xmlns="http://schemas.openxmlformats.org/package/2006/relationships"><Relationship Id="rId1" Type="http://schemas.openxmlformats.org/officeDocument/2006/relationships/externalLinkPath" Target="guias%20pasadas%20a%20lalo/JERONIMO/SALMON/CAPTURAS/SEXO-U97.XLS" TargetMode="External"/></Relationships>
</file>

<file path=xl/externalLinks/_rels/externalLink4.xml.rels><?xml version="1.0" encoding="UTF-8" standalone="yes"?><Relationships xmlns="http://schemas.openxmlformats.org/package/2006/relationships"><Relationship Id="rId1" Type="http://schemas.openxmlformats.org/officeDocument/2006/relationships/externalLinkPath" Target="guias%20pasadas%20a%20lalo/JERONIMO/SALMON/CAPTURAS/SEXO-U98.XLS" TargetMode="External"/></Relationships>
</file>

<file path=xl/externalLinks/_rels/externalLink5.xml.rels><?xml version="1.0" encoding="UTF-8" standalone="yes"?><Relationships xmlns="http://schemas.openxmlformats.org/package/2006/relationships"><Relationship Id="rId1" Type="http://schemas.openxmlformats.org/officeDocument/2006/relationships/externalLinkPath" Target="CAPTURAS/datos%20brutos-guias/datos%20brutos-guias/SEXO-U97.XLS" TargetMode="External"/></Relationships>
</file>

<file path=xl/externalLinks/_rels/externalLink6.xml.rels><?xml version="1.0" encoding="UTF-8" standalone="yes"?><Relationships xmlns="http://schemas.openxmlformats.org/package/2006/relationships"><Relationship Id="rId1" Type="http://schemas.openxmlformats.org/officeDocument/2006/relationships/externalLinkPath" Target="CAPTURAS/datos%20brutos-guias/datos%20brutos-guias/SEXO-U98.XLS" TargetMode="External"/></Relationships>
</file>

<file path=xl/externalLinks/_rels/externalLink7.xml.rels><?xml version="1.0" encoding="UTF-8" standalone="yes"?><Relationships xmlns="http://schemas.openxmlformats.org/package/2006/relationships"><Relationship Id="rId1" Type="http://schemas.openxmlformats.org/officeDocument/2006/relationships/externalLinkPath" Target="guias%20pasadas%20a%20lalo/datos%20brutos-guias/SEXO-U97.XLS" TargetMode="External"/></Relationships>
</file>

<file path=xl/externalLinks/_rels/externalLink8.xml.rels><?xml version="1.0" encoding="UTF-8" standalone="yes"?><Relationships xmlns="http://schemas.openxmlformats.org/package/2006/relationships"><Relationship Id="rId1" Type="http://schemas.openxmlformats.org/officeDocument/2006/relationships/externalLinkPath" Target="guias%20pasadas%20a%20lalo/datos%20brutos-guias/SEXO-U98.XLS" TargetMode="External"/></Relationships>
</file>

<file path=xl/externalLinks/_rels/externalLink9.xml.rels><?xml version="1.0" encoding="UTF-8" standalone="yes"?><Relationships xmlns="http://schemas.openxmlformats.org/package/2006/relationships"><Relationship Id="rId1" Type="http://schemas.openxmlformats.org/officeDocument/2006/relationships/externalLinkPath" Target="guias%20pasadas%20a%20lalo/datos%20brutos-guias/JERONIMO/SALMON/CAPTURAS/SEXO-U97.XLS" TargetMode="External"/></Relationships>
</file>

<file path=xl/externalLinks/_rels/externalLink10.xml.rels><?xml version="1.0" encoding="UTF-8" standalone="yes"?><Relationships xmlns="http://schemas.openxmlformats.org/package/2006/relationships"><Relationship Id="rId1" Type="http://schemas.openxmlformats.org/officeDocument/2006/relationships/externalLinkPath" Target="guias%20pasadas%20a%20lalo/datos%20brutos-guias/JERONIMO/SALMON/CAPTURAS/SEXO-U98.XLS" TargetMode="External"/></Relationships>
</file>

<file path=xl/externalLinks/_rels/externalLink11.xml.rels><?xml version="1.0" encoding="UTF-8" standalone="yes"?><Relationships xmlns="http://schemas.openxmlformats.org/package/2006/relationships"><Relationship Id="rId1" Type="http://schemas.openxmlformats.org/officeDocument/2006/relationships/externalLinkPath" Target="SEXO-U97.XLS" TargetMode="External"/></Relationships>
</file>

<file path=xl/externalLinks/_rels/externalLink12.xml.rels><?xml version="1.0" encoding="UTF-8" standalone="yes"?><Relationships xmlns="http://schemas.openxmlformats.org/package/2006/relationships"><Relationship Id="rId1" Type="http://schemas.openxmlformats.org/officeDocument/2006/relationships/externalLinkPath" Target="SEXO-U98.XLS" TargetMode="External"/></Relationships>
</file>

<file path=xl/externalLinks/externalLink1.xml><?xml version="1.0" encoding="utf-8"?>
<externalLin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externalBook r:id="rId1">
    <sheetNames>
      <sheetName val="narcea"/>
      <sheetName val="sela"/>
      <sheetName val="deva"/>
      <sheetName val="esva"/>
      <sheetName val="otoño"/>
      <sheetName val="graficos"/>
      <sheetName val="SALMON"/>
      <sheetName val="eo"/>
      <sheetName val="CAPT-PESC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/>
      <sheetData sheetId="7" refreshError="1"/>
      <sheetData sheetId="8"/>
    </sheetDataSet>
  </externalBook>
</externalLink>
</file>

<file path=xl/externalLinks/externalLink2.xml><?xml version="1.0" encoding="utf-8"?>
<externalLin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externalBook r:id="rId1">
    <sheetNames>
      <sheetName val="otoño"/>
      <sheetName val="narcea"/>
      <sheetName val="deva"/>
      <sheetName val="eo"/>
      <sheetName val="esva"/>
      <sheetName val="sella"/>
      <sheetName val="SALMON98"/>
      <sheetName val="grafico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</sheetDataSet>
  </externalBook>
</externalLink>
</file>

<file path=xl/externalLinks/externalLink3.xml><?xml version="1.0" encoding="utf-8"?>
<externalLin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externalBook r:id="rId1">
    <sheetNames>
      <sheetName val="narcea"/>
      <sheetName val="sela"/>
      <sheetName val="deva"/>
      <sheetName val="esva"/>
      <sheetName val="eo"/>
      <sheetName val="graficos"/>
      <sheetName val="SALMON"/>
      <sheetName val="otoño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 refreshError="1"/>
    </sheetDataSet>
  </externalBook>
</externalLink>
</file>

<file path=xl/externalLinks/externalLink4.xml><?xml version="1.0" encoding="utf-8"?>
<externalLin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externalBook r:id="rId1">
    <sheetNames>
      <sheetName val="otoño"/>
      <sheetName val="narcea"/>
      <sheetName val="deva"/>
      <sheetName val="eo"/>
      <sheetName val="esva"/>
      <sheetName val="sella"/>
      <sheetName val="SALMON98"/>
      <sheetName val="grafico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</sheetDataSet>
  </externalBook>
</externalLink>
</file>

<file path=xl/externalLinks/externalLink5.xml><?xml version="1.0" encoding="utf-8"?>
<externalLin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externalBook r:id="rId1">
    <sheetNames>
      <sheetName val="narcea"/>
      <sheetName val="sela"/>
      <sheetName val="deva"/>
      <sheetName val="esva"/>
      <sheetName val="otoño"/>
      <sheetName val="graficos"/>
      <sheetName val="SALMON"/>
      <sheetName val="eo"/>
      <sheetName val="CAPT-PESC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/>
      <sheetData sheetId="7" refreshError="1"/>
      <sheetData sheetId="8"/>
    </sheetDataSet>
  </externalBook>
</externalLink>
</file>

<file path=xl/externalLinks/externalLink6.xml><?xml version="1.0" encoding="utf-8"?>
<externalLin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externalBook r:id="rId1">
    <sheetNames>
      <sheetName val="otoño"/>
      <sheetName val="narcea"/>
      <sheetName val="deva"/>
      <sheetName val="eo"/>
      <sheetName val="esva"/>
      <sheetName val="sella"/>
      <sheetName val="SALMON98"/>
      <sheetName val="grafico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</sheetDataSet>
  </externalBook>
</externalLink>
</file>

<file path=xl/externalLinks/externalLink7.xml><?xml version="1.0" encoding="utf-8"?>
<externalLin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externalBook r:id="rId1">
    <sheetNames>
      <sheetName val="narcea"/>
      <sheetName val="sela"/>
      <sheetName val="deva"/>
      <sheetName val="esva"/>
      <sheetName val="otoño"/>
      <sheetName val="graficos"/>
      <sheetName val="SALMON"/>
      <sheetName val="eo"/>
      <sheetName val="CAPT-PESC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/>
      <sheetData sheetId="7" refreshError="1"/>
      <sheetData sheetId="8"/>
    </sheetDataSet>
  </externalBook>
</externalLink>
</file>

<file path=xl/externalLinks/externalLink8.xml><?xml version="1.0" encoding="utf-8"?>
<externalLin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externalBook r:id="rId1">
    <sheetNames>
      <sheetName val="otoño"/>
      <sheetName val="narcea"/>
      <sheetName val="deva"/>
      <sheetName val="eo"/>
      <sheetName val="esva"/>
      <sheetName val="sella"/>
      <sheetName val="SALMON98"/>
      <sheetName val="grafico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</sheetDataSet>
  </externalBook>
</externalLink>
</file>

<file path=xl/externalLinks/externalLink9.xml><?xml version="1.0" encoding="utf-8"?>
<externalLin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externalBook r:id="rId1">
    <sheetNames>
      <sheetName val="narcea"/>
      <sheetName val="sela"/>
      <sheetName val="deva"/>
      <sheetName val="esva"/>
      <sheetName val="eo"/>
      <sheetName val="graficos"/>
      <sheetName val="SALMON"/>
      <sheetName val="otoño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 refreshError="1"/>
    </sheetDataSet>
  </externalBook>
</externalLink>
</file>

<file path=xl/externalLinks/externalLink10.xml><?xml version="1.0" encoding="utf-8"?>
<externalLin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externalBook r:id="rId1">
    <sheetNames>
      <sheetName val="otoño"/>
      <sheetName val="narcea"/>
      <sheetName val="deva"/>
      <sheetName val="eo"/>
      <sheetName val="esva"/>
      <sheetName val="sella"/>
      <sheetName val="SALMON98"/>
      <sheetName val="grafico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</sheetDataSet>
  </externalBook>
</externalLink>
</file>

<file path=xl/externalLinks/externalLink11.xml><?xml version="1.0" encoding="utf-8"?>
<externalLin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externalBook r:id="rId1">
    <sheetNames>
      <sheetName val="narcea"/>
      <sheetName val="sela"/>
      <sheetName val="deva"/>
      <sheetName val="esva"/>
      <sheetName val="otoño"/>
      <sheetName val="graficos"/>
      <sheetName val="SALMON"/>
      <sheetName val="eo"/>
      <sheetName val="CAPT-PESC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/>
      <sheetData sheetId="7" refreshError="1"/>
      <sheetData sheetId="8"/>
    </sheetDataSet>
  </externalBook>
</externalLink>
</file>

<file path=xl/externalLinks/externalLink12.xml><?xml version="1.0" encoding="utf-8"?>
<externalLin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externalBook r:id="rId1">
    <sheetNames>
      <sheetName val="otoño"/>
      <sheetName val="narcea"/>
      <sheetName val="deva"/>
      <sheetName val="eo"/>
      <sheetName val="esva"/>
      <sheetName val="sella"/>
      <sheetName val="SALMON98"/>
      <sheetName val="grafico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</sheetDataSet>
  </externalBook>
</externalLink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 outlineLevelRow="2"/>
  <cols>
    <col customWidth="1" min="1" max="1" width="19.43"/>
    <col customWidth="1" min="2" max="2" width="16.43"/>
    <col customWidth="1" min="3" max="3" width="11.43"/>
    <col customWidth="1" min="4" max="4" width="11.0"/>
    <col customWidth="1" min="5" max="5" width="6.86"/>
    <col customWidth="1" min="6" max="6" width="17.71"/>
    <col customWidth="1" min="7" max="7" width="10.43"/>
    <col customWidth="1" min="8" max="8" width="9.0"/>
    <col customWidth="1" min="9" max="9" width="21.86"/>
    <col customWidth="1" min="10" max="10" width="26.86"/>
    <col customWidth="1" min="11" max="11" width="6.43"/>
    <col customWidth="1" min="12" max="12" width="10.43"/>
    <col customWidth="1" min="13" max="13" width="11.43"/>
    <col customWidth="1" min="14" max="14" width="11.14"/>
    <col customWidth="1" min="15" max="15" width="12.43"/>
    <col customWidth="1" min="16" max="16" width="13.57"/>
    <col customWidth="1" min="17" max="17" width="8.14"/>
    <col customWidth="1" min="18" max="18" width="10.57"/>
    <col customWidth="1" min="19" max="19" width="11.14"/>
    <col customWidth="1" min="20" max="23" width="4.29"/>
  </cols>
  <sheetData>
    <row r="1" ht="20.25" customHeight="1">
      <c r="A1" s="1" t="s">
        <v>0</v>
      </c>
      <c r="B1" s="2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3" t="s">
        <v>6</v>
      </c>
      <c r="H1" s="2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4" t="s">
        <v>14</v>
      </c>
      <c r="P1" s="4" t="s">
        <v>15</v>
      </c>
      <c r="Q1" s="1" t="s">
        <v>16</v>
      </c>
      <c r="R1" s="1" t="s">
        <v>17</v>
      </c>
      <c r="S1" s="1" t="s">
        <v>18</v>
      </c>
      <c r="T1" s="1"/>
      <c r="U1" s="1"/>
      <c r="V1" s="5"/>
      <c r="W1" s="6"/>
    </row>
    <row r="2" ht="12.75" customHeight="1">
      <c r="A2" s="7" t="str">
        <f>"12.07.2005 11:00:00"</f>
        <v>12.07.2005 11:00:00</v>
      </c>
      <c r="B2" s="8" t="s">
        <v>19</v>
      </c>
      <c r="C2" s="7" t="s">
        <v>20</v>
      </c>
      <c r="D2" s="7">
        <v>56.0</v>
      </c>
      <c r="E2" s="8">
        <v>18.0</v>
      </c>
      <c r="F2" s="7"/>
      <c r="G2" s="9">
        <v>7038.0</v>
      </c>
      <c r="H2" s="7" t="s">
        <v>21</v>
      </c>
      <c r="I2" s="7"/>
      <c r="J2" s="7" t="s">
        <v>22</v>
      </c>
      <c r="K2" s="7" t="s">
        <v>23</v>
      </c>
      <c r="L2" s="7"/>
      <c r="M2" s="7"/>
      <c r="N2" s="7"/>
      <c r="O2" s="10"/>
      <c r="P2" s="10"/>
      <c r="Q2" s="7" t="s">
        <v>23</v>
      </c>
      <c r="R2" s="7">
        <v>33.0</v>
      </c>
      <c r="S2" s="7">
        <v>44.0</v>
      </c>
      <c r="T2" s="7"/>
      <c r="U2" s="7"/>
      <c r="V2" s="7"/>
      <c r="W2" s="10"/>
    </row>
    <row r="3" ht="12.75" customHeight="1">
      <c r="A3" s="7" t="str">
        <f>"19.07.2005 09:00:00"</f>
        <v>19.07.2005 09:00:00</v>
      </c>
      <c r="B3" s="8" t="s">
        <v>19</v>
      </c>
      <c r="C3" s="7" t="s">
        <v>20</v>
      </c>
      <c r="D3" s="7">
        <v>57.0</v>
      </c>
      <c r="E3" s="8">
        <v>29.0</v>
      </c>
      <c r="F3" s="7"/>
      <c r="G3" s="9">
        <v>7027.0</v>
      </c>
      <c r="H3" s="7" t="s">
        <v>21</v>
      </c>
      <c r="I3" s="7"/>
      <c r="J3" s="7" t="s">
        <v>22</v>
      </c>
      <c r="K3" s="7" t="s">
        <v>23</v>
      </c>
      <c r="L3" s="7"/>
      <c r="M3" s="7"/>
      <c r="N3" s="7"/>
      <c r="O3" s="10"/>
      <c r="P3" s="10"/>
      <c r="Q3" s="7" t="s">
        <v>23</v>
      </c>
      <c r="R3" s="7">
        <v>48.0</v>
      </c>
      <c r="S3" s="7">
        <v>20.0</v>
      </c>
      <c r="T3" s="7"/>
      <c r="U3" s="7"/>
      <c r="V3" s="7"/>
      <c r="W3" s="10"/>
    </row>
    <row r="4" ht="12.75" customHeight="1">
      <c r="A4" s="7" t="str">
        <f>"05.07.2005 11:30:00"</f>
        <v>05.07.2005 11:30:00</v>
      </c>
      <c r="B4" s="8" t="s">
        <v>19</v>
      </c>
      <c r="C4" s="7" t="s">
        <v>20</v>
      </c>
      <c r="D4" s="7">
        <v>58.0</v>
      </c>
      <c r="E4" s="8">
        <v>17.0</v>
      </c>
      <c r="F4" s="7"/>
      <c r="G4" s="9">
        <v>7010.0</v>
      </c>
      <c r="H4" s="7" t="s">
        <v>21</v>
      </c>
      <c r="I4" s="7"/>
      <c r="J4" s="7" t="s">
        <v>22</v>
      </c>
      <c r="K4" s="7" t="s">
        <v>23</v>
      </c>
      <c r="L4" s="7"/>
      <c r="M4" s="7"/>
      <c r="N4" s="7"/>
      <c r="O4" s="10"/>
      <c r="P4" s="10"/>
      <c r="Q4" s="7" t="s">
        <v>23</v>
      </c>
      <c r="R4" s="7">
        <v>33.0</v>
      </c>
      <c r="S4" s="7">
        <v>45.0</v>
      </c>
      <c r="T4" s="7"/>
      <c r="U4" s="7"/>
      <c r="V4" s="7"/>
      <c r="W4" s="10"/>
    </row>
    <row r="5" ht="12.75" customHeight="1">
      <c r="A5" s="7" t="str">
        <f>"11.07.2005 08:30:00"</f>
        <v>11.07.2005 08:30:00</v>
      </c>
      <c r="B5" s="8" t="s">
        <v>19</v>
      </c>
      <c r="C5" s="7" t="s">
        <v>20</v>
      </c>
      <c r="D5" s="7">
        <v>58.0</v>
      </c>
      <c r="E5" s="8">
        <v>2.0</v>
      </c>
      <c r="F5" s="7"/>
      <c r="G5" s="9">
        <v>7052.0</v>
      </c>
      <c r="H5" s="7" t="s">
        <v>21</v>
      </c>
      <c r="I5" s="7"/>
      <c r="J5" s="7" t="s">
        <v>22</v>
      </c>
      <c r="K5" s="7" t="s">
        <v>23</v>
      </c>
      <c r="L5" s="7"/>
      <c r="M5" s="7"/>
      <c r="N5" s="7"/>
      <c r="O5" s="10"/>
      <c r="P5" s="10"/>
      <c r="Q5" s="7" t="s">
        <v>23</v>
      </c>
      <c r="R5" s="7">
        <v>39.0</v>
      </c>
      <c r="S5" s="7">
        <v>95.0</v>
      </c>
      <c r="T5" s="7"/>
      <c r="U5" s="7"/>
      <c r="V5" s="7"/>
      <c r="W5" s="10"/>
    </row>
    <row r="6" ht="12.75" customHeight="1">
      <c r="A6" s="7" t="str">
        <f>"16.07.2005 09:30:00"</f>
        <v>16.07.2005 09:30:00</v>
      </c>
      <c r="B6" s="8" t="s">
        <v>19</v>
      </c>
      <c r="C6" s="7" t="s">
        <v>20</v>
      </c>
      <c r="D6" s="7">
        <v>58.0</v>
      </c>
      <c r="E6" s="8">
        <v>2.0</v>
      </c>
      <c r="F6" s="7"/>
      <c r="G6" s="9">
        <v>9044.0</v>
      </c>
      <c r="H6" s="7" t="s">
        <v>21</v>
      </c>
      <c r="I6" s="7"/>
      <c r="J6" s="7" t="s">
        <v>22</v>
      </c>
      <c r="K6" s="7" t="s">
        <v>23</v>
      </c>
      <c r="L6" s="7"/>
      <c r="M6" s="7"/>
      <c r="N6" s="7"/>
      <c r="O6" s="10"/>
      <c r="P6" s="10"/>
      <c r="Q6" s="7" t="s">
        <v>23</v>
      </c>
      <c r="R6" s="7">
        <v>33.0</v>
      </c>
      <c r="S6" s="7">
        <v>12.0</v>
      </c>
      <c r="T6" s="7"/>
      <c r="U6" s="7"/>
      <c r="V6" s="7"/>
      <c r="W6" s="10"/>
    </row>
    <row r="7" ht="12.75" customHeight="1">
      <c r="A7" s="7" t="str">
        <f>"16.07.2005 16:00:00"</f>
        <v>16.07.2005 16:00:00</v>
      </c>
      <c r="B7" s="8" t="s">
        <v>19</v>
      </c>
      <c r="C7" s="7" t="s">
        <v>20</v>
      </c>
      <c r="D7" s="7">
        <v>58.0</v>
      </c>
      <c r="E7" s="8">
        <v>2.0</v>
      </c>
      <c r="F7" s="7"/>
      <c r="G7" s="9">
        <v>7043.0</v>
      </c>
      <c r="H7" s="7" t="s">
        <v>21</v>
      </c>
      <c r="I7" s="7"/>
      <c r="J7" s="7" t="s">
        <v>22</v>
      </c>
      <c r="K7" s="7" t="s">
        <v>23</v>
      </c>
      <c r="L7" s="7"/>
      <c r="M7" s="7"/>
      <c r="N7" s="7"/>
      <c r="O7" s="10"/>
      <c r="P7" s="10"/>
      <c r="Q7" s="7" t="s">
        <v>23</v>
      </c>
      <c r="R7" s="7">
        <v>33.0</v>
      </c>
      <c r="S7" s="7">
        <v>65.0</v>
      </c>
      <c r="T7" s="7"/>
      <c r="U7" s="7"/>
      <c r="V7" s="7"/>
      <c r="W7" s="10"/>
    </row>
    <row r="8" ht="12.75" customHeight="1">
      <c r="A8" s="7" t="str">
        <f>"17.07.2005 09:00:00"</f>
        <v>17.07.2005 09:00:00</v>
      </c>
      <c r="B8" s="8" t="s">
        <v>19</v>
      </c>
      <c r="C8" s="7" t="s">
        <v>20</v>
      </c>
      <c r="D8" s="7">
        <v>58.0</v>
      </c>
      <c r="E8" s="8">
        <v>2.0</v>
      </c>
      <c r="F8" s="7"/>
      <c r="G8" s="9">
        <v>7031.0</v>
      </c>
      <c r="H8" s="7" t="s">
        <v>21</v>
      </c>
      <c r="I8" s="7"/>
      <c r="J8" s="7" t="s">
        <v>24</v>
      </c>
      <c r="K8" s="7" t="s">
        <v>23</v>
      </c>
      <c r="L8" s="7"/>
      <c r="M8" s="7"/>
      <c r="N8" s="7"/>
      <c r="O8" s="10"/>
      <c r="P8" s="10"/>
      <c r="Q8" s="7" t="s">
        <v>23</v>
      </c>
      <c r="R8" s="7">
        <v>39.0</v>
      </c>
      <c r="S8" s="7">
        <v>90.0</v>
      </c>
      <c r="T8" s="7"/>
      <c r="U8" s="7"/>
      <c r="V8" s="7"/>
      <c r="W8" s="10"/>
    </row>
    <row r="9" ht="12.75" customHeight="1">
      <c r="A9" s="7" t="str">
        <f>"10.07.2005 09:00:00"</f>
        <v>10.07.2005 09:00:00</v>
      </c>
      <c r="B9" s="8" t="s">
        <v>19</v>
      </c>
      <c r="C9" s="7" t="s">
        <v>20</v>
      </c>
      <c r="D9" s="7">
        <v>58.0</v>
      </c>
      <c r="E9" s="8">
        <v>21.0</v>
      </c>
      <c r="F9" s="7"/>
      <c r="G9" s="9">
        <v>7318.0</v>
      </c>
      <c r="H9" s="7" t="s">
        <v>21</v>
      </c>
      <c r="I9" s="7"/>
      <c r="J9" s="7" t="s">
        <v>22</v>
      </c>
      <c r="K9" s="7" t="s">
        <v>23</v>
      </c>
      <c r="L9" s="7"/>
      <c r="M9" s="7"/>
      <c r="N9" s="7"/>
      <c r="O9" s="10"/>
      <c r="P9" s="10"/>
      <c r="Q9" s="7" t="s">
        <v>23</v>
      </c>
      <c r="R9" s="7">
        <v>33.0</v>
      </c>
      <c r="S9" s="7">
        <v>12.0</v>
      </c>
      <c r="T9" s="7"/>
      <c r="U9" s="7"/>
      <c r="V9" s="7"/>
      <c r="W9" s="10"/>
    </row>
    <row r="10" ht="12.75" customHeight="1">
      <c r="A10" s="7" t="str">
        <f>"02.07.2005 10:30:00"</f>
        <v>02.07.2005 10:30:00</v>
      </c>
      <c r="B10" s="8" t="s">
        <v>19</v>
      </c>
      <c r="C10" s="7" t="s">
        <v>20</v>
      </c>
      <c r="D10" s="7">
        <v>59.0</v>
      </c>
      <c r="E10" s="8">
        <v>2.0</v>
      </c>
      <c r="F10" s="7"/>
      <c r="G10" s="9">
        <v>7011.0</v>
      </c>
      <c r="H10" s="7" t="s">
        <v>21</v>
      </c>
      <c r="I10" s="7"/>
      <c r="J10" s="7" t="s">
        <v>25</v>
      </c>
      <c r="K10" s="7" t="s">
        <v>23</v>
      </c>
      <c r="L10" s="7"/>
      <c r="M10" s="7"/>
      <c r="N10" s="7"/>
      <c r="O10" s="10"/>
      <c r="P10" s="10"/>
      <c r="Q10" s="7" t="s">
        <v>23</v>
      </c>
      <c r="R10" s="7">
        <v>39.0</v>
      </c>
      <c r="S10" s="7">
        <v>45.0</v>
      </c>
      <c r="T10" s="7"/>
      <c r="U10" s="7"/>
      <c r="V10" s="7"/>
      <c r="W10" s="10"/>
    </row>
    <row r="11" ht="12.75" customHeight="1">
      <c r="A11" s="7" t="str">
        <f>"13.07.2005 10:00:00"</f>
        <v>13.07.2005 10:00:00</v>
      </c>
      <c r="B11" s="8" t="s">
        <v>19</v>
      </c>
      <c r="C11" s="7" t="s">
        <v>20</v>
      </c>
      <c r="D11" s="7">
        <v>59.0</v>
      </c>
      <c r="E11" s="8">
        <v>2.0</v>
      </c>
      <c r="F11" s="7"/>
      <c r="G11" s="9">
        <v>7057.0</v>
      </c>
      <c r="H11" s="7" t="s">
        <v>21</v>
      </c>
      <c r="I11" s="7"/>
      <c r="J11" s="7" t="s">
        <v>26</v>
      </c>
      <c r="K11" s="7" t="s">
        <v>23</v>
      </c>
      <c r="L11" s="7"/>
      <c r="M11" s="7"/>
      <c r="N11" s="7"/>
      <c r="O11" s="10"/>
      <c r="P11" s="10"/>
      <c r="Q11" s="7" t="s">
        <v>23</v>
      </c>
      <c r="R11" s="7">
        <v>33.0</v>
      </c>
      <c r="S11" s="7">
        <v>12.0</v>
      </c>
      <c r="T11" s="7"/>
      <c r="U11" s="7"/>
      <c r="V11" s="7"/>
      <c r="W11" s="10"/>
    </row>
    <row r="12" ht="12.75" customHeight="1">
      <c r="A12" s="7" t="str">
        <f>"19.07.2005 09:00:00"</f>
        <v>19.07.2005 09:00:00</v>
      </c>
      <c r="B12" s="8" t="s">
        <v>19</v>
      </c>
      <c r="C12" s="7" t="s">
        <v>20</v>
      </c>
      <c r="D12" s="7">
        <v>59.0</v>
      </c>
      <c r="E12" s="8">
        <v>2.0</v>
      </c>
      <c r="F12" s="7"/>
      <c r="G12" s="9">
        <v>7026.0</v>
      </c>
      <c r="H12" s="7" t="s">
        <v>21</v>
      </c>
      <c r="I12" s="7"/>
      <c r="J12" s="7" t="s">
        <v>22</v>
      </c>
      <c r="K12" s="7" t="s">
        <v>23</v>
      </c>
      <c r="L12" s="7"/>
      <c r="M12" s="7"/>
      <c r="N12" s="7"/>
      <c r="O12" s="10"/>
      <c r="P12" s="10"/>
      <c r="Q12" s="7" t="s">
        <v>23</v>
      </c>
      <c r="R12" s="7">
        <v>39.0</v>
      </c>
      <c r="S12" s="7">
        <v>75.0</v>
      </c>
      <c r="T12" s="7"/>
      <c r="U12" s="7"/>
      <c r="V12" s="7"/>
      <c r="W12" s="10"/>
    </row>
    <row r="13" ht="12.75" customHeight="1">
      <c r="A13" s="7" t="str">
        <f>"19.07.2005 11:00:00"</f>
        <v>19.07.2005 11:00:00</v>
      </c>
      <c r="B13" s="8" t="s">
        <v>19</v>
      </c>
      <c r="C13" s="7" t="s">
        <v>20</v>
      </c>
      <c r="D13" s="7">
        <v>59.0</v>
      </c>
      <c r="E13" s="8">
        <v>2.0</v>
      </c>
      <c r="F13" s="7"/>
      <c r="G13" s="9">
        <v>7028.0</v>
      </c>
      <c r="H13" s="7" t="s">
        <v>21</v>
      </c>
      <c r="I13" s="7"/>
      <c r="J13" s="7" t="s">
        <v>22</v>
      </c>
      <c r="K13" s="7" t="s">
        <v>23</v>
      </c>
      <c r="L13" s="7"/>
      <c r="M13" s="7"/>
      <c r="N13" s="7"/>
      <c r="O13" s="10"/>
      <c r="P13" s="10"/>
      <c r="Q13" s="7" t="s">
        <v>23</v>
      </c>
      <c r="R13" s="7">
        <v>33.0</v>
      </c>
      <c r="S13" s="7">
        <v>12.0</v>
      </c>
      <c r="T13" s="7"/>
      <c r="U13" s="7"/>
      <c r="V13" s="7"/>
      <c r="W13" s="10"/>
    </row>
    <row r="14" ht="12.75" customHeight="1">
      <c r="A14" s="7" t="str">
        <f>"20.07.1915 15:00:00"</f>
        <v>20.07.1915 15:00:00</v>
      </c>
      <c r="B14" s="8" t="s">
        <v>19</v>
      </c>
      <c r="C14" s="7" t="s">
        <v>20</v>
      </c>
      <c r="D14" s="7">
        <v>59.0</v>
      </c>
      <c r="E14" s="8">
        <v>21.0</v>
      </c>
      <c r="F14" s="7"/>
      <c r="G14" s="9">
        <v>7335.0</v>
      </c>
      <c r="H14" s="7" t="s">
        <v>21</v>
      </c>
      <c r="I14" s="7"/>
      <c r="J14" s="7" t="s">
        <v>22</v>
      </c>
      <c r="K14" s="7" t="s">
        <v>23</v>
      </c>
      <c r="L14" s="7"/>
      <c r="M14" s="7"/>
      <c r="N14" s="7"/>
      <c r="O14" s="10"/>
      <c r="P14" s="10"/>
      <c r="Q14" s="7" t="s">
        <v>23</v>
      </c>
      <c r="R14" s="7">
        <v>39.0</v>
      </c>
      <c r="S14" s="7">
        <v>75.0</v>
      </c>
      <c r="T14" s="7"/>
      <c r="U14" s="7"/>
      <c r="V14" s="7"/>
      <c r="W14" s="10"/>
    </row>
    <row r="15" ht="12.75" customHeight="1">
      <c r="A15" s="7" t="str">
        <f>"22.07.2005 12:00:00"</f>
        <v>22.07.2005 12:00:00</v>
      </c>
      <c r="B15" s="8" t="s">
        <v>19</v>
      </c>
      <c r="C15" s="7" t="s">
        <v>20</v>
      </c>
      <c r="D15" s="7">
        <v>59.0</v>
      </c>
      <c r="E15" s="8">
        <v>21.0</v>
      </c>
      <c r="F15" s="7"/>
      <c r="G15" s="9">
        <v>7330.0</v>
      </c>
      <c r="H15" s="7" t="s">
        <v>21</v>
      </c>
      <c r="I15" s="7"/>
      <c r="J15" s="7" t="s">
        <v>22</v>
      </c>
      <c r="K15" s="7" t="s">
        <v>23</v>
      </c>
      <c r="L15" s="7"/>
      <c r="M15" s="7"/>
      <c r="N15" s="7"/>
      <c r="O15" s="10"/>
      <c r="P15" s="10"/>
      <c r="Q15" s="7" t="s">
        <v>23</v>
      </c>
      <c r="R15" s="7">
        <v>39.0</v>
      </c>
      <c r="S15" s="7">
        <v>12.0</v>
      </c>
      <c r="T15" s="7"/>
      <c r="U15" s="7"/>
      <c r="V15" s="7"/>
      <c r="W15" s="10"/>
    </row>
    <row r="16" ht="12.75" customHeight="1">
      <c r="A16" s="7" t="str">
        <f>"20.07.2005 08:00:00"</f>
        <v>20.07.2005 08:00:00</v>
      </c>
      <c r="B16" s="8" t="s">
        <v>19</v>
      </c>
      <c r="C16" s="7" t="s">
        <v>20</v>
      </c>
      <c r="D16" s="7">
        <v>59.0</v>
      </c>
      <c r="E16" s="8">
        <v>22.0</v>
      </c>
      <c r="F16" s="7"/>
      <c r="G16" s="9">
        <v>7332.0</v>
      </c>
      <c r="H16" s="7" t="s">
        <v>21</v>
      </c>
      <c r="I16" s="7"/>
      <c r="J16" s="7" t="s">
        <v>22</v>
      </c>
      <c r="K16" s="7" t="s">
        <v>23</v>
      </c>
      <c r="L16" s="7"/>
      <c r="M16" s="7"/>
      <c r="N16" s="7"/>
      <c r="O16" s="10"/>
      <c r="P16" s="10"/>
      <c r="Q16" s="7" t="s">
        <v>23</v>
      </c>
      <c r="R16" s="7">
        <v>48.0</v>
      </c>
      <c r="S16" s="7">
        <v>20.0</v>
      </c>
      <c r="T16" s="7"/>
      <c r="U16" s="7"/>
      <c r="V16" s="7"/>
      <c r="W16" s="10"/>
    </row>
    <row r="17" ht="12.75" customHeight="1">
      <c r="A17" s="7" t="str">
        <f>"08.07.2005 09:30:00"</f>
        <v>08.07.2005 09:30:00</v>
      </c>
      <c r="B17" s="8" t="s">
        <v>19</v>
      </c>
      <c r="C17" s="7" t="s">
        <v>20</v>
      </c>
      <c r="D17" s="7">
        <v>59.0</v>
      </c>
      <c r="E17" s="8">
        <v>23.0</v>
      </c>
      <c r="F17" s="7"/>
      <c r="G17" s="9">
        <v>7072.0</v>
      </c>
      <c r="H17" s="7" t="s">
        <v>21</v>
      </c>
      <c r="I17" s="7"/>
      <c r="J17" s="7" t="s">
        <v>22</v>
      </c>
      <c r="K17" s="7" t="s">
        <v>23</v>
      </c>
      <c r="L17" s="7"/>
      <c r="M17" s="7"/>
      <c r="N17" s="7"/>
      <c r="O17" s="10"/>
      <c r="P17" s="10"/>
      <c r="Q17" s="7" t="s">
        <v>23</v>
      </c>
      <c r="R17" s="7">
        <v>33.0</v>
      </c>
      <c r="S17" s="7">
        <v>40.0</v>
      </c>
      <c r="T17" s="7"/>
      <c r="U17" s="7"/>
      <c r="V17" s="7"/>
      <c r="W17" s="10"/>
    </row>
    <row r="18" ht="12.75" customHeight="1">
      <c r="A18" s="7" t="str">
        <f>"05.07.2005 18:00:00"</f>
        <v>05.07.2005 18:00:00</v>
      </c>
      <c r="B18" s="8" t="s">
        <v>19</v>
      </c>
      <c r="C18" s="7" t="s">
        <v>20</v>
      </c>
      <c r="D18" s="7">
        <v>6.0</v>
      </c>
      <c r="E18" s="8">
        <v>2.0</v>
      </c>
      <c r="F18" s="7">
        <v>29.0</v>
      </c>
      <c r="G18" s="9">
        <v>7090.0</v>
      </c>
      <c r="H18" s="7" t="s">
        <v>21</v>
      </c>
      <c r="I18" s="7"/>
      <c r="J18" s="7" t="s">
        <v>27</v>
      </c>
      <c r="K18" s="7" t="s">
        <v>23</v>
      </c>
      <c r="L18" s="7"/>
      <c r="M18" s="7"/>
      <c r="N18" s="7"/>
      <c r="O18" s="10"/>
      <c r="P18" s="10"/>
      <c r="Q18" s="7" t="s">
        <v>23</v>
      </c>
      <c r="R18" s="7">
        <v>39.0</v>
      </c>
      <c r="S18" s="7">
        <v>95.0</v>
      </c>
      <c r="T18" s="7"/>
      <c r="U18" s="7"/>
      <c r="V18" s="7"/>
      <c r="W18" s="10"/>
    </row>
    <row r="19" ht="12.75" customHeight="1">
      <c r="A19" s="7" t="str">
        <f>"09.07.2005 07:00:00"</f>
        <v>09.07.2005 07:00:00</v>
      </c>
      <c r="B19" s="8" t="s">
        <v>19</v>
      </c>
      <c r="C19" s="7" t="s">
        <v>20</v>
      </c>
      <c r="D19" s="7">
        <v>6.0</v>
      </c>
      <c r="E19" s="8">
        <v>2.0</v>
      </c>
      <c r="F19" s="7">
        <v>29.0</v>
      </c>
      <c r="G19" s="9">
        <v>7095.0</v>
      </c>
      <c r="H19" s="7" t="s">
        <v>21</v>
      </c>
      <c r="I19" s="7"/>
      <c r="J19" s="7" t="s">
        <v>28</v>
      </c>
      <c r="K19" s="7" t="s">
        <v>23</v>
      </c>
      <c r="L19" s="7"/>
      <c r="M19" s="7"/>
      <c r="N19" s="7"/>
      <c r="O19" s="10"/>
      <c r="P19" s="10"/>
      <c r="Q19" s="7" t="s">
        <v>23</v>
      </c>
      <c r="R19" s="7">
        <v>33.0</v>
      </c>
      <c r="S19" s="7">
        <v>55.0</v>
      </c>
      <c r="T19" s="7"/>
      <c r="U19" s="7"/>
      <c r="V19" s="7"/>
      <c r="W19" s="10"/>
    </row>
    <row r="20" ht="12.75" customHeight="1">
      <c r="A20" s="7" t="str">
        <f>"13.07.2005 12:30:00"</f>
        <v>13.07.2005 12:30:00</v>
      </c>
      <c r="B20" s="8" t="s">
        <v>19</v>
      </c>
      <c r="C20" s="7" t="s">
        <v>20</v>
      </c>
      <c r="D20" s="7">
        <v>6.0</v>
      </c>
      <c r="E20" s="8">
        <v>2.0</v>
      </c>
      <c r="F20" s="7"/>
      <c r="G20" s="9">
        <v>7059.0</v>
      </c>
      <c r="H20" s="7" t="s">
        <v>21</v>
      </c>
      <c r="I20" s="7"/>
      <c r="J20" s="7" t="s">
        <v>29</v>
      </c>
      <c r="K20" s="7" t="s">
        <v>23</v>
      </c>
      <c r="L20" s="7"/>
      <c r="M20" s="7"/>
      <c r="N20" s="7"/>
      <c r="O20" s="10"/>
      <c r="P20" s="10"/>
      <c r="Q20" s="7" t="s">
        <v>23</v>
      </c>
      <c r="R20" s="7">
        <v>28.0</v>
      </c>
      <c r="S20" s="7">
        <v>50.0</v>
      </c>
      <c r="T20" s="7"/>
      <c r="U20" s="7"/>
      <c r="V20" s="7"/>
      <c r="W20" s="10"/>
    </row>
    <row r="21" ht="12.75" customHeight="1">
      <c r="A21" s="7" t="str">
        <f>"31.07.2005 19:00:00"</f>
        <v>31.07.2005 19:00:00</v>
      </c>
      <c r="B21" s="8" t="s">
        <v>19</v>
      </c>
      <c r="C21" s="7" t="s">
        <v>20</v>
      </c>
      <c r="D21" s="7">
        <v>6.0</v>
      </c>
      <c r="E21" s="8">
        <v>2.0</v>
      </c>
      <c r="F21" s="7"/>
      <c r="G21" s="9">
        <v>7310.0</v>
      </c>
      <c r="H21" s="7" t="s">
        <v>21</v>
      </c>
      <c r="I21" s="7"/>
      <c r="J21" s="7" t="s">
        <v>22</v>
      </c>
      <c r="K21" s="7" t="s">
        <v>23</v>
      </c>
      <c r="L21" s="7"/>
      <c r="M21" s="7"/>
      <c r="N21" s="7"/>
      <c r="O21" s="10"/>
      <c r="P21" s="10"/>
      <c r="Q21" s="7" t="s">
        <v>23</v>
      </c>
      <c r="R21" s="7">
        <v>39.0</v>
      </c>
      <c r="S21" s="7">
        <v>95.0</v>
      </c>
      <c r="T21" s="7"/>
      <c r="U21" s="7"/>
      <c r="V21" s="7"/>
      <c r="W21" s="10"/>
    </row>
    <row r="22" ht="12.75" customHeight="1">
      <c r="A22" s="7" t="str">
        <f>"11.07.2005 09:00:00"</f>
        <v>11.07.2005 09:00:00</v>
      </c>
      <c r="B22" s="8" t="s">
        <v>19</v>
      </c>
      <c r="C22" s="7" t="s">
        <v>20</v>
      </c>
      <c r="D22" s="7">
        <v>6.0</v>
      </c>
      <c r="E22" s="8">
        <v>21.0</v>
      </c>
      <c r="F22" s="7"/>
      <c r="G22" s="9">
        <v>7053.0</v>
      </c>
      <c r="H22" s="7" t="s">
        <v>21</v>
      </c>
      <c r="I22" s="7"/>
      <c r="J22" s="7" t="s">
        <v>22</v>
      </c>
      <c r="K22" s="7" t="s">
        <v>23</v>
      </c>
      <c r="L22" s="7"/>
      <c r="M22" s="7"/>
      <c r="N22" s="7"/>
      <c r="O22" s="10"/>
      <c r="P22" s="10"/>
      <c r="Q22" s="7" t="s">
        <v>23</v>
      </c>
      <c r="R22" s="7">
        <v>33.0</v>
      </c>
      <c r="S22" s="7">
        <v>45.0</v>
      </c>
      <c r="T22" s="7"/>
      <c r="U22" s="7"/>
      <c r="V22" s="7"/>
      <c r="W22" s="10"/>
    </row>
    <row r="23" ht="12.75" customHeight="1">
      <c r="A23" s="7" t="str">
        <f>"16.07.2005 09:00:00"</f>
        <v>16.07.2005 09:00:00</v>
      </c>
      <c r="B23" s="8" t="s">
        <v>19</v>
      </c>
      <c r="C23" s="7" t="s">
        <v>20</v>
      </c>
      <c r="D23" s="7">
        <v>6.0</v>
      </c>
      <c r="E23" s="8">
        <v>22.0</v>
      </c>
      <c r="F23" s="7"/>
      <c r="G23" s="9">
        <v>7046.0</v>
      </c>
      <c r="H23" s="7" t="s">
        <v>21</v>
      </c>
      <c r="I23" s="7"/>
      <c r="J23" s="7" t="s">
        <v>22</v>
      </c>
      <c r="K23" s="7" t="s">
        <v>23</v>
      </c>
      <c r="L23" s="7"/>
      <c r="M23" s="7"/>
      <c r="N23" s="7"/>
      <c r="O23" s="10"/>
      <c r="P23" s="10"/>
      <c r="Q23" s="7" t="s">
        <v>23</v>
      </c>
      <c r="R23" s="7">
        <v>39.0</v>
      </c>
      <c r="S23" s="7">
        <v>95.0</v>
      </c>
      <c r="T23" s="7"/>
      <c r="U23" s="7"/>
      <c r="V23" s="7"/>
      <c r="W23" s="10"/>
    </row>
    <row r="24" ht="12.75" customHeight="1">
      <c r="A24" s="7" t="str">
        <f>"20.07.2005 09:00:00"</f>
        <v>20.07.2005 09:00:00</v>
      </c>
      <c r="B24" s="8" t="s">
        <v>19</v>
      </c>
      <c r="C24" s="7" t="s">
        <v>20</v>
      </c>
      <c r="D24" s="7">
        <v>6.0</v>
      </c>
      <c r="E24" s="8">
        <v>23.0</v>
      </c>
      <c r="F24" s="7"/>
      <c r="G24" s="9">
        <v>7333.0</v>
      </c>
      <c r="H24" s="7" t="s">
        <v>21</v>
      </c>
      <c r="I24" s="7"/>
      <c r="J24" s="7" t="s">
        <v>22</v>
      </c>
      <c r="K24" s="7" t="s">
        <v>23</v>
      </c>
      <c r="L24" s="7"/>
      <c r="M24" s="7"/>
      <c r="N24" s="7"/>
      <c r="O24" s="10"/>
      <c r="P24" s="10"/>
      <c r="Q24" s="7" t="s">
        <v>23</v>
      </c>
      <c r="R24" s="7">
        <v>33.0</v>
      </c>
      <c r="S24" s="7">
        <v>12.0</v>
      </c>
      <c r="T24" s="7"/>
      <c r="U24" s="7"/>
      <c r="V24" s="7"/>
      <c r="W24" s="10"/>
    </row>
    <row r="25" ht="12.75" customHeight="1">
      <c r="A25" s="7" t="str">
        <f>"13.07.2005 10:00:00"</f>
        <v>13.07.2005 10:00:00</v>
      </c>
      <c r="B25" s="8" t="s">
        <v>19</v>
      </c>
      <c r="C25" s="7" t="s">
        <v>20</v>
      </c>
      <c r="D25" s="7">
        <v>6.0</v>
      </c>
      <c r="E25" s="8">
        <v>24.0</v>
      </c>
      <c r="F25" s="7"/>
      <c r="G25" s="9">
        <v>7024.0</v>
      </c>
      <c r="H25" s="7" t="s">
        <v>21</v>
      </c>
      <c r="I25" s="7"/>
      <c r="J25" s="7" t="s">
        <v>22</v>
      </c>
      <c r="K25" s="7" t="s">
        <v>23</v>
      </c>
      <c r="L25" s="7"/>
      <c r="M25" s="7"/>
      <c r="N25" s="7"/>
      <c r="O25" s="10"/>
      <c r="P25" s="10"/>
      <c r="Q25" s="7" t="s">
        <v>23</v>
      </c>
      <c r="R25" s="7">
        <v>33.0</v>
      </c>
      <c r="S25" s="7">
        <v>12.0</v>
      </c>
      <c r="T25" s="7"/>
      <c r="U25" s="7"/>
      <c r="V25" s="7"/>
      <c r="W25" s="10"/>
    </row>
    <row r="26" ht="12.75" customHeight="1">
      <c r="A26" s="7" t="str">
        <f>"20.07.2005 16:00:00"</f>
        <v>20.07.2005 16:00:00</v>
      </c>
      <c r="B26" s="8" t="s">
        <v>19</v>
      </c>
      <c r="C26" s="7" t="s">
        <v>20</v>
      </c>
      <c r="D26" s="7">
        <v>6.0</v>
      </c>
      <c r="E26" s="8">
        <v>24.0</v>
      </c>
      <c r="F26" s="7"/>
      <c r="G26" s="9">
        <v>7336.0</v>
      </c>
      <c r="H26" s="7" t="s">
        <v>21</v>
      </c>
      <c r="I26" s="7"/>
      <c r="J26" s="7" t="s">
        <v>22</v>
      </c>
      <c r="K26" s="7" t="s">
        <v>23</v>
      </c>
      <c r="L26" s="7"/>
      <c r="M26" s="7"/>
      <c r="N26" s="7"/>
      <c r="O26" s="10"/>
      <c r="P26" s="10"/>
      <c r="Q26" s="7" t="s">
        <v>23</v>
      </c>
      <c r="R26" s="7">
        <v>39.0</v>
      </c>
      <c r="S26" s="7">
        <v>12.0</v>
      </c>
      <c r="T26" s="7"/>
      <c r="U26" s="7"/>
      <c r="V26" s="7"/>
      <c r="W26" s="10"/>
    </row>
    <row r="27" ht="12.75" customHeight="1">
      <c r="A27" s="7" t="str">
        <f>"09.07.2005 19:00:00"</f>
        <v>09.07.2005 19:00:00</v>
      </c>
      <c r="B27" s="8" t="s">
        <v>19</v>
      </c>
      <c r="C27" s="7" t="s">
        <v>20</v>
      </c>
      <c r="D27" s="7">
        <v>61.0</v>
      </c>
      <c r="E27" s="8">
        <v>2.0</v>
      </c>
      <c r="F27" s="7"/>
      <c r="G27" s="9">
        <v>7068.0</v>
      </c>
      <c r="H27" s="7" t="s">
        <v>21</v>
      </c>
      <c r="I27" s="7"/>
      <c r="J27" s="7" t="s">
        <v>22</v>
      </c>
      <c r="K27" s="7" t="s">
        <v>23</v>
      </c>
      <c r="L27" s="7"/>
      <c r="M27" s="7"/>
      <c r="N27" s="7"/>
      <c r="O27" s="10"/>
      <c r="P27" s="10"/>
      <c r="Q27" s="7" t="s">
        <v>23</v>
      </c>
      <c r="R27" s="7">
        <v>33.0</v>
      </c>
      <c r="S27" s="7">
        <v>55.0</v>
      </c>
      <c r="T27" s="7"/>
      <c r="U27" s="7"/>
      <c r="V27" s="7"/>
      <c r="W27" s="10"/>
    </row>
    <row r="28" ht="12.75" customHeight="1">
      <c r="A28" s="7" t="str">
        <f>"10.07.2005 09:30:00"</f>
        <v>10.07.2005 09:30:00</v>
      </c>
      <c r="B28" s="8" t="s">
        <v>19</v>
      </c>
      <c r="C28" s="7" t="s">
        <v>20</v>
      </c>
      <c r="D28" s="7">
        <v>61.0</v>
      </c>
      <c r="E28" s="8">
        <v>21.0</v>
      </c>
      <c r="F28" s="7"/>
      <c r="G28" s="9">
        <v>7064.0</v>
      </c>
      <c r="H28" s="7" t="s">
        <v>21</v>
      </c>
      <c r="I28" s="7"/>
      <c r="J28" s="7" t="s">
        <v>22</v>
      </c>
      <c r="K28" s="7" t="s">
        <v>23</v>
      </c>
      <c r="L28" s="7"/>
      <c r="M28" s="7"/>
      <c r="N28" s="7"/>
      <c r="O28" s="10"/>
      <c r="P28" s="10"/>
      <c r="Q28" s="7" t="s">
        <v>23</v>
      </c>
      <c r="R28" s="7">
        <v>33.0</v>
      </c>
      <c r="S28" s="7">
        <v>12.0</v>
      </c>
      <c r="T28" s="7"/>
      <c r="U28" s="7"/>
      <c r="V28" s="7"/>
      <c r="W28" s="10"/>
    </row>
    <row r="29" ht="12.75" customHeight="1">
      <c r="A29" s="7" t="str">
        <f>"15.07.2005 11:00:00"</f>
        <v>15.07.2005 11:00:00</v>
      </c>
      <c r="B29" s="8" t="s">
        <v>19</v>
      </c>
      <c r="C29" s="7" t="s">
        <v>20</v>
      </c>
      <c r="D29" s="7">
        <v>61.0</v>
      </c>
      <c r="E29" s="8">
        <v>21.0</v>
      </c>
      <c r="F29" s="7"/>
      <c r="G29" s="9">
        <v>7060.0</v>
      </c>
      <c r="H29" s="7" t="s">
        <v>21</v>
      </c>
      <c r="I29" s="7"/>
      <c r="J29" s="7" t="s">
        <v>22</v>
      </c>
      <c r="K29" s="7" t="s">
        <v>23</v>
      </c>
      <c r="L29" s="7"/>
      <c r="M29" s="7"/>
      <c r="N29" s="7"/>
      <c r="O29" s="10"/>
      <c r="P29" s="10"/>
      <c r="Q29" s="7" t="s">
        <v>23</v>
      </c>
      <c r="R29" s="7">
        <v>39.0</v>
      </c>
      <c r="S29" s="7">
        <v>75.0</v>
      </c>
      <c r="T29" s="7"/>
      <c r="U29" s="7"/>
      <c r="V29" s="7"/>
      <c r="W29" s="10"/>
    </row>
    <row r="30" ht="12.75" customHeight="1">
      <c r="A30" s="7" t="str">
        <f>"31.07.2005 09:00:00"</f>
        <v>31.07.2005 09:00:00</v>
      </c>
      <c r="B30" s="8" t="s">
        <v>19</v>
      </c>
      <c r="C30" s="7" t="s">
        <v>20</v>
      </c>
      <c r="D30" s="7">
        <v>61.0</v>
      </c>
      <c r="E30" s="8">
        <v>21.0</v>
      </c>
      <c r="F30" s="7"/>
      <c r="G30" s="9">
        <v>7308.0</v>
      </c>
      <c r="H30" s="7" t="s">
        <v>21</v>
      </c>
      <c r="I30" s="7"/>
      <c r="J30" s="7" t="s">
        <v>22</v>
      </c>
      <c r="K30" s="7" t="s">
        <v>23</v>
      </c>
      <c r="L30" s="7"/>
      <c r="M30" s="7"/>
      <c r="N30" s="7"/>
      <c r="O30" s="10"/>
      <c r="P30" s="10"/>
      <c r="Q30" s="7" t="s">
        <v>23</v>
      </c>
      <c r="R30" s="7">
        <v>33.0</v>
      </c>
      <c r="S30" s="7">
        <v>55.0</v>
      </c>
      <c r="T30" s="7"/>
      <c r="U30" s="7"/>
      <c r="V30" s="7"/>
      <c r="W30" s="10"/>
    </row>
    <row r="31" ht="12.75" customHeight="1">
      <c r="A31" s="7" t="str">
        <f>"23.07.2005 10:00:00"</f>
        <v>23.07.2005 10:00:00</v>
      </c>
      <c r="B31" s="8" t="s">
        <v>19</v>
      </c>
      <c r="C31" s="7" t="s">
        <v>20</v>
      </c>
      <c r="D31" s="7">
        <v>61.0</v>
      </c>
      <c r="E31" s="8">
        <v>215.0</v>
      </c>
      <c r="F31" s="7"/>
      <c r="G31" s="9">
        <v>7324.0</v>
      </c>
      <c r="H31" s="7" t="s">
        <v>21</v>
      </c>
      <c r="I31" s="7"/>
      <c r="J31" s="7" t="s">
        <v>22</v>
      </c>
      <c r="K31" s="7" t="s">
        <v>23</v>
      </c>
      <c r="L31" s="7"/>
      <c r="M31" s="7"/>
      <c r="N31" s="7"/>
      <c r="O31" s="10"/>
      <c r="P31" s="10"/>
      <c r="Q31" s="7" t="s">
        <v>23</v>
      </c>
      <c r="R31" s="7">
        <v>0.0</v>
      </c>
      <c r="S31" s="7">
        <v>0.0</v>
      </c>
      <c r="T31" s="7"/>
      <c r="U31" s="7"/>
      <c r="V31" s="7"/>
      <c r="W31" s="10"/>
    </row>
    <row r="32" ht="12.75" customHeight="1">
      <c r="A32" s="7" t="str">
        <f>"30.07.2005 17:00:00"</f>
        <v>30.07.2005 17:00:00</v>
      </c>
      <c r="B32" s="8" t="s">
        <v>19</v>
      </c>
      <c r="C32" s="7" t="s">
        <v>20</v>
      </c>
      <c r="D32" s="7">
        <v>61.0</v>
      </c>
      <c r="E32" s="8">
        <v>22.0</v>
      </c>
      <c r="F32" s="7"/>
      <c r="G32" s="9">
        <v>7306.0</v>
      </c>
      <c r="H32" s="7" t="s">
        <v>21</v>
      </c>
      <c r="I32" s="7"/>
      <c r="J32" s="7" t="s">
        <v>22</v>
      </c>
      <c r="K32" s="7" t="s">
        <v>23</v>
      </c>
      <c r="L32" s="7"/>
      <c r="M32" s="7"/>
      <c r="N32" s="7"/>
      <c r="O32" s="10"/>
      <c r="P32" s="10"/>
      <c r="Q32" s="7" t="s">
        <v>23</v>
      </c>
      <c r="R32" s="7">
        <v>33.0</v>
      </c>
      <c r="S32" s="7">
        <v>65.0</v>
      </c>
      <c r="T32" s="7"/>
      <c r="U32" s="7"/>
      <c r="V32" s="7"/>
      <c r="W32" s="10"/>
    </row>
    <row r="33" ht="12.75" customHeight="1">
      <c r="A33" s="7" t="str">
        <f>"22.07.2005 11:00:00"</f>
        <v>22.07.2005 11:00:00</v>
      </c>
      <c r="B33" s="8" t="s">
        <v>19</v>
      </c>
      <c r="C33" s="7" t="s">
        <v>20</v>
      </c>
      <c r="D33" s="7">
        <v>61.0</v>
      </c>
      <c r="E33" s="8">
        <v>23.0</v>
      </c>
      <c r="F33" s="7"/>
      <c r="G33" s="9">
        <v>7340.0</v>
      </c>
      <c r="H33" s="7" t="s">
        <v>21</v>
      </c>
      <c r="I33" s="7"/>
      <c r="J33" s="7" t="s">
        <v>22</v>
      </c>
      <c r="K33" s="7" t="s">
        <v>23</v>
      </c>
      <c r="L33" s="7"/>
      <c r="M33" s="7"/>
      <c r="N33" s="7"/>
      <c r="O33" s="10"/>
      <c r="P33" s="10"/>
      <c r="Q33" s="7" t="s">
        <v>23</v>
      </c>
      <c r="R33" s="7">
        <v>33.0</v>
      </c>
      <c r="S33" s="7">
        <v>44.0</v>
      </c>
      <c r="T33" s="7"/>
      <c r="U33" s="7"/>
      <c r="V33" s="7"/>
      <c r="W33" s="10"/>
    </row>
    <row r="34" ht="12.75" customHeight="1">
      <c r="A34" s="7" t="str">
        <f>"25.07.2005 13:00:00"</f>
        <v>25.07.2005 13:00:00</v>
      </c>
      <c r="B34" s="8" t="s">
        <v>19</v>
      </c>
      <c r="C34" s="7" t="s">
        <v>20</v>
      </c>
      <c r="D34" s="7">
        <v>61.0</v>
      </c>
      <c r="E34" s="8">
        <v>23.0</v>
      </c>
      <c r="F34" s="7"/>
      <c r="G34" s="9">
        <v>7316.0</v>
      </c>
      <c r="H34" s="7" t="s">
        <v>21</v>
      </c>
      <c r="I34" s="7"/>
      <c r="J34" s="7" t="s">
        <v>22</v>
      </c>
      <c r="K34" s="7" t="s">
        <v>23</v>
      </c>
      <c r="L34" s="7"/>
      <c r="M34" s="7"/>
      <c r="N34" s="7"/>
      <c r="O34" s="10"/>
      <c r="P34" s="10"/>
      <c r="Q34" s="7" t="s">
        <v>23</v>
      </c>
      <c r="R34" s="7">
        <v>33.0</v>
      </c>
      <c r="S34" s="7">
        <v>4.0</v>
      </c>
      <c r="T34" s="7"/>
      <c r="U34" s="7"/>
      <c r="V34" s="7"/>
      <c r="W34" s="10"/>
    </row>
    <row r="35" ht="12.75" customHeight="1">
      <c r="A35" s="7" t="str">
        <f>"27.07.2005 18:00:00"</f>
        <v>27.07.2005 18:00:00</v>
      </c>
      <c r="B35" s="8" t="s">
        <v>19</v>
      </c>
      <c r="C35" s="7" t="s">
        <v>20</v>
      </c>
      <c r="D35" s="7">
        <v>61.0</v>
      </c>
      <c r="E35" s="8">
        <v>24.0</v>
      </c>
      <c r="F35" s="7"/>
      <c r="G35" s="9">
        <v>7302.0</v>
      </c>
      <c r="H35" s="7" t="s">
        <v>21</v>
      </c>
      <c r="I35" s="7"/>
      <c r="J35" s="7" t="s">
        <v>22</v>
      </c>
      <c r="K35" s="7" t="s">
        <v>23</v>
      </c>
      <c r="L35" s="7"/>
      <c r="M35" s="7"/>
      <c r="N35" s="7"/>
      <c r="O35" s="10"/>
      <c r="P35" s="10"/>
      <c r="Q35" s="7" t="s">
        <v>23</v>
      </c>
      <c r="R35" s="7">
        <v>39.0</v>
      </c>
      <c r="S35" s="7">
        <v>12.0</v>
      </c>
      <c r="T35" s="7"/>
      <c r="U35" s="7"/>
      <c r="V35" s="7"/>
      <c r="W35" s="10"/>
    </row>
    <row r="36" ht="12.75" customHeight="1">
      <c r="A36" s="7" t="str">
        <f>"05.07.2005"</f>
        <v>05.07.2005</v>
      </c>
      <c r="B36" s="8" t="s">
        <v>19</v>
      </c>
      <c r="C36" s="7" t="s">
        <v>20</v>
      </c>
      <c r="D36" s="7">
        <v>61.0</v>
      </c>
      <c r="E36" s="8">
        <v>26.0</v>
      </c>
      <c r="F36" s="7"/>
      <c r="G36" s="9">
        <v>7008.0</v>
      </c>
      <c r="H36" s="7" t="s">
        <v>21</v>
      </c>
      <c r="I36" s="7"/>
      <c r="J36" s="7" t="s">
        <v>22</v>
      </c>
      <c r="K36" s="7" t="s">
        <v>23</v>
      </c>
      <c r="L36" s="7"/>
      <c r="M36" s="7"/>
      <c r="N36" s="7"/>
      <c r="O36" s="10"/>
      <c r="P36" s="10"/>
      <c r="Q36" s="7" t="s">
        <v>23</v>
      </c>
      <c r="R36" s="7">
        <v>39.0</v>
      </c>
      <c r="S36" s="7">
        <v>25.0</v>
      </c>
      <c r="T36" s="7"/>
      <c r="U36" s="7"/>
      <c r="V36" s="7"/>
      <c r="W36" s="10"/>
    </row>
    <row r="37" ht="12.75" customHeight="1">
      <c r="A37" s="7" t="str">
        <f>"17.07.2005 15:30:00"</f>
        <v>17.07.2005 15:30:00</v>
      </c>
      <c r="B37" s="8" t="s">
        <v>19</v>
      </c>
      <c r="C37" s="7" t="s">
        <v>20</v>
      </c>
      <c r="D37" s="7">
        <v>61.0</v>
      </c>
      <c r="E37" s="8">
        <v>27.0</v>
      </c>
      <c r="F37" s="7"/>
      <c r="G37" s="9">
        <v>7022.0</v>
      </c>
      <c r="H37" s="7" t="s">
        <v>21</v>
      </c>
      <c r="I37" s="7"/>
      <c r="J37" s="7" t="s">
        <v>22</v>
      </c>
      <c r="K37" s="7" t="s">
        <v>23</v>
      </c>
      <c r="L37" s="7"/>
      <c r="M37" s="7"/>
      <c r="N37" s="7"/>
      <c r="O37" s="10"/>
      <c r="P37" s="10"/>
      <c r="Q37" s="7" t="s">
        <v>23</v>
      </c>
      <c r="R37" s="7">
        <v>39.0</v>
      </c>
      <c r="S37" s="7">
        <v>75.0</v>
      </c>
      <c r="T37" s="7"/>
      <c r="U37" s="7"/>
      <c r="V37" s="7"/>
      <c r="W37" s="10"/>
    </row>
    <row r="38" ht="12.75" customHeight="1">
      <c r="A38" s="7" t="str">
        <f>"09.07.2005 19:00:00"</f>
        <v>09.07.2005 19:00:00</v>
      </c>
      <c r="B38" s="8" t="s">
        <v>19</v>
      </c>
      <c r="C38" s="7" t="s">
        <v>20</v>
      </c>
      <c r="D38" s="7">
        <v>62.0</v>
      </c>
      <c r="E38" s="8">
        <v>2.0</v>
      </c>
      <c r="F38" s="7"/>
      <c r="G38" s="9">
        <v>7069.0</v>
      </c>
      <c r="H38" s="7" t="s">
        <v>21</v>
      </c>
      <c r="I38" s="7"/>
      <c r="J38" s="7" t="s">
        <v>22</v>
      </c>
      <c r="K38" s="7" t="s">
        <v>23</v>
      </c>
      <c r="L38" s="7"/>
      <c r="M38" s="7"/>
      <c r="N38" s="7"/>
      <c r="O38" s="10"/>
      <c r="P38" s="10"/>
      <c r="Q38" s="7" t="s">
        <v>23</v>
      </c>
      <c r="R38" s="7">
        <v>33.0</v>
      </c>
      <c r="S38" s="7">
        <v>47.0</v>
      </c>
      <c r="T38" s="7"/>
      <c r="U38" s="7"/>
      <c r="V38" s="7"/>
      <c r="W38" s="10"/>
    </row>
    <row r="39" ht="12.75" customHeight="1">
      <c r="A39" s="7" t="str">
        <f>"22.07.2005 09:00:00"</f>
        <v>22.07.2005 09:00:00</v>
      </c>
      <c r="B39" s="8" t="s">
        <v>19</v>
      </c>
      <c r="C39" s="7" t="s">
        <v>20</v>
      </c>
      <c r="D39" s="7">
        <v>62.0</v>
      </c>
      <c r="E39" s="8">
        <v>225.0</v>
      </c>
      <c r="F39" s="7"/>
      <c r="G39" s="9">
        <v>7338.0</v>
      </c>
      <c r="H39" s="7" t="s">
        <v>21</v>
      </c>
      <c r="I39" s="7"/>
      <c r="J39" s="7" t="s">
        <v>22</v>
      </c>
      <c r="K39" s="7" t="s">
        <v>23</v>
      </c>
      <c r="L39" s="7"/>
      <c r="M39" s="7"/>
      <c r="N39" s="7"/>
      <c r="O39" s="10"/>
      <c r="P39" s="10"/>
      <c r="Q39" s="7" t="s">
        <v>23</v>
      </c>
      <c r="R39" s="7">
        <v>39.0</v>
      </c>
      <c r="S39" s="7">
        <v>75.0</v>
      </c>
      <c r="T39" s="7"/>
      <c r="U39" s="7"/>
      <c r="V39" s="7"/>
      <c r="W39" s="10"/>
    </row>
    <row r="40" ht="12.75" customHeight="1">
      <c r="A40" s="7" t="str">
        <f>"03.07.2005 16:30:00"</f>
        <v>03.07.2005 16:30:00</v>
      </c>
      <c r="B40" s="8" t="s">
        <v>19</v>
      </c>
      <c r="C40" s="7" t="s">
        <v>20</v>
      </c>
      <c r="D40" s="7">
        <v>62.0</v>
      </c>
      <c r="E40" s="8">
        <v>23.0</v>
      </c>
      <c r="F40" s="7"/>
      <c r="G40" s="9">
        <v>7015.0</v>
      </c>
      <c r="H40" s="7" t="s">
        <v>21</v>
      </c>
      <c r="I40" s="7"/>
      <c r="J40" s="7" t="s">
        <v>22</v>
      </c>
      <c r="K40" s="7" t="s">
        <v>23</v>
      </c>
      <c r="L40" s="7"/>
      <c r="M40" s="7"/>
      <c r="N40" s="7"/>
      <c r="O40" s="10"/>
      <c r="P40" s="10"/>
      <c r="Q40" s="7" t="s">
        <v>23</v>
      </c>
      <c r="R40" s="7">
        <v>39.0</v>
      </c>
      <c r="S40" s="7">
        <v>57.0</v>
      </c>
      <c r="T40" s="7"/>
      <c r="U40" s="7"/>
      <c r="V40" s="7"/>
      <c r="W40" s="10"/>
    </row>
    <row r="41" ht="12.75" customHeight="1">
      <c r="A41" s="7" t="str">
        <f>"19.07.2005 19:00:00"</f>
        <v>19.07.2005 19:00:00</v>
      </c>
      <c r="B41" s="8" t="s">
        <v>19</v>
      </c>
      <c r="C41" s="7" t="s">
        <v>20</v>
      </c>
      <c r="D41" s="7">
        <v>62.0</v>
      </c>
      <c r="E41" s="8">
        <v>23.0</v>
      </c>
      <c r="F41" s="7"/>
      <c r="G41" s="9">
        <v>7331.0</v>
      </c>
      <c r="H41" s="7" t="s">
        <v>21</v>
      </c>
      <c r="I41" s="7"/>
      <c r="J41" s="7" t="s">
        <v>22</v>
      </c>
      <c r="K41" s="7" t="s">
        <v>23</v>
      </c>
      <c r="L41" s="7"/>
      <c r="M41" s="7"/>
      <c r="N41" s="7"/>
      <c r="O41" s="10"/>
      <c r="P41" s="10"/>
      <c r="Q41" s="7" t="s">
        <v>23</v>
      </c>
      <c r="R41" s="7">
        <v>39.0</v>
      </c>
      <c r="S41" s="7">
        <v>12.0</v>
      </c>
      <c r="T41" s="7"/>
      <c r="U41" s="7"/>
      <c r="V41" s="7"/>
      <c r="W41" s="10"/>
    </row>
    <row r="42" ht="12.75" customHeight="1">
      <c r="A42" s="7" t="str">
        <f>"23.07.2005"</f>
        <v>23.07.2005</v>
      </c>
      <c r="B42" s="8" t="s">
        <v>19</v>
      </c>
      <c r="C42" s="7" t="s">
        <v>20</v>
      </c>
      <c r="D42" s="7">
        <v>62.0</v>
      </c>
      <c r="E42" s="8">
        <v>23.0</v>
      </c>
      <c r="F42" s="7"/>
      <c r="G42" s="9">
        <v>7325.0</v>
      </c>
      <c r="H42" s="7" t="s">
        <v>21</v>
      </c>
      <c r="I42" s="7"/>
      <c r="J42" s="7" t="s">
        <v>22</v>
      </c>
      <c r="K42" s="7" t="s">
        <v>23</v>
      </c>
      <c r="L42" s="7"/>
      <c r="M42" s="7"/>
      <c r="N42" s="7"/>
      <c r="O42" s="10"/>
      <c r="P42" s="10"/>
      <c r="Q42" s="7" t="s">
        <v>23</v>
      </c>
      <c r="R42" s="7">
        <v>33.0</v>
      </c>
      <c r="S42" s="7">
        <v>24.0</v>
      </c>
      <c r="T42" s="7"/>
      <c r="U42" s="7"/>
      <c r="V42" s="7"/>
      <c r="W42" s="10"/>
    </row>
    <row r="43" ht="12.75" customHeight="1">
      <c r="A43" s="7" t="str">
        <f>"30.07.2005 09:00:00"</f>
        <v>30.07.2005 09:00:00</v>
      </c>
      <c r="B43" s="8" t="s">
        <v>19</v>
      </c>
      <c r="C43" s="7" t="s">
        <v>20</v>
      </c>
      <c r="D43" s="7">
        <v>62.0</v>
      </c>
      <c r="E43" s="8">
        <v>23.0</v>
      </c>
      <c r="F43" s="7"/>
      <c r="G43" s="9">
        <v>7305.0</v>
      </c>
      <c r="H43" s="7" t="s">
        <v>21</v>
      </c>
      <c r="I43" s="7"/>
      <c r="J43" s="7" t="s">
        <v>22</v>
      </c>
      <c r="K43" s="7" t="s">
        <v>23</v>
      </c>
      <c r="L43" s="7"/>
      <c r="M43" s="7"/>
      <c r="N43" s="7"/>
      <c r="O43" s="10"/>
      <c r="P43" s="10"/>
      <c r="Q43" s="7" t="s">
        <v>23</v>
      </c>
      <c r="R43" s="7">
        <v>33.0</v>
      </c>
      <c r="S43" s="7">
        <v>4.0</v>
      </c>
      <c r="T43" s="7"/>
      <c r="U43" s="7"/>
      <c r="V43" s="7"/>
      <c r="W43" s="10"/>
    </row>
    <row r="44" ht="12.75" customHeight="1">
      <c r="A44" s="7" t="str">
        <f>"09.07.2005 12:00:00"</f>
        <v>09.07.2005 12:00:00</v>
      </c>
      <c r="B44" s="8" t="s">
        <v>19</v>
      </c>
      <c r="C44" s="7" t="s">
        <v>20</v>
      </c>
      <c r="D44" s="7">
        <v>62.0</v>
      </c>
      <c r="E44" s="8">
        <v>235.0</v>
      </c>
      <c r="F44" s="7"/>
      <c r="G44" s="9">
        <v>7070.0</v>
      </c>
      <c r="H44" s="7" t="s">
        <v>21</v>
      </c>
      <c r="I44" s="7"/>
      <c r="J44" s="7" t="s">
        <v>22</v>
      </c>
      <c r="K44" s="7" t="s">
        <v>23</v>
      </c>
      <c r="L44" s="7"/>
      <c r="M44" s="7"/>
      <c r="N44" s="7"/>
      <c r="O44" s="10"/>
      <c r="P44" s="10"/>
      <c r="Q44" s="7" t="s">
        <v>23</v>
      </c>
      <c r="R44" s="7">
        <v>33.0</v>
      </c>
      <c r="S44" s="7">
        <v>47.0</v>
      </c>
      <c r="T44" s="7"/>
      <c r="U44" s="7"/>
      <c r="V44" s="7"/>
      <c r="W44" s="10"/>
    </row>
    <row r="45" ht="12.75" customHeight="1">
      <c r="A45" s="7" t="str">
        <f>"18.07.2005 11:00:00"</f>
        <v>18.07.2005 11:00:00</v>
      </c>
      <c r="B45" s="8" t="s">
        <v>19</v>
      </c>
      <c r="C45" s="7" t="s">
        <v>20</v>
      </c>
      <c r="D45" s="7">
        <v>62.0</v>
      </c>
      <c r="E45" s="8">
        <v>25.0</v>
      </c>
      <c r="F45" s="7"/>
      <c r="G45" s="9">
        <v>7033.0</v>
      </c>
      <c r="H45" s="7" t="s">
        <v>21</v>
      </c>
      <c r="I45" s="7"/>
      <c r="J45" s="7" t="s">
        <v>22</v>
      </c>
      <c r="K45" s="7" t="s">
        <v>23</v>
      </c>
      <c r="L45" s="7"/>
      <c r="M45" s="7"/>
      <c r="N45" s="7"/>
      <c r="O45" s="10"/>
      <c r="P45" s="10"/>
      <c r="Q45" s="7" t="s">
        <v>23</v>
      </c>
      <c r="R45" s="7">
        <v>48.0</v>
      </c>
      <c r="S45" s="7">
        <v>20.0</v>
      </c>
      <c r="T45" s="7"/>
      <c r="U45" s="7"/>
      <c r="V45" s="7"/>
      <c r="W45" s="10"/>
    </row>
    <row r="46" ht="12.75" customHeight="1">
      <c r="A46" s="7" t="str">
        <f>"23.07.2005 18:00:00"</f>
        <v>23.07.2005 18:00:00</v>
      </c>
      <c r="B46" s="8" t="s">
        <v>19</v>
      </c>
      <c r="C46" s="7" t="s">
        <v>20</v>
      </c>
      <c r="D46" s="7">
        <v>62.0</v>
      </c>
      <c r="E46" s="8">
        <v>25.0</v>
      </c>
      <c r="F46" s="7"/>
      <c r="G46" s="9">
        <v>7328.0</v>
      </c>
      <c r="H46" s="7" t="s">
        <v>21</v>
      </c>
      <c r="I46" s="7"/>
      <c r="J46" s="7" t="s">
        <v>22</v>
      </c>
      <c r="K46" s="7" t="s">
        <v>23</v>
      </c>
      <c r="L46" s="7"/>
      <c r="M46" s="7"/>
      <c r="N46" s="7"/>
      <c r="O46" s="10"/>
      <c r="P46" s="10"/>
      <c r="Q46" s="7" t="s">
        <v>23</v>
      </c>
      <c r="R46" s="7">
        <v>39.0</v>
      </c>
      <c r="S46" s="7">
        <v>75.0</v>
      </c>
      <c r="T46" s="7"/>
      <c r="U46" s="7"/>
      <c r="V46" s="7"/>
      <c r="W46" s="10"/>
    </row>
    <row r="47" ht="12.75" customHeight="1">
      <c r="A47" s="7" t="str">
        <f>"16.07.2005 11:30:00"</f>
        <v>16.07.2005 11:30:00</v>
      </c>
      <c r="B47" s="8" t="s">
        <v>19</v>
      </c>
      <c r="C47" s="7" t="s">
        <v>20</v>
      </c>
      <c r="D47" s="7">
        <v>62.0</v>
      </c>
      <c r="E47" s="8">
        <v>26.0</v>
      </c>
      <c r="F47" s="7"/>
      <c r="G47" s="9">
        <v>7047.0</v>
      </c>
      <c r="H47" s="7" t="s">
        <v>21</v>
      </c>
      <c r="I47" s="7"/>
      <c r="J47" s="7" t="s">
        <v>22</v>
      </c>
      <c r="K47" s="7" t="s">
        <v>23</v>
      </c>
      <c r="L47" s="7"/>
      <c r="M47" s="7"/>
      <c r="N47" s="7"/>
      <c r="O47" s="10"/>
      <c r="P47" s="10"/>
      <c r="Q47" s="7" t="s">
        <v>23</v>
      </c>
      <c r="R47" s="7">
        <v>39.0</v>
      </c>
      <c r="S47" s="7">
        <v>75.0</v>
      </c>
      <c r="T47" s="7"/>
      <c r="U47" s="7"/>
      <c r="V47" s="7"/>
      <c r="W47" s="10"/>
    </row>
    <row r="48" ht="12.75" customHeight="1">
      <c r="A48" s="7" t="str">
        <f>"26.07.2005 11:00:00"</f>
        <v>26.07.2005 11:00:00</v>
      </c>
      <c r="B48" s="8" t="s">
        <v>19</v>
      </c>
      <c r="C48" s="7" t="s">
        <v>20</v>
      </c>
      <c r="D48" s="7">
        <v>62.0</v>
      </c>
      <c r="E48" s="8">
        <v>26.0</v>
      </c>
      <c r="F48" s="7"/>
      <c r="G48" s="9">
        <v>7319.0</v>
      </c>
      <c r="H48" s="7" t="s">
        <v>21</v>
      </c>
      <c r="I48" s="7"/>
      <c r="J48" s="7" t="s">
        <v>22</v>
      </c>
      <c r="K48" s="7" t="s">
        <v>23</v>
      </c>
      <c r="L48" s="7"/>
      <c r="M48" s="7"/>
      <c r="N48" s="7"/>
      <c r="O48" s="10"/>
      <c r="P48" s="10"/>
      <c r="Q48" s="7" t="s">
        <v>23</v>
      </c>
      <c r="R48" s="7">
        <v>33.0</v>
      </c>
      <c r="S48" s="7">
        <v>56.0</v>
      </c>
      <c r="T48" s="7"/>
      <c r="U48" s="7"/>
      <c r="V48" s="7"/>
      <c r="W48" s="10"/>
    </row>
    <row r="49" ht="12.75" customHeight="1">
      <c r="A49" s="7" t="str">
        <f>"24.07.2005 07:10:00"</f>
        <v>24.07.2005 07:10:00</v>
      </c>
      <c r="B49" s="8" t="s">
        <v>19</v>
      </c>
      <c r="C49" s="7" t="s">
        <v>20</v>
      </c>
      <c r="D49" s="7">
        <v>62.0</v>
      </c>
      <c r="E49" s="8">
        <v>28.0</v>
      </c>
      <c r="F49" s="7"/>
      <c r="G49" s="9">
        <v>7312.0</v>
      </c>
      <c r="H49" s="7" t="s">
        <v>21</v>
      </c>
      <c r="I49" s="7"/>
      <c r="J49" s="7" t="s">
        <v>22</v>
      </c>
      <c r="K49" s="7" t="s">
        <v>23</v>
      </c>
      <c r="L49" s="7"/>
      <c r="M49" s="7"/>
      <c r="N49" s="7"/>
      <c r="O49" s="10"/>
      <c r="P49" s="10"/>
      <c r="Q49" s="7" t="s">
        <v>23</v>
      </c>
      <c r="R49" s="7">
        <v>39.0</v>
      </c>
      <c r="S49" s="7">
        <v>2.0</v>
      </c>
      <c r="T49" s="7"/>
      <c r="U49" s="7"/>
      <c r="V49" s="7"/>
      <c r="W49" s="10"/>
    </row>
    <row r="50" ht="12.75" customHeight="1">
      <c r="A50" s="7" t="str">
        <f>"25.07.2005 10:00:00"</f>
        <v>25.07.2005 10:00:00</v>
      </c>
      <c r="B50" s="8" t="s">
        <v>19</v>
      </c>
      <c r="C50" s="7" t="s">
        <v>20</v>
      </c>
      <c r="D50" s="7">
        <v>63.0</v>
      </c>
      <c r="E50" s="8">
        <v>24.0</v>
      </c>
      <c r="F50" s="7"/>
      <c r="G50" s="9">
        <v>7314.0</v>
      </c>
      <c r="H50" s="7" t="s">
        <v>21</v>
      </c>
      <c r="I50" s="7"/>
      <c r="J50" s="7" t="s">
        <v>22</v>
      </c>
      <c r="K50" s="7" t="s">
        <v>23</v>
      </c>
      <c r="L50" s="7"/>
      <c r="M50" s="7"/>
      <c r="N50" s="7"/>
      <c r="O50" s="10"/>
      <c r="P50" s="10"/>
      <c r="Q50" s="7" t="s">
        <v>23</v>
      </c>
      <c r="R50" s="7">
        <v>33.0</v>
      </c>
      <c r="S50" s="7">
        <v>12.0</v>
      </c>
      <c r="T50" s="7"/>
      <c r="U50" s="7"/>
      <c r="V50" s="7"/>
      <c r="W50" s="10"/>
    </row>
    <row r="51" ht="12.75" customHeight="1">
      <c r="A51" s="7" t="str">
        <f>"06.07.2005 17:00:00"</f>
        <v>06.07.2005 17:00:00</v>
      </c>
      <c r="B51" s="8" t="s">
        <v>19</v>
      </c>
      <c r="C51" s="7" t="s">
        <v>20</v>
      </c>
      <c r="D51" s="7">
        <v>63.0</v>
      </c>
      <c r="E51" s="8">
        <v>25.0</v>
      </c>
      <c r="F51" s="7"/>
      <c r="G51" s="9">
        <v>7078.0</v>
      </c>
      <c r="H51" s="7" t="s">
        <v>21</v>
      </c>
      <c r="I51" s="7"/>
      <c r="J51" s="7" t="s">
        <v>22</v>
      </c>
      <c r="K51" s="7" t="s">
        <v>23</v>
      </c>
      <c r="L51" s="7"/>
      <c r="M51" s="7"/>
      <c r="N51" s="7"/>
      <c r="O51" s="10"/>
      <c r="P51" s="10"/>
      <c r="Q51" s="7" t="s">
        <v>23</v>
      </c>
      <c r="R51" s="7">
        <v>33.0</v>
      </c>
      <c r="S51" s="7">
        <v>47.0</v>
      </c>
      <c r="T51" s="7"/>
      <c r="U51" s="7"/>
      <c r="V51" s="7"/>
      <c r="W51" s="10"/>
    </row>
    <row r="52" ht="12.75" customHeight="1">
      <c r="A52" s="7" t="str">
        <f>"12.07.2005 12:00:00"</f>
        <v>12.07.2005 12:00:00</v>
      </c>
      <c r="B52" s="8" t="s">
        <v>19</v>
      </c>
      <c r="C52" s="7" t="s">
        <v>20</v>
      </c>
      <c r="D52" s="7">
        <v>63.0</v>
      </c>
      <c r="E52" s="8">
        <v>25.0</v>
      </c>
      <c r="F52" s="7"/>
      <c r="G52" s="9">
        <v>7025.0</v>
      </c>
      <c r="H52" s="7" t="s">
        <v>21</v>
      </c>
      <c r="I52" s="7"/>
      <c r="J52" s="7" t="s">
        <v>22</v>
      </c>
      <c r="K52" s="7" t="s">
        <v>23</v>
      </c>
      <c r="L52" s="7"/>
      <c r="M52" s="7"/>
      <c r="N52" s="7"/>
      <c r="O52" s="10"/>
      <c r="P52" s="10"/>
      <c r="Q52" s="7" t="s">
        <v>23</v>
      </c>
      <c r="R52" s="7">
        <v>39.0</v>
      </c>
      <c r="S52" s="7">
        <v>25.0</v>
      </c>
      <c r="T52" s="7"/>
      <c r="U52" s="7"/>
      <c r="V52" s="7"/>
      <c r="W52" s="10"/>
    </row>
    <row r="53" ht="12.75" customHeight="1">
      <c r="A53" s="7" t="str">
        <f>"22.07.2005 13:00:00"</f>
        <v>22.07.2005 13:00:00</v>
      </c>
      <c r="B53" s="8" t="s">
        <v>19</v>
      </c>
      <c r="C53" s="7" t="s">
        <v>20</v>
      </c>
      <c r="D53" s="7">
        <v>63.0</v>
      </c>
      <c r="E53" s="8">
        <v>25.0</v>
      </c>
      <c r="F53" s="7"/>
      <c r="G53" s="9">
        <v>7339.0</v>
      </c>
      <c r="H53" s="7" t="s">
        <v>21</v>
      </c>
      <c r="I53" s="7"/>
      <c r="J53" s="7" t="s">
        <v>22</v>
      </c>
      <c r="K53" s="7" t="s">
        <v>23</v>
      </c>
      <c r="L53" s="7"/>
      <c r="M53" s="7"/>
      <c r="N53" s="7"/>
      <c r="O53" s="10"/>
      <c r="P53" s="10"/>
      <c r="Q53" s="7" t="s">
        <v>23</v>
      </c>
      <c r="R53" s="7">
        <v>33.0</v>
      </c>
      <c r="S53" s="7">
        <v>12.0</v>
      </c>
      <c r="T53" s="7"/>
      <c r="U53" s="7"/>
      <c r="V53" s="7"/>
      <c r="W53" s="10"/>
    </row>
    <row r="54" ht="12.75" customHeight="1">
      <c r="A54" s="7" t="str">
        <f>"27.07.2005 12:30:00"</f>
        <v>27.07.2005 12:30:00</v>
      </c>
      <c r="B54" s="8" t="s">
        <v>19</v>
      </c>
      <c r="C54" s="7" t="s">
        <v>20</v>
      </c>
      <c r="D54" s="7">
        <v>63.0</v>
      </c>
      <c r="E54" s="8">
        <v>25.0</v>
      </c>
      <c r="F54" s="7"/>
      <c r="G54" s="9">
        <v>7301.0</v>
      </c>
      <c r="H54" s="7" t="s">
        <v>21</v>
      </c>
      <c r="I54" s="7"/>
      <c r="J54" s="7" t="s">
        <v>30</v>
      </c>
      <c r="K54" s="7" t="s">
        <v>23</v>
      </c>
      <c r="L54" s="7"/>
      <c r="M54" s="7"/>
      <c r="N54" s="7"/>
      <c r="O54" s="10"/>
      <c r="P54" s="10"/>
      <c r="Q54" s="7" t="s">
        <v>23</v>
      </c>
      <c r="R54" s="7">
        <v>33.0</v>
      </c>
      <c r="S54" s="7">
        <v>44.0</v>
      </c>
      <c r="T54" s="7"/>
      <c r="U54" s="7"/>
      <c r="V54" s="7"/>
      <c r="W54" s="10"/>
    </row>
    <row r="55" ht="12.75" customHeight="1">
      <c r="A55" s="7" t="str">
        <f>"22.07.2005 17:30:00"</f>
        <v>22.07.2005 17:30:00</v>
      </c>
      <c r="B55" s="8" t="s">
        <v>19</v>
      </c>
      <c r="C55" s="7" t="s">
        <v>20</v>
      </c>
      <c r="D55" s="7">
        <v>63.0</v>
      </c>
      <c r="E55" s="8">
        <v>26.0</v>
      </c>
      <c r="F55" s="7"/>
      <c r="G55" s="9">
        <v>7321.0</v>
      </c>
      <c r="H55" s="7" t="s">
        <v>21</v>
      </c>
      <c r="I55" s="7"/>
      <c r="J55" s="7" t="s">
        <v>22</v>
      </c>
      <c r="K55" s="7" t="s">
        <v>23</v>
      </c>
      <c r="L55" s="7"/>
      <c r="M55" s="7"/>
      <c r="N55" s="7"/>
      <c r="O55" s="10"/>
      <c r="P55" s="10"/>
      <c r="Q55" s="7" t="s">
        <v>23</v>
      </c>
      <c r="R55" s="7">
        <v>39.0</v>
      </c>
      <c r="S55" s="7">
        <v>57.0</v>
      </c>
      <c r="T55" s="7"/>
      <c r="U55" s="7"/>
      <c r="V55" s="7"/>
      <c r="W55" s="10"/>
    </row>
    <row r="56" ht="12.75" customHeight="1">
      <c r="A56" s="7" t="str">
        <f>"01.07.2005 12:00:00"</f>
        <v>01.07.2005 12:00:00</v>
      </c>
      <c r="B56" s="8" t="s">
        <v>19</v>
      </c>
      <c r="C56" s="7" t="s">
        <v>20</v>
      </c>
      <c r="D56" s="7">
        <v>63.0</v>
      </c>
      <c r="E56" s="8">
        <v>27.0</v>
      </c>
      <c r="F56" s="7"/>
      <c r="G56" s="9">
        <v>7004.0</v>
      </c>
      <c r="H56" s="7" t="s">
        <v>21</v>
      </c>
      <c r="I56" s="7"/>
      <c r="J56" s="7" t="s">
        <v>22</v>
      </c>
      <c r="K56" s="7" t="s">
        <v>23</v>
      </c>
      <c r="L56" s="7"/>
      <c r="M56" s="7"/>
      <c r="N56" s="7"/>
      <c r="O56" s="10"/>
      <c r="P56" s="10"/>
      <c r="Q56" s="7" t="s">
        <v>23</v>
      </c>
      <c r="R56" s="7">
        <v>39.0</v>
      </c>
      <c r="S56" s="7">
        <v>75.0</v>
      </c>
      <c r="T56" s="7"/>
      <c r="U56" s="7"/>
      <c r="V56" s="7"/>
      <c r="W56" s="10"/>
    </row>
    <row r="57" ht="12.75" customHeight="1">
      <c r="A57" s="7" t="str">
        <f>"16.07.2005 08:30:00"</f>
        <v>16.07.2005 08:30:00</v>
      </c>
      <c r="B57" s="8" t="s">
        <v>19</v>
      </c>
      <c r="C57" s="7" t="s">
        <v>20</v>
      </c>
      <c r="D57" s="7">
        <v>63.0</v>
      </c>
      <c r="E57" s="8">
        <v>27.0</v>
      </c>
      <c r="F57" s="7"/>
      <c r="G57" s="9">
        <v>9043.0</v>
      </c>
      <c r="H57" s="7" t="s">
        <v>21</v>
      </c>
      <c r="I57" s="7"/>
      <c r="J57" s="7" t="s">
        <v>22</v>
      </c>
      <c r="K57" s="7" t="s">
        <v>23</v>
      </c>
      <c r="L57" s="7"/>
      <c r="M57" s="7"/>
      <c r="N57" s="7"/>
      <c r="O57" s="10"/>
      <c r="P57" s="10"/>
      <c r="Q57" s="7" t="s">
        <v>23</v>
      </c>
      <c r="R57" s="7">
        <v>39.0</v>
      </c>
      <c r="S57" s="7">
        <v>2.0</v>
      </c>
      <c r="T57" s="7"/>
      <c r="U57" s="7"/>
      <c r="V57" s="7"/>
      <c r="W57" s="10"/>
    </row>
    <row r="58" ht="12.75" customHeight="1">
      <c r="A58" s="7" t="str">
        <f>"09.07.2005 20:00:00"</f>
        <v>09.07.2005 20:00:00</v>
      </c>
      <c r="B58" s="8" t="s">
        <v>19</v>
      </c>
      <c r="C58" s="7" t="s">
        <v>20</v>
      </c>
      <c r="D58" s="7">
        <v>64.0</v>
      </c>
      <c r="E58" s="8">
        <v>23.0</v>
      </c>
      <c r="F58" s="7"/>
      <c r="G58" s="9">
        <v>7067.0</v>
      </c>
      <c r="H58" s="7" t="s">
        <v>21</v>
      </c>
      <c r="I58" s="7"/>
      <c r="J58" s="7" t="s">
        <v>22</v>
      </c>
      <c r="K58" s="7" t="s">
        <v>23</v>
      </c>
      <c r="L58" s="7"/>
      <c r="M58" s="7"/>
      <c r="N58" s="7"/>
      <c r="O58" s="10"/>
      <c r="P58" s="10"/>
      <c r="Q58" s="7" t="s">
        <v>23</v>
      </c>
      <c r="R58" s="7">
        <v>39.0</v>
      </c>
      <c r="S58" s="7">
        <v>95.0</v>
      </c>
      <c r="T58" s="7"/>
      <c r="U58" s="7"/>
      <c r="V58" s="7"/>
      <c r="W58" s="10"/>
    </row>
    <row r="59" ht="12.75" customHeight="1">
      <c r="A59" s="7" t="str">
        <f>"06.07.2005 09:30:00"</f>
        <v>06.07.2005 09:30:00</v>
      </c>
      <c r="B59" s="8" t="s">
        <v>19</v>
      </c>
      <c r="C59" s="7" t="s">
        <v>20</v>
      </c>
      <c r="D59" s="7">
        <v>64.0</v>
      </c>
      <c r="E59" s="8">
        <v>25.0</v>
      </c>
      <c r="F59" s="7">
        <v>31.0</v>
      </c>
      <c r="G59" s="9">
        <v>7092.0</v>
      </c>
      <c r="H59" s="7" t="s">
        <v>21</v>
      </c>
      <c r="I59" s="7"/>
      <c r="J59" s="7" t="s">
        <v>31</v>
      </c>
      <c r="K59" s="7" t="s">
        <v>23</v>
      </c>
      <c r="L59" s="7"/>
      <c r="M59" s="7"/>
      <c r="N59" s="7"/>
      <c r="O59" s="10"/>
      <c r="P59" s="10"/>
      <c r="Q59" s="7" t="s">
        <v>23</v>
      </c>
      <c r="R59" s="7">
        <v>33.0</v>
      </c>
      <c r="S59" s="7">
        <v>12.0</v>
      </c>
      <c r="T59" s="7"/>
      <c r="U59" s="7"/>
      <c r="V59" s="7"/>
      <c r="W59" s="10"/>
    </row>
    <row r="60" ht="12.75" customHeight="1">
      <c r="A60" s="7" t="str">
        <f>"23.07.2005 12:00:00"</f>
        <v>23.07.2005 12:00:00</v>
      </c>
      <c r="B60" s="8" t="s">
        <v>19</v>
      </c>
      <c r="C60" s="7" t="s">
        <v>20</v>
      </c>
      <c r="D60" s="7">
        <v>64.0</v>
      </c>
      <c r="E60" s="8">
        <v>265.0</v>
      </c>
      <c r="F60" s="7"/>
      <c r="G60" s="9">
        <v>7326.0</v>
      </c>
      <c r="H60" s="7" t="s">
        <v>21</v>
      </c>
      <c r="I60" s="7"/>
      <c r="J60" s="7" t="s">
        <v>22</v>
      </c>
      <c r="K60" s="7" t="s">
        <v>23</v>
      </c>
      <c r="L60" s="7"/>
      <c r="M60" s="7"/>
      <c r="N60" s="7"/>
      <c r="O60" s="10"/>
      <c r="P60" s="10"/>
      <c r="Q60" s="7" t="s">
        <v>23</v>
      </c>
      <c r="R60" s="7">
        <v>39.0</v>
      </c>
      <c r="S60" s="7">
        <v>95.0</v>
      </c>
      <c r="T60" s="7"/>
      <c r="U60" s="7"/>
      <c r="V60" s="7"/>
      <c r="W60" s="10"/>
    </row>
    <row r="61" ht="12.75" customHeight="1">
      <c r="A61" s="7" t="str">
        <f>"06.07.2005 11:00:00"</f>
        <v>06.07.2005 11:00:00</v>
      </c>
      <c r="B61" s="8" t="s">
        <v>19</v>
      </c>
      <c r="C61" s="7" t="s">
        <v>20</v>
      </c>
      <c r="D61" s="7">
        <v>64.0</v>
      </c>
      <c r="E61" s="8">
        <v>28.0</v>
      </c>
      <c r="F61" s="7"/>
      <c r="G61" s="9">
        <v>7080.0</v>
      </c>
      <c r="H61" s="7" t="s">
        <v>21</v>
      </c>
      <c r="I61" s="7"/>
      <c r="J61" s="7" t="s">
        <v>22</v>
      </c>
      <c r="K61" s="7" t="s">
        <v>23</v>
      </c>
      <c r="L61" s="7"/>
      <c r="M61" s="7"/>
      <c r="N61" s="7"/>
      <c r="O61" s="10"/>
      <c r="P61" s="10"/>
      <c r="Q61" s="7" t="s">
        <v>23</v>
      </c>
      <c r="R61" s="7">
        <v>33.0</v>
      </c>
      <c r="S61" s="7">
        <v>66.0</v>
      </c>
      <c r="T61" s="7"/>
      <c r="U61" s="7"/>
      <c r="V61" s="7"/>
      <c r="W61" s="10"/>
    </row>
    <row r="62" ht="12.75" customHeight="1">
      <c r="A62" s="7" t="str">
        <f>"20.07.2005 12:00:00"</f>
        <v>20.07.2005 12:00:00</v>
      </c>
      <c r="B62" s="8" t="s">
        <v>19</v>
      </c>
      <c r="C62" s="7" t="s">
        <v>20</v>
      </c>
      <c r="D62" s="7">
        <v>65.0</v>
      </c>
      <c r="E62" s="8">
        <v>25.0</v>
      </c>
      <c r="F62" s="7"/>
      <c r="G62" s="9">
        <v>7334.0</v>
      </c>
      <c r="H62" s="7" t="s">
        <v>21</v>
      </c>
      <c r="I62" s="7"/>
      <c r="J62" s="7" t="s">
        <v>22</v>
      </c>
      <c r="K62" s="7" t="s">
        <v>23</v>
      </c>
      <c r="L62" s="7"/>
      <c r="M62" s="7"/>
      <c r="N62" s="7"/>
      <c r="O62" s="10"/>
      <c r="P62" s="10"/>
      <c r="Q62" s="7" t="s">
        <v>23</v>
      </c>
      <c r="R62" s="7">
        <v>28.0</v>
      </c>
      <c r="S62" s="7">
        <v>50.0</v>
      </c>
      <c r="T62" s="7"/>
      <c r="U62" s="7"/>
      <c r="V62" s="7"/>
      <c r="W62" s="10"/>
    </row>
    <row r="63" ht="12.75" customHeight="1">
      <c r="A63" s="7" t="str">
        <f>"13.06.2005 08:00:00"</f>
        <v>13.06.2005 08:00:00</v>
      </c>
      <c r="B63" s="8" t="s">
        <v>19</v>
      </c>
      <c r="C63" s="7" t="s">
        <v>20</v>
      </c>
      <c r="D63" s="7">
        <v>65.0</v>
      </c>
      <c r="E63" s="8">
        <v>26.0</v>
      </c>
      <c r="F63" s="7"/>
      <c r="G63" s="9">
        <v>5521.0</v>
      </c>
      <c r="H63" s="7" t="s">
        <v>21</v>
      </c>
      <c r="I63" s="7"/>
      <c r="J63" s="7" t="s">
        <v>32</v>
      </c>
      <c r="K63" s="7" t="s">
        <v>23</v>
      </c>
      <c r="L63" s="7"/>
      <c r="M63" s="7"/>
      <c r="N63" s="7"/>
      <c r="O63" s="10"/>
      <c r="P63" s="10"/>
      <c r="Q63" s="7" t="s">
        <v>23</v>
      </c>
      <c r="R63" s="7">
        <v>33.0</v>
      </c>
      <c r="S63" s="7">
        <v>47.0</v>
      </c>
      <c r="T63" s="7"/>
      <c r="U63" s="7"/>
      <c r="V63" s="7"/>
      <c r="W63" s="10"/>
    </row>
    <row r="64" ht="12.75" customHeight="1">
      <c r="A64" s="7" t="str">
        <f>"16.07.2005 16:00:00"</f>
        <v>16.07.2005 16:00:00</v>
      </c>
      <c r="B64" s="8" t="s">
        <v>19</v>
      </c>
      <c r="C64" s="7" t="s">
        <v>20</v>
      </c>
      <c r="D64" s="7">
        <v>65.0</v>
      </c>
      <c r="E64" s="8">
        <v>31.0</v>
      </c>
      <c r="F64" s="7"/>
      <c r="G64" s="9">
        <v>7050.0</v>
      </c>
      <c r="H64" s="7" t="s">
        <v>21</v>
      </c>
      <c r="I64" s="7"/>
      <c r="J64" s="7" t="s">
        <v>22</v>
      </c>
      <c r="K64" s="7" t="s">
        <v>23</v>
      </c>
      <c r="L64" s="7"/>
      <c r="M64" s="7"/>
      <c r="N64" s="7"/>
      <c r="O64" s="10"/>
      <c r="P64" s="10"/>
      <c r="Q64" s="7" t="s">
        <v>23</v>
      </c>
      <c r="R64" s="7">
        <v>33.0</v>
      </c>
      <c r="S64" s="7">
        <v>44.0</v>
      </c>
      <c r="T64" s="7"/>
      <c r="U64" s="7"/>
      <c r="V64" s="7"/>
      <c r="W64" s="10"/>
    </row>
    <row r="65" ht="12.75" customHeight="1">
      <c r="A65" s="7" t="str">
        <f>"23.07.2005 19:00:00"</f>
        <v>23.07.2005 19:00:00</v>
      </c>
      <c r="B65" s="8" t="s">
        <v>19</v>
      </c>
      <c r="C65" s="7" t="s">
        <v>20</v>
      </c>
      <c r="D65" s="7">
        <v>65.0</v>
      </c>
      <c r="E65" s="8">
        <v>31.0</v>
      </c>
      <c r="F65" s="7"/>
      <c r="G65" s="9">
        <v>7329.0</v>
      </c>
      <c r="H65" s="7" t="s">
        <v>21</v>
      </c>
      <c r="I65" s="7"/>
      <c r="J65" s="7" t="s">
        <v>22</v>
      </c>
      <c r="K65" s="7" t="s">
        <v>23</v>
      </c>
      <c r="L65" s="7"/>
      <c r="M65" s="7"/>
      <c r="N65" s="7"/>
      <c r="O65" s="10"/>
      <c r="P65" s="10"/>
      <c r="Q65" s="7" t="s">
        <v>23</v>
      </c>
      <c r="R65" s="7">
        <v>39.0</v>
      </c>
      <c r="S65" s="7">
        <v>57.0</v>
      </c>
      <c r="T65" s="7"/>
      <c r="U65" s="7"/>
      <c r="V65" s="7"/>
      <c r="W65" s="10"/>
    </row>
    <row r="66" ht="12.75" customHeight="1">
      <c r="A66" s="7" t="str">
        <f>"17.07.2005 08:00:00"</f>
        <v>17.07.2005 08:00:00</v>
      </c>
      <c r="B66" s="8" t="s">
        <v>19</v>
      </c>
      <c r="C66" s="7" t="s">
        <v>20</v>
      </c>
      <c r="D66" s="7">
        <v>65.0</v>
      </c>
      <c r="E66" s="8">
        <v>32.0</v>
      </c>
      <c r="F66" s="7"/>
      <c r="G66" s="9">
        <v>7051.0</v>
      </c>
      <c r="H66" s="7" t="s">
        <v>21</v>
      </c>
      <c r="I66" s="7"/>
      <c r="J66" s="7" t="s">
        <v>22</v>
      </c>
      <c r="K66" s="7" t="s">
        <v>23</v>
      </c>
      <c r="L66" s="7"/>
      <c r="M66" s="7"/>
      <c r="N66" s="7"/>
      <c r="O66" s="10"/>
      <c r="P66" s="10"/>
      <c r="Q66" s="7" t="s">
        <v>23</v>
      </c>
      <c r="R66" s="7">
        <v>33.0</v>
      </c>
      <c r="S66" s="7">
        <v>40.0</v>
      </c>
      <c r="T66" s="7"/>
      <c r="U66" s="7"/>
      <c r="V66" s="7"/>
      <c r="W66" s="10"/>
    </row>
    <row r="67" ht="12.75" customHeight="1">
      <c r="A67" s="7" t="str">
        <f>"04.07.2005 20:00:00"</f>
        <v>04.07.2005 20:00:00</v>
      </c>
      <c r="B67" s="8" t="s">
        <v>19</v>
      </c>
      <c r="C67" s="7" t="s">
        <v>20</v>
      </c>
      <c r="D67" s="7">
        <v>66.0</v>
      </c>
      <c r="E67" s="8">
        <v>26.0</v>
      </c>
      <c r="F67" s="7"/>
      <c r="G67" s="9">
        <v>7006.0</v>
      </c>
      <c r="H67" s="7" t="s">
        <v>21</v>
      </c>
      <c r="I67" s="7"/>
      <c r="J67" s="7" t="s">
        <v>22</v>
      </c>
      <c r="K67" s="7" t="s">
        <v>23</v>
      </c>
      <c r="L67" s="7"/>
      <c r="M67" s="7"/>
      <c r="N67" s="7"/>
      <c r="O67" s="10"/>
      <c r="P67" s="10"/>
      <c r="Q67" s="7" t="s">
        <v>23</v>
      </c>
      <c r="R67" s="7">
        <v>48.0</v>
      </c>
      <c r="S67" s="7">
        <v>45.0</v>
      </c>
      <c r="T67" s="7"/>
      <c r="U67" s="7"/>
      <c r="V67" s="7"/>
      <c r="W67" s="10"/>
    </row>
    <row r="68" ht="12.75" customHeight="1">
      <c r="A68" s="7" t="str">
        <f>"02.05.2005 13:00:00"</f>
        <v>02.05.2005 13:00:00</v>
      </c>
      <c r="B68" s="8" t="s">
        <v>19</v>
      </c>
      <c r="C68" s="7" t="s">
        <v>20</v>
      </c>
      <c r="D68" s="7">
        <v>66.0</v>
      </c>
      <c r="E68" s="8">
        <v>44.0</v>
      </c>
      <c r="F68" s="7">
        <v>33.0</v>
      </c>
      <c r="G68" s="9">
        <v>2247.0</v>
      </c>
      <c r="H68" s="7" t="s">
        <v>21</v>
      </c>
      <c r="I68" s="7"/>
      <c r="J68" s="7" t="s">
        <v>33</v>
      </c>
      <c r="K68" s="7" t="s">
        <v>23</v>
      </c>
      <c r="L68" s="7"/>
      <c r="M68" s="7"/>
      <c r="N68" s="7"/>
      <c r="O68" s="10"/>
      <c r="P68" s="10"/>
      <c r="Q68" s="7" t="s">
        <v>23</v>
      </c>
      <c r="R68" s="7">
        <v>33.0</v>
      </c>
      <c r="S68" s="7">
        <v>66.0</v>
      </c>
      <c r="T68" s="7"/>
      <c r="U68" s="7"/>
      <c r="V68" s="7"/>
      <c r="W68" s="10"/>
    </row>
    <row r="69" ht="12.75" customHeight="1">
      <c r="A69" s="7" t="str">
        <f>"19.07.2005 19:00:00"</f>
        <v>19.07.2005 19:00:00</v>
      </c>
      <c r="B69" s="8" t="s">
        <v>19</v>
      </c>
      <c r="C69" s="7" t="s">
        <v>20</v>
      </c>
      <c r="D69" s="7">
        <v>67.0</v>
      </c>
      <c r="E69" s="8">
        <v>29.0</v>
      </c>
      <c r="F69" s="7"/>
      <c r="G69" s="9">
        <v>7030.0</v>
      </c>
      <c r="H69" s="7" t="s">
        <v>21</v>
      </c>
      <c r="I69" s="7"/>
      <c r="J69" s="7" t="s">
        <v>22</v>
      </c>
      <c r="K69" s="7" t="s">
        <v>23</v>
      </c>
      <c r="L69" s="7"/>
      <c r="M69" s="7"/>
      <c r="N69" s="7"/>
      <c r="O69" s="10"/>
      <c r="P69" s="10"/>
      <c r="Q69" s="7" t="s">
        <v>23</v>
      </c>
      <c r="R69" s="7">
        <v>39.0</v>
      </c>
      <c r="S69" s="7">
        <v>45.0</v>
      </c>
      <c r="T69" s="7"/>
      <c r="U69" s="7"/>
      <c r="V69" s="7"/>
      <c r="W69" s="10"/>
    </row>
    <row r="70" ht="12.75" customHeight="1">
      <c r="A70" s="7" t="str">
        <f>"16.07.2005 18:30:00"</f>
        <v>16.07.2005 18:30:00</v>
      </c>
      <c r="B70" s="8" t="s">
        <v>19</v>
      </c>
      <c r="C70" s="7" t="s">
        <v>20</v>
      </c>
      <c r="D70" s="7">
        <v>67.0</v>
      </c>
      <c r="E70" s="8">
        <v>3.0</v>
      </c>
      <c r="F70" s="7"/>
      <c r="G70" s="9">
        <v>7044.0</v>
      </c>
      <c r="H70" s="7" t="s">
        <v>21</v>
      </c>
      <c r="I70" s="7"/>
      <c r="J70" s="7" t="s">
        <v>22</v>
      </c>
      <c r="K70" s="7" t="s">
        <v>23</v>
      </c>
      <c r="L70" s="7"/>
      <c r="M70" s="7"/>
      <c r="N70" s="7"/>
      <c r="O70" s="10"/>
      <c r="P70" s="10"/>
      <c r="Q70" s="7" t="s">
        <v>23</v>
      </c>
      <c r="R70" s="7">
        <v>33.0</v>
      </c>
      <c r="S70" s="7">
        <v>47.0</v>
      </c>
      <c r="T70" s="7"/>
      <c r="U70" s="7"/>
      <c r="V70" s="7"/>
      <c r="W70" s="10"/>
    </row>
    <row r="71" ht="12.75" customHeight="1">
      <c r="A71" s="7" t="str">
        <f>"18.07.2005 19:00:00"</f>
        <v>18.07.2005 19:00:00</v>
      </c>
      <c r="B71" s="8" t="s">
        <v>19</v>
      </c>
      <c r="C71" s="7" t="s">
        <v>20</v>
      </c>
      <c r="D71" s="7">
        <v>67.0</v>
      </c>
      <c r="E71" s="8">
        <v>3.0</v>
      </c>
      <c r="F71" s="7"/>
      <c r="G71" s="9">
        <v>7037.0</v>
      </c>
      <c r="H71" s="7" t="s">
        <v>21</v>
      </c>
      <c r="I71" s="7"/>
      <c r="J71" s="7" t="s">
        <v>22</v>
      </c>
      <c r="K71" s="7" t="s">
        <v>23</v>
      </c>
      <c r="L71" s="7"/>
      <c r="M71" s="7"/>
      <c r="N71" s="7"/>
      <c r="O71" s="10"/>
      <c r="P71" s="10"/>
      <c r="Q71" s="7" t="s">
        <v>23</v>
      </c>
      <c r="R71" s="7">
        <v>33.0</v>
      </c>
      <c r="S71" s="7">
        <v>55.0</v>
      </c>
      <c r="T71" s="7"/>
      <c r="U71" s="7"/>
      <c r="V71" s="7"/>
      <c r="W71" s="10"/>
    </row>
    <row r="72" ht="12.75" customHeight="1">
      <c r="A72" s="7" t="str">
        <f>"29.07.2005 11:00:00"</f>
        <v>29.07.2005 11:00:00</v>
      </c>
      <c r="B72" s="8" t="s">
        <v>19</v>
      </c>
      <c r="C72" s="7" t="s">
        <v>20</v>
      </c>
      <c r="D72" s="7">
        <v>68.0</v>
      </c>
      <c r="E72" s="8">
        <v>25.0</v>
      </c>
      <c r="F72" s="7"/>
      <c r="G72" s="9">
        <v>7304.0</v>
      </c>
      <c r="H72" s="7" t="s">
        <v>21</v>
      </c>
      <c r="I72" s="7"/>
      <c r="J72" s="7" t="s">
        <v>34</v>
      </c>
      <c r="K72" s="7" t="s">
        <v>35</v>
      </c>
      <c r="L72" s="7"/>
      <c r="M72" s="7"/>
      <c r="N72" s="7"/>
      <c r="O72" s="10"/>
      <c r="P72" s="10"/>
      <c r="Q72" s="7" t="s">
        <v>23</v>
      </c>
      <c r="R72" s="7">
        <v>39.0</v>
      </c>
      <c r="S72" s="7">
        <v>95.0</v>
      </c>
      <c r="T72" s="7"/>
      <c r="U72" s="7"/>
      <c r="V72" s="7"/>
      <c r="W72" s="10"/>
    </row>
    <row r="73" ht="12.75" customHeight="1">
      <c r="A73" s="7" t="str">
        <f>"25.07.2005 19:30:00"</f>
        <v>25.07.2005 19:30:00</v>
      </c>
      <c r="B73" s="8" t="s">
        <v>19</v>
      </c>
      <c r="C73" s="7" t="s">
        <v>20</v>
      </c>
      <c r="D73" s="7">
        <v>68.0</v>
      </c>
      <c r="E73" s="8">
        <v>3.0</v>
      </c>
      <c r="F73" s="7"/>
      <c r="G73" s="9">
        <v>7317.0</v>
      </c>
      <c r="H73" s="7" t="s">
        <v>21</v>
      </c>
      <c r="I73" s="7"/>
      <c r="J73" s="7" t="s">
        <v>22</v>
      </c>
      <c r="K73" s="7" t="s">
        <v>23</v>
      </c>
      <c r="L73" s="7"/>
      <c r="M73" s="7"/>
      <c r="N73" s="7"/>
      <c r="O73" s="10"/>
      <c r="P73" s="10"/>
      <c r="Q73" s="7" t="s">
        <v>23</v>
      </c>
      <c r="R73" s="7">
        <v>33.0</v>
      </c>
      <c r="S73" s="7">
        <v>55.0</v>
      </c>
      <c r="T73" s="7"/>
      <c r="U73" s="7"/>
      <c r="V73" s="7"/>
      <c r="W73" s="10"/>
    </row>
    <row r="74" ht="12.75" customHeight="1">
      <c r="A74" s="7" t="str">
        <f>"13.07.2005 11:00:00"</f>
        <v>13.07.2005 11:00:00</v>
      </c>
      <c r="B74" s="8" t="s">
        <v>19</v>
      </c>
      <c r="C74" s="7" t="s">
        <v>20</v>
      </c>
      <c r="D74" s="7">
        <v>69.0</v>
      </c>
      <c r="E74" s="8">
        <v>31.0</v>
      </c>
      <c r="F74" s="7"/>
      <c r="G74" s="9">
        <v>7058.0</v>
      </c>
      <c r="H74" s="7" t="s">
        <v>21</v>
      </c>
      <c r="I74" s="7"/>
      <c r="J74" s="7" t="s">
        <v>22</v>
      </c>
      <c r="K74" s="7" t="s">
        <v>23</v>
      </c>
      <c r="L74" s="7"/>
      <c r="M74" s="7"/>
      <c r="N74" s="7"/>
      <c r="O74" s="10"/>
      <c r="P74" s="10"/>
      <c r="Q74" s="7" t="s">
        <v>23</v>
      </c>
      <c r="R74" s="7">
        <v>48.0</v>
      </c>
      <c r="S74" s="7">
        <v>20.0</v>
      </c>
      <c r="T74" s="7"/>
      <c r="U74" s="7"/>
      <c r="V74" s="7"/>
      <c r="W74" s="10"/>
    </row>
    <row r="75" ht="12.75" customHeight="1">
      <c r="A75" s="7" t="str">
        <f>"31.05.2005 20:00:00"</f>
        <v>31.05.2005 20:00:00</v>
      </c>
      <c r="B75" s="8" t="s">
        <v>19</v>
      </c>
      <c r="C75" s="7" t="s">
        <v>20</v>
      </c>
      <c r="D75" s="7">
        <v>7.0</v>
      </c>
      <c r="E75" s="8">
        <v>33.0</v>
      </c>
      <c r="F75" s="7"/>
      <c r="G75" s="9">
        <v>5481.0</v>
      </c>
      <c r="H75" s="7" t="s">
        <v>21</v>
      </c>
      <c r="I75" s="7"/>
      <c r="J75" s="7" t="s">
        <v>36</v>
      </c>
      <c r="K75" s="7" t="s">
        <v>23</v>
      </c>
      <c r="L75" s="7"/>
      <c r="M75" s="7"/>
      <c r="N75" s="7"/>
      <c r="O75" s="10"/>
      <c r="P75" s="10"/>
      <c r="Q75" s="7" t="s">
        <v>23</v>
      </c>
      <c r="R75" s="7">
        <v>39.0</v>
      </c>
      <c r="S75" s="7">
        <v>95.0</v>
      </c>
      <c r="T75" s="7"/>
      <c r="U75" s="7"/>
      <c r="V75" s="7"/>
      <c r="W75" s="10"/>
    </row>
    <row r="76" ht="12.75" customHeight="1">
      <c r="A76" s="7" t="str">
        <f>"03.06.2005 20:00:00"</f>
        <v>03.06.2005 20:00:00</v>
      </c>
      <c r="B76" s="8" t="s">
        <v>19</v>
      </c>
      <c r="C76" s="7" t="s">
        <v>20</v>
      </c>
      <c r="D76" s="7">
        <v>7.0</v>
      </c>
      <c r="E76" s="8">
        <v>38.0</v>
      </c>
      <c r="F76" s="7"/>
      <c r="G76" s="9">
        <v>5487.0</v>
      </c>
      <c r="H76" s="7" t="s">
        <v>21</v>
      </c>
      <c r="I76" s="7"/>
      <c r="J76" s="7" t="s">
        <v>37</v>
      </c>
      <c r="K76" s="7" t="s">
        <v>23</v>
      </c>
      <c r="L76" s="7"/>
      <c r="M76" s="7"/>
      <c r="N76" s="7"/>
      <c r="O76" s="10"/>
      <c r="P76" s="10"/>
      <c r="Q76" s="7" t="s">
        <v>23</v>
      </c>
      <c r="R76" s="7">
        <v>33.0</v>
      </c>
      <c r="S76" s="7">
        <v>24.0</v>
      </c>
      <c r="T76" s="7"/>
      <c r="U76" s="7"/>
      <c r="V76" s="7"/>
      <c r="W76" s="10"/>
    </row>
    <row r="77" ht="12.75" customHeight="1">
      <c r="A77" s="7" t="str">
        <f>"20.05.2005 10:00:00"</f>
        <v>20.05.2005 10:00:00</v>
      </c>
      <c r="B77" s="8" t="s">
        <v>19</v>
      </c>
      <c r="C77" s="7" t="s">
        <v>20</v>
      </c>
      <c r="D77" s="7">
        <v>7.0</v>
      </c>
      <c r="E77" s="8">
        <v>4.0</v>
      </c>
      <c r="F77" s="7">
        <v>38.0</v>
      </c>
      <c r="G77" s="9">
        <v>1241.0</v>
      </c>
      <c r="H77" s="7" t="s">
        <v>21</v>
      </c>
      <c r="I77" s="7"/>
      <c r="J77" s="7" t="s">
        <v>33</v>
      </c>
      <c r="K77" s="7" t="s">
        <v>23</v>
      </c>
      <c r="L77" s="7"/>
      <c r="M77" s="7"/>
      <c r="N77" s="7"/>
      <c r="O77" s="10"/>
      <c r="P77" s="10"/>
      <c r="Q77" s="7" t="s">
        <v>23</v>
      </c>
      <c r="R77" s="7">
        <v>33.0</v>
      </c>
      <c r="S77" s="7">
        <v>8.0</v>
      </c>
      <c r="T77" s="7"/>
      <c r="U77" s="7"/>
      <c r="V77" s="7"/>
      <c r="W77" s="10"/>
    </row>
    <row r="78" ht="12.75" customHeight="1">
      <c r="A78" s="7" t="str">
        <f>"17.06.2005 15:30:00"</f>
        <v>17.06.2005 15:30:00</v>
      </c>
      <c r="B78" s="8" t="s">
        <v>19</v>
      </c>
      <c r="C78" s="7" t="s">
        <v>20</v>
      </c>
      <c r="D78" s="7">
        <v>7.0</v>
      </c>
      <c r="E78" s="8">
        <v>4.0</v>
      </c>
      <c r="F78" s="7"/>
      <c r="G78" s="9">
        <v>5585.0</v>
      </c>
      <c r="H78" s="7" t="s">
        <v>21</v>
      </c>
      <c r="I78" s="7"/>
      <c r="J78" s="7" t="s">
        <v>38</v>
      </c>
      <c r="K78" s="7" t="s">
        <v>23</v>
      </c>
      <c r="L78" s="7"/>
      <c r="M78" s="7"/>
      <c r="N78" s="7"/>
      <c r="O78" s="10"/>
      <c r="P78" s="10"/>
      <c r="Q78" s="7" t="s">
        <v>23</v>
      </c>
      <c r="R78" s="7">
        <v>33.0</v>
      </c>
      <c r="S78" s="7">
        <v>8.0</v>
      </c>
      <c r="T78" s="7"/>
      <c r="U78" s="7"/>
      <c r="V78" s="7"/>
      <c r="W78" s="10"/>
    </row>
    <row r="79" ht="12.75" customHeight="1">
      <c r="A79" s="7" t="str">
        <f>"13.05.2005 09:30:00"</f>
        <v>13.05.2005 09:30:00</v>
      </c>
      <c r="B79" s="8" t="s">
        <v>19</v>
      </c>
      <c r="C79" s="7" t="s">
        <v>20</v>
      </c>
      <c r="D79" s="7">
        <v>7.0</v>
      </c>
      <c r="E79" s="8">
        <v>43.0</v>
      </c>
      <c r="F79" s="7"/>
      <c r="G79" s="9">
        <v>8860.0</v>
      </c>
      <c r="H79" s="7" t="s">
        <v>21</v>
      </c>
      <c r="I79" s="7"/>
      <c r="J79" s="7" t="s">
        <v>39</v>
      </c>
      <c r="K79" s="7" t="s">
        <v>23</v>
      </c>
      <c r="L79" s="7"/>
      <c r="M79" s="7"/>
      <c r="N79" s="7"/>
      <c r="O79" s="10"/>
      <c r="P79" s="10"/>
      <c r="Q79" s="7" t="s">
        <v>23</v>
      </c>
      <c r="R79" s="7">
        <v>39.0</v>
      </c>
      <c r="S79" s="7">
        <v>95.0</v>
      </c>
      <c r="T79" s="7"/>
      <c r="U79" s="7"/>
      <c r="V79" s="7"/>
      <c r="W79" s="10"/>
    </row>
    <row r="80" ht="12.75" customHeight="1">
      <c r="A80" s="7" t="str">
        <f>"07.05.2005 16:00:00"</f>
        <v>07.05.2005 16:00:00</v>
      </c>
      <c r="B80" s="8" t="s">
        <v>19</v>
      </c>
      <c r="C80" s="7" t="s">
        <v>20</v>
      </c>
      <c r="D80" s="7">
        <v>71.0</v>
      </c>
      <c r="E80" s="8">
        <v>37.0</v>
      </c>
      <c r="F80" s="7"/>
      <c r="G80" s="9">
        <v>8389.0</v>
      </c>
      <c r="H80" s="7" t="s">
        <v>21</v>
      </c>
      <c r="I80" s="7"/>
      <c r="J80" s="7" t="s">
        <v>34</v>
      </c>
      <c r="K80" s="7" t="s">
        <v>23</v>
      </c>
      <c r="L80" s="7"/>
      <c r="M80" s="7"/>
      <c r="N80" s="7"/>
      <c r="O80" s="10"/>
      <c r="P80" s="10"/>
      <c r="Q80" s="7" t="s">
        <v>23</v>
      </c>
      <c r="R80" s="7">
        <v>39.0</v>
      </c>
      <c r="S80" s="7">
        <v>57.0</v>
      </c>
      <c r="T80" s="7"/>
      <c r="U80" s="7"/>
      <c r="V80" s="7"/>
      <c r="W80" s="10"/>
    </row>
    <row r="81" ht="12.75" customHeight="1">
      <c r="A81" s="7" t="str">
        <f>"23.05.2005 09:00:00"</f>
        <v>23.05.2005 09:00:00</v>
      </c>
      <c r="B81" s="8" t="s">
        <v>19</v>
      </c>
      <c r="C81" s="7" t="s">
        <v>20</v>
      </c>
      <c r="D81" s="7">
        <v>71.0</v>
      </c>
      <c r="E81" s="8">
        <v>39.0</v>
      </c>
      <c r="F81" s="7"/>
      <c r="G81" s="9">
        <v>5406.0</v>
      </c>
      <c r="H81" s="7" t="s">
        <v>21</v>
      </c>
      <c r="I81" s="7"/>
      <c r="J81" s="7" t="s">
        <v>26</v>
      </c>
      <c r="K81" s="7" t="s">
        <v>23</v>
      </c>
      <c r="L81" s="7"/>
      <c r="M81" s="7"/>
      <c r="N81" s="7"/>
      <c r="O81" s="10"/>
      <c r="P81" s="10"/>
      <c r="Q81" s="7" t="s">
        <v>23</v>
      </c>
      <c r="R81" s="7">
        <v>39.0</v>
      </c>
      <c r="S81" s="7">
        <v>95.0</v>
      </c>
      <c r="T81" s="7"/>
      <c r="U81" s="7"/>
      <c r="V81" s="7"/>
      <c r="W81" s="10"/>
    </row>
    <row r="82" ht="12.75" customHeight="1">
      <c r="A82" s="7" t="str">
        <f>"18.05.2005 12:00:00"</f>
        <v>18.05.2005 12:00:00</v>
      </c>
      <c r="B82" s="8" t="s">
        <v>19</v>
      </c>
      <c r="C82" s="7" t="s">
        <v>20</v>
      </c>
      <c r="D82" s="7">
        <v>71.0</v>
      </c>
      <c r="E82" s="8">
        <v>47.0</v>
      </c>
      <c r="F82" s="7"/>
      <c r="G82" s="9">
        <v>8870.0</v>
      </c>
      <c r="H82" s="7" t="s">
        <v>21</v>
      </c>
      <c r="I82" s="7"/>
      <c r="J82" s="7" t="s">
        <v>36</v>
      </c>
      <c r="K82" s="7" t="s">
        <v>40</v>
      </c>
      <c r="L82" s="7"/>
      <c r="M82" s="7"/>
      <c r="N82" s="7"/>
      <c r="O82" s="10"/>
      <c r="P82" s="10"/>
      <c r="Q82" s="7" t="s">
        <v>23</v>
      </c>
      <c r="R82" s="7">
        <v>33.0</v>
      </c>
      <c r="S82" s="7">
        <v>47.0</v>
      </c>
      <c r="T82" s="7"/>
      <c r="U82" s="7"/>
      <c r="V82" s="7"/>
      <c r="W82" s="10"/>
    </row>
    <row r="83" ht="12.75" customHeight="1">
      <c r="A83" s="7" t="str">
        <f>"16.07.2005 09:30:00"</f>
        <v>16.07.2005 09:30:00</v>
      </c>
      <c r="B83" s="8" t="s">
        <v>19</v>
      </c>
      <c r="C83" s="7" t="s">
        <v>20</v>
      </c>
      <c r="D83" s="7">
        <v>72.0</v>
      </c>
      <c r="E83" s="8">
        <v>37.0</v>
      </c>
      <c r="F83" s="7"/>
      <c r="G83" s="9">
        <v>7045.0</v>
      </c>
      <c r="H83" s="7" t="s">
        <v>21</v>
      </c>
      <c r="I83" s="7"/>
      <c r="J83" s="7" t="s">
        <v>22</v>
      </c>
      <c r="K83" s="7" t="s">
        <v>23</v>
      </c>
      <c r="L83" s="7"/>
      <c r="M83" s="7"/>
      <c r="N83" s="7"/>
      <c r="O83" s="10"/>
      <c r="P83" s="10"/>
      <c r="Q83" s="7" t="s">
        <v>23</v>
      </c>
      <c r="R83" s="7">
        <v>48.0</v>
      </c>
      <c r="S83" s="7">
        <v>20.0</v>
      </c>
      <c r="T83" s="7"/>
      <c r="U83" s="7"/>
      <c r="V83" s="7"/>
      <c r="W83" s="10"/>
    </row>
    <row r="84" ht="12.75" customHeight="1">
      <c r="A84" s="7" t="str">
        <f>"03.06.2005 07:30:00"</f>
        <v>03.06.2005 07:30:00</v>
      </c>
      <c r="B84" s="8" t="s">
        <v>19</v>
      </c>
      <c r="C84" s="7" t="s">
        <v>20</v>
      </c>
      <c r="D84" s="7">
        <v>72.0</v>
      </c>
      <c r="E84" s="8">
        <v>38.0</v>
      </c>
      <c r="F84" s="7"/>
      <c r="G84" s="9">
        <v>5482.0</v>
      </c>
      <c r="H84" s="7" t="s">
        <v>21</v>
      </c>
      <c r="I84" s="7"/>
      <c r="J84" s="7" t="s">
        <v>41</v>
      </c>
      <c r="K84" s="7" t="s">
        <v>23</v>
      </c>
      <c r="L84" s="7"/>
      <c r="M84" s="7"/>
      <c r="N84" s="7"/>
      <c r="O84" s="10"/>
      <c r="P84" s="10"/>
      <c r="Q84" s="7" t="s">
        <v>23</v>
      </c>
      <c r="R84" s="7">
        <v>39.0</v>
      </c>
      <c r="S84" s="7">
        <v>75.0</v>
      </c>
      <c r="T84" s="7"/>
      <c r="U84" s="7"/>
      <c r="V84" s="7"/>
      <c r="W84" s="10"/>
    </row>
    <row r="85" ht="12.75" customHeight="1">
      <c r="A85" s="7" t="str">
        <f>"09.05.2005 15:00:00"</f>
        <v>09.05.2005 15:00:00</v>
      </c>
      <c r="B85" s="8" t="s">
        <v>19</v>
      </c>
      <c r="C85" s="7" t="s">
        <v>20</v>
      </c>
      <c r="D85" s="7">
        <v>72.0</v>
      </c>
      <c r="E85" s="8">
        <v>42.0</v>
      </c>
      <c r="F85" s="7">
        <v>36.0</v>
      </c>
      <c r="G85" s="9">
        <v>8889.0</v>
      </c>
      <c r="H85" s="7" t="s">
        <v>21</v>
      </c>
      <c r="I85" s="7"/>
      <c r="J85" s="7" t="s">
        <v>42</v>
      </c>
      <c r="K85" s="7" t="s">
        <v>23</v>
      </c>
      <c r="L85" s="7"/>
      <c r="M85" s="7"/>
      <c r="N85" s="7"/>
      <c r="O85" s="10"/>
      <c r="P85" s="10"/>
      <c r="Q85" s="7" t="s">
        <v>23</v>
      </c>
      <c r="R85" s="7">
        <v>39.0</v>
      </c>
      <c r="S85" s="7">
        <v>95.0</v>
      </c>
      <c r="T85" s="7"/>
      <c r="U85" s="7"/>
      <c r="V85" s="7"/>
      <c r="W85" s="10"/>
    </row>
    <row r="86" ht="12.75" customHeight="1">
      <c r="A86" s="7" t="str">
        <f>"07.06.2005 14:00:00"</f>
        <v>07.06.2005 14:00:00</v>
      </c>
      <c r="B86" s="8" t="s">
        <v>19</v>
      </c>
      <c r="C86" s="7" t="s">
        <v>20</v>
      </c>
      <c r="D86" s="7">
        <v>73.0</v>
      </c>
      <c r="E86" s="8">
        <v>39.0</v>
      </c>
      <c r="F86" s="7"/>
      <c r="G86" s="9">
        <v>5429.0</v>
      </c>
      <c r="H86" s="7" t="s">
        <v>21</v>
      </c>
      <c r="I86" s="7"/>
      <c r="J86" s="7" t="s">
        <v>43</v>
      </c>
      <c r="K86" s="7" t="s">
        <v>23</v>
      </c>
      <c r="L86" s="7"/>
      <c r="M86" s="7"/>
      <c r="N86" s="7"/>
      <c r="O86" s="10"/>
      <c r="P86" s="10"/>
      <c r="Q86" s="7" t="s">
        <v>23</v>
      </c>
      <c r="R86" s="7">
        <v>33.0</v>
      </c>
      <c r="S86" s="7">
        <v>47.0</v>
      </c>
      <c r="T86" s="7"/>
      <c r="U86" s="7"/>
      <c r="V86" s="7"/>
      <c r="W86" s="10"/>
    </row>
    <row r="87" ht="12.75" customHeight="1">
      <c r="A87" s="7" t="str">
        <f>"23.07.2005 19:00:00"</f>
        <v>23.07.2005 19:00:00</v>
      </c>
      <c r="B87" s="8" t="s">
        <v>19</v>
      </c>
      <c r="C87" s="7" t="s">
        <v>20</v>
      </c>
      <c r="D87" s="7">
        <v>74.0</v>
      </c>
      <c r="E87" s="8">
        <v>31.0</v>
      </c>
      <c r="F87" s="7"/>
      <c r="G87" s="9">
        <v>7311.0</v>
      </c>
      <c r="H87" s="7" t="s">
        <v>21</v>
      </c>
      <c r="I87" s="7"/>
      <c r="J87" s="7" t="s">
        <v>22</v>
      </c>
      <c r="K87" s="7" t="s">
        <v>23</v>
      </c>
      <c r="L87" s="7"/>
      <c r="M87" s="7"/>
      <c r="N87" s="7"/>
      <c r="O87" s="10"/>
      <c r="P87" s="10"/>
      <c r="Q87" s="7" t="s">
        <v>23</v>
      </c>
      <c r="R87" s="7">
        <v>47.0</v>
      </c>
      <c r="S87" s="7">
        <v>186.0</v>
      </c>
      <c r="T87" s="7"/>
      <c r="U87" s="7"/>
      <c r="V87" s="7"/>
      <c r="W87" s="10"/>
    </row>
    <row r="88" ht="12.75" customHeight="1">
      <c r="A88" s="7" t="str">
        <f>"15.06.2005 16:30:00"</f>
        <v>15.06.2005 16:30:00</v>
      </c>
      <c r="B88" s="8" t="s">
        <v>19</v>
      </c>
      <c r="C88" s="7" t="s">
        <v>20</v>
      </c>
      <c r="D88" s="7">
        <v>74.0</v>
      </c>
      <c r="E88" s="8">
        <v>42.0</v>
      </c>
      <c r="F88" s="7"/>
      <c r="G88" s="9">
        <v>5533.0</v>
      </c>
      <c r="H88" s="7" t="s">
        <v>21</v>
      </c>
      <c r="I88" s="7"/>
      <c r="J88" s="7" t="s">
        <v>44</v>
      </c>
      <c r="K88" s="7" t="s">
        <v>23</v>
      </c>
      <c r="L88" s="7"/>
      <c r="M88" s="7"/>
      <c r="N88" s="7"/>
      <c r="O88" s="10"/>
      <c r="P88" s="10"/>
      <c r="Q88" s="7" t="s">
        <v>23</v>
      </c>
      <c r="R88" s="7">
        <v>33.0</v>
      </c>
      <c r="S88" s="7">
        <v>55.0</v>
      </c>
      <c r="T88" s="7"/>
      <c r="U88" s="7"/>
      <c r="V88" s="7"/>
      <c r="W88" s="10"/>
    </row>
    <row r="89" ht="12.75" customHeight="1">
      <c r="A89" s="7" t="str">
        <f>"25.06.2005 18:00:00"</f>
        <v>25.06.2005 18:00:00</v>
      </c>
      <c r="B89" s="8" t="s">
        <v>19</v>
      </c>
      <c r="C89" s="7" t="s">
        <v>20</v>
      </c>
      <c r="D89" s="7">
        <v>74.0</v>
      </c>
      <c r="E89" s="8">
        <v>42.0</v>
      </c>
      <c r="F89" s="7">
        <v>36.0</v>
      </c>
      <c r="G89" s="9">
        <v>5595.0</v>
      </c>
      <c r="H89" s="7" t="s">
        <v>21</v>
      </c>
      <c r="I89" s="7"/>
      <c r="J89" s="7" t="s">
        <v>45</v>
      </c>
      <c r="K89" s="7" t="s">
        <v>35</v>
      </c>
      <c r="L89" s="7"/>
      <c r="M89" s="7"/>
      <c r="N89" s="7"/>
      <c r="O89" s="10"/>
      <c r="P89" s="10"/>
      <c r="Q89" s="7" t="s">
        <v>23</v>
      </c>
      <c r="R89" s="7">
        <v>33.0</v>
      </c>
      <c r="S89" s="7">
        <v>8.0</v>
      </c>
      <c r="T89" s="7"/>
      <c r="U89" s="7"/>
      <c r="V89" s="7"/>
      <c r="W89" s="10"/>
    </row>
    <row r="90" ht="12.75" customHeight="1">
      <c r="A90" s="7" t="str">
        <f>"03.07.2005 09:30:00"</f>
        <v>03.07.2005 09:30:00</v>
      </c>
      <c r="B90" s="8" t="s">
        <v>19</v>
      </c>
      <c r="C90" s="7" t="s">
        <v>20</v>
      </c>
      <c r="D90" s="7">
        <v>74.0</v>
      </c>
      <c r="E90" s="8">
        <v>44.0</v>
      </c>
      <c r="F90" s="7"/>
      <c r="G90" s="9">
        <v>7013.0</v>
      </c>
      <c r="H90" s="7" t="s">
        <v>21</v>
      </c>
      <c r="I90" s="7"/>
      <c r="J90" s="7" t="s">
        <v>37</v>
      </c>
      <c r="K90" s="7" t="s">
        <v>23</v>
      </c>
      <c r="L90" s="7"/>
      <c r="M90" s="7"/>
      <c r="N90" s="7"/>
      <c r="O90" s="10"/>
      <c r="P90" s="10"/>
      <c r="Q90" s="7" t="s">
        <v>23</v>
      </c>
      <c r="R90" s="7">
        <v>33.0</v>
      </c>
      <c r="S90" s="7">
        <v>55.0</v>
      </c>
      <c r="T90" s="7"/>
      <c r="U90" s="7"/>
      <c r="V90" s="7"/>
      <c r="W90" s="10"/>
    </row>
    <row r="91" ht="12.75" customHeight="1">
      <c r="A91" s="7" t="str">
        <f>"12.07.2005 19:00:00"</f>
        <v>12.07.2005 19:00:00</v>
      </c>
      <c r="B91" s="8" t="s">
        <v>19</v>
      </c>
      <c r="C91" s="7" t="s">
        <v>20</v>
      </c>
      <c r="D91" s="7">
        <v>74.0</v>
      </c>
      <c r="E91" s="8">
        <v>45.0</v>
      </c>
      <c r="F91" s="7"/>
      <c r="G91" s="9">
        <v>7056.0</v>
      </c>
      <c r="H91" s="7" t="s">
        <v>21</v>
      </c>
      <c r="I91" s="7"/>
      <c r="J91" s="7" t="s">
        <v>22</v>
      </c>
      <c r="K91" s="7" t="s">
        <v>23</v>
      </c>
      <c r="L91" s="7"/>
      <c r="M91" s="7"/>
      <c r="N91" s="7"/>
      <c r="O91" s="10"/>
      <c r="P91" s="10"/>
      <c r="Q91" s="7" t="s">
        <v>23</v>
      </c>
      <c r="R91" s="7">
        <v>33.0</v>
      </c>
      <c r="S91" s="7">
        <v>31.0</v>
      </c>
      <c r="T91" s="7"/>
      <c r="U91" s="7"/>
      <c r="V91" s="7"/>
      <c r="W91" s="10"/>
    </row>
    <row r="92" ht="12.75" customHeight="1">
      <c r="A92" s="7" t="str">
        <f>"06.06.2005 17:00:00"</f>
        <v>06.06.2005 17:00:00</v>
      </c>
      <c r="B92" s="8" t="s">
        <v>19</v>
      </c>
      <c r="C92" s="7" t="s">
        <v>20</v>
      </c>
      <c r="D92" s="7">
        <v>75.0</v>
      </c>
      <c r="E92" s="8">
        <v>4.0</v>
      </c>
      <c r="F92" s="7">
        <v>36.0</v>
      </c>
      <c r="G92" s="9">
        <v>5474.0</v>
      </c>
      <c r="H92" s="7" t="s">
        <v>21</v>
      </c>
      <c r="I92" s="7"/>
      <c r="J92" s="7" t="s">
        <v>46</v>
      </c>
      <c r="K92" s="7" t="s">
        <v>23</v>
      </c>
      <c r="L92" s="7"/>
      <c r="M92" s="7"/>
      <c r="N92" s="7"/>
      <c r="O92" s="10"/>
      <c r="P92" s="10"/>
      <c r="Q92" s="7" t="s">
        <v>23</v>
      </c>
      <c r="R92" s="7">
        <v>33.0</v>
      </c>
      <c r="S92" s="7">
        <v>44.0</v>
      </c>
      <c r="T92" s="7"/>
      <c r="U92" s="7"/>
      <c r="V92" s="7"/>
      <c r="W92" s="10"/>
    </row>
    <row r="93" ht="12.75" customHeight="1">
      <c r="A93" s="7" t="str">
        <f>"27.05.2005 16:00:00"</f>
        <v>27.05.2005 16:00:00</v>
      </c>
      <c r="B93" s="8" t="s">
        <v>19</v>
      </c>
      <c r="C93" s="7" t="s">
        <v>20</v>
      </c>
      <c r="D93" s="7">
        <v>75.0</v>
      </c>
      <c r="E93" s="8">
        <v>43.0</v>
      </c>
      <c r="F93" s="7"/>
      <c r="G93" s="9">
        <v>5418.0</v>
      </c>
      <c r="H93" s="7" t="s">
        <v>21</v>
      </c>
      <c r="I93" s="7"/>
      <c r="J93" s="7" t="s">
        <v>47</v>
      </c>
      <c r="K93" s="7" t="s">
        <v>40</v>
      </c>
      <c r="L93" s="7"/>
      <c r="M93" s="7"/>
      <c r="N93" s="7"/>
      <c r="O93" s="10"/>
      <c r="P93" s="10"/>
      <c r="Q93" s="7" t="s">
        <v>23</v>
      </c>
      <c r="R93" s="7">
        <v>20.0</v>
      </c>
      <c r="S93" s="7">
        <v>81.0</v>
      </c>
      <c r="T93" s="7"/>
      <c r="U93" s="7"/>
      <c r="V93" s="7"/>
      <c r="W93" s="10"/>
    </row>
    <row r="94" ht="12.75" customHeight="1">
      <c r="A94" s="7" t="str">
        <f>"09.07.2005 09:00:00"</f>
        <v>09.07.2005 09:00:00</v>
      </c>
      <c r="B94" s="8" t="s">
        <v>19</v>
      </c>
      <c r="C94" s="7" t="s">
        <v>20</v>
      </c>
      <c r="D94" s="7">
        <v>75.0</v>
      </c>
      <c r="E94" s="8">
        <v>45.0</v>
      </c>
      <c r="F94" s="7"/>
      <c r="G94" s="9">
        <v>7071.0</v>
      </c>
      <c r="H94" s="7" t="s">
        <v>21</v>
      </c>
      <c r="I94" s="7"/>
      <c r="J94" s="7" t="s">
        <v>22</v>
      </c>
      <c r="K94" s="7" t="s">
        <v>23</v>
      </c>
      <c r="L94" s="7"/>
      <c r="M94" s="7"/>
      <c r="N94" s="7"/>
      <c r="O94" s="10"/>
      <c r="P94" s="10"/>
      <c r="Q94" s="7" t="s">
        <v>23</v>
      </c>
      <c r="R94" s="7">
        <v>33.0</v>
      </c>
      <c r="S94" s="7">
        <v>12.0</v>
      </c>
      <c r="T94" s="7"/>
      <c r="U94" s="7"/>
      <c r="V94" s="7"/>
      <c r="W94" s="10"/>
    </row>
    <row r="95" ht="12.75" customHeight="1">
      <c r="A95" s="7" t="str">
        <f>"01.05.2005 20:30:00"</f>
        <v>01.05.2005 20:30:00</v>
      </c>
      <c r="B95" s="8" t="s">
        <v>19</v>
      </c>
      <c r="C95" s="7" t="s">
        <v>20</v>
      </c>
      <c r="D95" s="7">
        <v>75.0</v>
      </c>
      <c r="E95" s="8">
        <v>47.0</v>
      </c>
      <c r="F95" s="7"/>
      <c r="G95" s="9">
        <v>8892.0</v>
      </c>
      <c r="H95" s="7" t="s">
        <v>21</v>
      </c>
      <c r="I95" s="7"/>
      <c r="J95" s="7" t="s">
        <v>47</v>
      </c>
      <c r="K95" s="7" t="s">
        <v>40</v>
      </c>
      <c r="L95" s="7"/>
      <c r="M95" s="7"/>
      <c r="N95" s="7"/>
      <c r="O95" s="10"/>
      <c r="P95" s="10"/>
      <c r="Q95" s="7" t="s">
        <v>23</v>
      </c>
      <c r="R95" s="7">
        <v>33.0</v>
      </c>
      <c r="S95" s="7">
        <v>47.0</v>
      </c>
      <c r="T95" s="7"/>
      <c r="U95" s="7"/>
      <c r="V95" s="7"/>
      <c r="W95" s="10"/>
    </row>
    <row r="96" ht="12.75" customHeight="1">
      <c r="A96" s="7" t="str">
        <f>"07.05.2005 09:00:00"</f>
        <v>07.05.2005 09:00:00</v>
      </c>
      <c r="B96" s="8" t="s">
        <v>19</v>
      </c>
      <c r="C96" s="7" t="s">
        <v>20</v>
      </c>
      <c r="D96" s="7">
        <v>75.0</v>
      </c>
      <c r="E96" s="8">
        <v>5.0</v>
      </c>
      <c r="F96" s="7"/>
      <c r="G96" s="9">
        <v>8517.0</v>
      </c>
      <c r="H96" s="7" t="s">
        <v>21</v>
      </c>
      <c r="I96" s="7"/>
      <c r="J96" s="7" t="s">
        <v>33</v>
      </c>
      <c r="K96" s="7" t="s">
        <v>23</v>
      </c>
      <c r="L96" s="7"/>
      <c r="M96" s="7"/>
      <c r="N96" s="7"/>
      <c r="O96" s="10"/>
      <c r="P96" s="10"/>
      <c r="Q96" s="7" t="s">
        <v>23</v>
      </c>
      <c r="R96" s="7">
        <v>39.0</v>
      </c>
      <c r="S96" s="7">
        <v>95.0</v>
      </c>
      <c r="T96" s="7"/>
      <c r="U96" s="7"/>
      <c r="V96" s="7"/>
      <c r="W96" s="10"/>
    </row>
    <row r="97" ht="12.75" customHeight="1">
      <c r="A97" s="7" t="str">
        <f>"10.06.2005 10:00:00"</f>
        <v>10.06.2005 10:00:00</v>
      </c>
      <c r="B97" s="8" t="s">
        <v>19</v>
      </c>
      <c r="C97" s="7" t="s">
        <v>20</v>
      </c>
      <c r="D97" s="7">
        <v>76.0</v>
      </c>
      <c r="E97" s="8">
        <v>3.0</v>
      </c>
      <c r="F97" s="7"/>
      <c r="G97" s="9">
        <v>5445.0</v>
      </c>
      <c r="H97" s="7" t="s">
        <v>21</v>
      </c>
      <c r="I97" s="7"/>
      <c r="J97" s="7" t="s">
        <v>47</v>
      </c>
      <c r="K97" s="7" t="s">
        <v>23</v>
      </c>
      <c r="L97" s="7"/>
      <c r="M97" s="7"/>
      <c r="N97" s="7"/>
      <c r="O97" s="10"/>
      <c r="P97" s="10"/>
      <c r="Q97" s="7" t="s">
        <v>23</v>
      </c>
      <c r="R97" s="7">
        <v>33.0</v>
      </c>
      <c r="S97" s="7">
        <v>12.0</v>
      </c>
      <c r="T97" s="7"/>
      <c r="U97" s="7"/>
      <c r="V97" s="7"/>
      <c r="W97" s="10"/>
    </row>
    <row r="98" ht="12.75" customHeight="1">
      <c r="A98" s="7" t="str">
        <f>"01.07.2005 11:00:00"</f>
        <v>01.07.2005 11:00:00</v>
      </c>
      <c r="B98" s="8" t="s">
        <v>19</v>
      </c>
      <c r="C98" s="7" t="s">
        <v>20</v>
      </c>
      <c r="D98" s="7">
        <v>76.0</v>
      </c>
      <c r="E98" s="8">
        <v>43.0</v>
      </c>
      <c r="F98" s="7"/>
      <c r="G98" s="9">
        <v>7003.0</v>
      </c>
      <c r="H98" s="7" t="s">
        <v>21</v>
      </c>
      <c r="I98" s="7"/>
      <c r="J98" s="7" t="s">
        <v>48</v>
      </c>
      <c r="K98" s="7" t="s">
        <v>23</v>
      </c>
      <c r="L98" s="7"/>
      <c r="M98" s="7"/>
      <c r="N98" s="7"/>
      <c r="O98" s="10"/>
      <c r="P98" s="10"/>
      <c r="Q98" s="7" t="s">
        <v>23</v>
      </c>
      <c r="R98" s="7">
        <v>39.0</v>
      </c>
      <c r="S98" s="7">
        <v>54.0</v>
      </c>
      <c r="T98" s="7"/>
      <c r="U98" s="7"/>
      <c r="V98" s="7"/>
      <c r="W98" s="10"/>
    </row>
    <row r="99" ht="12.75" customHeight="1">
      <c r="A99" s="7" t="str">
        <f>"11.05.2005 10:00:00"</f>
        <v>11.05.2005 10:00:00</v>
      </c>
      <c r="B99" s="8" t="s">
        <v>19</v>
      </c>
      <c r="C99" s="7" t="s">
        <v>20</v>
      </c>
      <c r="D99" s="7">
        <v>76.0</v>
      </c>
      <c r="E99" s="8">
        <v>455.0</v>
      </c>
      <c r="F99" s="7"/>
      <c r="G99" s="9">
        <v>8878.0</v>
      </c>
      <c r="H99" s="7" t="s">
        <v>21</v>
      </c>
      <c r="I99" s="7"/>
      <c r="J99" s="7" t="s">
        <v>49</v>
      </c>
      <c r="K99" s="7" t="s">
        <v>23</v>
      </c>
      <c r="L99" s="7"/>
      <c r="M99" s="7"/>
      <c r="N99" s="7"/>
      <c r="O99" s="10"/>
      <c r="P99" s="10"/>
      <c r="Q99" s="7" t="s">
        <v>23</v>
      </c>
      <c r="R99" s="7">
        <v>33.0</v>
      </c>
      <c r="S99" s="7">
        <v>60.0</v>
      </c>
      <c r="T99" s="7"/>
      <c r="U99" s="7"/>
      <c r="V99" s="7"/>
      <c r="W99" s="10"/>
    </row>
    <row r="100" ht="12.75" customHeight="1">
      <c r="A100" s="7" t="str">
        <f>"25.06.2005 09:00:00"</f>
        <v>25.06.2005 09:00:00</v>
      </c>
      <c r="B100" s="8" t="s">
        <v>19</v>
      </c>
      <c r="C100" s="7" t="s">
        <v>20</v>
      </c>
      <c r="D100" s="7">
        <v>76.0</v>
      </c>
      <c r="E100" s="8">
        <v>46.0</v>
      </c>
      <c r="F100" s="7"/>
      <c r="G100" s="9">
        <v>5517.0</v>
      </c>
      <c r="H100" s="7" t="s">
        <v>21</v>
      </c>
      <c r="I100" s="7"/>
      <c r="J100" s="7" t="s">
        <v>22</v>
      </c>
      <c r="K100" s="7" t="s">
        <v>23</v>
      </c>
      <c r="L100" s="7"/>
      <c r="M100" s="7"/>
      <c r="N100" s="7"/>
      <c r="O100" s="10"/>
      <c r="P100" s="10"/>
      <c r="Q100" s="7" t="s">
        <v>23</v>
      </c>
      <c r="R100" s="7">
        <v>33.0</v>
      </c>
      <c r="S100" s="7">
        <v>47.0</v>
      </c>
      <c r="T100" s="7"/>
      <c r="U100" s="7"/>
      <c r="V100" s="7"/>
      <c r="W100" s="10"/>
    </row>
    <row r="101" ht="12.75" customHeight="1">
      <c r="A101" s="7" t="str">
        <f>"25.05.2005 09:00:00"</f>
        <v>25.05.2005 09:00:00</v>
      </c>
      <c r="B101" s="8" t="s">
        <v>19</v>
      </c>
      <c r="C101" s="7" t="s">
        <v>20</v>
      </c>
      <c r="D101" s="7">
        <v>76.0</v>
      </c>
      <c r="E101" s="8">
        <v>47.0</v>
      </c>
      <c r="F101" s="7"/>
      <c r="G101" s="9">
        <v>5412.0</v>
      </c>
      <c r="H101" s="7" t="s">
        <v>21</v>
      </c>
      <c r="I101" s="7"/>
      <c r="J101" s="7" t="s">
        <v>33</v>
      </c>
      <c r="K101" s="7" t="s">
        <v>23</v>
      </c>
      <c r="L101" s="7"/>
      <c r="M101" s="7"/>
      <c r="N101" s="7"/>
      <c r="O101" s="10"/>
      <c r="P101" s="10"/>
      <c r="Q101" s="7" t="s">
        <v>23</v>
      </c>
      <c r="R101" s="7">
        <v>39.0</v>
      </c>
      <c r="S101" s="7">
        <v>95.0</v>
      </c>
      <c r="T101" s="7"/>
      <c r="U101" s="7"/>
      <c r="V101" s="7"/>
      <c r="W101" s="10"/>
    </row>
    <row r="102" ht="12.75" customHeight="1">
      <c r="A102" s="7" t="str">
        <f>"15.06.2005 10:30:00"</f>
        <v>15.06.2005 10:30:00</v>
      </c>
      <c r="B102" s="8" t="s">
        <v>19</v>
      </c>
      <c r="C102" s="7" t="s">
        <v>20</v>
      </c>
      <c r="D102" s="7">
        <v>76.0</v>
      </c>
      <c r="E102" s="8">
        <v>47.0</v>
      </c>
      <c r="F102" s="7"/>
      <c r="G102" s="9">
        <v>5730.0</v>
      </c>
      <c r="H102" s="7" t="s">
        <v>21</v>
      </c>
      <c r="I102" s="7"/>
      <c r="J102" s="7" t="s">
        <v>42</v>
      </c>
      <c r="K102" s="7" t="s">
        <v>23</v>
      </c>
      <c r="L102" s="7"/>
      <c r="M102" s="7"/>
      <c r="N102" s="7"/>
      <c r="O102" s="10"/>
      <c r="P102" s="10"/>
      <c r="Q102" s="7" t="s">
        <v>23</v>
      </c>
      <c r="R102" s="7">
        <v>33.0</v>
      </c>
      <c r="S102" s="7">
        <v>66.0</v>
      </c>
      <c r="T102" s="7"/>
      <c r="U102" s="7"/>
      <c r="V102" s="7"/>
      <c r="W102" s="10"/>
    </row>
    <row r="103" ht="12.75" customHeight="1">
      <c r="A103" s="7" t="str">
        <f>"14.05.2005 16:00:00"</f>
        <v>14.05.2005 16:00:00</v>
      </c>
      <c r="B103" s="8" t="s">
        <v>19</v>
      </c>
      <c r="C103" s="7" t="s">
        <v>20</v>
      </c>
      <c r="D103" s="7">
        <v>76.0</v>
      </c>
      <c r="E103" s="8">
        <v>48.0</v>
      </c>
      <c r="F103" s="7">
        <v>38.0</v>
      </c>
      <c r="G103" s="9">
        <v>8866.0</v>
      </c>
      <c r="H103" s="7" t="s">
        <v>21</v>
      </c>
      <c r="I103" s="7"/>
      <c r="J103" s="7" t="s">
        <v>50</v>
      </c>
      <c r="K103" s="7" t="s">
        <v>23</v>
      </c>
      <c r="L103" s="7"/>
      <c r="M103" s="7"/>
      <c r="N103" s="7"/>
      <c r="O103" s="10"/>
      <c r="P103" s="10"/>
      <c r="Q103" s="7" t="s">
        <v>23</v>
      </c>
      <c r="R103" s="7">
        <v>39.0</v>
      </c>
      <c r="S103" s="7">
        <v>95.0</v>
      </c>
      <c r="T103" s="7"/>
      <c r="U103" s="7"/>
      <c r="V103" s="7"/>
      <c r="W103" s="10"/>
    </row>
    <row r="104" ht="12.75" customHeight="1">
      <c r="A104" s="7" t="str">
        <f>"06.05.2005 16:30:00"</f>
        <v>06.05.2005 16:30:00</v>
      </c>
      <c r="B104" s="8" t="s">
        <v>19</v>
      </c>
      <c r="C104" s="7" t="s">
        <v>20</v>
      </c>
      <c r="D104" s="7">
        <v>76.0</v>
      </c>
      <c r="E104" s="8">
        <v>52.0</v>
      </c>
      <c r="F104" s="7"/>
      <c r="G104" s="9">
        <v>8883.0</v>
      </c>
      <c r="H104" s="7" t="s">
        <v>21</v>
      </c>
      <c r="I104" s="7"/>
      <c r="J104" s="7" t="s">
        <v>36</v>
      </c>
      <c r="K104" s="7" t="s">
        <v>23</v>
      </c>
      <c r="L104" s="7"/>
      <c r="M104" s="7"/>
      <c r="N104" s="7"/>
      <c r="O104" s="10"/>
      <c r="P104" s="10"/>
      <c r="Q104" s="7" t="s">
        <v>23</v>
      </c>
      <c r="R104" s="7">
        <v>33.0</v>
      </c>
      <c r="S104" s="7">
        <v>47.0</v>
      </c>
      <c r="T104" s="7"/>
      <c r="U104" s="7"/>
      <c r="V104" s="7"/>
      <c r="W104" s="10"/>
    </row>
    <row r="105" ht="12.75" customHeight="1">
      <c r="A105" s="7" t="str">
        <f>"03.06.2005 18:00:00"</f>
        <v>03.06.2005 18:00:00</v>
      </c>
      <c r="B105" s="8" t="s">
        <v>19</v>
      </c>
      <c r="C105" s="7" t="s">
        <v>20</v>
      </c>
      <c r="D105" s="7">
        <v>76.0</v>
      </c>
      <c r="E105" s="8">
        <v>52.0</v>
      </c>
      <c r="F105" s="7"/>
      <c r="G105" s="9">
        <v>5484.0</v>
      </c>
      <c r="H105" s="7" t="s">
        <v>21</v>
      </c>
      <c r="I105" s="7"/>
      <c r="J105" s="7" t="s">
        <v>36</v>
      </c>
      <c r="K105" s="7" t="s">
        <v>23</v>
      </c>
      <c r="L105" s="7"/>
      <c r="M105" s="7"/>
      <c r="N105" s="7"/>
      <c r="O105" s="10"/>
      <c r="P105" s="10"/>
      <c r="Q105" s="7" t="s">
        <v>23</v>
      </c>
      <c r="R105" s="7">
        <v>33.0</v>
      </c>
      <c r="S105" s="7">
        <v>47.0</v>
      </c>
      <c r="T105" s="7"/>
      <c r="U105" s="7"/>
      <c r="V105" s="7"/>
      <c r="W105" s="10"/>
    </row>
    <row r="106" ht="12.75" customHeight="1">
      <c r="A106" s="7" t="str">
        <f>"07.06.2005 11:00:00"</f>
        <v>07.06.2005 11:00:00</v>
      </c>
      <c r="B106" s="8" t="s">
        <v>19</v>
      </c>
      <c r="C106" s="7" t="s">
        <v>20</v>
      </c>
      <c r="D106" s="7">
        <v>76.0</v>
      </c>
      <c r="E106" s="8">
        <v>53.0</v>
      </c>
      <c r="F106" s="7"/>
      <c r="G106" s="9">
        <v>5428.0</v>
      </c>
      <c r="H106" s="7" t="s">
        <v>21</v>
      </c>
      <c r="I106" s="7"/>
      <c r="J106" s="7" t="s">
        <v>49</v>
      </c>
      <c r="K106" s="7" t="s">
        <v>23</v>
      </c>
      <c r="L106" s="7"/>
      <c r="M106" s="7"/>
      <c r="N106" s="7"/>
      <c r="O106" s="10"/>
      <c r="P106" s="10"/>
      <c r="Q106" s="7" t="s">
        <v>23</v>
      </c>
      <c r="R106" s="7">
        <v>39.0</v>
      </c>
      <c r="S106" s="7">
        <v>75.0</v>
      </c>
      <c r="T106" s="7"/>
      <c r="U106" s="7"/>
      <c r="V106" s="7"/>
      <c r="W106" s="10"/>
    </row>
    <row r="107" ht="12.75" customHeight="1">
      <c r="A107" s="7" t="str">
        <f>"04.07.2005 18:00:00"</f>
        <v>04.07.2005 18:00:00</v>
      </c>
      <c r="B107" s="8" t="s">
        <v>19</v>
      </c>
      <c r="C107" s="7" t="s">
        <v>20</v>
      </c>
      <c r="D107" s="7">
        <v>77.0</v>
      </c>
      <c r="E107" s="8">
        <v>43.0</v>
      </c>
      <c r="F107" s="7"/>
      <c r="G107" s="9">
        <v>7018.0</v>
      </c>
      <c r="H107" s="7" t="s">
        <v>21</v>
      </c>
      <c r="I107" s="7"/>
      <c r="J107" s="7" t="s">
        <v>22</v>
      </c>
      <c r="K107" s="7" t="s">
        <v>23</v>
      </c>
      <c r="L107" s="7"/>
      <c r="M107" s="7"/>
      <c r="N107" s="7"/>
      <c r="O107" s="10"/>
      <c r="P107" s="10"/>
      <c r="Q107" s="7" t="s">
        <v>23</v>
      </c>
      <c r="R107" s="7">
        <v>39.0</v>
      </c>
      <c r="S107" s="7">
        <v>95.0</v>
      </c>
      <c r="T107" s="7"/>
      <c r="U107" s="7"/>
      <c r="V107" s="7"/>
      <c r="W107" s="10"/>
    </row>
    <row r="108" ht="12.75" customHeight="1">
      <c r="A108" s="7" t="str">
        <f>"06.07.2005 14:00:00"</f>
        <v>06.07.2005 14:00:00</v>
      </c>
      <c r="B108" s="8" t="s">
        <v>19</v>
      </c>
      <c r="C108" s="7" t="s">
        <v>20</v>
      </c>
      <c r="D108" s="7">
        <v>77.0</v>
      </c>
      <c r="E108" s="8">
        <v>45.0</v>
      </c>
      <c r="F108" s="7"/>
      <c r="G108" s="9">
        <v>7073.0</v>
      </c>
      <c r="H108" s="7" t="s">
        <v>21</v>
      </c>
      <c r="I108" s="7"/>
      <c r="J108" s="7" t="s">
        <v>22</v>
      </c>
      <c r="K108" s="7" t="s">
        <v>23</v>
      </c>
      <c r="L108" s="7"/>
      <c r="M108" s="7"/>
      <c r="N108" s="7"/>
      <c r="O108" s="10"/>
      <c r="P108" s="10"/>
      <c r="Q108" s="7" t="s">
        <v>23</v>
      </c>
      <c r="R108" s="7">
        <v>33.0</v>
      </c>
      <c r="S108" s="7">
        <v>56.0</v>
      </c>
      <c r="T108" s="7"/>
      <c r="U108" s="7"/>
      <c r="V108" s="7"/>
      <c r="W108" s="10"/>
    </row>
    <row r="109" ht="12.75" customHeight="1">
      <c r="A109" s="7" t="str">
        <f>"03.07.2005 08:00:00"</f>
        <v>03.07.2005 08:00:00</v>
      </c>
      <c r="B109" s="8" t="s">
        <v>19</v>
      </c>
      <c r="C109" s="7" t="s">
        <v>20</v>
      </c>
      <c r="D109" s="7">
        <v>77.0</v>
      </c>
      <c r="E109" s="8">
        <v>46.0</v>
      </c>
      <c r="F109" s="7"/>
      <c r="G109" s="9">
        <v>7012.0</v>
      </c>
      <c r="H109" s="7" t="s">
        <v>21</v>
      </c>
      <c r="I109" s="7"/>
      <c r="J109" s="7" t="s">
        <v>22</v>
      </c>
      <c r="K109" s="7" t="s">
        <v>23</v>
      </c>
      <c r="L109" s="7"/>
      <c r="M109" s="7"/>
      <c r="N109" s="7"/>
      <c r="O109" s="10"/>
      <c r="P109" s="10"/>
      <c r="Q109" s="7" t="s">
        <v>23</v>
      </c>
      <c r="R109" s="7">
        <v>33.0</v>
      </c>
      <c r="S109" s="7">
        <v>55.0</v>
      </c>
      <c r="T109" s="7"/>
      <c r="U109" s="7"/>
      <c r="V109" s="7"/>
      <c r="W109" s="10"/>
    </row>
    <row r="110" ht="12.75" customHeight="1">
      <c r="A110" s="7" t="str">
        <f>"08.05.2005 15:15:00"</f>
        <v>08.05.2005 15:15:00</v>
      </c>
      <c r="B110" s="8" t="s">
        <v>19</v>
      </c>
      <c r="C110" s="7" t="s">
        <v>20</v>
      </c>
      <c r="D110" s="7">
        <v>77.0</v>
      </c>
      <c r="E110" s="8">
        <v>49.0</v>
      </c>
      <c r="F110" s="7"/>
      <c r="G110" s="9">
        <v>8894.0</v>
      </c>
      <c r="H110" s="7" t="s">
        <v>21</v>
      </c>
      <c r="I110" s="7"/>
      <c r="J110" s="7" t="s">
        <v>48</v>
      </c>
      <c r="K110" s="7" t="s">
        <v>23</v>
      </c>
      <c r="L110" s="7"/>
      <c r="M110" s="7"/>
      <c r="N110" s="7"/>
      <c r="O110" s="10"/>
      <c r="P110" s="10"/>
      <c r="Q110" s="7" t="s">
        <v>23</v>
      </c>
      <c r="R110" s="7">
        <v>33.0</v>
      </c>
      <c r="S110" s="7">
        <v>24.0</v>
      </c>
      <c r="T110" s="7"/>
      <c r="U110" s="7"/>
      <c r="V110" s="7"/>
      <c r="W110" s="10"/>
    </row>
    <row r="111" ht="12.75" customHeight="1">
      <c r="A111" s="7" t="str">
        <f>"21.05.2005 16:00:00"</f>
        <v>21.05.2005 16:00:00</v>
      </c>
      <c r="B111" s="8" t="s">
        <v>19</v>
      </c>
      <c r="C111" s="7" t="s">
        <v>20</v>
      </c>
      <c r="D111" s="7">
        <v>77.0</v>
      </c>
      <c r="E111" s="8">
        <v>54.0</v>
      </c>
      <c r="F111" s="7">
        <v>43.0</v>
      </c>
      <c r="G111" s="9">
        <v>8850.0</v>
      </c>
      <c r="H111" s="7" t="s">
        <v>21</v>
      </c>
      <c r="I111" s="7"/>
      <c r="J111" s="7" t="s">
        <v>46</v>
      </c>
      <c r="K111" s="7" t="s">
        <v>23</v>
      </c>
      <c r="L111" s="7"/>
      <c r="M111" s="7"/>
      <c r="N111" s="7"/>
      <c r="O111" s="10"/>
      <c r="P111" s="10"/>
      <c r="Q111" s="7" t="s">
        <v>23</v>
      </c>
      <c r="R111" s="7">
        <v>33.0</v>
      </c>
      <c r="S111" s="7">
        <v>8.0</v>
      </c>
      <c r="T111" s="7"/>
      <c r="U111" s="7"/>
      <c r="V111" s="7"/>
      <c r="W111" s="10"/>
    </row>
    <row r="112" ht="12.75" customHeight="1">
      <c r="A112" s="7" t="str">
        <f>"08.06.2005 07:30:00"</f>
        <v>08.06.2005 07:30:00</v>
      </c>
      <c r="B112" s="8" t="s">
        <v>19</v>
      </c>
      <c r="C112" s="7" t="s">
        <v>20</v>
      </c>
      <c r="D112" s="7">
        <v>77.0</v>
      </c>
      <c r="E112" s="8">
        <v>57.0</v>
      </c>
      <c r="F112" s="7"/>
      <c r="G112" s="9">
        <v>5431.0</v>
      </c>
      <c r="H112" s="7" t="s">
        <v>21</v>
      </c>
      <c r="I112" s="7"/>
      <c r="J112" s="7" t="s">
        <v>51</v>
      </c>
      <c r="K112" s="7" t="s">
        <v>23</v>
      </c>
      <c r="L112" s="7"/>
      <c r="M112" s="7"/>
      <c r="N112" s="7"/>
      <c r="O112" s="10"/>
      <c r="P112" s="10"/>
      <c r="Q112" s="7" t="s">
        <v>23</v>
      </c>
      <c r="R112" s="7">
        <v>39.0</v>
      </c>
      <c r="S112" s="7">
        <v>95.0</v>
      </c>
      <c r="T112" s="7"/>
      <c r="U112" s="7"/>
      <c r="V112" s="7"/>
      <c r="W112" s="10"/>
    </row>
    <row r="113" ht="12.75" customHeight="1">
      <c r="A113" s="7" t="str">
        <f>"03.06.2005 12:00:00"</f>
        <v>03.06.2005 12:00:00</v>
      </c>
      <c r="B113" s="8" t="s">
        <v>19</v>
      </c>
      <c r="C113" s="7" t="s">
        <v>20</v>
      </c>
      <c r="D113" s="7">
        <v>77.0</v>
      </c>
      <c r="E113" s="8">
        <v>655.0</v>
      </c>
      <c r="F113" s="7">
        <v>38.0</v>
      </c>
      <c r="G113" s="9">
        <v>1249.0</v>
      </c>
      <c r="H113" s="7" t="s">
        <v>21</v>
      </c>
      <c r="I113" s="7"/>
      <c r="J113" s="7" t="s">
        <v>46</v>
      </c>
      <c r="K113" s="7" t="s">
        <v>23</v>
      </c>
      <c r="L113" s="7"/>
      <c r="M113" s="7"/>
      <c r="N113" s="7"/>
      <c r="O113" s="10"/>
      <c r="P113" s="10"/>
      <c r="Q113" s="7" t="s">
        <v>23</v>
      </c>
      <c r="R113" s="7">
        <v>33.0</v>
      </c>
      <c r="S113" s="7">
        <v>8.0</v>
      </c>
      <c r="T113" s="7"/>
      <c r="U113" s="7"/>
      <c r="V113" s="7"/>
      <c r="W113" s="10"/>
    </row>
    <row r="114" ht="12.75" customHeight="1">
      <c r="A114" s="7" t="str">
        <f>"10.06.2005 10:00:00"</f>
        <v>10.06.2005 10:00:00</v>
      </c>
      <c r="B114" s="8" t="s">
        <v>19</v>
      </c>
      <c r="C114" s="7" t="s">
        <v>20</v>
      </c>
      <c r="D114" s="7">
        <v>78.0</v>
      </c>
      <c r="E114" s="8">
        <v>6.0</v>
      </c>
      <c r="F114" s="7">
        <v>4.0</v>
      </c>
      <c r="G114" s="9">
        <v>6796.0</v>
      </c>
      <c r="H114" s="7" t="s">
        <v>21</v>
      </c>
      <c r="I114" s="7"/>
      <c r="J114" s="7" t="s">
        <v>52</v>
      </c>
      <c r="K114" s="7" t="s">
        <v>23</v>
      </c>
      <c r="L114" s="7"/>
      <c r="M114" s="7"/>
      <c r="N114" s="7"/>
      <c r="O114" s="10"/>
      <c r="P114" s="10"/>
      <c r="Q114" s="7" t="s">
        <v>23</v>
      </c>
      <c r="R114" s="7">
        <v>33.0</v>
      </c>
      <c r="S114" s="7">
        <v>44.0</v>
      </c>
      <c r="T114" s="7"/>
      <c r="U114" s="7"/>
      <c r="V114" s="7"/>
      <c r="W114" s="10"/>
    </row>
    <row r="115" ht="12.75" customHeight="1">
      <c r="A115" s="7" t="str">
        <f>"10.06.2005 12:00:00"</f>
        <v>10.06.2005 12:00:00</v>
      </c>
      <c r="B115" s="8" t="s">
        <v>19</v>
      </c>
      <c r="C115" s="7" t="s">
        <v>20</v>
      </c>
      <c r="D115" s="7">
        <v>78.0</v>
      </c>
      <c r="E115" s="8">
        <v>41.0</v>
      </c>
      <c r="F115" s="7">
        <v>38.0</v>
      </c>
      <c r="G115" s="9">
        <v>5447.0</v>
      </c>
      <c r="H115" s="7" t="s">
        <v>21</v>
      </c>
      <c r="I115" s="7"/>
      <c r="J115" s="7" t="s">
        <v>42</v>
      </c>
      <c r="K115" s="7" t="s">
        <v>23</v>
      </c>
      <c r="L115" s="7"/>
      <c r="M115" s="7"/>
      <c r="N115" s="7"/>
      <c r="O115" s="10"/>
      <c r="P115" s="10"/>
      <c r="Q115" s="7" t="s">
        <v>23</v>
      </c>
      <c r="R115" s="7">
        <v>33.0</v>
      </c>
      <c r="S115" s="7">
        <v>24.0</v>
      </c>
      <c r="T115" s="7"/>
      <c r="U115" s="7"/>
      <c r="V115" s="7"/>
      <c r="W115" s="10"/>
    </row>
    <row r="116" ht="12.75" customHeight="1">
      <c r="A116" s="7" t="str">
        <f>"30.04.2005 18:00:00"</f>
        <v>30.04.2005 18:00:00</v>
      </c>
      <c r="B116" s="8" t="s">
        <v>19</v>
      </c>
      <c r="C116" s="7" t="s">
        <v>20</v>
      </c>
      <c r="D116" s="7">
        <v>78.0</v>
      </c>
      <c r="E116" s="8">
        <v>44.0</v>
      </c>
      <c r="F116" s="7">
        <v>36.0</v>
      </c>
      <c r="G116" s="9">
        <v>8891.0</v>
      </c>
      <c r="H116" s="7" t="s">
        <v>21</v>
      </c>
      <c r="I116" s="7"/>
      <c r="J116" s="7" t="s">
        <v>53</v>
      </c>
      <c r="K116" s="7" t="s">
        <v>23</v>
      </c>
      <c r="L116" s="7"/>
      <c r="M116" s="7"/>
      <c r="N116" s="7"/>
      <c r="O116" s="10"/>
      <c r="P116" s="10"/>
      <c r="Q116" s="7" t="s">
        <v>23</v>
      </c>
      <c r="R116" s="7">
        <v>39.0</v>
      </c>
      <c r="S116" s="7">
        <v>85.0</v>
      </c>
      <c r="T116" s="7"/>
      <c r="U116" s="7"/>
      <c r="V116" s="7"/>
      <c r="W116" s="10"/>
    </row>
    <row r="117" ht="12.75" customHeight="1">
      <c r="A117" s="7" t="str">
        <f>"08.06.2005 15:45:00"</f>
        <v>08.06.2005 15:45:00</v>
      </c>
      <c r="B117" s="8" t="s">
        <v>19</v>
      </c>
      <c r="C117" s="7" t="s">
        <v>20</v>
      </c>
      <c r="D117" s="7">
        <v>78.0</v>
      </c>
      <c r="E117" s="8">
        <v>44.0</v>
      </c>
      <c r="F117" s="7"/>
      <c r="G117" s="9">
        <v>5435.0</v>
      </c>
      <c r="H117" s="7" t="s">
        <v>21</v>
      </c>
      <c r="I117" s="7"/>
      <c r="J117" s="7" t="s">
        <v>54</v>
      </c>
      <c r="K117" s="7" t="s">
        <v>23</v>
      </c>
      <c r="L117" s="7"/>
      <c r="M117" s="7"/>
      <c r="N117" s="7"/>
      <c r="O117" s="10"/>
      <c r="P117" s="10"/>
      <c r="Q117" s="7" t="s">
        <v>23</v>
      </c>
      <c r="R117" s="7">
        <v>48.0</v>
      </c>
      <c r="S117" s="7">
        <v>20.0</v>
      </c>
      <c r="T117" s="7"/>
      <c r="U117" s="7"/>
      <c r="V117" s="7"/>
      <c r="W117" s="10"/>
    </row>
    <row r="118" ht="12.75" customHeight="1">
      <c r="A118" s="7" t="str">
        <f>"18.05.2005 19:00:00"</f>
        <v>18.05.2005 19:00:00</v>
      </c>
      <c r="B118" s="8" t="s">
        <v>19</v>
      </c>
      <c r="C118" s="7" t="s">
        <v>20</v>
      </c>
      <c r="D118" s="7">
        <v>78.0</v>
      </c>
      <c r="E118" s="8">
        <v>45.0</v>
      </c>
      <c r="F118" s="7"/>
      <c r="G118" s="9">
        <v>8862.0</v>
      </c>
      <c r="H118" s="7" t="s">
        <v>21</v>
      </c>
      <c r="I118" s="7"/>
      <c r="J118" s="7" t="s">
        <v>42</v>
      </c>
      <c r="K118" s="7" t="s">
        <v>23</v>
      </c>
      <c r="L118" s="7"/>
      <c r="M118" s="7"/>
      <c r="N118" s="7"/>
      <c r="O118" s="10"/>
      <c r="P118" s="10"/>
      <c r="Q118" s="7" t="s">
        <v>23</v>
      </c>
      <c r="R118" s="7">
        <v>39.0</v>
      </c>
      <c r="S118" s="7">
        <v>95.0</v>
      </c>
      <c r="T118" s="7"/>
      <c r="U118" s="7"/>
      <c r="V118" s="7"/>
      <c r="W118" s="10"/>
    </row>
    <row r="119" ht="12.75" customHeight="1">
      <c r="A119" s="7" t="str">
        <f>"20.05.2005 10:00:00"</f>
        <v>20.05.2005 10:00:00</v>
      </c>
      <c r="B119" s="8" t="s">
        <v>19</v>
      </c>
      <c r="C119" s="7" t="s">
        <v>20</v>
      </c>
      <c r="D119" s="7">
        <v>78.0</v>
      </c>
      <c r="E119" s="8">
        <v>45.0</v>
      </c>
      <c r="F119" s="7">
        <v>38.0</v>
      </c>
      <c r="G119" s="9">
        <v>8846.0</v>
      </c>
      <c r="H119" s="7" t="s">
        <v>21</v>
      </c>
      <c r="I119" s="7"/>
      <c r="J119" s="7" t="s">
        <v>55</v>
      </c>
      <c r="K119" s="7" t="s">
        <v>23</v>
      </c>
      <c r="L119" s="7"/>
      <c r="M119" s="7"/>
      <c r="N119" s="7"/>
      <c r="O119" s="10"/>
      <c r="P119" s="10"/>
      <c r="Q119" s="7" t="s">
        <v>23</v>
      </c>
      <c r="R119" s="7">
        <v>9.0</v>
      </c>
      <c r="S119" s="7">
        <v>59.0</v>
      </c>
      <c r="T119" s="7"/>
      <c r="U119" s="7"/>
      <c r="V119" s="7"/>
      <c r="W119" s="10"/>
    </row>
    <row r="120" ht="12.75" customHeight="1">
      <c r="A120" s="7" t="str">
        <f>"10.07.2005 09:00:00"</f>
        <v>10.07.2005 09:00:00</v>
      </c>
      <c r="B120" s="8" t="s">
        <v>19</v>
      </c>
      <c r="C120" s="7" t="s">
        <v>20</v>
      </c>
      <c r="D120" s="7">
        <v>78.0</v>
      </c>
      <c r="E120" s="8">
        <v>45.0</v>
      </c>
      <c r="F120" s="7"/>
      <c r="G120" s="9">
        <v>7063.0</v>
      </c>
      <c r="H120" s="7" t="s">
        <v>21</v>
      </c>
      <c r="I120" s="7"/>
      <c r="J120" s="7" t="s">
        <v>22</v>
      </c>
      <c r="K120" s="7" t="s">
        <v>23</v>
      </c>
      <c r="L120" s="7"/>
      <c r="M120" s="7"/>
      <c r="N120" s="7"/>
      <c r="O120" s="10"/>
      <c r="P120" s="10"/>
      <c r="Q120" s="7" t="s">
        <v>23</v>
      </c>
      <c r="R120" s="7">
        <v>39.0</v>
      </c>
      <c r="S120" s="7">
        <v>95.0</v>
      </c>
      <c r="T120" s="7"/>
      <c r="U120" s="7"/>
      <c r="V120" s="7"/>
      <c r="W120" s="10"/>
    </row>
    <row r="121" ht="12.75" customHeight="1">
      <c r="A121" s="7" t="str">
        <f>"07.05.2005 10:00:00"</f>
        <v>07.05.2005 10:00:00</v>
      </c>
      <c r="B121" s="8" t="s">
        <v>19</v>
      </c>
      <c r="C121" s="7" t="s">
        <v>20</v>
      </c>
      <c r="D121" s="7">
        <v>78.0</v>
      </c>
      <c r="E121" s="8">
        <v>49.0</v>
      </c>
      <c r="F121" s="7"/>
      <c r="G121" s="9">
        <v>8885.0</v>
      </c>
      <c r="H121" s="7" t="s">
        <v>21</v>
      </c>
      <c r="I121" s="7"/>
      <c r="J121" s="7" t="s">
        <v>50</v>
      </c>
      <c r="K121" s="7" t="s">
        <v>23</v>
      </c>
      <c r="L121" s="7"/>
      <c r="M121" s="7"/>
      <c r="N121" s="7"/>
      <c r="O121" s="10"/>
      <c r="P121" s="10"/>
      <c r="Q121" s="7" t="s">
        <v>23</v>
      </c>
      <c r="R121" s="7">
        <v>33.0</v>
      </c>
      <c r="S121" s="7">
        <v>47.0</v>
      </c>
      <c r="T121" s="7"/>
      <c r="U121" s="7"/>
      <c r="V121" s="7"/>
      <c r="W121" s="10"/>
    </row>
    <row r="122" ht="12.75" customHeight="1">
      <c r="A122" s="7" t="str">
        <f>"03.06.2005 11:00:00"</f>
        <v>03.06.2005 11:00:00</v>
      </c>
      <c r="B122" s="8" t="s">
        <v>19</v>
      </c>
      <c r="C122" s="7" t="s">
        <v>20</v>
      </c>
      <c r="D122" s="7">
        <v>78.0</v>
      </c>
      <c r="E122" s="8">
        <v>49.0</v>
      </c>
      <c r="F122" s="7"/>
      <c r="G122" s="9">
        <v>5483.0</v>
      </c>
      <c r="H122" s="7" t="s">
        <v>21</v>
      </c>
      <c r="I122" s="7"/>
      <c r="J122" s="7" t="s">
        <v>56</v>
      </c>
      <c r="K122" s="7" t="s">
        <v>23</v>
      </c>
      <c r="L122" s="7"/>
      <c r="M122" s="7"/>
      <c r="N122" s="7"/>
      <c r="O122" s="10"/>
      <c r="P122" s="10"/>
      <c r="Q122" s="7" t="s">
        <v>23</v>
      </c>
      <c r="R122" s="7">
        <v>33.0</v>
      </c>
      <c r="S122" s="7">
        <v>65.0</v>
      </c>
      <c r="T122" s="7"/>
      <c r="U122" s="7"/>
      <c r="V122" s="7"/>
      <c r="W122" s="10"/>
    </row>
    <row r="123" ht="12.75" customHeight="1">
      <c r="A123" s="7" t="str">
        <f>"30.05.2005 17:00:00"</f>
        <v>30.05.2005 17:00:00</v>
      </c>
      <c r="B123" s="8" t="s">
        <v>19</v>
      </c>
      <c r="C123" s="7" t="s">
        <v>20</v>
      </c>
      <c r="D123" s="7">
        <v>78.0</v>
      </c>
      <c r="E123" s="8">
        <v>5.0</v>
      </c>
      <c r="F123" s="7"/>
      <c r="G123" s="9">
        <v>5401.0</v>
      </c>
      <c r="H123" s="7" t="s">
        <v>21</v>
      </c>
      <c r="I123" s="7"/>
      <c r="J123" s="7" t="s">
        <v>49</v>
      </c>
      <c r="K123" s="7" t="s">
        <v>40</v>
      </c>
      <c r="L123" s="7"/>
      <c r="M123" s="7"/>
      <c r="N123" s="7"/>
      <c r="O123" s="10"/>
      <c r="P123" s="10"/>
      <c r="Q123" s="7" t="s">
        <v>23</v>
      </c>
      <c r="R123" s="7">
        <v>33.0</v>
      </c>
      <c r="S123" s="7">
        <v>42.0</v>
      </c>
      <c r="T123" s="7"/>
      <c r="U123" s="7"/>
      <c r="V123" s="7"/>
      <c r="W123" s="10"/>
    </row>
    <row r="124" ht="12.75" customHeight="1">
      <c r="A124" s="7" t="str">
        <f>"15.06.2005 09:30:00"</f>
        <v>15.06.2005 09:30:00</v>
      </c>
      <c r="B124" s="8" t="s">
        <v>19</v>
      </c>
      <c r="C124" s="7" t="s">
        <v>20</v>
      </c>
      <c r="D124" s="7">
        <v>78.0</v>
      </c>
      <c r="E124" s="8">
        <v>5.0</v>
      </c>
      <c r="F124" s="7"/>
      <c r="G124" s="9">
        <v>5531.0</v>
      </c>
      <c r="H124" s="7" t="s">
        <v>21</v>
      </c>
      <c r="I124" s="7"/>
      <c r="J124" s="7" t="s">
        <v>57</v>
      </c>
      <c r="K124" s="7" t="s">
        <v>23</v>
      </c>
      <c r="L124" s="7"/>
      <c r="M124" s="7"/>
      <c r="N124" s="7"/>
      <c r="O124" s="10"/>
      <c r="P124" s="10"/>
      <c r="Q124" s="7" t="s">
        <v>23</v>
      </c>
      <c r="R124" s="7">
        <v>48.0</v>
      </c>
      <c r="S124" s="7">
        <v>20.0</v>
      </c>
      <c r="T124" s="7"/>
      <c r="U124" s="7"/>
      <c r="V124" s="7"/>
      <c r="W124" s="10"/>
    </row>
    <row r="125" ht="12.75" customHeight="1">
      <c r="A125" s="7" t="str">
        <f>"05.06.2005 10:00:00"</f>
        <v>05.06.2005 10:00:00</v>
      </c>
      <c r="B125" s="8" t="s">
        <v>19</v>
      </c>
      <c r="C125" s="7" t="s">
        <v>20</v>
      </c>
      <c r="D125" s="7">
        <v>78.0</v>
      </c>
      <c r="E125" s="8">
        <v>52.0</v>
      </c>
      <c r="F125" s="7"/>
      <c r="G125" s="9">
        <v>5421.0</v>
      </c>
      <c r="H125" s="7" t="s">
        <v>21</v>
      </c>
      <c r="I125" s="7"/>
      <c r="J125" s="7" t="s">
        <v>58</v>
      </c>
      <c r="K125" s="7" t="s">
        <v>23</v>
      </c>
      <c r="L125" s="7"/>
      <c r="M125" s="7"/>
      <c r="N125" s="7"/>
      <c r="O125" s="10"/>
      <c r="P125" s="10"/>
      <c r="Q125" s="7" t="s">
        <v>23</v>
      </c>
      <c r="R125" s="7">
        <v>33.0</v>
      </c>
      <c r="S125" s="7">
        <v>36.0</v>
      </c>
      <c r="T125" s="7"/>
      <c r="U125" s="7"/>
      <c r="V125" s="7"/>
      <c r="W125" s="10"/>
    </row>
    <row r="126" ht="12.75" customHeight="1">
      <c r="A126" s="7" t="str">
        <f>"24.05.2005 11:30:00"</f>
        <v>24.05.2005 11:30:00</v>
      </c>
      <c r="B126" s="8" t="s">
        <v>19</v>
      </c>
      <c r="C126" s="7" t="s">
        <v>20</v>
      </c>
      <c r="D126" s="7">
        <v>78.0</v>
      </c>
      <c r="E126" s="8">
        <v>54.0</v>
      </c>
      <c r="F126" s="7"/>
      <c r="G126" s="9">
        <v>5410.0</v>
      </c>
      <c r="H126" s="7" t="s">
        <v>21</v>
      </c>
      <c r="I126" s="7"/>
      <c r="J126" s="7" t="s">
        <v>36</v>
      </c>
      <c r="K126" s="7" t="s">
        <v>23</v>
      </c>
      <c r="L126" s="7"/>
      <c r="M126" s="7"/>
      <c r="N126" s="7"/>
      <c r="O126" s="10"/>
      <c r="P126" s="10"/>
      <c r="Q126" s="7" t="s">
        <v>23</v>
      </c>
      <c r="R126" s="7">
        <v>33.0</v>
      </c>
      <c r="S126" s="7">
        <v>42.0</v>
      </c>
      <c r="T126" s="7"/>
      <c r="U126" s="7"/>
      <c r="V126" s="7"/>
      <c r="W126" s="10"/>
    </row>
    <row r="127" ht="12.75" customHeight="1">
      <c r="A127" s="7" t="str">
        <f>"03.04.2005 18:00:00"</f>
        <v>03.04.2005 18:00:00</v>
      </c>
      <c r="B127" s="8" t="s">
        <v>19</v>
      </c>
      <c r="C127" s="7" t="s">
        <v>20</v>
      </c>
      <c r="D127" s="7">
        <v>78.0</v>
      </c>
      <c r="E127" s="8">
        <v>565.0</v>
      </c>
      <c r="F127" s="7"/>
      <c r="G127" s="9">
        <v>8880.0</v>
      </c>
      <c r="H127" s="7" t="s">
        <v>21</v>
      </c>
      <c r="I127" s="7"/>
      <c r="J127" s="7" t="s">
        <v>34</v>
      </c>
      <c r="K127" s="7" t="s">
        <v>40</v>
      </c>
      <c r="L127" s="7"/>
      <c r="M127" s="7"/>
      <c r="N127" s="7"/>
      <c r="O127" s="10"/>
      <c r="P127" s="10"/>
      <c r="Q127" s="7" t="s">
        <v>23</v>
      </c>
      <c r="R127" s="7">
        <v>33.0</v>
      </c>
      <c r="S127" s="7">
        <v>55.0</v>
      </c>
      <c r="T127" s="7"/>
      <c r="U127" s="7"/>
      <c r="V127" s="7"/>
      <c r="W127" s="10"/>
    </row>
    <row r="128" ht="12.75" customHeight="1">
      <c r="A128" s="7" t="str">
        <f>"21.05.2005 11:30:00"</f>
        <v>21.05.2005 11:30:00</v>
      </c>
      <c r="B128" s="8" t="s">
        <v>19</v>
      </c>
      <c r="C128" s="7" t="s">
        <v>20</v>
      </c>
      <c r="D128" s="7">
        <v>79.0</v>
      </c>
      <c r="E128" s="8">
        <v>5.0</v>
      </c>
      <c r="F128" s="7">
        <v>48.0</v>
      </c>
      <c r="G128" s="9">
        <v>8847.0</v>
      </c>
      <c r="H128" s="7" t="s">
        <v>21</v>
      </c>
      <c r="I128" s="7"/>
      <c r="J128" s="7" t="s">
        <v>46</v>
      </c>
      <c r="K128" s="7" t="s">
        <v>23</v>
      </c>
      <c r="L128" s="7"/>
      <c r="M128" s="7"/>
      <c r="N128" s="7"/>
      <c r="O128" s="10"/>
      <c r="P128" s="10"/>
      <c r="Q128" s="7" t="s">
        <v>23</v>
      </c>
      <c r="R128" s="7">
        <v>33.0</v>
      </c>
      <c r="S128" s="7">
        <v>8.0</v>
      </c>
      <c r="T128" s="7"/>
      <c r="U128" s="7"/>
      <c r="V128" s="7"/>
      <c r="W128" s="10"/>
    </row>
    <row r="129" ht="12.75" customHeight="1">
      <c r="A129" s="7" t="str">
        <f>"04.06.2005 16:45:00"</f>
        <v>04.06.2005 16:45:00</v>
      </c>
      <c r="B129" s="8" t="s">
        <v>19</v>
      </c>
      <c r="C129" s="7" t="s">
        <v>20</v>
      </c>
      <c r="D129" s="7">
        <v>79.0</v>
      </c>
      <c r="E129" s="8">
        <v>52.0</v>
      </c>
      <c r="F129" s="7"/>
      <c r="G129" s="9">
        <v>5489.0</v>
      </c>
      <c r="H129" s="7" t="s">
        <v>21</v>
      </c>
      <c r="I129" s="7"/>
      <c r="J129" s="7" t="s">
        <v>34</v>
      </c>
      <c r="K129" s="7" t="s">
        <v>23</v>
      </c>
      <c r="L129" s="7"/>
      <c r="M129" s="7"/>
      <c r="N129" s="7"/>
      <c r="O129" s="10"/>
      <c r="P129" s="10"/>
      <c r="Q129" s="7" t="s">
        <v>23</v>
      </c>
      <c r="R129" s="7">
        <v>39.0</v>
      </c>
      <c r="S129" s="7">
        <v>57.0</v>
      </c>
      <c r="T129" s="7"/>
      <c r="U129" s="7"/>
      <c r="V129" s="7"/>
      <c r="W129" s="10"/>
    </row>
    <row r="130" ht="12.75" customHeight="1">
      <c r="A130" s="7" t="str">
        <f>"30.03.2005 18:00:00"</f>
        <v>30.03.2005 18:00:00</v>
      </c>
      <c r="B130" s="8" t="s">
        <v>19</v>
      </c>
      <c r="C130" s="7" t="s">
        <v>20</v>
      </c>
      <c r="D130" s="7">
        <v>79.0</v>
      </c>
      <c r="E130" s="8">
        <v>56.0</v>
      </c>
      <c r="F130" s="7"/>
      <c r="G130" s="9">
        <v>8550.0</v>
      </c>
      <c r="H130" s="7" t="s">
        <v>21</v>
      </c>
      <c r="I130" s="7"/>
      <c r="J130" s="7" t="s">
        <v>59</v>
      </c>
      <c r="K130" s="7" t="s">
        <v>40</v>
      </c>
      <c r="L130" s="7"/>
      <c r="M130" s="7"/>
      <c r="N130" s="7"/>
      <c r="O130" s="10"/>
      <c r="P130" s="10"/>
      <c r="Q130" s="7" t="s">
        <v>23</v>
      </c>
      <c r="R130" s="7">
        <v>33.0</v>
      </c>
      <c r="S130" s="7">
        <v>55.0</v>
      </c>
      <c r="T130" s="7"/>
      <c r="U130" s="7"/>
      <c r="V130" s="7"/>
      <c r="W130" s="10"/>
    </row>
    <row r="131" ht="12.75" customHeight="1">
      <c r="A131" s="7" t="str">
        <f>"10.06.2005 10:00:00"</f>
        <v>10.06.2005 10:00:00</v>
      </c>
      <c r="B131" s="8" t="s">
        <v>19</v>
      </c>
      <c r="C131" s="7" t="s">
        <v>20</v>
      </c>
      <c r="D131" s="7">
        <v>8.0</v>
      </c>
      <c r="E131" s="8">
        <v>6.0</v>
      </c>
      <c r="F131" s="7">
        <v>4.0</v>
      </c>
      <c r="G131" s="9">
        <v>6798.0</v>
      </c>
      <c r="H131" s="7" t="s">
        <v>21</v>
      </c>
      <c r="I131" s="7"/>
      <c r="J131" s="7" t="s">
        <v>60</v>
      </c>
      <c r="K131" s="7" t="s">
        <v>23</v>
      </c>
      <c r="L131" s="7"/>
      <c r="M131" s="7"/>
      <c r="N131" s="7"/>
      <c r="O131" s="10"/>
      <c r="P131" s="10"/>
      <c r="Q131" s="7" t="s">
        <v>23</v>
      </c>
      <c r="R131" s="7">
        <v>33.0</v>
      </c>
      <c r="S131" s="7">
        <v>8.0</v>
      </c>
      <c r="T131" s="7"/>
      <c r="U131" s="7"/>
      <c r="V131" s="7"/>
      <c r="W131" s="10"/>
    </row>
    <row r="132" ht="12.75" customHeight="1">
      <c r="A132" s="7" t="str">
        <f>"11.06.2005 07:00:00"</f>
        <v>11.06.2005 07:00:00</v>
      </c>
      <c r="B132" s="8" t="s">
        <v>19</v>
      </c>
      <c r="C132" s="7" t="s">
        <v>20</v>
      </c>
      <c r="D132" s="7">
        <v>8.0</v>
      </c>
      <c r="E132" s="8">
        <v>35.0</v>
      </c>
      <c r="F132" s="7">
        <v>4.0</v>
      </c>
      <c r="G132" s="9">
        <v>6779.0</v>
      </c>
      <c r="H132" s="7" t="s">
        <v>21</v>
      </c>
      <c r="I132" s="7"/>
      <c r="J132" s="7" t="s">
        <v>52</v>
      </c>
      <c r="K132" s="7" t="s">
        <v>23</v>
      </c>
      <c r="L132" s="7"/>
      <c r="M132" s="7"/>
      <c r="N132" s="7"/>
      <c r="O132" s="10"/>
      <c r="P132" s="10"/>
      <c r="Q132" s="7" t="s">
        <v>23</v>
      </c>
      <c r="R132" s="7">
        <v>33.0</v>
      </c>
      <c r="S132" s="7">
        <v>8.0</v>
      </c>
      <c r="T132" s="7"/>
      <c r="U132" s="7"/>
      <c r="V132" s="7"/>
      <c r="W132" s="10"/>
    </row>
    <row r="133" ht="12.75" customHeight="1">
      <c r="A133" s="7" t="str">
        <f>"18.06.2005 09:30:00"</f>
        <v>18.06.2005 09:30:00</v>
      </c>
      <c r="B133" s="8" t="s">
        <v>19</v>
      </c>
      <c r="C133" s="7" t="s">
        <v>20</v>
      </c>
      <c r="D133" s="7">
        <v>8.0</v>
      </c>
      <c r="E133" s="8">
        <v>45.0</v>
      </c>
      <c r="F133" s="7">
        <v>38.0</v>
      </c>
      <c r="G133" s="9">
        <v>5586.0</v>
      </c>
      <c r="H133" s="7" t="s">
        <v>21</v>
      </c>
      <c r="I133" s="7"/>
      <c r="J133" s="7" t="s">
        <v>45</v>
      </c>
      <c r="K133" s="7" t="s">
        <v>23</v>
      </c>
      <c r="L133" s="7"/>
      <c r="M133" s="7"/>
      <c r="N133" s="7"/>
      <c r="O133" s="10"/>
      <c r="P133" s="10"/>
      <c r="Q133" s="7" t="s">
        <v>23</v>
      </c>
      <c r="R133" s="7">
        <v>33.0</v>
      </c>
      <c r="S133" s="7">
        <v>8.0</v>
      </c>
      <c r="T133" s="7"/>
      <c r="U133" s="7"/>
      <c r="V133" s="7"/>
      <c r="W133" s="10"/>
    </row>
    <row r="134" ht="12.75" customHeight="1">
      <c r="A134" s="7" t="str">
        <f>"21.05.2005 17:00:00"</f>
        <v>21.05.2005 17:00:00</v>
      </c>
      <c r="B134" s="8" t="s">
        <v>19</v>
      </c>
      <c r="C134" s="7" t="s">
        <v>20</v>
      </c>
      <c r="D134" s="7">
        <v>8.0</v>
      </c>
      <c r="E134" s="8">
        <v>5.0</v>
      </c>
      <c r="F134" s="7">
        <v>4.0</v>
      </c>
      <c r="G134" s="9">
        <v>8857.0</v>
      </c>
      <c r="H134" s="7" t="s">
        <v>21</v>
      </c>
      <c r="I134" s="7"/>
      <c r="J134" s="7" t="s">
        <v>46</v>
      </c>
      <c r="K134" s="7" t="s">
        <v>40</v>
      </c>
      <c r="L134" s="7"/>
      <c r="M134" s="7"/>
      <c r="N134" s="7"/>
      <c r="O134" s="10"/>
      <c r="P134" s="10"/>
      <c r="Q134" s="7" t="s">
        <v>23</v>
      </c>
      <c r="R134" s="7">
        <v>33.0</v>
      </c>
      <c r="S134" s="7">
        <v>42.0</v>
      </c>
      <c r="T134" s="7"/>
      <c r="U134" s="7"/>
      <c r="V134" s="7"/>
      <c r="W134" s="10"/>
    </row>
    <row r="135" ht="12.75" customHeight="1">
      <c r="A135" s="7" t="str">
        <f>"28.05.2005 16:00:00"</f>
        <v>28.05.2005 16:00:00</v>
      </c>
      <c r="B135" s="8" t="s">
        <v>19</v>
      </c>
      <c r="C135" s="7" t="s">
        <v>20</v>
      </c>
      <c r="D135" s="7">
        <v>8.0</v>
      </c>
      <c r="E135" s="8">
        <v>5.0</v>
      </c>
      <c r="F135" s="7">
        <v>41.0</v>
      </c>
      <c r="G135" s="9">
        <v>5461.0</v>
      </c>
      <c r="H135" s="7" t="s">
        <v>21</v>
      </c>
      <c r="I135" s="7"/>
      <c r="J135" s="7" t="s">
        <v>61</v>
      </c>
      <c r="K135" s="7" t="s">
        <v>23</v>
      </c>
      <c r="L135" s="7"/>
      <c r="M135" s="7"/>
      <c r="N135" s="7"/>
      <c r="O135" s="10"/>
      <c r="P135" s="10"/>
      <c r="Q135" s="7" t="s">
        <v>23</v>
      </c>
      <c r="R135" s="7">
        <v>33.0</v>
      </c>
      <c r="S135" s="7">
        <v>44.0</v>
      </c>
      <c r="T135" s="7"/>
      <c r="U135" s="7"/>
      <c r="V135" s="7"/>
      <c r="W135" s="10"/>
    </row>
    <row r="136" ht="12.75" customHeight="1">
      <c r="A136" s="7" t="str">
        <f>"30.04.2005 14:30:00"</f>
        <v>30.04.2005 14:30:00</v>
      </c>
      <c r="B136" s="8" t="s">
        <v>19</v>
      </c>
      <c r="C136" s="7" t="s">
        <v>20</v>
      </c>
      <c r="D136" s="7">
        <v>8.0</v>
      </c>
      <c r="E136" s="8">
        <v>52.0</v>
      </c>
      <c r="F136" s="7">
        <v>4.0</v>
      </c>
      <c r="G136" s="9">
        <v>8519.0</v>
      </c>
      <c r="H136" s="7" t="s">
        <v>21</v>
      </c>
      <c r="I136" s="7"/>
      <c r="J136" s="7" t="s">
        <v>49</v>
      </c>
      <c r="K136" s="7" t="s">
        <v>23</v>
      </c>
      <c r="L136" s="7"/>
      <c r="M136" s="7"/>
      <c r="N136" s="7"/>
      <c r="O136" s="10"/>
      <c r="P136" s="10"/>
      <c r="Q136" s="7" t="s">
        <v>23</v>
      </c>
      <c r="R136" s="7">
        <v>33.0</v>
      </c>
      <c r="S136" s="7">
        <v>47.0</v>
      </c>
      <c r="T136" s="7"/>
      <c r="U136" s="7"/>
      <c r="V136" s="7"/>
      <c r="W136" s="10"/>
    </row>
    <row r="137" ht="12.75" customHeight="1">
      <c r="A137" s="7" t="str">
        <f>"14.05.2005 17:00:00"</f>
        <v>14.05.2005 17:00:00</v>
      </c>
      <c r="B137" s="8" t="s">
        <v>19</v>
      </c>
      <c r="C137" s="7" t="s">
        <v>20</v>
      </c>
      <c r="D137" s="7">
        <v>8.0</v>
      </c>
      <c r="E137" s="8">
        <v>52.0</v>
      </c>
      <c r="F137" s="7">
        <v>4.0</v>
      </c>
      <c r="G137" s="9">
        <v>8868.0</v>
      </c>
      <c r="H137" s="7" t="s">
        <v>21</v>
      </c>
      <c r="I137" s="7"/>
      <c r="J137" s="7" t="s">
        <v>62</v>
      </c>
      <c r="K137" s="7" t="s">
        <v>23</v>
      </c>
      <c r="L137" s="7"/>
      <c r="M137" s="7"/>
      <c r="N137" s="7"/>
      <c r="O137" s="10"/>
      <c r="P137" s="10"/>
      <c r="Q137" s="7" t="s">
        <v>23</v>
      </c>
      <c r="R137" s="7">
        <v>33.0</v>
      </c>
      <c r="S137" s="7">
        <v>55.0</v>
      </c>
      <c r="T137" s="7"/>
      <c r="U137" s="7"/>
      <c r="V137" s="7"/>
      <c r="W137" s="10"/>
    </row>
    <row r="138" ht="12.75" customHeight="1">
      <c r="A138" s="7" t="str">
        <f>"11.06.2005 23:00:00"</f>
        <v>11.06.2005 23:00:00</v>
      </c>
      <c r="B138" s="8" t="s">
        <v>19</v>
      </c>
      <c r="C138" s="7" t="s">
        <v>20</v>
      </c>
      <c r="D138" s="7">
        <v>8.0</v>
      </c>
      <c r="E138" s="8">
        <v>52.0</v>
      </c>
      <c r="F138" s="7"/>
      <c r="G138" s="9">
        <v>5451.0</v>
      </c>
      <c r="H138" s="7" t="s">
        <v>21</v>
      </c>
      <c r="I138" s="7"/>
      <c r="J138" s="7" t="s">
        <v>37</v>
      </c>
      <c r="K138" s="7" t="s">
        <v>23</v>
      </c>
      <c r="L138" s="7"/>
      <c r="M138" s="7"/>
      <c r="N138" s="7"/>
      <c r="O138" s="10"/>
      <c r="P138" s="10"/>
      <c r="Q138" s="7" t="s">
        <v>23</v>
      </c>
      <c r="R138" s="7">
        <v>39.0</v>
      </c>
      <c r="S138" s="7">
        <v>57.0</v>
      </c>
      <c r="T138" s="7"/>
      <c r="U138" s="7"/>
      <c r="V138" s="7"/>
      <c r="W138" s="10"/>
    </row>
    <row r="139" ht="12.75" customHeight="1">
      <c r="A139" s="7" t="str">
        <f>"08.05.2005 16:30:00"</f>
        <v>08.05.2005 16:30:00</v>
      </c>
      <c r="B139" s="8" t="s">
        <v>19</v>
      </c>
      <c r="C139" s="7" t="s">
        <v>20</v>
      </c>
      <c r="D139" s="7">
        <v>8.0</v>
      </c>
      <c r="E139" s="8">
        <v>58.0</v>
      </c>
      <c r="F139" s="7"/>
      <c r="G139" s="9">
        <v>8895.0</v>
      </c>
      <c r="H139" s="7" t="s">
        <v>21</v>
      </c>
      <c r="I139" s="7"/>
      <c r="J139" s="7" t="s">
        <v>42</v>
      </c>
      <c r="K139" s="7" t="s">
        <v>40</v>
      </c>
      <c r="L139" s="7"/>
      <c r="M139" s="7"/>
      <c r="N139" s="7"/>
      <c r="O139" s="10"/>
      <c r="P139" s="10"/>
      <c r="Q139" s="7" t="s">
        <v>23</v>
      </c>
      <c r="R139" s="7">
        <v>33.0</v>
      </c>
      <c r="S139" s="7">
        <v>45.0</v>
      </c>
      <c r="T139" s="7"/>
      <c r="U139" s="7"/>
      <c r="V139" s="7"/>
      <c r="W139" s="10"/>
    </row>
    <row r="140" ht="12.75" customHeight="1">
      <c r="A140" s="7" t="str">
        <f>"07.06.2005 09:30:00"</f>
        <v>07.06.2005 09:30:00</v>
      </c>
      <c r="B140" s="8" t="s">
        <v>19</v>
      </c>
      <c r="C140" s="7" t="s">
        <v>20</v>
      </c>
      <c r="D140" s="7">
        <v>8.0</v>
      </c>
      <c r="E140" s="8">
        <v>58.0</v>
      </c>
      <c r="F140" s="7"/>
      <c r="G140" s="9">
        <v>5427.0</v>
      </c>
      <c r="H140" s="7" t="s">
        <v>21</v>
      </c>
      <c r="I140" s="7"/>
      <c r="J140" s="7" t="s">
        <v>41</v>
      </c>
      <c r="K140" s="7" t="s">
        <v>23</v>
      </c>
      <c r="L140" s="7"/>
      <c r="M140" s="7"/>
      <c r="N140" s="7"/>
      <c r="O140" s="10"/>
      <c r="P140" s="10"/>
      <c r="Q140" s="7" t="s">
        <v>23</v>
      </c>
      <c r="R140" s="7">
        <v>48.0</v>
      </c>
      <c r="S140" s="7">
        <v>20.0</v>
      </c>
      <c r="T140" s="7"/>
      <c r="U140" s="7"/>
      <c r="V140" s="7"/>
      <c r="W140" s="10"/>
    </row>
    <row r="141" ht="12.75" customHeight="1">
      <c r="A141" s="7" t="str">
        <f>"07.05.2005 10:00:00"</f>
        <v>07.05.2005 10:00:00</v>
      </c>
      <c r="B141" s="8" t="s">
        <v>19</v>
      </c>
      <c r="C141" s="7" t="s">
        <v>20</v>
      </c>
      <c r="D141" s="7">
        <v>8.0</v>
      </c>
      <c r="E141" s="8">
        <v>6.0</v>
      </c>
      <c r="F141" s="7">
        <v>4.0</v>
      </c>
      <c r="G141" s="9">
        <v>2253.0</v>
      </c>
      <c r="H141" s="7" t="s">
        <v>21</v>
      </c>
      <c r="I141" s="7"/>
      <c r="J141" s="7" t="s">
        <v>33</v>
      </c>
      <c r="K141" s="7" t="s">
        <v>23</v>
      </c>
      <c r="L141" s="7"/>
      <c r="M141" s="7"/>
      <c r="N141" s="7"/>
      <c r="O141" s="10"/>
      <c r="P141" s="10"/>
      <c r="Q141" s="7" t="s">
        <v>23</v>
      </c>
      <c r="R141" s="7">
        <v>33.0</v>
      </c>
      <c r="S141" s="7">
        <v>66.0</v>
      </c>
      <c r="T141" s="7"/>
      <c r="U141" s="7"/>
      <c r="V141" s="7"/>
      <c r="W141" s="10"/>
    </row>
    <row r="142" ht="12.75" customHeight="1">
      <c r="A142" s="7" t="str">
        <f>"21.06.2005 14:00:00"</f>
        <v>21.06.2005 14:00:00</v>
      </c>
      <c r="B142" s="8" t="s">
        <v>19</v>
      </c>
      <c r="C142" s="7" t="s">
        <v>20</v>
      </c>
      <c r="D142" s="7">
        <v>8.0</v>
      </c>
      <c r="E142" s="8">
        <v>6.0</v>
      </c>
      <c r="F142" s="7">
        <v>4.0</v>
      </c>
      <c r="G142" s="9">
        <v>5589.0</v>
      </c>
      <c r="H142" s="7" t="s">
        <v>21</v>
      </c>
      <c r="I142" s="7"/>
      <c r="J142" s="7" t="s">
        <v>45</v>
      </c>
      <c r="K142" s="7" t="s">
        <v>23</v>
      </c>
      <c r="L142" s="7"/>
      <c r="M142" s="7"/>
      <c r="N142" s="7"/>
      <c r="O142" s="10"/>
      <c r="P142" s="10"/>
      <c r="Q142" s="7" t="s">
        <v>23</v>
      </c>
      <c r="R142" s="7">
        <v>33.0</v>
      </c>
      <c r="S142" s="7">
        <v>8.0</v>
      </c>
      <c r="T142" s="7"/>
      <c r="U142" s="7"/>
      <c r="V142" s="7"/>
      <c r="W142" s="10"/>
    </row>
    <row r="143" ht="12.75" customHeight="1">
      <c r="A143" s="7" t="str">
        <f>"08.05.2005 15:30:00"</f>
        <v>08.05.2005 15:30:00</v>
      </c>
      <c r="B143" s="8" t="s">
        <v>19</v>
      </c>
      <c r="C143" s="7" t="s">
        <v>20</v>
      </c>
      <c r="D143" s="7">
        <v>8.0</v>
      </c>
      <c r="E143" s="8">
        <v>63.0</v>
      </c>
      <c r="F143" s="7"/>
      <c r="G143" s="9">
        <v>8893.0</v>
      </c>
      <c r="H143" s="7" t="s">
        <v>21</v>
      </c>
      <c r="I143" s="7"/>
      <c r="J143" s="7" t="s">
        <v>48</v>
      </c>
      <c r="K143" s="7" t="s">
        <v>23</v>
      </c>
      <c r="L143" s="7"/>
      <c r="M143" s="7"/>
      <c r="N143" s="7"/>
      <c r="O143" s="10"/>
      <c r="P143" s="10"/>
      <c r="Q143" s="7" t="s">
        <v>23</v>
      </c>
      <c r="R143" s="7">
        <v>33.0</v>
      </c>
      <c r="S143" s="7">
        <v>24.0</v>
      </c>
      <c r="T143" s="7"/>
      <c r="U143" s="7"/>
      <c r="V143" s="7"/>
      <c r="W143" s="10"/>
    </row>
    <row r="144" ht="12.75" customHeight="1">
      <c r="A144" s="7" t="str">
        <f>"12.07.2005 12:30:00"</f>
        <v>12.07.2005 12:30:00</v>
      </c>
      <c r="B144" s="8" t="s">
        <v>19</v>
      </c>
      <c r="C144" s="7" t="s">
        <v>20</v>
      </c>
      <c r="D144" s="7">
        <v>81.0</v>
      </c>
      <c r="E144" s="8">
        <v>5.0</v>
      </c>
      <c r="F144" s="7"/>
      <c r="G144" s="9">
        <v>7055.0</v>
      </c>
      <c r="H144" s="7" t="s">
        <v>21</v>
      </c>
      <c r="I144" s="7"/>
      <c r="J144" s="7" t="s">
        <v>41</v>
      </c>
      <c r="K144" s="7" t="s">
        <v>23</v>
      </c>
      <c r="L144" s="7"/>
      <c r="M144" s="7"/>
      <c r="N144" s="7"/>
      <c r="O144" s="10"/>
      <c r="P144" s="10"/>
      <c r="Q144" s="7" t="s">
        <v>23</v>
      </c>
      <c r="R144" s="7">
        <v>33.0</v>
      </c>
      <c r="S144" s="7">
        <v>24.0</v>
      </c>
      <c r="T144" s="7"/>
      <c r="U144" s="7"/>
      <c r="V144" s="7"/>
      <c r="W144" s="10"/>
    </row>
    <row r="145" ht="12.75" customHeight="1">
      <c r="A145" s="7" t="str">
        <f>"08.06.2005 10:00:00"</f>
        <v>08.06.2005 10:00:00</v>
      </c>
      <c r="B145" s="8" t="s">
        <v>19</v>
      </c>
      <c r="C145" s="7" t="s">
        <v>20</v>
      </c>
      <c r="D145" s="7">
        <v>81.0</v>
      </c>
      <c r="E145" s="8">
        <v>57.0</v>
      </c>
      <c r="F145" s="7"/>
      <c r="G145" s="9">
        <v>5432.0</v>
      </c>
      <c r="H145" s="7" t="s">
        <v>21</v>
      </c>
      <c r="I145" s="7"/>
      <c r="J145" s="7" t="s">
        <v>26</v>
      </c>
      <c r="K145" s="7" t="s">
        <v>23</v>
      </c>
      <c r="L145" s="7"/>
      <c r="M145" s="7"/>
      <c r="N145" s="7"/>
      <c r="O145" s="10"/>
      <c r="P145" s="10"/>
      <c r="Q145" s="7" t="s">
        <v>23</v>
      </c>
      <c r="R145" s="7">
        <v>33.0</v>
      </c>
      <c r="S145" s="7">
        <v>45.0</v>
      </c>
      <c r="T145" s="7"/>
      <c r="U145" s="7"/>
      <c r="V145" s="7"/>
      <c r="W145" s="10"/>
    </row>
    <row r="146" ht="12.75" customHeight="1">
      <c r="A146" s="7" t="str">
        <f>"23.05.2005 11:30:00"</f>
        <v>23.05.2005 11:30:00</v>
      </c>
      <c r="B146" s="8" t="s">
        <v>19</v>
      </c>
      <c r="C146" s="7" t="s">
        <v>20</v>
      </c>
      <c r="D146" s="7">
        <v>81.0</v>
      </c>
      <c r="E146" s="8">
        <v>59.0</v>
      </c>
      <c r="F146" s="7"/>
      <c r="G146" s="9">
        <v>5405.0</v>
      </c>
      <c r="H146" s="7" t="s">
        <v>21</v>
      </c>
      <c r="I146" s="7"/>
      <c r="J146" s="7" t="s">
        <v>57</v>
      </c>
      <c r="K146" s="7" t="s">
        <v>40</v>
      </c>
      <c r="L146" s="7"/>
      <c r="M146" s="7"/>
      <c r="N146" s="7"/>
      <c r="O146" s="10"/>
      <c r="P146" s="10"/>
      <c r="Q146" s="7" t="s">
        <v>23</v>
      </c>
      <c r="R146" s="7">
        <v>28.0</v>
      </c>
      <c r="S146" s="7">
        <v>134.0</v>
      </c>
      <c r="T146" s="7"/>
      <c r="U146" s="7"/>
      <c r="V146" s="7"/>
      <c r="W146" s="10"/>
    </row>
    <row r="147" ht="12.75" customHeight="1">
      <c r="A147" s="7" t="str">
        <f>"25.05.2005 18:00:00"</f>
        <v>25.05.2005 18:00:00</v>
      </c>
      <c r="B147" s="8" t="s">
        <v>19</v>
      </c>
      <c r="C147" s="7" t="s">
        <v>20</v>
      </c>
      <c r="D147" s="7">
        <v>82.0</v>
      </c>
      <c r="E147" s="8">
        <v>53.0</v>
      </c>
      <c r="F147" s="7">
        <v>38.0</v>
      </c>
      <c r="G147" s="9">
        <v>6797.0</v>
      </c>
      <c r="H147" s="7" t="s">
        <v>21</v>
      </c>
      <c r="I147" s="7"/>
      <c r="J147" s="7" t="s">
        <v>63</v>
      </c>
      <c r="K147" s="7" t="s">
        <v>23</v>
      </c>
      <c r="L147" s="7"/>
      <c r="M147" s="7"/>
      <c r="N147" s="7"/>
      <c r="O147" s="10"/>
      <c r="P147" s="10"/>
      <c r="Q147" s="7" t="s">
        <v>23</v>
      </c>
      <c r="R147" s="7">
        <v>33.0</v>
      </c>
      <c r="S147" s="7">
        <v>8.0</v>
      </c>
      <c r="T147" s="7"/>
      <c r="U147" s="7"/>
      <c r="V147" s="7"/>
      <c r="W147" s="10"/>
    </row>
    <row r="148" ht="12.75" customHeight="1">
      <c r="A148" s="7" t="str">
        <f>"11.05.2005 16:45:00"</f>
        <v>11.05.2005 16:45:00</v>
      </c>
      <c r="B148" s="8" t="s">
        <v>19</v>
      </c>
      <c r="C148" s="7" t="s">
        <v>20</v>
      </c>
      <c r="D148" s="7">
        <v>82.0</v>
      </c>
      <c r="E148" s="8">
        <v>57.0</v>
      </c>
      <c r="F148" s="7"/>
      <c r="G148" s="9">
        <v>8877.0</v>
      </c>
      <c r="H148" s="7" t="s">
        <v>21</v>
      </c>
      <c r="I148" s="7"/>
      <c r="J148" s="7" t="s">
        <v>64</v>
      </c>
      <c r="K148" s="7" t="s">
        <v>40</v>
      </c>
      <c r="L148" s="7"/>
      <c r="M148" s="7"/>
      <c r="N148" s="7"/>
      <c r="O148" s="10"/>
      <c r="P148" s="10"/>
      <c r="Q148" s="7" t="s">
        <v>23</v>
      </c>
      <c r="R148" s="7">
        <v>33.0</v>
      </c>
      <c r="S148" s="7">
        <v>47.0</v>
      </c>
      <c r="T148" s="7"/>
      <c r="U148" s="7"/>
      <c r="V148" s="7"/>
      <c r="W148" s="10"/>
    </row>
    <row r="149" ht="12.75" customHeight="1">
      <c r="A149" s="7" t="str">
        <f>"18.05.2005 17:00:00"</f>
        <v>18.05.2005 17:00:00</v>
      </c>
      <c r="B149" s="8" t="s">
        <v>19</v>
      </c>
      <c r="C149" s="7" t="s">
        <v>20</v>
      </c>
      <c r="D149" s="7">
        <v>82.0</v>
      </c>
      <c r="E149" s="8">
        <v>57.0</v>
      </c>
      <c r="F149" s="7">
        <v>41.0</v>
      </c>
      <c r="G149" s="9">
        <v>8845.0</v>
      </c>
      <c r="H149" s="7" t="s">
        <v>21</v>
      </c>
      <c r="I149" s="7"/>
      <c r="J149" s="7" t="s">
        <v>47</v>
      </c>
      <c r="K149" s="7" t="s">
        <v>23</v>
      </c>
      <c r="L149" s="7"/>
      <c r="M149" s="7"/>
      <c r="N149" s="7"/>
      <c r="O149" s="10"/>
      <c r="P149" s="10"/>
      <c r="Q149" s="7" t="s">
        <v>23</v>
      </c>
      <c r="R149" s="7">
        <v>39.0</v>
      </c>
      <c r="S149" s="7">
        <v>95.0</v>
      </c>
      <c r="T149" s="7"/>
      <c r="U149" s="7"/>
      <c r="V149" s="7"/>
      <c r="W149" s="10"/>
    </row>
    <row r="150" ht="12.75" customHeight="1">
      <c r="A150" s="7" t="str">
        <f>"07.06.2005 09:00:00"</f>
        <v>07.06.2005 09:00:00</v>
      </c>
      <c r="B150" s="8" t="s">
        <v>19</v>
      </c>
      <c r="C150" s="7" t="s">
        <v>20</v>
      </c>
      <c r="D150" s="7">
        <v>82.0</v>
      </c>
      <c r="E150" s="8">
        <v>62.0</v>
      </c>
      <c r="F150" s="7"/>
      <c r="G150" s="9">
        <v>5425.0</v>
      </c>
      <c r="H150" s="7" t="s">
        <v>21</v>
      </c>
      <c r="I150" s="7"/>
      <c r="J150" s="7" t="s">
        <v>65</v>
      </c>
      <c r="K150" s="7" t="s">
        <v>23</v>
      </c>
      <c r="L150" s="7"/>
      <c r="M150" s="7"/>
      <c r="N150" s="7"/>
      <c r="O150" s="10"/>
      <c r="P150" s="10"/>
      <c r="Q150" s="7" t="s">
        <v>23</v>
      </c>
      <c r="R150" s="7">
        <v>48.0</v>
      </c>
      <c r="S150" s="7">
        <v>20.0</v>
      </c>
      <c r="T150" s="7"/>
      <c r="U150" s="7"/>
      <c r="V150" s="7"/>
      <c r="W150" s="10"/>
    </row>
    <row r="151" ht="12.75" customHeight="1">
      <c r="A151" s="7" t="str">
        <f>"21.06.2005 19:30:00"</f>
        <v>21.06.2005 19:30:00</v>
      </c>
      <c r="B151" s="8" t="s">
        <v>19</v>
      </c>
      <c r="C151" s="7" t="s">
        <v>20</v>
      </c>
      <c r="D151" s="7">
        <v>84.0</v>
      </c>
      <c r="E151" s="8">
        <v>6.0</v>
      </c>
      <c r="F151" s="7"/>
      <c r="G151" s="9">
        <v>5513.0</v>
      </c>
      <c r="H151" s="7" t="s">
        <v>21</v>
      </c>
      <c r="I151" s="7"/>
      <c r="J151" s="7" t="s">
        <v>36</v>
      </c>
      <c r="K151" s="7" t="s">
        <v>23</v>
      </c>
      <c r="L151" s="7"/>
      <c r="M151" s="7"/>
      <c r="N151" s="7"/>
      <c r="O151" s="10"/>
      <c r="P151" s="10"/>
      <c r="Q151" s="7" t="s">
        <v>23</v>
      </c>
      <c r="R151" s="7">
        <v>39.0</v>
      </c>
      <c r="S151" s="7">
        <v>57.0</v>
      </c>
      <c r="T151" s="7"/>
      <c r="U151" s="7"/>
      <c r="V151" s="7"/>
      <c r="W151" s="10"/>
    </row>
    <row r="152" ht="12.75" customHeight="1">
      <c r="A152" s="7" t="str">
        <f>"14.05.2005 16:00:00"</f>
        <v>14.05.2005 16:00:00</v>
      </c>
      <c r="B152" s="8" t="s">
        <v>19</v>
      </c>
      <c r="C152" s="7" t="s">
        <v>20</v>
      </c>
      <c r="D152" s="7">
        <v>85.0</v>
      </c>
      <c r="E152" s="8">
        <v>61.0</v>
      </c>
      <c r="F152" s="7">
        <v>42.0</v>
      </c>
      <c r="G152" s="9">
        <v>8875.0</v>
      </c>
      <c r="H152" s="7" t="s">
        <v>21</v>
      </c>
      <c r="I152" s="7"/>
      <c r="J152" s="7" t="s">
        <v>47</v>
      </c>
      <c r="K152" s="7" t="s">
        <v>23</v>
      </c>
      <c r="L152" s="7"/>
      <c r="M152" s="7"/>
      <c r="N152" s="7"/>
      <c r="O152" s="10"/>
      <c r="P152" s="10"/>
      <c r="Q152" s="7" t="s">
        <v>23</v>
      </c>
      <c r="R152" s="7">
        <v>33.0</v>
      </c>
      <c r="S152" s="7">
        <v>42.0</v>
      </c>
      <c r="T152" s="7"/>
      <c r="U152" s="7"/>
      <c r="V152" s="7"/>
      <c r="W152" s="10"/>
    </row>
    <row r="153" ht="12.75" customHeight="1">
      <c r="A153" s="7" t="str">
        <f>"08.06.2005 12:00:00"</f>
        <v>08.06.2005 12:00:00</v>
      </c>
      <c r="B153" s="8" t="s">
        <v>19</v>
      </c>
      <c r="C153" s="7" t="s">
        <v>20</v>
      </c>
      <c r="D153" s="7">
        <v>85.0</v>
      </c>
      <c r="E153" s="8">
        <v>8.0</v>
      </c>
      <c r="F153" s="7">
        <v>43.0</v>
      </c>
      <c r="G153" s="9">
        <v>5479.0</v>
      </c>
      <c r="H153" s="7" t="s">
        <v>21</v>
      </c>
      <c r="I153" s="7"/>
      <c r="J153" s="7" t="s">
        <v>46</v>
      </c>
      <c r="K153" s="7" t="s">
        <v>23</v>
      </c>
      <c r="L153" s="7"/>
      <c r="M153" s="7"/>
      <c r="N153" s="7"/>
      <c r="O153" s="10"/>
      <c r="P153" s="10"/>
      <c r="Q153" s="7" t="s">
        <v>23</v>
      </c>
      <c r="R153" s="7">
        <v>33.0</v>
      </c>
      <c r="S153" s="7">
        <v>8.0</v>
      </c>
      <c r="T153" s="7"/>
      <c r="U153" s="7"/>
      <c r="V153" s="7"/>
      <c r="W153" s="10"/>
    </row>
    <row r="154" ht="12.75" customHeight="1">
      <c r="A154" s="7" t="str">
        <f>"27.06.2005 09:30:00"</f>
        <v>27.06.2005 09:30:00</v>
      </c>
      <c r="B154" s="8" t="s">
        <v>19</v>
      </c>
      <c r="C154" s="7" t="s">
        <v>20</v>
      </c>
      <c r="D154" s="7">
        <v>89.0</v>
      </c>
      <c r="E154" s="8">
        <v>76.0</v>
      </c>
      <c r="F154" s="7"/>
      <c r="G154" s="9">
        <v>5505.0</v>
      </c>
      <c r="H154" s="7" t="s">
        <v>21</v>
      </c>
      <c r="I154" s="7"/>
      <c r="J154" s="7" t="s">
        <v>22</v>
      </c>
      <c r="K154" s="7" t="s">
        <v>23</v>
      </c>
      <c r="L154" s="7"/>
      <c r="M154" s="7"/>
      <c r="N154" s="7"/>
      <c r="O154" s="10"/>
      <c r="P154" s="10"/>
      <c r="Q154" s="7" t="s">
        <v>23</v>
      </c>
      <c r="R154" s="7">
        <v>39.0</v>
      </c>
      <c r="S154" s="7">
        <v>75.0</v>
      </c>
      <c r="T154" s="7"/>
      <c r="U154" s="7"/>
      <c r="V154" s="7"/>
      <c r="W154" s="10"/>
    </row>
    <row r="155" ht="12.75" customHeight="1">
      <c r="A155" s="7" t="str">
        <f>"22.05.2005 18:00:00"</f>
        <v>22.05.2005 18:00:00</v>
      </c>
      <c r="B155" s="8" t="s">
        <v>19</v>
      </c>
      <c r="C155" s="7" t="s">
        <v>20</v>
      </c>
      <c r="D155" s="7">
        <v>87.0</v>
      </c>
      <c r="E155" s="8">
        <v>53.0</v>
      </c>
      <c r="F155" s="7">
        <v>4.0</v>
      </c>
      <c r="G155" s="9">
        <v>8852.0</v>
      </c>
      <c r="H155" s="7" t="s">
        <v>21</v>
      </c>
      <c r="I155" s="7"/>
      <c r="J155" s="7" t="s">
        <v>38</v>
      </c>
      <c r="K155" s="7" t="s">
        <v>23</v>
      </c>
      <c r="L155" s="7"/>
      <c r="M155" s="7"/>
      <c r="N155" s="7"/>
      <c r="O155" s="10"/>
      <c r="P155" s="10"/>
      <c r="Q155" s="7" t="s">
        <v>23</v>
      </c>
      <c r="R155" s="7">
        <v>33.0</v>
      </c>
      <c r="S155" s="7">
        <v>66.0</v>
      </c>
      <c r="T155" s="7"/>
      <c r="U155" s="7"/>
      <c r="V155" s="7"/>
      <c r="W155" s="10"/>
    </row>
    <row r="156" ht="12.75" customHeight="1">
      <c r="A156" s="7" t="str">
        <f>"22.07.2005 11:00:00"</f>
        <v>22.07.2005 11:00:00</v>
      </c>
      <c r="B156" s="8" t="s">
        <v>19</v>
      </c>
      <c r="C156" s="7" t="s">
        <v>20</v>
      </c>
      <c r="D156" s="7">
        <v>6.0</v>
      </c>
      <c r="E156" s="8">
        <v>2.0</v>
      </c>
      <c r="F156" s="7">
        <v>29.0</v>
      </c>
      <c r="G156" s="9">
        <v>7544.0</v>
      </c>
      <c r="H156" s="7" t="s">
        <v>40</v>
      </c>
      <c r="I156" s="7" t="s">
        <v>66</v>
      </c>
      <c r="J156" s="7"/>
      <c r="K156" s="7" t="s">
        <v>23</v>
      </c>
      <c r="L156" s="7"/>
      <c r="M156" s="7"/>
      <c r="N156" s="7"/>
      <c r="O156" s="10"/>
      <c r="P156" s="10"/>
      <c r="Q156" s="7" t="s">
        <v>23</v>
      </c>
      <c r="R156" s="7">
        <v>33.0</v>
      </c>
      <c r="S156" s="7">
        <v>4.0</v>
      </c>
      <c r="T156" s="7"/>
      <c r="U156" s="7"/>
      <c r="V156" s="7"/>
      <c r="W156" s="10"/>
    </row>
    <row r="157" ht="12.75" customHeight="1">
      <c r="A157" s="7" t="str">
        <f>"23.05.2005 11:00:00"</f>
        <v>23.05.2005 11:00:00</v>
      </c>
      <c r="B157" s="8" t="s">
        <v>19</v>
      </c>
      <c r="C157" s="7" t="s">
        <v>20</v>
      </c>
      <c r="D157" s="7">
        <v>74.0</v>
      </c>
      <c r="E157" s="8">
        <v>45.0</v>
      </c>
      <c r="F157" s="7">
        <v>37.0</v>
      </c>
      <c r="G157" s="9">
        <v>8853.0</v>
      </c>
      <c r="H157" s="7" t="s">
        <v>40</v>
      </c>
      <c r="I157" s="7" t="s">
        <v>66</v>
      </c>
      <c r="J157" s="7"/>
      <c r="K157" s="7" t="s">
        <v>23</v>
      </c>
      <c r="L157" s="7"/>
      <c r="M157" s="7"/>
      <c r="N157" s="7"/>
      <c r="O157" s="10"/>
      <c r="P157" s="10"/>
      <c r="Q157" s="7" t="s">
        <v>23</v>
      </c>
      <c r="R157" s="7">
        <v>33.0</v>
      </c>
      <c r="S157" s="7">
        <v>45.0</v>
      </c>
      <c r="T157" s="7"/>
      <c r="U157" s="7"/>
      <c r="V157" s="7"/>
      <c r="W157" s="10"/>
    </row>
    <row r="158" ht="12.75" customHeight="1">
      <c r="A158" s="7" t="str">
        <f>"07.05.2005 10:15:00"</f>
        <v>07.05.2005 10:15:00</v>
      </c>
      <c r="B158" s="8" t="s">
        <v>19</v>
      </c>
      <c r="C158" s="7" t="s">
        <v>20</v>
      </c>
      <c r="D158" s="7">
        <v>75.0</v>
      </c>
      <c r="E158" s="8">
        <v>5.0</v>
      </c>
      <c r="F158" s="7"/>
      <c r="G158" s="9">
        <v>2255.0</v>
      </c>
      <c r="H158" s="7" t="s">
        <v>40</v>
      </c>
      <c r="I158" s="7" t="s">
        <v>66</v>
      </c>
      <c r="J158" s="7"/>
      <c r="K158" s="7" t="s">
        <v>23</v>
      </c>
      <c r="L158" s="7"/>
      <c r="M158" s="7"/>
      <c r="N158" s="7"/>
      <c r="O158" s="10"/>
      <c r="P158" s="10"/>
      <c r="Q158" s="7" t="s">
        <v>23</v>
      </c>
      <c r="R158" s="7">
        <v>33.0</v>
      </c>
      <c r="S158" s="7">
        <v>44.0</v>
      </c>
      <c r="T158" s="7"/>
      <c r="U158" s="7"/>
      <c r="V158" s="7"/>
      <c r="W158" s="10"/>
    </row>
    <row r="159" ht="12.75" customHeight="1">
      <c r="A159" s="7" t="str">
        <f>"11.06.2005 12:00:00"</f>
        <v>11.06.2005 12:00:00</v>
      </c>
      <c r="B159" s="8" t="s">
        <v>19</v>
      </c>
      <c r="C159" s="7" t="s">
        <v>20</v>
      </c>
      <c r="D159" s="7">
        <v>75.0</v>
      </c>
      <c r="E159" s="8">
        <v>365.0</v>
      </c>
      <c r="F159" s="7">
        <v>37.0</v>
      </c>
      <c r="G159" s="9">
        <v>5456.0</v>
      </c>
      <c r="H159" s="7" t="s">
        <v>40</v>
      </c>
      <c r="I159" s="7" t="s">
        <v>66</v>
      </c>
      <c r="J159" s="7"/>
      <c r="K159" s="7" t="s">
        <v>23</v>
      </c>
      <c r="L159" s="7"/>
      <c r="M159" s="7"/>
      <c r="N159" s="7"/>
      <c r="O159" s="10"/>
      <c r="P159" s="10"/>
      <c r="Q159" s="7" t="s">
        <v>23</v>
      </c>
      <c r="R159" s="7">
        <v>48.0</v>
      </c>
      <c r="S159" s="7">
        <v>85.0</v>
      </c>
      <c r="T159" s="7"/>
      <c r="U159" s="7"/>
      <c r="V159" s="7"/>
      <c r="W159" s="10"/>
    </row>
    <row r="160" ht="12.75" customHeight="1">
      <c r="A160" s="7" t="str">
        <f>"10.05.2005 11:00:00"</f>
        <v>10.05.2005 11:00:00</v>
      </c>
      <c r="B160" s="8" t="s">
        <v>19</v>
      </c>
      <c r="C160" s="7" t="s">
        <v>20</v>
      </c>
      <c r="D160" s="7">
        <v>75.0</v>
      </c>
      <c r="E160" s="8">
        <v>48.0</v>
      </c>
      <c r="F160" s="7">
        <v>39.0</v>
      </c>
      <c r="G160" s="9">
        <v>8840.0</v>
      </c>
      <c r="H160" s="7" t="s">
        <v>40</v>
      </c>
      <c r="I160" s="7" t="s">
        <v>66</v>
      </c>
      <c r="J160" s="7"/>
      <c r="K160" s="7" t="s">
        <v>23</v>
      </c>
      <c r="L160" s="7"/>
      <c r="M160" s="7"/>
      <c r="N160" s="7"/>
      <c r="O160" s="10"/>
      <c r="P160" s="10"/>
      <c r="Q160" s="7" t="s">
        <v>23</v>
      </c>
      <c r="R160" s="7">
        <v>33.0</v>
      </c>
      <c r="S160" s="7">
        <v>66.0</v>
      </c>
      <c r="T160" s="7"/>
      <c r="U160" s="7"/>
      <c r="V160" s="7"/>
      <c r="W160" s="10"/>
    </row>
    <row r="161" ht="12.75" customHeight="1">
      <c r="A161" s="7" t="str">
        <f>"08.06.2005 10:00:00"</f>
        <v>08.06.2005 10:00:00</v>
      </c>
      <c r="B161" s="8" t="s">
        <v>19</v>
      </c>
      <c r="C161" s="7" t="s">
        <v>20</v>
      </c>
      <c r="D161" s="7">
        <v>8.0</v>
      </c>
      <c r="E161" s="8">
        <v>5.0</v>
      </c>
      <c r="F161" s="7">
        <v>4.0</v>
      </c>
      <c r="G161" s="9">
        <v>5478.0</v>
      </c>
      <c r="H161" s="7" t="s">
        <v>40</v>
      </c>
      <c r="I161" s="7" t="s">
        <v>66</v>
      </c>
      <c r="J161" s="7"/>
      <c r="K161" s="7" t="s">
        <v>23</v>
      </c>
      <c r="L161" s="7"/>
      <c r="M161" s="7"/>
      <c r="N161" s="7"/>
      <c r="O161" s="10"/>
      <c r="P161" s="10"/>
      <c r="Q161" s="7" t="s">
        <v>23</v>
      </c>
      <c r="R161" s="7">
        <v>33.0</v>
      </c>
      <c r="S161" s="7">
        <v>24.0</v>
      </c>
      <c r="T161" s="7"/>
      <c r="U161" s="7"/>
      <c r="V161" s="7"/>
      <c r="W161" s="10"/>
    </row>
    <row r="162" ht="12.75" customHeight="1">
      <c r="A162" s="7" t="str">
        <f>"11.07.2005 10:00:00"</f>
        <v>11.07.2005 10:00:00</v>
      </c>
      <c r="B162" s="8" t="s">
        <v>19</v>
      </c>
      <c r="C162" s="7" t="s">
        <v>20</v>
      </c>
      <c r="D162" s="7">
        <v>82.0</v>
      </c>
      <c r="E162" s="8">
        <v>3.0</v>
      </c>
      <c r="F162" s="7">
        <v>38.0</v>
      </c>
      <c r="G162" s="9">
        <v>7406.0</v>
      </c>
      <c r="H162" s="7" t="s">
        <v>40</v>
      </c>
      <c r="I162" s="7" t="s">
        <v>66</v>
      </c>
      <c r="J162" s="7"/>
      <c r="K162" s="7" t="s">
        <v>23</v>
      </c>
      <c r="L162" s="7"/>
      <c r="M162" s="7"/>
      <c r="N162" s="7"/>
      <c r="O162" s="10"/>
      <c r="P162" s="10"/>
      <c r="Q162" s="7" t="s">
        <v>23</v>
      </c>
      <c r="R162" s="7">
        <v>33.0</v>
      </c>
      <c r="S162" s="7">
        <v>12.0</v>
      </c>
      <c r="T162" s="7"/>
      <c r="U162" s="7"/>
      <c r="V162" s="7"/>
      <c r="W162" s="10"/>
    </row>
    <row r="163" ht="12.75" customHeight="1">
      <c r="A163" s="7" t="str">
        <f>"03.06.2005 17:00:00"</f>
        <v>03.06.2005 17:00:00</v>
      </c>
      <c r="B163" s="8" t="s">
        <v>19</v>
      </c>
      <c r="C163" s="7" t="s">
        <v>20</v>
      </c>
      <c r="D163" s="7">
        <v>82.0</v>
      </c>
      <c r="E163" s="8">
        <v>43.0</v>
      </c>
      <c r="F163" s="7">
        <v>42.0</v>
      </c>
      <c r="G163" s="9">
        <v>5467.0</v>
      </c>
      <c r="H163" s="7" t="s">
        <v>40</v>
      </c>
      <c r="I163" s="7" t="s">
        <v>66</v>
      </c>
      <c r="J163" s="7"/>
      <c r="K163" s="7" t="s">
        <v>23</v>
      </c>
      <c r="L163" s="7"/>
      <c r="M163" s="7"/>
      <c r="N163" s="7"/>
      <c r="O163" s="10"/>
      <c r="P163" s="10"/>
      <c r="Q163" s="7" t="s">
        <v>23</v>
      </c>
      <c r="R163" s="7">
        <v>48.0</v>
      </c>
      <c r="S163" s="7">
        <v>20.0</v>
      </c>
      <c r="T163" s="7"/>
      <c r="U163" s="7"/>
      <c r="V163" s="7"/>
      <c r="W163" s="10"/>
    </row>
    <row r="164" ht="12.75" customHeight="1">
      <c r="A164" s="7" t="str">
        <f>"28.06.2005 12:00:00"</f>
        <v>28.06.2005 12:00:00</v>
      </c>
      <c r="B164" s="8" t="s">
        <v>19</v>
      </c>
      <c r="C164" s="7" t="s">
        <v>20</v>
      </c>
      <c r="D164" s="7">
        <v>82.0</v>
      </c>
      <c r="E164" s="8">
        <v>5.0</v>
      </c>
      <c r="F164" s="7">
        <v>39.0</v>
      </c>
      <c r="G164" s="9">
        <v>6800.0</v>
      </c>
      <c r="H164" s="7" t="s">
        <v>40</v>
      </c>
      <c r="I164" s="7" t="s">
        <v>66</v>
      </c>
      <c r="J164" s="7"/>
      <c r="K164" s="7" t="s">
        <v>23</v>
      </c>
      <c r="L164" s="7"/>
      <c r="M164" s="7"/>
      <c r="N164" s="7"/>
      <c r="O164" s="10"/>
      <c r="P164" s="10"/>
      <c r="Q164" s="7" t="s">
        <v>23</v>
      </c>
      <c r="R164" s="7">
        <v>33.0</v>
      </c>
      <c r="S164" s="7">
        <v>24.0</v>
      </c>
      <c r="T164" s="7"/>
      <c r="U164" s="7"/>
      <c r="V164" s="7"/>
      <c r="W164" s="10"/>
    </row>
    <row r="165" ht="12.75" customHeight="1">
      <c r="A165" s="7" t="str">
        <f>"10.06.2005 13:00:00"</f>
        <v>10.06.2005 13:00:00</v>
      </c>
      <c r="B165" s="8" t="s">
        <v>19</v>
      </c>
      <c r="C165" s="7" t="s">
        <v>20</v>
      </c>
      <c r="D165" s="7">
        <v>82.0</v>
      </c>
      <c r="E165" s="8">
        <v>55.0</v>
      </c>
      <c r="F165" s="7">
        <v>4.0</v>
      </c>
      <c r="G165" s="9">
        <v>5440.0</v>
      </c>
      <c r="H165" s="7" t="s">
        <v>40</v>
      </c>
      <c r="I165" s="7" t="s">
        <v>66</v>
      </c>
      <c r="J165" s="7"/>
      <c r="K165" s="7" t="s">
        <v>23</v>
      </c>
      <c r="L165" s="7"/>
      <c r="M165" s="7"/>
      <c r="N165" s="7"/>
      <c r="O165" s="10"/>
      <c r="P165" s="10"/>
      <c r="Q165" s="7" t="s">
        <v>23</v>
      </c>
      <c r="R165" s="7">
        <v>39.0</v>
      </c>
      <c r="S165" s="7">
        <v>55.0</v>
      </c>
      <c r="T165" s="7"/>
      <c r="U165" s="7"/>
      <c r="V165" s="7"/>
      <c r="W165" s="10"/>
    </row>
    <row r="166" ht="12.75" customHeight="1">
      <c r="A166" s="7" t="str">
        <f>"25.05.2005 11:00:00"</f>
        <v>25.05.2005 11:00:00</v>
      </c>
      <c r="B166" s="8" t="s">
        <v>19</v>
      </c>
      <c r="C166" s="7" t="s">
        <v>20</v>
      </c>
      <c r="D166" s="7">
        <v>84.0</v>
      </c>
      <c r="E166" s="8">
        <v>55.0</v>
      </c>
      <c r="F166" s="7">
        <v>41.0</v>
      </c>
      <c r="G166" s="9">
        <v>8856.0</v>
      </c>
      <c r="H166" s="7" t="s">
        <v>40</v>
      </c>
      <c r="I166" s="7" t="s">
        <v>66</v>
      </c>
      <c r="J166" s="7"/>
      <c r="K166" s="7" t="s">
        <v>23</v>
      </c>
      <c r="L166" s="7"/>
      <c r="M166" s="7"/>
      <c r="N166" s="7"/>
      <c r="O166" s="10"/>
      <c r="P166" s="10"/>
      <c r="Q166" s="7" t="s">
        <v>23</v>
      </c>
      <c r="R166" s="7">
        <v>48.0</v>
      </c>
      <c r="S166" s="7">
        <v>20.0</v>
      </c>
      <c r="T166" s="7"/>
      <c r="U166" s="7"/>
      <c r="V166" s="7"/>
      <c r="W166" s="10"/>
    </row>
    <row r="167" ht="12.75" customHeight="1">
      <c r="A167" s="7" t="str">
        <f>"27.06.2005 13:00:00"</f>
        <v>27.06.2005 13:00:00</v>
      </c>
      <c r="B167" s="7" t="s">
        <v>20</v>
      </c>
      <c r="C167" s="7" t="s">
        <v>20</v>
      </c>
      <c r="D167" s="7">
        <v>6.0</v>
      </c>
      <c r="E167" s="8">
        <v>2.0</v>
      </c>
      <c r="F167" s="7">
        <v>29.0</v>
      </c>
      <c r="G167" s="9">
        <v>5599.0</v>
      </c>
      <c r="H167" s="7" t="s">
        <v>40</v>
      </c>
      <c r="I167" s="7" t="s">
        <v>67</v>
      </c>
      <c r="J167" s="7"/>
      <c r="K167" s="7" t="s">
        <v>23</v>
      </c>
      <c r="L167" s="7"/>
      <c r="M167" s="7"/>
      <c r="N167" s="7"/>
      <c r="O167" s="10"/>
      <c r="P167" s="10"/>
      <c r="Q167" s="7" t="s">
        <v>23</v>
      </c>
      <c r="R167" s="7">
        <v>39.0</v>
      </c>
      <c r="S167" s="7">
        <v>2.0</v>
      </c>
      <c r="T167" s="7"/>
      <c r="U167" s="7"/>
      <c r="V167" s="7"/>
      <c r="W167" s="10"/>
    </row>
    <row r="168" ht="12.75" customHeight="1">
      <c r="A168" s="7" t="str">
        <f>"05.07.2005 17:00:00"</f>
        <v>05.07.2005 17:00:00</v>
      </c>
      <c r="B168" s="7" t="s">
        <v>20</v>
      </c>
      <c r="C168" s="7" t="s">
        <v>20</v>
      </c>
      <c r="D168" s="7">
        <v>6.0</v>
      </c>
      <c r="E168" s="8">
        <v>2.0</v>
      </c>
      <c r="F168" s="7">
        <v>29.0</v>
      </c>
      <c r="G168" s="9">
        <v>7091.0</v>
      </c>
      <c r="H168" s="7" t="s">
        <v>40</v>
      </c>
      <c r="I168" s="7" t="s">
        <v>67</v>
      </c>
      <c r="J168" s="7"/>
      <c r="K168" s="7" t="s">
        <v>23</v>
      </c>
      <c r="L168" s="7"/>
      <c r="M168" s="7"/>
      <c r="N168" s="7"/>
      <c r="O168" s="10"/>
      <c r="P168" s="10"/>
      <c r="Q168" s="7" t="s">
        <v>23</v>
      </c>
      <c r="R168" s="7">
        <v>33.0</v>
      </c>
      <c r="S168" s="7">
        <v>12.0</v>
      </c>
      <c r="T168" s="7"/>
      <c r="U168" s="7"/>
      <c r="V168" s="7"/>
      <c r="W168" s="10"/>
    </row>
    <row r="169" ht="12.75" customHeight="1">
      <c r="A169" s="7" t="str">
        <f>"20.07.2005 19:00:00"</f>
        <v>20.07.2005 19:00:00</v>
      </c>
      <c r="B169" s="7" t="s">
        <v>20</v>
      </c>
      <c r="C169" s="7" t="s">
        <v>20</v>
      </c>
      <c r="D169" s="7">
        <v>6.0</v>
      </c>
      <c r="E169" s="8">
        <v>2.0</v>
      </c>
      <c r="F169" s="7">
        <v>29.0</v>
      </c>
      <c r="G169" s="9">
        <v>7343.0</v>
      </c>
      <c r="H169" s="7" t="s">
        <v>40</v>
      </c>
      <c r="I169" s="7" t="s">
        <v>67</v>
      </c>
      <c r="J169" s="7"/>
      <c r="K169" s="7" t="s">
        <v>23</v>
      </c>
      <c r="L169" s="7"/>
      <c r="M169" s="7"/>
      <c r="N169" s="7"/>
      <c r="O169" s="10"/>
      <c r="P169" s="10"/>
      <c r="Q169" s="7" t="s">
        <v>23</v>
      </c>
      <c r="R169" s="7">
        <v>33.0</v>
      </c>
      <c r="S169" s="7">
        <v>49.0</v>
      </c>
      <c r="T169" s="7"/>
      <c r="U169" s="7"/>
      <c r="V169" s="7"/>
      <c r="W169" s="10"/>
    </row>
    <row r="170" ht="12.75" customHeight="1">
      <c r="A170" s="7" t="str">
        <f>"08.07.2005 12:00:00"</f>
        <v>08.07.2005 12:00:00</v>
      </c>
      <c r="B170" s="7" t="s">
        <v>20</v>
      </c>
      <c r="C170" s="7" t="s">
        <v>20</v>
      </c>
      <c r="D170" s="7">
        <v>6.0</v>
      </c>
      <c r="E170" s="8">
        <v>28.0</v>
      </c>
      <c r="F170" s="7">
        <v>32.0</v>
      </c>
      <c r="G170" s="9">
        <v>7094.0</v>
      </c>
      <c r="H170" s="7" t="s">
        <v>40</v>
      </c>
      <c r="I170" s="7" t="s">
        <v>67</v>
      </c>
      <c r="J170" s="7"/>
      <c r="K170" s="7" t="s">
        <v>23</v>
      </c>
      <c r="L170" s="7"/>
      <c r="M170" s="7"/>
      <c r="N170" s="7"/>
      <c r="O170" s="10"/>
      <c r="P170" s="10"/>
      <c r="Q170" s="7" t="s">
        <v>23</v>
      </c>
      <c r="R170" s="7">
        <v>28.0</v>
      </c>
      <c r="S170" s="7">
        <v>79.0</v>
      </c>
      <c r="T170" s="7"/>
      <c r="U170" s="7"/>
      <c r="V170" s="7"/>
      <c r="W170" s="10"/>
    </row>
    <row r="171" ht="12.75" customHeight="1">
      <c r="A171" s="7" t="str">
        <f>"29.06.2005 13:00:00"</f>
        <v>29.06.2005 13:00:00</v>
      </c>
      <c r="B171" s="7" t="s">
        <v>20</v>
      </c>
      <c r="C171" s="7" t="s">
        <v>20</v>
      </c>
      <c r="D171" s="7">
        <v>62.0</v>
      </c>
      <c r="E171" s="8">
        <v>25.0</v>
      </c>
      <c r="F171" s="7"/>
      <c r="G171" s="9">
        <v>7601.0</v>
      </c>
      <c r="H171" s="7" t="s">
        <v>40</v>
      </c>
      <c r="I171" s="7" t="s">
        <v>67</v>
      </c>
      <c r="J171" s="7"/>
      <c r="K171" s="7" t="s">
        <v>23</v>
      </c>
      <c r="L171" s="7"/>
      <c r="M171" s="7"/>
      <c r="N171" s="7"/>
      <c r="O171" s="10"/>
      <c r="P171" s="10"/>
      <c r="Q171" s="7" t="s">
        <v>23</v>
      </c>
      <c r="R171" s="7">
        <v>48.0</v>
      </c>
      <c r="S171" s="7">
        <v>20.0</v>
      </c>
      <c r="T171" s="7"/>
      <c r="U171" s="7"/>
      <c r="V171" s="7"/>
      <c r="W171" s="10"/>
    </row>
    <row r="172" ht="12.75" customHeight="1">
      <c r="A172" s="7" t="str">
        <f>"05.07.2005 11:00:00"</f>
        <v>05.07.2005 11:00:00</v>
      </c>
      <c r="B172" s="7" t="s">
        <v>20</v>
      </c>
      <c r="C172" s="7" t="s">
        <v>20</v>
      </c>
      <c r="D172" s="7">
        <v>68.0</v>
      </c>
      <c r="E172" s="8">
        <v>2.0</v>
      </c>
      <c r="F172" s="7">
        <v>33.0</v>
      </c>
      <c r="G172" s="9">
        <v>7089.0</v>
      </c>
      <c r="H172" s="7" t="s">
        <v>40</v>
      </c>
      <c r="I172" s="7" t="s">
        <v>67</v>
      </c>
      <c r="J172" s="7"/>
      <c r="K172" s="7" t="s">
        <v>35</v>
      </c>
      <c r="L172" s="7"/>
      <c r="M172" s="7"/>
      <c r="N172" s="7"/>
      <c r="O172" s="10"/>
      <c r="P172" s="10"/>
      <c r="Q172" s="7" t="s">
        <v>23</v>
      </c>
      <c r="R172" s="7">
        <v>33.0</v>
      </c>
      <c r="S172" s="7">
        <v>12.0</v>
      </c>
      <c r="T172" s="7"/>
      <c r="U172" s="7"/>
      <c r="V172" s="7"/>
      <c r="W172" s="10"/>
    </row>
    <row r="173" ht="12.75" customHeight="1">
      <c r="A173" s="7" t="str">
        <f>"15.06.2005 19:00:00"</f>
        <v>15.06.2005 19:00:00</v>
      </c>
      <c r="B173" s="7" t="s">
        <v>20</v>
      </c>
      <c r="C173" s="7" t="s">
        <v>20</v>
      </c>
      <c r="D173" s="7">
        <v>69.0</v>
      </c>
      <c r="E173" s="8">
        <v>26.0</v>
      </c>
      <c r="F173" s="7">
        <v>34.0</v>
      </c>
      <c r="G173" s="9">
        <v>5584.0</v>
      </c>
      <c r="H173" s="7" t="s">
        <v>40</v>
      </c>
      <c r="I173" s="7" t="s">
        <v>67</v>
      </c>
      <c r="J173" s="7"/>
      <c r="K173" s="7" t="s">
        <v>23</v>
      </c>
      <c r="L173" s="7"/>
      <c r="M173" s="7"/>
      <c r="N173" s="7"/>
      <c r="O173" s="10"/>
      <c r="P173" s="10"/>
      <c r="Q173" s="7" t="s">
        <v>23</v>
      </c>
      <c r="R173" s="7">
        <v>39.0</v>
      </c>
      <c r="S173" s="7">
        <v>75.0</v>
      </c>
      <c r="T173" s="7"/>
      <c r="U173" s="7"/>
      <c r="V173" s="7"/>
      <c r="W173" s="10"/>
    </row>
    <row r="174" ht="12.75" customHeight="1">
      <c r="A174" s="7" t="str">
        <f>"13.05.2004 16:00:00"</f>
        <v>13.05.2004 16:00:00</v>
      </c>
      <c r="B174" s="7" t="s">
        <v>20</v>
      </c>
      <c r="C174" s="7" t="s">
        <v>20</v>
      </c>
      <c r="D174" s="7">
        <v>72.0</v>
      </c>
      <c r="E174" s="8">
        <v>38.0</v>
      </c>
      <c r="F174" s="7">
        <v>36.0</v>
      </c>
      <c r="G174" s="9">
        <v>8876.0</v>
      </c>
      <c r="H174" s="7" t="s">
        <v>40</v>
      </c>
      <c r="I174" s="7" t="s">
        <v>67</v>
      </c>
      <c r="J174" s="7"/>
      <c r="K174" s="7" t="s">
        <v>23</v>
      </c>
      <c r="L174" s="7"/>
      <c r="M174" s="7"/>
      <c r="N174" s="7"/>
      <c r="O174" s="10"/>
      <c r="P174" s="10"/>
      <c r="Q174" s="7" t="s">
        <v>23</v>
      </c>
      <c r="R174" s="7">
        <v>39.0</v>
      </c>
      <c r="S174" s="7">
        <v>95.0</v>
      </c>
      <c r="T174" s="7"/>
      <c r="U174" s="7"/>
      <c r="V174" s="7"/>
      <c r="W174" s="10"/>
    </row>
    <row r="175" ht="12.75" customHeight="1">
      <c r="A175" s="7" t="str">
        <f>"21.06.2005 13:00:00"</f>
        <v>21.06.2005 13:00:00</v>
      </c>
      <c r="B175" s="7" t="s">
        <v>20</v>
      </c>
      <c r="C175" s="7" t="s">
        <v>20</v>
      </c>
      <c r="D175" s="7">
        <v>75.0</v>
      </c>
      <c r="E175" s="8">
        <v>4.0</v>
      </c>
      <c r="F175" s="7">
        <v>32.0</v>
      </c>
      <c r="G175" s="9">
        <v>5588.0</v>
      </c>
      <c r="H175" s="7" t="s">
        <v>40</v>
      </c>
      <c r="I175" s="7" t="s">
        <v>67</v>
      </c>
      <c r="J175" s="7"/>
      <c r="K175" s="7" t="s">
        <v>23</v>
      </c>
      <c r="L175" s="7"/>
      <c r="M175" s="7"/>
      <c r="N175" s="7"/>
      <c r="O175" s="10"/>
      <c r="P175" s="10"/>
      <c r="Q175" s="7" t="s">
        <v>23</v>
      </c>
      <c r="R175" s="7">
        <v>33.0</v>
      </c>
      <c r="S175" s="7">
        <v>24.0</v>
      </c>
      <c r="T175" s="7"/>
      <c r="U175" s="7"/>
      <c r="V175" s="7"/>
      <c r="W175" s="10"/>
    </row>
    <row r="176" ht="12.75" customHeight="1">
      <c r="A176" s="7" t="str">
        <f>"06.06.2005 17:30:00"</f>
        <v>06.06.2005 17:30:00</v>
      </c>
      <c r="B176" s="7" t="s">
        <v>20</v>
      </c>
      <c r="C176" s="7" t="s">
        <v>20</v>
      </c>
      <c r="D176" s="7">
        <v>76.0</v>
      </c>
      <c r="E176" s="8">
        <v>4.0</v>
      </c>
      <c r="F176" s="7">
        <v>37.0</v>
      </c>
      <c r="G176" s="9">
        <v>5473.0</v>
      </c>
      <c r="H176" s="7" t="s">
        <v>40</v>
      </c>
      <c r="I176" s="7" t="s">
        <v>67</v>
      </c>
      <c r="J176" s="7"/>
      <c r="K176" s="7" t="s">
        <v>23</v>
      </c>
      <c r="L176" s="7"/>
      <c r="M176" s="7"/>
      <c r="N176" s="7"/>
      <c r="O176" s="10"/>
      <c r="P176" s="10"/>
      <c r="Q176" s="7" t="s">
        <v>23</v>
      </c>
      <c r="R176" s="7">
        <v>33.0</v>
      </c>
      <c r="S176" s="7">
        <v>44.0</v>
      </c>
      <c r="T176" s="7"/>
      <c r="U176" s="7"/>
      <c r="V176" s="7"/>
      <c r="W176" s="10"/>
    </row>
    <row r="177" ht="12.75" customHeight="1">
      <c r="A177" s="7" t="str">
        <f>"03.05.2005 09:30:00"</f>
        <v>03.05.2005 09:30:00</v>
      </c>
      <c r="B177" s="7" t="s">
        <v>20</v>
      </c>
      <c r="C177" s="7" t="s">
        <v>20</v>
      </c>
      <c r="D177" s="7">
        <v>76.0</v>
      </c>
      <c r="E177" s="8">
        <v>5.0</v>
      </c>
      <c r="F177" s="7">
        <v>37.0</v>
      </c>
      <c r="G177" s="9">
        <v>2248.0</v>
      </c>
      <c r="H177" s="7" t="s">
        <v>40</v>
      </c>
      <c r="I177" s="7" t="s">
        <v>67</v>
      </c>
      <c r="J177" s="7"/>
      <c r="K177" s="7" t="s">
        <v>23</v>
      </c>
      <c r="L177" s="7"/>
      <c r="M177" s="7"/>
      <c r="N177" s="7"/>
      <c r="O177" s="10"/>
      <c r="P177" s="10"/>
      <c r="Q177" s="7" t="s">
        <v>23</v>
      </c>
      <c r="R177" s="7">
        <v>33.0</v>
      </c>
      <c r="S177" s="7">
        <v>47.0</v>
      </c>
      <c r="T177" s="7"/>
      <c r="U177" s="7"/>
      <c r="V177" s="7"/>
      <c r="W177" s="10"/>
    </row>
    <row r="178" ht="12.75" customHeight="1">
      <c r="A178" s="7" t="str">
        <f>"22.06.2005 17:00:00"</f>
        <v>22.06.2005 17:00:00</v>
      </c>
      <c r="B178" s="7" t="s">
        <v>20</v>
      </c>
      <c r="C178" s="7" t="s">
        <v>20</v>
      </c>
      <c r="D178" s="7">
        <v>77.0</v>
      </c>
      <c r="E178" s="8">
        <v>5.0</v>
      </c>
      <c r="F178" s="7">
        <v>38.0</v>
      </c>
      <c r="G178" s="9">
        <v>5592.0</v>
      </c>
      <c r="H178" s="7" t="s">
        <v>40</v>
      </c>
      <c r="I178" s="7" t="s">
        <v>67</v>
      </c>
      <c r="J178" s="7"/>
      <c r="K178" s="7" t="s">
        <v>23</v>
      </c>
      <c r="L178" s="7"/>
      <c r="M178" s="7"/>
      <c r="N178" s="7"/>
      <c r="O178" s="10"/>
      <c r="P178" s="10"/>
      <c r="Q178" s="7" t="s">
        <v>23</v>
      </c>
      <c r="R178" s="7">
        <v>48.0</v>
      </c>
      <c r="S178" s="7">
        <v>20.0</v>
      </c>
      <c r="T178" s="7"/>
      <c r="U178" s="7"/>
      <c r="V178" s="7"/>
      <c r="W178" s="10"/>
    </row>
    <row r="179" ht="12.75" customHeight="1">
      <c r="A179" s="7" t="str">
        <f>"10.05.2005 11:00:00"</f>
        <v>10.05.2005 11:00:00</v>
      </c>
      <c r="B179" s="7" t="s">
        <v>20</v>
      </c>
      <c r="C179" s="7" t="s">
        <v>20</v>
      </c>
      <c r="D179" s="7">
        <v>77.0</v>
      </c>
      <c r="E179" s="8">
        <v>6.0</v>
      </c>
      <c r="F179" s="7">
        <v>44.0</v>
      </c>
      <c r="G179" s="9">
        <v>8841.0</v>
      </c>
      <c r="H179" s="7" t="s">
        <v>40</v>
      </c>
      <c r="I179" s="7" t="s">
        <v>67</v>
      </c>
      <c r="J179" s="7"/>
      <c r="K179" s="7" t="s">
        <v>23</v>
      </c>
      <c r="L179" s="7"/>
      <c r="M179" s="7"/>
      <c r="N179" s="7"/>
      <c r="O179" s="10"/>
      <c r="P179" s="10"/>
      <c r="Q179" s="7" t="s">
        <v>23</v>
      </c>
      <c r="R179" s="7">
        <v>33.0</v>
      </c>
      <c r="S179" s="7">
        <v>44.0</v>
      </c>
      <c r="T179" s="7"/>
      <c r="U179" s="7"/>
      <c r="V179" s="7"/>
      <c r="W179" s="10"/>
    </row>
    <row r="180" ht="12.75" customHeight="1">
      <c r="A180" s="7" t="str">
        <f>"15.06.2005 18:00:00"</f>
        <v>15.06.2005 18:00:00</v>
      </c>
      <c r="B180" s="7" t="s">
        <v>20</v>
      </c>
      <c r="C180" s="7" t="s">
        <v>20</v>
      </c>
      <c r="D180" s="7">
        <v>78.0</v>
      </c>
      <c r="E180" s="8">
        <v>56.0</v>
      </c>
      <c r="F180" s="7">
        <v>4.0</v>
      </c>
      <c r="G180" s="9">
        <v>5583.0</v>
      </c>
      <c r="H180" s="7" t="s">
        <v>40</v>
      </c>
      <c r="I180" s="7" t="s">
        <v>67</v>
      </c>
      <c r="J180" s="7"/>
      <c r="K180" s="7" t="s">
        <v>23</v>
      </c>
      <c r="L180" s="7"/>
      <c r="M180" s="7"/>
      <c r="N180" s="7"/>
      <c r="O180" s="10"/>
      <c r="P180" s="10"/>
      <c r="Q180" s="7" t="s">
        <v>23</v>
      </c>
      <c r="R180" s="7">
        <v>33.0</v>
      </c>
      <c r="S180" s="7">
        <v>24.0</v>
      </c>
      <c r="T180" s="7"/>
      <c r="U180" s="7"/>
      <c r="V180" s="7"/>
      <c r="W180" s="10"/>
    </row>
    <row r="181" ht="12.75" customHeight="1">
      <c r="A181" s="7" t="str">
        <f>"14.05.2005 11:00:00"</f>
        <v>14.05.2005 11:00:00</v>
      </c>
      <c r="B181" s="7" t="s">
        <v>20</v>
      </c>
      <c r="C181" s="7" t="s">
        <v>20</v>
      </c>
      <c r="D181" s="7">
        <v>8.0</v>
      </c>
      <c r="E181" s="8">
        <v>5.0</v>
      </c>
      <c r="F181" s="7">
        <v>4.0</v>
      </c>
      <c r="G181" s="9">
        <v>8843.0</v>
      </c>
      <c r="H181" s="7" t="s">
        <v>40</v>
      </c>
      <c r="I181" s="7" t="s">
        <v>67</v>
      </c>
      <c r="J181" s="7"/>
      <c r="K181" s="7" t="s">
        <v>23</v>
      </c>
      <c r="L181" s="7"/>
      <c r="M181" s="7"/>
      <c r="N181" s="7"/>
      <c r="O181" s="10"/>
      <c r="P181" s="10"/>
      <c r="Q181" s="7" t="s">
        <v>23</v>
      </c>
      <c r="R181" s="7">
        <v>33.0</v>
      </c>
      <c r="S181" s="7">
        <v>4.0</v>
      </c>
      <c r="T181" s="7"/>
      <c r="U181" s="7"/>
      <c r="V181" s="7"/>
      <c r="W181" s="10"/>
    </row>
    <row r="182" ht="12.75" customHeight="1">
      <c r="A182" s="7" t="str">
        <f>"05.06.2005 09:00:00"</f>
        <v>05.06.2005 09:00:00</v>
      </c>
      <c r="B182" s="7" t="s">
        <v>20</v>
      </c>
      <c r="C182" s="7" t="s">
        <v>20</v>
      </c>
      <c r="D182" s="7">
        <v>8.0</v>
      </c>
      <c r="E182" s="8">
        <v>5.0</v>
      </c>
      <c r="F182" s="7">
        <v>4.0</v>
      </c>
      <c r="G182" s="9">
        <v>5471.0</v>
      </c>
      <c r="H182" s="7" t="s">
        <v>40</v>
      </c>
      <c r="I182" s="7" t="s">
        <v>67</v>
      </c>
      <c r="J182" s="7"/>
      <c r="K182" s="7" t="s">
        <v>23</v>
      </c>
      <c r="L182" s="7"/>
      <c r="M182" s="7"/>
      <c r="N182" s="7"/>
      <c r="O182" s="10"/>
      <c r="P182" s="10"/>
      <c r="Q182" s="7" t="s">
        <v>23</v>
      </c>
      <c r="R182" s="7">
        <v>33.0</v>
      </c>
      <c r="S182" s="7">
        <v>65.0</v>
      </c>
      <c r="T182" s="7"/>
      <c r="U182" s="7"/>
      <c r="V182" s="7"/>
      <c r="W182" s="10"/>
    </row>
    <row r="183" ht="12.75" customHeight="1">
      <c r="A183" s="7" t="str">
        <f>"13.06.2005 13:00:00"</f>
        <v>13.06.2005 13:00:00</v>
      </c>
      <c r="B183" s="7" t="s">
        <v>20</v>
      </c>
      <c r="C183" s="7" t="s">
        <v>20</v>
      </c>
      <c r="D183" s="7">
        <v>8.0</v>
      </c>
      <c r="E183" s="8">
        <v>5.0</v>
      </c>
      <c r="F183" s="7">
        <v>38.0</v>
      </c>
      <c r="G183" s="9">
        <v>5460.0</v>
      </c>
      <c r="H183" s="7" t="s">
        <v>40</v>
      </c>
      <c r="I183" s="7" t="s">
        <v>67</v>
      </c>
      <c r="J183" s="7"/>
      <c r="K183" s="7" t="s">
        <v>23</v>
      </c>
      <c r="L183" s="7"/>
      <c r="M183" s="7"/>
      <c r="N183" s="7"/>
      <c r="O183" s="10"/>
      <c r="P183" s="10"/>
      <c r="Q183" s="7" t="s">
        <v>23</v>
      </c>
      <c r="R183" s="7">
        <v>33.0</v>
      </c>
      <c r="S183" s="7">
        <v>44.0</v>
      </c>
      <c r="T183" s="7"/>
      <c r="U183" s="7"/>
      <c r="V183" s="7"/>
      <c r="W183" s="10"/>
    </row>
    <row r="184" ht="12.75" customHeight="1">
      <c r="A184" s="7" t="str">
        <f>"10.06.2005 15:00:00"</f>
        <v>10.06.2005 15:00:00</v>
      </c>
      <c r="B184" s="7" t="s">
        <v>20</v>
      </c>
      <c r="C184" s="7" t="s">
        <v>20</v>
      </c>
      <c r="D184" s="7">
        <v>8.0</v>
      </c>
      <c r="E184" s="8">
        <v>51.0</v>
      </c>
      <c r="F184" s="7">
        <v>38.0</v>
      </c>
      <c r="G184" s="9">
        <v>9448.0</v>
      </c>
      <c r="H184" s="7" t="s">
        <v>40</v>
      </c>
      <c r="I184" s="7" t="s">
        <v>67</v>
      </c>
      <c r="J184" s="7"/>
      <c r="K184" s="7" t="s">
        <v>23</v>
      </c>
      <c r="L184" s="7"/>
      <c r="M184" s="7"/>
      <c r="N184" s="7"/>
      <c r="O184" s="10"/>
      <c r="P184" s="10"/>
      <c r="Q184" s="7" t="s">
        <v>23</v>
      </c>
      <c r="R184" s="7">
        <v>0.0</v>
      </c>
      <c r="S184" s="7">
        <v>0.0</v>
      </c>
      <c r="T184" s="7"/>
      <c r="U184" s="7"/>
      <c r="V184" s="7"/>
      <c r="W184" s="10"/>
    </row>
    <row r="185" ht="12.75" customHeight="1">
      <c r="A185" s="7" t="str">
        <f>"25.05.2005 11:00:00"</f>
        <v>25.05.2005 11:00:00</v>
      </c>
      <c r="B185" s="7" t="s">
        <v>20</v>
      </c>
      <c r="C185" s="7" t="s">
        <v>20</v>
      </c>
      <c r="D185" s="7">
        <v>8.0</v>
      </c>
      <c r="E185" s="8">
        <v>55.0</v>
      </c>
      <c r="F185" s="7">
        <v>4.0</v>
      </c>
      <c r="G185" s="9">
        <v>8855.0</v>
      </c>
      <c r="H185" s="7" t="s">
        <v>40</v>
      </c>
      <c r="I185" s="7" t="s">
        <v>67</v>
      </c>
      <c r="J185" s="7"/>
      <c r="K185" s="7" t="s">
        <v>23</v>
      </c>
      <c r="L185" s="7"/>
      <c r="M185" s="7"/>
      <c r="N185" s="7"/>
      <c r="O185" s="10"/>
      <c r="P185" s="10"/>
      <c r="Q185" s="7" t="s">
        <v>23</v>
      </c>
      <c r="R185" s="7">
        <v>33.0</v>
      </c>
      <c r="S185" s="7">
        <v>66.0</v>
      </c>
      <c r="T185" s="7"/>
      <c r="U185" s="7"/>
      <c r="V185" s="7"/>
      <c r="W185" s="10"/>
    </row>
    <row r="186" ht="12.75" customHeight="1">
      <c r="A186" s="7" t="str">
        <f>"15.06.2005 08:30:00"</f>
        <v>15.06.2005 08:30:00</v>
      </c>
      <c r="B186" s="7" t="s">
        <v>20</v>
      </c>
      <c r="C186" s="7" t="s">
        <v>20</v>
      </c>
      <c r="D186" s="7">
        <v>8.0</v>
      </c>
      <c r="E186" s="8">
        <v>55.0</v>
      </c>
      <c r="F186" s="7">
        <v>4.0</v>
      </c>
      <c r="G186" s="9">
        <v>5581.0</v>
      </c>
      <c r="H186" s="7" t="s">
        <v>40</v>
      </c>
      <c r="I186" s="7" t="s">
        <v>67</v>
      </c>
      <c r="J186" s="7"/>
      <c r="K186" s="7" t="s">
        <v>23</v>
      </c>
      <c r="L186" s="7"/>
      <c r="M186" s="7"/>
      <c r="N186" s="7"/>
      <c r="O186" s="10"/>
      <c r="P186" s="10"/>
      <c r="Q186" s="7" t="s">
        <v>23</v>
      </c>
      <c r="R186" s="7">
        <v>33.0</v>
      </c>
      <c r="S186" s="7">
        <v>24.0</v>
      </c>
      <c r="T186" s="7"/>
      <c r="U186" s="7"/>
      <c r="V186" s="7"/>
      <c r="W186" s="10"/>
    </row>
    <row r="187" ht="12.75" customHeight="1">
      <c r="A187" s="7" t="str">
        <f>"01.07.2005 08:30:00"</f>
        <v>01.07.2005 08:30:00</v>
      </c>
      <c r="B187" s="7" t="s">
        <v>20</v>
      </c>
      <c r="C187" s="7" t="s">
        <v>20</v>
      </c>
      <c r="D187" s="7">
        <v>8.0</v>
      </c>
      <c r="E187" s="8">
        <v>565.0</v>
      </c>
      <c r="F187" s="7">
        <v>39.0</v>
      </c>
      <c r="G187" s="9">
        <v>7084.0</v>
      </c>
      <c r="H187" s="7" t="s">
        <v>40</v>
      </c>
      <c r="I187" s="7" t="s">
        <v>67</v>
      </c>
      <c r="J187" s="7"/>
      <c r="K187" s="7" t="s">
        <v>23</v>
      </c>
      <c r="L187" s="7"/>
      <c r="M187" s="7"/>
      <c r="N187" s="7"/>
      <c r="O187" s="10"/>
      <c r="P187" s="10"/>
      <c r="Q187" s="7" t="s">
        <v>23</v>
      </c>
      <c r="R187" s="7">
        <v>33.0</v>
      </c>
      <c r="S187" s="7">
        <v>8.0</v>
      </c>
      <c r="T187" s="7"/>
      <c r="U187" s="7"/>
      <c r="V187" s="7"/>
      <c r="W187" s="10"/>
    </row>
    <row r="188" ht="12.75" customHeight="1">
      <c r="A188" s="7" t="str">
        <f>"10.07.2005 14:00:00"</f>
        <v>10.07.2005 14:00:00</v>
      </c>
      <c r="B188" s="7" t="s">
        <v>20</v>
      </c>
      <c r="C188" s="7" t="s">
        <v>20</v>
      </c>
      <c r="D188" s="7">
        <v>8.0</v>
      </c>
      <c r="E188" s="8">
        <v>57.0</v>
      </c>
      <c r="F188" s="7">
        <v>4.0</v>
      </c>
      <c r="G188" s="9">
        <v>7099.0</v>
      </c>
      <c r="H188" s="7" t="s">
        <v>40</v>
      </c>
      <c r="I188" s="7" t="s">
        <v>67</v>
      </c>
      <c r="J188" s="7"/>
      <c r="K188" s="7" t="s">
        <v>23</v>
      </c>
      <c r="L188" s="7"/>
      <c r="M188" s="7"/>
      <c r="N188" s="7"/>
      <c r="O188" s="10"/>
      <c r="P188" s="10"/>
      <c r="Q188" s="7" t="s">
        <v>23</v>
      </c>
      <c r="R188" s="7">
        <v>33.0</v>
      </c>
      <c r="S188" s="7">
        <v>3.0</v>
      </c>
      <c r="T188" s="7"/>
      <c r="U188" s="7"/>
      <c r="V188" s="7"/>
      <c r="W188" s="10"/>
    </row>
    <row r="189" ht="12.75" customHeight="1">
      <c r="A189" s="7" t="str">
        <f>"05.07.2005 10:30:00"</f>
        <v>05.07.2005 10:30:00</v>
      </c>
      <c r="B189" s="7" t="s">
        <v>20</v>
      </c>
      <c r="C189" s="7" t="s">
        <v>20</v>
      </c>
      <c r="D189" s="7">
        <v>8.0</v>
      </c>
      <c r="E189" s="8">
        <v>58.0</v>
      </c>
      <c r="F189" s="7">
        <v>39.0</v>
      </c>
      <c r="G189" s="9">
        <v>7088.0</v>
      </c>
      <c r="H189" s="7" t="s">
        <v>40</v>
      </c>
      <c r="I189" s="7" t="s">
        <v>67</v>
      </c>
      <c r="J189" s="7"/>
      <c r="K189" s="7" t="s">
        <v>35</v>
      </c>
      <c r="L189" s="7"/>
      <c r="M189" s="7"/>
      <c r="N189" s="7"/>
      <c r="O189" s="10"/>
      <c r="P189" s="10"/>
      <c r="Q189" s="7" t="s">
        <v>23</v>
      </c>
      <c r="R189" s="7">
        <v>33.0</v>
      </c>
      <c r="S189" s="7">
        <v>12.0</v>
      </c>
      <c r="T189" s="7"/>
      <c r="U189" s="7"/>
      <c r="V189" s="7"/>
      <c r="W189" s="10"/>
    </row>
    <row r="190" ht="12.75" customHeight="1">
      <c r="A190" s="7" t="str">
        <f>"06.06.2005 13:00:00"</f>
        <v>06.06.2005 13:00:00</v>
      </c>
      <c r="B190" s="7" t="s">
        <v>20</v>
      </c>
      <c r="C190" s="7" t="s">
        <v>20</v>
      </c>
      <c r="D190" s="7">
        <v>8.0</v>
      </c>
      <c r="E190" s="8">
        <v>61.0</v>
      </c>
      <c r="F190" s="7">
        <v>39.0</v>
      </c>
      <c r="G190" s="9">
        <v>5472.0</v>
      </c>
      <c r="H190" s="7" t="s">
        <v>40</v>
      </c>
      <c r="I190" s="7" t="s">
        <v>67</v>
      </c>
      <c r="J190" s="7"/>
      <c r="K190" s="7" t="s">
        <v>23</v>
      </c>
      <c r="L190" s="7"/>
      <c r="M190" s="7"/>
      <c r="N190" s="7"/>
      <c r="O190" s="10"/>
      <c r="P190" s="10"/>
      <c r="Q190" s="7" t="s">
        <v>23</v>
      </c>
      <c r="R190" s="7">
        <v>33.0</v>
      </c>
      <c r="S190" s="7">
        <v>44.0</v>
      </c>
      <c r="T190" s="7"/>
      <c r="U190" s="7"/>
      <c r="V190" s="7"/>
      <c r="W190" s="10"/>
    </row>
    <row r="191" ht="12.75" customHeight="1">
      <c r="A191" s="7" t="str">
        <f>"07.06.2005 10:00:00"</f>
        <v>07.06.2005 10:00:00</v>
      </c>
      <c r="B191" s="7" t="s">
        <v>20</v>
      </c>
      <c r="C191" s="7" t="s">
        <v>20</v>
      </c>
      <c r="D191" s="7">
        <v>82.0</v>
      </c>
      <c r="E191" s="8">
        <v>525.0</v>
      </c>
      <c r="F191" s="7">
        <v>43.0</v>
      </c>
      <c r="G191" s="9">
        <v>5476.0</v>
      </c>
      <c r="H191" s="7" t="s">
        <v>40</v>
      </c>
      <c r="I191" s="7" t="s">
        <v>67</v>
      </c>
      <c r="J191" s="7"/>
      <c r="K191" s="7" t="s">
        <v>23</v>
      </c>
      <c r="L191" s="7"/>
      <c r="M191" s="7"/>
      <c r="N191" s="7"/>
      <c r="O191" s="10"/>
      <c r="P191" s="10"/>
      <c r="Q191" s="7" t="s">
        <v>23</v>
      </c>
      <c r="R191" s="7">
        <v>26.0</v>
      </c>
      <c r="S191" s="7">
        <v>89.0</v>
      </c>
      <c r="T191" s="7"/>
      <c r="U191" s="7"/>
      <c r="V191" s="7"/>
      <c r="W191" s="10"/>
    </row>
    <row r="192" ht="12.75" customHeight="1">
      <c r="A192" s="7" t="str">
        <f>"15.06.2005 11:00:00"</f>
        <v>15.06.2005 11:00:00</v>
      </c>
      <c r="B192" s="7" t="s">
        <v>20</v>
      </c>
      <c r="C192" s="7" t="s">
        <v>20</v>
      </c>
      <c r="D192" s="7">
        <v>82.0</v>
      </c>
      <c r="E192" s="8">
        <v>57.0</v>
      </c>
      <c r="F192" s="7">
        <v>4.0</v>
      </c>
      <c r="G192" s="9">
        <v>5582.0</v>
      </c>
      <c r="H192" s="7" t="s">
        <v>40</v>
      </c>
      <c r="I192" s="7" t="s">
        <v>67</v>
      </c>
      <c r="J192" s="7"/>
      <c r="K192" s="7" t="s">
        <v>23</v>
      </c>
      <c r="L192" s="7"/>
      <c r="M192" s="7"/>
      <c r="N192" s="7"/>
      <c r="O192" s="10"/>
      <c r="P192" s="10"/>
      <c r="Q192" s="7" t="s">
        <v>23</v>
      </c>
      <c r="R192" s="7">
        <v>33.0</v>
      </c>
      <c r="S192" s="7">
        <v>24.0</v>
      </c>
      <c r="T192" s="7"/>
      <c r="U192" s="7"/>
      <c r="V192" s="7"/>
      <c r="W192" s="10"/>
    </row>
    <row r="193" ht="12.75" customHeight="1">
      <c r="A193" s="7" t="str">
        <f>"16.05.2005 19:00:00"</f>
        <v>16.05.2005 19:00:00</v>
      </c>
      <c r="B193" s="7" t="s">
        <v>20</v>
      </c>
      <c r="C193" s="7" t="s">
        <v>20</v>
      </c>
      <c r="D193" s="7">
        <v>83.0</v>
      </c>
      <c r="E193" s="8">
        <v>57.0</v>
      </c>
      <c r="F193" s="7">
        <v>41.0</v>
      </c>
      <c r="G193" s="9">
        <v>8844.0</v>
      </c>
      <c r="H193" s="7" t="s">
        <v>40</v>
      </c>
      <c r="I193" s="7" t="s">
        <v>67</v>
      </c>
      <c r="J193" s="7"/>
      <c r="K193" s="7" t="s">
        <v>23</v>
      </c>
      <c r="L193" s="7"/>
      <c r="M193" s="7"/>
      <c r="N193" s="7"/>
      <c r="O193" s="10"/>
      <c r="P193" s="10"/>
      <c r="Q193" s="7" t="s">
        <v>23</v>
      </c>
      <c r="R193" s="7">
        <v>28.0</v>
      </c>
      <c r="S193" s="7">
        <v>79.0</v>
      </c>
      <c r="T193" s="7"/>
      <c r="U193" s="7"/>
      <c r="V193" s="7"/>
      <c r="W193" s="10"/>
    </row>
    <row r="194" ht="12.75" customHeight="1">
      <c r="A194" s="7" t="str">
        <f>"29.07.2005 06:30:00"</f>
        <v>29.07.2005 06:30:00</v>
      </c>
      <c r="B194" s="8" t="s">
        <v>19</v>
      </c>
      <c r="C194" s="7" t="s">
        <v>20</v>
      </c>
      <c r="D194" s="7">
        <v>6.0</v>
      </c>
      <c r="E194" s="8">
        <v>18.0</v>
      </c>
      <c r="F194" s="7"/>
      <c r="G194" s="9">
        <v>7303.0</v>
      </c>
      <c r="H194" s="7" t="s">
        <v>40</v>
      </c>
      <c r="I194" s="7" t="s">
        <v>68</v>
      </c>
      <c r="J194" s="7"/>
      <c r="K194" s="7" t="s">
        <v>23</v>
      </c>
      <c r="L194" s="7"/>
      <c r="M194" s="7"/>
      <c r="N194" s="7"/>
      <c r="O194" s="10"/>
      <c r="P194" s="10"/>
      <c r="Q194" s="7" t="s">
        <v>23</v>
      </c>
      <c r="R194" s="7">
        <v>33.0</v>
      </c>
      <c r="S194" s="7">
        <v>44.0</v>
      </c>
      <c r="T194" s="7"/>
      <c r="U194" s="7"/>
      <c r="V194" s="7"/>
      <c r="W194" s="10"/>
    </row>
    <row r="195" ht="12.75" customHeight="1">
      <c r="A195" s="7" t="str">
        <f>"22.07.2005 11:00:00"</f>
        <v>22.07.2005 11:00:00</v>
      </c>
      <c r="B195" s="8" t="s">
        <v>19</v>
      </c>
      <c r="C195" s="7" t="s">
        <v>20</v>
      </c>
      <c r="D195" s="7">
        <v>61.0</v>
      </c>
      <c r="E195" s="8">
        <v>2.0</v>
      </c>
      <c r="F195" s="7"/>
      <c r="G195" s="9">
        <v>7323.0</v>
      </c>
      <c r="H195" s="7" t="s">
        <v>40</v>
      </c>
      <c r="I195" s="7" t="s">
        <v>68</v>
      </c>
      <c r="J195" s="7"/>
      <c r="K195" s="7" t="s">
        <v>23</v>
      </c>
      <c r="L195" s="7"/>
      <c r="M195" s="7"/>
      <c r="N195" s="7"/>
      <c r="O195" s="10"/>
      <c r="P195" s="10"/>
      <c r="Q195" s="7" t="s">
        <v>23</v>
      </c>
      <c r="R195" s="7">
        <v>33.0</v>
      </c>
      <c r="S195" s="7">
        <v>47.0</v>
      </c>
      <c r="T195" s="7"/>
      <c r="U195" s="7"/>
      <c r="V195" s="7"/>
      <c r="W195" s="10"/>
    </row>
    <row r="196" ht="12.75" customHeight="1">
      <c r="A196" s="7" t="str">
        <f>"11.07.2005 08:00:00"</f>
        <v>11.07.2005 08:00:00</v>
      </c>
      <c r="B196" s="8" t="s">
        <v>19</v>
      </c>
      <c r="C196" s="7" t="s">
        <v>20</v>
      </c>
      <c r="D196" s="7">
        <v>61.0</v>
      </c>
      <c r="E196" s="8">
        <v>22.0</v>
      </c>
      <c r="F196" s="7"/>
      <c r="G196" s="9">
        <v>705.0</v>
      </c>
      <c r="H196" s="7" t="s">
        <v>40</v>
      </c>
      <c r="I196" s="7" t="s">
        <v>68</v>
      </c>
      <c r="J196" s="7"/>
      <c r="K196" s="7" t="s">
        <v>23</v>
      </c>
      <c r="L196" s="7"/>
      <c r="M196" s="7"/>
      <c r="N196" s="7"/>
      <c r="O196" s="10"/>
      <c r="P196" s="10"/>
      <c r="Q196" s="7" t="s">
        <v>23</v>
      </c>
      <c r="R196" s="7">
        <v>33.0</v>
      </c>
      <c r="S196" s="7">
        <v>31.0</v>
      </c>
      <c r="T196" s="7"/>
      <c r="U196" s="7"/>
      <c r="V196" s="7"/>
      <c r="W196" s="10"/>
    </row>
    <row r="197" ht="12.75" customHeight="1">
      <c r="A197" s="7" t="str">
        <f>"23.07.2005 11:00:00"</f>
        <v>23.07.2005 11:00:00</v>
      </c>
      <c r="B197" s="8" t="s">
        <v>19</v>
      </c>
      <c r="C197" s="7" t="s">
        <v>20</v>
      </c>
      <c r="D197" s="7">
        <v>61.0</v>
      </c>
      <c r="E197" s="8">
        <v>24.0</v>
      </c>
      <c r="F197" s="7"/>
      <c r="G197" s="9">
        <v>7327.0</v>
      </c>
      <c r="H197" s="7" t="s">
        <v>40</v>
      </c>
      <c r="I197" s="7" t="s">
        <v>68</v>
      </c>
      <c r="J197" s="7"/>
      <c r="K197" s="7" t="s">
        <v>23</v>
      </c>
      <c r="L197" s="7"/>
      <c r="M197" s="7"/>
      <c r="N197" s="7"/>
      <c r="O197" s="10"/>
      <c r="P197" s="10"/>
      <c r="Q197" s="7" t="s">
        <v>23</v>
      </c>
      <c r="R197" s="7">
        <v>33.0</v>
      </c>
      <c r="S197" s="7">
        <v>56.0</v>
      </c>
      <c r="T197" s="7"/>
      <c r="U197" s="7"/>
      <c r="V197" s="7"/>
      <c r="W197" s="10"/>
    </row>
    <row r="198" ht="12.75" customHeight="1">
      <c r="A198" s="7" t="str">
        <f>"04.07.2005 12:00:00"</f>
        <v>04.07.2005 12:00:00</v>
      </c>
      <c r="B198" s="8" t="s">
        <v>19</v>
      </c>
      <c r="C198" s="7" t="s">
        <v>20</v>
      </c>
      <c r="D198" s="7">
        <v>7.0</v>
      </c>
      <c r="E198" s="8">
        <v>31.0</v>
      </c>
      <c r="F198" s="7"/>
      <c r="G198" s="9">
        <v>7017.0</v>
      </c>
      <c r="H198" s="7" t="s">
        <v>40</v>
      </c>
      <c r="I198" s="7" t="s">
        <v>68</v>
      </c>
      <c r="J198" s="7"/>
      <c r="K198" s="7" t="s">
        <v>23</v>
      </c>
      <c r="L198" s="7"/>
      <c r="M198" s="7"/>
      <c r="N198" s="7"/>
      <c r="O198" s="10"/>
      <c r="P198" s="10"/>
      <c r="Q198" s="7" t="s">
        <v>23</v>
      </c>
      <c r="R198" s="7">
        <v>39.0</v>
      </c>
      <c r="S198" s="7">
        <v>16.0</v>
      </c>
      <c r="T198" s="7"/>
      <c r="U198" s="7"/>
      <c r="V198" s="7"/>
      <c r="W198" s="10"/>
    </row>
    <row r="199" ht="12.75" customHeight="1">
      <c r="A199" s="7" t="str">
        <f>"03.07.2005 20:00:00"</f>
        <v>03.07.2005 20:00:00</v>
      </c>
      <c r="B199" s="8" t="s">
        <v>19</v>
      </c>
      <c r="C199" s="7" t="s">
        <v>20</v>
      </c>
      <c r="D199" s="7">
        <v>71.0</v>
      </c>
      <c r="E199" s="8">
        <v>33.0</v>
      </c>
      <c r="F199" s="7"/>
      <c r="G199" s="9">
        <v>7016.0</v>
      </c>
      <c r="H199" s="7" t="s">
        <v>40</v>
      </c>
      <c r="I199" s="7" t="s">
        <v>68</v>
      </c>
      <c r="J199" s="7"/>
      <c r="K199" s="7" t="s">
        <v>23</v>
      </c>
      <c r="L199" s="7"/>
      <c r="M199" s="7"/>
      <c r="N199" s="7"/>
      <c r="O199" s="10"/>
      <c r="P199" s="10"/>
      <c r="Q199" s="7" t="s">
        <v>23</v>
      </c>
      <c r="R199" s="7">
        <v>39.0</v>
      </c>
      <c r="S199" s="7">
        <v>2.0</v>
      </c>
      <c r="T199" s="7"/>
      <c r="U199" s="7"/>
      <c r="V199" s="7"/>
      <c r="W199" s="10"/>
    </row>
    <row r="200" ht="12.75" customHeight="1">
      <c r="A200" s="7" t="str">
        <f>"06.06.2005 08:30:00"</f>
        <v>06.06.2005 08:30:00</v>
      </c>
      <c r="B200" s="8" t="s">
        <v>19</v>
      </c>
      <c r="C200" s="7" t="s">
        <v>20</v>
      </c>
      <c r="D200" s="7">
        <v>71.0</v>
      </c>
      <c r="E200" s="8">
        <v>36.0</v>
      </c>
      <c r="F200" s="7"/>
      <c r="G200" s="9">
        <v>5423.0</v>
      </c>
      <c r="H200" s="7" t="s">
        <v>40</v>
      </c>
      <c r="I200" s="7" t="s">
        <v>68</v>
      </c>
      <c r="J200" s="7"/>
      <c r="K200" s="7" t="s">
        <v>23</v>
      </c>
      <c r="L200" s="7"/>
      <c r="M200" s="7"/>
      <c r="N200" s="7"/>
      <c r="O200" s="10"/>
      <c r="P200" s="10"/>
      <c r="Q200" s="7" t="s">
        <v>23</v>
      </c>
      <c r="R200" s="7">
        <v>33.0</v>
      </c>
      <c r="S200" s="7">
        <v>45.0</v>
      </c>
      <c r="T200" s="7"/>
      <c r="U200" s="7"/>
      <c r="V200" s="7"/>
      <c r="W200" s="10"/>
    </row>
    <row r="201" ht="12.75" customHeight="1">
      <c r="A201" s="7" t="str">
        <f>"25.05.2005 11:00:00"</f>
        <v>25.05.2005 11:00:00</v>
      </c>
      <c r="B201" s="8" t="s">
        <v>19</v>
      </c>
      <c r="C201" s="7" t="s">
        <v>20</v>
      </c>
      <c r="D201" s="7">
        <v>71.0</v>
      </c>
      <c r="E201" s="8">
        <v>46.0</v>
      </c>
      <c r="F201" s="7"/>
      <c r="G201" s="9">
        <v>5414.0</v>
      </c>
      <c r="H201" s="7" t="s">
        <v>40</v>
      </c>
      <c r="I201" s="7" t="s">
        <v>68</v>
      </c>
      <c r="J201" s="7"/>
      <c r="K201" s="7" t="s">
        <v>23</v>
      </c>
      <c r="L201" s="7"/>
      <c r="M201" s="7"/>
      <c r="N201" s="7"/>
      <c r="O201" s="10"/>
      <c r="P201" s="10"/>
      <c r="Q201" s="7" t="s">
        <v>23</v>
      </c>
      <c r="R201" s="7">
        <v>33.0</v>
      </c>
      <c r="S201" s="7">
        <v>47.0</v>
      </c>
      <c r="T201" s="7"/>
      <c r="U201" s="7"/>
      <c r="V201" s="7"/>
      <c r="W201" s="10"/>
    </row>
    <row r="202" ht="12.75" customHeight="1">
      <c r="A202" s="7" t="str">
        <f>"30.07.2005 17:00:00"</f>
        <v>30.07.2005 17:00:00</v>
      </c>
      <c r="B202" s="8" t="s">
        <v>19</v>
      </c>
      <c r="C202" s="7" t="s">
        <v>20</v>
      </c>
      <c r="D202" s="7">
        <v>72.0</v>
      </c>
      <c r="E202" s="8">
        <v>4.0</v>
      </c>
      <c r="F202" s="7"/>
      <c r="G202" s="9">
        <v>7307.0</v>
      </c>
      <c r="H202" s="7" t="s">
        <v>40</v>
      </c>
      <c r="I202" s="7" t="s">
        <v>68</v>
      </c>
      <c r="J202" s="7"/>
      <c r="K202" s="7" t="s">
        <v>23</v>
      </c>
      <c r="L202" s="7"/>
      <c r="M202" s="7"/>
      <c r="N202" s="7"/>
      <c r="O202" s="10"/>
      <c r="P202" s="10"/>
      <c r="Q202" s="7" t="s">
        <v>23</v>
      </c>
      <c r="R202" s="7">
        <v>48.0</v>
      </c>
      <c r="S202" s="7">
        <v>912.0</v>
      </c>
      <c r="T202" s="7"/>
      <c r="U202" s="7"/>
      <c r="V202" s="7"/>
      <c r="W202" s="10"/>
    </row>
    <row r="203" ht="12.75" customHeight="1">
      <c r="A203" s="7" t="str">
        <f>"22.05.2005 11:00:00"</f>
        <v>22.05.2005 11:00:00</v>
      </c>
      <c r="B203" s="8" t="s">
        <v>19</v>
      </c>
      <c r="C203" s="7" t="s">
        <v>20</v>
      </c>
      <c r="D203" s="7">
        <v>74.0</v>
      </c>
      <c r="E203" s="8">
        <v>43.0</v>
      </c>
      <c r="F203" s="7"/>
      <c r="G203" s="9">
        <v>5404.0</v>
      </c>
      <c r="H203" s="7" t="s">
        <v>40</v>
      </c>
      <c r="I203" s="7" t="s">
        <v>68</v>
      </c>
      <c r="J203" s="7"/>
      <c r="K203" s="7" t="s">
        <v>23</v>
      </c>
      <c r="L203" s="7"/>
      <c r="M203" s="7"/>
      <c r="N203" s="7"/>
      <c r="O203" s="10"/>
      <c r="P203" s="10"/>
      <c r="Q203" s="7" t="s">
        <v>23</v>
      </c>
      <c r="R203" s="7">
        <v>28.0</v>
      </c>
      <c r="S203" s="7">
        <v>79.0</v>
      </c>
      <c r="T203" s="7"/>
      <c r="U203" s="7"/>
      <c r="V203" s="7"/>
      <c r="W203" s="10"/>
    </row>
    <row r="204" ht="12.75" customHeight="1">
      <c r="A204" s="7" t="str">
        <f>"03.07.2005 09:30:00"</f>
        <v>03.07.2005 09:30:00</v>
      </c>
      <c r="B204" s="8" t="s">
        <v>19</v>
      </c>
      <c r="C204" s="7" t="s">
        <v>20</v>
      </c>
      <c r="D204" s="7">
        <v>75.0</v>
      </c>
      <c r="E204" s="8">
        <v>46.0</v>
      </c>
      <c r="F204" s="7"/>
      <c r="G204" s="9">
        <v>7014.0</v>
      </c>
      <c r="H204" s="7" t="s">
        <v>40</v>
      </c>
      <c r="I204" s="7" t="s">
        <v>68</v>
      </c>
      <c r="J204" s="7"/>
      <c r="K204" s="7" t="s">
        <v>23</v>
      </c>
      <c r="L204" s="7"/>
      <c r="M204" s="7"/>
      <c r="N204" s="7"/>
      <c r="O204" s="10"/>
      <c r="P204" s="10"/>
      <c r="Q204" s="7" t="s">
        <v>23</v>
      </c>
      <c r="R204" s="7">
        <v>39.0</v>
      </c>
      <c r="S204" s="7">
        <v>2.0</v>
      </c>
      <c r="T204" s="7"/>
      <c r="U204" s="7"/>
      <c r="V204" s="7"/>
      <c r="W204" s="10"/>
    </row>
    <row r="205" ht="12.75" customHeight="1">
      <c r="A205" s="7" t="str">
        <f>"24.06.2005 15:00:00"</f>
        <v>24.06.2005 15:00:00</v>
      </c>
      <c r="B205" s="8" t="s">
        <v>19</v>
      </c>
      <c r="C205" s="7" t="s">
        <v>20</v>
      </c>
      <c r="D205" s="7">
        <v>76.0</v>
      </c>
      <c r="E205" s="8">
        <v>43.0</v>
      </c>
      <c r="F205" s="7"/>
      <c r="G205" s="9">
        <v>5516.0</v>
      </c>
      <c r="H205" s="7" t="s">
        <v>40</v>
      </c>
      <c r="I205" s="7" t="s">
        <v>68</v>
      </c>
      <c r="J205" s="7"/>
      <c r="K205" s="7" t="s">
        <v>23</v>
      </c>
      <c r="L205" s="7"/>
      <c r="M205" s="7"/>
      <c r="N205" s="7"/>
      <c r="O205" s="10"/>
      <c r="P205" s="10"/>
      <c r="Q205" s="7" t="s">
        <v>23</v>
      </c>
      <c r="R205" s="7">
        <v>33.0</v>
      </c>
      <c r="S205" s="7">
        <v>56.0</v>
      </c>
      <c r="T205" s="7"/>
      <c r="U205" s="7"/>
      <c r="V205" s="7"/>
      <c r="W205" s="10"/>
    </row>
    <row r="206" ht="12.75" customHeight="1">
      <c r="A206" s="7" t="str">
        <f>"24.06.2005"</f>
        <v>24.06.2005</v>
      </c>
      <c r="B206" s="8" t="s">
        <v>19</v>
      </c>
      <c r="C206" s="7" t="s">
        <v>20</v>
      </c>
      <c r="D206" s="7">
        <v>76.0</v>
      </c>
      <c r="E206" s="8">
        <v>476.0</v>
      </c>
      <c r="F206" s="7"/>
      <c r="G206" s="9">
        <v>5515.0</v>
      </c>
      <c r="H206" s="7" t="s">
        <v>40</v>
      </c>
      <c r="I206" s="7" t="s">
        <v>68</v>
      </c>
      <c r="J206" s="7"/>
      <c r="K206" s="7" t="s">
        <v>23</v>
      </c>
      <c r="L206" s="7"/>
      <c r="M206" s="7"/>
      <c r="N206" s="7"/>
      <c r="O206" s="10"/>
      <c r="P206" s="10"/>
      <c r="Q206" s="7" t="s">
        <v>23</v>
      </c>
      <c r="R206" s="7">
        <v>33.0</v>
      </c>
      <c r="S206" s="7">
        <v>56.0</v>
      </c>
      <c r="T206" s="7"/>
      <c r="U206" s="7"/>
      <c r="V206" s="7"/>
      <c r="W206" s="10"/>
    </row>
    <row r="207" ht="12.75" customHeight="1">
      <c r="A207" s="7" t="str">
        <f>"15.06.2005 16:30:00"</f>
        <v>15.06.2005 16:30:00</v>
      </c>
      <c r="B207" s="8" t="s">
        <v>19</v>
      </c>
      <c r="C207" s="7" t="s">
        <v>20</v>
      </c>
      <c r="D207" s="7">
        <v>76.0</v>
      </c>
      <c r="E207" s="8">
        <v>48.0</v>
      </c>
      <c r="F207" s="7"/>
      <c r="G207" s="9">
        <v>5532.0</v>
      </c>
      <c r="H207" s="7" t="s">
        <v>40</v>
      </c>
      <c r="I207" s="7" t="s">
        <v>68</v>
      </c>
      <c r="J207" s="7"/>
      <c r="K207" s="7" t="s">
        <v>23</v>
      </c>
      <c r="L207" s="7"/>
      <c r="M207" s="7"/>
      <c r="N207" s="7"/>
      <c r="O207" s="10"/>
      <c r="P207" s="10"/>
      <c r="Q207" s="7" t="s">
        <v>23</v>
      </c>
      <c r="R207" s="7">
        <v>33.0</v>
      </c>
      <c r="S207" s="7">
        <v>24.0</v>
      </c>
      <c r="T207" s="7"/>
      <c r="U207" s="7"/>
      <c r="V207" s="7"/>
      <c r="W207" s="10"/>
    </row>
    <row r="208" ht="12.75" customHeight="1">
      <c r="A208" s="7" t="str">
        <f>"24.06.2005 08:00:00"</f>
        <v>24.06.2005 08:00:00</v>
      </c>
      <c r="B208" s="8" t="s">
        <v>19</v>
      </c>
      <c r="C208" s="7" t="s">
        <v>20</v>
      </c>
      <c r="D208" s="7">
        <v>76.0</v>
      </c>
      <c r="E208" s="8">
        <v>48.0</v>
      </c>
      <c r="F208" s="7"/>
      <c r="G208" s="9">
        <v>5514.0</v>
      </c>
      <c r="H208" s="7" t="s">
        <v>40</v>
      </c>
      <c r="I208" s="7" t="s">
        <v>68</v>
      </c>
      <c r="J208" s="7"/>
      <c r="K208" s="7" t="s">
        <v>23</v>
      </c>
      <c r="L208" s="7"/>
      <c r="M208" s="7"/>
      <c r="N208" s="7"/>
      <c r="O208" s="10"/>
      <c r="P208" s="10"/>
      <c r="Q208" s="7" t="s">
        <v>23</v>
      </c>
      <c r="R208" s="7">
        <v>33.0</v>
      </c>
      <c r="S208" s="7">
        <v>56.0</v>
      </c>
      <c r="T208" s="7"/>
      <c r="U208" s="7"/>
      <c r="V208" s="7"/>
      <c r="W208" s="10"/>
    </row>
    <row r="209" ht="12.75" customHeight="1">
      <c r="A209" s="7" t="str">
        <f>"22.05.2005"</f>
        <v>22.05.2005</v>
      </c>
      <c r="B209" s="8" t="s">
        <v>19</v>
      </c>
      <c r="C209" s="7" t="s">
        <v>20</v>
      </c>
      <c r="D209" s="7">
        <v>77.0</v>
      </c>
      <c r="E209" s="8">
        <v>44.0</v>
      </c>
      <c r="F209" s="7"/>
      <c r="G209" s="9">
        <v>5403.0</v>
      </c>
      <c r="H209" s="7" t="s">
        <v>40</v>
      </c>
      <c r="I209" s="7" t="s">
        <v>68</v>
      </c>
      <c r="J209" s="7"/>
      <c r="K209" s="7" t="s">
        <v>23</v>
      </c>
      <c r="L209" s="7"/>
      <c r="M209" s="7"/>
      <c r="N209" s="7"/>
      <c r="O209" s="10"/>
      <c r="P209" s="10"/>
      <c r="Q209" s="7" t="s">
        <v>23</v>
      </c>
      <c r="R209" s="7">
        <v>28.0</v>
      </c>
      <c r="S209" s="7">
        <v>79.0</v>
      </c>
      <c r="T209" s="7"/>
      <c r="U209" s="7"/>
      <c r="V209" s="7"/>
      <c r="W209" s="10"/>
    </row>
    <row r="210" ht="12.75" customHeight="1">
      <c r="A210" s="7" t="str">
        <f>"13.06.2005 15:30:00"</f>
        <v>13.06.2005 15:30:00</v>
      </c>
      <c r="B210" s="8" t="s">
        <v>19</v>
      </c>
      <c r="C210" s="7" t="s">
        <v>20</v>
      </c>
      <c r="D210" s="7">
        <v>77.0</v>
      </c>
      <c r="E210" s="8">
        <v>45.0</v>
      </c>
      <c r="F210" s="7"/>
      <c r="G210" s="9">
        <v>9226.0</v>
      </c>
      <c r="H210" s="7" t="s">
        <v>40</v>
      </c>
      <c r="I210" s="7" t="s">
        <v>68</v>
      </c>
      <c r="J210" s="7"/>
      <c r="K210" s="7" t="s">
        <v>23</v>
      </c>
      <c r="L210" s="7"/>
      <c r="M210" s="7"/>
      <c r="N210" s="7"/>
      <c r="O210" s="10"/>
      <c r="P210" s="10"/>
      <c r="Q210" s="7" t="s">
        <v>23</v>
      </c>
      <c r="R210" s="7">
        <v>33.0</v>
      </c>
      <c r="S210" s="7">
        <v>44.0</v>
      </c>
      <c r="T210" s="7"/>
      <c r="U210" s="7"/>
      <c r="V210" s="7"/>
      <c r="W210" s="10"/>
    </row>
    <row r="211" ht="12.75" customHeight="1">
      <c r="A211" s="7" t="str">
        <f>"13.06.2005 11:30:00"</f>
        <v>13.06.2005 11:30:00</v>
      </c>
      <c r="B211" s="8" t="s">
        <v>19</v>
      </c>
      <c r="C211" s="7" t="s">
        <v>20</v>
      </c>
      <c r="D211" s="7">
        <v>77.0</v>
      </c>
      <c r="E211" s="8">
        <v>5.0</v>
      </c>
      <c r="F211" s="7"/>
      <c r="G211" s="9">
        <v>5522.0</v>
      </c>
      <c r="H211" s="7" t="s">
        <v>40</v>
      </c>
      <c r="I211" s="7" t="s">
        <v>68</v>
      </c>
      <c r="J211" s="7"/>
      <c r="K211" s="7" t="s">
        <v>23</v>
      </c>
      <c r="L211" s="7"/>
      <c r="M211" s="7"/>
      <c r="N211" s="7"/>
      <c r="O211" s="10"/>
      <c r="P211" s="10"/>
      <c r="Q211" s="7" t="s">
        <v>23</v>
      </c>
      <c r="R211" s="7">
        <v>33.0</v>
      </c>
      <c r="S211" s="7">
        <v>44.0</v>
      </c>
      <c r="T211" s="7"/>
      <c r="U211" s="7"/>
      <c r="V211" s="7"/>
      <c r="W211" s="10"/>
    </row>
    <row r="212" ht="12.75" customHeight="1">
      <c r="A212" s="7" t="str">
        <f>"21.05.2005 13:00:00"</f>
        <v>21.05.2005 13:00:00</v>
      </c>
      <c r="B212" s="8" t="s">
        <v>19</v>
      </c>
      <c r="C212" s="7" t="s">
        <v>20</v>
      </c>
      <c r="D212" s="7">
        <v>78.0</v>
      </c>
      <c r="E212" s="8">
        <v>48.0</v>
      </c>
      <c r="F212" s="7">
        <v>38.0</v>
      </c>
      <c r="G212" s="9">
        <v>8849.0</v>
      </c>
      <c r="H212" s="7" t="s">
        <v>40</v>
      </c>
      <c r="I212" s="7" t="s">
        <v>68</v>
      </c>
      <c r="J212" s="7"/>
      <c r="K212" s="7" t="s">
        <v>23</v>
      </c>
      <c r="L212" s="7"/>
      <c r="M212" s="7"/>
      <c r="N212" s="7"/>
      <c r="O212" s="10"/>
      <c r="P212" s="10"/>
      <c r="Q212" s="7" t="s">
        <v>23</v>
      </c>
      <c r="R212" s="7">
        <v>28.0</v>
      </c>
      <c r="S212" s="7">
        <v>79.0</v>
      </c>
      <c r="T212" s="7"/>
      <c r="U212" s="7"/>
      <c r="V212" s="7"/>
      <c r="W212" s="10"/>
    </row>
    <row r="213" ht="12.75" customHeight="1">
      <c r="A213" s="7" t="str">
        <f>"03.06.2005 10:00:00"</f>
        <v>03.06.2005 10:00:00</v>
      </c>
      <c r="B213" s="8" t="s">
        <v>19</v>
      </c>
      <c r="C213" s="7" t="s">
        <v>20</v>
      </c>
      <c r="D213" s="7">
        <v>79.0</v>
      </c>
      <c r="E213" s="8">
        <v>47.0</v>
      </c>
      <c r="F213" s="7"/>
      <c r="G213" s="9">
        <v>5486.0</v>
      </c>
      <c r="H213" s="7" t="s">
        <v>40</v>
      </c>
      <c r="I213" s="7" t="s">
        <v>68</v>
      </c>
      <c r="J213" s="7"/>
      <c r="K213" s="7" t="s">
        <v>23</v>
      </c>
      <c r="L213" s="7"/>
      <c r="M213" s="7"/>
      <c r="N213" s="7"/>
      <c r="O213" s="10"/>
      <c r="P213" s="10"/>
      <c r="Q213" s="7" t="s">
        <v>23</v>
      </c>
      <c r="R213" s="7">
        <v>28.0</v>
      </c>
      <c r="S213" s="7">
        <v>79.0</v>
      </c>
      <c r="T213" s="7"/>
      <c r="U213" s="7"/>
      <c r="V213" s="7"/>
      <c r="W213" s="10"/>
    </row>
    <row r="214" ht="12.75" customHeight="1">
      <c r="A214" s="7" t="str">
        <f>"13.06.2005 12:00:00"</f>
        <v>13.06.2005 12:00:00</v>
      </c>
      <c r="B214" s="8" t="s">
        <v>19</v>
      </c>
      <c r="C214" s="7" t="s">
        <v>20</v>
      </c>
      <c r="D214" s="7">
        <v>8.0</v>
      </c>
      <c r="E214" s="8">
        <v>47.0</v>
      </c>
      <c r="F214" s="7"/>
      <c r="G214" s="9">
        <v>5523.0</v>
      </c>
      <c r="H214" s="7" t="s">
        <v>40</v>
      </c>
      <c r="I214" s="7" t="s">
        <v>68</v>
      </c>
      <c r="J214" s="7"/>
      <c r="K214" s="7" t="s">
        <v>23</v>
      </c>
      <c r="L214" s="7"/>
      <c r="M214" s="7"/>
      <c r="N214" s="7"/>
      <c r="O214" s="10"/>
      <c r="P214" s="10"/>
      <c r="Q214" s="7" t="s">
        <v>23</v>
      </c>
      <c r="R214" s="7">
        <v>33.0</v>
      </c>
      <c r="S214" s="7">
        <v>44.0</v>
      </c>
      <c r="T214" s="7"/>
      <c r="U214" s="7"/>
      <c r="V214" s="7"/>
      <c r="W214" s="10"/>
    </row>
    <row r="215" ht="12.75" customHeight="1">
      <c r="A215" s="7" t="str">
        <f>"19.05.2005 11:00:00"</f>
        <v>19.05.2005 11:00:00</v>
      </c>
      <c r="B215" s="8" t="s">
        <v>19</v>
      </c>
      <c r="C215" s="7" t="s">
        <v>20</v>
      </c>
      <c r="D215" s="7">
        <v>8.0</v>
      </c>
      <c r="E215" s="8">
        <v>6.0</v>
      </c>
      <c r="F215" s="7">
        <v>42.0</v>
      </c>
      <c r="G215" s="9">
        <v>8549.0</v>
      </c>
      <c r="H215" s="7" t="s">
        <v>40</v>
      </c>
      <c r="I215" s="7" t="s">
        <v>68</v>
      </c>
      <c r="J215" s="7"/>
      <c r="K215" s="7" t="s">
        <v>23</v>
      </c>
      <c r="L215" s="7"/>
      <c r="M215" s="7"/>
      <c r="N215" s="7"/>
      <c r="O215" s="10"/>
      <c r="P215" s="10"/>
      <c r="Q215" s="7" t="s">
        <v>23</v>
      </c>
      <c r="R215" s="7">
        <v>33.0</v>
      </c>
      <c r="S215" s="7">
        <v>43.0</v>
      </c>
      <c r="T215" s="7"/>
      <c r="U215" s="7"/>
      <c r="V215" s="7"/>
      <c r="W215" s="10"/>
    </row>
    <row r="216" ht="12.75" customHeight="1">
      <c r="A216" s="7" t="str">
        <f>"30.05.2005 19:00:00"</f>
        <v>30.05.2005 19:00:00</v>
      </c>
      <c r="B216" s="8" t="s">
        <v>19</v>
      </c>
      <c r="C216" s="7" t="s">
        <v>20</v>
      </c>
      <c r="D216" s="7">
        <v>85.0</v>
      </c>
      <c r="E216" s="8">
        <v>65.0</v>
      </c>
      <c r="F216" s="7"/>
      <c r="G216" s="9">
        <v>5491.0</v>
      </c>
      <c r="H216" s="7" t="s">
        <v>40</v>
      </c>
      <c r="I216" s="7" t="s">
        <v>68</v>
      </c>
      <c r="J216" s="7"/>
      <c r="K216" s="7" t="s">
        <v>23</v>
      </c>
      <c r="L216" s="7"/>
      <c r="M216" s="7"/>
      <c r="N216" s="7"/>
      <c r="O216" s="10"/>
      <c r="P216" s="10"/>
      <c r="Q216" s="7" t="s">
        <v>23</v>
      </c>
      <c r="R216" s="7">
        <v>28.0</v>
      </c>
      <c r="S216" s="7">
        <v>79.0</v>
      </c>
      <c r="T216" s="7"/>
      <c r="U216" s="7"/>
      <c r="V216" s="7"/>
      <c r="W216" s="10"/>
    </row>
    <row r="217" ht="12.75" customHeight="1">
      <c r="A217" s="7" t="str">
        <f>"25.07.2005 13:00:00"</f>
        <v>25.07.2005 13:00:00</v>
      </c>
      <c r="B217" s="8" t="s">
        <v>19</v>
      </c>
      <c r="C217" s="7" t="s">
        <v>20</v>
      </c>
      <c r="D217" s="7">
        <v>6.0</v>
      </c>
      <c r="E217" s="8">
        <v>215.0</v>
      </c>
      <c r="F217" s="7"/>
      <c r="G217" s="9">
        <v>7315.0</v>
      </c>
      <c r="H217" s="7" t="s">
        <v>40</v>
      </c>
      <c r="I217" s="7" t="s">
        <v>69</v>
      </c>
      <c r="J217" s="7"/>
      <c r="K217" s="7" t="s">
        <v>23</v>
      </c>
      <c r="L217" s="7"/>
      <c r="M217" s="7"/>
      <c r="N217" s="7"/>
      <c r="O217" s="10"/>
      <c r="P217" s="10"/>
      <c r="Q217" s="7" t="s">
        <v>23</v>
      </c>
      <c r="R217" s="7">
        <v>33.0</v>
      </c>
      <c r="S217" s="7">
        <v>44.0</v>
      </c>
      <c r="T217" s="7"/>
      <c r="U217" s="7"/>
      <c r="V217" s="7"/>
      <c r="W217" s="10"/>
    </row>
    <row r="218" ht="12.75" customHeight="1">
      <c r="A218" s="7" t="str">
        <f>"18.07.2005 18:00:00"</f>
        <v>18.07.2005 18:00:00</v>
      </c>
      <c r="B218" s="8" t="s">
        <v>19</v>
      </c>
      <c r="C218" s="7" t="s">
        <v>20</v>
      </c>
      <c r="D218" s="7">
        <v>62.0</v>
      </c>
      <c r="E218" s="8">
        <v>22.0</v>
      </c>
      <c r="F218" s="7"/>
      <c r="G218" s="9">
        <v>7034.0</v>
      </c>
      <c r="H218" s="7" t="s">
        <v>40</v>
      </c>
      <c r="I218" s="7" t="s">
        <v>69</v>
      </c>
      <c r="J218" s="7"/>
      <c r="K218" s="7" t="s">
        <v>23</v>
      </c>
      <c r="L218" s="7"/>
      <c r="M218" s="7"/>
      <c r="N218" s="7"/>
      <c r="O218" s="10"/>
      <c r="P218" s="10"/>
      <c r="Q218" s="7" t="s">
        <v>23</v>
      </c>
      <c r="R218" s="7">
        <v>33.0</v>
      </c>
      <c r="S218" s="7">
        <v>60.0</v>
      </c>
      <c r="T218" s="7"/>
      <c r="U218" s="7"/>
      <c r="V218" s="7"/>
      <c r="W218" s="10"/>
    </row>
    <row r="219" ht="12.75" customHeight="1">
      <c r="A219" s="7" t="str">
        <f>"29.06.2005 18:50:00"</f>
        <v>29.06.2005 18:50:00</v>
      </c>
      <c r="B219" s="8" t="s">
        <v>19</v>
      </c>
      <c r="C219" s="7" t="s">
        <v>20</v>
      </c>
      <c r="D219" s="7">
        <v>62.0</v>
      </c>
      <c r="E219" s="8">
        <v>24.0</v>
      </c>
      <c r="F219" s="7"/>
      <c r="G219" s="9">
        <v>5520.0</v>
      </c>
      <c r="H219" s="7" t="s">
        <v>40</v>
      </c>
      <c r="I219" s="7" t="s">
        <v>69</v>
      </c>
      <c r="J219" s="7"/>
      <c r="K219" s="7" t="s">
        <v>23</v>
      </c>
      <c r="L219" s="7"/>
      <c r="M219" s="7"/>
      <c r="N219" s="7"/>
      <c r="O219" s="10"/>
      <c r="P219" s="10"/>
      <c r="Q219" s="7" t="s">
        <v>23</v>
      </c>
      <c r="R219" s="7">
        <v>39.0</v>
      </c>
      <c r="S219" s="7">
        <v>55.0</v>
      </c>
      <c r="T219" s="7"/>
      <c r="U219" s="7"/>
      <c r="V219" s="7"/>
      <c r="W219" s="10"/>
    </row>
    <row r="220" ht="12.75" customHeight="1">
      <c r="A220" s="7" t="str">
        <f>"22.07.2005 16:00:00"</f>
        <v>22.07.2005 16:00:00</v>
      </c>
      <c r="B220" s="8" t="s">
        <v>19</v>
      </c>
      <c r="C220" s="7" t="s">
        <v>20</v>
      </c>
      <c r="D220" s="7">
        <v>62.0</v>
      </c>
      <c r="E220" s="8">
        <v>24.0</v>
      </c>
      <c r="F220" s="7"/>
      <c r="G220" s="9">
        <v>7322.0</v>
      </c>
      <c r="H220" s="7" t="s">
        <v>40</v>
      </c>
      <c r="I220" s="7" t="s">
        <v>69</v>
      </c>
      <c r="J220" s="7"/>
      <c r="K220" s="7" t="s">
        <v>23</v>
      </c>
      <c r="L220" s="7"/>
      <c r="M220" s="7"/>
      <c r="N220" s="7"/>
      <c r="O220" s="10"/>
      <c r="P220" s="10"/>
      <c r="Q220" s="7" t="s">
        <v>23</v>
      </c>
      <c r="R220" s="7">
        <v>33.0</v>
      </c>
      <c r="S220" s="7">
        <v>66.0</v>
      </c>
      <c r="T220" s="7"/>
      <c r="U220" s="7"/>
      <c r="V220" s="7"/>
      <c r="W220" s="10"/>
    </row>
    <row r="221" ht="12.75" customHeight="1">
      <c r="A221" s="7" t="str">
        <f>"12.07.2005 17:00:00"</f>
        <v>12.07.2005 17:00:00</v>
      </c>
      <c r="B221" s="8" t="s">
        <v>19</v>
      </c>
      <c r="C221" s="7" t="s">
        <v>20</v>
      </c>
      <c r="D221" s="7">
        <v>64.0</v>
      </c>
      <c r="E221" s="8">
        <v>24.0</v>
      </c>
      <c r="F221" s="7"/>
      <c r="G221" s="9">
        <v>7040.0</v>
      </c>
      <c r="H221" s="7" t="s">
        <v>40</v>
      </c>
      <c r="I221" s="7" t="s">
        <v>69</v>
      </c>
      <c r="J221" s="7"/>
      <c r="K221" s="7" t="s">
        <v>23</v>
      </c>
      <c r="L221" s="7"/>
      <c r="M221" s="7"/>
      <c r="N221" s="7"/>
      <c r="O221" s="10"/>
      <c r="P221" s="10"/>
      <c r="Q221" s="7" t="s">
        <v>23</v>
      </c>
      <c r="R221" s="7">
        <v>33.0</v>
      </c>
      <c r="S221" s="7">
        <v>60.0</v>
      </c>
      <c r="T221" s="7"/>
      <c r="U221" s="7"/>
      <c r="V221" s="7"/>
      <c r="W221" s="10"/>
    </row>
    <row r="222" ht="12.75" customHeight="1">
      <c r="A222" s="7" t="str">
        <f>"01.07.2005 10:30:00"</f>
        <v>01.07.2005 10:30:00</v>
      </c>
      <c r="B222" s="8" t="s">
        <v>19</v>
      </c>
      <c r="C222" s="7" t="s">
        <v>20</v>
      </c>
      <c r="D222" s="7">
        <v>64.0</v>
      </c>
      <c r="E222" s="8">
        <v>25.0</v>
      </c>
      <c r="F222" s="7"/>
      <c r="G222" s="9">
        <v>7002.0</v>
      </c>
      <c r="H222" s="7" t="s">
        <v>40</v>
      </c>
      <c r="I222" s="7" t="s">
        <v>69</v>
      </c>
      <c r="J222" s="7"/>
      <c r="K222" s="7" t="s">
        <v>35</v>
      </c>
      <c r="L222" s="7"/>
      <c r="M222" s="7"/>
      <c r="N222" s="7"/>
      <c r="O222" s="10"/>
      <c r="P222" s="10"/>
      <c r="Q222" s="7" t="s">
        <v>23</v>
      </c>
      <c r="R222" s="7">
        <v>48.0</v>
      </c>
      <c r="S222" s="7">
        <v>44.0</v>
      </c>
      <c r="T222" s="7"/>
      <c r="U222" s="7"/>
      <c r="V222" s="7"/>
      <c r="W222" s="10"/>
    </row>
    <row r="223" ht="12.75" customHeight="1">
      <c r="A223" s="7" t="str">
        <f>"10.05.2005 11:00:00"</f>
        <v>10.05.2005 11:00:00</v>
      </c>
      <c r="B223" s="8" t="s">
        <v>19</v>
      </c>
      <c r="C223" s="7" t="s">
        <v>20</v>
      </c>
      <c r="D223" s="7">
        <v>7.0</v>
      </c>
      <c r="E223" s="8">
        <v>33.0</v>
      </c>
      <c r="F223" s="7"/>
      <c r="G223" s="9">
        <v>8886.0</v>
      </c>
      <c r="H223" s="7" t="s">
        <v>40</v>
      </c>
      <c r="I223" s="7" t="s">
        <v>69</v>
      </c>
      <c r="J223" s="7"/>
      <c r="K223" s="7" t="s">
        <v>23</v>
      </c>
      <c r="L223" s="7"/>
      <c r="M223" s="7"/>
      <c r="N223" s="7"/>
      <c r="O223" s="10"/>
      <c r="P223" s="10"/>
      <c r="Q223" s="7" t="s">
        <v>23</v>
      </c>
      <c r="R223" s="7">
        <v>33.0</v>
      </c>
      <c r="S223" s="7">
        <v>44.0</v>
      </c>
      <c r="T223" s="7"/>
      <c r="U223" s="7"/>
      <c r="V223" s="7"/>
      <c r="W223" s="10"/>
    </row>
    <row r="224" ht="12.75" customHeight="1">
      <c r="A224" s="7" t="str">
        <f>"20.05.2005 08:00:00"</f>
        <v>20.05.2005 08:00:00</v>
      </c>
      <c r="B224" s="8" t="s">
        <v>19</v>
      </c>
      <c r="C224" s="7" t="s">
        <v>20</v>
      </c>
      <c r="D224" s="7">
        <v>7.0</v>
      </c>
      <c r="E224" s="8">
        <v>4.0</v>
      </c>
      <c r="F224" s="7"/>
      <c r="G224" s="9">
        <v>8863.0</v>
      </c>
      <c r="H224" s="7" t="s">
        <v>40</v>
      </c>
      <c r="I224" s="7" t="s">
        <v>69</v>
      </c>
      <c r="J224" s="7"/>
      <c r="K224" s="7" t="s">
        <v>40</v>
      </c>
      <c r="L224" s="7"/>
      <c r="M224" s="7"/>
      <c r="N224" s="7"/>
      <c r="O224" s="10"/>
      <c r="P224" s="10"/>
      <c r="Q224" s="7" t="s">
        <v>23</v>
      </c>
      <c r="R224" s="7">
        <v>33.0</v>
      </c>
      <c r="S224" s="7">
        <v>36.0</v>
      </c>
      <c r="T224" s="7"/>
      <c r="U224" s="7"/>
      <c r="V224" s="7"/>
      <c r="W224" s="10"/>
    </row>
    <row r="225" ht="12.75" customHeight="1">
      <c r="A225" s="7" t="str">
        <f>"07.06.2005 09:30:00"</f>
        <v>07.06.2005 09:30:00</v>
      </c>
      <c r="B225" s="8" t="s">
        <v>19</v>
      </c>
      <c r="C225" s="7" t="s">
        <v>20</v>
      </c>
      <c r="D225" s="7">
        <v>71.0</v>
      </c>
      <c r="E225" s="8">
        <v>44.0</v>
      </c>
      <c r="F225" s="7"/>
      <c r="G225" s="9">
        <v>5424.0</v>
      </c>
      <c r="H225" s="7" t="s">
        <v>40</v>
      </c>
      <c r="I225" s="7" t="s">
        <v>69</v>
      </c>
      <c r="J225" s="7"/>
      <c r="K225" s="7" t="s">
        <v>23</v>
      </c>
      <c r="L225" s="7"/>
      <c r="M225" s="7"/>
      <c r="N225" s="7"/>
      <c r="O225" s="10"/>
      <c r="P225" s="10"/>
      <c r="Q225" s="7" t="s">
        <v>23</v>
      </c>
      <c r="R225" s="7">
        <v>33.0</v>
      </c>
      <c r="S225" s="7">
        <v>32.0</v>
      </c>
      <c r="T225" s="7"/>
      <c r="U225" s="7"/>
      <c r="V225" s="7"/>
      <c r="W225" s="10"/>
    </row>
    <row r="226" ht="12.75" customHeight="1">
      <c r="A226" s="7" t="str">
        <f>"15.04.2005 12:45:00"</f>
        <v>15.04.2005 12:45:00</v>
      </c>
      <c r="B226" s="8" t="s">
        <v>19</v>
      </c>
      <c r="C226" s="7" t="s">
        <v>20</v>
      </c>
      <c r="D226" s="7">
        <v>72.0</v>
      </c>
      <c r="E226" s="8">
        <v>41.0</v>
      </c>
      <c r="F226" s="7"/>
      <c r="G226" s="9">
        <v>8553.0</v>
      </c>
      <c r="H226" s="7" t="s">
        <v>40</v>
      </c>
      <c r="I226" s="7" t="s">
        <v>69</v>
      </c>
      <c r="J226" s="7"/>
      <c r="K226" s="7" t="s">
        <v>23</v>
      </c>
      <c r="L226" s="7"/>
      <c r="M226" s="7"/>
      <c r="N226" s="7"/>
      <c r="O226" s="10"/>
      <c r="P226" s="10"/>
      <c r="Q226" s="7" t="s">
        <v>23</v>
      </c>
      <c r="R226" s="7">
        <v>26.0</v>
      </c>
      <c r="S226" s="7">
        <v>89.0</v>
      </c>
      <c r="T226" s="7"/>
      <c r="U226" s="7"/>
      <c r="V226" s="7"/>
      <c r="W226" s="10"/>
    </row>
    <row r="227" ht="12.75" customHeight="1">
      <c r="A227" s="7" t="str">
        <f>"21.06.2005 12:00:00"</f>
        <v>21.06.2005 12:00:00</v>
      </c>
      <c r="B227" s="8" t="s">
        <v>19</v>
      </c>
      <c r="C227" s="7" t="s">
        <v>20</v>
      </c>
      <c r="D227" s="7">
        <v>73.0</v>
      </c>
      <c r="E227" s="8">
        <v>4.0</v>
      </c>
      <c r="F227" s="7"/>
      <c r="G227" s="9">
        <v>5538.0</v>
      </c>
      <c r="H227" s="7" t="s">
        <v>40</v>
      </c>
      <c r="I227" s="7" t="s">
        <v>69</v>
      </c>
      <c r="J227" s="7"/>
      <c r="K227" s="7" t="s">
        <v>35</v>
      </c>
      <c r="L227" s="7"/>
      <c r="M227" s="7"/>
      <c r="N227" s="7"/>
      <c r="O227" s="10"/>
      <c r="P227" s="10"/>
      <c r="Q227" s="7" t="s">
        <v>23</v>
      </c>
      <c r="R227" s="7">
        <v>33.0</v>
      </c>
      <c r="S227" s="7">
        <v>24.0</v>
      </c>
      <c r="T227" s="7"/>
      <c r="U227" s="7"/>
      <c r="V227" s="7"/>
      <c r="W227" s="10"/>
    </row>
    <row r="228" ht="12.75" customHeight="1">
      <c r="A228" s="7" t="str">
        <f>"10.05.2005 08:00:00"</f>
        <v>10.05.2005 08:00:00</v>
      </c>
      <c r="B228" s="8" t="s">
        <v>19</v>
      </c>
      <c r="C228" s="7" t="s">
        <v>20</v>
      </c>
      <c r="D228" s="7">
        <v>74.0</v>
      </c>
      <c r="E228" s="8">
        <v>43.0</v>
      </c>
      <c r="F228" s="7"/>
      <c r="G228" s="9">
        <v>8516.0</v>
      </c>
      <c r="H228" s="7" t="s">
        <v>40</v>
      </c>
      <c r="I228" s="7" t="s">
        <v>69</v>
      </c>
      <c r="J228" s="7"/>
      <c r="K228" s="7" t="s">
        <v>23</v>
      </c>
      <c r="L228" s="7"/>
      <c r="M228" s="7"/>
      <c r="N228" s="7"/>
      <c r="O228" s="10"/>
      <c r="P228" s="10"/>
      <c r="Q228" s="7" t="s">
        <v>23</v>
      </c>
      <c r="R228" s="7">
        <v>33.0</v>
      </c>
      <c r="S228" s="7">
        <v>49.0</v>
      </c>
      <c r="T228" s="7"/>
      <c r="U228" s="7"/>
      <c r="V228" s="7"/>
      <c r="W228" s="10"/>
    </row>
    <row r="229" ht="12.75" customHeight="1">
      <c r="A229" s="7" t="str">
        <f>"29.06.2005"</f>
        <v>29.06.2005</v>
      </c>
      <c r="B229" s="8" t="s">
        <v>19</v>
      </c>
      <c r="C229" s="7" t="s">
        <v>20</v>
      </c>
      <c r="D229" s="7">
        <v>75.0</v>
      </c>
      <c r="E229" s="8">
        <v>39.0</v>
      </c>
      <c r="F229" s="7"/>
      <c r="G229" s="9">
        <v>5510.0</v>
      </c>
      <c r="H229" s="7" t="s">
        <v>40</v>
      </c>
      <c r="I229" s="7" t="s">
        <v>69</v>
      </c>
      <c r="J229" s="7"/>
      <c r="K229" s="7" t="s">
        <v>23</v>
      </c>
      <c r="L229" s="7"/>
      <c r="M229" s="7"/>
      <c r="N229" s="7"/>
      <c r="O229" s="10"/>
      <c r="P229" s="10"/>
      <c r="Q229" s="7" t="s">
        <v>23</v>
      </c>
      <c r="R229" s="7">
        <v>39.0</v>
      </c>
      <c r="S229" s="7">
        <v>55.0</v>
      </c>
      <c r="T229" s="7"/>
      <c r="U229" s="7"/>
      <c r="V229" s="7"/>
      <c r="W229" s="10"/>
    </row>
    <row r="230" ht="12.75" customHeight="1">
      <c r="A230" s="7" t="str">
        <f>"28.05.2005 08:00:00"</f>
        <v>28.05.2005 08:00:00</v>
      </c>
      <c r="B230" s="8" t="s">
        <v>19</v>
      </c>
      <c r="C230" s="7" t="s">
        <v>20</v>
      </c>
      <c r="D230" s="7">
        <v>76.0</v>
      </c>
      <c r="E230" s="8">
        <v>38.0</v>
      </c>
      <c r="F230" s="7"/>
      <c r="G230" s="9">
        <v>5494.0</v>
      </c>
      <c r="H230" s="7" t="s">
        <v>40</v>
      </c>
      <c r="I230" s="7" t="s">
        <v>69</v>
      </c>
      <c r="J230" s="7"/>
      <c r="K230" s="7" t="s">
        <v>23</v>
      </c>
      <c r="L230" s="7"/>
      <c r="M230" s="7"/>
      <c r="N230" s="7"/>
      <c r="O230" s="10"/>
      <c r="P230" s="10"/>
      <c r="Q230" s="7" t="s">
        <v>23</v>
      </c>
      <c r="R230" s="7">
        <v>33.0</v>
      </c>
      <c r="S230" s="7">
        <v>47.0</v>
      </c>
      <c r="T230" s="7"/>
      <c r="U230" s="7"/>
      <c r="V230" s="7"/>
      <c r="W230" s="10"/>
    </row>
    <row r="231" ht="12.75" customHeight="1">
      <c r="A231" s="7" t="str">
        <f>"07.06.2005 08:30:00"</f>
        <v>07.06.2005 08:30:00</v>
      </c>
      <c r="B231" s="8" t="s">
        <v>19</v>
      </c>
      <c r="C231" s="7" t="s">
        <v>20</v>
      </c>
      <c r="D231" s="7">
        <v>76.0</v>
      </c>
      <c r="E231" s="8">
        <v>42.0</v>
      </c>
      <c r="F231" s="7"/>
      <c r="G231" s="9">
        <v>5426.0</v>
      </c>
      <c r="H231" s="7" t="s">
        <v>40</v>
      </c>
      <c r="I231" s="7" t="s">
        <v>69</v>
      </c>
      <c r="J231" s="7"/>
      <c r="K231" s="7" t="s">
        <v>23</v>
      </c>
      <c r="L231" s="7"/>
      <c r="M231" s="7"/>
      <c r="N231" s="7"/>
      <c r="O231" s="10"/>
      <c r="P231" s="10"/>
      <c r="Q231" s="7" t="s">
        <v>23</v>
      </c>
      <c r="R231" s="7">
        <v>33.0</v>
      </c>
      <c r="S231" s="7">
        <v>32.0</v>
      </c>
      <c r="T231" s="7"/>
      <c r="U231" s="7"/>
      <c r="V231" s="7"/>
      <c r="W231" s="10"/>
    </row>
    <row r="232" ht="12.75" customHeight="1">
      <c r="A232" s="7" t="str">
        <f>"13.05.2005 11:00:00"</f>
        <v>13.05.2005 11:00:00</v>
      </c>
      <c r="B232" s="8" t="s">
        <v>19</v>
      </c>
      <c r="C232" s="7" t="s">
        <v>20</v>
      </c>
      <c r="D232" s="7">
        <v>76.0</v>
      </c>
      <c r="E232" s="8">
        <v>43.0</v>
      </c>
      <c r="F232" s="7"/>
      <c r="G232" s="9">
        <v>8861.0</v>
      </c>
      <c r="H232" s="7" t="s">
        <v>40</v>
      </c>
      <c r="I232" s="7" t="s">
        <v>69</v>
      </c>
      <c r="J232" s="7"/>
      <c r="K232" s="7" t="s">
        <v>23</v>
      </c>
      <c r="L232" s="7"/>
      <c r="M232" s="7"/>
      <c r="N232" s="7"/>
      <c r="O232" s="10"/>
      <c r="P232" s="10"/>
      <c r="Q232" s="7" t="s">
        <v>23</v>
      </c>
      <c r="R232" s="7">
        <v>33.0</v>
      </c>
      <c r="S232" s="7">
        <v>47.0</v>
      </c>
      <c r="T232" s="7"/>
      <c r="U232" s="7"/>
      <c r="V232" s="7"/>
      <c r="W232" s="10"/>
    </row>
    <row r="233" ht="12.75" customHeight="1">
      <c r="A233" s="7" t="str">
        <f>"09.05.2005 09:00:00"</f>
        <v>09.05.2005 09:00:00</v>
      </c>
      <c r="B233" s="8" t="s">
        <v>19</v>
      </c>
      <c r="C233" s="7" t="s">
        <v>20</v>
      </c>
      <c r="D233" s="7">
        <v>77.0</v>
      </c>
      <c r="E233" s="8">
        <v>47.0</v>
      </c>
      <c r="F233" s="7"/>
      <c r="G233" s="9">
        <v>8888.0</v>
      </c>
      <c r="H233" s="7" t="s">
        <v>40</v>
      </c>
      <c r="I233" s="7" t="s">
        <v>69</v>
      </c>
      <c r="J233" s="7"/>
      <c r="K233" s="7" t="s">
        <v>40</v>
      </c>
      <c r="L233" s="7"/>
      <c r="M233" s="7"/>
      <c r="N233" s="7"/>
      <c r="O233" s="10"/>
      <c r="P233" s="10"/>
      <c r="Q233" s="7" t="s">
        <v>23</v>
      </c>
      <c r="R233" s="7">
        <v>33.0</v>
      </c>
      <c r="S233" s="7">
        <v>2.0</v>
      </c>
      <c r="T233" s="7"/>
      <c r="U233" s="7"/>
      <c r="V233" s="7"/>
      <c r="W233" s="10"/>
    </row>
    <row r="234" ht="12.75" customHeight="1">
      <c r="A234" s="7" t="str">
        <f>"11.05.2005 09:30:00"</f>
        <v>11.05.2005 09:30:00</v>
      </c>
      <c r="B234" s="8" t="s">
        <v>19</v>
      </c>
      <c r="C234" s="7" t="s">
        <v>20</v>
      </c>
      <c r="D234" s="7">
        <v>79.0</v>
      </c>
      <c r="E234" s="8">
        <v>48.5</v>
      </c>
      <c r="F234" s="7"/>
      <c r="G234" s="9">
        <v>8879.0</v>
      </c>
      <c r="H234" s="7" t="s">
        <v>40</v>
      </c>
      <c r="I234" s="7" t="s">
        <v>69</v>
      </c>
      <c r="J234" s="7"/>
      <c r="K234" s="7" t="s">
        <v>23</v>
      </c>
      <c r="L234" s="7"/>
      <c r="M234" s="7"/>
      <c r="N234" s="7"/>
      <c r="O234" s="10"/>
      <c r="P234" s="10"/>
      <c r="Q234" s="7" t="s">
        <v>23</v>
      </c>
      <c r="R234" s="7">
        <v>33.0</v>
      </c>
      <c r="S234" s="7">
        <v>66.0</v>
      </c>
      <c r="T234" s="7"/>
      <c r="U234" s="7"/>
      <c r="V234" s="7"/>
      <c r="W234" s="10"/>
    </row>
    <row r="235" ht="12.75" customHeight="1">
      <c r="A235" s="7" t="str">
        <f>"28.05.2005 11:30:00"</f>
        <v>28.05.2005 11:30:00</v>
      </c>
      <c r="B235" s="8" t="s">
        <v>19</v>
      </c>
      <c r="C235" s="7" t="s">
        <v>20</v>
      </c>
      <c r="D235" s="7">
        <v>79.0</v>
      </c>
      <c r="E235" s="8">
        <v>55.0</v>
      </c>
      <c r="F235" s="7"/>
      <c r="G235" s="9">
        <v>5498.0</v>
      </c>
      <c r="H235" s="7" t="s">
        <v>40</v>
      </c>
      <c r="I235" s="7" t="s">
        <v>69</v>
      </c>
      <c r="J235" s="7"/>
      <c r="K235" s="7" t="s">
        <v>23</v>
      </c>
      <c r="L235" s="7"/>
      <c r="M235" s="7"/>
      <c r="N235" s="7"/>
      <c r="O235" s="10"/>
      <c r="P235" s="10"/>
      <c r="Q235" s="7" t="s">
        <v>23</v>
      </c>
      <c r="R235" s="7">
        <v>33.0</v>
      </c>
      <c r="S235" s="7">
        <v>47.0</v>
      </c>
      <c r="T235" s="7"/>
      <c r="U235" s="7"/>
      <c r="V235" s="7"/>
      <c r="W235" s="10"/>
    </row>
    <row r="236" ht="12.75" customHeight="1">
      <c r="A236" s="7" t="str">
        <f>"27.04.2004 13:30:00"</f>
        <v>27.04.2004 13:30:00</v>
      </c>
      <c r="B236" s="8" t="s">
        <v>19</v>
      </c>
      <c r="C236" s="7" t="s">
        <v>20</v>
      </c>
      <c r="D236" s="7">
        <v>8.0</v>
      </c>
      <c r="E236" s="8">
        <v>56.0</v>
      </c>
      <c r="F236" s="7"/>
      <c r="G236" s="9">
        <v>8890.0</v>
      </c>
      <c r="H236" s="7" t="s">
        <v>40</v>
      </c>
      <c r="I236" s="7" t="s">
        <v>69</v>
      </c>
      <c r="J236" s="7"/>
      <c r="K236" s="7" t="s">
        <v>23</v>
      </c>
      <c r="L236" s="7"/>
      <c r="M236" s="7"/>
      <c r="N236" s="7"/>
      <c r="O236" s="10"/>
      <c r="P236" s="10"/>
      <c r="Q236" s="7" t="s">
        <v>23</v>
      </c>
      <c r="R236" s="7">
        <v>39.0</v>
      </c>
      <c r="S236" s="7">
        <v>25.0</v>
      </c>
      <c r="T236" s="7"/>
      <c r="U236" s="7"/>
      <c r="V236" s="7"/>
      <c r="W236" s="10"/>
    </row>
    <row r="237" ht="12.75" customHeight="1">
      <c r="A237" s="7" t="str">
        <f>"23.05.2005 16:30:00"</f>
        <v>23.05.2005 16:30:00</v>
      </c>
      <c r="B237" s="8" t="s">
        <v>19</v>
      </c>
      <c r="C237" s="7" t="s">
        <v>20</v>
      </c>
      <c r="D237" s="7">
        <v>84.0</v>
      </c>
      <c r="E237" s="8">
        <v>64.0</v>
      </c>
      <c r="F237" s="7"/>
      <c r="G237" s="9">
        <v>5407.0</v>
      </c>
      <c r="H237" s="7" t="s">
        <v>40</v>
      </c>
      <c r="I237" s="7" t="s">
        <v>69</v>
      </c>
      <c r="J237" s="7"/>
      <c r="K237" s="7" t="s">
        <v>23</v>
      </c>
      <c r="L237" s="7"/>
      <c r="M237" s="7"/>
      <c r="N237" s="7"/>
      <c r="O237" s="10"/>
      <c r="P237" s="10"/>
      <c r="Q237" s="7" t="s">
        <v>23</v>
      </c>
      <c r="R237" s="7">
        <v>33.0</v>
      </c>
      <c r="S237" s="7">
        <v>24.0</v>
      </c>
      <c r="T237" s="7"/>
      <c r="U237" s="7"/>
      <c r="V237" s="7"/>
      <c r="W237" s="10"/>
    </row>
    <row r="238" ht="12.75" customHeight="1">
      <c r="A238" s="7" t="str">
        <f>"11.04.2005 13:20:00"</f>
        <v>11.04.2005 13:20:00</v>
      </c>
      <c r="B238" s="8" t="s">
        <v>19</v>
      </c>
      <c r="C238" s="7" t="s">
        <v>20</v>
      </c>
      <c r="D238" s="7">
        <v>89.0</v>
      </c>
      <c r="E238" s="8">
        <v>81.0</v>
      </c>
      <c r="F238" s="7"/>
      <c r="G238" s="9">
        <v>8552.0</v>
      </c>
      <c r="H238" s="7" t="s">
        <v>40</v>
      </c>
      <c r="I238" s="7" t="s">
        <v>69</v>
      </c>
      <c r="J238" s="7"/>
      <c r="K238" s="7" t="s">
        <v>23</v>
      </c>
      <c r="L238" s="7"/>
      <c r="M238" s="7"/>
      <c r="N238" s="7"/>
      <c r="O238" s="10"/>
      <c r="P238" s="10"/>
      <c r="Q238" s="7" t="s">
        <v>23</v>
      </c>
      <c r="R238" s="7">
        <v>39.0</v>
      </c>
      <c r="S238" s="7">
        <v>95.0</v>
      </c>
      <c r="T238" s="7"/>
      <c r="U238" s="7"/>
      <c r="V238" s="7"/>
      <c r="W238" s="10"/>
    </row>
    <row r="239" ht="12.75" customHeight="1">
      <c r="A239" s="7" t="str">
        <f>"25.04.2005 11:00:00"</f>
        <v>25.04.2005 11:00:00</v>
      </c>
      <c r="B239" s="8" t="s">
        <v>19</v>
      </c>
      <c r="C239" s="7" t="s">
        <v>20</v>
      </c>
      <c r="D239" s="7">
        <v>95.0</v>
      </c>
      <c r="E239" s="8">
        <v>97.5</v>
      </c>
      <c r="F239" s="7"/>
      <c r="G239" s="9">
        <v>8545.0</v>
      </c>
      <c r="H239" s="7" t="s">
        <v>40</v>
      </c>
      <c r="I239" s="7" t="s">
        <v>69</v>
      </c>
      <c r="J239" s="7"/>
      <c r="K239" s="7" t="s">
        <v>23</v>
      </c>
      <c r="L239" s="7"/>
      <c r="M239" s="7"/>
      <c r="N239" s="7"/>
      <c r="O239" s="10"/>
      <c r="P239" s="10"/>
      <c r="Q239" s="7" t="s">
        <v>23</v>
      </c>
      <c r="R239" s="7">
        <v>39.0</v>
      </c>
      <c r="S239" s="7">
        <v>57.0</v>
      </c>
      <c r="T239" s="7"/>
      <c r="U239" s="7"/>
      <c r="V239" s="7"/>
      <c r="W239" s="10"/>
    </row>
    <row r="240" ht="12.75" customHeight="1">
      <c r="A240" s="7" t="str">
        <f>"12.07.2005 12:00:00"</f>
        <v>12.07.2005 12:00:00</v>
      </c>
      <c r="B240" s="8" t="s">
        <v>19</v>
      </c>
      <c r="C240" s="7" t="s">
        <v>20</v>
      </c>
      <c r="D240" s="7">
        <v>62.0</v>
      </c>
      <c r="E240" s="8">
        <v>26.0</v>
      </c>
      <c r="F240" s="7"/>
      <c r="G240" s="9">
        <v>7035.0</v>
      </c>
      <c r="H240" s="7" t="s">
        <v>40</v>
      </c>
      <c r="I240" s="7" t="s">
        <v>70</v>
      </c>
      <c r="J240" s="7"/>
      <c r="K240" s="7" t="s">
        <v>23</v>
      </c>
      <c r="L240" s="7"/>
      <c r="M240" s="7"/>
      <c r="N240" s="7"/>
      <c r="O240" s="10"/>
      <c r="P240" s="10"/>
      <c r="Q240" s="7" t="s">
        <v>23</v>
      </c>
      <c r="R240" s="7">
        <v>39.0</v>
      </c>
      <c r="S240" s="7">
        <v>75.0</v>
      </c>
      <c r="T240" s="7"/>
      <c r="U240" s="7"/>
      <c r="V240" s="7"/>
      <c r="W240" s="10"/>
    </row>
    <row r="241" ht="12.75" customHeight="1">
      <c r="A241" s="7" t="str">
        <f>"27.05.2005 19:00:00"</f>
        <v>27.05.2005 19:00:00</v>
      </c>
      <c r="B241" s="8" t="s">
        <v>19</v>
      </c>
      <c r="C241" s="7" t="s">
        <v>20</v>
      </c>
      <c r="D241" s="7">
        <v>76.0</v>
      </c>
      <c r="E241" s="8">
        <v>55.0</v>
      </c>
      <c r="F241" s="7"/>
      <c r="G241" s="9">
        <v>5419.0</v>
      </c>
      <c r="H241" s="7" t="s">
        <v>40</v>
      </c>
      <c r="I241" s="7" t="s">
        <v>70</v>
      </c>
      <c r="J241" s="7"/>
      <c r="K241" s="7" t="s">
        <v>23</v>
      </c>
      <c r="L241" s="7"/>
      <c r="M241" s="7"/>
      <c r="N241" s="7"/>
      <c r="O241" s="10"/>
      <c r="P241" s="10"/>
      <c r="Q241" s="7" t="s">
        <v>23</v>
      </c>
      <c r="R241" s="7">
        <v>39.0</v>
      </c>
      <c r="S241" s="7">
        <v>75.0</v>
      </c>
      <c r="T241" s="7"/>
      <c r="U241" s="7"/>
      <c r="V241" s="7"/>
      <c r="W241" s="10"/>
    </row>
    <row r="242" ht="12.75" customHeight="1">
      <c r="A242" s="7" t="str">
        <f>"08.05.2005 10:45:00"</f>
        <v>08.05.2005 10:45:00</v>
      </c>
      <c r="B242" s="8" t="s">
        <v>19</v>
      </c>
      <c r="C242" s="7" t="s">
        <v>20</v>
      </c>
      <c r="D242" s="7">
        <v>77.0</v>
      </c>
      <c r="E242" s="8">
        <v>475.0</v>
      </c>
      <c r="F242" s="7"/>
      <c r="G242" s="9">
        <v>8897.0</v>
      </c>
      <c r="H242" s="7" t="s">
        <v>40</v>
      </c>
      <c r="I242" s="7" t="s">
        <v>70</v>
      </c>
      <c r="J242" s="7"/>
      <c r="K242" s="7" t="s">
        <v>23</v>
      </c>
      <c r="L242" s="7"/>
      <c r="M242" s="7"/>
      <c r="N242" s="7"/>
      <c r="O242" s="10"/>
      <c r="P242" s="10"/>
      <c r="Q242" s="7" t="s">
        <v>23</v>
      </c>
      <c r="R242" s="7">
        <v>39.0</v>
      </c>
      <c r="S242" s="7">
        <v>75.0</v>
      </c>
      <c r="T242" s="7"/>
      <c r="U242" s="7"/>
      <c r="V242" s="7"/>
      <c r="W242" s="10"/>
    </row>
    <row r="243" ht="12.75" customHeight="1">
      <c r="A243" s="7" t="str">
        <f>"29.05.2005 09:30:00"</f>
        <v>29.05.2005 09:30:00</v>
      </c>
      <c r="B243" s="8" t="s">
        <v>19</v>
      </c>
      <c r="C243" s="7" t="s">
        <v>20</v>
      </c>
      <c r="D243" s="7">
        <v>77.0</v>
      </c>
      <c r="E243" s="8">
        <v>48.0</v>
      </c>
      <c r="F243" s="7">
        <v>39.0</v>
      </c>
      <c r="G243" s="9">
        <v>5462.0</v>
      </c>
      <c r="H243" s="7" t="s">
        <v>40</v>
      </c>
      <c r="I243" s="7" t="s">
        <v>70</v>
      </c>
      <c r="J243" s="7"/>
      <c r="K243" s="7" t="s">
        <v>23</v>
      </c>
      <c r="L243" s="7"/>
      <c r="M243" s="7"/>
      <c r="N243" s="7"/>
      <c r="O243" s="10"/>
      <c r="P243" s="10"/>
      <c r="Q243" s="7" t="s">
        <v>23</v>
      </c>
      <c r="R243" s="7">
        <v>28.0</v>
      </c>
      <c r="S243" s="7">
        <v>79.0</v>
      </c>
      <c r="T243" s="7"/>
      <c r="U243" s="7"/>
      <c r="V243" s="7"/>
      <c r="W243" s="10"/>
    </row>
    <row r="244" ht="12.75" customHeight="1">
      <c r="A244" s="7" t="str">
        <f>"16.05.2005 11:00:00"</f>
        <v>16.05.2005 11:00:00</v>
      </c>
      <c r="B244" s="8" t="s">
        <v>19</v>
      </c>
      <c r="C244" s="7" t="s">
        <v>20</v>
      </c>
      <c r="D244" s="7">
        <v>78.0</v>
      </c>
      <c r="E244" s="8">
        <v>53.0</v>
      </c>
      <c r="F244" s="7"/>
      <c r="G244" s="9">
        <v>8872.0</v>
      </c>
      <c r="H244" s="7" t="s">
        <v>40</v>
      </c>
      <c r="I244" s="7" t="s">
        <v>70</v>
      </c>
      <c r="J244" s="7"/>
      <c r="K244" s="7" t="s">
        <v>23</v>
      </c>
      <c r="L244" s="7"/>
      <c r="M244" s="7"/>
      <c r="N244" s="7"/>
      <c r="O244" s="10"/>
      <c r="P244" s="10"/>
      <c r="Q244" s="7" t="s">
        <v>23</v>
      </c>
      <c r="R244" s="7">
        <v>28.0</v>
      </c>
      <c r="S244" s="7">
        <v>79.0</v>
      </c>
      <c r="T244" s="7"/>
      <c r="U244" s="7"/>
      <c r="V244" s="7"/>
      <c r="W244" s="10"/>
    </row>
    <row r="245" ht="12.75" customHeight="1">
      <c r="A245" s="7" t="str">
        <f>"22.05.2005 09:30:00"</f>
        <v>22.05.2005 09:30:00</v>
      </c>
      <c r="B245" s="8" t="s">
        <v>19</v>
      </c>
      <c r="C245" s="7" t="s">
        <v>20</v>
      </c>
      <c r="D245" s="7">
        <v>78.0</v>
      </c>
      <c r="E245" s="8">
        <v>56.0</v>
      </c>
      <c r="F245" s="7">
        <v>39.0</v>
      </c>
      <c r="G245" s="9">
        <v>8854.0</v>
      </c>
      <c r="H245" s="7" t="s">
        <v>40</v>
      </c>
      <c r="I245" s="7" t="s">
        <v>70</v>
      </c>
      <c r="J245" s="7"/>
      <c r="K245" s="7" t="s">
        <v>23</v>
      </c>
      <c r="L245" s="7"/>
      <c r="M245" s="7"/>
      <c r="N245" s="7"/>
      <c r="O245" s="10"/>
      <c r="P245" s="10"/>
      <c r="Q245" s="7" t="s">
        <v>23</v>
      </c>
      <c r="R245" s="7">
        <v>33.0</v>
      </c>
      <c r="S245" s="7">
        <v>24.0</v>
      </c>
      <c r="T245" s="7"/>
      <c r="U245" s="7"/>
      <c r="V245" s="7"/>
      <c r="W245" s="10"/>
    </row>
    <row r="246" ht="12.75" customHeight="1">
      <c r="A246" s="7" t="str">
        <f>"06.07.2005 16:00:00"</f>
        <v>06.07.2005 16:00:00</v>
      </c>
      <c r="B246" s="8" t="s">
        <v>19</v>
      </c>
      <c r="C246" s="7" t="s">
        <v>20</v>
      </c>
      <c r="D246" s="7">
        <v>79.0</v>
      </c>
      <c r="E246" s="8">
        <v>43.0</v>
      </c>
      <c r="F246" s="7"/>
      <c r="G246" s="9">
        <v>7079.0</v>
      </c>
      <c r="H246" s="7" t="s">
        <v>40</v>
      </c>
      <c r="I246" s="7" t="s">
        <v>70</v>
      </c>
      <c r="J246" s="7"/>
      <c r="K246" s="7" t="s">
        <v>23</v>
      </c>
      <c r="L246" s="7"/>
      <c r="M246" s="7"/>
      <c r="N246" s="7"/>
      <c r="O246" s="10"/>
      <c r="P246" s="10"/>
      <c r="Q246" s="7" t="s">
        <v>23</v>
      </c>
      <c r="R246" s="7">
        <v>39.0</v>
      </c>
      <c r="S246" s="7">
        <v>75.0</v>
      </c>
      <c r="T246" s="7"/>
      <c r="U246" s="7"/>
      <c r="V246" s="7"/>
      <c r="W246" s="10"/>
    </row>
    <row r="247" ht="12.75" customHeight="1">
      <c r="A247" s="7" t="str">
        <f>"06.05.2005 17:00:00"</f>
        <v>06.05.2005 17:00:00</v>
      </c>
      <c r="B247" s="8" t="s">
        <v>19</v>
      </c>
      <c r="C247" s="7" t="s">
        <v>20</v>
      </c>
      <c r="D247" s="7">
        <v>8.0</v>
      </c>
      <c r="E247" s="8">
        <v>5.0</v>
      </c>
      <c r="F247" s="7">
        <v>39.0</v>
      </c>
      <c r="G247" s="9">
        <v>2252.0</v>
      </c>
      <c r="H247" s="7" t="s">
        <v>40</v>
      </c>
      <c r="I247" s="7" t="s">
        <v>70</v>
      </c>
      <c r="J247" s="7"/>
      <c r="K247" s="7" t="s">
        <v>23</v>
      </c>
      <c r="L247" s="7"/>
      <c r="M247" s="7"/>
      <c r="N247" s="7"/>
      <c r="O247" s="10"/>
      <c r="P247" s="10"/>
      <c r="Q247" s="7" t="s">
        <v>23</v>
      </c>
      <c r="R247" s="7">
        <v>33.0</v>
      </c>
      <c r="S247" s="7">
        <v>44.0</v>
      </c>
      <c r="T247" s="7"/>
      <c r="U247" s="7"/>
      <c r="V247" s="7"/>
      <c r="W247" s="10"/>
    </row>
    <row r="248" ht="12.75" customHeight="1">
      <c r="A248" s="7" t="str">
        <f>"28.06.2005 13:00:00"</f>
        <v>28.06.2005 13:00:00</v>
      </c>
      <c r="B248" s="8" t="s">
        <v>19</v>
      </c>
      <c r="C248" s="7" t="s">
        <v>20</v>
      </c>
      <c r="D248" s="7">
        <v>82.0</v>
      </c>
      <c r="E248" s="8">
        <v>55.0</v>
      </c>
      <c r="F248" s="7">
        <v>43.0</v>
      </c>
      <c r="G248" s="9">
        <v>5600.0</v>
      </c>
      <c r="H248" s="7" t="s">
        <v>40</v>
      </c>
      <c r="I248" s="7" t="s">
        <v>70</v>
      </c>
      <c r="J248" s="7"/>
      <c r="K248" s="7" t="s">
        <v>23</v>
      </c>
      <c r="L248" s="7"/>
      <c r="M248" s="7"/>
      <c r="N248" s="7"/>
      <c r="O248" s="10"/>
      <c r="P248" s="10"/>
      <c r="Q248" s="7" t="s">
        <v>23</v>
      </c>
      <c r="R248" s="7">
        <v>33.0</v>
      </c>
      <c r="S248" s="7">
        <v>44.0</v>
      </c>
      <c r="T248" s="7"/>
      <c r="U248" s="7"/>
      <c r="V248" s="7"/>
      <c r="W248" s="10"/>
    </row>
    <row r="249" ht="12.75" customHeight="1">
      <c r="A249" s="7" t="str">
        <f>"12.06.2005 17:00:00"</f>
        <v>12.06.2005 17:00:00</v>
      </c>
      <c r="B249" s="8" t="s">
        <v>19</v>
      </c>
      <c r="C249" s="7" t="s">
        <v>20</v>
      </c>
      <c r="D249" s="7">
        <v>82.0</v>
      </c>
      <c r="E249" s="8">
        <v>56.0</v>
      </c>
      <c r="F249" s="7">
        <v>43.0</v>
      </c>
      <c r="G249" s="9">
        <v>5457.0</v>
      </c>
      <c r="H249" s="7" t="s">
        <v>40</v>
      </c>
      <c r="I249" s="7" t="s">
        <v>70</v>
      </c>
      <c r="J249" s="7"/>
      <c r="K249" s="7" t="s">
        <v>23</v>
      </c>
      <c r="L249" s="7"/>
      <c r="M249" s="7"/>
      <c r="N249" s="7"/>
      <c r="O249" s="10"/>
      <c r="P249" s="10"/>
      <c r="Q249" s="7" t="s">
        <v>23</v>
      </c>
      <c r="R249" s="7">
        <v>33.0</v>
      </c>
      <c r="S249" s="7">
        <v>24.0</v>
      </c>
      <c r="T249" s="7"/>
      <c r="U249" s="7"/>
      <c r="V249" s="7"/>
      <c r="W249" s="10"/>
    </row>
    <row r="250" ht="12.75" customHeight="1">
      <c r="A250" s="7" t="str">
        <f>"13.05.2005 11:00:00"</f>
        <v>13.05.2005 11:00:00</v>
      </c>
      <c r="B250" s="8" t="s">
        <v>19</v>
      </c>
      <c r="C250" s="7" t="s">
        <v>20</v>
      </c>
      <c r="D250" s="7">
        <v>82.0</v>
      </c>
      <c r="E250" s="8">
        <v>65.0</v>
      </c>
      <c r="F250" s="7"/>
      <c r="G250" s="9">
        <v>8842.0</v>
      </c>
      <c r="H250" s="7" t="s">
        <v>40</v>
      </c>
      <c r="I250" s="7" t="s">
        <v>70</v>
      </c>
      <c r="J250" s="7"/>
      <c r="K250" s="7" t="s">
        <v>23</v>
      </c>
      <c r="L250" s="7"/>
      <c r="M250" s="7"/>
      <c r="N250" s="7"/>
      <c r="O250" s="10"/>
      <c r="P250" s="10"/>
      <c r="Q250" s="7" t="s">
        <v>23</v>
      </c>
      <c r="R250" s="7">
        <v>9.0</v>
      </c>
      <c r="S250" s="7">
        <v>59.0</v>
      </c>
      <c r="T250" s="7"/>
      <c r="U250" s="7"/>
      <c r="V250" s="7"/>
      <c r="W250" s="10"/>
    </row>
    <row r="251" ht="12.75" customHeight="1">
      <c r="A251" s="7" t="str">
        <f>"09.05.2005 15:00:00"</f>
        <v>09.05.2005 15:00:00</v>
      </c>
      <c r="B251" s="8" t="s">
        <v>19</v>
      </c>
      <c r="C251" s="7" t="s">
        <v>20</v>
      </c>
      <c r="D251" s="7">
        <v>84.0</v>
      </c>
      <c r="E251" s="8">
        <v>6.0</v>
      </c>
      <c r="F251" s="7">
        <v>38.0</v>
      </c>
      <c r="G251" s="9">
        <v>2405.0</v>
      </c>
      <c r="H251" s="7" t="s">
        <v>40</v>
      </c>
      <c r="I251" s="7" t="s">
        <v>70</v>
      </c>
      <c r="J251" s="7"/>
      <c r="K251" s="7" t="s">
        <v>40</v>
      </c>
      <c r="L251" s="7"/>
      <c r="M251" s="7"/>
      <c r="N251" s="7"/>
      <c r="O251" s="10"/>
      <c r="P251" s="10"/>
      <c r="Q251" s="7" t="s">
        <v>23</v>
      </c>
      <c r="R251" s="7">
        <v>33.0</v>
      </c>
      <c r="S251" s="7">
        <v>44.0</v>
      </c>
      <c r="T251" s="7"/>
      <c r="U251" s="7"/>
      <c r="V251" s="7"/>
      <c r="W251" s="10"/>
    </row>
    <row r="252" ht="12.75" customHeight="1">
      <c r="A252" s="7" t="str">
        <f>"15.04.2005 15:00:00"</f>
        <v>15.04.2005 15:00:00</v>
      </c>
      <c r="B252" s="8" t="s">
        <v>19</v>
      </c>
      <c r="C252" s="7" t="s">
        <v>20</v>
      </c>
      <c r="D252" s="7">
        <v>84.0</v>
      </c>
      <c r="E252" s="8">
        <v>7.0</v>
      </c>
      <c r="F252" s="7">
        <v>44.0</v>
      </c>
      <c r="G252" s="9">
        <v>2244.0</v>
      </c>
      <c r="H252" s="7" t="s">
        <v>40</v>
      </c>
      <c r="I252" s="7" t="s">
        <v>70</v>
      </c>
      <c r="J252" s="7"/>
      <c r="K252" s="7" t="s">
        <v>23</v>
      </c>
      <c r="L252" s="7"/>
      <c r="M252" s="7"/>
      <c r="N252" s="7"/>
      <c r="O252" s="10"/>
      <c r="P252" s="10"/>
      <c r="Q252" s="7" t="s">
        <v>23</v>
      </c>
      <c r="R252" s="7">
        <v>39.0</v>
      </c>
      <c r="S252" s="7">
        <v>54.0</v>
      </c>
      <c r="T252" s="7"/>
      <c r="U252" s="7"/>
      <c r="V252" s="7"/>
      <c r="W252" s="10"/>
    </row>
    <row r="253" ht="12.75" customHeight="1">
      <c r="A253" s="7" t="str">
        <f>"03.06.2005 13:20:00"</f>
        <v>03.06.2005 13:20:00</v>
      </c>
      <c r="B253" s="8" t="s">
        <v>19</v>
      </c>
      <c r="C253" s="7" t="s">
        <v>20</v>
      </c>
      <c r="D253" s="7">
        <v>85.0</v>
      </c>
      <c r="E253" s="8">
        <v>54.0</v>
      </c>
      <c r="F253" s="7">
        <v>43.0</v>
      </c>
      <c r="G253" s="9">
        <v>5466.0</v>
      </c>
      <c r="H253" s="7" t="s">
        <v>40</v>
      </c>
      <c r="I253" s="7" t="s">
        <v>70</v>
      </c>
      <c r="J253" s="7"/>
      <c r="K253" s="7" t="s">
        <v>23</v>
      </c>
      <c r="L253" s="7"/>
      <c r="M253" s="7"/>
      <c r="N253" s="7"/>
      <c r="O253" s="10"/>
      <c r="P253" s="10"/>
      <c r="Q253" s="7" t="s">
        <v>23</v>
      </c>
      <c r="R253" s="7">
        <v>48.0</v>
      </c>
      <c r="S253" s="7">
        <v>54.0</v>
      </c>
      <c r="T253" s="7"/>
      <c r="U253" s="7"/>
      <c r="V253" s="7"/>
      <c r="W253" s="10"/>
    </row>
    <row r="254" ht="12.75" customHeight="1">
      <c r="A254" s="7" t="str">
        <f>"11.06.2005 19:00:00"</f>
        <v>11.06.2005 19:00:00</v>
      </c>
      <c r="B254" s="8" t="s">
        <v>19</v>
      </c>
      <c r="C254" s="7" t="s">
        <v>20</v>
      </c>
      <c r="D254" s="7">
        <v>85.0</v>
      </c>
      <c r="E254" s="8">
        <v>6.0</v>
      </c>
      <c r="F254" s="7">
        <v>43.0</v>
      </c>
      <c r="G254" s="9">
        <v>5458.0</v>
      </c>
      <c r="H254" s="7" t="s">
        <v>40</v>
      </c>
      <c r="I254" s="7" t="s">
        <v>70</v>
      </c>
      <c r="J254" s="7"/>
      <c r="K254" s="7" t="s">
        <v>23</v>
      </c>
      <c r="L254" s="7"/>
      <c r="M254" s="7"/>
      <c r="N254" s="7"/>
      <c r="O254" s="10"/>
      <c r="P254" s="10"/>
      <c r="Q254" s="7" t="s">
        <v>23</v>
      </c>
      <c r="R254" s="7">
        <v>33.0</v>
      </c>
      <c r="S254" s="7">
        <v>44.0</v>
      </c>
      <c r="T254" s="7"/>
      <c r="U254" s="7"/>
      <c r="V254" s="7"/>
      <c r="W254" s="10"/>
    </row>
    <row r="255" ht="12.75" customHeight="1">
      <c r="A255" s="7" t="str">
        <f>"23.05.2005 19:00:00"</f>
        <v>23.05.2005 19:00:00</v>
      </c>
      <c r="B255" s="8" t="s">
        <v>19</v>
      </c>
      <c r="C255" s="7" t="s">
        <v>20</v>
      </c>
      <c r="D255" s="7">
        <v>87.0</v>
      </c>
      <c r="E255" s="8">
        <v>75.0</v>
      </c>
      <c r="F255" s="7"/>
      <c r="G255" s="9">
        <v>5409.0</v>
      </c>
      <c r="H255" s="7" t="s">
        <v>40</v>
      </c>
      <c r="I255" s="7" t="s">
        <v>70</v>
      </c>
      <c r="J255" s="7"/>
      <c r="K255" s="7" t="s">
        <v>23</v>
      </c>
      <c r="L255" s="7"/>
      <c r="M255" s="7"/>
      <c r="N255" s="7"/>
      <c r="O255" s="10"/>
      <c r="P255" s="10"/>
      <c r="Q255" s="7" t="s">
        <v>23</v>
      </c>
      <c r="R255" s="7">
        <v>39.0</v>
      </c>
      <c r="S255" s="7">
        <v>75.0</v>
      </c>
      <c r="T255" s="7"/>
      <c r="U255" s="7"/>
      <c r="V255" s="7"/>
      <c r="W255" s="10"/>
    </row>
    <row r="256" ht="12.75" customHeight="1">
      <c r="A256" s="7" t="str">
        <f>"10.07.2005 08:00:00"</f>
        <v>10.07.2005 08:00:00</v>
      </c>
      <c r="B256" s="7"/>
      <c r="C256" s="7" t="s">
        <v>20</v>
      </c>
      <c r="D256" s="7">
        <v>58.0</v>
      </c>
      <c r="E256" s="8">
        <v>21.0</v>
      </c>
      <c r="F256" s="7"/>
      <c r="G256" s="9">
        <v>7066.0</v>
      </c>
      <c r="H256" s="7" t="s">
        <v>40</v>
      </c>
      <c r="I256" s="7" t="s">
        <v>71</v>
      </c>
      <c r="J256" s="7"/>
      <c r="K256" s="7" t="s">
        <v>23</v>
      </c>
      <c r="L256" s="7"/>
      <c r="M256" s="7"/>
      <c r="N256" s="7"/>
      <c r="O256" s="10"/>
      <c r="P256" s="10"/>
      <c r="Q256" s="7" t="s">
        <v>23</v>
      </c>
      <c r="R256" s="7">
        <v>33.0</v>
      </c>
      <c r="S256" s="7">
        <v>66.0</v>
      </c>
      <c r="T256" s="7"/>
      <c r="U256" s="7"/>
      <c r="V256" s="7"/>
      <c r="W256" s="10"/>
    </row>
    <row r="257" ht="12.75" customHeight="1">
      <c r="A257" s="7" t="str">
        <f>"31.07.2005 12:00:00"</f>
        <v>31.07.2005 12:00:00</v>
      </c>
      <c r="B257" s="7"/>
      <c r="C257" s="7" t="s">
        <v>20</v>
      </c>
      <c r="D257" s="7">
        <v>62.0</v>
      </c>
      <c r="E257" s="8">
        <v>22.0</v>
      </c>
      <c r="F257" s="7">
        <v>3.0</v>
      </c>
      <c r="G257" s="9">
        <v>7347.0</v>
      </c>
      <c r="H257" s="7" t="s">
        <v>40</v>
      </c>
      <c r="I257" s="7" t="s">
        <v>71</v>
      </c>
      <c r="J257" s="7"/>
      <c r="K257" s="7" t="s">
        <v>23</v>
      </c>
      <c r="L257" s="7"/>
      <c r="M257" s="7"/>
      <c r="N257" s="7"/>
      <c r="O257" s="10"/>
      <c r="P257" s="10"/>
      <c r="Q257" s="7" t="s">
        <v>23</v>
      </c>
      <c r="R257" s="7">
        <v>15.0</v>
      </c>
      <c r="S257" s="7">
        <v>30.0</v>
      </c>
      <c r="T257" s="7"/>
      <c r="U257" s="7"/>
      <c r="V257" s="7"/>
      <c r="W257" s="10"/>
    </row>
    <row r="258" ht="12.75" customHeight="1">
      <c r="A258" s="7" t="str">
        <f>"26.07.2005 08:00:00"</f>
        <v>26.07.2005 08:00:00</v>
      </c>
      <c r="B258" s="7"/>
      <c r="C258" s="7" t="s">
        <v>20</v>
      </c>
      <c r="D258" s="7">
        <v>62.0</v>
      </c>
      <c r="E258" s="8">
        <v>24.0</v>
      </c>
      <c r="F258" s="7"/>
      <c r="G258" s="9">
        <v>7320.0</v>
      </c>
      <c r="H258" s="7" t="s">
        <v>40</v>
      </c>
      <c r="I258" s="7" t="s">
        <v>71</v>
      </c>
      <c r="J258" s="7"/>
      <c r="K258" s="7" t="s">
        <v>35</v>
      </c>
      <c r="L258" s="7"/>
      <c r="M258" s="7"/>
      <c r="N258" s="7"/>
      <c r="O258" s="10"/>
      <c r="P258" s="10"/>
      <c r="Q258" s="7" t="s">
        <v>23</v>
      </c>
      <c r="R258" s="7">
        <v>28.0</v>
      </c>
      <c r="S258" s="7">
        <v>74.0</v>
      </c>
      <c r="T258" s="7"/>
      <c r="U258" s="7"/>
      <c r="V258" s="7"/>
      <c r="W258" s="10"/>
    </row>
    <row r="259" ht="12.75" customHeight="1">
      <c r="A259" s="7" t="str">
        <f>"17.06.2005 13:30:00"</f>
        <v>17.06.2005 13:30:00</v>
      </c>
      <c r="B259" s="7"/>
      <c r="C259" s="7" t="s">
        <v>20</v>
      </c>
      <c r="D259" s="7">
        <v>62.0</v>
      </c>
      <c r="E259" s="8">
        <v>26.0</v>
      </c>
      <c r="F259" s="7"/>
      <c r="G259" s="9">
        <v>5535.0</v>
      </c>
      <c r="H259" s="7" t="s">
        <v>40</v>
      </c>
      <c r="I259" s="7" t="s">
        <v>71</v>
      </c>
      <c r="J259" s="7"/>
      <c r="K259" s="7" t="s">
        <v>23</v>
      </c>
      <c r="L259" s="7"/>
      <c r="M259" s="7"/>
      <c r="N259" s="7"/>
      <c r="O259" s="10"/>
      <c r="P259" s="10"/>
      <c r="Q259" s="7" t="s">
        <v>23</v>
      </c>
      <c r="R259" s="7">
        <v>33.0</v>
      </c>
      <c r="S259" s="7">
        <v>66.0</v>
      </c>
      <c r="T259" s="7"/>
      <c r="U259" s="7"/>
      <c r="V259" s="7"/>
      <c r="W259" s="10"/>
    </row>
    <row r="260" ht="12.75" customHeight="1">
      <c r="A260" s="7" t="str">
        <f>"29.06.2005 14:00:00"</f>
        <v>29.06.2005 14:00:00</v>
      </c>
      <c r="B260" s="7"/>
      <c r="C260" s="7" t="s">
        <v>20</v>
      </c>
      <c r="D260" s="7">
        <v>67.0</v>
      </c>
      <c r="E260" s="8">
        <v>28.0</v>
      </c>
      <c r="F260" s="7"/>
      <c r="G260" s="9">
        <v>5519.0</v>
      </c>
      <c r="H260" s="7" t="s">
        <v>40</v>
      </c>
      <c r="I260" s="7" t="s">
        <v>71</v>
      </c>
      <c r="J260" s="7"/>
      <c r="K260" s="7" t="s">
        <v>23</v>
      </c>
      <c r="L260" s="7"/>
      <c r="M260" s="7"/>
      <c r="N260" s="7"/>
      <c r="O260" s="10"/>
      <c r="P260" s="10"/>
      <c r="Q260" s="7" t="s">
        <v>23</v>
      </c>
      <c r="R260" s="7">
        <v>33.0</v>
      </c>
      <c r="S260" s="7">
        <v>24.0</v>
      </c>
      <c r="T260" s="7"/>
      <c r="U260" s="7"/>
      <c r="V260" s="7"/>
      <c r="W260" s="10"/>
    </row>
    <row r="261" ht="12.75" customHeight="1">
      <c r="A261" s="7" t="str">
        <f>"01.07.2005 10:00:00"</f>
        <v>01.07.2005 10:00:00</v>
      </c>
      <c r="B261" s="7"/>
      <c r="C261" s="7" t="s">
        <v>20</v>
      </c>
      <c r="D261" s="7">
        <v>68.0</v>
      </c>
      <c r="E261" s="8">
        <v>275.0</v>
      </c>
      <c r="F261" s="7">
        <v>34.0</v>
      </c>
      <c r="G261" s="9">
        <v>7082.0</v>
      </c>
      <c r="H261" s="7" t="s">
        <v>40</v>
      </c>
      <c r="I261" s="7" t="s">
        <v>71</v>
      </c>
      <c r="J261" s="7"/>
      <c r="K261" s="7" t="s">
        <v>23</v>
      </c>
      <c r="L261" s="7"/>
      <c r="M261" s="7"/>
      <c r="N261" s="7"/>
      <c r="O261" s="10"/>
      <c r="P261" s="10"/>
      <c r="Q261" s="7" t="s">
        <v>23</v>
      </c>
      <c r="R261" s="7">
        <v>5.0</v>
      </c>
      <c r="S261" s="7">
        <v>19.0</v>
      </c>
      <c r="T261" s="7"/>
      <c r="U261" s="7"/>
      <c r="V261" s="7"/>
      <c r="W261" s="10"/>
    </row>
    <row r="262" ht="12.75" customHeight="1">
      <c r="A262" s="7" t="str">
        <f>"06.05.2005 09:30:00"</f>
        <v>06.05.2005 09:30:00</v>
      </c>
      <c r="B262" s="7"/>
      <c r="C262" s="7" t="s">
        <v>20</v>
      </c>
      <c r="D262" s="7">
        <v>7.0</v>
      </c>
      <c r="E262" s="8">
        <v>5.0</v>
      </c>
      <c r="F262" s="7">
        <v>36.0</v>
      </c>
      <c r="G262" s="9">
        <v>2259.0</v>
      </c>
      <c r="H262" s="7" t="s">
        <v>40</v>
      </c>
      <c r="I262" s="7" t="s">
        <v>71</v>
      </c>
      <c r="J262" s="7"/>
      <c r="K262" s="7" t="s">
        <v>23</v>
      </c>
      <c r="L262" s="7"/>
      <c r="M262" s="7"/>
      <c r="N262" s="7"/>
      <c r="O262" s="10"/>
      <c r="P262" s="10"/>
      <c r="Q262" s="7" t="s">
        <v>23</v>
      </c>
      <c r="R262" s="7">
        <v>33.0</v>
      </c>
      <c r="S262" s="7">
        <v>24.0</v>
      </c>
      <c r="T262" s="7"/>
      <c r="U262" s="7"/>
      <c r="V262" s="7"/>
      <c r="W262" s="10"/>
    </row>
    <row r="263" ht="12.75" customHeight="1">
      <c r="A263" s="7" t="str">
        <f>"07.06.2005 20:30:00"</f>
        <v>07.06.2005 20:30:00</v>
      </c>
      <c r="B263" s="7"/>
      <c r="C263" s="7" t="s">
        <v>20</v>
      </c>
      <c r="D263" s="7">
        <v>74.0</v>
      </c>
      <c r="E263" s="8">
        <v>43.0</v>
      </c>
      <c r="F263" s="7"/>
      <c r="G263" s="9">
        <v>5430.0</v>
      </c>
      <c r="H263" s="7" t="s">
        <v>40</v>
      </c>
      <c r="I263" s="7" t="s">
        <v>71</v>
      </c>
      <c r="J263" s="7"/>
      <c r="K263" s="7" t="s">
        <v>23</v>
      </c>
      <c r="L263" s="7"/>
      <c r="M263" s="7"/>
      <c r="N263" s="7"/>
      <c r="O263" s="10"/>
      <c r="P263" s="10"/>
      <c r="Q263" s="7" t="s">
        <v>23</v>
      </c>
      <c r="R263" s="7">
        <v>28.0</v>
      </c>
      <c r="S263" s="7">
        <v>79.0</v>
      </c>
      <c r="T263" s="7"/>
      <c r="U263" s="7"/>
      <c r="V263" s="7"/>
      <c r="W263" s="10"/>
    </row>
    <row r="264" ht="12.75" customHeight="1">
      <c r="A264" s="7" t="str">
        <f>"08.05.2005 19:00:00"</f>
        <v>08.05.2005 19:00:00</v>
      </c>
      <c r="B264" s="7"/>
      <c r="C264" s="7" t="s">
        <v>20</v>
      </c>
      <c r="D264" s="7">
        <v>74.0</v>
      </c>
      <c r="E264" s="8">
        <v>44.0</v>
      </c>
      <c r="F264" s="7"/>
      <c r="G264" s="9">
        <v>8899.0</v>
      </c>
      <c r="H264" s="7" t="s">
        <v>40</v>
      </c>
      <c r="I264" s="7" t="s">
        <v>71</v>
      </c>
      <c r="J264" s="7"/>
      <c r="K264" s="7" t="s">
        <v>40</v>
      </c>
      <c r="L264" s="7"/>
      <c r="M264" s="7"/>
      <c r="N264" s="7"/>
      <c r="O264" s="10"/>
      <c r="P264" s="10"/>
      <c r="Q264" s="7" t="s">
        <v>23</v>
      </c>
      <c r="R264" s="7">
        <v>33.0</v>
      </c>
      <c r="S264" s="7">
        <v>49.0</v>
      </c>
      <c r="T264" s="7"/>
      <c r="U264" s="7"/>
      <c r="V264" s="7"/>
      <c r="W264" s="10"/>
    </row>
    <row r="265" ht="12.75" customHeight="1">
      <c r="A265" s="7" t="str">
        <f>"13.06.2005 15:00:00"</f>
        <v>13.06.2005 15:00:00</v>
      </c>
      <c r="B265" s="7"/>
      <c r="C265" s="7" t="s">
        <v>20</v>
      </c>
      <c r="D265" s="7">
        <v>75.0</v>
      </c>
      <c r="E265" s="8">
        <v>4.0</v>
      </c>
      <c r="F265" s="7">
        <v>36.0</v>
      </c>
      <c r="G265" s="9">
        <v>5459.0</v>
      </c>
      <c r="H265" s="7" t="s">
        <v>40</v>
      </c>
      <c r="I265" s="7" t="s">
        <v>71</v>
      </c>
      <c r="J265" s="7"/>
      <c r="K265" s="7" t="s">
        <v>23</v>
      </c>
      <c r="L265" s="7"/>
      <c r="M265" s="7"/>
      <c r="N265" s="7"/>
      <c r="O265" s="10"/>
      <c r="P265" s="10"/>
      <c r="Q265" s="7" t="s">
        <v>23</v>
      </c>
      <c r="R265" s="7">
        <v>48.0</v>
      </c>
      <c r="S265" s="7">
        <v>13.0</v>
      </c>
      <c r="T265" s="7"/>
      <c r="U265" s="7"/>
      <c r="V265" s="7"/>
      <c r="W265" s="10"/>
    </row>
    <row r="266" ht="12.75" customHeight="1">
      <c r="A266" s="7" t="str">
        <f>"31.05.2005 19:00:00"</f>
        <v>31.05.2005 19:00:00</v>
      </c>
      <c r="B266" s="7"/>
      <c r="C266" s="7" t="s">
        <v>20</v>
      </c>
      <c r="D266" s="7">
        <v>75.0</v>
      </c>
      <c r="E266" s="8">
        <v>38.0</v>
      </c>
      <c r="F266" s="7"/>
      <c r="G266" s="9">
        <v>5490.0</v>
      </c>
      <c r="H266" s="7" t="s">
        <v>40</v>
      </c>
      <c r="I266" s="7" t="s">
        <v>71</v>
      </c>
      <c r="J266" s="7"/>
      <c r="K266" s="7" t="s">
        <v>23</v>
      </c>
      <c r="L266" s="7"/>
      <c r="M266" s="7"/>
      <c r="N266" s="7"/>
      <c r="O266" s="10"/>
      <c r="P266" s="10"/>
      <c r="Q266" s="7" t="s">
        <v>23</v>
      </c>
      <c r="R266" s="7">
        <v>0.0</v>
      </c>
      <c r="S266" s="7">
        <v>0.0</v>
      </c>
      <c r="T266" s="7"/>
      <c r="U266" s="7"/>
      <c r="V266" s="7"/>
      <c r="W266" s="10"/>
    </row>
    <row r="267" ht="12.75" customHeight="1">
      <c r="A267" s="7" t="str">
        <f>"16.05.2005 09:30:00"</f>
        <v>16.05.2005 09:30:00</v>
      </c>
      <c r="B267" s="7"/>
      <c r="C267" s="7" t="s">
        <v>20</v>
      </c>
      <c r="D267" s="7">
        <v>75.0</v>
      </c>
      <c r="E267" s="8">
        <v>475.0</v>
      </c>
      <c r="F267" s="7"/>
      <c r="G267" s="9">
        <v>8873.0</v>
      </c>
      <c r="H267" s="7" t="s">
        <v>40</v>
      </c>
      <c r="I267" s="7" t="s">
        <v>71</v>
      </c>
      <c r="J267" s="7"/>
      <c r="K267" s="7" t="s">
        <v>23</v>
      </c>
      <c r="L267" s="7"/>
      <c r="M267" s="7"/>
      <c r="N267" s="7"/>
      <c r="O267" s="10"/>
      <c r="P267" s="10"/>
      <c r="Q267" s="7" t="s">
        <v>23</v>
      </c>
      <c r="R267" s="7">
        <v>27.0</v>
      </c>
      <c r="S267" s="7">
        <v>27.0</v>
      </c>
      <c r="T267" s="7"/>
      <c r="U267" s="7"/>
      <c r="V267" s="7"/>
      <c r="W267" s="10"/>
    </row>
    <row r="268" ht="12.75" customHeight="1">
      <c r="A268" s="7" t="str">
        <f>"16.05.2005 18:00:00"</f>
        <v>16.05.2005 18:00:00</v>
      </c>
      <c r="B268" s="7"/>
      <c r="C268" s="7" t="s">
        <v>20</v>
      </c>
      <c r="D268" s="7">
        <v>75.0</v>
      </c>
      <c r="E268" s="8">
        <v>475.0</v>
      </c>
      <c r="F268" s="7"/>
      <c r="G268" s="9">
        <v>8871.0</v>
      </c>
      <c r="H268" s="7" t="s">
        <v>40</v>
      </c>
      <c r="I268" s="7" t="s">
        <v>71</v>
      </c>
      <c r="J268" s="7"/>
      <c r="K268" s="7" t="s">
        <v>23</v>
      </c>
      <c r="L268" s="7"/>
      <c r="M268" s="7"/>
      <c r="N268" s="7"/>
      <c r="O268" s="10"/>
      <c r="P268" s="10"/>
      <c r="Q268" s="7" t="s">
        <v>23</v>
      </c>
      <c r="R268" s="7">
        <v>27.0</v>
      </c>
      <c r="S268" s="7">
        <v>27.0</v>
      </c>
      <c r="T268" s="7"/>
      <c r="U268" s="7"/>
      <c r="V268" s="7"/>
      <c r="W268" s="10"/>
    </row>
    <row r="269" ht="12.75" customHeight="1">
      <c r="A269" s="7" t="str">
        <f>"29.04.2005 12:00:00"</f>
        <v>29.04.2005 12:00:00</v>
      </c>
      <c r="B269" s="7"/>
      <c r="C269" s="7" t="s">
        <v>20</v>
      </c>
      <c r="D269" s="7">
        <v>75.0</v>
      </c>
      <c r="E269" s="8">
        <v>55.0</v>
      </c>
      <c r="F269" s="7"/>
      <c r="G269" s="9">
        <v>8332.0</v>
      </c>
      <c r="H269" s="7" t="s">
        <v>40</v>
      </c>
      <c r="I269" s="7" t="s">
        <v>71</v>
      </c>
      <c r="J269" s="7"/>
      <c r="K269" s="7" t="s">
        <v>23</v>
      </c>
      <c r="L269" s="7"/>
      <c r="M269" s="7"/>
      <c r="N269" s="7"/>
      <c r="O269" s="10"/>
      <c r="P269" s="10"/>
      <c r="Q269" s="7" t="s">
        <v>23</v>
      </c>
      <c r="R269" s="7">
        <v>33.0</v>
      </c>
      <c r="S269" s="7">
        <v>51.0</v>
      </c>
      <c r="T269" s="7"/>
      <c r="U269" s="7"/>
      <c r="V269" s="7"/>
      <c r="W269" s="10"/>
    </row>
    <row r="270" ht="12.75" customHeight="1">
      <c r="A270" s="7" t="str">
        <f>"01.07.2005 16:30:00"</f>
        <v>01.07.2005 16:30:00</v>
      </c>
      <c r="B270" s="7"/>
      <c r="C270" s="7" t="s">
        <v>20</v>
      </c>
      <c r="D270" s="7">
        <v>76.0</v>
      </c>
      <c r="E270" s="8">
        <v>38.0</v>
      </c>
      <c r="F270" s="7">
        <v>37.0</v>
      </c>
      <c r="G270" s="9">
        <v>7085.0</v>
      </c>
      <c r="H270" s="7" t="s">
        <v>40</v>
      </c>
      <c r="I270" s="7" t="s">
        <v>71</v>
      </c>
      <c r="J270" s="7"/>
      <c r="K270" s="7" t="s">
        <v>23</v>
      </c>
      <c r="L270" s="7"/>
      <c r="M270" s="7"/>
      <c r="N270" s="7"/>
      <c r="O270" s="10"/>
      <c r="P270" s="10"/>
      <c r="Q270" s="7" t="s">
        <v>23</v>
      </c>
      <c r="R270" s="7">
        <v>5.0</v>
      </c>
      <c r="S270" s="7">
        <v>19.0</v>
      </c>
      <c r="T270" s="7"/>
      <c r="U270" s="7"/>
      <c r="V270" s="7"/>
      <c r="W270" s="10"/>
    </row>
    <row r="271" ht="12.75" customHeight="1">
      <c r="A271" s="7" t="str">
        <f>"08.05.2005"</f>
        <v>08.05.2005</v>
      </c>
      <c r="B271" s="7"/>
      <c r="C271" s="7" t="s">
        <v>20</v>
      </c>
      <c r="D271" s="7">
        <v>77.0</v>
      </c>
      <c r="E271" s="8">
        <v>515.0</v>
      </c>
      <c r="F271" s="7"/>
      <c r="G271" s="9">
        <v>8898.0</v>
      </c>
      <c r="H271" s="7" t="s">
        <v>40</v>
      </c>
      <c r="I271" s="7" t="s">
        <v>71</v>
      </c>
      <c r="J271" s="7"/>
      <c r="K271" s="7" t="s">
        <v>23</v>
      </c>
      <c r="L271" s="7"/>
      <c r="M271" s="7"/>
      <c r="N271" s="7"/>
      <c r="O271" s="10"/>
      <c r="P271" s="10"/>
      <c r="Q271" s="7" t="s">
        <v>23</v>
      </c>
      <c r="R271" s="7">
        <v>33.0</v>
      </c>
      <c r="S271" s="7">
        <v>65.0</v>
      </c>
      <c r="T271" s="7"/>
      <c r="U271" s="7"/>
      <c r="V271" s="7"/>
      <c r="W271" s="10"/>
    </row>
    <row r="272" ht="12.75" customHeight="1">
      <c r="A272" s="7" t="str">
        <f>"27.05.2005 09:30:00"</f>
        <v>27.05.2005 09:30:00</v>
      </c>
      <c r="B272" s="7"/>
      <c r="C272" s="7" t="s">
        <v>20</v>
      </c>
      <c r="D272" s="7">
        <v>77.0</v>
      </c>
      <c r="E272" s="8">
        <v>53.0</v>
      </c>
      <c r="F272" s="7"/>
      <c r="G272" s="9">
        <v>5417.0</v>
      </c>
      <c r="H272" s="7" t="s">
        <v>40</v>
      </c>
      <c r="I272" s="7" t="s">
        <v>71</v>
      </c>
      <c r="J272" s="7"/>
      <c r="K272" s="7" t="s">
        <v>23</v>
      </c>
      <c r="L272" s="7"/>
      <c r="M272" s="7"/>
      <c r="N272" s="7"/>
      <c r="O272" s="10"/>
      <c r="P272" s="10"/>
      <c r="Q272" s="7" t="s">
        <v>23</v>
      </c>
      <c r="R272" s="7">
        <v>39.0</v>
      </c>
      <c r="S272" s="7">
        <v>87.0</v>
      </c>
      <c r="T272" s="7"/>
      <c r="U272" s="7"/>
      <c r="V272" s="7"/>
      <c r="W272" s="10"/>
    </row>
    <row r="273" ht="12.75" customHeight="1">
      <c r="A273" s="7" t="str">
        <f>"26.06.2005 12:00:00"</f>
        <v>26.06.2005 12:00:00</v>
      </c>
      <c r="B273" s="7"/>
      <c r="C273" s="7" t="s">
        <v>20</v>
      </c>
      <c r="D273" s="7">
        <v>78.0</v>
      </c>
      <c r="E273" s="8">
        <v>45.0</v>
      </c>
      <c r="F273" s="7">
        <v>38.0</v>
      </c>
      <c r="G273" s="9">
        <v>5597.0</v>
      </c>
      <c r="H273" s="7" t="s">
        <v>40</v>
      </c>
      <c r="I273" s="7" t="s">
        <v>71</v>
      </c>
      <c r="J273" s="7"/>
      <c r="K273" s="7" t="s">
        <v>23</v>
      </c>
      <c r="L273" s="7"/>
      <c r="M273" s="7"/>
      <c r="N273" s="7"/>
      <c r="O273" s="10"/>
      <c r="P273" s="10"/>
      <c r="Q273" s="7" t="s">
        <v>23</v>
      </c>
      <c r="R273" s="7">
        <v>33.0</v>
      </c>
      <c r="S273" s="7">
        <v>8.0</v>
      </c>
      <c r="T273" s="7"/>
      <c r="U273" s="7"/>
      <c r="V273" s="7"/>
      <c r="W273" s="10"/>
    </row>
    <row r="274" ht="12.75" customHeight="1">
      <c r="A274" s="7" t="str">
        <f>"27.05.2005 06:45:00"</f>
        <v>27.05.2005 06:45:00</v>
      </c>
      <c r="B274" s="7"/>
      <c r="C274" s="7" t="s">
        <v>20</v>
      </c>
      <c r="D274" s="7">
        <v>79.0</v>
      </c>
      <c r="E274" s="8">
        <v>5.0</v>
      </c>
      <c r="F274" s="7"/>
      <c r="G274" s="9">
        <v>5416.0</v>
      </c>
      <c r="H274" s="7" t="s">
        <v>40</v>
      </c>
      <c r="I274" s="7" t="s">
        <v>71</v>
      </c>
      <c r="J274" s="7"/>
      <c r="K274" s="7" t="s">
        <v>23</v>
      </c>
      <c r="L274" s="7"/>
      <c r="M274" s="7"/>
      <c r="N274" s="7"/>
      <c r="O274" s="10"/>
      <c r="P274" s="10"/>
      <c r="Q274" s="7" t="s">
        <v>23</v>
      </c>
      <c r="R274" s="7">
        <v>39.0</v>
      </c>
      <c r="S274" s="7">
        <v>25.0</v>
      </c>
      <c r="T274" s="7"/>
      <c r="U274" s="7"/>
      <c r="V274" s="7"/>
      <c r="W274" s="10"/>
    </row>
    <row r="275" ht="12.75" customHeight="1">
      <c r="A275" s="7" t="str">
        <f>"10.06.2005 09:00:00"</f>
        <v>10.06.2005 09:00:00</v>
      </c>
      <c r="B275" s="7"/>
      <c r="C275" s="7" t="s">
        <v>20</v>
      </c>
      <c r="D275" s="7">
        <v>79.0</v>
      </c>
      <c r="E275" s="8">
        <v>5.0</v>
      </c>
      <c r="F275" s="7"/>
      <c r="G275" s="9">
        <v>5439.0</v>
      </c>
      <c r="H275" s="7" t="s">
        <v>40</v>
      </c>
      <c r="I275" s="7" t="s">
        <v>71</v>
      </c>
      <c r="J275" s="7"/>
      <c r="K275" s="7" t="s">
        <v>23</v>
      </c>
      <c r="L275" s="7"/>
      <c r="M275" s="7"/>
      <c r="N275" s="7"/>
      <c r="O275" s="10"/>
      <c r="P275" s="10"/>
      <c r="Q275" s="7" t="s">
        <v>23</v>
      </c>
      <c r="R275" s="7">
        <v>33.0</v>
      </c>
      <c r="S275" s="7">
        <v>55.0</v>
      </c>
      <c r="T275" s="7"/>
      <c r="U275" s="7"/>
      <c r="V275" s="7"/>
      <c r="W275" s="10"/>
    </row>
    <row r="276" ht="12.75" customHeight="1">
      <c r="A276" s="7" t="str">
        <f>"05.07.2005 07:00:00"</f>
        <v>05.07.2005 07:00:00</v>
      </c>
      <c r="B276" s="7"/>
      <c r="C276" s="7" t="s">
        <v>20</v>
      </c>
      <c r="D276" s="7">
        <v>79.0</v>
      </c>
      <c r="E276" s="8">
        <v>5.0</v>
      </c>
      <c r="F276" s="7"/>
      <c r="G276" s="9">
        <v>7007.0</v>
      </c>
      <c r="H276" s="7" t="s">
        <v>40</v>
      </c>
      <c r="I276" s="7" t="s">
        <v>71</v>
      </c>
      <c r="J276" s="7"/>
      <c r="K276" s="7" t="s">
        <v>23</v>
      </c>
      <c r="L276" s="7"/>
      <c r="M276" s="7"/>
      <c r="N276" s="7"/>
      <c r="O276" s="10"/>
      <c r="P276" s="10"/>
      <c r="Q276" s="7" t="s">
        <v>23</v>
      </c>
      <c r="R276" s="7">
        <v>33.0</v>
      </c>
      <c r="S276" s="7">
        <v>45.0</v>
      </c>
      <c r="T276" s="7"/>
      <c r="U276" s="7"/>
      <c r="V276" s="7"/>
      <c r="W276" s="10"/>
    </row>
    <row r="277" ht="12.75" customHeight="1">
      <c r="A277" s="7" t="str">
        <f>"06.07.2005 16:00:00"</f>
        <v>06.07.2005 16:00:00</v>
      </c>
      <c r="B277" s="7"/>
      <c r="C277" s="7" t="s">
        <v>20</v>
      </c>
      <c r="D277" s="7">
        <v>8.0</v>
      </c>
      <c r="E277" s="8">
        <v>58.0</v>
      </c>
      <c r="F277" s="7"/>
      <c r="G277" s="9">
        <v>7077.0</v>
      </c>
      <c r="H277" s="7" t="s">
        <v>40</v>
      </c>
      <c r="I277" s="7" t="s">
        <v>71</v>
      </c>
      <c r="J277" s="7"/>
      <c r="K277" s="7" t="s">
        <v>23</v>
      </c>
      <c r="L277" s="7"/>
      <c r="M277" s="7"/>
      <c r="N277" s="7"/>
      <c r="O277" s="10"/>
      <c r="P277" s="10"/>
      <c r="Q277" s="7" t="s">
        <v>23</v>
      </c>
      <c r="R277" s="7">
        <v>33.0</v>
      </c>
      <c r="S277" s="7">
        <v>8.0</v>
      </c>
      <c r="T277" s="7"/>
      <c r="U277" s="7"/>
      <c r="V277" s="7"/>
      <c r="W277" s="10"/>
    </row>
    <row r="278" ht="12.75" customHeight="1">
      <c r="A278" s="7" t="str">
        <f>"06.05.2005 13:00:00"</f>
        <v>06.05.2005 13:00:00</v>
      </c>
      <c r="B278" s="7"/>
      <c r="C278" s="7" t="s">
        <v>20</v>
      </c>
      <c r="D278" s="7">
        <v>8.0</v>
      </c>
      <c r="E278" s="8">
        <v>6.0</v>
      </c>
      <c r="F278" s="7">
        <v>4.0</v>
      </c>
      <c r="G278" s="9">
        <v>2251.0</v>
      </c>
      <c r="H278" s="7" t="s">
        <v>40</v>
      </c>
      <c r="I278" s="7" t="s">
        <v>71</v>
      </c>
      <c r="J278" s="7"/>
      <c r="K278" s="7" t="s">
        <v>40</v>
      </c>
      <c r="L278" s="7"/>
      <c r="M278" s="7"/>
      <c r="N278" s="7"/>
      <c r="O278" s="10"/>
      <c r="P278" s="10"/>
      <c r="Q278" s="7" t="s">
        <v>23</v>
      </c>
      <c r="R278" s="7">
        <v>33.0</v>
      </c>
      <c r="S278" s="7">
        <v>24.0</v>
      </c>
      <c r="T278" s="7"/>
      <c r="U278" s="7"/>
      <c r="V278" s="7"/>
      <c r="W278" s="10"/>
    </row>
    <row r="279" ht="12.75" customHeight="1">
      <c r="A279" s="7" t="str">
        <f>"10.07.2005 16:00:00"</f>
        <v>10.07.2005 16:00:00</v>
      </c>
      <c r="B279" s="7"/>
      <c r="C279" s="7" t="s">
        <v>20</v>
      </c>
      <c r="D279" s="7">
        <v>8.0</v>
      </c>
      <c r="E279" s="8">
        <v>6.0</v>
      </c>
      <c r="F279" s="7">
        <v>4.0</v>
      </c>
      <c r="G279" s="9">
        <v>7098.0</v>
      </c>
      <c r="H279" s="7" t="s">
        <v>40</v>
      </c>
      <c r="I279" s="7" t="s">
        <v>71</v>
      </c>
      <c r="J279" s="7"/>
      <c r="K279" s="7" t="s">
        <v>23</v>
      </c>
      <c r="L279" s="7"/>
      <c r="M279" s="7"/>
      <c r="N279" s="7"/>
      <c r="O279" s="10"/>
      <c r="P279" s="10"/>
      <c r="Q279" s="7" t="s">
        <v>23</v>
      </c>
      <c r="R279" s="7">
        <v>33.0</v>
      </c>
      <c r="S279" s="7">
        <v>66.0</v>
      </c>
      <c r="T279" s="7"/>
      <c r="U279" s="7"/>
      <c r="V279" s="7"/>
      <c r="W279" s="10"/>
    </row>
    <row r="280" ht="12.75" customHeight="1">
      <c r="A280" s="7" t="str">
        <f>"10.07.2005 07:30:00"</f>
        <v>10.07.2005 07:30:00</v>
      </c>
      <c r="B280" s="7"/>
      <c r="C280" s="7" t="s">
        <v>20</v>
      </c>
      <c r="D280" s="7">
        <v>82.0</v>
      </c>
      <c r="E280" s="8">
        <v>535.0</v>
      </c>
      <c r="F280" s="7"/>
      <c r="G280" s="9">
        <v>7065.0</v>
      </c>
      <c r="H280" s="7" t="s">
        <v>40</v>
      </c>
      <c r="I280" s="7" t="s">
        <v>71</v>
      </c>
      <c r="J280" s="7"/>
      <c r="K280" s="7" t="s">
        <v>23</v>
      </c>
      <c r="L280" s="7"/>
      <c r="M280" s="7"/>
      <c r="N280" s="7"/>
      <c r="O280" s="10"/>
      <c r="P280" s="10"/>
      <c r="Q280" s="7" t="s">
        <v>23</v>
      </c>
      <c r="R280" s="7">
        <v>33.0</v>
      </c>
      <c r="S280" s="7">
        <v>66.0</v>
      </c>
      <c r="T280" s="7"/>
      <c r="U280" s="7"/>
      <c r="V280" s="7"/>
      <c r="W280" s="10"/>
    </row>
    <row r="281" ht="12.75" customHeight="1">
      <c r="A281" s="7" t="str">
        <f>"13.04.2005 13:00:00"</f>
        <v>13.04.2005 13:00:00</v>
      </c>
      <c r="B281" s="7"/>
      <c r="C281" s="7" t="s">
        <v>20</v>
      </c>
      <c r="D281" s="7">
        <v>82.0</v>
      </c>
      <c r="E281" s="8">
        <v>54.0</v>
      </c>
      <c r="F281" s="7"/>
      <c r="G281" s="9">
        <v>8554.0</v>
      </c>
      <c r="H281" s="7" t="s">
        <v>40</v>
      </c>
      <c r="I281" s="7" t="s">
        <v>71</v>
      </c>
      <c r="J281" s="7"/>
      <c r="K281" s="7" t="s">
        <v>23</v>
      </c>
      <c r="L281" s="7"/>
      <c r="M281" s="7"/>
      <c r="N281" s="7"/>
      <c r="O281" s="10"/>
      <c r="P281" s="10"/>
      <c r="Q281" s="7" t="s">
        <v>23</v>
      </c>
      <c r="R281" s="7">
        <v>48.0</v>
      </c>
      <c r="S281" s="7">
        <v>44.0</v>
      </c>
      <c r="T281" s="7"/>
      <c r="U281" s="7"/>
      <c r="V281" s="7"/>
      <c r="W281" s="10"/>
    </row>
    <row r="282" ht="12.75" customHeight="1">
      <c r="A282" s="7" t="str">
        <f>"24.07.2005 20:00:00"</f>
        <v>24.07.2005 20:00:00</v>
      </c>
      <c r="B282" s="7"/>
      <c r="C282" s="7" t="s">
        <v>20</v>
      </c>
      <c r="D282" s="7">
        <v>84.0</v>
      </c>
      <c r="E282" s="8">
        <v>57.0</v>
      </c>
      <c r="F282" s="7"/>
      <c r="G282" s="9">
        <v>7313.0</v>
      </c>
      <c r="H282" s="7" t="s">
        <v>40</v>
      </c>
      <c r="I282" s="7" t="s">
        <v>71</v>
      </c>
      <c r="J282" s="7"/>
      <c r="K282" s="7" t="s">
        <v>23</v>
      </c>
      <c r="L282" s="7"/>
      <c r="M282" s="7"/>
      <c r="N282" s="7"/>
      <c r="O282" s="10"/>
      <c r="P282" s="10"/>
      <c r="Q282" s="7" t="s">
        <v>23</v>
      </c>
      <c r="R282" s="7">
        <v>26.0</v>
      </c>
      <c r="S282" s="7">
        <v>89.0</v>
      </c>
      <c r="T282" s="7"/>
      <c r="U282" s="7"/>
      <c r="V282" s="7"/>
      <c r="W282" s="10"/>
    </row>
    <row r="283" ht="12.75" customHeight="1">
      <c r="A283" s="7" t="str">
        <f>"01.07.2005 12:00:00"</f>
        <v>01.07.2005 12:00:00</v>
      </c>
      <c r="B283" s="7"/>
      <c r="C283" s="7" t="s">
        <v>20</v>
      </c>
      <c r="D283" s="7">
        <v>87.0</v>
      </c>
      <c r="E283" s="8">
        <v>64.0</v>
      </c>
      <c r="F283" s="7">
        <v>43.0</v>
      </c>
      <c r="G283" s="9">
        <v>7081.0</v>
      </c>
      <c r="H283" s="7" t="s">
        <v>40</v>
      </c>
      <c r="I283" s="7" t="s">
        <v>71</v>
      </c>
      <c r="J283" s="7"/>
      <c r="K283" s="7" t="s">
        <v>23</v>
      </c>
      <c r="L283" s="7"/>
      <c r="M283" s="7"/>
      <c r="N283" s="7"/>
      <c r="O283" s="10"/>
      <c r="P283" s="10"/>
      <c r="Q283" s="7" t="s">
        <v>23</v>
      </c>
      <c r="R283" s="7">
        <v>5.0</v>
      </c>
      <c r="S283" s="7">
        <v>19.0</v>
      </c>
      <c r="T283" s="7"/>
      <c r="U283" s="7"/>
      <c r="V283" s="7"/>
      <c r="W283" s="10"/>
    </row>
    <row r="284" ht="12.75" customHeight="1">
      <c r="A284" s="7" t="str">
        <f>"23.05.2005 13:00:00"</f>
        <v>23.05.2005 13:00:00</v>
      </c>
      <c r="B284" s="7"/>
      <c r="C284" s="7" t="s">
        <v>20</v>
      </c>
      <c r="D284" s="7">
        <v>87.0</v>
      </c>
      <c r="E284" s="8">
        <v>68.0</v>
      </c>
      <c r="F284" s="7"/>
      <c r="G284" s="9">
        <v>5408.0</v>
      </c>
      <c r="H284" s="7" t="s">
        <v>40</v>
      </c>
      <c r="I284" s="7" t="s">
        <v>71</v>
      </c>
      <c r="J284" s="7"/>
      <c r="K284" s="7" t="s">
        <v>40</v>
      </c>
      <c r="L284" s="7"/>
      <c r="M284" s="7"/>
      <c r="N284" s="7"/>
      <c r="O284" s="10"/>
      <c r="P284" s="10"/>
      <c r="Q284" s="7" t="s">
        <v>23</v>
      </c>
      <c r="R284" s="7">
        <v>28.0</v>
      </c>
      <c r="S284" s="7">
        <v>82.0</v>
      </c>
      <c r="T284" s="7"/>
      <c r="U284" s="7"/>
      <c r="V284" s="7"/>
      <c r="W284" s="10"/>
    </row>
    <row r="285" ht="12.75" customHeight="1">
      <c r="A285" s="7" t="str">
        <f>"17.06.2005 19:00:00"</f>
        <v>17.06.2005 19:00:00</v>
      </c>
      <c r="B285" s="7"/>
      <c r="C285" s="7" t="s">
        <v>20</v>
      </c>
      <c r="D285" s="7">
        <v>87.0</v>
      </c>
      <c r="E285" s="8">
        <v>73.0</v>
      </c>
      <c r="F285" s="7"/>
      <c r="G285" s="9">
        <v>5536.0</v>
      </c>
      <c r="H285" s="7" t="s">
        <v>40</v>
      </c>
      <c r="I285" s="7" t="s">
        <v>71</v>
      </c>
      <c r="J285" s="7"/>
      <c r="K285" s="7" t="s">
        <v>23</v>
      </c>
      <c r="L285" s="7"/>
      <c r="M285" s="7"/>
      <c r="N285" s="7"/>
      <c r="O285" s="10"/>
      <c r="P285" s="10"/>
      <c r="Q285" s="7" t="s">
        <v>23</v>
      </c>
      <c r="R285" s="7">
        <v>33.0</v>
      </c>
      <c r="S285" s="7">
        <v>76.0</v>
      </c>
      <c r="T285" s="7"/>
      <c r="U285" s="7"/>
      <c r="V285" s="7"/>
      <c r="W285" s="10"/>
    </row>
    <row r="286" ht="12.75" customHeight="1">
      <c r="A286" s="7" t="str">
        <f>"08.05.2005 08:00:00"</f>
        <v>08.05.2005 08:00:00</v>
      </c>
      <c r="B286" s="7"/>
      <c r="C286" s="7" t="s">
        <v>20</v>
      </c>
      <c r="D286" s="7">
        <v>57.0</v>
      </c>
      <c r="E286" s="8">
        <v>43.0</v>
      </c>
      <c r="F286" s="7">
        <v>3.0</v>
      </c>
      <c r="G286" s="9">
        <v>2258.0</v>
      </c>
      <c r="H286" s="7" t="s">
        <v>40</v>
      </c>
      <c r="I286" s="7" t="s">
        <v>72</v>
      </c>
      <c r="J286" s="7"/>
      <c r="K286" s="7" t="s">
        <v>23</v>
      </c>
      <c r="L286" s="7"/>
      <c r="M286" s="7"/>
      <c r="N286" s="7"/>
      <c r="O286" s="7"/>
      <c r="P286" s="10"/>
      <c r="Q286" s="7" t="s">
        <v>23</v>
      </c>
      <c r="R286" s="7">
        <v>33.0</v>
      </c>
      <c r="S286" s="7">
        <v>32.0</v>
      </c>
      <c r="T286" s="7"/>
      <c r="U286" s="7"/>
      <c r="V286" s="7"/>
      <c r="W286" s="10"/>
    </row>
    <row r="287" ht="12.75" customHeight="1">
      <c r="A287" s="7" t="str">
        <f t="shared" ref="A287:A288" si="1">"10.05.2005 09:30:00"</f>
        <v>10.05.2005 09:30:00</v>
      </c>
      <c r="B287" s="7"/>
      <c r="C287" s="7" t="s">
        <v>20</v>
      </c>
      <c r="D287" s="7">
        <v>73.0</v>
      </c>
      <c r="E287" s="8">
        <v>47.0</v>
      </c>
      <c r="F287" s="7"/>
      <c r="G287" s="9">
        <v>2607.0</v>
      </c>
      <c r="H287" s="7" t="s">
        <v>40</v>
      </c>
      <c r="I287" s="7" t="s">
        <v>72</v>
      </c>
      <c r="J287" s="7"/>
      <c r="K287" s="7" t="s">
        <v>40</v>
      </c>
      <c r="L287" s="7"/>
      <c r="M287" s="7"/>
      <c r="N287" s="7"/>
      <c r="O287" s="10"/>
      <c r="P287" s="10"/>
      <c r="Q287" s="7" t="s">
        <v>23</v>
      </c>
      <c r="R287" s="7">
        <v>33.0</v>
      </c>
      <c r="S287" s="7">
        <v>31.0</v>
      </c>
      <c r="T287" s="7"/>
      <c r="U287" s="7"/>
      <c r="V287" s="7"/>
      <c r="W287" s="10"/>
    </row>
    <row r="288" ht="12.75" customHeight="1">
      <c r="A288" s="7" t="str">
        <f t="shared" si="1"/>
        <v>10.05.2005 09:30:00</v>
      </c>
      <c r="B288" s="7"/>
      <c r="C288" s="7" t="s">
        <v>20</v>
      </c>
      <c r="D288" s="7">
        <v>74.0</v>
      </c>
      <c r="E288" s="8">
        <v>43.0</v>
      </c>
      <c r="F288" s="7"/>
      <c r="G288" s="9">
        <v>8518.0</v>
      </c>
      <c r="H288" s="7" t="s">
        <v>40</v>
      </c>
      <c r="I288" s="7" t="s">
        <v>72</v>
      </c>
      <c r="J288" s="7"/>
      <c r="K288" s="7" t="s">
        <v>40</v>
      </c>
      <c r="L288" s="7"/>
      <c r="M288" s="7"/>
      <c r="N288" s="7"/>
      <c r="O288" s="10"/>
      <c r="P288" s="10"/>
      <c r="Q288" s="7" t="s">
        <v>23</v>
      </c>
      <c r="R288" s="7">
        <v>33.0</v>
      </c>
      <c r="S288" s="7">
        <v>31.0</v>
      </c>
      <c r="T288" s="7"/>
      <c r="U288" s="7"/>
      <c r="V288" s="7"/>
      <c r="W288" s="10"/>
    </row>
    <row r="289" ht="12.75" customHeight="1">
      <c r="A289" s="7" t="str">
        <f>"01.06.2005 09:35:00"</f>
        <v>01.06.2005 09:35:00</v>
      </c>
      <c r="B289" s="7"/>
      <c r="C289" s="7" t="s">
        <v>20</v>
      </c>
      <c r="D289" s="7">
        <v>82.0</v>
      </c>
      <c r="E289" s="8">
        <v>5.0</v>
      </c>
      <c r="F289" s="7">
        <v>4.0</v>
      </c>
      <c r="G289" s="9">
        <v>5465.0</v>
      </c>
      <c r="H289" s="7" t="s">
        <v>40</v>
      </c>
      <c r="I289" s="7" t="s">
        <v>73</v>
      </c>
      <c r="J289" s="7"/>
      <c r="K289" s="7" t="s">
        <v>23</v>
      </c>
      <c r="L289" s="7"/>
      <c r="M289" s="7"/>
      <c r="N289" s="7"/>
      <c r="O289" s="10"/>
      <c r="P289" s="10"/>
      <c r="Q289" s="7" t="s">
        <v>23</v>
      </c>
      <c r="R289" s="7">
        <v>33.0</v>
      </c>
      <c r="S289" s="7">
        <v>12.0</v>
      </c>
      <c r="T289" s="7"/>
      <c r="U289" s="7"/>
      <c r="V289" s="7"/>
      <c r="W289" s="10"/>
    </row>
    <row r="290" ht="12.75" customHeight="1">
      <c r="A290" s="7" t="str">
        <f>"21.05.2005 17:00:00"</f>
        <v>21.05.2005 17:00:00</v>
      </c>
      <c r="B290" s="7"/>
      <c r="C290" s="7" t="s">
        <v>20</v>
      </c>
      <c r="D290" s="7">
        <v>82.0</v>
      </c>
      <c r="E290" s="8">
        <v>51.0</v>
      </c>
      <c r="F290" s="7"/>
      <c r="G290" s="9">
        <v>8851.0</v>
      </c>
      <c r="H290" s="7" t="s">
        <v>40</v>
      </c>
      <c r="I290" s="7" t="s">
        <v>73</v>
      </c>
      <c r="J290" s="7"/>
      <c r="K290" s="7" t="s">
        <v>23</v>
      </c>
      <c r="L290" s="7"/>
      <c r="M290" s="7"/>
      <c r="N290" s="7"/>
      <c r="O290" s="10"/>
      <c r="P290" s="10"/>
      <c r="Q290" s="7" t="s">
        <v>23</v>
      </c>
      <c r="R290" s="7">
        <v>33.0</v>
      </c>
      <c r="S290" s="7">
        <v>66.0</v>
      </c>
      <c r="T290" s="7"/>
      <c r="U290" s="7"/>
      <c r="V290" s="7"/>
      <c r="W290" s="10"/>
    </row>
    <row r="291" ht="12.75" customHeight="1">
      <c r="A291" s="7" t="str">
        <f>"27.05.2005 14:00:00"</f>
        <v>27.05.2005 14:00:00</v>
      </c>
      <c r="B291" s="7"/>
      <c r="C291" s="7" t="s">
        <v>20</v>
      </c>
      <c r="D291" s="7">
        <v>82.0</v>
      </c>
      <c r="E291" s="8">
        <v>65.0</v>
      </c>
      <c r="F291" s="7">
        <v>44.0</v>
      </c>
      <c r="G291" s="9">
        <v>8858.0</v>
      </c>
      <c r="H291" s="7" t="s">
        <v>40</v>
      </c>
      <c r="I291" s="7" t="s">
        <v>73</v>
      </c>
      <c r="J291" s="7"/>
      <c r="K291" s="7" t="s">
        <v>23</v>
      </c>
      <c r="L291" s="7"/>
      <c r="M291" s="7"/>
      <c r="N291" s="7"/>
      <c r="O291" s="10"/>
      <c r="P291" s="10"/>
      <c r="Q291" s="7" t="s">
        <v>23</v>
      </c>
      <c r="R291" s="7">
        <v>33.0</v>
      </c>
      <c r="S291" s="7">
        <v>8.0</v>
      </c>
      <c r="T291" s="7"/>
      <c r="U291" s="7"/>
      <c r="V291" s="7"/>
      <c r="W291" s="10"/>
    </row>
    <row r="292" ht="12.75" customHeight="1">
      <c r="A292" s="7" t="str">
        <f>"18.07.2005 17:00:00"</f>
        <v>18.07.2005 17:00:00</v>
      </c>
      <c r="B292" s="7"/>
      <c r="C292" s="7" t="s">
        <v>20</v>
      </c>
      <c r="D292" s="7">
        <v>61.0</v>
      </c>
      <c r="E292" s="8">
        <v>2.0</v>
      </c>
      <c r="F292" s="7"/>
      <c r="G292" s="9">
        <v>7135.0</v>
      </c>
      <c r="H292" s="7" t="s">
        <v>40</v>
      </c>
      <c r="I292" s="7" t="s">
        <v>74</v>
      </c>
      <c r="J292" s="7"/>
      <c r="K292" s="7" t="s">
        <v>23</v>
      </c>
      <c r="L292" s="7"/>
      <c r="M292" s="7"/>
      <c r="N292" s="7"/>
      <c r="O292" s="10"/>
      <c r="P292" s="10"/>
      <c r="Q292" s="7" t="s">
        <v>23</v>
      </c>
      <c r="R292" s="7">
        <v>33.0</v>
      </c>
      <c r="S292" s="7">
        <v>44.0</v>
      </c>
      <c r="T292" s="7"/>
      <c r="U292" s="7"/>
      <c r="V292" s="7"/>
      <c r="W292" s="10"/>
    </row>
    <row r="293" ht="12.75" customHeight="1">
      <c r="A293" s="7" t="str">
        <f>"15.07.2005 20:00:00"</f>
        <v>15.07.2005 20:00:00</v>
      </c>
      <c r="B293" s="7"/>
      <c r="C293" s="7" t="s">
        <v>20</v>
      </c>
      <c r="D293" s="7">
        <v>61.0</v>
      </c>
      <c r="E293" s="8">
        <v>21.0</v>
      </c>
      <c r="F293" s="7"/>
      <c r="G293" s="9">
        <v>7042.0</v>
      </c>
      <c r="H293" s="7" t="s">
        <v>40</v>
      </c>
      <c r="I293" s="7" t="s">
        <v>74</v>
      </c>
      <c r="J293" s="7"/>
      <c r="K293" s="7" t="s">
        <v>23</v>
      </c>
      <c r="L293" s="7"/>
      <c r="M293" s="7"/>
      <c r="N293" s="7"/>
      <c r="O293" s="10"/>
      <c r="P293" s="10"/>
      <c r="Q293" s="7" t="s">
        <v>23</v>
      </c>
      <c r="R293" s="7">
        <v>28.0</v>
      </c>
      <c r="S293" s="7">
        <v>79.0</v>
      </c>
      <c r="T293" s="7"/>
      <c r="U293" s="7"/>
      <c r="V293" s="7"/>
      <c r="W293" s="10"/>
    </row>
    <row r="294" ht="12.75" customHeight="1">
      <c r="A294" s="7" t="str">
        <f>"04.07.2005 17:00:00"</f>
        <v>04.07.2005 17:00:00</v>
      </c>
      <c r="B294" s="7"/>
      <c r="C294" s="7" t="s">
        <v>20</v>
      </c>
      <c r="D294" s="7">
        <v>62.0</v>
      </c>
      <c r="E294" s="8">
        <v>24.0</v>
      </c>
      <c r="F294" s="7"/>
      <c r="G294" s="9">
        <v>7019.0</v>
      </c>
      <c r="H294" s="7" t="s">
        <v>40</v>
      </c>
      <c r="I294" s="7" t="s">
        <v>74</v>
      </c>
      <c r="J294" s="7"/>
      <c r="K294" s="7" t="s">
        <v>23</v>
      </c>
      <c r="L294" s="7"/>
      <c r="M294" s="7"/>
      <c r="N294" s="7"/>
      <c r="O294" s="10"/>
      <c r="P294" s="10"/>
      <c r="Q294" s="7" t="s">
        <v>23</v>
      </c>
      <c r="R294" s="7">
        <v>33.0</v>
      </c>
      <c r="S294" s="7">
        <v>24.0</v>
      </c>
      <c r="T294" s="7"/>
      <c r="U294" s="7"/>
      <c r="V294" s="7"/>
      <c r="W294" s="10"/>
    </row>
    <row r="295" ht="12.75" customHeight="1">
      <c r="A295" s="7" t="str">
        <f>"18.07.2005 12:00:00"</f>
        <v>18.07.2005 12:00:00</v>
      </c>
      <c r="B295" s="7"/>
      <c r="C295" s="7" t="s">
        <v>20</v>
      </c>
      <c r="D295" s="7">
        <v>63.0</v>
      </c>
      <c r="E295" s="8">
        <v>27.0</v>
      </c>
      <c r="F295" s="7"/>
      <c r="G295" s="9">
        <v>7134.0</v>
      </c>
      <c r="H295" s="7" t="s">
        <v>40</v>
      </c>
      <c r="I295" s="7" t="s">
        <v>74</v>
      </c>
      <c r="J295" s="7"/>
      <c r="K295" s="7" t="s">
        <v>23</v>
      </c>
      <c r="L295" s="7"/>
      <c r="M295" s="7"/>
      <c r="N295" s="7"/>
      <c r="O295" s="10"/>
      <c r="P295" s="10"/>
      <c r="Q295" s="7" t="s">
        <v>23</v>
      </c>
      <c r="R295" s="7">
        <v>33.0</v>
      </c>
      <c r="S295" s="7">
        <v>44.0</v>
      </c>
      <c r="T295" s="7"/>
      <c r="U295" s="7"/>
      <c r="V295" s="7"/>
      <c r="W295" s="10"/>
    </row>
    <row r="296" ht="12.75" customHeight="1">
      <c r="A296" s="7" t="str">
        <f>"10.07.2005 10:30:00"</f>
        <v>10.07.2005 10:30:00</v>
      </c>
      <c r="B296" s="7"/>
      <c r="C296" s="7" t="s">
        <v>20</v>
      </c>
      <c r="D296" s="7">
        <v>64.0</v>
      </c>
      <c r="E296" s="8">
        <v>235.0</v>
      </c>
      <c r="F296" s="7"/>
      <c r="G296" s="9">
        <v>7337.0</v>
      </c>
      <c r="H296" s="7" t="s">
        <v>40</v>
      </c>
      <c r="I296" s="7" t="s">
        <v>74</v>
      </c>
      <c r="J296" s="7"/>
      <c r="K296" s="7" t="s">
        <v>23</v>
      </c>
      <c r="L296" s="7"/>
      <c r="M296" s="7"/>
      <c r="N296" s="7"/>
      <c r="O296" s="10"/>
      <c r="P296" s="10"/>
      <c r="Q296" s="7" t="s">
        <v>23</v>
      </c>
      <c r="R296" s="7">
        <v>33.0</v>
      </c>
      <c r="S296" s="7">
        <v>56.0</v>
      </c>
      <c r="T296" s="7"/>
      <c r="U296" s="7"/>
      <c r="V296" s="7"/>
      <c r="W296" s="10"/>
    </row>
    <row r="297" ht="12.75" customHeight="1">
      <c r="A297" s="7" t="str">
        <f>"27.06.2005 19:00:00"</f>
        <v>27.06.2005 19:00:00</v>
      </c>
      <c r="B297" s="7"/>
      <c r="C297" s="7" t="s">
        <v>20</v>
      </c>
      <c r="D297" s="7">
        <v>64.0</v>
      </c>
      <c r="E297" s="8">
        <v>28.0</v>
      </c>
      <c r="F297" s="7"/>
      <c r="G297" s="9">
        <v>5507.0</v>
      </c>
      <c r="H297" s="7" t="s">
        <v>40</v>
      </c>
      <c r="I297" s="7" t="s">
        <v>74</v>
      </c>
      <c r="J297" s="7"/>
      <c r="K297" s="7" t="s">
        <v>23</v>
      </c>
      <c r="L297" s="7"/>
      <c r="M297" s="7"/>
      <c r="N297" s="7"/>
      <c r="O297" s="10"/>
      <c r="P297" s="10"/>
      <c r="Q297" s="7" t="s">
        <v>23</v>
      </c>
      <c r="R297" s="7">
        <v>28.0</v>
      </c>
      <c r="S297" s="7">
        <v>134.0</v>
      </c>
      <c r="T297" s="7"/>
      <c r="U297" s="7"/>
      <c r="V297" s="7"/>
      <c r="W297" s="10"/>
    </row>
    <row r="298" ht="12.75" customHeight="1">
      <c r="A298" s="7" t="str">
        <f>"04.07.2005 18:30:00"</f>
        <v>04.07.2005 18:30:00</v>
      </c>
      <c r="B298" s="7"/>
      <c r="C298" s="7" t="s">
        <v>20</v>
      </c>
      <c r="D298" s="7">
        <v>66.0</v>
      </c>
      <c r="E298" s="8">
        <v>26.0</v>
      </c>
      <c r="F298" s="7"/>
      <c r="G298" s="9">
        <v>7020.0</v>
      </c>
      <c r="H298" s="7" t="s">
        <v>40</v>
      </c>
      <c r="I298" s="7" t="s">
        <v>74</v>
      </c>
      <c r="J298" s="7"/>
      <c r="K298" s="7" t="s">
        <v>23</v>
      </c>
      <c r="L298" s="7"/>
      <c r="M298" s="7"/>
      <c r="N298" s="7"/>
      <c r="O298" s="10"/>
      <c r="P298" s="10"/>
      <c r="Q298" s="7" t="s">
        <v>23</v>
      </c>
      <c r="R298" s="7">
        <v>33.0</v>
      </c>
      <c r="S298" s="7">
        <v>24.0</v>
      </c>
      <c r="T298" s="7"/>
      <c r="U298" s="7"/>
      <c r="V298" s="7"/>
      <c r="W298" s="10"/>
    </row>
    <row r="299" ht="12.75" customHeight="1">
      <c r="A299" s="7" t="str">
        <f>"10.07.2005 07:00:00"</f>
        <v>10.07.2005 07:00:00</v>
      </c>
      <c r="B299" s="7"/>
      <c r="C299" s="7" t="s">
        <v>20</v>
      </c>
      <c r="D299" s="7">
        <v>66.0</v>
      </c>
      <c r="E299" s="8">
        <v>28.0</v>
      </c>
      <c r="F299" s="7"/>
      <c r="G299" s="9">
        <v>7062.0</v>
      </c>
      <c r="H299" s="7" t="s">
        <v>40</v>
      </c>
      <c r="I299" s="7" t="s">
        <v>74</v>
      </c>
      <c r="J299" s="7"/>
      <c r="K299" s="7" t="s">
        <v>23</v>
      </c>
      <c r="L299" s="7"/>
      <c r="M299" s="7"/>
      <c r="N299" s="7"/>
      <c r="O299" s="10"/>
      <c r="P299" s="10"/>
      <c r="Q299" s="7" t="s">
        <v>23</v>
      </c>
      <c r="R299" s="7">
        <v>33.0</v>
      </c>
      <c r="S299" s="7">
        <v>66.0</v>
      </c>
      <c r="T299" s="7"/>
      <c r="U299" s="7"/>
      <c r="V299" s="7"/>
      <c r="W299" s="10"/>
    </row>
    <row r="300" ht="12.75" customHeight="1">
      <c r="A300" s="7" t="str">
        <f>"19.07.2005 18:00:00"</f>
        <v>19.07.2005 18:00:00</v>
      </c>
      <c r="B300" s="7"/>
      <c r="C300" s="7" t="s">
        <v>20</v>
      </c>
      <c r="D300" s="7">
        <v>67.0</v>
      </c>
      <c r="E300" s="8">
        <v>29.0</v>
      </c>
      <c r="F300" s="7"/>
      <c r="G300" s="9">
        <v>7029.0</v>
      </c>
      <c r="H300" s="7" t="s">
        <v>40</v>
      </c>
      <c r="I300" s="7" t="s">
        <v>74</v>
      </c>
      <c r="J300" s="7"/>
      <c r="K300" s="7" t="s">
        <v>23</v>
      </c>
      <c r="L300" s="7"/>
      <c r="M300" s="7"/>
      <c r="N300" s="7"/>
      <c r="O300" s="10"/>
      <c r="P300" s="10"/>
      <c r="Q300" s="7" t="s">
        <v>23</v>
      </c>
      <c r="R300" s="7">
        <v>39.0</v>
      </c>
      <c r="S300" s="7">
        <v>52.0</v>
      </c>
      <c r="T300" s="7"/>
      <c r="U300" s="7"/>
      <c r="V300" s="7"/>
      <c r="W300" s="10"/>
    </row>
    <row r="301" ht="12.75" customHeight="1">
      <c r="A301" s="7" t="str">
        <f>"23.07.2005 10:30:00"</f>
        <v>23.07.2005 10:30:00</v>
      </c>
      <c r="B301" s="7"/>
      <c r="C301" s="7" t="s">
        <v>20</v>
      </c>
      <c r="D301" s="7">
        <v>68.0</v>
      </c>
      <c r="E301" s="8">
        <v>4.0</v>
      </c>
      <c r="F301" s="7">
        <v>37.0</v>
      </c>
      <c r="G301" s="9">
        <v>7345.0</v>
      </c>
      <c r="H301" s="7" t="s">
        <v>40</v>
      </c>
      <c r="I301" s="7" t="s">
        <v>74</v>
      </c>
      <c r="J301" s="7"/>
      <c r="K301" s="7" t="s">
        <v>23</v>
      </c>
      <c r="L301" s="7"/>
      <c r="M301" s="7"/>
      <c r="N301" s="7"/>
      <c r="O301" s="10"/>
      <c r="P301" s="10"/>
      <c r="Q301" s="7" t="s">
        <v>23</v>
      </c>
      <c r="R301" s="7">
        <v>33.0</v>
      </c>
      <c r="S301" s="7">
        <v>12.0</v>
      </c>
      <c r="T301" s="7"/>
      <c r="U301" s="7"/>
      <c r="V301" s="7"/>
      <c r="W301" s="10"/>
    </row>
    <row r="302" ht="12.75" customHeight="1">
      <c r="A302" s="7" t="str">
        <f>"14.05.2005 12:00:00"</f>
        <v>14.05.2005 12:00:00</v>
      </c>
      <c r="B302" s="7"/>
      <c r="C302" s="7" t="s">
        <v>20</v>
      </c>
      <c r="D302" s="7">
        <v>7.0</v>
      </c>
      <c r="E302" s="8">
        <v>3.0</v>
      </c>
      <c r="F302" s="7"/>
      <c r="G302" s="9">
        <v>8867.0</v>
      </c>
      <c r="H302" s="7" t="s">
        <v>40</v>
      </c>
      <c r="I302" s="7" t="s">
        <v>74</v>
      </c>
      <c r="J302" s="7"/>
      <c r="K302" s="7" t="s">
        <v>23</v>
      </c>
      <c r="L302" s="7"/>
      <c r="M302" s="7"/>
      <c r="N302" s="7"/>
      <c r="O302" s="10"/>
      <c r="P302" s="10"/>
      <c r="Q302" s="7" t="s">
        <v>23</v>
      </c>
      <c r="R302" s="7">
        <v>39.0</v>
      </c>
      <c r="S302" s="7">
        <v>95.0</v>
      </c>
      <c r="T302" s="7"/>
      <c r="U302" s="7"/>
      <c r="V302" s="7"/>
      <c r="W302" s="10"/>
    </row>
    <row r="303" ht="12.75" customHeight="1">
      <c r="A303" s="7" t="str">
        <f>"19.06.2005 10:00:00"</f>
        <v>19.06.2005 10:00:00</v>
      </c>
      <c r="B303" s="7"/>
      <c r="C303" s="7" t="s">
        <v>20</v>
      </c>
      <c r="D303" s="7">
        <v>7.0</v>
      </c>
      <c r="E303" s="8">
        <v>41.0</v>
      </c>
      <c r="F303" s="7"/>
      <c r="G303" s="9">
        <v>5540.0</v>
      </c>
      <c r="H303" s="7" t="s">
        <v>40</v>
      </c>
      <c r="I303" s="7" t="s">
        <v>74</v>
      </c>
      <c r="J303" s="7"/>
      <c r="K303" s="7" t="s">
        <v>23</v>
      </c>
      <c r="L303" s="7"/>
      <c r="M303" s="7"/>
      <c r="N303" s="7"/>
      <c r="O303" s="10"/>
      <c r="P303" s="10"/>
      <c r="Q303" s="7" t="s">
        <v>23</v>
      </c>
      <c r="R303" s="7">
        <v>42.0</v>
      </c>
      <c r="S303" s="7">
        <v>173.0</v>
      </c>
      <c r="T303" s="7"/>
      <c r="U303" s="7"/>
      <c r="V303" s="7"/>
      <c r="W303" s="10"/>
    </row>
    <row r="304" ht="12.75" customHeight="1">
      <c r="A304" s="7" t="str">
        <f>"31.07.2005 08:00:00"</f>
        <v>31.07.2005 08:00:00</v>
      </c>
      <c r="B304" s="7"/>
      <c r="C304" s="7" t="s">
        <v>20</v>
      </c>
      <c r="D304" s="7">
        <v>71.0</v>
      </c>
      <c r="E304" s="8">
        <v>38.0</v>
      </c>
      <c r="F304" s="7"/>
      <c r="G304" s="9">
        <v>7309.0</v>
      </c>
      <c r="H304" s="7" t="s">
        <v>40</v>
      </c>
      <c r="I304" s="7" t="s">
        <v>74</v>
      </c>
      <c r="J304" s="7"/>
      <c r="K304" s="7" t="s">
        <v>23</v>
      </c>
      <c r="L304" s="7"/>
      <c r="M304" s="7"/>
      <c r="N304" s="7"/>
      <c r="O304" s="10"/>
      <c r="P304" s="10"/>
      <c r="Q304" s="7" t="s">
        <v>23</v>
      </c>
      <c r="R304" s="7">
        <v>28.0</v>
      </c>
      <c r="S304" s="7">
        <v>79.0</v>
      </c>
      <c r="T304" s="7"/>
      <c r="U304" s="7"/>
      <c r="V304" s="7"/>
      <c r="W304" s="10"/>
    </row>
    <row r="305" ht="12.75" customHeight="1">
      <c r="A305" s="7" t="str">
        <f>"22.06.2005 19:00:00"</f>
        <v>22.06.2005 19:00:00</v>
      </c>
      <c r="B305" s="7"/>
      <c r="C305" s="7" t="s">
        <v>20</v>
      </c>
      <c r="D305" s="7">
        <v>72.0</v>
      </c>
      <c r="E305" s="8">
        <v>34.0</v>
      </c>
      <c r="F305" s="7"/>
      <c r="G305" s="9">
        <v>5511.0</v>
      </c>
      <c r="H305" s="7" t="s">
        <v>40</v>
      </c>
      <c r="I305" s="7" t="s">
        <v>74</v>
      </c>
      <c r="J305" s="7"/>
      <c r="K305" s="7" t="s">
        <v>23</v>
      </c>
      <c r="L305" s="7"/>
      <c r="M305" s="7"/>
      <c r="N305" s="7"/>
      <c r="O305" s="10"/>
      <c r="P305" s="10"/>
      <c r="Q305" s="7" t="s">
        <v>23</v>
      </c>
      <c r="R305" s="7">
        <v>33.0</v>
      </c>
      <c r="S305" s="7">
        <v>37.0</v>
      </c>
      <c r="T305" s="7"/>
      <c r="U305" s="7"/>
      <c r="V305" s="7"/>
      <c r="W305" s="10"/>
    </row>
    <row r="306" ht="12.75" customHeight="1">
      <c r="A306" s="7" t="str">
        <f>"01.07.2005 19:00:00"</f>
        <v>01.07.2005 19:00:00</v>
      </c>
      <c r="B306" s="7"/>
      <c r="C306" s="7" t="s">
        <v>20</v>
      </c>
      <c r="D306" s="7">
        <v>72.0</v>
      </c>
      <c r="E306" s="8">
        <v>41.0</v>
      </c>
      <c r="F306" s="7"/>
      <c r="G306" s="9">
        <v>7005.0</v>
      </c>
      <c r="H306" s="7" t="s">
        <v>40</v>
      </c>
      <c r="I306" s="7" t="s">
        <v>74</v>
      </c>
      <c r="J306" s="7"/>
      <c r="K306" s="7" t="s">
        <v>23</v>
      </c>
      <c r="L306" s="7"/>
      <c r="M306" s="7"/>
      <c r="N306" s="7"/>
      <c r="O306" s="10"/>
      <c r="P306" s="10"/>
      <c r="Q306" s="7" t="s">
        <v>23</v>
      </c>
      <c r="R306" s="7">
        <v>48.0</v>
      </c>
      <c r="S306" s="7">
        <v>13.0</v>
      </c>
      <c r="T306" s="7"/>
      <c r="U306" s="7"/>
      <c r="V306" s="7"/>
      <c r="W306" s="10"/>
    </row>
    <row r="307" ht="12.75" customHeight="1">
      <c r="A307" s="7" t="str">
        <f>"22.05.2005 09:00:00"</f>
        <v>22.05.2005 09:00:00</v>
      </c>
      <c r="B307" s="7"/>
      <c r="C307" s="7" t="s">
        <v>20</v>
      </c>
      <c r="D307" s="7">
        <v>72.0</v>
      </c>
      <c r="E307" s="8">
        <v>42.0</v>
      </c>
      <c r="F307" s="7"/>
      <c r="G307" s="9">
        <v>5497.0</v>
      </c>
      <c r="H307" s="7" t="s">
        <v>40</v>
      </c>
      <c r="I307" s="7" t="s">
        <v>74</v>
      </c>
      <c r="J307" s="7"/>
      <c r="K307" s="7" t="s">
        <v>23</v>
      </c>
      <c r="L307" s="7"/>
      <c r="M307" s="7"/>
      <c r="N307" s="7"/>
      <c r="O307" s="10"/>
      <c r="P307" s="10"/>
      <c r="Q307" s="7" t="s">
        <v>23</v>
      </c>
      <c r="R307" s="7">
        <v>0.0</v>
      </c>
      <c r="S307" s="7">
        <v>0.0</v>
      </c>
      <c r="T307" s="7"/>
      <c r="U307" s="7"/>
      <c r="V307" s="7"/>
      <c r="W307" s="10"/>
    </row>
    <row r="308" ht="12.75" customHeight="1">
      <c r="A308" s="7" t="str">
        <f>"06.07.2005 09:00:00"</f>
        <v>06.07.2005 09:00:00</v>
      </c>
      <c r="B308" s="7"/>
      <c r="C308" s="7" t="s">
        <v>20</v>
      </c>
      <c r="D308" s="7">
        <v>72.0</v>
      </c>
      <c r="E308" s="8">
        <v>55.0</v>
      </c>
      <c r="F308" s="7"/>
      <c r="G308" s="9">
        <v>7075.0</v>
      </c>
      <c r="H308" s="7" t="s">
        <v>40</v>
      </c>
      <c r="I308" s="7" t="s">
        <v>74</v>
      </c>
      <c r="J308" s="7"/>
      <c r="K308" s="7" t="s">
        <v>23</v>
      </c>
      <c r="L308" s="7"/>
      <c r="M308" s="7"/>
      <c r="N308" s="7"/>
      <c r="O308" s="10"/>
      <c r="P308" s="10"/>
      <c r="Q308" s="7" t="s">
        <v>23</v>
      </c>
      <c r="R308" s="7">
        <v>24.0</v>
      </c>
      <c r="S308" s="7">
        <v>89.0</v>
      </c>
      <c r="T308" s="7"/>
      <c r="U308" s="7"/>
      <c r="V308" s="7"/>
      <c r="W308" s="10"/>
    </row>
    <row r="309" ht="12.75" customHeight="1">
      <c r="A309" s="7" t="str">
        <f>"16.05.2005 10:30:00"</f>
        <v>16.05.2005 10:30:00</v>
      </c>
      <c r="B309" s="7"/>
      <c r="C309" s="7" t="s">
        <v>20</v>
      </c>
      <c r="D309" s="7">
        <v>74.0</v>
      </c>
      <c r="E309" s="8">
        <v>526.0</v>
      </c>
      <c r="F309" s="7"/>
      <c r="G309" s="9">
        <v>8864.0</v>
      </c>
      <c r="H309" s="7" t="s">
        <v>40</v>
      </c>
      <c r="I309" s="7" t="s">
        <v>74</v>
      </c>
      <c r="J309" s="7"/>
      <c r="K309" s="7" t="s">
        <v>23</v>
      </c>
      <c r="L309" s="7"/>
      <c r="M309" s="7"/>
      <c r="N309" s="7"/>
      <c r="O309" s="10"/>
      <c r="P309" s="10"/>
      <c r="Q309" s="7" t="s">
        <v>23</v>
      </c>
      <c r="R309" s="7">
        <v>9.0</v>
      </c>
      <c r="S309" s="7">
        <v>59.0</v>
      </c>
      <c r="T309" s="7"/>
      <c r="U309" s="7"/>
      <c r="V309" s="7"/>
      <c r="W309" s="10"/>
    </row>
    <row r="310" ht="12.75" customHeight="1">
      <c r="A310" s="7" t="str">
        <f>"17.06.2005 11:30:00"</f>
        <v>17.06.2005 11:30:00</v>
      </c>
      <c r="B310" s="7"/>
      <c r="C310" s="7" t="s">
        <v>20</v>
      </c>
      <c r="D310" s="7">
        <v>74.0</v>
      </c>
      <c r="E310" s="8">
        <v>535.0</v>
      </c>
      <c r="F310" s="7"/>
      <c r="G310" s="9">
        <v>5534.0</v>
      </c>
      <c r="H310" s="7" t="s">
        <v>40</v>
      </c>
      <c r="I310" s="7" t="s">
        <v>74</v>
      </c>
      <c r="J310" s="7"/>
      <c r="K310" s="7" t="s">
        <v>23</v>
      </c>
      <c r="L310" s="7"/>
      <c r="M310" s="7"/>
      <c r="N310" s="7"/>
      <c r="O310" s="10"/>
      <c r="P310" s="10"/>
      <c r="Q310" s="7" t="s">
        <v>23</v>
      </c>
      <c r="R310" s="7">
        <v>28.0</v>
      </c>
      <c r="S310" s="7">
        <v>134.0</v>
      </c>
      <c r="T310" s="7"/>
      <c r="U310" s="7"/>
      <c r="V310" s="7"/>
      <c r="W310" s="10"/>
    </row>
    <row r="311" ht="12.75" customHeight="1">
      <c r="A311" s="7" t="str">
        <f>"03.07.2005 18:00:00"</f>
        <v>03.07.2005 18:00:00</v>
      </c>
      <c r="B311" s="7"/>
      <c r="C311" s="7" t="s">
        <v>20</v>
      </c>
      <c r="D311" s="7">
        <v>75.0</v>
      </c>
      <c r="E311" s="8">
        <v>3.0</v>
      </c>
      <c r="F311" s="7">
        <v>31.0</v>
      </c>
      <c r="G311" s="9">
        <v>7087.0</v>
      </c>
      <c r="H311" s="7" t="s">
        <v>40</v>
      </c>
      <c r="I311" s="7" t="s">
        <v>74</v>
      </c>
      <c r="J311" s="7"/>
      <c r="K311" s="7" t="s">
        <v>23</v>
      </c>
      <c r="L311" s="7"/>
      <c r="M311" s="7"/>
      <c r="N311" s="7"/>
      <c r="O311" s="10"/>
      <c r="P311" s="10"/>
      <c r="Q311" s="7" t="s">
        <v>23</v>
      </c>
      <c r="R311" s="7">
        <v>48.0</v>
      </c>
      <c r="S311" s="7">
        <v>20.0</v>
      </c>
      <c r="T311" s="7"/>
      <c r="U311" s="7"/>
      <c r="V311" s="7"/>
      <c r="W311" s="10"/>
    </row>
    <row r="312" ht="12.75" customHeight="1">
      <c r="A312" s="7" t="str">
        <f>"20.06.2005 08:00:00"</f>
        <v>20.06.2005 08:00:00</v>
      </c>
      <c r="B312" s="7"/>
      <c r="C312" s="7" t="s">
        <v>20</v>
      </c>
      <c r="D312" s="7">
        <v>75.0</v>
      </c>
      <c r="E312" s="8">
        <v>45.0</v>
      </c>
      <c r="F312" s="7"/>
      <c r="G312" s="9">
        <v>5539.0</v>
      </c>
      <c r="H312" s="7" t="s">
        <v>40</v>
      </c>
      <c r="I312" s="7" t="s">
        <v>74</v>
      </c>
      <c r="J312" s="7"/>
      <c r="K312" s="7" t="s">
        <v>23</v>
      </c>
      <c r="L312" s="7"/>
      <c r="M312" s="7"/>
      <c r="N312" s="7"/>
      <c r="O312" s="10"/>
      <c r="P312" s="10"/>
      <c r="Q312" s="7" t="s">
        <v>23</v>
      </c>
      <c r="R312" s="7">
        <v>33.0</v>
      </c>
      <c r="S312" s="7">
        <v>37.0</v>
      </c>
      <c r="T312" s="7"/>
      <c r="U312" s="7"/>
      <c r="V312" s="7"/>
      <c r="W312" s="10"/>
    </row>
    <row r="313" ht="12.75" customHeight="1">
      <c r="A313" s="7" t="str">
        <f>"17.07.2005 11:00:00"</f>
        <v>17.07.2005 11:00:00</v>
      </c>
      <c r="B313" s="7"/>
      <c r="C313" s="7" t="s">
        <v>20</v>
      </c>
      <c r="D313" s="7">
        <v>75.0</v>
      </c>
      <c r="E313" s="8">
        <v>48.0</v>
      </c>
      <c r="F313" s="7"/>
      <c r="G313" s="9">
        <v>7132.0</v>
      </c>
      <c r="H313" s="7" t="s">
        <v>40</v>
      </c>
      <c r="I313" s="7" t="s">
        <v>74</v>
      </c>
      <c r="J313" s="7"/>
      <c r="K313" s="7" t="s">
        <v>35</v>
      </c>
      <c r="L313" s="7"/>
      <c r="M313" s="7"/>
      <c r="N313" s="7"/>
      <c r="O313" s="10"/>
      <c r="P313" s="10"/>
      <c r="Q313" s="7" t="s">
        <v>23</v>
      </c>
      <c r="R313" s="7">
        <v>48.0</v>
      </c>
      <c r="S313" s="7">
        <v>74.0</v>
      </c>
      <c r="T313" s="7"/>
      <c r="U313" s="7"/>
      <c r="V313" s="7"/>
      <c r="W313" s="10"/>
    </row>
    <row r="314" ht="12.75" customHeight="1">
      <c r="A314" s="7" t="str">
        <f>"13.06.2005 12:00:00"</f>
        <v>13.06.2005 12:00:00</v>
      </c>
      <c r="B314" s="7"/>
      <c r="C314" s="7" t="s">
        <v>20</v>
      </c>
      <c r="D314" s="7">
        <v>75.0</v>
      </c>
      <c r="E314" s="8">
        <v>52.0</v>
      </c>
      <c r="F314" s="7"/>
      <c r="G314" s="9">
        <v>5525.0</v>
      </c>
      <c r="H314" s="7" t="s">
        <v>40</v>
      </c>
      <c r="I314" s="7" t="s">
        <v>74</v>
      </c>
      <c r="J314" s="7"/>
      <c r="K314" s="7" t="s">
        <v>23</v>
      </c>
      <c r="L314" s="7"/>
      <c r="M314" s="7"/>
      <c r="N314" s="7"/>
      <c r="O314" s="10"/>
      <c r="P314" s="10"/>
      <c r="Q314" s="7" t="s">
        <v>23</v>
      </c>
      <c r="R314" s="7">
        <v>33.0</v>
      </c>
      <c r="S314" s="7">
        <v>56.0</v>
      </c>
      <c r="T314" s="7"/>
      <c r="U314" s="7"/>
      <c r="V314" s="7"/>
      <c r="W314" s="10"/>
    </row>
    <row r="315" ht="12.75" customHeight="1">
      <c r="A315" s="7" t="str">
        <f>"27.06.2005 13:00:00"</f>
        <v>27.06.2005 13:00:00</v>
      </c>
      <c r="B315" s="7"/>
      <c r="C315" s="7" t="s">
        <v>20</v>
      </c>
      <c r="D315" s="7">
        <v>76.0</v>
      </c>
      <c r="E315" s="8">
        <v>47.0</v>
      </c>
      <c r="F315" s="7"/>
      <c r="G315" s="9">
        <v>5506.0</v>
      </c>
      <c r="H315" s="7" t="s">
        <v>40</v>
      </c>
      <c r="I315" s="7" t="s">
        <v>74</v>
      </c>
      <c r="J315" s="7"/>
      <c r="K315" s="7" t="s">
        <v>23</v>
      </c>
      <c r="L315" s="7"/>
      <c r="M315" s="7"/>
      <c r="N315" s="7"/>
      <c r="O315" s="10"/>
      <c r="P315" s="10"/>
      <c r="Q315" s="7" t="s">
        <v>23</v>
      </c>
      <c r="R315" s="7">
        <v>28.0</v>
      </c>
      <c r="S315" s="7">
        <v>134.0</v>
      </c>
      <c r="T315" s="7"/>
      <c r="U315" s="7"/>
      <c r="V315" s="7"/>
      <c r="W315" s="10"/>
    </row>
    <row r="316" ht="12.75" customHeight="1">
      <c r="A316" s="7" t="str">
        <f>"12.06.2005 15:00:00"</f>
        <v>12.06.2005 15:00:00</v>
      </c>
      <c r="B316" s="7"/>
      <c r="C316" s="7" t="s">
        <v>20</v>
      </c>
      <c r="D316" s="7">
        <v>76.0</v>
      </c>
      <c r="E316" s="8">
        <v>48.0</v>
      </c>
      <c r="F316" s="7"/>
      <c r="G316" s="9">
        <v>5452.0</v>
      </c>
      <c r="H316" s="7" t="s">
        <v>40</v>
      </c>
      <c r="I316" s="7" t="s">
        <v>74</v>
      </c>
      <c r="J316" s="7"/>
      <c r="K316" s="7" t="s">
        <v>23</v>
      </c>
      <c r="L316" s="7"/>
      <c r="M316" s="7"/>
      <c r="N316" s="7"/>
      <c r="O316" s="10"/>
      <c r="P316" s="10"/>
      <c r="Q316" s="7" t="s">
        <v>23</v>
      </c>
      <c r="R316" s="7">
        <v>33.0</v>
      </c>
      <c r="S316" s="7">
        <v>24.0</v>
      </c>
      <c r="T316" s="7"/>
      <c r="U316" s="7"/>
      <c r="V316" s="7"/>
      <c r="W316" s="10"/>
    </row>
    <row r="317" ht="12.75" customHeight="1">
      <c r="A317" s="7" t="str">
        <f>"10.07.2005 14:00:00"</f>
        <v>10.07.2005 14:00:00</v>
      </c>
      <c r="B317" s="7"/>
      <c r="C317" s="7" t="s">
        <v>20</v>
      </c>
      <c r="D317" s="7">
        <v>77.0</v>
      </c>
      <c r="E317" s="8">
        <v>41.0</v>
      </c>
      <c r="F317" s="7"/>
      <c r="G317" s="9">
        <v>7061.0</v>
      </c>
      <c r="H317" s="7" t="s">
        <v>40</v>
      </c>
      <c r="I317" s="7" t="s">
        <v>74</v>
      </c>
      <c r="J317" s="7"/>
      <c r="K317" s="7" t="s">
        <v>23</v>
      </c>
      <c r="L317" s="7"/>
      <c r="M317" s="7"/>
      <c r="N317" s="7"/>
      <c r="O317" s="10"/>
      <c r="P317" s="10"/>
      <c r="Q317" s="7" t="s">
        <v>23</v>
      </c>
      <c r="R317" s="7">
        <v>33.0</v>
      </c>
      <c r="S317" s="7">
        <v>44.0</v>
      </c>
      <c r="T317" s="7"/>
      <c r="U317" s="7"/>
      <c r="V317" s="7"/>
      <c r="W317" s="10"/>
    </row>
    <row r="318" ht="12.75" customHeight="1">
      <c r="A318" s="7" t="str">
        <f>"25.06.2005 19:00:00"</f>
        <v>25.06.2005 19:00:00</v>
      </c>
      <c r="B318" s="7"/>
      <c r="C318" s="7" t="s">
        <v>20</v>
      </c>
      <c r="D318" s="7">
        <v>77.0</v>
      </c>
      <c r="E318" s="8">
        <v>45.0</v>
      </c>
      <c r="F318" s="7"/>
      <c r="G318" s="9">
        <v>5518.0</v>
      </c>
      <c r="H318" s="7" t="s">
        <v>40</v>
      </c>
      <c r="I318" s="7" t="s">
        <v>74</v>
      </c>
      <c r="J318" s="7"/>
      <c r="K318" s="7" t="s">
        <v>23</v>
      </c>
      <c r="L318" s="7"/>
      <c r="M318" s="7"/>
      <c r="N318" s="7"/>
      <c r="O318" s="10"/>
      <c r="P318" s="10"/>
      <c r="Q318" s="7" t="s">
        <v>23</v>
      </c>
      <c r="R318" s="7">
        <v>28.0</v>
      </c>
      <c r="S318" s="7">
        <v>79.0</v>
      </c>
      <c r="T318" s="7"/>
      <c r="U318" s="7"/>
      <c r="V318" s="7"/>
      <c r="W318" s="10"/>
    </row>
    <row r="319" ht="12.75" customHeight="1">
      <c r="A319" s="7" t="str">
        <f>"08.06.2005 12:00:00"</f>
        <v>08.06.2005 12:00:00</v>
      </c>
      <c r="B319" s="7"/>
      <c r="C319" s="7" t="s">
        <v>20</v>
      </c>
      <c r="D319" s="7">
        <v>77.0</v>
      </c>
      <c r="E319" s="8">
        <v>47.0</v>
      </c>
      <c r="F319" s="7"/>
      <c r="G319" s="9">
        <v>5434.0</v>
      </c>
      <c r="H319" s="7" t="s">
        <v>40</v>
      </c>
      <c r="I319" s="7" t="s">
        <v>74</v>
      </c>
      <c r="J319" s="7"/>
      <c r="K319" s="7" t="s">
        <v>23</v>
      </c>
      <c r="L319" s="7"/>
      <c r="M319" s="7"/>
      <c r="N319" s="7"/>
      <c r="O319" s="10"/>
      <c r="P319" s="10"/>
      <c r="Q319" s="7" t="s">
        <v>23</v>
      </c>
      <c r="R319" s="7">
        <v>27.0</v>
      </c>
      <c r="S319" s="7">
        <v>27.0</v>
      </c>
      <c r="T319" s="7"/>
      <c r="U319" s="7"/>
      <c r="V319" s="7"/>
      <c r="W319" s="10"/>
    </row>
    <row r="320" ht="12.75" customHeight="1">
      <c r="A320" s="7" t="str">
        <f>"12.06.2005 09:00:00"</f>
        <v>12.06.2005 09:00:00</v>
      </c>
      <c r="B320" s="7"/>
      <c r="C320" s="7" t="s">
        <v>20</v>
      </c>
      <c r="D320" s="7">
        <v>77.0</v>
      </c>
      <c r="E320" s="8">
        <v>48.0</v>
      </c>
      <c r="F320" s="7"/>
      <c r="G320" s="9">
        <v>5453.0</v>
      </c>
      <c r="H320" s="7" t="s">
        <v>40</v>
      </c>
      <c r="I320" s="7" t="s">
        <v>74</v>
      </c>
      <c r="J320" s="7"/>
      <c r="K320" s="7" t="s">
        <v>23</v>
      </c>
      <c r="L320" s="7"/>
      <c r="M320" s="7"/>
      <c r="N320" s="7"/>
      <c r="O320" s="10"/>
      <c r="P320" s="10"/>
      <c r="Q320" s="7" t="s">
        <v>23</v>
      </c>
      <c r="R320" s="7">
        <v>33.0</v>
      </c>
      <c r="S320" s="7">
        <v>4.0</v>
      </c>
      <c r="T320" s="7"/>
      <c r="U320" s="7"/>
      <c r="V320" s="7"/>
      <c r="W320" s="10"/>
    </row>
    <row r="321" ht="12.75" customHeight="1">
      <c r="A321" s="7" t="str">
        <f>"13.06.2005 19:00:00"</f>
        <v>13.06.2005 19:00:00</v>
      </c>
      <c r="B321" s="7"/>
      <c r="C321" s="7" t="s">
        <v>20</v>
      </c>
      <c r="D321" s="7">
        <v>77.0</v>
      </c>
      <c r="E321" s="8">
        <v>51.0</v>
      </c>
      <c r="F321" s="7"/>
      <c r="G321" s="9">
        <v>9227.0</v>
      </c>
      <c r="H321" s="7" t="s">
        <v>40</v>
      </c>
      <c r="I321" s="7" t="s">
        <v>74</v>
      </c>
      <c r="J321" s="7"/>
      <c r="K321" s="7" t="s">
        <v>23</v>
      </c>
      <c r="L321" s="7"/>
      <c r="M321" s="7"/>
      <c r="N321" s="7"/>
      <c r="O321" s="10"/>
      <c r="P321" s="10"/>
      <c r="Q321" s="7" t="s">
        <v>23</v>
      </c>
      <c r="R321" s="7">
        <v>33.0</v>
      </c>
      <c r="S321" s="7">
        <v>56.0</v>
      </c>
      <c r="T321" s="7"/>
      <c r="U321" s="7"/>
      <c r="V321" s="7"/>
      <c r="W321" s="10"/>
    </row>
    <row r="322" ht="12.75" customHeight="1">
      <c r="A322" s="7" t="str">
        <f>"30.05.2005 14:00:00"</f>
        <v>30.05.2005 14:00:00</v>
      </c>
      <c r="B322" s="7"/>
      <c r="C322" s="7" t="s">
        <v>20</v>
      </c>
      <c r="D322" s="7">
        <v>77.0</v>
      </c>
      <c r="E322" s="8">
        <v>55.0</v>
      </c>
      <c r="F322" s="7"/>
      <c r="G322" s="9">
        <v>5492.0</v>
      </c>
      <c r="H322" s="7" t="s">
        <v>40</v>
      </c>
      <c r="I322" s="7" t="s">
        <v>74</v>
      </c>
      <c r="J322" s="7"/>
      <c r="K322" s="7" t="s">
        <v>23</v>
      </c>
      <c r="L322" s="7"/>
      <c r="M322" s="7"/>
      <c r="N322" s="7"/>
      <c r="O322" s="10"/>
      <c r="P322" s="10"/>
      <c r="Q322" s="7" t="s">
        <v>23</v>
      </c>
      <c r="R322" s="7">
        <v>33.0</v>
      </c>
      <c r="S322" s="7">
        <v>44.0</v>
      </c>
      <c r="T322" s="7"/>
      <c r="U322" s="7"/>
      <c r="V322" s="7"/>
      <c r="W322" s="10"/>
    </row>
    <row r="323" ht="12.75" customHeight="1">
      <c r="A323" s="7" t="str">
        <f>"28.05.2005 09:30:00"</f>
        <v>28.05.2005 09:30:00</v>
      </c>
      <c r="B323" s="7"/>
      <c r="C323" s="7" t="s">
        <v>20</v>
      </c>
      <c r="D323" s="7">
        <v>78.0</v>
      </c>
      <c r="E323" s="8">
        <v>54.0</v>
      </c>
      <c r="F323" s="7"/>
      <c r="G323" s="9">
        <v>5496.0</v>
      </c>
      <c r="H323" s="7" t="s">
        <v>40</v>
      </c>
      <c r="I323" s="7" t="s">
        <v>74</v>
      </c>
      <c r="J323" s="7"/>
      <c r="K323" s="7" t="s">
        <v>23</v>
      </c>
      <c r="L323" s="7"/>
      <c r="M323" s="7"/>
      <c r="N323" s="7"/>
      <c r="O323" s="10"/>
      <c r="P323" s="10"/>
      <c r="Q323" s="7" t="s">
        <v>23</v>
      </c>
      <c r="R323" s="7">
        <v>0.0</v>
      </c>
      <c r="S323" s="7">
        <v>0.0</v>
      </c>
      <c r="T323" s="7"/>
      <c r="U323" s="7"/>
      <c r="V323" s="7"/>
      <c r="W323" s="10"/>
    </row>
    <row r="324" ht="12.75" customHeight="1">
      <c r="A324" s="7" t="str">
        <f>"11.06.2005 15:00:00"</f>
        <v>11.06.2005 15:00:00</v>
      </c>
      <c r="B324" s="7"/>
      <c r="C324" s="7" t="s">
        <v>20</v>
      </c>
      <c r="D324" s="7">
        <v>78.0</v>
      </c>
      <c r="E324" s="8">
        <v>54.0</v>
      </c>
      <c r="F324" s="7"/>
      <c r="G324" s="9">
        <v>5448.0</v>
      </c>
      <c r="H324" s="7" t="s">
        <v>40</v>
      </c>
      <c r="I324" s="7" t="s">
        <v>74</v>
      </c>
      <c r="J324" s="7"/>
      <c r="K324" s="7" t="s">
        <v>23</v>
      </c>
      <c r="L324" s="7"/>
      <c r="M324" s="7"/>
      <c r="N324" s="7"/>
      <c r="O324" s="10"/>
      <c r="P324" s="10"/>
      <c r="Q324" s="7" t="s">
        <v>23</v>
      </c>
      <c r="R324" s="7">
        <v>33.0</v>
      </c>
      <c r="S324" s="7">
        <v>32.0</v>
      </c>
      <c r="T324" s="7"/>
      <c r="U324" s="7"/>
      <c r="V324" s="7"/>
      <c r="W324" s="10"/>
    </row>
    <row r="325" ht="12.75" customHeight="1">
      <c r="A325" s="7" t="str">
        <f>"26.04.2005 10:00:00"</f>
        <v>26.04.2005 10:00:00</v>
      </c>
      <c r="B325" s="7"/>
      <c r="C325" s="7" t="s">
        <v>20</v>
      </c>
      <c r="D325" s="7">
        <v>79.0</v>
      </c>
      <c r="E325" s="8">
        <v>5.0</v>
      </c>
      <c r="F325" s="7"/>
      <c r="G325" s="9">
        <v>8544.0</v>
      </c>
      <c r="H325" s="7" t="s">
        <v>40</v>
      </c>
      <c r="I325" s="7" t="s">
        <v>74</v>
      </c>
      <c r="J325" s="7"/>
      <c r="K325" s="7" t="s">
        <v>23</v>
      </c>
      <c r="L325" s="7"/>
      <c r="M325" s="7"/>
      <c r="N325" s="7"/>
      <c r="O325" s="10"/>
      <c r="P325" s="10"/>
      <c r="Q325" s="7" t="s">
        <v>23</v>
      </c>
      <c r="R325" s="7">
        <v>48.0</v>
      </c>
      <c r="S325" s="7">
        <v>15.0</v>
      </c>
      <c r="T325" s="7"/>
      <c r="U325" s="7"/>
      <c r="V325" s="7"/>
      <c r="W325" s="10"/>
    </row>
    <row r="326" ht="12.75" customHeight="1">
      <c r="A326" s="7" t="str">
        <f>"13.06.2005 08:30:00"</f>
        <v>13.06.2005 08:30:00</v>
      </c>
      <c r="B326" s="7"/>
      <c r="C326" s="7" t="s">
        <v>20</v>
      </c>
      <c r="D326" s="7">
        <v>79.0</v>
      </c>
      <c r="E326" s="8">
        <v>56.0</v>
      </c>
      <c r="F326" s="7"/>
      <c r="G326" s="9">
        <v>5524.0</v>
      </c>
      <c r="H326" s="7" t="s">
        <v>40</v>
      </c>
      <c r="I326" s="7" t="s">
        <v>74</v>
      </c>
      <c r="J326" s="7"/>
      <c r="K326" s="7" t="s">
        <v>23</v>
      </c>
      <c r="L326" s="7"/>
      <c r="M326" s="7"/>
      <c r="N326" s="7"/>
      <c r="O326" s="10"/>
      <c r="P326" s="10"/>
      <c r="Q326" s="7" t="s">
        <v>23</v>
      </c>
      <c r="R326" s="7">
        <v>33.0</v>
      </c>
      <c r="S326" s="7">
        <v>56.0</v>
      </c>
      <c r="T326" s="7"/>
      <c r="U326" s="7"/>
      <c r="V326" s="7"/>
      <c r="W326" s="10"/>
    </row>
    <row r="327" ht="12.75" customHeight="1">
      <c r="A327" s="7" t="str">
        <f>"19.07.2005 19:15:00"</f>
        <v>19.07.2005 19:15:00</v>
      </c>
      <c r="B327" s="7"/>
      <c r="C327" s="7" t="s">
        <v>20</v>
      </c>
      <c r="D327" s="7">
        <v>8.0</v>
      </c>
      <c r="E327" s="8">
        <v>5.0</v>
      </c>
      <c r="F327" s="7">
        <v>39.0</v>
      </c>
      <c r="G327" s="9">
        <v>7342.0</v>
      </c>
      <c r="H327" s="7" t="s">
        <v>40</v>
      </c>
      <c r="I327" s="7" t="s">
        <v>74</v>
      </c>
      <c r="J327" s="7"/>
      <c r="K327" s="7" t="s">
        <v>23</v>
      </c>
      <c r="L327" s="7"/>
      <c r="M327" s="7"/>
      <c r="N327" s="7"/>
      <c r="O327" s="10"/>
      <c r="P327" s="10"/>
      <c r="Q327" s="7" t="s">
        <v>23</v>
      </c>
      <c r="R327" s="7">
        <v>28.0</v>
      </c>
      <c r="S327" s="7">
        <v>79.0</v>
      </c>
      <c r="T327" s="7"/>
      <c r="U327" s="7"/>
      <c r="V327" s="7"/>
      <c r="W327" s="10"/>
    </row>
    <row r="328" ht="12.75" customHeight="1">
      <c r="A328" s="7" t="str">
        <f>"03.07.2005 09:00:00"</f>
        <v>03.07.2005 09:00:00</v>
      </c>
      <c r="B328" s="7"/>
      <c r="C328" s="7" t="s">
        <v>20</v>
      </c>
      <c r="D328" s="7">
        <v>8.0</v>
      </c>
      <c r="E328" s="8">
        <v>4.0</v>
      </c>
      <c r="F328" s="7">
        <v>37.0</v>
      </c>
      <c r="G328" s="9">
        <v>7086.0</v>
      </c>
      <c r="H328" s="7" t="s">
        <v>40</v>
      </c>
      <c r="I328" s="7" t="s">
        <v>74</v>
      </c>
      <c r="J328" s="7"/>
      <c r="K328" s="7" t="s">
        <v>23</v>
      </c>
      <c r="L328" s="7"/>
      <c r="M328" s="7"/>
      <c r="N328" s="7"/>
      <c r="O328" s="10"/>
      <c r="P328" s="10"/>
      <c r="Q328" s="7" t="s">
        <v>23</v>
      </c>
      <c r="R328" s="7">
        <v>48.0</v>
      </c>
      <c r="S328" s="7">
        <v>20.0</v>
      </c>
      <c r="T328" s="7"/>
      <c r="U328" s="7"/>
      <c r="V328" s="7"/>
      <c r="W328" s="10"/>
    </row>
    <row r="329" ht="12.75" customHeight="1">
      <c r="A329" s="7" t="str">
        <f>"12.07.2005 11:00:00"</f>
        <v>12.07.2005 11:00:00</v>
      </c>
      <c r="B329" s="7"/>
      <c r="C329" s="7" t="s">
        <v>20</v>
      </c>
      <c r="D329" s="7">
        <v>8.0</v>
      </c>
      <c r="E329" s="8">
        <v>48.0</v>
      </c>
      <c r="F329" s="7"/>
      <c r="G329" s="9">
        <v>7054.0</v>
      </c>
      <c r="H329" s="7" t="s">
        <v>40</v>
      </c>
      <c r="I329" s="7" t="s">
        <v>74</v>
      </c>
      <c r="J329" s="7"/>
      <c r="K329" s="7" t="s">
        <v>23</v>
      </c>
      <c r="L329" s="7"/>
      <c r="M329" s="7"/>
      <c r="N329" s="7"/>
      <c r="O329" s="10"/>
      <c r="P329" s="10"/>
      <c r="Q329" s="7" t="s">
        <v>23</v>
      </c>
      <c r="R329" s="7">
        <v>48.0</v>
      </c>
      <c r="S329" s="7">
        <v>74.0</v>
      </c>
      <c r="T329" s="7"/>
      <c r="U329" s="7"/>
      <c r="V329" s="7"/>
      <c r="W329" s="10"/>
    </row>
    <row r="330" ht="12.75" customHeight="1">
      <c r="A330" s="7" t="str">
        <f>"21.06.2005 19:00:00"</f>
        <v>21.06.2005 19:00:00</v>
      </c>
      <c r="B330" s="7"/>
      <c r="C330" s="7" t="s">
        <v>20</v>
      </c>
      <c r="D330" s="7">
        <v>8.0</v>
      </c>
      <c r="E330" s="8">
        <v>5.0</v>
      </c>
      <c r="F330" s="7"/>
      <c r="G330" s="9">
        <v>5504.0</v>
      </c>
      <c r="H330" s="7" t="s">
        <v>40</v>
      </c>
      <c r="I330" s="7" t="s">
        <v>74</v>
      </c>
      <c r="J330" s="7"/>
      <c r="K330" s="7" t="s">
        <v>23</v>
      </c>
      <c r="L330" s="7"/>
      <c r="M330" s="7"/>
      <c r="N330" s="7"/>
      <c r="O330" s="10"/>
      <c r="P330" s="10"/>
      <c r="Q330" s="7" t="s">
        <v>23</v>
      </c>
      <c r="R330" s="7">
        <v>33.0</v>
      </c>
      <c r="S330" s="7">
        <v>44.0</v>
      </c>
      <c r="T330" s="7"/>
      <c r="U330" s="7"/>
      <c r="V330" s="7"/>
      <c r="W330" s="10"/>
    </row>
    <row r="331" ht="12.75" customHeight="1">
      <c r="A331" s="7" t="str">
        <f>"08.06.2005 18:00:00"</f>
        <v>08.06.2005 18:00:00</v>
      </c>
      <c r="B331" s="7"/>
      <c r="C331" s="7" t="s">
        <v>20</v>
      </c>
      <c r="D331" s="7">
        <v>8.0</v>
      </c>
      <c r="E331" s="8">
        <v>58.0</v>
      </c>
      <c r="F331" s="7"/>
      <c r="G331" s="9">
        <v>5436.0</v>
      </c>
      <c r="H331" s="7" t="s">
        <v>40</v>
      </c>
      <c r="I331" s="7" t="s">
        <v>74</v>
      </c>
      <c r="J331" s="7"/>
      <c r="K331" s="7" t="s">
        <v>23</v>
      </c>
      <c r="L331" s="7"/>
      <c r="M331" s="7"/>
      <c r="N331" s="7"/>
      <c r="O331" s="10"/>
      <c r="P331" s="10"/>
      <c r="Q331" s="7" t="s">
        <v>23</v>
      </c>
      <c r="R331" s="7">
        <v>27.0</v>
      </c>
      <c r="S331" s="7">
        <v>19.0</v>
      </c>
      <c r="T331" s="7"/>
      <c r="U331" s="7"/>
      <c r="V331" s="7"/>
      <c r="W331" s="10"/>
    </row>
    <row r="332" ht="12.75" customHeight="1">
      <c r="A332" s="7" t="str">
        <f>"19.06.2005 12:00:00"</f>
        <v>19.06.2005 12:00:00</v>
      </c>
      <c r="B332" s="7"/>
      <c r="C332" s="7" t="s">
        <v>20</v>
      </c>
      <c r="D332" s="7">
        <v>81.0</v>
      </c>
      <c r="E332" s="8">
        <v>53.0</v>
      </c>
      <c r="F332" s="7"/>
      <c r="G332" s="9">
        <v>5537.0</v>
      </c>
      <c r="H332" s="7" t="s">
        <v>40</v>
      </c>
      <c r="I332" s="7" t="s">
        <v>74</v>
      </c>
      <c r="J332" s="7"/>
      <c r="K332" s="7" t="s">
        <v>23</v>
      </c>
      <c r="L332" s="7"/>
      <c r="M332" s="7"/>
      <c r="N332" s="7"/>
      <c r="O332" s="10"/>
      <c r="P332" s="10"/>
      <c r="Q332" s="7" t="s">
        <v>23</v>
      </c>
      <c r="R332" s="7">
        <v>42.0</v>
      </c>
      <c r="S332" s="7">
        <v>173.0</v>
      </c>
      <c r="T332" s="7"/>
      <c r="U332" s="7"/>
      <c r="V332" s="7"/>
      <c r="W332" s="10"/>
    </row>
    <row r="333" ht="12.75" customHeight="1">
      <c r="A333" s="7" t="str">
        <f>"24.06.2005 16:00:00"</f>
        <v>24.06.2005 16:00:00</v>
      </c>
      <c r="B333" s="7"/>
      <c r="C333" s="7" t="s">
        <v>20</v>
      </c>
      <c r="D333" s="7">
        <v>81.0</v>
      </c>
      <c r="E333" s="8">
        <v>53.0</v>
      </c>
      <c r="F333" s="7"/>
      <c r="G333" s="9">
        <v>5512.0</v>
      </c>
      <c r="H333" s="7" t="s">
        <v>40</v>
      </c>
      <c r="I333" s="7" t="s">
        <v>74</v>
      </c>
      <c r="J333" s="7"/>
      <c r="K333" s="7" t="s">
        <v>23</v>
      </c>
      <c r="L333" s="7"/>
      <c r="M333" s="7"/>
      <c r="N333" s="7"/>
      <c r="O333" s="10"/>
      <c r="P333" s="10"/>
      <c r="Q333" s="7" t="s">
        <v>23</v>
      </c>
      <c r="R333" s="7">
        <v>33.0</v>
      </c>
      <c r="S333" s="7">
        <v>49.0</v>
      </c>
      <c r="T333" s="7"/>
      <c r="U333" s="7"/>
      <c r="V333" s="7"/>
      <c r="W333" s="10"/>
    </row>
    <row r="334" ht="12.75" customHeight="1">
      <c r="A334" s="7" t="str">
        <f>"04.06.2005 09:20:00"</f>
        <v>04.06.2005 09:20:00</v>
      </c>
      <c r="B334" s="7"/>
      <c r="C334" s="7" t="s">
        <v>20</v>
      </c>
      <c r="D334" s="7">
        <v>81.0</v>
      </c>
      <c r="E334" s="8">
        <v>55.0</v>
      </c>
      <c r="F334" s="7"/>
      <c r="G334" s="9">
        <v>5488.0</v>
      </c>
      <c r="H334" s="7" t="s">
        <v>40</v>
      </c>
      <c r="I334" s="7" t="s">
        <v>74</v>
      </c>
      <c r="J334" s="7"/>
      <c r="K334" s="7" t="s">
        <v>23</v>
      </c>
      <c r="L334" s="7"/>
      <c r="M334" s="7"/>
      <c r="N334" s="7"/>
      <c r="O334" s="10"/>
      <c r="P334" s="10"/>
      <c r="Q334" s="7" t="s">
        <v>23</v>
      </c>
      <c r="R334" s="7">
        <v>28.0</v>
      </c>
      <c r="S334" s="7">
        <v>79.0</v>
      </c>
      <c r="T334" s="7"/>
      <c r="U334" s="7"/>
      <c r="V334" s="7"/>
      <c r="W334" s="10"/>
    </row>
    <row r="335" ht="12.75" customHeight="1">
      <c r="A335" s="7" t="str">
        <f>"08.06.2005 08:30:00"</f>
        <v>08.06.2005 08:30:00</v>
      </c>
      <c r="B335" s="7"/>
      <c r="C335" s="7" t="s">
        <v>20</v>
      </c>
      <c r="D335" s="7">
        <v>81.0</v>
      </c>
      <c r="E335" s="8">
        <v>6.0</v>
      </c>
      <c r="F335" s="7"/>
      <c r="G335" s="9">
        <v>5433.0</v>
      </c>
      <c r="H335" s="7" t="s">
        <v>40</v>
      </c>
      <c r="I335" s="7" t="s">
        <v>74</v>
      </c>
      <c r="J335" s="7"/>
      <c r="K335" s="7" t="s">
        <v>23</v>
      </c>
      <c r="L335" s="7"/>
      <c r="M335" s="7"/>
      <c r="N335" s="7"/>
      <c r="O335" s="10"/>
      <c r="P335" s="10"/>
      <c r="Q335" s="7" t="s">
        <v>23</v>
      </c>
      <c r="R335" s="7">
        <v>27.0</v>
      </c>
      <c r="S335" s="7">
        <v>19.0</v>
      </c>
      <c r="T335" s="7"/>
      <c r="U335" s="7"/>
      <c r="V335" s="7"/>
      <c r="W335" s="10"/>
    </row>
    <row r="336" ht="12.75" customHeight="1">
      <c r="A336" s="7" t="str">
        <f>"11.06.2005 19:00:00"</f>
        <v>11.06.2005 19:00:00</v>
      </c>
      <c r="B336" s="7"/>
      <c r="C336" s="7" t="s">
        <v>20</v>
      </c>
      <c r="D336" s="7">
        <v>81.0</v>
      </c>
      <c r="E336" s="8">
        <v>6.0</v>
      </c>
      <c r="F336" s="7"/>
      <c r="G336" s="9">
        <v>5441.0</v>
      </c>
      <c r="H336" s="7" t="s">
        <v>40</v>
      </c>
      <c r="I336" s="7" t="s">
        <v>74</v>
      </c>
      <c r="J336" s="7"/>
      <c r="K336" s="7" t="s">
        <v>23</v>
      </c>
      <c r="L336" s="7"/>
      <c r="M336" s="7"/>
      <c r="N336" s="7"/>
      <c r="O336" s="10"/>
      <c r="P336" s="10"/>
      <c r="Q336" s="7" t="s">
        <v>23</v>
      </c>
      <c r="R336" s="7">
        <v>33.0</v>
      </c>
      <c r="S336" s="7">
        <v>32.0</v>
      </c>
      <c r="T336" s="7"/>
      <c r="U336" s="7"/>
      <c r="V336" s="7"/>
      <c r="W336" s="10"/>
    </row>
    <row r="337" ht="12.75" customHeight="1">
      <c r="A337" s="7" t="str">
        <f>"06.07.2005 15:00:00"</f>
        <v>06.07.2005 15:00:00</v>
      </c>
      <c r="B337" s="7"/>
      <c r="C337" s="7" t="s">
        <v>20</v>
      </c>
      <c r="D337" s="7">
        <v>81.0</v>
      </c>
      <c r="E337" s="8">
        <v>6.0</v>
      </c>
      <c r="F337" s="7"/>
      <c r="G337" s="9">
        <v>7074.0</v>
      </c>
      <c r="H337" s="7" t="s">
        <v>40</v>
      </c>
      <c r="I337" s="7" t="s">
        <v>74</v>
      </c>
      <c r="J337" s="7"/>
      <c r="K337" s="7" t="s">
        <v>23</v>
      </c>
      <c r="L337" s="7"/>
      <c r="M337" s="7"/>
      <c r="N337" s="7"/>
      <c r="O337" s="10"/>
      <c r="P337" s="10"/>
      <c r="Q337" s="7" t="s">
        <v>23</v>
      </c>
      <c r="R337" s="7">
        <v>24.0</v>
      </c>
      <c r="S337" s="7">
        <v>89.0</v>
      </c>
      <c r="T337" s="7"/>
      <c r="U337" s="7"/>
      <c r="V337" s="7"/>
      <c r="W337" s="10"/>
    </row>
    <row r="338" ht="12.75" customHeight="1">
      <c r="A338" s="7" t="str">
        <f>"05.06.2005 13:00:00"</f>
        <v>05.06.2005 13:00:00</v>
      </c>
      <c r="B338" s="7"/>
      <c r="C338" s="7" t="s">
        <v>20</v>
      </c>
      <c r="D338" s="7">
        <v>82.0</v>
      </c>
      <c r="E338" s="8">
        <v>55.0</v>
      </c>
      <c r="F338" s="7"/>
      <c r="G338" s="9">
        <v>5422.0</v>
      </c>
      <c r="H338" s="7" t="s">
        <v>40</v>
      </c>
      <c r="I338" s="7" t="s">
        <v>74</v>
      </c>
      <c r="J338" s="7"/>
      <c r="K338" s="7" t="s">
        <v>23</v>
      </c>
      <c r="L338" s="7"/>
      <c r="M338" s="7"/>
      <c r="N338" s="7"/>
      <c r="O338" s="10"/>
      <c r="P338" s="10"/>
      <c r="Q338" s="7" t="s">
        <v>23</v>
      </c>
      <c r="R338" s="7">
        <v>39.0</v>
      </c>
      <c r="S338" s="7">
        <v>12.0</v>
      </c>
      <c r="T338" s="7"/>
      <c r="U338" s="7"/>
      <c r="V338" s="7"/>
      <c r="W338" s="10"/>
    </row>
    <row r="339" ht="12.75" customHeight="1">
      <c r="A339" s="7" t="str">
        <f>"29.05.2005 18:00:00"</f>
        <v>29.05.2005 18:00:00</v>
      </c>
      <c r="B339" s="7"/>
      <c r="C339" s="7" t="s">
        <v>20</v>
      </c>
      <c r="D339" s="7">
        <v>82.0</v>
      </c>
      <c r="E339" s="8">
        <v>59.0</v>
      </c>
      <c r="F339" s="7"/>
      <c r="G339" s="9">
        <v>5493.0</v>
      </c>
      <c r="H339" s="7" t="s">
        <v>40</v>
      </c>
      <c r="I339" s="7" t="s">
        <v>74</v>
      </c>
      <c r="J339" s="7"/>
      <c r="K339" s="7" t="s">
        <v>23</v>
      </c>
      <c r="L339" s="7"/>
      <c r="M339" s="7"/>
      <c r="N339" s="7"/>
      <c r="O339" s="10"/>
      <c r="P339" s="10"/>
      <c r="Q339" s="7" t="s">
        <v>23</v>
      </c>
      <c r="R339" s="7">
        <v>28.0</v>
      </c>
      <c r="S339" s="7">
        <v>79.0</v>
      </c>
      <c r="T339" s="7"/>
      <c r="U339" s="7"/>
      <c r="V339" s="7"/>
      <c r="W339" s="10"/>
    </row>
    <row r="340" ht="12.75" customHeight="1">
      <c r="A340" s="7" t="str">
        <f>"11.06.2005 10:30:00"</f>
        <v>11.06.2005 10:30:00</v>
      </c>
      <c r="B340" s="7"/>
      <c r="C340" s="7" t="s">
        <v>20</v>
      </c>
      <c r="D340" s="7">
        <v>82.0</v>
      </c>
      <c r="E340" s="8">
        <v>595.0</v>
      </c>
      <c r="F340" s="7"/>
      <c r="G340" s="9">
        <v>9440.0</v>
      </c>
      <c r="H340" s="7" t="s">
        <v>40</v>
      </c>
      <c r="I340" s="7" t="s">
        <v>74</v>
      </c>
      <c r="J340" s="7"/>
      <c r="K340" s="7" t="s">
        <v>23</v>
      </c>
      <c r="L340" s="7"/>
      <c r="M340" s="7"/>
      <c r="N340" s="7"/>
      <c r="O340" s="10"/>
      <c r="P340" s="10"/>
      <c r="Q340" s="7" t="s">
        <v>23</v>
      </c>
      <c r="R340" s="7">
        <v>33.0</v>
      </c>
      <c r="S340" s="7">
        <v>15.0</v>
      </c>
      <c r="T340" s="7"/>
      <c r="U340" s="7"/>
      <c r="V340" s="7"/>
      <c r="W340" s="10"/>
    </row>
    <row r="341" ht="12.75" customHeight="1">
      <c r="A341" s="7" t="str">
        <f>"12.06.2005 13:30:00"</f>
        <v>12.06.2005 13:30:00</v>
      </c>
      <c r="B341" s="7"/>
      <c r="C341" s="7" t="s">
        <v>20</v>
      </c>
      <c r="D341" s="7">
        <v>82.0</v>
      </c>
      <c r="E341" s="8">
        <v>63.0</v>
      </c>
      <c r="F341" s="7"/>
      <c r="G341" s="9">
        <v>5454.0</v>
      </c>
      <c r="H341" s="7" t="s">
        <v>40</v>
      </c>
      <c r="I341" s="7" t="s">
        <v>74</v>
      </c>
      <c r="J341" s="7"/>
      <c r="K341" s="7" t="s">
        <v>23</v>
      </c>
      <c r="L341" s="7"/>
      <c r="M341" s="7"/>
      <c r="N341" s="7"/>
      <c r="O341" s="10"/>
      <c r="P341" s="10"/>
      <c r="Q341" s="7" t="s">
        <v>23</v>
      </c>
      <c r="R341" s="7">
        <v>33.0</v>
      </c>
      <c r="S341" s="7">
        <v>4.0</v>
      </c>
      <c r="T341" s="7"/>
      <c r="U341" s="7"/>
      <c r="V341" s="7"/>
      <c r="W341" s="10"/>
    </row>
    <row r="342" ht="12.75" customHeight="1">
      <c r="A342" s="7" t="str">
        <f>"14.06.2005 17:00:00"</f>
        <v>14.06.2005 17:00:00</v>
      </c>
      <c r="B342" s="7"/>
      <c r="C342" s="7" t="s">
        <v>20</v>
      </c>
      <c r="D342" s="7">
        <v>82.0</v>
      </c>
      <c r="E342" s="8">
        <v>63.0</v>
      </c>
      <c r="F342" s="7"/>
      <c r="G342" s="9">
        <v>9228.0</v>
      </c>
      <c r="H342" s="7" t="s">
        <v>40</v>
      </c>
      <c r="I342" s="7" t="s">
        <v>74</v>
      </c>
      <c r="J342" s="7"/>
      <c r="K342" s="7" t="s">
        <v>23</v>
      </c>
      <c r="L342" s="7"/>
      <c r="M342" s="7"/>
      <c r="N342" s="7"/>
      <c r="O342" s="10"/>
      <c r="P342" s="10"/>
      <c r="Q342" s="7" t="s">
        <v>23</v>
      </c>
      <c r="R342" s="7">
        <v>20.0</v>
      </c>
      <c r="S342" s="7">
        <v>36.0</v>
      </c>
      <c r="T342" s="7"/>
      <c r="U342" s="7"/>
      <c r="V342" s="7"/>
      <c r="W342" s="10"/>
    </row>
    <row r="343" ht="12.75" customHeight="1">
      <c r="A343" s="7" t="str">
        <f>"06.07.2005 19:00:00"</f>
        <v>06.07.2005 19:00:00</v>
      </c>
      <c r="B343" s="7"/>
      <c r="C343" s="7" t="s">
        <v>20</v>
      </c>
      <c r="D343" s="7">
        <v>82.0</v>
      </c>
      <c r="E343" s="8">
        <v>63.0</v>
      </c>
      <c r="F343" s="7"/>
      <c r="G343" s="9">
        <v>7076.0</v>
      </c>
      <c r="H343" s="7" t="s">
        <v>40</v>
      </c>
      <c r="I343" s="7" t="s">
        <v>74</v>
      </c>
      <c r="J343" s="7"/>
      <c r="K343" s="7" t="s">
        <v>23</v>
      </c>
      <c r="L343" s="7"/>
      <c r="M343" s="7"/>
      <c r="N343" s="7"/>
      <c r="O343" s="10"/>
      <c r="P343" s="10"/>
      <c r="Q343" s="7" t="s">
        <v>23</v>
      </c>
      <c r="R343" s="7">
        <v>24.0</v>
      </c>
      <c r="S343" s="7">
        <v>89.0</v>
      </c>
      <c r="T343" s="7"/>
      <c r="U343" s="7"/>
      <c r="V343" s="7"/>
      <c r="W343" s="10"/>
    </row>
    <row r="344" ht="12.75" customHeight="1">
      <c r="A344" s="7" t="str">
        <f>"25.05.2005 20:00:00"</f>
        <v>25.05.2005 20:00:00</v>
      </c>
      <c r="B344" s="7"/>
      <c r="C344" s="7" t="s">
        <v>20</v>
      </c>
      <c r="D344" s="7">
        <v>82.0</v>
      </c>
      <c r="E344" s="8">
        <v>65.0</v>
      </c>
      <c r="F344" s="7"/>
      <c r="G344" s="9">
        <v>5415.0</v>
      </c>
      <c r="H344" s="7" t="s">
        <v>40</v>
      </c>
      <c r="I344" s="7" t="s">
        <v>74</v>
      </c>
      <c r="J344" s="7"/>
      <c r="K344" s="7" t="s">
        <v>23</v>
      </c>
      <c r="L344" s="7"/>
      <c r="M344" s="7"/>
      <c r="N344" s="7"/>
      <c r="O344" s="10"/>
      <c r="P344" s="10"/>
      <c r="Q344" s="7" t="s">
        <v>23</v>
      </c>
      <c r="R344" s="7">
        <v>33.0</v>
      </c>
      <c r="S344" s="7">
        <v>44.0</v>
      </c>
      <c r="T344" s="7"/>
      <c r="U344" s="7"/>
      <c r="V344" s="7"/>
      <c r="W344" s="10"/>
    </row>
    <row r="345" ht="12.75" customHeight="1">
      <c r="A345" s="7" t="str">
        <f>"21.06.2005 19:00:00"</f>
        <v>21.06.2005 19:00:00</v>
      </c>
      <c r="B345" s="7"/>
      <c r="C345" s="7" t="s">
        <v>20</v>
      </c>
      <c r="D345" s="7">
        <v>82.0</v>
      </c>
      <c r="E345" s="8">
        <v>65.0</v>
      </c>
      <c r="F345" s="7"/>
      <c r="G345" s="9">
        <v>5502.0</v>
      </c>
      <c r="H345" s="7" t="s">
        <v>40</v>
      </c>
      <c r="I345" s="7" t="s">
        <v>74</v>
      </c>
      <c r="J345" s="7"/>
      <c r="K345" s="7" t="s">
        <v>23</v>
      </c>
      <c r="L345" s="7"/>
      <c r="M345" s="7"/>
      <c r="N345" s="7"/>
      <c r="O345" s="10"/>
      <c r="P345" s="10"/>
      <c r="Q345" s="7" t="s">
        <v>23</v>
      </c>
      <c r="R345" s="7">
        <v>33.0</v>
      </c>
      <c r="S345" s="7">
        <v>44.0</v>
      </c>
      <c r="T345" s="7"/>
      <c r="U345" s="7"/>
      <c r="V345" s="7"/>
      <c r="W345" s="10"/>
    </row>
    <row r="346" ht="12.75" customHeight="1">
      <c r="A346" s="7" t="str">
        <f>"18.07.2006 18:00:00"</f>
        <v>18.07.2006 18:00:00</v>
      </c>
      <c r="B346" s="7"/>
      <c r="C346" s="7" t="s">
        <v>20</v>
      </c>
      <c r="D346" s="7">
        <v>83.0</v>
      </c>
      <c r="E346" s="8">
        <v>525.0</v>
      </c>
      <c r="F346" s="7"/>
      <c r="G346" s="9">
        <v>7036.0</v>
      </c>
      <c r="H346" s="7" t="s">
        <v>40</v>
      </c>
      <c r="I346" s="7" t="s">
        <v>74</v>
      </c>
      <c r="J346" s="7"/>
      <c r="K346" s="7" t="s">
        <v>23</v>
      </c>
      <c r="L346" s="7"/>
      <c r="M346" s="7"/>
      <c r="N346" s="7"/>
      <c r="O346" s="10"/>
      <c r="P346" s="10"/>
      <c r="Q346" s="7" t="s">
        <v>23</v>
      </c>
      <c r="R346" s="7">
        <v>33.0</v>
      </c>
      <c r="S346" s="7">
        <v>44.0</v>
      </c>
      <c r="T346" s="7"/>
      <c r="U346" s="7"/>
      <c r="V346" s="7"/>
      <c r="W346" s="10"/>
    </row>
    <row r="347" ht="12.75" customHeight="1">
      <c r="A347" s="7" t="str">
        <f>"21.06.2005 19:00:00"</f>
        <v>21.06.2005 19:00:00</v>
      </c>
      <c r="B347" s="7"/>
      <c r="C347" s="7" t="s">
        <v>20</v>
      </c>
      <c r="D347" s="7">
        <v>84.0</v>
      </c>
      <c r="E347" s="8">
        <v>62.0</v>
      </c>
      <c r="F347" s="7"/>
      <c r="G347" s="9">
        <v>5503.0</v>
      </c>
      <c r="H347" s="7" t="s">
        <v>40</v>
      </c>
      <c r="I347" s="7" t="s">
        <v>74</v>
      </c>
      <c r="J347" s="7"/>
      <c r="K347" s="7" t="s">
        <v>23</v>
      </c>
      <c r="L347" s="7"/>
      <c r="M347" s="7"/>
      <c r="N347" s="7"/>
      <c r="O347" s="10"/>
      <c r="P347" s="10"/>
      <c r="Q347" s="7" t="s">
        <v>23</v>
      </c>
      <c r="R347" s="7">
        <v>33.0</v>
      </c>
      <c r="S347" s="7">
        <v>44.0</v>
      </c>
      <c r="T347" s="7"/>
      <c r="U347" s="7"/>
      <c r="V347" s="7"/>
      <c r="W347" s="10"/>
    </row>
    <row r="348" ht="12.75" customHeight="1">
      <c r="A348" s="7" t="str">
        <f>"28.05.2005 11:00:00"</f>
        <v>28.05.2005 11:00:00</v>
      </c>
      <c r="B348" s="7"/>
      <c r="C348" s="7" t="s">
        <v>20</v>
      </c>
      <c r="D348" s="7">
        <v>84.0</v>
      </c>
      <c r="E348" s="8">
        <v>675.0</v>
      </c>
      <c r="F348" s="7"/>
      <c r="G348" s="9">
        <v>5495.0</v>
      </c>
      <c r="H348" s="7" t="s">
        <v>40</v>
      </c>
      <c r="I348" s="7" t="s">
        <v>74</v>
      </c>
      <c r="J348" s="7"/>
      <c r="K348" s="7" t="s">
        <v>23</v>
      </c>
      <c r="L348" s="7"/>
      <c r="M348" s="7"/>
      <c r="N348" s="7"/>
      <c r="O348" s="10"/>
      <c r="P348" s="10"/>
      <c r="Q348" s="7" t="s">
        <v>23</v>
      </c>
      <c r="R348" s="7">
        <v>0.0</v>
      </c>
      <c r="S348" s="7">
        <v>0.0</v>
      </c>
      <c r="T348" s="7"/>
      <c r="U348" s="7"/>
      <c r="V348" s="7"/>
      <c r="W348" s="10"/>
    </row>
    <row r="349" ht="12.75" customHeight="1">
      <c r="A349" s="7" t="str">
        <f>"29.04.2005 16:30:00"</f>
        <v>29.04.2005 16:30:00</v>
      </c>
      <c r="B349" s="7"/>
      <c r="C349" s="7" t="s">
        <v>20</v>
      </c>
      <c r="D349" s="7">
        <v>7.0</v>
      </c>
      <c r="E349" s="8">
        <v>35.0</v>
      </c>
      <c r="F349" s="7">
        <v>34.0</v>
      </c>
      <c r="G349" s="9">
        <v>2245.0</v>
      </c>
      <c r="H349" s="7" t="s">
        <v>40</v>
      </c>
      <c r="I349" s="7" t="s">
        <v>75</v>
      </c>
      <c r="J349" s="7"/>
      <c r="K349" s="7" t="s">
        <v>23</v>
      </c>
      <c r="L349" s="7"/>
      <c r="M349" s="7"/>
      <c r="N349" s="7"/>
      <c r="O349" s="10"/>
      <c r="P349" s="10"/>
      <c r="Q349" s="7" t="s">
        <v>23</v>
      </c>
      <c r="R349" s="7">
        <v>33.0</v>
      </c>
      <c r="S349" s="7">
        <v>42.0</v>
      </c>
      <c r="T349" s="7"/>
      <c r="U349" s="7"/>
      <c r="V349" s="7"/>
      <c r="W349" s="10"/>
    </row>
    <row r="350" ht="12.75" customHeight="1">
      <c r="A350" s="7" t="str">
        <f>"10.04.2005 19:00:00"</f>
        <v>10.04.2005 19:00:00</v>
      </c>
      <c r="B350" s="7"/>
      <c r="C350" s="7" t="s">
        <v>20</v>
      </c>
      <c r="D350" s="7">
        <v>75.0</v>
      </c>
      <c r="E350" s="8">
        <v>45.0</v>
      </c>
      <c r="F350" s="7"/>
      <c r="G350" s="9">
        <v>8881.0</v>
      </c>
      <c r="H350" s="7" t="s">
        <v>40</v>
      </c>
      <c r="I350" s="7" t="s">
        <v>75</v>
      </c>
      <c r="J350" s="7"/>
      <c r="K350" s="7" t="s">
        <v>23</v>
      </c>
      <c r="L350" s="7"/>
      <c r="M350" s="7"/>
      <c r="N350" s="7"/>
      <c r="O350" s="10"/>
      <c r="P350" s="10"/>
      <c r="Q350" s="7" t="s">
        <v>23</v>
      </c>
      <c r="R350" s="7">
        <v>33.0</v>
      </c>
      <c r="S350" s="7">
        <v>47.0</v>
      </c>
      <c r="T350" s="7"/>
      <c r="U350" s="7"/>
      <c r="V350" s="7"/>
      <c r="W350" s="10"/>
    </row>
    <row r="351" ht="12.75" customHeight="1">
      <c r="A351" s="7" t="str">
        <f>"09.05.2005 11:00:00"</f>
        <v>09.05.2005 11:00:00</v>
      </c>
      <c r="B351" s="7"/>
      <c r="C351" s="7" t="s">
        <v>20</v>
      </c>
      <c r="D351" s="7">
        <v>75.0</v>
      </c>
      <c r="E351" s="8">
        <v>5.0</v>
      </c>
      <c r="F351" s="7">
        <v>38.0</v>
      </c>
      <c r="G351" s="9">
        <v>2260.0</v>
      </c>
      <c r="H351" s="7" t="s">
        <v>40</v>
      </c>
      <c r="I351" s="7" t="s">
        <v>75</v>
      </c>
      <c r="J351" s="7"/>
      <c r="K351" s="7" t="s">
        <v>23</v>
      </c>
      <c r="L351" s="7"/>
      <c r="M351" s="7"/>
      <c r="N351" s="7"/>
      <c r="O351" s="10"/>
      <c r="P351" s="10"/>
      <c r="Q351" s="7" t="s">
        <v>23</v>
      </c>
      <c r="R351" s="7">
        <v>33.0</v>
      </c>
      <c r="S351" s="7">
        <v>44.0</v>
      </c>
      <c r="T351" s="7"/>
      <c r="U351" s="7"/>
      <c r="V351" s="7"/>
      <c r="W351" s="10"/>
    </row>
    <row r="352" ht="12.75" customHeight="1">
      <c r="A352" s="7" t="str">
        <f>"10.06.2005 09:00:00"</f>
        <v>10.06.2005 09:00:00</v>
      </c>
      <c r="B352" s="7"/>
      <c r="C352" s="7" t="s">
        <v>20</v>
      </c>
      <c r="D352" s="7">
        <v>76.0</v>
      </c>
      <c r="E352" s="8">
        <v>4.0</v>
      </c>
      <c r="F352" s="7">
        <v>39.0</v>
      </c>
      <c r="G352" s="9">
        <v>5446.0</v>
      </c>
      <c r="H352" s="7" t="s">
        <v>40</v>
      </c>
      <c r="I352" s="7" t="s">
        <v>75</v>
      </c>
      <c r="J352" s="7"/>
      <c r="K352" s="7" t="s">
        <v>23</v>
      </c>
      <c r="L352" s="7"/>
      <c r="M352" s="7"/>
      <c r="N352" s="7"/>
      <c r="O352" s="10"/>
      <c r="P352" s="10"/>
      <c r="Q352" s="7" t="s">
        <v>23</v>
      </c>
      <c r="R352" s="7">
        <v>0.0</v>
      </c>
      <c r="S352" s="7">
        <v>0.0</v>
      </c>
      <c r="T352" s="7"/>
      <c r="U352" s="7"/>
      <c r="V352" s="7"/>
      <c r="W352" s="10"/>
    </row>
    <row r="353" ht="12.75" customHeight="1">
      <c r="A353" s="7" t="str">
        <f>"31.05.2005 16:15:00"</f>
        <v>31.05.2005 16:15:00</v>
      </c>
      <c r="B353" s="7"/>
      <c r="C353" s="7" t="s">
        <v>20</v>
      </c>
      <c r="D353" s="7">
        <v>78.0</v>
      </c>
      <c r="E353" s="8">
        <v>45.0</v>
      </c>
      <c r="F353" s="7">
        <v>37.0</v>
      </c>
      <c r="G353" s="9">
        <v>5464.0</v>
      </c>
      <c r="H353" s="7" t="s">
        <v>40</v>
      </c>
      <c r="I353" s="7" t="s">
        <v>75</v>
      </c>
      <c r="J353" s="7"/>
      <c r="K353" s="7" t="s">
        <v>23</v>
      </c>
      <c r="L353" s="7"/>
      <c r="M353" s="7"/>
      <c r="N353" s="7"/>
      <c r="O353" s="10"/>
      <c r="P353" s="10"/>
      <c r="Q353" s="7" t="s">
        <v>23</v>
      </c>
      <c r="R353" s="7">
        <v>33.0</v>
      </c>
      <c r="S353" s="7">
        <v>66.0</v>
      </c>
      <c r="T353" s="7"/>
      <c r="U353" s="7"/>
      <c r="V353" s="7"/>
      <c r="W353" s="10"/>
    </row>
    <row r="354" ht="12.75" customHeight="1">
      <c r="A354" s="7" t="str">
        <f>"21.05.2005 09:30:00"</f>
        <v>21.05.2005 09:30:00</v>
      </c>
      <c r="B354" s="7"/>
      <c r="C354" s="7" t="s">
        <v>20</v>
      </c>
      <c r="D354" s="7">
        <v>78.0</v>
      </c>
      <c r="E354" s="8">
        <v>5.0</v>
      </c>
      <c r="F354" s="7">
        <v>36.0</v>
      </c>
      <c r="G354" s="9">
        <v>8848.0</v>
      </c>
      <c r="H354" s="7" t="s">
        <v>40</v>
      </c>
      <c r="I354" s="7" t="s">
        <v>75</v>
      </c>
      <c r="J354" s="7"/>
      <c r="K354" s="7" t="s">
        <v>23</v>
      </c>
      <c r="L354" s="7"/>
      <c r="M354" s="7"/>
      <c r="N354" s="7"/>
      <c r="O354" s="10"/>
      <c r="P354" s="10"/>
      <c r="Q354" s="7" t="s">
        <v>23</v>
      </c>
      <c r="R354" s="7">
        <v>39.0</v>
      </c>
      <c r="S354" s="7">
        <v>75.0</v>
      </c>
      <c r="T354" s="7"/>
      <c r="U354" s="7"/>
      <c r="V354" s="7"/>
      <c r="W354" s="10"/>
    </row>
    <row r="355" ht="12.75" customHeight="1">
      <c r="A355" s="7" t="str">
        <f>"09.07.2005 14:00:00"</f>
        <v>09.07.2005 14:00:00</v>
      </c>
      <c r="B355" s="7"/>
      <c r="C355" s="7" t="s">
        <v>20</v>
      </c>
      <c r="D355" s="7">
        <v>78.0</v>
      </c>
      <c r="E355" s="8">
        <v>5.0</v>
      </c>
      <c r="F355" s="7">
        <v>39.0</v>
      </c>
      <c r="G355" s="9">
        <v>7096.0</v>
      </c>
      <c r="H355" s="7" t="s">
        <v>40</v>
      </c>
      <c r="I355" s="7" t="s">
        <v>75</v>
      </c>
      <c r="J355" s="7"/>
      <c r="K355" s="7" t="s">
        <v>35</v>
      </c>
      <c r="L355" s="7"/>
      <c r="M355" s="7"/>
      <c r="N355" s="7"/>
      <c r="O355" s="10"/>
      <c r="P355" s="10"/>
      <c r="Q355" s="7" t="s">
        <v>23</v>
      </c>
      <c r="R355" s="7">
        <v>33.0</v>
      </c>
      <c r="S355" s="7">
        <v>44.0</v>
      </c>
      <c r="T355" s="7"/>
      <c r="U355" s="7"/>
      <c r="V355" s="7"/>
      <c r="W355" s="10"/>
    </row>
    <row r="356" ht="12.75" customHeight="1">
      <c r="A356" s="7" t="str">
        <f>"30.05.2005 14:00:00"</f>
        <v>30.05.2005 14:00:00</v>
      </c>
      <c r="B356" s="7"/>
      <c r="C356" s="7" t="s">
        <v>20</v>
      </c>
      <c r="D356" s="7">
        <v>79.0</v>
      </c>
      <c r="E356" s="8">
        <v>5.0</v>
      </c>
      <c r="F356" s="7">
        <v>4.0</v>
      </c>
      <c r="G356" s="9">
        <v>5463.0</v>
      </c>
      <c r="H356" s="7" t="s">
        <v>40</v>
      </c>
      <c r="I356" s="7" t="s">
        <v>75</v>
      </c>
      <c r="J356" s="7"/>
      <c r="K356" s="7" t="s">
        <v>40</v>
      </c>
      <c r="L356" s="7"/>
      <c r="M356" s="7"/>
      <c r="N356" s="7"/>
      <c r="O356" s="10"/>
      <c r="P356" s="10"/>
      <c r="Q356" s="7" t="s">
        <v>23</v>
      </c>
      <c r="R356" s="7">
        <v>26.0</v>
      </c>
      <c r="S356" s="7">
        <v>89.0</v>
      </c>
      <c r="T356" s="7"/>
      <c r="U356" s="7"/>
      <c r="V356" s="7"/>
      <c r="W356" s="10"/>
    </row>
    <row r="357" ht="12.75" customHeight="1">
      <c r="A357" s="7" t="str">
        <f>"25.05.2005 10:30:00"</f>
        <v>25.05.2005 10:30:00</v>
      </c>
      <c r="B357" s="7"/>
      <c r="C357" s="7" t="s">
        <v>20</v>
      </c>
      <c r="D357" s="7">
        <v>79.0</v>
      </c>
      <c r="E357" s="8">
        <v>59.0</v>
      </c>
      <c r="F357" s="7"/>
      <c r="G357" s="9">
        <v>5411.0</v>
      </c>
      <c r="H357" s="7" t="s">
        <v>40</v>
      </c>
      <c r="I357" s="7" t="s">
        <v>75</v>
      </c>
      <c r="J357" s="7"/>
      <c r="K357" s="7" t="s">
        <v>23</v>
      </c>
      <c r="L357" s="7"/>
      <c r="M357" s="7"/>
      <c r="N357" s="7"/>
      <c r="O357" s="10"/>
      <c r="P357" s="10"/>
      <c r="Q357" s="7" t="s">
        <v>23</v>
      </c>
      <c r="R357" s="7">
        <v>33.0</v>
      </c>
      <c r="S357" s="7">
        <v>51.0</v>
      </c>
      <c r="T357" s="7"/>
      <c r="U357" s="7"/>
      <c r="V357" s="7"/>
      <c r="W357" s="10"/>
    </row>
    <row r="358" ht="12.75" customHeight="1">
      <c r="A358" s="7" t="str">
        <f>"10.06.2005 18:00:00"</f>
        <v>10.06.2005 18:00:00</v>
      </c>
      <c r="B358" s="7"/>
      <c r="C358" s="7" t="s">
        <v>20</v>
      </c>
      <c r="D358" s="7">
        <v>8.0</v>
      </c>
      <c r="E358" s="8">
        <v>48.0</v>
      </c>
      <c r="F358" s="7">
        <v>4.0</v>
      </c>
      <c r="G358" s="9">
        <v>9451.0</v>
      </c>
      <c r="H358" s="7" t="s">
        <v>40</v>
      </c>
      <c r="I358" s="7" t="s">
        <v>75</v>
      </c>
      <c r="J358" s="7"/>
      <c r="K358" s="7" t="s">
        <v>23</v>
      </c>
      <c r="L358" s="7"/>
      <c r="M358" s="7"/>
      <c r="N358" s="7"/>
      <c r="O358" s="10"/>
      <c r="P358" s="10"/>
      <c r="Q358" s="7" t="s">
        <v>23</v>
      </c>
      <c r="R358" s="7">
        <v>91.0</v>
      </c>
      <c r="S358" s="7">
        <v>1.0</v>
      </c>
      <c r="T358" s="7"/>
      <c r="U358" s="7"/>
      <c r="V358" s="7"/>
      <c r="W358" s="10"/>
    </row>
    <row r="359" ht="12.75" customHeight="1">
      <c r="A359" s="7" t="str">
        <f>"29.04.2005 12:00:00"</f>
        <v>29.04.2005 12:00:00</v>
      </c>
      <c r="B359" s="7"/>
      <c r="C359" s="7" t="s">
        <v>20</v>
      </c>
      <c r="D359" s="7">
        <v>8.0</v>
      </c>
      <c r="E359" s="8">
        <v>5.0</v>
      </c>
      <c r="F359" s="7">
        <v>39.0</v>
      </c>
      <c r="G359" s="9">
        <v>2246.0</v>
      </c>
      <c r="H359" s="7" t="s">
        <v>40</v>
      </c>
      <c r="I359" s="7" t="s">
        <v>75</v>
      </c>
      <c r="J359" s="7"/>
      <c r="K359" s="7" t="s">
        <v>23</v>
      </c>
      <c r="L359" s="7"/>
      <c r="M359" s="7"/>
      <c r="N359" s="7"/>
      <c r="O359" s="10"/>
      <c r="P359" s="10"/>
      <c r="Q359" s="7" t="s">
        <v>23</v>
      </c>
      <c r="R359" s="7">
        <v>33.0</v>
      </c>
      <c r="S359" s="7">
        <v>42.0</v>
      </c>
      <c r="T359" s="7"/>
      <c r="U359" s="7"/>
      <c r="V359" s="7"/>
      <c r="W359" s="10"/>
    </row>
    <row r="360" ht="12.75" customHeight="1">
      <c r="A360" s="7" t="str">
        <f>"28.05.2005 10:00:00"</f>
        <v>28.05.2005 10:00:00</v>
      </c>
      <c r="B360" s="7"/>
      <c r="C360" s="7" t="s">
        <v>20</v>
      </c>
      <c r="D360" s="7">
        <v>8.0</v>
      </c>
      <c r="E360" s="8">
        <v>5.0</v>
      </c>
      <c r="F360" s="7">
        <v>39.0</v>
      </c>
      <c r="G360" s="9">
        <v>8859.0</v>
      </c>
      <c r="H360" s="7" t="s">
        <v>40</v>
      </c>
      <c r="I360" s="7" t="s">
        <v>75</v>
      </c>
      <c r="J360" s="7"/>
      <c r="K360" s="7" t="s">
        <v>23</v>
      </c>
      <c r="L360" s="7"/>
      <c r="M360" s="7"/>
      <c r="N360" s="7"/>
      <c r="O360" s="10"/>
      <c r="P360" s="10"/>
      <c r="Q360" s="7" t="s">
        <v>23</v>
      </c>
      <c r="R360" s="7">
        <v>30.0</v>
      </c>
      <c r="S360" s="7">
        <v>38.0</v>
      </c>
      <c r="T360" s="7"/>
      <c r="U360" s="7"/>
      <c r="V360" s="7"/>
      <c r="W360" s="10"/>
    </row>
    <row r="361" ht="12.75" customHeight="1">
      <c r="A361" s="7" t="str">
        <f>"08.06.2005 14:00:00"</f>
        <v>08.06.2005 14:00:00</v>
      </c>
      <c r="B361" s="7"/>
      <c r="C361" s="7" t="s">
        <v>20</v>
      </c>
      <c r="D361" s="7">
        <v>8.0</v>
      </c>
      <c r="E361" s="8">
        <v>5.0</v>
      </c>
      <c r="F361" s="7">
        <v>39.0</v>
      </c>
      <c r="G361" s="9">
        <v>5480.0</v>
      </c>
      <c r="H361" s="7" t="s">
        <v>40</v>
      </c>
      <c r="I361" s="7" t="s">
        <v>75</v>
      </c>
      <c r="J361" s="7"/>
      <c r="K361" s="7" t="s">
        <v>23</v>
      </c>
      <c r="L361" s="7"/>
      <c r="M361" s="7"/>
      <c r="N361" s="7"/>
      <c r="O361" s="10"/>
      <c r="P361" s="10"/>
      <c r="Q361" s="7" t="s">
        <v>23</v>
      </c>
      <c r="R361" s="7">
        <v>20.0</v>
      </c>
      <c r="S361" s="7">
        <v>67.0</v>
      </c>
      <c r="T361" s="7"/>
      <c r="U361" s="7"/>
      <c r="V361" s="7"/>
      <c r="W361" s="10"/>
    </row>
    <row r="362" ht="12.75" customHeight="1">
      <c r="A362" s="7" t="str">
        <f>"15.07.2005 18:00:00"</f>
        <v>15.07.2005 18:00:00</v>
      </c>
      <c r="B362" s="7"/>
      <c r="C362" s="7" t="s">
        <v>20</v>
      </c>
      <c r="D362" s="7">
        <v>8.0</v>
      </c>
      <c r="E362" s="8">
        <v>5.0</v>
      </c>
      <c r="F362" s="7">
        <v>39.0</v>
      </c>
      <c r="G362" s="9">
        <v>7341.0</v>
      </c>
      <c r="H362" s="7" t="s">
        <v>40</v>
      </c>
      <c r="I362" s="7" t="s">
        <v>75</v>
      </c>
      <c r="J362" s="7"/>
      <c r="K362" s="7" t="s">
        <v>23</v>
      </c>
      <c r="L362" s="7"/>
      <c r="M362" s="7"/>
      <c r="N362" s="7"/>
      <c r="O362" s="10"/>
      <c r="P362" s="10"/>
      <c r="Q362" s="7" t="s">
        <v>23</v>
      </c>
      <c r="R362" s="7">
        <v>33.0</v>
      </c>
      <c r="S362" s="7">
        <v>12.0</v>
      </c>
      <c r="T362" s="7"/>
      <c r="U362" s="7"/>
      <c r="V362" s="7"/>
      <c r="W362" s="10"/>
    </row>
    <row r="363" ht="12.75" customHeight="1">
      <c r="A363" s="7" t="str">
        <f>"18.06.2005 12:00:00"</f>
        <v>18.06.2005 12:00:00</v>
      </c>
      <c r="B363" s="7"/>
      <c r="C363" s="7" t="s">
        <v>20</v>
      </c>
      <c r="D363" s="7">
        <v>8.0</v>
      </c>
      <c r="E363" s="8">
        <v>6.0</v>
      </c>
      <c r="F363" s="7">
        <v>39.0</v>
      </c>
      <c r="G363" s="9">
        <v>5587.0</v>
      </c>
      <c r="H363" s="7" t="s">
        <v>40</v>
      </c>
      <c r="I363" s="7" t="s">
        <v>75</v>
      </c>
      <c r="J363" s="7"/>
      <c r="K363" s="7" t="s">
        <v>23</v>
      </c>
      <c r="L363" s="7"/>
      <c r="M363" s="7"/>
      <c r="N363" s="7"/>
      <c r="O363" s="10"/>
      <c r="P363" s="10"/>
      <c r="Q363" s="7" t="s">
        <v>23</v>
      </c>
      <c r="R363" s="7">
        <v>28.0</v>
      </c>
      <c r="S363" s="7">
        <v>127.0</v>
      </c>
      <c r="T363" s="7"/>
      <c r="U363" s="7"/>
      <c r="V363" s="7"/>
      <c r="W363" s="10"/>
    </row>
    <row r="364" ht="12.75" customHeight="1">
      <c r="A364" s="7" t="str">
        <f>"03.06.2005 09:00:00"</f>
        <v>03.06.2005 09:00:00</v>
      </c>
      <c r="B364" s="7"/>
      <c r="C364" s="7" t="s">
        <v>20</v>
      </c>
      <c r="D364" s="7">
        <v>82.0</v>
      </c>
      <c r="E364" s="8">
        <v>5.0</v>
      </c>
      <c r="F364" s="7">
        <v>41.0</v>
      </c>
      <c r="G364" s="9">
        <v>5468.0</v>
      </c>
      <c r="H364" s="7" t="s">
        <v>40</v>
      </c>
      <c r="I364" s="7" t="s">
        <v>75</v>
      </c>
      <c r="J364" s="7"/>
      <c r="K364" s="7" t="s">
        <v>23</v>
      </c>
      <c r="L364" s="7"/>
      <c r="M364" s="7"/>
      <c r="N364" s="7"/>
      <c r="O364" s="10"/>
      <c r="P364" s="10"/>
      <c r="Q364" s="7" t="s">
        <v>23</v>
      </c>
      <c r="R364" s="7">
        <v>41.0</v>
      </c>
      <c r="S364" s="7">
        <v>91.0</v>
      </c>
      <c r="T364" s="7"/>
      <c r="U364" s="7"/>
      <c r="V364" s="7"/>
      <c r="W364" s="10"/>
    </row>
    <row r="365" ht="12.75" customHeight="1">
      <c r="A365" s="7" t="str">
        <f>"03.06.2005 13:00:00"</f>
        <v>03.06.2005 13:00:00</v>
      </c>
      <c r="B365" s="7"/>
      <c r="C365" s="7" t="s">
        <v>20</v>
      </c>
      <c r="D365" s="7">
        <v>83.0</v>
      </c>
      <c r="E365" s="8">
        <v>5.0</v>
      </c>
      <c r="F365" s="7">
        <v>47.0</v>
      </c>
      <c r="G365" s="9">
        <v>5469.0</v>
      </c>
      <c r="H365" s="7" t="s">
        <v>40</v>
      </c>
      <c r="I365" s="7" t="s">
        <v>75</v>
      </c>
      <c r="J365" s="7"/>
      <c r="K365" s="7" t="s">
        <v>23</v>
      </c>
      <c r="L365" s="7"/>
      <c r="M365" s="7"/>
      <c r="N365" s="7"/>
      <c r="O365" s="10"/>
      <c r="P365" s="10"/>
      <c r="Q365" s="7" t="s">
        <v>23</v>
      </c>
      <c r="R365" s="7">
        <v>41.0</v>
      </c>
      <c r="S365" s="7">
        <v>91.0</v>
      </c>
      <c r="T365" s="7"/>
      <c r="U365" s="7"/>
      <c r="V365" s="7"/>
      <c r="W365" s="10"/>
    </row>
    <row r="366" ht="12.75" customHeight="1">
      <c r="A366" s="7" t="str">
        <f>"08.07.2005 12:00:00"</f>
        <v>08.07.2005 12:00:00</v>
      </c>
      <c r="B366" s="7"/>
      <c r="C366" s="7" t="s">
        <v>20</v>
      </c>
      <c r="D366" s="7">
        <v>84.0</v>
      </c>
      <c r="E366" s="8">
        <v>5.0</v>
      </c>
      <c r="F366" s="7">
        <v>42.0</v>
      </c>
      <c r="G366" s="9">
        <v>7093.0</v>
      </c>
      <c r="H366" s="7" t="s">
        <v>40</v>
      </c>
      <c r="I366" s="7" t="s">
        <v>75</v>
      </c>
      <c r="J366" s="7"/>
      <c r="K366" s="7" t="s">
        <v>23</v>
      </c>
      <c r="L366" s="7"/>
      <c r="M366" s="7"/>
      <c r="N366" s="7"/>
      <c r="O366" s="10"/>
      <c r="P366" s="10"/>
      <c r="Q366" s="7" t="s">
        <v>23</v>
      </c>
      <c r="R366" s="7">
        <v>33.0</v>
      </c>
      <c r="S366" s="7">
        <v>12.0</v>
      </c>
      <c r="T366" s="7"/>
      <c r="U366" s="7"/>
      <c r="V366" s="7"/>
      <c r="W366" s="10"/>
    </row>
    <row r="367" ht="12.75" customHeight="1">
      <c r="A367" s="7" t="str">
        <f>"13.06.2005 18:00:00"</f>
        <v>13.06.2005 18:00:00</v>
      </c>
      <c r="B367" s="7"/>
      <c r="C367" s="7" t="s">
        <v>20</v>
      </c>
      <c r="D367" s="7">
        <v>85.0</v>
      </c>
      <c r="E367" s="8">
        <v>55.0</v>
      </c>
      <c r="F367" s="7">
        <v>43.0</v>
      </c>
      <c r="G367" s="9">
        <v>5470.0</v>
      </c>
      <c r="H367" s="7" t="s">
        <v>40</v>
      </c>
      <c r="I367" s="7" t="s">
        <v>75</v>
      </c>
      <c r="J367" s="7"/>
      <c r="K367" s="7" t="s">
        <v>23</v>
      </c>
      <c r="L367" s="7"/>
      <c r="M367" s="7"/>
      <c r="N367" s="7"/>
      <c r="O367" s="10"/>
      <c r="P367" s="10"/>
      <c r="Q367" s="7" t="s">
        <v>23</v>
      </c>
      <c r="R367" s="7">
        <v>6.0</v>
      </c>
      <c r="S367" s="7">
        <v>11.0</v>
      </c>
      <c r="T367" s="7"/>
      <c r="U367" s="7"/>
      <c r="V367" s="7"/>
      <c r="W367" s="10"/>
    </row>
    <row r="368" ht="12.75" customHeight="1">
      <c r="A368" s="7" t="str">
        <f>"10.06.2005 13:00:00"</f>
        <v>10.06.2005 13:00:00</v>
      </c>
      <c r="B368" s="7"/>
      <c r="C368" s="7" t="s">
        <v>20</v>
      </c>
      <c r="D368" s="7">
        <v>85.0</v>
      </c>
      <c r="E368" s="8">
        <v>6.0</v>
      </c>
      <c r="F368" s="7">
        <v>43.0</v>
      </c>
      <c r="G368" s="9">
        <v>5450.0</v>
      </c>
      <c r="H368" s="7" t="s">
        <v>40</v>
      </c>
      <c r="I368" s="7" t="s">
        <v>75</v>
      </c>
      <c r="J368" s="7"/>
      <c r="K368" s="7" t="s">
        <v>23</v>
      </c>
      <c r="L368" s="7"/>
      <c r="M368" s="7"/>
      <c r="N368" s="7"/>
      <c r="O368" s="10"/>
      <c r="P368" s="10"/>
      <c r="Q368" s="7" t="s">
        <v>23</v>
      </c>
      <c r="R368" s="7">
        <v>0.0</v>
      </c>
      <c r="S368" s="7">
        <v>0.0</v>
      </c>
      <c r="T368" s="7"/>
      <c r="U368" s="7"/>
      <c r="V368" s="7"/>
      <c r="W368" s="10"/>
    </row>
    <row r="369" ht="12.75" customHeight="1">
      <c r="A369" s="7" t="str">
        <f>"25.07.2005 13:00:00"</f>
        <v>25.07.2005 13:00:00</v>
      </c>
      <c r="B369" s="7"/>
      <c r="C369" s="7" t="s">
        <v>20</v>
      </c>
      <c r="D369" s="7">
        <v>6.0</v>
      </c>
      <c r="E369" s="8">
        <v>23.0</v>
      </c>
      <c r="F369" s="7">
        <v>3.0</v>
      </c>
      <c r="G369" s="9">
        <v>7346.0</v>
      </c>
      <c r="H369" s="7" t="s">
        <v>40</v>
      </c>
      <c r="I369" s="7" t="s">
        <v>76</v>
      </c>
      <c r="J369" s="7"/>
      <c r="K369" s="7" t="s">
        <v>35</v>
      </c>
      <c r="L369" s="7"/>
      <c r="M369" s="7"/>
      <c r="N369" s="7"/>
      <c r="O369" s="10"/>
      <c r="P369" s="10"/>
      <c r="Q369" s="7" t="s">
        <v>23</v>
      </c>
      <c r="R369" s="7">
        <v>9.0</v>
      </c>
      <c r="S369" s="7">
        <v>56.0</v>
      </c>
      <c r="T369" s="7"/>
      <c r="U369" s="7"/>
      <c r="V369" s="7"/>
      <c r="W369" s="10"/>
    </row>
    <row r="370" ht="12.75" customHeight="1">
      <c r="A370" s="7" t="str">
        <f>"03.06.2005 17:30:00"</f>
        <v>03.06.2005 17:30:00</v>
      </c>
      <c r="B370" s="7"/>
      <c r="C370" s="7" t="s">
        <v>20</v>
      </c>
      <c r="D370" s="7">
        <v>75.0</v>
      </c>
      <c r="E370" s="8">
        <v>49.0</v>
      </c>
      <c r="F370" s="7"/>
      <c r="G370" s="9">
        <v>5485.0</v>
      </c>
      <c r="H370" s="7" t="s">
        <v>40</v>
      </c>
      <c r="I370" s="7" t="s">
        <v>76</v>
      </c>
      <c r="J370" s="7"/>
      <c r="K370" s="7" t="s">
        <v>23</v>
      </c>
      <c r="L370" s="7"/>
      <c r="M370" s="7"/>
      <c r="N370" s="7"/>
      <c r="O370" s="10"/>
      <c r="P370" s="10"/>
      <c r="Q370" s="7" t="s">
        <v>23</v>
      </c>
      <c r="R370" s="7">
        <v>33.0</v>
      </c>
      <c r="S370" s="7">
        <v>44.0</v>
      </c>
      <c r="T370" s="7"/>
      <c r="U370" s="7"/>
      <c r="V370" s="7"/>
      <c r="W370" s="10"/>
    </row>
    <row r="371" ht="12.75" customHeight="1">
      <c r="A371" s="7" t="str">
        <f>"12.06.2005 09:15:00"</f>
        <v>12.06.2005 09:15:00</v>
      </c>
      <c r="B371" s="7"/>
      <c r="C371" s="7" t="s">
        <v>20</v>
      </c>
      <c r="D371" s="7">
        <v>78.0</v>
      </c>
      <c r="E371" s="8">
        <v>51.0</v>
      </c>
      <c r="F371" s="7"/>
      <c r="G371" s="9">
        <v>5444.0</v>
      </c>
      <c r="H371" s="7" t="s">
        <v>40</v>
      </c>
      <c r="I371" s="7" t="s">
        <v>76</v>
      </c>
      <c r="J371" s="7"/>
      <c r="K371" s="7" t="s">
        <v>23</v>
      </c>
      <c r="L371" s="7"/>
      <c r="M371" s="7"/>
      <c r="N371" s="7"/>
      <c r="O371" s="10"/>
      <c r="P371" s="10"/>
      <c r="Q371" s="7" t="s">
        <v>23</v>
      </c>
      <c r="R371" s="7">
        <v>33.0</v>
      </c>
      <c r="S371" s="7">
        <v>24.0</v>
      </c>
      <c r="T371" s="7"/>
      <c r="U371" s="7"/>
      <c r="V371" s="7"/>
      <c r="W371" s="10"/>
    </row>
    <row r="372" ht="12.75" customHeight="1">
      <c r="A372" s="7" t="str">
        <f>"21.06.2005 09:00:00"</f>
        <v>21.06.2005 09:00:00</v>
      </c>
      <c r="B372" s="7"/>
      <c r="C372" s="7" t="s">
        <v>20</v>
      </c>
      <c r="D372" s="7">
        <v>75.0</v>
      </c>
      <c r="E372" s="8">
        <v>5.0</v>
      </c>
      <c r="F372" s="7">
        <v>37.0</v>
      </c>
      <c r="G372" s="9">
        <v>5590.0</v>
      </c>
      <c r="H372" s="7" t="s">
        <v>40</v>
      </c>
      <c r="I372" s="7" t="s">
        <v>77</v>
      </c>
      <c r="J372" s="7"/>
      <c r="K372" s="7" t="s">
        <v>35</v>
      </c>
      <c r="L372" s="7"/>
      <c r="M372" s="7"/>
      <c r="N372" s="7"/>
      <c r="O372" s="10"/>
      <c r="P372" s="10"/>
      <c r="Q372" s="7" t="s">
        <v>23</v>
      </c>
      <c r="R372" s="7">
        <v>20.0</v>
      </c>
      <c r="S372" s="7">
        <v>902.0</v>
      </c>
      <c r="T372" s="7"/>
      <c r="U372" s="7"/>
      <c r="V372" s="7"/>
      <c r="W372" s="10"/>
    </row>
    <row r="373" ht="12.75" customHeight="1">
      <c r="A373" s="7" t="str">
        <f>"09.05.2005 13:00:00"</f>
        <v>09.05.2005 13:00:00</v>
      </c>
      <c r="B373" s="7"/>
      <c r="C373" s="7" t="s">
        <v>20</v>
      </c>
      <c r="D373" s="7">
        <v>77.0</v>
      </c>
      <c r="E373" s="8">
        <v>47.0</v>
      </c>
      <c r="F373" s="7"/>
      <c r="G373" s="9">
        <v>8887.0</v>
      </c>
      <c r="H373" s="7" t="s">
        <v>40</v>
      </c>
      <c r="I373" s="7" t="s">
        <v>77</v>
      </c>
      <c r="J373" s="7"/>
      <c r="K373" s="7" t="s">
        <v>40</v>
      </c>
      <c r="L373" s="7"/>
      <c r="M373" s="7"/>
      <c r="N373" s="7"/>
      <c r="O373" s="10"/>
      <c r="P373" s="10"/>
      <c r="Q373" s="7" t="s">
        <v>23</v>
      </c>
      <c r="R373" s="7">
        <v>39.0</v>
      </c>
      <c r="S373" s="7">
        <v>42.0</v>
      </c>
      <c r="T373" s="7"/>
      <c r="U373" s="7"/>
      <c r="V373" s="7"/>
      <c r="W373" s="10"/>
    </row>
    <row r="374" ht="12.75" customHeight="1">
      <c r="A374" s="7" t="str">
        <f>"06.06.2005 20:30:00"</f>
        <v>06.06.2005 20:30:00</v>
      </c>
      <c r="B374" s="7"/>
      <c r="C374" s="7" t="s">
        <v>20</v>
      </c>
      <c r="D374" s="7">
        <v>82.0</v>
      </c>
      <c r="E374" s="8">
        <v>65.0</v>
      </c>
      <c r="F374" s="7">
        <v>4.0</v>
      </c>
      <c r="G374" s="9">
        <v>5475.0</v>
      </c>
      <c r="H374" s="7" t="s">
        <v>40</v>
      </c>
      <c r="I374" s="7" t="s">
        <v>77</v>
      </c>
      <c r="J374" s="7"/>
      <c r="K374" s="7" t="s">
        <v>23</v>
      </c>
      <c r="L374" s="7"/>
      <c r="M374" s="7"/>
      <c r="N374" s="7"/>
      <c r="O374" s="10"/>
      <c r="P374" s="10"/>
      <c r="Q374" s="7" t="s">
        <v>23</v>
      </c>
      <c r="R374" s="7">
        <v>33.0</v>
      </c>
      <c r="S374" s="7">
        <v>8.0</v>
      </c>
      <c r="T374" s="7"/>
      <c r="U374" s="7"/>
      <c r="V374" s="7"/>
      <c r="W374" s="10"/>
    </row>
    <row r="375" ht="12.75" customHeight="1">
      <c r="A375" s="7" t="str">
        <f>"21.06.2005 18:30:00"</f>
        <v>21.06.2005 18:30:00</v>
      </c>
      <c r="B375" s="7"/>
      <c r="C375" s="7" t="s">
        <v>20</v>
      </c>
      <c r="D375" s="7">
        <v>84.0</v>
      </c>
      <c r="E375" s="8">
        <v>57.0</v>
      </c>
      <c r="F375" s="7">
        <v>43.0</v>
      </c>
      <c r="G375" s="9">
        <v>5591.0</v>
      </c>
      <c r="H375" s="7" t="s">
        <v>40</v>
      </c>
      <c r="I375" s="7" t="s">
        <v>78</v>
      </c>
      <c r="J375" s="7"/>
      <c r="K375" s="7" t="s">
        <v>23</v>
      </c>
      <c r="L375" s="7"/>
      <c r="M375" s="7"/>
      <c r="N375" s="7"/>
      <c r="O375" s="10"/>
      <c r="P375" s="10"/>
      <c r="Q375" s="7" t="s">
        <v>23</v>
      </c>
      <c r="R375" s="7">
        <v>33.0</v>
      </c>
      <c r="S375" s="7">
        <v>15.0</v>
      </c>
      <c r="T375" s="7"/>
      <c r="U375" s="7"/>
      <c r="V375" s="7"/>
      <c r="W375" s="10"/>
    </row>
    <row r="376" ht="12.75" customHeight="1">
      <c r="A376" s="7" t="str">
        <f>"28.06.2005 09:00:00"</f>
        <v>28.06.2005 09:00:00</v>
      </c>
      <c r="B376" s="7"/>
      <c r="C376" s="7" t="s">
        <v>20</v>
      </c>
      <c r="D376" s="7">
        <v>63.0</v>
      </c>
      <c r="E376" s="8">
        <v>23.0</v>
      </c>
      <c r="F376" s="7"/>
      <c r="G376" s="9">
        <v>5508.0</v>
      </c>
      <c r="H376" s="7" t="s">
        <v>40</v>
      </c>
      <c r="I376" s="7" t="s">
        <v>79</v>
      </c>
      <c r="J376" s="7"/>
      <c r="K376" s="7" t="s">
        <v>23</v>
      </c>
      <c r="L376" s="7"/>
      <c r="M376" s="7"/>
      <c r="N376" s="7"/>
      <c r="O376" s="10"/>
      <c r="P376" s="10"/>
      <c r="Q376" s="7" t="s">
        <v>23</v>
      </c>
      <c r="R376" s="7">
        <v>33.0</v>
      </c>
      <c r="S376" s="7">
        <v>44.0</v>
      </c>
      <c r="T376" s="7"/>
      <c r="U376" s="7"/>
      <c r="V376" s="7"/>
      <c r="W376" s="10"/>
    </row>
    <row r="377" ht="12.75" customHeight="1">
      <c r="A377" s="7" t="str">
        <f>"25.06.2005 11:30:00"</f>
        <v>25.06.2005 11:30:00</v>
      </c>
      <c r="B377" s="7"/>
      <c r="C377" s="7" t="s">
        <v>20</v>
      </c>
      <c r="D377" s="7">
        <v>64.0</v>
      </c>
      <c r="E377" s="8">
        <v>25.0</v>
      </c>
      <c r="F377" s="7">
        <v>32.0</v>
      </c>
      <c r="G377" s="9">
        <v>5594.0</v>
      </c>
      <c r="H377" s="7" t="s">
        <v>40</v>
      </c>
      <c r="I377" s="7" t="s">
        <v>79</v>
      </c>
      <c r="J377" s="7"/>
      <c r="K377" s="7" t="s">
        <v>23</v>
      </c>
      <c r="L377" s="7"/>
      <c r="M377" s="7"/>
      <c r="N377" s="7"/>
      <c r="O377" s="10"/>
      <c r="P377" s="10"/>
      <c r="Q377" s="7" t="s">
        <v>23</v>
      </c>
      <c r="R377" s="7">
        <v>33.0</v>
      </c>
      <c r="S377" s="7">
        <v>44.0</v>
      </c>
      <c r="T377" s="7"/>
      <c r="U377" s="7"/>
      <c r="V377" s="7"/>
      <c r="W377" s="10"/>
    </row>
    <row r="378" ht="12.75" customHeight="1">
      <c r="A378" s="7" t="str">
        <f>"25.06.2005 18:00:00"</f>
        <v>25.06.2005 18:00:00</v>
      </c>
      <c r="B378" s="7"/>
      <c r="C378" s="7" t="s">
        <v>20</v>
      </c>
      <c r="D378" s="7">
        <v>65.0</v>
      </c>
      <c r="E378" s="8">
        <v>25.0</v>
      </c>
      <c r="F378" s="7">
        <v>32.0</v>
      </c>
      <c r="G378" s="9">
        <v>5596.0</v>
      </c>
      <c r="H378" s="7" t="s">
        <v>40</v>
      </c>
      <c r="I378" s="7" t="s">
        <v>79</v>
      </c>
      <c r="J378" s="7"/>
      <c r="K378" s="7" t="s">
        <v>23</v>
      </c>
      <c r="L378" s="7"/>
      <c r="M378" s="7"/>
      <c r="N378" s="7"/>
      <c r="O378" s="10"/>
      <c r="P378" s="10"/>
      <c r="Q378" s="7" t="s">
        <v>23</v>
      </c>
      <c r="R378" s="7">
        <v>33.0</v>
      </c>
      <c r="S378" s="7">
        <v>44.0</v>
      </c>
      <c r="T378" s="7"/>
      <c r="U378" s="7"/>
      <c r="V378" s="7"/>
      <c r="W378" s="10"/>
    </row>
    <row r="379" ht="12.75" customHeight="1">
      <c r="A379" s="7" t="str">
        <f>"21.05.2005 13:00:00"</f>
        <v>21.05.2005 13:00:00</v>
      </c>
      <c r="B379" s="7"/>
      <c r="C379" s="7" t="s">
        <v>20</v>
      </c>
      <c r="D379" s="7">
        <v>74.0</v>
      </c>
      <c r="E379" s="8">
        <v>4.0</v>
      </c>
      <c r="F379" s="7"/>
      <c r="G379" s="9">
        <v>5402.0</v>
      </c>
      <c r="H379" s="7" t="s">
        <v>40</v>
      </c>
      <c r="I379" s="7" t="s">
        <v>79</v>
      </c>
      <c r="J379" s="7"/>
      <c r="K379" s="7" t="s">
        <v>23</v>
      </c>
      <c r="L379" s="7"/>
      <c r="M379" s="7"/>
      <c r="N379" s="7"/>
      <c r="O379" s="10"/>
      <c r="P379" s="10"/>
      <c r="Q379" s="7" t="s">
        <v>23</v>
      </c>
      <c r="R379" s="7">
        <v>28.0</v>
      </c>
      <c r="S379" s="7">
        <v>80.0</v>
      </c>
      <c r="T379" s="7"/>
      <c r="U379" s="7"/>
      <c r="V379" s="7"/>
      <c r="W379" s="10"/>
    </row>
    <row r="380" ht="12.75" customHeight="1">
      <c r="A380" s="7" t="str">
        <f>"28.06.2005 15:00:00"</f>
        <v>28.06.2005 15:00:00</v>
      </c>
      <c r="B380" s="7"/>
      <c r="C380" s="7" t="s">
        <v>20</v>
      </c>
      <c r="D380" s="7">
        <v>74.0</v>
      </c>
      <c r="E380" s="8">
        <v>45.0</v>
      </c>
      <c r="F380" s="7"/>
      <c r="G380" s="9">
        <v>5509.0</v>
      </c>
      <c r="H380" s="7" t="s">
        <v>40</v>
      </c>
      <c r="I380" s="7" t="s">
        <v>79</v>
      </c>
      <c r="J380" s="7"/>
      <c r="K380" s="7" t="s">
        <v>23</v>
      </c>
      <c r="L380" s="7"/>
      <c r="M380" s="7"/>
      <c r="N380" s="7"/>
      <c r="O380" s="10"/>
      <c r="P380" s="10"/>
      <c r="Q380" s="7" t="s">
        <v>23</v>
      </c>
      <c r="R380" s="7">
        <v>33.0</v>
      </c>
      <c r="S380" s="7">
        <v>44.0</v>
      </c>
      <c r="T380" s="7"/>
      <c r="U380" s="7"/>
      <c r="V380" s="7"/>
      <c r="W380" s="10"/>
    </row>
    <row r="381" ht="12.75" customHeight="1">
      <c r="A381" s="7" t="str">
        <f>"07.05.2005 09:00:00"</f>
        <v>07.05.2005 09:00:00</v>
      </c>
      <c r="B381" s="7"/>
      <c r="C381" s="7" t="s">
        <v>20</v>
      </c>
      <c r="D381" s="7">
        <v>76.0</v>
      </c>
      <c r="E381" s="8">
        <v>4.0</v>
      </c>
      <c r="F381" s="7">
        <v>37.0</v>
      </c>
      <c r="G381" s="9">
        <v>2256.0</v>
      </c>
      <c r="H381" s="7" t="s">
        <v>40</v>
      </c>
      <c r="I381" s="7" t="s">
        <v>79</v>
      </c>
      <c r="J381" s="7"/>
      <c r="K381" s="7" t="s">
        <v>23</v>
      </c>
      <c r="L381" s="7"/>
      <c r="M381" s="7"/>
      <c r="N381" s="7"/>
      <c r="O381" s="10"/>
      <c r="P381" s="10"/>
      <c r="Q381" s="7" t="s">
        <v>23</v>
      </c>
      <c r="R381" s="7">
        <v>33.0</v>
      </c>
      <c r="S381" s="7">
        <v>44.0</v>
      </c>
      <c r="T381" s="7"/>
      <c r="U381" s="7"/>
      <c r="V381" s="7"/>
      <c r="W381" s="10"/>
    </row>
    <row r="382" ht="12.75" customHeight="1">
      <c r="A382" s="7" t="str">
        <f>"25.05.2005 18:00:00"</f>
        <v>25.05.2005 18:00:00</v>
      </c>
      <c r="B382" s="7"/>
      <c r="C382" s="7" t="s">
        <v>20</v>
      </c>
      <c r="D382" s="7">
        <v>77.0</v>
      </c>
      <c r="E382" s="8">
        <v>48.0</v>
      </c>
      <c r="F382" s="7"/>
      <c r="G382" s="9">
        <v>5413.0</v>
      </c>
      <c r="H382" s="7" t="s">
        <v>40</v>
      </c>
      <c r="I382" s="7" t="s">
        <v>79</v>
      </c>
      <c r="J382" s="7"/>
      <c r="K382" s="7" t="s">
        <v>23</v>
      </c>
      <c r="L382" s="7"/>
      <c r="M382" s="7"/>
      <c r="N382" s="7"/>
      <c r="O382" s="10"/>
      <c r="P382" s="10"/>
      <c r="Q382" s="7" t="s">
        <v>23</v>
      </c>
      <c r="R382" s="7">
        <v>39.0</v>
      </c>
      <c r="S382" s="7">
        <v>75.0</v>
      </c>
      <c r="T382" s="7"/>
      <c r="U382" s="7"/>
      <c r="V382" s="7"/>
      <c r="W382" s="10"/>
    </row>
    <row r="383" ht="12.75" customHeight="1">
      <c r="A383" s="7" t="str">
        <f>"10.06.2005 17:15:00"</f>
        <v>10.06.2005 17:15:00</v>
      </c>
      <c r="B383" s="7"/>
      <c r="C383" s="7" t="s">
        <v>20</v>
      </c>
      <c r="D383" s="7">
        <v>78.0</v>
      </c>
      <c r="E383" s="8">
        <v>51.0</v>
      </c>
      <c r="F383" s="7"/>
      <c r="G383" s="9">
        <v>5438.0</v>
      </c>
      <c r="H383" s="7" t="s">
        <v>40</v>
      </c>
      <c r="I383" s="7" t="s">
        <v>79</v>
      </c>
      <c r="J383" s="7"/>
      <c r="K383" s="7" t="s">
        <v>23</v>
      </c>
      <c r="L383" s="7"/>
      <c r="M383" s="7"/>
      <c r="N383" s="7"/>
      <c r="O383" s="10"/>
      <c r="P383" s="10"/>
      <c r="Q383" s="7" t="s">
        <v>23</v>
      </c>
      <c r="R383" s="7">
        <v>39.0</v>
      </c>
      <c r="S383" s="7">
        <v>87.0</v>
      </c>
      <c r="T383" s="7"/>
      <c r="U383" s="7"/>
      <c r="V383" s="7"/>
      <c r="W383" s="10"/>
    </row>
    <row r="384" ht="12.75" customHeight="1">
      <c r="A384" s="7" t="str">
        <f>"14.06.2005 20:00:00"</f>
        <v>14.06.2005 20:00:00</v>
      </c>
      <c r="B384" s="7"/>
      <c r="C384" s="7" t="s">
        <v>20</v>
      </c>
      <c r="D384" s="7">
        <v>78.0</v>
      </c>
      <c r="E384" s="8">
        <v>525.0</v>
      </c>
      <c r="F384" s="7"/>
      <c r="G384" s="9">
        <v>5529.0</v>
      </c>
      <c r="H384" s="7" t="s">
        <v>40</v>
      </c>
      <c r="I384" s="7" t="s">
        <v>79</v>
      </c>
      <c r="J384" s="7"/>
      <c r="K384" s="7" t="s">
        <v>23</v>
      </c>
      <c r="L384" s="7"/>
      <c r="M384" s="7"/>
      <c r="N384" s="7"/>
      <c r="O384" s="10"/>
      <c r="P384" s="10"/>
      <c r="Q384" s="7" t="s">
        <v>23</v>
      </c>
      <c r="R384" s="7">
        <v>33.0</v>
      </c>
      <c r="S384" s="7">
        <v>33.0</v>
      </c>
      <c r="T384" s="7"/>
      <c r="U384" s="7"/>
      <c r="V384" s="7"/>
      <c r="W384" s="10"/>
    </row>
    <row r="385" ht="12.75" customHeight="1">
      <c r="A385" s="7" t="str">
        <f>"08.05.2005 10:00:00"</f>
        <v>08.05.2005 10:00:00</v>
      </c>
      <c r="B385" s="7"/>
      <c r="C385" s="7" t="s">
        <v>20</v>
      </c>
      <c r="D385" s="7">
        <v>79.0</v>
      </c>
      <c r="E385" s="8">
        <v>52.0</v>
      </c>
      <c r="F385" s="7"/>
      <c r="G385" s="9">
        <v>8896.0</v>
      </c>
      <c r="H385" s="7" t="s">
        <v>40</v>
      </c>
      <c r="I385" s="7" t="s">
        <v>79</v>
      </c>
      <c r="J385" s="7"/>
      <c r="K385" s="7" t="s">
        <v>23</v>
      </c>
      <c r="L385" s="7"/>
      <c r="M385" s="7"/>
      <c r="N385" s="7"/>
      <c r="O385" s="10"/>
      <c r="P385" s="10"/>
      <c r="Q385" s="7" t="s">
        <v>23</v>
      </c>
      <c r="R385" s="7">
        <v>39.0</v>
      </c>
      <c r="S385" s="7">
        <v>57.0</v>
      </c>
      <c r="T385" s="7"/>
      <c r="U385" s="7"/>
      <c r="V385" s="7"/>
      <c r="W385" s="10"/>
    </row>
    <row r="386" ht="12.75" customHeight="1">
      <c r="A386" s="7" t="str">
        <f>"11.06.2005 16:00:00"</f>
        <v>11.06.2005 16:00:00</v>
      </c>
      <c r="B386" s="7"/>
      <c r="C386" s="7" t="s">
        <v>20</v>
      </c>
      <c r="D386" s="7">
        <v>79.0</v>
      </c>
      <c r="E386" s="8">
        <v>52.0</v>
      </c>
      <c r="F386" s="7"/>
      <c r="G386" s="9">
        <v>5443.0</v>
      </c>
      <c r="H386" s="7" t="s">
        <v>40</v>
      </c>
      <c r="I386" s="7" t="s">
        <v>79</v>
      </c>
      <c r="J386" s="7"/>
      <c r="K386" s="7" t="s">
        <v>23</v>
      </c>
      <c r="L386" s="7"/>
      <c r="M386" s="7"/>
      <c r="N386" s="7"/>
      <c r="O386" s="10"/>
      <c r="P386" s="10"/>
      <c r="Q386" s="7" t="s">
        <v>23</v>
      </c>
      <c r="R386" s="7">
        <v>27.0</v>
      </c>
      <c r="S386" s="7">
        <v>27.0</v>
      </c>
      <c r="T386" s="7"/>
      <c r="U386" s="7"/>
      <c r="V386" s="7"/>
      <c r="W386" s="10"/>
    </row>
    <row r="387" ht="12.75" customHeight="1">
      <c r="A387" s="7" t="str">
        <f>"09.07.2005 20:30:00"</f>
        <v>09.07.2005 20:30:00</v>
      </c>
      <c r="B387" s="7"/>
      <c r="C387" s="7" t="s">
        <v>20</v>
      </c>
      <c r="D387" s="7">
        <v>8.0</v>
      </c>
      <c r="E387" s="8">
        <v>5.0</v>
      </c>
      <c r="F387" s="7">
        <v>39.0</v>
      </c>
      <c r="G387" s="9">
        <v>7097.0</v>
      </c>
      <c r="H387" s="7" t="s">
        <v>40</v>
      </c>
      <c r="I387" s="7" t="s">
        <v>79</v>
      </c>
      <c r="J387" s="7"/>
      <c r="K387" s="7" t="s">
        <v>23</v>
      </c>
      <c r="L387" s="7"/>
      <c r="M387" s="7"/>
      <c r="N387" s="7"/>
      <c r="O387" s="10"/>
      <c r="P387" s="10"/>
      <c r="Q387" s="7" t="s">
        <v>23</v>
      </c>
      <c r="R387" s="7">
        <v>33.0</v>
      </c>
      <c r="S387" s="7">
        <v>8.0</v>
      </c>
      <c r="T387" s="7"/>
      <c r="U387" s="7"/>
      <c r="V387" s="7"/>
      <c r="W387" s="10"/>
    </row>
    <row r="388" ht="12.75" customHeight="1">
      <c r="A388" s="7" t="str">
        <f>"13.07.2005 11:00:00"</f>
        <v>13.07.2005 11:00:00</v>
      </c>
      <c r="B388" s="7"/>
      <c r="C388" s="7" t="s">
        <v>20</v>
      </c>
      <c r="D388" s="7">
        <v>8.0</v>
      </c>
      <c r="E388" s="8">
        <v>5.0</v>
      </c>
      <c r="F388" s="7">
        <v>39.0</v>
      </c>
      <c r="G388" s="9">
        <v>7100.0</v>
      </c>
      <c r="H388" s="7" t="s">
        <v>40</v>
      </c>
      <c r="I388" s="7" t="s">
        <v>79</v>
      </c>
      <c r="J388" s="7"/>
      <c r="K388" s="7" t="s">
        <v>23</v>
      </c>
      <c r="L388" s="7"/>
      <c r="M388" s="7"/>
      <c r="N388" s="7"/>
      <c r="O388" s="10"/>
      <c r="P388" s="10"/>
      <c r="Q388" s="7" t="s">
        <v>23</v>
      </c>
      <c r="R388" s="7">
        <v>20.0</v>
      </c>
      <c r="S388" s="7">
        <v>69.0</v>
      </c>
      <c r="T388" s="7"/>
      <c r="U388" s="7"/>
      <c r="V388" s="7"/>
      <c r="W388" s="10"/>
    </row>
    <row r="389" ht="12.75" customHeight="1">
      <c r="A389" s="7" t="str">
        <f>"15.05.2005"</f>
        <v>15.05.2005</v>
      </c>
      <c r="B389" s="7"/>
      <c r="C389" s="7" t="s">
        <v>20</v>
      </c>
      <c r="D389" s="7">
        <v>8.0</v>
      </c>
      <c r="E389" s="8">
        <v>53.0</v>
      </c>
      <c r="F389" s="7">
        <v>4.0</v>
      </c>
      <c r="G389" s="9">
        <v>8865.0</v>
      </c>
      <c r="H389" s="7" t="s">
        <v>40</v>
      </c>
      <c r="I389" s="7" t="s">
        <v>79</v>
      </c>
      <c r="J389" s="7"/>
      <c r="K389" s="7" t="s">
        <v>23</v>
      </c>
      <c r="L389" s="7"/>
      <c r="M389" s="7"/>
      <c r="N389" s="7"/>
      <c r="O389" s="10"/>
      <c r="P389" s="10"/>
      <c r="Q389" s="7" t="s">
        <v>23</v>
      </c>
      <c r="R389" s="7">
        <v>39.0</v>
      </c>
      <c r="S389" s="7">
        <v>75.0</v>
      </c>
      <c r="T389" s="7"/>
      <c r="U389" s="7"/>
      <c r="V389" s="7"/>
      <c r="W389" s="10"/>
    </row>
    <row r="390" ht="12.75" customHeight="1">
      <c r="A390" s="7" t="str">
        <f>"10.06.2005 11:00:00"</f>
        <v>10.06.2005 11:00:00</v>
      </c>
      <c r="B390" s="7"/>
      <c r="C390" s="7" t="s">
        <v>20</v>
      </c>
      <c r="D390" s="7">
        <v>8.0</v>
      </c>
      <c r="E390" s="8">
        <v>53.0</v>
      </c>
      <c r="F390" s="7"/>
      <c r="G390" s="9">
        <v>5437.0</v>
      </c>
      <c r="H390" s="7" t="s">
        <v>40</v>
      </c>
      <c r="I390" s="7" t="s">
        <v>79</v>
      </c>
      <c r="J390" s="7"/>
      <c r="K390" s="7" t="s">
        <v>23</v>
      </c>
      <c r="L390" s="7"/>
      <c r="M390" s="7"/>
      <c r="N390" s="7"/>
      <c r="O390" s="10"/>
      <c r="P390" s="10"/>
      <c r="Q390" s="7" t="s">
        <v>23</v>
      </c>
      <c r="R390" s="7">
        <v>39.0</v>
      </c>
      <c r="S390" s="7">
        <v>87.0</v>
      </c>
      <c r="T390" s="7"/>
      <c r="U390" s="7"/>
      <c r="V390" s="7"/>
      <c r="W390" s="10"/>
    </row>
    <row r="391" ht="12.75" customHeight="1">
      <c r="A391" s="7" t="str">
        <f>"15.05.2005 16:30:00"</f>
        <v>15.05.2005 16:30:00</v>
      </c>
      <c r="B391" s="7"/>
      <c r="C391" s="7" t="s">
        <v>20</v>
      </c>
      <c r="D391" s="7">
        <v>8.0</v>
      </c>
      <c r="E391" s="8">
        <v>56.0</v>
      </c>
      <c r="F391" s="7">
        <v>42.0</v>
      </c>
      <c r="G391" s="9">
        <v>8874.0</v>
      </c>
      <c r="H391" s="7" t="s">
        <v>40</v>
      </c>
      <c r="I391" s="7" t="s">
        <v>79</v>
      </c>
      <c r="J391" s="7"/>
      <c r="K391" s="7" t="s">
        <v>23</v>
      </c>
      <c r="L391" s="7"/>
      <c r="M391" s="7"/>
      <c r="N391" s="7"/>
      <c r="O391" s="10"/>
      <c r="P391" s="10"/>
      <c r="Q391" s="7" t="s">
        <v>23</v>
      </c>
      <c r="R391" s="7">
        <v>39.0</v>
      </c>
      <c r="S391" s="7">
        <v>75.0</v>
      </c>
      <c r="T391" s="7"/>
      <c r="U391" s="7"/>
      <c r="V391" s="7"/>
      <c r="W391" s="10"/>
    </row>
    <row r="392" ht="12.75" customHeight="1">
      <c r="A392" s="7" t="str">
        <f>"07.05.2005 18:00:00"</f>
        <v>07.05.2005 18:00:00</v>
      </c>
      <c r="B392" s="7"/>
      <c r="C392" s="7" t="s">
        <v>20</v>
      </c>
      <c r="D392" s="7">
        <v>82.0</v>
      </c>
      <c r="E392" s="8">
        <v>55.0</v>
      </c>
      <c r="F392" s="7">
        <v>4.0</v>
      </c>
      <c r="G392" s="9">
        <v>2257.0</v>
      </c>
      <c r="H392" s="7" t="s">
        <v>40</v>
      </c>
      <c r="I392" s="7" t="s">
        <v>79</v>
      </c>
      <c r="J392" s="7"/>
      <c r="K392" s="7" t="s">
        <v>23</v>
      </c>
      <c r="L392" s="7"/>
      <c r="M392" s="7"/>
      <c r="N392" s="7"/>
      <c r="O392" s="10"/>
      <c r="P392" s="10"/>
      <c r="Q392" s="7" t="s">
        <v>23</v>
      </c>
      <c r="R392" s="7">
        <v>33.0</v>
      </c>
      <c r="S392" s="7">
        <v>37.0</v>
      </c>
      <c r="T392" s="7"/>
      <c r="U392" s="7"/>
      <c r="V392" s="7"/>
      <c r="W392" s="10"/>
    </row>
    <row r="393" ht="12.75" customHeight="1">
      <c r="A393" s="7" t="str">
        <f>"11.04.2005 20:00:00"</f>
        <v>11.04.2005 20:00:00</v>
      </c>
      <c r="B393" s="7"/>
      <c r="C393" s="7" t="s">
        <v>20</v>
      </c>
      <c r="D393" s="7">
        <v>9.0</v>
      </c>
      <c r="E393" s="8">
        <v>85.0</v>
      </c>
      <c r="F393" s="7"/>
      <c r="G393" s="9">
        <v>8555.0</v>
      </c>
      <c r="H393" s="7" t="s">
        <v>40</v>
      </c>
      <c r="I393" s="7" t="s">
        <v>79</v>
      </c>
      <c r="J393" s="7"/>
      <c r="K393" s="7" t="s">
        <v>23</v>
      </c>
      <c r="L393" s="7"/>
      <c r="M393" s="7"/>
      <c r="N393" s="7"/>
      <c r="O393" s="10"/>
      <c r="P393" s="10"/>
      <c r="Q393" s="7" t="s">
        <v>23</v>
      </c>
      <c r="R393" s="7">
        <v>33.0</v>
      </c>
      <c r="S393" s="7">
        <v>46.0</v>
      </c>
      <c r="T393" s="7"/>
      <c r="U393" s="7"/>
      <c r="V393" s="7"/>
      <c r="W393" s="10"/>
    </row>
    <row r="394" ht="12.75" customHeight="1">
      <c r="A394" s="7" t="str">
        <f>"04.04.2005 16:00:00"</f>
        <v>04.04.2005 16:00:00</v>
      </c>
      <c r="B394" s="7"/>
      <c r="C394" s="7" t="s">
        <v>20</v>
      </c>
      <c r="D394" s="7">
        <v>65.0</v>
      </c>
      <c r="E394" s="8">
        <v>5.0</v>
      </c>
      <c r="F394" s="7">
        <v>36.0</v>
      </c>
      <c r="G394" s="9">
        <v>2243.0</v>
      </c>
      <c r="H394" s="7" t="s">
        <v>40</v>
      </c>
      <c r="I394" s="7" t="s">
        <v>80</v>
      </c>
      <c r="J394" s="7"/>
      <c r="K394" s="7" t="s">
        <v>23</v>
      </c>
      <c r="L394" s="7"/>
      <c r="M394" s="7"/>
      <c r="N394" s="7"/>
      <c r="O394" s="10"/>
      <c r="P394" s="10"/>
      <c r="Q394" s="7" t="s">
        <v>23</v>
      </c>
      <c r="R394" s="7">
        <v>33.0</v>
      </c>
      <c r="S394" s="7">
        <v>66.0</v>
      </c>
      <c r="T394" s="7"/>
      <c r="U394" s="7"/>
      <c r="V394" s="7"/>
      <c r="W394" s="10"/>
    </row>
    <row r="395" ht="12.75" customHeight="1">
      <c r="A395" s="7" t="str">
        <f>"07.06.2005 20:00:00"</f>
        <v>07.06.2005 20:00:00</v>
      </c>
      <c r="B395" s="7"/>
      <c r="C395" s="7" t="s">
        <v>20</v>
      </c>
      <c r="D395" s="7">
        <v>76.0</v>
      </c>
      <c r="E395" s="8">
        <v>41.0</v>
      </c>
      <c r="F395" s="7">
        <v>38.0</v>
      </c>
      <c r="G395" s="9">
        <v>5477.0</v>
      </c>
      <c r="H395" s="7" t="s">
        <v>40</v>
      </c>
      <c r="I395" s="7" t="s">
        <v>80</v>
      </c>
      <c r="J395" s="7"/>
      <c r="K395" s="7" t="s">
        <v>23</v>
      </c>
      <c r="L395" s="7"/>
      <c r="M395" s="7"/>
      <c r="N395" s="7"/>
      <c r="O395" s="10"/>
      <c r="P395" s="10"/>
      <c r="Q395" s="7" t="s">
        <v>23</v>
      </c>
      <c r="R395" s="7">
        <v>33.0</v>
      </c>
      <c r="S395" s="7">
        <v>12.0</v>
      </c>
      <c r="T395" s="7"/>
      <c r="U395" s="7"/>
      <c r="V395" s="7"/>
      <c r="W395" s="10"/>
    </row>
    <row r="396" ht="12.75" customHeight="1">
      <c r="A396" s="7" t="str">
        <f>"03.05.2005 11:00:00"</f>
        <v>03.05.2005 11:00:00</v>
      </c>
      <c r="B396" s="7"/>
      <c r="C396" s="7" t="s">
        <v>20</v>
      </c>
      <c r="D396" s="7">
        <v>76.0</v>
      </c>
      <c r="E396" s="8">
        <v>55.0</v>
      </c>
      <c r="F396" s="7">
        <v>38.0</v>
      </c>
      <c r="G396" s="9">
        <v>2249.0</v>
      </c>
      <c r="H396" s="7" t="s">
        <v>40</v>
      </c>
      <c r="I396" s="7" t="s">
        <v>80</v>
      </c>
      <c r="J396" s="7"/>
      <c r="K396" s="7" t="s">
        <v>23</v>
      </c>
      <c r="L396" s="7"/>
      <c r="M396" s="7"/>
      <c r="N396" s="7"/>
      <c r="O396" s="10"/>
      <c r="P396" s="10"/>
      <c r="Q396" s="7" t="s">
        <v>23</v>
      </c>
      <c r="R396" s="7">
        <v>33.0</v>
      </c>
      <c r="S396" s="7">
        <v>66.0</v>
      </c>
      <c r="T396" s="7"/>
      <c r="U396" s="7"/>
      <c r="V396" s="7"/>
      <c r="W396" s="10"/>
    </row>
    <row r="397" ht="12.75" customHeight="1">
      <c r="A397" s="7" t="str">
        <f>"05.07.2005 10:30:00"</f>
        <v>05.07.2005 10:30:00</v>
      </c>
      <c r="B397" s="7"/>
      <c r="C397" s="7" t="s">
        <v>20</v>
      </c>
      <c r="D397" s="7">
        <v>68.0</v>
      </c>
      <c r="E397" s="8">
        <v>33.0</v>
      </c>
      <c r="F397" s="7"/>
      <c r="G397" s="9">
        <v>7009.0</v>
      </c>
      <c r="H397" s="7" t="s">
        <v>40</v>
      </c>
      <c r="I397" s="7" t="s">
        <v>81</v>
      </c>
      <c r="J397" s="7"/>
      <c r="K397" s="7" t="s">
        <v>23</v>
      </c>
      <c r="L397" s="7"/>
      <c r="M397" s="7"/>
      <c r="N397" s="7"/>
      <c r="O397" s="10"/>
      <c r="P397" s="10"/>
      <c r="Q397" s="7" t="s">
        <v>23</v>
      </c>
      <c r="R397" s="7">
        <v>33.0</v>
      </c>
      <c r="S397" s="7">
        <v>44.0</v>
      </c>
      <c r="T397" s="7"/>
      <c r="U397" s="7"/>
      <c r="V397" s="7"/>
      <c r="W397" s="10"/>
    </row>
    <row r="398" ht="12.75" customHeight="1">
      <c r="A398" s="7" t="str">
        <f>"24.06.2005 17:30:00"</f>
        <v>24.06.2005 17:30:00</v>
      </c>
      <c r="B398" s="7"/>
      <c r="C398" s="7" t="s">
        <v>20</v>
      </c>
      <c r="D398" s="7">
        <v>75.0</v>
      </c>
      <c r="E398" s="8">
        <v>5.0</v>
      </c>
      <c r="F398" s="7">
        <v>38.0</v>
      </c>
      <c r="G398" s="9">
        <v>5593.0</v>
      </c>
      <c r="H398" s="7" t="s">
        <v>40</v>
      </c>
      <c r="I398" s="7" t="s">
        <v>81</v>
      </c>
      <c r="J398" s="7"/>
      <c r="K398" s="7" t="s">
        <v>23</v>
      </c>
      <c r="L398" s="7"/>
      <c r="M398" s="7"/>
      <c r="N398" s="7"/>
      <c r="O398" s="10"/>
      <c r="P398" s="10"/>
      <c r="Q398" s="7" t="s">
        <v>23</v>
      </c>
      <c r="R398" s="7">
        <v>33.0</v>
      </c>
      <c r="S398" s="7">
        <v>44.0</v>
      </c>
      <c r="T398" s="7"/>
      <c r="U398" s="7"/>
      <c r="V398" s="7"/>
      <c r="W398" s="10"/>
    </row>
    <row r="399" ht="12.75" customHeight="1">
      <c r="A399" s="7" t="str">
        <f>"27.05.2005 19:00:00"</f>
        <v>27.05.2005 19:00:00</v>
      </c>
      <c r="B399" s="7"/>
      <c r="C399" s="7" t="s">
        <v>20</v>
      </c>
      <c r="D399" s="7">
        <v>76.0</v>
      </c>
      <c r="E399" s="8">
        <v>41.0</v>
      </c>
      <c r="F399" s="7"/>
      <c r="G399" s="9">
        <v>5420.0</v>
      </c>
      <c r="H399" s="7" t="s">
        <v>40</v>
      </c>
      <c r="I399" s="7" t="s">
        <v>81</v>
      </c>
      <c r="J399" s="7"/>
      <c r="K399" s="7" t="s">
        <v>23</v>
      </c>
      <c r="L399" s="7"/>
      <c r="M399" s="7"/>
      <c r="N399" s="7"/>
      <c r="O399" s="10"/>
      <c r="P399" s="10"/>
      <c r="Q399" s="7" t="s">
        <v>23</v>
      </c>
      <c r="R399" s="7">
        <v>39.0</v>
      </c>
      <c r="S399" s="7">
        <v>95.0</v>
      </c>
      <c r="T399" s="7"/>
      <c r="U399" s="7"/>
      <c r="V399" s="7"/>
      <c r="W399" s="10"/>
    </row>
    <row r="400" ht="12.75" customHeight="1">
      <c r="A400" s="7" t="str">
        <f>"01.07.2005 11:00:00"</f>
        <v>01.07.2005 11:00:00</v>
      </c>
      <c r="B400" s="7"/>
      <c r="C400" s="7" t="s">
        <v>20</v>
      </c>
      <c r="D400" s="7">
        <v>76.0</v>
      </c>
      <c r="E400" s="8">
        <v>5.0</v>
      </c>
      <c r="F400" s="7"/>
      <c r="G400" s="9">
        <v>7083.0</v>
      </c>
      <c r="H400" s="7" t="s">
        <v>40</v>
      </c>
      <c r="I400" s="7" t="s">
        <v>81</v>
      </c>
      <c r="J400" s="7"/>
      <c r="K400" s="7" t="s">
        <v>23</v>
      </c>
      <c r="L400" s="7"/>
      <c r="M400" s="7"/>
      <c r="N400" s="7"/>
      <c r="O400" s="10"/>
      <c r="P400" s="10"/>
      <c r="Q400" s="7" t="s">
        <v>23</v>
      </c>
      <c r="R400" s="7">
        <v>33.0</v>
      </c>
      <c r="S400" s="7">
        <v>24.0</v>
      </c>
      <c r="T400" s="7"/>
      <c r="U400" s="7"/>
      <c r="V400" s="7"/>
      <c r="W400" s="10"/>
    </row>
    <row r="401" ht="12.75" customHeight="1">
      <c r="A401" s="7" t="str">
        <f>"29.04.2005 13:00:00"</f>
        <v>29.04.2005 13:00:00</v>
      </c>
      <c r="B401" s="7"/>
      <c r="C401" s="7" t="s">
        <v>20</v>
      </c>
      <c r="D401" s="7">
        <v>77.0</v>
      </c>
      <c r="E401" s="8">
        <v>51.0</v>
      </c>
      <c r="F401" s="7"/>
      <c r="G401" s="9">
        <v>8882.0</v>
      </c>
      <c r="H401" s="7" t="s">
        <v>40</v>
      </c>
      <c r="I401" s="7" t="s">
        <v>81</v>
      </c>
      <c r="J401" s="7"/>
      <c r="K401" s="7" t="s">
        <v>23</v>
      </c>
      <c r="L401" s="7"/>
      <c r="M401" s="7"/>
      <c r="N401" s="7"/>
      <c r="O401" s="10"/>
      <c r="P401" s="10"/>
      <c r="Q401" s="7" t="s">
        <v>23</v>
      </c>
      <c r="R401" s="7">
        <v>39.0</v>
      </c>
      <c r="S401" s="7">
        <v>19.0</v>
      </c>
      <c r="T401" s="7"/>
      <c r="U401" s="7"/>
      <c r="V401" s="7"/>
      <c r="W401" s="10"/>
    </row>
    <row r="402" ht="12.75" customHeight="1">
      <c r="A402" s="7" t="str">
        <f>"26.06.2005 18:00:00"</f>
        <v>26.06.2005 18:00:00</v>
      </c>
      <c r="B402" s="7"/>
      <c r="C402" s="7" t="s">
        <v>20</v>
      </c>
      <c r="D402" s="7">
        <v>8.0</v>
      </c>
      <c r="E402" s="8">
        <v>54.0</v>
      </c>
      <c r="F402" s="7">
        <v>39.0</v>
      </c>
      <c r="G402" s="9">
        <v>5598.0</v>
      </c>
      <c r="H402" s="7" t="s">
        <v>40</v>
      </c>
      <c r="I402" s="7" t="s">
        <v>81</v>
      </c>
      <c r="J402" s="7"/>
      <c r="K402" s="7" t="s">
        <v>23</v>
      </c>
      <c r="L402" s="7"/>
      <c r="M402" s="7"/>
      <c r="N402" s="7"/>
      <c r="O402" s="10"/>
      <c r="P402" s="10"/>
      <c r="Q402" s="7" t="s">
        <v>23</v>
      </c>
      <c r="R402" s="7">
        <v>33.0</v>
      </c>
      <c r="S402" s="7">
        <v>2.0</v>
      </c>
      <c r="T402" s="7"/>
      <c r="U402" s="7"/>
      <c r="V402" s="7"/>
      <c r="W402" s="10"/>
    </row>
    <row r="403" ht="12.75" customHeight="1">
      <c r="A403" s="7" t="str">
        <f>"08.05.2005 16:00:00"</f>
        <v>08.05.2005 16:00:00</v>
      </c>
      <c r="B403" s="7"/>
      <c r="C403" s="7" t="s">
        <v>20</v>
      </c>
      <c r="D403" s="7">
        <v>82.0</v>
      </c>
      <c r="E403" s="8">
        <v>6.0</v>
      </c>
      <c r="F403" s="7">
        <v>43.0</v>
      </c>
      <c r="G403" s="9">
        <v>2250.0</v>
      </c>
      <c r="H403" s="7" t="s">
        <v>40</v>
      </c>
      <c r="I403" s="7" t="s">
        <v>81</v>
      </c>
      <c r="J403" s="7"/>
      <c r="K403" s="7" t="s">
        <v>23</v>
      </c>
      <c r="L403" s="7"/>
      <c r="M403" s="7"/>
      <c r="N403" s="7"/>
      <c r="O403" s="10"/>
      <c r="P403" s="10"/>
      <c r="Q403" s="7" t="s">
        <v>23</v>
      </c>
      <c r="R403" s="7">
        <v>33.0</v>
      </c>
      <c r="S403" s="7">
        <v>66.0</v>
      </c>
      <c r="T403" s="7"/>
      <c r="U403" s="7"/>
      <c r="V403" s="7"/>
      <c r="W403" s="10"/>
    </row>
    <row r="404" ht="12.75" customHeight="1">
      <c r="A404" s="7" t="str">
        <f>"06.03.2005 12:00:00"</f>
        <v>06.03.2005 12:00:00</v>
      </c>
      <c r="B404" s="7"/>
      <c r="C404" s="7" t="s">
        <v>20</v>
      </c>
      <c r="D404" s="7">
        <v>82.0</v>
      </c>
      <c r="E404" s="8">
        <v>6.0</v>
      </c>
      <c r="F404" s="7"/>
      <c r="G404" s="9">
        <v>8884.0</v>
      </c>
      <c r="H404" s="7" t="s">
        <v>40</v>
      </c>
      <c r="I404" s="7" t="s">
        <v>81</v>
      </c>
      <c r="J404" s="7"/>
      <c r="K404" s="7" t="s">
        <v>23</v>
      </c>
      <c r="L404" s="7"/>
      <c r="M404" s="7"/>
      <c r="N404" s="7"/>
      <c r="O404" s="10"/>
      <c r="P404" s="10"/>
      <c r="Q404" s="7" t="s">
        <v>23</v>
      </c>
      <c r="R404" s="7">
        <v>33.0</v>
      </c>
      <c r="S404" s="7">
        <v>66.0</v>
      </c>
      <c r="T404" s="7"/>
      <c r="U404" s="7"/>
      <c r="V404" s="7"/>
      <c r="W404" s="10"/>
    </row>
    <row r="405" ht="12.75" customHeight="1">
      <c r="A405" s="7" t="str">
        <f>"07.05.2005 09:00:00"</f>
        <v>07.05.2005 09:00:00</v>
      </c>
      <c r="B405" s="7"/>
      <c r="C405" s="7" t="s">
        <v>20</v>
      </c>
      <c r="D405" s="7">
        <v>83.0</v>
      </c>
      <c r="E405" s="8">
        <v>6.0</v>
      </c>
      <c r="F405" s="7">
        <v>41.0</v>
      </c>
      <c r="G405" s="9">
        <v>2254.0</v>
      </c>
      <c r="H405" s="7" t="s">
        <v>40</v>
      </c>
      <c r="I405" s="7" t="s">
        <v>81</v>
      </c>
      <c r="J405" s="7"/>
      <c r="K405" s="7" t="s">
        <v>23</v>
      </c>
      <c r="L405" s="7"/>
      <c r="M405" s="7"/>
      <c r="N405" s="7"/>
      <c r="O405" s="10"/>
      <c r="P405" s="10"/>
      <c r="Q405" s="7" t="s">
        <v>23</v>
      </c>
      <c r="R405" s="7">
        <v>24.0</v>
      </c>
      <c r="S405" s="7">
        <v>89.0</v>
      </c>
      <c r="T405" s="7"/>
      <c r="U405" s="7"/>
      <c r="V405" s="7"/>
      <c r="W405" s="10"/>
    </row>
    <row r="406" ht="12.75" customHeight="1">
      <c r="A406" s="7" t="str">
        <f>"27.05.2005 21:00:00"</f>
        <v>27.05.2005 21:00:00</v>
      </c>
      <c r="B406" s="7"/>
      <c r="C406" s="7" t="s">
        <v>20</v>
      </c>
      <c r="D406" s="7">
        <v>83.0</v>
      </c>
      <c r="E406" s="8">
        <v>65.0</v>
      </c>
      <c r="F406" s="7"/>
      <c r="G406" s="9">
        <v>5500.0</v>
      </c>
      <c r="H406" s="7" t="s">
        <v>40</v>
      </c>
      <c r="I406" s="7" t="s">
        <v>81</v>
      </c>
      <c r="J406" s="7"/>
      <c r="K406" s="7" t="s">
        <v>23</v>
      </c>
      <c r="L406" s="7"/>
      <c r="M406" s="7"/>
      <c r="N406" s="7"/>
      <c r="O406" s="10"/>
      <c r="P406" s="10"/>
      <c r="Q406" s="7" t="s">
        <v>23</v>
      </c>
      <c r="R406" s="7">
        <v>39.0</v>
      </c>
      <c r="S406" s="7">
        <v>95.0</v>
      </c>
      <c r="T406" s="7"/>
      <c r="U406" s="7"/>
      <c r="V406" s="7"/>
      <c r="W406" s="10"/>
    </row>
    <row r="407" ht="12.75" customHeight="1">
      <c r="A407" s="7" t="str">
        <f>"01.05.2005 16:00:00"</f>
        <v>01.05.2005 16:00:00</v>
      </c>
      <c r="B407" s="7" t="s">
        <v>82</v>
      </c>
      <c r="C407" s="7" t="s">
        <v>82</v>
      </c>
      <c r="D407" s="7">
        <v>7.0</v>
      </c>
      <c r="E407" s="8">
        <v>53.0</v>
      </c>
      <c r="F407" s="7">
        <v>42.0</v>
      </c>
      <c r="G407" s="9">
        <v>9579.0</v>
      </c>
      <c r="H407" s="7" t="s">
        <v>21</v>
      </c>
      <c r="I407" s="7"/>
      <c r="J407" s="7" t="s">
        <v>83</v>
      </c>
      <c r="K407" s="7" t="s">
        <v>35</v>
      </c>
      <c r="L407" s="7"/>
      <c r="M407" s="7"/>
      <c r="N407" s="7"/>
      <c r="O407" s="10"/>
      <c r="P407" s="10"/>
      <c r="Q407" s="7" t="s">
        <v>23</v>
      </c>
      <c r="R407" s="7">
        <v>33.0</v>
      </c>
      <c r="S407" s="7">
        <v>2.0</v>
      </c>
      <c r="T407" s="7"/>
      <c r="U407" s="7"/>
      <c r="V407" s="7"/>
      <c r="W407" s="10"/>
    </row>
    <row r="408" ht="12.75" customHeight="1">
      <c r="A408" s="7" t="str">
        <f>"06.05.2005 13:00:00"</f>
        <v>06.05.2005 13:00:00</v>
      </c>
      <c r="B408" s="7" t="s">
        <v>82</v>
      </c>
      <c r="C408" s="7" t="s">
        <v>82</v>
      </c>
      <c r="D408" s="7">
        <v>72.0</v>
      </c>
      <c r="E408" s="8">
        <v>435.0</v>
      </c>
      <c r="F408" s="7">
        <v>39.0</v>
      </c>
      <c r="G408" s="9">
        <v>9590.0</v>
      </c>
      <c r="H408" s="7" t="s">
        <v>21</v>
      </c>
      <c r="I408" s="7"/>
      <c r="J408" s="7" t="s">
        <v>84</v>
      </c>
      <c r="K408" s="7" t="s">
        <v>23</v>
      </c>
      <c r="L408" s="7"/>
      <c r="M408" s="7"/>
      <c r="N408" s="7"/>
      <c r="O408" s="10"/>
      <c r="P408" s="10"/>
      <c r="Q408" s="7" t="s">
        <v>23</v>
      </c>
      <c r="R408" s="7">
        <v>33.0</v>
      </c>
      <c r="S408" s="7">
        <v>18.0</v>
      </c>
      <c r="T408" s="7"/>
      <c r="U408" s="7"/>
      <c r="V408" s="7"/>
      <c r="W408" s="10"/>
    </row>
    <row r="409" ht="12.75" customHeight="1">
      <c r="A409" s="7" t="str">
        <f>"13.05.2005 08:15:00"</f>
        <v>13.05.2005 08:15:00</v>
      </c>
      <c r="B409" s="7" t="s">
        <v>82</v>
      </c>
      <c r="C409" s="7" t="s">
        <v>82</v>
      </c>
      <c r="D409" s="7">
        <v>73.0</v>
      </c>
      <c r="E409" s="8">
        <v>46.0</v>
      </c>
      <c r="F409" s="7">
        <v>39.0</v>
      </c>
      <c r="G409" s="9">
        <v>8705.0</v>
      </c>
      <c r="H409" s="7" t="s">
        <v>21</v>
      </c>
      <c r="I409" s="7"/>
      <c r="J409" s="7" t="s">
        <v>85</v>
      </c>
      <c r="K409" s="7" t="s">
        <v>40</v>
      </c>
      <c r="L409" s="7"/>
      <c r="M409" s="7"/>
      <c r="N409" s="7"/>
      <c r="O409" s="10"/>
      <c r="P409" s="10"/>
      <c r="Q409" s="7" t="s">
        <v>23</v>
      </c>
      <c r="R409" s="7">
        <v>33.0</v>
      </c>
      <c r="S409" s="7">
        <v>18.0</v>
      </c>
      <c r="T409" s="7"/>
      <c r="U409" s="7"/>
      <c r="V409" s="7"/>
      <c r="W409" s="10"/>
    </row>
    <row r="410" ht="12.75" customHeight="1">
      <c r="A410" s="7" t="str">
        <f>"06.05.2005 10:10:00"</f>
        <v>06.05.2005 10:10:00</v>
      </c>
      <c r="B410" s="7" t="s">
        <v>82</v>
      </c>
      <c r="C410" s="7" t="s">
        <v>82</v>
      </c>
      <c r="D410" s="7">
        <v>73.0</v>
      </c>
      <c r="E410" s="8">
        <v>495.0</v>
      </c>
      <c r="F410" s="7">
        <v>41.0</v>
      </c>
      <c r="G410" s="9">
        <v>9585.0</v>
      </c>
      <c r="H410" s="7" t="s">
        <v>21</v>
      </c>
      <c r="I410" s="7"/>
      <c r="J410" s="7" t="s">
        <v>86</v>
      </c>
      <c r="K410" s="7" t="s">
        <v>23</v>
      </c>
      <c r="L410" s="7"/>
      <c r="M410" s="7"/>
      <c r="N410" s="7"/>
      <c r="O410" s="10"/>
      <c r="P410" s="10"/>
      <c r="Q410" s="7" t="s">
        <v>23</v>
      </c>
      <c r="R410" s="7">
        <v>33.0</v>
      </c>
      <c r="S410" s="7">
        <v>18.0</v>
      </c>
      <c r="T410" s="7"/>
      <c r="U410" s="7"/>
      <c r="V410" s="7"/>
      <c r="W410" s="10"/>
    </row>
    <row r="411" ht="12.75" customHeight="1">
      <c r="A411" s="7" t="str">
        <f>"29.05.2005 09:30:00"</f>
        <v>29.05.2005 09:30:00</v>
      </c>
      <c r="B411" s="7" t="s">
        <v>82</v>
      </c>
      <c r="C411" s="7" t="s">
        <v>82</v>
      </c>
      <c r="D411" s="7">
        <v>74.0</v>
      </c>
      <c r="E411" s="8">
        <v>42.0</v>
      </c>
      <c r="F411" s="7">
        <v>38.0</v>
      </c>
      <c r="G411" s="9">
        <v>8741.0</v>
      </c>
      <c r="H411" s="7" t="s">
        <v>21</v>
      </c>
      <c r="I411" s="7"/>
      <c r="J411" s="7" t="s">
        <v>87</v>
      </c>
      <c r="K411" s="7" t="s">
        <v>23</v>
      </c>
      <c r="L411" s="7"/>
      <c r="M411" s="7"/>
      <c r="N411" s="7"/>
      <c r="O411" s="10"/>
      <c r="P411" s="10"/>
      <c r="Q411" s="7" t="s">
        <v>23</v>
      </c>
      <c r="R411" s="7">
        <v>27.0</v>
      </c>
      <c r="S411" s="7">
        <v>19.0</v>
      </c>
      <c r="T411" s="7"/>
      <c r="U411" s="7"/>
      <c r="V411" s="7"/>
      <c r="W411" s="10"/>
    </row>
    <row r="412" ht="12.75" customHeight="1">
      <c r="A412" s="7" t="str">
        <f>"27.04.2005 08:00:00"</f>
        <v>27.04.2005 08:00:00</v>
      </c>
      <c r="B412" s="7" t="s">
        <v>82</v>
      </c>
      <c r="C412" s="7" t="s">
        <v>82</v>
      </c>
      <c r="D412" s="7">
        <v>74.0</v>
      </c>
      <c r="E412" s="8">
        <v>46.0</v>
      </c>
      <c r="F412" s="7">
        <v>39.0</v>
      </c>
      <c r="G412" s="9">
        <v>9572.0</v>
      </c>
      <c r="H412" s="7" t="s">
        <v>21</v>
      </c>
      <c r="I412" s="7"/>
      <c r="J412" s="7" t="s">
        <v>87</v>
      </c>
      <c r="K412" s="7" t="s">
        <v>23</v>
      </c>
      <c r="L412" s="7"/>
      <c r="M412" s="7"/>
      <c r="N412" s="7"/>
      <c r="O412" s="10"/>
      <c r="P412" s="10"/>
      <c r="Q412" s="7" t="s">
        <v>23</v>
      </c>
      <c r="R412" s="7">
        <v>33.0</v>
      </c>
      <c r="S412" s="7">
        <v>18.0</v>
      </c>
      <c r="T412" s="7"/>
      <c r="U412" s="7"/>
      <c r="V412" s="7"/>
      <c r="W412" s="10"/>
    </row>
    <row r="413" ht="12.75" customHeight="1">
      <c r="A413" s="7" t="str">
        <f>"11.05.2005 09:00:00"</f>
        <v>11.05.2005 09:00:00</v>
      </c>
      <c r="B413" s="7" t="s">
        <v>82</v>
      </c>
      <c r="C413" s="7" t="s">
        <v>82</v>
      </c>
      <c r="D413" s="7">
        <v>75.0</v>
      </c>
      <c r="E413" s="8">
        <v>465.0</v>
      </c>
      <c r="F413" s="7">
        <v>4.0</v>
      </c>
      <c r="G413" s="9">
        <v>8703.0</v>
      </c>
      <c r="H413" s="7" t="s">
        <v>21</v>
      </c>
      <c r="I413" s="7"/>
      <c r="J413" s="7" t="s">
        <v>88</v>
      </c>
      <c r="K413" s="7" t="s">
        <v>23</v>
      </c>
      <c r="L413" s="7"/>
      <c r="M413" s="7"/>
      <c r="N413" s="7"/>
      <c r="O413" s="10"/>
      <c r="P413" s="10"/>
      <c r="Q413" s="7" t="s">
        <v>23</v>
      </c>
      <c r="R413" s="7">
        <v>33.0</v>
      </c>
      <c r="S413" s="7">
        <v>18.0</v>
      </c>
      <c r="T413" s="7"/>
      <c r="U413" s="7"/>
      <c r="V413" s="7"/>
      <c r="W413" s="10"/>
    </row>
    <row r="414" ht="12.75" customHeight="1">
      <c r="A414" s="7" t="str">
        <f>"22.05.2005 08:15:00"</f>
        <v>22.05.2005 08:15:00</v>
      </c>
      <c r="B414" s="7" t="s">
        <v>82</v>
      </c>
      <c r="C414" s="7" t="s">
        <v>82</v>
      </c>
      <c r="D414" s="7">
        <v>76.0</v>
      </c>
      <c r="E414" s="8">
        <v>465.0</v>
      </c>
      <c r="F414" s="7">
        <v>39.0</v>
      </c>
      <c r="G414" s="9">
        <v>8720.0</v>
      </c>
      <c r="H414" s="7" t="s">
        <v>21</v>
      </c>
      <c r="I414" s="7"/>
      <c r="J414" s="7" t="s">
        <v>87</v>
      </c>
      <c r="K414" s="7" t="s">
        <v>23</v>
      </c>
      <c r="L414" s="7"/>
      <c r="M414" s="7"/>
      <c r="N414" s="7"/>
      <c r="O414" s="10"/>
      <c r="P414" s="10"/>
      <c r="Q414" s="7" t="s">
        <v>23</v>
      </c>
      <c r="R414" s="7">
        <v>33.0</v>
      </c>
      <c r="S414" s="7">
        <v>18.0</v>
      </c>
      <c r="T414" s="7"/>
      <c r="U414" s="7"/>
      <c r="V414" s="7"/>
      <c r="W414" s="10"/>
    </row>
    <row r="415" ht="12.75" customHeight="1">
      <c r="A415" s="7" t="str">
        <f>"06.05.2005 10:30:00"</f>
        <v>06.05.2005 10:30:00</v>
      </c>
      <c r="B415" s="7" t="s">
        <v>82</v>
      </c>
      <c r="C415" s="7" t="s">
        <v>82</v>
      </c>
      <c r="D415" s="7">
        <v>76.0</v>
      </c>
      <c r="E415" s="8">
        <v>52.0</v>
      </c>
      <c r="F415" s="7">
        <v>41.0</v>
      </c>
      <c r="G415" s="9">
        <v>9586.0</v>
      </c>
      <c r="H415" s="7" t="s">
        <v>21</v>
      </c>
      <c r="I415" s="7"/>
      <c r="J415" s="7" t="s">
        <v>88</v>
      </c>
      <c r="K415" s="7" t="s">
        <v>23</v>
      </c>
      <c r="L415" s="7"/>
      <c r="M415" s="7"/>
      <c r="N415" s="7"/>
      <c r="O415" s="10"/>
      <c r="P415" s="10"/>
      <c r="Q415" s="7" t="s">
        <v>23</v>
      </c>
      <c r="R415" s="7">
        <v>33.0</v>
      </c>
      <c r="S415" s="7">
        <v>18.0</v>
      </c>
      <c r="T415" s="7"/>
      <c r="U415" s="7"/>
      <c r="V415" s="7"/>
      <c r="W415" s="10"/>
    </row>
    <row r="416" ht="12.75" customHeight="1">
      <c r="A416" s="7" t="str">
        <f>"09.05.2005 10:15:00"</f>
        <v>09.05.2005 10:15:00</v>
      </c>
      <c r="B416" s="7" t="s">
        <v>82</v>
      </c>
      <c r="C416" s="7" t="s">
        <v>82</v>
      </c>
      <c r="D416" s="7">
        <v>77.0</v>
      </c>
      <c r="E416" s="8">
        <v>51.0</v>
      </c>
      <c r="F416" s="7">
        <v>41.0</v>
      </c>
      <c r="G416" s="9">
        <v>9593.0</v>
      </c>
      <c r="H416" s="7" t="s">
        <v>21</v>
      </c>
      <c r="I416" s="7"/>
      <c r="J416" s="7" t="s">
        <v>86</v>
      </c>
      <c r="K416" s="7" t="s">
        <v>23</v>
      </c>
      <c r="L416" s="7"/>
      <c r="M416" s="7"/>
      <c r="N416" s="7"/>
      <c r="O416" s="10"/>
      <c r="P416" s="10"/>
      <c r="Q416" s="7" t="s">
        <v>23</v>
      </c>
      <c r="R416" s="7">
        <v>33.0</v>
      </c>
      <c r="S416" s="7">
        <v>18.0</v>
      </c>
      <c r="T416" s="7"/>
      <c r="U416" s="7"/>
      <c r="V416" s="7"/>
      <c r="W416" s="10"/>
    </row>
    <row r="417" ht="12.75" customHeight="1">
      <c r="A417" s="7" t="str">
        <f>"11.05.2005 12:20:00"</f>
        <v>11.05.2005 12:20:00</v>
      </c>
      <c r="B417" s="7" t="s">
        <v>82</v>
      </c>
      <c r="C417" s="7" t="s">
        <v>82</v>
      </c>
      <c r="D417" s="7">
        <v>78.0</v>
      </c>
      <c r="E417" s="8">
        <v>485.0</v>
      </c>
      <c r="F417" s="7">
        <v>39.0</v>
      </c>
      <c r="G417" s="9">
        <v>8704.0</v>
      </c>
      <c r="H417" s="7" t="s">
        <v>21</v>
      </c>
      <c r="I417" s="7"/>
      <c r="J417" s="7" t="s">
        <v>84</v>
      </c>
      <c r="K417" s="7" t="s">
        <v>23</v>
      </c>
      <c r="L417" s="7"/>
      <c r="M417" s="7"/>
      <c r="N417" s="7"/>
      <c r="O417" s="10"/>
      <c r="P417" s="10"/>
      <c r="Q417" s="7" t="s">
        <v>23</v>
      </c>
      <c r="R417" s="7">
        <v>33.0</v>
      </c>
      <c r="S417" s="7">
        <v>18.0</v>
      </c>
      <c r="T417" s="7"/>
      <c r="U417" s="7"/>
      <c r="V417" s="7"/>
      <c r="W417" s="10"/>
    </row>
    <row r="418" ht="12.75" customHeight="1">
      <c r="A418" s="7" t="str">
        <f>"10.05.2005 10:20:00"</f>
        <v>10.05.2005 10:20:00</v>
      </c>
      <c r="B418" s="7" t="s">
        <v>82</v>
      </c>
      <c r="C418" s="7" t="s">
        <v>82</v>
      </c>
      <c r="D418" s="7">
        <v>79.0</v>
      </c>
      <c r="E418" s="8">
        <v>55.0</v>
      </c>
      <c r="F418" s="7">
        <v>41.0</v>
      </c>
      <c r="G418" s="9">
        <v>9600.0</v>
      </c>
      <c r="H418" s="7" t="s">
        <v>21</v>
      </c>
      <c r="I418" s="7"/>
      <c r="J418" s="7" t="s">
        <v>86</v>
      </c>
      <c r="K418" s="7" t="s">
        <v>23</v>
      </c>
      <c r="L418" s="7"/>
      <c r="M418" s="7"/>
      <c r="N418" s="7"/>
      <c r="O418" s="10"/>
      <c r="P418" s="10"/>
      <c r="Q418" s="7" t="s">
        <v>23</v>
      </c>
      <c r="R418" s="7">
        <v>33.0</v>
      </c>
      <c r="S418" s="7">
        <v>41.0</v>
      </c>
      <c r="T418" s="7"/>
      <c r="U418" s="7"/>
      <c r="V418" s="7"/>
      <c r="W418" s="10"/>
    </row>
    <row r="419" ht="12.75" customHeight="1">
      <c r="A419" s="7" t="str">
        <f>"25.05.2005 07:00:00"</f>
        <v>25.05.2005 07:00:00</v>
      </c>
      <c r="B419" s="7" t="s">
        <v>82</v>
      </c>
      <c r="C419" s="7" t="s">
        <v>82</v>
      </c>
      <c r="D419" s="7">
        <v>82.0</v>
      </c>
      <c r="E419" s="8">
        <v>59.0</v>
      </c>
      <c r="F419" s="7">
        <v>43.0</v>
      </c>
      <c r="G419" s="9">
        <v>8735.0</v>
      </c>
      <c r="H419" s="7" t="s">
        <v>21</v>
      </c>
      <c r="I419" s="7"/>
      <c r="J419" s="7" t="s">
        <v>89</v>
      </c>
      <c r="K419" s="7" t="s">
        <v>40</v>
      </c>
      <c r="L419" s="7"/>
      <c r="M419" s="7"/>
      <c r="N419" s="7"/>
      <c r="O419" s="10"/>
      <c r="P419" s="10"/>
      <c r="Q419" s="7" t="s">
        <v>23</v>
      </c>
      <c r="R419" s="7">
        <v>33.0</v>
      </c>
      <c r="S419" s="7">
        <v>18.0</v>
      </c>
      <c r="T419" s="7"/>
      <c r="U419" s="7"/>
      <c r="V419" s="7"/>
      <c r="W419" s="10"/>
    </row>
    <row r="420" ht="12.75" customHeight="1">
      <c r="A420" s="7" t="str">
        <f>"14.05.2005 19:00:00"</f>
        <v>14.05.2005 19:00:00</v>
      </c>
      <c r="B420" s="7" t="s">
        <v>82</v>
      </c>
      <c r="C420" s="7" t="s">
        <v>82</v>
      </c>
      <c r="D420" s="7">
        <v>73.0</v>
      </c>
      <c r="E420" s="8">
        <v>41.0</v>
      </c>
      <c r="F420" s="7">
        <v>38.0</v>
      </c>
      <c r="G420" s="9">
        <v>8709.0</v>
      </c>
      <c r="H420" s="7" t="s">
        <v>40</v>
      </c>
      <c r="I420" s="7">
        <v>2.0</v>
      </c>
      <c r="J420" s="7"/>
      <c r="K420" s="7" t="s">
        <v>40</v>
      </c>
      <c r="L420" s="7"/>
      <c r="M420" s="7"/>
      <c r="N420" s="7"/>
      <c r="O420" s="10"/>
      <c r="P420" s="10"/>
      <c r="Q420" s="7" t="s">
        <v>23</v>
      </c>
      <c r="R420" s="7">
        <v>27.0</v>
      </c>
      <c r="S420" s="7">
        <v>30.0</v>
      </c>
      <c r="T420" s="7"/>
      <c r="U420" s="7"/>
      <c r="V420" s="7"/>
      <c r="W420" s="10"/>
    </row>
    <row r="421" ht="12.75" customHeight="1">
      <c r="A421" s="7" t="str">
        <f>"04.06.2005 08:00:00"</f>
        <v>04.06.2005 08:00:00</v>
      </c>
      <c r="B421" s="7" t="s">
        <v>82</v>
      </c>
      <c r="C421" s="7" t="s">
        <v>82</v>
      </c>
      <c r="D421" s="7">
        <v>74.0</v>
      </c>
      <c r="E421" s="8">
        <v>39.0</v>
      </c>
      <c r="F421" s="7">
        <v>36.0</v>
      </c>
      <c r="G421" s="9">
        <v>8750.0</v>
      </c>
      <c r="H421" s="7" t="s">
        <v>40</v>
      </c>
      <c r="I421" s="7">
        <v>6.0</v>
      </c>
      <c r="J421" s="7"/>
      <c r="K421" s="7" t="s">
        <v>40</v>
      </c>
      <c r="L421" s="7"/>
      <c r="M421" s="7"/>
      <c r="N421" s="7"/>
      <c r="O421" s="10"/>
      <c r="P421" s="10"/>
      <c r="Q421" s="7" t="s">
        <v>23</v>
      </c>
      <c r="R421" s="7">
        <v>33.0</v>
      </c>
      <c r="S421" s="7">
        <v>66.0</v>
      </c>
      <c r="T421" s="7"/>
      <c r="U421" s="7"/>
      <c r="V421" s="7"/>
      <c r="W421" s="10"/>
    </row>
    <row r="422" ht="12.75" customHeight="1">
      <c r="A422" s="7" t="str">
        <f>"20.03.2005 14:15:00"</f>
        <v>20.03.2005 14:15:00</v>
      </c>
      <c r="B422" s="7" t="s">
        <v>82</v>
      </c>
      <c r="C422" s="7" t="s">
        <v>82</v>
      </c>
      <c r="D422" s="7">
        <v>76.0</v>
      </c>
      <c r="E422" s="8">
        <v>48.0</v>
      </c>
      <c r="F422" s="7">
        <v>41.0</v>
      </c>
      <c r="G422" s="9">
        <v>6486.0</v>
      </c>
      <c r="H422" s="7" t="s">
        <v>40</v>
      </c>
      <c r="I422" s="7">
        <v>6.0</v>
      </c>
      <c r="J422" s="7"/>
      <c r="K422" s="7" t="s">
        <v>23</v>
      </c>
      <c r="L422" s="7"/>
      <c r="M422" s="7"/>
      <c r="N422" s="7"/>
      <c r="O422" s="10"/>
      <c r="P422" s="10"/>
      <c r="Q422" s="7" t="s">
        <v>23</v>
      </c>
      <c r="R422" s="7">
        <v>33.0</v>
      </c>
      <c r="S422" s="7">
        <v>12.0</v>
      </c>
      <c r="T422" s="7"/>
      <c r="U422" s="7"/>
      <c r="V422" s="7"/>
      <c r="W422" s="10"/>
    </row>
    <row r="423" ht="12.75" customHeight="1">
      <c r="A423" s="7" t="str">
        <f>"22.05.2005 15:00:00"</f>
        <v>22.05.2005 15:00:00</v>
      </c>
      <c r="B423" s="7" t="s">
        <v>82</v>
      </c>
      <c r="C423" s="7" t="s">
        <v>82</v>
      </c>
      <c r="D423" s="7">
        <v>77.0</v>
      </c>
      <c r="E423" s="8">
        <v>53.0</v>
      </c>
      <c r="F423" s="7">
        <v>4.0</v>
      </c>
      <c r="G423" s="9">
        <v>8722.0</v>
      </c>
      <c r="H423" s="7" t="s">
        <v>40</v>
      </c>
      <c r="I423" s="7">
        <v>6.0</v>
      </c>
      <c r="J423" s="7"/>
      <c r="K423" s="7" t="s">
        <v>23</v>
      </c>
      <c r="L423" s="7"/>
      <c r="M423" s="7"/>
      <c r="N423" s="7"/>
      <c r="O423" s="10"/>
      <c r="P423" s="10"/>
      <c r="Q423" s="7" t="s">
        <v>23</v>
      </c>
      <c r="R423" s="7">
        <v>33.0</v>
      </c>
      <c r="S423" s="7">
        <v>18.0</v>
      </c>
      <c r="T423" s="7"/>
      <c r="U423" s="7"/>
      <c r="V423" s="7"/>
      <c r="W423" s="10"/>
    </row>
    <row r="424" ht="12.75" customHeight="1">
      <c r="A424" s="7" t="str">
        <f>"02.05.2005 09:45:00"</f>
        <v>02.05.2005 09:45:00</v>
      </c>
      <c r="B424" s="7" t="s">
        <v>82</v>
      </c>
      <c r="C424" s="7" t="s">
        <v>82</v>
      </c>
      <c r="D424" s="7">
        <v>8.0</v>
      </c>
      <c r="E424" s="8">
        <v>53.0</v>
      </c>
      <c r="F424" s="7">
        <v>42.0</v>
      </c>
      <c r="G424" s="9">
        <v>9580.0</v>
      </c>
      <c r="H424" s="7" t="s">
        <v>40</v>
      </c>
      <c r="I424" s="7">
        <v>6.0</v>
      </c>
      <c r="J424" s="7"/>
      <c r="K424" s="7" t="s">
        <v>23</v>
      </c>
      <c r="L424" s="7"/>
      <c r="M424" s="7"/>
      <c r="N424" s="7"/>
      <c r="O424" s="10"/>
      <c r="P424" s="10"/>
      <c r="Q424" s="7" t="s">
        <v>23</v>
      </c>
      <c r="R424" s="7">
        <v>33.0</v>
      </c>
      <c r="S424" s="7">
        <v>24.0</v>
      </c>
      <c r="T424" s="7"/>
      <c r="U424" s="7"/>
      <c r="V424" s="7"/>
      <c r="W424" s="10"/>
    </row>
    <row r="425" ht="12.75" customHeight="1">
      <c r="A425" s="7" t="str">
        <f>"30.03.2005 11:00:00"</f>
        <v>30.03.2005 11:00:00</v>
      </c>
      <c r="B425" s="7" t="s">
        <v>82</v>
      </c>
      <c r="C425" s="7" t="s">
        <v>82</v>
      </c>
      <c r="D425" s="7">
        <v>8.0</v>
      </c>
      <c r="E425" s="8">
        <v>57.0</v>
      </c>
      <c r="F425" s="7">
        <v>44.0</v>
      </c>
      <c r="G425" s="9">
        <v>6492.0</v>
      </c>
      <c r="H425" s="7" t="s">
        <v>40</v>
      </c>
      <c r="I425" s="7">
        <v>6.0</v>
      </c>
      <c r="J425" s="7"/>
      <c r="K425" s="7" t="s">
        <v>23</v>
      </c>
      <c r="L425" s="7"/>
      <c r="M425" s="7"/>
      <c r="N425" s="7"/>
      <c r="O425" s="10"/>
      <c r="P425" s="10"/>
      <c r="Q425" s="7" t="s">
        <v>23</v>
      </c>
      <c r="R425" s="7">
        <v>33.0</v>
      </c>
      <c r="S425" s="7">
        <v>56.0</v>
      </c>
      <c r="T425" s="7"/>
      <c r="U425" s="7"/>
      <c r="V425" s="7"/>
      <c r="W425" s="10"/>
    </row>
    <row r="426" ht="12.75" customHeight="1">
      <c r="A426" s="7" t="str">
        <f>"04.05.2005 10:00:00"</f>
        <v>04.05.2005 10:00:00</v>
      </c>
      <c r="B426" s="7" t="s">
        <v>82</v>
      </c>
      <c r="C426" s="7" t="s">
        <v>82</v>
      </c>
      <c r="D426" s="7">
        <v>8.0</v>
      </c>
      <c r="E426" s="8">
        <v>65.0</v>
      </c>
      <c r="F426" s="7">
        <v>46.0</v>
      </c>
      <c r="G426" s="9">
        <v>9584.0</v>
      </c>
      <c r="H426" s="7" t="s">
        <v>40</v>
      </c>
      <c r="I426" s="7">
        <v>6.0</v>
      </c>
      <c r="J426" s="7"/>
      <c r="K426" s="7" t="s">
        <v>23</v>
      </c>
      <c r="L426" s="7"/>
      <c r="M426" s="7"/>
      <c r="N426" s="7"/>
      <c r="O426" s="10"/>
      <c r="P426" s="10"/>
      <c r="Q426" s="7" t="s">
        <v>23</v>
      </c>
      <c r="R426" s="7">
        <v>33.0</v>
      </c>
      <c r="S426" s="7">
        <v>59.0</v>
      </c>
      <c r="T426" s="7"/>
      <c r="U426" s="7"/>
      <c r="V426" s="7"/>
      <c r="W426" s="10"/>
    </row>
    <row r="427" ht="12.75" customHeight="1">
      <c r="A427" s="7" t="str">
        <f>"27.05.2005 15:00:00"</f>
        <v>27.05.2005 15:00:00</v>
      </c>
      <c r="B427" s="7" t="s">
        <v>82</v>
      </c>
      <c r="C427" s="7" t="s">
        <v>82</v>
      </c>
      <c r="D427" s="7">
        <v>75.0</v>
      </c>
      <c r="E427" s="8">
        <v>46.0</v>
      </c>
      <c r="F427" s="7">
        <v>38.0</v>
      </c>
      <c r="G427" s="9">
        <v>8740.0</v>
      </c>
      <c r="H427" s="7" t="s">
        <v>40</v>
      </c>
      <c r="I427" s="7">
        <v>8.0</v>
      </c>
      <c r="J427" s="7"/>
      <c r="K427" s="7" t="s">
        <v>35</v>
      </c>
      <c r="L427" s="7"/>
      <c r="M427" s="7"/>
      <c r="N427" s="7"/>
      <c r="O427" s="10"/>
      <c r="P427" s="10"/>
      <c r="Q427" s="7" t="s">
        <v>23</v>
      </c>
      <c r="R427" s="7">
        <v>15.0</v>
      </c>
      <c r="S427" s="7">
        <v>30.0</v>
      </c>
      <c r="T427" s="7"/>
      <c r="U427" s="7"/>
      <c r="V427" s="7"/>
      <c r="W427" s="10"/>
    </row>
    <row r="428" ht="12.75" customHeight="1">
      <c r="A428" s="7" t="str">
        <f>"23.05.2005 08:00:00"</f>
        <v>23.05.2005 08:00:00</v>
      </c>
      <c r="B428" s="7" t="s">
        <v>82</v>
      </c>
      <c r="C428" s="7" t="s">
        <v>82</v>
      </c>
      <c r="D428" s="7">
        <v>8.0</v>
      </c>
      <c r="E428" s="8">
        <v>51.0</v>
      </c>
      <c r="F428" s="7">
        <v>42.0</v>
      </c>
      <c r="G428" s="9">
        <v>8727.0</v>
      </c>
      <c r="H428" s="7" t="s">
        <v>40</v>
      </c>
      <c r="I428" s="7">
        <v>8.0</v>
      </c>
      <c r="J428" s="7"/>
      <c r="K428" s="7" t="s">
        <v>23</v>
      </c>
      <c r="L428" s="7"/>
      <c r="M428" s="7"/>
      <c r="N428" s="7"/>
      <c r="O428" s="10"/>
      <c r="P428" s="10"/>
      <c r="Q428" s="7" t="s">
        <v>23</v>
      </c>
      <c r="R428" s="7">
        <v>33.0</v>
      </c>
      <c r="S428" s="7">
        <v>44.0</v>
      </c>
      <c r="T428" s="7"/>
      <c r="U428" s="7"/>
      <c r="V428" s="7"/>
      <c r="W428" s="10"/>
    </row>
    <row r="429" ht="12.75" customHeight="1">
      <c r="A429" s="7" t="str">
        <f>"20.05.2005 10:00:00"</f>
        <v>20.05.2005 10:00:00</v>
      </c>
      <c r="B429" s="7" t="s">
        <v>82</v>
      </c>
      <c r="C429" s="7" t="s">
        <v>82</v>
      </c>
      <c r="D429" s="7">
        <v>71.0</v>
      </c>
      <c r="E429" s="8">
        <v>365.0</v>
      </c>
      <c r="F429" s="7">
        <v>35.0</v>
      </c>
      <c r="G429" s="9">
        <v>8716.0</v>
      </c>
      <c r="H429" s="7" t="s">
        <v>40</v>
      </c>
      <c r="I429" s="7">
        <v>9.0</v>
      </c>
      <c r="J429" s="7"/>
      <c r="K429" s="7" t="s">
        <v>23</v>
      </c>
      <c r="L429" s="7"/>
      <c r="M429" s="7"/>
      <c r="N429" s="7"/>
      <c r="O429" s="10"/>
      <c r="P429" s="10"/>
      <c r="Q429" s="7" t="s">
        <v>23</v>
      </c>
      <c r="R429" s="7">
        <v>15.0</v>
      </c>
      <c r="S429" s="7">
        <v>66.0</v>
      </c>
      <c r="T429" s="7"/>
      <c r="U429" s="7"/>
      <c r="V429" s="7"/>
      <c r="W429" s="10"/>
    </row>
    <row r="430" ht="12.75" customHeight="1">
      <c r="A430" s="7" t="str">
        <f>"17.05.2005 17:40:00"</f>
        <v>17.05.2005 17:40:00</v>
      </c>
      <c r="B430" s="7" t="s">
        <v>82</v>
      </c>
      <c r="C430" s="7" t="s">
        <v>82</v>
      </c>
      <c r="D430" s="7">
        <v>72.0</v>
      </c>
      <c r="E430" s="8">
        <v>43.0</v>
      </c>
      <c r="F430" s="7">
        <v>39.0</v>
      </c>
      <c r="G430" s="9">
        <v>8719.0</v>
      </c>
      <c r="H430" s="7" t="s">
        <v>40</v>
      </c>
      <c r="I430" s="7">
        <v>9.0</v>
      </c>
      <c r="J430" s="7"/>
      <c r="K430" s="7" t="s">
        <v>23</v>
      </c>
      <c r="L430" s="7"/>
      <c r="M430" s="7"/>
      <c r="N430" s="7"/>
      <c r="O430" s="10"/>
      <c r="P430" s="10"/>
      <c r="Q430" s="7" t="s">
        <v>23</v>
      </c>
      <c r="R430" s="7">
        <v>27.0</v>
      </c>
      <c r="S430" s="7">
        <v>28.0</v>
      </c>
      <c r="T430" s="7"/>
      <c r="U430" s="7"/>
      <c r="V430" s="7"/>
      <c r="W430" s="10"/>
    </row>
    <row r="431" ht="12.75" customHeight="1">
      <c r="A431" s="7" t="str">
        <f>"10.04.2005 16:00:00"</f>
        <v>10.04.2005 16:00:00</v>
      </c>
      <c r="B431" s="7" t="s">
        <v>82</v>
      </c>
      <c r="C431" s="7" t="s">
        <v>82</v>
      </c>
      <c r="D431" s="7">
        <v>73.0</v>
      </c>
      <c r="E431" s="8">
        <v>43.0</v>
      </c>
      <c r="F431" s="7">
        <v>37.0</v>
      </c>
      <c r="G431" s="9">
        <v>6498.0</v>
      </c>
      <c r="H431" s="7" t="s">
        <v>40</v>
      </c>
      <c r="I431" s="7">
        <v>9.0</v>
      </c>
      <c r="J431" s="7"/>
      <c r="K431" s="7" t="s">
        <v>23</v>
      </c>
      <c r="L431" s="7"/>
      <c r="M431" s="7"/>
      <c r="N431" s="7"/>
      <c r="O431" s="10"/>
      <c r="P431" s="10"/>
      <c r="Q431" s="7" t="s">
        <v>23</v>
      </c>
      <c r="R431" s="7">
        <v>33.0</v>
      </c>
      <c r="S431" s="7">
        <v>24.0</v>
      </c>
      <c r="T431" s="7"/>
      <c r="U431" s="7"/>
      <c r="V431" s="7"/>
      <c r="W431" s="10"/>
    </row>
    <row r="432" ht="12.75" customHeight="1">
      <c r="A432" s="7" t="str">
        <f>"14.06.2005 18:00:00"</f>
        <v>14.06.2005 18:00:00</v>
      </c>
      <c r="B432" s="7" t="s">
        <v>82</v>
      </c>
      <c r="C432" s="7" t="s">
        <v>82</v>
      </c>
      <c r="D432" s="7">
        <v>74.0</v>
      </c>
      <c r="E432" s="8">
        <v>43.0</v>
      </c>
      <c r="F432" s="7">
        <v>39.0</v>
      </c>
      <c r="G432" s="9">
        <v>8764.0</v>
      </c>
      <c r="H432" s="7" t="s">
        <v>40</v>
      </c>
      <c r="I432" s="7">
        <v>9.0</v>
      </c>
      <c r="J432" s="7"/>
      <c r="K432" s="7" t="s">
        <v>23</v>
      </c>
      <c r="L432" s="7"/>
      <c r="M432" s="7"/>
      <c r="N432" s="7"/>
      <c r="O432" s="10"/>
      <c r="P432" s="10"/>
      <c r="Q432" s="7" t="s">
        <v>23</v>
      </c>
      <c r="R432" s="7">
        <v>27.0</v>
      </c>
      <c r="S432" s="7">
        <v>48.0</v>
      </c>
      <c r="T432" s="7"/>
      <c r="U432" s="7"/>
      <c r="V432" s="7"/>
      <c r="W432" s="10"/>
    </row>
    <row r="433" ht="12.75" customHeight="1">
      <c r="A433" s="7" t="str">
        <f>"29.04.2005 14:00:00"</f>
        <v>29.04.2005 14:00:00</v>
      </c>
      <c r="B433" s="7" t="s">
        <v>82</v>
      </c>
      <c r="C433" s="7" t="s">
        <v>82</v>
      </c>
      <c r="D433" s="7">
        <v>74.0</v>
      </c>
      <c r="E433" s="8">
        <v>44.0</v>
      </c>
      <c r="F433" s="7">
        <v>39.0</v>
      </c>
      <c r="G433" s="9">
        <v>9576.0</v>
      </c>
      <c r="H433" s="7" t="s">
        <v>40</v>
      </c>
      <c r="I433" s="7">
        <v>9.0</v>
      </c>
      <c r="J433" s="7"/>
      <c r="K433" s="7" t="s">
        <v>40</v>
      </c>
      <c r="L433" s="7"/>
      <c r="M433" s="7"/>
      <c r="N433" s="7"/>
      <c r="O433" s="10"/>
      <c r="P433" s="10"/>
      <c r="Q433" s="7" t="s">
        <v>23</v>
      </c>
      <c r="R433" s="7">
        <v>15.0</v>
      </c>
      <c r="S433" s="7">
        <v>30.0</v>
      </c>
      <c r="T433" s="7"/>
      <c r="U433" s="7"/>
      <c r="V433" s="7"/>
      <c r="W433" s="10"/>
    </row>
    <row r="434" ht="12.75" customHeight="1">
      <c r="A434" s="7" t="str">
        <f>"13.05.2005 12:00:00"</f>
        <v>13.05.2005 12:00:00</v>
      </c>
      <c r="B434" s="7" t="s">
        <v>82</v>
      </c>
      <c r="C434" s="7" t="s">
        <v>82</v>
      </c>
      <c r="D434" s="7">
        <v>74.0</v>
      </c>
      <c r="E434" s="8">
        <v>48.0</v>
      </c>
      <c r="F434" s="7">
        <v>4.0</v>
      </c>
      <c r="G434" s="9">
        <v>8706.0</v>
      </c>
      <c r="H434" s="7" t="s">
        <v>40</v>
      </c>
      <c r="I434" s="7">
        <v>9.0</v>
      </c>
      <c r="J434" s="7"/>
      <c r="K434" s="7" t="s">
        <v>40</v>
      </c>
      <c r="L434" s="7"/>
      <c r="M434" s="7"/>
      <c r="N434" s="7"/>
      <c r="O434" s="10"/>
      <c r="P434" s="10"/>
      <c r="Q434" s="7" t="s">
        <v>23</v>
      </c>
      <c r="R434" s="7">
        <v>33.0</v>
      </c>
      <c r="S434" s="7">
        <v>11.0</v>
      </c>
      <c r="T434" s="7"/>
      <c r="U434" s="7"/>
      <c r="V434" s="7"/>
      <c r="W434" s="10"/>
    </row>
    <row r="435" ht="12.75" customHeight="1">
      <c r="A435" s="7" t="str">
        <f>"27.04.2005 09:00:00"</f>
        <v>27.04.2005 09:00:00</v>
      </c>
      <c r="B435" s="7" t="s">
        <v>82</v>
      </c>
      <c r="C435" s="7" t="s">
        <v>82</v>
      </c>
      <c r="D435" s="7">
        <v>75.0</v>
      </c>
      <c r="E435" s="8">
        <v>46.0</v>
      </c>
      <c r="F435" s="7">
        <v>38.0</v>
      </c>
      <c r="G435" s="9">
        <v>9573.0</v>
      </c>
      <c r="H435" s="7" t="s">
        <v>40</v>
      </c>
      <c r="I435" s="7">
        <v>9.0</v>
      </c>
      <c r="J435" s="7"/>
      <c r="K435" s="7" t="s">
        <v>40</v>
      </c>
      <c r="L435" s="7"/>
      <c r="M435" s="7"/>
      <c r="N435" s="7"/>
      <c r="O435" s="10"/>
      <c r="P435" s="10"/>
      <c r="Q435" s="7" t="s">
        <v>23</v>
      </c>
      <c r="R435" s="7">
        <v>33.0</v>
      </c>
      <c r="S435" s="7">
        <v>63.0</v>
      </c>
      <c r="T435" s="7"/>
      <c r="U435" s="7"/>
      <c r="V435" s="7"/>
      <c r="W435" s="10"/>
    </row>
    <row r="436" ht="12.75" customHeight="1">
      <c r="A436" s="7" t="str">
        <f>"03.06.2005 10:30:00"</f>
        <v>03.06.2005 10:30:00</v>
      </c>
      <c r="B436" s="7" t="s">
        <v>82</v>
      </c>
      <c r="C436" s="7" t="s">
        <v>82</v>
      </c>
      <c r="D436" s="7">
        <v>75.0</v>
      </c>
      <c r="E436" s="8">
        <v>495.0</v>
      </c>
      <c r="F436" s="7">
        <v>41.0</v>
      </c>
      <c r="G436" s="9">
        <v>8746.0</v>
      </c>
      <c r="H436" s="7" t="s">
        <v>40</v>
      </c>
      <c r="I436" s="7">
        <v>9.0</v>
      </c>
      <c r="J436" s="7"/>
      <c r="K436" s="7" t="s">
        <v>23</v>
      </c>
      <c r="L436" s="7"/>
      <c r="M436" s="7"/>
      <c r="N436" s="7"/>
      <c r="O436" s="10"/>
      <c r="P436" s="10"/>
      <c r="Q436" s="7" t="s">
        <v>23</v>
      </c>
      <c r="R436" s="7">
        <v>33.0</v>
      </c>
      <c r="S436" s="7">
        <v>37.0</v>
      </c>
      <c r="T436" s="7"/>
      <c r="U436" s="7"/>
      <c r="V436" s="7"/>
      <c r="W436" s="10"/>
    </row>
    <row r="437" ht="12.75" customHeight="1">
      <c r="A437" s="7" t="str">
        <f>"21.05.2005 09:15:00"</f>
        <v>21.05.2005 09:15:00</v>
      </c>
      <c r="B437" s="7" t="s">
        <v>82</v>
      </c>
      <c r="C437" s="7" t="s">
        <v>82</v>
      </c>
      <c r="D437" s="7">
        <v>76.0</v>
      </c>
      <c r="E437" s="8">
        <v>46.0</v>
      </c>
      <c r="F437" s="7">
        <v>39.0</v>
      </c>
      <c r="G437" s="9">
        <v>8717.0</v>
      </c>
      <c r="H437" s="7" t="s">
        <v>40</v>
      </c>
      <c r="I437" s="7">
        <v>9.0</v>
      </c>
      <c r="J437" s="7"/>
      <c r="K437" s="7" t="s">
        <v>23</v>
      </c>
      <c r="L437" s="7"/>
      <c r="M437" s="7"/>
      <c r="N437" s="7"/>
      <c r="O437" s="10"/>
      <c r="P437" s="10"/>
      <c r="Q437" s="7" t="s">
        <v>23</v>
      </c>
      <c r="R437" s="7">
        <v>33.0</v>
      </c>
      <c r="S437" s="7">
        <v>44.0</v>
      </c>
      <c r="T437" s="7"/>
      <c r="U437" s="7"/>
      <c r="V437" s="7"/>
      <c r="W437" s="10"/>
    </row>
    <row r="438" ht="12.75" customHeight="1">
      <c r="A438" s="7" t="str">
        <f>"22.05.2005 12:00:00"</f>
        <v>22.05.2005 12:00:00</v>
      </c>
      <c r="B438" s="7" t="s">
        <v>82</v>
      </c>
      <c r="C438" s="7" t="s">
        <v>82</v>
      </c>
      <c r="D438" s="7">
        <v>76.0</v>
      </c>
      <c r="E438" s="8">
        <v>47.0</v>
      </c>
      <c r="F438" s="7">
        <v>39.0</v>
      </c>
      <c r="G438" s="9">
        <v>8714.0</v>
      </c>
      <c r="H438" s="7" t="s">
        <v>40</v>
      </c>
      <c r="I438" s="7">
        <v>9.0</v>
      </c>
      <c r="J438" s="7"/>
      <c r="K438" s="7" t="s">
        <v>40</v>
      </c>
      <c r="L438" s="7"/>
      <c r="M438" s="7"/>
      <c r="N438" s="7"/>
      <c r="O438" s="10"/>
      <c r="P438" s="10"/>
      <c r="Q438" s="7" t="s">
        <v>23</v>
      </c>
      <c r="R438" s="7">
        <v>15.0</v>
      </c>
      <c r="S438" s="7">
        <v>69.0</v>
      </c>
      <c r="T438" s="7"/>
      <c r="U438" s="7"/>
      <c r="V438" s="7"/>
      <c r="W438" s="10"/>
    </row>
    <row r="439" ht="12.75" customHeight="1">
      <c r="A439" s="7" t="str">
        <f>"10.05.2005 12:15:00"</f>
        <v>10.05.2005 12:15:00</v>
      </c>
      <c r="B439" s="7" t="s">
        <v>82</v>
      </c>
      <c r="C439" s="7" t="s">
        <v>82</v>
      </c>
      <c r="D439" s="7">
        <v>76.0</v>
      </c>
      <c r="E439" s="8">
        <v>485.0</v>
      </c>
      <c r="F439" s="7">
        <v>39.0</v>
      </c>
      <c r="G439" s="9">
        <v>9598.0</v>
      </c>
      <c r="H439" s="7" t="s">
        <v>40</v>
      </c>
      <c r="I439" s="7">
        <v>9.0</v>
      </c>
      <c r="J439" s="7"/>
      <c r="K439" s="7" t="s">
        <v>23</v>
      </c>
      <c r="L439" s="7"/>
      <c r="M439" s="7"/>
      <c r="N439" s="7"/>
      <c r="O439" s="10"/>
      <c r="P439" s="10"/>
      <c r="Q439" s="7" t="s">
        <v>23</v>
      </c>
      <c r="R439" s="7">
        <v>33.0</v>
      </c>
      <c r="S439" s="7">
        <v>44.0</v>
      </c>
      <c r="T439" s="7"/>
      <c r="U439" s="7"/>
      <c r="V439" s="7"/>
      <c r="W439" s="10"/>
    </row>
    <row r="440" ht="12.75" customHeight="1">
      <c r="A440" s="7" t="str">
        <f>"01.04.2005 09:30:00"</f>
        <v>01.04.2005 09:30:00</v>
      </c>
      <c r="B440" s="7" t="s">
        <v>82</v>
      </c>
      <c r="C440" s="7" t="s">
        <v>82</v>
      </c>
      <c r="D440" s="7">
        <v>76.0</v>
      </c>
      <c r="E440" s="8">
        <v>49.0</v>
      </c>
      <c r="F440" s="7">
        <v>41.0</v>
      </c>
      <c r="G440" s="9">
        <v>6494.0</v>
      </c>
      <c r="H440" s="7" t="s">
        <v>40</v>
      </c>
      <c r="I440" s="7">
        <v>9.0</v>
      </c>
      <c r="J440" s="7"/>
      <c r="K440" s="7" t="s">
        <v>40</v>
      </c>
      <c r="L440" s="7"/>
      <c r="M440" s="7"/>
      <c r="N440" s="7"/>
      <c r="O440" s="10"/>
      <c r="P440" s="10"/>
      <c r="Q440" s="7" t="s">
        <v>23</v>
      </c>
      <c r="R440" s="7">
        <v>15.0</v>
      </c>
      <c r="S440" s="7">
        <v>30.0</v>
      </c>
      <c r="T440" s="7"/>
      <c r="U440" s="7"/>
      <c r="V440" s="7"/>
      <c r="W440" s="10"/>
    </row>
    <row r="441" ht="12.75" customHeight="1">
      <c r="A441" s="7" t="str">
        <f>"07.06.2005 12:00:00"</f>
        <v>07.06.2005 12:00:00</v>
      </c>
      <c r="B441" s="7" t="s">
        <v>82</v>
      </c>
      <c r="C441" s="7" t="s">
        <v>82</v>
      </c>
      <c r="D441" s="7">
        <v>77.0</v>
      </c>
      <c r="E441" s="8">
        <v>5.0</v>
      </c>
      <c r="F441" s="7"/>
      <c r="G441" s="9">
        <v>8757.0</v>
      </c>
      <c r="H441" s="7" t="s">
        <v>40</v>
      </c>
      <c r="I441" s="7">
        <v>9.0</v>
      </c>
      <c r="J441" s="7"/>
      <c r="K441" s="7" t="s">
        <v>23</v>
      </c>
      <c r="L441" s="7"/>
      <c r="M441" s="7"/>
      <c r="N441" s="7"/>
      <c r="O441" s="10"/>
      <c r="P441" s="10"/>
      <c r="Q441" s="7" t="s">
        <v>23</v>
      </c>
      <c r="R441" s="7">
        <v>33.0</v>
      </c>
      <c r="S441" s="7">
        <v>44.0</v>
      </c>
      <c r="T441" s="7"/>
      <c r="U441" s="7"/>
      <c r="V441" s="7"/>
      <c r="W441" s="10"/>
    </row>
    <row r="442" ht="12.75" customHeight="1">
      <c r="A442" s="7" t="str">
        <f>"26.04.2005 08:30:00"</f>
        <v>26.04.2005 08:30:00</v>
      </c>
      <c r="B442" s="7" t="s">
        <v>82</v>
      </c>
      <c r="C442" s="7" t="s">
        <v>82</v>
      </c>
      <c r="D442" s="7">
        <v>77.0</v>
      </c>
      <c r="E442" s="8">
        <v>53.0</v>
      </c>
      <c r="F442" s="7">
        <v>41.0</v>
      </c>
      <c r="G442" s="9">
        <v>9569.0</v>
      </c>
      <c r="H442" s="7" t="s">
        <v>40</v>
      </c>
      <c r="I442" s="7">
        <v>9.0</v>
      </c>
      <c r="J442" s="7"/>
      <c r="K442" s="7" t="s">
        <v>23</v>
      </c>
      <c r="L442" s="7"/>
      <c r="M442" s="7"/>
      <c r="N442" s="7"/>
      <c r="O442" s="10"/>
      <c r="P442" s="10"/>
      <c r="Q442" s="7" t="s">
        <v>23</v>
      </c>
      <c r="R442" s="7">
        <v>15.0</v>
      </c>
      <c r="S442" s="7">
        <v>30.0</v>
      </c>
      <c r="T442" s="7"/>
      <c r="U442" s="7"/>
      <c r="V442" s="7"/>
      <c r="W442" s="10"/>
    </row>
    <row r="443" ht="12.75" customHeight="1">
      <c r="A443" s="7" t="str">
        <f>"22.04.2005 10:15:00"</f>
        <v>22.04.2005 10:15:00</v>
      </c>
      <c r="B443" s="7" t="s">
        <v>82</v>
      </c>
      <c r="C443" s="7" t="s">
        <v>82</v>
      </c>
      <c r="D443" s="7">
        <v>77.0</v>
      </c>
      <c r="E443" s="8">
        <v>6.0</v>
      </c>
      <c r="F443" s="7">
        <v>45.0</v>
      </c>
      <c r="G443" s="9">
        <v>9564.0</v>
      </c>
      <c r="H443" s="7" t="s">
        <v>40</v>
      </c>
      <c r="I443" s="7">
        <v>9.0</v>
      </c>
      <c r="J443" s="7"/>
      <c r="K443" s="7" t="s">
        <v>40</v>
      </c>
      <c r="L443" s="7"/>
      <c r="M443" s="7"/>
      <c r="N443" s="7"/>
      <c r="O443" s="10"/>
      <c r="P443" s="10"/>
      <c r="Q443" s="7" t="s">
        <v>23</v>
      </c>
      <c r="R443" s="7">
        <v>27.0</v>
      </c>
      <c r="S443" s="7">
        <v>30.0</v>
      </c>
      <c r="T443" s="7"/>
      <c r="U443" s="7"/>
      <c r="V443" s="7"/>
      <c r="W443" s="10"/>
    </row>
    <row r="444" ht="12.75" customHeight="1">
      <c r="A444" s="7" t="str">
        <f>"10.05.2005 10:00:00"</f>
        <v>10.05.2005 10:00:00</v>
      </c>
      <c r="B444" s="7" t="s">
        <v>82</v>
      </c>
      <c r="C444" s="7" t="s">
        <v>82</v>
      </c>
      <c r="D444" s="7">
        <v>79.0</v>
      </c>
      <c r="E444" s="8">
        <v>575.0</v>
      </c>
      <c r="F444" s="7">
        <v>42.0</v>
      </c>
      <c r="G444" s="9">
        <v>9597.0</v>
      </c>
      <c r="H444" s="7" t="s">
        <v>40</v>
      </c>
      <c r="I444" s="7">
        <v>9.0</v>
      </c>
      <c r="J444" s="7"/>
      <c r="K444" s="7" t="s">
        <v>23</v>
      </c>
      <c r="L444" s="7"/>
      <c r="M444" s="7"/>
      <c r="N444" s="7"/>
      <c r="O444" s="10"/>
      <c r="P444" s="10"/>
      <c r="Q444" s="7" t="s">
        <v>23</v>
      </c>
      <c r="R444" s="7">
        <v>33.0</v>
      </c>
      <c r="S444" s="7">
        <v>44.0</v>
      </c>
      <c r="T444" s="7"/>
      <c r="U444" s="7"/>
      <c r="V444" s="7"/>
      <c r="W444" s="10"/>
    </row>
    <row r="445" ht="12.75" customHeight="1">
      <c r="A445" s="7" t="str">
        <f>"17.05.2005 17:00:00"</f>
        <v>17.05.2005 17:00:00</v>
      </c>
      <c r="B445" s="7" t="s">
        <v>82</v>
      </c>
      <c r="C445" s="7" t="s">
        <v>82</v>
      </c>
      <c r="D445" s="7">
        <v>8.0</v>
      </c>
      <c r="E445" s="8">
        <v>56.0</v>
      </c>
      <c r="F445" s="7">
        <v>42.0</v>
      </c>
      <c r="G445" s="9">
        <v>8713.0</v>
      </c>
      <c r="H445" s="7" t="s">
        <v>40</v>
      </c>
      <c r="I445" s="7">
        <v>9.0</v>
      </c>
      <c r="J445" s="7"/>
      <c r="K445" s="7" t="s">
        <v>23</v>
      </c>
      <c r="L445" s="7"/>
      <c r="M445" s="7"/>
      <c r="N445" s="7"/>
      <c r="O445" s="10"/>
      <c r="P445" s="10"/>
      <c r="Q445" s="7" t="s">
        <v>23</v>
      </c>
      <c r="R445" s="7">
        <v>27.0</v>
      </c>
      <c r="S445" s="7">
        <v>28.0</v>
      </c>
      <c r="T445" s="7"/>
      <c r="U445" s="7"/>
      <c r="V445" s="7"/>
      <c r="W445" s="10"/>
    </row>
    <row r="446" ht="12.75" customHeight="1">
      <c r="A446" s="7" t="str">
        <f>"14.05.2005 07:30:00"</f>
        <v>14.05.2005 07:30:00</v>
      </c>
      <c r="B446" s="7" t="s">
        <v>82</v>
      </c>
      <c r="C446" s="7" t="s">
        <v>82</v>
      </c>
      <c r="D446" s="7">
        <v>68.0</v>
      </c>
      <c r="E446" s="8">
        <v>35.0</v>
      </c>
      <c r="F446" s="7">
        <v>35.0</v>
      </c>
      <c r="G446" s="9">
        <v>8707.0</v>
      </c>
      <c r="H446" s="7" t="s">
        <v>40</v>
      </c>
      <c r="I446" s="7">
        <v>1.0</v>
      </c>
      <c r="J446" s="7"/>
      <c r="K446" s="7" t="s">
        <v>40</v>
      </c>
      <c r="L446" s="7"/>
      <c r="M446" s="7"/>
      <c r="N446" s="7"/>
      <c r="O446" s="10"/>
      <c r="P446" s="10"/>
      <c r="Q446" s="7" t="s">
        <v>23</v>
      </c>
      <c r="R446" s="7">
        <v>33.0</v>
      </c>
      <c r="S446" s="7">
        <v>37.0</v>
      </c>
      <c r="T446" s="7"/>
      <c r="U446" s="7"/>
      <c r="V446" s="7"/>
      <c r="W446" s="10"/>
    </row>
    <row r="447" ht="12.75" customHeight="1">
      <c r="A447" s="7" t="str">
        <f>"24.05.2005 12:30:00"</f>
        <v>24.05.2005 12:30:00</v>
      </c>
      <c r="B447" s="7" t="s">
        <v>82</v>
      </c>
      <c r="C447" s="7" t="s">
        <v>82</v>
      </c>
      <c r="D447" s="7">
        <v>71.0</v>
      </c>
      <c r="E447" s="8">
        <v>37.0</v>
      </c>
      <c r="F447" s="7">
        <v>37.0</v>
      </c>
      <c r="G447" s="9">
        <v>8732.0</v>
      </c>
      <c r="H447" s="7" t="s">
        <v>40</v>
      </c>
      <c r="I447" s="7">
        <v>1.0</v>
      </c>
      <c r="J447" s="7"/>
      <c r="K447" s="7" t="s">
        <v>23</v>
      </c>
      <c r="L447" s="7"/>
      <c r="M447" s="7"/>
      <c r="N447" s="7"/>
      <c r="O447" s="10"/>
      <c r="P447" s="10"/>
      <c r="Q447" s="7" t="s">
        <v>23</v>
      </c>
      <c r="R447" s="7">
        <v>27.0</v>
      </c>
      <c r="S447" s="7">
        <v>19.0</v>
      </c>
      <c r="T447" s="7"/>
      <c r="U447" s="7"/>
      <c r="V447" s="7"/>
      <c r="W447" s="10"/>
    </row>
    <row r="448" ht="12.75" customHeight="1">
      <c r="A448" s="7" t="str">
        <f>"22.05.2005 18:50:00"</f>
        <v>22.05.2005 18:50:00</v>
      </c>
      <c r="B448" s="7" t="s">
        <v>82</v>
      </c>
      <c r="C448" s="7" t="s">
        <v>82</v>
      </c>
      <c r="D448" s="7">
        <v>72.0</v>
      </c>
      <c r="E448" s="8">
        <v>35.0</v>
      </c>
      <c r="F448" s="7">
        <v>33.0</v>
      </c>
      <c r="G448" s="9">
        <v>8725.0</v>
      </c>
      <c r="H448" s="7" t="s">
        <v>40</v>
      </c>
      <c r="I448" s="7">
        <v>1.0</v>
      </c>
      <c r="J448" s="7"/>
      <c r="K448" s="7" t="s">
        <v>23</v>
      </c>
      <c r="L448" s="7"/>
      <c r="M448" s="7"/>
      <c r="N448" s="7"/>
      <c r="O448" s="10"/>
      <c r="P448" s="10"/>
      <c r="Q448" s="7" t="s">
        <v>23</v>
      </c>
      <c r="R448" s="7">
        <v>33.0</v>
      </c>
      <c r="S448" s="7">
        <v>59.0</v>
      </c>
      <c r="T448" s="7"/>
      <c r="U448" s="7"/>
      <c r="V448" s="7"/>
      <c r="W448" s="10"/>
    </row>
    <row r="449" ht="12.75" customHeight="1">
      <c r="A449" s="7" t="str">
        <f>"22.05.2005 08:00:00"</f>
        <v>22.05.2005 08:00:00</v>
      </c>
      <c r="B449" s="7" t="s">
        <v>82</v>
      </c>
      <c r="C449" s="7" t="s">
        <v>82</v>
      </c>
      <c r="D449" s="7">
        <v>72.0</v>
      </c>
      <c r="E449" s="8">
        <v>4.0</v>
      </c>
      <c r="F449" s="7">
        <v>38.0</v>
      </c>
      <c r="G449" s="9">
        <v>8724.0</v>
      </c>
      <c r="H449" s="7" t="s">
        <v>40</v>
      </c>
      <c r="I449" s="7">
        <v>1.0</v>
      </c>
      <c r="J449" s="7"/>
      <c r="K449" s="7" t="s">
        <v>40</v>
      </c>
      <c r="L449" s="7"/>
      <c r="M449" s="7"/>
      <c r="N449" s="7"/>
      <c r="O449" s="10"/>
      <c r="P449" s="10"/>
      <c r="Q449" s="7" t="s">
        <v>23</v>
      </c>
      <c r="R449" s="7">
        <v>33.0</v>
      </c>
      <c r="S449" s="7">
        <v>59.0</v>
      </c>
      <c r="T449" s="7"/>
      <c r="U449" s="7"/>
      <c r="V449" s="7"/>
      <c r="W449" s="10"/>
    </row>
    <row r="450" ht="12.75" customHeight="1">
      <c r="A450" s="7" t="str">
        <f>"25.05.2005 06:00:00"</f>
        <v>25.05.2005 06:00:00</v>
      </c>
      <c r="B450" s="7" t="s">
        <v>82</v>
      </c>
      <c r="C450" s="7" t="s">
        <v>82</v>
      </c>
      <c r="D450" s="7">
        <v>72.0</v>
      </c>
      <c r="E450" s="8">
        <v>41.0</v>
      </c>
      <c r="F450" s="7">
        <v>39.0</v>
      </c>
      <c r="G450" s="9">
        <v>8736.0</v>
      </c>
      <c r="H450" s="7" t="s">
        <v>40</v>
      </c>
      <c r="I450" s="7">
        <v>1.0</v>
      </c>
      <c r="J450" s="7"/>
      <c r="K450" s="7" t="s">
        <v>40</v>
      </c>
      <c r="L450" s="7"/>
      <c r="M450" s="7"/>
      <c r="N450" s="7"/>
      <c r="O450" s="10"/>
      <c r="P450" s="10"/>
      <c r="Q450" s="7" t="s">
        <v>23</v>
      </c>
      <c r="R450" s="7">
        <v>33.0</v>
      </c>
      <c r="S450" s="7">
        <v>18.0</v>
      </c>
      <c r="T450" s="7"/>
      <c r="U450" s="7"/>
      <c r="V450" s="7"/>
      <c r="W450" s="10"/>
    </row>
    <row r="451" ht="12.75" customHeight="1">
      <c r="A451" s="7" t="str">
        <f>"04.06.2005 16:00:00"</f>
        <v>04.06.2005 16:00:00</v>
      </c>
      <c r="B451" s="7" t="s">
        <v>82</v>
      </c>
      <c r="C451" s="7" t="s">
        <v>82</v>
      </c>
      <c r="D451" s="7">
        <v>72.0</v>
      </c>
      <c r="E451" s="8">
        <v>42.0</v>
      </c>
      <c r="F451" s="7">
        <v>37.0</v>
      </c>
      <c r="G451" s="9">
        <v>8751.0</v>
      </c>
      <c r="H451" s="7" t="s">
        <v>40</v>
      </c>
      <c r="I451" s="7">
        <v>1.0</v>
      </c>
      <c r="J451" s="7"/>
      <c r="K451" s="7" t="s">
        <v>23</v>
      </c>
      <c r="L451" s="7"/>
      <c r="M451" s="7"/>
      <c r="N451" s="7"/>
      <c r="O451" s="10"/>
      <c r="P451" s="10"/>
      <c r="Q451" s="7" t="s">
        <v>23</v>
      </c>
      <c r="R451" s="7">
        <v>33.0</v>
      </c>
      <c r="S451" s="7">
        <v>44.0</v>
      </c>
      <c r="T451" s="7"/>
      <c r="U451" s="7"/>
      <c r="V451" s="7"/>
      <c r="W451" s="10"/>
    </row>
    <row r="452" ht="12.75" customHeight="1">
      <c r="A452" s="7" t="str">
        <f>"21.05.2005 15:30:00"</f>
        <v>21.05.2005 15:30:00</v>
      </c>
      <c r="B452" s="7" t="s">
        <v>82</v>
      </c>
      <c r="C452" s="7" t="s">
        <v>82</v>
      </c>
      <c r="D452" s="7">
        <v>73.0</v>
      </c>
      <c r="E452" s="8">
        <v>435.0</v>
      </c>
      <c r="F452" s="7">
        <v>38.0</v>
      </c>
      <c r="G452" s="9">
        <v>8718.0</v>
      </c>
      <c r="H452" s="7" t="s">
        <v>40</v>
      </c>
      <c r="I452" s="7">
        <v>1.0</v>
      </c>
      <c r="J452" s="7"/>
      <c r="K452" s="7" t="s">
        <v>23</v>
      </c>
      <c r="L452" s="7"/>
      <c r="M452" s="7"/>
      <c r="N452" s="7"/>
      <c r="O452" s="10"/>
      <c r="P452" s="10"/>
      <c r="Q452" s="7" t="s">
        <v>23</v>
      </c>
      <c r="R452" s="7">
        <v>27.0</v>
      </c>
      <c r="S452" s="7">
        <v>21.0</v>
      </c>
      <c r="T452" s="7"/>
      <c r="U452" s="7"/>
      <c r="V452" s="7"/>
      <c r="W452" s="10"/>
    </row>
    <row r="453" ht="12.75" customHeight="1">
      <c r="A453" s="7" t="str">
        <f>"06.05.2005 16:00:00"</f>
        <v>06.05.2005 16:00:00</v>
      </c>
      <c r="B453" s="7" t="s">
        <v>82</v>
      </c>
      <c r="C453" s="7" t="s">
        <v>82</v>
      </c>
      <c r="D453" s="7">
        <v>73.0</v>
      </c>
      <c r="E453" s="8">
        <v>45.0</v>
      </c>
      <c r="F453" s="7">
        <v>39.0</v>
      </c>
      <c r="G453" s="9">
        <v>9587.0</v>
      </c>
      <c r="H453" s="7" t="s">
        <v>40</v>
      </c>
      <c r="I453" s="7">
        <v>1.0</v>
      </c>
      <c r="J453" s="7"/>
      <c r="K453" s="7" t="s">
        <v>23</v>
      </c>
      <c r="L453" s="7"/>
      <c r="M453" s="7"/>
      <c r="N453" s="7"/>
      <c r="O453" s="10"/>
      <c r="P453" s="10"/>
      <c r="Q453" s="7" t="s">
        <v>23</v>
      </c>
      <c r="R453" s="7">
        <v>27.0</v>
      </c>
      <c r="S453" s="7">
        <v>27.0</v>
      </c>
      <c r="T453" s="7"/>
      <c r="U453" s="7"/>
      <c r="V453" s="7"/>
      <c r="W453" s="10"/>
    </row>
    <row r="454" ht="12.75" customHeight="1">
      <c r="A454" s="7" t="str">
        <f>"25.05.2005 07:00:00"</f>
        <v>25.05.2005 07:00:00</v>
      </c>
      <c r="B454" s="7" t="s">
        <v>82</v>
      </c>
      <c r="C454" s="7" t="s">
        <v>82</v>
      </c>
      <c r="D454" s="7">
        <v>73.0</v>
      </c>
      <c r="E454" s="8">
        <v>5.0</v>
      </c>
      <c r="F454" s="7">
        <v>42.0</v>
      </c>
      <c r="G454" s="9">
        <v>8737.0</v>
      </c>
      <c r="H454" s="7" t="s">
        <v>40</v>
      </c>
      <c r="I454" s="7">
        <v>1.0</v>
      </c>
      <c r="J454" s="7"/>
      <c r="K454" s="7" t="s">
        <v>23</v>
      </c>
      <c r="L454" s="7"/>
      <c r="M454" s="7"/>
      <c r="N454" s="7"/>
      <c r="O454" s="10"/>
      <c r="P454" s="10"/>
      <c r="Q454" s="7" t="s">
        <v>23</v>
      </c>
      <c r="R454" s="7">
        <v>33.0</v>
      </c>
      <c r="S454" s="7">
        <v>18.0</v>
      </c>
      <c r="T454" s="7"/>
      <c r="U454" s="7"/>
      <c r="V454" s="7"/>
      <c r="W454" s="10"/>
    </row>
    <row r="455" ht="12.75" customHeight="1">
      <c r="A455" s="7" t="str">
        <f>"31.05.2005 11:00:00"</f>
        <v>31.05.2005 11:00:00</v>
      </c>
      <c r="B455" s="7" t="s">
        <v>82</v>
      </c>
      <c r="C455" s="7" t="s">
        <v>82</v>
      </c>
      <c r="D455" s="7">
        <v>74.0</v>
      </c>
      <c r="E455" s="8">
        <v>425.0</v>
      </c>
      <c r="F455" s="7">
        <v>37.0</v>
      </c>
      <c r="G455" s="9">
        <v>8744.0</v>
      </c>
      <c r="H455" s="7" t="s">
        <v>40</v>
      </c>
      <c r="I455" s="7">
        <v>1.0</v>
      </c>
      <c r="J455" s="7"/>
      <c r="K455" s="7" t="s">
        <v>23</v>
      </c>
      <c r="L455" s="7"/>
      <c r="M455" s="7"/>
      <c r="N455" s="7"/>
      <c r="O455" s="10"/>
      <c r="P455" s="10"/>
      <c r="Q455" s="7" t="s">
        <v>23</v>
      </c>
      <c r="R455" s="7">
        <v>33.0</v>
      </c>
      <c r="S455" s="7">
        <v>44.0</v>
      </c>
      <c r="T455" s="7"/>
      <c r="U455" s="7"/>
      <c r="V455" s="7"/>
      <c r="W455" s="10"/>
    </row>
    <row r="456" ht="12.75" customHeight="1">
      <c r="A456" s="7" t="str">
        <f>"03.05.2005 11:30:00"</f>
        <v>03.05.2005 11:30:00</v>
      </c>
      <c r="B456" s="7" t="s">
        <v>82</v>
      </c>
      <c r="C456" s="7" t="s">
        <v>82</v>
      </c>
      <c r="D456" s="7">
        <v>74.0</v>
      </c>
      <c r="E456" s="8">
        <v>44.0</v>
      </c>
      <c r="F456" s="7">
        <v>39.0</v>
      </c>
      <c r="G456" s="9">
        <v>9582.0</v>
      </c>
      <c r="H456" s="7" t="s">
        <v>40</v>
      </c>
      <c r="I456" s="7">
        <v>1.0</v>
      </c>
      <c r="J456" s="7"/>
      <c r="K456" s="7" t="s">
        <v>23</v>
      </c>
      <c r="L456" s="7"/>
      <c r="M456" s="7"/>
      <c r="N456" s="7"/>
      <c r="O456" s="10"/>
      <c r="P456" s="10"/>
      <c r="Q456" s="7" t="s">
        <v>23</v>
      </c>
      <c r="R456" s="7">
        <v>33.0</v>
      </c>
      <c r="S456" s="7">
        <v>41.0</v>
      </c>
      <c r="T456" s="7"/>
      <c r="U456" s="7"/>
      <c r="V456" s="7"/>
      <c r="W456" s="10"/>
    </row>
    <row r="457" ht="12.75" customHeight="1">
      <c r="A457" s="7" t="str">
        <f>"14.05.2005 11:30:00"</f>
        <v>14.05.2005 11:30:00</v>
      </c>
      <c r="B457" s="7" t="s">
        <v>82</v>
      </c>
      <c r="C457" s="7" t="s">
        <v>82</v>
      </c>
      <c r="D457" s="7">
        <v>74.0</v>
      </c>
      <c r="E457" s="8">
        <v>45.0</v>
      </c>
      <c r="F457" s="7">
        <v>39.0</v>
      </c>
      <c r="G457" s="9">
        <v>8708.0</v>
      </c>
      <c r="H457" s="7" t="s">
        <v>40</v>
      </c>
      <c r="I457" s="7">
        <v>1.0</v>
      </c>
      <c r="J457" s="7"/>
      <c r="K457" s="7" t="s">
        <v>23</v>
      </c>
      <c r="L457" s="7"/>
      <c r="M457" s="7"/>
      <c r="N457" s="7"/>
      <c r="O457" s="10"/>
      <c r="P457" s="10"/>
      <c r="Q457" s="7" t="s">
        <v>23</v>
      </c>
      <c r="R457" s="7">
        <v>33.0</v>
      </c>
      <c r="S457" s="7">
        <v>72.0</v>
      </c>
      <c r="T457" s="7"/>
      <c r="U457" s="7"/>
      <c r="V457" s="7"/>
      <c r="W457" s="10"/>
    </row>
    <row r="458" ht="12.75" customHeight="1">
      <c r="A458" s="7" t="str">
        <f>"11.05.2005 07:00:00"</f>
        <v>11.05.2005 07:00:00</v>
      </c>
      <c r="B458" s="7" t="s">
        <v>82</v>
      </c>
      <c r="C458" s="7" t="s">
        <v>82</v>
      </c>
      <c r="D458" s="7">
        <v>74.0</v>
      </c>
      <c r="E458" s="8">
        <v>46.0</v>
      </c>
      <c r="F458" s="7">
        <v>39.0</v>
      </c>
      <c r="G458" s="9">
        <v>8702.0</v>
      </c>
      <c r="H458" s="7" t="s">
        <v>40</v>
      </c>
      <c r="I458" s="7">
        <v>1.0</v>
      </c>
      <c r="J458" s="7"/>
      <c r="K458" s="7" t="s">
        <v>40</v>
      </c>
      <c r="L458" s="7"/>
      <c r="M458" s="7"/>
      <c r="N458" s="7"/>
      <c r="O458" s="10"/>
      <c r="P458" s="10"/>
      <c r="Q458" s="7" t="s">
        <v>23</v>
      </c>
      <c r="R458" s="7">
        <v>33.0</v>
      </c>
      <c r="S458" s="7">
        <v>18.0</v>
      </c>
      <c r="T458" s="7"/>
      <c r="U458" s="7"/>
      <c r="V458" s="7"/>
      <c r="W458" s="10"/>
    </row>
    <row r="459" ht="12.75" customHeight="1">
      <c r="A459" s="7" t="str">
        <f>"03.06.2005 15:50:00"</f>
        <v>03.06.2005 15:50:00</v>
      </c>
      <c r="B459" s="7" t="s">
        <v>82</v>
      </c>
      <c r="C459" s="7" t="s">
        <v>82</v>
      </c>
      <c r="D459" s="7">
        <v>74.0</v>
      </c>
      <c r="E459" s="8">
        <v>495.0</v>
      </c>
      <c r="F459" s="7">
        <v>36.0</v>
      </c>
      <c r="G459" s="9">
        <v>8749.0</v>
      </c>
      <c r="H459" s="7" t="s">
        <v>40</v>
      </c>
      <c r="I459" s="7">
        <v>1.0</v>
      </c>
      <c r="J459" s="7"/>
      <c r="K459" s="7" t="s">
        <v>23</v>
      </c>
      <c r="L459" s="7"/>
      <c r="M459" s="7"/>
      <c r="N459" s="7"/>
      <c r="O459" s="10"/>
      <c r="P459" s="10"/>
      <c r="Q459" s="7" t="s">
        <v>23</v>
      </c>
      <c r="R459" s="7">
        <v>36.0</v>
      </c>
      <c r="S459" s="7">
        <v>36.0</v>
      </c>
      <c r="T459" s="7"/>
      <c r="U459" s="7"/>
      <c r="V459" s="7"/>
      <c r="W459" s="10"/>
    </row>
    <row r="460" ht="12.75" customHeight="1">
      <c r="A460" s="7" t="str">
        <f>"10.04.2005 10:00:00"</f>
        <v>10.04.2005 10:00:00</v>
      </c>
      <c r="B460" s="7" t="s">
        <v>82</v>
      </c>
      <c r="C460" s="7" t="s">
        <v>82</v>
      </c>
      <c r="D460" s="7">
        <v>75.0</v>
      </c>
      <c r="E460" s="8">
        <v>44.0</v>
      </c>
      <c r="F460" s="7">
        <v>37.0</v>
      </c>
      <c r="G460" s="9">
        <v>6497.0</v>
      </c>
      <c r="H460" s="7" t="s">
        <v>40</v>
      </c>
      <c r="I460" s="7">
        <v>1.0</v>
      </c>
      <c r="J460" s="7"/>
      <c r="K460" s="7" t="s">
        <v>23</v>
      </c>
      <c r="L460" s="7"/>
      <c r="M460" s="7"/>
      <c r="N460" s="7"/>
      <c r="O460" s="10"/>
      <c r="P460" s="10"/>
      <c r="Q460" s="7" t="s">
        <v>23</v>
      </c>
      <c r="R460" s="7">
        <v>33.0</v>
      </c>
      <c r="S460" s="7">
        <v>72.0</v>
      </c>
      <c r="T460" s="7"/>
      <c r="U460" s="7"/>
      <c r="V460" s="7"/>
      <c r="W460" s="10"/>
    </row>
    <row r="461" ht="12.75" customHeight="1">
      <c r="A461" s="7" t="str">
        <f>"27.04.2005 07:30:00"</f>
        <v>27.04.2005 07:30:00</v>
      </c>
      <c r="B461" s="7" t="s">
        <v>82</v>
      </c>
      <c r="C461" s="7" t="s">
        <v>82</v>
      </c>
      <c r="D461" s="7">
        <v>75.0</v>
      </c>
      <c r="E461" s="8">
        <v>44.0</v>
      </c>
      <c r="F461" s="7">
        <v>37.0</v>
      </c>
      <c r="G461" s="9">
        <v>9571.0</v>
      </c>
      <c r="H461" s="7" t="s">
        <v>40</v>
      </c>
      <c r="I461" s="7">
        <v>1.0</v>
      </c>
      <c r="J461" s="7"/>
      <c r="K461" s="7" t="s">
        <v>23</v>
      </c>
      <c r="L461" s="7"/>
      <c r="M461" s="7"/>
      <c r="N461" s="7"/>
      <c r="O461" s="10"/>
      <c r="P461" s="10"/>
      <c r="Q461" s="7" t="s">
        <v>23</v>
      </c>
      <c r="R461" s="7">
        <v>33.0</v>
      </c>
      <c r="S461" s="7">
        <v>44.0</v>
      </c>
      <c r="T461" s="7"/>
      <c r="U461" s="7"/>
      <c r="V461" s="7"/>
      <c r="W461" s="10"/>
    </row>
    <row r="462" ht="12.75" customHeight="1">
      <c r="A462" s="7" t="str">
        <f>"24.05.2005 18:00:00"</f>
        <v>24.05.2005 18:00:00</v>
      </c>
      <c r="B462" s="7" t="s">
        <v>82</v>
      </c>
      <c r="C462" s="7" t="s">
        <v>82</v>
      </c>
      <c r="D462" s="7">
        <v>75.0</v>
      </c>
      <c r="E462" s="8">
        <v>44.0</v>
      </c>
      <c r="F462" s="7">
        <v>38.0</v>
      </c>
      <c r="G462" s="9">
        <v>8733.0</v>
      </c>
      <c r="H462" s="7" t="s">
        <v>40</v>
      </c>
      <c r="I462" s="7">
        <v>1.0</v>
      </c>
      <c r="J462" s="7"/>
      <c r="K462" s="7" t="s">
        <v>23</v>
      </c>
      <c r="L462" s="7"/>
      <c r="M462" s="7"/>
      <c r="N462" s="7"/>
      <c r="O462" s="10"/>
      <c r="P462" s="10"/>
      <c r="Q462" s="7" t="s">
        <v>23</v>
      </c>
      <c r="R462" s="7">
        <v>27.0</v>
      </c>
      <c r="S462" s="7">
        <v>5.0</v>
      </c>
      <c r="T462" s="7"/>
      <c r="U462" s="7"/>
      <c r="V462" s="7"/>
      <c r="W462" s="10"/>
    </row>
    <row r="463" ht="12.75" customHeight="1">
      <c r="A463" s="7" t="str">
        <f>"09.05.2005 08:30:00"</f>
        <v>09.05.2005 08:30:00</v>
      </c>
      <c r="B463" s="7" t="s">
        <v>82</v>
      </c>
      <c r="C463" s="7" t="s">
        <v>82</v>
      </c>
      <c r="D463" s="7">
        <v>75.0</v>
      </c>
      <c r="E463" s="8">
        <v>475.0</v>
      </c>
      <c r="F463" s="7">
        <v>41.0</v>
      </c>
      <c r="G463" s="9">
        <v>8700.0</v>
      </c>
      <c r="H463" s="7" t="s">
        <v>40</v>
      </c>
      <c r="I463" s="7">
        <v>1.0</v>
      </c>
      <c r="J463" s="7"/>
      <c r="K463" s="7" t="s">
        <v>23</v>
      </c>
      <c r="L463" s="7"/>
      <c r="M463" s="7"/>
      <c r="N463" s="7"/>
      <c r="O463" s="10"/>
      <c r="P463" s="10"/>
      <c r="Q463" s="7" t="s">
        <v>23</v>
      </c>
      <c r="R463" s="7">
        <v>33.0</v>
      </c>
      <c r="S463" s="7">
        <v>31.0</v>
      </c>
      <c r="T463" s="7"/>
      <c r="U463" s="7"/>
      <c r="V463" s="7"/>
      <c r="W463" s="10"/>
    </row>
    <row r="464" ht="12.75" customHeight="1">
      <c r="A464" s="7" t="str">
        <f>"08.05.2005 07:15:00"</f>
        <v>08.05.2005 07:15:00</v>
      </c>
      <c r="B464" s="7" t="s">
        <v>82</v>
      </c>
      <c r="C464" s="7" t="s">
        <v>82</v>
      </c>
      <c r="D464" s="7">
        <v>75.0</v>
      </c>
      <c r="E464" s="8">
        <v>485.0</v>
      </c>
      <c r="F464" s="7">
        <v>38.0</v>
      </c>
      <c r="G464" s="9">
        <v>9589.0</v>
      </c>
      <c r="H464" s="7" t="s">
        <v>40</v>
      </c>
      <c r="I464" s="7">
        <v>1.0</v>
      </c>
      <c r="J464" s="7"/>
      <c r="K464" s="7" t="s">
        <v>23</v>
      </c>
      <c r="L464" s="7"/>
      <c r="M464" s="7"/>
      <c r="N464" s="7"/>
      <c r="O464" s="10"/>
      <c r="P464" s="10"/>
      <c r="Q464" s="7" t="s">
        <v>23</v>
      </c>
      <c r="R464" s="7">
        <v>33.0</v>
      </c>
      <c r="S464" s="7">
        <v>24.0</v>
      </c>
      <c r="T464" s="7"/>
      <c r="U464" s="7"/>
      <c r="V464" s="7"/>
      <c r="W464" s="10"/>
    </row>
    <row r="465" ht="12.75" customHeight="1">
      <c r="A465" s="7" t="str">
        <f>"29.04.2005 13:00:00"</f>
        <v>29.04.2005 13:00:00</v>
      </c>
      <c r="B465" s="7" t="s">
        <v>82</v>
      </c>
      <c r="C465" s="7" t="s">
        <v>82</v>
      </c>
      <c r="D465" s="7">
        <v>75.0</v>
      </c>
      <c r="E465" s="8">
        <v>51.0</v>
      </c>
      <c r="F465" s="7">
        <v>41.0</v>
      </c>
      <c r="G465" s="9">
        <v>9577.0</v>
      </c>
      <c r="H465" s="7" t="s">
        <v>40</v>
      </c>
      <c r="I465" s="7">
        <v>1.0</v>
      </c>
      <c r="J465" s="7"/>
      <c r="K465" s="7" t="s">
        <v>40</v>
      </c>
      <c r="L465" s="7"/>
      <c r="M465" s="7"/>
      <c r="N465" s="7"/>
      <c r="O465" s="10"/>
      <c r="P465" s="10"/>
      <c r="Q465" s="7" t="s">
        <v>23</v>
      </c>
      <c r="R465" s="7">
        <v>33.0</v>
      </c>
      <c r="S465" s="7">
        <v>73.0</v>
      </c>
      <c r="T465" s="7"/>
      <c r="U465" s="7"/>
      <c r="V465" s="7"/>
      <c r="W465" s="10"/>
    </row>
    <row r="466" ht="12.75" customHeight="1">
      <c r="A466" s="7" t="str">
        <f>"29.05.2005 15:30:00"</f>
        <v>29.05.2005 15:30:00</v>
      </c>
      <c r="B466" s="7" t="s">
        <v>82</v>
      </c>
      <c r="C466" s="7" t="s">
        <v>82</v>
      </c>
      <c r="D466" s="7">
        <v>77.0</v>
      </c>
      <c r="E466" s="8">
        <v>46.0</v>
      </c>
      <c r="F466" s="7">
        <v>37.0</v>
      </c>
      <c r="G466" s="9">
        <v>8742.0</v>
      </c>
      <c r="H466" s="7" t="s">
        <v>40</v>
      </c>
      <c r="I466" s="7">
        <v>1.0</v>
      </c>
      <c r="J466" s="7"/>
      <c r="K466" s="7" t="s">
        <v>40</v>
      </c>
      <c r="L466" s="7"/>
      <c r="M466" s="7"/>
      <c r="N466" s="7"/>
      <c r="O466" s="10"/>
      <c r="P466" s="10"/>
      <c r="Q466" s="7" t="s">
        <v>23</v>
      </c>
      <c r="R466" s="7">
        <v>27.0</v>
      </c>
      <c r="S466" s="7">
        <v>14.0</v>
      </c>
      <c r="T466" s="7"/>
      <c r="U466" s="7"/>
      <c r="V466" s="7"/>
      <c r="W466" s="10"/>
    </row>
    <row r="467" ht="12.75" customHeight="1">
      <c r="A467" s="7" t="str">
        <f>"08.06.2005 09:00:00"</f>
        <v>08.06.2005 09:00:00</v>
      </c>
      <c r="B467" s="7" t="s">
        <v>82</v>
      </c>
      <c r="C467" s="7" t="s">
        <v>82</v>
      </c>
      <c r="D467" s="7">
        <v>77.0</v>
      </c>
      <c r="E467" s="8">
        <v>47.0</v>
      </c>
      <c r="F467" s="7">
        <v>4.0</v>
      </c>
      <c r="G467" s="9">
        <v>8758.0</v>
      </c>
      <c r="H467" s="7" t="s">
        <v>40</v>
      </c>
      <c r="I467" s="7">
        <v>1.0</v>
      </c>
      <c r="J467" s="7"/>
      <c r="K467" s="7" t="s">
        <v>35</v>
      </c>
      <c r="L467" s="7"/>
      <c r="M467" s="7"/>
      <c r="N467" s="7"/>
      <c r="O467" s="10"/>
      <c r="P467" s="10"/>
      <c r="Q467" s="7" t="s">
        <v>23</v>
      </c>
      <c r="R467" s="7">
        <v>15.0</v>
      </c>
      <c r="S467" s="7">
        <v>78.0</v>
      </c>
      <c r="T467" s="7"/>
      <c r="U467" s="7"/>
      <c r="V467" s="7"/>
      <c r="W467" s="10"/>
    </row>
    <row r="468" ht="12.75" customHeight="1">
      <c r="A468" s="7" t="str">
        <f>"23.03.2005 10:15:00"</f>
        <v>23.03.2005 10:15:00</v>
      </c>
      <c r="B468" s="7" t="s">
        <v>82</v>
      </c>
      <c r="C468" s="7" t="s">
        <v>82</v>
      </c>
      <c r="D468" s="7">
        <v>77.0</v>
      </c>
      <c r="E468" s="8">
        <v>525.0</v>
      </c>
      <c r="F468" s="7">
        <v>41.0</v>
      </c>
      <c r="G468" s="9">
        <v>6487.0</v>
      </c>
      <c r="H468" s="7" t="s">
        <v>40</v>
      </c>
      <c r="I468" s="7">
        <v>1.0</v>
      </c>
      <c r="J468" s="7"/>
      <c r="K468" s="7" t="s">
        <v>23</v>
      </c>
      <c r="L468" s="7"/>
      <c r="M468" s="7"/>
      <c r="N468" s="7"/>
      <c r="O468" s="10"/>
      <c r="P468" s="10"/>
      <c r="Q468" s="7" t="s">
        <v>23</v>
      </c>
      <c r="R468" s="7">
        <v>33.0</v>
      </c>
      <c r="S468" s="7">
        <v>12.0</v>
      </c>
      <c r="T468" s="7"/>
      <c r="U468" s="7"/>
      <c r="V468" s="7"/>
      <c r="W468" s="10"/>
    </row>
    <row r="469" ht="12.75" customHeight="1">
      <c r="A469" s="7" t="str">
        <f>"29.04.2005 19:00:00"</f>
        <v>29.04.2005 19:00:00</v>
      </c>
      <c r="B469" s="7" t="s">
        <v>82</v>
      </c>
      <c r="C469" s="7" t="s">
        <v>82</v>
      </c>
      <c r="D469" s="7">
        <v>77.0</v>
      </c>
      <c r="E469" s="8">
        <v>525.0</v>
      </c>
      <c r="F469" s="7">
        <v>42.0</v>
      </c>
      <c r="G469" s="9">
        <v>9578.0</v>
      </c>
      <c r="H469" s="7" t="s">
        <v>40</v>
      </c>
      <c r="I469" s="7">
        <v>1.0</v>
      </c>
      <c r="J469" s="7"/>
      <c r="K469" s="7" t="s">
        <v>40</v>
      </c>
      <c r="L469" s="7"/>
      <c r="M469" s="7"/>
      <c r="N469" s="7"/>
      <c r="O469" s="10"/>
      <c r="P469" s="10"/>
      <c r="Q469" s="7" t="s">
        <v>23</v>
      </c>
      <c r="R469" s="7">
        <v>33.0</v>
      </c>
      <c r="S469" s="7">
        <v>73.0</v>
      </c>
      <c r="T469" s="7"/>
      <c r="U469" s="7"/>
      <c r="V469" s="7"/>
      <c r="W469" s="10"/>
    </row>
    <row r="470" ht="12.75" customHeight="1">
      <c r="A470" s="7" t="str">
        <f>"30.03.2005 16:30:00"</f>
        <v>30.03.2005 16:30:00</v>
      </c>
      <c r="B470" s="7" t="s">
        <v>82</v>
      </c>
      <c r="C470" s="7" t="s">
        <v>82</v>
      </c>
      <c r="D470" s="7">
        <v>78.0</v>
      </c>
      <c r="E470" s="8">
        <v>51.0</v>
      </c>
      <c r="F470" s="7">
        <v>42.0</v>
      </c>
      <c r="G470" s="9">
        <v>6493.0</v>
      </c>
      <c r="H470" s="7" t="s">
        <v>40</v>
      </c>
      <c r="I470" s="7">
        <v>1.0</v>
      </c>
      <c r="J470" s="7"/>
      <c r="K470" s="7" t="s">
        <v>23</v>
      </c>
      <c r="L470" s="7"/>
      <c r="M470" s="7"/>
      <c r="N470" s="7"/>
      <c r="O470" s="10"/>
      <c r="P470" s="10"/>
      <c r="Q470" s="7" t="s">
        <v>23</v>
      </c>
      <c r="R470" s="7">
        <v>33.0</v>
      </c>
      <c r="S470" s="7">
        <v>44.0</v>
      </c>
      <c r="T470" s="7"/>
      <c r="U470" s="7"/>
      <c r="V470" s="7"/>
      <c r="W470" s="10"/>
    </row>
    <row r="471" ht="12.75" customHeight="1">
      <c r="A471" s="7" t="str">
        <f>"29.04.2005 09:30:00"</f>
        <v>29.04.2005 09:30:00</v>
      </c>
      <c r="B471" s="7" t="s">
        <v>82</v>
      </c>
      <c r="C471" s="7" t="s">
        <v>82</v>
      </c>
      <c r="D471" s="7">
        <v>78.0</v>
      </c>
      <c r="E471" s="8">
        <v>51.0</v>
      </c>
      <c r="F471" s="7">
        <v>41.0</v>
      </c>
      <c r="G471" s="9">
        <v>9575.0</v>
      </c>
      <c r="H471" s="7" t="s">
        <v>40</v>
      </c>
      <c r="I471" s="7">
        <v>1.0</v>
      </c>
      <c r="J471" s="7"/>
      <c r="K471" s="7" t="s">
        <v>23</v>
      </c>
      <c r="L471" s="7"/>
      <c r="M471" s="7"/>
      <c r="N471" s="7"/>
      <c r="O471" s="10"/>
      <c r="P471" s="10"/>
      <c r="Q471" s="7" t="s">
        <v>23</v>
      </c>
      <c r="R471" s="7">
        <v>33.0</v>
      </c>
      <c r="S471" s="7">
        <v>59.0</v>
      </c>
      <c r="T471" s="7"/>
      <c r="U471" s="7"/>
      <c r="V471" s="7"/>
      <c r="W471" s="10"/>
    </row>
    <row r="472" ht="12.75" customHeight="1">
      <c r="A472" s="7" t="str">
        <f>"22.05.2005 18:15:00"</f>
        <v>22.05.2005 18:15:00</v>
      </c>
      <c r="B472" s="7" t="s">
        <v>82</v>
      </c>
      <c r="C472" s="7" t="s">
        <v>82</v>
      </c>
      <c r="D472" s="7">
        <v>78.0</v>
      </c>
      <c r="E472" s="8">
        <v>52.0</v>
      </c>
      <c r="F472" s="7">
        <v>39.0</v>
      </c>
      <c r="G472" s="9">
        <v>8723.0</v>
      </c>
      <c r="H472" s="7" t="s">
        <v>40</v>
      </c>
      <c r="I472" s="7">
        <v>1.0</v>
      </c>
      <c r="J472" s="7"/>
      <c r="K472" s="7" t="s">
        <v>23</v>
      </c>
      <c r="L472" s="7"/>
      <c r="M472" s="7"/>
      <c r="N472" s="7"/>
      <c r="O472" s="10"/>
      <c r="P472" s="10"/>
      <c r="Q472" s="7" t="s">
        <v>23</v>
      </c>
      <c r="R472" s="7">
        <v>39.0</v>
      </c>
      <c r="S472" s="7">
        <v>16.0</v>
      </c>
      <c r="T472" s="7"/>
      <c r="U472" s="7"/>
      <c r="V472" s="7"/>
      <c r="W472" s="10"/>
    </row>
    <row r="473" ht="12.75" customHeight="1">
      <c r="A473" s="7" t="str">
        <f>"23.03.2005 11:30:00"</f>
        <v>23.03.2005 11:30:00</v>
      </c>
      <c r="B473" s="7" t="s">
        <v>82</v>
      </c>
      <c r="C473" s="7" t="s">
        <v>82</v>
      </c>
      <c r="D473" s="7">
        <v>79.0</v>
      </c>
      <c r="E473" s="8">
        <v>56.0</v>
      </c>
      <c r="F473" s="7">
        <v>43.0</v>
      </c>
      <c r="G473" s="9">
        <v>6489.0</v>
      </c>
      <c r="H473" s="7" t="s">
        <v>40</v>
      </c>
      <c r="I473" s="7">
        <v>1.0</v>
      </c>
      <c r="J473" s="7"/>
      <c r="K473" s="7" t="s">
        <v>23</v>
      </c>
      <c r="L473" s="7"/>
      <c r="M473" s="7"/>
      <c r="N473" s="7"/>
      <c r="O473" s="10"/>
      <c r="P473" s="10"/>
      <c r="Q473" s="7" t="s">
        <v>23</v>
      </c>
      <c r="R473" s="7">
        <v>33.0</v>
      </c>
      <c r="S473" s="7">
        <v>24.0</v>
      </c>
      <c r="T473" s="7"/>
      <c r="U473" s="7"/>
      <c r="V473" s="7"/>
      <c r="W473" s="10"/>
    </row>
    <row r="474" ht="12.75" customHeight="1">
      <c r="A474" s="7" t="str">
        <f>"17.05.2005 11:30:00"</f>
        <v>17.05.2005 11:30:00</v>
      </c>
      <c r="B474" s="7" t="s">
        <v>82</v>
      </c>
      <c r="C474" s="7" t="s">
        <v>82</v>
      </c>
      <c r="D474" s="7">
        <v>8.0</v>
      </c>
      <c r="E474" s="8">
        <v>575.0</v>
      </c>
      <c r="F474" s="7">
        <v>43.0</v>
      </c>
      <c r="G474" s="9">
        <v>8712.0</v>
      </c>
      <c r="H474" s="7" t="s">
        <v>40</v>
      </c>
      <c r="I474" s="7">
        <v>1.0</v>
      </c>
      <c r="J474" s="7"/>
      <c r="K474" s="7" t="s">
        <v>23</v>
      </c>
      <c r="L474" s="7"/>
      <c r="M474" s="7"/>
      <c r="N474" s="7"/>
      <c r="O474" s="10"/>
      <c r="P474" s="10"/>
      <c r="Q474" s="7" t="s">
        <v>23</v>
      </c>
      <c r="R474" s="7">
        <v>33.0</v>
      </c>
      <c r="S474" s="7">
        <v>66.0</v>
      </c>
      <c r="T474" s="7"/>
      <c r="U474" s="7"/>
      <c r="V474" s="7"/>
      <c r="W474" s="10"/>
    </row>
    <row r="475" ht="12.75" customHeight="1">
      <c r="A475" s="7" t="str">
        <f>"23.04.2005 12:30:00"</f>
        <v>23.04.2005 12:30:00</v>
      </c>
      <c r="B475" s="7" t="s">
        <v>82</v>
      </c>
      <c r="C475" s="7" t="s">
        <v>82</v>
      </c>
      <c r="D475" s="7">
        <v>83.0</v>
      </c>
      <c r="E475" s="8">
        <v>635.0</v>
      </c>
      <c r="F475" s="7">
        <v>44.0</v>
      </c>
      <c r="G475" s="9">
        <v>9565.0</v>
      </c>
      <c r="H475" s="7" t="s">
        <v>40</v>
      </c>
      <c r="I475" s="7">
        <v>1.0</v>
      </c>
      <c r="J475" s="7"/>
      <c r="K475" s="7" t="s">
        <v>23</v>
      </c>
      <c r="L475" s="7"/>
      <c r="M475" s="7"/>
      <c r="N475" s="7"/>
      <c r="O475" s="10"/>
      <c r="P475" s="10"/>
      <c r="Q475" s="7" t="s">
        <v>23</v>
      </c>
      <c r="R475" s="7">
        <v>33.0</v>
      </c>
      <c r="S475" s="7">
        <v>26.0</v>
      </c>
      <c r="T475" s="7"/>
      <c r="U475" s="7"/>
      <c r="V475" s="7"/>
      <c r="W475" s="10"/>
    </row>
    <row r="476" ht="12.75" customHeight="1">
      <c r="A476" s="7" t="str">
        <f>"12.04.2005 17:30:00"</f>
        <v>12.04.2005 17:30:00</v>
      </c>
      <c r="B476" s="7" t="s">
        <v>82</v>
      </c>
      <c r="C476" s="7" t="s">
        <v>82</v>
      </c>
      <c r="D476" s="7">
        <v>69.0</v>
      </c>
      <c r="E476" s="8">
        <v>33.0</v>
      </c>
      <c r="F476" s="7">
        <v>34.0</v>
      </c>
      <c r="G476" s="9">
        <v>6499.0</v>
      </c>
      <c r="H476" s="7" t="s">
        <v>40</v>
      </c>
      <c r="I476" s="7">
        <v>11.0</v>
      </c>
      <c r="J476" s="7"/>
      <c r="K476" s="7" t="s">
        <v>23</v>
      </c>
      <c r="L476" s="7"/>
      <c r="M476" s="7"/>
      <c r="N476" s="7"/>
      <c r="O476" s="10"/>
      <c r="P476" s="10"/>
      <c r="Q476" s="7" t="s">
        <v>23</v>
      </c>
      <c r="R476" s="7">
        <v>33.0</v>
      </c>
      <c r="S476" s="7">
        <v>12.0</v>
      </c>
      <c r="T476" s="7"/>
      <c r="U476" s="7"/>
      <c r="V476" s="7"/>
      <c r="W476" s="10"/>
    </row>
    <row r="477" ht="12.75" customHeight="1">
      <c r="A477" s="7" t="str">
        <f>"02.05.2005 18:00:00"</f>
        <v>02.05.2005 18:00:00</v>
      </c>
      <c r="B477" s="7" t="s">
        <v>82</v>
      </c>
      <c r="C477" s="7" t="s">
        <v>82</v>
      </c>
      <c r="D477" s="7">
        <v>71.0</v>
      </c>
      <c r="E477" s="8">
        <v>38.0</v>
      </c>
      <c r="F477" s="7">
        <v>36.0</v>
      </c>
      <c r="G477" s="9">
        <v>9581.0</v>
      </c>
      <c r="H477" s="7" t="s">
        <v>40</v>
      </c>
      <c r="I477" s="7">
        <v>11.0</v>
      </c>
      <c r="J477" s="7"/>
      <c r="K477" s="7" t="s">
        <v>40</v>
      </c>
      <c r="L477" s="7"/>
      <c r="M477" s="7"/>
      <c r="N477" s="7"/>
      <c r="O477" s="10"/>
      <c r="P477" s="10"/>
      <c r="Q477" s="7" t="s">
        <v>23</v>
      </c>
      <c r="R477" s="7">
        <v>27.0</v>
      </c>
      <c r="S477" s="7">
        <v>27.0</v>
      </c>
      <c r="T477" s="7"/>
      <c r="U477" s="7"/>
      <c r="V477" s="7"/>
      <c r="W477" s="10"/>
    </row>
    <row r="478" ht="12.75" customHeight="1">
      <c r="A478" s="7" t="str">
        <f>"18.05.2005 18:15:00"</f>
        <v>18.05.2005 18:15:00</v>
      </c>
      <c r="B478" s="7" t="s">
        <v>82</v>
      </c>
      <c r="C478" s="7" t="s">
        <v>82</v>
      </c>
      <c r="D478" s="7">
        <v>72.0</v>
      </c>
      <c r="E478" s="8">
        <v>38.0</v>
      </c>
      <c r="F478" s="7">
        <v>35.0</v>
      </c>
      <c r="G478" s="9">
        <v>8715.0</v>
      </c>
      <c r="H478" s="7" t="s">
        <v>40</v>
      </c>
      <c r="I478" s="7">
        <v>11.0</v>
      </c>
      <c r="J478" s="7"/>
      <c r="K478" s="7" t="s">
        <v>23</v>
      </c>
      <c r="L478" s="7"/>
      <c r="M478" s="7"/>
      <c r="N478" s="7"/>
      <c r="O478" s="10"/>
      <c r="P478" s="10"/>
      <c r="Q478" s="7" t="s">
        <v>23</v>
      </c>
      <c r="R478" s="7">
        <v>33.0</v>
      </c>
      <c r="S478" s="7">
        <v>18.0</v>
      </c>
      <c r="T478" s="7"/>
      <c r="U478" s="7"/>
      <c r="V478" s="7"/>
      <c r="W478" s="10"/>
    </row>
    <row r="479" ht="12.75" customHeight="1">
      <c r="A479" s="7" t="str">
        <f>"10.05.2005 18:00:00"</f>
        <v>10.05.2005 18:00:00</v>
      </c>
      <c r="B479" s="7" t="s">
        <v>82</v>
      </c>
      <c r="C479" s="7" t="s">
        <v>82</v>
      </c>
      <c r="D479" s="7">
        <v>73.0</v>
      </c>
      <c r="E479" s="8">
        <v>415.0</v>
      </c>
      <c r="F479" s="7">
        <v>39.0</v>
      </c>
      <c r="G479" s="9">
        <v>8701.0</v>
      </c>
      <c r="H479" s="7" t="s">
        <v>40</v>
      </c>
      <c r="I479" s="7">
        <v>11.0</v>
      </c>
      <c r="J479" s="7"/>
      <c r="K479" s="7" t="s">
        <v>23</v>
      </c>
      <c r="L479" s="7"/>
      <c r="M479" s="7"/>
      <c r="N479" s="7"/>
      <c r="O479" s="10"/>
      <c r="P479" s="10"/>
      <c r="Q479" s="7" t="s">
        <v>23</v>
      </c>
      <c r="R479" s="7">
        <v>33.0</v>
      </c>
      <c r="S479" s="7">
        <v>65.0</v>
      </c>
      <c r="T479" s="7"/>
      <c r="U479" s="7"/>
      <c r="V479" s="7"/>
      <c r="W479" s="10"/>
    </row>
    <row r="480" ht="12.75" customHeight="1">
      <c r="A480" s="7" t="str">
        <f>"24.05.2005 10:00:00"</f>
        <v>24.05.2005 10:00:00</v>
      </c>
      <c r="B480" s="7" t="s">
        <v>82</v>
      </c>
      <c r="C480" s="7" t="s">
        <v>82</v>
      </c>
      <c r="D480" s="7">
        <v>75.0</v>
      </c>
      <c r="E480" s="8">
        <v>5.0</v>
      </c>
      <c r="F480" s="7">
        <v>4.0</v>
      </c>
      <c r="G480" s="9">
        <v>8731.0</v>
      </c>
      <c r="H480" s="7" t="s">
        <v>40</v>
      </c>
      <c r="I480" s="7">
        <v>11.0</v>
      </c>
      <c r="J480" s="7"/>
      <c r="K480" s="7" t="s">
        <v>23</v>
      </c>
      <c r="L480" s="7"/>
      <c r="M480" s="7"/>
      <c r="N480" s="7"/>
      <c r="O480" s="10"/>
      <c r="P480" s="10"/>
      <c r="Q480" s="7" t="s">
        <v>23</v>
      </c>
      <c r="R480" s="7">
        <v>33.0</v>
      </c>
      <c r="S480" s="7">
        <v>18.0</v>
      </c>
      <c r="T480" s="7"/>
      <c r="U480" s="7"/>
      <c r="V480" s="7"/>
      <c r="W480" s="10"/>
    </row>
    <row r="481" ht="12.75" customHeight="1">
      <c r="A481" s="7" t="str">
        <f>"08.05.2005 09:00:00"</f>
        <v>08.05.2005 09:00:00</v>
      </c>
      <c r="B481" s="7" t="s">
        <v>82</v>
      </c>
      <c r="C481" s="7" t="s">
        <v>82</v>
      </c>
      <c r="D481" s="7">
        <v>76.0</v>
      </c>
      <c r="E481" s="8">
        <v>525.0</v>
      </c>
      <c r="F481" s="7">
        <v>41.0</v>
      </c>
      <c r="G481" s="9">
        <v>9588.0</v>
      </c>
      <c r="H481" s="7" t="s">
        <v>40</v>
      </c>
      <c r="I481" s="7">
        <v>11.0</v>
      </c>
      <c r="J481" s="7"/>
      <c r="K481" s="7" t="s">
        <v>23</v>
      </c>
      <c r="L481" s="7"/>
      <c r="M481" s="7"/>
      <c r="N481" s="7"/>
      <c r="O481" s="10"/>
      <c r="P481" s="10"/>
      <c r="Q481" s="7" t="s">
        <v>23</v>
      </c>
      <c r="R481" s="7">
        <v>27.0</v>
      </c>
      <c r="S481" s="7">
        <v>48.0</v>
      </c>
      <c r="T481" s="7"/>
      <c r="U481" s="7"/>
      <c r="V481" s="7"/>
      <c r="W481" s="10"/>
    </row>
    <row r="482" ht="12.75" customHeight="1">
      <c r="A482" s="7" t="str">
        <f>"10.05.2005 10:00:00"</f>
        <v>10.05.2005 10:00:00</v>
      </c>
      <c r="B482" s="7" t="s">
        <v>82</v>
      </c>
      <c r="C482" s="7" t="s">
        <v>82</v>
      </c>
      <c r="D482" s="7">
        <v>77.0</v>
      </c>
      <c r="E482" s="8">
        <v>475.0</v>
      </c>
      <c r="F482" s="7">
        <v>39.0</v>
      </c>
      <c r="G482" s="9">
        <v>9599.0</v>
      </c>
      <c r="H482" s="7" t="s">
        <v>40</v>
      </c>
      <c r="I482" s="7">
        <v>11.0</v>
      </c>
      <c r="J482" s="7"/>
      <c r="K482" s="7" t="s">
        <v>23</v>
      </c>
      <c r="L482" s="7"/>
      <c r="M482" s="7"/>
      <c r="N482" s="7"/>
      <c r="O482" s="10"/>
      <c r="P482" s="10"/>
      <c r="Q482" s="7" t="s">
        <v>23</v>
      </c>
      <c r="R482" s="7">
        <v>33.0</v>
      </c>
      <c r="S482" s="7">
        <v>66.0</v>
      </c>
      <c r="T482" s="7"/>
      <c r="U482" s="7"/>
      <c r="V482" s="7"/>
      <c r="W482" s="10"/>
    </row>
    <row r="483" ht="12.75" customHeight="1">
      <c r="A483" s="7" t="str">
        <f>"08.06.2005 17:30:00"</f>
        <v>08.06.2005 17:30:00</v>
      </c>
      <c r="B483" s="7" t="s">
        <v>82</v>
      </c>
      <c r="C483" s="7" t="s">
        <v>82</v>
      </c>
      <c r="D483" s="7">
        <v>77.0</v>
      </c>
      <c r="E483" s="8">
        <v>49.0</v>
      </c>
      <c r="F483" s="7">
        <v>4.0</v>
      </c>
      <c r="G483" s="9">
        <v>8760.0</v>
      </c>
      <c r="H483" s="7" t="s">
        <v>40</v>
      </c>
      <c r="I483" s="7">
        <v>11.0</v>
      </c>
      <c r="J483" s="7"/>
      <c r="K483" s="7" t="s">
        <v>23</v>
      </c>
      <c r="L483" s="7"/>
      <c r="M483" s="7"/>
      <c r="N483" s="7"/>
      <c r="O483" s="10"/>
      <c r="P483" s="10"/>
      <c r="Q483" s="7" t="s">
        <v>23</v>
      </c>
      <c r="R483" s="7">
        <v>33.0</v>
      </c>
      <c r="S483" s="7">
        <v>74.0</v>
      </c>
      <c r="T483" s="7"/>
      <c r="U483" s="7"/>
      <c r="V483" s="7"/>
      <c r="W483" s="10"/>
    </row>
    <row r="484" ht="12.75" customHeight="1">
      <c r="A484" s="7" t="str">
        <f>"06.06.2005 16:30:00"</f>
        <v>06.06.2005 16:30:00</v>
      </c>
      <c r="B484" s="7" t="s">
        <v>82</v>
      </c>
      <c r="C484" s="7" t="s">
        <v>82</v>
      </c>
      <c r="D484" s="7">
        <v>78.0</v>
      </c>
      <c r="E484" s="8">
        <v>5.0</v>
      </c>
      <c r="F484" s="7">
        <v>4.0</v>
      </c>
      <c r="G484" s="9">
        <v>8755.0</v>
      </c>
      <c r="H484" s="7" t="s">
        <v>40</v>
      </c>
      <c r="I484" s="7">
        <v>11.0</v>
      </c>
      <c r="J484" s="7"/>
      <c r="K484" s="7" t="s">
        <v>23</v>
      </c>
      <c r="L484" s="7"/>
      <c r="M484" s="7"/>
      <c r="N484" s="7"/>
      <c r="O484" s="10"/>
      <c r="P484" s="10"/>
      <c r="Q484" s="7" t="s">
        <v>23</v>
      </c>
      <c r="R484" s="7">
        <v>33.0</v>
      </c>
      <c r="S484" s="7">
        <v>4.0</v>
      </c>
      <c r="T484" s="7"/>
      <c r="U484" s="7"/>
      <c r="V484" s="7"/>
      <c r="W484" s="10"/>
    </row>
    <row r="485" ht="12.75" customHeight="1">
      <c r="A485" s="7" t="str">
        <f>"02.04.2005 12:30:00"</f>
        <v>02.04.2005 12:30:00</v>
      </c>
      <c r="B485" s="7" t="s">
        <v>82</v>
      </c>
      <c r="C485" s="7" t="s">
        <v>82</v>
      </c>
      <c r="D485" s="7">
        <v>78.0</v>
      </c>
      <c r="E485" s="8">
        <v>575.0</v>
      </c>
      <c r="F485" s="7">
        <v>43.0</v>
      </c>
      <c r="G485" s="9">
        <v>6495.0</v>
      </c>
      <c r="H485" s="7" t="s">
        <v>40</v>
      </c>
      <c r="I485" s="7">
        <v>11.0</v>
      </c>
      <c r="J485" s="7"/>
      <c r="K485" s="7" t="s">
        <v>23</v>
      </c>
      <c r="L485" s="7"/>
      <c r="M485" s="7"/>
      <c r="N485" s="7"/>
      <c r="O485" s="10"/>
      <c r="P485" s="10"/>
      <c r="Q485" s="7" t="s">
        <v>23</v>
      </c>
      <c r="R485" s="7">
        <v>33.0</v>
      </c>
      <c r="S485" s="7">
        <v>24.0</v>
      </c>
      <c r="T485" s="7"/>
      <c r="U485" s="7"/>
      <c r="V485" s="7"/>
      <c r="W485" s="10"/>
    </row>
    <row r="486" ht="12.75" customHeight="1">
      <c r="A486" s="7" t="str">
        <f>"24.05.2005 14:00:00"</f>
        <v>24.05.2005 14:00:00</v>
      </c>
      <c r="B486" s="7" t="s">
        <v>82</v>
      </c>
      <c r="C486" s="7" t="s">
        <v>82</v>
      </c>
      <c r="D486" s="7">
        <v>79.0</v>
      </c>
      <c r="E486" s="8">
        <v>55.0</v>
      </c>
      <c r="F486" s="7">
        <v>41.0</v>
      </c>
      <c r="G486" s="9">
        <v>8730.0</v>
      </c>
      <c r="H486" s="7" t="s">
        <v>40</v>
      </c>
      <c r="I486" s="7">
        <v>11.0</v>
      </c>
      <c r="J486" s="7"/>
      <c r="K486" s="7" t="s">
        <v>23</v>
      </c>
      <c r="L486" s="7"/>
      <c r="M486" s="7"/>
      <c r="N486" s="7"/>
      <c r="O486" s="10"/>
      <c r="P486" s="10"/>
      <c r="Q486" s="7" t="s">
        <v>23</v>
      </c>
      <c r="R486" s="7">
        <v>33.0</v>
      </c>
      <c r="S486" s="7">
        <v>18.0</v>
      </c>
      <c r="T486" s="7"/>
      <c r="U486" s="7"/>
      <c r="V486" s="7"/>
      <c r="W486" s="10"/>
    </row>
    <row r="487" ht="12.75" customHeight="1">
      <c r="A487" s="7" t="str">
        <f>"08.06.2005 17:00:00"</f>
        <v>08.06.2005 17:00:00</v>
      </c>
      <c r="B487" s="7" t="s">
        <v>82</v>
      </c>
      <c r="C487" s="7" t="s">
        <v>82</v>
      </c>
      <c r="D487" s="7">
        <v>79.0</v>
      </c>
      <c r="E487" s="8">
        <v>58.0</v>
      </c>
      <c r="F487" s="7">
        <v>44.0</v>
      </c>
      <c r="G487" s="9">
        <v>8759.0</v>
      </c>
      <c r="H487" s="7" t="s">
        <v>40</v>
      </c>
      <c r="I487" s="7">
        <v>11.0</v>
      </c>
      <c r="J487" s="7"/>
      <c r="K487" s="7" t="s">
        <v>23</v>
      </c>
      <c r="L487" s="7"/>
      <c r="M487" s="7"/>
      <c r="N487" s="7"/>
      <c r="O487" s="10"/>
      <c r="P487" s="10"/>
      <c r="Q487" s="7" t="s">
        <v>23</v>
      </c>
      <c r="R487" s="7">
        <v>33.0</v>
      </c>
      <c r="S487" s="7">
        <v>74.0</v>
      </c>
      <c r="T487" s="7"/>
      <c r="U487" s="7"/>
      <c r="V487" s="7"/>
      <c r="W487" s="10"/>
    </row>
    <row r="488" ht="12.75" customHeight="1">
      <c r="A488" s="7" t="str">
        <f>"23.03.2005 11:00:00"</f>
        <v>23.03.2005 11:00:00</v>
      </c>
      <c r="B488" s="7" t="s">
        <v>82</v>
      </c>
      <c r="C488" s="7" t="s">
        <v>82</v>
      </c>
      <c r="D488" s="7">
        <v>69.0</v>
      </c>
      <c r="E488" s="8">
        <v>35.0</v>
      </c>
      <c r="F488" s="7">
        <v>35.0</v>
      </c>
      <c r="G488" s="9">
        <v>6488.0</v>
      </c>
      <c r="H488" s="7" t="s">
        <v>40</v>
      </c>
      <c r="I488" s="7">
        <v>12.0</v>
      </c>
      <c r="J488" s="7"/>
      <c r="K488" s="7" t="s">
        <v>23</v>
      </c>
      <c r="L488" s="7"/>
      <c r="M488" s="7"/>
      <c r="N488" s="7"/>
      <c r="O488" s="10"/>
      <c r="P488" s="10"/>
      <c r="Q488" s="7" t="s">
        <v>23</v>
      </c>
      <c r="R488" s="7">
        <v>33.0</v>
      </c>
      <c r="S488" s="7">
        <v>12.0</v>
      </c>
      <c r="T488" s="7"/>
      <c r="U488" s="7"/>
      <c r="V488" s="7"/>
      <c r="W488" s="10"/>
    </row>
    <row r="489" ht="12.75" customHeight="1">
      <c r="A489" s="7" t="str">
        <f>"09.05.2005 16:00:00"</f>
        <v>09.05.2005 16:00:00</v>
      </c>
      <c r="B489" s="7" t="s">
        <v>82</v>
      </c>
      <c r="C489" s="7" t="s">
        <v>82</v>
      </c>
      <c r="D489" s="7">
        <v>73.0</v>
      </c>
      <c r="E489" s="8">
        <v>42.0</v>
      </c>
      <c r="F489" s="7">
        <v>38.0</v>
      </c>
      <c r="G489" s="9">
        <v>9596.0</v>
      </c>
      <c r="H489" s="7" t="s">
        <v>40</v>
      </c>
      <c r="I489" s="7">
        <v>12.0</v>
      </c>
      <c r="J489" s="7"/>
      <c r="K489" s="7" t="s">
        <v>23</v>
      </c>
      <c r="L489" s="7"/>
      <c r="M489" s="7"/>
      <c r="N489" s="7"/>
      <c r="O489" s="10"/>
      <c r="P489" s="10"/>
      <c r="Q489" s="7" t="s">
        <v>23</v>
      </c>
      <c r="R489" s="7">
        <v>33.0</v>
      </c>
      <c r="S489" s="7">
        <v>24.0</v>
      </c>
      <c r="T489" s="7"/>
      <c r="U489" s="7"/>
      <c r="V489" s="7"/>
      <c r="W489" s="10"/>
    </row>
    <row r="490" ht="12.75" customHeight="1">
      <c r="A490" s="7" t="str">
        <f>"23.05.2005 09:00:00"</f>
        <v>23.05.2005 09:00:00</v>
      </c>
      <c r="B490" s="7" t="s">
        <v>82</v>
      </c>
      <c r="C490" s="7" t="s">
        <v>82</v>
      </c>
      <c r="D490" s="7">
        <v>73.0</v>
      </c>
      <c r="E490" s="8">
        <v>43.0</v>
      </c>
      <c r="F490" s="7">
        <v>38.0</v>
      </c>
      <c r="G490" s="9">
        <v>8726.0</v>
      </c>
      <c r="H490" s="7" t="s">
        <v>40</v>
      </c>
      <c r="I490" s="7">
        <v>12.0</v>
      </c>
      <c r="J490" s="7"/>
      <c r="K490" s="7" t="s">
        <v>40</v>
      </c>
      <c r="L490" s="7"/>
      <c r="M490" s="7"/>
      <c r="N490" s="7"/>
      <c r="O490" s="10"/>
      <c r="P490" s="10"/>
      <c r="Q490" s="7" t="s">
        <v>23</v>
      </c>
      <c r="R490" s="7">
        <v>15.0</v>
      </c>
      <c r="S490" s="7">
        <v>30.0</v>
      </c>
      <c r="T490" s="7"/>
      <c r="U490" s="7"/>
      <c r="V490" s="7"/>
      <c r="W490" s="10"/>
    </row>
    <row r="491" ht="12.75" customHeight="1">
      <c r="A491" s="7" t="str">
        <f>"25.04.2005 11:00:00"</f>
        <v>25.04.2005 11:00:00</v>
      </c>
      <c r="B491" s="7" t="s">
        <v>82</v>
      </c>
      <c r="C491" s="7" t="s">
        <v>82</v>
      </c>
      <c r="D491" s="7">
        <v>74.0</v>
      </c>
      <c r="E491" s="8">
        <v>42.0</v>
      </c>
      <c r="F491" s="7">
        <v>38.0</v>
      </c>
      <c r="G491" s="9">
        <v>9566.0</v>
      </c>
      <c r="H491" s="7" t="s">
        <v>40</v>
      </c>
      <c r="I491" s="7">
        <v>12.0</v>
      </c>
      <c r="J491" s="7"/>
      <c r="K491" s="7" t="s">
        <v>23</v>
      </c>
      <c r="L491" s="7"/>
      <c r="M491" s="7"/>
      <c r="N491" s="7"/>
      <c r="O491" s="10"/>
      <c r="P491" s="10"/>
      <c r="Q491" s="7" t="s">
        <v>23</v>
      </c>
      <c r="R491" s="7">
        <v>33.0</v>
      </c>
      <c r="S491" s="7">
        <v>2.0</v>
      </c>
      <c r="T491" s="7"/>
      <c r="U491" s="7"/>
      <c r="V491" s="7"/>
      <c r="W491" s="10"/>
    </row>
    <row r="492" ht="12.75" customHeight="1">
      <c r="A492" s="7" t="str">
        <f>"15.05.2005 10:30:00"</f>
        <v>15.05.2005 10:30:00</v>
      </c>
      <c r="B492" s="7" t="s">
        <v>82</v>
      </c>
      <c r="C492" s="7" t="s">
        <v>82</v>
      </c>
      <c r="D492" s="7">
        <v>74.0</v>
      </c>
      <c r="E492" s="8">
        <v>42.0</v>
      </c>
      <c r="F492" s="7">
        <v>39.0</v>
      </c>
      <c r="G492" s="9">
        <v>8711.0</v>
      </c>
      <c r="H492" s="7" t="s">
        <v>40</v>
      </c>
      <c r="I492" s="7">
        <v>12.0</v>
      </c>
      <c r="J492" s="7"/>
      <c r="K492" s="7" t="s">
        <v>23</v>
      </c>
      <c r="L492" s="7"/>
      <c r="M492" s="7"/>
      <c r="N492" s="7"/>
      <c r="O492" s="10"/>
      <c r="P492" s="10"/>
      <c r="Q492" s="7" t="s">
        <v>23</v>
      </c>
      <c r="R492" s="7">
        <v>33.0</v>
      </c>
      <c r="S492" s="7">
        <v>66.0</v>
      </c>
      <c r="T492" s="7"/>
      <c r="U492" s="7"/>
      <c r="V492" s="7"/>
      <c r="W492" s="10"/>
    </row>
    <row r="493" ht="12.75" customHeight="1">
      <c r="A493" s="7" t="str">
        <f>"15.05.2005 09:00:00"</f>
        <v>15.05.2005 09:00:00</v>
      </c>
      <c r="B493" s="7" t="s">
        <v>82</v>
      </c>
      <c r="C493" s="7" t="s">
        <v>82</v>
      </c>
      <c r="D493" s="7">
        <v>75.0</v>
      </c>
      <c r="E493" s="8">
        <v>48.0</v>
      </c>
      <c r="F493" s="7">
        <v>4.0</v>
      </c>
      <c r="G493" s="9">
        <v>8710.0</v>
      </c>
      <c r="H493" s="7" t="s">
        <v>40</v>
      </c>
      <c r="I493" s="7">
        <v>12.0</v>
      </c>
      <c r="J493" s="7"/>
      <c r="K493" s="7" t="s">
        <v>40</v>
      </c>
      <c r="L493" s="7"/>
      <c r="M493" s="7"/>
      <c r="N493" s="7"/>
      <c r="O493" s="10"/>
      <c r="P493" s="10"/>
      <c r="Q493" s="7" t="s">
        <v>23</v>
      </c>
      <c r="R493" s="7">
        <v>33.0</v>
      </c>
      <c r="S493" s="7">
        <v>4.0</v>
      </c>
      <c r="T493" s="7"/>
      <c r="U493" s="7"/>
      <c r="V493" s="7"/>
      <c r="W493" s="10"/>
    </row>
    <row r="494" ht="12.75" customHeight="1">
      <c r="A494" s="7" t="str">
        <f>"27.03.2005 16:00:00"</f>
        <v>27.03.2005 16:00:00</v>
      </c>
      <c r="B494" s="7" t="s">
        <v>82</v>
      </c>
      <c r="C494" s="7" t="s">
        <v>82</v>
      </c>
      <c r="D494" s="7">
        <v>75.0</v>
      </c>
      <c r="E494" s="8">
        <v>485.0</v>
      </c>
      <c r="F494" s="7">
        <v>4.0</v>
      </c>
      <c r="G494" s="9">
        <v>6491.0</v>
      </c>
      <c r="H494" s="7" t="s">
        <v>40</v>
      </c>
      <c r="I494" s="7">
        <v>12.0</v>
      </c>
      <c r="J494" s="7"/>
      <c r="K494" s="7" t="s">
        <v>23</v>
      </c>
      <c r="L494" s="7"/>
      <c r="M494" s="7"/>
      <c r="N494" s="7"/>
      <c r="O494" s="10"/>
      <c r="P494" s="10"/>
      <c r="Q494" s="7" t="s">
        <v>23</v>
      </c>
      <c r="R494" s="7">
        <v>27.0</v>
      </c>
      <c r="S494" s="7">
        <v>27.0</v>
      </c>
      <c r="T494" s="7"/>
      <c r="U494" s="7"/>
      <c r="V494" s="7"/>
      <c r="W494" s="10"/>
    </row>
    <row r="495" ht="12.75" customHeight="1">
      <c r="A495" s="7" t="str">
        <f>"23.03.2005 14:30:00"</f>
        <v>23.03.2005 14:30:00</v>
      </c>
      <c r="B495" s="7" t="s">
        <v>82</v>
      </c>
      <c r="C495" s="7" t="s">
        <v>82</v>
      </c>
      <c r="D495" s="7">
        <v>75.0</v>
      </c>
      <c r="E495" s="8">
        <v>5.0</v>
      </c>
      <c r="F495" s="7">
        <v>4.0</v>
      </c>
      <c r="G495" s="9">
        <v>6490.0</v>
      </c>
      <c r="H495" s="7" t="s">
        <v>40</v>
      </c>
      <c r="I495" s="7">
        <v>12.0</v>
      </c>
      <c r="J495" s="7"/>
      <c r="K495" s="7" t="s">
        <v>23</v>
      </c>
      <c r="L495" s="7"/>
      <c r="M495" s="7"/>
      <c r="N495" s="7"/>
      <c r="O495" s="10"/>
      <c r="P495" s="10"/>
      <c r="Q495" s="7" t="s">
        <v>23</v>
      </c>
      <c r="R495" s="7">
        <v>33.0</v>
      </c>
      <c r="S495" s="7">
        <v>12.0</v>
      </c>
      <c r="T495" s="7"/>
      <c r="U495" s="7"/>
      <c r="V495" s="7"/>
      <c r="W495" s="10"/>
    </row>
    <row r="496" ht="12.75" customHeight="1">
      <c r="A496" s="7" t="str">
        <f>"15.04.2005 11:00:00"</f>
        <v>15.04.2005 11:00:00</v>
      </c>
      <c r="B496" s="7" t="s">
        <v>82</v>
      </c>
      <c r="C496" s="7" t="s">
        <v>82</v>
      </c>
      <c r="D496" s="7">
        <v>76.0</v>
      </c>
      <c r="E496" s="8">
        <v>46.0</v>
      </c>
      <c r="F496" s="7">
        <v>38.0</v>
      </c>
      <c r="G496" s="9">
        <v>6500.0</v>
      </c>
      <c r="H496" s="7" t="s">
        <v>40</v>
      </c>
      <c r="I496" s="7">
        <v>12.0</v>
      </c>
      <c r="J496" s="7"/>
      <c r="K496" s="7" t="s">
        <v>23</v>
      </c>
      <c r="L496" s="7"/>
      <c r="M496" s="7"/>
      <c r="N496" s="7"/>
      <c r="O496" s="10"/>
      <c r="P496" s="10"/>
      <c r="Q496" s="7" t="s">
        <v>23</v>
      </c>
      <c r="R496" s="7">
        <v>33.0</v>
      </c>
      <c r="S496" s="7">
        <v>76.0</v>
      </c>
      <c r="T496" s="7"/>
      <c r="U496" s="7"/>
      <c r="V496" s="7"/>
      <c r="W496" s="10"/>
    </row>
    <row r="497" ht="12.75" customHeight="1">
      <c r="A497" s="7" t="str">
        <f>"25.04.2005 18:30:00"</f>
        <v>25.04.2005 18:30:00</v>
      </c>
      <c r="B497" s="7" t="s">
        <v>82</v>
      </c>
      <c r="C497" s="7" t="s">
        <v>82</v>
      </c>
      <c r="D497" s="7">
        <v>77.0</v>
      </c>
      <c r="E497" s="8">
        <v>515.0</v>
      </c>
      <c r="F497" s="7">
        <v>42.0</v>
      </c>
      <c r="G497" s="9">
        <v>9567.0</v>
      </c>
      <c r="H497" s="7" t="s">
        <v>40</v>
      </c>
      <c r="I497" s="7">
        <v>12.0</v>
      </c>
      <c r="J497" s="7"/>
      <c r="K497" s="7" t="s">
        <v>23</v>
      </c>
      <c r="L497" s="7"/>
      <c r="M497" s="7"/>
      <c r="N497" s="7"/>
      <c r="O497" s="10"/>
      <c r="P497" s="10"/>
      <c r="Q497" s="7" t="s">
        <v>23</v>
      </c>
      <c r="R497" s="7">
        <v>33.0</v>
      </c>
      <c r="S497" s="7">
        <v>2.0</v>
      </c>
      <c r="T497" s="7"/>
      <c r="U497" s="7"/>
      <c r="V497" s="7"/>
      <c r="W497" s="10"/>
    </row>
    <row r="498" ht="12.75" customHeight="1">
      <c r="A498" s="7" t="str">
        <f>"11.06.2005 09:45:00"</f>
        <v>11.06.2005 09:45:00</v>
      </c>
      <c r="B498" s="7" t="s">
        <v>82</v>
      </c>
      <c r="C498" s="7" t="s">
        <v>82</v>
      </c>
      <c r="D498" s="7">
        <v>79.0</v>
      </c>
      <c r="E498" s="8">
        <v>51.0</v>
      </c>
      <c r="F498" s="7">
        <v>4.0</v>
      </c>
      <c r="G498" s="9">
        <v>8761.0</v>
      </c>
      <c r="H498" s="7" t="s">
        <v>40</v>
      </c>
      <c r="I498" s="7">
        <v>12.0</v>
      </c>
      <c r="J498" s="7"/>
      <c r="K498" s="7" t="s">
        <v>23</v>
      </c>
      <c r="L498" s="7"/>
      <c r="M498" s="7"/>
      <c r="N498" s="7"/>
      <c r="O498" s="10"/>
      <c r="P498" s="10"/>
      <c r="Q498" s="7" t="s">
        <v>23</v>
      </c>
      <c r="R498" s="7">
        <v>33.0</v>
      </c>
      <c r="S498" s="7">
        <v>12.0</v>
      </c>
      <c r="T498" s="7"/>
      <c r="U498" s="7"/>
      <c r="V498" s="7"/>
      <c r="W498" s="10"/>
    </row>
    <row r="499" ht="12.75" customHeight="1">
      <c r="A499" s="7" t="str">
        <f>"11.06.2005 10:30:00"</f>
        <v>11.06.2005 10:30:00</v>
      </c>
      <c r="B499" s="7" t="s">
        <v>82</v>
      </c>
      <c r="C499" s="7" t="s">
        <v>82</v>
      </c>
      <c r="D499" s="7">
        <v>79.0</v>
      </c>
      <c r="E499" s="8">
        <v>53.0</v>
      </c>
      <c r="F499" s="7">
        <v>41.0</v>
      </c>
      <c r="G499" s="9">
        <v>8762.0</v>
      </c>
      <c r="H499" s="7" t="s">
        <v>40</v>
      </c>
      <c r="I499" s="7">
        <v>12.0</v>
      </c>
      <c r="J499" s="7"/>
      <c r="K499" s="7" t="s">
        <v>35</v>
      </c>
      <c r="L499" s="7"/>
      <c r="M499" s="7"/>
      <c r="N499" s="7"/>
      <c r="O499" s="10"/>
      <c r="P499" s="10"/>
      <c r="Q499" s="7" t="s">
        <v>23</v>
      </c>
      <c r="R499" s="7">
        <v>33.0</v>
      </c>
      <c r="S499" s="7">
        <v>12.0</v>
      </c>
      <c r="T499" s="7"/>
      <c r="U499" s="7"/>
      <c r="V499" s="7"/>
      <c r="W499" s="10"/>
    </row>
    <row r="500" ht="12.75" customHeight="1">
      <c r="A500" s="7" t="str">
        <f>"09.05.2005 08:00:00"</f>
        <v>09.05.2005 08:00:00</v>
      </c>
      <c r="B500" s="7" t="s">
        <v>82</v>
      </c>
      <c r="C500" s="7" t="s">
        <v>82</v>
      </c>
      <c r="D500" s="7">
        <v>79.0</v>
      </c>
      <c r="E500" s="8">
        <v>55.0</v>
      </c>
      <c r="F500" s="7">
        <v>42.0</v>
      </c>
      <c r="G500" s="9">
        <v>9594.0</v>
      </c>
      <c r="H500" s="7" t="s">
        <v>40</v>
      </c>
      <c r="I500" s="7">
        <v>12.0</v>
      </c>
      <c r="J500" s="7"/>
      <c r="K500" s="7" t="s">
        <v>23</v>
      </c>
      <c r="L500" s="7"/>
      <c r="M500" s="7"/>
      <c r="N500" s="7"/>
      <c r="O500" s="10"/>
      <c r="P500" s="10"/>
      <c r="Q500" s="7" t="s">
        <v>23</v>
      </c>
      <c r="R500" s="7">
        <v>33.0</v>
      </c>
      <c r="S500" s="7">
        <v>24.0</v>
      </c>
      <c r="T500" s="7"/>
      <c r="U500" s="7"/>
      <c r="V500" s="7"/>
      <c r="W500" s="10"/>
    </row>
    <row r="501" ht="12.75" customHeight="1">
      <c r="A501" s="7" t="str">
        <f>"27.04.2005 11:00:00"</f>
        <v>27.04.2005 11:00:00</v>
      </c>
      <c r="B501" s="7" t="s">
        <v>82</v>
      </c>
      <c r="C501" s="7" t="s">
        <v>82</v>
      </c>
      <c r="D501" s="7">
        <v>81.0</v>
      </c>
      <c r="E501" s="8">
        <v>525.0</v>
      </c>
      <c r="F501" s="7">
        <v>41.0</v>
      </c>
      <c r="G501" s="9">
        <v>9574.0</v>
      </c>
      <c r="H501" s="7" t="s">
        <v>40</v>
      </c>
      <c r="I501" s="7">
        <v>12.0</v>
      </c>
      <c r="J501" s="7"/>
      <c r="K501" s="7" t="s">
        <v>23</v>
      </c>
      <c r="L501" s="7"/>
      <c r="M501" s="7"/>
      <c r="N501" s="7"/>
      <c r="O501" s="10"/>
      <c r="P501" s="10"/>
      <c r="Q501" s="7" t="s">
        <v>23</v>
      </c>
      <c r="R501" s="7">
        <v>33.0</v>
      </c>
      <c r="S501" s="7">
        <v>59.0</v>
      </c>
      <c r="T501" s="7"/>
      <c r="U501" s="7"/>
      <c r="V501" s="7"/>
      <c r="W501" s="10"/>
    </row>
    <row r="502" ht="12.75" customHeight="1">
      <c r="A502" s="7" t="str">
        <f>"05.06.2005 11:30:00"</f>
        <v>05.06.2005 11:30:00</v>
      </c>
      <c r="B502" s="7" t="s">
        <v>82</v>
      </c>
      <c r="C502" s="7" t="s">
        <v>82</v>
      </c>
      <c r="D502" s="7">
        <v>81.0</v>
      </c>
      <c r="E502" s="8">
        <v>69.0</v>
      </c>
      <c r="F502" s="7">
        <v>44.0</v>
      </c>
      <c r="G502" s="9">
        <v>8754.0</v>
      </c>
      <c r="H502" s="7" t="s">
        <v>40</v>
      </c>
      <c r="I502" s="7">
        <v>12.0</v>
      </c>
      <c r="J502" s="7"/>
      <c r="K502" s="7" t="s">
        <v>23</v>
      </c>
      <c r="L502" s="7"/>
      <c r="M502" s="7"/>
      <c r="N502" s="7"/>
      <c r="O502" s="10"/>
      <c r="P502" s="10"/>
      <c r="Q502" s="7" t="s">
        <v>23</v>
      </c>
      <c r="R502" s="7">
        <v>33.0</v>
      </c>
      <c r="S502" s="7">
        <v>11.0</v>
      </c>
      <c r="T502" s="7"/>
      <c r="U502" s="7"/>
      <c r="V502" s="7"/>
      <c r="W502" s="10"/>
    </row>
    <row r="503" ht="12.75" customHeight="1">
      <c r="A503" s="7" t="str">
        <f>"23.05.2005 15:30:00"</f>
        <v>23.05.2005 15:30:00</v>
      </c>
      <c r="B503" s="7" t="s">
        <v>82</v>
      </c>
      <c r="C503" s="7" t="s">
        <v>82</v>
      </c>
      <c r="D503" s="7">
        <v>83.0</v>
      </c>
      <c r="E503" s="8">
        <v>59.0</v>
      </c>
      <c r="F503" s="7">
        <v>42.0</v>
      </c>
      <c r="G503" s="9">
        <v>8728.0</v>
      </c>
      <c r="H503" s="7" t="s">
        <v>40</v>
      </c>
      <c r="I503" s="7">
        <v>12.0</v>
      </c>
      <c r="J503" s="7"/>
      <c r="K503" s="7" t="s">
        <v>23</v>
      </c>
      <c r="L503" s="7"/>
      <c r="M503" s="7"/>
      <c r="N503" s="7"/>
      <c r="O503" s="10"/>
      <c r="P503" s="10"/>
      <c r="Q503" s="7" t="s">
        <v>23</v>
      </c>
      <c r="R503" s="7">
        <v>15.0</v>
      </c>
      <c r="S503" s="7">
        <v>30.0</v>
      </c>
      <c r="T503" s="7"/>
      <c r="U503" s="7"/>
      <c r="V503" s="7"/>
      <c r="W503" s="10"/>
    </row>
    <row r="504" ht="12.75" customHeight="1">
      <c r="A504" s="7" t="str">
        <f>"11.06.2005 12:00:00"</f>
        <v>11.06.2005 12:00:00</v>
      </c>
      <c r="B504" s="7" t="s">
        <v>82</v>
      </c>
      <c r="C504" s="7" t="s">
        <v>82</v>
      </c>
      <c r="D504" s="7">
        <v>71.0</v>
      </c>
      <c r="E504" s="8">
        <v>39.0</v>
      </c>
      <c r="F504" s="7">
        <v>37.0</v>
      </c>
      <c r="G504" s="9">
        <v>8763.0</v>
      </c>
      <c r="H504" s="7" t="s">
        <v>40</v>
      </c>
      <c r="I504" s="7">
        <v>13.0</v>
      </c>
      <c r="J504" s="7"/>
      <c r="K504" s="7" t="s">
        <v>23</v>
      </c>
      <c r="L504" s="7"/>
      <c r="M504" s="7"/>
      <c r="N504" s="7"/>
      <c r="O504" s="10"/>
      <c r="P504" s="10"/>
      <c r="Q504" s="7" t="s">
        <v>23</v>
      </c>
      <c r="R504" s="7">
        <v>33.0</v>
      </c>
      <c r="S504" s="7">
        <v>44.0</v>
      </c>
      <c r="T504" s="7"/>
      <c r="U504" s="7"/>
      <c r="V504" s="7"/>
      <c r="W504" s="10"/>
    </row>
    <row r="505" ht="12.75" customHeight="1">
      <c r="A505" s="7" t="str">
        <f>"03.06.2005 15:25:00"</f>
        <v>03.06.2005 15:25:00</v>
      </c>
      <c r="B505" s="7" t="s">
        <v>82</v>
      </c>
      <c r="C505" s="7" t="s">
        <v>82</v>
      </c>
      <c r="D505" s="7">
        <v>73.0</v>
      </c>
      <c r="E505" s="8">
        <v>45.0</v>
      </c>
      <c r="F505" s="7">
        <v>36.0</v>
      </c>
      <c r="G505" s="9">
        <v>8747.0</v>
      </c>
      <c r="H505" s="7" t="s">
        <v>40</v>
      </c>
      <c r="I505" s="7">
        <v>13.0</v>
      </c>
      <c r="J505" s="7"/>
      <c r="K505" s="7" t="s">
        <v>23</v>
      </c>
      <c r="L505" s="7"/>
      <c r="M505" s="7"/>
      <c r="N505" s="7"/>
      <c r="O505" s="10"/>
      <c r="P505" s="10"/>
      <c r="Q505" s="7" t="s">
        <v>23</v>
      </c>
      <c r="R505" s="7">
        <v>33.0</v>
      </c>
      <c r="S505" s="7">
        <v>18.0</v>
      </c>
      <c r="T505" s="7"/>
      <c r="U505" s="7"/>
      <c r="V505" s="7"/>
      <c r="W505" s="10"/>
    </row>
    <row r="506" ht="12.75" customHeight="1">
      <c r="A506" s="7" t="str">
        <f>"05.05.2005 09:30:00"</f>
        <v>05.05.2005 09:30:00</v>
      </c>
      <c r="B506" s="7" t="s">
        <v>82</v>
      </c>
      <c r="C506" s="7" t="s">
        <v>82</v>
      </c>
      <c r="D506" s="7">
        <v>73.0</v>
      </c>
      <c r="E506" s="8">
        <v>475.0</v>
      </c>
      <c r="F506" s="7">
        <v>39.0</v>
      </c>
      <c r="G506" s="9">
        <v>8752.0</v>
      </c>
      <c r="H506" s="7" t="s">
        <v>40</v>
      </c>
      <c r="I506" s="7">
        <v>13.0</v>
      </c>
      <c r="J506" s="7"/>
      <c r="K506" s="7" t="s">
        <v>23</v>
      </c>
      <c r="L506" s="7"/>
      <c r="M506" s="7"/>
      <c r="N506" s="7"/>
      <c r="O506" s="10"/>
      <c r="P506" s="10"/>
      <c r="Q506" s="7" t="s">
        <v>23</v>
      </c>
      <c r="R506" s="7">
        <v>33.0</v>
      </c>
      <c r="S506" s="7">
        <v>12.0</v>
      </c>
      <c r="T506" s="7"/>
      <c r="U506" s="7"/>
      <c r="V506" s="7"/>
      <c r="W506" s="10"/>
    </row>
    <row r="507" ht="12.75" customHeight="1">
      <c r="A507" s="7" t="str">
        <f>"03.06.2005 11:30:00"</f>
        <v>03.06.2005 11:30:00</v>
      </c>
      <c r="B507" s="7" t="s">
        <v>82</v>
      </c>
      <c r="C507" s="7" t="s">
        <v>82</v>
      </c>
      <c r="D507" s="7">
        <v>75.0</v>
      </c>
      <c r="E507" s="8">
        <v>515.0</v>
      </c>
      <c r="F507" s="7">
        <v>41.0</v>
      </c>
      <c r="G507" s="9">
        <v>8748.0</v>
      </c>
      <c r="H507" s="7" t="s">
        <v>40</v>
      </c>
      <c r="I507" s="7">
        <v>13.0</v>
      </c>
      <c r="J507" s="7"/>
      <c r="K507" s="7" t="s">
        <v>23</v>
      </c>
      <c r="L507" s="7"/>
      <c r="M507" s="7"/>
      <c r="N507" s="7"/>
      <c r="O507" s="10"/>
      <c r="P507" s="10"/>
      <c r="Q507" s="7" t="s">
        <v>23</v>
      </c>
      <c r="R507" s="7">
        <v>33.0</v>
      </c>
      <c r="S507" s="7">
        <v>18.0</v>
      </c>
      <c r="T507" s="7"/>
      <c r="U507" s="7"/>
      <c r="V507" s="7"/>
      <c r="W507" s="10"/>
    </row>
    <row r="508" ht="12.75" customHeight="1">
      <c r="A508" s="7" t="str">
        <f>"01.06.2005 14:30:00"</f>
        <v>01.06.2005 14:30:00</v>
      </c>
      <c r="B508" s="7" t="s">
        <v>82</v>
      </c>
      <c r="C508" s="7" t="s">
        <v>82</v>
      </c>
      <c r="D508" s="7">
        <v>79.0</v>
      </c>
      <c r="E508" s="8">
        <v>46.0</v>
      </c>
      <c r="F508" s="7">
        <v>38.0</v>
      </c>
      <c r="G508" s="9">
        <v>8745.0</v>
      </c>
      <c r="H508" s="7" t="s">
        <v>40</v>
      </c>
      <c r="I508" s="7">
        <v>13.0</v>
      </c>
      <c r="J508" s="7"/>
      <c r="K508" s="7" t="s">
        <v>23</v>
      </c>
      <c r="L508" s="7"/>
      <c r="M508" s="7"/>
      <c r="N508" s="7"/>
      <c r="O508" s="10"/>
      <c r="P508" s="10"/>
      <c r="Q508" s="7" t="s">
        <v>23</v>
      </c>
      <c r="R508" s="7">
        <v>33.0</v>
      </c>
      <c r="S508" s="7">
        <v>12.0</v>
      </c>
      <c r="T508" s="7"/>
      <c r="U508" s="7"/>
      <c r="V508" s="7"/>
      <c r="W508" s="10"/>
    </row>
    <row r="509" ht="12.75" customHeight="1">
      <c r="A509" s="7" t="str">
        <f>"25.05.2005 17:00:00"</f>
        <v>25.05.2005 17:00:00</v>
      </c>
      <c r="B509" s="7" t="s">
        <v>82</v>
      </c>
      <c r="C509" s="7" t="s">
        <v>82</v>
      </c>
      <c r="D509" s="7">
        <v>69.0</v>
      </c>
      <c r="E509" s="8">
        <v>465.0</v>
      </c>
      <c r="F509" s="7">
        <v>35.0</v>
      </c>
      <c r="G509" s="9">
        <v>8739.0</v>
      </c>
      <c r="H509" s="7" t="s">
        <v>40</v>
      </c>
      <c r="I509" s="7">
        <v>14.0</v>
      </c>
      <c r="J509" s="7"/>
      <c r="K509" s="7" t="s">
        <v>23</v>
      </c>
      <c r="L509" s="7"/>
      <c r="M509" s="7"/>
      <c r="N509" s="7"/>
      <c r="O509" s="10"/>
      <c r="P509" s="10"/>
      <c r="Q509" s="7" t="s">
        <v>23</v>
      </c>
      <c r="R509" s="7">
        <v>33.0</v>
      </c>
      <c r="S509" s="7">
        <v>73.0</v>
      </c>
      <c r="T509" s="7"/>
      <c r="U509" s="7"/>
      <c r="V509" s="7"/>
      <c r="W509" s="10"/>
    </row>
    <row r="510" ht="12.75" customHeight="1">
      <c r="A510" s="7" t="str">
        <f>"07.06.2005 10:00:00"</f>
        <v>07.06.2005 10:00:00</v>
      </c>
      <c r="B510" s="7" t="s">
        <v>82</v>
      </c>
      <c r="C510" s="7" t="s">
        <v>82</v>
      </c>
      <c r="D510" s="7">
        <v>71.0</v>
      </c>
      <c r="E510" s="8">
        <v>4.0</v>
      </c>
      <c r="F510" s="7"/>
      <c r="G510" s="9">
        <v>8756.0</v>
      </c>
      <c r="H510" s="7" t="s">
        <v>40</v>
      </c>
      <c r="I510" s="7">
        <v>14.0</v>
      </c>
      <c r="J510" s="7"/>
      <c r="K510" s="7" t="s">
        <v>23</v>
      </c>
      <c r="L510" s="7"/>
      <c r="M510" s="7"/>
      <c r="N510" s="7"/>
      <c r="O510" s="10"/>
      <c r="P510" s="10"/>
      <c r="Q510" s="7" t="s">
        <v>23</v>
      </c>
      <c r="R510" s="7">
        <v>33.0</v>
      </c>
      <c r="S510" s="7">
        <v>24.0</v>
      </c>
      <c r="T510" s="7"/>
      <c r="U510" s="7"/>
      <c r="V510" s="7"/>
      <c r="W510" s="10"/>
    </row>
    <row r="511" ht="12.75" customHeight="1">
      <c r="A511" s="7" t="str">
        <f>"05.04.2005 17:30:00"</f>
        <v>05.04.2005 17:30:00</v>
      </c>
      <c r="B511" s="7" t="s">
        <v>82</v>
      </c>
      <c r="C511" s="7" t="s">
        <v>82</v>
      </c>
      <c r="D511" s="7">
        <v>72.0</v>
      </c>
      <c r="E511" s="8">
        <v>4.0</v>
      </c>
      <c r="F511" s="7">
        <v>36.0</v>
      </c>
      <c r="G511" s="9">
        <v>6496.0</v>
      </c>
      <c r="H511" s="7" t="s">
        <v>40</v>
      </c>
      <c r="I511" s="7">
        <v>14.0</v>
      </c>
      <c r="J511" s="7"/>
      <c r="K511" s="7" t="s">
        <v>23</v>
      </c>
      <c r="L511" s="7"/>
      <c r="M511" s="7"/>
      <c r="N511" s="7"/>
      <c r="O511" s="10"/>
      <c r="P511" s="10"/>
      <c r="Q511" s="7" t="s">
        <v>23</v>
      </c>
      <c r="R511" s="7">
        <v>33.0</v>
      </c>
      <c r="S511" s="7">
        <v>18.0</v>
      </c>
      <c r="T511" s="7"/>
      <c r="U511" s="7"/>
      <c r="V511" s="7"/>
      <c r="W511" s="10"/>
    </row>
    <row r="512" ht="12.75" customHeight="1">
      <c r="A512" s="7" t="str">
        <f>"31.05.2005 09:00:00"</f>
        <v>31.05.2005 09:00:00</v>
      </c>
      <c r="B512" s="7" t="s">
        <v>82</v>
      </c>
      <c r="C512" s="7" t="s">
        <v>82</v>
      </c>
      <c r="D512" s="7">
        <v>74.0</v>
      </c>
      <c r="E512" s="8">
        <v>47.0</v>
      </c>
      <c r="F512" s="7">
        <v>39.0</v>
      </c>
      <c r="G512" s="9">
        <v>8743.0</v>
      </c>
      <c r="H512" s="7" t="s">
        <v>40</v>
      </c>
      <c r="I512" s="7">
        <v>14.0</v>
      </c>
      <c r="J512" s="7"/>
      <c r="K512" s="7" t="s">
        <v>40</v>
      </c>
      <c r="L512" s="7"/>
      <c r="M512" s="7"/>
      <c r="N512" s="7"/>
      <c r="O512" s="10"/>
      <c r="P512" s="10"/>
      <c r="Q512" s="7" t="s">
        <v>23</v>
      </c>
      <c r="R512" s="7">
        <v>33.0</v>
      </c>
      <c r="S512" s="7">
        <v>74.0</v>
      </c>
      <c r="T512" s="7"/>
      <c r="U512" s="7"/>
      <c r="V512" s="7"/>
      <c r="W512" s="10"/>
    </row>
    <row r="513" ht="12.75" customHeight="1">
      <c r="A513" s="7" t="str">
        <f>"25.05.2005 14:30:00"</f>
        <v>25.05.2005 14:30:00</v>
      </c>
      <c r="B513" s="7" t="s">
        <v>82</v>
      </c>
      <c r="C513" s="7" t="s">
        <v>82</v>
      </c>
      <c r="D513" s="7">
        <v>75.0</v>
      </c>
      <c r="E513" s="8">
        <v>49.0</v>
      </c>
      <c r="F513" s="7">
        <v>39.0</v>
      </c>
      <c r="G513" s="9">
        <v>8738.0</v>
      </c>
      <c r="H513" s="7" t="s">
        <v>40</v>
      </c>
      <c r="I513" s="7">
        <v>14.0</v>
      </c>
      <c r="J513" s="7"/>
      <c r="K513" s="7" t="s">
        <v>23</v>
      </c>
      <c r="L513" s="7"/>
      <c r="M513" s="7"/>
      <c r="N513" s="7"/>
      <c r="O513" s="10"/>
      <c r="P513" s="10"/>
      <c r="Q513" s="7" t="s">
        <v>23</v>
      </c>
      <c r="R513" s="7">
        <v>33.0</v>
      </c>
      <c r="S513" s="7">
        <v>59.0</v>
      </c>
      <c r="T513" s="7"/>
      <c r="U513" s="7"/>
      <c r="V513" s="7"/>
      <c r="W513" s="10"/>
    </row>
    <row r="514" ht="12.75" customHeight="1">
      <c r="A514" s="7" t="str">
        <f>"05.06.2005 11:00:00"</f>
        <v>05.06.2005 11:00:00</v>
      </c>
      <c r="B514" s="7" t="s">
        <v>82</v>
      </c>
      <c r="C514" s="7" t="s">
        <v>82</v>
      </c>
      <c r="D514" s="7">
        <v>76.0</v>
      </c>
      <c r="E514" s="8">
        <v>55.0</v>
      </c>
      <c r="F514" s="7">
        <v>4.0</v>
      </c>
      <c r="G514" s="9">
        <v>8753.0</v>
      </c>
      <c r="H514" s="7" t="s">
        <v>40</v>
      </c>
      <c r="I514" s="7">
        <v>14.0</v>
      </c>
      <c r="J514" s="7"/>
      <c r="K514" s="7" t="s">
        <v>23</v>
      </c>
      <c r="L514" s="7"/>
      <c r="M514" s="7"/>
      <c r="N514" s="7"/>
      <c r="O514" s="10"/>
      <c r="P514" s="10"/>
      <c r="Q514" s="7" t="s">
        <v>23</v>
      </c>
      <c r="R514" s="7">
        <v>33.0</v>
      </c>
      <c r="S514" s="7">
        <v>59.0</v>
      </c>
      <c r="T514" s="7"/>
      <c r="U514" s="7"/>
      <c r="V514" s="7"/>
      <c r="W514" s="10"/>
    </row>
    <row r="515" ht="12.75" customHeight="1">
      <c r="A515" s="7" t="str">
        <f>"23.05.2005 13:00:00"</f>
        <v>23.05.2005 13:00:00</v>
      </c>
      <c r="B515" s="7" t="s">
        <v>82</v>
      </c>
      <c r="C515" s="7" t="s">
        <v>82</v>
      </c>
      <c r="D515" s="7">
        <v>77.0</v>
      </c>
      <c r="E515" s="8">
        <v>49.0</v>
      </c>
      <c r="F515" s="7">
        <v>41.0</v>
      </c>
      <c r="G515" s="9">
        <v>8729.0</v>
      </c>
      <c r="H515" s="7" t="s">
        <v>40</v>
      </c>
      <c r="I515" s="7">
        <v>14.0</v>
      </c>
      <c r="J515" s="7"/>
      <c r="K515" s="7" t="s">
        <v>23</v>
      </c>
      <c r="L515" s="7"/>
      <c r="M515" s="7"/>
      <c r="N515" s="7"/>
      <c r="O515" s="10"/>
      <c r="P515" s="10"/>
      <c r="Q515" s="7" t="s">
        <v>23</v>
      </c>
      <c r="R515" s="7">
        <v>24.0</v>
      </c>
      <c r="S515" s="7">
        <v>89.0</v>
      </c>
      <c r="T515" s="7"/>
      <c r="U515" s="7"/>
      <c r="V515" s="7"/>
      <c r="W515" s="10"/>
    </row>
    <row r="516" ht="12.75" customHeight="1">
      <c r="A516" s="7" t="str">
        <f>"03.05.2005 16:00:00"</f>
        <v>03.05.2005 16:00:00</v>
      </c>
      <c r="B516" s="7" t="s">
        <v>82</v>
      </c>
      <c r="C516" s="7" t="s">
        <v>82</v>
      </c>
      <c r="D516" s="7">
        <v>79.0</v>
      </c>
      <c r="E516" s="8">
        <v>575.0</v>
      </c>
      <c r="F516" s="7">
        <v>43.0</v>
      </c>
      <c r="G516" s="9">
        <v>9583.0</v>
      </c>
      <c r="H516" s="7" t="s">
        <v>40</v>
      </c>
      <c r="I516" s="7">
        <v>14.0</v>
      </c>
      <c r="J516" s="7"/>
      <c r="K516" s="7" t="s">
        <v>23</v>
      </c>
      <c r="L516" s="7"/>
      <c r="M516" s="7"/>
      <c r="N516" s="7"/>
      <c r="O516" s="10"/>
      <c r="P516" s="10"/>
      <c r="Q516" s="7" t="s">
        <v>23</v>
      </c>
      <c r="R516" s="7">
        <v>33.0</v>
      </c>
      <c r="S516" s="7">
        <v>24.0</v>
      </c>
      <c r="T516" s="7"/>
      <c r="U516" s="7"/>
      <c r="V516" s="7"/>
      <c r="W516" s="10"/>
    </row>
    <row r="517" ht="12.75" customHeight="1">
      <c r="A517" s="7" t="str">
        <f>"22.05.2005 15:00:00"</f>
        <v>22.05.2005 15:00:00</v>
      </c>
      <c r="B517" s="7" t="s">
        <v>82</v>
      </c>
      <c r="C517" s="7" t="s">
        <v>82</v>
      </c>
      <c r="D517" s="7">
        <v>75.0</v>
      </c>
      <c r="E517" s="8">
        <v>49.0</v>
      </c>
      <c r="F517" s="7">
        <v>41.0</v>
      </c>
      <c r="G517" s="9">
        <v>8721.0</v>
      </c>
      <c r="H517" s="7" t="s">
        <v>40</v>
      </c>
      <c r="I517" s="7">
        <v>67.0</v>
      </c>
      <c r="J517" s="7"/>
      <c r="K517" s="7" t="s">
        <v>23</v>
      </c>
      <c r="L517" s="7"/>
      <c r="M517" s="7"/>
      <c r="N517" s="7"/>
      <c r="O517" s="10"/>
      <c r="P517" s="10"/>
      <c r="Q517" s="7" t="s">
        <v>23</v>
      </c>
      <c r="R517" s="7">
        <v>33.0</v>
      </c>
      <c r="S517" s="7">
        <v>18.0</v>
      </c>
      <c r="T517" s="7"/>
      <c r="U517" s="7"/>
      <c r="V517" s="7"/>
      <c r="W517" s="10"/>
    </row>
    <row r="518" ht="12.75" customHeight="1">
      <c r="A518" s="7" t="str">
        <f>"26.04.2005 10:30:00"</f>
        <v>26.04.2005 10:30:00</v>
      </c>
      <c r="B518" s="7" t="s">
        <v>82</v>
      </c>
      <c r="C518" s="7" t="s">
        <v>82</v>
      </c>
      <c r="D518" s="7">
        <v>77.0</v>
      </c>
      <c r="E518" s="8">
        <v>5.0</v>
      </c>
      <c r="F518" s="7">
        <v>41.0</v>
      </c>
      <c r="G518" s="9">
        <v>9568.0</v>
      </c>
      <c r="H518" s="7" t="s">
        <v>40</v>
      </c>
      <c r="I518" s="7">
        <v>67.0</v>
      </c>
      <c r="J518" s="7"/>
      <c r="K518" s="7" t="s">
        <v>23</v>
      </c>
      <c r="L518" s="7"/>
      <c r="M518" s="7"/>
      <c r="N518" s="7"/>
      <c r="O518" s="10"/>
      <c r="P518" s="10"/>
      <c r="Q518" s="7" t="s">
        <v>23</v>
      </c>
      <c r="R518" s="7">
        <v>33.0</v>
      </c>
      <c r="S518" s="7">
        <v>44.0</v>
      </c>
      <c r="T518" s="7"/>
      <c r="U518" s="7"/>
      <c r="V518" s="7"/>
      <c r="W518" s="10"/>
    </row>
    <row r="519" ht="12.75" customHeight="1">
      <c r="A519" s="7" t="str">
        <f>"08.05.2005 14:00:00"</f>
        <v>08.05.2005 14:00:00</v>
      </c>
      <c r="B519" s="7" t="s">
        <v>82</v>
      </c>
      <c r="C519" s="7" t="s">
        <v>82</v>
      </c>
      <c r="D519" s="7">
        <v>78.0</v>
      </c>
      <c r="E519" s="8">
        <v>66.0</v>
      </c>
      <c r="F519" s="7">
        <v>46.0</v>
      </c>
      <c r="G519" s="9">
        <v>9592.0</v>
      </c>
      <c r="H519" s="7" t="s">
        <v>40</v>
      </c>
      <c r="I519" s="7">
        <v>67.0</v>
      </c>
      <c r="J519" s="7"/>
      <c r="K519" s="7" t="s">
        <v>23</v>
      </c>
      <c r="L519" s="7"/>
      <c r="M519" s="7"/>
      <c r="N519" s="7"/>
      <c r="O519" s="10"/>
      <c r="P519" s="10"/>
      <c r="Q519" s="7" t="s">
        <v>23</v>
      </c>
      <c r="R519" s="7">
        <v>33.0</v>
      </c>
      <c r="S519" s="7">
        <v>66.0</v>
      </c>
      <c r="T519" s="7"/>
      <c r="U519" s="7"/>
      <c r="V519" s="7"/>
      <c r="W519" s="10"/>
    </row>
    <row r="520" ht="12.75" customHeight="1">
      <c r="A520" s="7" t="str">
        <f>"24.05.2005 14:00:00"</f>
        <v>24.05.2005 14:00:00</v>
      </c>
      <c r="B520" s="7" t="s">
        <v>82</v>
      </c>
      <c r="C520" s="7" t="s">
        <v>82</v>
      </c>
      <c r="D520" s="7">
        <v>79.0</v>
      </c>
      <c r="E520" s="8">
        <v>495.0</v>
      </c>
      <c r="F520" s="7">
        <v>4.0</v>
      </c>
      <c r="G520" s="9">
        <v>8734.0</v>
      </c>
      <c r="H520" s="7" t="s">
        <v>40</v>
      </c>
      <c r="I520" s="7">
        <v>67.0</v>
      </c>
      <c r="J520" s="7"/>
      <c r="K520" s="7" t="s">
        <v>23</v>
      </c>
      <c r="L520" s="7"/>
      <c r="M520" s="7"/>
      <c r="N520" s="7"/>
      <c r="O520" s="10"/>
      <c r="P520" s="10"/>
      <c r="Q520" s="7" t="s">
        <v>23</v>
      </c>
      <c r="R520" s="7">
        <v>15.0</v>
      </c>
      <c r="S520" s="7">
        <v>66.0</v>
      </c>
      <c r="T520" s="7"/>
      <c r="U520" s="7"/>
      <c r="V520" s="7"/>
      <c r="W520" s="10"/>
    </row>
    <row r="521" ht="12.75" customHeight="1">
      <c r="A521" s="7" t="str">
        <f>"03.06.2005 18:30:00"</f>
        <v>03.06.2005 18:30:00</v>
      </c>
      <c r="B521" s="7" t="s">
        <v>90</v>
      </c>
      <c r="C521" s="7" t="s">
        <v>90</v>
      </c>
      <c r="D521" s="7">
        <v>74.0</v>
      </c>
      <c r="E521" s="8">
        <v>4.0</v>
      </c>
      <c r="F521" s="7">
        <v>37.0</v>
      </c>
      <c r="G521" s="9">
        <v>6366.0</v>
      </c>
      <c r="H521" s="7" t="s">
        <v>21</v>
      </c>
      <c r="I521" s="7"/>
      <c r="J521" s="7" t="s">
        <v>91</v>
      </c>
      <c r="K521" s="7" t="s">
        <v>23</v>
      </c>
      <c r="L521" s="7"/>
      <c r="M521" s="7"/>
      <c r="N521" s="7"/>
      <c r="O521" s="10"/>
      <c r="P521" s="10"/>
      <c r="Q521" s="7" t="s">
        <v>23</v>
      </c>
      <c r="R521" s="7">
        <v>33.0</v>
      </c>
      <c r="S521" s="7">
        <v>34.0</v>
      </c>
      <c r="T521" s="7"/>
      <c r="U521" s="7"/>
      <c r="V521" s="7"/>
      <c r="W521" s="10"/>
    </row>
    <row r="522" ht="12.75" customHeight="1">
      <c r="A522" s="7" t="str">
        <f>"01.05.2005 11:00:00"</f>
        <v>01.05.2005 11:00:00</v>
      </c>
      <c r="B522" s="7" t="s">
        <v>90</v>
      </c>
      <c r="C522" s="7" t="s">
        <v>90</v>
      </c>
      <c r="D522" s="7">
        <v>75.0</v>
      </c>
      <c r="E522" s="8">
        <v>42.0</v>
      </c>
      <c r="F522" s="7">
        <v>36.0</v>
      </c>
      <c r="G522" s="9">
        <v>2909.0</v>
      </c>
      <c r="H522" s="7" t="s">
        <v>21</v>
      </c>
      <c r="I522" s="7"/>
      <c r="J522" s="7" t="s">
        <v>92</v>
      </c>
      <c r="K522" s="7" t="s">
        <v>23</v>
      </c>
      <c r="L522" s="7"/>
      <c r="M522" s="7"/>
      <c r="N522" s="7"/>
      <c r="O522" s="10"/>
      <c r="P522" s="10"/>
      <c r="Q522" s="7" t="s">
        <v>23</v>
      </c>
      <c r="R522" s="7">
        <v>33.0</v>
      </c>
      <c r="S522" s="7">
        <v>34.0</v>
      </c>
      <c r="T522" s="7"/>
      <c r="U522" s="7"/>
      <c r="V522" s="7"/>
      <c r="W522" s="10"/>
    </row>
    <row r="523" ht="12.75" customHeight="1">
      <c r="A523" s="7" t="str">
        <f>"24.05.2005 20:30:00"</f>
        <v>24.05.2005 20:30:00</v>
      </c>
      <c r="B523" s="7" t="s">
        <v>90</v>
      </c>
      <c r="C523" s="7" t="s">
        <v>90</v>
      </c>
      <c r="D523" s="7">
        <v>75.0</v>
      </c>
      <c r="E523" s="8">
        <v>46.0</v>
      </c>
      <c r="F523" s="7">
        <v>39.0</v>
      </c>
      <c r="G523" s="9">
        <v>6325.0</v>
      </c>
      <c r="H523" s="7" t="s">
        <v>21</v>
      </c>
      <c r="I523" s="7"/>
      <c r="J523" s="7" t="s">
        <v>93</v>
      </c>
      <c r="K523" s="7" t="s">
        <v>23</v>
      </c>
      <c r="L523" s="7"/>
      <c r="M523" s="7"/>
      <c r="N523" s="7"/>
      <c r="O523" s="10"/>
      <c r="P523" s="10"/>
      <c r="Q523" s="7" t="s">
        <v>23</v>
      </c>
      <c r="R523" s="7">
        <v>33.0</v>
      </c>
      <c r="S523" s="7">
        <v>34.0</v>
      </c>
      <c r="T523" s="7"/>
      <c r="U523" s="7"/>
      <c r="V523" s="7"/>
      <c r="W523" s="10"/>
    </row>
    <row r="524" ht="12.75" customHeight="1">
      <c r="A524" s="7" t="str">
        <f>"03.05.2005 15:00:00"</f>
        <v>03.05.2005 15:00:00</v>
      </c>
      <c r="B524" s="7" t="s">
        <v>90</v>
      </c>
      <c r="C524" s="7" t="s">
        <v>90</v>
      </c>
      <c r="D524" s="7">
        <v>75.0</v>
      </c>
      <c r="E524" s="8">
        <v>98.0</v>
      </c>
      <c r="F524" s="7">
        <v>4.0</v>
      </c>
      <c r="G524" s="9">
        <v>6329.0</v>
      </c>
      <c r="H524" s="7" t="s">
        <v>21</v>
      </c>
      <c r="I524" s="7"/>
      <c r="J524" s="7" t="s">
        <v>94</v>
      </c>
      <c r="K524" s="7" t="s">
        <v>23</v>
      </c>
      <c r="L524" s="7"/>
      <c r="M524" s="7"/>
      <c r="N524" s="7"/>
      <c r="O524" s="10"/>
      <c r="P524" s="10"/>
      <c r="Q524" s="7" t="s">
        <v>23</v>
      </c>
      <c r="R524" s="7">
        <v>33.0</v>
      </c>
      <c r="S524" s="7">
        <v>34.0</v>
      </c>
      <c r="T524" s="7"/>
      <c r="U524" s="7"/>
      <c r="V524" s="7"/>
      <c r="W524" s="10"/>
    </row>
    <row r="525" ht="12.75" customHeight="1">
      <c r="A525" s="7" t="str">
        <f>"25.03.2005 16:00:00"</f>
        <v>25.03.2005 16:00:00</v>
      </c>
      <c r="B525" s="7" t="s">
        <v>90</v>
      </c>
      <c r="C525" s="7" t="s">
        <v>90</v>
      </c>
      <c r="D525" s="7">
        <v>76.0</v>
      </c>
      <c r="E525" s="8">
        <v>5.0</v>
      </c>
      <c r="F525" s="7">
        <v>4.0</v>
      </c>
      <c r="G525" s="9">
        <v>2920.0</v>
      </c>
      <c r="H525" s="7" t="s">
        <v>21</v>
      </c>
      <c r="I525" s="7"/>
      <c r="J525" s="7" t="s">
        <v>95</v>
      </c>
      <c r="K525" s="7" t="s">
        <v>23</v>
      </c>
      <c r="L525" s="7"/>
      <c r="M525" s="7"/>
      <c r="N525" s="7"/>
      <c r="O525" s="10"/>
      <c r="P525" s="10"/>
      <c r="Q525" s="7" t="s">
        <v>23</v>
      </c>
      <c r="R525" s="7">
        <v>33.0</v>
      </c>
      <c r="S525" s="7">
        <v>34.0</v>
      </c>
      <c r="T525" s="7"/>
      <c r="U525" s="7"/>
      <c r="V525" s="7"/>
      <c r="W525" s="10"/>
    </row>
    <row r="526" ht="12.75" customHeight="1">
      <c r="A526" s="7" t="str">
        <f>"10.04.2005 17:00:00"</f>
        <v>10.04.2005 17:00:00</v>
      </c>
      <c r="B526" s="7" t="s">
        <v>90</v>
      </c>
      <c r="C526" s="7" t="s">
        <v>90</v>
      </c>
      <c r="D526" s="7">
        <v>77.0</v>
      </c>
      <c r="E526" s="8">
        <v>465.0</v>
      </c>
      <c r="F526" s="7">
        <v>38.0</v>
      </c>
      <c r="G526" s="9">
        <v>2919.0</v>
      </c>
      <c r="H526" s="7" t="s">
        <v>21</v>
      </c>
      <c r="I526" s="7"/>
      <c r="J526" s="7" t="s">
        <v>96</v>
      </c>
      <c r="K526" s="7" t="s">
        <v>23</v>
      </c>
      <c r="L526" s="7"/>
      <c r="M526" s="7"/>
      <c r="N526" s="7"/>
      <c r="O526" s="10"/>
      <c r="P526" s="10"/>
      <c r="Q526" s="7" t="s">
        <v>23</v>
      </c>
      <c r="R526" s="7">
        <v>33.0</v>
      </c>
      <c r="S526" s="7">
        <v>34.0</v>
      </c>
      <c r="T526" s="7"/>
      <c r="U526" s="7"/>
      <c r="V526" s="7"/>
      <c r="W526" s="10"/>
    </row>
    <row r="527" ht="12.75" customHeight="1">
      <c r="A527" s="7" t="str">
        <f>"21.05.2005 11:00:00"</f>
        <v>21.05.2005 11:00:00</v>
      </c>
      <c r="B527" s="7" t="s">
        <v>90</v>
      </c>
      <c r="C527" s="7" t="s">
        <v>90</v>
      </c>
      <c r="D527" s="7">
        <v>78.0</v>
      </c>
      <c r="E527" s="8">
        <v>46.0</v>
      </c>
      <c r="F527" s="7">
        <v>39.0</v>
      </c>
      <c r="G527" s="9">
        <v>6343.0</v>
      </c>
      <c r="H527" s="7" t="s">
        <v>21</v>
      </c>
      <c r="I527" s="7"/>
      <c r="J527" s="7" t="s">
        <v>97</v>
      </c>
      <c r="K527" s="7" t="s">
        <v>23</v>
      </c>
      <c r="L527" s="7"/>
      <c r="M527" s="7"/>
      <c r="N527" s="7"/>
      <c r="O527" s="10"/>
      <c r="P527" s="10"/>
      <c r="Q527" s="7" t="s">
        <v>23</v>
      </c>
      <c r="R527" s="7">
        <v>33.0</v>
      </c>
      <c r="S527" s="7">
        <v>34.0</v>
      </c>
      <c r="T527" s="7"/>
      <c r="U527" s="7"/>
      <c r="V527" s="7"/>
      <c r="W527" s="10"/>
    </row>
    <row r="528" ht="12.75" customHeight="1">
      <c r="A528" s="7" t="str">
        <f>"12.06.2005 12:00:00"</f>
        <v>12.06.2005 12:00:00</v>
      </c>
      <c r="B528" s="7" t="s">
        <v>90</v>
      </c>
      <c r="C528" s="7" t="s">
        <v>90</v>
      </c>
      <c r="D528" s="7">
        <v>8.0</v>
      </c>
      <c r="E528" s="8">
        <v>45.0</v>
      </c>
      <c r="F528" s="7">
        <v>41.0</v>
      </c>
      <c r="G528" s="9">
        <v>6375.0</v>
      </c>
      <c r="H528" s="7" t="s">
        <v>21</v>
      </c>
      <c r="I528" s="7"/>
      <c r="J528" s="7" t="s">
        <v>98</v>
      </c>
      <c r="K528" s="7" t="s">
        <v>23</v>
      </c>
      <c r="L528" s="7"/>
      <c r="M528" s="7"/>
      <c r="N528" s="7"/>
      <c r="O528" s="10"/>
      <c r="P528" s="10"/>
      <c r="Q528" s="7" t="s">
        <v>23</v>
      </c>
      <c r="R528" s="7">
        <v>33.0</v>
      </c>
      <c r="S528" s="7">
        <v>34.0</v>
      </c>
      <c r="T528" s="7"/>
      <c r="U528" s="7"/>
      <c r="V528" s="7"/>
      <c r="W528" s="10"/>
    </row>
    <row r="529" ht="12.75" customHeight="1">
      <c r="A529" s="7" t="str">
        <f>"27.05.2005 17:30:00"</f>
        <v>27.05.2005 17:30:00</v>
      </c>
      <c r="B529" s="7" t="s">
        <v>90</v>
      </c>
      <c r="C529" s="7" t="s">
        <v>90</v>
      </c>
      <c r="D529" s="7">
        <v>8.0</v>
      </c>
      <c r="E529" s="8">
        <v>6.0</v>
      </c>
      <c r="F529" s="7">
        <v>43.0</v>
      </c>
      <c r="G529" s="9">
        <v>6365.0</v>
      </c>
      <c r="H529" s="7" t="s">
        <v>21</v>
      </c>
      <c r="I529" s="7"/>
      <c r="J529" s="7" t="s">
        <v>97</v>
      </c>
      <c r="K529" s="7" t="s">
        <v>23</v>
      </c>
      <c r="L529" s="7"/>
      <c r="M529" s="7"/>
      <c r="N529" s="7"/>
      <c r="O529" s="10"/>
      <c r="P529" s="10"/>
      <c r="Q529" s="7" t="s">
        <v>23</v>
      </c>
      <c r="R529" s="7">
        <v>33.0</v>
      </c>
      <c r="S529" s="7">
        <v>34.0</v>
      </c>
      <c r="T529" s="7"/>
      <c r="U529" s="7"/>
      <c r="V529" s="7"/>
      <c r="W529" s="10"/>
    </row>
    <row r="530" ht="12.75" customHeight="1">
      <c r="A530" s="7" t="str">
        <f>"08.05.2005 15:30:00"</f>
        <v>08.05.2005 15:30:00</v>
      </c>
      <c r="B530" s="7" t="s">
        <v>90</v>
      </c>
      <c r="C530" s="7" t="s">
        <v>90</v>
      </c>
      <c r="D530" s="7">
        <v>8.0</v>
      </c>
      <c r="E530" s="8">
        <v>62.0</v>
      </c>
      <c r="F530" s="7">
        <v>4.0</v>
      </c>
      <c r="G530" s="9">
        <v>2916.0</v>
      </c>
      <c r="H530" s="7" t="s">
        <v>21</v>
      </c>
      <c r="I530" s="7"/>
      <c r="J530" s="7" t="s">
        <v>96</v>
      </c>
      <c r="K530" s="7" t="s">
        <v>23</v>
      </c>
      <c r="L530" s="7"/>
      <c r="M530" s="7"/>
      <c r="N530" s="7"/>
      <c r="O530" s="10"/>
      <c r="P530" s="10"/>
      <c r="Q530" s="7" t="s">
        <v>23</v>
      </c>
      <c r="R530" s="7">
        <v>33.0</v>
      </c>
      <c r="S530" s="7">
        <v>34.0</v>
      </c>
      <c r="T530" s="7"/>
      <c r="U530" s="7"/>
      <c r="V530" s="7"/>
      <c r="W530" s="10"/>
    </row>
    <row r="531" ht="12.75" customHeight="1">
      <c r="A531" s="7" t="str">
        <f>"14.05.2005 11:00:00"</f>
        <v>14.05.2005 11:00:00</v>
      </c>
      <c r="B531" s="7" t="s">
        <v>90</v>
      </c>
      <c r="C531" s="7" t="s">
        <v>90</v>
      </c>
      <c r="D531" s="7"/>
      <c r="E531" s="8">
        <v>41.0</v>
      </c>
      <c r="F531" s="7">
        <v>38.0</v>
      </c>
      <c r="G531" s="9">
        <v>2914.0</v>
      </c>
      <c r="H531" s="7" t="s">
        <v>40</v>
      </c>
      <c r="I531" s="7">
        <v>15.0</v>
      </c>
      <c r="J531" s="7"/>
      <c r="K531" s="7" t="s">
        <v>23</v>
      </c>
      <c r="L531" s="7"/>
      <c r="M531" s="7"/>
      <c r="N531" s="7"/>
      <c r="O531" s="10"/>
      <c r="P531" s="10"/>
      <c r="Q531" s="7" t="s">
        <v>23</v>
      </c>
      <c r="R531" s="7">
        <v>33.0</v>
      </c>
      <c r="S531" s="7">
        <v>41.0</v>
      </c>
      <c r="T531" s="7"/>
      <c r="U531" s="7"/>
      <c r="V531" s="7"/>
      <c r="W531" s="10"/>
    </row>
    <row r="532" ht="12.75" customHeight="1">
      <c r="A532" s="7" t="str">
        <f>"11.06.2005 09:30:00"</f>
        <v>11.06.2005 09:30:00</v>
      </c>
      <c r="B532" s="7" t="s">
        <v>90</v>
      </c>
      <c r="C532" s="7" t="s">
        <v>90</v>
      </c>
      <c r="D532" s="7"/>
      <c r="E532" s="8">
        <v>43.0</v>
      </c>
      <c r="F532" s="7">
        <v>38.0</v>
      </c>
      <c r="G532" s="9">
        <v>6336.0</v>
      </c>
      <c r="H532" s="7" t="s">
        <v>40</v>
      </c>
      <c r="I532" s="7">
        <v>15.0</v>
      </c>
      <c r="J532" s="7"/>
      <c r="K532" s="7" t="s">
        <v>23</v>
      </c>
      <c r="L532" s="7"/>
      <c r="M532" s="7"/>
      <c r="N532" s="7"/>
      <c r="O532" s="10"/>
      <c r="P532" s="10"/>
      <c r="Q532" s="7" t="s">
        <v>23</v>
      </c>
      <c r="R532" s="7">
        <v>33.0</v>
      </c>
      <c r="S532" s="7">
        <v>34.0</v>
      </c>
      <c r="T532" s="7"/>
      <c r="U532" s="7"/>
      <c r="V532" s="7"/>
      <c r="W532" s="10"/>
    </row>
    <row r="533" ht="12.75" customHeight="1">
      <c r="A533" s="7" t="str">
        <f>"10.06.2005 09:00:00"</f>
        <v>10.06.2005 09:00:00</v>
      </c>
      <c r="B533" s="7" t="s">
        <v>90</v>
      </c>
      <c r="C533" s="7" t="s">
        <v>90</v>
      </c>
      <c r="D533" s="7">
        <v>74.0</v>
      </c>
      <c r="E533" s="8">
        <v>44.0</v>
      </c>
      <c r="F533" s="7">
        <v>39.0</v>
      </c>
      <c r="G533" s="9">
        <v>2907.0</v>
      </c>
      <c r="H533" s="7" t="s">
        <v>40</v>
      </c>
      <c r="I533" s="7">
        <v>15.0</v>
      </c>
      <c r="J533" s="7"/>
      <c r="K533" s="7" t="s">
        <v>23</v>
      </c>
      <c r="L533" s="7"/>
      <c r="M533" s="7"/>
      <c r="N533" s="7"/>
      <c r="O533" s="10"/>
      <c r="P533" s="10"/>
      <c r="Q533" s="7" t="s">
        <v>23</v>
      </c>
      <c r="R533" s="7">
        <v>33.0</v>
      </c>
      <c r="S533" s="7">
        <v>34.0</v>
      </c>
      <c r="T533" s="7"/>
      <c r="U533" s="7"/>
      <c r="V533" s="7"/>
      <c r="W533" s="10"/>
    </row>
    <row r="534" ht="12.75" customHeight="1">
      <c r="A534" s="7" t="str">
        <f>"24.04.2005 12:00:00"</f>
        <v>24.04.2005 12:00:00</v>
      </c>
      <c r="B534" s="7" t="s">
        <v>90</v>
      </c>
      <c r="C534" s="7" t="s">
        <v>90</v>
      </c>
      <c r="D534" s="7">
        <v>74.0</v>
      </c>
      <c r="E534" s="8">
        <v>49.0</v>
      </c>
      <c r="F534" s="7">
        <v>4.0</v>
      </c>
      <c r="G534" s="9">
        <v>2910.0</v>
      </c>
      <c r="H534" s="7" t="s">
        <v>40</v>
      </c>
      <c r="I534" s="7">
        <v>15.0</v>
      </c>
      <c r="J534" s="7"/>
      <c r="K534" s="7" t="s">
        <v>23</v>
      </c>
      <c r="L534" s="7"/>
      <c r="M534" s="7"/>
      <c r="N534" s="7"/>
      <c r="O534" s="10"/>
      <c r="P534" s="10"/>
      <c r="Q534" s="7" t="s">
        <v>23</v>
      </c>
      <c r="R534" s="7">
        <v>33.0</v>
      </c>
      <c r="S534" s="7">
        <v>24.0</v>
      </c>
      <c r="T534" s="7"/>
      <c r="U534" s="7"/>
      <c r="V534" s="7"/>
      <c r="W534" s="10"/>
    </row>
    <row r="535" ht="12.75" customHeight="1">
      <c r="A535" s="7" t="str">
        <f>"01.06.2005 11:30:00"</f>
        <v>01.06.2005 11:30:00</v>
      </c>
      <c r="B535" s="7" t="s">
        <v>90</v>
      </c>
      <c r="C535" s="7" t="s">
        <v>90</v>
      </c>
      <c r="D535" s="7">
        <v>76.0</v>
      </c>
      <c r="E535" s="8">
        <v>5.0</v>
      </c>
      <c r="F535" s="7">
        <v>4.0</v>
      </c>
      <c r="G535" s="9">
        <v>2911.0</v>
      </c>
      <c r="H535" s="7" t="s">
        <v>40</v>
      </c>
      <c r="I535" s="7">
        <v>15.0</v>
      </c>
      <c r="J535" s="7"/>
      <c r="K535" s="7" t="s">
        <v>23</v>
      </c>
      <c r="L535" s="7"/>
      <c r="M535" s="7"/>
      <c r="N535" s="7"/>
      <c r="O535" s="10"/>
      <c r="P535" s="10"/>
      <c r="Q535" s="7" t="s">
        <v>23</v>
      </c>
      <c r="R535" s="7">
        <v>33.0</v>
      </c>
      <c r="S535" s="7">
        <v>34.0</v>
      </c>
      <c r="T535" s="7"/>
      <c r="U535" s="7"/>
      <c r="V535" s="7"/>
      <c r="W535" s="10"/>
    </row>
    <row r="536" ht="12.75" customHeight="1">
      <c r="A536" s="7" t="str">
        <f>"23.04.2005 12:45:00"</f>
        <v>23.04.2005 12:45:00</v>
      </c>
      <c r="B536" s="7" t="s">
        <v>90</v>
      </c>
      <c r="C536" s="7" t="s">
        <v>90</v>
      </c>
      <c r="D536" s="7">
        <v>77.0</v>
      </c>
      <c r="E536" s="8">
        <v>46.0</v>
      </c>
      <c r="F536" s="7">
        <v>39.0</v>
      </c>
      <c r="G536" s="9">
        <v>2917.0</v>
      </c>
      <c r="H536" s="7" t="s">
        <v>40</v>
      </c>
      <c r="I536" s="7">
        <v>15.0</v>
      </c>
      <c r="J536" s="7"/>
      <c r="K536" s="7" t="s">
        <v>40</v>
      </c>
      <c r="L536" s="7"/>
      <c r="M536" s="7"/>
      <c r="N536" s="7"/>
      <c r="O536" s="10"/>
      <c r="P536" s="10"/>
      <c r="Q536" s="7" t="s">
        <v>23</v>
      </c>
      <c r="R536" s="7">
        <v>47.0</v>
      </c>
      <c r="S536" s="7">
        <v>186.0</v>
      </c>
      <c r="T536" s="7"/>
      <c r="U536" s="7"/>
      <c r="V536" s="7"/>
      <c r="W536" s="10"/>
    </row>
    <row r="537" ht="12.75" customHeight="1">
      <c r="A537" s="7" t="str">
        <f>"02.05.2005 11:45:00"</f>
        <v>02.05.2005 11:45:00</v>
      </c>
      <c r="B537" s="7" t="s">
        <v>90</v>
      </c>
      <c r="C537" s="7" t="s">
        <v>90</v>
      </c>
      <c r="D537" s="7">
        <v>78.0</v>
      </c>
      <c r="E537" s="8">
        <v>54.0</v>
      </c>
      <c r="F537" s="7">
        <v>4.0</v>
      </c>
      <c r="G537" s="9">
        <v>2908.0</v>
      </c>
      <c r="H537" s="7" t="s">
        <v>40</v>
      </c>
      <c r="I537" s="7">
        <v>15.0</v>
      </c>
      <c r="J537" s="7"/>
      <c r="K537" s="7" t="s">
        <v>23</v>
      </c>
      <c r="L537" s="7"/>
      <c r="M537" s="7"/>
      <c r="N537" s="7"/>
      <c r="O537" s="10"/>
      <c r="P537" s="10"/>
      <c r="Q537" s="7" t="s">
        <v>23</v>
      </c>
      <c r="R537" s="7">
        <v>33.0</v>
      </c>
      <c r="S537" s="7">
        <v>24.0</v>
      </c>
      <c r="T537" s="7"/>
      <c r="U537" s="7"/>
      <c r="V537" s="7"/>
      <c r="W537" s="10"/>
    </row>
    <row r="538" ht="12.75" customHeight="1">
      <c r="A538" s="7" t="str">
        <f>"11.05.2005 15:00:00"</f>
        <v>11.05.2005 15:00:00</v>
      </c>
      <c r="B538" s="7" t="s">
        <v>90</v>
      </c>
      <c r="C538" s="7" t="s">
        <v>90</v>
      </c>
      <c r="D538" s="7">
        <v>81.0</v>
      </c>
      <c r="E538" s="8">
        <v>64.0</v>
      </c>
      <c r="F538" s="7">
        <v>44.0</v>
      </c>
      <c r="G538" s="9">
        <v>2915.0</v>
      </c>
      <c r="H538" s="7" t="s">
        <v>40</v>
      </c>
      <c r="I538" s="7">
        <v>16.0</v>
      </c>
      <c r="J538" s="7"/>
      <c r="K538" s="7" t="s">
        <v>23</v>
      </c>
      <c r="L538" s="7"/>
      <c r="M538" s="7"/>
      <c r="N538" s="7"/>
      <c r="O538" s="10"/>
      <c r="P538" s="10"/>
      <c r="Q538" s="7" t="s">
        <v>23</v>
      </c>
      <c r="R538" s="7">
        <v>33.0</v>
      </c>
      <c r="S538" s="7">
        <v>18.0</v>
      </c>
      <c r="T538" s="7"/>
      <c r="U538" s="7"/>
      <c r="V538" s="7"/>
      <c r="W538" s="10"/>
    </row>
    <row r="539" ht="12.75" customHeight="1">
      <c r="A539" s="7" t="str">
        <f>"29.05.2005 11:00:00"</f>
        <v>29.05.2005 11:00:00</v>
      </c>
      <c r="B539" s="7" t="s">
        <v>90</v>
      </c>
      <c r="C539" s="7" t="s">
        <v>90</v>
      </c>
      <c r="D539" s="7">
        <v>73.0</v>
      </c>
      <c r="E539" s="8">
        <v>4.0</v>
      </c>
      <c r="F539" s="7">
        <v>38.0</v>
      </c>
      <c r="G539" s="9">
        <v>2904.0</v>
      </c>
      <c r="H539" s="7" t="s">
        <v>40</v>
      </c>
      <c r="I539" s="7">
        <v>17.0</v>
      </c>
      <c r="J539" s="7"/>
      <c r="K539" s="7" t="s">
        <v>23</v>
      </c>
      <c r="L539" s="7"/>
      <c r="M539" s="7"/>
      <c r="N539" s="7"/>
      <c r="O539" s="10"/>
      <c r="P539" s="10"/>
      <c r="Q539" s="7" t="s">
        <v>23</v>
      </c>
      <c r="R539" s="7">
        <v>33.0</v>
      </c>
      <c r="S539" s="7">
        <v>34.0</v>
      </c>
      <c r="T539" s="7"/>
      <c r="U539" s="7"/>
      <c r="V539" s="7"/>
      <c r="W539" s="10"/>
    </row>
    <row r="540" ht="12.75" customHeight="1">
      <c r="A540" s="7" t="str">
        <f>"15.04.2005 13:00:00"</f>
        <v>15.04.2005 13:00:00</v>
      </c>
      <c r="B540" s="7" t="s">
        <v>90</v>
      </c>
      <c r="C540" s="7" t="s">
        <v>90</v>
      </c>
      <c r="D540" s="7">
        <v>76.0</v>
      </c>
      <c r="E540" s="8">
        <v>4.0</v>
      </c>
      <c r="F540" s="7">
        <v>39.0</v>
      </c>
      <c r="G540" s="9">
        <v>2918.0</v>
      </c>
      <c r="H540" s="7" t="s">
        <v>40</v>
      </c>
      <c r="I540" s="7">
        <v>17.0</v>
      </c>
      <c r="J540" s="7"/>
      <c r="K540" s="7" t="s">
        <v>23</v>
      </c>
      <c r="L540" s="7"/>
      <c r="M540" s="7"/>
      <c r="N540" s="7"/>
      <c r="O540" s="10"/>
      <c r="P540" s="10"/>
      <c r="Q540" s="7" t="s">
        <v>23</v>
      </c>
      <c r="R540" s="7">
        <v>33.0</v>
      </c>
      <c r="S540" s="7">
        <v>24.0</v>
      </c>
      <c r="T540" s="7"/>
      <c r="U540" s="7"/>
      <c r="V540" s="7"/>
      <c r="W540" s="10"/>
    </row>
    <row r="541" ht="12.75" customHeight="1">
      <c r="A541" s="7" t="str">
        <f>"27.05.2005"</f>
        <v>27.05.2005</v>
      </c>
      <c r="B541" s="7" t="s">
        <v>90</v>
      </c>
      <c r="C541" s="7" t="s">
        <v>90</v>
      </c>
      <c r="D541" s="7">
        <v>76.0</v>
      </c>
      <c r="E541" s="8">
        <v>49.0</v>
      </c>
      <c r="F541" s="7">
        <v>41.0</v>
      </c>
      <c r="G541" s="9">
        <v>6367.0</v>
      </c>
      <c r="H541" s="7" t="s">
        <v>40</v>
      </c>
      <c r="I541" s="7">
        <v>17.0</v>
      </c>
      <c r="J541" s="7"/>
      <c r="K541" s="7" t="s">
        <v>23</v>
      </c>
      <c r="L541" s="7"/>
      <c r="M541" s="7"/>
      <c r="N541" s="7"/>
      <c r="O541" s="10"/>
      <c r="P541" s="10"/>
      <c r="Q541" s="7" t="s">
        <v>23</v>
      </c>
      <c r="R541" s="7">
        <v>33.0</v>
      </c>
      <c r="S541" s="7">
        <v>24.0</v>
      </c>
      <c r="T541" s="7"/>
      <c r="U541" s="7"/>
      <c r="V541" s="7"/>
      <c r="W541" s="10"/>
    </row>
    <row r="542" ht="12.75" customHeight="1">
      <c r="A542" s="7" t="str">
        <f>"14.05.2005 12:30:00"</f>
        <v>14.05.2005 12:30:00</v>
      </c>
      <c r="B542" s="7" t="s">
        <v>90</v>
      </c>
      <c r="C542" s="7" t="s">
        <v>90</v>
      </c>
      <c r="D542" s="7">
        <v>79.0</v>
      </c>
      <c r="E542" s="8">
        <v>51.0</v>
      </c>
      <c r="F542" s="7">
        <v>4.0</v>
      </c>
      <c r="G542" s="9">
        <v>2913.0</v>
      </c>
      <c r="H542" s="7" t="s">
        <v>40</v>
      </c>
      <c r="I542" s="7">
        <v>17.0</v>
      </c>
      <c r="J542" s="7"/>
      <c r="K542" s="7" t="s">
        <v>23</v>
      </c>
      <c r="L542" s="7"/>
      <c r="M542" s="7"/>
      <c r="N542" s="7"/>
      <c r="O542" s="10"/>
      <c r="P542" s="10"/>
      <c r="Q542" s="7" t="s">
        <v>23</v>
      </c>
      <c r="R542" s="7">
        <v>36.0</v>
      </c>
      <c r="S542" s="7">
        <v>41.0</v>
      </c>
      <c r="T542" s="7"/>
      <c r="U542" s="7"/>
      <c r="V542" s="7"/>
      <c r="W542" s="10"/>
    </row>
    <row r="543" ht="12.75" customHeight="1">
      <c r="A543" s="7" t="str">
        <f>"22.05.2005 14:30:00"</f>
        <v>22.05.2005 14:30:00</v>
      </c>
      <c r="B543" s="7" t="s">
        <v>90</v>
      </c>
      <c r="C543" s="7" t="s">
        <v>90</v>
      </c>
      <c r="D543" s="7">
        <v>69.0</v>
      </c>
      <c r="E543" s="8">
        <v>33.0</v>
      </c>
      <c r="F543" s="7">
        <v>34.0</v>
      </c>
      <c r="G543" s="9">
        <v>2902.0</v>
      </c>
      <c r="H543" s="7" t="s">
        <v>40</v>
      </c>
      <c r="I543" s="7">
        <v>18.0</v>
      </c>
      <c r="J543" s="7"/>
      <c r="K543" s="7" t="s">
        <v>40</v>
      </c>
      <c r="L543" s="7"/>
      <c r="M543" s="7"/>
      <c r="N543" s="7"/>
      <c r="O543" s="10"/>
      <c r="P543" s="10"/>
      <c r="Q543" s="7" t="s">
        <v>23</v>
      </c>
      <c r="R543" s="7">
        <v>33.0</v>
      </c>
      <c r="S543" s="7">
        <v>24.0</v>
      </c>
      <c r="T543" s="7"/>
      <c r="U543" s="7"/>
      <c r="V543" s="7"/>
      <c r="W543" s="10"/>
    </row>
    <row r="544" ht="12.75" customHeight="1">
      <c r="A544" s="7" t="str">
        <f>"18.05.2005 09:00:00"</f>
        <v>18.05.2005 09:00:00</v>
      </c>
      <c r="B544" s="7" t="s">
        <v>90</v>
      </c>
      <c r="C544" s="7" t="s">
        <v>90</v>
      </c>
      <c r="D544" s="7">
        <v>75.0</v>
      </c>
      <c r="E544" s="8">
        <v>45.0</v>
      </c>
      <c r="F544" s="7">
        <v>38.0</v>
      </c>
      <c r="G544" s="9">
        <v>6342.0</v>
      </c>
      <c r="H544" s="7" t="s">
        <v>40</v>
      </c>
      <c r="I544" s="7">
        <v>18.0</v>
      </c>
      <c r="J544" s="7"/>
      <c r="K544" s="7" t="s">
        <v>23</v>
      </c>
      <c r="L544" s="7"/>
      <c r="M544" s="7"/>
      <c r="N544" s="7"/>
      <c r="O544" s="10"/>
      <c r="P544" s="10"/>
      <c r="Q544" s="7" t="s">
        <v>23</v>
      </c>
      <c r="R544" s="7">
        <v>33.0</v>
      </c>
      <c r="S544" s="7">
        <v>24.0</v>
      </c>
      <c r="T544" s="7"/>
      <c r="U544" s="7"/>
      <c r="V544" s="7"/>
      <c r="W544" s="10"/>
    </row>
    <row r="545" ht="12.75" customHeight="1">
      <c r="A545" s="7" t="str">
        <f>"22.05.2005 19:30:00"</f>
        <v>22.05.2005 19:30:00</v>
      </c>
      <c r="B545" s="7" t="s">
        <v>90</v>
      </c>
      <c r="C545" s="7" t="s">
        <v>90</v>
      </c>
      <c r="D545" s="7">
        <v>75.0</v>
      </c>
      <c r="E545" s="8">
        <v>46.0</v>
      </c>
      <c r="F545" s="7">
        <v>4.0</v>
      </c>
      <c r="G545" s="9">
        <v>2903.0</v>
      </c>
      <c r="H545" s="7" t="s">
        <v>40</v>
      </c>
      <c r="I545" s="7">
        <v>18.0</v>
      </c>
      <c r="J545" s="7"/>
      <c r="K545" s="7" t="s">
        <v>23</v>
      </c>
      <c r="L545" s="7"/>
      <c r="M545" s="7"/>
      <c r="N545" s="7"/>
      <c r="O545" s="10"/>
      <c r="P545" s="10"/>
      <c r="Q545" s="7" t="s">
        <v>23</v>
      </c>
      <c r="R545" s="7">
        <v>33.0</v>
      </c>
      <c r="S545" s="7">
        <v>24.0</v>
      </c>
      <c r="T545" s="7"/>
      <c r="U545" s="7"/>
      <c r="V545" s="7"/>
      <c r="W545" s="10"/>
    </row>
    <row r="546" ht="12.75" customHeight="1">
      <c r="A546" s="7" t="str">
        <f>"22.05.2005 10:00:00"</f>
        <v>22.05.2005 10:00:00</v>
      </c>
      <c r="B546" s="7" t="s">
        <v>90</v>
      </c>
      <c r="C546" s="7" t="s">
        <v>90</v>
      </c>
      <c r="D546" s="7">
        <v>76.0</v>
      </c>
      <c r="E546" s="8">
        <v>45.0</v>
      </c>
      <c r="F546" s="7">
        <v>39.0</v>
      </c>
      <c r="G546" s="9">
        <v>2901.0</v>
      </c>
      <c r="H546" s="7" t="s">
        <v>40</v>
      </c>
      <c r="I546" s="7">
        <v>18.0</v>
      </c>
      <c r="J546" s="7"/>
      <c r="K546" s="7" t="s">
        <v>23</v>
      </c>
      <c r="L546" s="7"/>
      <c r="M546" s="7"/>
      <c r="N546" s="7"/>
      <c r="O546" s="10"/>
      <c r="P546" s="10"/>
      <c r="Q546" s="7" t="s">
        <v>23</v>
      </c>
      <c r="R546" s="7">
        <v>33.0</v>
      </c>
      <c r="S546" s="7">
        <v>24.0</v>
      </c>
      <c r="T546" s="7"/>
      <c r="U546" s="7"/>
      <c r="V546" s="7"/>
      <c r="W546" s="10"/>
    </row>
    <row r="547" ht="12.75" customHeight="1">
      <c r="A547" s="7" t="str">
        <f>"03.06.2005 13:30:00"</f>
        <v>03.06.2005 13:30:00</v>
      </c>
      <c r="B547" s="7" t="s">
        <v>90</v>
      </c>
      <c r="C547" s="7" t="s">
        <v>90</v>
      </c>
      <c r="D547" s="7">
        <v>76.0</v>
      </c>
      <c r="E547" s="8">
        <v>46.0</v>
      </c>
      <c r="F547" s="7">
        <v>39.0</v>
      </c>
      <c r="G547" s="9">
        <v>2912.0</v>
      </c>
      <c r="H547" s="7" t="s">
        <v>40</v>
      </c>
      <c r="I547" s="7">
        <v>18.0</v>
      </c>
      <c r="J547" s="7"/>
      <c r="K547" s="7" t="s">
        <v>23</v>
      </c>
      <c r="L547" s="7"/>
      <c r="M547" s="7"/>
      <c r="N547" s="7"/>
      <c r="O547" s="10"/>
      <c r="P547" s="10"/>
      <c r="Q547" s="7" t="s">
        <v>23</v>
      </c>
      <c r="R547" s="7">
        <v>33.0</v>
      </c>
      <c r="S547" s="7">
        <v>5.0</v>
      </c>
      <c r="T547" s="7"/>
      <c r="U547" s="7"/>
      <c r="V547" s="7"/>
      <c r="W547" s="10"/>
    </row>
    <row r="548" ht="12.75" customHeight="1">
      <c r="A548" s="7" t="str">
        <f>"20.05.2005 09:00:00"</f>
        <v>20.05.2005 09:00:00</v>
      </c>
      <c r="B548" s="7" t="s">
        <v>90</v>
      </c>
      <c r="C548" s="7" t="s">
        <v>90</v>
      </c>
      <c r="D548" s="7">
        <v>77.0</v>
      </c>
      <c r="E548" s="8">
        <v>47.0</v>
      </c>
      <c r="F548" s="7">
        <v>39.0</v>
      </c>
      <c r="G548" s="9">
        <v>6353.0</v>
      </c>
      <c r="H548" s="7" t="s">
        <v>40</v>
      </c>
      <c r="I548" s="7">
        <v>18.0</v>
      </c>
      <c r="J548" s="7"/>
      <c r="K548" s="7" t="s">
        <v>40</v>
      </c>
      <c r="L548" s="7"/>
      <c r="M548" s="7"/>
      <c r="N548" s="7"/>
      <c r="O548" s="10"/>
      <c r="P548" s="10"/>
      <c r="Q548" s="7" t="s">
        <v>23</v>
      </c>
      <c r="R548" s="7">
        <v>33.0</v>
      </c>
      <c r="S548" s="7">
        <v>37.0</v>
      </c>
      <c r="T548" s="7"/>
      <c r="U548" s="7"/>
      <c r="V548" s="7"/>
      <c r="W548" s="10"/>
    </row>
    <row r="549" ht="12.75" customHeight="1">
      <c r="A549" s="7" t="str">
        <f>"24.05.2005 15:00:00"</f>
        <v>24.05.2005 15:00:00</v>
      </c>
      <c r="B549" s="7" t="s">
        <v>90</v>
      </c>
      <c r="C549" s="7" t="s">
        <v>90</v>
      </c>
      <c r="D549" s="7">
        <v>78.0</v>
      </c>
      <c r="E549" s="8">
        <v>5.0</v>
      </c>
      <c r="F549" s="7"/>
      <c r="G549" s="9">
        <v>6397.0</v>
      </c>
      <c r="H549" s="7" t="s">
        <v>40</v>
      </c>
      <c r="I549" s="7">
        <v>18.0</v>
      </c>
      <c r="J549" s="7"/>
      <c r="K549" s="7" t="s">
        <v>23</v>
      </c>
      <c r="L549" s="7"/>
      <c r="M549" s="7"/>
      <c r="N549" s="7"/>
      <c r="O549" s="10"/>
      <c r="P549" s="10"/>
      <c r="Q549" s="7" t="s">
        <v>23</v>
      </c>
      <c r="R549" s="7">
        <v>33.0</v>
      </c>
      <c r="S549" s="7">
        <v>66.0</v>
      </c>
      <c r="T549" s="7"/>
      <c r="U549" s="7"/>
      <c r="V549" s="7"/>
      <c r="W549" s="10"/>
    </row>
    <row r="550" ht="12.75" customHeight="1">
      <c r="A550" s="7" t="str">
        <f>"18.05.2005 14:00:00"</f>
        <v>18.05.2005 14:00:00</v>
      </c>
      <c r="B550" s="7" t="s">
        <v>90</v>
      </c>
      <c r="C550" s="7" t="s">
        <v>90</v>
      </c>
      <c r="D550" s="7">
        <v>8.0</v>
      </c>
      <c r="E550" s="8">
        <v>52.0</v>
      </c>
      <c r="F550" s="7">
        <v>4.0</v>
      </c>
      <c r="G550" s="9">
        <v>6354.0</v>
      </c>
      <c r="H550" s="7" t="s">
        <v>40</v>
      </c>
      <c r="I550" s="7">
        <v>18.0</v>
      </c>
      <c r="J550" s="7"/>
      <c r="K550" s="7" t="s">
        <v>23</v>
      </c>
      <c r="L550" s="7"/>
      <c r="M550" s="7"/>
      <c r="N550" s="7"/>
      <c r="O550" s="10"/>
      <c r="P550" s="10"/>
      <c r="Q550" s="7" t="s">
        <v>23</v>
      </c>
      <c r="R550" s="7">
        <v>33.0</v>
      </c>
      <c r="S550" s="7">
        <v>24.0</v>
      </c>
      <c r="T550" s="7"/>
      <c r="U550" s="7"/>
      <c r="V550" s="7"/>
      <c r="W550" s="10"/>
    </row>
    <row r="551" ht="12.75" customHeight="1">
      <c r="A551" s="7" t="str">
        <f>"24.07.2005 10:00:00"</f>
        <v>24.07.2005 10:00:00</v>
      </c>
      <c r="B551" s="8" t="s">
        <v>99</v>
      </c>
      <c r="C551" s="8" t="s">
        <v>100</v>
      </c>
      <c r="D551" s="7">
        <v>54.0</v>
      </c>
      <c r="E551" s="8">
        <v>124.0</v>
      </c>
      <c r="F551" s="7">
        <v>24.0</v>
      </c>
      <c r="G551" s="9">
        <v>4040.0</v>
      </c>
      <c r="H551" s="7" t="s">
        <v>21</v>
      </c>
      <c r="I551" s="7"/>
      <c r="J551" s="7" t="s">
        <v>101</v>
      </c>
      <c r="K551" s="7" t="s">
        <v>35</v>
      </c>
      <c r="L551" s="7"/>
      <c r="M551" s="7"/>
      <c r="N551" s="7"/>
      <c r="O551" s="10"/>
      <c r="P551" s="10"/>
      <c r="Q551" s="7" t="s">
        <v>23</v>
      </c>
      <c r="R551" s="7">
        <v>33.0</v>
      </c>
      <c r="S551" s="7">
        <v>51.0</v>
      </c>
      <c r="T551" s="7"/>
      <c r="U551" s="7"/>
      <c r="V551" s="7"/>
      <c r="W551" s="10"/>
    </row>
    <row r="552" ht="12.75" customHeight="1">
      <c r="A552" s="7" t="str">
        <f>"15.07.2005 17:00:00"</f>
        <v>15.07.2005 17:00:00</v>
      </c>
      <c r="B552" s="8" t="s">
        <v>99</v>
      </c>
      <c r="C552" s="8" t="s">
        <v>100</v>
      </c>
      <c r="D552" s="7">
        <v>56.0</v>
      </c>
      <c r="E552" s="8">
        <v>2.0</v>
      </c>
      <c r="F552" s="7"/>
      <c r="G552" s="9">
        <v>5603.0</v>
      </c>
      <c r="H552" s="7" t="s">
        <v>21</v>
      </c>
      <c r="I552" s="7"/>
      <c r="J552" s="7" t="s">
        <v>102</v>
      </c>
      <c r="K552" s="7" t="s">
        <v>23</v>
      </c>
      <c r="L552" s="7"/>
      <c r="M552" s="7"/>
      <c r="N552" s="7"/>
      <c r="O552" s="10"/>
      <c r="P552" s="10"/>
      <c r="Q552" s="7" t="s">
        <v>23</v>
      </c>
      <c r="R552" s="7">
        <v>33.0</v>
      </c>
      <c r="S552" s="7">
        <v>51.0</v>
      </c>
      <c r="T552" s="7"/>
      <c r="U552" s="7"/>
      <c r="V552" s="7"/>
      <c r="W552" s="10"/>
    </row>
    <row r="553" ht="12.75" customHeight="1">
      <c r="A553" s="7" t="str">
        <f>"29.07.2005 18:00:00"</f>
        <v>29.07.2005 18:00:00</v>
      </c>
      <c r="B553" s="8" t="s">
        <v>99</v>
      </c>
      <c r="C553" s="8" t="s">
        <v>100</v>
      </c>
      <c r="D553" s="7">
        <v>57.0</v>
      </c>
      <c r="E553" s="8">
        <v>185.0</v>
      </c>
      <c r="F553" s="7">
        <v>28.0</v>
      </c>
      <c r="G553" s="9">
        <v>5678.0</v>
      </c>
      <c r="H553" s="7" t="s">
        <v>21</v>
      </c>
      <c r="I553" s="7"/>
      <c r="J553" s="7" t="s">
        <v>103</v>
      </c>
      <c r="K553" s="7" t="s">
        <v>23</v>
      </c>
      <c r="L553" s="7"/>
      <c r="M553" s="7"/>
      <c r="N553" s="7"/>
      <c r="O553" s="10"/>
      <c r="P553" s="10"/>
      <c r="Q553" s="7" t="s">
        <v>23</v>
      </c>
      <c r="R553" s="7">
        <v>33.0</v>
      </c>
      <c r="S553" s="7">
        <v>51.0</v>
      </c>
      <c r="T553" s="7"/>
      <c r="U553" s="7"/>
      <c r="V553" s="7"/>
      <c r="W553" s="10"/>
    </row>
    <row r="554" ht="12.75" customHeight="1">
      <c r="A554" s="7" t="str">
        <f>"23.07.2005 09:30:00"</f>
        <v>23.07.2005 09:30:00</v>
      </c>
      <c r="B554" s="8" t="s">
        <v>99</v>
      </c>
      <c r="C554" s="8" t="s">
        <v>100</v>
      </c>
      <c r="D554" s="7">
        <v>57.0</v>
      </c>
      <c r="E554" s="8">
        <v>21.0</v>
      </c>
      <c r="F554" s="7"/>
      <c r="G554" s="9">
        <v>5633.0</v>
      </c>
      <c r="H554" s="7" t="s">
        <v>21</v>
      </c>
      <c r="I554" s="7"/>
      <c r="J554" s="7" t="s">
        <v>104</v>
      </c>
      <c r="K554" s="7" t="s">
        <v>23</v>
      </c>
      <c r="L554" s="7"/>
      <c r="M554" s="7"/>
      <c r="N554" s="7"/>
      <c r="O554" s="10"/>
      <c r="P554" s="10"/>
      <c r="Q554" s="7" t="s">
        <v>23</v>
      </c>
      <c r="R554" s="7">
        <v>33.0</v>
      </c>
      <c r="S554" s="7">
        <v>24.0</v>
      </c>
      <c r="T554" s="7"/>
      <c r="U554" s="7"/>
      <c r="V554" s="7"/>
      <c r="W554" s="10"/>
    </row>
    <row r="555" ht="12.75" customHeight="1">
      <c r="A555" s="7" t="str">
        <f>"15.07.2005 08:30:00"</f>
        <v>15.07.2005 08:30:00</v>
      </c>
      <c r="B555" s="8" t="s">
        <v>99</v>
      </c>
      <c r="C555" s="8" t="s">
        <v>100</v>
      </c>
      <c r="D555" s="7">
        <v>58.0</v>
      </c>
      <c r="E555" s="8">
        <v>156.0</v>
      </c>
      <c r="F555" s="7">
        <v>24.0</v>
      </c>
      <c r="G555" s="9">
        <v>4038.0</v>
      </c>
      <c r="H555" s="7" t="s">
        <v>21</v>
      </c>
      <c r="I555" s="7"/>
      <c r="J555" s="7" t="s">
        <v>104</v>
      </c>
      <c r="K555" s="7" t="s">
        <v>40</v>
      </c>
      <c r="L555" s="7"/>
      <c r="M555" s="7"/>
      <c r="N555" s="7"/>
      <c r="O555" s="10"/>
      <c r="P555" s="10"/>
      <c r="Q555" s="7" t="s">
        <v>23</v>
      </c>
      <c r="R555" s="7">
        <v>33.0</v>
      </c>
      <c r="S555" s="7">
        <v>44.0</v>
      </c>
      <c r="T555" s="7"/>
      <c r="U555" s="7"/>
      <c r="V555" s="7"/>
      <c r="W555" s="10"/>
    </row>
    <row r="556" ht="12.75" customHeight="1">
      <c r="A556" s="7" t="str">
        <f>"12.07.2005 07:00:00"</f>
        <v>12.07.2005 07:00:00</v>
      </c>
      <c r="B556" s="8" t="s">
        <v>99</v>
      </c>
      <c r="C556" s="8" t="s">
        <v>100</v>
      </c>
      <c r="D556" s="7">
        <v>58.0</v>
      </c>
      <c r="E556" s="8">
        <v>194.0</v>
      </c>
      <c r="F556" s="7">
        <v>28.0</v>
      </c>
      <c r="G556" s="9">
        <v>4035.0</v>
      </c>
      <c r="H556" s="7" t="s">
        <v>21</v>
      </c>
      <c r="I556" s="7"/>
      <c r="J556" s="7" t="s">
        <v>104</v>
      </c>
      <c r="K556" s="7" t="s">
        <v>23</v>
      </c>
      <c r="L556" s="7"/>
      <c r="M556" s="7"/>
      <c r="N556" s="7"/>
      <c r="O556" s="10"/>
      <c r="P556" s="10"/>
      <c r="Q556" s="7" t="s">
        <v>23</v>
      </c>
      <c r="R556" s="7">
        <v>33.0</v>
      </c>
      <c r="S556" s="7">
        <v>66.0</v>
      </c>
      <c r="T556" s="7"/>
      <c r="U556" s="7"/>
      <c r="V556" s="7"/>
      <c r="W556" s="10"/>
    </row>
    <row r="557" ht="12.75" customHeight="1">
      <c r="A557" s="7" t="str">
        <f>"12.07.2005 12:00:00"</f>
        <v>12.07.2005 12:00:00</v>
      </c>
      <c r="B557" s="8" t="s">
        <v>99</v>
      </c>
      <c r="C557" s="8" t="s">
        <v>100</v>
      </c>
      <c r="D557" s="7">
        <v>58.0</v>
      </c>
      <c r="E557" s="8">
        <v>22.0</v>
      </c>
      <c r="F557" s="7">
        <v>26.0</v>
      </c>
      <c r="G557" s="9">
        <v>4036.0</v>
      </c>
      <c r="H557" s="7" t="s">
        <v>21</v>
      </c>
      <c r="I557" s="7"/>
      <c r="J557" s="7" t="s">
        <v>105</v>
      </c>
      <c r="K557" s="7" t="s">
        <v>23</v>
      </c>
      <c r="L557" s="7"/>
      <c r="M557" s="7"/>
      <c r="N557" s="7"/>
      <c r="O557" s="10"/>
      <c r="P557" s="10"/>
      <c r="Q557" s="7" t="s">
        <v>23</v>
      </c>
      <c r="R557" s="7">
        <v>33.0</v>
      </c>
      <c r="S557" s="7">
        <v>44.0</v>
      </c>
      <c r="T557" s="7"/>
      <c r="U557" s="7"/>
      <c r="V557" s="7"/>
      <c r="W557" s="10"/>
    </row>
    <row r="558" ht="12.75" customHeight="1">
      <c r="A558" s="7" t="str">
        <f>"30.07.2005 10:00:00"</f>
        <v>30.07.2005 10:00:00</v>
      </c>
      <c r="B558" s="8" t="s">
        <v>99</v>
      </c>
      <c r="C558" s="8" t="s">
        <v>100</v>
      </c>
      <c r="D558" s="7">
        <v>59.0</v>
      </c>
      <c r="E558" s="8">
        <v>21.0</v>
      </c>
      <c r="F558" s="7">
        <v>28.0</v>
      </c>
      <c r="G558" s="9">
        <v>4051.0</v>
      </c>
      <c r="H558" s="7" t="s">
        <v>21</v>
      </c>
      <c r="I558" s="7"/>
      <c r="J558" s="7" t="s">
        <v>104</v>
      </c>
      <c r="K558" s="7" t="s">
        <v>35</v>
      </c>
      <c r="L558" s="7"/>
      <c r="M558" s="7"/>
      <c r="N558" s="7"/>
      <c r="O558" s="10"/>
      <c r="P558" s="10"/>
      <c r="Q558" s="7" t="s">
        <v>23</v>
      </c>
      <c r="R558" s="7">
        <v>33.0</v>
      </c>
      <c r="S558" s="7">
        <v>51.0</v>
      </c>
      <c r="T558" s="7"/>
      <c r="U558" s="7"/>
      <c r="V558" s="7"/>
      <c r="W558" s="10"/>
    </row>
    <row r="559" ht="12.75" customHeight="1">
      <c r="A559" s="7" t="str">
        <f>"25.07.2005 10:00:00"</f>
        <v>25.07.2005 10:00:00</v>
      </c>
      <c r="B559" s="8" t="s">
        <v>99</v>
      </c>
      <c r="C559" s="8" t="s">
        <v>100</v>
      </c>
      <c r="D559" s="7">
        <v>59.0</v>
      </c>
      <c r="E559" s="8">
        <v>23.0</v>
      </c>
      <c r="F559" s="7">
        <v>3.0</v>
      </c>
      <c r="G559" s="9">
        <v>5649.0</v>
      </c>
      <c r="H559" s="7" t="s">
        <v>21</v>
      </c>
      <c r="I559" s="7"/>
      <c r="J559" s="7" t="s">
        <v>104</v>
      </c>
      <c r="K559" s="7" t="s">
        <v>23</v>
      </c>
      <c r="L559" s="7"/>
      <c r="M559" s="7"/>
      <c r="N559" s="7"/>
      <c r="O559" s="10"/>
      <c r="P559" s="10"/>
      <c r="Q559" s="7" t="s">
        <v>23</v>
      </c>
      <c r="R559" s="7">
        <v>28.0</v>
      </c>
      <c r="S559" s="7">
        <v>74.0</v>
      </c>
      <c r="T559" s="7"/>
      <c r="U559" s="7"/>
      <c r="V559" s="7"/>
      <c r="W559" s="10"/>
    </row>
    <row r="560" ht="12.75" customHeight="1">
      <c r="A560" s="7" t="str">
        <f>"13.07.2005 08:00:00"</f>
        <v>13.07.2005 08:00:00</v>
      </c>
      <c r="B560" s="8" t="s">
        <v>99</v>
      </c>
      <c r="C560" s="8" t="s">
        <v>100</v>
      </c>
      <c r="D560" s="7">
        <v>6.0</v>
      </c>
      <c r="E560" s="8">
        <v>22.0</v>
      </c>
      <c r="F560" s="7">
        <v>3.0</v>
      </c>
      <c r="G560" s="9">
        <v>4037.0</v>
      </c>
      <c r="H560" s="7" t="s">
        <v>21</v>
      </c>
      <c r="I560" s="7"/>
      <c r="J560" s="7" t="s">
        <v>104</v>
      </c>
      <c r="K560" s="7" t="s">
        <v>35</v>
      </c>
      <c r="L560" s="7"/>
      <c r="M560" s="7"/>
      <c r="N560" s="7"/>
      <c r="O560" s="10"/>
      <c r="P560" s="10"/>
      <c r="Q560" s="7" t="s">
        <v>23</v>
      </c>
      <c r="R560" s="7">
        <v>33.0</v>
      </c>
      <c r="S560" s="7">
        <v>66.0</v>
      </c>
      <c r="T560" s="7"/>
      <c r="U560" s="7"/>
      <c r="V560" s="7"/>
      <c r="W560" s="10"/>
    </row>
    <row r="561" ht="12.75" customHeight="1">
      <c r="A561" s="7" t="str">
        <f>"10.07.2005 13:00:00"</f>
        <v>10.07.2005 13:00:00</v>
      </c>
      <c r="B561" s="8" t="s">
        <v>99</v>
      </c>
      <c r="C561" s="8" t="s">
        <v>100</v>
      </c>
      <c r="D561" s="7">
        <v>6.0</v>
      </c>
      <c r="E561" s="8">
        <v>226.0</v>
      </c>
      <c r="F561" s="7">
        <v>3.0</v>
      </c>
      <c r="G561" s="9">
        <v>4033.0</v>
      </c>
      <c r="H561" s="7" t="s">
        <v>21</v>
      </c>
      <c r="I561" s="7"/>
      <c r="J561" s="7" t="s">
        <v>104</v>
      </c>
      <c r="K561" s="7" t="s">
        <v>23</v>
      </c>
      <c r="L561" s="7"/>
      <c r="M561" s="7"/>
      <c r="N561" s="7"/>
      <c r="O561" s="10"/>
      <c r="P561" s="10"/>
      <c r="Q561" s="7" t="s">
        <v>23</v>
      </c>
      <c r="R561" s="7">
        <v>33.0</v>
      </c>
      <c r="S561" s="7">
        <v>44.0</v>
      </c>
      <c r="T561" s="7"/>
      <c r="U561" s="7"/>
      <c r="V561" s="7"/>
      <c r="W561" s="10"/>
    </row>
    <row r="562" ht="12.75" customHeight="1">
      <c r="A562" s="7" t="str">
        <f>"24.07.2005 11:00:00"</f>
        <v>24.07.2005 11:00:00</v>
      </c>
      <c r="B562" s="8" t="s">
        <v>99</v>
      </c>
      <c r="C562" s="8" t="s">
        <v>100</v>
      </c>
      <c r="D562" s="7">
        <v>61.0</v>
      </c>
      <c r="E562" s="8">
        <v>248.0</v>
      </c>
      <c r="F562" s="7">
        <v>32.0</v>
      </c>
      <c r="G562" s="9">
        <v>4041.0</v>
      </c>
      <c r="H562" s="7" t="s">
        <v>21</v>
      </c>
      <c r="I562" s="7"/>
      <c r="J562" s="7" t="s">
        <v>105</v>
      </c>
      <c r="K562" s="7" t="s">
        <v>35</v>
      </c>
      <c r="L562" s="7"/>
      <c r="M562" s="7"/>
      <c r="N562" s="7"/>
      <c r="O562" s="10"/>
      <c r="P562" s="10"/>
      <c r="Q562" s="7" t="s">
        <v>23</v>
      </c>
      <c r="R562" s="7">
        <v>33.0</v>
      </c>
      <c r="S562" s="7">
        <v>51.0</v>
      </c>
      <c r="T562" s="7"/>
      <c r="U562" s="7"/>
      <c r="V562" s="7"/>
      <c r="W562" s="10"/>
    </row>
    <row r="563" ht="12.75" customHeight="1">
      <c r="A563" s="7" t="str">
        <f>"31.05.2005 23:00:00"</f>
        <v>31.05.2005 23:00:00</v>
      </c>
      <c r="B563" s="8" t="s">
        <v>99</v>
      </c>
      <c r="C563" s="8" t="s">
        <v>100</v>
      </c>
      <c r="D563" s="7">
        <v>61.0</v>
      </c>
      <c r="E563" s="8">
        <v>249.0</v>
      </c>
      <c r="F563" s="7"/>
      <c r="G563" s="9">
        <v>4028.0</v>
      </c>
      <c r="H563" s="7" t="s">
        <v>21</v>
      </c>
      <c r="I563" s="7"/>
      <c r="J563" s="7" t="s">
        <v>105</v>
      </c>
      <c r="K563" s="7" t="s">
        <v>35</v>
      </c>
      <c r="L563" s="7"/>
      <c r="M563" s="7"/>
      <c r="N563" s="7"/>
      <c r="O563" s="10"/>
      <c r="P563" s="10"/>
      <c r="Q563" s="7" t="s">
        <v>23</v>
      </c>
      <c r="R563" s="7">
        <v>33.0</v>
      </c>
      <c r="S563" s="7">
        <v>51.0</v>
      </c>
      <c r="T563" s="7"/>
      <c r="U563" s="7"/>
      <c r="V563" s="7"/>
      <c r="W563" s="10"/>
    </row>
    <row r="564" ht="12.75" customHeight="1">
      <c r="A564" s="7" t="str">
        <f>"11.07.2005 06:04:00"</f>
        <v>11.07.2005 06:04:00</v>
      </c>
      <c r="B564" s="8" t="s">
        <v>99</v>
      </c>
      <c r="C564" s="8" t="s">
        <v>100</v>
      </c>
      <c r="D564" s="7">
        <v>62.0</v>
      </c>
      <c r="E564" s="8">
        <v>21.0</v>
      </c>
      <c r="F564" s="7">
        <v>28.0</v>
      </c>
      <c r="G564" s="9">
        <v>5286.0</v>
      </c>
      <c r="H564" s="7" t="s">
        <v>21</v>
      </c>
      <c r="I564" s="7"/>
      <c r="J564" s="7" t="s">
        <v>104</v>
      </c>
      <c r="K564" s="7" t="s">
        <v>23</v>
      </c>
      <c r="L564" s="7"/>
      <c r="M564" s="7"/>
      <c r="N564" s="7"/>
      <c r="O564" s="10"/>
      <c r="P564" s="10"/>
      <c r="Q564" s="7" t="s">
        <v>23</v>
      </c>
      <c r="R564" s="7">
        <v>9.0</v>
      </c>
      <c r="S564" s="7">
        <v>59.0</v>
      </c>
      <c r="T564" s="7"/>
      <c r="U564" s="7"/>
      <c r="V564" s="7"/>
      <c r="W564" s="10"/>
    </row>
    <row r="565" ht="12.75" customHeight="1">
      <c r="A565" s="7" t="str">
        <f>"30.07.2005 19:00:00"</f>
        <v>30.07.2005 19:00:00</v>
      </c>
      <c r="B565" s="8" t="s">
        <v>99</v>
      </c>
      <c r="C565" s="8" t="s">
        <v>100</v>
      </c>
      <c r="D565" s="7">
        <v>62.0</v>
      </c>
      <c r="E565" s="8">
        <v>25.0</v>
      </c>
      <c r="F565" s="7"/>
      <c r="G565" s="9">
        <v>5689.0</v>
      </c>
      <c r="H565" s="7" t="s">
        <v>21</v>
      </c>
      <c r="I565" s="7"/>
      <c r="J565" s="7" t="s">
        <v>104</v>
      </c>
      <c r="K565" s="7" t="s">
        <v>23</v>
      </c>
      <c r="L565" s="7"/>
      <c r="M565" s="7"/>
      <c r="N565" s="7"/>
      <c r="O565" s="10"/>
      <c r="P565" s="10"/>
      <c r="Q565" s="7" t="s">
        <v>23</v>
      </c>
      <c r="R565" s="7">
        <v>33.0</v>
      </c>
      <c r="S565" s="7">
        <v>2.0</v>
      </c>
      <c r="T565" s="7"/>
      <c r="U565" s="7"/>
      <c r="V565" s="7"/>
      <c r="W565" s="10"/>
    </row>
    <row r="566" ht="12.75" customHeight="1">
      <c r="A566" s="7" t="str">
        <f>"30.07.2005 10:30:00"</f>
        <v>30.07.2005 10:30:00</v>
      </c>
      <c r="B566" s="8" t="s">
        <v>99</v>
      </c>
      <c r="C566" s="8" t="s">
        <v>100</v>
      </c>
      <c r="D566" s="7">
        <v>62.0</v>
      </c>
      <c r="E566" s="8">
        <v>254.0</v>
      </c>
      <c r="F566" s="7">
        <v>3.0</v>
      </c>
      <c r="G566" s="9">
        <v>4053.0</v>
      </c>
      <c r="H566" s="7" t="s">
        <v>21</v>
      </c>
      <c r="I566" s="7"/>
      <c r="J566" s="7" t="s">
        <v>106</v>
      </c>
      <c r="K566" s="7" t="s">
        <v>23</v>
      </c>
      <c r="L566" s="7"/>
      <c r="M566" s="7"/>
      <c r="N566" s="7"/>
      <c r="O566" s="10"/>
      <c r="P566" s="10"/>
      <c r="Q566" s="7" t="s">
        <v>23</v>
      </c>
      <c r="R566" s="7">
        <v>33.0</v>
      </c>
      <c r="S566" s="7">
        <v>44.0</v>
      </c>
      <c r="T566" s="7"/>
      <c r="U566" s="7"/>
      <c r="V566" s="7"/>
      <c r="W566" s="10"/>
    </row>
    <row r="567" ht="12.75" customHeight="1">
      <c r="A567" s="7" t="str">
        <f>"30.07.2005 07:00:00"</f>
        <v>30.07.2005 07:00:00</v>
      </c>
      <c r="B567" s="8" t="s">
        <v>99</v>
      </c>
      <c r="C567" s="8" t="s">
        <v>100</v>
      </c>
      <c r="D567" s="7">
        <v>63.0</v>
      </c>
      <c r="E567" s="8">
        <v>23.0</v>
      </c>
      <c r="F567" s="7">
        <v>32.0</v>
      </c>
      <c r="G567" s="9">
        <v>5680.0</v>
      </c>
      <c r="H567" s="7" t="s">
        <v>21</v>
      </c>
      <c r="I567" s="7"/>
      <c r="J567" s="7" t="s">
        <v>104</v>
      </c>
      <c r="K567" s="7" t="s">
        <v>23</v>
      </c>
      <c r="L567" s="7"/>
      <c r="M567" s="7"/>
      <c r="N567" s="7"/>
      <c r="O567" s="10"/>
      <c r="P567" s="10"/>
      <c r="Q567" s="7" t="s">
        <v>23</v>
      </c>
      <c r="R567" s="7">
        <v>33.0</v>
      </c>
      <c r="S567" s="7">
        <v>44.0</v>
      </c>
      <c r="T567" s="7"/>
      <c r="U567" s="7"/>
      <c r="V567" s="7"/>
      <c r="W567" s="10"/>
    </row>
    <row r="568" ht="12.75" customHeight="1">
      <c r="A568" s="7" t="str">
        <f>"30.07.2005 12:00:00"</f>
        <v>30.07.2005 12:00:00</v>
      </c>
      <c r="B568" s="8" t="s">
        <v>99</v>
      </c>
      <c r="C568" s="8" t="s">
        <v>100</v>
      </c>
      <c r="D568" s="7">
        <v>64.0</v>
      </c>
      <c r="E568" s="8">
        <v>27.0</v>
      </c>
      <c r="F568" s="7"/>
      <c r="G568" s="9">
        <v>4054.0</v>
      </c>
      <c r="H568" s="7" t="s">
        <v>21</v>
      </c>
      <c r="I568" s="7"/>
      <c r="J568" s="7" t="s">
        <v>107</v>
      </c>
      <c r="K568" s="7" t="s">
        <v>35</v>
      </c>
      <c r="L568" s="7"/>
      <c r="M568" s="7"/>
      <c r="N568" s="7"/>
      <c r="O568" s="10"/>
      <c r="P568" s="10"/>
      <c r="Q568" s="7" t="s">
        <v>23</v>
      </c>
      <c r="R568" s="7">
        <v>33.0</v>
      </c>
      <c r="S568" s="7">
        <v>51.0</v>
      </c>
      <c r="T568" s="7"/>
      <c r="U568" s="7"/>
      <c r="V568" s="7"/>
      <c r="W568" s="10"/>
    </row>
    <row r="569" ht="12.75" customHeight="1">
      <c r="A569" s="7" t="str">
        <f>"19.07.2005 08:15:00"</f>
        <v>19.07.2005 08:15:00</v>
      </c>
      <c r="B569" s="8" t="s">
        <v>99</v>
      </c>
      <c r="C569" s="8" t="s">
        <v>100</v>
      </c>
      <c r="D569" s="7">
        <v>65.0</v>
      </c>
      <c r="E569" s="8">
        <v>26.0</v>
      </c>
      <c r="F569" s="7">
        <v>26.0</v>
      </c>
      <c r="G569" s="9">
        <v>4039.0</v>
      </c>
      <c r="H569" s="7" t="s">
        <v>21</v>
      </c>
      <c r="I569" s="7"/>
      <c r="J569" s="7" t="s">
        <v>108</v>
      </c>
      <c r="K569" s="7" t="s">
        <v>35</v>
      </c>
      <c r="L569" s="7"/>
      <c r="M569" s="7"/>
      <c r="N569" s="7"/>
      <c r="O569" s="10"/>
      <c r="P569" s="10"/>
      <c r="Q569" s="7" t="s">
        <v>23</v>
      </c>
      <c r="R569" s="7">
        <v>28.0</v>
      </c>
      <c r="S569" s="7">
        <v>79.0</v>
      </c>
      <c r="T569" s="7"/>
      <c r="U569" s="7"/>
      <c r="V569" s="7"/>
      <c r="W569" s="10"/>
    </row>
    <row r="570" ht="12.75" customHeight="1">
      <c r="A570" s="7" t="str">
        <f>"07.04.2005 16:00:00"</f>
        <v>07.04.2005 16:00:00</v>
      </c>
      <c r="B570" s="8" t="s">
        <v>99</v>
      </c>
      <c r="C570" s="8" t="s">
        <v>100</v>
      </c>
      <c r="D570" s="7">
        <v>65.0</v>
      </c>
      <c r="E570" s="8">
        <v>299.0</v>
      </c>
      <c r="F570" s="7">
        <v>32.0</v>
      </c>
      <c r="G570" s="9">
        <v>4032.0</v>
      </c>
      <c r="H570" s="7" t="s">
        <v>21</v>
      </c>
      <c r="I570" s="7"/>
      <c r="J570" s="7" t="s">
        <v>104</v>
      </c>
      <c r="K570" s="7" t="s">
        <v>23</v>
      </c>
      <c r="L570" s="7"/>
      <c r="M570" s="7"/>
      <c r="N570" s="7"/>
      <c r="O570" s="10"/>
      <c r="P570" s="10"/>
      <c r="Q570" s="7" t="s">
        <v>23</v>
      </c>
      <c r="R570" s="7">
        <v>33.0</v>
      </c>
      <c r="S570" s="7">
        <v>4.0</v>
      </c>
      <c r="T570" s="7"/>
      <c r="U570" s="7"/>
      <c r="V570" s="7"/>
      <c r="W570" s="10"/>
    </row>
    <row r="571" ht="12.75" customHeight="1">
      <c r="A571" s="7" t="str">
        <f>"10.07.2005 11:00:00"</f>
        <v>10.07.2005 11:00:00</v>
      </c>
      <c r="B571" s="8" t="s">
        <v>99</v>
      </c>
      <c r="C571" s="8" t="s">
        <v>100</v>
      </c>
      <c r="D571" s="7">
        <v>67.0</v>
      </c>
      <c r="E571" s="8">
        <v>31.0</v>
      </c>
      <c r="F571" s="7"/>
      <c r="G571" s="9">
        <v>5282.0</v>
      </c>
      <c r="H571" s="7" t="s">
        <v>21</v>
      </c>
      <c r="I571" s="7"/>
      <c r="J571" s="7" t="s">
        <v>104</v>
      </c>
      <c r="K571" s="7" t="s">
        <v>23</v>
      </c>
      <c r="L571" s="7"/>
      <c r="M571" s="7"/>
      <c r="N571" s="7"/>
      <c r="O571" s="10"/>
      <c r="P571" s="10"/>
      <c r="Q571" s="7" t="s">
        <v>23</v>
      </c>
      <c r="R571" s="7">
        <v>33.0</v>
      </c>
      <c r="S571" s="7">
        <v>4.0</v>
      </c>
      <c r="T571" s="7"/>
      <c r="U571" s="7"/>
      <c r="V571" s="7"/>
      <c r="W571" s="10"/>
    </row>
    <row r="572" ht="12.75" customHeight="1">
      <c r="A572" s="7" t="str">
        <f>"15.06.2005 13:00:00"</f>
        <v>15.06.2005 13:00:00</v>
      </c>
      <c r="B572" s="8" t="s">
        <v>99</v>
      </c>
      <c r="C572" s="8" t="s">
        <v>100</v>
      </c>
      <c r="D572" s="7">
        <v>73.0</v>
      </c>
      <c r="E572" s="8">
        <v>43.0</v>
      </c>
      <c r="F572" s="7"/>
      <c r="G572" s="9">
        <v>5090.0</v>
      </c>
      <c r="H572" s="7" t="s">
        <v>21</v>
      </c>
      <c r="I572" s="7"/>
      <c r="J572" s="7" t="s">
        <v>109</v>
      </c>
      <c r="K572" s="7" t="s">
        <v>23</v>
      </c>
      <c r="L572" s="7"/>
      <c r="M572" s="7"/>
      <c r="N572" s="7"/>
      <c r="O572" s="10"/>
      <c r="P572" s="10"/>
      <c r="Q572" s="7" t="s">
        <v>23</v>
      </c>
      <c r="R572" s="7">
        <v>33.0</v>
      </c>
      <c r="S572" s="7">
        <v>51.0</v>
      </c>
      <c r="T572" s="7"/>
      <c r="U572" s="7"/>
      <c r="V572" s="7"/>
      <c r="W572" s="10"/>
    </row>
    <row r="573" ht="12.75" customHeight="1">
      <c r="A573" s="7" t="str">
        <f>"17.06.2005 11:00:00"</f>
        <v>17.06.2005 11:00:00</v>
      </c>
      <c r="B573" s="8" t="s">
        <v>99</v>
      </c>
      <c r="C573" s="8" t="s">
        <v>100</v>
      </c>
      <c r="D573" s="7">
        <v>74.0</v>
      </c>
      <c r="E573" s="8">
        <v>43.0</v>
      </c>
      <c r="F573" s="7">
        <v>38.0</v>
      </c>
      <c r="G573" s="9">
        <v>5092.0</v>
      </c>
      <c r="H573" s="7" t="s">
        <v>21</v>
      </c>
      <c r="I573" s="7"/>
      <c r="J573" s="7" t="s">
        <v>110</v>
      </c>
      <c r="K573" s="7" t="s">
        <v>23</v>
      </c>
      <c r="L573" s="7"/>
      <c r="M573" s="7"/>
      <c r="N573" s="7"/>
      <c r="O573" s="10"/>
      <c r="P573" s="10"/>
      <c r="Q573" s="7" t="s">
        <v>23</v>
      </c>
      <c r="R573" s="7">
        <v>33.0</v>
      </c>
      <c r="S573" s="7">
        <v>16.0</v>
      </c>
      <c r="T573" s="7"/>
      <c r="U573" s="7"/>
      <c r="V573" s="7"/>
      <c r="W573" s="10"/>
    </row>
    <row r="574" ht="12.75" customHeight="1">
      <c r="A574" s="7" t="str">
        <f>"07.06.2005"</f>
        <v>07.06.2005</v>
      </c>
      <c r="B574" s="8" t="s">
        <v>99</v>
      </c>
      <c r="C574" s="8" t="s">
        <v>100</v>
      </c>
      <c r="D574" s="7">
        <v>74.0</v>
      </c>
      <c r="E574" s="8">
        <v>46.0</v>
      </c>
      <c r="F574" s="7">
        <v>38.0</v>
      </c>
      <c r="G574" s="9">
        <v>5020.0</v>
      </c>
      <c r="H574" s="7" t="s">
        <v>21</v>
      </c>
      <c r="I574" s="7"/>
      <c r="J574" s="7" t="s">
        <v>104</v>
      </c>
      <c r="K574" s="7" t="s">
        <v>23</v>
      </c>
      <c r="L574" s="7"/>
      <c r="M574" s="7"/>
      <c r="N574" s="7"/>
      <c r="O574" s="10"/>
      <c r="P574" s="10"/>
      <c r="Q574" s="7" t="s">
        <v>23</v>
      </c>
      <c r="R574" s="7">
        <v>33.0</v>
      </c>
      <c r="S574" s="7">
        <v>20.0</v>
      </c>
      <c r="T574" s="7"/>
      <c r="U574" s="7"/>
      <c r="V574" s="7"/>
      <c r="W574" s="10"/>
    </row>
    <row r="575" ht="12.75" customHeight="1">
      <c r="A575" s="7" t="str">
        <f>"15.06.2005 09:00:00"</f>
        <v>15.06.2005 09:00:00</v>
      </c>
      <c r="B575" s="8" t="s">
        <v>99</v>
      </c>
      <c r="C575" s="8" t="s">
        <v>100</v>
      </c>
      <c r="D575" s="7">
        <v>74.0</v>
      </c>
      <c r="E575" s="8">
        <v>475.0</v>
      </c>
      <c r="F575" s="7">
        <v>37.0</v>
      </c>
      <c r="G575" s="9">
        <v>5084.0</v>
      </c>
      <c r="H575" s="7" t="s">
        <v>21</v>
      </c>
      <c r="I575" s="7"/>
      <c r="J575" s="7" t="s">
        <v>102</v>
      </c>
      <c r="K575" s="7" t="s">
        <v>23</v>
      </c>
      <c r="L575" s="7"/>
      <c r="M575" s="7"/>
      <c r="N575" s="7"/>
      <c r="O575" s="10"/>
      <c r="P575" s="10"/>
      <c r="Q575" s="7" t="s">
        <v>23</v>
      </c>
      <c r="R575" s="7">
        <v>33.0</v>
      </c>
      <c r="S575" s="7">
        <v>51.0</v>
      </c>
      <c r="T575" s="7"/>
      <c r="U575" s="7"/>
      <c r="V575" s="7"/>
      <c r="W575" s="10"/>
    </row>
    <row r="576" ht="12.75" customHeight="1">
      <c r="A576" s="7" t="str">
        <f>"25.07.2005 12:00:00"</f>
        <v>25.07.2005 12:00:00</v>
      </c>
      <c r="B576" s="8" t="s">
        <v>99</v>
      </c>
      <c r="C576" s="8" t="s">
        <v>100</v>
      </c>
      <c r="D576" s="7">
        <v>75.0</v>
      </c>
      <c r="E576" s="8">
        <v>448.0</v>
      </c>
      <c r="F576" s="7">
        <v>37.0</v>
      </c>
      <c r="G576" s="9">
        <v>4042.0</v>
      </c>
      <c r="H576" s="7" t="s">
        <v>21</v>
      </c>
      <c r="I576" s="7"/>
      <c r="J576" s="7" t="s">
        <v>111</v>
      </c>
      <c r="K576" s="7" t="s">
        <v>35</v>
      </c>
      <c r="L576" s="7"/>
      <c r="M576" s="7"/>
      <c r="N576" s="7"/>
      <c r="O576" s="10"/>
      <c r="P576" s="10"/>
      <c r="Q576" s="7" t="s">
        <v>23</v>
      </c>
      <c r="R576" s="7">
        <v>33.0</v>
      </c>
      <c r="S576" s="7">
        <v>51.0</v>
      </c>
      <c r="T576" s="7"/>
      <c r="U576" s="7"/>
      <c r="V576" s="7"/>
      <c r="W576" s="10"/>
    </row>
    <row r="577" ht="12.75" customHeight="1">
      <c r="A577" s="7" t="str">
        <f>"19.06.2005 08:00:00"</f>
        <v>19.06.2005 08:00:00</v>
      </c>
      <c r="B577" s="8" t="s">
        <v>99</v>
      </c>
      <c r="C577" s="8" t="s">
        <v>100</v>
      </c>
      <c r="D577" s="7">
        <v>75.0</v>
      </c>
      <c r="E577" s="8">
        <v>5.0</v>
      </c>
      <c r="F577" s="7">
        <v>4.0</v>
      </c>
      <c r="G577" s="9">
        <v>4025.0</v>
      </c>
      <c r="H577" s="7" t="s">
        <v>21</v>
      </c>
      <c r="I577" s="7"/>
      <c r="J577" s="7" t="s">
        <v>104</v>
      </c>
      <c r="K577" s="7" t="s">
        <v>23</v>
      </c>
      <c r="L577" s="7"/>
      <c r="M577" s="7"/>
      <c r="N577" s="7"/>
      <c r="O577" s="10"/>
      <c r="P577" s="10"/>
      <c r="Q577" s="7" t="s">
        <v>23</v>
      </c>
      <c r="R577" s="7">
        <v>33.0</v>
      </c>
      <c r="S577" s="7">
        <v>24.0</v>
      </c>
      <c r="T577" s="7"/>
      <c r="U577" s="7"/>
      <c r="V577" s="7"/>
      <c r="W577" s="10"/>
    </row>
    <row r="578" ht="12.75" customHeight="1">
      <c r="A578" s="7" t="str">
        <f>"13.06.2005 11:00:00"</f>
        <v>13.06.2005 11:00:00</v>
      </c>
      <c r="B578" s="8" t="s">
        <v>99</v>
      </c>
      <c r="C578" s="8" t="s">
        <v>100</v>
      </c>
      <c r="D578" s="7">
        <v>75.0</v>
      </c>
      <c r="E578" s="8">
        <v>521.0</v>
      </c>
      <c r="F578" s="7">
        <v>4.0</v>
      </c>
      <c r="G578" s="9">
        <v>4023.0</v>
      </c>
      <c r="H578" s="7" t="s">
        <v>21</v>
      </c>
      <c r="I578" s="7"/>
      <c r="J578" s="7" t="s">
        <v>112</v>
      </c>
      <c r="K578" s="7" t="s">
        <v>23</v>
      </c>
      <c r="L578" s="7"/>
      <c r="M578" s="7"/>
      <c r="N578" s="7"/>
      <c r="O578" s="10"/>
      <c r="P578" s="10"/>
      <c r="Q578" s="7" t="s">
        <v>23</v>
      </c>
      <c r="R578" s="7">
        <v>33.0</v>
      </c>
      <c r="S578" s="7">
        <v>44.0</v>
      </c>
      <c r="T578" s="7"/>
      <c r="U578" s="7"/>
      <c r="V578" s="7"/>
      <c r="W578" s="10"/>
    </row>
    <row r="579" ht="12.75" customHeight="1">
      <c r="A579" s="7" t="str">
        <f>"06.07.2005 17:00:00"</f>
        <v>06.07.2005 17:00:00</v>
      </c>
      <c r="B579" s="8" t="s">
        <v>99</v>
      </c>
      <c r="C579" s="8" t="s">
        <v>100</v>
      </c>
      <c r="D579" s="7">
        <v>76.0</v>
      </c>
      <c r="E579" s="8">
        <v>447.0</v>
      </c>
      <c r="F579" s="7">
        <v>4.0</v>
      </c>
      <c r="G579" s="9">
        <v>4034.0</v>
      </c>
      <c r="H579" s="7" t="s">
        <v>21</v>
      </c>
      <c r="I579" s="7"/>
      <c r="J579" s="7" t="s">
        <v>106</v>
      </c>
      <c r="K579" s="7" t="s">
        <v>23</v>
      </c>
      <c r="L579" s="7"/>
      <c r="M579" s="7"/>
      <c r="N579" s="7"/>
      <c r="O579" s="10"/>
      <c r="P579" s="10"/>
      <c r="Q579" s="7" t="s">
        <v>23</v>
      </c>
      <c r="R579" s="7">
        <v>33.0</v>
      </c>
      <c r="S579" s="7">
        <v>4.0</v>
      </c>
      <c r="T579" s="7"/>
      <c r="U579" s="7"/>
      <c r="V579" s="7"/>
      <c r="W579" s="10"/>
    </row>
    <row r="580" ht="12.75" customHeight="1">
      <c r="A580" s="7" t="str">
        <f>"03.06.2005 16:00:00"</f>
        <v>03.06.2005 16:00:00</v>
      </c>
      <c r="B580" s="8" t="s">
        <v>99</v>
      </c>
      <c r="C580" s="8" t="s">
        <v>100</v>
      </c>
      <c r="D580" s="7">
        <v>76.0</v>
      </c>
      <c r="E580" s="8">
        <v>454.0</v>
      </c>
      <c r="F580" s="7">
        <v>37.0</v>
      </c>
      <c r="G580" s="9">
        <v>4029.0</v>
      </c>
      <c r="H580" s="7" t="s">
        <v>21</v>
      </c>
      <c r="I580" s="7"/>
      <c r="J580" s="7" t="s">
        <v>105</v>
      </c>
      <c r="K580" s="7" t="s">
        <v>23</v>
      </c>
      <c r="L580" s="7"/>
      <c r="M580" s="7"/>
      <c r="N580" s="7"/>
      <c r="O580" s="10"/>
      <c r="P580" s="10"/>
      <c r="Q580" s="7" t="s">
        <v>23</v>
      </c>
      <c r="R580" s="7">
        <v>33.0</v>
      </c>
      <c r="S580" s="7">
        <v>51.0</v>
      </c>
      <c r="T580" s="7"/>
      <c r="U580" s="7"/>
      <c r="V580" s="7"/>
      <c r="W580" s="10"/>
    </row>
    <row r="581" ht="12.75" customHeight="1">
      <c r="A581" s="7" t="str">
        <f>"28.06.2005 08:30:00"</f>
        <v>28.06.2005 08:30:00</v>
      </c>
      <c r="B581" s="8" t="s">
        <v>99</v>
      </c>
      <c r="C581" s="8" t="s">
        <v>100</v>
      </c>
      <c r="D581" s="7">
        <v>76.0</v>
      </c>
      <c r="E581" s="8">
        <v>457.0</v>
      </c>
      <c r="F581" s="7"/>
      <c r="G581" s="9">
        <v>4027.0</v>
      </c>
      <c r="H581" s="7" t="s">
        <v>21</v>
      </c>
      <c r="I581" s="7"/>
      <c r="J581" s="7" t="s">
        <v>113</v>
      </c>
      <c r="K581" s="7" t="s">
        <v>23</v>
      </c>
      <c r="L581" s="7"/>
      <c r="M581" s="7"/>
      <c r="N581" s="7"/>
      <c r="O581" s="10"/>
      <c r="P581" s="10"/>
      <c r="Q581" s="7" t="s">
        <v>23</v>
      </c>
      <c r="R581" s="7">
        <v>33.0</v>
      </c>
      <c r="S581" s="7">
        <v>44.0</v>
      </c>
      <c r="T581" s="7"/>
      <c r="U581" s="7"/>
      <c r="V581" s="7"/>
      <c r="W581" s="10"/>
    </row>
    <row r="582" ht="12.75" customHeight="1">
      <c r="A582" s="7" t="str">
        <f>"26.06.2005 12:04:00"</f>
        <v>26.06.2005 12:04:00</v>
      </c>
      <c r="B582" s="8" t="s">
        <v>99</v>
      </c>
      <c r="C582" s="8" t="s">
        <v>100</v>
      </c>
      <c r="D582" s="7">
        <v>76.0</v>
      </c>
      <c r="E582" s="8">
        <v>54.0</v>
      </c>
      <c r="F582" s="7"/>
      <c r="G582" s="9">
        <v>5229.0</v>
      </c>
      <c r="H582" s="7" t="s">
        <v>21</v>
      </c>
      <c r="I582" s="7"/>
      <c r="J582" s="7" t="s">
        <v>114</v>
      </c>
      <c r="K582" s="7" t="s">
        <v>23</v>
      </c>
      <c r="L582" s="7"/>
      <c r="M582" s="7"/>
      <c r="N582" s="7"/>
      <c r="O582" s="10"/>
      <c r="P582" s="10"/>
      <c r="Q582" s="7" t="s">
        <v>23</v>
      </c>
      <c r="R582" s="7">
        <v>33.0</v>
      </c>
      <c r="S582" s="7">
        <v>16.0</v>
      </c>
      <c r="T582" s="7"/>
      <c r="U582" s="7"/>
      <c r="V582" s="7"/>
      <c r="W582" s="10"/>
    </row>
    <row r="583" ht="12.75" customHeight="1">
      <c r="A583" s="7" t="str">
        <f>"29.05.2005 15:00:00"</f>
        <v>29.05.2005 15:00:00</v>
      </c>
      <c r="B583" s="8" t="s">
        <v>99</v>
      </c>
      <c r="C583" s="8" t="s">
        <v>100</v>
      </c>
      <c r="D583" s="7">
        <v>76.0</v>
      </c>
      <c r="E583" s="8">
        <v>583.0</v>
      </c>
      <c r="F583" s="7">
        <v>43.0</v>
      </c>
      <c r="G583" s="9">
        <v>4009.0</v>
      </c>
      <c r="H583" s="7" t="s">
        <v>21</v>
      </c>
      <c r="I583" s="7"/>
      <c r="J583" s="7" t="s">
        <v>112</v>
      </c>
      <c r="K583" s="7" t="s">
        <v>40</v>
      </c>
      <c r="L583" s="7"/>
      <c r="M583" s="7"/>
      <c r="N583" s="7"/>
      <c r="O583" s="10"/>
      <c r="P583" s="10"/>
      <c r="Q583" s="7" t="s">
        <v>23</v>
      </c>
      <c r="R583" s="7">
        <v>33.0</v>
      </c>
      <c r="S583" s="7">
        <v>24.0</v>
      </c>
      <c r="T583" s="7"/>
      <c r="U583" s="7"/>
      <c r="V583" s="7"/>
      <c r="W583" s="10"/>
    </row>
    <row r="584" ht="12.75" customHeight="1">
      <c r="A584" s="7" t="str">
        <f>"26.07.2005 09:00:00"</f>
        <v>26.07.2005 09:00:00</v>
      </c>
      <c r="B584" s="8" t="s">
        <v>99</v>
      </c>
      <c r="C584" s="8" t="s">
        <v>100</v>
      </c>
      <c r="D584" s="7">
        <v>77.0</v>
      </c>
      <c r="E584" s="8">
        <v>43.0</v>
      </c>
      <c r="F584" s="7">
        <v>39.0</v>
      </c>
      <c r="G584" s="9">
        <v>5655.0</v>
      </c>
      <c r="H584" s="7" t="s">
        <v>21</v>
      </c>
      <c r="I584" s="7"/>
      <c r="J584" s="7" t="s">
        <v>104</v>
      </c>
      <c r="K584" s="7" t="s">
        <v>35</v>
      </c>
      <c r="L584" s="7"/>
      <c r="M584" s="7"/>
      <c r="N584" s="7"/>
      <c r="O584" s="10"/>
      <c r="P584" s="10"/>
      <c r="Q584" s="7" t="s">
        <v>23</v>
      </c>
      <c r="R584" s="7">
        <v>28.0</v>
      </c>
      <c r="S584" s="7">
        <v>74.0</v>
      </c>
      <c r="T584" s="7"/>
      <c r="U584" s="7"/>
      <c r="V584" s="7"/>
      <c r="W584" s="10"/>
    </row>
    <row r="585" ht="12.75" customHeight="1">
      <c r="A585" s="7" t="str">
        <f>"13.06.2005 12:00:00"</f>
        <v>13.06.2005 12:00:00</v>
      </c>
      <c r="B585" s="8" t="s">
        <v>99</v>
      </c>
      <c r="C585" s="8" t="s">
        <v>100</v>
      </c>
      <c r="D585" s="7">
        <v>77.0</v>
      </c>
      <c r="E585" s="8">
        <v>48.0</v>
      </c>
      <c r="F585" s="7">
        <v>39.0</v>
      </c>
      <c r="G585" s="9">
        <v>5071.0</v>
      </c>
      <c r="H585" s="7" t="s">
        <v>21</v>
      </c>
      <c r="I585" s="7"/>
      <c r="J585" s="7" t="s">
        <v>110</v>
      </c>
      <c r="K585" s="7" t="s">
        <v>23</v>
      </c>
      <c r="L585" s="7"/>
      <c r="M585" s="7"/>
      <c r="N585" s="7"/>
      <c r="O585" s="10"/>
      <c r="P585" s="10"/>
      <c r="Q585" s="7" t="s">
        <v>23</v>
      </c>
      <c r="R585" s="7">
        <v>33.0</v>
      </c>
      <c r="S585" s="7">
        <v>51.0</v>
      </c>
      <c r="T585" s="7"/>
      <c r="U585" s="7"/>
      <c r="V585" s="7"/>
      <c r="W585" s="10"/>
    </row>
    <row r="586" ht="12.75" customHeight="1">
      <c r="A586" s="7" t="str">
        <f>"23.05.2005 12:30:00"</f>
        <v>23.05.2005 12:30:00</v>
      </c>
      <c r="B586" s="8" t="s">
        <v>99</v>
      </c>
      <c r="C586" s="8" t="s">
        <v>100</v>
      </c>
      <c r="D586" s="7">
        <v>77.0</v>
      </c>
      <c r="E586" s="8">
        <v>513.0</v>
      </c>
      <c r="F586" s="7">
        <v>44.0</v>
      </c>
      <c r="G586" s="9">
        <v>4004.0</v>
      </c>
      <c r="H586" s="7" t="s">
        <v>21</v>
      </c>
      <c r="I586" s="7"/>
      <c r="J586" s="7" t="s">
        <v>104</v>
      </c>
      <c r="K586" s="7" t="s">
        <v>40</v>
      </c>
      <c r="L586" s="7"/>
      <c r="M586" s="7"/>
      <c r="N586" s="7"/>
      <c r="O586" s="10"/>
      <c r="P586" s="10"/>
      <c r="Q586" s="7" t="s">
        <v>23</v>
      </c>
      <c r="R586" s="7">
        <v>33.0</v>
      </c>
      <c r="S586" s="7">
        <v>37.0</v>
      </c>
      <c r="T586" s="7"/>
      <c r="U586" s="7"/>
      <c r="V586" s="7"/>
      <c r="W586" s="10"/>
    </row>
    <row r="587" ht="12.75" customHeight="1">
      <c r="A587" s="7" t="str">
        <f>"01.06.2005 09:30:00"</f>
        <v>01.06.2005 09:30:00</v>
      </c>
      <c r="B587" s="8" t="s">
        <v>99</v>
      </c>
      <c r="C587" s="8" t="s">
        <v>100</v>
      </c>
      <c r="D587" s="7">
        <v>77.0</v>
      </c>
      <c r="E587" s="8">
        <v>516.0</v>
      </c>
      <c r="F587" s="7">
        <v>39.0</v>
      </c>
      <c r="G587" s="9">
        <v>4012.0</v>
      </c>
      <c r="H587" s="7" t="s">
        <v>21</v>
      </c>
      <c r="I587" s="7"/>
      <c r="J587" s="7" t="s">
        <v>104</v>
      </c>
      <c r="K587" s="7" t="s">
        <v>23</v>
      </c>
      <c r="L587" s="7"/>
      <c r="M587" s="7"/>
      <c r="N587" s="7"/>
      <c r="O587" s="10"/>
      <c r="P587" s="10"/>
      <c r="Q587" s="7" t="s">
        <v>23</v>
      </c>
      <c r="R587" s="7">
        <v>33.0</v>
      </c>
      <c r="S587" s="7">
        <v>51.0</v>
      </c>
      <c r="T587" s="7"/>
      <c r="U587" s="7"/>
      <c r="V587" s="7"/>
      <c r="W587" s="10"/>
    </row>
    <row r="588" ht="12.75" customHeight="1">
      <c r="A588" s="7" t="str">
        <f>"31.05.2005 09:00:00"</f>
        <v>31.05.2005 09:00:00</v>
      </c>
      <c r="B588" s="8" t="s">
        <v>99</v>
      </c>
      <c r="C588" s="8" t="s">
        <v>100</v>
      </c>
      <c r="D588" s="7">
        <v>77.0</v>
      </c>
      <c r="E588" s="8">
        <v>526.0</v>
      </c>
      <c r="F588" s="7">
        <v>43.0</v>
      </c>
      <c r="G588" s="9">
        <v>4010.0</v>
      </c>
      <c r="H588" s="7" t="s">
        <v>21</v>
      </c>
      <c r="I588" s="7"/>
      <c r="J588" s="7" t="s">
        <v>111</v>
      </c>
      <c r="K588" s="7" t="s">
        <v>40</v>
      </c>
      <c r="L588" s="7"/>
      <c r="M588" s="7"/>
      <c r="N588" s="7"/>
      <c r="O588" s="10"/>
      <c r="P588" s="10"/>
      <c r="Q588" s="7" t="s">
        <v>23</v>
      </c>
      <c r="R588" s="7">
        <v>33.0</v>
      </c>
      <c r="S588" s="7">
        <v>51.0</v>
      </c>
      <c r="T588" s="7"/>
      <c r="U588" s="7"/>
      <c r="V588" s="7"/>
      <c r="W588" s="10"/>
    </row>
    <row r="589" ht="12.75" customHeight="1">
      <c r="A589" s="7" t="str">
        <f>"05.06.2005 08:00:00"</f>
        <v>05.06.2005 08:00:00</v>
      </c>
      <c r="B589" s="8" t="s">
        <v>99</v>
      </c>
      <c r="C589" s="8" t="s">
        <v>100</v>
      </c>
      <c r="D589" s="7">
        <v>77.0</v>
      </c>
      <c r="E589" s="8">
        <v>532.0</v>
      </c>
      <c r="F589" s="7">
        <v>43.0</v>
      </c>
      <c r="G589" s="9">
        <v>4017.0</v>
      </c>
      <c r="H589" s="7" t="s">
        <v>21</v>
      </c>
      <c r="I589" s="7"/>
      <c r="J589" s="7" t="s">
        <v>112</v>
      </c>
      <c r="K589" s="7" t="s">
        <v>23</v>
      </c>
      <c r="L589" s="7"/>
      <c r="M589" s="7"/>
      <c r="N589" s="7"/>
      <c r="O589" s="10"/>
      <c r="P589" s="10"/>
      <c r="Q589" s="7" t="s">
        <v>23</v>
      </c>
      <c r="R589" s="7">
        <v>33.0</v>
      </c>
      <c r="S589" s="7">
        <v>24.0</v>
      </c>
      <c r="T589" s="7"/>
      <c r="U589" s="7"/>
      <c r="V589" s="7"/>
      <c r="W589" s="10"/>
    </row>
    <row r="590" ht="12.75" customHeight="1">
      <c r="A590" s="7" t="str">
        <f>"04.06.2005 07:00:00"</f>
        <v>04.06.2005 07:00:00</v>
      </c>
      <c r="B590" s="8" t="s">
        <v>99</v>
      </c>
      <c r="C590" s="8" t="s">
        <v>100</v>
      </c>
      <c r="D590" s="7">
        <v>77.0</v>
      </c>
      <c r="E590" s="8">
        <v>54.0</v>
      </c>
      <c r="F590" s="7">
        <v>44.0</v>
      </c>
      <c r="G590" s="9">
        <v>4014.0</v>
      </c>
      <c r="H590" s="7" t="s">
        <v>21</v>
      </c>
      <c r="I590" s="7"/>
      <c r="J590" s="7" t="s">
        <v>114</v>
      </c>
      <c r="K590" s="7" t="s">
        <v>35</v>
      </c>
      <c r="L590" s="7"/>
      <c r="M590" s="7"/>
      <c r="N590" s="7"/>
      <c r="O590" s="10"/>
      <c r="P590" s="10"/>
      <c r="Q590" s="7" t="s">
        <v>23</v>
      </c>
      <c r="R590" s="7">
        <v>33.0</v>
      </c>
      <c r="S590" s="7">
        <v>51.0</v>
      </c>
      <c r="T590" s="7"/>
      <c r="U590" s="7"/>
      <c r="V590" s="7"/>
      <c r="W590" s="10"/>
    </row>
    <row r="591" ht="12.75" customHeight="1">
      <c r="A591" s="7" t="str">
        <f>"03.06.2005 08:00:00"</f>
        <v>03.06.2005 08:00:00</v>
      </c>
      <c r="B591" s="8" t="s">
        <v>99</v>
      </c>
      <c r="C591" s="8" t="s">
        <v>100</v>
      </c>
      <c r="D591" s="7">
        <v>78.0</v>
      </c>
      <c r="E591" s="8">
        <v>523.0</v>
      </c>
      <c r="F591" s="7">
        <v>41.0</v>
      </c>
      <c r="G591" s="9">
        <v>4013.0</v>
      </c>
      <c r="H591" s="7" t="s">
        <v>21</v>
      </c>
      <c r="I591" s="7"/>
      <c r="J591" s="7" t="s">
        <v>104</v>
      </c>
      <c r="K591" s="7" t="s">
        <v>23</v>
      </c>
      <c r="L591" s="7"/>
      <c r="M591" s="7"/>
      <c r="N591" s="7"/>
      <c r="O591" s="10"/>
      <c r="P591" s="10"/>
      <c r="Q591" s="7" t="s">
        <v>23</v>
      </c>
      <c r="R591" s="7">
        <v>33.0</v>
      </c>
      <c r="S591" s="7">
        <v>51.0</v>
      </c>
      <c r="T591" s="7"/>
      <c r="U591" s="7"/>
      <c r="V591" s="7"/>
      <c r="W591" s="10"/>
    </row>
    <row r="592" ht="12.75" customHeight="1">
      <c r="A592" s="7" t="str">
        <f>"11.06.2005 06:00:00"</f>
        <v>11.06.2005 06:00:00</v>
      </c>
      <c r="B592" s="8" t="s">
        <v>99</v>
      </c>
      <c r="C592" s="8" t="s">
        <v>100</v>
      </c>
      <c r="D592" s="7">
        <v>78.0</v>
      </c>
      <c r="E592" s="8">
        <v>537.0</v>
      </c>
      <c r="F592" s="7">
        <v>42.0</v>
      </c>
      <c r="G592" s="9">
        <v>4020.0</v>
      </c>
      <c r="H592" s="7" t="s">
        <v>21</v>
      </c>
      <c r="I592" s="7"/>
      <c r="J592" s="7" t="s">
        <v>115</v>
      </c>
      <c r="K592" s="7" t="s">
        <v>23</v>
      </c>
      <c r="L592" s="7"/>
      <c r="M592" s="7"/>
      <c r="N592" s="7"/>
      <c r="O592" s="10"/>
      <c r="P592" s="10"/>
      <c r="Q592" s="7" t="s">
        <v>23</v>
      </c>
      <c r="R592" s="7">
        <v>33.0</v>
      </c>
      <c r="S592" s="7">
        <v>20.0</v>
      </c>
      <c r="T592" s="7"/>
      <c r="U592" s="7"/>
      <c r="V592" s="7"/>
      <c r="W592" s="10"/>
    </row>
    <row r="593" ht="12.75" customHeight="1">
      <c r="A593" s="7" t="str">
        <f>"24.05.2005 10:00:00"</f>
        <v>24.05.2005 10:00:00</v>
      </c>
      <c r="B593" s="8" t="s">
        <v>99</v>
      </c>
      <c r="C593" s="8" t="s">
        <v>100</v>
      </c>
      <c r="D593" s="7">
        <v>78.0</v>
      </c>
      <c r="E593" s="8">
        <v>543.0</v>
      </c>
      <c r="F593" s="7">
        <v>44.0</v>
      </c>
      <c r="G593" s="9">
        <v>4005.0</v>
      </c>
      <c r="H593" s="7" t="s">
        <v>21</v>
      </c>
      <c r="I593" s="7"/>
      <c r="J593" s="7" t="s">
        <v>104</v>
      </c>
      <c r="K593" s="7" t="s">
        <v>23</v>
      </c>
      <c r="L593" s="7"/>
      <c r="M593" s="7"/>
      <c r="N593" s="7"/>
      <c r="O593" s="10"/>
      <c r="P593" s="10"/>
      <c r="Q593" s="7" t="s">
        <v>23</v>
      </c>
      <c r="R593" s="7">
        <v>33.0</v>
      </c>
      <c r="S593" s="7">
        <v>51.0</v>
      </c>
      <c r="T593" s="7"/>
      <c r="U593" s="7"/>
      <c r="V593" s="7"/>
      <c r="W593" s="10"/>
    </row>
    <row r="594" ht="12.75" customHeight="1">
      <c r="A594" s="7" t="str">
        <f>"01.06.2005 08:00:00"</f>
        <v>01.06.2005 08:00:00</v>
      </c>
      <c r="B594" s="8" t="s">
        <v>99</v>
      </c>
      <c r="C594" s="8" t="s">
        <v>100</v>
      </c>
      <c r="D594" s="7">
        <v>78.0</v>
      </c>
      <c r="E594" s="8">
        <v>577.0</v>
      </c>
      <c r="F594" s="7">
        <v>45.0</v>
      </c>
      <c r="G594" s="9">
        <v>4011.0</v>
      </c>
      <c r="H594" s="7" t="s">
        <v>21</v>
      </c>
      <c r="I594" s="7"/>
      <c r="J594" s="7" t="s">
        <v>104</v>
      </c>
      <c r="K594" s="7" t="s">
        <v>23</v>
      </c>
      <c r="L594" s="7"/>
      <c r="M594" s="7"/>
      <c r="N594" s="7"/>
      <c r="O594" s="10"/>
      <c r="P594" s="10"/>
      <c r="Q594" s="7" t="s">
        <v>23</v>
      </c>
      <c r="R594" s="7">
        <v>33.0</v>
      </c>
      <c r="S594" s="7">
        <v>51.0</v>
      </c>
      <c r="T594" s="7"/>
      <c r="U594" s="7"/>
      <c r="V594" s="7"/>
      <c r="W594" s="10"/>
    </row>
    <row r="595" ht="12.75" customHeight="1">
      <c r="A595" s="7" t="str">
        <f>"05.06.2005 07:30:00"</f>
        <v>05.06.2005 07:30:00</v>
      </c>
      <c r="B595" s="8" t="s">
        <v>99</v>
      </c>
      <c r="C595" s="8" t="s">
        <v>100</v>
      </c>
      <c r="D595" s="7">
        <v>78.0</v>
      </c>
      <c r="E595" s="8">
        <v>582.0</v>
      </c>
      <c r="F595" s="7">
        <v>45.0</v>
      </c>
      <c r="G595" s="9">
        <v>4001.0</v>
      </c>
      <c r="H595" s="7" t="s">
        <v>21</v>
      </c>
      <c r="I595" s="7"/>
      <c r="J595" s="7" t="s">
        <v>104</v>
      </c>
      <c r="K595" s="7" t="s">
        <v>23</v>
      </c>
      <c r="L595" s="7"/>
      <c r="M595" s="7"/>
      <c r="N595" s="7"/>
      <c r="O595" s="10"/>
      <c r="P595" s="10"/>
      <c r="Q595" s="7" t="s">
        <v>23</v>
      </c>
      <c r="R595" s="7">
        <v>33.0</v>
      </c>
      <c r="S595" s="7">
        <v>51.0</v>
      </c>
      <c r="T595" s="7"/>
      <c r="U595" s="7"/>
      <c r="V595" s="7"/>
      <c r="W595" s="10"/>
    </row>
    <row r="596" ht="12.75" customHeight="1">
      <c r="A596" s="7" t="str">
        <f>"10.06.2005 10:00:00"</f>
        <v>10.06.2005 10:00:00</v>
      </c>
      <c r="B596" s="8" t="s">
        <v>99</v>
      </c>
      <c r="C596" s="8" t="s">
        <v>100</v>
      </c>
      <c r="D596" s="7">
        <v>8.0</v>
      </c>
      <c r="E596" s="8">
        <v>54.0</v>
      </c>
      <c r="F596" s="7">
        <v>4.0</v>
      </c>
      <c r="G596" s="9">
        <v>4019.0</v>
      </c>
      <c r="H596" s="7" t="s">
        <v>21</v>
      </c>
      <c r="I596" s="7"/>
      <c r="J596" s="7" t="s">
        <v>111</v>
      </c>
      <c r="K596" s="7" t="s">
        <v>35</v>
      </c>
      <c r="L596" s="7"/>
      <c r="M596" s="7"/>
      <c r="N596" s="7"/>
      <c r="O596" s="10"/>
      <c r="P596" s="10"/>
      <c r="Q596" s="7" t="s">
        <v>23</v>
      </c>
      <c r="R596" s="7">
        <v>33.0</v>
      </c>
      <c r="S596" s="7">
        <v>51.0</v>
      </c>
      <c r="T596" s="7"/>
      <c r="U596" s="7"/>
      <c r="V596" s="7"/>
      <c r="W596" s="10"/>
    </row>
    <row r="597" ht="12.75" customHeight="1">
      <c r="A597" s="7" t="str">
        <f>"28.05.2005 10:15:00"</f>
        <v>28.05.2005 10:15:00</v>
      </c>
      <c r="B597" s="8" t="s">
        <v>99</v>
      </c>
      <c r="C597" s="8" t="s">
        <v>100</v>
      </c>
      <c r="D597" s="7">
        <v>8.0</v>
      </c>
      <c r="E597" s="8">
        <v>558.0</v>
      </c>
      <c r="F597" s="7">
        <v>46.0</v>
      </c>
      <c r="G597" s="9">
        <v>4007.0</v>
      </c>
      <c r="H597" s="7" t="s">
        <v>21</v>
      </c>
      <c r="I597" s="7"/>
      <c r="J597" s="7" t="s">
        <v>104</v>
      </c>
      <c r="K597" s="7" t="s">
        <v>23</v>
      </c>
      <c r="L597" s="7"/>
      <c r="M597" s="7"/>
      <c r="N597" s="7"/>
      <c r="O597" s="10"/>
      <c r="P597" s="10"/>
      <c r="Q597" s="7" t="s">
        <v>23</v>
      </c>
      <c r="R597" s="7">
        <v>33.0</v>
      </c>
      <c r="S597" s="7">
        <v>66.0</v>
      </c>
      <c r="T597" s="7"/>
      <c r="U597" s="7"/>
      <c r="V597" s="7"/>
      <c r="W597" s="10"/>
    </row>
    <row r="598" ht="12.75" customHeight="1">
      <c r="A598" s="7" t="str">
        <f>"14.06.2005 08:00:00"</f>
        <v>14.06.2005 08:00:00</v>
      </c>
      <c r="B598" s="8" t="s">
        <v>99</v>
      </c>
      <c r="C598" s="8" t="s">
        <v>100</v>
      </c>
      <c r="D598" s="7">
        <v>8.0</v>
      </c>
      <c r="E598" s="8">
        <v>562.0</v>
      </c>
      <c r="F598" s="7">
        <v>42.0</v>
      </c>
      <c r="G598" s="9">
        <v>4024.0</v>
      </c>
      <c r="H598" s="7" t="s">
        <v>21</v>
      </c>
      <c r="I598" s="7"/>
      <c r="J598" s="7" t="s">
        <v>114</v>
      </c>
      <c r="K598" s="7" t="s">
        <v>35</v>
      </c>
      <c r="L598" s="7"/>
      <c r="M598" s="7"/>
      <c r="N598" s="7"/>
      <c r="O598" s="10"/>
      <c r="P598" s="10"/>
      <c r="Q598" s="7" t="s">
        <v>23</v>
      </c>
      <c r="R598" s="7">
        <v>33.0</v>
      </c>
      <c r="S598" s="7">
        <v>51.0</v>
      </c>
      <c r="T598" s="7"/>
      <c r="U598" s="7"/>
      <c r="V598" s="7"/>
      <c r="W598" s="10"/>
    </row>
    <row r="599" ht="12.75" customHeight="1">
      <c r="A599" s="7" t="str">
        <f>"11.06.2005 06:00:00"</f>
        <v>11.06.2005 06:00:00</v>
      </c>
      <c r="B599" s="8" t="s">
        <v>99</v>
      </c>
      <c r="C599" s="8" t="s">
        <v>100</v>
      </c>
      <c r="D599" s="7">
        <v>8.0</v>
      </c>
      <c r="E599" s="8">
        <v>632.0</v>
      </c>
      <c r="F599" s="7">
        <v>46.0</v>
      </c>
      <c r="G599" s="9">
        <v>4021.0</v>
      </c>
      <c r="H599" s="7" t="s">
        <v>21</v>
      </c>
      <c r="I599" s="7"/>
      <c r="J599" s="7" t="s">
        <v>115</v>
      </c>
      <c r="K599" s="7" t="s">
        <v>23</v>
      </c>
      <c r="L599" s="7"/>
      <c r="M599" s="7"/>
      <c r="N599" s="7"/>
      <c r="O599" s="10"/>
      <c r="P599" s="10"/>
      <c r="Q599" s="7" t="s">
        <v>23</v>
      </c>
      <c r="R599" s="7">
        <v>33.0</v>
      </c>
      <c r="S599" s="7">
        <v>24.0</v>
      </c>
      <c r="T599" s="7"/>
      <c r="U599" s="7"/>
      <c r="V599" s="7"/>
      <c r="W599" s="10"/>
    </row>
    <row r="600" ht="12.75" customHeight="1">
      <c r="A600" s="7" t="str">
        <f>"06.06.2005 11:00:00"</f>
        <v>06.06.2005 11:00:00</v>
      </c>
      <c r="B600" s="8" t="s">
        <v>99</v>
      </c>
      <c r="C600" s="8" t="s">
        <v>100</v>
      </c>
      <c r="D600" s="7">
        <v>8.0</v>
      </c>
      <c r="E600" s="8">
        <v>635.0</v>
      </c>
      <c r="F600" s="7">
        <v>47.0</v>
      </c>
      <c r="G600" s="9">
        <v>4018.0</v>
      </c>
      <c r="H600" s="7" t="s">
        <v>21</v>
      </c>
      <c r="I600" s="7"/>
      <c r="J600" s="7" t="s">
        <v>106</v>
      </c>
      <c r="K600" s="7" t="s">
        <v>35</v>
      </c>
      <c r="L600" s="7"/>
      <c r="M600" s="7"/>
      <c r="N600" s="7"/>
      <c r="O600" s="10"/>
      <c r="P600" s="10"/>
      <c r="Q600" s="7" t="s">
        <v>23</v>
      </c>
      <c r="R600" s="7">
        <v>33.0</v>
      </c>
      <c r="S600" s="7">
        <v>51.0</v>
      </c>
      <c r="T600" s="7"/>
      <c r="U600" s="7"/>
      <c r="V600" s="7"/>
      <c r="W600" s="10"/>
    </row>
    <row r="601" ht="12.75" customHeight="1">
      <c r="A601" s="7" t="str">
        <f>"29.05.2005 13:00:00"</f>
        <v>29.05.2005 13:00:00</v>
      </c>
      <c r="B601" s="8" t="s">
        <v>99</v>
      </c>
      <c r="C601" s="8" t="s">
        <v>100</v>
      </c>
      <c r="D601" s="7">
        <v>81.0</v>
      </c>
      <c r="E601" s="8">
        <v>591.0</v>
      </c>
      <c r="F601" s="7">
        <v>44.0</v>
      </c>
      <c r="G601" s="9">
        <v>4008.0</v>
      </c>
      <c r="H601" s="7" t="s">
        <v>21</v>
      </c>
      <c r="I601" s="7"/>
      <c r="J601" s="7" t="s">
        <v>112</v>
      </c>
      <c r="K601" s="7" t="s">
        <v>23</v>
      </c>
      <c r="L601" s="7"/>
      <c r="M601" s="7"/>
      <c r="N601" s="7"/>
      <c r="O601" s="10"/>
      <c r="P601" s="10"/>
      <c r="Q601" s="7" t="s">
        <v>23</v>
      </c>
      <c r="R601" s="7">
        <v>33.0</v>
      </c>
      <c r="S601" s="7">
        <v>66.0</v>
      </c>
      <c r="T601" s="7"/>
      <c r="U601" s="7"/>
      <c r="V601" s="7"/>
      <c r="W601" s="10"/>
    </row>
    <row r="602" ht="12.75" customHeight="1">
      <c r="A602" s="7" t="str">
        <f>"05.06.2005 09:00:00"</f>
        <v>05.06.2005 09:00:00</v>
      </c>
      <c r="B602" s="8" t="s">
        <v>99</v>
      </c>
      <c r="C602" s="8" t="s">
        <v>100</v>
      </c>
      <c r="D602" s="7">
        <v>82.0</v>
      </c>
      <c r="E602" s="8">
        <v>57.0</v>
      </c>
      <c r="F602" s="7">
        <v>44.0</v>
      </c>
      <c r="G602" s="9">
        <v>9983.0</v>
      </c>
      <c r="H602" s="7" t="s">
        <v>21</v>
      </c>
      <c r="I602" s="7"/>
      <c r="J602" s="7" t="s">
        <v>116</v>
      </c>
      <c r="K602" s="7" t="s">
        <v>23</v>
      </c>
      <c r="L602" s="7"/>
      <c r="M602" s="7"/>
      <c r="N602" s="7"/>
      <c r="O602" s="10"/>
      <c r="P602" s="10"/>
      <c r="Q602" s="7" t="s">
        <v>23</v>
      </c>
      <c r="R602" s="7">
        <v>33.0</v>
      </c>
      <c r="S602" s="7">
        <v>51.0</v>
      </c>
      <c r="T602" s="7"/>
      <c r="U602" s="7"/>
      <c r="V602" s="7"/>
      <c r="W602" s="10"/>
    </row>
    <row r="603" ht="12.75" customHeight="1">
      <c r="A603" s="7" t="str">
        <f>"04.06.2005 11:00:00"</f>
        <v>04.06.2005 11:00:00</v>
      </c>
      <c r="B603" s="8" t="s">
        <v>99</v>
      </c>
      <c r="C603" s="8" t="s">
        <v>100</v>
      </c>
      <c r="D603" s="7">
        <v>83.0</v>
      </c>
      <c r="E603" s="8">
        <v>6.0</v>
      </c>
      <c r="F603" s="7">
        <v>48.0</v>
      </c>
      <c r="G603" s="9">
        <v>4015.0</v>
      </c>
      <c r="H603" s="7" t="s">
        <v>21</v>
      </c>
      <c r="I603" s="7"/>
      <c r="J603" s="7" t="s">
        <v>104</v>
      </c>
      <c r="K603" s="7" t="s">
        <v>35</v>
      </c>
      <c r="L603" s="7"/>
      <c r="M603" s="7"/>
      <c r="N603" s="7"/>
      <c r="O603" s="10"/>
      <c r="P603" s="10"/>
      <c r="Q603" s="7" t="s">
        <v>23</v>
      </c>
      <c r="R603" s="7">
        <v>33.0</v>
      </c>
      <c r="S603" s="7">
        <v>51.0</v>
      </c>
      <c r="T603" s="7"/>
      <c r="U603" s="7"/>
      <c r="V603" s="7"/>
      <c r="W603" s="10"/>
    </row>
    <row r="604" ht="12.75" customHeight="1">
      <c r="A604" s="7" t="str">
        <f>"05.07.2005 07:00:00"</f>
        <v>05.07.2005 07:00:00</v>
      </c>
      <c r="B604" s="8" t="s">
        <v>99</v>
      </c>
      <c r="C604" s="8" t="s">
        <v>100</v>
      </c>
      <c r="D604" s="7">
        <v>83.0</v>
      </c>
      <c r="E604" s="8">
        <v>72.0</v>
      </c>
      <c r="F604" s="7">
        <v>54.0</v>
      </c>
      <c r="G604" s="9">
        <v>4002.0</v>
      </c>
      <c r="H604" s="7" t="s">
        <v>21</v>
      </c>
      <c r="I604" s="7"/>
      <c r="J604" s="7" t="s">
        <v>104</v>
      </c>
      <c r="K604" s="7" t="s">
        <v>23</v>
      </c>
      <c r="L604" s="7"/>
      <c r="M604" s="7"/>
      <c r="N604" s="7"/>
      <c r="O604" s="10"/>
      <c r="P604" s="10"/>
      <c r="Q604" s="7" t="s">
        <v>23</v>
      </c>
      <c r="R604" s="7">
        <v>33.0</v>
      </c>
      <c r="S604" s="7">
        <v>51.0</v>
      </c>
      <c r="T604" s="7"/>
      <c r="U604" s="7"/>
      <c r="V604" s="7"/>
      <c r="W604" s="10"/>
    </row>
    <row r="605" ht="12.75" customHeight="1">
      <c r="A605" s="7" t="str">
        <f>"12.06.2005 10:00:00"</f>
        <v>12.06.2005 10:00:00</v>
      </c>
      <c r="B605" s="8" t="s">
        <v>99</v>
      </c>
      <c r="C605" s="8" t="s">
        <v>100</v>
      </c>
      <c r="D605" s="7">
        <v>84.0</v>
      </c>
      <c r="E605" s="8">
        <v>565.0</v>
      </c>
      <c r="F605" s="7">
        <v>42.0</v>
      </c>
      <c r="G605" s="9">
        <v>4022.0</v>
      </c>
      <c r="H605" s="7" t="s">
        <v>21</v>
      </c>
      <c r="I605" s="7"/>
      <c r="J605" s="7" t="s">
        <v>104</v>
      </c>
      <c r="K605" s="7" t="s">
        <v>23</v>
      </c>
      <c r="L605" s="7"/>
      <c r="M605" s="7"/>
      <c r="N605" s="7"/>
      <c r="O605" s="10"/>
      <c r="P605" s="10"/>
      <c r="Q605" s="7" t="s">
        <v>23</v>
      </c>
      <c r="R605" s="7">
        <v>33.0</v>
      </c>
      <c r="S605" s="7">
        <v>51.0</v>
      </c>
      <c r="T605" s="7"/>
      <c r="U605" s="7"/>
      <c r="V605" s="7"/>
      <c r="W605" s="10"/>
    </row>
    <row r="606" ht="12.75" customHeight="1">
      <c r="A606" s="7" t="str">
        <f>"25.05.2005 10:00:00"</f>
        <v>25.05.2005 10:00:00</v>
      </c>
      <c r="B606" s="8" t="s">
        <v>99</v>
      </c>
      <c r="C606" s="8" t="s">
        <v>100</v>
      </c>
      <c r="D606" s="7">
        <v>84.0</v>
      </c>
      <c r="E606" s="8">
        <v>68.0</v>
      </c>
      <c r="F606" s="7">
        <v>5.0</v>
      </c>
      <c r="G606" s="9">
        <v>4006.0</v>
      </c>
      <c r="H606" s="7" t="s">
        <v>21</v>
      </c>
      <c r="I606" s="7"/>
      <c r="J606" s="7" t="s">
        <v>111</v>
      </c>
      <c r="K606" s="7" t="s">
        <v>40</v>
      </c>
      <c r="L606" s="7"/>
      <c r="M606" s="7"/>
      <c r="N606" s="7"/>
      <c r="O606" s="10"/>
      <c r="P606" s="10"/>
      <c r="Q606" s="7" t="s">
        <v>23</v>
      </c>
      <c r="R606" s="7">
        <v>33.0</v>
      </c>
      <c r="S606" s="7">
        <v>51.0</v>
      </c>
      <c r="T606" s="7"/>
      <c r="U606" s="7"/>
      <c r="V606" s="7"/>
      <c r="W606" s="10"/>
    </row>
    <row r="607" ht="12.75" customHeight="1">
      <c r="A607" s="7" t="str">
        <f>"20.06.2005 12:13:00"</f>
        <v>20.06.2005 12:13:00</v>
      </c>
      <c r="B607" s="8" t="s">
        <v>99</v>
      </c>
      <c r="C607" s="8" t="s">
        <v>100</v>
      </c>
      <c r="D607" s="7">
        <v>84.0</v>
      </c>
      <c r="E607" s="8">
        <v>73.0</v>
      </c>
      <c r="F607" s="7">
        <v>56.0</v>
      </c>
      <c r="G607" s="9">
        <v>4026.0</v>
      </c>
      <c r="H607" s="7" t="s">
        <v>21</v>
      </c>
      <c r="I607" s="7"/>
      <c r="J607" s="7" t="s">
        <v>104</v>
      </c>
      <c r="K607" s="7" t="s">
        <v>23</v>
      </c>
      <c r="L607" s="7"/>
      <c r="M607" s="7"/>
      <c r="N607" s="7"/>
      <c r="O607" s="10"/>
      <c r="P607" s="10"/>
      <c r="Q607" s="7" t="s">
        <v>23</v>
      </c>
      <c r="R607" s="7">
        <v>33.0</v>
      </c>
      <c r="S607" s="7">
        <v>44.0</v>
      </c>
      <c r="T607" s="7"/>
      <c r="U607" s="7"/>
      <c r="V607" s="7"/>
      <c r="W607" s="10"/>
    </row>
    <row r="608" ht="12.75" customHeight="1">
      <c r="A608" s="7" t="str">
        <f>"05.07.2005 16:30:00"</f>
        <v>05.07.2005 16:30:00</v>
      </c>
      <c r="B608" s="8" t="s">
        <v>99</v>
      </c>
      <c r="C608" s="8" t="s">
        <v>100</v>
      </c>
      <c r="D608" s="7">
        <v>85.0</v>
      </c>
      <c r="E608" s="8">
        <v>639.0</v>
      </c>
      <c r="F608" s="7">
        <v>5.0</v>
      </c>
      <c r="G608" s="9">
        <v>4003.0</v>
      </c>
      <c r="H608" s="7" t="s">
        <v>21</v>
      </c>
      <c r="I608" s="7"/>
      <c r="J608" s="7" t="s">
        <v>104</v>
      </c>
      <c r="K608" s="7" t="s">
        <v>40</v>
      </c>
      <c r="L608" s="7"/>
      <c r="M608" s="7"/>
      <c r="N608" s="7"/>
      <c r="O608" s="10"/>
      <c r="P608" s="10"/>
      <c r="Q608" s="7" t="s">
        <v>23</v>
      </c>
      <c r="R608" s="7">
        <v>33.0</v>
      </c>
      <c r="S608" s="7">
        <v>51.0</v>
      </c>
      <c r="T608" s="7"/>
      <c r="U608" s="7"/>
      <c r="V608" s="7"/>
      <c r="W608" s="10"/>
    </row>
    <row r="609" ht="12.75" customHeight="1">
      <c r="A609" s="7" t="str">
        <f>"04.07.2005 08:30:00"</f>
        <v>04.07.2005 08:30:00</v>
      </c>
      <c r="B609" s="8" t="s">
        <v>99</v>
      </c>
      <c r="C609" s="8" t="s">
        <v>100</v>
      </c>
      <c r="D609" s="7">
        <v>85.0</v>
      </c>
      <c r="E609" s="8">
        <v>643.0</v>
      </c>
      <c r="F609" s="7">
        <v>48.0</v>
      </c>
      <c r="G609" s="9">
        <v>4031.0</v>
      </c>
      <c r="H609" s="7" t="s">
        <v>21</v>
      </c>
      <c r="I609" s="7"/>
      <c r="J609" s="7" t="s">
        <v>117</v>
      </c>
      <c r="K609" s="7" t="s">
        <v>23</v>
      </c>
      <c r="L609" s="7"/>
      <c r="M609" s="7"/>
      <c r="N609" s="7"/>
      <c r="O609" s="10"/>
      <c r="P609" s="10"/>
      <c r="Q609" s="7" t="s">
        <v>23</v>
      </c>
      <c r="R609" s="7">
        <v>33.0</v>
      </c>
      <c r="S609" s="7">
        <v>2.0</v>
      </c>
      <c r="T609" s="7"/>
      <c r="U609" s="7"/>
      <c r="V609" s="7"/>
      <c r="W609" s="10"/>
    </row>
    <row r="610" ht="12.75" customHeight="1">
      <c r="A610" s="7" t="str">
        <f>"04.07.2005 08:00:00"</f>
        <v>04.07.2005 08:00:00</v>
      </c>
      <c r="B610" s="8" t="s">
        <v>99</v>
      </c>
      <c r="C610" s="8" t="s">
        <v>100</v>
      </c>
      <c r="D610" s="7">
        <v>85.0</v>
      </c>
      <c r="E610" s="8">
        <v>644.0</v>
      </c>
      <c r="F610" s="7">
        <v>48.0</v>
      </c>
      <c r="G610" s="9">
        <v>4030.0</v>
      </c>
      <c r="H610" s="7" t="s">
        <v>21</v>
      </c>
      <c r="I610" s="7"/>
      <c r="J610" s="7" t="s">
        <v>117</v>
      </c>
      <c r="K610" s="7" t="s">
        <v>23</v>
      </c>
      <c r="L610" s="7"/>
      <c r="M610" s="7"/>
      <c r="N610" s="7"/>
      <c r="O610" s="10"/>
      <c r="P610" s="10"/>
      <c r="Q610" s="7" t="s">
        <v>23</v>
      </c>
      <c r="R610" s="7">
        <v>33.0</v>
      </c>
      <c r="S610" s="7">
        <v>2.0</v>
      </c>
      <c r="T610" s="7"/>
      <c r="U610" s="7"/>
      <c r="V610" s="7"/>
      <c r="W610" s="10"/>
    </row>
    <row r="611" ht="12.75" customHeight="1">
      <c r="A611" s="7" t="str">
        <f>"04.06.2005 12:00:00"</f>
        <v>04.06.2005 12:00:00</v>
      </c>
      <c r="B611" s="8" t="s">
        <v>99</v>
      </c>
      <c r="C611" s="8" t="s">
        <v>100</v>
      </c>
      <c r="D611" s="7">
        <v>87.0</v>
      </c>
      <c r="E611" s="8">
        <v>755.0</v>
      </c>
      <c r="F611" s="7"/>
      <c r="G611" s="9">
        <v>4016.0</v>
      </c>
      <c r="H611" s="7" t="s">
        <v>21</v>
      </c>
      <c r="I611" s="7"/>
      <c r="J611" s="7" t="s">
        <v>112</v>
      </c>
      <c r="K611" s="7" t="s">
        <v>23</v>
      </c>
      <c r="L611" s="7"/>
      <c r="M611" s="7"/>
      <c r="N611" s="7"/>
      <c r="O611" s="10"/>
      <c r="P611" s="10"/>
      <c r="Q611" s="7" t="s">
        <v>23</v>
      </c>
      <c r="R611" s="7">
        <v>33.0</v>
      </c>
      <c r="S611" s="7">
        <v>44.0</v>
      </c>
      <c r="T611" s="7"/>
      <c r="U611" s="7"/>
      <c r="V611" s="7"/>
      <c r="W611" s="10"/>
    </row>
    <row r="612" ht="12.75" customHeight="1">
      <c r="A612" s="7" t="str">
        <f>"04.06.2005 07:00:00"</f>
        <v>04.06.2005 07:00:00</v>
      </c>
      <c r="B612" s="8" t="s">
        <v>99</v>
      </c>
      <c r="C612" s="8" t="s">
        <v>100</v>
      </c>
      <c r="D612" s="7">
        <v>88.0</v>
      </c>
      <c r="E612" s="8">
        <v>79.0</v>
      </c>
      <c r="F612" s="7">
        <v>48.0</v>
      </c>
      <c r="G612" s="9">
        <v>4969.0</v>
      </c>
      <c r="H612" s="7" t="s">
        <v>21</v>
      </c>
      <c r="I612" s="7"/>
      <c r="J612" s="7" t="s">
        <v>104</v>
      </c>
      <c r="K612" s="7" t="s">
        <v>23</v>
      </c>
      <c r="L612" s="7"/>
      <c r="M612" s="7"/>
      <c r="N612" s="7"/>
      <c r="O612" s="10"/>
      <c r="P612" s="10"/>
      <c r="Q612" s="7" t="s">
        <v>23</v>
      </c>
      <c r="R612" s="7">
        <v>33.0</v>
      </c>
      <c r="S612" s="7">
        <v>24.0</v>
      </c>
      <c r="T612" s="7"/>
      <c r="U612" s="7"/>
      <c r="V612" s="7"/>
      <c r="W612" s="10"/>
    </row>
    <row r="613" ht="12.75" hidden="1" customHeight="1" outlineLevel="2">
      <c r="A613" s="11"/>
      <c r="B613" s="8" t="s">
        <v>99</v>
      </c>
      <c r="C613" s="7"/>
      <c r="D613" s="7">
        <f t="shared" ref="D613:E613" si="2">AVERAGE(D684:D2354)</f>
        <v>67.31846734</v>
      </c>
      <c r="E613" s="8">
        <f t="shared" si="2"/>
        <v>175.2314371</v>
      </c>
      <c r="F613" s="7">
        <f>AVERAGE(F683:F2354)</f>
        <v>30.72951977</v>
      </c>
      <c r="G613" s="9"/>
      <c r="H613" s="11"/>
      <c r="I613" s="7"/>
      <c r="J613" s="10" t="s">
        <v>118</v>
      </c>
      <c r="K613" s="12"/>
      <c r="L613" s="10"/>
      <c r="M613" s="10"/>
      <c r="N613" s="10"/>
      <c r="O613" s="10"/>
      <c r="P613" s="10"/>
      <c r="Q613" s="10"/>
      <c r="R613" s="10"/>
      <c r="S613" s="10"/>
      <c r="T613" s="10"/>
      <c r="U613" s="10"/>
      <c r="V613" s="10"/>
      <c r="W613" s="10"/>
    </row>
    <row r="614" ht="12.75" hidden="1" customHeight="1" outlineLevel="1">
      <c r="A614" s="11"/>
      <c r="B614" s="8" t="s">
        <v>99</v>
      </c>
      <c r="C614" s="7"/>
      <c r="D614" s="7"/>
      <c r="E614" s="8"/>
      <c r="F614" s="7"/>
      <c r="G614" s="9"/>
      <c r="H614" s="11"/>
      <c r="I614" s="7"/>
      <c r="J614" s="10"/>
      <c r="K614" s="12"/>
      <c r="L614" s="10"/>
      <c r="M614" s="10"/>
      <c r="N614" s="10"/>
      <c r="O614" s="10"/>
      <c r="P614" s="10"/>
      <c r="Q614" s="10"/>
      <c r="R614" s="10"/>
      <c r="S614" s="10"/>
      <c r="T614" s="10"/>
      <c r="U614" s="10"/>
      <c r="V614" s="10"/>
      <c r="W614" s="10"/>
    </row>
    <row r="615" ht="12.75" hidden="1" customHeight="1" outlineLevel="2">
      <c r="A615" s="11"/>
      <c r="B615" s="8" t="s">
        <v>99</v>
      </c>
      <c r="C615" s="7"/>
      <c r="D615" s="7">
        <f t="shared" ref="D615:E615" si="3">MIN(D684:D2354)</f>
        <v>6</v>
      </c>
      <c r="E615" s="8">
        <f t="shared" si="3"/>
        <v>2</v>
      </c>
      <c r="F615" s="7">
        <f>MIN(F683:F2354)</f>
        <v>3</v>
      </c>
      <c r="G615" s="9"/>
      <c r="H615" s="11"/>
      <c r="I615" s="7"/>
      <c r="J615" s="10" t="s">
        <v>119</v>
      </c>
      <c r="K615" s="10">
        <f>MIN(K2227:K2354)</f>
        <v>0</v>
      </c>
      <c r="L615" s="10"/>
      <c r="M615" s="10"/>
      <c r="N615" s="10"/>
      <c r="O615" s="10"/>
      <c r="P615" s="10"/>
      <c r="Q615" s="10"/>
      <c r="R615" s="10"/>
      <c r="S615" s="10"/>
      <c r="T615" s="10"/>
      <c r="U615" s="10"/>
      <c r="V615" s="10"/>
      <c r="W615" s="10"/>
    </row>
    <row r="616" ht="12.75" hidden="1" customHeight="1" outlineLevel="1">
      <c r="A616" s="11"/>
      <c r="B616" s="8" t="s">
        <v>99</v>
      </c>
      <c r="C616" s="7"/>
      <c r="D616" s="7" t="s">
        <v>120</v>
      </c>
      <c r="E616" s="8"/>
      <c r="F616" s="7">
        <f>SUBTOTAL(3,F615)</f>
        <v>1</v>
      </c>
      <c r="G616" s="9"/>
      <c r="H616" s="11"/>
      <c r="I616" s="7"/>
      <c r="J616" s="10"/>
      <c r="K616" s="10"/>
      <c r="L616" s="10"/>
      <c r="M616" s="10"/>
      <c r="N616" s="10"/>
      <c r="O616" s="10"/>
      <c r="P616" s="10"/>
      <c r="Q616" s="10"/>
      <c r="R616" s="10"/>
      <c r="S616" s="10"/>
      <c r="T616" s="10"/>
      <c r="U616" s="10"/>
      <c r="V616" s="10"/>
      <c r="W616" s="10"/>
    </row>
    <row r="617" ht="12.75" hidden="1" customHeight="1" outlineLevel="1">
      <c r="A617" s="13"/>
      <c r="B617" s="8" t="s">
        <v>99</v>
      </c>
      <c r="C617" s="7"/>
      <c r="D617" s="7"/>
      <c r="E617" s="8"/>
      <c r="F617" s="7"/>
      <c r="G617" s="9"/>
      <c r="H617" s="10"/>
      <c r="I617" s="7"/>
      <c r="J617" s="6"/>
      <c r="K617" s="11"/>
      <c r="L617" s="10"/>
      <c r="M617" s="10"/>
      <c r="N617" s="10"/>
      <c r="O617" s="10"/>
      <c r="P617" s="10"/>
      <c r="Q617" s="10"/>
      <c r="R617" s="10"/>
      <c r="S617" s="10"/>
      <c r="T617" s="10"/>
      <c r="U617" s="10"/>
      <c r="V617" s="10"/>
      <c r="W617" s="10"/>
    </row>
    <row r="618" ht="12.75" hidden="1" customHeight="1" outlineLevel="1">
      <c r="A618" s="13"/>
      <c r="B618" s="8" t="s">
        <v>99</v>
      </c>
      <c r="C618" s="7"/>
      <c r="D618" s="7"/>
      <c r="E618" s="8"/>
      <c r="F618" s="7"/>
      <c r="G618" s="9"/>
      <c r="H618" s="10"/>
      <c r="I618" s="7"/>
      <c r="J618" s="10"/>
      <c r="K618" s="11"/>
      <c r="L618" s="10"/>
      <c r="M618" s="10"/>
      <c r="N618" s="10"/>
      <c r="O618" s="10"/>
      <c r="P618" s="10"/>
      <c r="Q618" s="10"/>
      <c r="R618" s="10"/>
      <c r="S618" s="10"/>
      <c r="T618" s="10"/>
      <c r="U618" s="10"/>
      <c r="V618" s="10"/>
      <c r="W618" s="10"/>
    </row>
    <row r="619" ht="12.75" hidden="1" customHeight="1" outlineLevel="1">
      <c r="A619" s="13"/>
      <c r="B619" s="8" t="s">
        <v>99</v>
      </c>
      <c r="C619" s="7"/>
      <c r="D619" s="7"/>
      <c r="E619" s="8"/>
      <c r="F619" s="7"/>
      <c r="G619" s="9"/>
      <c r="H619" s="10"/>
      <c r="I619" s="7"/>
      <c r="J619" s="10"/>
      <c r="K619" s="11"/>
      <c r="L619" s="10"/>
      <c r="M619" s="10"/>
      <c r="N619" s="10"/>
      <c r="O619" s="10"/>
      <c r="P619" s="10"/>
      <c r="Q619" s="10"/>
      <c r="R619" s="10"/>
      <c r="S619" s="10"/>
      <c r="T619" s="10"/>
      <c r="U619" s="10"/>
      <c r="V619" s="10"/>
      <c r="W619" s="10"/>
    </row>
    <row r="620" ht="12.75" hidden="1" customHeight="1" outlineLevel="2">
      <c r="A620" s="6" t="s">
        <v>121</v>
      </c>
      <c r="B620" s="8" t="s">
        <v>99</v>
      </c>
      <c r="C620" s="7" t="s">
        <v>2</v>
      </c>
      <c r="D620" s="7" t="s">
        <v>122</v>
      </c>
      <c r="E620" s="8" t="s">
        <v>4</v>
      </c>
      <c r="F620" s="7" t="s">
        <v>123</v>
      </c>
      <c r="G620" s="9" t="s">
        <v>6</v>
      </c>
      <c r="H620" s="7" t="s">
        <v>124</v>
      </c>
      <c r="I620" s="7" t="s">
        <v>125</v>
      </c>
      <c r="J620" s="6" t="s">
        <v>9</v>
      </c>
      <c r="K620" s="6" t="s">
        <v>10</v>
      </c>
      <c r="L620" s="6" t="s">
        <v>126</v>
      </c>
      <c r="M620" s="6" t="s">
        <v>127</v>
      </c>
      <c r="N620" s="6" t="s">
        <v>128</v>
      </c>
      <c r="O620" s="6" t="s">
        <v>129</v>
      </c>
      <c r="P620" s="6"/>
      <c r="Q620" s="6"/>
      <c r="R620" s="6" t="s">
        <v>130</v>
      </c>
      <c r="S620" s="6"/>
      <c r="T620" s="6"/>
      <c r="U620" s="6"/>
      <c r="V620" s="6"/>
      <c r="W620" s="6"/>
    </row>
    <row r="621" ht="12.75" customHeight="1" collapsed="1">
      <c r="A621" s="7" t="str">
        <f>"05.07.2005 07:03:00"</f>
        <v>05.07.2005 07:03:00</v>
      </c>
      <c r="B621" s="8" t="s">
        <v>99</v>
      </c>
      <c r="C621" s="7" t="s">
        <v>131</v>
      </c>
      <c r="D621" s="7"/>
      <c r="E621" s="8">
        <v>24.0</v>
      </c>
      <c r="F621" s="7"/>
      <c r="G621" s="9">
        <v>5264.0</v>
      </c>
      <c r="H621" s="7" t="s">
        <v>21</v>
      </c>
      <c r="I621" s="7"/>
      <c r="J621" s="7" t="s">
        <v>132</v>
      </c>
      <c r="K621" s="7" t="s">
        <v>23</v>
      </c>
      <c r="L621" s="7"/>
      <c r="M621" s="7"/>
      <c r="N621" s="7"/>
      <c r="O621" s="10"/>
      <c r="P621" s="10"/>
      <c r="Q621" s="7" t="s">
        <v>23</v>
      </c>
      <c r="R621" s="7">
        <v>33.0</v>
      </c>
      <c r="S621" s="7">
        <v>59.0</v>
      </c>
      <c r="T621" s="7"/>
      <c r="U621" s="7"/>
      <c r="V621" s="7"/>
      <c r="W621" s="10"/>
    </row>
    <row r="622" ht="12.75" customHeight="1">
      <c r="A622" s="7" t="str">
        <f>"29.04.2005 08:03:00"</f>
        <v>29.04.2005 08:03:00</v>
      </c>
      <c r="B622" s="8" t="s">
        <v>99</v>
      </c>
      <c r="C622" s="7" t="s">
        <v>131</v>
      </c>
      <c r="D622" s="7"/>
      <c r="E622" s="8">
        <v>48.0</v>
      </c>
      <c r="F622" s="7"/>
      <c r="G622" s="9">
        <v>2566.0</v>
      </c>
      <c r="H622" s="7" t="s">
        <v>21</v>
      </c>
      <c r="I622" s="7"/>
      <c r="J622" s="7" t="s">
        <v>133</v>
      </c>
      <c r="K622" s="7" t="s">
        <v>40</v>
      </c>
      <c r="L622" s="7"/>
      <c r="M622" s="7"/>
      <c r="N622" s="7"/>
      <c r="O622" s="10"/>
      <c r="P622" s="10"/>
      <c r="Q622" s="7" t="s">
        <v>23</v>
      </c>
      <c r="R622" s="7">
        <v>33.0</v>
      </c>
      <c r="S622" s="7">
        <v>24.0</v>
      </c>
      <c r="T622" s="7"/>
      <c r="U622" s="7"/>
      <c r="V622" s="7"/>
      <c r="W622" s="10"/>
    </row>
    <row r="623" ht="12.75" customHeight="1">
      <c r="A623" s="7" t="str">
        <f>"24.07.2005 21:00:00"</f>
        <v>24.07.2005 21:00:00</v>
      </c>
      <c r="B623" s="8" t="s">
        <v>99</v>
      </c>
      <c r="C623" s="7" t="s">
        <v>131</v>
      </c>
      <c r="D623" s="7">
        <v>39.0</v>
      </c>
      <c r="E623" s="8">
        <v>23.0</v>
      </c>
      <c r="F623" s="7"/>
      <c r="G623" s="9">
        <v>5648.0</v>
      </c>
      <c r="H623" s="7" t="s">
        <v>21</v>
      </c>
      <c r="I623" s="7"/>
      <c r="J623" s="7" t="s">
        <v>134</v>
      </c>
      <c r="K623" s="7" t="s">
        <v>23</v>
      </c>
      <c r="L623" s="7"/>
      <c r="M623" s="7"/>
      <c r="N623" s="7"/>
      <c r="O623" s="10"/>
      <c r="P623" s="10"/>
      <c r="Q623" s="7" t="s">
        <v>23</v>
      </c>
      <c r="R623" s="7">
        <v>33.0</v>
      </c>
      <c r="S623" s="7">
        <v>59.0</v>
      </c>
      <c r="T623" s="7"/>
      <c r="U623" s="7"/>
      <c r="V623" s="7"/>
      <c r="W623" s="10"/>
    </row>
    <row r="624" ht="12.75" customHeight="1">
      <c r="A624" s="7" t="str">
        <f>"04.07.2005 07:00:00"</f>
        <v>04.07.2005 07:00:00</v>
      </c>
      <c r="B624" s="8" t="s">
        <v>99</v>
      </c>
      <c r="C624" s="7" t="s">
        <v>131</v>
      </c>
      <c r="D624" s="7">
        <v>5.0</v>
      </c>
      <c r="E624" s="8">
        <v>15.0</v>
      </c>
      <c r="F624" s="7"/>
      <c r="G624" s="9">
        <v>5256.0</v>
      </c>
      <c r="H624" s="7" t="s">
        <v>21</v>
      </c>
      <c r="I624" s="7"/>
      <c r="J624" s="7" t="s">
        <v>135</v>
      </c>
      <c r="K624" s="7" t="s">
        <v>23</v>
      </c>
      <c r="L624" s="7"/>
      <c r="M624" s="7"/>
      <c r="N624" s="7"/>
      <c r="O624" s="10"/>
      <c r="P624" s="10"/>
      <c r="Q624" s="7" t="s">
        <v>23</v>
      </c>
      <c r="R624" s="7">
        <v>33.0</v>
      </c>
      <c r="S624" s="7">
        <v>51.0</v>
      </c>
      <c r="T624" s="7"/>
      <c r="U624" s="7"/>
      <c r="V624" s="7"/>
      <c r="W624" s="10"/>
    </row>
    <row r="625" ht="12.75" customHeight="1">
      <c r="A625" s="7" t="str">
        <f>"29.06.2005 10:00:00"</f>
        <v>29.06.2005 10:00:00</v>
      </c>
      <c r="B625" s="8" t="s">
        <v>99</v>
      </c>
      <c r="C625" s="7" t="s">
        <v>131</v>
      </c>
      <c r="D625" s="7">
        <v>56.0</v>
      </c>
      <c r="E625" s="8">
        <v>16.0</v>
      </c>
      <c r="F625" s="7">
        <v>29.0</v>
      </c>
      <c r="G625" s="9">
        <v>5236.0</v>
      </c>
      <c r="H625" s="7" t="s">
        <v>21</v>
      </c>
      <c r="I625" s="7"/>
      <c r="J625" s="7" t="s">
        <v>136</v>
      </c>
      <c r="K625" s="7" t="s">
        <v>23</v>
      </c>
      <c r="L625" s="7"/>
      <c r="M625" s="7"/>
      <c r="N625" s="7"/>
      <c r="O625" s="10"/>
      <c r="P625" s="10"/>
      <c r="Q625" s="7" t="s">
        <v>23</v>
      </c>
      <c r="R625" s="7">
        <v>33.0</v>
      </c>
      <c r="S625" s="7">
        <v>26.0</v>
      </c>
      <c r="T625" s="7"/>
      <c r="U625" s="7"/>
      <c r="V625" s="7"/>
      <c r="W625" s="10"/>
    </row>
    <row r="626" ht="12.75" customHeight="1">
      <c r="A626" s="7" t="str">
        <f>"30.07.2005 09:00:00"</f>
        <v>30.07.2005 09:00:00</v>
      </c>
      <c r="B626" s="8" t="s">
        <v>99</v>
      </c>
      <c r="C626" s="7" t="s">
        <v>131</v>
      </c>
      <c r="D626" s="7">
        <v>56.0</v>
      </c>
      <c r="E626" s="8">
        <v>17.0</v>
      </c>
      <c r="F626" s="7">
        <v>28.0</v>
      </c>
      <c r="G626" s="9">
        <v>5686.0</v>
      </c>
      <c r="H626" s="7" t="s">
        <v>21</v>
      </c>
      <c r="I626" s="7"/>
      <c r="J626" s="7" t="s">
        <v>134</v>
      </c>
      <c r="K626" s="7" t="s">
        <v>23</v>
      </c>
      <c r="L626" s="7"/>
      <c r="M626" s="7"/>
      <c r="N626" s="7"/>
      <c r="O626" s="10"/>
      <c r="P626" s="10"/>
      <c r="Q626" s="7" t="s">
        <v>23</v>
      </c>
      <c r="R626" s="7">
        <v>33.0</v>
      </c>
      <c r="S626" s="7">
        <v>16.0</v>
      </c>
      <c r="T626" s="7"/>
      <c r="U626" s="7"/>
      <c r="V626" s="7"/>
      <c r="W626" s="10"/>
    </row>
    <row r="627" ht="12.75" customHeight="1">
      <c r="A627" s="7" t="str">
        <f>"27.07.2005 14:03:00"</f>
        <v>27.07.2005 14:03:00</v>
      </c>
      <c r="B627" s="8" t="s">
        <v>99</v>
      </c>
      <c r="C627" s="7" t="s">
        <v>131</v>
      </c>
      <c r="D627" s="7">
        <v>56.0</v>
      </c>
      <c r="E627" s="8">
        <v>18.0</v>
      </c>
      <c r="F627" s="7"/>
      <c r="G627" s="9">
        <v>5672.0</v>
      </c>
      <c r="H627" s="7" t="s">
        <v>21</v>
      </c>
      <c r="I627" s="7"/>
      <c r="J627" s="7" t="s">
        <v>137</v>
      </c>
      <c r="K627" s="7" t="s">
        <v>23</v>
      </c>
      <c r="L627" s="7"/>
      <c r="M627" s="7"/>
      <c r="N627" s="7"/>
      <c r="O627" s="10"/>
      <c r="P627" s="10"/>
      <c r="Q627" s="7" t="s">
        <v>23</v>
      </c>
      <c r="R627" s="7">
        <v>33.0</v>
      </c>
      <c r="S627" s="7">
        <v>44.0</v>
      </c>
      <c r="T627" s="7"/>
      <c r="U627" s="7"/>
      <c r="V627" s="7"/>
      <c r="W627" s="10"/>
    </row>
    <row r="628" ht="12.75" customHeight="1">
      <c r="A628" s="7" t="str">
        <f>"06.07.2005 08:00:00"</f>
        <v>06.07.2005 08:00:00</v>
      </c>
      <c r="B628" s="8" t="s">
        <v>99</v>
      </c>
      <c r="C628" s="7" t="s">
        <v>131</v>
      </c>
      <c r="D628" s="7">
        <v>56.0</v>
      </c>
      <c r="E628" s="8">
        <v>19.0</v>
      </c>
      <c r="F628" s="7">
        <v>24.0</v>
      </c>
      <c r="G628" s="9">
        <v>5271.0</v>
      </c>
      <c r="H628" s="7" t="s">
        <v>21</v>
      </c>
      <c r="I628" s="7"/>
      <c r="J628" s="7" t="s">
        <v>136</v>
      </c>
      <c r="K628" s="7" t="s">
        <v>23</v>
      </c>
      <c r="L628" s="7"/>
      <c r="M628" s="7"/>
      <c r="N628" s="7"/>
      <c r="O628" s="10"/>
      <c r="P628" s="10"/>
      <c r="Q628" s="7" t="s">
        <v>23</v>
      </c>
      <c r="R628" s="7">
        <v>33.0</v>
      </c>
      <c r="S628" s="7">
        <v>16.0</v>
      </c>
      <c r="T628" s="7"/>
      <c r="U628" s="7"/>
      <c r="V628" s="7"/>
      <c r="W628" s="10"/>
    </row>
    <row r="629" ht="12.75" customHeight="1">
      <c r="A629" s="7" t="str">
        <f>"23.07.2005 08:00:00"</f>
        <v>23.07.2005 08:00:00</v>
      </c>
      <c r="B629" s="8" t="s">
        <v>99</v>
      </c>
      <c r="C629" s="7" t="s">
        <v>131</v>
      </c>
      <c r="D629" s="7">
        <v>56.0</v>
      </c>
      <c r="E629" s="8">
        <v>21.0</v>
      </c>
      <c r="F629" s="7"/>
      <c r="G629" s="9">
        <v>5636.0</v>
      </c>
      <c r="H629" s="7" t="s">
        <v>21</v>
      </c>
      <c r="I629" s="7"/>
      <c r="J629" s="7" t="s">
        <v>137</v>
      </c>
      <c r="K629" s="7" t="s">
        <v>23</v>
      </c>
      <c r="L629" s="7"/>
      <c r="M629" s="7"/>
      <c r="N629" s="7"/>
      <c r="O629" s="10"/>
      <c r="P629" s="10"/>
      <c r="Q629" s="7" t="s">
        <v>23</v>
      </c>
      <c r="R629" s="7">
        <v>33.0</v>
      </c>
      <c r="S629" s="7">
        <v>26.0</v>
      </c>
      <c r="T629" s="7"/>
      <c r="U629" s="7"/>
      <c r="V629" s="7"/>
      <c r="W629" s="10"/>
    </row>
    <row r="630" ht="12.75" customHeight="1">
      <c r="A630" s="7" t="str">
        <f>"26.07.2005 18:03:00"</f>
        <v>26.07.2005 18:03:00</v>
      </c>
      <c r="B630" s="8" t="s">
        <v>99</v>
      </c>
      <c r="C630" s="7" t="s">
        <v>131</v>
      </c>
      <c r="D630" s="7">
        <v>57.0</v>
      </c>
      <c r="E630" s="8">
        <v>18.0</v>
      </c>
      <c r="F630" s="7"/>
      <c r="G630" s="9">
        <v>5660.0</v>
      </c>
      <c r="H630" s="7" t="s">
        <v>21</v>
      </c>
      <c r="I630" s="7"/>
      <c r="J630" s="7" t="s">
        <v>138</v>
      </c>
      <c r="K630" s="7" t="s">
        <v>23</v>
      </c>
      <c r="L630" s="7"/>
      <c r="M630" s="7"/>
      <c r="N630" s="7"/>
      <c r="O630" s="10"/>
      <c r="P630" s="10"/>
      <c r="Q630" s="7" t="s">
        <v>23</v>
      </c>
      <c r="R630" s="7">
        <v>33.0</v>
      </c>
      <c r="S630" s="7">
        <v>4.0</v>
      </c>
      <c r="T630" s="7"/>
      <c r="U630" s="7"/>
      <c r="V630" s="7"/>
      <c r="W630" s="10"/>
    </row>
    <row r="631" ht="12.75" customHeight="1">
      <c r="A631" s="7" t="str">
        <f>"30.07.2005 19:05:00"</f>
        <v>30.07.2005 19:05:00</v>
      </c>
      <c r="B631" s="8" t="s">
        <v>99</v>
      </c>
      <c r="C631" s="7" t="s">
        <v>131</v>
      </c>
      <c r="D631" s="7">
        <v>57.0</v>
      </c>
      <c r="E631" s="8">
        <v>18.0</v>
      </c>
      <c r="F631" s="7"/>
      <c r="G631" s="9">
        <v>5690.0</v>
      </c>
      <c r="H631" s="7" t="s">
        <v>21</v>
      </c>
      <c r="I631" s="7"/>
      <c r="J631" s="7" t="s">
        <v>139</v>
      </c>
      <c r="K631" s="7" t="s">
        <v>35</v>
      </c>
      <c r="L631" s="7"/>
      <c r="M631" s="7"/>
      <c r="N631" s="7"/>
      <c r="O631" s="10"/>
      <c r="P631" s="10"/>
      <c r="Q631" s="7" t="s">
        <v>23</v>
      </c>
      <c r="R631" s="7">
        <v>24.0</v>
      </c>
      <c r="S631" s="7">
        <v>89.0</v>
      </c>
      <c r="T631" s="7"/>
      <c r="U631" s="7"/>
      <c r="V631" s="7"/>
      <c r="W631" s="10"/>
    </row>
    <row r="632" ht="12.75" customHeight="1">
      <c r="A632" s="7" t="str">
        <f>"17.07.2005 14:03:00"</f>
        <v>17.07.2005 14:03:00</v>
      </c>
      <c r="B632" s="8" t="s">
        <v>99</v>
      </c>
      <c r="C632" s="7" t="s">
        <v>131</v>
      </c>
      <c r="D632" s="7">
        <v>57.0</v>
      </c>
      <c r="E632" s="8">
        <v>2.0</v>
      </c>
      <c r="F632" s="7">
        <v>34.0</v>
      </c>
      <c r="G632" s="9">
        <v>4191.0</v>
      </c>
      <c r="H632" s="7" t="s">
        <v>21</v>
      </c>
      <c r="I632" s="7"/>
      <c r="J632" s="7" t="s">
        <v>140</v>
      </c>
      <c r="K632" s="7" t="s">
        <v>35</v>
      </c>
      <c r="L632" s="7"/>
      <c r="M632" s="7"/>
      <c r="N632" s="7"/>
      <c r="O632" s="10"/>
      <c r="P632" s="10"/>
      <c r="Q632" s="7" t="s">
        <v>23</v>
      </c>
      <c r="R632" s="7">
        <v>33.0</v>
      </c>
      <c r="S632" s="7">
        <v>4.0</v>
      </c>
      <c r="T632" s="7"/>
      <c r="U632" s="7"/>
      <c r="V632" s="7"/>
      <c r="W632" s="10"/>
    </row>
    <row r="633" ht="12.75" customHeight="1">
      <c r="A633" s="7" t="str">
        <f>"27.07.2005 08:03:00"</f>
        <v>27.07.2005 08:03:00</v>
      </c>
      <c r="B633" s="8" t="s">
        <v>99</v>
      </c>
      <c r="C633" s="7" t="s">
        <v>131</v>
      </c>
      <c r="D633" s="7">
        <v>57.0</v>
      </c>
      <c r="E633" s="8">
        <v>2.0</v>
      </c>
      <c r="F633" s="7">
        <v>3.0</v>
      </c>
      <c r="G633" s="9">
        <v>5661.0</v>
      </c>
      <c r="H633" s="7" t="s">
        <v>21</v>
      </c>
      <c r="I633" s="7"/>
      <c r="J633" s="7" t="s">
        <v>135</v>
      </c>
      <c r="K633" s="7" t="s">
        <v>23</v>
      </c>
      <c r="L633" s="7"/>
      <c r="M633" s="7"/>
      <c r="N633" s="7"/>
      <c r="O633" s="10"/>
      <c r="P633" s="10"/>
      <c r="Q633" s="7" t="s">
        <v>23</v>
      </c>
      <c r="R633" s="7">
        <v>33.0</v>
      </c>
      <c r="S633" s="7">
        <v>16.0</v>
      </c>
      <c r="T633" s="7"/>
      <c r="U633" s="7"/>
      <c r="V633" s="7"/>
      <c r="W633" s="10"/>
    </row>
    <row r="634" ht="12.75" customHeight="1">
      <c r="A634" s="7" t="str">
        <f>"30.07.2005 10:00:00"</f>
        <v>30.07.2005 10:00:00</v>
      </c>
      <c r="B634" s="8" t="s">
        <v>99</v>
      </c>
      <c r="C634" s="7" t="s">
        <v>131</v>
      </c>
      <c r="D634" s="7">
        <v>58.0</v>
      </c>
      <c r="E634" s="8">
        <v>15.0</v>
      </c>
      <c r="F634" s="7">
        <v>29.0</v>
      </c>
      <c r="G634" s="9">
        <v>5681.0</v>
      </c>
      <c r="H634" s="7" t="s">
        <v>21</v>
      </c>
      <c r="I634" s="7"/>
      <c r="J634" s="7" t="s">
        <v>132</v>
      </c>
      <c r="K634" s="7" t="s">
        <v>23</v>
      </c>
      <c r="L634" s="7"/>
      <c r="M634" s="7"/>
      <c r="N634" s="7"/>
      <c r="O634" s="10"/>
      <c r="P634" s="10"/>
      <c r="Q634" s="7" t="s">
        <v>23</v>
      </c>
      <c r="R634" s="7">
        <v>33.0</v>
      </c>
      <c r="S634" s="7">
        <v>59.0</v>
      </c>
      <c r="T634" s="7"/>
      <c r="U634" s="7"/>
      <c r="V634" s="7"/>
      <c r="W634" s="10"/>
    </row>
    <row r="635" ht="12.75" customHeight="1">
      <c r="A635" s="7" t="str">
        <f>"20.07.2005 12:03:00"</f>
        <v>20.07.2005 12:03:00</v>
      </c>
      <c r="B635" s="8" t="s">
        <v>99</v>
      </c>
      <c r="C635" s="7" t="s">
        <v>131</v>
      </c>
      <c r="D635" s="7">
        <v>58.0</v>
      </c>
      <c r="E635" s="8">
        <v>2.0</v>
      </c>
      <c r="F635" s="7"/>
      <c r="G635" s="9">
        <v>5626.0</v>
      </c>
      <c r="H635" s="7" t="s">
        <v>21</v>
      </c>
      <c r="I635" s="7"/>
      <c r="J635" s="7" t="s">
        <v>135</v>
      </c>
      <c r="K635" s="7" t="s">
        <v>23</v>
      </c>
      <c r="L635" s="7"/>
      <c r="M635" s="7"/>
      <c r="N635" s="7"/>
      <c r="O635" s="10"/>
      <c r="P635" s="10"/>
      <c r="Q635" s="7" t="s">
        <v>23</v>
      </c>
      <c r="R635" s="7">
        <v>33.0</v>
      </c>
      <c r="S635" s="7">
        <v>4.0</v>
      </c>
      <c r="T635" s="7"/>
      <c r="U635" s="7"/>
      <c r="V635" s="7"/>
      <c r="W635" s="10"/>
    </row>
    <row r="636" ht="12.75" customHeight="1">
      <c r="A636" s="7" t="str">
        <f>"27.07.2005 15:00:00"</f>
        <v>27.07.2005 15:00:00</v>
      </c>
      <c r="B636" s="8" t="s">
        <v>99</v>
      </c>
      <c r="C636" s="7" t="s">
        <v>131</v>
      </c>
      <c r="D636" s="7">
        <v>58.0</v>
      </c>
      <c r="E636" s="8">
        <v>2.0</v>
      </c>
      <c r="F636" s="7"/>
      <c r="G636" s="9">
        <v>5673.0</v>
      </c>
      <c r="H636" s="7" t="s">
        <v>21</v>
      </c>
      <c r="I636" s="7"/>
      <c r="J636" s="7" t="s">
        <v>137</v>
      </c>
      <c r="K636" s="7" t="s">
        <v>23</v>
      </c>
      <c r="L636" s="7"/>
      <c r="M636" s="7"/>
      <c r="N636" s="7"/>
      <c r="O636" s="10"/>
      <c r="P636" s="10"/>
      <c r="Q636" s="7" t="s">
        <v>23</v>
      </c>
      <c r="R636" s="7">
        <v>33.0</v>
      </c>
      <c r="S636" s="7">
        <v>34.0</v>
      </c>
      <c r="T636" s="7"/>
      <c r="U636" s="7"/>
      <c r="V636" s="7"/>
      <c r="W636" s="10"/>
    </row>
    <row r="637" ht="12.75" customHeight="1">
      <c r="A637" s="7" t="str">
        <f>"19.07.2005 07:03:00"</f>
        <v>19.07.2005 07:03:00</v>
      </c>
      <c r="B637" s="8" t="s">
        <v>99</v>
      </c>
      <c r="C637" s="7" t="s">
        <v>131</v>
      </c>
      <c r="D637" s="7">
        <v>58.0</v>
      </c>
      <c r="E637" s="8">
        <v>21.0</v>
      </c>
      <c r="F637" s="7"/>
      <c r="G637" s="9">
        <v>5619.0</v>
      </c>
      <c r="H637" s="7" t="s">
        <v>21</v>
      </c>
      <c r="I637" s="7"/>
      <c r="J637" s="7" t="s">
        <v>141</v>
      </c>
      <c r="K637" s="7" t="s">
        <v>23</v>
      </c>
      <c r="L637" s="7"/>
      <c r="M637" s="7"/>
      <c r="N637" s="7"/>
      <c r="O637" s="10"/>
      <c r="P637" s="10"/>
      <c r="Q637" s="7" t="s">
        <v>23</v>
      </c>
      <c r="R637" s="7">
        <v>33.0</v>
      </c>
      <c r="S637" s="7">
        <v>5.0</v>
      </c>
      <c r="T637" s="7"/>
      <c r="U637" s="7"/>
      <c r="V637" s="7"/>
      <c r="W637" s="10"/>
    </row>
    <row r="638" ht="12.75" customHeight="1">
      <c r="A638" s="7" t="str">
        <f>"18.07.2005 15:03:00"</f>
        <v>18.07.2005 15:03:00</v>
      </c>
      <c r="B638" s="8" t="s">
        <v>99</v>
      </c>
      <c r="C638" s="7" t="s">
        <v>131</v>
      </c>
      <c r="D638" s="7">
        <v>58.0</v>
      </c>
      <c r="E638" s="8">
        <v>22.0</v>
      </c>
      <c r="F638" s="7">
        <v>29.0</v>
      </c>
      <c r="G638" s="9">
        <v>5617.0</v>
      </c>
      <c r="H638" s="7" t="s">
        <v>21</v>
      </c>
      <c r="I638" s="7"/>
      <c r="J638" s="7" t="s">
        <v>142</v>
      </c>
      <c r="K638" s="7" t="s">
        <v>23</v>
      </c>
      <c r="L638" s="7"/>
      <c r="M638" s="7"/>
      <c r="N638" s="7"/>
      <c r="O638" s="10"/>
      <c r="P638" s="10"/>
      <c r="Q638" s="7" t="s">
        <v>23</v>
      </c>
      <c r="R638" s="7">
        <v>33.0</v>
      </c>
      <c r="S638" s="7">
        <v>51.0</v>
      </c>
      <c r="T638" s="7"/>
      <c r="U638" s="7"/>
      <c r="V638" s="7"/>
      <c r="W638" s="10"/>
    </row>
    <row r="639" ht="12.75" customHeight="1">
      <c r="A639" s="7" t="str">
        <f>"31.07.2005 09:00:00"</f>
        <v>31.07.2005 09:00:00</v>
      </c>
      <c r="B639" s="8" t="s">
        <v>99</v>
      </c>
      <c r="C639" s="7" t="s">
        <v>131</v>
      </c>
      <c r="D639" s="7">
        <v>58.0</v>
      </c>
      <c r="E639" s="8">
        <v>22.0</v>
      </c>
      <c r="F639" s="7">
        <v>29.0</v>
      </c>
      <c r="G639" s="9">
        <v>5694.0</v>
      </c>
      <c r="H639" s="7" t="s">
        <v>21</v>
      </c>
      <c r="I639" s="7"/>
      <c r="J639" s="7" t="s">
        <v>133</v>
      </c>
      <c r="K639" s="7" t="s">
        <v>23</v>
      </c>
      <c r="L639" s="7"/>
      <c r="M639" s="7"/>
      <c r="N639" s="7"/>
      <c r="O639" s="10"/>
      <c r="P639" s="10"/>
      <c r="Q639" s="7" t="s">
        <v>23</v>
      </c>
      <c r="R639" s="7">
        <v>33.0</v>
      </c>
      <c r="S639" s="7">
        <v>4.0</v>
      </c>
      <c r="T639" s="7"/>
      <c r="U639" s="7"/>
      <c r="V639" s="7"/>
      <c r="W639" s="10"/>
    </row>
    <row r="640" ht="12.75" customHeight="1">
      <c r="A640" s="7" t="str">
        <f>"13.07.2005 07:03:00"</f>
        <v>13.07.2005 07:03:00</v>
      </c>
      <c r="B640" s="8" t="s">
        <v>99</v>
      </c>
      <c r="C640" s="7" t="s">
        <v>131</v>
      </c>
      <c r="D640" s="7">
        <v>59.0</v>
      </c>
      <c r="E640" s="8">
        <v>19.0</v>
      </c>
      <c r="F640" s="7">
        <v>3.0</v>
      </c>
      <c r="G640" s="9">
        <v>5297.0</v>
      </c>
      <c r="H640" s="7" t="s">
        <v>21</v>
      </c>
      <c r="I640" s="7"/>
      <c r="J640" s="7" t="s">
        <v>141</v>
      </c>
      <c r="K640" s="7" t="s">
        <v>23</v>
      </c>
      <c r="L640" s="7"/>
      <c r="M640" s="7"/>
      <c r="N640" s="7"/>
      <c r="O640" s="10"/>
      <c r="P640" s="10"/>
      <c r="Q640" s="7" t="s">
        <v>23</v>
      </c>
      <c r="R640" s="7">
        <v>33.0</v>
      </c>
      <c r="S640" s="7">
        <v>5.0</v>
      </c>
      <c r="T640" s="7"/>
      <c r="U640" s="7"/>
      <c r="V640" s="7"/>
      <c r="W640" s="10"/>
    </row>
    <row r="641" ht="12.75" customHeight="1">
      <c r="A641" s="7" t="str">
        <f>"27.07.2005 09:03:00"</f>
        <v>27.07.2005 09:03:00</v>
      </c>
      <c r="B641" s="8" t="s">
        <v>99</v>
      </c>
      <c r="C641" s="7" t="s">
        <v>131</v>
      </c>
      <c r="D641" s="7">
        <v>59.0</v>
      </c>
      <c r="E641" s="8">
        <v>19.0</v>
      </c>
      <c r="F641" s="7">
        <v>3.0</v>
      </c>
      <c r="G641" s="9">
        <v>4195.0</v>
      </c>
      <c r="H641" s="7" t="s">
        <v>21</v>
      </c>
      <c r="I641" s="7"/>
      <c r="J641" s="7" t="s">
        <v>143</v>
      </c>
      <c r="K641" s="7" t="s">
        <v>23</v>
      </c>
      <c r="L641" s="7"/>
      <c r="M641" s="7"/>
      <c r="N641" s="7"/>
      <c r="O641" s="10"/>
      <c r="P641" s="10"/>
      <c r="Q641" s="7" t="s">
        <v>23</v>
      </c>
      <c r="R641" s="7">
        <v>33.0</v>
      </c>
      <c r="S641" s="7">
        <v>33.0</v>
      </c>
      <c r="T641" s="7"/>
      <c r="U641" s="7"/>
      <c r="V641" s="7"/>
      <c r="W641" s="10"/>
    </row>
    <row r="642" ht="12.75" customHeight="1">
      <c r="A642" s="7" t="str">
        <f>"12.07.2005 09:03:00"</f>
        <v>12.07.2005 09:03:00</v>
      </c>
      <c r="B642" s="8" t="s">
        <v>99</v>
      </c>
      <c r="C642" s="7" t="s">
        <v>131</v>
      </c>
      <c r="D642" s="7">
        <v>59.0</v>
      </c>
      <c r="E642" s="8">
        <v>2.0</v>
      </c>
      <c r="F642" s="7">
        <v>3.0</v>
      </c>
      <c r="G642" s="9">
        <v>5291.0</v>
      </c>
      <c r="H642" s="7" t="s">
        <v>21</v>
      </c>
      <c r="I642" s="7"/>
      <c r="J642" s="7" t="s">
        <v>144</v>
      </c>
      <c r="K642" s="7" t="s">
        <v>23</v>
      </c>
      <c r="L642" s="7"/>
      <c r="M642" s="7"/>
      <c r="N642" s="7"/>
      <c r="O642" s="10"/>
      <c r="P642" s="10"/>
      <c r="Q642" s="7" t="s">
        <v>23</v>
      </c>
      <c r="R642" s="7">
        <v>33.0</v>
      </c>
      <c r="S642" s="7">
        <v>26.0</v>
      </c>
      <c r="T642" s="7"/>
      <c r="U642" s="7"/>
      <c r="V642" s="7"/>
      <c r="W642" s="10"/>
    </row>
    <row r="643" ht="12.75" customHeight="1">
      <c r="A643" s="7" t="str">
        <f>"22.07.2005 10:03:00"</f>
        <v>22.07.2005 10:03:00</v>
      </c>
      <c r="B643" s="8" t="s">
        <v>99</v>
      </c>
      <c r="C643" s="7" t="s">
        <v>131</v>
      </c>
      <c r="D643" s="7">
        <v>59.0</v>
      </c>
      <c r="E643" s="8">
        <v>215.0</v>
      </c>
      <c r="F643" s="7">
        <v>3.0</v>
      </c>
      <c r="G643" s="9">
        <v>4193.0</v>
      </c>
      <c r="H643" s="7" t="s">
        <v>21</v>
      </c>
      <c r="I643" s="7"/>
      <c r="J643" s="7" t="s">
        <v>145</v>
      </c>
      <c r="K643" s="7" t="s">
        <v>23</v>
      </c>
      <c r="L643" s="7"/>
      <c r="M643" s="7"/>
      <c r="N643" s="7"/>
      <c r="O643" s="10"/>
      <c r="P643" s="10"/>
      <c r="Q643" s="7" t="s">
        <v>23</v>
      </c>
      <c r="R643" s="7">
        <v>33.0</v>
      </c>
      <c r="S643" s="7">
        <v>44.0</v>
      </c>
      <c r="T643" s="7"/>
      <c r="U643" s="7"/>
      <c r="V643" s="7"/>
      <c r="W643" s="10"/>
    </row>
    <row r="644" ht="12.75" customHeight="1">
      <c r="A644" s="7" t="str">
        <f>"01.07.2005 06:00:00"</f>
        <v>01.07.2005 06:00:00</v>
      </c>
      <c r="B644" s="8" t="s">
        <v>99</v>
      </c>
      <c r="C644" s="7" t="s">
        <v>131</v>
      </c>
      <c r="D644" s="7">
        <v>59.0</v>
      </c>
      <c r="E644" s="8">
        <v>22.0</v>
      </c>
      <c r="F644" s="7">
        <v>3.0</v>
      </c>
      <c r="G644" s="9">
        <v>5242.0</v>
      </c>
      <c r="H644" s="7" t="s">
        <v>21</v>
      </c>
      <c r="I644" s="7"/>
      <c r="J644" s="7" t="s">
        <v>146</v>
      </c>
      <c r="K644" s="7" t="s">
        <v>23</v>
      </c>
      <c r="L644" s="7"/>
      <c r="M644" s="7"/>
      <c r="N644" s="7"/>
      <c r="O644" s="10"/>
      <c r="P644" s="10"/>
      <c r="Q644" s="7" t="s">
        <v>23</v>
      </c>
      <c r="R644" s="7">
        <v>33.0</v>
      </c>
      <c r="S644" s="7">
        <v>11.0</v>
      </c>
      <c r="T644" s="7"/>
      <c r="U644" s="7"/>
      <c r="V644" s="7"/>
      <c r="W644" s="10"/>
    </row>
    <row r="645" ht="12.75" customHeight="1">
      <c r="A645" s="7" t="str">
        <f>"05.07.2005 09:00:00"</f>
        <v>05.07.2005 09:00:00</v>
      </c>
      <c r="B645" s="8" t="s">
        <v>99</v>
      </c>
      <c r="C645" s="7" t="s">
        <v>131</v>
      </c>
      <c r="D645" s="7">
        <v>59.0</v>
      </c>
      <c r="E645" s="8">
        <v>22.0</v>
      </c>
      <c r="F645" s="7"/>
      <c r="G645" s="9">
        <v>5265.0</v>
      </c>
      <c r="H645" s="7" t="s">
        <v>21</v>
      </c>
      <c r="I645" s="7"/>
      <c r="J645" s="7" t="s">
        <v>135</v>
      </c>
      <c r="K645" s="7" t="s">
        <v>23</v>
      </c>
      <c r="L645" s="7"/>
      <c r="M645" s="7"/>
      <c r="N645" s="7"/>
      <c r="O645" s="10"/>
      <c r="P645" s="10"/>
      <c r="Q645" s="7" t="s">
        <v>23</v>
      </c>
      <c r="R645" s="7">
        <v>33.0</v>
      </c>
      <c r="S645" s="7">
        <v>4.0</v>
      </c>
      <c r="T645" s="7"/>
      <c r="U645" s="7"/>
      <c r="V645" s="7"/>
      <c r="W645" s="10"/>
    </row>
    <row r="646" ht="12.75" customHeight="1">
      <c r="A646" s="7" t="str">
        <f>"13.07.2005 13:03:00"</f>
        <v>13.07.2005 13:03:00</v>
      </c>
      <c r="B646" s="8" t="s">
        <v>99</v>
      </c>
      <c r="C646" s="7" t="s">
        <v>131</v>
      </c>
      <c r="D646" s="7">
        <v>59.0</v>
      </c>
      <c r="E646" s="8">
        <v>22.0</v>
      </c>
      <c r="F646" s="7"/>
      <c r="G646" s="9">
        <v>5298.0</v>
      </c>
      <c r="H646" s="7" t="s">
        <v>21</v>
      </c>
      <c r="I646" s="7"/>
      <c r="J646" s="7" t="s">
        <v>147</v>
      </c>
      <c r="K646" s="7" t="s">
        <v>23</v>
      </c>
      <c r="L646" s="7"/>
      <c r="M646" s="7"/>
      <c r="N646" s="7"/>
      <c r="O646" s="10"/>
      <c r="P646" s="10"/>
      <c r="Q646" s="7" t="s">
        <v>23</v>
      </c>
      <c r="R646" s="7">
        <v>33.0</v>
      </c>
      <c r="S646" s="7">
        <v>16.0</v>
      </c>
      <c r="T646" s="7"/>
      <c r="U646" s="7"/>
      <c r="V646" s="7"/>
      <c r="W646" s="10"/>
    </row>
    <row r="647" ht="12.75" customHeight="1">
      <c r="A647" s="7" t="str">
        <f>"16.07.2005 14:03:00"</f>
        <v>16.07.2005 14:03:00</v>
      </c>
      <c r="B647" s="8" t="s">
        <v>99</v>
      </c>
      <c r="C647" s="7" t="s">
        <v>131</v>
      </c>
      <c r="D647" s="7">
        <v>59.0</v>
      </c>
      <c r="E647" s="8">
        <v>22.0</v>
      </c>
      <c r="F647" s="7"/>
      <c r="G647" s="9">
        <v>5609.0</v>
      </c>
      <c r="H647" s="7" t="s">
        <v>21</v>
      </c>
      <c r="I647" s="7"/>
      <c r="J647" s="7" t="s">
        <v>134</v>
      </c>
      <c r="K647" s="7" t="s">
        <v>23</v>
      </c>
      <c r="L647" s="7"/>
      <c r="M647" s="7"/>
      <c r="N647" s="7"/>
      <c r="O647" s="10"/>
      <c r="P647" s="10"/>
      <c r="Q647" s="7" t="s">
        <v>23</v>
      </c>
      <c r="R647" s="7">
        <v>28.0</v>
      </c>
      <c r="S647" s="7">
        <v>47.0</v>
      </c>
      <c r="T647" s="7"/>
      <c r="U647" s="7"/>
      <c r="V647" s="7"/>
      <c r="W647" s="10"/>
    </row>
    <row r="648" ht="12.75" customHeight="1">
      <c r="A648" s="7" t="str">
        <f>"17.07.2005 11:00:00"</f>
        <v>17.07.2005 11:00:00</v>
      </c>
      <c r="B648" s="8" t="s">
        <v>99</v>
      </c>
      <c r="C648" s="7" t="s">
        <v>131</v>
      </c>
      <c r="D648" s="7">
        <v>59.0</v>
      </c>
      <c r="E648" s="8">
        <v>22.0</v>
      </c>
      <c r="F648" s="7">
        <v>3.0</v>
      </c>
      <c r="G648" s="9">
        <v>5610.0</v>
      </c>
      <c r="H648" s="7" t="s">
        <v>21</v>
      </c>
      <c r="I648" s="7"/>
      <c r="J648" s="7" t="s">
        <v>132</v>
      </c>
      <c r="K648" s="7" t="s">
        <v>23</v>
      </c>
      <c r="L648" s="7"/>
      <c r="M648" s="7"/>
      <c r="N648" s="7"/>
      <c r="O648" s="10"/>
      <c r="P648" s="10"/>
      <c r="Q648" s="7" t="s">
        <v>23</v>
      </c>
      <c r="R648" s="7">
        <v>33.0</v>
      </c>
      <c r="S648" s="7">
        <v>44.0</v>
      </c>
      <c r="T648" s="7"/>
      <c r="U648" s="7"/>
      <c r="V648" s="7"/>
      <c r="W648" s="10"/>
    </row>
    <row r="649" ht="12.75" customHeight="1">
      <c r="A649" s="7" t="str">
        <f>"26.07.2005 14:03:00"</f>
        <v>26.07.2005 14:03:00</v>
      </c>
      <c r="B649" s="8" t="s">
        <v>99</v>
      </c>
      <c r="C649" s="7" t="s">
        <v>131</v>
      </c>
      <c r="D649" s="7">
        <v>59.0</v>
      </c>
      <c r="E649" s="8">
        <v>22.0</v>
      </c>
      <c r="F649" s="7"/>
      <c r="G649" s="9">
        <v>5659.0</v>
      </c>
      <c r="H649" s="7" t="s">
        <v>21</v>
      </c>
      <c r="I649" s="7"/>
      <c r="J649" s="7" t="s">
        <v>148</v>
      </c>
      <c r="K649" s="7" t="s">
        <v>23</v>
      </c>
      <c r="L649" s="7"/>
      <c r="M649" s="7"/>
      <c r="N649" s="7"/>
      <c r="O649" s="10"/>
      <c r="P649" s="10"/>
      <c r="Q649" s="7" t="s">
        <v>23</v>
      </c>
      <c r="R649" s="7">
        <v>33.0</v>
      </c>
      <c r="S649" s="7">
        <v>4.0</v>
      </c>
      <c r="T649" s="7"/>
      <c r="U649" s="7"/>
      <c r="V649" s="7"/>
      <c r="W649" s="10"/>
    </row>
    <row r="650" ht="12.75" customHeight="1">
      <c r="A650" s="7" t="str">
        <f>"27.07.2005 17:00:00"</f>
        <v>27.07.2005 17:00:00</v>
      </c>
      <c r="B650" s="8" t="s">
        <v>99</v>
      </c>
      <c r="C650" s="7" t="s">
        <v>131</v>
      </c>
      <c r="D650" s="7">
        <v>59.0</v>
      </c>
      <c r="E650" s="8">
        <v>22.0</v>
      </c>
      <c r="F650" s="7"/>
      <c r="G650" s="9">
        <v>5668.0</v>
      </c>
      <c r="H650" s="7" t="s">
        <v>21</v>
      </c>
      <c r="I650" s="7"/>
      <c r="J650" s="7" t="s">
        <v>149</v>
      </c>
      <c r="K650" s="7" t="s">
        <v>23</v>
      </c>
      <c r="L650" s="7"/>
      <c r="M650" s="7"/>
      <c r="N650" s="7"/>
      <c r="O650" s="10"/>
      <c r="P650" s="10"/>
      <c r="Q650" s="7" t="s">
        <v>23</v>
      </c>
      <c r="R650" s="7">
        <v>33.0</v>
      </c>
      <c r="S650" s="7">
        <v>72.0</v>
      </c>
      <c r="T650" s="7"/>
      <c r="U650" s="7"/>
      <c r="V650" s="7"/>
      <c r="W650" s="10"/>
    </row>
    <row r="651" ht="12.75" customHeight="1">
      <c r="A651" s="7" t="str">
        <f>"15.07.2005 15:00:00"</f>
        <v>15.07.2005 15:00:00</v>
      </c>
      <c r="B651" s="8" t="s">
        <v>99</v>
      </c>
      <c r="C651" s="7" t="s">
        <v>131</v>
      </c>
      <c r="D651" s="7">
        <v>59.0</v>
      </c>
      <c r="E651" s="8">
        <v>23.0</v>
      </c>
      <c r="F651" s="7"/>
      <c r="G651" s="9">
        <v>5602.0</v>
      </c>
      <c r="H651" s="7" t="s">
        <v>21</v>
      </c>
      <c r="I651" s="7"/>
      <c r="J651" s="7" t="s">
        <v>134</v>
      </c>
      <c r="K651" s="7" t="s">
        <v>23</v>
      </c>
      <c r="L651" s="7"/>
      <c r="M651" s="7"/>
      <c r="N651" s="7"/>
      <c r="O651" s="10"/>
      <c r="P651" s="10"/>
      <c r="Q651" s="7" t="s">
        <v>23</v>
      </c>
      <c r="R651" s="7">
        <v>33.0</v>
      </c>
      <c r="S651" s="7">
        <v>60.0</v>
      </c>
      <c r="T651" s="7"/>
      <c r="U651" s="7"/>
      <c r="V651" s="7"/>
      <c r="W651" s="10"/>
    </row>
    <row r="652" ht="12.75" customHeight="1">
      <c r="A652" s="7" t="str">
        <f>"27.07.2005 07:03:00"</f>
        <v>27.07.2005 07:03:00</v>
      </c>
      <c r="B652" s="8" t="s">
        <v>99</v>
      </c>
      <c r="C652" s="7" t="s">
        <v>131</v>
      </c>
      <c r="D652" s="7">
        <v>59.0</v>
      </c>
      <c r="E652" s="8">
        <v>23.0</v>
      </c>
      <c r="F652" s="7"/>
      <c r="G652" s="9">
        <v>5667.0</v>
      </c>
      <c r="H652" s="7" t="s">
        <v>21</v>
      </c>
      <c r="I652" s="7"/>
      <c r="J652" s="7" t="s">
        <v>143</v>
      </c>
      <c r="K652" s="7" t="s">
        <v>23</v>
      </c>
      <c r="L652" s="7"/>
      <c r="M652" s="7"/>
      <c r="N652" s="7"/>
      <c r="O652" s="10"/>
      <c r="P652" s="10"/>
      <c r="Q652" s="7" t="s">
        <v>23</v>
      </c>
      <c r="R652" s="7">
        <v>33.0</v>
      </c>
      <c r="S652" s="7">
        <v>59.0</v>
      </c>
      <c r="T652" s="7"/>
      <c r="U652" s="7"/>
      <c r="V652" s="7"/>
      <c r="W652" s="10"/>
    </row>
    <row r="653" ht="12.75" customHeight="1">
      <c r="A653" s="7" t="str">
        <f>"27.07.2005 19:01:00"</f>
        <v>27.07.2005 19:01:00</v>
      </c>
      <c r="B653" s="8" t="s">
        <v>99</v>
      </c>
      <c r="C653" s="7" t="s">
        <v>131</v>
      </c>
      <c r="D653" s="7">
        <v>59.0</v>
      </c>
      <c r="E653" s="8">
        <v>23.0</v>
      </c>
      <c r="F653" s="7"/>
      <c r="G653" s="9">
        <v>5674.0</v>
      </c>
      <c r="H653" s="7" t="s">
        <v>21</v>
      </c>
      <c r="I653" s="7"/>
      <c r="J653" s="7" t="s">
        <v>142</v>
      </c>
      <c r="K653" s="7" t="s">
        <v>23</v>
      </c>
      <c r="L653" s="7"/>
      <c r="M653" s="7"/>
      <c r="N653" s="7"/>
      <c r="O653" s="10"/>
      <c r="P653" s="10"/>
      <c r="Q653" s="7" t="s">
        <v>23</v>
      </c>
      <c r="R653" s="7">
        <v>33.0</v>
      </c>
      <c r="S653" s="7">
        <v>51.0</v>
      </c>
      <c r="T653" s="7"/>
      <c r="U653" s="7"/>
      <c r="V653" s="7"/>
      <c r="W653" s="10"/>
    </row>
    <row r="654" ht="12.75" customHeight="1">
      <c r="A654" s="7" t="str">
        <f t="shared" ref="A654:A655" si="4">"30.07.2005 09:00:00"</f>
        <v>30.07.2005 09:00:00</v>
      </c>
      <c r="B654" s="8" t="s">
        <v>99</v>
      </c>
      <c r="C654" s="7" t="s">
        <v>131</v>
      </c>
      <c r="D654" s="7">
        <v>6.0</v>
      </c>
      <c r="E654" s="8">
        <v>2.0</v>
      </c>
      <c r="F654" s="7"/>
      <c r="G654" s="9">
        <v>5688.0</v>
      </c>
      <c r="H654" s="7" t="s">
        <v>21</v>
      </c>
      <c r="I654" s="7"/>
      <c r="J654" s="7" t="s">
        <v>143</v>
      </c>
      <c r="K654" s="7" t="s">
        <v>35</v>
      </c>
      <c r="L654" s="7"/>
      <c r="M654" s="7"/>
      <c r="N654" s="7"/>
      <c r="O654" s="10"/>
      <c r="P654" s="10"/>
      <c r="Q654" s="7" t="s">
        <v>23</v>
      </c>
      <c r="R654" s="7">
        <v>33.0</v>
      </c>
      <c r="S654" s="7">
        <v>37.0</v>
      </c>
      <c r="T654" s="7"/>
      <c r="U654" s="7"/>
      <c r="V654" s="7"/>
      <c r="W654" s="10"/>
    </row>
    <row r="655" ht="12.75" customHeight="1">
      <c r="A655" s="7" t="str">
        <f t="shared" si="4"/>
        <v>30.07.2005 09:00:00</v>
      </c>
      <c r="B655" s="8" t="s">
        <v>99</v>
      </c>
      <c r="C655" s="7" t="s">
        <v>131</v>
      </c>
      <c r="D655" s="7">
        <v>6.0</v>
      </c>
      <c r="E655" s="8">
        <v>25.0</v>
      </c>
      <c r="F655" s="7">
        <v>3.0</v>
      </c>
      <c r="G655" s="9">
        <v>5682.0</v>
      </c>
      <c r="H655" s="7" t="s">
        <v>21</v>
      </c>
      <c r="I655" s="7"/>
      <c r="J655" s="7" t="s">
        <v>150</v>
      </c>
      <c r="K655" s="7" t="s">
        <v>35</v>
      </c>
      <c r="L655" s="7"/>
      <c r="M655" s="7"/>
      <c r="N655" s="7"/>
      <c r="O655" s="10"/>
      <c r="P655" s="10"/>
      <c r="Q655" s="7" t="s">
        <v>23</v>
      </c>
      <c r="R655" s="7">
        <v>33.0</v>
      </c>
      <c r="S655" s="7">
        <v>59.0</v>
      </c>
      <c r="T655" s="7"/>
      <c r="U655" s="7"/>
      <c r="V655" s="7"/>
      <c r="W655" s="10"/>
    </row>
    <row r="656" ht="12.75" customHeight="1">
      <c r="A656" s="7" t="str">
        <f>"02.07.2005 08:00:00"</f>
        <v>02.07.2005 08:00:00</v>
      </c>
      <c r="B656" s="8" t="s">
        <v>99</v>
      </c>
      <c r="C656" s="7" t="s">
        <v>131</v>
      </c>
      <c r="D656" s="7">
        <v>6.0</v>
      </c>
      <c r="E656" s="8">
        <v>21.0</v>
      </c>
      <c r="F656" s="7">
        <v>29.0</v>
      </c>
      <c r="G656" s="9">
        <v>5246.0</v>
      </c>
      <c r="H656" s="7" t="s">
        <v>21</v>
      </c>
      <c r="I656" s="7"/>
      <c r="J656" s="7" t="s">
        <v>132</v>
      </c>
      <c r="K656" s="7" t="s">
        <v>23</v>
      </c>
      <c r="L656" s="7"/>
      <c r="M656" s="7"/>
      <c r="N656" s="7"/>
      <c r="O656" s="10"/>
      <c r="P656" s="10"/>
      <c r="Q656" s="7" t="s">
        <v>23</v>
      </c>
      <c r="R656" s="7">
        <v>33.0</v>
      </c>
      <c r="S656" s="7">
        <v>59.0</v>
      </c>
      <c r="T656" s="7"/>
      <c r="U656" s="7"/>
      <c r="V656" s="7"/>
      <c r="W656" s="10"/>
    </row>
    <row r="657" ht="12.75" customHeight="1">
      <c r="A657" s="7" t="str">
        <f>"24.07.2005 13:00:00"</f>
        <v>24.07.2005 13:00:00</v>
      </c>
      <c r="B657" s="8" t="s">
        <v>99</v>
      </c>
      <c r="C657" s="7" t="s">
        <v>131</v>
      </c>
      <c r="D657" s="7">
        <v>6.0</v>
      </c>
      <c r="E657" s="8">
        <v>21.0</v>
      </c>
      <c r="F657" s="7"/>
      <c r="G657" s="9">
        <v>5641.0</v>
      </c>
      <c r="H657" s="7" t="s">
        <v>21</v>
      </c>
      <c r="I657" s="7"/>
      <c r="J657" s="7" t="s">
        <v>151</v>
      </c>
      <c r="K657" s="7" t="s">
        <v>23</v>
      </c>
      <c r="L657" s="7"/>
      <c r="M657" s="7"/>
      <c r="N657" s="7"/>
      <c r="O657" s="10"/>
      <c r="P657" s="10"/>
      <c r="Q657" s="7" t="s">
        <v>23</v>
      </c>
      <c r="R657" s="7">
        <v>33.0</v>
      </c>
      <c r="S657" s="7">
        <v>44.0</v>
      </c>
      <c r="T657" s="7"/>
      <c r="U657" s="7"/>
      <c r="V657" s="7"/>
      <c r="W657" s="10"/>
    </row>
    <row r="658" ht="12.75" customHeight="1">
      <c r="A658" s="7" t="str">
        <f>"15.07.2005 11:00:00"</f>
        <v>15.07.2005 11:00:00</v>
      </c>
      <c r="B658" s="8" t="s">
        <v>99</v>
      </c>
      <c r="C658" s="7" t="s">
        <v>131</v>
      </c>
      <c r="D658" s="7">
        <v>6.0</v>
      </c>
      <c r="E658" s="8">
        <v>22.0</v>
      </c>
      <c r="F658" s="7">
        <v>31.0</v>
      </c>
      <c r="G658" s="9">
        <v>5601.0</v>
      </c>
      <c r="H658" s="7" t="s">
        <v>21</v>
      </c>
      <c r="I658" s="7"/>
      <c r="J658" s="7" t="s">
        <v>152</v>
      </c>
      <c r="K658" s="7" t="s">
        <v>23</v>
      </c>
      <c r="L658" s="7"/>
      <c r="M658" s="7"/>
      <c r="N658" s="7"/>
      <c r="O658" s="10"/>
      <c r="P658" s="10"/>
      <c r="Q658" s="7" t="s">
        <v>23</v>
      </c>
      <c r="R658" s="7">
        <v>33.0</v>
      </c>
      <c r="S658" s="7">
        <v>44.0</v>
      </c>
      <c r="T658" s="7"/>
      <c r="U658" s="7"/>
      <c r="V658" s="7"/>
      <c r="W658" s="10"/>
    </row>
    <row r="659" ht="12.75" customHeight="1">
      <c r="A659" s="7" t="str">
        <f>"16.07.2005 10:00:00"</f>
        <v>16.07.2005 10:00:00</v>
      </c>
      <c r="B659" s="8" t="s">
        <v>99</v>
      </c>
      <c r="C659" s="7" t="s">
        <v>131</v>
      </c>
      <c r="D659" s="7">
        <v>6.0</v>
      </c>
      <c r="E659" s="8">
        <v>22.0</v>
      </c>
      <c r="F659" s="7">
        <v>32.0</v>
      </c>
      <c r="G659" s="9">
        <v>5605.0</v>
      </c>
      <c r="H659" s="7" t="s">
        <v>21</v>
      </c>
      <c r="I659" s="7"/>
      <c r="J659" s="7" t="s">
        <v>153</v>
      </c>
      <c r="K659" s="7" t="s">
        <v>23</v>
      </c>
      <c r="L659" s="7"/>
      <c r="M659" s="7"/>
      <c r="N659" s="7"/>
      <c r="O659" s="10"/>
      <c r="P659" s="10"/>
      <c r="Q659" s="7" t="s">
        <v>23</v>
      </c>
      <c r="R659" s="7">
        <v>33.0</v>
      </c>
      <c r="S659" s="7">
        <v>44.0</v>
      </c>
      <c r="T659" s="7"/>
      <c r="U659" s="7"/>
      <c r="V659" s="7"/>
      <c r="W659" s="10"/>
    </row>
    <row r="660" ht="12.75" customHeight="1">
      <c r="A660" s="7" t="str">
        <f>"24.07.2005 13:03:00"</f>
        <v>24.07.2005 13:03:00</v>
      </c>
      <c r="B660" s="8" t="s">
        <v>99</v>
      </c>
      <c r="C660" s="7" t="s">
        <v>131</v>
      </c>
      <c r="D660" s="7">
        <v>6.0</v>
      </c>
      <c r="E660" s="8">
        <v>22.0</v>
      </c>
      <c r="F660" s="7">
        <v>3.0</v>
      </c>
      <c r="G660" s="9">
        <v>5643.0</v>
      </c>
      <c r="H660" s="7" t="s">
        <v>21</v>
      </c>
      <c r="I660" s="7"/>
      <c r="J660" s="7" t="s">
        <v>154</v>
      </c>
      <c r="K660" s="7" t="s">
        <v>23</v>
      </c>
      <c r="L660" s="7"/>
      <c r="M660" s="7"/>
      <c r="N660" s="7"/>
      <c r="O660" s="10"/>
      <c r="P660" s="10"/>
      <c r="Q660" s="7" t="s">
        <v>23</v>
      </c>
      <c r="R660" s="7">
        <v>33.0</v>
      </c>
      <c r="S660" s="7">
        <v>24.0</v>
      </c>
      <c r="T660" s="7"/>
      <c r="U660" s="7"/>
      <c r="V660" s="7"/>
      <c r="W660" s="10"/>
    </row>
    <row r="661" ht="12.75" customHeight="1">
      <c r="A661" s="7" t="str">
        <f>"19.06.2005 09:30:00"</f>
        <v>19.06.2005 09:30:00</v>
      </c>
      <c r="B661" s="8" t="s">
        <v>99</v>
      </c>
      <c r="C661" s="7" t="s">
        <v>131</v>
      </c>
      <c r="D661" s="7">
        <v>6.0</v>
      </c>
      <c r="E661" s="8">
        <v>23.0</v>
      </c>
      <c r="F661" s="7">
        <v>38.0</v>
      </c>
      <c r="G661" s="9">
        <v>5208.0</v>
      </c>
      <c r="H661" s="7" t="s">
        <v>21</v>
      </c>
      <c r="I661" s="7"/>
      <c r="J661" s="7" t="s">
        <v>133</v>
      </c>
      <c r="K661" s="7" t="s">
        <v>23</v>
      </c>
      <c r="L661" s="7"/>
      <c r="M661" s="7"/>
      <c r="N661" s="7"/>
      <c r="O661" s="10"/>
      <c r="P661" s="10"/>
      <c r="Q661" s="7" t="s">
        <v>23</v>
      </c>
      <c r="R661" s="7">
        <v>33.0</v>
      </c>
      <c r="S661" s="7">
        <v>59.0</v>
      </c>
      <c r="T661" s="7"/>
      <c r="U661" s="7"/>
      <c r="V661" s="7"/>
      <c r="W661" s="10"/>
    </row>
    <row r="662" ht="12.75" customHeight="1">
      <c r="A662" s="7" t="str">
        <f>"23.07.2005 12:04:00"</f>
        <v>23.07.2005 12:04:00</v>
      </c>
      <c r="B662" s="8" t="s">
        <v>99</v>
      </c>
      <c r="C662" s="7" t="s">
        <v>131</v>
      </c>
      <c r="D662" s="7">
        <v>6.0</v>
      </c>
      <c r="E662" s="8">
        <v>23.0</v>
      </c>
      <c r="F662" s="7"/>
      <c r="G662" s="9">
        <v>5638.0</v>
      </c>
      <c r="H662" s="7" t="s">
        <v>21</v>
      </c>
      <c r="I662" s="7"/>
      <c r="J662" s="7" t="s">
        <v>142</v>
      </c>
      <c r="K662" s="7" t="s">
        <v>23</v>
      </c>
      <c r="L662" s="7"/>
      <c r="M662" s="7"/>
      <c r="N662" s="7"/>
      <c r="O662" s="10"/>
      <c r="P662" s="10"/>
      <c r="Q662" s="7" t="s">
        <v>23</v>
      </c>
      <c r="R662" s="7">
        <v>33.0</v>
      </c>
      <c r="S662" s="7">
        <v>4.0</v>
      </c>
      <c r="T662" s="7"/>
      <c r="U662" s="7"/>
      <c r="V662" s="7"/>
      <c r="W662" s="10"/>
    </row>
    <row r="663" ht="12.75" customHeight="1">
      <c r="A663" s="7" t="str">
        <f>"29.07.2005 07:00:00"</f>
        <v>29.07.2005 07:00:00</v>
      </c>
      <c r="B663" s="8" t="s">
        <v>99</v>
      </c>
      <c r="C663" s="7" t="s">
        <v>131</v>
      </c>
      <c r="D663" s="7">
        <v>6.0</v>
      </c>
      <c r="E663" s="8">
        <v>24.0</v>
      </c>
      <c r="F663" s="7">
        <v>29.0</v>
      </c>
      <c r="G663" s="9">
        <v>4196.0</v>
      </c>
      <c r="H663" s="7" t="s">
        <v>21</v>
      </c>
      <c r="I663" s="7"/>
      <c r="J663" s="7" t="s">
        <v>29</v>
      </c>
      <c r="K663" s="7" t="s">
        <v>23</v>
      </c>
      <c r="L663" s="7"/>
      <c r="M663" s="7"/>
      <c r="N663" s="7"/>
      <c r="O663" s="10"/>
      <c r="P663" s="10"/>
      <c r="Q663" s="7" t="s">
        <v>23</v>
      </c>
      <c r="R663" s="7">
        <v>33.0</v>
      </c>
      <c r="S663" s="7">
        <v>34.0</v>
      </c>
      <c r="T663" s="7"/>
      <c r="U663" s="7"/>
      <c r="V663" s="7"/>
      <c r="W663" s="10"/>
    </row>
    <row r="664" ht="12.75" customHeight="1">
      <c r="A664" s="7" t="str">
        <f>"31.07.2005 07:00:00"</f>
        <v>31.07.2005 07:00:00</v>
      </c>
      <c r="B664" s="8" t="s">
        <v>99</v>
      </c>
      <c r="C664" s="7" t="s">
        <v>131</v>
      </c>
      <c r="D664" s="7">
        <v>6.0</v>
      </c>
      <c r="E664" s="8">
        <v>24.0</v>
      </c>
      <c r="F664" s="7">
        <v>31.0</v>
      </c>
      <c r="G664" s="9">
        <v>5693.0</v>
      </c>
      <c r="H664" s="7" t="s">
        <v>21</v>
      </c>
      <c r="I664" s="7"/>
      <c r="J664" s="7" t="s">
        <v>132</v>
      </c>
      <c r="K664" s="7" t="s">
        <v>23</v>
      </c>
      <c r="L664" s="7"/>
      <c r="M664" s="7"/>
      <c r="N664" s="7"/>
      <c r="O664" s="10"/>
      <c r="P664" s="10"/>
      <c r="Q664" s="7" t="s">
        <v>23</v>
      </c>
      <c r="R664" s="7">
        <v>33.0</v>
      </c>
      <c r="S664" s="7">
        <v>26.0</v>
      </c>
      <c r="T664" s="7"/>
      <c r="U664" s="7"/>
      <c r="V664" s="7"/>
      <c r="W664" s="10"/>
    </row>
    <row r="665" ht="12.75" customHeight="1">
      <c r="A665" s="7" t="str">
        <f>"17.07.2005 10:00:00"</f>
        <v>17.07.2005 10:00:00</v>
      </c>
      <c r="B665" s="8" t="s">
        <v>99</v>
      </c>
      <c r="C665" s="7" t="s">
        <v>131</v>
      </c>
      <c r="D665" s="7">
        <v>61.0</v>
      </c>
      <c r="E665" s="8">
        <v>22.0</v>
      </c>
      <c r="F665" s="7">
        <v>3.0</v>
      </c>
      <c r="G665" s="9">
        <v>5612.0</v>
      </c>
      <c r="H665" s="7" t="s">
        <v>21</v>
      </c>
      <c r="I665" s="7"/>
      <c r="J665" s="7" t="s">
        <v>29</v>
      </c>
      <c r="K665" s="7" t="s">
        <v>23</v>
      </c>
      <c r="L665" s="7"/>
      <c r="M665" s="7"/>
      <c r="N665" s="7"/>
      <c r="O665" s="10"/>
      <c r="P665" s="10"/>
      <c r="Q665" s="7" t="s">
        <v>23</v>
      </c>
      <c r="R665" s="7">
        <v>33.0</v>
      </c>
      <c r="S665" s="7">
        <v>4.0</v>
      </c>
      <c r="T665" s="7"/>
      <c r="U665" s="7"/>
      <c r="V665" s="7"/>
      <c r="W665" s="10"/>
    </row>
    <row r="666" ht="12.75" customHeight="1">
      <c r="A666" s="7" t="str">
        <f>"27.07.2005 10:00:00"</f>
        <v>27.07.2005 10:00:00</v>
      </c>
      <c r="B666" s="8" t="s">
        <v>99</v>
      </c>
      <c r="C666" s="7" t="s">
        <v>131</v>
      </c>
      <c r="D666" s="7">
        <v>61.0</v>
      </c>
      <c r="E666" s="8">
        <v>22.0</v>
      </c>
      <c r="F666" s="7">
        <v>3.0</v>
      </c>
      <c r="G666" s="9">
        <v>5662.0</v>
      </c>
      <c r="H666" s="7" t="s">
        <v>21</v>
      </c>
      <c r="I666" s="7"/>
      <c r="J666" s="7" t="s">
        <v>146</v>
      </c>
      <c r="K666" s="7" t="s">
        <v>23</v>
      </c>
      <c r="L666" s="7"/>
      <c r="M666" s="7"/>
      <c r="N666" s="7"/>
      <c r="O666" s="10"/>
      <c r="P666" s="10"/>
      <c r="Q666" s="7" t="s">
        <v>23</v>
      </c>
      <c r="R666" s="7">
        <v>33.0</v>
      </c>
      <c r="S666" s="7">
        <v>4.0</v>
      </c>
      <c r="T666" s="7"/>
      <c r="U666" s="7"/>
      <c r="V666" s="7"/>
      <c r="W666" s="10"/>
    </row>
    <row r="667" ht="12.75" customHeight="1">
      <c r="A667" s="7" t="str">
        <f>"17.06.2005 11:00:00"</f>
        <v>17.06.2005 11:00:00</v>
      </c>
      <c r="B667" s="8" t="s">
        <v>99</v>
      </c>
      <c r="C667" s="7" t="s">
        <v>131</v>
      </c>
      <c r="D667" s="7">
        <v>61.0</v>
      </c>
      <c r="E667" s="8">
        <v>23.0</v>
      </c>
      <c r="F667" s="7">
        <v>32.0</v>
      </c>
      <c r="G667" s="9">
        <v>5094.0</v>
      </c>
      <c r="H667" s="7" t="s">
        <v>21</v>
      </c>
      <c r="I667" s="7"/>
      <c r="J667" s="7" t="s">
        <v>136</v>
      </c>
      <c r="K667" s="7" t="s">
        <v>23</v>
      </c>
      <c r="L667" s="7"/>
      <c r="M667" s="7"/>
      <c r="N667" s="7"/>
      <c r="O667" s="10"/>
      <c r="P667" s="10"/>
      <c r="Q667" s="7" t="s">
        <v>23</v>
      </c>
      <c r="R667" s="7">
        <v>33.0</v>
      </c>
      <c r="S667" s="7">
        <v>24.0</v>
      </c>
      <c r="T667" s="7"/>
      <c r="U667" s="7"/>
      <c r="V667" s="7"/>
      <c r="W667" s="10"/>
    </row>
    <row r="668" ht="12.75" customHeight="1">
      <c r="A668" s="7" t="str">
        <f>"15.07.2005 07:03:00"</f>
        <v>15.07.2005 07:03:00</v>
      </c>
      <c r="B668" s="8" t="s">
        <v>99</v>
      </c>
      <c r="C668" s="7" t="s">
        <v>131</v>
      </c>
      <c r="D668" s="7">
        <v>61.0</v>
      </c>
      <c r="E668" s="8">
        <v>23.0</v>
      </c>
      <c r="F668" s="7">
        <v>32.0</v>
      </c>
      <c r="G668" s="9">
        <v>5300.0</v>
      </c>
      <c r="H668" s="7" t="s">
        <v>21</v>
      </c>
      <c r="I668" s="7"/>
      <c r="J668" s="7" t="s">
        <v>155</v>
      </c>
      <c r="K668" s="7" t="s">
        <v>23</v>
      </c>
      <c r="L668" s="7"/>
      <c r="M668" s="7"/>
      <c r="N668" s="7"/>
      <c r="O668" s="10"/>
      <c r="P668" s="10"/>
      <c r="Q668" s="7" t="s">
        <v>23</v>
      </c>
      <c r="R668" s="7">
        <v>33.0</v>
      </c>
      <c r="S668" s="7">
        <v>31.0</v>
      </c>
      <c r="T668" s="7"/>
      <c r="U668" s="7"/>
      <c r="V668" s="7"/>
      <c r="W668" s="10"/>
    </row>
    <row r="669" ht="12.75" customHeight="1">
      <c r="A669" s="7" t="str">
        <f>"23.07.2005 07:00:00"</f>
        <v>23.07.2005 07:00:00</v>
      </c>
      <c r="B669" s="8" t="s">
        <v>99</v>
      </c>
      <c r="C669" s="7" t="s">
        <v>131</v>
      </c>
      <c r="D669" s="7">
        <v>61.0</v>
      </c>
      <c r="E669" s="8">
        <v>23.0</v>
      </c>
      <c r="F669" s="7"/>
      <c r="G669" s="9">
        <v>5634.0</v>
      </c>
      <c r="H669" s="7" t="s">
        <v>21</v>
      </c>
      <c r="I669" s="7"/>
      <c r="J669" s="7" t="s">
        <v>134</v>
      </c>
      <c r="K669" s="7" t="s">
        <v>23</v>
      </c>
      <c r="L669" s="7"/>
      <c r="M669" s="7"/>
      <c r="N669" s="7"/>
      <c r="O669" s="10"/>
      <c r="P669" s="10"/>
      <c r="Q669" s="7" t="s">
        <v>23</v>
      </c>
      <c r="R669" s="7">
        <v>33.0</v>
      </c>
      <c r="S669" s="7">
        <v>44.0</v>
      </c>
      <c r="T669" s="7"/>
      <c r="U669" s="7"/>
      <c r="V669" s="7"/>
      <c r="W669" s="10"/>
    </row>
    <row r="670" ht="12.75" customHeight="1">
      <c r="A670" s="7" t="str">
        <f>"24.07.2005 11:00:00"</f>
        <v>24.07.2005 11:00:00</v>
      </c>
      <c r="B670" s="8" t="s">
        <v>99</v>
      </c>
      <c r="C670" s="7" t="s">
        <v>131</v>
      </c>
      <c r="D670" s="7">
        <v>61.0</v>
      </c>
      <c r="E670" s="8">
        <v>23.0</v>
      </c>
      <c r="F670" s="7">
        <v>32.0</v>
      </c>
      <c r="G670" s="9">
        <v>5646.0</v>
      </c>
      <c r="H670" s="7" t="s">
        <v>21</v>
      </c>
      <c r="I670" s="7"/>
      <c r="J670" s="7" t="s">
        <v>143</v>
      </c>
      <c r="K670" s="7" t="s">
        <v>23</v>
      </c>
      <c r="L670" s="7"/>
      <c r="M670" s="7"/>
      <c r="N670" s="7"/>
      <c r="O670" s="10"/>
      <c r="P670" s="10"/>
      <c r="Q670" s="7" t="s">
        <v>23</v>
      </c>
      <c r="R670" s="7">
        <v>33.0</v>
      </c>
      <c r="S670" s="7">
        <v>51.0</v>
      </c>
      <c r="T670" s="7"/>
      <c r="U670" s="7"/>
      <c r="V670" s="7"/>
      <c r="W670" s="10"/>
    </row>
    <row r="671" ht="12.75" customHeight="1">
      <c r="A671" s="7" t="str">
        <f>"29.07.2005 12:00:00"</f>
        <v>29.07.2005 12:00:00</v>
      </c>
      <c r="B671" s="8" t="s">
        <v>99</v>
      </c>
      <c r="C671" s="7" t="s">
        <v>131</v>
      </c>
      <c r="D671" s="7">
        <v>61.0</v>
      </c>
      <c r="E671" s="8">
        <v>26.0</v>
      </c>
      <c r="F671" s="7">
        <v>32.0</v>
      </c>
      <c r="G671" s="9">
        <v>5676.0</v>
      </c>
      <c r="H671" s="7" t="s">
        <v>21</v>
      </c>
      <c r="I671" s="7"/>
      <c r="J671" s="7" t="s">
        <v>134</v>
      </c>
      <c r="K671" s="7" t="s">
        <v>23</v>
      </c>
      <c r="L671" s="7"/>
      <c r="M671" s="7"/>
      <c r="N671" s="7"/>
      <c r="O671" s="10"/>
      <c r="P671" s="10"/>
      <c r="Q671" s="7" t="s">
        <v>23</v>
      </c>
      <c r="R671" s="7">
        <v>33.0</v>
      </c>
      <c r="S671" s="7">
        <v>16.0</v>
      </c>
      <c r="T671" s="7"/>
      <c r="U671" s="7"/>
      <c r="V671" s="7"/>
      <c r="W671" s="10"/>
    </row>
    <row r="672" ht="12.75" customHeight="1">
      <c r="A672" s="7" t="str">
        <f>"16.07.2005 09:00:00"</f>
        <v>16.07.2005 09:00:00</v>
      </c>
      <c r="B672" s="8" t="s">
        <v>99</v>
      </c>
      <c r="C672" s="7" t="s">
        <v>131</v>
      </c>
      <c r="D672" s="7">
        <v>62.0</v>
      </c>
      <c r="E672" s="8">
        <v>2.0</v>
      </c>
      <c r="F672" s="7">
        <v>3.0</v>
      </c>
      <c r="G672" s="9">
        <v>5604.0</v>
      </c>
      <c r="H672" s="7" t="s">
        <v>21</v>
      </c>
      <c r="I672" s="7"/>
      <c r="J672" s="7" t="s">
        <v>156</v>
      </c>
      <c r="K672" s="7" t="s">
        <v>23</v>
      </c>
      <c r="L672" s="7"/>
      <c r="M672" s="7"/>
      <c r="N672" s="7"/>
      <c r="O672" s="10"/>
      <c r="P672" s="10"/>
      <c r="Q672" s="7" t="s">
        <v>23</v>
      </c>
      <c r="R672" s="7">
        <v>33.0</v>
      </c>
      <c r="S672" s="7">
        <v>59.0</v>
      </c>
      <c r="T672" s="7"/>
      <c r="U672" s="7"/>
      <c r="V672" s="7"/>
      <c r="W672" s="10"/>
    </row>
    <row r="673" ht="12.75" customHeight="1">
      <c r="A673" s="7" t="str">
        <f>"30.07.2005 07:00:00"</f>
        <v>30.07.2005 07:00:00</v>
      </c>
      <c r="B673" s="8" t="s">
        <v>99</v>
      </c>
      <c r="C673" s="7" t="s">
        <v>131</v>
      </c>
      <c r="D673" s="7">
        <v>62.0</v>
      </c>
      <c r="E673" s="8">
        <v>2.0</v>
      </c>
      <c r="F673" s="7">
        <v>3.0</v>
      </c>
      <c r="G673" s="9">
        <v>5683.0</v>
      </c>
      <c r="H673" s="7" t="s">
        <v>21</v>
      </c>
      <c r="I673" s="7"/>
      <c r="J673" s="7" t="s">
        <v>151</v>
      </c>
      <c r="K673" s="7" t="s">
        <v>23</v>
      </c>
      <c r="L673" s="7"/>
      <c r="M673" s="7"/>
      <c r="N673" s="7"/>
      <c r="O673" s="10"/>
      <c r="P673" s="10"/>
      <c r="Q673" s="7" t="s">
        <v>23</v>
      </c>
      <c r="R673" s="7">
        <v>33.0</v>
      </c>
      <c r="S673" s="7">
        <v>59.0</v>
      </c>
      <c r="T673" s="7"/>
      <c r="U673" s="7"/>
      <c r="V673" s="7"/>
      <c r="W673" s="10"/>
    </row>
    <row r="674" ht="12.75" customHeight="1">
      <c r="A674" s="7" t="str">
        <f>"03.07.2005 11:00:00"</f>
        <v>03.07.2005 11:00:00</v>
      </c>
      <c r="B674" s="8" t="s">
        <v>99</v>
      </c>
      <c r="C674" s="7" t="s">
        <v>131</v>
      </c>
      <c r="D674" s="7">
        <v>62.0</v>
      </c>
      <c r="E674" s="8">
        <v>22.0</v>
      </c>
      <c r="F674" s="7">
        <v>3.0</v>
      </c>
      <c r="G674" s="9">
        <v>5250.0</v>
      </c>
      <c r="H674" s="7" t="s">
        <v>21</v>
      </c>
      <c r="I674" s="7"/>
      <c r="J674" s="7" t="s">
        <v>133</v>
      </c>
      <c r="K674" s="7" t="s">
        <v>23</v>
      </c>
      <c r="L674" s="7"/>
      <c r="M674" s="7"/>
      <c r="N674" s="7"/>
      <c r="O674" s="10"/>
      <c r="P674" s="10"/>
      <c r="Q674" s="7" t="s">
        <v>23</v>
      </c>
      <c r="R674" s="7">
        <v>33.0</v>
      </c>
      <c r="S674" s="7">
        <v>31.0</v>
      </c>
      <c r="T674" s="7"/>
      <c r="U674" s="7"/>
      <c r="V674" s="7"/>
      <c r="W674" s="10"/>
    </row>
    <row r="675" ht="12.75" customHeight="1">
      <c r="A675" s="7" t="str">
        <f>"23.07.2005 09:01:00"</f>
        <v>23.07.2005 09:01:00</v>
      </c>
      <c r="B675" s="8" t="s">
        <v>99</v>
      </c>
      <c r="C675" s="7" t="s">
        <v>131</v>
      </c>
      <c r="D675" s="7">
        <v>62.0</v>
      </c>
      <c r="E675" s="8">
        <v>22.0</v>
      </c>
      <c r="F675" s="7">
        <v>31.0</v>
      </c>
      <c r="G675" s="9">
        <v>5637.0</v>
      </c>
      <c r="H675" s="7" t="s">
        <v>21</v>
      </c>
      <c r="I675" s="7"/>
      <c r="J675" s="7" t="s">
        <v>146</v>
      </c>
      <c r="K675" s="7" t="s">
        <v>23</v>
      </c>
      <c r="L675" s="7"/>
      <c r="M675" s="7"/>
      <c r="N675" s="7"/>
      <c r="O675" s="10"/>
      <c r="P675" s="10"/>
      <c r="Q675" s="7" t="s">
        <v>23</v>
      </c>
      <c r="R675" s="7">
        <v>33.0</v>
      </c>
      <c r="S675" s="7">
        <v>24.0</v>
      </c>
      <c r="T675" s="7"/>
      <c r="U675" s="7"/>
      <c r="V675" s="7"/>
      <c r="W675" s="10"/>
    </row>
    <row r="676" ht="12.75" customHeight="1">
      <c r="A676" s="7" t="str">
        <f>"08.07.2005 09:00:00"</f>
        <v>08.07.2005 09:00:00</v>
      </c>
      <c r="B676" s="8" t="s">
        <v>99</v>
      </c>
      <c r="C676" s="7" t="s">
        <v>131</v>
      </c>
      <c r="D676" s="7">
        <v>62.0</v>
      </c>
      <c r="E676" s="8">
        <v>23.0</v>
      </c>
      <c r="F676" s="7">
        <v>26.0</v>
      </c>
      <c r="G676" s="9">
        <v>5274.0</v>
      </c>
      <c r="H676" s="7" t="s">
        <v>21</v>
      </c>
      <c r="I676" s="7"/>
      <c r="J676" s="7" t="s">
        <v>157</v>
      </c>
      <c r="K676" s="7" t="s">
        <v>23</v>
      </c>
      <c r="L676" s="7"/>
      <c r="M676" s="7"/>
      <c r="N676" s="7"/>
      <c r="O676" s="10"/>
      <c r="P676" s="10"/>
      <c r="Q676" s="7" t="s">
        <v>23</v>
      </c>
      <c r="R676" s="7">
        <v>33.0</v>
      </c>
      <c r="S676" s="7">
        <v>16.0</v>
      </c>
      <c r="T676" s="7"/>
      <c r="U676" s="7"/>
      <c r="V676" s="7"/>
      <c r="W676" s="10"/>
    </row>
    <row r="677" ht="12.75" customHeight="1">
      <c r="A677" s="7" t="str">
        <f>"09.07.2005 16:00:00"</f>
        <v>09.07.2005 16:00:00</v>
      </c>
      <c r="B677" s="8" t="s">
        <v>99</v>
      </c>
      <c r="C677" s="7" t="s">
        <v>131</v>
      </c>
      <c r="D677" s="7">
        <v>62.0</v>
      </c>
      <c r="E677" s="8">
        <v>235.0</v>
      </c>
      <c r="F677" s="7">
        <v>29.0</v>
      </c>
      <c r="G677" s="9">
        <v>5280.0</v>
      </c>
      <c r="H677" s="7" t="s">
        <v>21</v>
      </c>
      <c r="I677" s="7"/>
      <c r="J677" s="7" t="s">
        <v>143</v>
      </c>
      <c r="K677" s="7" t="s">
        <v>23</v>
      </c>
      <c r="L677" s="7"/>
      <c r="M677" s="7"/>
      <c r="N677" s="7"/>
      <c r="O677" s="10"/>
      <c r="P677" s="10"/>
      <c r="Q677" s="7" t="s">
        <v>23</v>
      </c>
      <c r="R677" s="7">
        <v>33.0</v>
      </c>
      <c r="S677" s="7">
        <v>4.0</v>
      </c>
      <c r="T677" s="7"/>
      <c r="U677" s="7"/>
      <c r="V677" s="7"/>
      <c r="W677" s="10"/>
    </row>
    <row r="678" ht="12.75" customHeight="1">
      <c r="A678" s="7" t="str">
        <f>"17.07.2005 11:00:00"</f>
        <v>17.07.2005 11:00:00</v>
      </c>
      <c r="B678" s="8" t="s">
        <v>99</v>
      </c>
      <c r="C678" s="7" t="s">
        <v>131</v>
      </c>
      <c r="D678" s="7">
        <v>62.0</v>
      </c>
      <c r="E678" s="8">
        <v>24.0</v>
      </c>
      <c r="F678" s="7">
        <v>32.0</v>
      </c>
      <c r="G678" s="9">
        <v>5611.0</v>
      </c>
      <c r="H678" s="7" t="s">
        <v>21</v>
      </c>
      <c r="I678" s="7"/>
      <c r="J678" s="7" t="s">
        <v>156</v>
      </c>
      <c r="K678" s="7" t="s">
        <v>35</v>
      </c>
      <c r="L678" s="7"/>
      <c r="M678" s="7"/>
      <c r="N678" s="7"/>
      <c r="O678" s="10"/>
      <c r="P678" s="10"/>
      <c r="Q678" s="7" t="s">
        <v>23</v>
      </c>
      <c r="R678" s="7">
        <v>33.0</v>
      </c>
      <c r="S678" s="7">
        <v>44.0</v>
      </c>
      <c r="T678" s="7"/>
      <c r="U678" s="7"/>
      <c r="V678" s="7"/>
      <c r="W678" s="10"/>
    </row>
    <row r="679" ht="12.75" customHeight="1">
      <c r="A679" s="7" t="str">
        <f>"22.07.2005 11:03:00"</f>
        <v>22.07.2005 11:03:00</v>
      </c>
      <c r="B679" s="8" t="s">
        <v>99</v>
      </c>
      <c r="C679" s="7" t="s">
        <v>131</v>
      </c>
      <c r="D679" s="7">
        <v>62.0</v>
      </c>
      <c r="E679" s="8">
        <v>24.0</v>
      </c>
      <c r="F679" s="7"/>
      <c r="G679" s="9">
        <v>5630.0</v>
      </c>
      <c r="H679" s="7" t="s">
        <v>21</v>
      </c>
      <c r="I679" s="7"/>
      <c r="J679" s="7" t="s">
        <v>136</v>
      </c>
      <c r="K679" s="7" t="s">
        <v>35</v>
      </c>
      <c r="L679" s="7"/>
      <c r="M679" s="7"/>
      <c r="N679" s="7"/>
      <c r="O679" s="10"/>
      <c r="P679" s="10"/>
      <c r="Q679" s="7" t="s">
        <v>23</v>
      </c>
      <c r="R679" s="7">
        <v>33.0</v>
      </c>
      <c r="S679" s="7">
        <v>44.0</v>
      </c>
      <c r="T679" s="7"/>
      <c r="U679" s="7"/>
      <c r="V679" s="7"/>
      <c r="W679" s="10"/>
    </row>
    <row r="680" ht="12.75" customHeight="1">
      <c r="A680" s="7" t="str">
        <f>"11.07.2005 10:00:00"</f>
        <v>11.07.2005 10:00:00</v>
      </c>
      <c r="B680" s="8" t="s">
        <v>99</v>
      </c>
      <c r="C680" s="7" t="s">
        <v>131</v>
      </c>
      <c r="D680" s="7">
        <v>62.0</v>
      </c>
      <c r="E680" s="8">
        <v>245.0</v>
      </c>
      <c r="F680" s="7">
        <v>38.0</v>
      </c>
      <c r="G680" s="9">
        <v>5287.0</v>
      </c>
      <c r="H680" s="7" t="s">
        <v>21</v>
      </c>
      <c r="I680" s="7"/>
      <c r="J680" s="7" t="s">
        <v>158</v>
      </c>
      <c r="K680" s="7" t="s">
        <v>23</v>
      </c>
      <c r="L680" s="7"/>
      <c r="M680" s="7"/>
      <c r="N680" s="7"/>
      <c r="O680" s="10"/>
      <c r="P680" s="10"/>
      <c r="Q680" s="7" t="s">
        <v>23</v>
      </c>
      <c r="R680" s="7">
        <v>33.0</v>
      </c>
      <c r="S680" s="7">
        <v>4.0</v>
      </c>
      <c r="T680" s="7"/>
      <c r="U680" s="7"/>
      <c r="V680" s="7"/>
      <c r="W680" s="10"/>
    </row>
    <row r="681" ht="12.75" customHeight="1">
      <c r="A681" s="7" t="str">
        <f>"19.07.2005 19:00:00"</f>
        <v>19.07.2005 19:00:00</v>
      </c>
      <c r="B681" s="8" t="s">
        <v>99</v>
      </c>
      <c r="C681" s="7" t="s">
        <v>131</v>
      </c>
      <c r="D681" s="7">
        <v>62.0</v>
      </c>
      <c r="E681" s="8">
        <v>25.0</v>
      </c>
      <c r="F681" s="7">
        <v>33.0</v>
      </c>
      <c r="G681" s="9">
        <v>5624.0</v>
      </c>
      <c r="H681" s="7" t="s">
        <v>21</v>
      </c>
      <c r="I681" s="7"/>
      <c r="J681" s="7" t="s">
        <v>136</v>
      </c>
      <c r="K681" s="7" t="s">
        <v>23</v>
      </c>
      <c r="L681" s="7"/>
      <c r="M681" s="7"/>
      <c r="N681" s="7"/>
      <c r="O681" s="10"/>
      <c r="P681" s="10"/>
      <c r="Q681" s="7" t="s">
        <v>23</v>
      </c>
      <c r="R681" s="7">
        <v>33.0</v>
      </c>
      <c r="S681" s="7">
        <v>26.0</v>
      </c>
      <c r="T681" s="7"/>
      <c r="U681" s="7"/>
      <c r="V681" s="7"/>
      <c r="W681" s="10"/>
    </row>
    <row r="682" ht="12.75" customHeight="1">
      <c r="A682" s="7" t="str">
        <f>"31.07.2005 08:03:00"</f>
        <v>31.07.2005 08:03:00</v>
      </c>
      <c r="B682" s="8" t="s">
        <v>99</v>
      </c>
      <c r="C682" s="7" t="s">
        <v>131</v>
      </c>
      <c r="D682" s="7">
        <v>62.0</v>
      </c>
      <c r="E682" s="8">
        <v>26.0</v>
      </c>
      <c r="F682" s="7">
        <v>32.0</v>
      </c>
      <c r="G682" s="9">
        <v>5692.0</v>
      </c>
      <c r="H682" s="7" t="s">
        <v>21</v>
      </c>
      <c r="I682" s="7"/>
      <c r="J682" s="7" t="s">
        <v>140</v>
      </c>
      <c r="K682" s="7" t="s">
        <v>23</v>
      </c>
      <c r="L682" s="7"/>
      <c r="M682" s="7"/>
      <c r="N682" s="7"/>
      <c r="O682" s="10"/>
      <c r="P682" s="10"/>
      <c r="Q682" s="7" t="s">
        <v>23</v>
      </c>
      <c r="R682" s="7">
        <v>33.0</v>
      </c>
      <c r="S682" s="7">
        <v>44.0</v>
      </c>
      <c r="T682" s="7"/>
      <c r="U682" s="7"/>
      <c r="V682" s="7"/>
      <c r="W682" s="10"/>
    </row>
    <row r="683" ht="12.75" customHeight="1">
      <c r="A683" s="7" t="str">
        <f>"01.07.2005 15:15:00"</f>
        <v>01.07.2005 15:15:00</v>
      </c>
      <c r="B683" s="8" t="s">
        <v>99</v>
      </c>
      <c r="C683" s="7" t="s">
        <v>131</v>
      </c>
      <c r="D683" s="7">
        <v>62.0</v>
      </c>
      <c r="E683" s="8">
        <v>27.0</v>
      </c>
      <c r="F683" s="7"/>
      <c r="G683" s="9">
        <v>5244.0</v>
      </c>
      <c r="H683" s="7" t="s">
        <v>21</v>
      </c>
      <c r="I683" s="7"/>
      <c r="J683" s="7" t="s">
        <v>136</v>
      </c>
      <c r="K683" s="7" t="s">
        <v>23</v>
      </c>
      <c r="L683" s="7"/>
      <c r="M683" s="7"/>
      <c r="N683" s="7"/>
      <c r="O683" s="10"/>
      <c r="P683" s="10"/>
      <c r="Q683" s="7" t="s">
        <v>23</v>
      </c>
      <c r="R683" s="7">
        <v>33.0</v>
      </c>
      <c r="S683" s="7">
        <v>20.0</v>
      </c>
      <c r="T683" s="7"/>
      <c r="U683" s="7"/>
      <c r="V683" s="7"/>
      <c r="W683" s="10"/>
    </row>
    <row r="684" ht="12.75" customHeight="1">
      <c r="A684" s="7" t="str">
        <f>"03.07.2005 19:30:00"</f>
        <v>03.07.2005 19:30:00</v>
      </c>
      <c r="B684" s="8" t="s">
        <v>99</v>
      </c>
      <c r="C684" s="7" t="s">
        <v>131</v>
      </c>
      <c r="D684" s="7">
        <v>63.0</v>
      </c>
      <c r="E684" s="8">
        <v>235.0</v>
      </c>
      <c r="F684" s="7">
        <v>3.0</v>
      </c>
      <c r="G684" s="9">
        <v>5255.0</v>
      </c>
      <c r="H684" s="7" t="s">
        <v>21</v>
      </c>
      <c r="I684" s="7"/>
      <c r="J684" s="7" t="s">
        <v>159</v>
      </c>
      <c r="K684" s="7" t="s">
        <v>23</v>
      </c>
      <c r="L684" s="7"/>
      <c r="M684" s="7"/>
      <c r="N684" s="7"/>
      <c r="O684" s="10"/>
      <c r="P684" s="10"/>
      <c r="Q684" s="7" t="s">
        <v>23</v>
      </c>
      <c r="R684" s="7">
        <v>33.0</v>
      </c>
      <c r="S684" s="7">
        <v>73.0</v>
      </c>
      <c r="T684" s="7"/>
      <c r="U684" s="7"/>
      <c r="V684" s="7"/>
      <c r="W684" s="10"/>
    </row>
    <row r="685" ht="12.75" customHeight="1">
      <c r="A685" s="7" t="str">
        <f>"30.07.2005 09:00:00"</f>
        <v>30.07.2005 09:00:00</v>
      </c>
      <c r="B685" s="8" t="s">
        <v>99</v>
      </c>
      <c r="C685" s="7" t="s">
        <v>131</v>
      </c>
      <c r="D685" s="7">
        <v>63.0</v>
      </c>
      <c r="E685" s="8">
        <v>235.0</v>
      </c>
      <c r="F685" s="7">
        <v>32.0</v>
      </c>
      <c r="G685" s="9">
        <v>4198.0</v>
      </c>
      <c r="H685" s="7" t="s">
        <v>21</v>
      </c>
      <c r="I685" s="7"/>
      <c r="J685" s="7" t="s">
        <v>157</v>
      </c>
      <c r="K685" s="7" t="s">
        <v>23</v>
      </c>
      <c r="L685" s="7"/>
      <c r="M685" s="7"/>
      <c r="N685" s="7"/>
      <c r="O685" s="10"/>
      <c r="P685" s="10"/>
      <c r="Q685" s="7" t="s">
        <v>23</v>
      </c>
      <c r="R685" s="7">
        <v>33.0</v>
      </c>
      <c r="S685" s="7">
        <v>72.0</v>
      </c>
      <c r="T685" s="7"/>
      <c r="U685" s="7"/>
      <c r="V685" s="7"/>
      <c r="W685" s="10"/>
    </row>
    <row r="686" ht="12.75" customHeight="1">
      <c r="A686" s="7" t="str">
        <f>"30.07.2005 12:00:00"</f>
        <v>30.07.2005 12:00:00</v>
      </c>
      <c r="B686" s="8" t="s">
        <v>99</v>
      </c>
      <c r="C686" s="7" t="s">
        <v>131</v>
      </c>
      <c r="D686" s="7">
        <v>63.0</v>
      </c>
      <c r="E686" s="8">
        <v>24.0</v>
      </c>
      <c r="F686" s="7">
        <v>32.0</v>
      </c>
      <c r="G686" s="9">
        <v>5687.0</v>
      </c>
      <c r="H686" s="7" t="s">
        <v>21</v>
      </c>
      <c r="I686" s="7"/>
      <c r="J686" s="7" t="s">
        <v>155</v>
      </c>
      <c r="K686" s="7" t="s">
        <v>23</v>
      </c>
      <c r="L686" s="7"/>
      <c r="M686" s="7"/>
      <c r="N686" s="7"/>
      <c r="O686" s="10"/>
      <c r="P686" s="10"/>
      <c r="Q686" s="7" t="s">
        <v>23</v>
      </c>
      <c r="R686" s="7">
        <v>33.0</v>
      </c>
      <c r="S686" s="7">
        <v>4.0</v>
      </c>
      <c r="T686" s="7"/>
      <c r="U686" s="7"/>
      <c r="V686" s="7"/>
      <c r="W686" s="10"/>
    </row>
    <row r="687" ht="12.75" customHeight="1">
      <c r="A687" s="7" t="str">
        <f>"05.07.2005 09:03:00"</f>
        <v>05.07.2005 09:03:00</v>
      </c>
      <c r="B687" s="8" t="s">
        <v>99</v>
      </c>
      <c r="C687" s="7" t="s">
        <v>131</v>
      </c>
      <c r="D687" s="7">
        <v>63.0</v>
      </c>
      <c r="E687" s="8">
        <v>25.0</v>
      </c>
      <c r="F687" s="7"/>
      <c r="G687" s="9">
        <v>5266.0</v>
      </c>
      <c r="H687" s="7" t="s">
        <v>21</v>
      </c>
      <c r="I687" s="7"/>
      <c r="J687" s="7" t="s">
        <v>152</v>
      </c>
      <c r="K687" s="7" t="s">
        <v>23</v>
      </c>
      <c r="L687" s="7"/>
      <c r="M687" s="7"/>
      <c r="N687" s="7"/>
      <c r="O687" s="10"/>
      <c r="P687" s="10"/>
      <c r="Q687" s="7" t="s">
        <v>23</v>
      </c>
      <c r="R687" s="7">
        <v>33.0</v>
      </c>
      <c r="S687" s="7">
        <v>44.0</v>
      </c>
      <c r="T687" s="7"/>
      <c r="U687" s="7"/>
      <c r="V687" s="7"/>
      <c r="W687" s="10"/>
    </row>
    <row r="688" ht="12.75" customHeight="1">
      <c r="A688" s="7" t="str">
        <f>"12.07.2005 10:00:00"</f>
        <v>12.07.2005 10:00:00</v>
      </c>
      <c r="B688" s="8" t="s">
        <v>99</v>
      </c>
      <c r="C688" s="7" t="s">
        <v>131</v>
      </c>
      <c r="D688" s="7">
        <v>63.0</v>
      </c>
      <c r="E688" s="8">
        <v>25.0</v>
      </c>
      <c r="F688" s="7">
        <v>32.0</v>
      </c>
      <c r="G688" s="9">
        <v>5292.0</v>
      </c>
      <c r="H688" s="7" t="s">
        <v>21</v>
      </c>
      <c r="I688" s="7"/>
      <c r="J688" s="7" t="s">
        <v>160</v>
      </c>
      <c r="K688" s="7" t="s">
        <v>23</v>
      </c>
      <c r="L688" s="7"/>
      <c r="M688" s="7"/>
      <c r="N688" s="7"/>
      <c r="O688" s="10"/>
      <c r="P688" s="10"/>
      <c r="Q688" s="7" t="s">
        <v>23</v>
      </c>
      <c r="R688" s="7">
        <v>33.0</v>
      </c>
      <c r="S688" s="7">
        <v>4.0</v>
      </c>
      <c r="T688" s="7"/>
      <c r="U688" s="7"/>
      <c r="V688" s="7"/>
      <c r="W688" s="10"/>
    </row>
    <row r="689" ht="12.75" customHeight="1">
      <c r="A689" s="7" t="str">
        <f>"18.07.2005 11:03:00"</f>
        <v>18.07.2005 11:03:00</v>
      </c>
      <c r="B689" s="8" t="s">
        <v>99</v>
      </c>
      <c r="C689" s="7" t="s">
        <v>131</v>
      </c>
      <c r="D689" s="7">
        <v>63.0</v>
      </c>
      <c r="E689" s="8">
        <v>26.0</v>
      </c>
      <c r="F689" s="7"/>
      <c r="G689" s="9">
        <v>5615.0</v>
      </c>
      <c r="H689" s="7" t="s">
        <v>21</v>
      </c>
      <c r="I689" s="7"/>
      <c r="J689" s="7" t="s">
        <v>146</v>
      </c>
      <c r="K689" s="7" t="s">
        <v>35</v>
      </c>
      <c r="L689" s="7"/>
      <c r="M689" s="7"/>
      <c r="N689" s="7"/>
      <c r="O689" s="10"/>
      <c r="P689" s="10"/>
      <c r="Q689" s="7" t="s">
        <v>23</v>
      </c>
      <c r="R689" s="7">
        <v>33.0</v>
      </c>
      <c r="S689" s="7">
        <v>51.0</v>
      </c>
      <c r="T689" s="7"/>
      <c r="U689" s="7"/>
      <c r="V689" s="7"/>
      <c r="W689" s="10"/>
    </row>
    <row r="690" ht="12.75" customHeight="1">
      <c r="A690" s="7" t="str">
        <f>"26.07.2005 14:03:00"</f>
        <v>26.07.2005 14:03:00</v>
      </c>
      <c r="B690" s="8" t="s">
        <v>99</v>
      </c>
      <c r="C690" s="7" t="s">
        <v>131</v>
      </c>
      <c r="D690" s="7">
        <v>63.0</v>
      </c>
      <c r="E690" s="8">
        <v>26.0</v>
      </c>
      <c r="F690" s="7"/>
      <c r="G690" s="9">
        <v>5658.0</v>
      </c>
      <c r="H690" s="7" t="s">
        <v>21</v>
      </c>
      <c r="I690" s="7"/>
      <c r="J690" s="7" t="s">
        <v>135</v>
      </c>
      <c r="K690" s="7" t="s">
        <v>23</v>
      </c>
      <c r="L690" s="7"/>
      <c r="M690" s="7"/>
      <c r="N690" s="7"/>
      <c r="O690" s="10"/>
      <c r="P690" s="10"/>
      <c r="Q690" s="7" t="s">
        <v>23</v>
      </c>
      <c r="R690" s="7">
        <v>33.0</v>
      </c>
      <c r="S690" s="7">
        <v>24.0</v>
      </c>
      <c r="T690" s="7"/>
      <c r="U690" s="7"/>
      <c r="V690" s="7"/>
      <c r="W690" s="10"/>
    </row>
    <row r="691" ht="12.75" customHeight="1">
      <c r="A691" s="7" t="str">
        <f>"16.05.2005 10:00:00"</f>
        <v>16.05.2005 10:00:00</v>
      </c>
      <c r="B691" s="8" t="s">
        <v>99</v>
      </c>
      <c r="C691" s="7" t="s">
        <v>131</v>
      </c>
      <c r="D691" s="7">
        <v>63.0</v>
      </c>
      <c r="E691" s="8">
        <v>28.0</v>
      </c>
      <c r="F691" s="7">
        <v>32.0</v>
      </c>
      <c r="G691" s="9">
        <v>4325.0</v>
      </c>
      <c r="H691" s="7" t="s">
        <v>21</v>
      </c>
      <c r="I691" s="7"/>
      <c r="J691" s="7" t="s">
        <v>151</v>
      </c>
      <c r="K691" s="7" t="s">
        <v>23</v>
      </c>
      <c r="L691" s="7"/>
      <c r="M691" s="7"/>
      <c r="N691" s="7"/>
      <c r="O691" s="10"/>
      <c r="P691" s="10"/>
      <c r="Q691" s="7" t="s">
        <v>23</v>
      </c>
      <c r="R691" s="7">
        <v>33.0</v>
      </c>
      <c r="S691" s="7">
        <v>59.0</v>
      </c>
      <c r="T691" s="7"/>
      <c r="U691" s="7"/>
      <c r="V691" s="7"/>
      <c r="W691" s="10"/>
    </row>
    <row r="692" ht="12.75" customHeight="1">
      <c r="A692" s="7" t="str">
        <f>"18.07.2005 10:00:00"</f>
        <v>18.07.2005 10:00:00</v>
      </c>
      <c r="B692" s="8" t="s">
        <v>99</v>
      </c>
      <c r="C692" s="7" t="s">
        <v>131</v>
      </c>
      <c r="D692" s="7">
        <v>63.0</v>
      </c>
      <c r="E692" s="8">
        <v>28.0</v>
      </c>
      <c r="F692" s="7"/>
      <c r="G692" s="9">
        <v>5616.0</v>
      </c>
      <c r="H692" s="7" t="s">
        <v>21</v>
      </c>
      <c r="I692" s="7"/>
      <c r="J692" s="7" t="s">
        <v>146</v>
      </c>
      <c r="K692" s="7" t="s">
        <v>23</v>
      </c>
      <c r="L692" s="7"/>
      <c r="M692" s="7"/>
      <c r="N692" s="7"/>
      <c r="O692" s="10"/>
      <c r="P692" s="10"/>
      <c r="Q692" s="7" t="s">
        <v>23</v>
      </c>
      <c r="R692" s="7">
        <v>33.0</v>
      </c>
      <c r="S692" s="7">
        <v>4.0</v>
      </c>
      <c r="T692" s="7"/>
      <c r="U692" s="7"/>
      <c r="V692" s="7"/>
      <c r="W692" s="10"/>
    </row>
    <row r="693" ht="12.75" customHeight="1">
      <c r="A693" s="7" t="str">
        <f>"26.06.2005 11:03:00"</f>
        <v>26.06.2005 11:03:00</v>
      </c>
      <c r="B693" s="8" t="s">
        <v>99</v>
      </c>
      <c r="C693" s="7" t="s">
        <v>131</v>
      </c>
      <c r="D693" s="7">
        <v>63.0</v>
      </c>
      <c r="E693" s="8">
        <v>29.0</v>
      </c>
      <c r="F693" s="7">
        <v>31.0</v>
      </c>
      <c r="G693" s="9">
        <v>5226.0</v>
      </c>
      <c r="H693" s="7" t="s">
        <v>21</v>
      </c>
      <c r="I693" s="7"/>
      <c r="J693" s="7" t="s">
        <v>29</v>
      </c>
      <c r="K693" s="7" t="s">
        <v>23</v>
      </c>
      <c r="L693" s="7"/>
      <c r="M693" s="7"/>
      <c r="N693" s="7"/>
      <c r="O693" s="10"/>
      <c r="P693" s="10"/>
      <c r="Q693" s="7" t="s">
        <v>23</v>
      </c>
      <c r="R693" s="7">
        <v>33.0</v>
      </c>
      <c r="S693" s="7">
        <v>44.0</v>
      </c>
      <c r="T693" s="7"/>
      <c r="U693" s="7"/>
      <c r="V693" s="7"/>
      <c r="W693" s="10"/>
    </row>
    <row r="694" ht="12.75" customHeight="1">
      <c r="A694" s="7" t="str">
        <f>"08.07.2005 09:00:00"</f>
        <v>08.07.2005 09:00:00</v>
      </c>
      <c r="B694" s="8" t="s">
        <v>99</v>
      </c>
      <c r="C694" s="7" t="s">
        <v>131</v>
      </c>
      <c r="D694" s="7">
        <v>64.0</v>
      </c>
      <c r="E694" s="8">
        <v>225.0</v>
      </c>
      <c r="F694" s="7">
        <v>25.0</v>
      </c>
      <c r="G694" s="9">
        <v>5273.0</v>
      </c>
      <c r="H694" s="7" t="s">
        <v>21</v>
      </c>
      <c r="I694" s="7"/>
      <c r="J694" s="7" t="s">
        <v>29</v>
      </c>
      <c r="K694" s="7" t="s">
        <v>23</v>
      </c>
      <c r="L694" s="7"/>
      <c r="M694" s="7"/>
      <c r="N694" s="7"/>
      <c r="O694" s="10"/>
      <c r="P694" s="10"/>
      <c r="Q694" s="7" t="s">
        <v>23</v>
      </c>
      <c r="R694" s="7">
        <v>33.0</v>
      </c>
      <c r="S694" s="7">
        <v>24.0</v>
      </c>
      <c r="T694" s="7"/>
      <c r="U694" s="7"/>
      <c r="V694" s="7"/>
      <c r="W694" s="10"/>
    </row>
    <row r="695" ht="12.75" customHeight="1">
      <c r="A695" s="7" t="str">
        <f>"18.07.2005 16:00:00"</f>
        <v>18.07.2005 16:00:00</v>
      </c>
      <c r="B695" s="8" t="s">
        <v>99</v>
      </c>
      <c r="C695" s="7" t="s">
        <v>131</v>
      </c>
      <c r="D695" s="7">
        <v>64.0</v>
      </c>
      <c r="E695" s="8">
        <v>24.0</v>
      </c>
      <c r="F695" s="7">
        <v>32.0</v>
      </c>
      <c r="G695" s="9">
        <v>5618.0</v>
      </c>
      <c r="H695" s="7" t="s">
        <v>21</v>
      </c>
      <c r="I695" s="7"/>
      <c r="J695" s="7" t="s">
        <v>161</v>
      </c>
      <c r="K695" s="7" t="s">
        <v>23</v>
      </c>
      <c r="L695" s="7"/>
      <c r="M695" s="7"/>
      <c r="N695" s="7"/>
      <c r="O695" s="10"/>
      <c r="P695" s="10"/>
      <c r="Q695" s="7" t="s">
        <v>23</v>
      </c>
      <c r="R695" s="7">
        <v>33.0</v>
      </c>
      <c r="S695" s="7">
        <v>44.0</v>
      </c>
      <c r="T695" s="7"/>
      <c r="U695" s="7"/>
      <c r="V695" s="7"/>
      <c r="W695" s="10"/>
    </row>
    <row r="696" ht="12.75" customHeight="1">
      <c r="A696" s="7" t="str">
        <f>"05.07.2005 18:00:00"</f>
        <v>05.07.2005 18:00:00</v>
      </c>
      <c r="B696" s="8" t="s">
        <v>99</v>
      </c>
      <c r="C696" s="7" t="s">
        <v>131</v>
      </c>
      <c r="D696" s="7">
        <v>64.0</v>
      </c>
      <c r="E696" s="8">
        <v>25.0</v>
      </c>
      <c r="F696" s="7">
        <v>32.0</v>
      </c>
      <c r="G696" s="9">
        <v>5269.0</v>
      </c>
      <c r="H696" s="7" t="s">
        <v>21</v>
      </c>
      <c r="I696" s="7"/>
      <c r="J696" s="7" t="s">
        <v>143</v>
      </c>
      <c r="K696" s="7" t="s">
        <v>35</v>
      </c>
      <c r="L696" s="7"/>
      <c r="M696" s="7"/>
      <c r="N696" s="7"/>
      <c r="O696" s="10"/>
      <c r="P696" s="10"/>
      <c r="Q696" s="7" t="s">
        <v>23</v>
      </c>
      <c r="R696" s="7">
        <v>33.0</v>
      </c>
      <c r="S696" s="7">
        <v>37.0</v>
      </c>
      <c r="T696" s="7"/>
      <c r="U696" s="7"/>
      <c r="V696" s="7"/>
      <c r="W696" s="10"/>
    </row>
    <row r="697" ht="12.75" customHeight="1">
      <c r="A697" s="7" t="str">
        <f>"12.07.2005 11:00:00"</f>
        <v>12.07.2005 11:00:00</v>
      </c>
      <c r="B697" s="8" t="s">
        <v>99</v>
      </c>
      <c r="C697" s="7" t="s">
        <v>131</v>
      </c>
      <c r="D697" s="7">
        <v>64.0</v>
      </c>
      <c r="E697" s="8">
        <v>25.0</v>
      </c>
      <c r="F697" s="7">
        <v>33.0</v>
      </c>
      <c r="G697" s="9">
        <v>5293.0</v>
      </c>
      <c r="H697" s="7" t="s">
        <v>21</v>
      </c>
      <c r="I697" s="7"/>
      <c r="J697" s="7" t="s">
        <v>162</v>
      </c>
      <c r="K697" s="7" t="s">
        <v>23</v>
      </c>
      <c r="L697" s="7"/>
      <c r="M697" s="7"/>
      <c r="N697" s="7"/>
      <c r="O697" s="10"/>
      <c r="P697" s="10"/>
      <c r="Q697" s="7" t="s">
        <v>23</v>
      </c>
      <c r="R697" s="7">
        <v>33.0</v>
      </c>
      <c r="S697" s="7">
        <v>16.0</v>
      </c>
      <c r="T697" s="7"/>
      <c r="U697" s="7"/>
      <c r="V697" s="7"/>
      <c r="W697" s="10"/>
    </row>
    <row r="698" ht="12.75" customHeight="1">
      <c r="A698" s="7" t="str">
        <f>"12.06.2005 15:00:00"</f>
        <v>12.06.2005 15:00:00</v>
      </c>
      <c r="B698" s="8" t="s">
        <v>99</v>
      </c>
      <c r="C698" s="7" t="s">
        <v>131</v>
      </c>
      <c r="D698" s="7">
        <v>64.0</v>
      </c>
      <c r="E698" s="8">
        <v>41.0</v>
      </c>
      <c r="F698" s="7">
        <v>39.0</v>
      </c>
      <c r="G698" s="9">
        <v>5061.0</v>
      </c>
      <c r="H698" s="7" t="s">
        <v>21</v>
      </c>
      <c r="I698" s="7"/>
      <c r="J698" s="7" t="s">
        <v>163</v>
      </c>
      <c r="K698" s="7" t="s">
        <v>23</v>
      </c>
      <c r="L698" s="7"/>
      <c r="M698" s="7"/>
      <c r="N698" s="7"/>
      <c r="O698" s="10"/>
      <c r="P698" s="10"/>
      <c r="Q698" s="7" t="s">
        <v>23</v>
      </c>
      <c r="R698" s="7">
        <v>33.0</v>
      </c>
      <c r="S698" s="7">
        <v>44.0</v>
      </c>
      <c r="T698" s="7"/>
      <c r="U698" s="7"/>
      <c r="V698" s="7"/>
      <c r="W698" s="10"/>
    </row>
    <row r="699" ht="12.75" customHeight="1">
      <c r="A699" s="7" t="str">
        <f>"06.07.2005 07:01:00"</f>
        <v>06.07.2005 07:01:00</v>
      </c>
      <c r="B699" s="8" t="s">
        <v>99</v>
      </c>
      <c r="C699" s="7" t="s">
        <v>131</v>
      </c>
      <c r="D699" s="7">
        <v>65.0</v>
      </c>
      <c r="E699" s="8">
        <v>23.0</v>
      </c>
      <c r="F699" s="7">
        <v>33.0</v>
      </c>
      <c r="G699" s="9">
        <v>4187.0</v>
      </c>
      <c r="H699" s="7" t="s">
        <v>21</v>
      </c>
      <c r="I699" s="7"/>
      <c r="J699" s="7" t="s">
        <v>152</v>
      </c>
      <c r="K699" s="7" t="s">
        <v>35</v>
      </c>
      <c r="L699" s="7"/>
      <c r="M699" s="7"/>
      <c r="N699" s="7"/>
      <c r="O699" s="10"/>
      <c r="P699" s="10"/>
      <c r="Q699" s="7" t="s">
        <v>23</v>
      </c>
      <c r="R699" s="7">
        <v>33.0</v>
      </c>
      <c r="S699" s="7">
        <v>5.0</v>
      </c>
      <c r="T699" s="7"/>
      <c r="U699" s="7"/>
      <c r="V699" s="7"/>
      <c r="W699" s="10"/>
    </row>
    <row r="700" ht="12.75" customHeight="1">
      <c r="A700" s="7" t="str">
        <f>"05.07.2005 18:00:00"</f>
        <v>05.07.2005 18:00:00</v>
      </c>
      <c r="B700" s="8" t="s">
        <v>99</v>
      </c>
      <c r="C700" s="7" t="s">
        <v>131</v>
      </c>
      <c r="D700" s="7">
        <v>65.0</v>
      </c>
      <c r="E700" s="8">
        <v>28.0</v>
      </c>
      <c r="F700" s="7">
        <v>33.0</v>
      </c>
      <c r="G700" s="9">
        <v>5270.0</v>
      </c>
      <c r="H700" s="7" t="s">
        <v>21</v>
      </c>
      <c r="I700" s="7"/>
      <c r="J700" s="7" t="s">
        <v>147</v>
      </c>
      <c r="K700" s="7" t="s">
        <v>23</v>
      </c>
      <c r="L700" s="7"/>
      <c r="M700" s="7"/>
      <c r="N700" s="7"/>
      <c r="O700" s="10"/>
      <c r="P700" s="10"/>
      <c r="Q700" s="7" t="s">
        <v>23</v>
      </c>
      <c r="R700" s="7">
        <v>33.0</v>
      </c>
      <c r="S700" s="7">
        <v>16.0</v>
      </c>
      <c r="T700" s="7"/>
      <c r="U700" s="7"/>
      <c r="V700" s="7"/>
      <c r="W700" s="10"/>
    </row>
    <row r="701" ht="12.75" customHeight="1">
      <c r="A701" s="7" t="str">
        <f>"11.07.2005 11:00:00"</f>
        <v>11.07.2005 11:00:00</v>
      </c>
      <c r="B701" s="8" t="s">
        <v>99</v>
      </c>
      <c r="C701" s="7" t="s">
        <v>131</v>
      </c>
      <c r="D701" s="7">
        <v>65.0</v>
      </c>
      <c r="E701" s="8">
        <v>3.0</v>
      </c>
      <c r="F701" s="7"/>
      <c r="G701" s="9">
        <v>5289.0</v>
      </c>
      <c r="H701" s="7" t="s">
        <v>21</v>
      </c>
      <c r="I701" s="7"/>
      <c r="J701" s="7" t="s">
        <v>146</v>
      </c>
      <c r="K701" s="7" t="s">
        <v>23</v>
      </c>
      <c r="L701" s="7"/>
      <c r="M701" s="7"/>
      <c r="N701" s="7"/>
      <c r="O701" s="10"/>
      <c r="P701" s="10"/>
      <c r="Q701" s="7" t="s">
        <v>23</v>
      </c>
      <c r="R701" s="7">
        <v>33.0</v>
      </c>
      <c r="S701" s="7">
        <v>11.0</v>
      </c>
      <c r="T701" s="7"/>
      <c r="U701" s="7"/>
      <c r="V701" s="7"/>
      <c r="W701" s="10"/>
    </row>
    <row r="702" ht="12.75" customHeight="1">
      <c r="A702" s="7" t="str">
        <f>"06.07.2005 15:00:00"</f>
        <v>06.07.2005 15:00:00</v>
      </c>
      <c r="B702" s="8" t="s">
        <v>99</v>
      </c>
      <c r="C702" s="7" t="s">
        <v>131</v>
      </c>
      <c r="D702" s="7">
        <v>66.0</v>
      </c>
      <c r="E702" s="8">
        <v>285.0</v>
      </c>
      <c r="F702" s="7">
        <v>34.0</v>
      </c>
      <c r="G702" s="9">
        <v>5272.0</v>
      </c>
      <c r="H702" s="7" t="s">
        <v>21</v>
      </c>
      <c r="I702" s="7"/>
      <c r="J702" s="7" t="s">
        <v>161</v>
      </c>
      <c r="K702" s="7" t="s">
        <v>23</v>
      </c>
      <c r="L702" s="7"/>
      <c r="M702" s="7"/>
      <c r="N702" s="7"/>
      <c r="O702" s="10"/>
      <c r="P702" s="10"/>
      <c r="Q702" s="7" t="s">
        <v>23</v>
      </c>
      <c r="R702" s="7">
        <v>33.0</v>
      </c>
      <c r="S702" s="7">
        <v>44.0</v>
      </c>
      <c r="T702" s="7"/>
      <c r="U702" s="7"/>
      <c r="V702" s="7"/>
      <c r="W702" s="10"/>
    </row>
    <row r="703" ht="12.75" customHeight="1">
      <c r="A703" s="7" t="str">
        <f>"27.07.2005 18:00:00"</f>
        <v>27.07.2005 18:00:00</v>
      </c>
      <c r="B703" s="8" t="s">
        <v>99</v>
      </c>
      <c r="C703" s="7" t="s">
        <v>131</v>
      </c>
      <c r="D703" s="7">
        <v>66.0</v>
      </c>
      <c r="E703" s="8">
        <v>32.0</v>
      </c>
      <c r="F703" s="7"/>
      <c r="G703" s="9">
        <v>5671.0</v>
      </c>
      <c r="H703" s="7" t="s">
        <v>21</v>
      </c>
      <c r="I703" s="7"/>
      <c r="J703" s="7" t="s">
        <v>164</v>
      </c>
      <c r="K703" s="7" t="s">
        <v>23</v>
      </c>
      <c r="L703" s="7"/>
      <c r="M703" s="7"/>
      <c r="N703" s="7"/>
      <c r="O703" s="10"/>
      <c r="P703" s="10"/>
      <c r="Q703" s="7" t="s">
        <v>23</v>
      </c>
      <c r="R703" s="7">
        <v>33.0</v>
      </c>
      <c r="S703" s="7">
        <v>66.0</v>
      </c>
      <c r="T703" s="7"/>
      <c r="U703" s="7"/>
      <c r="V703" s="7"/>
      <c r="W703" s="10"/>
    </row>
    <row r="704" ht="12.75" customHeight="1">
      <c r="A704" s="7" t="str">
        <f>"08.05.2005 13:00:00"</f>
        <v>08.05.2005 13:00:00</v>
      </c>
      <c r="B704" s="8" t="s">
        <v>99</v>
      </c>
      <c r="C704" s="7" t="s">
        <v>131</v>
      </c>
      <c r="D704" s="7">
        <v>68.0</v>
      </c>
      <c r="E704" s="8">
        <v>335.0</v>
      </c>
      <c r="F704" s="7">
        <v>34.0</v>
      </c>
      <c r="G704" s="9">
        <v>4248.0</v>
      </c>
      <c r="H704" s="7" t="s">
        <v>21</v>
      </c>
      <c r="I704" s="7"/>
      <c r="J704" s="7" t="s">
        <v>146</v>
      </c>
      <c r="K704" s="7" t="s">
        <v>23</v>
      </c>
      <c r="L704" s="7"/>
      <c r="M704" s="7"/>
      <c r="N704" s="7"/>
      <c r="O704" s="10"/>
      <c r="P704" s="10"/>
      <c r="Q704" s="7" t="s">
        <v>23</v>
      </c>
      <c r="R704" s="7">
        <v>33.0</v>
      </c>
      <c r="S704" s="7">
        <v>51.0</v>
      </c>
      <c r="T704" s="7"/>
      <c r="U704" s="7"/>
      <c r="V704" s="7"/>
      <c r="W704" s="10"/>
    </row>
    <row r="705" ht="12.75" customHeight="1">
      <c r="A705" s="7" t="str">
        <f>"15.05.2005 14:00:00"</f>
        <v>15.05.2005 14:00:00</v>
      </c>
      <c r="B705" s="8" t="s">
        <v>99</v>
      </c>
      <c r="C705" s="7" t="s">
        <v>131</v>
      </c>
      <c r="D705" s="7">
        <v>68.0</v>
      </c>
      <c r="E705" s="8">
        <v>36.0</v>
      </c>
      <c r="F705" s="7">
        <v>35.0</v>
      </c>
      <c r="G705" s="9">
        <v>4318.0</v>
      </c>
      <c r="H705" s="7" t="s">
        <v>21</v>
      </c>
      <c r="I705" s="7"/>
      <c r="J705" s="7" t="s">
        <v>146</v>
      </c>
      <c r="K705" s="7" t="s">
        <v>23</v>
      </c>
      <c r="L705" s="7"/>
      <c r="M705" s="7"/>
      <c r="N705" s="7"/>
      <c r="O705" s="10"/>
      <c r="P705" s="10"/>
      <c r="Q705" s="7" t="s">
        <v>23</v>
      </c>
      <c r="R705" s="7">
        <v>33.0</v>
      </c>
      <c r="S705" s="7">
        <v>51.0</v>
      </c>
      <c r="T705" s="7"/>
      <c r="U705" s="7"/>
      <c r="V705" s="7"/>
      <c r="W705" s="10"/>
    </row>
    <row r="706" ht="12.75" customHeight="1">
      <c r="A706" s="7" t="str">
        <f>"30.05.2005 06:03:00"</f>
        <v>30.05.2005 06:03:00</v>
      </c>
      <c r="B706" s="8" t="s">
        <v>99</v>
      </c>
      <c r="C706" s="7" t="s">
        <v>131</v>
      </c>
      <c r="D706" s="7">
        <v>68.0</v>
      </c>
      <c r="E706" s="8">
        <v>38.0</v>
      </c>
      <c r="F706" s="7">
        <v>36.0</v>
      </c>
      <c r="G706" s="9">
        <v>4922.0</v>
      </c>
      <c r="H706" s="7" t="s">
        <v>21</v>
      </c>
      <c r="I706" s="7"/>
      <c r="J706" s="7" t="s">
        <v>134</v>
      </c>
      <c r="K706" s="7" t="s">
        <v>23</v>
      </c>
      <c r="L706" s="7"/>
      <c r="M706" s="7"/>
      <c r="N706" s="7"/>
      <c r="O706" s="10"/>
      <c r="P706" s="10"/>
      <c r="Q706" s="7" t="s">
        <v>23</v>
      </c>
      <c r="R706" s="7">
        <v>33.0</v>
      </c>
      <c r="S706" s="7">
        <v>51.0</v>
      </c>
      <c r="T706" s="7"/>
      <c r="U706" s="7"/>
      <c r="V706" s="7"/>
      <c r="W706" s="10"/>
    </row>
    <row r="707" ht="12.75" customHeight="1">
      <c r="A707" s="7" t="str">
        <f>"03.06.2005 06:15:00"</f>
        <v>03.06.2005 06:15:00</v>
      </c>
      <c r="B707" s="8" t="s">
        <v>99</v>
      </c>
      <c r="C707" s="7" t="s">
        <v>131</v>
      </c>
      <c r="D707" s="7">
        <v>68.0</v>
      </c>
      <c r="E707" s="8">
        <v>49.0</v>
      </c>
      <c r="F707" s="7">
        <v>36.0</v>
      </c>
      <c r="G707" s="9">
        <v>4953.0</v>
      </c>
      <c r="H707" s="7" t="s">
        <v>21</v>
      </c>
      <c r="I707" s="7"/>
      <c r="J707" s="7" t="s">
        <v>165</v>
      </c>
      <c r="K707" s="7" t="s">
        <v>23</v>
      </c>
      <c r="L707" s="7"/>
      <c r="M707" s="7"/>
      <c r="N707" s="7"/>
      <c r="O707" s="10"/>
      <c r="P707" s="10"/>
      <c r="Q707" s="7" t="s">
        <v>23</v>
      </c>
      <c r="R707" s="7">
        <v>0.0</v>
      </c>
      <c r="S707" s="7">
        <v>0.0</v>
      </c>
      <c r="T707" s="7"/>
      <c r="U707" s="7"/>
      <c r="V707" s="7"/>
      <c r="W707" s="10"/>
    </row>
    <row r="708" ht="12.75" customHeight="1">
      <c r="A708" s="7" t="str">
        <f>"05.06.2005 10:00:00"</f>
        <v>05.06.2005 10:00:00</v>
      </c>
      <c r="B708" s="8" t="s">
        <v>99</v>
      </c>
      <c r="C708" s="7" t="s">
        <v>131</v>
      </c>
      <c r="D708" s="7">
        <v>69.0</v>
      </c>
      <c r="E708" s="8">
        <v>3.0</v>
      </c>
      <c r="F708" s="7">
        <v>25.0</v>
      </c>
      <c r="G708" s="9">
        <v>5030.0</v>
      </c>
      <c r="H708" s="7" t="s">
        <v>21</v>
      </c>
      <c r="I708" s="7"/>
      <c r="J708" s="7" t="s">
        <v>166</v>
      </c>
      <c r="K708" s="7" t="s">
        <v>23</v>
      </c>
      <c r="L708" s="7"/>
      <c r="M708" s="7"/>
      <c r="N708" s="7"/>
      <c r="O708" s="10"/>
      <c r="P708" s="10"/>
      <c r="Q708" s="7" t="s">
        <v>23</v>
      </c>
      <c r="R708" s="7">
        <v>33.0</v>
      </c>
      <c r="S708" s="7">
        <v>11.0</v>
      </c>
      <c r="T708" s="7"/>
      <c r="U708" s="7"/>
      <c r="V708" s="7"/>
      <c r="W708" s="10"/>
    </row>
    <row r="709" ht="12.75" customHeight="1">
      <c r="A709" s="7" t="str">
        <f>"16.07.2005 08:03:00"</f>
        <v>16.07.2005 08:03:00</v>
      </c>
      <c r="B709" s="8" t="s">
        <v>99</v>
      </c>
      <c r="C709" s="7" t="s">
        <v>131</v>
      </c>
      <c r="D709" s="7">
        <v>69.0</v>
      </c>
      <c r="E709" s="8">
        <v>3.0</v>
      </c>
      <c r="F709" s="7">
        <v>35.0</v>
      </c>
      <c r="G709" s="9">
        <v>5606.0</v>
      </c>
      <c r="H709" s="7" t="s">
        <v>21</v>
      </c>
      <c r="I709" s="7"/>
      <c r="J709" s="7" t="s">
        <v>146</v>
      </c>
      <c r="K709" s="7" t="s">
        <v>35</v>
      </c>
      <c r="L709" s="7"/>
      <c r="M709" s="7"/>
      <c r="N709" s="7"/>
      <c r="O709" s="10"/>
      <c r="P709" s="10"/>
      <c r="Q709" s="7" t="s">
        <v>23</v>
      </c>
      <c r="R709" s="7">
        <v>33.0</v>
      </c>
      <c r="S709" s="7">
        <v>24.0</v>
      </c>
      <c r="T709" s="7"/>
      <c r="U709" s="7"/>
      <c r="V709" s="7"/>
      <c r="W709" s="10"/>
    </row>
    <row r="710" ht="12.75" customHeight="1">
      <c r="A710" s="7" t="str">
        <f>"27.04.2005 16:00:00"</f>
        <v>27.04.2005 16:00:00</v>
      </c>
      <c r="B710" s="8" t="s">
        <v>99</v>
      </c>
      <c r="C710" s="7" t="s">
        <v>131</v>
      </c>
      <c r="D710" s="7">
        <v>69.0</v>
      </c>
      <c r="E710" s="8">
        <v>31.0</v>
      </c>
      <c r="F710" s="7">
        <v>34.0</v>
      </c>
      <c r="G710" s="9">
        <v>2562.0</v>
      </c>
      <c r="H710" s="7" t="s">
        <v>21</v>
      </c>
      <c r="I710" s="7"/>
      <c r="J710" s="7" t="s">
        <v>167</v>
      </c>
      <c r="K710" s="7" t="s">
        <v>40</v>
      </c>
      <c r="L710" s="7"/>
      <c r="M710" s="7"/>
      <c r="N710" s="7"/>
      <c r="O710" s="10"/>
      <c r="P710" s="10"/>
      <c r="Q710" s="7" t="s">
        <v>23</v>
      </c>
      <c r="R710" s="7">
        <v>33.0</v>
      </c>
      <c r="S710" s="7">
        <v>51.0</v>
      </c>
      <c r="T710" s="7"/>
      <c r="U710" s="7"/>
      <c r="V710" s="7"/>
      <c r="W710" s="10"/>
    </row>
    <row r="711" ht="12.75" customHeight="1">
      <c r="A711" s="7" t="str">
        <f>"20.05.2005 06:04:00"</f>
        <v>20.05.2005 06:04:00</v>
      </c>
      <c r="B711" s="8" t="s">
        <v>99</v>
      </c>
      <c r="C711" s="7" t="s">
        <v>131</v>
      </c>
      <c r="D711" s="7">
        <v>69.0</v>
      </c>
      <c r="E711" s="8">
        <v>335.0</v>
      </c>
      <c r="F711" s="7">
        <v>35.0</v>
      </c>
      <c r="G711" s="9">
        <v>4341.0</v>
      </c>
      <c r="H711" s="7" t="s">
        <v>21</v>
      </c>
      <c r="I711" s="7"/>
      <c r="J711" s="7" t="s">
        <v>168</v>
      </c>
      <c r="K711" s="7" t="s">
        <v>23</v>
      </c>
      <c r="L711" s="7"/>
      <c r="M711" s="7"/>
      <c r="N711" s="7"/>
      <c r="O711" s="10"/>
      <c r="P711" s="10"/>
      <c r="Q711" s="7" t="s">
        <v>23</v>
      </c>
      <c r="R711" s="7">
        <v>0.0</v>
      </c>
      <c r="S711" s="7">
        <v>0.0</v>
      </c>
      <c r="T711" s="7"/>
      <c r="U711" s="7"/>
      <c r="V711" s="7"/>
      <c r="W711" s="10"/>
    </row>
    <row r="712" ht="12.75" customHeight="1">
      <c r="A712" s="7" t="str">
        <f>"27.05.2005 13:30:00"</f>
        <v>27.05.2005 13:30:00</v>
      </c>
      <c r="B712" s="8" t="s">
        <v>99</v>
      </c>
      <c r="C712" s="7" t="s">
        <v>131</v>
      </c>
      <c r="D712" s="7">
        <v>7.0</v>
      </c>
      <c r="E712" s="8">
        <v>33.0</v>
      </c>
      <c r="F712" s="7">
        <v>32.0</v>
      </c>
      <c r="G712" s="9">
        <v>4471.0</v>
      </c>
      <c r="H712" s="7" t="s">
        <v>21</v>
      </c>
      <c r="I712" s="7"/>
      <c r="J712" s="7" t="s">
        <v>169</v>
      </c>
      <c r="K712" s="7" t="s">
        <v>23</v>
      </c>
      <c r="L712" s="7"/>
      <c r="M712" s="7"/>
      <c r="N712" s="7"/>
      <c r="O712" s="10"/>
      <c r="P712" s="10"/>
      <c r="Q712" s="7" t="s">
        <v>23</v>
      </c>
      <c r="R712" s="7">
        <v>33.0</v>
      </c>
      <c r="S712" s="7">
        <v>4.0</v>
      </c>
      <c r="T712" s="7"/>
      <c r="U712" s="7"/>
      <c r="V712" s="7"/>
      <c r="W712" s="10"/>
    </row>
    <row r="713" ht="12.75" customHeight="1">
      <c r="A713" s="7" t="str">
        <f>"26.06.2005 15:00:00"</f>
        <v>26.06.2005 15:00:00</v>
      </c>
      <c r="B713" s="8" t="s">
        <v>99</v>
      </c>
      <c r="C713" s="7" t="s">
        <v>131</v>
      </c>
      <c r="D713" s="7">
        <v>7.0</v>
      </c>
      <c r="E713" s="8">
        <v>355.0</v>
      </c>
      <c r="F713" s="7">
        <v>35.0</v>
      </c>
      <c r="G713" s="9">
        <v>5232.0</v>
      </c>
      <c r="H713" s="7" t="s">
        <v>21</v>
      </c>
      <c r="I713" s="7"/>
      <c r="J713" s="7" t="s">
        <v>156</v>
      </c>
      <c r="K713" s="7" t="s">
        <v>23</v>
      </c>
      <c r="L713" s="7"/>
      <c r="M713" s="7"/>
      <c r="N713" s="7"/>
      <c r="O713" s="10"/>
      <c r="P713" s="10"/>
      <c r="Q713" s="7" t="s">
        <v>23</v>
      </c>
      <c r="R713" s="7">
        <v>33.0</v>
      </c>
      <c r="S713" s="7">
        <v>26.0</v>
      </c>
      <c r="T713" s="7"/>
      <c r="U713" s="7"/>
      <c r="V713" s="7"/>
      <c r="W713" s="10"/>
    </row>
    <row r="714" ht="12.75" customHeight="1">
      <c r="A714" s="7" t="str">
        <f>"17.06.2005 08:30:00"</f>
        <v>17.06.2005 08:30:00</v>
      </c>
      <c r="B714" s="8" t="s">
        <v>99</v>
      </c>
      <c r="C714" s="7" t="s">
        <v>131</v>
      </c>
      <c r="D714" s="7">
        <v>7.0</v>
      </c>
      <c r="E714" s="8">
        <v>38.0</v>
      </c>
      <c r="F714" s="7">
        <v>37.0</v>
      </c>
      <c r="G714" s="9">
        <v>5098.0</v>
      </c>
      <c r="H714" s="7" t="s">
        <v>21</v>
      </c>
      <c r="I714" s="7"/>
      <c r="J714" s="7" t="s">
        <v>154</v>
      </c>
      <c r="K714" s="7" t="s">
        <v>23</v>
      </c>
      <c r="L714" s="7"/>
      <c r="M714" s="7"/>
      <c r="N714" s="7"/>
      <c r="O714" s="10"/>
      <c r="P714" s="10"/>
      <c r="Q714" s="7" t="s">
        <v>23</v>
      </c>
      <c r="R714" s="7">
        <v>33.0</v>
      </c>
      <c r="S714" s="7">
        <v>59.0</v>
      </c>
      <c r="T714" s="7"/>
      <c r="U714" s="7"/>
      <c r="V714" s="7"/>
      <c r="W714" s="10"/>
    </row>
    <row r="715" ht="12.75" customHeight="1">
      <c r="A715" s="7" t="str">
        <f>"06.05.2005 09:00:00"</f>
        <v>06.05.2005 09:00:00</v>
      </c>
      <c r="B715" s="8" t="s">
        <v>99</v>
      </c>
      <c r="C715" s="7" t="s">
        <v>131</v>
      </c>
      <c r="D715" s="7">
        <v>7.0</v>
      </c>
      <c r="E715" s="8">
        <v>4.0</v>
      </c>
      <c r="F715" s="7">
        <v>36.0</v>
      </c>
      <c r="G715" s="9">
        <v>4217.0</v>
      </c>
      <c r="H715" s="7" t="s">
        <v>21</v>
      </c>
      <c r="I715" s="7"/>
      <c r="J715" s="7" t="s">
        <v>135</v>
      </c>
      <c r="K715" s="7" t="s">
        <v>23</v>
      </c>
      <c r="L715" s="7"/>
      <c r="M715" s="7"/>
      <c r="N715" s="7"/>
      <c r="O715" s="10"/>
      <c r="P715" s="10"/>
      <c r="Q715" s="7" t="s">
        <v>23</v>
      </c>
      <c r="R715" s="7">
        <v>33.0</v>
      </c>
      <c r="S715" s="7">
        <v>72.0</v>
      </c>
      <c r="T715" s="7"/>
      <c r="U715" s="7"/>
      <c r="V715" s="7"/>
      <c r="W715" s="10"/>
    </row>
    <row r="716" ht="12.75" customHeight="1">
      <c r="A716" s="7" t="str">
        <f>"13.05.2005 14:03:00"</f>
        <v>13.05.2005 14:03:00</v>
      </c>
      <c r="B716" s="8" t="s">
        <v>99</v>
      </c>
      <c r="C716" s="7" t="s">
        <v>131</v>
      </c>
      <c r="D716" s="7">
        <v>7.0</v>
      </c>
      <c r="E716" s="8">
        <v>48.0</v>
      </c>
      <c r="F716" s="7">
        <v>32.0</v>
      </c>
      <c r="G716" s="9">
        <v>4116.0</v>
      </c>
      <c r="H716" s="7" t="s">
        <v>21</v>
      </c>
      <c r="I716" s="7"/>
      <c r="J716" s="7" t="s">
        <v>133</v>
      </c>
      <c r="K716" s="7" t="s">
        <v>40</v>
      </c>
      <c r="L716" s="7"/>
      <c r="M716" s="7"/>
      <c r="N716" s="7"/>
      <c r="O716" s="10"/>
      <c r="P716" s="10"/>
      <c r="Q716" s="7" t="s">
        <v>23</v>
      </c>
      <c r="R716" s="7">
        <v>33.0</v>
      </c>
      <c r="S716" s="7">
        <v>4.0</v>
      </c>
      <c r="T716" s="7"/>
      <c r="U716" s="7"/>
      <c r="V716" s="7"/>
      <c r="W716" s="10"/>
    </row>
    <row r="717" ht="12.75" customHeight="1">
      <c r="A717" s="7" t="str">
        <f>"24.04.2005 16:00:00"</f>
        <v>24.04.2005 16:00:00</v>
      </c>
      <c r="B717" s="8" t="s">
        <v>99</v>
      </c>
      <c r="C717" s="7" t="s">
        <v>131</v>
      </c>
      <c r="D717" s="7">
        <v>7.0</v>
      </c>
      <c r="E717" s="8">
        <v>43.0</v>
      </c>
      <c r="F717" s="7">
        <v>36.0</v>
      </c>
      <c r="G717" s="9">
        <v>2491.0</v>
      </c>
      <c r="H717" s="7" t="s">
        <v>21</v>
      </c>
      <c r="I717" s="7"/>
      <c r="J717" s="7" t="s">
        <v>170</v>
      </c>
      <c r="K717" s="7" t="s">
        <v>40</v>
      </c>
      <c r="L717" s="7"/>
      <c r="M717" s="7"/>
      <c r="N717" s="7"/>
      <c r="O717" s="10"/>
      <c r="P717" s="10"/>
      <c r="Q717" s="7" t="s">
        <v>23</v>
      </c>
      <c r="R717" s="7">
        <v>33.0</v>
      </c>
      <c r="S717" s="7">
        <v>24.0</v>
      </c>
      <c r="T717" s="7"/>
      <c r="U717" s="7"/>
      <c r="V717" s="7"/>
      <c r="W717" s="10"/>
    </row>
    <row r="718" ht="12.75" customHeight="1">
      <c r="A718" s="7" t="str">
        <f>"29.04.2005 10:03:00"</f>
        <v>29.04.2005 10:03:00</v>
      </c>
      <c r="B718" s="8" t="s">
        <v>99</v>
      </c>
      <c r="C718" s="7" t="s">
        <v>131</v>
      </c>
      <c r="D718" s="7">
        <v>7.0</v>
      </c>
      <c r="E718" s="8">
        <v>43.0</v>
      </c>
      <c r="F718" s="7">
        <v>35.0</v>
      </c>
      <c r="G718" s="9">
        <v>2567.0</v>
      </c>
      <c r="H718" s="7" t="s">
        <v>21</v>
      </c>
      <c r="I718" s="7"/>
      <c r="J718" s="7" t="s">
        <v>133</v>
      </c>
      <c r="K718" s="7" t="s">
        <v>40</v>
      </c>
      <c r="L718" s="7"/>
      <c r="M718" s="7"/>
      <c r="N718" s="7"/>
      <c r="O718" s="10"/>
      <c r="P718" s="10"/>
      <c r="Q718" s="7" t="s">
        <v>23</v>
      </c>
      <c r="R718" s="7">
        <v>33.0</v>
      </c>
      <c r="S718" s="7">
        <v>24.0</v>
      </c>
      <c r="T718" s="7"/>
      <c r="U718" s="7"/>
      <c r="V718" s="7"/>
      <c r="W718" s="10"/>
    </row>
    <row r="719" ht="12.75" customHeight="1">
      <c r="A719" s="7" t="str">
        <f>"10.05.2005 08:00:00"</f>
        <v>10.05.2005 08:00:00</v>
      </c>
      <c r="B719" s="8" t="s">
        <v>99</v>
      </c>
      <c r="C719" s="7" t="s">
        <v>131</v>
      </c>
      <c r="D719" s="7">
        <v>7.0</v>
      </c>
      <c r="E719" s="8">
        <v>43.0</v>
      </c>
      <c r="F719" s="7">
        <v>35.0</v>
      </c>
      <c r="G719" s="9">
        <v>4255.0</v>
      </c>
      <c r="H719" s="7" t="s">
        <v>21</v>
      </c>
      <c r="I719" s="7"/>
      <c r="J719" s="7" t="s">
        <v>140</v>
      </c>
      <c r="K719" s="7" t="s">
        <v>23</v>
      </c>
      <c r="L719" s="7"/>
      <c r="M719" s="7"/>
      <c r="N719" s="7"/>
      <c r="O719" s="10"/>
      <c r="P719" s="10"/>
      <c r="Q719" s="7" t="s">
        <v>23</v>
      </c>
      <c r="R719" s="7">
        <v>33.0</v>
      </c>
      <c r="S719" s="7">
        <v>59.0</v>
      </c>
      <c r="T719" s="7"/>
      <c r="U719" s="7"/>
      <c r="V719" s="7"/>
      <c r="W719" s="10"/>
    </row>
    <row r="720" ht="12.75" customHeight="1">
      <c r="A720" s="7" t="str">
        <f>"31.05.2005 07:30:00"</f>
        <v>31.05.2005 07:30:00</v>
      </c>
      <c r="B720" s="8" t="s">
        <v>99</v>
      </c>
      <c r="C720" s="7" t="s">
        <v>131</v>
      </c>
      <c r="D720" s="7">
        <v>71.0</v>
      </c>
      <c r="E720" s="8">
        <v>37.0</v>
      </c>
      <c r="F720" s="7">
        <v>35.0</v>
      </c>
      <c r="G720" s="9">
        <v>4935.0</v>
      </c>
      <c r="H720" s="7" t="s">
        <v>21</v>
      </c>
      <c r="I720" s="7"/>
      <c r="J720" s="7" t="s">
        <v>135</v>
      </c>
      <c r="K720" s="7" t="s">
        <v>23</v>
      </c>
      <c r="L720" s="7"/>
      <c r="M720" s="7"/>
      <c r="N720" s="7"/>
      <c r="O720" s="10"/>
      <c r="P720" s="10"/>
      <c r="Q720" s="7" t="s">
        <v>23</v>
      </c>
      <c r="R720" s="7">
        <v>33.0</v>
      </c>
      <c r="S720" s="7">
        <v>16.0</v>
      </c>
      <c r="T720" s="7"/>
      <c r="U720" s="7"/>
      <c r="V720" s="7"/>
      <c r="W720" s="10"/>
    </row>
    <row r="721" ht="12.75" customHeight="1">
      <c r="A721" s="7" t="str">
        <f>"15.05.2005 10:00:00"</f>
        <v>15.05.2005 10:00:00</v>
      </c>
      <c r="B721" s="8" t="s">
        <v>99</v>
      </c>
      <c r="C721" s="7" t="s">
        <v>131</v>
      </c>
      <c r="D721" s="7">
        <v>71.0</v>
      </c>
      <c r="E721" s="8">
        <v>38.0</v>
      </c>
      <c r="F721" s="7">
        <v>36.0</v>
      </c>
      <c r="G721" s="9">
        <v>4321.0</v>
      </c>
      <c r="H721" s="7" t="s">
        <v>21</v>
      </c>
      <c r="I721" s="7"/>
      <c r="J721" s="7" t="s">
        <v>143</v>
      </c>
      <c r="K721" s="7" t="s">
        <v>23</v>
      </c>
      <c r="L721" s="7"/>
      <c r="M721" s="7"/>
      <c r="N721" s="7"/>
      <c r="O721" s="10"/>
      <c r="P721" s="10"/>
      <c r="Q721" s="7" t="s">
        <v>23</v>
      </c>
      <c r="R721" s="7">
        <v>33.0</v>
      </c>
      <c r="S721" s="7">
        <v>51.0</v>
      </c>
      <c r="T721" s="7"/>
      <c r="U721" s="7"/>
      <c r="V721" s="7"/>
      <c r="W721" s="10"/>
    </row>
    <row r="722" ht="12.75" customHeight="1">
      <c r="A722" s="7" t="str">
        <f>"24.05.2005 18:30:00"</f>
        <v>24.05.2005 18:30:00</v>
      </c>
      <c r="B722" s="8" t="s">
        <v>99</v>
      </c>
      <c r="C722" s="7" t="s">
        <v>131</v>
      </c>
      <c r="D722" s="7">
        <v>71.0</v>
      </c>
      <c r="E722" s="8">
        <v>39.0</v>
      </c>
      <c r="F722" s="7">
        <v>36.0</v>
      </c>
      <c r="G722" s="9">
        <v>4444.0</v>
      </c>
      <c r="H722" s="7" t="s">
        <v>21</v>
      </c>
      <c r="I722" s="7"/>
      <c r="J722" s="7" t="s">
        <v>156</v>
      </c>
      <c r="K722" s="7" t="s">
        <v>23</v>
      </c>
      <c r="L722" s="7"/>
      <c r="M722" s="7"/>
      <c r="N722" s="7"/>
      <c r="O722" s="10"/>
      <c r="P722" s="10"/>
      <c r="Q722" s="7" t="s">
        <v>23</v>
      </c>
      <c r="R722" s="7">
        <v>33.0</v>
      </c>
      <c r="S722" s="7">
        <v>44.0</v>
      </c>
      <c r="T722" s="7"/>
      <c r="U722" s="7"/>
      <c r="V722" s="7"/>
      <c r="W722" s="10"/>
    </row>
    <row r="723" ht="12.75" customHeight="1">
      <c r="A723" s="7" t="str">
        <f>"01.06.2005 07:00:00"</f>
        <v>01.06.2005 07:00:00</v>
      </c>
      <c r="B723" s="8" t="s">
        <v>99</v>
      </c>
      <c r="C723" s="7" t="s">
        <v>131</v>
      </c>
      <c r="D723" s="7">
        <v>71.0</v>
      </c>
      <c r="E723" s="8">
        <v>4.0</v>
      </c>
      <c r="F723" s="7">
        <v>36.0</v>
      </c>
      <c r="G723" s="9">
        <v>4946.0</v>
      </c>
      <c r="H723" s="7" t="s">
        <v>21</v>
      </c>
      <c r="I723" s="7"/>
      <c r="J723" s="7" t="s">
        <v>143</v>
      </c>
      <c r="K723" s="7" t="s">
        <v>23</v>
      </c>
      <c r="L723" s="7"/>
      <c r="M723" s="7"/>
      <c r="N723" s="7"/>
      <c r="O723" s="10"/>
      <c r="P723" s="10"/>
      <c r="Q723" s="7" t="s">
        <v>23</v>
      </c>
      <c r="R723" s="7">
        <v>33.0</v>
      </c>
      <c r="S723" s="7">
        <v>51.0</v>
      </c>
      <c r="T723" s="7"/>
      <c r="U723" s="7"/>
      <c r="V723" s="7"/>
      <c r="W723" s="10"/>
    </row>
    <row r="724" ht="12.75" customHeight="1">
      <c r="A724" s="7" t="str">
        <f>"29.05.2005 18:00:00"</f>
        <v>29.05.2005 18:00:00</v>
      </c>
      <c r="B724" s="8" t="s">
        <v>99</v>
      </c>
      <c r="C724" s="7" t="s">
        <v>131</v>
      </c>
      <c r="D724" s="7">
        <v>71.0</v>
      </c>
      <c r="E724" s="8">
        <v>42.0</v>
      </c>
      <c r="F724" s="7">
        <v>36.0</v>
      </c>
      <c r="G724" s="9">
        <v>4910.0</v>
      </c>
      <c r="H724" s="7" t="s">
        <v>21</v>
      </c>
      <c r="I724" s="7"/>
      <c r="J724" s="7" t="s">
        <v>29</v>
      </c>
      <c r="K724" s="7" t="s">
        <v>23</v>
      </c>
      <c r="L724" s="7"/>
      <c r="M724" s="7"/>
      <c r="N724" s="7"/>
      <c r="O724" s="10"/>
      <c r="P724" s="10"/>
      <c r="Q724" s="7" t="s">
        <v>23</v>
      </c>
      <c r="R724" s="7">
        <v>33.0</v>
      </c>
      <c r="S724" s="7">
        <v>21.0</v>
      </c>
      <c r="T724" s="7"/>
      <c r="U724" s="7"/>
      <c r="V724" s="7"/>
      <c r="W724" s="10"/>
    </row>
    <row r="725" ht="12.75" customHeight="1">
      <c r="A725" s="7" t="str">
        <f>"30.04.2005 07:03:00"</f>
        <v>30.04.2005 07:03:00</v>
      </c>
      <c r="B725" s="8" t="s">
        <v>99</v>
      </c>
      <c r="C725" s="7" t="s">
        <v>131</v>
      </c>
      <c r="D725" s="7">
        <v>71.0</v>
      </c>
      <c r="E725" s="8">
        <v>425.0</v>
      </c>
      <c r="F725" s="7"/>
      <c r="G725" s="9">
        <v>2573.0</v>
      </c>
      <c r="H725" s="7" t="s">
        <v>21</v>
      </c>
      <c r="I725" s="7"/>
      <c r="J725" s="7" t="s">
        <v>135</v>
      </c>
      <c r="K725" s="7" t="s">
        <v>40</v>
      </c>
      <c r="L725" s="7"/>
      <c r="M725" s="7"/>
      <c r="N725" s="7"/>
      <c r="O725" s="10"/>
      <c r="P725" s="10"/>
      <c r="Q725" s="7" t="s">
        <v>23</v>
      </c>
      <c r="R725" s="7">
        <v>24.0</v>
      </c>
      <c r="S725" s="7">
        <v>89.0</v>
      </c>
      <c r="T725" s="7"/>
      <c r="U725" s="7"/>
      <c r="V725" s="7"/>
      <c r="W725" s="10"/>
    </row>
    <row r="726" ht="12.75" customHeight="1">
      <c r="A726" s="7" t="str">
        <f>"25.04.2005 09:00:00"</f>
        <v>25.04.2005 09:00:00</v>
      </c>
      <c r="B726" s="8" t="s">
        <v>99</v>
      </c>
      <c r="C726" s="7" t="s">
        <v>131</v>
      </c>
      <c r="D726" s="7">
        <v>71.0</v>
      </c>
      <c r="E726" s="8">
        <v>44.0</v>
      </c>
      <c r="F726" s="7">
        <v>37.0</v>
      </c>
      <c r="G726" s="9">
        <v>2493.0</v>
      </c>
      <c r="H726" s="7" t="s">
        <v>21</v>
      </c>
      <c r="I726" s="7"/>
      <c r="J726" s="7" t="s">
        <v>165</v>
      </c>
      <c r="K726" s="7" t="s">
        <v>23</v>
      </c>
      <c r="L726" s="7"/>
      <c r="M726" s="7"/>
      <c r="N726" s="7"/>
      <c r="O726" s="10"/>
      <c r="P726" s="10"/>
      <c r="Q726" s="7" t="s">
        <v>23</v>
      </c>
      <c r="R726" s="7">
        <v>33.0</v>
      </c>
      <c r="S726" s="7">
        <v>59.0</v>
      </c>
      <c r="T726" s="7"/>
      <c r="U726" s="7"/>
      <c r="V726" s="7"/>
      <c r="W726" s="10"/>
    </row>
    <row r="727" ht="12.75" customHeight="1">
      <c r="A727" s="7" t="str">
        <f>"29.05.2005 09:01:00"</f>
        <v>29.05.2005 09:01:00</v>
      </c>
      <c r="B727" s="8" t="s">
        <v>99</v>
      </c>
      <c r="C727" s="7" t="s">
        <v>131</v>
      </c>
      <c r="D727" s="7">
        <v>71.0</v>
      </c>
      <c r="E727" s="8">
        <v>44.0</v>
      </c>
      <c r="F727" s="7">
        <v>37.0</v>
      </c>
      <c r="G727" s="9">
        <v>4147.0</v>
      </c>
      <c r="H727" s="7" t="s">
        <v>21</v>
      </c>
      <c r="I727" s="7"/>
      <c r="J727" s="7" t="s">
        <v>152</v>
      </c>
      <c r="K727" s="7" t="s">
        <v>23</v>
      </c>
      <c r="L727" s="7"/>
      <c r="M727" s="7"/>
      <c r="N727" s="7"/>
      <c r="O727" s="10"/>
      <c r="P727" s="10"/>
      <c r="Q727" s="7" t="s">
        <v>23</v>
      </c>
      <c r="R727" s="7">
        <v>33.0</v>
      </c>
      <c r="S727" s="7">
        <v>59.0</v>
      </c>
      <c r="T727" s="7"/>
      <c r="U727" s="7"/>
      <c r="V727" s="7"/>
      <c r="W727" s="10"/>
    </row>
    <row r="728" ht="12.75" customHeight="1">
      <c r="A728" s="7" t="str">
        <f>"01.07.2005 13:00:00"</f>
        <v>01.07.2005 13:00:00</v>
      </c>
      <c r="B728" s="8" t="s">
        <v>99</v>
      </c>
      <c r="C728" s="7" t="s">
        <v>131</v>
      </c>
      <c r="D728" s="7">
        <v>72.0</v>
      </c>
      <c r="E728" s="8">
        <v>355.0</v>
      </c>
      <c r="F728" s="7">
        <v>36.0</v>
      </c>
      <c r="G728" s="9">
        <v>4183.0</v>
      </c>
      <c r="H728" s="7" t="s">
        <v>21</v>
      </c>
      <c r="I728" s="7"/>
      <c r="J728" s="7" t="s">
        <v>146</v>
      </c>
      <c r="K728" s="7" t="s">
        <v>23</v>
      </c>
      <c r="L728" s="7"/>
      <c r="M728" s="7"/>
      <c r="N728" s="7"/>
      <c r="O728" s="10"/>
      <c r="P728" s="10"/>
      <c r="Q728" s="7" t="s">
        <v>23</v>
      </c>
      <c r="R728" s="7">
        <v>33.0</v>
      </c>
      <c r="S728" s="7">
        <v>11.0</v>
      </c>
      <c r="T728" s="7"/>
      <c r="U728" s="7"/>
      <c r="V728" s="7"/>
      <c r="W728" s="10"/>
    </row>
    <row r="729" ht="12.75" customHeight="1">
      <c r="A729" s="7" t="str">
        <f>"31.05.2005 07:00:00"</f>
        <v>31.05.2005 07:00:00</v>
      </c>
      <c r="B729" s="8" t="s">
        <v>99</v>
      </c>
      <c r="C729" s="7" t="s">
        <v>131</v>
      </c>
      <c r="D729" s="7">
        <v>72.0</v>
      </c>
      <c r="E729" s="8">
        <v>36.0</v>
      </c>
      <c r="F729" s="7">
        <v>38.0</v>
      </c>
      <c r="G729" s="9">
        <v>4933.0</v>
      </c>
      <c r="H729" s="7" t="s">
        <v>21</v>
      </c>
      <c r="I729" s="7"/>
      <c r="J729" s="7" t="s">
        <v>152</v>
      </c>
      <c r="K729" s="7" t="s">
        <v>23</v>
      </c>
      <c r="L729" s="7"/>
      <c r="M729" s="7"/>
      <c r="N729" s="7"/>
      <c r="O729" s="10"/>
      <c r="P729" s="10"/>
      <c r="Q729" s="7" t="s">
        <v>23</v>
      </c>
      <c r="R729" s="7">
        <v>33.0</v>
      </c>
      <c r="S729" s="7">
        <v>59.0</v>
      </c>
      <c r="T729" s="7"/>
      <c r="U729" s="7"/>
      <c r="V729" s="7"/>
      <c r="W729" s="10"/>
    </row>
    <row r="730" ht="12.75" customHeight="1">
      <c r="A730" s="7" t="str">
        <f>"01.05.2005 20:00:00"</f>
        <v>01.05.2005 20:00:00</v>
      </c>
      <c r="B730" s="8" t="s">
        <v>99</v>
      </c>
      <c r="C730" s="7" t="s">
        <v>131</v>
      </c>
      <c r="D730" s="7">
        <v>72.0</v>
      </c>
      <c r="E730" s="8">
        <v>385.0</v>
      </c>
      <c r="F730" s="7">
        <v>35.0</v>
      </c>
      <c r="G730" s="9">
        <v>2591.0</v>
      </c>
      <c r="H730" s="7" t="s">
        <v>21</v>
      </c>
      <c r="I730" s="7"/>
      <c r="J730" s="7" t="s">
        <v>133</v>
      </c>
      <c r="K730" s="7" t="s">
        <v>35</v>
      </c>
      <c r="L730" s="7"/>
      <c r="M730" s="7"/>
      <c r="N730" s="7"/>
      <c r="O730" s="10"/>
      <c r="P730" s="10"/>
      <c r="Q730" s="7" t="s">
        <v>23</v>
      </c>
      <c r="R730" s="7">
        <v>33.0</v>
      </c>
      <c r="S730" s="7">
        <v>35.0</v>
      </c>
      <c r="T730" s="7"/>
      <c r="U730" s="7"/>
      <c r="V730" s="7"/>
      <c r="W730" s="10"/>
    </row>
    <row r="731" ht="12.75" customHeight="1">
      <c r="A731" s="7" t="str">
        <f>"05.06.2005 08:03:00"</f>
        <v>05.06.2005 08:03:00</v>
      </c>
      <c r="B731" s="8" t="s">
        <v>99</v>
      </c>
      <c r="C731" s="7" t="s">
        <v>131</v>
      </c>
      <c r="D731" s="7">
        <v>72.0</v>
      </c>
      <c r="E731" s="8">
        <v>39.0</v>
      </c>
      <c r="F731" s="7">
        <v>35.0</v>
      </c>
      <c r="G731" s="9">
        <v>4979.0</v>
      </c>
      <c r="H731" s="7" t="s">
        <v>21</v>
      </c>
      <c r="I731" s="7"/>
      <c r="J731" s="7" t="s">
        <v>135</v>
      </c>
      <c r="K731" s="7" t="s">
        <v>23</v>
      </c>
      <c r="L731" s="7"/>
      <c r="M731" s="7"/>
      <c r="N731" s="7"/>
      <c r="O731" s="10"/>
      <c r="P731" s="10"/>
      <c r="Q731" s="7" t="s">
        <v>23</v>
      </c>
      <c r="R731" s="7">
        <v>33.0</v>
      </c>
      <c r="S731" s="7">
        <v>24.0</v>
      </c>
      <c r="T731" s="7"/>
      <c r="U731" s="7"/>
      <c r="V731" s="7"/>
      <c r="W731" s="10"/>
    </row>
    <row r="732" ht="12.75" customHeight="1">
      <c r="A732" s="7" t="str">
        <f>"25.05.2005 08:30:00"</f>
        <v>25.05.2005 08:30:00</v>
      </c>
      <c r="B732" s="8" t="s">
        <v>99</v>
      </c>
      <c r="C732" s="7" t="s">
        <v>131</v>
      </c>
      <c r="D732" s="7">
        <v>72.0</v>
      </c>
      <c r="E732" s="8">
        <v>4.0</v>
      </c>
      <c r="F732" s="7">
        <v>36.0</v>
      </c>
      <c r="G732" s="9">
        <v>4449.0</v>
      </c>
      <c r="H732" s="7" t="s">
        <v>21</v>
      </c>
      <c r="I732" s="7"/>
      <c r="J732" s="7" t="s">
        <v>146</v>
      </c>
      <c r="K732" s="7" t="s">
        <v>23</v>
      </c>
      <c r="L732" s="7"/>
      <c r="M732" s="7"/>
      <c r="N732" s="7"/>
      <c r="O732" s="10"/>
      <c r="P732" s="10"/>
      <c r="Q732" s="7" t="s">
        <v>23</v>
      </c>
      <c r="R732" s="7">
        <v>33.0</v>
      </c>
      <c r="S732" s="7">
        <v>51.0</v>
      </c>
      <c r="T732" s="7"/>
      <c r="U732" s="7"/>
      <c r="V732" s="7"/>
      <c r="W732" s="10"/>
    </row>
    <row r="733" ht="12.75" customHeight="1">
      <c r="A733" s="7" t="str">
        <f>"23.05.2005 09:30:00"</f>
        <v>23.05.2005 09:30:00</v>
      </c>
      <c r="B733" s="8" t="s">
        <v>99</v>
      </c>
      <c r="C733" s="7" t="s">
        <v>131</v>
      </c>
      <c r="D733" s="7">
        <v>72.0</v>
      </c>
      <c r="E733" s="8">
        <v>41.0</v>
      </c>
      <c r="F733" s="7"/>
      <c r="G733" s="9">
        <v>4428.0</v>
      </c>
      <c r="H733" s="7" t="s">
        <v>21</v>
      </c>
      <c r="I733" s="7"/>
      <c r="J733" s="7" t="s">
        <v>142</v>
      </c>
      <c r="K733" s="7" t="s">
        <v>23</v>
      </c>
      <c r="L733" s="7"/>
      <c r="M733" s="7"/>
      <c r="N733" s="7"/>
      <c r="O733" s="10"/>
      <c r="P733" s="10"/>
      <c r="Q733" s="7" t="s">
        <v>23</v>
      </c>
      <c r="R733" s="7">
        <v>33.0</v>
      </c>
      <c r="S733" s="7">
        <v>4.0</v>
      </c>
      <c r="T733" s="7"/>
      <c r="U733" s="7"/>
      <c r="V733" s="7"/>
      <c r="W733" s="10"/>
    </row>
    <row r="734" ht="12.75" customHeight="1">
      <c r="A734" s="7" t="str">
        <f>"30.05.2005 09:03:00"</f>
        <v>30.05.2005 09:03:00</v>
      </c>
      <c r="B734" s="8" t="s">
        <v>99</v>
      </c>
      <c r="C734" s="7" t="s">
        <v>131</v>
      </c>
      <c r="D734" s="7">
        <v>72.0</v>
      </c>
      <c r="E734" s="8">
        <v>41.0</v>
      </c>
      <c r="F734" s="7">
        <v>37.0</v>
      </c>
      <c r="G734" s="9">
        <v>4923.0</v>
      </c>
      <c r="H734" s="7" t="s">
        <v>21</v>
      </c>
      <c r="I734" s="7"/>
      <c r="J734" s="7" t="s">
        <v>146</v>
      </c>
      <c r="K734" s="7" t="s">
        <v>23</v>
      </c>
      <c r="L734" s="7"/>
      <c r="M734" s="7"/>
      <c r="N734" s="7"/>
      <c r="O734" s="10"/>
      <c r="P734" s="10"/>
      <c r="Q734" s="7" t="s">
        <v>23</v>
      </c>
      <c r="R734" s="7">
        <v>33.0</v>
      </c>
      <c r="S734" s="7">
        <v>24.0</v>
      </c>
      <c r="T734" s="7"/>
      <c r="U734" s="7"/>
      <c r="V734" s="7"/>
      <c r="W734" s="10"/>
    </row>
    <row r="735" ht="12.75" customHeight="1">
      <c r="A735" s="7" t="str">
        <f>"15.05.2005 09:00:00"</f>
        <v>15.05.2005 09:00:00</v>
      </c>
      <c r="B735" s="8" t="s">
        <v>99</v>
      </c>
      <c r="C735" s="7" t="s">
        <v>131</v>
      </c>
      <c r="D735" s="7">
        <v>72.0</v>
      </c>
      <c r="E735" s="8">
        <v>415.0</v>
      </c>
      <c r="F735" s="7">
        <v>36.0</v>
      </c>
      <c r="G735" s="9">
        <v>4312.0</v>
      </c>
      <c r="H735" s="7" t="s">
        <v>21</v>
      </c>
      <c r="I735" s="7"/>
      <c r="J735" s="7" t="s">
        <v>104</v>
      </c>
      <c r="K735" s="7" t="s">
        <v>23</v>
      </c>
      <c r="L735" s="7"/>
      <c r="M735" s="7"/>
      <c r="N735" s="7"/>
      <c r="O735" s="10"/>
      <c r="P735" s="10"/>
      <c r="Q735" s="7" t="s">
        <v>23</v>
      </c>
      <c r="R735" s="7">
        <v>33.0</v>
      </c>
      <c r="S735" s="7">
        <v>59.0</v>
      </c>
      <c r="T735" s="7"/>
      <c r="U735" s="7"/>
      <c r="V735" s="7"/>
      <c r="W735" s="10"/>
    </row>
    <row r="736" ht="12.75" customHeight="1">
      <c r="A736" s="7" t="str">
        <f>"07.05.2005 14:03:00"</f>
        <v>07.05.2005 14:03:00</v>
      </c>
      <c r="B736" s="8" t="s">
        <v>99</v>
      </c>
      <c r="C736" s="7" t="s">
        <v>131</v>
      </c>
      <c r="D736" s="7">
        <v>72.0</v>
      </c>
      <c r="E736" s="8">
        <v>42.0</v>
      </c>
      <c r="F736" s="7">
        <v>36.0</v>
      </c>
      <c r="G736" s="9">
        <v>4234.0</v>
      </c>
      <c r="H736" s="7" t="s">
        <v>21</v>
      </c>
      <c r="I736" s="7"/>
      <c r="J736" s="7" t="s">
        <v>133</v>
      </c>
      <c r="K736" s="7" t="s">
        <v>40</v>
      </c>
      <c r="L736" s="7"/>
      <c r="M736" s="7"/>
      <c r="N736" s="7"/>
      <c r="O736" s="10"/>
      <c r="P736" s="10"/>
      <c r="Q736" s="7" t="s">
        <v>23</v>
      </c>
      <c r="R736" s="7">
        <v>33.0</v>
      </c>
      <c r="S736" s="7">
        <v>44.0</v>
      </c>
      <c r="T736" s="7"/>
      <c r="U736" s="7"/>
      <c r="V736" s="7"/>
      <c r="W736" s="10"/>
    </row>
    <row r="737" ht="12.75" customHeight="1">
      <c r="A737" s="7" t="str">
        <f>"25.05.2005 09:00:00"</f>
        <v>25.05.2005 09:00:00</v>
      </c>
      <c r="B737" s="8" t="s">
        <v>99</v>
      </c>
      <c r="C737" s="7" t="s">
        <v>131</v>
      </c>
      <c r="D737" s="7">
        <v>72.0</v>
      </c>
      <c r="E737" s="8">
        <v>42.0</v>
      </c>
      <c r="F737" s="7">
        <v>38.0</v>
      </c>
      <c r="G737" s="9">
        <v>4448.0</v>
      </c>
      <c r="H737" s="7" t="s">
        <v>21</v>
      </c>
      <c r="I737" s="7"/>
      <c r="J737" s="7" t="s">
        <v>135</v>
      </c>
      <c r="K737" s="7" t="s">
        <v>23</v>
      </c>
      <c r="L737" s="7"/>
      <c r="M737" s="7"/>
      <c r="N737" s="7"/>
      <c r="O737" s="10"/>
      <c r="P737" s="10"/>
      <c r="Q737" s="7" t="s">
        <v>23</v>
      </c>
      <c r="R737" s="7">
        <v>33.0</v>
      </c>
      <c r="S737" s="7">
        <v>51.0</v>
      </c>
      <c r="T737" s="7"/>
      <c r="U737" s="7"/>
      <c r="V737" s="7"/>
      <c r="W737" s="10"/>
    </row>
    <row r="738" ht="12.75" customHeight="1">
      <c r="A738" s="7" t="str">
        <f>"15.05.2005 11:03:00"</f>
        <v>15.05.2005 11:03:00</v>
      </c>
      <c r="B738" s="8" t="s">
        <v>99</v>
      </c>
      <c r="C738" s="7" t="s">
        <v>131</v>
      </c>
      <c r="D738" s="7">
        <v>72.0</v>
      </c>
      <c r="E738" s="8">
        <v>425.0</v>
      </c>
      <c r="F738" s="7">
        <v>36.0</v>
      </c>
      <c r="G738" s="9">
        <v>4314.0</v>
      </c>
      <c r="H738" s="7" t="s">
        <v>21</v>
      </c>
      <c r="I738" s="7"/>
      <c r="J738" s="7" t="s">
        <v>171</v>
      </c>
      <c r="K738" s="7" t="s">
        <v>23</v>
      </c>
      <c r="L738" s="7"/>
      <c r="M738" s="7"/>
      <c r="N738" s="7"/>
      <c r="O738" s="10"/>
      <c r="P738" s="10"/>
      <c r="Q738" s="7" t="s">
        <v>23</v>
      </c>
      <c r="R738" s="7">
        <v>33.0</v>
      </c>
      <c r="S738" s="7">
        <v>51.0</v>
      </c>
      <c r="T738" s="7"/>
      <c r="U738" s="7"/>
      <c r="V738" s="7"/>
      <c r="W738" s="10"/>
    </row>
    <row r="739" ht="12.75" customHeight="1">
      <c r="A739" s="7" t="str">
        <f>"16.05.2005 09:03:00"</f>
        <v>16.05.2005 09:03:00</v>
      </c>
      <c r="B739" s="8" t="s">
        <v>99</v>
      </c>
      <c r="C739" s="7" t="s">
        <v>131</v>
      </c>
      <c r="D739" s="7">
        <v>72.0</v>
      </c>
      <c r="E739" s="8">
        <v>45.0</v>
      </c>
      <c r="F739" s="7">
        <v>36.0</v>
      </c>
      <c r="G739" s="9">
        <v>4331.0</v>
      </c>
      <c r="H739" s="7" t="s">
        <v>21</v>
      </c>
      <c r="I739" s="7"/>
      <c r="J739" s="7" t="s">
        <v>172</v>
      </c>
      <c r="K739" s="7" t="s">
        <v>40</v>
      </c>
      <c r="L739" s="7"/>
      <c r="M739" s="7"/>
      <c r="N739" s="7"/>
      <c r="O739" s="10"/>
      <c r="P739" s="10"/>
      <c r="Q739" s="7" t="s">
        <v>23</v>
      </c>
      <c r="R739" s="7">
        <v>33.0</v>
      </c>
      <c r="S739" s="7">
        <v>51.0</v>
      </c>
      <c r="T739" s="7"/>
      <c r="U739" s="7"/>
      <c r="V739" s="7"/>
      <c r="W739" s="10"/>
    </row>
    <row r="740" ht="12.75" customHeight="1">
      <c r="A740" s="7" t="str">
        <f>"15.05.2005 08:00:00"</f>
        <v>15.05.2005 08:00:00</v>
      </c>
      <c r="B740" s="8" t="s">
        <v>99</v>
      </c>
      <c r="C740" s="7" t="s">
        <v>131</v>
      </c>
      <c r="D740" s="7">
        <v>72.0</v>
      </c>
      <c r="E740" s="8">
        <v>48.0</v>
      </c>
      <c r="F740" s="7"/>
      <c r="G740" s="9">
        <v>4309.0</v>
      </c>
      <c r="H740" s="7" t="s">
        <v>21</v>
      </c>
      <c r="I740" s="7"/>
      <c r="J740" s="7" t="s">
        <v>173</v>
      </c>
      <c r="K740" s="7" t="s">
        <v>23</v>
      </c>
      <c r="L740" s="7"/>
      <c r="M740" s="7"/>
      <c r="N740" s="7"/>
      <c r="O740" s="10"/>
      <c r="P740" s="10"/>
      <c r="Q740" s="7" t="s">
        <v>23</v>
      </c>
      <c r="R740" s="7">
        <v>33.0</v>
      </c>
      <c r="S740" s="7">
        <v>24.0</v>
      </c>
      <c r="T740" s="7"/>
      <c r="U740" s="7"/>
      <c r="V740" s="7"/>
      <c r="W740" s="10"/>
    </row>
    <row r="741" ht="12.75" customHeight="1">
      <c r="A741" s="7" t="str">
        <f>"14.05.2005 10:03:00"</f>
        <v>14.05.2005 10:03:00</v>
      </c>
      <c r="B741" s="8" t="s">
        <v>99</v>
      </c>
      <c r="C741" s="7" t="s">
        <v>131</v>
      </c>
      <c r="D741" s="7">
        <v>72.0</v>
      </c>
      <c r="E741" s="8">
        <v>5.0</v>
      </c>
      <c r="F741" s="7"/>
      <c r="G741" s="9">
        <v>4293.0</v>
      </c>
      <c r="H741" s="7" t="s">
        <v>21</v>
      </c>
      <c r="I741" s="7"/>
      <c r="J741" s="7" t="s">
        <v>168</v>
      </c>
      <c r="K741" s="7" t="s">
        <v>40</v>
      </c>
      <c r="L741" s="7"/>
      <c r="M741" s="7"/>
      <c r="N741" s="7"/>
      <c r="O741" s="10"/>
      <c r="P741" s="10"/>
      <c r="Q741" s="7" t="s">
        <v>23</v>
      </c>
      <c r="R741" s="7">
        <v>33.0</v>
      </c>
      <c r="S741" s="7">
        <v>24.0</v>
      </c>
      <c r="T741" s="7"/>
      <c r="U741" s="7"/>
      <c r="V741" s="7"/>
      <c r="W741" s="10"/>
    </row>
    <row r="742" ht="12.75" customHeight="1">
      <c r="A742" s="7" t="str">
        <f>"04.07.2005 11:00:00"</f>
        <v>04.07.2005 11:00:00</v>
      </c>
      <c r="B742" s="8" t="s">
        <v>99</v>
      </c>
      <c r="C742" s="7" t="s">
        <v>131</v>
      </c>
      <c r="D742" s="7">
        <v>73.0</v>
      </c>
      <c r="E742" s="8">
        <v>395.0</v>
      </c>
      <c r="F742" s="7">
        <v>34.0</v>
      </c>
      <c r="G742" s="9">
        <v>5261.0</v>
      </c>
      <c r="H742" s="7" t="s">
        <v>21</v>
      </c>
      <c r="I742" s="7"/>
      <c r="J742" s="7" t="s">
        <v>153</v>
      </c>
      <c r="K742" s="7" t="s">
        <v>23</v>
      </c>
      <c r="L742" s="7"/>
      <c r="M742" s="7"/>
      <c r="N742" s="7"/>
      <c r="O742" s="10"/>
      <c r="P742" s="10"/>
      <c r="Q742" s="7" t="s">
        <v>23</v>
      </c>
      <c r="R742" s="7">
        <v>33.0</v>
      </c>
      <c r="S742" s="7">
        <v>44.0</v>
      </c>
      <c r="T742" s="7"/>
      <c r="U742" s="7"/>
      <c r="V742" s="7"/>
      <c r="W742" s="10"/>
    </row>
    <row r="743" ht="12.75" customHeight="1">
      <c r="A743" s="7" t="str">
        <f>"04.06.2005 12:00:00"</f>
        <v>04.06.2005 12:00:00</v>
      </c>
      <c r="B743" s="8" t="s">
        <v>99</v>
      </c>
      <c r="C743" s="7" t="s">
        <v>131</v>
      </c>
      <c r="D743" s="7">
        <v>73.0</v>
      </c>
      <c r="E743" s="8">
        <v>42.0</v>
      </c>
      <c r="F743" s="7">
        <v>37.0</v>
      </c>
      <c r="G743" s="9">
        <v>4972.0</v>
      </c>
      <c r="H743" s="7" t="s">
        <v>21</v>
      </c>
      <c r="I743" s="7"/>
      <c r="J743" s="7" t="s">
        <v>140</v>
      </c>
      <c r="K743" s="7" t="s">
        <v>23</v>
      </c>
      <c r="L743" s="7"/>
      <c r="M743" s="7"/>
      <c r="N743" s="7"/>
      <c r="O743" s="10"/>
      <c r="P743" s="10"/>
      <c r="Q743" s="7" t="s">
        <v>23</v>
      </c>
      <c r="R743" s="7">
        <v>33.0</v>
      </c>
      <c r="S743" s="7">
        <v>26.0</v>
      </c>
      <c r="T743" s="7"/>
      <c r="U743" s="7"/>
      <c r="V743" s="7"/>
      <c r="W743" s="10"/>
    </row>
    <row r="744" ht="12.75" customHeight="1">
      <c r="A744" s="7" t="str">
        <f>"24.05.2005 08:00:00"</f>
        <v>24.05.2005 08:00:00</v>
      </c>
      <c r="B744" s="8" t="s">
        <v>99</v>
      </c>
      <c r="C744" s="7" t="s">
        <v>131</v>
      </c>
      <c r="D744" s="7">
        <v>73.0</v>
      </c>
      <c r="E744" s="8">
        <v>43.0</v>
      </c>
      <c r="F744" s="7"/>
      <c r="G744" s="9">
        <v>4441.0</v>
      </c>
      <c r="H744" s="7" t="s">
        <v>21</v>
      </c>
      <c r="I744" s="7"/>
      <c r="J744" s="7" t="s">
        <v>136</v>
      </c>
      <c r="K744" s="7" t="s">
        <v>23</v>
      </c>
      <c r="L744" s="7"/>
      <c r="M744" s="7"/>
      <c r="N744" s="7"/>
      <c r="O744" s="10"/>
      <c r="P744" s="10"/>
      <c r="Q744" s="7" t="s">
        <v>23</v>
      </c>
      <c r="R744" s="7">
        <v>33.0</v>
      </c>
      <c r="S744" s="7">
        <v>11.0</v>
      </c>
      <c r="T744" s="7"/>
      <c r="U744" s="7"/>
      <c r="V744" s="7"/>
      <c r="W744" s="10"/>
    </row>
    <row r="745" ht="12.75" customHeight="1">
      <c r="A745" s="7" t="str">
        <f>"28.05.2005 12:03:00"</f>
        <v>28.05.2005 12:03:00</v>
      </c>
      <c r="B745" s="8" t="s">
        <v>99</v>
      </c>
      <c r="C745" s="7" t="s">
        <v>131</v>
      </c>
      <c r="D745" s="7">
        <v>73.0</v>
      </c>
      <c r="E745" s="8">
        <v>43.0</v>
      </c>
      <c r="F745" s="7"/>
      <c r="G745" s="9">
        <v>4488.0</v>
      </c>
      <c r="H745" s="7" t="s">
        <v>21</v>
      </c>
      <c r="I745" s="7"/>
      <c r="J745" s="7" t="s">
        <v>138</v>
      </c>
      <c r="K745" s="7" t="s">
        <v>23</v>
      </c>
      <c r="L745" s="7"/>
      <c r="M745" s="7"/>
      <c r="N745" s="7"/>
      <c r="O745" s="10"/>
      <c r="P745" s="10"/>
      <c r="Q745" s="7" t="s">
        <v>23</v>
      </c>
      <c r="R745" s="7">
        <v>33.0</v>
      </c>
      <c r="S745" s="7">
        <v>59.0</v>
      </c>
      <c r="T745" s="7"/>
      <c r="U745" s="7"/>
      <c r="V745" s="7"/>
      <c r="W745" s="10"/>
    </row>
    <row r="746" ht="12.75" customHeight="1">
      <c r="A746" s="7" t="str">
        <f>"29.05.2005 07:30:00"</f>
        <v>29.05.2005 07:30:00</v>
      </c>
      <c r="B746" s="8" t="s">
        <v>99</v>
      </c>
      <c r="C746" s="7" t="s">
        <v>131</v>
      </c>
      <c r="D746" s="7">
        <v>73.0</v>
      </c>
      <c r="E746" s="8">
        <v>43.0</v>
      </c>
      <c r="F746" s="7"/>
      <c r="G746" s="9">
        <v>4498.0</v>
      </c>
      <c r="H746" s="7" t="s">
        <v>21</v>
      </c>
      <c r="I746" s="7"/>
      <c r="J746" s="7" t="s">
        <v>136</v>
      </c>
      <c r="K746" s="7" t="s">
        <v>23</v>
      </c>
      <c r="L746" s="7"/>
      <c r="M746" s="7"/>
      <c r="N746" s="7"/>
      <c r="O746" s="10"/>
      <c r="P746" s="10"/>
      <c r="Q746" s="7" t="s">
        <v>23</v>
      </c>
      <c r="R746" s="7">
        <v>33.0</v>
      </c>
      <c r="S746" s="7">
        <v>4.0</v>
      </c>
      <c r="T746" s="7"/>
      <c r="U746" s="7"/>
      <c r="V746" s="7"/>
      <c r="W746" s="10"/>
    </row>
    <row r="747" ht="12.75" customHeight="1">
      <c r="A747" s="7" t="str">
        <f>"15.05.2005 10:00:00"</f>
        <v>15.05.2005 10:00:00</v>
      </c>
      <c r="B747" s="8" t="s">
        <v>99</v>
      </c>
      <c r="C747" s="7" t="s">
        <v>131</v>
      </c>
      <c r="D747" s="7">
        <v>73.0</v>
      </c>
      <c r="E747" s="8">
        <v>435.0</v>
      </c>
      <c r="F747" s="7">
        <v>36.0</v>
      </c>
      <c r="G747" s="9">
        <v>4316.0</v>
      </c>
      <c r="H747" s="7" t="s">
        <v>21</v>
      </c>
      <c r="I747" s="7"/>
      <c r="J747" s="7" t="s">
        <v>143</v>
      </c>
      <c r="K747" s="7" t="s">
        <v>23</v>
      </c>
      <c r="L747" s="7"/>
      <c r="M747" s="7"/>
      <c r="N747" s="7"/>
      <c r="O747" s="10"/>
      <c r="P747" s="10"/>
      <c r="Q747" s="7" t="s">
        <v>23</v>
      </c>
      <c r="R747" s="7">
        <v>33.0</v>
      </c>
      <c r="S747" s="7">
        <v>44.0</v>
      </c>
      <c r="T747" s="7"/>
      <c r="U747" s="7"/>
      <c r="V747" s="7"/>
      <c r="W747" s="10"/>
    </row>
    <row r="748" ht="12.75" customHeight="1">
      <c r="A748" s="7" t="str">
        <f>"02.05.2005 18:00:00"</f>
        <v>02.05.2005 18:00:00</v>
      </c>
      <c r="B748" s="8" t="s">
        <v>99</v>
      </c>
      <c r="C748" s="7" t="s">
        <v>131</v>
      </c>
      <c r="D748" s="7">
        <v>73.0</v>
      </c>
      <c r="E748" s="8">
        <v>44.0</v>
      </c>
      <c r="F748" s="7"/>
      <c r="G748" s="9">
        <v>4208.0</v>
      </c>
      <c r="H748" s="7" t="s">
        <v>21</v>
      </c>
      <c r="I748" s="7"/>
      <c r="J748" s="7" t="s">
        <v>138</v>
      </c>
      <c r="K748" s="7" t="s">
        <v>23</v>
      </c>
      <c r="L748" s="7"/>
      <c r="M748" s="7"/>
      <c r="N748" s="7"/>
      <c r="O748" s="10"/>
      <c r="P748" s="10"/>
      <c r="Q748" s="7" t="s">
        <v>23</v>
      </c>
      <c r="R748" s="7">
        <v>33.0</v>
      </c>
      <c r="S748" s="7">
        <v>2.0</v>
      </c>
      <c r="T748" s="7"/>
      <c r="U748" s="7"/>
      <c r="V748" s="7"/>
      <c r="W748" s="10"/>
    </row>
    <row r="749" ht="12.75" customHeight="1">
      <c r="A749" s="7" t="str">
        <f t="shared" ref="A749:A750" si="5">"28.05.2005 07:03:00"</f>
        <v>28.05.2005 07:03:00</v>
      </c>
      <c r="B749" s="8" t="s">
        <v>99</v>
      </c>
      <c r="C749" s="7" t="s">
        <v>131</v>
      </c>
      <c r="D749" s="7">
        <v>73.0</v>
      </c>
      <c r="E749" s="8">
        <v>44.0</v>
      </c>
      <c r="F749" s="7">
        <v>38.0</v>
      </c>
      <c r="G749" s="9">
        <v>4140.0</v>
      </c>
      <c r="H749" s="7" t="s">
        <v>21</v>
      </c>
      <c r="I749" s="7"/>
      <c r="J749" s="7" t="s">
        <v>146</v>
      </c>
      <c r="K749" s="7" t="s">
        <v>23</v>
      </c>
      <c r="L749" s="7"/>
      <c r="M749" s="7"/>
      <c r="N749" s="7"/>
      <c r="O749" s="10"/>
      <c r="P749" s="10"/>
      <c r="Q749" s="7" t="s">
        <v>23</v>
      </c>
      <c r="R749" s="7">
        <v>33.0</v>
      </c>
      <c r="S749" s="7">
        <v>51.0</v>
      </c>
      <c r="T749" s="7"/>
      <c r="U749" s="7"/>
      <c r="V749" s="7"/>
      <c r="W749" s="10"/>
    </row>
    <row r="750" ht="12.75" customHeight="1">
      <c r="A750" s="7" t="str">
        <f t="shared" si="5"/>
        <v>28.05.2005 07:03:00</v>
      </c>
      <c r="B750" s="8" t="s">
        <v>99</v>
      </c>
      <c r="C750" s="7" t="s">
        <v>131</v>
      </c>
      <c r="D750" s="7">
        <v>73.0</v>
      </c>
      <c r="E750" s="8">
        <v>4415.0</v>
      </c>
      <c r="F750" s="7">
        <v>39.0</v>
      </c>
      <c r="G750" s="9">
        <v>4138.0</v>
      </c>
      <c r="H750" s="7" t="s">
        <v>21</v>
      </c>
      <c r="I750" s="7"/>
      <c r="J750" s="7" t="s">
        <v>154</v>
      </c>
      <c r="K750" s="7" t="s">
        <v>23</v>
      </c>
      <c r="L750" s="7"/>
      <c r="M750" s="7"/>
      <c r="N750" s="7"/>
      <c r="O750" s="10"/>
      <c r="P750" s="10"/>
      <c r="Q750" s="7" t="s">
        <v>23</v>
      </c>
      <c r="R750" s="7">
        <v>33.0</v>
      </c>
      <c r="S750" s="7">
        <v>4.0</v>
      </c>
      <c r="T750" s="7"/>
      <c r="U750" s="7"/>
      <c r="V750" s="7"/>
      <c r="W750" s="10"/>
    </row>
    <row r="751" ht="12.75" customHeight="1">
      <c r="A751" s="7" t="str">
        <f>"10.05.2005 11:03:00"</f>
        <v>10.05.2005 11:03:00</v>
      </c>
      <c r="B751" s="8" t="s">
        <v>99</v>
      </c>
      <c r="C751" s="7" t="s">
        <v>131</v>
      </c>
      <c r="D751" s="7">
        <v>73.0</v>
      </c>
      <c r="E751" s="8">
        <v>445.0</v>
      </c>
      <c r="F751" s="7">
        <v>36.0</v>
      </c>
      <c r="G751" s="9">
        <v>4259.0</v>
      </c>
      <c r="H751" s="7" t="s">
        <v>21</v>
      </c>
      <c r="I751" s="7"/>
      <c r="J751" s="7" t="s">
        <v>155</v>
      </c>
      <c r="K751" s="7" t="s">
        <v>40</v>
      </c>
      <c r="L751" s="7"/>
      <c r="M751" s="7"/>
      <c r="N751" s="7"/>
      <c r="O751" s="10"/>
      <c r="P751" s="10"/>
      <c r="Q751" s="7" t="s">
        <v>23</v>
      </c>
      <c r="R751" s="7">
        <v>33.0</v>
      </c>
      <c r="S751" s="7">
        <v>44.0</v>
      </c>
      <c r="T751" s="7"/>
      <c r="U751" s="7"/>
      <c r="V751" s="7"/>
      <c r="W751" s="10"/>
    </row>
    <row r="752" ht="12.75" customHeight="1">
      <c r="A752" s="7" t="str">
        <f>"25.05.2005 09:20:00"</f>
        <v>25.05.2005 09:20:00</v>
      </c>
      <c r="B752" s="8" t="s">
        <v>99</v>
      </c>
      <c r="C752" s="7" t="s">
        <v>131</v>
      </c>
      <c r="D752" s="7">
        <v>73.0</v>
      </c>
      <c r="E752" s="8">
        <v>445.0</v>
      </c>
      <c r="F752" s="7">
        <v>38.0</v>
      </c>
      <c r="G752" s="9">
        <v>4447.0</v>
      </c>
      <c r="H752" s="7" t="s">
        <v>21</v>
      </c>
      <c r="I752" s="7"/>
      <c r="J752" s="7" t="s">
        <v>174</v>
      </c>
      <c r="K752" s="7" t="s">
        <v>40</v>
      </c>
      <c r="L752" s="7"/>
      <c r="M752" s="7"/>
      <c r="N752" s="7"/>
      <c r="O752" s="10"/>
      <c r="P752" s="10"/>
      <c r="Q752" s="7" t="s">
        <v>23</v>
      </c>
      <c r="R752" s="7">
        <v>33.0</v>
      </c>
      <c r="S752" s="7">
        <v>24.0</v>
      </c>
      <c r="T752" s="7"/>
      <c r="U752" s="7"/>
      <c r="V752" s="7"/>
      <c r="W752" s="10"/>
    </row>
    <row r="753" ht="12.75" customHeight="1">
      <c r="A753" s="7" t="str">
        <f>"02.05.2005 08:03:00"</f>
        <v>02.05.2005 08:03:00</v>
      </c>
      <c r="B753" s="8" t="s">
        <v>99</v>
      </c>
      <c r="C753" s="7" t="s">
        <v>131</v>
      </c>
      <c r="D753" s="7">
        <v>73.0</v>
      </c>
      <c r="E753" s="8">
        <v>45.0</v>
      </c>
      <c r="F753" s="7">
        <v>33.0</v>
      </c>
      <c r="G753" s="9">
        <v>4110.0</v>
      </c>
      <c r="H753" s="7" t="s">
        <v>21</v>
      </c>
      <c r="I753" s="7"/>
      <c r="J753" s="7" t="s">
        <v>140</v>
      </c>
      <c r="K753" s="7" t="s">
        <v>23</v>
      </c>
      <c r="L753" s="7"/>
      <c r="M753" s="7"/>
      <c r="N753" s="7"/>
      <c r="O753" s="10"/>
      <c r="P753" s="10"/>
      <c r="Q753" s="7" t="s">
        <v>23</v>
      </c>
      <c r="R753" s="7">
        <v>33.0</v>
      </c>
      <c r="S753" s="7">
        <v>72.0</v>
      </c>
      <c r="T753" s="7"/>
      <c r="U753" s="7"/>
      <c r="V753" s="7"/>
      <c r="W753" s="10"/>
    </row>
    <row r="754" ht="12.75" customHeight="1">
      <c r="A754" s="7" t="str">
        <f>"28.05.2005 07:00:00"</f>
        <v>28.05.2005 07:00:00</v>
      </c>
      <c r="B754" s="8" t="s">
        <v>99</v>
      </c>
      <c r="C754" s="7" t="s">
        <v>131</v>
      </c>
      <c r="D754" s="7">
        <v>73.0</v>
      </c>
      <c r="E754" s="8">
        <v>45.0</v>
      </c>
      <c r="F754" s="7">
        <v>36.0</v>
      </c>
      <c r="G754" s="9">
        <v>4483.0</v>
      </c>
      <c r="H754" s="7" t="s">
        <v>21</v>
      </c>
      <c r="I754" s="7"/>
      <c r="J754" s="7" t="s">
        <v>143</v>
      </c>
      <c r="K754" s="7" t="s">
        <v>23</v>
      </c>
      <c r="L754" s="7"/>
      <c r="M754" s="7"/>
      <c r="N754" s="7"/>
      <c r="O754" s="10"/>
      <c r="P754" s="10"/>
      <c r="Q754" s="7" t="s">
        <v>23</v>
      </c>
      <c r="R754" s="7">
        <v>33.0</v>
      </c>
      <c r="S754" s="7">
        <v>24.0</v>
      </c>
      <c r="T754" s="7"/>
      <c r="U754" s="7"/>
      <c r="V754" s="7"/>
      <c r="W754" s="10"/>
    </row>
    <row r="755" ht="12.75" customHeight="1">
      <c r="A755" s="7" t="str">
        <f>"03.06.2005 09:30:00"</f>
        <v>03.06.2005 09:30:00</v>
      </c>
      <c r="B755" s="8" t="s">
        <v>99</v>
      </c>
      <c r="C755" s="7" t="s">
        <v>131</v>
      </c>
      <c r="D755" s="7">
        <v>73.0</v>
      </c>
      <c r="E755" s="8">
        <v>45.0</v>
      </c>
      <c r="F755" s="7">
        <v>36.0</v>
      </c>
      <c r="G755" s="9">
        <v>4959.0</v>
      </c>
      <c r="H755" s="7" t="s">
        <v>21</v>
      </c>
      <c r="I755" s="7"/>
      <c r="J755" s="7" t="s">
        <v>137</v>
      </c>
      <c r="K755" s="7" t="s">
        <v>23</v>
      </c>
      <c r="L755" s="7"/>
      <c r="M755" s="7"/>
      <c r="N755" s="7"/>
      <c r="O755" s="10"/>
      <c r="P755" s="10"/>
      <c r="Q755" s="7" t="s">
        <v>23</v>
      </c>
      <c r="R755" s="7">
        <v>33.0</v>
      </c>
      <c r="S755" s="7">
        <v>44.0</v>
      </c>
      <c r="T755" s="7"/>
      <c r="U755" s="7"/>
      <c r="V755" s="7"/>
      <c r="W755" s="10"/>
    </row>
    <row r="756" ht="12.75" customHeight="1">
      <c r="A756" s="7" t="str">
        <f>"13.05.2005 10:00:00"</f>
        <v>13.05.2005 10:00:00</v>
      </c>
      <c r="B756" s="8" t="s">
        <v>99</v>
      </c>
      <c r="C756" s="7" t="s">
        <v>131</v>
      </c>
      <c r="D756" s="7">
        <v>73.0</v>
      </c>
      <c r="E756" s="8">
        <v>455.0</v>
      </c>
      <c r="F756" s="7">
        <v>35.0</v>
      </c>
      <c r="G756" s="9">
        <v>4269.0</v>
      </c>
      <c r="H756" s="7" t="s">
        <v>21</v>
      </c>
      <c r="I756" s="7"/>
      <c r="J756" s="7" t="s">
        <v>175</v>
      </c>
      <c r="K756" s="7" t="s">
        <v>23</v>
      </c>
      <c r="L756" s="7"/>
      <c r="M756" s="7"/>
      <c r="N756" s="7"/>
      <c r="O756" s="10"/>
      <c r="P756" s="10"/>
      <c r="Q756" s="7" t="s">
        <v>23</v>
      </c>
      <c r="R756" s="7">
        <v>33.0</v>
      </c>
      <c r="S756" s="7">
        <v>59.0</v>
      </c>
      <c r="T756" s="7"/>
      <c r="U756" s="7"/>
      <c r="V756" s="7"/>
      <c r="W756" s="10"/>
    </row>
    <row r="757" ht="12.75" customHeight="1">
      <c r="A757" s="7" t="str">
        <f>"05.06.2005 09:30:00"</f>
        <v>05.06.2005 09:30:00</v>
      </c>
      <c r="B757" s="8" t="s">
        <v>99</v>
      </c>
      <c r="C757" s="7" t="s">
        <v>131</v>
      </c>
      <c r="D757" s="7">
        <v>73.0</v>
      </c>
      <c r="E757" s="8">
        <v>455.0</v>
      </c>
      <c r="F757" s="7">
        <v>38.0</v>
      </c>
      <c r="G757" s="9">
        <v>4981.0</v>
      </c>
      <c r="H757" s="7" t="s">
        <v>21</v>
      </c>
      <c r="I757" s="7"/>
      <c r="J757" s="7" t="s">
        <v>143</v>
      </c>
      <c r="K757" s="7" t="s">
        <v>23</v>
      </c>
      <c r="L757" s="7"/>
      <c r="M757" s="7"/>
      <c r="N757" s="7"/>
      <c r="O757" s="10"/>
      <c r="P757" s="10"/>
      <c r="Q757" s="7" t="s">
        <v>23</v>
      </c>
      <c r="R757" s="7">
        <v>33.0</v>
      </c>
      <c r="S757" s="7">
        <v>4.0</v>
      </c>
      <c r="T757" s="7"/>
      <c r="U757" s="7"/>
      <c r="V757" s="7"/>
      <c r="W757" s="10"/>
    </row>
    <row r="758" ht="12.75" customHeight="1">
      <c r="A758" s="7" t="str">
        <f>"24.05.2005 08:00:00"</f>
        <v>24.05.2005 08:00:00</v>
      </c>
      <c r="B758" s="8" t="s">
        <v>99</v>
      </c>
      <c r="C758" s="7" t="s">
        <v>131</v>
      </c>
      <c r="D758" s="7">
        <v>73.0</v>
      </c>
      <c r="E758" s="8">
        <v>46.0</v>
      </c>
      <c r="F758" s="7"/>
      <c r="G758" s="9">
        <v>4438.0</v>
      </c>
      <c r="H758" s="7" t="s">
        <v>21</v>
      </c>
      <c r="I758" s="7"/>
      <c r="J758" s="7" t="s">
        <v>176</v>
      </c>
      <c r="K758" s="7" t="s">
        <v>23</v>
      </c>
      <c r="L758" s="7"/>
      <c r="M758" s="7"/>
      <c r="N758" s="7"/>
      <c r="O758" s="10"/>
      <c r="P758" s="10"/>
      <c r="Q758" s="7" t="s">
        <v>23</v>
      </c>
      <c r="R758" s="7">
        <v>33.0</v>
      </c>
      <c r="S758" s="7">
        <v>73.0</v>
      </c>
      <c r="T758" s="7"/>
      <c r="U758" s="7"/>
      <c r="V758" s="7"/>
      <c r="W758" s="10"/>
    </row>
    <row r="759" ht="12.75" customHeight="1">
      <c r="A759" s="7" t="str">
        <f>"31.05.2005 06:00:00"</f>
        <v>31.05.2005 06:00:00</v>
      </c>
      <c r="B759" s="8" t="s">
        <v>99</v>
      </c>
      <c r="C759" s="7" t="s">
        <v>131</v>
      </c>
      <c r="D759" s="7">
        <v>73.0</v>
      </c>
      <c r="E759" s="8">
        <v>46.0</v>
      </c>
      <c r="F759" s="7">
        <v>39.0</v>
      </c>
      <c r="G759" s="9">
        <v>4939.0</v>
      </c>
      <c r="H759" s="7" t="s">
        <v>21</v>
      </c>
      <c r="I759" s="7"/>
      <c r="J759" s="7" t="s">
        <v>177</v>
      </c>
      <c r="K759" s="7" t="s">
        <v>23</v>
      </c>
      <c r="L759" s="7"/>
      <c r="M759" s="7"/>
      <c r="N759" s="7"/>
      <c r="O759" s="10"/>
      <c r="P759" s="10"/>
      <c r="Q759" s="7" t="s">
        <v>23</v>
      </c>
      <c r="R759" s="7">
        <v>33.0</v>
      </c>
      <c r="S759" s="7">
        <v>26.0</v>
      </c>
      <c r="T759" s="7"/>
      <c r="U759" s="7"/>
      <c r="V759" s="7"/>
      <c r="W759" s="10"/>
    </row>
    <row r="760" ht="12.75" customHeight="1">
      <c r="A760" s="7" t="str">
        <f>"22.05.2005 11:03:00"</f>
        <v>22.05.2005 11:03:00</v>
      </c>
      <c r="B760" s="8" t="s">
        <v>99</v>
      </c>
      <c r="C760" s="7" t="s">
        <v>131</v>
      </c>
      <c r="D760" s="7">
        <v>73.0</v>
      </c>
      <c r="E760" s="8">
        <v>48.0</v>
      </c>
      <c r="F760" s="7">
        <v>35.0</v>
      </c>
      <c r="G760" s="9">
        <v>4396.0</v>
      </c>
      <c r="H760" s="7" t="s">
        <v>21</v>
      </c>
      <c r="I760" s="7"/>
      <c r="J760" s="7" t="s">
        <v>156</v>
      </c>
      <c r="K760" s="7" t="s">
        <v>23</v>
      </c>
      <c r="L760" s="7"/>
      <c r="M760" s="7"/>
      <c r="N760" s="7"/>
      <c r="O760" s="10"/>
      <c r="P760" s="10"/>
      <c r="Q760" s="7" t="s">
        <v>23</v>
      </c>
      <c r="R760" s="7">
        <v>33.0</v>
      </c>
      <c r="S760" s="7">
        <v>11.0</v>
      </c>
      <c r="T760" s="7"/>
      <c r="U760" s="7"/>
      <c r="V760" s="7"/>
      <c r="W760" s="10"/>
    </row>
    <row r="761" ht="12.75" customHeight="1">
      <c r="A761" s="7" t="str">
        <f>"02.07.2005 21:00:00"</f>
        <v>02.07.2005 21:00:00</v>
      </c>
      <c r="B761" s="8" t="s">
        <v>99</v>
      </c>
      <c r="C761" s="7" t="s">
        <v>131</v>
      </c>
      <c r="D761" s="7">
        <v>74.0</v>
      </c>
      <c r="E761" s="8">
        <v>34.0</v>
      </c>
      <c r="F761" s="7"/>
      <c r="G761" s="9">
        <v>5249.0</v>
      </c>
      <c r="H761" s="7" t="s">
        <v>21</v>
      </c>
      <c r="I761" s="7"/>
      <c r="J761" s="7" t="s">
        <v>29</v>
      </c>
      <c r="K761" s="7" t="s">
        <v>35</v>
      </c>
      <c r="L761" s="7"/>
      <c r="M761" s="7"/>
      <c r="N761" s="7"/>
      <c r="O761" s="10"/>
      <c r="P761" s="10"/>
      <c r="Q761" s="7" t="s">
        <v>23</v>
      </c>
      <c r="R761" s="7">
        <v>24.0</v>
      </c>
      <c r="S761" s="7">
        <v>89.0</v>
      </c>
      <c r="T761" s="7"/>
      <c r="U761" s="7"/>
      <c r="V761" s="7"/>
      <c r="W761" s="10"/>
    </row>
    <row r="762" ht="12.75" customHeight="1">
      <c r="A762" s="7" t="str">
        <f>"04.06.2005 14:03:00"</f>
        <v>04.06.2005 14:03:00</v>
      </c>
      <c r="B762" s="8" t="s">
        <v>99</v>
      </c>
      <c r="C762" s="7" t="s">
        <v>131</v>
      </c>
      <c r="D762" s="7">
        <v>74.0</v>
      </c>
      <c r="E762" s="8">
        <v>375.0</v>
      </c>
      <c r="F762" s="7">
        <v>32.0</v>
      </c>
      <c r="G762" s="9">
        <v>4973.0</v>
      </c>
      <c r="H762" s="7" t="s">
        <v>21</v>
      </c>
      <c r="I762" s="7"/>
      <c r="J762" s="7" t="s">
        <v>178</v>
      </c>
      <c r="K762" s="7" t="s">
        <v>23</v>
      </c>
      <c r="L762" s="7"/>
      <c r="M762" s="7"/>
      <c r="N762" s="7"/>
      <c r="O762" s="10"/>
      <c r="P762" s="10"/>
      <c r="Q762" s="7" t="s">
        <v>23</v>
      </c>
      <c r="R762" s="7">
        <v>33.0</v>
      </c>
      <c r="S762" s="7">
        <v>51.0</v>
      </c>
      <c r="T762" s="7"/>
      <c r="U762" s="7"/>
      <c r="V762" s="7"/>
      <c r="W762" s="10"/>
    </row>
    <row r="763" ht="12.75" customHeight="1">
      <c r="A763" s="7" t="str">
        <f>"17.06.2005 07:30:00"</f>
        <v>17.06.2005 07:30:00</v>
      </c>
      <c r="B763" s="8" t="s">
        <v>99</v>
      </c>
      <c r="C763" s="7" t="s">
        <v>131</v>
      </c>
      <c r="D763" s="7">
        <v>74.0</v>
      </c>
      <c r="E763" s="8">
        <v>375.0</v>
      </c>
      <c r="F763" s="7">
        <v>38.0</v>
      </c>
      <c r="G763" s="9">
        <v>5091.0</v>
      </c>
      <c r="H763" s="7" t="s">
        <v>21</v>
      </c>
      <c r="I763" s="7"/>
      <c r="J763" s="7" t="s">
        <v>143</v>
      </c>
      <c r="K763" s="7" t="s">
        <v>23</v>
      </c>
      <c r="L763" s="7"/>
      <c r="M763" s="7"/>
      <c r="N763" s="7"/>
      <c r="O763" s="10"/>
      <c r="P763" s="10"/>
      <c r="Q763" s="7" t="s">
        <v>23</v>
      </c>
      <c r="R763" s="7">
        <v>33.0</v>
      </c>
      <c r="S763" s="7">
        <v>44.0</v>
      </c>
      <c r="T763" s="7"/>
      <c r="U763" s="7"/>
      <c r="V763" s="7"/>
      <c r="W763" s="10"/>
    </row>
    <row r="764" ht="12.75" customHeight="1">
      <c r="A764" s="7" t="str">
        <f>"08.06.2005 06:00:00"</f>
        <v>08.06.2005 06:00:00</v>
      </c>
      <c r="B764" s="8" t="s">
        <v>99</v>
      </c>
      <c r="C764" s="7" t="s">
        <v>131</v>
      </c>
      <c r="D764" s="7">
        <v>74.0</v>
      </c>
      <c r="E764" s="8">
        <v>42.0</v>
      </c>
      <c r="F764" s="7"/>
      <c r="G764" s="9">
        <v>5027.0</v>
      </c>
      <c r="H764" s="7" t="s">
        <v>21</v>
      </c>
      <c r="I764" s="7"/>
      <c r="J764" s="7" t="s">
        <v>136</v>
      </c>
      <c r="K764" s="7" t="s">
        <v>23</v>
      </c>
      <c r="L764" s="7"/>
      <c r="M764" s="7"/>
      <c r="N764" s="7"/>
      <c r="O764" s="10"/>
      <c r="P764" s="10"/>
      <c r="Q764" s="7" t="s">
        <v>23</v>
      </c>
      <c r="R764" s="7">
        <v>33.0</v>
      </c>
      <c r="S764" s="7">
        <v>44.0</v>
      </c>
      <c r="T764" s="7"/>
      <c r="U764" s="7"/>
      <c r="V764" s="7"/>
      <c r="W764" s="10"/>
    </row>
    <row r="765" ht="12.75" customHeight="1">
      <c r="A765" s="7" t="str">
        <f>"18.06.2005 09:00:00"</f>
        <v>18.06.2005 09:00:00</v>
      </c>
      <c r="B765" s="8" t="s">
        <v>99</v>
      </c>
      <c r="C765" s="7" t="s">
        <v>131</v>
      </c>
      <c r="D765" s="7">
        <v>74.0</v>
      </c>
      <c r="E765" s="8">
        <v>42.0</v>
      </c>
      <c r="F765" s="7">
        <v>37.0</v>
      </c>
      <c r="G765" s="9">
        <v>4174.0</v>
      </c>
      <c r="H765" s="7" t="s">
        <v>21</v>
      </c>
      <c r="I765" s="7"/>
      <c r="J765" s="7" t="s">
        <v>152</v>
      </c>
      <c r="K765" s="7" t="s">
        <v>23</v>
      </c>
      <c r="L765" s="7"/>
      <c r="M765" s="7"/>
      <c r="N765" s="7"/>
      <c r="O765" s="10"/>
      <c r="P765" s="10"/>
      <c r="Q765" s="7" t="s">
        <v>23</v>
      </c>
      <c r="R765" s="7">
        <v>33.0</v>
      </c>
      <c r="S765" s="7">
        <v>59.0</v>
      </c>
      <c r="T765" s="7"/>
      <c r="U765" s="7"/>
      <c r="V765" s="7"/>
      <c r="W765" s="10"/>
    </row>
    <row r="766" ht="12.75" customHeight="1">
      <c r="A766" s="7" t="str">
        <f>"21.05.2005 15:00:00"</f>
        <v>21.05.2005 15:00:00</v>
      </c>
      <c r="B766" s="8" t="s">
        <v>99</v>
      </c>
      <c r="C766" s="7" t="s">
        <v>131</v>
      </c>
      <c r="D766" s="7">
        <v>74.0</v>
      </c>
      <c r="E766" s="8">
        <v>425.0</v>
      </c>
      <c r="F766" s="7">
        <v>36.0</v>
      </c>
      <c r="G766" s="9">
        <v>4378.0</v>
      </c>
      <c r="H766" s="7" t="s">
        <v>21</v>
      </c>
      <c r="I766" s="7"/>
      <c r="J766" s="7" t="s">
        <v>151</v>
      </c>
      <c r="K766" s="7" t="s">
        <v>23</v>
      </c>
      <c r="L766" s="7"/>
      <c r="M766" s="7"/>
      <c r="N766" s="7"/>
      <c r="O766" s="10"/>
      <c r="P766" s="10"/>
      <c r="Q766" s="7" t="s">
        <v>23</v>
      </c>
      <c r="R766" s="7">
        <v>33.0</v>
      </c>
      <c r="S766" s="7">
        <v>2.0</v>
      </c>
      <c r="T766" s="7"/>
      <c r="U766" s="7"/>
      <c r="V766" s="7"/>
      <c r="W766" s="10"/>
    </row>
    <row r="767" ht="12.75" customHeight="1">
      <c r="A767" s="7" t="str">
        <f>"21.05.2005 09:03:00"</f>
        <v>21.05.2005 09:03:00</v>
      </c>
      <c r="B767" s="8" t="s">
        <v>99</v>
      </c>
      <c r="C767" s="7" t="s">
        <v>131</v>
      </c>
      <c r="D767" s="7">
        <v>74.0</v>
      </c>
      <c r="E767" s="8">
        <v>43.0</v>
      </c>
      <c r="F767" s="7">
        <v>35.0</v>
      </c>
      <c r="G767" s="9">
        <v>4361.0</v>
      </c>
      <c r="H767" s="7" t="s">
        <v>21</v>
      </c>
      <c r="I767" s="7"/>
      <c r="J767" s="7" t="s">
        <v>179</v>
      </c>
      <c r="K767" s="7" t="s">
        <v>40</v>
      </c>
      <c r="L767" s="7"/>
      <c r="M767" s="7"/>
      <c r="N767" s="7"/>
      <c r="O767" s="10"/>
      <c r="P767" s="10"/>
      <c r="Q767" s="7" t="s">
        <v>23</v>
      </c>
      <c r="R767" s="7">
        <v>33.0</v>
      </c>
      <c r="S767" s="7">
        <v>4.0</v>
      </c>
      <c r="T767" s="7"/>
      <c r="U767" s="7"/>
      <c r="V767" s="7"/>
      <c r="W767" s="10"/>
    </row>
    <row r="768" ht="12.75" customHeight="1">
      <c r="A768" s="7" t="str">
        <f>"05.06.2005 11:00:00"</f>
        <v>05.06.2005 11:00:00</v>
      </c>
      <c r="B768" s="8" t="s">
        <v>99</v>
      </c>
      <c r="C768" s="7" t="s">
        <v>131</v>
      </c>
      <c r="D768" s="7">
        <v>74.0</v>
      </c>
      <c r="E768" s="8">
        <v>43.0</v>
      </c>
      <c r="F768" s="7">
        <v>38.0</v>
      </c>
      <c r="G768" s="9">
        <v>4985.0</v>
      </c>
      <c r="H768" s="7" t="s">
        <v>21</v>
      </c>
      <c r="I768" s="7"/>
      <c r="J768" s="7" t="s">
        <v>146</v>
      </c>
      <c r="K768" s="7" t="s">
        <v>23</v>
      </c>
      <c r="L768" s="7"/>
      <c r="M768" s="7"/>
      <c r="N768" s="7"/>
      <c r="O768" s="10"/>
      <c r="P768" s="10"/>
      <c r="Q768" s="7" t="s">
        <v>23</v>
      </c>
      <c r="R768" s="7">
        <v>33.0</v>
      </c>
      <c r="S768" s="7">
        <v>4.0</v>
      </c>
      <c r="T768" s="7"/>
      <c r="U768" s="7"/>
      <c r="V768" s="7"/>
      <c r="W768" s="10"/>
    </row>
    <row r="769" ht="12.75" customHeight="1">
      <c r="A769" s="7" t="str">
        <f>"24.04.2005 10:01:00"</f>
        <v>24.04.2005 10:01:00</v>
      </c>
      <c r="B769" s="8" t="s">
        <v>99</v>
      </c>
      <c r="C769" s="7" t="s">
        <v>131</v>
      </c>
      <c r="D769" s="7">
        <v>74.0</v>
      </c>
      <c r="E769" s="8">
        <v>435.0</v>
      </c>
      <c r="F769" s="7">
        <v>38.0</v>
      </c>
      <c r="G769" s="9">
        <v>2558.0</v>
      </c>
      <c r="H769" s="7" t="s">
        <v>21</v>
      </c>
      <c r="I769" s="7"/>
      <c r="J769" s="7" t="s">
        <v>142</v>
      </c>
      <c r="K769" s="7" t="s">
        <v>23</v>
      </c>
      <c r="L769" s="7"/>
      <c r="M769" s="7"/>
      <c r="N769" s="7"/>
      <c r="O769" s="10"/>
      <c r="P769" s="10"/>
      <c r="Q769" s="7" t="s">
        <v>23</v>
      </c>
      <c r="R769" s="7">
        <v>33.0</v>
      </c>
      <c r="S769" s="7">
        <v>51.0</v>
      </c>
      <c r="T769" s="7"/>
      <c r="U769" s="7"/>
      <c r="V769" s="7"/>
      <c r="W769" s="10"/>
    </row>
    <row r="770" ht="12.75" customHeight="1">
      <c r="A770" s="7" t="str">
        <f>"05.06.2005 07:00:00"</f>
        <v>05.06.2005 07:00:00</v>
      </c>
      <c r="B770" s="8" t="s">
        <v>99</v>
      </c>
      <c r="C770" s="7" t="s">
        <v>131</v>
      </c>
      <c r="D770" s="7">
        <v>74.0</v>
      </c>
      <c r="E770" s="8">
        <v>435.0</v>
      </c>
      <c r="F770" s="7">
        <v>38.0</v>
      </c>
      <c r="G770" s="9">
        <v>4157.0</v>
      </c>
      <c r="H770" s="7" t="s">
        <v>21</v>
      </c>
      <c r="I770" s="7"/>
      <c r="J770" s="7" t="s">
        <v>180</v>
      </c>
      <c r="K770" s="7" t="s">
        <v>23</v>
      </c>
      <c r="L770" s="7"/>
      <c r="M770" s="7"/>
      <c r="N770" s="7"/>
      <c r="O770" s="10"/>
      <c r="P770" s="10"/>
      <c r="Q770" s="7" t="s">
        <v>23</v>
      </c>
      <c r="R770" s="7">
        <v>33.0</v>
      </c>
      <c r="S770" s="7">
        <v>5.0</v>
      </c>
      <c r="T770" s="7"/>
      <c r="U770" s="7"/>
      <c r="V770" s="7"/>
      <c r="W770" s="10"/>
    </row>
    <row r="771" ht="12.75" customHeight="1">
      <c r="A771" s="7" t="str">
        <f>"05.06.2005 08:00:00"</f>
        <v>05.06.2005 08:00:00</v>
      </c>
      <c r="B771" s="8" t="s">
        <v>99</v>
      </c>
      <c r="C771" s="7" t="s">
        <v>131</v>
      </c>
      <c r="D771" s="7">
        <v>74.0</v>
      </c>
      <c r="E771" s="8">
        <v>44.0</v>
      </c>
      <c r="F771" s="7">
        <v>38.0</v>
      </c>
      <c r="G771" s="9">
        <v>4982.0</v>
      </c>
      <c r="H771" s="7" t="s">
        <v>21</v>
      </c>
      <c r="I771" s="7"/>
      <c r="J771" s="7" t="s">
        <v>140</v>
      </c>
      <c r="K771" s="7" t="s">
        <v>23</v>
      </c>
      <c r="L771" s="7"/>
      <c r="M771" s="7"/>
      <c r="N771" s="7"/>
      <c r="O771" s="10"/>
      <c r="P771" s="10"/>
      <c r="Q771" s="7" t="s">
        <v>23</v>
      </c>
      <c r="R771" s="7">
        <v>33.0</v>
      </c>
      <c r="S771" s="7">
        <v>59.0</v>
      </c>
      <c r="T771" s="7"/>
      <c r="U771" s="7"/>
      <c r="V771" s="7"/>
      <c r="W771" s="10"/>
    </row>
    <row r="772" ht="12.75" customHeight="1">
      <c r="A772" s="7" t="str">
        <f>"27.07.2005 11:00:00"</f>
        <v>27.07.2005 11:00:00</v>
      </c>
      <c r="B772" s="8" t="s">
        <v>99</v>
      </c>
      <c r="C772" s="7" t="s">
        <v>131</v>
      </c>
      <c r="D772" s="7">
        <v>74.0</v>
      </c>
      <c r="E772" s="8">
        <v>445.0</v>
      </c>
      <c r="F772" s="7">
        <v>39.0</v>
      </c>
      <c r="G772" s="9">
        <v>5663.0</v>
      </c>
      <c r="H772" s="7" t="s">
        <v>21</v>
      </c>
      <c r="I772" s="7"/>
      <c r="J772" s="7" t="s">
        <v>134</v>
      </c>
      <c r="K772" s="7" t="s">
        <v>23</v>
      </c>
      <c r="L772" s="7"/>
      <c r="M772" s="7"/>
      <c r="N772" s="7"/>
      <c r="O772" s="10"/>
      <c r="P772" s="10"/>
      <c r="Q772" s="7" t="s">
        <v>23</v>
      </c>
      <c r="R772" s="7">
        <v>33.0</v>
      </c>
      <c r="S772" s="7">
        <v>11.0</v>
      </c>
      <c r="T772" s="7"/>
      <c r="U772" s="7"/>
      <c r="V772" s="7"/>
      <c r="W772" s="10"/>
    </row>
    <row r="773" ht="12.75" customHeight="1">
      <c r="A773" s="7" t="str">
        <f>"21.05.2005 18:00:00"</f>
        <v>21.05.2005 18:00:00</v>
      </c>
      <c r="B773" s="8" t="s">
        <v>99</v>
      </c>
      <c r="C773" s="7" t="s">
        <v>131</v>
      </c>
      <c r="D773" s="7">
        <v>74.0</v>
      </c>
      <c r="E773" s="8">
        <v>45.0</v>
      </c>
      <c r="F773" s="7">
        <v>34.0</v>
      </c>
      <c r="G773" s="9">
        <v>4387.0</v>
      </c>
      <c r="H773" s="7" t="s">
        <v>21</v>
      </c>
      <c r="I773" s="7"/>
      <c r="J773" s="7" t="s">
        <v>181</v>
      </c>
      <c r="K773" s="7" t="s">
        <v>23</v>
      </c>
      <c r="L773" s="7"/>
      <c r="M773" s="7"/>
      <c r="N773" s="7"/>
      <c r="O773" s="10"/>
      <c r="P773" s="10"/>
      <c r="Q773" s="7" t="s">
        <v>23</v>
      </c>
      <c r="R773" s="7">
        <v>33.0</v>
      </c>
      <c r="S773" s="7">
        <v>59.0</v>
      </c>
      <c r="T773" s="7"/>
      <c r="U773" s="7"/>
      <c r="V773" s="7"/>
      <c r="W773" s="10"/>
    </row>
    <row r="774" ht="12.75" customHeight="1">
      <c r="A774" s="7" t="str">
        <f>"22.05.2005 08:03:00"</f>
        <v>22.05.2005 08:03:00</v>
      </c>
      <c r="B774" s="8" t="s">
        <v>99</v>
      </c>
      <c r="C774" s="7" t="s">
        <v>131</v>
      </c>
      <c r="D774" s="7">
        <v>74.0</v>
      </c>
      <c r="E774" s="8">
        <v>46.0</v>
      </c>
      <c r="F774" s="7">
        <v>35.0</v>
      </c>
      <c r="G774" s="9">
        <v>4395.0</v>
      </c>
      <c r="H774" s="7" t="s">
        <v>21</v>
      </c>
      <c r="I774" s="7"/>
      <c r="J774" s="7" t="s">
        <v>182</v>
      </c>
      <c r="K774" s="7" t="s">
        <v>23</v>
      </c>
      <c r="L774" s="7"/>
      <c r="M774" s="7"/>
      <c r="N774" s="7"/>
      <c r="O774" s="10"/>
      <c r="P774" s="10"/>
      <c r="Q774" s="7" t="s">
        <v>23</v>
      </c>
      <c r="R774" s="7">
        <v>33.0</v>
      </c>
      <c r="S774" s="7">
        <v>59.0</v>
      </c>
      <c r="T774" s="7"/>
      <c r="U774" s="7"/>
      <c r="V774" s="7"/>
      <c r="W774" s="10"/>
    </row>
    <row r="775" ht="12.75" customHeight="1">
      <c r="A775" s="7" t="str">
        <f>"01.05.2005 10:00:00"</f>
        <v>01.05.2005 10:00:00</v>
      </c>
      <c r="B775" s="8" t="s">
        <v>99</v>
      </c>
      <c r="C775" s="7" t="s">
        <v>131</v>
      </c>
      <c r="D775" s="7">
        <v>74.0</v>
      </c>
      <c r="E775" s="8">
        <v>465.0</v>
      </c>
      <c r="F775" s="7">
        <v>37.0</v>
      </c>
      <c r="G775" s="9">
        <v>2584.0</v>
      </c>
      <c r="H775" s="7" t="s">
        <v>21</v>
      </c>
      <c r="I775" s="7"/>
      <c r="J775" s="7" t="s">
        <v>178</v>
      </c>
      <c r="K775" s="7" t="s">
        <v>23</v>
      </c>
      <c r="L775" s="7"/>
      <c r="M775" s="7"/>
      <c r="N775" s="7"/>
      <c r="O775" s="10"/>
      <c r="P775" s="10"/>
      <c r="Q775" s="7" t="s">
        <v>23</v>
      </c>
      <c r="R775" s="7">
        <v>33.0</v>
      </c>
      <c r="S775" s="7">
        <v>51.0</v>
      </c>
      <c r="T775" s="7"/>
      <c r="U775" s="7"/>
      <c r="V775" s="7"/>
      <c r="W775" s="10"/>
    </row>
    <row r="776" ht="12.75" customHeight="1">
      <c r="A776" s="7" t="str">
        <f>"18.05.2005 07:00:00"</f>
        <v>18.05.2005 07:00:00</v>
      </c>
      <c r="B776" s="8" t="s">
        <v>99</v>
      </c>
      <c r="C776" s="7" t="s">
        <v>131</v>
      </c>
      <c r="D776" s="7">
        <v>74.0</v>
      </c>
      <c r="E776" s="8">
        <v>47.0</v>
      </c>
      <c r="F776" s="7">
        <v>37.0</v>
      </c>
      <c r="G776" s="9">
        <v>4335.0</v>
      </c>
      <c r="H776" s="7" t="s">
        <v>21</v>
      </c>
      <c r="I776" s="7"/>
      <c r="J776" s="7" t="s">
        <v>136</v>
      </c>
      <c r="K776" s="7" t="s">
        <v>23</v>
      </c>
      <c r="L776" s="7"/>
      <c r="M776" s="7"/>
      <c r="N776" s="7"/>
      <c r="O776" s="10"/>
      <c r="P776" s="10"/>
      <c r="Q776" s="7" t="s">
        <v>23</v>
      </c>
      <c r="R776" s="7">
        <v>33.0</v>
      </c>
      <c r="S776" s="7">
        <v>44.0</v>
      </c>
      <c r="T776" s="7"/>
      <c r="U776" s="7"/>
      <c r="V776" s="7"/>
      <c r="W776" s="10"/>
    </row>
    <row r="777" ht="12.75" customHeight="1">
      <c r="A777" s="7" t="str">
        <f>"20.05.2005 08:03:00"</f>
        <v>20.05.2005 08:03:00</v>
      </c>
      <c r="B777" s="8" t="s">
        <v>99</v>
      </c>
      <c r="C777" s="7" t="s">
        <v>131</v>
      </c>
      <c r="D777" s="7">
        <v>74.0</v>
      </c>
      <c r="E777" s="8">
        <v>47.0</v>
      </c>
      <c r="F777" s="7"/>
      <c r="G777" s="9">
        <v>4349.0</v>
      </c>
      <c r="H777" s="7" t="s">
        <v>21</v>
      </c>
      <c r="I777" s="7"/>
      <c r="J777" s="7" t="s">
        <v>183</v>
      </c>
      <c r="K777" s="7" t="s">
        <v>23</v>
      </c>
      <c r="L777" s="7"/>
      <c r="M777" s="7"/>
      <c r="N777" s="7"/>
      <c r="O777" s="10"/>
      <c r="P777" s="10"/>
      <c r="Q777" s="7" t="s">
        <v>23</v>
      </c>
      <c r="R777" s="7">
        <v>33.0</v>
      </c>
      <c r="S777" s="7">
        <v>2.0</v>
      </c>
      <c r="T777" s="7"/>
      <c r="U777" s="7"/>
      <c r="V777" s="7"/>
      <c r="W777" s="10"/>
    </row>
    <row r="778" ht="12.75" customHeight="1">
      <c r="A778" s="7" t="str">
        <f>"21.05.2005 09:03:00"</f>
        <v>21.05.2005 09:03:00</v>
      </c>
      <c r="B778" s="8" t="s">
        <v>99</v>
      </c>
      <c r="C778" s="7" t="s">
        <v>131</v>
      </c>
      <c r="D778" s="7">
        <v>74.0</v>
      </c>
      <c r="E778" s="8">
        <v>47.0</v>
      </c>
      <c r="F778" s="7">
        <v>36.0</v>
      </c>
      <c r="G778" s="9">
        <v>4364.0</v>
      </c>
      <c r="H778" s="7" t="s">
        <v>21</v>
      </c>
      <c r="I778" s="7"/>
      <c r="J778" s="7" t="s">
        <v>146</v>
      </c>
      <c r="K778" s="7" t="s">
        <v>23</v>
      </c>
      <c r="L778" s="7"/>
      <c r="M778" s="7"/>
      <c r="N778" s="7"/>
      <c r="O778" s="10"/>
      <c r="P778" s="10"/>
      <c r="Q778" s="7" t="s">
        <v>23</v>
      </c>
      <c r="R778" s="7">
        <v>33.0</v>
      </c>
      <c r="S778" s="7">
        <v>51.0</v>
      </c>
      <c r="T778" s="7"/>
      <c r="U778" s="7"/>
      <c r="V778" s="7"/>
      <c r="W778" s="10"/>
    </row>
    <row r="779" ht="12.75" customHeight="1">
      <c r="A779" s="7" t="str">
        <f t="shared" ref="A779:A780" si="6">"22.05.2005 17:00:00"</f>
        <v>22.05.2005 17:00:00</v>
      </c>
      <c r="B779" s="8" t="s">
        <v>99</v>
      </c>
      <c r="C779" s="7" t="s">
        <v>131</v>
      </c>
      <c r="D779" s="7">
        <v>74.0</v>
      </c>
      <c r="E779" s="8">
        <v>47.0</v>
      </c>
      <c r="F779" s="7">
        <v>37.0</v>
      </c>
      <c r="G779" s="9">
        <v>4414.0</v>
      </c>
      <c r="H779" s="7" t="s">
        <v>21</v>
      </c>
      <c r="I779" s="7"/>
      <c r="J779" s="7" t="s">
        <v>29</v>
      </c>
      <c r="K779" s="7" t="s">
        <v>40</v>
      </c>
      <c r="L779" s="7"/>
      <c r="M779" s="7"/>
      <c r="N779" s="7"/>
      <c r="O779" s="10"/>
      <c r="P779" s="10"/>
      <c r="Q779" s="7" t="s">
        <v>23</v>
      </c>
      <c r="R779" s="7">
        <v>33.0</v>
      </c>
      <c r="S779" s="7">
        <v>51.0</v>
      </c>
      <c r="T779" s="7"/>
      <c r="U779" s="7"/>
      <c r="V779" s="7"/>
      <c r="W779" s="10"/>
    </row>
    <row r="780" ht="12.75" customHeight="1">
      <c r="A780" s="7" t="str">
        <f t="shared" si="6"/>
        <v>22.05.2005 17:00:00</v>
      </c>
      <c r="B780" s="8" t="s">
        <v>99</v>
      </c>
      <c r="C780" s="7" t="s">
        <v>131</v>
      </c>
      <c r="D780" s="7">
        <v>74.0</v>
      </c>
      <c r="E780" s="8">
        <v>475.0</v>
      </c>
      <c r="F780" s="7">
        <v>36.0</v>
      </c>
      <c r="G780" s="9">
        <v>4411.0</v>
      </c>
      <c r="H780" s="7" t="s">
        <v>21</v>
      </c>
      <c r="I780" s="7"/>
      <c r="J780" s="7" t="s">
        <v>161</v>
      </c>
      <c r="K780" s="7" t="s">
        <v>23</v>
      </c>
      <c r="L780" s="7"/>
      <c r="M780" s="7"/>
      <c r="N780" s="7"/>
      <c r="O780" s="10"/>
      <c r="P780" s="10"/>
      <c r="Q780" s="7" t="s">
        <v>23</v>
      </c>
      <c r="R780" s="7">
        <v>33.0</v>
      </c>
      <c r="S780" s="7">
        <v>44.0</v>
      </c>
      <c r="T780" s="7"/>
      <c r="U780" s="7"/>
      <c r="V780" s="7"/>
      <c r="W780" s="10"/>
    </row>
    <row r="781" ht="12.75" customHeight="1">
      <c r="A781" s="7" t="str">
        <f>"01.05.2005 07:03:00"</f>
        <v>01.05.2005 07:03:00</v>
      </c>
      <c r="B781" s="8" t="s">
        <v>99</v>
      </c>
      <c r="C781" s="7" t="s">
        <v>131</v>
      </c>
      <c r="D781" s="7">
        <v>74.0</v>
      </c>
      <c r="E781" s="8">
        <v>48.0</v>
      </c>
      <c r="F781" s="7">
        <v>38.0</v>
      </c>
      <c r="G781" s="9">
        <v>2581.0</v>
      </c>
      <c r="H781" s="7" t="s">
        <v>21</v>
      </c>
      <c r="I781" s="7"/>
      <c r="J781" s="7" t="s">
        <v>146</v>
      </c>
      <c r="K781" s="7" t="s">
        <v>23</v>
      </c>
      <c r="L781" s="7"/>
      <c r="M781" s="7"/>
      <c r="N781" s="7"/>
      <c r="O781" s="10"/>
      <c r="P781" s="10"/>
      <c r="Q781" s="7" t="s">
        <v>23</v>
      </c>
      <c r="R781" s="7">
        <v>33.0</v>
      </c>
      <c r="S781" s="7">
        <v>51.0</v>
      </c>
      <c r="T781" s="7"/>
      <c r="U781" s="7"/>
      <c r="V781" s="7"/>
      <c r="W781" s="10"/>
    </row>
    <row r="782" ht="12.75" customHeight="1">
      <c r="A782" s="7" t="str">
        <f>"31.05.2005 07:00:00"</f>
        <v>31.05.2005 07:00:00</v>
      </c>
      <c r="B782" s="8" t="s">
        <v>99</v>
      </c>
      <c r="C782" s="7" t="s">
        <v>131</v>
      </c>
      <c r="D782" s="7">
        <v>74.0</v>
      </c>
      <c r="E782" s="8">
        <v>49.0</v>
      </c>
      <c r="F782" s="7">
        <v>38.0</v>
      </c>
      <c r="G782" s="9">
        <v>4938.0</v>
      </c>
      <c r="H782" s="7" t="s">
        <v>21</v>
      </c>
      <c r="I782" s="7"/>
      <c r="J782" s="7" t="s">
        <v>168</v>
      </c>
      <c r="K782" s="7" t="s">
        <v>23</v>
      </c>
      <c r="L782" s="7"/>
      <c r="M782" s="7"/>
      <c r="N782" s="7"/>
      <c r="O782" s="10"/>
      <c r="P782" s="10"/>
      <c r="Q782" s="7" t="s">
        <v>23</v>
      </c>
      <c r="R782" s="7">
        <v>33.0</v>
      </c>
      <c r="S782" s="7">
        <v>51.0</v>
      </c>
      <c r="T782" s="7"/>
      <c r="U782" s="7"/>
      <c r="V782" s="7"/>
      <c r="W782" s="10"/>
    </row>
    <row r="783" ht="12.75" customHeight="1">
      <c r="A783" s="7" t="str">
        <f>"28.05.2005 09:03:00"</f>
        <v>28.05.2005 09:03:00</v>
      </c>
      <c r="B783" s="8" t="s">
        <v>99</v>
      </c>
      <c r="C783" s="7" t="s">
        <v>131</v>
      </c>
      <c r="D783" s="7">
        <v>74.0</v>
      </c>
      <c r="E783" s="8">
        <v>5.0</v>
      </c>
      <c r="F783" s="7">
        <v>37.0</v>
      </c>
      <c r="G783" s="9">
        <v>4484.0</v>
      </c>
      <c r="H783" s="7" t="s">
        <v>21</v>
      </c>
      <c r="I783" s="7"/>
      <c r="J783" s="7" t="s">
        <v>184</v>
      </c>
      <c r="K783" s="7" t="s">
        <v>40</v>
      </c>
      <c r="L783" s="7"/>
      <c r="M783" s="7"/>
      <c r="N783" s="7"/>
      <c r="O783" s="10"/>
      <c r="P783" s="10"/>
      <c r="Q783" s="7" t="s">
        <v>23</v>
      </c>
      <c r="R783" s="7">
        <v>33.0</v>
      </c>
      <c r="S783" s="7">
        <v>44.0</v>
      </c>
      <c r="T783" s="7"/>
      <c r="U783" s="7"/>
      <c r="V783" s="7"/>
      <c r="W783" s="10"/>
    </row>
    <row r="784" ht="12.75" customHeight="1">
      <c r="A784" s="7" t="str">
        <f>"30.04.2005 09:04:00"</f>
        <v>30.04.2005 09:04:00</v>
      </c>
      <c r="B784" s="8" t="s">
        <v>99</v>
      </c>
      <c r="C784" s="7" t="s">
        <v>131</v>
      </c>
      <c r="D784" s="7">
        <v>74.0</v>
      </c>
      <c r="E784" s="8">
        <v>51.0</v>
      </c>
      <c r="F784" s="7">
        <v>36.0</v>
      </c>
      <c r="G784" s="9">
        <v>2577.0</v>
      </c>
      <c r="H784" s="7" t="s">
        <v>21</v>
      </c>
      <c r="I784" s="7"/>
      <c r="J784" s="7" t="s">
        <v>178</v>
      </c>
      <c r="K784" s="7" t="s">
        <v>23</v>
      </c>
      <c r="L784" s="7"/>
      <c r="M784" s="7"/>
      <c r="N784" s="7"/>
      <c r="O784" s="10"/>
      <c r="P784" s="10"/>
      <c r="Q784" s="7" t="s">
        <v>23</v>
      </c>
      <c r="R784" s="7">
        <v>33.0</v>
      </c>
      <c r="S784" s="7">
        <v>51.0</v>
      </c>
      <c r="T784" s="7"/>
      <c r="U784" s="7"/>
      <c r="V784" s="7"/>
      <c r="W784" s="10"/>
    </row>
    <row r="785" ht="12.75" customHeight="1">
      <c r="A785" s="7" t="str">
        <f>"20.05.2005 08:00:00"</f>
        <v>20.05.2005 08:00:00</v>
      </c>
      <c r="B785" s="8" t="s">
        <v>99</v>
      </c>
      <c r="C785" s="7" t="s">
        <v>131</v>
      </c>
      <c r="D785" s="7">
        <v>74.0</v>
      </c>
      <c r="E785" s="8">
        <v>51.0</v>
      </c>
      <c r="F785" s="7">
        <v>37.0</v>
      </c>
      <c r="G785" s="9">
        <v>4340.0</v>
      </c>
      <c r="H785" s="7" t="s">
        <v>21</v>
      </c>
      <c r="I785" s="7"/>
      <c r="J785" s="7" t="s">
        <v>29</v>
      </c>
      <c r="K785" s="7" t="s">
        <v>23</v>
      </c>
      <c r="L785" s="7"/>
      <c r="M785" s="7"/>
      <c r="N785" s="7"/>
      <c r="O785" s="10"/>
      <c r="P785" s="10"/>
      <c r="Q785" s="7" t="s">
        <v>23</v>
      </c>
      <c r="R785" s="7">
        <v>33.0</v>
      </c>
      <c r="S785" s="7">
        <v>31.0</v>
      </c>
      <c r="T785" s="7"/>
      <c r="U785" s="7"/>
      <c r="V785" s="7"/>
      <c r="W785" s="10"/>
    </row>
    <row r="786" ht="12.75" customHeight="1">
      <c r="A786" s="7" t="str">
        <f>"30.05.2005 12:00:00"</f>
        <v>30.05.2005 12:00:00</v>
      </c>
      <c r="B786" s="8" t="s">
        <v>99</v>
      </c>
      <c r="C786" s="7" t="s">
        <v>131</v>
      </c>
      <c r="D786" s="7">
        <v>74.0</v>
      </c>
      <c r="E786" s="8">
        <v>515.0</v>
      </c>
      <c r="F786" s="7">
        <v>37.0</v>
      </c>
      <c r="G786" s="9">
        <v>4925.0</v>
      </c>
      <c r="H786" s="7" t="s">
        <v>21</v>
      </c>
      <c r="I786" s="7"/>
      <c r="J786" s="7" t="s">
        <v>134</v>
      </c>
      <c r="K786" s="7" t="s">
        <v>23</v>
      </c>
      <c r="L786" s="7"/>
      <c r="M786" s="7"/>
      <c r="N786" s="7"/>
      <c r="O786" s="10"/>
      <c r="P786" s="10"/>
      <c r="Q786" s="7" t="s">
        <v>23</v>
      </c>
      <c r="R786" s="7">
        <v>33.0</v>
      </c>
      <c r="S786" s="7">
        <v>11.0</v>
      </c>
      <c r="T786" s="7"/>
      <c r="U786" s="7"/>
      <c r="V786" s="7"/>
      <c r="W786" s="10"/>
    </row>
    <row r="787" ht="12.75" customHeight="1">
      <c r="A787" s="7" t="str">
        <f>"06.06.2005 09:00:00"</f>
        <v>06.06.2005 09:00:00</v>
      </c>
      <c r="B787" s="8" t="s">
        <v>99</v>
      </c>
      <c r="C787" s="7" t="s">
        <v>131</v>
      </c>
      <c r="D787" s="7">
        <v>74.0</v>
      </c>
      <c r="E787" s="8">
        <v>525.0</v>
      </c>
      <c r="F787" s="7"/>
      <c r="G787" s="9">
        <v>5005.0</v>
      </c>
      <c r="H787" s="7" t="s">
        <v>21</v>
      </c>
      <c r="I787" s="7"/>
      <c r="J787" s="7" t="s">
        <v>159</v>
      </c>
      <c r="K787" s="7" t="s">
        <v>23</v>
      </c>
      <c r="L787" s="7"/>
      <c r="M787" s="7"/>
      <c r="N787" s="7"/>
      <c r="O787" s="10"/>
      <c r="P787" s="10"/>
      <c r="Q787" s="7" t="s">
        <v>23</v>
      </c>
      <c r="R787" s="7">
        <v>33.0</v>
      </c>
      <c r="S787" s="7">
        <v>26.0</v>
      </c>
      <c r="T787" s="7"/>
      <c r="U787" s="7"/>
      <c r="V787" s="7"/>
      <c r="W787" s="10"/>
    </row>
    <row r="788" ht="12.75" customHeight="1">
      <c r="A788" s="7" t="str">
        <f>"27.05.2005 09:00:00"</f>
        <v>27.05.2005 09:00:00</v>
      </c>
      <c r="B788" s="8" t="s">
        <v>99</v>
      </c>
      <c r="C788" s="7" t="s">
        <v>131</v>
      </c>
      <c r="D788" s="7">
        <v>74.0</v>
      </c>
      <c r="E788" s="8">
        <v>545.0</v>
      </c>
      <c r="F788" s="7"/>
      <c r="G788" s="9">
        <v>4467.0</v>
      </c>
      <c r="H788" s="7" t="s">
        <v>21</v>
      </c>
      <c r="I788" s="7"/>
      <c r="J788" s="7" t="s">
        <v>161</v>
      </c>
      <c r="K788" s="7" t="s">
        <v>23</v>
      </c>
      <c r="L788" s="7"/>
      <c r="M788" s="7"/>
      <c r="N788" s="7"/>
      <c r="O788" s="10"/>
      <c r="P788" s="10"/>
      <c r="Q788" s="7" t="s">
        <v>23</v>
      </c>
      <c r="R788" s="7">
        <v>33.0</v>
      </c>
      <c r="S788" s="7">
        <v>26.0</v>
      </c>
      <c r="T788" s="7"/>
      <c r="U788" s="7"/>
      <c r="V788" s="7"/>
      <c r="W788" s="10"/>
    </row>
    <row r="789" ht="12.75" customHeight="1">
      <c r="A789" s="7" t="str">
        <f>"06.06.2005 11:30:00"</f>
        <v>06.06.2005 11:30:00</v>
      </c>
      <c r="B789" s="8" t="s">
        <v>99</v>
      </c>
      <c r="C789" s="7" t="s">
        <v>131</v>
      </c>
      <c r="D789" s="7">
        <v>75.0</v>
      </c>
      <c r="E789" s="8">
        <v>42.0</v>
      </c>
      <c r="F789" s="7"/>
      <c r="G789" s="9">
        <v>5004.0</v>
      </c>
      <c r="H789" s="7" t="s">
        <v>21</v>
      </c>
      <c r="I789" s="7"/>
      <c r="J789" s="7" t="s">
        <v>146</v>
      </c>
      <c r="K789" s="7" t="s">
        <v>23</v>
      </c>
      <c r="L789" s="7"/>
      <c r="M789" s="7"/>
      <c r="N789" s="7"/>
      <c r="O789" s="10"/>
      <c r="P789" s="10"/>
      <c r="Q789" s="7" t="s">
        <v>23</v>
      </c>
      <c r="R789" s="7">
        <v>33.0</v>
      </c>
      <c r="S789" s="7">
        <v>51.0</v>
      </c>
      <c r="T789" s="7"/>
      <c r="U789" s="7"/>
      <c r="V789" s="7"/>
      <c r="W789" s="10"/>
    </row>
    <row r="790" ht="12.75" customHeight="1">
      <c r="A790" s="7" t="str">
        <f>"22.05.2005 08:00:00"</f>
        <v>22.05.2005 08:00:00</v>
      </c>
      <c r="B790" s="8" t="s">
        <v>99</v>
      </c>
      <c r="C790" s="7" t="s">
        <v>131</v>
      </c>
      <c r="D790" s="7">
        <v>75.0</v>
      </c>
      <c r="E790" s="8">
        <v>43.0</v>
      </c>
      <c r="F790" s="7">
        <v>35.0</v>
      </c>
      <c r="G790" s="9">
        <v>9999.0</v>
      </c>
      <c r="H790" s="7" t="s">
        <v>21</v>
      </c>
      <c r="I790" s="7"/>
      <c r="J790" s="7" t="s">
        <v>161</v>
      </c>
      <c r="K790" s="7" t="s">
        <v>23</v>
      </c>
      <c r="L790" s="7"/>
      <c r="M790" s="7"/>
      <c r="N790" s="7"/>
      <c r="O790" s="10"/>
      <c r="P790" s="10"/>
      <c r="Q790" s="7" t="s">
        <v>23</v>
      </c>
      <c r="R790" s="7">
        <v>33.0</v>
      </c>
      <c r="S790" s="7">
        <v>26.0</v>
      </c>
      <c r="T790" s="7"/>
      <c r="U790" s="7"/>
      <c r="V790" s="7"/>
      <c r="W790" s="10"/>
    </row>
    <row r="791" ht="12.75" customHeight="1">
      <c r="A791" s="7" t="str">
        <f>"14.05.2005 18:03:00"</f>
        <v>14.05.2005 18:03:00</v>
      </c>
      <c r="B791" s="8" t="s">
        <v>99</v>
      </c>
      <c r="C791" s="7" t="s">
        <v>131</v>
      </c>
      <c r="D791" s="7">
        <v>75.0</v>
      </c>
      <c r="E791" s="8">
        <v>435.0</v>
      </c>
      <c r="F791" s="7">
        <v>38.0</v>
      </c>
      <c r="G791" s="9">
        <v>4304.0</v>
      </c>
      <c r="H791" s="7" t="s">
        <v>21</v>
      </c>
      <c r="I791" s="7"/>
      <c r="J791" s="7" t="s">
        <v>144</v>
      </c>
      <c r="K791" s="7" t="s">
        <v>23</v>
      </c>
      <c r="L791" s="7"/>
      <c r="M791" s="7"/>
      <c r="N791" s="7"/>
      <c r="O791" s="10"/>
      <c r="P791" s="10"/>
      <c r="Q791" s="7" t="s">
        <v>23</v>
      </c>
      <c r="R791" s="7">
        <v>0.0</v>
      </c>
      <c r="S791" s="7">
        <v>0.0</v>
      </c>
      <c r="T791" s="7"/>
      <c r="U791" s="7"/>
      <c r="V791" s="7"/>
      <c r="W791" s="10"/>
    </row>
    <row r="792" ht="12.75" customHeight="1">
      <c r="A792" s="7" t="str">
        <f>"30.05.2005 11:00:00"</f>
        <v>30.05.2005 11:00:00</v>
      </c>
      <c r="B792" s="8" t="s">
        <v>99</v>
      </c>
      <c r="C792" s="7" t="s">
        <v>131</v>
      </c>
      <c r="D792" s="7">
        <v>75.0</v>
      </c>
      <c r="E792" s="8">
        <v>44.0</v>
      </c>
      <c r="F792" s="7">
        <v>38.0</v>
      </c>
      <c r="G792" s="9">
        <v>4921.0</v>
      </c>
      <c r="H792" s="7" t="s">
        <v>21</v>
      </c>
      <c r="I792" s="7"/>
      <c r="J792" s="7" t="s">
        <v>136</v>
      </c>
      <c r="K792" s="7" t="s">
        <v>23</v>
      </c>
      <c r="L792" s="7"/>
      <c r="M792" s="7"/>
      <c r="N792" s="7"/>
      <c r="O792" s="10"/>
      <c r="P792" s="10"/>
      <c r="Q792" s="7" t="s">
        <v>23</v>
      </c>
      <c r="R792" s="7">
        <v>33.0</v>
      </c>
      <c r="S792" s="7">
        <v>24.0</v>
      </c>
      <c r="T792" s="7"/>
      <c r="U792" s="7"/>
      <c r="V792" s="7"/>
      <c r="W792" s="10"/>
    </row>
    <row r="793" ht="12.75" customHeight="1">
      <c r="A793" s="7" t="str">
        <f>"12.06.2005 08:00:00"</f>
        <v>12.06.2005 08:00:00</v>
      </c>
      <c r="B793" s="8" t="s">
        <v>99</v>
      </c>
      <c r="C793" s="7" t="s">
        <v>131</v>
      </c>
      <c r="D793" s="7">
        <v>75.0</v>
      </c>
      <c r="E793" s="8">
        <v>44.0</v>
      </c>
      <c r="F793" s="7"/>
      <c r="G793" s="9">
        <v>5055.0</v>
      </c>
      <c r="H793" s="7" t="s">
        <v>21</v>
      </c>
      <c r="I793" s="7"/>
      <c r="J793" s="7" t="s">
        <v>182</v>
      </c>
      <c r="K793" s="7" t="s">
        <v>23</v>
      </c>
      <c r="L793" s="7"/>
      <c r="M793" s="7"/>
      <c r="N793" s="7"/>
      <c r="O793" s="10"/>
      <c r="P793" s="10"/>
      <c r="Q793" s="7" t="s">
        <v>23</v>
      </c>
      <c r="R793" s="7">
        <v>33.0</v>
      </c>
      <c r="S793" s="7">
        <v>44.0</v>
      </c>
      <c r="T793" s="7"/>
      <c r="U793" s="7"/>
      <c r="V793" s="7"/>
      <c r="W793" s="10"/>
    </row>
    <row r="794" ht="12.75" customHeight="1">
      <c r="A794" s="7" t="str">
        <f>"15.06.2005 14:00:00"</f>
        <v>15.06.2005 14:00:00</v>
      </c>
      <c r="B794" s="8" t="s">
        <v>99</v>
      </c>
      <c r="C794" s="7" t="s">
        <v>131</v>
      </c>
      <c r="D794" s="7">
        <v>75.0</v>
      </c>
      <c r="E794" s="8">
        <v>44.0</v>
      </c>
      <c r="F794" s="7"/>
      <c r="G794" s="9">
        <v>5089.0</v>
      </c>
      <c r="H794" s="7" t="s">
        <v>21</v>
      </c>
      <c r="I794" s="7"/>
      <c r="J794" s="7" t="s">
        <v>143</v>
      </c>
      <c r="K794" s="7" t="s">
        <v>23</v>
      </c>
      <c r="L794" s="7"/>
      <c r="M794" s="7"/>
      <c r="N794" s="7"/>
      <c r="O794" s="10"/>
      <c r="P794" s="10"/>
      <c r="Q794" s="7" t="s">
        <v>23</v>
      </c>
      <c r="R794" s="7">
        <v>33.0</v>
      </c>
      <c r="S794" s="7">
        <v>16.0</v>
      </c>
      <c r="T794" s="7"/>
      <c r="U794" s="7"/>
      <c r="V794" s="7"/>
      <c r="W794" s="10"/>
    </row>
    <row r="795" ht="12.75" customHeight="1">
      <c r="A795" s="7" t="str">
        <f>"02.07.2005 12:00:00"</f>
        <v>02.07.2005 12:00:00</v>
      </c>
      <c r="B795" s="8" t="s">
        <v>99</v>
      </c>
      <c r="C795" s="7" t="s">
        <v>131</v>
      </c>
      <c r="D795" s="7">
        <v>75.0</v>
      </c>
      <c r="E795" s="8">
        <v>44.0</v>
      </c>
      <c r="F795" s="7"/>
      <c r="G795" s="9">
        <v>5247.0</v>
      </c>
      <c r="H795" s="7" t="s">
        <v>21</v>
      </c>
      <c r="I795" s="7"/>
      <c r="J795" s="7" t="s">
        <v>136</v>
      </c>
      <c r="K795" s="7" t="s">
        <v>23</v>
      </c>
      <c r="L795" s="7"/>
      <c r="M795" s="7"/>
      <c r="N795" s="7"/>
      <c r="O795" s="10"/>
      <c r="P795" s="10"/>
      <c r="Q795" s="7" t="s">
        <v>23</v>
      </c>
      <c r="R795" s="7">
        <v>33.0</v>
      </c>
      <c r="S795" s="7">
        <v>5.0</v>
      </c>
      <c r="T795" s="7"/>
      <c r="U795" s="7"/>
      <c r="V795" s="7"/>
      <c r="W795" s="10"/>
    </row>
    <row r="796" ht="12.75" customHeight="1">
      <c r="A796" s="7" t="str">
        <f>"14.05.2005 13:00:00"</f>
        <v>14.05.2005 13:00:00</v>
      </c>
      <c r="B796" s="8" t="s">
        <v>99</v>
      </c>
      <c r="C796" s="7" t="s">
        <v>131</v>
      </c>
      <c r="D796" s="7">
        <v>75.0</v>
      </c>
      <c r="E796" s="8">
        <v>45.0</v>
      </c>
      <c r="F796" s="7">
        <v>38.0</v>
      </c>
      <c r="G796" s="9">
        <v>4299.0</v>
      </c>
      <c r="H796" s="7" t="s">
        <v>21</v>
      </c>
      <c r="I796" s="7"/>
      <c r="J796" s="7" t="s">
        <v>136</v>
      </c>
      <c r="K796" s="7" t="s">
        <v>23</v>
      </c>
      <c r="L796" s="7"/>
      <c r="M796" s="7"/>
      <c r="N796" s="7"/>
      <c r="O796" s="10"/>
      <c r="P796" s="10"/>
      <c r="Q796" s="7" t="s">
        <v>23</v>
      </c>
      <c r="R796" s="7">
        <v>33.0</v>
      </c>
      <c r="S796" s="7">
        <v>11.0</v>
      </c>
      <c r="T796" s="7"/>
      <c r="U796" s="7"/>
      <c r="V796" s="7"/>
      <c r="W796" s="10"/>
    </row>
    <row r="797" ht="12.75" customHeight="1">
      <c r="A797" s="7" t="str">
        <f>"22.05.2005 15:00:00"</f>
        <v>22.05.2005 15:00:00</v>
      </c>
      <c r="B797" s="8" t="s">
        <v>99</v>
      </c>
      <c r="C797" s="7" t="s">
        <v>131</v>
      </c>
      <c r="D797" s="7">
        <v>75.0</v>
      </c>
      <c r="E797" s="8">
        <v>45.0</v>
      </c>
      <c r="F797" s="7">
        <v>35.0</v>
      </c>
      <c r="G797" s="9">
        <v>4409.0</v>
      </c>
      <c r="H797" s="7" t="s">
        <v>21</v>
      </c>
      <c r="I797" s="7"/>
      <c r="J797" s="7" t="s">
        <v>185</v>
      </c>
      <c r="K797" s="7" t="s">
        <v>23</v>
      </c>
      <c r="L797" s="7"/>
      <c r="M797" s="7"/>
      <c r="N797" s="7"/>
      <c r="O797" s="10"/>
      <c r="P797" s="10"/>
      <c r="Q797" s="7" t="s">
        <v>23</v>
      </c>
      <c r="R797" s="7">
        <v>33.0</v>
      </c>
      <c r="S797" s="7">
        <v>59.0</v>
      </c>
      <c r="T797" s="7"/>
      <c r="U797" s="7"/>
      <c r="V797" s="7"/>
      <c r="W797" s="10"/>
    </row>
    <row r="798" ht="12.75" customHeight="1">
      <c r="A798" s="7" t="str">
        <f>"22.05.2005 18:03:00"</f>
        <v>22.05.2005 18:03:00</v>
      </c>
      <c r="B798" s="8" t="s">
        <v>99</v>
      </c>
      <c r="C798" s="7" t="s">
        <v>131</v>
      </c>
      <c r="D798" s="7">
        <v>75.0</v>
      </c>
      <c r="E798" s="8">
        <v>45.0</v>
      </c>
      <c r="F798" s="7">
        <v>35.0</v>
      </c>
      <c r="G798" s="9">
        <v>4421.0</v>
      </c>
      <c r="H798" s="7" t="s">
        <v>21</v>
      </c>
      <c r="I798" s="7"/>
      <c r="J798" s="7" t="s">
        <v>161</v>
      </c>
      <c r="K798" s="7" t="s">
        <v>23</v>
      </c>
      <c r="L798" s="7"/>
      <c r="M798" s="7"/>
      <c r="N798" s="7"/>
      <c r="O798" s="10"/>
      <c r="P798" s="10"/>
      <c r="Q798" s="7" t="s">
        <v>23</v>
      </c>
      <c r="R798" s="7">
        <v>33.0</v>
      </c>
      <c r="S798" s="7">
        <v>24.0</v>
      </c>
      <c r="T798" s="7"/>
      <c r="U798" s="7"/>
      <c r="V798" s="7"/>
      <c r="W798" s="10"/>
    </row>
    <row r="799" ht="12.75" customHeight="1">
      <c r="A799" s="7" t="str">
        <f>"30.05.2005 07:00:00"</f>
        <v>30.05.2005 07:00:00</v>
      </c>
      <c r="B799" s="8" t="s">
        <v>99</v>
      </c>
      <c r="C799" s="7" t="s">
        <v>131</v>
      </c>
      <c r="D799" s="7">
        <v>75.0</v>
      </c>
      <c r="E799" s="8">
        <v>45.0</v>
      </c>
      <c r="F799" s="7">
        <v>39.0</v>
      </c>
      <c r="G799" s="9">
        <v>4920.0</v>
      </c>
      <c r="H799" s="7" t="s">
        <v>21</v>
      </c>
      <c r="I799" s="7"/>
      <c r="J799" s="7" t="s">
        <v>145</v>
      </c>
      <c r="K799" s="7" t="s">
        <v>23</v>
      </c>
      <c r="L799" s="7"/>
      <c r="M799" s="7"/>
      <c r="N799" s="7"/>
      <c r="O799" s="10"/>
      <c r="P799" s="10"/>
      <c r="Q799" s="7" t="s">
        <v>23</v>
      </c>
      <c r="R799" s="7">
        <v>33.0</v>
      </c>
      <c r="S799" s="7">
        <v>26.0</v>
      </c>
      <c r="T799" s="7"/>
      <c r="U799" s="7"/>
      <c r="V799" s="7"/>
      <c r="W799" s="10"/>
    </row>
    <row r="800" ht="12.75" customHeight="1">
      <c r="A800" s="7" t="str">
        <f>"07.06.2005 20:00:00"</f>
        <v>07.06.2005 20:00:00</v>
      </c>
      <c r="B800" s="8" t="s">
        <v>99</v>
      </c>
      <c r="C800" s="7" t="s">
        <v>131</v>
      </c>
      <c r="D800" s="7">
        <v>75.0</v>
      </c>
      <c r="E800" s="8">
        <v>45.0</v>
      </c>
      <c r="F800" s="7">
        <v>38.0</v>
      </c>
      <c r="G800" s="9">
        <v>5026.0</v>
      </c>
      <c r="H800" s="7" t="s">
        <v>21</v>
      </c>
      <c r="I800" s="7"/>
      <c r="J800" s="7" t="s">
        <v>165</v>
      </c>
      <c r="K800" s="7" t="s">
        <v>23</v>
      </c>
      <c r="L800" s="7"/>
      <c r="M800" s="7"/>
      <c r="N800" s="7"/>
      <c r="O800" s="10"/>
      <c r="P800" s="10"/>
      <c r="Q800" s="7" t="s">
        <v>23</v>
      </c>
      <c r="R800" s="7">
        <v>33.0</v>
      </c>
      <c r="S800" s="7">
        <v>44.0</v>
      </c>
      <c r="T800" s="7"/>
      <c r="U800" s="7"/>
      <c r="V800" s="7"/>
      <c r="W800" s="10"/>
    </row>
    <row r="801" ht="12.75" customHeight="1">
      <c r="A801" s="7" t="str">
        <f>"07.06.2005 13:00:00"</f>
        <v>07.06.2005 13:00:00</v>
      </c>
      <c r="B801" s="8" t="s">
        <v>99</v>
      </c>
      <c r="C801" s="7" t="s">
        <v>131</v>
      </c>
      <c r="D801" s="7">
        <v>75.0</v>
      </c>
      <c r="E801" s="8">
        <v>455.0</v>
      </c>
      <c r="F801" s="7">
        <v>39.0</v>
      </c>
      <c r="G801" s="9">
        <v>5021.0</v>
      </c>
      <c r="H801" s="7" t="s">
        <v>21</v>
      </c>
      <c r="I801" s="7"/>
      <c r="J801" s="7" t="s">
        <v>146</v>
      </c>
      <c r="K801" s="7" t="s">
        <v>23</v>
      </c>
      <c r="L801" s="7"/>
      <c r="M801" s="7"/>
      <c r="N801" s="7"/>
      <c r="O801" s="10"/>
      <c r="P801" s="10"/>
      <c r="Q801" s="7" t="s">
        <v>23</v>
      </c>
      <c r="R801" s="7">
        <v>33.0</v>
      </c>
      <c r="S801" s="7">
        <v>51.0</v>
      </c>
      <c r="T801" s="7"/>
      <c r="U801" s="7"/>
      <c r="V801" s="7"/>
      <c r="W801" s="10"/>
    </row>
    <row r="802" ht="12.75" customHeight="1">
      <c r="A802" s="7" t="str">
        <f>"30.04.2005 07:03:00"</f>
        <v>30.04.2005 07:03:00</v>
      </c>
      <c r="B802" s="8" t="s">
        <v>99</v>
      </c>
      <c r="C802" s="7" t="s">
        <v>131</v>
      </c>
      <c r="D802" s="7">
        <v>75.0</v>
      </c>
      <c r="E802" s="8">
        <v>46.0</v>
      </c>
      <c r="F802" s="7">
        <v>38.0</v>
      </c>
      <c r="G802" s="9">
        <v>4107.0</v>
      </c>
      <c r="H802" s="7" t="s">
        <v>21</v>
      </c>
      <c r="I802" s="7"/>
      <c r="J802" s="7" t="s">
        <v>186</v>
      </c>
      <c r="K802" s="7" t="s">
        <v>23</v>
      </c>
      <c r="L802" s="7"/>
      <c r="M802" s="7"/>
      <c r="N802" s="7"/>
      <c r="O802" s="10"/>
      <c r="P802" s="10"/>
      <c r="Q802" s="7" t="s">
        <v>23</v>
      </c>
      <c r="R802" s="7">
        <v>33.0</v>
      </c>
      <c r="S802" s="7">
        <v>26.0</v>
      </c>
      <c r="T802" s="7"/>
      <c r="U802" s="7"/>
      <c r="V802" s="7"/>
      <c r="W802" s="10"/>
    </row>
    <row r="803" ht="12.75" customHeight="1">
      <c r="A803" s="7" t="str">
        <f>"21.05.2005 18:00:00"</f>
        <v>21.05.2005 18:00:00</v>
      </c>
      <c r="B803" s="8" t="s">
        <v>99</v>
      </c>
      <c r="C803" s="7" t="s">
        <v>131</v>
      </c>
      <c r="D803" s="7">
        <v>75.0</v>
      </c>
      <c r="E803" s="8">
        <v>46.0</v>
      </c>
      <c r="F803" s="7">
        <v>36.0</v>
      </c>
      <c r="G803" s="9">
        <v>4389.0</v>
      </c>
      <c r="H803" s="7" t="s">
        <v>21</v>
      </c>
      <c r="I803" s="7"/>
      <c r="J803" s="7" t="s">
        <v>161</v>
      </c>
      <c r="K803" s="7" t="s">
        <v>23</v>
      </c>
      <c r="L803" s="7"/>
      <c r="M803" s="7"/>
      <c r="N803" s="7"/>
      <c r="O803" s="10"/>
      <c r="P803" s="10"/>
      <c r="Q803" s="7" t="s">
        <v>23</v>
      </c>
      <c r="R803" s="7">
        <v>33.0</v>
      </c>
      <c r="S803" s="7">
        <v>51.0</v>
      </c>
      <c r="T803" s="7"/>
      <c r="U803" s="7"/>
      <c r="V803" s="7"/>
      <c r="W803" s="10"/>
    </row>
    <row r="804" ht="12.75" customHeight="1">
      <c r="A804" s="7" t="str">
        <f>"29.05.2005 15:00:00"</f>
        <v>29.05.2005 15:00:00</v>
      </c>
      <c r="B804" s="8" t="s">
        <v>99</v>
      </c>
      <c r="C804" s="7" t="s">
        <v>131</v>
      </c>
      <c r="D804" s="7">
        <v>75.0</v>
      </c>
      <c r="E804" s="8">
        <v>46.0</v>
      </c>
      <c r="F804" s="7">
        <v>38.0</v>
      </c>
      <c r="G804" s="9">
        <v>4905.0</v>
      </c>
      <c r="H804" s="7" t="s">
        <v>21</v>
      </c>
      <c r="I804" s="7"/>
      <c r="J804" s="7" t="s">
        <v>133</v>
      </c>
      <c r="K804" s="7" t="s">
        <v>23</v>
      </c>
      <c r="L804" s="7"/>
      <c r="M804" s="7"/>
      <c r="N804" s="7"/>
      <c r="O804" s="10"/>
      <c r="P804" s="10"/>
      <c r="Q804" s="7" t="s">
        <v>23</v>
      </c>
      <c r="R804" s="7">
        <v>33.0</v>
      </c>
      <c r="S804" s="7">
        <v>44.0</v>
      </c>
      <c r="T804" s="7"/>
      <c r="U804" s="7"/>
      <c r="V804" s="7"/>
      <c r="W804" s="10"/>
    </row>
    <row r="805" ht="12.75" customHeight="1">
      <c r="A805" s="7" t="str">
        <f>"21.05.2005 13:00:00"</f>
        <v>21.05.2005 13:00:00</v>
      </c>
      <c r="B805" s="8" t="s">
        <v>99</v>
      </c>
      <c r="C805" s="7" t="s">
        <v>131</v>
      </c>
      <c r="D805" s="7">
        <v>75.0</v>
      </c>
      <c r="E805" s="8">
        <v>465.0</v>
      </c>
      <c r="F805" s="7">
        <v>37.0</v>
      </c>
      <c r="G805" s="9">
        <v>4377.0</v>
      </c>
      <c r="H805" s="7" t="s">
        <v>21</v>
      </c>
      <c r="I805" s="7"/>
      <c r="J805" s="7" t="s">
        <v>187</v>
      </c>
      <c r="K805" s="7" t="s">
        <v>40</v>
      </c>
      <c r="L805" s="7"/>
      <c r="M805" s="7"/>
      <c r="N805" s="7"/>
      <c r="O805" s="10"/>
      <c r="P805" s="10"/>
      <c r="Q805" s="7" t="s">
        <v>23</v>
      </c>
      <c r="R805" s="7">
        <v>33.0</v>
      </c>
      <c r="S805" s="7">
        <v>24.0</v>
      </c>
      <c r="T805" s="7"/>
      <c r="U805" s="7"/>
      <c r="V805" s="7"/>
      <c r="W805" s="10"/>
    </row>
    <row r="806" ht="12.75" customHeight="1">
      <c r="A806" s="7" t="str">
        <f>"04.07.2005 11:00:00"</f>
        <v>04.07.2005 11:00:00</v>
      </c>
      <c r="B806" s="8" t="s">
        <v>99</v>
      </c>
      <c r="C806" s="7" t="s">
        <v>131</v>
      </c>
      <c r="D806" s="7">
        <v>75.0</v>
      </c>
      <c r="E806" s="8">
        <v>465.0</v>
      </c>
      <c r="F806" s="7"/>
      <c r="G806" s="9">
        <v>5258.0</v>
      </c>
      <c r="H806" s="7" t="s">
        <v>21</v>
      </c>
      <c r="I806" s="7"/>
      <c r="J806" s="7" t="s">
        <v>188</v>
      </c>
      <c r="K806" s="7" t="s">
        <v>35</v>
      </c>
      <c r="L806" s="7"/>
      <c r="M806" s="7"/>
      <c r="N806" s="7"/>
      <c r="O806" s="10"/>
      <c r="P806" s="10"/>
      <c r="Q806" s="7" t="s">
        <v>23</v>
      </c>
      <c r="R806" s="7">
        <v>33.0</v>
      </c>
      <c r="S806" s="7">
        <v>24.0</v>
      </c>
      <c r="T806" s="7"/>
      <c r="U806" s="7"/>
      <c r="V806" s="7"/>
      <c r="W806" s="10"/>
    </row>
    <row r="807" ht="12.75" customHeight="1">
      <c r="A807" s="7" t="str">
        <f>"29.05.2005 12:00:00"</f>
        <v>29.05.2005 12:00:00</v>
      </c>
      <c r="B807" s="8" t="s">
        <v>99</v>
      </c>
      <c r="C807" s="7" t="s">
        <v>131</v>
      </c>
      <c r="D807" s="7">
        <v>75.0</v>
      </c>
      <c r="E807" s="8">
        <v>47.0</v>
      </c>
      <c r="F807" s="7"/>
      <c r="G807" s="9">
        <v>4902.0</v>
      </c>
      <c r="H807" s="7" t="s">
        <v>21</v>
      </c>
      <c r="I807" s="7"/>
      <c r="J807" s="7" t="s">
        <v>152</v>
      </c>
      <c r="K807" s="7" t="s">
        <v>23</v>
      </c>
      <c r="L807" s="7"/>
      <c r="M807" s="7"/>
      <c r="N807" s="7"/>
      <c r="O807" s="10"/>
      <c r="P807" s="10"/>
      <c r="Q807" s="7" t="s">
        <v>23</v>
      </c>
      <c r="R807" s="7">
        <v>33.0</v>
      </c>
      <c r="S807" s="7">
        <v>44.0</v>
      </c>
      <c r="T807" s="7"/>
      <c r="U807" s="7"/>
      <c r="V807" s="7"/>
      <c r="W807" s="10"/>
    </row>
    <row r="808" ht="12.75" customHeight="1">
      <c r="A808" s="7" t="str">
        <f>"10.06.2005 11:00:00"</f>
        <v>10.06.2005 11:00:00</v>
      </c>
      <c r="B808" s="8" t="s">
        <v>99</v>
      </c>
      <c r="C808" s="7" t="s">
        <v>131</v>
      </c>
      <c r="D808" s="7">
        <v>75.0</v>
      </c>
      <c r="E808" s="8">
        <v>47.0</v>
      </c>
      <c r="F808" s="7">
        <v>36.0</v>
      </c>
      <c r="G808" s="9">
        <v>5039.0</v>
      </c>
      <c r="H808" s="7" t="s">
        <v>21</v>
      </c>
      <c r="I808" s="7"/>
      <c r="J808" s="7" t="s">
        <v>143</v>
      </c>
      <c r="K808" s="7" t="s">
        <v>23</v>
      </c>
      <c r="L808" s="7"/>
      <c r="M808" s="7"/>
      <c r="N808" s="7"/>
      <c r="O808" s="10"/>
      <c r="P808" s="10"/>
      <c r="Q808" s="7" t="s">
        <v>23</v>
      </c>
      <c r="R808" s="7">
        <v>33.0</v>
      </c>
      <c r="S808" s="7">
        <v>51.0</v>
      </c>
      <c r="T808" s="7"/>
      <c r="U808" s="7"/>
      <c r="V808" s="7"/>
      <c r="W808" s="10"/>
    </row>
    <row r="809" ht="12.75" customHeight="1">
      <c r="A809" s="7" t="str">
        <f>"24.05.2005 08:30:00"</f>
        <v>24.05.2005 08:30:00</v>
      </c>
      <c r="B809" s="8" t="s">
        <v>99</v>
      </c>
      <c r="C809" s="7" t="s">
        <v>131</v>
      </c>
      <c r="D809" s="7">
        <v>75.0</v>
      </c>
      <c r="E809" s="8">
        <v>475.0</v>
      </c>
      <c r="F809" s="7"/>
      <c r="G809" s="9">
        <v>4437.0</v>
      </c>
      <c r="H809" s="7" t="s">
        <v>21</v>
      </c>
      <c r="I809" s="7"/>
      <c r="J809" s="7" t="s">
        <v>146</v>
      </c>
      <c r="K809" s="7" t="s">
        <v>23</v>
      </c>
      <c r="L809" s="7"/>
      <c r="M809" s="7"/>
      <c r="N809" s="7"/>
      <c r="O809" s="10"/>
      <c r="P809" s="10"/>
      <c r="Q809" s="7" t="s">
        <v>23</v>
      </c>
      <c r="R809" s="7">
        <v>33.0</v>
      </c>
      <c r="S809" s="7">
        <v>44.0</v>
      </c>
      <c r="T809" s="7"/>
      <c r="U809" s="7"/>
      <c r="V809" s="7"/>
      <c r="W809" s="10"/>
    </row>
    <row r="810" ht="12.75" customHeight="1">
      <c r="A810" s="7" t="str">
        <f>"02.05.2005 18:00:00"</f>
        <v>02.05.2005 18:00:00</v>
      </c>
      <c r="B810" s="8" t="s">
        <v>99</v>
      </c>
      <c r="C810" s="7" t="s">
        <v>131</v>
      </c>
      <c r="D810" s="7">
        <v>75.0</v>
      </c>
      <c r="E810" s="8">
        <v>48.0</v>
      </c>
      <c r="F810" s="7">
        <v>36.0</v>
      </c>
      <c r="G810" s="9">
        <v>9206.0</v>
      </c>
      <c r="H810" s="7" t="s">
        <v>21</v>
      </c>
      <c r="I810" s="7"/>
      <c r="J810" s="7" t="s">
        <v>138</v>
      </c>
      <c r="K810" s="7" t="s">
        <v>23</v>
      </c>
      <c r="L810" s="7"/>
      <c r="M810" s="7"/>
      <c r="N810" s="7"/>
      <c r="O810" s="10"/>
      <c r="P810" s="10"/>
      <c r="Q810" s="7" t="s">
        <v>23</v>
      </c>
      <c r="R810" s="7">
        <v>33.0</v>
      </c>
      <c r="S810" s="7">
        <v>11.0</v>
      </c>
      <c r="T810" s="7"/>
      <c r="U810" s="7"/>
      <c r="V810" s="7"/>
      <c r="W810" s="10"/>
    </row>
    <row r="811" ht="12.75" customHeight="1">
      <c r="A811" s="7" t="str">
        <f>"14.05.2005 11:00:00"</f>
        <v>14.05.2005 11:00:00</v>
      </c>
      <c r="B811" s="8" t="s">
        <v>99</v>
      </c>
      <c r="C811" s="7" t="s">
        <v>131</v>
      </c>
      <c r="D811" s="7">
        <v>75.0</v>
      </c>
      <c r="E811" s="8">
        <v>48.0</v>
      </c>
      <c r="F811" s="7"/>
      <c r="G811" s="9">
        <v>4296.0</v>
      </c>
      <c r="H811" s="7" t="s">
        <v>21</v>
      </c>
      <c r="I811" s="7"/>
      <c r="J811" s="7" t="s">
        <v>138</v>
      </c>
      <c r="K811" s="7" t="s">
        <v>23</v>
      </c>
      <c r="L811" s="7"/>
      <c r="M811" s="7"/>
      <c r="N811" s="7"/>
      <c r="O811" s="10"/>
      <c r="P811" s="10"/>
      <c r="Q811" s="7" t="s">
        <v>23</v>
      </c>
      <c r="R811" s="7">
        <v>33.0</v>
      </c>
      <c r="S811" s="7">
        <v>11.0</v>
      </c>
      <c r="T811" s="7"/>
      <c r="U811" s="7"/>
      <c r="V811" s="7"/>
      <c r="W811" s="10"/>
    </row>
    <row r="812" ht="12.75" customHeight="1">
      <c r="A812" s="7" t="str">
        <f>"21.05.2005 12:03:00"</f>
        <v>21.05.2005 12:03:00</v>
      </c>
      <c r="B812" s="8" t="s">
        <v>99</v>
      </c>
      <c r="C812" s="7" t="s">
        <v>131</v>
      </c>
      <c r="D812" s="7">
        <v>75.0</v>
      </c>
      <c r="E812" s="8">
        <v>48.0</v>
      </c>
      <c r="F812" s="7">
        <v>36.0</v>
      </c>
      <c r="G812" s="9">
        <v>4375.0</v>
      </c>
      <c r="H812" s="7" t="s">
        <v>21</v>
      </c>
      <c r="I812" s="7"/>
      <c r="J812" s="7" t="s">
        <v>151</v>
      </c>
      <c r="K812" s="7" t="s">
        <v>23</v>
      </c>
      <c r="L812" s="7"/>
      <c r="M812" s="7"/>
      <c r="N812" s="7"/>
      <c r="O812" s="10"/>
      <c r="P812" s="10"/>
      <c r="Q812" s="7" t="s">
        <v>23</v>
      </c>
      <c r="R812" s="7">
        <v>33.0</v>
      </c>
      <c r="S812" s="7">
        <v>31.0</v>
      </c>
      <c r="T812" s="7"/>
      <c r="U812" s="7"/>
      <c r="V812" s="7"/>
      <c r="W812" s="10"/>
    </row>
    <row r="813" ht="12.75" customHeight="1">
      <c r="A813" s="7" t="str">
        <f>"21.06.2005 12:00:00"</f>
        <v>21.06.2005 12:00:00</v>
      </c>
      <c r="B813" s="8" t="s">
        <v>99</v>
      </c>
      <c r="C813" s="7" t="s">
        <v>131</v>
      </c>
      <c r="D813" s="7">
        <v>75.0</v>
      </c>
      <c r="E813" s="8">
        <v>49.0</v>
      </c>
      <c r="F813" s="7"/>
      <c r="G813" s="9">
        <v>5216.0</v>
      </c>
      <c r="H813" s="7" t="s">
        <v>21</v>
      </c>
      <c r="I813" s="7"/>
      <c r="J813" s="7" t="s">
        <v>173</v>
      </c>
      <c r="K813" s="7" t="s">
        <v>23</v>
      </c>
      <c r="L813" s="7"/>
      <c r="M813" s="7"/>
      <c r="N813" s="7"/>
      <c r="O813" s="10"/>
      <c r="P813" s="10"/>
      <c r="Q813" s="7" t="s">
        <v>23</v>
      </c>
      <c r="R813" s="7">
        <v>33.0</v>
      </c>
      <c r="S813" s="7">
        <v>11.0</v>
      </c>
      <c r="T813" s="7"/>
      <c r="U813" s="7"/>
      <c r="V813" s="7"/>
      <c r="W813" s="10"/>
    </row>
    <row r="814" ht="12.75" customHeight="1">
      <c r="A814" s="7" t="str">
        <f>"01.05.2005 10:00:00"</f>
        <v>01.05.2005 10:00:00</v>
      </c>
      <c r="B814" s="8" t="s">
        <v>99</v>
      </c>
      <c r="C814" s="7" t="s">
        <v>131</v>
      </c>
      <c r="D814" s="7">
        <v>75.0</v>
      </c>
      <c r="E814" s="8">
        <v>5.0</v>
      </c>
      <c r="F814" s="7">
        <v>36.0</v>
      </c>
      <c r="G814" s="9">
        <v>2583.0</v>
      </c>
      <c r="H814" s="7" t="s">
        <v>21</v>
      </c>
      <c r="I814" s="7"/>
      <c r="J814" s="7" t="s">
        <v>132</v>
      </c>
      <c r="K814" s="7" t="s">
        <v>23</v>
      </c>
      <c r="L814" s="7"/>
      <c r="M814" s="7"/>
      <c r="N814" s="7"/>
      <c r="O814" s="10"/>
      <c r="P814" s="10"/>
      <c r="Q814" s="7" t="s">
        <v>23</v>
      </c>
      <c r="R814" s="7">
        <v>33.0</v>
      </c>
      <c r="S814" s="7">
        <v>59.0</v>
      </c>
      <c r="T814" s="7"/>
      <c r="U814" s="7"/>
      <c r="V814" s="7"/>
      <c r="W814" s="10"/>
    </row>
    <row r="815" ht="12.75" customHeight="1">
      <c r="A815" s="7" t="str">
        <f>"01.05.2005 14:00:00"</f>
        <v>01.05.2005 14:00:00</v>
      </c>
      <c r="B815" s="8" t="s">
        <v>99</v>
      </c>
      <c r="C815" s="7" t="s">
        <v>131</v>
      </c>
      <c r="D815" s="7">
        <v>75.0</v>
      </c>
      <c r="E815" s="8">
        <v>5.0</v>
      </c>
      <c r="F815" s="7">
        <v>36.0</v>
      </c>
      <c r="G815" s="9">
        <v>2588.0</v>
      </c>
      <c r="H815" s="7" t="s">
        <v>21</v>
      </c>
      <c r="I815" s="7"/>
      <c r="J815" s="7" t="s">
        <v>159</v>
      </c>
      <c r="K815" s="7" t="s">
        <v>23</v>
      </c>
      <c r="L815" s="7"/>
      <c r="M815" s="7"/>
      <c r="N815" s="7"/>
      <c r="O815" s="10"/>
      <c r="P815" s="10"/>
      <c r="Q815" s="7" t="s">
        <v>23</v>
      </c>
      <c r="R815" s="7">
        <v>33.0</v>
      </c>
      <c r="S815" s="7">
        <v>26.0</v>
      </c>
      <c r="T815" s="7"/>
      <c r="U815" s="7"/>
      <c r="V815" s="7"/>
      <c r="W815" s="10"/>
    </row>
    <row r="816" ht="12.75" customHeight="1">
      <c r="A816" s="7" t="str">
        <f>"30.05.2005 12:00:00"</f>
        <v>30.05.2005 12:00:00</v>
      </c>
      <c r="B816" s="8" t="s">
        <v>99</v>
      </c>
      <c r="C816" s="7" t="s">
        <v>131</v>
      </c>
      <c r="D816" s="7">
        <v>75.0</v>
      </c>
      <c r="E816" s="8">
        <v>5.0</v>
      </c>
      <c r="F816" s="7">
        <v>38.0</v>
      </c>
      <c r="G816" s="9">
        <v>4926.0</v>
      </c>
      <c r="H816" s="7" t="s">
        <v>21</v>
      </c>
      <c r="I816" s="7"/>
      <c r="J816" s="7" t="s">
        <v>136</v>
      </c>
      <c r="K816" s="7" t="s">
        <v>40</v>
      </c>
      <c r="L816" s="7"/>
      <c r="M816" s="7"/>
      <c r="N816" s="7"/>
      <c r="O816" s="10"/>
      <c r="P816" s="10"/>
      <c r="Q816" s="7" t="s">
        <v>23</v>
      </c>
      <c r="R816" s="7">
        <v>33.0</v>
      </c>
      <c r="S816" s="7">
        <v>21.0</v>
      </c>
      <c r="T816" s="7"/>
      <c r="U816" s="7"/>
      <c r="V816" s="7"/>
      <c r="W816" s="10"/>
    </row>
    <row r="817" ht="12.75" customHeight="1">
      <c r="A817" s="7" t="str">
        <f>"03.06.2005 08:30:00"</f>
        <v>03.06.2005 08:30:00</v>
      </c>
      <c r="B817" s="8" t="s">
        <v>99</v>
      </c>
      <c r="C817" s="7" t="s">
        <v>131</v>
      </c>
      <c r="D817" s="7">
        <v>75.0</v>
      </c>
      <c r="E817" s="8">
        <v>5.0</v>
      </c>
      <c r="F817" s="7">
        <v>38.0</v>
      </c>
      <c r="G817" s="9">
        <v>4958.0</v>
      </c>
      <c r="H817" s="7" t="s">
        <v>21</v>
      </c>
      <c r="I817" s="7"/>
      <c r="J817" s="7" t="s">
        <v>161</v>
      </c>
      <c r="K817" s="7" t="s">
        <v>23</v>
      </c>
      <c r="L817" s="7"/>
      <c r="M817" s="7"/>
      <c r="N817" s="7"/>
      <c r="O817" s="10"/>
      <c r="P817" s="10"/>
      <c r="Q817" s="7" t="s">
        <v>23</v>
      </c>
      <c r="R817" s="7">
        <v>33.0</v>
      </c>
      <c r="S817" s="7">
        <v>59.0</v>
      </c>
      <c r="T817" s="7"/>
      <c r="U817" s="7"/>
      <c r="V817" s="7"/>
      <c r="W817" s="10"/>
    </row>
    <row r="818" ht="12.75" customHeight="1">
      <c r="A818" s="7" t="str">
        <f>"10.06.2005 07:15:00"</f>
        <v>10.06.2005 07:15:00</v>
      </c>
      <c r="B818" s="8" t="s">
        <v>99</v>
      </c>
      <c r="C818" s="7" t="s">
        <v>131</v>
      </c>
      <c r="D818" s="7">
        <v>75.0</v>
      </c>
      <c r="E818" s="8">
        <v>5.0</v>
      </c>
      <c r="F818" s="7"/>
      <c r="G818" s="9">
        <v>5038.0</v>
      </c>
      <c r="H818" s="7" t="s">
        <v>21</v>
      </c>
      <c r="I818" s="7"/>
      <c r="J818" s="7" t="s">
        <v>29</v>
      </c>
      <c r="K818" s="7" t="s">
        <v>23</v>
      </c>
      <c r="L818" s="7"/>
      <c r="M818" s="7"/>
      <c r="N818" s="7"/>
      <c r="O818" s="10"/>
      <c r="P818" s="10"/>
      <c r="Q818" s="7" t="s">
        <v>23</v>
      </c>
      <c r="R818" s="7">
        <v>33.0</v>
      </c>
      <c r="S818" s="7">
        <v>31.0</v>
      </c>
      <c r="T818" s="7"/>
      <c r="U818" s="7"/>
      <c r="V818" s="7"/>
      <c r="W818" s="10"/>
    </row>
    <row r="819" ht="12.75" customHeight="1">
      <c r="A819" s="7" t="str">
        <f>"10.06.2005 09:30:00"</f>
        <v>10.06.2005 09:30:00</v>
      </c>
      <c r="B819" s="8" t="s">
        <v>99</v>
      </c>
      <c r="C819" s="7" t="s">
        <v>131</v>
      </c>
      <c r="D819" s="7">
        <v>75.0</v>
      </c>
      <c r="E819" s="8">
        <v>5.0</v>
      </c>
      <c r="F819" s="7"/>
      <c r="G819" s="9">
        <v>5035.0</v>
      </c>
      <c r="H819" s="7" t="s">
        <v>21</v>
      </c>
      <c r="I819" s="7"/>
      <c r="J819" s="7" t="s">
        <v>143</v>
      </c>
      <c r="K819" s="7" t="s">
        <v>23</v>
      </c>
      <c r="L819" s="7"/>
      <c r="M819" s="7"/>
      <c r="N819" s="7"/>
      <c r="O819" s="10"/>
      <c r="P819" s="10"/>
      <c r="Q819" s="7" t="s">
        <v>23</v>
      </c>
      <c r="R819" s="7">
        <v>33.0</v>
      </c>
      <c r="S819" s="7">
        <v>59.0</v>
      </c>
      <c r="T819" s="7"/>
      <c r="U819" s="7"/>
      <c r="V819" s="7"/>
      <c r="W819" s="10"/>
    </row>
    <row r="820" ht="12.75" customHeight="1">
      <c r="A820" s="7" t="str">
        <f>"05.07.2005 12:00:00"</f>
        <v>05.07.2005 12:00:00</v>
      </c>
      <c r="B820" s="8" t="s">
        <v>99</v>
      </c>
      <c r="C820" s="7" t="s">
        <v>131</v>
      </c>
      <c r="D820" s="7">
        <v>75.0</v>
      </c>
      <c r="E820" s="8">
        <v>5.0</v>
      </c>
      <c r="F820" s="7"/>
      <c r="G820" s="9">
        <v>5267.0</v>
      </c>
      <c r="H820" s="7" t="s">
        <v>21</v>
      </c>
      <c r="I820" s="7"/>
      <c r="J820" s="7" t="s">
        <v>178</v>
      </c>
      <c r="K820" s="7" t="s">
        <v>23</v>
      </c>
      <c r="L820" s="7"/>
      <c r="M820" s="7"/>
      <c r="N820" s="7"/>
      <c r="O820" s="10"/>
      <c r="P820" s="10"/>
      <c r="Q820" s="7" t="s">
        <v>23</v>
      </c>
      <c r="R820" s="7">
        <v>33.0</v>
      </c>
      <c r="S820" s="7">
        <v>24.0</v>
      </c>
      <c r="T820" s="7"/>
      <c r="U820" s="7"/>
      <c r="V820" s="7"/>
      <c r="W820" s="10"/>
    </row>
    <row r="821" ht="12.75" customHeight="1">
      <c r="A821" s="7" t="str">
        <f>"15.05.2005 10:00:00"</f>
        <v>15.05.2005 10:00:00</v>
      </c>
      <c r="B821" s="8" t="s">
        <v>99</v>
      </c>
      <c r="C821" s="7" t="s">
        <v>131</v>
      </c>
      <c r="D821" s="7">
        <v>75.0</v>
      </c>
      <c r="E821" s="8">
        <v>51.0</v>
      </c>
      <c r="F821" s="7">
        <v>37.0</v>
      </c>
      <c r="G821" s="9">
        <v>4313.0</v>
      </c>
      <c r="H821" s="7" t="s">
        <v>21</v>
      </c>
      <c r="I821" s="7"/>
      <c r="J821" s="7" t="s">
        <v>189</v>
      </c>
      <c r="K821" s="7" t="s">
        <v>23</v>
      </c>
      <c r="L821" s="7"/>
      <c r="M821" s="7"/>
      <c r="N821" s="7"/>
      <c r="O821" s="10"/>
      <c r="P821" s="10"/>
      <c r="Q821" s="7" t="s">
        <v>23</v>
      </c>
      <c r="R821" s="7">
        <v>33.0</v>
      </c>
      <c r="S821" s="7">
        <v>20.0</v>
      </c>
      <c r="T821" s="7"/>
      <c r="U821" s="7"/>
      <c r="V821" s="7"/>
      <c r="W821" s="10"/>
    </row>
    <row r="822" ht="12.75" customHeight="1">
      <c r="A822" s="7" t="str">
        <f>"01.06.2005 18:30:00"</f>
        <v>01.06.2005 18:30:00</v>
      </c>
      <c r="B822" s="8" t="s">
        <v>99</v>
      </c>
      <c r="C822" s="7" t="s">
        <v>131</v>
      </c>
      <c r="D822" s="7">
        <v>75.0</v>
      </c>
      <c r="E822" s="8">
        <v>51.0</v>
      </c>
      <c r="F822" s="7"/>
      <c r="G822" s="9">
        <v>4952.0</v>
      </c>
      <c r="H822" s="7" t="s">
        <v>21</v>
      </c>
      <c r="I822" s="7"/>
      <c r="J822" s="7" t="s">
        <v>190</v>
      </c>
      <c r="K822" s="7" t="s">
        <v>35</v>
      </c>
      <c r="L822" s="7"/>
      <c r="M822" s="7"/>
      <c r="N822" s="7"/>
      <c r="O822" s="10"/>
      <c r="P822" s="10"/>
      <c r="Q822" s="7" t="s">
        <v>23</v>
      </c>
      <c r="R822" s="7">
        <v>24.0</v>
      </c>
      <c r="S822" s="7">
        <v>89.0</v>
      </c>
      <c r="T822" s="7"/>
      <c r="U822" s="7"/>
      <c r="V822" s="7"/>
      <c r="W822" s="10"/>
    </row>
    <row r="823" ht="12.75" customHeight="1">
      <c r="A823" s="7" t="str">
        <f>"08.06.2005 08:30:00"</f>
        <v>08.06.2005 08:30:00</v>
      </c>
      <c r="B823" s="8" t="s">
        <v>99</v>
      </c>
      <c r="C823" s="7" t="s">
        <v>131</v>
      </c>
      <c r="D823" s="7">
        <v>75.0</v>
      </c>
      <c r="E823" s="8">
        <v>51.0</v>
      </c>
      <c r="F823" s="7">
        <v>36.0</v>
      </c>
      <c r="G823" s="9">
        <v>3029.0</v>
      </c>
      <c r="H823" s="7" t="s">
        <v>21</v>
      </c>
      <c r="I823" s="7"/>
      <c r="J823" s="7" t="s">
        <v>191</v>
      </c>
      <c r="K823" s="7" t="s">
        <v>23</v>
      </c>
      <c r="L823" s="7"/>
      <c r="M823" s="7"/>
      <c r="N823" s="7"/>
      <c r="O823" s="10"/>
      <c r="P823" s="10"/>
      <c r="Q823" s="7" t="s">
        <v>23</v>
      </c>
      <c r="R823" s="7">
        <v>33.0</v>
      </c>
      <c r="S823" s="7">
        <v>59.0</v>
      </c>
      <c r="T823" s="7"/>
      <c r="U823" s="7"/>
      <c r="V823" s="7"/>
      <c r="W823" s="10"/>
    </row>
    <row r="824" ht="12.75" customHeight="1">
      <c r="A824" s="7" t="str">
        <f>"27.04.2005 11:03:00"</f>
        <v>27.04.2005 11:03:00</v>
      </c>
      <c r="B824" s="8" t="s">
        <v>99</v>
      </c>
      <c r="C824" s="7" t="s">
        <v>131</v>
      </c>
      <c r="D824" s="7">
        <v>75.0</v>
      </c>
      <c r="E824" s="8">
        <v>515.0</v>
      </c>
      <c r="F824" s="7">
        <v>38.0</v>
      </c>
      <c r="G824" s="9">
        <v>2561.0</v>
      </c>
      <c r="H824" s="7" t="s">
        <v>21</v>
      </c>
      <c r="I824" s="7"/>
      <c r="J824" s="7" t="s">
        <v>143</v>
      </c>
      <c r="K824" s="7" t="s">
        <v>23</v>
      </c>
      <c r="L824" s="7"/>
      <c r="M824" s="7"/>
      <c r="N824" s="7"/>
      <c r="O824" s="10"/>
      <c r="P824" s="10"/>
      <c r="Q824" s="7" t="s">
        <v>23</v>
      </c>
      <c r="R824" s="7">
        <v>33.0</v>
      </c>
      <c r="S824" s="7">
        <v>51.0</v>
      </c>
      <c r="T824" s="7"/>
      <c r="U824" s="7"/>
      <c r="V824" s="7"/>
      <c r="W824" s="10"/>
    </row>
    <row r="825" ht="12.75" customHeight="1">
      <c r="A825" s="7" t="str">
        <f>"27.04.2005 17:00:00"</f>
        <v>27.04.2005 17:00:00</v>
      </c>
      <c r="B825" s="8" t="s">
        <v>99</v>
      </c>
      <c r="C825" s="7" t="s">
        <v>131</v>
      </c>
      <c r="D825" s="7">
        <v>75.0</v>
      </c>
      <c r="E825" s="8">
        <v>52.0</v>
      </c>
      <c r="F825" s="7">
        <v>38.0</v>
      </c>
      <c r="G825" s="9">
        <v>2563.0</v>
      </c>
      <c r="H825" s="7" t="s">
        <v>21</v>
      </c>
      <c r="I825" s="7"/>
      <c r="J825" s="7" t="s">
        <v>176</v>
      </c>
      <c r="K825" s="7" t="s">
        <v>23</v>
      </c>
      <c r="L825" s="7"/>
      <c r="M825" s="7"/>
      <c r="N825" s="7"/>
      <c r="O825" s="10"/>
      <c r="P825" s="10"/>
      <c r="Q825" s="7" t="s">
        <v>23</v>
      </c>
      <c r="R825" s="7">
        <v>33.0</v>
      </c>
      <c r="S825" s="7">
        <v>73.0</v>
      </c>
      <c r="T825" s="7"/>
      <c r="U825" s="7"/>
      <c r="V825" s="7"/>
      <c r="W825" s="10"/>
    </row>
    <row r="826" ht="12.75" customHeight="1">
      <c r="A826" s="7" t="str">
        <f>"14.05.2005 09:00:00"</f>
        <v>14.05.2005 09:00:00</v>
      </c>
      <c r="B826" s="8" t="s">
        <v>99</v>
      </c>
      <c r="C826" s="7" t="s">
        <v>131</v>
      </c>
      <c r="D826" s="7">
        <v>75.0</v>
      </c>
      <c r="E826" s="8">
        <v>525.0</v>
      </c>
      <c r="F826" s="7"/>
      <c r="G826" s="9">
        <v>4283.0</v>
      </c>
      <c r="H826" s="7" t="s">
        <v>21</v>
      </c>
      <c r="I826" s="7"/>
      <c r="J826" s="7" t="s">
        <v>134</v>
      </c>
      <c r="K826" s="7" t="s">
        <v>23</v>
      </c>
      <c r="L826" s="7"/>
      <c r="M826" s="7"/>
      <c r="N826" s="7"/>
      <c r="O826" s="10"/>
      <c r="P826" s="10"/>
      <c r="Q826" s="7" t="s">
        <v>23</v>
      </c>
      <c r="R826" s="7">
        <v>33.0</v>
      </c>
      <c r="S826" s="7">
        <v>44.0</v>
      </c>
      <c r="T826" s="7"/>
      <c r="U826" s="7"/>
      <c r="V826" s="7"/>
      <c r="W826" s="10"/>
    </row>
    <row r="827" ht="12.75" customHeight="1">
      <c r="A827" s="7" t="str">
        <f>"23.05.2005 08:00:00"</f>
        <v>23.05.2005 08:00:00</v>
      </c>
      <c r="B827" s="8" t="s">
        <v>99</v>
      </c>
      <c r="C827" s="7" t="s">
        <v>131</v>
      </c>
      <c r="D827" s="7">
        <v>75.0</v>
      </c>
      <c r="E827" s="8">
        <v>525.0</v>
      </c>
      <c r="F827" s="7">
        <v>38.0</v>
      </c>
      <c r="G827" s="9">
        <v>4426.0</v>
      </c>
      <c r="H827" s="7" t="s">
        <v>21</v>
      </c>
      <c r="I827" s="7"/>
      <c r="J827" s="7" t="s">
        <v>152</v>
      </c>
      <c r="K827" s="7" t="s">
        <v>23</v>
      </c>
      <c r="L827" s="7"/>
      <c r="M827" s="7"/>
      <c r="N827" s="7"/>
      <c r="O827" s="10"/>
      <c r="P827" s="10"/>
      <c r="Q827" s="7" t="s">
        <v>23</v>
      </c>
      <c r="R827" s="7">
        <v>33.0</v>
      </c>
      <c r="S827" s="7">
        <v>44.0</v>
      </c>
      <c r="T827" s="7"/>
      <c r="U827" s="7"/>
      <c r="V827" s="7"/>
      <c r="W827" s="10"/>
    </row>
    <row r="828" ht="12.75" customHeight="1">
      <c r="A828" s="7" t="str">
        <f>"28.05.2005 11:00:00"</f>
        <v>28.05.2005 11:00:00</v>
      </c>
      <c r="B828" s="8" t="s">
        <v>99</v>
      </c>
      <c r="C828" s="7" t="s">
        <v>131</v>
      </c>
      <c r="D828" s="7">
        <v>75.0</v>
      </c>
      <c r="E828" s="8">
        <v>53.0</v>
      </c>
      <c r="F828" s="7"/>
      <c r="G828" s="9">
        <v>4486.0</v>
      </c>
      <c r="H828" s="7" t="s">
        <v>21</v>
      </c>
      <c r="I828" s="7"/>
      <c r="J828" s="7" t="s">
        <v>192</v>
      </c>
      <c r="K828" s="7" t="s">
        <v>23</v>
      </c>
      <c r="L828" s="7"/>
      <c r="M828" s="7"/>
      <c r="N828" s="7"/>
      <c r="O828" s="10"/>
      <c r="P828" s="10"/>
      <c r="Q828" s="7" t="s">
        <v>23</v>
      </c>
      <c r="R828" s="7">
        <v>33.0</v>
      </c>
      <c r="S828" s="7">
        <v>44.0</v>
      </c>
      <c r="T828" s="7"/>
      <c r="U828" s="7"/>
      <c r="V828" s="7"/>
      <c r="W828" s="10"/>
    </row>
    <row r="829" ht="12.75" customHeight="1">
      <c r="A829" s="7" t="str">
        <f>"26.04.2005 09:03:00"</f>
        <v>26.04.2005 09:03:00</v>
      </c>
      <c r="B829" s="8" t="s">
        <v>99</v>
      </c>
      <c r="C829" s="7" t="s">
        <v>131</v>
      </c>
      <c r="D829" s="7">
        <v>75.0</v>
      </c>
      <c r="E829" s="8">
        <v>55.0</v>
      </c>
      <c r="F829" s="7">
        <v>38.0</v>
      </c>
      <c r="G829" s="9">
        <v>2497.0</v>
      </c>
      <c r="H829" s="7" t="s">
        <v>21</v>
      </c>
      <c r="I829" s="7"/>
      <c r="J829" s="7" t="s">
        <v>145</v>
      </c>
      <c r="K829" s="7" t="s">
        <v>23</v>
      </c>
      <c r="L829" s="7"/>
      <c r="M829" s="7"/>
      <c r="N829" s="7"/>
      <c r="O829" s="10"/>
      <c r="P829" s="10"/>
      <c r="Q829" s="7" t="s">
        <v>23</v>
      </c>
      <c r="R829" s="7">
        <v>33.0</v>
      </c>
      <c r="S829" s="7">
        <v>26.0</v>
      </c>
      <c r="T829" s="7"/>
      <c r="U829" s="7"/>
      <c r="V829" s="7"/>
      <c r="W829" s="10"/>
    </row>
    <row r="830" ht="12.75" customHeight="1">
      <c r="A830" s="7" t="str">
        <f>"17.05.2005 19:00:00"</f>
        <v>17.05.2005 19:00:00</v>
      </c>
      <c r="B830" s="8" t="s">
        <v>99</v>
      </c>
      <c r="C830" s="7" t="s">
        <v>131</v>
      </c>
      <c r="D830" s="7">
        <v>75.0</v>
      </c>
      <c r="E830" s="8">
        <v>55.0</v>
      </c>
      <c r="F830" s="7"/>
      <c r="G830" s="9">
        <v>4333.0</v>
      </c>
      <c r="H830" s="7" t="s">
        <v>21</v>
      </c>
      <c r="I830" s="7"/>
      <c r="J830" s="7" t="s">
        <v>161</v>
      </c>
      <c r="K830" s="7" t="s">
        <v>40</v>
      </c>
      <c r="L830" s="7"/>
      <c r="M830" s="7"/>
      <c r="N830" s="7"/>
      <c r="O830" s="10"/>
      <c r="P830" s="10"/>
      <c r="Q830" s="7" t="s">
        <v>23</v>
      </c>
      <c r="R830" s="7">
        <v>36.0</v>
      </c>
      <c r="S830" s="7">
        <v>17.0</v>
      </c>
      <c r="T830" s="7"/>
      <c r="U830" s="7"/>
      <c r="V830" s="7"/>
      <c r="W830" s="10"/>
    </row>
    <row r="831" ht="12.75" customHeight="1">
      <c r="A831" s="7" t="str">
        <f>"21.05.2005 14:00:00"</f>
        <v>21.05.2005 14:00:00</v>
      </c>
      <c r="B831" s="8" t="s">
        <v>99</v>
      </c>
      <c r="C831" s="7" t="s">
        <v>131</v>
      </c>
      <c r="D831" s="7">
        <v>75.0</v>
      </c>
      <c r="E831" s="8">
        <v>55.0</v>
      </c>
      <c r="F831" s="7">
        <v>38.0</v>
      </c>
      <c r="G831" s="9">
        <v>4379.0</v>
      </c>
      <c r="H831" s="7" t="s">
        <v>21</v>
      </c>
      <c r="I831" s="7"/>
      <c r="J831" s="7" t="s">
        <v>170</v>
      </c>
      <c r="K831" s="7" t="s">
        <v>23</v>
      </c>
      <c r="L831" s="7"/>
      <c r="M831" s="7"/>
      <c r="N831" s="7"/>
      <c r="O831" s="10"/>
      <c r="P831" s="10"/>
      <c r="Q831" s="7" t="s">
        <v>23</v>
      </c>
      <c r="R831" s="7">
        <v>33.0</v>
      </c>
      <c r="S831" s="7">
        <v>32.0</v>
      </c>
      <c r="T831" s="7"/>
      <c r="U831" s="7"/>
      <c r="V831" s="7"/>
      <c r="W831" s="10"/>
    </row>
    <row r="832" ht="12.75" customHeight="1">
      <c r="A832" s="7" t="str">
        <f>"25.03.2005 16:00:00"</f>
        <v>25.03.2005 16:00:00</v>
      </c>
      <c r="B832" s="8" t="s">
        <v>99</v>
      </c>
      <c r="C832" s="7" t="s">
        <v>131</v>
      </c>
      <c r="D832" s="7">
        <v>75.0</v>
      </c>
      <c r="E832" s="8">
        <v>57.0</v>
      </c>
      <c r="F832" s="7"/>
      <c r="G832" s="9">
        <v>2483.0</v>
      </c>
      <c r="H832" s="7" t="s">
        <v>21</v>
      </c>
      <c r="I832" s="7"/>
      <c r="J832" s="7" t="s">
        <v>146</v>
      </c>
      <c r="K832" s="7" t="s">
        <v>40</v>
      </c>
      <c r="L832" s="7"/>
      <c r="M832" s="7"/>
      <c r="N832" s="7"/>
      <c r="O832" s="10"/>
      <c r="P832" s="10"/>
      <c r="Q832" s="7" t="s">
        <v>23</v>
      </c>
      <c r="R832" s="7">
        <v>33.0</v>
      </c>
      <c r="S832" s="7">
        <v>66.0</v>
      </c>
      <c r="T832" s="7"/>
      <c r="U832" s="7"/>
      <c r="V832" s="7"/>
      <c r="W832" s="10"/>
    </row>
    <row r="833" ht="12.75" customHeight="1">
      <c r="A833" s="7" t="str">
        <f>"08.06.2005 20:00:00"</f>
        <v>08.06.2005 20:00:00</v>
      </c>
      <c r="B833" s="8" t="s">
        <v>99</v>
      </c>
      <c r="C833" s="7" t="s">
        <v>131</v>
      </c>
      <c r="D833" s="7">
        <v>76.0</v>
      </c>
      <c r="E833" s="8">
        <v>4.0</v>
      </c>
      <c r="F833" s="7">
        <v>38.0</v>
      </c>
      <c r="G833" s="9">
        <v>6034.0</v>
      </c>
      <c r="H833" s="7" t="s">
        <v>21</v>
      </c>
      <c r="I833" s="7"/>
      <c r="J833" s="7" t="s">
        <v>134</v>
      </c>
      <c r="K833" s="7" t="s">
        <v>23</v>
      </c>
      <c r="L833" s="7"/>
      <c r="M833" s="7"/>
      <c r="N833" s="7"/>
      <c r="O833" s="10"/>
      <c r="P833" s="10"/>
      <c r="Q833" s="7" t="s">
        <v>23</v>
      </c>
      <c r="R833" s="7">
        <v>33.0</v>
      </c>
      <c r="S833" s="7">
        <v>5.0</v>
      </c>
      <c r="T833" s="7"/>
      <c r="U833" s="7"/>
      <c r="V833" s="7"/>
      <c r="W833" s="10"/>
    </row>
    <row r="834" ht="12.75" customHeight="1">
      <c r="A834" s="7" t="str">
        <f>"19.06.2005 10:00:00"</f>
        <v>19.06.2005 10:00:00</v>
      </c>
      <c r="B834" s="8" t="s">
        <v>99</v>
      </c>
      <c r="C834" s="7" t="s">
        <v>131</v>
      </c>
      <c r="D834" s="7">
        <v>76.0</v>
      </c>
      <c r="E834" s="8">
        <v>413.0</v>
      </c>
      <c r="F834" s="7">
        <v>37.0</v>
      </c>
      <c r="G834" s="9">
        <v>4175.0</v>
      </c>
      <c r="H834" s="7" t="s">
        <v>21</v>
      </c>
      <c r="I834" s="7"/>
      <c r="J834" s="7" t="s">
        <v>152</v>
      </c>
      <c r="K834" s="7" t="s">
        <v>23</v>
      </c>
      <c r="L834" s="7"/>
      <c r="M834" s="7"/>
      <c r="N834" s="7"/>
      <c r="O834" s="10"/>
      <c r="P834" s="10"/>
      <c r="Q834" s="7" t="s">
        <v>23</v>
      </c>
      <c r="R834" s="7">
        <v>33.0</v>
      </c>
      <c r="S834" s="7">
        <v>59.0</v>
      </c>
      <c r="T834" s="7"/>
      <c r="U834" s="7"/>
      <c r="V834" s="7"/>
      <c r="W834" s="10"/>
    </row>
    <row r="835" ht="12.75" customHeight="1">
      <c r="A835" s="7" t="str">
        <f>"29.06.2005 11:00:00"</f>
        <v>29.06.2005 11:00:00</v>
      </c>
      <c r="B835" s="8" t="s">
        <v>99</v>
      </c>
      <c r="C835" s="7" t="s">
        <v>131</v>
      </c>
      <c r="D835" s="7">
        <v>76.0</v>
      </c>
      <c r="E835" s="8">
        <v>42.0</v>
      </c>
      <c r="F835" s="7">
        <v>39.0</v>
      </c>
      <c r="G835" s="9">
        <v>5237.0</v>
      </c>
      <c r="H835" s="7" t="s">
        <v>21</v>
      </c>
      <c r="I835" s="7"/>
      <c r="J835" s="7" t="s">
        <v>145</v>
      </c>
      <c r="K835" s="7" t="s">
        <v>23</v>
      </c>
      <c r="L835" s="7"/>
      <c r="M835" s="7"/>
      <c r="N835" s="7"/>
      <c r="O835" s="10"/>
      <c r="P835" s="10"/>
      <c r="Q835" s="7" t="s">
        <v>23</v>
      </c>
      <c r="R835" s="7">
        <v>33.0</v>
      </c>
      <c r="S835" s="7">
        <v>11.0</v>
      </c>
      <c r="T835" s="7"/>
      <c r="U835" s="7"/>
      <c r="V835" s="7"/>
      <c r="W835" s="10"/>
    </row>
    <row r="836" ht="12.75" customHeight="1">
      <c r="A836" s="7" t="str">
        <f>"21.05.2005 15:00:00"</f>
        <v>21.05.2005 15:00:00</v>
      </c>
      <c r="B836" s="8" t="s">
        <v>99</v>
      </c>
      <c r="C836" s="7" t="s">
        <v>131</v>
      </c>
      <c r="D836" s="7">
        <v>76.0</v>
      </c>
      <c r="E836" s="8">
        <v>425.0</v>
      </c>
      <c r="F836" s="7">
        <v>35.0</v>
      </c>
      <c r="G836" s="9">
        <v>4384.0</v>
      </c>
      <c r="H836" s="7" t="s">
        <v>21</v>
      </c>
      <c r="I836" s="7"/>
      <c r="J836" s="7" t="s">
        <v>116</v>
      </c>
      <c r="K836" s="7" t="s">
        <v>40</v>
      </c>
      <c r="L836" s="7"/>
      <c r="M836" s="7"/>
      <c r="N836" s="7"/>
      <c r="O836" s="10"/>
      <c r="P836" s="10"/>
      <c r="Q836" s="7" t="s">
        <v>23</v>
      </c>
      <c r="R836" s="7">
        <v>33.0</v>
      </c>
      <c r="S836" s="7">
        <v>51.0</v>
      </c>
      <c r="T836" s="7"/>
      <c r="U836" s="7"/>
      <c r="V836" s="7"/>
      <c r="W836" s="10"/>
    </row>
    <row r="837" ht="12.75" customHeight="1">
      <c r="A837" s="7" t="str">
        <f>"10.07.2005 13:00:00"</f>
        <v>10.07.2005 13:00:00</v>
      </c>
      <c r="B837" s="8" t="s">
        <v>99</v>
      </c>
      <c r="C837" s="7" t="s">
        <v>131</v>
      </c>
      <c r="D837" s="7">
        <v>76.0</v>
      </c>
      <c r="E837" s="8">
        <v>43.0</v>
      </c>
      <c r="F837" s="7">
        <v>39.0</v>
      </c>
      <c r="G837" s="9">
        <v>5284.0</v>
      </c>
      <c r="H837" s="7" t="s">
        <v>21</v>
      </c>
      <c r="I837" s="7"/>
      <c r="J837" s="7" t="s">
        <v>141</v>
      </c>
      <c r="K837" s="7" t="s">
        <v>23</v>
      </c>
      <c r="L837" s="7"/>
      <c r="M837" s="7"/>
      <c r="N837" s="7"/>
      <c r="O837" s="10"/>
      <c r="P837" s="10"/>
      <c r="Q837" s="7" t="s">
        <v>23</v>
      </c>
      <c r="R837" s="7">
        <v>33.0</v>
      </c>
      <c r="S837" s="7">
        <v>24.0</v>
      </c>
      <c r="T837" s="7"/>
      <c r="U837" s="7"/>
      <c r="V837" s="7"/>
      <c r="W837" s="10"/>
    </row>
    <row r="838" ht="12.75" customHeight="1">
      <c r="A838" s="7" t="str">
        <f>"14.06.2005 14:30:00"</f>
        <v>14.06.2005 14:30:00</v>
      </c>
      <c r="B838" s="8" t="s">
        <v>99</v>
      </c>
      <c r="C838" s="7" t="s">
        <v>131</v>
      </c>
      <c r="D838" s="7">
        <v>76.0</v>
      </c>
      <c r="E838" s="8">
        <v>45.0</v>
      </c>
      <c r="F838" s="7"/>
      <c r="G838" s="9">
        <v>5083.0</v>
      </c>
      <c r="H838" s="7" t="s">
        <v>21</v>
      </c>
      <c r="I838" s="7"/>
      <c r="J838" s="7" t="s">
        <v>104</v>
      </c>
      <c r="K838" s="7" t="s">
        <v>35</v>
      </c>
      <c r="L838" s="7"/>
      <c r="M838" s="7"/>
      <c r="N838" s="7"/>
      <c r="O838" s="10"/>
      <c r="P838" s="10"/>
      <c r="Q838" s="7" t="s">
        <v>23</v>
      </c>
      <c r="R838" s="7">
        <v>33.0</v>
      </c>
      <c r="S838" s="7">
        <v>11.0</v>
      </c>
      <c r="T838" s="7"/>
      <c r="U838" s="7"/>
      <c r="V838" s="7"/>
      <c r="W838" s="10"/>
    </row>
    <row r="839" ht="12.75" customHeight="1">
      <c r="A839" s="7" t="str">
        <f>"14.05.2005 18:00:00"</f>
        <v>14.05.2005 18:00:00</v>
      </c>
      <c r="B839" s="8" t="s">
        <v>99</v>
      </c>
      <c r="C839" s="7" t="s">
        <v>131</v>
      </c>
      <c r="D839" s="7">
        <v>76.0</v>
      </c>
      <c r="E839" s="8">
        <v>455.0</v>
      </c>
      <c r="F839" s="7">
        <v>39.0</v>
      </c>
      <c r="G839" s="9">
        <v>4303.0</v>
      </c>
      <c r="H839" s="7" t="s">
        <v>21</v>
      </c>
      <c r="I839" s="7"/>
      <c r="J839" s="7" t="s">
        <v>151</v>
      </c>
      <c r="K839" s="7" t="s">
        <v>23</v>
      </c>
      <c r="L839" s="7"/>
      <c r="M839" s="7"/>
      <c r="N839" s="7"/>
      <c r="O839" s="10"/>
      <c r="P839" s="10"/>
      <c r="Q839" s="7" t="s">
        <v>23</v>
      </c>
      <c r="R839" s="7">
        <v>33.0</v>
      </c>
      <c r="S839" s="7">
        <v>4.0</v>
      </c>
      <c r="T839" s="7"/>
      <c r="U839" s="7"/>
      <c r="V839" s="7"/>
      <c r="W839" s="10"/>
    </row>
    <row r="840" ht="12.75" customHeight="1">
      <c r="A840" s="7" t="str">
        <f>"22.05.2005 18:00:00"</f>
        <v>22.05.2005 18:00:00</v>
      </c>
      <c r="B840" s="8" t="s">
        <v>99</v>
      </c>
      <c r="C840" s="7" t="s">
        <v>131</v>
      </c>
      <c r="D840" s="7">
        <v>76.0</v>
      </c>
      <c r="E840" s="8">
        <v>46.0</v>
      </c>
      <c r="F840" s="7">
        <v>37.0</v>
      </c>
      <c r="G840" s="9">
        <v>4420.0</v>
      </c>
      <c r="H840" s="7" t="s">
        <v>21</v>
      </c>
      <c r="I840" s="7"/>
      <c r="J840" s="7" t="s">
        <v>165</v>
      </c>
      <c r="K840" s="7" t="s">
        <v>40</v>
      </c>
      <c r="L840" s="7"/>
      <c r="M840" s="7"/>
      <c r="N840" s="7"/>
      <c r="O840" s="10"/>
      <c r="P840" s="10"/>
      <c r="Q840" s="7" t="s">
        <v>23</v>
      </c>
      <c r="R840" s="7">
        <v>33.0</v>
      </c>
      <c r="S840" s="7">
        <v>44.0</v>
      </c>
      <c r="T840" s="7"/>
      <c r="U840" s="7"/>
      <c r="V840" s="7"/>
      <c r="W840" s="10"/>
    </row>
    <row r="841" ht="12.75" customHeight="1">
      <c r="A841" s="7" t="str">
        <f>"22.06.2005 11:00:00"</f>
        <v>22.06.2005 11:00:00</v>
      </c>
      <c r="B841" s="8" t="s">
        <v>99</v>
      </c>
      <c r="C841" s="7" t="s">
        <v>131</v>
      </c>
      <c r="D841" s="7">
        <v>76.0</v>
      </c>
      <c r="E841" s="8">
        <v>46.0</v>
      </c>
      <c r="F841" s="7"/>
      <c r="G841" s="9">
        <v>5217.0</v>
      </c>
      <c r="H841" s="7" t="s">
        <v>21</v>
      </c>
      <c r="I841" s="7"/>
      <c r="J841" s="7" t="s">
        <v>146</v>
      </c>
      <c r="K841" s="7" t="s">
        <v>23</v>
      </c>
      <c r="L841" s="7"/>
      <c r="M841" s="7"/>
      <c r="N841" s="7"/>
      <c r="O841" s="10"/>
      <c r="P841" s="10"/>
      <c r="Q841" s="7" t="s">
        <v>23</v>
      </c>
      <c r="R841" s="7">
        <v>33.0</v>
      </c>
      <c r="S841" s="7">
        <v>11.0</v>
      </c>
      <c r="T841" s="7"/>
      <c r="U841" s="7"/>
      <c r="V841" s="7"/>
      <c r="W841" s="10"/>
    </row>
    <row r="842" ht="12.75" customHeight="1">
      <c r="A842" s="7" t="str">
        <f>"29.04.2005 19:00:00"</f>
        <v>29.04.2005 19:00:00</v>
      </c>
      <c r="B842" s="8" t="s">
        <v>99</v>
      </c>
      <c r="C842" s="7" t="s">
        <v>131</v>
      </c>
      <c r="D842" s="7">
        <v>76.0</v>
      </c>
      <c r="E842" s="8">
        <v>47.0</v>
      </c>
      <c r="F842" s="7">
        <v>38.0</v>
      </c>
      <c r="G842" s="9">
        <v>2571.0</v>
      </c>
      <c r="H842" s="7" t="s">
        <v>21</v>
      </c>
      <c r="I842" s="7"/>
      <c r="J842" s="7" t="s">
        <v>137</v>
      </c>
      <c r="K842" s="7" t="s">
        <v>40</v>
      </c>
      <c r="L842" s="7"/>
      <c r="M842" s="7"/>
      <c r="N842" s="7"/>
      <c r="O842" s="10"/>
      <c r="P842" s="10"/>
      <c r="Q842" s="7" t="s">
        <v>23</v>
      </c>
      <c r="R842" s="7">
        <v>33.0</v>
      </c>
      <c r="S842" s="7">
        <v>4.0</v>
      </c>
      <c r="T842" s="7"/>
      <c r="U842" s="7"/>
      <c r="V842" s="7"/>
      <c r="W842" s="10"/>
    </row>
    <row r="843" ht="12.75" customHeight="1">
      <c r="A843" s="7" t="str">
        <f>"06.05.2005 10:03:00"</f>
        <v>06.05.2005 10:03:00</v>
      </c>
      <c r="B843" s="8" t="s">
        <v>99</v>
      </c>
      <c r="C843" s="7" t="s">
        <v>131</v>
      </c>
      <c r="D843" s="7">
        <v>76.0</v>
      </c>
      <c r="E843" s="8">
        <v>47.0</v>
      </c>
      <c r="F843" s="7">
        <v>39.0</v>
      </c>
      <c r="G843" s="9">
        <v>4218.0</v>
      </c>
      <c r="H843" s="7" t="s">
        <v>21</v>
      </c>
      <c r="I843" s="7"/>
      <c r="J843" s="7" t="s">
        <v>135</v>
      </c>
      <c r="K843" s="7" t="s">
        <v>23</v>
      </c>
      <c r="L843" s="7"/>
      <c r="M843" s="7"/>
      <c r="N843" s="7"/>
      <c r="O843" s="10"/>
      <c r="P843" s="10"/>
      <c r="Q843" s="7" t="s">
        <v>23</v>
      </c>
      <c r="R843" s="7">
        <v>33.0</v>
      </c>
      <c r="S843" s="7">
        <v>51.0</v>
      </c>
      <c r="T843" s="7"/>
      <c r="U843" s="7"/>
      <c r="V843" s="7"/>
      <c r="W843" s="10"/>
    </row>
    <row r="844" ht="12.75" customHeight="1">
      <c r="A844" s="7" t="str">
        <f>"29.05.2005 09:30:00"</f>
        <v>29.05.2005 09:30:00</v>
      </c>
      <c r="B844" s="8" t="s">
        <v>99</v>
      </c>
      <c r="C844" s="7" t="s">
        <v>131</v>
      </c>
      <c r="D844" s="7">
        <v>76.0</v>
      </c>
      <c r="E844" s="8">
        <v>47.0</v>
      </c>
      <c r="F844" s="7"/>
      <c r="G844" s="9">
        <v>4499.0</v>
      </c>
      <c r="H844" s="7" t="s">
        <v>21</v>
      </c>
      <c r="I844" s="7"/>
      <c r="J844" s="7" t="s">
        <v>170</v>
      </c>
      <c r="K844" s="7" t="s">
        <v>23</v>
      </c>
      <c r="L844" s="7"/>
      <c r="M844" s="7"/>
      <c r="N844" s="7"/>
      <c r="O844" s="10"/>
      <c r="P844" s="10"/>
      <c r="Q844" s="7" t="s">
        <v>23</v>
      </c>
      <c r="R844" s="7">
        <v>33.0</v>
      </c>
      <c r="S844" s="7">
        <v>44.0</v>
      </c>
      <c r="T844" s="7"/>
      <c r="U844" s="7"/>
      <c r="V844" s="7"/>
      <c r="W844" s="10"/>
    </row>
    <row r="845" ht="12.75" customHeight="1">
      <c r="A845" s="7" t="str">
        <f>"30.05.2005 07:00:00"</f>
        <v>30.05.2005 07:00:00</v>
      </c>
      <c r="B845" s="8" t="s">
        <v>99</v>
      </c>
      <c r="C845" s="7" t="s">
        <v>131</v>
      </c>
      <c r="D845" s="7">
        <v>76.0</v>
      </c>
      <c r="E845" s="8">
        <v>47.0</v>
      </c>
      <c r="F845" s="7">
        <v>38.0</v>
      </c>
      <c r="G845" s="9">
        <v>4918.0</v>
      </c>
      <c r="H845" s="7" t="s">
        <v>21</v>
      </c>
      <c r="I845" s="7"/>
      <c r="J845" s="7" t="s">
        <v>145</v>
      </c>
      <c r="K845" s="7" t="s">
        <v>23</v>
      </c>
      <c r="L845" s="7"/>
      <c r="M845" s="7"/>
      <c r="N845" s="7"/>
      <c r="O845" s="10"/>
      <c r="P845" s="10"/>
      <c r="Q845" s="7" t="s">
        <v>23</v>
      </c>
      <c r="R845" s="7">
        <v>33.0</v>
      </c>
      <c r="S845" s="7">
        <v>4.0</v>
      </c>
      <c r="T845" s="7"/>
      <c r="U845" s="7"/>
      <c r="V845" s="7"/>
      <c r="W845" s="10"/>
    </row>
    <row r="846" ht="12.75" customHeight="1">
      <c r="A846" s="7" t="str">
        <f>"11.06.2005 15:00:00"</f>
        <v>11.06.2005 15:00:00</v>
      </c>
      <c r="B846" s="8" t="s">
        <v>99</v>
      </c>
      <c r="C846" s="7" t="s">
        <v>131</v>
      </c>
      <c r="D846" s="7">
        <v>76.0</v>
      </c>
      <c r="E846" s="8">
        <v>47.0</v>
      </c>
      <c r="F846" s="7">
        <v>39.0</v>
      </c>
      <c r="G846" s="9">
        <v>5051.0</v>
      </c>
      <c r="H846" s="7" t="s">
        <v>21</v>
      </c>
      <c r="I846" s="7"/>
      <c r="J846" s="7" t="s">
        <v>182</v>
      </c>
      <c r="K846" s="7" t="s">
        <v>23</v>
      </c>
      <c r="L846" s="7"/>
      <c r="M846" s="7"/>
      <c r="N846" s="7"/>
      <c r="O846" s="10"/>
      <c r="P846" s="10"/>
      <c r="Q846" s="7" t="s">
        <v>23</v>
      </c>
      <c r="R846" s="7">
        <v>33.0</v>
      </c>
      <c r="S846" s="7">
        <v>18.0</v>
      </c>
      <c r="T846" s="7"/>
      <c r="U846" s="7"/>
      <c r="V846" s="7"/>
      <c r="W846" s="10"/>
    </row>
    <row r="847" ht="12.75" customHeight="1">
      <c r="A847" s="7" t="str">
        <f>"27.05.2005 07:00:00"</f>
        <v>27.05.2005 07:00:00</v>
      </c>
      <c r="B847" s="8" t="s">
        <v>99</v>
      </c>
      <c r="C847" s="7" t="s">
        <v>131</v>
      </c>
      <c r="D847" s="7">
        <v>76.0</v>
      </c>
      <c r="E847" s="8">
        <v>475.0</v>
      </c>
      <c r="F847" s="7"/>
      <c r="G847" s="9">
        <v>4466.0</v>
      </c>
      <c r="H847" s="7" t="s">
        <v>21</v>
      </c>
      <c r="I847" s="7"/>
      <c r="J847" s="7" t="s">
        <v>193</v>
      </c>
      <c r="K847" s="7" t="s">
        <v>23</v>
      </c>
      <c r="L847" s="7"/>
      <c r="M847" s="7"/>
      <c r="N847" s="7"/>
      <c r="O847" s="10"/>
      <c r="P847" s="10"/>
      <c r="Q847" s="7" t="s">
        <v>23</v>
      </c>
      <c r="R847" s="7">
        <v>33.0</v>
      </c>
      <c r="S847" s="7">
        <v>56.0</v>
      </c>
      <c r="T847" s="7"/>
      <c r="U847" s="7"/>
      <c r="V847" s="7"/>
      <c r="W847" s="10"/>
    </row>
    <row r="848" ht="12.75" customHeight="1">
      <c r="A848" s="7" t="str">
        <f>"22.05.2005 07:03:00"</f>
        <v>22.05.2005 07:03:00</v>
      </c>
      <c r="B848" s="8" t="s">
        <v>99</v>
      </c>
      <c r="C848" s="7" t="s">
        <v>131</v>
      </c>
      <c r="D848" s="7">
        <v>76.0</v>
      </c>
      <c r="E848" s="8">
        <v>48.0</v>
      </c>
      <c r="F848" s="7">
        <v>36.0</v>
      </c>
      <c r="G848" s="9">
        <v>4390.0</v>
      </c>
      <c r="H848" s="7" t="s">
        <v>21</v>
      </c>
      <c r="I848" s="7"/>
      <c r="J848" s="7" t="s">
        <v>29</v>
      </c>
      <c r="K848" s="7" t="s">
        <v>23</v>
      </c>
      <c r="L848" s="7"/>
      <c r="M848" s="7"/>
      <c r="N848" s="7"/>
      <c r="O848" s="10"/>
      <c r="P848" s="10"/>
      <c r="Q848" s="7" t="s">
        <v>23</v>
      </c>
      <c r="R848" s="7">
        <v>33.0</v>
      </c>
      <c r="S848" s="7">
        <v>24.0</v>
      </c>
      <c r="T848" s="7"/>
      <c r="U848" s="7"/>
      <c r="V848" s="7"/>
      <c r="W848" s="10"/>
    </row>
    <row r="849" ht="12.75" customHeight="1">
      <c r="A849" s="7" t="str">
        <f>"29.05.2005 10:00:00"</f>
        <v>29.05.2005 10:00:00</v>
      </c>
      <c r="B849" s="8" t="s">
        <v>99</v>
      </c>
      <c r="C849" s="7" t="s">
        <v>131</v>
      </c>
      <c r="D849" s="7">
        <v>76.0</v>
      </c>
      <c r="E849" s="8">
        <v>485.0</v>
      </c>
      <c r="F849" s="7">
        <v>4.0</v>
      </c>
      <c r="G849" s="9">
        <v>4148.0</v>
      </c>
      <c r="H849" s="7" t="s">
        <v>21</v>
      </c>
      <c r="I849" s="7"/>
      <c r="J849" s="7" t="s">
        <v>151</v>
      </c>
      <c r="K849" s="7" t="s">
        <v>23</v>
      </c>
      <c r="L849" s="7"/>
      <c r="M849" s="7"/>
      <c r="N849" s="7"/>
      <c r="O849" s="10"/>
      <c r="P849" s="10"/>
      <c r="Q849" s="7" t="s">
        <v>23</v>
      </c>
      <c r="R849" s="7">
        <v>33.0</v>
      </c>
      <c r="S849" s="7">
        <v>72.0</v>
      </c>
      <c r="T849" s="7"/>
      <c r="U849" s="7"/>
      <c r="V849" s="7"/>
      <c r="W849" s="10"/>
    </row>
    <row r="850" ht="12.75" customHeight="1">
      <c r="A850" s="7" t="str">
        <f>"10.04.2005 11:00:00"</f>
        <v>10.04.2005 11:00:00</v>
      </c>
      <c r="B850" s="8" t="s">
        <v>99</v>
      </c>
      <c r="C850" s="7" t="s">
        <v>131</v>
      </c>
      <c r="D850" s="7">
        <v>76.0</v>
      </c>
      <c r="E850" s="8">
        <v>49.0</v>
      </c>
      <c r="F850" s="7">
        <v>4.0</v>
      </c>
      <c r="G850" s="9">
        <v>2485.0</v>
      </c>
      <c r="H850" s="7" t="s">
        <v>21</v>
      </c>
      <c r="I850" s="7"/>
      <c r="J850" s="7" t="s">
        <v>143</v>
      </c>
      <c r="K850" s="7" t="s">
        <v>23</v>
      </c>
      <c r="L850" s="7"/>
      <c r="M850" s="7"/>
      <c r="N850" s="7"/>
      <c r="O850" s="10"/>
      <c r="P850" s="10"/>
      <c r="Q850" s="7" t="s">
        <v>23</v>
      </c>
      <c r="R850" s="7">
        <v>33.0</v>
      </c>
      <c r="S850" s="7">
        <v>24.0</v>
      </c>
      <c r="T850" s="7"/>
      <c r="U850" s="7"/>
      <c r="V850" s="7"/>
      <c r="W850" s="10"/>
    </row>
    <row r="851" ht="12.75" customHeight="1">
      <c r="A851" s="7" t="str">
        <f>"02.05.2005 08:03:00"</f>
        <v>02.05.2005 08:03:00</v>
      </c>
      <c r="B851" s="8" t="s">
        <v>99</v>
      </c>
      <c r="C851" s="7" t="s">
        <v>131</v>
      </c>
      <c r="D851" s="7">
        <v>76.0</v>
      </c>
      <c r="E851" s="8">
        <v>5.0</v>
      </c>
      <c r="F851" s="7">
        <v>4.0</v>
      </c>
      <c r="G851" s="9">
        <v>2596.0</v>
      </c>
      <c r="H851" s="7" t="s">
        <v>21</v>
      </c>
      <c r="I851" s="7"/>
      <c r="J851" s="7" t="s">
        <v>146</v>
      </c>
      <c r="K851" s="7" t="s">
        <v>23</v>
      </c>
      <c r="L851" s="7"/>
      <c r="M851" s="7"/>
      <c r="N851" s="7"/>
      <c r="O851" s="10"/>
      <c r="P851" s="10"/>
      <c r="Q851" s="7" t="s">
        <v>23</v>
      </c>
      <c r="R851" s="7">
        <v>33.0</v>
      </c>
      <c r="S851" s="7">
        <v>44.0</v>
      </c>
      <c r="T851" s="7"/>
      <c r="U851" s="7"/>
      <c r="V851" s="7"/>
      <c r="W851" s="10"/>
    </row>
    <row r="852" ht="12.75" customHeight="1">
      <c r="A852" s="7" t="str">
        <f>"14.05.2005 12:00:00"</f>
        <v>14.05.2005 12:00:00</v>
      </c>
      <c r="B852" s="8" t="s">
        <v>99</v>
      </c>
      <c r="C852" s="7" t="s">
        <v>131</v>
      </c>
      <c r="D852" s="7">
        <v>76.0</v>
      </c>
      <c r="E852" s="8">
        <v>5.0</v>
      </c>
      <c r="F852" s="7"/>
      <c r="G852" s="9">
        <v>4294.0</v>
      </c>
      <c r="H852" s="7" t="s">
        <v>21</v>
      </c>
      <c r="I852" s="7"/>
      <c r="J852" s="7" t="s">
        <v>183</v>
      </c>
      <c r="K852" s="7" t="s">
        <v>23</v>
      </c>
      <c r="L852" s="7"/>
      <c r="M852" s="7"/>
      <c r="N852" s="7"/>
      <c r="O852" s="10"/>
      <c r="P852" s="10"/>
      <c r="Q852" s="7" t="s">
        <v>23</v>
      </c>
      <c r="R852" s="7">
        <v>33.0</v>
      </c>
      <c r="S852" s="7">
        <v>2.0</v>
      </c>
      <c r="T852" s="7"/>
      <c r="U852" s="7"/>
      <c r="V852" s="7"/>
      <c r="W852" s="10"/>
    </row>
    <row r="853" ht="12.75" customHeight="1">
      <c r="A853" s="7" t="str">
        <f>"30.05.2005 17:00:00"</f>
        <v>30.05.2005 17:00:00</v>
      </c>
      <c r="B853" s="8" t="s">
        <v>99</v>
      </c>
      <c r="C853" s="7" t="s">
        <v>131</v>
      </c>
      <c r="D853" s="7">
        <v>76.0</v>
      </c>
      <c r="E853" s="8">
        <v>5.0</v>
      </c>
      <c r="F853" s="7"/>
      <c r="G853" s="9">
        <v>4930.0</v>
      </c>
      <c r="H853" s="7" t="s">
        <v>21</v>
      </c>
      <c r="I853" s="7"/>
      <c r="J853" s="7" t="s">
        <v>151</v>
      </c>
      <c r="K853" s="7" t="s">
        <v>23</v>
      </c>
      <c r="L853" s="7"/>
      <c r="M853" s="7"/>
      <c r="N853" s="7"/>
      <c r="O853" s="10"/>
      <c r="P853" s="10"/>
      <c r="Q853" s="7" t="s">
        <v>23</v>
      </c>
      <c r="R853" s="7">
        <v>33.0</v>
      </c>
      <c r="S853" s="7">
        <v>72.0</v>
      </c>
      <c r="T853" s="7"/>
      <c r="U853" s="7"/>
      <c r="V853" s="7"/>
      <c r="W853" s="10"/>
    </row>
    <row r="854" ht="12.75" customHeight="1">
      <c r="A854" s="7" t="str">
        <f>"04.06.2005 09:03:00"</f>
        <v>04.06.2005 09:03:00</v>
      </c>
      <c r="B854" s="8" t="s">
        <v>99</v>
      </c>
      <c r="C854" s="7" t="s">
        <v>131</v>
      </c>
      <c r="D854" s="7">
        <v>76.0</v>
      </c>
      <c r="E854" s="8">
        <v>5.0</v>
      </c>
      <c r="F854" s="7">
        <v>4.0</v>
      </c>
      <c r="G854" s="9">
        <v>4968.0</v>
      </c>
      <c r="H854" s="7" t="s">
        <v>21</v>
      </c>
      <c r="I854" s="7"/>
      <c r="J854" s="7" t="s">
        <v>143</v>
      </c>
      <c r="K854" s="7" t="s">
        <v>23</v>
      </c>
      <c r="L854" s="7"/>
      <c r="M854" s="7"/>
      <c r="N854" s="7"/>
      <c r="O854" s="10"/>
      <c r="P854" s="10"/>
      <c r="Q854" s="7" t="s">
        <v>23</v>
      </c>
      <c r="R854" s="7">
        <v>33.0</v>
      </c>
      <c r="S854" s="7">
        <v>44.0</v>
      </c>
      <c r="T854" s="7"/>
      <c r="U854" s="7"/>
      <c r="V854" s="7"/>
      <c r="W854" s="10"/>
    </row>
    <row r="855" ht="12.75" customHeight="1">
      <c r="A855" s="7" t="str">
        <f>"10.06.2005 18:00:00"</f>
        <v>10.06.2005 18:00:00</v>
      </c>
      <c r="B855" s="8" t="s">
        <v>99</v>
      </c>
      <c r="C855" s="7" t="s">
        <v>131</v>
      </c>
      <c r="D855" s="7">
        <v>76.0</v>
      </c>
      <c r="E855" s="8">
        <v>5.0</v>
      </c>
      <c r="F855" s="7">
        <v>39.0</v>
      </c>
      <c r="G855" s="9">
        <v>5042.0</v>
      </c>
      <c r="H855" s="7" t="s">
        <v>21</v>
      </c>
      <c r="I855" s="7"/>
      <c r="J855" s="7" t="s">
        <v>194</v>
      </c>
      <c r="K855" s="7" t="s">
        <v>23</v>
      </c>
      <c r="L855" s="7"/>
      <c r="M855" s="7"/>
      <c r="N855" s="7"/>
      <c r="O855" s="10"/>
      <c r="P855" s="10"/>
      <c r="Q855" s="7" t="s">
        <v>23</v>
      </c>
      <c r="R855" s="7">
        <v>33.0</v>
      </c>
      <c r="S855" s="7">
        <v>72.0</v>
      </c>
      <c r="T855" s="7"/>
      <c r="U855" s="7"/>
      <c r="V855" s="7"/>
      <c r="W855" s="10"/>
    </row>
    <row r="856" ht="12.75" customHeight="1">
      <c r="A856" s="7" t="str">
        <f>"22.05.2005 16:00:00"</f>
        <v>22.05.2005 16:00:00</v>
      </c>
      <c r="B856" s="8" t="s">
        <v>99</v>
      </c>
      <c r="C856" s="7" t="s">
        <v>131</v>
      </c>
      <c r="D856" s="7">
        <v>76.0</v>
      </c>
      <c r="E856" s="8">
        <v>55.0</v>
      </c>
      <c r="F856" s="7">
        <v>36.0</v>
      </c>
      <c r="G856" s="9">
        <v>4413.0</v>
      </c>
      <c r="H856" s="7" t="s">
        <v>21</v>
      </c>
      <c r="I856" s="7"/>
      <c r="J856" s="7" t="s">
        <v>187</v>
      </c>
      <c r="K856" s="7" t="s">
        <v>23</v>
      </c>
      <c r="L856" s="7"/>
      <c r="M856" s="7"/>
      <c r="N856" s="7"/>
      <c r="O856" s="10"/>
      <c r="P856" s="10"/>
      <c r="Q856" s="7" t="s">
        <v>23</v>
      </c>
      <c r="R856" s="7">
        <v>33.0</v>
      </c>
      <c r="S856" s="7">
        <v>20.0</v>
      </c>
      <c r="T856" s="7"/>
      <c r="U856" s="7"/>
      <c r="V856" s="7"/>
      <c r="W856" s="10"/>
    </row>
    <row r="857" ht="12.75" customHeight="1">
      <c r="A857" s="7" t="str">
        <f>"04.05.2005 08:00:00"</f>
        <v>04.05.2005 08:00:00</v>
      </c>
      <c r="B857" s="8" t="s">
        <v>99</v>
      </c>
      <c r="C857" s="7" t="s">
        <v>131</v>
      </c>
      <c r="D857" s="7">
        <v>76.0</v>
      </c>
      <c r="E857" s="8">
        <v>51.0</v>
      </c>
      <c r="F857" s="7">
        <v>38.0</v>
      </c>
      <c r="G857" s="9">
        <v>4111.0</v>
      </c>
      <c r="H857" s="7" t="s">
        <v>21</v>
      </c>
      <c r="I857" s="7"/>
      <c r="J857" s="7" t="s">
        <v>143</v>
      </c>
      <c r="K857" s="7" t="s">
        <v>23</v>
      </c>
      <c r="L857" s="7"/>
      <c r="M857" s="7"/>
      <c r="N857" s="7"/>
      <c r="O857" s="10"/>
      <c r="P857" s="10"/>
      <c r="Q857" s="7" t="s">
        <v>23</v>
      </c>
      <c r="R857" s="7">
        <v>33.0</v>
      </c>
      <c r="S857" s="7">
        <v>51.0</v>
      </c>
      <c r="T857" s="7"/>
      <c r="U857" s="7"/>
      <c r="V857" s="7"/>
      <c r="W857" s="10"/>
    </row>
    <row r="858" ht="12.75" customHeight="1">
      <c r="A858" s="7" t="str">
        <f>"14.05.2005 11:03:00"</f>
        <v>14.05.2005 11:03:00</v>
      </c>
      <c r="B858" s="8" t="s">
        <v>99</v>
      </c>
      <c r="C858" s="7" t="s">
        <v>131</v>
      </c>
      <c r="D858" s="7">
        <v>76.0</v>
      </c>
      <c r="E858" s="8">
        <v>51.0</v>
      </c>
      <c r="F858" s="7"/>
      <c r="G858" s="9">
        <v>4290.0</v>
      </c>
      <c r="H858" s="7" t="s">
        <v>21</v>
      </c>
      <c r="I858" s="7"/>
      <c r="J858" s="7" t="s">
        <v>135</v>
      </c>
      <c r="K858" s="7" t="s">
        <v>23</v>
      </c>
      <c r="L858" s="7"/>
      <c r="M858" s="7"/>
      <c r="N858" s="7"/>
      <c r="O858" s="10"/>
      <c r="P858" s="10"/>
      <c r="Q858" s="7" t="s">
        <v>23</v>
      </c>
      <c r="R858" s="7">
        <v>33.0</v>
      </c>
      <c r="S858" s="7">
        <v>69.0</v>
      </c>
      <c r="T858" s="7"/>
      <c r="U858" s="7"/>
      <c r="V858" s="7"/>
      <c r="W858" s="10"/>
    </row>
    <row r="859" ht="12.75" customHeight="1">
      <c r="A859" s="7" t="str">
        <f>"06.06.2005 12:00:00"</f>
        <v>06.06.2005 12:00:00</v>
      </c>
      <c r="B859" s="8" t="s">
        <v>99</v>
      </c>
      <c r="C859" s="7" t="s">
        <v>131</v>
      </c>
      <c r="D859" s="7">
        <v>76.0</v>
      </c>
      <c r="E859" s="8">
        <v>51.0</v>
      </c>
      <c r="F859" s="7">
        <v>4.0</v>
      </c>
      <c r="G859" s="9">
        <v>5013.0</v>
      </c>
      <c r="H859" s="7" t="s">
        <v>21</v>
      </c>
      <c r="I859" s="7"/>
      <c r="J859" s="7" t="s">
        <v>156</v>
      </c>
      <c r="K859" s="7" t="s">
        <v>23</v>
      </c>
      <c r="L859" s="7"/>
      <c r="M859" s="7"/>
      <c r="N859" s="7"/>
      <c r="O859" s="10"/>
      <c r="P859" s="10"/>
      <c r="Q859" s="7" t="s">
        <v>23</v>
      </c>
      <c r="R859" s="7">
        <v>33.0</v>
      </c>
      <c r="S859" s="7">
        <v>26.0</v>
      </c>
      <c r="T859" s="7"/>
      <c r="U859" s="7"/>
      <c r="V859" s="7"/>
      <c r="W859" s="10"/>
    </row>
    <row r="860" ht="12.75" customHeight="1">
      <c r="A860" s="7" t="str">
        <f>"28.05.2005 06:03:00"</f>
        <v>28.05.2005 06:03:00</v>
      </c>
      <c r="B860" s="8" t="s">
        <v>99</v>
      </c>
      <c r="C860" s="7" t="s">
        <v>131</v>
      </c>
      <c r="D860" s="7">
        <v>76.0</v>
      </c>
      <c r="E860" s="8">
        <v>5115.0</v>
      </c>
      <c r="F860" s="7">
        <v>4.0</v>
      </c>
      <c r="G860" s="9">
        <v>4139.0</v>
      </c>
      <c r="H860" s="7" t="s">
        <v>21</v>
      </c>
      <c r="I860" s="7"/>
      <c r="J860" s="7" t="s">
        <v>170</v>
      </c>
      <c r="K860" s="7" t="s">
        <v>23</v>
      </c>
      <c r="L860" s="7"/>
      <c r="M860" s="7"/>
      <c r="N860" s="7"/>
      <c r="O860" s="10"/>
      <c r="P860" s="10"/>
      <c r="Q860" s="7" t="s">
        <v>23</v>
      </c>
      <c r="R860" s="7">
        <v>33.0</v>
      </c>
      <c r="S860" s="7">
        <v>16.0</v>
      </c>
      <c r="T860" s="7"/>
      <c r="U860" s="7"/>
      <c r="V860" s="7"/>
      <c r="W860" s="10"/>
    </row>
    <row r="861" ht="12.75" customHeight="1">
      <c r="A861" s="7" t="str">
        <f>"21.05.2005 09:00:00"</f>
        <v>21.05.2005 09:00:00</v>
      </c>
      <c r="B861" s="8" t="s">
        <v>99</v>
      </c>
      <c r="C861" s="7" t="s">
        <v>131</v>
      </c>
      <c r="D861" s="7">
        <v>76.0</v>
      </c>
      <c r="E861" s="8">
        <v>515.0</v>
      </c>
      <c r="F861" s="7">
        <v>38.0</v>
      </c>
      <c r="G861" s="9">
        <v>4359.0</v>
      </c>
      <c r="H861" s="7" t="s">
        <v>21</v>
      </c>
      <c r="I861" s="7"/>
      <c r="J861" s="7" t="s">
        <v>145</v>
      </c>
      <c r="K861" s="7" t="s">
        <v>23</v>
      </c>
      <c r="L861" s="7"/>
      <c r="M861" s="7"/>
      <c r="N861" s="7"/>
      <c r="O861" s="10"/>
      <c r="P861" s="10"/>
      <c r="Q861" s="7" t="s">
        <v>23</v>
      </c>
      <c r="R861" s="7">
        <v>33.0</v>
      </c>
      <c r="S861" s="7">
        <v>66.0</v>
      </c>
      <c r="T861" s="7"/>
      <c r="U861" s="7"/>
      <c r="V861" s="7"/>
      <c r="W861" s="10"/>
    </row>
    <row r="862" ht="12.75" customHeight="1">
      <c r="A862" s="7" t="str">
        <f>"21.05.2005 12:00:00"</f>
        <v>21.05.2005 12:00:00</v>
      </c>
      <c r="B862" s="8" t="s">
        <v>99</v>
      </c>
      <c r="C862" s="7" t="s">
        <v>131</v>
      </c>
      <c r="D862" s="7">
        <v>76.0</v>
      </c>
      <c r="E862" s="8">
        <v>515.0</v>
      </c>
      <c r="F862" s="7"/>
      <c r="G862" s="9">
        <v>4368.0</v>
      </c>
      <c r="H862" s="7" t="s">
        <v>21</v>
      </c>
      <c r="I862" s="7"/>
      <c r="J862" s="7" t="s">
        <v>195</v>
      </c>
      <c r="K862" s="7" t="s">
        <v>40</v>
      </c>
      <c r="L862" s="7"/>
      <c r="M862" s="7"/>
      <c r="N862" s="7"/>
      <c r="O862" s="10"/>
      <c r="P862" s="10"/>
      <c r="Q862" s="7" t="s">
        <v>23</v>
      </c>
      <c r="R862" s="7">
        <v>33.0</v>
      </c>
      <c r="S862" s="7">
        <v>20.0</v>
      </c>
      <c r="T862" s="7"/>
      <c r="U862" s="7"/>
      <c r="V862" s="7"/>
      <c r="W862" s="10"/>
    </row>
    <row r="863" ht="12.75" customHeight="1">
      <c r="A863" s="7" t="str">
        <f>"05.06.2005 09:03:00"</f>
        <v>05.06.2005 09:03:00</v>
      </c>
      <c r="B863" s="8" t="s">
        <v>99</v>
      </c>
      <c r="C863" s="7" t="s">
        <v>131</v>
      </c>
      <c r="D863" s="7">
        <v>76.0</v>
      </c>
      <c r="E863" s="8">
        <v>515.0</v>
      </c>
      <c r="F863" s="7">
        <v>39.0</v>
      </c>
      <c r="G863" s="9">
        <v>4978.0</v>
      </c>
      <c r="H863" s="7" t="s">
        <v>21</v>
      </c>
      <c r="I863" s="7"/>
      <c r="J863" s="7" t="s">
        <v>133</v>
      </c>
      <c r="K863" s="7" t="s">
        <v>23</v>
      </c>
      <c r="L863" s="7"/>
      <c r="M863" s="7"/>
      <c r="N863" s="7"/>
      <c r="O863" s="10"/>
      <c r="P863" s="10"/>
      <c r="Q863" s="7" t="s">
        <v>23</v>
      </c>
      <c r="R863" s="7">
        <v>33.0</v>
      </c>
      <c r="S863" s="7">
        <v>59.0</v>
      </c>
      <c r="T863" s="7"/>
      <c r="U863" s="7"/>
      <c r="V863" s="7"/>
      <c r="W863" s="10"/>
    </row>
    <row r="864" ht="12.75" customHeight="1">
      <c r="A864" s="7" t="str">
        <f>"08.05.2005 13:00:00"</f>
        <v>08.05.2005 13:00:00</v>
      </c>
      <c r="B864" s="8" t="s">
        <v>99</v>
      </c>
      <c r="C864" s="7" t="s">
        <v>131</v>
      </c>
      <c r="D864" s="7">
        <v>76.0</v>
      </c>
      <c r="E864" s="8">
        <v>52.0</v>
      </c>
      <c r="F864" s="7">
        <v>39.0</v>
      </c>
      <c r="G864" s="9">
        <v>4246.0</v>
      </c>
      <c r="H864" s="7" t="s">
        <v>21</v>
      </c>
      <c r="I864" s="7"/>
      <c r="J864" s="7" t="s">
        <v>144</v>
      </c>
      <c r="K864" s="7" t="s">
        <v>23</v>
      </c>
      <c r="L864" s="7"/>
      <c r="M864" s="7"/>
      <c r="N864" s="7"/>
      <c r="O864" s="10"/>
      <c r="P864" s="10"/>
      <c r="Q864" s="7" t="s">
        <v>23</v>
      </c>
      <c r="R864" s="7">
        <v>33.0</v>
      </c>
      <c r="S864" s="7">
        <v>44.0</v>
      </c>
      <c r="T864" s="7"/>
      <c r="U864" s="7"/>
      <c r="V864" s="7"/>
      <c r="W864" s="10"/>
    </row>
    <row r="865" ht="12.75" customHeight="1">
      <c r="A865" s="7" t="str">
        <f>"21.05.2005 12:00:00"</f>
        <v>21.05.2005 12:00:00</v>
      </c>
      <c r="B865" s="8" t="s">
        <v>99</v>
      </c>
      <c r="C865" s="7" t="s">
        <v>131</v>
      </c>
      <c r="D865" s="7">
        <v>76.0</v>
      </c>
      <c r="E865" s="8">
        <v>52.0</v>
      </c>
      <c r="F865" s="7">
        <v>36.0</v>
      </c>
      <c r="G865" s="9">
        <v>4374.0</v>
      </c>
      <c r="H865" s="7" t="s">
        <v>21</v>
      </c>
      <c r="I865" s="7"/>
      <c r="J865" s="7" t="s">
        <v>134</v>
      </c>
      <c r="K865" s="7" t="s">
        <v>23</v>
      </c>
      <c r="L865" s="7"/>
      <c r="M865" s="7"/>
      <c r="N865" s="7"/>
      <c r="O865" s="10"/>
      <c r="P865" s="10"/>
      <c r="Q865" s="7" t="s">
        <v>23</v>
      </c>
      <c r="R865" s="7">
        <v>33.0</v>
      </c>
      <c r="S865" s="7">
        <v>2.0</v>
      </c>
      <c r="T865" s="7"/>
      <c r="U865" s="7"/>
      <c r="V865" s="7"/>
      <c r="W865" s="10"/>
    </row>
    <row r="866" ht="12.75" customHeight="1">
      <c r="A866" s="7" t="str">
        <f>"05.06.2005 15:00:00"</f>
        <v>05.06.2005 15:00:00</v>
      </c>
      <c r="B866" s="8" t="s">
        <v>99</v>
      </c>
      <c r="C866" s="7" t="s">
        <v>131</v>
      </c>
      <c r="D866" s="7">
        <v>76.0</v>
      </c>
      <c r="E866" s="8">
        <v>52.0</v>
      </c>
      <c r="F866" s="7"/>
      <c r="G866" s="9">
        <v>4993.0</v>
      </c>
      <c r="H866" s="7" t="s">
        <v>21</v>
      </c>
      <c r="I866" s="7"/>
      <c r="J866" s="7" t="s">
        <v>196</v>
      </c>
      <c r="K866" s="7" t="s">
        <v>23</v>
      </c>
      <c r="L866" s="7"/>
      <c r="M866" s="7"/>
      <c r="N866" s="7"/>
      <c r="O866" s="10"/>
      <c r="P866" s="10"/>
      <c r="Q866" s="7" t="s">
        <v>23</v>
      </c>
      <c r="R866" s="7">
        <v>33.0</v>
      </c>
      <c r="S866" s="7">
        <v>59.0</v>
      </c>
      <c r="T866" s="7"/>
      <c r="U866" s="7"/>
      <c r="V866" s="7"/>
      <c r="W866" s="10"/>
    </row>
    <row r="867" ht="12.75" customHeight="1">
      <c r="A867" s="7" t="str">
        <f>"27.05.2005 08:15:00"</f>
        <v>27.05.2005 08:15:00</v>
      </c>
      <c r="B867" s="8" t="s">
        <v>99</v>
      </c>
      <c r="C867" s="7" t="s">
        <v>131</v>
      </c>
      <c r="D867" s="7">
        <v>76.0</v>
      </c>
      <c r="E867" s="8">
        <v>525.0</v>
      </c>
      <c r="F867" s="7">
        <v>36.0</v>
      </c>
      <c r="G867" s="9">
        <v>4456.0</v>
      </c>
      <c r="H867" s="7" t="s">
        <v>21</v>
      </c>
      <c r="I867" s="7"/>
      <c r="J867" s="7" t="s">
        <v>197</v>
      </c>
      <c r="K867" s="7" t="s">
        <v>23</v>
      </c>
      <c r="L867" s="7"/>
      <c r="M867" s="7"/>
      <c r="N867" s="7"/>
      <c r="O867" s="10"/>
      <c r="P867" s="10"/>
      <c r="Q867" s="7" t="s">
        <v>23</v>
      </c>
      <c r="R867" s="7">
        <v>33.0</v>
      </c>
      <c r="S867" s="7">
        <v>51.0</v>
      </c>
      <c r="T867" s="7"/>
      <c r="U867" s="7"/>
      <c r="V867" s="7"/>
      <c r="W867" s="10"/>
    </row>
    <row r="868" ht="12.75" customHeight="1">
      <c r="A868" s="7" t="str">
        <f>"26.04.2005 08:01:00"</f>
        <v>26.04.2005 08:01:00</v>
      </c>
      <c r="B868" s="8" t="s">
        <v>99</v>
      </c>
      <c r="C868" s="7" t="s">
        <v>131</v>
      </c>
      <c r="D868" s="7">
        <v>76.0</v>
      </c>
      <c r="E868" s="8">
        <v>5285.0</v>
      </c>
      <c r="F868" s="7">
        <v>39.0</v>
      </c>
      <c r="G868" s="9">
        <v>4103.0</v>
      </c>
      <c r="H868" s="7" t="s">
        <v>21</v>
      </c>
      <c r="I868" s="7"/>
      <c r="J868" s="7" t="s">
        <v>137</v>
      </c>
      <c r="K868" s="7" t="s">
        <v>40</v>
      </c>
      <c r="L868" s="7"/>
      <c r="M868" s="7"/>
      <c r="N868" s="7"/>
      <c r="O868" s="10"/>
      <c r="P868" s="10"/>
      <c r="Q868" s="7" t="s">
        <v>23</v>
      </c>
      <c r="R868" s="7">
        <v>33.0</v>
      </c>
      <c r="S868" s="7">
        <v>20.0</v>
      </c>
      <c r="T868" s="7"/>
      <c r="U868" s="7"/>
      <c r="V868" s="7"/>
      <c r="W868" s="10"/>
    </row>
    <row r="869" ht="12.75" customHeight="1">
      <c r="A869" s="7" t="str">
        <f>"16.05.2005 09:03:00"</f>
        <v>16.05.2005 09:03:00</v>
      </c>
      <c r="B869" s="8" t="s">
        <v>99</v>
      </c>
      <c r="C869" s="7" t="s">
        <v>131</v>
      </c>
      <c r="D869" s="7">
        <v>76.0</v>
      </c>
      <c r="E869" s="8">
        <v>53.0</v>
      </c>
      <c r="F869" s="7">
        <v>39.0</v>
      </c>
      <c r="G869" s="9">
        <v>4327.0</v>
      </c>
      <c r="H869" s="7" t="s">
        <v>21</v>
      </c>
      <c r="I869" s="7"/>
      <c r="J869" s="7" t="s">
        <v>135</v>
      </c>
      <c r="K869" s="7" t="s">
        <v>23</v>
      </c>
      <c r="L869" s="7"/>
      <c r="M869" s="7"/>
      <c r="N869" s="7"/>
      <c r="O869" s="10"/>
      <c r="P869" s="10"/>
      <c r="Q869" s="7" t="s">
        <v>23</v>
      </c>
      <c r="R869" s="7">
        <v>33.0</v>
      </c>
      <c r="S869" s="7">
        <v>24.0</v>
      </c>
      <c r="T869" s="7"/>
      <c r="U869" s="7"/>
      <c r="V869" s="7"/>
      <c r="W869" s="10"/>
    </row>
    <row r="870" ht="12.75" customHeight="1">
      <c r="A870" s="7" t="str">
        <f>"23.05.2005 19:30:00"</f>
        <v>23.05.2005 19:30:00</v>
      </c>
      <c r="B870" s="8" t="s">
        <v>99</v>
      </c>
      <c r="C870" s="7" t="s">
        <v>131</v>
      </c>
      <c r="D870" s="7">
        <v>76.0</v>
      </c>
      <c r="E870" s="8">
        <v>53.0</v>
      </c>
      <c r="F870" s="7">
        <v>39.0</v>
      </c>
      <c r="G870" s="9">
        <v>4434.0</v>
      </c>
      <c r="H870" s="7" t="s">
        <v>21</v>
      </c>
      <c r="I870" s="7"/>
      <c r="J870" s="7" t="s">
        <v>135</v>
      </c>
      <c r="K870" s="7" t="s">
        <v>23</v>
      </c>
      <c r="L870" s="7"/>
      <c r="M870" s="7"/>
      <c r="N870" s="7"/>
      <c r="O870" s="10"/>
      <c r="P870" s="10"/>
      <c r="Q870" s="7" t="s">
        <v>23</v>
      </c>
      <c r="R870" s="7">
        <v>33.0</v>
      </c>
      <c r="S870" s="7">
        <v>16.0</v>
      </c>
      <c r="T870" s="7"/>
      <c r="U870" s="7"/>
      <c r="V870" s="7"/>
      <c r="W870" s="10"/>
    </row>
    <row r="871" ht="12.75" customHeight="1">
      <c r="A871" s="7" t="str">
        <f>"28.05.2005 10:01:00"</f>
        <v>28.05.2005 10:01:00</v>
      </c>
      <c r="B871" s="8" t="s">
        <v>99</v>
      </c>
      <c r="C871" s="7" t="s">
        <v>131</v>
      </c>
      <c r="D871" s="7">
        <v>76.0</v>
      </c>
      <c r="E871" s="8">
        <v>53.0</v>
      </c>
      <c r="F871" s="7">
        <v>33.0</v>
      </c>
      <c r="G871" s="9">
        <v>4481.0</v>
      </c>
      <c r="H871" s="7" t="s">
        <v>21</v>
      </c>
      <c r="I871" s="7"/>
      <c r="J871" s="7" t="s">
        <v>133</v>
      </c>
      <c r="K871" s="7" t="s">
        <v>40</v>
      </c>
      <c r="L871" s="7"/>
      <c r="M871" s="7"/>
      <c r="N871" s="7"/>
      <c r="O871" s="10"/>
      <c r="P871" s="10"/>
      <c r="Q871" s="7" t="s">
        <v>23</v>
      </c>
      <c r="R871" s="7">
        <v>33.0</v>
      </c>
      <c r="S871" s="7">
        <v>51.0</v>
      </c>
      <c r="T871" s="7"/>
      <c r="U871" s="7"/>
      <c r="V871" s="7"/>
      <c r="W871" s="10"/>
    </row>
    <row r="872" ht="12.75" customHeight="1">
      <c r="A872" s="7" t="str">
        <f>"13.06.2005"</f>
        <v>13.06.2005</v>
      </c>
      <c r="B872" s="8" t="s">
        <v>99</v>
      </c>
      <c r="C872" s="7" t="s">
        <v>131</v>
      </c>
      <c r="D872" s="7">
        <v>76.0</v>
      </c>
      <c r="E872" s="8">
        <v>53.0</v>
      </c>
      <c r="F872" s="7"/>
      <c r="G872" s="9">
        <v>5072.0</v>
      </c>
      <c r="H872" s="7" t="s">
        <v>21</v>
      </c>
      <c r="I872" s="7"/>
      <c r="J872" s="7" t="s">
        <v>144</v>
      </c>
      <c r="K872" s="7" t="s">
        <v>23</v>
      </c>
      <c r="L872" s="7"/>
      <c r="M872" s="7"/>
      <c r="N872" s="7"/>
      <c r="O872" s="10"/>
      <c r="P872" s="10"/>
      <c r="Q872" s="7" t="s">
        <v>23</v>
      </c>
      <c r="R872" s="7">
        <v>33.0</v>
      </c>
      <c r="S872" s="7">
        <v>54.0</v>
      </c>
      <c r="T872" s="7"/>
      <c r="U872" s="7"/>
      <c r="V872" s="7"/>
      <c r="W872" s="10"/>
    </row>
    <row r="873" ht="12.75" customHeight="1">
      <c r="A873" s="7" t="str">
        <f>"08.05.2005 10:03:00"</f>
        <v>08.05.2005 10:03:00</v>
      </c>
      <c r="B873" s="8" t="s">
        <v>99</v>
      </c>
      <c r="C873" s="7" t="s">
        <v>131</v>
      </c>
      <c r="D873" s="7">
        <v>76.0</v>
      </c>
      <c r="E873" s="8">
        <v>535.0</v>
      </c>
      <c r="F873" s="7">
        <v>37.0</v>
      </c>
      <c r="G873" s="9">
        <v>4245.0</v>
      </c>
      <c r="H873" s="7" t="s">
        <v>21</v>
      </c>
      <c r="I873" s="7"/>
      <c r="J873" s="7" t="s">
        <v>198</v>
      </c>
      <c r="K873" s="7" t="s">
        <v>23</v>
      </c>
      <c r="L873" s="7"/>
      <c r="M873" s="7"/>
      <c r="N873" s="7"/>
      <c r="O873" s="10"/>
      <c r="P873" s="10"/>
      <c r="Q873" s="7" t="s">
        <v>23</v>
      </c>
      <c r="R873" s="7">
        <v>33.0</v>
      </c>
      <c r="S873" s="7">
        <v>44.0</v>
      </c>
      <c r="T873" s="7"/>
      <c r="U873" s="7"/>
      <c r="V873" s="7"/>
      <c r="W873" s="10"/>
    </row>
    <row r="874" ht="12.75" customHeight="1">
      <c r="A874" s="7" t="str">
        <f>"16.05.2005 10:03:00"</f>
        <v>16.05.2005 10:03:00</v>
      </c>
      <c r="B874" s="8" t="s">
        <v>99</v>
      </c>
      <c r="C874" s="7" t="s">
        <v>131</v>
      </c>
      <c r="D874" s="7">
        <v>76.0</v>
      </c>
      <c r="E874" s="8">
        <v>54.0</v>
      </c>
      <c r="F874" s="7">
        <v>38.0</v>
      </c>
      <c r="G874" s="9">
        <v>4329.0</v>
      </c>
      <c r="H874" s="7" t="s">
        <v>21</v>
      </c>
      <c r="I874" s="7"/>
      <c r="J874" s="7" t="s">
        <v>178</v>
      </c>
      <c r="K874" s="7" t="s">
        <v>23</v>
      </c>
      <c r="L874" s="7"/>
      <c r="M874" s="7"/>
      <c r="N874" s="7"/>
      <c r="O874" s="10"/>
      <c r="P874" s="10"/>
      <c r="Q874" s="7" t="s">
        <v>23</v>
      </c>
      <c r="R874" s="7">
        <v>33.0</v>
      </c>
      <c r="S874" s="7">
        <v>51.0</v>
      </c>
      <c r="T874" s="7"/>
      <c r="U874" s="7"/>
      <c r="V874" s="7"/>
      <c r="W874" s="10"/>
    </row>
    <row r="875" ht="12.75" customHeight="1">
      <c r="A875" s="7" t="str">
        <f>"06.06.2005 11:30:00"</f>
        <v>06.06.2005 11:30:00</v>
      </c>
      <c r="B875" s="8" t="s">
        <v>99</v>
      </c>
      <c r="C875" s="7" t="s">
        <v>131</v>
      </c>
      <c r="D875" s="7">
        <v>76.0</v>
      </c>
      <c r="E875" s="8">
        <v>54.0</v>
      </c>
      <c r="F875" s="7">
        <v>41.0</v>
      </c>
      <c r="G875" s="9">
        <v>5008.0</v>
      </c>
      <c r="H875" s="7" t="s">
        <v>21</v>
      </c>
      <c r="I875" s="7"/>
      <c r="J875" s="7" t="s">
        <v>145</v>
      </c>
      <c r="K875" s="7" t="s">
        <v>23</v>
      </c>
      <c r="L875" s="7"/>
      <c r="M875" s="7"/>
      <c r="N875" s="7"/>
      <c r="O875" s="10"/>
      <c r="P875" s="10"/>
      <c r="Q875" s="7" t="s">
        <v>23</v>
      </c>
      <c r="R875" s="7">
        <v>33.0</v>
      </c>
      <c r="S875" s="7">
        <v>44.0</v>
      </c>
      <c r="T875" s="7"/>
      <c r="U875" s="7"/>
      <c r="V875" s="7"/>
      <c r="W875" s="10"/>
    </row>
    <row r="876" ht="12.75" customHeight="1">
      <c r="A876" s="7" t="str">
        <f>"03.06.2005 07:00:00"</f>
        <v>03.06.2005 07:00:00</v>
      </c>
      <c r="B876" s="8" t="s">
        <v>99</v>
      </c>
      <c r="C876" s="7" t="s">
        <v>131</v>
      </c>
      <c r="D876" s="7">
        <v>76.0</v>
      </c>
      <c r="E876" s="8">
        <v>55.0</v>
      </c>
      <c r="F876" s="7">
        <v>39.0</v>
      </c>
      <c r="G876" s="9">
        <v>4960.0</v>
      </c>
      <c r="H876" s="7" t="s">
        <v>21</v>
      </c>
      <c r="I876" s="7"/>
      <c r="J876" s="7" t="s">
        <v>145</v>
      </c>
      <c r="K876" s="7" t="s">
        <v>23</v>
      </c>
      <c r="L876" s="7"/>
      <c r="M876" s="7"/>
      <c r="N876" s="7"/>
      <c r="O876" s="10"/>
      <c r="P876" s="10"/>
      <c r="Q876" s="7" t="s">
        <v>23</v>
      </c>
      <c r="R876" s="7">
        <v>33.0</v>
      </c>
      <c r="S876" s="7">
        <v>26.0</v>
      </c>
      <c r="T876" s="7"/>
      <c r="U876" s="7"/>
      <c r="V876" s="7"/>
      <c r="W876" s="10"/>
    </row>
    <row r="877" ht="12.75" customHeight="1">
      <c r="A877" s="7" t="str">
        <f>"03.06.2005 11:03:00"</f>
        <v>03.06.2005 11:03:00</v>
      </c>
      <c r="B877" s="8" t="s">
        <v>99</v>
      </c>
      <c r="C877" s="7" t="s">
        <v>131</v>
      </c>
      <c r="D877" s="7">
        <v>76.0</v>
      </c>
      <c r="E877" s="8">
        <v>55.0</v>
      </c>
      <c r="F877" s="7">
        <v>39.0</v>
      </c>
      <c r="G877" s="9">
        <v>4152.0</v>
      </c>
      <c r="H877" s="7" t="s">
        <v>21</v>
      </c>
      <c r="I877" s="7"/>
      <c r="J877" s="7" t="s">
        <v>135</v>
      </c>
      <c r="K877" s="7" t="s">
        <v>23</v>
      </c>
      <c r="L877" s="7"/>
      <c r="M877" s="7"/>
      <c r="N877" s="7"/>
      <c r="O877" s="10"/>
      <c r="P877" s="10"/>
      <c r="Q877" s="7" t="s">
        <v>23</v>
      </c>
      <c r="R877" s="7">
        <v>33.0</v>
      </c>
      <c r="S877" s="7">
        <v>18.0</v>
      </c>
      <c r="T877" s="7"/>
      <c r="U877" s="7"/>
      <c r="V877" s="7"/>
      <c r="W877" s="10"/>
    </row>
    <row r="878" ht="12.75" customHeight="1">
      <c r="A878" s="7" t="str">
        <f>"27.04.2005 10:00:00"</f>
        <v>27.04.2005 10:00:00</v>
      </c>
      <c r="B878" s="8" t="s">
        <v>99</v>
      </c>
      <c r="C878" s="7" t="s">
        <v>131</v>
      </c>
      <c r="D878" s="7">
        <v>76.0</v>
      </c>
      <c r="E878" s="8">
        <v>555.0</v>
      </c>
      <c r="F878" s="7">
        <v>38.0</v>
      </c>
      <c r="G878" s="9">
        <v>2559.0</v>
      </c>
      <c r="H878" s="7" t="s">
        <v>21</v>
      </c>
      <c r="I878" s="7"/>
      <c r="J878" s="7" t="s">
        <v>146</v>
      </c>
      <c r="K878" s="7" t="s">
        <v>40</v>
      </c>
      <c r="L878" s="7"/>
      <c r="M878" s="7"/>
      <c r="N878" s="7"/>
      <c r="O878" s="10"/>
      <c r="P878" s="10"/>
      <c r="Q878" s="7" t="s">
        <v>23</v>
      </c>
      <c r="R878" s="7">
        <v>33.0</v>
      </c>
      <c r="S878" s="7">
        <v>51.0</v>
      </c>
      <c r="T878" s="7"/>
      <c r="U878" s="7"/>
      <c r="V878" s="7"/>
      <c r="W878" s="10"/>
    </row>
    <row r="879" ht="12.75" customHeight="1">
      <c r="A879" s="7" t="str">
        <f>"07.05.2005 10:00:00"</f>
        <v>07.05.2005 10:00:00</v>
      </c>
      <c r="B879" s="8" t="s">
        <v>99</v>
      </c>
      <c r="C879" s="7" t="s">
        <v>131</v>
      </c>
      <c r="D879" s="7">
        <v>76.0</v>
      </c>
      <c r="E879" s="8">
        <v>555.0</v>
      </c>
      <c r="F879" s="7">
        <v>39.0</v>
      </c>
      <c r="G879" s="9">
        <v>4229.0</v>
      </c>
      <c r="H879" s="7" t="s">
        <v>21</v>
      </c>
      <c r="I879" s="7"/>
      <c r="J879" s="7" t="s">
        <v>161</v>
      </c>
      <c r="K879" s="7" t="s">
        <v>23</v>
      </c>
      <c r="L879" s="7"/>
      <c r="M879" s="7"/>
      <c r="N879" s="7"/>
      <c r="O879" s="10"/>
      <c r="P879" s="10"/>
      <c r="Q879" s="7" t="s">
        <v>23</v>
      </c>
      <c r="R879" s="7">
        <v>33.0</v>
      </c>
      <c r="S879" s="7">
        <v>44.0</v>
      </c>
      <c r="T879" s="7"/>
      <c r="U879" s="7"/>
      <c r="V879" s="7"/>
      <c r="W879" s="10"/>
    </row>
    <row r="880" ht="12.75" customHeight="1">
      <c r="A880" s="7" t="str">
        <f>"20.05.2005 10:03:00"</f>
        <v>20.05.2005 10:03:00</v>
      </c>
      <c r="B880" s="8" t="s">
        <v>99</v>
      </c>
      <c r="C880" s="7" t="s">
        <v>131</v>
      </c>
      <c r="D880" s="7">
        <v>76.0</v>
      </c>
      <c r="E880" s="8">
        <v>58.0</v>
      </c>
      <c r="F880" s="7">
        <v>39.0</v>
      </c>
      <c r="G880" s="9">
        <v>4342.0</v>
      </c>
      <c r="H880" s="7" t="s">
        <v>21</v>
      </c>
      <c r="I880" s="7"/>
      <c r="J880" s="7" t="s">
        <v>151</v>
      </c>
      <c r="K880" s="7" t="s">
        <v>23</v>
      </c>
      <c r="L880" s="7"/>
      <c r="M880" s="7"/>
      <c r="N880" s="7"/>
      <c r="O880" s="10"/>
      <c r="P880" s="10"/>
      <c r="Q880" s="7" t="s">
        <v>23</v>
      </c>
      <c r="R880" s="7">
        <v>33.0</v>
      </c>
      <c r="S880" s="7">
        <v>37.0</v>
      </c>
      <c r="T880" s="7"/>
      <c r="U880" s="7"/>
      <c r="V880" s="7"/>
      <c r="W880" s="10"/>
    </row>
    <row r="881" ht="12.75" customHeight="1">
      <c r="A881" s="7" t="str">
        <f>"26.03.2005 11:03:00"</f>
        <v>26.03.2005 11:03:00</v>
      </c>
      <c r="B881" s="8" t="s">
        <v>99</v>
      </c>
      <c r="C881" s="7" t="s">
        <v>131</v>
      </c>
      <c r="D881" s="7">
        <v>76.0</v>
      </c>
      <c r="E881" s="8">
        <v>59.0</v>
      </c>
      <c r="F881" s="7">
        <v>4.0</v>
      </c>
      <c r="G881" s="9">
        <v>2484.0</v>
      </c>
      <c r="H881" s="7" t="s">
        <v>21</v>
      </c>
      <c r="I881" s="7"/>
      <c r="J881" s="7" t="s">
        <v>134</v>
      </c>
      <c r="K881" s="7" t="s">
        <v>23</v>
      </c>
      <c r="L881" s="7"/>
      <c r="M881" s="7"/>
      <c r="N881" s="7"/>
      <c r="O881" s="10"/>
      <c r="P881" s="10"/>
      <c r="Q881" s="7" t="s">
        <v>23</v>
      </c>
      <c r="R881" s="7">
        <v>33.0</v>
      </c>
      <c r="S881" s="7">
        <v>4.0</v>
      </c>
      <c r="T881" s="7"/>
      <c r="U881" s="7"/>
      <c r="V881" s="7"/>
      <c r="W881" s="10"/>
    </row>
    <row r="882" ht="12.75" customHeight="1">
      <c r="A882" s="7" t="str">
        <f>"28.05.2005 10:00:00"</f>
        <v>28.05.2005 10:00:00</v>
      </c>
      <c r="B882" s="8" t="s">
        <v>99</v>
      </c>
      <c r="C882" s="7" t="s">
        <v>131</v>
      </c>
      <c r="D882" s="7">
        <v>76.0</v>
      </c>
      <c r="E882" s="8">
        <v>59.0</v>
      </c>
      <c r="F882" s="7">
        <v>4.0</v>
      </c>
      <c r="G882" s="9">
        <v>4485.0</v>
      </c>
      <c r="H882" s="7" t="s">
        <v>21</v>
      </c>
      <c r="I882" s="7"/>
      <c r="J882" s="7" t="s">
        <v>165</v>
      </c>
      <c r="K882" s="7" t="s">
        <v>23</v>
      </c>
      <c r="L882" s="7"/>
      <c r="M882" s="7"/>
      <c r="N882" s="7"/>
      <c r="O882" s="10"/>
      <c r="P882" s="10"/>
      <c r="Q882" s="7" t="s">
        <v>23</v>
      </c>
      <c r="R882" s="7">
        <v>33.0</v>
      </c>
      <c r="S882" s="7">
        <v>59.0</v>
      </c>
      <c r="T882" s="7"/>
      <c r="U882" s="7"/>
      <c r="V882" s="7"/>
      <c r="W882" s="10"/>
    </row>
    <row r="883" ht="12.75" customHeight="1">
      <c r="A883" s="7" t="str">
        <f>"22.05.2005 07:00:00"</f>
        <v>22.05.2005 07:00:00</v>
      </c>
      <c r="B883" s="8" t="s">
        <v>99</v>
      </c>
      <c r="C883" s="7" t="s">
        <v>131</v>
      </c>
      <c r="D883" s="7">
        <v>76.0</v>
      </c>
      <c r="E883" s="8">
        <v>625.0</v>
      </c>
      <c r="F883" s="7">
        <v>39.0</v>
      </c>
      <c r="G883" s="9">
        <v>4402.0</v>
      </c>
      <c r="H883" s="7" t="s">
        <v>21</v>
      </c>
      <c r="I883" s="7"/>
      <c r="J883" s="7" t="s">
        <v>199</v>
      </c>
      <c r="K883" s="7" t="s">
        <v>23</v>
      </c>
      <c r="L883" s="7"/>
      <c r="M883" s="7"/>
      <c r="N883" s="7"/>
      <c r="O883" s="10"/>
      <c r="P883" s="10"/>
      <c r="Q883" s="7" t="s">
        <v>23</v>
      </c>
      <c r="R883" s="7">
        <v>33.0</v>
      </c>
      <c r="S883" s="7">
        <v>51.0</v>
      </c>
      <c r="T883" s="7"/>
      <c r="U883" s="7"/>
      <c r="V883" s="7"/>
      <c r="W883" s="10"/>
    </row>
    <row r="884" ht="12.75" customHeight="1">
      <c r="A884" s="7" t="str">
        <f>"24.07.2005 16:03:00"</f>
        <v>24.07.2005 16:03:00</v>
      </c>
      <c r="B884" s="8" t="s">
        <v>99</v>
      </c>
      <c r="C884" s="7" t="s">
        <v>131</v>
      </c>
      <c r="D884" s="7">
        <v>77.0</v>
      </c>
      <c r="E884" s="8">
        <v>4.0</v>
      </c>
      <c r="F884" s="7">
        <v>4.0</v>
      </c>
      <c r="G884" s="9">
        <v>5644.0</v>
      </c>
      <c r="H884" s="7" t="s">
        <v>21</v>
      </c>
      <c r="I884" s="7"/>
      <c r="J884" s="7" t="s">
        <v>137</v>
      </c>
      <c r="K884" s="7" t="s">
        <v>23</v>
      </c>
      <c r="L884" s="7"/>
      <c r="M884" s="7"/>
      <c r="N884" s="7"/>
      <c r="O884" s="10"/>
      <c r="P884" s="10"/>
      <c r="Q884" s="7" t="s">
        <v>23</v>
      </c>
      <c r="R884" s="7">
        <v>33.0</v>
      </c>
      <c r="S884" s="7">
        <v>72.0</v>
      </c>
      <c r="T884" s="7"/>
      <c r="U884" s="7"/>
      <c r="V884" s="7"/>
      <c r="W884" s="10"/>
    </row>
    <row r="885" ht="12.75" customHeight="1">
      <c r="A885" s="7" t="str">
        <f>"18.06.2005 08:00:00"</f>
        <v>18.06.2005 08:00:00</v>
      </c>
      <c r="B885" s="8" t="s">
        <v>99</v>
      </c>
      <c r="C885" s="7" t="s">
        <v>131</v>
      </c>
      <c r="D885" s="7">
        <v>77.0</v>
      </c>
      <c r="E885" s="8">
        <v>43.0</v>
      </c>
      <c r="F885" s="7">
        <v>39.0</v>
      </c>
      <c r="G885" s="9">
        <v>5206.0</v>
      </c>
      <c r="H885" s="7" t="s">
        <v>21</v>
      </c>
      <c r="I885" s="7"/>
      <c r="J885" s="7" t="s">
        <v>200</v>
      </c>
      <c r="K885" s="7" t="s">
        <v>23</v>
      </c>
      <c r="L885" s="7"/>
      <c r="M885" s="7"/>
      <c r="N885" s="7"/>
      <c r="O885" s="10"/>
      <c r="P885" s="10"/>
      <c r="Q885" s="7" t="s">
        <v>23</v>
      </c>
      <c r="R885" s="7">
        <v>33.0</v>
      </c>
      <c r="S885" s="7">
        <v>11.0</v>
      </c>
      <c r="T885" s="7"/>
      <c r="U885" s="7"/>
      <c r="V885" s="7"/>
      <c r="W885" s="10"/>
    </row>
    <row r="886" ht="12.75" customHeight="1">
      <c r="A886" s="7" t="str">
        <f>"22.05.2005 10:00:00"</f>
        <v>22.05.2005 10:00:00</v>
      </c>
      <c r="B886" s="8" t="s">
        <v>99</v>
      </c>
      <c r="C886" s="7" t="s">
        <v>131</v>
      </c>
      <c r="D886" s="7">
        <v>77.0</v>
      </c>
      <c r="E886" s="8">
        <v>45.0</v>
      </c>
      <c r="F886" s="7">
        <v>36.0</v>
      </c>
      <c r="G886" s="9">
        <v>4406.0</v>
      </c>
      <c r="H886" s="7" t="s">
        <v>21</v>
      </c>
      <c r="I886" s="7"/>
      <c r="J886" s="7" t="s">
        <v>161</v>
      </c>
      <c r="K886" s="7" t="s">
        <v>23</v>
      </c>
      <c r="L886" s="7"/>
      <c r="M886" s="7"/>
      <c r="N886" s="7"/>
      <c r="O886" s="10"/>
      <c r="P886" s="10"/>
      <c r="Q886" s="7" t="s">
        <v>23</v>
      </c>
      <c r="R886" s="7">
        <v>33.0</v>
      </c>
      <c r="S886" s="7">
        <v>11.0</v>
      </c>
      <c r="T886" s="7"/>
      <c r="U886" s="7"/>
      <c r="V886" s="7"/>
      <c r="W886" s="10"/>
    </row>
    <row r="887" ht="12.75" customHeight="1">
      <c r="A887" s="7" t="str">
        <f>"22.05.2005 13:00:00"</f>
        <v>22.05.2005 13:00:00</v>
      </c>
      <c r="B887" s="8" t="s">
        <v>99</v>
      </c>
      <c r="C887" s="7" t="s">
        <v>131</v>
      </c>
      <c r="D887" s="7">
        <v>77.0</v>
      </c>
      <c r="E887" s="8">
        <v>455.0</v>
      </c>
      <c r="F887" s="7">
        <v>36.0</v>
      </c>
      <c r="G887" s="9">
        <v>4417.0</v>
      </c>
      <c r="H887" s="7" t="s">
        <v>21</v>
      </c>
      <c r="I887" s="7"/>
      <c r="J887" s="7" t="s">
        <v>201</v>
      </c>
      <c r="K887" s="7" t="s">
        <v>23</v>
      </c>
      <c r="L887" s="7"/>
      <c r="M887" s="7"/>
      <c r="N887" s="7"/>
      <c r="O887" s="10"/>
      <c r="P887" s="10"/>
      <c r="Q887" s="7" t="s">
        <v>23</v>
      </c>
      <c r="R887" s="7">
        <v>33.0</v>
      </c>
      <c r="S887" s="7">
        <v>26.0</v>
      </c>
      <c r="T887" s="7"/>
      <c r="U887" s="7"/>
      <c r="V887" s="7"/>
      <c r="W887" s="10"/>
    </row>
    <row r="888" ht="12.75" customHeight="1">
      <c r="A888" s="7" t="str">
        <f>"27.05.2005 12:30:00"</f>
        <v>27.05.2005 12:30:00</v>
      </c>
      <c r="B888" s="8" t="s">
        <v>99</v>
      </c>
      <c r="C888" s="7" t="s">
        <v>131</v>
      </c>
      <c r="D888" s="7">
        <v>77.0</v>
      </c>
      <c r="E888" s="8">
        <v>47.0</v>
      </c>
      <c r="F888" s="7"/>
      <c r="G888" s="9">
        <v>4470.0</v>
      </c>
      <c r="H888" s="7" t="s">
        <v>21</v>
      </c>
      <c r="I888" s="7"/>
      <c r="J888" s="7" t="s">
        <v>142</v>
      </c>
      <c r="K888" s="7" t="s">
        <v>40</v>
      </c>
      <c r="L888" s="7"/>
      <c r="M888" s="7"/>
      <c r="N888" s="7"/>
      <c r="O888" s="10"/>
      <c r="P888" s="10"/>
      <c r="Q888" s="7" t="s">
        <v>23</v>
      </c>
      <c r="R888" s="7">
        <v>33.0</v>
      </c>
      <c r="S888" s="7">
        <v>4.0</v>
      </c>
      <c r="T888" s="7"/>
      <c r="U888" s="7"/>
      <c r="V888" s="7"/>
      <c r="W888" s="10"/>
    </row>
    <row r="889" ht="12.75" customHeight="1">
      <c r="A889" s="7" t="str">
        <f>"29.05.2005 09:30:00"</f>
        <v>29.05.2005 09:30:00</v>
      </c>
      <c r="B889" s="8" t="s">
        <v>99</v>
      </c>
      <c r="C889" s="7" t="s">
        <v>131</v>
      </c>
      <c r="D889" s="7">
        <v>77.0</v>
      </c>
      <c r="E889" s="8">
        <v>47.0</v>
      </c>
      <c r="F889" s="7"/>
      <c r="G889" s="9">
        <v>4497.0</v>
      </c>
      <c r="H889" s="7" t="s">
        <v>21</v>
      </c>
      <c r="I889" s="7"/>
      <c r="J889" s="7" t="s">
        <v>202</v>
      </c>
      <c r="K889" s="7" t="s">
        <v>23</v>
      </c>
      <c r="L889" s="7"/>
      <c r="M889" s="7"/>
      <c r="N889" s="7"/>
      <c r="O889" s="10"/>
      <c r="P889" s="10"/>
      <c r="Q889" s="7" t="s">
        <v>23</v>
      </c>
      <c r="R889" s="7">
        <v>33.0</v>
      </c>
      <c r="S889" s="7">
        <v>44.0</v>
      </c>
      <c r="T889" s="7"/>
      <c r="U889" s="7"/>
      <c r="V889" s="7"/>
      <c r="W889" s="10"/>
    </row>
    <row r="890" ht="12.75" customHeight="1">
      <c r="A890" s="7" t="str">
        <f>"13.06.2005 08:00:00"</f>
        <v>13.06.2005 08:00:00</v>
      </c>
      <c r="B890" s="8" t="s">
        <v>99</v>
      </c>
      <c r="C890" s="7" t="s">
        <v>131</v>
      </c>
      <c r="D890" s="7">
        <v>77.0</v>
      </c>
      <c r="E890" s="8">
        <v>47.0</v>
      </c>
      <c r="F890" s="7">
        <v>3.0</v>
      </c>
      <c r="G890" s="9">
        <v>5066.0</v>
      </c>
      <c r="H890" s="7" t="s">
        <v>21</v>
      </c>
      <c r="I890" s="7"/>
      <c r="J890" s="7" t="s">
        <v>165</v>
      </c>
      <c r="K890" s="7" t="s">
        <v>23</v>
      </c>
      <c r="L890" s="7"/>
      <c r="M890" s="7"/>
      <c r="N890" s="7"/>
      <c r="O890" s="10"/>
      <c r="P890" s="10"/>
      <c r="Q890" s="7" t="s">
        <v>23</v>
      </c>
      <c r="R890" s="7">
        <v>33.0</v>
      </c>
      <c r="S890" s="7">
        <v>2.0</v>
      </c>
      <c r="T890" s="7"/>
      <c r="U890" s="7"/>
      <c r="V890" s="7"/>
      <c r="W890" s="10"/>
    </row>
    <row r="891" ht="12.75" customHeight="1">
      <c r="A891" s="7" t="str">
        <f>"12.06.2005 12:00:00"</f>
        <v>12.06.2005 12:00:00</v>
      </c>
      <c r="B891" s="8" t="s">
        <v>99</v>
      </c>
      <c r="C891" s="7" t="s">
        <v>131</v>
      </c>
      <c r="D891" s="7">
        <v>77.0</v>
      </c>
      <c r="E891" s="8">
        <v>4725.0</v>
      </c>
      <c r="F891" s="7">
        <v>4.0</v>
      </c>
      <c r="G891" s="9">
        <v>4170.0</v>
      </c>
      <c r="H891" s="7" t="s">
        <v>21</v>
      </c>
      <c r="I891" s="7"/>
      <c r="J891" s="7" t="s">
        <v>136</v>
      </c>
      <c r="K891" s="7" t="s">
        <v>23</v>
      </c>
      <c r="L891" s="7"/>
      <c r="M891" s="7"/>
      <c r="N891" s="7"/>
      <c r="O891" s="10"/>
      <c r="P891" s="10"/>
      <c r="Q891" s="7" t="s">
        <v>23</v>
      </c>
      <c r="R891" s="7">
        <v>33.0</v>
      </c>
      <c r="S891" s="7">
        <v>59.0</v>
      </c>
      <c r="T891" s="7"/>
      <c r="U891" s="7"/>
      <c r="V891" s="7"/>
      <c r="W891" s="10"/>
    </row>
    <row r="892" ht="12.75" customHeight="1">
      <c r="A892" s="7" t="str">
        <f>"05.06.2005 09:00:00"</f>
        <v>05.06.2005 09:00:00</v>
      </c>
      <c r="B892" s="8" t="s">
        <v>99</v>
      </c>
      <c r="C892" s="7" t="s">
        <v>131</v>
      </c>
      <c r="D892" s="7">
        <v>77.0</v>
      </c>
      <c r="E892" s="8">
        <v>475.0</v>
      </c>
      <c r="F892" s="7">
        <v>38.0</v>
      </c>
      <c r="G892" s="9">
        <v>4983.0</v>
      </c>
      <c r="H892" s="7" t="s">
        <v>21</v>
      </c>
      <c r="I892" s="7"/>
      <c r="J892" s="7" t="s">
        <v>140</v>
      </c>
      <c r="K892" s="7" t="s">
        <v>23</v>
      </c>
      <c r="L892" s="7"/>
      <c r="M892" s="7"/>
      <c r="N892" s="7"/>
      <c r="O892" s="10"/>
      <c r="P892" s="10"/>
      <c r="Q892" s="7" t="s">
        <v>23</v>
      </c>
      <c r="R892" s="7">
        <v>33.0</v>
      </c>
      <c r="S892" s="7">
        <v>11.0</v>
      </c>
      <c r="T892" s="7"/>
      <c r="U892" s="7"/>
      <c r="V892" s="7"/>
      <c r="W892" s="10"/>
    </row>
    <row r="893" ht="12.75" customHeight="1">
      <c r="A893" s="7" t="str">
        <f>"11.06.2005 10:00:00"</f>
        <v>11.06.2005 10:00:00</v>
      </c>
      <c r="B893" s="8" t="s">
        <v>99</v>
      </c>
      <c r="C893" s="7" t="s">
        <v>131</v>
      </c>
      <c r="D893" s="7">
        <v>77.0</v>
      </c>
      <c r="E893" s="8">
        <v>496.0</v>
      </c>
      <c r="F893" s="7">
        <v>4.0</v>
      </c>
      <c r="G893" s="9">
        <v>4169.0</v>
      </c>
      <c r="H893" s="7" t="s">
        <v>21</v>
      </c>
      <c r="I893" s="7"/>
      <c r="J893" s="7" t="s">
        <v>203</v>
      </c>
      <c r="K893" s="7" t="s">
        <v>23</v>
      </c>
      <c r="L893" s="7"/>
      <c r="M893" s="7"/>
      <c r="N893" s="7"/>
      <c r="O893" s="10"/>
      <c r="P893" s="10"/>
      <c r="Q893" s="7" t="s">
        <v>23</v>
      </c>
      <c r="R893" s="7">
        <v>33.0</v>
      </c>
      <c r="S893" s="7">
        <v>4.0</v>
      </c>
      <c r="T893" s="7"/>
      <c r="U893" s="7"/>
      <c r="V893" s="7"/>
      <c r="W893" s="10"/>
    </row>
    <row r="894" ht="12.75" customHeight="1">
      <c r="A894" s="7" t="str">
        <f>"27.05.2005 06:30:00"</f>
        <v>27.05.2005 06:30:00</v>
      </c>
      <c r="B894" s="8" t="s">
        <v>99</v>
      </c>
      <c r="C894" s="7" t="s">
        <v>131</v>
      </c>
      <c r="D894" s="7">
        <v>77.0</v>
      </c>
      <c r="E894" s="8">
        <v>5.0</v>
      </c>
      <c r="F894" s="7"/>
      <c r="G894" s="9">
        <v>4454.0</v>
      </c>
      <c r="H894" s="7" t="s">
        <v>21</v>
      </c>
      <c r="I894" s="7"/>
      <c r="J894" s="7" t="s">
        <v>173</v>
      </c>
      <c r="K894" s="7" t="s">
        <v>23</v>
      </c>
      <c r="L894" s="7"/>
      <c r="M894" s="7"/>
      <c r="N894" s="7"/>
      <c r="O894" s="10"/>
      <c r="P894" s="10"/>
      <c r="Q894" s="7" t="s">
        <v>23</v>
      </c>
      <c r="R894" s="7">
        <v>33.0</v>
      </c>
      <c r="S894" s="7">
        <v>44.0</v>
      </c>
      <c r="T894" s="7"/>
      <c r="U894" s="7"/>
      <c r="V894" s="7"/>
      <c r="W894" s="10"/>
    </row>
    <row r="895" ht="12.75" customHeight="1">
      <c r="A895" s="7" t="str">
        <f>"05.06.2005 13:00:00"</f>
        <v>05.06.2005 13:00:00</v>
      </c>
      <c r="B895" s="8" t="s">
        <v>99</v>
      </c>
      <c r="C895" s="7" t="s">
        <v>131</v>
      </c>
      <c r="D895" s="7">
        <v>77.0</v>
      </c>
      <c r="E895" s="8">
        <v>5.0</v>
      </c>
      <c r="F895" s="7"/>
      <c r="G895" s="9">
        <v>4997.0</v>
      </c>
      <c r="H895" s="7" t="s">
        <v>21</v>
      </c>
      <c r="I895" s="7"/>
      <c r="J895" s="7" t="s">
        <v>154</v>
      </c>
      <c r="K895" s="7" t="s">
        <v>23</v>
      </c>
      <c r="L895" s="7"/>
      <c r="M895" s="7"/>
      <c r="N895" s="7"/>
      <c r="O895" s="10"/>
      <c r="P895" s="10"/>
      <c r="Q895" s="7" t="s">
        <v>23</v>
      </c>
      <c r="R895" s="7">
        <v>33.0</v>
      </c>
      <c r="S895" s="7">
        <v>59.0</v>
      </c>
      <c r="T895" s="7"/>
      <c r="U895" s="7"/>
      <c r="V895" s="7"/>
      <c r="W895" s="10"/>
    </row>
    <row r="896" ht="12.75" customHeight="1">
      <c r="A896" s="7" t="str">
        <f>"14.06.2005 08:00:00"</f>
        <v>14.06.2005 08:00:00</v>
      </c>
      <c r="B896" s="8" t="s">
        <v>99</v>
      </c>
      <c r="C896" s="7" t="s">
        <v>131</v>
      </c>
      <c r="D896" s="7">
        <v>77.0</v>
      </c>
      <c r="E896" s="8">
        <v>5.0</v>
      </c>
      <c r="F896" s="7"/>
      <c r="G896" s="9">
        <v>5081.0</v>
      </c>
      <c r="H896" s="7" t="s">
        <v>21</v>
      </c>
      <c r="I896" s="7"/>
      <c r="J896" s="7" t="s">
        <v>168</v>
      </c>
      <c r="K896" s="7" t="s">
        <v>23</v>
      </c>
      <c r="L896" s="7"/>
      <c r="M896" s="7"/>
      <c r="N896" s="7"/>
      <c r="O896" s="10"/>
      <c r="P896" s="10"/>
      <c r="Q896" s="7" t="s">
        <v>23</v>
      </c>
      <c r="R896" s="7">
        <v>33.0</v>
      </c>
      <c r="S896" s="7">
        <v>59.0</v>
      </c>
      <c r="T896" s="7"/>
      <c r="U896" s="7"/>
      <c r="V896" s="7"/>
      <c r="W896" s="10"/>
    </row>
    <row r="897" ht="12.75" customHeight="1">
      <c r="A897" s="7" t="str">
        <f>"23.05.2005 15:30:00"</f>
        <v>23.05.2005 15:30:00</v>
      </c>
      <c r="B897" s="8" t="s">
        <v>99</v>
      </c>
      <c r="C897" s="7" t="s">
        <v>131</v>
      </c>
      <c r="D897" s="7">
        <v>77.0</v>
      </c>
      <c r="E897" s="8">
        <v>51.0</v>
      </c>
      <c r="F897" s="7">
        <v>39.0</v>
      </c>
      <c r="G897" s="9">
        <v>4432.0</v>
      </c>
      <c r="H897" s="7" t="s">
        <v>21</v>
      </c>
      <c r="I897" s="7"/>
      <c r="J897" s="7" t="s">
        <v>155</v>
      </c>
      <c r="K897" s="7" t="s">
        <v>40</v>
      </c>
      <c r="L897" s="7"/>
      <c r="M897" s="7"/>
      <c r="N897" s="7"/>
      <c r="O897" s="10"/>
      <c r="P897" s="10"/>
      <c r="Q897" s="7" t="s">
        <v>23</v>
      </c>
      <c r="R897" s="7">
        <v>33.0</v>
      </c>
      <c r="S897" s="7">
        <v>32.0</v>
      </c>
      <c r="T897" s="7"/>
      <c r="U897" s="7"/>
      <c r="V897" s="7"/>
      <c r="W897" s="10"/>
    </row>
    <row r="898" ht="12.75" customHeight="1">
      <c r="A898" s="7" t="str">
        <f>"14.06.2005 08:00:00"</f>
        <v>14.06.2005 08:00:00</v>
      </c>
      <c r="B898" s="8" t="s">
        <v>99</v>
      </c>
      <c r="C898" s="7" t="s">
        <v>131</v>
      </c>
      <c r="D898" s="7">
        <v>77.0</v>
      </c>
      <c r="E898" s="8">
        <v>51.0</v>
      </c>
      <c r="F898" s="7">
        <v>4.0</v>
      </c>
      <c r="G898" s="9">
        <v>5080.0</v>
      </c>
      <c r="H898" s="7" t="s">
        <v>21</v>
      </c>
      <c r="I898" s="7"/>
      <c r="J898" s="7" t="s">
        <v>161</v>
      </c>
      <c r="K898" s="7" t="s">
        <v>23</v>
      </c>
      <c r="L898" s="7"/>
      <c r="M898" s="7"/>
      <c r="N898" s="7"/>
      <c r="O898" s="10"/>
      <c r="P898" s="10"/>
      <c r="Q898" s="7" t="s">
        <v>23</v>
      </c>
      <c r="R898" s="7">
        <v>33.0</v>
      </c>
      <c r="S898" s="7">
        <v>37.0</v>
      </c>
      <c r="T898" s="7"/>
      <c r="U898" s="7"/>
      <c r="V898" s="7"/>
      <c r="W898" s="10"/>
    </row>
    <row r="899" ht="12.75" customHeight="1">
      <c r="A899" s="7" t="str">
        <f>"04.06.2005 14:00:00"</f>
        <v>04.06.2005 14:00:00</v>
      </c>
      <c r="B899" s="8" t="s">
        <v>99</v>
      </c>
      <c r="C899" s="7" t="s">
        <v>131</v>
      </c>
      <c r="D899" s="7">
        <v>77.0</v>
      </c>
      <c r="E899" s="8">
        <v>515.0</v>
      </c>
      <c r="F899" s="7"/>
      <c r="G899" s="9">
        <v>4975.0</v>
      </c>
      <c r="H899" s="7" t="s">
        <v>21</v>
      </c>
      <c r="I899" s="7"/>
      <c r="J899" s="7" t="s">
        <v>133</v>
      </c>
      <c r="K899" s="7" t="s">
        <v>35</v>
      </c>
      <c r="L899" s="7"/>
      <c r="M899" s="7"/>
      <c r="N899" s="7"/>
      <c r="O899" s="10"/>
      <c r="P899" s="10"/>
      <c r="Q899" s="7" t="s">
        <v>23</v>
      </c>
      <c r="R899" s="7">
        <v>33.0</v>
      </c>
      <c r="S899" s="7">
        <v>4.0</v>
      </c>
      <c r="T899" s="7"/>
      <c r="U899" s="7"/>
      <c r="V899" s="7"/>
      <c r="W899" s="10"/>
    </row>
    <row r="900" ht="12.75" customHeight="1">
      <c r="A900" s="7" t="str">
        <f>"20.05.2005 07:03:00"</f>
        <v>20.05.2005 07:03:00</v>
      </c>
      <c r="B900" s="8" t="s">
        <v>99</v>
      </c>
      <c r="C900" s="7" t="s">
        <v>131</v>
      </c>
      <c r="D900" s="7">
        <v>77.0</v>
      </c>
      <c r="E900" s="8">
        <v>516.0</v>
      </c>
      <c r="F900" s="7">
        <v>35.0</v>
      </c>
      <c r="G900" s="9">
        <v>4121.0</v>
      </c>
      <c r="H900" s="7" t="s">
        <v>21</v>
      </c>
      <c r="I900" s="7"/>
      <c r="J900" s="7" t="s">
        <v>195</v>
      </c>
      <c r="K900" s="7" t="s">
        <v>40</v>
      </c>
      <c r="L900" s="7"/>
      <c r="M900" s="7"/>
      <c r="N900" s="7"/>
      <c r="O900" s="10"/>
      <c r="P900" s="10"/>
      <c r="Q900" s="7" t="s">
        <v>23</v>
      </c>
      <c r="R900" s="7">
        <v>33.0</v>
      </c>
      <c r="S900" s="7">
        <v>35.0</v>
      </c>
      <c r="T900" s="7"/>
      <c r="U900" s="7"/>
      <c r="V900" s="7"/>
      <c r="W900" s="10"/>
    </row>
    <row r="901" ht="12.75" customHeight="1">
      <c r="A901" s="7" t="str">
        <f>"06.01.2005 09:03:00"</f>
        <v>06.01.2005 09:03:00</v>
      </c>
      <c r="B901" s="8" t="s">
        <v>99</v>
      </c>
      <c r="C901" s="7" t="s">
        <v>131</v>
      </c>
      <c r="D901" s="7">
        <v>77.0</v>
      </c>
      <c r="E901" s="8">
        <v>52.0</v>
      </c>
      <c r="F901" s="7">
        <v>39.0</v>
      </c>
      <c r="G901" s="9">
        <v>4948.0</v>
      </c>
      <c r="H901" s="7" t="s">
        <v>21</v>
      </c>
      <c r="I901" s="7"/>
      <c r="J901" s="7" t="s">
        <v>154</v>
      </c>
      <c r="K901" s="7" t="s">
        <v>23</v>
      </c>
      <c r="L901" s="7"/>
      <c r="M901" s="7"/>
      <c r="N901" s="7"/>
      <c r="O901" s="10"/>
      <c r="P901" s="10"/>
      <c r="Q901" s="7" t="s">
        <v>23</v>
      </c>
      <c r="R901" s="7">
        <v>33.0</v>
      </c>
      <c r="S901" s="7">
        <v>59.0</v>
      </c>
      <c r="T901" s="7"/>
      <c r="U901" s="7"/>
      <c r="V901" s="7"/>
      <c r="W901" s="10"/>
    </row>
    <row r="902" ht="12.75" customHeight="1">
      <c r="A902" s="7" t="str">
        <f>"08.05.2005 11:03:00"</f>
        <v>08.05.2005 11:03:00</v>
      </c>
      <c r="B902" s="8" t="s">
        <v>99</v>
      </c>
      <c r="C902" s="7" t="s">
        <v>131</v>
      </c>
      <c r="D902" s="7">
        <v>77.0</v>
      </c>
      <c r="E902" s="8">
        <v>52.0</v>
      </c>
      <c r="F902" s="7">
        <v>39.0</v>
      </c>
      <c r="G902" s="9">
        <v>4247.0</v>
      </c>
      <c r="H902" s="7" t="s">
        <v>21</v>
      </c>
      <c r="I902" s="7"/>
      <c r="J902" s="7" t="s">
        <v>146</v>
      </c>
      <c r="K902" s="7" t="s">
        <v>23</v>
      </c>
      <c r="L902" s="7"/>
      <c r="M902" s="7"/>
      <c r="N902" s="7"/>
      <c r="O902" s="10"/>
      <c r="P902" s="10"/>
      <c r="Q902" s="7" t="s">
        <v>23</v>
      </c>
      <c r="R902" s="7">
        <v>33.0</v>
      </c>
      <c r="S902" s="7">
        <v>26.0</v>
      </c>
      <c r="T902" s="7"/>
      <c r="U902" s="7"/>
      <c r="V902" s="7"/>
      <c r="W902" s="10"/>
    </row>
    <row r="903" ht="12.75" customHeight="1">
      <c r="A903" s="7" t="str">
        <f>"11.05.2005 10:00:00"</f>
        <v>11.05.2005 10:00:00</v>
      </c>
      <c r="B903" s="8" t="s">
        <v>99</v>
      </c>
      <c r="C903" s="7" t="s">
        <v>131</v>
      </c>
      <c r="D903" s="7">
        <v>77.0</v>
      </c>
      <c r="E903" s="8">
        <v>52.0</v>
      </c>
      <c r="F903" s="7"/>
      <c r="G903" s="9">
        <v>4262.0</v>
      </c>
      <c r="H903" s="7" t="s">
        <v>21</v>
      </c>
      <c r="I903" s="7"/>
      <c r="J903" s="7" t="s">
        <v>139</v>
      </c>
      <c r="K903" s="7" t="s">
        <v>40</v>
      </c>
      <c r="L903" s="7"/>
      <c r="M903" s="7"/>
      <c r="N903" s="7"/>
      <c r="O903" s="10"/>
      <c r="P903" s="10"/>
      <c r="Q903" s="7" t="s">
        <v>23</v>
      </c>
      <c r="R903" s="7">
        <v>33.0</v>
      </c>
      <c r="S903" s="7">
        <v>51.0</v>
      </c>
      <c r="T903" s="7"/>
      <c r="U903" s="7"/>
      <c r="V903" s="7"/>
      <c r="W903" s="10"/>
    </row>
    <row r="904" ht="12.75" customHeight="1">
      <c r="A904" s="7" t="str">
        <f>"31.05.2005 10:00:00"</f>
        <v>31.05.2005 10:00:00</v>
      </c>
      <c r="B904" s="8" t="s">
        <v>99</v>
      </c>
      <c r="C904" s="7" t="s">
        <v>131</v>
      </c>
      <c r="D904" s="7">
        <v>77.0</v>
      </c>
      <c r="E904" s="8">
        <v>52.0</v>
      </c>
      <c r="F904" s="7">
        <v>4.0</v>
      </c>
      <c r="G904" s="9">
        <v>4937.0</v>
      </c>
      <c r="H904" s="7" t="s">
        <v>21</v>
      </c>
      <c r="I904" s="7"/>
      <c r="J904" s="7" t="s">
        <v>144</v>
      </c>
      <c r="K904" s="7" t="s">
        <v>23</v>
      </c>
      <c r="L904" s="7"/>
      <c r="M904" s="7"/>
      <c r="N904" s="7"/>
      <c r="O904" s="10"/>
      <c r="P904" s="10"/>
      <c r="Q904" s="7" t="s">
        <v>23</v>
      </c>
      <c r="R904" s="7">
        <v>33.0</v>
      </c>
      <c r="S904" s="7">
        <v>59.0</v>
      </c>
      <c r="T904" s="7"/>
      <c r="U904" s="7"/>
      <c r="V904" s="7"/>
      <c r="W904" s="10"/>
    </row>
    <row r="905" ht="12.75" customHeight="1">
      <c r="A905" s="7" t="str">
        <f>"05.06.2005 16:00:00"</f>
        <v>05.06.2005 16:00:00</v>
      </c>
      <c r="B905" s="8" t="s">
        <v>99</v>
      </c>
      <c r="C905" s="7" t="s">
        <v>131</v>
      </c>
      <c r="D905" s="7">
        <v>77.0</v>
      </c>
      <c r="E905" s="8">
        <v>52.0</v>
      </c>
      <c r="F905" s="7"/>
      <c r="G905" s="9">
        <v>4994.0</v>
      </c>
      <c r="H905" s="7" t="s">
        <v>21</v>
      </c>
      <c r="I905" s="7"/>
      <c r="J905" s="7" t="s">
        <v>134</v>
      </c>
      <c r="K905" s="7" t="s">
        <v>23</v>
      </c>
      <c r="L905" s="7"/>
      <c r="M905" s="7"/>
      <c r="N905" s="7"/>
      <c r="O905" s="10"/>
      <c r="P905" s="10"/>
      <c r="Q905" s="7" t="s">
        <v>23</v>
      </c>
      <c r="R905" s="7">
        <v>33.0</v>
      </c>
      <c r="S905" s="7">
        <v>4.0</v>
      </c>
      <c r="T905" s="7"/>
      <c r="U905" s="7"/>
      <c r="V905" s="7"/>
      <c r="W905" s="10"/>
    </row>
    <row r="906" ht="12.75" customHeight="1">
      <c r="A906" s="7" t="str">
        <f>"07.05.2005 17:00:00"</f>
        <v>07.05.2005 17:00:00</v>
      </c>
      <c r="B906" s="8" t="s">
        <v>99</v>
      </c>
      <c r="C906" s="7" t="s">
        <v>131</v>
      </c>
      <c r="D906" s="7">
        <v>77.0</v>
      </c>
      <c r="E906" s="8">
        <v>525.0</v>
      </c>
      <c r="F906" s="7">
        <v>37.0</v>
      </c>
      <c r="G906" s="9">
        <v>4240.0</v>
      </c>
      <c r="H906" s="7" t="s">
        <v>21</v>
      </c>
      <c r="I906" s="7"/>
      <c r="J906" s="7" t="s">
        <v>204</v>
      </c>
      <c r="K906" s="7" t="s">
        <v>23</v>
      </c>
      <c r="L906" s="7"/>
      <c r="M906" s="7"/>
      <c r="N906" s="7"/>
      <c r="O906" s="10"/>
      <c r="P906" s="10"/>
      <c r="Q906" s="7" t="s">
        <v>23</v>
      </c>
      <c r="R906" s="7">
        <v>33.0</v>
      </c>
      <c r="S906" s="7">
        <v>51.0</v>
      </c>
      <c r="T906" s="7"/>
      <c r="U906" s="7"/>
      <c r="V906" s="7"/>
      <c r="W906" s="10"/>
    </row>
    <row r="907" ht="12.75" customHeight="1">
      <c r="A907" s="7" t="str">
        <f>"26.04.2005 07:03:00"</f>
        <v>26.04.2005 07:03:00</v>
      </c>
      <c r="B907" s="8" t="s">
        <v>99</v>
      </c>
      <c r="C907" s="7" t="s">
        <v>131</v>
      </c>
      <c r="D907" s="7">
        <v>77.0</v>
      </c>
      <c r="E907" s="8">
        <v>53.0</v>
      </c>
      <c r="F907" s="7">
        <v>38.0</v>
      </c>
      <c r="G907" s="9">
        <v>2499.0</v>
      </c>
      <c r="H907" s="7" t="s">
        <v>21</v>
      </c>
      <c r="I907" s="7"/>
      <c r="J907" s="7" t="s">
        <v>138</v>
      </c>
      <c r="K907" s="7" t="s">
        <v>23</v>
      </c>
      <c r="L907" s="7"/>
      <c r="M907" s="7"/>
      <c r="N907" s="7"/>
      <c r="O907" s="10"/>
      <c r="P907" s="10"/>
      <c r="Q907" s="7" t="s">
        <v>23</v>
      </c>
      <c r="R907" s="7">
        <v>33.0</v>
      </c>
      <c r="S907" s="7">
        <v>59.0</v>
      </c>
      <c r="T907" s="7"/>
      <c r="U907" s="7"/>
      <c r="V907" s="7"/>
      <c r="W907" s="10"/>
    </row>
    <row r="908" ht="12.75" customHeight="1">
      <c r="A908" s="7" t="str">
        <f>"21.05.2005 10:30:00"</f>
        <v>21.05.2005 10:30:00</v>
      </c>
      <c r="B908" s="8" t="s">
        <v>99</v>
      </c>
      <c r="C908" s="7" t="s">
        <v>131</v>
      </c>
      <c r="D908" s="7">
        <v>77.0</v>
      </c>
      <c r="E908" s="8">
        <v>53.0</v>
      </c>
      <c r="F908" s="7">
        <v>38.0</v>
      </c>
      <c r="G908" s="9">
        <v>4358.0</v>
      </c>
      <c r="H908" s="7" t="s">
        <v>21</v>
      </c>
      <c r="I908" s="7"/>
      <c r="J908" s="7" t="s">
        <v>145</v>
      </c>
      <c r="K908" s="7" t="s">
        <v>23</v>
      </c>
      <c r="L908" s="7"/>
      <c r="M908" s="7"/>
      <c r="N908" s="7"/>
      <c r="O908" s="10"/>
      <c r="P908" s="10"/>
      <c r="Q908" s="7" t="s">
        <v>23</v>
      </c>
      <c r="R908" s="7">
        <v>33.0</v>
      </c>
      <c r="S908" s="7">
        <v>44.0</v>
      </c>
      <c r="T908" s="7"/>
      <c r="U908" s="7"/>
      <c r="V908" s="7"/>
      <c r="W908" s="10"/>
    </row>
    <row r="909" ht="12.75" customHeight="1">
      <c r="A909" s="7" t="str">
        <f>"27.05.2005 09:00:00"</f>
        <v>27.05.2005 09:00:00</v>
      </c>
      <c r="B909" s="8" t="s">
        <v>99</v>
      </c>
      <c r="C909" s="7" t="s">
        <v>131</v>
      </c>
      <c r="D909" s="7">
        <v>77.0</v>
      </c>
      <c r="E909" s="8">
        <v>53.0</v>
      </c>
      <c r="F909" s="7">
        <v>34.0</v>
      </c>
      <c r="G909" s="9">
        <v>4458.0</v>
      </c>
      <c r="H909" s="7" t="s">
        <v>21</v>
      </c>
      <c r="I909" s="7"/>
      <c r="J909" s="7" t="s">
        <v>151</v>
      </c>
      <c r="K909" s="7" t="s">
        <v>23</v>
      </c>
      <c r="L909" s="7"/>
      <c r="M909" s="7"/>
      <c r="N909" s="7"/>
      <c r="O909" s="10"/>
      <c r="P909" s="10"/>
      <c r="Q909" s="7" t="s">
        <v>23</v>
      </c>
      <c r="R909" s="7">
        <v>33.0</v>
      </c>
      <c r="S909" s="7">
        <v>59.0</v>
      </c>
      <c r="T909" s="7"/>
      <c r="U909" s="7"/>
      <c r="V909" s="7"/>
      <c r="W909" s="10"/>
    </row>
    <row r="910" ht="12.75" customHeight="1">
      <c r="A910" s="7" t="str">
        <f>"24.06.2005 08:00:00"</f>
        <v>24.06.2005 08:00:00</v>
      </c>
      <c r="B910" s="8" t="s">
        <v>99</v>
      </c>
      <c r="C910" s="7" t="s">
        <v>131</v>
      </c>
      <c r="D910" s="7">
        <v>77.0</v>
      </c>
      <c r="E910" s="8">
        <v>53.0</v>
      </c>
      <c r="F910" s="7">
        <v>4.0</v>
      </c>
      <c r="G910" s="9">
        <v>5220.0</v>
      </c>
      <c r="H910" s="7" t="s">
        <v>21</v>
      </c>
      <c r="I910" s="7"/>
      <c r="J910" s="7" t="s">
        <v>146</v>
      </c>
      <c r="K910" s="7" t="s">
        <v>23</v>
      </c>
      <c r="L910" s="7"/>
      <c r="M910" s="7"/>
      <c r="N910" s="7"/>
      <c r="O910" s="10"/>
      <c r="P910" s="10"/>
      <c r="Q910" s="7" t="s">
        <v>23</v>
      </c>
      <c r="R910" s="7">
        <v>33.0</v>
      </c>
      <c r="S910" s="7">
        <v>16.0</v>
      </c>
      <c r="T910" s="7"/>
      <c r="U910" s="7"/>
      <c r="V910" s="7"/>
      <c r="W910" s="10"/>
    </row>
    <row r="911" ht="12.75" customHeight="1">
      <c r="A911" s="7" t="str">
        <f>"21.05.2005 12:00:00"</f>
        <v>21.05.2005 12:00:00</v>
      </c>
      <c r="B911" s="8" t="s">
        <v>99</v>
      </c>
      <c r="C911" s="7" t="s">
        <v>131</v>
      </c>
      <c r="D911" s="7">
        <v>77.0</v>
      </c>
      <c r="E911" s="8">
        <v>535.0</v>
      </c>
      <c r="F911" s="7">
        <v>35.0</v>
      </c>
      <c r="G911" s="9">
        <v>4369.0</v>
      </c>
      <c r="H911" s="7" t="s">
        <v>21</v>
      </c>
      <c r="I911" s="7"/>
      <c r="J911" s="7" t="s">
        <v>146</v>
      </c>
      <c r="K911" s="7" t="s">
        <v>40</v>
      </c>
      <c r="L911" s="7"/>
      <c r="M911" s="7"/>
      <c r="N911" s="7"/>
      <c r="O911" s="10"/>
      <c r="P911" s="10"/>
      <c r="Q911" s="7" t="s">
        <v>23</v>
      </c>
      <c r="R911" s="7">
        <v>33.0</v>
      </c>
      <c r="S911" s="7">
        <v>38.0</v>
      </c>
      <c r="T911" s="7"/>
      <c r="U911" s="7"/>
      <c r="V911" s="7"/>
      <c r="W911" s="10"/>
    </row>
    <row r="912" ht="12.75" customHeight="1">
      <c r="A912" s="7" t="str">
        <f>"01.05.2005 09:00:00"</f>
        <v>01.05.2005 09:00:00</v>
      </c>
      <c r="B912" s="8" t="s">
        <v>99</v>
      </c>
      <c r="C912" s="7" t="s">
        <v>131</v>
      </c>
      <c r="D912" s="7">
        <v>77.0</v>
      </c>
      <c r="E912" s="8">
        <v>54.0</v>
      </c>
      <c r="F912" s="7">
        <v>38.0</v>
      </c>
      <c r="G912" s="9">
        <v>2582.0</v>
      </c>
      <c r="H912" s="7" t="s">
        <v>21</v>
      </c>
      <c r="I912" s="7"/>
      <c r="J912" s="7" t="s">
        <v>161</v>
      </c>
      <c r="K912" s="7" t="s">
        <v>23</v>
      </c>
      <c r="L912" s="7"/>
      <c r="M912" s="7"/>
      <c r="N912" s="7"/>
      <c r="O912" s="10"/>
      <c r="P912" s="10"/>
      <c r="Q912" s="7" t="s">
        <v>23</v>
      </c>
      <c r="R912" s="7">
        <v>33.0</v>
      </c>
      <c r="S912" s="7">
        <v>59.0</v>
      </c>
      <c r="T912" s="7"/>
      <c r="U912" s="7"/>
      <c r="V912" s="7"/>
      <c r="W912" s="10"/>
    </row>
    <row r="913" ht="12.75" customHeight="1">
      <c r="A913" s="7" t="str">
        <f>"22.05.2005 10:03:00"</f>
        <v>22.05.2005 10:03:00</v>
      </c>
      <c r="B913" s="8" t="s">
        <v>99</v>
      </c>
      <c r="C913" s="7" t="s">
        <v>131</v>
      </c>
      <c r="D913" s="7">
        <v>77.0</v>
      </c>
      <c r="E913" s="8">
        <v>54.0</v>
      </c>
      <c r="F913" s="7">
        <v>39.0</v>
      </c>
      <c r="G913" s="9">
        <v>4403.0</v>
      </c>
      <c r="H913" s="7" t="s">
        <v>21</v>
      </c>
      <c r="I913" s="7"/>
      <c r="J913" s="7" t="s">
        <v>145</v>
      </c>
      <c r="K913" s="7" t="s">
        <v>23</v>
      </c>
      <c r="L913" s="7"/>
      <c r="M913" s="7"/>
      <c r="N913" s="7"/>
      <c r="O913" s="10"/>
      <c r="P913" s="10"/>
      <c r="Q913" s="7" t="s">
        <v>23</v>
      </c>
      <c r="R913" s="7">
        <v>33.0</v>
      </c>
      <c r="S913" s="7">
        <v>59.0</v>
      </c>
      <c r="T913" s="7"/>
      <c r="U913" s="7"/>
      <c r="V913" s="7"/>
      <c r="W913" s="10"/>
    </row>
    <row r="914" ht="12.75" customHeight="1">
      <c r="A914" s="7" t="str">
        <f>"27.05.2005 11:00:00"</f>
        <v>27.05.2005 11:00:00</v>
      </c>
      <c r="B914" s="8" t="s">
        <v>99</v>
      </c>
      <c r="C914" s="7" t="s">
        <v>131</v>
      </c>
      <c r="D914" s="7">
        <v>77.0</v>
      </c>
      <c r="E914" s="8">
        <v>54.0</v>
      </c>
      <c r="F914" s="7">
        <v>34.0</v>
      </c>
      <c r="G914" s="9">
        <v>4457.0</v>
      </c>
      <c r="H914" s="7" t="s">
        <v>21</v>
      </c>
      <c r="I914" s="7"/>
      <c r="J914" s="7" t="s">
        <v>169</v>
      </c>
      <c r="K914" s="7" t="s">
        <v>23</v>
      </c>
      <c r="L914" s="7"/>
      <c r="M914" s="7"/>
      <c r="N914" s="7"/>
      <c r="O914" s="10"/>
      <c r="P914" s="10"/>
      <c r="Q914" s="7" t="s">
        <v>23</v>
      </c>
      <c r="R914" s="7">
        <v>33.0</v>
      </c>
      <c r="S914" s="7">
        <v>51.0</v>
      </c>
      <c r="T914" s="7"/>
      <c r="U914" s="7"/>
      <c r="V914" s="7"/>
      <c r="W914" s="10"/>
    </row>
    <row r="915" ht="12.75" customHeight="1">
      <c r="A915" s="7" t="str">
        <f>"25.06.2005 11:00:00"</f>
        <v>25.06.2005 11:00:00</v>
      </c>
      <c r="B915" s="8" t="s">
        <v>99</v>
      </c>
      <c r="C915" s="7" t="s">
        <v>131</v>
      </c>
      <c r="D915" s="7">
        <v>77.0</v>
      </c>
      <c r="E915" s="8">
        <v>54.0</v>
      </c>
      <c r="F915" s="7"/>
      <c r="G915" s="9">
        <v>9223.0</v>
      </c>
      <c r="H915" s="7" t="s">
        <v>21</v>
      </c>
      <c r="I915" s="7"/>
      <c r="J915" s="7" t="s">
        <v>104</v>
      </c>
      <c r="K915" s="7" t="s">
        <v>23</v>
      </c>
      <c r="L915" s="7"/>
      <c r="M915" s="7"/>
      <c r="N915" s="7"/>
      <c r="O915" s="10"/>
      <c r="P915" s="10"/>
      <c r="Q915" s="7" t="s">
        <v>23</v>
      </c>
      <c r="R915" s="7">
        <v>33.0</v>
      </c>
      <c r="S915" s="7">
        <v>24.0</v>
      </c>
      <c r="T915" s="7"/>
      <c r="U915" s="7"/>
      <c r="V915" s="7"/>
      <c r="W915" s="10"/>
    </row>
    <row r="916" ht="12.75" customHeight="1">
      <c r="A916" s="7" t="str">
        <f>"21.05.2005 14:00:00"</f>
        <v>21.05.2005 14:00:00</v>
      </c>
      <c r="B916" s="8" t="s">
        <v>99</v>
      </c>
      <c r="C916" s="7" t="s">
        <v>131</v>
      </c>
      <c r="D916" s="7">
        <v>77.0</v>
      </c>
      <c r="E916" s="8">
        <v>545.0</v>
      </c>
      <c r="F916" s="7">
        <v>36.0</v>
      </c>
      <c r="G916" s="9">
        <v>4386.0</v>
      </c>
      <c r="H916" s="7" t="s">
        <v>21</v>
      </c>
      <c r="I916" s="7"/>
      <c r="J916" s="7" t="s">
        <v>175</v>
      </c>
      <c r="K916" s="7" t="s">
        <v>23</v>
      </c>
      <c r="L916" s="7"/>
      <c r="M916" s="7"/>
      <c r="N916" s="7"/>
      <c r="O916" s="10"/>
      <c r="P916" s="10"/>
      <c r="Q916" s="7" t="s">
        <v>23</v>
      </c>
      <c r="R916" s="7">
        <v>33.0</v>
      </c>
      <c r="S916" s="7">
        <v>44.0</v>
      </c>
      <c r="T916" s="7"/>
      <c r="U916" s="7"/>
      <c r="V916" s="7"/>
      <c r="W916" s="10"/>
    </row>
    <row r="917" ht="12.75" customHeight="1">
      <c r="A917" s="7" t="str">
        <f>"04.05.2005 08:01:00"</f>
        <v>04.05.2005 08:01:00</v>
      </c>
      <c r="B917" s="8" t="s">
        <v>99</v>
      </c>
      <c r="C917" s="7" t="s">
        <v>131</v>
      </c>
      <c r="D917" s="7">
        <v>77.0</v>
      </c>
      <c r="E917" s="8">
        <v>55.0</v>
      </c>
      <c r="F917" s="7">
        <v>4.0</v>
      </c>
      <c r="G917" s="9">
        <v>4211.0</v>
      </c>
      <c r="H917" s="7" t="s">
        <v>21</v>
      </c>
      <c r="I917" s="7"/>
      <c r="J917" s="7" t="s">
        <v>133</v>
      </c>
      <c r="K917" s="7" t="s">
        <v>23</v>
      </c>
      <c r="L917" s="7"/>
      <c r="M917" s="7"/>
      <c r="N917" s="7"/>
      <c r="O917" s="10"/>
      <c r="P917" s="10"/>
      <c r="Q917" s="7" t="s">
        <v>23</v>
      </c>
      <c r="R917" s="7">
        <v>33.0</v>
      </c>
      <c r="S917" s="7">
        <v>31.0</v>
      </c>
      <c r="T917" s="7"/>
      <c r="U917" s="7"/>
      <c r="V917" s="7"/>
      <c r="W917" s="10"/>
    </row>
    <row r="918" ht="12.75" customHeight="1">
      <c r="A918" s="7" t="str">
        <f>"07.05.2005 14:03:00"</f>
        <v>07.05.2005 14:03:00</v>
      </c>
      <c r="B918" s="8" t="s">
        <v>99</v>
      </c>
      <c r="C918" s="7" t="s">
        <v>131</v>
      </c>
      <c r="D918" s="7">
        <v>77.0</v>
      </c>
      <c r="E918" s="8">
        <v>55.0</v>
      </c>
      <c r="F918" s="7"/>
      <c r="G918" s="9">
        <v>4237.0</v>
      </c>
      <c r="H918" s="7" t="s">
        <v>21</v>
      </c>
      <c r="I918" s="7"/>
      <c r="J918" s="7" t="s">
        <v>144</v>
      </c>
      <c r="K918" s="7" t="s">
        <v>23</v>
      </c>
      <c r="L918" s="7"/>
      <c r="M918" s="7"/>
      <c r="N918" s="7"/>
      <c r="O918" s="10"/>
      <c r="P918" s="10"/>
      <c r="Q918" s="7" t="s">
        <v>23</v>
      </c>
      <c r="R918" s="7">
        <v>33.0</v>
      </c>
      <c r="S918" s="7">
        <v>24.0</v>
      </c>
      <c r="T918" s="7"/>
      <c r="U918" s="7"/>
      <c r="V918" s="7"/>
      <c r="W918" s="10"/>
    </row>
    <row r="919" ht="12.75" customHeight="1">
      <c r="A919" s="7" t="str">
        <f>"07.05.2005 17:03:00"</f>
        <v>07.05.2005 17:03:00</v>
      </c>
      <c r="B919" s="8" t="s">
        <v>99</v>
      </c>
      <c r="C919" s="7" t="s">
        <v>131</v>
      </c>
      <c r="D919" s="7">
        <v>77.0</v>
      </c>
      <c r="E919" s="8">
        <v>55.0</v>
      </c>
      <c r="F919" s="7">
        <v>39.0</v>
      </c>
      <c r="G919" s="9">
        <v>4241.0</v>
      </c>
      <c r="H919" s="7" t="s">
        <v>21</v>
      </c>
      <c r="I919" s="7"/>
      <c r="J919" s="7" t="s">
        <v>29</v>
      </c>
      <c r="K919" s="7" t="s">
        <v>23</v>
      </c>
      <c r="L919" s="7"/>
      <c r="M919" s="7"/>
      <c r="N919" s="7"/>
      <c r="O919" s="10"/>
      <c r="P919" s="10"/>
      <c r="Q919" s="7" t="s">
        <v>23</v>
      </c>
      <c r="R919" s="7">
        <v>33.0</v>
      </c>
      <c r="S919" s="7">
        <v>11.0</v>
      </c>
      <c r="T919" s="7"/>
      <c r="U919" s="7"/>
      <c r="V919" s="7"/>
      <c r="W919" s="10"/>
    </row>
    <row r="920" ht="12.75" customHeight="1">
      <c r="A920" s="7" t="str">
        <f>"14.05.2005 07:00:00"</f>
        <v>14.05.2005 07:00:00</v>
      </c>
      <c r="B920" s="8" t="s">
        <v>99</v>
      </c>
      <c r="C920" s="7" t="s">
        <v>131</v>
      </c>
      <c r="D920" s="7">
        <v>77.0</v>
      </c>
      <c r="E920" s="8">
        <v>55.0</v>
      </c>
      <c r="F920" s="7"/>
      <c r="G920" s="9">
        <v>4286.0</v>
      </c>
      <c r="H920" s="7" t="s">
        <v>21</v>
      </c>
      <c r="I920" s="7"/>
      <c r="J920" s="7" t="s">
        <v>116</v>
      </c>
      <c r="K920" s="7" t="s">
        <v>23</v>
      </c>
      <c r="L920" s="7"/>
      <c r="M920" s="7"/>
      <c r="N920" s="7"/>
      <c r="O920" s="10"/>
      <c r="P920" s="10"/>
      <c r="Q920" s="7" t="s">
        <v>23</v>
      </c>
      <c r="R920" s="7">
        <v>33.0</v>
      </c>
      <c r="S920" s="7">
        <v>51.0</v>
      </c>
      <c r="T920" s="7"/>
      <c r="U920" s="7"/>
      <c r="V920" s="7"/>
      <c r="W920" s="10"/>
    </row>
    <row r="921" ht="12.75" customHeight="1">
      <c r="A921" s="7" t="str">
        <f>"21.05.2005 17:00:00"</f>
        <v>21.05.2005 17:00:00</v>
      </c>
      <c r="B921" s="8" t="s">
        <v>99</v>
      </c>
      <c r="C921" s="7" t="s">
        <v>131</v>
      </c>
      <c r="D921" s="7">
        <v>77.0</v>
      </c>
      <c r="E921" s="8">
        <v>55.0</v>
      </c>
      <c r="F921" s="7">
        <v>37.0</v>
      </c>
      <c r="G921" s="9">
        <v>4383.0</v>
      </c>
      <c r="H921" s="7" t="s">
        <v>21</v>
      </c>
      <c r="I921" s="7"/>
      <c r="J921" s="7" t="s">
        <v>165</v>
      </c>
      <c r="K921" s="7" t="s">
        <v>40</v>
      </c>
      <c r="L921" s="7"/>
      <c r="M921" s="7"/>
      <c r="N921" s="7"/>
      <c r="O921" s="10"/>
      <c r="P921" s="10"/>
      <c r="Q921" s="7" t="s">
        <v>23</v>
      </c>
      <c r="R921" s="7">
        <v>33.0</v>
      </c>
      <c r="S921" s="7">
        <v>59.0</v>
      </c>
      <c r="T921" s="7"/>
      <c r="U921" s="7"/>
      <c r="V921" s="7"/>
      <c r="W921" s="10"/>
    </row>
    <row r="922" ht="12.75" customHeight="1">
      <c r="A922" s="7" t="str">
        <f>"27.05.2005 09:00:00"</f>
        <v>27.05.2005 09:00:00</v>
      </c>
      <c r="B922" s="8" t="s">
        <v>99</v>
      </c>
      <c r="C922" s="7" t="s">
        <v>131</v>
      </c>
      <c r="D922" s="7">
        <v>77.0</v>
      </c>
      <c r="E922" s="8">
        <v>55.0</v>
      </c>
      <c r="F922" s="7"/>
      <c r="G922" s="9">
        <v>4462.0</v>
      </c>
      <c r="H922" s="7" t="s">
        <v>21</v>
      </c>
      <c r="I922" s="7"/>
      <c r="J922" s="7" t="s">
        <v>134</v>
      </c>
      <c r="K922" s="7" t="s">
        <v>23</v>
      </c>
      <c r="L922" s="7"/>
      <c r="M922" s="7"/>
      <c r="N922" s="7"/>
      <c r="O922" s="10"/>
      <c r="P922" s="10"/>
      <c r="Q922" s="7" t="s">
        <v>23</v>
      </c>
      <c r="R922" s="7">
        <v>33.0</v>
      </c>
      <c r="S922" s="7">
        <v>2.0</v>
      </c>
      <c r="T922" s="7"/>
      <c r="U922" s="7"/>
      <c r="V922" s="7"/>
      <c r="W922" s="10"/>
    </row>
    <row r="923" ht="12.75" customHeight="1">
      <c r="A923" s="7" t="str">
        <f>"31.05.2005 08:30:00"</f>
        <v>31.05.2005 08:30:00</v>
      </c>
      <c r="B923" s="8" t="s">
        <v>99</v>
      </c>
      <c r="C923" s="7" t="s">
        <v>131</v>
      </c>
      <c r="D923" s="7">
        <v>77.0</v>
      </c>
      <c r="E923" s="8">
        <v>55.0</v>
      </c>
      <c r="F923" s="7">
        <v>41.0</v>
      </c>
      <c r="G923" s="9">
        <v>4940.0</v>
      </c>
      <c r="H923" s="7" t="s">
        <v>21</v>
      </c>
      <c r="I923" s="7"/>
      <c r="J923" s="7" t="s">
        <v>168</v>
      </c>
      <c r="K923" s="7" t="s">
        <v>23</v>
      </c>
      <c r="L923" s="7"/>
      <c r="M923" s="7"/>
      <c r="N923" s="7"/>
      <c r="O923" s="10"/>
      <c r="P923" s="10"/>
      <c r="Q923" s="7" t="s">
        <v>23</v>
      </c>
      <c r="R923" s="7">
        <v>33.0</v>
      </c>
      <c r="S923" s="7">
        <v>24.0</v>
      </c>
      <c r="T923" s="7"/>
      <c r="U923" s="7"/>
      <c r="V923" s="7"/>
      <c r="W923" s="10"/>
    </row>
    <row r="924" ht="12.75" customHeight="1">
      <c r="A924" s="7" t="str">
        <f>"04.06.2005 18:00:00"</f>
        <v>04.06.2005 18:00:00</v>
      </c>
      <c r="B924" s="8" t="s">
        <v>99</v>
      </c>
      <c r="C924" s="7" t="s">
        <v>131</v>
      </c>
      <c r="D924" s="7">
        <v>77.0</v>
      </c>
      <c r="E924" s="8">
        <v>55.0</v>
      </c>
      <c r="F924" s="7"/>
      <c r="G924" s="9">
        <v>4976.0</v>
      </c>
      <c r="H924" s="7" t="s">
        <v>21</v>
      </c>
      <c r="I924" s="7"/>
      <c r="J924" s="7" t="s">
        <v>135</v>
      </c>
      <c r="K924" s="7" t="s">
        <v>23</v>
      </c>
      <c r="L924" s="7"/>
      <c r="M924" s="7"/>
      <c r="N924" s="7"/>
      <c r="O924" s="10"/>
      <c r="P924" s="10"/>
      <c r="Q924" s="7" t="s">
        <v>23</v>
      </c>
      <c r="R924" s="7">
        <v>33.0</v>
      </c>
      <c r="S924" s="7">
        <v>59.0</v>
      </c>
      <c r="T924" s="7"/>
      <c r="U924" s="7"/>
      <c r="V924" s="7"/>
      <c r="W924" s="10"/>
    </row>
    <row r="925" ht="12.75" customHeight="1">
      <c r="A925" s="7" t="str">
        <f>"13.06.2005 09:00:00"</f>
        <v>13.06.2005 09:00:00</v>
      </c>
      <c r="B925" s="8" t="s">
        <v>99</v>
      </c>
      <c r="C925" s="7" t="s">
        <v>131</v>
      </c>
      <c r="D925" s="7">
        <v>77.0</v>
      </c>
      <c r="E925" s="8">
        <v>55.0</v>
      </c>
      <c r="F925" s="7">
        <v>4.0</v>
      </c>
      <c r="G925" s="9">
        <v>5065.0</v>
      </c>
      <c r="H925" s="7" t="s">
        <v>21</v>
      </c>
      <c r="I925" s="7"/>
      <c r="J925" s="7" t="s">
        <v>29</v>
      </c>
      <c r="K925" s="7" t="s">
        <v>23</v>
      </c>
      <c r="L925" s="7"/>
      <c r="M925" s="7"/>
      <c r="N925" s="7"/>
      <c r="O925" s="10"/>
      <c r="P925" s="10"/>
      <c r="Q925" s="7" t="s">
        <v>23</v>
      </c>
      <c r="R925" s="7">
        <v>33.0</v>
      </c>
      <c r="S925" s="7">
        <v>34.0</v>
      </c>
      <c r="T925" s="7"/>
      <c r="U925" s="7"/>
      <c r="V925" s="7"/>
      <c r="W925" s="10"/>
    </row>
    <row r="926" ht="12.75" customHeight="1">
      <c r="A926" s="7" t="str">
        <f>"13.05.2005 06:03:00"</f>
        <v>13.05.2005 06:03:00</v>
      </c>
      <c r="B926" s="8" t="s">
        <v>99</v>
      </c>
      <c r="C926" s="7" t="s">
        <v>131</v>
      </c>
      <c r="D926" s="7">
        <v>77.0</v>
      </c>
      <c r="E926" s="8">
        <v>56.0</v>
      </c>
      <c r="F926" s="7">
        <v>38.0</v>
      </c>
      <c r="G926" s="9">
        <v>4270.0</v>
      </c>
      <c r="H926" s="7" t="s">
        <v>21</v>
      </c>
      <c r="I926" s="7"/>
      <c r="J926" s="7" t="s">
        <v>161</v>
      </c>
      <c r="K926" s="7" t="s">
        <v>23</v>
      </c>
      <c r="L926" s="7"/>
      <c r="M926" s="7"/>
      <c r="N926" s="7"/>
      <c r="O926" s="10"/>
      <c r="P926" s="10"/>
      <c r="Q926" s="7" t="s">
        <v>23</v>
      </c>
      <c r="R926" s="7">
        <v>33.0</v>
      </c>
      <c r="S926" s="7">
        <v>26.0</v>
      </c>
      <c r="T926" s="7"/>
      <c r="U926" s="7"/>
      <c r="V926" s="7"/>
      <c r="W926" s="10"/>
    </row>
    <row r="927" ht="12.75" customHeight="1">
      <c r="A927" s="7" t="str">
        <f>"17.05.2005 07:30:00"</f>
        <v>17.05.2005 07:30:00</v>
      </c>
      <c r="B927" s="8" t="s">
        <v>99</v>
      </c>
      <c r="C927" s="7" t="s">
        <v>131</v>
      </c>
      <c r="D927" s="7">
        <v>77.0</v>
      </c>
      <c r="E927" s="8">
        <v>56.0</v>
      </c>
      <c r="F927" s="7">
        <v>39.0</v>
      </c>
      <c r="G927" s="9">
        <v>4332.0</v>
      </c>
      <c r="H927" s="7" t="s">
        <v>21</v>
      </c>
      <c r="I927" s="7"/>
      <c r="J927" s="7" t="s">
        <v>145</v>
      </c>
      <c r="K927" s="7" t="s">
        <v>23</v>
      </c>
      <c r="L927" s="7"/>
      <c r="M927" s="7"/>
      <c r="N927" s="7"/>
      <c r="O927" s="10"/>
      <c r="P927" s="10"/>
      <c r="Q927" s="7" t="s">
        <v>23</v>
      </c>
      <c r="R927" s="7">
        <v>33.0</v>
      </c>
      <c r="S927" s="7">
        <v>26.0</v>
      </c>
      <c r="T927" s="7"/>
      <c r="U927" s="7"/>
      <c r="V927" s="7"/>
      <c r="W927" s="10"/>
    </row>
    <row r="928" ht="12.75" customHeight="1">
      <c r="A928" s="7" t="str">
        <f>"21.05.2005 14:30:00"</f>
        <v>21.05.2005 14:30:00</v>
      </c>
      <c r="B928" s="8" t="s">
        <v>99</v>
      </c>
      <c r="C928" s="7" t="s">
        <v>131</v>
      </c>
      <c r="D928" s="7">
        <v>77.0</v>
      </c>
      <c r="E928" s="8">
        <v>56.0</v>
      </c>
      <c r="F928" s="7">
        <v>37.0</v>
      </c>
      <c r="G928" s="9">
        <v>4380.0</v>
      </c>
      <c r="H928" s="7" t="s">
        <v>21</v>
      </c>
      <c r="I928" s="7"/>
      <c r="J928" s="7" t="s">
        <v>136</v>
      </c>
      <c r="K928" s="7" t="s">
        <v>40</v>
      </c>
      <c r="L928" s="7"/>
      <c r="M928" s="7"/>
      <c r="N928" s="7"/>
      <c r="O928" s="10"/>
      <c r="P928" s="10"/>
      <c r="Q928" s="7" t="s">
        <v>23</v>
      </c>
      <c r="R928" s="7">
        <v>0.0</v>
      </c>
      <c r="S928" s="7">
        <v>0.0</v>
      </c>
      <c r="T928" s="7"/>
      <c r="U928" s="7"/>
      <c r="V928" s="7"/>
      <c r="W928" s="10"/>
    </row>
    <row r="929" ht="12.75" customHeight="1">
      <c r="A929" s="7" t="str">
        <f>"13.06.2005 08:00:00"</f>
        <v>13.06.2005 08:00:00</v>
      </c>
      <c r="B929" s="8" t="s">
        <v>99</v>
      </c>
      <c r="C929" s="7" t="s">
        <v>131</v>
      </c>
      <c r="D929" s="7">
        <v>77.0</v>
      </c>
      <c r="E929" s="8">
        <v>56.0</v>
      </c>
      <c r="F929" s="7">
        <v>4.0</v>
      </c>
      <c r="G929" s="9">
        <v>5064.0</v>
      </c>
      <c r="H929" s="7" t="s">
        <v>21</v>
      </c>
      <c r="I929" s="7"/>
      <c r="J929" s="7" t="s">
        <v>152</v>
      </c>
      <c r="K929" s="7" t="s">
        <v>23</v>
      </c>
      <c r="L929" s="7"/>
      <c r="M929" s="7"/>
      <c r="N929" s="7"/>
      <c r="O929" s="10"/>
      <c r="P929" s="10"/>
      <c r="Q929" s="7" t="s">
        <v>23</v>
      </c>
      <c r="R929" s="7">
        <v>33.0</v>
      </c>
      <c r="S929" s="7">
        <v>59.0</v>
      </c>
      <c r="T929" s="7"/>
      <c r="U929" s="7"/>
      <c r="V929" s="7"/>
      <c r="W929" s="10"/>
    </row>
    <row r="930" ht="12.75" customHeight="1">
      <c r="A930" s="7" t="str">
        <f>"02.05.2005 14:00:00"</f>
        <v>02.05.2005 14:00:00</v>
      </c>
      <c r="B930" s="8" t="s">
        <v>99</v>
      </c>
      <c r="C930" s="7" t="s">
        <v>131</v>
      </c>
      <c r="D930" s="7">
        <v>77.0</v>
      </c>
      <c r="E930" s="8">
        <v>57.0</v>
      </c>
      <c r="F930" s="7"/>
      <c r="G930" s="9">
        <v>4204.0</v>
      </c>
      <c r="H930" s="7" t="s">
        <v>21</v>
      </c>
      <c r="I930" s="7"/>
      <c r="J930" s="7" t="s">
        <v>146</v>
      </c>
      <c r="K930" s="7" t="s">
        <v>23</v>
      </c>
      <c r="L930" s="7"/>
      <c r="M930" s="7"/>
      <c r="N930" s="7"/>
      <c r="O930" s="10"/>
      <c r="P930" s="10"/>
      <c r="Q930" s="7" t="s">
        <v>23</v>
      </c>
      <c r="R930" s="7">
        <v>33.0</v>
      </c>
      <c r="S930" s="7">
        <v>49.0</v>
      </c>
      <c r="T930" s="7"/>
      <c r="U930" s="7"/>
      <c r="V930" s="7"/>
      <c r="W930" s="10"/>
    </row>
    <row r="931" ht="12.75" customHeight="1">
      <c r="A931" s="7" t="str">
        <f>"14.05.2005 11:00:00"</f>
        <v>14.05.2005 11:00:00</v>
      </c>
      <c r="B931" s="8" t="s">
        <v>99</v>
      </c>
      <c r="C931" s="7" t="s">
        <v>131</v>
      </c>
      <c r="D931" s="7">
        <v>77.0</v>
      </c>
      <c r="E931" s="8">
        <v>57.0</v>
      </c>
      <c r="F931" s="7"/>
      <c r="G931" s="9">
        <v>4292.0</v>
      </c>
      <c r="H931" s="7" t="s">
        <v>21</v>
      </c>
      <c r="I931" s="7"/>
      <c r="J931" s="7" t="s">
        <v>29</v>
      </c>
      <c r="K931" s="7" t="s">
        <v>23</v>
      </c>
      <c r="L931" s="7"/>
      <c r="M931" s="7"/>
      <c r="N931" s="7"/>
      <c r="O931" s="10"/>
      <c r="P931" s="10"/>
      <c r="Q931" s="7" t="s">
        <v>23</v>
      </c>
      <c r="R931" s="7">
        <v>33.0</v>
      </c>
      <c r="S931" s="7">
        <v>44.0</v>
      </c>
      <c r="T931" s="7"/>
      <c r="U931" s="7"/>
      <c r="V931" s="7"/>
      <c r="W931" s="10"/>
    </row>
    <row r="932" ht="12.75" customHeight="1">
      <c r="A932" s="7" t="str">
        <f>"10.06.2005 08:15:00"</f>
        <v>10.06.2005 08:15:00</v>
      </c>
      <c r="B932" s="8" t="s">
        <v>99</v>
      </c>
      <c r="C932" s="7" t="s">
        <v>131</v>
      </c>
      <c r="D932" s="7">
        <v>77.0</v>
      </c>
      <c r="E932" s="8">
        <v>57.0</v>
      </c>
      <c r="F932" s="7"/>
      <c r="G932" s="9">
        <v>5036.0</v>
      </c>
      <c r="H932" s="7" t="s">
        <v>21</v>
      </c>
      <c r="I932" s="7"/>
      <c r="J932" s="7" t="s">
        <v>143</v>
      </c>
      <c r="K932" s="7" t="s">
        <v>23</v>
      </c>
      <c r="L932" s="7"/>
      <c r="M932" s="7"/>
      <c r="N932" s="7"/>
      <c r="O932" s="10"/>
      <c r="P932" s="10"/>
      <c r="Q932" s="7" t="s">
        <v>23</v>
      </c>
      <c r="R932" s="7">
        <v>33.0</v>
      </c>
      <c r="S932" s="7">
        <v>44.0</v>
      </c>
      <c r="T932" s="7"/>
      <c r="U932" s="7"/>
      <c r="V932" s="7"/>
      <c r="W932" s="10"/>
    </row>
    <row r="933" ht="12.75" customHeight="1">
      <c r="A933" s="7" t="str">
        <f>"27.04.2005 08:03:00"</f>
        <v>27.04.2005 08:03:00</v>
      </c>
      <c r="B933" s="8" t="s">
        <v>99</v>
      </c>
      <c r="C933" s="7" t="s">
        <v>131</v>
      </c>
      <c r="D933" s="7">
        <v>77.0</v>
      </c>
      <c r="E933" s="8">
        <v>575.0</v>
      </c>
      <c r="F933" s="7">
        <v>38.0</v>
      </c>
      <c r="G933" s="9">
        <v>2557.0</v>
      </c>
      <c r="H933" s="7" t="s">
        <v>21</v>
      </c>
      <c r="I933" s="7"/>
      <c r="J933" s="7" t="s">
        <v>178</v>
      </c>
      <c r="K933" s="7" t="s">
        <v>40</v>
      </c>
      <c r="L933" s="7"/>
      <c r="M933" s="7"/>
      <c r="N933" s="7"/>
      <c r="O933" s="10"/>
      <c r="P933" s="10"/>
      <c r="Q933" s="7" t="s">
        <v>23</v>
      </c>
      <c r="R933" s="7">
        <v>33.0</v>
      </c>
      <c r="S933" s="7">
        <v>44.0</v>
      </c>
      <c r="T933" s="7"/>
      <c r="U933" s="7"/>
      <c r="V933" s="7"/>
      <c r="W933" s="10"/>
    </row>
    <row r="934" ht="12.75" customHeight="1">
      <c r="A934" s="7" t="str">
        <f>"02.05.2005 10:03:00"</f>
        <v>02.05.2005 10:03:00</v>
      </c>
      <c r="B934" s="8" t="s">
        <v>99</v>
      </c>
      <c r="C934" s="7" t="s">
        <v>131</v>
      </c>
      <c r="D934" s="7">
        <v>77.0</v>
      </c>
      <c r="E934" s="8">
        <v>58.0</v>
      </c>
      <c r="F934" s="7">
        <v>37.0</v>
      </c>
      <c r="G934" s="9">
        <v>2598.0</v>
      </c>
      <c r="H934" s="7" t="s">
        <v>21</v>
      </c>
      <c r="I934" s="7"/>
      <c r="J934" s="7" t="s">
        <v>136</v>
      </c>
      <c r="K934" s="7" t="s">
        <v>23</v>
      </c>
      <c r="L934" s="7"/>
      <c r="M934" s="7"/>
      <c r="N934" s="7"/>
      <c r="O934" s="10"/>
      <c r="P934" s="10"/>
      <c r="Q934" s="7" t="s">
        <v>23</v>
      </c>
      <c r="R934" s="7">
        <v>33.0</v>
      </c>
      <c r="S934" s="7">
        <v>4.0</v>
      </c>
      <c r="T934" s="7"/>
      <c r="U934" s="7"/>
      <c r="V934" s="7"/>
      <c r="W934" s="10"/>
    </row>
    <row r="935" ht="12.75" customHeight="1">
      <c r="A935" s="7" t="str">
        <f>"15.05.2005 11:03:00"</f>
        <v>15.05.2005 11:03:00</v>
      </c>
      <c r="B935" s="8" t="s">
        <v>99</v>
      </c>
      <c r="C935" s="7" t="s">
        <v>131</v>
      </c>
      <c r="D935" s="7">
        <v>77.0</v>
      </c>
      <c r="E935" s="8">
        <v>58.0</v>
      </c>
      <c r="F935" s="7"/>
      <c r="G935" s="9">
        <v>4308.0</v>
      </c>
      <c r="H935" s="7" t="s">
        <v>21</v>
      </c>
      <c r="I935" s="7"/>
      <c r="J935" s="7" t="s">
        <v>133</v>
      </c>
      <c r="K935" s="7" t="s">
        <v>40</v>
      </c>
      <c r="L935" s="7"/>
      <c r="M935" s="7"/>
      <c r="N935" s="7"/>
      <c r="O935" s="10"/>
      <c r="P935" s="10"/>
      <c r="Q935" s="7" t="s">
        <v>23</v>
      </c>
      <c r="R935" s="7">
        <v>33.0</v>
      </c>
      <c r="S935" s="7">
        <v>38.0</v>
      </c>
      <c r="T935" s="7"/>
      <c r="U935" s="7"/>
      <c r="V935" s="7"/>
      <c r="W935" s="10"/>
    </row>
    <row r="936" ht="12.75" customHeight="1">
      <c r="A936" s="7" t="str">
        <f>"11.05.2005 07:00:00"</f>
        <v>11.05.2005 07:00:00</v>
      </c>
      <c r="B936" s="8" t="s">
        <v>99</v>
      </c>
      <c r="C936" s="7" t="s">
        <v>131</v>
      </c>
      <c r="D936" s="7">
        <v>77.0</v>
      </c>
      <c r="E936" s="8">
        <v>585.0</v>
      </c>
      <c r="F936" s="7">
        <v>37.0</v>
      </c>
      <c r="G936" s="9">
        <v>4264.0</v>
      </c>
      <c r="H936" s="7" t="s">
        <v>21</v>
      </c>
      <c r="I936" s="7"/>
      <c r="J936" s="7" t="s">
        <v>133</v>
      </c>
      <c r="K936" s="7" t="s">
        <v>35</v>
      </c>
      <c r="L936" s="7"/>
      <c r="M936" s="7"/>
      <c r="N936" s="7"/>
      <c r="O936" s="10"/>
      <c r="P936" s="10"/>
      <c r="Q936" s="7" t="s">
        <v>23</v>
      </c>
      <c r="R936" s="7">
        <v>33.0</v>
      </c>
      <c r="S936" s="7">
        <v>11.0</v>
      </c>
      <c r="T936" s="7"/>
      <c r="U936" s="7"/>
      <c r="V936" s="7"/>
      <c r="W936" s="10"/>
    </row>
    <row r="937" ht="12.75" customHeight="1">
      <c r="A937" s="7" t="str">
        <f>"06.06.2005 11:00:00"</f>
        <v>06.06.2005 11:00:00</v>
      </c>
      <c r="B937" s="8" t="s">
        <v>99</v>
      </c>
      <c r="C937" s="7" t="s">
        <v>131</v>
      </c>
      <c r="D937" s="7">
        <v>77.0</v>
      </c>
      <c r="E937" s="8">
        <v>59.0</v>
      </c>
      <c r="F937" s="7"/>
      <c r="G937" s="9">
        <v>5007.0</v>
      </c>
      <c r="H937" s="7" t="s">
        <v>21</v>
      </c>
      <c r="I937" s="7"/>
      <c r="J937" s="7" t="s">
        <v>146</v>
      </c>
      <c r="K937" s="7" t="s">
        <v>23</v>
      </c>
      <c r="L937" s="7"/>
      <c r="M937" s="7"/>
      <c r="N937" s="7"/>
      <c r="O937" s="10"/>
      <c r="P937" s="10"/>
      <c r="Q937" s="7" t="s">
        <v>23</v>
      </c>
      <c r="R937" s="7">
        <v>33.0</v>
      </c>
      <c r="S937" s="7">
        <v>12.0</v>
      </c>
      <c r="T937" s="7"/>
      <c r="U937" s="7"/>
      <c r="V937" s="7"/>
      <c r="W937" s="10"/>
    </row>
    <row r="938" ht="12.75" customHeight="1">
      <c r="A938" s="7" t="str">
        <f>"23.05.2005 12:00:00"</f>
        <v>23.05.2005 12:00:00</v>
      </c>
      <c r="B938" s="8" t="s">
        <v>99</v>
      </c>
      <c r="C938" s="7" t="s">
        <v>131</v>
      </c>
      <c r="D938" s="7">
        <v>78.0</v>
      </c>
      <c r="E938" s="8">
        <v>27.0</v>
      </c>
      <c r="F938" s="7">
        <v>4.0</v>
      </c>
      <c r="G938" s="9">
        <v>4431.0</v>
      </c>
      <c r="H938" s="7" t="s">
        <v>21</v>
      </c>
      <c r="I938" s="7"/>
      <c r="J938" s="7" t="s">
        <v>29</v>
      </c>
      <c r="K938" s="7" t="s">
        <v>23</v>
      </c>
      <c r="L938" s="7"/>
      <c r="M938" s="7"/>
      <c r="N938" s="7"/>
      <c r="O938" s="10"/>
      <c r="P938" s="10"/>
      <c r="Q938" s="7" t="s">
        <v>23</v>
      </c>
      <c r="R938" s="7">
        <v>33.0</v>
      </c>
      <c r="S938" s="7">
        <v>51.0</v>
      </c>
      <c r="T938" s="7"/>
      <c r="U938" s="7"/>
      <c r="V938" s="7"/>
      <c r="W938" s="10"/>
    </row>
    <row r="939" ht="12.75" customHeight="1">
      <c r="A939" s="7" t="str">
        <f>"03.06.2005 11:01:00"</f>
        <v>03.06.2005 11:01:00</v>
      </c>
      <c r="B939" s="8" t="s">
        <v>99</v>
      </c>
      <c r="C939" s="7" t="s">
        <v>131</v>
      </c>
      <c r="D939" s="7">
        <v>78.0</v>
      </c>
      <c r="E939" s="8">
        <v>4535.0</v>
      </c>
      <c r="F939" s="7">
        <v>33.0</v>
      </c>
      <c r="G939" s="9">
        <v>4155.0</v>
      </c>
      <c r="H939" s="7" t="s">
        <v>21</v>
      </c>
      <c r="I939" s="7"/>
      <c r="J939" s="7" t="s">
        <v>151</v>
      </c>
      <c r="K939" s="7" t="s">
        <v>23</v>
      </c>
      <c r="L939" s="7"/>
      <c r="M939" s="7"/>
      <c r="N939" s="7"/>
      <c r="O939" s="10"/>
      <c r="P939" s="10"/>
      <c r="Q939" s="7" t="s">
        <v>23</v>
      </c>
      <c r="R939" s="7">
        <v>33.0</v>
      </c>
      <c r="S939" s="7">
        <v>72.0</v>
      </c>
      <c r="T939" s="7"/>
      <c r="U939" s="7"/>
      <c r="V939" s="7"/>
      <c r="W939" s="10"/>
    </row>
    <row r="940" ht="12.75" customHeight="1">
      <c r="A940" s="7" t="str">
        <f>"20.05.2005 09:03:00"</f>
        <v>20.05.2005 09:03:00</v>
      </c>
      <c r="B940" s="8" t="s">
        <v>99</v>
      </c>
      <c r="C940" s="7" t="s">
        <v>131</v>
      </c>
      <c r="D940" s="7">
        <v>78.0</v>
      </c>
      <c r="E940" s="8">
        <v>475.0</v>
      </c>
      <c r="F940" s="7"/>
      <c r="G940" s="9">
        <v>4344.0</v>
      </c>
      <c r="H940" s="7" t="s">
        <v>21</v>
      </c>
      <c r="I940" s="7"/>
      <c r="J940" s="7" t="s">
        <v>152</v>
      </c>
      <c r="K940" s="7" t="s">
        <v>40</v>
      </c>
      <c r="L940" s="7"/>
      <c r="M940" s="7"/>
      <c r="N940" s="7"/>
      <c r="O940" s="10"/>
      <c r="P940" s="10"/>
      <c r="Q940" s="7" t="s">
        <v>23</v>
      </c>
      <c r="R940" s="7">
        <v>33.0</v>
      </c>
      <c r="S940" s="7">
        <v>37.0</v>
      </c>
      <c r="T940" s="7"/>
      <c r="U940" s="7"/>
      <c r="V940" s="7"/>
      <c r="W940" s="10"/>
    </row>
    <row r="941" ht="12.75" customHeight="1">
      <c r="A941" s="7" t="str">
        <f>"03.06.2005 11:30:00"</f>
        <v>03.06.2005 11:30:00</v>
      </c>
      <c r="B941" s="8" t="s">
        <v>99</v>
      </c>
      <c r="C941" s="7" t="s">
        <v>131</v>
      </c>
      <c r="D941" s="7">
        <v>78.0</v>
      </c>
      <c r="E941" s="8">
        <v>48.0</v>
      </c>
      <c r="F941" s="7">
        <v>39.0</v>
      </c>
      <c r="G941" s="9">
        <v>4964.0</v>
      </c>
      <c r="H941" s="7" t="s">
        <v>21</v>
      </c>
      <c r="I941" s="7"/>
      <c r="J941" s="7" t="s">
        <v>29</v>
      </c>
      <c r="K941" s="7" t="s">
        <v>23</v>
      </c>
      <c r="L941" s="7"/>
      <c r="M941" s="7"/>
      <c r="N941" s="7"/>
      <c r="O941" s="10"/>
      <c r="P941" s="10"/>
      <c r="Q941" s="7" t="s">
        <v>23</v>
      </c>
      <c r="R941" s="7">
        <v>33.0</v>
      </c>
      <c r="S941" s="7">
        <v>11.0</v>
      </c>
      <c r="T941" s="7"/>
      <c r="U941" s="7"/>
      <c r="V941" s="7"/>
      <c r="W941" s="10"/>
    </row>
    <row r="942" ht="12.75" customHeight="1">
      <c r="A942" s="7" t="str">
        <f>"05.06.2005 09:30:00"</f>
        <v>05.06.2005 09:30:00</v>
      </c>
      <c r="B942" s="8" t="s">
        <v>99</v>
      </c>
      <c r="C942" s="7" t="s">
        <v>131</v>
      </c>
      <c r="D942" s="7">
        <v>78.0</v>
      </c>
      <c r="E942" s="8">
        <v>48.0</v>
      </c>
      <c r="F942" s="7">
        <v>4.0</v>
      </c>
      <c r="G942" s="9">
        <v>4990.0</v>
      </c>
      <c r="H942" s="7" t="s">
        <v>21</v>
      </c>
      <c r="I942" s="7"/>
      <c r="J942" s="7" t="s">
        <v>205</v>
      </c>
      <c r="K942" s="7" t="s">
        <v>23</v>
      </c>
      <c r="L942" s="7"/>
      <c r="M942" s="7"/>
      <c r="N942" s="7"/>
      <c r="O942" s="10"/>
      <c r="P942" s="10"/>
      <c r="Q942" s="7" t="s">
        <v>23</v>
      </c>
      <c r="R942" s="7">
        <v>33.0</v>
      </c>
      <c r="S942" s="7">
        <v>51.0</v>
      </c>
      <c r="T942" s="7"/>
      <c r="U942" s="7"/>
      <c r="V942" s="7"/>
      <c r="W942" s="10"/>
    </row>
    <row r="943" ht="12.75" customHeight="1">
      <c r="A943" s="7" t="str">
        <f>"23.06.2005 08:30:00"</f>
        <v>23.06.2005 08:30:00</v>
      </c>
      <c r="B943" s="8" t="s">
        <v>99</v>
      </c>
      <c r="C943" s="7" t="s">
        <v>131</v>
      </c>
      <c r="D943" s="7">
        <v>78.0</v>
      </c>
      <c r="E943" s="8">
        <v>49.0</v>
      </c>
      <c r="F943" s="7">
        <v>39.0</v>
      </c>
      <c r="G943" s="9">
        <v>4179.0</v>
      </c>
      <c r="H943" s="7" t="s">
        <v>21</v>
      </c>
      <c r="I943" s="7"/>
      <c r="J943" s="7" t="s">
        <v>161</v>
      </c>
      <c r="K943" s="7" t="s">
        <v>35</v>
      </c>
      <c r="L943" s="7"/>
      <c r="M943" s="7"/>
      <c r="N943" s="7"/>
      <c r="O943" s="10"/>
      <c r="P943" s="10"/>
      <c r="Q943" s="7" t="s">
        <v>23</v>
      </c>
      <c r="R943" s="7">
        <v>33.0</v>
      </c>
      <c r="S943" s="7">
        <v>37.0</v>
      </c>
      <c r="T943" s="7"/>
      <c r="U943" s="7"/>
      <c r="V943" s="7"/>
      <c r="W943" s="10"/>
    </row>
    <row r="944" ht="12.75" customHeight="1">
      <c r="A944" s="7" t="str">
        <f>"22.06.2005 16:04:00"</f>
        <v>22.06.2005 16:04:00</v>
      </c>
      <c r="B944" s="8" t="s">
        <v>99</v>
      </c>
      <c r="C944" s="7" t="s">
        <v>131</v>
      </c>
      <c r="D944" s="7">
        <v>78.0</v>
      </c>
      <c r="E944" s="8">
        <v>495.0</v>
      </c>
      <c r="F944" s="7">
        <v>39.0</v>
      </c>
      <c r="G944" s="9">
        <v>5218.0</v>
      </c>
      <c r="H944" s="7" t="s">
        <v>21</v>
      </c>
      <c r="I944" s="7"/>
      <c r="J944" s="7" t="s">
        <v>135</v>
      </c>
      <c r="K944" s="7" t="s">
        <v>23</v>
      </c>
      <c r="L944" s="7"/>
      <c r="M944" s="7"/>
      <c r="N944" s="7"/>
      <c r="O944" s="10"/>
      <c r="P944" s="10"/>
      <c r="Q944" s="7" t="s">
        <v>23</v>
      </c>
      <c r="R944" s="7">
        <v>33.0</v>
      </c>
      <c r="S944" s="7">
        <v>51.0</v>
      </c>
      <c r="T944" s="7"/>
      <c r="U944" s="7"/>
      <c r="V944" s="7"/>
      <c r="W944" s="10"/>
    </row>
    <row r="945" ht="12.75" customHeight="1">
      <c r="A945" s="7" t="str">
        <f>"18.06.2005 08:00:00"</f>
        <v>18.06.2005 08:00:00</v>
      </c>
      <c r="B945" s="8" t="s">
        <v>99</v>
      </c>
      <c r="C945" s="7" t="s">
        <v>131</v>
      </c>
      <c r="D945" s="7">
        <v>78.0</v>
      </c>
      <c r="E945" s="8">
        <v>5.0</v>
      </c>
      <c r="F945" s="7">
        <v>41.0</v>
      </c>
      <c r="G945" s="9">
        <v>5202.0</v>
      </c>
      <c r="H945" s="7" t="s">
        <v>21</v>
      </c>
      <c r="I945" s="7"/>
      <c r="J945" s="7" t="s">
        <v>136</v>
      </c>
      <c r="K945" s="7" t="s">
        <v>23</v>
      </c>
      <c r="L945" s="7"/>
      <c r="M945" s="7"/>
      <c r="N945" s="7"/>
      <c r="O945" s="10"/>
      <c r="P945" s="10"/>
      <c r="Q945" s="7" t="s">
        <v>23</v>
      </c>
      <c r="R945" s="7">
        <v>33.0</v>
      </c>
      <c r="S945" s="7">
        <v>24.0</v>
      </c>
      <c r="T945" s="7"/>
      <c r="U945" s="7"/>
      <c r="V945" s="7"/>
      <c r="W945" s="10"/>
    </row>
    <row r="946" ht="12.75" customHeight="1">
      <c r="A946" s="7" t="str">
        <f>"18.06.2005 09:00:00"</f>
        <v>18.06.2005 09:00:00</v>
      </c>
      <c r="B946" s="8" t="s">
        <v>99</v>
      </c>
      <c r="C946" s="7" t="s">
        <v>131</v>
      </c>
      <c r="D946" s="7">
        <v>78.0</v>
      </c>
      <c r="E946" s="8">
        <v>5.0</v>
      </c>
      <c r="F946" s="7">
        <v>4.0</v>
      </c>
      <c r="G946" s="9">
        <v>5201.0</v>
      </c>
      <c r="H946" s="7" t="s">
        <v>21</v>
      </c>
      <c r="I946" s="7"/>
      <c r="J946" s="7" t="s">
        <v>206</v>
      </c>
      <c r="K946" s="7" t="s">
        <v>23</v>
      </c>
      <c r="L946" s="7"/>
      <c r="M946" s="7"/>
      <c r="N946" s="7"/>
      <c r="O946" s="10"/>
      <c r="P946" s="10"/>
      <c r="Q946" s="7" t="s">
        <v>23</v>
      </c>
      <c r="R946" s="7">
        <v>33.0</v>
      </c>
      <c r="S946" s="7">
        <v>4.0</v>
      </c>
      <c r="T946" s="7"/>
      <c r="U946" s="7"/>
      <c r="V946" s="7"/>
      <c r="W946" s="10"/>
    </row>
    <row r="947" ht="12.75" customHeight="1">
      <c r="A947" s="7" t="str">
        <f>"28.05.2005 09:01:00"</f>
        <v>28.05.2005 09:01:00</v>
      </c>
      <c r="B947" s="8" t="s">
        <v>99</v>
      </c>
      <c r="C947" s="7" t="s">
        <v>131</v>
      </c>
      <c r="D947" s="7">
        <v>78.0</v>
      </c>
      <c r="E947" s="8">
        <v>575.0</v>
      </c>
      <c r="F947" s="7">
        <v>8.0</v>
      </c>
      <c r="G947" s="9">
        <v>4141.0</v>
      </c>
      <c r="H947" s="7" t="s">
        <v>21</v>
      </c>
      <c r="I947" s="7"/>
      <c r="J947" s="7" t="s">
        <v>146</v>
      </c>
      <c r="K947" s="7" t="s">
        <v>40</v>
      </c>
      <c r="L947" s="7"/>
      <c r="M947" s="7"/>
      <c r="N947" s="7"/>
      <c r="O947" s="10"/>
      <c r="P947" s="10"/>
      <c r="Q947" s="7" t="s">
        <v>23</v>
      </c>
      <c r="R947" s="7">
        <v>33.0</v>
      </c>
      <c r="S947" s="7">
        <v>20.0</v>
      </c>
      <c r="T947" s="7"/>
      <c r="U947" s="7"/>
      <c r="V947" s="7"/>
      <c r="W947" s="10"/>
    </row>
    <row r="948" ht="12.75" customHeight="1">
      <c r="A948" s="7" t="str">
        <f>"14.05.2005 13:00:00"</f>
        <v>14.05.2005 13:00:00</v>
      </c>
      <c r="B948" s="8" t="s">
        <v>99</v>
      </c>
      <c r="C948" s="7" t="s">
        <v>131</v>
      </c>
      <c r="D948" s="7">
        <v>78.0</v>
      </c>
      <c r="E948" s="8">
        <v>51.0</v>
      </c>
      <c r="F948" s="7">
        <v>4.0</v>
      </c>
      <c r="G948" s="9">
        <v>4298.0</v>
      </c>
      <c r="H948" s="7" t="s">
        <v>21</v>
      </c>
      <c r="I948" s="7"/>
      <c r="J948" s="7" t="s">
        <v>136</v>
      </c>
      <c r="K948" s="7" t="s">
        <v>23</v>
      </c>
      <c r="L948" s="7"/>
      <c r="M948" s="7"/>
      <c r="N948" s="7"/>
      <c r="O948" s="10"/>
      <c r="P948" s="10"/>
      <c r="Q948" s="7" t="s">
        <v>23</v>
      </c>
      <c r="R948" s="7">
        <v>33.0</v>
      </c>
      <c r="S948" s="7">
        <v>11.0</v>
      </c>
      <c r="T948" s="7"/>
      <c r="U948" s="7"/>
      <c r="V948" s="7"/>
      <c r="W948" s="10"/>
    </row>
    <row r="949" ht="12.75" customHeight="1">
      <c r="A949" s="7" t="str">
        <f>"26.05.2005 10:00:00"</f>
        <v>26.05.2005 10:00:00</v>
      </c>
      <c r="B949" s="8" t="s">
        <v>99</v>
      </c>
      <c r="C949" s="7" t="s">
        <v>131</v>
      </c>
      <c r="D949" s="7">
        <v>78.0</v>
      </c>
      <c r="E949" s="8">
        <v>51.0</v>
      </c>
      <c r="F949" s="7"/>
      <c r="G949" s="9">
        <v>5228.0</v>
      </c>
      <c r="H949" s="7" t="s">
        <v>21</v>
      </c>
      <c r="I949" s="7"/>
      <c r="J949" s="7" t="s">
        <v>132</v>
      </c>
      <c r="K949" s="7" t="s">
        <v>23</v>
      </c>
      <c r="L949" s="7"/>
      <c r="M949" s="7"/>
      <c r="N949" s="7"/>
      <c r="O949" s="10"/>
      <c r="P949" s="10"/>
      <c r="Q949" s="7" t="s">
        <v>23</v>
      </c>
      <c r="R949" s="7">
        <v>33.0</v>
      </c>
      <c r="S949" s="7">
        <v>59.0</v>
      </c>
      <c r="T949" s="7"/>
      <c r="U949" s="7"/>
      <c r="V949" s="7"/>
      <c r="W949" s="10"/>
    </row>
    <row r="950" ht="12.75" customHeight="1">
      <c r="A950" s="7" t="str">
        <f>"22.05.2005 07:03:00"</f>
        <v>22.05.2005 07:03:00</v>
      </c>
      <c r="B950" s="8" t="s">
        <v>99</v>
      </c>
      <c r="C950" s="7" t="s">
        <v>131</v>
      </c>
      <c r="D950" s="7">
        <v>78.0</v>
      </c>
      <c r="E950" s="8">
        <v>515.0</v>
      </c>
      <c r="F950" s="7">
        <v>38.0</v>
      </c>
      <c r="G950" s="9">
        <v>4393.0</v>
      </c>
      <c r="H950" s="7" t="s">
        <v>21</v>
      </c>
      <c r="I950" s="7"/>
      <c r="J950" s="7" t="s">
        <v>207</v>
      </c>
      <c r="K950" s="7" t="s">
        <v>23</v>
      </c>
      <c r="L950" s="7"/>
      <c r="M950" s="7"/>
      <c r="N950" s="7"/>
      <c r="O950" s="10"/>
      <c r="P950" s="10"/>
      <c r="Q950" s="7" t="s">
        <v>23</v>
      </c>
      <c r="R950" s="7">
        <v>33.0</v>
      </c>
      <c r="S950" s="7">
        <v>44.0</v>
      </c>
      <c r="T950" s="7"/>
      <c r="U950" s="7"/>
      <c r="V950" s="7"/>
      <c r="W950" s="10"/>
    </row>
    <row r="951" ht="12.75" customHeight="1">
      <c r="A951" s="7" t="str">
        <f t="shared" ref="A951:A952" si="7">"03.06.2005 12:00:00"</f>
        <v>03.06.2005 12:00:00</v>
      </c>
      <c r="B951" s="8" t="s">
        <v>99</v>
      </c>
      <c r="C951" s="7" t="s">
        <v>131</v>
      </c>
      <c r="D951" s="7">
        <v>78.0</v>
      </c>
      <c r="E951" s="8">
        <v>515.0</v>
      </c>
      <c r="F951" s="7">
        <v>38.0</v>
      </c>
      <c r="G951" s="9">
        <v>4961.0</v>
      </c>
      <c r="H951" s="7" t="s">
        <v>21</v>
      </c>
      <c r="I951" s="7"/>
      <c r="J951" s="7" t="s">
        <v>182</v>
      </c>
      <c r="K951" s="7" t="s">
        <v>23</v>
      </c>
      <c r="L951" s="7"/>
      <c r="M951" s="7"/>
      <c r="N951" s="7"/>
      <c r="O951" s="10"/>
      <c r="P951" s="10"/>
      <c r="Q951" s="7" t="s">
        <v>23</v>
      </c>
      <c r="R951" s="7">
        <v>33.0</v>
      </c>
      <c r="S951" s="7">
        <v>51.0</v>
      </c>
      <c r="T951" s="7"/>
      <c r="U951" s="7"/>
      <c r="V951" s="7"/>
      <c r="W951" s="10"/>
    </row>
    <row r="952" ht="12.75" customHeight="1">
      <c r="A952" s="7" t="str">
        <f t="shared" si="7"/>
        <v>03.06.2005 12:00:00</v>
      </c>
      <c r="B952" s="8" t="s">
        <v>99</v>
      </c>
      <c r="C952" s="7" t="s">
        <v>131</v>
      </c>
      <c r="D952" s="7">
        <v>78.0</v>
      </c>
      <c r="E952" s="8">
        <v>515.0</v>
      </c>
      <c r="F952" s="7">
        <v>39.0</v>
      </c>
      <c r="G952" s="9">
        <v>4966.0</v>
      </c>
      <c r="H952" s="7" t="s">
        <v>21</v>
      </c>
      <c r="I952" s="7"/>
      <c r="J952" s="7" t="s">
        <v>196</v>
      </c>
      <c r="K952" s="7" t="s">
        <v>23</v>
      </c>
      <c r="L952" s="7"/>
      <c r="M952" s="7"/>
      <c r="N952" s="7"/>
      <c r="O952" s="10"/>
      <c r="P952" s="10"/>
      <c r="Q952" s="7" t="s">
        <v>23</v>
      </c>
      <c r="R952" s="7">
        <v>33.0</v>
      </c>
      <c r="S952" s="7">
        <v>51.0</v>
      </c>
      <c r="T952" s="7"/>
      <c r="U952" s="7"/>
      <c r="V952" s="7"/>
      <c r="W952" s="10"/>
    </row>
    <row r="953" ht="12.75" customHeight="1">
      <c r="A953" s="7" t="str">
        <f>"27.04.2005 17:03:00"</f>
        <v>27.04.2005 17:03:00</v>
      </c>
      <c r="B953" s="8" t="s">
        <v>99</v>
      </c>
      <c r="C953" s="7" t="s">
        <v>131</v>
      </c>
      <c r="D953" s="7">
        <v>78.0</v>
      </c>
      <c r="E953" s="8">
        <v>52.0</v>
      </c>
      <c r="F953" s="7">
        <v>39.0</v>
      </c>
      <c r="G953" s="9">
        <v>2564.0</v>
      </c>
      <c r="H953" s="7" t="s">
        <v>21</v>
      </c>
      <c r="I953" s="7"/>
      <c r="J953" s="7" t="s">
        <v>147</v>
      </c>
      <c r="K953" s="7" t="s">
        <v>40</v>
      </c>
      <c r="L953" s="7"/>
      <c r="M953" s="7"/>
      <c r="N953" s="7"/>
      <c r="O953" s="10"/>
      <c r="P953" s="10"/>
      <c r="Q953" s="7" t="s">
        <v>23</v>
      </c>
      <c r="R953" s="7">
        <v>33.0</v>
      </c>
      <c r="S953" s="7">
        <v>5.0</v>
      </c>
      <c r="T953" s="7"/>
      <c r="U953" s="7"/>
      <c r="V953" s="7"/>
      <c r="W953" s="10"/>
    </row>
    <row r="954" ht="12.75" customHeight="1">
      <c r="A954" s="7" t="str">
        <f>"07.05.2005 07:03:00"</f>
        <v>07.05.2005 07:03:00</v>
      </c>
      <c r="B954" s="8" t="s">
        <v>99</v>
      </c>
      <c r="C954" s="7" t="s">
        <v>131</v>
      </c>
      <c r="D954" s="7">
        <v>78.0</v>
      </c>
      <c r="E954" s="8">
        <v>52.0</v>
      </c>
      <c r="F954" s="7">
        <v>39.0</v>
      </c>
      <c r="G954" s="9">
        <v>4230.0</v>
      </c>
      <c r="H954" s="7" t="s">
        <v>21</v>
      </c>
      <c r="I954" s="7"/>
      <c r="J954" s="7" t="s">
        <v>143</v>
      </c>
      <c r="K954" s="7" t="s">
        <v>23</v>
      </c>
      <c r="L954" s="7"/>
      <c r="M954" s="7"/>
      <c r="N954" s="7"/>
      <c r="O954" s="10"/>
      <c r="P954" s="10"/>
      <c r="Q954" s="7" t="s">
        <v>23</v>
      </c>
      <c r="R954" s="7">
        <v>33.0</v>
      </c>
      <c r="S954" s="7">
        <v>16.0</v>
      </c>
      <c r="T954" s="7"/>
      <c r="U954" s="7"/>
      <c r="V954" s="7"/>
      <c r="W954" s="10"/>
    </row>
    <row r="955" ht="12.75" customHeight="1">
      <c r="A955" s="7" t="str">
        <f>"15.05.2005 11:00:00"</f>
        <v>15.05.2005 11:00:00</v>
      </c>
      <c r="B955" s="8" t="s">
        <v>99</v>
      </c>
      <c r="C955" s="7" t="s">
        <v>131</v>
      </c>
      <c r="D955" s="7">
        <v>78.0</v>
      </c>
      <c r="E955" s="8">
        <v>52.0</v>
      </c>
      <c r="F955" s="7">
        <v>4.0</v>
      </c>
      <c r="G955" s="9">
        <v>4319.0</v>
      </c>
      <c r="H955" s="7" t="s">
        <v>21</v>
      </c>
      <c r="I955" s="7"/>
      <c r="J955" s="7" t="s">
        <v>161</v>
      </c>
      <c r="K955" s="7" t="s">
        <v>23</v>
      </c>
      <c r="L955" s="7"/>
      <c r="M955" s="7"/>
      <c r="N955" s="7"/>
      <c r="O955" s="10"/>
      <c r="P955" s="10"/>
      <c r="Q955" s="7" t="s">
        <v>23</v>
      </c>
      <c r="R955" s="7">
        <v>33.0</v>
      </c>
      <c r="S955" s="7">
        <v>44.0</v>
      </c>
      <c r="T955" s="7"/>
      <c r="U955" s="7"/>
      <c r="V955" s="7"/>
      <c r="W955" s="10"/>
    </row>
    <row r="956" ht="12.75" customHeight="1">
      <c r="A956" s="7" t="str">
        <f>"16.05.2005 11:00:00"</f>
        <v>16.05.2005 11:00:00</v>
      </c>
      <c r="B956" s="8" t="s">
        <v>99</v>
      </c>
      <c r="C956" s="7" t="s">
        <v>131</v>
      </c>
      <c r="D956" s="7">
        <v>78.0</v>
      </c>
      <c r="E956" s="8">
        <v>52.0</v>
      </c>
      <c r="F956" s="7">
        <v>39.0</v>
      </c>
      <c r="G956" s="9">
        <v>4330.0</v>
      </c>
      <c r="H956" s="7" t="s">
        <v>21</v>
      </c>
      <c r="I956" s="7"/>
      <c r="J956" s="7" t="s">
        <v>144</v>
      </c>
      <c r="K956" s="7" t="s">
        <v>40</v>
      </c>
      <c r="L956" s="7"/>
      <c r="M956" s="7"/>
      <c r="N956" s="7"/>
      <c r="O956" s="10"/>
      <c r="P956" s="10"/>
      <c r="Q956" s="7" t="s">
        <v>23</v>
      </c>
      <c r="R956" s="7">
        <v>33.0</v>
      </c>
      <c r="S956" s="7">
        <v>44.0</v>
      </c>
      <c r="T956" s="7"/>
      <c r="U956" s="7"/>
      <c r="V956" s="7"/>
      <c r="W956" s="10"/>
    </row>
    <row r="957" ht="12.75" customHeight="1">
      <c r="A957" s="7" t="str">
        <f>"22.05.2005 09:00:00"</f>
        <v>22.05.2005 09:00:00</v>
      </c>
      <c r="B957" s="8" t="s">
        <v>99</v>
      </c>
      <c r="C957" s="7" t="s">
        <v>131</v>
      </c>
      <c r="D957" s="7">
        <v>78.0</v>
      </c>
      <c r="E957" s="8">
        <v>525.0</v>
      </c>
      <c r="F957" s="7">
        <v>39.0</v>
      </c>
      <c r="G957" s="9">
        <v>4404.0</v>
      </c>
      <c r="H957" s="7" t="s">
        <v>21</v>
      </c>
      <c r="I957" s="7"/>
      <c r="J957" s="7" t="s">
        <v>208</v>
      </c>
      <c r="K957" s="7" t="s">
        <v>23</v>
      </c>
      <c r="L957" s="7"/>
      <c r="M957" s="7"/>
      <c r="N957" s="7"/>
      <c r="O957" s="10"/>
      <c r="P957" s="10"/>
      <c r="Q957" s="7" t="s">
        <v>23</v>
      </c>
      <c r="R957" s="7">
        <v>33.0</v>
      </c>
      <c r="S957" s="7">
        <v>44.0</v>
      </c>
      <c r="T957" s="7"/>
      <c r="U957" s="7"/>
      <c r="V957" s="7"/>
      <c r="W957" s="10"/>
    </row>
    <row r="958" ht="12.75" customHeight="1">
      <c r="A958" s="7" t="str">
        <f>"11.05.2005 09:00:00"</f>
        <v>11.05.2005 09:00:00</v>
      </c>
      <c r="B958" s="8" t="s">
        <v>99</v>
      </c>
      <c r="C958" s="7" t="s">
        <v>131</v>
      </c>
      <c r="D958" s="7">
        <v>78.0</v>
      </c>
      <c r="E958" s="8">
        <v>53.0</v>
      </c>
      <c r="F958" s="7"/>
      <c r="G958" s="9">
        <v>4260.0</v>
      </c>
      <c r="H958" s="7" t="s">
        <v>21</v>
      </c>
      <c r="I958" s="7"/>
      <c r="J958" s="7" t="s">
        <v>161</v>
      </c>
      <c r="K958" s="7" t="s">
        <v>23</v>
      </c>
      <c r="L958" s="7"/>
      <c r="M958" s="7"/>
      <c r="N958" s="7"/>
      <c r="O958" s="10"/>
      <c r="P958" s="10"/>
      <c r="Q958" s="7" t="s">
        <v>23</v>
      </c>
      <c r="R958" s="7">
        <v>33.0</v>
      </c>
      <c r="S958" s="7">
        <v>4.0</v>
      </c>
      <c r="T958" s="7"/>
      <c r="U958" s="7"/>
      <c r="V958" s="7"/>
      <c r="W958" s="10"/>
    </row>
    <row r="959" ht="12.75" customHeight="1">
      <c r="A959" s="7" t="str">
        <f>"20.05.2005 10:00:00"</f>
        <v>20.05.2005 10:00:00</v>
      </c>
      <c r="B959" s="8" t="s">
        <v>99</v>
      </c>
      <c r="C959" s="7" t="s">
        <v>131</v>
      </c>
      <c r="D959" s="7">
        <v>78.0</v>
      </c>
      <c r="E959" s="8">
        <v>53.0</v>
      </c>
      <c r="F959" s="7"/>
      <c r="G959" s="9">
        <v>4351.0</v>
      </c>
      <c r="H959" s="7" t="s">
        <v>21</v>
      </c>
      <c r="I959" s="7"/>
      <c r="J959" s="7" t="s">
        <v>187</v>
      </c>
      <c r="K959" s="7" t="s">
        <v>23</v>
      </c>
      <c r="L959" s="7"/>
      <c r="M959" s="7"/>
      <c r="N959" s="7"/>
      <c r="O959" s="10"/>
      <c r="P959" s="10"/>
      <c r="Q959" s="7" t="s">
        <v>23</v>
      </c>
      <c r="R959" s="7">
        <v>33.0</v>
      </c>
      <c r="S959" s="7">
        <v>37.0</v>
      </c>
      <c r="T959" s="7"/>
      <c r="U959" s="7"/>
      <c r="V959" s="7"/>
      <c r="W959" s="10"/>
    </row>
    <row r="960" ht="12.75" customHeight="1">
      <c r="A960" s="7" t="str">
        <f>"29.05.2005 15:00:00"</f>
        <v>29.05.2005 15:00:00</v>
      </c>
      <c r="B960" s="8" t="s">
        <v>99</v>
      </c>
      <c r="C960" s="7" t="s">
        <v>131</v>
      </c>
      <c r="D960" s="7">
        <v>78.0</v>
      </c>
      <c r="E960" s="8">
        <v>53.0</v>
      </c>
      <c r="F960" s="7">
        <v>39.0</v>
      </c>
      <c r="G960" s="9">
        <v>4907.0</v>
      </c>
      <c r="H960" s="7" t="s">
        <v>21</v>
      </c>
      <c r="I960" s="7"/>
      <c r="J960" s="7" t="s">
        <v>136</v>
      </c>
      <c r="K960" s="7" t="s">
        <v>23</v>
      </c>
      <c r="L960" s="7"/>
      <c r="M960" s="7"/>
      <c r="N960" s="7"/>
      <c r="O960" s="10"/>
      <c r="P960" s="10"/>
      <c r="Q960" s="7" t="s">
        <v>23</v>
      </c>
      <c r="R960" s="7">
        <v>33.0</v>
      </c>
      <c r="S960" s="7">
        <v>59.0</v>
      </c>
      <c r="T960" s="7"/>
      <c r="U960" s="7"/>
      <c r="V960" s="7"/>
      <c r="W960" s="10"/>
    </row>
    <row r="961" ht="12.75" customHeight="1">
      <c r="A961" s="7" t="str">
        <f>"30.05.2005 06:03:00"</f>
        <v>30.05.2005 06:03:00</v>
      </c>
      <c r="B961" s="8" t="s">
        <v>99</v>
      </c>
      <c r="C961" s="7" t="s">
        <v>131</v>
      </c>
      <c r="D961" s="7">
        <v>78.0</v>
      </c>
      <c r="E961" s="8">
        <v>53.0</v>
      </c>
      <c r="F961" s="7">
        <v>4.0</v>
      </c>
      <c r="G961" s="9">
        <v>4919.0</v>
      </c>
      <c r="H961" s="7" t="s">
        <v>21</v>
      </c>
      <c r="I961" s="7"/>
      <c r="J961" s="7" t="s">
        <v>151</v>
      </c>
      <c r="K961" s="7" t="s">
        <v>23</v>
      </c>
      <c r="L961" s="7"/>
      <c r="M961" s="7"/>
      <c r="N961" s="7"/>
      <c r="O961" s="10"/>
      <c r="P961" s="10"/>
      <c r="Q961" s="7" t="s">
        <v>23</v>
      </c>
      <c r="R961" s="7">
        <v>33.0</v>
      </c>
      <c r="S961" s="7">
        <v>59.0</v>
      </c>
      <c r="T961" s="7"/>
      <c r="U961" s="7"/>
      <c r="V961" s="7"/>
      <c r="W961" s="10"/>
    </row>
    <row r="962" ht="12.75" customHeight="1">
      <c r="A962" s="7" t="str">
        <f>"12.06.2005 07:00:00"</f>
        <v>12.06.2005 07:00:00</v>
      </c>
      <c r="B962" s="8" t="s">
        <v>99</v>
      </c>
      <c r="C962" s="7" t="s">
        <v>131</v>
      </c>
      <c r="D962" s="7">
        <v>78.0</v>
      </c>
      <c r="E962" s="8">
        <v>53.0</v>
      </c>
      <c r="F962" s="7"/>
      <c r="G962" s="9">
        <v>5057.0</v>
      </c>
      <c r="H962" s="7" t="s">
        <v>21</v>
      </c>
      <c r="I962" s="7"/>
      <c r="J962" s="7" t="s">
        <v>132</v>
      </c>
      <c r="K962" s="7" t="s">
        <v>23</v>
      </c>
      <c r="L962" s="7"/>
      <c r="M962" s="7"/>
      <c r="N962" s="7"/>
      <c r="O962" s="10"/>
      <c r="P962" s="10"/>
      <c r="Q962" s="7" t="s">
        <v>23</v>
      </c>
      <c r="R962" s="7">
        <v>33.0</v>
      </c>
      <c r="S962" s="7">
        <v>59.0</v>
      </c>
      <c r="T962" s="7"/>
      <c r="U962" s="7"/>
      <c r="V962" s="7"/>
      <c r="W962" s="10"/>
    </row>
    <row r="963" ht="12.75" customHeight="1">
      <c r="A963" s="7" t="str">
        <f>"25.06.2005 21:00:00"</f>
        <v>25.06.2005 21:00:00</v>
      </c>
      <c r="B963" s="8" t="s">
        <v>99</v>
      </c>
      <c r="C963" s="7" t="s">
        <v>131</v>
      </c>
      <c r="D963" s="7">
        <v>78.0</v>
      </c>
      <c r="E963" s="8">
        <v>53.0</v>
      </c>
      <c r="F963" s="7">
        <v>4.0</v>
      </c>
      <c r="G963" s="9">
        <v>5225.0</v>
      </c>
      <c r="H963" s="7" t="s">
        <v>21</v>
      </c>
      <c r="I963" s="7"/>
      <c r="J963" s="7" t="s">
        <v>29</v>
      </c>
      <c r="K963" s="7" t="s">
        <v>35</v>
      </c>
      <c r="L963" s="7"/>
      <c r="M963" s="7"/>
      <c r="N963" s="7"/>
      <c r="O963" s="10"/>
      <c r="P963" s="10"/>
      <c r="Q963" s="7" t="s">
        <v>23</v>
      </c>
      <c r="R963" s="7">
        <v>24.0</v>
      </c>
      <c r="S963" s="7">
        <v>89.0</v>
      </c>
      <c r="T963" s="7"/>
      <c r="U963" s="7"/>
      <c r="V963" s="7"/>
      <c r="W963" s="10"/>
    </row>
    <row r="964" ht="12.75" customHeight="1">
      <c r="A964" s="7" t="str">
        <f>"28.06.2005 11:00:00"</f>
        <v>28.06.2005 11:00:00</v>
      </c>
      <c r="B964" s="8" t="s">
        <v>99</v>
      </c>
      <c r="C964" s="7" t="s">
        <v>131</v>
      </c>
      <c r="D964" s="7">
        <v>78.0</v>
      </c>
      <c r="E964" s="8">
        <v>53.0</v>
      </c>
      <c r="F964" s="7">
        <v>4.0</v>
      </c>
      <c r="G964" s="9">
        <v>5234.0</v>
      </c>
      <c r="H964" s="7" t="s">
        <v>21</v>
      </c>
      <c r="I964" s="7"/>
      <c r="J964" s="7" t="s">
        <v>151</v>
      </c>
      <c r="K964" s="7" t="s">
        <v>23</v>
      </c>
      <c r="L964" s="7"/>
      <c r="M964" s="7"/>
      <c r="N964" s="7"/>
      <c r="O964" s="10"/>
      <c r="P964" s="10"/>
      <c r="Q964" s="7" t="s">
        <v>23</v>
      </c>
      <c r="R964" s="7">
        <v>33.0</v>
      </c>
      <c r="S964" s="7">
        <v>31.0</v>
      </c>
      <c r="T964" s="7"/>
      <c r="U964" s="7"/>
      <c r="V964" s="7"/>
      <c r="W964" s="10"/>
    </row>
    <row r="965" ht="12.75" customHeight="1">
      <c r="A965" s="7" t="str">
        <f>"14.05.2005 09:03:00"</f>
        <v>14.05.2005 09:03:00</v>
      </c>
      <c r="B965" s="8" t="s">
        <v>99</v>
      </c>
      <c r="C965" s="7" t="s">
        <v>131</v>
      </c>
      <c r="D965" s="7">
        <v>78.0</v>
      </c>
      <c r="E965" s="8">
        <v>535.0</v>
      </c>
      <c r="F965" s="7"/>
      <c r="G965" s="9">
        <v>4284.0</v>
      </c>
      <c r="H965" s="7" t="s">
        <v>21</v>
      </c>
      <c r="I965" s="7"/>
      <c r="J965" s="7" t="s">
        <v>133</v>
      </c>
      <c r="K965" s="7" t="s">
        <v>40</v>
      </c>
      <c r="L965" s="7"/>
      <c r="M965" s="7"/>
      <c r="N965" s="7"/>
      <c r="O965" s="10"/>
      <c r="P965" s="10"/>
      <c r="Q965" s="7" t="s">
        <v>23</v>
      </c>
      <c r="R965" s="7">
        <v>33.0</v>
      </c>
      <c r="S965" s="7">
        <v>38.0</v>
      </c>
      <c r="T965" s="7"/>
      <c r="U965" s="7"/>
      <c r="V965" s="7"/>
      <c r="W965" s="10"/>
    </row>
    <row r="966" ht="12.75" customHeight="1">
      <c r="A966" s="7" t="str">
        <f>"22.05.2005 09:00:00"</f>
        <v>22.05.2005 09:00:00</v>
      </c>
      <c r="B966" s="8" t="s">
        <v>99</v>
      </c>
      <c r="C966" s="7" t="s">
        <v>131</v>
      </c>
      <c r="D966" s="7">
        <v>78.0</v>
      </c>
      <c r="E966" s="8">
        <v>5355.0</v>
      </c>
      <c r="F966" s="7">
        <v>39.0</v>
      </c>
      <c r="G966" s="9">
        <v>4128.0</v>
      </c>
      <c r="H966" s="7" t="s">
        <v>21</v>
      </c>
      <c r="I966" s="7"/>
      <c r="J966" s="7" t="s">
        <v>154</v>
      </c>
      <c r="K966" s="7" t="s">
        <v>23</v>
      </c>
      <c r="L966" s="7"/>
      <c r="M966" s="7"/>
      <c r="N966" s="7"/>
      <c r="O966" s="10"/>
      <c r="P966" s="10"/>
      <c r="Q966" s="7" t="s">
        <v>23</v>
      </c>
      <c r="R966" s="7">
        <v>33.0</v>
      </c>
      <c r="S966" s="7">
        <v>59.0</v>
      </c>
      <c r="T966" s="7"/>
      <c r="U966" s="7"/>
      <c r="V966" s="7"/>
      <c r="W966" s="10"/>
    </row>
    <row r="967" ht="12.75" customHeight="1">
      <c r="A967" s="7" t="str">
        <f>"29.04.2005 14:00:00"</f>
        <v>29.04.2005 14:00:00</v>
      </c>
      <c r="B967" s="8" t="s">
        <v>99</v>
      </c>
      <c r="C967" s="7" t="s">
        <v>131</v>
      </c>
      <c r="D967" s="7">
        <v>78.0</v>
      </c>
      <c r="E967" s="8">
        <v>54.0</v>
      </c>
      <c r="F967" s="7">
        <v>39.0</v>
      </c>
      <c r="G967" s="9">
        <v>2570.0</v>
      </c>
      <c r="H967" s="7" t="s">
        <v>21</v>
      </c>
      <c r="I967" s="7"/>
      <c r="J967" s="7" t="s">
        <v>170</v>
      </c>
      <c r="K967" s="7" t="s">
        <v>23</v>
      </c>
      <c r="L967" s="7"/>
      <c r="M967" s="7"/>
      <c r="N967" s="7"/>
      <c r="O967" s="10"/>
      <c r="P967" s="10"/>
      <c r="Q967" s="7" t="s">
        <v>23</v>
      </c>
      <c r="R967" s="7">
        <v>33.0</v>
      </c>
      <c r="S967" s="7">
        <v>24.0</v>
      </c>
      <c r="T967" s="7"/>
      <c r="U967" s="7"/>
      <c r="V967" s="7"/>
      <c r="W967" s="10"/>
    </row>
    <row r="968" ht="12.75" customHeight="1">
      <c r="A968" s="7" t="str">
        <f>"24.05.2005 10:00:00"</f>
        <v>24.05.2005 10:00:00</v>
      </c>
      <c r="B968" s="8" t="s">
        <v>99</v>
      </c>
      <c r="C968" s="7" t="s">
        <v>131</v>
      </c>
      <c r="D968" s="7">
        <v>78.0</v>
      </c>
      <c r="E968" s="8">
        <v>54.0</v>
      </c>
      <c r="F968" s="7"/>
      <c r="G968" s="9">
        <v>4439.0</v>
      </c>
      <c r="H968" s="7" t="s">
        <v>21</v>
      </c>
      <c r="I968" s="7"/>
      <c r="J968" s="7" t="s">
        <v>161</v>
      </c>
      <c r="K968" s="7" t="s">
        <v>23</v>
      </c>
      <c r="L968" s="7"/>
      <c r="M968" s="7"/>
      <c r="N968" s="7"/>
      <c r="O968" s="10"/>
      <c r="P968" s="10"/>
      <c r="Q968" s="7" t="s">
        <v>23</v>
      </c>
      <c r="R968" s="7">
        <v>33.0</v>
      </c>
      <c r="S968" s="7">
        <v>26.0</v>
      </c>
      <c r="T968" s="7"/>
      <c r="U968" s="7"/>
      <c r="V968" s="7"/>
      <c r="W968" s="10"/>
    </row>
    <row r="969" ht="12.75" customHeight="1">
      <c r="A969" s="7" t="str">
        <f>"04.11.2005"</f>
        <v>04.11.2005</v>
      </c>
      <c r="B969" s="8" t="s">
        <v>99</v>
      </c>
      <c r="C969" s="7" t="s">
        <v>131</v>
      </c>
      <c r="D969" s="7">
        <v>78.0</v>
      </c>
      <c r="E969" s="8">
        <v>54.0</v>
      </c>
      <c r="F969" s="7">
        <v>4.0</v>
      </c>
      <c r="G969" s="9">
        <v>2487.0</v>
      </c>
      <c r="H969" s="7" t="s">
        <v>21</v>
      </c>
      <c r="I969" s="7"/>
      <c r="J969" s="7" t="s">
        <v>155</v>
      </c>
      <c r="K969" s="7" t="s">
        <v>40</v>
      </c>
      <c r="L969" s="7"/>
      <c r="M969" s="7"/>
      <c r="N969" s="7"/>
      <c r="O969" s="10"/>
      <c r="P969" s="10"/>
      <c r="Q969" s="7" t="s">
        <v>23</v>
      </c>
      <c r="R969" s="7">
        <v>33.0</v>
      </c>
      <c r="S969" s="7">
        <v>16.0</v>
      </c>
      <c r="T969" s="7"/>
      <c r="U969" s="7"/>
      <c r="V969" s="7"/>
      <c r="W969" s="10"/>
    </row>
    <row r="970" ht="12.75" customHeight="1">
      <c r="A970" s="7" t="str">
        <f>"16.05.2005 09:00:00"</f>
        <v>16.05.2005 09:00:00</v>
      </c>
      <c r="B970" s="8" t="s">
        <v>99</v>
      </c>
      <c r="C970" s="7" t="s">
        <v>131</v>
      </c>
      <c r="D970" s="7">
        <v>78.0</v>
      </c>
      <c r="E970" s="8">
        <v>545.0</v>
      </c>
      <c r="F970" s="7">
        <v>4.0</v>
      </c>
      <c r="G970" s="9">
        <v>4328.0</v>
      </c>
      <c r="H970" s="7" t="s">
        <v>21</v>
      </c>
      <c r="I970" s="7"/>
      <c r="J970" s="7" t="s">
        <v>151</v>
      </c>
      <c r="K970" s="7" t="s">
        <v>23</v>
      </c>
      <c r="L970" s="7"/>
      <c r="M970" s="7"/>
      <c r="N970" s="7"/>
      <c r="O970" s="10"/>
      <c r="P970" s="10"/>
      <c r="Q970" s="7" t="s">
        <v>23</v>
      </c>
      <c r="R970" s="7">
        <v>33.0</v>
      </c>
      <c r="S970" s="7">
        <v>4.0</v>
      </c>
      <c r="T970" s="7"/>
      <c r="U970" s="7"/>
      <c r="V970" s="7"/>
      <c r="W970" s="10"/>
    </row>
    <row r="971" ht="12.75" customHeight="1">
      <c r="A971" s="7" t="str">
        <f>"31.05.2005 11:30:00"</f>
        <v>31.05.2005 11:30:00</v>
      </c>
      <c r="B971" s="8" t="s">
        <v>99</v>
      </c>
      <c r="C971" s="7" t="s">
        <v>131</v>
      </c>
      <c r="D971" s="7">
        <v>78.0</v>
      </c>
      <c r="E971" s="8">
        <v>545.0</v>
      </c>
      <c r="F971" s="7">
        <v>38.0</v>
      </c>
      <c r="G971" s="9">
        <v>4941.0</v>
      </c>
      <c r="H971" s="7" t="s">
        <v>21</v>
      </c>
      <c r="I971" s="7"/>
      <c r="J971" s="7" t="s">
        <v>142</v>
      </c>
      <c r="K971" s="7" t="s">
        <v>23</v>
      </c>
      <c r="L971" s="7"/>
      <c r="M971" s="7"/>
      <c r="N971" s="7"/>
      <c r="O971" s="10"/>
      <c r="P971" s="10"/>
      <c r="Q971" s="7" t="s">
        <v>23</v>
      </c>
      <c r="R971" s="7">
        <v>33.0</v>
      </c>
      <c r="S971" s="7">
        <v>5.0</v>
      </c>
      <c r="T971" s="7"/>
      <c r="U971" s="7"/>
      <c r="V971" s="7"/>
      <c r="W971" s="10"/>
    </row>
    <row r="972" ht="12.75" customHeight="1">
      <c r="A972" s="7" t="str">
        <f>"22.05.2005 07:00:00"</f>
        <v>22.05.2005 07:00:00</v>
      </c>
      <c r="B972" s="8" t="s">
        <v>99</v>
      </c>
      <c r="C972" s="7" t="s">
        <v>131</v>
      </c>
      <c r="D972" s="7">
        <v>78.0</v>
      </c>
      <c r="E972" s="8">
        <v>55.0</v>
      </c>
      <c r="F972" s="7">
        <v>36.0</v>
      </c>
      <c r="G972" s="9">
        <v>4391.0</v>
      </c>
      <c r="H972" s="7" t="s">
        <v>21</v>
      </c>
      <c r="I972" s="7"/>
      <c r="J972" s="7" t="s">
        <v>29</v>
      </c>
      <c r="K972" s="7" t="s">
        <v>23</v>
      </c>
      <c r="L972" s="7"/>
      <c r="M972" s="7"/>
      <c r="N972" s="7"/>
      <c r="O972" s="10"/>
      <c r="P972" s="10"/>
      <c r="Q972" s="7" t="s">
        <v>23</v>
      </c>
      <c r="R972" s="7">
        <v>33.0</v>
      </c>
      <c r="S972" s="7">
        <v>2.0</v>
      </c>
      <c r="T972" s="7"/>
      <c r="U972" s="7"/>
      <c r="V972" s="7"/>
      <c r="W972" s="10"/>
    </row>
    <row r="973" ht="12.75" customHeight="1">
      <c r="A973" s="7" t="str">
        <f>"28.05.2005 10:03:00"</f>
        <v>28.05.2005 10:03:00</v>
      </c>
      <c r="B973" s="8" t="s">
        <v>99</v>
      </c>
      <c r="C973" s="7" t="s">
        <v>131</v>
      </c>
      <c r="D973" s="7">
        <v>78.0</v>
      </c>
      <c r="E973" s="8">
        <v>55.0</v>
      </c>
      <c r="F973" s="7">
        <v>4.0</v>
      </c>
      <c r="G973" s="9">
        <v>4479.0</v>
      </c>
      <c r="H973" s="7" t="s">
        <v>21</v>
      </c>
      <c r="I973" s="7"/>
      <c r="J973" s="7" t="s">
        <v>209</v>
      </c>
      <c r="K973" s="7" t="s">
        <v>23</v>
      </c>
      <c r="L973" s="7"/>
      <c r="M973" s="7"/>
      <c r="N973" s="7"/>
      <c r="O973" s="10"/>
      <c r="P973" s="10"/>
      <c r="Q973" s="7" t="s">
        <v>23</v>
      </c>
      <c r="R973" s="7">
        <v>33.0</v>
      </c>
      <c r="S973" s="7">
        <v>16.0</v>
      </c>
      <c r="T973" s="7"/>
      <c r="U973" s="7"/>
      <c r="V973" s="7"/>
      <c r="W973" s="10"/>
    </row>
    <row r="974" ht="12.75" customHeight="1">
      <c r="A974" s="7" t="str">
        <f>"30.05.2005 16:00:00"</f>
        <v>30.05.2005 16:00:00</v>
      </c>
      <c r="B974" s="8" t="s">
        <v>99</v>
      </c>
      <c r="C974" s="7" t="s">
        <v>131</v>
      </c>
      <c r="D974" s="7">
        <v>78.0</v>
      </c>
      <c r="E974" s="8">
        <v>55.0</v>
      </c>
      <c r="F974" s="7"/>
      <c r="G974" s="9">
        <v>4929.0</v>
      </c>
      <c r="H974" s="7" t="s">
        <v>21</v>
      </c>
      <c r="I974" s="7"/>
      <c r="J974" s="7" t="s">
        <v>132</v>
      </c>
      <c r="K974" s="7" t="s">
        <v>23</v>
      </c>
      <c r="L974" s="7"/>
      <c r="M974" s="7"/>
      <c r="N974" s="7"/>
      <c r="O974" s="10"/>
      <c r="P974" s="10"/>
      <c r="Q974" s="7" t="s">
        <v>23</v>
      </c>
      <c r="R974" s="7">
        <v>33.0</v>
      </c>
      <c r="S974" s="7">
        <v>59.0</v>
      </c>
      <c r="T974" s="7"/>
      <c r="U974" s="7"/>
      <c r="V974" s="7"/>
      <c r="W974" s="10"/>
    </row>
    <row r="975" ht="12.75" customHeight="1">
      <c r="A975" s="7" t="str">
        <f>"10.06.2005 13:30:00"</f>
        <v>10.06.2005 13:30:00</v>
      </c>
      <c r="B975" s="8" t="s">
        <v>99</v>
      </c>
      <c r="C975" s="7" t="s">
        <v>131</v>
      </c>
      <c r="D975" s="7">
        <v>78.0</v>
      </c>
      <c r="E975" s="8">
        <v>55.0</v>
      </c>
      <c r="F975" s="7">
        <v>39.0</v>
      </c>
      <c r="G975" s="9">
        <v>4166.0</v>
      </c>
      <c r="H975" s="7" t="s">
        <v>21</v>
      </c>
      <c r="I975" s="7"/>
      <c r="J975" s="7" t="s">
        <v>134</v>
      </c>
      <c r="K975" s="7" t="s">
        <v>23</v>
      </c>
      <c r="L975" s="7"/>
      <c r="M975" s="7"/>
      <c r="N975" s="7"/>
      <c r="O975" s="10"/>
      <c r="P975" s="10"/>
      <c r="Q975" s="7" t="s">
        <v>23</v>
      </c>
      <c r="R975" s="7">
        <v>33.0</v>
      </c>
      <c r="S975" s="7">
        <v>26.0</v>
      </c>
      <c r="T975" s="7"/>
      <c r="U975" s="7"/>
      <c r="V975" s="7"/>
      <c r="W975" s="10"/>
    </row>
    <row r="976" ht="12.75" customHeight="1">
      <c r="A976" s="7" t="str">
        <f>"08.07.2005 21:00:00"</f>
        <v>08.07.2005 21:00:00</v>
      </c>
      <c r="B976" s="8" t="s">
        <v>99</v>
      </c>
      <c r="C976" s="7" t="s">
        <v>131</v>
      </c>
      <c r="D976" s="7">
        <v>78.0</v>
      </c>
      <c r="E976" s="8">
        <v>55.0</v>
      </c>
      <c r="F976" s="7">
        <v>4.0</v>
      </c>
      <c r="G976" s="9">
        <v>5275.0</v>
      </c>
      <c r="H976" s="7" t="s">
        <v>21</v>
      </c>
      <c r="I976" s="7"/>
      <c r="J976" s="7" t="s">
        <v>142</v>
      </c>
      <c r="K976" s="7" t="s">
        <v>35</v>
      </c>
      <c r="L976" s="7"/>
      <c r="M976" s="7"/>
      <c r="N976" s="7"/>
      <c r="O976" s="10"/>
      <c r="P976" s="10"/>
      <c r="Q976" s="7" t="s">
        <v>23</v>
      </c>
      <c r="R976" s="7">
        <v>33.0</v>
      </c>
      <c r="S976" s="7">
        <v>25.0</v>
      </c>
      <c r="T976" s="7"/>
      <c r="U976" s="7"/>
      <c r="V976" s="7"/>
      <c r="W976" s="10"/>
    </row>
    <row r="977" ht="12.75" customHeight="1">
      <c r="A977" s="7" t="str">
        <f>"27.05.2005 08:03:00"</f>
        <v>27.05.2005 08:03:00</v>
      </c>
      <c r="B977" s="8" t="s">
        <v>99</v>
      </c>
      <c r="C977" s="7" t="s">
        <v>131</v>
      </c>
      <c r="D977" s="7">
        <v>78.0</v>
      </c>
      <c r="E977" s="8">
        <v>5535.0</v>
      </c>
      <c r="F977" s="7">
        <v>39.0</v>
      </c>
      <c r="G977" s="9">
        <v>4136.0</v>
      </c>
      <c r="H977" s="7" t="s">
        <v>21</v>
      </c>
      <c r="I977" s="7"/>
      <c r="J977" s="7" t="s">
        <v>151</v>
      </c>
      <c r="K977" s="7" t="s">
        <v>23</v>
      </c>
      <c r="L977" s="7"/>
      <c r="M977" s="7"/>
      <c r="N977" s="7"/>
      <c r="O977" s="10"/>
      <c r="P977" s="10"/>
      <c r="Q977" s="7" t="s">
        <v>23</v>
      </c>
      <c r="R977" s="7">
        <v>33.0</v>
      </c>
      <c r="S977" s="7">
        <v>59.0</v>
      </c>
      <c r="T977" s="7"/>
      <c r="U977" s="7"/>
      <c r="V977" s="7"/>
      <c r="W977" s="10"/>
    </row>
    <row r="978" ht="12.75" customHeight="1">
      <c r="A978" s="7" t="str">
        <f>"03.06.2005 11:00:00"</f>
        <v>03.06.2005 11:00:00</v>
      </c>
      <c r="B978" s="8" t="s">
        <v>99</v>
      </c>
      <c r="C978" s="7" t="s">
        <v>131</v>
      </c>
      <c r="D978" s="7">
        <v>78.0</v>
      </c>
      <c r="E978" s="8">
        <v>555.0</v>
      </c>
      <c r="F978" s="7">
        <v>39.0</v>
      </c>
      <c r="G978" s="9">
        <v>4957.0</v>
      </c>
      <c r="H978" s="7" t="s">
        <v>21</v>
      </c>
      <c r="I978" s="7"/>
      <c r="J978" s="7" t="s">
        <v>156</v>
      </c>
      <c r="K978" s="7" t="s">
        <v>23</v>
      </c>
      <c r="L978" s="7"/>
      <c r="M978" s="7"/>
      <c r="N978" s="7"/>
      <c r="O978" s="10"/>
      <c r="P978" s="10"/>
      <c r="Q978" s="7" t="s">
        <v>23</v>
      </c>
      <c r="R978" s="7">
        <v>33.0</v>
      </c>
      <c r="S978" s="7">
        <v>24.0</v>
      </c>
      <c r="T978" s="7"/>
      <c r="U978" s="7"/>
      <c r="V978" s="7"/>
      <c r="W978" s="10"/>
    </row>
    <row r="979" ht="12.75" customHeight="1">
      <c r="A979" s="7" t="str">
        <f>"27.05.2005 10:03:00"</f>
        <v>27.05.2005 10:03:00</v>
      </c>
      <c r="B979" s="8" t="s">
        <v>99</v>
      </c>
      <c r="C979" s="7" t="s">
        <v>131</v>
      </c>
      <c r="D979" s="7">
        <v>78.0</v>
      </c>
      <c r="E979" s="8">
        <v>5585.0</v>
      </c>
      <c r="F979" s="7">
        <v>39.0</v>
      </c>
      <c r="G979" s="9">
        <v>4137.0</v>
      </c>
      <c r="H979" s="7" t="s">
        <v>21</v>
      </c>
      <c r="I979" s="7"/>
      <c r="J979" s="7" t="s">
        <v>151</v>
      </c>
      <c r="K979" s="7" t="s">
        <v>23</v>
      </c>
      <c r="L979" s="7"/>
      <c r="M979" s="7"/>
      <c r="N979" s="7"/>
      <c r="O979" s="10"/>
      <c r="P979" s="10"/>
      <c r="Q979" s="7" t="s">
        <v>23</v>
      </c>
      <c r="R979" s="7">
        <v>33.0</v>
      </c>
      <c r="S979" s="7">
        <v>72.0</v>
      </c>
      <c r="T979" s="7"/>
      <c r="U979" s="7"/>
      <c r="V979" s="7"/>
      <c r="W979" s="10"/>
    </row>
    <row r="980" ht="12.75" customHeight="1">
      <c r="A980" s="7" t="str">
        <f>"29.04.2005 09:00:00"</f>
        <v>29.04.2005 09:00:00</v>
      </c>
      <c r="B980" s="8" t="s">
        <v>99</v>
      </c>
      <c r="C980" s="7" t="s">
        <v>131</v>
      </c>
      <c r="D980" s="7">
        <v>78.0</v>
      </c>
      <c r="E980" s="8">
        <v>56.0</v>
      </c>
      <c r="F980" s="7">
        <v>4.0</v>
      </c>
      <c r="G980" s="9">
        <v>4106.0</v>
      </c>
      <c r="H980" s="7" t="s">
        <v>21</v>
      </c>
      <c r="I980" s="7"/>
      <c r="J980" s="7" t="s">
        <v>210</v>
      </c>
      <c r="K980" s="7" t="s">
        <v>40</v>
      </c>
      <c r="L980" s="7"/>
      <c r="M980" s="7"/>
      <c r="N980" s="7"/>
      <c r="O980" s="10"/>
      <c r="P980" s="10"/>
      <c r="Q980" s="7" t="s">
        <v>23</v>
      </c>
      <c r="R980" s="7">
        <v>33.0</v>
      </c>
      <c r="S980" s="7">
        <v>5.0</v>
      </c>
      <c r="T980" s="7"/>
      <c r="U980" s="7"/>
      <c r="V980" s="7"/>
      <c r="W980" s="10"/>
    </row>
    <row r="981" ht="12.75" customHeight="1">
      <c r="A981" s="7" t="str">
        <f>"30.04.2005 09:03:00"</f>
        <v>30.04.2005 09:03:00</v>
      </c>
      <c r="B981" s="8" t="s">
        <v>99</v>
      </c>
      <c r="C981" s="7" t="s">
        <v>131</v>
      </c>
      <c r="D981" s="7">
        <v>78.0</v>
      </c>
      <c r="E981" s="8">
        <v>56.0</v>
      </c>
      <c r="F981" s="7"/>
      <c r="G981" s="9">
        <v>2576.0</v>
      </c>
      <c r="H981" s="7" t="s">
        <v>21</v>
      </c>
      <c r="I981" s="7"/>
      <c r="J981" s="7" t="s">
        <v>143</v>
      </c>
      <c r="K981" s="7" t="s">
        <v>23</v>
      </c>
      <c r="L981" s="7"/>
      <c r="M981" s="7"/>
      <c r="N981" s="7"/>
      <c r="O981" s="10"/>
      <c r="P981" s="10"/>
      <c r="Q981" s="7" t="s">
        <v>23</v>
      </c>
      <c r="R981" s="7">
        <v>33.0</v>
      </c>
      <c r="S981" s="7">
        <v>24.0</v>
      </c>
      <c r="T981" s="7"/>
      <c r="U981" s="7"/>
      <c r="V981" s="7"/>
      <c r="W981" s="10"/>
    </row>
    <row r="982" ht="12.75" customHeight="1">
      <c r="A982" s="7" t="str">
        <f>"20.05.2005 10:00:00"</f>
        <v>20.05.2005 10:00:00</v>
      </c>
      <c r="B982" s="8" t="s">
        <v>99</v>
      </c>
      <c r="C982" s="7" t="s">
        <v>131</v>
      </c>
      <c r="D982" s="7">
        <v>78.0</v>
      </c>
      <c r="E982" s="8">
        <v>56.0</v>
      </c>
      <c r="F982" s="7">
        <v>4.0</v>
      </c>
      <c r="G982" s="9">
        <v>4343.0</v>
      </c>
      <c r="H982" s="7" t="s">
        <v>21</v>
      </c>
      <c r="I982" s="7"/>
      <c r="J982" s="7" t="s">
        <v>172</v>
      </c>
      <c r="K982" s="7" t="s">
        <v>40</v>
      </c>
      <c r="L982" s="7"/>
      <c r="M982" s="7"/>
      <c r="N982" s="7"/>
      <c r="O982" s="10"/>
      <c r="P982" s="10"/>
      <c r="Q982" s="7" t="s">
        <v>23</v>
      </c>
      <c r="R982" s="7">
        <v>33.0</v>
      </c>
      <c r="S982" s="7">
        <v>51.0</v>
      </c>
      <c r="T982" s="7"/>
      <c r="U982" s="7"/>
      <c r="V982" s="7"/>
      <c r="W982" s="10"/>
    </row>
    <row r="983" ht="12.75" customHeight="1">
      <c r="A983" s="7" t="str">
        <f>"29.05.2005 12:30:00"</f>
        <v>29.05.2005 12:30:00</v>
      </c>
      <c r="B983" s="8" t="s">
        <v>99</v>
      </c>
      <c r="C983" s="7" t="s">
        <v>131</v>
      </c>
      <c r="D983" s="7">
        <v>78.0</v>
      </c>
      <c r="E983" s="8">
        <v>56.0</v>
      </c>
      <c r="F983" s="7"/>
      <c r="G983" s="9">
        <v>4904.0</v>
      </c>
      <c r="H983" s="7" t="s">
        <v>21</v>
      </c>
      <c r="I983" s="7"/>
      <c r="J983" s="7" t="s">
        <v>112</v>
      </c>
      <c r="K983" s="7" t="s">
        <v>40</v>
      </c>
      <c r="L983" s="7"/>
      <c r="M983" s="7"/>
      <c r="N983" s="7"/>
      <c r="O983" s="10"/>
      <c r="P983" s="10"/>
      <c r="Q983" s="7" t="s">
        <v>23</v>
      </c>
      <c r="R983" s="7">
        <v>33.0</v>
      </c>
      <c r="S983" s="7">
        <v>11.0</v>
      </c>
      <c r="T983" s="7"/>
      <c r="U983" s="7"/>
      <c r="V983" s="7"/>
      <c r="W983" s="10"/>
    </row>
    <row r="984" ht="12.75" customHeight="1">
      <c r="A984" s="7" t="str">
        <f>"02.05.2005 13:00:00"</f>
        <v>02.05.2005 13:00:00</v>
      </c>
      <c r="B984" s="8" t="s">
        <v>99</v>
      </c>
      <c r="C984" s="7" t="s">
        <v>131</v>
      </c>
      <c r="D984" s="7">
        <v>78.0</v>
      </c>
      <c r="E984" s="8">
        <v>57.0</v>
      </c>
      <c r="F984" s="7">
        <v>39.0</v>
      </c>
      <c r="G984" s="9">
        <v>4205.0</v>
      </c>
      <c r="H984" s="7" t="s">
        <v>21</v>
      </c>
      <c r="I984" s="7"/>
      <c r="J984" s="7" t="s">
        <v>211</v>
      </c>
      <c r="K984" s="7" t="s">
        <v>23</v>
      </c>
      <c r="L984" s="7"/>
      <c r="M984" s="7"/>
      <c r="N984" s="7"/>
      <c r="O984" s="10"/>
      <c r="P984" s="10"/>
      <c r="Q984" s="7" t="s">
        <v>23</v>
      </c>
      <c r="R984" s="7">
        <v>33.0</v>
      </c>
      <c r="S984" s="7">
        <v>44.0</v>
      </c>
      <c r="T984" s="7"/>
      <c r="U984" s="7"/>
      <c r="V984" s="7"/>
      <c r="W984" s="10"/>
    </row>
    <row r="985" ht="12.75" customHeight="1">
      <c r="A985" s="7" t="str">
        <f>"06.05.2005 09:03:00"</f>
        <v>06.05.2005 09:03:00</v>
      </c>
      <c r="B985" s="8" t="s">
        <v>99</v>
      </c>
      <c r="C985" s="7" t="s">
        <v>131</v>
      </c>
      <c r="D985" s="7">
        <v>78.0</v>
      </c>
      <c r="E985" s="8">
        <v>57.0</v>
      </c>
      <c r="F985" s="7">
        <v>39.0</v>
      </c>
      <c r="G985" s="9">
        <v>4216.0</v>
      </c>
      <c r="H985" s="7" t="s">
        <v>21</v>
      </c>
      <c r="I985" s="7"/>
      <c r="J985" s="7" t="s">
        <v>135</v>
      </c>
      <c r="K985" s="7" t="s">
        <v>23</v>
      </c>
      <c r="L985" s="7"/>
      <c r="M985" s="7"/>
      <c r="N985" s="7"/>
      <c r="O985" s="10"/>
      <c r="P985" s="10"/>
      <c r="Q985" s="7" t="s">
        <v>23</v>
      </c>
      <c r="R985" s="7">
        <v>33.0</v>
      </c>
      <c r="S985" s="7">
        <v>11.0</v>
      </c>
      <c r="T985" s="7"/>
      <c r="U985" s="7"/>
      <c r="V985" s="7"/>
      <c r="W985" s="10"/>
    </row>
    <row r="986" ht="12.75" customHeight="1">
      <c r="A986" s="7" t="str">
        <f>"06.05.2005 10:03:00"</f>
        <v>06.05.2005 10:03:00</v>
      </c>
      <c r="B986" s="8" t="s">
        <v>99</v>
      </c>
      <c r="C986" s="7" t="s">
        <v>131</v>
      </c>
      <c r="D986" s="7">
        <v>78.0</v>
      </c>
      <c r="E986" s="8">
        <v>57.0</v>
      </c>
      <c r="F986" s="7">
        <v>38.0</v>
      </c>
      <c r="G986" s="9">
        <v>4219.0</v>
      </c>
      <c r="H986" s="7" t="s">
        <v>21</v>
      </c>
      <c r="I986" s="7"/>
      <c r="J986" s="7" t="s">
        <v>136</v>
      </c>
      <c r="K986" s="7" t="s">
        <v>23</v>
      </c>
      <c r="L986" s="7"/>
      <c r="M986" s="7"/>
      <c r="N986" s="7"/>
      <c r="O986" s="10"/>
      <c r="P986" s="10"/>
      <c r="Q986" s="7" t="s">
        <v>23</v>
      </c>
      <c r="R986" s="7">
        <v>33.0</v>
      </c>
      <c r="S986" s="7">
        <v>11.0</v>
      </c>
      <c r="T986" s="7"/>
      <c r="U986" s="7"/>
      <c r="V986" s="7"/>
      <c r="W986" s="10"/>
    </row>
    <row r="987" ht="12.75" customHeight="1">
      <c r="A987" s="7" t="str">
        <f>"22.05.2005 14:00:00"</f>
        <v>22.05.2005 14:00:00</v>
      </c>
      <c r="B987" s="8" t="s">
        <v>99</v>
      </c>
      <c r="C987" s="7" t="s">
        <v>131</v>
      </c>
      <c r="D987" s="7">
        <v>78.0</v>
      </c>
      <c r="E987" s="8">
        <v>57.0</v>
      </c>
      <c r="F987" s="7">
        <v>37.0</v>
      </c>
      <c r="G987" s="9">
        <v>4412.0</v>
      </c>
      <c r="H987" s="7" t="s">
        <v>21</v>
      </c>
      <c r="I987" s="7"/>
      <c r="J987" s="7" t="s">
        <v>170</v>
      </c>
      <c r="K987" s="7" t="s">
        <v>23</v>
      </c>
      <c r="L987" s="7"/>
      <c r="M987" s="7"/>
      <c r="N987" s="7"/>
      <c r="O987" s="10"/>
      <c r="P987" s="10"/>
      <c r="Q987" s="7" t="s">
        <v>23</v>
      </c>
      <c r="R987" s="7">
        <v>33.0</v>
      </c>
      <c r="S987" s="7">
        <v>2.0</v>
      </c>
      <c r="T987" s="7"/>
      <c r="U987" s="7"/>
      <c r="V987" s="7"/>
      <c r="W987" s="10"/>
    </row>
    <row r="988" ht="12.75" customHeight="1">
      <c r="A988" s="7" t="str">
        <f>"05.07.2005 08:00:00"</f>
        <v>05.07.2005 08:00:00</v>
      </c>
      <c r="B988" s="8" t="s">
        <v>99</v>
      </c>
      <c r="C988" s="7" t="s">
        <v>131</v>
      </c>
      <c r="D988" s="7">
        <v>78.0</v>
      </c>
      <c r="E988" s="8">
        <v>57.0</v>
      </c>
      <c r="F988" s="7"/>
      <c r="G988" s="9">
        <v>5262.0</v>
      </c>
      <c r="H988" s="7" t="s">
        <v>21</v>
      </c>
      <c r="I988" s="7"/>
      <c r="J988" s="7" t="s">
        <v>104</v>
      </c>
      <c r="K988" s="7" t="s">
        <v>35</v>
      </c>
      <c r="L988" s="7"/>
      <c r="M988" s="7"/>
      <c r="N988" s="7"/>
      <c r="O988" s="10"/>
      <c r="P988" s="10"/>
      <c r="Q988" s="7" t="s">
        <v>23</v>
      </c>
      <c r="R988" s="7">
        <v>33.0</v>
      </c>
      <c r="S988" s="7">
        <v>4.0</v>
      </c>
      <c r="T988" s="7"/>
      <c r="U988" s="7"/>
      <c r="V988" s="7"/>
      <c r="W988" s="10"/>
    </row>
    <row r="989" ht="12.75" customHeight="1">
      <c r="A989" s="7" t="str">
        <f>"23.05.2005 10:00:00"</f>
        <v>23.05.2005 10:00:00</v>
      </c>
      <c r="B989" s="8" t="s">
        <v>99</v>
      </c>
      <c r="C989" s="7" t="s">
        <v>131</v>
      </c>
      <c r="D989" s="7">
        <v>78.0</v>
      </c>
      <c r="E989" s="8">
        <v>575.0</v>
      </c>
      <c r="F989" s="7">
        <v>4.0</v>
      </c>
      <c r="G989" s="9">
        <v>4425.0</v>
      </c>
      <c r="H989" s="7" t="s">
        <v>21</v>
      </c>
      <c r="I989" s="7"/>
      <c r="J989" s="7" t="s">
        <v>144</v>
      </c>
      <c r="K989" s="7" t="s">
        <v>23</v>
      </c>
      <c r="L989" s="7"/>
      <c r="M989" s="7"/>
      <c r="N989" s="7"/>
      <c r="O989" s="10"/>
      <c r="P989" s="10"/>
      <c r="Q989" s="7" t="s">
        <v>23</v>
      </c>
      <c r="R989" s="7">
        <v>33.0</v>
      </c>
      <c r="S989" s="7">
        <v>59.0</v>
      </c>
      <c r="T989" s="7"/>
      <c r="U989" s="7"/>
      <c r="V989" s="7"/>
      <c r="W989" s="10"/>
    </row>
    <row r="990" ht="12.75" customHeight="1">
      <c r="A990" s="7" t="str">
        <f>"28.05.2005 10:03:00"</f>
        <v>28.05.2005 10:03:00</v>
      </c>
      <c r="B990" s="8" t="s">
        <v>99</v>
      </c>
      <c r="C990" s="7" t="s">
        <v>131</v>
      </c>
      <c r="D990" s="7">
        <v>78.0</v>
      </c>
      <c r="E990" s="8">
        <v>583.0</v>
      </c>
      <c r="F990" s="7">
        <v>4.0</v>
      </c>
      <c r="G990" s="9">
        <v>4142.0</v>
      </c>
      <c r="H990" s="7" t="s">
        <v>21</v>
      </c>
      <c r="I990" s="7"/>
      <c r="J990" s="7" t="s">
        <v>157</v>
      </c>
      <c r="K990" s="7" t="s">
        <v>23</v>
      </c>
      <c r="L990" s="7"/>
      <c r="M990" s="7"/>
      <c r="N990" s="7"/>
      <c r="O990" s="10"/>
      <c r="P990" s="10"/>
      <c r="Q990" s="7" t="s">
        <v>23</v>
      </c>
      <c r="R990" s="7">
        <v>33.0</v>
      </c>
      <c r="S990" s="7">
        <v>2.0</v>
      </c>
      <c r="T990" s="7"/>
      <c r="U990" s="7"/>
      <c r="V990" s="7"/>
      <c r="W990" s="10"/>
    </row>
    <row r="991" ht="12.75" customHeight="1">
      <c r="A991" s="7" t="str">
        <f>"28.05.2005 07:03:00"</f>
        <v>28.05.2005 07:03:00</v>
      </c>
      <c r="B991" s="8" t="s">
        <v>99</v>
      </c>
      <c r="C991" s="7" t="s">
        <v>131</v>
      </c>
      <c r="D991" s="7">
        <v>78.0</v>
      </c>
      <c r="E991" s="8">
        <v>587.0</v>
      </c>
      <c r="F991" s="7">
        <v>4.0</v>
      </c>
      <c r="G991" s="9">
        <v>4143.0</v>
      </c>
      <c r="H991" s="7" t="s">
        <v>21</v>
      </c>
      <c r="I991" s="7"/>
      <c r="J991" s="7" t="s">
        <v>29</v>
      </c>
      <c r="K991" s="7" t="s">
        <v>23</v>
      </c>
      <c r="L991" s="7"/>
      <c r="M991" s="7"/>
      <c r="N991" s="7"/>
      <c r="O991" s="10"/>
      <c r="P991" s="10"/>
      <c r="Q991" s="7" t="s">
        <v>23</v>
      </c>
      <c r="R991" s="7">
        <v>33.0</v>
      </c>
      <c r="S991" s="7">
        <v>26.0</v>
      </c>
      <c r="T991" s="7"/>
      <c r="U991" s="7"/>
      <c r="V991" s="7"/>
      <c r="W991" s="10"/>
    </row>
    <row r="992" ht="12.75" customHeight="1">
      <c r="A992" s="7" t="str">
        <f>"06.05.2005 08:00:00"</f>
        <v>06.05.2005 08:00:00</v>
      </c>
      <c r="B992" s="8" t="s">
        <v>99</v>
      </c>
      <c r="C992" s="7" t="s">
        <v>131</v>
      </c>
      <c r="D992" s="7">
        <v>78.0</v>
      </c>
      <c r="E992" s="8">
        <v>59.0</v>
      </c>
      <c r="F992" s="7">
        <v>42.0</v>
      </c>
      <c r="G992" s="9">
        <v>4221.0</v>
      </c>
      <c r="H992" s="7" t="s">
        <v>21</v>
      </c>
      <c r="I992" s="7"/>
      <c r="J992" s="7" t="s">
        <v>29</v>
      </c>
      <c r="K992" s="7" t="s">
        <v>23</v>
      </c>
      <c r="L992" s="7"/>
      <c r="M992" s="7"/>
      <c r="N992" s="7"/>
      <c r="O992" s="10"/>
      <c r="P992" s="10"/>
      <c r="Q992" s="7" t="s">
        <v>23</v>
      </c>
      <c r="R992" s="7">
        <v>33.0</v>
      </c>
      <c r="S992" s="7">
        <v>44.0</v>
      </c>
      <c r="T992" s="7"/>
      <c r="U992" s="7"/>
      <c r="V992" s="7"/>
      <c r="W992" s="10"/>
    </row>
    <row r="993" ht="12.75" customHeight="1">
      <c r="A993" s="7" t="str">
        <f>"20.05.2005 17:00:00"</f>
        <v>20.05.2005 17:00:00</v>
      </c>
      <c r="B993" s="8" t="s">
        <v>99</v>
      </c>
      <c r="C993" s="7" t="s">
        <v>131</v>
      </c>
      <c r="D993" s="7">
        <v>78.0</v>
      </c>
      <c r="E993" s="8">
        <v>59.0</v>
      </c>
      <c r="F993" s="7">
        <v>37.0</v>
      </c>
      <c r="G993" s="9">
        <v>4352.0</v>
      </c>
      <c r="H993" s="7" t="s">
        <v>21</v>
      </c>
      <c r="I993" s="7"/>
      <c r="J993" s="7" t="s">
        <v>212</v>
      </c>
      <c r="K993" s="7" t="s">
        <v>40</v>
      </c>
      <c r="L993" s="7"/>
      <c r="M993" s="7"/>
      <c r="N993" s="7"/>
      <c r="O993" s="10"/>
      <c r="P993" s="10"/>
      <c r="Q993" s="7" t="s">
        <v>23</v>
      </c>
      <c r="R993" s="7">
        <v>33.0</v>
      </c>
      <c r="S993" s="7">
        <v>11.0</v>
      </c>
      <c r="T993" s="7"/>
      <c r="U993" s="7"/>
      <c r="V993" s="7"/>
      <c r="W993" s="10"/>
    </row>
    <row r="994" ht="12.75" customHeight="1">
      <c r="A994" s="7" t="str">
        <f>"15.06.2005 11:00:00"</f>
        <v>15.06.2005 11:00:00</v>
      </c>
      <c r="B994" s="8" t="s">
        <v>99</v>
      </c>
      <c r="C994" s="7" t="s">
        <v>131</v>
      </c>
      <c r="D994" s="7">
        <v>78.0</v>
      </c>
      <c r="E994" s="8">
        <v>59.0</v>
      </c>
      <c r="F994" s="7">
        <v>4.0</v>
      </c>
      <c r="G994" s="9">
        <v>5085.0</v>
      </c>
      <c r="H994" s="7" t="s">
        <v>21</v>
      </c>
      <c r="I994" s="7"/>
      <c r="J994" s="7" t="s">
        <v>143</v>
      </c>
      <c r="K994" s="7" t="s">
        <v>23</v>
      </c>
      <c r="L994" s="7"/>
      <c r="M994" s="7"/>
      <c r="N994" s="7"/>
      <c r="O994" s="10"/>
      <c r="P994" s="10"/>
      <c r="Q994" s="7" t="s">
        <v>23</v>
      </c>
      <c r="R994" s="7">
        <v>33.0</v>
      </c>
      <c r="S994" s="7">
        <v>24.0</v>
      </c>
      <c r="T994" s="7"/>
      <c r="U994" s="7"/>
      <c r="V994" s="7"/>
      <c r="W994" s="10"/>
    </row>
    <row r="995" ht="12.75" customHeight="1">
      <c r="A995" s="7" t="str">
        <f>"14.05.2005 08:03:00"</f>
        <v>14.05.2005 08:03:00</v>
      </c>
      <c r="B995" s="8" t="s">
        <v>99</v>
      </c>
      <c r="C995" s="7" t="s">
        <v>131</v>
      </c>
      <c r="D995" s="7">
        <v>78.0</v>
      </c>
      <c r="E995" s="8">
        <v>6.0</v>
      </c>
      <c r="F995" s="7"/>
      <c r="G995" s="9">
        <v>4282.0</v>
      </c>
      <c r="H995" s="7" t="s">
        <v>21</v>
      </c>
      <c r="I995" s="7"/>
      <c r="J995" s="7" t="s">
        <v>151</v>
      </c>
      <c r="K995" s="7" t="s">
        <v>23</v>
      </c>
      <c r="L995" s="7"/>
      <c r="M995" s="7"/>
      <c r="N995" s="7"/>
      <c r="O995" s="10"/>
      <c r="P995" s="10"/>
      <c r="Q995" s="7" t="s">
        <v>23</v>
      </c>
      <c r="R995" s="7">
        <v>33.0</v>
      </c>
      <c r="S995" s="7">
        <v>59.0</v>
      </c>
      <c r="T995" s="7"/>
      <c r="U995" s="7"/>
      <c r="V995" s="7"/>
      <c r="W995" s="10"/>
    </row>
    <row r="996" ht="12.75" customHeight="1">
      <c r="A996" s="7" t="str">
        <f>"20.05.2005 10:00:00"</f>
        <v>20.05.2005 10:00:00</v>
      </c>
      <c r="B996" s="8" t="s">
        <v>99</v>
      </c>
      <c r="C996" s="7" t="s">
        <v>131</v>
      </c>
      <c r="D996" s="7">
        <v>78.0</v>
      </c>
      <c r="E996" s="8">
        <v>6.0</v>
      </c>
      <c r="F996" s="7"/>
      <c r="G996" s="9">
        <v>4350.0</v>
      </c>
      <c r="H996" s="7" t="s">
        <v>21</v>
      </c>
      <c r="I996" s="7"/>
      <c r="J996" s="7" t="s">
        <v>135</v>
      </c>
      <c r="K996" s="7" t="s">
        <v>23</v>
      </c>
      <c r="L996" s="7"/>
      <c r="M996" s="7"/>
      <c r="N996" s="7"/>
      <c r="O996" s="10"/>
      <c r="P996" s="10"/>
      <c r="Q996" s="7" t="s">
        <v>23</v>
      </c>
      <c r="R996" s="7">
        <v>33.0</v>
      </c>
      <c r="S996" s="7">
        <v>16.0</v>
      </c>
      <c r="T996" s="7"/>
      <c r="U996" s="7"/>
      <c r="V996" s="7"/>
      <c r="W996" s="10"/>
    </row>
    <row r="997" ht="12.75" customHeight="1">
      <c r="A997" s="7" t="str">
        <f>"20.05.2005 08:03:00"</f>
        <v>20.05.2005 08:03:00</v>
      </c>
      <c r="B997" s="8" t="s">
        <v>99</v>
      </c>
      <c r="C997" s="7" t="s">
        <v>131</v>
      </c>
      <c r="D997" s="7">
        <v>78.0</v>
      </c>
      <c r="E997" s="8">
        <v>61.0</v>
      </c>
      <c r="F997" s="7">
        <v>41.0</v>
      </c>
      <c r="G997" s="9">
        <v>4338.0</v>
      </c>
      <c r="H997" s="7" t="s">
        <v>21</v>
      </c>
      <c r="I997" s="7"/>
      <c r="J997" s="7" t="s">
        <v>146</v>
      </c>
      <c r="K997" s="7" t="s">
        <v>23</v>
      </c>
      <c r="L997" s="7"/>
      <c r="M997" s="7"/>
      <c r="N997" s="7"/>
      <c r="O997" s="10"/>
      <c r="P997" s="10"/>
      <c r="Q997" s="7" t="s">
        <v>23</v>
      </c>
      <c r="R997" s="7">
        <v>33.0</v>
      </c>
      <c r="S997" s="7">
        <v>51.0</v>
      </c>
      <c r="T997" s="7"/>
      <c r="U997" s="7"/>
      <c r="V997" s="7"/>
      <c r="W997" s="10"/>
    </row>
    <row r="998" ht="12.75" customHeight="1">
      <c r="A998" s="7" t="str">
        <f>"04.05.2005 11:00:00"</f>
        <v>04.05.2005 11:00:00</v>
      </c>
      <c r="B998" s="8" t="s">
        <v>99</v>
      </c>
      <c r="C998" s="7" t="s">
        <v>131</v>
      </c>
      <c r="D998" s="7">
        <v>78.0</v>
      </c>
      <c r="E998" s="8">
        <v>62.0</v>
      </c>
      <c r="F998" s="7">
        <v>41.0</v>
      </c>
      <c r="G998" s="9">
        <v>4213.0</v>
      </c>
      <c r="H998" s="7" t="s">
        <v>21</v>
      </c>
      <c r="I998" s="7"/>
      <c r="J998" s="7" t="s">
        <v>133</v>
      </c>
      <c r="K998" s="7" t="s">
        <v>23</v>
      </c>
      <c r="L998" s="7"/>
      <c r="M998" s="7"/>
      <c r="N998" s="7"/>
      <c r="O998" s="10"/>
      <c r="P998" s="10"/>
      <c r="Q998" s="7" t="s">
        <v>23</v>
      </c>
      <c r="R998" s="7">
        <v>33.0</v>
      </c>
      <c r="S998" s="7">
        <v>44.0</v>
      </c>
      <c r="T998" s="7"/>
      <c r="U998" s="7"/>
      <c r="V998" s="7"/>
      <c r="W998" s="10"/>
    </row>
    <row r="999" ht="12.75" customHeight="1">
      <c r="A999" s="7" t="str">
        <f>"27.05.2005 09:30:00"</f>
        <v>27.05.2005 09:30:00</v>
      </c>
      <c r="B999" s="8" t="s">
        <v>99</v>
      </c>
      <c r="C999" s="7" t="s">
        <v>131</v>
      </c>
      <c r="D999" s="7">
        <v>78.0</v>
      </c>
      <c r="E999" s="8">
        <v>64.0</v>
      </c>
      <c r="F999" s="7">
        <v>4.0</v>
      </c>
      <c r="G999" s="9">
        <v>4455.0</v>
      </c>
      <c r="H999" s="7" t="s">
        <v>21</v>
      </c>
      <c r="I999" s="7"/>
      <c r="J999" s="7" t="s">
        <v>151</v>
      </c>
      <c r="K999" s="7" t="s">
        <v>23</v>
      </c>
      <c r="L999" s="7"/>
      <c r="M999" s="7"/>
      <c r="N999" s="7"/>
      <c r="O999" s="10"/>
      <c r="P999" s="10"/>
      <c r="Q999" s="7" t="s">
        <v>23</v>
      </c>
      <c r="R999" s="7">
        <v>33.0</v>
      </c>
      <c r="S999" s="7">
        <v>44.0</v>
      </c>
      <c r="T999" s="7"/>
      <c r="U999" s="7"/>
      <c r="V999" s="7"/>
      <c r="W999" s="10"/>
    </row>
    <row r="1000" ht="12.75" customHeight="1">
      <c r="A1000" s="7" t="str">
        <f>"11.05.2005 09:00:00"</f>
        <v>11.05.2005 09:00:00</v>
      </c>
      <c r="B1000" s="8" t="s">
        <v>99</v>
      </c>
      <c r="C1000" s="7" t="s">
        <v>131</v>
      </c>
      <c r="D1000" s="7">
        <v>78.0</v>
      </c>
      <c r="E1000" s="8">
        <v>65.0</v>
      </c>
      <c r="F1000" s="7">
        <v>38.0</v>
      </c>
      <c r="G1000" s="9">
        <v>4263.0</v>
      </c>
      <c r="H1000" s="7" t="s">
        <v>21</v>
      </c>
      <c r="I1000" s="7"/>
      <c r="J1000" s="7" t="s">
        <v>170</v>
      </c>
      <c r="K1000" s="7" t="s">
        <v>23</v>
      </c>
      <c r="L1000" s="7"/>
      <c r="M1000" s="7"/>
      <c r="N1000" s="7"/>
      <c r="O1000" s="10"/>
      <c r="P1000" s="10"/>
      <c r="Q1000" s="7" t="s">
        <v>23</v>
      </c>
      <c r="R1000" s="7">
        <v>33.0</v>
      </c>
      <c r="S1000" s="7">
        <v>11.0</v>
      </c>
      <c r="T1000" s="7"/>
      <c r="U1000" s="7"/>
      <c r="V1000" s="7"/>
      <c r="W1000" s="10"/>
    </row>
    <row r="1001" ht="12.75" customHeight="1">
      <c r="A1001" s="7" t="str">
        <f>"17.06.2005 11:30:00"</f>
        <v>17.06.2005 11:30:00</v>
      </c>
      <c r="B1001" s="8" t="s">
        <v>99</v>
      </c>
      <c r="C1001" s="7" t="s">
        <v>131</v>
      </c>
      <c r="D1001" s="7">
        <v>79.0</v>
      </c>
      <c r="E1001" s="8">
        <v>46.0</v>
      </c>
      <c r="F1001" s="7">
        <v>4.0</v>
      </c>
      <c r="G1001" s="9">
        <v>5093.0</v>
      </c>
      <c r="H1001" s="7" t="s">
        <v>21</v>
      </c>
      <c r="I1001" s="7"/>
      <c r="J1001" s="7" t="s">
        <v>151</v>
      </c>
      <c r="K1001" s="7" t="s">
        <v>35</v>
      </c>
      <c r="L1001" s="7"/>
      <c r="M1001" s="7"/>
      <c r="N1001" s="7"/>
      <c r="O1001" s="10"/>
      <c r="P1001" s="10"/>
      <c r="Q1001" s="7" t="s">
        <v>23</v>
      </c>
      <c r="R1001" s="7">
        <v>33.0</v>
      </c>
      <c r="S1001" s="7">
        <v>4.0</v>
      </c>
      <c r="T1001" s="7"/>
      <c r="U1001" s="7"/>
      <c r="V1001" s="7"/>
      <c r="W1001" s="10"/>
    </row>
    <row r="1002" ht="12.75" customHeight="1">
      <c r="A1002" s="7" t="str">
        <f>"02.05.2005 12:03:00"</f>
        <v>02.05.2005 12:03:00</v>
      </c>
      <c r="B1002" s="8" t="s">
        <v>99</v>
      </c>
      <c r="C1002" s="7" t="s">
        <v>131</v>
      </c>
      <c r="D1002" s="7">
        <v>79.0</v>
      </c>
      <c r="E1002" s="8">
        <v>475.0</v>
      </c>
      <c r="F1002" s="7">
        <v>36.0</v>
      </c>
      <c r="G1002" s="9">
        <v>4202.0</v>
      </c>
      <c r="H1002" s="7" t="s">
        <v>21</v>
      </c>
      <c r="I1002" s="7"/>
      <c r="J1002" s="7" t="s">
        <v>175</v>
      </c>
      <c r="K1002" s="7" t="s">
        <v>23</v>
      </c>
      <c r="L1002" s="7"/>
      <c r="M1002" s="7"/>
      <c r="N1002" s="7"/>
      <c r="O1002" s="10"/>
      <c r="P1002" s="10"/>
      <c r="Q1002" s="7" t="s">
        <v>23</v>
      </c>
      <c r="R1002" s="7">
        <v>33.0</v>
      </c>
      <c r="S1002" s="7">
        <v>2.0</v>
      </c>
      <c r="T1002" s="7"/>
      <c r="U1002" s="7"/>
      <c r="V1002" s="7"/>
      <c r="W1002" s="10"/>
    </row>
    <row r="1003" ht="12.75" customHeight="1">
      <c r="A1003" s="7" t="str">
        <f>"01.07.2005 08:00:00"</f>
        <v>01.07.2005 08:00:00</v>
      </c>
      <c r="B1003" s="8" t="s">
        <v>99</v>
      </c>
      <c r="C1003" s="7" t="s">
        <v>131</v>
      </c>
      <c r="D1003" s="7">
        <v>79.0</v>
      </c>
      <c r="E1003" s="8">
        <v>48.0</v>
      </c>
      <c r="F1003" s="7">
        <v>41.0</v>
      </c>
      <c r="G1003" s="9">
        <v>5239.0</v>
      </c>
      <c r="H1003" s="7" t="s">
        <v>21</v>
      </c>
      <c r="I1003" s="7"/>
      <c r="J1003" s="7" t="s">
        <v>182</v>
      </c>
      <c r="K1003" s="7" t="s">
        <v>23</v>
      </c>
      <c r="L1003" s="7"/>
      <c r="M1003" s="7"/>
      <c r="N1003" s="7"/>
      <c r="O1003" s="10"/>
      <c r="P1003" s="10"/>
      <c r="Q1003" s="7" t="s">
        <v>23</v>
      </c>
      <c r="R1003" s="7">
        <v>33.0</v>
      </c>
      <c r="S1003" s="7">
        <v>44.0</v>
      </c>
      <c r="T1003" s="7"/>
      <c r="U1003" s="7"/>
      <c r="V1003" s="7"/>
      <c r="W1003" s="10"/>
    </row>
    <row r="1004" ht="12.75" customHeight="1">
      <c r="A1004" s="7" t="str">
        <f>"12.07.2005 10:03:00"</f>
        <v>12.07.2005 10:03:00</v>
      </c>
      <c r="B1004" s="8" t="s">
        <v>99</v>
      </c>
      <c r="C1004" s="7" t="s">
        <v>131</v>
      </c>
      <c r="D1004" s="7">
        <v>79.0</v>
      </c>
      <c r="E1004" s="8">
        <v>5.0</v>
      </c>
      <c r="F1004" s="7">
        <v>39.0</v>
      </c>
      <c r="G1004" s="9">
        <v>4190.0</v>
      </c>
      <c r="H1004" s="7" t="s">
        <v>21</v>
      </c>
      <c r="I1004" s="7"/>
      <c r="J1004" s="7" t="s">
        <v>152</v>
      </c>
      <c r="K1004" s="7" t="s">
        <v>23</v>
      </c>
      <c r="L1004" s="7"/>
      <c r="M1004" s="7"/>
      <c r="N1004" s="7"/>
      <c r="O1004" s="10"/>
      <c r="P1004" s="10"/>
      <c r="Q1004" s="7" t="s">
        <v>23</v>
      </c>
      <c r="R1004" s="7">
        <v>33.0</v>
      </c>
      <c r="S1004" s="7">
        <v>59.0</v>
      </c>
      <c r="T1004" s="7"/>
      <c r="U1004" s="7"/>
      <c r="V1004" s="7"/>
      <c r="W1004" s="10"/>
    </row>
    <row r="1005" ht="12.75" customHeight="1">
      <c r="A1005" s="7" t="str">
        <f>"11.06.2005 09:30:00"</f>
        <v>11.06.2005 09:30:00</v>
      </c>
      <c r="B1005" s="8" t="s">
        <v>99</v>
      </c>
      <c r="C1005" s="7" t="s">
        <v>131</v>
      </c>
      <c r="D1005" s="7">
        <v>79.0</v>
      </c>
      <c r="E1005" s="8">
        <v>575.0</v>
      </c>
      <c r="F1005" s="7">
        <v>37.0</v>
      </c>
      <c r="G1005" s="9">
        <v>4168.0</v>
      </c>
      <c r="H1005" s="7" t="s">
        <v>21</v>
      </c>
      <c r="I1005" s="7"/>
      <c r="J1005" s="7" t="s">
        <v>138</v>
      </c>
      <c r="K1005" s="7" t="s">
        <v>23</v>
      </c>
      <c r="L1005" s="7"/>
      <c r="M1005" s="7"/>
      <c r="N1005" s="7"/>
      <c r="O1005" s="10"/>
      <c r="P1005" s="10"/>
      <c r="Q1005" s="7" t="s">
        <v>23</v>
      </c>
      <c r="R1005" s="7">
        <v>33.0</v>
      </c>
      <c r="S1005" s="7">
        <v>59.0</v>
      </c>
      <c r="T1005" s="7"/>
      <c r="U1005" s="7"/>
      <c r="V1005" s="7"/>
      <c r="W1005" s="10"/>
    </row>
    <row r="1006" ht="12.75" customHeight="1">
      <c r="A1006" s="7" t="str">
        <f>"22.05.2005 11:00:00"</f>
        <v>22.05.2005 11:00:00</v>
      </c>
      <c r="B1006" s="8" t="s">
        <v>99</v>
      </c>
      <c r="C1006" s="7" t="s">
        <v>131</v>
      </c>
      <c r="D1006" s="7">
        <v>79.0</v>
      </c>
      <c r="E1006" s="8">
        <v>51.0</v>
      </c>
      <c r="F1006" s="7">
        <v>38.0</v>
      </c>
      <c r="G1006" s="9">
        <v>4397.0</v>
      </c>
      <c r="H1006" s="7" t="s">
        <v>21</v>
      </c>
      <c r="I1006" s="7"/>
      <c r="J1006" s="7" t="s">
        <v>213</v>
      </c>
      <c r="K1006" s="7" t="s">
        <v>40</v>
      </c>
      <c r="L1006" s="7"/>
      <c r="M1006" s="7"/>
      <c r="N1006" s="7"/>
      <c r="O1006" s="10"/>
      <c r="P1006" s="10"/>
      <c r="Q1006" s="7" t="s">
        <v>23</v>
      </c>
      <c r="R1006" s="7">
        <v>33.0</v>
      </c>
      <c r="S1006" s="7">
        <v>20.0</v>
      </c>
      <c r="T1006" s="7"/>
      <c r="U1006" s="7"/>
      <c r="V1006" s="7"/>
      <c r="W1006" s="10"/>
    </row>
    <row r="1007" ht="12.75" customHeight="1">
      <c r="A1007" s="7" t="str">
        <f>"04.06.2005 08:00:00"</f>
        <v>04.06.2005 08:00:00</v>
      </c>
      <c r="B1007" s="8" t="s">
        <v>99</v>
      </c>
      <c r="C1007" s="7" t="s">
        <v>131</v>
      </c>
      <c r="D1007" s="7">
        <v>79.0</v>
      </c>
      <c r="E1007" s="8">
        <v>52.0</v>
      </c>
      <c r="F1007" s="7">
        <v>42.0</v>
      </c>
      <c r="G1007" s="9">
        <v>4970.0</v>
      </c>
      <c r="H1007" s="7" t="s">
        <v>21</v>
      </c>
      <c r="I1007" s="7"/>
      <c r="J1007" s="7" t="s">
        <v>143</v>
      </c>
      <c r="K1007" s="7" t="s">
        <v>23</v>
      </c>
      <c r="L1007" s="7"/>
      <c r="M1007" s="7"/>
      <c r="N1007" s="7"/>
      <c r="O1007" s="10"/>
      <c r="P1007" s="10"/>
      <c r="Q1007" s="7" t="s">
        <v>23</v>
      </c>
      <c r="R1007" s="7">
        <v>33.0</v>
      </c>
      <c r="S1007" s="7">
        <v>4.0</v>
      </c>
      <c r="T1007" s="7"/>
      <c r="U1007" s="7"/>
      <c r="V1007" s="7"/>
      <c r="W1007" s="10"/>
    </row>
    <row r="1008" ht="12.75" customHeight="1">
      <c r="A1008" s="7" t="str">
        <f>"23.05.2005 07:15:00"</f>
        <v>23.05.2005 07:15:00</v>
      </c>
      <c r="B1008" s="8" t="s">
        <v>99</v>
      </c>
      <c r="C1008" s="7" t="s">
        <v>131</v>
      </c>
      <c r="D1008" s="7">
        <v>79.0</v>
      </c>
      <c r="E1008" s="8">
        <v>525.0</v>
      </c>
      <c r="F1008" s="7"/>
      <c r="G1008" s="9">
        <v>4423.0</v>
      </c>
      <c r="H1008" s="7" t="s">
        <v>21</v>
      </c>
      <c r="I1008" s="7"/>
      <c r="J1008" s="7" t="s">
        <v>165</v>
      </c>
      <c r="K1008" s="7" t="s">
        <v>23</v>
      </c>
      <c r="L1008" s="7"/>
      <c r="M1008" s="7"/>
      <c r="N1008" s="7"/>
      <c r="O1008" s="10"/>
      <c r="P1008" s="10"/>
      <c r="Q1008" s="7" t="s">
        <v>23</v>
      </c>
      <c r="R1008" s="7">
        <v>33.0</v>
      </c>
      <c r="S1008" s="7">
        <v>5.0</v>
      </c>
      <c r="T1008" s="7"/>
      <c r="U1008" s="7"/>
      <c r="V1008" s="7"/>
      <c r="W1008" s="10"/>
    </row>
    <row r="1009" ht="12.75" customHeight="1">
      <c r="A1009" s="7" t="str">
        <f>"21.05.2005 09:00:00"</f>
        <v>21.05.2005 09:00:00</v>
      </c>
      <c r="B1009" s="8" t="s">
        <v>99</v>
      </c>
      <c r="C1009" s="7" t="s">
        <v>131</v>
      </c>
      <c r="D1009" s="7">
        <v>79.0</v>
      </c>
      <c r="E1009" s="8">
        <v>53.0</v>
      </c>
      <c r="F1009" s="7">
        <v>38.0</v>
      </c>
      <c r="G1009" s="9">
        <v>4360.0</v>
      </c>
      <c r="H1009" s="7" t="s">
        <v>21</v>
      </c>
      <c r="I1009" s="7"/>
      <c r="J1009" s="7" t="s">
        <v>161</v>
      </c>
      <c r="K1009" s="7" t="s">
        <v>23</v>
      </c>
      <c r="L1009" s="7"/>
      <c r="M1009" s="7"/>
      <c r="N1009" s="7"/>
      <c r="O1009" s="10"/>
      <c r="P1009" s="10"/>
      <c r="Q1009" s="7" t="s">
        <v>23</v>
      </c>
      <c r="R1009" s="7">
        <v>33.0</v>
      </c>
      <c r="S1009" s="7">
        <v>26.0</v>
      </c>
      <c r="T1009" s="7"/>
      <c r="U1009" s="7"/>
      <c r="V1009" s="7"/>
      <c r="W1009" s="10"/>
    </row>
    <row r="1010" ht="12.75" customHeight="1">
      <c r="A1010" s="7" t="str">
        <f>"24.05.2005 11:00:00"</f>
        <v>24.05.2005 11:00:00</v>
      </c>
      <c r="B1010" s="8" t="s">
        <v>99</v>
      </c>
      <c r="C1010" s="7" t="s">
        <v>131</v>
      </c>
      <c r="D1010" s="7">
        <v>79.0</v>
      </c>
      <c r="E1010" s="8">
        <v>53.0</v>
      </c>
      <c r="F1010" s="7"/>
      <c r="G1010" s="9">
        <v>4440.0</v>
      </c>
      <c r="H1010" s="7" t="s">
        <v>21</v>
      </c>
      <c r="I1010" s="7"/>
      <c r="J1010" s="7" t="s">
        <v>135</v>
      </c>
      <c r="K1010" s="7" t="s">
        <v>23</v>
      </c>
      <c r="L1010" s="7"/>
      <c r="M1010" s="7"/>
      <c r="N1010" s="7"/>
      <c r="O1010" s="10"/>
      <c r="P1010" s="10"/>
      <c r="Q1010" s="7" t="s">
        <v>23</v>
      </c>
      <c r="R1010" s="7">
        <v>33.0</v>
      </c>
      <c r="S1010" s="7">
        <v>11.0</v>
      </c>
      <c r="T1010" s="7"/>
      <c r="U1010" s="7"/>
      <c r="V1010" s="7"/>
      <c r="W1010" s="10"/>
    </row>
    <row r="1011" ht="12.75" customHeight="1">
      <c r="A1011" s="7" t="str">
        <f>"01.07.2005 08:30:00"</f>
        <v>01.07.2005 08:30:00</v>
      </c>
      <c r="B1011" s="8" t="s">
        <v>99</v>
      </c>
      <c r="C1011" s="7" t="s">
        <v>131</v>
      </c>
      <c r="D1011" s="7">
        <v>79.0</v>
      </c>
      <c r="E1011" s="8">
        <v>535.0</v>
      </c>
      <c r="F1011" s="7">
        <v>41.0</v>
      </c>
      <c r="G1011" s="9">
        <v>5240.0</v>
      </c>
      <c r="H1011" s="7" t="s">
        <v>21</v>
      </c>
      <c r="I1011" s="7"/>
      <c r="J1011" s="7" t="s">
        <v>152</v>
      </c>
      <c r="K1011" s="7" t="s">
        <v>23</v>
      </c>
      <c r="L1011" s="7"/>
      <c r="M1011" s="7"/>
      <c r="N1011" s="7"/>
      <c r="O1011" s="10"/>
      <c r="P1011" s="10"/>
      <c r="Q1011" s="7" t="s">
        <v>23</v>
      </c>
      <c r="R1011" s="7">
        <v>33.0</v>
      </c>
      <c r="S1011" s="7">
        <v>59.0</v>
      </c>
      <c r="T1011" s="7"/>
      <c r="U1011" s="7"/>
      <c r="V1011" s="7"/>
      <c r="W1011" s="10"/>
    </row>
    <row r="1012" ht="12.75" customHeight="1">
      <c r="A1012" s="7" t="str">
        <f>"27.05.2005 09:00:00"</f>
        <v>27.05.2005 09:00:00</v>
      </c>
      <c r="B1012" s="8" t="s">
        <v>99</v>
      </c>
      <c r="C1012" s="7" t="s">
        <v>131</v>
      </c>
      <c r="D1012" s="7">
        <v>79.0</v>
      </c>
      <c r="E1012" s="8">
        <v>54.0</v>
      </c>
      <c r="F1012" s="7"/>
      <c r="G1012" s="9">
        <v>4453.0</v>
      </c>
      <c r="H1012" s="7" t="s">
        <v>21</v>
      </c>
      <c r="I1012" s="7"/>
      <c r="J1012" s="7" t="s">
        <v>173</v>
      </c>
      <c r="K1012" s="7" t="s">
        <v>23</v>
      </c>
      <c r="L1012" s="7"/>
      <c r="M1012" s="7"/>
      <c r="N1012" s="7"/>
      <c r="O1012" s="10"/>
      <c r="P1012" s="10"/>
      <c r="Q1012" s="7" t="s">
        <v>23</v>
      </c>
      <c r="R1012" s="7">
        <v>33.0</v>
      </c>
      <c r="S1012" s="7">
        <v>59.0</v>
      </c>
      <c r="T1012" s="7"/>
      <c r="U1012" s="7"/>
      <c r="V1012" s="7"/>
      <c r="W1012" s="10"/>
    </row>
    <row r="1013" ht="12.75" customHeight="1">
      <c r="A1013" s="7" t="str">
        <f>"29.05.2005 14:00:00"</f>
        <v>29.05.2005 14:00:00</v>
      </c>
      <c r="B1013" s="8" t="s">
        <v>99</v>
      </c>
      <c r="C1013" s="7" t="s">
        <v>131</v>
      </c>
      <c r="D1013" s="7">
        <v>79.0</v>
      </c>
      <c r="E1013" s="8">
        <v>54.0</v>
      </c>
      <c r="F1013" s="7">
        <v>4.0</v>
      </c>
      <c r="G1013" s="9">
        <v>4911.0</v>
      </c>
      <c r="H1013" s="7" t="s">
        <v>21</v>
      </c>
      <c r="I1013" s="7"/>
      <c r="J1013" s="7" t="s">
        <v>206</v>
      </c>
      <c r="K1013" s="7" t="s">
        <v>23</v>
      </c>
      <c r="L1013" s="7"/>
      <c r="M1013" s="7"/>
      <c r="N1013" s="7"/>
      <c r="O1013" s="10"/>
      <c r="P1013" s="10"/>
      <c r="Q1013" s="7" t="s">
        <v>23</v>
      </c>
      <c r="R1013" s="7">
        <v>33.0</v>
      </c>
      <c r="S1013" s="7">
        <v>44.0</v>
      </c>
      <c r="T1013" s="7"/>
      <c r="U1013" s="7"/>
      <c r="V1013" s="7"/>
      <c r="W1013" s="10"/>
    </row>
    <row r="1014" ht="12.75" customHeight="1">
      <c r="A1014" s="7" t="str">
        <f>"31.05.2005 09:30:00"</f>
        <v>31.05.2005 09:30:00</v>
      </c>
      <c r="B1014" s="8" t="s">
        <v>99</v>
      </c>
      <c r="C1014" s="7" t="s">
        <v>131</v>
      </c>
      <c r="D1014" s="7">
        <v>79.0</v>
      </c>
      <c r="E1014" s="8">
        <v>54.0</v>
      </c>
      <c r="F1014" s="7">
        <v>42.0</v>
      </c>
      <c r="G1014" s="9">
        <v>4936.0</v>
      </c>
      <c r="H1014" s="7" t="s">
        <v>21</v>
      </c>
      <c r="I1014" s="7"/>
      <c r="J1014" s="7" t="s">
        <v>143</v>
      </c>
      <c r="K1014" s="7" t="s">
        <v>23</v>
      </c>
      <c r="L1014" s="7"/>
      <c r="M1014" s="7"/>
      <c r="N1014" s="7"/>
      <c r="O1014" s="10"/>
      <c r="P1014" s="10"/>
      <c r="Q1014" s="7" t="s">
        <v>23</v>
      </c>
      <c r="R1014" s="7">
        <v>33.0</v>
      </c>
      <c r="S1014" s="7">
        <v>51.0</v>
      </c>
      <c r="T1014" s="7"/>
      <c r="U1014" s="7"/>
      <c r="V1014" s="7"/>
      <c r="W1014" s="10"/>
    </row>
    <row r="1015" ht="12.75" customHeight="1">
      <c r="A1015" s="7" t="str">
        <f>"27.04.2005 11:04:00"</f>
        <v>27.04.2005 11:04:00</v>
      </c>
      <c r="B1015" s="8" t="s">
        <v>99</v>
      </c>
      <c r="C1015" s="7" t="s">
        <v>131</v>
      </c>
      <c r="D1015" s="7">
        <v>79.0</v>
      </c>
      <c r="E1015" s="8">
        <v>545.0</v>
      </c>
      <c r="F1015" s="7">
        <v>4.0</v>
      </c>
      <c r="G1015" s="9">
        <v>2560.0</v>
      </c>
      <c r="H1015" s="7" t="s">
        <v>21</v>
      </c>
      <c r="I1015" s="7"/>
      <c r="J1015" s="7" t="s">
        <v>133</v>
      </c>
      <c r="K1015" s="7" t="s">
        <v>23</v>
      </c>
      <c r="L1015" s="7"/>
      <c r="M1015" s="7"/>
      <c r="N1015" s="7"/>
      <c r="O1015" s="10"/>
      <c r="P1015" s="10"/>
      <c r="Q1015" s="7" t="s">
        <v>23</v>
      </c>
      <c r="R1015" s="7">
        <v>33.0</v>
      </c>
      <c r="S1015" s="7">
        <v>2.0</v>
      </c>
      <c r="T1015" s="7"/>
      <c r="U1015" s="7"/>
      <c r="V1015" s="7"/>
      <c r="W1015" s="10"/>
    </row>
    <row r="1016" ht="12.75" customHeight="1">
      <c r="A1016" s="7" t="str">
        <f>"30.07.2005 12:03:00"</f>
        <v>30.07.2005 12:03:00</v>
      </c>
      <c r="B1016" s="8" t="s">
        <v>99</v>
      </c>
      <c r="C1016" s="7" t="s">
        <v>131</v>
      </c>
      <c r="D1016" s="7">
        <v>79.0</v>
      </c>
      <c r="E1016" s="8">
        <v>545.0</v>
      </c>
      <c r="F1016" s="7">
        <v>4.0</v>
      </c>
      <c r="G1016" s="9">
        <v>5685.0</v>
      </c>
      <c r="H1016" s="7" t="s">
        <v>21</v>
      </c>
      <c r="I1016" s="7"/>
      <c r="J1016" s="7" t="s">
        <v>156</v>
      </c>
      <c r="K1016" s="7" t="s">
        <v>23</v>
      </c>
      <c r="L1016" s="7"/>
      <c r="M1016" s="7"/>
      <c r="N1016" s="7"/>
      <c r="O1016" s="10"/>
      <c r="P1016" s="10"/>
      <c r="Q1016" s="7" t="s">
        <v>23</v>
      </c>
      <c r="R1016" s="7">
        <v>33.0</v>
      </c>
      <c r="S1016" s="7">
        <v>44.0</v>
      </c>
      <c r="T1016" s="7"/>
      <c r="U1016" s="7"/>
      <c r="V1016" s="7"/>
      <c r="W1016" s="10"/>
    </row>
    <row r="1017" ht="12.75" customHeight="1">
      <c r="A1017" s="7" t="str">
        <f>"07.05.2005 15:03:00"</f>
        <v>07.05.2005 15:03:00</v>
      </c>
      <c r="B1017" s="8" t="s">
        <v>99</v>
      </c>
      <c r="C1017" s="7" t="s">
        <v>131</v>
      </c>
      <c r="D1017" s="7">
        <v>79.0</v>
      </c>
      <c r="E1017" s="8">
        <v>55.0</v>
      </c>
      <c r="F1017" s="7"/>
      <c r="G1017" s="9">
        <v>4236.0</v>
      </c>
      <c r="H1017" s="7" t="s">
        <v>21</v>
      </c>
      <c r="I1017" s="7"/>
      <c r="J1017" s="7" t="s">
        <v>135</v>
      </c>
      <c r="K1017" s="7" t="s">
        <v>23</v>
      </c>
      <c r="L1017" s="7"/>
      <c r="M1017" s="7"/>
      <c r="N1017" s="7"/>
      <c r="O1017" s="10"/>
      <c r="P1017" s="10"/>
      <c r="Q1017" s="7" t="s">
        <v>23</v>
      </c>
      <c r="R1017" s="7">
        <v>33.0</v>
      </c>
      <c r="S1017" s="7">
        <v>31.0</v>
      </c>
      <c r="T1017" s="7"/>
      <c r="U1017" s="7"/>
      <c r="V1017" s="7"/>
      <c r="W1017" s="10"/>
    </row>
    <row r="1018" ht="12.75" customHeight="1">
      <c r="A1018" s="7" t="str">
        <f>"05.06.2005 11:03:00"</f>
        <v>05.06.2005 11:03:00</v>
      </c>
      <c r="B1018" s="8" t="s">
        <v>99</v>
      </c>
      <c r="C1018" s="7" t="s">
        <v>131</v>
      </c>
      <c r="D1018" s="7">
        <v>79.0</v>
      </c>
      <c r="E1018" s="8">
        <v>55.0</v>
      </c>
      <c r="F1018" s="7">
        <v>41.0</v>
      </c>
      <c r="G1018" s="9">
        <v>4986.0</v>
      </c>
      <c r="H1018" s="7" t="s">
        <v>21</v>
      </c>
      <c r="I1018" s="7"/>
      <c r="J1018" s="7" t="s">
        <v>29</v>
      </c>
      <c r="K1018" s="7" t="s">
        <v>23</v>
      </c>
      <c r="L1018" s="7"/>
      <c r="M1018" s="7"/>
      <c r="N1018" s="7"/>
      <c r="O1018" s="10"/>
      <c r="P1018" s="10"/>
      <c r="Q1018" s="7" t="s">
        <v>23</v>
      </c>
      <c r="R1018" s="7">
        <v>33.0</v>
      </c>
      <c r="S1018" s="7">
        <v>2.0</v>
      </c>
      <c r="T1018" s="7"/>
      <c r="U1018" s="7"/>
      <c r="V1018" s="7"/>
      <c r="W1018" s="10"/>
    </row>
    <row r="1019" ht="12.75" customHeight="1">
      <c r="A1019" s="7" t="str">
        <f>"24.05.2005 07:15:00"</f>
        <v>24.05.2005 07:15:00</v>
      </c>
      <c r="B1019" s="8" t="s">
        <v>99</v>
      </c>
      <c r="C1019" s="7" t="s">
        <v>131</v>
      </c>
      <c r="D1019" s="7">
        <v>79.0</v>
      </c>
      <c r="E1019" s="8">
        <v>56.0</v>
      </c>
      <c r="F1019" s="7"/>
      <c r="G1019" s="9">
        <v>4442.0</v>
      </c>
      <c r="H1019" s="7" t="s">
        <v>21</v>
      </c>
      <c r="I1019" s="7"/>
      <c r="J1019" s="7" t="s">
        <v>151</v>
      </c>
      <c r="K1019" s="7" t="s">
        <v>23</v>
      </c>
      <c r="L1019" s="7"/>
      <c r="M1019" s="7"/>
      <c r="N1019" s="7"/>
      <c r="O1019" s="10"/>
      <c r="P1019" s="10"/>
      <c r="Q1019" s="7" t="s">
        <v>23</v>
      </c>
      <c r="R1019" s="7">
        <v>33.0</v>
      </c>
      <c r="S1019" s="7">
        <v>37.0</v>
      </c>
      <c r="T1019" s="7"/>
      <c r="U1019" s="7"/>
      <c r="V1019" s="7"/>
      <c r="W1019" s="10"/>
    </row>
    <row r="1020" ht="12.75" customHeight="1">
      <c r="A1020" s="7" t="str">
        <f>"31.05.2005 19:00:00"</f>
        <v>31.05.2005 19:00:00</v>
      </c>
      <c r="B1020" s="8" t="s">
        <v>99</v>
      </c>
      <c r="C1020" s="7" t="s">
        <v>131</v>
      </c>
      <c r="D1020" s="7">
        <v>79.0</v>
      </c>
      <c r="E1020" s="8">
        <v>56.0</v>
      </c>
      <c r="F1020" s="7">
        <v>38.0</v>
      </c>
      <c r="G1020" s="9">
        <v>4942.0</v>
      </c>
      <c r="H1020" s="7" t="s">
        <v>21</v>
      </c>
      <c r="I1020" s="7"/>
      <c r="J1020" s="7" t="s">
        <v>170</v>
      </c>
      <c r="K1020" s="7" t="s">
        <v>23</v>
      </c>
      <c r="L1020" s="7"/>
      <c r="M1020" s="7"/>
      <c r="N1020" s="7"/>
      <c r="O1020" s="10"/>
      <c r="P1020" s="10"/>
      <c r="Q1020" s="7" t="s">
        <v>23</v>
      </c>
      <c r="R1020" s="7">
        <v>33.0</v>
      </c>
      <c r="S1020" s="7">
        <v>44.0</v>
      </c>
      <c r="T1020" s="7"/>
      <c r="U1020" s="7"/>
      <c r="V1020" s="7"/>
      <c r="W1020" s="10"/>
    </row>
    <row r="1021" ht="12.75" customHeight="1">
      <c r="A1021" s="7" t="str">
        <f>"03.06.2005 10:30:00"</f>
        <v>03.06.2005 10:30:00</v>
      </c>
      <c r="B1021" s="8" t="s">
        <v>99</v>
      </c>
      <c r="C1021" s="7" t="s">
        <v>131</v>
      </c>
      <c r="D1021" s="7">
        <v>79.0</v>
      </c>
      <c r="E1021" s="8">
        <v>56.0</v>
      </c>
      <c r="F1021" s="7">
        <v>4.0</v>
      </c>
      <c r="G1021" s="9">
        <v>4954.0</v>
      </c>
      <c r="H1021" s="7" t="s">
        <v>21</v>
      </c>
      <c r="I1021" s="7"/>
      <c r="J1021" s="7" t="s">
        <v>165</v>
      </c>
      <c r="K1021" s="7" t="s">
        <v>23</v>
      </c>
      <c r="L1021" s="7"/>
      <c r="M1021" s="7"/>
      <c r="N1021" s="7"/>
      <c r="O1021" s="10"/>
      <c r="P1021" s="10"/>
      <c r="Q1021" s="7" t="s">
        <v>23</v>
      </c>
      <c r="R1021" s="7">
        <v>33.0</v>
      </c>
      <c r="S1021" s="7">
        <v>16.0</v>
      </c>
      <c r="T1021" s="7"/>
      <c r="U1021" s="7"/>
      <c r="V1021" s="7"/>
      <c r="W1021" s="10"/>
    </row>
    <row r="1022" ht="12.75" customHeight="1">
      <c r="A1022" s="7" t="str">
        <f>"14.05.2005 10:00:00"</f>
        <v>14.05.2005 10:00:00</v>
      </c>
      <c r="B1022" s="8" t="s">
        <v>99</v>
      </c>
      <c r="C1022" s="7" t="s">
        <v>131</v>
      </c>
      <c r="D1022" s="7">
        <v>79.0</v>
      </c>
      <c r="E1022" s="8">
        <v>57.0</v>
      </c>
      <c r="F1022" s="7"/>
      <c r="G1022" s="9">
        <v>4291.0</v>
      </c>
      <c r="H1022" s="7" t="s">
        <v>21</v>
      </c>
      <c r="I1022" s="7"/>
      <c r="J1022" s="7" t="s">
        <v>146</v>
      </c>
      <c r="K1022" s="7" t="s">
        <v>23</v>
      </c>
      <c r="L1022" s="7"/>
      <c r="M1022" s="7"/>
      <c r="N1022" s="7"/>
      <c r="O1022" s="10"/>
      <c r="P1022" s="10"/>
      <c r="Q1022" s="7" t="s">
        <v>23</v>
      </c>
      <c r="R1022" s="7">
        <v>33.0</v>
      </c>
      <c r="S1022" s="7">
        <v>59.0</v>
      </c>
      <c r="T1022" s="7"/>
      <c r="U1022" s="7"/>
      <c r="V1022" s="7"/>
      <c r="W1022" s="10"/>
    </row>
    <row r="1023" ht="12.75" customHeight="1">
      <c r="A1023" s="7" t="str">
        <f>"22.05.2005 18:00:00"</f>
        <v>22.05.2005 18:00:00</v>
      </c>
      <c r="B1023" s="8" t="s">
        <v>99</v>
      </c>
      <c r="C1023" s="7" t="s">
        <v>131</v>
      </c>
      <c r="D1023" s="7">
        <v>79.0</v>
      </c>
      <c r="E1023" s="8">
        <v>57.0</v>
      </c>
      <c r="F1023" s="7"/>
      <c r="G1023" s="9">
        <v>4418.0</v>
      </c>
      <c r="H1023" s="7" t="s">
        <v>21</v>
      </c>
      <c r="I1023" s="7"/>
      <c r="J1023" s="7" t="s">
        <v>177</v>
      </c>
      <c r="K1023" s="7" t="s">
        <v>23</v>
      </c>
      <c r="L1023" s="7"/>
      <c r="M1023" s="7"/>
      <c r="N1023" s="7"/>
      <c r="O1023" s="10"/>
      <c r="P1023" s="10"/>
      <c r="Q1023" s="7" t="s">
        <v>23</v>
      </c>
      <c r="R1023" s="7">
        <v>33.0</v>
      </c>
      <c r="S1023" s="7">
        <v>26.0</v>
      </c>
      <c r="T1023" s="7"/>
      <c r="U1023" s="7"/>
      <c r="V1023" s="7"/>
      <c r="W1023" s="10"/>
    </row>
    <row r="1024" ht="12.75" customHeight="1">
      <c r="A1024" s="7" t="str">
        <f>"05.06.2005 08:00:00"</f>
        <v>05.06.2005 08:00:00</v>
      </c>
      <c r="B1024" s="8" t="s">
        <v>99</v>
      </c>
      <c r="C1024" s="7" t="s">
        <v>131</v>
      </c>
      <c r="D1024" s="7">
        <v>79.0</v>
      </c>
      <c r="E1024" s="8">
        <v>57.0</v>
      </c>
      <c r="F1024" s="7"/>
      <c r="G1024" s="9">
        <v>4992.0</v>
      </c>
      <c r="H1024" s="7" t="s">
        <v>21</v>
      </c>
      <c r="I1024" s="7"/>
      <c r="J1024" s="7" t="s">
        <v>193</v>
      </c>
      <c r="K1024" s="7" t="s">
        <v>23</v>
      </c>
      <c r="L1024" s="7"/>
      <c r="M1024" s="7"/>
      <c r="N1024" s="7"/>
      <c r="O1024" s="10"/>
      <c r="P1024" s="10"/>
      <c r="Q1024" s="7" t="s">
        <v>23</v>
      </c>
      <c r="R1024" s="7">
        <v>33.0</v>
      </c>
      <c r="S1024" s="7">
        <v>59.0</v>
      </c>
      <c r="T1024" s="7"/>
      <c r="U1024" s="7"/>
      <c r="V1024" s="7"/>
      <c r="W1024" s="10"/>
    </row>
    <row r="1025" ht="12.75" customHeight="1">
      <c r="A1025" s="7" t="str">
        <f>"21.05.2005 15:00:00"</f>
        <v>21.05.2005 15:00:00</v>
      </c>
      <c r="B1025" s="8" t="s">
        <v>99</v>
      </c>
      <c r="C1025" s="7" t="s">
        <v>131</v>
      </c>
      <c r="D1025" s="7">
        <v>79.0</v>
      </c>
      <c r="E1025" s="8">
        <v>58.0</v>
      </c>
      <c r="F1025" s="7">
        <v>37.0</v>
      </c>
      <c r="G1025" s="9">
        <v>4385.0</v>
      </c>
      <c r="H1025" s="7" t="s">
        <v>21</v>
      </c>
      <c r="I1025" s="7"/>
      <c r="J1025" s="7" t="s">
        <v>133</v>
      </c>
      <c r="K1025" s="7" t="s">
        <v>23</v>
      </c>
      <c r="L1025" s="7"/>
      <c r="M1025" s="7"/>
      <c r="N1025" s="7"/>
      <c r="O1025" s="6"/>
      <c r="P1025" s="6"/>
      <c r="Q1025" s="7" t="s">
        <v>23</v>
      </c>
      <c r="R1025" s="7">
        <v>33.0</v>
      </c>
      <c r="S1025" s="7">
        <v>44.0</v>
      </c>
      <c r="T1025" s="7"/>
      <c r="U1025" s="7"/>
      <c r="V1025" s="7"/>
      <c r="W1025" s="6"/>
    </row>
    <row r="1026" ht="12.75" customHeight="1">
      <c r="A1026" s="7" t="str">
        <f>"29.05.2005 12:00:00"</f>
        <v>29.05.2005 12:00:00</v>
      </c>
      <c r="B1026" s="8" t="s">
        <v>99</v>
      </c>
      <c r="C1026" s="7" t="s">
        <v>131</v>
      </c>
      <c r="D1026" s="7">
        <v>79.0</v>
      </c>
      <c r="E1026" s="8">
        <v>58.0</v>
      </c>
      <c r="F1026" s="7">
        <v>41.0</v>
      </c>
      <c r="G1026" s="9">
        <v>4906.0</v>
      </c>
      <c r="H1026" s="7" t="s">
        <v>21</v>
      </c>
      <c r="I1026" s="7"/>
      <c r="J1026" s="7" t="s">
        <v>132</v>
      </c>
      <c r="K1026" s="7" t="s">
        <v>23</v>
      </c>
      <c r="L1026" s="7"/>
      <c r="M1026" s="7"/>
      <c r="N1026" s="7"/>
      <c r="O1026" s="10"/>
      <c r="P1026" s="10"/>
      <c r="Q1026" s="7" t="s">
        <v>23</v>
      </c>
      <c r="R1026" s="7">
        <v>33.0</v>
      </c>
      <c r="S1026" s="7">
        <v>59.0</v>
      </c>
      <c r="T1026" s="7"/>
      <c r="U1026" s="7"/>
      <c r="V1026" s="7"/>
      <c r="W1026" s="10"/>
    </row>
    <row r="1027" ht="12.75" customHeight="1">
      <c r="A1027" s="7" t="str">
        <f>"11.04.2005 10:00:00"</f>
        <v>11.04.2005 10:00:00</v>
      </c>
      <c r="B1027" s="8" t="s">
        <v>99</v>
      </c>
      <c r="C1027" s="7" t="s">
        <v>131</v>
      </c>
      <c r="D1027" s="7">
        <v>79.0</v>
      </c>
      <c r="E1027" s="8">
        <v>585.0</v>
      </c>
      <c r="F1027" s="7">
        <v>41.0</v>
      </c>
      <c r="G1027" s="9">
        <v>2486.0</v>
      </c>
      <c r="H1027" s="7" t="s">
        <v>21</v>
      </c>
      <c r="I1027" s="7"/>
      <c r="J1027" s="7" t="s">
        <v>146</v>
      </c>
      <c r="K1027" s="7" t="s">
        <v>23</v>
      </c>
      <c r="L1027" s="7"/>
      <c r="M1027" s="7"/>
      <c r="N1027" s="7"/>
      <c r="O1027" s="10"/>
      <c r="P1027" s="10"/>
      <c r="Q1027" s="7" t="s">
        <v>23</v>
      </c>
      <c r="R1027" s="7">
        <v>33.0</v>
      </c>
      <c r="S1027" s="7">
        <v>51.0</v>
      </c>
      <c r="T1027" s="7"/>
      <c r="U1027" s="7"/>
      <c r="V1027" s="7"/>
      <c r="W1027" s="10"/>
    </row>
    <row r="1028" ht="12.75" customHeight="1">
      <c r="A1028" s="7" t="str">
        <f>"21.05.2005 17:00:00"</f>
        <v>21.05.2005 17:00:00</v>
      </c>
      <c r="B1028" s="8" t="s">
        <v>99</v>
      </c>
      <c r="C1028" s="7" t="s">
        <v>131</v>
      </c>
      <c r="D1028" s="7">
        <v>79.0</v>
      </c>
      <c r="E1028" s="8">
        <v>59.0</v>
      </c>
      <c r="F1028" s="7">
        <v>38.0</v>
      </c>
      <c r="G1028" s="9">
        <v>4388.0</v>
      </c>
      <c r="H1028" s="7" t="s">
        <v>21</v>
      </c>
      <c r="I1028" s="7"/>
      <c r="J1028" s="7" t="s">
        <v>214</v>
      </c>
      <c r="K1028" s="7" t="s">
        <v>40</v>
      </c>
      <c r="L1028" s="7"/>
      <c r="M1028" s="7"/>
      <c r="N1028" s="7"/>
      <c r="O1028" s="10"/>
      <c r="P1028" s="10"/>
      <c r="Q1028" s="7" t="s">
        <v>23</v>
      </c>
      <c r="R1028" s="7">
        <v>33.0</v>
      </c>
      <c r="S1028" s="7">
        <v>24.0</v>
      </c>
      <c r="T1028" s="7"/>
      <c r="U1028" s="7"/>
      <c r="V1028" s="7"/>
      <c r="W1028" s="10"/>
    </row>
    <row r="1029" ht="12.75" customHeight="1">
      <c r="A1029" s="7" t="str">
        <f>"31.05.2005 08:00:00"</f>
        <v>31.05.2005 08:00:00</v>
      </c>
      <c r="B1029" s="8" t="s">
        <v>99</v>
      </c>
      <c r="C1029" s="7" t="s">
        <v>131</v>
      </c>
      <c r="D1029" s="7">
        <v>79.0</v>
      </c>
      <c r="E1029" s="8">
        <v>59.0</v>
      </c>
      <c r="F1029" s="7">
        <v>42.0</v>
      </c>
      <c r="G1029" s="9">
        <v>4934.0</v>
      </c>
      <c r="H1029" s="7" t="s">
        <v>21</v>
      </c>
      <c r="I1029" s="7"/>
      <c r="J1029" s="7" t="s">
        <v>143</v>
      </c>
      <c r="K1029" s="7" t="s">
        <v>23</v>
      </c>
      <c r="L1029" s="7"/>
      <c r="M1029" s="7"/>
      <c r="N1029" s="7"/>
      <c r="O1029" s="10"/>
      <c r="P1029" s="10"/>
      <c r="Q1029" s="7" t="s">
        <v>23</v>
      </c>
      <c r="R1029" s="7">
        <v>33.0</v>
      </c>
      <c r="S1029" s="7">
        <v>44.0</v>
      </c>
      <c r="T1029" s="7"/>
      <c r="U1029" s="7"/>
      <c r="V1029" s="7"/>
      <c r="W1029" s="10"/>
    </row>
    <row r="1030" ht="12.75" customHeight="1">
      <c r="A1030" s="7" t="str">
        <f>"13.05.2005 09:15:00"</f>
        <v>13.05.2005 09:15:00</v>
      </c>
      <c r="B1030" s="8" t="s">
        <v>99</v>
      </c>
      <c r="C1030" s="7" t="s">
        <v>131</v>
      </c>
      <c r="D1030" s="7">
        <v>79.0</v>
      </c>
      <c r="E1030" s="8">
        <v>6.0</v>
      </c>
      <c r="F1030" s="7">
        <v>38.0</v>
      </c>
      <c r="G1030" s="9">
        <v>4271.0</v>
      </c>
      <c r="H1030" s="7" t="s">
        <v>21</v>
      </c>
      <c r="I1030" s="7"/>
      <c r="J1030" s="7" t="s">
        <v>143</v>
      </c>
      <c r="K1030" s="7" t="s">
        <v>23</v>
      </c>
      <c r="L1030" s="7"/>
      <c r="M1030" s="7"/>
      <c r="N1030" s="7"/>
      <c r="O1030" s="10"/>
      <c r="P1030" s="10"/>
      <c r="Q1030" s="7" t="s">
        <v>23</v>
      </c>
      <c r="R1030" s="7">
        <v>33.0</v>
      </c>
      <c r="S1030" s="7">
        <v>4.0</v>
      </c>
      <c r="T1030" s="7"/>
      <c r="U1030" s="7"/>
      <c r="V1030" s="7"/>
      <c r="W1030" s="10"/>
    </row>
    <row r="1031" ht="12.75" customHeight="1">
      <c r="A1031" s="7" t="str">
        <f>"13.05.2005 07:03:00"</f>
        <v>13.05.2005 07:03:00</v>
      </c>
      <c r="B1031" s="8" t="s">
        <v>99</v>
      </c>
      <c r="C1031" s="7" t="s">
        <v>131</v>
      </c>
      <c r="D1031" s="7">
        <v>79.0</v>
      </c>
      <c r="E1031" s="8">
        <v>61.0</v>
      </c>
      <c r="F1031" s="7">
        <v>38.0</v>
      </c>
      <c r="G1031" s="9">
        <v>4266.0</v>
      </c>
      <c r="H1031" s="7" t="s">
        <v>21</v>
      </c>
      <c r="I1031" s="7"/>
      <c r="J1031" s="7" t="s">
        <v>215</v>
      </c>
      <c r="K1031" s="7" t="s">
        <v>23</v>
      </c>
      <c r="L1031" s="7"/>
      <c r="M1031" s="7"/>
      <c r="N1031" s="7"/>
      <c r="O1031" s="10"/>
      <c r="P1031" s="10"/>
      <c r="Q1031" s="7" t="s">
        <v>23</v>
      </c>
      <c r="R1031" s="7">
        <v>33.0</v>
      </c>
      <c r="S1031" s="7">
        <v>2.0</v>
      </c>
      <c r="T1031" s="7"/>
      <c r="U1031" s="7"/>
      <c r="V1031" s="7"/>
      <c r="W1031" s="10"/>
    </row>
    <row r="1032" ht="12.75" customHeight="1">
      <c r="A1032" s="7" t="str">
        <f>"14.05.2005 11:00:00"</f>
        <v>14.05.2005 11:00:00</v>
      </c>
      <c r="B1032" s="8" t="s">
        <v>99</v>
      </c>
      <c r="C1032" s="7" t="s">
        <v>131</v>
      </c>
      <c r="D1032" s="7">
        <v>79.0</v>
      </c>
      <c r="E1032" s="8">
        <v>615.0</v>
      </c>
      <c r="F1032" s="7">
        <v>41.0</v>
      </c>
      <c r="G1032" s="9">
        <v>4302.0</v>
      </c>
      <c r="H1032" s="7" t="s">
        <v>21</v>
      </c>
      <c r="I1032" s="7"/>
      <c r="J1032" s="7" t="s">
        <v>146</v>
      </c>
      <c r="K1032" s="7" t="s">
        <v>23</v>
      </c>
      <c r="L1032" s="7"/>
      <c r="M1032" s="7"/>
      <c r="N1032" s="7"/>
      <c r="O1032" s="10"/>
      <c r="P1032" s="10"/>
      <c r="Q1032" s="7" t="s">
        <v>23</v>
      </c>
      <c r="R1032" s="7">
        <v>33.0</v>
      </c>
      <c r="S1032" s="7">
        <v>44.0</v>
      </c>
      <c r="T1032" s="7"/>
      <c r="U1032" s="7"/>
      <c r="V1032" s="7"/>
      <c r="W1032" s="10"/>
    </row>
    <row r="1033" ht="12.75" customHeight="1">
      <c r="A1033" s="7" t="str">
        <f>"30.04.2005 10:00:00"</f>
        <v>30.04.2005 10:00:00</v>
      </c>
      <c r="B1033" s="8" t="s">
        <v>99</v>
      </c>
      <c r="C1033" s="7" t="s">
        <v>131</v>
      </c>
      <c r="D1033" s="7">
        <v>79.0</v>
      </c>
      <c r="E1033" s="8">
        <v>62.0</v>
      </c>
      <c r="F1033" s="7">
        <v>39.0</v>
      </c>
      <c r="G1033" s="9">
        <v>2574.0</v>
      </c>
      <c r="H1033" s="7" t="s">
        <v>21</v>
      </c>
      <c r="I1033" s="7"/>
      <c r="J1033" s="7" t="s">
        <v>137</v>
      </c>
      <c r="K1033" s="7" t="s">
        <v>23</v>
      </c>
      <c r="L1033" s="7"/>
      <c r="M1033" s="7"/>
      <c r="N1033" s="7"/>
      <c r="O1033" s="10"/>
      <c r="P1033" s="10"/>
      <c r="Q1033" s="7" t="s">
        <v>23</v>
      </c>
      <c r="R1033" s="7">
        <v>33.0</v>
      </c>
      <c r="S1033" s="7">
        <v>4.0</v>
      </c>
      <c r="T1033" s="7"/>
      <c r="U1033" s="7"/>
      <c r="V1033" s="7"/>
      <c r="W1033" s="10"/>
    </row>
    <row r="1034" ht="12.75" customHeight="1">
      <c r="A1034" s="7" t="str">
        <f>"02.05.2005 08:00:00"</f>
        <v>02.05.2005 08:00:00</v>
      </c>
      <c r="B1034" s="8" t="s">
        <v>99</v>
      </c>
      <c r="C1034" s="7" t="s">
        <v>131</v>
      </c>
      <c r="D1034" s="7">
        <v>79.0</v>
      </c>
      <c r="E1034" s="8">
        <v>67.0</v>
      </c>
      <c r="F1034" s="7">
        <v>39.0</v>
      </c>
      <c r="G1034" s="9">
        <v>2595.0</v>
      </c>
      <c r="H1034" s="7" t="s">
        <v>21</v>
      </c>
      <c r="I1034" s="7"/>
      <c r="J1034" s="7" t="s">
        <v>170</v>
      </c>
      <c r="K1034" s="7" t="s">
        <v>23</v>
      </c>
      <c r="L1034" s="7"/>
      <c r="M1034" s="7"/>
      <c r="N1034" s="7"/>
      <c r="O1034" s="10"/>
      <c r="P1034" s="10"/>
      <c r="Q1034" s="7" t="s">
        <v>23</v>
      </c>
      <c r="R1034" s="7">
        <v>33.0</v>
      </c>
      <c r="S1034" s="7">
        <v>59.0</v>
      </c>
      <c r="T1034" s="7"/>
      <c r="U1034" s="7"/>
      <c r="V1034" s="7"/>
      <c r="W1034" s="10"/>
    </row>
    <row r="1035" ht="12.75" customHeight="1">
      <c r="A1035" s="7" t="str">
        <f>"26.04.2005 12:00:00"</f>
        <v>26.04.2005 12:00:00</v>
      </c>
      <c r="B1035" s="8" t="s">
        <v>99</v>
      </c>
      <c r="C1035" s="7" t="s">
        <v>131</v>
      </c>
      <c r="D1035" s="7">
        <v>8.0</v>
      </c>
      <c r="E1035" s="8">
        <v>25.0</v>
      </c>
      <c r="F1035" s="7">
        <v>4.0</v>
      </c>
      <c r="G1035" s="9">
        <v>2500.0</v>
      </c>
      <c r="H1035" s="7" t="s">
        <v>21</v>
      </c>
      <c r="I1035" s="7"/>
      <c r="J1035" s="7" t="s">
        <v>146</v>
      </c>
      <c r="K1035" s="7" t="s">
        <v>23</v>
      </c>
      <c r="L1035" s="7"/>
      <c r="M1035" s="7"/>
      <c r="N1035" s="7"/>
      <c r="O1035" s="10"/>
      <c r="P1035" s="10"/>
      <c r="Q1035" s="7" t="s">
        <v>23</v>
      </c>
      <c r="R1035" s="7">
        <v>33.0</v>
      </c>
      <c r="S1035" s="7">
        <v>44.0</v>
      </c>
      <c r="T1035" s="7"/>
      <c r="U1035" s="7"/>
      <c r="V1035" s="7"/>
      <c r="W1035" s="10"/>
    </row>
    <row r="1036" ht="12.75" customHeight="1">
      <c r="A1036" s="7" t="str">
        <f>"19.07.2005 14:03:00"</f>
        <v>19.07.2005 14:03:00</v>
      </c>
      <c r="B1036" s="8" t="s">
        <v>99</v>
      </c>
      <c r="C1036" s="7" t="s">
        <v>131</v>
      </c>
      <c r="D1036" s="7">
        <v>8.0</v>
      </c>
      <c r="E1036" s="8">
        <v>5.0</v>
      </c>
      <c r="F1036" s="7">
        <v>4.0</v>
      </c>
      <c r="G1036" s="9">
        <v>5621.0</v>
      </c>
      <c r="H1036" s="7" t="s">
        <v>21</v>
      </c>
      <c r="I1036" s="7"/>
      <c r="J1036" s="7" t="s">
        <v>135</v>
      </c>
      <c r="K1036" s="7" t="s">
        <v>23</v>
      </c>
      <c r="L1036" s="7"/>
      <c r="M1036" s="7"/>
      <c r="N1036" s="7"/>
      <c r="O1036" s="10"/>
      <c r="P1036" s="10"/>
      <c r="Q1036" s="7" t="s">
        <v>23</v>
      </c>
      <c r="R1036" s="7">
        <v>33.0</v>
      </c>
      <c r="S1036" s="7">
        <v>51.0</v>
      </c>
      <c r="T1036" s="7"/>
      <c r="U1036" s="7"/>
      <c r="V1036" s="7"/>
      <c r="W1036" s="10"/>
    </row>
    <row r="1037" ht="12.75" customHeight="1">
      <c r="A1037" s="7" t="str">
        <f>"04.06.2005 12:00:00"</f>
        <v>04.06.2005 12:00:00</v>
      </c>
      <c r="B1037" s="8" t="s">
        <v>99</v>
      </c>
      <c r="C1037" s="7" t="s">
        <v>131</v>
      </c>
      <c r="D1037" s="7">
        <v>8.0</v>
      </c>
      <c r="E1037" s="8">
        <v>51.0</v>
      </c>
      <c r="F1037" s="7">
        <v>42.0</v>
      </c>
      <c r="G1037" s="9">
        <v>4971.0</v>
      </c>
      <c r="H1037" s="7" t="s">
        <v>21</v>
      </c>
      <c r="I1037" s="7"/>
      <c r="J1037" s="7" t="s">
        <v>151</v>
      </c>
      <c r="K1037" s="7" t="s">
        <v>23</v>
      </c>
      <c r="L1037" s="7"/>
      <c r="M1037" s="7"/>
      <c r="N1037" s="7"/>
      <c r="O1037" s="10"/>
      <c r="P1037" s="10"/>
      <c r="Q1037" s="7" t="s">
        <v>23</v>
      </c>
      <c r="R1037" s="7">
        <v>33.0</v>
      </c>
      <c r="S1037" s="7">
        <v>59.0</v>
      </c>
      <c r="T1037" s="7"/>
      <c r="U1037" s="7"/>
      <c r="V1037" s="7"/>
      <c r="W1037" s="10"/>
    </row>
    <row r="1038" ht="12.75" customHeight="1">
      <c r="A1038" s="7" t="str">
        <f>"03.06.2005 08:00:00"</f>
        <v>03.06.2005 08:00:00</v>
      </c>
      <c r="B1038" s="8" t="s">
        <v>99</v>
      </c>
      <c r="C1038" s="7" t="s">
        <v>131</v>
      </c>
      <c r="D1038" s="7">
        <v>8.0</v>
      </c>
      <c r="E1038" s="8">
        <v>525.0</v>
      </c>
      <c r="F1038" s="7">
        <v>4.0</v>
      </c>
      <c r="G1038" s="9">
        <v>4965.0</v>
      </c>
      <c r="H1038" s="7" t="s">
        <v>21</v>
      </c>
      <c r="I1038" s="7"/>
      <c r="J1038" s="7" t="s">
        <v>136</v>
      </c>
      <c r="K1038" s="7" t="s">
        <v>23</v>
      </c>
      <c r="L1038" s="7"/>
      <c r="M1038" s="7"/>
      <c r="N1038" s="7"/>
      <c r="O1038" s="10"/>
      <c r="P1038" s="10"/>
      <c r="Q1038" s="7" t="s">
        <v>23</v>
      </c>
      <c r="R1038" s="7">
        <v>33.0</v>
      </c>
      <c r="S1038" s="7">
        <v>4.0</v>
      </c>
      <c r="T1038" s="7"/>
      <c r="U1038" s="7"/>
      <c r="V1038" s="7"/>
      <c r="W1038" s="10"/>
    </row>
    <row r="1039" ht="12.75" customHeight="1">
      <c r="A1039" s="7" t="str">
        <f>"05.06.2005 14:00:00"</f>
        <v>05.06.2005 14:00:00</v>
      </c>
      <c r="B1039" s="8" t="s">
        <v>99</v>
      </c>
      <c r="C1039" s="7" t="s">
        <v>131</v>
      </c>
      <c r="D1039" s="7">
        <v>8.0</v>
      </c>
      <c r="E1039" s="8">
        <v>525.0</v>
      </c>
      <c r="F1039" s="7"/>
      <c r="G1039" s="9">
        <v>4995.0</v>
      </c>
      <c r="H1039" s="7" t="s">
        <v>21</v>
      </c>
      <c r="I1039" s="7"/>
      <c r="J1039" s="7" t="s">
        <v>216</v>
      </c>
      <c r="K1039" s="7" t="s">
        <v>23</v>
      </c>
      <c r="L1039" s="7"/>
      <c r="M1039" s="7"/>
      <c r="N1039" s="7"/>
      <c r="O1039" s="10"/>
      <c r="P1039" s="10"/>
      <c r="Q1039" s="7" t="s">
        <v>23</v>
      </c>
      <c r="R1039" s="7">
        <v>33.0</v>
      </c>
      <c r="S1039" s="7">
        <v>4.0</v>
      </c>
      <c r="T1039" s="7"/>
      <c r="U1039" s="7"/>
      <c r="V1039" s="7"/>
      <c r="W1039" s="10"/>
    </row>
    <row r="1040" ht="12.75" customHeight="1">
      <c r="A1040" s="7" t="str">
        <f>"13.05.2005 08:00:00"</f>
        <v>13.05.2005 08:00:00</v>
      </c>
      <c r="B1040" s="8" t="s">
        <v>99</v>
      </c>
      <c r="C1040" s="7" t="s">
        <v>131</v>
      </c>
      <c r="D1040" s="7">
        <v>8.0</v>
      </c>
      <c r="E1040" s="8">
        <v>532.0</v>
      </c>
      <c r="F1040" s="7">
        <v>42.0</v>
      </c>
      <c r="G1040" s="9">
        <v>4115.0</v>
      </c>
      <c r="H1040" s="7" t="s">
        <v>21</v>
      </c>
      <c r="I1040" s="7"/>
      <c r="J1040" s="7" t="s">
        <v>217</v>
      </c>
      <c r="K1040" s="7" t="s">
        <v>23</v>
      </c>
      <c r="L1040" s="7"/>
      <c r="M1040" s="7"/>
      <c r="N1040" s="7"/>
      <c r="O1040" s="10"/>
      <c r="P1040" s="10"/>
      <c r="Q1040" s="7" t="s">
        <v>23</v>
      </c>
      <c r="R1040" s="7">
        <v>33.0</v>
      </c>
      <c r="S1040" s="7">
        <v>4.0</v>
      </c>
      <c r="T1040" s="7"/>
      <c r="U1040" s="7"/>
      <c r="V1040" s="7"/>
      <c r="W1040" s="10"/>
    </row>
    <row r="1041" ht="12.75" customHeight="1">
      <c r="A1041" s="7" t="str">
        <f>"21.05.2005 12:00:00"</f>
        <v>21.05.2005 12:00:00</v>
      </c>
      <c r="B1041" s="8" t="s">
        <v>99</v>
      </c>
      <c r="C1041" s="7" t="s">
        <v>131</v>
      </c>
      <c r="D1041" s="7">
        <v>8.0</v>
      </c>
      <c r="E1041" s="8">
        <v>54.0</v>
      </c>
      <c r="F1041" s="7">
        <v>38.0</v>
      </c>
      <c r="G1041" s="9">
        <v>4372.0</v>
      </c>
      <c r="H1041" s="7" t="s">
        <v>21</v>
      </c>
      <c r="I1041" s="7"/>
      <c r="J1041" s="7" t="s">
        <v>165</v>
      </c>
      <c r="K1041" s="7" t="s">
        <v>23</v>
      </c>
      <c r="L1041" s="7"/>
      <c r="M1041" s="7"/>
      <c r="N1041" s="7"/>
      <c r="O1041" s="10"/>
      <c r="P1041" s="10"/>
      <c r="Q1041" s="7" t="s">
        <v>23</v>
      </c>
      <c r="R1041" s="7">
        <v>33.0</v>
      </c>
      <c r="S1041" s="7">
        <v>2.0</v>
      </c>
      <c r="T1041" s="7"/>
      <c r="U1041" s="7"/>
      <c r="V1041" s="7"/>
      <c r="W1041" s="10"/>
    </row>
    <row r="1042" ht="12.75" customHeight="1">
      <c r="A1042" s="7" t="str">
        <f>"23.05.2005 18:30:00"</f>
        <v>23.05.2005 18:30:00</v>
      </c>
      <c r="B1042" s="8" t="s">
        <v>99</v>
      </c>
      <c r="C1042" s="7" t="s">
        <v>131</v>
      </c>
      <c r="D1042" s="7">
        <v>8.0</v>
      </c>
      <c r="E1042" s="8">
        <v>55.0</v>
      </c>
      <c r="F1042" s="7">
        <v>41.0</v>
      </c>
      <c r="G1042" s="9">
        <v>4433.0</v>
      </c>
      <c r="H1042" s="7" t="s">
        <v>21</v>
      </c>
      <c r="I1042" s="7"/>
      <c r="J1042" s="7" t="s">
        <v>136</v>
      </c>
      <c r="K1042" s="7" t="s">
        <v>40</v>
      </c>
      <c r="L1042" s="7"/>
      <c r="M1042" s="7"/>
      <c r="N1042" s="7"/>
      <c r="O1042" s="10"/>
      <c r="P1042" s="10"/>
      <c r="Q1042" s="7" t="s">
        <v>23</v>
      </c>
      <c r="R1042" s="7">
        <v>33.0</v>
      </c>
      <c r="S1042" s="7">
        <v>44.0</v>
      </c>
      <c r="T1042" s="7"/>
      <c r="U1042" s="7"/>
      <c r="V1042" s="7"/>
      <c r="W1042" s="10"/>
    </row>
    <row r="1043" ht="12.75" customHeight="1">
      <c r="A1043" s="7" t="str">
        <f>"23.05.2005 11:00:00"</f>
        <v>23.05.2005 11:00:00</v>
      </c>
      <c r="B1043" s="8" t="s">
        <v>99</v>
      </c>
      <c r="C1043" s="7" t="s">
        <v>131</v>
      </c>
      <c r="D1043" s="7">
        <v>8.0</v>
      </c>
      <c r="E1043" s="8">
        <v>56.0</v>
      </c>
      <c r="F1043" s="7">
        <v>42.0</v>
      </c>
      <c r="G1043" s="9">
        <v>4427.0</v>
      </c>
      <c r="H1043" s="7" t="s">
        <v>21</v>
      </c>
      <c r="I1043" s="7"/>
      <c r="J1043" s="7" t="s">
        <v>146</v>
      </c>
      <c r="K1043" s="7" t="s">
        <v>23</v>
      </c>
      <c r="L1043" s="7"/>
      <c r="M1043" s="7"/>
      <c r="N1043" s="7"/>
      <c r="O1043" s="10"/>
      <c r="P1043" s="10"/>
      <c r="Q1043" s="7" t="s">
        <v>23</v>
      </c>
      <c r="R1043" s="7">
        <v>33.0</v>
      </c>
      <c r="S1043" s="7">
        <v>51.0</v>
      </c>
      <c r="T1043" s="7"/>
      <c r="U1043" s="7"/>
      <c r="V1043" s="7"/>
      <c r="W1043" s="10"/>
    </row>
    <row r="1044" ht="12.75" customHeight="1">
      <c r="A1044" s="7" t="str">
        <f>"29.05.2005 08:30:00"</f>
        <v>29.05.2005 08:30:00</v>
      </c>
      <c r="B1044" s="8" t="s">
        <v>99</v>
      </c>
      <c r="C1044" s="7" t="s">
        <v>131</v>
      </c>
      <c r="D1044" s="7">
        <v>8.0</v>
      </c>
      <c r="E1044" s="8">
        <v>57.0</v>
      </c>
      <c r="F1044" s="7"/>
      <c r="G1044" s="9">
        <v>4903.0</v>
      </c>
      <c r="H1044" s="7" t="s">
        <v>21</v>
      </c>
      <c r="I1044" s="7"/>
      <c r="J1044" s="7" t="s">
        <v>136</v>
      </c>
      <c r="K1044" s="7" t="s">
        <v>23</v>
      </c>
      <c r="L1044" s="7"/>
      <c r="M1044" s="7"/>
      <c r="N1044" s="7"/>
      <c r="O1044" s="10"/>
      <c r="P1044" s="10"/>
      <c r="Q1044" s="7" t="s">
        <v>23</v>
      </c>
      <c r="R1044" s="7">
        <v>33.0</v>
      </c>
      <c r="S1044" s="7">
        <v>16.0</v>
      </c>
      <c r="T1044" s="7"/>
      <c r="U1044" s="7"/>
      <c r="V1044" s="7"/>
      <c r="W1044" s="10"/>
    </row>
    <row r="1045" ht="12.75" customHeight="1">
      <c r="A1045" s="7" t="str">
        <f>"03.06.2005 11:30:00"</f>
        <v>03.06.2005 11:30:00</v>
      </c>
      <c r="B1045" s="8" t="s">
        <v>99</v>
      </c>
      <c r="C1045" s="7" t="s">
        <v>131</v>
      </c>
      <c r="D1045" s="7">
        <v>8.0</v>
      </c>
      <c r="E1045" s="8">
        <v>57.0</v>
      </c>
      <c r="F1045" s="7">
        <v>41.0</v>
      </c>
      <c r="G1045" s="9">
        <v>4963.0</v>
      </c>
      <c r="H1045" s="7" t="s">
        <v>21</v>
      </c>
      <c r="I1045" s="7"/>
      <c r="J1045" s="7" t="s">
        <v>143</v>
      </c>
      <c r="K1045" s="7" t="s">
        <v>23</v>
      </c>
      <c r="L1045" s="7"/>
      <c r="M1045" s="7"/>
      <c r="N1045" s="7"/>
      <c r="O1045" s="10"/>
      <c r="P1045" s="10"/>
      <c r="Q1045" s="7" t="s">
        <v>23</v>
      </c>
      <c r="R1045" s="7">
        <v>33.0</v>
      </c>
      <c r="S1045" s="7">
        <v>73.0</v>
      </c>
      <c r="T1045" s="7"/>
      <c r="U1045" s="7"/>
      <c r="V1045" s="7"/>
      <c r="W1045" s="10"/>
    </row>
    <row r="1046" ht="12.75" customHeight="1">
      <c r="A1046" s="7" t="str">
        <f>"06.06.2005 15:00:00"</f>
        <v>06.06.2005 15:00:00</v>
      </c>
      <c r="B1046" s="8" t="s">
        <v>99</v>
      </c>
      <c r="C1046" s="7" t="s">
        <v>131</v>
      </c>
      <c r="D1046" s="7">
        <v>8.0</v>
      </c>
      <c r="E1046" s="8">
        <v>57.0</v>
      </c>
      <c r="F1046" s="7">
        <v>43.0</v>
      </c>
      <c r="G1046" s="9">
        <v>5014.0</v>
      </c>
      <c r="H1046" s="7" t="s">
        <v>21</v>
      </c>
      <c r="I1046" s="7"/>
      <c r="J1046" s="7" t="s">
        <v>135</v>
      </c>
      <c r="K1046" s="7" t="s">
        <v>35</v>
      </c>
      <c r="L1046" s="7"/>
      <c r="M1046" s="7"/>
      <c r="N1046" s="7"/>
      <c r="O1046" s="10"/>
      <c r="P1046" s="10"/>
      <c r="Q1046" s="7" t="s">
        <v>23</v>
      </c>
      <c r="R1046" s="7">
        <v>33.0</v>
      </c>
      <c r="S1046" s="7">
        <v>51.0</v>
      </c>
      <c r="T1046" s="7"/>
      <c r="U1046" s="7"/>
      <c r="V1046" s="7"/>
      <c r="W1046" s="10"/>
    </row>
    <row r="1047" ht="12.75" customHeight="1">
      <c r="A1047" s="7" t="str">
        <f>"24.06.2005 07:03:00"</f>
        <v>24.06.2005 07:03:00</v>
      </c>
      <c r="B1047" s="8" t="s">
        <v>99</v>
      </c>
      <c r="C1047" s="7" t="s">
        <v>131</v>
      </c>
      <c r="D1047" s="7">
        <v>8.0</v>
      </c>
      <c r="E1047" s="8">
        <v>57.0</v>
      </c>
      <c r="F1047" s="7">
        <v>42.0</v>
      </c>
      <c r="G1047" s="9">
        <v>5221.0</v>
      </c>
      <c r="H1047" s="7" t="s">
        <v>21</v>
      </c>
      <c r="I1047" s="7"/>
      <c r="J1047" s="7" t="s">
        <v>218</v>
      </c>
      <c r="K1047" s="7" t="s">
        <v>23</v>
      </c>
      <c r="L1047" s="7"/>
      <c r="M1047" s="7"/>
      <c r="N1047" s="7"/>
      <c r="O1047" s="10"/>
      <c r="P1047" s="10"/>
      <c r="Q1047" s="7" t="s">
        <v>23</v>
      </c>
      <c r="R1047" s="7">
        <v>33.0</v>
      </c>
      <c r="S1047" s="7">
        <v>2.0</v>
      </c>
      <c r="T1047" s="7"/>
      <c r="U1047" s="7"/>
      <c r="V1047" s="7"/>
      <c r="W1047" s="10"/>
    </row>
    <row r="1048" ht="12.75" customHeight="1">
      <c r="A1048" s="7" t="str">
        <f>"16.07.2005 19:03:00"</f>
        <v>16.07.2005 19:03:00</v>
      </c>
      <c r="B1048" s="8" t="s">
        <v>99</v>
      </c>
      <c r="C1048" s="7" t="s">
        <v>131</v>
      </c>
      <c r="D1048" s="7">
        <v>8.0</v>
      </c>
      <c r="E1048" s="8">
        <v>57.0</v>
      </c>
      <c r="F1048" s="7"/>
      <c r="G1048" s="9">
        <v>5608.0</v>
      </c>
      <c r="H1048" s="7" t="s">
        <v>21</v>
      </c>
      <c r="I1048" s="7"/>
      <c r="J1048" s="7" t="s">
        <v>134</v>
      </c>
      <c r="K1048" s="7" t="s">
        <v>23</v>
      </c>
      <c r="L1048" s="7"/>
      <c r="M1048" s="7"/>
      <c r="N1048" s="7"/>
      <c r="O1048" s="10"/>
      <c r="P1048" s="10"/>
      <c r="Q1048" s="7" t="s">
        <v>23</v>
      </c>
      <c r="R1048" s="7">
        <v>33.0</v>
      </c>
      <c r="S1048" s="7">
        <v>34.0</v>
      </c>
      <c r="T1048" s="7"/>
      <c r="U1048" s="7"/>
      <c r="V1048" s="7"/>
      <c r="W1048" s="10"/>
    </row>
    <row r="1049" ht="12.75" customHeight="1">
      <c r="A1049" s="7" t="str">
        <f>"01.05.2005 16:00:00"</f>
        <v>01.05.2005 16:00:00</v>
      </c>
      <c r="B1049" s="8" t="s">
        <v>99</v>
      </c>
      <c r="C1049" s="7" t="s">
        <v>131</v>
      </c>
      <c r="D1049" s="7">
        <v>8.0</v>
      </c>
      <c r="E1049" s="8">
        <v>58.0</v>
      </c>
      <c r="F1049" s="7">
        <v>38.0</v>
      </c>
      <c r="G1049" s="9">
        <v>2587.0</v>
      </c>
      <c r="H1049" s="7" t="s">
        <v>21</v>
      </c>
      <c r="I1049" s="7"/>
      <c r="J1049" s="7" t="s">
        <v>146</v>
      </c>
      <c r="K1049" s="7" t="s">
        <v>23</v>
      </c>
      <c r="L1049" s="7"/>
      <c r="M1049" s="7"/>
      <c r="N1049" s="7"/>
      <c r="O1049" s="10"/>
      <c r="P1049" s="10"/>
      <c r="Q1049" s="7" t="s">
        <v>23</v>
      </c>
      <c r="R1049" s="7">
        <v>33.0</v>
      </c>
      <c r="S1049" s="7">
        <v>51.0</v>
      </c>
      <c r="T1049" s="7"/>
      <c r="U1049" s="7"/>
      <c r="V1049" s="7"/>
      <c r="W1049" s="10"/>
    </row>
    <row r="1050" ht="12.75" customHeight="1">
      <c r="A1050" s="7" t="str">
        <f>"07.05.2005 13:03:00"</f>
        <v>07.05.2005 13:03:00</v>
      </c>
      <c r="B1050" s="8" t="s">
        <v>99</v>
      </c>
      <c r="C1050" s="7" t="s">
        <v>131</v>
      </c>
      <c r="D1050" s="7">
        <v>8.0</v>
      </c>
      <c r="E1050" s="8">
        <v>58.0</v>
      </c>
      <c r="F1050" s="7">
        <v>4.0</v>
      </c>
      <c r="G1050" s="9">
        <v>4233.0</v>
      </c>
      <c r="H1050" s="7" t="s">
        <v>21</v>
      </c>
      <c r="I1050" s="7"/>
      <c r="J1050" s="7" t="s">
        <v>29</v>
      </c>
      <c r="K1050" s="7" t="s">
        <v>23</v>
      </c>
      <c r="L1050" s="7"/>
      <c r="M1050" s="7"/>
      <c r="N1050" s="7"/>
      <c r="O1050" s="10"/>
      <c r="P1050" s="10"/>
      <c r="Q1050" s="7" t="s">
        <v>23</v>
      </c>
      <c r="R1050" s="7">
        <v>33.0</v>
      </c>
      <c r="S1050" s="7">
        <v>44.0</v>
      </c>
      <c r="T1050" s="7"/>
      <c r="U1050" s="7"/>
      <c r="V1050" s="7"/>
      <c r="W1050" s="10"/>
    </row>
    <row r="1051" ht="12.75" customHeight="1">
      <c r="A1051" s="7" t="str">
        <f>"14.05.2005 09:00:00"</f>
        <v>14.05.2005 09:00:00</v>
      </c>
      <c r="B1051" s="8" t="s">
        <v>99</v>
      </c>
      <c r="C1051" s="7" t="s">
        <v>131</v>
      </c>
      <c r="D1051" s="7">
        <v>8.0</v>
      </c>
      <c r="E1051" s="8">
        <v>58.0</v>
      </c>
      <c r="F1051" s="7">
        <v>4.0</v>
      </c>
      <c r="G1051" s="9">
        <v>4285.0</v>
      </c>
      <c r="H1051" s="7" t="s">
        <v>21</v>
      </c>
      <c r="I1051" s="7"/>
      <c r="J1051" s="7" t="s">
        <v>140</v>
      </c>
      <c r="K1051" s="7" t="s">
        <v>23</v>
      </c>
      <c r="L1051" s="7"/>
      <c r="M1051" s="7"/>
      <c r="N1051" s="7"/>
      <c r="O1051" s="10"/>
      <c r="P1051" s="10"/>
      <c r="Q1051" s="7" t="s">
        <v>23</v>
      </c>
      <c r="R1051" s="7">
        <v>33.0</v>
      </c>
      <c r="S1051" s="7">
        <v>59.0</v>
      </c>
      <c r="T1051" s="7"/>
      <c r="U1051" s="7"/>
      <c r="V1051" s="7"/>
      <c r="W1051" s="10"/>
    </row>
    <row r="1052" ht="12.75" customHeight="1">
      <c r="A1052" s="7" t="str">
        <f>"28.05.2005 11:03:00"</f>
        <v>28.05.2005 11:03:00</v>
      </c>
      <c r="B1052" s="8" t="s">
        <v>99</v>
      </c>
      <c r="C1052" s="7" t="s">
        <v>131</v>
      </c>
      <c r="D1052" s="7">
        <v>8.0</v>
      </c>
      <c r="E1052" s="8">
        <v>58.0</v>
      </c>
      <c r="F1052" s="7">
        <v>42.0</v>
      </c>
      <c r="G1052" s="9">
        <v>4490.0</v>
      </c>
      <c r="H1052" s="7" t="s">
        <v>21</v>
      </c>
      <c r="I1052" s="7"/>
      <c r="J1052" s="7" t="s">
        <v>146</v>
      </c>
      <c r="K1052" s="7" t="s">
        <v>23</v>
      </c>
      <c r="L1052" s="7"/>
      <c r="M1052" s="7"/>
      <c r="N1052" s="7"/>
      <c r="O1052" s="10"/>
      <c r="P1052" s="10"/>
      <c r="Q1052" s="7" t="s">
        <v>23</v>
      </c>
      <c r="R1052" s="7">
        <v>33.0</v>
      </c>
      <c r="S1052" s="7">
        <v>73.0</v>
      </c>
      <c r="T1052" s="7"/>
      <c r="U1052" s="7"/>
      <c r="V1052" s="7"/>
      <c r="W1052" s="10"/>
    </row>
    <row r="1053" ht="12.75" customHeight="1">
      <c r="A1053" s="7" t="str">
        <f>"29.05.2005 09:00:00"</f>
        <v>29.05.2005 09:00:00</v>
      </c>
      <c r="B1053" s="8" t="s">
        <v>99</v>
      </c>
      <c r="C1053" s="7" t="s">
        <v>131</v>
      </c>
      <c r="D1053" s="7">
        <v>8.0</v>
      </c>
      <c r="E1053" s="8">
        <v>58.0</v>
      </c>
      <c r="F1053" s="7"/>
      <c r="G1053" s="9">
        <v>4500.0</v>
      </c>
      <c r="H1053" s="7" t="s">
        <v>21</v>
      </c>
      <c r="I1053" s="7"/>
      <c r="J1053" s="7" t="s">
        <v>136</v>
      </c>
      <c r="K1053" s="7" t="s">
        <v>23</v>
      </c>
      <c r="L1053" s="7"/>
      <c r="M1053" s="7"/>
      <c r="N1053" s="7"/>
      <c r="O1053" s="10"/>
      <c r="P1053" s="10"/>
      <c r="Q1053" s="7" t="s">
        <v>23</v>
      </c>
      <c r="R1053" s="7">
        <v>33.0</v>
      </c>
      <c r="S1053" s="7">
        <v>59.0</v>
      </c>
      <c r="T1053" s="7"/>
      <c r="U1053" s="7"/>
      <c r="V1053" s="7"/>
      <c r="W1053" s="10"/>
    </row>
    <row r="1054" ht="12.75" customHeight="1">
      <c r="A1054" s="7" t="str">
        <f>"04.05.2005 12:00:00"</f>
        <v>04.05.2005 12:00:00</v>
      </c>
      <c r="B1054" s="8" t="s">
        <v>99</v>
      </c>
      <c r="C1054" s="7" t="s">
        <v>131</v>
      </c>
      <c r="D1054" s="7">
        <v>8.0</v>
      </c>
      <c r="E1054" s="8">
        <v>585.0</v>
      </c>
      <c r="F1054" s="7">
        <v>41.0</v>
      </c>
      <c r="G1054" s="9">
        <v>4214.0</v>
      </c>
      <c r="H1054" s="7" t="s">
        <v>21</v>
      </c>
      <c r="I1054" s="7"/>
      <c r="J1054" s="7" t="s">
        <v>146</v>
      </c>
      <c r="K1054" s="7" t="s">
        <v>23</v>
      </c>
      <c r="L1054" s="7"/>
      <c r="M1054" s="7"/>
      <c r="N1054" s="7"/>
      <c r="O1054" s="10"/>
      <c r="P1054" s="10"/>
      <c r="Q1054" s="7" t="s">
        <v>23</v>
      </c>
      <c r="R1054" s="7">
        <v>33.0</v>
      </c>
      <c r="S1054" s="7">
        <v>51.0</v>
      </c>
      <c r="T1054" s="7"/>
      <c r="U1054" s="7"/>
      <c r="V1054" s="7"/>
      <c r="W1054" s="10"/>
    </row>
    <row r="1055" ht="12.75" customHeight="1">
      <c r="A1055" s="7" t="str">
        <f>"29.04.2005 10:04:00"</f>
        <v>29.04.2005 10:04:00</v>
      </c>
      <c r="B1055" s="8" t="s">
        <v>99</v>
      </c>
      <c r="C1055" s="7" t="s">
        <v>131</v>
      </c>
      <c r="D1055" s="7">
        <v>8.0</v>
      </c>
      <c r="E1055" s="8">
        <v>59.0</v>
      </c>
      <c r="F1055" s="7">
        <v>4.0</v>
      </c>
      <c r="G1055" s="9">
        <v>2565.0</v>
      </c>
      <c r="H1055" s="7" t="s">
        <v>21</v>
      </c>
      <c r="I1055" s="7"/>
      <c r="J1055" s="7" t="s">
        <v>146</v>
      </c>
      <c r="K1055" s="7" t="s">
        <v>23</v>
      </c>
      <c r="L1055" s="7"/>
      <c r="M1055" s="7"/>
      <c r="N1055" s="7"/>
      <c r="O1055" s="10"/>
      <c r="P1055" s="10"/>
      <c r="Q1055" s="7" t="s">
        <v>23</v>
      </c>
      <c r="R1055" s="7">
        <v>33.0</v>
      </c>
      <c r="S1055" s="7">
        <v>51.0</v>
      </c>
      <c r="T1055" s="7"/>
      <c r="U1055" s="7"/>
      <c r="V1055" s="7"/>
      <c r="W1055" s="10"/>
    </row>
    <row r="1056" ht="12.75" customHeight="1">
      <c r="A1056" s="7" t="str">
        <f>"01.05.2005 14:00:00"</f>
        <v>01.05.2005 14:00:00</v>
      </c>
      <c r="B1056" s="8" t="s">
        <v>99</v>
      </c>
      <c r="C1056" s="7" t="s">
        <v>131</v>
      </c>
      <c r="D1056" s="7">
        <v>8.0</v>
      </c>
      <c r="E1056" s="8">
        <v>59.0</v>
      </c>
      <c r="F1056" s="7">
        <v>42.0</v>
      </c>
      <c r="G1056" s="9">
        <v>4109.0</v>
      </c>
      <c r="H1056" s="7" t="s">
        <v>21</v>
      </c>
      <c r="I1056" s="7"/>
      <c r="J1056" s="7" t="s">
        <v>146</v>
      </c>
      <c r="K1056" s="7" t="s">
        <v>23</v>
      </c>
      <c r="L1056" s="7"/>
      <c r="M1056" s="7"/>
      <c r="N1056" s="7"/>
      <c r="O1056" s="10"/>
      <c r="P1056" s="10"/>
      <c r="Q1056" s="7" t="s">
        <v>23</v>
      </c>
      <c r="R1056" s="7">
        <v>33.0</v>
      </c>
      <c r="S1056" s="7">
        <v>11.0</v>
      </c>
      <c r="T1056" s="7"/>
      <c r="U1056" s="7"/>
      <c r="V1056" s="7"/>
      <c r="W1056" s="10"/>
    </row>
    <row r="1057" ht="12.75" customHeight="1">
      <c r="A1057" s="7" t="str">
        <f>"21.05.2005 11:00:00"</f>
        <v>21.05.2005 11:00:00</v>
      </c>
      <c r="B1057" s="8" t="s">
        <v>99</v>
      </c>
      <c r="C1057" s="7" t="s">
        <v>131</v>
      </c>
      <c r="D1057" s="7">
        <v>8.0</v>
      </c>
      <c r="E1057" s="8">
        <v>6.0</v>
      </c>
      <c r="F1057" s="7">
        <v>4.0</v>
      </c>
      <c r="G1057" s="9">
        <v>4365.0</v>
      </c>
      <c r="H1057" s="7" t="s">
        <v>21</v>
      </c>
      <c r="I1057" s="7"/>
      <c r="J1057" s="7" t="s">
        <v>219</v>
      </c>
      <c r="K1057" s="7" t="s">
        <v>23</v>
      </c>
      <c r="L1057" s="7"/>
      <c r="M1057" s="7"/>
      <c r="N1057" s="7"/>
      <c r="O1057" s="10"/>
      <c r="P1057" s="10"/>
      <c r="Q1057" s="7" t="s">
        <v>23</v>
      </c>
      <c r="R1057" s="7">
        <v>33.0</v>
      </c>
      <c r="S1057" s="7">
        <v>44.0</v>
      </c>
      <c r="T1057" s="7"/>
      <c r="U1057" s="7"/>
      <c r="V1057" s="7"/>
      <c r="W1057" s="10"/>
    </row>
    <row r="1058" ht="12.75" customHeight="1">
      <c r="A1058" s="7" t="str">
        <f>"22.05.2005 08:00:00"</f>
        <v>22.05.2005 08:00:00</v>
      </c>
      <c r="B1058" s="8" t="s">
        <v>99</v>
      </c>
      <c r="C1058" s="7" t="s">
        <v>131</v>
      </c>
      <c r="D1058" s="7">
        <v>8.0</v>
      </c>
      <c r="E1058" s="8">
        <v>6.0</v>
      </c>
      <c r="F1058" s="7">
        <v>39.0</v>
      </c>
      <c r="G1058" s="9">
        <v>4400.0</v>
      </c>
      <c r="H1058" s="7" t="s">
        <v>21</v>
      </c>
      <c r="I1058" s="7"/>
      <c r="J1058" s="7" t="s">
        <v>143</v>
      </c>
      <c r="K1058" s="7" t="s">
        <v>23</v>
      </c>
      <c r="L1058" s="7"/>
      <c r="M1058" s="7"/>
      <c r="N1058" s="7"/>
      <c r="O1058" s="10"/>
      <c r="P1058" s="10"/>
      <c r="Q1058" s="7" t="s">
        <v>23</v>
      </c>
      <c r="R1058" s="7">
        <v>33.0</v>
      </c>
      <c r="S1058" s="7">
        <v>24.0</v>
      </c>
      <c r="T1058" s="7"/>
      <c r="U1058" s="7"/>
      <c r="V1058" s="7"/>
      <c r="W1058" s="10"/>
    </row>
    <row r="1059" ht="12.75" customHeight="1">
      <c r="A1059" s="7" t="str">
        <f>"28.05.2005 11:00:00"</f>
        <v>28.05.2005 11:00:00</v>
      </c>
      <c r="B1059" s="8" t="s">
        <v>99</v>
      </c>
      <c r="C1059" s="7" t="s">
        <v>131</v>
      </c>
      <c r="D1059" s="7">
        <v>8.0</v>
      </c>
      <c r="E1059" s="8">
        <v>6.0</v>
      </c>
      <c r="F1059" s="7">
        <v>4.0</v>
      </c>
      <c r="G1059" s="9">
        <v>4482.0</v>
      </c>
      <c r="H1059" s="7" t="s">
        <v>21</v>
      </c>
      <c r="I1059" s="7"/>
      <c r="J1059" s="7" t="s">
        <v>146</v>
      </c>
      <c r="K1059" s="7" t="s">
        <v>23</v>
      </c>
      <c r="L1059" s="7"/>
      <c r="M1059" s="7"/>
      <c r="N1059" s="7"/>
      <c r="O1059" s="10"/>
      <c r="P1059" s="10"/>
      <c r="Q1059" s="7" t="s">
        <v>23</v>
      </c>
      <c r="R1059" s="7">
        <v>33.0</v>
      </c>
      <c r="S1059" s="7">
        <v>51.0</v>
      </c>
      <c r="T1059" s="7"/>
      <c r="U1059" s="7"/>
      <c r="V1059" s="7"/>
      <c r="W1059" s="10"/>
    </row>
    <row r="1060" ht="12.75" customHeight="1">
      <c r="A1060" s="7" t="str">
        <f>"12.06.2005 09:00:00"</f>
        <v>12.06.2005 09:00:00</v>
      </c>
      <c r="B1060" s="8" t="s">
        <v>99</v>
      </c>
      <c r="C1060" s="7" t="s">
        <v>131</v>
      </c>
      <c r="D1060" s="7">
        <v>8.0</v>
      </c>
      <c r="E1060" s="8">
        <v>6.0</v>
      </c>
      <c r="F1060" s="7">
        <v>4.0</v>
      </c>
      <c r="G1060" s="9">
        <v>5056.0</v>
      </c>
      <c r="H1060" s="7" t="s">
        <v>21</v>
      </c>
      <c r="I1060" s="7"/>
      <c r="J1060" s="7" t="s">
        <v>182</v>
      </c>
      <c r="K1060" s="7" t="s">
        <v>23</v>
      </c>
      <c r="L1060" s="7"/>
      <c r="M1060" s="7"/>
      <c r="N1060" s="7"/>
      <c r="O1060" s="10"/>
      <c r="P1060" s="10"/>
      <c r="Q1060" s="7" t="s">
        <v>23</v>
      </c>
      <c r="R1060" s="7">
        <v>33.0</v>
      </c>
      <c r="S1060" s="7">
        <v>16.0</v>
      </c>
      <c r="T1060" s="7"/>
      <c r="U1060" s="7"/>
      <c r="V1060" s="7"/>
      <c r="W1060" s="10"/>
    </row>
    <row r="1061" ht="12.75" customHeight="1">
      <c r="A1061" s="7" t="str">
        <f>"20.06.2005 09:00:00"</f>
        <v>20.06.2005 09:00:00</v>
      </c>
      <c r="B1061" s="8" t="s">
        <v>99</v>
      </c>
      <c r="C1061" s="7" t="s">
        <v>131</v>
      </c>
      <c r="D1061" s="7">
        <v>8.0</v>
      </c>
      <c r="E1061" s="8">
        <v>6.0</v>
      </c>
      <c r="F1061" s="7">
        <v>4.0</v>
      </c>
      <c r="G1061" s="9">
        <v>5214.0</v>
      </c>
      <c r="H1061" s="7" t="s">
        <v>21</v>
      </c>
      <c r="I1061" s="7"/>
      <c r="J1061" s="7" t="s">
        <v>220</v>
      </c>
      <c r="K1061" s="7" t="s">
        <v>23</v>
      </c>
      <c r="L1061" s="7"/>
      <c r="M1061" s="7"/>
      <c r="N1061" s="7"/>
      <c r="O1061" s="10"/>
      <c r="P1061" s="10"/>
      <c r="Q1061" s="7" t="s">
        <v>23</v>
      </c>
      <c r="R1061" s="7">
        <v>33.0</v>
      </c>
      <c r="S1061" s="7">
        <v>24.0</v>
      </c>
      <c r="T1061" s="7"/>
      <c r="U1061" s="7"/>
      <c r="V1061" s="7"/>
      <c r="W1061" s="10"/>
    </row>
    <row r="1062" ht="12.75" customHeight="1">
      <c r="A1062" s="7" t="str">
        <f>"27.05.2005 09:01:00"</f>
        <v>27.05.2005 09:01:00</v>
      </c>
      <c r="B1062" s="8" t="s">
        <v>99</v>
      </c>
      <c r="C1062" s="7" t="s">
        <v>131</v>
      </c>
      <c r="D1062" s="7">
        <v>8.0</v>
      </c>
      <c r="E1062" s="8">
        <v>635.0</v>
      </c>
      <c r="F1062" s="7">
        <v>39.0</v>
      </c>
      <c r="G1062" s="9">
        <v>4135.0</v>
      </c>
      <c r="H1062" s="7" t="s">
        <v>21</v>
      </c>
      <c r="I1062" s="7"/>
      <c r="J1062" s="7" t="s">
        <v>152</v>
      </c>
      <c r="K1062" s="7" t="s">
        <v>23</v>
      </c>
      <c r="L1062" s="7"/>
      <c r="M1062" s="7"/>
      <c r="N1062" s="7"/>
      <c r="O1062" s="10"/>
      <c r="P1062" s="10"/>
      <c r="Q1062" s="7" t="s">
        <v>23</v>
      </c>
      <c r="R1062" s="7">
        <v>33.0</v>
      </c>
      <c r="S1062" s="7">
        <v>59.0</v>
      </c>
      <c r="T1062" s="7"/>
      <c r="U1062" s="7"/>
      <c r="V1062" s="7"/>
      <c r="W1062" s="10"/>
    </row>
    <row r="1063" ht="12.75" customHeight="1">
      <c r="A1063" s="7" t="str">
        <f>"07.05.2005 09:00:00"</f>
        <v>07.05.2005 09:00:00</v>
      </c>
      <c r="B1063" s="8" t="s">
        <v>99</v>
      </c>
      <c r="C1063" s="7" t="s">
        <v>131</v>
      </c>
      <c r="D1063" s="7">
        <v>8.0</v>
      </c>
      <c r="E1063" s="8">
        <v>61.0</v>
      </c>
      <c r="F1063" s="7">
        <v>41.0</v>
      </c>
      <c r="G1063" s="9">
        <v>4228.0</v>
      </c>
      <c r="H1063" s="7" t="s">
        <v>21</v>
      </c>
      <c r="I1063" s="7"/>
      <c r="J1063" s="7" t="s">
        <v>116</v>
      </c>
      <c r="K1063" s="7" t="s">
        <v>23</v>
      </c>
      <c r="L1063" s="7"/>
      <c r="M1063" s="7"/>
      <c r="N1063" s="7"/>
      <c r="O1063" s="10"/>
      <c r="P1063" s="10"/>
      <c r="Q1063" s="7" t="s">
        <v>23</v>
      </c>
      <c r="R1063" s="7">
        <v>33.0</v>
      </c>
      <c r="S1063" s="7">
        <v>51.0</v>
      </c>
      <c r="T1063" s="7"/>
      <c r="U1063" s="7"/>
      <c r="V1063" s="7"/>
      <c r="W1063" s="10"/>
    </row>
    <row r="1064" ht="12.75" customHeight="1">
      <c r="A1064" s="7" t="str">
        <f>"15.05.2005 20:00:00"</f>
        <v>15.05.2005 20:00:00</v>
      </c>
      <c r="B1064" s="8" t="s">
        <v>99</v>
      </c>
      <c r="C1064" s="7" t="s">
        <v>131</v>
      </c>
      <c r="D1064" s="7">
        <v>8.0</v>
      </c>
      <c r="E1064" s="8">
        <v>61.0</v>
      </c>
      <c r="F1064" s="7">
        <v>41.0</v>
      </c>
      <c r="G1064" s="9">
        <v>4322.0</v>
      </c>
      <c r="H1064" s="7" t="s">
        <v>21</v>
      </c>
      <c r="I1064" s="7"/>
      <c r="J1064" s="7" t="s">
        <v>146</v>
      </c>
      <c r="K1064" s="7" t="s">
        <v>23</v>
      </c>
      <c r="L1064" s="7"/>
      <c r="M1064" s="7"/>
      <c r="N1064" s="7"/>
      <c r="O1064" s="10"/>
      <c r="P1064" s="10"/>
      <c r="Q1064" s="7" t="s">
        <v>23</v>
      </c>
      <c r="R1064" s="7">
        <v>33.0</v>
      </c>
      <c r="S1064" s="7">
        <v>4.0</v>
      </c>
      <c r="T1064" s="7"/>
      <c r="U1064" s="7"/>
      <c r="V1064" s="7"/>
      <c r="W1064" s="10"/>
    </row>
    <row r="1065" ht="12.75" customHeight="1">
      <c r="A1065" s="7" t="str">
        <f>"18.05.2005 07:03:00"</f>
        <v>18.05.2005 07:03:00</v>
      </c>
      <c r="B1065" s="8" t="s">
        <v>99</v>
      </c>
      <c r="C1065" s="7" t="s">
        <v>131</v>
      </c>
      <c r="D1065" s="7">
        <v>8.0</v>
      </c>
      <c r="E1065" s="8">
        <v>61.0</v>
      </c>
      <c r="F1065" s="7">
        <v>37.0</v>
      </c>
      <c r="G1065" s="9">
        <v>4267.0</v>
      </c>
      <c r="H1065" s="7" t="s">
        <v>21</v>
      </c>
      <c r="I1065" s="7"/>
      <c r="J1065" s="7" t="s">
        <v>221</v>
      </c>
      <c r="K1065" s="7" t="s">
        <v>23</v>
      </c>
      <c r="L1065" s="7"/>
      <c r="M1065" s="7"/>
      <c r="N1065" s="7"/>
      <c r="O1065" s="10"/>
      <c r="P1065" s="10"/>
      <c r="Q1065" s="7" t="s">
        <v>23</v>
      </c>
      <c r="R1065" s="7">
        <v>33.0</v>
      </c>
      <c r="S1065" s="7">
        <v>59.0</v>
      </c>
      <c r="T1065" s="7"/>
      <c r="U1065" s="7"/>
      <c r="V1065" s="7"/>
      <c r="W1065" s="10"/>
    </row>
    <row r="1066" ht="12.75" customHeight="1">
      <c r="A1066" s="7" t="str">
        <f>"22.05.2005 08:03:00"</f>
        <v>22.05.2005 08:03:00</v>
      </c>
      <c r="B1066" s="8" t="s">
        <v>99</v>
      </c>
      <c r="C1066" s="7" t="s">
        <v>131</v>
      </c>
      <c r="D1066" s="7">
        <v>8.0</v>
      </c>
      <c r="E1066" s="8">
        <v>61.0</v>
      </c>
      <c r="F1066" s="7">
        <v>39.0</v>
      </c>
      <c r="G1066" s="9">
        <v>4392.0</v>
      </c>
      <c r="H1066" s="7" t="s">
        <v>21</v>
      </c>
      <c r="I1066" s="7"/>
      <c r="J1066" s="7" t="s">
        <v>222</v>
      </c>
      <c r="K1066" s="7" t="s">
        <v>40</v>
      </c>
      <c r="L1066" s="7"/>
      <c r="M1066" s="7"/>
      <c r="N1066" s="7"/>
      <c r="O1066" s="10"/>
      <c r="P1066" s="10"/>
      <c r="Q1066" s="7" t="s">
        <v>23</v>
      </c>
      <c r="R1066" s="7">
        <v>33.0</v>
      </c>
      <c r="S1066" s="7">
        <v>51.0</v>
      </c>
      <c r="T1066" s="7"/>
      <c r="U1066" s="7"/>
      <c r="V1066" s="7"/>
      <c r="W1066" s="10"/>
    </row>
    <row r="1067" ht="12.75" customHeight="1">
      <c r="A1067" s="7" t="str">
        <f>"27.05.2005 09:00:00"</f>
        <v>27.05.2005 09:00:00</v>
      </c>
      <c r="B1067" s="8" t="s">
        <v>99</v>
      </c>
      <c r="C1067" s="7" t="s">
        <v>131</v>
      </c>
      <c r="D1067" s="7">
        <v>8.0</v>
      </c>
      <c r="E1067" s="8">
        <v>61.0</v>
      </c>
      <c r="F1067" s="7">
        <v>42.0</v>
      </c>
      <c r="G1067" s="9">
        <v>4474.0</v>
      </c>
      <c r="H1067" s="7" t="s">
        <v>21</v>
      </c>
      <c r="I1067" s="7"/>
      <c r="J1067" s="7" t="s">
        <v>134</v>
      </c>
      <c r="K1067" s="7" t="s">
        <v>23</v>
      </c>
      <c r="L1067" s="7"/>
      <c r="M1067" s="7"/>
      <c r="N1067" s="7"/>
      <c r="O1067" s="10"/>
      <c r="P1067" s="10"/>
      <c r="Q1067" s="7" t="s">
        <v>23</v>
      </c>
      <c r="R1067" s="7">
        <v>33.0</v>
      </c>
      <c r="S1067" s="7">
        <v>51.0</v>
      </c>
      <c r="T1067" s="7"/>
      <c r="U1067" s="7"/>
      <c r="V1067" s="7"/>
      <c r="W1067" s="10"/>
    </row>
    <row r="1068" ht="12.75" customHeight="1">
      <c r="A1068" s="7" t="str">
        <f>"07.05.2005 14:03:00"</f>
        <v>07.05.2005 14:03:00</v>
      </c>
      <c r="B1068" s="8" t="s">
        <v>99</v>
      </c>
      <c r="C1068" s="7" t="s">
        <v>131</v>
      </c>
      <c r="D1068" s="7">
        <v>8.0</v>
      </c>
      <c r="E1068" s="8">
        <v>62.0</v>
      </c>
      <c r="F1068" s="7">
        <v>4.0</v>
      </c>
      <c r="G1068" s="9">
        <v>4239.0</v>
      </c>
      <c r="H1068" s="7" t="s">
        <v>21</v>
      </c>
      <c r="I1068" s="7"/>
      <c r="J1068" s="7" t="s">
        <v>146</v>
      </c>
      <c r="K1068" s="7" t="s">
        <v>40</v>
      </c>
      <c r="L1068" s="7"/>
      <c r="M1068" s="7"/>
      <c r="N1068" s="7"/>
      <c r="O1068" s="10"/>
      <c r="P1068" s="10"/>
      <c r="Q1068" s="7" t="s">
        <v>23</v>
      </c>
      <c r="R1068" s="7">
        <v>33.0</v>
      </c>
      <c r="S1068" s="7">
        <v>51.0</v>
      </c>
      <c r="T1068" s="7"/>
      <c r="U1068" s="7"/>
      <c r="V1068" s="7"/>
      <c r="W1068" s="10"/>
    </row>
    <row r="1069" ht="12.75" customHeight="1">
      <c r="A1069" s="7" t="str">
        <f>"22.05.2005 09:01:00"</f>
        <v>22.05.2005 09:01:00</v>
      </c>
      <c r="B1069" s="8" t="s">
        <v>99</v>
      </c>
      <c r="C1069" s="7" t="s">
        <v>131</v>
      </c>
      <c r="D1069" s="7">
        <v>8.0</v>
      </c>
      <c r="E1069" s="8">
        <v>62.0</v>
      </c>
      <c r="F1069" s="7">
        <v>39.0</v>
      </c>
      <c r="G1069" s="9">
        <v>4398.0</v>
      </c>
      <c r="H1069" s="7" t="s">
        <v>21</v>
      </c>
      <c r="I1069" s="7"/>
      <c r="J1069" s="7" t="s">
        <v>170</v>
      </c>
      <c r="K1069" s="7" t="s">
        <v>23</v>
      </c>
      <c r="L1069" s="7"/>
      <c r="M1069" s="7"/>
      <c r="N1069" s="7"/>
      <c r="O1069" s="10"/>
      <c r="P1069" s="10"/>
      <c r="Q1069" s="7" t="s">
        <v>23</v>
      </c>
      <c r="R1069" s="7">
        <v>24.0</v>
      </c>
      <c r="S1069" s="7">
        <v>89.0</v>
      </c>
      <c r="T1069" s="7"/>
      <c r="U1069" s="7"/>
      <c r="V1069" s="7"/>
      <c r="W1069" s="10"/>
    </row>
    <row r="1070" ht="12.75" customHeight="1">
      <c r="A1070" s="7" t="str">
        <f>"27.05.2005 11:15:00"</f>
        <v>27.05.2005 11:15:00</v>
      </c>
      <c r="B1070" s="8" t="s">
        <v>99</v>
      </c>
      <c r="C1070" s="7" t="s">
        <v>131</v>
      </c>
      <c r="D1070" s="7">
        <v>8.0</v>
      </c>
      <c r="E1070" s="8">
        <v>62.0</v>
      </c>
      <c r="F1070" s="7"/>
      <c r="G1070" s="9">
        <v>4468.0</v>
      </c>
      <c r="H1070" s="7" t="s">
        <v>21</v>
      </c>
      <c r="I1070" s="7"/>
      <c r="J1070" s="7" t="s">
        <v>223</v>
      </c>
      <c r="K1070" s="7" t="s">
        <v>23</v>
      </c>
      <c r="L1070" s="7"/>
      <c r="M1070" s="7"/>
      <c r="N1070" s="7"/>
      <c r="O1070" s="10"/>
      <c r="P1070" s="10"/>
      <c r="Q1070" s="7" t="s">
        <v>23</v>
      </c>
      <c r="R1070" s="7">
        <v>33.0</v>
      </c>
      <c r="S1070" s="7">
        <v>24.0</v>
      </c>
      <c r="T1070" s="7"/>
      <c r="U1070" s="7"/>
      <c r="V1070" s="7"/>
      <c r="W1070" s="10"/>
    </row>
    <row r="1071" ht="12.75" customHeight="1">
      <c r="A1071" s="7" t="str">
        <f>"03.06.2005 09:00:00"</f>
        <v>03.06.2005 09:00:00</v>
      </c>
      <c r="B1071" s="8" t="s">
        <v>99</v>
      </c>
      <c r="C1071" s="7" t="s">
        <v>131</v>
      </c>
      <c r="D1071" s="7">
        <v>8.0</v>
      </c>
      <c r="E1071" s="8">
        <v>62.0</v>
      </c>
      <c r="F1071" s="7">
        <v>42.0</v>
      </c>
      <c r="G1071" s="9">
        <v>4956.0</v>
      </c>
      <c r="H1071" s="7" t="s">
        <v>21</v>
      </c>
      <c r="I1071" s="7"/>
      <c r="J1071" s="7" t="s">
        <v>213</v>
      </c>
      <c r="K1071" s="7" t="s">
        <v>23</v>
      </c>
      <c r="L1071" s="7"/>
      <c r="M1071" s="7"/>
      <c r="N1071" s="7"/>
      <c r="O1071" s="10"/>
      <c r="P1071" s="10"/>
      <c r="Q1071" s="7" t="s">
        <v>23</v>
      </c>
      <c r="R1071" s="7">
        <v>33.0</v>
      </c>
      <c r="S1071" s="7">
        <v>59.0</v>
      </c>
      <c r="T1071" s="7"/>
      <c r="U1071" s="7"/>
      <c r="V1071" s="7"/>
      <c r="W1071" s="10"/>
    </row>
    <row r="1072" ht="12.75" customHeight="1">
      <c r="A1072" s="7" t="str">
        <f>"06.06.2005 10:00:00"</f>
        <v>06.06.2005 10:00:00</v>
      </c>
      <c r="B1072" s="8" t="s">
        <v>99</v>
      </c>
      <c r="C1072" s="7" t="s">
        <v>131</v>
      </c>
      <c r="D1072" s="7">
        <v>8.0</v>
      </c>
      <c r="E1072" s="8">
        <v>63.0</v>
      </c>
      <c r="F1072" s="7"/>
      <c r="G1072" s="9">
        <v>5006.0</v>
      </c>
      <c r="H1072" s="7" t="s">
        <v>21</v>
      </c>
      <c r="I1072" s="7"/>
      <c r="J1072" s="7" t="s">
        <v>146</v>
      </c>
      <c r="K1072" s="7" t="s">
        <v>23</v>
      </c>
      <c r="L1072" s="7"/>
      <c r="M1072" s="7"/>
      <c r="N1072" s="7"/>
      <c r="O1072" s="10"/>
      <c r="P1072" s="10"/>
      <c r="Q1072" s="7" t="s">
        <v>23</v>
      </c>
      <c r="R1072" s="7">
        <v>33.0</v>
      </c>
      <c r="S1072" s="7">
        <v>12.0</v>
      </c>
      <c r="T1072" s="7"/>
      <c r="U1072" s="7"/>
      <c r="V1072" s="7"/>
      <c r="W1072" s="10"/>
    </row>
    <row r="1073" ht="12.75" customHeight="1">
      <c r="A1073" s="7" t="str">
        <f>"27.04.2005 09:00:00"</f>
        <v>27.04.2005 09:00:00</v>
      </c>
      <c r="B1073" s="8" t="s">
        <v>99</v>
      </c>
      <c r="C1073" s="7" t="s">
        <v>131</v>
      </c>
      <c r="D1073" s="7">
        <v>8.0</v>
      </c>
      <c r="E1073" s="8">
        <v>635.0</v>
      </c>
      <c r="F1073" s="7">
        <v>41.0</v>
      </c>
      <c r="G1073" s="9">
        <v>4105.0</v>
      </c>
      <c r="H1073" s="7" t="s">
        <v>21</v>
      </c>
      <c r="I1073" s="7"/>
      <c r="J1073" s="7" t="s">
        <v>138</v>
      </c>
      <c r="K1073" s="7" t="s">
        <v>40</v>
      </c>
      <c r="L1073" s="7"/>
      <c r="M1073" s="7"/>
      <c r="N1073" s="7"/>
      <c r="O1073" s="10"/>
      <c r="P1073" s="10"/>
      <c r="Q1073" s="7" t="s">
        <v>23</v>
      </c>
      <c r="R1073" s="7">
        <v>33.0</v>
      </c>
      <c r="S1073" s="7">
        <v>26.0</v>
      </c>
      <c r="T1073" s="7"/>
      <c r="U1073" s="7"/>
      <c r="V1073" s="7"/>
      <c r="W1073" s="10"/>
    </row>
    <row r="1074" ht="12.75" customHeight="1">
      <c r="A1074" s="7" t="str">
        <f>"18.05.2005 08:00:00"</f>
        <v>18.05.2005 08:00:00</v>
      </c>
      <c r="B1074" s="8" t="s">
        <v>99</v>
      </c>
      <c r="C1074" s="7" t="s">
        <v>131</v>
      </c>
      <c r="D1074" s="7">
        <v>8.0</v>
      </c>
      <c r="E1074" s="8">
        <v>635.0</v>
      </c>
      <c r="F1074" s="7">
        <v>41.0</v>
      </c>
      <c r="G1074" s="9">
        <v>4334.0</v>
      </c>
      <c r="H1074" s="7" t="s">
        <v>21</v>
      </c>
      <c r="I1074" s="7"/>
      <c r="J1074" s="7" t="s">
        <v>137</v>
      </c>
      <c r="K1074" s="7" t="s">
        <v>23</v>
      </c>
      <c r="L1074" s="7"/>
      <c r="M1074" s="7"/>
      <c r="N1074" s="7"/>
      <c r="O1074" s="10"/>
      <c r="P1074" s="10"/>
      <c r="Q1074" s="7" t="s">
        <v>23</v>
      </c>
      <c r="R1074" s="7">
        <v>33.0</v>
      </c>
      <c r="S1074" s="7">
        <v>20.0</v>
      </c>
      <c r="T1074" s="7"/>
      <c r="U1074" s="7"/>
      <c r="V1074" s="7"/>
      <c r="W1074" s="10"/>
    </row>
    <row r="1075" ht="12.75" customHeight="1">
      <c r="A1075" s="7" t="str">
        <f>"18.05.2005 20:00:00"</f>
        <v>18.05.2005 20:00:00</v>
      </c>
      <c r="B1075" s="8" t="s">
        <v>99</v>
      </c>
      <c r="C1075" s="7" t="s">
        <v>131</v>
      </c>
      <c r="D1075" s="7">
        <v>8.0</v>
      </c>
      <c r="E1075" s="8">
        <v>648.0</v>
      </c>
      <c r="F1075" s="7">
        <v>42.0</v>
      </c>
      <c r="G1075" s="9">
        <v>4119.0</v>
      </c>
      <c r="H1075" s="7" t="s">
        <v>21</v>
      </c>
      <c r="I1075" s="7"/>
      <c r="J1075" s="7" t="s">
        <v>224</v>
      </c>
      <c r="K1075" s="7" t="s">
        <v>40</v>
      </c>
      <c r="L1075" s="7"/>
      <c r="M1075" s="7"/>
      <c r="N1075" s="7"/>
      <c r="O1075" s="10"/>
      <c r="P1075" s="10"/>
      <c r="Q1075" s="7" t="s">
        <v>23</v>
      </c>
      <c r="R1075" s="7">
        <v>33.0</v>
      </c>
      <c r="S1075" s="7">
        <v>51.0</v>
      </c>
      <c r="T1075" s="7"/>
      <c r="U1075" s="7"/>
      <c r="V1075" s="7"/>
      <c r="W1075" s="10"/>
    </row>
    <row r="1076" ht="12.75" customHeight="1">
      <c r="A1076" s="7" t="str">
        <f>"10.05.2005 10:02:00"</f>
        <v>10.05.2005 10:02:00</v>
      </c>
      <c r="B1076" s="8" t="s">
        <v>99</v>
      </c>
      <c r="C1076" s="7" t="s">
        <v>131</v>
      </c>
      <c r="D1076" s="7">
        <v>8.0</v>
      </c>
      <c r="E1076" s="8">
        <v>65.0</v>
      </c>
      <c r="F1076" s="7">
        <v>4.0</v>
      </c>
      <c r="G1076" s="9">
        <v>4258.0</v>
      </c>
      <c r="H1076" s="7" t="s">
        <v>21</v>
      </c>
      <c r="I1076" s="7"/>
      <c r="J1076" s="7" t="s">
        <v>143</v>
      </c>
      <c r="K1076" s="7" t="s">
        <v>23</v>
      </c>
      <c r="L1076" s="7"/>
      <c r="M1076" s="7"/>
      <c r="N1076" s="7"/>
      <c r="O1076" s="10"/>
      <c r="P1076" s="10"/>
      <c r="Q1076" s="7" t="s">
        <v>23</v>
      </c>
      <c r="R1076" s="7">
        <v>33.0</v>
      </c>
      <c r="S1076" s="7">
        <v>26.0</v>
      </c>
      <c r="T1076" s="7"/>
      <c r="U1076" s="7"/>
      <c r="V1076" s="7"/>
      <c r="W1076" s="10"/>
    </row>
    <row r="1077" ht="12.75" customHeight="1">
      <c r="A1077" s="7" t="str">
        <f>"20.05.2005 11:00:00"</f>
        <v>20.05.2005 11:00:00</v>
      </c>
      <c r="B1077" s="8" t="s">
        <v>99</v>
      </c>
      <c r="C1077" s="7" t="s">
        <v>131</v>
      </c>
      <c r="D1077" s="7">
        <v>8.0</v>
      </c>
      <c r="E1077" s="8">
        <v>65.0</v>
      </c>
      <c r="F1077" s="7"/>
      <c r="G1077" s="9">
        <v>4348.0</v>
      </c>
      <c r="H1077" s="7" t="s">
        <v>21</v>
      </c>
      <c r="I1077" s="7"/>
      <c r="J1077" s="7" t="s">
        <v>183</v>
      </c>
      <c r="K1077" s="7" t="s">
        <v>23</v>
      </c>
      <c r="L1077" s="7"/>
      <c r="M1077" s="7"/>
      <c r="N1077" s="7"/>
      <c r="O1077" s="10"/>
      <c r="P1077" s="10"/>
      <c r="Q1077" s="7" t="s">
        <v>23</v>
      </c>
      <c r="R1077" s="7">
        <v>33.0</v>
      </c>
      <c r="S1077" s="7">
        <v>2.0</v>
      </c>
      <c r="T1077" s="7"/>
      <c r="U1077" s="7"/>
      <c r="V1077" s="7"/>
      <c r="W1077" s="10"/>
    </row>
    <row r="1078" ht="12.75" customHeight="1">
      <c r="A1078" s="7" t="str">
        <f>"13.05.2005 13:00:00"</f>
        <v>13.05.2005 13:00:00</v>
      </c>
      <c r="B1078" s="8" t="s">
        <v>99</v>
      </c>
      <c r="C1078" s="7" t="s">
        <v>131</v>
      </c>
      <c r="D1078" s="7">
        <v>8.0</v>
      </c>
      <c r="E1078" s="8">
        <v>655.0</v>
      </c>
      <c r="F1078" s="7">
        <v>4.0</v>
      </c>
      <c r="G1078" s="9">
        <v>4277.0</v>
      </c>
      <c r="H1078" s="7" t="s">
        <v>21</v>
      </c>
      <c r="I1078" s="7"/>
      <c r="J1078" s="7" t="s">
        <v>146</v>
      </c>
      <c r="K1078" s="7" t="s">
        <v>23</v>
      </c>
      <c r="L1078" s="7"/>
      <c r="M1078" s="7"/>
      <c r="N1078" s="7"/>
      <c r="O1078" s="10"/>
      <c r="P1078" s="10"/>
      <c r="Q1078" s="7" t="s">
        <v>23</v>
      </c>
      <c r="R1078" s="7">
        <v>33.0</v>
      </c>
      <c r="S1078" s="7">
        <v>37.0</v>
      </c>
      <c r="T1078" s="7"/>
      <c r="U1078" s="7"/>
      <c r="V1078" s="7"/>
      <c r="W1078" s="10"/>
    </row>
    <row r="1079" ht="12.75" customHeight="1">
      <c r="A1079" s="7" t="str">
        <f>"13.05.2005 10:00:00"</f>
        <v>13.05.2005 10:00:00</v>
      </c>
      <c r="B1079" s="8" t="s">
        <v>99</v>
      </c>
      <c r="C1079" s="7" t="s">
        <v>131</v>
      </c>
      <c r="D1079" s="7">
        <v>8.0</v>
      </c>
      <c r="E1079" s="8">
        <v>66.0</v>
      </c>
      <c r="F1079" s="7">
        <v>4.0</v>
      </c>
      <c r="G1079" s="9">
        <v>4272.0</v>
      </c>
      <c r="H1079" s="7" t="s">
        <v>21</v>
      </c>
      <c r="I1079" s="7"/>
      <c r="J1079" s="7" t="s">
        <v>142</v>
      </c>
      <c r="K1079" s="7" t="s">
        <v>23</v>
      </c>
      <c r="L1079" s="7"/>
      <c r="M1079" s="7"/>
      <c r="N1079" s="7"/>
      <c r="O1079" s="10"/>
      <c r="P1079" s="10"/>
      <c r="Q1079" s="7" t="s">
        <v>23</v>
      </c>
      <c r="R1079" s="7">
        <v>33.0</v>
      </c>
      <c r="S1079" s="7">
        <v>59.0</v>
      </c>
      <c r="T1079" s="7"/>
      <c r="U1079" s="7"/>
      <c r="V1079" s="7"/>
      <c r="W1079" s="10"/>
    </row>
    <row r="1080" ht="12.75" customHeight="1">
      <c r="A1080" s="7" t="str">
        <f>"14.05.2005 11:00:00"</f>
        <v>14.05.2005 11:00:00</v>
      </c>
      <c r="B1080" s="8" t="s">
        <v>99</v>
      </c>
      <c r="C1080" s="7" t="s">
        <v>131</v>
      </c>
      <c r="D1080" s="7">
        <v>8.0</v>
      </c>
      <c r="E1080" s="8">
        <v>67.0</v>
      </c>
      <c r="F1080" s="7">
        <v>4.0</v>
      </c>
      <c r="G1080" s="9">
        <v>4297.0</v>
      </c>
      <c r="H1080" s="7" t="s">
        <v>21</v>
      </c>
      <c r="I1080" s="7"/>
      <c r="J1080" s="7" t="s">
        <v>177</v>
      </c>
      <c r="K1080" s="7" t="s">
        <v>23</v>
      </c>
      <c r="L1080" s="7"/>
      <c r="M1080" s="7"/>
      <c r="N1080" s="7"/>
      <c r="O1080" s="10"/>
      <c r="P1080" s="10"/>
      <c r="Q1080" s="7" t="s">
        <v>23</v>
      </c>
      <c r="R1080" s="7">
        <v>33.0</v>
      </c>
      <c r="S1080" s="7">
        <v>26.0</v>
      </c>
      <c r="T1080" s="7"/>
      <c r="U1080" s="7"/>
      <c r="V1080" s="7"/>
      <c r="W1080" s="10"/>
    </row>
    <row r="1081" ht="12.75" customHeight="1">
      <c r="A1081" s="7" t="str">
        <f>"20.07.2005 18:00:00"</f>
        <v>20.07.2005 18:00:00</v>
      </c>
      <c r="B1081" s="8" t="s">
        <v>99</v>
      </c>
      <c r="C1081" s="7" t="s">
        <v>131</v>
      </c>
      <c r="D1081" s="7">
        <v>81.0</v>
      </c>
      <c r="E1081" s="8">
        <v>475.0</v>
      </c>
      <c r="F1081" s="7">
        <v>4.0</v>
      </c>
      <c r="G1081" s="9">
        <v>5628.0</v>
      </c>
      <c r="H1081" s="7" t="s">
        <v>21</v>
      </c>
      <c r="I1081" s="7"/>
      <c r="J1081" s="7" t="s">
        <v>170</v>
      </c>
      <c r="K1081" s="7" t="s">
        <v>23</v>
      </c>
      <c r="L1081" s="7"/>
      <c r="M1081" s="7"/>
      <c r="N1081" s="7"/>
      <c r="O1081" s="10"/>
      <c r="P1081" s="10"/>
      <c r="Q1081" s="7" t="s">
        <v>23</v>
      </c>
      <c r="R1081" s="7">
        <v>33.0</v>
      </c>
      <c r="S1081" s="7">
        <v>59.0</v>
      </c>
      <c r="T1081" s="7"/>
      <c r="U1081" s="7"/>
      <c r="V1081" s="7"/>
      <c r="W1081" s="10"/>
    </row>
    <row r="1082" ht="12.75" customHeight="1">
      <c r="A1082" s="7" t="str">
        <f>"04.07.2005 15:00:00"</f>
        <v>04.07.2005 15:00:00</v>
      </c>
      <c r="B1082" s="8" t="s">
        <v>99</v>
      </c>
      <c r="C1082" s="7" t="s">
        <v>131</v>
      </c>
      <c r="D1082" s="7">
        <v>81.0</v>
      </c>
      <c r="E1082" s="8">
        <v>51.0</v>
      </c>
      <c r="F1082" s="7">
        <v>42.0</v>
      </c>
      <c r="G1082" s="9">
        <v>5260.0</v>
      </c>
      <c r="H1082" s="7" t="s">
        <v>21</v>
      </c>
      <c r="I1082" s="7"/>
      <c r="J1082" s="7" t="s">
        <v>144</v>
      </c>
      <c r="K1082" s="7" t="s">
        <v>23</v>
      </c>
      <c r="L1082" s="7"/>
      <c r="M1082" s="7"/>
      <c r="N1082" s="7"/>
      <c r="O1082" s="10"/>
      <c r="P1082" s="10"/>
      <c r="Q1082" s="7" t="s">
        <v>23</v>
      </c>
      <c r="R1082" s="7">
        <v>33.0</v>
      </c>
      <c r="S1082" s="7">
        <v>11.0</v>
      </c>
      <c r="T1082" s="7"/>
      <c r="U1082" s="7"/>
      <c r="V1082" s="7"/>
      <c r="W1082" s="10"/>
    </row>
    <row r="1083" ht="12.75" customHeight="1">
      <c r="A1083" s="7" t="str">
        <f>"24.07.2005 15:00:00"</f>
        <v>24.07.2005 15:00:00</v>
      </c>
      <c r="B1083" s="8" t="s">
        <v>99</v>
      </c>
      <c r="C1083" s="7" t="s">
        <v>131</v>
      </c>
      <c r="D1083" s="7">
        <v>81.0</v>
      </c>
      <c r="E1083" s="8">
        <v>53.0</v>
      </c>
      <c r="F1083" s="7">
        <v>43.0</v>
      </c>
      <c r="G1083" s="9">
        <v>5642.0</v>
      </c>
      <c r="H1083" s="7" t="s">
        <v>21</v>
      </c>
      <c r="I1083" s="7"/>
      <c r="J1083" s="7" t="s">
        <v>138</v>
      </c>
      <c r="K1083" s="7" t="s">
        <v>23</v>
      </c>
      <c r="L1083" s="7"/>
      <c r="M1083" s="7"/>
      <c r="N1083" s="7"/>
      <c r="O1083" s="10"/>
      <c r="P1083" s="10"/>
      <c r="Q1083" s="7" t="s">
        <v>23</v>
      </c>
      <c r="R1083" s="7">
        <v>33.0</v>
      </c>
      <c r="S1083" s="7">
        <v>44.0</v>
      </c>
      <c r="T1083" s="7"/>
      <c r="U1083" s="7"/>
      <c r="V1083" s="7"/>
      <c r="W1083" s="10"/>
    </row>
    <row r="1084" ht="12.75" customHeight="1">
      <c r="A1084" s="7" t="str">
        <f>"05.06.2005 18:03:00"</f>
        <v>05.06.2005 18:03:00</v>
      </c>
      <c r="B1084" s="8" t="s">
        <v>99</v>
      </c>
      <c r="C1084" s="7" t="s">
        <v>131</v>
      </c>
      <c r="D1084" s="7">
        <v>81.0</v>
      </c>
      <c r="E1084" s="8">
        <v>555.0</v>
      </c>
      <c r="F1084" s="7"/>
      <c r="G1084" s="9">
        <v>4998.0</v>
      </c>
      <c r="H1084" s="7" t="s">
        <v>21</v>
      </c>
      <c r="I1084" s="7"/>
      <c r="J1084" s="7" t="s">
        <v>144</v>
      </c>
      <c r="K1084" s="7" t="s">
        <v>23</v>
      </c>
      <c r="L1084" s="7"/>
      <c r="M1084" s="7"/>
      <c r="N1084" s="7"/>
      <c r="O1084" s="10"/>
      <c r="P1084" s="10"/>
      <c r="Q1084" s="7" t="s">
        <v>23</v>
      </c>
      <c r="R1084" s="7">
        <v>33.0</v>
      </c>
      <c r="S1084" s="7">
        <v>44.0</v>
      </c>
      <c r="T1084" s="7"/>
      <c r="U1084" s="7"/>
      <c r="V1084" s="7"/>
      <c r="W1084" s="10"/>
    </row>
    <row r="1085" ht="12.75" customHeight="1">
      <c r="A1085" s="7" t="str">
        <f>"29.04.2005 12:04:00"</f>
        <v>29.04.2005 12:04:00</v>
      </c>
      <c r="B1085" s="8" t="s">
        <v>99</v>
      </c>
      <c r="C1085" s="7" t="s">
        <v>131</v>
      </c>
      <c r="D1085" s="7">
        <v>81.0</v>
      </c>
      <c r="E1085" s="8">
        <v>57.0</v>
      </c>
      <c r="F1085" s="7">
        <v>4.0</v>
      </c>
      <c r="G1085" s="9">
        <v>2569.0</v>
      </c>
      <c r="H1085" s="7" t="s">
        <v>21</v>
      </c>
      <c r="I1085" s="7"/>
      <c r="J1085" s="7" t="s">
        <v>140</v>
      </c>
      <c r="K1085" s="7" t="s">
        <v>40</v>
      </c>
      <c r="L1085" s="7"/>
      <c r="M1085" s="7"/>
      <c r="N1085" s="7"/>
      <c r="O1085" s="10"/>
      <c r="P1085" s="10"/>
      <c r="Q1085" s="7" t="s">
        <v>23</v>
      </c>
      <c r="R1085" s="7">
        <v>33.0</v>
      </c>
      <c r="S1085" s="7">
        <v>44.0</v>
      </c>
      <c r="T1085" s="7"/>
      <c r="U1085" s="7"/>
      <c r="V1085" s="7"/>
      <c r="W1085" s="10"/>
    </row>
    <row r="1086" ht="12.75" customHeight="1">
      <c r="A1086" s="7" t="str">
        <f>"11.06.2005 07:00:00"</f>
        <v>11.06.2005 07:00:00</v>
      </c>
      <c r="B1086" s="8" t="s">
        <v>99</v>
      </c>
      <c r="C1086" s="7" t="s">
        <v>131</v>
      </c>
      <c r="D1086" s="7">
        <v>81.0</v>
      </c>
      <c r="E1086" s="8">
        <v>573.0</v>
      </c>
      <c r="F1086" s="7">
        <v>41.0</v>
      </c>
      <c r="G1086" s="9">
        <v>4167.0</v>
      </c>
      <c r="H1086" s="7" t="s">
        <v>21</v>
      </c>
      <c r="I1086" s="7"/>
      <c r="J1086" s="7" t="s">
        <v>137</v>
      </c>
      <c r="K1086" s="7" t="s">
        <v>23</v>
      </c>
      <c r="L1086" s="7"/>
      <c r="M1086" s="7"/>
      <c r="N1086" s="7"/>
      <c r="O1086" s="10"/>
      <c r="P1086" s="10"/>
      <c r="Q1086" s="7" t="s">
        <v>23</v>
      </c>
      <c r="R1086" s="7">
        <v>33.0</v>
      </c>
      <c r="S1086" s="7">
        <v>11.0</v>
      </c>
      <c r="T1086" s="7"/>
      <c r="U1086" s="7"/>
      <c r="V1086" s="7"/>
      <c r="W1086" s="10"/>
    </row>
    <row r="1087" ht="12.75" customHeight="1">
      <c r="A1087" s="7" t="str">
        <f>"01.05.2005 09:03:00"</f>
        <v>01.05.2005 09:03:00</v>
      </c>
      <c r="B1087" s="8" t="s">
        <v>99</v>
      </c>
      <c r="C1087" s="7" t="s">
        <v>131</v>
      </c>
      <c r="D1087" s="7">
        <v>81.0</v>
      </c>
      <c r="E1087" s="8">
        <v>58.0</v>
      </c>
      <c r="F1087" s="7">
        <v>43.0</v>
      </c>
      <c r="G1087" s="9">
        <v>4108.0</v>
      </c>
      <c r="H1087" s="7" t="s">
        <v>21</v>
      </c>
      <c r="I1087" s="7"/>
      <c r="J1087" s="7" t="s">
        <v>213</v>
      </c>
      <c r="K1087" s="7" t="s">
        <v>23</v>
      </c>
      <c r="L1087" s="7"/>
      <c r="M1087" s="7"/>
      <c r="N1087" s="7"/>
      <c r="O1087" s="10"/>
      <c r="P1087" s="10"/>
      <c r="Q1087" s="7" t="s">
        <v>23</v>
      </c>
      <c r="R1087" s="7">
        <v>33.0</v>
      </c>
      <c r="S1087" s="7">
        <v>59.0</v>
      </c>
      <c r="T1087" s="7"/>
      <c r="U1087" s="7"/>
      <c r="V1087" s="7"/>
      <c r="W1087" s="10"/>
    </row>
    <row r="1088" ht="12.75" customHeight="1">
      <c r="A1088" s="7" t="str">
        <f>"14.05.2005 07:00:00"</f>
        <v>14.05.2005 07:00:00</v>
      </c>
      <c r="B1088" s="8" t="s">
        <v>99</v>
      </c>
      <c r="C1088" s="7" t="s">
        <v>131</v>
      </c>
      <c r="D1088" s="7">
        <v>81.0</v>
      </c>
      <c r="E1088" s="8">
        <v>58.0</v>
      </c>
      <c r="F1088" s="7">
        <v>4.0</v>
      </c>
      <c r="G1088" s="9">
        <v>4287.0</v>
      </c>
      <c r="H1088" s="7" t="s">
        <v>21</v>
      </c>
      <c r="I1088" s="7"/>
      <c r="J1088" s="7" t="s">
        <v>138</v>
      </c>
      <c r="K1088" s="7" t="s">
        <v>23</v>
      </c>
      <c r="L1088" s="7"/>
      <c r="M1088" s="7"/>
      <c r="N1088" s="7"/>
      <c r="O1088" s="10"/>
      <c r="P1088" s="10"/>
      <c r="Q1088" s="7" t="s">
        <v>23</v>
      </c>
      <c r="R1088" s="7">
        <v>33.0</v>
      </c>
      <c r="S1088" s="7">
        <v>26.0</v>
      </c>
      <c r="T1088" s="7"/>
      <c r="U1088" s="7"/>
      <c r="V1088" s="7"/>
      <c r="W1088" s="10"/>
    </row>
    <row r="1089" ht="12.75" customHeight="1">
      <c r="A1089" s="7" t="str">
        <f>"20.05.2005 08:00:00"</f>
        <v>20.05.2005 08:00:00</v>
      </c>
      <c r="B1089" s="8" t="s">
        <v>99</v>
      </c>
      <c r="C1089" s="7" t="s">
        <v>131</v>
      </c>
      <c r="D1089" s="7">
        <v>81.0</v>
      </c>
      <c r="E1089" s="8">
        <v>58.0</v>
      </c>
      <c r="F1089" s="7">
        <v>4.0</v>
      </c>
      <c r="G1089" s="9">
        <v>4123.0</v>
      </c>
      <c r="H1089" s="7" t="s">
        <v>21</v>
      </c>
      <c r="I1089" s="7"/>
      <c r="J1089" s="7" t="s">
        <v>178</v>
      </c>
      <c r="K1089" s="7" t="s">
        <v>23</v>
      </c>
      <c r="L1089" s="7"/>
      <c r="M1089" s="7"/>
      <c r="N1089" s="7"/>
      <c r="O1089" s="10"/>
      <c r="P1089" s="10"/>
      <c r="Q1089" s="7" t="s">
        <v>23</v>
      </c>
      <c r="R1089" s="7">
        <v>33.0</v>
      </c>
      <c r="S1089" s="7">
        <v>44.0</v>
      </c>
      <c r="T1089" s="7"/>
      <c r="U1089" s="7"/>
      <c r="V1089" s="7"/>
      <c r="W1089" s="10"/>
    </row>
    <row r="1090" ht="12.75" customHeight="1">
      <c r="A1090" s="7" t="str">
        <f>"21.05.2005 17:01:00"</f>
        <v>21.05.2005 17:01:00</v>
      </c>
      <c r="B1090" s="8" t="s">
        <v>99</v>
      </c>
      <c r="C1090" s="7" t="s">
        <v>131</v>
      </c>
      <c r="D1090" s="7">
        <v>81.0</v>
      </c>
      <c r="E1090" s="8">
        <v>58.0</v>
      </c>
      <c r="F1090" s="7">
        <v>4.0</v>
      </c>
      <c r="G1090" s="9">
        <v>4382.0</v>
      </c>
      <c r="H1090" s="7" t="s">
        <v>21</v>
      </c>
      <c r="I1090" s="7"/>
      <c r="J1090" s="7" t="s">
        <v>170</v>
      </c>
      <c r="K1090" s="7" t="s">
        <v>40</v>
      </c>
      <c r="L1090" s="7"/>
      <c r="M1090" s="7"/>
      <c r="N1090" s="7"/>
      <c r="O1090" s="10"/>
      <c r="P1090" s="10"/>
      <c r="Q1090" s="7" t="s">
        <v>23</v>
      </c>
      <c r="R1090" s="7">
        <v>24.0</v>
      </c>
      <c r="S1090" s="7">
        <v>89.0</v>
      </c>
      <c r="T1090" s="7"/>
      <c r="U1090" s="7"/>
      <c r="V1090" s="7"/>
      <c r="W1090" s="10"/>
    </row>
    <row r="1091" ht="12.75" customHeight="1">
      <c r="A1091" s="7" t="str">
        <f>"28.05.2005 07:00:00"</f>
        <v>28.05.2005 07:00:00</v>
      </c>
      <c r="B1091" s="8" t="s">
        <v>99</v>
      </c>
      <c r="C1091" s="7" t="s">
        <v>131</v>
      </c>
      <c r="D1091" s="7">
        <v>81.0</v>
      </c>
      <c r="E1091" s="8">
        <v>58.0</v>
      </c>
      <c r="F1091" s="7">
        <v>41.0</v>
      </c>
      <c r="G1091" s="9">
        <v>4480.0</v>
      </c>
      <c r="H1091" s="7" t="s">
        <v>21</v>
      </c>
      <c r="I1091" s="7"/>
      <c r="J1091" s="7" t="s">
        <v>144</v>
      </c>
      <c r="K1091" s="7" t="s">
        <v>23</v>
      </c>
      <c r="L1091" s="7"/>
      <c r="M1091" s="7"/>
      <c r="N1091" s="7"/>
      <c r="O1091" s="10"/>
      <c r="P1091" s="10"/>
      <c r="Q1091" s="7" t="s">
        <v>23</v>
      </c>
      <c r="R1091" s="7">
        <v>33.0</v>
      </c>
      <c r="S1091" s="7">
        <v>59.0</v>
      </c>
      <c r="T1091" s="7"/>
      <c r="U1091" s="7"/>
      <c r="V1091" s="7"/>
      <c r="W1091" s="10"/>
    </row>
    <row r="1092" ht="12.75" customHeight="1">
      <c r="A1092" s="7" t="str">
        <f>"22.05.2005 11:00:00"</f>
        <v>22.05.2005 11:00:00</v>
      </c>
      <c r="B1092" s="8" t="s">
        <v>99</v>
      </c>
      <c r="C1092" s="7" t="s">
        <v>131</v>
      </c>
      <c r="D1092" s="7">
        <v>81.0</v>
      </c>
      <c r="E1092" s="8">
        <v>595.0</v>
      </c>
      <c r="F1092" s="7"/>
      <c r="G1092" s="9">
        <v>4401.0</v>
      </c>
      <c r="H1092" s="7" t="s">
        <v>21</v>
      </c>
      <c r="I1092" s="7"/>
      <c r="J1092" s="7" t="s">
        <v>170</v>
      </c>
      <c r="K1092" s="7" t="s">
        <v>23</v>
      </c>
      <c r="L1092" s="7"/>
      <c r="M1092" s="7"/>
      <c r="N1092" s="7"/>
      <c r="O1092" s="10"/>
      <c r="P1092" s="10"/>
      <c r="Q1092" s="7" t="s">
        <v>23</v>
      </c>
      <c r="R1092" s="7">
        <v>33.0</v>
      </c>
      <c r="S1092" s="7">
        <v>59.0</v>
      </c>
      <c r="T1092" s="7"/>
      <c r="U1092" s="7"/>
      <c r="V1092" s="7"/>
      <c r="W1092" s="10"/>
    </row>
    <row r="1093" ht="12.75" customHeight="1">
      <c r="A1093" s="7" t="str">
        <f>"27.05.2005 08:30:00"</f>
        <v>27.05.2005 08:30:00</v>
      </c>
      <c r="B1093" s="8" t="s">
        <v>99</v>
      </c>
      <c r="C1093" s="7" t="s">
        <v>131</v>
      </c>
      <c r="D1093" s="7">
        <v>81.0</v>
      </c>
      <c r="E1093" s="8">
        <v>61.0</v>
      </c>
      <c r="F1093" s="7"/>
      <c r="G1093" s="9">
        <v>4465.0</v>
      </c>
      <c r="H1093" s="7" t="s">
        <v>21</v>
      </c>
      <c r="I1093" s="7"/>
      <c r="J1093" s="7" t="s">
        <v>193</v>
      </c>
      <c r="K1093" s="7" t="s">
        <v>23</v>
      </c>
      <c r="L1093" s="7"/>
      <c r="M1093" s="7"/>
      <c r="N1093" s="7"/>
      <c r="O1093" s="10"/>
      <c r="P1093" s="10"/>
      <c r="Q1093" s="7" t="s">
        <v>23</v>
      </c>
      <c r="R1093" s="7">
        <v>33.0</v>
      </c>
      <c r="S1093" s="7">
        <v>12.0</v>
      </c>
      <c r="T1093" s="7"/>
      <c r="U1093" s="7"/>
      <c r="V1093" s="7"/>
      <c r="W1093" s="10"/>
    </row>
    <row r="1094" ht="12.75" customHeight="1">
      <c r="A1094" s="7" t="str">
        <f>"29.06.2005 19:30:00"</f>
        <v>29.06.2005 19:30:00</v>
      </c>
      <c r="B1094" s="8" t="s">
        <v>99</v>
      </c>
      <c r="C1094" s="7" t="s">
        <v>131</v>
      </c>
      <c r="D1094" s="7">
        <v>81.0</v>
      </c>
      <c r="E1094" s="8">
        <v>615.0</v>
      </c>
      <c r="F1094" s="7">
        <v>4.0</v>
      </c>
      <c r="G1094" s="9">
        <v>5238.0</v>
      </c>
      <c r="H1094" s="7" t="s">
        <v>21</v>
      </c>
      <c r="I1094" s="7"/>
      <c r="J1094" s="7" t="s">
        <v>136</v>
      </c>
      <c r="K1094" s="7" t="s">
        <v>35</v>
      </c>
      <c r="L1094" s="7"/>
      <c r="M1094" s="7"/>
      <c r="N1094" s="7"/>
      <c r="O1094" s="10"/>
      <c r="P1094" s="10"/>
      <c r="Q1094" s="7" t="s">
        <v>23</v>
      </c>
      <c r="R1094" s="7">
        <v>33.0</v>
      </c>
      <c r="S1094" s="7">
        <v>44.0</v>
      </c>
      <c r="T1094" s="7"/>
      <c r="U1094" s="7"/>
      <c r="V1094" s="7"/>
      <c r="W1094" s="10"/>
    </row>
    <row r="1095" ht="12.75" customHeight="1">
      <c r="A1095" s="7" t="str">
        <f>"01.05.2005 17:00:00"</f>
        <v>01.05.2005 17:00:00</v>
      </c>
      <c r="B1095" s="8" t="s">
        <v>99</v>
      </c>
      <c r="C1095" s="7" t="s">
        <v>131</v>
      </c>
      <c r="D1095" s="7">
        <v>81.0</v>
      </c>
      <c r="E1095" s="8">
        <v>625.0</v>
      </c>
      <c r="F1095" s="7">
        <v>4.0</v>
      </c>
      <c r="G1095" s="9">
        <v>2585.0</v>
      </c>
      <c r="H1095" s="7" t="s">
        <v>21</v>
      </c>
      <c r="I1095" s="7"/>
      <c r="J1095" s="7" t="s">
        <v>161</v>
      </c>
      <c r="K1095" s="7" t="s">
        <v>23</v>
      </c>
      <c r="L1095" s="7"/>
      <c r="M1095" s="7"/>
      <c r="N1095" s="7"/>
      <c r="O1095" s="10"/>
      <c r="P1095" s="10"/>
      <c r="Q1095" s="7" t="s">
        <v>23</v>
      </c>
      <c r="R1095" s="7">
        <v>33.0</v>
      </c>
      <c r="S1095" s="7">
        <v>66.0</v>
      </c>
      <c r="T1095" s="7"/>
      <c r="U1095" s="7"/>
      <c r="V1095" s="7"/>
      <c r="W1095" s="10"/>
    </row>
    <row r="1096" ht="12.75" customHeight="1">
      <c r="A1096" s="7" t="str">
        <f>"08.06.1915 10:00:00"</f>
        <v>08.06.1915 10:00:00</v>
      </c>
      <c r="B1096" s="8" t="s">
        <v>99</v>
      </c>
      <c r="C1096" s="7" t="s">
        <v>131</v>
      </c>
      <c r="D1096" s="7">
        <v>81.0</v>
      </c>
      <c r="E1096" s="8">
        <v>63.0</v>
      </c>
      <c r="F1096" s="7">
        <v>43.0</v>
      </c>
      <c r="G1096" s="9">
        <v>5028.0</v>
      </c>
      <c r="H1096" s="7" t="s">
        <v>21</v>
      </c>
      <c r="I1096" s="7"/>
      <c r="J1096" s="7" t="s">
        <v>144</v>
      </c>
      <c r="K1096" s="7" t="s">
        <v>23</v>
      </c>
      <c r="L1096" s="7"/>
      <c r="M1096" s="7"/>
      <c r="N1096" s="7"/>
      <c r="O1096" s="10"/>
      <c r="P1096" s="10"/>
      <c r="Q1096" s="7" t="s">
        <v>23</v>
      </c>
      <c r="R1096" s="7">
        <v>33.0</v>
      </c>
      <c r="S1096" s="7">
        <v>59.0</v>
      </c>
      <c r="T1096" s="7"/>
      <c r="U1096" s="7"/>
      <c r="V1096" s="7"/>
      <c r="W1096" s="10"/>
    </row>
    <row r="1097" ht="12.75" customHeight="1">
      <c r="A1097" s="7" t="str">
        <f>"24.05.2005 10:00:00"</f>
        <v>24.05.2005 10:00:00</v>
      </c>
      <c r="B1097" s="8" t="s">
        <v>99</v>
      </c>
      <c r="C1097" s="7" t="s">
        <v>131</v>
      </c>
      <c r="D1097" s="7">
        <v>81.0</v>
      </c>
      <c r="E1097" s="8">
        <v>64.0</v>
      </c>
      <c r="F1097" s="7">
        <v>43.0</v>
      </c>
      <c r="G1097" s="9">
        <v>4436.0</v>
      </c>
      <c r="H1097" s="7" t="s">
        <v>21</v>
      </c>
      <c r="I1097" s="7"/>
      <c r="J1097" s="7" t="s">
        <v>142</v>
      </c>
      <c r="K1097" s="7" t="s">
        <v>40</v>
      </c>
      <c r="L1097" s="7"/>
      <c r="M1097" s="7"/>
      <c r="N1097" s="7"/>
      <c r="O1097" s="10"/>
      <c r="P1097" s="10"/>
      <c r="Q1097" s="7" t="s">
        <v>23</v>
      </c>
      <c r="R1097" s="7">
        <v>33.0</v>
      </c>
      <c r="S1097" s="7">
        <v>20.0</v>
      </c>
      <c r="T1097" s="7"/>
      <c r="U1097" s="7"/>
      <c r="V1097" s="7"/>
      <c r="W1097" s="10"/>
    </row>
    <row r="1098" ht="12.75" customHeight="1">
      <c r="A1098" s="7" t="str">
        <f>"29.05.2005 09:00:00"</f>
        <v>29.05.2005 09:00:00</v>
      </c>
      <c r="B1098" s="8" t="s">
        <v>99</v>
      </c>
      <c r="C1098" s="7" t="s">
        <v>131</v>
      </c>
      <c r="D1098" s="7">
        <v>81.0</v>
      </c>
      <c r="E1098" s="8">
        <v>64.0</v>
      </c>
      <c r="F1098" s="7"/>
      <c r="G1098" s="9">
        <v>4901.0</v>
      </c>
      <c r="H1098" s="7" t="s">
        <v>21</v>
      </c>
      <c r="I1098" s="7"/>
      <c r="J1098" s="7" t="s">
        <v>146</v>
      </c>
      <c r="K1098" s="7" t="s">
        <v>23</v>
      </c>
      <c r="L1098" s="7"/>
      <c r="M1098" s="7"/>
      <c r="N1098" s="7"/>
      <c r="O1098" s="10"/>
      <c r="P1098" s="10"/>
      <c r="Q1098" s="7" t="s">
        <v>23</v>
      </c>
      <c r="R1098" s="7">
        <v>33.0</v>
      </c>
      <c r="S1098" s="7">
        <v>4.0</v>
      </c>
      <c r="T1098" s="7"/>
      <c r="U1098" s="7"/>
      <c r="V1098" s="7"/>
      <c r="W1098" s="10"/>
    </row>
    <row r="1099" ht="12.75" customHeight="1">
      <c r="A1099" s="7" t="str">
        <f>"29.04.2005 08:00:00"</f>
        <v>29.04.2005 08:00:00</v>
      </c>
      <c r="B1099" s="8" t="s">
        <v>99</v>
      </c>
      <c r="C1099" s="7" t="s">
        <v>131</v>
      </c>
      <c r="D1099" s="7">
        <v>81.0</v>
      </c>
      <c r="E1099" s="8">
        <v>65.0</v>
      </c>
      <c r="F1099" s="7">
        <v>4.0</v>
      </c>
      <c r="G1099" s="9">
        <v>2568.0</v>
      </c>
      <c r="H1099" s="7" t="s">
        <v>21</v>
      </c>
      <c r="I1099" s="7"/>
      <c r="J1099" s="7" t="s">
        <v>225</v>
      </c>
      <c r="K1099" s="7" t="s">
        <v>23</v>
      </c>
      <c r="L1099" s="7"/>
      <c r="M1099" s="7"/>
      <c r="N1099" s="7"/>
      <c r="O1099" s="10"/>
      <c r="P1099" s="10"/>
      <c r="Q1099" s="7" t="s">
        <v>23</v>
      </c>
      <c r="R1099" s="7">
        <v>33.0</v>
      </c>
      <c r="S1099" s="7">
        <v>16.0</v>
      </c>
      <c r="T1099" s="7"/>
      <c r="U1099" s="7"/>
      <c r="V1099" s="7"/>
      <c r="W1099" s="10"/>
    </row>
    <row r="1100" ht="12.75" customHeight="1">
      <c r="A1100" s="7" t="str">
        <f>"01.07.2005 08:30:00"</f>
        <v>01.07.2005 08:30:00</v>
      </c>
      <c r="B1100" s="8" t="s">
        <v>99</v>
      </c>
      <c r="C1100" s="7" t="s">
        <v>131</v>
      </c>
      <c r="D1100" s="7">
        <v>81.0</v>
      </c>
      <c r="E1100" s="8">
        <v>67.0</v>
      </c>
      <c r="F1100" s="7">
        <v>43.0</v>
      </c>
      <c r="G1100" s="9">
        <v>5241.0</v>
      </c>
      <c r="H1100" s="7" t="s">
        <v>21</v>
      </c>
      <c r="I1100" s="7"/>
      <c r="J1100" s="7" t="s">
        <v>182</v>
      </c>
      <c r="K1100" s="7" t="s">
        <v>23</v>
      </c>
      <c r="L1100" s="7"/>
      <c r="M1100" s="7"/>
      <c r="N1100" s="7"/>
      <c r="O1100" s="10"/>
      <c r="P1100" s="10"/>
      <c r="Q1100" s="7" t="s">
        <v>23</v>
      </c>
      <c r="R1100" s="7">
        <v>33.0</v>
      </c>
      <c r="S1100" s="7">
        <v>16.0</v>
      </c>
      <c r="T1100" s="7"/>
      <c r="U1100" s="7"/>
      <c r="V1100" s="7"/>
      <c r="W1100" s="10"/>
    </row>
    <row r="1101" ht="12.75" customHeight="1">
      <c r="A1101" s="7" t="str">
        <f>"26.04.2005 09:00:00"</f>
        <v>26.04.2005 09:00:00</v>
      </c>
      <c r="B1101" s="8" t="s">
        <v>99</v>
      </c>
      <c r="C1101" s="7" t="s">
        <v>131</v>
      </c>
      <c r="D1101" s="7">
        <v>81.0</v>
      </c>
      <c r="E1101" s="8">
        <v>68.0</v>
      </c>
      <c r="F1101" s="7">
        <v>42.0</v>
      </c>
      <c r="G1101" s="9">
        <v>2494.0</v>
      </c>
      <c r="H1101" s="7" t="s">
        <v>21</v>
      </c>
      <c r="I1101" s="7"/>
      <c r="J1101" s="7" t="s">
        <v>146</v>
      </c>
      <c r="K1101" s="7" t="s">
        <v>23</v>
      </c>
      <c r="L1101" s="7"/>
      <c r="M1101" s="7"/>
      <c r="N1101" s="7"/>
      <c r="O1101" s="10"/>
      <c r="P1101" s="10"/>
      <c r="Q1101" s="7" t="s">
        <v>23</v>
      </c>
      <c r="R1101" s="7">
        <v>33.0</v>
      </c>
      <c r="S1101" s="7">
        <v>16.0</v>
      </c>
      <c r="T1101" s="7"/>
      <c r="U1101" s="7"/>
      <c r="V1101" s="7"/>
      <c r="W1101" s="10"/>
    </row>
    <row r="1102" ht="12.75" customHeight="1">
      <c r="A1102" s="7" t="str">
        <f>"25.05.2005 17:00:00"</f>
        <v>25.05.2005 17:00:00</v>
      </c>
      <c r="B1102" s="8" t="s">
        <v>99</v>
      </c>
      <c r="C1102" s="7" t="s">
        <v>131</v>
      </c>
      <c r="D1102" s="7">
        <v>81.0</v>
      </c>
      <c r="E1102" s="8">
        <v>69.0</v>
      </c>
      <c r="F1102" s="7">
        <v>42.0</v>
      </c>
      <c r="G1102" s="9">
        <v>4451.0</v>
      </c>
      <c r="H1102" s="7" t="s">
        <v>21</v>
      </c>
      <c r="I1102" s="7"/>
      <c r="J1102" s="7" t="s">
        <v>132</v>
      </c>
      <c r="K1102" s="7" t="s">
        <v>23</v>
      </c>
      <c r="L1102" s="7"/>
      <c r="M1102" s="7"/>
      <c r="N1102" s="7"/>
      <c r="O1102" s="10"/>
      <c r="P1102" s="10"/>
      <c r="Q1102" s="7" t="s">
        <v>23</v>
      </c>
      <c r="R1102" s="7">
        <v>33.0</v>
      </c>
      <c r="S1102" s="7">
        <v>59.0</v>
      </c>
      <c r="T1102" s="7"/>
      <c r="U1102" s="7"/>
      <c r="V1102" s="7"/>
      <c r="W1102" s="10"/>
    </row>
    <row r="1103" ht="12.75" customHeight="1">
      <c r="A1103" s="7" t="str">
        <f>"19.07.2005 12:03:00"</f>
        <v>19.07.2005 12:03:00</v>
      </c>
      <c r="B1103" s="8" t="s">
        <v>99</v>
      </c>
      <c r="C1103" s="7" t="s">
        <v>131</v>
      </c>
      <c r="D1103" s="7">
        <v>82.0</v>
      </c>
      <c r="E1103" s="8">
        <v>49.0</v>
      </c>
      <c r="F1103" s="7">
        <v>41.0</v>
      </c>
      <c r="G1103" s="9">
        <v>5620.0</v>
      </c>
      <c r="H1103" s="7" t="s">
        <v>21</v>
      </c>
      <c r="I1103" s="7"/>
      <c r="J1103" s="7" t="s">
        <v>170</v>
      </c>
      <c r="K1103" s="7" t="s">
        <v>23</v>
      </c>
      <c r="L1103" s="7"/>
      <c r="M1103" s="7"/>
      <c r="N1103" s="7"/>
      <c r="O1103" s="10"/>
      <c r="P1103" s="10"/>
      <c r="Q1103" s="7" t="s">
        <v>23</v>
      </c>
      <c r="R1103" s="7">
        <v>33.0</v>
      </c>
      <c r="S1103" s="7">
        <v>44.0</v>
      </c>
      <c r="T1103" s="7"/>
      <c r="U1103" s="7"/>
      <c r="V1103" s="7"/>
      <c r="W1103" s="10"/>
    </row>
    <row r="1104" ht="12.75" customHeight="1">
      <c r="A1104" s="7" t="str">
        <f>"09.07.2005 08:00:00"</f>
        <v>09.07.2005 08:00:00</v>
      </c>
      <c r="B1104" s="8" t="s">
        <v>99</v>
      </c>
      <c r="C1104" s="7" t="s">
        <v>131</v>
      </c>
      <c r="D1104" s="7">
        <v>82.0</v>
      </c>
      <c r="E1104" s="8">
        <v>51.0</v>
      </c>
      <c r="F1104" s="7"/>
      <c r="G1104" s="9">
        <v>5276.0</v>
      </c>
      <c r="H1104" s="7" t="s">
        <v>21</v>
      </c>
      <c r="I1104" s="7"/>
      <c r="J1104" s="7" t="s">
        <v>183</v>
      </c>
      <c r="K1104" s="7" t="s">
        <v>23</v>
      </c>
      <c r="L1104" s="7"/>
      <c r="M1104" s="7"/>
      <c r="N1104" s="7"/>
      <c r="O1104" s="10"/>
      <c r="P1104" s="10"/>
      <c r="Q1104" s="7" t="s">
        <v>23</v>
      </c>
      <c r="R1104" s="7">
        <v>33.0</v>
      </c>
      <c r="S1104" s="7">
        <v>24.0</v>
      </c>
      <c r="T1104" s="7"/>
      <c r="U1104" s="7"/>
      <c r="V1104" s="7"/>
      <c r="W1104" s="10"/>
    </row>
    <row r="1105" ht="12.75" customHeight="1">
      <c r="A1105" s="7" t="str">
        <f>"29.05.2005 12:00:00"</f>
        <v>29.05.2005 12:00:00</v>
      </c>
      <c r="B1105" s="8" t="s">
        <v>99</v>
      </c>
      <c r="C1105" s="7" t="s">
        <v>131</v>
      </c>
      <c r="D1105" s="7">
        <v>82.0</v>
      </c>
      <c r="E1105" s="8">
        <v>5665.0</v>
      </c>
      <c r="F1105" s="7">
        <v>43.0</v>
      </c>
      <c r="G1105" s="9">
        <v>4149.0</v>
      </c>
      <c r="H1105" s="7" t="s">
        <v>21</v>
      </c>
      <c r="I1105" s="7"/>
      <c r="J1105" s="7" t="s">
        <v>144</v>
      </c>
      <c r="K1105" s="7" t="s">
        <v>23</v>
      </c>
      <c r="L1105" s="7"/>
      <c r="M1105" s="7"/>
      <c r="N1105" s="7"/>
      <c r="O1105" s="10"/>
      <c r="P1105" s="10"/>
      <c r="Q1105" s="7" t="s">
        <v>23</v>
      </c>
      <c r="R1105" s="7">
        <v>33.0</v>
      </c>
      <c r="S1105" s="7">
        <v>26.0</v>
      </c>
      <c r="T1105" s="7"/>
      <c r="U1105" s="7"/>
      <c r="V1105" s="7"/>
      <c r="W1105" s="10"/>
    </row>
    <row r="1106" ht="12.75" customHeight="1">
      <c r="A1106" s="7" t="str">
        <f>"04.06.2005 09:00:00"</f>
        <v>04.06.2005 09:00:00</v>
      </c>
      <c r="B1106" s="8" t="s">
        <v>99</v>
      </c>
      <c r="C1106" s="7" t="s">
        <v>131</v>
      </c>
      <c r="D1106" s="7">
        <v>82.0</v>
      </c>
      <c r="E1106" s="8">
        <v>57.0</v>
      </c>
      <c r="F1106" s="7">
        <v>44.0</v>
      </c>
      <c r="G1106" s="9">
        <v>4967.0</v>
      </c>
      <c r="H1106" s="7" t="s">
        <v>21</v>
      </c>
      <c r="I1106" s="7"/>
      <c r="J1106" s="7" t="s">
        <v>170</v>
      </c>
      <c r="K1106" s="7" t="s">
        <v>23</v>
      </c>
      <c r="L1106" s="7"/>
      <c r="M1106" s="7"/>
      <c r="N1106" s="7"/>
      <c r="O1106" s="10"/>
      <c r="P1106" s="10"/>
      <c r="Q1106" s="7" t="s">
        <v>23</v>
      </c>
      <c r="R1106" s="7">
        <v>33.0</v>
      </c>
      <c r="S1106" s="7">
        <v>59.0</v>
      </c>
      <c r="T1106" s="7"/>
      <c r="U1106" s="7"/>
      <c r="V1106" s="7"/>
      <c r="W1106" s="10"/>
    </row>
    <row r="1107" ht="12.75" customHeight="1">
      <c r="A1107" s="7" t="str">
        <f>"28.06.2005 09:03:00"</f>
        <v>28.06.2005 09:03:00</v>
      </c>
      <c r="B1107" s="8" t="s">
        <v>99</v>
      </c>
      <c r="C1107" s="7" t="s">
        <v>131</v>
      </c>
      <c r="D1107" s="7">
        <v>82.0</v>
      </c>
      <c r="E1107" s="8">
        <v>57.0</v>
      </c>
      <c r="F1107" s="7">
        <v>44.0</v>
      </c>
      <c r="G1107" s="9">
        <v>5223.0</v>
      </c>
      <c r="H1107" s="7" t="s">
        <v>21</v>
      </c>
      <c r="I1107" s="7"/>
      <c r="J1107" s="7" t="s">
        <v>133</v>
      </c>
      <c r="K1107" s="7" t="s">
        <v>23</v>
      </c>
      <c r="L1107" s="7"/>
      <c r="M1107" s="7"/>
      <c r="N1107" s="7"/>
      <c r="O1107" s="10"/>
      <c r="P1107" s="10"/>
      <c r="Q1107" s="7" t="s">
        <v>23</v>
      </c>
      <c r="R1107" s="7">
        <v>33.0</v>
      </c>
      <c r="S1107" s="7">
        <v>2.0</v>
      </c>
      <c r="T1107" s="7"/>
      <c r="U1107" s="7"/>
      <c r="V1107" s="7"/>
      <c r="W1107" s="10"/>
    </row>
    <row r="1108" ht="12.75" customHeight="1">
      <c r="A1108" s="7" t="str">
        <f>"01.06.2005 11:00:00"</f>
        <v>01.06.2005 11:00:00</v>
      </c>
      <c r="B1108" s="8" t="s">
        <v>99</v>
      </c>
      <c r="C1108" s="7" t="s">
        <v>131</v>
      </c>
      <c r="D1108" s="7">
        <v>82.0</v>
      </c>
      <c r="E1108" s="8">
        <v>585.0</v>
      </c>
      <c r="F1108" s="7">
        <v>44.0</v>
      </c>
      <c r="G1108" s="9">
        <v>4947.0</v>
      </c>
      <c r="H1108" s="7" t="s">
        <v>21</v>
      </c>
      <c r="I1108" s="7"/>
      <c r="J1108" s="7" t="s">
        <v>143</v>
      </c>
      <c r="K1108" s="7" t="s">
        <v>23</v>
      </c>
      <c r="L1108" s="7"/>
      <c r="M1108" s="7"/>
      <c r="N1108" s="7"/>
      <c r="O1108" s="10"/>
      <c r="P1108" s="10"/>
      <c r="Q1108" s="7" t="s">
        <v>23</v>
      </c>
      <c r="R1108" s="7">
        <v>33.0</v>
      </c>
      <c r="S1108" s="7">
        <v>44.0</v>
      </c>
      <c r="T1108" s="7"/>
      <c r="U1108" s="7"/>
      <c r="V1108" s="7"/>
      <c r="W1108" s="10"/>
    </row>
    <row r="1109" ht="12.75" customHeight="1">
      <c r="A1109" s="7" t="str">
        <f>"23.07.2005 09:03:00"</f>
        <v>23.07.2005 09:03:00</v>
      </c>
      <c r="B1109" s="8" t="s">
        <v>99</v>
      </c>
      <c r="C1109" s="7" t="s">
        <v>131</v>
      </c>
      <c r="D1109" s="7">
        <v>82.0</v>
      </c>
      <c r="E1109" s="8">
        <v>585.0</v>
      </c>
      <c r="F1109" s="7"/>
      <c r="G1109" s="9">
        <v>5635.0</v>
      </c>
      <c r="H1109" s="7" t="s">
        <v>21</v>
      </c>
      <c r="I1109" s="7"/>
      <c r="J1109" s="7" t="s">
        <v>170</v>
      </c>
      <c r="K1109" s="7" t="s">
        <v>23</v>
      </c>
      <c r="L1109" s="7"/>
      <c r="M1109" s="7"/>
      <c r="N1109" s="7"/>
      <c r="O1109" s="10"/>
      <c r="P1109" s="10"/>
      <c r="Q1109" s="7" t="s">
        <v>23</v>
      </c>
      <c r="R1109" s="7">
        <v>33.0</v>
      </c>
      <c r="S1109" s="7">
        <v>31.0</v>
      </c>
      <c r="T1109" s="7"/>
      <c r="U1109" s="7"/>
      <c r="V1109" s="7"/>
      <c r="W1109" s="10"/>
    </row>
    <row r="1110" ht="12.75" customHeight="1">
      <c r="A1110" s="7" t="str">
        <f>"01.05.2005 18:04:00"</f>
        <v>01.05.2005 18:04:00</v>
      </c>
      <c r="B1110" s="8" t="s">
        <v>99</v>
      </c>
      <c r="C1110" s="7" t="s">
        <v>131</v>
      </c>
      <c r="D1110" s="7">
        <v>82.0</v>
      </c>
      <c r="E1110" s="8">
        <v>6.0</v>
      </c>
      <c r="F1110" s="7">
        <v>4.0</v>
      </c>
      <c r="G1110" s="9">
        <v>2589.0</v>
      </c>
      <c r="H1110" s="7" t="s">
        <v>21</v>
      </c>
      <c r="I1110" s="7"/>
      <c r="J1110" s="7" t="s">
        <v>151</v>
      </c>
      <c r="K1110" s="7" t="s">
        <v>23</v>
      </c>
      <c r="L1110" s="7"/>
      <c r="M1110" s="7"/>
      <c r="N1110" s="7"/>
      <c r="O1110" s="10"/>
      <c r="P1110" s="10"/>
      <c r="Q1110" s="7" t="s">
        <v>23</v>
      </c>
      <c r="R1110" s="7">
        <v>33.0</v>
      </c>
      <c r="S1110" s="7">
        <v>2.0</v>
      </c>
      <c r="T1110" s="7"/>
      <c r="U1110" s="7"/>
      <c r="V1110" s="7"/>
      <c r="W1110" s="10"/>
    </row>
    <row r="1111" ht="12.75" customHeight="1">
      <c r="A1111" s="7" t="str">
        <f>"02.05.2005 08:00:00"</f>
        <v>02.05.2005 08:00:00</v>
      </c>
      <c r="B1111" s="8" t="s">
        <v>99</v>
      </c>
      <c r="C1111" s="7" t="s">
        <v>131</v>
      </c>
      <c r="D1111" s="7">
        <v>82.0</v>
      </c>
      <c r="E1111" s="8">
        <v>6.0</v>
      </c>
      <c r="F1111" s="7">
        <v>4.0</v>
      </c>
      <c r="G1111" s="9">
        <v>2594.0</v>
      </c>
      <c r="H1111" s="7" t="s">
        <v>21</v>
      </c>
      <c r="I1111" s="7"/>
      <c r="J1111" s="7" t="s">
        <v>156</v>
      </c>
      <c r="K1111" s="7" t="s">
        <v>23</v>
      </c>
      <c r="L1111" s="7"/>
      <c r="M1111" s="7"/>
      <c r="N1111" s="7"/>
      <c r="O1111" s="10"/>
      <c r="P1111" s="10"/>
      <c r="Q1111" s="7" t="s">
        <v>23</v>
      </c>
      <c r="R1111" s="7">
        <v>33.0</v>
      </c>
      <c r="S1111" s="7">
        <v>59.0</v>
      </c>
      <c r="T1111" s="7"/>
      <c r="U1111" s="7"/>
      <c r="V1111" s="7"/>
      <c r="W1111" s="10"/>
    </row>
    <row r="1112" ht="12.75" customHeight="1">
      <c r="A1112" s="7" t="str">
        <f>"23.05.2005 10:00:00"</f>
        <v>23.05.2005 10:00:00</v>
      </c>
      <c r="B1112" s="8" t="s">
        <v>99</v>
      </c>
      <c r="C1112" s="7" t="s">
        <v>131</v>
      </c>
      <c r="D1112" s="7">
        <v>82.0</v>
      </c>
      <c r="E1112" s="8">
        <v>6.0</v>
      </c>
      <c r="F1112" s="7">
        <v>43.0</v>
      </c>
      <c r="G1112" s="9">
        <v>4424.0</v>
      </c>
      <c r="H1112" s="7" t="s">
        <v>21</v>
      </c>
      <c r="I1112" s="7"/>
      <c r="J1112" s="7" t="s">
        <v>165</v>
      </c>
      <c r="K1112" s="7" t="s">
        <v>23</v>
      </c>
      <c r="L1112" s="7"/>
      <c r="M1112" s="7"/>
      <c r="N1112" s="7"/>
      <c r="O1112" s="10"/>
      <c r="P1112" s="10"/>
      <c r="Q1112" s="7" t="s">
        <v>23</v>
      </c>
      <c r="R1112" s="7">
        <v>33.0</v>
      </c>
      <c r="S1112" s="7">
        <v>59.0</v>
      </c>
      <c r="T1112" s="7"/>
      <c r="U1112" s="7"/>
      <c r="V1112" s="7"/>
      <c r="W1112" s="10"/>
    </row>
    <row r="1113" ht="12.75" customHeight="1">
      <c r="A1113" s="7" t="str">
        <f>"20.05.2005 07:01:00"</f>
        <v>20.05.2005 07:01:00</v>
      </c>
      <c r="B1113" s="8" t="s">
        <v>99</v>
      </c>
      <c r="C1113" s="7" t="s">
        <v>131</v>
      </c>
      <c r="D1113" s="7">
        <v>82.0</v>
      </c>
      <c r="E1113" s="8">
        <v>61.0</v>
      </c>
      <c r="F1113" s="7">
        <v>42.0</v>
      </c>
      <c r="G1113" s="9">
        <v>4336.0</v>
      </c>
      <c r="H1113" s="7" t="s">
        <v>21</v>
      </c>
      <c r="I1113" s="7"/>
      <c r="J1113" s="7" t="s">
        <v>144</v>
      </c>
      <c r="K1113" s="7" t="s">
        <v>23</v>
      </c>
      <c r="L1113" s="7"/>
      <c r="M1113" s="7"/>
      <c r="N1113" s="7"/>
      <c r="O1113" s="10"/>
      <c r="P1113" s="10"/>
      <c r="Q1113" s="7" t="s">
        <v>23</v>
      </c>
      <c r="R1113" s="7">
        <v>33.0</v>
      </c>
      <c r="S1113" s="7">
        <v>59.0</v>
      </c>
      <c r="T1113" s="7"/>
      <c r="U1113" s="7"/>
      <c r="V1113" s="7"/>
      <c r="W1113" s="10"/>
    </row>
    <row r="1114" ht="12.75" customHeight="1">
      <c r="A1114" s="7" t="str">
        <f>"01.05.2005 11:03:00"</f>
        <v>01.05.2005 11:03:00</v>
      </c>
      <c r="B1114" s="8" t="s">
        <v>99</v>
      </c>
      <c r="C1114" s="7" t="s">
        <v>131</v>
      </c>
      <c r="D1114" s="7">
        <v>82.0</v>
      </c>
      <c r="E1114" s="8">
        <v>62.0</v>
      </c>
      <c r="F1114" s="7">
        <v>4.0</v>
      </c>
      <c r="G1114" s="9">
        <v>2597.0</v>
      </c>
      <c r="H1114" s="7" t="s">
        <v>21</v>
      </c>
      <c r="I1114" s="7"/>
      <c r="J1114" s="7" t="s">
        <v>136</v>
      </c>
      <c r="K1114" s="7" t="s">
        <v>23</v>
      </c>
      <c r="L1114" s="7"/>
      <c r="M1114" s="7"/>
      <c r="N1114" s="7"/>
      <c r="O1114" s="10"/>
      <c r="P1114" s="10"/>
      <c r="Q1114" s="7" t="s">
        <v>23</v>
      </c>
      <c r="R1114" s="7">
        <v>33.0</v>
      </c>
      <c r="S1114" s="7">
        <v>26.0</v>
      </c>
      <c r="T1114" s="7"/>
      <c r="U1114" s="7"/>
      <c r="V1114" s="7"/>
      <c r="W1114" s="10"/>
    </row>
    <row r="1115" ht="12.75" customHeight="1">
      <c r="A1115" s="7" t="str">
        <f>"07.05.2005 17:00:00"</f>
        <v>07.05.2005 17:00:00</v>
      </c>
      <c r="B1115" s="8" t="s">
        <v>99</v>
      </c>
      <c r="C1115" s="7" t="s">
        <v>131</v>
      </c>
      <c r="D1115" s="7">
        <v>82.0</v>
      </c>
      <c r="E1115" s="8">
        <v>62.0</v>
      </c>
      <c r="F1115" s="7">
        <v>41.0</v>
      </c>
      <c r="G1115" s="9">
        <v>4238.0</v>
      </c>
      <c r="H1115" s="7" t="s">
        <v>21</v>
      </c>
      <c r="I1115" s="7"/>
      <c r="J1115" s="7" t="s">
        <v>161</v>
      </c>
      <c r="K1115" s="7" t="s">
        <v>23</v>
      </c>
      <c r="L1115" s="7"/>
      <c r="M1115" s="7"/>
      <c r="N1115" s="7"/>
      <c r="O1115" s="10"/>
      <c r="P1115" s="10"/>
      <c r="Q1115" s="7" t="s">
        <v>23</v>
      </c>
      <c r="R1115" s="7">
        <v>33.0</v>
      </c>
      <c r="S1115" s="7">
        <v>11.0</v>
      </c>
      <c r="T1115" s="7"/>
      <c r="U1115" s="7"/>
      <c r="V1115" s="7"/>
      <c r="W1115" s="10"/>
    </row>
    <row r="1116" ht="12.75" customHeight="1">
      <c r="A1116" s="7" t="str">
        <f>"25.05.2005 10:00:00"</f>
        <v>25.05.2005 10:00:00</v>
      </c>
      <c r="B1116" s="8" t="s">
        <v>99</v>
      </c>
      <c r="C1116" s="7" t="s">
        <v>131</v>
      </c>
      <c r="D1116" s="7">
        <v>82.0</v>
      </c>
      <c r="E1116" s="8">
        <v>62.0</v>
      </c>
      <c r="F1116" s="7">
        <v>43.0</v>
      </c>
      <c r="G1116" s="9">
        <v>4445.0</v>
      </c>
      <c r="H1116" s="7" t="s">
        <v>21</v>
      </c>
      <c r="I1116" s="7"/>
      <c r="J1116" s="7" t="s">
        <v>144</v>
      </c>
      <c r="K1116" s="7" t="s">
        <v>23</v>
      </c>
      <c r="L1116" s="7"/>
      <c r="M1116" s="7"/>
      <c r="N1116" s="7"/>
      <c r="O1116" s="10"/>
      <c r="P1116" s="10"/>
      <c r="Q1116" s="7" t="s">
        <v>23</v>
      </c>
      <c r="R1116" s="7">
        <v>33.0</v>
      </c>
      <c r="S1116" s="7">
        <v>26.0</v>
      </c>
      <c r="T1116" s="7"/>
      <c r="U1116" s="7"/>
      <c r="V1116" s="7"/>
      <c r="W1116" s="10"/>
    </row>
    <row r="1117" ht="12.75" customHeight="1">
      <c r="A1117" s="7" t="str">
        <f>"25.05.2005 19:00:00"</f>
        <v>25.05.2005 19:00:00</v>
      </c>
      <c r="B1117" s="8" t="s">
        <v>99</v>
      </c>
      <c r="C1117" s="7" t="s">
        <v>131</v>
      </c>
      <c r="D1117" s="7">
        <v>82.0</v>
      </c>
      <c r="E1117" s="8">
        <v>62.0</v>
      </c>
      <c r="F1117" s="7">
        <v>41.0</v>
      </c>
      <c r="G1117" s="9">
        <v>4452.0</v>
      </c>
      <c r="H1117" s="7" t="s">
        <v>21</v>
      </c>
      <c r="I1117" s="7"/>
      <c r="J1117" s="7" t="s">
        <v>154</v>
      </c>
      <c r="K1117" s="7" t="s">
        <v>23</v>
      </c>
      <c r="L1117" s="7"/>
      <c r="M1117" s="7"/>
      <c r="N1117" s="7"/>
      <c r="O1117" s="10"/>
      <c r="P1117" s="10"/>
      <c r="Q1117" s="7" t="s">
        <v>23</v>
      </c>
      <c r="R1117" s="7">
        <v>33.0</v>
      </c>
      <c r="S1117" s="7">
        <v>4.0</v>
      </c>
      <c r="T1117" s="7"/>
      <c r="U1117" s="7"/>
      <c r="V1117" s="7"/>
      <c r="W1117" s="10"/>
    </row>
    <row r="1118" ht="12.75" customHeight="1">
      <c r="A1118" s="7" t="str">
        <f>"15.05.2005 10:03:00"</f>
        <v>15.05.2005 10:03:00</v>
      </c>
      <c r="B1118" s="8" t="s">
        <v>99</v>
      </c>
      <c r="C1118" s="7" t="s">
        <v>131</v>
      </c>
      <c r="D1118" s="7">
        <v>82.0</v>
      </c>
      <c r="E1118" s="8">
        <v>625.0</v>
      </c>
      <c r="F1118" s="7">
        <v>41.0</v>
      </c>
      <c r="G1118" s="9">
        <v>4315.0</v>
      </c>
      <c r="H1118" s="7" t="s">
        <v>21</v>
      </c>
      <c r="I1118" s="7"/>
      <c r="J1118" s="7" t="s">
        <v>143</v>
      </c>
      <c r="K1118" s="7" t="s">
        <v>23</v>
      </c>
      <c r="L1118" s="7"/>
      <c r="M1118" s="7"/>
      <c r="N1118" s="7"/>
      <c r="O1118" s="10"/>
      <c r="P1118" s="10"/>
      <c r="Q1118" s="7" t="s">
        <v>23</v>
      </c>
      <c r="R1118" s="7">
        <v>33.0</v>
      </c>
      <c r="S1118" s="7">
        <v>59.0</v>
      </c>
      <c r="T1118" s="7"/>
      <c r="U1118" s="7"/>
      <c r="V1118" s="7"/>
      <c r="W1118" s="10"/>
    </row>
    <row r="1119" ht="12.75" customHeight="1">
      <c r="A1119" s="7" t="str">
        <f>"21.05.2005 13:00:00"</f>
        <v>21.05.2005 13:00:00</v>
      </c>
      <c r="B1119" s="8" t="s">
        <v>99</v>
      </c>
      <c r="C1119" s="7" t="s">
        <v>131</v>
      </c>
      <c r="D1119" s="7">
        <v>82.0</v>
      </c>
      <c r="E1119" s="8">
        <v>625.0</v>
      </c>
      <c r="F1119" s="7">
        <v>4.0</v>
      </c>
      <c r="G1119" s="9">
        <v>4376.0</v>
      </c>
      <c r="H1119" s="7" t="s">
        <v>21</v>
      </c>
      <c r="I1119" s="7"/>
      <c r="J1119" s="7" t="s">
        <v>178</v>
      </c>
      <c r="K1119" s="7" t="s">
        <v>23</v>
      </c>
      <c r="L1119" s="7"/>
      <c r="M1119" s="7"/>
      <c r="N1119" s="7"/>
      <c r="O1119" s="10"/>
      <c r="P1119" s="10"/>
      <c r="Q1119" s="7" t="s">
        <v>23</v>
      </c>
      <c r="R1119" s="7">
        <v>33.0</v>
      </c>
      <c r="S1119" s="7">
        <v>59.0</v>
      </c>
      <c r="T1119" s="7"/>
      <c r="U1119" s="7"/>
      <c r="V1119" s="7"/>
      <c r="W1119" s="10"/>
    </row>
    <row r="1120" ht="12.75" customHeight="1">
      <c r="A1120" s="7" t="str">
        <f>"14.05.2005 15:00:00"</f>
        <v>14.05.2005 15:00:00</v>
      </c>
      <c r="B1120" s="8" t="s">
        <v>99</v>
      </c>
      <c r="C1120" s="7" t="s">
        <v>131</v>
      </c>
      <c r="D1120" s="7">
        <v>82.0</v>
      </c>
      <c r="E1120" s="8">
        <v>63.0</v>
      </c>
      <c r="F1120" s="7">
        <v>44.0</v>
      </c>
      <c r="G1120" s="9">
        <v>4301.0</v>
      </c>
      <c r="H1120" s="7" t="s">
        <v>21</v>
      </c>
      <c r="I1120" s="7"/>
      <c r="J1120" s="7" t="s">
        <v>132</v>
      </c>
      <c r="K1120" s="7" t="s">
        <v>23</v>
      </c>
      <c r="L1120" s="7"/>
      <c r="M1120" s="7"/>
      <c r="N1120" s="7"/>
      <c r="O1120" s="10"/>
      <c r="P1120" s="10"/>
      <c r="Q1120" s="7" t="s">
        <v>23</v>
      </c>
      <c r="R1120" s="7">
        <v>33.0</v>
      </c>
      <c r="S1120" s="7">
        <v>59.0</v>
      </c>
      <c r="T1120" s="7"/>
      <c r="U1120" s="7"/>
      <c r="V1120" s="7"/>
      <c r="W1120" s="10"/>
    </row>
    <row r="1121" ht="12.75" customHeight="1">
      <c r="A1121" s="7" t="str">
        <f>"21.05.2005 08:03:00"</f>
        <v>21.05.2005 08:03:00</v>
      </c>
      <c r="B1121" s="8" t="s">
        <v>99</v>
      </c>
      <c r="C1121" s="7" t="s">
        <v>131</v>
      </c>
      <c r="D1121" s="7">
        <v>82.0</v>
      </c>
      <c r="E1121" s="8">
        <v>635.0</v>
      </c>
      <c r="F1121" s="7">
        <v>4.0</v>
      </c>
      <c r="G1121" s="9">
        <v>4362.0</v>
      </c>
      <c r="H1121" s="7" t="s">
        <v>21</v>
      </c>
      <c r="I1121" s="7"/>
      <c r="J1121" s="7" t="s">
        <v>215</v>
      </c>
      <c r="K1121" s="7" t="s">
        <v>23</v>
      </c>
      <c r="L1121" s="7"/>
      <c r="M1121" s="7"/>
      <c r="N1121" s="7"/>
      <c r="O1121" s="10"/>
      <c r="P1121" s="10"/>
      <c r="Q1121" s="7" t="s">
        <v>23</v>
      </c>
      <c r="R1121" s="7">
        <v>33.0</v>
      </c>
      <c r="S1121" s="7">
        <v>24.0</v>
      </c>
      <c r="T1121" s="7"/>
      <c r="U1121" s="7"/>
      <c r="V1121" s="7"/>
      <c r="W1121" s="10"/>
    </row>
    <row r="1122" ht="12.75" customHeight="1">
      <c r="A1122" s="7" t="str">
        <f>"20.05.2005 08:00:00"</f>
        <v>20.05.2005 08:00:00</v>
      </c>
      <c r="B1122" s="8" t="s">
        <v>99</v>
      </c>
      <c r="C1122" s="7" t="s">
        <v>131</v>
      </c>
      <c r="D1122" s="7">
        <v>82.0</v>
      </c>
      <c r="E1122" s="8">
        <v>64.0</v>
      </c>
      <c r="F1122" s="7">
        <v>42.0</v>
      </c>
      <c r="G1122" s="9">
        <v>4337.0</v>
      </c>
      <c r="H1122" s="7" t="s">
        <v>21</v>
      </c>
      <c r="I1122" s="7"/>
      <c r="J1122" s="7" t="s">
        <v>146</v>
      </c>
      <c r="K1122" s="7" t="s">
        <v>40</v>
      </c>
      <c r="L1122" s="7"/>
      <c r="M1122" s="7"/>
      <c r="N1122" s="7"/>
      <c r="O1122" s="10"/>
      <c r="P1122" s="10"/>
      <c r="Q1122" s="7" t="s">
        <v>23</v>
      </c>
      <c r="R1122" s="7">
        <v>33.0</v>
      </c>
      <c r="S1122" s="7">
        <v>66.0</v>
      </c>
      <c r="T1122" s="7"/>
      <c r="U1122" s="7"/>
      <c r="V1122" s="7"/>
      <c r="W1122" s="10"/>
    </row>
    <row r="1123" ht="12.75" customHeight="1">
      <c r="A1123" s="7" t="str">
        <f>"11.06.2005 13:00:00"</f>
        <v>11.06.2005 13:00:00</v>
      </c>
      <c r="B1123" s="8" t="s">
        <v>99</v>
      </c>
      <c r="C1123" s="7" t="s">
        <v>131</v>
      </c>
      <c r="D1123" s="7">
        <v>82.0</v>
      </c>
      <c r="E1123" s="8">
        <v>645.0</v>
      </c>
      <c r="F1123" s="7">
        <v>44.0</v>
      </c>
      <c r="G1123" s="9">
        <v>5053.0</v>
      </c>
      <c r="H1123" s="7" t="s">
        <v>21</v>
      </c>
      <c r="I1123" s="7"/>
      <c r="J1123" s="7" t="s">
        <v>136</v>
      </c>
      <c r="K1123" s="7" t="s">
        <v>23</v>
      </c>
      <c r="L1123" s="7"/>
      <c r="M1123" s="7"/>
      <c r="N1123" s="7"/>
      <c r="O1123" s="10"/>
      <c r="P1123" s="10"/>
      <c r="Q1123" s="7" t="s">
        <v>23</v>
      </c>
      <c r="R1123" s="7">
        <v>33.0</v>
      </c>
      <c r="S1123" s="7">
        <v>44.0</v>
      </c>
      <c r="T1123" s="7"/>
      <c r="U1123" s="7"/>
      <c r="V1123" s="7"/>
      <c r="W1123" s="10"/>
    </row>
    <row r="1124" ht="12.75" customHeight="1">
      <c r="A1124" s="7" t="str">
        <f>"07.06.2005 11:30:00"</f>
        <v>07.06.2005 11:30:00</v>
      </c>
      <c r="B1124" s="8" t="s">
        <v>99</v>
      </c>
      <c r="C1124" s="7" t="s">
        <v>131</v>
      </c>
      <c r="D1124" s="7">
        <v>82.0</v>
      </c>
      <c r="E1124" s="8">
        <v>65.0</v>
      </c>
      <c r="F1124" s="7">
        <v>41.0</v>
      </c>
      <c r="G1124" s="9">
        <v>5019.0</v>
      </c>
      <c r="H1124" s="7" t="s">
        <v>21</v>
      </c>
      <c r="I1124" s="7"/>
      <c r="J1124" s="7" t="s">
        <v>151</v>
      </c>
      <c r="K1124" s="7" t="s">
        <v>23</v>
      </c>
      <c r="L1124" s="7"/>
      <c r="M1124" s="7"/>
      <c r="N1124" s="7"/>
      <c r="O1124" s="10"/>
      <c r="P1124" s="10"/>
      <c r="Q1124" s="7" t="s">
        <v>23</v>
      </c>
      <c r="R1124" s="7">
        <v>33.0</v>
      </c>
      <c r="S1124" s="7">
        <v>59.0</v>
      </c>
      <c r="T1124" s="7"/>
      <c r="U1124" s="7"/>
      <c r="V1124" s="7"/>
      <c r="W1124" s="10"/>
    </row>
    <row r="1125" ht="12.75" customHeight="1">
      <c r="A1125" s="7" t="str">
        <f>"01.06.2005 07:30:00"</f>
        <v>01.06.2005 07:30:00</v>
      </c>
      <c r="B1125" s="8" t="s">
        <v>99</v>
      </c>
      <c r="C1125" s="7" t="s">
        <v>131</v>
      </c>
      <c r="D1125" s="7">
        <v>82.0</v>
      </c>
      <c r="E1125" s="8">
        <v>675.0</v>
      </c>
      <c r="F1125" s="7">
        <v>45.0</v>
      </c>
      <c r="G1125" s="9">
        <v>4943.0</v>
      </c>
      <c r="H1125" s="7" t="s">
        <v>21</v>
      </c>
      <c r="I1125" s="7"/>
      <c r="J1125" s="7" t="s">
        <v>151</v>
      </c>
      <c r="K1125" s="7" t="s">
        <v>23</v>
      </c>
      <c r="L1125" s="7"/>
      <c r="M1125" s="7"/>
      <c r="N1125" s="7"/>
      <c r="O1125" s="10"/>
      <c r="P1125" s="10"/>
      <c r="Q1125" s="7" t="s">
        <v>23</v>
      </c>
      <c r="R1125" s="7">
        <v>33.0</v>
      </c>
      <c r="S1125" s="7">
        <v>59.0</v>
      </c>
      <c r="T1125" s="7"/>
      <c r="U1125" s="7"/>
      <c r="V1125" s="7"/>
      <c r="W1125" s="10"/>
    </row>
    <row r="1126" ht="12.75" customHeight="1">
      <c r="A1126" s="7" t="str">
        <f>"27.05.2005 07:30:00"</f>
        <v>27.05.2005 07:30:00</v>
      </c>
      <c r="B1126" s="8" t="s">
        <v>99</v>
      </c>
      <c r="C1126" s="7" t="s">
        <v>131</v>
      </c>
      <c r="D1126" s="7">
        <v>82.0</v>
      </c>
      <c r="E1126" s="8">
        <v>68.0</v>
      </c>
      <c r="F1126" s="7"/>
      <c r="G1126" s="9">
        <v>4469.0</v>
      </c>
      <c r="H1126" s="7" t="s">
        <v>21</v>
      </c>
      <c r="I1126" s="7"/>
      <c r="J1126" s="7" t="s">
        <v>159</v>
      </c>
      <c r="K1126" s="7" t="s">
        <v>23</v>
      </c>
      <c r="L1126" s="7"/>
      <c r="M1126" s="7"/>
      <c r="N1126" s="7"/>
      <c r="O1126" s="10"/>
      <c r="P1126" s="10"/>
      <c r="Q1126" s="7" t="s">
        <v>23</v>
      </c>
      <c r="R1126" s="7">
        <v>33.0</v>
      </c>
      <c r="S1126" s="7">
        <v>59.0</v>
      </c>
      <c r="T1126" s="7"/>
      <c r="U1126" s="7"/>
      <c r="V1126" s="7"/>
      <c r="W1126" s="10"/>
    </row>
    <row r="1127" ht="12.75" customHeight="1">
      <c r="A1127" s="7" t="str">
        <f>"25.06.2005 10:00:00"</f>
        <v>25.06.2005 10:00:00</v>
      </c>
      <c r="B1127" s="8" t="s">
        <v>99</v>
      </c>
      <c r="C1127" s="7" t="s">
        <v>131</v>
      </c>
      <c r="D1127" s="7">
        <v>82.0</v>
      </c>
      <c r="E1127" s="8">
        <v>68.0</v>
      </c>
      <c r="F1127" s="7"/>
      <c r="G1127" s="9">
        <v>5222.0</v>
      </c>
      <c r="H1127" s="7" t="s">
        <v>21</v>
      </c>
      <c r="I1127" s="7"/>
      <c r="J1127" s="7" t="s">
        <v>173</v>
      </c>
      <c r="K1127" s="7" t="s">
        <v>23</v>
      </c>
      <c r="L1127" s="7"/>
      <c r="M1127" s="7"/>
      <c r="N1127" s="7"/>
      <c r="O1127" s="10"/>
      <c r="P1127" s="10"/>
      <c r="Q1127" s="7" t="s">
        <v>23</v>
      </c>
      <c r="R1127" s="7">
        <v>33.0</v>
      </c>
      <c r="S1127" s="7">
        <v>59.0</v>
      </c>
      <c r="T1127" s="7"/>
      <c r="U1127" s="7"/>
      <c r="V1127" s="7"/>
      <c r="W1127" s="10"/>
    </row>
    <row r="1128" ht="12.75" customHeight="1">
      <c r="A1128" s="7" t="str">
        <f>"15.05.2005 10:00:00"</f>
        <v>15.05.2005 10:00:00</v>
      </c>
      <c r="B1128" s="8" t="s">
        <v>99</v>
      </c>
      <c r="C1128" s="7" t="s">
        <v>131</v>
      </c>
      <c r="D1128" s="7">
        <v>82.0</v>
      </c>
      <c r="E1128" s="8">
        <v>69.0</v>
      </c>
      <c r="F1128" s="7">
        <v>41.0</v>
      </c>
      <c r="G1128" s="9">
        <v>4307.0</v>
      </c>
      <c r="H1128" s="7" t="s">
        <v>21</v>
      </c>
      <c r="I1128" s="7"/>
      <c r="J1128" s="7" t="s">
        <v>226</v>
      </c>
      <c r="K1128" s="7" t="s">
        <v>40</v>
      </c>
      <c r="L1128" s="7"/>
      <c r="M1128" s="7"/>
      <c r="N1128" s="7"/>
      <c r="O1128" s="10"/>
      <c r="P1128" s="10"/>
      <c r="Q1128" s="7" t="s">
        <v>23</v>
      </c>
      <c r="R1128" s="7">
        <v>33.0</v>
      </c>
      <c r="S1128" s="7">
        <v>51.0</v>
      </c>
      <c r="T1128" s="7"/>
      <c r="U1128" s="7"/>
      <c r="V1128" s="7"/>
      <c r="W1128" s="10"/>
    </row>
    <row r="1129" ht="12.75" customHeight="1">
      <c r="A1129" s="7" t="str">
        <f>"12.06.2005 20:30:00"</f>
        <v>12.06.2005 20:30:00</v>
      </c>
      <c r="B1129" s="8" t="s">
        <v>99</v>
      </c>
      <c r="C1129" s="7" t="s">
        <v>131</v>
      </c>
      <c r="D1129" s="7">
        <v>82.0</v>
      </c>
      <c r="E1129" s="8">
        <v>69.0</v>
      </c>
      <c r="F1129" s="7">
        <v>44.0</v>
      </c>
      <c r="G1129" s="9">
        <v>5062.0</v>
      </c>
      <c r="H1129" s="7" t="s">
        <v>21</v>
      </c>
      <c r="I1129" s="7"/>
      <c r="J1129" s="7" t="s">
        <v>135</v>
      </c>
      <c r="K1129" s="7" t="s">
        <v>35</v>
      </c>
      <c r="L1129" s="7"/>
      <c r="M1129" s="7"/>
      <c r="N1129" s="7"/>
      <c r="O1129" s="10"/>
      <c r="P1129" s="10"/>
      <c r="Q1129" s="7" t="s">
        <v>23</v>
      </c>
      <c r="R1129" s="7">
        <v>24.0</v>
      </c>
      <c r="S1129" s="7">
        <v>89.0</v>
      </c>
      <c r="T1129" s="7"/>
      <c r="U1129" s="7"/>
      <c r="V1129" s="7"/>
      <c r="W1129" s="10"/>
    </row>
    <row r="1130" ht="12.75" customHeight="1">
      <c r="A1130" s="7" t="str">
        <f>"28.05.2005 17:00:00"</f>
        <v>28.05.2005 17:00:00</v>
      </c>
      <c r="B1130" s="8" t="s">
        <v>99</v>
      </c>
      <c r="C1130" s="7" t="s">
        <v>131</v>
      </c>
      <c r="D1130" s="7">
        <v>82.0</v>
      </c>
      <c r="E1130" s="8">
        <v>7.0</v>
      </c>
      <c r="F1130" s="7">
        <v>45.0</v>
      </c>
      <c r="G1130" s="9">
        <v>4494.0</v>
      </c>
      <c r="H1130" s="7" t="s">
        <v>21</v>
      </c>
      <c r="I1130" s="7"/>
      <c r="J1130" s="7" t="s">
        <v>146</v>
      </c>
      <c r="K1130" s="7" t="s">
        <v>23</v>
      </c>
      <c r="L1130" s="7"/>
      <c r="M1130" s="7"/>
      <c r="N1130" s="7"/>
      <c r="O1130" s="10"/>
      <c r="P1130" s="10"/>
      <c r="Q1130" s="7" t="s">
        <v>23</v>
      </c>
      <c r="R1130" s="7">
        <v>33.0</v>
      </c>
      <c r="S1130" s="7">
        <v>51.0</v>
      </c>
      <c r="T1130" s="7"/>
      <c r="U1130" s="7"/>
      <c r="V1130" s="7"/>
      <c r="W1130" s="10"/>
    </row>
    <row r="1131" ht="12.75" customHeight="1">
      <c r="A1131" s="7" t="str">
        <f>"09.07.2005 19:03:00"</f>
        <v>09.07.2005 19:03:00</v>
      </c>
      <c r="B1131" s="8" t="s">
        <v>99</v>
      </c>
      <c r="C1131" s="7" t="s">
        <v>131</v>
      </c>
      <c r="D1131" s="7">
        <v>83.0</v>
      </c>
      <c r="E1131" s="8">
        <v>55.0</v>
      </c>
      <c r="F1131" s="7">
        <v>4.0</v>
      </c>
      <c r="G1131" s="9">
        <v>5281.0</v>
      </c>
      <c r="H1131" s="7" t="s">
        <v>21</v>
      </c>
      <c r="I1131" s="7"/>
      <c r="J1131" s="7" t="s">
        <v>170</v>
      </c>
      <c r="K1131" s="7" t="s">
        <v>35</v>
      </c>
      <c r="L1131" s="7"/>
      <c r="M1131" s="7"/>
      <c r="N1131" s="7"/>
      <c r="O1131" s="10"/>
      <c r="P1131" s="10"/>
      <c r="Q1131" s="7" t="s">
        <v>23</v>
      </c>
      <c r="R1131" s="7">
        <v>33.0</v>
      </c>
      <c r="S1131" s="7">
        <v>59.0</v>
      </c>
      <c r="T1131" s="7"/>
      <c r="U1131" s="7"/>
      <c r="V1131" s="7"/>
      <c r="W1131" s="10"/>
    </row>
    <row r="1132" ht="12.75" customHeight="1">
      <c r="A1132" s="7" t="str">
        <f>"20.05.2005 07:00:00"</f>
        <v>20.05.2005 07:00:00</v>
      </c>
      <c r="B1132" s="8" t="s">
        <v>99</v>
      </c>
      <c r="C1132" s="7" t="s">
        <v>131</v>
      </c>
      <c r="D1132" s="7">
        <v>83.0</v>
      </c>
      <c r="E1132" s="8">
        <v>5785.0</v>
      </c>
      <c r="F1132" s="7">
        <v>42.0</v>
      </c>
      <c r="G1132" s="9">
        <v>4122.0</v>
      </c>
      <c r="H1132" s="7" t="s">
        <v>21</v>
      </c>
      <c r="I1132" s="7"/>
      <c r="J1132" s="7" t="s">
        <v>224</v>
      </c>
      <c r="K1132" s="7" t="s">
        <v>23</v>
      </c>
      <c r="L1132" s="7"/>
      <c r="M1132" s="7"/>
      <c r="N1132" s="7"/>
      <c r="O1132" s="10"/>
      <c r="P1132" s="10"/>
      <c r="Q1132" s="7" t="s">
        <v>23</v>
      </c>
      <c r="R1132" s="7">
        <v>33.0</v>
      </c>
      <c r="S1132" s="7">
        <v>59.0</v>
      </c>
      <c r="T1132" s="7"/>
      <c r="U1132" s="7"/>
      <c r="V1132" s="7"/>
      <c r="W1132" s="10"/>
    </row>
    <row r="1133" ht="12.75" customHeight="1">
      <c r="A1133" s="7" t="str">
        <f>"22.05.2005 17:00:00"</f>
        <v>22.05.2005 17:00:00</v>
      </c>
      <c r="B1133" s="8" t="s">
        <v>99</v>
      </c>
      <c r="C1133" s="7" t="s">
        <v>131</v>
      </c>
      <c r="D1133" s="7">
        <v>83.0</v>
      </c>
      <c r="E1133" s="8">
        <v>61.0</v>
      </c>
      <c r="F1133" s="7">
        <v>41.0</v>
      </c>
      <c r="G1133" s="9">
        <v>4415.0</v>
      </c>
      <c r="H1133" s="7" t="s">
        <v>21</v>
      </c>
      <c r="I1133" s="7"/>
      <c r="J1133" s="7" t="s">
        <v>162</v>
      </c>
      <c r="K1133" s="7" t="s">
        <v>23</v>
      </c>
      <c r="L1133" s="7"/>
      <c r="M1133" s="7"/>
      <c r="N1133" s="7"/>
      <c r="O1133" s="10"/>
      <c r="P1133" s="10"/>
      <c r="Q1133" s="7" t="s">
        <v>23</v>
      </c>
      <c r="R1133" s="7">
        <v>33.0</v>
      </c>
      <c r="S1133" s="7">
        <v>24.0</v>
      </c>
      <c r="T1133" s="7"/>
      <c r="U1133" s="7"/>
      <c r="V1133" s="7"/>
      <c r="W1133" s="10"/>
    </row>
    <row r="1134" ht="12.75" customHeight="1">
      <c r="A1134" s="7" t="str">
        <f>"19.06.2005 15:00:00"</f>
        <v>19.06.2005 15:00:00</v>
      </c>
      <c r="B1134" s="8" t="s">
        <v>99</v>
      </c>
      <c r="C1134" s="7" t="s">
        <v>131</v>
      </c>
      <c r="D1134" s="7">
        <v>83.0</v>
      </c>
      <c r="E1134" s="8">
        <v>615.0</v>
      </c>
      <c r="F1134" s="7">
        <v>4.0</v>
      </c>
      <c r="G1134" s="9">
        <v>5209.0</v>
      </c>
      <c r="H1134" s="7" t="s">
        <v>21</v>
      </c>
      <c r="I1134" s="7"/>
      <c r="J1134" s="7" t="s">
        <v>137</v>
      </c>
      <c r="K1134" s="7" t="s">
        <v>23</v>
      </c>
      <c r="L1134" s="7"/>
      <c r="M1134" s="7"/>
      <c r="N1134" s="7"/>
      <c r="O1134" s="10"/>
      <c r="P1134" s="10"/>
      <c r="Q1134" s="7" t="s">
        <v>23</v>
      </c>
      <c r="R1134" s="7">
        <v>33.0</v>
      </c>
      <c r="S1134" s="7">
        <v>59.0</v>
      </c>
      <c r="T1134" s="7"/>
      <c r="U1134" s="7"/>
      <c r="V1134" s="7"/>
      <c r="W1134" s="10"/>
    </row>
    <row r="1135" ht="12.75" customHeight="1">
      <c r="A1135" s="7" t="str">
        <f>"20.05.2005 09:03:00"</f>
        <v>20.05.2005 09:03:00</v>
      </c>
      <c r="B1135" s="8" t="s">
        <v>99</v>
      </c>
      <c r="C1135" s="7" t="s">
        <v>131</v>
      </c>
      <c r="D1135" s="7">
        <v>83.0</v>
      </c>
      <c r="E1135" s="8">
        <v>63.0</v>
      </c>
      <c r="F1135" s="7">
        <v>44.0</v>
      </c>
      <c r="G1135" s="9">
        <v>4124.0</v>
      </c>
      <c r="H1135" s="7" t="s">
        <v>21</v>
      </c>
      <c r="I1135" s="7"/>
      <c r="J1135" s="7" t="s">
        <v>195</v>
      </c>
      <c r="K1135" s="7" t="s">
        <v>35</v>
      </c>
      <c r="L1135" s="7"/>
      <c r="M1135" s="7"/>
      <c r="N1135" s="7"/>
      <c r="O1135" s="10"/>
      <c r="P1135" s="10"/>
      <c r="Q1135" s="7" t="s">
        <v>23</v>
      </c>
      <c r="R1135" s="7">
        <v>33.0</v>
      </c>
      <c r="S1135" s="7">
        <v>24.0</v>
      </c>
      <c r="T1135" s="7"/>
      <c r="U1135" s="7"/>
      <c r="V1135" s="7"/>
      <c r="W1135" s="10"/>
    </row>
    <row r="1136" ht="12.75" customHeight="1">
      <c r="A1136" s="7" t="str">
        <f>"25.05.2005 10:00:00"</f>
        <v>25.05.2005 10:00:00</v>
      </c>
      <c r="B1136" s="8" t="s">
        <v>99</v>
      </c>
      <c r="C1136" s="7" t="s">
        <v>131</v>
      </c>
      <c r="D1136" s="7">
        <v>83.0</v>
      </c>
      <c r="E1136" s="8">
        <v>645.0</v>
      </c>
      <c r="F1136" s="7">
        <v>46.0</v>
      </c>
      <c r="G1136" s="9">
        <v>4446.0</v>
      </c>
      <c r="H1136" s="7" t="s">
        <v>21</v>
      </c>
      <c r="I1136" s="7"/>
      <c r="J1136" s="7" t="s">
        <v>136</v>
      </c>
      <c r="K1136" s="7" t="s">
        <v>23</v>
      </c>
      <c r="L1136" s="7"/>
      <c r="M1136" s="7"/>
      <c r="N1136" s="7"/>
      <c r="O1136" s="10"/>
      <c r="P1136" s="10"/>
      <c r="Q1136" s="7" t="s">
        <v>23</v>
      </c>
      <c r="R1136" s="7">
        <v>33.0</v>
      </c>
      <c r="S1136" s="7">
        <v>4.0</v>
      </c>
      <c r="T1136" s="7"/>
      <c r="U1136" s="7"/>
      <c r="V1136" s="7"/>
      <c r="W1136" s="10"/>
    </row>
    <row r="1137" ht="12.75" customHeight="1">
      <c r="A1137" s="7" t="str">
        <f>"21.05.2005 10:04:00"</f>
        <v>21.05.2005 10:04:00</v>
      </c>
      <c r="B1137" s="8" t="s">
        <v>99</v>
      </c>
      <c r="C1137" s="7" t="s">
        <v>131</v>
      </c>
      <c r="D1137" s="7">
        <v>83.0</v>
      </c>
      <c r="E1137" s="8">
        <v>65.0</v>
      </c>
      <c r="F1137" s="7">
        <v>4.0</v>
      </c>
      <c r="G1137" s="9">
        <v>4367.0</v>
      </c>
      <c r="H1137" s="7" t="s">
        <v>21</v>
      </c>
      <c r="I1137" s="7"/>
      <c r="J1137" s="7" t="s">
        <v>152</v>
      </c>
      <c r="K1137" s="7" t="s">
        <v>23</v>
      </c>
      <c r="L1137" s="7"/>
      <c r="M1137" s="7"/>
      <c r="N1137" s="7"/>
      <c r="O1137" s="10"/>
      <c r="P1137" s="10"/>
      <c r="Q1137" s="7" t="s">
        <v>23</v>
      </c>
      <c r="R1137" s="7">
        <v>33.0</v>
      </c>
      <c r="S1137" s="7">
        <v>44.0</v>
      </c>
      <c r="T1137" s="7"/>
      <c r="U1137" s="7"/>
      <c r="V1137" s="7"/>
      <c r="W1137" s="10"/>
    </row>
    <row r="1138" ht="12.75" customHeight="1">
      <c r="A1138" s="7" t="str">
        <f>"06.05.2005 12:00:00"</f>
        <v>06.05.2005 12:00:00</v>
      </c>
      <c r="B1138" s="8" t="s">
        <v>99</v>
      </c>
      <c r="C1138" s="7" t="s">
        <v>131</v>
      </c>
      <c r="D1138" s="7">
        <v>83.0</v>
      </c>
      <c r="E1138" s="8">
        <v>67.0</v>
      </c>
      <c r="F1138" s="7">
        <v>45.0</v>
      </c>
      <c r="G1138" s="9">
        <v>4222.0</v>
      </c>
      <c r="H1138" s="7" t="s">
        <v>21</v>
      </c>
      <c r="I1138" s="7"/>
      <c r="J1138" s="7" t="s">
        <v>136</v>
      </c>
      <c r="K1138" s="7" t="s">
        <v>23</v>
      </c>
      <c r="L1138" s="7"/>
      <c r="M1138" s="7"/>
      <c r="N1138" s="7"/>
      <c r="O1138" s="10"/>
      <c r="P1138" s="10"/>
      <c r="Q1138" s="7" t="s">
        <v>23</v>
      </c>
      <c r="R1138" s="7">
        <v>33.0</v>
      </c>
      <c r="S1138" s="7">
        <v>4.0</v>
      </c>
      <c r="T1138" s="7"/>
      <c r="U1138" s="7"/>
      <c r="V1138" s="7"/>
      <c r="W1138" s="10"/>
    </row>
    <row r="1139" ht="12.75" customHeight="1">
      <c r="A1139" s="7" t="str">
        <f>"21.05.2005 11:02:00"</f>
        <v>21.05.2005 11:02:00</v>
      </c>
      <c r="B1139" s="8" t="s">
        <v>99</v>
      </c>
      <c r="C1139" s="7" t="s">
        <v>131</v>
      </c>
      <c r="D1139" s="7">
        <v>83.0</v>
      </c>
      <c r="E1139" s="8">
        <v>67.0</v>
      </c>
      <c r="F1139" s="7">
        <v>4.0</v>
      </c>
      <c r="G1139" s="9">
        <v>4363.0</v>
      </c>
      <c r="H1139" s="7" t="s">
        <v>21</v>
      </c>
      <c r="I1139" s="7"/>
      <c r="J1139" s="7" t="s">
        <v>151</v>
      </c>
      <c r="K1139" s="7" t="s">
        <v>40</v>
      </c>
      <c r="L1139" s="7"/>
      <c r="M1139" s="7"/>
      <c r="N1139" s="7"/>
      <c r="O1139" s="10"/>
      <c r="P1139" s="10"/>
      <c r="Q1139" s="7" t="s">
        <v>23</v>
      </c>
      <c r="R1139" s="7">
        <v>33.0</v>
      </c>
      <c r="S1139" s="7">
        <v>59.0</v>
      </c>
      <c r="T1139" s="7"/>
      <c r="U1139" s="7"/>
      <c r="V1139" s="7"/>
      <c r="W1139" s="10"/>
    </row>
    <row r="1140" ht="12.75" customHeight="1">
      <c r="A1140" s="7" t="str">
        <f>"03.05.2005 18:03:00"</f>
        <v>03.05.2005 18:03:00</v>
      </c>
      <c r="B1140" s="8" t="s">
        <v>99</v>
      </c>
      <c r="C1140" s="7" t="s">
        <v>131</v>
      </c>
      <c r="D1140" s="7">
        <v>83.0</v>
      </c>
      <c r="E1140" s="8">
        <v>68.0</v>
      </c>
      <c r="F1140" s="7"/>
      <c r="G1140" s="9">
        <v>4210.0</v>
      </c>
      <c r="H1140" s="7" t="s">
        <v>21</v>
      </c>
      <c r="I1140" s="7"/>
      <c r="J1140" s="7" t="s">
        <v>135</v>
      </c>
      <c r="K1140" s="7" t="s">
        <v>40</v>
      </c>
      <c r="L1140" s="7"/>
      <c r="M1140" s="7"/>
      <c r="N1140" s="7"/>
      <c r="O1140" s="10"/>
      <c r="P1140" s="10"/>
      <c r="Q1140" s="7" t="s">
        <v>23</v>
      </c>
      <c r="R1140" s="7">
        <v>33.0</v>
      </c>
      <c r="S1140" s="7">
        <v>59.0</v>
      </c>
      <c r="T1140" s="7"/>
      <c r="U1140" s="7"/>
      <c r="V1140" s="7"/>
      <c r="W1140" s="10"/>
    </row>
    <row r="1141" ht="12.75" customHeight="1">
      <c r="A1141" s="7" t="str">
        <f>"16.05.2005 09:00:00"</f>
        <v>16.05.2005 09:00:00</v>
      </c>
      <c r="B1141" s="8" t="s">
        <v>99</v>
      </c>
      <c r="C1141" s="7" t="s">
        <v>131</v>
      </c>
      <c r="D1141" s="7">
        <v>83.0</v>
      </c>
      <c r="E1141" s="8">
        <v>68.0</v>
      </c>
      <c r="F1141" s="7">
        <v>5.0</v>
      </c>
      <c r="G1141" s="9">
        <v>4324.0</v>
      </c>
      <c r="H1141" s="7" t="s">
        <v>21</v>
      </c>
      <c r="I1141" s="7"/>
      <c r="J1141" s="7" t="s">
        <v>144</v>
      </c>
      <c r="K1141" s="7" t="s">
        <v>23</v>
      </c>
      <c r="L1141" s="7"/>
      <c r="M1141" s="7"/>
      <c r="N1141" s="7"/>
      <c r="O1141" s="10"/>
      <c r="P1141" s="10"/>
      <c r="Q1141" s="7" t="s">
        <v>23</v>
      </c>
      <c r="R1141" s="7">
        <v>33.0</v>
      </c>
      <c r="S1141" s="7">
        <v>34.0</v>
      </c>
      <c r="T1141" s="7"/>
      <c r="U1141" s="7"/>
      <c r="V1141" s="7"/>
      <c r="W1141" s="10"/>
    </row>
    <row r="1142" ht="12.75" customHeight="1">
      <c r="A1142" s="7" t="str">
        <f>"30.04.2005 10:00:00"</f>
        <v>30.04.2005 10:00:00</v>
      </c>
      <c r="B1142" s="8" t="s">
        <v>99</v>
      </c>
      <c r="C1142" s="7" t="s">
        <v>131</v>
      </c>
      <c r="D1142" s="7">
        <v>83.0</v>
      </c>
      <c r="E1142" s="8">
        <v>7.0</v>
      </c>
      <c r="F1142" s="7">
        <v>41.0</v>
      </c>
      <c r="G1142" s="9">
        <v>2575.0</v>
      </c>
      <c r="H1142" s="7" t="s">
        <v>21</v>
      </c>
      <c r="I1142" s="7"/>
      <c r="J1142" s="7" t="s">
        <v>159</v>
      </c>
      <c r="K1142" s="7" t="s">
        <v>23</v>
      </c>
      <c r="L1142" s="7"/>
      <c r="M1142" s="7"/>
      <c r="N1142" s="7"/>
      <c r="O1142" s="10"/>
      <c r="P1142" s="10"/>
      <c r="Q1142" s="7" t="s">
        <v>23</v>
      </c>
      <c r="R1142" s="7">
        <v>33.0</v>
      </c>
      <c r="S1142" s="7">
        <v>2.0</v>
      </c>
      <c r="T1142" s="7"/>
      <c r="U1142" s="7"/>
      <c r="V1142" s="7"/>
      <c r="W1142" s="10"/>
    </row>
    <row r="1143" ht="12.75" customHeight="1">
      <c r="A1143" s="7" t="str">
        <f>"10.05.2005 10:03:00"</f>
        <v>10.05.2005 10:03:00</v>
      </c>
      <c r="B1143" s="8" t="s">
        <v>99</v>
      </c>
      <c r="C1143" s="7" t="s">
        <v>131</v>
      </c>
      <c r="D1143" s="7">
        <v>83.0</v>
      </c>
      <c r="E1143" s="8">
        <v>7.0</v>
      </c>
      <c r="F1143" s="7">
        <v>41.0</v>
      </c>
      <c r="G1143" s="9">
        <v>4256.0</v>
      </c>
      <c r="H1143" s="7" t="s">
        <v>21</v>
      </c>
      <c r="I1143" s="7"/>
      <c r="J1143" s="7" t="s">
        <v>133</v>
      </c>
      <c r="K1143" s="7" t="s">
        <v>23</v>
      </c>
      <c r="L1143" s="7"/>
      <c r="M1143" s="7"/>
      <c r="N1143" s="7"/>
      <c r="O1143" s="10"/>
      <c r="P1143" s="10"/>
      <c r="Q1143" s="7" t="s">
        <v>23</v>
      </c>
      <c r="R1143" s="7">
        <v>33.0</v>
      </c>
      <c r="S1143" s="7">
        <v>59.0</v>
      </c>
      <c r="T1143" s="7"/>
      <c r="U1143" s="7"/>
      <c r="V1143" s="7"/>
      <c r="W1143" s="10"/>
    </row>
    <row r="1144" ht="12.75" customHeight="1">
      <c r="A1144" s="7" t="str">
        <f>"20.05.2005 09:03:00"</f>
        <v>20.05.2005 09:03:00</v>
      </c>
      <c r="B1144" s="8" t="s">
        <v>99</v>
      </c>
      <c r="C1144" s="7" t="s">
        <v>131</v>
      </c>
      <c r="D1144" s="7">
        <v>83.0</v>
      </c>
      <c r="E1144" s="8">
        <v>75.0</v>
      </c>
      <c r="F1144" s="7">
        <v>42.0</v>
      </c>
      <c r="G1144" s="9">
        <v>4339.0</v>
      </c>
      <c r="H1144" s="7" t="s">
        <v>21</v>
      </c>
      <c r="I1144" s="7"/>
      <c r="J1144" s="7" t="s">
        <v>176</v>
      </c>
      <c r="K1144" s="7" t="s">
        <v>23</v>
      </c>
      <c r="L1144" s="7"/>
      <c r="M1144" s="7"/>
      <c r="N1144" s="7"/>
      <c r="O1144" s="10"/>
      <c r="P1144" s="10"/>
      <c r="Q1144" s="7" t="s">
        <v>23</v>
      </c>
      <c r="R1144" s="7">
        <v>33.0</v>
      </c>
      <c r="S1144" s="7">
        <v>4.0</v>
      </c>
      <c r="T1144" s="7"/>
      <c r="U1144" s="7"/>
      <c r="V1144" s="7"/>
      <c r="W1144" s="10"/>
    </row>
    <row r="1145" ht="12.75" customHeight="1">
      <c r="A1145" s="7" t="str">
        <f>"07.05.2005 09:03:00"</f>
        <v>07.05.2005 09:03:00</v>
      </c>
      <c r="B1145" s="8" t="s">
        <v>99</v>
      </c>
      <c r="C1145" s="7" t="s">
        <v>131</v>
      </c>
      <c r="D1145" s="7">
        <v>83.0</v>
      </c>
      <c r="E1145" s="8">
        <v>77.0</v>
      </c>
      <c r="F1145" s="7">
        <v>42.0</v>
      </c>
      <c r="G1145" s="9">
        <v>4226.0</v>
      </c>
      <c r="H1145" s="7" t="s">
        <v>21</v>
      </c>
      <c r="I1145" s="7"/>
      <c r="J1145" s="7" t="s">
        <v>154</v>
      </c>
      <c r="K1145" s="7" t="s">
        <v>23</v>
      </c>
      <c r="L1145" s="7"/>
      <c r="M1145" s="7"/>
      <c r="N1145" s="7"/>
      <c r="O1145" s="10"/>
      <c r="P1145" s="10"/>
      <c r="Q1145" s="7" t="s">
        <v>23</v>
      </c>
      <c r="R1145" s="7">
        <v>33.0</v>
      </c>
      <c r="S1145" s="7">
        <v>59.0</v>
      </c>
      <c r="T1145" s="7"/>
      <c r="U1145" s="7"/>
      <c r="V1145" s="7"/>
      <c r="W1145" s="10"/>
    </row>
    <row r="1146" ht="12.75" customHeight="1">
      <c r="A1146" s="7" t="str">
        <f>"11.06.2005 14:00:00"</f>
        <v>11.06.2005 14:00:00</v>
      </c>
      <c r="B1146" s="8" t="s">
        <v>99</v>
      </c>
      <c r="C1146" s="7" t="s">
        <v>131</v>
      </c>
      <c r="D1146" s="7">
        <v>84.0</v>
      </c>
      <c r="E1146" s="8">
        <v>58.0</v>
      </c>
      <c r="F1146" s="7">
        <v>45.0</v>
      </c>
      <c r="G1146" s="9">
        <v>5054.0</v>
      </c>
      <c r="H1146" s="7" t="s">
        <v>21</v>
      </c>
      <c r="I1146" s="7"/>
      <c r="J1146" s="7" t="s">
        <v>143</v>
      </c>
      <c r="K1146" s="7" t="s">
        <v>23</v>
      </c>
      <c r="L1146" s="7"/>
      <c r="M1146" s="7"/>
      <c r="N1146" s="7"/>
      <c r="O1146" s="10"/>
      <c r="P1146" s="10"/>
      <c r="Q1146" s="7" t="s">
        <v>23</v>
      </c>
      <c r="R1146" s="7">
        <v>33.0</v>
      </c>
      <c r="S1146" s="7">
        <v>59.0</v>
      </c>
      <c r="T1146" s="7"/>
      <c r="U1146" s="7"/>
      <c r="V1146" s="7"/>
      <c r="W1146" s="10"/>
    </row>
    <row r="1147" ht="12.75" customHeight="1">
      <c r="A1147" s="7" t="str">
        <f>"11.06.2005"</f>
        <v>11.06.2005</v>
      </c>
      <c r="B1147" s="8" t="s">
        <v>99</v>
      </c>
      <c r="C1147" s="7" t="s">
        <v>131</v>
      </c>
      <c r="D1147" s="7">
        <v>84.0</v>
      </c>
      <c r="E1147" s="8">
        <v>59.0</v>
      </c>
      <c r="F1147" s="7">
        <v>45.0</v>
      </c>
      <c r="G1147" s="9">
        <v>5050.0</v>
      </c>
      <c r="H1147" s="7" t="s">
        <v>21</v>
      </c>
      <c r="I1147" s="7"/>
      <c r="J1147" s="7" t="s">
        <v>156</v>
      </c>
      <c r="K1147" s="7" t="s">
        <v>23</v>
      </c>
      <c r="L1147" s="7"/>
      <c r="M1147" s="7"/>
      <c r="N1147" s="7"/>
      <c r="O1147" s="10"/>
      <c r="P1147" s="10"/>
      <c r="Q1147" s="7" t="s">
        <v>23</v>
      </c>
      <c r="R1147" s="7">
        <v>33.0</v>
      </c>
      <c r="S1147" s="7">
        <v>4.0</v>
      </c>
      <c r="T1147" s="7"/>
      <c r="U1147" s="7"/>
      <c r="V1147" s="7"/>
      <c r="W1147" s="10"/>
    </row>
    <row r="1148" ht="12.75" customHeight="1">
      <c r="A1148" s="7" t="str">
        <f>"20.05.2005 07:00:00"</f>
        <v>20.05.2005 07:00:00</v>
      </c>
      <c r="B1148" s="8" t="s">
        <v>99</v>
      </c>
      <c r="C1148" s="7" t="s">
        <v>131</v>
      </c>
      <c r="D1148" s="7">
        <v>84.0</v>
      </c>
      <c r="E1148" s="8">
        <v>647.0</v>
      </c>
      <c r="F1148" s="7">
        <v>43.0</v>
      </c>
      <c r="G1148" s="9">
        <v>4120.0</v>
      </c>
      <c r="H1148" s="7" t="s">
        <v>21</v>
      </c>
      <c r="I1148" s="7"/>
      <c r="J1148" s="7" t="s">
        <v>195</v>
      </c>
      <c r="K1148" s="7" t="s">
        <v>23</v>
      </c>
      <c r="L1148" s="7"/>
      <c r="M1148" s="7"/>
      <c r="N1148" s="7"/>
      <c r="O1148" s="10"/>
      <c r="P1148" s="10"/>
      <c r="Q1148" s="7" t="s">
        <v>23</v>
      </c>
      <c r="R1148" s="7">
        <v>33.0</v>
      </c>
      <c r="S1148" s="7">
        <v>24.0</v>
      </c>
      <c r="T1148" s="7"/>
      <c r="U1148" s="7"/>
      <c r="V1148" s="7"/>
      <c r="W1148" s="10"/>
    </row>
    <row r="1149" ht="12.75" customHeight="1">
      <c r="A1149" s="7" t="str">
        <f>"03.06.2005 11:00:00"</f>
        <v>03.06.2005 11:00:00</v>
      </c>
      <c r="B1149" s="8" t="s">
        <v>99</v>
      </c>
      <c r="C1149" s="7" t="s">
        <v>131</v>
      </c>
      <c r="D1149" s="7">
        <v>84.0</v>
      </c>
      <c r="E1149" s="8">
        <v>66.0</v>
      </c>
      <c r="F1149" s="7">
        <v>42.0</v>
      </c>
      <c r="G1149" s="9">
        <v>4962.0</v>
      </c>
      <c r="H1149" s="7" t="s">
        <v>21</v>
      </c>
      <c r="I1149" s="7"/>
      <c r="J1149" s="7" t="s">
        <v>154</v>
      </c>
      <c r="K1149" s="7" t="s">
        <v>23</v>
      </c>
      <c r="L1149" s="7"/>
      <c r="M1149" s="7"/>
      <c r="N1149" s="7"/>
      <c r="O1149" s="10"/>
      <c r="P1149" s="10"/>
      <c r="Q1149" s="7" t="s">
        <v>23</v>
      </c>
      <c r="R1149" s="7">
        <v>33.0</v>
      </c>
      <c r="S1149" s="7">
        <v>59.0</v>
      </c>
      <c r="T1149" s="7"/>
      <c r="U1149" s="7"/>
      <c r="V1149" s="7"/>
      <c r="W1149" s="10"/>
    </row>
    <row r="1150" ht="12.75" customHeight="1">
      <c r="A1150" s="7" t="str">
        <f>"05.06.2005 10:00:00"</f>
        <v>05.06.2005 10:00:00</v>
      </c>
      <c r="B1150" s="8" t="s">
        <v>99</v>
      </c>
      <c r="C1150" s="7" t="s">
        <v>131</v>
      </c>
      <c r="D1150" s="7">
        <v>84.0</v>
      </c>
      <c r="E1150" s="8">
        <v>665.0</v>
      </c>
      <c r="F1150" s="7">
        <v>45.0</v>
      </c>
      <c r="G1150" s="9">
        <v>4980.0</v>
      </c>
      <c r="H1150" s="7" t="s">
        <v>21</v>
      </c>
      <c r="I1150" s="7"/>
      <c r="J1150" s="7" t="s">
        <v>196</v>
      </c>
      <c r="K1150" s="7" t="s">
        <v>23</v>
      </c>
      <c r="L1150" s="7"/>
      <c r="M1150" s="7"/>
      <c r="N1150" s="7"/>
      <c r="O1150" s="10"/>
      <c r="P1150" s="10"/>
      <c r="Q1150" s="7" t="s">
        <v>23</v>
      </c>
      <c r="R1150" s="7">
        <v>33.0</v>
      </c>
      <c r="S1150" s="7">
        <v>4.0</v>
      </c>
      <c r="T1150" s="7"/>
      <c r="U1150" s="7"/>
      <c r="V1150" s="7"/>
      <c r="W1150" s="10"/>
    </row>
    <row r="1151" ht="12.75" customHeight="1">
      <c r="A1151" s="7" t="str">
        <f>"03.06.2005 10:00:00"</f>
        <v>03.06.2005 10:00:00</v>
      </c>
      <c r="B1151" s="8" t="s">
        <v>99</v>
      </c>
      <c r="C1151" s="7" t="s">
        <v>131</v>
      </c>
      <c r="D1151" s="7">
        <v>84.0</v>
      </c>
      <c r="E1151" s="8">
        <v>69.0</v>
      </c>
      <c r="F1151" s="7">
        <v>44.0</v>
      </c>
      <c r="G1151" s="9">
        <v>4955.0</v>
      </c>
      <c r="H1151" s="7" t="s">
        <v>21</v>
      </c>
      <c r="I1151" s="7"/>
      <c r="J1151" s="7" t="s">
        <v>29</v>
      </c>
      <c r="K1151" s="7" t="s">
        <v>23</v>
      </c>
      <c r="L1151" s="7"/>
      <c r="M1151" s="7"/>
      <c r="N1151" s="7"/>
      <c r="O1151" s="10"/>
      <c r="P1151" s="10"/>
      <c r="Q1151" s="7" t="s">
        <v>23</v>
      </c>
      <c r="R1151" s="7">
        <v>33.0</v>
      </c>
      <c r="S1151" s="7">
        <v>2.0</v>
      </c>
      <c r="T1151" s="7"/>
      <c r="U1151" s="7"/>
      <c r="V1151" s="7"/>
      <c r="W1151" s="10"/>
    </row>
    <row r="1152" ht="12.75" customHeight="1">
      <c r="A1152" s="7" t="str">
        <f>"22.05.2005 08:00:00"</f>
        <v>22.05.2005 08:00:00</v>
      </c>
      <c r="B1152" s="8" t="s">
        <v>99</v>
      </c>
      <c r="C1152" s="7" t="s">
        <v>131</v>
      </c>
      <c r="D1152" s="7">
        <v>84.0</v>
      </c>
      <c r="E1152" s="8">
        <v>75.0</v>
      </c>
      <c r="F1152" s="7">
        <v>42.0</v>
      </c>
      <c r="G1152" s="9">
        <v>4408.0</v>
      </c>
      <c r="H1152" s="7" t="s">
        <v>21</v>
      </c>
      <c r="I1152" s="7"/>
      <c r="J1152" s="7" t="s">
        <v>161</v>
      </c>
      <c r="K1152" s="7" t="s">
        <v>23</v>
      </c>
      <c r="L1152" s="7"/>
      <c r="M1152" s="7"/>
      <c r="N1152" s="7"/>
      <c r="O1152" s="10"/>
      <c r="P1152" s="10"/>
      <c r="Q1152" s="7" t="s">
        <v>23</v>
      </c>
      <c r="R1152" s="7">
        <v>33.0</v>
      </c>
      <c r="S1152" s="7">
        <v>59.0</v>
      </c>
      <c r="T1152" s="7"/>
      <c r="U1152" s="7"/>
      <c r="V1152" s="7"/>
      <c r="W1152" s="10"/>
    </row>
    <row r="1153" ht="12.75" customHeight="1">
      <c r="A1153" s="7" t="str">
        <f>"21.06.2005 06:01:00"</f>
        <v>21.06.2005 06:01:00</v>
      </c>
      <c r="B1153" s="8" t="s">
        <v>99</v>
      </c>
      <c r="C1153" s="7" t="s">
        <v>131</v>
      </c>
      <c r="D1153" s="7">
        <v>84.0</v>
      </c>
      <c r="E1153" s="8">
        <v>72.0</v>
      </c>
      <c r="F1153" s="7"/>
      <c r="G1153" s="9">
        <v>5215.0</v>
      </c>
      <c r="H1153" s="7" t="s">
        <v>21</v>
      </c>
      <c r="I1153" s="7"/>
      <c r="J1153" s="7" t="s">
        <v>187</v>
      </c>
      <c r="K1153" s="7" t="s">
        <v>35</v>
      </c>
      <c r="L1153" s="7"/>
      <c r="M1153" s="7"/>
      <c r="N1153" s="7"/>
      <c r="O1153" s="10"/>
      <c r="P1153" s="10"/>
      <c r="Q1153" s="7" t="s">
        <v>23</v>
      </c>
      <c r="R1153" s="7">
        <v>33.0</v>
      </c>
      <c r="S1153" s="7">
        <v>16.0</v>
      </c>
      <c r="T1153" s="7"/>
      <c r="U1153" s="7"/>
      <c r="V1153" s="7"/>
      <c r="W1153" s="10"/>
    </row>
    <row r="1154" ht="12.75" customHeight="1">
      <c r="A1154" s="7" t="str">
        <f>"28.05.2005 15:00:00"</f>
        <v>28.05.2005 15:00:00</v>
      </c>
      <c r="B1154" s="8" t="s">
        <v>99</v>
      </c>
      <c r="C1154" s="7" t="s">
        <v>131</v>
      </c>
      <c r="D1154" s="7">
        <v>84.0</v>
      </c>
      <c r="E1154" s="8">
        <v>74.0</v>
      </c>
      <c r="F1154" s="7">
        <v>45.0</v>
      </c>
      <c r="G1154" s="9">
        <v>4496.0</v>
      </c>
      <c r="H1154" s="7" t="s">
        <v>21</v>
      </c>
      <c r="I1154" s="7"/>
      <c r="J1154" s="7" t="s">
        <v>146</v>
      </c>
      <c r="K1154" s="7" t="s">
        <v>23</v>
      </c>
      <c r="L1154" s="7"/>
      <c r="M1154" s="7"/>
      <c r="N1154" s="7"/>
      <c r="O1154" s="10"/>
      <c r="P1154" s="10"/>
      <c r="Q1154" s="7" t="s">
        <v>23</v>
      </c>
      <c r="R1154" s="7">
        <v>33.0</v>
      </c>
      <c r="S1154" s="7">
        <v>44.0</v>
      </c>
      <c r="T1154" s="7"/>
      <c r="U1154" s="7"/>
      <c r="V1154" s="7"/>
      <c r="W1154" s="10"/>
    </row>
    <row r="1155" ht="12.75" customHeight="1">
      <c r="A1155" s="7" t="str">
        <f>"07.05.2005 07:00:00"</f>
        <v>07.05.2005 07:00:00</v>
      </c>
      <c r="B1155" s="8" t="s">
        <v>99</v>
      </c>
      <c r="C1155" s="7" t="s">
        <v>131</v>
      </c>
      <c r="D1155" s="7">
        <v>84.0</v>
      </c>
      <c r="E1155" s="8">
        <v>81.0</v>
      </c>
      <c r="F1155" s="7">
        <v>44.0</v>
      </c>
      <c r="G1155" s="9">
        <v>4227.0</v>
      </c>
      <c r="H1155" s="7" t="s">
        <v>21</v>
      </c>
      <c r="I1155" s="7"/>
      <c r="J1155" s="7" t="s">
        <v>145</v>
      </c>
      <c r="K1155" s="7" t="s">
        <v>23</v>
      </c>
      <c r="L1155" s="7"/>
      <c r="M1155" s="7"/>
      <c r="N1155" s="7"/>
      <c r="O1155" s="10"/>
      <c r="P1155" s="10"/>
      <c r="Q1155" s="7" t="s">
        <v>23</v>
      </c>
      <c r="R1155" s="7">
        <v>33.0</v>
      </c>
      <c r="S1155" s="7">
        <v>26.0</v>
      </c>
      <c r="T1155" s="7"/>
      <c r="U1155" s="7"/>
      <c r="V1155" s="7"/>
      <c r="W1155" s="10"/>
    </row>
    <row r="1156" ht="12.75" customHeight="1">
      <c r="A1156" s="7" t="str">
        <f>"02.05.2005 12:04:00"</f>
        <v>02.05.2005 12:04:00</v>
      </c>
      <c r="B1156" s="8" t="s">
        <v>99</v>
      </c>
      <c r="C1156" s="7" t="s">
        <v>131</v>
      </c>
      <c r="D1156" s="7">
        <v>84.0</v>
      </c>
      <c r="E1156" s="8">
        <v>84.0</v>
      </c>
      <c r="F1156" s="7">
        <v>42.0</v>
      </c>
      <c r="G1156" s="9">
        <v>4206.0</v>
      </c>
      <c r="H1156" s="7" t="s">
        <v>21</v>
      </c>
      <c r="I1156" s="7"/>
      <c r="J1156" s="7" t="s">
        <v>161</v>
      </c>
      <c r="K1156" s="7" t="s">
        <v>40</v>
      </c>
      <c r="L1156" s="7"/>
      <c r="M1156" s="7"/>
      <c r="N1156" s="7"/>
      <c r="O1156" s="10"/>
      <c r="P1156" s="10"/>
      <c r="Q1156" s="7" t="s">
        <v>23</v>
      </c>
      <c r="R1156" s="7">
        <v>33.0</v>
      </c>
      <c r="S1156" s="7">
        <v>44.0</v>
      </c>
      <c r="T1156" s="7"/>
      <c r="U1156" s="7"/>
      <c r="V1156" s="7"/>
      <c r="W1156" s="10"/>
    </row>
    <row r="1157" ht="12.75" customHeight="1">
      <c r="A1157" s="7" t="str">
        <f>"16.05.2005 07:03:00"</f>
        <v>16.05.2005 07:03:00</v>
      </c>
      <c r="B1157" s="8" t="s">
        <v>99</v>
      </c>
      <c r="C1157" s="7" t="s">
        <v>131</v>
      </c>
      <c r="D1157" s="7">
        <v>85.0</v>
      </c>
      <c r="E1157" s="8">
        <v>54.0</v>
      </c>
      <c r="F1157" s="7">
        <v>45.0</v>
      </c>
      <c r="G1157" s="9">
        <v>4326.0</v>
      </c>
      <c r="H1157" s="7" t="s">
        <v>21</v>
      </c>
      <c r="I1157" s="7"/>
      <c r="J1157" s="7" t="s">
        <v>137</v>
      </c>
      <c r="K1157" s="7" t="s">
        <v>23</v>
      </c>
      <c r="L1157" s="7"/>
      <c r="M1157" s="7"/>
      <c r="N1157" s="7"/>
      <c r="O1157" s="10"/>
      <c r="P1157" s="10"/>
      <c r="Q1157" s="7" t="s">
        <v>23</v>
      </c>
      <c r="R1157" s="7">
        <v>33.0</v>
      </c>
      <c r="S1157" s="7">
        <v>59.0</v>
      </c>
      <c r="T1157" s="7"/>
      <c r="U1157" s="7"/>
      <c r="V1157" s="7"/>
      <c r="W1157" s="10"/>
    </row>
    <row r="1158" ht="12.75" customHeight="1">
      <c r="A1158" s="7" t="str">
        <f>"29.05.2005"</f>
        <v>29.05.2005</v>
      </c>
      <c r="B1158" s="8" t="s">
        <v>99</v>
      </c>
      <c r="C1158" s="7" t="s">
        <v>131</v>
      </c>
      <c r="D1158" s="7">
        <v>85.0</v>
      </c>
      <c r="E1158" s="8">
        <v>665.0</v>
      </c>
      <c r="F1158" s="7">
        <v>45.0</v>
      </c>
      <c r="G1158" s="9">
        <v>4917.0</v>
      </c>
      <c r="H1158" s="7" t="s">
        <v>21</v>
      </c>
      <c r="I1158" s="7"/>
      <c r="J1158" s="7" t="s">
        <v>182</v>
      </c>
      <c r="K1158" s="7" t="s">
        <v>35</v>
      </c>
      <c r="L1158" s="7"/>
      <c r="M1158" s="7"/>
      <c r="N1158" s="7"/>
      <c r="O1158" s="10"/>
      <c r="P1158" s="10"/>
      <c r="Q1158" s="7" t="s">
        <v>23</v>
      </c>
      <c r="R1158" s="7">
        <v>24.0</v>
      </c>
      <c r="S1158" s="7">
        <v>89.0</v>
      </c>
      <c r="T1158" s="7"/>
      <c r="U1158" s="7"/>
      <c r="V1158" s="7"/>
      <c r="W1158" s="10"/>
    </row>
    <row r="1159" ht="12.75" customHeight="1">
      <c r="A1159" s="7" t="str">
        <f>"04.06.2005 15:00:00"</f>
        <v>04.06.2005 15:00:00</v>
      </c>
      <c r="B1159" s="8" t="s">
        <v>99</v>
      </c>
      <c r="C1159" s="7" t="s">
        <v>131</v>
      </c>
      <c r="D1159" s="7">
        <v>85.0</v>
      </c>
      <c r="E1159" s="8">
        <v>73.0</v>
      </c>
      <c r="F1159" s="7">
        <v>44.0</v>
      </c>
      <c r="G1159" s="9">
        <v>4974.0</v>
      </c>
      <c r="H1159" s="7" t="s">
        <v>21</v>
      </c>
      <c r="I1159" s="7"/>
      <c r="J1159" s="7" t="s">
        <v>146</v>
      </c>
      <c r="K1159" s="7" t="s">
        <v>23</v>
      </c>
      <c r="L1159" s="7"/>
      <c r="M1159" s="7"/>
      <c r="N1159" s="7"/>
      <c r="O1159" s="10"/>
      <c r="P1159" s="10"/>
      <c r="Q1159" s="7" t="s">
        <v>23</v>
      </c>
      <c r="R1159" s="7">
        <v>33.0</v>
      </c>
      <c r="S1159" s="7">
        <v>24.0</v>
      </c>
      <c r="T1159" s="7"/>
      <c r="U1159" s="7"/>
      <c r="V1159" s="7"/>
      <c r="W1159" s="10"/>
    </row>
    <row r="1160" ht="12.75" customHeight="1">
      <c r="A1160" s="7" t="str">
        <f>"13.05.2005 07:03:00"</f>
        <v>13.05.2005 07:03:00</v>
      </c>
      <c r="B1160" s="8" t="s">
        <v>99</v>
      </c>
      <c r="C1160" s="7" t="s">
        <v>131</v>
      </c>
      <c r="D1160" s="7">
        <v>86.0</v>
      </c>
      <c r="E1160" s="8">
        <v>72.0</v>
      </c>
      <c r="F1160" s="7">
        <v>44.0</v>
      </c>
      <c r="G1160" s="9">
        <v>4276.0</v>
      </c>
      <c r="H1160" s="7" t="s">
        <v>21</v>
      </c>
      <c r="I1160" s="7"/>
      <c r="J1160" s="7" t="s">
        <v>221</v>
      </c>
      <c r="K1160" s="7" t="s">
        <v>23</v>
      </c>
      <c r="L1160" s="7"/>
      <c r="M1160" s="7"/>
      <c r="N1160" s="7"/>
      <c r="O1160" s="10"/>
      <c r="P1160" s="10"/>
      <c r="Q1160" s="7" t="s">
        <v>23</v>
      </c>
      <c r="R1160" s="7">
        <v>33.0</v>
      </c>
      <c r="S1160" s="7">
        <v>16.0</v>
      </c>
      <c r="T1160" s="7"/>
      <c r="U1160" s="7"/>
      <c r="V1160" s="7"/>
      <c r="W1160" s="10"/>
    </row>
    <row r="1161" ht="12.75" customHeight="1">
      <c r="A1161" s="7" t="str">
        <f>"17.06.2005 13:00:00"</f>
        <v>17.06.2005 13:00:00</v>
      </c>
      <c r="B1161" s="8" t="s">
        <v>99</v>
      </c>
      <c r="C1161" s="7" t="s">
        <v>131</v>
      </c>
      <c r="D1161" s="7">
        <v>87.0</v>
      </c>
      <c r="E1161" s="8">
        <v>655.0</v>
      </c>
      <c r="F1161" s="7">
        <v>45.0</v>
      </c>
      <c r="G1161" s="9">
        <v>5095.0</v>
      </c>
      <c r="H1161" s="7" t="s">
        <v>21</v>
      </c>
      <c r="I1161" s="7"/>
      <c r="J1161" s="7" t="s">
        <v>133</v>
      </c>
      <c r="K1161" s="7" t="s">
        <v>23</v>
      </c>
      <c r="L1161" s="7"/>
      <c r="M1161" s="7"/>
      <c r="N1161" s="7"/>
      <c r="O1161" s="10"/>
      <c r="P1161" s="10"/>
      <c r="Q1161" s="7" t="s">
        <v>23</v>
      </c>
      <c r="R1161" s="7">
        <v>33.0</v>
      </c>
      <c r="S1161" s="7">
        <v>44.0</v>
      </c>
      <c r="T1161" s="7"/>
      <c r="U1161" s="7"/>
      <c r="V1161" s="7"/>
      <c r="W1161" s="10"/>
    </row>
    <row r="1162" ht="12.75" customHeight="1">
      <c r="A1162" s="7" t="str">
        <f>"26.04.2005 08:00:00"</f>
        <v>26.04.2005 08:00:00</v>
      </c>
      <c r="B1162" s="8" t="s">
        <v>99</v>
      </c>
      <c r="C1162" s="7" t="s">
        <v>131</v>
      </c>
      <c r="D1162" s="7">
        <v>88.0</v>
      </c>
      <c r="E1162" s="8">
        <v>88.0</v>
      </c>
      <c r="F1162" s="7">
        <v>46.0</v>
      </c>
      <c r="G1162" s="9">
        <v>2495.0</v>
      </c>
      <c r="H1162" s="7" t="s">
        <v>21</v>
      </c>
      <c r="I1162" s="7"/>
      <c r="J1162" s="7" t="s">
        <v>177</v>
      </c>
      <c r="K1162" s="7" t="s">
        <v>23</v>
      </c>
      <c r="L1162" s="7"/>
      <c r="M1162" s="7"/>
      <c r="N1162" s="7"/>
      <c r="O1162" s="10"/>
      <c r="P1162" s="10"/>
      <c r="Q1162" s="7" t="s">
        <v>23</v>
      </c>
      <c r="R1162" s="7">
        <v>33.0</v>
      </c>
      <c r="S1162" s="7">
        <v>26.0</v>
      </c>
      <c r="T1162" s="7"/>
      <c r="U1162" s="7"/>
      <c r="V1162" s="7"/>
      <c r="W1162" s="10"/>
    </row>
    <row r="1163" ht="12.75" customHeight="1">
      <c r="A1163" s="7" t="str">
        <f>"29.05.2005 13:00:00"</f>
        <v>29.05.2005 13:00:00</v>
      </c>
      <c r="B1163" s="8" t="s">
        <v>99</v>
      </c>
      <c r="C1163" s="7" t="s">
        <v>131</v>
      </c>
      <c r="D1163" s="7">
        <v>95.0</v>
      </c>
      <c r="E1163" s="8">
        <v>95.0</v>
      </c>
      <c r="F1163" s="7">
        <v>5.0</v>
      </c>
      <c r="G1163" s="9">
        <v>4150.0</v>
      </c>
      <c r="H1163" s="7" t="s">
        <v>21</v>
      </c>
      <c r="I1163" s="7"/>
      <c r="J1163" s="7" t="s">
        <v>138</v>
      </c>
      <c r="K1163" s="7" t="s">
        <v>23</v>
      </c>
      <c r="L1163" s="7"/>
      <c r="M1163" s="7"/>
      <c r="N1163" s="7"/>
      <c r="O1163" s="10"/>
      <c r="P1163" s="10"/>
      <c r="Q1163" s="7" t="s">
        <v>23</v>
      </c>
      <c r="R1163" s="7">
        <v>33.0</v>
      </c>
      <c r="S1163" s="7">
        <v>59.0</v>
      </c>
      <c r="T1163" s="7"/>
      <c r="U1163" s="7"/>
      <c r="V1163" s="7"/>
      <c r="W1163" s="10"/>
    </row>
    <row r="1164" ht="12.75" customHeight="1">
      <c r="A1164" s="7" t="str">
        <f>"01.05.2005 17:00:00"</f>
        <v>01.05.2005 17:00:00</v>
      </c>
      <c r="B1164" s="8" t="s">
        <v>99</v>
      </c>
      <c r="C1164" s="7" t="s">
        <v>131</v>
      </c>
      <c r="D1164" s="7">
        <v>97.0</v>
      </c>
      <c r="E1164" s="8">
        <v>15.0</v>
      </c>
      <c r="F1164" s="7">
        <v>45.0</v>
      </c>
      <c r="G1164" s="9">
        <v>2586.0</v>
      </c>
      <c r="H1164" s="7" t="s">
        <v>21</v>
      </c>
      <c r="I1164" s="7"/>
      <c r="J1164" s="7" t="s">
        <v>145</v>
      </c>
      <c r="K1164" s="7" t="s">
        <v>23</v>
      </c>
      <c r="L1164" s="7"/>
      <c r="M1164" s="7"/>
      <c r="N1164" s="7"/>
      <c r="O1164" s="10"/>
      <c r="P1164" s="10"/>
      <c r="Q1164" s="7" t="s">
        <v>23</v>
      </c>
      <c r="R1164" s="7">
        <v>33.0</v>
      </c>
      <c r="S1164" s="7">
        <v>26.0</v>
      </c>
      <c r="T1164" s="7"/>
      <c r="U1164" s="7"/>
      <c r="V1164" s="7"/>
      <c r="W1164" s="10"/>
    </row>
    <row r="1165" ht="12.75" customHeight="1">
      <c r="A1165" s="7" t="str">
        <f>"10.06.2005 12:00:00"</f>
        <v>10.06.2005 12:00:00</v>
      </c>
      <c r="B1165" s="8" t="s">
        <v>99</v>
      </c>
      <c r="C1165" s="7" t="s">
        <v>131</v>
      </c>
      <c r="D1165" s="7">
        <v>98.0</v>
      </c>
      <c r="E1165" s="8">
        <v>12.0</v>
      </c>
      <c r="F1165" s="7">
        <v>5.0</v>
      </c>
      <c r="G1165" s="9">
        <v>5041.0</v>
      </c>
      <c r="H1165" s="7" t="s">
        <v>21</v>
      </c>
      <c r="I1165" s="7"/>
      <c r="J1165" s="7" t="s">
        <v>140</v>
      </c>
      <c r="K1165" s="7" t="s">
        <v>35</v>
      </c>
      <c r="L1165" s="7"/>
      <c r="M1165" s="7"/>
      <c r="N1165" s="7"/>
      <c r="O1165" s="10"/>
      <c r="P1165" s="10"/>
      <c r="Q1165" s="7" t="s">
        <v>23</v>
      </c>
      <c r="R1165" s="7">
        <v>33.0</v>
      </c>
      <c r="S1165" s="7">
        <v>2.0</v>
      </c>
      <c r="T1165" s="7"/>
      <c r="U1165" s="7"/>
      <c r="V1165" s="7"/>
      <c r="W1165" s="10"/>
    </row>
    <row r="1166" ht="12.75" customHeight="1">
      <c r="A1166" s="7" t="str">
        <f>"20.03.2005 17:03:00"</f>
        <v>20.03.2005 17:03:00</v>
      </c>
      <c r="B1166" s="8" t="s">
        <v>99</v>
      </c>
      <c r="C1166" s="7" t="s">
        <v>131</v>
      </c>
      <c r="D1166" s="7">
        <v>13.0</v>
      </c>
      <c r="E1166" s="8">
        <v>1193.0</v>
      </c>
      <c r="F1166" s="7">
        <v>55.0</v>
      </c>
      <c r="G1166" s="9">
        <v>4101.0</v>
      </c>
      <c r="H1166" s="7" t="s">
        <v>21</v>
      </c>
      <c r="I1166" s="7"/>
      <c r="J1166" s="7" t="s">
        <v>225</v>
      </c>
      <c r="K1166" s="7" t="s">
        <v>23</v>
      </c>
      <c r="L1166" s="7"/>
      <c r="M1166" s="7"/>
      <c r="N1166" s="7"/>
      <c r="O1166" s="10"/>
      <c r="P1166" s="10"/>
      <c r="Q1166" s="7" t="s">
        <v>23</v>
      </c>
      <c r="R1166" s="7">
        <v>33.0</v>
      </c>
      <c r="S1166" s="7">
        <v>12.0</v>
      </c>
      <c r="T1166" s="7"/>
      <c r="U1166" s="7"/>
      <c r="V1166" s="7"/>
      <c r="W1166" s="10"/>
    </row>
    <row r="1167" ht="12.75" customHeight="1">
      <c r="A1167" s="7" t="str">
        <f>"10.06.2005 08:30:00"</f>
        <v>10.06.2005 08:30:00</v>
      </c>
      <c r="B1167" s="8" t="s">
        <v>99</v>
      </c>
      <c r="C1167" s="7" t="s">
        <v>131</v>
      </c>
      <c r="D1167" s="7">
        <v>89.0</v>
      </c>
      <c r="E1167" s="8">
        <v>57.0</v>
      </c>
      <c r="F1167" s="7">
        <v>41.0</v>
      </c>
      <c r="G1167" s="9">
        <v>4165.0</v>
      </c>
      <c r="H1167" s="7" t="s">
        <v>21</v>
      </c>
      <c r="I1167" s="7"/>
      <c r="J1167" s="7" t="s">
        <v>143</v>
      </c>
      <c r="K1167" s="7" t="s">
        <v>23</v>
      </c>
      <c r="L1167" s="7"/>
      <c r="M1167" s="7"/>
      <c r="N1167" s="7"/>
      <c r="O1167" s="10"/>
      <c r="P1167" s="10"/>
      <c r="Q1167" s="7" t="s">
        <v>23</v>
      </c>
      <c r="R1167" s="7">
        <v>33.0</v>
      </c>
      <c r="S1167" s="7">
        <v>44.0</v>
      </c>
      <c r="T1167" s="7"/>
      <c r="U1167" s="7"/>
      <c r="V1167" s="7"/>
      <c r="W1167" s="10"/>
    </row>
    <row r="1168" ht="12.75" customHeight="1">
      <c r="A1168" s="7" t="str">
        <f>"29.07.2005 14:00:00"</f>
        <v>29.07.2005 14:00:00</v>
      </c>
      <c r="B1168" s="8" t="s">
        <v>99</v>
      </c>
      <c r="C1168" s="7" t="s">
        <v>131</v>
      </c>
      <c r="D1168" s="7">
        <v>59.0</v>
      </c>
      <c r="E1168" s="8">
        <v>21.0</v>
      </c>
      <c r="F1168" s="7">
        <v>3.0</v>
      </c>
      <c r="G1168" s="9">
        <v>5677.0</v>
      </c>
      <c r="H1168" s="7" t="s">
        <v>40</v>
      </c>
      <c r="I1168" s="7">
        <v>2.0</v>
      </c>
      <c r="J1168" s="7"/>
      <c r="K1168" s="7" t="s">
        <v>23</v>
      </c>
      <c r="L1168" s="7"/>
      <c r="M1168" s="7"/>
      <c r="N1168" s="7"/>
      <c r="O1168" s="10"/>
      <c r="P1168" s="10"/>
      <c r="Q1168" s="7" t="s">
        <v>23</v>
      </c>
      <c r="R1168" s="7">
        <v>33.0</v>
      </c>
      <c r="S1168" s="7">
        <v>24.0</v>
      </c>
      <c r="T1168" s="7"/>
      <c r="U1168" s="7"/>
      <c r="V1168" s="7"/>
      <c r="W1168" s="10"/>
    </row>
    <row r="1169" ht="12.75" customHeight="1">
      <c r="A1169" s="7" t="str">
        <f>"19.07.2005 10:00:00"</f>
        <v>19.07.2005 10:00:00</v>
      </c>
      <c r="B1169" s="8" t="s">
        <v>99</v>
      </c>
      <c r="C1169" s="7" t="s">
        <v>131</v>
      </c>
      <c r="D1169" s="7">
        <v>6.0</v>
      </c>
      <c r="E1169" s="8">
        <v>22.0</v>
      </c>
      <c r="F1169" s="7">
        <v>3.0</v>
      </c>
      <c r="G1169" s="9">
        <v>5623.0</v>
      </c>
      <c r="H1169" s="7" t="s">
        <v>40</v>
      </c>
      <c r="I1169" s="7">
        <v>2.0</v>
      </c>
      <c r="J1169" s="7"/>
      <c r="K1169" s="7" t="s">
        <v>23</v>
      </c>
      <c r="L1169" s="7"/>
      <c r="M1169" s="7"/>
      <c r="N1169" s="7"/>
      <c r="O1169" s="10"/>
      <c r="P1169" s="10"/>
      <c r="Q1169" s="7" t="s">
        <v>23</v>
      </c>
      <c r="R1169" s="7">
        <v>33.0</v>
      </c>
      <c r="S1169" s="7">
        <v>4.0</v>
      </c>
      <c r="T1169" s="7"/>
      <c r="U1169" s="7"/>
      <c r="V1169" s="7"/>
      <c r="W1169" s="10"/>
    </row>
    <row r="1170" ht="12.75" customHeight="1">
      <c r="A1170" s="7" t="str">
        <f>"31.07.2005 09:00:00"</f>
        <v>31.07.2005 09:00:00</v>
      </c>
      <c r="B1170" s="8" t="s">
        <v>99</v>
      </c>
      <c r="C1170" s="7" t="s">
        <v>131</v>
      </c>
      <c r="D1170" s="7">
        <v>6.0</v>
      </c>
      <c r="E1170" s="8">
        <v>22.0</v>
      </c>
      <c r="F1170" s="7">
        <v>3.0</v>
      </c>
      <c r="G1170" s="9">
        <v>5695.0</v>
      </c>
      <c r="H1170" s="7" t="s">
        <v>40</v>
      </c>
      <c r="I1170" s="7">
        <v>2.0</v>
      </c>
      <c r="J1170" s="7"/>
      <c r="K1170" s="7" t="s">
        <v>35</v>
      </c>
      <c r="L1170" s="7"/>
      <c r="M1170" s="7"/>
      <c r="N1170" s="7"/>
      <c r="O1170" s="10"/>
      <c r="P1170" s="10"/>
      <c r="Q1170" s="7" t="s">
        <v>23</v>
      </c>
      <c r="R1170" s="7">
        <v>26.0</v>
      </c>
      <c r="S1170" s="7">
        <v>89.0</v>
      </c>
      <c r="T1170" s="7"/>
      <c r="U1170" s="7"/>
      <c r="V1170" s="7"/>
      <c r="W1170" s="10"/>
    </row>
    <row r="1171" ht="12.75" customHeight="1">
      <c r="A1171" s="7" t="str">
        <f>"29.07.2005 10:00:00"</f>
        <v>29.07.2005 10:00:00</v>
      </c>
      <c r="B1171" s="8" t="s">
        <v>99</v>
      </c>
      <c r="C1171" s="7" t="s">
        <v>131</v>
      </c>
      <c r="D1171" s="7">
        <v>61.0</v>
      </c>
      <c r="E1171" s="8">
        <v>25.0</v>
      </c>
      <c r="F1171" s="7">
        <v>32.0</v>
      </c>
      <c r="G1171" s="9">
        <v>5675.0</v>
      </c>
      <c r="H1171" s="7" t="s">
        <v>40</v>
      </c>
      <c r="I1171" s="7">
        <v>2.0</v>
      </c>
      <c r="J1171" s="7"/>
      <c r="K1171" s="7" t="s">
        <v>23</v>
      </c>
      <c r="L1171" s="7"/>
      <c r="M1171" s="7"/>
      <c r="N1171" s="7"/>
      <c r="O1171" s="10"/>
      <c r="P1171" s="10"/>
      <c r="Q1171" s="7" t="s">
        <v>23</v>
      </c>
      <c r="R1171" s="7">
        <v>33.0</v>
      </c>
      <c r="S1171" s="7">
        <v>24.0</v>
      </c>
      <c r="T1171" s="7"/>
      <c r="U1171" s="7"/>
      <c r="V1171" s="7"/>
      <c r="W1171" s="10"/>
    </row>
    <row r="1172" ht="12.75" customHeight="1">
      <c r="A1172" s="7" t="str">
        <f>"31.07.2005 17:00:00"</f>
        <v>31.07.2005 17:00:00</v>
      </c>
      <c r="B1172" s="8" t="s">
        <v>99</v>
      </c>
      <c r="C1172" s="7" t="s">
        <v>131</v>
      </c>
      <c r="D1172" s="7">
        <v>62.0</v>
      </c>
      <c r="E1172" s="8">
        <v>22.0</v>
      </c>
      <c r="F1172" s="7"/>
      <c r="G1172" s="9">
        <v>5696.0</v>
      </c>
      <c r="H1172" s="7" t="s">
        <v>40</v>
      </c>
      <c r="I1172" s="7">
        <v>2.0</v>
      </c>
      <c r="J1172" s="7"/>
      <c r="K1172" s="7" t="s">
        <v>35</v>
      </c>
      <c r="L1172" s="7"/>
      <c r="M1172" s="7"/>
      <c r="N1172" s="7"/>
      <c r="O1172" s="10"/>
      <c r="P1172" s="10"/>
      <c r="Q1172" s="7" t="s">
        <v>23</v>
      </c>
      <c r="R1172" s="7">
        <v>26.0</v>
      </c>
      <c r="S1172" s="7">
        <v>89.0</v>
      </c>
      <c r="T1172" s="7"/>
      <c r="U1172" s="7"/>
      <c r="V1172" s="7"/>
      <c r="W1172" s="10"/>
    </row>
    <row r="1173" ht="12.75" customHeight="1">
      <c r="A1173" s="7" t="str">
        <f>"27.07.2005 10:03:00"</f>
        <v>27.07.2005 10:03:00</v>
      </c>
      <c r="B1173" s="8" t="s">
        <v>99</v>
      </c>
      <c r="C1173" s="7" t="s">
        <v>131</v>
      </c>
      <c r="D1173" s="7">
        <v>64.0</v>
      </c>
      <c r="E1173" s="8">
        <v>265.0</v>
      </c>
      <c r="F1173" s="7"/>
      <c r="G1173" s="9">
        <v>5669.0</v>
      </c>
      <c r="H1173" s="7" t="s">
        <v>40</v>
      </c>
      <c r="I1173" s="7">
        <v>2.0</v>
      </c>
      <c r="J1173" s="7"/>
      <c r="K1173" s="7" t="s">
        <v>23</v>
      </c>
      <c r="L1173" s="7"/>
      <c r="M1173" s="7"/>
      <c r="N1173" s="7"/>
      <c r="O1173" s="10"/>
      <c r="P1173" s="10"/>
      <c r="Q1173" s="7" t="s">
        <v>23</v>
      </c>
      <c r="R1173" s="7">
        <v>33.0</v>
      </c>
      <c r="S1173" s="7">
        <v>59.0</v>
      </c>
      <c r="T1173" s="7"/>
      <c r="U1173" s="7"/>
      <c r="V1173" s="7"/>
      <c r="W1173" s="10"/>
    </row>
    <row r="1174" ht="12.75" customHeight="1">
      <c r="A1174" s="7" t="str">
        <f>"27.07.2005 16:00:00"</f>
        <v>27.07.2005 16:00:00</v>
      </c>
      <c r="B1174" s="8" t="s">
        <v>99</v>
      </c>
      <c r="C1174" s="7" t="s">
        <v>131</v>
      </c>
      <c r="D1174" s="7">
        <v>65.0</v>
      </c>
      <c r="E1174" s="8">
        <v>265.0</v>
      </c>
      <c r="F1174" s="7"/>
      <c r="G1174" s="9">
        <v>5670.0</v>
      </c>
      <c r="H1174" s="7" t="s">
        <v>40</v>
      </c>
      <c r="I1174" s="7">
        <v>2.0</v>
      </c>
      <c r="J1174" s="7"/>
      <c r="K1174" s="7" t="s">
        <v>23</v>
      </c>
      <c r="L1174" s="7"/>
      <c r="M1174" s="7"/>
      <c r="N1174" s="7"/>
      <c r="O1174" s="10"/>
      <c r="P1174" s="10"/>
      <c r="Q1174" s="7" t="s">
        <v>23</v>
      </c>
      <c r="R1174" s="7">
        <v>33.0</v>
      </c>
      <c r="S1174" s="7">
        <v>59.0</v>
      </c>
      <c r="T1174" s="7"/>
      <c r="U1174" s="7"/>
      <c r="V1174" s="7"/>
      <c r="W1174" s="10"/>
    </row>
    <row r="1175" ht="12.75" customHeight="1">
      <c r="A1175" s="7" t="str">
        <f>"12.06.2005 14:00:00"</f>
        <v>12.06.2005 14:00:00</v>
      </c>
      <c r="B1175" s="8" t="s">
        <v>99</v>
      </c>
      <c r="C1175" s="7" t="s">
        <v>131</v>
      </c>
      <c r="D1175" s="7">
        <v>7.0</v>
      </c>
      <c r="E1175" s="8">
        <v>41.0</v>
      </c>
      <c r="F1175" s="7">
        <v>35.0</v>
      </c>
      <c r="G1175" s="9">
        <v>5060.0</v>
      </c>
      <c r="H1175" s="7" t="s">
        <v>40</v>
      </c>
      <c r="I1175" s="7">
        <v>2.0</v>
      </c>
      <c r="J1175" s="7"/>
      <c r="K1175" s="7" t="s">
        <v>23</v>
      </c>
      <c r="L1175" s="7"/>
      <c r="M1175" s="7"/>
      <c r="N1175" s="7"/>
      <c r="O1175" s="10"/>
      <c r="P1175" s="10"/>
      <c r="Q1175" s="7" t="s">
        <v>23</v>
      </c>
      <c r="R1175" s="7">
        <v>33.0</v>
      </c>
      <c r="S1175" s="7">
        <v>24.0</v>
      </c>
      <c r="T1175" s="7"/>
      <c r="U1175" s="7"/>
      <c r="V1175" s="7"/>
      <c r="W1175" s="10"/>
    </row>
    <row r="1176" ht="12.75" customHeight="1">
      <c r="A1176" s="7" t="str">
        <f>"22.05.2005 08:03:00"</f>
        <v>22.05.2005 08:03:00</v>
      </c>
      <c r="B1176" s="8" t="s">
        <v>99</v>
      </c>
      <c r="C1176" s="7" t="s">
        <v>131</v>
      </c>
      <c r="D1176" s="7">
        <v>72.0</v>
      </c>
      <c r="E1176" s="8">
        <v>44.0</v>
      </c>
      <c r="F1176" s="7">
        <v>35.0</v>
      </c>
      <c r="G1176" s="9">
        <v>4399.0</v>
      </c>
      <c r="H1176" s="7" t="s">
        <v>40</v>
      </c>
      <c r="I1176" s="7">
        <v>2.0</v>
      </c>
      <c r="J1176" s="7"/>
      <c r="K1176" s="7" t="s">
        <v>40</v>
      </c>
      <c r="L1176" s="7"/>
      <c r="M1176" s="7"/>
      <c r="N1176" s="7"/>
      <c r="O1176" s="10"/>
      <c r="P1176" s="10"/>
      <c r="Q1176" s="7" t="s">
        <v>23</v>
      </c>
      <c r="R1176" s="7">
        <v>15.0</v>
      </c>
      <c r="S1176" s="7">
        <v>30.0</v>
      </c>
      <c r="T1176" s="7"/>
      <c r="U1176" s="7"/>
      <c r="V1176" s="7"/>
      <c r="W1176" s="10"/>
    </row>
    <row r="1177" ht="12.75" customHeight="1">
      <c r="A1177" s="7" t="str">
        <f>"01.06.2005 19:00:00"</f>
        <v>01.06.2005 19:00:00</v>
      </c>
      <c r="B1177" s="8" t="s">
        <v>99</v>
      </c>
      <c r="C1177" s="7" t="s">
        <v>131</v>
      </c>
      <c r="D1177" s="7">
        <v>72.0</v>
      </c>
      <c r="E1177" s="8">
        <v>44.0</v>
      </c>
      <c r="F1177" s="7"/>
      <c r="G1177" s="9">
        <v>4951.0</v>
      </c>
      <c r="H1177" s="7" t="s">
        <v>40</v>
      </c>
      <c r="I1177" s="7">
        <v>2.0</v>
      </c>
      <c r="J1177" s="7"/>
      <c r="K1177" s="7" t="s">
        <v>23</v>
      </c>
      <c r="L1177" s="7"/>
      <c r="M1177" s="7"/>
      <c r="N1177" s="7"/>
      <c r="O1177" s="10"/>
      <c r="P1177" s="10"/>
      <c r="Q1177" s="7" t="s">
        <v>23</v>
      </c>
      <c r="R1177" s="7">
        <v>33.0</v>
      </c>
      <c r="S1177" s="7">
        <v>59.0</v>
      </c>
      <c r="T1177" s="7"/>
      <c r="U1177" s="7"/>
      <c r="V1177" s="7"/>
      <c r="W1177" s="10"/>
    </row>
    <row r="1178" ht="12.75" customHeight="1">
      <c r="A1178" s="7" t="str">
        <f>"12.06.2005 07:00:00"</f>
        <v>12.06.2005 07:00:00</v>
      </c>
      <c r="B1178" s="8" t="s">
        <v>99</v>
      </c>
      <c r="C1178" s="7" t="s">
        <v>131</v>
      </c>
      <c r="D1178" s="7">
        <v>73.0</v>
      </c>
      <c r="E1178" s="8">
        <v>44.0</v>
      </c>
      <c r="F1178" s="7"/>
      <c r="G1178" s="9">
        <v>5058.0</v>
      </c>
      <c r="H1178" s="7" t="s">
        <v>40</v>
      </c>
      <c r="I1178" s="7">
        <v>2.0</v>
      </c>
      <c r="J1178" s="7"/>
      <c r="K1178" s="7" t="s">
        <v>23</v>
      </c>
      <c r="L1178" s="7"/>
      <c r="M1178" s="7"/>
      <c r="N1178" s="7"/>
      <c r="O1178" s="10"/>
      <c r="P1178" s="10"/>
      <c r="Q1178" s="7" t="s">
        <v>23</v>
      </c>
      <c r="R1178" s="7">
        <v>33.0</v>
      </c>
      <c r="S1178" s="7">
        <v>24.0</v>
      </c>
      <c r="T1178" s="7"/>
      <c r="U1178" s="7"/>
      <c r="V1178" s="7"/>
      <c r="W1178" s="10"/>
    </row>
    <row r="1179" ht="12.75" customHeight="1">
      <c r="A1179" s="7" t="str">
        <f>"30.05.2005 12:03:00"</f>
        <v>30.05.2005 12:03:00</v>
      </c>
      <c r="B1179" s="8" t="s">
        <v>99</v>
      </c>
      <c r="C1179" s="7" t="s">
        <v>131</v>
      </c>
      <c r="D1179" s="7">
        <v>73.0</v>
      </c>
      <c r="E1179" s="8">
        <v>46.0</v>
      </c>
      <c r="F1179" s="7">
        <v>37.0</v>
      </c>
      <c r="G1179" s="9">
        <v>4927.0</v>
      </c>
      <c r="H1179" s="7" t="s">
        <v>40</v>
      </c>
      <c r="I1179" s="7">
        <v>2.0</v>
      </c>
      <c r="J1179" s="7"/>
      <c r="K1179" s="7" t="s">
        <v>23</v>
      </c>
      <c r="L1179" s="7"/>
      <c r="M1179" s="7"/>
      <c r="N1179" s="7"/>
      <c r="O1179" s="10"/>
      <c r="P1179" s="10"/>
      <c r="Q1179" s="7" t="s">
        <v>23</v>
      </c>
      <c r="R1179" s="7">
        <v>15.0</v>
      </c>
      <c r="S1179" s="7">
        <v>65.0</v>
      </c>
      <c r="T1179" s="7"/>
      <c r="U1179" s="7"/>
      <c r="V1179" s="7"/>
      <c r="W1179" s="10"/>
    </row>
    <row r="1180" ht="12.75" customHeight="1">
      <c r="A1180" s="7" t="str">
        <f>"21.05.2005 13:00:00"</f>
        <v>21.05.2005 13:00:00</v>
      </c>
      <c r="B1180" s="8" t="s">
        <v>99</v>
      </c>
      <c r="C1180" s="7" t="s">
        <v>131</v>
      </c>
      <c r="D1180" s="7">
        <v>73.0</v>
      </c>
      <c r="E1180" s="8">
        <v>52.0</v>
      </c>
      <c r="F1180" s="7">
        <v>37.0</v>
      </c>
      <c r="G1180" s="9">
        <v>4381.0</v>
      </c>
      <c r="H1180" s="7" t="s">
        <v>40</v>
      </c>
      <c r="I1180" s="7">
        <v>2.0</v>
      </c>
      <c r="J1180" s="7"/>
      <c r="K1180" s="7" t="s">
        <v>23</v>
      </c>
      <c r="L1180" s="7"/>
      <c r="M1180" s="7"/>
      <c r="N1180" s="7"/>
      <c r="O1180" s="10"/>
      <c r="P1180" s="10"/>
      <c r="Q1180" s="7" t="s">
        <v>23</v>
      </c>
      <c r="R1180" s="7">
        <v>33.0</v>
      </c>
      <c r="S1180" s="7">
        <v>59.0</v>
      </c>
      <c r="T1180" s="7"/>
      <c r="U1180" s="7"/>
      <c r="V1180" s="7"/>
      <c r="W1180" s="10"/>
    </row>
    <row r="1181" ht="12.75" customHeight="1">
      <c r="A1181" s="7" t="str">
        <f>"15.05.2005 20:00:00"</f>
        <v>15.05.2005 20:00:00</v>
      </c>
      <c r="B1181" s="8" t="s">
        <v>99</v>
      </c>
      <c r="C1181" s="7" t="s">
        <v>131</v>
      </c>
      <c r="D1181" s="7">
        <v>74.0</v>
      </c>
      <c r="E1181" s="8">
        <v>48.0</v>
      </c>
      <c r="F1181" s="7">
        <v>38.0</v>
      </c>
      <c r="G1181" s="9">
        <v>4323.0</v>
      </c>
      <c r="H1181" s="7" t="s">
        <v>40</v>
      </c>
      <c r="I1181" s="7">
        <v>2.0</v>
      </c>
      <c r="J1181" s="7"/>
      <c r="K1181" s="7" t="s">
        <v>23</v>
      </c>
      <c r="L1181" s="7"/>
      <c r="M1181" s="7"/>
      <c r="N1181" s="7"/>
      <c r="O1181" s="10"/>
      <c r="P1181" s="10"/>
      <c r="Q1181" s="7" t="s">
        <v>23</v>
      </c>
      <c r="R1181" s="7">
        <v>33.0</v>
      </c>
      <c r="S1181" s="7">
        <v>44.0</v>
      </c>
      <c r="T1181" s="7"/>
      <c r="U1181" s="7"/>
      <c r="V1181" s="7"/>
      <c r="W1181" s="10"/>
    </row>
    <row r="1182" ht="12.75" customHeight="1">
      <c r="A1182" s="7" t="str">
        <f>"03.06.2005 13:03:00"</f>
        <v>03.06.2005 13:03:00</v>
      </c>
      <c r="B1182" s="8" t="s">
        <v>99</v>
      </c>
      <c r="C1182" s="7" t="s">
        <v>131</v>
      </c>
      <c r="D1182" s="7">
        <v>75.0</v>
      </c>
      <c r="E1182" s="8">
        <v>47.0</v>
      </c>
      <c r="F1182" s="7">
        <v>37.0</v>
      </c>
      <c r="G1182" s="9">
        <v>4153.0</v>
      </c>
      <c r="H1182" s="7" t="s">
        <v>40</v>
      </c>
      <c r="I1182" s="7">
        <v>2.0</v>
      </c>
      <c r="J1182" s="7"/>
      <c r="K1182" s="7" t="s">
        <v>23</v>
      </c>
      <c r="L1182" s="7"/>
      <c r="M1182" s="7"/>
      <c r="N1182" s="7"/>
      <c r="O1182" s="10"/>
      <c r="P1182" s="10"/>
      <c r="Q1182" s="7" t="s">
        <v>23</v>
      </c>
      <c r="R1182" s="7">
        <v>8.0</v>
      </c>
      <c r="S1182" s="7">
        <v>279.0</v>
      </c>
      <c r="T1182" s="7"/>
      <c r="U1182" s="7"/>
      <c r="V1182" s="7"/>
      <c r="W1182" s="10"/>
    </row>
    <row r="1183" ht="12.75" customHeight="1">
      <c r="A1183" s="7" t="str">
        <f>"19.06.2005 17:30:00"</f>
        <v>19.06.2005 17:30:00</v>
      </c>
      <c r="B1183" s="8" t="s">
        <v>99</v>
      </c>
      <c r="C1183" s="7" t="s">
        <v>131</v>
      </c>
      <c r="D1183" s="7">
        <v>75.0</v>
      </c>
      <c r="E1183" s="8">
        <v>5.0</v>
      </c>
      <c r="F1183" s="7">
        <v>35.0</v>
      </c>
      <c r="G1183" s="9">
        <v>5212.0</v>
      </c>
      <c r="H1183" s="7" t="s">
        <v>40</v>
      </c>
      <c r="I1183" s="7">
        <v>2.0</v>
      </c>
      <c r="J1183" s="7"/>
      <c r="K1183" s="7" t="s">
        <v>23</v>
      </c>
      <c r="L1183" s="7"/>
      <c r="M1183" s="7"/>
      <c r="N1183" s="7"/>
      <c r="O1183" s="10"/>
      <c r="P1183" s="10"/>
      <c r="Q1183" s="7" t="s">
        <v>23</v>
      </c>
      <c r="R1183" s="7">
        <v>33.0</v>
      </c>
      <c r="S1183" s="7">
        <v>26.0</v>
      </c>
      <c r="T1183" s="7"/>
      <c r="U1183" s="7"/>
      <c r="V1183" s="7"/>
      <c r="W1183" s="10"/>
    </row>
    <row r="1184" ht="12.75" customHeight="1">
      <c r="A1184" s="7" t="str">
        <f>"28.05.2005 16:00:00"</f>
        <v>28.05.2005 16:00:00</v>
      </c>
      <c r="B1184" s="8" t="s">
        <v>99</v>
      </c>
      <c r="C1184" s="7" t="s">
        <v>131</v>
      </c>
      <c r="D1184" s="7">
        <v>75.0</v>
      </c>
      <c r="E1184" s="8">
        <v>52.0</v>
      </c>
      <c r="F1184" s="7">
        <v>38.0</v>
      </c>
      <c r="G1184" s="9">
        <v>4492.0</v>
      </c>
      <c r="H1184" s="7" t="s">
        <v>40</v>
      </c>
      <c r="I1184" s="7">
        <v>2.0</v>
      </c>
      <c r="J1184" s="7"/>
      <c r="K1184" s="7" t="s">
        <v>23</v>
      </c>
      <c r="L1184" s="7"/>
      <c r="M1184" s="7"/>
      <c r="N1184" s="7"/>
      <c r="O1184" s="10"/>
      <c r="P1184" s="10"/>
      <c r="Q1184" s="7" t="s">
        <v>23</v>
      </c>
      <c r="R1184" s="7">
        <v>31.0</v>
      </c>
      <c r="S1184" s="7">
        <v>201.0</v>
      </c>
      <c r="T1184" s="7"/>
      <c r="U1184" s="7"/>
      <c r="V1184" s="7"/>
      <c r="W1184" s="10"/>
    </row>
    <row r="1185" ht="12.75" customHeight="1">
      <c r="A1185" s="7" t="str">
        <f>"19.06.2005 18:00:00"</f>
        <v>19.06.2005 18:00:00</v>
      </c>
      <c r="B1185" s="8" t="s">
        <v>99</v>
      </c>
      <c r="C1185" s="7" t="s">
        <v>131</v>
      </c>
      <c r="D1185" s="7">
        <v>76.0</v>
      </c>
      <c r="E1185" s="8">
        <v>45.0</v>
      </c>
      <c r="F1185" s="7">
        <v>34.0</v>
      </c>
      <c r="G1185" s="9">
        <v>5213.0</v>
      </c>
      <c r="H1185" s="7" t="s">
        <v>40</v>
      </c>
      <c r="I1185" s="7">
        <v>2.0</v>
      </c>
      <c r="J1185" s="7"/>
      <c r="K1185" s="7" t="s">
        <v>23</v>
      </c>
      <c r="L1185" s="7"/>
      <c r="M1185" s="7"/>
      <c r="N1185" s="7"/>
      <c r="O1185" s="10"/>
      <c r="P1185" s="10"/>
      <c r="Q1185" s="7" t="s">
        <v>23</v>
      </c>
      <c r="R1185" s="7">
        <v>33.0</v>
      </c>
      <c r="S1185" s="7">
        <v>26.0</v>
      </c>
      <c r="T1185" s="7"/>
      <c r="U1185" s="7"/>
      <c r="V1185" s="7"/>
      <c r="W1185" s="10"/>
    </row>
    <row r="1186" ht="12.75" customHeight="1">
      <c r="A1186" s="7" t="str">
        <f>"11.05.2005 10:00:00"</f>
        <v>11.05.2005 10:00:00</v>
      </c>
      <c r="B1186" s="8" t="s">
        <v>99</v>
      </c>
      <c r="C1186" s="7" t="s">
        <v>131</v>
      </c>
      <c r="D1186" s="7">
        <v>76.0</v>
      </c>
      <c r="E1186" s="8">
        <v>4555.0</v>
      </c>
      <c r="F1186" s="7">
        <v>39.0</v>
      </c>
      <c r="G1186" s="9">
        <v>4113.0</v>
      </c>
      <c r="H1186" s="7" t="s">
        <v>40</v>
      </c>
      <c r="I1186" s="7">
        <v>2.0</v>
      </c>
      <c r="J1186" s="7"/>
      <c r="K1186" s="7" t="s">
        <v>35</v>
      </c>
      <c r="L1186" s="7"/>
      <c r="M1186" s="7"/>
      <c r="N1186" s="7"/>
      <c r="O1186" s="10"/>
      <c r="P1186" s="10"/>
      <c r="Q1186" s="7" t="s">
        <v>23</v>
      </c>
      <c r="R1186" s="7">
        <v>28.0</v>
      </c>
      <c r="S1186" s="7">
        <v>79.0</v>
      </c>
      <c r="T1186" s="7"/>
      <c r="U1186" s="7"/>
      <c r="V1186" s="7"/>
      <c r="W1186" s="10"/>
    </row>
    <row r="1187" ht="12.75" customHeight="1">
      <c r="A1187" s="7" t="str">
        <f>"27.05.2005 10:00:00"</f>
        <v>27.05.2005 10:00:00</v>
      </c>
      <c r="B1187" s="8" t="s">
        <v>99</v>
      </c>
      <c r="C1187" s="7" t="s">
        <v>131</v>
      </c>
      <c r="D1187" s="7">
        <v>76.0</v>
      </c>
      <c r="E1187" s="8">
        <v>48.0</v>
      </c>
      <c r="F1187" s="7">
        <v>39.0</v>
      </c>
      <c r="G1187" s="9">
        <v>4473.0</v>
      </c>
      <c r="H1187" s="7" t="s">
        <v>40</v>
      </c>
      <c r="I1187" s="7">
        <v>2.0</v>
      </c>
      <c r="J1187" s="7"/>
      <c r="K1187" s="7" t="s">
        <v>23</v>
      </c>
      <c r="L1187" s="7"/>
      <c r="M1187" s="7"/>
      <c r="N1187" s="7"/>
      <c r="O1187" s="10"/>
      <c r="P1187" s="10"/>
      <c r="Q1187" s="7" t="s">
        <v>23</v>
      </c>
      <c r="R1187" s="7">
        <v>1.0</v>
      </c>
      <c r="S1187" s="7">
        <v>59.0</v>
      </c>
      <c r="T1187" s="7"/>
      <c r="U1187" s="7"/>
      <c r="V1187" s="7"/>
      <c r="W1187" s="10"/>
    </row>
    <row r="1188" ht="12.75" customHeight="1">
      <c r="A1188" s="7" t="str">
        <f>"13.05.2005 17:00:00"</f>
        <v>13.05.2005 17:00:00</v>
      </c>
      <c r="B1188" s="8" t="s">
        <v>99</v>
      </c>
      <c r="C1188" s="7" t="s">
        <v>131</v>
      </c>
      <c r="D1188" s="7">
        <v>76.0</v>
      </c>
      <c r="E1188" s="8">
        <v>5.0</v>
      </c>
      <c r="F1188" s="7">
        <v>39.0</v>
      </c>
      <c r="G1188" s="9">
        <v>4280.0</v>
      </c>
      <c r="H1188" s="7" t="s">
        <v>40</v>
      </c>
      <c r="I1188" s="7">
        <v>2.0</v>
      </c>
      <c r="J1188" s="7"/>
      <c r="K1188" s="7" t="s">
        <v>40</v>
      </c>
      <c r="L1188" s="7"/>
      <c r="M1188" s="7"/>
      <c r="N1188" s="7"/>
      <c r="O1188" s="10"/>
      <c r="P1188" s="10"/>
      <c r="Q1188" s="7" t="s">
        <v>23</v>
      </c>
      <c r="R1188" s="7">
        <v>33.0</v>
      </c>
      <c r="S1188" s="7">
        <v>24.0</v>
      </c>
      <c r="T1188" s="7"/>
      <c r="U1188" s="7"/>
      <c r="V1188" s="7"/>
      <c r="W1188" s="10"/>
    </row>
    <row r="1189" ht="12.75" customHeight="1">
      <c r="A1189" s="7" t="str">
        <f>"13.05.2005 18:00:00"</f>
        <v>13.05.2005 18:00:00</v>
      </c>
      <c r="B1189" s="8" t="s">
        <v>99</v>
      </c>
      <c r="C1189" s="7" t="s">
        <v>131</v>
      </c>
      <c r="D1189" s="7">
        <v>76.0</v>
      </c>
      <c r="E1189" s="8">
        <v>5.0</v>
      </c>
      <c r="F1189" s="7">
        <v>39.0</v>
      </c>
      <c r="G1189" s="9">
        <v>4281.0</v>
      </c>
      <c r="H1189" s="7" t="s">
        <v>40</v>
      </c>
      <c r="I1189" s="7">
        <v>2.0</v>
      </c>
      <c r="J1189" s="7"/>
      <c r="K1189" s="7" t="s">
        <v>40</v>
      </c>
      <c r="L1189" s="7"/>
      <c r="M1189" s="7"/>
      <c r="N1189" s="7"/>
      <c r="O1189" s="10"/>
      <c r="P1189" s="10"/>
      <c r="Q1189" s="7" t="s">
        <v>23</v>
      </c>
      <c r="R1189" s="7">
        <v>33.0</v>
      </c>
      <c r="S1189" s="7">
        <v>24.0</v>
      </c>
      <c r="T1189" s="7"/>
      <c r="U1189" s="7"/>
      <c r="V1189" s="7"/>
      <c r="W1189" s="10"/>
    </row>
    <row r="1190" ht="12.75" customHeight="1">
      <c r="A1190" s="7" t="str">
        <f>"01.06.2005 07:00:00"</f>
        <v>01.06.2005 07:00:00</v>
      </c>
      <c r="B1190" s="8" t="s">
        <v>99</v>
      </c>
      <c r="C1190" s="7" t="s">
        <v>131</v>
      </c>
      <c r="D1190" s="7">
        <v>76.0</v>
      </c>
      <c r="E1190" s="8">
        <v>5.0</v>
      </c>
      <c r="F1190" s="7">
        <v>36.0</v>
      </c>
      <c r="G1190" s="9">
        <v>4950.0</v>
      </c>
      <c r="H1190" s="7" t="s">
        <v>40</v>
      </c>
      <c r="I1190" s="7">
        <v>2.0</v>
      </c>
      <c r="J1190" s="7"/>
      <c r="K1190" s="7" t="s">
        <v>23</v>
      </c>
      <c r="L1190" s="7"/>
      <c r="M1190" s="7"/>
      <c r="N1190" s="7"/>
      <c r="O1190" s="10"/>
      <c r="P1190" s="10"/>
      <c r="Q1190" s="7" t="s">
        <v>23</v>
      </c>
      <c r="R1190" s="7">
        <v>33.0</v>
      </c>
      <c r="S1190" s="7">
        <v>59.0</v>
      </c>
      <c r="T1190" s="7"/>
      <c r="U1190" s="7"/>
      <c r="V1190" s="7"/>
      <c r="W1190" s="10"/>
    </row>
    <row r="1191" ht="12.75" customHeight="1">
      <c r="A1191" s="7" t="str">
        <f>"17.06.2005 09:00:00"</f>
        <v>17.06.2005 09:00:00</v>
      </c>
      <c r="B1191" s="8" t="s">
        <v>99</v>
      </c>
      <c r="C1191" s="7" t="s">
        <v>131</v>
      </c>
      <c r="D1191" s="7">
        <v>76.0</v>
      </c>
      <c r="E1191" s="8">
        <v>51.0</v>
      </c>
      <c r="F1191" s="7">
        <v>39.0</v>
      </c>
      <c r="G1191" s="9">
        <v>5096.0</v>
      </c>
      <c r="H1191" s="7" t="s">
        <v>40</v>
      </c>
      <c r="I1191" s="7">
        <v>2.0</v>
      </c>
      <c r="J1191" s="7"/>
      <c r="K1191" s="7" t="s">
        <v>35</v>
      </c>
      <c r="L1191" s="7"/>
      <c r="M1191" s="7"/>
      <c r="N1191" s="7"/>
      <c r="O1191" s="10"/>
      <c r="P1191" s="10"/>
      <c r="Q1191" s="7" t="s">
        <v>23</v>
      </c>
      <c r="R1191" s="7">
        <v>33.0</v>
      </c>
      <c r="S1191" s="7">
        <v>26.0</v>
      </c>
      <c r="T1191" s="7"/>
      <c r="U1191" s="7"/>
      <c r="V1191" s="7"/>
      <c r="W1191" s="10"/>
    </row>
    <row r="1192" ht="12.75" customHeight="1">
      <c r="A1192" s="7" t="str">
        <f>"03.06.2005 13:00:00"</f>
        <v>03.06.2005 13:00:00</v>
      </c>
      <c r="B1192" s="8" t="s">
        <v>99</v>
      </c>
      <c r="C1192" s="7" t="s">
        <v>131</v>
      </c>
      <c r="D1192" s="7">
        <v>77.0</v>
      </c>
      <c r="E1192" s="8">
        <v>516.0</v>
      </c>
      <c r="F1192" s="7">
        <v>38.0</v>
      </c>
      <c r="G1192" s="9">
        <v>4154.0</v>
      </c>
      <c r="H1192" s="7" t="s">
        <v>40</v>
      </c>
      <c r="I1192" s="7">
        <v>2.0</v>
      </c>
      <c r="J1192" s="7"/>
      <c r="K1192" s="7" t="s">
        <v>23</v>
      </c>
      <c r="L1192" s="7"/>
      <c r="M1192" s="7"/>
      <c r="N1192" s="7"/>
      <c r="O1192" s="10"/>
      <c r="P1192" s="10"/>
      <c r="Q1192" s="7" t="s">
        <v>23</v>
      </c>
      <c r="R1192" s="7">
        <v>33.0</v>
      </c>
      <c r="S1192" s="7">
        <v>34.0</v>
      </c>
      <c r="T1192" s="7"/>
      <c r="U1192" s="7"/>
      <c r="V1192" s="7"/>
      <c r="W1192" s="10"/>
    </row>
    <row r="1193" ht="12.75" customHeight="1">
      <c r="A1193" s="7" t="str">
        <f>"28.05.2005 11:00:00"</f>
        <v>28.05.2005 11:00:00</v>
      </c>
      <c r="B1193" s="8" t="s">
        <v>99</v>
      </c>
      <c r="C1193" s="7" t="s">
        <v>131</v>
      </c>
      <c r="D1193" s="7">
        <v>77.0</v>
      </c>
      <c r="E1193" s="8">
        <v>53.0</v>
      </c>
      <c r="F1193" s="7">
        <v>39.0</v>
      </c>
      <c r="G1193" s="9">
        <v>4491.0</v>
      </c>
      <c r="H1193" s="7" t="s">
        <v>40</v>
      </c>
      <c r="I1193" s="7">
        <v>2.0</v>
      </c>
      <c r="J1193" s="7"/>
      <c r="K1193" s="7" t="s">
        <v>23</v>
      </c>
      <c r="L1193" s="7"/>
      <c r="M1193" s="7"/>
      <c r="N1193" s="7"/>
      <c r="O1193" s="10"/>
      <c r="P1193" s="10"/>
      <c r="Q1193" s="7" t="s">
        <v>23</v>
      </c>
      <c r="R1193" s="7">
        <v>31.0</v>
      </c>
      <c r="S1193" s="7">
        <v>201.0</v>
      </c>
      <c r="T1193" s="7"/>
      <c r="U1193" s="7"/>
      <c r="V1193" s="7"/>
      <c r="W1193" s="10"/>
    </row>
    <row r="1194" ht="12.75" customHeight="1">
      <c r="A1194" s="7" t="str">
        <f>"17.06.2005 18:00:00"</f>
        <v>17.06.2005 18:00:00</v>
      </c>
      <c r="B1194" s="8" t="s">
        <v>99</v>
      </c>
      <c r="C1194" s="7" t="s">
        <v>131</v>
      </c>
      <c r="D1194" s="7">
        <v>78.0</v>
      </c>
      <c r="E1194" s="8">
        <v>475.0</v>
      </c>
      <c r="F1194" s="7"/>
      <c r="G1194" s="9">
        <v>5099.0</v>
      </c>
      <c r="H1194" s="7" t="s">
        <v>40</v>
      </c>
      <c r="I1194" s="7">
        <v>2.0</v>
      </c>
      <c r="J1194" s="7"/>
      <c r="K1194" s="7" t="s">
        <v>23</v>
      </c>
      <c r="L1194" s="7"/>
      <c r="M1194" s="7"/>
      <c r="N1194" s="7"/>
      <c r="O1194" s="10"/>
      <c r="P1194" s="10"/>
      <c r="Q1194" s="7" t="s">
        <v>23</v>
      </c>
      <c r="R1194" s="7">
        <v>33.0</v>
      </c>
      <c r="S1194" s="7">
        <v>26.0</v>
      </c>
      <c r="T1194" s="7"/>
      <c r="U1194" s="7"/>
      <c r="V1194" s="7"/>
      <c r="W1194" s="10"/>
    </row>
    <row r="1195" ht="12.75" customHeight="1">
      <c r="A1195" s="7" t="str">
        <f>"26.06.2005 12:00:00"</f>
        <v>26.06.2005 12:00:00</v>
      </c>
      <c r="B1195" s="8" t="s">
        <v>99</v>
      </c>
      <c r="C1195" s="7" t="s">
        <v>131</v>
      </c>
      <c r="D1195" s="7">
        <v>78.0</v>
      </c>
      <c r="E1195" s="8">
        <v>475.0</v>
      </c>
      <c r="F1195" s="7">
        <v>39.0</v>
      </c>
      <c r="G1195" s="9">
        <v>5231.0</v>
      </c>
      <c r="H1195" s="7" t="s">
        <v>40</v>
      </c>
      <c r="I1195" s="7">
        <v>2.0</v>
      </c>
      <c r="J1195" s="7"/>
      <c r="K1195" s="7" t="s">
        <v>23</v>
      </c>
      <c r="L1195" s="7"/>
      <c r="M1195" s="7"/>
      <c r="N1195" s="7"/>
      <c r="O1195" s="10"/>
      <c r="P1195" s="10"/>
      <c r="Q1195" s="7" t="s">
        <v>23</v>
      </c>
      <c r="R1195" s="7">
        <v>33.0</v>
      </c>
      <c r="S1195" s="7">
        <v>11.0</v>
      </c>
      <c r="T1195" s="7"/>
      <c r="U1195" s="7"/>
      <c r="V1195" s="7"/>
      <c r="W1195" s="10"/>
    </row>
    <row r="1196" ht="12.75" customHeight="1">
      <c r="A1196" s="7" t="str">
        <f>"01.07.2005 09:30:00"</f>
        <v>01.07.2005 09:30:00</v>
      </c>
      <c r="B1196" s="8" t="s">
        <v>99</v>
      </c>
      <c r="C1196" s="7" t="s">
        <v>131</v>
      </c>
      <c r="D1196" s="7">
        <v>78.0</v>
      </c>
      <c r="E1196" s="8">
        <v>51.0</v>
      </c>
      <c r="F1196" s="7"/>
      <c r="G1196" s="9">
        <v>5243.0</v>
      </c>
      <c r="H1196" s="7" t="s">
        <v>40</v>
      </c>
      <c r="I1196" s="7">
        <v>2.0</v>
      </c>
      <c r="J1196" s="7"/>
      <c r="K1196" s="7" t="s">
        <v>23</v>
      </c>
      <c r="L1196" s="7"/>
      <c r="M1196" s="7"/>
      <c r="N1196" s="7"/>
      <c r="O1196" s="10"/>
      <c r="P1196" s="10"/>
      <c r="Q1196" s="7" t="s">
        <v>23</v>
      </c>
      <c r="R1196" s="7">
        <v>33.0</v>
      </c>
      <c r="S1196" s="7">
        <v>59.0</v>
      </c>
      <c r="T1196" s="7"/>
      <c r="U1196" s="7"/>
      <c r="V1196" s="7"/>
      <c r="W1196" s="10"/>
    </row>
    <row r="1197" ht="12.75" customHeight="1">
      <c r="A1197" s="7" t="str">
        <f>"17.06.2005 07:30:00"</f>
        <v>17.06.2005 07:30:00</v>
      </c>
      <c r="B1197" s="8" t="s">
        <v>99</v>
      </c>
      <c r="C1197" s="7" t="s">
        <v>131</v>
      </c>
      <c r="D1197" s="7">
        <v>78.0</v>
      </c>
      <c r="E1197" s="8">
        <v>525.0</v>
      </c>
      <c r="F1197" s="7">
        <v>4.0</v>
      </c>
      <c r="G1197" s="9">
        <v>5097.0</v>
      </c>
      <c r="H1197" s="7" t="s">
        <v>40</v>
      </c>
      <c r="I1197" s="7">
        <v>2.0</v>
      </c>
      <c r="J1197" s="7"/>
      <c r="K1197" s="7" t="s">
        <v>23</v>
      </c>
      <c r="L1197" s="7"/>
      <c r="M1197" s="7"/>
      <c r="N1197" s="7"/>
      <c r="O1197" s="10"/>
      <c r="P1197" s="10"/>
      <c r="Q1197" s="7" t="s">
        <v>23</v>
      </c>
      <c r="R1197" s="7">
        <v>33.0</v>
      </c>
      <c r="S1197" s="7">
        <v>26.0</v>
      </c>
      <c r="T1197" s="7"/>
      <c r="U1197" s="7"/>
      <c r="V1197" s="7"/>
      <c r="W1197" s="10"/>
    </row>
    <row r="1198" ht="12.75" customHeight="1">
      <c r="A1198" s="7" t="str">
        <f>"10.06.2005 12:00:00"</f>
        <v>10.06.2005 12:00:00</v>
      </c>
      <c r="B1198" s="8" t="s">
        <v>99</v>
      </c>
      <c r="C1198" s="7" t="s">
        <v>131</v>
      </c>
      <c r="D1198" s="7">
        <v>78.0</v>
      </c>
      <c r="E1198" s="8">
        <v>55.0</v>
      </c>
      <c r="F1198" s="7">
        <v>42.0</v>
      </c>
      <c r="G1198" s="9">
        <v>5044.0</v>
      </c>
      <c r="H1198" s="7" t="s">
        <v>40</v>
      </c>
      <c r="I1198" s="7">
        <v>2.0</v>
      </c>
      <c r="J1198" s="7"/>
      <c r="K1198" s="7" t="s">
        <v>23</v>
      </c>
      <c r="L1198" s="7"/>
      <c r="M1198" s="7"/>
      <c r="N1198" s="7"/>
      <c r="O1198" s="10"/>
      <c r="P1198" s="10"/>
      <c r="Q1198" s="7" t="s">
        <v>23</v>
      </c>
      <c r="R1198" s="7">
        <v>33.0</v>
      </c>
      <c r="S1198" s="7">
        <v>59.0</v>
      </c>
      <c r="T1198" s="7"/>
      <c r="U1198" s="7"/>
      <c r="V1198" s="7"/>
      <c r="W1198" s="10"/>
    </row>
    <row r="1199" ht="12.75" customHeight="1">
      <c r="A1199" s="7" t="str">
        <f>"13.06.2005 17:00:00"</f>
        <v>13.06.2005 17:00:00</v>
      </c>
      <c r="B1199" s="8" t="s">
        <v>99</v>
      </c>
      <c r="C1199" s="7" t="s">
        <v>131</v>
      </c>
      <c r="D1199" s="7">
        <v>78.0</v>
      </c>
      <c r="E1199" s="8">
        <v>56.0</v>
      </c>
      <c r="F1199" s="7"/>
      <c r="G1199" s="9">
        <v>5073.0</v>
      </c>
      <c r="H1199" s="7" t="s">
        <v>40</v>
      </c>
      <c r="I1199" s="7">
        <v>2.0</v>
      </c>
      <c r="J1199" s="7"/>
      <c r="K1199" s="7" t="s">
        <v>23</v>
      </c>
      <c r="L1199" s="7"/>
      <c r="M1199" s="7"/>
      <c r="N1199" s="7"/>
      <c r="O1199" s="10"/>
      <c r="P1199" s="10"/>
      <c r="Q1199" s="7" t="s">
        <v>23</v>
      </c>
      <c r="R1199" s="7">
        <v>33.0</v>
      </c>
      <c r="S1199" s="7">
        <v>44.0</v>
      </c>
      <c r="T1199" s="7"/>
      <c r="U1199" s="7"/>
      <c r="V1199" s="7"/>
      <c r="W1199" s="10"/>
    </row>
    <row r="1200" ht="12.75" customHeight="1">
      <c r="A1200" s="7" t="str">
        <f>"04.06.2005 17:00:00"</f>
        <v>04.06.2005 17:00:00</v>
      </c>
      <c r="B1200" s="8" t="s">
        <v>99</v>
      </c>
      <c r="C1200" s="7" t="s">
        <v>131</v>
      </c>
      <c r="D1200" s="7">
        <v>78.0</v>
      </c>
      <c r="E1200" s="8">
        <v>565.0</v>
      </c>
      <c r="F1200" s="7"/>
      <c r="G1200" s="9">
        <v>4977.0</v>
      </c>
      <c r="H1200" s="7" t="s">
        <v>40</v>
      </c>
      <c r="I1200" s="7">
        <v>2.0</v>
      </c>
      <c r="J1200" s="7"/>
      <c r="K1200" s="7" t="s">
        <v>23</v>
      </c>
      <c r="L1200" s="7"/>
      <c r="M1200" s="7"/>
      <c r="N1200" s="7"/>
      <c r="O1200" s="10"/>
      <c r="P1200" s="10"/>
      <c r="Q1200" s="7" t="s">
        <v>23</v>
      </c>
      <c r="R1200" s="7">
        <v>33.0</v>
      </c>
      <c r="S1200" s="7">
        <v>73.0</v>
      </c>
      <c r="T1200" s="7"/>
      <c r="U1200" s="7"/>
      <c r="V1200" s="7"/>
      <c r="W1200" s="10"/>
    </row>
    <row r="1201" ht="12.75" customHeight="1">
      <c r="A1201" s="7" t="str">
        <f>"30.05.2005 17:00:00"</f>
        <v>30.05.2005 17:00:00</v>
      </c>
      <c r="B1201" s="8" t="s">
        <v>99</v>
      </c>
      <c r="C1201" s="7" t="s">
        <v>131</v>
      </c>
      <c r="D1201" s="7">
        <v>78.0</v>
      </c>
      <c r="E1201" s="8">
        <v>6.0</v>
      </c>
      <c r="F1201" s="7"/>
      <c r="G1201" s="9">
        <v>4931.0</v>
      </c>
      <c r="H1201" s="7" t="s">
        <v>40</v>
      </c>
      <c r="I1201" s="7">
        <v>2.0</v>
      </c>
      <c r="J1201" s="7"/>
      <c r="K1201" s="7" t="s">
        <v>40</v>
      </c>
      <c r="L1201" s="7"/>
      <c r="M1201" s="7"/>
      <c r="N1201" s="7"/>
      <c r="O1201" s="10"/>
      <c r="P1201" s="10"/>
      <c r="Q1201" s="7" t="s">
        <v>23</v>
      </c>
      <c r="R1201" s="7">
        <v>15.0</v>
      </c>
      <c r="S1201" s="7">
        <v>65.0</v>
      </c>
      <c r="T1201" s="7"/>
      <c r="U1201" s="7"/>
      <c r="V1201" s="7"/>
      <c r="W1201" s="10"/>
    </row>
    <row r="1202" ht="12.75" customHeight="1">
      <c r="A1202" s="7" t="str">
        <f>"01.06.2005 09:00:00"</f>
        <v>01.06.2005 09:00:00</v>
      </c>
      <c r="B1202" s="8" t="s">
        <v>99</v>
      </c>
      <c r="C1202" s="7" t="s">
        <v>131</v>
      </c>
      <c r="D1202" s="7">
        <v>79.0</v>
      </c>
      <c r="E1202" s="8">
        <v>58.0</v>
      </c>
      <c r="F1202" s="7">
        <v>4.0</v>
      </c>
      <c r="G1202" s="9">
        <v>4949.0</v>
      </c>
      <c r="H1202" s="7" t="s">
        <v>40</v>
      </c>
      <c r="I1202" s="7">
        <v>2.0</v>
      </c>
      <c r="J1202" s="7"/>
      <c r="K1202" s="7" t="s">
        <v>23</v>
      </c>
      <c r="L1202" s="7"/>
      <c r="M1202" s="7"/>
      <c r="N1202" s="7"/>
      <c r="O1202" s="10"/>
      <c r="P1202" s="10"/>
      <c r="Q1202" s="7" t="s">
        <v>23</v>
      </c>
      <c r="R1202" s="7">
        <v>33.0</v>
      </c>
      <c r="S1202" s="7">
        <v>59.0</v>
      </c>
      <c r="T1202" s="7"/>
      <c r="U1202" s="7"/>
      <c r="V1202" s="7"/>
      <c r="W1202" s="10"/>
    </row>
    <row r="1203" ht="12.75" customHeight="1">
      <c r="A1203" s="7" t="str">
        <f>"29.05.2005 10:00:00"</f>
        <v>29.05.2005 10:00:00</v>
      </c>
      <c r="B1203" s="8" t="s">
        <v>99</v>
      </c>
      <c r="C1203" s="7" t="s">
        <v>131</v>
      </c>
      <c r="D1203" s="7">
        <v>79.0</v>
      </c>
      <c r="E1203" s="8">
        <v>6.0</v>
      </c>
      <c r="F1203" s="7">
        <v>41.0</v>
      </c>
      <c r="G1203" s="9">
        <v>4912.0</v>
      </c>
      <c r="H1203" s="7" t="s">
        <v>40</v>
      </c>
      <c r="I1203" s="7">
        <v>2.0</v>
      </c>
      <c r="J1203" s="7"/>
      <c r="K1203" s="7" t="s">
        <v>23</v>
      </c>
      <c r="L1203" s="7"/>
      <c r="M1203" s="7"/>
      <c r="N1203" s="7"/>
      <c r="O1203" s="10"/>
      <c r="P1203" s="10"/>
      <c r="Q1203" s="7" t="s">
        <v>23</v>
      </c>
      <c r="R1203" s="7">
        <v>33.0</v>
      </c>
      <c r="S1203" s="7">
        <v>44.0</v>
      </c>
      <c r="T1203" s="7"/>
      <c r="U1203" s="7"/>
      <c r="V1203" s="7"/>
      <c r="W1203" s="10"/>
    </row>
    <row r="1204" ht="12.75" customHeight="1">
      <c r="A1204" s="7" t="str">
        <f>"03.06.2005 17:00:00"</f>
        <v>03.06.2005 17:00:00</v>
      </c>
      <c r="B1204" s="8" t="s">
        <v>99</v>
      </c>
      <c r="C1204" s="7" t="s">
        <v>131</v>
      </c>
      <c r="D1204" s="7">
        <v>8.0</v>
      </c>
      <c r="E1204" s="8">
        <v>52.0</v>
      </c>
      <c r="F1204" s="7">
        <v>39.0</v>
      </c>
      <c r="G1204" s="9">
        <v>4156.0</v>
      </c>
      <c r="H1204" s="7" t="s">
        <v>40</v>
      </c>
      <c r="I1204" s="7">
        <v>2.0</v>
      </c>
      <c r="J1204" s="7"/>
      <c r="K1204" s="7" t="s">
        <v>23</v>
      </c>
      <c r="L1204" s="7"/>
      <c r="M1204" s="7"/>
      <c r="N1204" s="7"/>
      <c r="O1204" s="10"/>
      <c r="P1204" s="10"/>
      <c r="Q1204" s="7" t="s">
        <v>23</v>
      </c>
      <c r="R1204" s="7">
        <v>33.0</v>
      </c>
      <c r="S1204" s="7">
        <v>34.0</v>
      </c>
      <c r="T1204" s="7"/>
      <c r="U1204" s="7"/>
      <c r="V1204" s="7"/>
      <c r="W1204" s="10"/>
    </row>
    <row r="1205" ht="12.75" customHeight="1">
      <c r="A1205" s="7" t="str">
        <f>"10.06.2005 08:00:00"</f>
        <v>10.06.2005 08:00:00</v>
      </c>
      <c r="B1205" s="8" t="s">
        <v>99</v>
      </c>
      <c r="C1205" s="7" t="s">
        <v>131</v>
      </c>
      <c r="D1205" s="7">
        <v>8.0</v>
      </c>
      <c r="E1205" s="8">
        <v>54.0</v>
      </c>
      <c r="F1205" s="7">
        <v>42.0</v>
      </c>
      <c r="G1205" s="9">
        <v>5045.0</v>
      </c>
      <c r="H1205" s="7" t="s">
        <v>40</v>
      </c>
      <c r="I1205" s="7">
        <v>2.0</v>
      </c>
      <c r="J1205" s="7"/>
      <c r="K1205" s="7" t="s">
        <v>23</v>
      </c>
      <c r="L1205" s="7"/>
      <c r="M1205" s="7"/>
      <c r="N1205" s="7"/>
      <c r="O1205" s="10"/>
      <c r="P1205" s="10"/>
      <c r="Q1205" s="7" t="s">
        <v>23</v>
      </c>
      <c r="R1205" s="7">
        <v>33.0</v>
      </c>
      <c r="S1205" s="7">
        <v>73.0</v>
      </c>
      <c r="T1205" s="7"/>
      <c r="U1205" s="7"/>
      <c r="V1205" s="7"/>
      <c r="W1205" s="10"/>
    </row>
    <row r="1206" ht="12.75" customHeight="1">
      <c r="A1206" s="7" t="str">
        <f>"13.06.2005 10:00:00"</f>
        <v>13.06.2005 10:00:00</v>
      </c>
      <c r="B1206" s="8" t="s">
        <v>99</v>
      </c>
      <c r="C1206" s="7" t="s">
        <v>131</v>
      </c>
      <c r="D1206" s="7">
        <v>8.0</v>
      </c>
      <c r="E1206" s="8">
        <v>6.0</v>
      </c>
      <c r="F1206" s="7">
        <v>43.0</v>
      </c>
      <c r="G1206" s="9">
        <v>5070.0</v>
      </c>
      <c r="H1206" s="7" t="s">
        <v>40</v>
      </c>
      <c r="I1206" s="7">
        <v>2.0</v>
      </c>
      <c r="J1206" s="7"/>
      <c r="K1206" s="7" t="s">
        <v>23</v>
      </c>
      <c r="L1206" s="7"/>
      <c r="M1206" s="7"/>
      <c r="N1206" s="7"/>
      <c r="O1206" s="10"/>
      <c r="P1206" s="10"/>
      <c r="Q1206" s="7" t="s">
        <v>23</v>
      </c>
      <c r="R1206" s="7">
        <v>33.0</v>
      </c>
      <c r="S1206" s="7">
        <v>59.0</v>
      </c>
      <c r="T1206" s="7"/>
      <c r="U1206" s="7"/>
      <c r="V1206" s="7"/>
      <c r="W1206" s="10"/>
    </row>
    <row r="1207" ht="12.75" customHeight="1">
      <c r="A1207" s="7" t="str">
        <f>"03.07.2005 11:30:00"</f>
        <v>03.07.2005 11:30:00</v>
      </c>
      <c r="B1207" s="8" t="s">
        <v>99</v>
      </c>
      <c r="C1207" s="7" t="s">
        <v>131</v>
      </c>
      <c r="D1207" s="7">
        <v>81.0</v>
      </c>
      <c r="E1207" s="8">
        <v>52.0</v>
      </c>
      <c r="F1207" s="7">
        <v>12.0</v>
      </c>
      <c r="G1207" s="9">
        <v>5251.0</v>
      </c>
      <c r="H1207" s="7" t="s">
        <v>40</v>
      </c>
      <c r="I1207" s="7">
        <v>2.0</v>
      </c>
      <c r="J1207" s="7"/>
      <c r="K1207" s="7" t="s">
        <v>23</v>
      </c>
      <c r="L1207" s="7"/>
      <c r="M1207" s="7"/>
      <c r="N1207" s="7"/>
      <c r="O1207" s="10"/>
      <c r="P1207" s="10"/>
      <c r="Q1207" s="7" t="s">
        <v>23</v>
      </c>
      <c r="R1207" s="7">
        <v>33.0</v>
      </c>
      <c r="S1207" s="7">
        <v>15.0</v>
      </c>
      <c r="T1207" s="7"/>
      <c r="U1207" s="7"/>
      <c r="V1207" s="7"/>
      <c r="W1207" s="10"/>
    </row>
    <row r="1208" ht="12.75" customHeight="1">
      <c r="A1208" s="7" t="str">
        <f>"11.06.2005 16:00:00"</f>
        <v>11.06.2005 16:00:00</v>
      </c>
      <c r="B1208" s="8" t="s">
        <v>99</v>
      </c>
      <c r="C1208" s="7" t="s">
        <v>131</v>
      </c>
      <c r="D1208" s="7">
        <v>83.0</v>
      </c>
      <c r="E1208" s="8">
        <v>68.0</v>
      </c>
      <c r="F1208" s="7">
        <v>45.0</v>
      </c>
      <c r="G1208" s="9">
        <v>5052.0</v>
      </c>
      <c r="H1208" s="7" t="s">
        <v>40</v>
      </c>
      <c r="I1208" s="7">
        <v>2.0</v>
      </c>
      <c r="J1208" s="7"/>
      <c r="K1208" s="7" t="s">
        <v>35</v>
      </c>
      <c r="L1208" s="7"/>
      <c r="M1208" s="7"/>
      <c r="N1208" s="7"/>
      <c r="O1208" s="10"/>
      <c r="P1208" s="10"/>
      <c r="Q1208" s="7" t="s">
        <v>23</v>
      </c>
      <c r="R1208" s="7">
        <v>33.0</v>
      </c>
      <c r="S1208" s="7">
        <v>24.0</v>
      </c>
      <c r="T1208" s="7"/>
      <c r="U1208" s="7"/>
      <c r="V1208" s="7"/>
      <c r="W1208" s="10"/>
    </row>
    <row r="1209" ht="12.75" customHeight="1">
      <c r="A1209" s="7" t="str">
        <f>"30.07.2005 12:03:00"</f>
        <v>30.07.2005 12:03:00</v>
      </c>
      <c r="B1209" s="8" t="s">
        <v>99</v>
      </c>
      <c r="C1209" s="7" t="s">
        <v>131</v>
      </c>
      <c r="D1209" s="7">
        <v>84.0</v>
      </c>
      <c r="E1209" s="8">
        <v>62.0</v>
      </c>
      <c r="F1209" s="7"/>
      <c r="G1209" s="9">
        <v>5691.0</v>
      </c>
      <c r="H1209" s="7" t="s">
        <v>40</v>
      </c>
      <c r="I1209" s="7">
        <v>2.0</v>
      </c>
      <c r="J1209" s="7"/>
      <c r="K1209" s="7" t="s">
        <v>23</v>
      </c>
      <c r="L1209" s="7"/>
      <c r="M1209" s="7"/>
      <c r="N1209" s="7"/>
      <c r="O1209" s="10"/>
      <c r="P1209" s="10"/>
      <c r="Q1209" s="7" t="s">
        <v>23</v>
      </c>
      <c r="R1209" s="7">
        <v>28.0</v>
      </c>
      <c r="S1209" s="7">
        <v>152.0</v>
      </c>
      <c r="T1209" s="7"/>
      <c r="U1209" s="7"/>
      <c r="V1209" s="7"/>
      <c r="W1209" s="10"/>
    </row>
    <row r="1210" ht="12.75" customHeight="1">
      <c r="A1210" s="7" t="str">
        <f>"27.05.2005 11:00:00"</f>
        <v>27.05.2005 11:00:00</v>
      </c>
      <c r="B1210" s="8" t="s">
        <v>99</v>
      </c>
      <c r="C1210" s="7" t="s">
        <v>131</v>
      </c>
      <c r="D1210" s="7">
        <v>85.0</v>
      </c>
      <c r="E1210" s="8">
        <v>665.0</v>
      </c>
      <c r="F1210" s="7">
        <v>49.0</v>
      </c>
      <c r="G1210" s="9">
        <v>4472.0</v>
      </c>
      <c r="H1210" s="7" t="s">
        <v>40</v>
      </c>
      <c r="I1210" s="7">
        <v>2.0</v>
      </c>
      <c r="J1210" s="7"/>
      <c r="K1210" s="7" t="s">
        <v>40</v>
      </c>
      <c r="L1210" s="7"/>
      <c r="M1210" s="7"/>
      <c r="N1210" s="7"/>
      <c r="O1210" s="10"/>
      <c r="P1210" s="10"/>
      <c r="Q1210" s="7" t="s">
        <v>23</v>
      </c>
      <c r="R1210" s="7">
        <v>48.0</v>
      </c>
      <c r="S1210" s="7">
        <v>20.0</v>
      </c>
      <c r="T1210" s="7"/>
      <c r="U1210" s="7"/>
      <c r="V1210" s="7"/>
      <c r="W1210" s="10"/>
    </row>
    <row r="1211" ht="12.75" customHeight="1">
      <c r="A1211" s="7" t="str">
        <f>"17.07.2005 11:00:00"</f>
        <v>17.07.2005 11:00:00</v>
      </c>
      <c r="B1211" s="8" t="s">
        <v>99</v>
      </c>
      <c r="C1211" s="7" t="s">
        <v>131</v>
      </c>
      <c r="D1211" s="7">
        <v>62.0</v>
      </c>
      <c r="E1211" s="8">
        <v>245.0</v>
      </c>
      <c r="F1211" s="7"/>
      <c r="G1211" s="9">
        <v>5613.0</v>
      </c>
      <c r="H1211" s="7" t="s">
        <v>40</v>
      </c>
      <c r="I1211" s="7">
        <v>21.0</v>
      </c>
      <c r="J1211" s="7"/>
      <c r="K1211" s="7" t="s">
        <v>23</v>
      </c>
      <c r="L1211" s="7"/>
      <c r="M1211" s="7"/>
      <c r="N1211" s="7"/>
      <c r="O1211" s="10"/>
      <c r="P1211" s="10"/>
      <c r="Q1211" s="7" t="s">
        <v>23</v>
      </c>
      <c r="R1211" s="7">
        <v>33.0</v>
      </c>
      <c r="S1211" s="7">
        <v>51.0</v>
      </c>
      <c r="T1211" s="7"/>
      <c r="U1211" s="7"/>
      <c r="V1211" s="7"/>
      <c r="W1211" s="10"/>
    </row>
    <row r="1212" ht="12.75" customHeight="1">
      <c r="A1212" s="7" t="str">
        <f>"03.05.2005 09:03:00"</f>
        <v>03.05.2005 09:03:00</v>
      </c>
      <c r="B1212" s="8" t="s">
        <v>99</v>
      </c>
      <c r="C1212" s="7" t="s">
        <v>131</v>
      </c>
      <c r="D1212" s="7">
        <v>71.0</v>
      </c>
      <c r="E1212" s="8">
        <v>4.0</v>
      </c>
      <c r="F1212" s="7">
        <v>35.0</v>
      </c>
      <c r="G1212" s="9">
        <v>4209.0</v>
      </c>
      <c r="H1212" s="7" t="s">
        <v>40</v>
      </c>
      <c r="I1212" s="7">
        <v>21.0</v>
      </c>
      <c r="J1212" s="7"/>
      <c r="K1212" s="7" t="s">
        <v>23</v>
      </c>
      <c r="L1212" s="7"/>
      <c r="M1212" s="7"/>
      <c r="N1212" s="7"/>
      <c r="O1212" s="10"/>
      <c r="P1212" s="10"/>
      <c r="Q1212" s="7" t="s">
        <v>23</v>
      </c>
      <c r="R1212" s="7">
        <v>33.0</v>
      </c>
      <c r="S1212" s="7">
        <v>66.0</v>
      </c>
      <c r="T1212" s="7"/>
      <c r="U1212" s="7"/>
      <c r="V1212" s="7"/>
      <c r="W1212" s="10"/>
    </row>
    <row r="1213" ht="12.75" customHeight="1">
      <c r="A1213" s="7" t="str">
        <f>"24.04.2005 10:00:00"</f>
        <v>24.04.2005 10:00:00</v>
      </c>
      <c r="B1213" s="8" t="s">
        <v>99</v>
      </c>
      <c r="C1213" s="7" t="s">
        <v>131</v>
      </c>
      <c r="D1213" s="7">
        <v>72.0</v>
      </c>
      <c r="E1213" s="8">
        <v>455.0</v>
      </c>
      <c r="F1213" s="7">
        <v>37.0</v>
      </c>
      <c r="G1213" s="9">
        <v>2490.0</v>
      </c>
      <c r="H1213" s="7" t="s">
        <v>40</v>
      </c>
      <c r="I1213" s="7">
        <v>21.0</v>
      </c>
      <c r="J1213" s="7"/>
      <c r="K1213" s="7" t="s">
        <v>40</v>
      </c>
      <c r="L1213" s="7"/>
      <c r="M1213" s="7"/>
      <c r="N1213" s="7"/>
      <c r="O1213" s="10"/>
      <c r="P1213" s="10"/>
      <c r="Q1213" s="7" t="s">
        <v>23</v>
      </c>
      <c r="R1213" s="7">
        <v>33.0</v>
      </c>
      <c r="S1213" s="7">
        <v>44.0</v>
      </c>
      <c r="T1213" s="7"/>
      <c r="U1213" s="7"/>
      <c r="V1213" s="7"/>
      <c r="W1213" s="10"/>
    </row>
    <row r="1214" ht="12.75" customHeight="1">
      <c r="A1214" s="7" t="str">
        <f>"05.06.2005 13:00:00"</f>
        <v>05.06.2005 13:00:00</v>
      </c>
      <c r="B1214" s="8" t="s">
        <v>99</v>
      </c>
      <c r="C1214" s="7" t="s">
        <v>131</v>
      </c>
      <c r="D1214" s="7">
        <v>73.0</v>
      </c>
      <c r="E1214" s="8">
        <v>41.0</v>
      </c>
      <c r="F1214" s="7">
        <v>37.0</v>
      </c>
      <c r="G1214" s="9">
        <v>4991.0</v>
      </c>
      <c r="H1214" s="7" t="s">
        <v>40</v>
      </c>
      <c r="I1214" s="7">
        <v>21.0</v>
      </c>
      <c r="J1214" s="7"/>
      <c r="K1214" s="7" t="s">
        <v>23</v>
      </c>
      <c r="L1214" s="7"/>
      <c r="M1214" s="7"/>
      <c r="N1214" s="7"/>
      <c r="O1214" s="10"/>
      <c r="P1214" s="10"/>
      <c r="Q1214" s="7" t="s">
        <v>23</v>
      </c>
      <c r="R1214" s="7">
        <v>15.0</v>
      </c>
      <c r="S1214" s="7">
        <v>82.0</v>
      </c>
      <c r="T1214" s="7"/>
      <c r="U1214" s="7"/>
      <c r="V1214" s="7"/>
      <c r="W1214" s="10"/>
    </row>
    <row r="1215" ht="12.75" customHeight="1">
      <c r="A1215" s="7" t="str">
        <f>"20.05.2005 11:03:00"</f>
        <v>20.05.2005 11:03:00</v>
      </c>
      <c r="B1215" s="8" t="s">
        <v>99</v>
      </c>
      <c r="C1215" s="7" t="s">
        <v>131</v>
      </c>
      <c r="D1215" s="7">
        <v>73.0</v>
      </c>
      <c r="E1215" s="8">
        <v>43.0</v>
      </c>
      <c r="F1215" s="7"/>
      <c r="G1215" s="9">
        <v>4345.0</v>
      </c>
      <c r="H1215" s="7" t="s">
        <v>40</v>
      </c>
      <c r="I1215" s="7">
        <v>21.0</v>
      </c>
      <c r="J1215" s="7"/>
      <c r="K1215" s="7" t="s">
        <v>40</v>
      </c>
      <c r="L1215" s="7"/>
      <c r="M1215" s="7"/>
      <c r="N1215" s="7"/>
      <c r="O1215" s="10"/>
      <c r="P1215" s="10"/>
      <c r="Q1215" s="7" t="s">
        <v>23</v>
      </c>
      <c r="R1215" s="7">
        <v>15.0</v>
      </c>
      <c r="S1215" s="7">
        <v>30.0</v>
      </c>
      <c r="T1215" s="7"/>
      <c r="U1215" s="7"/>
      <c r="V1215" s="7"/>
      <c r="W1215" s="10"/>
    </row>
    <row r="1216" ht="12.75" customHeight="1">
      <c r="A1216" s="7" t="str">
        <f>"29.05.2005 07:00:00"</f>
        <v>29.05.2005 07:00:00</v>
      </c>
      <c r="B1216" s="8" t="s">
        <v>99</v>
      </c>
      <c r="C1216" s="7" t="s">
        <v>131</v>
      </c>
      <c r="D1216" s="7">
        <v>74.0</v>
      </c>
      <c r="E1216" s="8">
        <v>44.0</v>
      </c>
      <c r="F1216" s="7">
        <v>38.0</v>
      </c>
      <c r="G1216" s="9">
        <v>4908.0</v>
      </c>
      <c r="H1216" s="7" t="s">
        <v>40</v>
      </c>
      <c r="I1216" s="7">
        <v>21.0</v>
      </c>
      <c r="J1216" s="7"/>
      <c r="K1216" s="7" t="s">
        <v>23</v>
      </c>
      <c r="L1216" s="7"/>
      <c r="M1216" s="7"/>
      <c r="N1216" s="7"/>
      <c r="O1216" s="10"/>
      <c r="P1216" s="10"/>
      <c r="Q1216" s="7" t="s">
        <v>23</v>
      </c>
      <c r="R1216" s="7">
        <v>33.0</v>
      </c>
      <c r="S1216" s="7">
        <v>26.0</v>
      </c>
      <c r="T1216" s="7"/>
      <c r="U1216" s="7"/>
      <c r="V1216" s="7"/>
      <c r="W1216" s="10"/>
    </row>
    <row r="1217" ht="12.75" customHeight="1">
      <c r="A1217" s="7" t="str">
        <f>"25.05.2005 07:00:00"</f>
        <v>25.05.2005 07:00:00</v>
      </c>
      <c r="B1217" s="8" t="s">
        <v>99</v>
      </c>
      <c r="C1217" s="7" t="s">
        <v>131</v>
      </c>
      <c r="D1217" s="7">
        <v>75.0</v>
      </c>
      <c r="E1217" s="8">
        <v>45.0</v>
      </c>
      <c r="F1217" s="7">
        <v>39.0</v>
      </c>
      <c r="G1217" s="9">
        <v>4450.0</v>
      </c>
      <c r="H1217" s="7" t="s">
        <v>40</v>
      </c>
      <c r="I1217" s="7">
        <v>21.0</v>
      </c>
      <c r="J1217" s="7"/>
      <c r="K1217" s="7" t="s">
        <v>23</v>
      </c>
      <c r="L1217" s="7"/>
      <c r="M1217" s="7"/>
      <c r="N1217" s="7"/>
      <c r="O1217" s="10"/>
      <c r="P1217" s="10"/>
      <c r="Q1217" s="7" t="s">
        <v>23</v>
      </c>
      <c r="R1217" s="7">
        <v>33.0</v>
      </c>
      <c r="S1217" s="7">
        <v>66.0</v>
      </c>
      <c r="T1217" s="7"/>
      <c r="U1217" s="7"/>
      <c r="V1217" s="7"/>
      <c r="W1217" s="10"/>
    </row>
    <row r="1218" ht="12.75" customHeight="1">
      <c r="A1218" s="7" t="str">
        <f>"01.07.2005 11:00:00"</f>
        <v>01.07.2005 11:00:00</v>
      </c>
      <c r="B1218" s="8" t="s">
        <v>99</v>
      </c>
      <c r="C1218" s="7" t="s">
        <v>131</v>
      </c>
      <c r="D1218" s="7">
        <v>75.0</v>
      </c>
      <c r="E1218" s="8">
        <v>6.0</v>
      </c>
      <c r="F1218" s="7">
        <v>4.0</v>
      </c>
      <c r="G1218" s="9">
        <v>5245.0</v>
      </c>
      <c r="H1218" s="7" t="s">
        <v>40</v>
      </c>
      <c r="I1218" s="7">
        <v>21.0</v>
      </c>
      <c r="J1218" s="7"/>
      <c r="K1218" s="7" t="s">
        <v>23</v>
      </c>
      <c r="L1218" s="7"/>
      <c r="M1218" s="7"/>
      <c r="N1218" s="7"/>
      <c r="O1218" s="10"/>
      <c r="P1218" s="10"/>
      <c r="Q1218" s="7" t="s">
        <v>23</v>
      </c>
      <c r="R1218" s="7">
        <v>33.0</v>
      </c>
      <c r="S1218" s="7">
        <v>24.0</v>
      </c>
      <c r="T1218" s="7"/>
      <c r="U1218" s="7"/>
      <c r="V1218" s="7"/>
      <c r="W1218" s="10"/>
    </row>
    <row r="1219" ht="12.75" customHeight="1">
      <c r="A1219" s="7" t="str">
        <f>"11.07.2005 13:00:00"</f>
        <v>11.07.2005 13:00:00</v>
      </c>
      <c r="B1219" s="8" t="s">
        <v>99</v>
      </c>
      <c r="C1219" s="7" t="s">
        <v>131</v>
      </c>
      <c r="D1219" s="7">
        <v>76.0</v>
      </c>
      <c r="E1219" s="8">
        <v>47.0</v>
      </c>
      <c r="F1219" s="7"/>
      <c r="G1219" s="9">
        <v>5290.0</v>
      </c>
      <c r="H1219" s="7" t="s">
        <v>40</v>
      </c>
      <c r="I1219" s="7">
        <v>21.0</v>
      </c>
      <c r="J1219" s="7"/>
      <c r="K1219" s="7" t="s">
        <v>23</v>
      </c>
      <c r="L1219" s="7"/>
      <c r="M1219" s="7"/>
      <c r="N1219" s="7"/>
      <c r="O1219" s="10"/>
      <c r="P1219" s="10"/>
      <c r="Q1219" s="7" t="s">
        <v>23</v>
      </c>
      <c r="R1219" s="7">
        <v>20.0</v>
      </c>
      <c r="S1219" s="7">
        <v>75.0</v>
      </c>
      <c r="T1219" s="7"/>
      <c r="U1219" s="7"/>
      <c r="V1219" s="7"/>
      <c r="W1219" s="10"/>
    </row>
    <row r="1220" ht="12.75" customHeight="1">
      <c r="A1220" s="7" t="str">
        <f>"11.05.2005 12:00:00"</f>
        <v>11.05.2005 12:00:00</v>
      </c>
      <c r="B1220" s="8" t="s">
        <v>99</v>
      </c>
      <c r="C1220" s="7" t="s">
        <v>131</v>
      </c>
      <c r="D1220" s="7">
        <v>76.0</v>
      </c>
      <c r="E1220" s="8">
        <v>5.0</v>
      </c>
      <c r="F1220" s="7">
        <v>36.0</v>
      </c>
      <c r="G1220" s="9">
        <v>4265.0</v>
      </c>
      <c r="H1220" s="7" t="s">
        <v>40</v>
      </c>
      <c r="I1220" s="7">
        <v>21.0</v>
      </c>
      <c r="J1220" s="7"/>
      <c r="K1220" s="7" t="s">
        <v>23</v>
      </c>
      <c r="L1220" s="7"/>
      <c r="M1220" s="7"/>
      <c r="N1220" s="7"/>
      <c r="O1220" s="10"/>
      <c r="P1220" s="10"/>
      <c r="Q1220" s="7" t="s">
        <v>23</v>
      </c>
      <c r="R1220" s="7">
        <v>33.0</v>
      </c>
      <c r="S1220" s="7">
        <v>24.0</v>
      </c>
      <c r="T1220" s="7"/>
      <c r="U1220" s="7"/>
      <c r="V1220" s="7"/>
      <c r="W1220" s="10"/>
    </row>
    <row r="1221" ht="12.75" customHeight="1">
      <c r="A1221" s="7" t="str">
        <f>"21.05.2005 09:00:00"</f>
        <v>21.05.2005 09:00:00</v>
      </c>
      <c r="B1221" s="8" t="s">
        <v>99</v>
      </c>
      <c r="C1221" s="7" t="s">
        <v>131</v>
      </c>
      <c r="D1221" s="7">
        <v>77.0</v>
      </c>
      <c r="E1221" s="8">
        <v>495.0</v>
      </c>
      <c r="F1221" s="7">
        <v>35.0</v>
      </c>
      <c r="G1221" s="9">
        <v>4373.0</v>
      </c>
      <c r="H1221" s="7" t="s">
        <v>40</v>
      </c>
      <c r="I1221" s="7">
        <v>21.0</v>
      </c>
      <c r="J1221" s="7"/>
      <c r="K1221" s="7" t="s">
        <v>23</v>
      </c>
      <c r="L1221" s="7"/>
      <c r="M1221" s="7"/>
      <c r="N1221" s="7"/>
      <c r="O1221" s="10"/>
      <c r="P1221" s="10"/>
      <c r="Q1221" s="7" t="s">
        <v>23</v>
      </c>
      <c r="R1221" s="7">
        <v>33.0</v>
      </c>
      <c r="S1221" s="7">
        <v>44.0</v>
      </c>
      <c r="T1221" s="7"/>
      <c r="U1221" s="7"/>
      <c r="V1221" s="7"/>
      <c r="W1221" s="10"/>
    </row>
    <row r="1222" ht="12.75" customHeight="1">
      <c r="A1222" s="7" t="str">
        <f>"07.05.2005 15:00:00"</f>
        <v>07.05.2005 15:00:00</v>
      </c>
      <c r="B1222" s="8" t="s">
        <v>99</v>
      </c>
      <c r="C1222" s="7" t="s">
        <v>131</v>
      </c>
      <c r="D1222" s="7">
        <v>77.0</v>
      </c>
      <c r="E1222" s="8">
        <v>5.0</v>
      </c>
      <c r="F1222" s="7">
        <v>35.0</v>
      </c>
      <c r="G1222" s="9">
        <v>4242.0</v>
      </c>
      <c r="H1222" s="7" t="s">
        <v>40</v>
      </c>
      <c r="I1222" s="7">
        <v>21.0</v>
      </c>
      <c r="J1222" s="7"/>
      <c r="K1222" s="7" t="s">
        <v>23</v>
      </c>
      <c r="L1222" s="7"/>
      <c r="M1222" s="7"/>
      <c r="N1222" s="7"/>
      <c r="O1222" s="10"/>
      <c r="P1222" s="10"/>
      <c r="Q1222" s="7" t="s">
        <v>23</v>
      </c>
      <c r="R1222" s="7">
        <v>33.0</v>
      </c>
      <c r="S1222" s="7">
        <v>51.0</v>
      </c>
      <c r="T1222" s="7"/>
      <c r="U1222" s="7"/>
      <c r="V1222" s="7"/>
      <c r="W1222" s="10"/>
    </row>
    <row r="1223" ht="12.75" customHeight="1">
      <c r="A1223" s="7" t="str">
        <f>"13.05.2005 18:00:00"</f>
        <v>13.05.2005 18:00:00</v>
      </c>
      <c r="B1223" s="8" t="s">
        <v>99</v>
      </c>
      <c r="C1223" s="7" t="s">
        <v>131</v>
      </c>
      <c r="D1223" s="7">
        <v>77.0</v>
      </c>
      <c r="E1223" s="8">
        <v>5.0</v>
      </c>
      <c r="F1223" s="7">
        <v>4.0</v>
      </c>
      <c r="G1223" s="9">
        <v>4278.0</v>
      </c>
      <c r="H1223" s="7" t="s">
        <v>40</v>
      </c>
      <c r="I1223" s="7">
        <v>21.0</v>
      </c>
      <c r="J1223" s="7"/>
      <c r="K1223" s="7" t="s">
        <v>23</v>
      </c>
      <c r="L1223" s="7"/>
      <c r="M1223" s="7"/>
      <c r="N1223" s="7"/>
      <c r="O1223" s="10"/>
      <c r="P1223" s="10"/>
      <c r="Q1223" s="7" t="s">
        <v>23</v>
      </c>
      <c r="R1223" s="7">
        <v>15.0</v>
      </c>
      <c r="S1223" s="7">
        <v>30.0</v>
      </c>
      <c r="T1223" s="7"/>
      <c r="U1223" s="7"/>
      <c r="V1223" s="7"/>
      <c r="W1223" s="10"/>
    </row>
    <row r="1224" ht="12.75" customHeight="1">
      <c r="A1224" s="7" t="str">
        <f>"30.03.2005 21:00:00"</f>
        <v>30.03.2005 21:00:00</v>
      </c>
      <c r="B1224" s="8" t="s">
        <v>99</v>
      </c>
      <c r="C1224" s="7" t="s">
        <v>131</v>
      </c>
      <c r="D1224" s="7">
        <v>77.0</v>
      </c>
      <c r="E1224" s="8">
        <v>55.0</v>
      </c>
      <c r="F1224" s="7"/>
      <c r="G1224" s="9">
        <v>4932.0</v>
      </c>
      <c r="H1224" s="7" t="s">
        <v>40</v>
      </c>
      <c r="I1224" s="7">
        <v>21.0</v>
      </c>
      <c r="J1224" s="7"/>
      <c r="K1224" s="7" t="s">
        <v>40</v>
      </c>
      <c r="L1224" s="7"/>
      <c r="M1224" s="7"/>
      <c r="N1224" s="7"/>
      <c r="O1224" s="10"/>
      <c r="P1224" s="10"/>
      <c r="Q1224" s="7" t="s">
        <v>23</v>
      </c>
      <c r="R1224" s="7">
        <v>36.0</v>
      </c>
      <c r="S1224" s="7">
        <v>17.0</v>
      </c>
      <c r="T1224" s="7"/>
      <c r="U1224" s="7"/>
      <c r="V1224" s="7"/>
      <c r="W1224" s="10"/>
    </row>
    <row r="1225" ht="12.75" customHeight="1">
      <c r="A1225" s="7" t="str">
        <f>"04.05.2005 07:03:00"</f>
        <v>04.05.2005 07:03:00</v>
      </c>
      <c r="B1225" s="8" t="s">
        <v>99</v>
      </c>
      <c r="C1225" s="7" t="s">
        <v>131</v>
      </c>
      <c r="D1225" s="7">
        <v>77.0</v>
      </c>
      <c r="E1225" s="8">
        <v>57.0</v>
      </c>
      <c r="F1225" s="7">
        <v>4.0</v>
      </c>
      <c r="G1225" s="9">
        <v>4212.0</v>
      </c>
      <c r="H1225" s="7" t="s">
        <v>40</v>
      </c>
      <c r="I1225" s="7">
        <v>21.0</v>
      </c>
      <c r="J1225" s="7"/>
      <c r="K1225" s="7" t="s">
        <v>23</v>
      </c>
      <c r="L1225" s="7"/>
      <c r="M1225" s="7"/>
      <c r="N1225" s="7"/>
      <c r="O1225" s="10"/>
      <c r="P1225" s="10"/>
      <c r="Q1225" s="7" t="s">
        <v>23</v>
      </c>
      <c r="R1225" s="7">
        <v>33.0</v>
      </c>
      <c r="S1225" s="7">
        <v>31.0</v>
      </c>
      <c r="T1225" s="7"/>
      <c r="U1225" s="7"/>
      <c r="V1225" s="7"/>
      <c r="W1225" s="10"/>
    </row>
    <row r="1226" ht="12.75" customHeight="1">
      <c r="A1226" s="7" t="str">
        <f>"07.05.2005 07:03:00"</f>
        <v>07.05.2005 07:03:00</v>
      </c>
      <c r="B1226" s="8" t="s">
        <v>99</v>
      </c>
      <c r="C1226" s="7" t="s">
        <v>131</v>
      </c>
      <c r="D1226" s="7">
        <v>78.0</v>
      </c>
      <c r="E1226" s="8">
        <v>455.0</v>
      </c>
      <c r="F1226" s="7">
        <v>39.0</v>
      </c>
      <c r="G1226" s="9">
        <v>4231.0</v>
      </c>
      <c r="H1226" s="7" t="s">
        <v>40</v>
      </c>
      <c r="I1226" s="7">
        <v>21.0</v>
      </c>
      <c r="J1226" s="7"/>
      <c r="K1226" s="7" t="s">
        <v>40</v>
      </c>
      <c r="L1226" s="7"/>
      <c r="M1226" s="7"/>
      <c r="N1226" s="7"/>
      <c r="O1226" s="10"/>
      <c r="P1226" s="10"/>
      <c r="Q1226" s="7" t="s">
        <v>23</v>
      </c>
      <c r="R1226" s="7">
        <v>33.0</v>
      </c>
      <c r="S1226" s="7">
        <v>51.0</v>
      </c>
      <c r="T1226" s="7"/>
      <c r="U1226" s="7"/>
      <c r="V1226" s="7"/>
      <c r="W1226" s="10"/>
    </row>
    <row r="1227" ht="12.75" customHeight="1">
      <c r="A1227" s="7" t="str">
        <f>"15.05.2005 08:03:00"</f>
        <v>15.05.2005 08:03:00</v>
      </c>
      <c r="B1227" s="8" t="s">
        <v>99</v>
      </c>
      <c r="C1227" s="7" t="s">
        <v>131</v>
      </c>
      <c r="D1227" s="7">
        <v>78.0</v>
      </c>
      <c r="E1227" s="8">
        <v>54.0</v>
      </c>
      <c r="F1227" s="7"/>
      <c r="G1227" s="9">
        <v>4305.0</v>
      </c>
      <c r="H1227" s="7" t="s">
        <v>40</v>
      </c>
      <c r="I1227" s="7">
        <v>21.0</v>
      </c>
      <c r="J1227" s="7"/>
      <c r="K1227" s="7" t="s">
        <v>23</v>
      </c>
      <c r="L1227" s="7"/>
      <c r="M1227" s="7"/>
      <c r="N1227" s="7"/>
      <c r="O1227" s="10"/>
      <c r="P1227" s="10"/>
      <c r="Q1227" s="7" t="s">
        <v>23</v>
      </c>
      <c r="R1227" s="7">
        <v>33.0</v>
      </c>
      <c r="S1227" s="7">
        <v>66.0</v>
      </c>
      <c r="T1227" s="7"/>
      <c r="U1227" s="7"/>
      <c r="V1227" s="7"/>
      <c r="W1227" s="10"/>
    </row>
    <row r="1228" ht="12.75" customHeight="1">
      <c r="A1228" s="7" t="str">
        <f>"20.05.2005 08:03:00"</f>
        <v>20.05.2005 08:03:00</v>
      </c>
      <c r="B1228" s="8" t="s">
        <v>99</v>
      </c>
      <c r="C1228" s="7" t="s">
        <v>131</v>
      </c>
      <c r="D1228" s="7">
        <v>78.0</v>
      </c>
      <c r="E1228" s="8">
        <v>56.0</v>
      </c>
      <c r="F1228" s="7"/>
      <c r="G1228" s="9">
        <v>4346.0</v>
      </c>
      <c r="H1228" s="7" t="s">
        <v>40</v>
      </c>
      <c r="I1228" s="7">
        <v>21.0</v>
      </c>
      <c r="J1228" s="7"/>
      <c r="K1228" s="7" t="s">
        <v>23</v>
      </c>
      <c r="L1228" s="7"/>
      <c r="M1228" s="7"/>
      <c r="N1228" s="7"/>
      <c r="O1228" s="10"/>
      <c r="P1228" s="10"/>
      <c r="Q1228" s="7" t="s">
        <v>23</v>
      </c>
      <c r="R1228" s="7">
        <v>15.0</v>
      </c>
      <c r="S1228" s="7">
        <v>30.0</v>
      </c>
      <c r="T1228" s="7"/>
      <c r="U1228" s="7"/>
      <c r="V1228" s="7"/>
      <c r="W1228" s="10"/>
    </row>
    <row r="1229" ht="12.75" customHeight="1">
      <c r="A1229" s="7" t="str">
        <f>"14.06.2005 11:00:00"</f>
        <v>14.06.2005 11:00:00</v>
      </c>
      <c r="B1229" s="8" t="s">
        <v>99</v>
      </c>
      <c r="C1229" s="7" t="s">
        <v>131</v>
      </c>
      <c r="D1229" s="7">
        <v>79.0</v>
      </c>
      <c r="E1229" s="8">
        <v>54.0</v>
      </c>
      <c r="F1229" s="7">
        <v>42.0</v>
      </c>
      <c r="G1229" s="9">
        <v>5082.0</v>
      </c>
      <c r="H1229" s="7" t="s">
        <v>40</v>
      </c>
      <c r="I1229" s="7">
        <v>21.0</v>
      </c>
      <c r="J1229" s="7"/>
      <c r="K1229" s="7" t="s">
        <v>23</v>
      </c>
      <c r="L1229" s="7"/>
      <c r="M1229" s="7"/>
      <c r="N1229" s="7"/>
      <c r="O1229" s="10"/>
      <c r="P1229" s="10"/>
      <c r="Q1229" s="7" t="s">
        <v>23</v>
      </c>
      <c r="R1229" s="7">
        <v>33.0</v>
      </c>
      <c r="S1229" s="7">
        <v>12.0</v>
      </c>
      <c r="T1229" s="7"/>
      <c r="U1229" s="7"/>
      <c r="V1229" s="7"/>
      <c r="W1229" s="10"/>
    </row>
    <row r="1230" ht="12.75" customHeight="1">
      <c r="A1230" s="7" t="str">
        <f>"30.05.2005 11:00:00"</f>
        <v>30.05.2005 11:00:00</v>
      </c>
      <c r="B1230" s="8" t="s">
        <v>99</v>
      </c>
      <c r="C1230" s="7" t="s">
        <v>131</v>
      </c>
      <c r="D1230" s="7">
        <v>81.0</v>
      </c>
      <c r="E1230" s="8">
        <v>61.0</v>
      </c>
      <c r="F1230" s="7">
        <v>4.0</v>
      </c>
      <c r="G1230" s="9">
        <v>4928.0</v>
      </c>
      <c r="H1230" s="7" t="s">
        <v>40</v>
      </c>
      <c r="I1230" s="7">
        <v>21.0</v>
      </c>
      <c r="J1230" s="7"/>
      <c r="K1230" s="7" t="s">
        <v>23</v>
      </c>
      <c r="L1230" s="7"/>
      <c r="M1230" s="7"/>
      <c r="N1230" s="7"/>
      <c r="O1230" s="10"/>
      <c r="P1230" s="10"/>
      <c r="Q1230" s="7" t="s">
        <v>23</v>
      </c>
      <c r="R1230" s="7">
        <v>36.0</v>
      </c>
      <c r="S1230" s="7">
        <v>17.0</v>
      </c>
      <c r="T1230" s="7"/>
      <c r="U1230" s="7"/>
      <c r="V1230" s="7"/>
      <c r="W1230" s="10"/>
    </row>
    <row r="1231" ht="12.75" customHeight="1">
      <c r="A1231" s="7" t="str">
        <f>"22.05.2005 18:00:00"</f>
        <v>22.05.2005 18:00:00</v>
      </c>
      <c r="B1231" s="8" t="s">
        <v>99</v>
      </c>
      <c r="C1231" s="7" t="s">
        <v>131</v>
      </c>
      <c r="D1231" s="7">
        <v>81.0</v>
      </c>
      <c r="E1231" s="8">
        <v>63.0</v>
      </c>
      <c r="F1231" s="7">
        <v>4.0</v>
      </c>
      <c r="G1231" s="9">
        <v>4419.0</v>
      </c>
      <c r="H1231" s="7" t="s">
        <v>40</v>
      </c>
      <c r="I1231" s="7">
        <v>21.0</v>
      </c>
      <c r="J1231" s="7"/>
      <c r="K1231" s="7" t="s">
        <v>23</v>
      </c>
      <c r="L1231" s="7"/>
      <c r="M1231" s="7"/>
      <c r="N1231" s="7"/>
      <c r="O1231" s="10"/>
      <c r="P1231" s="10"/>
      <c r="Q1231" s="7" t="s">
        <v>23</v>
      </c>
      <c r="R1231" s="7">
        <v>33.0</v>
      </c>
      <c r="S1231" s="7">
        <v>73.0</v>
      </c>
      <c r="T1231" s="7"/>
      <c r="U1231" s="7"/>
      <c r="V1231" s="7"/>
      <c r="W1231" s="10"/>
    </row>
    <row r="1232" ht="12.75" customHeight="1">
      <c r="A1232" s="7" t="str">
        <f>"01.05.2005 18:00:00"</f>
        <v>01.05.2005 18:00:00</v>
      </c>
      <c r="B1232" s="8" t="s">
        <v>99</v>
      </c>
      <c r="C1232" s="7" t="s">
        <v>131</v>
      </c>
      <c r="D1232" s="7">
        <v>81.0</v>
      </c>
      <c r="E1232" s="8">
        <v>7.0</v>
      </c>
      <c r="F1232" s="7">
        <v>4.0</v>
      </c>
      <c r="G1232" s="9">
        <v>2590.0</v>
      </c>
      <c r="H1232" s="7" t="s">
        <v>40</v>
      </c>
      <c r="I1232" s="7">
        <v>21.0</v>
      </c>
      <c r="J1232" s="7"/>
      <c r="K1232" s="7" t="s">
        <v>23</v>
      </c>
      <c r="L1232" s="7"/>
      <c r="M1232" s="7"/>
      <c r="N1232" s="7"/>
      <c r="O1232" s="10"/>
      <c r="P1232" s="10"/>
      <c r="Q1232" s="7" t="s">
        <v>23</v>
      </c>
      <c r="R1232" s="7">
        <v>33.0</v>
      </c>
      <c r="S1232" s="7">
        <v>73.0</v>
      </c>
      <c r="T1232" s="7"/>
      <c r="U1232" s="7"/>
      <c r="V1232" s="7"/>
      <c r="W1232" s="10"/>
    </row>
    <row r="1233" ht="12.75" customHeight="1">
      <c r="A1233" s="7" t="str">
        <f>"24.05.2005 10:00:00"</f>
        <v>24.05.2005 10:00:00</v>
      </c>
      <c r="B1233" s="8" t="s">
        <v>99</v>
      </c>
      <c r="C1233" s="7" t="s">
        <v>131</v>
      </c>
      <c r="D1233" s="7">
        <v>82.0</v>
      </c>
      <c r="E1233" s="8">
        <v>6395.0</v>
      </c>
      <c r="F1233" s="7">
        <v>43.0</v>
      </c>
      <c r="G1233" s="9">
        <v>4133.0</v>
      </c>
      <c r="H1233" s="7" t="s">
        <v>40</v>
      </c>
      <c r="I1233" s="7">
        <v>21.0</v>
      </c>
      <c r="J1233" s="7"/>
      <c r="K1233" s="7" t="s">
        <v>23</v>
      </c>
      <c r="L1233" s="7"/>
      <c r="M1233" s="7"/>
      <c r="N1233" s="7"/>
      <c r="O1233" s="10"/>
      <c r="P1233" s="10"/>
      <c r="Q1233" s="7" t="s">
        <v>23</v>
      </c>
      <c r="R1233" s="7">
        <v>33.0</v>
      </c>
      <c r="S1233" s="7">
        <v>24.0</v>
      </c>
      <c r="T1233" s="7"/>
      <c r="U1233" s="7"/>
      <c r="V1233" s="7"/>
      <c r="W1233" s="10"/>
    </row>
    <row r="1234" ht="12.75" customHeight="1">
      <c r="A1234" s="7" t="str">
        <f>"15.05.2005 07:03:00"</f>
        <v>15.05.2005 07:03:00</v>
      </c>
      <c r="B1234" s="8" t="s">
        <v>99</v>
      </c>
      <c r="C1234" s="7" t="s">
        <v>131</v>
      </c>
      <c r="D1234" s="7">
        <v>82.0</v>
      </c>
      <c r="E1234" s="8">
        <v>67.0</v>
      </c>
      <c r="F1234" s="7">
        <v>41.0</v>
      </c>
      <c r="G1234" s="9">
        <v>4306.0</v>
      </c>
      <c r="H1234" s="7" t="s">
        <v>40</v>
      </c>
      <c r="I1234" s="7">
        <v>21.0</v>
      </c>
      <c r="J1234" s="7"/>
      <c r="K1234" s="7" t="s">
        <v>23</v>
      </c>
      <c r="L1234" s="7"/>
      <c r="M1234" s="7"/>
      <c r="N1234" s="7"/>
      <c r="O1234" s="10"/>
      <c r="P1234" s="10"/>
      <c r="Q1234" s="7" t="s">
        <v>23</v>
      </c>
      <c r="R1234" s="7">
        <v>33.0</v>
      </c>
      <c r="S1234" s="7">
        <v>66.0</v>
      </c>
      <c r="T1234" s="7"/>
      <c r="U1234" s="7"/>
      <c r="V1234" s="7"/>
      <c r="W1234" s="10"/>
    </row>
    <row r="1235" ht="12.75" customHeight="1">
      <c r="A1235" s="7" t="str">
        <f>"24.05.2005 07:03:00"</f>
        <v>24.05.2005 07:03:00</v>
      </c>
      <c r="B1235" s="8" t="s">
        <v>99</v>
      </c>
      <c r="C1235" s="7" t="s">
        <v>131</v>
      </c>
      <c r="D1235" s="7">
        <v>86.0</v>
      </c>
      <c r="E1235" s="8">
        <v>7515.0</v>
      </c>
      <c r="F1235" s="7">
        <v>44.0</v>
      </c>
      <c r="G1235" s="9">
        <v>4132.0</v>
      </c>
      <c r="H1235" s="7" t="s">
        <v>40</v>
      </c>
      <c r="I1235" s="7">
        <v>21.0</v>
      </c>
      <c r="J1235" s="7"/>
      <c r="K1235" s="7" t="s">
        <v>23</v>
      </c>
      <c r="L1235" s="7"/>
      <c r="M1235" s="7"/>
      <c r="N1235" s="7"/>
      <c r="O1235" s="10"/>
      <c r="P1235" s="10"/>
      <c r="Q1235" s="7" t="s">
        <v>23</v>
      </c>
      <c r="R1235" s="7">
        <v>33.0</v>
      </c>
      <c r="S1235" s="7">
        <v>24.0</v>
      </c>
      <c r="T1235" s="7"/>
      <c r="U1235" s="7"/>
      <c r="V1235" s="7"/>
      <c r="W1235" s="10"/>
    </row>
    <row r="1236" ht="12.75" customHeight="1">
      <c r="A1236" s="7" t="str">
        <f>"20.07.2005 07:03:00"</f>
        <v>20.07.2005 07:03:00</v>
      </c>
      <c r="B1236" s="8" t="s">
        <v>99</v>
      </c>
      <c r="C1236" s="7" t="s">
        <v>131</v>
      </c>
      <c r="D1236" s="7">
        <v>61.0</v>
      </c>
      <c r="E1236" s="8">
        <v>2.0</v>
      </c>
      <c r="F1236" s="7">
        <v>3.0</v>
      </c>
      <c r="G1236" s="9">
        <v>4192.0</v>
      </c>
      <c r="H1236" s="7" t="s">
        <v>40</v>
      </c>
      <c r="I1236" s="7">
        <v>22.0</v>
      </c>
      <c r="J1236" s="7"/>
      <c r="K1236" s="7" t="s">
        <v>35</v>
      </c>
      <c r="L1236" s="7"/>
      <c r="M1236" s="7"/>
      <c r="N1236" s="7"/>
      <c r="O1236" s="10"/>
      <c r="P1236" s="10"/>
      <c r="Q1236" s="7" t="s">
        <v>23</v>
      </c>
      <c r="R1236" s="7">
        <v>33.0</v>
      </c>
      <c r="S1236" s="7">
        <v>24.0</v>
      </c>
      <c r="T1236" s="7"/>
      <c r="U1236" s="7"/>
      <c r="V1236" s="7"/>
      <c r="W1236" s="10"/>
    </row>
    <row r="1237" ht="12.75" customHeight="1">
      <c r="A1237" s="7" t="str">
        <f>"05.07.2005 08:00:00"</f>
        <v>05.07.2005 08:00:00</v>
      </c>
      <c r="B1237" s="8" t="s">
        <v>99</v>
      </c>
      <c r="C1237" s="7" t="s">
        <v>131</v>
      </c>
      <c r="D1237" s="7">
        <v>66.0</v>
      </c>
      <c r="E1237" s="8">
        <v>285.0</v>
      </c>
      <c r="F1237" s="7"/>
      <c r="G1237" s="9">
        <v>5263.0</v>
      </c>
      <c r="H1237" s="7" t="s">
        <v>40</v>
      </c>
      <c r="I1237" s="7">
        <v>22.0</v>
      </c>
      <c r="J1237" s="7"/>
      <c r="K1237" s="7" t="s">
        <v>23</v>
      </c>
      <c r="L1237" s="7"/>
      <c r="M1237" s="7"/>
      <c r="N1237" s="7"/>
      <c r="O1237" s="6"/>
      <c r="P1237" s="6"/>
      <c r="Q1237" s="7" t="s">
        <v>23</v>
      </c>
      <c r="R1237" s="7">
        <v>33.0</v>
      </c>
      <c r="S1237" s="7">
        <v>73.0</v>
      </c>
      <c r="T1237" s="7"/>
      <c r="U1237" s="7"/>
      <c r="V1237" s="7"/>
      <c r="W1237" s="6"/>
    </row>
    <row r="1238" ht="12.75" customHeight="1">
      <c r="A1238" s="7" t="str">
        <f>"22.05.2005 09:03:00"</f>
        <v>22.05.2005 09:03:00</v>
      </c>
      <c r="B1238" s="8" t="s">
        <v>99</v>
      </c>
      <c r="C1238" s="7" t="s">
        <v>131</v>
      </c>
      <c r="D1238" s="7">
        <v>71.0</v>
      </c>
      <c r="E1238" s="8">
        <v>49.0</v>
      </c>
      <c r="F1238" s="7">
        <v>36.0</v>
      </c>
      <c r="G1238" s="9">
        <v>4405.0</v>
      </c>
      <c r="H1238" s="7" t="s">
        <v>40</v>
      </c>
      <c r="I1238" s="7">
        <v>22.0</v>
      </c>
      <c r="J1238" s="7"/>
      <c r="K1238" s="7" t="s">
        <v>35</v>
      </c>
      <c r="L1238" s="7"/>
      <c r="M1238" s="7"/>
      <c r="N1238" s="7"/>
      <c r="O1238" s="10"/>
      <c r="P1238" s="10"/>
      <c r="Q1238" s="7" t="s">
        <v>23</v>
      </c>
      <c r="R1238" s="7">
        <v>48.0</v>
      </c>
      <c r="S1238" s="7">
        <v>44.0</v>
      </c>
      <c r="T1238" s="7"/>
      <c r="U1238" s="7"/>
      <c r="V1238" s="7"/>
      <c r="W1238" s="10"/>
    </row>
    <row r="1239" ht="12.75" customHeight="1">
      <c r="A1239" s="7" t="str">
        <f>"13.05.2005 08:01:00"</f>
        <v>13.05.2005 08:01:00</v>
      </c>
      <c r="B1239" s="8" t="s">
        <v>99</v>
      </c>
      <c r="C1239" s="7" t="s">
        <v>131</v>
      </c>
      <c r="D1239" s="7">
        <v>72.0</v>
      </c>
      <c r="E1239" s="8">
        <v>39.0</v>
      </c>
      <c r="F1239" s="7">
        <v>31.0</v>
      </c>
      <c r="G1239" s="9">
        <v>4274.0</v>
      </c>
      <c r="H1239" s="7" t="s">
        <v>40</v>
      </c>
      <c r="I1239" s="7">
        <v>22.0</v>
      </c>
      <c r="J1239" s="7"/>
      <c r="K1239" s="7" t="s">
        <v>23</v>
      </c>
      <c r="L1239" s="7"/>
      <c r="M1239" s="7"/>
      <c r="N1239" s="7"/>
      <c r="O1239" s="10"/>
      <c r="P1239" s="10"/>
      <c r="Q1239" s="7" t="s">
        <v>23</v>
      </c>
      <c r="R1239" s="7">
        <v>33.0</v>
      </c>
      <c r="S1239" s="7">
        <v>35.0</v>
      </c>
      <c r="T1239" s="7"/>
      <c r="U1239" s="7"/>
      <c r="V1239" s="7"/>
      <c r="W1239" s="10"/>
    </row>
    <row r="1240" ht="12.75" customHeight="1">
      <c r="A1240" s="7" t="str">
        <f>"12.06.2005 19:00:00"</f>
        <v>12.06.2005 19:00:00</v>
      </c>
      <c r="B1240" s="8" t="s">
        <v>99</v>
      </c>
      <c r="C1240" s="7" t="s">
        <v>131</v>
      </c>
      <c r="D1240" s="7">
        <v>73.0</v>
      </c>
      <c r="E1240" s="8">
        <v>43.0</v>
      </c>
      <c r="F1240" s="7"/>
      <c r="G1240" s="9">
        <v>5075.0</v>
      </c>
      <c r="H1240" s="7" t="s">
        <v>40</v>
      </c>
      <c r="I1240" s="7">
        <v>22.0</v>
      </c>
      <c r="J1240" s="7"/>
      <c r="K1240" s="7" t="s">
        <v>23</v>
      </c>
      <c r="L1240" s="7"/>
      <c r="M1240" s="7"/>
      <c r="N1240" s="7"/>
      <c r="O1240" s="10"/>
      <c r="P1240" s="10"/>
      <c r="Q1240" s="7" t="s">
        <v>23</v>
      </c>
      <c r="R1240" s="7">
        <v>33.0</v>
      </c>
      <c r="S1240" s="7">
        <v>59.0</v>
      </c>
      <c r="T1240" s="7"/>
      <c r="U1240" s="7"/>
      <c r="V1240" s="7"/>
      <c r="W1240" s="10"/>
    </row>
    <row r="1241" ht="12.75" customHeight="1">
      <c r="A1241" s="7" t="str">
        <f>"10.06.2005 10:15:00"</f>
        <v>10.06.2005 10:15:00</v>
      </c>
      <c r="B1241" s="8" t="s">
        <v>99</v>
      </c>
      <c r="C1241" s="7" t="s">
        <v>131</v>
      </c>
      <c r="D1241" s="7">
        <v>74.0</v>
      </c>
      <c r="E1241" s="8">
        <v>43.0</v>
      </c>
      <c r="F1241" s="7">
        <v>35.0</v>
      </c>
      <c r="G1241" s="9">
        <v>5040.0</v>
      </c>
      <c r="H1241" s="7" t="s">
        <v>40</v>
      </c>
      <c r="I1241" s="7">
        <v>22.0</v>
      </c>
      <c r="J1241" s="7"/>
      <c r="K1241" s="7" t="s">
        <v>23</v>
      </c>
      <c r="L1241" s="7"/>
      <c r="M1241" s="7"/>
      <c r="N1241" s="7"/>
      <c r="O1241" s="10"/>
      <c r="P1241" s="10"/>
      <c r="Q1241" s="7" t="s">
        <v>23</v>
      </c>
      <c r="R1241" s="7">
        <v>15.0</v>
      </c>
      <c r="S1241" s="7">
        <v>30.0</v>
      </c>
      <c r="T1241" s="7"/>
      <c r="U1241" s="7"/>
      <c r="V1241" s="7"/>
      <c r="W1241" s="10"/>
    </row>
    <row r="1242" ht="12.75" customHeight="1">
      <c r="A1242" s="7" t="str">
        <f>"17.04.2005 09:03:00"</f>
        <v>17.04.2005 09:03:00</v>
      </c>
      <c r="B1242" s="8" t="s">
        <v>99</v>
      </c>
      <c r="C1242" s="7" t="s">
        <v>131</v>
      </c>
      <c r="D1242" s="7">
        <v>74.0</v>
      </c>
      <c r="E1242" s="8">
        <v>44.0</v>
      </c>
      <c r="F1242" s="7"/>
      <c r="G1242" s="9">
        <v>2489.0</v>
      </c>
      <c r="H1242" s="7" t="s">
        <v>40</v>
      </c>
      <c r="I1242" s="7">
        <v>22.0</v>
      </c>
      <c r="J1242" s="7"/>
      <c r="K1242" s="7" t="s">
        <v>40</v>
      </c>
      <c r="L1242" s="7"/>
      <c r="M1242" s="7"/>
      <c r="N1242" s="7"/>
      <c r="O1242" s="10"/>
      <c r="P1242" s="10"/>
      <c r="Q1242" s="7" t="s">
        <v>23</v>
      </c>
      <c r="R1242" s="7">
        <v>36.0</v>
      </c>
      <c r="S1242" s="7">
        <v>38.0</v>
      </c>
      <c r="T1242" s="7"/>
      <c r="U1242" s="7"/>
      <c r="V1242" s="7"/>
      <c r="W1242" s="10"/>
    </row>
    <row r="1243" ht="12.75" customHeight="1">
      <c r="A1243" s="7" t="str">
        <f>"15.05.2005 09:03:00"</f>
        <v>15.05.2005 09:03:00</v>
      </c>
      <c r="B1243" s="8" t="s">
        <v>99</v>
      </c>
      <c r="C1243" s="7" t="s">
        <v>131</v>
      </c>
      <c r="D1243" s="7">
        <v>74.0</v>
      </c>
      <c r="E1243" s="8">
        <v>47.0</v>
      </c>
      <c r="F1243" s="7">
        <v>37.0</v>
      </c>
      <c r="G1243" s="9">
        <v>4310.0</v>
      </c>
      <c r="H1243" s="7" t="s">
        <v>40</v>
      </c>
      <c r="I1243" s="7">
        <v>22.0</v>
      </c>
      <c r="J1243" s="7"/>
      <c r="K1243" s="7" t="s">
        <v>23</v>
      </c>
      <c r="L1243" s="7"/>
      <c r="M1243" s="7"/>
      <c r="N1243" s="7"/>
      <c r="O1243" s="10"/>
      <c r="P1243" s="10"/>
      <c r="Q1243" s="7" t="s">
        <v>23</v>
      </c>
      <c r="R1243" s="7">
        <v>33.0</v>
      </c>
      <c r="S1243" s="7">
        <v>51.0</v>
      </c>
      <c r="T1243" s="7"/>
      <c r="U1243" s="7"/>
      <c r="V1243" s="7"/>
      <c r="W1243" s="10"/>
    </row>
    <row r="1244" ht="12.75" customHeight="1">
      <c r="A1244" s="7" t="str">
        <f>"13.04.2005 07:03:00"</f>
        <v>13.04.2005 07:03:00</v>
      </c>
      <c r="B1244" s="8" t="s">
        <v>99</v>
      </c>
      <c r="C1244" s="7" t="s">
        <v>131</v>
      </c>
      <c r="D1244" s="7">
        <v>74.0</v>
      </c>
      <c r="E1244" s="8">
        <v>5.0</v>
      </c>
      <c r="F1244" s="7">
        <v>38.0</v>
      </c>
      <c r="G1244" s="9">
        <v>2488.0</v>
      </c>
      <c r="H1244" s="7" t="s">
        <v>40</v>
      </c>
      <c r="I1244" s="7">
        <v>22.0</v>
      </c>
      <c r="J1244" s="7"/>
      <c r="K1244" s="7" t="s">
        <v>23</v>
      </c>
      <c r="L1244" s="7"/>
      <c r="M1244" s="7"/>
      <c r="N1244" s="7"/>
      <c r="O1244" s="10"/>
      <c r="P1244" s="10"/>
      <c r="Q1244" s="7" t="s">
        <v>23</v>
      </c>
      <c r="R1244" s="7">
        <v>33.0</v>
      </c>
      <c r="S1244" s="7">
        <v>16.0</v>
      </c>
      <c r="T1244" s="7"/>
      <c r="U1244" s="7"/>
      <c r="V1244" s="7"/>
      <c r="W1244" s="10"/>
    </row>
    <row r="1245" ht="12.75" customHeight="1">
      <c r="A1245" s="7" t="str">
        <f>"26.06.2005 10:00:00"</f>
        <v>26.06.2005 10:00:00</v>
      </c>
      <c r="B1245" s="8" t="s">
        <v>99</v>
      </c>
      <c r="C1245" s="7" t="s">
        <v>131</v>
      </c>
      <c r="D1245" s="7">
        <v>74.0</v>
      </c>
      <c r="E1245" s="8">
        <v>51.0</v>
      </c>
      <c r="F1245" s="7">
        <v>39.0</v>
      </c>
      <c r="G1245" s="9">
        <v>5230.0</v>
      </c>
      <c r="H1245" s="7" t="s">
        <v>40</v>
      </c>
      <c r="I1245" s="7">
        <v>22.0</v>
      </c>
      <c r="J1245" s="7"/>
      <c r="K1245" s="7" t="s">
        <v>23</v>
      </c>
      <c r="L1245" s="7"/>
      <c r="M1245" s="7"/>
      <c r="N1245" s="7"/>
      <c r="O1245" s="10"/>
      <c r="P1245" s="10"/>
      <c r="Q1245" s="7" t="s">
        <v>23</v>
      </c>
      <c r="R1245" s="7">
        <v>33.0</v>
      </c>
      <c r="S1245" s="7">
        <v>31.0</v>
      </c>
      <c r="T1245" s="7"/>
      <c r="U1245" s="7"/>
      <c r="V1245" s="7"/>
      <c r="W1245" s="10"/>
    </row>
    <row r="1246" ht="12.75" customHeight="1">
      <c r="A1246" s="7" t="str">
        <f>"02.05.2005 18:00:00"</f>
        <v>02.05.2005 18:00:00</v>
      </c>
      <c r="B1246" s="8" t="s">
        <v>99</v>
      </c>
      <c r="C1246" s="7" t="s">
        <v>131</v>
      </c>
      <c r="D1246" s="7">
        <v>75.0</v>
      </c>
      <c r="E1246" s="8">
        <v>47.0</v>
      </c>
      <c r="F1246" s="7"/>
      <c r="G1246" s="9">
        <v>4207.0</v>
      </c>
      <c r="H1246" s="7" t="s">
        <v>40</v>
      </c>
      <c r="I1246" s="7">
        <v>22.0</v>
      </c>
      <c r="J1246" s="7"/>
      <c r="K1246" s="7" t="s">
        <v>23</v>
      </c>
      <c r="L1246" s="7"/>
      <c r="M1246" s="7"/>
      <c r="N1246" s="7"/>
      <c r="O1246" s="10"/>
      <c r="P1246" s="10"/>
      <c r="Q1246" s="7" t="s">
        <v>23</v>
      </c>
      <c r="R1246" s="7">
        <v>33.0</v>
      </c>
      <c r="S1246" s="7">
        <v>44.0</v>
      </c>
      <c r="T1246" s="7"/>
      <c r="U1246" s="7"/>
      <c r="V1246" s="7"/>
      <c r="W1246" s="10"/>
    </row>
    <row r="1247" ht="12.75" customHeight="1">
      <c r="A1247" s="7" t="str">
        <f>"21.05.2005 08:00:00"</f>
        <v>21.05.2005 08:00:00</v>
      </c>
      <c r="B1247" s="8" t="s">
        <v>99</v>
      </c>
      <c r="C1247" s="7" t="s">
        <v>131</v>
      </c>
      <c r="D1247" s="7">
        <v>75.0</v>
      </c>
      <c r="E1247" s="8">
        <v>51.0</v>
      </c>
      <c r="F1247" s="7">
        <v>38.0</v>
      </c>
      <c r="G1247" s="9">
        <v>4371.0</v>
      </c>
      <c r="H1247" s="7" t="s">
        <v>40</v>
      </c>
      <c r="I1247" s="7">
        <v>22.0</v>
      </c>
      <c r="J1247" s="7"/>
      <c r="K1247" s="7" t="s">
        <v>23</v>
      </c>
      <c r="L1247" s="7"/>
      <c r="M1247" s="7"/>
      <c r="N1247" s="7"/>
      <c r="O1247" s="10"/>
      <c r="P1247" s="10"/>
      <c r="Q1247" s="7" t="s">
        <v>23</v>
      </c>
      <c r="R1247" s="7">
        <v>33.0</v>
      </c>
      <c r="S1247" s="7">
        <v>51.0</v>
      </c>
      <c r="T1247" s="7"/>
      <c r="U1247" s="7"/>
      <c r="V1247" s="7"/>
      <c r="W1247" s="10"/>
    </row>
    <row r="1248" ht="12.75" customHeight="1">
      <c r="A1248" s="7" t="str">
        <f>"22.07.2005 10:00:00"</f>
        <v>22.07.2005 10:00:00</v>
      </c>
      <c r="B1248" s="8" t="s">
        <v>99</v>
      </c>
      <c r="C1248" s="7" t="s">
        <v>131</v>
      </c>
      <c r="D1248" s="7">
        <v>75.0</v>
      </c>
      <c r="E1248" s="8">
        <v>51.0</v>
      </c>
      <c r="F1248" s="7">
        <v>4.0</v>
      </c>
      <c r="G1248" s="9">
        <v>5631.0</v>
      </c>
      <c r="H1248" s="7" t="s">
        <v>40</v>
      </c>
      <c r="I1248" s="7">
        <v>22.0</v>
      </c>
      <c r="J1248" s="7"/>
      <c r="K1248" s="7" t="s">
        <v>23</v>
      </c>
      <c r="L1248" s="7"/>
      <c r="M1248" s="7"/>
      <c r="N1248" s="7"/>
      <c r="O1248" s="10"/>
      <c r="P1248" s="10"/>
      <c r="Q1248" s="7" t="s">
        <v>23</v>
      </c>
      <c r="R1248" s="7">
        <v>33.0</v>
      </c>
      <c r="S1248" s="7">
        <v>11.0</v>
      </c>
      <c r="T1248" s="7"/>
      <c r="U1248" s="7"/>
      <c r="V1248" s="7"/>
      <c r="W1248" s="10"/>
    </row>
    <row r="1249" ht="12.75" customHeight="1">
      <c r="A1249" s="7" t="str">
        <f>"15.05.2005 10:01:00"</f>
        <v>15.05.2005 10:01:00</v>
      </c>
      <c r="B1249" s="8" t="s">
        <v>99</v>
      </c>
      <c r="C1249" s="7" t="s">
        <v>131</v>
      </c>
      <c r="D1249" s="7">
        <v>76.0</v>
      </c>
      <c r="E1249" s="8">
        <v>46.0</v>
      </c>
      <c r="F1249" s="7">
        <v>38.0</v>
      </c>
      <c r="G1249" s="9">
        <v>4311.0</v>
      </c>
      <c r="H1249" s="7" t="s">
        <v>40</v>
      </c>
      <c r="I1249" s="7">
        <v>22.0</v>
      </c>
      <c r="J1249" s="7"/>
      <c r="K1249" s="7" t="s">
        <v>23</v>
      </c>
      <c r="L1249" s="7"/>
      <c r="M1249" s="7"/>
      <c r="N1249" s="7"/>
      <c r="O1249" s="10"/>
      <c r="P1249" s="10"/>
      <c r="Q1249" s="7" t="s">
        <v>23</v>
      </c>
      <c r="R1249" s="7">
        <v>33.0</v>
      </c>
      <c r="S1249" s="7">
        <v>51.0</v>
      </c>
      <c r="T1249" s="7"/>
      <c r="U1249" s="7"/>
      <c r="V1249" s="7"/>
      <c r="W1249" s="10"/>
    </row>
    <row r="1250" ht="12.75" customHeight="1">
      <c r="A1250" s="7" t="str">
        <f>"27.05.2005 08:00:00"</f>
        <v>27.05.2005 08:00:00</v>
      </c>
      <c r="B1250" s="8" t="s">
        <v>99</v>
      </c>
      <c r="C1250" s="7" t="s">
        <v>131</v>
      </c>
      <c r="D1250" s="7">
        <v>76.0</v>
      </c>
      <c r="E1250" s="8">
        <v>47.0</v>
      </c>
      <c r="F1250" s="7"/>
      <c r="G1250" s="9">
        <v>4463.0</v>
      </c>
      <c r="H1250" s="7" t="s">
        <v>40</v>
      </c>
      <c r="I1250" s="7">
        <v>22.0</v>
      </c>
      <c r="J1250" s="7"/>
      <c r="K1250" s="7" t="s">
        <v>35</v>
      </c>
      <c r="L1250" s="7"/>
      <c r="M1250" s="7"/>
      <c r="N1250" s="7"/>
      <c r="O1250" s="10"/>
      <c r="P1250" s="10"/>
      <c r="Q1250" s="7" t="s">
        <v>23</v>
      </c>
      <c r="R1250" s="7">
        <v>33.0</v>
      </c>
      <c r="S1250" s="7">
        <v>44.0</v>
      </c>
      <c r="T1250" s="7"/>
      <c r="U1250" s="7"/>
      <c r="V1250" s="7"/>
      <c r="W1250" s="10"/>
    </row>
    <row r="1251" ht="12.75" customHeight="1">
      <c r="A1251" s="7" t="str">
        <f>"13.06.2005 20:30:00"</f>
        <v>13.06.2005 20:30:00</v>
      </c>
      <c r="B1251" s="8" t="s">
        <v>99</v>
      </c>
      <c r="C1251" s="7" t="s">
        <v>131</v>
      </c>
      <c r="D1251" s="7">
        <v>76.0</v>
      </c>
      <c r="E1251" s="8">
        <v>47.0</v>
      </c>
      <c r="F1251" s="7"/>
      <c r="G1251" s="9">
        <v>5079.0</v>
      </c>
      <c r="H1251" s="7" t="s">
        <v>40</v>
      </c>
      <c r="I1251" s="7">
        <v>22.0</v>
      </c>
      <c r="J1251" s="7"/>
      <c r="K1251" s="7" t="s">
        <v>35</v>
      </c>
      <c r="L1251" s="7"/>
      <c r="M1251" s="7"/>
      <c r="N1251" s="7"/>
      <c r="O1251" s="10"/>
      <c r="P1251" s="10"/>
      <c r="Q1251" s="7" t="s">
        <v>23</v>
      </c>
      <c r="R1251" s="7">
        <v>33.0</v>
      </c>
      <c r="S1251" s="7">
        <v>44.0</v>
      </c>
      <c r="T1251" s="7"/>
      <c r="U1251" s="7"/>
      <c r="V1251" s="7"/>
      <c r="W1251" s="10"/>
    </row>
    <row r="1252" ht="12.75" customHeight="1">
      <c r="A1252" s="7" t="str">
        <f>"27.05.2005 10:30:00"</f>
        <v>27.05.2005 10:30:00</v>
      </c>
      <c r="B1252" s="8" t="s">
        <v>99</v>
      </c>
      <c r="C1252" s="7" t="s">
        <v>131</v>
      </c>
      <c r="D1252" s="7">
        <v>76.0</v>
      </c>
      <c r="E1252" s="8">
        <v>5.0</v>
      </c>
      <c r="F1252" s="7"/>
      <c r="G1252" s="9">
        <v>4464.0</v>
      </c>
      <c r="H1252" s="7" t="s">
        <v>40</v>
      </c>
      <c r="I1252" s="7">
        <v>22.0</v>
      </c>
      <c r="J1252" s="7"/>
      <c r="K1252" s="7" t="s">
        <v>23</v>
      </c>
      <c r="L1252" s="7"/>
      <c r="M1252" s="7"/>
      <c r="N1252" s="7"/>
      <c r="O1252" s="10"/>
      <c r="P1252" s="10"/>
      <c r="Q1252" s="7" t="s">
        <v>23</v>
      </c>
      <c r="R1252" s="7">
        <v>33.0</v>
      </c>
      <c r="S1252" s="7">
        <v>44.0</v>
      </c>
      <c r="T1252" s="7"/>
      <c r="U1252" s="7"/>
      <c r="V1252" s="7"/>
      <c r="W1252" s="10"/>
    </row>
    <row r="1253" ht="12.75" customHeight="1">
      <c r="A1253" s="7" t="str">
        <f>"02.07.2005 13:30:00"</f>
        <v>02.07.2005 13:30:00</v>
      </c>
      <c r="B1253" s="8" t="s">
        <v>99</v>
      </c>
      <c r="C1253" s="7" t="s">
        <v>131</v>
      </c>
      <c r="D1253" s="7">
        <v>76.0</v>
      </c>
      <c r="E1253" s="8">
        <v>51.0</v>
      </c>
      <c r="F1253" s="7"/>
      <c r="G1253" s="9">
        <v>5248.0</v>
      </c>
      <c r="H1253" s="7" t="s">
        <v>40</v>
      </c>
      <c r="I1253" s="7">
        <v>22.0</v>
      </c>
      <c r="J1253" s="7"/>
      <c r="K1253" s="7" t="s">
        <v>23</v>
      </c>
      <c r="L1253" s="7"/>
      <c r="M1253" s="7"/>
      <c r="N1253" s="7"/>
      <c r="O1253" s="10"/>
      <c r="P1253" s="10"/>
      <c r="Q1253" s="7" t="s">
        <v>23</v>
      </c>
      <c r="R1253" s="7">
        <v>33.0</v>
      </c>
      <c r="S1253" s="7">
        <v>59.0</v>
      </c>
      <c r="T1253" s="7"/>
      <c r="U1253" s="7"/>
      <c r="V1253" s="7"/>
      <c r="W1253" s="10"/>
    </row>
    <row r="1254" ht="12.75" customHeight="1">
      <c r="A1254" s="7" t="str">
        <f>"09.07.2005 15:03:00"</f>
        <v>09.07.2005 15:03:00</v>
      </c>
      <c r="B1254" s="8" t="s">
        <v>99</v>
      </c>
      <c r="C1254" s="7" t="s">
        <v>131</v>
      </c>
      <c r="D1254" s="7">
        <v>77.0</v>
      </c>
      <c r="E1254" s="8">
        <v>44.0</v>
      </c>
      <c r="F1254" s="7">
        <v>35.0</v>
      </c>
      <c r="G1254" s="9">
        <v>5277.0</v>
      </c>
      <c r="H1254" s="7" t="s">
        <v>40</v>
      </c>
      <c r="I1254" s="7">
        <v>22.0</v>
      </c>
      <c r="J1254" s="7"/>
      <c r="K1254" s="7" t="s">
        <v>23</v>
      </c>
      <c r="L1254" s="7"/>
      <c r="M1254" s="7"/>
      <c r="N1254" s="7"/>
      <c r="O1254" s="10"/>
      <c r="P1254" s="10"/>
      <c r="Q1254" s="7" t="s">
        <v>23</v>
      </c>
      <c r="R1254" s="7">
        <v>33.0</v>
      </c>
      <c r="S1254" s="7">
        <v>51.0</v>
      </c>
      <c r="T1254" s="7"/>
      <c r="U1254" s="7"/>
      <c r="V1254" s="7"/>
      <c r="W1254" s="10"/>
    </row>
    <row r="1255" ht="12.75" customHeight="1">
      <c r="A1255" s="7" t="str">
        <f>"29.07.2005 16:00:00"</f>
        <v>29.07.2005 16:00:00</v>
      </c>
      <c r="B1255" s="8" t="s">
        <v>99</v>
      </c>
      <c r="C1255" s="7" t="s">
        <v>131</v>
      </c>
      <c r="D1255" s="7">
        <v>77.0</v>
      </c>
      <c r="E1255" s="8">
        <v>455.0</v>
      </c>
      <c r="F1255" s="7">
        <v>39.0</v>
      </c>
      <c r="G1255" s="9">
        <v>5645.0</v>
      </c>
      <c r="H1255" s="7" t="s">
        <v>40</v>
      </c>
      <c r="I1255" s="7">
        <v>22.0</v>
      </c>
      <c r="J1255" s="7"/>
      <c r="K1255" s="7" t="s">
        <v>23</v>
      </c>
      <c r="L1255" s="7"/>
      <c r="M1255" s="7"/>
      <c r="N1255" s="7"/>
      <c r="O1255" s="10"/>
      <c r="P1255" s="10"/>
      <c r="Q1255" s="7" t="s">
        <v>23</v>
      </c>
      <c r="R1255" s="7">
        <v>33.0</v>
      </c>
      <c r="S1255" s="7">
        <v>25.0</v>
      </c>
      <c r="T1255" s="7"/>
      <c r="U1255" s="7"/>
      <c r="V1255" s="7"/>
      <c r="W1255" s="10"/>
    </row>
    <row r="1256" ht="12.75" customHeight="1">
      <c r="A1256" s="7" t="str">
        <f>"13.05.2005 10:01:00"</f>
        <v>13.05.2005 10:01:00</v>
      </c>
      <c r="B1256" s="8" t="s">
        <v>99</v>
      </c>
      <c r="C1256" s="7" t="s">
        <v>131</v>
      </c>
      <c r="D1256" s="7">
        <v>77.0</v>
      </c>
      <c r="E1256" s="8">
        <v>535.0</v>
      </c>
      <c r="F1256" s="7">
        <v>37.0</v>
      </c>
      <c r="G1256" s="9">
        <v>4273.0</v>
      </c>
      <c r="H1256" s="7" t="s">
        <v>40</v>
      </c>
      <c r="I1256" s="7">
        <v>22.0</v>
      </c>
      <c r="J1256" s="7"/>
      <c r="K1256" s="7" t="s">
        <v>23</v>
      </c>
      <c r="L1256" s="7"/>
      <c r="M1256" s="7"/>
      <c r="N1256" s="7"/>
      <c r="O1256" s="10"/>
      <c r="P1256" s="10"/>
      <c r="Q1256" s="7" t="s">
        <v>23</v>
      </c>
      <c r="R1256" s="7">
        <v>33.0</v>
      </c>
      <c r="S1256" s="7">
        <v>44.0</v>
      </c>
      <c r="T1256" s="7"/>
      <c r="U1256" s="7"/>
      <c r="V1256" s="7"/>
      <c r="W1256" s="10"/>
    </row>
    <row r="1257" ht="12.75" customHeight="1">
      <c r="A1257" s="7" t="str">
        <f>"28.05.2005 10:01:00"</f>
        <v>28.05.2005 10:01:00</v>
      </c>
      <c r="B1257" s="8" t="s">
        <v>99</v>
      </c>
      <c r="C1257" s="7" t="s">
        <v>131</v>
      </c>
      <c r="D1257" s="7">
        <v>77.0</v>
      </c>
      <c r="E1257" s="8">
        <v>5375.0</v>
      </c>
      <c r="F1257" s="7">
        <v>38.0</v>
      </c>
      <c r="G1257" s="9">
        <v>4144.0</v>
      </c>
      <c r="H1257" s="7" t="s">
        <v>40</v>
      </c>
      <c r="I1257" s="7">
        <v>22.0</v>
      </c>
      <c r="J1257" s="7"/>
      <c r="K1257" s="7" t="s">
        <v>35</v>
      </c>
      <c r="L1257" s="7"/>
      <c r="M1257" s="7"/>
      <c r="N1257" s="7"/>
      <c r="O1257" s="6"/>
      <c r="P1257" s="6"/>
      <c r="Q1257" s="7" t="s">
        <v>23</v>
      </c>
      <c r="R1257" s="7">
        <v>33.0</v>
      </c>
      <c r="S1257" s="7">
        <v>44.0</v>
      </c>
      <c r="T1257" s="7"/>
      <c r="U1257" s="7"/>
      <c r="V1257" s="7"/>
      <c r="W1257" s="6"/>
    </row>
    <row r="1258" ht="12.75" customHeight="1">
      <c r="A1258" s="7" t="str">
        <f>"13.06.2005 09:00:00"</f>
        <v>13.06.2005 09:00:00</v>
      </c>
      <c r="B1258" s="8" t="s">
        <v>99</v>
      </c>
      <c r="C1258" s="7" t="s">
        <v>131</v>
      </c>
      <c r="D1258" s="7">
        <v>78.0</v>
      </c>
      <c r="E1258" s="8">
        <v>47.0</v>
      </c>
      <c r="F1258" s="7">
        <v>4.0</v>
      </c>
      <c r="G1258" s="9">
        <v>5067.0</v>
      </c>
      <c r="H1258" s="7" t="s">
        <v>40</v>
      </c>
      <c r="I1258" s="7">
        <v>22.0</v>
      </c>
      <c r="J1258" s="7"/>
      <c r="K1258" s="7" t="s">
        <v>23</v>
      </c>
      <c r="L1258" s="7"/>
      <c r="M1258" s="7"/>
      <c r="N1258" s="7"/>
      <c r="O1258" s="10"/>
      <c r="P1258" s="10"/>
      <c r="Q1258" s="7" t="s">
        <v>23</v>
      </c>
      <c r="R1258" s="7">
        <v>33.0</v>
      </c>
      <c r="S1258" s="7">
        <v>44.0</v>
      </c>
      <c r="T1258" s="7"/>
      <c r="U1258" s="7"/>
      <c r="V1258" s="7"/>
      <c r="W1258" s="10"/>
    </row>
    <row r="1259" ht="12.75" customHeight="1">
      <c r="A1259" s="7" t="str">
        <f>"08.06.2005 09:30:00"</f>
        <v>08.06.2005 09:30:00</v>
      </c>
      <c r="B1259" s="8" t="s">
        <v>99</v>
      </c>
      <c r="C1259" s="7" t="s">
        <v>131</v>
      </c>
      <c r="D1259" s="7">
        <v>78.0</v>
      </c>
      <c r="E1259" s="8">
        <v>5435.0</v>
      </c>
      <c r="F1259" s="7">
        <v>39.0</v>
      </c>
      <c r="G1259" s="9">
        <v>4164.0</v>
      </c>
      <c r="H1259" s="7" t="s">
        <v>40</v>
      </c>
      <c r="I1259" s="7">
        <v>22.0</v>
      </c>
      <c r="J1259" s="7"/>
      <c r="K1259" s="7" t="s">
        <v>23</v>
      </c>
      <c r="L1259" s="7"/>
      <c r="M1259" s="7"/>
      <c r="N1259" s="7"/>
      <c r="O1259" s="10"/>
      <c r="P1259" s="10"/>
      <c r="Q1259" s="7" t="s">
        <v>23</v>
      </c>
      <c r="R1259" s="7">
        <v>33.0</v>
      </c>
      <c r="S1259" s="7">
        <v>11.0</v>
      </c>
      <c r="T1259" s="7"/>
      <c r="U1259" s="7"/>
      <c r="V1259" s="7"/>
      <c r="W1259" s="10"/>
    </row>
    <row r="1260" ht="12.75" customHeight="1">
      <c r="A1260" s="7" t="str">
        <f>"27.05.2005 18:30:00"</f>
        <v>27.05.2005 18:30:00</v>
      </c>
      <c r="B1260" s="8" t="s">
        <v>99</v>
      </c>
      <c r="C1260" s="7" t="s">
        <v>131</v>
      </c>
      <c r="D1260" s="7">
        <v>78.0</v>
      </c>
      <c r="E1260" s="8">
        <v>55.0</v>
      </c>
      <c r="F1260" s="7">
        <v>4.0</v>
      </c>
      <c r="G1260" s="9">
        <v>4476.0</v>
      </c>
      <c r="H1260" s="7" t="s">
        <v>40</v>
      </c>
      <c r="I1260" s="7">
        <v>22.0</v>
      </c>
      <c r="J1260" s="7"/>
      <c r="K1260" s="7" t="s">
        <v>35</v>
      </c>
      <c r="L1260" s="7"/>
      <c r="M1260" s="7"/>
      <c r="N1260" s="7"/>
      <c r="O1260" s="10"/>
      <c r="P1260" s="10"/>
      <c r="Q1260" s="7" t="s">
        <v>23</v>
      </c>
      <c r="R1260" s="7">
        <v>33.0</v>
      </c>
      <c r="S1260" s="7">
        <v>59.0</v>
      </c>
      <c r="T1260" s="7"/>
      <c r="U1260" s="7"/>
      <c r="V1260" s="7"/>
      <c r="W1260" s="10"/>
    </row>
    <row r="1261" ht="12.75" customHeight="1">
      <c r="A1261" s="7" t="str">
        <f>"20.05.2005 09:00:00"</f>
        <v>20.05.2005 09:00:00</v>
      </c>
      <c r="B1261" s="8" t="s">
        <v>99</v>
      </c>
      <c r="C1261" s="7" t="s">
        <v>131</v>
      </c>
      <c r="D1261" s="7">
        <v>78.0</v>
      </c>
      <c r="E1261" s="8">
        <v>57.0</v>
      </c>
      <c r="F1261" s="7"/>
      <c r="G1261" s="9">
        <v>4347.0</v>
      </c>
      <c r="H1261" s="7" t="s">
        <v>40</v>
      </c>
      <c r="I1261" s="7">
        <v>22.0</v>
      </c>
      <c r="J1261" s="7"/>
      <c r="K1261" s="7" t="s">
        <v>23</v>
      </c>
      <c r="L1261" s="7"/>
      <c r="M1261" s="7"/>
      <c r="N1261" s="7"/>
      <c r="O1261" s="10"/>
      <c r="P1261" s="10"/>
      <c r="Q1261" s="7" t="s">
        <v>23</v>
      </c>
      <c r="R1261" s="7">
        <v>33.0</v>
      </c>
      <c r="S1261" s="7">
        <v>51.0</v>
      </c>
      <c r="T1261" s="7"/>
      <c r="U1261" s="7"/>
      <c r="V1261" s="7"/>
      <c r="W1261" s="10"/>
    </row>
    <row r="1262" ht="12.75" customHeight="1">
      <c r="A1262" s="7" t="str">
        <f>"11.06.2005 16:00:00"</f>
        <v>11.06.2005 16:00:00</v>
      </c>
      <c r="B1262" s="8" t="s">
        <v>99</v>
      </c>
      <c r="C1262" s="7" t="s">
        <v>131</v>
      </c>
      <c r="D1262" s="7">
        <v>79.0</v>
      </c>
      <c r="E1262" s="8">
        <v>485.0</v>
      </c>
      <c r="F1262" s="7">
        <v>41.0</v>
      </c>
      <c r="G1262" s="9">
        <v>5049.0</v>
      </c>
      <c r="H1262" s="7" t="s">
        <v>40</v>
      </c>
      <c r="I1262" s="7">
        <v>22.0</v>
      </c>
      <c r="J1262" s="7"/>
      <c r="K1262" s="7" t="s">
        <v>23</v>
      </c>
      <c r="L1262" s="7"/>
      <c r="M1262" s="7"/>
      <c r="N1262" s="7"/>
      <c r="O1262" s="10"/>
      <c r="P1262" s="10"/>
      <c r="Q1262" s="7" t="s">
        <v>23</v>
      </c>
      <c r="R1262" s="7">
        <v>33.0</v>
      </c>
      <c r="S1262" s="7">
        <v>59.0</v>
      </c>
      <c r="T1262" s="7"/>
      <c r="U1262" s="7"/>
      <c r="V1262" s="7"/>
      <c r="W1262" s="10"/>
    </row>
    <row r="1263" ht="12.75" customHeight="1">
      <c r="A1263" s="7" t="str">
        <f>"18.06.2005 08:00:00"</f>
        <v>18.06.2005 08:00:00</v>
      </c>
      <c r="B1263" s="8" t="s">
        <v>99</v>
      </c>
      <c r="C1263" s="7" t="s">
        <v>131</v>
      </c>
      <c r="D1263" s="7">
        <v>79.0</v>
      </c>
      <c r="E1263" s="8">
        <v>55.0</v>
      </c>
      <c r="F1263" s="7">
        <v>4.0</v>
      </c>
      <c r="G1263" s="9">
        <v>5204.0</v>
      </c>
      <c r="H1263" s="7" t="s">
        <v>40</v>
      </c>
      <c r="I1263" s="7">
        <v>22.0</v>
      </c>
      <c r="J1263" s="7"/>
      <c r="K1263" s="7" t="s">
        <v>35</v>
      </c>
      <c r="L1263" s="7"/>
      <c r="M1263" s="7"/>
      <c r="N1263" s="7"/>
      <c r="O1263" s="10"/>
      <c r="P1263" s="10"/>
      <c r="Q1263" s="7" t="s">
        <v>23</v>
      </c>
      <c r="R1263" s="7">
        <v>33.0</v>
      </c>
      <c r="S1263" s="7">
        <v>44.0</v>
      </c>
      <c r="T1263" s="7"/>
      <c r="U1263" s="7"/>
      <c r="V1263" s="7"/>
      <c r="W1263" s="10"/>
    </row>
    <row r="1264" ht="12.75" customHeight="1">
      <c r="A1264" s="7" t="str">
        <f>"10.07.2005 13:00:00"</f>
        <v>10.07.2005 13:00:00</v>
      </c>
      <c r="B1264" s="8" t="s">
        <v>99</v>
      </c>
      <c r="C1264" s="7" t="s">
        <v>131</v>
      </c>
      <c r="D1264" s="7">
        <v>79.0</v>
      </c>
      <c r="E1264" s="8">
        <v>55.0</v>
      </c>
      <c r="F1264" s="7">
        <v>41.0</v>
      </c>
      <c r="G1264" s="9">
        <v>5283.0</v>
      </c>
      <c r="H1264" s="7" t="s">
        <v>40</v>
      </c>
      <c r="I1264" s="7">
        <v>22.0</v>
      </c>
      <c r="J1264" s="7"/>
      <c r="K1264" s="7" t="s">
        <v>23</v>
      </c>
      <c r="L1264" s="7"/>
      <c r="M1264" s="7"/>
      <c r="N1264" s="7"/>
      <c r="O1264" s="10"/>
      <c r="P1264" s="10"/>
      <c r="Q1264" s="7" t="s">
        <v>23</v>
      </c>
      <c r="R1264" s="7">
        <v>50.0</v>
      </c>
      <c r="S1264" s="7">
        <v>297.0</v>
      </c>
      <c r="T1264" s="7"/>
      <c r="U1264" s="7"/>
      <c r="V1264" s="7"/>
      <c r="W1264" s="10"/>
    </row>
    <row r="1265" ht="12.75" customHeight="1">
      <c r="A1265" s="7" t="str">
        <f>"13.05.2005 07:30:00"</f>
        <v>13.05.2005 07:30:00</v>
      </c>
      <c r="B1265" s="8" t="s">
        <v>99</v>
      </c>
      <c r="C1265" s="7" t="s">
        <v>131</v>
      </c>
      <c r="D1265" s="7">
        <v>8.0</v>
      </c>
      <c r="E1265" s="8">
        <v>55.0</v>
      </c>
      <c r="F1265" s="7">
        <v>39.0</v>
      </c>
      <c r="G1265" s="9">
        <v>4370.0</v>
      </c>
      <c r="H1265" s="7" t="s">
        <v>40</v>
      </c>
      <c r="I1265" s="7">
        <v>22.0</v>
      </c>
      <c r="J1265" s="7"/>
      <c r="K1265" s="7" t="s">
        <v>23</v>
      </c>
      <c r="L1265" s="7"/>
      <c r="M1265" s="7"/>
      <c r="N1265" s="7"/>
      <c r="O1265" s="10"/>
      <c r="P1265" s="10"/>
      <c r="Q1265" s="7" t="s">
        <v>23</v>
      </c>
      <c r="R1265" s="7">
        <v>24.0</v>
      </c>
      <c r="S1265" s="7">
        <v>202.0</v>
      </c>
      <c r="T1265" s="7"/>
      <c r="U1265" s="7"/>
      <c r="V1265" s="7"/>
      <c r="W1265" s="10"/>
    </row>
    <row r="1266" ht="12.75" customHeight="1">
      <c r="A1266" s="7" t="str">
        <f>"29.05.2005 09:00:00"</f>
        <v>29.05.2005 09:00:00</v>
      </c>
      <c r="B1266" s="8" t="s">
        <v>99</v>
      </c>
      <c r="C1266" s="7" t="s">
        <v>131</v>
      </c>
      <c r="D1266" s="7">
        <v>8.0</v>
      </c>
      <c r="E1266" s="8">
        <v>55.0</v>
      </c>
      <c r="F1266" s="7">
        <v>42.0</v>
      </c>
      <c r="G1266" s="9">
        <v>4913.0</v>
      </c>
      <c r="H1266" s="7" t="s">
        <v>40</v>
      </c>
      <c r="I1266" s="7">
        <v>22.0</v>
      </c>
      <c r="J1266" s="7"/>
      <c r="K1266" s="7" t="s">
        <v>40</v>
      </c>
      <c r="L1266" s="7"/>
      <c r="M1266" s="7"/>
      <c r="N1266" s="7"/>
      <c r="O1266" s="10"/>
      <c r="P1266" s="10"/>
      <c r="Q1266" s="7" t="s">
        <v>23</v>
      </c>
      <c r="R1266" s="7">
        <v>28.0</v>
      </c>
      <c r="S1266" s="7">
        <v>79.0</v>
      </c>
      <c r="T1266" s="7"/>
      <c r="U1266" s="7"/>
      <c r="V1266" s="7"/>
      <c r="W1266" s="10"/>
    </row>
    <row r="1267" ht="12.75" customHeight="1">
      <c r="A1267" s="7" t="str">
        <f>"11.06.2005 06:45:00"</f>
        <v>11.06.2005 06:45:00</v>
      </c>
      <c r="B1267" s="8" t="s">
        <v>99</v>
      </c>
      <c r="C1267" s="7" t="s">
        <v>131</v>
      </c>
      <c r="D1267" s="7">
        <v>81.0</v>
      </c>
      <c r="E1267" s="8">
        <v>62.0</v>
      </c>
      <c r="F1267" s="7">
        <v>43.0</v>
      </c>
      <c r="G1267" s="9">
        <v>5047.0</v>
      </c>
      <c r="H1267" s="7" t="s">
        <v>40</v>
      </c>
      <c r="I1267" s="7">
        <v>22.0</v>
      </c>
      <c r="J1267" s="7"/>
      <c r="K1267" s="7" t="s">
        <v>35</v>
      </c>
      <c r="L1267" s="7"/>
      <c r="M1267" s="7"/>
      <c r="N1267" s="7"/>
      <c r="O1267" s="10"/>
      <c r="P1267" s="10"/>
      <c r="Q1267" s="7" t="s">
        <v>23</v>
      </c>
      <c r="R1267" s="7">
        <v>33.0</v>
      </c>
      <c r="S1267" s="7">
        <v>59.0</v>
      </c>
      <c r="T1267" s="7"/>
      <c r="U1267" s="7"/>
      <c r="V1267" s="7"/>
      <c r="W1267" s="10"/>
    </row>
    <row r="1268" ht="12.75" customHeight="1">
      <c r="A1268" s="7" t="str">
        <f>"23.05.2005 09:30:00"</f>
        <v>23.05.2005 09:30:00</v>
      </c>
      <c r="B1268" s="8" t="s">
        <v>99</v>
      </c>
      <c r="C1268" s="7" t="s">
        <v>131</v>
      </c>
      <c r="D1268" s="7">
        <v>82.0</v>
      </c>
      <c r="E1268" s="8">
        <v>675.0</v>
      </c>
      <c r="F1268" s="7">
        <v>44.0</v>
      </c>
      <c r="G1268" s="9">
        <v>4430.0</v>
      </c>
      <c r="H1268" s="7" t="s">
        <v>40</v>
      </c>
      <c r="I1268" s="7">
        <v>22.0</v>
      </c>
      <c r="J1268" s="7"/>
      <c r="K1268" s="7" t="s">
        <v>23</v>
      </c>
      <c r="L1268" s="7"/>
      <c r="M1268" s="7"/>
      <c r="N1268" s="7"/>
      <c r="O1268" s="10"/>
      <c r="P1268" s="10"/>
      <c r="Q1268" s="7" t="s">
        <v>23</v>
      </c>
      <c r="R1268" s="7">
        <v>33.0</v>
      </c>
      <c r="S1268" s="7">
        <v>2.0</v>
      </c>
      <c r="T1268" s="7"/>
      <c r="U1268" s="7"/>
      <c r="V1268" s="7"/>
      <c r="W1268" s="10"/>
    </row>
    <row r="1269" ht="12.75" customHeight="1">
      <c r="A1269" s="7" t="str">
        <f>"11.06.2005 07:45:00"</f>
        <v>11.06.2005 07:45:00</v>
      </c>
      <c r="B1269" s="8" t="s">
        <v>99</v>
      </c>
      <c r="C1269" s="7" t="s">
        <v>131</v>
      </c>
      <c r="D1269" s="7">
        <v>85.0</v>
      </c>
      <c r="E1269" s="8">
        <v>645.0</v>
      </c>
      <c r="F1269" s="7">
        <v>47.0</v>
      </c>
      <c r="G1269" s="9">
        <v>5048.0</v>
      </c>
      <c r="H1269" s="7" t="s">
        <v>40</v>
      </c>
      <c r="I1269" s="7">
        <v>22.0</v>
      </c>
      <c r="J1269" s="7"/>
      <c r="K1269" s="7" t="s">
        <v>23</v>
      </c>
      <c r="L1269" s="7"/>
      <c r="M1269" s="7"/>
      <c r="N1269" s="7"/>
      <c r="O1269" s="10"/>
      <c r="P1269" s="10"/>
      <c r="Q1269" s="7" t="s">
        <v>23</v>
      </c>
      <c r="R1269" s="7">
        <v>33.0</v>
      </c>
      <c r="S1269" s="7">
        <v>59.0</v>
      </c>
      <c r="T1269" s="7"/>
      <c r="U1269" s="7"/>
      <c r="V1269" s="7"/>
      <c r="W1269" s="10"/>
    </row>
    <row r="1270" ht="12.75" customHeight="1">
      <c r="A1270" s="7" t="str">
        <f>"18.06.2005 11:00:00"</f>
        <v>18.06.2005 11:00:00</v>
      </c>
      <c r="B1270" s="8" t="s">
        <v>99</v>
      </c>
      <c r="C1270" s="7" t="s">
        <v>131</v>
      </c>
      <c r="D1270" s="7">
        <v>88.0</v>
      </c>
      <c r="E1270" s="8">
        <v>7.0</v>
      </c>
      <c r="F1270" s="7">
        <v>45.0</v>
      </c>
      <c r="G1270" s="9">
        <v>5203.0</v>
      </c>
      <c r="H1270" s="7" t="s">
        <v>40</v>
      </c>
      <c r="I1270" s="7">
        <v>22.0</v>
      </c>
      <c r="J1270" s="7"/>
      <c r="K1270" s="7" t="s">
        <v>23</v>
      </c>
      <c r="L1270" s="7"/>
      <c r="M1270" s="7"/>
      <c r="N1270" s="7"/>
      <c r="O1270" s="10"/>
      <c r="P1270" s="10"/>
      <c r="Q1270" s="7" t="s">
        <v>23</v>
      </c>
      <c r="R1270" s="7">
        <v>33.0</v>
      </c>
      <c r="S1270" s="7">
        <v>44.0</v>
      </c>
      <c r="T1270" s="7"/>
      <c r="U1270" s="7"/>
      <c r="V1270" s="7"/>
      <c r="W1270" s="10"/>
    </row>
    <row r="1271" ht="12.75" customHeight="1">
      <c r="A1271" s="7" t="str">
        <f>"06.05.2005 10:00:00"</f>
        <v>06.05.2005 10:00:00</v>
      </c>
      <c r="B1271" s="8" t="s">
        <v>99</v>
      </c>
      <c r="C1271" s="7" t="s">
        <v>131</v>
      </c>
      <c r="D1271" s="7">
        <v>9.0</v>
      </c>
      <c r="E1271" s="8">
        <v>97.0</v>
      </c>
      <c r="F1271" s="7">
        <v>48.0</v>
      </c>
      <c r="G1271" s="9">
        <v>4220.0</v>
      </c>
      <c r="H1271" s="7" t="s">
        <v>40</v>
      </c>
      <c r="I1271" s="7">
        <v>22.0</v>
      </c>
      <c r="J1271" s="7"/>
      <c r="K1271" s="7" t="s">
        <v>23</v>
      </c>
      <c r="L1271" s="7"/>
      <c r="M1271" s="7"/>
      <c r="N1271" s="7"/>
      <c r="O1271" s="10"/>
      <c r="P1271" s="10"/>
      <c r="Q1271" s="7" t="s">
        <v>23</v>
      </c>
      <c r="R1271" s="7">
        <v>33.0</v>
      </c>
      <c r="S1271" s="7">
        <v>44.0</v>
      </c>
      <c r="T1271" s="7"/>
      <c r="U1271" s="7"/>
      <c r="V1271" s="7"/>
      <c r="W1271" s="10"/>
    </row>
    <row r="1272" ht="12.75" customHeight="1">
      <c r="A1272" s="7" t="str">
        <f>"11.07.2005 09:00:00"</f>
        <v>11.07.2005 09:00:00</v>
      </c>
      <c r="B1272" s="8" t="s">
        <v>99</v>
      </c>
      <c r="C1272" s="7" t="s">
        <v>131</v>
      </c>
      <c r="D1272" s="7">
        <v>56.0</v>
      </c>
      <c r="E1272" s="8">
        <v>19.0</v>
      </c>
      <c r="F1272" s="7"/>
      <c r="G1272" s="9">
        <v>5288.0</v>
      </c>
      <c r="H1272" s="7" t="s">
        <v>40</v>
      </c>
      <c r="I1272" s="7">
        <v>23.0</v>
      </c>
      <c r="J1272" s="7"/>
      <c r="K1272" s="7" t="s">
        <v>35</v>
      </c>
      <c r="L1272" s="7"/>
      <c r="M1272" s="7"/>
      <c r="N1272" s="7"/>
      <c r="O1272" s="10"/>
      <c r="P1272" s="10"/>
      <c r="Q1272" s="7" t="s">
        <v>23</v>
      </c>
      <c r="R1272" s="7">
        <v>20.0</v>
      </c>
      <c r="S1272" s="7">
        <v>902.0</v>
      </c>
      <c r="T1272" s="7"/>
      <c r="U1272" s="7"/>
      <c r="V1272" s="7"/>
      <c r="W1272" s="10"/>
    </row>
    <row r="1273" ht="12.75" customHeight="1">
      <c r="A1273" s="7" t="str">
        <f>"13.07.2005 19:00:00"</f>
        <v>13.07.2005 19:00:00</v>
      </c>
      <c r="B1273" s="8" t="s">
        <v>99</v>
      </c>
      <c r="C1273" s="7" t="s">
        <v>131</v>
      </c>
      <c r="D1273" s="7">
        <v>58.0</v>
      </c>
      <c r="E1273" s="8">
        <v>22.0</v>
      </c>
      <c r="F1273" s="7"/>
      <c r="G1273" s="9">
        <v>5299.0</v>
      </c>
      <c r="H1273" s="7" t="s">
        <v>40</v>
      </c>
      <c r="I1273" s="7">
        <v>23.0</v>
      </c>
      <c r="J1273" s="7"/>
      <c r="K1273" s="7" t="s">
        <v>23</v>
      </c>
      <c r="L1273" s="7"/>
      <c r="M1273" s="7"/>
      <c r="N1273" s="7"/>
      <c r="O1273" s="10"/>
      <c r="P1273" s="10"/>
      <c r="Q1273" s="7" t="s">
        <v>23</v>
      </c>
      <c r="R1273" s="7">
        <v>33.0</v>
      </c>
      <c r="S1273" s="7">
        <v>11.0</v>
      </c>
      <c r="T1273" s="7"/>
      <c r="U1273" s="7"/>
      <c r="V1273" s="7"/>
      <c r="W1273" s="10"/>
    </row>
    <row r="1274" ht="12.75" customHeight="1">
      <c r="A1274" s="7" t="str">
        <f>"22.07.2005 10:03:00"</f>
        <v>22.07.2005 10:03:00</v>
      </c>
      <c r="B1274" s="8" t="s">
        <v>99</v>
      </c>
      <c r="C1274" s="7" t="s">
        <v>131</v>
      </c>
      <c r="D1274" s="7">
        <v>6.0</v>
      </c>
      <c r="E1274" s="8">
        <v>2.0</v>
      </c>
      <c r="F1274" s="7">
        <v>3.0</v>
      </c>
      <c r="G1274" s="9">
        <v>5632.0</v>
      </c>
      <c r="H1274" s="7" t="s">
        <v>40</v>
      </c>
      <c r="I1274" s="7">
        <v>23.0</v>
      </c>
      <c r="J1274" s="7"/>
      <c r="K1274" s="7" t="s">
        <v>23</v>
      </c>
      <c r="L1274" s="7"/>
      <c r="M1274" s="7"/>
      <c r="N1274" s="7"/>
      <c r="O1274" s="10"/>
      <c r="P1274" s="10"/>
      <c r="Q1274" s="7" t="s">
        <v>23</v>
      </c>
      <c r="R1274" s="7">
        <v>33.0</v>
      </c>
      <c r="S1274" s="7">
        <v>51.0</v>
      </c>
      <c r="T1274" s="7"/>
      <c r="U1274" s="7"/>
      <c r="V1274" s="7"/>
      <c r="W1274" s="10"/>
    </row>
    <row r="1275" ht="12.75" customHeight="1">
      <c r="A1275" s="7" t="str">
        <f>"27.07.2005 07:00:00"</f>
        <v>27.07.2005 07:00:00</v>
      </c>
      <c r="B1275" s="8" t="s">
        <v>99</v>
      </c>
      <c r="C1275" s="7" t="s">
        <v>131</v>
      </c>
      <c r="D1275" s="7">
        <v>6.0</v>
      </c>
      <c r="E1275" s="8">
        <v>2.0</v>
      </c>
      <c r="F1275" s="7">
        <v>3.0</v>
      </c>
      <c r="G1275" s="9">
        <v>5665.0</v>
      </c>
      <c r="H1275" s="7" t="s">
        <v>40</v>
      </c>
      <c r="I1275" s="7">
        <v>23.0</v>
      </c>
      <c r="J1275" s="7"/>
      <c r="K1275" s="7" t="s">
        <v>23</v>
      </c>
      <c r="L1275" s="7"/>
      <c r="M1275" s="7"/>
      <c r="N1275" s="7"/>
      <c r="O1275" s="10"/>
      <c r="P1275" s="10"/>
      <c r="Q1275" s="7" t="s">
        <v>23</v>
      </c>
      <c r="R1275" s="7">
        <v>33.0</v>
      </c>
      <c r="S1275" s="7">
        <v>66.0</v>
      </c>
      <c r="T1275" s="7"/>
      <c r="U1275" s="7"/>
      <c r="V1275" s="7"/>
      <c r="W1275" s="10"/>
    </row>
    <row r="1276" ht="12.75" customHeight="1">
      <c r="A1276" s="7" t="str">
        <f>"27.07.2005 10:00:00"</f>
        <v>27.07.2005 10:00:00</v>
      </c>
      <c r="B1276" s="8" t="s">
        <v>99</v>
      </c>
      <c r="C1276" s="7" t="s">
        <v>131</v>
      </c>
      <c r="D1276" s="7">
        <v>6.0</v>
      </c>
      <c r="E1276" s="8">
        <v>22.0</v>
      </c>
      <c r="F1276" s="7">
        <v>31.0</v>
      </c>
      <c r="G1276" s="9">
        <v>5666.0</v>
      </c>
      <c r="H1276" s="7" t="s">
        <v>40</v>
      </c>
      <c r="I1276" s="7">
        <v>23.0</v>
      </c>
      <c r="J1276" s="7"/>
      <c r="K1276" s="7" t="s">
        <v>23</v>
      </c>
      <c r="L1276" s="7"/>
      <c r="M1276" s="7"/>
      <c r="N1276" s="7"/>
      <c r="O1276" s="10"/>
      <c r="P1276" s="10"/>
      <c r="Q1276" s="7" t="s">
        <v>23</v>
      </c>
      <c r="R1276" s="7">
        <v>33.0</v>
      </c>
      <c r="S1276" s="7">
        <v>66.0</v>
      </c>
      <c r="T1276" s="7"/>
      <c r="U1276" s="7"/>
      <c r="V1276" s="7"/>
      <c r="W1276" s="10"/>
    </row>
    <row r="1277" ht="12.75" customHeight="1">
      <c r="A1277" s="7" t="str">
        <f>"22.07.2005 12:03:00"</f>
        <v>22.07.2005 12:03:00</v>
      </c>
      <c r="B1277" s="8" t="s">
        <v>99</v>
      </c>
      <c r="C1277" s="7" t="s">
        <v>131</v>
      </c>
      <c r="D1277" s="7">
        <v>61.0</v>
      </c>
      <c r="E1277" s="8">
        <v>235.0</v>
      </c>
      <c r="F1277" s="7">
        <v>32.0</v>
      </c>
      <c r="G1277" s="9">
        <v>4194.0</v>
      </c>
      <c r="H1277" s="7" t="s">
        <v>40</v>
      </c>
      <c r="I1277" s="7">
        <v>23.0</v>
      </c>
      <c r="J1277" s="7"/>
      <c r="K1277" s="7" t="s">
        <v>23</v>
      </c>
      <c r="L1277" s="7"/>
      <c r="M1277" s="7"/>
      <c r="N1277" s="7"/>
      <c r="O1277" s="10"/>
      <c r="P1277" s="10"/>
      <c r="Q1277" s="7" t="s">
        <v>23</v>
      </c>
      <c r="R1277" s="7">
        <v>33.0</v>
      </c>
      <c r="S1277" s="7">
        <v>51.0</v>
      </c>
      <c r="T1277" s="7"/>
      <c r="U1277" s="7"/>
      <c r="V1277" s="7"/>
      <c r="W1277" s="10"/>
    </row>
    <row r="1278" ht="12.75" customHeight="1">
      <c r="A1278" s="7" t="str">
        <f>"20.07.2005 12:00:00"</f>
        <v>20.07.2005 12:00:00</v>
      </c>
      <c r="B1278" s="8" t="s">
        <v>99</v>
      </c>
      <c r="C1278" s="7" t="s">
        <v>131</v>
      </c>
      <c r="D1278" s="7">
        <v>63.0</v>
      </c>
      <c r="E1278" s="8">
        <v>25.0</v>
      </c>
      <c r="F1278" s="7"/>
      <c r="G1278" s="9">
        <v>5627.0</v>
      </c>
      <c r="H1278" s="7" t="s">
        <v>40</v>
      </c>
      <c r="I1278" s="7">
        <v>23.0</v>
      </c>
      <c r="J1278" s="7"/>
      <c r="K1278" s="7" t="s">
        <v>23</v>
      </c>
      <c r="L1278" s="7"/>
      <c r="M1278" s="7"/>
      <c r="N1278" s="7"/>
      <c r="O1278" s="10"/>
      <c r="P1278" s="10"/>
      <c r="Q1278" s="7" t="s">
        <v>23</v>
      </c>
      <c r="R1278" s="7">
        <v>24.0</v>
      </c>
      <c r="S1278" s="7">
        <v>89.0</v>
      </c>
      <c r="T1278" s="7"/>
      <c r="U1278" s="7"/>
      <c r="V1278" s="7"/>
      <c r="W1278" s="10"/>
    </row>
    <row r="1279" ht="12.75" customHeight="1">
      <c r="A1279" s="7" t="str">
        <f>"25.07.2005 09:00:00"</f>
        <v>25.07.2005 09:00:00</v>
      </c>
      <c r="B1279" s="8" t="s">
        <v>99</v>
      </c>
      <c r="C1279" s="7" t="s">
        <v>131</v>
      </c>
      <c r="D1279" s="7">
        <v>63.0</v>
      </c>
      <c r="E1279" s="8">
        <v>26.0</v>
      </c>
      <c r="F1279" s="7">
        <v>32.0</v>
      </c>
      <c r="G1279" s="9">
        <v>5651.0</v>
      </c>
      <c r="H1279" s="7" t="s">
        <v>40</v>
      </c>
      <c r="I1279" s="7">
        <v>23.0</v>
      </c>
      <c r="J1279" s="7"/>
      <c r="K1279" s="7" t="s">
        <v>23</v>
      </c>
      <c r="L1279" s="7"/>
      <c r="M1279" s="7"/>
      <c r="N1279" s="7"/>
      <c r="O1279" s="10"/>
      <c r="P1279" s="10"/>
      <c r="Q1279" s="7" t="s">
        <v>23</v>
      </c>
      <c r="R1279" s="7">
        <v>15.0</v>
      </c>
      <c r="S1279" s="7">
        <v>78.0</v>
      </c>
      <c r="T1279" s="7"/>
      <c r="U1279" s="7"/>
      <c r="V1279" s="7"/>
      <c r="W1279" s="10"/>
    </row>
    <row r="1280" ht="12.75" customHeight="1">
      <c r="A1280" s="7" t="str">
        <f>"25.07.2005 11:04:00"</f>
        <v>25.07.2005 11:04:00</v>
      </c>
      <c r="B1280" s="8" t="s">
        <v>99</v>
      </c>
      <c r="C1280" s="7" t="s">
        <v>131</v>
      </c>
      <c r="D1280" s="7">
        <v>65.0</v>
      </c>
      <c r="E1280" s="8">
        <v>275.0</v>
      </c>
      <c r="F1280" s="7">
        <v>33.0</v>
      </c>
      <c r="G1280" s="9">
        <v>5650.0</v>
      </c>
      <c r="H1280" s="7" t="s">
        <v>40</v>
      </c>
      <c r="I1280" s="7">
        <v>23.0</v>
      </c>
      <c r="J1280" s="7"/>
      <c r="K1280" s="7" t="s">
        <v>23</v>
      </c>
      <c r="L1280" s="7"/>
      <c r="M1280" s="7"/>
      <c r="N1280" s="7"/>
      <c r="O1280" s="10"/>
      <c r="P1280" s="10"/>
      <c r="Q1280" s="7" t="s">
        <v>23</v>
      </c>
      <c r="R1280" s="7">
        <v>15.0</v>
      </c>
      <c r="S1280" s="7">
        <v>78.0</v>
      </c>
      <c r="T1280" s="7"/>
      <c r="U1280" s="7"/>
      <c r="V1280" s="7"/>
      <c r="W1280" s="10"/>
    </row>
    <row r="1281" ht="12.75" customHeight="1">
      <c r="A1281" s="7" t="str">
        <f>"24.06.2005 08:00:00"</f>
        <v>24.06.2005 08:00:00</v>
      </c>
      <c r="B1281" s="8" t="s">
        <v>99</v>
      </c>
      <c r="C1281" s="7" t="s">
        <v>131</v>
      </c>
      <c r="D1281" s="7">
        <v>67.0</v>
      </c>
      <c r="E1281" s="8">
        <v>33.0</v>
      </c>
      <c r="F1281" s="7">
        <v>33.0</v>
      </c>
      <c r="G1281" s="9">
        <v>4181.0</v>
      </c>
      <c r="H1281" s="7" t="s">
        <v>40</v>
      </c>
      <c r="I1281" s="7">
        <v>23.0</v>
      </c>
      <c r="J1281" s="7"/>
      <c r="K1281" s="7" t="s">
        <v>35</v>
      </c>
      <c r="L1281" s="7"/>
      <c r="M1281" s="7"/>
      <c r="N1281" s="7"/>
      <c r="O1281" s="10"/>
      <c r="P1281" s="10"/>
      <c r="Q1281" s="7" t="s">
        <v>23</v>
      </c>
      <c r="R1281" s="7">
        <v>33.0</v>
      </c>
      <c r="S1281" s="7">
        <v>59.0</v>
      </c>
      <c r="T1281" s="7"/>
      <c r="U1281" s="7"/>
      <c r="V1281" s="7"/>
      <c r="W1281" s="10"/>
    </row>
    <row r="1282" ht="12.75" customHeight="1">
      <c r="A1282" s="7" t="str">
        <f>"20.05.2005 08:03:00"</f>
        <v>20.05.2005 08:03:00</v>
      </c>
      <c r="B1282" s="8" t="s">
        <v>99</v>
      </c>
      <c r="C1282" s="7" t="s">
        <v>131</v>
      </c>
      <c r="D1282" s="7">
        <v>71.0</v>
      </c>
      <c r="E1282" s="8">
        <v>36.0</v>
      </c>
      <c r="F1282" s="7">
        <v>32.0</v>
      </c>
      <c r="G1282" s="9">
        <v>4353.0</v>
      </c>
      <c r="H1282" s="7" t="s">
        <v>40</v>
      </c>
      <c r="I1282" s="7">
        <v>23.0</v>
      </c>
      <c r="J1282" s="7"/>
      <c r="K1282" s="7" t="s">
        <v>40</v>
      </c>
      <c r="L1282" s="7"/>
      <c r="M1282" s="7"/>
      <c r="N1282" s="7"/>
      <c r="O1282" s="10"/>
      <c r="P1282" s="10"/>
      <c r="Q1282" s="7" t="s">
        <v>23</v>
      </c>
      <c r="R1282" s="7">
        <v>33.0</v>
      </c>
      <c r="S1282" s="7">
        <v>20.0</v>
      </c>
      <c r="T1282" s="7"/>
      <c r="U1282" s="7"/>
      <c r="V1282" s="7"/>
      <c r="W1282" s="10"/>
    </row>
    <row r="1283" ht="12.75" customHeight="1">
      <c r="A1283" s="7" t="str">
        <f>"25.06.2005 17:00:00"</f>
        <v>25.06.2005 17:00:00</v>
      </c>
      <c r="B1283" s="8" t="s">
        <v>99</v>
      </c>
      <c r="C1283" s="7" t="s">
        <v>131</v>
      </c>
      <c r="D1283" s="7">
        <v>72.0</v>
      </c>
      <c r="E1283" s="8">
        <v>345.0</v>
      </c>
      <c r="F1283" s="7">
        <v>35.0</v>
      </c>
      <c r="G1283" s="9">
        <v>5224.0</v>
      </c>
      <c r="H1283" s="7" t="s">
        <v>40</v>
      </c>
      <c r="I1283" s="7">
        <v>23.0</v>
      </c>
      <c r="J1283" s="7"/>
      <c r="K1283" s="7" t="s">
        <v>35</v>
      </c>
      <c r="L1283" s="7"/>
      <c r="M1283" s="7"/>
      <c r="N1283" s="7"/>
      <c r="O1283" s="10"/>
      <c r="P1283" s="10"/>
      <c r="Q1283" s="7" t="s">
        <v>23</v>
      </c>
      <c r="R1283" s="7">
        <v>28.0</v>
      </c>
      <c r="S1283" s="7">
        <v>79.0</v>
      </c>
      <c r="T1283" s="7"/>
      <c r="U1283" s="7"/>
      <c r="V1283" s="7"/>
      <c r="W1283" s="10"/>
    </row>
    <row r="1284" ht="12.75" customHeight="1">
      <c r="A1284" s="7" t="str">
        <f>"01.06.2005 10:00:00"</f>
        <v>01.06.2005 10:00:00</v>
      </c>
      <c r="B1284" s="8" t="s">
        <v>99</v>
      </c>
      <c r="C1284" s="7" t="s">
        <v>131</v>
      </c>
      <c r="D1284" s="7">
        <v>72.0</v>
      </c>
      <c r="E1284" s="8">
        <v>44.0</v>
      </c>
      <c r="F1284" s="7">
        <v>38.0</v>
      </c>
      <c r="G1284" s="9">
        <v>4945.0</v>
      </c>
      <c r="H1284" s="7" t="s">
        <v>40</v>
      </c>
      <c r="I1284" s="7">
        <v>23.0</v>
      </c>
      <c r="J1284" s="7"/>
      <c r="K1284" s="7" t="s">
        <v>23</v>
      </c>
      <c r="L1284" s="7"/>
      <c r="M1284" s="7"/>
      <c r="N1284" s="7"/>
      <c r="O1284" s="10"/>
      <c r="P1284" s="10"/>
      <c r="Q1284" s="7" t="s">
        <v>23</v>
      </c>
      <c r="R1284" s="7">
        <v>28.0</v>
      </c>
      <c r="S1284" s="7">
        <v>79.0</v>
      </c>
      <c r="T1284" s="7"/>
      <c r="U1284" s="7"/>
      <c r="V1284" s="7"/>
      <c r="W1284" s="10"/>
    </row>
    <row r="1285" ht="12.75" customHeight="1">
      <c r="A1285" s="7" t="str">
        <f>"02.05.2005 09:03:00"</f>
        <v>02.05.2005 09:03:00</v>
      </c>
      <c r="B1285" s="8" t="s">
        <v>99</v>
      </c>
      <c r="C1285" s="7" t="s">
        <v>131</v>
      </c>
      <c r="D1285" s="7">
        <v>74.0</v>
      </c>
      <c r="E1285" s="8">
        <v>46.0</v>
      </c>
      <c r="F1285" s="7">
        <v>38.0</v>
      </c>
      <c r="G1285" s="9">
        <v>4201.0</v>
      </c>
      <c r="H1285" s="7" t="s">
        <v>40</v>
      </c>
      <c r="I1285" s="7">
        <v>23.0</v>
      </c>
      <c r="J1285" s="7"/>
      <c r="K1285" s="7" t="s">
        <v>23</v>
      </c>
      <c r="L1285" s="7"/>
      <c r="M1285" s="7"/>
      <c r="N1285" s="7"/>
      <c r="O1285" s="10"/>
      <c r="P1285" s="10"/>
      <c r="Q1285" s="7" t="s">
        <v>23</v>
      </c>
      <c r="R1285" s="7">
        <v>33.0</v>
      </c>
      <c r="S1285" s="7">
        <v>2.0</v>
      </c>
      <c r="T1285" s="7"/>
      <c r="U1285" s="7"/>
      <c r="V1285" s="7"/>
      <c r="W1285" s="10"/>
    </row>
    <row r="1286" ht="12.75" customHeight="1">
      <c r="A1286" s="7" t="str">
        <f>"06.06.2005 09:30:00"</f>
        <v>06.06.2005 09:30:00</v>
      </c>
      <c r="B1286" s="8" t="s">
        <v>99</v>
      </c>
      <c r="C1286" s="7" t="s">
        <v>131</v>
      </c>
      <c r="D1286" s="7">
        <v>74.0</v>
      </c>
      <c r="E1286" s="8">
        <v>47.0</v>
      </c>
      <c r="F1286" s="7"/>
      <c r="G1286" s="9">
        <v>5002.0</v>
      </c>
      <c r="H1286" s="7" t="s">
        <v>40</v>
      </c>
      <c r="I1286" s="7">
        <v>23.0</v>
      </c>
      <c r="J1286" s="7"/>
      <c r="K1286" s="7" t="s">
        <v>23</v>
      </c>
      <c r="L1286" s="7"/>
      <c r="M1286" s="7"/>
      <c r="N1286" s="7"/>
      <c r="O1286" s="10"/>
      <c r="P1286" s="10"/>
      <c r="Q1286" s="7" t="s">
        <v>23</v>
      </c>
      <c r="R1286" s="7">
        <v>33.0</v>
      </c>
      <c r="S1286" s="7">
        <v>37.0</v>
      </c>
      <c r="T1286" s="7"/>
      <c r="U1286" s="7"/>
      <c r="V1286" s="7"/>
      <c r="W1286" s="10"/>
    </row>
    <row r="1287" ht="12.75" customHeight="1">
      <c r="A1287" s="7" t="str">
        <f>"13.05.2005 09:03:00"</f>
        <v>13.05.2005 09:03:00</v>
      </c>
      <c r="B1287" s="8" t="s">
        <v>99</v>
      </c>
      <c r="C1287" s="7" t="s">
        <v>131</v>
      </c>
      <c r="D1287" s="7">
        <v>74.0</v>
      </c>
      <c r="E1287" s="8">
        <v>5.0</v>
      </c>
      <c r="F1287" s="7">
        <v>36.0</v>
      </c>
      <c r="G1287" s="9">
        <v>4268.0</v>
      </c>
      <c r="H1287" s="7" t="s">
        <v>40</v>
      </c>
      <c r="I1287" s="7">
        <v>23.0</v>
      </c>
      <c r="J1287" s="7"/>
      <c r="K1287" s="7" t="s">
        <v>23</v>
      </c>
      <c r="L1287" s="7"/>
      <c r="M1287" s="7"/>
      <c r="N1287" s="7"/>
      <c r="O1287" s="10"/>
      <c r="P1287" s="10"/>
      <c r="Q1287" s="7" t="s">
        <v>23</v>
      </c>
      <c r="R1287" s="7">
        <v>48.0</v>
      </c>
      <c r="S1287" s="7">
        <v>20.0</v>
      </c>
      <c r="T1287" s="7"/>
      <c r="U1287" s="7"/>
      <c r="V1287" s="7"/>
      <c r="W1287" s="10"/>
    </row>
    <row r="1288" ht="12.75" customHeight="1">
      <c r="A1288" s="7" t="str">
        <f>"26.06.2005 07:03:00"</f>
        <v>26.06.2005 07:03:00</v>
      </c>
      <c r="B1288" s="8" t="s">
        <v>99</v>
      </c>
      <c r="C1288" s="7" t="s">
        <v>131</v>
      </c>
      <c r="D1288" s="7">
        <v>74.0</v>
      </c>
      <c r="E1288" s="8">
        <v>5.0</v>
      </c>
      <c r="F1288" s="7"/>
      <c r="G1288" s="9">
        <v>5227.0</v>
      </c>
      <c r="H1288" s="7" t="s">
        <v>40</v>
      </c>
      <c r="I1288" s="7">
        <v>23.0</v>
      </c>
      <c r="J1288" s="7"/>
      <c r="K1288" s="7" t="s">
        <v>35</v>
      </c>
      <c r="L1288" s="7"/>
      <c r="M1288" s="7"/>
      <c r="N1288" s="7"/>
      <c r="O1288" s="10"/>
      <c r="P1288" s="10"/>
      <c r="Q1288" s="7" t="s">
        <v>23</v>
      </c>
      <c r="R1288" s="7">
        <v>33.0</v>
      </c>
      <c r="S1288" s="7">
        <v>20.0</v>
      </c>
      <c r="T1288" s="7"/>
      <c r="U1288" s="7"/>
      <c r="V1288" s="7"/>
      <c r="W1288" s="10"/>
    </row>
    <row r="1289" ht="12.75" customHeight="1">
      <c r="A1289" s="7" t="str">
        <f>"11.05.2005 09:00:00"</f>
        <v>11.05.2005 09:00:00</v>
      </c>
      <c r="B1289" s="8" t="s">
        <v>99</v>
      </c>
      <c r="C1289" s="7" t="s">
        <v>131</v>
      </c>
      <c r="D1289" s="7">
        <v>75.0</v>
      </c>
      <c r="E1289" s="8">
        <v>475.0</v>
      </c>
      <c r="F1289" s="7">
        <v>4.0</v>
      </c>
      <c r="G1289" s="9">
        <v>4114.0</v>
      </c>
      <c r="H1289" s="7" t="s">
        <v>40</v>
      </c>
      <c r="I1289" s="7">
        <v>23.0</v>
      </c>
      <c r="J1289" s="7"/>
      <c r="K1289" s="7" t="s">
        <v>23</v>
      </c>
      <c r="L1289" s="7"/>
      <c r="M1289" s="7"/>
      <c r="N1289" s="7"/>
      <c r="O1289" s="10"/>
      <c r="P1289" s="10"/>
      <c r="Q1289" s="7" t="s">
        <v>23</v>
      </c>
      <c r="R1289" s="7">
        <v>33.0</v>
      </c>
      <c r="S1289" s="7">
        <v>44.0</v>
      </c>
      <c r="T1289" s="7"/>
      <c r="U1289" s="7"/>
      <c r="V1289" s="7"/>
      <c r="W1289" s="10"/>
    </row>
    <row r="1290" ht="12.75" customHeight="1">
      <c r="A1290" s="7" t="str">
        <f>"14.05.2005 08:03:00"</f>
        <v>14.05.2005 08:03:00</v>
      </c>
      <c r="B1290" s="8" t="s">
        <v>99</v>
      </c>
      <c r="C1290" s="7" t="s">
        <v>131</v>
      </c>
      <c r="D1290" s="7">
        <v>75.0</v>
      </c>
      <c r="E1290" s="8">
        <v>55.0</v>
      </c>
      <c r="F1290" s="7"/>
      <c r="G1290" s="9">
        <v>4288.0</v>
      </c>
      <c r="H1290" s="7" t="s">
        <v>40</v>
      </c>
      <c r="I1290" s="7">
        <v>23.0</v>
      </c>
      <c r="J1290" s="7"/>
      <c r="K1290" s="7" t="s">
        <v>23</v>
      </c>
      <c r="L1290" s="7"/>
      <c r="M1290" s="7"/>
      <c r="N1290" s="7"/>
      <c r="O1290" s="10"/>
      <c r="P1290" s="10"/>
      <c r="Q1290" s="7" t="s">
        <v>23</v>
      </c>
      <c r="R1290" s="7">
        <v>27.0</v>
      </c>
      <c r="S1290" s="7">
        <v>28.0</v>
      </c>
      <c r="T1290" s="7"/>
      <c r="U1290" s="7"/>
      <c r="V1290" s="7"/>
      <c r="W1290" s="10"/>
    </row>
    <row r="1291" ht="12.75" customHeight="1">
      <c r="A1291" s="7" t="str">
        <f t="shared" ref="A1291:A1292" si="8">"14.05.2005 16:00:00"</f>
        <v>14.05.2005 16:00:00</v>
      </c>
      <c r="B1291" s="8" t="s">
        <v>99</v>
      </c>
      <c r="C1291" s="7" t="s">
        <v>131</v>
      </c>
      <c r="D1291" s="7">
        <v>76.0</v>
      </c>
      <c r="E1291" s="8">
        <v>46.0</v>
      </c>
      <c r="F1291" s="7">
        <v>38.0</v>
      </c>
      <c r="G1291" s="9">
        <v>4700.0</v>
      </c>
      <c r="H1291" s="7" t="s">
        <v>40</v>
      </c>
      <c r="I1291" s="7">
        <v>23.0</v>
      </c>
      <c r="J1291" s="7"/>
      <c r="K1291" s="7" t="s">
        <v>23</v>
      </c>
      <c r="L1291" s="7"/>
      <c r="M1291" s="7"/>
      <c r="N1291" s="7"/>
      <c r="O1291" s="10"/>
      <c r="P1291" s="10"/>
      <c r="Q1291" s="7" t="s">
        <v>23</v>
      </c>
      <c r="R1291" s="7">
        <v>15.0</v>
      </c>
      <c r="S1291" s="7">
        <v>54.0</v>
      </c>
      <c r="T1291" s="7"/>
      <c r="U1291" s="7"/>
      <c r="V1291" s="7"/>
      <c r="W1291" s="10"/>
    </row>
    <row r="1292" ht="12.75" customHeight="1">
      <c r="A1292" s="7" t="str">
        <f t="shared" si="8"/>
        <v>14.05.2005 16:00:00</v>
      </c>
      <c r="B1292" s="8" t="s">
        <v>99</v>
      </c>
      <c r="C1292" s="7" t="s">
        <v>131</v>
      </c>
      <c r="D1292" s="7">
        <v>76.0</v>
      </c>
      <c r="E1292" s="8">
        <v>46.0</v>
      </c>
      <c r="F1292" s="7">
        <v>38.0</v>
      </c>
      <c r="G1292" s="9">
        <v>4300.0</v>
      </c>
      <c r="H1292" s="7" t="s">
        <v>40</v>
      </c>
      <c r="I1292" s="7">
        <v>23.0</v>
      </c>
      <c r="J1292" s="7"/>
      <c r="K1292" s="7" t="s">
        <v>23</v>
      </c>
      <c r="L1292" s="7"/>
      <c r="M1292" s="7"/>
      <c r="N1292" s="7"/>
      <c r="O1292" s="10"/>
      <c r="P1292" s="10"/>
      <c r="Q1292" s="7" t="s">
        <v>23</v>
      </c>
      <c r="R1292" s="7">
        <v>15.0</v>
      </c>
      <c r="S1292" s="7">
        <v>54.0</v>
      </c>
      <c r="T1292" s="7"/>
      <c r="U1292" s="7"/>
      <c r="V1292" s="7"/>
      <c r="W1292" s="10"/>
    </row>
    <row r="1293" ht="12.75" customHeight="1">
      <c r="A1293" s="7" t="str">
        <f>"09.07.2005 06:02:00"</f>
        <v>09.07.2005 06:02:00</v>
      </c>
      <c r="B1293" s="8" t="s">
        <v>99</v>
      </c>
      <c r="C1293" s="7" t="s">
        <v>131</v>
      </c>
      <c r="D1293" s="7">
        <v>76.0</v>
      </c>
      <c r="E1293" s="8">
        <v>46.0</v>
      </c>
      <c r="F1293" s="7">
        <v>37.0</v>
      </c>
      <c r="G1293" s="9">
        <v>5279.0</v>
      </c>
      <c r="H1293" s="7" t="s">
        <v>40</v>
      </c>
      <c r="I1293" s="7">
        <v>23.0</v>
      </c>
      <c r="J1293" s="7"/>
      <c r="K1293" s="7" t="s">
        <v>23</v>
      </c>
      <c r="L1293" s="7"/>
      <c r="M1293" s="7"/>
      <c r="N1293" s="7"/>
      <c r="O1293" s="10"/>
      <c r="P1293" s="10"/>
      <c r="Q1293" s="7" t="s">
        <v>23</v>
      </c>
      <c r="R1293" s="7">
        <v>33.0</v>
      </c>
      <c r="S1293" s="7">
        <v>14.0</v>
      </c>
      <c r="T1293" s="7"/>
      <c r="U1293" s="7"/>
      <c r="V1293" s="7"/>
      <c r="W1293" s="10"/>
    </row>
    <row r="1294" ht="12.75" customHeight="1">
      <c r="A1294" s="7" t="str">
        <f>"01.07.2005 13:00:00"</f>
        <v>01.07.2005 13:00:00</v>
      </c>
      <c r="B1294" s="8" t="s">
        <v>99</v>
      </c>
      <c r="C1294" s="7" t="s">
        <v>131</v>
      </c>
      <c r="D1294" s="7">
        <v>76.0</v>
      </c>
      <c r="E1294" s="8">
        <v>485.0</v>
      </c>
      <c r="F1294" s="7">
        <v>4.0</v>
      </c>
      <c r="G1294" s="9">
        <v>4185.0</v>
      </c>
      <c r="H1294" s="7" t="s">
        <v>40</v>
      </c>
      <c r="I1294" s="7">
        <v>23.0</v>
      </c>
      <c r="J1294" s="7"/>
      <c r="K1294" s="7" t="s">
        <v>23</v>
      </c>
      <c r="L1294" s="7"/>
      <c r="M1294" s="7"/>
      <c r="N1294" s="7"/>
      <c r="O1294" s="10"/>
      <c r="P1294" s="10"/>
      <c r="Q1294" s="7" t="s">
        <v>23</v>
      </c>
      <c r="R1294" s="7">
        <v>33.0</v>
      </c>
      <c r="S1294" s="7">
        <v>24.0</v>
      </c>
      <c r="T1294" s="7"/>
      <c r="U1294" s="7"/>
      <c r="V1294" s="7"/>
      <c r="W1294" s="10"/>
    </row>
    <row r="1295" ht="12.75" customHeight="1">
      <c r="A1295" s="7" t="str">
        <f>"19.06.2005 09:00:00"</f>
        <v>19.06.2005 09:00:00</v>
      </c>
      <c r="B1295" s="8" t="s">
        <v>99</v>
      </c>
      <c r="C1295" s="7" t="s">
        <v>131</v>
      </c>
      <c r="D1295" s="7">
        <v>76.0</v>
      </c>
      <c r="E1295" s="8">
        <v>51.0</v>
      </c>
      <c r="F1295" s="7">
        <v>39.0</v>
      </c>
      <c r="G1295" s="9">
        <v>4178.0</v>
      </c>
      <c r="H1295" s="7" t="s">
        <v>40</v>
      </c>
      <c r="I1295" s="7">
        <v>23.0</v>
      </c>
      <c r="J1295" s="7"/>
      <c r="K1295" s="7" t="s">
        <v>23</v>
      </c>
      <c r="L1295" s="7"/>
      <c r="M1295" s="7"/>
      <c r="N1295" s="7"/>
      <c r="O1295" s="10"/>
      <c r="P1295" s="10"/>
      <c r="Q1295" s="7" t="s">
        <v>23</v>
      </c>
      <c r="R1295" s="7">
        <v>33.0</v>
      </c>
      <c r="S1295" s="7">
        <v>72.0</v>
      </c>
      <c r="T1295" s="7"/>
      <c r="U1295" s="7"/>
      <c r="V1295" s="7"/>
      <c r="W1295" s="10"/>
    </row>
    <row r="1296" ht="12.75" customHeight="1">
      <c r="A1296" s="7" t="str">
        <f>"06.05.2005 10:03:00"</f>
        <v>06.05.2005 10:03:00</v>
      </c>
      <c r="B1296" s="8" t="s">
        <v>99</v>
      </c>
      <c r="C1296" s="7" t="s">
        <v>131</v>
      </c>
      <c r="D1296" s="7">
        <v>76.0</v>
      </c>
      <c r="E1296" s="8">
        <v>52.0</v>
      </c>
      <c r="F1296" s="7"/>
      <c r="G1296" s="9">
        <v>4223.0</v>
      </c>
      <c r="H1296" s="7" t="s">
        <v>40</v>
      </c>
      <c r="I1296" s="7">
        <v>23.0</v>
      </c>
      <c r="J1296" s="7"/>
      <c r="K1296" s="7" t="s">
        <v>23</v>
      </c>
      <c r="L1296" s="7"/>
      <c r="M1296" s="7"/>
      <c r="N1296" s="7"/>
      <c r="O1296" s="10"/>
      <c r="P1296" s="10"/>
      <c r="Q1296" s="7" t="s">
        <v>23</v>
      </c>
      <c r="R1296" s="7">
        <v>33.0</v>
      </c>
      <c r="S1296" s="7">
        <v>44.0</v>
      </c>
      <c r="T1296" s="7"/>
      <c r="U1296" s="7"/>
      <c r="V1296" s="7"/>
      <c r="W1296" s="10"/>
    </row>
    <row r="1297" ht="12.75" customHeight="1">
      <c r="A1297" s="7" t="str">
        <f>"20.05.2005 07:04:00"</f>
        <v>20.05.2005 07:04:00</v>
      </c>
      <c r="B1297" s="8" t="s">
        <v>99</v>
      </c>
      <c r="C1297" s="7" t="s">
        <v>131</v>
      </c>
      <c r="D1297" s="7">
        <v>76.0</v>
      </c>
      <c r="E1297" s="8">
        <v>535.0</v>
      </c>
      <c r="F1297" s="7">
        <v>37.0</v>
      </c>
      <c r="G1297" s="9">
        <v>4354.0</v>
      </c>
      <c r="H1297" s="7" t="s">
        <v>40</v>
      </c>
      <c r="I1297" s="7">
        <v>23.0</v>
      </c>
      <c r="J1297" s="7"/>
      <c r="K1297" s="7" t="s">
        <v>23</v>
      </c>
      <c r="L1297" s="7"/>
      <c r="M1297" s="7"/>
      <c r="N1297" s="7"/>
      <c r="O1297" s="10"/>
      <c r="P1297" s="10"/>
      <c r="Q1297" s="7" t="s">
        <v>23</v>
      </c>
      <c r="R1297" s="7">
        <v>33.0</v>
      </c>
      <c r="S1297" s="7">
        <v>4.0</v>
      </c>
      <c r="T1297" s="7"/>
      <c r="U1297" s="7"/>
      <c r="V1297" s="7"/>
      <c r="W1297" s="10"/>
    </row>
    <row r="1298" ht="12.75" customHeight="1">
      <c r="A1298" s="7" t="str">
        <f>"05.06.2005 17:00:00"</f>
        <v>05.06.2005 17:00:00</v>
      </c>
      <c r="B1298" s="8" t="s">
        <v>99</v>
      </c>
      <c r="C1298" s="7" t="s">
        <v>131</v>
      </c>
      <c r="D1298" s="7">
        <v>77.0</v>
      </c>
      <c r="E1298" s="8">
        <v>53.0</v>
      </c>
      <c r="F1298" s="7"/>
      <c r="G1298" s="9">
        <v>4996.0</v>
      </c>
      <c r="H1298" s="7" t="s">
        <v>40</v>
      </c>
      <c r="I1298" s="7">
        <v>23.0</v>
      </c>
      <c r="J1298" s="7"/>
      <c r="K1298" s="7" t="s">
        <v>23</v>
      </c>
      <c r="L1298" s="7"/>
      <c r="M1298" s="7"/>
      <c r="N1298" s="7"/>
      <c r="O1298" s="10"/>
      <c r="P1298" s="10"/>
      <c r="Q1298" s="7" t="s">
        <v>23</v>
      </c>
      <c r="R1298" s="7">
        <v>33.0</v>
      </c>
      <c r="S1298" s="7">
        <v>26.0</v>
      </c>
      <c r="T1298" s="7"/>
      <c r="U1298" s="7"/>
      <c r="V1298" s="7"/>
      <c r="W1298" s="10"/>
    </row>
    <row r="1299" ht="12.75" customHeight="1">
      <c r="A1299" s="7" t="str">
        <f>"02.05.2005 12:03:00"</f>
        <v>02.05.2005 12:03:00</v>
      </c>
      <c r="B1299" s="8" t="s">
        <v>99</v>
      </c>
      <c r="C1299" s="7" t="s">
        <v>131</v>
      </c>
      <c r="D1299" s="7">
        <v>77.0</v>
      </c>
      <c r="E1299" s="8">
        <v>55.0</v>
      </c>
      <c r="F1299" s="7">
        <v>39.0</v>
      </c>
      <c r="G1299" s="9">
        <v>2600.0</v>
      </c>
      <c r="H1299" s="7" t="s">
        <v>40</v>
      </c>
      <c r="I1299" s="7">
        <v>23.0</v>
      </c>
      <c r="J1299" s="7"/>
      <c r="K1299" s="7" t="s">
        <v>23</v>
      </c>
      <c r="L1299" s="7"/>
      <c r="M1299" s="7"/>
      <c r="N1299" s="7"/>
      <c r="O1299" s="10"/>
      <c r="P1299" s="10"/>
      <c r="Q1299" s="7" t="s">
        <v>23</v>
      </c>
      <c r="R1299" s="7">
        <v>33.0</v>
      </c>
      <c r="S1299" s="7">
        <v>2.0</v>
      </c>
      <c r="T1299" s="7"/>
      <c r="U1299" s="7"/>
      <c r="V1299" s="7"/>
      <c r="W1299" s="10"/>
    </row>
    <row r="1300" ht="12.75" customHeight="1">
      <c r="A1300" s="7" t="str">
        <f>"13.04.2005 15:00:00"</f>
        <v>13.04.2005 15:00:00</v>
      </c>
      <c r="B1300" s="8" t="s">
        <v>99</v>
      </c>
      <c r="C1300" s="7" t="s">
        <v>131</v>
      </c>
      <c r="D1300" s="7">
        <v>78.0</v>
      </c>
      <c r="E1300" s="8">
        <v>52.0</v>
      </c>
      <c r="F1300" s="7">
        <v>4.0</v>
      </c>
      <c r="G1300" s="9">
        <v>4102.0</v>
      </c>
      <c r="H1300" s="7" t="s">
        <v>40</v>
      </c>
      <c r="I1300" s="7">
        <v>23.0</v>
      </c>
      <c r="J1300" s="7"/>
      <c r="K1300" s="7" t="s">
        <v>40</v>
      </c>
      <c r="L1300" s="7"/>
      <c r="M1300" s="7"/>
      <c r="N1300" s="7"/>
      <c r="O1300" s="10"/>
      <c r="P1300" s="10"/>
      <c r="Q1300" s="7" t="s">
        <v>23</v>
      </c>
      <c r="R1300" s="7">
        <v>33.0</v>
      </c>
      <c r="S1300" s="7">
        <v>51.0</v>
      </c>
      <c r="T1300" s="7"/>
      <c r="U1300" s="7"/>
      <c r="V1300" s="7"/>
      <c r="W1300" s="10"/>
    </row>
    <row r="1301" ht="12.75" customHeight="1">
      <c r="A1301" s="7" t="str">
        <f>"07.06.2005 10:00:00"</f>
        <v>07.06.2005 10:00:00</v>
      </c>
      <c r="B1301" s="8" t="s">
        <v>99</v>
      </c>
      <c r="C1301" s="7" t="s">
        <v>131</v>
      </c>
      <c r="D1301" s="7">
        <v>78.0</v>
      </c>
      <c r="E1301" s="8">
        <v>54.0</v>
      </c>
      <c r="F1301" s="7">
        <v>4.0</v>
      </c>
      <c r="G1301" s="9">
        <v>5023.0</v>
      </c>
      <c r="H1301" s="7" t="s">
        <v>40</v>
      </c>
      <c r="I1301" s="7">
        <v>23.0</v>
      </c>
      <c r="J1301" s="7"/>
      <c r="K1301" s="7" t="s">
        <v>23</v>
      </c>
      <c r="L1301" s="7"/>
      <c r="M1301" s="7"/>
      <c r="N1301" s="7"/>
      <c r="O1301" s="10"/>
      <c r="P1301" s="10"/>
      <c r="Q1301" s="7" t="s">
        <v>23</v>
      </c>
      <c r="R1301" s="7">
        <v>33.0</v>
      </c>
      <c r="S1301" s="7">
        <v>72.0</v>
      </c>
      <c r="T1301" s="7"/>
      <c r="U1301" s="7"/>
      <c r="V1301" s="7"/>
      <c r="W1301" s="10"/>
    </row>
    <row r="1302" ht="12.75" customHeight="1">
      <c r="A1302" s="7" t="str">
        <f>"14.05.2005 09:00:00"</f>
        <v>14.05.2005 09:00:00</v>
      </c>
      <c r="B1302" s="8" t="s">
        <v>99</v>
      </c>
      <c r="C1302" s="7" t="s">
        <v>131</v>
      </c>
      <c r="D1302" s="7">
        <v>78.0</v>
      </c>
      <c r="E1302" s="8">
        <v>55.0</v>
      </c>
      <c r="F1302" s="7"/>
      <c r="G1302" s="9">
        <v>4289.0</v>
      </c>
      <c r="H1302" s="7" t="s">
        <v>40</v>
      </c>
      <c r="I1302" s="7">
        <v>23.0</v>
      </c>
      <c r="J1302" s="7"/>
      <c r="K1302" s="7" t="s">
        <v>23</v>
      </c>
      <c r="L1302" s="7"/>
      <c r="M1302" s="7"/>
      <c r="N1302" s="7"/>
      <c r="O1302" s="10"/>
      <c r="P1302" s="10"/>
      <c r="Q1302" s="7" t="s">
        <v>23</v>
      </c>
      <c r="R1302" s="7">
        <v>15.0</v>
      </c>
      <c r="S1302" s="7">
        <v>54.0</v>
      </c>
      <c r="T1302" s="7"/>
      <c r="U1302" s="7"/>
      <c r="V1302" s="7"/>
      <c r="W1302" s="10"/>
    </row>
    <row r="1303" ht="12.75" customHeight="1">
      <c r="A1303" s="7" t="str">
        <f>"02.05.2005 07:00:00"</f>
        <v>02.05.2005 07:00:00</v>
      </c>
      <c r="B1303" s="8" t="s">
        <v>99</v>
      </c>
      <c r="C1303" s="7" t="s">
        <v>131</v>
      </c>
      <c r="D1303" s="7">
        <v>79.0</v>
      </c>
      <c r="E1303" s="8">
        <v>53.0</v>
      </c>
      <c r="F1303" s="7">
        <v>41.0</v>
      </c>
      <c r="G1303" s="9">
        <v>2599.0</v>
      </c>
      <c r="H1303" s="7" t="s">
        <v>40</v>
      </c>
      <c r="I1303" s="7">
        <v>23.0</v>
      </c>
      <c r="J1303" s="7"/>
      <c r="K1303" s="7" t="s">
        <v>40</v>
      </c>
      <c r="L1303" s="7"/>
      <c r="M1303" s="7"/>
      <c r="N1303" s="7"/>
      <c r="O1303" s="10"/>
      <c r="P1303" s="10"/>
      <c r="Q1303" s="7" t="s">
        <v>23</v>
      </c>
      <c r="R1303" s="7">
        <v>33.0</v>
      </c>
      <c r="S1303" s="7">
        <v>2.0</v>
      </c>
      <c r="T1303" s="7"/>
      <c r="U1303" s="7"/>
      <c r="V1303" s="7"/>
      <c r="W1303" s="10"/>
    </row>
    <row r="1304" ht="12.75" customHeight="1">
      <c r="A1304" s="7" t="str">
        <f>"24.05.2005 08:00:00"</f>
        <v>24.05.2005 08:00:00</v>
      </c>
      <c r="B1304" s="8" t="s">
        <v>99</v>
      </c>
      <c r="C1304" s="7" t="s">
        <v>131</v>
      </c>
      <c r="D1304" s="7">
        <v>79.0</v>
      </c>
      <c r="E1304" s="8">
        <v>59.0</v>
      </c>
      <c r="F1304" s="7">
        <v>41.0</v>
      </c>
      <c r="G1304" s="9">
        <v>4443.0</v>
      </c>
      <c r="H1304" s="7" t="s">
        <v>40</v>
      </c>
      <c r="I1304" s="7">
        <v>23.0</v>
      </c>
      <c r="J1304" s="7"/>
      <c r="K1304" s="7" t="s">
        <v>23</v>
      </c>
      <c r="L1304" s="7"/>
      <c r="M1304" s="7"/>
      <c r="N1304" s="7"/>
      <c r="O1304" s="10"/>
      <c r="P1304" s="10"/>
      <c r="Q1304" s="7" t="s">
        <v>23</v>
      </c>
      <c r="R1304" s="7">
        <v>33.0</v>
      </c>
      <c r="S1304" s="7">
        <v>44.0</v>
      </c>
      <c r="T1304" s="7"/>
      <c r="U1304" s="7"/>
      <c r="V1304" s="7"/>
      <c r="W1304" s="10"/>
    </row>
    <row r="1305" ht="12.75" customHeight="1">
      <c r="A1305" s="7" t="str">
        <f>"24.06.2005 13:00:00"</f>
        <v>24.06.2005 13:00:00</v>
      </c>
      <c r="B1305" s="8" t="s">
        <v>99</v>
      </c>
      <c r="C1305" s="7" t="s">
        <v>131</v>
      </c>
      <c r="D1305" s="7">
        <v>8.0</v>
      </c>
      <c r="E1305" s="8">
        <v>5.0</v>
      </c>
      <c r="F1305" s="7">
        <v>4.0</v>
      </c>
      <c r="G1305" s="9">
        <v>4180.0</v>
      </c>
      <c r="H1305" s="7" t="s">
        <v>40</v>
      </c>
      <c r="I1305" s="7">
        <v>23.0</v>
      </c>
      <c r="J1305" s="7"/>
      <c r="K1305" s="7" t="s">
        <v>35</v>
      </c>
      <c r="L1305" s="7"/>
      <c r="M1305" s="7"/>
      <c r="N1305" s="7"/>
      <c r="O1305" s="10"/>
      <c r="P1305" s="10"/>
      <c r="Q1305" s="7" t="s">
        <v>23</v>
      </c>
      <c r="R1305" s="7">
        <v>33.0</v>
      </c>
      <c r="S1305" s="7">
        <v>59.0</v>
      </c>
      <c r="T1305" s="7"/>
      <c r="U1305" s="7"/>
      <c r="V1305" s="7"/>
      <c r="W1305" s="10"/>
    </row>
    <row r="1306" ht="12.75" customHeight="1">
      <c r="A1306" s="7" t="str">
        <f>"06.06.2005 08:00:00"</f>
        <v>06.06.2005 08:00:00</v>
      </c>
      <c r="B1306" s="8" t="s">
        <v>99</v>
      </c>
      <c r="C1306" s="7" t="s">
        <v>131</v>
      </c>
      <c r="D1306" s="7">
        <v>8.0</v>
      </c>
      <c r="E1306" s="8">
        <v>53.0</v>
      </c>
      <c r="F1306" s="7"/>
      <c r="G1306" s="9">
        <v>5000.0</v>
      </c>
      <c r="H1306" s="7" t="s">
        <v>40</v>
      </c>
      <c r="I1306" s="7">
        <v>23.0</v>
      </c>
      <c r="J1306" s="7"/>
      <c r="K1306" s="7" t="s">
        <v>23</v>
      </c>
      <c r="L1306" s="7"/>
      <c r="M1306" s="7"/>
      <c r="N1306" s="7"/>
      <c r="O1306" s="10"/>
      <c r="P1306" s="10"/>
      <c r="Q1306" s="7" t="s">
        <v>23</v>
      </c>
      <c r="R1306" s="7">
        <v>33.0</v>
      </c>
      <c r="S1306" s="7">
        <v>72.0</v>
      </c>
      <c r="T1306" s="7"/>
      <c r="U1306" s="7"/>
      <c r="V1306" s="7"/>
      <c r="W1306" s="10"/>
    </row>
    <row r="1307" ht="12.75" customHeight="1">
      <c r="A1307" s="7" t="str">
        <f>"09.07.2005 11:00:00"</f>
        <v>09.07.2005 11:00:00</v>
      </c>
      <c r="B1307" s="8" t="s">
        <v>99</v>
      </c>
      <c r="C1307" s="7" t="s">
        <v>131</v>
      </c>
      <c r="D1307" s="7">
        <v>8.0</v>
      </c>
      <c r="E1307" s="8">
        <v>56.0</v>
      </c>
      <c r="F1307" s="7">
        <v>38.0</v>
      </c>
      <c r="G1307" s="9">
        <v>5278.0</v>
      </c>
      <c r="H1307" s="7" t="s">
        <v>40</v>
      </c>
      <c r="I1307" s="7">
        <v>23.0</v>
      </c>
      <c r="J1307" s="7"/>
      <c r="K1307" s="7" t="s">
        <v>23</v>
      </c>
      <c r="L1307" s="7"/>
      <c r="M1307" s="7"/>
      <c r="N1307" s="7"/>
      <c r="O1307" s="10"/>
      <c r="P1307" s="10"/>
      <c r="Q1307" s="7" t="s">
        <v>23</v>
      </c>
      <c r="R1307" s="7">
        <v>33.0</v>
      </c>
      <c r="S1307" s="7">
        <v>4.0</v>
      </c>
      <c r="T1307" s="7"/>
      <c r="U1307" s="7"/>
      <c r="V1307" s="7"/>
      <c r="W1307" s="10"/>
    </row>
    <row r="1308" ht="12.75" customHeight="1">
      <c r="A1308" s="7" t="str">
        <f>"06.06.2005 09:00:00"</f>
        <v>06.06.2005 09:00:00</v>
      </c>
      <c r="B1308" s="8" t="s">
        <v>99</v>
      </c>
      <c r="C1308" s="7" t="s">
        <v>131</v>
      </c>
      <c r="D1308" s="7">
        <v>8.0</v>
      </c>
      <c r="E1308" s="8">
        <v>62.0</v>
      </c>
      <c r="F1308" s="7"/>
      <c r="G1308" s="9">
        <v>5001.0</v>
      </c>
      <c r="H1308" s="7" t="s">
        <v>40</v>
      </c>
      <c r="I1308" s="7">
        <v>23.0</v>
      </c>
      <c r="J1308" s="7"/>
      <c r="K1308" s="7" t="s">
        <v>23</v>
      </c>
      <c r="L1308" s="7"/>
      <c r="M1308" s="7"/>
      <c r="N1308" s="7"/>
      <c r="O1308" s="10"/>
      <c r="P1308" s="10"/>
      <c r="Q1308" s="7" t="s">
        <v>23</v>
      </c>
      <c r="R1308" s="7">
        <v>33.0</v>
      </c>
      <c r="S1308" s="7">
        <v>72.0</v>
      </c>
      <c r="T1308" s="7"/>
      <c r="U1308" s="7"/>
      <c r="V1308" s="7"/>
      <c r="W1308" s="10"/>
    </row>
    <row r="1309" ht="12.75" customHeight="1">
      <c r="A1309" s="7" t="str">
        <f>"17.06.2005 12:00:00"</f>
        <v>17.06.2005 12:00:00</v>
      </c>
      <c r="B1309" s="8" t="s">
        <v>99</v>
      </c>
      <c r="C1309" s="7" t="s">
        <v>131</v>
      </c>
      <c r="D1309" s="7">
        <v>81.0</v>
      </c>
      <c r="E1309" s="8">
        <v>5835.0</v>
      </c>
      <c r="F1309" s="7">
        <v>41.0</v>
      </c>
      <c r="G1309" s="9">
        <v>4173.0</v>
      </c>
      <c r="H1309" s="7" t="s">
        <v>40</v>
      </c>
      <c r="I1309" s="7">
        <v>23.0</v>
      </c>
      <c r="J1309" s="7"/>
      <c r="K1309" s="7" t="s">
        <v>23</v>
      </c>
      <c r="L1309" s="7"/>
      <c r="M1309" s="7"/>
      <c r="N1309" s="7"/>
      <c r="O1309" s="10"/>
      <c r="P1309" s="10"/>
      <c r="Q1309" s="7" t="s">
        <v>23</v>
      </c>
      <c r="R1309" s="7">
        <v>33.0</v>
      </c>
      <c r="S1309" s="7">
        <v>5.0</v>
      </c>
      <c r="T1309" s="7"/>
      <c r="U1309" s="7"/>
      <c r="V1309" s="7"/>
      <c r="W1309" s="10"/>
    </row>
    <row r="1310" ht="12.75" customHeight="1">
      <c r="A1310" s="7" t="str">
        <f>"06.07.2005 08:00:00"</f>
        <v>06.07.2005 08:00:00</v>
      </c>
      <c r="B1310" s="8" t="s">
        <v>99</v>
      </c>
      <c r="C1310" s="7" t="s">
        <v>131</v>
      </c>
      <c r="D1310" s="7">
        <v>82.0</v>
      </c>
      <c r="E1310" s="8">
        <v>55.0</v>
      </c>
      <c r="F1310" s="7">
        <v>41.0</v>
      </c>
      <c r="G1310" s="9">
        <v>4188.0</v>
      </c>
      <c r="H1310" s="7" t="s">
        <v>40</v>
      </c>
      <c r="I1310" s="7">
        <v>23.0</v>
      </c>
      <c r="J1310" s="7"/>
      <c r="K1310" s="7" t="s">
        <v>35</v>
      </c>
      <c r="L1310" s="7"/>
      <c r="M1310" s="7"/>
      <c r="N1310" s="7"/>
      <c r="O1310" s="10"/>
      <c r="P1310" s="10"/>
      <c r="Q1310" s="7" t="s">
        <v>23</v>
      </c>
      <c r="R1310" s="7">
        <v>33.0</v>
      </c>
      <c r="S1310" s="7">
        <v>59.0</v>
      </c>
      <c r="T1310" s="7"/>
      <c r="U1310" s="7"/>
      <c r="V1310" s="7"/>
      <c r="W1310" s="10"/>
    </row>
    <row r="1311" ht="12.75" customHeight="1">
      <c r="A1311" s="7" t="str">
        <f>"08.05.2005 10:03:00"</f>
        <v>08.05.2005 10:03:00</v>
      </c>
      <c r="B1311" s="8" t="s">
        <v>99</v>
      </c>
      <c r="C1311" s="7" t="s">
        <v>131</v>
      </c>
      <c r="D1311" s="7">
        <v>82.0</v>
      </c>
      <c r="E1311" s="8">
        <v>58.0</v>
      </c>
      <c r="F1311" s="7">
        <v>39.0</v>
      </c>
      <c r="G1311" s="9">
        <v>4244.0</v>
      </c>
      <c r="H1311" s="7" t="s">
        <v>40</v>
      </c>
      <c r="I1311" s="7">
        <v>23.0</v>
      </c>
      <c r="J1311" s="7"/>
      <c r="K1311" s="7" t="s">
        <v>23</v>
      </c>
      <c r="L1311" s="7"/>
      <c r="M1311" s="7"/>
      <c r="N1311" s="7"/>
      <c r="O1311" s="10"/>
      <c r="P1311" s="10"/>
      <c r="Q1311" s="7" t="s">
        <v>23</v>
      </c>
      <c r="R1311" s="7">
        <v>33.0</v>
      </c>
      <c r="S1311" s="7">
        <v>24.0</v>
      </c>
      <c r="T1311" s="7"/>
      <c r="U1311" s="7"/>
      <c r="V1311" s="7"/>
      <c r="W1311" s="10"/>
    </row>
    <row r="1312" ht="12.75" customHeight="1">
      <c r="A1312" s="7" t="str">
        <f>"15.05.2005 11:00:00"</f>
        <v>15.05.2005 11:00:00</v>
      </c>
      <c r="B1312" s="8" t="s">
        <v>99</v>
      </c>
      <c r="C1312" s="7" t="s">
        <v>131</v>
      </c>
      <c r="D1312" s="7">
        <v>82.0</v>
      </c>
      <c r="E1312" s="8">
        <v>65.0</v>
      </c>
      <c r="F1312" s="7">
        <v>49.0</v>
      </c>
      <c r="G1312" s="9">
        <v>4320.0</v>
      </c>
      <c r="H1312" s="7" t="s">
        <v>40</v>
      </c>
      <c r="I1312" s="7">
        <v>23.0</v>
      </c>
      <c r="J1312" s="7"/>
      <c r="K1312" s="7" t="s">
        <v>23</v>
      </c>
      <c r="L1312" s="7"/>
      <c r="M1312" s="7"/>
      <c r="N1312" s="7"/>
      <c r="O1312" s="10"/>
      <c r="P1312" s="10"/>
      <c r="Q1312" s="7" t="s">
        <v>23</v>
      </c>
      <c r="R1312" s="7">
        <v>33.0</v>
      </c>
      <c r="S1312" s="7">
        <v>16.0</v>
      </c>
      <c r="T1312" s="7"/>
      <c r="U1312" s="7"/>
      <c r="V1312" s="7"/>
      <c r="W1312" s="10"/>
    </row>
    <row r="1313" ht="12.75" customHeight="1">
      <c r="A1313" s="7" t="str">
        <f>"05.06.2005 08:00:00"</f>
        <v>05.06.2005 08:00:00</v>
      </c>
      <c r="B1313" s="8" t="s">
        <v>99</v>
      </c>
      <c r="C1313" s="7" t="s">
        <v>131</v>
      </c>
      <c r="D1313" s="7">
        <v>83.0</v>
      </c>
      <c r="E1313" s="8">
        <v>66.0</v>
      </c>
      <c r="F1313" s="7">
        <v>45.0</v>
      </c>
      <c r="G1313" s="9">
        <v>4987.0</v>
      </c>
      <c r="H1313" s="7" t="s">
        <v>40</v>
      </c>
      <c r="I1313" s="7">
        <v>23.0</v>
      </c>
      <c r="J1313" s="7"/>
      <c r="K1313" s="7" t="s">
        <v>23</v>
      </c>
      <c r="L1313" s="7"/>
      <c r="M1313" s="7"/>
      <c r="N1313" s="7"/>
      <c r="O1313" s="10"/>
      <c r="P1313" s="10"/>
      <c r="Q1313" s="7" t="s">
        <v>23</v>
      </c>
      <c r="R1313" s="7">
        <v>33.0</v>
      </c>
      <c r="S1313" s="7">
        <v>26.0</v>
      </c>
      <c r="T1313" s="7"/>
      <c r="U1313" s="7"/>
      <c r="V1313" s="7"/>
      <c r="W1313" s="10"/>
    </row>
    <row r="1314" ht="12.75" customHeight="1">
      <c r="A1314" s="7" t="str">
        <f>"07.06.2005 08:00:00"</f>
        <v>07.06.2005 08:00:00</v>
      </c>
      <c r="B1314" s="8" t="s">
        <v>99</v>
      </c>
      <c r="C1314" s="7" t="s">
        <v>131</v>
      </c>
      <c r="D1314" s="7">
        <v>83.0</v>
      </c>
      <c r="E1314" s="8">
        <v>67.0</v>
      </c>
      <c r="F1314" s="7">
        <v>45.0</v>
      </c>
      <c r="G1314" s="9">
        <v>5024.0</v>
      </c>
      <c r="H1314" s="7" t="s">
        <v>40</v>
      </c>
      <c r="I1314" s="7">
        <v>23.0</v>
      </c>
      <c r="J1314" s="7"/>
      <c r="K1314" s="7" t="s">
        <v>23</v>
      </c>
      <c r="L1314" s="7"/>
      <c r="M1314" s="7"/>
      <c r="N1314" s="7"/>
      <c r="O1314" s="10"/>
      <c r="P1314" s="10"/>
      <c r="Q1314" s="7" t="s">
        <v>23</v>
      </c>
      <c r="R1314" s="7">
        <v>33.0</v>
      </c>
      <c r="S1314" s="7">
        <v>72.0</v>
      </c>
      <c r="T1314" s="7"/>
      <c r="U1314" s="7"/>
      <c r="V1314" s="7"/>
      <c r="W1314" s="10"/>
    </row>
    <row r="1315" ht="12.75" customHeight="1">
      <c r="A1315" s="7" t="str">
        <f>"19.06.2005 09:00:00"</f>
        <v>19.06.2005 09:00:00</v>
      </c>
      <c r="B1315" s="8" t="s">
        <v>99</v>
      </c>
      <c r="C1315" s="7" t="s">
        <v>131</v>
      </c>
      <c r="D1315" s="7">
        <v>84.0</v>
      </c>
      <c r="E1315" s="8">
        <v>6175.0</v>
      </c>
      <c r="F1315" s="7">
        <v>43.0</v>
      </c>
      <c r="G1315" s="9">
        <v>4176.0</v>
      </c>
      <c r="H1315" s="7" t="s">
        <v>40</v>
      </c>
      <c r="I1315" s="7">
        <v>23.0</v>
      </c>
      <c r="J1315" s="7"/>
      <c r="K1315" s="7" t="s">
        <v>23</v>
      </c>
      <c r="L1315" s="7"/>
      <c r="M1315" s="7"/>
      <c r="N1315" s="7"/>
      <c r="O1315" s="10"/>
      <c r="P1315" s="10"/>
      <c r="Q1315" s="7" t="s">
        <v>23</v>
      </c>
      <c r="R1315" s="7">
        <v>33.0</v>
      </c>
      <c r="S1315" s="7">
        <v>72.0</v>
      </c>
      <c r="T1315" s="7"/>
      <c r="U1315" s="7"/>
      <c r="V1315" s="7"/>
      <c r="W1315" s="10"/>
    </row>
    <row r="1316" ht="12.75" customHeight="1">
      <c r="A1316" s="7" t="str">
        <f>"19.06.2005 15:30:00"</f>
        <v>19.06.2005 15:30:00</v>
      </c>
      <c r="B1316" s="8" t="s">
        <v>99</v>
      </c>
      <c r="C1316" s="7" t="s">
        <v>131</v>
      </c>
      <c r="D1316" s="7">
        <v>84.0</v>
      </c>
      <c r="E1316" s="8">
        <v>65.0</v>
      </c>
      <c r="F1316" s="7">
        <v>43.0</v>
      </c>
      <c r="G1316" s="9">
        <v>4177.0</v>
      </c>
      <c r="H1316" s="7" t="s">
        <v>40</v>
      </c>
      <c r="I1316" s="7">
        <v>23.0</v>
      </c>
      <c r="J1316" s="7"/>
      <c r="K1316" s="7" t="s">
        <v>23</v>
      </c>
      <c r="L1316" s="7"/>
      <c r="M1316" s="7"/>
      <c r="N1316" s="7"/>
      <c r="O1316" s="10"/>
      <c r="P1316" s="10"/>
      <c r="Q1316" s="7" t="s">
        <v>23</v>
      </c>
      <c r="R1316" s="7">
        <v>33.0</v>
      </c>
      <c r="S1316" s="7">
        <v>72.0</v>
      </c>
      <c r="T1316" s="7"/>
      <c r="U1316" s="7"/>
      <c r="V1316" s="7"/>
      <c r="W1316" s="10"/>
    </row>
    <row r="1317" ht="12.75" customHeight="1">
      <c r="A1317" s="7" t="str">
        <f>"18.06.2005 06:30:00"</f>
        <v>18.06.2005 06:30:00</v>
      </c>
      <c r="B1317" s="8" t="s">
        <v>99</v>
      </c>
      <c r="C1317" s="7" t="s">
        <v>131</v>
      </c>
      <c r="D1317" s="7">
        <v>85.0</v>
      </c>
      <c r="E1317" s="8">
        <v>58.0</v>
      </c>
      <c r="F1317" s="7">
        <v>38.0</v>
      </c>
      <c r="G1317" s="9">
        <v>5207.0</v>
      </c>
      <c r="H1317" s="7" t="s">
        <v>40</v>
      </c>
      <c r="I1317" s="7">
        <v>23.0</v>
      </c>
      <c r="J1317" s="7"/>
      <c r="K1317" s="7" t="s">
        <v>35</v>
      </c>
      <c r="L1317" s="7"/>
      <c r="M1317" s="7"/>
      <c r="N1317" s="7"/>
      <c r="O1317" s="10"/>
      <c r="P1317" s="10"/>
      <c r="Q1317" s="7" t="s">
        <v>23</v>
      </c>
      <c r="R1317" s="7">
        <v>24.0</v>
      </c>
      <c r="S1317" s="7">
        <v>89.0</v>
      </c>
      <c r="T1317" s="7"/>
      <c r="U1317" s="7"/>
      <c r="V1317" s="7"/>
      <c r="W1317" s="10"/>
    </row>
    <row r="1318" ht="12.75" customHeight="1">
      <c r="A1318" s="7" t="str">
        <f>"27.07.2005 07:00:00"</f>
        <v>27.07.2005 07:00:00</v>
      </c>
      <c r="B1318" s="8" t="s">
        <v>99</v>
      </c>
      <c r="C1318" s="7" t="s">
        <v>131</v>
      </c>
      <c r="D1318" s="7">
        <v>54.0</v>
      </c>
      <c r="E1318" s="8">
        <v>15.0</v>
      </c>
      <c r="F1318" s="7">
        <v>28.0</v>
      </c>
      <c r="G1318" s="9">
        <v>5664.0</v>
      </c>
      <c r="H1318" s="7" t="s">
        <v>40</v>
      </c>
      <c r="I1318" s="7">
        <v>24.0</v>
      </c>
      <c r="J1318" s="7"/>
      <c r="K1318" s="7" t="s">
        <v>35</v>
      </c>
      <c r="L1318" s="7"/>
      <c r="M1318" s="7"/>
      <c r="N1318" s="7"/>
      <c r="O1318" s="10"/>
      <c r="P1318" s="10"/>
      <c r="Q1318" s="7" t="s">
        <v>23</v>
      </c>
      <c r="R1318" s="7">
        <v>36.0</v>
      </c>
      <c r="S1318" s="7">
        <v>57.0</v>
      </c>
      <c r="T1318" s="7"/>
      <c r="U1318" s="7"/>
      <c r="V1318" s="7"/>
      <c r="W1318" s="10"/>
    </row>
    <row r="1319" ht="12.75" customHeight="1">
      <c r="A1319" s="7" t="str">
        <f>"19.07.2005 09:03:00"</f>
        <v>19.07.2005 09:03:00</v>
      </c>
      <c r="B1319" s="8" t="s">
        <v>99</v>
      </c>
      <c r="C1319" s="7" t="s">
        <v>131</v>
      </c>
      <c r="D1319" s="7">
        <v>54.0</v>
      </c>
      <c r="E1319" s="8">
        <v>24.0</v>
      </c>
      <c r="F1319" s="7">
        <v>28.0</v>
      </c>
      <c r="G1319" s="9">
        <v>5622.0</v>
      </c>
      <c r="H1319" s="7" t="s">
        <v>40</v>
      </c>
      <c r="I1319" s="7">
        <v>24.0</v>
      </c>
      <c r="J1319" s="7"/>
      <c r="K1319" s="7" t="s">
        <v>23</v>
      </c>
      <c r="L1319" s="7"/>
      <c r="M1319" s="7"/>
      <c r="N1319" s="7"/>
      <c r="O1319" s="10"/>
      <c r="P1319" s="10"/>
      <c r="Q1319" s="7" t="s">
        <v>23</v>
      </c>
      <c r="R1319" s="7">
        <v>33.0</v>
      </c>
      <c r="S1319" s="7">
        <v>4.0</v>
      </c>
      <c r="T1319" s="7"/>
      <c r="U1319" s="7"/>
      <c r="V1319" s="7"/>
      <c r="W1319" s="10"/>
    </row>
    <row r="1320" ht="12.75" customHeight="1">
      <c r="A1320" s="7" t="str">
        <f>"12.07.2005 18:03:00"</f>
        <v>12.07.2005 18:03:00</v>
      </c>
      <c r="B1320" s="8" t="s">
        <v>99</v>
      </c>
      <c r="C1320" s="7" t="s">
        <v>131</v>
      </c>
      <c r="D1320" s="7">
        <v>55.0</v>
      </c>
      <c r="E1320" s="8">
        <v>195.0</v>
      </c>
      <c r="F1320" s="7"/>
      <c r="G1320" s="9">
        <v>5296.0</v>
      </c>
      <c r="H1320" s="7" t="s">
        <v>40</v>
      </c>
      <c r="I1320" s="7">
        <v>24.0</v>
      </c>
      <c r="J1320" s="7"/>
      <c r="K1320" s="7" t="s">
        <v>23</v>
      </c>
      <c r="L1320" s="7"/>
      <c r="M1320" s="7"/>
      <c r="N1320" s="7"/>
      <c r="O1320" s="10"/>
      <c r="P1320" s="10"/>
      <c r="Q1320" s="7" t="s">
        <v>23</v>
      </c>
      <c r="R1320" s="7">
        <v>33.0</v>
      </c>
      <c r="S1320" s="7">
        <v>66.0</v>
      </c>
      <c r="T1320" s="7"/>
      <c r="U1320" s="7"/>
      <c r="V1320" s="7"/>
      <c r="W1320" s="10"/>
    </row>
    <row r="1321" ht="12.75" customHeight="1">
      <c r="A1321" s="7" t="str">
        <f>"23.07.2005 07:00:00"</f>
        <v>23.07.2005 07:00:00</v>
      </c>
      <c r="B1321" s="8" t="s">
        <v>99</v>
      </c>
      <c r="C1321" s="7" t="s">
        <v>131</v>
      </c>
      <c r="D1321" s="7">
        <v>57.0</v>
      </c>
      <c r="E1321" s="8">
        <v>19.0</v>
      </c>
      <c r="F1321" s="7">
        <v>3.0</v>
      </c>
      <c r="G1321" s="9">
        <v>5639.0</v>
      </c>
      <c r="H1321" s="7" t="s">
        <v>40</v>
      </c>
      <c r="I1321" s="7">
        <v>24.0</v>
      </c>
      <c r="J1321" s="7"/>
      <c r="K1321" s="7" t="s">
        <v>35</v>
      </c>
      <c r="L1321" s="7"/>
      <c r="M1321" s="7"/>
      <c r="N1321" s="7"/>
      <c r="O1321" s="10"/>
      <c r="P1321" s="10"/>
      <c r="Q1321" s="7" t="s">
        <v>23</v>
      </c>
      <c r="R1321" s="7">
        <v>24.0</v>
      </c>
      <c r="S1321" s="7">
        <v>89.0</v>
      </c>
      <c r="T1321" s="7"/>
      <c r="U1321" s="7"/>
      <c r="V1321" s="7"/>
      <c r="W1321" s="10"/>
    </row>
    <row r="1322" ht="12.75" customHeight="1">
      <c r="A1322" s="7" t="str">
        <f>"30.07.2005 11:00:00"</f>
        <v>30.07.2005 11:00:00</v>
      </c>
      <c r="B1322" s="8" t="s">
        <v>99</v>
      </c>
      <c r="C1322" s="7" t="s">
        <v>131</v>
      </c>
      <c r="D1322" s="7">
        <v>57.0</v>
      </c>
      <c r="E1322" s="8">
        <v>22.0</v>
      </c>
      <c r="F1322" s="7">
        <v>3.0</v>
      </c>
      <c r="G1322" s="9">
        <v>5684.0</v>
      </c>
      <c r="H1322" s="7" t="s">
        <v>40</v>
      </c>
      <c r="I1322" s="7">
        <v>24.0</v>
      </c>
      <c r="J1322" s="7"/>
      <c r="K1322" s="7" t="s">
        <v>23</v>
      </c>
      <c r="L1322" s="7"/>
      <c r="M1322" s="7"/>
      <c r="N1322" s="7"/>
      <c r="O1322" s="10"/>
      <c r="P1322" s="10"/>
      <c r="Q1322" s="7" t="s">
        <v>23</v>
      </c>
      <c r="R1322" s="7">
        <v>33.0</v>
      </c>
      <c r="S1322" s="7">
        <v>11.0</v>
      </c>
      <c r="T1322" s="7"/>
      <c r="U1322" s="7"/>
      <c r="V1322" s="7"/>
      <c r="W1322" s="10"/>
    </row>
    <row r="1323" ht="12.75" customHeight="1">
      <c r="A1323" s="7" t="str">
        <f>"22.07.2005 07:03:00"</f>
        <v>22.07.2005 07:03:00</v>
      </c>
      <c r="B1323" s="8" t="s">
        <v>99</v>
      </c>
      <c r="C1323" s="7" t="s">
        <v>131</v>
      </c>
      <c r="D1323" s="7">
        <v>59.0</v>
      </c>
      <c r="E1323" s="8">
        <v>49.0</v>
      </c>
      <c r="F1323" s="7"/>
      <c r="G1323" s="9">
        <v>5629.0</v>
      </c>
      <c r="H1323" s="7" t="s">
        <v>40</v>
      </c>
      <c r="I1323" s="7">
        <v>24.0</v>
      </c>
      <c r="J1323" s="7"/>
      <c r="K1323" s="7" t="s">
        <v>23</v>
      </c>
      <c r="L1323" s="7"/>
      <c r="M1323" s="7"/>
      <c r="N1323" s="7"/>
      <c r="O1323" s="10"/>
      <c r="P1323" s="10"/>
      <c r="Q1323" s="7" t="s">
        <v>23</v>
      </c>
      <c r="R1323" s="7">
        <v>33.0</v>
      </c>
      <c r="S1323" s="7">
        <v>49.0</v>
      </c>
      <c r="T1323" s="7"/>
      <c r="U1323" s="7"/>
      <c r="V1323" s="7"/>
      <c r="W1323" s="10"/>
    </row>
    <row r="1324" ht="12.75" customHeight="1">
      <c r="A1324" s="7" t="str">
        <f>"23.07.2005 11:00:00"</f>
        <v>23.07.2005 11:00:00</v>
      </c>
      <c r="B1324" s="8" t="s">
        <v>99</v>
      </c>
      <c r="C1324" s="7" t="s">
        <v>131</v>
      </c>
      <c r="D1324" s="7">
        <v>64.0</v>
      </c>
      <c r="E1324" s="8">
        <v>255.0</v>
      </c>
      <c r="F1324" s="7">
        <v>33.0</v>
      </c>
      <c r="G1324" s="9">
        <v>5640.0</v>
      </c>
      <c r="H1324" s="7" t="s">
        <v>40</v>
      </c>
      <c r="I1324" s="7">
        <v>24.0</v>
      </c>
      <c r="J1324" s="7"/>
      <c r="K1324" s="7" t="s">
        <v>23</v>
      </c>
      <c r="L1324" s="7"/>
      <c r="M1324" s="7"/>
      <c r="N1324" s="7"/>
      <c r="O1324" s="10"/>
      <c r="P1324" s="10"/>
      <c r="Q1324" s="7" t="s">
        <v>23</v>
      </c>
      <c r="R1324" s="7">
        <v>24.0</v>
      </c>
      <c r="S1324" s="7">
        <v>89.0</v>
      </c>
      <c r="T1324" s="7"/>
      <c r="U1324" s="7"/>
      <c r="V1324" s="7"/>
      <c r="W1324" s="10"/>
    </row>
    <row r="1325" ht="12.75" customHeight="1">
      <c r="A1325" s="7" t="str">
        <f>"12.07.2005 13:03:00"</f>
        <v>12.07.2005 13:03:00</v>
      </c>
      <c r="B1325" s="8" t="s">
        <v>99</v>
      </c>
      <c r="C1325" s="7" t="s">
        <v>131</v>
      </c>
      <c r="D1325" s="7">
        <v>65.0</v>
      </c>
      <c r="E1325" s="8">
        <v>31.0</v>
      </c>
      <c r="F1325" s="7"/>
      <c r="G1325" s="9">
        <v>5295.0</v>
      </c>
      <c r="H1325" s="7" t="s">
        <v>40</v>
      </c>
      <c r="I1325" s="7">
        <v>24.0</v>
      </c>
      <c r="J1325" s="7"/>
      <c r="K1325" s="7" t="s">
        <v>23</v>
      </c>
      <c r="L1325" s="7"/>
      <c r="M1325" s="7"/>
      <c r="N1325" s="7"/>
      <c r="O1325" s="10"/>
      <c r="P1325" s="10"/>
      <c r="Q1325" s="7" t="s">
        <v>23</v>
      </c>
      <c r="R1325" s="7">
        <v>33.0</v>
      </c>
      <c r="S1325" s="7">
        <v>66.0</v>
      </c>
      <c r="T1325" s="7"/>
      <c r="U1325" s="7"/>
      <c r="V1325" s="7"/>
      <c r="W1325" s="10"/>
    </row>
    <row r="1326" ht="12.75" customHeight="1">
      <c r="A1326" s="7" t="str">
        <f>"08.05.2005 18:00:00"</f>
        <v>08.05.2005 18:00:00</v>
      </c>
      <c r="B1326" s="8" t="s">
        <v>99</v>
      </c>
      <c r="C1326" s="7" t="s">
        <v>131</v>
      </c>
      <c r="D1326" s="7">
        <v>72.0</v>
      </c>
      <c r="E1326" s="8">
        <v>4.0</v>
      </c>
      <c r="F1326" s="7">
        <v>32.0</v>
      </c>
      <c r="G1326" s="9">
        <v>4254.0</v>
      </c>
      <c r="H1326" s="7" t="s">
        <v>40</v>
      </c>
      <c r="I1326" s="7">
        <v>24.0</v>
      </c>
      <c r="J1326" s="7"/>
      <c r="K1326" s="7" t="s">
        <v>23</v>
      </c>
      <c r="L1326" s="7"/>
      <c r="M1326" s="7"/>
      <c r="N1326" s="7"/>
      <c r="O1326" s="10"/>
      <c r="P1326" s="10"/>
      <c r="Q1326" s="7" t="s">
        <v>23</v>
      </c>
      <c r="R1326" s="7">
        <v>33.0</v>
      </c>
      <c r="S1326" s="7">
        <v>44.0</v>
      </c>
      <c r="T1326" s="7"/>
      <c r="U1326" s="7"/>
      <c r="V1326" s="7"/>
      <c r="W1326" s="10"/>
    </row>
    <row r="1327" ht="12.75" customHeight="1">
      <c r="A1327" s="7" t="str">
        <f>"29.04.2005 18:00:00"</f>
        <v>29.04.2005 18:00:00</v>
      </c>
      <c r="B1327" s="8" t="s">
        <v>99</v>
      </c>
      <c r="C1327" s="7" t="s">
        <v>131</v>
      </c>
      <c r="D1327" s="7">
        <v>73.0</v>
      </c>
      <c r="E1327" s="8">
        <v>48.0</v>
      </c>
      <c r="F1327" s="7">
        <v>36.0</v>
      </c>
      <c r="G1327" s="9">
        <v>2572.0</v>
      </c>
      <c r="H1327" s="7" t="s">
        <v>40</v>
      </c>
      <c r="I1327" s="7">
        <v>24.0</v>
      </c>
      <c r="J1327" s="7"/>
      <c r="K1327" s="7" t="s">
        <v>23</v>
      </c>
      <c r="L1327" s="7"/>
      <c r="M1327" s="7"/>
      <c r="N1327" s="7"/>
      <c r="O1327" s="10"/>
      <c r="P1327" s="10"/>
      <c r="Q1327" s="7" t="s">
        <v>23</v>
      </c>
      <c r="R1327" s="7">
        <v>33.0</v>
      </c>
      <c r="S1327" s="7">
        <v>44.0</v>
      </c>
      <c r="T1327" s="7"/>
      <c r="U1327" s="7"/>
      <c r="V1327" s="7"/>
      <c r="W1327" s="10"/>
    </row>
    <row r="1328" ht="12.75" customHeight="1">
      <c r="A1328" s="7" t="str">
        <f>"15.06.2005 11:00:00"</f>
        <v>15.06.2005 11:00:00</v>
      </c>
      <c r="B1328" s="8" t="s">
        <v>99</v>
      </c>
      <c r="C1328" s="7" t="s">
        <v>131</v>
      </c>
      <c r="D1328" s="7">
        <v>74.0</v>
      </c>
      <c r="E1328" s="8">
        <v>465.0</v>
      </c>
      <c r="F1328" s="7">
        <v>38.0</v>
      </c>
      <c r="G1328" s="9">
        <v>5086.0</v>
      </c>
      <c r="H1328" s="7" t="s">
        <v>40</v>
      </c>
      <c r="I1328" s="7">
        <v>24.0</v>
      </c>
      <c r="J1328" s="7"/>
      <c r="K1328" s="7" t="s">
        <v>23</v>
      </c>
      <c r="L1328" s="7"/>
      <c r="M1328" s="7"/>
      <c r="N1328" s="7"/>
      <c r="O1328" s="10"/>
      <c r="P1328" s="10"/>
      <c r="Q1328" s="7" t="s">
        <v>23</v>
      </c>
      <c r="R1328" s="7">
        <v>33.0</v>
      </c>
      <c r="S1328" s="7">
        <v>44.0</v>
      </c>
      <c r="T1328" s="7"/>
      <c r="U1328" s="7"/>
      <c r="V1328" s="7"/>
      <c r="W1328" s="10"/>
    </row>
    <row r="1329" ht="12.75" customHeight="1">
      <c r="A1329" s="7" t="str">
        <f>"27.05.2005 09:10:00"</f>
        <v>27.05.2005 09:10:00</v>
      </c>
      <c r="B1329" s="8" t="s">
        <v>99</v>
      </c>
      <c r="C1329" s="7" t="s">
        <v>131</v>
      </c>
      <c r="D1329" s="7">
        <v>74.0</v>
      </c>
      <c r="E1329" s="8">
        <v>49.0</v>
      </c>
      <c r="F1329" s="7">
        <v>37.0</v>
      </c>
      <c r="G1329" s="9">
        <v>4461.0</v>
      </c>
      <c r="H1329" s="7" t="s">
        <v>40</v>
      </c>
      <c r="I1329" s="7">
        <v>24.0</v>
      </c>
      <c r="J1329" s="7"/>
      <c r="K1329" s="7" t="s">
        <v>23</v>
      </c>
      <c r="L1329" s="7"/>
      <c r="M1329" s="7"/>
      <c r="N1329" s="7"/>
      <c r="O1329" s="10"/>
      <c r="P1329" s="10"/>
      <c r="Q1329" s="7" t="s">
        <v>23</v>
      </c>
      <c r="R1329" s="7">
        <v>15.0</v>
      </c>
      <c r="S1329" s="7">
        <v>78.0</v>
      </c>
      <c r="T1329" s="7"/>
      <c r="U1329" s="7"/>
      <c r="V1329" s="7"/>
      <c r="W1329" s="10"/>
    </row>
    <row r="1330" ht="12.75" customHeight="1">
      <c r="A1330" s="7" t="str">
        <f>"12.06.2005 07:00:00"</f>
        <v>12.06.2005 07:00:00</v>
      </c>
      <c r="B1330" s="8" t="s">
        <v>99</v>
      </c>
      <c r="C1330" s="7" t="s">
        <v>131</v>
      </c>
      <c r="D1330" s="7">
        <v>75.0</v>
      </c>
      <c r="E1330" s="8">
        <v>43.0</v>
      </c>
      <c r="F1330" s="7"/>
      <c r="G1330" s="9">
        <v>5059.0</v>
      </c>
      <c r="H1330" s="7" t="s">
        <v>40</v>
      </c>
      <c r="I1330" s="7">
        <v>24.0</v>
      </c>
      <c r="J1330" s="7"/>
      <c r="K1330" s="7" t="s">
        <v>23</v>
      </c>
      <c r="L1330" s="7"/>
      <c r="M1330" s="7"/>
      <c r="N1330" s="7"/>
      <c r="O1330" s="10"/>
      <c r="P1330" s="10"/>
      <c r="Q1330" s="7" t="s">
        <v>23</v>
      </c>
      <c r="R1330" s="7">
        <v>33.0</v>
      </c>
      <c r="S1330" s="7">
        <v>31.0</v>
      </c>
      <c r="T1330" s="7"/>
      <c r="U1330" s="7"/>
      <c r="V1330" s="7"/>
      <c r="W1330" s="10"/>
    </row>
    <row r="1331" ht="12.75" customHeight="1">
      <c r="A1331" s="7" t="str">
        <f>"20.05.2005 09:00:00"</f>
        <v>20.05.2005 09:00:00</v>
      </c>
      <c r="B1331" s="8" t="s">
        <v>99</v>
      </c>
      <c r="C1331" s="7" t="s">
        <v>131</v>
      </c>
      <c r="D1331" s="7">
        <v>75.0</v>
      </c>
      <c r="E1331" s="8">
        <v>45.0</v>
      </c>
      <c r="F1331" s="7">
        <v>36.0</v>
      </c>
      <c r="G1331" s="9">
        <v>4355.0</v>
      </c>
      <c r="H1331" s="7" t="s">
        <v>40</v>
      </c>
      <c r="I1331" s="7">
        <v>24.0</v>
      </c>
      <c r="J1331" s="7"/>
      <c r="K1331" s="7" t="s">
        <v>23</v>
      </c>
      <c r="L1331" s="7"/>
      <c r="M1331" s="7"/>
      <c r="N1331" s="7"/>
      <c r="O1331" s="10"/>
      <c r="P1331" s="10"/>
      <c r="Q1331" s="7" t="s">
        <v>23</v>
      </c>
      <c r="R1331" s="7">
        <v>33.0</v>
      </c>
      <c r="S1331" s="7">
        <v>4.0</v>
      </c>
      <c r="T1331" s="7"/>
      <c r="U1331" s="7"/>
      <c r="V1331" s="7"/>
      <c r="W1331" s="10"/>
    </row>
    <row r="1332" ht="12.75" customHeight="1">
      <c r="A1332" s="7" t="str">
        <f>"03.07.2005 08:00:00"</f>
        <v>03.07.2005 08:00:00</v>
      </c>
      <c r="B1332" s="8" t="s">
        <v>99</v>
      </c>
      <c r="C1332" s="7" t="s">
        <v>131</v>
      </c>
      <c r="D1332" s="7">
        <v>76.0</v>
      </c>
      <c r="E1332" s="8">
        <v>455.0</v>
      </c>
      <c r="F1332" s="7">
        <v>37.0</v>
      </c>
      <c r="G1332" s="9">
        <v>5253.0</v>
      </c>
      <c r="H1332" s="7" t="s">
        <v>40</v>
      </c>
      <c r="I1332" s="7">
        <v>24.0</v>
      </c>
      <c r="J1332" s="7"/>
      <c r="K1332" s="7" t="s">
        <v>23</v>
      </c>
      <c r="L1332" s="7"/>
      <c r="M1332" s="7"/>
      <c r="N1332" s="7"/>
      <c r="O1332" s="10"/>
      <c r="P1332" s="10"/>
      <c r="Q1332" s="7" t="s">
        <v>23</v>
      </c>
      <c r="R1332" s="7">
        <v>33.0</v>
      </c>
      <c r="S1332" s="7">
        <v>31.0</v>
      </c>
      <c r="T1332" s="7"/>
      <c r="U1332" s="7"/>
      <c r="V1332" s="7"/>
      <c r="W1332" s="10"/>
    </row>
    <row r="1333" ht="12.75" customHeight="1">
      <c r="A1333" s="7" t="str">
        <f>"08.05.2005 17:00:00"</f>
        <v>08.05.2005 17:00:00</v>
      </c>
      <c r="B1333" s="8" t="s">
        <v>99</v>
      </c>
      <c r="C1333" s="7" t="s">
        <v>131</v>
      </c>
      <c r="D1333" s="7">
        <v>76.0</v>
      </c>
      <c r="E1333" s="8">
        <v>5.0</v>
      </c>
      <c r="F1333" s="7">
        <v>35.0</v>
      </c>
      <c r="G1333" s="9">
        <v>4253.0</v>
      </c>
      <c r="H1333" s="7" t="s">
        <v>40</v>
      </c>
      <c r="I1333" s="7">
        <v>24.0</v>
      </c>
      <c r="J1333" s="7"/>
      <c r="K1333" s="7" t="s">
        <v>23</v>
      </c>
      <c r="L1333" s="7"/>
      <c r="M1333" s="7"/>
      <c r="N1333" s="7"/>
      <c r="O1333" s="10"/>
      <c r="P1333" s="10"/>
      <c r="Q1333" s="7" t="s">
        <v>23</v>
      </c>
      <c r="R1333" s="7">
        <v>33.0</v>
      </c>
      <c r="S1333" s="7">
        <v>44.0</v>
      </c>
      <c r="T1333" s="7"/>
      <c r="U1333" s="7"/>
      <c r="V1333" s="7"/>
      <c r="W1333" s="10"/>
    </row>
    <row r="1334" ht="12.75" customHeight="1">
      <c r="A1334" s="7" t="str">
        <f>"27.05.2005 06:00:00"</f>
        <v>27.05.2005 06:00:00</v>
      </c>
      <c r="B1334" s="8" t="s">
        <v>99</v>
      </c>
      <c r="C1334" s="7" t="s">
        <v>131</v>
      </c>
      <c r="D1334" s="7">
        <v>76.0</v>
      </c>
      <c r="E1334" s="8">
        <v>5.0</v>
      </c>
      <c r="F1334" s="7">
        <v>39.0</v>
      </c>
      <c r="G1334" s="9">
        <v>4475.0</v>
      </c>
      <c r="H1334" s="7" t="s">
        <v>40</v>
      </c>
      <c r="I1334" s="7">
        <v>24.0</v>
      </c>
      <c r="J1334" s="7"/>
      <c r="K1334" s="7" t="s">
        <v>23</v>
      </c>
      <c r="L1334" s="7"/>
      <c r="M1334" s="7"/>
      <c r="N1334" s="7"/>
      <c r="O1334" s="10"/>
      <c r="P1334" s="10"/>
      <c r="Q1334" s="7" t="s">
        <v>23</v>
      </c>
      <c r="R1334" s="7">
        <v>15.0</v>
      </c>
      <c r="S1334" s="7">
        <v>78.0</v>
      </c>
      <c r="T1334" s="7"/>
      <c r="U1334" s="7"/>
      <c r="V1334" s="7"/>
      <c r="W1334" s="10"/>
    </row>
    <row r="1335" ht="12.75" customHeight="1">
      <c r="A1335" s="7" t="str">
        <f>"15.06.2005 10:30:00"</f>
        <v>15.06.2005 10:30:00</v>
      </c>
      <c r="B1335" s="8" t="s">
        <v>99</v>
      </c>
      <c r="C1335" s="7" t="s">
        <v>131</v>
      </c>
      <c r="D1335" s="7">
        <v>76.0</v>
      </c>
      <c r="E1335" s="8">
        <v>535.0</v>
      </c>
      <c r="F1335" s="7">
        <v>39.0</v>
      </c>
      <c r="G1335" s="9">
        <v>5088.0</v>
      </c>
      <c r="H1335" s="7" t="s">
        <v>40</v>
      </c>
      <c r="I1335" s="7">
        <v>24.0</v>
      </c>
      <c r="J1335" s="7"/>
      <c r="K1335" s="7" t="s">
        <v>23</v>
      </c>
      <c r="L1335" s="7"/>
      <c r="M1335" s="7"/>
      <c r="N1335" s="7"/>
      <c r="O1335" s="10"/>
      <c r="P1335" s="10"/>
      <c r="Q1335" s="7" t="s">
        <v>23</v>
      </c>
      <c r="R1335" s="7">
        <v>33.0</v>
      </c>
      <c r="S1335" s="7">
        <v>44.0</v>
      </c>
      <c r="T1335" s="7"/>
      <c r="U1335" s="7"/>
      <c r="V1335" s="7"/>
      <c r="W1335" s="10"/>
    </row>
    <row r="1336" ht="12.75" customHeight="1">
      <c r="A1336" s="7" t="str">
        <f>"04.06.2005 23:00:00"</f>
        <v>04.06.2005 23:00:00</v>
      </c>
      <c r="B1336" s="8" t="s">
        <v>99</v>
      </c>
      <c r="C1336" s="7" t="s">
        <v>131</v>
      </c>
      <c r="D1336" s="7">
        <v>77.0</v>
      </c>
      <c r="E1336" s="8">
        <v>47.0</v>
      </c>
      <c r="F1336" s="7">
        <v>38.0</v>
      </c>
      <c r="G1336" s="9">
        <v>4988.0</v>
      </c>
      <c r="H1336" s="7" t="s">
        <v>40</v>
      </c>
      <c r="I1336" s="7">
        <v>24.0</v>
      </c>
      <c r="J1336" s="7"/>
      <c r="K1336" s="7" t="s">
        <v>23</v>
      </c>
      <c r="L1336" s="7"/>
      <c r="M1336" s="7"/>
      <c r="N1336" s="7"/>
      <c r="O1336" s="10"/>
      <c r="P1336" s="10"/>
      <c r="Q1336" s="7" t="s">
        <v>23</v>
      </c>
      <c r="R1336" s="7">
        <v>33.0</v>
      </c>
      <c r="S1336" s="7">
        <v>51.0</v>
      </c>
      <c r="T1336" s="7"/>
      <c r="U1336" s="7"/>
      <c r="V1336" s="7"/>
      <c r="W1336" s="10"/>
    </row>
    <row r="1337" ht="12.75" customHeight="1">
      <c r="A1337" s="7" t="str">
        <f>"10.06.2005 10:00:00"</f>
        <v>10.06.2005 10:00:00</v>
      </c>
      <c r="B1337" s="8" t="s">
        <v>99</v>
      </c>
      <c r="C1337" s="7" t="s">
        <v>131</v>
      </c>
      <c r="D1337" s="7">
        <v>77.0</v>
      </c>
      <c r="E1337" s="8">
        <v>56.0</v>
      </c>
      <c r="F1337" s="7"/>
      <c r="G1337" s="9">
        <v>5037.0</v>
      </c>
      <c r="H1337" s="7" t="s">
        <v>40</v>
      </c>
      <c r="I1337" s="7">
        <v>24.0</v>
      </c>
      <c r="J1337" s="7"/>
      <c r="K1337" s="7" t="s">
        <v>23</v>
      </c>
      <c r="L1337" s="7"/>
      <c r="M1337" s="7"/>
      <c r="N1337" s="7"/>
      <c r="O1337" s="10"/>
      <c r="P1337" s="10"/>
      <c r="Q1337" s="7" t="s">
        <v>23</v>
      </c>
      <c r="R1337" s="7">
        <v>33.0</v>
      </c>
      <c r="S1337" s="7">
        <v>4.0</v>
      </c>
      <c r="T1337" s="7"/>
      <c r="U1337" s="7"/>
      <c r="V1337" s="7"/>
      <c r="W1337" s="10"/>
    </row>
    <row r="1338" ht="12.75" customHeight="1">
      <c r="A1338" s="7" t="str">
        <f>"18.06.2005 07:00:00"</f>
        <v>18.06.2005 07:00:00</v>
      </c>
      <c r="B1338" s="8" t="s">
        <v>99</v>
      </c>
      <c r="C1338" s="7" t="s">
        <v>131</v>
      </c>
      <c r="D1338" s="7">
        <v>78.0</v>
      </c>
      <c r="E1338" s="8">
        <v>43.0</v>
      </c>
      <c r="F1338" s="7">
        <v>39.0</v>
      </c>
      <c r="G1338" s="9">
        <v>5205.0</v>
      </c>
      <c r="H1338" s="7" t="s">
        <v>40</v>
      </c>
      <c r="I1338" s="7">
        <v>24.0</v>
      </c>
      <c r="J1338" s="7"/>
      <c r="K1338" s="7" t="s">
        <v>23</v>
      </c>
      <c r="L1338" s="7"/>
      <c r="M1338" s="7"/>
      <c r="N1338" s="7"/>
      <c r="O1338" s="10"/>
      <c r="P1338" s="10"/>
      <c r="Q1338" s="7" t="s">
        <v>23</v>
      </c>
      <c r="R1338" s="7">
        <v>28.0</v>
      </c>
      <c r="S1338" s="7">
        <v>80.0</v>
      </c>
      <c r="T1338" s="7"/>
      <c r="U1338" s="7"/>
      <c r="V1338" s="7"/>
      <c r="W1338" s="10"/>
    </row>
    <row r="1339" ht="12.75" customHeight="1">
      <c r="A1339" s="7" t="str">
        <f>"22.05.2005 19:00:00"</f>
        <v>22.05.2005 19:00:00</v>
      </c>
      <c r="B1339" s="8" t="s">
        <v>99</v>
      </c>
      <c r="C1339" s="7" t="s">
        <v>131</v>
      </c>
      <c r="D1339" s="7">
        <v>78.0</v>
      </c>
      <c r="E1339" s="8">
        <v>56.0</v>
      </c>
      <c r="F1339" s="7">
        <v>36.0</v>
      </c>
      <c r="G1339" s="9">
        <v>4422.0</v>
      </c>
      <c r="H1339" s="7" t="s">
        <v>40</v>
      </c>
      <c r="I1339" s="7">
        <v>24.0</v>
      </c>
      <c r="J1339" s="7"/>
      <c r="K1339" s="7" t="s">
        <v>40</v>
      </c>
      <c r="L1339" s="7"/>
      <c r="M1339" s="7"/>
      <c r="N1339" s="7"/>
      <c r="O1339" s="10"/>
      <c r="P1339" s="10"/>
      <c r="Q1339" s="7" t="s">
        <v>23</v>
      </c>
      <c r="R1339" s="7">
        <v>33.0</v>
      </c>
      <c r="S1339" s="7">
        <v>37.0</v>
      </c>
      <c r="T1339" s="7"/>
      <c r="U1339" s="7"/>
      <c r="V1339" s="7"/>
      <c r="W1339" s="10"/>
    </row>
    <row r="1340" ht="12.75" customHeight="1">
      <c r="A1340" s="7" t="str">
        <f>"24.05.2005 07:03:00"</f>
        <v>24.05.2005 07:03:00</v>
      </c>
      <c r="B1340" s="8" t="s">
        <v>99</v>
      </c>
      <c r="C1340" s="7" t="s">
        <v>131</v>
      </c>
      <c r="D1340" s="7">
        <v>78.0</v>
      </c>
      <c r="E1340" s="8">
        <v>5825.0</v>
      </c>
      <c r="F1340" s="7">
        <v>4.0</v>
      </c>
      <c r="G1340" s="9">
        <v>4134.0</v>
      </c>
      <c r="H1340" s="7" t="s">
        <v>40</v>
      </c>
      <c r="I1340" s="7">
        <v>24.0</v>
      </c>
      <c r="J1340" s="7"/>
      <c r="K1340" s="7" t="s">
        <v>23</v>
      </c>
      <c r="L1340" s="7"/>
      <c r="M1340" s="7"/>
      <c r="N1340" s="7"/>
      <c r="O1340" s="10"/>
      <c r="P1340" s="10"/>
      <c r="Q1340" s="7" t="s">
        <v>23</v>
      </c>
      <c r="R1340" s="7">
        <v>33.0</v>
      </c>
      <c r="S1340" s="7">
        <v>4.0</v>
      </c>
      <c r="T1340" s="7"/>
      <c r="U1340" s="7"/>
      <c r="V1340" s="7"/>
      <c r="W1340" s="10"/>
    </row>
    <row r="1341" ht="12.75" customHeight="1">
      <c r="A1341" s="7" t="str">
        <f>"21.05.2005 10:04:00"</f>
        <v>21.05.2005 10:04:00</v>
      </c>
      <c r="B1341" s="8" t="s">
        <v>99</v>
      </c>
      <c r="C1341" s="7" t="s">
        <v>131</v>
      </c>
      <c r="D1341" s="7">
        <v>79.0</v>
      </c>
      <c r="E1341" s="8">
        <v>58.0</v>
      </c>
      <c r="F1341" s="7">
        <v>38.0</v>
      </c>
      <c r="G1341" s="9">
        <v>4366.0</v>
      </c>
      <c r="H1341" s="7" t="s">
        <v>40</v>
      </c>
      <c r="I1341" s="7">
        <v>24.0</v>
      </c>
      <c r="J1341" s="7"/>
      <c r="K1341" s="7" t="s">
        <v>35</v>
      </c>
      <c r="L1341" s="7"/>
      <c r="M1341" s="7"/>
      <c r="N1341" s="7"/>
      <c r="O1341" s="10"/>
      <c r="P1341" s="10"/>
      <c r="Q1341" s="7" t="s">
        <v>23</v>
      </c>
      <c r="R1341" s="7">
        <v>33.0</v>
      </c>
      <c r="S1341" s="7">
        <v>26.0</v>
      </c>
      <c r="T1341" s="7"/>
      <c r="U1341" s="7"/>
      <c r="V1341" s="7"/>
      <c r="W1341" s="10"/>
    </row>
    <row r="1342" ht="12.75" customHeight="1">
      <c r="A1342" s="7" t="str">
        <f>"28.05.2005 13:00:00"</f>
        <v>28.05.2005 13:00:00</v>
      </c>
      <c r="B1342" s="8" t="s">
        <v>99</v>
      </c>
      <c r="C1342" s="7" t="s">
        <v>131</v>
      </c>
      <c r="D1342" s="7">
        <v>8.0</v>
      </c>
      <c r="E1342" s="8">
        <v>52.0</v>
      </c>
      <c r="F1342" s="7">
        <v>41.0</v>
      </c>
      <c r="G1342" s="9">
        <v>4495.0</v>
      </c>
      <c r="H1342" s="7" t="s">
        <v>40</v>
      </c>
      <c r="I1342" s="7">
        <v>24.0</v>
      </c>
      <c r="J1342" s="7"/>
      <c r="K1342" s="7" t="s">
        <v>23</v>
      </c>
      <c r="L1342" s="7"/>
      <c r="M1342" s="7"/>
      <c r="N1342" s="7"/>
      <c r="O1342" s="10"/>
      <c r="P1342" s="10"/>
      <c r="Q1342" s="7" t="s">
        <v>23</v>
      </c>
      <c r="R1342" s="7">
        <v>47.0</v>
      </c>
      <c r="S1342" s="7">
        <v>186.0</v>
      </c>
      <c r="T1342" s="7"/>
      <c r="U1342" s="7"/>
      <c r="V1342" s="7"/>
      <c r="W1342" s="10"/>
    </row>
    <row r="1343" ht="12.75" customHeight="1">
      <c r="A1343" s="7" t="str">
        <f>"05.06.2005 08:30:00"</f>
        <v>05.06.2005 08:30:00</v>
      </c>
      <c r="B1343" s="8" t="s">
        <v>99</v>
      </c>
      <c r="C1343" s="7" t="s">
        <v>131</v>
      </c>
      <c r="D1343" s="7">
        <v>8.0</v>
      </c>
      <c r="E1343" s="8">
        <v>57.0</v>
      </c>
      <c r="F1343" s="7">
        <v>42.0</v>
      </c>
      <c r="G1343" s="9">
        <v>4989.0</v>
      </c>
      <c r="H1343" s="7" t="s">
        <v>40</v>
      </c>
      <c r="I1343" s="7">
        <v>24.0</v>
      </c>
      <c r="J1343" s="7"/>
      <c r="K1343" s="7" t="s">
        <v>23</v>
      </c>
      <c r="L1343" s="7"/>
      <c r="M1343" s="7"/>
      <c r="N1343" s="7"/>
      <c r="O1343" s="10"/>
      <c r="P1343" s="10"/>
      <c r="Q1343" s="7" t="s">
        <v>23</v>
      </c>
      <c r="R1343" s="7">
        <v>33.0</v>
      </c>
      <c r="S1343" s="7">
        <v>51.0</v>
      </c>
      <c r="T1343" s="7"/>
      <c r="U1343" s="7"/>
      <c r="V1343" s="7"/>
      <c r="W1343" s="10"/>
    </row>
    <row r="1344" ht="12.75" customHeight="1">
      <c r="A1344" s="7" t="str">
        <f>"20.05.2005 09:03:00"</f>
        <v>20.05.2005 09:03:00</v>
      </c>
      <c r="B1344" s="8" t="s">
        <v>99</v>
      </c>
      <c r="C1344" s="7" t="s">
        <v>131</v>
      </c>
      <c r="D1344" s="7">
        <v>8.0</v>
      </c>
      <c r="E1344" s="8">
        <v>61.0</v>
      </c>
      <c r="F1344" s="7">
        <v>4.0</v>
      </c>
      <c r="G1344" s="9">
        <v>4356.0</v>
      </c>
      <c r="H1344" s="7" t="s">
        <v>40</v>
      </c>
      <c r="I1344" s="7">
        <v>24.0</v>
      </c>
      <c r="J1344" s="7"/>
      <c r="K1344" s="7" t="s">
        <v>23</v>
      </c>
      <c r="L1344" s="7"/>
      <c r="M1344" s="7"/>
      <c r="N1344" s="7"/>
      <c r="O1344" s="10"/>
      <c r="P1344" s="10"/>
      <c r="Q1344" s="7" t="s">
        <v>23</v>
      </c>
      <c r="R1344" s="7">
        <v>33.0</v>
      </c>
      <c r="S1344" s="7">
        <v>4.0</v>
      </c>
      <c r="T1344" s="7"/>
      <c r="U1344" s="7"/>
      <c r="V1344" s="7"/>
      <c r="W1344" s="10"/>
    </row>
    <row r="1345" ht="12.75" customHeight="1">
      <c r="A1345" s="7" t="str">
        <f>"08.06.2005 08:00:00"</f>
        <v>08.06.2005 08:00:00</v>
      </c>
      <c r="B1345" s="8" t="s">
        <v>99</v>
      </c>
      <c r="C1345" s="7" t="s">
        <v>131</v>
      </c>
      <c r="D1345" s="7">
        <v>8.0</v>
      </c>
      <c r="E1345" s="8">
        <v>61.0</v>
      </c>
      <c r="F1345" s="7">
        <v>44.0</v>
      </c>
      <c r="G1345" s="9">
        <v>5031.0</v>
      </c>
      <c r="H1345" s="7" t="s">
        <v>40</v>
      </c>
      <c r="I1345" s="7">
        <v>24.0</v>
      </c>
      <c r="J1345" s="7"/>
      <c r="K1345" s="7" t="s">
        <v>23</v>
      </c>
      <c r="L1345" s="7"/>
      <c r="M1345" s="7"/>
      <c r="N1345" s="7"/>
      <c r="O1345" s="10"/>
      <c r="P1345" s="10"/>
      <c r="Q1345" s="7" t="s">
        <v>23</v>
      </c>
      <c r="R1345" s="7">
        <v>0.0</v>
      </c>
      <c r="S1345" s="7">
        <v>0.0</v>
      </c>
      <c r="T1345" s="7"/>
      <c r="U1345" s="7"/>
      <c r="V1345" s="7"/>
      <c r="W1345" s="10"/>
    </row>
    <row r="1346" ht="12.75" customHeight="1">
      <c r="A1346" s="7" t="str">
        <f>"06.06.2005 21:00:00"</f>
        <v>06.06.2005 21:00:00</v>
      </c>
      <c r="B1346" s="8" t="s">
        <v>99</v>
      </c>
      <c r="C1346" s="7" t="s">
        <v>131</v>
      </c>
      <c r="D1346" s="7">
        <v>83.0</v>
      </c>
      <c r="E1346" s="8">
        <v>66.0</v>
      </c>
      <c r="F1346" s="7">
        <v>44.0</v>
      </c>
      <c r="G1346" s="9">
        <v>5015.0</v>
      </c>
      <c r="H1346" s="7" t="s">
        <v>40</v>
      </c>
      <c r="I1346" s="7">
        <v>24.0</v>
      </c>
      <c r="J1346" s="7"/>
      <c r="K1346" s="7" t="s">
        <v>23</v>
      </c>
      <c r="L1346" s="7"/>
      <c r="M1346" s="7"/>
      <c r="N1346" s="7"/>
      <c r="O1346" s="10"/>
      <c r="P1346" s="10"/>
      <c r="Q1346" s="7" t="s">
        <v>23</v>
      </c>
      <c r="R1346" s="7">
        <v>28.0</v>
      </c>
      <c r="S1346" s="7">
        <v>79.0</v>
      </c>
      <c r="T1346" s="7"/>
      <c r="U1346" s="7"/>
      <c r="V1346" s="7"/>
      <c r="W1346" s="10"/>
    </row>
    <row r="1347" ht="12.75" customHeight="1">
      <c r="A1347" s="7" t="str">
        <f>"15.06.2005 09:30:00"</f>
        <v>15.06.2005 09:30:00</v>
      </c>
      <c r="B1347" s="8" t="s">
        <v>99</v>
      </c>
      <c r="C1347" s="7" t="s">
        <v>131</v>
      </c>
      <c r="D1347" s="7">
        <v>85.0</v>
      </c>
      <c r="E1347" s="8">
        <v>675.0</v>
      </c>
      <c r="F1347" s="7">
        <v>44.0</v>
      </c>
      <c r="G1347" s="9">
        <v>5087.0</v>
      </c>
      <c r="H1347" s="7" t="s">
        <v>40</v>
      </c>
      <c r="I1347" s="7">
        <v>24.0</v>
      </c>
      <c r="J1347" s="7"/>
      <c r="K1347" s="7" t="s">
        <v>23</v>
      </c>
      <c r="L1347" s="7"/>
      <c r="M1347" s="7"/>
      <c r="N1347" s="7"/>
      <c r="O1347" s="10"/>
      <c r="P1347" s="10"/>
      <c r="Q1347" s="7" t="s">
        <v>23</v>
      </c>
      <c r="R1347" s="7">
        <v>33.0</v>
      </c>
      <c r="S1347" s="7">
        <v>44.0</v>
      </c>
      <c r="T1347" s="7"/>
      <c r="U1347" s="7"/>
      <c r="V1347" s="7"/>
      <c r="W1347" s="10"/>
    </row>
    <row r="1348" ht="12.75" customHeight="1">
      <c r="A1348" s="7" t="str">
        <f>"28.05.2005 09:00:00"</f>
        <v>28.05.2005 09:00:00</v>
      </c>
      <c r="B1348" s="8" t="s">
        <v>99</v>
      </c>
      <c r="C1348" s="7" t="s">
        <v>131</v>
      </c>
      <c r="D1348" s="7">
        <v>88.0</v>
      </c>
      <c r="E1348" s="8">
        <v>85.0</v>
      </c>
      <c r="F1348" s="7"/>
      <c r="G1348" s="9">
        <v>4487.0</v>
      </c>
      <c r="H1348" s="7" t="s">
        <v>40</v>
      </c>
      <c r="I1348" s="7">
        <v>24.0</v>
      </c>
      <c r="J1348" s="7"/>
      <c r="K1348" s="7" t="s">
        <v>23</v>
      </c>
      <c r="L1348" s="7"/>
      <c r="M1348" s="7"/>
      <c r="N1348" s="7"/>
      <c r="O1348" s="10"/>
      <c r="P1348" s="10"/>
      <c r="Q1348" s="7" t="s">
        <v>23</v>
      </c>
      <c r="R1348" s="7">
        <v>37.0</v>
      </c>
      <c r="S1348" s="7">
        <v>354.0</v>
      </c>
      <c r="T1348" s="7"/>
      <c r="U1348" s="7"/>
      <c r="V1348" s="7"/>
      <c r="W1348" s="10"/>
    </row>
    <row r="1349" ht="12.75" customHeight="1">
      <c r="A1349" s="7" t="str">
        <f>"26.07.2005 14:00:00"</f>
        <v>26.07.2005 14:00:00</v>
      </c>
      <c r="B1349" s="8" t="s">
        <v>99</v>
      </c>
      <c r="C1349" s="7" t="s">
        <v>131</v>
      </c>
      <c r="D1349" s="7">
        <v>57.0</v>
      </c>
      <c r="E1349" s="8">
        <v>19.0</v>
      </c>
      <c r="F1349" s="7"/>
      <c r="G1349" s="9">
        <v>5657.0</v>
      </c>
      <c r="H1349" s="7" t="s">
        <v>40</v>
      </c>
      <c r="I1349" s="7">
        <v>25.0</v>
      </c>
      <c r="J1349" s="7"/>
      <c r="K1349" s="7" t="s">
        <v>35</v>
      </c>
      <c r="L1349" s="7"/>
      <c r="M1349" s="7"/>
      <c r="N1349" s="7"/>
      <c r="O1349" s="10"/>
      <c r="P1349" s="10"/>
      <c r="Q1349" s="7" t="s">
        <v>23</v>
      </c>
      <c r="R1349" s="7">
        <v>33.0</v>
      </c>
      <c r="S1349" s="7">
        <v>11.0</v>
      </c>
      <c r="T1349" s="7"/>
      <c r="U1349" s="7"/>
      <c r="V1349" s="7"/>
      <c r="W1349" s="10"/>
    </row>
    <row r="1350" ht="12.75" customHeight="1">
      <c r="A1350" s="7" t="str">
        <f>"16.07.2005 09:00:00"</f>
        <v>16.07.2005 09:00:00</v>
      </c>
      <c r="B1350" s="8" t="s">
        <v>99</v>
      </c>
      <c r="C1350" s="7" t="s">
        <v>131</v>
      </c>
      <c r="D1350" s="7">
        <v>59.0</v>
      </c>
      <c r="E1350" s="8">
        <v>22.0</v>
      </c>
      <c r="F1350" s="7"/>
      <c r="G1350" s="9">
        <v>5607.0</v>
      </c>
      <c r="H1350" s="7" t="s">
        <v>40</v>
      </c>
      <c r="I1350" s="7">
        <v>25.0</v>
      </c>
      <c r="J1350" s="7"/>
      <c r="K1350" s="7" t="s">
        <v>23</v>
      </c>
      <c r="L1350" s="7"/>
      <c r="M1350" s="7"/>
      <c r="N1350" s="7"/>
      <c r="O1350" s="10"/>
      <c r="P1350" s="10"/>
      <c r="Q1350" s="7" t="s">
        <v>23</v>
      </c>
      <c r="R1350" s="7">
        <v>33.0</v>
      </c>
      <c r="S1350" s="7">
        <v>2.0</v>
      </c>
      <c r="T1350" s="7"/>
      <c r="U1350" s="7"/>
      <c r="V1350" s="7"/>
      <c r="W1350" s="10"/>
    </row>
    <row r="1351" ht="12.75" customHeight="1">
      <c r="A1351" s="7" t="str">
        <f>"30.07.2005 12:00:00"</f>
        <v>30.07.2005 12:00:00</v>
      </c>
      <c r="B1351" s="8" t="s">
        <v>99</v>
      </c>
      <c r="C1351" s="7" t="s">
        <v>131</v>
      </c>
      <c r="D1351" s="7">
        <v>6.0</v>
      </c>
      <c r="E1351" s="8">
        <v>19.0</v>
      </c>
      <c r="F1351" s="7">
        <v>29.0</v>
      </c>
      <c r="G1351" s="9">
        <v>4197.0</v>
      </c>
      <c r="H1351" s="7" t="s">
        <v>40</v>
      </c>
      <c r="I1351" s="7">
        <v>25.0</v>
      </c>
      <c r="J1351" s="7"/>
      <c r="K1351" s="7" t="s">
        <v>35</v>
      </c>
      <c r="L1351" s="7"/>
      <c r="M1351" s="7"/>
      <c r="N1351" s="7"/>
      <c r="O1351" s="10"/>
      <c r="P1351" s="10"/>
      <c r="Q1351" s="7" t="s">
        <v>23</v>
      </c>
      <c r="R1351" s="7">
        <v>34.0</v>
      </c>
      <c r="S1351" s="7">
        <v>120.0</v>
      </c>
      <c r="T1351" s="7"/>
      <c r="U1351" s="7"/>
      <c r="V1351" s="7"/>
      <c r="W1351" s="10"/>
    </row>
    <row r="1352" ht="12.75" customHeight="1">
      <c r="A1352" s="7" t="str">
        <f>"31.07.2005 07:03:00"</f>
        <v>31.07.2005 07:03:00</v>
      </c>
      <c r="B1352" s="8" t="s">
        <v>99</v>
      </c>
      <c r="C1352" s="7" t="s">
        <v>131</v>
      </c>
      <c r="D1352" s="7">
        <v>6.0</v>
      </c>
      <c r="E1352" s="8">
        <v>2.0</v>
      </c>
      <c r="F1352" s="7">
        <v>28.0</v>
      </c>
      <c r="G1352" s="9">
        <v>4199.0</v>
      </c>
      <c r="H1352" s="7" t="s">
        <v>40</v>
      </c>
      <c r="I1352" s="7">
        <v>25.0</v>
      </c>
      <c r="J1352" s="7"/>
      <c r="K1352" s="7" t="s">
        <v>23</v>
      </c>
      <c r="L1352" s="7"/>
      <c r="M1352" s="7"/>
      <c r="N1352" s="7"/>
      <c r="O1352" s="10"/>
      <c r="P1352" s="10"/>
      <c r="Q1352" s="7" t="s">
        <v>23</v>
      </c>
      <c r="R1352" s="7">
        <v>33.0</v>
      </c>
      <c r="S1352" s="7">
        <v>4.0</v>
      </c>
      <c r="T1352" s="7"/>
      <c r="U1352" s="7"/>
      <c r="V1352" s="7"/>
      <c r="W1352" s="10"/>
    </row>
    <row r="1353" ht="12.75" customHeight="1">
      <c r="A1353" s="7" t="str">
        <f>"20.07.2005 07:00:00"</f>
        <v>20.07.2005 07:00:00</v>
      </c>
      <c r="B1353" s="8" t="s">
        <v>99</v>
      </c>
      <c r="C1353" s="7" t="s">
        <v>131</v>
      </c>
      <c r="D1353" s="7">
        <v>6.0</v>
      </c>
      <c r="E1353" s="8">
        <v>21.0</v>
      </c>
      <c r="F1353" s="7"/>
      <c r="G1353" s="9">
        <v>5625.0</v>
      </c>
      <c r="H1353" s="7" t="s">
        <v>40</v>
      </c>
      <c r="I1353" s="7">
        <v>25.0</v>
      </c>
      <c r="J1353" s="7"/>
      <c r="K1353" s="7" t="s">
        <v>35</v>
      </c>
      <c r="L1353" s="7"/>
      <c r="M1353" s="7"/>
      <c r="N1353" s="7"/>
      <c r="O1353" s="10"/>
      <c r="P1353" s="10"/>
      <c r="Q1353" s="7" t="s">
        <v>23</v>
      </c>
      <c r="R1353" s="7">
        <v>33.0</v>
      </c>
      <c r="S1353" s="7">
        <v>59.0</v>
      </c>
      <c r="T1353" s="7"/>
      <c r="U1353" s="7"/>
      <c r="V1353" s="7"/>
      <c r="W1353" s="10"/>
    </row>
    <row r="1354" ht="12.75" customHeight="1">
      <c r="A1354" s="7" t="str">
        <f>"26.04.2005 12:00:00"</f>
        <v>26.04.2005 12:00:00</v>
      </c>
      <c r="B1354" s="8" t="s">
        <v>99</v>
      </c>
      <c r="C1354" s="7" t="s">
        <v>131</v>
      </c>
      <c r="D1354" s="7">
        <v>66.0</v>
      </c>
      <c r="E1354" s="8">
        <v>415.0</v>
      </c>
      <c r="F1354" s="7">
        <v>34.0</v>
      </c>
      <c r="G1354" s="9">
        <v>4104.0</v>
      </c>
      <c r="H1354" s="7" t="s">
        <v>40</v>
      </c>
      <c r="I1354" s="7">
        <v>25.0</v>
      </c>
      <c r="J1354" s="7"/>
      <c r="K1354" s="7" t="s">
        <v>40</v>
      </c>
      <c r="L1354" s="7"/>
      <c r="M1354" s="7"/>
      <c r="N1354" s="7"/>
      <c r="O1354" s="10"/>
      <c r="P1354" s="10"/>
      <c r="Q1354" s="7" t="s">
        <v>23</v>
      </c>
      <c r="R1354" s="7">
        <v>33.0</v>
      </c>
      <c r="S1354" s="7">
        <v>44.0</v>
      </c>
      <c r="T1354" s="7"/>
      <c r="U1354" s="7"/>
      <c r="V1354" s="7"/>
      <c r="W1354" s="10"/>
    </row>
    <row r="1355" ht="12.75" customHeight="1">
      <c r="A1355" s="7" t="str">
        <f>"14.05.2005 10:00:00"</f>
        <v>14.05.2005 10:00:00</v>
      </c>
      <c r="B1355" s="8" t="s">
        <v>99</v>
      </c>
      <c r="C1355" s="7" t="s">
        <v>131</v>
      </c>
      <c r="D1355" s="7">
        <v>73.0</v>
      </c>
      <c r="E1355" s="8">
        <v>4265.0</v>
      </c>
      <c r="F1355" s="7">
        <v>37.0</v>
      </c>
      <c r="G1355" s="9">
        <v>4117.0</v>
      </c>
      <c r="H1355" s="7" t="s">
        <v>40</v>
      </c>
      <c r="I1355" s="7">
        <v>25.0</v>
      </c>
      <c r="J1355" s="7"/>
      <c r="K1355" s="7" t="s">
        <v>23</v>
      </c>
      <c r="L1355" s="7"/>
      <c r="M1355" s="7"/>
      <c r="N1355" s="7"/>
      <c r="O1355" s="10"/>
      <c r="P1355" s="10"/>
      <c r="Q1355" s="7" t="s">
        <v>23</v>
      </c>
      <c r="R1355" s="7">
        <v>33.0</v>
      </c>
      <c r="S1355" s="7">
        <v>41.0</v>
      </c>
      <c r="T1355" s="7"/>
      <c r="U1355" s="7"/>
      <c r="V1355" s="7"/>
      <c r="W1355" s="10"/>
    </row>
    <row r="1356" ht="12.75" customHeight="1">
      <c r="A1356" s="7" t="str">
        <f>"03.07.2005 18:00:00"</f>
        <v>03.07.2005 18:00:00</v>
      </c>
      <c r="B1356" s="8" t="s">
        <v>99</v>
      </c>
      <c r="C1356" s="7" t="s">
        <v>131</v>
      </c>
      <c r="D1356" s="7">
        <v>74.0</v>
      </c>
      <c r="E1356" s="8">
        <v>42.0</v>
      </c>
      <c r="F1356" s="7">
        <v>36.0</v>
      </c>
      <c r="G1356" s="9">
        <v>5254.0</v>
      </c>
      <c r="H1356" s="7" t="s">
        <v>40</v>
      </c>
      <c r="I1356" s="7">
        <v>25.0</v>
      </c>
      <c r="J1356" s="7"/>
      <c r="K1356" s="7" t="s">
        <v>23</v>
      </c>
      <c r="L1356" s="7"/>
      <c r="M1356" s="7"/>
      <c r="N1356" s="7"/>
      <c r="O1356" s="10"/>
      <c r="P1356" s="10"/>
      <c r="Q1356" s="7" t="s">
        <v>23</v>
      </c>
      <c r="R1356" s="7">
        <v>33.0</v>
      </c>
      <c r="S1356" s="7">
        <v>44.0</v>
      </c>
      <c r="T1356" s="7"/>
      <c r="U1356" s="7"/>
      <c r="V1356" s="7"/>
      <c r="W1356" s="10"/>
    </row>
    <row r="1357" ht="12.75" customHeight="1">
      <c r="A1357" s="7" t="str">
        <f>"22.05.2005 10:30:00"</f>
        <v>22.05.2005 10:30:00</v>
      </c>
      <c r="B1357" s="8" t="s">
        <v>99</v>
      </c>
      <c r="C1357" s="7" t="s">
        <v>131</v>
      </c>
      <c r="D1357" s="7">
        <v>74.0</v>
      </c>
      <c r="E1357" s="8">
        <v>465.0</v>
      </c>
      <c r="F1357" s="7">
        <v>39.0</v>
      </c>
      <c r="G1357" s="9">
        <v>4129.0</v>
      </c>
      <c r="H1357" s="7" t="s">
        <v>40</v>
      </c>
      <c r="I1357" s="7">
        <v>25.0</v>
      </c>
      <c r="J1357" s="7"/>
      <c r="K1357" s="7" t="s">
        <v>23</v>
      </c>
      <c r="L1357" s="7"/>
      <c r="M1357" s="7"/>
      <c r="N1357" s="7"/>
      <c r="O1357" s="10"/>
      <c r="P1357" s="10"/>
      <c r="Q1357" s="7" t="s">
        <v>23</v>
      </c>
      <c r="R1357" s="7">
        <v>33.0</v>
      </c>
      <c r="S1357" s="7">
        <v>24.0</v>
      </c>
      <c r="T1357" s="7"/>
      <c r="U1357" s="7"/>
      <c r="V1357" s="7"/>
      <c r="W1357" s="10"/>
    </row>
    <row r="1358" ht="12.75" customHeight="1">
      <c r="A1358" s="7" t="str">
        <f>"15.05.2005 10:03:00"</f>
        <v>15.05.2005 10:03:00</v>
      </c>
      <c r="B1358" s="8" t="s">
        <v>99</v>
      </c>
      <c r="C1358" s="7" t="s">
        <v>131</v>
      </c>
      <c r="D1358" s="7">
        <v>74.0</v>
      </c>
      <c r="E1358" s="8">
        <v>48.0</v>
      </c>
      <c r="F1358" s="7"/>
      <c r="G1358" s="9">
        <v>4317.0</v>
      </c>
      <c r="H1358" s="7" t="s">
        <v>40</v>
      </c>
      <c r="I1358" s="7">
        <v>25.0</v>
      </c>
      <c r="J1358" s="7"/>
      <c r="K1358" s="7" t="s">
        <v>23</v>
      </c>
      <c r="L1358" s="7"/>
      <c r="M1358" s="7"/>
      <c r="N1358" s="7"/>
      <c r="O1358" s="6"/>
      <c r="P1358" s="6"/>
      <c r="Q1358" s="7" t="s">
        <v>23</v>
      </c>
      <c r="R1358" s="7">
        <v>33.0</v>
      </c>
      <c r="S1358" s="7">
        <v>51.0</v>
      </c>
      <c r="T1358" s="7"/>
      <c r="U1358" s="7"/>
      <c r="V1358" s="7"/>
      <c r="W1358" s="6"/>
    </row>
    <row r="1359" ht="12.75" customHeight="1">
      <c r="A1359" s="7" t="str">
        <f>"25.07.2005 14:00:00"</f>
        <v>25.07.2005 14:00:00</v>
      </c>
      <c r="B1359" s="8" t="s">
        <v>99</v>
      </c>
      <c r="C1359" s="7" t="s">
        <v>131</v>
      </c>
      <c r="D1359" s="7">
        <v>75.0</v>
      </c>
      <c r="E1359" s="8">
        <v>44.0</v>
      </c>
      <c r="F1359" s="7"/>
      <c r="G1359" s="9">
        <v>5652.0</v>
      </c>
      <c r="H1359" s="7" t="s">
        <v>40</v>
      </c>
      <c r="I1359" s="7">
        <v>25.0</v>
      </c>
      <c r="J1359" s="7"/>
      <c r="K1359" s="7" t="s">
        <v>35</v>
      </c>
      <c r="L1359" s="7"/>
      <c r="M1359" s="7"/>
      <c r="N1359" s="7"/>
      <c r="O1359" s="10"/>
      <c r="P1359" s="10"/>
      <c r="Q1359" s="7" t="s">
        <v>23</v>
      </c>
      <c r="R1359" s="7">
        <v>33.0</v>
      </c>
      <c r="S1359" s="7">
        <v>26.0</v>
      </c>
      <c r="T1359" s="7"/>
      <c r="U1359" s="7"/>
      <c r="V1359" s="7"/>
      <c r="W1359" s="10"/>
    </row>
    <row r="1360" ht="12.75" customHeight="1">
      <c r="A1360" s="7" t="str">
        <f>"05.07.2005 09:00:00"</f>
        <v>05.07.2005 09:00:00</v>
      </c>
      <c r="B1360" s="8" t="s">
        <v>99</v>
      </c>
      <c r="C1360" s="7" t="s">
        <v>131</v>
      </c>
      <c r="D1360" s="7">
        <v>76.0</v>
      </c>
      <c r="E1360" s="8">
        <v>44.0</v>
      </c>
      <c r="F1360" s="7">
        <v>39.0</v>
      </c>
      <c r="G1360" s="9">
        <v>5268.0</v>
      </c>
      <c r="H1360" s="7" t="s">
        <v>40</v>
      </c>
      <c r="I1360" s="7">
        <v>25.0</v>
      </c>
      <c r="J1360" s="7"/>
      <c r="K1360" s="7" t="s">
        <v>23</v>
      </c>
      <c r="L1360" s="7"/>
      <c r="M1360" s="7"/>
      <c r="N1360" s="7"/>
      <c r="O1360" s="10"/>
      <c r="P1360" s="10"/>
      <c r="Q1360" s="7" t="s">
        <v>23</v>
      </c>
      <c r="R1360" s="7">
        <v>33.0</v>
      </c>
      <c r="S1360" s="7">
        <v>66.0</v>
      </c>
      <c r="T1360" s="7"/>
      <c r="U1360" s="7"/>
      <c r="V1360" s="7"/>
      <c r="W1360" s="10"/>
    </row>
    <row r="1361" ht="12.75" customHeight="1">
      <c r="A1361" s="7" t="str">
        <f>"07.05.2005 14:00:00"</f>
        <v>07.05.2005 14:00:00</v>
      </c>
      <c r="B1361" s="8" t="s">
        <v>99</v>
      </c>
      <c r="C1361" s="7" t="s">
        <v>131</v>
      </c>
      <c r="D1361" s="7">
        <v>76.0</v>
      </c>
      <c r="E1361" s="8">
        <v>5.0</v>
      </c>
      <c r="F1361" s="7"/>
      <c r="G1361" s="9">
        <v>4235.0</v>
      </c>
      <c r="H1361" s="7" t="s">
        <v>40</v>
      </c>
      <c r="I1361" s="7">
        <v>25.0</v>
      </c>
      <c r="J1361" s="7"/>
      <c r="K1361" s="7" t="s">
        <v>40</v>
      </c>
      <c r="L1361" s="7"/>
      <c r="M1361" s="7"/>
      <c r="N1361" s="7"/>
      <c r="O1361" s="10"/>
      <c r="P1361" s="10"/>
      <c r="Q1361" s="7" t="s">
        <v>23</v>
      </c>
      <c r="R1361" s="7">
        <v>33.0</v>
      </c>
      <c r="S1361" s="7">
        <v>16.0</v>
      </c>
      <c r="T1361" s="7"/>
      <c r="U1361" s="7"/>
      <c r="V1361" s="7"/>
      <c r="W1361" s="10"/>
    </row>
    <row r="1362" ht="12.75" customHeight="1">
      <c r="A1362" s="7" t="str">
        <f>"07.06.2005 19:00:00"</f>
        <v>07.06.2005 19:00:00</v>
      </c>
      <c r="B1362" s="8" t="s">
        <v>99</v>
      </c>
      <c r="C1362" s="7" t="s">
        <v>131</v>
      </c>
      <c r="D1362" s="7">
        <v>76.0</v>
      </c>
      <c r="E1362" s="8">
        <v>5.0</v>
      </c>
      <c r="F1362" s="7">
        <v>4.0</v>
      </c>
      <c r="G1362" s="9">
        <v>5022.0</v>
      </c>
      <c r="H1362" s="7" t="s">
        <v>40</v>
      </c>
      <c r="I1362" s="7">
        <v>25.0</v>
      </c>
      <c r="J1362" s="7"/>
      <c r="K1362" s="7" t="s">
        <v>23</v>
      </c>
      <c r="L1362" s="7"/>
      <c r="M1362" s="7"/>
      <c r="N1362" s="7"/>
      <c r="O1362" s="10"/>
      <c r="P1362" s="10"/>
      <c r="Q1362" s="7" t="s">
        <v>23</v>
      </c>
      <c r="R1362" s="7">
        <v>33.0</v>
      </c>
      <c r="S1362" s="7">
        <v>44.0</v>
      </c>
      <c r="T1362" s="7"/>
      <c r="U1362" s="7"/>
      <c r="V1362" s="7"/>
      <c r="W1362" s="10"/>
    </row>
    <row r="1363" ht="12.75" customHeight="1">
      <c r="A1363" s="7" t="str">
        <f>"10.06.2005 19:00:00"</f>
        <v>10.06.2005 19:00:00</v>
      </c>
      <c r="B1363" s="8" t="s">
        <v>99</v>
      </c>
      <c r="C1363" s="7" t="s">
        <v>131</v>
      </c>
      <c r="D1363" s="7">
        <v>77.0</v>
      </c>
      <c r="E1363" s="8">
        <v>46.0</v>
      </c>
      <c r="F1363" s="7">
        <v>4.0</v>
      </c>
      <c r="G1363" s="9">
        <v>5046.0</v>
      </c>
      <c r="H1363" s="7" t="s">
        <v>40</v>
      </c>
      <c r="I1363" s="7">
        <v>25.0</v>
      </c>
      <c r="J1363" s="7"/>
      <c r="K1363" s="7" t="s">
        <v>23</v>
      </c>
      <c r="L1363" s="7"/>
      <c r="M1363" s="7"/>
      <c r="N1363" s="7"/>
      <c r="O1363" s="10"/>
      <c r="P1363" s="10"/>
      <c r="Q1363" s="7" t="s">
        <v>23</v>
      </c>
      <c r="R1363" s="7">
        <v>33.0</v>
      </c>
      <c r="S1363" s="7">
        <v>44.0</v>
      </c>
      <c r="T1363" s="7"/>
      <c r="U1363" s="7"/>
      <c r="V1363" s="7"/>
      <c r="W1363" s="10"/>
    </row>
    <row r="1364" ht="12.75" customHeight="1">
      <c r="A1364" s="7" t="str">
        <f>"08.05.2005 16:02:00"</f>
        <v>08.05.2005 16:02:00</v>
      </c>
      <c r="B1364" s="8" t="s">
        <v>99</v>
      </c>
      <c r="C1364" s="7" t="s">
        <v>131</v>
      </c>
      <c r="D1364" s="7">
        <v>77.0</v>
      </c>
      <c r="E1364" s="8">
        <v>55.0</v>
      </c>
      <c r="F1364" s="7">
        <v>36.0</v>
      </c>
      <c r="G1364" s="9">
        <v>4252.0</v>
      </c>
      <c r="H1364" s="7" t="s">
        <v>40</v>
      </c>
      <c r="I1364" s="7">
        <v>25.0</v>
      </c>
      <c r="J1364" s="7"/>
      <c r="K1364" s="7" t="s">
        <v>23</v>
      </c>
      <c r="L1364" s="7"/>
      <c r="M1364" s="7"/>
      <c r="N1364" s="7"/>
      <c r="O1364" s="10"/>
      <c r="P1364" s="10"/>
      <c r="Q1364" s="7" t="s">
        <v>23</v>
      </c>
      <c r="R1364" s="7">
        <v>33.0</v>
      </c>
      <c r="S1364" s="7">
        <v>44.0</v>
      </c>
      <c r="T1364" s="7"/>
      <c r="U1364" s="7"/>
      <c r="V1364" s="7"/>
      <c r="W1364" s="10"/>
    </row>
    <row r="1365" ht="12.75" customHeight="1">
      <c r="A1365" s="7" t="str">
        <f>"25.07.2005 12:00:00"</f>
        <v>25.07.2005 12:00:00</v>
      </c>
      <c r="B1365" s="8" t="s">
        <v>99</v>
      </c>
      <c r="C1365" s="7" t="s">
        <v>131</v>
      </c>
      <c r="D1365" s="7">
        <v>78.0</v>
      </c>
      <c r="E1365" s="8">
        <v>48.0</v>
      </c>
      <c r="F1365" s="7"/>
      <c r="G1365" s="9">
        <v>5653.0</v>
      </c>
      <c r="H1365" s="7" t="s">
        <v>40</v>
      </c>
      <c r="I1365" s="7">
        <v>25.0</v>
      </c>
      <c r="J1365" s="7"/>
      <c r="K1365" s="7" t="s">
        <v>23</v>
      </c>
      <c r="L1365" s="7"/>
      <c r="M1365" s="7"/>
      <c r="N1365" s="7"/>
      <c r="O1365" s="10"/>
      <c r="P1365" s="10"/>
      <c r="Q1365" s="7" t="s">
        <v>23</v>
      </c>
      <c r="R1365" s="7">
        <v>33.0</v>
      </c>
      <c r="S1365" s="7">
        <v>59.0</v>
      </c>
      <c r="T1365" s="7"/>
      <c r="U1365" s="7"/>
      <c r="V1365" s="7"/>
      <c r="W1365" s="10"/>
    </row>
    <row r="1366" ht="12.75" customHeight="1">
      <c r="A1366" s="7" t="str">
        <f>"17.06.2005"</f>
        <v>17.06.2005</v>
      </c>
      <c r="B1366" s="8" t="s">
        <v>99</v>
      </c>
      <c r="C1366" s="7" t="s">
        <v>131</v>
      </c>
      <c r="D1366" s="7">
        <v>78.0</v>
      </c>
      <c r="E1366" s="8">
        <v>51.0</v>
      </c>
      <c r="F1366" s="7"/>
      <c r="G1366" s="9">
        <v>5100.0</v>
      </c>
      <c r="H1366" s="7" t="s">
        <v>40</v>
      </c>
      <c r="I1366" s="7">
        <v>25.0</v>
      </c>
      <c r="J1366" s="7"/>
      <c r="K1366" s="7" t="s">
        <v>35</v>
      </c>
      <c r="L1366" s="7"/>
      <c r="M1366" s="7"/>
      <c r="N1366" s="7"/>
      <c r="O1366" s="10"/>
      <c r="P1366" s="10"/>
      <c r="Q1366" s="7" t="s">
        <v>23</v>
      </c>
      <c r="R1366" s="7">
        <v>33.0</v>
      </c>
      <c r="S1366" s="7">
        <v>44.0</v>
      </c>
      <c r="T1366" s="7"/>
      <c r="U1366" s="7"/>
      <c r="V1366" s="7"/>
      <c r="W1366" s="10"/>
    </row>
    <row r="1367" ht="12.75" customHeight="1">
      <c r="A1367" s="7" t="str">
        <f>"22.05.2005 07:00:00"</f>
        <v>22.05.2005 07:00:00</v>
      </c>
      <c r="B1367" s="8" t="s">
        <v>99</v>
      </c>
      <c r="C1367" s="7" t="s">
        <v>131</v>
      </c>
      <c r="D1367" s="7">
        <v>78.0</v>
      </c>
      <c r="E1367" s="8">
        <v>55.0</v>
      </c>
      <c r="F1367" s="7">
        <v>4.0</v>
      </c>
      <c r="G1367" s="9">
        <v>4130.0</v>
      </c>
      <c r="H1367" s="7" t="s">
        <v>40</v>
      </c>
      <c r="I1367" s="7">
        <v>25.0</v>
      </c>
      <c r="J1367" s="7"/>
      <c r="K1367" s="7" t="s">
        <v>35</v>
      </c>
      <c r="L1367" s="7"/>
      <c r="M1367" s="7"/>
      <c r="N1367" s="7"/>
      <c r="O1367" s="10"/>
      <c r="P1367" s="10"/>
      <c r="Q1367" s="7" t="s">
        <v>23</v>
      </c>
      <c r="R1367" s="7">
        <v>33.0</v>
      </c>
      <c r="S1367" s="7">
        <v>44.0</v>
      </c>
      <c r="T1367" s="7"/>
      <c r="U1367" s="7"/>
      <c r="V1367" s="7"/>
      <c r="W1367" s="10"/>
    </row>
    <row r="1368" ht="12.75" customHeight="1">
      <c r="A1368" s="7" t="str">
        <f>"22.05.2005 18:03:00"</f>
        <v>22.05.2005 18:03:00</v>
      </c>
      <c r="B1368" s="8" t="s">
        <v>99</v>
      </c>
      <c r="C1368" s="7" t="s">
        <v>131</v>
      </c>
      <c r="D1368" s="7">
        <v>78.0</v>
      </c>
      <c r="E1368" s="8">
        <v>55.0</v>
      </c>
      <c r="F1368" s="7">
        <v>38.0</v>
      </c>
      <c r="G1368" s="9">
        <v>4416.0</v>
      </c>
      <c r="H1368" s="7" t="s">
        <v>40</v>
      </c>
      <c r="I1368" s="7">
        <v>25.0</v>
      </c>
      <c r="J1368" s="7"/>
      <c r="K1368" s="7" t="s">
        <v>40</v>
      </c>
      <c r="L1368" s="7"/>
      <c r="M1368" s="7"/>
      <c r="N1368" s="7"/>
      <c r="O1368" s="10"/>
      <c r="P1368" s="10"/>
      <c r="Q1368" s="7" t="s">
        <v>23</v>
      </c>
      <c r="R1368" s="7">
        <v>33.0</v>
      </c>
      <c r="S1368" s="7">
        <v>16.0</v>
      </c>
      <c r="T1368" s="7"/>
      <c r="U1368" s="7"/>
      <c r="V1368" s="7"/>
      <c r="W1368" s="10"/>
    </row>
    <row r="1369" ht="12.75" customHeight="1">
      <c r="A1369" s="7" t="str">
        <f>"11.05.2005 06:03:00"</f>
        <v>11.05.2005 06:03:00</v>
      </c>
      <c r="B1369" s="8" t="s">
        <v>99</v>
      </c>
      <c r="C1369" s="7" t="s">
        <v>131</v>
      </c>
      <c r="D1369" s="7">
        <v>78.0</v>
      </c>
      <c r="E1369" s="8">
        <v>59.0</v>
      </c>
      <c r="F1369" s="7"/>
      <c r="G1369" s="9">
        <v>4261.0</v>
      </c>
      <c r="H1369" s="7" t="s">
        <v>40</v>
      </c>
      <c r="I1369" s="7">
        <v>25.0</v>
      </c>
      <c r="J1369" s="7"/>
      <c r="K1369" s="7" t="s">
        <v>23</v>
      </c>
      <c r="L1369" s="7"/>
      <c r="M1369" s="7"/>
      <c r="N1369" s="7"/>
      <c r="O1369" s="10"/>
      <c r="P1369" s="10"/>
      <c r="Q1369" s="7" t="s">
        <v>23</v>
      </c>
      <c r="R1369" s="7">
        <v>33.0</v>
      </c>
      <c r="S1369" s="7">
        <v>51.0</v>
      </c>
      <c r="T1369" s="7"/>
      <c r="U1369" s="7"/>
      <c r="V1369" s="7"/>
      <c r="W1369" s="10"/>
    </row>
    <row r="1370" ht="12.75" customHeight="1">
      <c r="A1370" s="7" t="str">
        <f>"30.04.2005 12:00:00"</f>
        <v>30.04.2005 12:00:00</v>
      </c>
      <c r="B1370" s="8" t="s">
        <v>99</v>
      </c>
      <c r="C1370" s="7" t="s">
        <v>131</v>
      </c>
      <c r="D1370" s="7">
        <v>78.0</v>
      </c>
      <c r="E1370" s="8">
        <v>6.0</v>
      </c>
      <c r="F1370" s="7">
        <v>39.0</v>
      </c>
      <c r="G1370" s="9">
        <v>2580.0</v>
      </c>
      <c r="H1370" s="7" t="s">
        <v>40</v>
      </c>
      <c r="I1370" s="7">
        <v>25.0</v>
      </c>
      <c r="J1370" s="7"/>
      <c r="K1370" s="7" t="s">
        <v>23</v>
      </c>
      <c r="L1370" s="7"/>
      <c r="M1370" s="7"/>
      <c r="N1370" s="7"/>
      <c r="O1370" s="10"/>
      <c r="P1370" s="10"/>
      <c r="Q1370" s="7" t="s">
        <v>23</v>
      </c>
      <c r="R1370" s="7">
        <v>33.0</v>
      </c>
      <c r="S1370" s="7">
        <v>44.0</v>
      </c>
      <c r="T1370" s="7"/>
      <c r="U1370" s="7"/>
      <c r="V1370" s="7"/>
      <c r="W1370" s="10"/>
    </row>
    <row r="1371" ht="12.75" customHeight="1">
      <c r="A1371" s="7" t="str">
        <f>"28.05.2005 16:00:00"</f>
        <v>28.05.2005 16:00:00</v>
      </c>
      <c r="B1371" s="8" t="s">
        <v>99</v>
      </c>
      <c r="C1371" s="7" t="s">
        <v>131</v>
      </c>
      <c r="D1371" s="7">
        <v>78.0</v>
      </c>
      <c r="E1371" s="8">
        <v>62.0</v>
      </c>
      <c r="F1371" s="7">
        <v>4.0</v>
      </c>
      <c r="G1371" s="9">
        <v>4493.0</v>
      </c>
      <c r="H1371" s="7" t="s">
        <v>40</v>
      </c>
      <c r="I1371" s="7">
        <v>25.0</v>
      </c>
      <c r="J1371" s="7"/>
      <c r="K1371" s="7" t="s">
        <v>23</v>
      </c>
      <c r="L1371" s="7"/>
      <c r="M1371" s="7"/>
      <c r="N1371" s="7"/>
      <c r="O1371" s="10"/>
      <c r="P1371" s="10"/>
      <c r="Q1371" s="7" t="s">
        <v>23</v>
      </c>
      <c r="R1371" s="7">
        <v>15.0</v>
      </c>
      <c r="S1371" s="7">
        <v>30.0</v>
      </c>
      <c r="T1371" s="7"/>
      <c r="U1371" s="7"/>
      <c r="V1371" s="7"/>
      <c r="W1371" s="10"/>
    </row>
    <row r="1372" ht="12.75" customHeight="1">
      <c r="A1372" s="7" t="str">
        <f>"28.05.2005 07:03:00"</f>
        <v>28.05.2005 07:03:00</v>
      </c>
      <c r="B1372" s="8" t="s">
        <v>99</v>
      </c>
      <c r="C1372" s="7" t="s">
        <v>131</v>
      </c>
      <c r="D1372" s="7">
        <v>78.0</v>
      </c>
      <c r="E1372" s="8">
        <v>625.0</v>
      </c>
      <c r="F1372" s="7"/>
      <c r="G1372" s="9">
        <v>4489.0</v>
      </c>
      <c r="H1372" s="7" t="s">
        <v>40</v>
      </c>
      <c r="I1372" s="7">
        <v>25.0</v>
      </c>
      <c r="J1372" s="7"/>
      <c r="K1372" s="7" t="s">
        <v>23</v>
      </c>
      <c r="L1372" s="7"/>
      <c r="M1372" s="7"/>
      <c r="N1372" s="7"/>
      <c r="O1372" s="10"/>
      <c r="P1372" s="10"/>
      <c r="Q1372" s="7" t="s">
        <v>23</v>
      </c>
      <c r="R1372" s="7">
        <v>15.0</v>
      </c>
      <c r="S1372" s="7">
        <v>30.0</v>
      </c>
      <c r="T1372" s="7"/>
      <c r="U1372" s="7"/>
      <c r="V1372" s="7"/>
      <c r="W1372" s="10"/>
    </row>
    <row r="1373" ht="12.75" customHeight="1">
      <c r="A1373" s="7" t="str">
        <f>"25.06.2005 09:00:00"</f>
        <v>25.06.2005 09:00:00</v>
      </c>
      <c r="B1373" s="8" t="s">
        <v>99</v>
      </c>
      <c r="C1373" s="7" t="s">
        <v>131</v>
      </c>
      <c r="D1373" s="7">
        <v>79.0</v>
      </c>
      <c r="E1373" s="8">
        <v>53.0</v>
      </c>
      <c r="F1373" s="7">
        <v>4.0</v>
      </c>
      <c r="G1373" s="9">
        <v>4182.0</v>
      </c>
      <c r="H1373" s="7" t="s">
        <v>40</v>
      </c>
      <c r="I1373" s="7">
        <v>25.0</v>
      </c>
      <c r="J1373" s="7"/>
      <c r="K1373" s="7" t="s">
        <v>35</v>
      </c>
      <c r="L1373" s="7"/>
      <c r="M1373" s="7"/>
      <c r="N1373" s="7"/>
      <c r="O1373" s="10"/>
      <c r="P1373" s="10"/>
      <c r="Q1373" s="7" t="s">
        <v>23</v>
      </c>
      <c r="R1373" s="7">
        <v>33.0</v>
      </c>
      <c r="S1373" s="7">
        <v>44.0</v>
      </c>
      <c r="T1373" s="7"/>
      <c r="U1373" s="7"/>
      <c r="V1373" s="7"/>
      <c r="W1373" s="10"/>
    </row>
    <row r="1374" ht="12.75" customHeight="1">
      <c r="A1374" s="7" t="str">
        <f>"29.05.2005 15:00:00"</f>
        <v>29.05.2005 15:00:00</v>
      </c>
      <c r="B1374" s="8" t="s">
        <v>99</v>
      </c>
      <c r="C1374" s="7" t="s">
        <v>131</v>
      </c>
      <c r="D1374" s="7">
        <v>79.0</v>
      </c>
      <c r="E1374" s="8">
        <v>56.0</v>
      </c>
      <c r="F1374" s="7">
        <v>41.0</v>
      </c>
      <c r="G1374" s="9">
        <v>4909.0</v>
      </c>
      <c r="H1374" s="7" t="s">
        <v>40</v>
      </c>
      <c r="I1374" s="7">
        <v>25.0</v>
      </c>
      <c r="J1374" s="7"/>
      <c r="K1374" s="7" t="s">
        <v>23</v>
      </c>
      <c r="L1374" s="7"/>
      <c r="M1374" s="7"/>
      <c r="N1374" s="7"/>
      <c r="O1374" s="10"/>
      <c r="P1374" s="10"/>
      <c r="Q1374" s="7" t="s">
        <v>23</v>
      </c>
      <c r="R1374" s="7">
        <v>24.0</v>
      </c>
      <c r="S1374" s="7">
        <v>222.0</v>
      </c>
      <c r="T1374" s="7"/>
      <c r="U1374" s="7"/>
      <c r="V1374" s="7"/>
      <c r="W1374" s="10"/>
    </row>
    <row r="1375" ht="12.75" customHeight="1">
      <c r="A1375" s="7" t="str">
        <f>"27.05.2005 10:00:00"</f>
        <v>27.05.2005 10:00:00</v>
      </c>
      <c r="B1375" s="8" t="s">
        <v>99</v>
      </c>
      <c r="C1375" s="7" t="s">
        <v>131</v>
      </c>
      <c r="D1375" s="7">
        <v>79.0</v>
      </c>
      <c r="E1375" s="8">
        <v>61.0</v>
      </c>
      <c r="F1375" s="7">
        <v>41.0</v>
      </c>
      <c r="G1375" s="9">
        <v>4478.0</v>
      </c>
      <c r="H1375" s="7" t="s">
        <v>40</v>
      </c>
      <c r="I1375" s="7">
        <v>25.0</v>
      </c>
      <c r="J1375" s="7"/>
      <c r="K1375" s="7" t="s">
        <v>23</v>
      </c>
      <c r="L1375" s="7"/>
      <c r="M1375" s="7"/>
      <c r="N1375" s="7"/>
      <c r="O1375" s="10"/>
      <c r="P1375" s="10"/>
      <c r="Q1375" s="7" t="s">
        <v>23</v>
      </c>
      <c r="R1375" s="7">
        <v>33.0</v>
      </c>
      <c r="S1375" s="7">
        <v>44.0</v>
      </c>
      <c r="T1375" s="7"/>
      <c r="U1375" s="7"/>
      <c r="V1375" s="7"/>
      <c r="W1375" s="10"/>
    </row>
    <row r="1376" ht="12.75" customHeight="1">
      <c r="A1376" s="7" t="str">
        <f>"01.05.2005 20:00:00"</f>
        <v>01.05.2005 20:00:00</v>
      </c>
      <c r="B1376" s="8" t="s">
        <v>99</v>
      </c>
      <c r="C1376" s="7" t="s">
        <v>131</v>
      </c>
      <c r="D1376" s="7">
        <v>8.0</v>
      </c>
      <c r="E1376" s="8">
        <v>53.0</v>
      </c>
      <c r="F1376" s="7">
        <v>38.0</v>
      </c>
      <c r="G1376" s="9">
        <v>2593.0</v>
      </c>
      <c r="H1376" s="7" t="s">
        <v>40</v>
      </c>
      <c r="I1376" s="7">
        <v>25.0</v>
      </c>
      <c r="J1376" s="7"/>
      <c r="K1376" s="7" t="s">
        <v>23</v>
      </c>
      <c r="L1376" s="7"/>
      <c r="M1376" s="7"/>
      <c r="N1376" s="7"/>
      <c r="O1376" s="10"/>
      <c r="P1376" s="10"/>
      <c r="Q1376" s="7" t="s">
        <v>23</v>
      </c>
      <c r="R1376" s="7">
        <v>33.0</v>
      </c>
      <c r="S1376" s="7">
        <v>18.0</v>
      </c>
      <c r="T1376" s="7"/>
      <c r="U1376" s="7"/>
      <c r="V1376" s="7"/>
      <c r="W1376" s="10"/>
    </row>
    <row r="1377" ht="12.75" customHeight="1">
      <c r="A1377" s="7" t="str">
        <f>"27.05.2005 08:30:00"</f>
        <v>27.05.2005 08:30:00</v>
      </c>
      <c r="B1377" s="8" t="s">
        <v>99</v>
      </c>
      <c r="C1377" s="7" t="s">
        <v>131</v>
      </c>
      <c r="D1377" s="7">
        <v>8.0</v>
      </c>
      <c r="E1377" s="8">
        <v>6.0</v>
      </c>
      <c r="F1377" s="7">
        <v>41.0</v>
      </c>
      <c r="G1377" s="9">
        <v>4477.0</v>
      </c>
      <c r="H1377" s="7" t="s">
        <v>40</v>
      </c>
      <c r="I1377" s="7">
        <v>25.0</v>
      </c>
      <c r="J1377" s="7"/>
      <c r="K1377" s="7" t="s">
        <v>23</v>
      </c>
      <c r="L1377" s="7"/>
      <c r="M1377" s="7"/>
      <c r="N1377" s="7"/>
      <c r="O1377" s="10"/>
      <c r="P1377" s="10"/>
      <c r="Q1377" s="7" t="s">
        <v>23</v>
      </c>
      <c r="R1377" s="7">
        <v>33.0</v>
      </c>
      <c r="S1377" s="7">
        <v>44.0</v>
      </c>
      <c r="T1377" s="7"/>
      <c r="U1377" s="7"/>
      <c r="V1377" s="7"/>
      <c r="W1377" s="10"/>
    </row>
    <row r="1378" ht="12.75" customHeight="1">
      <c r="A1378" s="7" t="str">
        <f>"05.06.2005 10:30:00"</f>
        <v>05.06.2005 10:30:00</v>
      </c>
      <c r="B1378" s="8" t="s">
        <v>99</v>
      </c>
      <c r="C1378" s="7" t="s">
        <v>131</v>
      </c>
      <c r="D1378" s="7">
        <v>8.0</v>
      </c>
      <c r="E1378" s="8">
        <v>62.0</v>
      </c>
      <c r="F1378" s="7"/>
      <c r="G1378" s="9">
        <v>4999.0</v>
      </c>
      <c r="H1378" s="7" t="s">
        <v>40</v>
      </c>
      <c r="I1378" s="7">
        <v>25.0</v>
      </c>
      <c r="J1378" s="7"/>
      <c r="K1378" s="7" t="s">
        <v>35</v>
      </c>
      <c r="L1378" s="7"/>
      <c r="M1378" s="7"/>
      <c r="N1378" s="7"/>
      <c r="O1378" s="10"/>
      <c r="P1378" s="10"/>
      <c r="Q1378" s="7" t="s">
        <v>23</v>
      </c>
      <c r="R1378" s="7">
        <v>32.0</v>
      </c>
      <c r="S1378" s="7">
        <v>54.0</v>
      </c>
      <c r="T1378" s="7"/>
      <c r="U1378" s="7"/>
      <c r="V1378" s="7"/>
      <c r="W1378" s="10"/>
    </row>
    <row r="1379" ht="12.75" customHeight="1">
      <c r="A1379" s="7" t="str">
        <f>"14.05.2005 07:03:00"</f>
        <v>14.05.2005 07:03:00</v>
      </c>
      <c r="B1379" s="8" t="s">
        <v>99</v>
      </c>
      <c r="C1379" s="7" t="s">
        <v>131</v>
      </c>
      <c r="D1379" s="7">
        <v>81.0</v>
      </c>
      <c r="E1379" s="8">
        <v>575.0</v>
      </c>
      <c r="F1379" s="7">
        <v>42.0</v>
      </c>
      <c r="G1379" s="9">
        <v>4118.0</v>
      </c>
      <c r="H1379" s="7" t="s">
        <v>40</v>
      </c>
      <c r="I1379" s="7">
        <v>25.0</v>
      </c>
      <c r="J1379" s="7"/>
      <c r="K1379" s="7" t="s">
        <v>23</v>
      </c>
      <c r="L1379" s="7"/>
      <c r="M1379" s="7"/>
      <c r="N1379" s="7"/>
      <c r="O1379" s="10"/>
      <c r="P1379" s="10"/>
      <c r="Q1379" s="7" t="s">
        <v>23</v>
      </c>
      <c r="R1379" s="7">
        <v>33.0</v>
      </c>
      <c r="S1379" s="7">
        <v>41.0</v>
      </c>
      <c r="T1379" s="7"/>
      <c r="U1379" s="7"/>
      <c r="V1379" s="7"/>
      <c r="W1379" s="10"/>
    </row>
    <row r="1380" ht="12.75" customHeight="1">
      <c r="A1380" s="7" t="str">
        <f>"20.05.2005 16:00:00"</f>
        <v>20.05.2005 16:00:00</v>
      </c>
      <c r="B1380" s="8" t="s">
        <v>99</v>
      </c>
      <c r="C1380" s="7" t="s">
        <v>131</v>
      </c>
      <c r="D1380" s="7">
        <v>82.0</v>
      </c>
      <c r="E1380" s="8">
        <v>6445.0</v>
      </c>
      <c r="F1380" s="7">
        <v>41.0</v>
      </c>
      <c r="G1380" s="9">
        <v>4126.0</v>
      </c>
      <c r="H1380" s="7" t="s">
        <v>40</v>
      </c>
      <c r="I1380" s="7">
        <v>25.0</v>
      </c>
      <c r="J1380" s="7"/>
      <c r="K1380" s="7" t="s">
        <v>35</v>
      </c>
      <c r="L1380" s="7"/>
      <c r="M1380" s="7"/>
      <c r="N1380" s="7"/>
      <c r="O1380" s="10"/>
      <c r="P1380" s="10"/>
      <c r="Q1380" s="7" t="s">
        <v>23</v>
      </c>
      <c r="R1380" s="7">
        <v>26.0</v>
      </c>
      <c r="S1380" s="7">
        <v>89.0</v>
      </c>
      <c r="T1380" s="7"/>
      <c r="U1380" s="7"/>
      <c r="V1380" s="7"/>
      <c r="W1380" s="10"/>
    </row>
    <row r="1381" ht="12.75" customHeight="1">
      <c r="A1381" s="7" t="str">
        <f>"25.07.2005 18:03:00"</f>
        <v>25.07.2005 18:03:00</v>
      </c>
      <c r="B1381" s="8" t="s">
        <v>99</v>
      </c>
      <c r="C1381" s="7" t="s">
        <v>131</v>
      </c>
      <c r="D1381" s="7">
        <v>82.0</v>
      </c>
      <c r="E1381" s="8">
        <v>65.0</v>
      </c>
      <c r="F1381" s="7"/>
      <c r="G1381" s="9">
        <v>5654.0</v>
      </c>
      <c r="H1381" s="7" t="s">
        <v>40</v>
      </c>
      <c r="I1381" s="7">
        <v>25.0</v>
      </c>
      <c r="J1381" s="7"/>
      <c r="K1381" s="7" t="s">
        <v>35</v>
      </c>
      <c r="L1381" s="7"/>
      <c r="M1381" s="7"/>
      <c r="N1381" s="7"/>
      <c r="O1381" s="10"/>
      <c r="P1381" s="10"/>
      <c r="Q1381" s="7" t="s">
        <v>23</v>
      </c>
      <c r="R1381" s="7">
        <v>33.0</v>
      </c>
      <c r="S1381" s="7">
        <v>26.0</v>
      </c>
      <c r="T1381" s="7"/>
      <c r="U1381" s="7"/>
      <c r="V1381" s="7"/>
      <c r="W1381" s="10"/>
    </row>
    <row r="1382" ht="12.75" customHeight="1">
      <c r="A1382" s="7" t="str">
        <f>"01.05.2005 12:04:00"</f>
        <v>01.05.2005 12:04:00</v>
      </c>
      <c r="B1382" s="8" t="s">
        <v>99</v>
      </c>
      <c r="C1382" s="7" t="s">
        <v>131</v>
      </c>
      <c r="D1382" s="7">
        <v>84.0</v>
      </c>
      <c r="E1382" s="8">
        <v>725.0</v>
      </c>
      <c r="F1382" s="7">
        <v>4.0</v>
      </c>
      <c r="G1382" s="9">
        <v>2592.0</v>
      </c>
      <c r="H1382" s="7" t="s">
        <v>40</v>
      </c>
      <c r="I1382" s="7">
        <v>25.0</v>
      </c>
      <c r="J1382" s="7"/>
      <c r="K1382" s="7" t="s">
        <v>23</v>
      </c>
      <c r="L1382" s="7"/>
      <c r="M1382" s="7"/>
      <c r="N1382" s="7"/>
      <c r="O1382" s="10"/>
      <c r="P1382" s="10"/>
      <c r="Q1382" s="7" t="s">
        <v>23</v>
      </c>
      <c r="R1382" s="7">
        <v>33.0</v>
      </c>
      <c r="S1382" s="7">
        <v>41.0</v>
      </c>
      <c r="T1382" s="7"/>
      <c r="U1382" s="7"/>
      <c r="V1382" s="7"/>
      <c r="W1382" s="10"/>
    </row>
    <row r="1383" ht="12.75" customHeight="1">
      <c r="A1383" s="7" t="str">
        <f>"20.05.2005 11:00:00"</f>
        <v>20.05.2005 11:00:00</v>
      </c>
      <c r="B1383" s="8" t="s">
        <v>99</v>
      </c>
      <c r="C1383" s="7" t="s">
        <v>131</v>
      </c>
      <c r="D1383" s="7">
        <v>85.0</v>
      </c>
      <c r="E1383" s="8">
        <v>68.0</v>
      </c>
      <c r="F1383" s="7">
        <v>43.0</v>
      </c>
      <c r="G1383" s="9">
        <v>4125.0</v>
      </c>
      <c r="H1383" s="7" t="s">
        <v>40</v>
      </c>
      <c r="I1383" s="7">
        <v>25.0</v>
      </c>
      <c r="J1383" s="7"/>
      <c r="K1383" s="7" t="s">
        <v>40</v>
      </c>
      <c r="L1383" s="7"/>
      <c r="M1383" s="7"/>
      <c r="N1383" s="7"/>
      <c r="O1383" s="10"/>
      <c r="P1383" s="10"/>
      <c r="Q1383" s="7" t="s">
        <v>23</v>
      </c>
      <c r="R1383" s="7">
        <v>26.0</v>
      </c>
      <c r="S1383" s="7">
        <v>89.0</v>
      </c>
      <c r="T1383" s="7"/>
      <c r="U1383" s="7"/>
      <c r="V1383" s="7"/>
      <c r="W1383" s="10"/>
    </row>
    <row r="1384" ht="12.75" customHeight="1">
      <c r="A1384" s="7" t="str">
        <f>"24.04.2005 07:03:00"</f>
        <v>24.04.2005 07:03:00</v>
      </c>
      <c r="B1384" s="8" t="s">
        <v>99</v>
      </c>
      <c r="C1384" s="7" t="s">
        <v>131</v>
      </c>
      <c r="D1384" s="7">
        <v>91.0</v>
      </c>
      <c r="E1384" s="8">
        <v>98.0</v>
      </c>
      <c r="F1384" s="7">
        <v>48.0</v>
      </c>
      <c r="G1384" s="9">
        <v>2492.0</v>
      </c>
      <c r="H1384" s="7" t="s">
        <v>40</v>
      </c>
      <c r="I1384" s="7">
        <v>25.0</v>
      </c>
      <c r="J1384" s="7"/>
      <c r="K1384" s="7" t="s">
        <v>40</v>
      </c>
      <c r="L1384" s="7"/>
      <c r="M1384" s="7"/>
      <c r="N1384" s="7"/>
      <c r="O1384" s="10"/>
      <c r="P1384" s="10"/>
      <c r="Q1384" s="7" t="s">
        <v>23</v>
      </c>
      <c r="R1384" s="7">
        <v>33.0</v>
      </c>
      <c r="S1384" s="7">
        <v>18.0</v>
      </c>
      <c r="T1384" s="7"/>
      <c r="U1384" s="7"/>
      <c r="V1384" s="7"/>
      <c r="W1384" s="10"/>
    </row>
    <row r="1385" ht="12.75" customHeight="1">
      <c r="A1385" s="7" t="str">
        <f>"04.07.2005 12:03:00"</f>
        <v>04.07.2005 12:03:00</v>
      </c>
      <c r="B1385" s="8" t="s">
        <v>99</v>
      </c>
      <c r="C1385" s="7" t="s">
        <v>131</v>
      </c>
      <c r="D1385" s="7">
        <v>55.0</v>
      </c>
      <c r="E1385" s="8">
        <v>17.0</v>
      </c>
      <c r="F1385" s="7"/>
      <c r="G1385" s="9">
        <v>5259.0</v>
      </c>
      <c r="H1385" s="7" t="s">
        <v>40</v>
      </c>
      <c r="I1385" s="7">
        <v>26.0</v>
      </c>
      <c r="J1385" s="7"/>
      <c r="K1385" s="7" t="s">
        <v>23</v>
      </c>
      <c r="L1385" s="7"/>
      <c r="M1385" s="7"/>
      <c r="N1385" s="7"/>
      <c r="O1385" s="10"/>
      <c r="P1385" s="10"/>
      <c r="Q1385" s="7" t="s">
        <v>23</v>
      </c>
      <c r="R1385" s="7">
        <v>31.0</v>
      </c>
      <c r="S1385" s="7">
        <v>201.0</v>
      </c>
      <c r="T1385" s="7"/>
      <c r="U1385" s="7"/>
      <c r="V1385" s="7"/>
      <c r="W1385" s="10"/>
    </row>
    <row r="1386" ht="12.75" customHeight="1">
      <c r="A1386" s="7" t="str">
        <f>"17.07.2005 20:00:00"</f>
        <v>17.07.2005 20:00:00</v>
      </c>
      <c r="B1386" s="8" t="s">
        <v>99</v>
      </c>
      <c r="C1386" s="7" t="s">
        <v>131</v>
      </c>
      <c r="D1386" s="7">
        <v>61.0</v>
      </c>
      <c r="E1386" s="8">
        <v>22.0</v>
      </c>
      <c r="F1386" s="7"/>
      <c r="G1386" s="9">
        <v>5614.0</v>
      </c>
      <c r="H1386" s="7" t="s">
        <v>40</v>
      </c>
      <c r="I1386" s="7">
        <v>26.0</v>
      </c>
      <c r="J1386" s="7"/>
      <c r="K1386" s="7" t="s">
        <v>23</v>
      </c>
      <c r="L1386" s="7"/>
      <c r="M1386" s="7"/>
      <c r="N1386" s="7"/>
      <c r="O1386" s="10"/>
      <c r="P1386" s="10"/>
      <c r="Q1386" s="7" t="s">
        <v>23</v>
      </c>
      <c r="R1386" s="7">
        <v>24.0</v>
      </c>
      <c r="S1386" s="7">
        <v>142.0</v>
      </c>
      <c r="T1386" s="7"/>
      <c r="U1386" s="7"/>
      <c r="V1386" s="7"/>
      <c r="W1386" s="10"/>
    </row>
    <row r="1387" ht="12.75" customHeight="1">
      <c r="A1387" s="7" t="str">
        <f>"24.07.2005 17:00:00"</f>
        <v>24.07.2005 17:00:00</v>
      </c>
      <c r="B1387" s="8" t="s">
        <v>99</v>
      </c>
      <c r="C1387" s="7" t="s">
        <v>131</v>
      </c>
      <c r="D1387" s="7">
        <v>66.0</v>
      </c>
      <c r="E1387" s="8">
        <v>28.0</v>
      </c>
      <c r="F1387" s="7">
        <v>34.0</v>
      </c>
      <c r="G1387" s="9">
        <v>5647.0</v>
      </c>
      <c r="H1387" s="7" t="s">
        <v>40</v>
      </c>
      <c r="I1387" s="7">
        <v>26.0</v>
      </c>
      <c r="J1387" s="7"/>
      <c r="K1387" s="7" t="s">
        <v>23</v>
      </c>
      <c r="L1387" s="7"/>
      <c r="M1387" s="7"/>
      <c r="N1387" s="7"/>
      <c r="O1387" s="10"/>
      <c r="P1387" s="10"/>
      <c r="Q1387" s="7" t="s">
        <v>23</v>
      </c>
      <c r="R1387" s="7">
        <v>24.0</v>
      </c>
      <c r="S1387" s="7">
        <v>89.0</v>
      </c>
      <c r="T1387" s="7"/>
      <c r="U1387" s="7"/>
      <c r="V1387" s="7"/>
      <c r="W1387" s="10"/>
    </row>
    <row r="1388" ht="12.75" customHeight="1">
      <c r="A1388" s="7" t="str">
        <f>"28.06.2005 10:03:00"</f>
        <v>28.06.2005 10:03:00</v>
      </c>
      <c r="B1388" s="8" t="s">
        <v>99</v>
      </c>
      <c r="C1388" s="7" t="s">
        <v>131</v>
      </c>
      <c r="D1388" s="7">
        <v>7.0</v>
      </c>
      <c r="E1388" s="8">
        <v>36.0</v>
      </c>
      <c r="F1388" s="7">
        <v>26.0</v>
      </c>
      <c r="G1388" s="9">
        <v>5235.0</v>
      </c>
      <c r="H1388" s="7" t="s">
        <v>40</v>
      </c>
      <c r="I1388" s="7">
        <v>26.0</v>
      </c>
      <c r="J1388" s="7"/>
      <c r="K1388" s="7" t="s">
        <v>23</v>
      </c>
      <c r="L1388" s="7"/>
      <c r="M1388" s="7"/>
      <c r="N1388" s="7"/>
      <c r="O1388" s="10"/>
      <c r="P1388" s="10"/>
      <c r="Q1388" s="7" t="s">
        <v>23</v>
      </c>
      <c r="R1388" s="7">
        <v>33.0</v>
      </c>
      <c r="S1388" s="7">
        <v>44.0</v>
      </c>
      <c r="T1388" s="7"/>
      <c r="U1388" s="7"/>
      <c r="V1388" s="7"/>
      <c r="W1388" s="10"/>
    </row>
    <row r="1389" ht="12.75" customHeight="1">
      <c r="A1389" s="7" t="str">
        <f>"27.05.2005 10:00:00"</f>
        <v>27.05.2005 10:00:00</v>
      </c>
      <c r="B1389" s="8" t="s">
        <v>99</v>
      </c>
      <c r="C1389" s="7" t="s">
        <v>131</v>
      </c>
      <c r="D1389" s="7">
        <v>7.0</v>
      </c>
      <c r="E1389" s="8">
        <v>41.0</v>
      </c>
      <c r="F1389" s="7">
        <v>35.0</v>
      </c>
      <c r="G1389" s="9">
        <v>4460.0</v>
      </c>
      <c r="H1389" s="7" t="s">
        <v>40</v>
      </c>
      <c r="I1389" s="7">
        <v>26.0</v>
      </c>
      <c r="J1389" s="7"/>
      <c r="K1389" s="7" t="s">
        <v>40</v>
      </c>
      <c r="L1389" s="7"/>
      <c r="M1389" s="7"/>
      <c r="N1389" s="7"/>
      <c r="O1389" s="10"/>
      <c r="P1389" s="10"/>
      <c r="Q1389" s="7" t="s">
        <v>23</v>
      </c>
      <c r="R1389" s="7">
        <v>15.0</v>
      </c>
      <c r="S1389" s="7">
        <v>78.0</v>
      </c>
      <c r="T1389" s="7"/>
      <c r="U1389" s="7"/>
      <c r="V1389" s="7"/>
      <c r="W1389" s="10"/>
    </row>
    <row r="1390" ht="12.75" customHeight="1">
      <c r="A1390" s="7" t="str">
        <f>"05.06.2005 12:00:00"</f>
        <v>05.06.2005 12:00:00</v>
      </c>
      <c r="B1390" s="8" t="s">
        <v>99</v>
      </c>
      <c r="C1390" s="7" t="s">
        <v>131</v>
      </c>
      <c r="D1390" s="7">
        <v>7.0</v>
      </c>
      <c r="E1390" s="8">
        <v>475.0</v>
      </c>
      <c r="F1390" s="7"/>
      <c r="G1390" s="9">
        <v>4161.0</v>
      </c>
      <c r="H1390" s="7" t="s">
        <v>40</v>
      </c>
      <c r="I1390" s="7">
        <v>26.0</v>
      </c>
      <c r="J1390" s="7"/>
      <c r="K1390" s="7" t="s">
        <v>23</v>
      </c>
      <c r="L1390" s="7"/>
      <c r="M1390" s="7"/>
      <c r="N1390" s="7"/>
      <c r="O1390" s="10"/>
      <c r="P1390" s="10"/>
      <c r="Q1390" s="7" t="s">
        <v>23</v>
      </c>
      <c r="R1390" s="7">
        <v>33.0</v>
      </c>
      <c r="S1390" s="7">
        <v>33.0</v>
      </c>
      <c r="T1390" s="7"/>
      <c r="U1390" s="7"/>
      <c r="V1390" s="7"/>
      <c r="W1390" s="10"/>
    </row>
    <row r="1391" ht="12.75" customHeight="1">
      <c r="A1391" s="7" t="str">
        <f>"27.05.2005 10:30:00"</f>
        <v>27.05.2005 10:30:00</v>
      </c>
      <c r="B1391" s="8" t="s">
        <v>99</v>
      </c>
      <c r="C1391" s="7" t="s">
        <v>131</v>
      </c>
      <c r="D1391" s="7">
        <v>71.0</v>
      </c>
      <c r="E1391" s="8">
        <v>4.0</v>
      </c>
      <c r="F1391" s="7">
        <v>35.0</v>
      </c>
      <c r="G1391" s="9">
        <v>4459.0</v>
      </c>
      <c r="H1391" s="7" t="s">
        <v>40</v>
      </c>
      <c r="I1391" s="7">
        <v>26.0</v>
      </c>
      <c r="J1391" s="7"/>
      <c r="K1391" s="7" t="s">
        <v>40</v>
      </c>
      <c r="L1391" s="7"/>
      <c r="M1391" s="7"/>
      <c r="N1391" s="7"/>
      <c r="O1391" s="10"/>
      <c r="P1391" s="10"/>
      <c r="Q1391" s="7" t="s">
        <v>23</v>
      </c>
      <c r="R1391" s="7">
        <v>15.0</v>
      </c>
      <c r="S1391" s="7">
        <v>78.0</v>
      </c>
      <c r="T1391" s="7"/>
      <c r="U1391" s="7"/>
      <c r="V1391" s="7"/>
      <c r="W1391" s="10"/>
    </row>
    <row r="1392" ht="12.75" customHeight="1">
      <c r="A1392" s="7" t="str">
        <f>"05.07.2005 14:00:00"</f>
        <v>05.07.2005 14:00:00</v>
      </c>
      <c r="B1392" s="8" t="s">
        <v>99</v>
      </c>
      <c r="C1392" s="7" t="s">
        <v>131</v>
      </c>
      <c r="D1392" s="7">
        <v>72.0</v>
      </c>
      <c r="E1392" s="8">
        <v>39.0</v>
      </c>
      <c r="F1392" s="7">
        <v>38.0</v>
      </c>
      <c r="G1392" s="9">
        <v>4186.0</v>
      </c>
      <c r="H1392" s="7" t="s">
        <v>40</v>
      </c>
      <c r="I1392" s="7">
        <v>26.0</v>
      </c>
      <c r="J1392" s="7"/>
      <c r="K1392" s="7" t="s">
        <v>23</v>
      </c>
      <c r="L1392" s="7"/>
      <c r="M1392" s="7"/>
      <c r="N1392" s="7"/>
      <c r="O1392" s="10"/>
      <c r="P1392" s="10"/>
      <c r="Q1392" s="7" t="s">
        <v>23</v>
      </c>
      <c r="R1392" s="7">
        <v>33.0</v>
      </c>
      <c r="S1392" s="7">
        <v>44.0</v>
      </c>
      <c r="T1392" s="7"/>
      <c r="U1392" s="7"/>
      <c r="V1392" s="7"/>
      <c r="W1392" s="10"/>
    </row>
    <row r="1393" ht="12.75" customHeight="1">
      <c r="A1393" s="7" t="str">
        <f>"06.06.2005 10:00:00"</f>
        <v>06.06.2005 10:00:00</v>
      </c>
      <c r="B1393" s="8" t="s">
        <v>99</v>
      </c>
      <c r="C1393" s="7" t="s">
        <v>131</v>
      </c>
      <c r="D1393" s="7">
        <v>72.0</v>
      </c>
      <c r="E1393" s="8">
        <v>41.0</v>
      </c>
      <c r="F1393" s="7">
        <v>36.0</v>
      </c>
      <c r="G1393" s="9">
        <v>5010.0</v>
      </c>
      <c r="H1393" s="7" t="s">
        <v>40</v>
      </c>
      <c r="I1393" s="7">
        <v>26.0</v>
      </c>
      <c r="J1393" s="7"/>
      <c r="K1393" s="7" t="s">
        <v>23</v>
      </c>
      <c r="L1393" s="7"/>
      <c r="M1393" s="7"/>
      <c r="N1393" s="7"/>
      <c r="O1393" s="10"/>
      <c r="P1393" s="10"/>
      <c r="Q1393" s="7" t="s">
        <v>23</v>
      </c>
      <c r="R1393" s="7">
        <v>33.0</v>
      </c>
      <c r="S1393" s="7">
        <v>24.0</v>
      </c>
      <c r="T1393" s="7"/>
      <c r="U1393" s="7"/>
      <c r="V1393" s="7"/>
      <c r="W1393" s="10"/>
    </row>
    <row r="1394" ht="12.75" customHeight="1">
      <c r="A1394" s="7" t="str">
        <f>"10.05.2005 08:00:00"</f>
        <v>10.05.2005 08:00:00</v>
      </c>
      <c r="B1394" s="8" t="s">
        <v>99</v>
      </c>
      <c r="C1394" s="7" t="s">
        <v>131</v>
      </c>
      <c r="D1394" s="7">
        <v>72.0</v>
      </c>
      <c r="E1394" s="8">
        <v>425.0</v>
      </c>
      <c r="F1394" s="7">
        <v>36.0</v>
      </c>
      <c r="G1394" s="9">
        <v>4257.0</v>
      </c>
      <c r="H1394" s="7" t="s">
        <v>40</v>
      </c>
      <c r="I1394" s="7">
        <v>26.0</v>
      </c>
      <c r="J1394" s="7"/>
      <c r="K1394" s="7" t="s">
        <v>40</v>
      </c>
      <c r="L1394" s="7"/>
      <c r="M1394" s="7"/>
      <c r="N1394" s="7"/>
      <c r="O1394" s="10"/>
      <c r="P1394" s="10"/>
      <c r="Q1394" s="7" t="s">
        <v>23</v>
      </c>
      <c r="R1394" s="7">
        <v>33.0</v>
      </c>
      <c r="S1394" s="7">
        <v>24.0</v>
      </c>
      <c r="T1394" s="7"/>
      <c r="U1394" s="7"/>
      <c r="V1394" s="7"/>
      <c r="W1394" s="10"/>
    </row>
    <row r="1395" ht="12.75" customHeight="1">
      <c r="A1395" s="7" t="str">
        <f>"29.05.2005 09:00:00"</f>
        <v>29.05.2005 09:00:00</v>
      </c>
      <c r="B1395" s="8" t="s">
        <v>99</v>
      </c>
      <c r="C1395" s="7" t="s">
        <v>131</v>
      </c>
      <c r="D1395" s="7">
        <v>72.0</v>
      </c>
      <c r="E1395" s="8">
        <v>43.0</v>
      </c>
      <c r="F1395" s="7">
        <v>36.0</v>
      </c>
      <c r="G1395" s="9">
        <v>4915.0</v>
      </c>
      <c r="H1395" s="7" t="s">
        <v>40</v>
      </c>
      <c r="I1395" s="7">
        <v>26.0</v>
      </c>
      <c r="J1395" s="7"/>
      <c r="K1395" s="7" t="s">
        <v>23</v>
      </c>
      <c r="L1395" s="7"/>
      <c r="M1395" s="7"/>
      <c r="N1395" s="7"/>
      <c r="O1395" s="10"/>
      <c r="P1395" s="10"/>
      <c r="Q1395" s="7" t="s">
        <v>23</v>
      </c>
      <c r="R1395" s="7">
        <v>33.0</v>
      </c>
      <c r="S1395" s="7">
        <v>16.0</v>
      </c>
      <c r="T1395" s="7"/>
      <c r="U1395" s="7"/>
      <c r="V1395" s="7"/>
      <c r="W1395" s="10"/>
    </row>
    <row r="1396" ht="12.75" customHeight="1">
      <c r="A1396" s="7" t="str">
        <f>"28.05.2005 10:03:00"</f>
        <v>28.05.2005 10:03:00</v>
      </c>
      <c r="B1396" s="8" t="s">
        <v>99</v>
      </c>
      <c r="C1396" s="7" t="s">
        <v>131</v>
      </c>
      <c r="D1396" s="7">
        <v>73.0</v>
      </c>
      <c r="E1396" s="8">
        <v>438.0</v>
      </c>
      <c r="F1396" s="7">
        <v>36.0</v>
      </c>
      <c r="G1396" s="9">
        <v>4145.0</v>
      </c>
      <c r="H1396" s="7" t="s">
        <v>40</v>
      </c>
      <c r="I1396" s="7">
        <v>26.0</v>
      </c>
      <c r="J1396" s="7"/>
      <c r="K1396" s="7" t="s">
        <v>40</v>
      </c>
      <c r="L1396" s="7"/>
      <c r="M1396" s="7"/>
      <c r="N1396" s="7"/>
      <c r="O1396" s="10"/>
      <c r="P1396" s="10"/>
      <c r="Q1396" s="7" t="s">
        <v>23</v>
      </c>
      <c r="R1396" s="7">
        <v>33.0</v>
      </c>
      <c r="S1396" s="7">
        <v>44.0</v>
      </c>
      <c r="T1396" s="7"/>
      <c r="U1396" s="7"/>
      <c r="V1396" s="7"/>
      <c r="W1396" s="10"/>
    </row>
    <row r="1397" ht="12.75" customHeight="1">
      <c r="A1397" s="7" t="str">
        <f>"17.06.2005 08:00:00"</f>
        <v>17.06.2005 08:00:00</v>
      </c>
      <c r="B1397" s="8" t="s">
        <v>99</v>
      </c>
      <c r="C1397" s="7" t="s">
        <v>131</v>
      </c>
      <c r="D1397" s="7">
        <v>73.0</v>
      </c>
      <c r="E1397" s="8">
        <v>44.0</v>
      </c>
      <c r="F1397" s="7">
        <v>37.0</v>
      </c>
      <c r="G1397" s="9">
        <v>4172.0</v>
      </c>
      <c r="H1397" s="7" t="s">
        <v>40</v>
      </c>
      <c r="I1397" s="7">
        <v>26.0</v>
      </c>
      <c r="J1397" s="7"/>
      <c r="K1397" s="7" t="s">
        <v>35</v>
      </c>
      <c r="L1397" s="7"/>
      <c r="M1397" s="7"/>
      <c r="N1397" s="7"/>
      <c r="O1397" s="10"/>
      <c r="P1397" s="10"/>
      <c r="Q1397" s="7" t="s">
        <v>23</v>
      </c>
      <c r="R1397" s="7">
        <v>33.0</v>
      </c>
      <c r="S1397" s="7">
        <v>24.0</v>
      </c>
      <c r="T1397" s="7"/>
      <c r="U1397" s="7"/>
      <c r="V1397" s="7"/>
      <c r="W1397" s="10"/>
    </row>
    <row r="1398" ht="12.75" customHeight="1">
      <c r="A1398" s="7" t="str">
        <f>"17.06.2005 08:30:00"</f>
        <v>17.06.2005 08:30:00</v>
      </c>
      <c r="B1398" s="8" t="s">
        <v>99</v>
      </c>
      <c r="C1398" s="7" t="s">
        <v>131</v>
      </c>
      <c r="D1398" s="7">
        <v>74.0</v>
      </c>
      <c r="E1398" s="8">
        <v>399.0</v>
      </c>
      <c r="F1398" s="7">
        <v>35.0</v>
      </c>
      <c r="G1398" s="9">
        <v>4171.0</v>
      </c>
      <c r="H1398" s="7" t="s">
        <v>40</v>
      </c>
      <c r="I1398" s="7">
        <v>26.0</v>
      </c>
      <c r="J1398" s="7"/>
      <c r="K1398" s="7" t="s">
        <v>23</v>
      </c>
      <c r="L1398" s="7"/>
      <c r="M1398" s="7"/>
      <c r="N1398" s="7"/>
      <c r="O1398" s="10"/>
      <c r="P1398" s="10"/>
      <c r="Q1398" s="7" t="s">
        <v>23</v>
      </c>
      <c r="R1398" s="7">
        <v>33.0</v>
      </c>
      <c r="S1398" s="7">
        <v>24.0</v>
      </c>
      <c r="T1398" s="7"/>
      <c r="U1398" s="7"/>
      <c r="V1398" s="7"/>
      <c r="W1398" s="10"/>
    </row>
    <row r="1399" ht="12.75" customHeight="1">
      <c r="A1399" s="7" t="str">
        <f>"12.04.2005 09:00:00"</f>
        <v>12.04.2005 09:00:00</v>
      </c>
      <c r="B1399" s="8" t="s">
        <v>99</v>
      </c>
      <c r="C1399" s="7" t="s">
        <v>131</v>
      </c>
      <c r="D1399" s="7">
        <v>74.0</v>
      </c>
      <c r="E1399" s="8">
        <v>425.0</v>
      </c>
      <c r="F1399" s="7">
        <v>38.0</v>
      </c>
      <c r="G1399" s="9">
        <v>9486.0</v>
      </c>
      <c r="H1399" s="7" t="s">
        <v>40</v>
      </c>
      <c r="I1399" s="7">
        <v>26.0</v>
      </c>
      <c r="J1399" s="7"/>
      <c r="K1399" s="7" t="s">
        <v>40</v>
      </c>
      <c r="L1399" s="7"/>
      <c r="M1399" s="7"/>
      <c r="N1399" s="7"/>
      <c r="O1399" s="10"/>
      <c r="P1399" s="10"/>
      <c r="Q1399" s="7" t="s">
        <v>23</v>
      </c>
      <c r="R1399" s="7">
        <v>33.0</v>
      </c>
      <c r="S1399" s="7">
        <v>37.0</v>
      </c>
      <c r="T1399" s="7"/>
      <c r="U1399" s="7"/>
      <c r="V1399" s="7"/>
      <c r="W1399" s="10"/>
    </row>
    <row r="1400" ht="12.75" customHeight="1">
      <c r="A1400" s="7" t="str">
        <f>"04.07.2005 08:00:00"</f>
        <v>04.07.2005 08:00:00</v>
      </c>
      <c r="B1400" s="8" t="s">
        <v>99</v>
      </c>
      <c r="C1400" s="7" t="s">
        <v>131</v>
      </c>
      <c r="D1400" s="7">
        <v>75.0</v>
      </c>
      <c r="E1400" s="8">
        <v>44.0</v>
      </c>
      <c r="F1400" s="7">
        <v>37.0</v>
      </c>
      <c r="G1400" s="9">
        <v>5257.0</v>
      </c>
      <c r="H1400" s="7" t="s">
        <v>40</v>
      </c>
      <c r="I1400" s="7">
        <v>26.0</v>
      </c>
      <c r="J1400" s="7"/>
      <c r="K1400" s="7" t="s">
        <v>23</v>
      </c>
      <c r="L1400" s="7"/>
      <c r="M1400" s="7"/>
      <c r="N1400" s="7"/>
      <c r="O1400" s="10"/>
      <c r="P1400" s="10"/>
      <c r="Q1400" s="7" t="s">
        <v>23</v>
      </c>
      <c r="R1400" s="7">
        <v>31.0</v>
      </c>
      <c r="S1400" s="7">
        <v>201.0</v>
      </c>
      <c r="T1400" s="7"/>
      <c r="U1400" s="7"/>
      <c r="V1400" s="7"/>
      <c r="W1400" s="10"/>
    </row>
    <row r="1401" ht="12.75" customHeight="1">
      <c r="A1401" s="7" t="str">
        <f>"22.05.2005 11:00:00"</f>
        <v>22.05.2005 11:00:00</v>
      </c>
      <c r="B1401" s="8" t="s">
        <v>99</v>
      </c>
      <c r="C1401" s="7" t="s">
        <v>131</v>
      </c>
      <c r="D1401" s="7">
        <v>75.0</v>
      </c>
      <c r="E1401" s="8">
        <v>465.0</v>
      </c>
      <c r="F1401" s="7">
        <v>34.0</v>
      </c>
      <c r="G1401" s="9">
        <v>4410.0</v>
      </c>
      <c r="H1401" s="7" t="s">
        <v>40</v>
      </c>
      <c r="I1401" s="7">
        <v>26.0</v>
      </c>
      <c r="J1401" s="7"/>
      <c r="K1401" s="7" t="s">
        <v>23</v>
      </c>
      <c r="L1401" s="7"/>
      <c r="M1401" s="7"/>
      <c r="N1401" s="7"/>
      <c r="O1401" s="10"/>
      <c r="P1401" s="10"/>
      <c r="Q1401" s="7" t="s">
        <v>23</v>
      </c>
      <c r="R1401" s="7">
        <v>39.0</v>
      </c>
      <c r="S1401" s="7">
        <v>12.0</v>
      </c>
      <c r="T1401" s="7"/>
      <c r="U1401" s="7"/>
      <c r="V1401" s="7"/>
      <c r="W1401" s="10"/>
    </row>
    <row r="1402" ht="12.75" customHeight="1">
      <c r="A1402" s="7" t="str">
        <f>"05.06.2005 11:03:00"</f>
        <v>05.06.2005 11:03:00</v>
      </c>
      <c r="B1402" s="8" t="s">
        <v>99</v>
      </c>
      <c r="C1402" s="7" t="s">
        <v>131</v>
      </c>
      <c r="D1402" s="7">
        <v>75.0</v>
      </c>
      <c r="E1402" s="8">
        <v>465.0</v>
      </c>
      <c r="F1402" s="7">
        <v>39.0</v>
      </c>
      <c r="G1402" s="9">
        <v>4160.0</v>
      </c>
      <c r="H1402" s="7" t="s">
        <v>40</v>
      </c>
      <c r="I1402" s="7">
        <v>26.0</v>
      </c>
      <c r="J1402" s="7"/>
      <c r="K1402" s="7" t="s">
        <v>23</v>
      </c>
      <c r="L1402" s="7"/>
      <c r="M1402" s="7"/>
      <c r="N1402" s="7"/>
      <c r="O1402" s="10"/>
      <c r="P1402" s="10"/>
      <c r="Q1402" s="7" t="s">
        <v>23</v>
      </c>
      <c r="R1402" s="7">
        <v>33.0</v>
      </c>
      <c r="S1402" s="7">
        <v>33.0</v>
      </c>
      <c r="T1402" s="7"/>
      <c r="U1402" s="7"/>
      <c r="V1402" s="7"/>
      <c r="W1402" s="10"/>
    </row>
    <row r="1403" ht="12.75" customHeight="1">
      <c r="A1403" s="7" t="str">
        <f>"19.06.2005 17:00:00"</f>
        <v>19.06.2005 17:00:00</v>
      </c>
      <c r="B1403" s="8" t="s">
        <v>99</v>
      </c>
      <c r="C1403" s="7" t="s">
        <v>131</v>
      </c>
      <c r="D1403" s="7">
        <v>75.0</v>
      </c>
      <c r="E1403" s="8">
        <v>5.0</v>
      </c>
      <c r="F1403" s="7"/>
      <c r="G1403" s="9">
        <v>5210.0</v>
      </c>
      <c r="H1403" s="7" t="s">
        <v>40</v>
      </c>
      <c r="I1403" s="7">
        <v>26.0</v>
      </c>
      <c r="J1403" s="7"/>
      <c r="K1403" s="7" t="s">
        <v>23</v>
      </c>
      <c r="L1403" s="7"/>
      <c r="M1403" s="7"/>
      <c r="N1403" s="7"/>
      <c r="O1403" s="10"/>
      <c r="P1403" s="10"/>
      <c r="Q1403" s="7" t="s">
        <v>23</v>
      </c>
      <c r="R1403" s="7">
        <v>33.0</v>
      </c>
      <c r="S1403" s="7">
        <v>51.0</v>
      </c>
      <c r="T1403" s="7"/>
      <c r="U1403" s="7"/>
      <c r="V1403" s="7"/>
      <c r="W1403" s="10"/>
    </row>
    <row r="1404" ht="12.75" customHeight="1">
      <c r="A1404" s="7" t="str">
        <f>"08.05.2005 17:00:00"</f>
        <v>08.05.2005 17:00:00</v>
      </c>
      <c r="B1404" s="8" t="s">
        <v>99</v>
      </c>
      <c r="C1404" s="7" t="s">
        <v>131</v>
      </c>
      <c r="D1404" s="7">
        <v>75.0</v>
      </c>
      <c r="E1404" s="8">
        <v>54.0</v>
      </c>
      <c r="F1404" s="7">
        <v>36.0</v>
      </c>
      <c r="G1404" s="9">
        <v>4251.0</v>
      </c>
      <c r="H1404" s="7" t="s">
        <v>40</v>
      </c>
      <c r="I1404" s="7">
        <v>26.0</v>
      </c>
      <c r="J1404" s="7"/>
      <c r="K1404" s="7" t="s">
        <v>23</v>
      </c>
      <c r="L1404" s="7"/>
      <c r="M1404" s="7"/>
      <c r="N1404" s="7"/>
      <c r="O1404" s="10"/>
      <c r="P1404" s="10"/>
      <c r="Q1404" s="7" t="s">
        <v>23</v>
      </c>
      <c r="R1404" s="7">
        <v>33.0</v>
      </c>
      <c r="S1404" s="7">
        <v>11.0</v>
      </c>
      <c r="T1404" s="7"/>
      <c r="U1404" s="7"/>
      <c r="V1404" s="7"/>
      <c r="W1404" s="10"/>
    </row>
    <row r="1405" ht="12.75" customHeight="1">
      <c r="A1405" s="7" t="str">
        <f>"06.06.2005 10:00:00"</f>
        <v>06.06.2005 10:00:00</v>
      </c>
      <c r="B1405" s="8" t="s">
        <v>99</v>
      </c>
      <c r="C1405" s="7" t="s">
        <v>131</v>
      </c>
      <c r="D1405" s="7">
        <v>76.0</v>
      </c>
      <c r="E1405" s="8">
        <v>47.0</v>
      </c>
      <c r="F1405" s="7">
        <v>4.0</v>
      </c>
      <c r="G1405" s="9">
        <v>5009.0</v>
      </c>
      <c r="H1405" s="7" t="s">
        <v>40</v>
      </c>
      <c r="I1405" s="7">
        <v>26.0</v>
      </c>
      <c r="J1405" s="7"/>
      <c r="K1405" s="7" t="s">
        <v>23</v>
      </c>
      <c r="L1405" s="7"/>
      <c r="M1405" s="7"/>
      <c r="N1405" s="7"/>
      <c r="O1405" s="10"/>
      <c r="P1405" s="10"/>
      <c r="Q1405" s="7" t="s">
        <v>23</v>
      </c>
      <c r="R1405" s="7">
        <v>33.0</v>
      </c>
      <c r="S1405" s="7">
        <v>59.0</v>
      </c>
      <c r="T1405" s="7"/>
      <c r="U1405" s="7"/>
      <c r="V1405" s="7"/>
      <c r="W1405" s="10"/>
    </row>
    <row r="1406" ht="12.75" customHeight="1">
      <c r="A1406" s="7" t="str">
        <f>"08.06.2005 19:00:00"</f>
        <v>08.06.2005 19:00:00</v>
      </c>
      <c r="B1406" s="8" t="s">
        <v>99</v>
      </c>
      <c r="C1406" s="7" t="s">
        <v>131</v>
      </c>
      <c r="D1406" s="7">
        <v>76.0</v>
      </c>
      <c r="E1406" s="8">
        <v>5.0</v>
      </c>
      <c r="F1406" s="7">
        <v>39.0</v>
      </c>
      <c r="G1406" s="9">
        <v>5033.0</v>
      </c>
      <c r="H1406" s="7" t="s">
        <v>40</v>
      </c>
      <c r="I1406" s="7">
        <v>26.0</v>
      </c>
      <c r="J1406" s="7"/>
      <c r="K1406" s="7" t="s">
        <v>23</v>
      </c>
      <c r="L1406" s="7"/>
      <c r="M1406" s="7"/>
      <c r="N1406" s="7"/>
      <c r="O1406" s="10"/>
      <c r="P1406" s="10"/>
      <c r="Q1406" s="7" t="s">
        <v>23</v>
      </c>
      <c r="R1406" s="7">
        <v>24.0</v>
      </c>
      <c r="S1406" s="7">
        <v>115.0</v>
      </c>
      <c r="T1406" s="7"/>
      <c r="U1406" s="7"/>
      <c r="V1406" s="7"/>
      <c r="W1406" s="10"/>
    </row>
    <row r="1407" ht="12.75" customHeight="1">
      <c r="A1407" s="7" t="str">
        <f>"07.06.2005 10:00:00"</f>
        <v>07.06.2005 10:00:00</v>
      </c>
      <c r="B1407" s="8" t="s">
        <v>99</v>
      </c>
      <c r="C1407" s="7" t="s">
        <v>131</v>
      </c>
      <c r="D1407" s="7">
        <v>76.0</v>
      </c>
      <c r="E1407" s="8">
        <v>51.0</v>
      </c>
      <c r="F1407" s="7">
        <v>4.0</v>
      </c>
      <c r="G1407" s="9">
        <v>5025.0</v>
      </c>
      <c r="H1407" s="7" t="s">
        <v>40</v>
      </c>
      <c r="I1407" s="7">
        <v>26.0</v>
      </c>
      <c r="J1407" s="7"/>
      <c r="K1407" s="7" t="s">
        <v>23</v>
      </c>
      <c r="L1407" s="7"/>
      <c r="M1407" s="7"/>
      <c r="N1407" s="7"/>
      <c r="O1407" s="10"/>
      <c r="P1407" s="10"/>
      <c r="Q1407" s="7" t="s">
        <v>23</v>
      </c>
      <c r="R1407" s="7">
        <v>33.0</v>
      </c>
      <c r="S1407" s="7">
        <v>72.0</v>
      </c>
      <c r="T1407" s="7"/>
      <c r="U1407" s="7"/>
      <c r="V1407" s="7"/>
      <c r="W1407" s="10"/>
    </row>
    <row r="1408" ht="12.75" customHeight="1">
      <c r="A1408" s="7" t="str">
        <f>"01.06.2005 07:01:00"</f>
        <v>01.06.2005 07:01:00</v>
      </c>
      <c r="B1408" s="8" t="s">
        <v>99</v>
      </c>
      <c r="C1408" s="7" t="s">
        <v>131</v>
      </c>
      <c r="D1408" s="7">
        <v>76.0</v>
      </c>
      <c r="E1408" s="8">
        <v>5375.0</v>
      </c>
      <c r="F1408" s="7">
        <v>38.0</v>
      </c>
      <c r="G1408" s="9">
        <v>4151.0</v>
      </c>
      <c r="H1408" s="7" t="s">
        <v>40</v>
      </c>
      <c r="I1408" s="7">
        <v>26.0</v>
      </c>
      <c r="J1408" s="7"/>
      <c r="K1408" s="7" t="s">
        <v>23</v>
      </c>
      <c r="L1408" s="7"/>
      <c r="M1408" s="7"/>
      <c r="N1408" s="7"/>
      <c r="O1408" s="10"/>
      <c r="P1408" s="10"/>
      <c r="Q1408" s="7" t="s">
        <v>23</v>
      </c>
      <c r="R1408" s="7">
        <v>33.0</v>
      </c>
      <c r="S1408" s="7">
        <v>44.0</v>
      </c>
      <c r="T1408" s="7"/>
      <c r="U1408" s="7"/>
      <c r="V1408" s="7"/>
      <c r="W1408" s="10"/>
    </row>
    <row r="1409" ht="12.75" customHeight="1">
      <c r="A1409" s="7" t="str">
        <f>"08.05.2005 16:00:00"</f>
        <v>08.05.2005 16:00:00</v>
      </c>
      <c r="B1409" s="8" t="s">
        <v>99</v>
      </c>
      <c r="C1409" s="7" t="s">
        <v>131</v>
      </c>
      <c r="D1409" s="7">
        <v>76.0</v>
      </c>
      <c r="E1409" s="8">
        <v>555.0</v>
      </c>
      <c r="F1409" s="7">
        <v>39.0</v>
      </c>
      <c r="G1409" s="9">
        <v>4250.0</v>
      </c>
      <c r="H1409" s="7" t="s">
        <v>40</v>
      </c>
      <c r="I1409" s="7">
        <v>26.0</v>
      </c>
      <c r="J1409" s="7"/>
      <c r="K1409" s="7" t="s">
        <v>23</v>
      </c>
      <c r="L1409" s="7"/>
      <c r="M1409" s="7"/>
      <c r="N1409" s="7"/>
      <c r="O1409" s="10"/>
      <c r="P1409" s="10"/>
      <c r="Q1409" s="7" t="s">
        <v>23</v>
      </c>
      <c r="R1409" s="7">
        <v>33.0</v>
      </c>
      <c r="S1409" s="7">
        <v>11.0</v>
      </c>
      <c r="T1409" s="7"/>
      <c r="U1409" s="7"/>
      <c r="V1409" s="7"/>
      <c r="W1409" s="10"/>
    </row>
    <row r="1410" ht="12.75" customHeight="1">
      <c r="A1410" s="7" t="str">
        <f>"06.06.2005 08:00:00"</f>
        <v>06.06.2005 08:00:00</v>
      </c>
      <c r="B1410" s="8" t="s">
        <v>99</v>
      </c>
      <c r="C1410" s="7" t="s">
        <v>131</v>
      </c>
      <c r="D1410" s="7">
        <v>77.0</v>
      </c>
      <c r="E1410" s="8">
        <v>49.0</v>
      </c>
      <c r="F1410" s="7">
        <v>41.0</v>
      </c>
      <c r="G1410" s="9">
        <v>5011.0</v>
      </c>
      <c r="H1410" s="7" t="s">
        <v>40</v>
      </c>
      <c r="I1410" s="7">
        <v>26.0</v>
      </c>
      <c r="J1410" s="7"/>
      <c r="K1410" s="7" t="s">
        <v>23</v>
      </c>
      <c r="L1410" s="7"/>
      <c r="M1410" s="7"/>
      <c r="N1410" s="7"/>
      <c r="O1410" s="10"/>
      <c r="P1410" s="10"/>
      <c r="Q1410" s="7" t="s">
        <v>23</v>
      </c>
      <c r="R1410" s="7">
        <v>33.0</v>
      </c>
      <c r="S1410" s="7">
        <v>24.0</v>
      </c>
      <c r="T1410" s="7"/>
      <c r="U1410" s="7"/>
      <c r="V1410" s="7"/>
      <c r="W1410" s="10"/>
    </row>
    <row r="1411" ht="12.75" customHeight="1">
      <c r="A1411" s="7" t="str">
        <f>"13.05.2005 18:04:00"</f>
        <v>13.05.2005 18:04:00</v>
      </c>
      <c r="B1411" s="8" t="s">
        <v>99</v>
      </c>
      <c r="C1411" s="7" t="s">
        <v>131</v>
      </c>
      <c r="D1411" s="7">
        <v>77.0</v>
      </c>
      <c r="E1411" s="8">
        <v>54.0</v>
      </c>
      <c r="F1411" s="7">
        <v>39.0</v>
      </c>
      <c r="G1411" s="9">
        <v>4279.0</v>
      </c>
      <c r="H1411" s="7" t="s">
        <v>40</v>
      </c>
      <c r="I1411" s="7">
        <v>26.0</v>
      </c>
      <c r="J1411" s="7"/>
      <c r="K1411" s="7" t="s">
        <v>40</v>
      </c>
      <c r="L1411" s="7"/>
      <c r="M1411" s="7"/>
      <c r="N1411" s="7"/>
      <c r="O1411" s="10"/>
      <c r="P1411" s="10"/>
      <c r="Q1411" s="7" t="s">
        <v>23</v>
      </c>
      <c r="R1411" s="7">
        <v>47.0</v>
      </c>
      <c r="S1411" s="7">
        <v>186.0</v>
      </c>
      <c r="T1411" s="7"/>
      <c r="U1411" s="7"/>
      <c r="V1411" s="7"/>
      <c r="W1411" s="10"/>
    </row>
    <row r="1412" ht="12.75" customHeight="1">
      <c r="A1412" s="7" t="str">
        <f>"29.05.2005 08:00:00"</f>
        <v>29.05.2005 08:00:00</v>
      </c>
      <c r="B1412" s="8" t="s">
        <v>99</v>
      </c>
      <c r="C1412" s="7" t="s">
        <v>131</v>
      </c>
      <c r="D1412" s="7">
        <v>78.0</v>
      </c>
      <c r="E1412" s="8">
        <v>52.0</v>
      </c>
      <c r="F1412" s="7">
        <v>39.0</v>
      </c>
      <c r="G1412" s="9">
        <v>4914.0</v>
      </c>
      <c r="H1412" s="7" t="s">
        <v>40</v>
      </c>
      <c r="I1412" s="7">
        <v>26.0</v>
      </c>
      <c r="J1412" s="7"/>
      <c r="K1412" s="7" t="s">
        <v>23</v>
      </c>
      <c r="L1412" s="7"/>
      <c r="M1412" s="7"/>
      <c r="N1412" s="7"/>
      <c r="O1412" s="10"/>
      <c r="P1412" s="10"/>
      <c r="Q1412" s="7" t="s">
        <v>23</v>
      </c>
      <c r="R1412" s="7">
        <v>33.0</v>
      </c>
      <c r="S1412" s="7">
        <v>16.0</v>
      </c>
      <c r="T1412" s="7"/>
      <c r="U1412" s="7"/>
      <c r="V1412" s="7"/>
      <c r="W1412" s="10"/>
    </row>
    <row r="1413" ht="12.75" customHeight="1">
      <c r="A1413" s="7" t="str">
        <f>"21.05.2005 16:00:00"</f>
        <v>21.05.2005 16:00:00</v>
      </c>
      <c r="B1413" s="8" t="s">
        <v>99</v>
      </c>
      <c r="C1413" s="7" t="s">
        <v>131</v>
      </c>
      <c r="D1413" s="7">
        <v>78.0</v>
      </c>
      <c r="E1413" s="8">
        <v>553.0</v>
      </c>
      <c r="F1413" s="7">
        <v>39.0</v>
      </c>
      <c r="G1413" s="9">
        <v>4127.0</v>
      </c>
      <c r="H1413" s="7" t="s">
        <v>40</v>
      </c>
      <c r="I1413" s="7">
        <v>26.0</v>
      </c>
      <c r="J1413" s="7"/>
      <c r="K1413" s="7" t="s">
        <v>40</v>
      </c>
      <c r="L1413" s="7"/>
      <c r="M1413" s="7"/>
      <c r="N1413" s="7"/>
      <c r="O1413" s="10"/>
      <c r="P1413" s="10"/>
      <c r="Q1413" s="7" t="s">
        <v>23</v>
      </c>
      <c r="R1413" s="7">
        <v>48.0</v>
      </c>
      <c r="S1413" s="7">
        <v>20.0</v>
      </c>
      <c r="T1413" s="7"/>
      <c r="U1413" s="7"/>
      <c r="V1413" s="7"/>
      <c r="W1413" s="10"/>
    </row>
    <row r="1414" ht="12.75" customHeight="1">
      <c r="A1414" s="7" t="str">
        <f>"14.05.2005 10:04:00"</f>
        <v>14.05.2005 10:04:00</v>
      </c>
      <c r="B1414" s="8" t="s">
        <v>99</v>
      </c>
      <c r="C1414" s="7" t="s">
        <v>131</v>
      </c>
      <c r="D1414" s="7">
        <v>78.0</v>
      </c>
      <c r="E1414" s="8">
        <v>57.0</v>
      </c>
      <c r="F1414" s="7"/>
      <c r="G1414" s="9">
        <v>4295.0</v>
      </c>
      <c r="H1414" s="7" t="s">
        <v>40</v>
      </c>
      <c r="I1414" s="7">
        <v>26.0</v>
      </c>
      <c r="J1414" s="7"/>
      <c r="K1414" s="7" t="s">
        <v>40</v>
      </c>
      <c r="L1414" s="7"/>
      <c r="M1414" s="7"/>
      <c r="N1414" s="7"/>
      <c r="O1414" s="10"/>
      <c r="P1414" s="10"/>
      <c r="Q1414" s="7" t="s">
        <v>23</v>
      </c>
      <c r="R1414" s="7">
        <v>24.0</v>
      </c>
      <c r="S1414" s="7">
        <v>89.0</v>
      </c>
      <c r="T1414" s="7"/>
      <c r="U1414" s="7"/>
      <c r="V1414" s="7"/>
      <c r="W1414" s="10"/>
    </row>
    <row r="1415" ht="12.75" customHeight="1">
      <c r="A1415" s="7" t="str">
        <f>"29.05.2005 18:00:00"</f>
        <v>29.05.2005 18:00:00</v>
      </c>
      <c r="B1415" s="8" t="s">
        <v>99</v>
      </c>
      <c r="C1415" s="7" t="s">
        <v>131</v>
      </c>
      <c r="D1415" s="7">
        <v>78.0</v>
      </c>
      <c r="E1415" s="8">
        <v>59.0</v>
      </c>
      <c r="F1415" s="7">
        <v>4.0</v>
      </c>
      <c r="G1415" s="9">
        <v>4916.0</v>
      </c>
      <c r="H1415" s="7" t="s">
        <v>40</v>
      </c>
      <c r="I1415" s="7">
        <v>26.0</v>
      </c>
      <c r="J1415" s="7"/>
      <c r="K1415" s="7" t="s">
        <v>23</v>
      </c>
      <c r="L1415" s="7"/>
      <c r="M1415" s="7"/>
      <c r="N1415" s="7"/>
      <c r="O1415" s="10"/>
      <c r="P1415" s="10"/>
      <c r="Q1415" s="7" t="s">
        <v>23</v>
      </c>
      <c r="R1415" s="7">
        <v>33.0</v>
      </c>
      <c r="S1415" s="7">
        <v>16.0</v>
      </c>
      <c r="T1415" s="7"/>
      <c r="U1415" s="7"/>
      <c r="V1415" s="7"/>
      <c r="W1415" s="10"/>
    </row>
    <row r="1416" ht="12.75" customHeight="1">
      <c r="A1416" s="7" t="str">
        <f>"05.06.2005 12:03:00"</f>
        <v>05.06.2005 12:03:00</v>
      </c>
      <c r="B1416" s="8" t="s">
        <v>99</v>
      </c>
      <c r="C1416" s="7" t="s">
        <v>131</v>
      </c>
      <c r="D1416" s="7">
        <v>79.0</v>
      </c>
      <c r="E1416" s="8">
        <v>538.0</v>
      </c>
      <c r="F1416" s="7">
        <v>81.0</v>
      </c>
      <c r="G1416" s="9">
        <v>4162.0</v>
      </c>
      <c r="H1416" s="7" t="s">
        <v>40</v>
      </c>
      <c r="I1416" s="7">
        <v>26.0</v>
      </c>
      <c r="J1416" s="7"/>
      <c r="K1416" s="7" t="s">
        <v>23</v>
      </c>
      <c r="L1416" s="7"/>
      <c r="M1416" s="7"/>
      <c r="N1416" s="7"/>
      <c r="O1416" s="10"/>
      <c r="P1416" s="10"/>
      <c r="Q1416" s="7" t="s">
        <v>23</v>
      </c>
      <c r="R1416" s="7">
        <v>33.0</v>
      </c>
      <c r="S1416" s="7">
        <v>33.0</v>
      </c>
      <c r="T1416" s="7"/>
      <c r="U1416" s="7"/>
      <c r="V1416" s="7"/>
      <c r="W1416" s="10"/>
    </row>
    <row r="1417" ht="12.75" customHeight="1">
      <c r="A1417" s="7" t="str">
        <f>"08.06.2005 20:00:00"</f>
        <v>08.06.2005 20:00:00</v>
      </c>
      <c r="B1417" s="8" t="s">
        <v>99</v>
      </c>
      <c r="C1417" s="7" t="s">
        <v>131</v>
      </c>
      <c r="D1417" s="7">
        <v>79.0</v>
      </c>
      <c r="E1417" s="8">
        <v>54.0</v>
      </c>
      <c r="F1417" s="7">
        <v>42.0</v>
      </c>
      <c r="G1417" s="9">
        <v>5032.0</v>
      </c>
      <c r="H1417" s="7" t="s">
        <v>40</v>
      </c>
      <c r="I1417" s="7">
        <v>26.0</v>
      </c>
      <c r="J1417" s="7"/>
      <c r="K1417" s="7" t="s">
        <v>23</v>
      </c>
      <c r="L1417" s="7"/>
      <c r="M1417" s="7"/>
      <c r="N1417" s="7"/>
      <c r="O1417" s="10"/>
      <c r="P1417" s="10"/>
      <c r="Q1417" s="7" t="s">
        <v>23</v>
      </c>
      <c r="R1417" s="7">
        <v>24.0</v>
      </c>
      <c r="S1417" s="7">
        <v>115.0</v>
      </c>
      <c r="T1417" s="7"/>
      <c r="U1417" s="7"/>
      <c r="V1417" s="7"/>
      <c r="W1417" s="10"/>
    </row>
    <row r="1418" ht="12.75" customHeight="1">
      <c r="A1418" s="7" t="str">
        <f>"08.05.2005 14:03:00"</f>
        <v>08.05.2005 14:03:00</v>
      </c>
      <c r="B1418" s="8" t="s">
        <v>99</v>
      </c>
      <c r="C1418" s="7" t="s">
        <v>131</v>
      </c>
      <c r="D1418" s="7">
        <v>79.0</v>
      </c>
      <c r="E1418" s="8">
        <v>55.0</v>
      </c>
      <c r="F1418" s="7">
        <v>37.0</v>
      </c>
      <c r="G1418" s="9">
        <v>4249.0</v>
      </c>
      <c r="H1418" s="7" t="s">
        <v>40</v>
      </c>
      <c r="I1418" s="7">
        <v>26.0</v>
      </c>
      <c r="J1418" s="7"/>
      <c r="K1418" s="7" t="s">
        <v>23</v>
      </c>
      <c r="L1418" s="7"/>
      <c r="M1418" s="7"/>
      <c r="N1418" s="7"/>
      <c r="O1418" s="10"/>
      <c r="P1418" s="10"/>
      <c r="Q1418" s="7" t="s">
        <v>23</v>
      </c>
      <c r="R1418" s="7">
        <v>33.0</v>
      </c>
      <c r="S1418" s="7">
        <v>11.0</v>
      </c>
      <c r="T1418" s="7"/>
      <c r="U1418" s="7"/>
      <c r="V1418" s="7"/>
      <c r="W1418" s="10"/>
    </row>
    <row r="1419" ht="12.75" customHeight="1">
      <c r="A1419" s="7" t="str">
        <f>"19.06.2005 17:30:00"</f>
        <v>19.06.2005 17:30:00</v>
      </c>
      <c r="B1419" s="8" t="s">
        <v>99</v>
      </c>
      <c r="C1419" s="7" t="s">
        <v>131</v>
      </c>
      <c r="D1419" s="7">
        <v>8.0</v>
      </c>
      <c r="E1419" s="8">
        <v>51.0</v>
      </c>
      <c r="F1419" s="7">
        <v>86.0</v>
      </c>
      <c r="G1419" s="9">
        <v>5211.0</v>
      </c>
      <c r="H1419" s="7" t="s">
        <v>40</v>
      </c>
      <c r="I1419" s="7">
        <v>26.0</v>
      </c>
      <c r="J1419" s="7"/>
      <c r="K1419" s="7" t="s">
        <v>23</v>
      </c>
      <c r="L1419" s="7"/>
      <c r="M1419" s="7"/>
      <c r="N1419" s="7"/>
      <c r="O1419" s="10"/>
      <c r="P1419" s="10"/>
      <c r="Q1419" s="7" t="s">
        <v>23</v>
      </c>
      <c r="R1419" s="7">
        <v>33.0</v>
      </c>
      <c r="S1419" s="7">
        <v>59.0</v>
      </c>
      <c r="T1419" s="7"/>
      <c r="U1419" s="7"/>
      <c r="V1419" s="7"/>
      <c r="W1419" s="10"/>
    </row>
    <row r="1420" ht="12.75" customHeight="1">
      <c r="A1420" s="7" t="str">
        <f>"10.07.2005 11:00:00"</f>
        <v>10.07.2005 11:00:00</v>
      </c>
      <c r="B1420" s="8" t="s">
        <v>99</v>
      </c>
      <c r="C1420" s="7" t="s">
        <v>131</v>
      </c>
      <c r="D1420" s="7">
        <v>64.0</v>
      </c>
      <c r="E1420" s="8">
        <v>26.0</v>
      </c>
      <c r="F1420" s="7">
        <v>33.0</v>
      </c>
      <c r="G1420" s="9">
        <v>5285.0</v>
      </c>
      <c r="H1420" s="7" t="s">
        <v>40</v>
      </c>
      <c r="I1420" s="7">
        <v>27.0</v>
      </c>
      <c r="J1420" s="7"/>
      <c r="K1420" s="7" t="s">
        <v>23</v>
      </c>
      <c r="L1420" s="7"/>
      <c r="M1420" s="7"/>
      <c r="N1420" s="7"/>
      <c r="O1420" s="10"/>
      <c r="P1420" s="10"/>
      <c r="Q1420" s="7" t="s">
        <v>23</v>
      </c>
      <c r="R1420" s="7">
        <v>33.0</v>
      </c>
      <c r="S1420" s="7">
        <v>66.0</v>
      </c>
      <c r="T1420" s="7"/>
      <c r="U1420" s="7"/>
      <c r="V1420" s="7"/>
      <c r="W1420" s="10"/>
    </row>
    <row r="1421" ht="12.75" customHeight="1">
      <c r="A1421" s="7" t="str">
        <f>"13.06.2005 18:30:00"</f>
        <v>13.06.2005 18:30:00</v>
      </c>
      <c r="B1421" s="8" t="s">
        <v>99</v>
      </c>
      <c r="C1421" s="7" t="s">
        <v>131</v>
      </c>
      <c r="D1421" s="7">
        <v>71.0</v>
      </c>
      <c r="E1421" s="8">
        <v>36.0</v>
      </c>
      <c r="F1421" s="7"/>
      <c r="G1421" s="9">
        <v>5074.0</v>
      </c>
      <c r="H1421" s="7" t="s">
        <v>40</v>
      </c>
      <c r="I1421" s="7">
        <v>27.0</v>
      </c>
      <c r="J1421" s="7"/>
      <c r="K1421" s="7" t="s">
        <v>23</v>
      </c>
      <c r="L1421" s="7"/>
      <c r="M1421" s="7"/>
      <c r="N1421" s="7"/>
      <c r="O1421" s="10"/>
      <c r="P1421" s="10"/>
      <c r="Q1421" s="7" t="s">
        <v>23</v>
      </c>
      <c r="R1421" s="7">
        <v>31.0</v>
      </c>
      <c r="S1421" s="7">
        <v>201.0</v>
      </c>
      <c r="T1421" s="7"/>
      <c r="U1421" s="7"/>
      <c r="V1421" s="7"/>
      <c r="W1421" s="10"/>
    </row>
    <row r="1422" ht="12.75" customHeight="1">
      <c r="A1422" s="7" t="str">
        <f>"23.05.2005 06:30:00"</f>
        <v>23.05.2005 06:30:00</v>
      </c>
      <c r="B1422" s="8" t="s">
        <v>99</v>
      </c>
      <c r="C1422" s="7" t="s">
        <v>131</v>
      </c>
      <c r="D1422" s="7">
        <v>72.0</v>
      </c>
      <c r="E1422" s="8">
        <v>415.0</v>
      </c>
      <c r="F1422" s="7">
        <v>36.0</v>
      </c>
      <c r="G1422" s="9">
        <v>4435.0</v>
      </c>
      <c r="H1422" s="7" t="s">
        <v>40</v>
      </c>
      <c r="I1422" s="7">
        <v>27.0</v>
      </c>
      <c r="J1422" s="7"/>
      <c r="K1422" s="7" t="s">
        <v>23</v>
      </c>
      <c r="L1422" s="7"/>
      <c r="M1422" s="7"/>
      <c r="N1422" s="7"/>
      <c r="O1422" s="10"/>
      <c r="P1422" s="10"/>
      <c r="Q1422" s="7" t="s">
        <v>23</v>
      </c>
      <c r="R1422" s="7">
        <v>33.0</v>
      </c>
      <c r="S1422" s="7">
        <v>51.0</v>
      </c>
      <c r="T1422" s="7"/>
      <c r="U1422" s="7"/>
      <c r="V1422" s="7"/>
      <c r="W1422" s="10"/>
    </row>
    <row r="1423" ht="12.75" customHeight="1">
      <c r="A1423" s="7" t="str">
        <f>"03.07.2005 11:00:00"</f>
        <v>03.07.2005 11:00:00</v>
      </c>
      <c r="B1423" s="8" t="s">
        <v>99</v>
      </c>
      <c r="C1423" s="7" t="s">
        <v>131</v>
      </c>
      <c r="D1423" s="7">
        <v>73.0</v>
      </c>
      <c r="E1423" s="8">
        <v>415.0</v>
      </c>
      <c r="F1423" s="7">
        <v>36.0</v>
      </c>
      <c r="G1423" s="9">
        <v>5252.0</v>
      </c>
      <c r="H1423" s="7" t="s">
        <v>40</v>
      </c>
      <c r="I1423" s="7">
        <v>27.0</v>
      </c>
      <c r="J1423" s="7"/>
      <c r="K1423" s="7" t="s">
        <v>23</v>
      </c>
      <c r="L1423" s="7"/>
      <c r="M1423" s="7"/>
      <c r="N1423" s="7"/>
      <c r="O1423" s="10"/>
      <c r="P1423" s="10"/>
      <c r="Q1423" s="7" t="s">
        <v>23</v>
      </c>
      <c r="R1423" s="7">
        <v>33.0</v>
      </c>
      <c r="S1423" s="7">
        <v>73.0</v>
      </c>
      <c r="T1423" s="7"/>
      <c r="U1423" s="7"/>
      <c r="V1423" s="7"/>
      <c r="W1423" s="10"/>
    </row>
    <row r="1424" ht="12.75" customHeight="1">
      <c r="A1424" s="7" t="str">
        <f>"06.05.2005 08:00:00"</f>
        <v>06.05.2005 08:00:00</v>
      </c>
      <c r="B1424" s="8" t="s">
        <v>99</v>
      </c>
      <c r="C1424" s="7" t="s">
        <v>131</v>
      </c>
      <c r="D1424" s="7">
        <v>73.0</v>
      </c>
      <c r="E1424" s="8">
        <v>45.0</v>
      </c>
      <c r="F1424" s="7"/>
      <c r="G1424" s="9">
        <v>4224.0</v>
      </c>
      <c r="H1424" s="7" t="s">
        <v>40</v>
      </c>
      <c r="I1424" s="7">
        <v>27.0</v>
      </c>
      <c r="J1424" s="7"/>
      <c r="K1424" s="7" t="s">
        <v>23</v>
      </c>
      <c r="L1424" s="7"/>
      <c r="M1424" s="7"/>
      <c r="N1424" s="7"/>
      <c r="O1424" s="10"/>
      <c r="P1424" s="10"/>
      <c r="Q1424" s="7" t="s">
        <v>23</v>
      </c>
      <c r="R1424" s="7">
        <v>33.0</v>
      </c>
      <c r="S1424" s="7">
        <v>44.0</v>
      </c>
      <c r="T1424" s="7"/>
      <c r="U1424" s="7"/>
      <c r="V1424" s="7"/>
      <c r="W1424" s="10"/>
    </row>
    <row r="1425" ht="12.75" customHeight="1">
      <c r="A1425" s="7" t="str">
        <f>"07.05.2005 09:00:00"</f>
        <v>07.05.2005 09:00:00</v>
      </c>
      <c r="B1425" s="8" t="s">
        <v>99</v>
      </c>
      <c r="C1425" s="7" t="s">
        <v>131</v>
      </c>
      <c r="D1425" s="7">
        <v>76.0</v>
      </c>
      <c r="E1425" s="8">
        <v>458.0</v>
      </c>
      <c r="F1425" s="7">
        <v>39.0</v>
      </c>
      <c r="G1425" s="9">
        <v>4112.0</v>
      </c>
      <c r="H1425" s="7" t="s">
        <v>40</v>
      </c>
      <c r="I1425" s="7">
        <v>27.0</v>
      </c>
      <c r="J1425" s="7"/>
      <c r="K1425" s="7" t="s">
        <v>23</v>
      </c>
      <c r="L1425" s="7"/>
      <c r="M1425" s="7"/>
      <c r="N1425" s="7"/>
      <c r="O1425" s="10"/>
      <c r="P1425" s="10"/>
      <c r="Q1425" s="7" t="s">
        <v>23</v>
      </c>
      <c r="R1425" s="7">
        <v>33.0</v>
      </c>
      <c r="S1425" s="7">
        <v>59.0</v>
      </c>
      <c r="T1425" s="7"/>
      <c r="U1425" s="7"/>
      <c r="V1425" s="7"/>
      <c r="W1425" s="10"/>
    </row>
    <row r="1426" ht="12.75" customHeight="1">
      <c r="A1426" s="7" t="str">
        <f>"07.06.2005 11:00:00"</f>
        <v>07.06.2005 11:00:00</v>
      </c>
      <c r="B1426" s="8" t="s">
        <v>99</v>
      </c>
      <c r="C1426" s="7" t="s">
        <v>131</v>
      </c>
      <c r="D1426" s="7">
        <v>76.0</v>
      </c>
      <c r="E1426" s="8">
        <v>48.0</v>
      </c>
      <c r="F1426" s="7"/>
      <c r="G1426" s="9">
        <v>5018.0</v>
      </c>
      <c r="H1426" s="7" t="s">
        <v>40</v>
      </c>
      <c r="I1426" s="7">
        <v>27.0</v>
      </c>
      <c r="J1426" s="7"/>
      <c r="K1426" s="7" t="s">
        <v>23</v>
      </c>
      <c r="L1426" s="7"/>
      <c r="M1426" s="7"/>
      <c r="N1426" s="7"/>
      <c r="O1426" s="10"/>
      <c r="P1426" s="10"/>
      <c r="Q1426" s="7" t="s">
        <v>23</v>
      </c>
      <c r="R1426" s="7">
        <v>33.0</v>
      </c>
      <c r="S1426" s="7">
        <v>11.0</v>
      </c>
      <c r="T1426" s="7"/>
      <c r="U1426" s="7"/>
      <c r="V1426" s="7"/>
      <c r="W1426" s="10"/>
    </row>
    <row r="1427" ht="12.75" customHeight="1">
      <c r="A1427" s="7" t="str">
        <f>"07.06.2005 08:00:00"</f>
        <v>07.06.2005 08:00:00</v>
      </c>
      <c r="B1427" s="8" t="s">
        <v>99</v>
      </c>
      <c r="C1427" s="7" t="s">
        <v>131</v>
      </c>
      <c r="D1427" s="7">
        <v>76.0</v>
      </c>
      <c r="E1427" s="8">
        <v>5.0</v>
      </c>
      <c r="F1427" s="7"/>
      <c r="G1427" s="9">
        <v>5017.0</v>
      </c>
      <c r="H1427" s="7" t="s">
        <v>40</v>
      </c>
      <c r="I1427" s="7">
        <v>27.0</v>
      </c>
      <c r="J1427" s="7"/>
      <c r="K1427" s="7" t="s">
        <v>23</v>
      </c>
      <c r="L1427" s="7"/>
      <c r="M1427" s="7"/>
      <c r="N1427" s="7"/>
      <c r="O1427" s="10"/>
      <c r="P1427" s="10"/>
      <c r="Q1427" s="7" t="s">
        <v>23</v>
      </c>
      <c r="R1427" s="7">
        <v>33.0</v>
      </c>
      <c r="S1427" s="7">
        <v>11.0</v>
      </c>
      <c r="T1427" s="7"/>
      <c r="U1427" s="7"/>
      <c r="V1427" s="7"/>
      <c r="W1427" s="10"/>
    </row>
    <row r="1428" ht="12.75" customHeight="1">
      <c r="A1428" s="7" t="str">
        <f>"20.05.2005 19:03:00"</f>
        <v>20.05.2005 19:03:00</v>
      </c>
      <c r="B1428" s="8" t="s">
        <v>99</v>
      </c>
      <c r="C1428" s="7" t="s">
        <v>131</v>
      </c>
      <c r="D1428" s="7">
        <v>76.0</v>
      </c>
      <c r="E1428" s="8">
        <v>52.0</v>
      </c>
      <c r="F1428" s="7">
        <v>37.0</v>
      </c>
      <c r="G1428" s="9">
        <v>4357.0</v>
      </c>
      <c r="H1428" s="7" t="s">
        <v>40</v>
      </c>
      <c r="I1428" s="7">
        <v>27.0</v>
      </c>
      <c r="J1428" s="7"/>
      <c r="K1428" s="7" t="s">
        <v>23</v>
      </c>
      <c r="L1428" s="7"/>
      <c r="M1428" s="7"/>
      <c r="N1428" s="7"/>
      <c r="O1428" s="10"/>
      <c r="P1428" s="10"/>
      <c r="Q1428" s="7" t="s">
        <v>23</v>
      </c>
      <c r="R1428" s="7">
        <v>33.0</v>
      </c>
      <c r="S1428" s="7">
        <v>2.0</v>
      </c>
      <c r="T1428" s="7"/>
      <c r="U1428" s="7"/>
      <c r="V1428" s="7"/>
      <c r="W1428" s="10"/>
    </row>
    <row r="1429" ht="12.75" customHeight="1">
      <c r="A1429" s="7" t="str">
        <f>"06.05.2005 07:03:00"</f>
        <v>06.05.2005 07:03:00</v>
      </c>
      <c r="B1429" s="8" t="s">
        <v>99</v>
      </c>
      <c r="C1429" s="7" t="s">
        <v>131</v>
      </c>
      <c r="D1429" s="7">
        <v>76.0</v>
      </c>
      <c r="E1429" s="8">
        <v>55.0</v>
      </c>
      <c r="F1429" s="7"/>
      <c r="G1429" s="9">
        <v>4225.0</v>
      </c>
      <c r="H1429" s="7" t="s">
        <v>40</v>
      </c>
      <c r="I1429" s="7">
        <v>27.0</v>
      </c>
      <c r="J1429" s="7"/>
      <c r="K1429" s="7" t="s">
        <v>23</v>
      </c>
      <c r="L1429" s="7"/>
      <c r="M1429" s="7"/>
      <c r="N1429" s="7"/>
      <c r="O1429" s="10"/>
      <c r="P1429" s="10"/>
      <c r="Q1429" s="7" t="s">
        <v>23</v>
      </c>
      <c r="R1429" s="7">
        <v>33.0</v>
      </c>
      <c r="S1429" s="7">
        <v>44.0</v>
      </c>
      <c r="T1429" s="7"/>
      <c r="U1429" s="7"/>
      <c r="V1429" s="7"/>
      <c r="W1429" s="10"/>
    </row>
    <row r="1430" ht="12.75" customHeight="1">
      <c r="A1430" s="7" t="str">
        <f>"07.05.2005 19:00:00"</f>
        <v>07.05.2005 19:00:00</v>
      </c>
      <c r="B1430" s="8" t="s">
        <v>99</v>
      </c>
      <c r="C1430" s="7" t="s">
        <v>131</v>
      </c>
      <c r="D1430" s="7">
        <v>78.0</v>
      </c>
      <c r="E1430" s="8">
        <v>5.0</v>
      </c>
      <c r="F1430" s="7">
        <v>37.0</v>
      </c>
      <c r="G1430" s="9">
        <v>4243.0</v>
      </c>
      <c r="H1430" s="7" t="s">
        <v>40</v>
      </c>
      <c r="I1430" s="7">
        <v>27.0</v>
      </c>
      <c r="J1430" s="7"/>
      <c r="K1430" s="7" t="s">
        <v>23</v>
      </c>
      <c r="L1430" s="7"/>
      <c r="M1430" s="7"/>
      <c r="N1430" s="7"/>
      <c r="O1430" s="10"/>
      <c r="P1430" s="10"/>
      <c r="Q1430" s="7" t="s">
        <v>23</v>
      </c>
      <c r="R1430" s="7">
        <v>33.0</v>
      </c>
      <c r="S1430" s="7">
        <v>44.0</v>
      </c>
      <c r="T1430" s="7"/>
      <c r="U1430" s="7"/>
      <c r="V1430" s="7"/>
      <c r="W1430" s="10"/>
    </row>
    <row r="1431" ht="12.75" customHeight="1">
      <c r="A1431" s="7" t="str">
        <f>"13.06.2005 10:30:00"</f>
        <v>13.06.2005 10:30:00</v>
      </c>
      <c r="B1431" s="8" t="s">
        <v>99</v>
      </c>
      <c r="C1431" s="7" t="s">
        <v>131</v>
      </c>
      <c r="D1431" s="7">
        <v>78.0</v>
      </c>
      <c r="E1431" s="8">
        <v>5.0</v>
      </c>
      <c r="F1431" s="7">
        <v>4.0</v>
      </c>
      <c r="G1431" s="9">
        <v>5069.0</v>
      </c>
      <c r="H1431" s="7" t="s">
        <v>40</v>
      </c>
      <c r="I1431" s="7">
        <v>27.0</v>
      </c>
      <c r="J1431" s="7"/>
      <c r="K1431" s="7" t="s">
        <v>35</v>
      </c>
      <c r="L1431" s="7"/>
      <c r="M1431" s="7"/>
      <c r="N1431" s="7"/>
      <c r="O1431" s="10"/>
      <c r="P1431" s="10"/>
      <c r="Q1431" s="7" t="s">
        <v>23</v>
      </c>
      <c r="R1431" s="7">
        <v>31.0</v>
      </c>
      <c r="S1431" s="7">
        <v>201.0</v>
      </c>
      <c r="T1431" s="7"/>
      <c r="U1431" s="7"/>
      <c r="V1431" s="7"/>
      <c r="W1431" s="10"/>
    </row>
    <row r="1432" ht="12.75" customHeight="1">
      <c r="A1432" s="7" t="str">
        <f>"12.07.2005 12:00:00"</f>
        <v>12.07.2005 12:00:00</v>
      </c>
      <c r="B1432" s="8" t="s">
        <v>99</v>
      </c>
      <c r="C1432" s="7" t="s">
        <v>131</v>
      </c>
      <c r="D1432" s="7">
        <v>78.0</v>
      </c>
      <c r="E1432" s="8">
        <v>52.0</v>
      </c>
      <c r="F1432" s="7"/>
      <c r="G1432" s="9">
        <v>5294.0</v>
      </c>
      <c r="H1432" s="7" t="s">
        <v>40</v>
      </c>
      <c r="I1432" s="7">
        <v>27.0</v>
      </c>
      <c r="J1432" s="7"/>
      <c r="K1432" s="7" t="s">
        <v>23</v>
      </c>
      <c r="L1432" s="7"/>
      <c r="M1432" s="7"/>
      <c r="N1432" s="7"/>
      <c r="O1432" s="10"/>
      <c r="P1432" s="10"/>
      <c r="Q1432" s="7" t="s">
        <v>23</v>
      </c>
      <c r="R1432" s="7">
        <v>33.0</v>
      </c>
      <c r="S1432" s="7">
        <v>11.0</v>
      </c>
      <c r="T1432" s="7"/>
      <c r="U1432" s="7"/>
      <c r="V1432" s="7"/>
      <c r="W1432" s="10"/>
    </row>
    <row r="1433" ht="12.75" customHeight="1">
      <c r="A1433" s="7" t="str">
        <f>"10.06.2005 08:00:00"</f>
        <v>10.06.2005 08:00:00</v>
      </c>
      <c r="B1433" s="8" t="s">
        <v>99</v>
      </c>
      <c r="C1433" s="7" t="s">
        <v>131</v>
      </c>
      <c r="D1433" s="7">
        <v>78.0</v>
      </c>
      <c r="E1433" s="8">
        <v>6.0</v>
      </c>
      <c r="F1433" s="7">
        <v>42.0</v>
      </c>
      <c r="G1433" s="9">
        <v>5043.0</v>
      </c>
      <c r="H1433" s="7" t="s">
        <v>40</v>
      </c>
      <c r="I1433" s="7">
        <v>27.0</v>
      </c>
      <c r="J1433" s="7"/>
      <c r="K1433" s="7" t="s">
        <v>23</v>
      </c>
      <c r="L1433" s="7"/>
      <c r="M1433" s="7"/>
      <c r="N1433" s="7"/>
      <c r="O1433" s="10"/>
      <c r="P1433" s="10"/>
      <c r="Q1433" s="7" t="s">
        <v>23</v>
      </c>
      <c r="R1433" s="7">
        <v>33.0</v>
      </c>
      <c r="S1433" s="7">
        <v>24.0</v>
      </c>
      <c r="T1433" s="7"/>
      <c r="U1433" s="7"/>
      <c r="V1433" s="7"/>
      <c r="W1433" s="10"/>
    </row>
    <row r="1434" ht="12.75" customHeight="1">
      <c r="A1434" s="7" t="str">
        <f>"04.05.2005 16:03:00"</f>
        <v>04.05.2005 16:03:00</v>
      </c>
      <c r="B1434" s="8" t="s">
        <v>99</v>
      </c>
      <c r="C1434" s="7" t="s">
        <v>131</v>
      </c>
      <c r="D1434" s="7">
        <v>8.0</v>
      </c>
      <c r="E1434" s="8">
        <v>6.0</v>
      </c>
      <c r="F1434" s="7">
        <v>4.0</v>
      </c>
      <c r="G1434" s="9">
        <v>4215.0</v>
      </c>
      <c r="H1434" s="7" t="s">
        <v>40</v>
      </c>
      <c r="I1434" s="7">
        <v>27.0</v>
      </c>
      <c r="J1434" s="7"/>
      <c r="K1434" s="7" t="s">
        <v>23</v>
      </c>
      <c r="L1434" s="7"/>
      <c r="M1434" s="7"/>
      <c r="N1434" s="7"/>
      <c r="O1434" s="10"/>
      <c r="P1434" s="10"/>
      <c r="Q1434" s="7" t="s">
        <v>23</v>
      </c>
      <c r="R1434" s="7">
        <v>33.0</v>
      </c>
      <c r="S1434" s="7">
        <v>26.0</v>
      </c>
      <c r="T1434" s="7"/>
      <c r="U1434" s="7"/>
      <c r="V1434" s="7"/>
      <c r="W1434" s="10"/>
    </row>
    <row r="1435" ht="12.75" customHeight="1">
      <c r="A1435" s="7" t="str">
        <f>"13.06.2005 07:30:00"</f>
        <v>13.06.2005 07:30:00</v>
      </c>
      <c r="B1435" s="8" t="s">
        <v>99</v>
      </c>
      <c r="C1435" s="7" t="s">
        <v>131</v>
      </c>
      <c r="D1435" s="7">
        <v>8.0</v>
      </c>
      <c r="E1435" s="8">
        <v>6.0</v>
      </c>
      <c r="F1435" s="7">
        <v>43.0</v>
      </c>
      <c r="G1435" s="9">
        <v>5068.0</v>
      </c>
      <c r="H1435" s="7" t="s">
        <v>40</v>
      </c>
      <c r="I1435" s="7">
        <v>27.0</v>
      </c>
      <c r="J1435" s="7"/>
      <c r="K1435" s="7" t="s">
        <v>23</v>
      </c>
      <c r="L1435" s="7"/>
      <c r="M1435" s="7"/>
      <c r="N1435" s="7"/>
      <c r="O1435" s="10"/>
      <c r="P1435" s="10"/>
      <c r="Q1435" s="7" t="s">
        <v>23</v>
      </c>
      <c r="R1435" s="7">
        <v>31.0</v>
      </c>
      <c r="S1435" s="7">
        <v>201.0</v>
      </c>
      <c r="T1435" s="7"/>
      <c r="U1435" s="7"/>
      <c r="V1435" s="7"/>
      <c r="W1435" s="10"/>
    </row>
    <row r="1436" ht="12.75" customHeight="1">
      <c r="A1436" s="7" t="str">
        <f>"07.06.2005 09:00:00"</f>
        <v>07.06.2005 09:00:00</v>
      </c>
      <c r="B1436" s="8" t="s">
        <v>99</v>
      </c>
      <c r="C1436" s="7" t="s">
        <v>131</v>
      </c>
      <c r="D1436" s="7">
        <v>85.0</v>
      </c>
      <c r="E1436" s="8">
        <v>7.0</v>
      </c>
      <c r="F1436" s="7"/>
      <c r="G1436" s="9">
        <v>5016.0</v>
      </c>
      <c r="H1436" s="7" t="s">
        <v>40</v>
      </c>
      <c r="I1436" s="7">
        <v>27.0</v>
      </c>
      <c r="J1436" s="7"/>
      <c r="K1436" s="7" t="s">
        <v>23</v>
      </c>
      <c r="L1436" s="7"/>
      <c r="M1436" s="7"/>
      <c r="N1436" s="7"/>
      <c r="O1436" s="10"/>
      <c r="P1436" s="10"/>
      <c r="Q1436" s="7" t="s">
        <v>23</v>
      </c>
      <c r="R1436" s="7">
        <v>33.0</v>
      </c>
      <c r="S1436" s="7">
        <v>11.0</v>
      </c>
      <c r="T1436" s="7"/>
      <c r="U1436" s="7"/>
      <c r="V1436" s="7"/>
      <c r="W1436" s="10"/>
    </row>
    <row r="1437" ht="12.75" customHeight="1">
      <c r="A1437" s="7" t="str">
        <f>"26.07.2005 11:00:00"</f>
        <v>26.07.2005 11:00:00</v>
      </c>
      <c r="B1437" s="8" t="s">
        <v>99</v>
      </c>
      <c r="C1437" s="7" t="s">
        <v>131</v>
      </c>
      <c r="D1437" s="7">
        <v>58.0</v>
      </c>
      <c r="E1437" s="8">
        <v>21.0</v>
      </c>
      <c r="F1437" s="7">
        <v>3.0</v>
      </c>
      <c r="G1437" s="9">
        <v>5656.0</v>
      </c>
      <c r="H1437" s="7" t="s">
        <v>40</v>
      </c>
      <c r="I1437" s="7">
        <v>28.0</v>
      </c>
      <c r="J1437" s="7"/>
      <c r="K1437" s="7" t="s">
        <v>23</v>
      </c>
      <c r="L1437" s="7"/>
      <c r="M1437" s="7"/>
      <c r="N1437" s="7"/>
      <c r="O1437" s="10"/>
      <c r="P1437" s="10"/>
      <c r="Q1437" s="7" t="s">
        <v>23</v>
      </c>
      <c r="R1437" s="7">
        <v>33.0</v>
      </c>
      <c r="S1437" s="7">
        <v>51.0</v>
      </c>
      <c r="T1437" s="7"/>
      <c r="U1437" s="7"/>
      <c r="V1437" s="7"/>
      <c r="W1437" s="10"/>
    </row>
    <row r="1438" ht="12.75" customHeight="1">
      <c r="A1438" s="7" t="str">
        <f>"29.07.2005 11:00:00"</f>
        <v>29.07.2005 11:00:00</v>
      </c>
      <c r="B1438" s="8" t="s">
        <v>99</v>
      </c>
      <c r="C1438" s="7" t="s">
        <v>131</v>
      </c>
      <c r="D1438" s="7">
        <v>58.0</v>
      </c>
      <c r="E1438" s="8">
        <v>22.0</v>
      </c>
      <c r="F1438" s="7"/>
      <c r="G1438" s="9">
        <v>5679.0</v>
      </c>
      <c r="H1438" s="7" t="s">
        <v>40</v>
      </c>
      <c r="I1438" s="7">
        <v>28.0</v>
      </c>
      <c r="J1438" s="7"/>
      <c r="K1438" s="7" t="s">
        <v>23</v>
      </c>
      <c r="L1438" s="7"/>
      <c r="M1438" s="7"/>
      <c r="N1438" s="7"/>
      <c r="O1438" s="10"/>
      <c r="P1438" s="10"/>
      <c r="Q1438" s="7" t="s">
        <v>23</v>
      </c>
      <c r="R1438" s="7">
        <v>33.0</v>
      </c>
      <c r="S1438" s="7">
        <v>33.0</v>
      </c>
      <c r="T1438" s="7"/>
      <c r="U1438" s="7"/>
      <c r="V1438" s="7"/>
      <c r="W1438" s="10"/>
    </row>
    <row r="1439" ht="12.75" customHeight="1">
      <c r="A1439" s="7" t="str">
        <f>"12.06.2005 10:00:00"</f>
        <v>12.06.2005 10:00:00</v>
      </c>
      <c r="B1439" s="8" t="s">
        <v>99</v>
      </c>
      <c r="C1439" s="7" t="s">
        <v>131</v>
      </c>
      <c r="D1439" s="7">
        <v>7.0</v>
      </c>
      <c r="E1439" s="8">
        <v>44.0</v>
      </c>
      <c r="F1439" s="7">
        <v>37.0</v>
      </c>
      <c r="G1439" s="9">
        <v>5063.0</v>
      </c>
      <c r="H1439" s="7" t="s">
        <v>40</v>
      </c>
      <c r="I1439" s="7">
        <v>28.0</v>
      </c>
      <c r="J1439" s="7"/>
      <c r="K1439" s="7" t="s">
        <v>23</v>
      </c>
      <c r="L1439" s="7"/>
      <c r="M1439" s="7"/>
      <c r="N1439" s="7"/>
      <c r="O1439" s="10"/>
      <c r="P1439" s="10"/>
      <c r="Q1439" s="7" t="s">
        <v>23</v>
      </c>
      <c r="R1439" s="7">
        <v>33.0</v>
      </c>
      <c r="S1439" s="7">
        <v>44.0</v>
      </c>
      <c r="T1439" s="7"/>
      <c r="U1439" s="7"/>
      <c r="V1439" s="7"/>
      <c r="W1439" s="10"/>
    </row>
    <row r="1440" ht="12.75" customHeight="1">
      <c r="A1440" s="7" t="str">
        <f>"01.07.2005 06:00:00"</f>
        <v>01.07.2005 06:00:00</v>
      </c>
      <c r="B1440" s="8" t="s">
        <v>99</v>
      </c>
      <c r="C1440" s="7" t="s">
        <v>131</v>
      </c>
      <c r="D1440" s="7">
        <v>73.0</v>
      </c>
      <c r="E1440" s="8">
        <v>36.0</v>
      </c>
      <c r="F1440" s="7">
        <v>38.0</v>
      </c>
      <c r="G1440" s="9">
        <v>4184.0</v>
      </c>
      <c r="H1440" s="7" t="s">
        <v>40</v>
      </c>
      <c r="I1440" s="7">
        <v>28.0</v>
      </c>
      <c r="J1440" s="7"/>
      <c r="K1440" s="7" t="s">
        <v>23</v>
      </c>
      <c r="L1440" s="7"/>
      <c r="M1440" s="7"/>
      <c r="N1440" s="7"/>
      <c r="O1440" s="10"/>
      <c r="P1440" s="10"/>
      <c r="Q1440" s="7" t="s">
        <v>23</v>
      </c>
      <c r="R1440" s="7">
        <v>33.0</v>
      </c>
      <c r="S1440" s="7">
        <v>44.0</v>
      </c>
      <c r="T1440" s="7"/>
      <c r="U1440" s="7"/>
      <c r="V1440" s="7"/>
      <c r="W1440" s="10"/>
    </row>
    <row r="1441" ht="12.75" customHeight="1">
      <c r="A1441" s="7" t="str">
        <f>"22.06.2005 13:00:00"</f>
        <v>22.06.2005 13:00:00</v>
      </c>
      <c r="B1441" s="8" t="s">
        <v>99</v>
      </c>
      <c r="C1441" s="7" t="s">
        <v>131</v>
      </c>
      <c r="D1441" s="7">
        <v>75.0</v>
      </c>
      <c r="E1441" s="8">
        <v>36.0</v>
      </c>
      <c r="F1441" s="7">
        <v>37.0</v>
      </c>
      <c r="G1441" s="9">
        <v>5219.0</v>
      </c>
      <c r="H1441" s="7" t="s">
        <v>40</v>
      </c>
      <c r="I1441" s="7">
        <v>28.0</v>
      </c>
      <c r="J1441" s="7"/>
      <c r="K1441" s="7" t="s">
        <v>23</v>
      </c>
      <c r="L1441" s="7"/>
      <c r="M1441" s="7"/>
      <c r="N1441" s="7"/>
      <c r="O1441" s="10"/>
      <c r="P1441" s="10"/>
      <c r="Q1441" s="7" t="s">
        <v>23</v>
      </c>
      <c r="R1441" s="7">
        <v>33.0</v>
      </c>
      <c r="S1441" s="7">
        <v>59.0</v>
      </c>
      <c r="T1441" s="7"/>
      <c r="U1441" s="7"/>
      <c r="V1441" s="7"/>
      <c r="W1441" s="10"/>
    </row>
    <row r="1442" ht="12.75" customHeight="1">
      <c r="A1442" s="7" t="str">
        <f>"30.04.2005 11:01:00"</f>
        <v>30.04.2005 11:01:00</v>
      </c>
      <c r="B1442" s="8" t="s">
        <v>99</v>
      </c>
      <c r="C1442" s="7" t="s">
        <v>131</v>
      </c>
      <c r="D1442" s="7">
        <v>75.0</v>
      </c>
      <c r="E1442" s="8">
        <v>47.0</v>
      </c>
      <c r="F1442" s="7">
        <v>38.0</v>
      </c>
      <c r="G1442" s="9">
        <v>2579.0</v>
      </c>
      <c r="H1442" s="7" t="s">
        <v>40</v>
      </c>
      <c r="I1442" s="7">
        <v>28.0</v>
      </c>
      <c r="J1442" s="7"/>
      <c r="K1442" s="7" t="s">
        <v>23</v>
      </c>
      <c r="L1442" s="7"/>
      <c r="M1442" s="7"/>
      <c r="N1442" s="7"/>
      <c r="O1442" s="10"/>
      <c r="P1442" s="10"/>
      <c r="Q1442" s="7" t="s">
        <v>23</v>
      </c>
      <c r="R1442" s="7">
        <v>33.0</v>
      </c>
      <c r="S1442" s="7">
        <v>60.0</v>
      </c>
      <c r="T1442" s="7"/>
      <c r="U1442" s="7"/>
      <c r="V1442" s="7"/>
      <c r="W1442" s="10"/>
    </row>
    <row r="1443" ht="12.75" customHeight="1">
      <c r="A1443" s="7" t="str">
        <f>"05.06.2005 08:00:00"</f>
        <v>05.06.2005 08:00:00</v>
      </c>
      <c r="B1443" s="8" t="s">
        <v>99</v>
      </c>
      <c r="C1443" s="7" t="s">
        <v>131</v>
      </c>
      <c r="D1443" s="7">
        <v>75.0</v>
      </c>
      <c r="E1443" s="8">
        <v>47.0</v>
      </c>
      <c r="F1443" s="7">
        <v>4.0</v>
      </c>
      <c r="G1443" s="9">
        <v>4158.0</v>
      </c>
      <c r="H1443" s="7" t="s">
        <v>40</v>
      </c>
      <c r="I1443" s="7">
        <v>28.0</v>
      </c>
      <c r="J1443" s="7"/>
      <c r="K1443" s="7" t="s">
        <v>23</v>
      </c>
      <c r="L1443" s="7"/>
      <c r="M1443" s="7"/>
      <c r="N1443" s="7"/>
      <c r="O1443" s="10"/>
      <c r="P1443" s="10"/>
      <c r="Q1443" s="7" t="s">
        <v>23</v>
      </c>
      <c r="R1443" s="7">
        <v>33.0</v>
      </c>
      <c r="S1443" s="7">
        <v>24.0</v>
      </c>
      <c r="T1443" s="7"/>
      <c r="U1443" s="7"/>
      <c r="V1443" s="7"/>
      <c r="W1443" s="10"/>
    </row>
    <row r="1444" ht="12.75" customHeight="1">
      <c r="A1444" s="7" t="str">
        <f>"08.06.2005 11:00:00"</f>
        <v>08.06.2005 11:00:00</v>
      </c>
      <c r="B1444" s="8" t="s">
        <v>99</v>
      </c>
      <c r="C1444" s="7" t="s">
        <v>131</v>
      </c>
      <c r="D1444" s="7">
        <v>76.0</v>
      </c>
      <c r="E1444" s="8">
        <v>46.0</v>
      </c>
      <c r="F1444" s="7">
        <v>38.0</v>
      </c>
      <c r="G1444" s="9">
        <v>4163.0</v>
      </c>
      <c r="H1444" s="7" t="s">
        <v>40</v>
      </c>
      <c r="I1444" s="7">
        <v>28.0</v>
      </c>
      <c r="J1444" s="7"/>
      <c r="K1444" s="7" t="s">
        <v>23</v>
      </c>
      <c r="L1444" s="7"/>
      <c r="M1444" s="7"/>
      <c r="N1444" s="7"/>
      <c r="O1444" s="10"/>
      <c r="P1444" s="10"/>
      <c r="Q1444" s="7" t="s">
        <v>23</v>
      </c>
      <c r="R1444" s="7">
        <v>33.0</v>
      </c>
      <c r="S1444" s="7">
        <v>59.0</v>
      </c>
      <c r="T1444" s="7"/>
      <c r="U1444" s="7"/>
      <c r="V1444" s="7"/>
      <c r="W1444" s="10"/>
    </row>
    <row r="1445" ht="12.75" customHeight="1">
      <c r="A1445" s="7" t="str">
        <f>"30.04.2005 11:00:00"</f>
        <v>30.04.2005 11:00:00</v>
      </c>
      <c r="B1445" s="8" t="s">
        <v>99</v>
      </c>
      <c r="C1445" s="7" t="s">
        <v>131</v>
      </c>
      <c r="D1445" s="7">
        <v>76.0</v>
      </c>
      <c r="E1445" s="8">
        <v>5.0</v>
      </c>
      <c r="F1445" s="7">
        <v>37.0</v>
      </c>
      <c r="G1445" s="9">
        <v>2578.0</v>
      </c>
      <c r="H1445" s="7" t="s">
        <v>40</v>
      </c>
      <c r="I1445" s="7">
        <v>28.0</v>
      </c>
      <c r="J1445" s="7"/>
      <c r="K1445" s="7" t="s">
        <v>23</v>
      </c>
      <c r="L1445" s="7"/>
      <c r="M1445" s="7"/>
      <c r="N1445" s="7"/>
      <c r="O1445" s="10"/>
      <c r="P1445" s="10"/>
      <c r="Q1445" s="7" t="s">
        <v>23</v>
      </c>
      <c r="R1445" s="7">
        <v>33.0</v>
      </c>
      <c r="S1445" s="7">
        <v>60.0</v>
      </c>
      <c r="T1445" s="7"/>
      <c r="U1445" s="7"/>
      <c r="V1445" s="7"/>
      <c r="W1445" s="10"/>
    </row>
    <row r="1446" ht="12.75" customHeight="1">
      <c r="A1446" s="7" t="str">
        <f>"05.06.2005 09:00:00"</f>
        <v>05.06.2005 09:00:00</v>
      </c>
      <c r="B1446" s="8" t="s">
        <v>99</v>
      </c>
      <c r="C1446" s="7" t="s">
        <v>131</v>
      </c>
      <c r="D1446" s="7">
        <v>77.0</v>
      </c>
      <c r="E1446" s="8">
        <v>48.0</v>
      </c>
      <c r="F1446" s="7">
        <v>8.0</v>
      </c>
      <c r="G1446" s="9">
        <v>4159.0</v>
      </c>
      <c r="H1446" s="7" t="s">
        <v>40</v>
      </c>
      <c r="I1446" s="7">
        <v>28.0</v>
      </c>
      <c r="J1446" s="7"/>
      <c r="K1446" s="7" t="s">
        <v>23</v>
      </c>
      <c r="L1446" s="7"/>
      <c r="M1446" s="7"/>
      <c r="N1446" s="7"/>
      <c r="O1446" s="10"/>
      <c r="P1446" s="10"/>
      <c r="Q1446" s="7" t="s">
        <v>23</v>
      </c>
      <c r="R1446" s="7">
        <v>33.0</v>
      </c>
      <c r="S1446" s="7">
        <v>24.0</v>
      </c>
      <c r="T1446" s="7"/>
      <c r="U1446" s="7"/>
      <c r="V1446" s="7"/>
      <c r="W1446" s="10"/>
    </row>
    <row r="1447" ht="12.75" customHeight="1">
      <c r="A1447" s="7" t="str">
        <f>"09.07.2005 12:03:00"</f>
        <v>09.07.2005 12:03:00</v>
      </c>
      <c r="B1447" s="8" t="s">
        <v>99</v>
      </c>
      <c r="C1447" s="7" t="s">
        <v>131</v>
      </c>
      <c r="D1447" s="7">
        <v>77.0</v>
      </c>
      <c r="E1447" s="8">
        <v>525.0</v>
      </c>
      <c r="F1447" s="7">
        <v>39.0</v>
      </c>
      <c r="G1447" s="9">
        <v>4189.0</v>
      </c>
      <c r="H1447" s="7" t="s">
        <v>40</v>
      </c>
      <c r="I1447" s="7">
        <v>28.0</v>
      </c>
      <c r="J1447" s="7"/>
      <c r="K1447" s="7" t="s">
        <v>23</v>
      </c>
      <c r="L1447" s="7"/>
      <c r="M1447" s="7"/>
      <c r="N1447" s="7"/>
      <c r="O1447" s="10"/>
      <c r="P1447" s="10"/>
      <c r="Q1447" s="7" t="s">
        <v>23</v>
      </c>
      <c r="R1447" s="7">
        <v>24.0</v>
      </c>
      <c r="S1447" s="7">
        <v>89.0</v>
      </c>
      <c r="T1447" s="7"/>
      <c r="U1447" s="7"/>
      <c r="V1447" s="7"/>
      <c r="W1447" s="10"/>
    </row>
    <row r="1448" ht="12.75" customHeight="1">
      <c r="A1448" s="7" t="str">
        <f>"30.05.2005 09:01:00"</f>
        <v>30.05.2005 09:01:00</v>
      </c>
      <c r="B1448" s="8" t="s">
        <v>99</v>
      </c>
      <c r="C1448" s="7" t="s">
        <v>131</v>
      </c>
      <c r="D1448" s="7">
        <v>77.0</v>
      </c>
      <c r="E1448" s="8">
        <v>54.0</v>
      </c>
      <c r="F1448" s="7">
        <v>38.0</v>
      </c>
      <c r="G1448" s="9">
        <v>4924.0</v>
      </c>
      <c r="H1448" s="7" t="s">
        <v>40</v>
      </c>
      <c r="I1448" s="7">
        <v>28.0</v>
      </c>
      <c r="J1448" s="7"/>
      <c r="K1448" s="7" t="s">
        <v>23</v>
      </c>
      <c r="L1448" s="7"/>
      <c r="M1448" s="7"/>
      <c r="N1448" s="7"/>
      <c r="O1448" s="10"/>
      <c r="P1448" s="10"/>
      <c r="Q1448" s="7" t="s">
        <v>23</v>
      </c>
      <c r="R1448" s="7">
        <v>8.0</v>
      </c>
      <c r="S1448" s="7">
        <v>47.0</v>
      </c>
      <c r="T1448" s="7"/>
      <c r="U1448" s="7"/>
      <c r="V1448" s="7"/>
      <c r="W1448" s="10"/>
    </row>
    <row r="1449" ht="12.75" customHeight="1">
      <c r="A1449" s="7" t="str">
        <f>"06.06.2005 11:00:00"</f>
        <v>06.06.2005 11:00:00</v>
      </c>
      <c r="B1449" s="8" t="s">
        <v>99</v>
      </c>
      <c r="C1449" s="7" t="s">
        <v>131</v>
      </c>
      <c r="D1449" s="7">
        <v>78.0</v>
      </c>
      <c r="E1449" s="8">
        <v>5.0</v>
      </c>
      <c r="F1449" s="7"/>
      <c r="G1449" s="9">
        <v>5003.0</v>
      </c>
      <c r="H1449" s="7" t="s">
        <v>40</v>
      </c>
      <c r="I1449" s="7">
        <v>28.0</v>
      </c>
      <c r="J1449" s="7"/>
      <c r="K1449" s="7" t="s">
        <v>23</v>
      </c>
      <c r="L1449" s="7"/>
      <c r="M1449" s="7"/>
      <c r="N1449" s="7"/>
      <c r="O1449" s="10"/>
      <c r="P1449" s="10"/>
      <c r="Q1449" s="7" t="s">
        <v>23</v>
      </c>
      <c r="R1449" s="7">
        <v>33.0</v>
      </c>
      <c r="S1449" s="7">
        <v>24.0</v>
      </c>
      <c r="T1449" s="7"/>
      <c r="U1449" s="7"/>
      <c r="V1449" s="7"/>
      <c r="W1449" s="10"/>
    </row>
    <row r="1450" ht="12.75" customHeight="1">
      <c r="A1450" s="7" t="str">
        <f>"01.06.2005 08:00:00"</f>
        <v>01.06.2005 08:00:00</v>
      </c>
      <c r="B1450" s="8" t="s">
        <v>99</v>
      </c>
      <c r="C1450" s="7" t="s">
        <v>131</v>
      </c>
      <c r="D1450" s="7">
        <v>8.0</v>
      </c>
      <c r="E1450" s="8">
        <v>65.0</v>
      </c>
      <c r="F1450" s="7">
        <v>41.0</v>
      </c>
      <c r="G1450" s="9">
        <v>4944.0</v>
      </c>
      <c r="H1450" s="7" t="s">
        <v>40</v>
      </c>
      <c r="I1450" s="7">
        <v>28.0</v>
      </c>
      <c r="J1450" s="7"/>
      <c r="K1450" s="7" t="s">
        <v>23</v>
      </c>
      <c r="L1450" s="7"/>
      <c r="M1450" s="7"/>
      <c r="N1450" s="7"/>
      <c r="O1450" s="10"/>
      <c r="P1450" s="10"/>
      <c r="Q1450" s="7" t="s">
        <v>23</v>
      </c>
      <c r="R1450" s="7">
        <v>33.0</v>
      </c>
      <c r="S1450" s="7">
        <v>51.0</v>
      </c>
      <c r="T1450" s="7"/>
      <c r="U1450" s="7"/>
      <c r="V1450" s="7"/>
      <c r="W1450" s="10"/>
    </row>
    <row r="1451" ht="12.75" customHeight="1">
      <c r="A1451" s="7" t="str">
        <f>"06.06.2005 08:00:00"</f>
        <v>06.06.2005 08:00:00</v>
      </c>
      <c r="B1451" s="8" t="s">
        <v>99</v>
      </c>
      <c r="C1451" s="7" t="s">
        <v>131</v>
      </c>
      <c r="D1451" s="7">
        <v>8.0</v>
      </c>
      <c r="E1451" s="8">
        <v>7.0</v>
      </c>
      <c r="F1451" s="7">
        <v>43.0</v>
      </c>
      <c r="G1451" s="9">
        <v>5012.0</v>
      </c>
      <c r="H1451" s="7" t="s">
        <v>40</v>
      </c>
      <c r="I1451" s="7">
        <v>28.0</v>
      </c>
      <c r="J1451" s="7"/>
      <c r="K1451" s="7" t="s">
        <v>23</v>
      </c>
      <c r="L1451" s="7"/>
      <c r="M1451" s="7"/>
      <c r="N1451" s="7"/>
      <c r="O1451" s="10"/>
      <c r="P1451" s="10"/>
      <c r="Q1451" s="7" t="s">
        <v>23</v>
      </c>
      <c r="R1451" s="7">
        <v>33.0</v>
      </c>
      <c r="S1451" s="7">
        <v>44.0</v>
      </c>
      <c r="T1451" s="7"/>
      <c r="U1451" s="7"/>
      <c r="V1451" s="7"/>
      <c r="W1451" s="10"/>
    </row>
    <row r="1452" ht="12.75" customHeight="1">
      <c r="A1452" s="7" t="str">
        <f>"26.04.2005 10:03:00"</f>
        <v>26.04.2005 10:03:00</v>
      </c>
      <c r="B1452" s="8" t="s">
        <v>99</v>
      </c>
      <c r="C1452" s="7" t="s">
        <v>131</v>
      </c>
      <c r="D1452" s="7">
        <v>81.0</v>
      </c>
      <c r="E1452" s="8">
        <v>635.0</v>
      </c>
      <c r="F1452" s="7">
        <v>4.0</v>
      </c>
      <c r="G1452" s="9">
        <v>2498.0</v>
      </c>
      <c r="H1452" s="7" t="s">
        <v>40</v>
      </c>
      <c r="I1452" s="7">
        <v>28.0</v>
      </c>
      <c r="J1452" s="7"/>
      <c r="K1452" s="7" t="s">
        <v>40</v>
      </c>
      <c r="L1452" s="7"/>
      <c r="M1452" s="7"/>
      <c r="N1452" s="7"/>
      <c r="O1452" s="10"/>
      <c r="P1452" s="10"/>
      <c r="Q1452" s="7" t="s">
        <v>23</v>
      </c>
      <c r="R1452" s="7">
        <v>15.0</v>
      </c>
      <c r="S1452" s="7">
        <v>1.0</v>
      </c>
      <c r="T1452" s="7"/>
      <c r="U1452" s="7"/>
      <c r="V1452" s="7"/>
      <c r="W1452" s="10"/>
    </row>
    <row r="1453" ht="12.75" customHeight="1">
      <c r="A1453" s="7" t="str">
        <f>"13.06.2005 18:30:00"</f>
        <v>13.06.2005 18:30:00</v>
      </c>
      <c r="B1453" s="8" t="s">
        <v>99</v>
      </c>
      <c r="C1453" s="7" t="s">
        <v>131</v>
      </c>
      <c r="D1453" s="7">
        <v>74.0</v>
      </c>
      <c r="E1453" s="8">
        <v>47.0</v>
      </c>
      <c r="F1453" s="7"/>
      <c r="G1453" s="9">
        <v>5076.0</v>
      </c>
      <c r="H1453" s="7" t="s">
        <v>40</v>
      </c>
      <c r="I1453" s="7">
        <v>29.0</v>
      </c>
      <c r="J1453" s="7"/>
      <c r="K1453" s="7" t="s">
        <v>23</v>
      </c>
      <c r="L1453" s="7"/>
      <c r="M1453" s="7"/>
      <c r="N1453" s="7"/>
      <c r="O1453" s="10"/>
      <c r="P1453" s="10"/>
      <c r="Q1453" s="7" t="s">
        <v>23</v>
      </c>
      <c r="R1453" s="7">
        <v>24.0</v>
      </c>
      <c r="S1453" s="7">
        <v>89.0</v>
      </c>
      <c r="T1453" s="7"/>
      <c r="U1453" s="7"/>
      <c r="V1453" s="7"/>
      <c r="W1453" s="10"/>
    </row>
    <row r="1454" ht="12.75" customHeight="1">
      <c r="A1454" s="7" t="str">
        <f>"13.06.2005 19:00:00"</f>
        <v>13.06.2005 19:00:00</v>
      </c>
      <c r="B1454" s="8" t="s">
        <v>99</v>
      </c>
      <c r="C1454" s="7" t="s">
        <v>131</v>
      </c>
      <c r="D1454" s="7">
        <v>79.0</v>
      </c>
      <c r="E1454" s="8">
        <v>6.0</v>
      </c>
      <c r="F1454" s="7"/>
      <c r="G1454" s="9">
        <v>5077.0</v>
      </c>
      <c r="H1454" s="7" t="s">
        <v>40</v>
      </c>
      <c r="I1454" s="7">
        <v>29.0</v>
      </c>
      <c r="J1454" s="7"/>
      <c r="K1454" s="7" t="s">
        <v>23</v>
      </c>
      <c r="L1454" s="7"/>
      <c r="M1454" s="7"/>
      <c r="N1454" s="7"/>
      <c r="O1454" s="10"/>
      <c r="P1454" s="10"/>
      <c r="Q1454" s="7" t="s">
        <v>23</v>
      </c>
      <c r="R1454" s="7">
        <v>24.0</v>
      </c>
      <c r="S1454" s="7">
        <v>89.0</v>
      </c>
      <c r="T1454" s="7"/>
      <c r="U1454" s="7"/>
      <c r="V1454" s="7"/>
      <c r="W1454" s="10"/>
    </row>
    <row r="1455" ht="12.75" customHeight="1">
      <c r="A1455" s="7" t="str">
        <f>"22.05.2005 07:03:00"</f>
        <v>22.05.2005 07:03:00</v>
      </c>
      <c r="B1455" s="8" t="s">
        <v>99</v>
      </c>
      <c r="C1455" s="7" t="s">
        <v>131</v>
      </c>
      <c r="D1455" s="7">
        <v>8.0</v>
      </c>
      <c r="E1455" s="8">
        <v>53.0</v>
      </c>
      <c r="F1455" s="7">
        <v>39.0</v>
      </c>
      <c r="G1455" s="9">
        <v>4394.0</v>
      </c>
      <c r="H1455" s="7" t="s">
        <v>40</v>
      </c>
      <c r="I1455" s="7">
        <v>29.0</v>
      </c>
      <c r="J1455" s="7"/>
      <c r="K1455" s="7" t="s">
        <v>23</v>
      </c>
      <c r="L1455" s="7"/>
      <c r="M1455" s="7"/>
      <c r="N1455" s="7"/>
      <c r="O1455" s="10"/>
      <c r="P1455" s="10"/>
      <c r="Q1455" s="7" t="s">
        <v>23</v>
      </c>
      <c r="R1455" s="7">
        <v>33.0</v>
      </c>
      <c r="S1455" s="7">
        <v>4.0</v>
      </c>
      <c r="T1455" s="7"/>
      <c r="U1455" s="7"/>
      <c r="V1455" s="7"/>
      <c r="W1455" s="10"/>
    </row>
    <row r="1456" ht="12.75" customHeight="1">
      <c r="A1456" s="7" t="str">
        <f>"13.06.2005 20:00:00"</f>
        <v>13.06.2005 20:00:00</v>
      </c>
      <c r="B1456" s="8" t="s">
        <v>99</v>
      </c>
      <c r="C1456" s="7" t="s">
        <v>131</v>
      </c>
      <c r="D1456" s="7">
        <v>82.0</v>
      </c>
      <c r="E1456" s="8">
        <v>64.0</v>
      </c>
      <c r="F1456" s="7"/>
      <c r="G1456" s="9">
        <v>5078.0</v>
      </c>
      <c r="H1456" s="7" t="s">
        <v>40</v>
      </c>
      <c r="I1456" s="7">
        <v>29.0</v>
      </c>
      <c r="J1456" s="7"/>
      <c r="K1456" s="7" t="s">
        <v>23</v>
      </c>
      <c r="L1456" s="7"/>
      <c r="M1456" s="7"/>
      <c r="N1456" s="7"/>
      <c r="O1456" s="10"/>
      <c r="P1456" s="10"/>
      <c r="Q1456" s="7" t="s">
        <v>23</v>
      </c>
      <c r="R1456" s="7">
        <v>24.0</v>
      </c>
      <c r="S1456" s="7">
        <v>89.0</v>
      </c>
      <c r="T1456" s="7"/>
      <c r="U1456" s="7"/>
      <c r="V1456" s="7"/>
      <c r="W1456" s="10"/>
    </row>
    <row r="1457" ht="12.75" customHeight="1">
      <c r="A1457" s="7" t="str">
        <f>"07.05.2005 10:03:00"</f>
        <v>07.05.2005 10:03:00</v>
      </c>
      <c r="B1457" s="8" t="s">
        <v>99</v>
      </c>
      <c r="C1457" s="7" t="s">
        <v>131</v>
      </c>
      <c r="D1457" s="7">
        <v>84.0</v>
      </c>
      <c r="E1457" s="8">
        <v>7.0</v>
      </c>
      <c r="F1457" s="7">
        <v>44.0</v>
      </c>
      <c r="G1457" s="9">
        <v>4232.0</v>
      </c>
      <c r="H1457" s="7" t="s">
        <v>40</v>
      </c>
      <c r="I1457" s="7">
        <v>29.0</v>
      </c>
      <c r="J1457" s="7"/>
      <c r="K1457" s="7" t="s">
        <v>23</v>
      </c>
      <c r="L1457" s="7"/>
      <c r="M1457" s="7"/>
      <c r="N1457" s="7"/>
      <c r="O1457" s="10"/>
      <c r="P1457" s="10"/>
      <c r="Q1457" s="7" t="s">
        <v>23</v>
      </c>
      <c r="R1457" s="7">
        <v>8.0</v>
      </c>
      <c r="S1457" s="7">
        <v>19.0</v>
      </c>
      <c r="T1457" s="7"/>
      <c r="U1457" s="7"/>
      <c r="V1457" s="7"/>
      <c r="W1457" s="10"/>
    </row>
    <row r="1458" ht="12.75" customHeight="1">
      <c r="A1458" s="7" t="str">
        <f>"24.05.2005 06:01:00"</f>
        <v>24.05.2005 06:01:00</v>
      </c>
      <c r="B1458" s="8" t="s">
        <v>99</v>
      </c>
      <c r="C1458" s="7" t="s">
        <v>131</v>
      </c>
      <c r="D1458" s="7">
        <v>79.0</v>
      </c>
      <c r="E1458" s="8">
        <v>443.0</v>
      </c>
      <c r="F1458" s="7">
        <v>38.0</v>
      </c>
      <c r="G1458" s="9">
        <v>4131.0</v>
      </c>
      <c r="H1458" s="7" t="s">
        <v>40</v>
      </c>
      <c r="I1458" s="7">
        <v>3.0</v>
      </c>
      <c r="J1458" s="7"/>
      <c r="K1458" s="7" t="s">
        <v>23</v>
      </c>
      <c r="L1458" s="7"/>
      <c r="M1458" s="7"/>
      <c r="N1458" s="7"/>
      <c r="O1458" s="10"/>
      <c r="P1458" s="10"/>
      <c r="Q1458" s="7" t="s">
        <v>23</v>
      </c>
      <c r="R1458" s="7">
        <v>37.0</v>
      </c>
      <c r="S1458" s="7">
        <v>362.0</v>
      </c>
      <c r="T1458" s="7"/>
      <c r="U1458" s="7"/>
      <c r="V1458" s="7"/>
      <c r="W1458" s="10"/>
    </row>
    <row r="1459" ht="12.75" customHeight="1">
      <c r="A1459" s="7" t="str">
        <f>"28.05.2005 10:00:00"</f>
        <v>28.05.2005 10:00:00</v>
      </c>
      <c r="B1459" s="8" t="s">
        <v>99</v>
      </c>
      <c r="C1459" s="7" t="s">
        <v>131</v>
      </c>
      <c r="D1459" s="7">
        <v>73.0</v>
      </c>
      <c r="E1459" s="8">
        <v>465.0</v>
      </c>
      <c r="F1459" s="7">
        <v>34.0</v>
      </c>
      <c r="G1459" s="9">
        <v>4146.0</v>
      </c>
      <c r="H1459" s="7" t="s">
        <v>40</v>
      </c>
      <c r="I1459" s="7">
        <v>32.0</v>
      </c>
      <c r="J1459" s="7"/>
      <c r="K1459" s="7" t="s">
        <v>23</v>
      </c>
      <c r="L1459" s="7"/>
      <c r="M1459" s="7"/>
      <c r="N1459" s="7"/>
      <c r="O1459" s="10"/>
      <c r="P1459" s="10"/>
      <c r="Q1459" s="7" t="s">
        <v>23</v>
      </c>
      <c r="R1459" s="7">
        <v>33.0</v>
      </c>
      <c r="S1459" s="7">
        <v>44.0</v>
      </c>
      <c r="T1459" s="7"/>
      <c r="U1459" s="7"/>
      <c r="V1459" s="7"/>
      <c r="W1459" s="10"/>
    </row>
    <row r="1460" ht="12.75" customHeight="1">
      <c r="A1460" s="7" t="str">
        <f>"13.05.2005 08:02:00"</f>
        <v>13.05.2005 08:02:00</v>
      </c>
      <c r="B1460" s="8" t="s">
        <v>99</v>
      </c>
      <c r="C1460" s="7" t="s">
        <v>131</v>
      </c>
      <c r="D1460" s="7">
        <v>76.0</v>
      </c>
      <c r="E1460" s="8">
        <v>54.0</v>
      </c>
      <c r="F1460" s="7">
        <v>35.0</v>
      </c>
      <c r="G1460" s="9">
        <v>4275.0</v>
      </c>
      <c r="H1460" s="7" t="s">
        <v>40</v>
      </c>
      <c r="I1460" s="7">
        <v>74.0</v>
      </c>
      <c r="J1460" s="7"/>
      <c r="K1460" s="7" t="s">
        <v>23</v>
      </c>
      <c r="L1460" s="7"/>
      <c r="M1460" s="7"/>
      <c r="N1460" s="7"/>
      <c r="O1460" s="10"/>
      <c r="P1460" s="10"/>
      <c r="Q1460" s="7" t="s">
        <v>23</v>
      </c>
      <c r="R1460" s="7">
        <v>15.0</v>
      </c>
      <c r="S1460" s="7">
        <v>2.0</v>
      </c>
      <c r="T1460" s="7"/>
      <c r="U1460" s="7"/>
      <c r="V1460" s="7"/>
      <c r="W1460" s="10"/>
    </row>
    <row r="1461">
      <c r="A1461" s="9" t="s">
        <v>227</v>
      </c>
      <c r="B1461" s="7" t="s">
        <v>228</v>
      </c>
      <c r="C1461" s="7" t="s">
        <v>228</v>
      </c>
      <c r="D1461" s="7">
        <v>53.0</v>
      </c>
      <c r="E1461" s="8">
        <v>16.0</v>
      </c>
      <c r="F1461" s="7">
        <v>26.0</v>
      </c>
      <c r="G1461" s="14"/>
      <c r="H1461" s="12"/>
      <c r="I1461" s="7" t="s">
        <v>229</v>
      </c>
      <c r="J1461" s="12"/>
      <c r="K1461" s="10"/>
      <c r="L1461" s="10"/>
      <c r="M1461" s="10"/>
      <c r="N1461" s="10"/>
      <c r="O1461" s="15" t="s">
        <v>230</v>
      </c>
      <c r="P1461" s="15" t="s">
        <v>231</v>
      </c>
      <c r="Q1461" s="10"/>
      <c r="R1461" s="10"/>
      <c r="S1461" s="10"/>
      <c r="T1461" s="10"/>
      <c r="U1461" s="10"/>
      <c r="V1461" s="10"/>
      <c r="W1461" s="10"/>
    </row>
    <row r="1462" ht="12.75" customHeight="1">
      <c r="A1462" s="9" t="s">
        <v>232</v>
      </c>
      <c r="B1462" s="7" t="s">
        <v>228</v>
      </c>
      <c r="C1462" s="7" t="s">
        <v>228</v>
      </c>
      <c r="D1462" s="7">
        <v>61.0</v>
      </c>
      <c r="E1462" s="8">
        <v>22.0</v>
      </c>
      <c r="F1462" s="7">
        <v>3.0</v>
      </c>
      <c r="G1462" s="14"/>
      <c r="H1462" s="12"/>
      <c r="I1462" s="7" t="s">
        <v>229</v>
      </c>
      <c r="J1462" s="12"/>
      <c r="K1462" s="10"/>
      <c r="L1462" s="10"/>
      <c r="M1462" s="10"/>
      <c r="N1462" s="10"/>
      <c r="O1462" s="16" t="s">
        <v>233</v>
      </c>
      <c r="P1462" s="16" t="s">
        <v>234</v>
      </c>
      <c r="Q1462" s="10"/>
      <c r="R1462" s="10"/>
      <c r="S1462" s="10"/>
      <c r="T1462" s="10"/>
      <c r="U1462" s="10"/>
      <c r="V1462" s="10"/>
      <c r="W1462" s="10"/>
    </row>
    <row r="1463" ht="12.75" customHeight="1">
      <c r="A1463" s="9" t="s">
        <v>235</v>
      </c>
      <c r="B1463" s="7" t="s">
        <v>228</v>
      </c>
      <c r="C1463" s="7" t="s">
        <v>228</v>
      </c>
      <c r="D1463" s="7">
        <v>63.0</v>
      </c>
      <c r="E1463" s="8">
        <v>26.0</v>
      </c>
      <c r="F1463" s="7">
        <v>32.0</v>
      </c>
      <c r="G1463" s="14"/>
      <c r="H1463" s="12"/>
      <c r="I1463" s="7" t="s">
        <v>229</v>
      </c>
      <c r="J1463" s="12"/>
      <c r="K1463" s="10"/>
      <c r="L1463" s="10"/>
      <c r="M1463" s="10"/>
      <c r="N1463" s="10"/>
      <c r="O1463" s="16" t="s">
        <v>236</v>
      </c>
      <c r="P1463" s="16" t="s">
        <v>237</v>
      </c>
      <c r="Q1463" s="10"/>
      <c r="R1463" s="10"/>
      <c r="S1463" s="10"/>
      <c r="T1463" s="10"/>
      <c r="U1463" s="10"/>
      <c r="V1463" s="10"/>
      <c r="W1463" s="10"/>
    </row>
    <row r="1464" ht="12.75" customHeight="1">
      <c r="A1464" s="9" t="s">
        <v>238</v>
      </c>
      <c r="B1464" s="7" t="s">
        <v>228</v>
      </c>
      <c r="C1464" s="7" t="s">
        <v>228</v>
      </c>
      <c r="D1464" s="7">
        <v>71.0</v>
      </c>
      <c r="E1464" s="8">
        <v>42.0</v>
      </c>
      <c r="F1464" s="7">
        <v>38.0</v>
      </c>
      <c r="G1464" s="14"/>
      <c r="H1464" s="12"/>
      <c r="I1464" s="7" t="s">
        <v>229</v>
      </c>
      <c r="J1464" s="12"/>
      <c r="K1464" s="10"/>
      <c r="L1464" s="10"/>
      <c r="M1464" s="10"/>
      <c r="N1464" s="10"/>
      <c r="O1464" s="16" t="s">
        <v>239</v>
      </c>
      <c r="P1464" s="16" t="s">
        <v>240</v>
      </c>
      <c r="Q1464" s="10"/>
      <c r="R1464" s="10"/>
      <c r="S1464" s="10"/>
      <c r="T1464" s="10"/>
      <c r="U1464" s="10"/>
      <c r="V1464" s="10"/>
      <c r="W1464" s="10"/>
    </row>
    <row r="1465" ht="12.75" customHeight="1">
      <c r="A1465" s="9" t="s">
        <v>241</v>
      </c>
      <c r="B1465" s="7" t="s">
        <v>228</v>
      </c>
      <c r="C1465" s="7" t="s">
        <v>228</v>
      </c>
      <c r="D1465" s="7">
        <v>73.0</v>
      </c>
      <c r="E1465" s="8">
        <v>42.0</v>
      </c>
      <c r="F1465" s="7">
        <v>36.0</v>
      </c>
      <c r="G1465" s="14"/>
      <c r="H1465" s="12"/>
      <c r="I1465" s="7" t="s">
        <v>229</v>
      </c>
      <c r="J1465" s="12"/>
      <c r="K1465" s="10"/>
      <c r="L1465" s="10"/>
      <c r="M1465" s="10"/>
      <c r="N1465" s="10"/>
      <c r="O1465" s="16" t="s">
        <v>242</v>
      </c>
      <c r="P1465" s="16" t="s">
        <v>231</v>
      </c>
      <c r="Q1465" s="10"/>
      <c r="R1465" s="10"/>
      <c r="S1465" s="10"/>
      <c r="T1465" s="10"/>
      <c r="U1465" s="10"/>
      <c r="V1465" s="10"/>
      <c r="W1465" s="10"/>
    </row>
    <row r="1466" ht="12.75" customHeight="1">
      <c r="A1466" s="9" t="s">
        <v>243</v>
      </c>
      <c r="B1466" s="7" t="s">
        <v>228</v>
      </c>
      <c r="C1466" s="7" t="s">
        <v>228</v>
      </c>
      <c r="D1466" s="7">
        <v>74.0</v>
      </c>
      <c r="E1466" s="8">
        <v>4.0</v>
      </c>
      <c r="F1466" s="7">
        <v>36.0</v>
      </c>
      <c r="G1466" s="14"/>
      <c r="H1466" s="12"/>
      <c r="I1466" s="7" t="s">
        <v>229</v>
      </c>
      <c r="J1466" s="12"/>
      <c r="K1466" s="10"/>
      <c r="L1466" s="10"/>
      <c r="M1466" s="10"/>
      <c r="N1466" s="10"/>
      <c r="O1466" s="16" t="s">
        <v>244</v>
      </c>
      <c r="P1466" s="16" t="s">
        <v>245</v>
      </c>
      <c r="Q1466" s="10"/>
      <c r="R1466" s="10"/>
      <c r="S1466" s="10"/>
      <c r="T1466" s="10"/>
      <c r="U1466" s="10"/>
      <c r="V1466" s="10"/>
      <c r="W1466" s="10"/>
    </row>
    <row r="1467" ht="12.75" customHeight="1">
      <c r="A1467" s="9" t="s">
        <v>232</v>
      </c>
      <c r="B1467" s="7" t="s">
        <v>228</v>
      </c>
      <c r="C1467" s="7" t="s">
        <v>228</v>
      </c>
      <c r="D1467" s="7">
        <v>74.0</v>
      </c>
      <c r="E1467" s="8">
        <v>46.0</v>
      </c>
      <c r="F1467" s="7">
        <v>38.0</v>
      </c>
      <c r="G1467" s="14"/>
      <c r="H1467" s="12"/>
      <c r="I1467" s="7" t="s">
        <v>229</v>
      </c>
      <c r="J1467" s="12"/>
      <c r="K1467" s="10"/>
      <c r="L1467" s="10"/>
      <c r="M1467" s="10"/>
      <c r="N1467" s="10"/>
      <c r="O1467" s="16" t="s">
        <v>233</v>
      </c>
      <c r="P1467" s="16" t="s">
        <v>234</v>
      </c>
      <c r="Q1467" s="10"/>
      <c r="R1467" s="10"/>
      <c r="S1467" s="10"/>
      <c r="T1467" s="10"/>
      <c r="U1467" s="10"/>
      <c r="V1467" s="10"/>
      <c r="W1467" s="10"/>
    </row>
    <row r="1468" ht="12.75" customHeight="1">
      <c r="A1468" s="9" t="s">
        <v>246</v>
      </c>
      <c r="B1468" s="7" t="s">
        <v>228</v>
      </c>
      <c r="C1468" s="7" t="s">
        <v>228</v>
      </c>
      <c r="D1468" s="7">
        <v>75.0</v>
      </c>
      <c r="E1468" s="8">
        <v>4.0</v>
      </c>
      <c r="F1468" s="7">
        <v>39.0</v>
      </c>
      <c r="G1468" s="14"/>
      <c r="H1468" s="12"/>
      <c r="I1468" s="7" t="s">
        <v>229</v>
      </c>
      <c r="J1468" s="12"/>
      <c r="K1468" s="10"/>
      <c r="L1468" s="10"/>
      <c r="M1468" s="10"/>
      <c r="N1468" s="10"/>
      <c r="O1468" s="16" t="s">
        <v>247</v>
      </c>
      <c r="P1468" s="16" t="s">
        <v>234</v>
      </c>
      <c r="Q1468" s="10"/>
      <c r="R1468" s="10"/>
      <c r="S1468" s="10"/>
      <c r="T1468" s="10"/>
      <c r="U1468" s="10"/>
      <c r="V1468" s="10"/>
      <c r="W1468" s="10"/>
    </row>
    <row r="1469" ht="12.75" customHeight="1">
      <c r="A1469" s="9" t="s">
        <v>248</v>
      </c>
      <c r="B1469" s="7" t="s">
        <v>228</v>
      </c>
      <c r="C1469" s="7" t="s">
        <v>228</v>
      </c>
      <c r="D1469" s="7">
        <v>76.0</v>
      </c>
      <c r="E1469" s="8">
        <v>48.0</v>
      </c>
      <c r="F1469" s="7">
        <v>38.0</v>
      </c>
      <c r="G1469" s="14"/>
      <c r="H1469" s="12"/>
      <c r="I1469" s="7" t="s">
        <v>229</v>
      </c>
      <c r="J1469" s="12"/>
      <c r="K1469" s="10"/>
      <c r="L1469" s="10"/>
      <c r="M1469" s="10"/>
      <c r="N1469" s="10"/>
      <c r="O1469" s="16" t="s">
        <v>249</v>
      </c>
      <c r="P1469" s="16" t="s">
        <v>250</v>
      </c>
      <c r="Q1469" s="10"/>
      <c r="R1469" s="10"/>
      <c r="S1469" s="10"/>
      <c r="T1469" s="10"/>
      <c r="U1469" s="10"/>
      <c r="V1469" s="10"/>
      <c r="W1469" s="10"/>
    </row>
    <row r="1470" ht="12.75" customHeight="1">
      <c r="A1470" s="9" t="s">
        <v>241</v>
      </c>
      <c r="B1470" s="7" t="s">
        <v>228</v>
      </c>
      <c r="C1470" s="7" t="s">
        <v>228</v>
      </c>
      <c r="D1470" s="7">
        <v>77.0</v>
      </c>
      <c r="E1470" s="8">
        <v>53.0</v>
      </c>
      <c r="F1470" s="7">
        <v>4.0</v>
      </c>
      <c r="G1470" s="14"/>
      <c r="H1470" s="12"/>
      <c r="I1470" s="7" t="s">
        <v>229</v>
      </c>
      <c r="J1470" s="12"/>
      <c r="K1470" s="10"/>
      <c r="L1470" s="10"/>
      <c r="M1470" s="10"/>
      <c r="N1470" s="10"/>
      <c r="O1470" s="16" t="s">
        <v>251</v>
      </c>
      <c r="P1470" s="16" t="s">
        <v>252</v>
      </c>
      <c r="Q1470" s="10"/>
      <c r="R1470" s="10"/>
      <c r="S1470" s="10"/>
      <c r="T1470" s="10"/>
      <c r="U1470" s="10"/>
      <c r="V1470" s="10"/>
      <c r="W1470" s="10"/>
    </row>
    <row r="1471" ht="12.75" customHeight="1">
      <c r="A1471" s="9" t="s">
        <v>253</v>
      </c>
      <c r="B1471" s="7" t="s">
        <v>228</v>
      </c>
      <c r="C1471" s="7" t="s">
        <v>228</v>
      </c>
      <c r="D1471" s="7">
        <v>77.0</v>
      </c>
      <c r="E1471" s="8">
        <v>54.0</v>
      </c>
      <c r="F1471" s="7">
        <v>4.0</v>
      </c>
      <c r="G1471" s="14"/>
      <c r="H1471" s="12"/>
      <c r="I1471" s="7" t="s">
        <v>229</v>
      </c>
      <c r="J1471" s="12"/>
      <c r="K1471" s="10"/>
      <c r="L1471" s="10"/>
      <c r="M1471" s="10"/>
      <c r="N1471" s="10"/>
      <c r="O1471" s="16" t="s">
        <v>254</v>
      </c>
      <c r="P1471" s="16" t="s">
        <v>255</v>
      </c>
      <c r="Q1471" s="10"/>
      <c r="R1471" s="10"/>
      <c r="S1471" s="10"/>
      <c r="T1471" s="10"/>
      <c r="U1471" s="10"/>
      <c r="V1471" s="10"/>
      <c r="W1471" s="10"/>
    </row>
    <row r="1472" ht="12.75" customHeight="1">
      <c r="A1472" s="9" t="s">
        <v>238</v>
      </c>
      <c r="B1472" s="7" t="s">
        <v>228</v>
      </c>
      <c r="C1472" s="7" t="s">
        <v>228</v>
      </c>
      <c r="D1472" s="7">
        <v>79.0</v>
      </c>
      <c r="E1472" s="8">
        <v>49.0</v>
      </c>
      <c r="F1472" s="7">
        <v>39.0</v>
      </c>
      <c r="G1472" s="14"/>
      <c r="H1472" s="12"/>
      <c r="I1472" s="7" t="s">
        <v>229</v>
      </c>
      <c r="J1472" s="12"/>
      <c r="K1472" s="10"/>
      <c r="L1472" s="10"/>
      <c r="M1472" s="10"/>
      <c r="N1472" s="10"/>
      <c r="O1472" s="16" t="s">
        <v>256</v>
      </c>
      <c r="P1472" s="16" t="s">
        <v>257</v>
      </c>
      <c r="Q1472" s="10"/>
      <c r="R1472" s="10"/>
      <c r="S1472" s="10"/>
      <c r="T1472" s="10"/>
      <c r="U1472" s="10"/>
      <c r="V1472" s="10"/>
      <c r="W1472" s="10"/>
    </row>
    <row r="1473" ht="12.75" customHeight="1">
      <c r="A1473" s="9" t="s">
        <v>243</v>
      </c>
      <c r="B1473" s="7" t="s">
        <v>228</v>
      </c>
      <c r="C1473" s="7" t="s">
        <v>228</v>
      </c>
      <c r="D1473" s="7">
        <v>8.0</v>
      </c>
      <c r="E1473" s="8">
        <v>5.0</v>
      </c>
      <c r="F1473" s="7">
        <v>42.0</v>
      </c>
      <c r="G1473" s="14"/>
      <c r="H1473" s="12"/>
      <c r="I1473" s="7" t="s">
        <v>229</v>
      </c>
      <c r="J1473" s="12"/>
      <c r="K1473" s="10"/>
      <c r="L1473" s="10"/>
      <c r="M1473" s="10"/>
      <c r="N1473" s="10"/>
      <c r="O1473" s="16" t="s">
        <v>244</v>
      </c>
      <c r="P1473" s="16" t="s">
        <v>258</v>
      </c>
      <c r="Q1473" s="10"/>
      <c r="R1473" s="10"/>
      <c r="S1473" s="10"/>
      <c r="T1473" s="10"/>
      <c r="U1473" s="10"/>
      <c r="V1473" s="10"/>
      <c r="W1473" s="10"/>
    </row>
    <row r="1474" ht="12.75" customHeight="1">
      <c r="A1474" s="9" t="s">
        <v>259</v>
      </c>
      <c r="B1474" s="7" t="s">
        <v>228</v>
      </c>
      <c r="C1474" s="7" t="s">
        <v>228</v>
      </c>
      <c r="D1474" s="7">
        <v>8.0</v>
      </c>
      <c r="E1474" s="8">
        <v>58.0</v>
      </c>
      <c r="F1474" s="7">
        <v>43.0</v>
      </c>
      <c r="G1474" s="14"/>
      <c r="H1474" s="12"/>
      <c r="I1474" s="7" t="s">
        <v>229</v>
      </c>
      <c r="J1474" s="12"/>
      <c r="K1474" s="10"/>
      <c r="L1474" s="10"/>
      <c r="M1474" s="10"/>
      <c r="N1474" s="10"/>
      <c r="O1474" s="16" t="s">
        <v>260</v>
      </c>
      <c r="P1474" s="16" t="s">
        <v>231</v>
      </c>
      <c r="Q1474" s="10"/>
      <c r="R1474" s="10"/>
      <c r="S1474" s="10"/>
      <c r="T1474" s="10"/>
      <c r="U1474" s="10"/>
      <c r="V1474" s="10"/>
      <c r="W1474" s="10"/>
    </row>
    <row r="1475" ht="12.75" customHeight="1">
      <c r="A1475" s="9" t="s">
        <v>261</v>
      </c>
      <c r="B1475" s="7" t="s">
        <v>228</v>
      </c>
      <c r="C1475" s="7" t="s">
        <v>228</v>
      </c>
      <c r="D1475" s="7">
        <v>8.0</v>
      </c>
      <c r="E1475" s="8">
        <v>62.0</v>
      </c>
      <c r="F1475" s="7">
        <v>4.0</v>
      </c>
      <c r="G1475" s="14"/>
      <c r="H1475" s="12"/>
      <c r="I1475" s="7" t="s">
        <v>229</v>
      </c>
      <c r="J1475" s="12"/>
      <c r="K1475" s="10"/>
      <c r="L1475" s="10"/>
      <c r="M1475" s="10"/>
      <c r="N1475" s="10"/>
      <c r="O1475" s="16" t="s">
        <v>262</v>
      </c>
      <c r="P1475" s="16" t="s">
        <v>231</v>
      </c>
      <c r="Q1475" s="10"/>
      <c r="R1475" s="10"/>
      <c r="S1475" s="10"/>
      <c r="T1475" s="10"/>
      <c r="U1475" s="10"/>
      <c r="V1475" s="10"/>
      <c r="W1475" s="10"/>
    </row>
    <row r="1476" ht="12.75" customHeight="1">
      <c r="A1476" s="9" t="s">
        <v>263</v>
      </c>
      <c r="B1476" s="7" t="s">
        <v>228</v>
      </c>
      <c r="C1476" s="7" t="s">
        <v>228</v>
      </c>
      <c r="D1476" s="7">
        <v>89.0</v>
      </c>
      <c r="E1476" s="8">
        <v>78.0</v>
      </c>
      <c r="F1476" s="7">
        <v>44.0</v>
      </c>
      <c r="G1476" s="14"/>
      <c r="H1476" s="12"/>
      <c r="I1476" s="7" t="s">
        <v>229</v>
      </c>
      <c r="J1476" s="12"/>
      <c r="K1476" s="10"/>
      <c r="L1476" s="10"/>
      <c r="M1476" s="10"/>
      <c r="N1476" s="10"/>
      <c r="O1476" s="16" t="s">
        <v>264</v>
      </c>
      <c r="P1476" s="16" t="s">
        <v>265</v>
      </c>
      <c r="Q1476" s="10"/>
      <c r="R1476" s="10"/>
      <c r="S1476" s="10"/>
      <c r="T1476" s="10"/>
      <c r="U1476" s="10"/>
      <c r="V1476" s="10"/>
      <c r="W1476" s="10"/>
    </row>
    <row r="1477" ht="12.75" customHeight="1">
      <c r="A1477" s="9" t="s">
        <v>266</v>
      </c>
      <c r="B1477" s="7" t="s">
        <v>228</v>
      </c>
      <c r="C1477" s="7" t="s">
        <v>228</v>
      </c>
      <c r="D1477" s="7"/>
      <c r="E1477" s="8">
        <v>42.0</v>
      </c>
      <c r="F1477" s="7"/>
      <c r="G1477" s="14"/>
      <c r="H1477" s="12"/>
      <c r="I1477" s="7" t="s">
        <v>229</v>
      </c>
      <c r="J1477" s="12"/>
      <c r="K1477" s="10"/>
      <c r="L1477" s="10"/>
      <c r="M1477" s="10"/>
      <c r="N1477" s="10"/>
      <c r="O1477" s="16" t="s">
        <v>267</v>
      </c>
      <c r="P1477" s="16" t="s">
        <v>268</v>
      </c>
      <c r="Q1477" s="10"/>
      <c r="R1477" s="10"/>
      <c r="S1477" s="10"/>
      <c r="T1477" s="10"/>
      <c r="U1477" s="10"/>
      <c r="V1477" s="10"/>
      <c r="W1477" s="10"/>
    </row>
    <row r="1478" ht="12.75" customHeight="1">
      <c r="A1478" s="9" t="s">
        <v>269</v>
      </c>
      <c r="B1478" s="7" t="s">
        <v>228</v>
      </c>
      <c r="C1478" s="7" t="s">
        <v>228</v>
      </c>
      <c r="D1478" s="7"/>
      <c r="E1478" s="8">
        <v>52.0</v>
      </c>
      <c r="F1478" s="7"/>
      <c r="G1478" s="14"/>
      <c r="H1478" s="12"/>
      <c r="I1478" s="7" t="s">
        <v>229</v>
      </c>
      <c r="J1478" s="12"/>
      <c r="K1478" s="10"/>
      <c r="L1478" s="10"/>
      <c r="M1478" s="10"/>
      <c r="N1478" s="10"/>
      <c r="O1478" s="16" t="s">
        <v>236</v>
      </c>
      <c r="P1478" s="16" t="s">
        <v>270</v>
      </c>
      <c r="Q1478" s="10"/>
      <c r="R1478" s="10"/>
      <c r="S1478" s="10"/>
      <c r="T1478" s="10"/>
      <c r="U1478" s="10"/>
      <c r="V1478" s="10"/>
      <c r="W1478" s="10"/>
    </row>
    <row r="1479" ht="12.75" customHeight="1">
      <c r="A1479" s="9" t="s">
        <v>271</v>
      </c>
      <c r="B1479" s="7" t="s">
        <v>228</v>
      </c>
      <c r="C1479" s="7" t="s">
        <v>228</v>
      </c>
      <c r="D1479" s="7"/>
      <c r="E1479" s="8">
        <v>53.0</v>
      </c>
      <c r="F1479" s="7"/>
      <c r="G1479" s="14"/>
      <c r="H1479" s="12"/>
      <c r="I1479" s="7" t="s">
        <v>229</v>
      </c>
      <c r="J1479" s="12"/>
      <c r="K1479" s="10"/>
      <c r="L1479" s="10"/>
      <c r="M1479" s="10"/>
      <c r="N1479" s="10"/>
      <c r="O1479" s="16" t="s">
        <v>272</v>
      </c>
      <c r="P1479" s="16" t="s">
        <v>273</v>
      </c>
      <c r="Q1479" s="10"/>
      <c r="R1479" s="10"/>
      <c r="S1479" s="10"/>
      <c r="T1479" s="10"/>
      <c r="U1479" s="10"/>
      <c r="V1479" s="10"/>
      <c r="W1479" s="10"/>
    </row>
    <row r="1480" ht="12.75" customHeight="1">
      <c r="A1480" s="9" t="s">
        <v>274</v>
      </c>
      <c r="B1480" s="7" t="s">
        <v>228</v>
      </c>
      <c r="C1480" s="7" t="s">
        <v>228</v>
      </c>
      <c r="D1480" s="7">
        <v>71.0</v>
      </c>
      <c r="E1480" s="8">
        <v>35.0</v>
      </c>
      <c r="F1480" s="7">
        <v>35.0</v>
      </c>
      <c r="G1480" s="14"/>
      <c r="H1480" s="12"/>
      <c r="I1480" s="7" t="s">
        <v>275</v>
      </c>
      <c r="J1480" s="12"/>
      <c r="K1480" s="10"/>
      <c r="L1480" s="10"/>
      <c r="M1480" s="10"/>
      <c r="N1480" s="10"/>
      <c r="O1480" s="16" t="s">
        <v>276</v>
      </c>
      <c r="P1480" s="16" t="s">
        <v>277</v>
      </c>
      <c r="Q1480" s="10"/>
      <c r="R1480" s="10"/>
      <c r="S1480" s="10"/>
      <c r="T1480" s="10"/>
      <c r="U1480" s="10"/>
      <c r="V1480" s="10"/>
      <c r="W1480" s="10"/>
    </row>
    <row r="1481" ht="12.75" customHeight="1">
      <c r="A1481" s="9" t="s">
        <v>278</v>
      </c>
      <c r="B1481" s="7" t="s">
        <v>228</v>
      </c>
      <c r="C1481" s="7" t="s">
        <v>228</v>
      </c>
      <c r="D1481" s="7">
        <v>71.0</v>
      </c>
      <c r="E1481" s="8">
        <v>4.0</v>
      </c>
      <c r="F1481" s="7">
        <v>36.0</v>
      </c>
      <c r="G1481" s="14"/>
      <c r="H1481" s="12"/>
      <c r="I1481" s="7" t="s">
        <v>275</v>
      </c>
      <c r="J1481" s="12"/>
      <c r="K1481" s="10"/>
      <c r="L1481" s="10"/>
      <c r="M1481" s="10"/>
      <c r="N1481" s="10"/>
      <c r="O1481" s="16" t="s">
        <v>279</v>
      </c>
      <c r="P1481" s="16" t="s">
        <v>280</v>
      </c>
      <c r="Q1481" s="10"/>
      <c r="R1481" s="10"/>
      <c r="S1481" s="10"/>
      <c r="T1481" s="10"/>
      <c r="U1481" s="10"/>
      <c r="V1481" s="10"/>
      <c r="W1481" s="10"/>
    </row>
    <row r="1482">
      <c r="A1482" s="9" t="s">
        <v>253</v>
      </c>
      <c r="B1482" s="7" t="s">
        <v>228</v>
      </c>
      <c r="C1482" s="7" t="s">
        <v>228</v>
      </c>
      <c r="D1482" s="7">
        <v>71.0</v>
      </c>
      <c r="E1482" s="8">
        <v>43.0</v>
      </c>
      <c r="F1482" s="7">
        <v>39.0</v>
      </c>
      <c r="G1482" s="14"/>
      <c r="H1482" s="12"/>
      <c r="I1482" s="7" t="s">
        <v>275</v>
      </c>
      <c r="J1482" s="12"/>
      <c r="K1482" s="10"/>
      <c r="L1482" s="10"/>
      <c r="M1482" s="10"/>
      <c r="N1482" s="10"/>
      <c r="O1482" s="16" t="s">
        <v>281</v>
      </c>
      <c r="P1482" s="16" t="s">
        <v>282</v>
      </c>
      <c r="Q1482" s="10"/>
      <c r="R1482" s="10"/>
      <c r="S1482" s="10"/>
      <c r="T1482" s="10"/>
      <c r="U1482" s="10"/>
      <c r="V1482" s="10"/>
      <c r="W1482" s="10"/>
    </row>
    <row r="1483" ht="12.75" customHeight="1">
      <c r="A1483" s="9" t="s">
        <v>283</v>
      </c>
      <c r="B1483" s="7" t="s">
        <v>228</v>
      </c>
      <c r="C1483" s="7" t="s">
        <v>228</v>
      </c>
      <c r="D1483" s="7">
        <v>72.0</v>
      </c>
      <c r="E1483" s="8">
        <v>37.0</v>
      </c>
      <c r="F1483" s="7">
        <v>35.0</v>
      </c>
      <c r="G1483" s="14"/>
      <c r="H1483" s="12"/>
      <c r="I1483" s="7" t="s">
        <v>275</v>
      </c>
      <c r="J1483" s="12"/>
      <c r="K1483" s="10"/>
      <c r="L1483" s="10"/>
      <c r="M1483" s="10"/>
      <c r="N1483" s="10"/>
      <c r="O1483" s="16" t="s">
        <v>284</v>
      </c>
      <c r="P1483" s="16" t="s">
        <v>285</v>
      </c>
      <c r="Q1483" s="10"/>
      <c r="R1483" s="10"/>
      <c r="S1483" s="10"/>
      <c r="T1483" s="10"/>
      <c r="U1483" s="10"/>
      <c r="V1483" s="10"/>
      <c r="W1483" s="10"/>
    </row>
    <row r="1484" ht="12.75" customHeight="1">
      <c r="A1484" s="9" t="s">
        <v>286</v>
      </c>
      <c r="B1484" s="7" t="s">
        <v>228</v>
      </c>
      <c r="C1484" s="7" t="s">
        <v>228</v>
      </c>
      <c r="D1484" s="7">
        <v>72.0</v>
      </c>
      <c r="E1484" s="8">
        <v>38.0</v>
      </c>
      <c r="F1484" s="7">
        <v>37.0</v>
      </c>
      <c r="G1484" s="14"/>
      <c r="H1484" s="12"/>
      <c r="I1484" s="7" t="s">
        <v>275</v>
      </c>
      <c r="J1484" s="12"/>
      <c r="K1484" s="10"/>
      <c r="L1484" s="10"/>
      <c r="M1484" s="10"/>
      <c r="N1484" s="10"/>
      <c r="O1484" s="16" t="s">
        <v>233</v>
      </c>
      <c r="P1484" s="16" t="s">
        <v>231</v>
      </c>
      <c r="Q1484" s="10"/>
      <c r="R1484" s="10"/>
      <c r="S1484" s="10"/>
      <c r="T1484" s="10"/>
      <c r="U1484" s="10"/>
      <c r="V1484" s="10"/>
      <c r="W1484" s="10"/>
    </row>
    <row r="1485" ht="12.75" customHeight="1">
      <c r="A1485" s="9" t="s">
        <v>287</v>
      </c>
      <c r="B1485" s="7" t="s">
        <v>228</v>
      </c>
      <c r="C1485" s="7" t="s">
        <v>228</v>
      </c>
      <c r="D1485" s="7">
        <v>72.0</v>
      </c>
      <c r="E1485" s="8">
        <v>4.0</v>
      </c>
      <c r="F1485" s="7">
        <v>36.0</v>
      </c>
      <c r="G1485" s="14"/>
      <c r="H1485" s="12"/>
      <c r="I1485" s="7" t="s">
        <v>275</v>
      </c>
      <c r="J1485" s="12"/>
      <c r="K1485" s="10"/>
      <c r="L1485" s="10"/>
      <c r="M1485" s="10"/>
      <c r="N1485" s="10"/>
      <c r="O1485" s="16" t="s">
        <v>288</v>
      </c>
      <c r="P1485" s="16" t="s">
        <v>289</v>
      </c>
      <c r="Q1485" s="10"/>
      <c r="R1485" s="10"/>
      <c r="S1485" s="10"/>
      <c r="T1485" s="10"/>
      <c r="U1485" s="10"/>
      <c r="V1485" s="10"/>
      <c r="W1485" s="10"/>
    </row>
    <row r="1486" ht="12.75" customHeight="1">
      <c r="A1486" s="9" t="s">
        <v>290</v>
      </c>
      <c r="B1486" s="7" t="s">
        <v>228</v>
      </c>
      <c r="C1486" s="7" t="s">
        <v>228</v>
      </c>
      <c r="D1486" s="7">
        <v>72.0</v>
      </c>
      <c r="E1486" s="8">
        <v>42.0</v>
      </c>
      <c r="F1486" s="7">
        <v>36.0</v>
      </c>
      <c r="G1486" s="14"/>
      <c r="H1486" s="12"/>
      <c r="I1486" s="7" t="s">
        <v>275</v>
      </c>
      <c r="J1486" s="12"/>
      <c r="K1486" s="10"/>
      <c r="L1486" s="10"/>
      <c r="M1486" s="10"/>
      <c r="N1486" s="10"/>
      <c r="O1486" s="16" t="s">
        <v>230</v>
      </c>
      <c r="P1486" s="16" t="s">
        <v>291</v>
      </c>
      <c r="Q1486" s="10"/>
      <c r="R1486" s="10"/>
      <c r="S1486" s="10"/>
      <c r="T1486" s="10"/>
      <c r="U1486" s="10"/>
      <c r="V1486" s="10"/>
      <c r="W1486" s="10"/>
    </row>
    <row r="1487" ht="12.75" customHeight="1">
      <c r="A1487" s="9" t="s">
        <v>274</v>
      </c>
      <c r="B1487" s="7" t="s">
        <v>228</v>
      </c>
      <c r="C1487" s="7" t="s">
        <v>228</v>
      </c>
      <c r="D1487" s="7">
        <v>73.0</v>
      </c>
      <c r="E1487" s="8">
        <v>37.0</v>
      </c>
      <c r="F1487" s="7">
        <v>36.0</v>
      </c>
      <c r="G1487" s="14"/>
      <c r="H1487" s="12"/>
      <c r="I1487" s="7" t="s">
        <v>275</v>
      </c>
      <c r="J1487" s="12"/>
      <c r="K1487" s="10"/>
      <c r="L1487" s="10"/>
      <c r="M1487" s="10"/>
      <c r="N1487" s="10"/>
      <c r="O1487" s="16" t="s">
        <v>292</v>
      </c>
      <c r="P1487" s="16" t="s">
        <v>293</v>
      </c>
      <c r="Q1487" s="10"/>
      <c r="R1487" s="10"/>
      <c r="S1487" s="10"/>
      <c r="T1487" s="10"/>
      <c r="U1487" s="10"/>
      <c r="V1487" s="10"/>
      <c r="W1487" s="10"/>
    </row>
    <row r="1488" ht="12.75" customHeight="1">
      <c r="A1488" s="9" t="s">
        <v>283</v>
      </c>
      <c r="B1488" s="7" t="s">
        <v>228</v>
      </c>
      <c r="C1488" s="7" t="s">
        <v>228</v>
      </c>
      <c r="D1488" s="7">
        <v>73.0</v>
      </c>
      <c r="E1488" s="8">
        <v>4.0</v>
      </c>
      <c r="F1488" s="7">
        <v>35.0</v>
      </c>
      <c r="G1488" s="14"/>
      <c r="H1488" s="12"/>
      <c r="I1488" s="7" t="s">
        <v>275</v>
      </c>
      <c r="J1488" s="12"/>
      <c r="K1488" s="10"/>
      <c r="L1488" s="10"/>
      <c r="M1488" s="10"/>
      <c r="N1488" s="10"/>
      <c r="O1488" s="16" t="s">
        <v>230</v>
      </c>
      <c r="P1488" s="16" t="s">
        <v>285</v>
      </c>
      <c r="Q1488" s="10"/>
      <c r="R1488" s="10"/>
      <c r="S1488" s="10"/>
      <c r="T1488" s="10"/>
      <c r="U1488" s="10"/>
      <c r="V1488" s="10"/>
      <c r="W1488" s="10"/>
    </row>
    <row r="1489" ht="12.75" customHeight="1">
      <c r="A1489" s="9" t="s">
        <v>259</v>
      </c>
      <c r="B1489" s="7" t="s">
        <v>228</v>
      </c>
      <c r="C1489" s="7" t="s">
        <v>228</v>
      </c>
      <c r="D1489" s="7">
        <v>73.0</v>
      </c>
      <c r="E1489" s="8">
        <v>42.0</v>
      </c>
      <c r="F1489" s="7">
        <v>36.0</v>
      </c>
      <c r="G1489" s="14"/>
      <c r="H1489" s="12"/>
      <c r="I1489" s="7" t="s">
        <v>275</v>
      </c>
      <c r="J1489" s="12"/>
      <c r="K1489" s="10"/>
      <c r="L1489" s="10"/>
      <c r="M1489" s="10"/>
      <c r="N1489" s="10"/>
      <c r="O1489" s="16" t="s">
        <v>294</v>
      </c>
      <c r="P1489" s="16" t="s">
        <v>295</v>
      </c>
      <c r="Q1489" s="10"/>
      <c r="R1489" s="10"/>
      <c r="S1489" s="10"/>
      <c r="T1489" s="10"/>
      <c r="U1489" s="10"/>
      <c r="V1489" s="10"/>
      <c r="W1489" s="10"/>
    </row>
    <row r="1490" ht="12.75" customHeight="1">
      <c r="A1490" s="9" t="s">
        <v>296</v>
      </c>
      <c r="B1490" s="7" t="s">
        <v>228</v>
      </c>
      <c r="C1490" s="7" t="s">
        <v>228</v>
      </c>
      <c r="D1490" s="7">
        <v>73.0</v>
      </c>
      <c r="E1490" s="8">
        <v>43.0</v>
      </c>
      <c r="F1490" s="7">
        <v>36.0</v>
      </c>
      <c r="G1490" s="14"/>
      <c r="H1490" s="12"/>
      <c r="I1490" s="7" t="s">
        <v>275</v>
      </c>
      <c r="J1490" s="12"/>
      <c r="K1490" s="10"/>
      <c r="L1490" s="10"/>
      <c r="M1490" s="10"/>
      <c r="N1490" s="10"/>
      <c r="O1490" s="16" t="s">
        <v>297</v>
      </c>
      <c r="P1490" s="16" t="s">
        <v>298</v>
      </c>
      <c r="Q1490" s="10"/>
      <c r="R1490" s="10"/>
      <c r="S1490" s="10"/>
      <c r="T1490" s="10"/>
      <c r="U1490" s="10"/>
      <c r="V1490" s="10"/>
      <c r="W1490" s="10"/>
    </row>
    <row r="1491" ht="12.75" customHeight="1">
      <c r="A1491" s="9" t="s">
        <v>299</v>
      </c>
      <c r="B1491" s="7" t="s">
        <v>228</v>
      </c>
      <c r="C1491" s="7" t="s">
        <v>228</v>
      </c>
      <c r="D1491" s="7">
        <v>73.0</v>
      </c>
      <c r="E1491" s="8">
        <v>43.0</v>
      </c>
      <c r="F1491" s="7">
        <v>36.0</v>
      </c>
      <c r="G1491" s="14"/>
      <c r="H1491" s="12"/>
      <c r="I1491" s="7" t="s">
        <v>275</v>
      </c>
      <c r="J1491" s="12"/>
      <c r="K1491" s="10"/>
      <c r="L1491" s="10"/>
      <c r="M1491" s="10"/>
      <c r="N1491" s="10"/>
      <c r="O1491" s="16" t="s">
        <v>264</v>
      </c>
      <c r="P1491" s="16" t="s">
        <v>300</v>
      </c>
      <c r="Q1491" s="10"/>
      <c r="R1491" s="10"/>
      <c r="S1491" s="10"/>
      <c r="T1491" s="10"/>
      <c r="U1491" s="10"/>
      <c r="V1491" s="10"/>
      <c r="W1491" s="10"/>
    </row>
    <row r="1492" ht="12.75" customHeight="1">
      <c r="A1492" s="9" t="s">
        <v>241</v>
      </c>
      <c r="B1492" s="7" t="s">
        <v>228</v>
      </c>
      <c r="C1492" s="7" t="s">
        <v>228</v>
      </c>
      <c r="D1492" s="7">
        <v>73.0</v>
      </c>
      <c r="E1492" s="8">
        <v>45.0</v>
      </c>
      <c r="F1492" s="7">
        <v>38.0</v>
      </c>
      <c r="G1492" s="14"/>
      <c r="H1492" s="12"/>
      <c r="I1492" s="7" t="s">
        <v>275</v>
      </c>
      <c r="J1492" s="12"/>
      <c r="K1492" s="10"/>
      <c r="L1492" s="10"/>
      <c r="M1492" s="10"/>
      <c r="N1492" s="10"/>
      <c r="O1492" s="16" t="s">
        <v>301</v>
      </c>
      <c r="P1492" s="16" t="s">
        <v>302</v>
      </c>
      <c r="Q1492" s="10"/>
      <c r="R1492" s="10"/>
      <c r="S1492" s="10"/>
      <c r="T1492" s="10"/>
      <c r="U1492" s="10"/>
      <c r="V1492" s="10"/>
      <c r="W1492" s="10"/>
    </row>
    <row r="1493" ht="12.75" customHeight="1">
      <c r="A1493" s="9" t="s">
        <v>303</v>
      </c>
      <c r="B1493" s="7" t="s">
        <v>228</v>
      </c>
      <c r="C1493" s="7" t="s">
        <v>228</v>
      </c>
      <c r="D1493" s="7">
        <v>74.0</v>
      </c>
      <c r="E1493" s="8">
        <v>4.0</v>
      </c>
      <c r="F1493" s="7">
        <v>38.0</v>
      </c>
      <c r="G1493" s="14"/>
      <c r="H1493" s="12"/>
      <c r="I1493" s="7" t="s">
        <v>275</v>
      </c>
      <c r="J1493" s="12"/>
      <c r="K1493" s="10"/>
      <c r="L1493" s="10"/>
      <c r="M1493" s="10"/>
      <c r="N1493" s="10"/>
      <c r="O1493" s="16" t="s">
        <v>304</v>
      </c>
      <c r="P1493" s="16" t="s">
        <v>293</v>
      </c>
      <c r="Q1493" s="10"/>
      <c r="R1493" s="10"/>
      <c r="S1493" s="10"/>
      <c r="T1493" s="10"/>
      <c r="U1493" s="10"/>
      <c r="V1493" s="10"/>
      <c r="W1493" s="10"/>
    </row>
    <row r="1494" ht="12.75" customHeight="1">
      <c r="A1494" s="9" t="s">
        <v>305</v>
      </c>
      <c r="B1494" s="7" t="s">
        <v>228</v>
      </c>
      <c r="C1494" s="7" t="s">
        <v>228</v>
      </c>
      <c r="D1494" s="7">
        <v>74.0</v>
      </c>
      <c r="E1494" s="8">
        <v>41.0</v>
      </c>
      <c r="F1494" s="7">
        <v>36.0</v>
      </c>
      <c r="G1494" s="14"/>
      <c r="H1494" s="12"/>
      <c r="I1494" s="7" t="s">
        <v>275</v>
      </c>
      <c r="J1494" s="12"/>
      <c r="K1494" s="10"/>
      <c r="L1494" s="10"/>
      <c r="M1494" s="10"/>
      <c r="N1494" s="10"/>
      <c r="O1494" s="16" t="s">
        <v>306</v>
      </c>
      <c r="P1494" s="16" t="s">
        <v>307</v>
      </c>
      <c r="Q1494" s="10"/>
      <c r="R1494" s="10"/>
      <c r="S1494" s="10"/>
      <c r="T1494" s="10"/>
      <c r="U1494" s="10"/>
      <c r="V1494" s="10"/>
      <c r="W1494" s="10"/>
    </row>
    <row r="1495" ht="12.75" customHeight="1">
      <c r="A1495" s="9" t="s">
        <v>308</v>
      </c>
      <c r="B1495" s="7" t="s">
        <v>228</v>
      </c>
      <c r="C1495" s="7" t="s">
        <v>228</v>
      </c>
      <c r="D1495" s="7">
        <v>74.0</v>
      </c>
      <c r="E1495" s="8">
        <v>41.0</v>
      </c>
      <c r="F1495" s="7">
        <v>37.0</v>
      </c>
      <c r="G1495" s="14"/>
      <c r="H1495" s="12"/>
      <c r="I1495" s="7" t="s">
        <v>275</v>
      </c>
      <c r="J1495" s="12"/>
      <c r="K1495" s="10"/>
      <c r="L1495" s="10"/>
      <c r="M1495" s="10"/>
      <c r="N1495" s="10"/>
      <c r="O1495" s="16" t="s">
        <v>256</v>
      </c>
      <c r="P1495" s="16" t="s">
        <v>309</v>
      </c>
      <c r="Q1495" s="10"/>
      <c r="R1495" s="10"/>
      <c r="S1495" s="10"/>
      <c r="T1495" s="10"/>
      <c r="U1495" s="10"/>
      <c r="V1495" s="10"/>
      <c r="W1495" s="10"/>
    </row>
    <row r="1496" ht="12.75" customHeight="1">
      <c r="A1496" s="9" t="s">
        <v>310</v>
      </c>
      <c r="B1496" s="7" t="s">
        <v>228</v>
      </c>
      <c r="C1496" s="7" t="s">
        <v>228</v>
      </c>
      <c r="D1496" s="7">
        <v>74.0</v>
      </c>
      <c r="E1496" s="8">
        <v>42.0</v>
      </c>
      <c r="F1496" s="7">
        <v>36.0</v>
      </c>
      <c r="G1496" s="14"/>
      <c r="H1496" s="12"/>
      <c r="I1496" s="7" t="s">
        <v>275</v>
      </c>
      <c r="J1496" s="12"/>
      <c r="K1496" s="10"/>
      <c r="L1496" s="10"/>
      <c r="M1496" s="10"/>
      <c r="N1496" s="10"/>
      <c r="O1496" s="16" t="s">
        <v>288</v>
      </c>
      <c r="P1496" s="16" t="s">
        <v>311</v>
      </c>
      <c r="Q1496" s="10"/>
      <c r="R1496" s="10"/>
      <c r="S1496" s="10"/>
      <c r="T1496" s="10"/>
      <c r="U1496" s="10"/>
      <c r="V1496" s="10"/>
      <c r="W1496" s="10"/>
    </row>
    <row r="1497" ht="12.75" customHeight="1">
      <c r="A1497" s="9" t="s">
        <v>312</v>
      </c>
      <c r="B1497" s="7" t="s">
        <v>228</v>
      </c>
      <c r="C1497" s="7" t="s">
        <v>228</v>
      </c>
      <c r="D1497" s="7">
        <v>74.0</v>
      </c>
      <c r="E1497" s="8">
        <v>44.0</v>
      </c>
      <c r="F1497" s="7">
        <v>39.0</v>
      </c>
      <c r="G1497" s="14"/>
      <c r="H1497" s="12"/>
      <c r="I1497" s="7" t="s">
        <v>275</v>
      </c>
      <c r="J1497" s="12"/>
      <c r="K1497" s="10"/>
      <c r="L1497" s="10"/>
      <c r="M1497" s="10"/>
      <c r="N1497" s="10"/>
      <c r="O1497" s="16" t="s">
        <v>313</v>
      </c>
      <c r="P1497" s="16" t="s">
        <v>311</v>
      </c>
      <c r="Q1497" s="10"/>
      <c r="R1497" s="10"/>
      <c r="S1497" s="10"/>
      <c r="T1497" s="10"/>
      <c r="U1497" s="10"/>
      <c r="V1497" s="10"/>
      <c r="W1497" s="10"/>
    </row>
    <row r="1498" ht="12.75" customHeight="1">
      <c r="A1498" s="9" t="s">
        <v>314</v>
      </c>
      <c r="B1498" s="7" t="s">
        <v>228</v>
      </c>
      <c r="C1498" s="7" t="s">
        <v>228</v>
      </c>
      <c r="D1498" s="7">
        <v>74.0</v>
      </c>
      <c r="E1498" s="8">
        <v>47.0</v>
      </c>
      <c r="F1498" s="7">
        <v>38.0</v>
      </c>
      <c r="G1498" s="14"/>
      <c r="H1498" s="12"/>
      <c r="I1498" s="7" t="s">
        <v>275</v>
      </c>
      <c r="J1498" s="12"/>
      <c r="K1498" s="10"/>
      <c r="L1498" s="10"/>
      <c r="M1498" s="10"/>
      <c r="N1498" s="10"/>
      <c r="O1498" s="16" t="s">
        <v>315</v>
      </c>
      <c r="P1498" s="16" t="s">
        <v>316</v>
      </c>
      <c r="Q1498" s="10"/>
      <c r="R1498" s="10"/>
      <c r="S1498" s="10"/>
      <c r="T1498" s="10"/>
      <c r="U1498" s="10"/>
      <c r="V1498" s="10"/>
      <c r="W1498" s="10"/>
    </row>
    <row r="1499" ht="12.75" customHeight="1">
      <c r="A1499" s="9" t="s">
        <v>314</v>
      </c>
      <c r="B1499" s="7" t="s">
        <v>228</v>
      </c>
      <c r="C1499" s="7" t="s">
        <v>228</v>
      </c>
      <c r="D1499" s="7">
        <v>74.0</v>
      </c>
      <c r="E1499" s="8">
        <v>47.0</v>
      </c>
      <c r="F1499" s="7">
        <v>38.0</v>
      </c>
      <c r="G1499" s="14"/>
      <c r="H1499" s="12"/>
      <c r="I1499" s="7" t="s">
        <v>275</v>
      </c>
      <c r="J1499" s="12"/>
      <c r="K1499" s="10"/>
      <c r="L1499" s="10"/>
      <c r="M1499" s="10"/>
      <c r="N1499" s="10"/>
      <c r="O1499" s="16" t="s">
        <v>315</v>
      </c>
      <c r="P1499" s="16" t="s">
        <v>316</v>
      </c>
      <c r="Q1499" s="10"/>
      <c r="R1499" s="10"/>
      <c r="S1499" s="10"/>
      <c r="T1499" s="10"/>
      <c r="U1499" s="10"/>
      <c r="V1499" s="10"/>
      <c r="W1499" s="10"/>
    </row>
    <row r="1500" ht="12.75" customHeight="1">
      <c r="A1500" s="9" t="s">
        <v>259</v>
      </c>
      <c r="B1500" s="7" t="s">
        <v>228</v>
      </c>
      <c r="C1500" s="7" t="s">
        <v>228</v>
      </c>
      <c r="D1500" s="7">
        <v>74.0</v>
      </c>
      <c r="E1500" s="8">
        <v>475.0</v>
      </c>
      <c r="F1500" s="7">
        <v>38.0</v>
      </c>
      <c r="G1500" s="14"/>
      <c r="H1500" s="12"/>
      <c r="I1500" s="7" t="s">
        <v>275</v>
      </c>
      <c r="J1500" s="12"/>
      <c r="K1500" s="10"/>
      <c r="L1500" s="10"/>
      <c r="M1500" s="10"/>
      <c r="N1500" s="10"/>
      <c r="O1500" s="16" t="s">
        <v>294</v>
      </c>
      <c r="P1500" s="16" t="s">
        <v>295</v>
      </c>
      <c r="Q1500" s="10"/>
      <c r="R1500" s="10"/>
      <c r="S1500" s="10"/>
      <c r="T1500" s="10"/>
      <c r="U1500" s="10"/>
      <c r="V1500" s="10"/>
      <c r="W1500" s="10"/>
    </row>
    <row r="1501" ht="12.75" customHeight="1">
      <c r="A1501" s="9" t="s">
        <v>286</v>
      </c>
      <c r="B1501" s="7" t="s">
        <v>228</v>
      </c>
      <c r="C1501" s="7" t="s">
        <v>228</v>
      </c>
      <c r="D1501" s="7">
        <v>74.0</v>
      </c>
      <c r="E1501" s="8">
        <v>48.0</v>
      </c>
      <c r="F1501" s="7">
        <v>42.0</v>
      </c>
      <c r="G1501" s="14"/>
      <c r="H1501" s="12"/>
      <c r="I1501" s="7" t="s">
        <v>275</v>
      </c>
      <c r="J1501" s="12"/>
      <c r="K1501" s="10"/>
      <c r="L1501" s="10"/>
      <c r="M1501" s="10"/>
      <c r="N1501" s="10"/>
      <c r="O1501" s="16" t="s">
        <v>317</v>
      </c>
      <c r="P1501" s="16" t="s">
        <v>231</v>
      </c>
      <c r="Q1501" s="10"/>
      <c r="R1501" s="10"/>
      <c r="S1501" s="10"/>
      <c r="T1501" s="10"/>
      <c r="U1501" s="10"/>
      <c r="V1501" s="10"/>
      <c r="W1501" s="10"/>
    </row>
    <row r="1502" ht="12.75" customHeight="1">
      <c r="A1502" s="9" t="s">
        <v>312</v>
      </c>
      <c r="B1502" s="7" t="s">
        <v>228</v>
      </c>
      <c r="C1502" s="7" t="s">
        <v>228</v>
      </c>
      <c r="D1502" s="7">
        <v>75.0</v>
      </c>
      <c r="E1502" s="8">
        <v>41.0</v>
      </c>
      <c r="F1502" s="7">
        <v>38.0</v>
      </c>
      <c r="G1502" s="14"/>
      <c r="H1502" s="12"/>
      <c r="I1502" s="7" t="s">
        <v>275</v>
      </c>
      <c r="J1502" s="12"/>
      <c r="K1502" s="10"/>
      <c r="L1502" s="10"/>
      <c r="M1502" s="10"/>
      <c r="N1502" s="10"/>
      <c r="O1502" s="16" t="s">
        <v>239</v>
      </c>
      <c r="P1502" s="16" t="s">
        <v>318</v>
      </c>
      <c r="Q1502" s="10"/>
      <c r="R1502" s="10"/>
      <c r="S1502" s="10"/>
      <c r="T1502" s="10"/>
      <c r="U1502" s="10"/>
      <c r="V1502" s="10"/>
      <c r="W1502" s="10"/>
    </row>
    <row r="1503" ht="12.75" customHeight="1">
      <c r="A1503" s="9" t="s">
        <v>319</v>
      </c>
      <c r="B1503" s="7" t="s">
        <v>228</v>
      </c>
      <c r="C1503" s="7" t="s">
        <v>228</v>
      </c>
      <c r="D1503" s="7">
        <v>75.0</v>
      </c>
      <c r="E1503" s="8">
        <v>42.0</v>
      </c>
      <c r="F1503" s="7">
        <v>38.0</v>
      </c>
      <c r="G1503" s="14"/>
      <c r="H1503" s="12"/>
      <c r="I1503" s="7" t="s">
        <v>275</v>
      </c>
      <c r="J1503" s="12"/>
      <c r="K1503" s="10"/>
      <c r="L1503" s="10"/>
      <c r="M1503" s="10"/>
      <c r="N1503" s="10"/>
      <c r="O1503" s="16" t="s">
        <v>320</v>
      </c>
      <c r="P1503" s="16" t="s">
        <v>321</v>
      </c>
      <c r="Q1503" s="10"/>
      <c r="R1503" s="10"/>
      <c r="S1503" s="10"/>
      <c r="T1503" s="10"/>
      <c r="U1503" s="10"/>
      <c r="V1503" s="10"/>
      <c r="W1503" s="10"/>
    </row>
    <row r="1504" ht="12.75" customHeight="1">
      <c r="A1504" s="9" t="s">
        <v>290</v>
      </c>
      <c r="B1504" s="7" t="s">
        <v>228</v>
      </c>
      <c r="C1504" s="7" t="s">
        <v>228</v>
      </c>
      <c r="D1504" s="7">
        <v>75.0</v>
      </c>
      <c r="E1504" s="8">
        <v>46.0</v>
      </c>
      <c r="F1504" s="7">
        <v>36.0</v>
      </c>
      <c r="G1504" s="14"/>
      <c r="H1504" s="12"/>
      <c r="I1504" s="7" t="s">
        <v>275</v>
      </c>
      <c r="J1504" s="12"/>
      <c r="K1504" s="10"/>
      <c r="L1504" s="10"/>
      <c r="M1504" s="10"/>
      <c r="N1504" s="10"/>
      <c r="O1504" s="16" t="s">
        <v>322</v>
      </c>
      <c r="P1504" s="16" t="s">
        <v>277</v>
      </c>
      <c r="Q1504" s="10"/>
      <c r="R1504" s="10"/>
      <c r="S1504" s="10"/>
      <c r="T1504" s="10"/>
      <c r="U1504" s="10"/>
      <c r="V1504" s="10"/>
      <c r="W1504" s="10"/>
    </row>
    <row r="1505" ht="12.75" customHeight="1">
      <c r="A1505" s="9" t="s">
        <v>296</v>
      </c>
      <c r="B1505" s="7" t="s">
        <v>228</v>
      </c>
      <c r="C1505" s="7" t="s">
        <v>228</v>
      </c>
      <c r="D1505" s="7">
        <v>75.0</v>
      </c>
      <c r="E1505" s="8">
        <v>48.0</v>
      </c>
      <c r="F1505" s="7">
        <v>38.0</v>
      </c>
      <c r="G1505" s="14"/>
      <c r="H1505" s="12"/>
      <c r="I1505" s="7" t="s">
        <v>275</v>
      </c>
      <c r="J1505" s="12"/>
      <c r="K1505" s="10"/>
      <c r="L1505" s="10"/>
      <c r="M1505" s="10"/>
      <c r="N1505" s="10"/>
      <c r="O1505" s="16" t="s">
        <v>236</v>
      </c>
      <c r="P1505" s="16" t="s">
        <v>323</v>
      </c>
      <c r="Q1505" s="10"/>
      <c r="R1505" s="10"/>
      <c r="S1505" s="10"/>
      <c r="T1505" s="10"/>
      <c r="U1505" s="10"/>
      <c r="V1505" s="10"/>
      <c r="W1505" s="10"/>
    </row>
    <row r="1506" ht="12.75" customHeight="1">
      <c r="A1506" s="9" t="s">
        <v>324</v>
      </c>
      <c r="B1506" s="7" t="s">
        <v>228</v>
      </c>
      <c r="C1506" s="7" t="s">
        <v>228</v>
      </c>
      <c r="D1506" s="7">
        <v>75.0</v>
      </c>
      <c r="E1506" s="8">
        <v>51.0</v>
      </c>
      <c r="F1506" s="7">
        <v>4.0</v>
      </c>
      <c r="G1506" s="14"/>
      <c r="H1506" s="12"/>
      <c r="I1506" s="7" t="s">
        <v>275</v>
      </c>
      <c r="J1506" s="12"/>
      <c r="K1506" s="10"/>
      <c r="L1506" s="10"/>
      <c r="M1506" s="10"/>
      <c r="N1506" s="10"/>
      <c r="O1506" s="16" t="s">
        <v>322</v>
      </c>
      <c r="P1506" s="16" t="s">
        <v>325</v>
      </c>
      <c r="Q1506" s="10"/>
      <c r="R1506" s="10"/>
      <c r="S1506" s="10"/>
      <c r="T1506" s="10"/>
      <c r="U1506" s="10"/>
      <c r="V1506" s="10"/>
      <c r="W1506" s="10"/>
    </row>
    <row r="1507" ht="12.75" customHeight="1">
      <c r="A1507" s="9" t="s">
        <v>326</v>
      </c>
      <c r="B1507" s="7" t="s">
        <v>228</v>
      </c>
      <c r="C1507" s="7" t="s">
        <v>228</v>
      </c>
      <c r="D1507" s="7">
        <v>75.0</v>
      </c>
      <c r="E1507" s="8">
        <v>51.0</v>
      </c>
      <c r="F1507" s="7">
        <v>38.0</v>
      </c>
      <c r="G1507" s="14"/>
      <c r="H1507" s="12"/>
      <c r="I1507" s="7" t="s">
        <v>275</v>
      </c>
      <c r="J1507" s="12"/>
      <c r="K1507" s="10"/>
      <c r="L1507" s="10"/>
      <c r="M1507" s="10"/>
      <c r="N1507" s="10"/>
      <c r="O1507" s="16" t="s">
        <v>327</v>
      </c>
      <c r="P1507" s="16" t="s">
        <v>328</v>
      </c>
      <c r="Q1507" s="10"/>
      <c r="R1507" s="10"/>
      <c r="S1507" s="10"/>
      <c r="T1507" s="10"/>
      <c r="U1507" s="10"/>
      <c r="V1507" s="10"/>
      <c r="W1507" s="10"/>
    </row>
    <row r="1508" ht="12.75" customHeight="1">
      <c r="A1508" s="9" t="s">
        <v>329</v>
      </c>
      <c r="B1508" s="7" t="s">
        <v>228</v>
      </c>
      <c r="C1508" s="7" t="s">
        <v>228</v>
      </c>
      <c r="D1508" s="7">
        <v>76.0</v>
      </c>
      <c r="E1508" s="8">
        <v>41.0</v>
      </c>
      <c r="F1508" s="7">
        <v>38.0</v>
      </c>
      <c r="G1508" s="14"/>
      <c r="H1508" s="12"/>
      <c r="I1508" s="7" t="s">
        <v>275</v>
      </c>
      <c r="J1508" s="12"/>
      <c r="K1508" s="10"/>
      <c r="L1508" s="10"/>
      <c r="M1508" s="10"/>
      <c r="N1508" s="10"/>
      <c r="O1508" s="16" t="s">
        <v>330</v>
      </c>
      <c r="P1508" s="16" t="s">
        <v>277</v>
      </c>
      <c r="Q1508" s="10"/>
      <c r="R1508" s="10"/>
      <c r="S1508" s="10"/>
      <c r="T1508" s="10"/>
      <c r="U1508" s="10"/>
      <c r="V1508" s="10"/>
      <c r="W1508" s="10"/>
    </row>
    <row r="1509" ht="12.75" customHeight="1">
      <c r="A1509" s="9" t="s">
        <v>308</v>
      </c>
      <c r="B1509" s="7" t="s">
        <v>228</v>
      </c>
      <c r="C1509" s="7" t="s">
        <v>228</v>
      </c>
      <c r="D1509" s="7">
        <v>76.0</v>
      </c>
      <c r="E1509" s="8">
        <v>45.0</v>
      </c>
      <c r="F1509" s="7">
        <v>36.0</v>
      </c>
      <c r="G1509" s="14"/>
      <c r="H1509" s="12"/>
      <c r="I1509" s="7" t="s">
        <v>275</v>
      </c>
      <c r="J1509" s="12"/>
      <c r="K1509" s="10"/>
      <c r="L1509" s="10"/>
      <c r="M1509" s="10"/>
      <c r="N1509" s="10"/>
      <c r="O1509" s="16" t="s">
        <v>256</v>
      </c>
      <c r="P1509" s="16" t="s">
        <v>309</v>
      </c>
      <c r="Q1509" s="10"/>
      <c r="R1509" s="10"/>
      <c r="S1509" s="10"/>
      <c r="T1509" s="10"/>
      <c r="U1509" s="10"/>
      <c r="V1509" s="10"/>
      <c r="W1509" s="10"/>
    </row>
    <row r="1510" ht="12.75" customHeight="1">
      <c r="A1510" s="9" t="s">
        <v>331</v>
      </c>
      <c r="B1510" s="7" t="s">
        <v>228</v>
      </c>
      <c r="C1510" s="7" t="s">
        <v>228</v>
      </c>
      <c r="D1510" s="7">
        <v>76.0</v>
      </c>
      <c r="E1510" s="8">
        <v>47.0</v>
      </c>
      <c r="F1510" s="7">
        <v>39.0</v>
      </c>
      <c r="G1510" s="14"/>
      <c r="H1510" s="12"/>
      <c r="I1510" s="7" t="s">
        <v>275</v>
      </c>
      <c r="J1510" s="12"/>
      <c r="K1510" s="10"/>
      <c r="L1510" s="10"/>
      <c r="M1510" s="10"/>
      <c r="N1510" s="10"/>
      <c r="O1510" s="16" t="s">
        <v>230</v>
      </c>
      <c r="P1510" s="16" t="s">
        <v>332</v>
      </c>
      <c r="Q1510" s="10"/>
      <c r="R1510" s="10"/>
      <c r="S1510" s="10"/>
      <c r="T1510" s="10"/>
      <c r="U1510" s="10"/>
      <c r="V1510" s="10"/>
      <c r="W1510" s="10"/>
    </row>
    <row r="1511" ht="12.75" customHeight="1">
      <c r="A1511" s="9" t="s">
        <v>296</v>
      </c>
      <c r="B1511" s="7" t="s">
        <v>228</v>
      </c>
      <c r="C1511" s="7" t="s">
        <v>228</v>
      </c>
      <c r="D1511" s="7">
        <v>76.0</v>
      </c>
      <c r="E1511" s="8">
        <v>5.0</v>
      </c>
      <c r="F1511" s="7">
        <v>4.0</v>
      </c>
      <c r="G1511" s="14"/>
      <c r="H1511" s="12"/>
      <c r="I1511" s="7" t="s">
        <v>275</v>
      </c>
      <c r="J1511" s="12"/>
      <c r="K1511" s="10"/>
      <c r="L1511" s="10"/>
      <c r="M1511" s="10"/>
      <c r="N1511" s="10"/>
      <c r="O1511" s="16" t="s">
        <v>333</v>
      </c>
      <c r="P1511" s="16" t="s">
        <v>334</v>
      </c>
      <c r="Q1511" s="10"/>
      <c r="R1511" s="10"/>
      <c r="S1511" s="10"/>
      <c r="T1511" s="10"/>
      <c r="U1511" s="10"/>
      <c r="V1511" s="10"/>
      <c r="W1511" s="10"/>
    </row>
    <row r="1512" ht="12.75" customHeight="1">
      <c r="A1512" s="9" t="s">
        <v>335</v>
      </c>
      <c r="B1512" s="7" t="s">
        <v>228</v>
      </c>
      <c r="C1512" s="7" t="s">
        <v>228</v>
      </c>
      <c r="D1512" s="7">
        <v>76.0</v>
      </c>
      <c r="E1512" s="8">
        <v>5.0</v>
      </c>
      <c r="F1512" s="7">
        <v>4.0</v>
      </c>
      <c r="G1512" s="14"/>
      <c r="H1512" s="12"/>
      <c r="I1512" s="7" t="s">
        <v>275</v>
      </c>
      <c r="J1512" s="12"/>
      <c r="K1512" s="10"/>
      <c r="L1512" s="10"/>
      <c r="M1512" s="10"/>
      <c r="N1512" s="10"/>
      <c r="O1512" s="16" t="s">
        <v>336</v>
      </c>
      <c r="P1512" s="16" t="s">
        <v>337</v>
      </c>
      <c r="Q1512" s="10"/>
      <c r="R1512" s="10"/>
      <c r="S1512" s="10"/>
      <c r="T1512" s="10"/>
      <c r="U1512" s="10"/>
      <c r="V1512" s="10"/>
      <c r="W1512" s="10"/>
    </row>
    <row r="1513" ht="12.75" customHeight="1">
      <c r="A1513" s="9" t="s">
        <v>253</v>
      </c>
      <c r="B1513" s="7" t="s">
        <v>228</v>
      </c>
      <c r="C1513" s="7" t="s">
        <v>228</v>
      </c>
      <c r="D1513" s="7">
        <v>77.0</v>
      </c>
      <c r="E1513" s="8">
        <v>47.0</v>
      </c>
      <c r="F1513" s="7">
        <v>4.0</v>
      </c>
      <c r="G1513" s="14"/>
      <c r="H1513" s="12"/>
      <c r="I1513" s="7" t="s">
        <v>275</v>
      </c>
      <c r="J1513" s="12"/>
      <c r="K1513" s="10"/>
      <c r="L1513" s="10"/>
      <c r="M1513" s="10"/>
      <c r="N1513" s="10"/>
      <c r="O1513" s="16" t="s">
        <v>281</v>
      </c>
      <c r="P1513" s="16" t="s">
        <v>282</v>
      </c>
      <c r="Q1513" s="10"/>
      <c r="R1513" s="10"/>
      <c r="S1513" s="10"/>
      <c r="T1513" s="10"/>
      <c r="U1513" s="10"/>
      <c r="V1513" s="10"/>
      <c r="W1513" s="10"/>
    </row>
    <row r="1514" ht="12.75" customHeight="1">
      <c r="A1514" s="9" t="s">
        <v>241</v>
      </c>
      <c r="B1514" s="7" t="s">
        <v>228</v>
      </c>
      <c r="C1514" s="7" t="s">
        <v>228</v>
      </c>
      <c r="D1514" s="7">
        <v>77.0</v>
      </c>
      <c r="E1514" s="8">
        <v>5.0</v>
      </c>
      <c r="F1514" s="7">
        <v>38.0</v>
      </c>
      <c r="G1514" s="14"/>
      <c r="H1514" s="12"/>
      <c r="I1514" s="7" t="s">
        <v>275</v>
      </c>
      <c r="J1514" s="12"/>
      <c r="K1514" s="10"/>
      <c r="L1514" s="10"/>
      <c r="M1514" s="10"/>
      <c r="N1514" s="10"/>
      <c r="O1514" s="16" t="s">
        <v>247</v>
      </c>
      <c r="P1514" s="16" t="s">
        <v>338</v>
      </c>
      <c r="Q1514" s="10"/>
      <c r="R1514" s="10"/>
      <c r="S1514" s="10"/>
      <c r="T1514" s="10"/>
      <c r="U1514" s="10"/>
      <c r="V1514" s="10"/>
      <c r="W1514" s="10"/>
    </row>
    <row r="1515" ht="12.75" customHeight="1">
      <c r="A1515" s="9" t="s">
        <v>339</v>
      </c>
      <c r="B1515" s="7" t="s">
        <v>228</v>
      </c>
      <c r="C1515" s="7" t="s">
        <v>228</v>
      </c>
      <c r="D1515" s="7">
        <v>77.0</v>
      </c>
      <c r="E1515" s="8">
        <v>5.0</v>
      </c>
      <c r="F1515" s="7">
        <v>4.0</v>
      </c>
      <c r="G1515" s="14"/>
      <c r="H1515" s="12"/>
      <c r="I1515" s="7" t="s">
        <v>275</v>
      </c>
      <c r="J1515" s="12"/>
      <c r="K1515" s="10"/>
      <c r="L1515" s="10"/>
      <c r="M1515" s="10"/>
      <c r="N1515" s="10"/>
      <c r="O1515" s="16" t="s">
        <v>239</v>
      </c>
      <c r="P1515" s="16" t="s">
        <v>340</v>
      </c>
      <c r="Q1515" s="10"/>
      <c r="R1515" s="10"/>
      <c r="S1515" s="10"/>
      <c r="T1515" s="10"/>
      <c r="U1515" s="10"/>
      <c r="V1515" s="10"/>
      <c r="W1515" s="10"/>
    </row>
    <row r="1516" ht="12.75" customHeight="1">
      <c r="A1516" s="9" t="s">
        <v>278</v>
      </c>
      <c r="B1516" s="7" t="s">
        <v>228</v>
      </c>
      <c r="C1516" s="7" t="s">
        <v>228</v>
      </c>
      <c r="D1516" s="7">
        <v>77.0</v>
      </c>
      <c r="E1516" s="8">
        <v>55.0</v>
      </c>
      <c r="F1516" s="7">
        <v>4.0</v>
      </c>
      <c r="G1516" s="14"/>
      <c r="H1516" s="12"/>
      <c r="I1516" s="7" t="s">
        <v>275</v>
      </c>
      <c r="J1516" s="12"/>
      <c r="K1516" s="10"/>
      <c r="L1516" s="10"/>
      <c r="M1516" s="10"/>
      <c r="N1516" s="10"/>
      <c r="O1516" s="16" t="s">
        <v>279</v>
      </c>
      <c r="P1516" s="16" t="s">
        <v>231</v>
      </c>
      <c r="Q1516" s="10"/>
      <c r="R1516" s="10"/>
      <c r="S1516" s="10"/>
      <c r="T1516" s="10"/>
      <c r="U1516" s="10"/>
      <c r="V1516" s="10"/>
      <c r="W1516" s="10"/>
    </row>
    <row r="1517" ht="12.75" customHeight="1">
      <c r="A1517" s="9" t="s">
        <v>341</v>
      </c>
      <c r="B1517" s="7" t="s">
        <v>228</v>
      </c>
      <c r="C1517" s="7" t="s">
        <v>228</v>
      </c>
      <c r="D1517" s="7">
        <v>78.0</v>
      </c>
      <c r="E1517" s="8">
        <v>48.0</v>
      </c>
      <c r="F1517" s="7">
        <v>39.0</v>
      </c>
      <c r="G1517" s="14"/>
      <c r="H1517" s="12"/>
      <c r="I1517" s="7" t="s">
        <v>275</v>
      </c>
      <c r="J1517" s="12"/>
      <c r="K1517" s="10"/>
      <c r="L1517" s="10"/>
      <c r="M1517" s="10"/>
      <c r="N1517" s="10"/>
      <c r="O1517" s="16" t="s">
        <v>342</v>
      </c>
      <c r="P1517" s="16" t="s">
        <v>343</v>
      </c>
      <c r="Q1517" s="10"/>
      <c r="R1517" s="10"/>
      <c r="S1517" s="10"/>
      <c r="T1517" s="10"/>
      <c r="U1517" s="10"/>
      <c r="V1517" s="10"/>
      <c r="W1517" s="10"/>
    </row>
    <row r="1518" ht="12.75" customHeight="1">
      <c r="A1518" s="9" t="s">
        <v>324</v>
      </c>
      <c r="B1518" s="7" t="s">
        <v>228</v>
      </c>
      <c r="C1518" s="7" t="s">
        <v>228</v>
      </c>
      <c r="D1518" s="7">
        <v>78.0</v>
      </c>
      <c r="E1518" s="8">
        <v>51.0</v>
      </c>
      <c r="F1518" s="7">
        <v>38.0</v>
      </c>
      <c r="G1518" s="14"/>
      <c r="H1518" s="12"/>
      <c r="I1518" s="7" t="s">
        <v>275</v>
      </c>
      <c r="J1518" s="12"/>
      <c r="K1518" s="10"/>
      <c r="L1518" s="10"/>
      <c r="M1518" s="10"/>
      <c r="N1518" s="10"/>
      <c r="O1518" s="16" t="s">
        <v>322</v>
      </c>
      <c r="P1518" s="16" t="s">
        <v>344</v>
      </c>
      <c r="Q1518" s="10"/>
      <c r="R1518" s="10"/>
      <c r="S1518" s="10"/>
      <c r="T1518" s="10"/>
      <c r="U1518" s="10"/>
      <c r="V1518" s="10"/>
      <c r="W1518" s="10"/>
    </row>
    <row r="1519" ht="12.75" customHeight="1">
      <c r="A1519" s="9" t="s">
        <v>331</v>
      </c>
      <c r="B1519" s="7" t="s">
        <v>228</v>
      </c>
      <c r="C1519" s="7" t="s">
        <v>228</v>
      </c>
      <c r="D1519" s="7">
        <v>78.0</v>
      </c>
      <c r="E1519" s="8">
        <v>53.0</v>
      </c>
      <c r="F1519" s="7">
        <v>42.0</v>
      </c>
      <c r="G1519" s="14"/>
      <c r="H1519" s="12"/>
      <c r="I1519" s="7" t="s">
        <v>275</v>
      </c>
      <c r="J1519" s="12"/>
      <c r="K1519" s="10"/>
      <c r="L1519" s="10"/>
      <c r="M1519" s="10"/>
      <c r="N1519" s="10"/>
      <c r="O1519" s="16" t="s">
        <v>230</v>
      </c>
      <c r="P1519" s="16" t="s">
        <v>332</v>
      </c>
      <c r="Q1519" s="10"/>
      <c r="R1519" s="10"/>
      <c r="S1519" s="10"/>
      <c r="T1519" s="10"/>
      <c r="U1519" s="10"/>
      <c r="V1519" s="10"/>
      <c r="W1519" s="10"/>
    </row>
    <row r="1520" ht="12.75" customHeight="1">
      <c r="A1520" s="9" t="s">
        <v>345</v>
      </c>
      <c r="B1520" s="7" t="s">
        <v>228</v>
      </c>
      <c r="C1520" s="7" t="s">
        <v>228</v>
      </c>
      <c r="D1520" s="7">
        <v>78.0</v>
      </c>
      <c r="E1520" s="8">
        <v>56.0</v>
      </c>
      <c r="F1520" s="7">
        <v>4.0</v>
      </c>
      <c r="G1520" s="14"/>
      <c r="H1520" s="12"/>
      <c r="I1520" s="7" t="s">
        <v>275</v>
      </c>
      <c r="J1520" s="12"/>
      <c r="K1520" s="10"/>
      <c r="L1520" s="10"/>
      <c r="M1520" s="10"/>
      <c r="N1520" s="10"/>
      <c r="O1520" s="16" t="s">
        <v>346</v>
      </c>
      <c r="P1520" s="16" t="s">
        <v>347</v>
      </c>
      <c r="Q1520" s="10"/>
      <c r="R1520" s="10"/>
      <c r="S1520" s="10"/>
      <c r="T1520" s="10"/>
      <c r="U1520" s="10"/>
      <c r="V1520" s="10"/>
      <c r="W1520" s="10"/>
    </row>
    <row r="1521" ht="12.75" customHeight="1">
      <c r="A1521" s="9" t="s">
        <v>290</v>
      </c>
      <c r="B1521" s="7" t="s">
        <v>228</v>
      </c>
      <c r="C1521" s="7" t="s">
        <v>228</v>
      </c>
      <c r="D1521" s="7">
        <v>79.0</v>
      </c>
      <c r="E1521" s="8">
        <v>6.0</v>
      </c>
      <c r="F1521" s="7">
        <v>43.0</v>
      </c>
      <c r="G1521" s="14"/>
      <c r="H1521" s="12"/>
      <c r="I1521" s="7" t="s">
        <v>275</v>
      </c>
      <c r="J1521" s="12"/>
      <c r="K1521" s="10"/>
      <c r="L1521" s="10"/>
      <c r="M1521" s="10"/>
      <c r="N1521" s="10"/>
      <c r="O1521" s="16" t="s">
        <v>348</v>
      </c>
      <c r="P1521" s="16" t="s">
        <v>302</v>
      </c>
      <c r="Q1521" s="10"/>
      <c r="R1521" s="10"/>
      <c r="S1521" s="10"/>
      <c r="T1521" s="10"/>
      <c r="U1521" s="10"/>
      <c r="V1521" s="10"/>
      <c r="W1521" s="10"/>
    </row>
    <row r="1522" ht="12.75" customHeight="1">
      <c r="A1522" s="9" t="s">
        <v>314</v>
      </c>
      <c r="B1522" s="7" t="s">
        <v>228</v>
      </c>
      <c r="C1522" s="7" t="s">
        <v>228</v>
      </c>
      <c r="D1522" s="7">
        <v>8.0</v>
      </c>
      <c r="E1522" s="8">
        <v>59.0</v>
      </c>
      <c r="F1522" s="7">
        <v>4.0</v>
      </c>
      <c r="G1522" s="14"/>
      <c r="H1522" s="12"/>
      <c r="I1522" s="7" t="s">
        <v>275</v>
      </c>
      <c r="J1522" s="12"/>
      <c r="K1522" s="10"/>
      <c r="L1522" s="10"/>
      <c r="M1522" s="10"/>
      <c r="N1522" s="10"/>
      <c r="O1522" s="16" t="s">
        <v>349</v>
      </c>
      <c r="P1522" s="16" t="s">
        <v>250</v>
      </c>
      <c r="Q1522" s="10"/>
      <c r="R1522" s="10"/>
      <c r="S1522" s="10"/>
      <c r="T1522" s="10"/>
      <c r="U1522" s="10"/>
      <c r="V1522" s="10"/>
      <c r="W1522" s="10"/>
    </row>
    <row r="1523" ht="12.75" customHeight="1">
      <c r="A1523" s="9" t="s">
        <v>278</v>
      </c>
      <c r="B1523" s="7" t="s">
        <v>228</v>
      </c>
      <c r="C1523" s="7" t="s">
        <v>228</v>
      </c>
      <c r="D1523" s="7">
        <v>81.0</v>
      </c>
      <c r="E1523" s="8">
        <v>6.0</v>
      </c>
      <c r="F1523" s="7">
        <v>42.0</v>
      </c>
      <c r="G1523" s="14"/>
      <c r="H1523" s="12"/>
      <c r="I1523" s="7" t="s">
        <v>275</v>
      </c>
      <c r="J1523" s="12"/>
      <c r="K1523" s="10"/>
      <c r="L1523" s="10"/>
      <c r="M1523" s="10"/>
      <c r="N1523" s="10"/>
      <c r="O1523" s="16" t="s">
        <v>239</v>
      </c>
      <c r="P1523" s="16" t="s">
        <v>350</v>
      </c>
      <c r="Q1523" s="10"/>
      <c r="R1523" s="10"/>
      <c r="S1523" s="10"/>
      <c r="T1523" s="10"/>
      <c r="U1523" s="10"/>
      <c r="V1523" s="10"/>
      <c r="W1523" s="10"/>
    </row>
    <row r="1524" ht="12.75" customHeight="1">
      <c r="A1524" s="9" t="s">
        <v>274</v>
      </c>
      <c r="B1524" s="7" t="s">
        <v>228</v>
      </c>
      <c r="C1524" s="7" t="s">
        <v>228</v>
      </c>
      <c r="D1524" s="7">
        <v>82.0</v>
      </c>
      <c r="E1524" s="8">
        <v>585.0</v>
      </c>
      <c r="F1524" s="7">
        <v>4.0</v>
      </c>
      <c r="G1524" s="14"/>
      <c r="H1524" s="12"/>
      <c r="I1524" s="7" t="s">
        <v>275</v>
      </c>
      <c r="J1524" s="12"/>
      <c r="K1524" s="10"/>
      <c r="L1524" s="10"/>
      <c r="M1524" s="10"/>
      <c r="N1524" s="10"/>
      <c r="O1524" s="16" t="s">
        <v>351</v>
      </c>
      <c r="P1524" s="16" t="s">
        <v>344</v>
      </c>
      <c r="Q1524" s="10"/>
      <c r="R1524" s="10"/>
      <c r="S1524" s="10"/>
      <c r="T1524" s="10"/>
      <c r="U1524" s="10"/>
      <c r="V1524" s="10"/>
      <c r="W1524" s="10"/>
    </row>
    <row r="1525" ht="12.75" customHeight="1">
      <c r="A1525" s="9" t="s">
        <v>312</v>
      </c>
      <c r="B1525" s="7" t="s">
        <v>228</v>
      </c>
      <c r="C1525" s="7" t="s">
        <v>228</v>
      </c>
      <c r="D1525" s="7">
        <v>84.0</v>
      </c>
      <c r="E1525" s="8">
        <v>59.0</v>
      </c>
      <c r="F1525" s="7">
        <v>42.0</v>
      </c>
      <c r="G1525" s="14"/>
      <c r="H1525" s="12"/>
      <c r="I1525" s="7" t="s">
        <v>275</v>
      </c>
      <c r="J1525" s="12"/>
      <c r="K1525" s="10"/>
      <c r="L1525" s="10"/>
      <c r="M1525" s="10"/>
      <c r="N1525" s="10"/>
      <c r="O1525" s="16" t="s">
        <v>239</v>
      </c>
      <c r="P1525" s="16" t="s">
        <v>318</v>
      </c>
      <c r="Q1525" s="10"/>
      <c r="R1525" s="10"/>
      <c r="S1525" s="10"/>
      <c r="T1525" s="10"/>
      <c r="U1525" s="10"/>
      <c r="V1525" s="10"/>
      <c r="W1525" s="10"/>
    </row>
    <row r="1526" ht="12.75" customHeight="1">
      <c r="A1526" s="9" t="s">
        <v>352</v>
      </c>
      <c r="B1526" s="7" t="s">
        <v>228</v>
      </c>
      <c r="C1526" s="7" t="s">
        <v>228</v>
      </c>
      <c r="D1526" s="7"/>
      <c r="E1526" s="8">
        <v>4.0</v>
      </c>
      <c r="F1526" s="7"/>
      <c r="G1526" s="14"/>
      <c r="H1526" s="12"/>
      <c r="I1526" s="7" t="s">
        <v>275</v>
      </c>
      <c r="J1526" s="12"/>
      <c r="K1526" s="10"/>
      <c r="L1526" s="10"/>
      <c r="M1526" s="10"/>
      <c r="N1526" s="10"/>
      <c r="O1526" s="16" t="s">
        <v>353</v>
      </c>
      <c r="P1526" s="16" t="s">
        <v>354</v>
      </c>
      <c r="Q1526" s="10"/>
      <c r="R1526" s="10"/>
      <c r="S1526" s="10"/>
      <c r="T1526" s="10"/>
      <c r="U1526" s="10"/>
      <c r="V1526" s="10"/>
      <c r="W1526" s="10"/>
    </row>
    <row r="1527" ht="12.75" customHeight="1">
      <c r="A1527" s="9" t="s">
        <v>355</v>
      </c>
      <c r="B1527" s="7" t="s">
        <v>228</v>
      </c>
      <c r="C1527" s="7" t="s">
        <v>228</v>
      </c>
      <c r="D1527" s="7"/>
      <c r="E1527" s="8">
        <v>4.0</v>
      </c>
      <c r="F1527" s="7"/>
      <c r="G1527" s="14"/>
      <c r="H1527" s="12"/>
      <c r="I1527" s="7" t="s">
        <v>275</v>
      </c>
      <c r="J1527" s="12"/>
      <c r="K1527" s="10"/>
      <c r="L1527" s="10"/>
      <c r="M1527" s="10"/>
      <c r="N1527" s="10"/>
      <c r="O1527" s="16" t="s">
        <v>356</v>
      </c>
      <c r="P1527" s="16" t="s">
        <v>357</v>
      </c>
      <c r="Q1527" s="10"/>
      <c r="R1527" s="10"/>
      <c r="S1527" s="10"/>
      <c r="T1527" s="10"/>
      <c r="U1527" s="10"/>
      <c r="V1527" s="10"/>
      <c r="W1527" s="10"/>
    </row>
    <row r="1528" ht="12.75" customHeight="1">
      <c r="A1528" s="9" t="s">
        <v>358</v>
      </c>
      <c r="B1528" s="7" t="s">
        <v>228</v>
      </c>
      <c r="C1528" s="7" t="s">
        <v>228</v>
      </c>
      <c r="D1528" s="7"/>
      <c r="E1528" s="8">
        <v>41.0</v>
      </c>
      <c r="F1528" s="7"/>
      <c r="G1528" s="14"/>
      <c r="H1528" s="12"/>
      <c r="I1528" s="7" t="s">
        <v>275</v>
      </c>
      <c r="J1528" s="12"/>
      <c r="K1528" s="10"/>
      <c r="L1528" s="10"/>
      <c r="M1528" s="10"/>
      <c r="N1528" s="10"/>
      <c r="O1528" s="16" t="s">
        <v>284</v>
      </c>
      <c r="P1528" s="16" t="s">
        <v>359</v>
      </c>
      <c r="Q1528" s="10"/>
      <c r="R1528" s="10"/>
      <c r="S1528" s="10"/>
      <c r="T1528" s="10"/>
      <c r="U1528" s="10"/>
      <c r="V1528" s="10"/>
      <c r="W1528" s="10"/>
    </row>
    <row r="1529" ht="12.75" customHeight="1">
      <c r="A1529" s="9" t="s">
        <v>355</v>
      </c>
      <c r="B1529" s="7" t="s">
        <v>228</v>
      </c>
      <c r="C1529" s="7" t="s">
        <v>228</v>
      </c>
      <c r="D1529" s="7"/>
      <c r="E1529" s="8">
        <v>475.0</v>
      </c>
      <c r="F1529" s="7"/>
      <c r="G1529" s="14"/>
      <c r="H1529" s="12"/>
      <c r="I1529" s="7" t="s">
        <v>275</v>
      </c>
      <c r="J1529" s="12"/>
      <c r="K1529" s="10"/>
      <c r="L1529" s="10"/>
      <c r="M1529" s="10"/>
      <c r="N1529" s="10"/>
      <c r="O1529" s="16" t="s">
        <v>360</v>
      </c>
      <c r="P1529" s="16" t="s">
        <v>361</v>
      </c>
      <c r="Q1529" s="10"/>
      <c r="R1529" s="10"/>
      <c r="S1529" s="10"/>
      <c r="T1529" s="10"/>
      <c r="U1529" s="10"/>
      <c r="V1529" s="10"/>
      <c r="W1529" s="10"/>
    </row>
    <row r="1530" ht="12.75" customHeight="1">
      <c r="A1530" s="9" t="s">
        <v>352</v>
      </c>
      <c r="B1530" s="7" t="s">
        <v>228</v>
      </c>
      <c r="C1530" s="7" t="s">
        <v>228</v>
      </c>
      <c r="D1530" s="7"/>
      <c r="E1530" s="8">
        <v>48.0</v>
      </c>
      <c r="F1530" s="7"/>
      <c r="G1530" s="14"/>
      <c r="H1530" s="12"/>
      <c r="I1530" s="7" t="s">
        <v>275</v>
      </c>
      <c r="J1530" s="12"/>
      <c r="K1530" s="10"/>
      <c r="L1530" s="10"/>
      <c r="M1530" s="10"/>
      <c r="N1530" s="10"/>
      <c r="O1530" s="16" t="s">
        <v>353</v>
      </c>
      <c r="P1530" s="16" t="s">
        <v>354</v>
      </c>
      <c r="Q1530" s="10"/>
      <c r="R1530" s="10"/>
      <c r="S1530" s="10"/>
      <c r="T1530" s="10"/>
      <c r="U1530" s="10"/>
      <c r="V1530" s="10"/>
      <c r="W1530" s="10"/>
    </row>
    <row r="1531" ht="12.75" customHeight="1">
      <c r="A1531" s="9" t="s">
        <v>352</v>
      </c>
      <c r="B1531" s="7" t="s">
        <v>228</v>
      </c>
      <c r="C1531" s="7" t="s">
        <v>228</v>
      </c>
      <c r="D1531" s="7"/>
      <c r="E1531" s="8">
        <v>49.0</v>
      </c>
      <c r="F1531" s="7"/>
      <c r="G1531" s="14"/>
      <c r="H1531" s="12"/>
      <c r="I1531" s="7" t="s">
        <v>275</v>
      </c>
      <c r="J1531" s="12"/>
      <c r="K1531" s="10"/>
      <c r="L1531" s="10"/>
      <c r="M1531" s="10"/>
      <c r="N1531" s="10"/>
      <c r="O1531" s="16" t="s">
        <v>353</v>
      </c>
      <c r="P1531" s="16" t="s">
        <v>354</v>
      </c>
      <c r="Q1531" s="10"/>
      <c r="R1531" s="10"/>
      <c r="S1531" s="10"/>
      <c r="T1531" s="10"/>
      <c r="U1531" s="10"/>
      <c r="V1531" s="10"/>
      <c r="W1531" s="10"/>
    </row>
    <row r="1532" ht="12.75" customHeight="1">
      <c r="A1532" s="9" t="s">
        <v>266</v>
      </c>
      <c r="B1532" s="7" t="s">
        <v>228</v>
      </c>
      <c r="C1532" s="7" t="s">
        <v>228</v>
      </c>
      <c r="D1532" s="7"/>
      <c r="E1532" s="8">
        <v>55.0</v>
      </c>
      <c r="F1532" s="7"/>
      <c r="G1532" s="14"/>
      <c r="H1532" s="12"/>
      <c r="I1532" s="7" t="s">
        <v>275</v>
      </c>
      <c r="J1532" s="12"/>
      <c r="K1532" s="10"/>
      <c r="L1532" s="10"/>
      <c r="M1532" s="10"/>
      <c r="N1532" s="10"/>
      <c r="O1532" s="16" t="s">
        <v>362</v>
      </c>
      <c r="P1532" s="16" t="s">
        <v>357</v>
      </c>
      <c r="Q1532" s="10"/>
      <c r="R1532" s="10"/>
      <c r="S1532" s="10"/>
      <c r="T1532" s="10"/>
      <c r="U1532" s="10"/>
      <c r="V1532" s="10"/>
      <c r="W1532" s="10"/>
    </row>
    <row r="1533" ht="12.75" customHeight="1">
      <c r="A1533" s="9" t="s">
        <v>269</v>
      </c>
      <c r="B1533" s="7" t="s">
        <v>228</v>
      </c>
      <c r="C1533" s="7" t="s">
        <v>228</v>
      </c>
      <c r="D1533" s="7"/>
      <c r="E1533" s="8">
        <v>66.0</v>
      </c>
      <c r="F1533" s="7"/>
      <c r="G1533" s="14"/>
      <c r="H1533" s="12"/>
      <c r="I1533" s="7" t="s">
        <v>275</v>
      </c>
      <c r="J1533" s="12"/>
      <c r="K1533" s="10"/>
      <c r="L1533" s="10"/>
      <c r="M1533" s="10"/>
      <c r="N1533" s="10"/>
      <c r="O1533" s="16" t="s">
        <v>363</v>
      </c>
      <c r="P1533" s="16" t="s">
        <v>344</v>
      </c>
      <c r="Q1533" s="10"/>
      <c r="R1533" s="10"/>
      <c r="S1533" s="10"/>
      <c r="T1533" s="10"/>
      <c r="U1533" s="10"/>
      <c r="V1533" s="10"/>
      <c r="W1533" s="10"/>
    </row>
    <row r="1534" ht="12.75" customHeight="1">
      <c r="A1534" s="9" t="s">
        <v>364</v>
      </c>
      <c r="B1534" s="8" t="s">
        <v>228</v>
      </c>
      <c r="C1534" s="7" t="s">
        <v>228</v>
      </c>
      <c r="D1534" s="7">
        <v>71.0</v>
      </c>
      <c r="E1534" s="8">
        <v>4.0</v>
      </c>
      <c r="F1534" s="7">
        <v>35.0</v>
      </c>
      <c r="G1534" s="14"/>
      <c r="H1534" s="12"/>
      <c r="I1534" s="7" t="s">
        <v>365</v>
      </c>
      <c r="J1534" s="12"/>
      <c r="K1534" s="10"/>
      <c r="L1534" s="10"/>
      <c r="M1534" s="10"/>
      <c r="N1534" s="10"/>
      <c r="O1534" s="16" t="s">
        <v>301</v>
      </c>
      <c r="P1534" s="16" t="s">
        <v>366</v>
      </c>
      <c r="Q1534" s="10"/>
      <c r="R1534" s="10"/>
      <c r="S1534" s="10"/>
      <c r="T1534" s="10"/>
      <c r="U1534" s="10"/>
      <c r="V1534" s="10"/>
      <c r="W1534" s="10"/>
    </row>
    <row r="1535" ht="12.75" customHeight="1">
      <c r="A1535" s="9" t="s">
        <v>259</v>
      </c>
      <c r="B1535" s="8" t="s">
        <v>228</v>
      </c>
      <c r="C1535" s="7" t="s">
        <v>228</v>
      </c>
      <c r="D1535" s="7">
        <v>72.0</v>
      </c>
      <c r="E1535" s="8">
        <v>39.0</v>
      </c>
      <c r="F1535" s="7">
        <v>36.0</v>
      </c>
      <c r="G1535" s="14"/>
      <c r="H1535" s="12"/>
      <c r="I1535" s="7" t="s">
        <v>365</v>
      </c>
      <c r="J1535" s="12"/>
      <c r="K1535" s="10"/>
      <c r="L1535" s="10"/>
      <c r="M1535" s="10"/>
      <c r="N1535" s="10"/>
      <c r="O1535" s="16" t="s">
        <v>367</v>
      </c>
      <c r="P1535" s="16" t="s">
        <v>368</v>
      </c>
      <c r="Q1535" s="10"/>
      <c r="R1535" s="10"/>
      <c r="S1535" s="10"/>
      <c r="T1535" s="10"/>
      <c r="U1535" s="10"/>
      <c r="V1535" s="10"/>
      <c r="W1535" s="10"/>
    </row>
    <row r="1536" ht="12.75" customHeight="1">
      <c r="A1536" s="9" t="s">
        <v>287</v>
      </c>
      <c r="B1536" s="8" t="s">
        <v>228</v>
      </c>
      <c r="C1536" s="7" t="s">
        <v>228</v>
      </c>
      <c r="D1536" s="7">
        <v>72.0</v>
      </c>
      <c r="E1536" s="8">
        <v>4.0</v>
      </c>
      <c r="F1536" s="7">
        <v>36.0</v>
      </c>
      <c r="G1536" s="14"/>
      <c r="H1536" s="12"/>
      <c r="I1536" s="7" t="s">
        <v>365</v>
      </c>
      <c r="J1536" s="12"/>
      <c r="K1536" s="10"/>
      <c r="L1536" s="10"/>
      <c r="M1536" s="10"/>
      <c r="N1536" s="10"/>
      <c r="O1536" s="16" t="s">
        <v>369</v>
      </c>
      <c r="P1536" s="16" t="s">
        <v>334</v>
      </c>
      <c r="Q1536" s="10"/>
      <c r="R1536" s="10"/>
      <c r="S1536" s="10"/>
      <c r="T1536" s="10"/>
      <c r="U1536" s="10"/>
      <c r="V1536" s="10"/>
      <c r="W1536" s="10"/>
    </row>
    <row r="1537" ht="12.75" customHeight="1">
      <c r="A1537" s="9" t="s">
        <v>370</v>
      </c>
      <c r="B1537" s="8" t="s">
        <v>228</v>
      </c>
      <c r="C1537" s="7" t="s">
        <v>228</v>
      </c>
      <c r="D1537" s="7">
        <v>73.0</v>
      </c>
      <c r="E1537" s="8">
        <v>4.0</v>
      </c>
      <c r="F1537" s="7">
        <v>35.0</v>
      </c>
      <c r="G1537" s="14"/>
      <c r="H1537" s="12"/>
      <c r="I1537" s="7" t="s">
        <v>365</v>
      </c>
      <c r="J1537" s="12"/>
      <c r="K1537" s="10"/>
      <c r="L1537" s="10"/>
      <c r="M1537" s="10"/>
      <c r="N1537" s="10"/>
      <c r="O1537" s="16" t="s">
        <v>233</v>
      </c>
      <c r="P1537" s="16" t="s">
        <v>361</v>
      </c>
      <c r="Q1537" s="10"/>
      <c r="R1537" s="10"/>
      <c r="S1537" s="10"/>
      <c r="T1537" s="10"/>
      <c r="U1537" s="10"/>
      <c r="V1537" s="10"/>
      <c r="W1537" s="10"/>
    </row>
    <row r="1538" ht="12.75" customHeight="1">
      <c r="A1538" s="9" t="s">
        <v>371</v>
      </c>
      <c r="B1538" s="8" t="s">
        <v>228</v>
      </c>
      <c r="C1538" s="7" t="s">
        <v>228</v>
      </c>
      <c r="D1538" s="7">
        <v>73.0</v>
      </c>
      <c r="E1538" s="8">
        <v>4.0</v>
      </c>
      <c r="F1538" s="7">
        <v>36.0</v>
      </c>
      <c r="G1538" s="14"/>
      <c r="H1538" s="12"/>
      <c r="I1538" s="7" t="s">
        <v>365</v>
      </c>
      <c r="J1538" s="12"/>
      <c r="K1538" s="10"/>
      <c r="L1538" s="10"/>
      <c r="M1538" s="10"/>
      <c r="N1538" s="10"/>
      <c r="O1538" s="16" t="s">
        <v>330</v>
      </c>
      <c r="P1538" s="16" t="s">
        <v>372</v>
      </c>
      <c r="Q1538" s="10"/>
      <c r="R1538" s="10"/>
      <c r="S1538" s="10"/>
      <c r="T1538" s="10"/>
      <c r="U1538" s="10"/>
      <c r="V1538" s="10"/>
      <c r="W1538" s="10"/>
    </row>
    <row r="1539" ht="12.75" customHeight="1">
      <c r="A1539" s="9" t="s">
        <v>364</v>
      </c>
      <c r="B1539" s="8" t="s">
        <v>228</v>
      </c>
      <c r="C1539" s="7" t="s">
        <v>228</v>
      </c>
      <c r="D1539" s="7">
        <v>73.0</v>
      </c>
      <c r="E1539" s="8">
        <v>425.0</v>
      </c>
      <c r="F1539" s="7">
        <v>36.0</v>
      </c>
      <c r="G1539" s="14"/>
      <c r="H1539" s="12"/>
      <c r="I1539" s="7" t="s">
        <v>365</v>
      </c>
      <c r="J1539" s="12"/>
      <c r="K1539" s="10"/>
      <c r="L1539" s="10"/>
      <c r="M1539" s="10"/>
      <c r="N1539" s="10"/>
      <c r="O1539" s="16" t="s">
        <v>373</v>
      </c>
      <c r="P1539" s="16" t="s">
        <v>374</v>
      </c>
      <c r="Q1539" s="10"/>
      <c r="R1539" s="10"/>
      <c r="S1539" s="10"/>
      <c r="T1539" s="10"/>
      <c r="U1539" s="10"/>
      <c r="V1539" s="10"/>
      <c r="W1539" s="10"/>
    </row>
    <row r="1540" ht="12.75" customHeight="1">
      <c r="A1540" s="9" t="s">
        <v>308</v>
      </c>
      <c r="B1540" s="8" t="s">
        <v>228</v>
      </c>
      <c r="C1540" s="7" t="s">
        <v>228</v>
      </c>
      <c r="D1540" s="7">
        <v>74.0</v>
      </c>
      <c r="E1540" s="8">
        <v>4.0</v>
      </c>
      <c r="F1540" s="7">
        <v>37.0</v>
      </c>
      <c r="G1540" s="14"/>
      <c r="H1540" s="12"/>
      <c r="I1540" s="7" t="s">
        <v>365</v>
      </c>
      <c r="J1540" s="12"/>
      <c r="K1540" s="10"/>
      <c r="L1540" s="10"/>
      <c r="M1540" s="10"/>
      <c r="N1540" s="10"/>
      <c r="O1540" s="16" t="s">
        <v>375</v>
      </c>
      <c r="P1540" s="16" t="s">
        <v>376</v>
      </c>
      <c r="Q1540" s="10"/>
      <c r="R1540" s="10"/>
      <c r="S1540" s="10"/>
      <c r="T1540" s="10"/>
      <c r="U1540" s="10"/>
      <c r="V1540" s="10"/>
      <c r="W1540" s="10"/>
    </row>
    <row r="1541" ht="12.75" customHeight="1">
      <c r="A1541" s="9" t="s">
        <v>241</v>
      </c>
      <c r="B1541" s="8" t="s">
        <v>228</v>
      </c>
      <c r="C1541" s="7" t="s">
        <v>228</v>
      </c>
      <c r="D1541" s="7">
        <v>75.0</v>
      </c>
      <c r="E1541" s="8">
        <v>46.0</v>
      </c>
      <c r="F1541" s="7">
        <v>38.0</v>
      </c>
      <c r="G1541" s="14"/>
      <c r="H1541" s="12"/>
      <c r="I1541" s="7" t="s">
        <v>365</v>
      </c>
      <c r="J1541" s="12"/>
      <c r="K1541" s="10"/>
      <c r="L1541" s="10"/>
      <c r="M1541" s="10"/>
      <c r="N1541" s="10"/>
      <c r="O1541" s="16" t="s">
        <v>377</v>
      </c>
      <c r="P1541" s="16" t="s">
        <v>378</v>
      </c>
      <c r="Q1541" s="10"/>
      <c r="R1541" s="10"/>
      <c r="S1541" s="10"/>
      <c r="T1541" s="10"/>
      <c r="U1541" s="10"/>
      <c r="V1541" s="10"/>
      <c r="W1541" s="10"/>
    </row>
    <row r="1542" ht="12.75" customHeight="1">
      <c r="A1542" s="9" t="s">
        <v>379</v>
      </c>
      <c r="B1542" s="8" t="s">
        <v>228</v>
      </c>
      <c r="C1542" s="7" t="s">
        <v>228</v>
      </c>
      <c r="D1542" s="7">
        <v>76.0</v>
      </c>
      <c r="E1542" s="8">
        <v>49.0</v>
      </c>
      <c r="F1542" s="7">
        <v>38.0</v>
      </c>
      <c r="G1542" s="14"/>
      <c r="H1542" s="12"/>
      <c r="I1542" s="7" t="s">
        <v>365</v>
      </c>
      <c r="J1542" s="12"/>
      <c r="K1542" s="10"/>
      <c r="L1542" s="10"/>
      <c r="M1542" s="10"/>
      <c r="N1542" s="10"/>
      <c r="O1542" s="16" t="s">
        <v>260</v>
      </c>
      <c r="P1542" s="16" t="s">
        <v>380</v>
      </c>
      <c r="Q1542" s="10"/>
      <c r="R1542" s="10"/>
      <c r="S1542" s="10"/>
      <c r="T1542" s="10"/>
      <c r="U1542" s="10"/>
      <c r="V1542" s="10"/>
      <c r="W1542" s="10"/>
    </row>
    <row r="1543" ht="12.75" customHeight="1">
      <c r="A1543" s="9" t="s">
        <v>381</v>
      </c>
      <c r="B1543" s="8" t="s">
        <v>228</v>
      </c>
      <c r="C1543" s="7" t="s">
        <v>228</v>
      </c>
      <c r="D1543" s="7">
        <v>77.0</v>
      </c>
      <c r="E1543" s="8">
        <v>5.0</v>
      </c>
      <c r="F1543" s="7">
        <v>38.0</v>
      </c>
      <c r="G1543" s="14"/>
      <c r="H1543" s="12"/>
      <c r="I1543" s="7" t="s">
        <v>365</v>
      </c>
      <c r="J1543" s="12"/>
      <c r="K1543" s="10"/>
      <c r="L1543" s="10"/>
      <c r="M1543" s="10"/>
      <c r="N1543" s="10"/>
      <c r="O1543" s="16" t="s">
        <v>382</v>
      </c>
      <c r="P1543" s="16" t="s">
        <v>383</v>
      </c>
      <c r="Q1543" s="10"/>
      <c r="R1543" s="10"/>
      <c r="S1543" s="10"/>
      <c r="T1543" s="10"/>
      <c r="U1543" s="10"/>
      <c r="V1543" s="10"/>
      <c r="W1543" s="10"/>
    </row>
    <row r="1544" ht="12.75" customHeight="1">
      <c r="A1544" s="9" t="s">
        <v>364</v>
      </c>
      <c r="B1544" s="8" t="s">
        <v>228</v>
      </c>
      <c r="C1544" s="7" t="s">
        <v>228</v>
      </c>
      <c r="D1544" s="7">
        <v>77.0</v>
      </c>
      <c r="E1544" s="8">
        <v>51.0</v>
      </c>
      <c r="F1544" s="7">
        <v>38.0</v>
      </c>
      <c r="G1544" s="14"/>
      <c r="H1544" s="12"/>
      <c r="I1544" s="7" t="s">
        <v>365</v>
      </c>
      <c r="J1544" s="12"/>
      <c r="K1544" s="10"/>
      <c r="L1544" s="10"/>
      <c r="M1544" s="10"/>
      <c r="N1544" s="10"/>
      <c r="O1544" s="16" t="s">
        <v>301</v>
      </c>
      <c r="P1544" s="16" t="s">
        <v>366</v>
      </c>
      <c r="Q1544" s="10"/>
      <c r="R1544" s="10"/>
      <c r="S1544" s="10"/>
      <c r="T1544" s="10"/>
      <c r="U1544" s="10"/>
      <c r="V1544" s="10"/>
      <c r="W1544" s="10"/>
    </row>
    <row r="1545" ht="12.75" customHeight="1">
      <c r="A1545" s="9" t="s">
        <v>341</v>
      </c>
      <c r="B1545" s="8" t="s">
        <v>228</v>
      </c>
      <c r="C1545" s="7" t="s">
        <v>228</v>
      </c>
      <c r="D1545" s="7">
        <v>78.0</v>
      </c>
      <c r="E1545" s="8">
        <v>6.0</v>
      </c>
      <c r="F1545" s="7">
        <v>4.0</v>
      </c>
      <c r="G1545" s="14"/>
      <c r="H1545" s="12"/>
      <c r="I1545" s="7" t="s">
        <v>365</v>
      </c>
      <c r="J1545" s="12"/>
      <c r="K1545" s="10"/>
      <c r="L1545" s="10"/>
      <c r="M1545" s="10"/>
      <c r="N1545" s="10"/>
      <c r="O1545" s="16" t="s">
        <v>384</v>
      </c>
      <c r="P1545" s="16" t="s">
        <v>385</v>
      </c>
      <c r="Q1545" s="10"/>
      <c r="R1545" s="10"/>
      <c r="S1545" s="10"/>
      <c r="T1545" s="10"/>
      <c r="U1545" s="10"/>
      <c r="V1545" s="10"/>
      <c r="W1545" s="10"/>
    </row>
    <row r="1546" ht="12.75" customHeight="1">
      <c r="A1546" s="9" t="s">
        <v>386</v>
      </c>
      <c r="B1546" s="8" t="s">
        <v>228</v>
      </c>
      <c r="C1546" s="7" t="s">
        <v>228</v>
      </c>
      <c r="D1546" s="7">
        <v>79.0</v>
      </c>
      <c r="E1546" s="8">
        <v>47.0</v>
      </c>
      <c r="F1546" s="7">
        <v>39.0</v>
      </c>
      <c r="G1546" s="14"/>
      <c r="H1546" s="12"/>
      <c r="I1546" s="7" t="s">
        <v>365</v>
      </c>
      <c r="J1546" s="12"/>
      <c r="K1546" s="10"/>
      <c r="L1546" s="10"/>
      <c r="M1546" s="10"/>
      <c r="N1546" s="10"/>
      <c r="O1546" s="16" t="s">
        <v>279</v>
      </c>
      <c r="P1546" s="16" t="s">
        <v>387</v>
      </c>
      <c r="Q1546" s="10"/>
      <c r="R1546" s="10"/>
      <c r="S1546" s="10"/>
      <c r="T1546" s="10"/>
      <c r="U1546" s="10"/>
      <c r="V1546" s="10"/>
      <c r="W1546" s="10"/>
    </row>
    <row r="1547" ht="12.75" customHeight="1">
      <c r="A1547" s="9" t="s">
        <v>388</v>
      </c>
      <c r="B1547" s="8" t="s">
        <v>228</v>
      </c>
      <c r="C1547" s="7" t="s">
        <v>228</v>
      </c>
      <c r="D1547" s="7">
        <v>8.0</v>
      </c>
      <c r="E1547" s="8">
        <v>59.0</v>
      </c>
      <c r="F1547" s="7">
        <v>4.0</v>
      </c>
      <c r="G1547" s="14"/>
      <c r="H1547" s="12"/>
      <c r="I1547" s="7" t="s">
        <v>365</v>
      </c>
      <c r="J1547" s="12"/>
      <c r="K1547" s="10"/>
      <c r="L1547" s="10"/>
      <c r="M1547" s="10"/>
      <c r="N1547" s="10"/>
      <c r="O1547" s="16" t="s">
        <v>348</v>
      </c>
      <c r="P1547" s="16" t="s">
        <v>389</v>
      </c>
      <c r="Q1547" s="10"/>
      <c r="R1547" s="10"/>
      <c r="S1547" s="10"/>
      <c r="T1547" s="10"/>
      <c r="U1547" s="10"/>
      <c r="V1547" s="10"/>
      <c r="W1547" s="10"/>
    </row>
    <row r="1548" ht="12.75" customHeight="1">
      <c r="A1548" s="9" t="s">
        <v>326</v>
      </c>
      <c r="B1548" s="8" t="s">
        <v>228</v>
      </c>
      <c r="C1548" s="7" t="s">
        <v>228</v>
      </c>
      <c r="D1548" s="7">
        <v>8.0</v>
      </c>
      <c r="E1548" s="8">
        <v>62.0</v>
      </c>
      <c r="F1548" s="7">
        <v>41.0</v>
      </c>
      <c r="G1548" s="14"/>
      <c r="H1548" s="12"/>
      <c r="I1548" s="7" t="s">
        <v>365</v>
      </c>
      <c r="J1548" s="12"/>
      <c r="K1548" s="10"/>
      <c r="L1548" s="10"/>
      <c r="M1548" s="10"/>
      <c r="N1548" s="10"/>
      <c r="O1548" s="16" t="s">
        <v>262</v>
      </c>
      <c r="P1548" s="16" t="s">
        <v>357</v>
      </c>
      <c r="Q1548" s="10"/>
      <c r="R1548" s="10"/>
      <c r="S1548" s="10"/>
      <c r="T1548" s="10"/>
      <c r="U1548" s="10"/>
      <c r="V1548" s="10"/>
      <c r="W1548" s="10"/>
    </row>
    <row r="1549" ht="12.75" customHeight="1">
      <c r="A1549" s="9" t="s">
        <v>390</v>
      </c>
      <c r="B1549" s="8" t="s">
        <v>228</v>
      </c>
      <c r="C1549" s="7" t="s">
        <v>228</v>
      </c>
      <c r="D1549" s="7"/>
      <c r="E1549" s="8">
        <v>53.0</v>
      </c>
      <c r="F1549" s="7"/>
      <c r="G1549" s="14"/>
      <c r="H1549" s="12"/>
      <c r="I1549" s="7" t="s">
        <v>365</v>
      </c>
      <c r="J1549" s="12"/>
      <c r="K1549" s="10"/>
      <c r="L1549" s="10"/>
      <c r="M1549" s="10"/>
      <c r="N1549" s="10"/>
      <c r="O1549" s="16" t="s">
        <v>315</v>
      </c>
      <c r="P1549" s="16" t="s">
        <v>361</v>
      </c>
      <c r="Q1549" s="10"/>
      <c r="R1549" s="10"/>
      <c r="S1549" s="10"/>
      <c r="T1549" s="10"/>
      <c r="U1549" s="10"/>
      <c r="V1549" s="10"/>
      <c r="W1549" s="10"/>
    </row>
    <row r="1550" ht="12.75" customHeight="1">
      <c r="A1550" s="9" t="s">
        <v>290</v>
      </c>
      <c r="B1550" s="8" t="s">
        <v>228</v>
      </c>
      <c r="C1550" s="7" t="s">
        <v>228</v>
      </c>
      <c r="D1550" s="7">
        <v>71.0</v>
      </c>
      <c r="E1550" s="8">
        <v>38.0</v>
      </c>
      <c r="F1550" s="7">
        <v>37.0</v>
      </c>
      <c r="G1550" s="14"/>
      <c r="H1550" s="12"/>
      <c r="I1550" s="7" t="s">
        <v>391</v>
      </c>
      <c r="J1550" s="12"/>
      <c r="K1550" s="10"/>
      <c r="L1550" s="10"/>
      <c r="M1550" s="10"/>
      <c r="N1550" s="10"/>
      <c r="O1550" s="16" t="s">
        <v>230</v>
      </c>
      <c r="P1550" s="16" t="s">
        <v>392</v>
      </c>
      <c r="Q1550" s="10"/>
      <c r="R1550" s="10"/>
      <c r="S1550" s="10"/>
      <c r="T1550" s="10"/>
      <c r="U1550" s="10"/>
      <c r="V1550" s="10"/>
      <c r="W1550" s="10"/>
    </row>
    <row r="1551" ht="12.75" customHeight="1">
      <c r="A1551" s="9" t="s">
        <v>326</v>
      </c>
      <c r="B1551" s="8" t="s">
        <v>228</v>
      </c>
      <c r="C1551" s="7" t="s">
        <v>228</v>
      </c>
      <c r="D1551" s="7">
        <v>72.0</v>
      </c>
      <c r="E1551" s="8">
        <v>38.0</v>
      </c>
      <c r="F1551" s="7">
        <v>36.0</v>
      </c>
      <c r="G1551" s="14"/>
      <c r="H1551" s="12"/>
      <c r="I1551" s="7" t="s">
        <v>391</v>
      </c>
      <c r="J1551" s="12"/>
      <c r="K1551" s="10"/>
      <c r="L1551" s="10"/>
      <c r="M1551" s="10"/>
      <c r="N1551" s="10"/>
      <c r="O1551" s="16" t="s">
        <v>393</v>
      </c>
      <c r="P1551" s="16" t="s">
        <v>394</v>
      </c>
      <c r="Q1551" s="10"/>
      <c r="R1551" s="10"/>
      <c r="S1551" s="10"/>
      <c r="T1551" s="10"/>
      <c r="U1551" s="10"/>
      <c r="V1551" s="10"/>
      <c r="W1551" s="10"/>
    </row>
    <row r="1552" ht="12.75" customHeight="1">
      <c r="A1552" s="9" t="s">
        <v>241</v>
      </c>
      <c r="B1552" s="8" t="s">
        <v>228</v>
      </c>
      <c r="C1552" s="7" t="s">
        <v>228</v>
      </c>
      <c r="D1552" s="7">
        <v>72.0</v>
      </c>
      <c r="E1552" s="8">
        <v>4.0</v>
      </c>
      <c r="F1552" s="7">
        <v>36.0</v>
      </c>
      <c r="G1552" s="14"/>
      <c r="H1552" s="12"/>
      <c r="I1552" s="7" t="s">
        <v>391</v>
      </c>
      <c r="J1552" s="12"/>
      <c r="K1552" s="10"/>
      <c r="L1552" s="10"/>
      <c r="M1552" s="10"/>
      <c r="N1552" s="10"/>
      <c r="O1552" s="16" t="s">
        <v>288</v>
      </c>
      <c r="P1552" s="16" t="s">
        <v>293</v>
      </c>
      <c r="Q1552" s="10"/>
      <c r="R1552" s="10"/>
      <c r="S1552" s="10"/>
      <c r="T1552" s="10"/>
      <c r="U1552" s="10"/>
      <c r="V1552" s="10"/>
      <c r="W1552" s="10"/>
    </row>
    <row r="1553" ht="12.75" customHeight="1">
      <c r="A1553" s="9" t="s">
        <v>274</v>
      </c>
      <c r="B1553" s="8" t="s">
        <v>228</v>
      </c>
      <c r="C1553" s="7" t="s">
        <v>228</v>
      </c>
      <c r="D1553" s="7">
        <v>74.0</v>
      </c>
      <c r="E1553" s="8">
        <v>41.0</v>
      </c>
      <c r="F1553" s="7">
        <v>38.0</v>
      </c>
      <c r="G1553" s="14"/>
      <c r="H1553" s="12"/>
      <c r="I1553" s="7" t="s">
        <v>391</v>
      </c>
      <c r="J1553" s="12"/>
      <c r="K1553" s="10"/>
      <c r="L1553" s="10"/>
      <c r="M1553" s="10"/>
      <c r="N1553" s="10"/>
      <c r="O1553" s="16" t="s">
        <v>395</v>
      </c>
      <c r="P1553" s="16" t="s">
        <v>357</v>
      </c>
      <c r="Q1553" s="10"/>
      <c r="R1553" s="10"/>
      <c r="S1553" s="10"/>
      <c r="T1553" s="10"/>
      <c r="U1553" s="10"/>
      <c r="V1553" s="10"/>
      <c r="W1553" s="10"/>
    </row>
    <row r="1554" ht="12.75" customHeight="1">
      <c r="A1554" s="9" t="s">
        <v>283</v>
      </c>
      <c r="B1554" s="8" t="s">
        <v>228</v>
      </c>
      <c r="C1554" s="7" t="s">
        <v>228</v>
      </c>
      <c r="D1554" s="7">
        <v>74.0</v>
      </c>
      <c r="E1554" s="8">
        <v>45.0</v>
      </c>
      <c r="F1554" s="7">
        <v>37.0</v>
      </c>
      <c r="G1554" s="14"/>
      <c r="H1554" s="12"/>
      <c r="I1554" s="7" t="s">
        <v>391</v>
      </c>
      <c r="J1554" s="12"/>
      <c r="K1554" s="10"/>
      <c r="L1554" s="10"/>
      <c r="M1554" s="10"/>
      <c r="N1554" s="10"/>
      <c r="O1554" s="16" t="s">
        <v>279</v>
      </c>
      <c r="P1554" s="16" t="s">
        <v>396</v>
      </c>
      <c r="Q1554" s="10"/>
      <c r="R1554" s="10"/>
      <c r="S1554" s="10"/>
      <c r="T1554" s="10"/>
      <c r="U1554" s="10"/>
      <c r="V1554" s="10"/>
      <c r="W1554" s="10"/>
    </row>
    <row r="1555" ht="12.75" customHeight="1">
      <c r="A1555" s="9" t="s">
        <v>397</v>
      </c>
      <c r="B1555" s="8" t="s">
        <v>228</v>
      </c>
      <c r="C1555" s="7" t="s">
        <v>228</v>
      </c>
      <c r="D1555" s="7">
        <v>76.0</v>
      </c>
      <c r="E1555" s="8">
        <v>45.0</v>
      </c>
      <c r="F1555" s="7">
        <v>38.0</v>
      </c>
      <c r="G1555" s="14"/>
      <c r="H1555" s="12"/>
      <c r="I1555" s="7" t="s">
        <v>391</v>
      </c>
      <c r="J1555" s="12"/>
      <c r="K1555" s="10"/>
      <c r="L1555" s="10"/>
      <c r="M1555" s="10"/>
      <c r="N1555" s="10"/>
      <c r="O1555" s="16" t="s">
        <v>398</v>
      </c>
      <c r="P1555" s="16" t="s">
        <v>399</v>
      </c>
      <c r="Q1555" s="10"/>
      <c r="R1555" s="10"/>
      <c r="S1555" s="10"/>
      <c r="T1555" s="10"/>
      <c r="U1555" s="10"/>
      <c r="V1555" s="10"/>
      <c r="W1555" s="10"/>
    </row>
    <row r="1556" ht="12.75" customHeight="1">
      <c r="A1556" s="9" t="s">
        <v>341</v>
      </c>
      <c r="B1556" s="8" t="s">
        <v>228</v>
      </c>
      <c r="C1556" s="7" t="s">
        <v>228</v>
      </c>
      <c r="D1556" s="7">
        <v>76.0</v>
      </c>
      <c r="E1556" s="8">
        <v>48.0</v>
      </c>
      <c r="F1556" s="7">
        <v>39.0</v>
      </c>
      <c r="G1556" s="14"/>
      <c r="H1556" s="12"/>
      <c r="I1556" s="7" t="s">
        <v>391</v>
      </c>
      <c r="J1556" s="12"/>
      <c r="K1556" s="10"/>
      <c r="L1556" s="10"/>
      <c r="M1556" s="10"/>
      <c r="N1556" s="10"/>
      <c r="O1556" s="16" t="s">
        <v>400</v>
      </c>
      <c r="P1556" s="16" t="s">
        <v>357</v>
      </c>
      <c r="Q1556" s="10"/>
      <c r="R1556" s="10"/>
      <c r="S1556" s="10"/>
      <c r="T1556" s="10"/>
      <c r="U1556" s="10"/>
      <c r="V1556" s="10"/>
      <c r="W1556" s="10"/>
    </row>
    <row r="1557" ht="12.75" customHeight="1">
      <c r="A1557" s="9" t="s">
        <v>274</v>
      </c>
      <c r="B1557" s="8" t="s">
        <v>228</v>
      </c>
      <c r="C1557" s="7" t="s">
        <v>228</v>
      </c>
      <c r="D1557" s="7">
        <v>76.0</v>
      </c>
      <c r="E1557" s="8">
        <v>5.0</v>
      </c>
      <c r="F1557" s="7">
        <v>4.0</v>
      </c>
      <c r="G1557" s="14"/>
      <c r="H1557" s="12"/>
      <c r="I1557" s="7" t="s">
        <v>391</v>
      </c>
      <c r="J1557" s="12"/>
      <c r="K1557" s="10"/>
      <c r="L1557" s="10"/>
      <c r="M1557" s="10"/>
      <c r="N1557" s="10"/>
      <c r="O1557" s="16" t="s">
        <v>401</v>
      </c>
      <c r="P1557" s="16" t="s">
        <v>402</v>
      </c>
      <c r="Q1557" s="10"/>
      <c r="R1557" s="10"/>
      <c r="S1557" s="10"/>
      <c r="T1557" s="10"/>
      <c r="U1557" s="10"/>
      <c r="V1557" s="10"/>
      <c r="W1557" s="10"/>
    </row>
    <row r="1558" ht="12.75" customHeight="1">
      <c r="A1558" s="9" t="s">
        <v>403</v>
      </c>
      <c r="B1558" s="8" t="s">
        <v>228</v>
      </c>
      <c r="C1558" s="7" t="s">
        <v>228</v>
      </c>
      <c r="D1558" s="7">
        <v>76.0</v>
      </c>
      <c r="E1558" s="8">
        <v>52.0</v>
      </c>
      <c r="F1558" s="7">
        <v>41.0</v>
      </c>
      <c r="G1558" s="14"/>
      <c r="H1558" s="12"/>
      <c r="I1558" s="7" t="s">
        <v>391</v>
      </c>
      <c r="J1558" s="12"/>
      <c r="K1558" s="10"/>
      <c r="L1558" s="10"/>
      <c r="M1558" s="10"/>
      <c r="N1558" s="10"/>
      <c r="O1558" s="16" t="s">
        <v>230</v>
      </c>
      <c r="P1558" s="16" t="s">
        <v>404</v>
      </c>
      <c r="Q1558" s="10"/>
      <c r="R1558" s="10"/>
      <c r="S1558" s="10"/>
      <c r="T1558" s="10"/>
      <c r="U1558" s="10"/>
      <c r="V1558" s="10"/>
      <c r="W1558" s="10"/>
    </row>
    <row r="1559" ht="12.75" customHeight="1">
      <c r="A1559" s="9" t="s">
        <v>303</v>
      </c>
      <c r="B1559" s="8" t="s">
        <v>228</v>
      </c>
      <c r="C1559" s="7" t="s">
        <v>228</v>
      </c>
      <c r="D1559" s="7">
        <v>77.0</v>
      </c>
      <c r="E1559" s="8">
        <v>42.0</v>
      </c>
      <c r="F1559" s="7">
        <v>37.0</v>
      </c>
      <c r="G1559" s="14"/>
      <c r="H1559" s="12"/>
      <c r="I1559" s="7" t="s">
        <v>391</v>
      </c>
      <c r="J1559" s="12"/>
      <c r="K1559" s="10"/>
      <c r="L1559" s="10"/>
      <c r="M1559" s="10"/>
      <c r="N1559" s="10"/>
      <c r="O1559" s="16" t="s">
        <v>236</v>
      </c>
      <c r="P1559" s="16" t="s">
        <v>237</v>
      </c>
      <c r="Q1559" s="10"/>
      <c r="R1559" s="10"/>
      <c r="S1559" s="10"/>
      <c r="T1559" s="10"/>
      <c r="U1559" s="10"/>
      <c r="V1559" s="10"/>
      <c r="W1559" s="10"/>
    </row>
    <row r="1560" ht="12.75" customHeight="1">
      <c r="A1560" s="9" t="s">
        <v>283</v>
      </c>
      <c r="B1560" s="8" t="s">
        <v>228</v>
      </c>
      <c r="C1560" s="7" t="s">
        <v>228</v>
      </c>
      <c r="D1560" s="7">
        <v>77.0</v>
      </c>
      <c r="E1560" s="8">
        <v>45.0</v>
      </c>
      <c r="F1560" s="7">
        <v>38.0</v>
      </c>
      <c r="G1560" s="14"/>
      <c r="H1560" s="12"/>
      <c r="I1560" s="7" t="s">
        <v>391</v>
      </c>
      <c r="J1560" s="12"/>
      <c r="K1560" s="10"/>
      <c r="L1560" s="10"/>
      <c r="M1560" s="10"/>
      <c r="N1560" s="10"/>
      <c r="O1560" s="16" t="s">
        <v>405</v>
      </c>
      <c r="P1560" s="16" t="s">
        <v>406</v>
      </c>
      <c r="Q1560" s="10"/>
      <c r="R1560" s="10"/>
      <c r="S1560" s="10"/>
      <c r="T1560" s="10"/>
      <c r="U1560" s="10"/>
      <c r="V1560" s="10"/>
      <c r="W1560" s="10"/>
    </row>
    <row r="1561" ht="12.75" customHeight="1">
      <c r="A1561" s="9" t="s">
        <v>341</v>
      </c>
      <c r="B1561" s="8" t="s">
        <v>228</v>
      </c>
      <c r="C1561" s="7" t="s">
        <v>228</v>
      </c>
      <c r="D1561" s="7">
        <v>77.0</v>
      </c>
      <c r="E1561" s="8">
        <v>48.0</v>
      </c>
      <c r="F1561" s="7">
        <v>38.0</v>
      </c>
      <c r="G1561" s="14"/>
      <c r="H1561" s="12"/>
      <c r="I1561" s="7" t="s">
        <v>391</v>
      </c>
      <c r="J1561" s="12"/>
      <c r="K1561" s="10"/>
      <c r="L1561" s="10"/>
      <c r="M1561" s="10"/>
      <c r="N1561" s="10"/>
      <c r="O1561" s="16" t="s">
        <v>407</v>
      </c>
      <c r="P1561" s="16" t="s">
        <v>408</v>
      </c>
      <c r="Q1561" s="10"/>
      <c r="R1561" s="10"/>
      <c r="S1561" s="10"/>
      <c r="T1561" s="10"/>
      <c r="U1561" s="10"/>
      <c r="V1561" s="10"/>
      <c r="W1561" s="10"/>
    </row>
    <row r="1562" ht="12.75" customHeight="1">
      <c r="A1562" s="9" t="s">
        <v>308</v>
      </c>
      <c r="B1562" s="8" t="s">
        <v>228</v>
      </c>
      <c r="C1562" s="7" t="s">
        <v>228</v>
      </c>
      <c r="D1562" s="7">
        <v>8.0</v>
      </c>
      <c r="E1562" s="8">
        <v>53.0</v>
      </c>
      <c r="F1562" s="7">
        <v>4.0</v>
      </c>
      <c r="G1562" s="14"/>
      <c r="H1562" s="12"/>
      <c r="I1562" s="7" t="s">
        <v>391</v>
      </c>
      <c r="J1562" s="12"/>
      <c r="K1562" s="10"/>
      <c r="L1562" s="10"/>
      <c r="M1562" s="10"/>
      <c r="N1562" s="10"/>
      <c r="O1562" s="16" t="s">
        <v>409</v>
      </c>
      <c r="P1562" s="16" t="s">
        <v>410</v>
      </c>
      <c r="Q1562" s="10"/>
      <c r="R1562" s="10"/>
      <c r="S1562" s="10"/>
      <c r="T1562" s="10"/>
      <c r="U1562" s="10"/>
      <c r="V1562" s="10"/>
      <c r="W1562" s="10"/>
    </row>
    <row r="1563" ht="12.75" customHeight="1">
      <c r="A1563" s="9" t="s">
        <v>397</v>
      </c>
      <c r="B1563" s="8" t="s">
        <v>228</v>
      </c>
      <c r="C1563" s="7" t="s">
        <v>228</v>
      </c>
      <c r="D1563" s="7">
        <v>8.0</v>
      </c>
      <c r="E1563" s="8">
        <v>61.0</v>
      </c>
      <c r="F1563" s="7">
        <v>4.0</v>
      </c>
      <c r="G1563" s="14"/>
      <c r="H1563" s="12"/>
      <c r="I1563" s="7" t="s">
        <v>391</v>
      </c>
      <c r="J1563" s="12"/>
      <c r="K1563" s="10"/>
      <c r="L1563" s="10"/>
      <c r="M1563" s="10"/>
      <c r="N1563" s="10"/>
      <c r="O1563" s="16" t="s">
        <v>411</v>
      </c>
      <c r="P1563" s="16" t="s">
        <v>412</v>
      </c>
      <c r="Q1563" s="10"/>
      <c r="R1563" s="10"/>
      <c r="S1563" s="10"/>
      <c r="T1563" s="10"/>
      <c r="U1563" s="10"/>
      <c r="V1563" s="10"/>
      <c r="W1563" s="10"/>
    </row>
    <row r="1564" ht="12.75" customHeight="1">
      <c r="A1564" s="9" t="s">
        <v>241</v>
      </c>
      <c r="B1564" s="8" t="s">
        <v>228</v>
      </c>
      <c r="C1564" s="7" t="s">
        <v>228</v>
      </c>
      <c r="D1564" s="7">
        <v>83.0</v>
      </c>
      <c r="E1564" s="8">
        <v>64.0</v>
      </c>
      <c r="F1564" s="7">
        <v>44.0</v>
      </c>
      <c r="G1564" s="14"/>
      <c r="H1564" s="12"/>
      <c r="I1564" s="7" t="s">
        <v>391</v>
      </c>
      <c r="J1564" s="12"/>
      <c r="K1564" s="10"/>
      <c r="L1564" s="10"/>
      <c r="M1564" s="10"/>
      <c r="N1564" s="10"/>
      <c r="O1564" s="16" t="s">
        <v>288</v>
      </c>
      <c r="P1564" s="16" t="s">
        <v>293</v>
      </c>
      <c r="Q1564" s="10"/>
      <c r="R1564" s="10"/>
      <c r="S1564" s="10"/>
      <c r="T1564" s="10"/>
      <c r="U1564" s="10"/>
      <c r="V1564" s="10"/>
      <c r="W1564" s="10"/>
    </row>
    <row r="1565" ht="12.75" customHeight="1">
      <c r="A1565" s="9" t="s">
        <v>413</v>
      </c>
      <c r="B1565" s="8" t="s">
        <v>228</v>
      </c>
      <c r="C1565" s="7" t="s">
        <v>228</v>
      </c>
      <c r="D1565" s="7">
        <v>71.0</v>
      </c>
      <c r="E1565" s="8">
        <v>4.0</v>
      </c>
      <c r="F1565" s="7">
        <v>36.0</v>
      </c>
      <c r="G1565" s="14"/>
      <c r="H1565" s="12"/>
      <c r="I1565" s="7" t="s">
        <v>414</v>
      </c>
      <c r="J1565" s="12"/>
      <c r="K1565" s="10"/>
      <c r="L1565" s="10"/>
      <c r="M1565" s="10"/>
      <c r="N1565" s="10"/>
      <c r="O1565" s="16" t="s">
        <v>415</v>
      </c>
      <c r="P1565" s="16" t="s">
        <v>357</v>
      </c>
      <c r="Q1565" s="10"/>
      <c r="R1565" s="10"/>
      <c r="S1565" s="10"/>
      <c r="T1565" s="10"/>
      <c r="U1565" s="10"/>
      <c r="V1565" s="10"/>
      <c r="W1565" s="10"/>
    </row>
    <row r="1566" ht="12.75" customHeight="1">
      <c r="A1566" s="9" t="s">
        <v>287</v>
      </c>
      <c r="B1566" s="8" t="s">
        <v>228</v>
      </c>
      <c r="C1566" s="7" t="s">
        <v>228</v>
      </c>
      <c r="D1566" s="7">
        <v>75.0</v>
      </c>
      <c r="E1566" s="8">
        <v>43.0</v>
      </c>
      <c r="F1566" s="7">
        <v>37.0</v>
      </c>
      <c r="G1566" s="14"/>
      <c r="H1566" s="12"/>
      <c r="I1566" s="7" t="s">
        <v>414</v>
      </c>
      <c r="J1566" s="12"/>
      <c r="K1566" s="10"/>
      <c r="L1566" s="10"/>
      <c r="M1566" s="10"/>
      <c r="N1566" s="10"/>
      <c r="O1566" s="16" t="s">
        <v>416</v>
      </c>
      <c r="P1566" s="16" t="s">
        <v>417</v>
      </c>
      <c r="Q1566" s="10"/>
      <c r="R1566" s="10"/>
      <c r="S1566" s="10"/>
      <c r="T1566" s="10"/>
      <c r="U1566" s="10"/>
      <c r="V1566" s="10"/>
      <c r="W1566" s="10"/>
    </row>
    <row r="1567" ht="12.75" customHeight="1">
      <c r="A1567" s="9" t="s">
        <v>235</v>
      </c>
      <c r="B1567" s="8" t="s">
        <v>228</v>
      </c>
      <c r="C1567" s="7" t="s">
        <v>228</v>
      </c>
      <c r="D1567" s="7">
        <v>75.0</v>
      </c>
      <c r="E1567" s="8">
        <v>49.0</v>
      </c>
      <c r="F1567" s="7">
        <v>39.0</v>
      </c>
      <c r="G1567" s="14"/>
      <c r="H1567" s="12"/>
      <c r="I1567" s="7" t="s">
        <v>414</v>
      </c>
      <c r="J1567" s="12"/>
      <c r="K1567" s="10"/>
      <c r="L1567" s="10"/>
      <c r="M1567" s="10"/>
      <c r="N1567" s="10"/>
      <c r="O1567" s="16" t="s">
        <v>418</v>
      </c>
      <c r="P1567" s="16" t="s">
        <v>402</v>
      </c>
      <c r="Q1567" s="10"/>
      <c r="R1567" s="10"/>
      <c r="S1567" s="10"/>
      <c r="T1567" s="10"/>
      <c r="U1567" s="10"/>
      <c r="V1567" s="10"/>
      <c r="W1567" s="10"/>
    </row>
    <row r="1568" ht="12.75" customHeight="1">
      <c r="A1568" s="9" t="s">
        <v>397</v>
      </c>
      <c r="B1568" s="8" t="s">
        <v>228</v>
      </c>
      <c r="C1568" s="7" t="s">
        <v>228</v>
      </c>
      <c r="D1568" s="7">
        <v>76.0</v>
      </c>
      <c r="E1568" s="8">
        <v>48.0</v>
      </c>
      <c r="F1568" s="7">
        <v>36.0</v>
      </c>
      <c r="G1568" s="14"/>
      <c r="H1568" s="12"/>
      <c r="I1568" s="7" t="s">
        <v>414</v>
      </c>
      <c r="J1568" s="12"/>
      <c r="K1568" s="10"/>
      <c r="L1568" s="10"/>
      <c r="M1568" s="10"/>
      <c r="N1568" s="10"/>
      <c r="O1568" s="16" t="s">
        <v>23</v>
      </c>
      <c r="P1568" s="16" t="s">
        <v>419</v>
      </c>
      <c r="Q1568" s="10"/>
      <c r="R1568" s="10"/>
      <c r="S1568" s="10"/>
      <c r="T1568" s="10"/>
      <c r="U1568" s="10"/>
      <c r="V1568" s="10"/>
      <c r="W1568" s="10"/>
    </row>
    <row r="1569" ht="12.75" customHeight="1">
      <c r="A1569" s="9" t="s">
        <v>303</v>
      </c>
      <c r="B1569" s="8" t="s">
        <v>228</v>
      </c>
      <c r="C1569" s="7" t="s">
        <v>228</v>
      </c>
      <c r="D1569" s="7">
        <v>76.0</v>
      </c>
      <c r="E1569" s="8">
        <v>51.0</v>
      </c>
      <c r="F1569" s="7">
        <v>4.0</v>
      </c>
      <c r="G1569" s="14"/>
      <c r="H1569" s="12"/>
      <c r="I1569" s="7" t="s">
        <v>414</v>
      </c>
      <c r="J1569" s="12"/>
      <c r="K1569" s="10"/>
      <c r="L1569" s="10"/>
      <c r="M1569" s="10"/>
      <c r="N1569" s="10"/>
      <c r="O1569" s="16" t="s">
        <v>420</v>
      </c>
      <c r="P1569" s="16" t="s">
        <v>421</v>
      </c>
      <c r="Q1569" s="10"/>
      <c r="R1569" s="10"/>
      <c r="S1569" s="10"/>
      <c r="T1569" s="10"/>
      <c r="U1569" s="10"/>
      <c r="V1569" s="10"/>
      <c r="W1569" s="10"/>
    </row>
    <row r="1570" ht="12.75" customHeight="1">
      <c r="A1570" s="9" t="s">
        <v>364</v>
      </c>
      <c r="B1570" s="8" t="s">
        <v>228</v>
      </c>
      <c r="C1570" s="7" t="s">
        <v>228</v>
      </c>
      <c r="D1570" s="7">
        <v>77.0</v>
      </c>
      <c r="E1570" s="8">
        <v>49.0</v>
      </c>
      <c r="F1570" s="7">
        <v>41.0</v>
      </c>
      <c r="G1570" s="14"/>
      <c r="H1570" s="12"/>
      <c r="I1570" s="7" t="s">
        <v>414</v>
      </c>
      <c r="J1570" s="12"/>
      <c r="K1570" s="10"/>
      <c r="L1570" s="10"/>
      <c r="M1570" s="10"/>
      <c r="N1570" s="10"/>
      <c r="O1570" s="16" t="s">
        <v>422</v>
      </c>
      <c r="P1570" s="16" t="s">
        <v>423</v>
      </c>
      <c r="Q1570" s="10"/>
      <c r="R1570" s="10"/>
      <c r="S1570" s="10"/>
      <c r="T1570" s="10"/>
      <c r="U1570" s="10"/>
      <c r="V1570" s="10"/>
      <c r="W1570" s="10"/>
    </row>
    <row r="1571" ht="12.75" customHeight="1">
      <c r="A1571" s="9" t="s">
        <v>424</v>
      </c>
      <c r="B1571" s="8" t="s">
        <v>228</v>
      </c>
      <c r="C1571" s="7" t="s">
        <v>228</v>
      </c>
      <c r="D1571" s="7">
        <v>77.0</v>
      </c>
      <c r="E1571" s="8">
        <v>57.0</v>
      </c>
      <c r="F1571" s="7">
        <v>4.0</v>
      </c>
      <c r="G1571" s="14"/>
      <c r="H1571" s="12"/>
      <c r="I1571" s="7" t="s">
        <v>414</v>
      </c>
      <c r="J1571" s="12"/>
      <c r="K1571" s="10"/>
      <c r="L1571" s="10"/>
      <c r="M1571" s="10"/>
      <c r="N1571" s="10"/>
      <c r="O1571" s="16" t="s">
        <v>425</v>
      </c>
      <c r="P1571" s="16" t="s">
        <v>250</v>
      </c>
      <c r="Q1571" s="10"/>
      <c r="R1571" s="10"/>
      <c r="S1571" s="10"/>
      <c r="T1571" s="10"/>
      <c r="U1571" s="10"/>
      <c r="V1571" s="10"/>
      <c r="W1571" s="10"/>
    </row>
    <row r="1572" ht="12.75" customHeight="1">
      <c r="A1572" s="9" t="s">
        <v>235</v>
      </c>
      <c r="B1572" s="8" t="s">
        <v>228</v>
      </c>
      <c r="C1572" s="7" t="s">
        <v>228</v>
      </c>
      <c r="D1572" s="7">
        <v>78.0</v>
      </c>
      <c r="E1572" s="8">
        <v>53.0</v>
      </c>
      <c r="F1572" s="7">
        <v>38.0</v>
      </c>
      <c r="G1572" s="14"/>
      <c r="H1572" s="12"/>
      <c r="I1572" s="7" t="s">
        <v>414</v>
      </c>
      <c r="J1572" s="12"/>
      <c r="K1572" s="10"/>
      <c r="L1572" s="10"/>
      <c r="M1572" s="10"/>
      <c r="N1572" s="10"/>
      <c r="O1572" s="16" t="s">
        <v>418</v>
      </c>
      <c r="P1572" s="16" t="s">
        <v>402</v>
      </c>
      <c r="Q1572" s="10"/>
      <c r="R1572" s="10"/>
      <c r="S1572" s="10"/>
      <c r="T1572" s="10"/>
      <c r="U1572" s="10"/>
      <c r="V1572" s="10"/>
      <c r="W1572" s="10"/>
    </row>
    <row r="1573" ht="12.75" customHeight="1">
      <c r="A1573" s="9" t="s">
        <v>426</v>
      </c>
      <c r="B1573" s="8" t="s">
        <v>228</v>
      </c>
      <c r="C1573" s="7" t="s">
        <v>228</v>
      </c>
      <c r="D1573" s="7">
        <v>79.0</v>
      </c>
      <c r="E1573" s="8">
        <v>375.0</v>
      </c>
      <c r="F1573" s="7">
        <v>36.0</v>
      </c>
      <c r="G1573" s="14"/>
      <c r="H1573" s="12"/>
      <c r="I1573" s="7" t="s">
        <v>414</v>
      </c>
      <c r="J1573" s="12"/>
      <c r="K1573" s="10"/>
      <c r="L1573" s="10"/>
      <c r="M1573" s="10"/>
      <c r="N1573" s="10"/>
      <c r="O1573" s="16" t="s">
        <v>427</v>
      </c>
      <c r="P1573" s="16" t="s">
        <v>428</v>
      </c>
      <c r="Q1573" s="10"/>
      <c r="R1573" s="10"/>
      <c r="S1573" s="10"/>
      <c r="T1573" s="10"/>
      <c r="U1573" s="10"/>
      <c r="V1573" s="10"/>
      <c r="W1573" s="10"/>
    </row>
    <row r="1574" ht="12.75" customHeight="1">
      <c r="A1574" s="9" t="s">
        <v>310</v>
      </c>
      <c r="B1574" s="8" t="s">
        <v>228</v>
      </c>
      <c r="C1574" s="7" t="s">
        <v>228</v>
      </c>
      <c r="D1574" s="7">
        <v>8.0</v>
      </c>
      <c r="E1574" s="8">
        <v>52.0</v>
      </c>
      <c r="F1574" s="7">
        <v>4.0</v>
      </c>
      <c r="G1574" s="14"/>
      <c r="H1574" s="12"/>
      <c r="I1574" s="7" t="s">
        <v>414</v>
      </c>
      <c r="J1574" s="12"/>
      <c r="K1574" s="10"/>
      <c r="L1574" s="10"/>
      <c r="M1574" s="10"/>
      <c r="N1574" s="10"/>
      <c r="O1574" s="16" t="s">
        <v>239</v>
      </c>
      <c r="P1574" s="16" t="s">
        <v>357</v>
      </c>
      <c r="Q1574" s="10"/>
      <c r="R1574" s="10"/>
      <c r="S1574" s="10"/>
      <c r="T1574" s="10"/>
      <c r="U1574" s="10"/>
      <c r="V1574" s="10"/>
      <c r="W1574" s="10"/>
    </row>
    <row r="1575" ht="12.75" customHeight="1">
      <c r="A1575" s="9" t="s">
        <v>397</v>
      </c>
      <c r="B1575" s="8" t="s">
        <v>228</v>
      </c>
      <c r="C1575" s="7" t="s">
        <v>228</v>
      </c>
      <c r="D1575" s="7">
        <v>8.0</v>
      </c>
      <c r="E1575" s="8">
        <v>61.0</v>
      </c>
      <c r="F1575" s="7">
        <v>4.0</v>
      </c>
      <c r="G1575" s="14"/>
      <c r="H1575" s="12"/>
      <c r="I1575" s="7" t="s">
        <v>414</v>
      </c>
      <c r="J1575" s="12"/>
      <c r="K1575" s="10"/>
      <c r="L1575" s="10"/>
      <c r="M1575" s="10"/>
      <c r="N1575" s="10"/>
      <c r="O1575" s="16" t="s">
        <v>429</v>
      </c>
      <c r="P1575" s="16" t="s">
        <v>421</v>
      </c>
      <c r="Q1575" s="10"/>
      <c r="R1575" s="10"/>
      <c r="S1575" s="10"/>
      <c r="T1575" s="10"/>
      <c r="U1575" s="10"/>
      <c r="V1575" s="10"/>
      <c r="W1575" s="10"/>
    </row>
    <row r="1576" ht="12.75" customHeight="1">
      <c r="A1576" s="9" t="s">
        <v>430</v>
      </c>
      <c r="B1576" s="8" t="s">
        <v>228</v>
      </c>
      <c r="C1576" s="7" t="s">
        <v>228</v>
      </c>
      <c r="D1576" s="7">
        <v>82.0</v>
      </c>
      <c r="E1576" s="8">
        <v>65.0</v>
      </c>
      <c r="F1576" s="7">
        <v>46.0</v>
      </c>
      <c r="G1576" s="14"/>
      <c r="H1576" s="12"/>
      <c r="I1576" s="7" t="s">
        <v>414</v>
      </c>
      <c r="J1576" s="12"/>
      <c r="K1576" s="10"/>
      <c r="L1576" s="10"/>
      <c r="M1576" s="10"/>
      <c r="N1576" s="10"/>
      <c r="O1576" s="16" t="s">
        <v>431</v>
      </c>
      <c r="P1576" s="16" t="s">
        <v>277</v>
      </c>
      <c r="Q1576" s="10"/>
      <c r="R1576" s="10"/>
      <c r="S1576" s="10"/>
      <c r="T1576" s="10"/>
      <c r="U1576" s="10"/>
      <c r="V1576" s="10"/>
      <c r="W1576" s="10"/>
    </row>
    <row r="1577" ht="12.75" customHeight="1">
      <c r="A1577" s="9" t="s">
        <v>266</v>
      </c>
      <c r="B1577" s="8" t="s">
        <v>228</v>
      </c>
      <c r="C1577" s="7" t="s">
        <v>228</v>
      </c>
      <c r="D1577" s="7"/>
      <c r="E1577" s="8">
        <v>46.0</v>
      </c>
      <c r="F1577" s="7"/>
      <c r="G1577" s="14"/>
      <c r="H1577" s="12"/>
      <c r="I1577" s="7" t="s">
        <v>414</v>
      </c>
      <c r="J1577" s="12"/>
      <c r="K1577" s="10"/>
      <c r="L1577" s="10"/>
      <c r="M1577" s="10"/>
      <c r="N1577" s="10"/>
      <c r="O1577" s="16" t="s">
        <v>432</v>
      </c>
      <c r="P1577" s="16" t="s">
        <v>433</v>
      </c>
      <c r="Q1577" s="10"/>
      <c r="R1577" s="10"/>
      <c r="S1577" s="10"/>
      <c r="T1577" s="10"/>
      <c r="U1577" s="10"/>
      <c r="V1577" s="10"/>
      <c r="W1577" s="10"/>
    </row>
    <row r="1578" ht="12.75" customHeight="1">
      <c r="A1578" s="9" t="s">
        <v>269</v>
      </c>
      <c r="B1578" s="8" t="s">
        <v>228</v>
      </c>
      <c r="C1578" s="7" t="s">
        <v>228</v>
      </c>
      <c r="D1578" s="7"/>
      <c r="E1578" s="8">
        <v>68.0</v>
      </c>
      <c r="F1578" s="7"/>
      <c r="G1578" s="14"/>
      <c r="H1578" s="12"/>
      <c r="I1578" s="7" t="s">
        <v>414</v>
      </c>
      <c r="J1578" s="12"/>
      <c r="K1578" s="10"/>
      <c r="L1578" s="10"/>
      <c r="M1578" s="10"/>
      <c r="N1578" s="10"/>
      <c r="O1578" s="16" t="s">
        <v>233</v>
      </c>
      <c r="P1578" s="16" t="s">
        <v>434</v>
      </c>
      <c r="Q1578" s="10"/>
      <c r="R1578" s="10"/>
      <c r="S1578" s="10"/>
      <c r="T1578" s="10"/>
      <c r="U1578" s="10"/>
      <c r="V1578" s="10"/>
      <c r="W1578" s="10"/>
    </row>
    <row r="1579" ht="12.75" customHeight="1">
      <c r="A1579" s="9" t="s">
        <v>435</v>
      </c>
      <c r="B1579" s="7" t="s">
        <v>228</v>
      </c>
      <c r="C1579" s="7" t="s">
        <v>228</v>
      </c>
      <c r="D1579" s="7">
        <v>54.0</v>
      </c>
      <c r="E1579" s="8">
        <v>13.0</v>
      </c>
      <c r="F1579" s="7">
        <v>24.0</v>
      </c>
      <c r="G1579" s="14"/>
      <c r="H1579" s="12"/>
      <c r="I1579" s="7" t="s">
        <v>21</v>
      </c>
      <c r="J1579" s="12"/>
      <c r="K1579" s="10"/>
      <c r="L1579" s="10"/>
      <c r="M1579" s="10"/>
      <c r="N1579" s="10"/>
      <c r="O1579" s="16" t="s">
        <v>375</v>
      </c>
      <c r="P1579" s="16" t="s">
        <v>231</v>
      </c>
      <c r="Q1579" s="10"/>
      <c r="R1579" s="10"/>
      <c r="S1579" s="10"/>
      <c r="T1579" s="10"/>
      <c r="U1579" s="10"/>
      <c r="V1579" s="10"/>
      <c r="W1579" s="10"/>
    </row>
    <row r="1580" ht="12.75" customHeight="1">
      <c r="A1580" s="9" t="s">
        <v>436</v>
      </c>
      <c r="B1580" s="7" t="s">
        <v>228</v>
      </c>
      <c r="C1580" s="7" t="s">
        <v>228</v>
      </c>
      <c r="D1580" s="7">
        <v>56.0</v>
      </c>
      <c r="E1580" s="8">
        <v>16.0</v>
      </c>
      <c r="F1580" s="7">
        <v>27.0</v>
      </c>
      <c r="G1580" s="14"/>
      <c r="H1580" s="12"/>
      <c r="I1580" s="7" t="s">
        <v>21</v>
      </c>
      <c r="J1580" s="12"/>
      <c r="K1580" s="10"/>
      <c r="L1580" s="10"/>
      <c r="M1580" s="10"/>
      <c r="N1580" s="10"/>
      <c r="O1580" s="16" t="s">
        <v>234</v>
      </c>
      <c r="P1580" s="16" t="s">
        <v>437</v>
      </c>
      <c r="Q1580" s="10"/>
      <c r="R1580" s="10"/>
      <c r="S1580" s="10"/>
      <c r="T1580" s="10"/>
      <c r="U1580" s="10"/>
      <c r="V1580" s="10"/>
      <c r="W1580" s="10"/>
    </row>
    <row r="1581" ht="12.75" customHeight="1">
      <c r="A1581" s="9" t="s">
        <v>438</v>
      </c>
      <c r="B1581" s="7" t="s">
        <v>228</v>
      </c>
      <c r="C1581" s="7" t="s">
        <v>228</v>
      </c>
      <c r="D1581" s="7">
        <v>57.0</v>
      </c>
      <c r="E1581" s="8">
        <v>17.0</v>
      </c>
      <c r="F1581" s="7">
        <v>28.0</v>
      </c>
      <c r="G1581" s="14"/>
      <c r="H1581" s="12"/>
      <c r="I1581" s="7" t="s">
        <v>21</v>
      </c>
      <c r="J1581" s="12"/>
      <c r="K1581" s="10"/>
      <c r="L1581" s="10"/>
      <c r="M1581" s="10"/>
      <c r="N1581" s="10"/>
      <c r="O1581" s="16" t="s">
        <v>301</v>
      </c>
      <c r="P1581" s="16" t="s">
        <v>439</v>
      </c>
      <c r="Q1581" s="10"/>
      <c r="R1581" s="10"/>
      <c r="S1581" s="10"/>
      <c r="T1581" s="10"/>
      <c r="U1581" s="10"/>
      <c r="V1581" s="10"/>
      <c r="W1581" s="10"/>
    </row>
    <row r="1582" ht="12.75" customHeight="1">
      <c r="A1582" s="9" t="s">
        <v>440</v>
      </c>
      <c r="B1582" s="7" t="s">
        <v>228</v>
      </c>
      <c r="C1582" s="7" t="s">
        <v>228</v>
      </c>
      <c r="D1582" s="7">
        <v>57.0</v>
      </c>
      <c r="E1582" s="8">
        <v>2.0</v>
      </c>
      <c r="F1582" s="7">
        <v>28.0</v>
      </c>
      <c r="G1582" s="14"/>
      <c r="H1582" s="12"/>
      <c r="I1582" s="7" t="s">
        <v>21</v>
      </c>
      <c r="J1582" s="12"/>
      <c r="K1582" s="10"/>
      <c r="L1582" s="10"/>
      <c r="M1582" s="10"/>
      <c r="N1582" s="10"/>
      <c r="O1582" s="16" t="s">
        <v>233</v>
      </c>
      <c r="P1582" s="16" t="s">
        <v>293</v>
      </c>
      <c r="Q1582" s="10"/>
      <c r="R1582" s="10"/>
      <c r="S1582" s="10"/>
      <c r="T1582" s="10"/>
      <c r="U1582" s="10"/>
      <c r="V1582" s="10"/>
      <c r="W1582" s="10"/>
    </row>
    <row r="1583" ht="12.75" customHeight="1">
      <c r="A1583" s="9" t="s">
        <v>441</v>
      </c>
      <c r="B1583" s="7" t="s">
        <v>228</v>
      </c>
      <c r="C1583" s="7" t="s">
        <v>228</v>
      </c>
      <c r="D1583" s="7">
        <v>58.0</v>
      </c>
      <c r="E1583" s="8">
        <v>18.0</v>
      </c>
      <c r="F1583" s="7">
        <v>26.0</v>
      </c>
      <c r="G1583" s="14"/>
      <c r="H1583" s="12"/>
      <c r="I1583" s="7" t="s">
        <v>21</v>
      </c>
      <c r="J1583" s="12"/>
      <c r="K1583" s="10"/>
      <c r="L1583" s="10"/>
      <c r="M1583" s="10"/>
      <c r="N1583" s="10"/>
      <c r="O1583" s="16" t="s">
        <v>301</v>
      </c>
      <c r="P1583" s="16" t="s">
        <v>366</v>
      </c>
      <c r="Q1583" s="10"/>
      <c r="R1583" s="10"/>
      <c r="S1583" s="10"/>
      <c r="T1583" s="10"/>
      <c r="U1583" s="10"/>
      <c r="V1583" s="10"/>
      <c r="W1583" s="10"/>
    </row>
    <row r="1584" ht="12.75" customHeight="1">
      <c r="A1584" s="9" t="s">
        <v>442</v>
      </c>
      <c r="B1584" s="7" t="s">
        <v>228</v>
      </c>
      <c r="C1584" s="7" t="s">
        <v>228</v>
      </c>
      <c r="D1584" s="7">
        <v>58.0</v>
      </c>
      <c r="E1584" s="8">
        <v>2.0</v>
      </c>
      <c r="F1584" s="7">
        <v>28.0</v>
      </c>
      <c r="G1584" s="14"/>
      <c r="H1584" s="12"/>
      <c r="I1584" s="7" t="s">
        <v>21</v>
      </c>
      <c r="J1584" s="12"/>
      <c r="K1584" s="10"/>
      <c r="L1584" s="10"/>
      <c r="M1584" s="10"/>
      <c r="N1584" s="10"/>
      <c r="O1584" s="16" t="s">
        <v>443</v>
      </c>
      <c r="P1584" s="16" t="s">
        <v>444</v>
      </c>
      <c r="Q1584" s="10"/>
      <c r="R1584" s="10"/>
      <c r="S1584" s="10"/>
      <c r="T1584" s="10"/>
      <c r="U1584" s="10"/>
      <c r="V1584" s="10"/>
      <c r="W1584" s="10"/>
    </row>
    <row r="1585" ht="12.75" customHeight="1">
      <c r="A1585" s="9" t="s">
        <v>232</v>
      </c>
      <c r="B1585" s="7" t="s">
        <v>228</v>
      </c>
      <c r="C1585" s="7" t="s">
        <v>228</v>
      </c>
      <c r="D1585" s="7">
        <v>58.0</v>
      </c>
      <c r="E1585" s="8">
        <v>2.0</v>
      </c>
      <c r="F1585" s="7">
        <v>28.0</v>
      </c>
      <c r="G1585" s="14"/>
      <c r="H1585" s="12"/>
      <c r="I1585" s="7" t="s">
        <v>21</v>
      </c>
      <c r="J1585" s="12"/>
      <c r="K1585" s="10"/>
      <c r="L1585" s="10"/>
      <c r="M1585" s="10"/>
      <c r="N1585" s="10"/>
      <c r="O1585" s="16" t="s">
        <v>251</v>
      </c>
      <c r="P1585" s="16" t="s">
        <v>445</v>
      </c>
      <c r="Q1585" s="10"/>
      <c r="R1585" s="10"/>
      <c r="S1585" s="10"/>
      <c r="T1585" s="10"/>
      <c r="U1585" s="10"/>
      <c r="V1585" s="10"/>
      <c r="W1585" s="10"/>
    </row>
    <row r="1586" ht="12.75" customHeight="1">
      <c r="A1586" s="9" t="s">
        <v>440</v>
      </c>
      <c r="B1586" s="7" t="s">
        <v>228</v>
      </c>
      <c r="C1586" s="7" t="s">
        <v>228</v>
      </c>
      <c r="D1586" s="7">
        <v>58.0</v>
      </c>
      <c r="E1586" s="8">
        <v>2.0</v>
      </c>
      <c r="F1586" s="7">
        <v>28.0</v>
      </c>
      <c r="G1586" s="14"/>
      <c r="H1586" s="12"/>
      <c r="I1586" s="7" t="s">
        <v>21</v>
      </c>
      <c r="J1586" s="12"/>
      <c r="K1586" s="10"/>
      <c r="L1586" s="10"/>
      <c r="M1586" s="10"/>
      <c r="N1586" s="10"/>
      <c r="O1586" s="16" t="s">
        <v>236</v>
      </c>
      <c r="P1586" s="16" t="s">
        <v>323</v>
      </c>
      <c r="Q1586" s="10"/>
      <c r="R1586" s="10"/>
      <c r="S1586" s="10"/>
      <c r="T1586" s="10"/>
      <c r="U1586" s="10"/>
      <c r="V1586" s="10"/>
      <c r="W1586" s="10"/>
    </row>
    <row r="1587" ht="12.75" customHeight="1">
      <c r="A1587" s="9" t="s">
        <v>446</v>
      </c>
      <c r="B1587" s="7" t="s">
        <v>228</v>
      </c>
      <c r="C1587" s="7" t="s">
        <v>228</v>
      </c>
      <c r="D1587" s="7">
        <v>58.0</v>
      </c>
      <c r="E1587" s="8">
        <v>2.0</v>
      </c>
      <c r="F1587" s="7">
        <v>28.0</v>
      </c>
      <c r="G1587" s="14"/>
      <c r="H1587" s="12"/>
      <c r="I1587" s="7" t="s">
        <v>21</v>
      </c>
      <c r="J1587" s="12"/>
      <c r="K1587" s="10"/>
      <c r="L1587" s="10"/>
      <c r="M1587" s="10"/>
      <c r="N1587" s="10"/>
      <c r="O1587" s="16" t="s">
        <v>233</v>
      </c>
      <c r="P1587" s="16" t="s">
        <v>366</v>
      </c>
      <c r="Q1587" s="10"/>
      <c r="R1587" s="10"/>
      <c r="S1587" s="10"/>
      <c r="T1587" s="10"/>
      <c r="U1587" s="10"/>
      <c r="V1587" s="10"/>
      <c r="W1587" s="10"/>
    </row>
    <row r="1588" ht="12.75" customHeight="1">
      <c r="A1588" s="9" t="s">
        <v>447</v>
      </c>
      <c r="B1588" s="7" t="s">
        <v>228</v>
      </c>
      <c r="C1588" s="7" t="s">
        <v>228</v>
      </c>
      <c r="D1588" s="7">
        <v>59.0</v>
      </c>
      <c r="E1588" s="8">
        <v>18.0</v>
      </c>
      <c r="F1588" s="7">
        <v>27.0</v>
      </c>
      <c r="G1588" s="14"/>
      <c r="H1588" s="12"/>
      <c r="I1588" s="7" t="s">
        <v>21</v>
      </c>
      <c r="J1588" s="12"/>
      <c r="K1588" s="10"/>
      <c r="L1588" s="10"/>
      <c r="M1588" s="10"/>
      <c r="N1588" s="10"/>
      <c r="O1588" s="16" t="s">
        <v>233</v>
      </c>
      <c r="P1588" s="16" t="s">
        <v>366</v>
      </c>
      <c r="Q1588" s="10"/>
      <c r="R1588" s="10"/>
      <c r="S1588" s="10"/>
      <c r="T1588" s="10"/>
      <c r="U1588" s="10"/>
      <c r="V1588" s="10"/>
      <c r="W1588" s="10"/>
    </row>
    <row r="1589" ht="12.75" customHeight="1">
      <c r="A1589" s="9" t="s">
        <v>448</v>
      </c>
      <c r="B1589" s="7" t="s">
        <v>228</v>
      </c>
      <c r="C1589" s="7" t="s">
        <v>228</v>
      </c>
      <c r="D1589" s="7">
        <v>59.0</v>
      </c>
      <c r="E1589" s="8">
        <v>18.0</v>
      </c>
      <c r="F1589" s="7">
        <v>27.0</v>
      </c>
      <c r="G1589" s="14"/>
      <c r="H1589" s="12"/>
      <c r="I1589" s="7" t="s">
        <v>21</v>
      </c>
      <c r="J1589" s="12"/>
      <c r="K1589" s="10"/>
      <c r="L1589" s="10"/>
      <c r="M1589" s="10"/>
      <c r="N1589" s="10"/>
      <c r="O1589" s="16" t="s">
        <v>288</v>
      </c>
      <c r="P1589" s="16" t="s">
        <v>366</v>
      </c>
      <c r="Q1589" s="10"/>
      <c r="R1589" s="10"/>
      <c r="S1589" s="10"/>
      <c r="T1589" s="10"/>
      <c r="U1589" s="10"/>
      <c r="V1589" s="10"/>
      <c r="W1589" s="10"/>
    </row>
    <row r="1590" ht="12.75" customHeight="1">
      <c r="A1590" s="9" t="s">
        <v>449</v>
      </c>
      <c r="B1590" s="7" t="s">
        <v>228</v>
      </c>
      <c r="C1590" s="7" t="s">
        <v>228</v>
      </c>
      <c r="D1590" s="7">
        <v>59.0</v>
      </c>
      <c r="E1590" s="8">
        <v>2.0</v>
      </c>
      <c r="F1590" s="7">
        <v>28.0</v>
      </c>
      <c r="G1590" s="14"/>
      <c r="H1590" s="12"/>
      <c r="I1590" s="7" t="s">
        <v>21</v>
      </c>
      <c r="J1590" s="12"/>
      <c r="K1590" s="10"/>
      <c r="L1590" s="10"/>
      <c r="M1590" s="10"/>
      <c r="N1590" s="10"/>
      <c r="O1590" s="16" t="s">
        <v>236</v>
      </c>
      <c r="P1590" s="16" t="s">
        <v>323</v>
      </c>
      <c r="Q1590" s="10"/>
      <c r="R1590" s="10"/>
      <c r="S1590" s="10"/>
      <c r="T1590" s="10"/>
      <c r="U1590" s="10"/>
      <c r="V1590" s="10"/>
      <c r="W1590" s="10"/>
    </row>
    <row r="1591" ht="12.75" customHeight="1">
      <c r="A1591" s="9" t="s">
        <v>449</v>
      </c>
      <c r="B1591" s="7" t="s">
        <v>228</v>
      </c>
      <c r="C1591" s="7" t="s">
        <v>228</v>
      </c>
      <c r="D1591" s="7">
        <v>59.0</v>
      </c>
      <c r="E1591" s="8">
        <v>2.0</v>
      </c>
      <c r="F1591" s="7">
        <v>29.0</v>
      </c>
      <c r="G1591" s="14"/>
      <c r="H1591" s="12"/>
      <c r="I1591" s="7" t="s">
        <v>21</v>
      </c>
      <c r="J1591" s="12"/>
      <c r="K1591" s="10"/>
      <c r="L1591" s="10"/>
      <c r="M1591" s="10"/>
      <c r="N1591" s="10"/>
      <c r="O1591" s="16" t="s">
        <v>233</v>
      </c>
      <c r="P1591" s="16" t="s">
        <v>366</v>
      </c>
      <c r="Q1591" s="10"/>
      <c r="R1591" s="10"/>
      <c r="S1591" s="10"/>
      <c r="T1591" s="10"/>
      <c r="U1591" s="10"/>
      <c r="V1591" s="10"/>
      <c r="W1591" s="10"/>
    </row>
    <row r="1592" ht="12.75" customHeight="1">
      <c r="A1592" s="9" t="s">
        <v>232</v>
      </c>
      <c r="B1592" s="7" t="s">
        <v>228</v>
      </c>
      <c r="C1592" s="7" t="s">
        <v>228</v>
      </c>
      <c r="D1592" s="7">
        <v>59.0</v>
      </c>
      <c r="E1592" s="8">
        <v>2.0</v>
      </c>
      <c r="F1592" s="7">
        <v>28.0</v>
      </c>
      <c r="G1592" s="14"/>
      <c r="H1592" s="12"/>
      <c r="I1592" s="7" t="s">
        <v>21</v>
      </c>
      <c r="J1592" s="12"/>
      <c r="K1592" s="10"/>
      <c r="L1592" s="10"/>
      <c r="M1592" s="10"/>
      <c r="N1592" s="10"/>
      <c r="O1592" s="16" t="s">
        <v>348</v>
      </c>
      <c r="P1592" s="16" t="s">
        <v>237</v>
      </c>
      <c r="Q1592" s="10"/>
      <c r="R1592" s="10"/>
      <c r="S1592" s="10"/>
      <c r="T1592" s="10"/>
      <c r="U1592" s="10"/>
      <c r="V1592" s="10"/>
      <c r="W1592" s="10"/>
    </row>
    <row r="1593" ht="12.75" customHeight="1">
      <c r="A1593" s="9" t="s">
        <v>381</v>
      </c>
      <c r="B1593" s="7" t="s">
        <v>228</v>
      </c>
      <c r="C1593" s="7" t="s">
        <v>228</v>
      </c>
      <c r="D1593" s="7">
        <v>59.0</v>
      </c>
      <c r="E1593" s="8">
        <v>2.0</v>
      </c>
      <c r="F1593" s="7">
        <v>28.0</v>
      </c>
      <c r="G1593" s="14"/>
      <c r="H1593" s="12"/>
      <c r="I1593" s="7" t="s">
        <v>21</v>
      </c>
      <c r="J1593" s="12"/>
      <c r="K1593" s="10"/>
      <c r="L1593" s="10"/>
      <c r="M1593" s="10"/>
      <c r="N1593" s="10"/>
      <c r="O1593" s="16" t="s">
        <v>373</v>
      </c>
      <c r="P1593" s="16" t="s">
        <v>374</v>
      </c>
      <c r="Q1593" s="10"/>
      <c r="R1593" s="10"/>
      <c r="S1593" s="10"/>
      <c r="T1593" s="10"/>
      <c r="U1593" s="10"/>
      <c r="V1593" s="10"/>
      <c r="W1593" s="10"/>
    </row>
    <row r="1594" ht="12.75" customHeight="1">
      <c r="A1594" s="9" t="s">
        <v>450</v>
      </c>
      <c r="B1594" s="7" t="s">
        <v>228</v>
      </c>
      <c r="C1594" s="7" t="s">
        <v>228</v>
      </c>
      <c r="D1594" s="7">
        <v>59.0</v>
      </c>
      <c r="E1594" s="8">
        <v>2.0</v>
      </c>
      <c r="F1594" s="7">
        <v>28.0</v>
      </c>
      <c r="G1594" s="14"/>
      <c r="H1594" s="12"/>
      <c r="I1594" s="7" t="s">
        <v>21</v>
      </c>
      <c r="J1594" s="12"/>
      <c r="K1594" s="10"/>
      <c r="L1594" s="10"/>
      <c r="M1594" s="10"/>
      <c r="N1594" s="10"/>
      <c r="O1594" s="16" t="s">
        <v>256</v>
      </c>
      <c r="P1594" s="16" t="s">
        <v>231</v>
      </c>
      <c r="Q1594" s="10"/>
      <c r="R1594" s="10"/>
      <c r="S1594" s="10"/>
      <c r="T1594" s="10"/>
      <c r="U1594" s="10"/>
      <c r="V1594" s="10"/>
      <c r="W1594" s="10"/>
    </row>
    <row r="1595" ht="12.75" customHeight="1">
      <c r="A1595" s="9" t="s">
        <v>450</v>
      </c>
      <c r="B1595" s="7" t="s">
        <v>228</v>
      </c>
      <c r="C1595" s="7" t="s">
        <v>228</v>
      </c>
      <c r="D1595" s="7">
        <v>59.0</v>
      </c>
      <c r="E1595" s="8">
        <v>2.0</v>
      </c>
      <c r="F1595" s="7">
        <v>28.0</v>
      </c>
      <c r="G1595" s="14"/>
      <c r="H1595" s="12"/>
      <c r="I1595" s="7" t="s">
        <v>21</v>
      </c>
      <c r="J1595" s="12"/>
      <c r="K1595" s="10"/>
      <c r="L1595" s="10"/>
      <c r="M1595" s="10"/>
      <c r="N1595" s="10"/>
      <c r="O1595" s="16" t="s">
        <v>330</v>
      </c>
      <c r="P1595" s="16" t="s">
        <v>402</v>
      </c>
      <c r="Q1595" s="10"/>
      <c r="R1595" s="10"/>
      <c r="S1595" s="10"/>
      <c r="T1595" s="10"/>
      <c r="U1595" s="10"/>
      <c r="V1595" s="10"/>
      <c r="W1595" s="10"/>
    </row>
    <row r="1596" ht="12.75" customHeight="1">
      <c r="A1596" s="9" t="s">
        <v>446</v>
      </c>
      <c r="B1596" s="7" t="s">
        <v>228</v>
      </c>
      <c r="C1596" s="7" t="s">
        <v>228</v>
      </c>
      <c r="D1596" s="7">
        <v>59.0</v>
      </c>
      <c r="E1596" s="8">
        <v>2.0</v>
      </c>
      <c r="F1596" s="7">
        <v>29.0</v>
      </c>
      <c r="G1596" s="14"/>
      <c r="H1596" s="12"/>
      <c r="I1596" s="7" t="s">
        <v>21</v>
      </c>
      <c r="J1596" s="12"/>
      <c r="K1596" s="10"/>
      <c r="L1596" s="10"/>
      <c r="M1596" s="10"/>
      <c r="N1596" s="10"/>
      <c r="O1596" s="16" t="s">
        <v>254</v>
      </c>
      <c r="P1596" s="16" t="s">
        <v>451</v>
      </c>
      <c r="Q1596" s="10"/>
      <c r="R1596" s="10"/>
      <c r="S1596" s="10"/>
      <c r="T1596" s="10"/>
      <c r="U1596" s="10"/>
      <c r="V1596" s="10"/>
      <c r="W1596" s="10"/>
    </row>
    <row r="1597" ht="12.75" customHeight="1">
      <c r="A1597" s="9" t="s">
        <v>232</v>
      </c>
      <c r="B1597" s="7" t="s">
        <v>228</v>
      </c>
      <c r="C1597" s="7" t="s">
        <v>228</v>
      </c>
      <c r="D1597" s="7">
        <v>59.0</v>
      </c>
      <c r="E1597" s="8">
        <v>21.0</v>
      </c>
      <c r="F1597" s="7">
        <v>3.0</v>
      </c>
      <c r="G1597" s="14"/>
      <c r="H1597" s="12"/>
      <c r="I1597" s="7" t="s">
        <v>21</v>
      </c>
      <c r="J1597" s="12"/>
      <c r="K1597" s="10"/>
      <c r="L1597" s="10"/>
      <c r="M1597" s="10"/>
      <c r="N1597" s="10"/>
      <c r="O1597" s="16" t="s">
        <v>452</v>
      </c>
      <c r="P1597" s="16" t="s">
        <v>293</v>
      </c>
      <c r="Q1597" s="10"/>
      <c r="R1597" s="10"/>
      <c r="S1597" s="10"/>
      <c r="T1597" s="10"/>
      <c r="U1597" s="10"/>
      <c r="V1597" s="10"/>
      <c r="W1597" s="10"/>
    </row>
    <row r="1598" ht="12.75" customHeight="1">
      <c r="A1598" s="9" t="s">
        <v>453</v>
      </c>
      <c r="B1598" s="7" t="s">
        <v>228</v>
      </c>
      <c r="C1598" s="7" t="s">
        <v>228</v>
      </c>
      <c r="D1598" s="7">
        <v>59.0</v>
      </c>
      <c r="E1598" s="8">
        <v>21.5</v>
      </c>
      <c r="F1598" s="7">
        <v>29.0</v>
      </c>
      <c r="G1598" s="14"/>
      <c r="H1598" s="12"/>
      <c r="I1598" s="7" t="s">
        <v>21</v>
      </c>
      <c r="J1598" s="12"/>
      <c r="K1598" s="10"/>
      <c r="L1598" s="10"/>
      <c r="M1598" s="10"/>
      <c r="N1598" s="10"/>
      <c r="O1598" s="16" t="s">
        <v>454</v>
      </c>
      <c r="P1598" s="16" t="s">
        <v>231</v>
      </c>
      <c r="Q1598" s="10"/>
      <c r="R1598" s="10"/>
      <c r="S1598" s="10"/>
      <c r="T1598" s="10"/>
      <c r="U1598" s="10"/>
      <c r="V1598" s="10"/>
      <c r="W1598" s="10"/>
    </row>
    <row r="1599" ht="12.75" customHeight="1">
      <c r="A1599" s="9" t="s">
        <v>436</v>
      </c>
      <c r="B1599" s="7" t="s">
        <v>228</v>
      </c>
      <c r="C1599" s="7" t="s">
        <v>228</v>
      </c>
      <c r="D1599" s="7">
        <v>6.0</v>
      </c>
      <c r="E1599" s="8">
        <v>2.0</v>
      </c>
      <c r="F1599" s="7">
        <v>28.0</v>
      </c>
      <c r="G1599" s="14"/>
      <c r="H1599" s="12"/>
      <c r="I1599" s="7" t="s">
        <v>21</v>
      </c>
      <c r="J1599" s="12"/>
      <c r="K1599" s="10"/>
      <c r="L1599" s="10"/>
      <c r="M1599" s="10"/>
      <c r="N1599" s="10"/>
      <c r="O1599" s="16" t="s">
        <v>254</v>
      </c>
      <c r="P1599" s="16" t="s">
        <v>451</v>
      </c>
      <c r="Q1599" s="10"/>
      <c r="R1599" s="10"/>
      <c r="S1599" s="10"/>
      <c r="T1599" s="10"/>
      <c r="U1599" s="10"/>
      <c r="V1599" s="10"/>
      <c r="W1599" s="10"/>
    </row>
    <row r="1600" ht="12.75" customHeight="1">
      <c r="A1600" s="9" t="s">
        <v>450</v>
      </c>
      <c r="B1600" s="7" t="s">
        <v>228</v>
      </c>
      <c r="C1600" s="7" t="s">
        <v>228</v>
      </c>
      <c r="D1600" s="7">
        <v>6.0</v>
      </c>
      <c r="E1600" s="8">
        <v>2.0</v>
      </c>
      <c r="F1600" s="7">
        <v>3.0</v>
      </c>
      <c r="G1600" s="14"/>
      <c r="H1600" s="12"/>
      <c r="I1600" s="7" t="s">
        <v>21</v>
      </c>
      <c r="J1600" s="12"/>
      <c r="K1600" s="10"/>
      <c r="L1600" s="10"/>
      <c r="M1600" s="10"/>
      <c r="N1600" s="10"/>
      <c r="O1600" s="16" t="s">
        <v>455</v>
      </c>
      <c r="P1600" s="16" t="s">
        <v>456</v>
      </c>
      <c r="Q1600" s="10"/>
      <c r="R1600" s="10"/>
      <c r="S1600" s="10"/>
      <c r="T1600" s="10"/>
      <c r="U1600" s="10"/>
      <c r="V1600" s="10"/>
      <c r="W1600" s="10"/>
    </row>
    <row r="1601" ht="12.75" customHeight="1">
      <c r="A1601" s="9" t="s">
        <v>457</v>
      </c>
      <c r="B1601" s="7" t="s">
        <v>228</v>
      </c>
      <c r="C1601" s="7" t="s">
        <v>228</v>
      </c>
      <c r="D1601" s="7">
        <v>6.0</v>
      </c>
      <c r="E1601" s="8">
        <v>2.0</v>
      </c>
      <c r="F1601" s="7">
        <v>28.0</v>
      </c>
      <c r="G1601" s="14"/>
      <c r="H1601" s="12"/>
      <c r="I1601" s="7" t="s">
        <v>21</v>
      </c>
      <c r="J1601" s="12"/>
      <c r="K1601" s="10"/>
      <c r="L1601" s="10"/>
      <c r="M1601" s="10"/>
      <c r="N1601" s="10"/>
      <c r="O1601" s="16" t="s">
        <v>288</v>
      </c>
      <c r="P1601" s="16" t="s">
        <v>366</v>
      </c>
      <c r="Q1601" s="10"/>
      <c r="R1601" s="10"/>
      <c r="S1601" s="10"/>
      <c r="T1601" s="10"/>
      <c r="U1601" s="10"/>
      <c r="V1601" s="10"/>
      <c r="W1601" s="10"/>
    </row>
    <row r="1602" ht="12.75" customHeight="1">
      <c r="A1602" s="9" t="s">
        <v>458</v>
      </c>
      <c r="B1602" s="7" t="s">
        <v>228</v>
      </c>
      <c r="C1602" s="7" t="s">
        <v>228</v>
      </c>
      <c r="D1602" s="7">
        <v>6.0</v>
      </c>
      <c r="E1602" s="8">
        <v>2.0</v>
      </c>
      <c r="F1602" s="7">
        <v>27.0</v>
      </c>
      <c r="G1602" s="14"/>
      <c r="H1602" s="12"/>
      <c r="I1602" s="7" t="s">
        <v>21</v>
      </c>
      <c r="J1602" s="12"/>
      <c r="K1602" s="10"/>
      <c r="L1602" s="10"/>
      <c r="M1602" s="10"/>
      <c r="N1602" s="10"/>
      <c r="O1602" s="16" t="s">
        <v>233</v>
      </c>
      <c r="P1602" s="16" t="s">
        <v>366</v>
      </c>
      <c r="Q1602" s="10"/>
      <c r="R1602" s="10"/>
      <c r="S1602" s="10"/>
      <c r="T1602" s="10"/>
      <c r="U1602" s="10"/>
      <c r="V1602" s="10"/>
      <c r="W1602" s="10"/>
    </row>
    <row r="1603" ht="12.75" customHeight="1">
      <c r="A1603" s="9" t="s">
        <v>458</v>
      </c>
      <c r="B1603" s="7" t="s">
        <v>228</v>
      </c>
      <c r="C1603" s="7" t="s">
        <v>228</v>
      </c>
      <c r="D1603" s="7">
        <v>6.0</v>
      </c>
      <c r="E1603" s="8">
        <v>2.0</v>
      </c>
      <c r="F1603" s="7">
        <v>28.0</v>
      </c>
      <c r="G1603" s="14"/>
      <c r="H1603" s="12"/>
      <c r="I1603" s="7" t="s">
        <v>21</v>
      </c>
      <c r="J1603" s="12"/>
      <c r="K1603" s="10"/>
      <c r="L1603" s="10"/>
      <c r="M1603" s="10"/>
      <c r="N1603" s="10"/>
      <c r="O1603" s="16" t="s">
        <v>418</v>
      </c>
      <c r="P1603" s="16" t="s">
        <v>402</v>
      </c>
      <c r="Q1603" s="10"/>
      <c r="R1603" s="10"/>
      <c r="S1603" s="10"/>
      <c r="T1603" s="10"/>
      <c r="U1603" s="10"/>
      <c r="V1603" s="10"/>
      <c r="W1603" s="10"/>
    </row>
    <row r="1604" ht="12.75" customHeight="1">
      <c r="A1604" s="9" t="s">
        <v>459</v>
      </c>
      <c r="B1604" s="7" t="s">
        <v>228</v>
      </c>
      <c r="C1604" s="7" t="s">
        <v>228</v>
      </c>
      <c r="D1604" s="7">
        <v>6.0</v>
      </c>
      <c r="E1604" s="8">
        <v>21.0</v>
      </c>
      <c r="F1604" s="7">
        <v>28.0</v>
      </c>
      <c r="G1604" s="14"/>
      <c r="H1604" s="12"/>
      <c r="I1604" s="7" t="s">
        <v>21</v>
      </c>
      <c r="J1604" s="12"/>
      <c r="K1604" s="10"/>
      <c r="L1604" s="10"/>
      <c r="M1604" s="10"/>
      <c r="N1604" s="10"/>
      <c r="O1604" s="16" t="s">
        <v>353</v>
      </c>
      <c r="P1604" s="16" t="s">
        <v>460</v>
      </c>
      <c r="Q1604" s="10"/>
      <c r="R1604" s="10"/>
      <c r="S1604" s="10"/>
      <c r="T1604" s="10"/>
      <c r="U1604" s="10"/>
      <c r="V1604" s="10"/>
      <c r="W1604" s="10"/>
    </row>
    <row r="1605" ht="12.75" customHeight="1">
      <c r="A1605" s="9" t="s">
        <v>449</v>
      </c>
      <c r="B1605" s="7" t="s">
        <v>228</v>
      </c>
      <c r="C1605" s="7" t="s">
        <v>228</v>
      </c>
      <c r="D1605" s="7">
        <v>6.0</v>
      </c>
      <c r="E1605" s="8">
        <v>21.0</v>
      </c>
      <c r="F1605" s="7">
        <v>28.0</v>
      </c>
      <c r="G1605" s="14"/>
      <c r="H1605" s="12"/>
      <c r="I1605" s="7" t="s">
        <v>21</v>
      </c>
      <c r="J1605" s="12"/>
      <c r="K1605" s="10"/>
      <c r="L1605" s="10"/>
      <c r="M1605" s="10"/>
      <c r="N1605" s="10"/>
      <c r="O1605" s="16" t="s">
        <v>288</v>
      </c>
      <c r="P1605" s="16" t="s">
        <v>366</v>
      </c>
      <c r="Q1605" s="10"/>
      <c r="R1605" s="10"/>
      <c r="S1605" s="10"/>
      <c r="T1605" s="10"/>
      <c r="U1605" s="10"/>
      <c r="V1605" s="10"/>
      <c r="W1605" s="10"/>
    </row>
    <row r="1606" ht="12.75" customHeight="1">
      <c r="A1606" s="9" t="s">
        <v>461</v>
      </c>
      <c r="B1606" s="7" t="s">
        <v>228</v>
      </c>
      <c r="C1606" s="7" t="s">
        <v>228</v>
      </c>
      <c r="D1606" s="7">
        <v>6.0</v>
      </c>
      <c r="E1606" s="8">
        <v>21.0</v>
      </c>
      <c r="F1606" s="7">
        <v>3.0</v>
      </c>
      <c r="G1606" s="14"/>
      <c r="H1606" s="12"/>
      <c r="I1606" s="7" t="s">
        <v>21</v>
      </c>
      <c r="J1606" s="12"/>
      <c r="K1606" s="10"/>
      <c r="L1606" s="10"/>
      <c r="M1606" s="10"/>
      <c r="N1606" s="10"/>
      <c r="O1606" s="16" t="s">
        <v>375</v>
      </c>
      <c r="P1606" s="16" t="s">
        <v>462</v>
      </c>
      <c r="Q1606" s="10"/>
      <c r="R1606" s="10"/>
      <c r="S1606" s="10"/>
      <c r="T1606" s="10"/>
      <c r="U1606" s="10"/>
      <c r="V1606" s="10"/>
      <c r="W1606" s="10"/>
    </row>
    <row r="1607" ht="12.75" customHeight="1">
      <c r="A1607" s="9" t="s">
        <v>379</v>
      </c>
      <c r="B1607" s="7" t="s">
        <v>228</v>
      </c>
      <c r="C1607" s="7" t="s">
        <v>228</v>
      </c>
      <c r="D1607" s="7">
        <v>6.0</v>
      </c>
      <c r="E1607" s="8">
        <v>21.0</v>
      </c>
      <c r="F1607" s="7">
        <v>3.0</v>
      </c>
      <c r="G1607" s="14"/>
      <c r="H1607" s="12"/>
      <c r="I1607" s="7" t="s">
        <v>21</v>
      </c>
      <c r="J1607" s="12"/>
      <c r="K1607" s="10"/>
      <c r="L1607" s="10"/>
      <c r="M1607" s="10"/>
      <c r="N1607" s="10"/>
      <c r="O1607" s="16" t="s">
        <v>348</v>
      </c>
      <c r="P1607" s="16" t="s">
        <v>237</v>
      </c>
      <c r="Q1607" s="10"/>
      <c r="R1607" s="10"/>
      <c r="S1607" s="10"/>
      <c r="T1607" s="10"/>
      <c r="U1607" s="10"/>
      <c r="V1607" s="10"/>
      <c r="W1607" s="10"/>
    </row>
    <row r="1608" ht="12.75" customHeight="1">
      <c r="A1608" s="9" t="s">
        <v>450</v>
      </c>
      <c r="B1608" s="7" t="s">
        <v>228</v>
      </c>
      <c r="C1608" s="7" t="s">
        <v>228</v>
      </c>
      <c r="D1608" s="7">
        <v>6.0</v>
      </c>
      <c r="E1608" s="8">
        <v>21.0</v>
      </c>
      <c r="F1608" s="7">
        <v>3.0</v>
      </c>
      <c r="G1608" s="14"/>
      <c r="H1608" s="12"/>
      <c r="I1608" s="7" t="s">
        <v>21</v>
      </c>
      <c r="J1608" s="12"/>
      <c r="K1608" s="10"/>
      <c r="L1608" s="10"/>
      <c r="M1608" s="10"/>
      <c r="N1608" s="10"/>
      <c r="O1608" s="16" t="s">
        <v>301</v>
      </c>
      <c r="P1608" s="16" t="s">
        <v>439</v>
      </c>
      <c r="Q1608" s="10"/>
      <c r="R1608" s="10"/>
      <c r="S1608" s="10"/>
      <c r="T1608" s="10"/>
      <c r="U1608" s="10"/>
      <c r="V1608" s="10"/>
      <c r="W1608" s="10"/>
    </row>
    <row r="1609" ht="12.75" customHeight="1">
      <c r="A1609" s="9" t="s">
        <v>448</v>
      </c>
      <c r="B1609" s="7" t="s">
        <v>228</v>
      </c>
      <c r="C1609" s="7" t="s">
        <v>228</v>
      </c>
      <c r="D1609" s="7">
        <v>6.0</v>
      </c>
      <c r="E1609" s="8">
        <v>21.0</v>
      </c>
      <c r="F1609" s="7">
        <v>3.0</v>
      </c>
      <c r="G1609" s="14"/>
      <c r="H1609" s="12"/>
      <c r="I1609" s="7" t="s">
        <v>21</v>
      </c>
      <c r="J1609" s="12"/>
      <c r="K1609" s="10"/>
      <c r="L1609" s="10"/>
      <c r="M1609" s="10"/>
      <c r="N1609" s="10"/>
      <c r="O1609" s="16" t="s">
        <v>463</v>
      </c>
      <c r="P1609" s="16" t="s">
        <v>451</v>
      </c>
      <c r="Q1609" s="10"/>
      <c r="R1609" s="10"/>
      <c r="S1609" s="10"/>
      <c r="T1609" s="10"/>
      <c r="U1609" s="10"/>
      <c r="V1609" s="10"/>
      <c r="W1609" s="10"/>
    </row>
    <row r="1610" ht="12.75" customHeight="1">
      <c r="A1610" s="9" t="s">
        <v>326</v>
      </c>
      <c r="B1610" s="7" t="s">
        <v>228</v>
      </c>
      <c r="C1610" s="7" t="s">
        <v>228</v>
      </c>
      <c r="D1610" s="7">
        <v>6.0</v>
      </c>
      <c r="E1610" s="8">
        <v>22.0</v>
      </c>
      <c r="F1610" s="7">
        <v>28.0</v>
      </c>
      <c r="G1610" s="14"/>
      <c r="H1610" s="12"/>
      <c r="I1610" s="7" t="s">
        <v>21</v>
      </c>
      <c r="J1610" s="12"/>
      <c r="K1610" s="10"/>
      <c r="L1610" s="10"/>
      <c r="M1610" s="10"/>
      <c r="N1610" s="10"/>
      <c r="O1610" s="16" t="s">
        <v>464</v>
      </c>
      <c r="P1610" s="16" t="s">
        <v>311</v>
      </c>
      <c r="Q1610" s="10"/>
      <c r="R1610" s="10"/>
      <c r="S1610" s="10"/>
      <c r="T1610" s="10"/>
      <c r="U1610" s="10"/>
      <c r="V1610" s="10"/>
      <c r="W1610" s="10"/>
    </row>
    <row r="1611" ht="12.75" customHeight="1">
      <c r="A1611" s="9" t="s">
        <v>436</v>
      </c>
      <c r="B1611" s="7" t="s">
        <v>228</v>
      </c>
      <c r="C1611" s="7" t="s">
        <v>228</v>
      </c>
      <c r="D1611" s="7">
        <v>6.0</v>
      </c>
      <c r="E1611" s="8">
        <v>22.0</v>
      </c>
      <c r="F1611" s="7">
        <v>29.0</v>
      </c>
      <c r="G1611" s="14"/>
      <c r="H1611" s="12"/>
      <c r="I1611" s="7" t="s">
        <v>21</v>
      </c>
      <c r="J1611" s="12"/>
      <c r="K1611" s="10"/>
      <c r="L1611" s="10"/>
      <c r="M1611" s="10"/>
      <c r="N1611" s="10"/>
      <c r="O1611" s="16" t="s">
        <v>348</v>
      </c>
      <c r="P1611" s="16" t="s">
        <v>237</v>
      </c>
      <c r="Q1611" s="10"/>
      <c r="R1611" s="10"/>
      <c r="S1611" s="10"/>
      <c r="T1611" s="10"/>
      <c r="U1611" s="10"/>
      <c r="V1611" s="10"/>
      <c r="W1611" s="10"/>
    </row>
    <row r="1612" ht="12.75" customHeight="1">
      <c r="A1612" s="9" t="s">
        <v>465</v>
      </c>
      <c r="B1612" s="7" t="s">
        <v>228</v>
      </c>
      <c r="C1612" s="7" t="s">
        <v>228</v>
      </c>
      <c r="D1612" s="7">
        <v>6.0</v>
      </c>
      <c r="E1612" s="8">
        <v>22.0</v>
      </c>
      <c r="F1612" s="7">
        <v>28.0</v>
      </c>
      <c r="G1612" s="14"/>
      <c r="H1612" s="12"/>
      <c r="I1612" s="7" t="s">
        <v>21</v>
      </c>
      <c r="J1612" s="12"/>
      <c r="K1612" s="10"/>
      <c r="L1612" s="10"/>
      <c r="M1612" s="10"/>
      <c r="N1612" s="10"/>
      <c r="O1612" s="16" t="s">
        <v>230</v>
      </c>
      <c r="P1612" s="16" t="s">
        <v>392</v>
      </c>
      <c r="Q1612" s="10"/>
      <c r="R1612" s="10"/>
      <c r="S1612" s="10"/>
      <c r="T1612" s="10"/>
      <c r="U1612" s="10"/>
      <c r="V1612" s="10"/>
      <c r="W1612" s="10"/>
    </row>
    <row r="1613" ht="12.75" customHeight="1">
      <c r="A1613" s="9" t="s">
        <v>458</v>
      </c>
      <c r="B1613" s="7" t="s">
        <v>228</v>
      </c>
      <c r="C1613" s="7" t="s">
        <v>228</v>
      </c>
      <c r="D1613" s="7">
        <v>6.0</v>
      </c>
      <c r="E1613" s="8">
        <v>23.0</v>
      </c>
      <c r="F1613" s="7">
        <v>3.0</v>
      </c>
      <c r="G1613" s="14"/>
      <c r="H1613" s="12"/>
      <c r="I1613" s="7" t="s">
        <v>21</v>
      </c>
      <c r="J1613" s="12"/>
      <c r="K1613" s="10"/>
      <c r="L1613" s="10"/>
      <c r="M1613" s="10"/>
      <c r="N1613" s="10"/>
      <c r="O1613" s="16" t="s">
        <v>230</v>
      </c>
      <c r="P1613" s="16" t="s">
        <v>383</v>
      </c>
      <c r="Q1613" s="10"/>
      <c r="R1613" s="10"/>
      <c r="S1613" s="10"/>
      <c r="T1613" s="10"/>
      <c r="U1613" s="10"/>
      <c r="V1613" s="10"/>
      <c r="W1613" s="10"/>
    </row>
    <row r="1614" ht="12.75" customHeight="1">
      <c r="A1614" s="9" t="s">
        <v>466</v>
      </c>
      <c r="B1614" s="7" t="s">
        <v>228</v>
      </c>
      <c r="C1614" s="7" t="s">
        <v>228</v>
      </c>
      <c r="D1614" s="7">
        <v>6.0</v>
      </c>
      <c r="E1614" s="8">
        <v>24.0</v>
      </c>
      <c r="F1614" s="7">
        <v>3.0</v>
      </c>
      <c r="G1614" s="14"/>
      <c r="H1614" s="12"/>
      <c r="I1614" s="7" t="s">
        <v>21</v>
      </c>
      <c r="J1614" s="12"/>
      <c r="K1614" s="10"/>
      <c r="L1614" s="10"/>
      <c r="M1614" s="10"/>
      <c r="N1614" s="10"/>
      <c r="O1614" s="16" t="s">
        <v>254</v>
      </c>
      <c r="P1614" s="16" t="s">
        <v>451</v>
      </c>
      <c r="Q1614" s="10"/>
      <c r="R1614" s="10"/>
      <c r="S1614" s="10"/>
      <c r="T1614" s="10"/>
      <c r="U1614" s="10"/>
      <c r="V1614" s="10"/>
      <c r="W1614" s="10"/>
    </row>
    <row r="1615" ht="12.75" customHeight="1">
      <c r="A1615" s="9" t="s">
        <v>458</v>
      </c>
      <c r="B1615" s="7" t="s">
        <v>228</v>
      </c>
      <c r="C1615" s="7" t="s">
        <v>228</v>
      </c>
      <c r="D1615" s="7">
        <v>6.0</v>
      </c>
      <c r="E1615" s="8">
        <v>25.0</v>
      </c>
      <c r="F1615" s="7">
        <v>3.0</v>
      </c>
      <c r="G1615" s="14"/>
      <c r="H1615" s="12"/>
      <c r="I1615" s="7" t="s">
        <v>21</v>
      </c>
      <c r="J1615" s="12"/>
      <c r="K1615" s="10"/>
      <c r="L1615" s="10"/>
      <c r="M1615" s="10"/>
      <c r="N1615" s="10"/>
      <c r="O1615" s="16" t="s">
        <v>288</v>
      </c>
      <c r="P1615" s="16" t="s">
        <v>366</v>
      </c>
      <c r="Q1615" s="10"/>
      <c r="R1615" s="10"/>
      <c r="S1615" s="10"/>
      <c r="T1615" s="10"/>
      <c r="U1615" s="10"/>
      <c r="V1615" s="10"/>
      <c r="W1615" s="10"/>
    </row>
    <row r="1616" ht="12.75" customHeight="1">
      <c r="A1616" s="9" t="s">
        <v>413</v>
      </c>
      <c r="B1616" s="7" t="s">
        <v>228</v>
      </c>
      <c r="C1616" s="7" t="s">
        <v>228</v>
      </c>
      <c r="D1616" s="7">
        <v>61.0</v>
      </c>
      <c r="E1616" s="8">
        <v>2.0</v>
      </c>
      <c r="F1616" s="7">
        <v>28.0</v>
      </c>
      <c r="G1616" s="14"/>
      <c r="H1616" s="12"/>
      <c r="I1616" s="7" t="s">
        <v>21</v>
      </c>
      <c r="J1616" s="12"/>
      <c r="K1616" s="10"/>
      <c r="L1616" s="10"/>
      <c r="M1616" s="10"/>
      <c r="N1616" s="10"/>
      <c r="O1616" s="16" t="s">
        <v>233</v>
      </c>
      <c r="P1616" s="16" t="s">
        <v>366</v>
      </c>
      <c r="Q1616" s="10"/>
      <c r="R1616" s="10"/>
      <c r="S1616" s="10"/>
      <c r="T1616" s="10"/>
      <c r="U1616" s="10"/>
      <c r="V1616" s="10"/>
      <c r="W1616" s="10"/>
    </row>
    <row r="1617" ht="12.75" customHeight="1">
      <c r="A1617" s="9" t="s">
        <v>440</v>
      </c>
      <c r="B1617" s="7" t="s">
        <v>228</v>
      </c>
      <c r="C1617" s="7" t="s">
        <v>228</v>
      </c>
      <c r="D1617" s="7">
        <v>61.0</v>
      </c>
      <c r="E1617" s="8">
        <v>2.0</v>
      </c>
      <c r="F1617" s="7">
        <v>29.0</v>
      </c>
      <c r="G1617" s="14"/>
      <c r="H1617" s="12"/>
      <c r="I1617" s="7" t="s">
        <v>21</v>
      </c>
      <c r="J1617" s="12"/>
      <c r="K1617" s="10"/>
      <c r="L1617" s="10"/>
      <c r="M1617" s="10"/>
      <c r="N1617" s="10"/>
      <c r="O1617" s="16" t="s">
        <v>236</v>
      </c>
      <c r="P1617" s="16" t="s">
        <v>237</v>
      </c>
      <c r="Q1617" s="10"/>
      <c r="R1617" s="10"/>
      <c r="S1617" s="10"/>
      <c r="T1617" s="10"/>
      <c r="U1617" s="10"/>
      <c r="V1617" s="10"/>
      <c r="W1617" s="10"/>
    </row>
    <row r="1618" ht="12.75" customHeight="1">
      <c r="A1618" s="9" t="s">
        <v>457</v>
      </c>
      <c r="B1618" s="7" t="s">
        <v>228</v>
      </c>
      <c r="C1618" s="7" t="s">
        <v>228</v>
      </c>
      <c r="D1618" s="7">
        <v>61.0</v>
      </c>
      <c r="E1618" s="8">
        <v>2.0</v>
      </c>
      <c r="F1618" s="7">
        <v>28.0</v>
      </c>
      <c r="G1618" s="14"/>
      <c r="H1618" s="12"/>
      <c r="I1618" s="7" t="s">
        <v>21</v>
      </c>
      <c r="J1618" s="12"/>
      <c r="K1618" s="10"/>
      <c r="L1618" s="10"/>
      <c r="M1618" s="10"/>
      <c r="N1618" s="10"/>
      <c r="O1618" s="16" t="s">
        <v>467</v>
      </c>
      <c r="P1618" s="16" t="s">
        <v>468</v>
      </c>
      <c r="Q1618" s="10"/>
      <c r="R1618" s="10"/>
      <c r="S1618" s="10"/>
      <c r="T1618" s="10"/>
      <c r="U1618" s="10"/>
      <c r="V1618" s="10"/>
      <c r="W1618" s="10"/>
    </row>
    <row r="1619" ht="12.75" customHeight="1">
      <c r="A1619" s="9" t="s">
        <v>461</v>
      </c>
      <c r="B1619" s="7" t="s">
        <v>228</v>
      </c>
      <c r="C1619" s="7" t="s">
        <v>228</v>
      </c>
      <c r="D1619" s="7">
        <v>61.0</v>
      </c>
      <c r="E1619" s="8">
        <v>21.0</v>
      </c>
      <c r="F1619" s="7">
        <v>3.0</v>
      </c>
      <c r="G1619" s="14"/>
      <c r="H1619" s="12"/>
      <c r="I1619" s="7" t="s">
        <v>21</v>
      </c>
      <c r="J1619" s="12"/>
      <c r="K1619" s="10"/>
      <c r="L1619" s="10"/>
      <c r="M1619" s="10"/>
      <c r="N1619" s="10"/>
      <c r="O1619" s="16" t="s">
        <v>301</v>
      </c>
      <c r="P1619" s="16" t="s">
        <v>366</v>
      </c>
      <c r="Q1619" s="10"/>
      <c r="R1619" s="10"/>
      <c r="S1619" s="10"/>
      <c r="T1619" s="10"/>
      <c r="U1619" s="10"/>
      <c r="V1619" s="10"/>
      <c r="W1619" s="10"/>
    </row>
    <row r="1620" ht="12.75" customHeight="1">
      <c r="A1620" s="9" t="s">
        <v>435</v>
      </c>
      <c r="B1620" s="7" t="s">
        <v>228</v>
      </c>
      <c r="C1620" s="7" t="s">
        <v>228</v>
      </c>
      <c r="D1620" s="7">
        <v>61.0</v>
      </c>
      <c r="E1620" s="8">
        <v>21.0</v>
      </c>
      <c r="F1620" s="7">
        <v>3.0</v>
      </c>
      <c r="G1620" s="14"/>
      <c r="H1620" s="12"/>
      <c r="I1620" s="7" t="s">
        <v>21</v>
      </c>
      <c r="J1620" s="12"/>
      <c r="K1620" s="10"/>
      <c r="L1620" s="10"/>
      <c r="M1620" s="10"/>
      <c r="N1620" s="10"/>
      <c r="O1620" s="16" t="s">
        <v>467</v>
      </c>
      <c r="P1620" s="16" t="s">
        <v>468</v>
      </c>
      <c r="Q1620" s="10"/>
      <c r="R1620" s="10"/>
      <c r="S1620" s="10"/>
      <c r="T1620" s="10"/>
      <c r="U1620" s="10"/>
      <c r="V1620" s="10"/>
      <c r="W1620" s="10"/>
    </row>
    <row r="1621" ht="12.75" customHeight="1">
      <c r="A1621" s="9" t="s">
        <v>388</v>
      </c>
      <c r="B1621" s="7" t="s">
        <v>228</v>
      </c>
      <c r="C1621" s="7" t="s">
        <v>228</v>
      </c>
      <c r="D1621" s="7">
        <v>61.0</v>
      </c>
      <c r="E1621" s="8">
        <v>22.0</v>
      </c>
      <c r="F1621" s="7">
        <v>3.0</v>
      </c>
      <c r="G1621" s="14"/>
      <c r="H1621" s="12"/>
      <c r="I1621" s="7" t="s">
        <v>21</v>
      </c>
      <c r="J1621" s="12"/>
      <c r="K1621" s="10"/>
      <c r="L1621" s="10"/>
      <c r="M1621" s="10"/>
      <c r="N1621" s="10"/>
      <c r="O1621" s="16" t="s">
        <v>236</v>
      </c>
      <c r="P1621" s="16" t="s">
        <v>237</v>
      </c>
      <c r="Q1621" s="10"/>
      <c r="R1621" s="10"/>
      <c r="S1621" s="10"/>
      <c r="T1621" s="10"/>
      <c r="U1621" s="10"/>
      <c r="V1621" s="10"/>
      <c r="W1621" s="10"/>
    </row>
    <row r="1622" ht="12.75" customHeight="1">
      <c r="A1622" s="9" t="s">
        <v>388</v>
      </c>
      <c r="B1622" s="7" t="s">
        <v>228</v>
      </c>
      <c r="C1622" s="7" t="s">
        <v>228</v>
      </c>
      <c r="D1622" s="7">
        <v>61.0</v>
      </c>
      <c r="E1622" s="8">
        <v>22.0</v>
      </c>
      <c r="F1622" s="7">
        <v>29.0</v>
      </c>
      <c r="G1622" s="14"/>
      <c r="H1622" s="12"/>
      <c r="I1622" s="7" t="s">
        <v>21</v>
      </c>
      <c r="J1622" s="12"/>
      <c r="K1622" s="10"/>
      <c r="L1622" s="10"/>
      <c r="M1622" s="10"/>
      <c r="N1622" s="10"/>
      <c r="O1622" s="16" t="s">
        <v>233</v>
      </c>
      <c r="P1622" s="16" t="s">
        <v>366</v>
      </c>
      <c r="Q1622" s="10"/>
      <c r="R1622" s="10"/>
      <c r="S1622" s="10"/>
      <c r="T1622" s="10"/>
      <c r="U1622" s="10"/>
      <c r="V1622" s="10"/>
      <c r="W1622" s="10"/>
    </row>
    <row r="1623" ht="12.75" customHeight="1">
      <c r="A1623" s="9" t="s">
        <v>447</v>
      </c>
      <c r="B1623" s="7" t="s">
        <v>228</v>
      </c>
      <c r="C1623" s="7" t="s">
        <v>228</v>
      </c>
      <c r="D1623" s="7">
        <v>61.0</v>
      </c>
      <c r="E1623" s="8">
        <v>22.0</v>
      </c>
      <c r="F1623" s="7">
        <v>3.0</v>
      </c>
      <c r="G1623" s="14"/>
      <c r="H1623" s="12"/>
      <c r="I1623" s="7" t="s">
        <v>21</v>
      </c>
      <c r="J1623" s="12"/>
      <c r="K1623" s="10"/>
      <c r="L1623" s="10"/>
      <c r="M1623" s="10"/>
      <c r="N1623" s="10"/>
      <c r="O1623" s="16" t="s">
        <v>236</v>
      </c>
      <c r="P1623" s="16" t="s">
        <v>237</v>
      </c>
      <c r="Q1623" s="10"/>
      <c r="R1623" s="10"/>
      <c r="S1623" s="10"/>
      <c r="T1623" s="10"/>
      <c r="U1623" s="10"/>
      <c r="V1623" s="10"/>
      <c r="W1623" s="10"/>
    </row>
    <row r="1624" ht="12.75" customHeight="1">
      <c r="A1624" s="9" t="s">
        <v>469</v>
      </c>
      <c r="B1624" s="7" t="s">
        <v>228</v>
      </c>
      <c r="C1624" s="7" t="s">
        <v>228</v>
      </c>
      <c r="D1624" s="7">
        <v>61.0</v>
      </c>
      <c r="E1624" s="8">
        <v>22.0</v>
      </c>
      <c r="F1624" s="7">
        <v>31.0</v>
      </c>
      <c r="G1624" s="14"/>
      <c r="H1624" s="12"/>
      <c r="I1624" s="7" t="s">
        <v>21</v>
      </c>
      <c r="J1624" s="12"/>
      <c r="K1624" s="10"/>
      <c r="L1624" s="10"/>
      <c r="M1624" s="10"/>
      <c r="N1624" s="10"/>
      <c r="O1624" s="16" t="s">
        <v>288</v>
      </c>
      <c r="P1624" s="16" t="s">
        <v>366</v>
      </c>
      <c r="Q1624" s="10"/>
      <c r="R1624" s="10"/>
      <c r="S1624" s="10"/>
      <c r="T1624" s="10"/>
      <c r="U1624" s="10"/>
      <c r="V1624" s="10"/>
      <c r="W1624" s="10"/>
    </row>
    <row r="1625" ht="12.75" customHeight="1">
      <c r="A1625" s="9" t="s">
        <v>440</v>
      </c>
      <c r="B1625" s="7" t="s">
        <v>228</v>
      </c>
      <c r="C1625" s="7" t="s">
        <v>228</v>
      </c>
      <c r="D1625" s="7">
        <v>61.0</v>
      </c>
      <c r="E1625" s="8">
        <v>22.0</v>
      </c>
      <c r="F1625" s="7">
        <v>29.0</v>
      </c>
      <c r="G1625" s="14"/>
      <c r="H1625" s="12"/>
      <c r="I1625" s="7" t="s">
        <v>21</v>
      </c>
      <c r="J1625" s="12"/>
      <c r="K1625" s="10"/>
      <c r="L1625" s="10"/>
      <c r="M1625" s="10"/>
      <c r="N1625" s="10"/>
      <c r="O1625" s="16" t="s">
        <v>467</v>
      </c>
      <c r="P1625" s="16" t="s">
        <v>468</v>
      </c>
      <c r="Q1625" s="10"/>
      <c r="R1625" s="10"/>
      <c r="S1625" s="10"/>
      <c r="T1625" s="10"/>
      <c r="U1625" s="10"/>
      <c r="V1625" s="10"/>
      <c r="W1625" s="10"/>
    </row>
    <row r="1626" ht="12.75" customHeight="1">
      <c r="A1626" s="9" t="s">
        <v>446</v>
      </c>
      <c r="B1626" s="7" t="s">
        <v>228</v>
      </c>
      <c r="C1626" s="7" t="s">
        <v>228</v>
      </c>
      <c r="D1626" s="7">
        <v>61.0</v>
      </c>
      <c r="E1626" s="8">
        <v>22.0</v>
      </c>
      <c r="F1626" s="7">
        <v>28.0</v>
      </c>
      <c r="G1626" s="14"/>
      <c r="H1626" s="12"/>
      <c r="I1626" s="7" t="s">
        <v>21</v>
      </c>
      <c r="J1626" s="12"/>
      <c r="K1626" s="10"/>
      <c r="L1626" s="10"/>
      <c r="M1626" s="10"/>
      <c r="N1626" s="10"/>
      <c r="O1626" s="16" t="s">
        <v>288</v>
      </c>
      <c r="P1626" s="16" t="s">
        <v>366</v>
      </c>
      <c r="Q1626" s="10"/>
      <c r="R1626" s="10"/>
      <c r="S1626" s="10"/>
      <c r="T1626" s="10"/>
      <c r="U1626" s="10"/>
      <c r="V1626" s="10"/>
      <c r="W1626" s="10"/>
    </row>
    <row r="1627" ht="12.75" customHeight="1">
      <c r="A1627" s="9" t="s">
        <v>227</v>
      </c>
      <c r="B1627" s="7" t="s">
        <v>228</v>
      </c>
      <c r="C1627" s="7" t="s">
        <v>228</v>
      </c>
      <c r="D1627" s="7">
        <v>61.0</v>
      </c>
      <c r="E1627" s="8">
        <v>23.0</v>
      </c>
      <c r="F1627" s="7">
        <v>3.0</v>
      </c>
      <c r="G1627" s="14"/>
      <c r="H1627" s="12"/>
      <c r="I1627" s="7" t="s">
        <v>21</v>
      </c>
      <c r="J1627" s="12"/>
      <c r="K1627" s="10"/>
      <c r="L1627" s="10"/>
      <c r="M1627" s="10"/>
      <c r="N1627" s="10"/>
      <c r="O1627" s="16" t="s">
        <v>348</v>
      </c>
      <c r="P1627" s="16" t="s">
        <v>470</v>
      </c>
      <c r="Q1627" s="10"/>
      <c r="R1627" s="10"/>
      <c r="S1627" s="10"/>
      <c r="T1627" s="10"/>
      <c r="U1627" s="10"/>
      <c r="V1627" s="10"/>
      <c r="W1627" s="10"/>
    </row>
    <row r="1628" ht="12.75" customHeight="1">
      <c r="A1628" s="9" t="s">
        <v>457</v>
      </c>
      <c r="B1628" s="7" t="s">
        <v>228</v>
      </c>
      <c r="C1628" s="7" t="s">
        <v>228</v>
      </c>
      <c r="D1628" s="7">
        <v>61.0</v>
      </c>
      <c r="E1628" s="8">
        <v>23.0</v>
      </c>
      <c r="F1628" s="7">
        <v>29.0</v>
      </c>
      <c r="G1628" s="14"/>
      <c r="H1628" s="12"/>
      <c r="I1628" s="7" t="s">
        <v>21</v>
      </c>
      <c r="J1628" s="12"/>
      <c r="K1628" s="10"/>
      <c r="L1628" s="10"/>
      <c r="M1628" s="10"/>
      <c r="N1628" s="10"/>
      <c r="O1628" s="16" t="s">
        <v>254</v>
      </c>
      <c r="P1628" s="16" t="s">
        <v>451</v>
      </c>
      <c r="Q1628" s="10"/>
      <c r="R1628" s="10"/>
      <c r="S1628" s="10"/>
      <c r="T1628" s="10"/>
      <c r="U1628" s="10"/>
      <c r="V1628" s="10"/>
      <c r="W1628" s="10"/>
    </row>
    <row r="1629" ht="12.75" customHeight="1">
      <c r="A1629" s="9" t="s">
        <v>466</v>
      </c>
      <c r="B1629" s="7" t="s">
        <v>228</v>
      </c>
      <c r="C1629" s="7" t="s">
        <v>228</v>
      </c>
      <c r="D1629" s="7">
        <v>61.0</v>
      </c>
      <c r="E1629" s="8">
        <v>25.0</v>
      </c>
      <c r="F1629" s="7">
        <v>3.0</v>
      </c>
      <c r="G1629" s="14"/>
      <c r="H1629" s="12"/>
      <c r="I1629" s="7" t="s">
        <v>21</v>
      </c>
      <c r="J1629" s="12"/>
      <c r="K1629" s="10"/>
      <c r="L1629" s="10"/>
      <c r="M1629" s="10"/>
      <c r="N1629" s="10"/>
      <c r="O1629" s="16" t="s">
        <v>471</v>
      </c>
      <c r="P1629" s="16" t="s">
        <v>472</v>
      </c>
      <c r="Q1629" s="10"/>
      <c r="R1629" s="10"/>
      <c r="S1629" s="10"/>
      <c r="T1629" s="10"/>
      <c r="U1629" s="10"/>
      <c r="V1629" s="10"/>
      <c r="W1629" s="10"/>
    </row>
    <row r="1630" ht="12.75" customHeight="1">
      <c r="A1630" s="9" t="s">
        <v>440</v>
      </c>
      <c r="B1630" s="7" t="s">
        <v>228</v>
      </c>
      <c r="C1630" s="7" t="s">
        <v>228</v>
      </c>
      <c r="D1630" s="7">
        <v>61.0</v>
      </c>
      <c r="E1630" s="8">
        <v>3.0</v>
      </c>
      <c r="F1630" s="7">
        <v>3.0</v>
      </c>
      <c r="G1630" s="14"/>
      <c r="H1630" s="12"/>
      <c r="I1630" s="7" t="s">
        <v>21</v>
      </c>
      <c r="J1630" s="12"/>
      <c r="K1630" s="10"/>
      <c r="L1630" s="10"/>
      <c r="M1630" s="10"/>
      <c r="N1630" s="10"/>
      <c r="O1630" s="16" t="s">
        <v>288</v>
      </c>
      <c r="P1630" s="16" t="s">
        <v>366</v>
      </c>
      <c r="Q1630" s="10"/>
      <c r="R1630" s="10"/>
      <c r="S1630" s="10"/>
      <c r="T1630" s="10"/>
      <c r="U1630" s="10"/>
      <c r="V1630" s="10"/>
      <c r="W1630" s="10"/>
    </row>
    <row r="1631" ht="12.75" customHeight="1">
      <c r="A1631" s="9" t="s">
        <v>448</v>
      </c>
      <c r="B1631" s="7" t="s">
        <v>228</v>
      </c>
      <c r="C1631" s="7" t="s">
        <v>228</v>
      </c>
      <c r="D1631" s="7">
        <v>62.0</v>
      </c>
      <c r="E1631" s="8">
        <v>18.0</v>
      </c>
      <c r="F1631" s="7">
        <v>31.0</v>
      </c>
      <c r="G1631" s="14"/>
      <c r="H1631" s="12"/>
      <c r="I1631" s="7" t="s">
        <v>21</v>
      </c>
      <c r="J1631" s="12"/>
      <c r="K1631" s="10"/>
      <c r="L1631" s="10"/>
      <c r="M1631" s="10"/>
      <c r="N1631" s="10"/>
      <c r="O1631" s="16" t="s">
        <v>473</v>
      </c>
      <c r="P1631" s="16" t="s">
        <v>468</v>
      </c>
      <c r="Q1631" s="10"/>
      <c r="R1631" s="10"/>
      <c r="S1631" s="10"/>
      <c r="T1631" s="10"/>
      <c r="U1631" s="10"/>
      <c r="V1631" s="10"/>
      <c r="W1631" s="10"/>
    </row>
    <row r="1632" ht="12.75" customHeight="1">
      <c r="A1632" s="9" t="s">
        <v>426</v>
      </c>
      <c r="B1632" s="7" t="s">
        <v>228</v>
      </c>
      <c r="C1632" s="7" t="s">
        <v>228</v>
      </c>
      <c r="D1632" s="7">
        <v>62.0</v>
      </c>
      <c r="E1632" s="8">
        <v>22.0</v>
      </c>
      <c r="F1632" s="7">
        <v>31.0</v>
      </c>
      <c r="G1632" s="14"/>
      <c r="H1632" s="12"/>
      <c r="I1632" s="7" t="s">
        <v>21</v>
      </c>
      <c r="J1632" s="12"/>
      <c r="K1632" s="10"/>
      <c r="L1632" s="10"/>
      <c r="M1632" s="10"/>
      <c r="N1632" s="10"/>
      <c r="O1632" s="16" t="s">
        <v>474</v>
      </c>
      <c r="P1632" s="16" t="s">
        <v>402</v>
      </c>
      <c r="Q1632" s="10"/>
      <c r="R1632" s="10"/>
      <c r="S1632" s="10"/>
      <c r="T1632" s="10"/>
      <c r="U1632" s="10"/>
      <c r="V1632" s="10"/>
      <c r="W1632" s="10"/>
    </row>
    <row r="1633" ht="12.75" customHeight="1">
      <c r="A1633" s="9" t="s">
        <v>450</v>
      </c>
      <c r="B1633" s="7" t="s">
        <v>228</v>
      </c>
      <c r="C1633" s="7" t="s">
        <v>228</v>
      </c>
      <c r="D1633" s="7">
        <v>62.0</v>
      </c>
      <c r="E1633" s="8">
        <v>23.0</v>
      </c>
      <c r="F1633" s="7">
        <v>3.0</v>
      </c>
      <c r="G1633" s="14"/>
      <c r="H1633" s="12"/>
      <c r="I1633" s="7" t="s">
        <v>21</v>
      </c>
      <c r="J1633" s="12"/>
      <c r="K1633" s="10"/>
      <c r="L1633" s="10"/>
      <c r="M1633" s="10"/>
      <c r="N1633" s="10"/>
      <c r="O1633" s="16" t="s">
        <v>233</v>
      </c>
      <c r="P1633" s="16" t="s">
        <v>366</v>
      </c>
      <c r="Q1633" s="10"/>
      <c r="R1633" s="10"/>
      <c r="S1633" s="10"/>
      <c r="T1633" s="10"/>
      <c r="U1633" s="10"/>
      <c r="V1633" s="10"/>
      <c r="W1633" s="10"/>
    </row>
    <row r="1634" ht="12.75" customHeight="1">
      <c r="A1634" s="9" t="s">
        <v>457</v>
      </c>
      <c r="B1634" s="7" t="s">
        <v>228</v>
      </c>
      <c r="C1634" s="7" t="s">
        <v>228</v>
      </c>
      <c r="D1634" s="7">
        <v>62.0</v>
      </c>
      <c r="E1634" s="8">
        <v>23.0</v>
      </c>
      <c r="F1634" s="7">
        <v>3.0</v>
      </c>
      <c r="G1634" s="14"/>
      <c r="H1634" s="12"/>
      <c r="I1634" s="7" t="s">
        <v>21</v>
      </c>
      <c r="J1634" s="12"/>
      <c r="K1634" s="10"/>
      <c r="L1634" s="10"/>
      <c r="M1634" s="10"/>
      <c r="N1634" s="10"/>
      <c r="O1634" s="16" t="s">
        <v>233</v>
      </c>
      <c r="P1634" s="16" t="s">
        <v>366</v>
      </c>
      <c r="Q1634" s="10"/>
      <c r="R1634" s="10"/>
      <c r="S1634" s="10"/>
      <c r="T1634" s="10"/>
      <c r="U1634" s="10"/>
      <c r="V1634" s="10"/>
      <c r="W1634" s="10"/>
    </row>
    <row r="1635" ht="12.75" customHeight="1">
      <c r="A1635" s="9" t="s">
        <v>435</v>
      </c>
      <c r="B1635" s="7" t="s">
        <v>228</v>
      </c>
      <c r="C1635" s="7" t="s">
        <v>228</v>
      </c>
      <c r="D1635" s="7">
        <v>62.0</v>
      </c>
      <c r="E1635" s="8">
        <v>23.0</v>
      </c>
      <c r="F1635" s="7">
        <v>3.0</v>
      </c>
      <c r="G1635" s="14"/>
      <c r="H1635" s="12"/>
      <c r="I1635" s="7" t="s">
        <v>21</v>
      </c>
      <c r="J1635" s="12"/>
      <c r="K1635" s="10"/>
      <c r="L1635" s="10"/>
      <c r="M1635" s="10"/>
      <c r="N1635" s="10"/>
      <c r="O1635" s="16" t="s">
        <v>233</v>
      </c>
      <c r="P1635" s="16" t="s">
        <v>366</v>
      </c>
      <c r="Q1635" s="10"/>
      <c r="R1635" s="10"/>
      <c r="S1635" s="10"/>
      <c r="T1635" s="10"/>
      <c r="U1635" s="10"/>
      <c r="V1635" s="10"/>
      <c r="W1635" s="10"/>
    </row>
    <row r="1636" ht="12.75" customHeight="1">
      <c r="A1636" s="9" t="s">
        <v>435</v>
      </c>
      <c r="B1636" s="7" t="s">
        <v>228</v>
      </c>
      <c r="C1636" s="7" t="s">
        <v>228</v>
      </c>
      <c r="D1636" s="7">
        <v>62.0</v>
      </c>
      <c r="E1636" s="8">
        <v>23.0</v>
      </c>
      <c r="F1636" s="7">
        <v>3.0</v>
      </c>
      <c r="G1636" s="14"/>
      <c r="H1636" s="12"/>
      <c r="I1636" s="7" t="s">
        <v>21</v>
      </c>
      <c r="J1636" s="12"/>
      <c r="K1636" s="10"/>
      <c r="L1636" s="10"/>
      <c r="M1636" s="10"/>
      <c r="N1636" s="10"/>
      <c r="O1636" s="16" t="s">
        <v>288</v>
      </c>
      <c r="P1636" s="16" t="s">
        <v>366</v>
      </c>
      <c r="Q1636" s="10"/>
      <c r="R1636" s="10"/>
      <c r="S1636" s="10"/>
      <c r="T1636" s="10"/>
      <c r="U1636" s="10"/>
      <c r="V1636" s="10"/>
      <c r="W1636" s="10"/>
    </row>
    <row r="1637" ht="12.75" customHeight="1">
      <c r="A1637" s="9" t="s">
        <v>442</v>
      </c>
      <c r="B1637" s="7" t="s">
        <v>228</v>
      </c>
      <c r="C1637" s="7" t="s">
        <v>228</v>
      </c>
      <c r="D1637" s="7">
        <v>62.0</v>
      </c>
      <c r="E1637" s="8">
        <v>24.0</v>
      </c>
      <c r="F1637" s="7">
        <v>3.0</v>
      </c>
      <c r="G1637" s="14"/>
      <c r="H1637" s="12"/>
      <c r="I1637" s="7" t="s">
        <v>21</v>
      </c>
      <c r="J1637" s="12"/>
      <c r="K1637" s="10"/>
      <c r="L1637" s="10"/>
      <c r="M1637" s="10"/>
      <c r="N1637" s="10"/>
      <c r="O1637" s="16" t="s">
        <v>475</v>
      </c>
      <c r="P1637" s="16" t="s">
        <v>476</v>
      </c>
      <c r="Q1637" s="10"/>
      <c r="R1637" s="10"/>
      <c r="S1637" s="10"/>
      <c r="T1637" s="10"/>
      <c r="U1637" s="10"/>
      <c r="V1637" s="10"/>
      <c r="W1637" s="10"/>
    </row>
    <row r="1638" ht="12.75" customHeight="1">
      <c r="A1638" s="9" t="s">
        <v>441</v>
      </c>
      <c r="B1638" s="7" t="s">
        <v>228</v>
      </c>
      <c r="C1638" s="7" t="s">
        <v>228</v>
      </c>
      <c r="D1638" s="7">
        <v>62.0</v>
      </c>
      <c r="E1638" s="8">
        <v>24.0</v>
      </c>
      <c r="F1638" s="7">
        <v>3.0</v>
      </c>
      <c r="G1638" s="14"/>
      <c r="H1638" s="12"/>
      <c r="I1638" s="7" t="s">
        <v>21</v>
      </c>
      <c r="J1638" s="12"/>
      <c r="K1638" s="10"/>
      <c r="L1638" s="10"/>
      <c r="M1638" s="10"/>
      <c r="N1638" s="10"/>
      <c r="O1638" s="16" t="s">
        <v>254</v>
      </c>
      <c r="P1638" s="16" t="s">
        <v>451</v>
      </c>
      <c r="Q1638" s="10"/>
      <c r="R1638" s="10"/>
      <c r="S1638" s="10"/>
      <c r="T1638" s="10"/>
      <c r="U1638" s="10"/>
      <c r="V1638" s="10"/>
      <c r="W1638" s="10"/>
    </row>
    <row r="1639" ht="12.75" customHeight="1">
      <c r="A1639" s="9" t="s">
        <v>379</v>
      </c>
      <c r="B1639" s="7" t="s">
        <v>228</v>
      </c>
      <c r="C1639" s="7" t="s">
        <v>228</v>
      </c>
      <c r="D1639" s="7">
        <v>62.0</v>
      </c>
      <c r="E1639" s="8">
        <v>25.0</v>
      </c>
      <c r="F1639" s="7">
        <v>31.0</v>
      </c>
      <c r="G1639" s="14"/>
      <c r="H1639" s="12"/>
      <c r="I1639" s="7" t="s">
        <v>21</v>
      </c>
      <c r="J1639" s="12"/>
      <c r="K1639" s="10"/>
      <c r="L1639" s="10"/>
      <c r="M1639" s="10"/>
      <c r="N1639" s="10"/>
      <c r="O1639" s="16" t="s">
        <v>288</v>
      </c>
      <c r="P1639" s="16" t="s">
        <v>366</v>
      </c>
      <c r="Q1639" s="10"/>
      <c r="R1639" s="10"/>
      <c r="S1639" s="10"/>
      <c r="T1639" s="10"/>
      <c r="U1639" s="10"/>
      <c r="V1639" s="10"/>
      <c r="W1639" s="10"/>
    </row>
    <row r="1640" ht="12.75" customHeight="1">
      <c r="A1640" s="9" t="s">
        <v>477</v>
      </c>
      <c r="B1640" s="7" t="s">
        <v>228</v>
      </c>
      <c r="C1640" s="7" t="s">
        <v>228</v>
      </c>
      <c r="D1640" s="7">
        <v>62.0</v>
      </c>
      <c r="E1640" s="8">
        <v>26.0</v>
      </c>
      <c r="F1640" s="7">
        <v>3.0</v>
      </c>
      <c r="G1640" s="14"/>
      <c r="H1640" s="12"/>
      <c r="I1640" s="7" t="s">
        <v>21</v>
      </c>
      <c r="J1640" s="12"/>
      <c r="K1640" s="10"/>
      <c r="L1640" s="10"/>
      <c r="M1640" s="10"/>
      <c r="N1640" s="10"/>
      <c r="O1640" s="16" t="s">
        <v>254</v>
      </c>
      <c r="P1640" s="16" t="s">
        <v>451</v>
      </c>
      <c r="Q1640" s="10"/>
      <c r="R1640" s="10"/>
      <c r="S1640" s="10"/>
      <c r="T1640" s="10"/>
      <c r="U1640" s="10"/>
      <c r="V1640" s="10"/>
      <c r="W1640" s="10"/>
    </row>
    <row r="1641" ht="12.75" customHeight="1">
      <c r="A1641" s="9" t="s">
        <v>453</v>
      </c>
      <c r="B1641" s="7" t="s">
        <v>228</v>
      </c>
      <c r="C1641" s="7" t="s">
        <v>228</v>
      </c>
      <c r="D1641" s="7">
        <v>62.0</v>
      </c>
      <c r="E1641" s="8">
        <v>26.0</v>
      </c>
      <c r="F1641" s="7">
        <v>31.0</v>
      </c>
      <c r="G1641" s="14"/>
      <c r="H1641" s="12"/>
      <c r="I1641" s="7" t="s">
        <v>21</v>
      </c>
      <c r="J1641" s="12"/>
      <c r="K1641" s="10"/>
      <c r="L1641" s="10"/>
      <c r="M1641" s="10"/>
      <c r="N1641" s="10"/>
      <c r="O1641" s="16" t="s">
        <v>233</v>
      </c>
      <c r="P1641" s="16" t="s">
        <v>366</v>
      </c>
      <c r="Q1641" s="10"/>
      <c r="R1641" s="10"/>
      <c r="S1641" s="10"/>
      <c r="T1641" s="10"/>
      <c r="U1641" s="10"/>
      <c r="V1641" s="10"/>
      <c r="W1641" s="10"/>
    </row>
    <row r="1642" ht="12.75" customHeight="1">
      <c r="A1642" s="9" t="s">
        <v>478</v>
      </c>
      <c r="B1642" s="7" t="s">
        <v>228</v>
      </c>
      <c r="C1642" s="7" t="s">
        <v>228</v>
      </c>
      <c r="D1642" s="7">
        <v>63.0</v>
      </c>
      <c r="E1642" s="8">
        <v>22.0</v>
      </c>
      <c r="F1642" s="7">
        <v>29.0</v>
      </c>
      <c r="G1642" s="14"/>
      <c r="H1642" s="12"/>
      <c r="I1642" s="7" t="s">
        <v>21</v>
      </c>
      <c r="J1642" s="12"/>
      <c r="K1642" s="10"/>
      <c r="L1642" s="10"/>
      <c r="M1642" s="10"/>
      <c r="N1642" s="10"/>
      <c r="O1642" s="16" t="s">
        <v>233</v>
      </c>
      <c r="P1642" s="16" t="s">
        <v>366</v>
      </c>
      <c r="Q1642" s="10"/>
      <c r="R1642" s="10"/>
      <c r="S1642" s="10"/>
      <c r="T1642" s="10"/>
      <c r="U1642" s="10"/>
      <c r="V1642" s="10"/>
      <c r="W1642" s="10"/>
    </row>
    <row r="1643" ht="12.75" customHeight="1">
      <c r="A1643" s="9" t="s">
        <v>388</v>
      </c>
      <c r="B1643" s="7" t="s">
        <v>228</v>
      </c>
      <c r="C1643" s="7" t="s">
        <v>228</v>
      </c>
      <c r="D1643" s="7">
        <v>63.0</v>
      </c>
      <c r="E1643" s="8">
        <v>23.0</v>
      </c>
      <c r="F1643" s="7">
        <v>31.0</v>
      </c>
      <c r="G1643" s="14"/>
      <c r="H1643" s="12"/>
      <c r="I1643" s="7" t="s">
        <v>21</v>
      </c>
      <c r="J1643" s="12"/>
      <c r="K1643" s="10"/>
      <c r="L1643" s="10"/>
      <c r="M1643" s="10"/>
      <c r="N1643" s="10"/>
      <c r="O1643" s="16" t="s">
        <v>279</v>
      </c>
      <c r="P1643" s="16" t="s">
        <v>357</v>
      </c>
      <c r="Q1643" s="10"/>
      <c r="R1643" s="10"/>
      <c r="S1643" s="10"/>
      <c r="T1643" s="10"/>
      <c r="U1643" s="10"/>
      <c r="V1643" s="10"/>
      <c r="W1643" s="10"/>
    </row>
    <row r="1644" ht="12.75" customHeight="1">
      <c r="A1644" s="9" t="s">
        <v>479</v>
      </c>
      <c r="B1644" s="7" t="s">
        <v>228</v>
      </c>
      <c r="C1644" s="7" t="s">
        <v>228</v>
      </c>
      <c r="D1644" s="7">
        <v>63.0</v>
      </c>
      <c r="E1644" s="8">
        <v>23.0</v>
      </c>
      <c r="F1644" s="7">
        <v>32.0</v>
      </c>
      <c r="G1644" s="14"/>
      <c r="H1644" s="12"/>
      <c r="I1644" s="7" t="s">
        <v>21</v>
      </c>
      <c r="J1644" s="12"/>
      <c r="K1644" s="10"/>
      <c r="L1644" s="10"/>
      <c r="M1644" s="10"/>
      <c r="N1644" s="10"/>
      <c r="O1644" s="16" t="s">
        <v>301</v>
      </c>
      <c r="P1644" s="16" t="s">
        <v>439</v>
      </c>
      <c r="Q1644" s="10"/>
      <c r="R1644" s="10"/>
      <c r="S1644" s="10"/>
      <c r="T1644" s="10"/>
      <c r="U1644" s="10"/>
      <c r="V1644" s="10"/>
      <c r="W1644" s="10"/>
    </row>
    <row r="1645" ht="12.75" customHeight="1">
      <c r="A1645" s="9" t="s">
        <v>227</v>
      </c>
      <c r="B1645" s="7" t="s">
        <v>228</v>
      </c>
      <c r="C1645" s="7" t="s">
        <v>228</v>
      </c>
      <c r="D1645" s="7">
        <v>63.0</v>
      </c>
      <c r="E1645" s="8">
        <v>24.0</v>
      </c>
      <c r="F1645" s="7">
        <v>3.0</v>
      </c>
      <c r="G1645" s="14"/>
      <c r="H1645" s="12"/>
      <c r="I1645" s="7" t="s">
        <v>21</v>
      </c>
      <c r="J1645" s="12"/>
      <c r="K1645" s="10"/>
      <c r="L1645" s="10"/>
      <c r="M1645" s="10"/>
      <c r="N1645" s="10"/>
      <c r="O1645" s="16" t="s">
        <v>239</v>
      </c>
      <c r="P1645" s="16" t="s">
        <v>277</v>
      </c>
      <c r="Q1645" s="10"/>
      <c r="R1645" s="10"/>
      <c r="S1645" s="10"/>
      <c r="T1645" s="10"/>
      <c r="U1645" s="10"/>
      <c r="V1645" s="10"/>
      <c r="W1645" s="10"/>
    </row>
    <row r="1646" ht="12.75" customHeight="1">
      <c r="A1646" s="9" t="s">
        <v>426</v>
      </c>
      <c r="B1646" s="7" t="s">
        <v>228</v>
      </c>
      <c r="C1646" s="7" t="s">
        <v>228</v>
      </c>
      <c r="D1646" s="7">
        <v>63.0</v>
      </c>
      <c r="E1646" s="8">
        <v>25.0</v>
      </c>
      <c r="F1646" s="7">
        <v>32.0</v>
      </c>
      <c r="G1646" s="14"/>
      <c r="H1646" s="12"/>
      <c r="I1646" s="7" t="s">
        <v>21</v>
      </c>
      <c r="J1646" s="12"/>
      <c r="K1646" s="10"/>
      <c r="L1646" s="10"/>
      <c r="M1646" s="10"/>
      <c r="N1646" s="10"/>
      <c r="O1646" s="16" t="s">
        <v>454</v>
      </c>
      <c r="P1646" s="16" t="s">
        <v>231</v>
      </c>
      <c r="Q1646" s="10"/>
      <c r="R1646" s="10"/>
      <c r="S1646" s="10"/>
      <c r="T1646" s="10"/>
      <c r="U1646" s="10"/>
      <c r="V1646" s="10"/>
      <c r="W1646" s="10"/>
    </row>
    <row r="1647" ht="12.75" customHeight="1">
      <c r="A1647" s="9" t="s">
        <v>442</v>
      </c>
      <c r="B1647" s="7" t="s">
        <v>228</v>
      </c>
      <c r="C1647" s="7" t="s">
        <v>228</v>
      </c>
      <c r="D1647" s="7">
        <v>63.0</v>
      </c>
      <c r="E1647" s="8">
        <v>25.0</v>
      </c>
      <c r="F1647" s="7">
        <v>29.0</v>
      </c>
      <c r="G1647" s="14"/>
      <c r="H1647" s="12"/>
      <c r="I1647" s="7" t="s">
        <v>21</v>
      </c>
      <c r="J1647" s="12"/>
      <c r="K1647" s="10"/>
      <c r="L1647" s="10"/>
      <c r="M1647" s="10"/>
      <c r="N1647" s="10"/>
      <c r="O1647" s="16" t="s">
        <v>480</v>
      </c>
      <c r="P1647" s="16" t="s">
        <v>383</v>
      </c>
      <c r="Q1647" s="10"/>
      <c r="R1647" s="10"/>
      <c r="S1647" s="10"/>
      <c r="T1647" s="10"/>
      <c r="U1647" s="10"/>
      <c r="V1647" s="10"/>
      <c r="W1647" s="10"/>
    </row>
    <row r="1648" ht="12.75" customHeight="1">
      <c r="A1648" s="9" t="s">
        <v>469</v>
      </c>
      <c r="B1648" s="7" t="s">
        <v>228</v>
      </c>
      <c r="C1648" s="7" t="s">
        <v>228</v>
      </c>
      <c r="D1648" s="7">
        <v>63.0</v>
      </c>
      <c r="E1648" s="8">
        <v>25.0</v>
      </c>
      <c r="F1648" s="7">
        <v>32.0</v>
      </c>
      <c r="G1648" s="14"/>
      <c r="H1648" s="12"/>
      <c r="I1648" s="7" t="s">
        <v>21</v>
      </c>
      <c r="J1648" s="12"/>
      <c r="K1648" s="10"/>
      <c r="L1648" s="10"/>
      <c r="M1648" s="10"/>
      <c r="N1648" s="10"/>
      <c r="O1648" s="16" t="s">
        <v>348</v>
      </c>
      <c r="P1648" s="16" t="s">
        <v>237</v>
      </c>
      <c r="Q1648" s="10"/>
      <c r="R1648" s="10"/>
      <c r="S1648" s="10"/>
      <c r="T1648" s="10"/>
      <c r="U1648" s="10"/>
      <c r="V1648" s="10"/>
      <c r="W1648" s="10"/>
    </row>
    <row r="1649" ht="12.75" customHeight="1">
      <c r="A1649" s="9" t="s">
        <v>388</v>
      </c>
      <c r="B1649" s="7" t="s">
        <v>228</v>
      </c>
      <c r="C1649" s="7" t="s">
        <v>228</v>
      </c>
      <c r="D1649" s="7">
        <v>64.0</v>
      </c>
      <c r="E1649" s="8">
        <v>23.0</v>
      </c>
      <c r="F1649" s="7">
        <v>32.0</v>
      </c>
      <c r="G1649" s="14"/>
      <c r="H1649" s="12"/>
      <c r="I1649" s="7" t="s">
        <v>21</v>
      </c>
      <c r="J1649" s="12"/>
      <c r="K1649" s="10"/>
      <c r="L1649" s="10"/>
      <c r="M1649" s="10"/>
      <c r="N1649" s="10"/>
      <c r="O1649" s="16" t="s">
        <v>288</v>
      </c>
      <c r="P1649" s="16" t="s">
        <v>366</v>
      </c>
      <c r="Q1649" s="10"/>
      <c r="R1649" s="10"/>
      <c r="S1649" s="10"/>
      <c r="T1649" s="10"/>
      <c r="U1649" s="10"/>
      <c r="V1649" s="10"/>
      <c r="W1649" s="10"/>
    </row>
    <row r="1650" ht="12.75" customHeight="1">
      <c r="A1650" s="9" t="s">
        <v>438</v>
      </c>
      <c r="B1650" s="7" t="s">
        <v>228</v>
      </c>
      <c r="C1650" s="7" t="s">
        <v>228</v>
      </c>
      <c r="D1650" s="7">
        <v>64.0</v>
      </c>
      <c r="E1650" s="8">
        <v>24.0</v>
      </c>
      <c r="F1650" s="7">
        <v>31.0</v>
      </c>
      <c r="G1650" s="14"/>
      <c r="H1650" s="12"/>
      <c r="I1650" s="7" t="s">
        <v>21</v>
      </c>
      <c r="J1650" s="12"/>
      <c r="K1650" s="10"/>
      <c r="L1650" s="10"/>
      <c r="M1650" s="10"/>
      <c r="N1650" s="10"/>
      <c r="O1650" s="16" t="s">
        <v>481</v>
      </c>
      <c r="P1650" s="16" t="s">
        <v>482</v>
      </c>
      <c r="Q1650" s="10"/>
      <c r="R1650" s="10"/>
      <c r="S1650" s="10"/>
      <c r="T1650" s="10"/>
      <c r="U1650" s="10"/>
      <c r="V1650" s="10"/>
      <c r="W1650" s="10"/>
    </row>
    <row r="1651" ht="12.75" customHeight="1">
      <c r="A1651" s="9" t="s">
        <v>453</v>
      </c>
      <c r="B1651" s="7" t="s">
        <v>228</v>
      </c>
      <c r="C1651" s="7" t="s">
        <v>228</v>
      </c>
      <c r="D1651" s="7">
        <v>64.0</v>
      </c>
      <c r="E1651" s="8">
        <v>24.0</v>
      </c>
      <c r="F1651" s="7">
        <v>31.0</v>
      </c>
      <c r="G1651" s="14"/>
      <c r="H1651" s="12"/>
      <c r="I1651" s="7" t="s">
        <v>21</v>
      </c>
      <c r="J1651" s="12"/>
      <c r="K1651" s="10"/>
      <c r="L1651" s="10"/>
      <c r="M1651" s="10"/>
      <c r="N1651" s="10"/>
      <c r="O1651" s="16" t="s">
        <v>234</v>
      </c>
      <c r="P1651" s="16" t="s">
        <v>437</v>
      </c>
      <c r="Q1651" s="10"/>
      <c r="R1651" s="10"/>
      <c r="S1651" s="10"/>
      <c r="T1651" s="10"/>
      <c r="U1651" s="10"/>
      <c r="V1651" s="10"/>
      <c r="W1651" s="10"/>
    </row>
    <row r="1652" ht="12.75" customHeight="1">
      <c r="A1652" s="9" t="s">
        <v>246</v>
      </c>
      <c r="B1652" s="7" t="s">
        <v>228</v>
      </c>
      <c r="C1652" s="7" t="s">
        <v>228</v>
      </c>
      <c r="D1652" s="7">
        <v>64.0</v>
      </c>
      <c r="E1652" s="8">
        <v>24.0</v>
      </c>
      <c r="F1652" s="7">
        <v>3.0</v>
      </c>
      <c r="G1652" s="14"/>
      <c r="H1652" s="12"/>
      <c r="I1652" s="7" t="s">
        <v>21</v>
      </c>
      <c r="J1652" s="12"/>
      <c r="K1652" s="10"/>
      <c r="L1652" s="10"/>
      <c r="M1652" s="10"/>
      <c r="N1652" s="10"/>
      <c r="O1652" s="16" t="s">
        <v>467</v>
      </c>
      <c r="P1652" s="16" t="s">
        <v>468</v>
      </c>
      <c r="Q1652" s="10"/>
      <c r="R1652" s="10"/>
      <c r="S1652" s="10"/>
      <c r="T1652" s="10"/>
      <c r="U1652" s="10"/>
      <c r="V1652" s="10"/>
      <c r="W1652" s="10"/>
    </row>
    <row r="1653" ht="12.75" customHeight="1">
      <c r="A1653" s="9" t="s">
        <v>299</v>
      </c>
      <c r="B1653" s="7" t="s">
        <v>228</v>
      </c>
      <c r="C1653" s="7" t="s">
        <v>228</v>
      </c>
      <c r="D1653" s="7">
        <v>64.0</v>
      </c>
      <c r="E1653" s="8">
        <v>32.0</v>
      </c>
      <c r="F1653" s="7">
        <v>31.0</v>
      </c>
      <c r="G1653" s="14"/>
      <c r="H1653" s="12"/>
      <c r="I1653" s="7" t="s">
        <v>21</v>
      </c>
      <c r="J1653" s="12"/>
      <c r="K1653" s="10"/>
      <c r="L1653" s="10"/>
      <c r="M1653" s="10"/>
      <c r="N1653" s="10"/>
      <c r="O1653" s="16" t="s">
        <v>244</v>
      </c>
      <c r="P1653" s="16" t="s">
        <v>231</v>
      </c>
      <c r="Q1653" s="10"/>
      <c r="R1653" s="10"/>
      <c r="S1653" s="10"/>
      <c r="T1653" s="10"/>
      <c r="U1653" s="10"/>
      <c r="V1653" s="10"/>
      <c r="W1653" s="10"/>
    </row>
    <row r="1654" ht="12.75" customHeight="1">
      <c r="A1654" s="9" t="s">
        <v>477</v>
      </c>
      <c r="B1654" s="7" t="s">
        <v>228</v>
      </c>
      <c r="C1654" s="7" t="s">
        <v>228</v>
      </c>
      <c r="D1654" s="7">
        <v>66.0</v>
      </c>
      <c r="E1654" s="8">
        <v>25.0</v>
      </c>
      <c r="F1654" s="7">
        <v>3.0</v>
      </c>
      <c r="G1654" s="14"/>
      <c r="H1654" s="12"/>
      <c r="I1654" s="7" t="s">
        <v>21</v>
      </c>
      <c r="J1654" s="12"/>
      <c r="K1654" s="10"/>
      <c r="L1654" s="10"/>
      <c r="M1654" s="10"/>
      <c r="N1654" s="10"/>
      <c r="O1654" s="16" t="s">
        <v>480</v>
      </c>
      <c r="P1654" s="16" t="s">
        <v>383</v>
      </c>
      <c r="Q1654" s="10"/>
      <c r="R1654" s="10"/>
      <c r="S1654" s="10"/>
      <c r="T1654" s="10"/>
      <c r="U1654" s="10"/>
      <c r="V1654" s="10"/>
      <c r="W1654" s="10"/>
    </row>
    <row r="1655" ht="12.75" customHeight="1">
      <c r="A1655" s="9" t="s">
        <v>438</v>
      </c>
      <c r="B1655" s="7" t="s">
        <v>228</v>
      </c>
      <c r="C1655" s="7" t="s">
        <v>228</v>
      </c>
      <c r="D1655" s="7">
        <v>66.0</v>
      </c>
      <c r="E1655" s="8">
        <v>28.0</v>
      </c>
      <c r="F1655" s="7">
        <v>33.0</v>
      </c>
      <c r="G1655" s="14"/>
      <c r="H1655" s="12"/>
      <c r="I1655" s="7" t="s">
        <v>21</v>
      </c>
      <c r="J1655" s="12"/>
      <c r="K1655" s="10"/>
      <c r="L1655" s="10"/>
      <c r="M1655" s="10"/>
      <c r="N1655" s="10"/>
      <c r="O1655" s="16" t="s">
        <v>233</v>
      </c>
      <c r="P1655" s="16" t="s">
        <v>366</v>
      </c>
      <c r="Q1655" s="10"/>
      <c r="R1655" s="10"/>
      <c r="S1655" s="10"/>
      <c r="T1655" s="10"/>
      <c r="U1655" s="10"/>
      <c r="V1655" s="10"/>
      <c r="W1655" s="10"/>
    </row>
    <row r="1656" ht="12.75" customHeight="1">
      <c r="A1656" s="9" t="s">
        <v>446</v>
      </c>
      <c r="B1656" s="7" t="s">
        <v>228</v>
      </c>
      <c r="C1656" s="7" t="s">
        <v>228</v>
      </c>
      <c r="D1656" s="7">
        <v>66.0</v>
      </c>
      <c r="E1656" s="8">
        <v>29.0</v>
      </c>
      <c r="F1656" s="7">
        <v>32.0</v>
      </c>
      <c r="G1656" s="14"/>
      <c r="H1656" s="12"/>
      <c r="I1656" s="7" t="s">
        <v>21</v>
      </c>
      <c r="J1656" s="12"/>
      <c r="K1656" s="10"/>
      <c r="L1656" s="10"/>
      <c r="M1656" s="10"/>
      <c r="N1656" s="10"/>
      <c r="O1656" s="16" t="s">
        <v>454</v>
      </c>
      <c r="P1656" s="16" t="s">
        <v>231</v>
      </c>
      <c r="Q1656" s="10"/>
      <c r="R1656" s="10"/>
      <c r="S1656" s="10"/>
      <c r="T1656" s="10"/>
      <c r="U1656" s="10"/>
      <c r="V1656" s="10"/>
      <c r="W1656" s="10"/>
    </row>
    <row r="1657" ht="12.75" customHeight="1">
      <c r="A1657" s="9" t="s">
        <v>477</v>
      </c>
      <c r="B1657" s="7" t="s">
        <v>228</v>
      </c>
      <c r="C1657" s="7" t="s">
        <v>228</v>
      </c>
      <c r="D1657" s="7">
        <v>67.0</v>
      </c>
      <c r="E1657" s="8">
        <v>3.0</v>
      </c>
      <c r="F1657" s="7">
        <v>33.0</v>
      </c>
      <c r="G1657" s="14"/>
      <c r="H1657" s="12"/>
      <c r="I1657" s="7" t="s">
        <v>21</v>
      </c>
      <c r="J1657" s="12"/>
      <c r="K1657" s="10"/>
      <c r="L1657" s="10"/>
      <c r="M1657" s="10"/>
      <c r="N1657" s="10"/>
      <c r="O1657" s="16" t="s">
        <v>236</v>
      </c>
      <c r="P1657" s="16" t="s">
        <v>231</v>
      </c>
      <c r="Q1657" s="10"/>
      <c r="R1657" s="10"/>
      <c r="S1657" s="10"/>
      <c r="T1657" s="10"/>
      <c r="U1657" s="10"/>
      <c r="V1657" s="10"/>
      <c r="W1657" s="10"/>
    </row>
    <row r="1658" ht="12.75" customHeight="1">
      <c r="A1658" s="9" t="s">
        <v>370</v>
      </c>
      <c r="B1658" s="7" t="s">
        <v>228</v>
      </c>
      <c r="C1658" s="7" t="s">
        <v>228</v>
      </c>
      <c r="D1658" s="7">
        <v>67.0</v>
      </c>
      <c r="E1658" s="8">
        <v>31.0</v>
      </c>
      <c r="F1658" s="7">
        <v>33.0</v>
      </c>
      <c r="G1658" s="14"/>
      <c r="H1658" s="12"/>
      <c r="I1658" s="7" t="s">
        <v>21</v>
      </c>
      <c r="J1658" s="12"/>
      <c r="K1658" s="10"/>
      <c r="L1658" s="10"/>
      <c r="M1658" s="10"/>
      <c r="N1658" s="10"/>
      <c r="O1658" s="16" t="s">
        <v>230</v>
      </c>
      <c r="P1658" s="16" t="s">
        <v>483</v>
      </c>
      <c r="Q1658" s="10"/>
      <c r="R1658" s="10"/>
      <c r="S1658" s="10"/>
      <c r="T1658" s="10"/>
      <c r="U1658" s="10"/>
      <c r="V1658" s="10"/>
      <c r="W1658" s="10"/>
    </row>
    <row r="1659" ht="12.75" customHeight="1">
      <c r="A1659" s="9" t="s">
        <v>448</v>
      </c>
      <c r="B1659" s="7" t="s">
        <v>228</v>
      </c>
      <c r="C1659" s="7" t="s">
        <v>228</v>
      </c>
      <c r="D1659" s="7">
        <v>67.0</v>
      </c>
      <c r="E1659" s="8">
        <v>31.0</v>
      </c>
      <c r="F1659" s="7">
        <v>32.0</v>
      </c>
      <c r="G1659" s="14"/>
      <c r="H1659" s="12"/>
      <c r="I1659" s="7" t="s">
        <v>21</v>
      </c>
      <c r="J1659" s="12"/>
      <c r="K1659" s="10"/>
      <c r="L1659" s="10"/>
      <c r="M1659" s="10"/>
      <c r="N1659" s="10"/>
      <c r="O1659" s="16" t="s">
        <v>484</v>
      </c>
      <c r="P1659" s="16" t="s">
        <v>434</v>
      </c>
      <c r="Q1659" s="10"/>
      <c r="R1659" s="10"/>
      <c r="S1659" s="10"/>
      <c r="T1659" s="10"/>
      <c r="U1659" s="10"/>
      <c r="V1659" s="10"/>
      <c r="W1659" s="10"/>
    </row>
    <row r="1660" ht="12.75" customHeight="1">
      <c r="A1660" s="9" t="s">
        <v>243</v>
      </c>
      <c r="B1660" s="7" t="s">
        <v>228</v>
      </c>
      <c r="C1660" s="7" t="s">
        <v>228</v>
      </c>
      <c r="D1660" s="7">
        <v>68.0</v>
      </c>
      <c r="E1660" s="8">
        <v>29.0</v>
      </c>
      <c r="F1660" s="7">
        <v>3.0</v>
      </c>
      <c r="G1660" s="14"/>
      <c r="H1660" s="12"/>
      <c r="I1660" s="7" t="s">
        <v>21</v>
      </c>
      <c r="J1660" s="12"/>
      <c r="K1660" s="10"/>
      <c r="L1660" s="10"/>
      <c r="M1660" s="10"/>
      <c r="N1660" s="10"/>
      <c r="O1660" s="16" t="s">
        <v>427</v>
      </c>
      <c r="P1660" s="16" t="s">
        <v>485</v>
      </c>
      <c r="Q1660" s="10"/>
      <c r="R1660" s="10"/>
      <c r="S1660" s="10"/>
      <c r="T1660" s="10"/>
      <c r="U1660" s="10"/>
      <c r="V1660" s="10"/>
      <c r="W1660" s="10"/>
    </row>
    <row r="1661" ht="12.75" customHeight="1">
      <c r="A1661" s="9" t="s">
        <v>371</v>
      </c>
      <c r="B1661" s="7" t="s">
        <v>228</v>
      </c>
      <c r="C1661" s="7" t="s">
        <v>228</v>
      </c>
      <c r="D1661" s="7">
        <v>68.0</v>
      </c>
      <c r="E1661" s="8">
        <v>3.0</v>
      </c>
      <c r="F1661" s="7">
        <v>33.0</v>
      </c>
      <c r="G1661" s="14"/>
      <c r="H1661" s="12"/>
      <c r="I1661" s="7" t="s">
        <v>21</v>
      </c>
      <c r="J1661" s="12"/>
      <c r="K1661" s="10"/>
      <c r="L1661" s="10"/>
      <c r="M1661" s="10"/>
      <c r="N1661" s="10"/>
      <c r="O1661" s="16" t="s">
        <v>475</v>
      </c>
      <c r="P1661" s="16" t="s">
        <v>476</v>
      </c>
      <c r="Q1661" s="10"/>
      <c r="R1661" s="10"/>
      <c r="S1661" s="10"/>
      <c r="T1661" s="10"/>
      <c r="U1661" s="10"/>
      <c r="V1661" s="10"/>
      <c r="W1661" s="10"/>
    </row>
    <row r="1662" ht="12.75" customHeight="1">
      <c r="A1662" s="9" t="s">
        <v>290</v>
      </c>
      <c r="B1662" s="7" t="s">
        <v>228</v>
      </c>
      <c r="C1662" s="7" t="s">
        <v>228</v>
      </c>
      <c r="D1662" s="7">
        <v>68.0</v>
      </c>
      <c r="E1662" s="8">
        <v>31.0</v>
      </c>
      <c r="F1662" s="7">
        <v>34.0</v>
      </c>
      <c r="G1662" s="14"/>
      <c r="H1662" s="12"/>
      <c r="I1662" s="7" t="s">
        <v>21</v>
      </c>
      <c r="J1662" s="12"/>
      <c r="K1662" s="10"/>
      <c r="L1662" s="10"/>
      <c r="M1662" s="10"/>
      <c r="N1662" s="10"/>
      <c r="O1662" s="16" t="s">
        <v>375</v>
      </c>
      <c r="P1662" s="16" t="s">
        <v>462</v>
      </c>
      <c r="Q1662" s="10"/>
      <c r="R1662" s="10"/>
      <c r="S1662" s="10"/>
      <c r="T1662" s="10"/>
      <c r="U1662" s="10"/>
      <c r="V1662" s="10"/>
      <c r="W1662" s="10"/>
    </row>
    <row r="1663" ht="12.75" customHeight="1">
      <c r="A1663" s="9" t="s">
        <v>442</v>
      </c>
      <c r="B1663" s="7" t="s">
        <v>228</v>
      </c>
      <c r="C1663" s="7" t="s">
        <v>228</v>
      </c>
      <c r="D1663" s="7">
        <v>69.0</v>
      </c>
      <c r="E1663" s="8">
        <v>3.0</v>
      </c>
      <c r="F1663" s="7">
        <v>29.0</v>
      </c>
      <c r="G1663" s="14"/>
      <c r="H1663" s="12"/>
      <c r="I1663" s="7" t="s">
        <v>21</v>
      </c>
      <c r="J1663" s="12"/>
      <c r="K1663" s="10"/>
      <c r="L1663" s="10"/>
      <c r="M1663" s="10"/>
      <c r="N1663" s="10"/>
      <c r="O1663" s="16" t="s">
        <v>486</v>
      </c>
      <c r="P1663" s="16" t="s">
        <v>487</v>
      </c>
      <c r="Q1663" s="10"/>
      <c r="R1663" s="10"/>
      <c r="S1663" s="10"/>
      <c r="T1663" s="10"/>
      <c r="U1663" s="10"/>
      <c r="V1663" s="10"/>
      <c r="W1663" s="10"/>
    </row>
    <row r="1664" ht="12.75" customHeight="1">
      <c r="A1664" s="9" t="s">
        <v>241</v>
      </c>
      <c r="B1664" s="7" t="s">
        <v>228</v>
      </c>
      <c r="C1664" s="7" t="s">
        <v>228</v>
      </c>
      <c r="D1664" s="7">
        <v>69.0</v>
      </c>
      <c r="E1664" s="8">
        <v>34.0</v>
      </c>
      <c r="F1664" s="7">
        <v>38.0</v>
      </c>
      <c r="G1664" s="14"/>
      <c r="H1664" s="12"/>
      <c r="I1664" s="7" t="s">
        <v>21</v>
      </c>
      <c r="J1664" s="12"/>
      <c r="K1664" s="10"/>
      <c r="L1664" s="10"/>
      <c r="M1664" s="10"/>
      <c r="N1664" s="10"/>
      <c r="O1664" s="16" t="s">
        <v>431</v>
      </c>
      <c r="P1664" s="16" t="s">
        <v>231</v>
      </c>
      <c r="Q1664" s="10"/>
      <c r="R1664" s="10"/>
      <c r="S1664" s="10"/>
      <c r="T1664" s="10"/>
      <c r="U1664" s="10"/>
      <c r="V1664" s="10"/>
      <c r="W1664" s="10"/>
    </row>
    <row r="1665" ht="12.75" customHeight="1">
      <c r="A1665" s="9" t="s">
        <v>488</v>
      </c>
      <c r="B1665" s="7" t="s">
        <v>228</v>
      </c>
      <c r="C1665" s="7" t="s">
        <v>228</v>
      </c>
      <c r="D1665" s="7">
        <v>7.0</v>
      </c>
      <c r="E1665" s="8">
        <v>295.0</v>
      </c>
      <c r="F1665" s="7">
        <v>29.0</v>
      </c>
      <c r="G1665" s="14"/>
      <c r="H1665" s="12"/>
      <c r="I1665" s="7" t="s">
        <v>21</v>
      </c>
      <c r="J1665" s="12"/>
      <c r="K1665" s="10"/>
      <c r="L1665" s="10"/>
      <c r="M1665" s="10"/>
      <c r="N1665" s="10"/>
      <c r="O1665" s="16" t="s">
        <v>233</v>
      </c>
      <c r="P1665" s="16" t="s">
        <v>412</v>
      </c>
      <c r="Q1665" s="10"/>
      <c r="R1665" s="10"/>
      <c r="S1665" s="10"/>
      <c r="T1665" s="10"/>
      <c r="U1665" s="10"/>
      <c r="V1665" s="10"/>
      <c r="W1665" s="10"/>
    </row>
    <row r="1666" ht="12.75" customHeight="1">
      <c r="A1666" s="9" t="s">
        <v>477</v>
      </c>
      <c r="B1666" s="7" t="s">
        <v>228</v>
      </c>
      <c r="C1666" s="7" t="s">
        <v>228</v>
      </c>
      <c r="D1666" s="7">
        <v>7.0</v>
      </c>
      <c r="E1666" s="8">
        <v>3.0</v>
      </c>
      <c r="F1666" s="7">
        <v>3.0</v>
      </c>
      <c r="G1666" s="14"/>
      <c r="H1666" s="12"/>
      <c r="I1666" s="7" t="s">
        <v>21</v>
      </c>
      <c r="J1666" s="12"/>
      <c r="K1666" s="10"/>
      <c r="L1666" s="10"/>
      <c r="M1666" s="10"/>
      <c r="N1666" s="10"/>
      <c r="O1666" s="16" t="s">
        <v>452</v>
      </c>
      <c r="P1666" s="16" t="s">
        <v>293</v>
      </c>
      <c r="Q1666" s="10"/>
      <c r="R1666" s="10"/>
      <c r="S1666" s="10"/>
      <c r="T1666" s="10"/>
      <c r="U1666" s="10"/>
      <c r="V1666" s="10"/>
      <c r="W1666" s="10"/>
    </row>
    <row r="1667" ht="12.75" customHeight="1">
      <c r="A1667" s="9" t="s">
        <v>364</v>
      </c>
      <c r="B1667" s="7" t="s">
        <v>228</v>
      </c>
      <c r="C1667" s="7" t="s">
        <v>228</v>
      </c>
      <c r="D1667" s="7">
        <v>7.0</v>
      </c>
      <c r="E1667" s="8">
        <v>32.0</v>
      </c>
      <c r="F1667" s="7">
        <v>34.0</v>
      </c>
      <c r="G1667" s="14"/>
      <c r="H1667" s="12"/>
      <c r="I1667" s="7" t="s">
        <v>21</v>
      </c>
      <c r="J1667" s="12"/>
      <c r="K1667" s="10"/>
      <c r="L1667" s="10"/>
      <c r="M1667" s="10"/>
      <c r="N1667" s="10"/>
      <c r="O1667" s="16" t="s">
        <v>481</v>
      </c>
      <c r="P1667" s="16" t="s">
        <v>344</v>
      </c>
      <c r="Q1667" s="10"/>
      <c r="R1667" s="10"/>
      <c r="S1667" s="10"/>
      <c r="T1667" s="10"/>
      <c r="U1667" s="10"/>
      <c r="V1667" s="10"/>
      <c r="W1667" s="10"/>
    </row>
    <row r="1668" ht="12.75" customHeight="1">
      <c r="A1668" s="9" t="s">
        <v>489</v>
      </c>
      <c r="B1668" s="7" t="s">
        <v>228</v>
      </c>
      <c r="C1668" s="7" t="s">
        <v>228</v>
      </c>
      <c r="D1668" s="7">
        <v>7.0</v>
      </c>
      <c r="E1668" s="8">
        <v>33.0</v>
      </c>
      <c r="F1668" s="7">
        <v>36.0</v>
      </c>
      <c r="G1668" s="14"/>
      <c r="H1668" s="12"/>
      <c r="I1668" s="7" t="s">
        <v>21</v>
      </c>
      <c r="J1668" s="12"/>
      <c r="K1668" s="10"/>
      <c r="L1668" s="10"/>
      <c r="M1668" s="10"/>
      <c r="N1668" s="10"/>
      <c r="O1668" s="16" t="s">
        <v>481</v>
      </c>
      <c r="P1668" s="16" t="s">
        <v>378</v>
      </c>
      <c r="Q1668" s="10"/>
      <c r="R1668" s="10"/>
      <c r="S1668" s="10"/>
      <c r="T1668" s="10"/>
      <c r="U1668" s="10"/>
      <c r="V1668" s="10"/>
      <c r="W1668" s="10"/>
    </row>
    <row r="1669" ht="12.75" customHeight="1">
      <c r="A1669" s="9" t="s">
        <v>232</v>
      </c>
      <c r="B1669" s="7" t="s">
        <v>228</v>
      </c>
      <c r="C1669" s="7" t="s">
        <v>228</v>
      </c>
      <c r="D1669" s="7">
        <v>7.0</v>
      </c>
      <c r="E1669" s="8">
        <v>33.0</v>
      </c>
      <c r="F1669" s="7">
        <v>35.0</v>
      </c>
      <c r="G1669" s="14"/>
      <c r="H1669" s="12"/>
      <c r="I1669" s="7" t="s">
        <v>21</v>
      </c>
      <c r="J1669" s="12"/>
      <c r="K1669" s="10"/>
      <c r="L1669" s="10"/>
      <c r="M1669" s="10"/>
      <c r="N1669" s="10"/>
      <c r="O1669" s="16" t="s">
        <v>415</v>
      </c>
      <c r="P1669" s="16" t="s">
        <v>231</v>
      </c>
      <c r="Q1669" s="10"/>
      <c r="R1669" s="10"/>
      <c r="S1669" s="10"/>
      <c r="T1669" s="10"/>
      <c r="U1669" s="10"/>
      <c r="V1669" s="10"/>
      <c r="W1669" s="10"/>
    </row>
    <row r="1670" ht="12.75" customHeight="1">
      <c r="A1670" s="9" t="s">
        <v>479</v>
      </c>
      <c r="B1670" s="7" t="s">
        <v>228</v>
      </c>
      <c r="C1670" s="7" t="s">
        <v>228</v>
      </c>
      <c r="D1670" s="7">
        <v>7.0</v>
      </c>
      <c r="E1670" s="8">
        <v>34.0</v>
      </c>
      <c r="F1670" s="7">
        <v>34.0</v>
      </c>
      <c r="G1670" s="14"/>
      <c r="H1670" s="12"/>
      <c r="I1670" s="7" t="s">
        <v>21</v>
      </c>
      <c r="J1670" s="12"/>
      <c r="K1670" s="10"/>
      <c r="L1670" s="10"/>
      <c r="M1670" s="10"/>
      <c r="N1670" s="10"/>
      <c r="O1670" s="16" t="s">
        <v>330</v>
      </c>
      <c r="P1670" s="16" t="s">
        <v>490</v>
      </c>
      <c r="Q1670" s="10"/>
      <c r="R1670" s="10"/>
      <c r="S1670" s="10"/>
      <c r="T1670" s="10"/>
      <c r="U1670" s="10"/>
      <c r="V1670" s="10"/>
      <c r="W1670" s="10"/>
    </row>
    <row r="1671" ht="12.75" customHeight="1">
      <c r="A1671" s="9" t="s">
        <v>413</v>
      </c>
      <c r="B1671" s="7" t="s">
        <v>228</v>
      </c>
      <c r="C1671" s="7" t="s">
        <v>228</v>
      </c>
      <c r="D1671" s="7">
        <v>7.0</v>
      </c>
      <c r="E1671" s="8">
        <v>35.0</v>
      </c>
      <c r="F1671" s="7">
        <v>35.0</v>
      </c>
      <c r="G1671" s="14"/>
      <c r="H1671" s="12"/>
      <c r="I1671" s="7" t="s">
        <v>21</v>
      </c>
      <c r="J1671" s="12"/>
      <c r="K1671" s="10"/>
      <c r="L1671" s="10"/>
      <c r="M1671" s="10"/>
      <c r="N1671" s="10"/>
      <c r="O1671" s="16" t="s">
        <v>491</v>
      </c>
      <c r="P1671" s="16" t="s">
        <v>402</v>
      </c>
      <c r="Q1671" s="10"/>
      <c r="R1671" s="10"/>
      <c r="S1671" s="10"/>
      <c r="T1671" s="10"/>
      <c r="U1671" s="10"/>
      <c r="V1671" s="10"/>
      <c r="W1671" s="10"/>
    </row>
    <row r="1672" ht="12.75" customHeight="1">
      <c r="A1672" s="9" t="s">
        <v>299</v>
      </c>
      <c r="B1672" s="7" t="s">
        <v>228</v>
      </c>
      <c r="C1672" s="7" t="s">
        <v>228</v>
      </c>
      <c r="D1672" s="7">
        <v>7.0</v>
      </c>
      <c r="E1672" s="8">
        <v>37.0</v>
      </c>
      <c r="F1672" s="7">
        <v>34.0</v>
      </c>
      <c r="G1672" s="14"/>
      <c r="H1672" s="12"/>
      <c r="I1672" s="7" t="s">
        <v>21</v>
      </c>
      <c r="J1672" s="12"/>
      <c r="K1672" s="10"/>
      <c r="L1672" s="10"/>
      <c r="M1672" s="10"/>
      <c r="N1672" s="10"/>
      <c r="O1672" s="16" t="s">
        <v>272</v>
      </c>
      <c r="P1672" s="16" t="s">
        <v>273</v>
      </c>
      <c r="Q1672" s="10"/>
      <c r="R1672" s="10"/>
      <c r="S1672" s="10"/>
      <c r="T1672" s="10"/>
      <c r="U1672" s="10"/>
      <c r="V1672" s="10"/>
      <c r="W1672" s="10"/>
    </row>
    <row r="1673" ht="12.75" customHeight="1">
      <c r="A1673" s="9" t="s">
        <v>263</v>
      </c>
      <c r="B1673" s="7" t="s">
        <v>228</v>
      </c>
      <c r="C1673" s="7" t="s">
        <v>228</v>
      </c>
      <c r="D1673" s="7">
        <v>7.0</v>
      </c>
      <c r="E1673" s="8">
        <v>37.0</v>
      </c>
      <c r="F1673" s="7">
        <v>36.0</v>
      </c>
      <c r="G1673" s="14"/>
      <c r="H1673" s="12"/>
      <c r="I1673" s="7" t="s">
        <v>21</v>
      </c>
      <c r="J1673" s="12"/>
      <c r="K1673" s="10"/>
      <c r="L1673" s="10"/>
      <c r="M1673" s="10"/>
      <c r="N1673" s="10"/>
      <c r="O1673" s="16" t="s">
        <v>236</v>
      </c>
      <c r="P1673" s="16" t="s">
        <v>323</v>
      </c>
      <c r="Q1673" s="10"/>
      <c r="R1673" s="10"/>
      <c r="S1673" s="10"/>
      <c r="T1673" s="10"/>
      <c r="U1673" s="10"/>
      <c r="V1673" s="10"/>
      <c r="W1673" s="10"/>
    </row>
    <row r="1674" ht="12.75" customHeight="1">
      <c r="A1674" s="9" t="s">
        <v>314</v>
      </c>
      <c r="B1674" s="7" t="s">
        <v>228</v>
      </c>
      <c r="C1674" s="7" t="s">
        <v>228</v>
      </c>
      <c r="D1674" s="7">
        <v>7.0</v>
      </c>
      <c r="E1674" s="8">
        <v>38.0</v>
      </c>
      <c r="F1674" s="7">
        <v>34.0</v>
      </c>
      <c r="G1674" s="14"/>
      <c r="H1674" s="12"/>
      <c r="I1674" s="7" t="s">
        <v>21</v>
      </c>
      <c r="J1674" s="12"/>
      <c r="K1674" s="10"/>
      <c r="L1674" s="10"/>
      <c r="M1674" s="10"/>
      <c r="N1674" s="10"/>
      <c r="O1674" s="16" t="s">
        <v>418</v>
      </c>
      <c r="P1674" s="16" t="s">
        <v>402</v>
      </c>
      <c r="Q1674" s="10"/>
      <c r="R1674" s="10"/>
      <c r="S1674" s="10"/>
      <c r="T1674" s="10"/>
      <c r="U1674" s="10"/>
      <c r="V1674" s="10"/>
      <c r="W1674" s="10"/>
    </row>
    <row r="1675" ht="12.75" customHeight="1">
      <c r="A1675" s="9" t="s">
        <v>305</v>
      </c>
      <c r="B1675" s="7" t="s">
        <v>228</v>
      </c>
      <c r="C1675" s="7" t="s">
        <v>228</v>
      </c>
      <c r="D1675" s="7">
        <v>7.0</v>
      </c>
      <c r="E1675" s="8">
        <v>38.0</v>
      </c>
      <c r="F1675" s="7">
        <v>36.0</v>
      </c>
      <c r="G1675" s="14"/>
      <c r="H1675" s="12"/>
      <c r="I1675" s="7" t="s">
        <v>21</v>
      </c>
      <c r="J1675" s="12"/>
      <c r="K1675" s="10"/>
      <c r="L1675" s="10"/>
      <c r="M1675" s="10"/>
      <c r="N1675" s="10"/>
      <c r="O1675" s="16" t="s">
        <v>491</v>
      </c>
      <c r="P1675" s="16" t="s">
        <v>402</v>
      </c>
      <c r="Q1675" s="10"/>
      <c r="R1675" s="10"/>
      <c r="S1675" s="10"/>
      <c r="T1675" s="10"/>
      <c r="U1675" s="10"/>
      <c r="V1675" s="10"/>
      <c r="W1675" s="10"/>
    </row>
    <row r="1676" ht="12.75" customHeight="1">
      <c r="A1676" s="9" t="s">
        <v>403</v>
      </c>
      <c r="B1676" s="7" t="s">
        <v>228</v>
      </c>
      <c r="C1676" s="7" t="s">
        <v>228</v>
      </c>
      <c r="D1676" s="7">
        <v>7.0</v>
      </c>
      <c r="E1676" s="8">
        <v>4.0</v>
      </c>
      <c r="F1676" s="7">
        <v>36.0</v>
      </c>
      <c r="G1676" s="14"/>
      <c r="H1676" s="12"/>
      <c r="I1676" s="7" t="s">
        <v>21</v>
      </c>
      <c r="J1676" s="12"/>
      <c r="K1676" s="10"/>
      <c r="L1676" s="10"/>
      <c r="M1676" s="10"/>
      <c r="N1676" s="10"/>
      <c r="O1676" s="16" t="s">
        <v>492</v>
      </c>
      <c r="P1676" s="16" t="s">
        <v>493</v>
      </c>
      <c r="Q1676" s="10"/>
      <c r="R1676" s="10"/>
      <c r="S1676" s="10"/>
      <c r="T1676" s="10"/>
      <c r="U1676" s="10"/>
      <c r="V1676" s="10"/>
      <c r="W1676" s="10"/>
    </row>
    <row r="1677" ht="12.75" customHeight="1">
      <c r="A1677" s="9" t="s">
        <v>283</v>
      </c>
      <c r="B1677" s="7" t="s">
        <v>228</v>
      </c>
      <c r="C1677" s="7" t="s">
        <v>228</v>
      </c>
      <c r="D1677" s="7">
        <v>7.0</v>
      </c>
      <c r="E1677" s="8">
        <v>4.0</v>
      </c>
      <c r="F1677" s="7">
        <v>36.0</v>
      </c>
      <c r="G1677" s="14"/>
      <c r="H1677" s="12"/>
      <c r="I1677" s="7" t="s">
        <v>21</v>
      </c>
      <c r="J1677" s="12"/>
      <c r="K1677" s="10"/>
      <c r="L1677" s="10"/>
      <c r="M1677" s="10"/>
      <c r="N1677" s="10"/>
      <c r="O1677" s="16" t="s">
        <v>301</v>
      </c>
      <c r="P1677" s="16" t="s">
        <v>494</v>
      </c>
      <c r="Q1677" s="10"/>
      <c r="R1677" s="10"/>
      <c r="S1677" s="10"/>
      <c r="T1677" s="10"/>
      <c r="U1677" s="10"/>
      <c r="V1677" s="10"/>
      <c r="W1677" s="10"/>
    </row>
    <row r="1678" ht="12.75" customHeight="1">
      <c r="A1678" s="9" t="s">
        <v>278</v>
      </c>
      <c r="B1678" s="7" t="s">
        <v>228</v>
      </c>
      <c r="C1678" s="7" t="s">
        <v>228</v>
      </c>
      <c r="D1678" s="7">
        <v>71.0</v>
      </c>
      <c r="E1678" s="8">
        <v>33.0</v>
      </c>
      <c r="F1678" s="7">
        <v>35.0</v>
      </c>
      <c r="G1678" s="14"/>
      <c r="H1678" s="12"/>
      <c r="I1678" s="7" t="s">
        <v>21</v>
      </c>
      <c r="J1678" s="12"/>
      <c r="K1678" s="10"/>
      <c r="L1678" s="10"/>
      <c r="M1678" s="10"/>
      <c r="N1678" s="10"/>
      <c r="O1678" s="16" t="s">
        <v>236</v>
      </c>
      <c r="P1678" s="16" t="s">
        <v>495</v>
      </c>
      <c r="Q1678" s="10"/>
      <c r="R1678" s="10"/>
      <c r="S1678" s="10"/>
      <c r="T1678" s="10"/>
      <c r="U1678" s="10"/>
      <c r="V1678" s="10"/>
      <c r="W1678" s="10"/>
    </row>
    <row r="1679" ht="12.75" customHeight="1">
      <c r="A1679" s="9" t="s">
        <v>496</v>
      </c>
      <c r="B1679" s="7" t="s">
        <v>228</v>
      </c>
      <c r="C1679" s="7" t="s">
        <v>228</v>
      </c>
      <c r="D1679" s="7">
        <v>71.0</v>
      </c>
      <c r="E1679" s="8">
        <v>35.0</v>
      </c>
      <c r="F1679" s="7">
        <v>36.0</v>
      </c>
      <c r="G1679" s="14"/>
      <c r="H1679" s="12"/>
      <c r="I1679" s="7" t="s">
        <v>21</v>
      </c>
      <c r="J1679" s="12"/>
      <c r="K1679" s="10"/>
      <c r="L1679" s="10"/>
      <c r="M1679" s="10"/>
      <c r="N1679" s="10"/>
      <c r="O1679" s="16" t="s">
        <v>427</v>
      </c>
      <c r="P1679" s="16" t="s">
        <v>334</v>
      </c>
      <c r="Q1679" s="10"/>
      <c r="R1679" s="10"/>
      <c r="S1679" s="10"/>
      <c r="T1679" s="10"/>
      <c r="U1679" s="10"/>
      <c r="V1679" s="10"/>
      <c r="W1679" s="10"/>
    </row>
    <row r="1680" ht="12.75" customHeight="1">
      <c r="A1680" s="9" t="s">
        <v>326</v>
      </c>
      <c r="B1680" s="7" t="s">
        <v>228</v>
      </c>
      <c r="C1680" s="7" t="s">
        <v>228</v>
      </c>
      <c r="D1680" s="7">
        <v>71.0</v>
      </c>
      <c r="E1680" s="8">
        <v>35.0</v>
      </c>
      <c r="F1680" s="7">
        <v>34.0</v>
      </c>
      <c r="G1680" s="14"/>
      <c r="H1680" s="12"/>
      <c r="I1680" s="7" t="s">
        <v>21</v>
      </c>
      <c r="J1680" s="12"/>
      <c r="K1680" s="10"/>
      <c r="L1680" s="10"/>
      <c r="M1680" s="10"/>
      <c r="N1680" s="10"/>
      <c r="O1680" s="16" t="s">
        <v>491</v>
      </c>
      <c r="P1680" s="16" t="s">
        <v>402</v>
      </c>
      <c r="Q1680" s="10"/>
      <c r="R1680" s="10"/>
      <c r="S1680" s="10"/>
      <c r="T1680" s="10"/>
      <c r="U1680" s="10"/>
      <c r="V1680" s="10"/>
      <c r="W1680" s="10"/>
    </row>
    <row r="1681" ht="12.75" customHeight="1">
      <c r="A1681" s="9" t="s">
        <v>469</v>
      </c>
      <c r="B1681" s="7" t="s">
        <v>228</v>
      </c>
      <c r="C1681" s="7" t="s">
        <v>228</v>
      </c>
      <c r="D1681" s="7">
        <v>71.0</v>
      </c>
      <c r="E1681" s="8">
        <v>35.0</v>
      </c>
      <c r="F1681" s="7">
        <v>35.0</v>
      </c>
      <c r="G1681" s="14"/>
      <c r="H1681" s="12"/>
      <c r="I1681" s="7" t="s">
        <v>21</v>
      </c>
      <c r="J1681" s="12"/>
      <c r="K1681" s="10"/>
      <c r="L1681" s="10"/>
      <c r="M1681" s="10"/>
      <c r="N1681" s="10"/>
      <c r="O1681" s="16" t="s">
        <v>262</v>
      </c>
      <c r="P1681" s="16" t="s">
        <v>378</v>
      </c>
      <c r="Q1681" s="10"/>
      <c r="R1681" s="10"/>
      <c r="S1681" s="10"/>
      <c r="T1681" s="10"/>
      <c r="U1681" s="10"/>
      <c r="V1681" s="10"/>
      <c r="W1681" s="10"/>
    </row>
    <row r="1682" ht="12.75" customHeight="1">
      <c r="A1682" s="9" t="s">
        <v>283</v>
      </c>
      <c r="B1682" s="7" t="s">
        <v>228</v>
      </c>
      <c r="C1682" s="7" t="s">
        <v>228</v>
      </c>
      <c r="D1682" s="7">
        <v>71.0</v>
      </c>
      <c r="E1682" s="8">
        <v>36.0</v>
      </c>
      <c r="F1682" s="7">
        <v>34.0</v>
      </c>
      <c r="G1682" s="14"/>
      <c r="H1682" s="12"/>
      <c r="I1682" s="7" t="s">
        <v>21</v>
      </c>
      <c r="J1682" s="12"/>
      <c r="K1682" s="10"/>
      <c r="L1682" s="10"/>
      <c r="M1682" s="10"/>
      <c r="N1682" s="10"/>
      <c r="O1682" s="16" t="s">
        <v>254</v>
      </c>
      <c r="P1682" s="16" t="s">
        <v>497</v>
      </c>
      <c r="Q1682" s="10"/>
      <c r="R1682" s="10"/>
      <c r="S1682" s="10"/>
      <c r="T1682" s="10"/>
      <c r="U1682" s="10"/>
      <c r="V1682" s="10"/>
      <c r="W1682" s="10"/>
    </row>
    <row r="1683" ht="12.75" customHeight="1">
      <c r="A1683" s="9" t="s">
        <v>259</v>
      </c>
      <c r="B1683" s="7" t="s">
        <v>228</v>
      </c>
      <c r="C1683" s="7" t="s">
        <v>228</v>
      </c>
      <c r="D1683" s="7">
        <v>71.0</v>
      </c>
      <c r="E1683" s="8">
        <v>37.0</v>
      </c>
      <c r="F1683" s="7">
        <v>36.0</v>
      </c>
      <c r="G1683" s="14"/>
      <c r="H1683" s="12"/>
      <c r="I1683" s="7" t="s">
        <v>21</v>
      </c>
      <c r="J1683" s="12"/>
      <c r="K1683" s="10"/>
      <c r="L1683" s="10"/>
      <c r="M1683" s="10"/>
      <c r="N1683" s="10"/>
      <c r="O1683" s="16" t="s">
        <v>349</v>
      </c>
      <c r="P1683" s="16" t="s">
        <v>394</v>
      </c>
      <c r="Q1683" s="10"/>
      <c r="R1683" s="10"/>
      <c r="S1683" s="10"/>
      <c r="T1683" s="10"/>
      <c r="U1683" s="10"/>
      <c r="V1683" s="10"/>
      <c r="W1683" s="10"/>
    </row>
    <row r="1684" ht="12.75" customHeight="1">
      <c r="A1684" s="9" t="s">
        <v>498</v>
      </c>
      <c r="B1684" s="7" t="s">
        <v>228</v>
      </c>
      <c r="C1684" s="7" t="s">
        <v>228</v>
      </c>
      <c r="D1684" s="7">
        <v>71.0</v>
      </c>
      <c r="E1684" s="8">
        <v>37.0</v>
      </c>
      <c r="F1684" s="7">
        <v>35.0</v>
      </c>
      <c r="G1684" s="14"/>
      <c r="H1684" s="12"/>
      <c r="I1684" s="7" t="s">
        <v>21</v>
      </c>
      <c r="J1684" s="12"/>
      <c r="K1684" s="10"/>
      <c r="L1684" s="10"/>
      <c r="M1684" s="10"/>
      <c r="N1684" s="10"/>
      <c r="O1684" s="16" t="s">
        <v>234</v>
      </c>
      <c r="P1684" s="16" t="s">
        <v>499</v>
      </c>
      <c r="Q1684" s="10"/>
      <c r="R1684" s="10"/>
      <c r="S1684" s="10"/>
      <c r="T1684" s="10"/>
      <c r="U1684" s="10"/>
      <c r="V1684" s="10"/>
      <c r="W1684" s="10"/>
    </row>
    <row r="1685" ht="12.75" customHeight="1">
      <c r="A1685" s="9" t="s">
        <v>287</v>
      </c>
      <c r="B1685" s="7" t="s">
        <v>228</v>
      </c>
      <c r="C1685" s="7" t="s">
        <v>228</v>
      </c>
      <c r="D1685" s="7">
        <v>71.0</v>
      </c>
      <c r="E1685" s="8">
        <v>375.0</v>
      </c>
      <c r="F1685" s="7">
        <v>36.0</v>
      </c>
      <c r="G1685" s="14"/>
      <c r="H1685" s="12"/>
      <c r="I1685" s="7" t="s">
        <v>21</v>
      </c>
      <c r="J1685" s="12"/>
      <c r="K1685" s="10"/>
      <c r="L1685" s="10"/>
      <c r="M1685" s="10"/>
      <c r="N1685" s="10"/>
      <c r="O1685" s="16" t="s">
        <v>500</v>
      </c>
      <c r="P1685" s="16" t="s">
        <v>501</v>
      </c>
      <c r="Q1685" s="10"/>
      <c r="R1685" s="10"/>
      <c r="S1685" s="10"/>
      <c r="T1685" s="10"/>
      <c r="U1685" s="10"/>
      <c r="V1685" s="10"/>
      <c r="W1685" s="10"/>
    </row>
    <row r="1686" ht="12.75" customHeight="1">
      <c r="A1686" s="9" t="s">
        <v>314</v>
      </c>
      <c r="B1686" s="7" t="s">
        <v>228</v>
      </c>
      <c r="C1686" s="7" t="s">
        <v>228</v>
      </c>
      <c r="D1686" s="7">
        <v>71.0</v>
      </c>
      <c r="E1686" s="8">
        <v>38.0</v>
      </c>
      <c r="F1686" s="7">
        <v>35.0</v>
      </c>
      <c r="G1686" s="14"/>
      <c r="H1686" s="12"/>
      <c r="I1686" s="7" t="s">
        <v>21</v>
      </c>
      <c r="J1686" s="12"/>
      <c r="K1686" s="10"/>
      <c r="L1686" s="10"/>
      <c r="M1686" s="10"/>
      <c r="N1686" s="10"/>
      <c r="O1686" s="16" t="s">
        <v>236</v>
      </c>
      <c r="P1686" s="16" t="s">
        <v>323</v>
      </c>
      <c r="Q1686" s="10"/>
      <c r="R1686" s="10"/>
      <c r="S1686" s="10"/>
      <c r="T1686" s="10"/>
      <c r="U1686" s="10"/>
      <c r="V1686" s="10"/>
      <c r="W1686" s="10"/>
    </row>
    <row r="1687" ht="12.75" customHeight="1">
      <c r="A1687" s="9" t="s">
        <v>259</v>
      </c>
      <c r="B1687" s="7" t="s">
        <v>228</v>
      </c>
      <c r="C1687" s="7" t="s">
        <v>228</v>
      </c>
      <c r="D1687" s="7">
        <v>71.0</v>
      </c>
      <c r="E1687" s="8">
        <v>38.0</v>
      </c>
      <c r="F1687" s="7">
        <v>36.0</v>
      </c>
      <c r="G1687" s="14"/>
      <c r="H1687" s="12"/>
      <c r="I1687" s="7" t="s">
        <v>21</v>
      </c>
      <c r="J1687" s="12"/>
      <c r="K1687" s="10"/>
      <c r="L1687" s="10"/>
      <c r="M1687" s="10"/>
      <c r="N1687" s="10"/>
      <c r="O1687" s="16" t="s">
        <v>236</v>
      </c>
      <c r="P1687" s="16" t="s">
        <v>502</v>
      </c>
      <c r="Q1687" s="10"/>
      <c r="R1687" s="10"/>
      <c r="S1687" s="10"/>
      <c r="T1687" s="10"/>
      <c r="U1687" s="10"/>
      <c r="V1687" s="10"/>
      <c r="W1687" s="10"/>
    </row>
    <row r="1688" ht="12.75" customHeight="1">
      <c r="A1688" s="9" t="s">
        <v>397</v>
      </c>
      <c r="B1688" s="7" t="s">
        <v>228</v>
      </c>
      <c r="C1688" s="7" t="s">
        <v>228</v>
      </c>
      <c r="D1688" s="7">
        <v>71.0</v>
      </c>
      <c r="E1688" s="8">
        <v>39.0</v>
      </c>
      <c r="F1688" s="7">
        <v>34.0</v>
      </c>
      <c r="G1688" s="14"/>
      <c r="H1688" s="12"/>
      <c r="I1688" s="7" t="s">
        <v>21</v>
      </c>
      <c r="J1688" s="12"/>
      <c r="K1688" s="10"/>
      <c r="L1688" s="10"/>
      <c r="M1688" s="10"/>
      <c r="N1688" s="10"/>
      <c r="O1688" s="16" t="s">
        <v>288</v>
      </c>
      <c r="P1688" s="16" t="s">
        <v>366</v>
      </c>
      <c r="Q1688" s="10"/>
      <c r="R1688" s="10"/>
      <c r="S1688" s="10"/>
      <c r="T1688" s="10"/>
      <c r="U1688" s="10"/>
      <c r="V1688" s="10"/>
      <c r="W1688" s="10"/>
    </row>
    <row r="1689" ht="12.75" customHeight="1">
      <c r="A1689" s="9" t="s">
        <v>305</v>
      </c>
      <c r="B1689" s="7" t="s">
        <v>228</v>
      </c>
      <c r="C1689" s="7" t="s">
        <v>228</v>
      </c>
      <c r="D1689" s="7">
        <v>71.0</v>
      </c>
      <c r="E1689" s="8">
        <v>41.0</v>
      </c>
      <c r="F1689" s="7">
        <v>36.0</v>
      </c>
      <c r="G1689" s="14"/>
      <c r="H1689" s="12"/>
      <c r="I1689" s="7" t="s">
        <v>21</v>
      </c>
      <c r="J1689" s="12"/>
      <c r="K1689" s="10"/>
      <c r="L1689" s="10"/>
      <c r="M1689" s="10"/>
      <c r="N1689" s="10"/>
      <c r="O1689" s="16" t="s">
        <v>443</v>
      </c>
      <c r="P1689" s="16" t="s">
        <v>444</v>
      </c>
      <c r="Q1689" s="10"/>
      <c r="R1689" s="10"/>
      <c r="S1689" s="10"/>
      <c r="T1689" s="10"/>
      <c r="U1689" s="10"/>
      <c r="V1689" s="10"/>
      <c r="W1689" s="10"/>
    </row>
    <row r="1690" ht="12.75" customHeight="1">
      <c r="A1690" s="9" t="s">
        <v>259</v>
      </c>
      <c r="B1690" s="7" t="s">
        <v>228</v>
      </c>
      <c r="C1690" s="7" t="s">
        <v>228</v>
      </c>
      <c r="D1690" s="7">
        <v>71.0</v>
      </c>
      <c r="E1690" s="8">
        <v>42.0</v>
      </c>
      <c r="F1690" s="7">
        <v>37.0</v>
      </c>
      <c r="G1690" s="14"/>
      <c r="H1690" s="12"/>
      <c r="I1690" s="7" t="s">
        <v>21</v>
      </c>
      <c r="J1690" s="12"/>
      <c r="K1690" s="10"/>
      <c r="L1690" s="10"/>
      <c r="M1690" s="10"/>
      <c r="N1690" s="10"/>
      <c r="O1690" s="16" t="s">
        <v>503</v>
      </c>
      <c r="P1690" s="16" t="s">
        <v>504</v>
      </c>
      <c r="Q1690" s="10"/>
      <c r="R1690" s="10"/>
      <c r="S1690" s="10"/>
      <c r="T1690" s="10"/>
      <c r="U1690" s="10"/>
      <c r="V1690" s="10"/>
      <c r="W1690" s="10"/>
    </row>
    <row r="1691" ht="12.75" customHeight="1">
      <c r="A1691" s="9" t="s">
        <v>312</v>
      </c>
      <c r="B1691" s="7" t="s">
        <v>228</v>
      </c>
      <c r="C1691" s="7" t="s">
        <v>228</v>
      </c>
      <c r="D1691" s="7">
        <v>71.0</v>
      </c>
      <c r="E1691" s="8">
        <v>42.0</v>
      </c>
      <c r="F1691" s="7">
        <v>39.0</v>
      </c>
      <c r="G1691" s="14"/>
      <c r="H1691" s="12"/>
      <c r="I1691" s="7" t="s">
        <v>21</v>
      </c>
      <c r="J1691" s="12"/>
      <c r="K1691" s="10"/>
      <c r="L1691" s="10"/>
      <c r="M1691" s="10"/>
      <c r="N1691" s="10"/>
      <c r="O1691" s="16" t="s">
        <v>480</v>
      </c>
      <c r="P1691" s="16" t="s">
        <v>383</v>
      </c>
      <c r="Q1691" s="10"/>
      <c r="R1691" s="10"/>
      <c r="S1691" s="10"/>
      <c r="T1691" s="10"/>
      <c r="U1691" s="10"/>
      <c r="V1691" s="10"/>
      <c r="W1691" s="10"/>
    </row>
    <row r="1692" ht="12.75" customHeight="1">
      <c r="A1692" s="9" t="s">
        <v>299</v>
      </c>
      <c r="B1692" s="7" t="s">
        <v>228</v>
      </c>
      <c r="C1692" s="7" t="s">
        <v>228</v>
      </c>
      <c r="D1692" s="7">
        <v>71.0</v>
      </c>
      <c r="E1692" s="8">
        <v>42.0</v>
      </c>
      <c r="F1692" s="7">
        <v>36.0</v>
      </c>
      <c r="G1692" s="14"/>
      <c r="H1692" s="12"/>
      <c r="I1692" s="7" t="s">
        <v>21</v>
      </c>
      <c r="J1692" s="12"/>
      <c r="K1692" s="10"/>
      <c r="L1692" s="10"/>
      <c r="M1692" s="10"/>
      <c r="N1692" s="10"/>
      <c r="O1692" s="16" t="s">
        <v>256</v>
      </c>
      <c r="P1692" s="16" t="s">
        <v>231</v>
      </c>
      <c r="Q1692" s="10"/>
      <c r="R1692" s="10"/>
      <c r="S1692" s="10"/>
      <c r="T1692" s="10"/>
      <c r="U1692" s="10"/>
      <c r="V1692" s="10"/>
      <c r="W1692" s="10"/>
    </row>
    <row r="1693" ht="12.75" customHeight="1">
      <c r="A1693" s="9" t="s">
        <v>441</v>
      </c>
      <c r="B1693" s="7" t="s">
        <v>228</v>
      </c>
      <c r="C1693" s="7" t="s">
        <v>228</v>
      </c>
      <c r="D1693" s="7">
        <v>72.0</v>
      </c>
      <c r="E1693" s="8">
        <v>325.0</v>
      </c>
      <c r="F1693" s="7">
        <v>35.0</v>
      </c>
      <c r="G1693" s="14"/>
      <c r="H1693" s="12"/>
      <c r="I1693" s="7" t="s">
        <v>21</v>
      </c>
      <c r="J1693" s="12"/>
      <c r="K1693" s="10"/>
      <c r="L1693" s="10"/>
      <c r="M1693" s="10"/>
      <c r="N1693" s="10"/>
      <c r="O1693" s="16" t="s">
        <v>505</v>
      </c>
      <c r="P1693" s="16" t="s">
        <v>357</v>
      </c>
      <c r="Q1693" s="10"/>
      <c r="R1693" s="10"/>
      <c r="S1693" s="10"/>
      <c r="T1693" s="10"/>
      <c r="U1693" s="10"/>
      <c r="V1693" s="10"/>
      <c r="W1693" s="10"/>
    </row>
    <row r="1694" ht="12.75" customHeight="1">
      <c r="A1694" s="9" t="s">
        <v>241</v>
      </c>
      <c r="B1694" s="7" t="s">
        <v>228</v>
      </c>
      <c r="C1694" s="7" t="s">
        <v>228</v>
      </c>
      <c r="D1694" s="7">
        <v>72.0</v>
      </c>
      <c r="E1694" s="8">
        <v>34.0</v>
      </c>
      <c r="F1694" s="7">
        <v>36.0</v>
      </c>
      <c r="G1694" s="14"/>
      <c r="H1694" s="12"/>
      <c r="I1694" s="7" t="s">
        <v>21</v>
      </c>
      <c r="J1694" s="12"/>
      <c r="K1694" s="10"/>
      <c r="L1694" s="10"/>
      <c r="M1694" s="10"/>
      <c r="N1694" s="10"/>
      <c r="O1694" s="16" t="s">
        <v>233</v>
      </c>
      <c r="P1694" s="16" t="s">
        <v>293</v>
      </c>
      <c r="Q1694" s="10"/>
      <c r="R1694" s="10"/>
      <c r="S1694" s="10"/>
      <c r="T1694" s="10"/>
      <c r="U1694" s="10"/>
      <c r="V1694" s="10"/>
      <c r="W1694" s="10"/>
    </row>
    <row r="1695" ht="12.75" customHeight="1">
      <c r="A1695" s="9" t="s">
        <v>303</v>
      </c>
      <c r="B1695" s="7" t="s">
        <v>228</v>
      </c>
      <c r="C1695" s="7" t="s">
        <v>228</v>
      </c>
      <c r="D1695" s="7">
        <v>72.0</v>
      </c>
      <c r="E1695" s="8">
        <v>35.0</v>
      </c>
      <c r="F1695" s="7">
        <v>35.0</v>
      </c>
      <c r="G1695" s="14"/>
      <c r="H1695" s="12"/>
      <c r="I1695" s="7" t="s">
        <v>21</v>
      </c>
      <c r="J1695" s="12"/>
      <c r="K1695" s="10"/>
      <c r="L1695" s="10"/>
      <c r="M1695" s="10"/>
      <c r="N1695" s="10"/>
      <c r="O1695" s="16" t="s">
        <v>348</v>
      </c>
      <c r="P1695" s="16" t="s">
        <v>237</v>
      </c>
      <c r="Q1695" s="10"/>
      <c r="R1695" s="10"/>
      <c r="S1695" s="10"/>
      <c r="T1695" s="10"/>
      <c r="U1695" s="10"/>
      <c r="V1695" s="10"/>
      <c r="W1695" s="10"/>
    </row>
    <row r="1696" ht="12.75" customHeight="1">
      <c r="A1696" s="9" t="s">
        <v>259</v>
      </c>
      <c r="B1696" s="7" t="s">
        <v>228</v>
      </c>
      <c r="C1696" s="7" t="s">
        <v>228</v>
      </c>
      <c r="D1696" s="7">
        <v>72.0</v>
      </c>
      <c r="E1696" s="8">
        <v>36.0</v>
      </c>
      <c r="F1696" s="7">
        <v>35.0</v>
      </c>
      <c r="G1696" s="14"/>
      <c r="H1696" s="12"/>
      <c r="I1696" s="7" t="s">
        <v>21</v>
      </c>
      <c r="J1696" s="12"/>
      <c r="K1696" s="10"/>
      <c r="L1696" s="10"/>
      <c r="M1696" s="10"/>
      <c r="N1696" s="10"/>
      <c r="O1696" s="16" t="s">
        <v>301</v>
      </c>
      <c r="P1696" s="16" t="s">
        <v>439</v>
      </c>
      <c r="Q1696" s="10"/>
      <c r="R1696" s="10"/>
      <c r="S1696" s="10"/>
      <c r="T1696" s="10"/>
      <c r="U1696" s="10"/>
      <c r="V1696" s="10"/>
      <c r="W1696" s="10"/>
    </row>
    <row r="1697" ht="12.75" customHeight="1">
      <c r="A1697" s="9" t="s">
        <v>331</v>
      </c>
      <c r="B1697" s="7" t="s">
        <v>228</v>
      </c>
      <c r="C1697" s="7" t="s">
        <v>228</v>
      </c>
      <c r="D1697" s="7">
        <v>72.0</v>
      </c>
      <c r="E1697" s="8">
        <v>37.0</v>
      </c>
      <c r="F1697" s="7">
        <v>36.0</v>
      </c>
      <c r="G1697" s="14"/>
      <c r="H1697" s="12"/>
      <c r="I1697" s="7" t="s">
        <v>21</v>
      </c>
      <c r="J1697" s="12"/>
      <c r="K1697" s="10"/>
      <c r="L1697" s="10"/>
      <c r="M1697" s="10"/>
      <c r="N1697" s="10"/>
      <c r="O1697" s="16" t="s">
        <v>416</v>
      </c>
      <c r="P1697" s="16" t="s">
        <v>506</v>
      </c>
      <c r="Q1697" s="10"/>
      <c r="R1697" s="10"/>
      <c r="S1697" s="10"/>
      <c r="T1697" s="10"/>
      <c r="U1697" s="10"/>
      <c r="V1697" s="10"/>
      <c r="W1697" s="10"/>
    </row>
    <row r="1698" ht="12.75" customHeight="1">
      <c r="A1698" s="9" t="s">
        <v>413</v>
      </c>
      <c r="B1698" s="7" t="s">
        <v>228</v>
      </c>
      <c r="C1698" s="7" t="s">
        <v>228</v>
      </c>
      <c r="D1698" s="7">
        <v>72.0</v>
      </c>
      <c r="E1698" s="8">
        <v>37.0</v>
      </c>
      <c r="F1698" s="7">
        <v>35.0</v>
      </c>
      <c r="G1698" s="14"/>
      <c r="H1698" s="12"/>
      <c r="I1698" s="7" t="s">
        <v>21</v>
      </c>
      <c r="J1698" s="12"/>
      <c r="K1698" s="10"/>
      <c r="L1698" s="10"/>
      <c r="M1698" s="10"/>
      <c r="N1698" s="10"/>
      <c r="O1698" s="16" t="s">
        <v>251</v>
      </c>
      <c r="P1698" s="16" t="s">
        <v>445</v>
      </c>
      <c r="Q1698" s="10"/>
      <c r="R1698" s="10"/>
      <c r="S1698" s="10"/>
      <c r="T1698" s="10"/>
      <c r="U1698" s="10"/>
      <c r="V1698" s="10"/>
      <c r="W1698" s="10"/>
    </row>
    <row r="1699" ht="12.75" customHeight="1">
      <c r="A1699" s="9" t="s">
        <v>259</v>
      </c>
      <c r="B1699" s="7" t="s">
        <v>228</v>
      </c>
      <c r="C1699" s="7" t="s">
        <v>228</v>
      </c>
      <c r="D1699" s="7">
        <v>72.0</v>
      </c>
      <c r="E1699" s="8">
        <v>38.0</v>
      </c>
      <c r="F1699" s="7">
        <v>36.0</v>
      </c>
      <c r="G1699" s="14"/>
      <c r="H1699" s="12"/>
      <c r="I1699" s="7" t="s">
        <v>21</v>
      </c>
      <c r="J1699" s="12"/>
      <c r="K1699" s="10"/>
      <c r="L1699" s="10"/>
      <c r="M1699" s="10"/>
      <c r="N1699" s="10"/>
      <c r="O1699" s="16" t="s">
        <v>320</v>
      </c>
      <c r="P1699" s="16" t="s">
        <v>334</v>
      </c>
      <c r="Q1699" s="10"/>
      <c r="R1699" s="10"/>
      <c r="S1699" s="10"/>
      <c r="T1699" s="10"/>
      <c r="U1699" s="10"/>
      <c r="V1699" s="10"/>
      <c r="W1699" s="10"/>
    </row>
    <row r="1700" ht="12.75" customHeight="1">
      <c r="A1700" s="9" t="s">
        <v>370</v>
      </c>
      <c r="B1700" s="7" t="s">
        <v>228</v>
      </c>
      <c r="C1700" s="7" t="s">
        <v>228</v>
      </c>
      <c r="D1700" s="7">
        <v>72.0</v>
      </c>
      <c r="E1700" s="8">
        <v>38.0</v>
      </c>
      <c r="F1700" s="7">
        <v>34.0</v>
      </c>
      <c r="G1700" s="14"/>
      <c r="H1700" s="12"/>
      <c r="I1700" s="7" t="s">
        <v>21</v>
      </c>
      <c r="J1700" s="12"/>
      <c r="K1700" s="10"/>
      <c r="L1700" s="10"/>
      <c r="M1700" s="10"/>
      <c r="N1700" s="10"/>
      <c r="O1700" s="16" t="s">
        <v>244</v>
      </c>
      <c r="P1700" s="16" t="s">
        <v>231</v>
      </c>
      <c r="Q1700" s="10"/>
      <c r="R1700" s="10"/>
      <c r="S1700" s="10"/>
      <c r="T1700" s="10"/>
      <c r="U1700" s="10"/>
      <c r="V1700" s="10"/>
      <c r="W1700" s="10"/>
    </row>
    <row r="1701" ht="12.75" customHeight="1">
      <c r="A1701" s="9" t="s">
        <v>335</v>
      </c>
      <c r="B1701" s="7" t="s">
        <v>228</v>
      </c>
      <c r="C1701" s="7" t="s">
        <v>228</v>
      </c>
      <c r="D1701" s="7">
        <v>72.0</v>
      </c>
      <c r="E1701" s="8">
        <v>38.0</v>
      </c>
      <c r="F1701" s="7">
        <v>37.0</v>
      </c>
      <c r="G1701" s="14"/>
      <c r="H1701" s="12"/>
      <c r="I1701" s="7" t="s">
        <v>21</v>
      </c>
      <c r="J1701" s="12"/>
      <c r="K1701" s="10"/>
      <c r="L1701" s="10"/>
      <c r="M1701" s="10"/>
      <c r="N1701" s="10"/>
      <c r="O1701" s="16" t="s">
        <v>443</v>
      </c>
      <c r="P1701" s="16" t="s">
        <v>444</v>
      </c>
      <c r="Q1701" s="10"/>
      <c r="R1701" s="10"/>
      <c r="S1701" s="10"/>
      <c r="T1701" s="10"/>
      <c r="U1701" s="10"/>
      <c r="V1701" s="10"/>
      <c r="W1701" s="10"/>
    </row>
    <row r="1702" ht="12.75" customHeight="1">
      <c r="A1702" s="9" t="s">
        <v>339</v>
      </c>
      <c r="B1702" s="7" t="s">
        <v>228</v>
      </c>
      <c r="C1702" s="7" t="s">
        <v>228</v>
      </c>
      <c r="D1702" s="7">
        <v>72.0</v>
      </c>
      <c r="E1702" s="8">
        <v>38.0</v>
      </c>
      <c r="F1702" s="7">
        <v>36.0</v>
      </c>
      <c r="G1702" s="14"/>
      <c r="H1702" s="12"/>
      <c r="I1702" s="7" t="s">
        <v>21</v>
      </c>
      <c r="J1702" s="12"/>
      <c r="K1702" s="10"/>
      <c r="L1702" s="10"/>
      <c r="M1702" s="10"/>
      <c r="N1702" s="10"/>
      <c r="O1702" s="16" t="s">
        <v>301</v>
      </c>
      <c r="P1702" s="16" t="s">
        <v>439</v>
      </c>
      <c r="Q1702" s="10"/>
      <c r="R1702" s="10"/>
      <c r="S1702" s="10"/>
      <c r="T1702" s="10"/>
      <c r="U1702" s="10"/>
      <c r="V1702" s="10"/>
      <c r="W1702" s="10"/>
    </row>
    <row r="1703" ht="12.75" customHeight="1">
      <c r="A1703" s="9" t="s">
        <v>507</v>
      </c>
      <c r="B1703" s="7" t="s">
        <v>228</v>
      </c>
      <c r="C1703" s="7" t="s">
        <v>228</v>
      </c>
      <c r="D1703" s="7">
        <v>72.0</v>
      </c>
      <c r="E1703" s="8">
        <v>39.0</v>
      </c>
      <c r="F1703" s="7">
        <v>36.0</v>
      </c>
      <c r="G1703" s="14"/>
      <c r="H1703" s="12"/>
      <c r="I1703" s="7" t="s">
        <v>21</v>
      </c>
      <c r="J1703" s="12"/>
      <c r="K1703" s="10"/>
      <c r="L1703" s="10"/>
      <c r="M1703" s="10"/>
      <c r="N1703" s="10"/>
      <c r="O1703" s="16" t="s">
        <v>322</v>
      </c>
      <c r="P1703" s="16" t="s">
        <v>508</v>
      </c>
      <c r="Q1703" s="10"/>
      <c r="R1703" s="10"/>
      <c r="S1703" s="10"/>
      <c r="T1703" s="10"/>
      <c r="U1703" s="10"/>
      <c r="V1703" s="10"/>
      <c r="W1703" s="10"/>
    </row>
    <row r="1704" ht="12.75" customHeight="1">
      <c r="A1704" s="9" t="s">
        <v>319</v>
      </c>
      <c r="B1704" s="7" t="s">
        <v>228</v>
      </c>
      <c r="C1704" s="7" t="s">
        <v>228</v>
      </c>
      <c r="D1704" s="7">
        <v>72.0</v>
      </c>
      <c r="E1704" s="8">
        <v>39.0</v>
      </c>
      <c r="F1704" s="7">
        <v>37.0</v>
      </c>
      <c r="G1704" s="14"/>
      <c r="H1704" s="12"/>
      <c r="I1704" s="7" t="s">
        <v>21</v>
      </c>
      <c r="J1704" s="12"/>
      <c r="K1704" s="10"/>
      <c r="L1704" s="10"/>
      <c r="M1704" s="10"/>
      <c r="N1704" s="10"/>
      <c r="O1704" s="16" t="s">
        <v>239</v>
      </c>
      <c r="P1704" s="16" t="s">
        <v>277</v>
      </c>
      <c r="Q1704" s="10"/>
      <c r="R1704" s="10"/>
      <c r="S1704" s="10"/>
      <c r="T1704" s="10"/>
      <c r="U1704" s="10"/>
      <c r="V1704" s="10"/>
      <c r="W1704" s="10"/>
    </row>
    <row r="1705" ht="12.75" customHeight="1">
      <c r="A1705" s="9" t="s">
        <v>339</v>
      </c>
      <c r="B1705" s="7" t="s">
        <v>228</v>
      </c>
      <c r="C1705" s="7" t="s">
        <v>228</v>
      </c>
      <c r="D1705" s="7">
        <v>72.0</v>
      </c>
      <c r="E1705" s="8">
        <v>39.0</v>
      </c>
      <c r="F1705" s="7">
        <v>36.0</v>
      </c>
      <c r="G1705" s="14"/>
      <c r="H1705" s="12"/>
      <c r="I1705" s="7" t="s">
        <v>21</v>
      </c>
      <c r="J1705" s="12"/>
      <c r="K1705" s="10"/>
      <c r="L1705" s="10"/>
      <c r="M1705" s="10"/>
      <c r="N1705" s="10"/>
      <c r="O1705" s="16" t="s">
        <v>509</v>
      </c>
      <c r="P1705" s="16" t="s">
        <v>510</v>
      </c>
      <c r="Q1705" s="10"/>
      <c r="R1705" s="10"/>
      <c r="S1705" s="10"/>
      <c r="T1705" s="10"/>
      <c r="U1705" s="10"/>
      <c r="V1705" s="10"/>
      <c r="W1705" s="10"/>
    </row>
    <row r="1706" ht="12.75" customHeight="1">
      <c r="A1706" s="9" t="s">
        <v>358</v>
      </c>
      <c r="B1706" s="7" t="s">
        <v>228</v>
      </c>
      <c r="C1706" s="7" t="s">
        <v>228</v>
      </c>
      <c r="D1706" s="7">
        <v>72.0</v>
      </c>
      <c r="E1706" s="8">
        <v>4.0</v>
      </c>
      <c r="F1706" s="7">
        <v>39.0</v>
      </c>
      <c r="G1706" s="14"/>
      <c r="H1706" s="12"/>
      <c r="I1706" s="7" t="s">
        <v>21</v>
      </c>
      <c r="J1706" s="12"/>
      <c r="K1706" s="10"/>
      <c r="L1706" s="10"/>
      <c r="M1706" s="10"/>
      <c r="N1706" s="10"/>
      <c r="O1706" s="16" t="s">
        <v>511</v>
      </c>
      <c r="P1706" s="16" t="s">
        <v>494</v>
      </c>
      <c r="Q1706" s="10"/>
      <c r="R1706" s="10"/>
      <c r="S1706" s="10"/>
      <c r="T1706" s="10"/>
      <c r="U1706" s="10"/>
      <c r="V1706" s="10"/>
      <c r="W1706" s="10"/>
    </row>
    <row r="1707" ht="12.75" customHeight="1">
      <c r="A1707" s="9" t="s">
        <v>314</v>
      </c>
      <c r="B1707" s="7" t="s">
        <v>228</v>
      </c>
      <c r="C1707" s="7" t="s">
        <v>228</v>
      </c>
      <c r="D1707" s="7">
        <v>72.0</v>
      </c>
      <c r="E1707" s="8">
        <v>4.0</v>
      </c>
      <c r="F1707" s="7">
        <v>36.0</v>
      </c>
      <c r="G1707" s="14"/>
      <c r="H1707" s="12"/>
      <c r="I1707" s="7" t="s">
        <v>21</v>
      </c>
      <c r="J1707" s="12"/>
      <c r="K1707" s="10"/>
      <c r="L1707" s="10"/>
      <c r="M1707" s="10"/>
      <c r="N1707" s="10"/>
      <c r="O1707" s="16" t="s">
        <v>301</v>
      </c>
      <c r="P1707" s="16" t="s">
        <v>439</v>
      </c>
      <c r="Q1707" s="10"/>
      <c r="R1707" s="10"/>
      <c r="S1707" s="10"/>
      <c r="T1707" s="10"/>
      <c r="U1707" s="10"/>
      <c r="V1707" s="10"/>
      <c r="W1707" s="10"/>
    </row>
    <row r="1708" ht="12.75" customHeight="1">
      <c r="A1708" s="9" t="s">
        <v>314</v>
      </c>
      <c r="B1708" s="7" t="s">
        <v>228</v>
      </c>
      <c r="C1708" s="7" t="s">
        <v>228</v>
      </c>
      <c r="D1708" s="7">
        <v>72.0</v>
      </c>
      <c r="E1708" s="8">
        <v>4.0</v>
      </c>
      <c r="F1708" s="7">
        <v>36.0</v>
      </c>
      <c r="G1708" s="14"/>
      <c r="H1708" s="12"/>
      <c r="I1708" s="7" t="s">
        <v>21</v>
      </c>
      <c r="J1708" s="12"/>
      <c r="K1708" s="10"/>
      <c r="L1708" s="10"/>
      <c r="M1708" s="10"/>
      <c r="N1708" s="10"/>
      <c r="O1708" s="16" t="s">
        <v>348</v>
      </c>
      <c r="P1708" s="16" t="s">
        <v>470</v>
      </c>
      <c r="Q1708" s="10"/>
      <c r="R1708" s="10"/>
      <c r="S1708" s="10"/>
      <c r="T1708" s="10"/>
      <c r="U1708" s="10"/>
      <c r="V1708" s="10"/>
      <c r="W1708" s="10"/>
    </row>
    <row r="1709" ht="12.75" customHeight="1">
      <c r="A1709" s="9" t="s">
        <v>314</v>
      </c>
      <c r="B1709" s="7" t="s">
        <v>228</v>
      </c>
      <c r="C1709" s="7" t="s">
        <v>228</v>
      </c>
      <c r="D1709" s="7">
        <v>72.0</v>
      </c>
      <c r="E1709" s="8">
        <v>4.0</v>
      </c>
      <c r="F1709" s="7">
        <v>36.0</v>
      </c>
      <c r="G1709" s="14"/>
      <c r="H1709" s="10"/>
      <c r="I1709" s="7" t="s">
        <v>21</v>
      </c>
      <c r="J1709" s="10"/>
      <c r="K1709" s="10"/>
      <c r="L1709" s="10"/>
      <c r="M1709" s="10"/>
      <c r="N1709" s="10"/>
      <c r="O1709" s="16" t="s">
        <v>411</v>
      </c>
      <c r="P1709" s="16" t="s">
        <v>383</v>
      </c>
      <c r="Q1709" s="10"/>
      <c r="R1709" s="10"/>
      <c r="S1709" s="10"/>
      <c r="T1709" s="10"/>
      <c r="U1709" s="10"/>
      <c r="V1709" s="10"/>
      <c r="W1709" s="10"/>
    </row>
    <row r="1710" ht="12.75" customHeight="1">
      <c r="A1710" s="9" t="s">
        <v>278</v>
      </c>
      <c r="B1710" s="7" t="s">
        <v>228</v>
      </c>
      <c r="C1710" s="7" t="s">
        <v>228</v>
      </c>
      <c r="D1710" s="7">
        <v>72.0</v>
      </c>
      <c r="E1710" s="8">
        <v>4.0</v>
      </c>
      <c r="F1710" s="7">
        <v>38.0</v>
      </c>
      <c r="G1710" s="14"/>
      <c r="H1710" s="12"/>
      <c r="I1710" s="7" t="s">
        <v>21</v>
      </c>
      <c r="J1710" s="12"/>
      <c r="K1710" s="10"/>
      <c r="L1710" s="10"/>
      <c r="M1710" s="10"/>
      <c r="N1710" s="10"/>
      <c r="O1710" s="16" t="s">
        <v>481</v>
      </c>
      <c r="P1710" s="16" t="s">
        <v>482</v>
      </c>
      <c r="Q1710" s="10"/>
      <c r="R1710" s="10"/>
      <c r="S1710" s="10"/>
      <c r="T1710" s="10"/>
      <c r="U1710" s="10"/>
      <c r="V1710" s="10"/>
      <c r="W1710" s="10"/>
    </row>
    <row r="1711" ht="12.75" customHeight="1">
      <c r="A1711" s="9" t="s">
        <v>241</v>
      </c>
      <c r="B1711" s="7" t="s">
        <v>228</v>
      </c>
      <c r="C1711" s="7" t="s">
        <v>228</v>
      </c>
      <c r="D1711" s="7">
        <v>72.0</v>
      </c>
      <c r="E1711" s="8">
        <v>4.0</v>
      </c>
      <c r="F1711" s="7">
        <v>36.0</v>
      </c>
      <c r="G1711" s="14"/>
      <c r="H1711" s="12"/>
      <c r="I1711" s="7" t="s">
        <v>21</v>
      </c>
      <c r="J1711" s="12"/>
      <c r="K1711" s="10"/>
      <c r="L1711" s="10"/>
      <c r="M1711" s="10"/>
      <c r="N1711" s="10"/>
      <c r="O1711" s="16" t="s">
        <v>491</v>
      </c>
      <c r="P1711" s="16" t="s">
        <v>402</v>
      </c>
      <c r="Q1711" s="10"/>
      <c r="R1711" s="10"/>
      <c r="S1711" s="10"/>
      <c r="T1711" s="10"/>
      <c r="U1711" s="10"/>
      <c r="V1711" s="10"/>
      <c r="W1711" s="10"/>
    </row>
    <row r="1712" ht="12.75" customHeight="1">
      <c r="A1712" s="9" t="s">
        <v>290</v>
      </c>
      <c r="B1712" s="7" t="s">
        <v>228</v>
      </c>
      <c r="C1712" s="7" t="s">
        <v>228</v>
      </c>
      <c r="D1712" s="7">
        <v>72.0</v>
      </c>
      <c r="E1712" s="8">
        <v>4.0</v>
      </c>
      <c r="F1712" s="7">
        <v>35.0</v>
      </c>
      <c r="G1712" s="14"/>
      <c r="H1712" s="12"/>
      <c r="I1712" s="7" t="s">
        <v>21</v>
      </c>
      <c r="J1712" s="12"/>
      <c r="K1712" s="10"/>
      <c r="L1712" s="10"/>
      <c r="M1712" s="10"/>
      <c r="N1712" s="10"/>
      <c r="O1712" s="16" t="s">
        <v>249</v>
      </c>
      <c r="P1712" s="16" t="s">
        <v>250</v>
      </c>
      <c r="Q1712" s="10"/>
      <c r="R1712" s="10"/>
      <c r="S1712" s="10"/>
      <c r="T1712" s="10"/>
      <c r="U1712" s="10"/>
      <c r="V1712" s="10"/>
      <c r="W1712" s="10"/>
    </row>
    <row r="1713" ht="12.75" customHeight="1">
      <c r="A1713" s="9" t="s">
        <v>329</v>
      </c>
      <c r="B1713" s="7" t="s">
        <v>228</v>
      </c>
      <c r="C1713" s="7" t="s">
        <v>228</v>
      </c>
      <c r="D1713" s="7">
        <v>72.0</v>
      </c>
      <c r="E1713" s="8">
        <v>4.0</v>
      </c>
      <c r="F1713" s="7">
        <v>36.0</v>
      </c>
      <c r="G1713" s="14"/>
      <c r="H1713" s="12"/>
      <c r="I1713" s="7" t="s">
        <v>21</v>
      </c>
      <c r="J1713" s="12"/>
      <c r="K1713" s="10"/>
      <c r="L1713" s="10"/>
      <c r="M1713" s="10"/>
      <c r="N1713" s="10"/>
      <c r="O1713" s="16" t="s">
        <v>512</v>
      </c>
      <c r="P1713" s="16" t="s">
        <v>361</v>
      </c>
      <c r="Q1713" s="10"/>
      <c r="R1713" s="10"/>
      <c r="S1713" s="10"/>
      <c r="T1713" s="10"/>
      <c r="U1713" s="10"/>
      <c r="V1713" s="10"/>
      <c r="W1713" s="10"/>
    </row>
    <row r="1714" ht="12.75" customHeight="1">
      <c r="A1714" s="9" t="s">
        <v>329</v>
      </c>
      <c r="B1714" s="7" t="s">
        <v>228</v>
      </c>
      <c r="C1714" s="7" t="s">
        <v>228</v>
      </c>
      <c r="D1714" s="7">
        <v>72.0</v>
      </c>
      <c r="E1714" s="8">
        <v>4.0</v>
      </c>
      <c r="F1714" s="7">
        <v>35.0</v>
      </c>
      <c r="G1714" s="14"/>
      <c r="H1714" s="12"/>
      <c r="I1714" s="7" t="s">
        <v>21</v>
      </c>
      <c r="J1714" s="12"/>
      <c r="K1714" s="10"/>
      <c r="L1714" s="10"/>
      <c r="M1714" s="10"/>
      <c r="N1714" s="10"/>
      <c r="O1714" s="16" t="s">
        <v>513</v>
      </c>
      <c r="P1714" s="16" t="s">
        <v>514</v>
      </c>
      <c r="Q1714" s="10"/>
      <c r="R1714" s="10"/>
      <c r="S1714" s="10"/>
      <c r="T1714" s="10"/>
      <c r="U1714" s="10"/>
      <c r="V1714" s="10"/>
      <c r="W1714" s="10"/>
    </row>
    <row r="1715" ht="12.75" customHeight="1">
      <c r="A1715" s="9" t="s">
        <v>259</v>
      </c>
      <c r="B1715" s="7" t="s">
        <v>228</v>
      </c>
      <c r="C1715" s="7" t="s">
        <v>228</v>
      </c>
      <c r="D1715" s="7">
        <v>72.0</v>
      </c>
      <c r="E1715" s="8">
        <v>41.0</v>
      </c>
      <c r="F1715" s="7">
        <v>39.0</v>
      </c>
      <c r="G1715" s="14"/>
      <c r="H1715" s="12"/>
      <c r="I1715" s="7" t="s">
        <v>21</v>
      </c>
      <c r="J1715" s="12"/>
      <c r="K1715" s="10"/>
      <c r="L1715" s="10"/>
      <c r="M1715" s="10"/>
      <c r="N1715" s="10"/>
      <c r="O1715" s="16" t="s">
        <v>230</v>
      </c>
      <c r="P1715" s="16" t="s">
        <v>402</v>
      </c>
      <c r="Q1715" s="10"/>
      <c r="R1715" s="10"/>
      <c r="S1715" s="10"/>
      <c r="T1715" s="10"/>
      <c r="U1715" s="10"/>
      <c r="V1715" s="10"/>
      <c r="W1715" s="10"/>
    </row>
    <row r="1716" ht="12.75" customHeight="1">
      <c r="A1716" s="9" t="s">
        <v>278</v>
      </c>
      <c r="B1716" s="7" t="s">
        <v>228</v>
      </c>
      <c r="C1716" s="7" t="s">
        <v>228</v>
      </c>
      <c r="D1716" s="7">
        <v>72.0</v>
      </c>
      <c r="E1716" s="8">
        <v>41.0</v>
      </c>
      <c r="F1716" s="7">
        <v>36.0</v>
      </c>
      <c r="G1716" s="14"/>
      <c r="H1716" s="12"/>
      <c r="I1716" s="7" t="s">
        <v>21</v>
      </c>
      <c r="J1716" s="12"/>
      <c r="K1716" s="10"/>
      <c r="L1716" s="10"/>
      <c r="M1716" s="10"/>
      <c r="N1716" s="10"/>
      <c r="O1716" s="16" t="s">
        <v>279</v>
      </c>
      <c r="P1716" s="16" t="s">
        <v>439</v>
      </c>
      <c r="Q1716" s="10"/>
      <c r="R1716" s="10"/>
      <c r="S1716" s="10"/>
      <c r="T1716" s="10"/>
      <c r="U1716" s="10"/>
      <c r="V1716" s="10"/>
      <c r="W1716" s="10"/>
    </row>
    <row r="1717" ht="12.75" customHeight="1">
      <c r="A1717" s="9" t="s">
        <v>386</v>
      </c>
      <c r="B1717" s="7" t="s">
        <v>228</v>
      </c>
      <c r="C1717" s="7" t="s">
        <v>228</v>
      </c>
      <c r="D1717" s="7">
        <v>72.0</v>
      </c>
      <c r="E1717" s="8">
        <v>41.0</v>
      </c>
      <c r="F1717" s="7">
        <v>38.0</v>
      </c>
      <c r="G1717" s="14"/>
      <c r="H1717" s="12"/>
      <c r="I1717" s="7" t="s">
        <v>21</v>
      </c>
      <c r="J1717" s="12"/>
      <c r="K1717" s="10"/>
      <c r="L1717" s="10"/>
      <c r="M1717" s="10"/>
      <c r="N1717" s="10"/>
      <c r="O1717" s="16" t="s">
        <v>233</v>
      </c>
      <c r="P1717" s="16" t="s">
        <v>366</v>
      </c>
      <c r="Q1717" s="10"/>
      <c r="R1717" s="10"/>
      <c r="S1717" s="10"/>
      <c r="T1717" s="10"/>
      <c r="U1717" s="10"/>
      <c r="V1717" s="10"/>
      <c r="W1717" s="10"/>
    </row>
    <row r="1718" ht="12.75" customHeight="1">
      <c r="A1718" s="9" t="s">
        <v>335</v>
      </c>
      <c r="B1718" s="7" t="s">
        <v>228</v>
      </c>
      <c r="C1718" s="7" t="s">
        <v>228</v>
      </c>
      <c r="D1718" s="7">
        <v>72.0</v>
      </c>
      <c r="E1718" s="8">
        <v>41.0</v>
      </c>
      <c r="F1718" s="7">
        <v>4.0</v>
      </c>
      <c r="G1718" s="14"/>
      <c r="H1718" s="12"/>
      <c r="I1718" s="7" t="s">
        <v>21</v>
      </c>
      <c r="J1718" s="12"/>
      <c r="K1718" s="10"/>
      <c r="L1718" s="10"/>
      <c r="M1718" s="10"/>
      <c r="N1718" s="10"/>
      <c r="O1718" s="16" t="s">
        <v>418</v>
      </c>
      <c r="P1718" s="16" t="s">
        <v>402</v>
      </c>
      <c r="Q1718" s="10"/>
      <c r="R1718" s="10"/>
      <c r="S1718" s="10"/>
      <c r="T1718" s="10"/>
      <c r="U1718" s="10"/>
      <c r="V1718" s="10"/>
      <c r="W1718" s="10"/>
    </row>
    <row r="1719" ht="12.75" customHeight="1">
      <c r="A1719" s="9" t="s">
        <v>290</v>
      </c>
      <c r="B1719" s="7" t="s">
        <v>228</v>
      </c>
      <c r="C1719" s="7" t="s">
        <v>228</v>
      </c>
      <c r="D1719" s="7">
        <v>72.0</v>
      </c>
      <c r="E1719" s="8">
        <v>41.0</v>
      </c>
      <c r="F1719" s="7">
        <v>36.0</v>
      </c>
      <c r="G1719" s="14"/>
      <c r="H1719" s="12"/>
      <c r="I1719" s="7" t="s">
        <v>21</v>
      </c>
      <c r="J1719" s="12"/>
      <c r="K1719" s="10"/>
      <c r="L1719" s="10"/>
      <c r="M1719" s="10"/>
      <c r="N1719" s="10"/>
      <c r="O1719" s="16" t="s">
        <v>233</v>
      </c>
      <c r="P1719" s="16" t="s">
        <v>231</v>
      </c>
      <c r="Q1719" s="10"/>
      <c r="R1719" s="10"/>
      <c r="S1719" s="10"/>
      <c r="T1719" s="10"/>
      <c r="U1719" s="10"/>
      <c r="V1719" s="10"/>
      <c r="W1719" s="10"/>
    </row>
    <row r="1720" ht="12.75" customHeight="1">
      <c r="A1720" s="9" t="s">
        <v>299</v>
      </c>
      <c r="B1720" s="7" t="s">
        <v>228</v>
      </c>
      <c r="C1720" s="7" t="s">
        <v>228</v>
      </c>
      <c r="D1720" s="7">
        <v>72.0</v>
      </c>
      <c r="E1720" s="8">
        <v>42.0</v>
      </c>
      <c r="F1720" s="7">
        <v>36.0</v>
      </c>
      <c r="G1720" s="14"/>
      <c r="H1720" s="12"/>
      <c r="I1720" s="7" t="s">
        <v>21</v>
      </c>
      <c r="J1720" s="12"/>
      <c r="K1720" s="10"/>
      <c r="L1720" s="10"/>
      <c r="M1720" s="10"/>
      <c r="N1720" s="10"/>
      <c r="O1720" s="16" t="s">
        <v>236</v>
      </c>
      <c r="P1720" s="16" t="s">
        <v>237</v>
      </c>
      <c r="Q1720" s="10"/>
      <c r="R1720" s="10"/>
      <c r="S1720" s="10"/>
      <c r="T1720" s="10"/>
      <c r="U1720" s="10"/>
      <c r="V1720" s="10"/>
      <c r="W1720" s="10"/>
    </row>
    <row r="1721" ht="12.75" customHeight="1">
      <c r="A1721" s="9" t="s">
        <v>397</v>
      </c>
      <c r="B1721" s="7" t="s">
        <v>228</v>
      </c>
      <c r="C1721" s="7" t="s">
        <v>228</v>
      </c>
      <c r="D1721" s="7">
        <v>72.0</v>
      </c>
      <c r="E1721" s="8">
        <v>42.0</v>
      </c>
      <c r="F1721" s="7">
        <v>36.0</v>
      </c>
      <c r="G1721" s="14"/>
      <c r="H1721" s="12"/>
      <c r="I1721" s="7" t="s">
        <v>21</v>
      </c>
      <c r="J1721" s="12"/>
      <c r="K1721" s="10"/>
      <c r="L1721" s="10"/>
      <c r="M1721" s="10"/>
      <c r="N1721" s="10"/>
      <c r="O1721" s="16" t="s">
        <v>515</v>
      </c>
      <c r="P1721" s="16" t="s">
        <v>476</v>
      </c>
      <c r="Q1721" s="10"/>
      <c r="R1721" s="10"/>
      <c r="S1721" s="10"/>
      <c r="T1721" s="10"/>
      <c r="U1721" s="10"/>
      <c r="V1721" s="10"/>
      <c r="W1721" s="10"/>
    </row>
    <row r="1722" ht="12.75" customHeight="1">
      <c r="A1722" s="9" t="s">
        <v>259</v>
      </c>
      <c r="B1722" s="7" t="s">
        <v>228</v>
      </c>
      <c r="C1722" s="7" t="s">
        <v>228</v>
      </c>
      <c r="D1722" s="7">
        <v>72.0</v>
      </c>
      <c r="E1722" s="8">
        <v>44.0</v>
      </c>
      <c r="F1722" s="7">
        <v>38.0</v>
      </c>
      <c r="G1722" s="14"/>
      <c r="H1722" s="12"/>
      <c r="I1722" s="7" t="s">
        <v>21</v>
      </c>
      <c r="J1722" s="12"/>
      <c r="K1722" s="10"/>
      <c r="L1722" s="10"/>
      <c r="M1722" s="10"/>
      <c r="N1722" s="10"/>
      <c r="O1722" s="16" t="s">
        <v>427</v>
      </c>
      <c r="P1722" s="16" t="s">
        <v>516</v>
      </c>
      <c r="Q1722" s="10"/>
      <c r="R1722" s="10"/>
      <c r="S1722" s="10"/>
      <c r="T1722" s="10"/>
      <c r="U1722" s="10"/>
      <c r="V1722" s="10"/>
      <c r="W1722" s="10"/>
    </row>
    <row r="1723" ht="12.75" customHeight="1">
      <c r="A1723" s="9" t="s">
        <v>517</v>
      </c>
      <c r="B1723" s="7" t="s">
        <v>228</v>
      </c>
      <c r="C1723" s="7" t="s">
        <v>228</v>
      </c>
      <c r="D1723" s="7">
        <v>72.0</v>
      </c>
      <c r="E1723" s="8">
        <v>465.0</v>
      </c>
      <c r="F1723" s="7">
        <v>4.0</v>
      </c>
      <c r="G1723" s="14"/>
      <c r="H1723" s="12"/>
      <c r="I1723" s="7" t="s">
        <v>21</v>
      </c>
      <c r="J1723" s="12"/>
      <c r="K1723" s="10"/>
      <c r="L1723" s="10"/>
      <c r="M1723" s="10"/>
      <c r="N1723" s="10"/>
      <c r="O1723" s="16" t="s">
        <v>233</v>
      </c>
      <c r="P1723" s="16" t="s">
        <v>366</v>
      </c>
      <c r="Q1723" s="10"/>
      <c r="R1723" s="10"/>
      <c r="S1723" s="10"/>
      <c r="T1723" s="10"/>
      <c r="U1723" s="10"/>
      <c r="V1723" s="10"/>
      <c r="W1723" s="10"/>
    </row>
    <row r="1724" ht="12.75" customHeight="1">
      <c r="A1724" s="9" t="s">
        <v>253</v>
      </c>
      <c r="B1724" s="7" t="s">
        <v>228</v>
      </c>
      <c r="C1724" s="7" t="s">
        <v>228</v>
      </c>
      <c r="D1724" s="7">
        <v>72.0</v>
      </c>
      <c r="E1724" s="8">
        <v>47.0</v>
      </c>
      <c r="F1724" s="7">
        <v>36.0</v>
      </c>
      <c r="G1724" s="14"/>
      <c r="H1724" s="12"/>
      <c r="I1724" s="7" t="s">
        <v>21</v>
      </c>
      <c r="J1724" s="12"/>
      <c r="K1724" s="10"/>
      <c r="L1724" s="10"/>
      <c r="M1724" s="10"/>
      <c r="N1724" s="10"/>
      <c r="O1724" s="16" t="s">
        <v>481</v>
      </c>
      <c r="P1724" s="16" t="s">
        <v>378</v>
      </c>
      <c r="Q1724" s="10"/>
      <c r="R1724" s="10"/>
      <c r="S1724" s="10"/>
      <c r="T1724" s="10"/>
      <c r="U1724" s="10"/>
      <c r="V1724" s="10"/>
      <c r="W1724" s="10"/>
    </row>
    <row r="1725" ht="12.75" customHeight="1">
      <c r="A1725" s="9" t="s">
        <v>518</v>
      </c>
      <c r="B1725" s="7" t="s">
        <v>228</v>
      </c>
      <c r="C1725" s="7" t="s">
        <v>228</v>
      </c>
      <c r="D1725" s="7">
        <v>73.0</v>
      </c>
      <c r="E1725" s="8">
        <v>35.0</v>
      </c>
      <c r="F1725" s="7">
        <v>36.0</v>
      </c>
      <c r="G1725" s="14"/>
      <c r="H1725" s="12"/>
      <c r="I1725" s="7" t="s">
        <v>21</v>
      </c>
      <c r="J1725" s="12"/>
      <c r="K1725" s="10"/>
      <c r="L1725" s="10"/>
      <c r="M1725" s="10"/>
      <c r="N1725" s="10"/>
      <c r="O1725" s="16" t="s">
        <v>348</v>
      </c>
      <c r="P1725" s="16" t="s">
        <v>519</v>
      </c>
      <c r="Q1725" s="10"/>
      <c r="R1725" s="10"/>
      <c r="S1725" s="10"/>
      <c r="T1725" s="10"/>
      <c r="U1725" s="10"/>
      <c r="V1725" s="10"/>
      <c r="W1725" s="10"/>
    </row>
    <row r="1726" ht="12.75" customHeight="1">
      <c r="A1726" s="9" t="s">
        <v>335</v>
      </c>
      <c r="B1726" s="7" t="s">
        <v>228</v>
      </c>
      <c r="C1726" s="7" t="s">
        <v>228</v>
      </c>
      <c r="D1726" s="7">
        <v>73.0</v>
      </c>
      <c r="E1726" s="8">
        <v>35.0</v>
      </c>
      <c r="F1726" s="7">
        <v>36.0</v>
      </c>
      <c r="G1726" s="14"/>
      <c r="H1726" s="12"/>
      <c r="I1726" s="7" t="s">
        <v>21</v>
      </c>
      <c r="J1726" s="12"/>
      <c r="K1726" s="10"/>
      <c r="L1726" s="10"/>
      <c r="M1726" s="10"/>
      <c r="N1726" s="10"/>
      <c r="O1726" s="16" t="s">
        <v>233</v>
      </c>
      <c r="P1726" s="16" t="s">
        <v>293</v>
      </c>
      <c r="Q1726" s="10"/>
      <c r="R1726" s="10"/>
      <c r="S1726" s="10"/>
      <c r="T1726" s="10"/>
      <c r="U1726" s="10"/>
      <c r="V1726" s="10"/>
      <c r="W1726" s="10"/>
    </row>
    <row r="1727" ht="12.75" customHeight="1">
      <c r="A1727" s="9" t="s">
        <v>290</v>
      </c>
      <c r="B1727" s="7" t="s">
        <v>228</v>
      </c>
      <c r="C1727" s="7" t="s">
        <v>228</v>
      </c>
      <c r="D1727" s="7">
        <v>73.0</v>
      </c>
      <c r="E1727" s="8">
        <v>36.0</v>
      </c>
      <c r="F1727" s="7">
        <v>34.0</v>
      </c>
      <c r="G1727" s="14"/>
      <c r="H1727" s="12"/>
      <c r="I1727" s="7" t="s">
        <v>21</v>
      </c>
      <c r="J1727" s="12"/>
      <c r="K1727" s="10"/>
      <c r="L1727" s="10"/>
      <c r="M1727" s="10"/>
      <c r="N1727" s="10"/>
      <c r="O1727" s="16" t="s">
        <v>301</v>
      </c>
      <c r="P1727" s="16" t="s">
        <v>439</v>
      </c>
      <c r="Q1727" s="10"/>
      <c r="R1727" s="10"/>
      <c r="S1727" s="10"/>
      <c r="T1727" s="10"/>
      <c r="U1727" s="10"/>
      <c r="V1727" s="10"/>
      <c r="W1727" s="10"/>
    </row>
    <row r="1728" ht="12.75" customHeight="1">
      <c r="A1728" s="9" t="s">
        <v>379</v>
      </c>
      <c r="B1728" s="7" t="s">
        <v>228</v>
      </c>
      <c r="C1728" s="7" t="s">
        <v>228</v>
      </c>
      <c r="D1728" s="7">
        <v>73.0</v>
      </c>
      <c r="E1728" s="8">
        <v>375.0</v>
      </c>
      <c r="F1728" s="7">
        <v>38.0</v>
      </c>
      <c r="G1728" s="14"/>
      <c r="H1728" s="12"/>
      <c r="I1728" s="7" t="s">
        <v>21</v>
      </c>
      <c r="J1728" s="12"/>
      <c r="K1728" s="10"/>
      <c r="L1728" s="10"/>
      <c r="M1728" s="10"/>
      <c r="N1728" s="10"/>
      <c r="O1728" s="16" t="s">
        <v>230</v>
      </c>
      <c r="P1728" s="16" t="s">
        <v>383</v>
      </c>
      <c r="Q1728" s="10"/>
      <c r="R1728" s="10"/>
      <c r="S1728" s="10"/>
      <c r="T1728" s="10"/>
      <c r="U1728" s="10"/>
      <c r="V1728" s="10"/>
      <c r="W1728" s="10"/>
    </row>
    <row r="1729" ht="12.75" customHeight="1">
      <c r="A1729" s="9" t="s">
        <v>403</v>
      </c>
      <c r="B1729" s="7" t="s">
        <v>228</v>
      </c>
      <c r="C1729" s="7" t="s">
        <v>228</v>
      </c>
      <c r="D1729" s="7">
        <v>73.0</v>
      </c>
      <c r="E1729" s="8">
        <v>38.0</v>
      </c>
      <c r="F1729" s="7">
        <v>36.0</v>
      </c>
      <c r="G1729" s="14"/>
      <c r="H1729" s="12"/>
      <c r="I1729" s="7" t="s">
        <v>21</v>
      </c>
      <c r="J1729" s="12"/>
      <c r="K1729" s="10"/>
      <c r="L1729" s="10"/>
      <c r="M1729" s="10"/>
      <c r="N1729" s="10"/>
      <c r="O1729" s="16" t="s">
        <v>239</v>
      </c>
      <c r="P1729" s="16" t="s">
        <v>277</v>
      </c>
      <c r="Q1729" s="10"/>
      <c r="R1729" s="10"/>
      <c r="S1729" s="10"/>
      <c r="T1729" s="10"/>
      <c r="U1729" s="10"/>
      <c r="V1729" s="10"/>
      <c r="W1729" s="10"/>
    </row>
    <row r="1730" ht="12.75" customHeight="1">
      <c r="A1730" s="9" t="s">
        <v>449</v>
      </c>
      <c r="B1730" s="7" t="s">
        <v>228</v>
      </c>
      <c r="C1730" s="7" t="s">
        <v>228</v>
      </c>
      <c r="D1730" s="7">
        <v>73.0</v>
      </c>
      <c r="E1730" s="8">
        <v>38.0</v>
      </c>
      <c r="F1730" s="7">
        <v>36.0</v>
      </c>
      <c r="G1730" s="14"/>
      <c r="H1730" s="12"/>
      <c r="I1730" s="7" t="s">
        <v>21</v>
      </c>
      <c r="J1730" s="12"/>
      <c r="K1730" s="10"/>
      <c r="L1730" s="10"/>
      <c r="M1730" s="10"/>
      <c r="N1730" s="10"/>
      <c r="O1730" s="16" t="s">
        <v>418</v>
      </c>
      <c r="P1730" s="16" t="s">
        <v>402</v>
      </c>
      <c r="Q1730" s="10"/>
      <c r="R1730" s="10"/>
      <c r="S1730" s="10"/>
      <c r="T1730" s="10"/>
      <c r="U1730" s="10"/>
      <c r="V1730" s="10"/>
      <c r="W1730" s="10"/>
    </row>
    <row r="1731" ht="12.75" customHeight="1">
      <c r="A1731" s="9" t="s">
        <v>520</v>
      </c>
      <c r="B1731" s="7" t="s">
        <v>228</v>
      </c>
      <c r="C1731" s="7" t="s">
        <v>228</v>
      </c>
      <c r="D1731" s="7">
        <v>73.0</v>
      </c>
      <c r="E1731" s="8">
        <v>385.0</v>
      </c>
      <c r="F1731" s="7">
        <v>35.0</v>
      </c>
      <c r="G1731" s="14"/>
      <c r="H1731" s="12"/>
      <c r="I1731" s="7" t="s">
        <v>21</v>
      </c>
      <c r="J1731" s="12"/>
      <c r="K1731" s="10"/>
      <c r="L1731" s="10"/>
      <c r="M1731" s="10"/>
      <c r="N1731" s="10"/>
      <c r="O1731" s="16" t="s">
        <v>288</v>
      </c>
      <c r="P1731" s="16" t="s">
        <v>366</v>
      </c>
      <c r="Q1731" s="10"/>
      <c r="R1731" s="10"/>
      <c r="S1731" s="10"/>
      <c r="T1731" s="10"/>
      <c r="U1731" s="10"/>
      <c r="V1731" s="10"/>
      <c r="W1731" s="10"/>
    </row>
    <row r="1732" ht="12.75" customHeight="1">
      <c r="A1732" s="9" t="s">
        <v>299</v>
      </c>
      <c r="B1732" s="7" t="s">
        <v>228</v>
      </c>
      <c r="C1732" s="7" t="s">
        <v>228</v>
      </c>
      <c r="D1732" s="7">
        <v>73.0</v>
      </c>
      <c r="E1732" s="8">
        <v>39.0</v>
      </c>
      <c r="F1732" s="7">
        <v>36.0</v>
      </c>
      <c r="G1732" s="14"/>
      <c r="H1732" s="12"/>
      <c r="I1732" s="7" t="s">
        <v>21</v>
      </c>
      <c r="J1732" s="12"/>
      <c r="K1732" s="10"/>
      <c r="L1732" s="10"/>
      <c r="M1732" s="10"/>
      <c r="N1732" s="10"/>
      <c r="O1732" s="16" t="s">
        <v>471</v>
      </c>
      <c r="P1732" s="16" t="s">
        <v>472</v>
      </c>
      <c r="Q1732" s="10"/>
      <c r="R1732" s="10"/>
      <c r="S1732" s="10"/>
      <c r="T1732" s="10"/>
      <c r="U1732" s="10"/>
      <c r="V1732" s="10"/>
      <c r="W1732" s="10"/>
    </row>
    <row r="1733" ht="12.75" customHeight="1">
      <c r="A1733" s="9" t="s">
        <v>489</v>
      </c>
      <c r="B1733" s="7" t="s">
        <v>228</v>
      </c>
      <c r="C1733" s="7" t="s">
        <v>228</v>
      </c>
      <c r="D1733" s="7">
        <v>73.0</v>
      </c>
      <c r="E1733" s="8">
        <v>4.0</v>
      </c>
      <c r="F1733" s="7">
        <v>36.0</v>
      </c>
      <c r="G1733" s="14"/>
      <c r="H1733" s="12"/>
      <c r="I1733" s="7" t="s">
        <v>21</v>
      </c>
      <c r="J1733" s="12"/>
      <c r="K1733" s="10"/>
      <c r="L1733" s="10"/>
      <c r="M1733" s="10"/>
      <c r="N1733" s="10"/>
      <c r="O1733" s="16" t="s">
        <v>377</v>
      </c>
      <c r="P1733" s="16" t="s">
        <v>231</v>
      </c>
      <c r="Q1733" s="10"/>
      <c r="R1733" s="10"/>
      <c r="S1733" s="10"/>
      <c r="T1733" s="10"/>
      <c r="U1733" s="10"/>
      <c r="V1733" s="10"/>
      <c r="W1733" s="10"/>
    </row>
    <row r="1734" ht="12.75" customHeight="1">
      <c r="A1734" s="9" t="s">
        <v>521</v>
      </c>
      <c r="B1734" s="7" t="s">
        <v>228</v>
      </c>
      <c r="C1734" s="7" t="s">
        <v>228</v>
      </c>
      <c r="D1734" s="7">
        <v>73.0</v>
      </c>
      <c r="E1734" s="8">
        <v>4.0</v>
      </c>
      <c r="F1734" s="7">
        <v>37.0</v>
      </c>
      <c r="G1734" s="14"/>
      <c r="H1734" s="12"/>
      <c r="I1734" s="7" t="s">
        <v>21</v>
      </c>
      <c r="J1734" s="12"/>
      <c r="K1734" s="10"/>
      <c r="L1734" s="10"/>
      <c r="M1734" s="10"/>
      <c r="N1734" s="10"/>
      <c r="O1734" s="16" t="s">
        <v>230</v>
      </c>
      <c r="P1734" s="16" t="s">
        <v>277</v>
      </c>
      <c r="Q1734" s="10"/>
      <c r="R1734" s="10"/>
      <c r="S1734" s="10"/>
      <c r="T1734" s="10"/>
      <c r="U1734" s="10"/>
      <c r="V1734" s="10"/>
      <c r="W1734" s="10"/>
    </row>
    <row r="1735" ht="12.75" customHeight="1">
      <c r="A1735" s="9" t="s">
        <v>259</v>
      </c>
      <c r="B1735" s="7" t="s">
        <v>228</v>
      </c>
      <c r="C1735" s="7" t="s">
        <v>228</v>
      </c>
      <c r="D1735" s="7">
        <v>73.0</v>
      </c>
      <c r="E1735" s="8">
        <v>4.0</v>
      </c>
      <c r="F1735" s="7">
        <v>36.0</v>
      </c>
      <c r="G1735" s="14"/>
      <c r="H1735" s="12"/>
      <c r="I1735" s="7" t="s">
        <v>21</v>
      </c>
      <c r="J1735" s="12"/>
      <c r="K1735" s="10"/>
      <c r="L1735" s="10"/>
      <c r="M1735" s="10"/>
      <c r="N1735" s="10"/>
      <c r="O1735" s="16" t="s">
        <v>288</v>
      </c>
      <c r="P1735" s="16" t="s">
        <v>311</v>
      </c>
      <c r="Q1735" s="10"/>
      <c r="R1735" s="10"/>
      <c r="S1735" s="10"/>
      <c r="T1735" s="10"/>
      <c r="U1735" s="10"/>
      <c r="V1735" s="10"/>
      <c r="W1735" s="10"/>
    </row>
    <row r="1736" ht="12.75" customHeight="1">
      <c r="A1736" s="9" t="s">
        <v>278</v>
      </c>
      <c r="B1736" s="7" t="s">
        <v>228</v>
      </c>
      <c r="C1736" s="7" t="s">
        <v>228</v>
      </c>
      <c r="D1736" s="7">
        <v>73.0</v>
      </c>
      <c r="E1736" s="8">
        <v>4.0</v>
      </c>
      <c r="F1736" s="7">
        <v>36.0</v>
      </c>
      <c r="G1736" s="14"/>
      <c r="H1736" s="12"/>
      <c r="I1736" s="7" t="s">
        <v>21</v>
      </c>
      <c r="J1736" s="12"/>
      <c r="K1736" s="10"/>
      <c r="L1736" s="10"/>
      <c r="M1736" s="10"/>
      <c r="N1736" s="10"/>
      <c r="O1736" s="16" t="s">
        <v>322</v>
      </c>
      <c r="P1736" s="16" t="s">
        <v>394</v>
      </c>
      <c r="Q1736" s="10"/>
      <c r="R1736" s="10"/>
      <c r="S1736" s="10"/>
      <c r="T1736" s="10"/>
      <c r="U1736" s="10"/>
      <c r="V1736" s="10"/>
      <c r="W1736" s="10"/>
    </row>
    <row r="1737" ht="12.75" customHeight="1">
      <c r="A1737" s="9" t="s">
        <v>312</v>
      </c>
      <c r="B1737" s="7" t="s">
        <v>228</v>
      </c>
      <c r="C1737" s="7" t="s">
        <v>228</v>
      </c>
      <c r="D1737" s="7">
        <v>73.0</v>
      </c>
      <c r="E1737" s="8">
        <v>4.0</v>
      </c>
      <c r="F1737" s="7">
        <v>36.0</v>
      </c>
      <c r="G1737" s="14"/>
      <c r="H1737" s="12"/>
      <c r="I1737" s="7" t="s">
        <v>21</v>
      </c>
      <c r="J1737" s="12"/>
      <c r="K1737" s="10"/>
      <c r="L1737" s="10"/>
      <c r="M1737" s="10"/>
      <c r="N1737" s="10"/>
      <c r="O1737" s="16" t="s">
        <v>254</v>
      </c>
      <c r="P1737" s="16" t="s">
        <v>451</v>
      </c>
      <c r="Q1737" s="10"/>
      <c r="R1737" s="10"/>
      <c r="S1737" s="10"/>
      <c r="T1737" s="10"/>
      <c r="U1737" s="10"/>
      <c r="V1737" s="10"/>
      <c r="W1737" s="10"/>
    </row>
    <row r="1738" ht="12.75" customHeight="1">
      <c r="A1738" s="9" t="s">
        <v>397</v>
      </c>
      <c r="B1738" s="7" t="s">
        <v>228</v>
      </c>
      <c r="C1738" s="7" t="s">
        <v>228</v>
      </c>
      <c r="D1738" s="7">
        <v>73.0</v>
      </c>
      <c r="E1738" s="8">
        <v>4.0</v>
      </c>
      <c r="F1738" s="7">
        <v>36.0</v>
      </c>
      <c r="G1738" s="14"/>
      <c r="H1738" s="12"/>
      <c r="I1738" s="7" t="s">
        <v>21</v>
      </c>
      <c r="J1738" s="12"/>
      <c r="K1738" s="10"/>
      <c r="L1738" s="10"/>
      <c r="M1738" s="10"/>
      <c r="N1738" s="10"/>
      <c r="O1738" s="16" t="s">
        <v>236</v>
      </c>
      <c r="P1738" s="16" t="s">
        <v>344</v>
      </c>
      <c r="Q1738" s="10"/>
      <c r="R1738" s="10"/>
      <c r="S1738" s="10"/>
      <c r="T1738" s="10"/>
      <c r="U1738" s="10"/>
      <c r="V1738" s="10"/>
      <c r="W1738" s="10"/>
    </row>
    <row r="1739" ht="12.75" customHeight="1">
      <c r="A1739" s="9" t="s">
        <v>283</v>
      </c>
      <c r="B1739" s="7" t="s">
        <v>228</v>
      </c>
      <c r="C1739" s="7" t="s">
        <v>228</v>
      </c>
      <c r="D1739" s="7">
        <v>73.0</v>
      </c>
      <c r="E1739" s="8">
        <v>4.0</v>
      </c>
      <c r="F1739" s="7">
        <v>37.0</v>
      </c>
      <c r="G1739" s="14"/>
      <c r="H1739" s="12"/>
      <c r="I1739" s="7" t="s">
        <v>21</v>
      </c>
      <c r="J1739" s="12"/>
      <c r="K1739" s="10"/>
      <c r="L1739" s="10"/>
      <c r="M1739" s="10"/>
      <c r="N1739" s="10"/>
      <c r="O1739" s="16" t="s">
        <v>233</v>
      </c>
      <c r="P1739" s="16" t="s">
        <v>522</v>
      </c>
      <c r="Q1739" s="10"/>
      <c r="R1739" s="10"/>
      <c r="S1739" s="10"/>
      <c r="T1739" s="10"/>
      <c r="U1739" s="10"/>
      <c r="V1739" s="10"/>
      <c r="W1739" s="10"/>
    </row>
    <row r="1740" ht="12.75" customHeight="1">
      <c r="A1740" s="9" t="s">
        <v>263</v>
      </c>
      <c r="B1740" s="7" t="s">
        <v>228</v>
      </c>
      <c r="C1740" s="7" t="s">
        <v>228</v>
      </c>
      <c r="D1740" s="7">
        <v>73.0</v>
      </c>
      <c r="E1740" s="8">
        <v>4.0</v>
      </c>
      <c r="F1740" s="7">
        <v>35.0</v>
      </c>
      <c r="G1740" s="14"/>
      <c r="H1740" s="12"/>
      <c r="I1740" s="7" t="s">
        <v>21</v>
      </c>
      <c r="J1740" s="12"/>
      <c r="K1740" s="10"/>
      <c r="L1740" s="10"/>
      <c r="M1740" s="10"/>
      <c r="N1740" s="10"/>
      <c r="O1740" s="16" t="s">
        <v>523</v>
      </c>
      <c r="P1740" s="16" t="s">
        <v>277</v>
      </c>
      <c r="Q1740" s="10"/>
      <c r="R1740" s="10"/>
      <c r="S1740" s="10"/>
      <c r="T1740" s="10"/>
      <c r="U1740" s="10"/>
      <c r="V1740" s="10"/>
      <c r="W1740" s="10"/>
    </row>
    <row r="1741" ht="12.75" customHeight="1">
      <c r="A1741" s="9" t="s">
        <v>498</v>
      </c>
      <c r="B1741" s="7" t="s">
        <v>228</v>
      </c>
      <c r="C1741" s="7" t="s">
        <v>228</v>
      </c>
      <c r="D1741" s="7">
        <v>73.0</v>
      </c>
      <c r="E1741" s="8">
        <v>4.0</v>
      </c>
      <c r="F1741" s="7">
        <v>36.0</v>
      </c>
      <c r="G1741" s="14"/>
      <c r="H1741" s="12"/>
      <c r="I1741" s="7" t="s">
        <v>21</v>
      </c>
      <c r="J1741" s="12"/>
      <c r="K1741" s="10"/>
      <c r="L1741" s="10"/>
      <c r="M1741" s="10"/>
      <c r="N1741" s="10"/>
      <c r="O1741" s="16" t="s">
        <v>236</v>
      </c>
      <c r="P1741" s="16" t="s">
        <v>323</v>
      </c>
      <c r="Q1741" s="10"/>
      <c r="R1741" s="10"/>
      <c r="S1741" s="10"/>
      <c r="T1741" s="10"/>
      <c r="U1741" s="10"/>
      <c r="V1741" s="10"/>
      <c r="W1741" s="10"/>
    </row>
    <row r="1742" ht="12.75" customHeight="1">
      <c r="A1742" s="9" t="s">
        <v>488</v>
      </c>
      <c r="B1742" s="7" t="s">
        <v>228</v>
      </c>
      <c r="C1742" s="7" t="s">
        <v>228</v>
      </c>
      <c r="D1742" s="7">
        <v>73.0</v>
      </c>
      <c r="E1742" s="8">
        <v>4.0</v>
      </c>
      <c r="F1742" s="7">
        <v>37.0</v>
      </c>
      <c r="G1742" s="14"/>
      <c r="H1742" s="12"/>
      <c r="I1742" s="7" t="s">
        <v>21</v>
      </c>
      <c r="J1742" s="12"/>
      <c r="K1742" s="10"/>
      <c r="L1742" s="10"/>
      <c r="M1742" s="10"/>
      <c r="N1742" s="10"/>
      <c r="O1742" s="16" t="s">
        <v>239</v>
      </c>
      <c r="P1742" s="16" t="s">
        <v>524</v>
      </c>
      <c r="Q1742" s="10"/>
      <c r="R1742" s="10"/>
      <c r="S1742" s="10"/>
      <c r="T1742" s="10"/>
      <c r="U1742" s="10"/>
      <c r="V1742" s="10"/>
      <c r="W1742" s="10"/>
    </row>
    <row r="1743" ht="12.75" customHeight="1">
      <c r="A1743" s="9" t="s">
        <v>525</v>
      </c>
      <c r="B1743" s="7" t="s">
        <v>228</v>
      </c>
      <c r="C1743" s="7" t="s">
        <v>228</v>
      </c>
      <c r="D1743" s="7">
        <v>73.0</v>
      </c>
      <c r="E1743" s="8">
        <v>41.0</v>
      </c>
      <c r="F1743" s="7">
        <v>36.0</v>
      </c>
      <c r="G1743" s="14"/>
      <c r="H1743" s="10"/>
      <c r="I1743" s="7" t="s">
        <v>21</v>
      </c>
      <c r="J1743" s="10"/>
      <c r="K1743" s="10"/>
      <c r="L1743" s="10"/>
      <c r="M1743" s="10"/>
      <c r="N1743" s="10"/>
      <c r="O1743" s="16" t="s">
        <v>526</v>
      </c>
      <c r="P1743" s="16" t="s">
        <v>394</v>
      </c>
      <c r="Q1743" s="10"/>
      <c r="R1743" s="10"/>
      <c r="S1743" s="10"/>
      <c r="T1743" s="10"/>
      <c r="U1743" s="10"/>
      <c r="V1743" s="10"/>
      <c r="W1743" s="10"/>
    </row>
    <row r="1744" ht="12.75" customHeight="1">
      <c r="A1744" s="9" t="s">
        <v>324</v>
      </c>
      <c r="B1744" s="7" t="s">
        <v>228</v>
      </c>
      <c r="C1744" s="7" t="s">
        <v>228</v>
      </c>
      <c r="D1744" s="7">
        <v>73.0</v>
      </c>
      <c r="E1744" s="8">
        <v>41.0</v>
      </c>
      <c r="F1744" s="7">
        <v>37.0</v>
      </c>
      <c r="G1744" s="14"/>
      <c r="H1744" s="12"/>
      <c r="I1744" s="7" t="s">
        <v>21</v>
      </c>
      <c r="J1744" s="12"/>
      <c r="K1744" s="10"/>
      <c r="L1744" s="10"/>
      <c r="M1744" s="10"/>
      <c r="N1744" s="10"/>
      <c r="O1744" s="16" t="s">
        <v>288</v>
      </c>
      <c r="P1744" s="16" t="s">
        <v>527</v>
      </c>
      <c r="Q1744" s="10"/>
      <c r="R1744" s="10"/>
      <c r="S1744" s="10"/>
      <c r="T1744" s="10"/>
      <c r="U1744" s="10"/>
      <c r="V1744" s="10"/>
      <c r="W1744" s="10"/>
    </row>
    <row r="1745" ht="12.75" customHeight="1">
      <c r="A1745" s="9" t="s">
        <v>278</v>
      </c>
      <c r="B1745" s="7" t="s">
        <v>228</v>
      </c>
      <c r="C1745" s="7" t="s">
        <v>228</v>
      </c>
      <c r="D1745" s="7">
        <v>73.0</v>
      </c>
      <c r="E1745" s="8">
        <v>41.0</v>
      </c>
      <c r="F1745" s="7">
        <v>37.0</v>
      </c>
      <c r="G1745" s="14"/>
      <c r="H1745" s="12"/>
      <c r="I1745" s="7" t="s">
        <v>21</v>
      </c>
      <c r="J1745" s="12"/>
      <c r="K1745" s="10"/>
      <c r="L1745" s="10"/>
      <c r="M1745" s="10"/>
      <c r="N1745" s="10"/>
      <c r="O1745" s="16" t="s">
        <v>234</v>
      </c>
      <c r="P1745" s="16" t="s">
        <v>437</v>
      </c>
      <c r="Q1745" s="10"/>
      <c r="R1745" s="10"/>
      <c r="S1745" s="10"/>
      <c r="T1745" s="10"/>
      <c r="U1745" s="10"/>
      <c r="V1745" s="10"/>
      <c r="W1745" s="10"/>
    </row>
    <row r="1746" ht="12.75" customHeight="1">
      <c r="A1746" s="9" t="s">
        <v>331</v>
      </c>
      <c r="B1746" s="7" t="s">
        <v>228</v>
      </c>
      <c r="C1746" s="7" t="s">
        <v>228</v>
      </c>
      <c r="D1746" s="7">
        <v>73.0</v>
      </c>
      <c r="E1746" s="8">
        <v>41.0</v>
      </c>
      <c r="F1746" s="7">
        <v>37.0</v>
      </c>
      <c r="G1746" s="14"/>
      <c r="H1746" s="12"/>
      <c r="I1746" s="7" t="s">
        <v>21</v>
      </c>
      <c r="J1746" s="12"/>
      <c r="K1746" s="10"/>
      <c r="L1746" s="10"/>
      <c r="M1746" s="10"/>
      <c r="N1746" s="10"/>
      <c r="O1746" s="16" t="s">
        <v>260</v>
      </c>
      <c r="P1746" s="16" t="s">
        <v>380</v>
      </c>
      <c r="Q1746" s="10"/>
      <c r="R1746" s="10"/>
      <c r="S1746" s="10"/>
      <c r="T1746" s="10"/>
      <c r="U1746" s="10"/>
      <c r="V1746" s="10"/>
      <c r="W1746" s="10"/>
    </row>
    <row r="1747" ht="12.75" customHeight="1">
      <c r="A1747" s="9" t="s">
        <v>335</v>
      </c>
      <c r="B1747" s="7" t="s">
        <v>228</v>
      </c>
      <c r="C1747" s="7" t="s">
        <v>228</v>
      </c>
      <c r="D1747" s="7">
        <v>73.0</v>
      </c>
      <c r="E1747" s="8">
        <v>41.0</v>
      </c>
      <c r="F1747" s="7">
        <v>39.0</v>
      </c>
      <c r="G1747" s="14"/>
      <c r="H1747" s="12"/>
      <c r="I1747" s="7" t="s">
        <v>21</v>
      </c>
      <c r="J1747" s="12"/>
      <c r="K1747" s="10"/>
      <c r="L1747" s="10"/>
      <c r="M1747" s="10"/>
      <c r="N1747" s="10"/>
      <c r="O1747" s="16" t="s">
        <v>503</v>
      </c>
      <c r="P1747" s="16" t="s">
        <v>504</v>
      </c>
      <c r="Q1747" s="10"/>
      <c r="R1747" s="10"/>
      <c r="S1747" s="10"/>
      <c r="T1747" s="10"/>
      <c r="U1747" s="10"/>
      <c r="V1747" s="10"/>
      <c r="W1747" s="10"/>
    </row>
    <row r="1748" ht="12.75" customHeight="1">
      <c r="A1748" s="9" t="s">
        <v>528</v>
      </c>
      <c r="B1748" s="7" t="s">
        <v>228</v>
      </c>
      <c r="C1748" s="7" t="s">
        <v>228</v>
      </c>
      <c r="D1748" s="7">
        <v>73.0</v>
      </c>
      <c r="E1748" s="8">
        <v>42.0</v>
      </c>
      <c r="F1748" s="7">
        <v>38.0</v>
      </c>
      <c r="G1748" s="14"/>
      <c r="H1748" s="12"/>
      <c r="I1748" s="7" t="s">
        <v>21</v>
      </c>
      <c r="J1748" s="12"/>
      <c r="K1748" s="10"/>
      <c r="L1748" s="10"/>
      <c r="M1748" s="10"/>
      <c r="N1748" s="10"/>
      <c r="O1748" s="16" t="s">
        <v>491</v>
      </c>
      <c r="P1748" s="16" t="s">
        <v>402</v>
      </c>
      <c r="Q1748" s="10"/>
      <c r="R1748" s="10"/>
      <c r="S1748" s="10"/>
      <c r="T1748" s="10"/>
      <c r="U1748" s="10"/>
      <c r="V1748" s="10"/>
      <c r="W1748" s="10"/>
    </row>
    <row r="1749" ht="12.75" customHeight="1">
      <c r="A1749" s="9" t="s">
        <v>278</v>
      </c>
      <c r="B1749" s="7" t="s">
        <v>228</v>
      </c>
      <c r="C1749" s="7" t="s">
        <v>228</v>
      </c>
      <c r="D1749" s="7">
        <v>73.0</v>
      </c>
      <c r="E1749" s="8">
        <v>42.0</v>
      </c>
      <c r="F1749" s="7">
        <v>37.0</v>
      </c>
      <c r="G1749" s="14"/>
      <c r="H1749" s="12"/>
      <c r="I1749" s="7" t="s">
        <v>21</v>
      </c>
      <c r="J1749" s="12"/>
      <c r="K1749" s="10"/>
      <c r="L1749" s="10"/>
      <c r="M1749" s="10"/>
      <c r="N1749" s="10"/>
      <c r="O1749" s="16" t="s">
        <v>467</v>
      </c>
      <c r="P1749" s="16" t="s">
        <v>468</v>
      </c>
      <c r="Q1749" s="10"/>
      <c r="R1749" s="10"/>
      <c r="S1749" s="10"/>
      <c r="T1749" s="10"/>
      <c r="U1749" s="10"/>
      <c r="V1749" s="10"/>
      <c r="W1749" s="10"/>
    </row>
    <row r="1750" ht="12.75" customHeight="1">
      <c r="A1750" s="9" t="s">
        <v>312</v>
      </c>
      <c r="B1750" s="7" t="s">
        <v>228</v>
      </c>
      <c r="C1750" s="7" t="s">
        <v>228</v>
      </c>
      <c r="D1750" s="7">
        <v>73.0</v>
      </c>
      <c r="E1750" s="8">
        <v>42.0</v>
      </c>
      <c r="F1750" s="7">
        <v>38.0</v>
      </c>
      <c r="G1750" s="14"/>
      <c r="H1750" s="12"/>
      <c r="I1750" s="7" t="s">
        <v>21</v>
      </c>
      <c r="J1750" s="12"/>
      <c r="K1750" s="10"/>
      <c r="L1750" s="10"/>
      <c r="M1750" s="10"/>
      <c r="N1750" s="10"/>
      <c r="O1750" s="16" t="s">
        <v>427</v>
      </c>
      <c r="P1750" s="16" t="s">
        <v>529</v>
      </c>
      <c r="Q1750" s="10"/>
      <c r="R1750" s="10"/>
      <c r="S1750" s="10"/>
      <c r="T1750" s="10"/>
      <c r="U1750" s="10"/>
      <c r="V1750" s="10"/>
      <c r="W1750" s="10"/>
    </row>
    <row r="1751" ht="12.75" customHeight="1">
      <c r="A1751" s="9" t="s">
        <v>388</v>
      </c>
      <c r="B1751" s="7" t="s">
        <v>228</v>
      </c>
      <c r="C1751" s="7" t="s">
        <v>228</v>
      </c>
      <c r="D1751" s="7">
        <v>73.0</v>
      </c>
      <c r="E1751" s="8">
        <v>42.0</v>
      </c>
      <c r="F1751" s="7">
        <v>37.0</v>
      </c>
      <c r="G1751" s="14"/>
      <c r="H1751" s="12"/>
      <c r="I1751" s="7" t="s">
        <v>21</v>
      </c>
      <c r="J1751" s="12"/>
      <c r="K1751" s="10"/>
      <c r="L1751" s="10"/>
      <c r="M1751" s="10"/>
      <c r="N1751" s="10"/>
      <c r="O1751" s="16" t="s">
        <v>230</v>
      </c>
      <c r="P1751" s="16" t="s">
        <v>277</v>
      </c>
      <c r="Q1751" s="10"/>
      <c r="R1751" s="10"/>
      <c r="S1751" s="10"/>
      <c r="T1751" s="10"/>
      <c r="U1751" s="10"/>
      <c r="V1751" s="10"/>
      <c r="W1751" s="10"/>
    </row>
    <row r="1752" ht="12.75" customHeight="1">
      <c r="A1752" s="9" t="s">
        <v>290</v>
      </c>
      <c r="B1752" s="7" t="s">
        <v>228</v>
      </c>
      <c r="C1752" s="7" t="s">
        <v>228</v>
      </c>
      <c r="D1752" s="7">
        <v>73.0</v>
      </c>
      <c r="E1752" s="8">
        <v>42.0</v>
      </c>
      <c r="F1752" s="7">
        <v>35.0</v>
      </c>
      <c r="G1752" s="14"/>
      <c r="H1752" s="12"/>
      <c r="I1752" s="7" t="s">
        <v>21</v>
      </c>
      <c r="J1752" s="12"/>
      <c r="K1752" s="10"/>
      <c r="L1752" s="10"/>
      <c r="M1752" s="10"/>
      <c r="N1752" s="10"/>
      <c r="O1752" s="16" t="s">
        <v>348</v>
      </c>
      <c r="P1752" s="16" t="s">
        <v>237</v>
      </c>
      <c r="Q1752" s="10"/>
      <c r="R1752" s="10"/>
      <c r="S1752" s="10"/>
      <c r="T1752" s="10"/>
      <c r="U1752" s="10"/>
      <c r="V1752" s="10"/>
      <c r="W1752" s="10"/>
    </row>
    <row r="1753" ht="12.75" customHeight="1">
      <c r="A1753" s="9" t="s">
        <v>331</v>
      </c>
      <c r="B1753" s="7" t="s">
        <v>228</v>
      </c>
      <c r="C1753" s="7" t="s">
        <v>228</v>
      </c>
      <c r="D1753" s="7">
        <v>73.0</v>
      </c>
      <c r="E1753" s="8">
        <v>425.0</v>
      </c>
      <c r="F1753" s="7">
        <v>36.0</v>
      </c>
      <c r="G1753" s="14"/>
      <c r="H1753" s="12"/>
      <c r="I1753" s="7" t="s">
        <v>21</v>
      </c>
      <c r="J1753" s="12"/>
      <c r="K1753" s="10"/>
      <c r="L1753" s="10"/>
      <c r="M1753" s="10"/>
      <c r="N1753" s="10"/>
      <c r="O1753" s="16" t="s">
        <v>373</v>
      </c>
      <c r="P1753" s="16" t="s">
        <v>374</v>
      </c>
      <c r="Q1753" s="10"/>
      <c r="R1753" s="10"/>
      <c r="S1753" s="10"/>
      <c r="T1753" s="10"/>
      <c r="U1753" s="10"/>
      <c r="V1753" s="10"/>
      <c r="W1753" s="10"/>
    </row>
    <row r="1754" ht="12.75" customHeight="1">
      <c r="A1754" s="9" t="s">
        <v>259</v>
      </c>
      <c r="B1754" s="7" t="s">
        <v>228</v>
      </c>
      <c r="C1754" s="7" t="s">
        <v>228</v>
      </c>
      <c r="D1754" s="7">
        <v>73.0</v>
      </c>
      <c r="E1754" s="8">
        <v>43.0</v>
      </c>
      <c r="F1754" s="7">
        <v>38.0</v>
      </c>
      <c r="G1754" s="14"/>
      <c r="H1754" s="12"/>
      <c r="I1754" s="7" t="s">
        <v>21</v>
      </c>
      <c r="J1754" s="12"/>
      <c r="K1754" s="10"/>
      <c r="L1754" s="10"/>
      <c r="M1754" s="10"/>
      <c r="N1754" s="10"/>
      <c r="O1754" s="16" t="s">
        <v>530</v>
      </c>
      <c r="P1754" s="16" t="s">
        <v>531</v>
      </c>
      <c r="Q1754" s="10"/>
      <c r="R1754" s="10"/>
      <c r="S1754" s="10"/>
      <c r="T1754" s="10"/>
      <c r="U1754" s="10"/>
      <c r="V1754" s="10"/>
      <c r="W1754" s="10"/>
    </row>
    <row r="1755" ht="12.75" customHeight="1">
      <c r="A1755" s="9" t="s">
        <v>290</v>
      </c>
      <c r="B1755" s="7" t="s">
        <v>228</v>
      </c>
      <c r="C1755" s="7" t="s">
        <v>228</v>
      </c>
      <c r="D1755" s="7">
        <v>73.0</v>
      </c>
      <c r="E1755" s="8">
        <v>43.0</v>
      </c>
      <c r="F1755" s="7">
        <v>36.0</v>
      </c>
      <c r="G1755" s="14"/>
      <c r="H1755" s="12"/>
      <c r="I1755" s="7" t="s">
        <v>21</v>
      </c>
      <c r="J1755" s="12"/>
      <c r="K1755" s="10"/>
      <c r="L1755" s="10"/>
      <c r="M1755" s="10"/>
      <c r="N1755" s="10"/>
      <c r="O1755" s="16" t="s">
        <v>532</v>
      </c>
      <c r="P1755" s="16" t="s">
        <v>482</v>
      </c>
      <c r="Q1755" s="10"/>
      <c r="R1755" s="10"/>
      <c r="S1755" s="10"/>
      <c r="T1755" s="10"/>
      <c r="U1755" s="10"/>
      <c r="V1755" s="10"/>
      <c r="W1755" s="10"/>
    </row>
    <row r="1756" ht="12.75" customHeight="1">
      <c r="A1756" s="9" t="s">
        <v>521</v>
      </c>
      <c r="B1756" s="7" t="s">
        <v>228</v>
      </c>
      <c r="C1756" s="7" t="s">
        <v>228</v>
      </c>
      <c r="D1756" s="7">
        <v>73.0</v>
      </c>
      <c r="E1756" s="8">
        <v>44.0</v>
      </c>
      <c r="F1756" s="7">
        <v>36.0</v>
      </c>
      <c r="G1756" s="14"/>
      <c r="H1756" s="12"/>
      <c r="I1756" s="7" t="s">
        <v>21</v>
      </c>
      <c r="J1756" s="12"/>
      <c r="K1756" s="10"/>
      <c r="L1756" s="10"/>
      <c r="M1756" s="10"/>
      <c r="N1756" s="10"/>
      <c r="O1756" s="16" t="s">
        <v>251</v>
      </c>
      <c r="P1756" s="16" t="s">
        <v>445</v>
      </c>
      <c r="Q1756" s="10"/>
      <c r="R1756" s="10"/>
      <c r="S1756" s="10"/>
      <c r="T1756" s="10"/>
      <c r="U1756" s="10"/>
      <c r="V1756" s="10"/>
      <c r="W1756" s="10"/>
    </row>
    <row r="1757" ht="12.75" customHeight="1">
      <c r="A1757" s="9" t="s">
        <v>403</v>
      </c>
      <c r="B1757" s="7" t="s">
        <v>228</v>
      </c>
      <c r="C1757" s="7" t="s">
        <v>228</v>
      </c>
      <c r="D1757" s="7">
        <v>73.0</v>
      </c>
      <c r="E1757" s="8">
        <v>44.0</v>
      </c>
      <c r="F1757" s="7">
        <v>4.0</v>
      </c>
      <c r="G1757" s="14"/>
      <c r="H1757" s="12"/>
      <c r="I1757" s="7" t="s">
        <v>21</v>
      </c>
      <c r="J1757" s="12"/>
      <c r="K1757" s="10"/>
      <c r="L1757" s="10"/>
      <c r="M1757" s="10"/>
      <c r="N1757" s="10"/>
      <c r="O1757" s="16" t="s">
        <v>301</v>
      </c>
      <c r="P1757" s="16" t="s">
        <v>494</v>
      </c>
      <c r="Q1757" s="10"/>
      <c r="R1757" s="10"/>
      <c r="S1757" s="10"/>
      <c r="T1757" s="10"/>
      <c r="U1757" s="10"/>
      <c r="V1757" s="10"/>
      <c r="W1757" s="10"/>
    </row>
    <row r="1758" ht="12.75" customHeight="1">
      <c r="A1758" s="9" t="s">
        <v>331</v>
      </c>
      <c r="B1758" s="7" t="s">
        <v>228</v>
      </c>
      <c r="C1758" s="7" t="s">
        <v>228</v>
      </c>
      <c r="D1758" s="7">
        <v>73.0</v>
      </c>
      <c r="E1758" s="8">
        <v>44.0</v>
      </c>
      <c r="F1758" s="7">
        <v>36.0</v>
      </c>
      <c r="G1758" s="14"/>
      <c r="H1758" s="12"/>
      <c r="I1758" s="7" t="s">
        <v>21</v>
      </c>
      <c r="J1758" s="12"/>
      <c r="K1758" s="10"/>
      <c r="L1758" s="10"/>
      <c r="M1758" s="10"/>
      <c r="N1758" s="10"/>
      <c r="O1758" s="16" t="s">
        <v>481</v>
      </c>
      <c r="P1758" s="16" t="s">
        <v>378</v>
      </c>
      <c r="Q1758" s="10"/>
      <c r="R1758" s="10"/>
      <c r="S1758" s="10"/>
      <c r="T1758" s="10"/>
      <c r="U1758" s="10"/>
      <c r="V1758" s="10"/>
      <c r="W1758" s="10"/>
    </row>
    <row r="1759" ht="12.75" customHeight="1">
      <c r="A1759" s="9" t="s">
        <v>386</v>
      </c>
      <c r="B1759" s="7" t="s">
        <v>228</v>
      </c>
      <c r="C1759" s="7" t="s">
        <v>228</v>
      </c>
      <c r="D1759" s="7">
        <v>73.0</v>
      </c>
      <c r="E1759" s="8">
        <v>44.0</v>
      </c>
      <c r="F1759" s="7">
        <v>4.0</v>
      </c>
      <c r="G1759" s="14"/>
      <c r="H1759" s="12"/>
      <c r="I1759" s="7" t="s">
        <v>21</v>
      </c>
      <c r="J1759" s="12"/>
      <c r="K1759" s="10"/>
      <c r="L1759" s="10"/>
      <c r="M1759" s="10"/>
      <c r="N1759" s="10"/>
      <c r="O1759" s="16" t="s">
        <v>443</v>
      </c>
      <c r="P1759" s="16" t="s">
        <v>444</v>
      </c>
      <c r="Q1759" s="10"/>
      <c r="R1759" s="10"/>
      <c r="S1759" s="10"/>
      <c r="T1759" s="10"/>
      <c r="U1759" s="10"/>
      <c r="V1759" s="10"/>
      <c r="W1759" s="10"/>
    </row>
    <row r="1760" ht="12.75" customHeight="1">
      <c r="A1760" s="9" t="s">
        <v>488</v>
      </c>
      <c r="B1760" s="7" t="s">
        <v>228</v>
      </c>
      <c r="C1760" s="7" t="s">
        <v>228</v>
      </c>
      <c r="D1760" s="7">
        <v>73.0</v>
      </c>
      <c r="E1760" s="8">
        <v>44.0</v>
      </c>
      <c r="F1760" s="7">
        <v>38.0</v>
      </c>
      <c r="G1760" s="14"/>
      <c r="H1760" s="12"/>
      <c r="I1760" s="7" t="s">
        <v>21</v>
      </c>
      <c r="J1760" s="12"/>
      <c r="K1760" s="10"/>
      <c r="L1760" s="10"/>
      <c r="M1760" s="10"/>
      <c r="N1760" s="10"/>
      <c r="O1760" s="16" t="s">
        <v>239</v>
      </c>
      <c r="P1760" s="16" t="s">
        <v>277</v>
      </c>
      <c r="Q1760" s="10"/>
      <c r="R1760" s="10"/>
      <c r="S1760" s="10"/>
      <c r="T1760" s="10"/>
      <c r="U1760" s="10"/>
      <c r="V1760" s="10"/>
      <c r="W1760" s="10"/>
    </row>
    <row r="1761" ht="12.75" customHeight="1">
      <c r="A1761" s="9" t="s">
        <v>299</v>
      </c>
      <c r="B1761" s="7" t="s">
        <v>228</v>
      </c>
      <c r="C1761" s="7" t="s">
        <v>228</v>
      </c>
      <c r="D1761" s="7">
        <v>73.0</v>
      </c>
      <c r="E1761" s="8">
        <v>45.0</v>
      </c>
      <c r="F1761" s="7">
        <v>38.0</v>
      </c>
      <c r="G1761" s="14"/>
      <c r="H1761" s="12"/>
      <c r="I1761" s="7" t="s">
        <v>21</v>
      </c>
      <c r="J1761" s="12"/>
      <c r="K1761" s="10"/>
      <c r="L1761" s="10"/>
      <c r="M1761" s="10"/>
      <c r="N1761" s="10"/>
      <c r="O1761" s="16" t="s">
        <v>301</v>
      </c>
      <c r="P1761" s="16" t="s">
        <v>439</v>
      </c>
      <c r="Q1761" s="10"/>
      <c r="R1761" s="10"/>
      <c r="S1761" s="10"/>
      <c r="T1761" s="10"/>
      <c r="U1761" s="10"/>
      <c r="V1761" s="10"/>
      <c r="W1761" s="10"/>
    </row>
    <row r="1762" ht="12.75" customHeight="1">
      <c r="A1762" s="9" t="s">
        <v>335</v>
      </c>
      <c r="B1762" s="7" t="s">
        <v>228</v>
      </c>
      <c r="C1762" s="7" t="s">
        <v>228</v>
      </c>
      <c r="D1762" s="7">
        <v>73.0</v>
      </c>
      <c r="E1762" s="8">
        <v>45.0</v>
      </c>
      <c r="F1762" s="7">
        <v>4.0</v>
      </c>
      <c r="G1762" s="14"/>
      <c r="H1762" s="12"/>
      <c r="I1762" s="7" t="s">
        <v>21</v>
      </c>
      <c r="J1762" s="12"/>
      <c r="K1762" s="10"/>
      <c r="L1762" s="10"/>
      <c r="M1762" s="10"/>
      <c r="N1762" s="10"/>
      <c r="O1762" s="16" t="s">
        <v>533</v>
      </c>
      <c r="P1762" s="16" t="s">
        <v>231</v>
      </c>
      <c r="Q1762" s="10"/>
      <c r="R1762" s="10"/>
      <c r="S1762" s="10"/>
      <c r="T1762" s="10"/>
      <c r="U1762" s="10"/>
      <c r="V1762" s="10"/>
      <c r="W1762" s="10"/>
    </row>
    <row r="1763" ht="12.75" customHeight="1">
      <c r="A1763" s="9" t="s">
        <v>364</v>
      </c>
      <c r="B1763" s="7" t="s">
        <v>228</v>
      </c>
      <c r="C1763" s="7" t="s">
        <v>228</v>
      </c>
      <c r="D1763" s="7">
        <v>73.0</v>
      </c>
      <c r="E1763" s="8">
        <v>46.0</v>
      </c>
      <c r="F1763" s="7">
        <v>36.0</v>
      </c>
      <c r="G1763" s="14"/>
      <c r="H1763" s="12"/>
      <c r="I1763" s="7" t="s">
        <v>21</v>
      </c>
      <c r="J1763" s="12"/>
      <c r="K1763" s="10"/>
      <c r="L1763" s="10"/>
      <c r="M1763" s="10"/>
      <c r="N1763" s="10"/>
      <c r="O1763" s="16" t="s">
        <v>480</v>
      </c>
      <c r="P1763" s="16" t="s">
        <v>383</v>
      </c>
      <c r="Q1763" s="10"/>
      <c r="R1763" s="10"/>
      <c r="S1763" s="10"/>
      <c r="T1763" s="10"/>
      <c r="U1763" s="10"/>
      <c r="V1763" s="10"/>
      <c r="W1763" s="10"/>
    </row>
    <row r="1764" ht="12.75" customHeight="1">
      <c r="A1764" s="9" t="s">
        <v>308</v>
      </c>
      <c r="B1764" s="7" t="s">
        <v>228</v>
      </c>
      <c r="C1764" s="7" t="s">
        <v>228</v>
      </c>
      <c r="D1764" s="7">
        <v>73.0</v>
      </c>
      <c r="E1764" s="8">
        <v>46.0</v>
      </c>
      <c r="F1764" s="7">
        <v>36.0</v>
      </c>
      <c r="G1764" s="14"/>
      <c r="H1764" s="12"/>
      <c r="I1764" s="7" t="s">
        <v>21</v>
      </c>
      <c r="J1764" s="12"/>
      <c r="K1764" s="10"/>
      <c r="L1764" s="10"/>
      <c r="M1764" s="10"/>
      <c r="N1764" s="10"/>
      <c r="O1764" s="16" t="s">
        <v>353</v>
      </c>
      <c r="P1764" s="16" t="s">
        <v>460</v>
      </c>
      <c r="Q1764" s="10"/>
      <c r="R1764" s="10"/>
      <c r="S1764" s="10"/>
      <c r="T1764" s="10"/>
      <c r="U1764" s="10"/>
      <c r="V1764" s="10"/>
      <c r="W1764" s="10"/>
    </row>
    <row r="1765" ht="12.75" customHeight="1">
      <c r="A1765" s="9" t="s">
        <v>312</v>
      </c>
      <c r="B1765" s="7" t="s">
        <v>228</v>
      </c>
      <c r="C1765" s="7" t="s">
        <v>228</v>
      </c>
      <c r="D1765" s="7">
        <v>73.0</v>
      </c>
      <c r="E1765" s="8">
        <v>47.0</v>
      </c>
      <c r="F1765" s="7">
        <v>36.0</v>
      </c>
      <c r="G1765" s="14"/>
      <c r="H1765" s="12"/>
      <c r="I1765" s="7" t="s">
        <v>21</v>
      </c>
      <c r="J1765" s="12"/>
      <c r="K1765" s="10"/>
      <c r="L1765" s="10"/>
      <c r="M1765" s="10"/>
      <c r="N1765" s="10"/>
      <c r="O1765" s="16" t="s">
        <v>431</v>
      </c>
      <c r="P1765" s="16" t="s">
        <v>231</v>
      </c>
      <c r="Q1765" s="10"/>
      <c r="R1765" s="10"/>
      <c r="S1765" s="10"/>
      <c r="T1765" s="10"/>
      <c r="U1765" s="10"/>
      <c r="V1765" s="10"/>
      <c r="W1765" s="10"/>
    </row>
    <row r="1766" ht="12.75" customHeight="1">
      <c r="A1766" s="9" t="s">
        <v>253</v>
      </c>
      <c r="B1766" s="7" t="s">
        <v>228</v>
      </c>
      <c r="C1766" s="7" t="s">
        <v>228</v>
      </c>
      <c r="D1766" s="7">
        <v>73.0</v>
      </c>
      <c r="E1766" s="8">
        <v>5.0</v>
      </c>
      <c r="F1766" s="7">
        <v>36.0</v>
      </c>
      <c r="G1766" s="14"/>
      <c r="H1766" s="12"/>
      <c r="I1766" s="7" t="s">
        <v>21</v>
      </c>
      <c r="J1766" s="12"/>
      <c r="K1766" s="10"/>
      <c r="L1766" s="10"/>
      <c r="M1766" s="10"/>
      <c r="N1766" s="10"/>
      <c r="O1766" s="16" t="s">
        <v>236</v>
      </c>
      <c r="P1766" s="16" t="s">
        <v>237</v>
      </c>
      <c r="Q1766" s="10"/>
      <c r="R1766" s="10"/>
      <c r="S1766" s="10"/>
      <c r="T1766" s="10"/>
      <c r="U1766" s="10"/>
      <c r="V1766" s="10"/>
      <c r="W1766" s="10"/>
    </row>
    <row r="1767" ht="12.75" customHeight="1">
      <c r="A1767" s="9" t="s">
        <v>326</v>
      </c>
      <c r="B1767" s="7" t="s">
        <v>228</v>
      </c>
      <c r="C1767" s="7" t="s">
        <v>228</v>
      </c>
      <c r="D1767" s="7">
        <v>74.0</v>
      </c>
      <c r="E1767" s="8">
        <v>325.0</v>
      </c>
      <c r="F1767" s="7">
        <v>34.0</v>
      </c>
      <c r="G1767" s="14"/>
      <c r="H1767" s="12"/>
      <c r="I1767" s="7" t="s">
        <v>21</v>
      </c>
      <c r="J1767" s="12"/>
      <c r="K1767" s="10"/>
      <c r="L1767" s="10"/>
      <c r="M1767" s="10"/>
      <c r="N1767" s="10"/>
      <c r="O1767" s="16" t="s">
        <v>348</v>
      </c>
      <c r="P1767" s="16" t="s">
        <v>237</v>
      </c>
      <c r="Q1767" s="10"/>
      <c r="R1767" s="10"/>
      <c r="S1767" s="10"/>
      <c r="T1767" s="10"/>
      <c r="U1767" s="10"/>
      <c r="V1767" s="10"/>
      <c r="W1767" s="10"/>
    </row>
    <row r="1768" ht="12.75" customHeight="1">
      <c r="A1768" s="9" t="s">
        <v>426</v>
      </c>
      <c r="B1768" s="7" t="s">
        <v>228</v>
      </c>
      <c r="C1768" s="7" t="s">
        <v>228</v>
      </c>
      <c r="D1768" s="7">
        <v>74.0</v>
      </c>
      <c r="E1768" s="8">
        <v>35.0</v>
      </c>
      <c r="F1768" s="7">
        <v>36.0</v>
      </c>
      <c r="G1768" s="14"/>
      <c r="H1768" s="12"/>
      <c r="I1768" s="7" t="s">
        <v>21</v>
      </c>
      <c r="J1768" s="12"/>
      <c r="K1768" s="10"/>
      <c r="L1768" s="10"/>
      <c r="M1768" s="10"/>
      <c r="N1768" s="10"/>
      <c r="O1768" s="16" t="s">
        <v>481</v>
      </c>
      <c r="P1768" s="16" t="s">
        <v>344</v>
      </c>
      <c r="Q1768" s="10"/>
      <c r="R1768" s="10"/>
      <c r="S1768" s="10"/>
      <c r="T1768" s="10"/>
      <c r="U1768" s="10"/>
      <c r="V1768" s="10"/>
      <c r="W1768" s="10"/>
    </row>
    <row r="1769" ht="12.75" customHeight="1">
      <c r="A1769" s="9" t="s">
        <v>232</v>
      </c>
      <c r="B1769" s="7" t="s">
        <v>228</v>
      </c>
      <c r="C1769" s="7" t="s">
        <v>228</v>
      </c>
      <c r="D1769" s="7">
        <v>74.0</v>
      </c>
      <c r="E1769" s="8">
        <v>35.0</v>
      </c>
      <c r="F1769" s="7">
        <v>34.0</v>
      </c>
      <c r="G1769" s="14"/>
      <c r="H1769" s="12"/>
      <c r="I1769" s="7" t="s">
        <v>21</v>
      </c>
      <c r="J1769" s="12"/>
      <c r="K1769" s="10"/>
      <c r="L1769" s="10"/>
      <c r="M1769" s="10"/>
      <c r="N1769" s="10"/>
      <c r="O1769" s="16" t="s">
        <v>256</v>
      </c>
      <c r="P1769" s="16" t="s">
        <v>231</v>
      </c>
      <c r="Q1769" s="10"/>
      <c r="R1769" s="10"/>
      <c r="S1769" s="10"/>
      <c r="T1769" s="10"/>
      <c r="U1769" s="10"/>
      <c r="V1769" s="10"/>
      <c r="W1769" s="10"/>
    </row>
    <row r="1770" ht="12.75" customHeight="1">
      <c r="A1770" s="9" t="s">
        <v>326</v>
      </c>
      <c r="B1770" s="7" t="s">
        <v>228</v>
      </c>
      <c r="C1770" s="7" t="s">
        <v>228</v>
      </c>
      <c r="D1770" s="7">
        <v>74.0</v>
      </c>
      <c r="E1770" s="8">
        <v>37.0</v>
      </c>
      <c r="F1770" s="7">
        <v>36.0</v>
      </c>
      <c r="G1770" s="14"/>
      <c r="H1770" s="12"/>
      <c r="I1770" s="7" t="s">
        <v>21</v>
      </c>
      <c r="J1770" s="12"/>
      <c r="K1770" s="10"/>
      <c r="L1770" s="10"/>
      <c r="M1770" s="10"/>
      <c r="N1770" s="10"/>
      <c r="O1770" s="16" t="s">
        <v>251</v>
      </c>
      <c r="P1770" s="16" t="s">
        <v>445</v>
      </c>
      <c r="Q1770" s="10"/>
      <c r="R1770" s="10"/>
      <c r="S1770" s="10"/>
      <c r="T1770" s="10"/>
      <c r="U1770" s="10"/>
      <c r="V1770" s="10"/>
      <c r="W1770" s="10"/>
    </row>
    <row r="1771" ht="12.75" customHeight="1">
      <c r="A1771" s="9" t="s">
        <v>248</v>
      </c>
      <c r="B1771" s="7" t="s">
        <v>228</v>
      </c>
      <c r="C1771" s="7" t="s">
        <v>228</v>
      </c>
      <c r="D1771" s="7">
        <v>74.0</v>
      </c>
      <c r="E1771" s="8">
        <v>38.0</v>
      </c>
      <c r="F1771" s="7">
        <v>36.0</v>
      </c>
      <c r="G1771" s="14"/>
      <c r="H1771" s="12"/>
      <c r="I1771" s="7" t="s">
        <v>21</v>
      </c>
      <c r="J1771" s="12"/>
      <c r="K1771" s="10"/>
      <c r="L1771" s="10"/>
      <c r="M1771" s="10"/>
      <c r="N1771" s="10"/>
      <c r="O1771" s="16" t="s">
        <v>353</v>
      </c>
      <c r="P1771" s="16" t="s">
        <v>534</v>
      </c>
      <c r="Q1771" s="10"/>
      <c r="R1771" s="10"/>
      <c r="S1771" s="10"/>
      <c r="T1771" s="10"/>
      <c r="U1771" s="10"/>
      <c r="V1771" s="10"/>
      <c r="W1771" s="10"/>
    </row>
    <row r="1772" ht="12.75" customHeight="1">
      <c r="A1772" s="9" t="s">
        <v>243</v>
      </c>
      <c r="B1772" s="7" t="s">
        <v>228</v>
      </c>
      <c r="C1772" s="7" t="s">
        <v>228</v>
      </c>
      <c r="D1772" s="7">
        <v>74.0</v>
      </c>
      <c r="E1772" s="8">
        <v>38.0</v>
      </c>
      <c r="F1772" s="7">
        <v>36.0</v>
      </c>
      <c r="G1772" s="14"/>
      <c r="H1772" s="12"/>
      <c r="I1772" s="7" t="s">
        <v>21</v>
      </c>
      <c r="J1772" s="12"/>
      <c r="K1772" s="10"/>
      <c r="L1772" s="10"/>
      <c r="M1772" s="10"/>
      <c r="N1772" s="10"/>
      <c r="O1772" s="16" t="s">
        <v>233</v>
      </c>
      <c r="P1772" s="16" t="s">
        <v>412</v>
      </c>
      <c r="Q1772" s="10"/>
      <c r="R1772" s="10"/>
      <c r="S1772" s="10"/>
      <c r="T1772" s="10"/>
      <c r="U1772" s="10"/>
      <c r="V1772" s="10"/>
      <c r="W1772" s="10"/>
    </row>
    <row r="1773" ht="12.75" customHeight="1">
      <c r="A1773" s="9" t="s">
        <v>326</v>
      </c>
      <c r="B1773" s="7" t="s">
        <v>228</v>
      </c>
      <c r="C1773" s="7" t="s">
        <v>228</v>
      </c>
      <c r="D1773" s="7">
        <v>74.0</v>
      </c>
      <c r="E1773" s="8">
        <v>39.0</v>
      </c>
      <c r="F1773" s="7">
        <v>36.0</v>
      </c>
      <c r="G1773" s="14"/>
      <c r="H1773" s="12"/>
      <c r="I1773" s="7" t="s">
        <v>21</v>
      </c>
      <c r="J1773" s="12"/>
      <c r="K1773" s="10"/>
      <c r="L1773" s="10"/>
      <c r="M1773" s="10"/>
      <c r="N1773" s="10"/>
      <c r="O1773" s="16" t="s">
        <v>301</v>
      </c>
      <c r="P1773" s="16" t="s">
        <v>366</v>
      </c>
      <c r="Q1773" s="10"/>
      <c r="R1773" s="10"/>
      <c r="S1773" s="10"/>
      <c r="T1773" s="10"/>
      <c r="U1773" s="10"/>
      <c r="V1773" s="10"/>
      <c r="W1773" s="10"/>
    </row>
    <row r="1774" ht="12.75" customHeight="1">
      <c r="A1774" s="9" t="s">
        <v>259</v>
      </c>
      <c r="B1774" s="7" t="s">
        <v>228</v>
      </c>
      <c r="C1774" s="7" t="s">
        <v>228</v>
      </c>
      <c r="D1774" s="7">
        <v>74.0</v>
      </c>
      <c r="E1774" s="8">
        <v>4.0</v>
      </c>
      <c r="F1774" s="7">
        <v>37.0</v>
      </c>
      <c r="G1774" s="14"/>
      <c r="H1774" s="12"/>
      <c r="I1774" s="7" t="s">
        <v>21</v>
      </c>
      <c r="J1774" s="12"/>
      <c r="K1774" s="10"/>
      <c r="L1774" s="10"/>
      <c r="M1774" s="10"/>
      <c r="N1774" s="10"/>
      <c r="O1774" s="16" t="s">
        <v>431</v>
      </c>
      <c r="P1774" s="16" t="s">
        <v>231</v>
      </c>
      <c r="Q1774" s="10"/>
      <c r="R1774" s="10"/>
      <c r="S1774" s="10"/>
      <c r="T1774" s="10"/>
      <c r="U1774" s="10"/>
      <c r="V1774" s="10"/>
      <c r="W1774" s="10"/>
    </row>
    <row r="1775" ht="12.75" customHeight="1">
      <c r="A1775" s="9" t="s">
        <v>312</v>
      </c>
      <c r="B1775" s="7" t="s">
        <v>228</v>
      </c>
      <c r="C1775" s="7" t="s">
        <v>228</v>
      </c>
      <c r="D1775" s="7">
        <v>74.0</v>
      </c>
      <c r="E1775" s="8">
        <v>4.0</v>
      </c>
      <c r="F1775" s="7">
        <v>37.0</v>
      </c>
      <c r="G1775" s="14"/>
      <c r="H1775" s="12"/>
      <c r="I1775" s="7" t="s">
        <v>21</v>
      </c>
      <c r="J1775" s="12"/>
      <c r="K1775" s="10"/>
      <c r="L1775" s="10"/>
      <c r="M1775" s="10"/>
      <c r="N1775" s="10"/>
      <c r="O1775" s="16" t="s">
        <v>249</v>
      </c>
      <c r="P1775" s="16" t="s">
        <v>250</v>
      </c>
      <c r="Q1775" s="10"/>
      <c r="R1775" s="10"/>
      <c r="S1775" s="10"/>
      <c r="T1775" s="10"/>
      <c r="U1775" s="10"/>
      <c r="V1775" s="10"/>
      <c r="W1775" s="10"/>
    </row>
    <row r="1776" ht="12.75" customHeight="1">
      <c r="A1776" s="9" t="s">
        <v>413</v>
      </c>
      <c r="B1776" s="7" t="s">
        <v>228</v>
      </c>
      <c r="C1776" s="7" t="s">
        <v>228</v>
      </c>
      <c r="D1776" s="7">
        <v>74.0</v>
      </c>
      <c r="E1776" s="8">
        <v>4.0</v>
      </c>
      <c r="F1776" s="7">
        <v>36.0</v>
      </c>
      <c r="G1776" s="14"/>
      <c r="H1776" s="12"/>
      <c r="I1776" s="7" t="s">
        <v>21</v>
      </c>
      <c r="J1776" s="12"/>
      <c r="K1776" s="10"/>
      <c r="L1776" s="10"/>
      <c r="M1776" s="10"/>
      <c r="N1776" s="10"/>
      <c r="O1776" s="16" t="s">
        <v>315</v>
      </c>
      <c r="P1776" s="16" t="s">
        <v>535</v>
      </c>
      <c r="Q1776" s="10"/>
      <c r="R1776" s="10"/>
      <c r="S1776" s="10"/>
      <c r="T1776" s="10"/>
      <c r="U1776" s="10"/>
      <c r="V1776" s="10"/>
      <c r="W1776" s="10"/>
    </row>
    <row r="1777" ht="12.75" customHeight="1">
      <c r="A1777" s="9" t="s">
        <v>459</v>
      </c>
      <c r="B1777" s="7" t="s">
        <v>228</v>
      </c>
      <c r="C1777" s="7" t="s">
        <v>228</v>
      </c>
      <c r="D1777" s="7">
        <v>74.0</v>
      </c>
      <c r="E1777" s="8">
        <v>4.0</v>
      </c>
      <c r="F1777" s="7">
        <v>34.0</v>
      </c>
      <c r="G1777" s="14"/>
      <c r="H1777" s="12"/>
      <c r="I1777" s="7" t="s">
        <v>21</v>
      </c>
      <c r="J1777" s="12"/>
      <c r="K1777" s="10"/>
      <c r="L1777" s="10"/>
      <c r="M1777" s="10"/>
      <c r="N1777" s="10"/>
      <c r="O1777" s="16" t="s">
        <v>526</v>
      </c>
      <c r="P1777" s="16" t="s">
        <v>311</v>
      </c>
      <c r="Q1777" s="10"/>
      <c r="R1777" s="10"/>
      <c r="S1777" s="10"/>
      <c r="T1777" s="10"/>
      <c r="U1777" s="10"/>
      <c r="V1777" s="10"/>
      <c r="W1777" s="10"/>
    </row>
    <row r="1778" ht="12.75" customHeight="1">
      <c r="A1778" s="9" t="s">
        <v>246</v>
      </c>
      <c r="B1778" s="7" t="s">
        <v>228</v>
      </c>
      <c r="C1778" s="7" t="s">
        <v>228</v>
      </c>
      <c r="D1778" s="7">
        <v>74.0</v>
      </c>
      <c r="E1778" s="8">
        <v>4.0</v>
      </c>
      <c r="F1778" s="7">
        <v>36.0</v>
      </c>
      <c r="G1778" s="14"/>
      <c r="H1778" s="12"/>
      <c r="I1778" s="7" t="s">
        <v>21</v>
      </c>
      <c r="J1778" s="12"/>
      <c r="K1778" s="10"/>
      <c r="L1778" s="10"/>
      <c r="M1778" s="10"/>
      <c r="N1778" s="10"/>
      <c r="O1778" s="16" t="s">
        <v>236</v>
      </c>
      <c r="P1778" s="16" t="s">
        <v>237</v>
      </c>
      <c r="Q1778" s="10"/>
      <c r="R1778" s="10"/>
      <c r="S1778" s="10"/>
      <c r="T1778" s="10"/>
      <c r="U1778" s="10"/>
      <c r="V1778" s="10"/>
      <c r="W1778" s="10"/>
    </row>
    <row r="1779" ht="12.75" customHeight="1">
      <c r="A1779" s="9" t="s">
        <v>520</v>
      </c>
      <c r="B1779" s="7" t="s">
        <v>228</v>
      </c>
      <c r="C1779" s="7" t="s">
        <v>228</v>
      </c>
      <c r="D1779" s="7">
        <v>74.0</v>
      </c>
      <c r="E1779" s="8">
        <v>41.0</v>
      </c>
      <c r="F1779" s="7">
        <v>46.0</v>
      </c>
      <c r="G1779" s="14"/>
      <c r="H1779" s="12"/>
      <c r="I1779" s="7" t="s">
        <v>21</v>
      </c>
      <c r="J1779" s="12"/>
      <c r="K1779" s="10"/>
      <c r="L1779" s="10"/>
      <c r="M1779" s="10"/>
      <c r="N1779" s="10"/>
      <c r="O1779" s="16" t="s">
        <v>230</v>
      </c>
      <c r="P1779" s="16" t="s">
        <v>277</v>
      </c>
      <c r="Q1779" s="10"/>
      <c r="R1779" s="10"/>
      <c r="S1779" s="10"/>
      <c r="T1779" s="10"/>
      <c r="U1779" s="10"/>
      <c r="V1779" s="10"/>
      <c r="W1779" s="10"/>
    </row>
    <row r="1780" ht="12.75" customHeight="1">
      <c r="A1780" s="9" t="s">
        <v>397</v>
      </c>
      <c r="B1780" s="7" t="s">
        <v>228</v>
      </c>
      <c r="C1780" s="7" t="s">
        <v>228</v>
      </c>
      <c r="D1780" s="7">
        <v>74.0</v>
      </c>
      <c r="E1780" s="8">
        <v>41.0</v>
      </c>
      <c r="F1780" s="7">
        <v>38.0</v>
      </c>
      <c r="G1780" s="14"/>
      <c r="H1780" s="12"/>
      <c r="I1780" s="7" t="s">
        <v>21</v>
      </c>
      <c r="J1780" s="12"/>
      <c r="K1780" s="10"/>
      <c r="L1780" s="10"/>
      <c r="M1780" s="10"/>
      <c r="N1780" s="10"/>
      <c r="O1780" s="16" t="s">
        <v>536</v>
      </c>
      <c r="P1780" s="16" t="s">
        <v>537</v>
      </c>
      <c r="Q1780" s="10"/>
      <c r="R1780" s="10"/>
      <c r="S1780" s="10"/>
      <c r="T1780" s="10"/>
      <c r="U1780" s="10"/>
      <c r="V1780" s="10"/>
      <c r="W1780" s="10"/>
    </row>
    <row r="1781" ht="12.75" customHeight="1">
      <c r="A1781" s="9" t="s">
        <v>335</v>
      </c>
      <c r="B1781" s="7" t="s">
        <v>228</v>
      </c>
      <c r="C1781" s="7" t="s">
        <v>228</v>
      </c>
      <c r="D1781" s="7">
        <v>74.0</v>
      </c>
      <c r="E1781" s="8">
        <v>41.0</v>
      </c>
      <c r="F1781" s="7">
        <v>36.0</v>
      </c>
      <c r="G1781" s="14"/>
      <c r="H1781" s="12"/>
      <c r="I1781" s="7" t="s">
        <v>21</v>
      </c>
      <c r="J1781" s="12"/>
      <c r="K1781" s="10"/>
      <c r="L1781" s="10"/>
      <c r="M1781" s="10"/>
      <c r="N1781" s="10"/>
      <c r="O1781" s="16" t="s">
        <v>349</v>
      </c>
      <c r="P1781" s="16" t="s">
        <v>357</v>
      </c>
      <c r="Q1781" s="10"/>
      <c r="R1781" s="10"/>
      <c r="S1781" s="10"/>
      <c r="T1781" s="10"/>
      <c r="U1781" s="10"/>
      <c r="V1781" s="10"/>
      <c r="W1781" s="10"/>
    </row>
    <row r="1782" ht="12.75" customHeight="1">
      <c r="A1782" s="9" t="s">
        <v>498</v>
      </c>
      <c r="B1782" s="7" t="s">
        <v>228</v>
      </c>
      <c r="C1782" s="7" t="s">
        <v>228</v>
      </c>
      <c r="D1782" s="7">
        <v>74.0</v>
      </c>
      <c r="E1782" s="8">
        <v>41.0</v>
      </c>
      <c r="F1782" s="7">
        <v>36.0</v>
      </c>
      <c r="G1782" s="14"/>
      <c r="H1782" s="12"/>
      <c r="I1782" s="7" t="s">
        <v>21</v>
      </c>
      <c r="J1782" s="12"/>
      <c r="K1782" s="10"/>
      <c r="L1782" s="10"/>
      <c r="M1782" s="10"/>
      <c r="N1782" s="10"/>
      <c r="O1782" s="16" t="s">
        <v>538</v>
      </c>
      <c r="P1782" s="16" t="s">
        <v>539</v>
      </c>
      <c r="Q1782" s="10"/>
      <c r="R1782" s="10"/>
      <c r="S1782" s="10"/>
      <c r="T1782" s="10"/>
      <c r="U1782" s="10"/>
      <c r="V1782" s="10"/>
      <c r="W1782" s="10"/>
    </row>
    <row r="1783" ht="12.75" customHeight="1">
      <c r="A1783" s="9" t="s">
        <v>329</v>
      </c>
      <c r="B1783" s="7" t="s">
        <v>228</v>
      </c>
      <c r="C1783" s="7" t="s">
        <v>228</v>
      </c>
      <c r="D1783" s="7">
        <v>74.0</v>
      </c>
      <c r="E1783" s="8">
        <v>41.0</v>
      </c>
      <c r="F1783" s="7">
        <v>35.0</v>
      </c>
      <c r="G1783" s="14"/>
      <c r="H1783" s="12"/>
      <c r="I1783" s="7" t="s">
        <v>21</v>
      </c>
      <c r="J1783" s="12"/>
      <c r="K1783" s="10"/>
      <c r="L1783" s="10"/>
      <c r="M1783" s="10"/>
      <c r="N1783" s="10"/>
      <c r="O1783" s="16" t="s">
        <v>234</v>
      </c>
      <c r="P1783" s="16" t="s">
        <v>499</v>
      </c>
      <c r="Q1783" s="10"/>
      <c r="R1783" s="10"/>
      <c r="S1783" s="10"/>
      <c r="T1783" s="10"/>
      <c r="U1783" s="10"/>
      <c r="V1783" s="10"/>
      <c r="W1783" s="10"/>
    </row>
    <row r="1784" ht="12.75" customHeight="1">
      <c r="A1784" s="9" t="s">
        <v>371</v>
      </c>
      <c r="B1784" s="7" t="s">
        <v>228</v>
      </c>
      <c r="C1784" s="7" t="s">
        <v>228</v>
      </c>
      <c r="D1784" s="7">
        <v>74.0</v>
      </c>
      <c r="E1784" s="8">
        <v>41.0</v>
      </c>
      <c r="F1784" s="7">
        <v>38.0</v>
      </c>
      <c r="G1784" s="14"/>
      <c r="H1784" s="12"/>
      <c r="I1784" s="7" t="s">
        <v>21</v>
      </c>
      <c r="J1784" s="12"/>
      <c r="K1784" s="10"/>
      <c r="L1784" s="10"/>
      <c r="M1784" s="10"/>
      <c r="N1784" s="10"/>
      <c r="O1784" s="16" t="s">
        <v>301</v>
      </c>
      <c r="P1784" s="16" t="s">
        <v>439</v>
      </c>
      <c r="Q1784" s="10"/>
      <c r="R1784" s="10"/>
      <c r="S1784" s="10"/>
      <c r="T1784" s="10"/>
      <c r="U1784" s="10"/>
      <c r="V1784" s="10"/>
      <c r="W1784" s="10"/>
    </row>
    <row r="1785" ht="12.75" customHeight="1">
      <c r="A1785" s="9" t="s">
        <v>286</v>
      </c>
      <c r="B1785" s="7" t="s">
        <v>228</v>
      </c>
      <c r="C1785" s="7" t="s">
        <v>228</v>
      </c>
      <c r="D1785" s="7">
        <v>74.0</v>
      </c>
      <c r="E1785" s="8">
        <v>415.0</v>
      </c>
      <c r="F1785" s="7">
        <v>36.0</v>
      </c>
      <c r="G1785" s="14"/>
      <c r="H1785" s="10"/>
      <c r="I1785" s="7" t="s">
        <v>21</v>
      </c>
      <c r="J1785" s="12"/>
      <c r="K1785" s="10"/>
      <c r="L1785" s="10"/>
      <c r="M1785" s="10"/>
      <c r="N1785" s="10"/>
      <c r="O1785" s="16" t="s">
        <v>511</v>
      </c>
      <c r="P1785" s="16" t="s">
        <v>394</v>
      </c>
      <c r="Q1785" s="10"/>
      <c r="R1785" s="10"/>
      <c r="S1785" s="10"/>
      <c r="T1785" s="10"/>
      <c r="U1785" s="10"/>
      <c r="V1785" s="10"/>
      <c r="W1785" s="10"/>
    </row>
    <row r="1786" ht="12.75" customHeight="1">
      <c r="A1786" s="9" t="s">
        <v>326</v>
      </c>
      <c r="B1786" s="7" t="s">
        <v>228</v>
      </c>
      <c r="C1786" s="7" t="s">
        <v>228</v>
      </c>
      <c r="D1786" s="7">
        <v>74.0</v>
      </c>
      <c r="E1786" s="8">
        <v>415.0</v>
      </c>
      <c r="F1786" s="7">
        <v>36.0</v>
      </c>
      <c r="G1786" s="14"/>
      <c r="H1786" s="12"/>
      <c r="I1786" s="7" t="s">
        <v>21</v>
      </c>
      <c r="J1786" s="12"/>
      <c r="K1786" s="10"/>
      <c r="L1786" s="10"/>
      <c r="M1786" s="10"/>
      <c r="N1786" s="10"/>
      <c r="O1786" s="16" t="s">
        <v>540</v>
      </c>
      <c r="P1786" s="16" t="s">
        <v>378</v>
      </c>
      <c r="Q1786" s="10"/>
      <c r="R1786" s="10"/>
      <c r="S1786" s="10"/>
      <c r="T1786" s="10"/>
      <c r="U1786" s="10"/>
      <c r="V1786" s="10"/>
      <c r="W1786" s="10"/>
    </row>
    <row r="1787" ht="12.75" customHeight="1">
      <c r="A1787" s="9" t="s">
        <v>541</v>
      </c>
      <c r="B1787" s="7" t="s">
        <v>228</v>
      </c>
      <c r="C1787" s="7" t="s">
        <v>228</v>
      </c>
      <c r="D1787" s="7">
        <v>74.0</v>
      </c>
      <c r="E1787" s="8">
        <v>42.0</v>
      </c>
      <c r="F1787" s="7">
        <v>38.0</v>
      </c>
      <c r="G1787" s="14"/>
      <c r="H1787" s="12"/>
      <c r="I1787" s="7" t="s">
        <v>21</v>
      </c>
      <c r="J1787" s="12"/>
      <c r="K1787" s="10"/>
      <c r="L1787" s="10"/>
      <c r="M1787" s="10"/>
      <c r="N1787" s="10"/>
      <c r="O1787" s="16" t="s">
        <v>236</v>
      </c>
      <c r="P1787" s="16" t="s">
        <v>237</v>
      </c>
      <c r="Q1787" s="10"/>
      <c r="R1787" s="10"/>
      <c r="S1787" s="10"/>
      <c r="T1787" s="10"/>
      <c r="U1787" s="10"/>
      <c r="V1787" s="10"/>
      <c r="W1787" s="10"/>
    </row>
    <row r="1788" ht="12.75" customHeight="1">
      <c r="A1788" s="9" t="s">
        <v>507</v>
      </c>
      <c r="B1788" s="7" t="s">
        <v>228</v>
      </c>
      <c r="C1788" s="7" t="s">
        <v>228</v>
      </c>
      <c r="D1788" s="7">
        <v>74.0</v>
      </c>
      <c r="E1788" s="8">
        <v>42.0</v>
      </c>
      <c r="F1788" s="7">
        <v>37.0</v>
      </c>
      <c r="G1788" s="14"/>
      <c r="H1788" s="12"/>
      <c r="I1788" s="7" t="s">
        <v>21</v>
      </c>
      <c r="J1788" s="12"/>
      <c r="K1788" s="10"/>
      <c r="L1788" s="10"/>
      <c r="M1788" s="10"/>
      <c r="N1788" s="10"/>
      <c r="O1788" s="16" t="s">
        <v>542</v>
      </c>
      <c r="P1788" s="16" t="s">
        <v>231</v>
      </c>
      <c r="Q1788" s="10"/>
      <c r="R1788" s="10"/>
      <c r="S1788" s="10"/>
      <c r="T1788" s="10"/>
      <c r="U1788" s="10"/>
      <c r="V1788" s="10"/>
      <c r="W1788" s="10"/>
    </row>
    <row r="1789" ht="12.75" customHeight="1">
      <c r="A1789" s="9" t="s">
        <v>259</v>
      </c>
      <c r="B1789" s="7" t="s">
        <v>228</v>
      </c>
      <c r="C1789" s="7" t="s">
        <v>228</v>
      </c>
      <c r="D1789" s="7">
        <v>74.0</v>
      </c>
      <c r="E1789" s="8">
        <v>42.0</v>
      </c>
      <c r="F1789" s="7">
        <v>37.0</v>
      </c>
      <c r="G1789" s="14"/>
      <c r="H1789" s="12"/>
      <c r="I1789" s="7" t="s">
        <v>21</v>
      </c>
      <c r="J1789" s="12"/>
      <c r="K1789" s="10"/>
      <c r="L1789" s="10"/>
      <c r="M1789" s="10"/>
      <c r="N1789" s="10"/>
      <c r="O1789" s="16" t="s">
        <v>543</v>
      </c>
      <c r="P1789" s="16" t="s">
        <v>544</v>
      </c>
      <c r="Q1789" s="10"/>
      <c r="R1789" s="10"/>
      <c r="S1789" s="10"/>
      <c r="T1789" s="10"/>
      <c r="U1789" s="10"/>
      <c r="V1789" s="10"/>
      <c r="W1789" s="10"/>
    </row>
    <row r="1790" ht="12.75" customHeight="1">
      <c r="A1790" s="9" t="s">
        <v>241</v>
      </c>
      <c r="B1790" s="7" t="s">
        <v>228</v>
      </c>
      <c r="C1790" s="7" t="s">
        <v>228</v>
      </c>
      <c r="D1790" s="7">
        <v>74.0</v>
      </c>
      <c r="E1790" s="8">
        <v>42.0</v>
      </c>
      <c r="F1790" s="7">
        <v>36.0</v>
      </c>
      <c r="G1790" s="14"/>
      <c r="H1790" s="12"/>
      <c r="I1790" s="7" t="s">
        <v>21</v>
      </c>
      <c r="J1790" s="12"/>
      <c r="K1790" s="10"/>
      <c r="L1790" s="10"/>
      <c r="M1790" s="10"/>
      <c r="N1790" s="10"/>
      <c r="O1790" s="16" t="s">
        <v>236</v>
      </c>
      <c r="P1790" s="16" t="s">
        <v>323</v>
      </c>
      <c r="Q1790" s="10"/>
      <c r="R1790" s="10"/>
      <c r="S1790" s="10"/>
      <c r="T1790" s="10"/>
      <c r="U1790" s="10"/>
      <c r="V1790" s="10"/>
      <c r="W1790" s="10"/>
    </row>
    <row r="1791" ht="12.75" customHeight="1">
      <c r="A1791" s="9" t="s">
        <v>397</v>
      </c>
      <c r="B1791" s="7" t="s">
        <v>228</v>
      </c>
      <c r="C1791" s="7" t="s">
        <v>228</v>
      </c>
      <c r="D1791" s="7">
        <v>74.0</v>
      </c>
      <c r="E1791" s="8">
        <v>42.0</v>
      </c>
      <c r="F1791" s="7">
        <v>38.0</v>
      </c>
      <c r="G1791" s="14"/>
      <c r="H1791" s="12"/>
      <c r="I1791" s="7" t="s">
        <v>21</v>
      </c>
      <c r="J1791" s="12"/>
      <c r="K1791" s="10"/>
      <c r="L1791" s="10"/>
      <c r="M1791" s="10"/>
      <c r="N1791" s="10"/>
      <c r="O1791" s="16" t="s">
        <v>503</v>
      </c>
      <c r="P1791" s="16" t="s">
        <v>504</v>
      </c>
      <c r="Q1791" s="10"/>
      <c r="R1791" s="10"/>
      <c r="S1791" s="10"/>
      <c r="T1791" s="10"/>
      <c r="U1791" s="10"/>
      <c r="V1791" s="10"/>
      <c r="W1791" s="10"/>
    </row>
    <row r="1792" ht="12.75" customHeight="1">
      <c r="A1792" s="9" t="s">
        <v>370</v>
      </c>
      <c r="B1792" s="7" t="s">
        <v>228</v>
      </c>
      <c r="C1792" s="7" t="s">
        <v>228</v>
      </c>
      <c r="D1792" s="7">
        <v>74.0</v>
      </c>
      <c r="E1792" s="8">
        <v>42.0</v>
      </c>
      <c r="F1792" s="7">
        <v>37.0</v>
      </c>
      <c r="G1792" s="14"/>
      <c r="H1792" s="12"/>
      <c r="I1792" s="7" t="s">
        <v>21</v>
      </c>
      <c r="J1792" s="12"/>
      <c r="K1792" s="10"/>
      <c r="L1792" s="10"/>
      <c r="M1792" s="10"/>
      <c r="N1792" s="10"/>
      <c r="O1792" s="16" t="s">
        <v>262</v>
      </c>
      <c r="P1792" s="16" t="s">
        <v>545</v>
      </c>
      <c r="Q1792" s="10"/>
      <c r="R1792" s="10"/>
      <c r="S1792" s="10"/>
      <c r="T1792" s="10"/>
      <c r="U1792" s="10"/>
      <c r="V1792" s="10"/>
      <c r="W1792" s="10"/>
    </row>
    <row r="1793" ht="12.75" customHeight="1">
      <c r="A1793" s="9" t="s">
        <v>507</v>
      </c>
      <c r="B1793" s="7" t="s">
        <v>228</v>
      </c>
      <c r="C1793" s="7" t="s">
        <v>228</v>
      </c>
      <c r="D1793" s="7">
        <v>74.0</v>
      </c>
      <c r="E1793" s="8">
        <v>425.0</v>
      </c>
      <c r="F1793" s="7">
        <v>36.0</v>
      </c>
      <c r="G1793" s="14"/>
      <c r="H1793" s="12"/>
      <c r="I1793" s="7" t="s">
        <v>21</v>
      </c>
      <c r="J1793" s="12"/>
      <c r="K1793" s="10"/>
      <c r="L1793" s="10"/>
      <c r="M1793" s="10"/>
      <c r="N1793" s="10"/>
      <c r="O1793" s="16" t="s">
        <v>546</v>
      </c>
      <c r="P1793" s="16" t="s">
        <v>277</v>
      </c>
      <c r="Q1793" s="10"/>
      <c r="R1793" s="10"/>
      <c r="S1793" s="10"/>
      <c r="T1793" s="10"/>
      <c r="U1793" s="10"/>
      <c r="V1793" s="10"/>
      <c r="W1793" s="10"/>
    </row>
    <row r="1794" ht="12.75" customHeight="1">
      <c r="A1794" s="9" t="s">
        <v>424</v>
      </c>
      <c r="B1794" s="7" t="s">
        <v>228</v>
      </c>
      <c r="C1794" s="7" t="s">
        <v>228</v>
      </c>
      <c r="D1794" s="7">
        <v>74.0</v>
      </c>
      <c r="E1794" s="8">
        <v>425.0</v>
      </c>
      <c r="F1794" s="7">
        <v>38.0</v>
      </c>
      <c r="G1794" s="14"/>
      <c r="H1794" s="12"/>
      <c r="I1794" s="7" t="s">
        <v>21</v>
      </c>
      <c r="J1794" s="12"/>
      <c r="K1794" s="10"/>
      <c r="L1794" s="10"/>
      <c r="M1794" s="10"/>
      <c r="N1794" s="10"/>
      <c r="O1794" s="16" t="s">
        <v>547</v>
      </c>
      <c r="P1794" s="16" t="s">
        <v>344</v>
      </c>
      <c r="Q1794" s="10"/>
      <c r="R1794" s="10"/>
      <c r="S1794" s="10"/>
      <c r="T1794" s="10"/>
      <c r="U1794" s="10"/>
      <c r="V1794" s="10"/>
      <c r="W1794" s="10"/>
    </row>
    <row r="1795" ht="12.75" customHeight="1">
      <c r="A1795" s="9" t="s">
        <v>305</v>
      </c>
      <c r="B1795" s="7" t="s">
        <v>228</v>
      </c>
      <c r="C1795" s="7" t="s">
        <v>228</v>
      </c>
      <c r="D1795" s="7">
        <v>74.0</v>
      </c>
      <c r="E1795" s="8">
        <v>43.0</v>
      </c>
      <c r="F1795" s="7">
        <v>37.0</v>
      </c>
      <c r="G1795" s="14"/>
      <c r="H1795" s="12"/>
      <c r="I1795" s="7" t="s">
        <v>21</v>
      </c>
      <c r="J1795" s="12"/>
      <c r="K1795" s="10"/>
      <c r="L1795" s="10"/>
      <c r="M1795" s="10"/>
      <c r="N1795" s="10"/>
      <c r="O1795" s="16" t="s">
        <v>251</v>
      </c>
      <c r="P1795" s="16" t="s">
        <v>445</v>
      </c>
      <c r="Q1795" s="10"/>
      <c r="R1795" s="10"/>
      <c r="S1795" s="10"/>
      <c r="T1795" s="10"/>
      <c r="U1795" s="10"/>
      <c r="V1795" s="10"/>
      <c r="W1795" s="10"/>
    </row>
    <row r="1796" ht="12.75" customHeight="1">
      <c r="A1796" s="9" t="s">
        <v>370</v>
      </c>
      <c r="B1796" s="7" t="s">
        <v>228</v>
      </c>
      <c r="C1796" s="7" t="s">
        <v>228</v>
      </c>
      <c r="D1796" s="7">
        <v>74.0</v>
      </c>
      <c r="E1796" s="8">
        <v>43.0</v>
      </c>
      <c r="F1796" s="7">
        <v>39.0</v>
      </c>
      <c r="G1796" s="14"/>
      <c r="H1796" s="12"/>
      <c r="I1796" s="7" t="s">
        <v>21</v>
      </c>
      <c r="J1796" s="12"/>
      <c r="K1796" s="10"/>
      <c r="L1796" s="10"/>
      <c r="M1796" s="10"/>
      <c r="N1796" s="10"/>
      <c r="O1796" s="16" t="s">
        <v>427</v>
      </c>
      <c r="P1796" s="16" t="s">
        <v>516</v>
      </c>
      <c r="Q1796" s="10"/>
      <c r="R1796" s="10"/>
      <c r="S1796" s="10"/>
      <c r="T1796" s="10"/>
      <c r="U1796" s="10"/>
      <c r="V1796" s="10"/>
      <c r="W1796" s="10"/>
    </row>
    <row r="1797" ht="12.75" customHeight="1">
      <c r="A1797" s="9" t="s">
        <v>335</v>
      </c>
      <c r="B1797" s="7" t="s">
        <v>228</v>
      </c>
      <c r="C1797" s="7" t="s">
        <v>228</v>
      </c>
      <c r="D1797" s="7">
        <v>74.0</v>
      </c>
      <c r="E1797" s="8">
        <v>43.0</v>
      </c>
      <c r="F1797" s="7">
        <v>37.0</v>
      </c>
      <c r="G1797" s="14"/>
      <c r="H1797" s="12"/>
      <c r="I1797" s="7" t="s">
        <v>21</v>
      </c>
      <c r="J1797" s="12"/>
      <c r="K1797" s="10"/>
      <c r="L1797" s="10"/>
      <c r="M1797" s="10"/>
      <c r="N1797" s="10"/>
      <c r="O1797" s="16" t="s">
        <v>373</v>
      </c>
      <c r="P1797" s="16" t="s">
        <v>374</v>
      </c>
      <c r="Q1797" s="10"/>
      <c r="R1797" s="10"/>
      <c r="S1797" s="10"/>
      <c r="T1797" s="10"/>
      <c r="U1797" s="10"/>
      <c r="V1797" s="10"/>
      <c r="W1797" s="10"/>
    </row>
    <row r="1798" ht="12.75" customHeight="1">
      <c r="A1798" s="9" t="s">
        <v>424</v>
      </c>
      <c r="B1798" s="7" t="s">
        <v>228</v>
      </c>
      <c r="C1798" s="7" t="s">
        <v>228</v>
      </c>
      <c r="D1798" s="7">
        <v>74.0</v>
      </c>
      <c r="E1798" s="8">
        <v>435.0</v>
      </c>
      <c r="F1798" s="7">
        <v>38.0</v>
      </c>
      <c r="G1798" s="14"/>
      <c r="H1798" s="12"/>
      <c r="I1798" s="7" t="s">
        <v>21</v>
      </c>
      <c r="J1798" s="12"/>
      <c r="K1798" s="10"/>
      <c r="L1798" s="10"/>
      <c r="M1798" s="10"/>
      <c r="N1798" s="10"/>
      <c r="O1798" s="16" t="s">
        <v>304</v>
      </c>
      <c r="P1798" s="16" t="s">
        <v>234</v>
      </c>
      <c r="Q1798" s="10"/>
      <c r="R1798" s="10"/>
      <c r="S1798" s="10"/>
      <c r="T1798" s="10"/>
      <c r="U1798" s="10"/>
      <c r="V1798" s="10"/>
      <c r="W1798" s="10"/>
    </row>
    <row r="1799" ht="12.75" customHeight="1">
      <c r="A1799" s="9" t="s">
        <v>507</v>
      </c>
      <c r="B1799" s="7" t="s">
        <v>228</v>
      </c>
      <c r="C1799" s="7" t="s">
        <v>228</v>
      </c>
      <c r="D1799" s="7">
        <v>74.0</v>
      </c>
      <c r="E1799" s="8">
        <v>44.0</v>
      </c>
      <c r="F1799" s="7">
        <v>38.0</v>
      </c>
      <c r="G1799" s="14"/>
      <c r="H1799" s="12"/>
      <c r="I1799" s="7" t="s">
        <v>21</v>
      </c>
      <c r="J1799" s="12"/>
      <c r="K1799" s="10"/>
      <c r="L1799" s="10"/>
      <c r="M1799" s="10"/>
      <c r="N1799" s="10"/>
      <c r="O1799" s="16" t="s">
        <v>500</v>
      </c>
      <c r="P1799" s="16" t="s">
        <v>501</v>
      </c>
      <c r="Q1799" s="10"/>
      <c r="R1799" s="10"/>
      <c r="S1799" s="10"/>
      <c r="T1799" s="10"/>
      <c r="U1799" s="10"/>
      <c r="V1799" s="10"/>
      <c r="W1799" s="10"/>
    </row>
    <row r="1800" ht="12.75" customHeight="1">
      <c r="A1800" s="9" t="s">
        <v>259</v>
      </c>
      <c r="B1800" s="7" t="s">
        <v>228</v>
      </c>
      <c r="C1800" s="7" t="s">
        <v>228</v>
      </c>
      <c r="D1800" s="7">
        <v>74.0</v>
      </c>
      <c r="E1800" s="8">
        <v>44.0</v>
      </c>
      <c r="F1800" s="7">
        <v>38.0</v>
      </c>
      <c r="G1800" s="14"/>
      <c r="H1800" s="12"/>
      <c r="I1800" s="7" t="s">
        <v>21</v>
      </c>
      <c r="J1800" s="12"/>
      <c r="K1800" s="10"/>
      <c r="L1800" s="10"/>
      <c r="M1800" s="10"/>
      <c r="N1800" s="10"/>
      <c r="O1800" s="16" t="s">
        <v>427</v>
      </c>
      <c r="P1800" s="16" t="s">
        <v>529</v>
      </c>
      <c r="Q1800" s="10"/>
      <c r="R1800" s="10"/>
      <c r="S1800" s="10"/>
      <c r="T1800" s="10"/>
      <c r="U1800" s="10"/>
      <c r="V1800" s="10"/>
      <c r="W1800" s="10"/>
    </row>
    <row r="1801" ht="12.75" customHeight="1">
      <c r="A1801" s="9" t="s">
        <v>312</v>
      </c>
      <c r="B1801" s="7" t="s">
        <v>228</v>
      </c>
      <c r="C1801" s="7" t="s">
        <v>228</v>
      </c>
      <c r="D1801" s="7">
        <v>74.0</v>
      </c>
      <c r="E1801" s="8">
        <v>44.0</v>
      </c>
      <c r="F1801" s="7">
        <v>4.0</v>
      </c>
      <c r="G1801" s="14"/>
      <c r="H1801" s="12"/>
      <c r="I1801" s="7" t="s">
        <v>21</v>
      </c>
      <c r="J1801" s="12"/>
      <c r="K1801" s="10"/>
      <c r="L1801" s="10"/>
      <c r="M1801" s="10"/>
      <c r="N1801" s="10"/>
      <c r="O1801" s="16" t="s">
        <v>548</v>
      </c>
      <c r="P1801" s="16" t="s">
        <v>549</v>
      </c>
      <c r="Q1801" s="10"/>
      <c r="R1801" s="10"/>
      <c r="S1801" s="10"/>
      <c r="T1801" s="10"/>
      <c r="U1801" s="10"/>
      <c r="V1801" s="10"/>
      <c r="W1801" s="10"/>
    </row>
    <row r="1802" ht="12.75" customHeight="1">
      <c r="A1802" s="9" t="s">
        <v>312</v>
      </c>
      <c r="B1802" s="7" t="s">
        <v>228</v>
      </c>
      <c r="C1802" s="7" t="s">
        <v>228</v>
      </c>
      <c r="D1802" s="7">
        <v>74.0</v>
      </c>
      <c r="E1802" s="8">
        <v>44.0</v>
      </c>
      <c r="F1802" s="7">
        <v>38.0</v>
      </c>
      <c r="G1802" s="14"/>
      <c r="H1802" s="12"/>
      <c r="I1802" s="7" t="s">
        <v>21</v>
      </c>
      <c r="J1802" s="12"/>
      <c r="K1802" s="10"/>
      <c r="L1802" s="10"/>
      <c r="M1802" s="10"/>
      <c r="N1802" s="10"/>
      <c r="O1802" s="16" t="s">
        <v>348</v>
      </c>
      <c r="P1802" s="16" t="s">
        <v>237</v>
      </c>
      <c r="Q1802" s="10"/>
      <c r="R1802" s="10"/>
      <c r="S1802" s="10"/>
      <c r="T1802" s="10"/>
      <c r="U1802" s="10"/>
      <c r="V1802" s="10"/>
      <c r="W1802" s="10"/>
    </row>
    <row r="1803" ht="12.75" customHeight="1">
      <c r="A1803" s="9" t="s">
        <v>299</v>
      </c>
      <c r="B1803" s="7" t="s">
        <v>228</v>
      </c>
      <c r="C1803" s="7" t="s">
        <v>228</v>
      </c>
      <c r="D1803" s="7">
        <v>74.0</v>
      </c>
      <c r="E1803" s="8">
        <v>44.0</v>
      </c>
      <c r="F1803" s="7">
        <v>38.0</v>
      </c>
      <c r="G1803" s="14"/>
      <c r="H1803" s="12"/>
      <c r="I1803" s="7" t="s">
        <v>21</v>
      </c>
      <c r="J1803" s="12"/>
      <c r="K1803" s="10"/>
      <c r="L1803" s="10"/>
      <c r="M1803" s="10"/>
      <c r="N1803" s="10"/>
      <c r="O1803" s="16" t="s">
        <v>540</v>
      </c>
      <c r="P1803" s="16" t="s">
        <v>378</v>
      </c>
      <c r="Q1803" s="10"/>
      <c r="R1803" s="10"/>
      <c r="S1803" s="10"/>
      <c r="T1803" s="10"/>
      <c r="U1803" s="10"/>
      <c r="V1803" s="10"/>
      <c r="W1803" s="10"/>
    </row>
    <row r="1804" ht="12.75" customHeight="1">
      <c r="A1804" s="9" t="s">
        <v>299</v>
      </c>
      <c r="B1804" s="7" t="s">
        <v>228</v>
      </c>
      <c r="C1804" s="7" t="s">
        <v>228</v>
      </c>
      <c r="D1804" s="7">
        <v>74.0</v>
      </c>
      <c r="E1804" s="8">
        <v>44.0</v>
      </c>
      <c r="F1804" s="7">
        <v>4.0</v>
      </c>
      <c r="G1804" s="14"/>
      <c r="H1804" s="12"/>
      <c r="I1804" s="7" t="s">
        <v>21</v>
      </c>
      <c r="J1804" s="12"/>
      <c r="K1804" s="10"/>
      <c r="L1804" s="10"/>
      <c r="M1804" s="10"/>
      <c r="N1804" s="10"/>
      <c r="O1804" s="16" t="s">
        <v>236</v>
      </c>
      <c r="P1804" s="16" t="s">
        <v>344</v>
      </c>
      <c r="Q1804" s="10"/>
      <c r="R1804" s="10"/>
      <c r="S1804" s="10"/>
      <c r="T1804" s="10"/>
      <c r="U1804" s="10"/>
      <c r="V1804" s="10"/>
      <c r="W1804" s="10"/>
    </row>
    <row r="1805" ht="12.75" customHeight="1">
      <c r="A1805" s="9" t="s">
        <v>413</v>
      </c>
      <c r="B1805" s="7" t="s">
        <v>228</v>
      </c>
      <c r="C1805" s="7" t="s">
        <v>228</v>
      </c>
      <c r="D1805" s="7">
        <v>74.0</v>
      </c>
      <c r="E1805" s="8">
        <v>44.0</v>
      </c>
      <c r="F1805" s="7">
        <v>36.0</v>
      </c>
      <c r="G1805" s="14"/>
      <c r="H1805" s="12"/>
      <c r="I1805" s="7" t="s">
        <v>21</v>
      </c>
      <c r="J1805" s="12"/>
      <c r="K1805" s="10"/>
      <c r="L1805" s="10"/>
      <c r="M1805" s="10"/>
      <c r="N1805" s="10"/>
      <c r="O1805" s="16" t="s">
        <v>301</v>
      </c>
      <c r="P1805" s="16" t="s">
        <v>439</v>
      </c>
      <c r="Q1805" s="10"/>
      <c r="R1805" s="10"/>
      <c r="S1805" s="10"/>
      <c r="T1805" s="10"/>
      <c r="U1805" s="10"/>
      <c r="V1805" s="10"/>
      <c r="W1805" s="10"/>
    </row>
    <row r="1806" ht="12.75" customHeight="1">
      <c r="A1806" s="9" t="s">
        <v>326</v>
      </c>
      <c r="B1806" s="7" t="s">
        <v>228</v>
      </c>
      <c r="C1806" s="7" t="s">
        <v>228</v>
      </c>
      <c r="D1806" s="7">
        <v>74.0</v>
      </c>
      <c r="E1806" s="8">
        <v>44.0</v>
      </c>
      <c r="F1806" s="7">
        <v>37.0</v>
      </c>
      <c r="G1806" s="14"/>
      <c r="H1806" s="12"/>
      <c r="I1806" s="7" t="s">
        <v>21</v>
      </c>
      <c r="J1806" s="12"/>
      <c r="K1806" s="10"/>
      <c r="L1806" s="10"/>
      <c r="M1806" s="10"/>
      <c r="N1806" s="10"/>
      <c r="O1806" s="16" t="s">
        <v>234</v>
      </c>
      <c r="P1806" s="16" t="s">
        <v>437</v>
      </c>
      <c r="Q1806" s="10"/>
      <c r="R1806" s="10"/>
      <c r="S1806" s="10"/>
      <c r="T1806" s="10"/>
      <c r="U1806" s="10"/>
      <c r="V1806" s="10"/>
      <c r="W1806" s="10"/>
    </row>
    <row r="1807" ht="12.75" customHeight="1">
      <c r="A1807" s="9" t="s">
        <v>403</v>
      </c>
      <c r="B1807" s="7" t="s">
        <v>228</v>
      </c>
      <c r="C1807" s="7" t="s">
        <v>228</v>
      </c>
      <c r="D1807" s="7">
        <v>74.0</v>
      </c>
      <c r="E1807" s="8">
        <v>45.0</v>
      </c>
      <c r="F1807" s="7">
        <v>38.0</v>
      </c>
      <c r="G1807" s="14"/>
      <c r="H1807" s="12"/>
      <c r="I1807" s="7" t="s">
        <v>21</v>
      </c>
      <c r="J1807" s="12"/>
      <c r="K1807" s="10"/>
      <c r="L1807" s="10"/>
      <c r="M1807" s="10"/>
      <c r="N1807" s="10"/>
      <c r="O1807" s="16" t="s">
        <v>254</v>
      </c>
      <c r="P1807" s="16" t="s">
        <v>451</v>
      </c>
      <c r="Q1807" s="10"/>
      <c r="R1807" s="10"/>
      <c r="S1807" s="10"/>
      <c r="T1807" s="10"/>
      <c r="U1807" s="10"/>
      <c r="V1807" s="10"/>
      <c r="W1807" s="10"/>
    </row>
    <row r="1808" ht="12.75" customHeight="1">
      <c r="A1808" s="9" t="s">
        <v>319</v>
      </c>
      <c r="B1808" s="7" t="s">
        <v>228</v>
      </c>
      <c r="C1808" s="7" t="s">
        <v>228</v>
      </c>
      <c r="D1808" s="7">
        <v>74.0</v>
      </c>
      <c r="E1808" s="8">
        <v>45.0</v>
      </c>
      <c r="F1808" s="7">
        <v>37.0</v>
      </c>
      <c r="G1808" s="14"/>
      <c r="H1808" s="12"/>
      <c r="I1808" s="7" t="s">
        <v>21</v>
      </c>
      <c r="J1808" s="12"/>
      <c r="K1808" s="10"/>
      <c r="L1808" s="10"/>
      <c r="M1808" s="10"/>
      <c r="N1808" s="10"/>
      <c r="O1808" s="16" t="s">
        <v>249</v>
      </c>
      <c r="P1808" s="16" t="s">
        <v>250</v>
      </c>
      <c r="Q1808" s="10"/>
      <c r="R1808" s="10"/>
      <c r="S1808" s="10"/>
      <c r="T1808" s="10"/>
      <c r="U1808" s="10"/>
      <c r="V1808" s="10"/>
      <c r="W1808" s="10"/>
    </row>
    <row r="1809" ht="12.75" customHeight="1">
      <c r="A1809" s="9" t="s">
        <v>308</v>
      </c>
      <c r="B1809" s="7" t="s">
        <v>228</v>
      </c>
      <c r="C1809" s="7" t="s">
        <v>228</v>
      </c>
      <c r="D1809" s="7">
        <v>74.0</v>
      </c>
      <c r="E1809" s="8">
        <v>45.0</v>
      </c>
      <c r="F1809" s="7">
        <v>36.0</v>
      </c>
      <c r="G1809" s="14"/>
      <c r="H1809" s="12"/>
      <c r="I1809" s="7" t="s">
        <v>21</v>
      </c>
      <c r="J1809" s="12"/>
      <c r="K1809" s="10"/>
      <c r="L1809" s="6"/>
      <c r="M1809" s="6"/>
      <c r="N1809" s="10"/>
      <c r="O1809" s="16" t="s">
        <v>233</v>
      </c>
      <c r="P1809" s="16" t="s">
        <v>231</v>
      </c>
      <c r="Q1809" s="10"/>
      <c r="R1809" s="10"/>
      <c r="S1809" s="10"/>
      <c r="T1809" s="10"/>
      <c r="U1809" s="10"/>
      <c r="V1809" s="10"/>
      <c r="W1809" s="10"/>
    </row>
    <row r="1810" ht="12.75" customHeight="1">
      <c r="A1810" s="9" t="s">
        <v>303</v>
      </c>
      <c r="B1810" s="7" t="s">
        <v>228</v>
      </c>
      <c r="C1810" s="7" t="s">
        <v>228</v>
      </c>
      <c r="D1810" s="7">
        <v>74.0</v>
      </c>
      <c r="E1810" s="8">
        <v>45.0</v>
      </c>
      <c r="F1810" s="7">
        <v>36.0</v>
      </c>
      <c r="G1810" s="14"/>
      <c r="H1810" s="12"/>
      <c r="I1810" s="7" t="s">
        <v>21</v>
      </c>
      <c r="J1810" s="12"/>
      <c r="K1810" s="10"/>
      <c r="L1810" s="10"/>
      <c r="M1810" s="10"/>
      <c r="N1810" s="10"/>
      <c r="O1810" s="16" t="s">
        <v>503</v>
      </c>
      <c r="P1810" s="16" t="s">
        <v>504</v>
      </c>
      <c r="Q1810" s="10"/>
      <c r="R1810" s="10"/>
      <c r="S1810" s="10"/>
      <c r="T1810" s="10"/>
      <c r="U1810" s="10"/>
      <c r="V1810" s="10"/>
      <c r="W1810" s="10"/>
    </row>
    <row r="1811" ht="12.75" customHeight="1">
      <c r="A1811" s="9" t="s">
        <v>248</v>
      </c>
      <c r="B1811" s="7" t="s">
        <v>228</v>
      </c>
      <c r="C1811" s="7" t="s">
        <v>228</v>
      </c>
      <c r="D1811" s="7">
        <v>74.0</v>
      </c>
      <c r="E1811" s="8">
        <v>45.0</v>
      </c>
      <c r="F1811" s="7">
        <v>39.0</v>
      </c>
      <c r="G1811" s="14"/>
      <c r="H1811" s="12"/>
      <c r="I1811" s="7" t="s">
        <v>21</v>
      </c>
      <c r="J1811" s="12"/>
      <c r="K1811" s="10"/>
      <c r="L1811" s="10"/>
      <c r="M1811" s="10"/>
      <c r="N1811" s="10"/>
      <c r="O1811" s="16" t="s">
        <v>526</v>
      </c>
      <c r="P1811" s="16" t="s">
        <v>550</v>
      </c>
      <c r="Q1811" s="10"/>
      <c r="R1811" s="10"/>
      <c r="S1811" s="10"/>
      <c r="T1811" s="10"/>
      <c r="U1811" s="10"/>
      <c r="V1811" s="10"/>
      <c r="W1811" s="10"/>
    </row>
    <row r="1812" ht="12.75" customHeight="1">
      <c r="A1812" s="9" t="s">
        <v>345</v>
      </c>
      <c r="B1812" s="7" t="s">
        <v>228</v>
      </c>
      <c r="C1812" s="7" t="s">
        <v>228</v>
      </c>
      <c r="D1812" s="7">
        <v>74.0</v>
      </c>
      <c r="E1812" s="8">
        <v>46.0</v>
      </c>
      <c r="F1812" s="7">
        <v>39.0</v>
      </c>
      <c r="G1812" s="14"/>
      <c r="H1812" s="12"/>
      <c r="I1812" s="7" t="s">
        <v>21</v>
      </c>
      <c r="J1812" s="12"/>
      <c r="K1812" s="10"/>
      <c r="L1812" s="10"/>
      <c r="M1812" s="10"/>
      <c r="N1812" s="10"/>
      <c r="O1812" s="16" t="s">
        <v>503</v>
      </c>
      <c r="P1812" s="16" t="s">
        <v>504</v>
      </c>
      <c r="Q1812" s="10"/>
      <c r="R1812" s="10"/>
      <c r="S1812" s="10"/>
      <c r="T1812" s="10"/>
      <c r="U1812" s="10"/>
      <c r="V1812" s="10"/>
      <c r="W1812" s="10"/>
    </row>
    <row r="1813" ht="12.75" customHeight="1">
      <c r="A1813" s="9" t="s">
        <v>259</v>
      </c>
      <c r="B1813" s="7" t="s">
        <v>228</v>
      </c>
      <c r="C1813" s="7" t="s">
        <v>228</v>
      </c>
      <c r="D1813" s="7">
        <v>74.0</v>
      </c>
      <c r="E1813" s="8">
        <v>46.0</v>
      </c>
      <c r="F1813" s="7">
        <v>39.0</v>
      </c>
      <c r="G1813" s="14"/>
      <c r="H1813" s="12"/>
      <c r="I1813" s="7" t="s">
        <v>21</v>
      </c>
      <c r="J1813" s="12"/>
      <c r="K1813" s="10"/>
      <c r="L1813" s="10"/>
      <c r="M1813" s="10"/>
      <c r="N1813" s="10"/>
      <c r="O1813" s="16" t="s">
        <v>234</v>
      </c>
      <c r="P1813" s="16" t="s">
        <v>437</v>
      </c>
      <c r="Q1813" s="10"/>
      <c r="R1813" s="10"/>
      <c r="S1813" s="10"/>
      <c r="T1813" s="10"/>
      <c r="U1813" s="10"/>
      <c r="V1813" s="10"/>
      <c r="W1813" s="10"/>
    </row>
    <row r="1814" ht="12.75" customHeight="1">
      <c r="A1814" s="9" t="s">
        <v>278</v>
      </c>
      <c r="B1814" s="7" t="s">
        <v>228</v>
      </c>
      <c r="C1814" s="7" t="s">
        <v>228</v>
      </c>
      <c r="D1814" s="7">
        <v>74.0</v>
      </c>
      <c r="E1814" s="8">
        <v>46.0</v>
      </c>
      <c r="F1814" s="7">
        <v>36.0</v>
      </c>
      <c r="G1814" s="14"/>
      <c r="H1814" s="12"/>
      <c r="I1814" s="7" t="s">
        <v>21</v>
      </c>
      <c r="J1814" s="12"/>
      <c r="K1814" s="10"/>
      <c r="L1814" s="10"/>
      <c r="M1814" s="10"/>
      <c r="N1814" s="10"/>
      <c r="O1814" s="16" t="s">
        <v>353</v>
      </c>
      <c r="P1814" s="16" t="s">
        <v>357</v>
      </c>
      <c r="Q1814" s="10"/>
      <c r="R1814" s="10"/>
      <c r="S1814" s="10"/>
      <c r="T1814" s="10"/>
      <c r="U1814" s="10"/>
      <c r="V1814" s="10"/>
      <c r="W1814" s="10"/>
    </row>
    <row r="1815" ht="12.75" customHeight="1">
      <c r="A1815" s="9" t="s">
        <v>299</v>
      </c>
      <c r="B1815" s="7" t="s">
        <v>228</v>
      </c>
      <c r="C1815" s="7" t="s">
        <v>228</v>
      </c>
      <c r="D1815" s="7">
        <v>74.0</v>
      </c>
      <c r="E1815" s="8">
        <v>46.0</v>
      </c>
      <c r="F1815" s="7">
        <v>38.0</v>
      </c>
      <c r="G1815" s="14"/>
      <c r="H1815" s="12"/>
      <c r="I1815" s="7" t="s">
        <v>21</v>
      </c>
      <c r="J1815" s="12"/>
      <c r="K1815" s="10"/>
      <c r="L1815" s="10"/>
      <c r="M1815" s="10"/>
      <c r="N1815" s="10"/>
      <c r="O1815" s="16" t="s">
        <v>377</v>
      </c>
      <c r="P1815" s="16" t="s">
        <v>551</v>
      </c>
      <c r="Q1815" s="10"/>
      <c r="R1815" s="10"/>
      <c r="S1815" s="10"/>
      <c r="T1815" s="10"/>
      <c r="U1815" s="10"/>
      <c r="V1815" s="10"/>
      <c r="W1815" s="10"/>
    </row>
    <row r="1816" ht="12.75" customHeight="1">
      <c r="A1816" s="9" t="s">
        <v>413</v>
      </c>
      <c r="B1816" s="7" t="s">
        <v>228</v>
      </c>
      <c r="C1816" s="7" t="s">
        <v>228</v>
      </c>
      <c r="D1816" s="7">
        <v>74.0</v>
      </c>
      <c r="E1816" s="8">
        <v>46.0</v>
      </c>
      <c r="F1816" s="7">
        <v>38.0</v>
      </c>
      <c r="G1816" s="14"/>
      <c r="H1816" s="12"/>
      <c r="I1816" s="7" t="s">
        <v>21</v>
      </c>
      <c r="J1816" s="12"/>
      <c r="K1816" s="10"/>
      <c r="L1816" s="10"/>
      <c r="M1816" s="10"/>
      <c r="N1816" s="10"/>
      <c r="O1816" s="16" t="s">
        <v>301</v>
      </c>
      <c r="P1816" s="16" t="s">
        <v>366</v>
      </c>
      <c r="Q1816" s="10"/>
      <c r="R1816" s="10"/>
      <c r="S1816" s="10"/>
      <c r="T1816" s="10"/>
      <c r="U1816" s="10"/>
      <c r="V1816" s="10"/>
      <c r="W1816" s="10"/>
    </row>
    <row r="1817" ht="12.75" customHeight="1">
      <c r="A1817" s="9" t="s">
        <v>290</v>
      </c>
      <c r="B1817" s="7" t="s">
        <v>228</v>
      </c>
      <c r="C1817" s="7" t="s">
        <v>228</v>
      </c>
      <c r="D1817" s="7">
        <v>74.0</v>
      </c>
      <c r="E1817" s="8">
        <v>46.0</v>
      </c>
      <c r="F1817" s="7">
        <v>38.0</v>
      </c>
      <c r="G1817" s="14"/>
      <c r="H1817" s="12"/>
      <c r="I1817" s="7" t="s">
        <v>21</v>
      </c>
      <c r="J1817" s="12"/>
      <c r="K1817" s="10"/>
      <c r="L1817" s="10"/>
      <c r="M1817" s="10"/>
      <c r="N1817" s="10"/>
      <c r="O1817" s="16" t="s">
        <v>236</v>
      </c>
      <c r="P1817" s="16" t="s">
        <v>237</v>
      </c>
      <c r="Q1817" s="10"/>
      <c r="R1817" s="10"/>
      <c r="S1817" s="10"/>
      <c r="T1817" s="10"/>
      <c r="U1817" s="10"/>
      <c r="V1817" s="10"/>
      <c r="W1817" s="10"/>
    </row>
    <row r="1818" ht="12.75" customHeight="1">
      <c r="A1818" s="9" t="s">
        <v>290</v>
      </c>
      <c r="B1818" s="7" t="s">
        <v>228</v>
      </c>
      <c r="C1818" s="7" t="s">
        <v>228</v>
      </c>
      <c r="D1818" s="7">
        <v>74.0</v>
      </c>
      <c r="E1818" s="8">
        <v>46.0</v>
      </c>
      <c r="F1818" s="7">
        <v>4.0</v>
      </c>
      <c r="G1818" s="14"/>
      <c r="H1818" s="12"/>
      <c r="I1818" s="7" t="s">
        <v>21</v>
      </c>
      <c r="J1818" s="12"/>
      <c r="K1818" s="10"/>
      <c r="L1818" s="10"/>
      <c r="M1818" s="10"/>
      <c r="N1818" s="10"/>
      <c r="O1818" s="16" t="s">
        <v>530</v>
      </c>
      <c r="P1818" s="16" t="s">
        <v>531</v>
      </c>
      <c r="Q1818" s="10"/>
      <c r="R1818" s="10"/>
      <c r="S1818" s="10"/>
      <c r="T1818" s="10"/>
      <c r="U1818" s="10"/>
      <c r="V1818" s="10"/>
      <c r="W1818" s="10"/>
    </row>
    <row r="1819" ht="12.75" customHeight="1">
      <c r="A1819" s="9" t="s">
        <v>308</v>
      </c>
      <c r="B1819" s="7" t="s">
        <v>228</v>
      </c>
      <c r="C1819" s="7" t="s">
        <v>228</v>
      </c>
      <c r="D1819" s="7">
        <v>74.0</v>
      </c>
      <c r="E1819" s="8">
        <v>46.0</v>
      </c>
      <c r="F1819" s="7">
        <v>42.0</v>
      </c>
      <c r="G1819" s="14"/>
      <c r="H1819" s="12"/>
      <c r="I1819" s="7" t="s">
        <v>21</v>
      </c>
      <c r="J1819" s="12"/>
      <c r="K1819" s="10"/>
      <c r="L1819" s="7"/>
      <c r="M1819" s="7"/>
      <c r="N1819" s="10"/>
      <c r="O1819" s="16" t="s">
        <v>234</v>
      </c>
      <c r="P1819" s="16" t="s">
        <v>437</v>
      </c>
      <c r="Q1819" s="10"/>
      <c r="R1819" s="10"/>
      <c r="S1819" s="10"/>
      <c r="T1819" s="10"/>
      <c r="U1819" s="10"/>
      <c r="V1819" s="10"/>
      <c r="W1819" s="10"/>
    </row>
    <row r="1820" ht="12.75" customHeight="1">
      <c r="A1820" s="9" t="s">
        <v>303</v>
      </c>
      <c r="B1820" s="7" t="s">
        <v>228</v>
      </c>
      <c r="C1820" s="7" t="s">
        <v>228</v>
      </c>
      <c r="D1820" s="7">
        <v>74.0</v>
      </c>
      <c r="E1820" s="8">
        <v>46.0</v>
      </c>
      <c r="F1820" s="7">
        <v>38.0</v>
      </c>
      <c r="G1820" s="14"/>
      <c r="H1820" s="12"/>
      <c r="I1820" s="7" t="s">
        <v>21</v>
      </c>
      <c r="J1820" s="12"/>
      <c r="K1820" s="10"/>
      <c r="L1820" s="10"/>
      <c r="M1820" s="10"/>
      <c r="N1820" s="10"/>
      <c r="O1820" s="16" t="s">
        <v>230</v>
      </c>
      <c r="P1820" s="16" t="s">
        <v>311</v>
      </c>
      <c r="Q1820" s="10"/>
      <c r="R1820" s="10"/>
      <c r="S1820" s="10"/>
      <c r="T1820" s="10"/>
      <c r="U1820" s="10"/>
      <c r="V1820" s="10"/>
      <c r="W1820" s="10"/>
    </row>
    <row r="1821" ht="12.75" customHeight="1">
      <c r="A1821" s="9" t="s">
        <v>314</v>
      </c>
      <c r="B1821" s="7" t="s">
        <v>228</v>
      </c>
      <c r="C1821" s="7" t="s">
        <v>228</v>
      </c>
      <c r="D1821" s="7">
        <v>74.0</v>
      </c>
      <c r="E1821" s="8">
        <v>47.0</v>
      </c>
      <c r="F1821" s="7">
        <v>36.0</v>
      </c>
      <c r="G1821" s="14"/>
      <c r="H1821" s="12"/>
      <c r="I1821" s="7" t="s">
        <v>21</v>
      </c>
      <c r="J1821" s="12"/>
      <c r="K1821" s="10"/>
      <c r="L1821" s="10"/>
      <c r="M1821" s="10"/>
      <c r="N1821" s="10"/>
      <c r="O1821" s="16" t="s">
        <v>475</v>
      </c>
      <c r="P1821" s="16" t="s">
        <v>476</v>
      </c>
      <c r="Q1821" s="10"/>
      <c r="R1821" s="10"/>
      <c r="S1821" s="10"/>
      <c r="T1821" s="10"/>
      <c r="U1821" s="10"/>
      <c r="V1821" s="10"/>
      <c r="W1821" s="10"/>
    </row>
    <row r="1822" ht="12.75" customHeight="1">
      <c r="A1822" s="9" t="s">
        <v>345</v>
      </c>
      <c r="B1822" s="7" t="s">
        <v>228</v>
      </c>
      <c r="C1822" s="7" t="s">
        <v>228</v>
      </c>
      <c r="D1822" s="7">
        <v>74.0</v>
      </c>
      <c r="E1822" s="8">
        <v>47.0</v>
      </c>
      <c r="F1822" s="7">
        <v>38.0</v>
      </c>
      <c r="G1822" s="14"/>
      <c r="H1822" s="12"/>
      <c r="I1822" s="7" t="s">
        <v>21</v>
      </c>
      <c r="J1822" s="12"/>
      <c r="K1822" s="10"/>
      <c r="L1822" s="10"/>
      <c r="M1822" s="10"/>
      <c r="N1822" s="10"/>
      <c r="O1822" s="16" t="s">
        <v>431</v>
      </c>
      <c r="P1822" s="16" t="s">
        <v>552</v>
      </c>
      <c r="Q1822" s="10"/>
      <c r="R1822" s="10"/>
      <c r="S1822" s="10"/>
      <c r="T1822" s="10"/>
      <c r="U1822" s="10"/>
      <c r="V1822" s="10"/>
      <c r="W1822" s="10"/>
    </row>
    <row r="1823" ht="12.75" customHeight="1">
      <c r="A1823" s="9" t="s">
        <v>319</v>
      </c>
      <c r="B1823" s="7" t="s">
        <v>228</v>
      </c>
      <c r="C1823" s="7" t="s">
        <v>228</v>
      </c>
      <c r="D1823" s="7">
        <v>74.0</v>
      </c>
      <c r="E1823" s="8">
        <v>47.0</v>
      </c>
      <c r="F1823" s="7">
        <v>39.0</v>
      </c>
      <c r="G1823" s="14"/>
      <c r="H1823" s="12"/>
      <c r="I1823" s="7" t="s">
        <v>21</v>
      </c>
      <c r="J1823" s="12"/>
      <c r="K1823" s="10"/>
      <c r="L1823" s="10"/>
      <c r="M1823" s="10"/>
      <c r="N1823" s="10"/>
      <c r="O1823" s="16" t="s">
        <v>467</v>
      </c>
      <c r="P1823" s="16" t="s">
        <v>468</v>
      </c>
      <c r="Q1823" s="10"/>
      <c r="R1823" s="10"/>
      <c r="S1823" s="10"/>
      <c r="T1823" s="10"/>
      <c r="U1823" s="10"/>
      <c r="V1823" s="10"/>
      <c r="W1823" s="10"/>
    </row>
    <row r="1824" ht="12.75" customHeight="1">
      <c r="A1824" s="9" t="s">
        <v>278</v>
      </c>
      <c r="B1824" s="7" t="s">
        <v>228</v>
      </c>
      <c r="C1824" s="7" t="s">
        <v>228</v>
      </c>
      <c r="D1824" s="7">
        <v>74.0</v>
      </c>
      <c r="E1824" s="8">
        <v>47.0</v>
      </c>
      <c r="F1824" s="7">
        <v>38.0</v>
      </c>
      <c r="G1824" s="14"/>
      <c r="H1824" s="12"/>
      <c r="I1824" s="7" t="s">
        <v>21</v>
      </c>
      <c r="J1824" s="12"/>
      <c r="K1824" s="10"/>
      <c r="L1824" s="10"/>
      <c r="M1824" s="10"/>
      <c r="N1824" s="10"/>
      <c r="O1824" s="16" t="s">
        <v>418</v>
      </c>
      <c r="P1824" s="16" t="s">
        <v>402</v>
      </c>
      <c r="Q1824" s="10"/>
      <c r="R1824" s="10"/>
      <c r="S1824" s="10"/>
      <c r="T1824" s="10"/>
      <c r="U1824" s="10"/>
      <c r="V1824" s="10"/>
      <c r="W1824" s="10"/>
    </row>
    <row r="1825" ht="12.75" customHeight="1">
      <c r="A1825" s="9" t="s">
        <v>296</v>
      </c>
      <c r="B1825" s="7" t="s">
        <v>228</v>
      </c>
      <c r="C1825" s="7" t="s">
        <v>228</v>
      </c>
      <c r="D1825" s="7">
        <v>74.0</v>
      </c>
      <c r="E1825" s="8">
        <v>47.0</v>
      </c>
      <c r="F1825" s="7">
        <v>38.0</v>
      </c>
      <c r="G1825" s="14"/>
      <c r="H1825" s="12"/>
      <c r="I1825" s="7" t="s">
        <v>21</v>
      </c>
      <c r="J1825" s="12"/>
      <c r="K1825" s="10"/>
      <c r="L1825" s="10"/>
      <c r="M1825" s="10"/>
      <c r="N1825" s="10"/>
      <c r="O1825" s="16" t="s">
        <v>553</v>
      </c>
      <c r="P1825" s="16" t="s">
        <v>554</v>
      </c>
      <c r="Q1825" s="10"/>
      <c r="R1825" s="10"/>
      <c r="S1825" s="10"/>
      <c r="T1825" s="10"/>
      <c r="U1825" s="10"/>
      <c r="V1825" s="10"/>
      <c r="W1825" s="10"/>
    </row>
    <row r="1826" ht="12.75" customHeight="1">
      <c r="A1826" s="9" t="s">
        <v>397</v>
      </c>
      <c r="B1826" s="7" t="s">
        <v>228</v>
      </c>
      <c r="C1826" s="7" t="s">
        <v>228</v>
      </c>
      <c r="D1826" s="7">
        <v>74.0</v>
      </c>
      <c r="E1826" s="8">
        <v>47.0</v>
      </c>
      <c r="F1826" s="7">
        <v>38.0</v>
      </c>
      <c r="G1826" s="14"/>
      <c r="H1826" s="12"/>
      <c r="I1826" s="7" t="s">
        <v>21</v>
      </c>
      <c r="J1826" s="12"/>
      <c r="K1826" s="10"/>
      <c r="L1826" s="10"/>
      <c r="M1826" s="10"/>
      <c r="N1826" s="10"/>
      <c r="O1826" s="16" t="s">
        <v>348</v>
      </c>
      <c r="P1826" s="16" t="s">
        <v>470</v>
      </c>
      <c r="Q1826" s="10"/>
      <c r="R1826" s="10"/>
      <c r="S1826" s="10"/>
      <c r="T1826" s="10"/>
      <c r="U1826" s="10"/>
      <c r="V1826" s="10"/>
      <c r="W1826" s="10"/>
    </row>
    <row r="1827" ht="12.75" customHeight="1">
      <c r="A1827" s="9" t="s">
        <v>305</v>
      </c>
      <c r="B1827" s="7" t="s">
        <v>228</v>
      </c>
      <c r="C1827" s="7" t="s">
        <v>228</v>
      </c>
      <c r="D1827" s="7">
        <v>74.0</v>
      </c>
      <c r="E1827" s="8">
        <v>475.0</v>
      </c>
      <c r="F1827" s="7">
        <v>42.0</v>
      </c>
      <c r="G1827" s="14"/>
      <c r="H1827" s="12"/>
      <c r="I1827" s="7" t="s">
        <v>21</v>
      </c>
      <c r="J1827" s="12"/>
      <c r="K1827" s="10"/>
      <c r="L1827" s="10"/>
      <c r="M1827" s="10"/>
      <c r="N1827" s="10"/>
      <c r="O1827" s="16" t="s">
        <v>377</v>
      </c>
      <c r="P1827" s="16" t="s">
        <v>551</v>
      </c>
      <c r="Q1827" s="10"/>
      <c r="R1827" s="10"/>
      <c r="S1827" s="10"/>
      <c r="T1827" s="10"/>
      <c r="U1827" s="10"/>
      <c r="V1827" s="10"/>
      <c r="W1827" s="10"/>
    </row>
    <row r="1828" ht="12.75" customHeight="1">
      <c r="A1828" s="9" t="s">
        <v>319</v>
      </c>
      <c r="B1828" s="7" t="s">
        <v>228</v>
      </c>
      <c r="C1828" s="7" t="s">
        <v>228</v>
      </c>
      <c r="D1828" s="7">
        <v>74.0</v>
      </c>
      <c r="E1828" s="8">
        <v>475.0</v>
      </c>
      <c r="F1828" s="7">
        <v>4.0</v>
      </c>
      <c r="G1828" s="14"/>
      <c r="H1828" s="12"/>
      <c r="I1828" s="7" t="s">
        <v>21</v>
      </c>
      <c r="J1828" s="12"/>
      <c r="K1828" s="10"/>
      <c r="L1828" s="10"/>
      <c r="M1828" s="10"/>
      <c r="N1828" s="10"/>
      <c r="O1828" s="16" t="s">
        <v>427</v>
      </c>
      <c r="P1828" s="16" t="s">
        <v>516</v>
      </c>
      <c r="Q1828" s="10"/>
      <c r="R1828" s="10"/>
      <c r="S1828" s="10"/>
      <c r="T1828" s="10"/>
      <c r="U1828" s="10"/>
      <c r="V1828" s="10"/>
      <c r="W1828" s="10"/>
    </row>
    <row r="1829" ht="12.75" customHeight="1">
      <c r="A1829" s="9" t="s">
        <v>319</v>
      </c>
      <c r="B1829" s="7" t="s">
        <v>228</v>
      </c>
      <c r="C1829" s="7" t="s">
        <v>228</v>
      </c>
      <c r="D1829" s="7">
        <v>74.0</v>
      </c>
      <c r="E1829" s="8">
        <v>48.0</v>
      </c>
      <c r="F1829" s="7">
        <v>38.0</v>
      </c>
      <c r="G1829" s="14"/>
      <c r="H1829" s="12"/>
      <c r="I1829" s="7" t="s">
        <v>21</v>
      </c>
      <c r="J1829" s="12"/>
      <c r="K1829" s="10"/>
      <c r="L1829" s="10"/>
      <c r="M1829" s="10"/>
      <c r="N1829" s="10"/>
      <c r="O1829" s="16" t="s">
        <v>555</v>
      </c>
      <c r="P1829" s="16" t="s">
        <v>293</v>
      </c>
      <c r="Q1829" s="10"/>
      <c r="R1829" s="10"/>
      <c r="S1829" s="10"/>
      <c r="T1829" s="10"/>
      <c r="U1829" s="10"/>
      <c r="V1829" s="10"/>
      <c r="W1829" s="10"/>
    </row>
    <row r="1830" ht="12.75" customHeight="1">
      <c r="A1830" s="9" t="s">
        <v>278</v>
      </c>
      <c r="B1830" s="7" t="s">
        <v>228</v>
      </c>
      <c r="C1830" s="7" t="s">
        <v>228</v>
      </c>
      <c r="D1830" s="7">
        <v>74.0</v>
      </c>
      <c r="E1830" s="8">
        <v>48.0</v>
      </c>
      <c r="F1830" s="7">
        <v>38.0</v>
      </c>
      <c r="G1830" s="14"/>
      <c r="H1830" s="12"/>
      <c r="I1830" s="7" t="s">
        <v>21</v>
      </c>
      <c r="J1830" s="12"/>
      <c r="K1830" s="10"/>
      <c r="L1830" s="10"/>
      <c r="M1830" s="10"/>
      <c r="N1830" s="10"/>
      <c r="O1830" s="16" t="s">
        <v>288</v>
      </c>
      <c r="P1830" s="16" t="s">
        <v>311</v>
      </c>
      <c r="Q1830" s="10"/>
      <c r="R1830" s="10"/>
      <c r="S1830" s="10"/>
      <c r="T1830" s="10"/>
      <c r="U1830" s="10"/>
      <c r="V1830" s="10"/>
      <c r="W1830" s="10"/>
    </row>
    <row r="1831" ht="12.75" customHeight="1">
      <c r="A1831" s="9" t="s">
        <v>331</v>
      </c>
      <c r="B1831" s="7" t="s">
        <v>228</v>
      </c>
      <c r="C1831" s="7" t="s">
        <v>228</v>
      </c>
      <c r="D1831" s="7">
        <v>74.0</v>
      </c>
      <c r="E1831" s="8">
        <v>48.0</v>
      </c>
      <c r="F1831" s="7">
        <v>4.0</v>
      </c>
      <c r="G1831" s="14"/>
      <c r="H1831" s="12"/>
      <c r="I1831" s="7" t="s">
        <v>21</v>
      </c>
      <c r="J1831" s="12"/>
      <c r="K1831" s="10"/>
      <c r="L1831" s="10"/>
      <c r="M1831" s="10"/>
      <c r="N1831" s="10"/>
      <c r="O1831" s="16" t="s">
        <v>236</v>
      </c>
      <c r="P1831" s="16" t="s">
        <v>412</v>
      </c>
      <c r="Q1831" s="10"/>
      <c r="R1831" s="10"/>
      <c r="S1831" s="10"/>
      <c r="T1831" s="10"/>
      <c r="U1831" s="10"/>
      <c r="V1831" s="10"/>
      <c r="W1831" s="10"/>
    </row>
    <row r="1832" ht="12.75" customHeight="1">
      <c r="A1832" s="9" t="s">
        <v>299</v>
      </c>
      <c r="B1832" s="7" t="s">
        <v>228</v>
      </c>
      <c r="C1832" s="7" t="s">
        <v>228</v>
      </c>
      <c r="D1832" s="7">
        <v>74.0</v>
      </c>
      <c r="E1832" s="8">
        <v>48.0</v>
      </c>
      <c r="F1832" s="7">
        <v>38.0</v>
      </c>
      <c r="G1832" s="14"/>
      <c r="H1832" s="12"/>
      <c r="I1832" s="7" t="s">
        <v>21</v>
      </c>
      <c r="J1832" s="12"/>
      <c r="K1832" s="10"/>
      <c r="L1832" s="10"/>
      <c r="M1832" s="10"/>
      <c r="N1832" s="10"/>
      <c r="O1832" s="16" t="s">
        <v>251</v>
      </c>
      <c r="P1832" s="16" t="s">
        <v>445</v>
      </c>
      <c r="Q1832" s="10"/>
      <c r="R1832" s="10"/>
      <c r="S1832" s="10"/>
      <c r="T1832" s="10"/>
      <c r="U1832" s="10"/>
      <c r="V1832" s="10"/>
      <c r="W1832" s="10"/>
    </row>
    <row r="1833" ht="12.75" customHeight="1">
      <c r="A1833" s="9" t="s">
        <v>241</v>
      </c>
      <c r="B1833" s="7" t="s">
        <v>228</v>
      </c>
      <c r="C1833" s="7" t="s">
        <v>228</v>
      </c>
      <c r="D1833" s="7">
        <v>74.0</v>
      </c>
      <c r="E1833" s="8">
        <v>48.0</v>
      </c>
      <c r="F1833" s="7">
        <v>38.0</v>
      </c>
      <c r="G1833" s="14"/>
      <c r="H1833" s="12"/>
      <c r="I1833" s="7" t="s">
        <v>21</v>
      </c>
      <c r="J1833" s="12"/>
      <c r="K1833" s="10"/>
      <c r="L1833" s="10"/>
      <c r="M1833" s="10"/>
      <c r="N1833" s="10"/>
      <c r="O1833" s="16" t="s">
        <v>256</v>
      </c>
      <c r="P1833" s="16" t="s">
        <v>309</v>
      </c>
      <c r="Q1833" s="10"/>
      <c r="R1833" s="10"/>
      <c r="S1833" s="10"/>
      <c r="T1833" s="10"/>
      <c r="U1833" s="10"/>
      <c r="V1833" s="10"/>
      <c r="W1833" s="10"/>
    </row>
    <row r="1834" ht="12.75" customHeight="1">
      <c r="A1834" s="9" t="s">
        <v>397</v>
      </c>
      <c r="B1834" s="7" t="s">
        <v>228</v>
      </c>
      <c r="C1834" s="7" t="s">
        <v>228</v>
      </c>
      <c r="D1834" s="7">
        <v>74.0</v>
      </c>
      <c r="E1834" s="8">
        <v>48.0</v>
      </c>
      <c r="F1834" s="7">
        <v>38.0</v>
      </c>
      <c r="G1834" s="14"/>
      <c r="H1834" s="12"/>
      <c r="I1834" s="7" t="s">
        <v>21</v>
      </c>
      <c r="J1834" s="12"/>
      <c r="K1834" s="10"/>
      <c r="L1834" s="10"/>
      <c r="M1834" s="10"/>
      <c r="N1834" s="10"/>
      <c r="O1834" s="16" t="s">
        <v>236</v>
      </c>
      <c r="P1834" s="16" t="s">
        <v>495</v>
      </c>
      <c r="Q1834" s="10"/>
      <c r="R1834" s="10"/>
      <c r="S1834" s="10"/>
      <c r="T1834" s="10"/>
      <c r="U1834" s="10"/>
      <c r="V1834" s="10"/>
      <c r="W1834" s="10"/>
    </row>
    <row r="1835" ht="12.75" customHeight="1">
      <c r="A1835" s="9" t="s">
        <v>520</v>
      </c>
      <c r="B1835" s="7" t="s">
        <v>228</v>
      </c>
      <c r="C1835" s="7" t="s">
        <v>228</v>
      </c>
      <c r="D1835" s="7">
        <v>74.0</v>
      </c>
      <c r="E1835" s="8">
        <v>49.0</v>
      </c>
      <c r="F1835" s="7">
        <v>38.0</v>
      </c>
      <c r="G1835" s="14"/>
      <c r="H1835" s="12"/>
      <c r="I1835" s="7" t="s">
        <v>21</v>
      </c>
      <c r="J1835" s="12"/>
      <c r="K1835" s="10"/>
      <c r="L1835" s="10"/>
      <c r="M1835" s="10"/>
      <c r="N1835" s="10"/>
      <c r="O1835" s="16" t="s">
        <v>288</v>
      </c>
      <c r="P1835" s="16" t="s">
        <v>556</v>
      </c>
      <c r="Q1835" s="10"/>
      <c r="R1835" s="10"/>
      <c r="S1835" s="10"/>
      <c r="T1835" s="10"/>
      <c r="U1835" s="10"/>
      <c r="V1835" s="10"/>
      <c r="W1835" s="10"/>
    </row>
    <row r="1836" ht="12.75" customHeight="1">
      <c r="A1836" s="9" t="s">
        <v>296</v>
      </c>
      <c r="B1836" s="7" t="s">
        <v>228</v>
      </c>
      <c r="C1836" s="7" t="s">
        <v>228</v>
      </c>
      <c r="D1836" s="7">
        <v>74.0</v>
      </c>
      <c r="E1836" s="8">
        <v>49.0</v>
      </c>
      <c r="F1836" s="7">
        <v>38.0</v>
      </c>
      <c r="G1836" s="14"/>
      <c r="H1836" s="12"/>
      <c r="I1836" s="7" t="s">
        <v>21</v>
      </c>
      <c r="J1836" s="12"/>
      <c r="K1836" s="10"/>
      <c r="L1836" s="10"/>
      <c r="M1836" s="10"/>
      <c r="N1836" s="10"/>
      <c r="O1836" s="16" t="s">
        <v>322</v>
      </c>
      <c r="P1836" s="16" t="s">
        <v>557</v>
      </c>
      <c r="Q1836" s="10"/>
      <c r="R1836" s="10"/>
      <c r="S1836" s="10"/>
      <c r="T1836" s="10"/>
      <c r="U1836" s="10"/>
      <c r="V1836" s="10"/>
      <c r="W1836" s="10"/>
    </row>
    <row r="1837" ht="12.75" customHeight="1">
      <c r="A1837" s="9" t="s">
        <v>326</v>
      </c>
      <c r="B1837" s="7" t="s">
        <v>228</v>
      </c>
      <c r="C1837" s="7" t="s">
        <v>228</v>
      </c>
      <c r="D1837" s="7">
        <v>74.0</v>
      </c>
      <c r="E1837" s="8">
        <v>49.0</v>
      </c>
      <c r="F1837" s="7">
        <v>38.0</v>
      </c>
      <c r="G1837" s="14"/>
      <c r="H1837" s="12"/>
      <c r="I1837" s="7" t="s">
        <v>21</v>
      </c>
      <c r="J1837" s="12"/>
      <c r="K1837" s="10"/>
      <c r="L1837" s="10"/>
      <c r="M1837" s="10"/>
      <c r="N1837" s="10"/>
      <c r="O1837" s="16" t="s">
        <v>247</v>
      </c>
      <c r="P1837" s="16" t="s">
        <v>344</v>
      </c>
      <c r="Q1837" s="10"/>
      <c r="R1837" s="10"/>
      <c r="S1837" s="10"/>
      <c r="T1837" s="10"/>
      <c r="U1837" s="10"/>
      <c r="V1837" s="10"/>
      <c r="W1837" s="10"/>
    </row>
    <row r="1838" ht="12.75" customHeight="1">
      <c r="A1838" s="9" t="s">
        <v>358</v>
      </c>
      <c r="B1838" s="7" t="s">
        <v>228</v>
      </c>
      <c r="C1838" s="7" t="s">
        <v>228</v>
      </c>
      <c r="D1838" s="7">
        <v>74.0</v>
      </c>
      <c r="E1838" s="8">
        <v>5.0</v>
      </c>
      <c r="F1838" s="7">
        <v>39.0</v>
      </c>
      <c r="G1838" s="14"/>
      <c r="H1838" s="12"/>
      <c r="I1838" s="7" t="s">
        <v>21</v>
      </c>
      <c r="J1838" s="12"/>
      <c r="K1838" s="10"/>
      <c r="L1838" s="10"/>
      <c r="M1838" s="10"/>
      <c r="N1838" s="10"/>
      <c r="O1838" s="16" t="s">
        <v>503</v>
      </c>
      <c r="P1838" s="16" t="s">
        <v>558</v>
      </c>
      <c r="Q1838" s="10"/>
      <c r="R1838" s="10"/>
      <c r="S1838" s="10"/>
      <c r="T1838" s="10"/>
      <c r="U1838" s="10"/>
      <c r="V1838" s="10"/>
      <c r="W1838" s="10"/>
    </row>
    <row r="1839" ht="12.75" customHeight="1">
      <c r="A1839" s="9" t="s">
        <v>326</v>
      </c>
      <c r="B1839" s="7" t="s">
        <v>228</v>
      </c>
      <c r="C1839" s="7" t="s">
        <v>228</v>
      </c>
      <c r="D1839" s="7">
        <v>75.0</v>
      </c>
      <c r="E1839" s="8">
        <v>36.0</v>
      </c>
      <c r="F1839" s="7">
        <v>36.0</v>
      </c>
      <c r="G1839" s="14"/>
      <c r="H1839" s="12"/>
      <c r="I1839" s="7" t="s">
        <v>21</v>
      </c>
      <c r="J1839" s="12"/>
      <c r="K1839" s="10"/>
      <c r="L1839" s="10"/>
      <c r="M1839" s="10"/>
      <c r="N1839" s="10"/>
      <c r="O1839" s="16" t="s">
        <v>236</v>
      </c>
      <c r="P1839" s="16" t="s">
        <v>344</v>
      </c>
      <c r="Q1839" s="10"/>
      <c r="R1839" s="10"/>
      <c r="S1839" s="10"/>
      <c r="T1839" s="10"/>
      <c r="U1839" s="10"/>
      <c r="V1839" s="10"/>
      <c r="W1839" s="10"/>
    </row>
    <row r="1840" ht="12.75" customHeight="1">
      <c r="A1840" s="9" t="s">
        <v>278</v>
      </c>
      <c r="B1840" s="7" t="s">
        <v>228</v>
      </c>
      <c r="C1840" s="7" t="s">
        <v>228</v>
      </c>
      <c r="D1840" s="7">
        <v>75.0</v>
      </c>
      <c r="E1840" s="8">
        <v>365.0</v>
      </c>
      <c r="F1840" s="7">
        <v>34.0</v>
      </c>
      <c r="G1840" s="14"/>
      <c r="H1840" s="12"/>
      <c r="I1840" s="7" t="s">
        <v>21</v>
      </c>
      <c r="J1840" s="12"/>
      <c r="K1840" s="10"/>
      <c r="L1840" s="10"/>
      <c r="M1840" s="10"/>
      <c r="N1840" s="10"/>
      <c r="O1840" s="16" t="s">
        <v>369</v>
      </c>
      <c r="P1840" s="16" t="s">
        <v>559</v>
      </c>
      <c r="Q1840" s="10"/>
      <c r="R1840" s="10"/>
      <c r="S1840" s="10"/>
      <c r="T1840" s="10"/>
      <c r="U1840" s="10"/>
      <c r="V1840" s="10"/>
      <c r="W1840" s="10"/>
    </row>
    <row r="1841" ht="12.75" customHeight="1">
      <c r="A1841" s="9" t="s">
        <v>326</v>
      </c>
      <c r="B1841" s="7" t="s">
        <v>228</v>
      </c>
      <c r="C1841" s="7" t="s">
        <v>228</v>
      </c>
      <c r="D1841" s="7">
        <v>75.0</v>
      </c>
      <c r="E1841" s="8">
        <v>385.0</v>
      </c>
      <c r="F1841" s="7">
        <v>34.0</v>
      </c>
      <c r="G1841" s="14"/>
      <c r="H1841" s="12"/>
      <c r="I1841" s="7" t="s">
        <v>21</v>
      </c>
      <c r="J1841" s="12"/>
      <c r="K1841" s="10"/>
      <c r="L1841" s="10"/>
      <c r="M1841" s="10"/>
      <c r="N1841" s="10"/>
      <c r="O1841" s="16" t="s">
        <v>301</v>
      </c>
      <c r="P1841" s="16" t="s">
        <v>439</v>
      </c>
      <c r="Q1841" s="10"/>
      <c r="R1841" s="10"/>
      <c r="S1841" s="10"/>
      <c r="T1841" s="10"/>
      <c r="U1841" s="10"/>
      <c r="V1841" s="10"/>
      <c r="W1841" s="10"/>
    </row>
    <row r="1842" ht="12.75" customHeight="1">
      <c r="A1842" s="9" t="s">
        <v>243</v>
      </c>
      <c r="B1842" s="7" t="s">
        <v>228</v>
      </c>
      <c r="C1842" s="7" t="s">
        <v>228</v>
      </c>
      <c r="D1842" s="7">
        <v>75.0</v>
      </c>
      <c r="E1842" s="8">
        <v>4.0</v>
      </c>
      <c r="F1842" s="7">
        <v>36.0</v>
      </c>
      <c r="G1842" s="14"/>
      <c r="H1842" s="12"/>
      <c r="I1842" s="7" t="s">
        <v>21</v>
      </c>
      <c r="J1842" s="12"/>
      <c r="K1842" s="10"/>
      <c r="L1842" s="10"/>
      <c r="M1842" s="10"/>
      <c r="N1842" s="10"/>
      <c r="O1842" s="16" t="s">
        <v>236</v>
      </c>
      <c r="P1842" s="16" t="s">
        <v>344</v>
      </c>
      <c r="Q1842" s="10"/>
      <c r="R1842" s="10"/>
      <c r="S1842" s="10"/>
      <c r="T1842" s="10"/>
      <c r="U1842" s="10"/>
      <c r="V1842" s="10"/>
      <c r="W1842" s="10"/>
    </row>
    <row r="1843" ht="12.75" customHeight="1">
      <c r="A1843" s="9" t="s">
        <v>243</v>
      </c>
      <c r="B1843" s="7" t="s">
        <v>228</v>
      </c>
      <c r="C1843" s="7" t="s">
        <v>228</v>
      </c>
      <c r="D1843" s="7">
        <v>75.0</v>
      </c>
      <c r="E1843" s="8">
        <v>4.0</v>
      </c>
      <c r="F1843" s="7">
        <v>36.0</v>
      </c>
      <c r="G1843" s="14"/>
      <c r="H1843" s="12"/>
      <c r="I1843" s="7" t="s">
        <v>21</v>
      </c>
      <c r="J1843" s="12"/>
      <c r="K1843" s="10"/>
      <c r="L1843" s="10"/>
      <c r="M1843" s="10"/>
      <c r="N1843" s="10"/>
      <c r="O1843" s="16" t="s">
        <v>230</v>
      </c>
      <c r="P1843" s="16" t="s">
        <v>504</v>
      </c>
      <c r="Q1843" s="10"/>
      <c r="R1843" s="10"/>
      <c r="S1843" s="10"/>
      <c r="T1843" s="10"/>
      <c r="U1843" s="10"/>
      <c r="V1843" s="10"/>
      <c r="W1843" s="10"/>
    </row>
    <row r="1844" ht="12.75" customHeight="1">
      <c r="A1844" s="9" t="s">
        <v>305</v>
      </c>
      <c r="B1844" s="7" t="s">
        <v>228</v>
      </c>
      <c r="C1844" s="7" t="s">
        <v>228</v>
      </c>
      <c r="D1844" s="7">
        <v>75.0</v>
      </c>
      <c r="E1844" s="8">
        <v>41.0</v>
      </c>
      <c r="F1844" s="7">
        <v>39.0</v>
      </c>
      <c r="G1844" s="14"/>
      <c r="H1844" s="12"/>
      <c r="I1844" s="7" t="s">
        <v>21</v>
      </c>
      <c r="J1844" s="12"/>
      <c r="K1844" s="10"/>
      <c r="L1844" s="10"/>
      <c r="M1844" s="10"/>
      <c r="N1844" s="10"/>
      <c r="O1844" s="16" t="s">
        <v>233</v>
      </c>
      <c r="P1844" s="16" t="s">
        <v>366</v>
      </c>
      <c r="Q1844" s="10"/>
      <c r="R1844" s="10"/>
      <c r="S1844" s="10"/>
      <c r="T1844" s="10"/>
      <c r="U1844" s="10"/>
      <c r="V1844" s="10"/>
      <c r="W1844" s="10"/>
    </row>
    <row r="1845" ht="12.75" customHeight="1">
      <c r="A1845" s="9" t="s">
        <v>259</v>
      </c>
      <c r="B1845" s="7" t="s">
        <v>228</v>
      </c>
      <c r="C1845" s="7" t="s">
        <v>228</v>
      </c>
      <c r="D1845" s="7">
        <v>75.0</v>
      </c>
      <c r="E1845" s="8">
        <v>41.0</v>
      </c>
      <c r="F1845" s="7">
        <v>38.0</v>
      </c>
      <c r="G1845" s="14"/>
      <c r="H1845" s="12"/>
      <c r="I1845" s="7" t="s">
        <v>21</v>
      </c>
      <c r="J1845" s="12"/>
      <c r="K1845" s="10"/>
      <c r="L1845" s="10"/>
      <c r="M1845" s="10"/>
      <c r="N1845" s="10"/>
      <c r="O1845" s="16" t="s">
        <v>560</v>
      </c>
      <c r="P1845" s="16" t="s">
        <v>357</v>
      </c>
      <c r="Q1845" s="10"/>
      <c r="R1845" s="10"/>
      <c r="S1845" s="10"/>
      <c r="T1845" s="10"/>
      <c r="U1845" s="10"/>
      <c r="V1845" s="10"/>
      <c r="W1845" s="10"/>
    </row>
    <row r="1846" ht="12.75" customHeight="1">
      <c r="A1846" s="9" t="s">
        <v>296</v>
      </c>
      <c r="B1846" s="7" t="s">
        <v>228</v>
      </c>
      <c r="C1846" s="7" t="s">
        <v>228</v>
      </c>
      <c r="D1846" s="7">
        <v>75.0</v>
      </c>
      <c r="E1846" s="8">
        <v>41.0</v>
      </c>
      <c r="F1846" s="7">
        <v>36.0</v>
      </c>
      <c r="G1846" s="14"/>
      <c r="H1846" s="12"/>
      <c r="I1846" s="7" t="s">
        <v>21</v>
      </c>
      <c r="J1846" s="12"/>
      <c r="K1846" s="10"/>
      <c r="L1846" s="10"/>
      <c r="M1846" s="10"/>
      <c r="N1846" s="10"/>
      <c r="O1846" s="16" t="s">
        <v>561</v>
      </c>
      <c r="P1846" s="16" t="s">
        <v>562</v>
      </c>
      <c r="Q1846" s="10"/>
      <c r="R1846" s="10"/>
      <c r="S1846" s="10"/>
      <c r="T1846" s="10"/>
      <c r="U1846" s="10"/>
      <c r="V1846" s="10"/>
      <c r="W1846" s="10"/>
    </row>
    <row r="1847" ht="12.75" customHeight="1">
      <c r="A1847" s="9" t="s">
        <v>358</v>
      </c>
      <c r="B1847" s="7" t="s">
        <v>228</v>
      </c>
      <c r="C1847" s="7" t="s">
        <v>228</v>
      </c>
      <c r="D1847" s="7">
        <v>75.0</v>
      </c>
      <c r="E1847" s="8">
        <v>42.0</v>
      </c>
      <c r="F1847" s="7">
        <v>39.0</v>
      </c>
      <c r="G1847" s="14"/>
      <c r="H1847" s="12"/>
      <c r="I1847" s="7" t="s">
        <v>21</v>
      </c>
      <c r="J1847" s="12"/>
      <c r="K1847" s="10"/>
      <c r="L1847" s="10"/>
      <c r="M1847" s="10"/>
      <c r="N1847" s="10"/>
      <c r="O1847" s="16" t="s">
        <v>563</v>
      </c>
      <c r="P1847" s="16" t="s">
        <v>402</v>
      </c>
      <c r="Q1847" s="10"/>
      <c r="R1847" s="10"/>
      <c r="S1847" s="10"/>
      <c r="T1847" s="10"/>
      <c r="U1847" s="10"/>
      <c r="V1847" s="10"/>
      <c r="W1847" s="10"/>
    </row>
    <row r="1848" ht="12.75" customHeight="1">
      <c r="A1848" s="9" t="s">
        <v>345</v>
      </c>
      <c r="B1848" s="7" t="s">
        <v>228</v>
      </c>
      <c r="C1848" s="7" t="s">
        <v>228</v>
      </c>
      <c r="D1848" s="7">
        <v>75.0</v>
      </c>
      <c r="E1848" s="8">
        <v>42.0</v>
      </c>
      <c r="F1848" s="7">
        <v>38.0</v>
      </c>
      <c r="G1848" s="14"/>
      <c r="H1848" s="12"/>
      <c r="I1848" s="7" t="s">
        <v>21</v>
      </c>
      <c r="J1848" s="12"/>
      <c r="K1848" s="10"/>
      <c r="L1848" s="10"/>
      <c r="M1848" s="10"/>
      <c r="N1848" s="10"/>
      <c r="O1848" s="16" t="s">
        <v>353</v>
      </c>
      <c r="P1848" s="16" t="s">
        <v>564</v>
      </c>
      <c r="Q1848" s="10"/>
      <c r="R1848" s="10"/>
      <c r="S1848" s="10"/>
      <c r="T1848" s="10"/>
      <c r="U1848" s="10"/>
      <c r="V1848" s="10"/>
      <c r="W1848" s="10"/>
    </row>
    <row r="1849" ht="12.75" customHeight="1">
      <c r="A1849" s="9" t="s">
        <v>310</v>
      </c>
      <c r="B1849" s="7" t="s">
        <v>228</v>
      </c>
      <c r="C1849" s="7" t="s">
        <v>228</v>
      </c>
      <c r="D1849" s="7">
        <v>75.0</v>
      </c>
      <c r="E1849" s="8">
        <v>43.0</v>
      </c>
      <c r="F1849" s="7">
        <v>36.0</v>
      </c>
      <c r="G1849" s="14"/>
      <c r="H1849" s="12"/>
      <c r="I1849" s="7" t="s">
        <v>21</v>
      </c>
      <c r="J1849" s="12"/>
      <c r="K1849" s="10"/>
      <c r="L1849" s="10"/>
      <c r="M1849" s="10"/>
      <c r="N1849" s="10"/>
      <c r="O1849" s="16" t="s">
        <v>565</v>
      </c>
      <c r="P1849" s="16" t="s">
        <v>277</v>
      </c>
      <c r="Q1849" s="10"/>
      <c r="R1849" s="10"/>
      <c r="S1849" s="10"/>
      <c r="T1849" s="10"/>
      <c r="U1849" s="10"/>
      <c r="V1849" s="10"/>
      <c r="W1849" s="10"/>
    </row>
    <row r="1850" ht="12.75" customHeight="1">
      <c r="A1850" s="9" t="s">
        <v>520</v>
      </c>
      <c r="B1850" s="7" t="s">
        <v>228</v>
      </c>
      <c r="C1850" s="7" t="s">
        <v>228</v>
      </c>
      <c r="D1850" s="7">
        <v>75.0</v>
      </c>
      <c r="E1850" s="8">
        <v>43.0</v>
      </c>
      <c r="F1850" s="7">
        <v>38.0</v>
      </c>
      <c r="G1850" s="14"/>
      <c r="H1850" s="12"/>
      <c r="I1850" s="7" t="s">
        <v>21</v>
      </c>
      <c r="J1850" s="12"/>
      <c r="K1850" s="10"/>
      <c r="L1850" s="10"/>
      <c r="M1850" s="10"/>
      <c r="N1850" s="10"/>
      <c r="O1850" s="16" t="s">
        <v>230</v>
      </c>
      <c r="P1850" s="16" t="s">
        <v>566</v>
      </c>
      <c r="Q1850" s="10"/>
      <c r="R1850" s="10"/>
      <c r="S1850" s="10"/>
      <c r="T1850" s="10"/>
      <c r="U1850" s="10"/>
      <c r="V1850" s="10"/>
      <c r="W1850" s="10"/>
    </row>
    <row r="1851" ht="12.75" customHeight="1">
      <c r="A1851" s="9" t="s">
        <v>397</v>
      </c>
      <c r="B1851" s="7" t="s">
        <v>228</v>
      </c>
      <c r="C1851" s="7" t="s">
        <v>228</v>
      </c>
      <c r="D1851" s="7">
        <v>75.0</v>
      </c>
      <c r="E1851" s="8">
        <v>43.0</v>
      </c>
      <c r="F1851" s="7">
        <v>38.0</v>
      </c>
      <c r="G1851" s="14"/>
      <c r="H1851" s="12"/>
      <c r="I1851" s="7" t="s">
        <v>21</v>
      </c>
      <c r="J1851" s="12"/>
      <c r="K1851" s="10"/>
      <c r="L1851" s="10"/>
      <c r="M1851" s="10"/>
      <c r="N1851" s="10"/>
      <c r="O1851" s="16" t="s">
        <v>418</v>
      </c>
      <c r="P1851" s="16" t="s">
        <v>402</v>
      </c>
      <c r="Q1851" s="10"/>
      <c r="R1851" s="10"/>
      <c r="S1851" s="10"/>
      <c r="T1851" s="10"/>
      <c r="U1851" s="10"/>
      <c r="V1851" s="10"/>
      <c r="W1851" s="10"/>
    </row>
    <row r="1852" ht="12.75" customHeight="1">
      <c r="A1852" s="9" t="s">
        <v>238</v>
      </c>
      <c r="B1852" s="7" t="s">
        <v>228</v>
      </c>
      <c r="C1852" s="7" t="s">
        <v>228</v>
      </c>
      <c r="D1852" s="7">
        <v>75.0</v>
      </c>
      <c r="E1852" s="8">
        <v>44.0</v>
      </c>
      <c r="F1852" s="7">
        <v>38.0</v>
      </c>
      <c r="G1852" s="14"/>
      <c r="H1852" s="12"/>
      <c r="I1852" s="7" t="s">
        <v>21</v>
      </c>
      <c r="J1852" s="12"/>
      <c r="K1852" s="10"/>
      <c r="L1852" s="10"/>
      <c r="M1852" s="10"/>
      <c r="N1852" s="10"/>
      <c r="O1852" s="16" t="s">
        <v>491</v>
      </c>
      <c r="P1852" s="16" t="s">
        <v>402</v>
      </c>
      <c r="Q1852" s="10"/>
      <c r="R1852" s="10"/>
      <c r="S1852" s="10"/>
      <c r="T1852" s="10"/>
      <c r="U1852" s="10"/>
      <c r="V1852" s="10"/>
      <c r="W1852" s="10"/>
    </row>
    <row r="1853" ht="12.75" customHeight="1">
      <c r="A1853" s="9" t="s">
        <v>521</v>
      </c>
      <c r="B1853" s="7" t="s">
        <v>228</v>
      </c>
      <c r="C1853" s="7" t="s">
        <v>228</v>
      </c>
      <c r="D1853" s="7">
        <v>75.0</v>
      </c>
      <c r="E1853" s="8">
        <v>44.0</v>
      </c>
      <c r="F1853" s="7">
        <v>39.0</v>
      </c>
      <c r="G1853" s="14"/>
      <c r="H1853" s="12"/>
      <c r="I1853" s="7" t="s">
        <v>21</v>
      </c>
      <c r="J1853" s="12"/>
      <c r="K1853" s="10"/>
      <c r="L1853" s="10"/>
      <c r="M1853" s="10"/>
      <c r="N1853" s="10"/>
      <c r="O1853" s="16" t="s">
        <v>547</v>
      </c>
      <c r="P1853" s="16" t="s">
        <v>344</v>
      </c>
      <c r="Q1853" s="10"/>
      <c r="R1853" s="10"/>
      <c r="S1853" s="10"/>
      <c r="T1853" s="10"/>
      <c r="U1853" s="10"/>
      <c r="V1853" s="10"/>
      <c r="W1853" s="10"/>
    </row>
    <row r="1854" ht="12.75" customHeight="1">
      <c r="A1854" s="9" t="s">
        <v>319</v>
      </c>
      <c r="B1854" s="7" t="s">
        <v>228</v>
      </c>
      <c r="C1854" s="7" t="s">
        <v>228</v>
      </c>
      <c r="D1854" s="7">
        <v>75.0</v>
      </c>
      <c r="E1854" s="8">
        <v>44.0</v>
      </c>
      <c r="F1854" s="7">
        <v>38.0</v>
      </c>
      <c r="G1854" s="14"/>
      <c r="H1854" s="12"/>
      <c r="I1854" s="7" t="s">
        <v>21</v>
      </c>
      <c r="J1854" s="12"/>
      <c r="K1854" s="10"/>
      <c r="L1854" s="10"/>
      <c r="M1854" s="10"/>
      <c r="N1854" s="10"/>
      <c r="O1854" s="16" t="s">
        <v>301</v>
      </c>
      <c r="P1854" s="16" t="s">
        <v>439</v>
      </c>
      <c r="Q1854" s="10"/>
      <c r="R1854" s="10"/>
      <c r="S1854" s="10"/>
      <c r="T1854" s="10"/>
      <c r="U1854" s="10"/>
      <c r="V1854" s="10"/>
      <c r="W1854" s="10"/>
    </row>
    <row r="1855" ht="12.75" customHeight="1">
      <c r="A1855" s="9" t="s">
        <v>331</v>
      </c>
      <c r="B1855" s="7" t="s">
        <v>228</v>
      </c>
      <c r="C1855" s="7" t="s">
        <v>228</v>
      </c>
      <c r="D1855" s="7">
        <v>75.0</v>
      </c>
      <c r="E1855" s="8">
        <v>44.0</v>
      </c>
      <c r="F1855" s="7">
        <v>38.0</v>
      </c>
      <c r="G1855" s="14"/>
      <c r="H1855" s="12"/>
      <c r="I1855" s="7" t="s">
        <v>21</v>
      </c>
      <c r="J1855" s="12"/>
      <c r="K1855" s="10"/>
      <c r="L1855" s="10"/>
      <c r="M1855" s="10"/>
      <c r="N1855" s="10"/>
      <c r="O1855" s="16" t="s">
        <v>301</v>
      </c>
      <c r="P1855" s="16" t="s">
        <v>439</v>
      </c>
      <c r="Q1855" s="10"/>
      <c r="R1855" s="10"/>
      <c r="S1855" s="10"/>
      <c r="T1855" s="10"/>
      <c r="U1855" s="10"/>
      <c r="V1855" s="10"/>
      <c r="W1855" s="10"/>
    </row>
    <row r="1856" ht="12.75" customHeight="1">
      <c r="A1856" s="9" t="s">
        <v>303</v>
      </c>
      <c r="B1856" s="7" t="s">
        <v>228</v>
      </c>
      <c r="C1856" s="7" t="s">
        <v>228</v>
      </c>
      <c r="D1856" s="7">
        <v>75.0</v>
      </c>
      <c r="E1856" s="8">
        <v>44.0</v>
      </c>
      <c r="F1856" s="7">
        <v>38.0</v>
      </c>
      <c r="G1856" s="14"/>
      <c r="H1856" s="12"/>
      <c r="I1856" s="7" t="s">
        <v>21</v>
      </c>
      <c r="J1856" s="12"/>
      <c r="K1856" s="10"/>
      <c r="L1856" s="10"/>
      <c r="M1856" s="10"/>
      <c r="N1856" s="10"/>
      <c r="O1856" s="16" t="s">
        <v>233</v>
      </c>
      <c r="P1856" s="16" t="s">
        <v>366</v>
      </c>
      <c r="Q1856" s="10"/>
      <c r="R1856" s="10"/>
      <c r="S1856" s="10"/>
      <c r="T1856" s="10"/>
      <c r="U1856" s="10"/>
      <c r="V1856" s="10"/>
      <c r="W1856" s="10"/>
    </row>
    <row r="1857" ht="12.75" customHeight="1">
      <c r="A1857" s="9" t="s">
        <v>238</v>
      </c>
      <c r="B1857" s="7" t="s">
        <v>228</v>
      </c>
      <c r="C1857" s="7" t="s">
        <v>228</v>
      </c>
      <c r="D1857" s="7">
        <v>75.0</v>
      </c>
      <c r="E1857" s="8">
        <v>45.0</v>
      </c>
      <c r="F1857" s="7">
        <v>38.0</v>
      </c>
      <c r="G1857" s="14"/>
      <c r="H1857" s="12"/>
      <c r="I1857" s="7" t="s">
        <v>21</v>
      </c>
      <c r="J1857" s="12"/>
      <c r="K1857" s="10"/>
      <c r="L1857" s="10"/>
      <c r="M1857" s="10"/>
      <c r="N1857" s="10"/>
      <c r="O1857" s="16" t="s">
        <v>547</v>
      </c>
      <c r="P1857" s="16" t="s">
        <v>567</v>
      </c>
      <c r="Q1857" s="10"/>
      <c r="R1857" s="10"/>
      <c r="S1857" s="10"/>
      <c r="T1857" s="10"/>
      <c r="U1857" s="10"/>
      <c r="V1857" s="10"/>
      <c r="W1857" s="10"/>
    </row>
    <row r="1858" ht="12.75" customHeight="1">
      <c r="A1858" s="9" t="s">
        <v>286</v>
      </c>
      <c r="B1858" s="7" t="s">
        <v>228</v>
      </c>
      <c r="C1858" s="7" t="s">
        <v>228</v>
      </c>
      <c r="D1858" s="7">
        <v>75.0</v>
      </c>
      <c r="E1858" s="8">
        <v>45.0</v>
      </c>
      <c r="F1858" s="7">
        <v>39.0</v>
      </c>
      <c r="G1858" s="14"/>
      <c r="H1858" s="12"/>
      <c r="I1858" s="7" t="s">
        <v>21</v>
      </c>
      <c r="J1858" s="12"/>
      <c r="K1858" s="10"/>
      <c r="L1858" s="10"/>
      <c r="M1858" s="10"/>
      <c r="N1858" s="10"/>
      <c r="O1858" s="16" t="s">
        <v>249</v>
      </c>
      <c r="P1858" s="16" t="s">
        <v>250</v>
      </c>
      <c r="Q1858" s="10"/>
      <c r="R1858" s="10"/>
      <c r="S1858" s="10"/>
      <c r="T1858" s="10"/>
      <c r="U1858" s="10"/>
      <c r="V1858" s="10"/>
      <c r="W1858" s="10"/>
    </row>
    <row r="1859" ht="12.75" customHeight="1">
      <c r="A1859" s="9" t="s">
        <v>259</v>
      </c>
      <c r="B1859" s="7" t="s">
        <v>228</v>
      </c>
      <c r="C1859" s="7" t="s">
        <v>228</v>
      </c>
      <c r="D1859" s="7">
        <v>75.0</v>
      </c>
      <c r="E1859" s="8">
        <v>45.0</v>
      </c>
      <c r="F1859" s="7">
        <v>38.0</v>
      </c>
      <c r="G1859" s="14"/>
      <c r="H1859" s="12"/>
      <c r="I1859" s="7" t="s">
        <v>21</v>
      </c>
      <c r="J1859" s="12"/>
      <c r="K1859" s="10"/>
      <c r="L1859" s="10"/>
      <c r="M1859" s="10"/>
      <c r="N1859" s="10"/>
      <c r="O1859" s="16" t="s">
        <v>236</v>
      </c>
      <c r="P1859" s="16" t="s">
        <v>237</v>
      </c>
      <c r="Q1859" s="10"/>
      <c r="R1859" s="10"/>
      <c r="S1859" s="10"/>
      <c r="T1859" s="10"/>
      <c r="U1859" s="10"/>
      <c r="V1859" s="10"/>
      <c r="W1859" s="10"/>
    </row>
    <row r="1860" ht="12.75" customHeight="1">
      <c r="A1860" s="9" t="s">
        <v>253</v>
      </c>
      <c r="B1860" s="7" t="s">
        <v>228</v>
      </c>
      <c r="C1860" s="7" t="s">
        <v>228</v>
      </c>
      <c r="D1860" s="7">
        <v>75.0</v>
      </c>
      <c r="E1860" s="8">
        <v>45.0</v>
      </c>
      <c r="F1860" s="7">
        <v>39.0</v>
      </c>
      <c r="G1860" s="14"/>
      <c r="H1860" s="12"/>
      <c r="I1860" s="7" t="s">
        <v>21</v>
      </c>
      <c r="J1860" s="12"/>
      <c r="K1860" s="10"/>
      <c r="L1860" s="10"/>
      <c r="M1860" s="10"/>
      <c r="N1860" s="10"/>
      <c r="O1860" s="16" t="s">
        <v>427</v>
      </c>
      <c r="P1860" s="16" t="s">
        <v>485</v>
      </c>
      <c r="Q1860" s="10"/>
      <c r="R1860" s="10"/>
      <c r="S1860" s="10"/>
      <c r="T1860" s="10"/>
      <c r="U1860" s="10"/>
      <c r="V1860" s="10"/>
      <c r="W1860" s="10"/>
    </row>
    <row r="1861" ht="12.75" customHeight="1">
      <c r="A1861" s="9" t="s">
        <v>253</v>
      </c>
      <c r="B1861" s="7" t="s">
        <v>228</v>
      </c>
      <c r="C1861" s="7" t="s">
        <v>228</v>
      </c>
      <c r="D1861" s="7">
        <v>75.0</v>
      </c>
      <c r="E1861" s="8">
        <v>45.0</v>
      </c>
      <c r="F1861" s="7">
        <v>37.0</v>
      </c>
      <c r="G1861" s="14"/>
      <c r="H1861" s="12"/>
      <c r="I1861" s="7" t="s">
        <v>21</v>
      </c>
      <c r="J1861" s="12"/>
      <c r="K1861" s="10"/>
      <c r="L1861" s="10"/>
      <c r="M1861" s="10"/>
      <c r="N1861" s="10"/>
      <c r="O1861" s="16" t="s">
        <v>322</v>
      </c>
      <c r="P1861" s="16" t="s">
        <v>508</v>
      </c>
      <c r="Q1861" s="10"/>
      <c r="R1861" s="10"/>
      <c r="S1861" s="10"/>
      <c r="T1861" s="10"/>
      <c r="U1861" s="10"/>
      <c r="V1861" s="10"/>
      <c r="W1861" s="10"/>
    </row>
    <row r="1862" ht="12.75" customHeight="1">
      <c r="A1862" s="9" t="s">
        <v>386</v>
      </c>
      <c r="B1862" s="7" t="s">
        <v>228</v>
      </c>
      <c r="C1862" s="7" t="s">
        <v>228</v>
      </c>
      <c r="D1862" s="7">
        <v>75.0</v>
      </c>
      <c r="E1862" s="8">
        <v>45.0</v>
      </c>
      <c r="F1862" s="7">
        <v>38.0</v>
      </c>
      <c r="G1862" s="14"/>
      <c r="H1862" s="12"/>
      <c r="I1862" s="7" t="s">
        <v>21</v>
      </c>
      <c r="J1862" s="12"/>
      <c r="K1862" s="10"/>
      <c r="L1862" s="10"/>
      <c r="M1862" s="10"/>
      <c r="N1862" s="10"/>
      <c r="O1862" s="16" t="s">
        <v>262</v>
      </c>
      <c r="P1862" s="16" t="s">
        <v>378</v>
      </c>
      <c r="Q1862" s="10"/>
      <c r="R1862" s="10"/>
      <c r="S1862" s="10"/>
      <c r="T1862" s="10"/>
      <c r="U1862" s="10"/>
      <c r="V1862" s="10"/>
      <c r="W1862" s="10"/>
    </row>
    <row r="1863" ht="12.75" customHeight="1">
      <c r="A1863" s="9" t="s">
        <v>326</v>
      </c>
      <c r="B1863" s="7" t="s">
        <v>228</v>
      </c>
      <c r="C1863" s="7" t="s">
        <v>228</v>
      </c>
      <c r="D1863" s="7">
        <v>75.0</v>
      </c>
      <c r="E1863" s="8">
        <v>45.0</v>
      </c>
      <c r="F1863" s="7">
        <v>39.0</v>
      </c>
      <c r="G1863" s="14"/>
      <c r="H1863" s="12"/>
      <c r="I1863" s="7" t="s">
        <v>21</v>
      </c>
      <c r="J1863" s="12"/>
      <c r="K1863" s="10"/>
      <c r="L1863" s="10"/>
      <c r="M1863" s="10"/>
      <c r="N1863" s="10"/>
      <c r="O1863" s="16" t="s">
        <v>230</v>
      </c>
      <c r="P1863" s="16" t="s">
        <v>383</v>
      </c>
      <c r="Q1863" s="10"/>
      <c r="R1863" s="10"/>
      <c r="S1863" s="10"/>
      <c r="T1863" s="10"/>
      <c r="U1863" s="10"/>
      <c r="V1863" s="10"/>
      <c r="W1863" s="10"/>
    </row>
    <row r="1864" ht="12.75" customHeight="1">
      <c r="A1864" s="9" t="s">
        <v>341</v>
      </c>
      <c r="B1864" s="7" t="s">
        <v>228</v>
      </c>
      <c r="C1864" s="7" t="s">
        <v>228</v>
      </c>
      <c r="D1864" s="7">
        <v>75.0</v>
      </c>
      <c r="E1864" s="8">
        <v>45.0</v>
      </c>
      <c r="F1864" s="7">
        <v>38.0</v>
      </c>
      <c r="G1864" s="14"/>
      <c r="H1864" s="12"/>
      <c r="I1864" s="7" t="s">
        <v>21</v>
      </c>
      <c r="J1864" s="12"/>
      <c r="K1864" s="10"/>
      <c r="L1864" s="10"/>
      <c r="M1864" s="10"/>
      <c r="N1864" s="10"/>
      <c r="O1864" s="16" t="s">
        <v>547</v>
      </c>
      <c r="P1864" s="16" t="s">
        <v>344</v>
      </c>
      <c r="Q1864" s="10"/>
      <c r="R1864" s="10"/>
      <c r="S1864" s="10"/>
      <c r="T1864" s="10"/>
      <c r="U1864" s="10"/>
      <c r="V1864" s="10"/>
      <c r="W1864" s="10"/>
    </row>
    <row r="1865" ht="12.75" customHeight="1">
      <c r="A1865" s="9" t="s">
        <v>426</v>
      </c>
      <c r="B1865" s="7" t="s">
        <v>228</v>
      </c>
      <c r="C1865" s="7" t="s">
        <v>228</v>
      </c>
      <c r="D1865" s="7">
        <v>75.0</v>
      </c>
      <c r="E1865" s="8">
        <v>45.0</v>
      </c>
      <c r="F1865" s="7">
        <v>37.0</v>
      </c>
      <c r="G1865" s="14"/>
      <c r="H1865" s="12"/>
      <c r="I1865" s="7" t="s">
        <v>21</v>
      </c>
      <c r="J1865" s="12"/>
      <c r="K1865" s="10"/>
      <c r="L1865" s="10"/>
      <c r="M1865" s="10"/>
      <c r="N1865" s="10"/>
      <c r="O1865" s="16" t="s">
        <v>491</v>
      </c>
      <c r="P1865" s="16" t="s">
        <v>568</v>
      </c>
      <c r="Q1865" s="10"/>
      <c r="R1865" s="10"/>
      <c r="S1865" s="10"/>
      <c r="T1865" s="10"/>
      <c r="U1865" s="10"/>
      <c r="V1865" s="10"/>
      <c r="W1865" s="10"/>
    </row>
    <row r="1866" ht="12.75" customHeight="1">
      <c r="A1866" s="9" t="s">
        <v>569</v>
      </c>
      <c r="B1866" s="7" t="s">
        <v>228</v>
      </c>
      <c r="C1866" s="7" t="s">
        <v>228</v>
      </c>
      <c r="D1866" s="7">
        <v>75.0</v>
      </c>
      <c r="E1866" s="8">
        <v>46.0</v>
      </c>
      <c r="F1866" s="7">
        <v>38.0</v>
      </c>
      <c r="G1866" s="14"/>
      <c r="H1866" s="12"/>
      <c r="I1866" s="7" t="s">
        <v>21</v>
      </c>
      <c r="J1866" s="12"/>
      <c r="K1866" s="10"/>
      <c r="L1866" s="10"/>
      <c r="M1866" s="10"/>
      <c r="N1866" s="10"/>
      <c r="O1866" s="16" t="s">
        <v>375</v>
      </c>
      <c r="P1866" s="16" t="s">
        <v>462</v>
      </c>
      <c r="Q1866" s="10"/>
      <c r="R1866" s="10"/>
      <c r="S1866" s="10"/>
      <c r="T1866" s="10"/>
      <c r="U1866" s="10"/>
      <c r="V1866" s="10"/>
      <c r="W1866" s="10"/>
    </row>
    <row r="1867" ht="12.75" customHeight="1">
      <c r="A1867" s="9" t="s">
        <v>403</v>
      </c>
      <c r="B1867" s="7" t="s">
        <v>228</v>
      </c>
      <c r="C1867" s="7" t="s">
        <v>228</v>
      </c>
      <c r="D1867" s="7">
        <v>75.0</v>
      </c>
      <c r="E1867" s="8">
        <v>46.0</v>
      </c>
      <c r="F1867" s="7">
        <v>4.0</v>
      </c>
      <c r="G1867" s="14"/>
      <c r="H1867" s="12"/>
      <c r="I1867" s="7" t="s">
        <v>21</v>
      </c>
      <c r="J1867" s="12"/>
      <c r="K1867" s="10"/>
      <c r="L1867" s="10"/>
      <c r="M1867" s="10"/>
      <c r="N1867" s="10"/>
      <c r="O1867" s="16" t="s">
        <v>288</v>
      </c>
      <c r="P1867" s="16" t="s">
        <v>366</v>
      </c>
      <c r="Q1867" s="10"/>
      <c r="R1867" s="10"/>
      <c r="S1867" s="10"/>
      <c r="T1867" s="10"/>
      <c r="U1867" s="10"/>
      <c r="V1867" s="10"/>
      <c r="W1867" s="10"/>
    </row>
    <row r="1868" ht="12.75" customHeight="1">
      <c r="A1868" s="9" t="s">
        <v>331</v>
      </c>
      <c r="B1868" s="7" t="s">
        <v>228</v>
      </c>
      <c r="C1868" s="7" t="s">
        <v>228</v>
      </c>
      <c r="D1868" s="7">
        <v>75.0</v>
      </c>
      <c r="E1868" s="8">
        <v>46.0</v>
      </c>
      <c r="F1868" s="7">
        <v>38.0</v>
      </c>
      <c r="G1868" s="14"/>
      <c r="H1868" s="12"/>
      <c r="I1868" s="7" t="s">
        <v>21</v>
      </c>
      <c r="J1868" s="12"/>
      <c r="K1868" s="10"/>
      <c r="L1868" s="10"/>
      <c r="M1868" s="10"/>
      <c r="N1868" s="10"/>
      <c r="O1868" s="16" t="s">
        <v>284</v>
      </c>
      <c r="P1868" s="16" t="s">
        <v>570</v>
      </c>
      <c r="Q1868" s="10"/>
      <c r="R1868" s="10"/>
      <c r="S1868" s="10"/>
      <c r="T1868" s="10"/>
      <c r="U1868" s="10"/>
      <c r="V1868" s="10"/>
      <c r="W1868" s="10"/>
    </row>
    <row r="1869" ht="12.75" customHeight="1">
      <c r="A1869" s="9" t="s">
        <v>326</v>
      </c>
      <c r="B1869" s="7" t="s">
        <v>228</v>
      </c>
      <c r="C1869" s="7" t="s">
        <v>228</v>
      </c>
      <c r="D1869" s="7">
        <v>75.0</v>
      </c>
      <c r="E1869" s="8">
        <v>46.0</v>
      </c>
      <c r="F1869" s="7">
        <v>37.0</v>
      </c>
      <c r="G1869" s="14"/>
      <c r="H1869" s="12"/>
      <c r="I1869" s="7" t="s">
        <v>21</v>
      </c>
      <c r="J1869" s="12"/>
      <c r="K1869" s="10"/>
      <c r="L1869" s="10"/>
      <c r="M1869" s="10"/>
      <c r="N1869" s="10"/>
      <c r="O1869" s="16" t="s">
        <v>230</v>
      </c>
      <c r="P1869" s="16" t="s">
        <v>311</v>
      </c>
      <c r="Q1869" s="10"/>
      <c r="R1869" s="10"/>
      <c r="S1869" s="10"/>
      <c r="T1869" s="10"/>
      <c r="U1869" s="10"/>
      <c r="V1869" s="10"/>
      <c r="W1869" s="10"/>
    </row>
    <row r="1870" ht="12.75" customHeight="1">
      <c r="A1870" s="9" t="s">
        <v>479</v>
      </c>
      <c r="B1870" s="7" t="s">
        <v>228</v>
      </c>
      <c r="C1870" s="7" t="s">
        <v>228</v>
      </c>
      <c r="D1870" s="7">
        <v>75.0</v>
      </c>
      <c r="E1870" s="8">
        <v>46.0</v>
      </c>
      <c r="F1870" s="7">
        <v>38.0</v>
      </c>
      <c r="G1870" s="14"/>
      <c r="H1870" s="12"/>
      <c r="I1870" s="7" t="s">
        <v>21</v>
      </c>
      <c r="J1870" s="12"/>
      <c r="K1870" s="10"/>
      <c r="L1870" s="10"/>
      <c r="M1870" s="10"/>
      <c r="N1870" s="10"/>
      <c r="O1870" s="16" t="s">
        <v>239</v>
      </c>
      <c r="P1870" s="16" t="s">
        <v>277</v>
      </c>
      <c r="Q1870" s="10"/>
      <c r="R1870" s="10"/>
      <c r="S1870" s="10"/>
      <c r="T1870" s="10"/>
      <c r="U1870" s="10"/>
      <c r="V1870" s="10"/>
      <c r="W1870" s="10"/>
    </row>
    <row r="1871" ht="12.75" customHeight="1">
      <c r="A1871" s="9" t="s">
        <v>571</v>
      </c>
      <c r="B1871" s="7" t="s">
        <v>228</v>
      </c>
      <c r="C1871" s="7" t="s">
        <v>228</v>
      </c>
      <c r="D1871" s="7">
        <v>75.0</v>
      </c>
      <c r="E1871" s="8">
        <v>46.0</v>
      </c>
      <c r="F1871" s="7">
        <v>38.0</v>
      </c>
      <c r="G1871" s="14"/>
      <c r="H1871" s="12"/>
      <c r="I1871" s="7" t="s">
        <v>21</v>
      </c>
      <c r="J1871" s="12"/>
      <c r="K1871" s="10"/>
      <c r="L1871" s="10"/>
      <c r="M1871" s="10"/>
      <c r="N1871" s="10"/>
      <c r="O1871" s="16" t="s">
        <v>452</v>
      </c>
      <c r="P1871" s="16" t="s">
        <v>311</v>
      </c>
      <c r="Q1871" s="10"/>
      <c r="R1871" s="10"/>
      <c r="S1871" s="10"/>
      <c r="T1871" s="10"/>
      <c r="U1871" s="10"/>
      <c r="V1871" s="10"/>
      <c r="W1871" s="10"/>
    </row>
    <row r="1872" ht="12.75" customHeight="1">
      <c r="A1872" s="9" t="s">
        <v>435</v>
      </c>
      <c r="B1872" s="7" t="s">
        <v>228</v>
      </c>
      <c r="C1872" s="7" t="s">
        <v>228</v>
      </c>
      <c r="D1872" s="7">
        <v>75.0</v>
      </c>
      <c r="E1872" s="8">
        <v>46.0</v>
      </c>
      <c r="F1872" s="7">
        <v>38.0</v>
      </c>
      <c r="G1872" s="14"/>
      <c r="H1872" s="12"/>
      <c r="I1872" s="7" t="s">
        <v>21</v>
      </c>
      <c r="J1872" s="12"/>
      <c r="K1872" s="10"/>
      <c r="L1872" s="10"/>
      <c r="M1872" s="10"/>
      <c r="N1872" s="10"/>
      <c r="O1872" s="16" t="s">
        <v>418</v>
      </c>
      <c r="P1872" s="16" t="s">
        <v>402</v>
      </c>
      <c r="Q1872" s="10"/>
      <c r="R1872" s="10"/>
      <c r="S1872" s="10"/>
      <c r="T1872" s="10"/>
      <c r="U1872" s="10"/>
      <c r="V1872" s="10"/>
      <c r="W1872" s="10"/>
    </row>
    <row r="1873" ht="12.75" customHeight="1">
      <c r="A1873" s="9" t="s">
        <v>572</v>
      </c>
      <c r="B1873" s="7" t="s">
        <v>228</v>
      </c>
      <c r="C1873" s="7" t="s">
        <v>228</v>
      </c>
      <c r="D1873" s="7">
        <v>75.0</v>
      </c>
      <c r="E1873" s="8">
        <v>465.0</v>
      </c>
      <c r="F1873" s="7">
        <v>42.0</v>
      </c>
      <c r="G1873" s="14"/>
      <c r="H1873" s="12"/>
      <c r="I1873" s="7" t="s">
        <v>21</v>
      </c>
      <c r="J1873" s="12"/>
      <c r="K1873" s="10"/>
      <c r="L1873" s="10"/>
      <c r="M1873" s="10"/>
      <c r="N1873" s="10"/>
      <c r="O1873" s="16" t="s">
        <v>233</v>
      </c>
      <c r="P1873" s="16" t="s">
        <v>412</v>
      </c>
      <c r="Q1873" s="10"/>
      <c r="R1873" s="10"/>
      <c r="S1873" s="10"/>
      <c r="T1873" s="10"/>
      <c r="U1873" s="10"/>
      <c r="V1873" s="10"/>
      <c r="W1873" s="10"/>
    </row>
    <row r="1874" ht="12.75" customHeight="1">
      <c r="A1874" s="9" t="s">
        <v>521</v>
      </c>
      <c r="B1874" s="7" t="s">
        <v>228</v>
      </c>
      <c r="C1874" s="7" t="s">
        <v>228</v>
      </c>
      <c r="D1874" s="7">
        <v>75.0</v>
      </c>
      <c r="E1874" s="8">
        <v>465.0</v>
      </c>
      <c r="F1874" s="7">
        <v>39.0</v>
      </c>
      <c r="G1874" s="14"/>
      <c r="H1874" s="12"/>
      <c r="I1874" s="7" t="s">
        <v>21</v>
      </c>
      <c r="J1874" s="12"/>
      <c r="K1874" s="10"/>
      <c r="L1874" s="10"/>
      <c r="M1874" s="10"/>
      <c r="N1874" s="10"/>
      <c r="O1874" s="16" t="s">
        <v>256</v>
      </c>
      <c r="P1874" s="16" t="s">
        <v>231</v>
      </c>
      <c r="Q1874" s="10"/>
      <c r="R1874" s="10"/>
      <c r="S1874" s="10"/>
      <c r="T1874" s="10"/>
      <c r="U1874" s="10"/>
      <c r="V1874" s="10"/>
      <c r="W1874" s="10"/>
    </row>
    <row r="1875" ht="12.75" customHeight="1">
      <c r="A1875" s="9" t="s">
        <v>573</v>
      </c>
      <c r="B1875" s="7" t="s">
        <v>228</v>
      </c>
      <c r="C1875" s="7" t="s">
        <v>228</v>
      </c>
      <c r="D1875" s="7">
        <v>75.0</v>
      </c>
      <c r="E1875" s="8">
        <v>47.0</v>
      </c>
      <c r="F1875" s="7">
        <v>38.0</v>
      </c>
      <c r="G1875" s="14"/>
      <c r="H1875" s="12"/>
      <c r="I1875" s="7" t="s">
        <v>21</v>
      </c>
      <c r="J1875" s="12"/>
      <c r="K1875" s="10"/>
      <c r="L1875" s="10"/>
      <c r="M1875" s="10"/>
      <c r="N1875" s="10"/>
      <c r="O1875" s="16" t="s">
        <v>279</v>
      </c>
      <c r="P1875" s="16" t="s">
        <v>439</v>
      </c>
      <c r="Q1875" s="10"/>
      <c r="R1875" s="10"/>
      <c r="S1875" s="10"/>
      <c r="T1875" s="10"/>
      <c r="U1875" s="10"/>
      <c r="V1875" s="10"/>
      <c r="W1875" s="10"/>
    </row>
    <row r="1876" ht="12.75" customHeight="1">
      <c r="A1876" s="9" t="s">
        <v>310</v>
      </c>
      <c r="B1876" s="7" t="s">
        <v>228</v>
      </c>
      <c r="C1876" s="7" t="s">
        <v>228</v>
      </c>
      <c r="D1876" s="7">
        <v>75.0</v>
      </c>
      <c r="E1876" s="8">
        <v>47.0</v>
      </c>
      <c r="F1876" s="7">
        <v>38.0</v>
      </c>
      <c r="G1876" s="14"/>
      <c r="H1876" s="12"/>
      <c r="I1876" s="7" t="s">
        <v>21</v>
      </c>
      <c r="J1876" s="12"/>
      <c r="K1876" s="10"/>
      <c r="L1876" s="10"/>
      <c r="M1876" s="10"/>
      <c r="N1876" s="10"/>
      <c r="O1876" s="16" t="s">
        <v>288</v>
      </c>
      <c r="P1876" s="16" t="s">
        <v>366</v>
      </c>
      <c r="Q1876" s="10"/>
      <c r="R1876" s="10"/>
      <c r="S1876" s="10"/>
      <c r="T1876" s="10"/>
      <c r="U1876" s="10"/>
      <c r="V1876" s="10"/>
      <c r="W1876" s="10"/>
    </row>
    <row r="1877" ht="12.75" customHeight="1">
      <c r="A1877" s="9" t="s">
        <v>314</v>
      </c>
      <c r="B1877" s="7" t="s">
        <v>228</v>
      </c>
      <c r="C1877" s="7" t="s">
        <v>228</v>
      </c>
      <c r="D1877" s="7">
        <v>75.0</v>
      </c>
      <c r="E1877" s="8">
        <v>47.0</v>
      </c>
      <c r="F1877" s="7">
        <v>38.0</v>
      </c>
      <c r="G1877" s="14"/>
      <c r="H1877" s="12"/>
      <c r="I1877" s="7" t="s">
        <v>21</v>
      </c>
      <c r="J1877" s="12"/>
      <c r="K1877" s="10"/>
      <c r="L1877" s="10"/>
      <c r="M1877" s="10"/>
      <c r="N1877" s="10"/>
      <c r="O1877" s="16" t="s">
        <v>262</v>
      </c>
      <c r="P1877" s="16" t="s">
        <v>574</v>
      </c>
      <c r="Q1877" s="10"/>
      <c r="R1877" s="10"/>
      <c r="S1877" s="10"/>
      <c r="T1877" s="10"/>
      <c r="U1877" s="10"/>
      <c r="V1877" s="10"/>
      <c r="W1877" s="10"/>
    </row>
    <row r="1878" ht="12.75" customHeight="1">
      <c r="A1878" s="9" t="s">
        <v>305</v>
      </c>
      <c r="B1878" s="7" t="s">
        <v>228</v>
      </c>
      <c r="C1878" s="7" t="s">
        <v>228</v>
      </c>
      <c r="D1878" s="7">
        <v>75.0</v>
      </c>
      <c r="E1878" s="8">
        <v>47.0</v>
      </c>
      <c r="F1878" s="7">
        <v>38.0</v>
      </c>
      <c r="G1878" s="14"/>
      <c r="H1878" s="12"/>
      <c r="I1878" s="7" t="s">
        <v>21</v>
      </c>
      <c r="J1878" s="12"/>
      <c r="K1878" s="10"/>
      <c r="L1878" s="10"/>
      <c r="M1878" s="10"/>
      <c r="N1878" s="10"/>
      <c r="O1878" s="16" t="s">
        <v>427</v>
      </c>
      <c r="P1878" s="16" t="s">
        <v>575</v>
      </c>
      <c r="Q1878" s="10"/>
      <c r="R1878" s="10"/>
      <c r="S1878" s="10"/>
      <c r="T1878" s="10"/>
      <c r="U1878" s="10"/>
      <c r="V1878" s="10"/>
      <c r="W1878" s="10"/>
    </row>
    <row r="1879" ht="12.75" customHeight="1">
      <c r="A1879" s="9" t="s">
        <v>299</v>
      </c>
      <c r="B1879" s="7" t="s">
        <v>228</v>
      </c>
      <c r="C1879" s="7" t="s">
        <v>228</v>
      </c>
      <c r="D1879" s="7">
        <v>75.0</v>
      </c>
      <c r="E1879" s="8">
        <v>47.0</v>
      </c>
      <c r="F1879" s="7">
        <v>38.0</v>
      </c>
      <c r="G1879" s="14"/>
      <c r="H1879" s="12"/>
      <c r="I1879" s="7" t="s">
        <v>21</v>
      </c>
      <c r="J1879" s="12"/>
      <c r="K1879" s="10"/>
      <c r="L1879" s="10"/>
      <c r="M1879" s="10"/>
      <c r="N1879" s="10"/>
      <c r="O1879" s="16" t="s">
        <v>239</v>
      </c>
      <c r="P1879" s="16" t="s">
        <v>277</v>
      </c>
      <c r="Q1879" s="10"/>
      <c r="R1879" s="10"/>
      <c r="S1879" s="10"/>
      <c r="T1879" s="10"/>
      <c r="U1879" s="10"/>
      <c r="V1879" s="10"/>
      <c r="W1879" s="10"/>
    </row>
    <row r="1880" ht="12.75" customHeight="1">
      <c r="A1880" s="9" t="s">
        <v>299</v>
      </c>
      <c r="B1880" s="7" t="s">
        <v>228</v>
      </c>
      <c r="C1880" s="7" t="s">
        <v>228</v>
      </c>
      <c r="D1880" s="7">
        <v>75.0</v>
      </c>
      <c r="E1880" s="8">
        <v>47.0</v>
      </c>
      <c r="F1880" s="7">
        <v>41.0</v>
      </c>
      <c r="G1880" s="14"/>
      <c r="H1880" s="12"/>
      <c r="I1880" s="7" t="s">
        <v>21</v>
      </c>
      <c r="J1880" s="12"/>
      <c r="K1880" s="10"/>
      <c r="L1880" s="10"/>
      <c r="M1880" s="10"/>
      <c r="N1880" s="10"/>
      <c r="O1880" s="16" t="s">
        <v>375</v>
      </c>
      <c r="P1880" s="16" t="s">
        <v>462</v>
      </c>
      <c r="Q1880" s="10"/>
      <c r="R1880" s="10"/>
      <c r="S1880" s="10"/>
      <c r="T1880" s="10"/>
      <c r="U1880" s="10"/>
      <c r="V1880" s="10"/>
      <c r="W1880" s="10"/>
    </row>
    <row r="1881" ht="12.75" customHeight="1">
      <c r="A1881" s="9" t="s">
        <v>388</v>
      </c>
      <c r="B1881" s="7" t="s">
        <v>228</v>
      </c>
      <c r="C1881" s="7" t="s">
        <v>228</v>
      </c>
      <c r="D1881" s="7">
        <v>75.0</v>
      </c>
      <c r="E1881" s="8">
        <v>47.0</v>
      </c>
      <c r="F1881" s="7">
        <v>4.0</v>
      </c>
      <c r="G1881" s="14"/>
      <c r="H1881" s="12"/>
      <c r="I1881" s="7" t="s">
        <v>21</v>
      </c>
      <c r="J1881" s="12"/>
      <c r="K1881" s="10"/>
      <c r="L1881" s="10"/>
      <c r="M1881" s="10"/>
      <c r="N1881" s="10"/>
      <c r="O1881" s="16" t="s">
        <v>254</v>
      </c>
      <c r="P1881" s="16" t="s">
        <v>451</v>
      </c>
      <c r="Q1881" s="10"/>
      <c r="R1881" s="10"/>
      <c r="S1881" s="10"/>
      <c r="T1881" s="10"/>
      <c r="U1881" s="10"/>
      <c r="V1881" s="10"/>
      <c r="W1881" s="10"/>
    </row>
    <row r="1882" ht="12.75" customHeight="1">
      <c r="A1882" s="9" t="s">
        <v>388</v>
      </c>
      <c r="B1882" s="7" t="s">
        <v>228</v>
      </c>
      <c r="C1882" s="7" t="s">
        <v>228</v>
      </c>
      <c r="D1882" s="7">
        <v>75.0</v>
      </c>
      <c r="E1882" s="8">
        <v>47.0</v>
      </c>
      <c r="F1882" s="7">
        <v>4.0</v>
      </c>
      <c r="G1882" s="14"/>
      <c r="H1882" s="12"/>
      <c r="I1882" s="7" t="s">
        <v>21</v>
      </c>
      <c r="J1882" s="12"/>
      <c r="K1882" s="10"/>
      <c r="L1882" s="10"/>
      <c r="M1882" s="10"/>
      <c r="N1882" s="10"/>
      <c r="O1882" s="16" t="s">
        <v>230</v>
      </c>
      <c r="P1882" s="16" t="s">
        <v>383</v>
      </c>
      <c r="Q1882" s="10"/>
      <c r="R1882" s="10"/>
      <c r="S1882" s="10"/>
      <c r="T1882" s="10"/>
      <c r="U1882" s="10"/>
      <c r="V1882" s="10"/>
      <c r="W1882" s="10"/>
    </row>
    <row r="1883" ht="12.75" customHeight="1">
      <c r="A1883" s="9" t="s">
        <v>335</v>
      </c>
      <c r="B1883" s="7" t="s">
        <v>228</v>
      </c>
      <c r="C1883" s="7" t="s">
        <v>228</v>
      </c>
      <c r="D1883" s="7">
        <v>75.0</v>
      </c>
      <c r="E1883" s="8">
        <v>47.0</v>
      </c>
      <c r="F1883" s="7">
        <v>38.0</v>
      </c>
      <c r="G1883" s="14"/>
      <c r="H1883" s="12"/>
      <c r="I1883" s="7" t="s">
        <v>21</v>
      </c>
      <c r="J1883" s="12"/>
      <c r="K1883" s="10"/>
      <c r="L1883" s="10"/>
      <c r="M1883" s="10"/>
      <c r="N1883" s="10"/>
      <c r="O1883" s="16" t="s">
        <v>233</v>
      </c>
      <c r="P1883" s="16" t="s">
        <v>293</v>
      </c>
      <c r="Q1883" s="10"/>
      <c r="R1883" s="10"/>
      <c r="S1883" s="10"/>
      <c r="T1883" s="10"/>
      <c r="U1883" s="10"/>
      <c r="V1883" s="10"/>
      <c r="W1883" s="10"/>
    </row>
    <row r="1884" ht="12.75" customHeight="1">
      <c r="A1884" s="9" t="s">
        <v>238</v>
      </c>
      <c r="B1884" s="7" t="s">
        <v>228</v>
      </c>
      <c r="C1884" s="7" t="s">
        <v>228</v>
      </c>
      <c r="D1884" s="7">
        <v>75.0</v>
      </c>
      <c r="E1884" s="8">
        <v>475.0</v>
      </c>
      <c r="F1884" s="7">
        <v>38.0</v>
      </c>
      <c r="G1884" s="14"/>
      <c r="H1884" s="12"/>
      <c r="I1884" s="7" t="s">
        <v>21</v>
      </c>
      <c r="J1884" s="12"/>
      <c r="K1884" s="10"/>
      <c r="L1884" s="10"/>
      <c r="M1884" s="10"/>
      <c r="N1884" s="10"/>
      <c r="O1884" s="16" t="s">
        <v>431</v>
      </c>
      <c r="P1884" s="16" t="s">
        <v>231</v>
      </c>
      <c r="Q1884" s="10"/>
      <c r="R1884" s="10"/>
      <c r="S1884" s="10"/>
      <c r="T1884" s="10"/>
      <c r="U1884" s="10"/>
      <c r="V1884" s="10"/>
      <c r="W1884" s="10"/>
    </row>
    <row r="1885" ht="12.75" customHeight="1">
      <c r="A1885" s="9" t="s">
        <v>290</v>
      </c>
      <c r="B1885" s="7" t="s">
        <v>228</v>
      </c>
      <c r="C1885" s="7" t="s">
        <v>228</v>
      </c>
      <c r="D1885" s="7">
        <v>75.0</v>
      </c>
      <c r="E1885" s="8">
        <v>475.0</v>
      </c>
      <c r="F1885" s="7">
        <v>4.0</v>
      </c>
      <c r="G1885" s="14"/>
      <c r="H1885" s="12"/>
      <c r="I1885" s="7" t="s">
        <v>21</v>
      </c>
      <c r="J1885" s="12"/>
      <c r="K1885" s="10"/>
      <c r="L1885" s="10"/>
      <c r="M1885" s="10"/>
      <c r="N1885" s="10"/>
      <c r="O1885" s="16" t="s">
        <v>454</v>
      </c>
      <c r="P1885" s="16" t="s">
        <v>231</v>
      </c>
      <c r="Q1885" s="10"/>
      <c r="R1885" s="10"/>
      <c r="S1885" s="10"/>
      <c r="T1885" s="10"/>
      <c r="U1885" s="10"/>
      <c r="V1885" s="10"/>
      <c r="W1885" s="10"/>
    </row>
    <row r="1886" ht="12.75" customHeight="1">
      <c r="A1886" s="9" t="s">
        <v>358</v>
      </c>
      <c r="B1886" s="7" t="s">
        <v>228</v>
      </c>
      <c r="C1886" s="7" t="s">
        <v>228</v>
      </c>
      <c r="D1886" s="7">
        <v>75.0</v>
      </c>
      <c r="E1886" s="8">
        <v>48.0</v>
      </c>
      <c r="F1886" s="7">
        <v>4.0</v>
      </c>
      <c r="G1886" s="14"/>
      <c r="H1886" s="12"/>
      <c r="I1886" s="7" t="s">
        <v>21</v>
      </c>
      <c r="J1886" s="12"/>
      <c r="K1886" s="10"/>
      <c r="L1886" s="10"/>
      <c r="M1886" s="10"/>
      <c r="N1886" s="10"/>
      <c r="O1886" s="16" t="s">
        <v>288</v>
      </c>
      <c r="P1886" s="16" t="s">
        <v>366</v>
      </c>
      <c r="Q1886" s="10"/>
      <c r="R1886" s="10"/>
      <c r="S1886" s="10"/>
      <c r="T1886" s="10"/>
      <c r="U1886" s="10"/>
      <c r="V1886" s="10"/>
      <c r="W1886" s="10"/>
    </row>
    <row r="1887" ht="12.75" customHeight="1">
      <c r="A1887" s="9" t="s">
        <v>358</v>
      </c>
      <c r="B1887" s="7" t="s">
        <v>228</v>
      </c>
      <c r="C1887" s="7" t="s">
        <v>228</v>
      </c>
      <c r="D1887" s="7">
        <v>75.0</v>
      </c>
      <c r="E1887" s="8">
        <v>48.0</v>
      </c>
      <c r="F1887" s="7">
        <v>41.0</v>
      </c>
      <c r="G1887" s="14"/>
      <c r="H1887" s="12"/>
      <c r="I1887" s="7" t="s">
        <v>21</v>
      </c>
      <c r="J1887" s="12"/>
      <c r="K1887" s="10"/>
      <c r="L1887" s="10"/>
      <c r="M1887" s="10"/>
      <c r="N1887" s="10"/>
      <c r="O1887" s="16" t="s">
        <v>481</v>
      </c>
      <c r="P1887" s="16" t="s">
        <v>482</v>
      </c>
      <c r="Q1887" s="10"/>
      <c r="R1887" s="10"/>
      <c r="S1887" s="10"/>
      <c r="T1887" s="10"/>
      <c r="U1887" s="10"/>
      <c r="V1887" s="10"/>
      <c r="W1887" s="10"/>
    </row>
    <row r="1888" ht="12.75" customHeight="1">
      <c r="A1888" s="9" t="s">
        <v>345</v>
      </c>
      <c r="B1888" s="7" t="s">
        <v>228</v>
      </c>
      <c r="C1888" s="7" t="s">
        <v>228</v>
      </c>
      <c r="D1888" s="7">
        <v>75.0</v>
      </c>
      <c r="E1888" s="8">
        <v>48.0</v>
      </c>
      <c r="F1888" s="7">
        <v>38.0</v>
      </c>
      <c r="G1888" s="14"/>
      <c r="H1888" s="12"/>
      <c r="I1888" s="7" t="s">
        <v>21</v>
      </c>
      <c r="J1888" s="12"/>
      <c r="K1888" s="10"/>
      <c r="L1888" s="10"/>
      <c r="M1888" s="10"/>
      <c r="N1888" s="10"/>
      <c r="O1888" s="16" t="s">
        <v>247</v>
      </c>
      <c r="P1888" s="16" t="s">
        <v>309</v>
      </c>
      <c r="Q1888" s="10"/>
      <c r="R1888" s="10"/>
      <c r="S1888" s="10"/>
      <c r="T1888" s="10"/>
      <c r="U1888" s="10"/>
      <c r="V1888" s="10"/>
      <c r="W1888" s="10"/>
    </row>
    <row r="1889" ht="12.75" customHeight="1">
      <c r="A1889" s="9" t="s">
        <v>286</v>
      </c>
      <c r="B1889" s="7" t="s">
        <v>228</v>
      </c>
      <c r="C1889" s="7" t="s">
        <v>228</v>
      </c>
      <c r="D1889" s="7">
        <v>75.0</v>
      </c>
      <c r="E1889" s="8">
        <v>48.0</v>
      </c>
      <c r="F1889" s="7">
        <v>38.0</v>
      </c>
      <c r="G1889" s="14"/>
      <c r="H1889" s="12"/>
      <c r="I1889" s="7" t="s">
        <v>21</v>
      </c>
      <c r="J1889" s="12"/>
      <c r="K1889" s="10"/>
      <c r="L1889" s="10"/>
      <c r="M1889" s="10"/>
      <c r="N1889" s="10"/>
      <c r="O1889" s="16" t="s">
        <v>236</v>
      </c>
      <c r="P1889" s="16" t="s">
        <v>277</v>
      </c>
      <c r="Q1889" s="10"/>
      <c r="R1889" s="10"/>
      <c r="S1889" s="10"/>
      <c r="T1889" s="10"/>
      <c r="U1889" s="10"/>
      <c r="V1889" s="10"/>
      <c r="W1889" s="10"/>
    </row>
    <row r="1890" ht="12.75" customHeight="1">
      <c r="A1890" s="9" t="s">
        <v>286</v>
      </c>
      <c r="B1890" s="7" t="s">
        <v>228</v>
      </c>
      <c r="C1890" s="7" t="s">
        <v>228</v>
      </c>
      <c r="D1890" s="7">
        <v>75.0</v>
      </c>
      <c r="E1890" s="8">
        <v>48.0</v>
      </c>
      <c r="F1890" s="7">
        <v>4.0</v>
      </c>
      <c r="G1890" s="14"/>
      <c r="H1890" s="12"/>
      <c r="I1890" s="7" t="s">
        <v>21</v>
      </c>
      <c r="J1890" s="12"/>
      <c r="K1890" s="10"/>
      <c r="L1890" s="10"/>
      <c r="M1890" s="10"/>
      <c r="N1890" s="10"/>
      <c r="O1890" s="16" t="s">
        <v>301</v>
      </c>
      <c r="P1890" s="16" t="s">
        <v>494</v>
      </c>
      <c r="Q1890" s="10"/>
      <c r="R1890" s="10"/>
      <c r="S1890" s="10"/>
      <c r="T1890" s="10"/>
      <c r="U1890" s="10"/>
      <c r="V1890" s="10"/>
      <c r="W1890" s="10"/>
    </row>
    <row r="1891" ht="12.75" customHeight="1">
      <c r="A1891" s="9" t="s">
        <v>319</v>
      </c>
      <c r="B1891" s="7" t="s">
        <v>228</v>
      </c>
      <c r="C1891" s="7" t="s">
        <v>228</v>
      </c>
      <c r="D1891" s="7">
        <v>75.0</v>
      </c>
      <c r="E1891" s="8">
        <v>48.0</v>
      </c>
      <c r="F1891" s="7">
        <v>38.0</v>
      </c>
      <c r="G1891" s="14"/>
      <c r="H1891" s="12"/>
      <c r="I1891" s="7" t="s">
        <v>21</v>
      </c>
      <c r="J1891" s="12"/>
      <c r="K1891" s="10"/>
      <c r="L1891" s="10"/>
      <c r="M1891" s="10"/>
      <c r="N1891" s="10"/>
      <c r="O1891" s="16" t="s">
        <v>576</v>
      </c>
      <c r="P1891" s="16" t="s">
        <v>231</v>
      </c>
      <c r="Q1891" s="10"/>
      <c r="R1891" s="10"/>
      <c r="S1891" s="10"/>
      <c r="T1891" s="10"/>
      <c r="U1891" s="10"/>
      <c r="V1891" s="10"/>
      <c r="W1891" s="10"/>
    </row>
    <row r="1892" ht="12.75" customHeight="1">
      <c r="A1892" s="9" t="s">
        <v>259</v>
      </c>
      <c r="B1892" s="7" t="s">
        <v>228</v>
      </c>
      <c r="C1892" s="7" t="s">
        <v>228</v>
      </c>
      <c r="D1892" s="7">
        <v>75.0</v>
      </c>
      <c r="E1892" s="8">
        <v>48.0</v>
      </c>
      <c r="F1892" s="7">
        <v>38.0</v>
      </c>
      <c r="G1892" s="14"/>
      <c r="H1892" s="12"/>
      <c r="I1892" s="7" t="s">
        <v>21</v>
      </c>
      <c r="J1892" s="12"/>
      <c r="K1892" s="10"/>
      <c r="L1892" s="10"/>
      <c r="M1892" s="10"/>
      <c r="N1892" s="10"/>
      <c r="O1892" s="16" t="s">
        <v>533</v>
      </c>
      <c r="P1892" s="16" t="s">
        <v>231</v>
      </c>
      <c r="Q1892" s="10"/>
      <c r="R1892" s="10"/>
      <c r="S1892" s="10"/>
      <c r="T1892" s="10"/>
      <c r="U1892" s="10"/>
      <c r="V1892" s="10"/>
      <c r="W1892" s="10"/>
    </row>
    <row r="1893" ht="12.75" customHeight="1">
      <c r="A1893" s="9" t="s">
        <v>278</v>
      </c>
      <c r="B1893" s="7" t="s">
        <v>228</v>
      </c>
      <c r="C1893" s="7" t="s">
        <v>228</v>
      </c>
      <c r="D1893" s="7">
        <v>75.0</v>
      </c>
      <c r="E1893" s="8">
        <v>48.0</v>
      </c>
      <c r="F1893" s="7">
        <v>38.0</v>
      </c>
      <c r="G1893" s="14"/>
      <c r="H1893" s="12"/>
      <c r="I1893" s="7" t="s">
        <v>21</v>
      </c>
      <c r="J1893" s="12"/>
      <c r="K1893" s="10"/>
      <c r="L1893" s="10"/>
      <c r="M1893" s="10"/>
      <c r="N1893" s="10"/>
      <c r="O1893" s="16" t="s">
        <v>236</v>
      </c>
      <c r="P1893" s="16" t="s">
        <v>502</v>
      </c>
      <c r="Q1893" s="10"/>
      <c r="R1893" s="10"/>
      <c r="S1893" s="10"/>
      <c r="T1893" s="10"/>
      <c r="U1893" s="10"/>
      <c r="V1893" s="10"/>
      <c r="W1893" s="10"/>
    </row>
    <row r="1894" ht="12.75" customHeight="1">
      <c r="A1894" s="9" t="s">
        <v>299</v>
      </c>
      <c r="B1894" s="7" t="s">
        <v>228</v>
      </c>
      <c r="C1894" s="7" t="s">
        <v>228</v>
      </c>
      <c r="D1894" s="7">
        <v>75.0</v>
      </c>
      <c r="E1894" s="8">
        <v>48.0</v>
      </c>
      <c r="F1894" s="7">
        <v>39.0</v>
      </c>
      <c r="G1894" s="14"/>
      <c r="H1894" s="12"/>
      <c r="I1894" s="7" t="s">
        <v>21</v>
      </c>
      <c r="J1894" s="12"/>
      <c r="K1894" s="10"/>
      <c r="L1894" s="10"/>
      <c r="M1894" s="10"/>
      <c r="N1894" s="10"/>
      <c r="O1894" s="16" t="s">
        <v>563</v>
      </c>
      <c r="P1894" s="16" t="s">
        <v>402</v>
      </c>
      <c r="Q1894" s="10"/>
      <c r="R1894" s="10"/>
      <c r="S1894" s="10"/>
      <c r="T1894" s="10"/>
      <c r="U1894" s="10"/>
      <c r="V1894" s="10"/>
      <c r="W1894" s="10"/>
    </row>
    <row r="1895" ht="12.75" customHeight="1">
      <c r="A1895" s="9" t="s">
        <v>241</v>
      </c>
      <c r="B1895" s="7" t="s">
        <v>228</v>
      </c>
      <c r="C1895" s="7" t="s">
        <v>228</v>
      </c>
      <c r="D1895" s="7">
        <v>75.0</v>
      </c>
      <c r="E1895" s="8">
        <v>48.0</v>
      </c>
      <c r="F1895" s="7">
        <v>4.0</v>
      </c>
      <c r="G1895" s="14"/>
      <c r="H1895" s="12"/>
      <c r="I1895" s="7" t="s">
        <v>21</v>
      </c>
      <c r="J1895" s="12"/>
      <c r="K1895" s="10"/>
      <c r="L1895" s="10"/>
      <c r="M1895" s="10"/>
      <c r="N1895" s="10"/>
      <c r="O1895" s="16" t="s">
        <v>353</v>
      </c>
      <c r="P1895" s="16" t="s">
        <v>564</v>
      </c>
      <c r="Q1895" s="10"/>
      <c r="R1895" s="10"/>
      <c r="S1895" s="10"/>
      <c r="T1895" s="10"/>
      <c r="U1895" s="10"/>
      <c r="V1895" s="10"/>
      <c r="W1895" s="10"/>
    </row>
    <row r="1896" ht="12.75" customHeight="1">
      <c r="A1896" s="9" t="s">
        <v>370</v>
      </c>
      <c r="B1896" s="7" t="s">
        <v>228</v>
      </c>
      <c r="C1896" s="7" t="s">
        <v>228</v>
      </c>
      <c r="D1896" s="7">
        <v>75.0</v>
      </c>
      <c r="E1896" s="8">
        <v>48.0</v>
      </c>
      <c r="F1896" s="7">
        <v>38.0</v>
      </c>
      <c r="G1896" s="14"/>
      <c r="H1896" s="12"/>
      <c r="I1896" s="7" t="s">
        <v>21</v>
      </c>
      <c r="J1896" s="12"/>
      <c r="K1896" s="10"/>
      <c r="L1896" s="10"/>
      <c r="M1896" s="10"/>
      <c r="N1896" s="10"/>
      <c r="O1896" s="16" t="s">
        <v>256</v>
      </c>
      <c r="P1896" s="16" t="s">
        <v>231</v>
      </c>
      <c r="Q1896" s="10"/>
      <c r="R1896" s="10"/>
      <c r="S1896" s="10"/>
      <c r="T1896" s="10"/>
      <c r="U1896" s="10"/>
      <c r="V1896" s="10"/>
      <c r="W1896" s="10"/>
    </row>
    <row r="1897" ht="12.75" customHeight="1">
      <c r="A1897" s="9" t="s">
        <v>335</v>
      </c>
      <c r="B1897" s="7" t="s">
        <v>228</v>
      </c>
      <c r="C1897" s="7" t="s">
        <v>228</v>
      </c>
      <c r="D1897" s="7">
        <v>75.0</v>
      </c>
      <c r="E1897" s="8">
        <v>48.0</v>
      </c>
      <c r="F1897" s="7">
        <v>39.0</v>
      </c>
      <c r="G1897" s="14"/>
      <c r="H1897" s="12"/>
      <c r="I1897" s="7" t="s">
        <v>21</v>
      </c>
      <c r="J1897" s="12"/>
      <c r="K1897" s="10"/>
      <c r="L1897" s="10"/>
      <c r="M1897" s="10"/>
      <c r="N1897" s="10"/>
      <c r="O1897" s="16" t="s">
        <v>239</v>
      </c>
      <c r="P1897" s="16" t="s">
        <v>277</v>
      </c>
      <c r="Q1897" s="10"/>
      <c r="R1897" s="10"/>
      <c r="S1897" s="10"/>
      <c r="T1897" s="10"/>
      <c r="U1897" s="10"/>
      <c r="V1897" s="10"/>
      <c r="W1897" s="10"/>
    </row>
    <row r="1898" ht="12.75" customHeight="1">
      <c r="A1898" s="9" t="s">
        <v>329</v>
      </c>
      <c r="B1898" s="7" t="s">
        <v>228</v>
      </c>
      <c r="C1898" s="7" t="s">
        <v>228</v>
      </c>
      <c r="D1898" s="7">
        <v>75.0</v>
      </c>
      <c r="E1898" s="8">
        <v>48.0</v>
      </c>
      <c r="F1898" s="7">
        <v>38.0</v>
      </c>
      <c r="G1898" s="14"/>
      <c r="H1898" s="12"/>
      <c r="I1898" s="7" t="s">
        <v>21</v>
      </c>
      <c r="J1898" s="12"/>
      <c r="K1898" s="10"/>
      <c r="L1898" s="10"/>
      <c r="M1898" s="10"/>
      <c r="N1898" s="10"/>
      <c r="O1898" s="16" t="s">
        <v>348</v>
      </c>
      <c r="P1898" s="16" t="s">
        <v>577</v>
      </c>
      <c r="Q1898" s="10"/>
      <c r="R1898" s="10"/>
      <c r="S1898" s="10"/>
      <c r="T1898" s="10"/>
      <c r="U1898" s="10"/>
      <c r="V1898" s="10"/>
      <c r="W1898" s="10"/>
    </row>
    <row r="1899" ht="12.75" customHeight="1">
      <c r="A1899" s="9" t="s">
        <v>312</v>
      </c>
      <c r="B1899" s="7" t="s">
        <v>228</v>
      </c>
      <c r="C1899" s="7" t="s">
        <v>228</v>
      </c>
      <c r="D1899" s="7">
        <v>75.0</v>
      </c>
      <c r="E1899" s="8">
        <v>49.0</v>
      </c>
      <c r="F1899" s="7">
        <v>4.0</v>
      </c>
      <c r="G1899" s="14"/>
      <c r="H1899" s="12"/>
      <c r="I1899" s="7" t="s">
        <v>21</v>
      </c>
      <c r="J1899" s="12"/>
      <c r="K1899" s="10"/>
      <c r="L1899" s="10"/>
      <c r="M1899" s="10"/>
      <c r="N1899" s="10"/>
      <c r="O1899" s="16" t="s">
        <v>230</v>
      </c>
      <c r="P1899" s="16" t="s">
        <v>566</v>
      </c>
      <c r="Q1899" s="10"/>
      <c r="R1899" s="10"/>
      <c r="S1899" s="10"/>
      <c r="T1899" s="10"/>
      <c r="U1899" s="10"/>
      <c r="V1899" s="10"/>
      <c r="W1899" s="10"/>
    </row>
    <row r="1900" ht="12.75" customHeight="1">
      <c r="A1900" s="9" t="s">
        <v>386</v>
      </c>
      <c r="B1900" s="7" t="s">
        <v>228</v>
      </c>
      <c r="C1900" s="7" t="s">
        <v>228</v>
      </c>
      <c r="D1900" s="7">
        <v>75.0</v>
      </c>
      <c r="E1900" s="8">
        <v>49.0</v>
      </c>
      <c r="F1900" s="7">
        <v>38.0</v>
      </c>
      <c r="G1900" s="14"/>
      <c r="H1900" s="12"/>
      <c r="I1900" s="7" t="s">
        <v>21</v>
      </c>
      <c r="J1900" s="12"/>
      <c r="K1900" s="10"/>
      <c r="L1900" s="10"/>
      <c r="M1900" s="10"/>
      <c r="N1900" s="10"/>
      <c r="O1900" s="16" t="s">
        <v>288</v>
      </c>
      <c r="P1900" s="16" t="s">
        <v>311</v>
      </c>
      <c r="Q1900" s="10"/>
      <c r="R1900" s="10"/>
      <c r="S1900" s="10"/>
      <c r="T1900" s="10"/>
      <c r="U1900" s="10"/>
      <c r="V1900" s="10"/>
      <c r="W1900" s="10"/>
    </row>
    <row r="1901" ht="12.75" customHeight="1">
      <c r="A1901" s="9" t="s">
        <v>397</v>
      </c>
      <c r="B1901" s="7" t="s">
        <v>228</v>
      </c>
      <c r="C1901" s="7" t="s">
        <v>228</v>
      </c>
      <c r="D1901" s="7">
        <v>75.0</v>
      </c>
      <c r="E1901" s="8">
        <v>49.0</v>
      </c>
      <c r="F1901" s="7">
        <v>38.0</v>
      </c>
      <c r="G1901" s="14"/>
      <c r="H1901" s="12"/>
      <c r="I1901" s="7" t="s">
        <v>21</v>
      </c>
      <c r="J1901" s="12"/>
      <c r="K1901" s="10"/>
      <c r="L1901" s="10"/>
      <c r="M1901" s="10"/>
      <c r="N1901" s="10"/>
      <c r="O1901" s="16" t="s">
        <v>431</v>
      </c>
      <c r="P1901" s="16" t="s">
        <v>309</v>
      </c>
      <c r="Q1901" s="10"/>
      <c r="R1901" s="10"/>
      <c r="S1901" s="10"/>
      <c r="T1901" s="10"/>
      <c r="U1901" s="10"/>
      <c r="V1901" s="10"/>
      <c r="W1901" s="10"/>
    </row>
    <row r="1902" ht="12.75" customHeight="1">
      <c r="A1902" s="9" t="s">
        <v>413</v>
      </c>
      <c r="B1902" s="7" t="s">
        <v>228</v>
      </c>
      <c r="C1902" s="7" t="s">
        <v>228</v>
      </c>
      <c r="D1902" s="7">
        <v>75.0</v>
      </c>
      <c r="E1902" s="8">
        <v>49.0</v>
      </c>
      <c r="F1902" s="7">
        <v>4.0</v>
      </c>
      <c r="G1902" s="14"/>
      <c r="H1902" s="12"/>
      <c r="I1902" s="7" t="s">
        <v>21</v>
      </c>
      <c r="J1902" s="12"/>
      <c r="K1902" s="10"/>
      <c r="L1902" s="10"/>
      <c r="M1902" s="10"/>
      <c r="N1902" s="10"/>
      <c r="O1902" s="16" t="s">
        <v>320</v>
      </c>
      <c r="P1902" s="16" t="s">
        <v>334</v>
      </c>
      <c r="Q1902" s="10"/>
      <c r="R1902" s="10"/>
      <c r="S1902" s="10"/>
      <c r="T1902" s="10"/>
      <c r="U1902" s="10"/>
      <c r="V1902" s="10"/>
      <c r="W1902" s="10"/>
    </row>
    <row r="1903" ht="12.75" customHeight="1">
      <c r="A1903" s="9" t="s">
        <v>345</v>
      </c>
      <c r="B1903" s="7" t="s">
        <v>228</v>
      </c>
      <c r="C1903" s="7" t="s">
        <v>228</v>
      </c>
      <c r="D1903" s="7">
        <v>75.0</v>
      </c>
      <c r="E1903" s="8">
        <v>5.0</v>
      </c>
      <c r="F1903" s="7">
        <v>38.0</v>
      </c>
      <c r="G1903" s="14"/>
      <c r="H1903" s="12"/>
      <c r="I1903" s="7" t="s">
        <v>21</v>
      </c>
      <c r="J1903" s="12"/>
      <c r="K1903" s="10"/>
      <c r="L1903" s="10"/>
      <c r="M1903" s="10"/>
      <c r="N1903" s="10"/>
      <c r="O1903" s="16" t="s">
        <v>256</v>
      </c>
      <c r="P1903" s="16" t="s">
        <v>231</v>
      </c>
      <c r="Q1903" s="10"/>
      <c r="R1903" s="10"/>
      <c r="S1903" s="10"/>
      <c r="T1903" s="10"/>
      <c r="U1903" s="10"/>
      <c r="V1903" s="10"/>
      <c r="W1903" s="10"/>
    </row>
    <row r="1904" ht="12.75" customHeight="1">
      <c r="A1904" s="9" t="s">
        <v>278</v>
      </c>
      <c r="B1904" s="7" t="s">
        <v>228</v>
      </c>
      <c r="C1904" s="7" t="s">
        <v>228</v>
      </c>
      <c r="D1904" s="7">
        <v>75.0</v>
      </c>
      <c r="E1904" s="8">
        <v>5.0</v>
      </c>
      <c r="F1904" s="7">
        <v>4.0</v>
      </c>
      <c r="G1904" s="14"/>
      <c r="H1904" s="12"/>
      <c r="I1904" s="7" t="s">
        <v>21</v>
      </c>
      <c r="J1904" s="12"/>
      <c r="K1904" s="10"/>
      <c r="L1904" s="10"/>
      <c r="M1904" s="10"/>
      <c r="N1904" s="10"/>
      <c r="O1904" s="16" t="s">
        <v>512</v>
      </c>
      <c r="P1904" s="16" t="s">
        <v>361</v>
      </c>
      <c r="Q1904" s="10"/>
      <c r="R1904" s="10"/>
      <c r="S1904" s="10"/>
      <c r="T1904" s="10"/>
      <c r="U1904" s="10"/>
      <c r="V1904" s="10"/>
      <c r="W1904" s="10"/>
    </row>
    <row r="1905" ht="12.75" customHeight="1">
      <c r="A1905" s="9" t="s">
        <v>299</v>
      </c>
      <c r="B1905" s="7" t="s">
        <v>228</v>
      </c>
      <c r="C1905" s="7" t="s">
        <v>228</v>
      </c>
      <c r="D1905" s="7">
        <v>75.0</v>
      </c>
      <c r="E1905" s="8">
        <v>5.0</v>
      </c>
      <c r="F1905" s="7">
        <v>4.0</v>
      </c>
      <c r="G1905" s="14"/>
      <c r="H1905" s="12"/>
      <c r="I1905" s="7" t="s">
        <v>21</v>
      </c>
      <c r="J1905" s="12"/>
      <c r="K1905" s="10"/>
      <c r="L1905" s="10"/>
      <c r="M1905" s="10"/>
      <c r="N1905" s="10"/>
      <c r="O1905" s="16" t="s">
        <v>230</v>
      </c>
      <c r="P1905" s="16" t="s">
        <v>277</v>
      </c>
      <c r="Q1905" s="10"/>
      <c r="R1905" s="10"/>
      <c r="S1905" s="10"/>
      <c r="T1905" s="10"/>
      <c r="U1905" s="10"/>
      <c r="V1905" s="10"/>
      <c r="W1905" s="10"/>
    </row>
    <row r="1906" ht="12.75" customHeight="1">
      <c r="A1906" s="9" t="s">
        <v>241</v>
      </c>
      <c r="B1906" s="7" t="s">
        <v>228</v>
      </c>
      <c r="C1906" s="7" t="s">
        <v>228</v>
      </c>
      <c r="D1906" s="7">
        <v>75.0</v>
      </c>
      <c r="E1906" s="8">
        <v>5.0</v>
      </c>
      <c r="F1906" s="7">
        <v>4.0</v>
      </c>
      <c r="G1906" s="14"/>
      <c r="H1906" s="12"/>
      <c r="I1906" s="7" t="s">
        <v>21</v>
      </c>
      <c r="J1906" s="12"/>
      <c r="K1906" s="10"/>
      <c r="L1906" s="10"/>
      <c r="M1906" s="10"/>
      <c r="N1906" s="10"/>
      <c r="O1906" s="16" t="s">
        <v>427</v>
      </c>
      <c r="P1906" s="16" t="s">
        <v>231</v>
      </c>
      <c r="Q1906" s="10"/>
      <c r="R1906" s="10"/>
      <c r="S1906" s="10"/>
      <c r="T1906" s="10"/>
      <c r="U1906" s="10"/>
      <c r="V1906" s="10"/>
      <c r="W1906" s="10"/>
    </row>
    <row r="1907" ht="12.75" customHeight="1">
      <c r="A1907" s="9" t="s">
        <v>397</v>
      </c>
      <c r="B1907" s="7" t="s">
        <v>228</v>
      </c>
      <c r="C1907" s="7" t="s">
        <v>228</v>
      </c>
      <c r="D1907" s="7">
        <v>75.0</v>
      </c>
      <c r="E1907" s="8">
        <v>5.0</v>
      </c>
      <c r="F1907" s="7">
        <v>37.0</v>
      </c>
      <c r="G1907" s="14"/>
      <c r="H1907" s="12"/>
      <c r="I1907" s="7" t="s">
        <v>21</v>
      </c>
      <c r="J1907" s="12"/>
      <c r="K1907" s="10"/>
      <c r="L1907" s="10"/>
      <c r="M1907" s="10"/>
      <c r="N1907" s="10"/>
      <c r="O1907" s="16" t="s">
        <v>301</v>
      </c>
      <c r="P1907" s="16" t="s">
        <v>578</v>
      </c>
      <c r="Q1907" s="10"/>
      <c r="R1907" s="10"/>
      <c r="S1907" s="10"/>
      <c r="T1907" s="10"/>
      <c r="U1907" s="10"/>
      <c r="V1907" s="10"/>
      <c r="W1907" s="10"/>
    </row>
    <row r="1908" ht="12.75" customHeight="1">
      <c r="A1908" s="9" t="s">
        <v>413</v>
      </c>
      <c r="B1908" s="7" t="s">
        <v>228</v>
      </c>
      <c r="C1908" s="7" t="s">
        <v>228</v>
      </c>
      <c r="D1908" s="7">
        <v>75.0</v>
      </c>
      <c r="E1908" s="8">
        <v>5.0</v>
      </c>
      <c r="F1908" s="7">
        <v>41.0</v>
      </c>
      <c r="G1908" s="14"/>
      <c r="H1908" s="12"/>
      <c r="I1908" s="7" t="s">
        <v>21</v>
      </c>
      <c r="J1908" s="12"/>
      <c r="K1908" s="10"/>
      <c r="L1908" s="10"/>
      <c r="M1908" s="10"/>
      <c r="N1908" s="10"/>
      <c r="O1908" s="16" t="s">
        <v>256</v>
      </c>
      <c r="P1908" s="16" t="s">
        <v>231</v>
      </c>
      <c r="Q1908" s="10"/>
      <c r="R1908" s="10"/>
      <c r="S1908" s="10"/>
      <c r="T1908" s="10"/>
      <c r="U1908" s="10"/>
      <c r="V1908" s="10"/>
      <c r="W1908" s="10"/>
    </row>
    <row r="1909" ht="12.75" customHeight="1">
      <c r="A1909" s="9" t="s">
        <v>274</v>
      </c>
      <c r="B1909" s="7" t="s">
        <v>228</v>
      </c>
      <c r="C1909" s="7" t="s">
        <v>228</v>
      </c>
      <c r="D1909" s="7">
        <v>75.0</v>
      </c>
      <c r="E1909" s="8">
        <v>5.0</v>
      </c>
      <c r="F1909" s="7">
        <v>4.0</v>
      </c>
      <c r="G1909" s="14"/>
      <c r="H1909" s="12"/>
      <c r="I1909" s="7" t="s">
        <v>21</v>
      </c>
      <c r="J1909" s="12"/>
      <c r="K1909" s="10"/>
      <c r="L1909" s="10"/>
      <c r="M1909" s="10"/>
      <c r="N1909" s="10"/>
      <c r="O1909" s="16" t="s">
        <v>515</v>
      </c>
      <c r="P1909" s="16" t="s">
        <v>579</v>
      </c>
      <c r="Q1909" s="10"/>
      <c r="R1909" s="10"/>
      <c r="S1909" s="10"/>
      <c r="T1909" s="10"/>
      <c r="U1909" s="10"/>
      <c r="V1909" s="10"/>
      <c r="W1909" s="10"/>
    </row>
    <row r="1910" ht="12.75" customHeight="1">
      <c r="A1910" s="9" t="s">
        <v>324</v>
      </c>
      <c r="B1910" s="7" t="s">
        <v>228</v>
      </c>
      <c r="C1910" s="7" t="s">
        <v>228</v>
      </c>
      <c r="D1910" s="7">
        <v>75.0</v>
      </c>
      <c r="E1910" s="8">
        <v>51.0</v>
      </c>
      <c r="F1910" s="7">
        <v>42.0</v>
      </c>
      <c r="G1910" s="14"/>
      <c r="H1910" s="12"/>
      <c r="I1910" s="7" t="s">
        <v>21</v>
      </c>
      <c r="J1910" s="12"/>
      <c r="K1910" s="10"/>
      <c r="L1910" s="10"/>
      <c r="M1910" s="10"/>
      <c r="N1910" s="10"/>
      <c r="O1910" s="16" t="s">
        <v>230</v>
      </c>
      <c r="P1910" s="16" t="s">
        <v>580</v>
      </c>
      <c r="Q1910" s="10"/>
      <c r="R1910" s="10"/>
      <c r="S1910" s="10"/>
      <c r="T1910" s="10"/>
      <c r="U1910" s="10"/>
      <c r="V1910" s="10"/>
      <c r="W1910" s="10"/>
    </row>
    <row r="1911" ht="12.75" customHeight="1">
      <c r="A1911" s="9" t="s">
        <v>403</v>
      </c>
      <c r="B1911" s="7" t="s">
        <v>228</v>
      </c>
      <c r="C1911" s="7" t="s">
        <v>228</v>
      </c>
      <c r="D1911" s="7">
        <v>75.0</v>
      </c>
      <c r="E1911" s="8">
        <v>51.0</v>
      </c>
      <c r="F1911" s="7">
        <v>4.0</v>
      </c>
      <c r="G1911" s="14"/>
      <c r="H1911" s="12"/>
      <c r="I1911" s="7" t="s">
        <v>21</v>
      </c>
      <c r="J1911" s="12"/>
      <c r="K1911" s="10"/>
      <c r="L1911" s="10"/>
      <c r="M1911" s="10"/>
      <c r="N1911" s="10"/>
      <c r="O1911" s="16" t="s">
        <v>239</v>
      </c>
      <c r="P1911" s="16" t="s">
        <v>293</v>
      </c>
      <c r="Q1911" s="10"/>
      <c r="R1911" s="10"/>
      <c r="S1911" s="10"/>
      <c r="T1911" s="10"/>
      <c r="U1911" s="10"/>
      <c r="V1911" s="10"/>
      <c r="W1911" s="10"/>
    </row>
    <row r="1912" ht="12.75" customHeight="1">
      <c r="A1912" s="9" t="s">
        <v>278</v>
      </c>
      <c r="B1912" s="7" t="s">
        <v>228</v>
      </c>
      <c r="C1912" s="7" t="s">
        <v>228</v>
      </c>
      <c r="D1912" s="7">
        <v>75.0</v>
      </c>
      <c r="E1912" s="8">
        <v>51.0</v>
      </c>
      <c r="F1912" s="7">
        <v>4.0</v>
      </c>
      <c r="G1912" s="14"/>
      <c r="H1912" s="12"/>
      <c r="I1912" s="7" t="s">
        <v>21</v>
      </c>
      <c r="J1912" s="12"/>
      <c r="K1912" s="10"/>
      <c r="L1912" s="10"/>
      <c r="M1912" s="10"/>
      <c r="N1912" s="10"/>
      <c r="O1912" s="16" t="s">
        <v>581</v>
      </c>
      <c r="P1912" s="16" t="s">
        <v>582</v>
      </c>
      <c r="Q1912" s="10"/>
      <c r="R1912" s="10"/>
      <c r="S1912" s="10"/>
      <c r="T1912" s="10"/>
      <c r="U1912" s="10"/>
      <c r="V1912" s="10"/>
      <c r="W1912" s="10"/>
    </row>
    <row r="1913" ht="12.75" customHeight="1">
      <c r="A1913" s="9" t="s">
        <v>296</v>
      </c>
      <c r="B1913" s="7" t="s">
        <v>228</v>
      </c>
      <c r="C1913" s="7" t="s">
        <v>228</v>
      </c>
      <c r="D1913" s="7">
        <v>75.0</v>
      </c>
      <c r="E1913" s="8">
        <v>51.0</v>
      </c>
      <c r="F1913" s="7">
        <v>38.0</v>
      </c>
      <c r="G1913" s="14"/>
      <c r="H1913" s="12"/>
      <c r="I1913" s="7" t="s">
        <v>21</v>
      </c>
      <c r="J1913" s="12"/>
      <c r="K1913" s="10"/>
      <c r="L1913" s="10"/>
      <c r="M1913" s="10"/>
      <c r="N1913" s="10"/>
      <c r="O1913" s="16" t="s">
        <v>427</v>
      </c>
      <c r="P1913" s="16" t="s">
        <v>485</v>
      </c>
      <c r="Q1913" s="10"/>
      <c r="R1913" s="10"/>
      <c r="S1913" s="10"/>
      <c r="T1913" s="10"/>
      <c r="U1913" s="10"/>
      <c r="V1913" s="10"/>
      <c r="W1913" s="10"/>
    </row>
    <row r="1914" ht="12.75" customHeight="1">
      <c r="A1914" s="9" t="s">
        <v>308</v>
      </c>
      <c r="B1914" s="7" t="s">
        <v>228</v>
      </c>
      <c r="C1914" s="7" t="s">
        <v>228</v>
      </c>
      <c r="D1914" s="7">
        <v>75.0</v>
      </c>
      <c r="E1914" s="8">
        <v>51.0</v>
      </c>
      <c r="F1914" s="7">
        <v>37.0</v>
      </c>
      <c r="G1914" s="14"/>
      <c r="H1914" s="12"/>
      <c r="I1914" s="7" t="s">
        <v>21</v>
      </c>
      <c r="J1914" s="12"/>
      <c r="K1914" s="10"/>
      <c r="L1914" s="7"/>
      <c r="M1914" s="7"/>
      <c r="N1914" s="10"/>
      <c r="O1914" s="16" t="s">
        <v>256</v>
      </c>
      <c r="P1914" s="16" t="s">
        <v>231</v>
      </c>
      <c r="Q1914" s="10"/>
      <c r="R1914" s="10"/>
      <c r="S1914" s="10"/>
      <c r="T1914" s="10"/>
      <c r="U1914" s="10"/>
      <c r="V1914" s="10"/>
      <c r="W1914" s="10"/>
    </row>
    <row r="1915" ht="12.75" customHeight="1">
      <c r="A1915" s="9" t="s">
        <v>243</v>
      </c>
      <c r="B1915" s="7" t="s">
        <v>228</v>
      </c>
      <c r="C1915" s="7" t="s">
        <v>228</v>
      </c>
      <c r="D1915" s="7">
        <v>75.0</v>
      </c>
      <c r="E1915" s="8">
        <v>51.0</v>
      </c>
      <c r="F1915" s="7">
        <v>4.0</v>
      </c>
      <c r="G1915" s="14"/>
      <c r="H1915" s="12"/>
      <c r="I1915" s="7" t="s">
        <v>21</v>
      </c>
      <c r="J1915" s="12"/>
      <c r="K1915" s="10"/>
      <c r="L1915" s="10"/>
      <c r="M1915" s="10"/>
      <c r="N1915" s="10"/>
      <c r="O1915" s="16" t="s">
        <v>583</v>
      </c>
      <c r="P1915" s="16" t="s">
        <v>361</v>
      </c>
      <c r="Q1915" s="10"/>
      <c r="R1915" s="10"/>
      <c r="S1915" s="10"/>
      <c r="T1915" s="10"/>
      <c r="U1915" s="10"/>
      <c r="V1915" s="10"/>
      <c r="W1915" s="10"/>
    </row>
    <row r="1916" ht="12.75" customHeight="1">
      <c r="A1916" s="9" t="s">
        <v>430</v>
      </c>
      <c r="B1916" s="7" t="s">
        <v>228</v>
      </c>
      <c r="C1916" s="7" t="s">
        <v>228</v>
      </c>
      <c r="D1916" s="7">
        <v>75.0</v>
      </c>
      <c r="E1916" s="8">
        <v>52.0</v>
      </c>
      <c r="F1916" s="7">
        <v>43.0</v>
      </c>
      <c r="G1916" s="14"/>
      <c r="H1916" s="12"/>
      <c r="I1916" s="7" t="s">
        <v>21</v>
      </c>
      <c r="J1916" s="12"/>
      <c r="K1916" s="10"/>
      <c r="L1916" s="10"/>
      <c r="M1916" s="10"/>
      <c r="N1916" s="10"/>
      <c r="O1916" s="16" t="s">
        <v>418</v>
      </c>
      <c r="P1916" s="16" t="s">
        <v>402</v>
      </c>
      <c r="Q1916" s="10"/>
      <c r="R1916" s="10"/>
      <c r="S1916" s="10"/>
      <c r="T1916" s="10"/>
      <c r="U1916" s="10"/>
      <c r="V1916" s="10"/>
      <c r="W1916" s="10"/>
    </row>
    <row r="1917" ht="12.75" customHeight="1">
      <c r="A1917" s="9" t="s">
        <v>397</v>
      </c>
      <c r="B1917" s="7" t="s">
        <v>228</v>
      </c>
      <c r="C1917" s="7" t="s">
        <v>228</v>
      </c>
      <c r="D1917" s="7">
        <v>75.0</v>
      </c>
      <c r="E1917" s="8">
        <v>52.0</v>
      </c>
      <c r="F1917" s="7">
        <v>38.0</v>
      </c>
      <c r="G1917" s="14"/>
      <c r="H1917" s="12"/>
      <c r="I1917" s="7" t="s">
        <v>21</v>
      </c>
      <c r="J1917" s="12"/>
      <c r="K1917" s="10"/>
      <c r="L1917" s="10"/>
      <c r="M1917" s="10"/>
      <c r="N1917" s="10"/>
      <c r="O1917" s="16" t="s">
        <v>375</v>
      </c>
      <c r="P1917" s="16" t="s">
        <v>462</v>
      </c>
      <c r="Q1917" s="10"/>
      <c r="R1917" s="10"/>
      <c r="S1917" s="10"/>
      <c r="T1917" s="10"/>
      <c r="U1917" s="10"/>
      <c r="V1917" s="10"/>
      <c r="W1917" s="10"/>
    </row>
    <row r="1918" ht="12.75" customHeight="1">
      <c r="A1918" s="9" t="s">
        <v>520</v>
      </c>
      <c r="B1918" s="7" t="s">
        <v>228</v>
      </c>
      <c r="C1918" s="7" t="s">
        <v>228</v>
      </c>
      <c r="D1918" s="7">
        <v>75.0</v>
      </c>
      <c r="E1918" s="8">
        <v>525.0</v>
      </c>
      <c r="F1918" s="7">
        <v>4.0</v>
      </c>
      <c r="G1918" s="14"/>
      <c r="H1918" s="12"/>
      <c r="I1918" s="7" t="s">
        <v>21</v>
      </c>
      <c r="J1918" s="12"/>
      <c r="K1918" s="10"/>
      <c r="L1918" s="10"/>
      <c r="M1918" s="10"/>
      <c r="N1918" s="10"/>
      <c r="O1918" s="16" t="s">
        <v>230</v>
      </c>
      <c r="P1918" s="16" t="s">
        <v>311</v>
      </c>
      <c r="Q1918" s="10"/>
      <c r="R1918" s="10"/>
      <c r="S1918" s="10"/>
      <c r="T1918" s="10"/>
      <c r="U1918" s="10"/>
      <c r="V1918" s="10"/>
      <c r="W1918" s="10"/>
    </row>
    <row r="1919" ht="12.75" customHeight="1">
      <c r="A1919" s="9" t="s">
        <v>388</v>
      </c>
      <c r="B1919" s="7" t="s">
        <v>228</v>
      </c>
      <c r="C1919" s="7" t="s">
        <v>228</v>
      </c>
      <c r="D1919" s="7">
        <v>76.0</v>
      </c>
      <c r="E1919" s="8">
        <v>4.0</v>
      </c>
      <c r="F1919" s="7">
        <v>36.0</v>
      </c>
      <c r="G1919" s="14"/>
      <c r="H1919" s="12"/>
      <c r="I1919" s="7" t="s">
        <v>21</v>
      </c>
      <c r="J1919" s="12"/>
      <c r="K1919" s="10"/>
      <c r="L1919" s="10"/>
      <c r="M1919" s="10"/>
      <c r="N1919" s="10"/>
      <c r="O1919" s="16" t="s">
        <v>491</v>
      </c>
      <c r="P1919" s="16" t="s">
        <v>402</v>
      </c>
      <c r="Q1919" s="10"/>
      <c r="R1919" s="10"/>
      <c r="S1919" s="10"/>
      <c r="T1919" s="10"/>
      <c r="U1919" s="10"/>
      <c r="V1919" s="10"/>
      <c r="W1919" s="10"/>
    </row>
    <row r="1920" ht="12.75" customHeight="1">
      <c r="A1920" s="9" t="s">
        <v>438</v>
      </c>
      <c r="B1920" s="7" t="s">
        <v>228</v>
      </c>
      <c r="C1920" s="7" t="s">
        <v>228</v>
      </c>
      <c r="D1920" s="7">
        <v>76.0</v>
      </c>
      <c r="E1920" s="8">
        <v>41.0</v>
      </c>
      <c r="F1920" s="7">
        <v>36.0</v>
      </c>
      <c r="G1920" s="14"/>
      <c r="H1920" s="12"/>
      <c r="I1920" s="7" t="s">
        <v>21</v>
      </c>
      <c r="J1920" s="12"/>
      <c r="K1920" s="10"/>
      <c r="L1920" s="10"/>
      <c r="M1920" s="10"/>
      <c r="N1920" s="10"/>
      <c r="O1920" s="16" t="s">
        <v>427</v>
      </c>
      <c r="P1920" s="16" t="s">
        <v>516</v>
      </c>
      <c r="Q1920" s="10"/>
      <c r="R1920" s="10"/>
      <c r="S1920" s="10"/>
      <c r="T1920" s="10"/>
      <c r="U1920" s="10"/>
      <c r="V1920" s="10"/>
      <c r="W1920" s="10"/>
    </row>
    <row r="1921" ht="12.75" customHeight="1">
      <c r="A1921" s="9" t="s">
        <v>584</v>
      </c>
      <c r="B1921" s="7" t="s">
        <v>228</v>
      </c>
      <c r="C1921" s="7" t="s">
        <v>228</v>
      </c>
      <c r="D1921" s="7">
        <v>76.0</v>
      </c>
      <c r="E1921" s="8">
        <v>42.0</v>
      </c>
      <c r="F1921" s="7">
        <v>36.0</v>
      </c>
      <c r="G1921" s="14"/>
      <c r="H1921" s="12"/>
      <c r="I1921" s="7" t="s">
        <v>21</v>
      </c>
      <c r="J1921" s="12"/>
      <c r="K1921" s="10"/>
      <c r="L1921" s="10"/>
      <c r="M1921" s="10"/>
      <c r="N1921" s="10"/>
      <c r="O1921" s="16" t="s">
        <v>452</v>
      </c>
      <c r="P1921" s="16" t="s">
        <v>311</v>
      </c>
      <c r="Q1921" s="10"/>
      <c r="R1921" s="10"/>
      <c r="S1921" s="10"/>
      <c r="T1921" s="10"/>
      <c r="U1921" s="10"/>
      <c r="V1921" s="10"/>
      <c r="W1921" s="10"/>
    </row>
    <row r="1922" ht="12.75" customHeight="1">
      <c r="A1922" s="9" t="s">
        <v>453</v>
      </c>
      <c r="B1922" s="7" t="s">
        <v>228</v>
      </c>
      <c r="C1922" s="7" t="s">
        <v>228</v>
      </c>
      <c r="D1922" s="7">
        <v>76.0</v>
      </c>
      <c r="E1922" s="8">
        <v>42.0</v>
      </c>
      <c r="F1922" s="7">
        <v>36.0</v>
      </c>
      <c r="G1922" s="14"/>
      <c r="H1922" s="12"/>
      <c r="I1922" s="7" t="s">
        <v>21</v>
      </c>
      <c r="J1922" s="12"/>
      <c r="K1922" s="10"/>
      <c r="L1922" s="10"/>
      <c r="M1922" s="10"/>
      <c r="N1922" s="10"/>
      <c r="O1922" s="16" t="s">
        <v>480</v>
      </c>
      <c r="P1922" s="16" t="s">
        <v>383</v>
      </c>
      <c r="Q1922" s="10"/>
      <c r="R1922" s="10"/>
      <c r="S1922" s="10"/>
      <c r="T1922" s="10"/>
      <c r="U1922" s="10"/>
      <c r="V1922" s="10"/>
      <c r="W1922" s="10"/>
    </row>
    <row r="1923" ht="12.75" customHeight="1">
      <c r="A1923" s="9" t="s">
        <v>457</v>
      </c>
      <c r="B1923" s="7" t="s">
        <v>228</v>
      </c>
      <c r="C1923" s="7" t="s">
        <v>228</v>
      </c>
      <c r="D1923" s="7">
        <v>76.0</v>
      </c>
      <c r="E1923" s="8">
        <v>42.0</v>
      </c>
      <c r="F1923" s="7">
        <v>39.0</v>
      </c>
      <c r="G1923" s="14"/>
      <c r="H1923" s="12"/>
      <c r="I1923" s="7" t="s">
        <v>21</v>
      </c>
      <c r="J1923" s="12"/>
      <c r="K1923" s="10"/>
      <c r="L1923" s="10"/>
      <c r="M1923" s="10"/>
      <c r="N1923" s="10"/>
      <c r="O1923" s="16" t="s">
        <v>431</v>
      </c>
      <c r="P1923" s="16" t="s">
        <v>231</v>
      </c>
      <c r="Q1923" s="10"/>
      <c r="R1923" s="10"/>
      <c r="S1923" s="10"/>
      <c r="T1923" s="10"/>
      <c r="U1923" s="10"/>
      <c r="V1923" s="10"/>
      <c r="W1923" s="10"/>
    </row>
    <row r="1924" ht="12.75" customHeight="1">
      <c r="A1924" s="9" t="s">
        <v>278</v>
      </c>
      <c r="B1924" s="7" t="s">
        <v>228</v>
      </c>
      <c r="C1924" s="7" t="s">
        <v>228</v>
      </c>
      <c r="D1924" s="7">
        <v>76.0</v>
      </c>
      <c r="E1924" s="8">
        <v>44.0</v>
      </c>
      <c r="F1924" s="7">
        <v>39.0</v>
      </c>
      <c r="G1924" s="14"/>
      <c r="H1924" s="12"/>
      <c r="I1924" s="7" t="s">
        <v>21</v>
      </c>
      <c r="J1924" s="12"/>
      <c r="K1924" s="10"/>
      <c r="L1924" s="10"/>
      <c r="M1924" s="10"/>
      <c r="N1924" s="10"/>
      <c r="O1924" s="16" t="s">
        <v>233</v>
      </c>
      <c r="P1924" s="16" t="s">
        <v>366</v>
      </c>
      <c r="Q1924" s="10"/>
      <c r="R1924" s="10"/>
      <c r="S1924" s="10"/>
      <c r="T1924" s="10"/>
      <c r="U1924" s="10"/>
      <c r="V1924" s="10"/>
      <c r="W1924" s="10"/>
    </row>
    <row r="1925" ht="12.75" customHeight="1">
      <c r="A1925" s="9" t="s">
        <v>331</v>
      </c>
      <c r="B1925" s="7" t="s">
        <v>228</v>
      </c>
      <c r="C1925" s="7" t="s">
        <v>228</v>
      </c>
      <c r="D1925" s="7">
        <v>76.0</v>
      </c>
      <c r="E1925" s="8">
        <v>44.0</v>
      </c>
      <c r="F1925" s="7">
        <v>38.0</v>
      </c>
      <c r="G1925" s="14"/>
      <c r="H1925" s="12"/>
      <c r="I1925" s="7" t="s">
        <v>21</v>
      </c>
      <c r="J1925" s="12"/>
      <c r="K1925" s="10"/>
      <c r="L1925" s="10"/>
      <c r="M1925" s="10"/>
      <c r="N1925" s="10"/>
      <c r="O1925" s="16" t="s">
        <v>279</v>
      </c>
      <c r="P1925" s="16" t="s">
        <v>439</v>
      </c>
      <c r="Q1925" s="10"/>
      <c r="R1925" s="10"/>
      <c r="S1925" s="10"/>
      <c r="T1925" s="10"/>
      <c r="U1925" s="10"/>
      <c r="V1925" s="10"/>
      <c r="W1925" s="10"/>
    </row>
    <row r="1926" ht="12.75" customHeight="1">
      <c r="A1926" s="9" t="s">
        <v>331</v>
      </c>
      <c r="B1926" s="7" t="s">
        <v>228</v>
      </c>
      <c r="C1926" s="7" t="s">
        <v>228</v>
      </c>
      <c r="D1926" s="7">
        <v>76.0</v>
      </c>
      <c r="E1926" s="8">
        <v>44.0</v>
      </c>
      <c r="F1926" s="7">
        <v>38.0</v>
      </c>
      <c r="G1926" s="14"/>
      <c r="H1926" s="12"/>
      <c r="I1926" s="7" t="s">
        <v>21</v>
      </c>
      <c r="J1926" s="12"/>
      <c r="K1926" s="10"/>
      <c r="L1926" s="10"/>
      <c r="M1926" s="10"/>
      <c r="N1926" s="10"/>
      <c r="O1926" s="16" t="s">
        <v>249</v>
      </c>
      <c r="P1926" s="16" t="s">
        <v>250</v>
      </c>
      <c r="Q1926" s="10"/>
      <c r="R1926" s="10"/>
      <c r="S1926" s="10"/>
      <c r="T1926" s="10"/>
      <c r="U1926" s="10"/>
      <c r="V1926" s="10"/>
      <c r="W1926" s="10"/>
    </row>
    <row r="1927" ht="12.75" customHeight="1">
      <c r="A1927" s="9" t="s">
        <v>488</v>
      </c>
      <c r="B1927" s="7" t="s">
        <v>228</v>
      </c>
      <c r="C1927" s="7" t="s">
        <v>228</v>
      </c>
      <c r="D1927" s="7">
        <v>76.0</v>
      </c>
      <c r="E1927" s="8">
        <v>44.0</v>
      </c>
      <c r="F1927" s="7">
        <v>37.0</v>
      </c>
      <c r="G1927" s="14"/>
      <c r="H1927" s="12"/>
      <c r="I1927" s="7" t="s">
        <v>21</v>
      </c>
      <c r="J1927" s="12"/>
      <c r="K1927" s="10"/>
      <c r="L1927" s="10"/>
      <c r="M1927" s="10"/>
      <c r="N1927" s="10"/>
      <c r="O1927" s="16" t="s">
        <v>475</v>
      </c>
      <c r="P1927" s="16" t="s">
        <v>476</v>
      </c>
      <c r="Q1927" s="10"/>
      <c r="R1927" s="10"/>
      <c r="S1927" s="10"/>
      <c r="T1927" s="10"/>
      <c r="U1927" s="10"/>
      <c r="V1927" s="10"/>
      <c r="W1927" s="10"/>
    </row>
    <row r="1928" ht="12.75" customHeight="1">
      <c r="A1928" s="9" t="s">
        <v>243</v>
      </c>
      <c r="B1928" s="7" t="s">
        <v>228</v>
      </c>
      <c r="C1928" s="7" t="s">
        <v>228</v>
      </c>
      <c r="D1928" s="7">
        <v>76.0</v>
      </c>
      <c r="E1928" s="8">
        <v>44.0</v>
      </c>
      <c r="F1928" s="7">
        <v>36.0</v>
      </c>
      <c r="G1928" s="14"/>
      <c r="H1928" s="12"/>
      <c r="I1928" s="7" t="s">
        <v>21</v>
      </c>
      <c r="J1928" s="12"/>
      <c r="K1928" s="10"/>
      <c r="L1928" s="10"/>
      <c r="M1928" s="10"/>
      <c r="N1928" s="10"/>
      <c r="O1928" s="16" t="s">
        <v>288</v>
      </c>
      <c r="P1928" s="16" t="s">
        <v>366</v>
      </c>
      <c r="Q1928" s="10"/>
      <c r="R1928" s="10"/>
      <c r="S1928" s="10"/>
      <c r="T1928" s="10"/>
      <c r="U1928" s="10"/>
      <c r="V1928" s="10"/>
      <c r="W1928" s="10"/>
    </row>
    <row r="1929" ht="12.75" customHeight="1">
      <c r="A1929" s="9" t="s">
        <v>447</v>
      </c>
      <c r="B1929" s="7" t="s">
        <v>228</v>
      </c>
      <c r="C1929" s="7" t="s">
        <v>228</v>
      </c>
      <c r="D1929" s="7">
        <v>76.0</v>
      </c>
      <c r="E1929" s="8">
        <v>44.0</v>
      </c>
      <c r="F1929" s="7">
        <v>38.0</v>
      </c>
      <c r="G1929" s="14"/>
      <c r="H1929" s="12"/>
      <c r="I1929" s="7" t="s">
        <v>21</v>
      </c>
      <c r="J1929" s="12"/>
      <c r="K1929" s="10"/>
      <c r="L1929" s="10"/>
      <c r="M1929" s="10"/>
      <c r="N1929" s="10"/>
      <c r="O1929" s="16" t="s">
        <v>288</v>
      </c>
      <c r="P1929" s="16" t="s">
        <v>366</v>
      </c>
      <c r="Q1929" s="10"/>
      <c r="R1929" s="10"/>
      <c r="S1929" s="10"/>
      <c r="T1929" s="10"/>
      <c r="U1929" s="10"/>
      <c r="V1929" s="10"/>
      <c r="W1929" s="10"/>
    </row>
    <row r="1930" ht="12.75" customHeight="1">
      <c r="A1930" s="9" t="s">
        <v>243</v>
      </c>
      <c r="B1930" s="7" t="s">
        <v>228</v>
      </c>
      <c r="C1930" s="7" t="s">
        <v>228</v>
      </c>
      <c r="D1930" s="7">
        <v>76.0</v>
      </c>
      <c r="E1930" s="8">
        <v>445.0</v>
      </c>
      <c r="F1930" s="7">
        <v>37.0</v>
      </c>
      <c r="G1930" s="14"/>
      <c r="H1930" s="12"/>
      <c r="I1930" s="7" t="s">
        <v>21</v>
      </c>
      <c r="J1930" s="12"/>
      <c r="K1930" s="10"/>
      <c r="L1930" s="10"/>
      <c r="M1930" s="10"/>
      <c r="N1930" s="10"/>
      <c r="O1930" s="16" t="s">
        <v>230</v>
      </c>
      <c r="P1930" s="16" t="s">
        <v>277</v>
      </c>
      <c r="Q1930" s="10"/>
      <c r="R1930" s="10"/>
      <c r="S1930" s="10"/>
      <c r="T1930" s="10"/>
      <c r="U1930" s="10"/>
      <c r="V1930" s="10"/>
      <c r="W1930" s="10"/>
    </row>
    <row r="1931" ht="12.75" customHeight="1">
      <c r="A1931" s="9" t="s">
        <v>324</v>
      </c>
      <c r="B1931" s="7" t="s">
        <v>228</v>
      </c>
      <c r="C1931" s="7" t="s">
        <v>228</v>
      </c>
      <c r="D1931" s="7">
        <v>76.0</v>
      </c>
      <c r="E1931" s="8">
        <v>45.0</v>
      </c>
      <c r="F1931" s="7">
        <v>39.0</v>
      </c>
      <c r="G1931" s="14"/>
      <c r="H1931" s="12"/>
      <c r="I1931" s="7" t="s">
        <v>21</v>
      </c>
      <c r="J1931" s="12"/>
      <c r="K1931" s="10"/>
      <c r="L1931" s="10"/>
      <c r="M1931" s="10"/>
      <c r="N1931" s="10"/>
      <c r="O1931" s="16" t="s">
        <v>233</v>
      </c>
      <c r="P1931" s="16" t="s">
        <v>366</v>
      </c>
      <c r="Q1931" s="10"/>
      <c r="R1931" s="10"/>
      <c r="S1931" s="10"/>
      <c r="T1931" s="10"/>
      <c r="U1931" s="10"/>
      <c r="V1931" s="10"/>
      <c r="W1931" s="10"/>
    </row>
    <row r="1932" ht="12.75" customHeight="1">
      <c r="A1932" s="9" t="s">
        <v>324</v>
      </c>
      <c r="B1932" s="7" t="s">
        <v>228</v>
      </c>
      <c r="C1932" s="7" t="s">
        <v>228</v>
      </c>
      <c r="D1932" s="7">
        <v>76.0</v>
      </c>
      <c r="E1932" s="8">
        <v>45.0</v>
      </c>
      <c r="F1932" s="7">
        <v>39.0</v>
      </c>
      <c r="G1932" s="14"/>
      <c r="H1932" s="12"/>
      <c r="I1932" s="7" t="s">
        <v>21</v>
      </c>
      <c r="J1932" s="12"/>
      <c r="K1932" s="10"/>
      <c r="L1932" s="10"/>
      <c r="M1932" s="10"/>
      <c r="N1932" s="10"/>
      <c r="O1932" s="16" t="s">
        <v>320</v>
      </c>
      <c r="P1932" s="16" t="s">
        <v>394</v>
      </c>
      <c r="Q1932" s="10"/>
      <c r="R1932" s="10"/>
      <c r="S1932" s="10"/>
      <c r="T1932" s="10"/>
      <c r="U1932" s="10"/>
      <c r="V1932" s="10"/>
      <c r="W1932" s="10"/>
    </row>
    <row r="1933" ht="12.75" customHeight="1">
      <c r="A1933" s="9" t="s">
        <v>386</v>
      </c>
      <c r="B1933" s="7" t="s">
        <v>228</v>
      </c>
      <c r="C1933" s="7" t="s">
        <v>228</v>
      </c>
      <c r="D1933" s="7">
        <v>76.0</v>
      </c>
      <c r="E1933" s="8">
        <v>45.0</v>
      </c>
      <c r="F1933" s="7">
        <v>38.0</v>
      </c>
      <c r="G1933" s="14"/>
      <c r="H1933" s="12"/>
      <c r="I1933" s="7" t="s">
        <v>21</v>
      </c>
      <c r="J1933" s="12"/>
      <c r="K1933" s="10"/>
      <c r="L1933" s="10"/>
      <c r="M1933" s="10"/>
      <c r="N1933" s="10"/>
      <c r="O1933" s="16" t="s">
        <v>512</v>
      </c>
      <c r="P1933" s="16" t="s">
        <v>361</v>
      </c>
      <c r="Q1933" s="10"/>
      <c r="R1933" s="10"/>
      <c r="S1933" s="10"/>
      <c r="T1933" s="10"/>
      <c r="U1933" s="10"/>
      <c r="V1933" s="10"/>
      <c r="W1933" s="10"/>
    </row>
    <row r="1934" ht="12.75" customHeight="1">
      <c r="A1934" s="9" t="s">
        <v>388</v>
      </c>
      <c r="B1934" s="7" t="s">
        <v>228</v>
      </c>
      <c r="C1934" s="7" t="s">
        <v>228</v>
      </c>
      <c r="D1934" s="7">
        <v>76.0</v>
      </c>
      <c r="E1934" s="8">
        <v>45.0</v>
      </c>
      <c r="F1934" s="7">
        <v>38.0</v>
      </c>
      <c r="G1934" s="14"/>
      <c r="H1934" s="12"/>
      <c r="I1934" s="7" t="s">
        <v>21</v>
      </c>
      <c r="J1934" s="12"/>
      <c r="K1934" s="10"/>
      <c r="L1934" s="10"/>
      <c r="M1934" s="10"/>
      <c r="N1934" s="10"/>
      <c r="O1934" s="16" t="s">
        <v>230</v>
      </c>
      <c r="P1934" s="16" t="s">
        <v>311</v>
      </c>
      <c r="Q1934" s="10"/>
      <c r="R1934" s="10"/>
      <c r="S1934" s="10"/>
      <c r="T1934" s="10"/>
      <c r="U1934" s="10"/>
      <c r="V1934" s="10"/>
      <c r="W1934" s="10"/>
    </row>
    <row r="1935" ht="12.75" customHeight="1">
      <c r="A1935" s="9" t="s">
        <v>283</v>
      </c>
      <c r="B1935" s="7" t="s">
        <v>228</v>
      </c>
      <c r="C1935" s="7" t="s">
        <v>228</v>
      </c>
      <c r="D1935" s="7">
        <v>76.0</v>
      </c>
      <c r="E1935" s="8">
        <v>45.0</v>
      </c>
      <c r="F1935" s="7">
        <v>37.0</v>
      </c>
      <c r="G1935" s="14"/>
      <c r="H1935" s="12"/>
      <c r="I1935" s="7" t="s">
        <v>21</v>
      </c>
      <c r="J1935" s="12"/>
      <c r="K1935" s="10"/>
      <c r="L1935" s="10"/>
      <c r="M1935" s="10"/>
      <c r="N1935" s="10"/>
      <c r="O1935" s="16" t="s">
        <v>443</v>
      </c>
      <c r="P1935" s="16" t="s">
        <v>444</v>
      </c>
      <c r="Q1935" s="10"/>
      <c r="R1935" s="10"/>
      <c r="S1935" s="10"/>
      <c r="T1935" s="10"/>
      <c r="U1935" s="10"/>
      <c r="V1935" s="10"/>
      <c r="W1935" s="10"/>
    </row>
    <row r="1936" ht="12.75" customHeight="1">
      <c r="A1936" s="9" t="s">
        <v>466</v>
      </c>
      <c r="B1936" s="7" t="s">
        <v>228</v>
      </c>
      <c r="C1936" s="7" t="s">
        <v>228</v>
      </c>
      <c r="D1936" s="7">
        <v>76.0</v>
      </c>
      <c r="E1936" s="8">
        <v>45.0</v>
      </c>
      <c r="F1936" s="7">
        <v>38.0</v>
      </c>
      <c r="G1936" s="14"/>
      <c r="H1936" s="12"/>
      <c r="I1936" s="7" t="s">
        <v>21</v>
      </c>
      <c r="J1936" s="12"/>
      <c r="K1936" s="10"/>
      <c r="L1936" s="10"/>
      <c r="M1936" s="10"/>
      <c r="N1936" s="10"/>
      <c r="O1936" s="16" t="s">
        <v>233</v>
      </c>
      <c r="P1936" s="16" t="s">
        <v>585</v>
      </c>
      <c r="Q1936" s="10"/>
      <c r="R1936" s="10"/>
      <c r="S1936" s="10"/>
      <c r="T1936" s="10"/>
      <c r="U1936" s="10"/>
      <c r="V1936" s="10"/>
      <c r="W1936" s="10"/>
    </row>
    <row r="1937" ht="12.75" customHeight="1">
      <c r="A1937" s="9" t="s">
        <v>478</v>
      </c>
      <c r="B1937" s="7" t="s">
        <v>228</v>
      </c>
      <c r="C1937" s="7" t="s">
        <v>228</v>
      </c>
      <c r="D1937" s="7">
        <v>76.0</v>
      </c>
      <c r="E1937" s="8">
        <v>45.0</v>
      </c>
      <c r="F1937" s="7">
        <v>4.0</v>
      </c>
      <c r="G1937" s="14"/>
      <c r="H1937" s="12"/>
      <c r="I1937" s="7" t="s">
        <v>21</v>
      </c>
      <c r="J1937" s="12"/>
      <c r="K1937" s="10"/>
      <c r="L1937" s="10"/>
      <c r="M1937" s="10"/>
      <c r="N1937" s="10"/>
      <c r="O1937" s="16" t="s">
        <v>288</v>
      </c>
      <c r="P1937" s="16" t="s">
        <v>366</v>
      </c>
      <c r="Q1937" s="10"/>
      <c r="R1937" s="10"/>
      <c r="S1937" s="10"/>
      <c r="T1937" s="10"/>
      <c r="U1937" s="10"/>
      <c r="V1937" s="10"/>
      <c r="W1937" s="10"/>
    </row>
    <row r="1938" ht="12.75" customHeight="1">
      <c r="A1938" s="9" t="s">
        <v>571</v>
      </c>
      <c r="B1938" s="7" t="s">
        <v>228</v>
      </c>
      <c r="C1938" s="7" t="s">
        <v>228</v>
      </c>
      <c r="D1938" s="7">
        <v>76.0</v>
      </c>
      <c r="E1938" s="8">
        <v>455.0</v>
      </c>
      <c r="F1938" s="7">
        <v>38.0</v>
      </c>
      <c r="G1938" s="14"/>
      <c r="H1938" s="12"/>
      <c r="I1938" s="7" t="s">
        <v>21</v>
      </c>
      <c r="J1938" s="12"/>
      <c r="K1938" s="10"/>
      <c r="L1938" s="10"/>
      <c r="M1938" s="10"/>
      <c r="N1938" s="10"/>
      <c r="O1938" s="16" t="s">
        <v>480</v>
      </c>
      <c r="P1938" s="16" t="s">
        <v>383</v>
      </c>
      <c r="Q1938" s="10"/>
      <c r="R1938" s="10"/>
      <c r="S1938" s="10"/>
      <c r="T1938" s="10"/>
      <c r="U1938" s="10"/>
      <c r="V1938" s="10"/>
      <c r="W1938" s="10"/>
    </row>
    <row r="1939" ht="12.75" customHeight="1">
      <c r="A1939" s="9" t="s">
        <v>489</v>
      </c>
      <c r="B1939" s="7" t="s">
        <v>228</v>
      </c>
      <c r="C1939" s="7" t="s">
        <v>228</v>
      </c>
      <c r="D1939" s="7">
        <v>76.0</v>
      </c>
      <c r="E1939" s="8">
        <v>46.0</v>
      </c>
      <c r="F1939" s="7">
        <v>38.0</v>
      </c>
      <c r="G1939" s="14"/>
      <c r="H1939" s="12"/>
      <c r="I1939" s="7" t="s">
        <v>21</v>
      </c>
      <c r="J1939" s="12"/>
      <c r="K1939" s="10"/>
      <c r="L1939" s="10"/>
      <c r="M1939" s="10"/>
      <c r="N1939" s="10"/>
      <c r="O1939" s="16" t="s">
        <v>431</v>
      </c>
      <c r="P1939" s="16" t="s">
        <v>485</v>
      </c>
      <c r="Q1939" s="10"/>
      <c r="R1939" s="10"/>
      <c r="S1939" s="10"/>
      <c r="T1939" s="10"/>
      <c r="U1939" s="10"/>
      <c r="V1939" s="10"/>
      <c r="W1939" s="10"/>
    </row>
    <row r="1940" ht="12.75" customHeight="1">
      <c r="A1940" s="9" t="s">
        <v>424</v>
      </c>
      <c r="B1940" s="7" t="s">
        <v>228</v>
      </c>
      <c r="C1940" s="7" t="s">
        <v>228</v>
      </c>
      <c r="D1940" s="7">
        <v>76.0</v>
      </c>
      <c r="E1940" s="8">
        <v>46.0</v>
      </c>
      <c r="F1940" s="7">
        <v>38.0</v>
      </c>
      <c r="G1940" s="14"/>
      <c r="H1940" s="12"/>
      <c r="I1940" s="7" t="s">
        <v>21</v>
      </c>
      <c r="J1940" s="12"/>
      <c r="K1940" s="10"/>
      <c r="L1940" s="10"/>
      <c r="M1940" s="10"/>
      <c r="N1940" s="10"/>
      <c r="O1940" s="16" t="s">
        <v>353</v>
      </c>
      <c r="P1940" s="16" t="s">
        <v>504</v>
      </c>
      <c r="Q1940" s="10"/>
      <c r="R1940" s="10"/>
      <c r="S1940" s="10"/>
      <c r="T1940" s="10"/>
      <c r="U1940" s="10"/>
      <c r="V1940" s="10"/>
      <c r="W1940" s="10"/>
    </row>
    <row r="1941" ht="12.75" customHeight="1">
      <c r="A1941" s="9" t="s">
        <v>314</v>
      </c>
      <c r="B1941" s="7" t="s">
        <v>228</v>
      </c>
      <c r="C1941" s="7" t="s">
        <v>228</v>
      </c>
      <c r="D1941" s="7">
        <v>76.0</v>
      </c>
      <c r="E1941" s="8">
        <v>46.0</v>
      </c>
      <c r="F1941" s="7">
        <v>4.0</v>
      </c>
      <c r="G1941" s="14"/>
      <c r="H1941" s="12"/>
      <c r="I1941" s="7" t="s">
        <v>21</v>
      </c>
      <c r="J1941" s="12"/>
      <c r="K1941" s="10"/>
      <c r="L1941" s="10"/>
      <c r="M1941" s="10"/>
      <c r="N1941" s="10"/>
      <c r="O1941" s="16" t="s">
        <v>272</v>
      </c>
      <c r="P1941" s="16" t="s">
        <v>586</v>
      </c>
      <c r="Q1941" s="10"/>
      <c r="R1941" s="10"/>
      <c r="S1941" s="10"/>
      <c r="T1941" s="10"/>
      <c r="U1941" s="10"/>
      <c r="V1941" s="10"/>
      <c r="W1941" s="10"/>
    </row>
    <row r="1942" ht="12.75" customHeight="1">
      <c r="A1942" s="9" t="s">
        <v>403</v>
      </c>
      <c r="B1942" s="7" t="s">
        <v>228</v>
      </c>
      <c r="C1942" s="7" t="s">
        <v>228</v>
      </c>
      <c r="D1942" s="7">
        <v>76.0</v>
      </c>
      <c r="E1942" s="8">
        <v>46.0</v>
      </c>
      <c r="F1942" s="7">
        <v>38.0</v>
      </c>
      <c r="G1942" s="14"/>
      <c r="H1942" s="12"/>
      <c r="I1942" s="7" t="s">
        <v>21</v>
      </c>
      <c r="J1942" s="12"/>
      <c r="K1942" s="10"/>
      <c r="L1942" s="10"/>
      <c r="M1942" s="10"/>
      <c r="N1942" s="10"/>
      <c r="O1942" s="16" t="s">
        <v>452</v>
      </c>
      <c r="P1942" s="16" t="s">
        <v>311</v>
      </c>
      <c r="Q1942" s="10"/>
      <c r="R1942" s="10"/>
      <c r="S1942" s="10"/>
      <c r="T1942" s="10"/>
      <c r="U1942" s="10"/>
      <c r="V1942" s="10"/>
      <c r="W1942" s="10"/>
    </row>
    <row r="1943" ht="12.75" customHeight="1">
      <c r="A1943" s="9" t="s">
        <v>296</v>
      </c>
      <c r="B1943" s="7" t="s">
        <v>228</v>
      </c>
      <c r="C1943" s="7" t="s">
        <v>228</v>
      </c>
      <c r="D1943" s="7">
        <v>76.0</v>
      </c>
      <c r="E1943" s="8">
        <v>46.0</v>
      </c>
      <c r="F1943" s="7">
        <v>39.0</v>
      </c>
      <c r="G1943" s="14"/>
      <c r="H1943" s="12"/>
      <c r="I1943" s="7" t="s">
        <v>21</v>
      </c>
      <c r="J1943" s="12"/>
      <c r="K1943" s="10"/>
      <c r="L1943" s="10"/>
      <c r="M1943" s="10"/>
      <c r="N1943" s="10"/>
      <c r="O1943" s="16" t="s">
        <v>288</v>
      </c>
      <c r="P1943" s="16" t="s">
        <v>366</v>
      </c>
      <c r="Q1943" s="10"/>
      <c r="R1943" s="10"/>
      <c r="S1943" s="10"/>
      <c r="T1943" s="10"/>
      <c r="U1943" s="10"/>
      <c r="V1943" s="10"/>
      <c r="W1943" s="10"/>
    </row>
    <row r="1944" ht="12.75" customHeight="1">
      <c r="A1944" s="9" t="s">
        <v>370</v>
      </c>
      <c r="B1944" s="7" t="s">
        <v>228</v>
      </c>
      <c r="C1944" s="7" t="s">
        <v>228</v>
      </c>
      <c r="D1944" s="7">
        <v>76.0</v>
      </c>
      <c r="E1944" s="8">
        <v>46.0</v>
      </c>
      <c r="F1944" s="7">
        <v>38.0</v>
      </c>
      <c r="G1944" s="14"/>
      <c r="H1944" s="12"/>
      <c r="I1944" s="7" t="s">
        <v>21</v>
      </c>
      <c r="J1944" s="12"/>
      <c r="K1944" s="10"/>
      <c r="L1944" s="10"/>
      <c r="M1944" s="10"/>
      <c r="N1944" s="10"/>
      <c r="O1944" s="16" t="s">
        <v>301</v>
      </c>
      <c r="P1944" s="16" t="s">
        <v>494</v>
      </c>
      <c r="Q1944" s="10"/>
      <c r="R1944" s="10"/>
      <c r="S1944" s="10"/>
      <c r="T1944" s="10"/>
      <c r="U1944" s="10"/>
      <c r="V1944" s="10"/>
      <c r="W1944" s="10"/>
    </row>
    <row r="1945" ht="12.75" customHeight="1">
      <c r="A1945" s="9" t="s">
        <v>507</v>
      </c>
      <c r="B1945" s="7" t="s">
        <v>228</v>
      </c>
      <c r="C1945" s="7" t="s">
        <v>228</v>
      </c>
      <c r="D1945" s="7">
        <v>76.0</v>
      </c>
      <c r="E1945" s="8">
        <v>465.0</v>
      </c>
      <c r="F1945" s="7">
        <v>38.0</v>
      </c>
      <c r="G1945" s="14"/>
      <c r="H1945" s="12"/>
      <c r="I1945" s="7" t="s">
        <v>21</v>
      </c>
      <c r="J1945" s="12"/>
      <c r="K1945" s="10"/>
      <c r="L1945" s="10"/>
      <c r="M1945" s="10"/>
      <c r="N1945" s="10"/>
      <c r="O1945" s="16" t="s">
        <v>363</v>
      </c>
      <c r="P1945" s="16" t="s">
        <v>311</v>
      </c>
      <c r="Q1945" s="10"/>
      <c r="R1945" s="10"/>
      <c r="S1945" s="10"/>
      <c r="T1945" s="10"/>
      <c r="U1945" s="10"/>
      <c r="V1945" s="10"/>
      <c r="W1945" s="10"/>
    </row>
    <row r="1946" ht="12.75" customHeight="1">
      <c r="A1946" s="9" t="s">
        <v>403</v>
      </c>
      <c r="B1946" s="7" t="s">
        <v>228</v>
      </c>
      <c r="C1946" s="7" t="s">
        <v>228</v>
      </c>
      <c r="D1946" s="7">
        <v>76.0</v>
      </c>
      <c r="E1946" s="8">
        <v>47.0</v>
      </c>
      <c r="F1946" s="7">
        <v>42.0</v>
      </c>
      <c r="G1946" s="14"/>
      <c r="H1946" s="12"/>
      <c r="I1946" s="7" t="s">
        <v>21</v>
      </c>
      <c r="J1946" s="12"/>
      <c r="K1946" s="10"/>
      <c r="L1946" s="10"/>
      <c r="M1946" s="10"/>
      <c r="N1946" s="10"/>
      <c r="O1946" s="16" t="s">
        <v>233</v>
      </c>
      <c r="P1946" s="16" t="s">
        <v>366</v>
      </c>
      <c r="Q1946" s="10"/>
      <c r="R1946" s="10"/>
      <c r="S1946" s="10"/>
      <c r="T1946" s="10"/>
      <c r="U1946" s="10"/>
      <c r="V1946" s="10"/>
      <c r="W1946" s="10"/>
    </row>
    <row r="1947" ht="12.75" customHeight="1">
      <c r="A1947" s="9" t="s">
        <v>286</v>
      </c>
      <c r="B1947" s="7" t="s">
        <v>228</v>
      </c>
      <c r="C1947" s="7" t="s">
        <v>228</v>
      </c>
      <c r="D1947" s="7">
        <v>76.0</v>
      </c>
      <c r="E1947" s="8">
        <v>47.0</v>
      </c>
      <c r="F1947" s="7">
        <v>4.0</v>
      </c>
      <c r="G1947" s="14"/>
      <c r="H1947" s="12"/>
      <c r="I1947" s="7" t="s">
        <v>21</v>
      </c>
      <c r="J1947" s="12"/>
      <c r="K1947" s="10"/>
      <c r="L1947" s="10"/>
      <c r="M1947" s="10"/>
      <c r="N1947" s="10"/>
      <c r="O1947" s="16" t="s">
        <v>431</v>
      </c>
      <c r="P1947" s="16" t="s">
        <v>231</v>
      </c>
      <c r="Q1947" s="10"/>
      <c r="R1947" s="10"/>
      <c r="S1947" s="10"/>
      <c r="T1947" s="10"/>
      <c r="U1947" s="10"/>
      <c r="V1947" s="10"/>
      <c r="W1947" s="10"/>
    </row>
    <row r="1948" ht="12.75" customHeight="1">
      <c r="A1948" s="9" t="s">
        <v>290</v>
      </c>
      <c r="B1948" s="7" t="s">
        <v>228</v>
      </c>
      <c r="C1948" s="7" t="s">
        <v>228</v>
      </c>
      <c r="D1948" s="7">
        <v>76.0</v>
      </c>
      <c r="E1948" s="8">
        <v>47.0</v>
      </c>
      <c r="F1948" s="7">
        <v>38.0</v>
      </c>
      <c r="G1948" s="14"/>
      <c r="H1948" s="12"/>
      <c r="I1948" s="7" t="s">
        <v>21</v>
      </c>
      <c r="J1948" s="12"/>
      <c r="K1948" s="10"/>
      <c r="L1948" s="10"/>
      <c r="M1948" s="10"/>
      <c r="N1948" s="10"/>
      <c r="O1948" s="16" t="s">
        <v>279</v>
      </c>
      <c r="P1948" s="16" t="s">
        <v>439</v>
      </c>
      <c r="Q1948" s="10"/>
      <c r="R1948" s="10"/>
      <c r="S1948" s="10"/>
      <c r="T1948" s="10"/>
      <c r="U1948" s="10"/>
      <c r="V1948" s="10"/>
      <c r="W1948" s="10"/>
    </row>
    <row r="1949" ht="12.75" customHeight="1">
      <c r="A1949" s="9" t="s">
        <v>479</v>
      </c>
      <c r="B1949" s="7" t="s">
        <v>228</v>
      </c>
      <c r="C1949" s="7" t="s">
        <v>228</v>
      </c>
      <c r="D1949" s="7">
        <v>76.0</v>
      </c>
      <c r="E1949" s="8">
        <v>47.0</v>
      </c>
      <c r="F1949" s="7">
        <v>38.0</v>
      </c>
      <c r="G1949" s="14"/>
      <c r="H1949" s="12"/>
      <c r="I1949" s="7" t="s">
        <v>21</v>
      </c>
      <c r="J1949" s="12"/>
      <c r="K1949" s="10"/>
      <c r="L1949" s="10"/>
      <c r="M1949" s="10"/>
      <c r="N1949" s="10"/>
      <c r="O1949" s="16" t="s">
        <v>480</v>
      </c>
      <c r="P1949" s="16" t="s">
        <v>383</v>
      </c>
      <c r="Q1949" s="10"/>
      <c r="R1949" s="10"/>
      <c r="S1949" s="10"/>
      <c r="T1949" s="10"/>
      <c r="U1949" s="10"/>
      <c r="V1949" s="10"/>
      <c r="W1949" s="10"/>
    </row>
    <row r="1950" ht="12.75" customHeight="1">
      <c r="A1950" s="9" t="s">
        <v>371</v>
      </c>
      <c r="B1950" s="7" t="s">
        <v>228</v>
      </c>
      <c r="C1950" s="7" t="s">
        <v>228</v>
      </c>
      <c r="D1950" s="7">
        <v>76.0</v>
      </c>
      <c r="E1950" s="8">
        <v>47.0</v>
      </c>
      <c r="F1950" s="7">
        <v>39.0</v>
      </c>
      <c r="G1950" s="14"/>
      <c r="H1950" s="12"/>
      <c r="I1950" s="7" t="s">
        <v>21</v>
      </c>
      <c r="J1950" s="12"/>
      <c r="K1950" s="10"/>
      <c r="L1950" s="10"/>
      <c r="M1950" s="10"/>
      <c r="N1950" s="10"/>
      <c r="O1950" s="16" t="s">
        <v>480</v>
      </c>
      <c r="P1950" s="16" t="s">
        <v>383</v>
      </c>
      <c r="Q1950" s="10"/>
      <c r="R1950" s="10"/>
      <c r="S1950" s="10"/>
      <c r="T1950" s="10"/>
      <c r="U1950" s="10"/>
      <c r="V1950" s="10"/>
      <c r="W1950" s="10"/>
    </row>
    <row r="1951" ht="12.75" customHeight="1">
      <c r="A1951" s="9" t="s">
        <v>573</v>
      </c>
      <c r="B1951" s="7" t="s">
        <v>228</v>
      </c>
      <c r="C1951" s="7" t="s">
        <v>228</v>
      </c>
      <c r="D1951" s="7">
        <v>76.0</v>
      </c>
      <c r="E1951" s="8">
        <v>475.0</v>
      </c>
      <c r="F1951" s="7">
        <v>38.0</v>
      </c>
      <c r="G1951" s="14"/>
      <c r="H1951" s="12"/>
      <c r="I1951" s="7" t="s">
        <v>21</v>
      </c>
      <c r="J1951" s="12"/>
      <c r="K1951" s="10"/>
      <c r="L1951" s="10"/>
      <c r="M1951" s="10"/>
      <c r="N1951" s="10"/>
      <c r="O1951" s="16" t="s">
        <v>230</v>
      </c>
      <c r="P1951" s="16" t="s">
        <v>277</v>
      </c>
      <c r="Q1951" s="10"/>
      <c r="R1951" s="10"/>
      <c r="S1951" s="10"/>
      <c r="T1951" s="10"/>
      <c r="U1951" s="10"/>
      <c r="V1951" s="10"/>
      <c r="W1951" s="10"/>
    </row>
    <row r="1952" ht="12.75" customHeight="1">
      <c r="A1952" s="9" t="s">
        <v>424</v>
      </c>
      <c r="B1952" s="7" t="s">
        <v>228</v>
      </c>
      <c r="C1952" s="7" t="s">
        <v>228</v>
      </c>
      <c r="D1952" s="7">
        <v>76.0</v>
      </c>
      <c r="E1952" s="8">
        <v>475.0</v>
      </c>
      <c r="F1952" s="7">
        <v>39.0</v>
      </c>
      <c r="G1952" s="14"/>
      <c r="H1952" s="12"/>
      <c r="I1952" s="7" t="s">
        <v>21</v>
      </c>
      <c r="J1952" s="12"/>
      <c r="K1952" s="10"/>
      <c r="L1952" s="10"/>
      <c r="M1952" s="10"/>
      <c r="N1952" s="10"/>
      <c r="O1952" s="16" t="s">
        <v>233</v>
      </c>
      <c r="P1952" s="16" t="s">
        <v>587</v>
      </c>
      <c r="Q1952" s="10"/>
      <c r="R1952" s="10"/>
      <c r="S1952" s="10"/>
      <c r="T1952" s="10"/>
      <c r="U1952" s="10"/>
      <c r="V1952" s="10"/>
      <c r="W1952" s="10"/>
    </row>
    <row r="1953" ht="12.75" customHeight="1">
      <c r="A1953" s="9" t="s">
        <v>335</v>
      </c>
      <c r="B1953" s="7" t="s">
        <v>228</v>
      </c>
      <c r="C1953" s="7" t="s">
        <v>228</v>
      </c>
      <c r="D1953" s="7">
        <v>76.0</v>
      </c>
      <c r="E1953" s="8">
        <v>475.0</v>
      </c>
      <c r="F1953" s="7">
        <v>38.0</v>
      </c>
      <c r="G1953" s="14"/>
      <c r="H1953" s="12"/>
      <c r="I1953" s="7" t="s">
        <v>21</v>
      </c>
      <c r="J1953" s="12"/>
      <c r="K1953" s="10"/>
      <c r="L1953" s="10"/>
      <c r="M1953" s="10"/>
      <c r="N1953" s="10"/>
      <c r="O1953" s="16" t="s">
        <v>234</v>
      </c>
      <c r="P1953" s="16" t="s">
        <v>437</v>
      </c>
      <c r="Q1953" s="10"/>
      <c r="R1953" s="10"/>
      <c r="S1953" s="10"/>
      <c r="T1953" s="10"/>
      <c r="U1953" s="10"/>
      <c r="V1953" s="10"/>
      <c r="W1953" s="10"/>
    </row>
    <row r="1954" ht="12.75" customHeight="1">
      <c r="A1954" s="9" t="s">
        <v>459</v>
      </c>
      <c r="B1954" s="7" t="s">
        <v>228</v>
      </c>
      <c r="C1954" s="7" t="s">
        <v>228</v>
      </c>
      <c r="D1954" s="7">
        <v>76.0</v>
      </c>
      <c r="E1954" s="8">
        <v>475.0</v>
      </c>
      <c r="F1954" s="7">
        <v>39.0</v>
      </c>
      <c r="G1954" s="14"/>
      <c r="H1954" s="12"/>
      <c r="I1954" s="7" t="s">
        <v>21</v>
      </c>
      <c r="J1954" s="12"/>
      <c r="K1954" s="10"/>
      <c r="L1954" s="10"/>
      <c r="M1954" s="10"/>
      <c r="N1954" s="10"/>
      <c r="O1954" s="16" t="s">
        <v>230</v>
      </c>
      <c r="P1954" s="16" t="s">
        <v>383</v>
      </c>
      <c r="Q1954" s="10"/>
      <c r="R1954" s="10"/>
      <c r="S1954" s="10"/>
      <c r="T1954" s="10"/>
      <c r="U1954" s="10"/>
      <c r="V1954" s="10"/>
      <c r="W1954" s="10"/>
    </row>
    <row r="1955" ht="12.75" customHeight="1">
      <c r="A1955" s="9" t="s">
        <v>496</v>
      </c>
      <c r="B1955" s="7" t="s">
        <v>228</v>
      </c>
      <c r="C1955" s="7" t="s">
        <v>228</v>
      </c>
      <c r="D1955" s="7">
        <v>76.0</v>
      </c>
      <c r="E1955" s="8">
        <v>48.0</v>
      </c>
      <c r="F1955" s="7">
        <v>38.0</v>
      </c>
      <c r="G1955" s="14"/>
      <c r="H1955" s="12"/>
      <c r="I1955" s="7" t="s">
        <v>21</v>
      </c>
      <c r="J1955" s="12"/>
      <c r="K1955" s="10"/>
      <c r="L1955" s="10"/>
      <c r="M1955" s="10"/>
      <c r="N1955" s="10"/>
      <c r="O1955" s="16" t="s">
        <v>526</v>
      </c>
      <c r="P1955" s="16" t="s">
        <v>394</v>
      </c>
      <c r="Q1955" s="10"/>
      <c r="R1955" s="10"/>
      <c r="S1955" s="10"/>
      <c r="T1955" s="10"/>
      <c r="U1955" s="10"/>
      <c r="V1955" s="10"/>
      <c r="W1955" s="10"/>
    </row>
    <row r="1956" ht="12.75" customHeight="1">
      <c r="A1956" s="9" t="s">
        <v>588</v>
      </c>
      <c r="B1956" s="7" t="s">
        <v>228</v>
      </c>
      <c r="C1956" s="7" t="s">
        <v>228</v>
      </c>
      <c r="D1956" s="7">
        <v>76.0</v>
      </c>
      <c r="E1956" s="8">
        <v>48.0</v>
      </c>
      <c r="F1956" s="7">
        <v>4.0</v>
      </c>
      <c r="G1956" s="14"/>
      <c r="H1956" s="12"/>
      <c r="I1956" s="7" t="s">
        <v>21</v>
      </c>
      <c r="J1956" s="12"/>
      <c r="K1956" s="10"/>
      <c r="L1956" s="10"/>
      <c r="M1956" s="10"/>
      <c r="N1956" s="10"/>
      <c r="O1956" s="16" t="s">
        <v>481</v>
      </c>
      <c r="P1956" s="16" t="s">
        <v>482</v>
      </c>
      <c r="Q1956" s="10"/>
      <c r="R1956" s="10"/>
      <c r="S1956" s="10"/>
      <c r="T1956" s="10"/>
      <c r="U1956" s="10"/>
      <c r="V1956" s="10"/>
      <c r="W1956" s="10"/>
    </row>
    <row r="1957" ht="12.75" customHeight="1">
      <c r="A1957" s="9" t="s">
        <v>507</v>
      </c>
      <c r="B1957" s="7" t="s">
        <v>228</v>
      </c>
      <c r="C1957" s="7" t="s">
        <v>228</v>
      </c>
      <c r="D1957" s="7">
        <v>76.0</v>
      </c>
      <c r="E1957" s="8">
        <v>48.0</v>
      </c>
      <c r="F1957" s="7">
        <v>41.0</v>
      </c>
      <c r="G1957" s="14"/>
      <c r="H1957" s="12"/>
      <c r="I1957" s="7" t="s">
        <v>21</v>
      </c>
      <c r="J1957" s="12"/>
      <c r="K1957" s="10"/>
      <c r="L1957" s="10"/>
      <c r="M1957" s="10"/>
      <c r="N1957" s="10"/>
      <c r="O1957" s="16" t="s">
        <v>348</v>
      </c>
      <c r="P1957" s="16" t="s">
        <v>237</v>
      </c>
      <c r="Q1957" s="10"/>
      <c r="R1957" s="10"/>
      <c r="S1957" s="10"/>
      <c r="T1957" s="10"/>
      <c r="U1957" s="10"/>
      <c r="V1957" s="10"/>
      <c r="W1957" s="10"/>
    </row>
    <row r="1958" ht="12.75" customHeight="1">
      <c r="A1958" s="9" t="s">
        <v>238</v>
      </c>
      <c r="B1958" s="7" t="s">
        <v>228</v>
      </c>
      <c r="C1958" s="7" t="s">
        <v>228</v>
      </c>
      <c r="D1958" s="7">
        <v>76.0</v>
      </c>
      <c r="E1958" s="8">
        <v>48.0</v>
      </c>
      <c r="F1958" s="7">
        <v>38.0</v>
      </c>
      <c r="G1958" s="14"/>
      <c r="H1958" s="12"/>
      <c r="I1958" s="7" t="s">
        <v>21</v>
      </c>
      <c r="J1958" s="12"/>
      <c r="K1958" s="10"/>
      <c r="L1958" s="10"/>
      <c r="M1958" s="10"/>
      <c r="N1958" s="10"/>
      <c r="O1958" s="16" t="s">
        <v>254</v>
      </c>
      <c r="P1958" s="16" t="s">
        <v>451</v>
      </c>
      <c r="Q1958" s="10"/>
      <c r="R1958" s="10"/>
      <c r="S1958" s="10"/>
      <c r="T1958" s="10"/>
      <c r="U1958" s="10"/>
      <c r="V1958" s="10"/>
      <c r="W1958" s="10"/>
    </row>
    <row r="1959" ht="12.75" customHeight="1">
      <c r="A1959" s="9" t="s">
        <v>238</v>
      </c>
      <c r="B1959" s="7" t="s">
        <v>228</v>
      </c>
      <c r="C1959" s="7" t="s">
        <v>228</v>
      </c>
      <c r="D1959" s="7">
        <v>76.0</v>
      </c>
      <c r="E1959" s="8">
        <v>48.0</v>
      </c>
      <c r="F1959" s="7">
        <v>38.0</v>
      </c>
      <c r="G1959" s="14"/>
      <c r="H1959" s="12"/>
      <c r="I1959" s="7" t="s">
        <v>21</v>
      </c>
      <c r="J1959" s="12"/>
      <c r="K1959" s="10"/>
      <c r="L1959" s="10"/>
      <c r="M1959" s="10"/>
      <c r="N1959" s="10"/>
      <c r="O1959" s="16" t="s">
        <v>363</v>
      </c>
      <c r="P1959" s="16" t="s">
        <v>311</v>
      </c>
      <c r="Q1959" s="10"/>
      <c r="R1959" s="10"/>
      <c r="S1959" s="10"/>
      <c r="T1959" s="10"/>
      <c r="U1959" s="10"/>
      <c r="V1959" s="10"/>
      <c r="W1959" s="10"/>
    </row>
    <row r="1960" ht="12.75" customHeight="1">
      <c r="A1960" s="9" t="s">
        <v>345</v>
      </c>
      <c r="B1960" s="7" t="s">
        <v>228</v>
      </c>
      <c r="C1960" s="7" t="s">
        <v>228</v>
      </c>
      <c r="D1960" s="7">
        <v>76.0</v>
      </c>
      <c r="E1960" s="8">
        <v>48.0</v>
      </c>
      <c r="F1960" s="7">
        <v>38.0</v>
      </c>
      <c r="G1960" s="14"/>
      <c r="H1960" s="12"/>
      <c r="I1960" s="7" t="s">
        <v>21</v>
      </c>
      <c r="J1960" s="12"/>
      <c r="K1960" s="10"/>
      <c r="L1960" s="10"/>
      <c r="M1960" s="10"/>
      <c r="N1960" s="10"/>
      <c r="O1960" s="16" t="s">
        <v>236</v>
      </c>
      <c r="P1960" s="16" t="s">
        <v>589</v>
      </c>
      <c r="Q1960" s="10"/>
      <c r="R1960" s="10"/>
      <c r="S1960" s="10"/>
      <c r="T1960" s="10"/>
      <c r="U1960" s="10"/>
      <c r="V1960" s="10"/>
      <c r="W1960" s="10"/>
    </row>
    <row r="1961" ht="12.75" customHeight="1">
      <c r="A1961" s="9" t="s">
        <v>319</v>
      </c>
      <c r="B1961" s="7" t="s">
        <v>228</v>
      </c>
      <c r="C1961" s="7" t="s">
        <v>228</v>
      </c>
      <c r="D1961" s="7">
        <v>76.0</v>
      </c>
      <c r="E1961" s="8">
        <v>48.0</v>
      </c>
      <c r="F1961" s="7">
        <v>38.0</v>
      </c>
      <c r="G1961" s="14"/>
      <c r="H1961" s="12"/>
      <c r="I1961" s="7" t="s">
        <v>21</v>
      </c>
      <c r="J1961" s="12"/>
      <c r="K1961" s="10"/>
      <c r="L1961" s="10"/>
      <c r="M1961" s="10"/>
      <c r="N1961" s="10"/>
      <c r="O1961" s="16" t="s">
        <v>536</v>
      </c>
      <c r="P1961" s="16" t="s">
        <v>537</v>
      </c>
      <c r="Q1961" s="10"/>
      <c r="R1961" s="10"/>
      <c r="S1961" s="10"/>
      <c r="T1961" s="10"/>
      <c r="U1961" s="10"/>
      <c r="V1961" s="10"/>
      <c r="W1961" s="10"/>
    </row>
    <row r="1962" ht="12.75" customHeight="1">
      <c r="A1962" s="9" t="s">
        <v>278</v>
      </c>
      <c r="B1962" s="7" t="s">
        <v>228</v>
      </c>
      <c r="C1962" s="7" t="s">
        <v>228</v>
      </c>
      <c r="D1962" s="7">
        <v>76.0</v>
      </c>
      <c r="E1962" s="8">
        <v>48.0</v>
      </c>
      <c r="F1962" s="7">
        <v>38.0</v>
      </c>
      <c r="G1962" s="14"/>
      <c r="H1962" s="12"/>
      <c r="I1962" s="7" t="s">
        <v>21</v>
      </c>
      <c r="J1962" s="12"/>
      <c r="K1962" s="10"/>
      <c r="L1962" s="10"/>
      <c r="M1962" s="10"/>
      <c r="N1962" s="10"/>
      <c r="O1962" s="16" t="s">
        <v>548</v>
      </c>
      <c r="P1962" s="16" t="s">
        <v>549</v>
      </c>
      <c r="Q1962" s="10"/>
      <c r="R1962" s="10"/>
      <c r="S1962" s="10"/>
      <c r="T1962" s="10"/>
      <c r="U1962" s="10"/>
      <c r="V1962" s="10"/>
      <c r="W1962" s="10"/>
    </row>
    <row r="1963" ht="12.75" customHeight="1">
      <c r="A1963" s="9" t="s">
        <v>253</v>
      </c>
      <c r="B1963" s="7" t="s">
        <v>228</v>
      </c>
      <c r="C1963" s="7" t="s">
        <v>228</v>
      </c>
      <c r="D1963" s="7">
        <v>76.0</v>
      </c>
      <c r="E1963" s="8">
        <v>48.0</v>
      </c>
      <c r="F1963" s="7">
        <v>38.0</v>
      </c>
      <c r="G1963" s="14"/>
      <c r="H1963" s="12"/>
      <c r="I1963" s="7" t="s">
        <v>21</v>
      </c>
      <c r="J1963" s="12"/>
      <c r="K1963" s="10"/>
      <c r="L1963" s="10"/>
      <c r="M1963" s="10"/>
      <c r="N1963" s="10"/>
      <c r="O1963" s="16" t="s">
        <v>353</v>
      </c>
      <c r="P1963" s="16" t="s">
        <v>590</v>
      </c>
      <c r="Q1963" s="10"/>
      <c r="R1963" s="10"/>
      <c r="S1963" s="10"/>
      <c r="T1963" s="10"/>
      <c r="U1963" s="10"/>
      <c r="V1963" s="10"/>
      <c r="W1963" s="10"/>
    </row>
    <row r="1964" ht="12.75" customHeight="1">
      <c r="A1964" s="9" t="s">
        <v>296</v>
      </c>
      <c r="B1964" s="7" t="s">
        <v>228</v>
      </c>
      <c r="C1964" s="7" t="s">
        <v>228</v>
      </c>
      <c r="D1964" s="7">
        <v>76.0</v>
      </c>
      <c r="E1964" s="8">
        <v>48.0</v>
      </c>
      <c r="F1964" s="7">
        <v>38.0</v>
      </c>
      <c r="G1964" s="14"/>
      <c r="H1964" s="12"/>
      <c r="I1964" s="7" t="s">
        <v>21</v>
      </c>
      <c r="J1964" s="12"/>
      <c r="K1964" s="10"/>
      <c r="L1964" s="10"/>
      <c r="M1964" s="10"/>
      <c r="N1964" s="10"/>
      <c r="O1964" s="16" t="s">
        <v>471</v>
      </c>
      <c r="P1964" s="16" t="s">
        <v>472</v>
      </c>
      <c r="Q1964" s="10"/>
      <c r="R1964" s="10"/>
      <c r="S1964" s="10"/>
      <c r="T1964" s="10"/>
      <c r="U1964" s="10"/>
      <c r="V1964" s="10"/>
      <c r="W1964" s="10"/>
    </row>
    <row r="1965" ht="12.75" customHeight="1">
      <c r="A1965" s="9" t="s">
        <v>388</v>
      </c>
      <c r="B1965" s="7" t="s">
        <v>228</v>
      </c>
      <c r="C1965" s="7" t="s">
        <v>228</v>
      </c>
      <c r="D1965" s="7">
        <v>76.0</v>
      </c>
      <c r="E1965" s="8">
        <v>48.0</v>
      </c>
      <c r="F1965" s="7">
        <v>4.0</v>
      </c>
      <c r="G1965" s="14"/>
      <c r="H1965" s="12"/>
      <c r="I1965" s="7" t="s">
        <v>21</v>
      </c>
      <c r="J1965" s="12"/>
      <c r="K1965" s="10"/>
      <c r="L1965" s="10"/>
      <c r="M1965" s="10"/>
      <c r="N1965" s="10"/>
      <c r="O1965" s="16" t="s">
        <v>272</v>
      </c>
      <c r="P1965" s="16" t="s">
        <v>586</v>
      </c>
      <c r="Q1965" s="10"/>
      <c r="R1965" s="10"/>
      <c r="S1965" s="10"/>
      <c r="T1965" s="10"/>
      <c r="U1965" s="10"/>
      <c r="V1965" s="10"/>
      <c r="W1965" s="10"/>
    </row>
    <row r="1966" ht="12.75" customHeight="1">
      <c r="A1966" s="9" t="s">
        <v>335</v>
      </c>
      <c r="B1966" s="7" t="s">
        <v>228</v>
      </c>
      <c r="C1966" s="7" t="s">
        <v>228</v>
      </c>
      <c r="D1966" s="7">
        <v>76.0</v>
      </c>
      <c r="E1966" s="8">
        <v>48.0</v>
      </c>
      <c r="F1966" s="7">
        <v>38.0</v>
      </c>
      <c r="G1966" s="14"/>
      <c r="H1966" s="12"/>
      <c r="I1966" s="7" t="s">
        <v>21</v>
      </c>
      <c r="J1966" s="12"/>
      <c r="K1966" s="10"/>
      <c r="L1966" s="10"/>
      <c r="M1966" s="10"/>
      <c r="N1966" s="10"/>
      <c r="O1966" s="16" t="s">
        <v>480</v>
      </c>
      <c r="P1966" s="16" t="s">
        <v>383</v>
      </c>
      <c r="Q1966" s="10"/>
      <c r="R1966" s="10"/>
      <c r="S1966" s="10"/>
      <c r="T1966" s="10"/>
      <c r="U1966" s="10"/>
      <c r="V1966" s="10"/>
      <c r="W1966" s="10"/>
    </row>
    <row r="1967" ht="12.75" customHeight="1">
      <c r="A1967" s="9" t="s">
        <v>283</v>
      </c>
      <c r="B1967" s="7" t="s">
        <v>228</v>
      </c>
      <c r="C1967" s="7" t="s">
        <v>228</v>
      </c>
      <c r="D1967" s="7">
        <v>76.0</v>
      </c>
      <c r="E1967" s="8">
        <v>48.0</v>
      </c>
      <c r="F1967" s="7">
        <v>38.0</v>
      </c>
      <c r="G1967" s="14"/>
      <c r="H1967" s="12"/>
      <c r="I1967" s="7" t="s">
        <v>21</v>
      </c>
      <c r="J1967" s="12"/>
      <c r="K1967" s="10"/>
      <c r="L1967" s="10"/>
      <c r="M1967" s="10"/>
      <c r="N1967" s="10"/>
      <c r="O1967" s="16" t="s">
        <v>230</v>
      </c>
      <c r="P1967" s="16" t="s">
        <v>277</v>
      </c>
      <c r="Q1967" s="10"/>
      <c r="R1967" s="10"/>
      <c r="S1967" s="10"/>
      <c r="T1967" s="10"/>
      <c r="U1967" s="10"/>
      <c r="V1967" s="10"/>
      <c r="W1967" s="10"/>
    </row>
    <row r="1968" ht="12.75" customHeight="1">
      <c r="A1968" s="9" t="s">
        <v>308</v>
      </c>
      <c r="B1968" s="7" t="s">
        <v>228</v>
      </c>
      <c r="C1968" s="7" t="s">
        <v>228</v>
      </c>
      <c r="D1968" s="7">
        <v>76.0</v>
      </c>
      <c r="E1968" s="8">
        <v>48.0</v>
      </c>
      <c r="F1968" s="7">
        <v>38.0</v>
      </c>
      <c r="G1968" s="14"/>
      <c r="H1968" s="12"/>
      <c r="I1968" s="7" t="s">
        <v>21</v>
      </c>
      <c r="J1968" s="12"/>
      <c r="K1968" s="10"/>
      <c r="L1968" s="10"/>
      <c r="M1968" s="10"/>
      <c r="N1968" s="10"/>
      <c r="O1968" s="16" t="s">
        <v>301</v>
      </c>
      <c r="P1968" s="16" t="s">
        <v>439</v>
      </c>
      <c r="Q1968" s="10"/>
      <c r="R1968" s="10"/>
      <c r="S1968" s="10"/>
      <c r="T1968" s="10"/>
      <c r="U1968" s="10"/>
      <c r="V1968" s="10"/>
      <c r="W1968" s="10"/>
    </row>
    <row r="1969" ht="12.75" customHeight="1">
      <c r="A1969" s="9" t="s">
        <v>528</v>
      </c>
      <c r="B1969" s="7" t="s">
        <v>228</v>
      </c>
      <c r="C1969" s="7" t="s">
        <v>228</v>
      </c>
      <c r="D1969" s="7">
        <v>76.0</v>
      </c>
      <c r="E1969" s="8">
        <v>49.0</v>
      </c>
      <c r="F1969" s="7">
        <v>41.0</v>
      </c>
      <c r="G1969" s="14"/>
      <c r="H1969" s="12"/>
      <c r="I1969" s="7" t="s">
        <v>21</v>
      </c>
      <c r="J1969" s="12"/>
      <c r="K1969" s="10"/>
      <c r="L1969" s="10"/>
      <c r="M1969" s="10"/>
      <c r="N1969" s="10"/>
      <c r="O1969" s="16" t="s">
        <v>233</v>
      </c>
      <c r="P1969" s="16" t="s">
        <v>366</v>
      </c>
      <c r="Q1969" s="10"/>
      <c r="R1969" s="10"/>
      <c r="S1969" s="10"/>
      <c r="T1969" s="10"/>
      <c r="U1969" s="10"/>
      <c r="V1969" s="10"/>
      <c r="W1969" s="10"/>
    </row>
    <row r="1970" ht="12.75" customHeight="1">
      <c r="A1970" s="9" t="s">
        <v>520</v>
      </c>
      <c r="B1970" s="7" t="s">
        <v>228</v>
      </c>
      <c r="C1970" s="7" t="s">
        <v>228</v>
      </c>
      <c r="D1970" s="7">
        <v>76.0</v>
      </c>
      <c r="E1970" s="8">
        <v>49.0</v>
      </c>
      <c r="F1970" s="7">
        <v>4.0</v>
      </c>
      <c r="G1970" s="14"/>
      <c r="H1970" s="12"/>
      <c r="I1970" s="7" t="s">
        <v>21</v>
      </c>
      <c r="J1970" s="12"/>
      <c r="K1970" s="10"/>
      <c r="L1970" s="10"/>
      <c r="M1970" s="10"/>
      <c r="N1970" s="10"/>
      <c r="O1970" s="16" t="s">
        <v>315</v>
      </c>
      <c r="P1970" s="16" t="s">
        <v>591</v>
      </c>
      <c r="Q1970" s="10"/>
      <c r="R1970" s="10"/>
      <c r="S1970" s="10"/>
      <c r="T1970" s="10"/>
      <c r="U1970" s="10"/>
      <c r="V1970" s="10"/>
      <c r="W1970" s="10"/>
    </row>
    <row r="1971" ht="12.75" customHeight="1">
      <c r="A1971" s="9" t="s">
        <v>278</v>
      </c>
      <c r="B1971" s="7" t="s">
        <v>228</v>
      </c>
      <c r="C1971" s="7" t="s">
        <v>228</v>
      </c>
      <c r="D1971" s="7">
        <v>76.0</v>
      </c>
      <c r="E1971" s="8">
        <v>49.0</v>
      </c>
      <c r="F1971" s="7">
        <v>38.0</v>
      </c>
      <c r="G1971" s="14"/>
      <c r="H1971" s="12"/>
      <c r="I1971" s="7" t="s">
        <v>21</v>
      </c>
      <c r="J1971" s="12"/>
      <c r="K1971" s="10"/>
      <c r="L1971" s="10"/>
      <c r="M1971" s="10"/>
      <c r="N1971" s="10"/>
      <c r="O1971" s="16" t="s">
        <v>592</v>
      </c>
      <c r="P1971" s="16" t="s">
        <v>460</v>
      </c>
      <c r="Q1971" s="10"/>
      <c r="R1971" s="10"/>
      <c r="S1971" s="10"/>
      <c r="T1971" s="10"/>
      <c r="U1971" s="10"/>
      <c r="V1971" s="10"/>
      <c r="W1971" s="10"/>
    </row>
    <row r="1972" ht="12.75" customHeight="1">
      <c r="A1972" s="9" t="s">
        <v>388</v>
      </c>
      <c r="B1972" s="7" t="s">
        <v>228</v>
      </c>
      <c r="C1972" s="7" t="s">
        <v>228</v>
      </c>
      <c r="D1972" s="7">
        <v>76.0</v>
      </c>
      <c r="E1972" s="8">
        <v>49.0</v>
      </c>
      <c r="F1972" s="7">
        <v>4.0</v>
      </c>
      <c r="G1972" s="14"/>
      <c r="H1972" s="12"/>
      <c r="I1972" s="7" t="s">
        <v>21</v>
      </c>
      <c r="J1972" s="12"/>
      <c r="K1972" s="10"/>
      <c r="L1972" s="10"/>
      <c r="M1972" s="10"/>
      <c r="N1972" s="10"/>
      <c r="O1972" s="16" t="s">
        <v>301</v>
      </c>
      <c r="P1972" s="16" t="s">
        <v>366</v>
      </c>
      <c r="Q1972" s="10"/>
      <c r="R1972" s="10"/>
      <c r="S1972" s="10"/>
      <c r="T1972" s="10"/>
      <c r="U1972" s="10"/>
      <c r="V1972" s="10"/>
      <c r="W1972" s="10"/>
    </row>
    <row r="1973" ht="12.75" customHeight="1">
      <c r="A1973" s="9" t="s">
        <v>593</v>
      </c>
      <c r="B1973" s="7" t="s">
        <v>228</v>
      </c>
      <c r="C1973" s="7" t="s">
        <v>228</v>
      </c>
      <c r="D1973" s="7">
        <v>76.0</v>
      </c>
      <c r="E1973" s="8">
        <v>5.0</v>
      </c>
      <c r="F1973" s="7">
        <v>38.0</v>
      </c>
      <c r="G1973" s="14"/>
      <c r="H1973" s="12"/>
      <c r="I1973" s="7" t="s">
        <v>21</v>
      </c>
      <c r="J1973" s="12"/>
      <c r="K1973" s="10"/>
      <c r="L1973" s="10"/>
      <c r="M1973" s="10"/>
      <c r="N1973" s="10"/>
      <c r="O1973" s="16" t="s">
        <v>254</v>
      </c>
      <c r="P1973" s="16" t="s">
        <v>451</v>
      </c>
      <c r="Q1973" s="10"/>
      <c r="R1973" s="10"/>
      <c r="S1973" s="10"/>
      <c r="T1973" s="10"/>
      <c r="U1973" s="10"/>
      <c r="V1973" s="10"/>
      <c r="W1973" s="10"/>
    </row>
    <row r="1974" ht="12.75" customHeight="1">
      <c r="A1974" s="9" t="s">
        <v>489</v>
      </c>
      <c r="B1974" s="7" t="s">
        <v>228</v>
      </c>
      <c r="C1974" s="7" t="s">
        <v>228</v>
      </c>
      <c r="D1974" s="7">
        <v>76.0</v>
      </c>
      <c r="E1974" s="8">
        <v>5.0</v>
      </c>
      <c r="F1974" s="7">
        <v>4.0</v>
      </c>
      <c r="G1974" s="14"/>
      <c r="H1974" s="12"/>
      <c r="I1974" s="7" t="s">
        <v>21</v>
      </c>
      <c r="J1974" s="12"/>
      <c r="K1974" s="10"/>
      <c r="L1974" s="10"/>
      <c r="M1974" s="10"/>
      <c r="N1974" s="10"/>
      <c r="O1974" s="16" t="s">
        <v>491</v>
      </c>
      <c r="P1974" s="16" t="s">
        <v>402</v>
      </c>
      <c r="Q1974" s="10"/>
      <c r="R1974" s="10"/>
      <c r="S1974" s="10"/>
      <c r="T1974" s="10"/>
      <c r="U1974" s="10"/>
      <c r="V1974" s="10"/>
      <c r="W1974" s="10"/>
    </row>
    <row r="1975" ht="12.75" customHeight="1">
      <c r="A1975" s="9" t="s">
        <v>305</v>
      </c>
      <c r="B1975" s="7" t="s">
        <v>228</v>
      </c>
      <c r="C1975" s="7" t="s">
        <v>228</v>
      </c>
      <c r="D1975" s="7">
        <v>76.0</v>
      </c>
      <c r="E1975" s="8">
        <v>5.0</v>
      </c>
      <c r="F1975" s="7">
        <v>4.0</v>
      </c>
      <c r="G1975" s="14"/>
      <c r="H1975" s="12"/>
      <c r="I1975" s="7" t="s">
        <v>21</v>
      </c>
      <c r="J1975" s="12"/>
      <c r="K1975" s="10"/>
      <c r="L1975" s="10"/>
      <c r="M1975" s="10"/>
      <c r="N1975" s="10"/>
      <c r="O1975" s="16" t="s">
        <v>547</v>
      </c>
      <c r="P1975" s="16" t="s">
        <v>594</v>
      </c>
      <c r="Q1975" s="10"/>
      <c r="R1975" s="10"/>
      <c r="S1975" s="10"/>
      <c r="T1975" s="10"/>
      <c r="U1975" s="10"/>
      <c r="V1975" s="10"/>
      <c r="W1975" s="10"/>
    </row>
    <row r="1976" ht="12.75" customHeight="1">
      <c r="A1976" s="9" t="s">
        <v>305</v>
      </c>
      <c r="B1976" s="7" t="s">
        <v>228</v>
      </c>
      <c r="C1976" s="7" t="s">
        <v>228</v>
      </c>
      <c r="D1976" s="7">
        <v>76.0</v>
      </c>
      <c r="E1976" s="8">
        <v>5.0</v>
      </c>
      <c r="F1976" s="7">
        <v>4.0</v>
      </c>
      <c r="G1976" s="14"/>
      <c r="H1976" s="12"/>
      <c r="I1976" s="7" t="s">
        <v>21</v>
      </c>
      <c r="J1976" s="12"/>
      <c r="K1976" s="10"/>
      <c r="L1976" s="10"/>
      <c r="M1976" s="10"/>
      <c r="N1976" s="10"/>
      <c r="O1976" s="16" t="s">
        <v>288</v>
      </c>
      <c r="P1976" s="16" t="s">
        <v>366</v>
      </c>
      <c r="Q1976" s="10"/>
      <c r="R1976" s="10"/>
      <c r="S1976" s="10"/>
      <c r="T1976" s="10"/>
      <c r="U1976" s="10"/>
      <c r="V1976" s="10"/>
      <c r="W1976" s="10"/>
    </row>
    <row r="1977" ht="12.75" customHeight="1">
      <c r="A1977" s="9" t="s">
        <v>319</v>
      </c>
      <c r="B1977" s="7" t="s">
        <v>228</v>
      </c>
      <c r="C1977" s="7" t="s">
        <v>228</v>
      </c>
      <c r="D1977" s="7">
        <v>76.0</v>
      </c>
      <c r="E1977" s="8">
        <v>5.0</v>
      </c>
      <c r="F1977" s="7">
        <v>38.0</v>
      </c>
      <c r="G1977" s="14"/>
      <c r="H1977" s="12"/>
      <c r="I1977" s="7" t="s">
        <v>21</v>
      </c>
      <c r="J1977" s="12"/>
      <c r="K1977" s="10"/>
      <c r="L1977" s="10"/>
      <c r="M1977" s="10"/>
      <c r="N1977" s="10"/>
      <c r="O1977" s="16" t="s">
        <v>540</v>
      </c>
      <c r="P1977" s="16" t="s">
        <v>378</v>
      </c>
      <c r="Q1977" s="10"/>
      <c r="R1977" s="10"/>
      <c r="S1977" s="10"/>
      <c r="T1977" s="10"/>
      <c r="U1977" s="10"/>
      <c r="V1977" s="10"/>
      <c r="W1977" s="10"/>
    </row>
    <row r="1978" ht="12.75" customHeight="1">
      <c r="A1978" s="9" t="s">
        <v>253</v>
      </c>
      <c r="B1978" s="7" t="s">
        <v>228</v>
      </c>
      <c r="C1978" s="7" t="s">
        <v>228</v>
      </c>
      <c r="D1978" s="7">
        <v>76.0</v>
      </c>
      <c r="E1978" s="8">
        <v>5.0</v>
      </c>
      <c r="F1978" s="7">
        <v>41.0</v>
      </c>
      <c r="G1978" s="14"/>
      <c r="H1978" s="12"/>
      <c r="I1978" s="7" t="s">
        <v>21</v>
      </c>
      <c r="J1978" s="12"/>
      <c r="K1978" s="10"/>
      <c r="L1978" s="10"/>
      <c r="M1978" s="10"/>
      <c r="N1978" s="10"/>
      <c r="O1978" s="16" t="s">
        <v>234</v>
      </c>
      <c r="P1978" s="16" t="s">
        <v>357</v>
      </c>
      <c r="Q1978" s="10"/>
      <c r="R1978" s="10"/>
      <c r="S1978" s="10"/>
      <c r="T1978" s="10"/>
      <c r="U1978" s="10"/>
      <c r="V1978" s="10"/>
      <c r="W1978" s="10"/>
    </row>
    <row r="1979" ht="12.75" customHeight="1">
      <c r="A1979" s="9" t="s">
        <v>331</v>
      </c>
      <c r="B1979" s="7" t="s">
        <v>228</v>
      </c>
      <c r="C1979" s="7" t="s">
        <v>228</v>
      </c>
      <c r="D1979" s="7">
        <v>76.0</v>
      </c>
      <c r="E1979" s="8">
        <v>5.0</v>
      </c>
      <c r="F1979" s="7">
        <v>38.0</v>
      </c>
      <c r="G1979" s="14"/>
      <c r="H1979" s="12"/>
      <c r="I1979" s="7" t="s">
        <v>21</v>
      </c>
      <c r="J1979" s="12"/>
      <c r="K1979" s="10"/>
      <c r="L1979" s="10"/>
      <c r="M1979" s="10"/>
      <c r="N1979" s="10"/>
      <c r="O1979" s="16" t="s">
        <v>547</v>
      </c>
      <c r="P1979" s="16" t="s">
        <v>595</v>
      </c>
      <c r="Q1979" s="10"/>
      <c r="R1979" s="10"/>
      <c r="S1979" s="10"/>
      <c r="T1979" s="10"/>
      <c r="U1979" s="10"/>
      <c r="V1979" s="10"/>
      <c r="W1979" s="10"/>
    </row>
    <row r="1980" ht="12.75" customHeight="1">
      <c r="A1980" s="9" t="s">
        <v>331</v>
      </c>
      <c r="B1980" s="7" t="s">
        <v>228</v>
      </c>
      <c r="C1980" s="7" t="s">
        <v>228</v>
      </c>
      <c r="D1980" s="7">
        <v>76.0</v>
      </c>
      <c r="E1980" s="8">
        <v>5.0</v>
      </c>
      <c r="F1980" s="7">
        <v>41.0</v>
      </c>
      <c r="G1980" s="14"/>
      <c r="H1980" s="12"/>
      <c r="I1980" s="7" t="s">
        <v>21</v>
      </c>
      <c r="J1980" s="12"/>
      <c r="K1980" s="10"/>
      <c r="L1980" s="10"/>
      <c r="M1980" s="10"/>
      <c r="N1980" s="10"/>
      <c r="O1980" s="16" t="s">
        <v>233</v>
      </c>
      <c r="P1980" s="16" t="s">
        <v>366</v>
      </c>
      <c r="Q1980" s="10"/>
      <c r="R1980" s="10"/>
      <c r="S1980" s="10"/>
      <c r="T1980" s="10"/>
      <c r="U1980" s="10"/>
      <c r="V1980" s="10"/>
      <c r="W1980" s="10"/>
    </row>
    <row r="1981" ht="12.75" customHeight="1">
      <c r="A1981" s="9" t="s">
        <v>299</v>
      </c>
      <c r="B1981" s="7" t="s">
        <v>228</v>
      </c>
      <c r="C1981" s="7" t="s">
        <v>228</v>
      </c>
      <c r="D1981" s="7">
        <v>76.0</v>
      </c>
      <c r="E1981" s="8">
        <v>5.0</v>
      </c>
      <c r="F1981" s="7">
        <v>38.0</v>
      </c>
      <c r="G1981" s="14"/>
      <c r="H1981" s="12"/>
      <c r="I1981" s="7" t="s">
        <v>21</v>
      </c>
      <c r="J1981" s="12"/>
      <c r="K1981" s="10"/>
      <c r="L1981" s="10"/>
      <c r="M1981" s="10"/>
      <c r="N1981" s="10"/>
      <c r="O1981" s="16" t="s">
        <v>416</v>
      </c>
      <c r="P1981" s="16" t="s">
        <v>506</v>
      </c>
      <c r="Q1981" s="10"/>
      <c r="R1981" s="10"/>
      <c r="S1981" s="10"/>
      <c r="T1981" s="10"/>
      <c r="U1981" s="10"/>
      <c r="V1981" s="10"/>
      <c r="W1981" s="10"/>
    </row>
    <row r="1982" ht="12.75" customHeight="1">
      <c r="A1982" s="9" t="s">
        <v>296</v>
      </c>
      <c r="B1982" s="7" t="s">
        <v>228</v>
      </c>
      <c r="C1982" s="7" t="s">
        <v>228</v>
      </c>
      <c r="D1982" s="7">
        <v>76.0</v>
      </c>
      <c r="E1982" s="8">
        <v>5.0</v>
      </c>
      <c r="F1982" s="7">
        <v>38.0</v>
      </c>
      <c r="G1982" s="14"/>
      <c r="H1982" s="12"/>
      <c r="I1982" s="7" t="s">
        <v>21</v>
      </c>
      <c r="J1982" s="12"/>
      <c r="K1982" s="10"/>
      <c r="L1982" s="10"/>
      <c r="M1982" s="10"/>
      <c r="N1982" s="10"/>
      <c r="O1982" s="16" t="s">
        <v>533</v>
      </c>
      <c r="P1982" s="16" t="s">
        <v>231</v>
      </c>
      <c r="Q1982" s="10"/>
      <c r="R1982" s="10"/>
      <c r="S1982" s="10"/>
      <c r="T1982" s="10"/>
      <c r="U1982" s="10"/>
      <c r="V1982" s="10"/>
      <c r="W1982" s="10"/>
    </row>
    <row r="1983" ht="12.75" customHeight="1">
      <c r="A1983" s="9" t="s">
        <v>370</v>
      </c>
      <c r="B1983" s="7" t="s">
        <v>228</v>
      </c>
      <c r="C1983" s="7" t="s">
        <v>228</v>
      </c>
      <c r="D1983" s="7">
        <v>76.0</v>
      </c>
      <c r="E1983" s="8">
        <v>5.0</v>
      </c>
      <c r="F1983" s="7">
        <v>38.0</v>
      </c>
      <c r="G1983" s="14"/>
      <c r="H1983" s="12"/>
      <c r="I1983" s="7" t="s">
        <v>21</v>
      </c>
      <c r="J1983" s="12"/>
      <c r="K1983" s="10"/>
      <c r="L1983" s="10"/>
      <c r="M1983" s="10"/>
      <c r="N1983" s="10"/>
      <c r="O1983" s="16" t="s">
        <v>475</v>
      </c>
      <c r="P1983" s="16" t="s">
        <v>476</v>
      </c>
      <c r="Q1983" s="10"/>
      <c r="R1983" s="10"/>
      <c r="S1983" s="10"/>
      <c r="T1983" s="10"/>
      <c r="U1983" s="10"/>
      <c r="V1983" s="10"/>
      <c r="W1983" s="10"/>
    </row>
    <row r="1984" ht="12.75" customHeight="1">
      <c r="A1984" s="9" t="s">
        <v>335</v>
      </c>
      <c r="B1984" s="7" t="s">
        <v>228</v>
      </c>
      <c r="C1984" s="7" t="s">
        <v>228</v>
      </c>
      <c r="D1984" s="7">
        <v>76.0</v>
      </c>
      <c r="E1984" s="8">
        <v>5.0</v>
      </c>
      <c r="F1984" s="7">
        <v>4.0</v>
      </c>
      <c r="G1984" s="14"/>
      <c r="H1984" s="12"/>
      <c r="I1984" s="7" t="s">
        <v>21</v>
      </c>
      <c r="J1984" s="12"/>
      <c r="K1984" s="10"/>
      <c r="L1984" s="10"/>
      <c r="M1984" s="10"/>
      <c r="N1984" s="10"/>
      <c r="O1984" s="16" t="s">
        <v>236</v>
      </c>
      <c r="P1984" s="16" t="s">
        <v>277</v>
      </c>
      <c r="Q1984" s="10"/>
      <c r="R1984" s="10"/>
      <c r="S1984" s="10"/>
      <c r="T1984" s="10"/>
      <c r="U1984" s="10"/>
      <c r="V1984" s="10"/>
      <c r="W1984" s="10"/>
    </row>
    <row r="1985" ht="12.75" customHeight="1">
      <c r="A1985" s="9" t="s">
        <v>283</v>
      </c>
      <c r="B1985" s="7" t="s">
        <v>228</v>
      </c>
      <c r="C1985" s="7" t="s">
        <v>228</v>
      </c>
      <c r="D1985" s="7">
        <v>76.0</v>
      </c>
      <c r="E1985" s="8">
        <v>5.0</v>
      </c>
      <c r="F1985" s="7">
        <v>4.0</v>
      </c>
      <c r="G1985" s="14"/>
      <c r="H1985" s="12"/>
      <c r="I1985" s="7" t="s">
        <v>21</v>
      </c>
      <c r="J1985" s="12"/>
      <c r="K1985" s="10"/>
      <c r="L1985" s="10"/>
      <c r="M1985" s="10"/>
      <c r="N1985" s="10"/>
      <c r="O1985" s="16" t="s">
        <v>247</v>
      </c>
      <c r="P1985" s="16" t="s">
        <v>309</v>
      </c>
      <c r="Q1985" s="10"/>
      <c r="R1985" s="10"/>
      <c r="S1985" s="10"/>
      <c r="T1985" s="10"/>
      <c r="U1985" s="10"/>
      <c r="V1985" s="10"/>
      <c r="W1985" s="10"/>
    </row>
    <row r="1986" ht="12.75" customHeight="1">
      <c r="A1986" s="9" t="s">
        <v>274</v>
      </c>
      <c r="B1986" s="7" t="s">
        <v>228</v>
      </c>
      <c r="C1986" s="7" t="s">
        <v>228</v>
      </c>
      <c r="D1986" s="7">
        <v>76.0</v>
      </c>
      <c r="E1986" s="8">
        <v>5.0</v>
      </c>
      <c r="F1986" s="7">
        <v>4.0</v>
      </c>
      <c r="G1986" s="14"/>
      <c r="H1986" s="12"/>
      <c r="I1986" s="7" t="s">
        <v>21</v>
      </c>
      <c r="J1986" s="12"/>
      <c r="K1986" s="10"/>
      <c r="L1986" s="10"/>
      <c r="M1986" s="10"/>
      <c r="N1986" s="10"/>
      <c r="O1986" s="16" t="s">
        <v>596</v>
      </c>
      <c r="P1986" s="16" t="s">
        <v>597</v>
      </c>
      <c r="Q1986" s="10"/>
      <c r="R1986" s="10"/>
      <c r="S1986" s="10"/>
      <c r="T1986" s="10"/>
      <c r="U1986" s="10"/>
      <c r="V1986" s="10"/>
      <c r="W1986" s="10"/>
    </row>
    <row r="1987" ht="12.75" customHeight="1">
      <c r="A1987" s="9" t="s">
        <v>498</v>
      </c>
      <c r="B1987" s="7" t="s">
        <v>228</v>
      </c>
      <c r="C1987" s="7" t="s">
        <v>228</v>
      </c>
      <c r="D1987" s="7">
        <v>76.0</v>
      </c>
      <c r="E1987" s="8">
        <v>5.0</v>
      </c>
      <c r="F1987" s="7">
        <v>4.0</v>
      </c>
      <c r="G1987" s="14"/>
      <c r="H1987" s="12"/>
      <c r="I1987" s="7" t="s">
        <v>21</v>
      </c>
      <c r="J1987" s="12"/>
      <c r="K1987" s="10"/>
      <c r="L1987" s="10"/>
      <c r="M1987" s="10"/>
      <c r="N1987" s="10"/>
      <c r="O1987" s="16" t="s">
        <v>353</v>
      </c>
      <c r="P1987" s="16" t="s">
        <v>598</v>
      </c>
      <c r="Q1987" s="10"/>
      <c r="R1987" s="10"/>
      <c r="S1987" s="10"/>
      <c r="T1987" s="10"/>
      <c r="U1987" s="10"/>
      <c r="V1987" s="10"/>
      <c r="W1987" s="10"/>
    </row>
    <row r="1988" ht="12.75" customHeight="1">
      <c r="A1988" s="9" t="s">
        <v>449</v>
      </c>
      <c r="B1988" s="7" t="s">
        <v>228</v>
      </c>
      <c r="C1988" s="7" t="s">
        <v>228</v>
      </c>
      <c r="D1988" s="7">
        <v>76.0</v>
      </c>
      <c r="E1988" s="8">
        <v>5.0</v>
      </c>
      <c r="F1988" s="7">
        <v>4.0</v>
      </c>
      <c r="G1988" s="14"/>
      <c r="H1988" s="12"/>
      <c r="I1988" s="7" t="s">
        <v>21</v>
      </c>
      <c r="J1988" s="12"/>
      <c r="K1988" s="10"/>
      <c r="L1988" s="10"/>
      <c r="M1988" s="10"/>
      <c r="N1988" s="10"/>
      <c r="O1988" s="16" t="s">
        <v>348</v>
      </c>
      <c r="P1988" s="16" t="s">
        <v>237</v>
      </c>
      <c r="Q1988" s="10"/>
      <c r="R1988" s="10"/>
      <c r="S1988" s="10"/>
      <c r="T1988" s="10"/>
      <c r="U1988" s="10"/>
      <c r="V1988" s="10"/>
      <c r="W1988" s="10"/>
    </row>
    <row r="1989" ht="12.75" customHeight="1">
      <c r="A1989" s="9" t="s">
        <v>469</v>
      </c>
      <c r="B1989" s="7" t="s">
        <v>228</v>
      </c>
      <c r="C1989" s="7" t="s">
        <v>228</v>
      </c>
      <c r="D1989" s="7">
        <v>76.0</v>
      </c>
      <c r="E1989" s="8">
        <v>5.0</v>
      </c>
      <c r="F1989" s="7">
        <v>39.0</v>
      </c>
      <c r="G1989" s="14"/>
      <c r="H1989" s="12"/>
      <c r="I1989" s="7" t="s">
        <v>21</v>
      </c>
      <c r="J1989" s="12"/>
      <c r="K1989" s="10"/>
      <c r="L1989" s="10"/>
      <c r="M1989" s="10"/>
      <c r="N1989" s="10"/>
      <c r="O1989" s="16" t="s">
        <v>233</v>
      </c>
      <c r="P1989" s="16" t="s">
        <v>366</v>
      </c>
      <c r="Q1989" s="10"/>
      <c r="R1989" s="10"/>
      <c r="S1989" s="10"/>
      <c r="T1989" s="10"/>
      <c r="U1989" s="10"/>
      <c r="V1989" s="10"/>
      <c r="W1989" s="10"/>
    </row>
    <row r="1990" ht="12.75" customHeight="1">
      <c r="A1990" s="9" t="s">
        <v>424</v>
      </c>
      <c r="B1990" s="7" t="s">
        <v>228</v>
      </c>
      <c r="C1990" s="7" t="s">
        <v>228</v>
      </c>
      <c r="D1990" s="7">
        <v>76.0</v>
      </c>
      <c r="E1990" s="8">
        <v>51.0</v>
      </c>
      <c r="F1990" s="7">
        <v>38.0</v>
      </c>
      <c r="G1990" s="14"/>
      <c r="H1990" s="12"/>
      <c r="I1990" s="7" t="s">
        <v>21</v>
      </c>
      <c r="J1990" s="12"/>
      <c r="K1990" s="10"/>
      <c r="L1990" s="10"/>
      <c r="M1990" s="10"/>
      <c r="N1990" s="10"/>
      <c r="O1990" s="16" t="s">
        <v>500</v>
      </c>
      <c r="P1990" s="16" t="s">
        <v>501</v>
      </c>
      <c r="Q1990" s="10"/>
      <c r="R1990" s="10"/>
      <c r="S1990" s="10"/>
      <c r="T1990" s="10"/>
      <c r="U1990" s="10"/>
      <c r="V1990" s="10"/>
      <c r="W1990" s="10"/>
    </row>
    <row r="1991" ht="12.75" customHeight="1">
      <c r="A1991" s="9" t="s">
        <v>403</v>
      </c>
      <c r="B1991" s="7" t="s">
        <v>228</v>
      </c>
      <c r="C1991" s="7" t="s">
        <v>228</v>
      </c>
      <c r="D1991" s="7">
        <v>76.0</v>
      </c>
      <c r="E1991" s="8">
        <v>51.0</v>
      </c>
      <c r="F1991" s="7">
        <v>42.0</v>
      </c>
      <c r="G1991" s="14"/>
      <c r="H1991" s="12"/>
      <c r="I1991" s="7" t="s">
        <v>21</v>
      </c>
      <c r="J1991" s="12"/>
      <c r="K1991" s="10"/>
      <c r="L1991" s="10"/>
      <c r="M1991" s="10"/>
      <c r="N1991" s="10"/>
      <c r="O1991" s="16" t="s">
        <v>431</v>
      </c>
      <c r="P1991" s="16" t="s">
        <v>231</v>
      </c>
      <c r="Q1991" s="10"/>
      <c r="R1991" s="10"/>
      <c r="S1991" s="10"/>
      <c r="T1991" s="10"/>
      <c r="U1991" s="10"/>
      <c r="V1991" s="10"/>
      <c r="W1991" s="10"/>
    </row>
    <row r="1992" ht="12.75" customHeight="1">
      <c r="A1992" s="9" t="s">
        <v>286</v>
      </c>
      <c r="B1992" s="7" t="s">
        <v>228</v>
      </c>
      <c r="C1992" s="7" t="s">
        <v>228</v>
      </c>
      <c r="D1992" s="7">
        <v>76.0</v>
      </c>
      <c r="E1992" s="8">
        <v>51.0</v>
      </c>
      <c r="F1992" s="7">
        <v>4.0</v>
      </c>
      <c r="G1992" s="14"/>
      <c r="H1992" s="12"/>
      <c r="I1992" s="7" t="s">
        <v>21</v>
      </c>
      <c r="J1992" s="12"/>
      <c r="K1992" s="10"/>
      <c r="L1992" s="10"/>
      <c r="M1992" s="10"/>
      <c r="N1992" s="10"/>
      <c r="O1992" s="16" t="s">
        <v>411</v>
      </c>
      <c r="P1992" s="16" t="s">
        <v>231</v>
      </c>
      <c r="Q1992" s="10"/>
      <c r="R1992" s="10"/>
      <c r="S1992" s="10"/>
      <c r="T1992" s="10"/>
      <c r="U1992" s="10"/>
      <c r="V1992" s="10"/>
      <c r="W1992" s="10"/>
    </row>
    <row r="1993" ht="12.75" customHeight="1">
      <c r="A1993" s="9" t="s">
        <v>397</v>
      </c>
      <c r="B1993" s="7" t="s">
        <v>228</v>
      </c>
      <c r="C1993" s="7" t="s">
        <v>228</v>
      </c>
      <c r="D1993" s="7">
        <v>76.0</v>
      </c>
      <c r="E1993" s="8">
        <v>51.0</v>
      </c>
      <c r="F1993" s="7">
        <v>4.0</v>
      </c>
      <c r="G1993" s="14"/>
      <c r="H1993" s="12"/>
      <c r="I1993" s="7" t="s">
        <v>21</v>
      </c>
      <c r="J1993" s="12"/>
      <c r="K1993" s="10"/>
      <c r="L1993" s="10"/>
      <c r="M1993" s="10"/>
      <c r="N1993" s="10"/>
      <c r="O1993" s="16" t="s">
        <v>599</v>
      </c>
      <c r="P1993" s="16" t="s">
        <v>343</v>
      </c>
      <c r="Q1993" s="10"/>
      <c r="R1993" s="10"/>
      <c r="S1993" s="10"/>
      <c r="T1993" s="10"/>
      <c r="U1993" s="10"/>
      <c r="V1993" s="10"/>
      <c r="W1993" s="10"/>
    </row>
    <row r="1994" ht="12.75" customHeight="1">
      <c r="A1994" s="9" t="s">
        <v>326</v>
      </c>
      <c r="B1994" s="7" t="s">
        <v>228</v>
      </c>
      <c r="C1994" s="7" t="s">
        <v>228</v>
      </c>
      <c r="D1994" s="7">
        <v>76.0</v>
      </c>
      <c r="E1994" s="8">
        <v>51.0</v>
      </c>
      <c r="F1994" s="7">
        <v>38.0</v>
      </c>
      <c r="G1994" s="14"/>
      <c r="H1994" s="12"/>
      <c r="I1994" s="7" t="s">
        <v>21</v>
      </c>
      <c r="J1994" s="12"/>
      <c r="K1994" s="10"/>
      <c r="L1994" s="10"/>
      <c r="M1994" s="10"/>
      <c r="N1994" s="10"/>
      <c r="O1994" s="16" t="s">
        <v>233</v>
      </c>
      <c r="P1994" s="16" t="s">
        <v>412</v>
      </c>
      <c r="Q1994" s="10"/>
      <c r="R1994" s="10"/>
      <c r="S1994" s="10"/>
      <c r="T1994" s="10"/>
      <c r="U1994" s="10"/>
      <c r="V1994" s="10"/>
      <c r="W1994" s="10"/>
    </row>
    <row r="1995" ht="12.75" customHeight="1">
      <c r="A1995" s="9" t="s">
        <v>283</v>
      </c>
      <c r="B1995" s="7" t="s">
        <v>228</v>
      </c>
      <c r="C1995" s="7" t="s">
        <v>228</v>
      </c>
      <c r="D1995" s="7">
        <v>76.0</v>
      </c>
      <c r="E1995" s="8">
        <v>51.0</v>
      </c>
      <c r="F1995" s="7">
        <v>4.0</v>
      </c>
      <c r="G1995" s="14"/>
      <c r="H1995" s="12"/>
      <c r="I1995" s="7" t="s">
        <v>21</v>
      </c>
      <c r="J1995" s="12"/>
      <c r="K1995" s="10"/>
      <c r="L1995" s="10"/>
      <c r="M1995" s="10"/>
      <c r="N1995" s="10"/>
      <c r="O1995" s="16" t="s">
        <v>288</v>
      </c>
      <c r="P1995" s="16" t="s">
        <v>366</v>
      </c>
      <c r="Q1995" s="10"/>
      <c r="R1995" s="10"/>
      <c r="S1995" s="10"/>
      <c r="T1995" s="10"/>
      <c r="U1995" s="10"/>
      <c r="V1995" s="10"/>
      <c r="W1995" s="10"/>
    </row>
    <row r="1996" ht="12.75" customHeight="1">
      <c r="A1996" s="9" t="s">
        <v>259</v>
      </c>
      <c r="B1996" s="7" t="s">
        <v>228</v>
      </c>
      <c r="C1996" s="7" t="s">
        <v>228</v>
      </c>
      <c r="D1996" s="7">
        <v>76.0</v>
      </c>
      <c r="E1996" s="8">
        <v>52.0</v>
      </c>
      <c r="F1996" s="7">
        <v>43.0</v>
      </c>
      <c r="G1996" s="14"/>
      <c r="H1996" s="12"/>
      <c r="I1996" s="7" t="s">
        <v>21</v>
      </c>
      <c r="J1996" s="12"/>
      <c r="K1996" s="10"/>
      <c r="L1996" s="10"/>
      <c r="M1996" s="10"/>
      <c r="N1996" s="10"/>
      <c r="O1996" s="16" t="s">
        <v>233</v>
      </c>
      <c r="P1996" s="16" t="s">
        <v>231</v>
      </c>
      <c r="Q1996" s="10"/>
      <c r="R1996" s="10"/>
      <c r="S1996" s="10"/>
      <c r="T1996" s="10"/>
      <c r="U1996" s="10"/>
      <c r="V1996" s="10"/>
      <c r="W1996" s="10"/>
    </row>
    <row r="1997" ht="12.75" customHeight="1">
      <c r="A1997" s="9" t="s">
        <v>253</v>
      </c>
      <c r="B1997" s="7" t="s">
        <v>228</v>
      </c>
      <c r="C1997" s="7" t="s">
        <v>228</v>
      </c>
      <c r="D1997" s="7">
        <v>76.0</v>
      </c>
      <c r="E1997" s="8">
        <v>52.0</v>
      </c>
      <c r="F1997" s="7">
        <v>42.0</v>
      </c>
      <c r="G1997" s="14"/>
      <c r="H1997" s="12"/>
      <c r="I1997" s="7" t="s">
        <v>21</v>
      </c>
      <c r="J1997" s="12"/>
      <c r="K1997" s="10"/>
      <c r="L1997" s="10"/>
      <c r="M1997" s="10"/>
      <c r="N1997" s="10"/>
      <c r="O1997" s="16" t="s">
        <v>536</v>
      </c>
      <c r="P1997" s="16" t="s">
        <v>537</v>
      </c>
      <c r="Q1997" s="10"/>
      <c r="R1997" s="10"/>
      <c r="S1997" s="10"/>
      <c r="T1997" s="10"/>
      <c r="U1997" s="10"/>
      <c r="V1997" s="10"/>
      <c r="W1997" s="10"/>
    </row>
    <row r="1998" ht="12.75" customHeight="1">
      <c r="A1998" s="9" t="s">
        <v>600</v>
      </c>
      <c r="B1998" s="7" t="s">
        <v>228</v>
      </c>
      <c r="C1998" s="7" t="s">
        <v>228</v>
      </c>
      <c r="D1998" s="7">
        <v>76.0</v>
      </c>
      <c r="E1998" s="8">
        <v>53.0</v>
      </c>
      <c r="F1998" s="7">
        <v>43.0</v>
      </c>
      <c r="G1998" s="14"/>
      <c r="H1998" s="12"/>
      <c r="I1998" s="7" t="s">
        <v>21</v>
      </c>
      <c r="J1998" s="12"/>
      <c r="K1998" s="10"/>
      <c r="L1998" s="10"/>
      <c r="M1998" s="10"/>
      <c r="N1998" s="10"/>
      <c r="O1998" s="16" t="s">
        <v>247</v>
      </c>
      <c r="P1998" s="16" t="s">
        <v>361</v>
      </c>
      <c r="Q1998" s="10"/>
      <c r="R1998" s="10"/>
      <c r="S1998" s="10"/>
      <c r="T1998" s="10"/>
      <c r="U1998" s="10"/>
      <c r="V1998" s="10"/>
      <c r="W1998" s="10"/>
    </row>
    <row r="1999" ht="12.75" customHeight="1">
      <c r="A1999" s="9" t="s">
        <v>259</v>
      </c>
      <c r="B1999" s="7" t="s">
        <v>228</v>
      </c>
      <c r="C1999" s="7" t="s">
        <v>228</v>
      </c>
      <c r="D1999" s="7">
        <v>76.0</v>
      </c>
      <c r="E1999" s="8">
        <v>53.0</v>
      </c>
      <c r="F1999" s="7">
        <v>42.0</v>
      </c>
      <c r="G1999" s="14"/>
      <c r="H1999" s="12"/>
      <c r="I1999" s="7" t="s">
        <v>21</v>
      </c>
      <c r="J1999" s="12"/>
      <c r="K1999" s="10"/>
      <c r="L1999" s="10"/>
      <c r="M1999" s="10"/>
      <c r="N1999" s="10"/>
      <c r="O1999" s="16" t="s">
        <v>230</v>
      </c>
      <c r="P1999" s="16" t="s">
        <v>383</v>
      </c>
      <c r="Q1999" s="10"/>
      <c r="R1999" s="10"/>
      <c r="S1999" s="10"/>
      <c r="T1999" s="10"/>
      <c r="U1999" s="10"/>
      <c r="V1999" s="10"/>
      <c r="W1999" s="10"/>
    </row>
    <row r="2000" ht="12.75" customHeight="1">
      <c r="A2000" s="9" t="s">
        <v>253</v>
      </c>
      <c r="B2000" s="7" t="s">
        <v>228</v>
      </c>
      <c r="C2000" s="7" t="s">
        <v>228</v>
      </c>
      <c r="D2000" s="7">
        <v>76.0</v>
      </c>
      <c r="E2000" s="8">
        <v>53.0</v>
      </c>
      <c r="F2000" s="7">
        <v>4.0</v>
      </c>
      <c r="G2000" s="14"/>
      <c r="H2000" s="12"/>
      <c r="I2000" s="7" t="s">
        <v>21</v>
      </c>
      <c r="J2000" s="12"/>
      <c r="K2000" s="10"/>
      <c r="L2000" s="10"/>
      <c r="M2000" s="10"/>
      <c r="N2000" s="10"/>
      <c r="O2000" s="16" t="s">
        <v>492</v>
      </c>
      <c r="P2000" s="16" t="s">
        <v>557</v>
      </c>
      <c r="Q2000" s="10"/>
      <c r="R2000" s="10"/>
      <c r="S2000" s="10"/>
      <c r="T2000" s="10"/>
      <c r="U2000" s="10"/>
      <c r="V2000" s="10"/>
      <c r="W2000" s="10"/>
    </row>
    <row r="2001" ht="12.75" customHeight="1">
      <c r="A2001" s="9" t="s">
        <v>413</v>
      </c>
      <c r="B2001" s="7" t="s">
        <v>228</v>
      </c>
      <c r="C2001" s="7" t="s">
        <v>228</v>
      </c>
      <c r="D2001" s="7">
        <v>76.0</v>
      </c>
      <c r="E2001" s="8">
        <v>54.0</v>
      </c>
      <c r="F2001" s="7">
        <v>4.0</v>
      </c>
      <c r="G2001" s="14"/>
      <c r="H2001" s="12"/>
      <c r="I2001" s="7" t="s">
        <v>21</v>
      </c>
      <c r="J2001" s="12"/>
      <c r="K2001" s="10"/>
      <c r="L2001" s="10"/>
      <c r="M2001" s="10"/>
      <c r="N2001" s="10"/>
      <c r="O2001" s="16" t="s">
        <v>279</v>
      </c>
      <c r="P2001" s="16" t="s">
        <v>601</v>
      </c>
      <c r="Q2001" s="10"/>
      <c r="R2001" s="10"/>
      <c r="S2001" s="10"/>
      <c r="T2001" s="10"/>
      <c r="U2001" s="10"/>
      <c r="V2001" s="10"/>
      <c r="W2001" s="10"/>
    </row>
    <row r="2002" ht="12.75" customHeight="1">
      <c r="A2002" s="9" t="s">
        <v>303</v>
      </c>
      <c r="B2002" s="7" t="s">
        <v>228</v>
      </c>
      <c r="C2002" s="7" t="s">
        <v>228</v>
      </c>
      <c r="D2002" s="7">
        <v>77.0</v>
      </c>
      <c r="E2002" s="8">
        <v>41.0</v>
      </c>
      <c r="F2002" s="7">
        <v>38.0</v>
      </c>
      <c r="G2002" s="14"/>
      <c r="H2002" s="12"/>
      <c r="I2002" s="7" t="s">
        <v>21</v>
      </c>
      <c r="J2002" s="12"/>
      <c r="K2002" s="10"/>
      <c r="L2002" s="10"/>
      <c r="M2002" s="10"/>
      <c r="N2002" s="10"/>
      <c r="O2002" s="16" t="s">
        <v>443</v>
      </c>
      <c r="P2002" s="16" t="s">
        <v>444</v>
      </c>
      <c r="Q2002" s="10"/>
      <c r="R2002" s="10"/>
      <c r="S2002" s="10"/>
      <c r="T2002" s="10"/>
      <c r="U2002" s="10"/>
      <c r="V2002" s="10"/>
      <c r="W2002" s="10"/>
    </row>
    <row r="2003" ht="12.75" customHeight="1">
      <c r="A2003" s="9" t="s">
        <v>440</v>
      </c>
      <c r="B2003" s="7" t="s">
        <v>228</v>
      </c>
      <c r="C2003" s="7" t="s">
        <v>228</v>
      </c>
      <c r="D2003" s="7">
        <v>77.0</v>
      </c>
      <c r="E2003" s="8">
        <v>43.0</v>
      </c>
      <c r="F2003" s="7">
        <v>36.0</v>
      </c>
      <c r="G2003" s="14"/>
      <c r="H2003" s="12"/>
      <c r="I2003" s="7" t="s">
        <v>21</v>
      </c>
      <c r="J2003" s="12"/>
      <c r="K2003" s="10"/>
      <c r="L2003" s="10"/>
      <c r="M2003" s="10"/>
      <c r="N2003" s="10"/>
      <c r="O2003" s="16" t="s">
        <v>418</v>
      </c>
      <c r="P2003" s="16" t="s">
        <v>402</v>
      </c>
      <c r="Q2003" s="10"/>
      <c r="R2003" s="10"/>
      <c r="S2003" s="10"/>
      <c r="T2003" s="10"/>
      <c r="U2003" s="10"/>
      <c r="V2003" s="10"/>
      <c r="W2003" s="10"/>
    </row>
    <row r="2004" ht="12.75" customHeight="1">
      <c r="A2004" s="9" t="s">
        <v>602</v>
      </c>
      <c r="B2004" s="7" t="s">
        <v>228</v>
      </c>
      <c r="C2004" s="7" t="s">
        <v>228</v>
      </c>
      <c r="D2004" s="7">
        <v>77.0</v>
      </c>
      <c r="E2004" s="8">
        <v>435.0</v>
      </c>
      <c r="F2004" s="7">
        <v>38.0</v>
      </c>
      <c r="G2004" s="14"/>
      <c r="H2004" s="12"/>
      <c r="I2004" s="7" t="s">
        <v>21</v>
      </c>
      <c r="J2004" s="12"/>
      <c r="K2004" s="10"/>
      <c r="L2004" s="10"/>
      <c r="M2004" s="10"/>
      <c r="N2004" s="10"/>
      <c r="O2004" s="16" t="s">
        <v>603</v>
      </c>
      <c r="P2004" s="16" t="s">
        <v>604</v>
      </c>
      <c r="Q2004" s="10"/>
      <c r="R2004" s="10"/>
      <c r="S2004" s="10"/>
      <c r="T2004" s="10"/>
      <c r="U2004" s="10"/>
      <c r="V2004" s="10"/>
      <c r="W2004" s="10"/>
    </row>
    <row r="2005" ht="12.75" customHeight="1">
      <c r="A2005" s="9" t="s">
        <v>397</v>
      </c>
      <c r="B2005" s="7" t="s">
        <v>228</v>
      </c>
      <c r="C2005" s="7" t="s">
        <v>228</v>
      </c>
      <c r="D2005" s="7">
        <v>77.0</v>
      </c>
      <c r="E2005" s="8">
        <v>44.0</v>
      </c>
      <c r="F2005" s="7">
        <v>38.0</v>
      </c>
      <c r="G2005" s="14"/>
      <c r="H2005" s="12"/>
      <c r="I2005" s="7" t="s">
        <v>21</v>
      </c>
      <c r="J2005" s="12"/>
      <c r="K2005" s="10"/>
      <c r="L2005" s="10"/>
      <c r="M2005" s="10"/>
      <c r="N2005" s="10"/>
      <c r="O2005" s="16" t="s">
        <v>491</v>
      </c>
      <c r="P2005" s="16" t="s">
        <v>402</v>
      </c>
      <c r="Q2005" s="10"/>
      <c r="R2005" s="10"/>
      <c r="S2005" s="10"/>
      <c r="T2005" s="10"/>
      <c r="U2005" s="10"/>
      <c r="V2005" s="10"/>
      <c r="W2005" s="10"/>
    </row>
    <row r="2006" ht="12.75" customHeight="1">
      <c r="A2006" s="9" t="s">
        <v>525</v>
      </c>
      <c r="B2006" s="7" t="s">
        <v>228</v>
      </c>
      <c r="C2006" s="7" t="s">
        <v>228</v>
      </c>
      <c r="D2006" s="7">
        <v>77.0</v>
      </c>
      <c r="E2006" s="8">
        <v>45.0</v>
      </c>
      <c r="F2006" s="7">
        <v>38.0</v>
      </c>
      <c r="G2006" s="14"/>
      <c r="H2006" s="12"/>
      <c r="I2006" s="7" t="s">
        <v>21</v>
      </c>
      <c r="J2006" s="12"/>
      <c r="K2006" s="10"/>
      <c r="L2006" s="10"/>
      <c r="M2006" s="10"/>
      <c r="N2006" s="10"/>
      <c r="O2006" s="16" t="s">
        <v>605</v>
      </c>
      <c r="P2006" s="16" t="s">
        <v>606</v>
      </c>
      <c r="Q2006" s="10"/>
      <c r="R2006" s="10"/>
      <c r="S2006" s="10"/>
      <c r="T2006" s="10"/>
      <c r="U2006" s="10"/>
      <c r="V2006" s="10"/>
      <c r="W2006" s="10"/>
    </row>
    <row r="2007" ht="12.75" customHeight="1">
      <c r="A2007" s="9" t="s">
        <v>397</v>
      </c>
      <c r="B2007" s="7" t="s">
        <v>228</v>
      </c>
      <c r="C2007" s="7" t="s">
        <v>228</v>
      </c>
      <c r="D2007" s="7">
        <v>77.0</v>
      </c>
      <c r="E2007" s="8">
        <v>46.0</v>
      </c>
      <c r="F2007" s="7">
        <v>4.0</v>
      </c>
      <c r="G2007" s="14"/>
      <c r="H2007" s="12"/>
      <c r="I2007" s="7" t="s">
        <v>21</v>
      </c>
      <c r="J2007" s="12"/>
      <c r="K2007" s="10"/>
      <c r="L2007" s="10"/>
      <c r="M2007" s="10"/>
      <c r="N2007" s="10"/>
      <c r="O2007" s="16" t="s">
        <v>251</v>
      </c>
      <c r="P2007" s="16" t="s">
        <v>445</v>
      </c>
      <c r="Q2007" s="10"/>
      <c r="R2007" s="10"/>
      <c r="S2007" s="10"/>
      <c r="T2007" s="10"/>
      <c r="U2007" s="10"/>
      <c r="V2007" s="10"/>
      <c r="W2007" s="10"/>
    </row>
    <row r="2008" ht="12.75" customHeight="1">
      <c r="A2008" s="9" t="s">
        <v>488</v>
      </c>
      <c r="B2008" s="7" t="s">
        <v>228</v>
      </c>
      <c r="C2008" s="7" t="s">
        <v>228</v>
      </c>
      <c r="D2008" s="7">
        <v>77.0</v>
      </c>
      <c r="E2008" s="8">
        <v>465.0</v>
      </c>
      <c r="F2008" s="7">
        <v>38.0</v>
      </c>
      <c r="G2008" s="14"/>
      <c r="H2008" s="12"/>
      <c r="I2008" s="7" t="s">
        <v>21</v>
      </c>
      <c r="J2008" s="12"/>
      <c r="K2008" s="10"/>
      <c r="L2008" s="10"/>
      <c r="M2008" s="10"/>
      <c r="N2008" s="10"/>
      <c r="O2008" s="16" t="s">
        <v>251</v>
      </c>
      <c r="P2008" s="16" t="s">
        <v>445</v>
      </c>
      <c r="Q2008" s="10"/>
      <c r="R2008" s="10"/>
      <c r="S2008" s="10"/>
      <c r="T2008" s="10"/>
      <c r="U2008" s="10"/>
      <c r="V2008" s="10"/>
      <c r="W2008" s="10"/>
    </row>
    <row r="2009" ht="12.75" customHeight="1">
      <c r="A2009" s="9" t="s">
        <v>607</v>
      </c>
      <c r="B2009" s="7" t="s">
        <v>228</v>
      </c>
      <c r="C2009" s="7" t="s">
        <v>228</v>
      </c>
      <c r="D2009" s="7">
        <v>77.0</v>
      </c>
      <c r="E2009" s="8">
        <v>47.0</v>
      </c>
      <c r="F2009" s="7">
        <v>4.0</v>
      </c>
      <c r="G2009" s="14"/>
      <c r="H2009" s="12"/>
      <c r="I2009" s="7" t="s">
        <v>21</v>
      </c>
      <c r="J2009" s="12"/>
      <c r="K2009" s="10"/>
      <c r="L2009" s="10"/>
      <c r="M2009" s="10"/>
      <c r="N2009" s="10"/>
      <c r="O2009" s="16" t="s">
        <v>418</v>
      </c>
      <c r="P2009" s="16" t="s">
        <v>402</v>
      </c>
      <c r="Q2009" s="10"/>
      <c r="R2009" s="10"/>
      <c r="S2009" s="10"/>
      <c r="T2009" s="10"/>
      <c r="U2009" s="10"/>
      <c r="V2009" s="10"/>
      <c r="W2009" s="10"/>
    </row>
    <row r="2010" ht="12.75" customHeight="1">
      <c r="A2010" s="9" t="s">
        <v>259</v>
      </c>
      <c r="B2010" s="7" t="s">
        <v>228</v>
      </c>
      <c r="C2010" s="7" t="s">
        <v>228</v>
      </c>
      <c r="D2010" s="7">
        <v>77.0</v>
      </c>
      <c r="E2010" s="8">
        <v>47.0</v>
      </c>
      <c r="F2010" s="7">
        <v>4.0</v>
      </c>
      <c r="G2010" s="14"/>
      <c r="H2010" s="12"/>
      <c r="I2010" s="7" t="s">
        <v>21</v>
      </c>
      <c r="J2010" s="12"/>
      <c r="K2010" s="10"/>
      <c r="L2010" s="10"/>
      <c r="M2010" s="10"/>
      <c r="N2010" s="10"/>
      <c r="O2010" s="16" t="s">
        <v>322</v>
      </c>
      <c r="P2010" s="16" t="s">
        <v>508</v>
      </c>
      <c r="Q2010" s="10"/>
      <c r="R2010" s="10"/>
      <c r="S2010" s="10"/>
      <c r="T2010" s="10"/>
      <c r="U2010" s="10"/>
      <c r="V2010" s="10"/>
      <c r="W2010" s="10"/>
    </row>
    <row r="2011" ht="12.75" customHeight="1">
      <c r="A2011" s="9" t="s">
        <v>259</v>
      </c>
      <c r="B2011" s="7" t="s">
        <v>228</v>
      </c>
      <c r="C2011" s="7" t="s">
        <v>228</v>
      </c>
      <c r="D2011" s="7">
        <v>77.0</v>
      </c>
      <c r="E2011" s="8">
        <v>47.0</v>
      </c>
      <c r="F2011" s="7">
        <v>4.0</v>
      </c>
      <c r="G2011" s="14"/>
      <c r="H2011" s="12"/>
      <c r="I2011" s="7" t="s">
        <v>21</v>
      </c>
      <c r="J2011" s="12"/>
      <c r="K2011" s="10"/>
      <c r="L2011" s="10"/>
      <c r="M2011" s="10"/>
      <c r="N2011" s="10"/>
      <c r="O2011" s="16" t="s">
        <v>236</v>
      </c>
      <c r="P2011" s="16" t="s">
        <v>495</v>
      </c>
      <c r="Q2011" s="10"/>
      <c r="R2011" s="10"/>
      <c r="S2011" s="10"/>
      <c r="T2011" s="10"/>
      <c r="U2011" s="10"/>
      <c r="V2011" s="10"/>
      <c r="W2011" s="10"/>
    </row>
    <row r="2012" ht="12.75" customHeight="1">
      <c r="A2012" s="9" t="s">
        <v>608</v>
      </c>
      <c r="B2012" s="7" t="s">
        <v>228</v>
      </c>
      <c r="C2012" s="7" t="s">
        <v>228</v>
      </c>
      <c r="D2012" s="7">
        <v>77.0</v>
      </c>
      <c r="E2012" s="8">
        <v>47.0</v>
      </c>
      <c r="F2012" s="7">
        <v>4.0</v>
      </c>
      <c r="G2012" s="14"/>
      <c r="H2012" s="12"/>
      <c r="I2012" s="7" t="s">
        <v>21</v>
      </c>
      <c r="J2012" s="12"/>
      <c r="K2012" s="10"/>
      <c r="L2012" s="10"/>
      <c r="M2012" s="10"/>
      <c r="N2012" s="10"/>
      <c r="O2012" s="16" t="s">
        <v>533</v>
      </c>
      <c r="P2012" s="16" t="s">
        <v>609</v>
      </c>
      <c r="Q2012" s="10"/>
      <c r="R2012" s="10"/>
      <c r="S2012" s="10"/>
      <c r="T2012" s="10"/>
      <c r="U2012" s="10"/>
      <c r="V2012" s="10"/>
      <c r="W2012" s="10"/>
    </row>
    <row r="2013" ht="12.75" customHeight="1">
      <c r="A2013" s="9" t="s">
        <v>430</v>
      </c>
      <c r="B2013" s="7" t="s">
        <v>228</v>
      </c>
      <c r="C2013" s="7" t="s">
        <v>228</v>
      </c>
      <c r="D2013" s="7">
        <v>77.0</v>
      </c>
      <c r="E2013" s="8">
        <v>475.0</v>
      </c>
      <c r="F2013" s="7">
        <v>38.0</v>
      </c>
      <c r="G2013" s="14"/>
      <c r="H2013" s="12"/>
      <c r="I2013" s="7" t="s">
        <v>21</v>
      </c>
      <c r="J2013" s="12"/>
      <c r="K2013" s="10"/>
      <c r="L2013" s="10"/>
      <c r="M2013" s="10"/>
      <c r="N2013" s="10"/>
      <c r="O2013" s="16" t="s">
        <v>233</v>
      </c>
      <c r="P2013" s="16" t="s">
        <v>412</v>
      </c>
      <c r="Q2013" s="10"/>
      <c r="R2013" s="10"/>
      <c r="S2013" s="10"/>
      <c r="T2013" s="10"/>
      <c r="U2013" s="10"/>
      <c r="V2013" s="10"/>
      <c r="W2013" s="10"/>
    </row>
    <row r="2014" ht="12.75" customHeight="1">
      <c r="A2014" s="9" t="s">
        <v>593</v>
      </c>
      <c r="B2014" s="7" t="s">
        <v>228</v>
      </c>
      <c r="C2014" s="7" t="s">
        <v>228</v>
      </c>
      <c r="D2014" s="7">
        <v>77.0</v>
      </c>
      <c r="E2014" s="8">
        <v>48.0</v>
      </c>
      <c r="F2014" s="7">
        <v>4.0</v>
      </c>
      <c r="G2014" s="14"/>
      <c r="H2014" s="12"/>
      <c r="I2014" s="7" t="s">
        <v>21</v>
      </c>
      <c r="J2014" s="12"/>
      <c r="K2014" s="10"/>
      <c r="L2014" s="10"/>
      <c r="M2014" s="10"/>
      <c r="N2014" s="10"/>
      <c r="O2014" s="16" t="s">
        <v>491</v>
      </c>
      <c r="P2014" s="16" t="s">
        <v>402</v>
      </c>
      <c r="Q2014" s="10"/>
      <c r="R2014" s="10"/>
      <c r="S2014" s="10"/>
      <c r="T2014" s="10"/>
      <c r="U2014" s="10"/>
      <c r="V2014" s="10"/>
      <c r="W2014" s="10"/>
    </row>
    <row r="2015" ht="12.75" customHeight="1">
      <c r="A2015" s="9" t="s">
        <v>286</v>
      </c>
      <c r="B2015" s="7" t="s">
        <v>228</v>
      </c>
      <c r="C2015" s="7" t="s">
        <v>228</v>
      </c>
      <c r="D2015" s="7">
        <v>77.0</v>
      </c>
      <c r="E2015" s="8">
        <v>48.0</v>
      </c>
      <c r="F2015" s="7">
        <v>42.0</v>
      </c>
      <c r="G2015" s="14"/>
      <c r="H2015" s="12"/>
      <c r="I2015" s="7" t="s">
        <v>21</v>
      </c>
      <c r="J2015" s="12"/>
      <c r="K2015" s="10"/>
      <c r="L2015" s="10"/>
      <c r="M2015" s="10"/>
      <c r="N2015" s="10"/>
      <c r="O2015" s="16" t="s">
        <v>233</v>
      </c>
      <c r="P2015" s="16" t="s">
        <v>366</v>
      </c>
      <c r="Q2015" s="10"/>
      <c r="R2015" s="10"/>
      <c r="S2015" s="10"/>
      <c r="T2015" s="10"/>
      <c r="U2015" s="10"/>
      <c r="V2015" s="10"/>
      <c r="W2015" s="10"/>
    </row>
    <row r="2016" ht="12.75" customHeight="1">
      <c r="A2016" s="9" t="s">
        <v>278</v>
      </c>
      <c r="B2016" s="7" t="s">
        <v>228</v>
      </c>
      <c r="C2016" s="7" t="s">
        <v>228</v>
      </c>
      <c r="D2016" s="7">
        <v>77.0</v>
      </c>
      <c r="E2016" s="8">
        <v>48.0</v>
      </c>
      <c r="F2016" s="7">
        <v>4.0</v>
      </c>
      <c r="G2016" s="14"/>
      <c r="H2016" s="12"/>
      <c r="I2016" s="7" t="s">
        <v>21</v>
      </c>
      <c r="J2016" s="12"/>
      <c r="K2016" s="10"/>
      <c r="L2016" s="10"/>
      <c r="M2016" s="10"/>
      <c r="N2016" s="10"/>
      <c r="O2016" s="16" t="s">
        <v>427</v>
      </c>
      <c r="P2016" s="16" t="s">
        <v>516</v>
      </c>
      <c r="Q2016" s="10"/>
      <c r="R2016" s="10"/>
      <c r="S2016" s="10"/>
      <c r="T2016" s="10"/>
      <c r="U2016" s="10"/>
      <c r="V2016" s="10"/>
      <c r="W2016" s="10"/>
    </row>
    <row r="2017" ht="12.75" customHeight="1">
      <c r="A2017" s="9" t="s">
        <v>326</v>
      </c>
      <c r="B2017" s="7" t="s">
        <v>228</v>
      </c>
      <c r="C2017" s="7" t="s">
        <v>228</v>
      </c>
      <c r="D2017" s="7">
        <v>77.0</v>
      </c>
      <c r="E2017" s="8">
        <v>48.0</v>
      </c>
      <c r="F2017" s="7">
        <v>39.0</v>
      </c>
      <c r="G2017" s="14"/>
      <c r="H2017" s="12"/>
      <c r="I2017" s="7" t="s">
        <v>21</v>
      </c>
      <c r="J2017" s="12"/>
      <c r="K2017" s="10"/>
      <c r="L2017" s="10"/>
      <c r="M2017" s="10"/>
      <c r="N2017" s="10"/>
      <c r="O2017" s="16" t="s">
        <v>431</v>
      </c>
      <c r="P2017" s="16" t="s">
        <v>309</v>
      </c>
      <c r="Q2017" s="10"/>
      <c r="R2017" s="10"/>
      <c r="S2017" s="10"/>
      <c r="T2017" s="10"/>
      <c r="U2017" s="10"/>
      <c r="V2017" s="10"/>
      <c r="W2017" s="10"/>
    </row>
    <row r="2018" ht="12.75" customHeight="1">
      <c r="A2018" s="9" t="s">
        <v>227</v>
      </c>
      <c r="B2018" s="7" t="s">
        <v>228</v>
      </c>
      <c r="C2018" s="7" t="s">
        <v>228</v>
      </c>
      <c r="D2018" s="7">
        <v>77.0</v>
      </c>
      <c r="E2018" s="8">
        <v>48.0</v>
      </c>
      <c r="F2018" s="7">
        <v>38.0</v>
      </c>
      <c r="G2018" s="14"/>
      <c r="H2018" s="12"/>
      <c r="I2018" s="7" t="s">
        <v>21</v>
      </c>
      <c r="J2018" s="12"/>
      <c r="K2018" s="10"/>
      <c r="L2018" s="10"/>
      <c r="M2018" s="10"/>
      <c r="N2018" s="10"/>
      <c r="O2018" s="16" t="s">
        <v>610</v>
      </c>
      <c r="P2018" s="16" t="s">
        <v>293</v>
      </c>
      <c r="Q2018" s="10"/>
      <c r="R2018" s="10"/>
      <c r="S2018" s="10"/>
      <c r="T2018" s="10"/>
      <c r="U2018" s="10"/>
      <c r="V2018" s="10"/>
      <c r="W2018" s="10"/>
    </row>
    <row r="2019" ht="12.75" customHeight="1">
      <c r="A2019" s="9" t="s">
        <v>572</v>
      </c>
      <c r="B2019" s="7" t="s">
        <v>228</v>
      </c>
      <c r="C2019" s="7" t="s">
        <v>228</v>
      </c>
      <c r="D2019" s="7">
        <v>77.0</v>
      </c>
      <c r="E2019" s="8">
        <v>485.0</v>
      </c>
      <c r="F2019" s="7">
        <v>42.0</v>
      </c>
      <c r="G2019" s="14"/>
      <c r="H2019" s="12"/>
      <c r="I2019" s="7" t="s">
        <v>21</v>
      </c>
      <c r="J2019" s="12"/>
      <c r="K2019" s="10"/>
      <c r="L2019" s="10"/>
      <c r="M2019" s="10"/>
      <c r="N2019" s="10"/>
      <c r="O2019" s="16" t="s">
        <v>249</v>
      </c>
      <c r="P2019" s="16" t="s">
        <v>250</v>
      </c>
      <c r="Q2019" s="10"/>
      <c r="R2019" s="10"/>
      <c r="S2019" s="10"/>
      <c r="T2019" s="10"/>
      <c r="U2019" s="10"/>
      <c r="V2019" s="10"/>
      <c r="W2019" s="10"/>
    </row>
    <row r="2020" ht="12.75" customHeight="1">
      <c r="A2020" s="9" t="s">
        <v>489</v>
      </c>
      <c r="B2020" s="7" t="s">
        <v>228</v>
      </c>
      <c r="C2020" s="7" t="s">
        <v>228</v>
      </c>
      <c r="D2020" s="7">
        <v>77.0</v>
      </c>
      <c r="E2020" s="8">
        <v>485.0</v>
      </c>
      <c r="F2020" s="7">
        <v>39.0</v>
      </c>
      <c r="G2020" s="14"/>
      <c r="H2020" s="12"/>
      <c r="I2020" s="7" t="s">
        <v>21</v>
      </c>
      <c r="J2020" s="12"/>
      <c r="K2020" s="10"/>
      <c r="L2020" s="10"/>
      <c r="M2020" s="10"/>
      <c r="N2020" s="10"/>
      <c r="O2020" s="16" t="s">
        <v>251</v>
      </c>
      <c r="P2020" s="16" t="s">
        <v>445</v>
      </c>
      <c r="Q2020" s="10"/>
      <c r="R2020" s="10"/>
      <c r="S2020" s="10"/>
      <c r="T2020" s="10"/>
      <c r="U2020" s="10"/>
      <c r="V2020" s="10"/>
      <c r="W2020" s="10"/>
    </row>
    <row r="2021" ht="12.75" customHeight="1">
      <c r="A2021" s="9" t="s">
        <v>278</v>
      </c>
      <c r="B2021" s="7" t="s">
        <v>228</v>
      </c>
      <c r="C2021" s="7" t="s">
        <v>228</v>
      </c>
      <c r="D2021" s="7">
        <v>77.0</v>
      </c>
      <c r="E2021" s="8">
        <v>49.0</v>
      </c>
      <c r="F2021" s="7">
        <v>38.0</v>
      </c>
      <c r="G2021" s="14"/>
      <c r="H2021" s="12"/>
      <c r="I2021" s="7" t="s">
        <v>21</v>
      </c>
      <c r="J2021" s="12"/>
      <c r="K2021" s="10"/>
      <c r="L2021" s="10"/>
      <c r="M2021" s="10"/>
      <c r="N2021" s="10"/>
      <c r="O2021" s="16" t="s">
        <v>236</v>
      </c>
      <c r="P2021" s="16" t="s">
        <v>611</v>
      </c>
      <c r="Q2021" s="10"/>
      <c r="R2021" s="10"/>
      <c r="S2021" s="10"/>
      <c r="T2021" s="10"/>
      <c r="U2021" s="10"/>
      <c r="V2021" s="10"/>
      <c r="W2021" s="10"/>
    </row>
    <row r="2022" ht="12.75" customHeight="1">
      <c r="A2022" s="9" t="s">
        <v>397</v>
      </c>
      <c r="B2022" s="7" t="s">
        <v>228</v>
      </c>
      <c r="C2022" s="7" t="s">
        <v>228</v>
      </c>
      <c r="D2022" s="7">
        <v>77.0</v>
      </c>
      <c r="E2022" s="8">
        <v>49.0</v>
      </c>
      <c r="F2022" s="7">
        <v>39.0</v>
      </c>
      <c r="G2022" s="14"/>
      <c r="H2022" s="12"/>
      <c r="I2022" s="7" t="s">
        <v>21</v>
      </c>
      <c r="J2022" s="12"/>
      <c r="K2022" s="10"/>
      <c r="L2022" s="10"/>
      <c r="M2022" s="10"/>
      <c r="N2022" s="10"/>
      <c r="O2022" s="16" t="s">
        <v>480</v>
      </c>
      <c r="P2022" s="16" t="s">
        <v>383</v>
      </c>
      <c r="Q2022" s="10"/>
      <c r="R2022" s="10"/>
      <c r="S2022" s="10"/>
      <c r="T2022" s="10"/>
      <c r="U2022" s="10"/>
      <c r="V2022" s="10"/>
      <c r="W2022" s="10"/>
    </row>
    <row r="2023" ht="12.75" customHeight="1">
      <c r="A2023" s="9" t="s">
        <v>290</v>
      </c>
      <c r="B2023" s="7" t="s">
        <v>228</v>
      </c>
      <c r="C2023" s="7" t="s">
        <v>228</v>
      </c>
      <c r="D2023" s="7">
        <v>77.0</v>
      </c>
      <c r="E2023" s="8">
        <v>49.0</v>
      </c>
      <c r="F2023" s="7">
        <v>38.0</v>
      </c>
      <c r="G2023" s="14"/>
      <c r="H2023" s="12"/>
      <c r="I2023" s="7" t="s">
        <v>21</v>
      </c>
      <c r="J2023" s="12"/>
      <c r="K2023" s="10"/>
      <c r="L2023" s="10"/>
      <c r="M2023" s="10"/>
      <c r="N2023" s="10"/>
      <c r="O2023" s="16" t="s">
        <v>418</v>
      </c>
      <c r="P2023" s="16" t="s">
        <v>402</v>
      </c>
      <c r="Q2023" s="10"/>
      <c r="R2023" s="10"/>
      <c r="S2023" s="10"/>
      <c r="T2023" s="10"/>
      <c r="U2023" s="10"/>
      <c r="V2023" s="10"/>
      <c r="W2023" s="10"/>
    </row>
    <row r="2024" ht="12.75" customHeight="1">
      <c r="A2024" s="9" t="s">
        <v>612</v>
      </c>
      <c r="B2024" s="7" t="s">
        <v>228</v>
      </c>
      <c r="C2024" s="7" t="s">
        <v>228</v>
      </c>
      <c r="D2024" s="7">
        <v>77.0</v>
      </c>
      <c r="E2024" s="8">
        <v>5.0</v>
      </c>
      <c r="F2024" s="7">
        <v>42.0</v>
      </c>
      <c r="G2024" s="14"/>
      <c r="H2024" s="12"/>
      <c r="I2024" s="7" t="s">
        <v>21</v>
      </c>
      <c r="J2024" s="12"/>
      <c r="K2024" s="10"/>
      <c r="L2024" s="10"/>
      <c r="M2024" s="10"/>
      <c r="N2024" s="10"/>
      <c r="O2024" s="16" t="s">
        <v>503</v>
      </c>
      <c r="P2024" s="16" t="s">
        <v>504</v>
      </c>
      <c r="Q2024" s="10"/>
      <c r="R2024" s="10"/>
      <c r="S2024" s="10"/>
      <c r="T2024" s="10"/>
      <c r="U2024" s="10"/>
      <c r="V2024" s="10"/>
      <c r="W2024" s="10"/>
    </row>
    <row r="2025" ht="12.75" customHeight="1">
      <c r="A2025" s="9" t="s">
        <v>525</v>
      </c>
      <c r="B2025" s="7" t="s">
        <v>228</v>
      </c>
      <c r="C2025" s="7" t="s">
        <v>228</v>
      </c>
      <c r="D2025" s="7">
        <v>77.0</v>
      </c>
      <c r="E2025" s="8">
        <v>5.0</v>
      </c>
      <c r="F2025" s="7">
        <v>38.0</v>
      </c>
      <c r="G2025" s="14"/>
      <c r="H2025" s="12"/>
      <c r="I2025" s="7" t="s">
        <v>21</v>
      </c>
      <c r="J2025" s="12"/>
      <c r="K2025" s="10"/>
      <c r="L2025" s="10"/>
      <c r="M2025" s="10"/>
      <c r="N2025" s="10"/>
      <c r="O2025" s="16" t="s">
        <v>239</v>
      </c>
      <c r="P2025" s="16" t="s">
        <v>277</v>
      </c>
      <c r="Q2025" s="10"/>
      <c r="R2025" s="10"/>
      <c r="S2025" s="10"/>
      <c r="T2025" s="10"/>
      <c r="U2025" s="10"/>
      <c r="V2025" s="10"/>
      <c r="W2025" s="10"/>
    </row>
    <row r="2026" ht="12.75" customHeight="1">
      <c r="A2026" s="9" t="s">
        <v>489</v>
      </c>
      <c r="B2026" s="7" t="s">
        <v>228</v>
      </c>
      <c r="C2026" s="7" t="s">
        <v>228</v>
      </c>
      <c r="D2026" s="7">
        <v>77.0</v>
      </c>
      <c r="E2026" s="8">
        <v>5.0</v>
      </c>
      <c r="F2026" s="7">
        <v>38.0</v>
      </c>
      <c r="G2026" s="14"/>
      <c r="H2026" s="12"/>
      <c r="I2026" s="7" t="s">
        <v>21</v>
      </c>
      <c r="J2026" s="12"/>
      <c r="K2026" s="10"/>
      <c r="L2026" s="10"/>
      <c r="M2026" s="10"/>
      <c r="N2026" s="10"/>
      <c r="O2026" s="16" t="s">
        <v>443</v>
      </c>
      <c r="P2026" s="16" t="s">
        <v>444</v>
      </c>
      <c r="Q2026" s="10"/>
      <c r="R2026" s="10"/>
      <c r="S2026" s="10"/>
      <c r="T2026" s="10"/>
      <c r="U2026" s="10"/>
      <c r="V2026" s="10"/>
      <c r="W2026" s="10"/>
    </row>
    <row r="2027" ht="12.75" customHeight="1">
      <c r="A2027" s="9" t="s">
        <v>403</v>
      </c>
      <c r="B2027" s="7" t="s">
        <v>228</v>
      </c>
      <c r="C2027" s="7" t="s">
        <v>228</v>
      </c>
      <c r="D2027" s="7">
        <v>77.0</v>
      </c>
      <c r="E2027" s="8">
        <v>5.0</v>
      </c>
      <c r="F2027" s="7">
        <v>38.0</v>
      </c>
      <c r="G2027" s="14"/>
      <c r="H2027" s="12"/>
      <c r="I2027" s="7" t="s">
        <v>21</v>
      </c>
      <c r="J2027" s="12"/>
      <c r="K2027" s="10"/>
      <c r="L2027" s="10"/>
      <c r="M2027" s="10"/>
      <c r="N2027" s="10"/>
      <c r="O2027" s="16" t="s">
        <v>443</v>
      </c>
      <c r="P2027" s="16" t="s">
        <v>444</v>
      </c>
      <c r="Q2027" s="10"/>
      <c r="R2027" s="10"/>
      <c r="S2027" s="10"/>
      <c r="T2027" s="10"/>
      <c r="U2027" s="10"/>
      <c r="V2027" s="10"/>
      <c r="W2027" s="10"/>
    </row>
    <row r="2028" ht="12.75" customHeight="1">
      <c r="A2028" s="9" t="s">
        <v>312</v>
      </c>
      <c r="B2028" s="7" t="s">
        <v>228</v>
      </c>
      <c r="C2028" s="7" t="s">
        <v>228</v>
      </c>
      <c r="D2028" s="7">
        <v>77.0</v>
      </c>
      <c r="E2028" s="8">
        <v>5.0</v>
      </c>
      <c r="F2028" s="7">
        <v>4.0</v>
      </c>
      <c r="G2028" s="14"/>
      <c r="H2028" s="12"/>
      <c r="I2028" s="7" t="s">
        <v>21</v>
      </c>
      <c r="J2028" s="12"/>
      <c r="K2028" s="10"/>
      <c r="L2028" s="10"/>
      <c r="M2028" s="10"/>
      <c r="N2028" s="10"/>
      <c r="O2028" s="16" t="s">
        <v>236</v>
      </c>
      <c r="P2028" s="16" t="s">
        <v>323</v>
      </c>
      <c r="Q2028" s="10"/>
      <c r="R2028" s="10"/>
      <c r="S2028" s="10"/>
      <c r="T2028" s="10"/>
      <c r="U2028" s="10"/>
      <c r="V2028" s="10"/>
      <c r="W2028" s="10"/>
    </row>
    <row r="2029" ht="12.75" customHeight="1">
      <c r="A2029" s="9" t="s">
        <v>386</v>
      </c>
      <c r="B2029" s="7" t="s">
        <v>228</v>
      </c>
      <c r="C2029" s="7" t="s">
        <v>228</v>
      </c>
      <c r="D2029" s="7">
        <v>77.0</v>
      </c>
      <c r="E2029" s="8">
        <v>5.0</v>
      </c>
      <c r="F2029" s="7">
        <v>4.0</v>
      </c>
      <c r="G2029" s="14"/>
      <c r="H2029" s="12"/>
      <c r="I2029" s="7" t="s">
        <v>21</v>
      </c>
      <c r="J2029" s="12"/>
      <c r="K2029" s="10"/>
      <c r="L2029" s="10"/>
      <c r="M2029" s="10"/>
      <c r="N2029" s="10"/>
      <c r="O2029" s="16" t="s">
        <v>230</v>
      </c>
      <c r="P2029" s="16" t="s">
        <v>483</v>
      </c>
      <c r="Q2029" s="10"/>
      <c r="R2029" s="10"/>
      <c r="S2029" s="10"/>
      <c r="T2029" s="10"/>
      <c r="U2029" s="10"/>
      <c r="V2029" s="10"/>
      <c r="W2029" s="10"/>
    </row>
    <row r="2030" ht="12.75" customHeight="1">
      <c r="A2030" s="9" t="s">
        <v>299</v>
      </c>
      <c r="B2030" s="7" t="s">
        <v>228</v>
      </c>
      <c r="C2030" s="7" t="s">
        <v>228</v>
      </c>
      <c r="D2030" s="7">
        <v>77.0</v>
      </c>
      <c r="E2030" s="8">
        <v>5.0</v>
      </c>
      <c r="F2030" s="7">
        <v>4.0</v>
      </c>
      <c r="G2030" s="14"/>
      <c r="H2030" s="12"/>
      <c r="I2030" s="7" t="s">
        <v>21</v>
      </c>
      <c r="J2030" s="12"/>
      <c r="K2030" s="10"/>
      <c r="L2030" s="10"/>
      <c r="M2030" s="10"/>
      <c r="N2030" s="10"/>
      <c r="O2030" s="16" t="s">
        <v>512</v>
      </c>
      <c r="P2030" s="16" t="s">
        <v>361</v>
      </c>
      <c r="Q2030" s="10"/>
      <c r="R2030" s="10"/>
      <c r="S2030" s="10"/>
      <c r="T2030" s="10"/>
      <c r="U2030" s="10"/>
      <c r="V2030" s="10"/>
      <c r="W2030" s="10"/>
    </row>
    <row r="2031" ht="12.75" customHeight="1">
      <c r="A2031" s="9" t="s">
        <v>299</v>
      </c>
      <c r="B2031" s="7" t="s">
        <v>228</v>
      </c>
      <c r="C2031" s="7" t="s">
        <v>228</v>
      </c>
      <c r="D2031" s="7">
        <v>77.0</v>
      </c>
      <c r="E2031" s="8">
        <v>5.0</v>
      </c>
      <c r="F2031" s="7">
        <v>4.0</v>
      </c>
      <c r="G2031" s="14"/>
      <c r="H2031" s="12"/>
      <c r="I2031" s="7" t="s">
        <v>21</v>
      </c>
      <c r="J2031" s="12"/>
      <c r="K2031" s="10"/>
      <c r="L2031" s="10"/>
      <c r="M2031" s="10"/>
      <c r="N2031" s="10"/>
      <c r="O2031" s="16" t="s">
        <v>427</v>
      </c>
      <c r="P2031" s="16" t="s">
        <v>516</v>
      </c>
      <c r="Q2031" s="10"/>
      <c r="R2031" s="10"/>
      <c r="S2031" s="10"/>
      <c r="T2031" s="10"/>
      <c r="U2031" s="10"/>
      <c r="V2031" s="10"/>
      <c r="W2031" s="10"/>
    </row>
    <row r="2032" ht="12.75" customHeight="1">
      <c r="A2032" s="9" t="s">
        <v>339</v>
      </c>
      <c r="B2032" s="7" t="s">
        <v>228</v>
      </c>
      <c r="C2032" s="7" t="s">
        <v>228</v>
      </c>
      <c r="D2032" s="7">
        <v>77.0</v>
      </c>
      <c r="E2032" s="8">
        <v>5.0</v>
      </c>
      <c r="F2032" s="7">
        <v>38.0</v>
      </c>
      <c r="G2032" s="14"/>
      <c r="H2032" s="12"/>
      <c r="I2032" s="7" t="s">
        <v>21</v>
      </c>
      <c r="J2032" s="12"/>
      <c r="K2032" s="10"/>
      <c r="L2032" s="10"/>
      <c r="M2032" s="10"/>
      <c r="N2032" s="10"/>
      <c r="O2032" s="16" t="s">
        <v>301</v>
      </c>
      <c r="P2032" s="16" t="s">
        <v>494</v>
      </c>
      <c r="Q2032" s="10"/>
      <c r="R2032" s="10"/>
      <c r="S2032" s="10"/>
      <c r="T2032" s="10"/>
      <c r="U2032" s="10"/>
      <c r="V2032" s="10"/>
      <c r="W2032" s="10"/>
    </row>
    <row r="2033" ht="12.75" customHeight="1">
      <c r="A2033" s="9" t="s">
        <v>339</v>
      </c>
      <c r="B2033" s="7" t="s">
        <v>228</v>
      </c>
      <c r="C2033" s="7" t="s">
        <v>228</v>
      </c>
      <c r="D2033" s="7">
        <v>77.0</v>
      </c>
      <c r="E2033" s="8">
        <v>5.0</v>
      </c>
      <c r="F2033" s="7">
        <v>39.0</v>
      </c>
      <c r="G2033" s="14"/>
      <c r="H2033" s="12"/>
      <c r="I2033" s="7" t="s">
        <v>21</v>
      </c>
      <c r="J2033" s="12"/>
      <c r="K2033" s="10"/>
      <c r="L2033" s="10"/>
      <c r="M2033" s="10"/>
      <c r="N2033" s="10"/>
      <c r="O2033" s="16" t="s">
        <v>471</v>
      </c>
      <c r="P2033" s="16" t="s">
        <v>472</v>
      </c>
      <c r="Q2033" s="10"/>
      <c r="R2033" s="10"/>
      <c r="S2033" s="10"/>
      <c r="T2033" s="10"/>
      <c r="U2033" s="10"/>
      <c r="V2033" s="10"/>
      <c r="W2033" s="10"/>
    </row>
    <row r="2034" ht="12.75" customHeight="1">
      <c r="A2034" s="9" t="s">
        <v>521</v>
      </c>
      <c r="B2034" s="7" t="s">
        <v>228</v>
      </c>
      <c r="C2034" s="7" t="s">
        <v>228</v>
      </c>
      <c r="D2034" s="7">
        <v>77.0</v>
      </c>
      <c r="E2034" s="8">
        <v>51.0</v>
      </c>
      <c r="F2034" s="7">
        <v>42.0</v>
      </c>
      <c r="G2034" s="14"/>
      <c r="H2034" s="12"/>
      <c r="I2034" s="7" t="s">
        <v>21</v>
      </c>
      <c r="J2034" s="12"/>
      <c r="K2034" s="10"/>
      <c r="L2034" s="10"/>
      <c r="M2034" s="10"/>
      <c r="N2034" s="10"/>
      <c r="O2034" s="16" t="s">
        <v>613</v>
      </c>
      <c r="P2034" s="16" t="s">
        <v>482</v>
      </c>
      <c r="Q2034" s="10"/>
      <c r="R2034" s="10"/>
      <c r="S2034" s="10"/>
      <c r="T2034" s="10"/>
      <c r="U2034" s="10"/>
      <c r="V2034" s="10"/>
      <c r="W2034" s="10"/>
    </row>
    <row r="2035" ht="12.75" customHeight="1">
      <c r="A2035" s="9" t="s">
        <v>305</v>
      </c>
      <c r="B2035" s="7" t="s">
        <v>228</v>
      </c>
      <c r="C2035" s="7" t="s">
        <v>228</v>
      </c>
      <c r="D2035" s="7">
        <v>77.0</v>
      </c>
      <c r="E2035" s="8">
        <v>51.0</v>
      </c>
      <c r="F2035" s="7">
        <v>38.0</v>
      </c>
      <c r="G2035" s="14"/>
      <c r="H2035" s="12"/>
      <c r="I2035" s="7" t="s">
        <v>21</v>
      </c>
      <c r="J2035" s="12"/>
      <c r="K2035" s="10"/>
      <c r="L2035" s="10"/>
      <c r="M2035" s="10"/>
      <c r="N2035" s="10"/>
      <c r="O2035" s="16" t="s">
        <v>301</v>
      </c>
      <c r="P2035" s="16" t="s">
        <v>614</v>
      </c>
      <c r="Q2035" s="10"/>
      <c r="R2035" s="10"/>
      <c r="S2035" s="10"/>
      <c r="T2035" s="10"/>
      <c r="U2035" s="10"/>
      <c r="V2035" s="10"/>
      <c r="W2035" s="10"/>
    </row>
    <row r="2036" ht="12.75" customHeight="1">
      <c r="A2036" s="9" t="s">
        <v>305</v>
      </c>
      <c r="B2036" s="7" t="s">
        <v>228</v>
      </c>
      <c r="C2036" s="7" t="s">
        <v>228</v>
      </c>
      <c r="D2036" s="7">
        <v>77.0</v>
      </c>
      <c r="E2036" s="8">
        <v>51.0</v>
      </c>
      <c r="F2036" s="7">
        <v>4.0</v>
      </c>
      <c r="G2036" s="14"/>
      <c r="H2036" s="12"/>
      <c r="I2036" s="7" t="s">
        <v>21</v>
      </c>
      <c r="J2036" s="12"/>
      <c r="K2036" s="10"/>
      <c r="L2036" s="10"/>
      <c r="M2036" s="10"/>
      <c r="N2036" s="10"/>
      <c r="O2036" s="16" t="s">
        <v>473</v>
      </c>
      <c r="P2036" s="16" t="s">
        <v>615</v>
      </c>
      <c r="Q2036" s="10"/>
      <c r="R2036" s="10"/>
      <c r="S2036" s="10"/>
      <c r="T2036" s="10"/>
      <c r="U2036" s="10"/>
      <c r="V2036" s="10"/>
      <c r="W2036" s="10"/>
    </row>
    <row r="2037" ht="12.75" customHeight="1">
      <c r="A2037" s="9" t="s">
        <v>305</v>
      </c>
      <c r="B2037" s="7" t="s">
        <v>228</v>
      </c>
      <c r="C2037" s="7" t="s">
        <v>228</v>
      </c>
      <c r="D2037" s="7">
        <v>77.0</v>
      </c>
      <c r="E2037" s="8">
        <v>51.0</v>
      </c>
      <c r="F2037" s="7">
        <v>42.0</v>
      </c>
      <c r="G2037" s="14"/>
      <c r="H2037" s="12"/>
      <c r="I2037" s="7" t="s">
        <v>21</v>
      </c>
      <c r="J2037" s="12"/>
      <c r="K2037" s="10"/>
      <c r="L2037" s="10"/>
      <c r="M2037" s="10"/>
      <c r="N2037" s="10"/>
      <c r="O2037" s="16" t="s">
        <v>230</v>
      </c>
      <c r="P2037" s="16" t="s">
        <v>483</v>
      </c>
      <c r="Q2037" s="10"/>
      <c r="R2037" s="10"/>
      <c r="S2037" s="10"/>
      <c r="T2037" s="10"/>
      <c r="U2037" s="10"/>
      <c r="V2037" s="10"/>
      <c r="W2037" s="10"/>
    </row>
    <row r="2038" ht="12.75" customHeight="1">
      <c r="A2038" s="9" t="s">
        <v>331</v>
      </c>
      <c r="B2038" s="7" t="s">
        <v>228</v>
      </c>
      <c r="C2038" s="7" t="s">
        <v>228</v>
      </c>
      <c r="D2038" s="7">
        <v>77.0</v>
      </c>
      <c r="E2038" s="8">
        <v>51.0</v>
      </c>
      <c r="F2038" s="7">
        <v>41.0</v>
      </c>
      <c r="G2038" s="14"/>
      <c r="H2038" s="12"/>
      <c r="I2038" s="7" t="s">
        <v>21</v>
      </c>
      <c r="J2038" s="12"/>
      <c r="K2038" s="10"/>
      <c r="L2038" s="10"/>
      <c r="M2038" s="10"/>
      <c r="N2038" s="10"/>
      <c r="O2038" s="16" t="s">
        <v>443</v>
      </c>
      <c r="P2038" s="16" t="s">
        <v>444</v>
      </c>
      <c r="Q2038" s="10"/>
      <c r="R2038" s="10"/>
      <c r="S2038" s="10"/>
      <c r="T2038" s="10"/>
      <c r="U2038" s="10"/>
      <c r="V2038" s="10"/>
      <c r="W2038" s="10"/>
    </row>
    <row r="2039" ht="12.75" customHeight="1">
      <c r="A2039" s="9" t="s">
        <v>299</v>
      </c>
      <c r="B2039" s="7" t="s">
        <v>228</v>
      </c>
      <c r="C2039" s="7" t="s">
        <v>228</v>
      </c>
      <c r="D2039" s="7">
        <v>77.0</v>
      </c>
      <c r="E2039" s="8">
        <v>51.0</v>
      </c>
      <c r="F2039" s="7">
        <v>38.0</v>
      </c>
      <c r="G2039" s="14"/>
      <c r="H2039" s="12"/>
      <c r="I2039" s="7" t="s">
        <v>21</v>
      </c>
      <c r="J2039" s="12"/>
      <c r="K2039" s="10"/>
      <c r="L2039" s="10"/>
      <c r="M2039" s="10"/>
      <c r="N2039" s="10"/>
      <c r="O2039" s="16" t="s">
        <v>233</v>
      </c>
      <c r="P2039" s="16" t="s">
        <v>231</v>
      </c>
      <c r="Q2039" s="10"/>
      <c r="R2039" s="10"/>
      <c r="S2039" s="10"/>
      <c r="T2039" s="10"/>
      <c r="U2039" s="10"/>
      <c r="V2039" s="10"/>
      <c r="W2039" s="10"/>
    </row>
    <row r="2040" ht="12.75" customHeight="1">
      <c r="A2040" s="9" t="s">
        <v>413</v>
      </c>
      <c r="B2040" s="7" t="s">
        <v>228</v>
      </c>
      <c r="C2040" s="7" t="s">
        <v>228</v>
      </c>
      <c r="D2040" s="7">
        <v>77.0</v>
      </c>
      <c r="E2040" s="8">
        <v>51.0</v>
      </c>
      <c r="F2040" s="7">
        <v>38.0</v>
      </c>
      <c r="G2040" s="14"/>
      <c r="H2040" s="12"/>
      <c r="I2040" s="7" t="s">
        <v>21</v>
      </c>
      <c r="J2040" s="12"/>
      <c r="K2040" s="10"/>
      <c r="L2040" s="10"/>
      <c r="M2040" s="10"/>
      <c r="N2040" s="10"/>
      <c r="O2040" s="16" t="s">
        <v>540</v>
      </c>
      <c r="P2040" s="16" t="s">
        <v>378</v>
      </c>
      <c r="Q2040" s="10"/>
      <c r="R2040" s="10"/>
      <c r="S2040" s="10"/>
      <c r="T2040" s="10"/>
      <c r="U2040" s="10"/>
      <c r="V2040" s="10"/>
      <c r="W2040" s="10"/>
    </row>
    <row r="2041" ht="12.75" customHeight="1">
      <c r="A2041" s="9" t="s">
        <v>413</v>
      </c>
      <c r="B2041" s="7" t="s">
        <v>228</v>
      </c>
      <c r="C2041" s="7" t="s">
        <v>228</v>
      </c>
      <c r="D2041" s="7">
        <v>77.0</v>
      </c>
      <c r="E2041" s="8">
        <v>51.0</v>
      </c>
      <c r="F2041" s="7">
        <v>39.0</v>
      </c>
      <c r="G2041" s="14"/>
      <c r="H2041" s="12"/>
      <c r="I2041" s="7" t="s">
        <v>21</v>
      </c>
      <c r="J2041" s="12"/>
      <c r="K2041" s="10"/>
      <c r="L2041" s="10"/>
      <c r="M2041" s="10"/>
      <c r="N2041" s="10"/>
      <c r="O2041" s="16" t="s">
        <v>431</v>
      </c>
      <c r="P2041" s="16" t="s">
        <v>309</v>
      </c>
      <c r="Q2041" s="10"/>
      <c r="R2041" s="10"/>
      <c r="S2041" s="10"/>
      <c r="T2041" s="10"/>
      <c r="U2041" s="10"/>
      <c r="V2041" s="10"/>
      <c r="W2041" s="10"/>
    </row>
    <row r="2042" ht="12.75" customHeight="1">
      <c r="A2042" s="9" t="s">
        <v>335</v>
      </c>
      <c r="B2042" s="7" t="s">
        <v>228</v>
      </c>
      <c r="C2042" s="7" t="s">
        <v>228</v>
      </c>
      <c r="D2042" s="7">
        <v>77.0</v>
      </c>
      <c r="E2042" s="8">
        <v>51.0</v>
      </c>
      <c r="F2042" s="7">
        <v>4.0</v>
      </c>
      <c r="G2042" s="14"/>
      <c r="H2042" s="12"/>
      <c r="I2042" s="7" t="s">
        <v>21</v>
      </c>
      <c r="J2042" s="12"/>
      <c r="K2042" s="10"/>
      <c r="L2042" s="10"/>
      <c r="M2042" s="10"/>
      <c r="N2042" s="10"/>
      <c r="O2042" s="16" t="s">
        <v>505</v>
      </c>
      <c r="P2042" s="16" t="s">
        <v>357</v>
      </c>
      <c r="Q2042" s="10"/>
      <c r="R2042" s="10"/>
      <c r="S2042" s="10"/>
      <c r="T2042" s="10"/>
      <c r="U2042" s="10"/>
      <c r="V2042" s="10"/>
      <c r="W2042" s="10"/>
    </row>
    <row r="2043" ht="12.75" customHeight="1">
      <c r="A2043" s="9" t="s">
        <v>507</v>
      </c>
      <c r="B2043" s="7" t="s">
        <v>228</v>
      </c>
      <c r="C2043" s="7" t="s">
        <v>228</v>
      </c>
      <c r="D2043" s="7">
        <v>77.0</v>
      </c>
      <c r="E2043" s="8">
        <v>515.0</v>
      </c>
      <c r="F2043" s="7">
        <v>41.0</v>
      </c>
      <c r="G2043" s="14"/>
      <c r="H2043" s="12"/>
      <c r="I2043" s="7" t="s">
        <v>21</v>
      </c>
      <c r="J2043" s="12"/>
      <c r="K2043" s="10"/>
      <c r="L2043" s="10"/>
      <c r="M2043" s="10"/>
      <c r="N2043" s="10"/>
      <c r="O2043" s="16" t="s">
        <v>330</v>
      </c>
      <c r="P2043" s="16" t="s">
        <v>616</v>
      </c>
      <c r="Q2043" s="10"/>
      <c r="R2043" s="10"/>
      <c r="S2043" s="10"/>
      <c r="T2043" s="10"/>
      <c r="U2043" s="10"/>
      <c r="V2043" s="10"/>
      <c r="W2043" s="10"/>
    </row>
    <row r="2044" ht="12.75" customHeight="1">
      <c r="A2044" s="9" t="s">
        <v>286</v>
      </c>
      <c r="B2044" s="7" t="s">
        <v>228</v>
      </c>
      <c r="C2044" s="7" t="s">
        <v>228</v>
      </c>
      <c r="D2044" s="7">
        <v>77.0</v>
      </c>
      <c r="E2044" s="8">
        <v>52.0</v>
      </c>
      <c r="F2044" s="7">
        <v>42.0</v>
      </c>
      <c r="G2044" s="14"/>
      <c r="H2044" s="12"/>
      <c r="I2044" s="7" t="s">
        <v>21</v>
      </c>
      <c r="J2044" s="12"/>
      <c r="K2044" s="10"/>
      <c r="L2044" s="10"/>
      <c r="M2044" s="10"/>
      <c r="N2044" s="10"/>
      <c r="O2044" s="16" t="s">
        <v>375</v>
      </c>
      <c r="P2044" s="16" t="s">
        <v>462</v>
      </c>
      <c r="Q2044" s="10"/>
      <c r="R2044" s="10"/>
      <c r="S2044" s="10"/>
      <c r="T2044" s="10"/>
      <c r="U2044" s="10"/>
      <c r="V2044" s="10"/>
      <c r="W2044" s="10"/>
    </row>
    <row r="2045" ht="12.75" customHeight="1">
      <c r="A2045" s="9" t="s">
        <v>299</v>
      </c>
      <c r="B2045" s="7" t="s">
        <v>228</v>
      </c>
      <c r="C2045" s="7" t="s">
        <v>228</v>
      </c>
      <c r="D2045" s="7">
        <v>77.0</v>
      </c>
      <c r="E2045" s="8">
        <v>52.0</v>
      </c>
      <c r="F2045" s="7">
        <v>4.0</v>
      </c>
      <c r="G2045" s="14"/>
      <c r="H2045" s="12"/>
      <c r="I2045" s="7" t="s">
        <v>21</v>
      </c>
      <c r="J2045" s="12"/>
      <c r="K2045" s="10"/>
      <c r="L2045" s="10"/>
      <c r="M2045" s="10"/>
      <c r="N2045" s="10"/>
      <c r="O2045" s="16" t="s">
        <v>473</v>
      </c>
      <c r="P2045" s="16" t="s">
        <v>615</v>
      </c>
      <c r="Q2045" s="10"/>
      <c r="R2045" s="10"/>
      <c r="S2045" s="10"/>
      <c r="T2045" s="10"/>
      <c r="U2045" s="10"/>
      <c r="V2045" s="10"/>
      <c r="W2045" s="10"/>
    </row>
    <row r="2046" ht="12.75" customHeight="1">
      <c r="A2046" s="9" t="s">
        <v>520</v>
      </c>
      <c r="B2046" s="7" t="s">
        <v>228</v>
      </c>
      <c r="C2046" s="7" t="s">
        <v>228</v>
      </c>
      <c r="D2046" s="7">
        <v>77.0</v>
      </c>
      <c r="E2046" s="8">
        <v>525.0</v>
      </c>
      <c r="F2046" s="7">
        <v>41.0</v>
      </c>
      <c r="G2046" s="14"/>
      <c r="H2046" s="12"/>
      <c r="I2046" s="7" t="s">
        <v>21</v>
      </c>
      <c r="J2046" s="12"/>
      <c r="K2046" s="10"/>
      <c r="L2046" s="10"/>
      <c r="M2046" s="10"/>
      <c r="N2046" s="10"/>
      <c r="O2046" s="16" t="s">
        <v>418</v>
      </c>
      <c r="P2046" s="16" t="s">
        <v>402</v>
      </c>
      <c r="Q2046" s="10"/>
      <c r="R2046" s="10"/>
      <c r="S2046" s="10"/>
      <c r="T2046" s="10"/>
      <c r="U2046" s="10"/>
      <c r="V2046" s="10"/>
      <c r="W2046" s="10"/>
    </row>
    <row r="2047" ht="12.75" customHeight="1">
      <c r="A2047" s="9" t="s">
        <v>617</v>
      </c>
      <c r="B2047" s="7" t="s">
        <v>228</v>
      </c>
      <c r="C2047" s="7" t="s">
        <v>228</v>
      </c>
      <c r="D2047" s="7">
        <v>77.0</v>
      </c>
      <c r="E2047" s="8">
        <v>53.0</v>
      </c>
      <c r="F2047" s="7">
        <v>42.0</v>
      </c>
      <c r="G2047" s="14"/>
      <c r="H2047" s="12"/>
      <c r="I2047" s="7" t="s">
        <v>21</v>
      </c>
      <c r="J2047" s="12"/>
      <c r="K2047" s="10"/>
      <c r="L2047" s="10"/>
      <c r="M2047" s="10"/>
      <c r="N2047" s="10"/>
      <c r="O2047" s="16" t="s">
        <v>230</v>
      </c>
      <c r="P2047" s="16" t="s">
        <v>344</v>
      </c>
      <c r="Q2047" s="10"/>
      <c r="R2047" s="10"/>
      <c r="S2047" s="10"/>
      <c r="T2047" s="10"/>
      <c r="U2047" s="10"/>
      <c r="V2047" s="10"/>
      <c r="W2047" s="10"/>
    </row>
    <row r="2048" ht="12.75" customHeight="1">
      <c r="A2048" s="9" t="s">
        <v>358</v>
      </c>
      <c r="B2048" s="7" t="s">
        <v>228</v>
      </c>
      <c r="C2048" s="7" t="s">
        <v>228</v>
      </c>
      <c r="D2048" s="7">
        <v>77.0</v>
      </c>
      <c r="E2048" s="8">
        <v>53.0</v>
      </c>
      <c r="F2048" s="7">
        <v>41.0</v>
      </c>
      <c r="G2048" s="14"/>
      <c r="H2048" s="12"/>
      <c r="I2048" s="7" t="s">
        <v>21</v>
      </c>
      <c r="J2048" s="12"/>
      <c r="K2048" s="10"/>
      <c r="L2048" s="10"/>
      <c r="M2048" s="10"/>
      <c r="N2048" s="10"/>
      <c r="O2048" s="16" t="s">
        <v>418</v>
      </c>
      <c r="P2048" s="16" t="s">
        <v>402</v>
      </c>
      <c r="Q2048" s="10"/>
      <c r="R2048" s="10"/>
      <c r="S2048" s="10"/>
      <c r="T2048" s="10"/>
      <c r="U2048" s="10"/>
      <c r="V2048" s="10"/>
      <c r="W2048" s="10"/>
    </row>
    <row r="2049" ht="12.75" customHeight="1">
      <c r="A2049" s="9" t="s">
        <v>238</v>
      </c>
      <c r="B2049" s="7" t="s">
        <v>228</v>
      </c>
      <c r="C2049" s="7" t="s">
        <v>228</v>
      </c>
      <c r="D2049" s="7">
        <v>77.0</v>
      </c>
      <c r="E2049" s="8">
        <v>53.0</v>
      </c>
      <c r="F2049" s="7">
        <v>41.0</v>
      </c>
      <c r="G2049" s="14"/>
      <c r="H2049" s="10"/>
      <c r="I2049" s="7" t="s">
        <v>21</v>
      </c>
      <c r="J2049" s="10"/>
      <c r="K2049" s="10"/>
      <c r="L2049" s="10"/>
      <c r="M2049" s="10"/>
      <c r="N2049" s="10"/>
      <c r="O2049" s="16" t="s">
        <v>547</v>
      </c>
      <c r="P2049" s="16" t="s">
        <v>344</v>
      </c>
      <c r="Q2049" s="10"/>
      <c r="R2049" s="10"/>
      <c r="S2049" s="10"/>
      <c r="T2049" s="10"/>
      <c r="U2049" s="10"/>
      <c r="V2049" s="10"/>
      <c r="W2049" s="10"/>
    </row>
    <row r="2050" ht="12.75" customHeight="1">
      <c r="A2050" s="9" t="s">
        <v>403</v>
      </c>
      <c r="B2050" s="7" t="s">
        <v>228</v>
      </c>
      <c r="C2050" s="7" t="s">
        <v>228</v>
      </c>
      <c r="D2050" s="7">
        <v>77.0</v>
      </c>
      <c r="E2050" s="8">
        <v>53.0</v>
      </c>
      <c r="F2050" s="7">
        <v>4.0</v>
      </c>
      <c r="G2050" s="14"/>
      <c r="H2050" s="12"/>
      <c r="I2050" s="7" t="s">
        <v>21</v>
      </c>
      <c r="J2050" s="12"/>
      <c r="K2050" s="10"/>
      <c r="L2050" s="10"/>
      <c r="M2050" s="10"/>
      <c r="N2050" s="10"/>
      <c r="O2050" s="16" t="s">
        <v>236</v>
      </c>
      <c r="P2050" s="16" t="s">
        <v>344</v>
      </c>
      <c r="Q2050" s="10"/>
      <c r="R2050" s="10"/>
      <c r="S2050" s="10"/>
      <c r="T2050" s="10"/>
      <c r="U2050" s="10"/>
      <c r="V2050" s="10"/>
      <c r="W2050" s="10"/>
    </row>
    <row r="2051" ht="12.75" customHeight="1">
      <c r="A2051" s="9" t="s">
        <v>520</v>
      </c>
      <c r="B2051" s="7" t="s">
        <v>228</v>
      </c>
      <c r="C2051" s="7" t="s">
        <v>228</v>
      </c>
      <c r="D2051" s="7">
        <v>77.0</v>
      </c>
      <c r="E2051" s="8">
        <v>53.0</v>
      </c>
      <c r="F2051" s="7">
        <v>41.0</v>
      </c>
      <c r="G2051" s="14"/>
      <c r="H2051" s="12"/>
      <c r="I2051" s="7" t="s">
        <v>21</v>
      </c>
      <c r="J2051" s="12"/>
      <c r="K2051" s="10"/>
      <c r="L2051" s="10"/>
      <c r="M2051" s="10"/>
      <c r="N2051" s="10"/>
      <c r="O2051" s="16" t="s">
        <v>233</v>
      </c>
      <c r="P2051" s="16" t="s">
        <v>366</v>
      </c>
      <c r="Q2051" s="10"/>
      <c r="R2051" s="10"/>
      <c r="S2051" s="10"/>
      <c r="T2051" s="10"/>
      <c r="U2051" s="10"/>
      <c r="V2051" s="10"/>
      <c r="W2051" s="10"/>
    </row>
    <row r="2052" ht="12.75" customHeight="1">
      <c r="A2052" s="9" t="s">
        <v>617</v>
      </c>
      <c r="B2052" s="7" t="s">
        <v>228</v>
      </c>
      <c r="C2052" s="7" t="s">
        <v>228</v>
      </c>
      <c r="D2052" s="7">
        <v>77.0</v>
      </c>
      <c r="E2052" s="8">
        <v>54.0</v>
      </c>
      <c r="F2052" s="7">
        <v>42.0</v>
      </c>
      <c r="G2052" s="14"/>
      <c r="H2052" s="12"/>
      <c r="I2052" s="7" t="s">
        <v>21</v>
      </c>
      <c r="J2052" s="12"/>
      <c r="K2052" s="10"/>
      <c r="L2052" s="10"/>
      <c r="M2052" s="10"/>
      <c r="N2052" s="10"/>
      <c r="O2052" s="16" t="s">
        <v>322</v>
      </c>
      <c r="P2052" s="16" t="s">
        <v>618</v>
      </c>
      <c r="Q2052" s="10"/>
      <c r="R2052" s="10"/>
      <c r="S2052" s="10"/>
      <c r="T2052" s="10"/>
      <c r="U2052" s="10"/>
      <c r="V2052" s="10"/>
      <c r="W2052" s="10"/>
    </row>
    <row r="2053" ht="12.75" customHeight="1">
      <c r="A2053" s="9" t="s">
        <v>259</v>
      </c>
      <c r="B2053" s="7" t="s">
        <v>228</v>
      </c>
      <c r="C2053" s="7" t="s">
        <v>228</v>
      </c>
      <c r="D2053" s="7">
        <v>77.0</v>
      </c>
      <c r="E2053" s="8">
        <v>54.0</v>
      </c>
      <c r="F2053" s="7">
        <v>4.0</v>
      </c>
      <c r="G2053" s="14"/>
      <c r="H2053" s="12"/>
      <c r="I2053" s="7" t="s">
        <v>21</v>
      </c>
      <c r="J2053" s="12"/>
      <c r="K2053" s="10"/>
      <c r="L2053" s="10"/>
      <c r="M2053" s="10"/>
      <c r="N2053" s="10"/>
      <c r="O2053" s="16" t="s">
        <v>491</v>
      </c>
      <c r="P2053" s="16" t="s">
        <v>402</v>
      </c>
      <c r="Q2053" s="10"/>
      <c r="R2053" s="10"/>
      <c r="S2053" s="10"/>
      <c r="T2053" s="10"/>
      <c r="U2053" s="10"/>
      <c r="V2053" s="10"/>
      <c r="W2053" s="10"/>
    </row>
    <row r="2054" ht="12.75" customHeight="1">
      <c r="A2054" s="9" t="s">
        <v>507</v>
      </c>
      <c r="B2054" s="7" t="s">
        <v>228</v>
      </c>
      <c r="C2054" s="7" t="s">
        <v>228</v>
      </c>
      <c r="D2054" s="7">
        <v>77.0</v>
      </c>
      <c r="E2054" s="8">
        <v>55.0</v>
      </c>
      <c r="F2054" s="7">
        <v>4.0</v>
      </c>
      <c r="G2054" s="14"/>
      <c r="H2054" s="12"/>
      <c r="I2054" s="7" t="s">
        <v>21</v>
      </c>
      <c r="J2054" s="12"/>
      <c r="K2054" s="10"/>
      <c r="L2054" s="10"/>
      <c r="M2054" s="10"/>
      <c r="N2054" s="10"/>
      <c r="O2054" s="16" t="s">
        <v>473</v>
      </c>
      <c r="P2054" s="16" t="s">
        <v>619</v>
      </c>
      <c r="Q2054" s="10"/>
      <c r="R2054" s="10"/>
      <c r="S2054" s="10"/>
      <c r="T2054" s="10"/>
      <c r="U2054" s="10"/>
      <c r="V2054" s="10"/>
      <c r="W2054" s="10"/>
    </row>
    <row r="2055" ht="12.75" customHeight="1">
      <c r="A2055" s="9" t="s">
        <v>259</v>
      </c>
      <c r="B2055" s="7" t="s">
        <v>228</v>
      </c>
      <c r="C2055" s="7" t="s">
        <v>228</v>
      </c>
      <c r="D2055" s="7">
        <v>77.0</v>
      </c>
      <c r="E2055" s="8">
        <v>55.0</v>
      </c>
      <c r="F2055" s="7">
        <v>42.0</v>
      </c>
      <c r="G2055" s="14"/>
      <c r="H2055" s="12"/>
      <c r="I2055" s="7" t="s">
        <v>21</v>
      </c>
      <c r="J2055" s="12"/>
      <c r="K2055" s="10"/>
      <c r="L2055" s="10"/>
      <c r="M2055" s="10"/>
      <c r="N2055" s="10"/>
      <c r="O2055" s="16" t="s">
        <v>563</v>
      </c>
      <c r="P2055" s="16" t="s">
        <v>402</v>
      </c>
      <c r="Q2055" s="10"/>
      <c r="R2055" s="10"/>
      <c r="S2055" s="10"/>
      <c r="T2055" s="10"/>
      <c r="U2055" s="10"/>
      <c r="V2055" s="10"/>
      <c r="W2055" s="10"/>
    </row>
    <row r="2056" ht="12.75" customHeight="1">
      <c r="A2056" s="9" t="s">
        <v>466</v>
      </c>
      <c r="B2056" s="7" t="s">
        <v>228</v>
      </c>
      <c r="C2056" s="7" t="s">
        <v>228</v>
      </c>
      <c r="D2056" s="7">
        <v>77.0</v>
      </c>
      <c r="E2056" s="8">
        <v>55.0</v>
      </c>
      <c r="F2056" s="7">
        <v>42.0</v>
      </c>
      <c r="G2056" s="14"/>
      <c r="H2056" s="12"/>
      <c r="I2056" s="7" t="s">
        <v>21</v>
      </c>
      <c r="J2056" s="12"/>
      <c r="K2056" s="10"/>
      <c r="L2056" s="10"/>
      <c r="M2056" s="10"/>
      <c r="N2056" s="10"/>
      <c r="O2056" s="16" t="s">
        <v>234</v>
      </c>
      <c r="P2056" s="16" t="s">
        <v>437</v>
      </c>
      <c r="Q2056" s="10"/>
      <c r="R2056" s="10"/>
      <c r="S2056" s="10"/>
      <c r="T2056" s="10"/>
      <c r="U2056" s="10"/>
      <c r="V2056" s="10"/>
      <c r="W2056" s="10"/>
    </row>
    <row r="2057" ht="12.75" customHeight="1">
      <c r="A2057" s="9" t="s">
        <v>525</v>
      </c>
      <c r="B2057" s="7" t="s">
        <v>228</v>
      </c>
      <c r="C2057" s="7" t="s">
        <v>228</v>
      </c>
      <c r="D2057" s="7">
        <v>77.0</v>
      </c>
      <c r="E2057" s="8">
        <v>555.0</v>
      </c>
      <c r="F2057" s="7">
        <v>43.0</v>
      </c>
      <c r="G2057" s="14"/>
      <c r="H2057" s="12"/>
      <c r="I2057" s="7" t="s">
        <v>21</v>
      </c>
      <c r="J2057" s="12"/>
      <c r="K2057" s="10"/>
      <c r="L2057" s="10"/>
      <c r="M2057" s="10"/>
      <c r="N2057" s="10"/>
      <c r="O2057" s="16" t="s">
        <v>481</v>
      </c>
      <c r="P2057" s="16" t="s">
        <v>482</v>
      </c>
      <c r="Q2057" s="10"/>
      <c r="R2057" s="10"/>
      <c r="S2057" s="10"/>
      <c r="T2057" s="10"/>
      <c r="U2057" s="10"/>
      <c r="V2057" s="10"/>
      <c r="W2057" s="10"/>
    </row>
    <row r="2058" ht="12.75" customHeight="1">
      <c r="A2058" s="9" t="s">
        <v>520</v>
      </c>
      <c r="B2058" s="7" t="s">
        <v>228</v>
      </c>
      <c r="C2058" s="7" t="s">
        <v>228</v>
      </c>
      <c r="D2058" s="7">
        <v>77.0</v>
      </c>
      <c r="E2058" s="8">
        <v>56.0</v>
      </c>
      <c r="F2058" s="7">
        <v>42.0</v>
      </c>
      <c r="G2058" s="14"/>
      <c r="H2058" s="12"/>
      <c r="I2058" s="7" t="s">
        <v>21</v>
      </c>
      <c r="J2058" s="12"/>
      <c r="K2058" s="10"/>
      <c r="L2058" s="10"/>
      <c r="M2058" s="10"/>
      <c r="N2058" s="10"/>
      <c r="O2058" s="16" t="s">
        <v>620</v>
      </c>
      <c r="P2058" s="16" t="s">
        <v>277</v>
      </c>
      <c r="Q2058" s="10"/>
      <c r="R2058" s="10"/>
      <c r="S2058" s="10"/>
      <c r="T2058" s="10"/>
      <c r="U2058" s="10"/>
      <c r="V2058" s="10"/>
      <c r="W2058" s="10"/>
    </row>
    <row r="2059" ht="12.75" customHeight="1">
      <c r="A2059" s="9" t="s">
        <v>241</v>
      </c>
      <c r="B2059" s="7" t="s">
        <v>228</v>
      </c>
      <c r="C2059" s="7" t="s">
        <v>228</v>
      </c>
      <c r="D2059" s="7">
        <v>77.0</v>
      </c>
      <c r="E2059" s="8">
        <v>57.0</v>
      </c>
      <c r="F2059" s="7">
        <v>4.0</v>
      </c>
      <c r="G2059" s="14"/>
      <c r="H2059" s="12"/>
      <c r="I2059" s="7" t="s">
        <v>21</v>
      </c>
      <c r="J2059" s="12"/>
      <c r="K2059" s="10"/>
      <c r="L2059" s="10"/>
      <c r="M2059" s="10"/>
      <c r="N2059" s="10"/>
      <c r="O2059" s="16" t="s">
        <v>239</v>
      </c>
      <c r="P2059" s="16" t="s">
        <v>277</v>
      </c>
      <c r="Q2059" s="10"/>
      <c r="R2059" s="10"/>
      <c r="S2059" s="10"/>
      <c r="T2059" s="10"/>
      <c r="U2059" s="10"/>
      <c r="V2059" s="10"/>
      <c r="W2059" s="10"/>
    </row>
    <row r="2060" ht="12.75" customHeight="1">
      <c r="A2060" s="9" t="s">
        <v>403</v>
      </c>
      <c r="B2060" s="7" t="s">
        <v>228</v>
      </c>
      <c r="C2060" s="7" t="s">
        <v>228</v>
      </c>
      <c r="D2060" s="7">
        <v>77.0</v>
      </c>
      <c r="E2060" s="8">
        <v>59.0</v>
      </c>
      <c r="F2060" s="7">
        <v>46.0</v>
      </c>
      <c r="G2060" s="14"/>
      <c r="H2060" s="12"/>
      <c r="I2060" s="7" t="s">
        <v>21</v>
      </c>
      <c r="J2060" s="12"/>
      <c r="K2060" s="10"/>
      <c r="L2060" s="10"/>
      <c r="M2060" s="10"/>
      <c r="N2060" s="10"/>
      <c r="O2060" s="16" t="s">
        <v>621</v>
      </c>
      <c r="P2060" s="16" t="s">
        <v>568</v>
      </c>
      <c r="Q2060" s="10"/>
      <c r="R2060" s="10"/>
      <c r="S2060" s="10"/>
      <c r="T2060" s="10"/>
      <c r="U2060" s="10"/>
      <c r="V2060" s="10"/>
      <c r="W2060" s="10"/>
    </row>
    <row r="2061" ht="12.75" customHeight="1">
      <c r="A2061" s="9" t="s">
        <v>448</v>
      </c>
      <c r="B2061" s="7" t="s">
        <v>228</v>
      </c>
      <c r="C2061" s="7" t="s">
        <v>228</v>
      </c>
      <c r="D2061" s="7">
        <v>78.0</v>
      </c>
      <c r="E2061" s="8">
        <v>21.0</v>
      </c>
      <c r="F2061" s="7">
        <v>17.0</v>
      </c>
      <c r="G2061" s="14"/>
      <c r="H2061" s="12"/>
      <c r="I2061" s="7" t="s">
        <v>21</v>
      </c>
      <c r="J2061" s="12"/>
      <c r="K2061" s="10"/>
      <c r="L2061" s="10"/>
      <c r="M2061" s="10"/>
      <c r="N2061" s="10"/>
      <c r="O2061" s="16" t="s">
        <v>475</v>
      </c>
      <c r="P2061" s="16" t="s">
        <v>622</v>
      </c>
      <c r="Q2061" s="10"/>
      <c r="R2061" s="10"/>
      <c r="S2061" s="10"/>
      <c r="T2061" s="10"/>
      <c r="U2061" s="10"/>
      <c r="V2061" s="10"/>
      <c r="W2061" s="10"/>
    </row>
    <row r="2062" ht="12.75" customHeight="1">
      <c r="A2062" s="9" t="s">
        <v>319</v>
      </c>
      <c r="B2062" s="7" t="s">
        <v>228</v>
      </c>
      <c r="C2062" s="7" t="s">
        <v>228</v>
      </c>
      <c r="D2062" s="7">
        <v>78.0</v>
      </c>
      <c r="E2062" s="8">
        <v>425.0</v>
      </c>
      <c r="F2062" s="7">
        <v>4.0</v>
      </c>
      <c r="G2062" s="14"/>
      <c r="H2062" s="12"/>
      <c r="I2062" s="7" t="s">
        <v>21</v>
      </c>
      <c r="J2062" s="12"/>
      <c r="K2062" s="10"/>
      <c r="L2062" s="10"/>
      <c r="M2062" s="10"/>
      <c r="N2062" s="10"/>
      <c r="O2062" s="16" t="s">
        <v>322</v>
      </c>
      <c r="P2062" s="16" t="s">
        <v>508</v>
      </c>
      <c r="Q2062" s="10"/>
      <c r="R2062" s="10"/>
      <c r="S2062" s="10"/>
      <c r="T2062" s="10"/>
      <c r="U2062" s="10"/>
      <c r="V2062" s="10"/>
      <c r="W2062" s="10"/>
    </row>
    <row r="2063" ht="12.75" customHeight="1">
      <c r="A2063" s="9" t="s">
        <v>290</v>
      </c>
      <c r="B2063" s="7" t="s">
        <v>228</v>
      </c>
      <c r="C2063" s="7" t="s">
        <v>228</v>
      </c>
      <c r="D2063" s="7">
        <v>78.0</v>
      </c>
      <c r="E2063" s="8">
        <v>425.0</v>
      </c>
      <c r="F2063" s="7">
        <v>35.0</v>
      </c>
      <c r="G2063" s="14"/>
      <c r="H2063" s="12"/>
      <c r="I2063" s="7" t="s">
        <v>21</v>
      </c>
      <c r="J2063" s="12"/>
      <c r="K2063" s="10"/>
      <c r="L2063" s="10"/>
      <c r="M2063" s="10"/>
      <c r="N2063" s="10"/>
      <c r="O2063" s="16" t="s">
        <v>234</v>
      </c>
      <c r="P2063" s="16" t="s">
        <v>499</v>
      </c>
      <c r="Q2063" s="10"/>
      <c r="R2063" s="10"/>
      <c r="S2063" s="10"/>
      <c r="T2063" s="10"/>
      <c r="U2063" s="10"/>
      <c r="V2063" s="10"/>
      <c r="W2063" s="10"/>
    </row>
    <row r="2064" ht="12.75" customHeight="1">
      <c r="A2064" s="9" t="s">
        <v>259</v>
      </c>
      <c r="B2064" s="7" t="s">
        <v>228</v>
      </c>
      <c r="C2064" s="7" t="s">
        <v>228</v>
      </c>
      <c r="D2064" s="7">
        <v>78.0</v>
      </c>
      <c r="E2064" s="8">
        <v>43.0</v>
      </c>
      <c r="F2064" s="7">
        <v>37.0</v>
      </c>
      <c r="G2064" s="14"/>
      <c r="H2064" s="12"/>
      <c r="I2064" s="7" t="s">
        <v>21</v>
      </c>
      <c r="J2064" s="12"/>
      <c r="K2064" s="10"/>
      <c r="L2064" s="10"/>
      <c r="M2064" s="10"/>
      <c r="N2064" s="10"/>
      <c r="O2064" s="16" t="s">
        <v>375</v>
      </c>
      <c r="P2064" s="16" t="s">
        <v>462</v>
      </c>
      <c r="Q2064" s="10"/>
      <c r="R2064" s="10"/>
      <c r="S2064" s="10"/>
      <c r="T2064" s="10"/>
      <c r="U2064" s="10"/>
      <c r="V2064" s="10"/>
      <c r="W2064" s="10"/>
    </row>
    <row r="2065" ht="12.75" customHeight="1">
      <c r="A2065" s="9" t="s">
        <v>465</v>
      </c>
      <c r="B2065" s="7" t="s">
        <v>228</v>
      </c>
      <c r="C2065" s="7" t="s">
        <v>228</v>
      </c>
      <c r="D2065" s="7">
        <v>78.0</v>
      </c>
      <c r="E2065" s="8">
        <v>45.0</v>
      </c>
      <c r="F2065" s="7">
        <v>4.0</v>
      </c>
      <c r="G2065" s="14"/>
      <c r="H2065" s="12"/>
      <c r="I2065" s="7" t="s">
        <v>21</v>
      </c>
      <c r="J2065" s="12"/>
      <c r="K2065" s="10"/>
      <c r="L2065" s="10"/>
      <c r="M2065" s="10"/>
      <c r="N2065" s="10"/>
      <c r="O2065" s="16" t="s">
        <v>471</v>
      </c>
      <c r="P2065" s="16" t="s">
        <v>472</v>
      </c>
      <c r="Q2065" s="10"/>
      <c r="R2065" s="10"/>
      <c r="S2065" s="10"/>
      <c r="T2065" s="10"/>
      <c r="U2065" s="10"/>
      <c r="V2065" s="10"/>
      <c r="W2065" s="10"/>
    </row>
    <row r="2066" ht="12.75" customHeight="1">
      <c r="A2066" s="9" t="s">
        <v>243</v>
      </c>
      <c r="B2066" s="7" t="s">
        <v>228</v>
      </c>
      <c r="C2066" s="7" t="s">
        <v>228</v>
      </c>
      <c r="D2066" s="7">
        <v>78.0</v>
      </c>
      <c r="E2066" s="8">
        <v>465.0</v>
      </c>
      <c r="F2066" s="7">
        <v>38.0</v>
      </c>
      <c r="G2066" s="14"/>
      <c r="H2066" s="12"/>
      <c r="I2066" s="7" t="s">
        <v>21</v>
      </c>
      <c r="J2066" s="12"/>
      <c r="K2066" s="10"/>
      <c r="L2066" s="10"/>
      <c r="M2066" s="10"/>
      <c r="N2066" s="10"/>
      <c r="O2066" s="16" t="s">
        <v>254</v>
      </c>
      <c r="P2066" s="16" t="s">
        <v>451</v>
      </c>
      <c r="Q2066" s="10"/>
      <c r="R2066" s="10"/>
      <c r="S2066" s="10"/>
      <c r="T2066" s="10"/>
      <c r="U2066" s="10"/>
      <c r="V2066" s="10"/>
      <c r="W2066" s="10"/>
    </row>
    <row r="2067" ht="12.75" customHeight="1">
      <c r="A2067" s="9" t="s">
        <v>312</v>
      </c>
      <c r="B2067" s="7" t="s">
        <v>228</v>
      </c>
      <c r="C2067" s="7" t="s">
        <v>228</v>
      </c>
      <c r="D2067" s="7">
        <v>78.0</v>
      </c>
      <c r="E2067" s="8">
        <v>47.0</v>
      </c>
      <c r="F2067" s="7">
        <v>4.0</v>
      </c>
      <c r="G2067" s="14"/>
      <c r="H2067" s="12"/>
      <c r="I2067" s="7" t="s">
        <v>21</v>
      </c>
      <c r="J2067" s="12"/>
      <c r="K2067" s="10"/>
      <c r="L2067" s="10"/>
      <c r="M2067" s="10"/>
      <c r="N2067" s="10"/>
      <c r="O2067" s="16" t="s">
        <v>230</v>
      </c>
      <c r="P2067" s="16" t="s">
        <v>383</v>
      </c>
      <c r="Q2067" s="10"/>
      <c r="R2067" s="10"/>
      <c r="S2067" s="10"/>
      <c r="T2067" s="10"/>
      <c r="U2067" s="10"/>
      <c r="V2067" s="10"/>
      <c r="W2067" s="10"/>
    </row>
    <row r="2068" ht="12.75" customHeight="1">
      <c r="A2068" s="9" t="s">
        <v>331</v>
      </c>
      <c r="B2068" s="7" t="s">
        <v>228</v>
      </c>
      <c r="C2068" s="7" t="s">
        <v>228</v>
      </c>
      <c r="D2068" s="7">
        <v>78.0</v>
      </c>
      <c r="E2068" s="8">
        <v>47.0</v>
      </c>
      <c r="F2068" s="7">
        <v>38.0</v>
      </c>
      <c r="G2068" s="14"/>
      <c r="H2068" s="12"/>
      <c r="I2068" s="7" t="s">
        <v>21</v>
      </c>
      <c r="J2068" s="12"/>
      <c r="K2068" s="10"/>
      <c r="L2068" s="10"/>
      <c r="M2068" s="10"/>
      <c r="N2068" s="10"/>
      <c r="O2068" s="16" t="s">
        <v>236</v>
      </c>
      <c r="P2068" s="16" t="s">
        <v>344</v>
      </c>
      <c r="Q2068" s="10"/>
      <c r="R2068" s="10"/>
      <c r="S2068" s="10"/>
      <c r="T2068" s="10"/>
      <c r="U2068" s="10"/>
      <c r="V2068" s="10"/>
      <c r="W2068" s="10"/>
    </row>
    <row r="2069" ht="12.75" customHeight="1">
      <c r="A2069" s="9" t="s">
        <v>296</v>
      </c>
      <c r="B2069" s="7" t="s">
        <v>228</v>
      </c>
      <c r="C2069" s="7" t="s">
        <v>228</v>
      </c>
      <c r="D2069" s="7">
        <v>78.0</v>
      </c>
      <c r="E2069" s="8">
        <v>47.0</v>
      </c>
      <c r="F2069" s="7">
        <v>39.0</v>
      </c>
      <c r="G2069" s="14"/>
      <c r="H2069" s="12"/>
      <c r="I2069" s="7" t="s">
        <v>21</v>
      </c>
      <c r="J2069" s="12"/>
      <c r="K2069" s="10"/>
      <c r="L2069" s="10"/>
      <c r="M2069" s="10"/>
      <c r="N2069" s="10"/>
      <c r="O2069" s="16" t="s">
        <v>491</v>
      </c>
      <c r="P2069" s="16" t="s">
        <v>402</v>
      </c>
      <c r="Q2069" s="10"/>
      <c r="R2069" s="10"/>
      <c r="S2069" s="10"/>
      <c r="T2069" s="10"/>
      <c r="U2069" s="10"/>
      <c r="V2069" s="10"/>
      <c r="W2069" s="10"/>
    </row>
    <row r="2070" ht="12.75" customHeight="1">
      <c r="A2070" s="9" t="s">
        <v>397</v>
      </c>
      <c r="B2070" s="7" t="s">
        <v>228</v>
      </c>
      <c r="C2070" s="7" t="s">
        <v>228</v>
      </c>
      <c r="D2070" s="7">
        <v>78.0</v>
      </c>
      <c r="E2070" s="8">
        <v>47.0</v>
      </c>
      <c r="F2070" s="7">
        <v>38.0</v>
      </c>
      <c r="G2070" s="14"/>
      <c r="H2070" s="12"/>
      <c r="I2070" s="7" t="s">
        <v>21</v>
      </c>
      <c r="J2070" s="12"/>
      <c r="K2070" s="10"/>
      <c r="L2070" s="10"/>
      <c r="M2070" s="10"/>
      <c r="N2070" s="10"/>
      <c r="O2070" s="16" t="s">
        <v>540</v>
      </c>
      <c r="P2070" s="16" t="s">
        <v>378</v>
      </c>
      <c r="Q2070" s="10"/>
      <c r="R2070" s="10"/>
      <c r="S2070" s="10"/>
      <c r="T2070" s="10"/>
      <c r="U2070" s="10"/>
      <c r="V2070" s="10"/>
      <c r="W2070" s="10"/>
    </row>
    <row r="2071" ht="12.75" customHeight="1">
      <c r="A2071" s="9" t="s">
        <v>448</v>
      </c>
      <c r="B2071" s="7" t="s">
        <v>228</v>
      </c>
      <c r="C2071" s="7" t="s">
        <v>228</v>
      </c>
      <c r="D2071" s="7">
        <v>78.0</v>
      </c>
      <c r="E2071" s="8">
        <v>47.0</v>
      </c>
      <c r="F2071" s="7">
        <v>39.0</v>
      </c>
      <c r="G2071" s="14"/>
      <c r="H2071" s="12"/>
      <c r="I2071" s="7" t="s">
        <v>21</v>
      </c>
      <c r="J2071" s="12"/>
      <c r="K2071" s="10"/>
      <c r="L2071" s="10"/>
      <c r="M2071" s="10"/>
      <c r="N2071" s="10"/>
      <c r="O2071" s="16" t="s">
        <v>623</v>
      </c>
      <c r="P2071" s="16" t="s">
        <v>402</v>
      </c>
      <c r="Q2071" s="10"/>
      <c r="R2071" s="10"/>
      <c r="S2071" s="10"/>
      <c r="T2071" s="10"/>
      <c r="U2071" s="10"/>
      <c r="V2071" s="10"/>
      <c r="W2071" s="10"/>
    </row>
    <row r="2072" ht="12.75" customHeight="1">
      <c r="A2072" s="9" t="s">
        <v>572</v>
      </c>
      <c r="B2072" s="7" t="s">
        <v>228</v>
      </c>
      <c r="C2072" s="7" t="s">
        <v>228</v>
      </c>
      <c r="D2072" s="7">
        <v>78.0</v>
      </c>
      <c r="E2072" s="8">
        <v>48.0</v>
      </c>
      <c r="F2072" s="7">
        <v>4.0</v>
      </c>
      <c r="G2072" s="14"/>
      <c r="H2072" s="12"/>
      <c r="I2072" s="7" t="s">
        <v>21</v>
      </c>
      <c r="J2072" s="12"/>
      <c r="K2072" s="10"/>
      <c r="L2072" s="10"/>
      <c r="M2072" s="10"/>
      <c r="N2072" s="10"/>
      <c r="O2072" s="16" t="s">
        <v>467</v>
      </c>
      <c r="P2072" s="16" t="s">
        <v>468</v>
      </c>
      <c r="Q2072" s="10"/>
      <c r="R2072" s="10"/>
      <c r="S2072" s="10"/>
      <c r="T2072" s="10"/>
      <c r="U2072" s="10"/>
      <c r="V2072" s="10"/>
      <c r="W2072" s="10"/>
    </row>
    <row r="2073" ht="12.75" customHeight="1">
      <c r="A2073" s="9" t="s">
        <v>299</v>
      </c>
      <c r="B2073" s="7" t="s">
        <v>228</v>
      </c>
      <c r="C2073" s="7" t="s">
        <v>228</v>
      </c>
      <c r="D2073" s="7">
        <v>78.0</v>
      </c>
      <c r="E2073" s="8">
        <v>48.0</v>
      </c>
      <c r="F2073" s="7">
        <v>37.0</v>
      </c>
      <c r="G2073" s="14"/>
      <c r="H2073" s="12"/>
      <c r="I2073" s="7" t="s">
        <v>21</v>
      </c>
      <c r="J2073" s="12"/>
      <c r="K2073" s="10"/>
      <c r="L2073" s="10"/>
      <c r="M2073" s="10"/>
      <c r="N2073" s="10"/>
      <c r="O2073" s="16" t="s">
        <v>375</v>
      </c>
      <c r="P2073" s="16" t="s">
        <v>419</v>
      </c>
      <c r="Q2073" s="10"/>
      <c r="R2073" s="10"/>
      <c r="S2073" s="10"/>
      <c r="T2073" s="10"/>
      <c r="U2073" s="10"/>
      <c r="V2073" s="10"/>
      <c r="W2073" s="10"/>
    </row>
    <row r="2074" ht="12.75" customHeight="1">
      <c r="A2074" s="9" t="s">
        <v>571</v>
      </c>
      <c r="B2074" s="7" t="s">
        <v>228</v>
      </c>
      <c r="C2074" s="7" t="s">
        <v>228</v>
      </c>
      <c r="D2074" s="7">
        <v>78.0</v>
      </c>
      <c r="E2074" s="8">
        <v>48.0</v>
      </c>
      <c r="F2074" s="7">
        <v>38.0</v>
      </c>
      <c r="G2074" s="14"/>
      <c r="H2074" s="12"/>
      <c r="I2074" s="7" t="s">
        <v>21</v>
      </c>
      <c r="J2074" s="12"/>
      <c r="K2074" s="10"/>
      <c r="L2074" s="10"/>
      <c r="M2074" s="10"/>
      <c r="N2074" s="10"/>
      <c r="O2074" s="16" t="s">
        <v>581</v>
      </c>
      <c r="P2074" s="16" t="s">
        <v>582</v>
      </c>
      <c r="Q2074" s="10"/>
      <c r="R2074" s="10"/>
      <c r="S2074" s="10"/>
      <c r="T2074" s="10"/>
      <c r="U2074" s="10"/>
      <c r="V2074" s="10"/>
      <c r="W2074" s="10"/>
    </row>
    <row r="2075" ht="12.75" customHeight="1">
      <c r="A2075" s="9" t="s">
        <v>278</v>
      </c>
      <c r="B2075" s="7" t="s">
        <v>228</v>
      </c>
      <c r="C2075" s="7" t="s">
        <v>228</v>
      </c>
      <c r="D2075" s="7">
        <v>78.0</v>
      </c>
      <c r="E2075" s="8">
        <v>485.0</v>
      </c>
      <c r="F2075" s="7">
        <v>4.0</v>
      </c>
      <c r="G2075" s="14"/>
      <c r="H2075" s="12"/>
      <c r="I2075" s="7" t="s">
        <v>21</v>
      </c>
      <c r="J2075" s="12"/>
      <c r="K2075" s="10"/>
      <c r="L2075" s="10"/>
      <c r="M2075" s="10"/>
      <c r="N2075" s="10"/>
      <c r="O2075" s="16" t="s">
        <v>427</v>
      </c>
      <c r="P2075" s="16" t="s">
        <v>485</v>
      </c>
      <c r="Q2075" s="10"/>
      <c r="R2075" s="10"/>
      <c r="S2075" s="10"/>
      <c r="T2075" s="10"/>
      <c r="U2075" s="10"/>
      <c r="V2075" s="10"/>
      <c r="W2075" s="10"/>
    </row>
    <row r="2076" ht="12.75" customHeight="1">
      <c r="A2076" s="9" t="s">
        <v>525</v>
      </c>
      <c r="B2076" s="7" t="s">
        <v>228</v>
      </c>
      <c r="C2076" s="7" t="s">
        <v>228</v>
      </c>
      <c r="D2076" s="7">
        <v>78.0</v>
      </c>
      <c r="E2076" s="8">
        <v>49.0</v>
      </c>
      <c r="F2076" s="7">
        <v>38.0</v>
      </c>
      <c r="G2076" s="14"/>
      <c r="H2076" s="12"/>
      <c r="I2076" s="7" t="s">
        <v>21</v>
      </c>
      <c r="J2076" s="12"/>
      <c r="K2076" s="10"/>
      <c r="L2076" s="10"/>
      <c r="M2076" s="10"/>
      <c r="N2076" s="10"/>
      <c r="O2076" s="16" t="s">
        <v>230</v>
      </c>
      <c r="P2076" s="16" t="s">
        <v>483</v>
      </c>
      <c r="Q2076" s="10"/>
      <c r="R2076" s="10"/>
      <c r="S2076" s="10"/>
      <c r="T2076" s="10"/>
      <c r="U2076" s="10"/>
      <c r="V2076" s="10"/>
      <c r="W2076" s="10"/>
    </row>
    <row r="2077" ht="12.75" customHeight="1">
      <c r="A2077" s="9" t="s">
        <v>489</v>
      </c>
      <c r="B2077" s="7" t="s">
        <v>228</v>
      </c>
      <c r="C2077" s="7" t="s">
        <v>228</v>
      </c>
      <c r="D2077" s="7">
        <v>78.0</v>
      </c>
      <c r="E2077" s="8">
        <v>49.0</v>
      </c>
      <c r="F2077" s="7">
        <v>4.0</v>
      </c>
      <c r="G2077" s="14"/>
      <c r="H2077" s="12"/>
      <c r="I2077" s="7" t="s">
        <v>21</v>
      </c>
      <c r="J2077" s="12"/>
      <c r="K2077" s="10"/>
      <c r="L2077" s="10"/>
      <c r="M2077" s="10"/>
      <c r="N2077" s="10"/>
      <c r="O2077" s="16" t="s">
        <v>233</v>
      </c>
      <c r="P2077" s="16" t="s">
        <v>412</v>
      </c>
      <c r="Q2077" s="10"/>
      <c r="R2077" s="10"/>
      <c r="S2077" s="10"/>
      <c r="T2077" s="10"/>
      <c r="U2077" s="10"/>
      <c r="V2077" s="10"/>
      <c r="W2077" s="10"/>
    </row>
    <row r="2078" ht="12.75" customHeight="1">
      <c r="A2078" s="9" t="s">
        <v>319</v>
      </c>
      <c r="B2078" s="7" t="s">
        <v>228</v>
      </c>
      <c r="C2078" s="7" t="s">
        <v>228</v>
      </c>
      <c r="D2078" s="7">
        <v>78.0</v>
      </c>
      <c r="E2078" s="8">
        <v>49.0</v>
      </c>
      <c r="F2078" s="7">
        <v>39.0</v>
      </c>
      <c r="G2078" s="14"/>
      <c r="H2078" s="12"/>
      <c r="I2078" s="7" t="s">
        <v>21</v>
      </c>
      <c r="J2078" s="12"/>
      <c r="K2078" s="10"/>
      <c r="L2078" s="10"/>
      <c r="M2078" s="10"/>
      <c r="N2078" s="10"/>
      <c r="O2078" s="16" t="s">
        <v>348</v>
      </c>
      <c r="P2078" s="16" t="s">
        <v>470</v>
      </c>
      <c r="Q2078" s="10"/>
      <c r="R2078" s="10"/>
      <c r="S2078" s="10"/>
      <c r="T2078" s="10"/>
      <c r="U2078" s="10"/>
      <c r="V2078" s="10"/>
      <c r="W2078" s="10"/>
    </row>
    <row r="2079" ht="12.75" customHeight="1">
      <c r="A2079" s="9" t="s">
        <v>413</v>
      </c>
      <c r="B2079" s="7" t="s">
        <v>228</v>
      </c>
      <c r="C2079" s="7" t="s">
        <v>228</v>
      </c>
      <c r="D2079" s="7">
        <v>78.0</v>
      </c>
      <c r="E2079" s="8">
        <v>49.0</v>
      </c>
      <c r="F2079" s="7">
        <v>4.0</v>
      </c>
      <c r="G2079" s="14"/>
      <c r="H2079" s="12"/>
      <c r="I2079" s="7" t="s">
        <v>21</v>
      </c>
      <c r="J2079" s="12"/>
      <c r="K2079" s="10"/>
      <c r="L2079" s="10"/>
      <c r="M2079" s="10"/>
      <c r="N2079" s="10"/>
      <c r="O2079" s="16" t="s">
        <v>491</v>
      </c>
      <c r="P2079" s="16" t="s">
        <v>402</v>
      </c>
      <c r="Q2079" s="10"/>
      <c r="R2079" s="10"/>
      <c r="S2079" s="10"/>
      <c r="T2079" s="10"/>
      <c r="U2079" s="10"/>
      <c r="V2079" s="10"/>
      <c r="W2079" s="10"/>
    </row>
    <row r="2080" ht="12.75" customHeight="1">
      <c r="A2080" s="9" t="s">
        <v>488</v>
      </c>
      <c r="B2080" s="7" t="s">
        <v>228</v>
      </c>
      <c r="C2080" s="7" t="s">
        <v>228</v>
      </c>
      <c r="D2080" s="7">
        <v>78.0</v>
      </c>
      <c r="E2080" s="8">
        <v>49.0</v>
      </c>
      <c r="F2080" s="7">
        <v>39.0</v>
      </c>
      <c r="G2080" s="14"/>
      <c r="H2080" s="12"/>
      <c r="I2080" s="7" t="s">
        <v>21</v>
      </c>
      <c r="J2080" s="12"/>
      <c r="K2080" s="10"/>
      <c r="L2080" s="10"/>
      <c r="M2080" s="10"/>
      <c r="N2080" s="10"/>
      <c r="O2080" s="16" t="s">
        <v>418</v>
      </c>
      <c r="P2080" s="16" t="s">
        <v>402</v>
      </c>
      <c r="Q2080" s="10"/>
      <c r="R2080" s="10"/>
      <c r="S2080" s="10"/>
      <c r="T2080" s="10"/>
      <c r="U2080" s="10"/>
      <c r="V2080" s="10"/>
      <c r="W2080" s="10"/>
    </row>
    <row r="2081" ht="12.75" customHeight="1">
      <c r="A2081" s="9" t="s">
        <v>571</v>
      </c>
      <c r="B2081" s="7" t="s">
        <v>228</v>
      </c>
      <c r="C2081" s="7" t="s">
        <v>228</v>
      </c>
      <c r="D2081" s="7">
        <v>78.0</v>
      </c>
      <c r="E2081" s="8">
        <v>49.0</v>
      </c>
      <c r="F2081" s="7">
        <v>39.0</v>
      </c>
      <c r="G2081" s="14"/>
      <c r="H2081" s="12"/>
      <c r="I2081" s="7" t="s">
        <v>21</v>
      </c>
      <c r="J2081" s="12"/>
      <c r="K2081" s="10"/>
      <c r="L2081" s="10"/>
      <c r="M2081" s="10"/>
      <c r="N2081" s="10"/>
      <c r="O2081" s="16" t="s">
        <v>624</v>
      </c>
      <c r="P2081" s="16" t="s">
        <v>625</v>
      </c>
      <c r="Q2081" s="10"/>
      <c r="R2081" s="10"/>
      <c r="S2081" s="10"/>
      <c r="T2081" s="10"/>
      <c r="U2081" s="10"/>
      <c r="V2081" s="10"/>
      <c r="W2081" s="10"/>
    </row>
    <row r="2082" ht="12.75" customHeight="1">
      <c r="A2082" s="9" t="s">
        <v>371</v>
      </c>
      <c r="B2082" s="7" t="s">
        <v>228</v>
      </c>
      <c r="C2082" s="7" t="s">
        <v>228</v>
      </c>
      <c r="D2082" s="7">
        <v>78.0</v>
      </c>
      <c r="E2082" s="8">
        <v>49.0</v>
      </c>
      <c r="F2082" s="7">
        <v>39.0</v>
      </c>
      <c r="G2082" s="14"/>
      <c r="H2082" s="12"/>
      <c r="I2082" s="7" t="s">
        <v>21</v>
      </c>
      <c r="J2082" s="12"/>
      <c r="K2082" s="10"/>
      <c r="L2082" s="10"/>
      <c r="M2082" s="10"/>
      <c r="N2082" s="10"/>
      <c r="O2082" s="16" t="s">
        <v>452</v>
      </c>
      <c r="P2082" s="16" t="s">
        <v>311</v>
      </c>
      <c r="Q2082" s="10"/>
      <c r="R2082" s="10"/>
      <c r="S2082" s="10"/>
      <c r="T2082" s="10"/>
      <c r="U2082" s="10"/>
      <c r="V2082" s="10"/>
      <c r="W2082" s="10"/>
    </row>
    <row r="2083" ht="12.75" customHeight="1">
      <c r="A2083" s="9" t="s">
        <v>541</v>
      </c>
      <c r="B2083" s="7" t="s">
        <v>228</v>
      </c>
      <c r="C2083" s="7" t="s">
        <v>228</v>
      </c>
      <c r="D2083" s="7">
        <v>78.0</v>
      </c>
      <c r="E2083" s="8">
        <v>5.0</v>
      </c>
      <c r="F2083" s="7">
        <v>4.0</v>
      </c>
      <c r="G2083" s="14"/>
      <c r="H2083" s="12"/>
      <c r="I2083" s="7" t="s">
        <v>21</v>
      </c>
      <c r="J2083" s="12"/>
      <c r="K2083" s="10"/>
      <c r="L2083" s="10"/>
      <c r="M2083" s="10"/>
      <c r="N2083" s="10"/>
      <c r="O2083" s="16" t="s">
        <v>626</v>
      </c>
      <c r="P2083" s="16" t="s">
        <v>616</v>
      </c>
      <c r="Q2083" s="10"/>
      <c r="R2083" s="10"/>
      <c r="S2083" s="10"/>
      <c r="T2083" s="10"/>
      <c r="U2083" s="10"/>
      <c r="V2083" s="10"/>
      <c r="W2083" s="10"/>
    </row>
    <row r="2084" ht="12.75" customHeight="1">
      <c r="A2084" s="9" t="s">
        <v>314</v>
      </c>
      <c r="B2084" s="7" t="s">
        <v>228</v>
      </c>
      <c r="C2084" s="7" t="s">
        <v>228</v>
      </c>
      <c r="D2084" s="7">
        <v>78.0</v>
      </c>
      <c r="E2084" s="8">
        <v>5.0</v>
      </c>
      <c r="F2084" s="7">
        <v>4.0</v>
      </c>
      <c r="G2084" s="14"/>
      <c r="H2084" s="12"/>
      <c r="I2084" s="7" t="s">
        <v>21</v>
      </c>
      <c r="J2084" s="12"/>
      <c r="K2084" s="10"/>
      <c r="L2084" s="10"/>
      <c r="M2084" s="10"/>
      <c r="N2084" s="10"/>
      <c r="O2084" s="16" t="s">
        <v>317</v>
      </c>
      <c r="P2084" s="16" t="s">
        <v>231</v>
      </c>
      <c r="Q2084" s="10"/>
      <c r="R2084" s="10"/>
      <c r="S2084" s="10"/>
      <c r="T2084" s="10"/>
      <c r="U2084" s="10"/>
      <c r="V2084" s="10"/>
      <c r="W2084" s="10"/>
    </row>
    <row r="2085" ht="12.75" customHeight="1">
      <c r="A2085" s="9" t="s">
        <v>259</v>
      </c>
      <c r="B2085" s="7" t="s">
        <v>228</v>
      </c>
      <c r="C2085" s="7" t="s">
        <v>228</v>
      </c>
      <c r="D2085" s="7">
        <v>78.0</v>
      </c>
      <c r="E2085" s="8">
        <v>5.0</v>
      </c>
      <c r="F2085" s="7">
        <v>4.0</v>
      </c>
      <c r="G2085" s="14"/>
      <c r="H2085" s="12"/>
      <c r="I2085" s="7" t="s">
        <v>21</v>
      </c>
      <c r="J2085" s="12"/>
      <c r="K2085" s="10"/>
      <c r="L2085" s="10"/>
      <c r="M2085" s="10"/>
      <c r="N2085" s="10"/>
      <c r="O2085" s="16" t="s">
        <v>443</v>
      </c>
      <c r="P2085" s="16" t="s">
        <v>444</v>
      </c>
      <c r="Q2085" s="10"/>
      <c r="R2085" s="10"/>
      <c r="S2085" s="10"/>
      <c r="T2085" s="10"/>
      <c r="U2085" s="10"/>
      <c r="V2085" s="10"/>
      <c r="W2085" s="10"/>
    </row>
    <row r="2086" ht="12.75" customHeight="1">
      <c r="A2086" s="9" t="s">
        <v>331</v>
      </c>
      <c r="B2086" s="7" t="s">
        <v>228</v>
      </c>
      <c r="C2086" s="7" t="s">
        <v>228</v>
      </c>
      <c r="D2086" s="7">
        <v>78.0</v>
      </c>
      <c r="E2086" s="8">
        <v>5.0</v>
      </c>
      <c r="F2086" s="7">
        <v>4.0</v>
      </c>
      <c r="G2086" s="14"/>
      <c r="H2086" s="12"/>
      <c r="I2086" s="7" t="s">
        <v>21</v>
      </c>
      <c r="J2086" s="12"/>
      <c r="K2086" s="10"/>
      <c r="L2086" s="10"/>
      <c r="M2086" s="10"/>
      <c r="N2086" s="10"/>
      <c r="O2086" s="16" t="s">
        <v>473</v>
      </c>
      <c r="P2086" s="16" t="s">
        <v>615</v>
      </c>
      <c r="Q2086" s="10"/>
      <c r="R2086" s="10"/>
      <c r="S2086" s="10"/>
      <c r="T2086" s="10"/>
      <c r="U2086" s="10"/>
      <c r="V2086" s="10"/>
      <c r="W2086" s="10"/>
    </row>
    <row r="2087" ht="12.75" customHeight="1">
      <c r="A2087" s="9" t="s">
        <v>283</v>
      </c>
      <c r="B2087" s="7" t="s">
        <v>228</v>
      </c>
      <c r="C2087" s="7" t="s">
        <v>228</v>
      </c>
      <c r="D2087" s="7">
        <v>78.0</v>
      </c>
      <c r="E2087" s="8">
        <v>5.0</v>
      </c>
      <c r="F2087" s="7">
        <v>4.0</v>
      </c>
      <c r="G2087" s="14"/>
      <c r="H2087" s="12"/>
      <c r="I2087" s="7" t="s">
        <v>21</v>
      </c>
      <c r="J2087" s="12"/>
      <c r="K2087" s="10"/>
      <c r="L2087" s="10"/>
      <c r="M2087" s="10"/>
      <c r="N2087" s="10"/>
      <c r="O2087" s="16" t="s">
        <v>375</v>
      </c>
      <c r="P2087" s="16" t="s">
        <v>311</v>
      </c>
      <c r="Q2087" s="10"/>
      <c r="R2087" s="10"/>
      <c r="S2087" s="10"/>
      <c r="T2087" s="10"/>
      <c r="U2087" s="10"/>
      <c r="V2087" s="10"/>
      <c r="W2087" s="10"/>
    </row>
    <row r="2088" ht="12.75" customHeight="1">
      <c r="A2088" s="9" t="s">
        <v>248</v>
      </c>
      <c r="B2088" s="7" t="s">
        <v>228</v>
      </c>
      <c r="C2088" s="7" t="s">
        <v>228</v>
      </c>
      <c r="D2088" s="7">
        <v>78.0</v>
      </c>
      <c r="E2088" s="8">
        <v>5.0</v>
      </c>
      <c r="F2088" s="7">
        <v>38.0</v>
      </c>
      <c r="G2088" s="14"/>
      <c r="H2088" s="12"/>
      <c r="I2088" s="7" t="s">
        <v>21</v>
      </c>
      <c r="J2088" s="12"/>
      <c r="K2088" s="10"/>
      <c r="L2088" s="10"/>
      <c r="M2088" s="10"/>
      <c r="N2088" s="10"/>
      <c r="O2088" s="16" t="s">
        <v>301</v>
      </c>
      <c r="P2088" s="16" t="s">
        <v>439</v>
      </c>
      <c r="Q2088" s="10"/>
      <c r="R2088" s="10"/>
      <c r="S2088" s="10"/>
      <c r="T2088" s="10"/>
      <c r="U2088" s="10"/>
      <c r="V2088" s="10"/>
      <c r="W2088" s="10"/>
    </row>
    <row r="2089" ht="12.75" customHeight="1">
      <c r="A2089" s="9" t="s">
        <v>498</v>
      </c>
      <c r="B2089" s="7" t="s">
        <v>228</v>
      </c>
      <c r="C2089" s="7" t="s">
        <v>228</v>
      </c>
      <c r="D2089" s="7">
        <v>78.0</v>
      </c>
      <c r="E2089" s="8">
        <v>5.0</v>
      </c>
      <c r="F2089" s="7">
        <v>39.0</v>
      </c>
      <c r="G2089" s="14"/>
      <c r="H2089" s="12"/>
      <c r="I2089" s="7" t="s">
        <v>21</v>
      </c>
      <c r="J2089" s="12"/>
      <c r="K2089" s="10"/>
      <c r="L2089" s="10"/>
      <c r="M2089" s="10"/>
      <c r="N2089" s="10"/>
      <c r="O2089" s="16" t="s">
        <v>471</v>
      </c>
      <c r="P2089" s="16" t="s">
        <v>472</v>
      </c>
      <c r="Q2089" s="10"/>
      <c r="R2089" s="10"/>
      <c r="S2089" s="10"/>
      <c r="T2089" s="10"/>
      <c r="U2089" s="10"/>
      <c r="V2089" s="10"/>
      <c r="W2089" s="10"/>
    </row>
    <row r="2090" ht="12.75" customHeight="1">
      <c r="A2090" s="9" t="s">
        <v>489</v>
      </c>
      <c r="B2090" s="7" t="s">
        <v>228</v>
      </c>
      <c r="C2090" s="7" t="s">
        <v>228</v>
      </c>
      <c r="D2090" s="7">
        <v>78.0</v>
      </c>
      <c r="E2090" s="8">
        <v>51.0</v>
      </c>
      <c r="F2090" s="7">
        <v>4.0</v>
      </c>
      <c r="G2090" s="14"/>
      <c r="H2090" s="12"/>
      <c r="I2090" s="7" t="s">
        <v>21</v>
      </c>
      <c r="J2090" s="12"/>
      <c r="K2090" s="10"/>
      <c r="L2090" s="10"/>
      <c r="M2090" s="10"/>
      <c r="N2090" s="10"/>
      <c r="O2090" s="16" t="s">
        <v>256</v>
      </c>
      <c r="P2090" s="16" t="s">
        <v>231</v>
      </c>
      <c r="Q2090" s="10"/>
      <c r="R2090" s="10"/>
      <c r="S2090" s="10"/>
      <c r="T2090" s="10"/>
      <c r="U2090" s="10"/>
      <c r="V2090" s="10"/>
      <c r="W2090" s="10"/>
    </row>
    <row r="2091" ht="12.75" customHeight="1">
      <c r="A2091" s="9" t="s">
        <v>403</v>
      </c>
      <c r="B2091" s="7" t="s">
        <v>228</v>
      </c>
      <c r="C2091" s="7" t="s">
        <v>228</v>
      </c>
      <c r="D2091" s="7">
        <v>78.0</v>
      </c>
      <c r="E2091" s="8">
        <v>51.0</v>
      </c>
      <c r="F2091" s="7">
        <v>4.0</v>
      </c>
      <c r="G2091" s="14"/>
      <c r="H2091" s="10"/>
      <c r="I2091" s="7" t="s">
        <v>21</v>
      </c>
      <c r="J2091" s="10"/>
      <c r="K2091" s="10"/>
      <c r="L2091" s="10"/>
      <c r="M2091" s="10"/>
      <c r="N2091" s="10"/>
      <c r="O2091" s="16" t="s">
        <v>288</v>
      </c>
      <c r="P2091" s="16" t="s">
        <v>311</v>
      </c>
      <c r="Q2091" s="10"/>
      <c r="R2091" s="10"/>
      <c r="S2091" s="10"/>
      <c r="T2091" s="10"/>
      <c r="U2091" s="10"/>
      <c r="V2091" s="10"/>
      <c r="W2091" s="10"/>
    </row>
    <row r="2092" ht="12.75" customHeight="1">
      <c r="A2092" s="9" t="s">
        <v>259</v>
      </c>
      <c r="B2092" s="7" t="s">
        <v>228</v>
      </c>
      <c r="C2092" s="7" t="s">
        <v>228</v>
      </c>
      <c r="D2092" s="7">
        <v>78.0</v>
      </c>
      <c r="E2092" s="8">
        <v>51.0</v>
      </c>
      <c r="F2092" s="7">
        <v>4.0</v>
      </c>
      <c r="G2092" s="14"/>
      <c r="H2092" s="12"/>
      <c r="I2092" s="7" t="s">
        <v>21</v>
      </c>
      <c r="J2092" s="12"/>
      <c r="K2092" s="10"/>
      <c r="L2092" s="10"/>
      <c r="M2092" s="10"/>
      <c r="N2092" s="10"/>
      <c r="O2092" s="16" t="s">
        <v>348</v>
      </c>
      <c r="P2092" s="16" t="s">
        <v>237</v>
      </c>
      <c r="Q2092" s="10"/>
      <c r="R2092" s="10"/>
      <c r="S2092" s="10"/>
      <c r="T2092" s="10"/>
      <c r="U2092" s="10"/>
      <c r="V2092" s="10"/>
      <c r="W2092" s="10"/>
    </row>
    <row r="2093" ht="12.75" customHeight="1">
      <c r="A2093" s="9" t="s">
        <v>241</v>
      </c>
      <c r="B2093" s="7" t="s">
        <v>228</v>
      </c>
      <c r="C2093" s="7" t="s">
        <v>228</v>
      </c>
      <c r="D2093" s="7">
        <v>78.0</v>
      </c>
      <c r="E2093" s="8">
        <v>51.0</v>
      </c>
      <c r="F2093" s="7">
        <v>39.0</v>
      </c>
      <c r="G2093" s="14"/>
      <c r="H2093" s="12"/>
      <c r="I2093" s="7" t="s">
        <v>21</v>
      </c>
      <c r="J2093" s="12"/>
      <c r="K2093" s="10"/>
      <c r="L2093" s="10"/>
      <c r="M2093" s="10"/>
      <c r="N2093" s="10"/>
      <c r="O2093" s="16" t="s">
        <v>532</v>
      </c>
      <c r="P2093" s="16" t="s">
        <v>482</v>
      </c>
      <c r="Q2093" s="10"/>
      <c r="R2093" s="10"/>
      <c r="S2093" s="10"/>
      <c r="T2093" s="10"/>
      <c r="U2093" s="10"/>
      <c r="V2093" s="10"/>
      <c r="W2093" s="10"/>
    </row>
    <row r="2094" ht="12.75" customHeight="1">
      <c r="A2094" s="9" t="s">
        <v>259</v>
      </c>
      <c r="B2094" s="7" t="s">
        <v>228</v>
      </c>
      <c r="C2094" s="7" t="s">
        <v>228</v>
      </c>
      <c r="D2094" s="7">
        <v>78.0</v>
      </c>
      <c r="E2094" s="8">
        <v>515.0</v>
      </c>
      <c r="F2094" s="7">
        <v>41.0</v>
      </c>
      <c r="G2094" s="14"/>
      <c r="H2094" s="12"/>
      <c r="I2094" s="7" t="s">
        <v>21</v>
      </c>
      <c r="J2094" s="12"/>
      <c r="K2094" s="10"/>
      <c r="L2094" s="10"/>
      <c r="M2094" s="10"/>
      <c r="N2094" s="10"/>
      <c r="O2094" s="16" t="s">
        <v>624</v>
      </c>
      <c r="P2094" s="16" t="s">
        <v>625</v>
      </c>
      <c r="Q2094" s="10"/>
      <c r="R2094" s="10"/>
      <c r="S2094" s="10"/>
      <c r="T2094" s="10"/>
      <c r="U2094" s="10"/>
      <c r="V2094" s="10"/>
      <c r="W2094" s="10"/>
    </row>
    <row r="2095" ht="12.75" customHeight="1">
      <c r="A2095" s="9" t="s">
        <v>319</v>
      </c>
      <c r="B2095" s="7" t="s">
        <v>228</v>
      </c>
      <c r="C2095" s="7" t="s">
        <v>228</v>
      </c>
      <c r="D2095" s="7">
        <v>78.0</v>
      </c>
      <c r="E2095" s="8">
        <v>52.0</v>
      </c>
      <c r="F2095" s="7">
        <v>42.0</v>
      </c>
      <c r="G2095" s="14"/>
      <c r="H2095" s="12"/>
      <c r="I2095" s="7" t="s">
        <v>21</v>
      </c>
      <c r="J2095" s="12"/>
      <c r="K2095" s="10"/>
      <c r="L2095" s="10"/>
      <c r="M2095" s="10"/>
      <c r="N2095" s="10"/>
      <c r="O2095" s="16" t="s">
        <v>511</v>
      </c>
      <c r="P2095" s="16" t="s">
        <v>394</v>
      </c>
      <c r="Q2095" s="10"/>
      <c r="R2095" s="10"/>
      <c r="S2095" s="10"/>
      <c r="T2095" s="10"/>
      <c r="U2095" s="10"/>
      <c r="V2095" s="10"/>
      <c r="W2095" s="10"/>
    </row>
    <row r="2096" ht="12.75" customHeight="1">
      <c r="A2096" s="9" t="s">
        <v>520</v>
      </c>
      <c r="B2096" s="7" t="s">
        <v>228</v>
      </c>
      <c r="C2096" s="7" t="s">
        <v>228</v>
      </c>
      <c r="D2096" s="7">
        <v>78.0</v>
      </c>
      <c r="E2096" s="8">
        <v>53.0</v>
      </c>
      <c r="F2096" s="7">
        <v>4.0</v>
      </c>
      <c r="G2096" s="14"/>
      <c r="H2096" s="12"/>
      <c r="I2096" s="7" t="s">
        <v>21</v>
      </c>
      <c r="J2096" s="12"/>
      <c r="K2096" s="10"/>
      <c r="L2096" s="10"/>
      <c r="M2096" s="10"/>
      <c r="N2096" s="10"/>
      <c r="O2096" s="16" t="s">
        <v>230</v>
      </c>
      <c r="P2096" s="16" t="s">
        <v>383</v>
      </c>
      <c r="Q2096" s="10"/>
      <c r="R2096" s="10"/>
      <c r="S2096" s="10"/>
      <c r="T2096" s="10"/>
      <c r="U2096" s="10"/>
      <c r="V2096" s="10"/>
      <c r="W2096" s="10"/>
    </row>
    <row r="2097" ht="12.75" customHeight="1">
      <c r="A2097" s="9" t="s">
        <v>319</v>
      </c>
      <c r="B2097" s="7" t="s">
        <v>228</v>
      </c>
      <c r="C2097" s="7" t="s">
        <v>228</v>
      </c>
      <c r="D2097" s="7">
        <v>78.0</v>
      </c>
      <c r="E2097" s="8">
        <v>53.0</v>
      </c>
      <c r="F2097" s="7">
        <v>4.0</v>
      </c>
      <c r="G2097" s="14"/>
      <c r="H2097" s="12"/>
      <c r="I2097" s="7" t="s">
        <v>21</v>
      </c>
      <c r="J2097" s="12"/>
      <c r="K2097" s="10"/>
      <c r="L2097" s="10"/>
      <c r="M2097" s="10"/>
      <c r="N2097" s="10"/>
      <c r="O2097" s="16" t="s">
        <v>260</v>
      </c>
      <c r="P2097" s="16" t="s">
        <v>380</v>
      </c>
      <c r="Q2097" s="10"/>
      <c r="R2097" s="10"/>
      <c r="S2097" s="10"/>
      <c r="T2097" s="10"/>
      <c r="U2097" s="10"/>
      <c r="V2097" s="10"/>
      <c r="W2097" s="10"/>
    </row>
    <row r="2098" ht="12.75" customHeight="1">
      <c r="A2098" s="9" t="s">
        <v>278</v>
      </c>
      <c r="B2098" s="7" t="s">
        <v>228</v>
      </c>
      <c r="C2098" s="7" t="s">
        <v>228</v>
      </c>
      <c r="D2098" s="7">
        <v>78.0</v>
      </c>
      <c r="E2098" s="8">
        <v>53.0</v>
      </c>
      <c r="F2098" s="7">
        <v>41.0</v>
      </c>
      <c r="G2098" s="14"/>
      <c r="H2098" s="12"/>
      <c r="I2098" s="7" t="s">
        <v>21</v>
      </c>
      <c r="J2098" s="12"/>
      <c r="K2098" s="10"/>
      <c r="L2098" s="10"/>
      <c r="M2098" s="10"/>
      <c r="N2098" s="10"/>
      <c r="O2098" s="16" t="s">
        <v>249</v>
      </c>
      <c r="P2098" s="16" t="s">
        <v>250</v>
      </c>
      <c r="Q2098" s="10"/>
      <c r="R2098" s="10"/>
      <c r="S2098" s="10"/>
      <c r="T2098" s="10"/>
      <c r="U2098" s="10"/>
      <c r="V2098" s="10"/>
      <c r="W2098" s="10"/>
    </row>
    <row r="2099" ht="12.75" customHeight="1">
      <c r="A2099" s="9" t="s">
        <v>331</v>
      </c>
      <c r="B2099" s="7" t="s">
        <v>228</v>
      </c>
      <c r="C2099" s="7" t="s">
        <v>228</v>
      </c>
      <c r="D2099" s="7">
        <v>78.0</v>
      </c>
      <c r="E2099" s="8">
        <v>53.0</v>
      </c>
      <c r="F2099" s="7">
        <v>41.0</v>
      </c>
      <c r="G2099" s="14"/>
      <c r="H2099" s="12"/>
      <c r="I2099" s="7" t="s">
        <v>21</v>
      </c>
      <c r="J2099" s="12"/>
      <c r="K2099" s="10"/>
      <c r="L2099" s="10"/>
      <c r="M2099" s="10"/>
      <c r="N2099" s="10"/>
      <c r="O2099" s="16" t="s">
        <v>254</v>
      </c>
      <c r="P2099" s="16" t="s">
        <v>451</v>
      </c>
      <c r="Q2099" s="10"/>
      <c r="R2099" s="10"/>
      <c r="S2099" s="10"/>
      <c r="T2099" s="10"/>
      <c r="U2099" s="10"/>
      <c r="V2099" s="10"/>
      <c r="W2099" s="10"/>
    </row>
    <row r="2100" ht="12.75" customHeight="1">
      <c r="A2100" s="9" t="s">
        <v>381</v>
      </c>
      <c r="B2100" s="7" t="s">
        <v>228</v>
      </c>
      <c r="C2100" s="7" t="s">
        <v>228</v>
      </c>
      <c r="D2100" s="7">
        <v>78.0</v>
      </c>
      <c r="E2100" s="8">
        <v>53.0</v>
      </c>
      <c r="F2100" s="7">
        <v>4.0</v>
      </c>
      <c r="G2100" s="14"/>
      <c r="H2100" s="12"/>
      <c r="I2100" s="7" t="s">
        <v>21</v>
      </c>
      <c r="J2100" s="12"/>
      <c r="K2100" s="10"/>
      <c r="L2100" s="10"/>
      <c r="M2100" s="10"/>
      <c r="N2100" s="10"/>
      <c r="O2100" s="16" t="s">
        <v>480</v>
      </c>
      <c r="P2100" s="16" t="s">
        <v>383</v>
      </c>
      <c r="Q2100" s="10"/>
      <c r="R2100" s="10"/>
      <c r="S2100" s="10"/>
      <c r="T2100" s="10"/>
      <c r="U2100" s="10"/>
      <c r="V2100" s="10"/>
      <c r="W2100" s="10"/>
    </row>
    <row r="2101" ht="12.75" customHeight="1">
      <c r="A2101" s="9" t="s">
        <v>259</v>
      </c>
      <c r="B2101" s="7" t="s">
        <v>228</v>
      </c>
      <c r="C2101" s="7" t="s">
        <v>228</v>
      </c>
      <c r="D2101" s="7">
        <v>78.0</v>
      </c>
      <c r="E2101" s="8">
        <v>54.0</v>
      </c>
      <c r="F2101" s="7">
        <v>4.0</v>
      </c>
      <c r="G2101" s="14"/>
      <c r="H2101" s="12"/>
      <c r="I2101" s="7" t="s">
        <v>21</v>
      </c>
      <c r="J2101" s="12"/>
      <c r="K2101" s="10"/>
      <c r="L2101" s="10"/>
      <c r="M2101" s="10"/>
      <c r="N2101" s="10"/>
      <c r="O2101" s="16" t="s">
        <v>236</v>
      </c>
      <c r="P2101" s="16" t="s">
        <v>323</v>
      </c>
      <c r="Q2101" s="10"/>
      <c r="R2101" s="10"/>
      <c r="S2101" s="10"/>
      <c r="T2101" s="10"/>
      <c r="U2101" s="10"/>
      <c r="V2101" s="10"/>
      <c r="W2101" s="10"/>
    </row>
    <row r="2102" ht="12.75" customHeight="1">
      <c r="A2102" s="9" t="s">
        <v>253</v>
      </c>
      <c r="B2102" s="7" t="s">
        <v>228</v>
      </c>
      <c r="C2102" s="7" t="s">
        <v>228</v>
      </c>
      <c r="D2102" s="7">
        <v>78.0</v>
      </c>
      <c r="E2102" s="8">
        <v>54.0</v>
      </c>
      <c r="F2102" s="7"/>
      <c r="G2102" s="14"/>
      <c r="H2102" s="12"/>
      <c r="I2102" s="7" t="s">
        <v>21</v>
      </c>
      <c r="J2102" s="12"/>
      <c r="K2102" s="10"/>
      <c r="L2102" s="10"/>
      <c r="M2102" s="10"/>
      <c r="N2102" s="10"/>
      <c r="O2102" s="16" t="s">
        <v>288</v>
      </c>
      <c r="P2102" s="16" t="s">
        <v>556</v>
      </c>
      <c r="Q2102" s="10"/>
      <c r="R2102" s="10"/>
      <c r="S2102" s="10"/>
      <c r="T2102" s="10"/>
      <c r="U2102" s="10"/>
      <c r="V2102" s="10"/>
      <c r="W2102" s="10"/>
    </row>
    <row r="2103" ht="12.75" customHeight="1">
      <c r="A2103" s="9" t="s">
        <v>253</v>
      </c>
      <c r="B2103" s="7" t="s">
        <v>228</v>
      </c>
      <c r="C2103" s="7" t="s">
        <v>228</v>
      </c>
      <c r="D2103" s="7">
        <v>78.0</v>
      </c>
      <c r="E2103" s="8">
        <v>54.0</v>
      </c>
      <c r="F2103" s="7">
        <v>4.0</v>
      </c>
      <c r="G2103" s="14"/>
      <c r="H2103" s="12"/>
      <c r="I2103" s="7" t="s">
        <v>21</v>
      </c>
      <c r="J2103" s="12"/>
      <c r="K2103" s="10"/>
      <c r="L2103" s="10"/>
      <c r="M2103" s="10"/>
      <c r="N2103" s="10"/>
      <c r="O2103" s="16" t="s">
        <v>555</v>
      </c>
      <c r="P2103" s="16" t="s">
        <v>293</v>
      </c>
      <c r="Q2103" s="10"/>
      <c r="R2103" s="10"/>
      <c r="S2103" s="10"/>
      <c r="T2103" s="10"/>
      <c r="U2103" s="10"/>
      <c r="V2103" s="10"/>
      <c r="W2103" s="10"/>
    </row>
    <row r="2104" ht="12.75" customHeight="1">
      <c r="A2104" s="9" t="s">
        <v>413</v>
      </c>
      <c r="B2104" s="7" t="s">
        <v>228</v>
      </c>
      <c r="C2104" s="7" t="s">
        <v>228</v>
      </c>
      <c r="D2104" s="7">
        <v>78.0</v>
      </c>
      <c r="E2104" s="8">
        <v>54.0</v>
      </c>
      <c r="F2104" s="7">
        <v>42.0</v>
      </c>
      <c r="G2104" s="14"/>
      <c r="H2104" s="12"/>
      <c r="I2104" s="7" t="s">
        <v>21</v>
      </c>
      <c r="J2104" s="12"/>
      <c r="K2104" s="10"/>
      <c r="L2104" s="10"/>
      <c r="M2104" s="10"/>
      <c r="N2104" s="10"/>
      <c r="O2104" s="16" t="s">
        <v>330</v>
      </c>
      <c r="P2104" s="16" t="s">
        <v>402</v>
      </c>
      <c r="Q2104" s="10"/>
      <c r="R2104" s="10"/>
      <c r="S2104" s="10"/>
      <c r="T2104" s="10"/>
      <c r="U2104" s="10"/>
      <c r="V2104" s="10"/>
      <c r="W2104" s="10"/>
    </row>
    <row r="2105" ht="12.75" customHeight="1">
      <c r="A2105" s="9" t="s">
        <v>314</v>
      </c>
      <c r="B2105" s="7" t="s">
        <v>228</v>
      </c>
      <c r="C2105" s="7" t="s">
        <v>228</v>
      </c>
      <c r="D2105" s="7">
        <v>78.0</v>
      </c>
      <c r="E2105" s="8">
        <v>55.0</v>
      </c>
      <c r="F2105" s="7">
        <v>4.0</v>
      </c>
      <c r="G2105" s="14"/>
      <c r="H2105" s="12"/>
      <c r="I2105" s="7" t="s">
        <v>21</v>
      </c>
      <c r="J2105" s="12"/>
      <c r="K2105" s="10"/>
      <c r="L2105" s="10"/>
      <c r="M2105" s="10"/>
      <c r="N2105" s="10"/>
      <c r="O2105" s="16" t="s">
        <v>547</v>
      </c>
      <c r="P2105" s="16" t="s">
        <v>344</v>
      </c>
      <c r="Q2105" s="10"/>
      <c r="R2105" s="10"/>
      <c r="S2105" s="10"/>
      <c r="T2105" s="10"/>
      <c r="U2105" s="10"/>
      <c r="V2105" s="10"/>
      <c r="W2105" s="10"/>
    </row>
    <row r="2106" ht="12.75" customHeight="1">
      <c r="A2106" s="9" t="s">
        <v>345</v>
      </c>
      <c r="B2106" s="7" t="s">
        <v>228</v>
      </c>
      <c r="C2106" s="7" t="s">
        <v>228</v>
      </c>
      <c r="D2106" s="7">
        <v>78.0</v>
      </c>
      <c r="E2106" s="8">
        <v>55.0</v>
      </c>
      <c r="F2106" s="7">
        <v>4.0</v>
      </c>
      <c r="G2106" s="14"/>
      <c r="H2106" s="12"/>
      <c r="I2106" s="7" t="s">
        <v>21</v>
      </c>
      <c r="J2106" s="12"/>
      <c r="K2106" s="10"/>
      <c r="L2106" s="10"/>
      <c r="M2106" s="10"/>
      <c r="N2106" s="10"/>
      <c r="O2106" s="16" t="s">
        <v>233</v>
      </c>
      <c r="P2106" s="16" t="s">
        <v>231</v>
      </c>
      <c r="Q2106" s="10"/>
      <c r="R2106" s="10"/>
      <c r="S2106" s="10"/>
      <c r="T2106" s="10"/>
      <c r="U2106" s="10"/>
      <c r="V2106" s="10"/>
      <c r="W2106" s="10"/>
    </row>
    <row r="2107" ht="12.75" customHeight="1">
      <c r="A2107" s="9" t="s">
        <v>296</v>
      </c>
      <c r="B2107" s="7" t="s">
        <v>228</v>
      </c>
      <c r="C2107" s="7" t="s">
        <v>228</v>
      </c>
      <c r="D2107" s="7">
        <v>78.0</v>
      </c>
      <c r="E2107" s="8">
        <v>55.0</v>
      </c>
      <c r="F2107" s="7">
        <v>4.0</v>
      </c>
      <c r="G2107" s="14"/>
      <c r="H2107" s="12"/>
      <c r="I2107" s="7" t="s">
        <v>21</v>
      </c>
      <c r="J2107" s="12"/>
      <c r="K2107" s="10"/>
      <c r="L2107" s="10"/>
      <c r="M2107" s="10"/>
      <c r="N2107" s="10"/>
      <c r="O2107" s="16" t="s">
        <v>431</v>
      </c>
      <c r="P2107" s="16" t="s">
        <v>366</v>
      </c>
      <c r="Q2107" s="10"/>
      <c r="R2107" s="10"/>
      <c r="S2107" s="10"/>
      <c r="T2107" s="10"/>
      <c r="U2107" s="10"/>
      <c r="V2107" s="10"/>
      <c r="W2107" s="10"/>
    </row>
    <row r="2108" ht="12.75" customHeight="1">
      <c r="A2108" s="9" t="s">
        <v>403</v>
      </c>
      <c r="B2108" s="7" t="s">
        <v>228</v>
      </c>
      <c r="C2108" s="7" t="s">
        <v>228</v>
      </c>
      <c r="D2108" s="7">
        <v>78.0</v>
      </c>
      <c r="E2108" s="8">
        <v>56.0</v>
      </c>
      <c r="F2108" s="7">
        <v>4.0</v>
      </c>
      <c r="G2108" s="14"/>
      <c r="H2108" s="12"/>
      <c r="I2108" s="7" t="s">
        <v>21</v>
      </c>
      <c r="J2108" s="12"/>
      <c r="K2108" s="10"/>
      <c r="L2108" s="10"/>
      <c r="M2108" s="10"/>
      <c r="N2108" s="10"/>
      <c r="O2108" s="16" t="s">
        <v>349</v>
      </c>
      <c r="P2108" s="16" t="s">
        <v>615</v>
      </c>
      <c r="Q2108" s="10"/>
      <c r="R2108" s="10"/>
      <c r="S2108" s="10"/>
      <c r="T2108" s="10"/>
      <c r="U2108" s="10"/>
      <c r="V2108" s="10"/>
      <c r="W2108" s="10"/>
    </row>
    <row r="2109" ht="12.75" customHeight="1">
      <c r="A2109" s="9" t="s">
        <v>319</v>
      </c>
      <c r="B2109" s="7" t="s">
        <v>228</v>
      </c>
      <c r="C2109" s="7" t="s">
        <v>228</v>
      </c>
      <c r="D2109" s="7">
        <v>78.0</v>
      </c>
      <c r="E2109" s="8">
        <v>56.0</v>
      </c>
      <c r="F2109" s="7">
        <v>42.0</v>
      </c>
      <c r="G2109" s="14"/>
      <c r="H2109" s="12"/>
      <c r="I2109" s="7" t="s">
        <v>21</v>
      </c>
      <c r="J2109" s="12"/>
      <c r="K2109" s="10"/>
      <c r="L2109" s="10"/>
      <c r="M2109" s="10"/>
      <c r="N2109" s="10"/>
      <c r="O2109" s="16" t="s">
        <v>375</v>
      </c>
      <c r="P2109" s="16" t="s">
        <v>462</v>
      </c>
      <c r="Q2109" s="10"/>
      <c r="R2109" s="10"/>
      <c r="S2109" s="10"/>
      <c r="T2109" s="10"/>
      <c r="U2109" s="10"/>
      <c r="V2109" s="10"/>
      <c r="W2109" s="10"/>
    </row>
    <row r="2110" ht="12.75" customHeight="1">
      <c r="A2110" s="9" t="s">
        <v>253</v>
      </c>
      <c r="B2110" s="7" t="s">
        <v>228</v>
      </c>
      <c r="C2110" s="7" t="s">
        <v>228</v>
      </c>
      <c r="D2110" s="7">
        <v>78.0</v>
      </c>
      <c r="E2110" s="8">
        <v>56.0</v>
      </c>
      <c r="F2110" s="7">
        <v>43.0</v>
      </c>
      <c r="G2110" s="14"/>
      <c r="H2110" s="12"/>
      <c r="I2110" s="7" t="s">
        <v>21</v>
      </c>
      <c r="J2110" s="12"/>
      <c r="K2110" s="10"/>
      <c r="L2110" s="10"/>
      <c r="M2110" s="10"/>
      <c r="N2110" s="10"/>
      <c r="O2110" s="16" t="s">
        <v>233</v>
      </c>
      <c r="P2110" s="16" t="s">
        <v>231</v>
      </c>
      <c r="Q2110" s="10"/>
      <c r="R2110" s="10"/>
      <c r="S2110" s="10"/>
      <c r="T2110" s="10"/>
      <c r="U2110" s="10"/>
      <c r="V2110" s="10"/>
      <c r="W2110" s="10"/>
    </row>
    <row r="2111" ht="12.75" customHeight="1">
      <c r="A2111" s="9" t="s">
        <v>386</v>
      </c>
      <c r="B2111" s="7" t="s">
        <v>228</v>
      </c>
      <c r="C2111" s="7" t="s">
        <v>228</v>
      </c>
      <c r="D2111" s="7">
        <v>78.0</v>
      </c>
      <c r="E2111" s="8">
        <v>56.0</v>
      </c>
      <c r="F2111" s="7">
        <v>42.0</v>
      </c>
      <c r="G2111" s="14"/>
      <c r="H2111" s="12"/>
      <c r="I2111" s="7" t="s">
        <v>21</v>
      </c>
      <c r="J2111" s="12"/>
      <c r="K2111" s="10"/>
      <c r="L2111" s="10"/>
      <c r="M2111" s="10"/>
      <c r="N2111" s="10"/>
      <c r="O2111" s="16" t="s">
        <v>236</v>
      </c>
      <c r="P2111" s="16" t="s">
        <v>344</v>
      </c>
      <c r="Q2111" s="10"/>
      <c r="R2111" s="10"/>
      <c r="S2111" s="10"/>
      <c r="T2111" s="10"/>
      <c r="U2111" s="10"/>
      <c r="V2111" s="10"/>
      <c r="W2111" s="10"/>
    </row>
    <row r="2112" ht="12.75" customHeight="1">
      <c r="A2112" s="9" t="s">
        <v>345</v>
      </c>
      <c r="B2112" s="7" t="s">
        <v>228</v>
      </c>
      <c r="C2112" s="7" t="s">
        <v>228</v>
      </c>
      <c r="D2112" s="7">
        <v>78.0</v>
      </c>
      <c r="E2112" s="8">
        <v>57.0</v>
      </c>
      <c r="F2112" s="7">
        <v>4.0</v>
      </c>
      <c r="G2112" s="14"/>
      <c r="H2112" s="12"/>
      <c r="I2112" s="7" t="s">
        <v>21</v>
      </c>
      <c r="J2112" s="12"/>
      <c r="K2112" s="10"/>
      <c r="L2112" s="10"/>
      <c r="M2112" s="10"/>
      <c r="N2112" s="10"/>
      <c r="O2112" s="16" t="s">
        <v>236</v>
      </c>
      <c r="P2112" s="16" t="s">
        <v>495</v>
      </c>
      <c r="Q2112" s="10"/>
      <c r="R2112" s="10"/>
      <c r="S2112" s="10"/>
      <c r="T2112" s="10"/>
      <c r="U2112" s="10"/>
      <c r="V2112" s="10"/>
      <c r="W2112" s="10"/>
    </row>
    <row r="2113" ht="12.75" customHeight="1">
      <c r="A2113" s="9" t="s">
        <v>528</v>
      </c>
      <c r="B2113" s="7" t="s">
        <v>228</v>
      </c>
      <c r="C2113" s="7" t="s">
        <v>228</v>
      </c>
      <c r="D2113" s="7">
        <v>78.0</v>
      </c>
      <c r="E2113" s="8">
        <v>59.0</v>
      </c>
      <c r="F2113" s="7">
        <v>4.0</v>
      </c>
      <c r="G2113" s="14"/>
      <c r="H2113" s="12"/>
      <c r="I2113" s="7" t="s">
        <v>21</v>
      </c>
      <c r="J2113" s="12"/>
      <c r="K2113" s="10"/>
      <c r="L2113" s="10"/>
      <c r="M2113" s="10"/>
      <c r="N2113" s="10"/>
      <c r="O2113" s="16" t="s">
        <v>348</v>
      </c>
      <c r="P2113" s="16" t="s">
        <v>470</v>
      </c>
      <c r="Q2113" s="10"/>
      <c r="R2113" s="10"/>
      <c r="S2113" s="10"/>
      <c r="T2113" s="10"/>
      <c r="U2113" s="10"/>
      <c r="V2113" s="10"/>
      <c r="W2113" s="10"/>
    </row>
    <row r="2114" ht="12.75" customHeight="1">
      <c r="A2114" s="9" t="s">
        <v>319</v>
      </c>
      <c r="B2114" s="7" t="s">
        <v>228</v>
      </c>
      <c r="C2114" s="7" t="s">
        <v>228</v>
      </c>
      <c r="D2114" s="7">
        <v>78.0</v>
      </c>
      <c r="E2114" s="8">
        <v>59.0</v>
      </c>
      <c r="F2114" s="7">
        <v>42.0</v>
      </c>
      <c r="G2114" s="14"/>
      <c r="H2114" s="12"/>
      <c r="I2114" s="7" t="s">
        <v>21</v>
      </c>
      <c r="J2114" s="12"/>
      <c r="K2114" s="10"/>
      <c r="L2114" s="10"/>
      <c r="M2114" s="10"/>
      <c r="N2114" s="10"/>
      <c r="O2114" s="16" t="s">
        <v>533</v>
      </c>
      <c r="P2114" s="16" t="s">
        <v>231</v>
      </c>
      <c r="Q2114" s="10"/>
      <c r="R2114" s="10"/>
      <c r="S2114" s="10"/>
      <c r="T2114" s="10"/>
      <c r="U2114" s="10"/>
      <c r="V2114" s="10"/>
      <c r="W2114" s="10"/>
    </row>
    <row r="2115" ht="12.75" customHeight="1">
      <c r="A2115" s="9" t="s">
        <v>296</v>
      </c>
      <c r="B2115" s="7" t="s">
        <v>228</v>
      </c>
      <c r="C2115" s="7" t="s">
        <v>228</v>
      </c>
      <c r="D2115" s="7">
        <v>78.0</v>
      </c>
      <c r="E2115" s="8">
        <v>59.0</v>
      </c>
      <c r="F2115" s="7">
        <v>39.0</v>
      </c>
      <c r="G2115" s="14"/>
      <c r="H2115" s="12"/>
      <c r="I2115" s="7" t="s">
        <v>21</v>
      </c>
      <c r="J2115" s="12"/>
      <c r="K2115" s="10"/>
      <c r="L2115" s="10"/>
      <c r="M2115" s="10"/>
      <c r="N2115" s="10"/>
      <c r="O2115" s="16" t="s">
        <v>492</v>
      </c>
      <c r="P2115" s="16" t="s">
        <v>627</v>
      </c>
      <c r="Q2115" s="10"/>
      <c r="R2115" s="10"/>
      <c r="S2115" s="10"/>
      <c r="T2115" s="10"/>
      <c r="U2115" s="10"/>
      <c r="V2115" s="10"/>
      <c r="W2115" s="10"/>
    </row>
    <row r="2116" ht="12.75" customHeight="1">
      <c r="A2116" s="9" t="s">
        <v>386</v>
      </c>
      <c r="B2116" s="7" t="s">
        <v>228</v>
      </c>
      <c r="C2116" s="7" t="s">
        <v>228</v>
      </c>
      <c r="D2116" s="7">
        <v>78.0</v>
      </c>
      <c r="E2116" s="8">
        <v>6.0</v>
      </c>
      <c r="F2116" s="7">
        <v>45.0</v>
      </c>
      <c r="G2116" s="14"/>
      <c r="H2116" s="12"/>
      <c r="I2116" s="7" t="s">
        <v>21</v>
      </c>
      <c r="J2116" s="12"/>
      <c r="K2116" s="10"/>
      <c r="L2116" s="10"/>
      <c r="M2116" s="10"/>
      <c r="N2116" s="10"/>
      <c r="O2116" s="16" t="s">
        <v>249</v>
      </c>
      <c r="P2116" s="16" t="s">
        <v>250</v>
      </c>
      <c r="Q2116" s="10"/>
      <c r="R2116" s="10"/>
      <c r="S2116" s="10"/>
      <c r="T2116" s="10"/>
      <c r="U2116" s="10"/>
      <c r="V2116" s="10"/>
      <c r="W2116" s="10"/>
    </row>
    <row r="2117" ht="12.75" customHeight="1">
      <c r="A2117" s="9" t="s">
        <v>413</v>
      </c>
      <c r="B2117" s="7" t="s">
        <v>228</v>
      </c>
      <c r="C2117" s="7" t="s">
        <v>228</v>
      </c>
      <c r="D2117" s="7">
        <v>79.0</v>
      </c>
      <c r="E2117" s="8">
        <v>42.0</v>
      </c>
      <c r="F2117" s="7">
        <v>37.0</v>
      </c>
      <c r="G2117" s="14"/>
      <c r="H2117" s="12"/>
      <c r="I2117" s="7" t="s">
        <v>21</v>
      </c>
      <c r="J2117" s="12"/>
      <c r="K2117" s="10"/>
      <c r="L2117" s="10"/>
      <c r="M2117" s="10"/>
      <c r="N2117" s="10"/>
      <c r="O2117" s="16" t="s">
        <v>628</v>
      </c>
      <c r="P2117" s="16" t="s">
        <v>629</v>
      </c>
      <c r="Q2117" s="10"/>
      <c r="R2117" s="10"/>
      <c r="S2117" s="10"/>
      <c r="T2117" s="10"/>
      <c r="U2117" s="10"/>
      <c r="V2117" s="10"/>
      <c r="W2117" s="10"/>
    </row>
    <row r="2118" ht="12.75" customHeight="1">
      <c r="A2118" s="9" t="s">
        <v>489</v>
      </c>
      <c r="B2118" s="7" t="s">
        <v>228</v>
      </c>
      <c r="C2118" s="7" t="s">
        <v>228</v>
      </c>
      <c r="D2118" s="7">
        <v>79.0</v>
      </c>
      <c r="E2118" s="8">
        <v>425.0</v>
      </c>
      <c r="F2118" s="7">
        <v>36.0</v>
      </c>
      <c r="G2118" s="14"/>
      <c r="H2118" s="12"/>
      <c r="I2118" s="7" t="s">
        <v>21</v>
      </c>
      <c r="J2118" s="12"/>
      <c r="K2118" s="10"/>
      <c r="L2118" s="10"/>
      <c r="M2118" s="10"/>
      <c r="N2118" s="10"/>
      <c r="O2118" s="16" t="s">
        <v>236</v>
      </c>
      <c r="P2118" s="16" t="s">
        <v>237</v>
      </c>
      <c r="Q2118" s="10"/>
      <c r="R2118" s="10"/>
      <c r="S2118" s="10"/>
      <c r="T2118" s="10"/>
      <c r="U2118" s="10"/>
      <c r="V2118" s="10"/>
      <c r="W2118" s="10"/>
    </row>
    <row r="2119" ht="12.75" customHeight="1">
      <c r="A2119" s="9" t="s">
        <v>287</v>
      </c>
      <c r="B2119" s="7" t="s">
        <v>228</v>
      </c>
      <c r="C2119" s="7" t="s">
        <v>228</v>
      </c>
      <c r="D2119" s="7">
        <v>79.0</v>
      </c>
      <c r="E2119" s="8">
        <v>47.0</v>
      </c>
      <c r="F2119" s="7">
        <v>39.0</v>
      </c>
      <c r="G2119" s="14"/>
      <c r="H2119" s="12"/>
      <c r="I2119" s="7" t="s">
        <v>21</v>
      </c>
      <c r="J2119" s="12"/>
      <c r="K2119" s="10"/>
      <c r="L2119" s="10"/>
      <c r="M2119" s="10"/>
      <c r="N2119" s="10"/>
      <c r="O2119" s="16" t="s">
        <v>375</v>
      </c>
      <c r="P2119" s="16" t="s">
        <v>419</v>
      </c>
      <c r="Q2119" s="10"/>
      <c r="R2119" s="10"/>
      <c r="S2119" s="10"/>
      <c r="T2119" s="10"/>
      <c r="U2119" s="10"/>
      <c r="V2119" s="10"/>
      <c r="W2119" s="10"/>
    </row>
    <row r="2120" ht="12.75" customHeight="1">
      <c r="A2120" s="9" t="s">
        <v>259</v>
      </c>
      <c r="B2120" s="7" t="s">
        <v>228</v>
      </c>
      <c r="C2120" s="7" t="s">
        <v>228</v>
      </c>
      <c r="D2120" s="7">
        <v>79.0</v>
      </c>
      <c r="E2120" s="8">
        <v>5.0</v>
      </c>
      <c r="F2120" s="7">
        <v>4.0</v>
      </c>
      <c r="G2120" s="14"/>
      <c r="H2120" s="12"/>
      <c r="I2120" s="7" t="s">
        <v>21</v>
      </c>
      <c r="J2120" s="12"/>
      <c r="K2120" s="10"/>
      <c r="L2120" s="10"/>
      <c r="M2120" s="10"/>
      <c r="N2120" s="10"/>
      <c r="O2120" s="16" t="s">
        <v>279</v>
      </c>
      <c r="P2120" s="16" t="s">
        <v>601</v>
      </c>
      <c r="Q2120" s="10"/>
      <c r="R2120" s="10"/>
      <c r="S2120" s="10"/>
      <c r="T2120" s="10"/>
      <c r="U2120" s="10"/>
      <c r="V2120" s="10"/>
      <c r="W2120" s="10"/>
    </row>
    <row r="2121" ht="12.75" customHeight="1">
      <c r="A2121" s="9" t="s">
        <v>253</v>
      </c>
      <c r="B2121" s="7" t="s">
        <v>228</v>
      </c>
      <c r="C2121" s="7" t="s">
        <v>228</v>
      </c>
      <c r="D2121" s="7">
        <v>79.0</v>
      </c>
      <c r="E2121" s="8">
        <v>5.0</v>
      </c>
      <c r="F2121" s="7">
        <v>4.0</v>
      </c>
      <c r="G2121" s="14"/>
      <c r="H2121" s="12"/>
      <c r="I2121" s="7" t="s">
        <v>21</v>
      </c>
      <c r="J2121" s="12"/>
      <c r="K2121" s="10"/>
      <c r="L2121" s="10"/>
      <c r="M2121" s="10"/>
      <c r="N2121" s="10"/>
      <c r="O2121" s="16" t="s">
        <v>480</v>
      </c>
      <c r="P2121" s="16" t="s">
        <v>383</v>
      </c>
      <c r="Q2121" s="10"/>
      <c r="R2121" s="10"/>
      <c r="S2121" s="10"/>
      <c r="T2121" s="10"/>
      <c r="U2121" s="10"/>
      <c r="V2121" s="10"/>
      <c r="W2121" s="10"/>
    </row>
    <row r="2122" ht="12.75" customHeight="1">
      <c r="A2122" s="9" t="s">
        <v>259</v>
      </c>
      <c r="B2122" s="7" t="s">
        <v>228</v>
      </c>
      <c r="C2122" s="7" t="s">
        <v>228</v>
      </c>
      <c r="D2122" s="7">
        <v>79.0</v>
      </c>
      <c r="E2122" s="8">
        <v>51.0</v>
      </c>
      <c r="F2122" s="7">
        <v>41.0</v>
      </c>
      <c r="G2122" s="14"/>
      <c r="H2122" s="12"/>
      <c r="I2122" s="7" t="s">
        <v>21</v>
      </c>
      <c r="J2122" s="12"/>
      <c r="K2122" s="10"/>
      <c r="L2122" s="10"/>
      <c r="M2122" s="10"/>
      <c r="N2122" s="10"/>
      <c r="O2122" s="16" t="s">
        <v>230</v>
      </c>
      <c r="P2122" s="16" t="s">
        <v>495</v>
      </c>
      <c r="Q2122" s="10"/>
      <c r="R2122" s="10"/>
      <c r="S2122" s="10"/>
      <c r="T2122" s="10"/>
      <c r="U2122" s="10"/>
      <c r="V2122" s="10"/>
      <c r="W2122" s="10"/>
    </row>
    <row r="2123" ht="12.75" customHeight="1">
      <c r="A2123" s="9" t="s">
        <v>339</v>
      </c>
      <c r="B2123" s="7" t="s">
        <v>228</v>
      </c>
      <c r="C2123" s="7" t="s">
        <v>228</v>
      </c>
      <c r="D2123" s="7">
        <v>79.0</v>
      </c>
      <c r="E2123" s="8">
        <v>51.0</v>
      </c>
      <c r="F2123" s="7">
        <v>39.0</v>
      </c>
      <c r="G2123" s="14"/>
      <c r="H2123" s="12"/>
      <c r="I2123" s="7" t="s">
        <v>21</v>
      </c>
      <c r="J2123" s="12"/>
      <c r="K2123" s="10"/>
      <c r="L2123" s="10"/>
      <c r="M2123" s="10"/>
      <c r="N2123" s="10"/>
      <c r="O2123" s="16" t="s">
        <v>279</v>
      </c>
      <c r="P2123" s="16" t="s">
        <v>437</v>
      </c>
      <c r="Q2123" s="10"/>
      <c r="R2123" s="10"/>
      <c r="S2123" s="10"/>
      <c r="T2123" s="10"/>
      <c r="U2123" s="10"/>
      <c r="V2123" s="10"/>
      <c r="W2123" s="10"/>
    </row>
    <row r="2124" ht="12.75" customHeight="1">
      <c r="A2124" s="9" t="s">
        <v>571</v>
      </c>
      <c r="B2124" s="7" t="s">
        <v>228</v>
      </c>
      <c r="C2124" s="7" t="s">
        <v>228</v>
      </c>
      <c r="D2124" s="7">
        <v>79.0</v>
      </c>
      <c r="E2124" s="8">
        <v>51.0</v>
      </c>
      <c r="F2124" s="7">
        <v>39.0</v>
      </c>
      <c r="G2124" s="14"/>
      <c r="H2124" s="12"/>
      <c r="I2124" s="7" t="s">
        <v>21</v>
      </c>
      <c r="J2124" s="12"/>
      <c r="K2124" s="10"/>
      <c r="L2124" s="10"/>
      <c r="M2124" s="10"/>
      <c r="N2124" s="10"/>
      <c r="O2124" s="16" t="s">
        <v>503</v>
      </c>
      <c r="P2124" s="16" t="s">
        <v>504</v>
      </c>
      <c r="Q2124" s="10"/>
      <c r="R2124" s="10"/>
      <c r="S2124" s="10"/>
      <c r="T2124" s="10"/>
      <c r="U2124" s="10"/>
      <c r="V2124" s="10"/>
      <c r="W2124" s="10"/>
    </row>
    <row r="2125" ht="12.75" customHeight="1">
      <c r="A2125" s="9" t="s">
        <v>286</v>
      </c>
      <c r="B2125" s="7" t="s">
        <v>228</v>
      </c>
      <c r="C2125" s="7" t="s">
        <v>228</v>
      </c>
      <c r="D2125" s="7">
        <v>79.0</v>
      </c>
      <c r="E2125" s="8">
        <v>52.0</v>
      </c>
      <c r="F2125" s="7">
        <v>4.0</v>
      </c>
      <c r="G2125" s="14"/>
      <c r="H2125" s="12"/>
      <c r="I2125" s="7" t="s">
        <v>21</v>
      </c>
      <c r="J2125" s="12"/>
      <c r="K2125" s="10"/>
      <c r="L2125" s="10"/>
      <c r="M2125" s="10"/>
      <c r="N2125" s="10"/>
      <c r="O2125" s="16" t="s">
        <v>443</v>
      </c>
      <c r="P2125" s="16" t="s">
        <v>444</v>
      </c>
      <c r="Q2125" s="10"/>
      <c r="R2125" s="10"/>
      <c r="S2125" s="10"/>
      <c r="T2125" s="10"/>
      <c r="U2125" s="10"/>
      <c r="V2125" s="10"/>
      <c r="W2125" s="10"/>
    </row>
    <row r="2126" ht="12.75" customHeight="1">
      <c r="A2126" s="9" t="s">
        <v>296</v>
      </c>
      <c r="B2126" s="7" t="s">
        <v>228</v>
      </c>
      <c r="C2126" s="7" t="s">
        <v>228</v>
      </c>
      <c r="D2126" s="7">
        <v>79.0</v>
      </c>
      <c r="E2126" s="8">
        <v>52.0</v>
      </c>
      <c r="F2126" s="7">
        <v>4.0</v>
      </c>
      <c r="G2126" s="14"/>
      <c r="H2126" s="12"/>
      <c r="I2126" s="7" t="s">
        <v>21</v>
      </c>
      <c r="J2126" s="12"/>
      <c r="K2126" s="10"/>
      <c r="L2126" s="10"/>
      <c r="M2126" s="10"/>
      <c r="N2126" s="10"/>
      <c r="O2126" s="16" t="s">
        <v>348</v>
      </c>
      <c r="P2126" s="16" t="s">
        <v>237</v>
      </c>
      <c r="Q2126" s="10"/>
      <c r="R2126" s="10"/>
      <c r="S2126" s="10"/>
      <c r="T2126" s="10"/>
      <c r="U2126" s="10"/>
      <c r="V2126" s="10"/>
      <c r="W2126" s="10"/>
    </row>
    <row r="2127" ht="12.75" customHeight="1">
      <c r="A2127" s="9" t="s">
        <v>479</v>
      </c>
      <c r="B2127" s="7" t="s">
        <v>228</v>
      </c>
      <c r="C2127" s="7" t="s">
        <v>228</v>
      </c>
      <c r="D2127" s="7">
        <v>79.0</v>
      </c>
      <c r="E2127" s="8">
        <v>52.0</v>
      </c>
      <c r="F2127" s="7">
        <v>4.0</v>
      </c>
      <c r="G2127" s="14"/>
      <c r="H2127" s="12"/>
      <c r="I2127" s="7" t="s">
        <v>21</v>
      </c>
      <c r="J2127" s="12"/>
      <c r="K2127" s="10"/>
      <c r="L2127" s="10"/>
      <c r="M2127" s="10"/>
      <c r="N2127" s="10"/>
      <c r="O2127" s="16" t="s">
        <v>251</v>
      </c>
      <c r="P2127" s="16" t="s">
        <v>445</v>
      </c>
      <c r="Q2127" s="10"/>
      <c r="R2127" s="10"/>
      <c r="S2127" s="10"/>
      <c r="T2127" s="10"/>
      <c r="U2127" s="10"/>
      <c r="V2127" s="10"/>
      <c r="W2127" s="10"/>
    </row>
    <row r="2128" ht="12.75" customHeight="1">
      <c r="A2128" s="9" t="s">
        <v>324</v>
      </c>
      <c r="B2128" s="7" t="s">
        <v>228</v>
      </c>
      <c r="C2128" s="7" t="s">
        <v>228</v>
      </c>
      <c r="D2128" s="7">
        <v>79.0</v>
      </c>
      <c r="E2128" s="8">
        <v>53.0</v>
      </c>
      <c r="F2128" s="7">
        <v>41.0</v>
      </c>
      <c r="G2128" s="14"/>
      <c r="H2128" s="12"/>
      <c r="I2128" s="7" t="s">
        <v>21</v>
      </c>
      <c r="J2128" s="12"/>
      <c r="K2128" s="10"/>
      <c r="L2128" s="10"/>
      <c r="M2128" s="10"/>
      <c r="N2128" s="10"/>
      <c r="O2128" s="16" t="s">
        <v>471</v>
      </c>
      <c r="P2128" s="16" t="s">
        <v>472</v>
      </c>
      <c r="Q2128" s="10"/>
      <c r="R2128" s="10"/>
      <c r="S2128" s="10"/>
      <c r="T2128" s="10"/>
      <c r="U2128" s="10"/>
      <c r="V2128" s="10"/>
      <c r="W2128" s="10"/>
    </row>
    <row r="2129" ht="12.75" customHeight="1">
      <c r="A2129" s="9" t="s">
        <v>413</v>
      </c>
      <c r="B2129" s="7" t="s">
        <v>228</v>
      </c>
      <c r="C2129" s="7" t="s">
        <v>228</v>
      </c>
      <c r="D2129" s="7">
        <v>79.0</v>
      </c>
      <c r="E2129" s="8">
        <v>53.0</v>
      </c>
      <c r="F2129" s="7">
        <v>42.0</v>
      </c>
      <c r="G2129" s="14"/>
      <c r="H2129" s="12"/>
      <c r="I2129" s="7" t="s">
        <v>21</v>
      </c>
      <c r="J2129" s="12"/>
      <c r="K2129" s="10"/>
      <c r="L2129" s="10"/>
      <c r="M2129" s="10"/>
      <c r="N2129" s="10"/>
      <c r="O2129" s="16" t="s">
        <v>418</v>
      </c>
      <c r="P2129" s="16" t="s">
        <v>402</v>
      </c>
      <c r="Q2129" s="10"/>
      <c r="R2129" s="10"/>
      <c r="S2129" s="10"/>
      <c r="T2129" s="10"/>
      <c r="U2129" s="10"/>
      <c r="V2129" s="10"/>
      <c r="W2129" s="10"/>
    </row>
    <row r="2130" ht="12.75" customHeight="1">
      <c r="A2130" s="9" t="s">
        <v>326</v>
      </c>
      <c r="B2130" s="7" t="s">
        <v>228</v>
      </c>
      <c r="C2130" s="7" t="s">
        <v>228</v>
      </c>
      <c r="D2130" s="7">
        <v>79.0</v>
      </c>
      <c r="E2130" s="8">
        <v>53.0</v>
      </c>
      <c r="F2130" s="7">
        <v>4.0</v>
      </c>
      <c r="G2130" s="14"/>
      <c r="H2130" s="12"/>
      <c r="I2130" s="7" t="s">
        <v>21</v>
      </c>
      <c r="J2130" s="12"/>
      <c r="K2130" s="10"/>
      <c r="L2130" s="10"/>
      <c r="M2130" s="10"/>
      <c r="N2130" s="10"/>
      <c r="O2130" s="16" t="s">
        <v>427</v>
      </c>
      <c r="P2130" s="16" t="s">
        <v>516</v>
      </c>
      <c r="Q2130" s="10"/>
      <c r="R2130" s="10"/>
      <c r="S2130" s="10"/>
      <c r="T2130" s="10"/>
      <c r="U2130" s="10"/>
      <c r="V2130" s="10"/>
      <c r="W2130" s="10"/>
    </row>
    <row r="2131" ht="12.75" customHeight="1">
      <c r="A2131" s="9" t="s">
        <v>303</v>
      </c>
      <c r="B2131" s="7" t="s">
        <v>228</v>
      </c>
      <c r="C2131" s="7" t="s">
        <v>228</v>
      </c>
      <c r="D2131" s="7">
        <v>79.0</v>
      </c>
      <c r="E2131" s="8">
        <v>535.0</v>
      </c>
      <c r="F2131" s="7">
        <v>4.0</v>
      </c>
      <c r="G2131" s="14"/>
      <c r="H2131" s="12"/>
      <c r="I2131" s="7" t="s">
        <v>21</v>
      </c>
      <c r="J2131" s="12"/>
      <c r="K2131" s="10"/>
      <c r="L2131" s="10"/>
      <c r="M2131" s="10"/>
      <c r="N2131" s="10"/>
      <c r="O2131" s="16" t="s">
        <v>491</v>
      </c>
      <c r="P2131" s="16" t="s">
        <v>402</v>
      </c>
      <c r="Q2131" s="10"/>
      <c r="R2131" s="10"/>
      <c r="S2131" s="10"/>
      <c r="T2131" s="10"/>
      <c r="U2131" s="10"/>
      <c r="V2131" s="10"/>
      <c r="W2131" s="10"/>
    </row>
    <row r="2132" ht="12.75" customHeight="1">
      <c r="A2132" s="9" t="s">
        <v>248</v>
      </c>
      <c r="B2132" s="7" t="s">
        <v>228</v>
      </c>
      <c r="C2132" s="7" t="s">
        <v>228</v>
      </c>
      <c r="D2132" s="7">
        <v>79.0</v>
      </c>
      <c r="E2132" s="8">
        <v>54.0</v>
      </c>
      <c r="F2132" s="7">
        <v>4.0</v>
      </c>
      <c r="G2132" s="14"/>
      <c r="H2132" s="12"/>
      <c r="I2132" s="7" t="s">
        <v>21</v>
      </c>
      <c r="J2132" s="12"/>
      <c r="K2132" s="10"/>
      <c r="L2132" s="10"/>
      <c r="M2132" s="10"/>
      <c r="N2132" s="10"/>
      <c r="O2132" s="16" t="s">
        <v>239</v>
      </c>
      <c r="P2132" s="16" t="s">
        <v>277</v>
      </c>
      <c r="Q2132" s="10"/>
      <c r="R2132" s="10"/>
      <c r="S2132" s="10"/>
      <c r="T2132" s="10"/>
      <c r="U2132" s="10"/>
      <c r="V2132" s="10"/>
      <c r="W2132" s="10"/>
    </row>
    <row r="2133" ht="12.75" customHeight="1">
      <c r="A2133" s="9" t="s">
        <v>310</v>
      </c>
      <c r="B2133" s="7" t="s">
        <v>228</v>
      </c>
      <c r="C2133" s="7" t="s">
        <v>228</v>
      </c>
      <c r="D2133" s="7">
        <v>79.0</v>
      </c>
      <c r="E2133" s="8">
        <v>55.0</v>
      </c>
      <c r="F2133" s="7">
        <v>43.0</v>
      </c>
      <c r="G2133" s="14"/>
      <c r="H2133" s="12"/>
      <c r="I2133" s="7" t="s">
        <v>21</v>
      </c>
      <c r="J2133" s="12"/>
      <c r="K2133" s="10"/>
      <c r="L2133" s="10"/>
      <c r="M2133" s="10"/>
      <c r="N2133" s="10"/>
      <c r="O2133" s="16" t="s">
        <v>254</v>
      </c>
      <c r="P2133" s="16" t="s">
        <v>451</v>
      </c>
      <c r="Q2133" s="10"/>
      <c r="R2133" s="10"/>
      <c r="S2133" s="10"/>
      <c r="T2133" s="10"/>
      <c r="U2133" s="10"/>
      <c r="V2133" s="10"/>
      <c r="W2133" s="10"/>
    </row>
    <row r="2134" ht="12.75" customHeight="1">
      <c r="A2134" s="9" t="s">
        <v>238</v>
      </c>
      <c r="B2134" s="7" t="s">
        <v>228</v>
      </c>
      <c r="C2134" s="7" t="s">
        <v>228</v>
      </c>
      <c r="D2134" s="7">
        <v>79.0</v>
      </c>
      <c r="E2134" s="8">
        <v>55.0</v>
      </c>
      <c r="F2134" s="7">
        <v>42.0</v>
      </c>
      <c r="G2134" s="14"/>
      <c r="H2134" s="12"/>
      <c r="I2134" s="7" t="s">
        <v>21</v>
      </c>
      <c r="J2134" s="12"/>
      <c r="K2134" s="10"/>
      <c r="L2134" s="10"/>
      <c r="M2134" s="10"/>
      <c r="N2134" s="10"/>
      <c r="O2134" s="16" t="s">
        <v>443</v>
      </c>
      <c r="P2134" s="16" t="s">
        <v>444</v>
      </c>
      <c r="Q2134" s="10"/>
      <c r="R2134" s="10"/>
      <c r="S2134" s="10"/>
      <c r="T2134" s="10"/>
      <c r="U2134" s="10"/>
      <c r="V2134" s="10"/>
      <c r="W2134" s="10"/>
    </row>
    <row r="2135" ht="12.75" customHeight="1">
      <c r="A2135" s="9" t="s">
        <v>345</v>
      </c>
      <c r="B2135" s="7" t="s">
        <v>228</v>
      </c>
      <c r="C2135" s="7" t="s">
        <v>228</v>
      </c>
      <c r="D2135" s="7">
        <v>79.0</v>
      </c>
      <c r="E2135" s="8">
        <v>55.0</v>
      </c>
      <c r="F2135" s="7">
        <v>41.0</v>
      </c>
      <c r="G2135" s="14"/>
      <c r="H2135" s="12"/>
      <c r="I2135" s="7" t="s">
        <v>21</v>
      </c>
      <c r="J2135" s="12"/>
      <c r="K2135" s="10"/>
      <c r="L2135" s="10"/>
      <c r="M2135" s="10"/>
      <c r="N2135" s="10"/>
      <c r="O2135" s="16" t="s">
        <v>230</v>
      </c>
      <c r="P2135" s="16" t="s">
        <v>566</v>
      </c>
      <c r="Q2135" s="10"/>
      <c r="R2135" s="10"/>
      <c r="S2135" s="10"/>
      <c r="T2135" s="10"/>
      <c r="U2135" s="10"/>
      <c r="V2135" s="10"/>
      <c r="W2135" s="10"/>
    </row>
    <row r="2136" ht="12.75" customHeight="1">
      <c r="A2136" s="9" t="s">
        <v>371</v>
      </c>
      <c r="B2136" s="7" t="s">
        <v>228</v>
      </c>
      <c r="C2136" s="7" t="s">
        <v>228</v>
      </c>
      <c r="D2136" s="7">
        <v>79.0</v>
      </c>
      <c r="E2136" s="8">
        <v>55.0</v>
      </c>
      <c r="F2136" s="7">
        <v>4.0</v>
      </c>
      <c r="G2136" s="14"/>
      <c r="H2136" s="12"/>
      <c r="I2136" s="7" t="s">
        <v>21</v>
      </c>
      <c r="J2136" s="12"/>
      <c r="K2136" s="10"/>
      <c r="L2136" s="10"/>
      <c r="M2136" s="10"/>
      <c r="N2136" s="10"/>
      <c r="O2136" s="16" t="s">
        <v>230</v>
      </c>
      <c r="P2136" s="16" t="s">
        <v>383</v>
      </c>
      <c r="Q2136" s="10"/>
      <c r="R2136" s="10"/>
      <c r="S2136" s="10"/>
      <c r="T2136" s="10"/>
      <c r="U2136" s="10"/>
      <c r="V2136" s="10"/>
      <c r="W2136" s="10"/>
    </row>
    <row r="2137" ht="12.75" customHeight="1">
      <c r="A2137" s="9" t="s">
        <v>345</v>
      </c>
      <c r="B2137" s="7" t="s">
        <v>228</v>
      </c>
      <c r="C2137" s="7" t="s">
        <v>228</v>
      </c>
      <c r="D2137" s="7">
        <v>79.0</v>
      </c>
      <c r="E2137" s="8">
        <v>555.0</v>
      </c>
      <c r="F2137" s="7">
        <v>41.0</v>
      </c>
      <c r="G2137" s="14"/>
      <c r="H2137" s="12"/>
      <c r="I2137" s="7" t="s">
        <v>21</v>
      </c>
      <c r="J2137" s="12"/>
      <c r="K2137" s="10"/>
      <c r="L2137" s="10"/>
      <c r="M2137" s="10"/>
      <c r="N2137" s="10"/>
      <c r="O2137" s="16" t="s">
        <v>536</v>
      </c>
      <c r="P2137" s="16" t="s">
        <v>537</v>
      </c>
      <c r="Q2137" s="10"/>
      <c r="R2137" s="10"/>
      <c r="S2137" s="10"/>
      <c r="T2137" s="10"/>
      <c r="U2137" s="10"/>
      <c r="V2137" s="10"/>
      <c r="W2137" s="10"/>
    </row>
    <row r="2138" ht="12.75" customHeight="1">
      <c r="A2138" s="9" t="s">
        <v>299</v>
      </c>
      <c r="B2138" s="7" t="s">
        <v>228</v>
      </c>
      <c r="C2138" s="7" t="s">
        <v>228</v>
      </c>
      <c r="D2138" s="7">
        <v>79.0</v>
      </c>
      <c r="E2138" s="8">
        <v>56.0</v>
      </c>
      <c r="F2138" s="7">
        <v>4.0</v>
      </c>
      <c r="G2138" s="14"/>
      <c r="H2138" s="12"/>
      <c r="I2138" s="7" t="s">
        <v>21</v>
      </c>
      <c r="J2138" s="12"/>
      <c r="K2138" s="10"/>
      <c r="L2138" s="10"/>
      <c r="M2138" s="10"/>
      <c r="N2138" s="10"/>
      <c r="O2138" s="16" t="s">
        <v>467</v>
      </c>
      <c r="P2138" s="16" t="s">
        <v>334</v>
      </c>
      <c r="Q2138" s="10"/>
      <c r="R2138" s="10"/>
      <c r="S2138" s="10"/>
      <c r="T2138" s="10"/>
      <c r="U2138" s="10"/>
      <c r="V2138" s="10"/>
      <c r="W2138" s="10"/>
    </row>
    <row r="2139" ht="12.75" customHeight="1">
      <c r="A2139" s="9" t="s">
        <v>296</v>
      </c>
      <c r="B2139" s="7" t="s">
        <v>228</v>
      </c>
      <c r="C2139" s="7" t="s">
        <v>228</v>
      </c>
      <c r="D2139" s="7">
        <v>79.0</v>
      </c>
      <c r="E2139" s="8">
        <v>56.0</v>
      </c>
      <c r="F2139" s="7">
        <v>4.0</v>
      </c>
      <c r="G2139" s="14"/>
      <c r="H2139" s="12"/>
      <c r="I2139" s="7" t="s">
        <v>21</v>
      </c>
      <c r="J2139" s="12"/>
      <c r="K2139" s="10"/>
      <c r="L2139" s="10"/>
      <c r="M2139" s="10"/>
      <c r="N2139" s="10"/>
      <c r="O2139" s="16" t="s">
        <v>492</v>
      </c>
      <c r="P2139" s="16" t="s">
        <v>627</v>
      </c>
      <c r="Q2139" s="10"/>
      <c r="R2139" s="10"/>
      <c r="S2139" s="10"/>
      <c r="T2139" s="10"/>
      <c r="U2139" s="10"/>
      <c r="V2139" s="10"/>
      <c r="W2139" s="10"/>
    </row>
    <row r="2140" ht="12.75" customHeight="1">
      <c r="A2140" s="9" t="s">
        <v>573</v>
      </c>
      <c r="B2140" s="7" t="s">
        <v>228</v>
      </c>
      <c r="C2140" s="7" t="s">
        <v>228</v>
      </c>
      <c r="D2140" s="7">
        <v>79.0</v>
      </c>
      <c r="E2140" s="8">
        <v>565.0</v>
      </c>
      <c r="F2140" s="7">
        <v>43.0</v>
      </c>
      <c r="G2140" s="14"/>
      <c r="H2140" s="12"/>
      <c r="I2140" s="7" t="s">
        <v>21</v>
      </c>
      <c r="J2140" s="12"/>
      <c r="K2140" s="10"/>
      <c r="L2140" s="10"/>
      <c r="M2140" s="10"/>
      <c r="N2140" s="10"/>
      <c r="O2140" s="16" t="s">
        <v>431</v>
      </c>
      <c r="P2140" s="16" t="s">
        <v>231</v>
      </c>
      <c r="Q2140" s="10"/>
      <c r="R2140" s="10"/>
      <c r="S2140" s="10"/>
      <c r="T2140" s="10"/>
      <c r="U2140" s="10"/>
      <c r="V2140" s="10"/>
      <c r="W2140" s="10"/>
    </row>
    <row r="2141" ht="12.75" customHeight="1">
      <c r="A2141" s="9" t="s">
        <v>238</v>
      </c>
      <c r="B2141" s="7" t="s">
        <v>228</v>
      </c>
      <c r="C2141" s="7" t="s">
        <v>228</v>
      </c>
      <c r="D2141" s="7">
        <v>79.0</v>
      </c>
      <c r="E2141" s="8">
        <v>565.0</v>
      </c>
      <c r="F2141" s="7">
        <v>42.0</v>
      </c>
      <c r="G2141" s="14"/>
      <c r="H2141" s="12"/>
      <c r="I2141" s="7" t="s">
        <v>21</v>
      </c>
      <c r="J2141" s="12"/>
      <c r="K2141" s="10"/>
      <c r="L2141" s="10"/>
      <c r="M2141" s="10"/>
      <c r="N2141" s="10"/>
      <c r="O2141" s="16" t="s">
        <v>526</v>
      </c>
      <c r="P2141" s="16" t="s">
        <v>311</v>
      </c>
      <c r="Q2141" s="10"/>
      <c r="R2141" s="10"/>
      <c r="S2141" s="10"/>
      <c r="T2141" s="10"/>
      <c r="U2141" s="10"/>
      <c r="V2141" s="10"/>
      <c r="W2141" s="10"/>
    </row>
    <row r="2142" ht="12.75" customHeight="1">
      <c r="A2142" s="9" t="s">
        <v>326</v>
      </c>
      <c r="B2142" s="7" t="s">
        <v>228</v>
      </c>
      <c r="C2142" s="7" t="s">
        <v>228</v>
      </c>
      <c r="D2142" s="7">
        <v>79.0</v>
      </c>
      <c r="E2142" s="8">
        <v>57.0</v>
      </c>
      <c r="F2142" s="7">
        <v>43.0</v>
      </c>
      <c r="G2142" s="14"/>
      <c r="H2142" s="12"/>
      <c r="I2142" s="7" t="s">
        <v>21</v>
      </c>
      <c r="J2142" s="12"/>
      <c r="K2142" s="10"/>
      <c r="L2142" s="10"/>
      <c r="M2142" s="10"/>
      <c r="N2142" s="10"/>
      <c r="O2142" s="16" t="s">
        <v>630</v>
      </c>
      <c r="P2142" s="16" t="s">
        <v>631</v>
      </c>
      <c r="Q2142" s="10"/>
      <c r="R2142" s="10"/>
      <c r="S2142" s="10"/>
      <c r="T2142" s="10"/>
      <c r="U2142" s="10"/>
      <c r="V2142" s="10"/>
      <c r="W2142" s="10"/>
    </row>
    <row r="2143" ht="12.75" customHeight="1">
      <c r="A2143" s="9" t="s">
        <v>248</v>
      </c>
      <c r="B2143" s="7" t="s">
        <v>228</v>
      </c>
      <c r="C2143" s="7" t="s">
        <v>228</v>
      </c>
      <c r="D2143" s="7">
        <v>79.0</v>
      </c>
      <c r="E2143" s="8">
        <v>57.0</v>
      </c>
      <c r="F2143" s="7">
        <v>42.0</v>
      </c>
      <c r="G2143" s="14"/>
      <c r="H2143" s="12"/>
      <c r="I2143" s="7" t="s">
        <v>21</v>
      </c>
      <c r="J2143" s="12"/>
      <c r="K2143" s="10"/>
      <c r="L2143" s="10"/>
      <c r="M2143" s="10"/>
      <c r="N2143" s="10"/>
      <c r="O2143" s="16" t="s">
        <v>330</v>
      </c>
      <c r="P2143" s="16" t="s">
        <v>402</v>
      </c>
      <c r="Q2143" s="10"/>
      <c r="R2143" s="10"/>
      <c r="S2143" s="10"/>
      <c r="T2143" s="10"/>
      <c r="U2143" s="10"/>
      <c r="V2143" s="10"/>
      <c r="W2143" s="10"/>
    </row>
    <row r="2144" ht="12.75" customHeight="1">
      <c r="A2144" s="9" t="s">
        <v>607</v>
      </c>
      <c r="B2144" s="7" t="s">
        <v>228</v>
      </c>
      <c r="C2144" s="7" t="s">
        <v>228</v>
      </c>
      <c r="D2144" s="7">
        <v>79.0</v>
      </c>
      <c r="E2144" s="8">
        <v>575.0</v>
      </c>
      <c r="F2144" s="7">
        <v>42.0</v>
      </c>
      <c r="G2144" s="14"/>
      <c r="H2144" s="12"/>
      <c r="I2144" s="7" t="s">
        <v>21</v>
      </c>
      <c r="J2144" s="12"/>
      <c r="K2144" s="10"/>
      <c r="L2144" s="10"/>
      <c r="M2144" s="10"/>
      <c r="N2144" s="10"/>
      <c r="O2144" s="16" t="s">
        <v>632</v>
      </c>
      <c r="P2144" s="16" t="s">
        <v>380</v>
      </c>
      <c r="Q2144" s="10"/>
      <c r="R2144" s="10"/>
      <c r="S2144" s="10"/>
      <c r="T2144" s="10"/>
      <c r="U2144" s="10"/>
      <c r="V2144" s="10"/>
      <c r="W2144" s="10"/>
    </row>
    <row r="2145" ht="12.75" customHeight="1">
      <c r="A2145" s="9" t="s">
        <v>424</v>
      </c>
      <c r="B2145" s="7" t="s">
        <v>228</v>
      </c>
      <c r="C2145" s="7" t="s">
        <v>228</v>
      </c>
      <c r="D2145" s="7">
        <v>79.0</v>
      </c>
      <c r="E2145" s="8">
        <v>58.0</v>
      </c>
      <c r="F2145" s="7">
        <v>4.0</v>
      </c>
      <c r="G2145" s="14"/>
      <c r="H2145" s="12"/>
      <c r="I2145" s="7" t="s">
        <v>21</v>
      </c>
      <c r="J2145" s="12"/>
      <c r="K2145" s="10"/>
      <c r="L2145" s="10"/>
      <c r="M2145" s="10"/>
      <c r="N2145" s="10"/>
      <c r="O2145" s="16" t="s">
        <v>491</v>
      </c>
      <c r="P2145" s="16" t="s">
        <v>402</v>
      </c>
      <c r="Q2145" s="10"/>
      <c r="R2145" s="10"/>
      <c r="S2145" s="10"/>
      <c r="T2145" s="10"/>
      <c r="U2145" s="10"/>
      <c r="V2145" s="10"/>
      <c r="W2145" s="10"/>
    </row>
    <row r="2146" ht="12.75" customHeight="1">
      <c r="A2146" s="9" t="s">
        <v>299</v>
      </c>
      <c r="B2146" s="7" t="s">
        <v>228</v>
      </c>
      <c r="C2146" s="7" t="s">
        <v>228</v>
      </c>
      <c r="D2146" s="7">
        <v>79.0</v>
      </c>
      <c r="E2146" s="8">
        <v>59.0</v>
      </c>
      <c r="F2146" s="7">
        <v>44.0</v>
      </c>
      <c r="G2146" s="14"/>
      <c r="H2146" s="12"/>
      <c r="I2146" s="7" t="s">
        <v>21</v>
      </c>
      <c r="J2146" s="12"/>
      <c r="K2146" s="10"/>
      <c r="L2146" s="10"/>
      <c r="M2146" s="10"/>
      <c r="N2146" s="10"/>
      <c r="O2146" s="16" t="s">
        <v>486</v>
      </c>
      <c r="P2146" s="16" t="s">
        <v>633</v>
      </c>
      <c r="Q2146" s="10"/>
      <c r="R2146" s="10"/>
      <c r="S2146" s="10"/>
      <c r="T2146" s="10"/>
      <c r="U2146" s="10"/>
      <c r="V2146" s="10"/>
      <c r="W2146" s="10"/>
    </row>
    <row r="2147" ht="12.75" customHeight="1">
      <c r="A2147" s="9" t="s">
        <v>296</v>
      </c>
      <c r="B2147" s="7" t="s">
        <v>228</v>
      </c>
      <c r="C2147" s="7" t="s">
        <v>228</v>
      </c>
      <c r="D2147" s="7">
        <v>79.0</v>
      </c>
      <c r="E2147" s="8">
        <v>6.0</v>
      </c>
      <c r="F2147" s="7">
        <v>42.0</v>
      </c>
      <c r="G2147" s="14"/>
      <c r="H2147" s="12"/>
      <c r="I2147" s="7" t="s">
        <v>21</v>
      </c>
      <c r="J2147" s="12"/>
      <c r="K2147" s="10"/>
      <c r="L2147" s="10"/>
      <c r="M2147" s="10"/>
      <c r="N2147" s="10"/>
      <c r="O2147" s="16" t="s">
        <v>333</v>
      </c>
      <c r="P2147" s="16" t="s">
        <v>334</v>
      </c>
      <c r="Q2147" s="10"/>
      <c r="R2147" s="10"/>
      <c r="S2147" s="10"/>
      <c r="T2147" s="10"/>
      <c r="U2147" s="10"/>
      <c r="V2147" s="10"/>
      <c r="W2147" s="10"/>
    </row>
    <row r="2148" ht="12.75" customHeight="1">
      <c r="A2148" s="9" t="s">
        <v>303</v>
      </c>
      <c r="B2148" s="7" t="s">
        <v>228</v>
      </c>
      <c r="C2148" s="7" t="s">
        <v>228</v>
      </c>
      <c r="D2148" s="7">
        <v>79.0</v>
      </c>
      <c r="E2148" s="8">
        <v>6.0</v>
      </c>
      <c r="F2148" s="7">
        <v>4.0</v>
      </c>
      <c r="G2148" s="14"/>
      <c r="H2148" s="12"/>
      <c r="I2148" s="7" t="s">
        <v>21</v>
      </c>
      <c r="J2148" s="12"/>
      <c r="K2148" s="10"/>
      <c r="L2148" s="10"/>
      <c r="M2148" s="10"/>
      <c r="N2148" s="10"/>
      <c r="O2148" s="16" t="s">
        <v>480</v>
      </c>
      <c r="P2148" s="16" t="s">
        <v>383</v>
      </c>
      <c r="Q2148" s="10"/>
      <c r="R2148" s="10"/>
      <c r="S2148" s="10"/>
      <c r="T2148" s="10"/>
      <c r="U2148" s="10"/>
      <c r="V2148" s="10"/>
      <c r="W2148" s="10"/>
    </row>
    <row r="2149" ht="12.75" customHeight="1">
      <c r="A2149" s="9" t="s">
        <v>243</v>
      </c>
      <c r="B2149" s="7" t="s">
        <v>228</v>
      </c>
      <c r="C2149" s="7" t="s">
        <v>228</v>
      </c>
      <c r="D2149" s="7">
        <v>8.0</v>
      </c>
      <c r="E2149" s="8">
        <v>435.0</v>
      </c>
      <c r="F2149" s="7">
        <v>38.0</v>
      </c>
      <c r="G2149" s="14"/>
      <c r="H2149" s="12"/>
      <c r="I2149" s="7" t="s">
        <v>21</v>
      </c>
      <c r="J2149" s="12"/>
      <c r="K2149" s="10"/>
      <c r="L2149" s="10"/>
      <c r="M2149" s="10"/>
      <c r="N2149" s="10"/>
      <c r="O2149" s="16" t="s">
        <v>251</v>
      </c>
      <c r="P2149" s="16" t="s">
        <v>445</v>
      </c>
      <c r="Q2149" s="10"/>
      <c r="R2149" s="10"/>
      <c r="S2149" s="10"/>
      <c r="T2149" s="10"/>
      <c r="U2149" s="10"/>
      <c r="V2149" s="10"/>
      <c r="W2149" s="10"/>
    </row>
    <row r="2150" ht="12.75" customHeight="1">
      <c r="A2150" s="9" t="s">
        <v>312</v>
      </c>
      <c r="B2150" s="7" t="s">
        <v>228</v>
      </c>
      <c r="C2150" s="7" t="s">
        <v>228</v>
      </c>
      <c r="D2150" s="7">
        <v>8.0</v>
      </c>
      <c r="E2150" s="8">
        <v>49.0</v>
      </c>
      <c r="F2150" s="7">
        <v>38.0</v>
      </c>
      <c r="G2150" s="14"/>
      <c r="H2150" s="12"/>
      <c r="I2150" s="7" t="s">
        <v>21</v>
      </c>
      <c r="J2150" s="12"/>
      <c r="K2150" s="10"/>
      <c r="L2150" s="17"/>
      <c r="M2150" s="10"/>
      <c r="N2150" s="10"/>
      <c r="O2150" s="16" t="s">
        <v>230</v>
      </c>
      <c r="P2150" s="16" t="s">
        <v>277</v>
      </c>
      <c r="Q2150" s="10"/>
      <c r="R2150" s="10"/>
      <c r="S2150" s="10"/>
      <c r="T2150" s="10"/>
      <c r="U2150" s="10"/>
      <c r="V2150" s="10"/>
      <c r="W2150" s="10"/>
    </row>
    <row r="2151" ht="12.75" customHeight="1">
      <c r="A2151" s="9" t="s">
        <v>345</v>
      </c>
      <c r="B2151" s="7" t="s">
        <v>228</v>
      </c>
      <c r="C2151" s="7" t="s">
        <v>228</v>
      </c>
      <c r="D2151" s="7">
        <v>8.0</v>
      </c>
      <c r="E2151" s="8">
        <v>5.0</v>
      </c>
      <c r="F2151" s="7">
        <v>39.0</v>
      </c>
      <c r="G2151" s="14"/>
      <c r="H2151" s="12"/>
      <c r="I2151" s="7" t="s">
        <v>21</v>
      </c>
      <c r="J2151" s="12"/>
      <c r="K2151" s="10"/>
      <c r="L2151" s="10"/>
      <c r="M2151" s="10"/>
      <c r="N2151" s="10"/>
      <c r="O2151" s="16" t="s">
        <v>634</v>
      </c>
      <c r="P2151" s="16" t="s">
        <v>635</v>
      </c>
      <c r="Q2151" s="10"/>
      <c r="R2151" s="10"/>
      <c r="S2151" s="10"/>
      <c r="T2151" s="10"/>
      <c r="U2151" s="10"/>
      <c r="V2151" s="10"/>
      <c r="W2151" s="10"/>
    </row>
    <row r="2152" ht="12.75" customHeight="1">
      <c r="A2152" s="9" t="s">
        <v>259</v>
      </c>
      <c r="B2152" s="7" t="s">
        <v>228</v>
      </c>
      <c r="C2152" s="7" t="s">
        <v>228</v>
      </c>
      <c r="D2152" s="7">
        <v>8.0</v>
      </c>
      <c r="E2152" s="8">
        <v>5.0</v>
      </c>
      <c r="F2152" s="7">
        <v>4.0</v>
      </c>
      <c r="G2152" s="14"/>
      <c r="H2152" s="12"/>
      <c r="I2152" s="7" t="s">
        <v>21</v>
      </c>
      <c r="J2152" s="12"/>
      <c r="K2152" s="10"/>
      <c r="L2152" s="10"/>
      <c r="M2152" s="10"/>
      <c r="N2152" s="10"/>
      <c r="O2152" s="16" t="s">
        <v>315</v>
      </c>
      <c r="P2152" s="16" t="s">
        <v>591</v>
      </c>
      <c r="Q2152" s="10"/>
      <c r="R2152" s="10"/>
      <c r="S2152" s="10"/>
      <c r="T2152" s="10"/>
      <c r="U2152" s="10"/>
      <c r="V2152" s="10"/>
      <c r="W2152" s="10"/>
    </row>
    <row r="2153" ht="12.75" customHeight="1">
      <c r="A2153" s="9" t="s">
        <v>308</v>
      </c>
      <c r="B2153" s="7" t="s">
        <v>228</v>
      </c>
      <c r="C2153" s="7" t="s">
        <v>228</v>
      </c>
      <c r="D2153" s="7">
        <v>8.0</v>
      </c>
      <c r="E2153" s="8">
        <v>5.0</v>
      </c>
      <c r="F2153" s="7">
        <v>39.0</v>
      </c>
      <c r="G2153" s="14"/>
      <c r="H2153" s="12"/>
      <c r="I2153" s="7" t="s">
        <v>21</v>
      </c>
      <c r="J2153" s="12"/>
      <c r="K2153" s="10"/>
      <c r="L2153" s="10"/>
      <c r="M2153" s="10"/>
      <c r="N2153" s="10"/>
      <c r="O2153" s="16" t="s">
        <v>481</v>
      </c>
      <c r="P2153" s="16" t="s">
        <v>344</v>
      </c>
      <c r="Q2153" s="10"/>
      <c r="R2153" s="10"/>
      <c r="S2153" s="10"/>
      <c r="T2153" s="10"/>
      <c r="U2153" s="10"/>
      <c r="V2153" s="10"/>
      <c r="W2153" s="10"/>
    </row>
    <row r="2154" ht="12.75" customHeight="1">
      <c r="A2154" s="9" t="s">
        <v>442</v>
      </c>
      <c r="B2154" s="7" t="s">
        <v>228</v>
      </c>
      <c r="C2154" s="7" t="s">
        <v>228</v>
      </c>
      <c r="D2154" s="7">
        <v>8.0</v>
      </c>
      <c r="E2154" s="8">
        <v>5.0</v>
      </c>
      <c r="F2154" s="7">
        <v>4.0</v>
      </c>
      <c r="G2154" s="14"/>
      <c r="H2154" s="12"/>
      <c r="I2154" s="7" t="s">
        <v>21</v>
      </c>
      <c r="J2154" s="12"/>
      <c r="K2154" s="10"/>
      <c r="L2154" s="10"/>
      <c r="M2154" s="10"/>
      <c r="N2154" s="10"/>
      <c r="O2154" s="16" t="s">
        <v>230</v>
      </c>
      <c r="P2154" s="16" t="s">
        <v>383</v>
      </c>
      <c r="Q2154" s="10"/>
      <c r="R2154" s="10"/>
      <c r="S2154" s="10"/>
      <c r="T2154" s="10"/>
      <c r="U2154" s="10"/>
      <c r="V2154" s="10"/>
      <c r="W2154" s="10"/>
    </row>
    <row r="2155" ht="12.75" customHeight="1">
      <c r="A2155" s="9" t="s">
        <v>319</v>
      </c>
      <c r="B2155" s="7" t="s">
        <v>228</v>
      </c>
      <c r="C2155" s="7" t="s">
        <v>228</v>
      </c>
      <c r="D2155" s="7">
        <v>8.0</v>
      </c>
      <c r="E2155" s="8">
        <v>51.0</v>
      </c>
      <c r="F2155" s="7">
        <v>41.0</v>
      </c>
      <c r="G2155" s="14"/>
      <c r="H2155" s="12"/>
      <c r="I2155" s="7" t="s">
        <v>21</v>
      </c>
      <c r="J2155" s="12"/>
      <c r="K2155" s="10"/>
      <c r="L2155" s="10"/>
      <c r="M2155" s="10"/>
      <c r="N2155" s="10"/>
      <c r="O2155" s="16" t="s">
        <v>272</v>
      </c>
      <c r="P2155" s="16" t="s">
        <v>273</v>
      </c>
      <c r="Q2155" s="10"/>
      <c r="R2155" s="10"/>
      <c r="S2155" s="10"/>
      <c r="T2155" s="10"/>
      <c r="U2155" s="10"/>
      <c r="V2155" s="10"/>
      <c r="W2155" s="10"/>
    </row>
    <row r="2156" ht="12.75" customHeight="1">
      <c r="A2156" s="9" t="s">
        <v>263</v>
      </c>
      <c r="B2156" s="7" t="s">
        <v>228</v>
      </c>
      <c r="C2156" s="7" t="s">
        <v>228</v>
      </c>
      <c r="D2156" s="7">
        <v>8.0</v>
      </c>
      <c r="E2156" s="8">
        <v>515.0</v>
      </c>
      <c r="F2156" s="7">
        <v>4.0</v>
      </c>
      <c r="G2156" s="14"/>
      <c r="H2156" s="12"/>
      <c r="I2156" s="7" t="s">
        <v>21</v>
      </c>
      <c r="J2156" s="12"/>
      <c r="K2156" s="10"/>
      <c r="L2156" s="10"/>
      <c r="M2156" s="10"/>
      <c r="N2156" s="10"/>
      <c r="O2156" s="16" t="s">
        <v>375</v>
      </c>
      <c r="P2156" s="16" t="s">
        <v>419</v>
      </c>
      <c r="Q2156" s="10"/>
      <c r="R2156" s="10"/>
      <c r="S2156" s="10"/>
      <c r="T2156" s="10"/>
      <c r="U2156" s="10"/>
      <c r="V2156" s="10"/>
      <c r="W2156" s="10"/>
    </row>
    <row r="2157" ht="12.75" customHeight="1">
      <c r="A2157" s="9" t="s">
        <v>520</v>
      </c>
      <c r="B2157" s="7" t="s">
        <v>228</v>
      </c>
      <c r="C2157" s="7" t="s">
        <v>228</v>
      </c>
      <c r="D2157" s="7">
        <v>8.0</v>
      </c>
      <c r="E2157" s="8">
        <v>52.0</v>
      </c>
      <c r="F2157" s="7">
        <v>38.0</v>
      </c>
      <c r="G2157" s="14"/>
      <c r="H2157" s="12"/>
      <c r="I2157" s="7" t="s">
        <v>21</v>
      </c>
      <c r="J2157" s="12"/>
      <c r="K2157" s="10"/>
      <c r="L2157" s="10"/>
      <c r="M2157" s="10"/>
      <c r="N2157" s="10"/>
      <c r="O2157" s="16" t="s">
        <v>236</v>
      </c>
      <c r="P2157" s="16" t="s">
        <v>495</v>
      </c>
      <c r="Q2157" s="10"/>
      <c r="R2157" s="10"/>
      <c r="S2157" s="10"/>
      <c r="T2157" s="10"/>
      <c r="U2157" s="10"/>
      <c r="V2157" s="10"/>
      <c r="W2157" s="10"/>
    </row>
    <row r="2158" ht="12.75" customHeight="1">
      <c r="A2158" s="9" t="s">
        <v>319</v>
      </c>
      <c r="B2158" s="7" t="s">
        <v>228</v>
      </c>
      <c r="C2158" s="7" t="s">
        <v>228</v>
      </c>
      <c r="D2158" s="7">
        <v>8.0</v>
      </c>
      <c r="E2158" s="8">
        <v>52.0</v>
      </c>
      <c r="F2158" s="7">
        <v>4.0</v>
      </c>
      <c r="G2158" s="14"/>
      <c r="H2158" s="12"/>
      <c r="I2158" s="7" t="s">
        <v>21</v>
      </c>
      <c r="J2158" s="12"/>
      <c r="K2158" s="10"/>
      <c r="L2158" s="10"/>
      <c r="M2158" s="10"/>
      <c r="N2158" s="10"/>
      <c r="O2158" s="16" t="s">
        <v>418</v>
      </c>
      <c r="P2158" s="16" t="s">
        <v>402</v>
      </c>
      <c r="Q2158" s="10"/>
      <c r="R2158" s="10"/>
      <c r="S2158" s="10"/>
      <c r="T2158" s="10"/>
      <c r="U2158" s="10"/>
      <c r="V2158" s="10"/>
      <c r="W2158" s="10"/>
    </row>
    <row r="2159" ht="12.75" customHeight="1">
      <c r="A2159" s="9" t="s">
        <v>319</v>
      </c>
      <c r="B2159" s="7" t="s">
        <v>228</v>
      </c>
      <c r="C2159" s="7" t="s">
        <v>228</v>
      </c>
      <c r="D2159" s="7">
        <v>8.0</v>
      </c>
      <c r="E2159" s="8">
        <v>52.0</v>
      </c>
      <c r="F2159" s="7">
        <v>42.0</v>
      </c>
      <c r="G2159" s="14"/>
      <c r="H2159" s="12"/>
      <c r="I2159" s="7" t="s">
        <v>21</v>
      </c>
      <c r="J2159" s="12"/>
      <c r="K2159" s="10"/>
      <c r="L2159" s="10"/>
      <c r="M2159" s="10"/>
      <c r="N2159" s="10"/>
      <c r="O2159" s="16" t="s">
        <v>603</v>
      </c>
      <c r="P2159" s="16" t="s">
        <v>604</v>
      </c>
      <c r="Q2159" s="10"/>
      <c r="R2159" s="10"/>
      <c r="S2159" s="10"/>
      <c r="T2159" s="10"/>
      <c r="U2159" s="10"/>
      <c r="V2159" s="10"/>
      <c r="W2159" s="10"/>
    </row>
    <row r="2160" ht="12.75" customHeight="1">
      <c r="A2160" s="9" t="s">
        <v>386</v>
      </c>
      <c r="B2160" s="7" t="s">
        <v>228</v>
      </c>
      <c r="C2160" s="7" t="s">
        <v>228</v>
      </c>
      <c r="D2160" s="7">
        <v>8.0</v>
      </c>
      <c r="E2160" s="8">
        <v>52.0</v>
      </c>
      <c r="F2160" s="7">
        <v>4.0</v>
      </c>
      <c r="G2160" s="14"/>
      <c r="H2160" s="12"/>
      <c r="I2160" s="7" t="s">
        <v>21</v>
      </c>
      <c r="J2160" s="12"/>
      <c r="K2160" s="10"/>
      <c r="L2160" s="10"/>
      <c r="M2160" s="10"/>
      <c r="N2160" s="10"/>
      <c r="O2160" s="16" t="s">
        <v>230</v>
      </c>
      <c r="P2160" s="16" t="s">
        <v>383</v>
      </c>
      <c r="Q2160" s="10"/>
      <c r="R2160" s="10"/>
      <c r="S2160" s="10"/>
      <c r="T2160" s="10"/>
      <c r="U2160" s="10"/>
      <c r="V2160" s="10"/>
      <c r="W2160" s="10"/>
    </row>
    <row r="2161" ht="12.75" customHeight="1">
      <c r="A2161" s="9" t="s">
        <v>386</v>
      </c>
      <c r="B2161" s="7" t="s">
        <v>228</v>
      </c>
      <c r="C2161" s="7" t="s">
        <v>228</v>
      </c>
      <c r="D2161" s="7">
        <v>8.0</v>
      </c>
      <c r="E2161" s="8">
        <v>52.0</v>
      </c>
      <c r="F2161" s="7">
        <v>41.0</v>
      </c>
      <c r="G2161" s="14"/>
      <c r="H2161" s="12"/>
      <c r="I2161" s="7" t="s">
        <v>21</v>
      </c>
      <c r="J2161" s="12"/>
      <c r="K2161" s="10"/>
      <c r="L2161" s="10"/>
      <c r="M2161" s="10"/>
      <c r="N2161" s="10"/>
      <c r="O2161" s="16" t="s">
        <v>288</v>
      </c>
      <c r="P2161" s="16" t="s">
        <v>366</v>
      </c>
      <c r="Q2161" s="10"/>
      <c r="R2161" s="10"/>
      <c r="S2161" s="10"/>
      <c r="T2161" s="10"/>
      <c r="U2161" s="10"/>
      <c r="V2161" s="10"/>
      <c r="W2161" s="10"/>
    </row>
    <row r="2162" ht="12.75" customHeight="1">
      <c r="A2162" s="9" t="s">
        <v>438</v>
      </c>
      <c r="B2162" s="7" t="s">
        <v>228</v>
      </c>
      <c r="C2162" s="7" t="s">
        <v>228</v>
      </c>
      <c r="D2162" s="7">
        <v>8.0</v>
      </c>
      <c r="E2162" s="8">
        <v>52.0</v>
      </c>
      <c r="F2162" s="7">
        <v>4.0</v>
      </c>
      <c r="G2162" s="14"/>
      <c r="H2162" s="12"/>
      <c r="I2162" s="7" t="s">
        <v>21</v>
      </c>
      <c r="J2162" s="12"/>
      <c r="K2162" s="10"/>
      <c r="L2162" s="10"/>
      <c r="M2162" s="10"/>
      <c r="N2162" s="10"/>
      <c r="O2162" s="16" t="s">
        <v>279</v>
      </c>
      <c r="P2162" s="16" t="s">
        <v>344</v>
      </c>
      <c r="Q2162" s="10"/>
      <c r="R2162" s="10"/>
      <c r="S2162" s="10"/>
      <c r="T2162" s="10"/>
      <c r="U2162" s="10"/>
      <c r="V2162" s="10"/>
      <c r="W2162" s="10"/>
    </row>
    <row r="2163" ht="12.75" customHeight="1">
      <c r="A2163" s="9" t="s">
        <v>324</v>
      </c>
      <c r="B2163" s="7" t="s">
        <v>228</v>
      </c>
      <c r="C2163" s="7" t="s">
        <v>228</v>
      </c>
      <c r="D2163" s="7">
        <v>8.0</v>
      </c>
      <c r="E2163" s="8">
        <v>525.0</v>
      </c>
      <c r="F2163" s="7">
        <v>4.0</v>
      </c>
      <c r="G2163" s="14"/>
      <c r="H2163" s="12"/>
      <c r="I2163" s="7" t="s">
        <v>21</v>
      </c>
      <c r="J2163" s="12"/>
      <c r="K2163" s="10"/>
      <c r="L2163" s="10"/>
      <c r="M2163" s="10"/>
      <c r="N2163" s="10"/>
      <c r="O2163" s="16" t="s">
        <v>236</v>
      </c>
      <c r="P2163" s="16" t="s">
        <v>344</v>
      </c>
      <c r="Q2163" s="10"/>
      <c r="R2163" s="10"/>
      <c r="S2163" s="10"/>
      <c r="T2163" s="10"/>
      <c r="U2163" s="10"/>
      <c r="V2163" s="10"/>
      <c r="W2163" s="10"/>
    </row>
    <row r="2164" ht="12.75" customHeight="1">
      <c r="A2164" s="9" t="s">
        <v>520</v>
      </c>
      <c r="B2164" s="7" t="s">
        <v>228</v>
      </c>
      <c r="C2164" s="7" t="s">
        <v>228</v>
      </c>
      <c r="D2164" s="7">
        <v>8.0</v>
      </c>
      <c r="E2164" s="8">
        <v>525.0</v>
      </c>
      <c r="F2164" s="7">
        <v>4.0</v>
      </c>
      <c r="G2164" s="14"/>
      <c r="H2164" s="12"/>
      <c r="I2164" s="7" t="s">
        <v>21</v>
      </c>
      <c r="J2164" s="12"/>
      <c r="K2164" s="10"/>
      <c r="L2164" s="10"/>
      <c r="M2164" s="10"/>
      <c r="N2164" s="10"/>
      <c r="O2164" s="16" t="s">
        <v>233</v>
      </c>
      <c r="P2164" s="16" t="s">
        <v>293</v>
      </c>
      <c r="Q2164" s="10"/>
      <c r="R2164" s="10"/>
      <c r="S2164" s="10"/>
      <c r="T2164" s="10"/>
      <c r="U2164" s="10"/>
      <c r="V2164" s="10"/>
      <c r="W2164" s="10"/>
    </row>
    <row r="2165" ht="12.75" customHeight="1">
      <c r="A2165" s="9" t="s">
        <v>259</v>
      </c>
      <c r="B2165" s="7" t="s">
        <v>228</v>
      </c>
      <c r="C2165" s="7" t="s">
        <v>228</v>
      </c>
      <c r="D2165" s="7">
        <v>8.0</v>
      </c>
      <c r="E2165" s="8">
        <v>53.0</v>
      </c>
      <c r="F2165" s="7">
        <v>4.0</v>
      </c>
      <c r="G2165" s="14"/>
      <c r="H2165" s="12"/>
      <c r="I2165" s="7" t="s">
        <v>21</v>
      </c>
      <c r="J2165" s="12"/>
      <c r="K2165" s="10"/>
      <c r="L2165" s="10"/>
      <c r="M2165" s="10"/>
      <c r="N2165" s="10"/>
      <c r="O2165" s="16" t="s">
        <v>375</v>
      </c>
      <c r="P2165" s="16" t="s">
        <v>419</v>
      </c>
      <c r="Q2165" s="10"/>
      <c r="R2165" s="10"/>
      <c r="S2165" s="10"/>
      <c r="T2165" s="10"/>
      <c r="U2165" s="10"/>
      <c r="V2165" s="10"/>
      <c r="W2165" s="10"/>
    </row>
    <row r="2166" ht="12.75" customHeight="1">
      <c r="A2166" s="9" t="s">
        <v>259</v>
      </c>
      <c r="B2166" s="7" t="s">
        <v>228</v>
      </c>
      <c r="C2166" s="7" t="s">
        <v>228</v>
      </c>
      <c r="D2166" s="7">
        <v>8.0</v>
      </c>
      <c r="E2166" s="8">
        <v>53.0</v>
      </c>
      <c r="F2166" s="7">
        <v>4.0</v>
      </c>
      <c r="G2166" s="14"/>
      <c r="H2166" s="12"/>
      <c r="I2166" s="7" t="s">
        <v>21</v>
      </c>
      <c r="J2166" s="12"/>
      <c r="K2166" s="10"/>
      <c r="L2166" s="10"/>
      <c r="M2166" s="10"/>
      <c r="N2166" s="10"/>
      <c r="O2166" s="16" t="s">
        <v>452</v>
      </c>
      <c r="P2166" s="16" t="s">
        <v>293</v>
      </c>
      <c r="Q2166" s="10"/>
      <c r="R2166" s="10"/>
      <c r="S2166" s="10"/>
      <c r="T2166" s="10"/>
      <c r="U2166" s="10"/>
      <c r="V2166" s="10"/>
      <c r="W2166" s="10"/>
    </row>
    <row r="2167" ht="12.75" customHeight="1">
      <c r="A2167" s="9" t="s">
        <v>413</v>
      </c>
      <c r="B2167" s="7" t="s">
        <v>228</v>
      </c>
      <c r="C2167" s="7" t="s">
        <v>228</v>
      </c>
      <c r="D2167" s="7">
        <v>8.0</v>
      </c>
      <c r="E2167" s="8">
        <v>53.0</v>
      </c>
      <c r="F2167" s="7">
        <v>4.0</v>
      </c>
      <c r="G2167" s="14"/>
      <c r="H2167" s="12"/>
      <c r="I2167" s="7" t="s">
        <v>21</v>
      </c>
      <c r="J2167" s="12"/>
      <c r="K2167" s="10"/>
      <c r="L2167" s="10"/>
      <c r="M2167" s="10"/>
      <c r="N2167" s="10"/>
      <c r="O2167" s="16" t="s">
        <v>233</v>
      </c>
      <c r="P2167" s="16" t="s">
        <v>366</v>
      </c>
      <c r="Q2167" s="10"/>
      <c r="R2167" s="10"/>
      <c r="S2167" s="10"/>
      <c r="T2167" s="10"/>
      <c r="U2167" s="10"/>
      <c r="V2167" s="10"/>
      <c r="W2167" s="10"/>
    </row>
    <row r="2168" ht="12.75" customHeight="1">
      <c r="A2168" s="9" t="s">
        <v>283</v>
      </c>
      <c r="B2168" s="7" t="s">
        <v>228</v>
      </c>
      <c r="C2168" s="7" t="s">
        <v>228</v>
      </c>
      <c r="D2168" s="7">
        <v>8.0</v>
      </c>
      <c r="E2168" s="8">
        <v>535.0</v>
      </c>
      <c r="F2168" s="7">
        <v>41.0</v>
      </c>
      <c r="G2168" s="14"/>
      <c r="H2168" s="12"/>
      <c r="I2168" s="7" t="s">
        <v>21</v>
      </c>
      <c r="J2168" s="12"/>
      <c r="K2168" s="10"/>
      <c r="L2168" s="10"/>
      <c r="M2168" s="10"/>
      <c r="N2168" s="10"/>
      <c r="O2168" s="16" t="s">
        <v>233</v>
      </c>
      <c r="P2168" s="16" t="s">
        <v>412</v>
      </c>
      <c r="Q2168" s="10"/>
      <c r="R2168" s="10"/>
      <c r="S2168" s="10"/>
      <c r="T2168" s="10"/>
      <c r="U2168" s="10"/>
      <c r="V2168" s="10"/>
      <c r="W2168" s="10"/>
    </row>
    <row r="2169" ht="12.75" customHeight="1">
      <c r="A2169" s="9" t="s">
        <v>290</v>
      </c>
      <c r="B2169" s="7" t="s">
        <v>228</v>
      </c>
      <c r="C2169" s="7" t="s">
        <v>228</v>
      </c>
      <c r="D2169" s="7">
        <v>8.0</v>
      </c>
      <c r="E2169" s="8">
        <v>54.0</v>
      </c>
      <c r="F2169" s="7">
        <v>41.0</v>
      </c>
      <c r="G2169" s="14"/>
      <c r="H2169" s="12"/>
      <c r="I2169" s="7" t="s">
        <v>21</v>
      </c>
      <c r="J2169" s="12"/>
      <c r="K2169" s="10"/>
      <c r="L2169" s="10"/>
      <c r="M2169" s="10"/>
      <c r="N2169" s="10"/>
      <c r="O2169" s="16" t="s">
        <v>431</v>
      </c>
      <c r="P2169" s="16" t="s">
        <v>277</v>
      </c>
      <c r="Q2169" s="10"/>
      <c r="R2169" s="10"/>
      <c r="S2169" s="10"/>
      <c r="T2169" s="10"/>
      <c r="U2169" s="10"/>
      <c r="V2169" s="10"/>
      <c r="W2169" s="10"/>
    </row>
    <row r="2170" ht="12.75" customHeight="1">
      <c r="A2170" s="9" t="s">
        <v>507</v>
      </c>
      <c r="B2170" s="7" t="s">
        <v>228</v>
      </c>
      <c r="C2170" s="7" t="s">
        <v>228</v>
      </c>
      <c r="D2170" s="7">
        <v>8.0</v>
      </c>
      <c r="E2170" s="8">
        <v>55.0</v>
      </c>
      <c r="F2170" s="7">
        <v>42.0</v>
      </c>
      <c r="G2170" s="14"/>
      <c r="H2170" s="12"/>
      <c r="I2170" s="7" t="s">
        <v>21</v>
      </c>
      <c r="J2170" s="12"/>
      <c r="K2170" s="10"/>
      <c r="L2170" s="10"/>
      <c r="M2170" s="10"/>
      <c r="N2170" s="10"/>
      <c r="O2170" s="16" t="s">
        <v>503</v>
      </c>
      <c r="P2170" s="16" t="s">
        <v>504</v>
      </c>
      <c r="Q2170" s="10"/>
      <c r="R2170" s="10"/>
      <c r="S2170" s="10"/>
      <c r="T2170" s="10"/>
      <c r="U2170" s="10"/>
      <c r="V2170" s="10"/>
      <c r="W2170" s="10"/>
    </row>
    <row r="2171" ht="12.75" customHeight="1">
      <c r="A2171" s="9" t="s">
        <v>520</v>
      </c>
      <c r="B2171" s="7" t="s">
        <v>228</v>
      </c>
      <c r="C2171" s="7" t="s">
        <v>228</v>
      </c>
      <c r="D2171" s="7">
        <v>8.0</v>
      </c>
      <c r="E2171" s="8">
        <v>55.0</v>
      </c>
      <c r="F2171" s="7">
        <v>42.0</v>
      </c>
      <c r="G2171" s="14"/>
      <c r="H2171" s="12"/>
      <c r="I2171" s="7" t="s">
        <v>21</v>
      </c>
      <c r="J2171" s="12"/>
      <c r="K2171" s="10"/>
      <c r="L2171" s="10"/>
      <c r="M2171" s="10"/>
      <c r="N2171" s="10"/>
      <c r="O2171" s="16" t="s">
        <v>636</v>
      </c>
      <c r="P2171" s="16" t="s">
        <v>344</v>
      </c>
      <c r="Q2171" s="10"/>
      <c r="R2171" s="10"/>
      <c r="S2171" s="10"/>
      <c r="T2171" s="10"/>
      <c r="U2171" s="10"/>
      <c r="V2171" s="10"/>
      <c r="W2171" s="10"/>
    </row>
    <row r="2172" ht="12.75" customHeight="1">
      <c r="A2172" s="9" t="s">
        <v>259</v>
      </c>
      <c r="B2172" s="7" t="s">
        <v>228</v>
      </c>
      <c r="C2172" s="7" t="s">
        <v>228</v>
      </c>
      <c r="D2172" s="7">
        <v>8.0</v>
      </c>
      <c r="E2172" s="8">
        <v>55.0</v>
      </c>
      <c r="F2172" s="7">
        <v>42.0</v>
      </c>
      <c r="G2172" s="14"/>
      <c r="H2172" s="12"/>
      <c r="I2172" s="7" t="s">
        <v>21</v>
      </c>
      <c r="J2172" s="12"/>
      <c r="K2172" s="10"/>
      <c r="L2172" s="10"/>
      <c r="M2172" s="10"/>
      <c r="N2172" s="10"/>
      <c r="O2172" s="16" t="s">
        <v>481</v>
      </c>
      <c r="P2172" s="16" t="s">
        <v>460</v>
      </c>
      <c r="Q2172" s="10"/>
      <c r="R2172" s="10"/>
      <c r="S2172" s="10"/>
      <c r="T2172" s="10"/>
      <c r="U2172" s="10"/>
      <c r="V2172" s="10"/>
      <c r="W2172" s="10"/>
    </row>
    <row r="2173" ht="12.75" customHeight="1">
      <c r="A2173" s="9" t="s">
        <v>386</v>
      </c>
      <c r="B2173" s="7" t="s">
        <v>228</v>
      </c>
      <c r="C2173" s="7" t="s">
        <v>228</v>
      </c>
      <c r="D2173" s="7">
        <v>8.0</v>
      </c>
      <c r="E2173" s="8">
        <v>55.0</v>
      </c>
      <c r="F2173" s="7">
        <v>42.0</v>
      </c>
      <c r="G2173" s="14"/>
      <c r="H2173" s="12"/>
      <c r="I2173" s="7" t="s">
        <v>21</v>
      </c>
      <c r="J2173" s="12"/>
      <c r="K2173" s="10"/>
      <c r="L2173" s="10"/>
      <c r="M2173" s="10"/>
      <c r="N2173" s="10"/>
      <c r="O2173" s="16" t="s">
        <v>637</v>
      </c>
      <c r="P2173" s="16" t="s">
        <v>311</v>
      </c>
      <c r="Q2173" s="10"/>
      <c r="R2173" s="10"/>
      <c r="S2173" s="10"/>
      <c r="T2173" s="10"/>
      <c r="U2173" s="10"/>
      <c r="V2173" s="10"/>
      <c r="W2173" s="10"/>
    </row>
    <row r="2174" ht="12.75" customHeight="1">
      <c r="A2174" s="9" t="s">
        <v>370</v>
      </c>
      <c r="B2174" s="7" t="s">
        <v>228</v>
      </c>
      <c r="C2174" s="7" t="s">
        <v>228</v>
      </c>
      <c r="D2174" s="7">
        <v>8.0</v>
      </c>
      <c r="E2174" s="8">
        <v>55.0</v>
      </c>
      <c r="F2174" s="7">
        <v>4.0</v>
      </c>
      <c r="G2174" s="14"/>
      <c r="H2174" s="12"/>
      <c r="I2174" s="7" t="s">
        <v>21</v>
      </c>
      <c r="J2174" s="12"/>
      <c r="K2174" s="10"/>
      <c r="L2174" s="10"/>
      <c r="M2174" s="10"/>
      <c r="N2174" s="10"/>
      <c r="O2174" s="16" t="s">
        <v>513</v>
      </c>
      <c r="P2174" s="16" t="s">
        <v>273</v>
      </c>
      <c r="Q2174" s="10"/>
      <c r="R2174" s="10"/>
      <c r="S2174" s="10"/>
      <c r="T2174" s="10"/>
      <c r="U2174" s="10"/>
      <c r="V2174" s="10"/>
      <c r="W2174" s="10"/>
    </row>
    <row r="2175" ht="12.75" customHeight="1">
      <c r="A2175" s="9" t="s">
        <v>364</v>
      </c>
      <c r="B2175" s="7" t="s">
        <v>228</v>
      </c>
      <c r="C2175" s="7" t="s">
        <v>228</v>
      </c>
      <c r="D2175" s="7">
        <v>8.0</v>
      </c>
      <c r="E2175" s="8">
        <v>55.0</v>
      </c>
      <c r="F2175" s="7">
        <v>44.0</v>
      </c>
      <c r="G2175" s="14"/>
      <c r="H2175" s="12"/>
      <c r="I2175" s="7" t="s">
        <v>21</v>
      </c>
      <c r="J2175" s="12"/>
      <c r="K2175" s="10"/>
      <c r="L2175" s="7"/>
      <c r="M2175" s="7"/>
      <c r="N2175" s="10"/>
      <c r="O2175" s="16" t="s">
        <v>304</v>
      </c>
      <c r="P2175" s="16" t="s">
        <v>508</v>
      </c>
      <c r="Q2175" s="10"/>
      <c r="R2175" s="10"/>
      <c r="S2175" s="10"/>
      <c r="T2175" s="10"/>
      <c r="U2175" s="10"/>
      <c r="V2175" s="10"/>
      <c r="W2175" s="10"/>
    </row>
    <row r="2176" ht="12.75" customHeight="1">
      <c r="A2176" s="9" t="s">
        <v>571</v>
      </c>
      <c r="B2176" s="7" t="s">
        <v>228</v>
      </c>
      <c r="C2176" s="7" t="s">
        <v>228</v>
      </c>
      <c r="D2176" s="7">
        <v>8.0</v>
      </c>
      <c r="E2176" s="8">
        <v>55.0</v>
      </c>
      <c r="F2176" s="7">
        <v>4.0</v>
      </c>
      <c r="G2176" s="14"/>
      <c r="H2176" s="12"/>
      <c r="I2176" s="7" t="s">
        <v>21</v>
      </c>
      <c r="J2176" s="12"/>
      <c r="K2176" s="10"/>
      <c r="L2176" s="10"/>
      <c r="M2176" s="10"/>
      <c r="N2176" s="10"/>
      <c r="O2176" s="16" t="s">
        <v>621</v>
      </c>
      <c r="P2176" s="16" t="s">
        <v>568</v>
      </c>
      <c r="Q2176" s="10"/>
      <c r="R2176" s="10"/>
      <c r="S2176" s="10"/>
      <c r="T2176" s="10"/>
      <c r="U2176" s="10"/>
      <c r="V2176" s="10"/>
      <c r="W2176" s="10"/>
    </row>
    <row r="2177" ht="12.75" customHeight="1">
      <c r="A2177" s="9" t="s">
        <v>403</v>
      </c>
      <c r="B2177" s="7" t="s">
        <v>228</v>
      </c>
      <c r="C2177" s="7" t="s">
        <v>228</v>
      </c>
      <c r="D2177" s="7">
        <v>8.0</v>
      </c>
      <c r="E2177" s="8">
        <v>56.0</v>
      </c>
      <c r="F2177" s="7">
        <v>4.0</v>
      </c>
      <c r="G2177" s="14"/>
      <c r="H2177" s="12"/>
      <c r="I2177" s="7" t="s">
        <v>21</v>
      </c>
      <c r="J2177" s="12"/>
      <c r="K2177" s="10"/>
      <c r="L2177" s="10"/>
      <c r="M2177" s="10"/>
      <c r="N2177" s="10"/>
      <c r="O2177" s="16" t="s">
        <v>409</v>
      </c>
      <c r="P2177" s="16" t="s">
        <v>604</v>
      </c>
      <c r="Q2177" s="10"/>
      <c r="R2177" s="10"/>
      <c r="S2177" s="10"/>
      <c r="T2177" s="10"/>
      <c r="U2177" s="10"/>
      <c r="V2177" s="10"/>
      <c r="W2177" s="10"/>
    </row>
    <row r="2178" ht="12.75" customHeight="1">
      <c r="A2178" s="9" t="s">
        <v>286</v>
      </c>
      <c r="B2178" s="7" t="s">
        <v>228</v>
      </c>
      <c r="C2178" s="7" t="s">
        <v>228</v>
      </c>
      <c r="D2178" s="7">
        <v>8.0</v>
      </c>
      <c r="E2178" s="8">
        <v>56.0</v>
      </c>
      <c r="F2178" s="7">
        <v>43.0</v>
      </c>
      <c r="G2178" s="14"/>
      <c r="H2178" s="12"/>
      <c r="I2178" s="7" t="s">
        <v>21</v>
      </c>
      <c r="J2178" s="12"/>
      <c r="K2178" s="10"/>
      <c r="L2178" s="10"/>
      <c r="M2178" s="10"/>
      <c r="N2178" s="10"/>
      <c r="O2178" s="16" t="s">
        <v>638</v>
      </c>
      <c r="P2178" s="16" t="s">
        <v>344</v>
      </c>
      <c r="Q2178" s="10"/>
      <c r="R2178" s="10"/>
      <c r="S2178" s="10"/>
      <c r="T2178" s="10"/>
      <c r="U2178" s="10"/>
      <c r="V2178" s="10"/>
      <c r="W2178" s="10"/>
    </row>
    <row r="2179" ht="12.75" customHeight="1">
      <c r="A2179" s="9" t="s">
        <v>329</v>
      </c>
      <c r="B2179" s="7" t="s">
        <v>228</v>
      </c>
      <c r="C2179" s="7" t="s">
        <v>228</v>
      </c>
      <c r="D2179" s="7">
        <v>8.0</v>
      </c>
      <c r="E2179" s="8">
        <v>56.0</v>
      </c>
      <c r="F2179" s="7">
        <v>38.0</v>
      </c>
      <c r="G2179" s="14"/>
      <c r="H2179" s="12"/>
      <c r="I2179" s="7" t="s">
        <v>21</v>
      </c>
      <c r="J2179" s="12"/>
      <c r="K2179" s="10"/>
      <c r="L2179" s="10"/>
      <c r="M2179" s="10"/>
      <c r="N2179" s="10"/>
      <c r="O2179" s="16" t="s">
        <v>418</v>
      </c>
      <c r="P2179" s="16" t="s">
        <v>402</v>
      </c>
      <c r="Q2179" s="10"/>
      <c r="R2179" s="10"/>
      <c r="S2179" s="10"/>
      <c r="T2179" s="10"/>
      <c r="U2179" s="10"/>
      <c r="V2179" s="10"/>
      <c r="W2179" s="10"/>
    </row>
    <row r="2180" ht="12.75" customHeight="1">
      <c r="A2180" s="9" t="s">
        <v>253</v>
      </c>
      <c r="B2180" s="7" t="s">
        <v>228</v>
      </c>
      <c r="C2180" s="7" t="s">
        <v>228</v>
      </c>
      <c r="D2180" s="7">
        <v>8.0</v>
      </c>
      <c r="E2180" s="8">
        <v>57.0</v>
      </c>
      <c r="F2180" s="7">
        <v>42.0</v>
      </c>
      <c r="G2180" s="14"/>
      <c r="H2180" s="12"/>
      <c r="I2180" s="7" t="s">
        <v>21</v>
      </c>
      <c r="J2180" s="12"/>
      <c r="K2180" s="10"/>
      <c r="L2180" s="10"/>
      <c r="M2180" s="10"/>
      <c r="N2180" s="10"/>
      <c r="O2180" s="16" t="s">
        <v>301</v>
      </c>
      <c r="P2180" s="16" t="s">
        <v>439</v>
      </c>
      <c r="Q2180" s="10"/>
      <c r="R2180" s="10"/>
      <c r="S2180" s="10"/>
      <c r="T2180" s="10"/>
      <c r="U2180" s="10"/>
      <c r="V2180" s="10"/>
      <c r="W2180" s="10"/>
    </row>
    <row r="2181" ht="12.75" customHeight="1">
      <c r="A2181" s="9" t="s">
        <v>299</v>
      </c>
      <c r="B2181" s="7" t="s">
        <v>228</v>
      </c>
      <c r="C2181" s="7" t="s">
        <v>228</v>
      </c>
      <c r="D2181" s="7">
        <v>8.0</v>
      </c>
      <c r="E2181" s="8">
        <v>57.0</v>
      </c>
      <c r="F2181" s="7">
        <v>39.0</v>
      </c>
      <c r="G2181" s="14"/>
      <c r="H2181" s="12"/>
      <c r="I2181" s="7" t="s">
        <v>21</v>
      </c>
      <c r="J2181" s="12"/>
      <c r="K2181" s="10"/>
      <c r="L2181" s="10"/>
      <c r="M2181" s="10"/>
      <c r="N2181" s="10"/>
      <c r="O2181" s="16" t="s">
        <v>348</v>
      </c>
      <c r="P2181" s="16" t="s">
        <v>470</v>
      </c>
      <c r="Q2181" s="10"/>
      <c r="R2181" s="10"/>
      <c r="S2181" s="10"/>
      <c r="T2181" s="10"/>
      <c r="U2181" s="10"/>
      <c r="V2181" s="10"/>
      <c r="W2181" s="10"/>
    </row>
    <row r="2182" ht="12.75" customHeight="1">
      <c r="A2182" s="9" t="s">
        <v>571</v>
      </c>
      <c r="B2182" s="7" t="s">
        <v>228</v>
      </c>
      <c r="C2182" s="7" t="s">
        <v>228</v>
      </c>
      <c r="D2182" s="7">
        <v>8.0</v>
      </c>
      <c r="E2182" s="8">
        <v>57.0</v>
      </c>
      <c r="F2182" s="7">
        <v>42.0</v>
      </c>
      <c r="G2182" s="14"/>
      <c r="H2182" s="12"/>
      <c r="I2182" s="7" t="s">
        <v>21</v>
      </c>
      <c r="J2182" s="12"/>
      <c r="K2182" s="10"/>
      <c r="L2182" s="10"/>
      <c r="M2182" s="10"/>
      <c r="N2182" s="10"/>
      <c r="O2182" s="16" t="s">
        <v>233</v>
      </c>
      <c r="P2182" s="16" t="s">
        <v>366</v>
      </c>
      <c r="Q2182" s="10"/>
      <c r="R2182" s="10"/>
      <c r="S2182" s="10"/>
      <c r="T2182" s="10"/>
      <c r="U2182" s="10"/>
      <c r="V2182" s="10"/>
      <c r="W2182" s="10"/>
    </row>
    <row r="2183" ht="12.75" customHeight="1">
      <c r="A2183" s="9" t="s">
        <v>319</v>
      </c>
      <c r="B2183" s="7" t="s">
        <v>228</v>
      </c>
      <c r="C2183" s="7" t="s">
        <v>228</v>
      </c>
      <c r="D2183" s="7">
        <v>8.0</v>
      </c>
      <c r="E2183" s="8">
        <v>575.0</v>
      </c>
      <c r="F2183" s="7">
        <v>43.0</v>
      </c>
      <c r="G2183" s="14"/>
      <c r="H2183" s="12"/>
      <c r="I2183" s="7" t="s">
        <v>21</v>
      </c>
      <c r="J2183" s="12"/>
      <c r="K2183" s="10"/>
      <c r="L2183" s="10"/>
      <c r="M2183" s="10"/>
      <c r="N2183" s="10"/>
      <c r="O2183" s="16" t="s">
        <v>373</v>
      </c>
      <c r="P2183" s="16" t="s">
        <v>374</v>
      </c>
      <c r="Q2183" s="10"/>
      <c r="R2183" s="10"/>
      <c r="S2183" s="10"/>
      <c r="T2183" s="10"/>
      <c r="U2183" s="10"/>
      <c r="V2183" s="10"/>
      <c r="W2183" s="10"/>
    </row>
    <row r="2184" ht="12.75" customHeight="1">
      <c r="A2184" s="9" t="s">
        <v>253</v>
      </c>
      <c r="B2184" s="7" t="s">
        <v>228</v>
      </c>
      <c r="C2184" s="7" t="s">
        <v>228</v>
      </c>
      <c r="D2184" s="7">
        <v>8.0</v>
      </c>
      <c r="E2184" s="8">
        <v>575.0</v>
      </c>
      <c r="F2184" s="7">
        <v>42.0</v>
      </c>
      <c r="G2184" s="14"/>
      <c r="H2184" s="12"/>
      <c r="I2184" s="7" t="s">
        <v>21</v>
      </c>
      <c r="J2184" s="12"/>
      <c r="K2184" s="10"/>
      <c r="L2184" s="10"/>
      <c r="M2184" s="10"/>
      <c r="N2184" s="10"/>
      <c r="O2184" s="16" t="s">
        <v>375</v>
      </c>
      <c r="P2184" s="16" t="s">
        <v>462</v>
      </c>
      <c r="Q2184" s="10"/>
      <c r="R2184" s="10"/>
      <c r="S2184" s="10"/>
      <c r="T2184" s="10"/>
      <c r="U2184" s="10"/>
      <c r="V2184" s="10"/>
      <c r="W2184" s="10"/>
    </row>
    <row r="2185" ht="12.75" customHeight="1">
      <c r="A2185" s="9" t="s">
        <v>259</v>
      </c>
      <c r="B2185" s="7" t="s">
        <v>228</v>
      </c>
      <c r="C2185" s="7" t="s">
        <v>228</v>
      </c>
      <c r="D2185" s="7">
        <v>8.0</v>
      </c>
      <c r="E2185" s="8">
        <v>58.0</v>
      </c>
      <c r="F2185" s="7">
        <v>44.0</v>
      </c>
      <c r="G2185" s="14"/>
      <c r="H2185" s="12"/>
      <c r="I2185" s="7" t="s">
        <v>21</v>
      </c>
      <c r="J2185" s="12"/>
      <c r="K2185" s="10"/>
      <c r="L2185" s="10"/>
      <c r="M2185" s="10"/>
      <c r="N2185" s="10"/>
      <c r="O2185" s="16" t="s">
        <v>233</v>
      </c>
      <c r="P2185" s="16" t="s">
        <v>366</v>
      </c>
      <c r="Q2185" s="10"/>
      <c r="R2185" s="10"/>
      <c r="S2185" s="10"/>
      <c r="T2185" s="10"/>
      <c r="U2185" s="10"/>
      <c r="V2185" s="10"/>
      <c r="W2185" s="10"/>
    </row>
    <row r="2186" ht="12.75" customHeight="1">
      <c r="A2186" s="9" t="s">
        <v>326</v>
      </c>
      <c r="B2186" s="7" t="s">
        <v>228</v>
      </c>
      <c r="C2186" s="7" t="s">
        <v>228</v>
      </c>
      <c r="D2186" s="7">
        <v>8.0</v>
      </c>
      <c r="E2186" s="8">
        <v>585.0</v>
      </c>
      <c r="F2186" s="7">
        <v>43.0</v>
      </c>
      <c r="G2186" s="14"/>
      <c r="H2186" s="12"/>
      <c r="I2186" s="7" t="s">
        <v>21</v>
      </c>
      <c r="J2186" s="12"/>
      <c r="K2186" s="10"/>
      <c r="L2186" s="10"/>
      <c r="M2186" s="10"/>
      <c r="N2186" s="10"/>
      <c r="O2186" s="16" t="s">
        <v>427</v>
      </c>
      <c r="P2186" s="16" t="s">
        <v>485</v>
      </c>
      <c r="Q2186" s="10"/>
      <c r="R2186" s="10"/>
      <c r="S2186" s="10"/>
      <c r="T2186" s="10"/>
      <c r="U2186" s="10"/>
      <c r="V2186" s="10"/>
      <c r="W2186" s="10"/>
    </row>
    <row r="2187" ht="12.75" customHeight="1">
      <c r="A2187" s="9" t="s">
        <v>326</v>
      </c>
      <c r="B2187" s="7" t="s">
        <v>228</v>
      </c>
      <c r="C2187" s="7" t="s">
        <v>228</v>
      </c>
      <c r="D2187" s="7">
        <v>8.0</v>
      </c>
      <c r="E2187" s="8">
        <v>585.0</v>
      </c>
      <c r="F2187" s="7">
        <v>42.0</v>
      </c>
      <c r="G2187" s="14"/>
      <c r="H2187" s="12"/>
      <c r="I2187" s="7" t="s">
        <v>21</v>
      </c>
      <c r="J2187" s="12"/>
      <c r="K2187" s="10"/>
      <c r="L2187" s="10"/>
      <c r="M2187" s="10"/>
      <c r="N2187" s="10"/>
      <c r="O2187" s="16" t="s">
        <v>279</v>
      </c>
      <c r="P2187" s="16" t="s">
        <v>439</v>
      </c>
      <c r="Q2187" s="10"/>
      <c r="R2187" s="10"/>
      <c r="S2187" s="10"/>
      <c r="T2187" s="10"/>
      <c r="U2187" s="10"/>
      <c r="V2187" s="10"/>
      <c r="W2187" s="10"/>
    </row>
    <row r="2188" ht="12.75" customHeight="1">
      <c r="A2188" s="9" t="s">
        <v>573</v>
      </c>
      <c r="B2188" s="7" t="s">
        <v>228</v>
      </c>
      <c r="C2188" s="7" t="s">
        <v>228</v>
      </c>
      <c r="D2188" s="7">
        <v>8.0</v>
      </c>
      <c r="E2188" s="8">
        <v>59.0</v>
      </c>
      <c r="F2188" s="7">
        <v>42.0</v>
      </c>
      <c r="G2188" s="14"/>
      <c r="H2188" s="12"/>
      <c r="I2188" s="7" t="s">
        <v>21</v>
      </c>
      <c r="J2188" s="12"/>
      <c r="K2188" s="10"/>
      <c r="L2188" s="10"/>
      <c r="M2188" s="10"/>
      <c r="N2188" s="10"/>
      <c r="O2188" s="16" t="s">
        <v>239</v>
      </c>
      <c r="P2188" s="16" t="s">
        <v>277</v>
      </c>
      <c r="Q2188" s="10"/>
      <c r="R2188" s="10"/>
      <c r="S2188" s="10"/>
      <c r="T2188" s="10"/>
      <c r="U2188" s="10"/>
      <c r="V2188" s="10"/>
      <c r="W2188" s="10"/>
    </row>
    <row r="2189" ht="12.75" customHeight="1">
      <c r="A2189" s="9" t="s">
        <v>310</v>
      </c>
      <c r="B2189" s="7" t="s">
        <v>228</v>
      </c>
      <c r="C2189" s="7" t="s">
        <v>228</v>
      </c>
      <c r="D2189" s="7">
        <v>8.0</v>
      </c>
      <c r="E2189" s="8">
        <v>59.0</v>
      </c>
      <c r="F2189" s="7">
        <v>42.0</v>
      </c>
      <c r="G2189" s="14"/>
      <c r="H2189" s="12"/>
      <c r="I2189" s="7" t="s">
        <v>21</v>
      </c>
      <c r="J2189" s="12"/>
      <c r="K2189" s="10"/>
      <c r="L2189" s="10"/>
      <c r="M2189" s="10"/>
      <c r="N2189" s="10"/>
      <c r="O2189" s="16" t="s">
        <v>639</v>
      </c>
      <c r="P2189" s="16" t="s">
        <v>250</v>
      </c>
      <c r="Q2189" s="10"/>
      <c r="R2189" s="10"/>
      <c r="S2189" s="10"/>
      <c r="T2189" s="10"/>
      <c r="U2189" s="10"/>
      <c r="V2189" s="10"/>
      <c r="W2189" s="10"/>
    </row>
    <row r="2190" ht="12.75" customHeight="1">
      <c r="A2190" s="9" t="s">
        <v>312</v>
      </c>
      <c r="B2190" s="7" t="s">
        <v>228</v>
      </c>
      <c r="C2190" s="7" t="s">
        <v>228</v>
      </c>
      <c r="D2190" s="7">
        <v>8.0</v>
      </c>
      <c r="E2190" s="8">
        <v>59.0</v>
      </c>
      <c r="F2190" s="7">
        <v>4.0</v>
      </c>
      <c r="G2190" s="14"/>
      <c r="H2190" s="12"/>
      <c r="I2190" s="7" t="s">
        <v>21</v>
      </c>
      <c r="J2190" s="12"/>
      <c r="K2190" s="10"/>
      <c r="L2190" s="10"/>
      <c r="M2190" s="10"/>
      <c r="N2190" s="10"/>
      <c r="O2190" s="16" t="s">
        <v>377</v>
      </c>
      <c r="P2190" s="16" t="s">
        <v>231</v>
      </c>
      <c r="Q2190" s="10"/>
      <c r="R2190" s="10"/>
      <c r="S2190" s="10"/>
      <c r="T2190" s="10"/>
      <c r="U2190" s="10"/>
      <c r="V2190" s="10"/>
      <c r="W2190" s="10"/>
    </row>
    <row r="2191" ht="12.75" customHeight="1">
      <c r="A2191" s="9" t="s">
        <v>241</v>
      </c>
      <c r="B2191" s="7" t="s">
        <v>228</v>
      </c>
      <c r="C2191" s="7" t="s">
        <v>228</v>
      </c>
      <c r="D2191" s="7">
        <v>8.0</v>
      </c>
      <c r="E2191" s="8">
        <v>59.0</v>
      </c>
      <c r="F2191" s="7">
        <v>43.0</v>
      </c>
      <c r="G2191" s="14"/>
      <c r="H2191" s="12"/>
      <c r="I2191" s="7" t="s">
        <v>21</v>
      </c>
      <c r="J2191" s="12"/>
      <c r="K2191" s="10"/>
      <c r="L2191" s="10"/>
      <c r="M2191" s="10"/>
      <c r="N2191" s="10"/>
      <c r="O2191" s="16" t="s">
        <v>427</v>
      </c>
      <c r="P2191" s="16" t="s">
        <v>640</v>
      </c>
      <c r="Q2191" s="10"/>
      <c r="R2191" s="10"/>
      <c r="S2191" s="10"/>
      <c r="T2191" s="10"/>
      <c r="U2191" s="10"/>
      <c r="V2191" s="10"/>
      <c r="W2191" s="10"/>
    </row>
    <row r="2192" ht="12.75" customHeight="1">
      <c r="A2192" s="9" t="s">
        <v>584</v>
      </c>
      <c r="B2192" s="7" t="s">
        <v>228</v>
      </c>
      <c r="C2192" s="7" t="s">
        <v>228</v>
      </c>
      <c r="D2192" s="7">
        <v>8.0</v>
      </c>
      <c r="E2192" s="8">
        <v>6.0</v>
      </c>
      <c r="F2192" s="7">
        <v>44.0</v>
      </c>
      <c r="G2192" s="14"/>
      <c r="H2192" s="12"/>
      <c r="I2192" s="7" t="s">
        <v>21</v>
      </c>
      <c r="J2192" s="12"/>
      <c r="K2192" s="10"/>
      <c r="L2192" s="10"/>
      <c r="M2192" s="10"/>
      <c r="N2192" s="10"/>
      <c r="O2192" s="16" t="s">
        <v>233</v>
      </c>
      <c r="P2192" s="16" t="s">
        <v>366</v>
      </c>
      <c r="Q2192" s="10"/>
      <c r="R2192" s="10"/>
      <c r="S2192" s="10"/>
      <c r="T2192" s="10"/>
      <c r="U2192" s="10"/>
      <c r="V2192" s="10"/>
      <c r="W2192" s="10"/>
    </row>
    <row r="2193" ht="12.75" customHeight="1">
      <c r="A2193" s="9" t="s">
        <v>310</v>
      </c>
      <c r="B2193" s="7" t="s">
        <v>228</v>
      </c>
      <c r="C2193" s="7" t="s">
        <v>228</v>
      </c>
      <c r="D2193" s="7">
        <v>8.0</v>
      </c>
      <c r="E2193" s="8">
        <v>6.0</v>
      </c>
      <c r="F2193" s="7">
        <v>44.0</v>
      </c>
      <c r="G2193" s="14"/>
      <c r="H2193" s="12"/>
      <c r="I2193" s="7" t="s">
        <v>21</v>
      </c>
      <c r="J2193" s="12"/>
      <c r="K2193" s="10"/>
      <c r="L2193" s="10"/>
      <c r="M2193" s="10"/>
      <c r="N2193" s="10"/>
      <c r="O2193" s="16" t="s">
        <v>492</v>
      </c>
      <c r="P2193" s="16" t="s">
        <v>493</v>
      </c>
      <c r="Q2193" s="10"/>
      <c r="R2193" s="10"/>
      <c r="S2193" s="10"/>
      <c r="T2193" s="10"/>
      <c r="U2193" s="10"/>
      <c r="V2193" s="10"/>
      <c r="W2193" s="10"/>
    </row>
    <row r="2194" ht="12.75" customHeight="1">
      <c r="A2194" s="9" t="s">
        <v>403</v>
      </c>
      <c r="B2194" s="7" t="s">
        <v>228</v>
      </c>
      <c r="C2194" s="7" t="s">
        <v>228</v>
      </c>
      <c r="D2194" s="7">
        <v>8.0</v>
      </c>
      <c r="E2194" s="8">
        <v>6.0</v>
      </c>
      <c r="F2194" s="7">
        <v>42.0</v>
      </c>
      <c r="G2194" s="14"/>
      <c r="H2194" s="12"/>
      <c r="I2194" s="7" t="s">
        <v>21</v>
      </c>
      <c r="J2194" s="12"/>
      <c r="K2194" s="10"/>
      <c r="L2194" s="10"/>
      <c r="M2194" s="10"/>
      <c r="N2194" s="10"/>
      <c r="O2194" s="16" t="s">
        <v>348</v>
      </c>
      <c r="P2194" s="16" t="s">
        <v>237</v>
      </c>
      <c r="Q2194" s="10"/>
      <c r="R2194" s="10"/>
      <c r="S2194" s="10"/>
      <c r="T2194" s="10"/>
      <c r="U2194" s="10"/>
      <c r="V2194" s="10"/>
      <c r="W2194" s="10"/>
    </row>
    <row r="2195" ht="12.75" customHeight="1">
      <c r="A2195" s="9" t="s">
        <v>345</v>
      </c>
      <c r="B2195" s="7" t="s">
        <v>228</v>
      </c>
      <c r="C2195" s="7" t="s">
        <v>228</v>
      </c>
      <c r="D2195" s="7">
        <v>8.0</v>
      </c>
      <c r="E2195" s="8">
        <v>6.0</v>
      </c>
      <c r="F2195" s="7">
        <v>43.0</v>
      </c>
      <c r="G2195" s="14"/>
      <c r="H2195" s="12"/>
      <c r="I2195" s="7" t="s">
        <v>21</v>
      </c>
      <c r="J2195" s="12"/>
      <c r="K2195" s="10"/>
      <c r="L2195" s="10"/>
      <c r="M2195" s="10"/>
      <c r="N2195" s="10"/>
      <c r="O2195" s="16" t="s">
        <v>230</v>
      </c>
      <c r="P2195" s="16" t="s">
        <v>483</v>
      </c>
      <c r="Q2195" s="10"/>
      <c r="R2195" s="10"/>
      <c r="S2195" s="10"/>
      <c r="T2195" s="10"/>
      <c r="U2195" s="10"/>
      <c r="V2195" s="10"/>
      <c r="W2195" s="10"/>
    </row>
    <row r="2196" ht="12.75" customHeight="1">
      <c r="A2196" s="9" t="s">
        <v>397</v>
      </c>
      <c r="B2196" s="7" t="s">
        <v>228</v>
      </c>
      <c r="C2196" s="7" t="s">
        <v>228</v>
      </c>
      <c r="D2196" s="7">
        <v>8.0</v>
      </c>
      <c r="E2196" s="8">
        <v>6.0</v>
      </c>
      <c r="F2196" s="7">
        <v>4.0</v>
      </c>
      <c r="G2196" s="14"/>
      <c r="H2196" s="12"/>
      <c r="I2196" s="7" t="s">
        <v>21</v>
      </c>
      <c r="J2196" s="12"/>
      <c r="K2196" s="10"/>
      <c r="L2196" s="10"/>
      <c r="M2196" s="10"/>
      <c r="N2196" s="10"/>
      <c r="O2196" s="16" t="s">
        <v>236</v>
      </c>
      <c r="P2196" s="16" t="s">
        <v>237</v>
      </c>
      <c r="Q2196" s="10"/>
      <c r="R2196" s="10"/>
      <c r="S2196" s="10"/>
      <c r="T2196" s="10"/>
      <c r="U2196" s="10"/>
      <c r="V2196" s="10"/>
      <c r="W2196" s="10"/>
    </row>
    <row r="2197" ht="12.75" customHeight="1">
      <c r="A2197" s="9" t="s">
        <v>397</v>
      </c>
      <c r="B2197" s="7" t="s">
        <v>228</v>
      </c>
      <c r="C2197" s="7" t="s">
        <v>228</v>
      </c>
      <c r="D2197" s="7">
        <v>8.0</v>
      </c>
      <c r="E2197" s="8">
        <v>6.0</v>
      </c>
      <c r="F2197" s="7">
        <v>43.0</v>
      </c>
      <c r="G2197" s="14"/>
      <c r="H2197" s="12"/>
      <c r="I2197" s="7" t="s">
        <v>21</v>
      </c>
      <c r="J2197" s="12"/>
      <c r="K2197" s="10"/>
      <c r="L2197" s="10"/>
      <c r="M2197" s="10"/>
      <c r="N2197" s="10"/>
      <c r="O2197" s="16" t="s">
        <v>452</v>
      </c>
      <c r="P2197" s="16" t="s">
        <v>293</v>
      </c>
      <c r="Q2197" s="10"/>
      <c r="R2197" s="10"/>
      <c r="S2197" s="10"/>
      <c r="T2197" s="10"/>
      <c r="U2197" s="10"/>
      <c r="V2197" s="10"/>
      <c r="W2197" s="10"/>
    </row>
    <row r="2198" ht="12.75" customHeight="1">
      <c r="A2198" s="9" t="s">
        <v>296</v>
      </c>
      <c r="B2198" s="7" t="s">
        <v>228</v>
      </c>
      <c r="C2198" s="7" t="s">
        <v>228</v>
      </c>
      <c r="D2198" s="7">
        <v>8.0</v>
      </c>
      <c r="E2198" s="8">
        <v>61.0</v>
      </c>
      <c r="F2198" s="7">
        <v>42.0</v>
      </c>
      <c r="G2198" s="14"/>
      <c r="H2198" s="12"/>
      <c r="I2198" s="7" t="s">
        <v>21</v>
      </c>
      <c r="J2198" s="12"/>
      <c r="K2198" s="10"/>
      <c r="L2198" s="10"/>
      <c r="M2198" s="10"/>
      <c r="N2198" s="10"/>
      <c r="O2198" s="16" t="s">
        <v>480</v>
      </c>
      <c r="P2198" s="16" t="s">
        <v>383</v>
      </c>
      <c r="Q2198" s="10"/>
      <c r="R2198" s="10"/>
      <c r="S2198" s="10"/>
      <c r="T2198" s="10"/>
      <c r="U2198" s="10"/>
      <c r="V2198" s="10"/>
      <c r="W2198" s="10"/>
    </row>
    <row r="2199" ht="12.75" customHeight="1">
      <c r="A2199" s="9" t="s">
        <v>310</v>
      </c>
      <c r="B2199" s="7" t="s">
        <v>228</v>
      </c>
      <c r="C2199" s="7" t="s">
        <v>228</v>
      </c>
      <c r="D2199" s="7">
        <v>8.0</v>
      </c>
      <c r="E2199" s="8">
        <v>62.0</v>
      </c>
      <c r="F2199" s="7">
        <v>43.0</v>
      </c>
      <c r="G2199" s="14"/>
      <c r="H2199" s="12"/>
      <c r="I2199" s="7" t="s">
        <v>21</v>
      </c>
      <c r="J2199" s="12"/>
      <c r="K2199" s="10"/>
      <c r="L2199" s="10"/>
      <c r="M2199" s="10"/>
      <c r="N2199" s="10"/>
      <c r="O2199" s="16" t="s">
        <v>641</v>
      </c>
      <c r="P2199" s="16" t="s">
        <v>642</v>
      </c>
      <c r="Q2199" s="10"/>
      <c r="R2199" s="10"/>
      <c r="S2199" s="10"/>
      <c r="T2199" s="10"/>
      <c r="U2199" s="10"/>
      <c r="V2199" s="10"/>
      <c r="W2199" s="10"/>
    </row>
    <row r="2200" ht="12.75" customHeight="1">
      <c r="A2200" s="9" t="s">
        <v>314</v>
      </c>
      <c r="B2200" s="7" t="s">
        <v>228</v>
      </c>
      <c r="C2200" s="7" t="s">
        <v>228</v>
      </c>
      <c r="D2200" s="7">
        <v>8.0</v>
      </c>
      <c r="E2200" s="8">
        <v>64.0</v>
      </c>
      <c r="F2200" s="7">
        <v>44.0</v>
      </c>
      <c r="G2200" s="14"/>
      <c r="H2200" s="12"/>
      <c r="I2200" s="7" t="s">
        <v>21</v>
      </c>
      <c r="J2200" s="12"/>
      <c r="K2200" s="10"/>
      <c r="L2200" s="10"/>
      <c r="M2200" s="10"/>
      <c r="N2200" s="10"/>
      <c r="O2200" s="16" t="s">
        <v>239</v>
      </c>
      <c r="P2200" s="16" t="s">
        <v>277</v>
      </c>
      <c r="Q2200" s="10"/>
      <c r="R2200" s="10"/>
      <c r="S2200" s="10"/>
      <c r="T2200" s="10"/>
      <c r="U2200" s="10"/>
      <c r="V2200" s="10"/>
      <c r="W2200" s="10"/>
    </row>
    <row r="2201" ht="12.75" customHeight="1">
      <c r="A2201" s="9" t="s">
        <v>571</v>
      </c>
      <c r="B2201" s="7" t="s">
        <v>228</v>
      </c>
      <c r="C2201" s="7" t="s">
        <v>228</v>
      </c>
      <c r="D2201" s="7">
        <v>81.0</v>
      </c>
      <c r="E2201" s="8">
        <v>51.0</v>
      </c>
      <c r="F2201" s="7">
        <v>4.0</v>
      </c>
      <c r="G2201" s="14"/>
      <c r="H2201" s="12"/>
      <c r="I2201" s="7" t="s">
        <v>21</v>
      </c>
      <c r="J2201" s="12"/>
      <c r="K2201" s="10"/>
      <c r="L2201" s="10"/>
      <c r="M2201" s="10"/>
      <c r="N2201" s="10"/>
      <c r="O2201" s="16" t="s">
        <v>375</v>
      </c>
      <c r="P2201" s="16" t="s">
        <v>462</v>
      </c>
      <c r="Q2201" s="10"/>
      <c r="R2201" s="10"/>
      <c r="S2201" s="10"/>
      <c r="T2201" s="10"/>
      <c r="U2201" s="10"/>
      <c r="V2201" s="10"/>
      <c r="W2201" s="10"/>
    </row>
    <row r="2202" ht="12.75" customHeight="1">
      <c r="A2202" s="9" t="s">
        <v>232</v>
      </c>
      <c r="B2202" s="7" t="s">
        <v>228</v>
      </c>
      <c r="C2202" s="7" t="s">
        <v>228</v>
      </c>
      <c r="D2202" s="7">
        <v>81.0</v>
      </c>
      <c r="E2202" s="8">
        <v>52.0</v>
      </c>
      <c r="F2202" s="7">
        <v>38.0</v>
      </c>
      <c r="G2202" s="14"/>
      <c r="H2202" s="12"/>
      <c r="I2202" s="7" t="s">
        <v>21</v>
      </c>
      <c r="J2202" s="12"/>
      <c r="K2202" s="10"/>
      <c r="L2202" s="10"/>
      <c r="M2202" s="10"/>
      <c r="N2202" s="10"/>
      <c r="O2202" s="16" t="s">
        <v>236</v>
      </c>
      <c r="P2202" s="16" t="s">
        <v>237</v>
      </c>
      <c r="Q2202" s="10"/>
      <c r="R2202" s="10"/>
      <c r="S2202" s="10"/>
      <c r="T2202" s="10"/>
      <c r="U2202" s="10"/>
      <c r="V2202" s="10"/>
      <c r="W2202" s="10"/>
    </row>
    <row r="2203" ht="12.75" customHeight="1">
      <c r="A2203" s="9" t="s">
        <v>458</v>
      </c>
      <c r="B2203" s="7" t="s">
        <v>228</v>
      </c>
      <c r="C2203" s="7" t="s">
        <v>228</v>
      </c>
      <c r="D2203" s="7">
        <v>81.0</v>
      </c>
      <c r="E2203" s="8">
        <v>53.0</v>
      </c>
      <c r="F2203" s="7">
        <v>4.0</v>
      </c>
      <c r="G2203" s="14"/>
      <c r="H2203" s="12"/>
      <c r="I2203" s="7" t="s">
        <v>21</v>
      </c>
      <c r="J2203" s="12"/>
      <c r="K2203" s="10"/>
      <c r="L2203" s="10"/>
      <c r="M2203" s="10"/>
      <c r="N2203" s="10"/>
      <c r="O2203" s="16" t="s">
        <v>236</v>
      </c>
      <c r="P2203" s="16" t="s">
        <v>277</v>
      </c>
      <c r="Q2203" s="10"/>
      <c r="R2203" s="10"/>
      <c r="S2203" s="10"/>
      <c r="T2203" s="10"/>
      <c r="U2203" s="10"/>
      <c r="V2203" s="10"/>
      <c r="W2203" s="10"/>
    </row>
    <row r="2204" ht="12.75" customHeight="1">
      <c r="A2204" s="9" t="s">
        <v>507</v>
      </c>
      <c r="B2204" s="7" t="s">
        <v>228</v>
      </c>
      <c r="C2204" s="7" t="s">
        <v>228</v>
      </c>
      <c r="D2204" s="7">
        <v>81.0</v>
      </c>
      <c r="E2204" s="8">
        <v>555.0</v>
      </c>
      <c r="F2204" s="7">
        <v>42.0</v>
      </c>
      <c r="G2204" s="14"/>
      <c r="H2204" s="12"/>
      <c r="I2204" s="7" t="s">
        <v>21</v>
      </c>
      <c r="J2204" s="12"/>
      <c r="K2204" s="10"/>
      <c r="L2204" s="10"/>
      <c r="M2204" s="10"/>
      <c r="N2204" s="10"/>
      <c r="O2204" s="16" t="s">
        <v>427</v>
      </c>
      <c r="P2204" s="16" t="s">
        <v>643</v>
      </c>
      <c r="Q2204" s="10"/>
      <c r="R2204" s="10"/>
      <c r="S2204" s="10"/>
      <c r="T2204" s="10"/>
      <c r="U2204" s="10"/>
      <c r="V2204" s="10"/>
      <c r="W2204" s="10"/>
    </row>
    <row r="2205" ht="12.75" customHeight="1">
      <c r="A2205" s="9" t="s">
        <v>525</v>
      </c>
      <c r="B2205" s="7" t="s">
        <v>228</v>
      </c>
      <c r="C2205" s="7" t="s">
        <v>228</v>
      </c>
      <c r="D2205" s="7">
        <v>81.0</v>
      </c>
      <c r="E2205" s="8">
        <v>56.0</v>
      </c>
      <c r="F2205" s="7">
        <v>41.0</v>
      </c>
      <c r="G2205" s="14"/>
      <c r="H2205" s="12"/>
      <c r="I2205" s="7" t="s">
        <v>21</v>
      </c>
      <c r="J2205" s="12"/>
      <c r="K2205" s="10"/>
      <c r="L2205" s="10"/>
      <c r="M2205" s="10"/>
      <c r="N2205" s="10"/>
      <c r="O2205" s="16" t="s">
        <v>272</v>
      </c>
      <c r="P2205" s="16" t="s">
        <v>586</v>
      </c>
      <c r="Q2205" s="10"/>
      <c r="R2205" s="10"/>
      <c r="S2205" s="10"/>
      <c r="T2205" s="10"/>
      <c r="U2205" s="10"/>
      <c r="V2205" s="10"/>
      <c r="W2205" s="10"/>
    </row>
    <row r="2206" ht="12.75" customHeight="1">
      <c r="A2206" s="9" t="s">
        <v>305</v>
      </c>
      <c r="B2206" s="7" t="s">
        <v>228</v>
      </c>
      <c r="C2206" s="7" t="s">
        <v>228</v>
      </c>
      <c r="D2206" s="7">
        <v>81.0</v>
      </c>
      <c r="E2206" s="8">
        <v>56.0</v>
      </c>
      <c r="F2206" s="7">
        <v>41.0</v>
      </c>
      <c r="G2206" s="14"/>
      <c r="H2206" s="12"/>
      <c r="I2206" s="7" t="s">
        <v>21</v>
      </c>
      <c r="J2206" s="12"/>
      <c r="K2206" s="10"/>
      <c r="L2206" s="10"/>
      <c r="M2206" s="10"/>
      <c r="N2206" s="10"/>
      <c r="O2206" s="16" t="s">
        <v>603</v>
      </c>
      <c r="P2206" s="16" t="s">
        <v>604</v>
      </c>
      <c r="Q2206" s="10"/>
      <c r="R2206" s="10"/>
      <c r="S2206" s="10"/>
      <c r="T2206" s="10"/>
      <c r="U2206" s="10"/>
      <c r="V2206" s="10"/>
      <c r="W2206" s="10"/>
    </row>
    <row r="2207" ht="12.75" customHeight="1">
      <c r="A2207" s="9" t="s">
        <v>278</v>
      </c>
      <c r="B2207" s="7" t="s">
        <v>228</v>
      </c>
      <c r="C2207" s="7" t="s">
        <v>228</v>
      </c>
      <c r="D2207" s="7">
        <v>81.0</v>
      </c>
      <c r="E2207" s="8">
        <v>56.0</v>
      </c>
      <c r="F2207" s="7">
        <v>43.0</v>
      </c>
      <c r="G2207" s="14"/>
      <c r="H2207" s="12"/>
      <c r="I2207" s="7" t="s">
        <v>21</v>
      </c>
      <c r="J2207" s="12"/>
      <c r="K2207" s="10"/>
      <c r="L2207" s="10"/>
      <c r="M2207" s="10"/>
      <c r="N2207" s="10"/>
      <c r="O2207" s="16" t="s">
        <v>536</v>
      </c>
      <c r="P2207" s="16" t="s">
        <v>644</v>
      </c>
      <c r="Q2207" s="10"/>
      <c r="R2207" s="10"/>
      <c r="S2207" s="10"/>
      <c r="T2207" s="10"/>
      <c r="U2207" s="10"/>
      <c r="V2207" s="10"/>
      <c r="W2207" s="10"/>
    </row>
    <row r="2208" ht="12.75" customHeight="1">
      <c r="A2208" s="9" t="s">
        <v>520</v>
      </c>
      <c r="B2208" s="7" t="s">
        <v>228</v>
      </c>
      <c r="C2208" s="7" t="s">
        <v>228</v>
      </c>
      <c r="D2208" s="7">
        <v>81.0</v>
      </c>
      <c r="E2208" s="8">
        <v>575.0</v>
      </c>
      <c r="F2208" s="7">
        <v>4.0</v>
      </c>
      <c r="G2208" s="14"/>
      <c r="H2208" s="12"/>
      <c r="I2208" s="7" t="s">
        <v>21</v>
      </c>
      <c r="J2208" s="12"/>
      <c r="K2208" s="10"/>
      <c r="L2208" s="10"/>
      <c r="M2208" s="10"/>
      <c r="N2208" s="10"/>
      <c r="O2208" s="16" t="s">
        <v>249</v>
      </c>
      <c r="P2208" s="16" t="s">
        <v>347</v>
      </c>
      <c r="Q2208" s="10"/>
      <c r="R2208" s="10"/>
      <c r="S2208" s="10"/>
      <c r="T2208" s="10"/>
      <c r="U2208" s="10"/>
      <c r="V2208" s="10"/>
      <c r="W2208" s="10"/>
    </row>
    <row r="2209" ht="12.75" customHeight="1">
      <c r="A2209" s="9" t="s">
        <v>319</v>
      </c>
      <c r="B2209" s="7" t="s">
        <v>228</v>
      </c>
      <c r="C2209" s="7" t="s">
        <v>228</v>
      </c>
      <c r="D2209" s="7">
        <v>81.0</v>
      </c>
      <c r="E2209" s="8">
        <v>575.0</v>
      </c>
      <c r="F2209" s="7">
        <v>43.0</v>
      </c>
      <c r="G2209" s="14"/>
      <c r="H2209" s="12"/>
      <c r="I2209" s="7" t="s">
        <v>21</v>
      </c>
      <c r="J2209" s="12"/>
      <c r="K2209" s="10"/>
      <c r="L2209" s="10"/>
      <c r="M2209" s="10"/>
      <c r="N2209" s="10"/>
      <c r="O2209" s="16" t="s">
        <v>233</v>
      </c>
      <c r="P2209" s="16" t="s">
        <v>231</v>
      </c>
      <c r="Q2209" s="10"/>
      <c r="R2209" s="10"/>
      <c r="S2209" s="10"/>
      <c r="T2209" s="10"/>
      <c r="U2209" s="10"/>
      <c r="V2209" s="10"/>
      <c r="W2209" s="10"/>
    </row>
    <row r="2210" ht="12.75" customHeight="1">
      <c r="A2210" s="9" t="s">
        <v>286</v>
      </c>
      <c r="B2210" s="7" t="s">
        <v>228</v>
      </c>
      <c r="C2210" s="7" t="s">
        <v>228</v>
      </c>
      <c r="D2210" s="7">
        <v>81.0</v>
      </c>
      <c r="E2210" s="8">
        <v>58.0</v>
      </c>
      <c r="F2210" s="7">
        <v>43.0</v>
      </c>
      <c r="G2210" s="14"/>
      <c r="H2210" s="12"/>
      <c r="I2210" s="7" t="s">
        <v>21</v>
      </c>
      <c r="J2210" s="12"/>
      <c r="K2210" s="10"/>
      <c r="L2210" s="10"/>
      <c r="M2210" s="10"/>
      <c r="N2210" s="10"/>
      <c r="O2210" s="16" t="s">
        <v>230</v>
      </c>
      <c r="P2210" s="16" t="s">
        <v>311</v>
      </c>
      <c r="Q2210" s="10"/>
      <c r="R2210" s="10"/>
      <c r="S2210" s="10"/>
      <c r="T2210" s="10"/>
      <c r="U2210" s="10"/>
      <c r="V2210" s="10"/>
      <c r="W2210" s="10"/>
    </row>
    <row r="2211" ht="12.75" customHeight="1">
      <c r="A2211" s="9" t="s">
        <v>645</v>
      </c>
      <c r="B2211" s="7" t="s">
        <v>228</v>
      </c>
      <c r="C2211" s="7" t="s">
        <v>228</v>
      </c>
      <c r="D2211" s="7">
        <v>81.0</v>
      </c>
      <c r="E2211" s="8">
        <v>59.0</v>
      </c>
      <c r="F2211" s="7">
        <v>42.0</v>
      </c>
      <c r="G2211" s="14"/>
      <c r="H2211" s="12"/>
      <c r="I2211" s="7" t="s">
        <v>21</v>
      </c>
      <c r="J2211" s="12"/>
      <c r="K2211" s="10"/>
      <c r="L2211" s="10"/>
      <c r="M2211" s="10"/>
      <c r="N2211" s="10"/>
      <c r="O2211" s="16" t="s">
        <v>467</v>
      </c>
      <c r="P2211" s="16" t="s">
        <v>468</v>
      </c>
      <c r="Q2211" s="10"/>
      <c r="R2211" s="10"/>
      <c r="S2211" s="10"/>
      <c r="T2211" s="10"/>
      <c r="U2211" s="10"/>
      <c r="V2211" s="10"/>
      <c r="W2211" s="10"/>
    </row>
    <row r="2212" ht="12.75" customHeight="1">
      <c r="A2212" s="9" t="s">
        <v>310</v>
      </c>
      <c r="B2212" s="7" t="s">
        <v>228</v>
      </c>
      <c r="C2212" s="7" t="s">
        <v>228</v>
      </c>
      <c r="D2212" s="7">
        <v>81.0</v>
      </c>
      <c r="E2212" s="8">
        <v>59.0</v>
      </c>
      <c r="F2212" s="7">
        <v>4.0</v>
      </c>
      <c r="G2212" s="14"/>
      <c r="H2212" s="12"/>
      <c r="I2212" s="7" t="s">
        <v>21</v>
      </c>
      <c r="J2212" s="12"/>
      <c r="K2212" s="10"/>
      <c r="L2212" s="10"/>
      <c r="M2212" s="10"/>
      <c r="N2212" s="10"/>
      <c r="O2212" s="16" t="s">
        <v>284</v>
      </c>
      <c r="P2212" s="16" t="s">
        <v>646</v>
      </c>
      <c r="Q2212" s="10"/>
      <c r="R2212" s="10"/>
      <c r="S2212" s="10"/>
      <c r="T2212" s="10"/>
      <c r="U2212" s="10"/>
      <c r="V2212" s="10"/>
      <c r="W2212" s="10"/>
    </row>
    <row r="2213" ht="12.75" customHeight="1">
      <c r="A2213" s="9" t="s">
        <v>305</v>
      </c>
      <c r="B2213" s="7" t="s">
        <v>228</v>
      </c>
      <c r="C2213" s="7" t="s">
        <v>228</v>
      </c>
      <c r="D2213" s="7">
        <v>81.0</v>
      </c>
      <c r="E2213" s="8">
        <v>6.0</v>
      </c>
      <c r="F2213" s="7">
        <v>44.0</v>
      </c>
      <c r="G2213" s="14"/>
      <c r="H2213" s="12"/>
      <c r="I2213" s="7" t="s">
        <v>21</v>
      </c>
      <c r="J2213" s="12"/>
      <c r="K2213" s="10"/>
      <c r="L2213" s="10"/>
      <c r="M2213" s="10"/>
      <c r="N2213" s="10"/>
      <c r="O2213" s="16" t="s">
        <v>492</v>
      </c>
      <c r="P2213" s="16" t="s">
        <v>493</v>
      </c>
      <c r="Q2213" s="10"/>
      <c r="R2213" s="10"/>
      <c r="S2213" s="10"/>
      <c r="T2213" s="10"/>
      <c r="U2213" s="10"/>
      <c r="V2213" s="10"/>
      <c r="W2213" s="10"/>
    </row>
    <row r="2214" ht="12.75" customHeight="1">
      <c r="A2214" s="9" t="s">
        <v>286</v>
      </c>
      <c r="B2214" s="7" t="s">
        <v>228</v>
      </c>
      <c r="C2214" s="7" t="s">
        <v>228</v>
      </c>
      <c r="D2214" s="7">
        <v>81.0</v>
      </c>
      <c r="E2214" s="8">
        <v>6.0</v>
      </c>
      <c r="F2214" s="7">
        <v>42.0</v>
      </c>
      <c r="G2214" s="14"/>
      <c r="H2214" s="12"/>
      <c r="I2214" s="7" t="s">
        <v>21</v>
      </c>
      <c r="J2214" s="12"/>
      <c r="K2214" s="10"/>
      <c r="L2214" s="10"/>
      <c r="M2214" s="10"/>
      <c r="N2214" s="10"/>
      <c r="O2214" s="16" t="s">
        <v>443</v>
      </c>
      <c r="P2214" s="16" t="s">
        <v>647</v>
      </c>
      <c r="Q2214" s="10"/>
      <c r="R2214" s="10"/>
      <c r="S2214" s="10"/>
      <c r="T2214" s="10"/>
      <c r="U2214" s="10"/>
      <c r="V2214" s="10"/>
      <c r="W2214" s="10"/>
    </row>
    <row r="2215" ht="12.75" customHeight="1">
      <c r="A2215" s="9" t="s">
        <v>331</v>
      </c>
      <c r="B2215" s="7" t="s">
        <v>228</v>
      </c>
      <c r="C2215" s="7" t="s">
        <v>228</v>
      </c>
      <c r="D2215" s="7">
        <v>81.0</v>
      </c>
      <c r="E2215" s="8">
        <v>6.0</v>
      </c>
      <c r="F2215" s="7">
        <v>43.0</v>
      </c>
      <c r="G2215" s="14"/>
      <c r="H2215" s="12"/>
      <c r="I2215" s="7" t="s">
        <v>21</v>
      </c>
      <c r="J2215" s="12"/>
      <c r="K2215" s="10"/>
      <c r="L2215" s="10"/>
      <c r="M2215" s="10"/>
      <c r="N2215" s="10"/>
      <c r="O2215" s="16" t="s">
        <v>236</v>
      </c>
      <c r="P2215" s="16" t="s">
        <v>495</v>
      </c>
      <c r="Q2215" s="10"/>
      <c r="R2215" s="10"/>
      <c r="S2215" s="10"/>
      <c r="T2215" s="10"/>
      <c r="U2215" s="10"/>
      <c r="V2215" s="10"/>
      <c r="W2215" s="10"/>
    </row>
    <row r="2216" ht="12.75" customHeight="1">
      <c r="A2216" s="9" t="s">
        <v>413</v>
      </c>
      <c r="B2216" s="7" t="s">
        <v>228</v>
      </c>
      <c r="C2216" s="7" t="s">
        <v>228</v>
      </c>
      <c r="D2216" s="7">
        <v>81.0</v>
      </c>
      <c r="E2216" s="8">
        <v>6.0</v>
      </c>
      <c r="F2216" s="7">
        <v>4.0</v>
      </c>
      <c r="G2216" s="14"/>
      <c r="H2216" s="12"/>
      <c r="I2216" s="7" t="s">
        <v>21</v>
      </c>
      <c r="J2216" s="12"/>
      <c r="K2216" s="10"/>
      <c r="L2216" s="10"/>
      <c r="M2216" s="10"/>
      <c r="N2216" s="10"/>
      <c r="O2216" s="16" t="s">
        <v>301</v>
      </c>
      <c r="P2216" s="16" t="s">
        <v>439</v>
      </c>
      <c r="Q2216" s="10"/>
      <c r="R2216" s="10"/>
      <c r="S2216" s="10"/>
      <c r="T2216" s="10"/>
      <c r="U2216" s="10"/>
      <c r="V2216" s="10"/>
      <c r="W2216" s="10"/>
    </row>
    <row r="2217" ht="12.75" customHeight="1">
      <c r="A2217" s="9" t="s">
        <v>335</v>
      </c>
      <c r="B2217" s="7" t="s">
        <v>228</v>
      </c>
      <c r="C2217" s="7" t="s">
        <v>228</v>
      </c>
      <c r="D2217" s="7">
        <v>81.0</v>
      </c>
      <c r="E2217" s="8">
        <v>6.0</v>
      </c>
      <c r="F2217" s="7">
        <v>42.0</v>
      </c>
      <c r="G2217" s="14"/>
      <c r="H2217" s="12"/>
      <c r="I2217" s="7" t="s">
        <v>21</v>
      </c>
      <c r="J2217" s="12"/>
      <c r="K2217" s="10"/>
      <c r="L2217" s="10"/>
      <c r="M2217" s="10"/>
      <c r="N2217" s="10"/>
      <c r="O2217" s="16" t="s">
        <v>481</v>
      </c>
      <c r="P2217" s="16" t="s">
        <v>378</v>
      </c>
      <c r="Q2217" s="10"/>
      <c r="R2217" s="10"/>
      <c r="S2217" s="10"/>
      <c r="T2217" s="10"/>
      <c r="U2217" s="10"/>
      <c r="V2217" s="10"/>
      <c r="W2217" s="10"/>
    </row>
    <row r="2218" ht="12.75" customHeight="1">
      <c r="A2218" s="9" t="s">
        <v>521</v>
      </c>
      <c r="B2218" s="7" t="s">
        <v>228</v>
      </c>
      <c r="C2218" s="7" t="s">
        <v>228</v>
      </c>
      <c r="D2218" s="7">
        <v>81.0</v>
      </c>
      <c r="E2218" s="8">
        <v>62.0</v>
      </c>
      <c r="F2218" s="7">
        <v>42.0</v>
      </c>
      <c r="G2218" s="14"/>
      <c r="H2218" s="12"/>
      <c r="I2218" s="7" t="s">
        <v>21</v>
      </c>
      <c r="J2218" s="12"/>
      <c r="K2218" s="10"/>
      <c r="L2218" s="10"/>
      <c r="M2218" s="10"/>
      <c r="N2218" s="10"/>
      <c r="O2218" s="16" t="s">
        <v>236</v>
      </c>
      <c r="P2218" s="16" t="s">
        <v>495</v>
      </c>
      <c r="Q2218" s="10"/>
      <c r="R2218" s="10"/>
      <c r="S2218" s="10"/>
      <c r="T2218" s="10"/>
      <c r="U2218" s="10"/>
      <c r="V2218" s="10"/>
      <c r="W2218" s="10"/>
    </row>
    <row r="2219" ht="12.75" customHeight="1">
      <c r="A2219" s="9" t="s">
        <v>520</v>
      </c>
      <c r="B2219" s="7" t="s">
        <v>228</v>
      </c>
      <c r="C2219" s="7" t="s">
        <v>228</v>
      </c>
      <c r="D2219" s="7">
        <v>81.0</v>
      </c>
      <c r="E2219" s="8">
        <v>62.0</v>
      </c>
      <c r="F2219" s="7">
        <v>44.0</v>
      </c>
      <c r="G2219" s="14"/>
      <c r="H2219" s="10"/>
      <c r="I2219" s="7" t="s">
        <v>21</v>
      </c>
      <c r="J2219" s="12"/>
      <c r="K2219" s="10"/>
      <c r="L2219" s="10"/>
      <c r="M2219" s="10"/>
      <c r="N2219" s="10"/>
      <c r="O2219" s="16" t="s">
        <v>480</v>
      </c>
      <c r="P2219" s="16" t="s">
        <v>383</v>
      </c>
      <c r="Q2219" s="10"/>
      <c r="R2219" s="10"/>
      <c r="S2219" s="10"/>
      <c r="T2219" s="10"/>
      <c r="U2219" s="10"/>
      <c r="V2219" s="10"/>
      <c r="W2219" s="10"/>
    </row>
    <row r="2220" ht="12.75" customHeight="1">
      <c r="A2220" s="9" t="s">
        <v>312</v>
      </c>
      <c r="B2220" s="7" t="s">
        <v>228</v>
      </c>
      <c r="C2220" s="7" t="s">
        <v>228</v>
      </c>
      <c r="D2220" s="7">
        <v>81.0</v>
      </c>
      <c r="E2220" s="8">
        <v>62.0</v>
      </c>
      <c r="F2220" s="7">
        <v>46.0</v>
      </c>
      <c r="G2220" s="14"/>
      <c r="H2220" s="12"/>
      <c r="I2220" s="7" t="s">
        <v>21</v>
      </c>
      <c r="J2220" s="12"/>
      <c r="K2220" s="10"/>
      <c r="L2220" s="10"/>
      <c r="M2220" s="10"/>
      <c r="N2220" s="10"/>
      <c r="O2220" s="16" t="s">
        <v>626</v>
      </c>
      <c r="P2220" s="16" t="s">
        <v>616</v>
      </c>
      <c r="Q2220" s="10"/>
      <c r="R2220" s="10"/>
      <c r="S2220" s="10"/>
      <c r="T2220" s="10"/>
      <c r="U2220" s="10"/>
      <c r="V2220" s="10"/>
      <c r="W2220" s="10"/>
    </row>
    <row r="2221" ht="12.75" customHeight="1">
      <c r="A2221" s="9" t="s">
        <v>397</v>
      </c>
      <c r="B2221" s="7" t="s">
        <v>228</v>
      </c>
      <c r="C2221" s="7" t="s">
        <v>228</v>
      </c>
      <c r="D2221" s="7">
        <v>81.0</v>
      </c>
      <c r="E2221" s="8">
        <v>62.0</v>
      </c>
      <c r="F2221" s="7">
        <v>42.0</v>
      </c>
      <c r="G2221" s="14"/>
      <c r="H2221" s="12"/>
      <c r="I2221" s="7" t="s">
        <v>21</v>
      </c>
      <c r="J2221" s="12"/>
      <c r="K2221" s="10"/>
      <c r="L2221" s="10"/>
      <c r="M2221" s="10"/>
      <c r="N2221" s="10"/>
      <c r="O2221" s="16" t="s">
        <v>236</v>
      </c>
      <c r="P2221" s="16" t="s">
        <v>323</v>
      </c>
      <c r="Q2221" s="10"/>
      <c r="R2221" s="10"/>
      <c r="S2221" s="10"/>
      <c r="T2221" s="10"/>
      <c r="U2221" s="10"/>
      <c r="V2221" s="10"/>
      <c r="W2221" s="10"/>
    </row>
    <row r="2222" ht="12.75" customHeight="1">
      <c r="A2222" s="9" t="s">
        <v>403</v>
      </c>
      <c r="B2222" s="7" t="s">
        <v>228</v>
      </c>
      <c r="C2222" s="7" t="s">
        <v>228</v>
      </c>
      <c r="D2222" s="7">
        <v>81.0</v>
      </c>
      <c r="E2222" s="8">
        <v>68.0</v>
      </c>
      <c r="F2222" s="7">
        <v>44.0</v>
      </c>
      <c r="G2222" s="14"/>
      <c r="H2222" s="12"/>
      <c r="I2222" s="7" t="s">
        <v>21</v>
      </c>
      <c r="J2222" s="12"/>
      <c r="K2222" s="10"/>
      <c r="L2222" s="10"/>
      <c r="M2222" s="10"/>
      <c r="N2222" s="10"/>
      <c r="O2222" s="16" t="s">
        <v>353</v>
      </c>
      <c r="P2222" s="16" t="s">
        <v>534</v>
      </c>
      <c r="Q2222" s="10"/>
      <c r="R2222" s="10"/>
      <c r="S2222" s="10"/>
      <c r="T2222" s="10"/>
      <c r="U2222" s="10"/>
      <c r="V2222" s="10"/>
      <c r="W2222" s="10"/>
    </row>
    <row r="2223" ht="12.75" customHeight="1">
      <c r="A2223" s="9" t="s">
        <v>278</v>
      </c>
      <c r="B2223" s="7" t="s">
        <v>228</v>
      </c>
      <c r="C2223" s="7" t="s">
        <v>228</v>
      </c>
      <c r="D2223" s="7">
        <v>82.0</v>
      </c>
      <c r="E2223" s="8">
        <v>56.0</v>
      </c>
      <c r="F2223" s="7">
        <v>42.0</v>
      </c>
      <c r="G2223" s="14"/>
      <c r="H2223" s="10"/>
      <c r="I2223" s="7" t="s">
        <v>21</v>
      </c>
      <c r="J2223" s="12"/>
      <c r="K2223" s="10"/>
      <c r="L2223" s="10"/>
      <c r="M2223" s="10"/>
      <c r="N2223" s="10"/>
      <c r="O2223" s="16" t="s">
        <v>455</v>
      </c>
      <c r="P2223" s="16" t="s">
        <v>456</v>
      </c>
      <c r="Q2223" s="10"/>
      <c r="R2223" s="10"/>
      <c r="S2223" s="10"/>
      <c r="T2223" s="10"/>
      <c r="U2223" s="10"/>
      <c r="V2223" s="10"/>
      <c r="W2223" s="10"/>
    </row>
    <row r="2224" ht="12.75" customHeight="1">
      <c r="A2224" s="9" t="s">
        <v>326</v>
      </c>
      <c r="B2224" s="7" t="s">
        <v>228</v>
      </c>
      <c r="C2224" s="7" t="s">
        <v>228</v>
      </c>
      <c r="D2224" s="7">
        <v>82.0</v>
      </c>
      <c r="E2224" s="8">
        <v>56.0</v>
      </c>
      <c r="F2224" s="7">
        <v>42.0</v>
      </c>
      <c r="G2224" s="14"/>
      <c r="H2224" s="12"/>
      <c r="I2224" s="7" t="s">
        <v>21</v>
      </c>
      <c r="J2224" s="12"/>
      <c r="K2224" s="10"/>
      <c r="L2224" s="10"/>
      <c r="M2224" s="10"/>
      <c r="N2224" s="10"/>
      <c r="O2224" s="16" t="s">
        <v>480</v>
      </c>
      <c r="P2224" s="16" t="s">
        <v>383</v>
      </c>
      <c r="Q2224" s="10"/>
      <c r="R2224" s="10"/>
      <c r="S2224" s="10"/>
      <c r="T2224" s="10"/>
      <c r="U2224" s="10"/>
      <c r="V2224" s="10"/>
      <c r="W2224" s="10"/>
    </row>
    <row r="2225" ht="12.75" customHeight="1">
      <c r="A2225" s="9" t="s">
        <v>259</v>
      </c>
      <c r="B2225" s="7" t="s">
        <v>228</v>
      </c>
      <c r="C2225" s="7" t="s">
        <v>228</v>
      </c>
      <c r="D2225" s="7">
        <v>82.0</v>
      </c>
      <c r="E2225" s="8">
        <v>57.0</v>
      </c>
      <c r="F2225" s="7">
        <v>42.0</v>
      </c>
      <c r="G2225" s="14"/>
      <c r="H2225" s="12"/>
      <c r="I2225" s="7" t="s">
        <v>21</v>
      </c>
      <c r="J2225" s="12"/>
      <c r="K2225" s="10"/>
      <c r="L2225" s="10"/>
      <c r="M2225" s="10"/>
      <c r="N2225" s="10"/>
      <c r="O2225" s="16" t="s">
        <v>239</v>
      </c>
      <c r="P2225" s="16" t="s">
        <v>277</v>
      </c>
      <c r="Q2225" s="10"/>
      <c r="R2225" s="10"/>
      <c r="S2225" s="10"/>
      <c r="T2225" s="10"/>
      <c r="U2225" s="10"/>
      <c r="V2225" s="10"/>
      <c r="W2225" s="10"/>
    </row>
    <row r="2226" ht="12.75" customHeight="1">
      <c r="A2226" s="9" t="s">
        <v>571</v>
      </c>
      <c r="B2226" s="7" t="s">
        <v>228</v>
      </c>
      <c r="C2226" s="7" t="s">
        <v>228</v>
      </c>
      <c r="D2226" s="7">
        <v>82.0</v>
      </c>
      <c r="E2226" s="8">
        <v>58.0</v>
      </c>
      <c r="F2226" s="7">
        <v>41.0</v>
      </c>
      <c r="G2226" s="14"/>
      <c r="H2226" s="12"/>
      <c r="I2226" s="7" t="s">
        <v>21</v>
      </c>
      <c r="J2226" s="12"/>
      <c r="K2226" s="10"/>
      <c r="L2226" s="10"/>
      <c r="M2226" s="10"/>
      <c r="N2226" s="10"/>
      <c r="O2226" s="16" t="s">
        <v>648</v>
      </c>
      <c r="P2226" s="16" t="s">
        <v>277</v>
      </c>
      <c r="Q2226" s="10"/>
      <c r="R2226" s="10"/>
      <c r="S2226" s="10"/>
      <c r="T2226" s="10"/>
      <c r="U2226" s="10"/>
      <c r="V2226" s="10"/>
      <c r="W2226" s="10"/>
    </row>
    <row r="2227" ht="12.75" customHeight="1">
      <c r="A2227" s="9" t="s">
        <v>259</v>
      </c>
      <c r="B2227" s="7" t="s">
        <v>228</v>
      </c>
      <c r="C2227" s="7" t="s">
        <v>228</v>
      </c>
      <c r="D2227" s="7">
        <v>82.0</v>
      </c>
      <c r="E2227" s="8">
        <v>6.0</v>
      </c>
      <c r="F2227" s="7">
        <v>4.0</v>
      </c>
      <c r="G2227" s="14"/>
      <c r="H2227" s="12"/>
      <c r="I2227" s="7" t="s">
        <v>21</v>
      </c>
      <c r="J2227" s="12"/>
      <c r="K2227" s="10"/>
      <c r="L2227" s="10"/>
      <c r="M2227" s="10"/>
      <c r="N2227" s="10"/>
      <c r="O2227" s="16" t="s">
        <v>254</v>
      </c>
      <c r="P2227" s="16" t="s">
        <v>451</v>
      </c>
      <c r="Q2227" s="10"/>
      <c r="R2227" s="10"/>
      <c r="S2227" s="10"/>
      <c r="T2227" s="10"/>
      <c r="U2227" s="10"/>
      <c r="V2227" s="10"/>
      <c r="W2227" s="10"/>
    </row>
    <row r="2228" ht="12.75" customHeight="1">
      <c r="A2228" s="9" t="s">
        <v>238</v>
      </c>
      <c r="B2228" s="7" t="s">
        <v>228</v>
      </c>
      <c r="C2228" s="7" t="s">
        <v>228</v>
      </c>
      <c r="D2228" s="7">
        <v>82.0</v>
      </c>
      <c r="E2228" s="8">
        <v>61.0</v>
      </c>
      <c r="F2228" s="7">
        <v>4.0</v>
      </c>
      <c r="G2228" s="14"/>
      <c r="H2228" s="12"/>
      <c r="I2228" s="7" t="s">
        <v>21</v>
      </c>
      <c r="J2228" s="12"/>
      <c r="K2228" s="10"/>
      <c r="L2228" s="10"/>
      <c r="M2228" s="10"/>
      <c r="N2228" s="10"/>
      <c r="O2228" s="16" t="s">
        <v>481</v>
      </c>
      <c r="P2228" s="16" t="s">
        <v>277</v>
      </c>
      <c r="Q2228" s="10"/>
      <c r="R2228" s="10"/>
      <c r="S2228" s="10"/>
      <c r="T2228" s="10"/>
      <c r="U2228" s="10"/>
      <c r="V2228" s="10"/>
      <c r="W2228" s="10"/>
    </row>
    <row r="2229" ht="12.75" customHeight="1">
      <c r="A2229" s="9" t="s">
        <v>296</v>
      </c>
      <c r="B2229" s="7" t="s">
        <v>228</v>
      </c>
      <c r="C2229" s="7" t="s">
        <v>228</v>
      </c>
      <c r="D2229" s="7">
        <v>82.0</v>
      </c>
      <c r="E2229" s="8">
        <v>61.0</v>
      </c>
      <c r="F2229" s="7">
        <v>42.0</v>
      </c>
      <c r="G2229" s="14"/>
      <c r="H2229" s="12"/>
      <c r="I2229" s="7" t="s">
        <v>21</v>
      </c>
      <c r="J2229" s="12"/>
      <c r="K2229" s="10"/>
      <c r="L2229" s="10"/>
      <c r="M2229" s="10"/>
      <c r="N2229" s="10"/>
      <c r="O2229" s="16" t="s">
        <v>649</v>
      </c>
      <c r="P2229" s="16" t="s">
        <v>650</v>
      </c>
      <c r="Q2229" s="10"/>
      <c r="R2229" s="10"/>
      <c r="S2229" s="10"/>
      <c r="T2229" s="10"/>
      <c r="U2229" s="10"/>
      <c r="V2229" s="10"/>
      <c r="W2229" s="10"/>
    </row>
    <row r="2230" ht="12.75" customHeight="1">
      <c r="A2230" s="9" t="s">
        <v>397</v>
      </c>
      <c r="B2230" s="7" t="s">
        <v>228</v>
      </c>
      <c r="C2230" s="7" t="s">
        <v>228</v>
      </c>
      <c r="D2230" s="7">
        <v>82.0</v>
      </c>
      <c r="E2230" s="8">
        <v>61.0</v>
      </c>
      <c r="F2230" s="7">
        <v>4.0</v>
      </c>
      <c r="G2230" s="14"/>
      <c r="H2230" s="12"/>
      <c r="I2230" s="7" t="s">
        <v>21</v>
      </c>
      <c r="J2230" s="12"/>
      <c r="K2230" s="10"/>
      <c r="L2230" s="10"/>
      <c r="M2230" s="10"/>
      <c r="N2230" s="10"/>
      <c r="O2230" s="16" t="s">
        <v>639</v>
      </c>
      <c r="P2230" s="16" t="s">
        <v>357</v>
      </c>
      <c r="Q2230" s="10"/>
      <c r="R2230" s="10"/>
      <c r="S2230" s="10"/>
      <c r="T2230" s="10"/>
      <c r="U2230" s="10"/>
      <c r="V2230" s="10"/>
      <c r="W2230" s="10"/>
    </row>
    <row r="2231" ht="12.75" customHeight="1">
      <c r="A2231" s="9" t="s">
        <v>296</v>
      </c>
      <c r="B2231" s="7" t="s">
        <v>228</v>
      </c>
      <c r="C2231" s="7" t="s">
        <v>228</v>
      </c>
      <c r="D2231" s="7">
        <v>82.0</v>
      </c>
      <c r="E2231" s="8">
        <v>63.0</v>
      </c>
      <c r="F2231" s="7">
        <v>42.0</v>
      </c>
      <c r="G2231" s="14"/>
      <c r="H2231" s="12"/>
      <c r="I2231" s="7" t="s">
        <v>21</v>
      </c>
      <c r="J2231" s="12"/>
      <c r="K2231" s="10"/>
      <c r="L2231" s="10"/>
      <c r="M2231" s="10"/>
      <c r="N2231" s="10"/>
      <c r="O2231" s="16" t="s">
        <v>581</v>
      </c>
      <c r="P2231" s="16" t="s">
        <v>582</v>
      </c>
      <c r="Q2231" s="10"/>
      <c r="R2231" s="10"/>
      <c r="S2231" s="10"/>
      <c r="T2231" s="10"/>
      <c r="U2231" s="10"/>
      <c r="V2231" s="10"/>
      <c r="W2231" s="10"/>
    </row>
    <row r="2232" ht="12.75" customHeight="1">
      <c r="A2232" s="9" t="s">
        <v>278</v>
      </c>
      <c r="B2232" s="7" t="s">
        <v>228</v>
      </c>
      <c r="C2232" s="7" t="s">
        <v>228</v>
      </c>
      <c r="D2232" s="7">
        <v>82.0</v>
      </c>
      <c r="E2232" s="8">
        <v>64.0</v>
      </c>
      <c r="F2232" s="7">
        <v>44.0</v>
      </c>
      <c r="G2232" s="14"/>
      <c r="H2232" s="12"/>
      <c r="I2232" s="7" t="s">
        <v>21</v>
      </c>
      <c r="J2232" s="12"/>
      <c r="K2232" s="10"/>
      <c r="L2232" s="10"/>
      <c r="M2232" s="10"/>
      <c r="N2232" s="10"/>
      <c r="O2232" s="16" t="s">
        <v>452</v>
      </c>
      <c r="P2232" s="16" t="s">
        <v>311</v>
      </c>
      <c r="Q2232" s="10"/>
      <c r="R2232" s="10"/>
      <c r="S2232" s="10"/>
      <c r="T2232" s="10"/>
      <c r="U2232" s="10"/>
      <c r="V2232" s="10"/>
      <c r="W2232" s="10"/>
    </row>
    <row r="2233" ht="12.75" customHeight="1">
      <c r="A2233" s="9" t="s">
        <v>290</v>
      </c>
      <c r="B2233" s="7" t="s">
        <v>228</v>
      </c>
      <c r="C2233" s="7" t="s">
        <v>228</v>
      </c>
      <c r="D2233" s="7">
        <v>82.0</v>
      </c>
      <c r="E2233" s="8">
        <v>64.0</v>
      </c>
      <c r="F2233" s="7">
        <v>42.0</v>
      </c>
      <c r="G2233" s="14"/>
      <c r="H2233" s="12"/>
      <c r="I2233" s="7" t="s">
        <v>21</v>
      </c>
      <c r="J2233" s="12"/>
      <c r="K2233" s="10"/>
      <c r="L2233" s="10"/>
      <c r="M2233" s="10"/>
      <c r="N2233" s="10"/>
      <c r="O2233" s="16" t="s">
        <v>363</v>
      </c>
      <c r="P2233" s="16" t="s">
        <v>651</v>
      </c>
      <c r="Q2233" s="10"/>
      <c r="R2233" s="10"/>
      <c r="S2233" s="10"/>
      <c r="T2233" s="10"/>
      <c r="U2233" s="10"/>
      <c r="V2233" s="10"/>
      <c r="W2233" s="10"/>
    </row>
    <row r="2234" ht="12.75" customHeight="1">
      <c r="A2234" s="9" t="s">
        <v>370</v>
      </c>
      <c r="B2234" s="7" t="s">
        <v>228</v>
      </c>
      <c r="C2234" s="7" t="s">
        <v>228</v>
      </c>
      <c r="D2234" s="7">
        <v>82.0</v>
      </c>
      <c r="E2234" s="8">
        <v>66.0</v>
      </c>
      <c r="F2234" s="7">
        <v>44.0</v>
      </c>
      <c r="G2234" s="14"/>
      <c r="H2234" s="12"/>
      <c r="I2234" s="7" t="s">
        <v>21</v>
      </c>
      <c r="J2234" s="12"/>
      <c r="K2234" s="10"/>
      <c r="L2234" s="10"/>
      <c r="M2234" s="10"/>
      <c r="N2234" s="10"/>
      <c r="O2234" s="16" t="s">
        <v>418</v>
      </c>
      <c r="P2234" s="16" t="s">
        <v>402</v>
      </c>
      <c r="Q2234" s="10"/>
      <c r="R2234" s="10"/>
      <c r="S2234" s="10"/>
      <c r="T2234" s="10"/>
      <c r="U2234" s="10"/>
      <c r="V2234" s="10"/>
      <c r="W2234" s="10"/>
    </row>
    <row r="2235" ht="12.75" customHeight="1">
      <c r="A2235" s="9" t="s">
        <v>507</v>
      </c>
      <c r="B2235" s="7" t="s">
        <v>228</v>
      </c>
      <c r="C2235" s="7" t="s">
        <v>228</v>
      </c>
      <c r="D2235" s="7">
        <v>82.0</v>
      </c>
      <c r="E2235" s="8">
        <v>67.0</v>
      </c>
      <c r="F2235" s="7">
        <v>44.0</v>
      </c>
      <c r="G2235" s="14"/>
      <c r="H2235" s="12"/>
      <c r="I2235" s="7" t="s">
        <v>21</v>
      </c>
      <c r="J2235" s="12"/>
      <c r="K2235" s="10"/>
      <c r="L2235" s="10"/>
      <c r="M2235" s="10"/>
      <c r="N2235" s="10"/>
      <c r="O2235" s="16" t="s">
        <v>230</v>
      </c>
      <c r="P2235" s="16" t="s">
        <v>293</v>
      </c>
      <c r="Q2235" s="10"/>
      <c r="R2235" s="10"/>
      <c r="S2235" s="10"/>
      <c r="T2235" s="10"/>
      <c r="U2235" s="10"/>
      <c r="V2235" s="10"/>
      <c r="W2235" s="10"/>
    </row>
    <row r="2236" ht="12.75" customHeight="1">
      <c r="A2236" s="9" t="s">
        <v>259</v>
      </c>
      <c r="B2236" s="7" t="s">
        <v>228</v>
      </c>
      <c r="C2236" s="7" t="s">
        <v>228</v>
      </c>
      <c r="D2236" s="7">
        <v>82.0</v>
      </c>
      <c r="E2236" s="8">
        <v>67.0</v>
      </c>
      <c r="F2236" s="7">
        <v>44.0</v>
      </c>
      <c r="G2236" s="14"/>
      <c r="H2236" s="12"/>
      <c r="I2236" s="7" t="s">
        <v>21</v>
      </c>
      <c r="J2236" s="12"/>
      <c r="K2236" s="10"/>
      <c r="L2236" s="10"/>
      <c r="M2236" s="10"/>
      <c r="N2236" s="10"/>
      <c r="O2236" s="16" t="s">
        <v>373</v>
      </c>
      <c r="P2236" s="16" t="s">
        <v>347</v>
      </c>
      <c r="Q2236" s="10"/>
      <c r="R2236" s="10"/>
      <c r="S2236" s="10"/>
      <c r="T2236" s="10"/>
      <c r="U2236" s="10"/>
      <c r="V2236" s="10"/>
      <c r="W2236" s="10"/>
    </row>
    <row r="2237" ht="12.75" customHeight="1">
      <c r="A2237" s="9" t="s">
        <v>441</v>
      </c>
      <c r="B2237" s="7" t="s">
        <v>228</v>
      </c>
      <c r="C2237" s="7" t="s">
        <v>228</v>
      </c>
      <c r="D2237" s="7">
        <v>83.0</v>
      </c>
      <c r="E2237" s="8">
        <v>54.0</v>
      </c>
      <c r="F2237" s="7">
        <v>42.0</v>
      </c>
      <c r="G2237" s="14"/>
      <c r="H2237" s="12"/>
      <c r="I2237" s="7" t="s">
        <v>21</v>
      </c>
      <c r="J2237" s="12"/>
      <c r="K2237" s="10"/>
      <c r="L2237" s="10"/>
      <c r="M2237" s="10"/>
      <c r="N2237" s="10"/>
      <c r="O2237" s="16" t="s">
        <v>348</v>
      </c>
      <c r="P2237" s="16" t="s">
        <v>237</v>
      </c>
      <c r="Q2237" s="10"/>
      <c r="R2237" s="10"/>
      <c r="S2237" s="10"/>
      <c r="T2237" s="10"/>
      <c r="U2237" s="10"/>
      <c r="V2237" s="10"/>
      <c r="W2237" s="10"/>
    </row>
    <row r="2238" ht="12.75" customHeight="1">
      <c r="A2238" s="9" t="s">
        <v>290</v>
      </c>
      <c r="B2238" s="7" t="s">
        <v>228</v>
      </c>
      <c r="C2238" s="7" t="s">
        <v>228</v>
      </c>
      <c r="D2238" s="7">
        <v>83.0</v>
      </c>
      <c r="E2238" s="8">
        <v>57.0</v>
      </c>
      <c r="F2238" s="7">
        <v>42.0</v>
      </c>
      <c r="G2238" s="14"/>
      <c r="H2238" s="12"/>
      <c r="I2238" s="7" t="s">
        <v>21</v>
      </c>
      <c r="J2238" s="12"/>
      <c r="K2238" s="10"/>
      <c r="L2238" s="10"/>
      <c r="M2238" s="10"/>
      <c r="N2238" s="10"/>
      <c r="O2238" s="16" t="s">
        <v>511</v>
      </c>
      <c r="P2238" s="16" t="s">
        <v>394</v>
      </c>
      <c r="Q2238" s="10"/>
      <c r="R2238" s="10"/>
      <c r="S2238" s="10"/>
      <c r="T2238" s="10"/>
      <c r="U2238" s="10"/>
      <c r="V2238" s="10"/>
      <c r="W2238" s="10"/>
    </row>
    <row r="2239" ht="12.75" customHeight="1">
      <c r="A2239" s="9" t="s">
        <v>253</v>
      </c>
      <c r="B2239" s="7" t="s">
        <v>228</v>
      </c>
      <c r="C2239" s="7" t="s">
        <v>228</v>
      </c>
      <c r="D2239" s="7">
        <v>83.0</v>
      </c>
      <c r="E2239" s="8">
        <v>575.0</v>
      </c>
      <c r="F2239" s="7">
        <v>41.0</v>
      </c>
      <c r="G2239" s="14"/>
      <c r="H2239" s="12"/>
      <c r="I2239" s="7" t="s">
        <v>21</v>
      </c>
      <c r="J2239" s="12"/>
      <c r="K2239" s="10"/>
      <c r="L2239" s="10"/>
      <c r="M2239" s="10"/>
      <c r="N2239" s="10"/>
      <c r="O2239" s="16" t="s">
        <v>452</v>
      </c>
      <c r="P2239" s="16" t="s">
        <v>311</v>
      </c>
      <c r="Q2239" s="10"/>
      <c r="R2239" s="10"/>
      <c r="S2239" s="10"/>
      <c r="T2239" s="10"/>
      <c r="U2239" s="10"/>
      <c r="V2239" s="10"/>
      <c r="W2239" s="10"/>
    </row>
    <row r="2240" ht="12.75" customHeight="1">
      <c r="A2240" s="9" t="s">
        <v>310</v>
      </c>
      <c r="B2240" s="7" t="s">
        <v>228</v>
      </c>
      <c r="C2240" s="7" t="s">
        <v>228</v>
      </c>
      <c r="D2240" s="7">
        <v>83.0</v>
      </c>
      <c r="E2240" s="8">
        <v>6.0</v>
      </c>
      <c r="F2240" s="7">
        <v>42.0</v>
      </c>
      <c r="G2240" s="14"/>
      <c r="H2240" s="12"/>
      <c r="I2240" s="7" t="s">
        <v>21</v>
      </c>
      <c r="J2240" s="12"/>
      <c r="K2240" s="10"/>
      <c r="L2240" s="10"/>
      <c r="M2240" s="10"/>
      <c r="N2240" s="10"/>
      <c r="O2240" s="16" t="s">
        <v>652</v>
      </c>
      <c r="P2240" s="16" t="s">
        <v>231</v>
      </c>
      <c r="Q2240" s="10"/>
      <c r="R2240" s="10"/>
      <c r="S2240" s="10"/>
      <c r="T2240" s="10"/>
      <c r="U2240" s="10"/>
      <c r="V2240" s="10"/>
      <c r="W2240" s="10"/>
    </row>
    <row r="2241" ht="12.75" customHeight="1">
      <c r="A2241" s="9" t="s">
        <v>371</v>
      </c>
      <c r="B2241" s="7" t="s">
        <v>228</v>
      </c>
      <c r="C2241" s="7" t="s">
        <v>228</v>
      </c>
      <c r="D2241" s="7">
        <v>83.0</v>
      </c>
      <c r="E2241" s="8">
        <v>6.0</v>
      </c>
      <c r="F2241" s="7">
        <v>42.0</v>
      </c>
      <c r="G2241" s="14"/>
      <c r="H2241" s="12"/>
      <c r="I2241" s="7" t="s">
        <v>21</v>
      </c>
      <c r="J2241" s="12"/>
      <c r="K2241" s="10"/>
      <c r="L2241" s="10"/>
      <c r="M2241" s="10"/>
      <c r="N2241" s="10"/>
      <c r="O2241" s="16" t="s">
        <v>301</v>
      </c>
      <c r="P2241" s="16" t="s">
        <v>653</v>
      </c>
      <c r="Q2241" s="10"/>
      <c r="R2241" s="10"/>
      <c r="S2241" s="10"/>
      <c r="T2241" s="10"/>
      <c r="U2241" s="10"/>
      <c r="V2241" s="10"/>
      <c r="W2241" s="10"/>
    </row>
    <row r="2242" ht="12.75" customHeight="1">
      <c r="A2242" s="9" t="s">
        <v>243</v>
      </c>
      <c r="B2242" s="7" t="s">
        <v>228</v>
      </c>
      <c r="C2242" s="7" t="s">
        <v>228</v>
      </c>
      <c r="D2242" s="7">
        <v>83.0</v>
      </c>
      <c r="E2242" s="8">
        <v>61.0</v>
      </c>
      <c r="F2242" s="7">
        <v>42.0</v>
      </c>
      <c r="G2242" s="14"/>
      <c r="H2242" s="12"/>
      <c r="I2242" s="7" t="s">
        <v>21</v>
      </c>
      <c r="J2242" s="12"/>
      <c r="K2242" s="10"/>
      <c r="L2242" s="10"/>
      <c r="M2242" s="10"/>
      <c r="N2242" s="10"/>
      <c r="O2242" s="16" t="s">
        <v>547</v>
      </c>
      <c r="P2242" s="16" t="s">
        <v>594</v>
      </c>
      <c r="Q2242" s="10"/>
      <c r="R2242" s="10"/>
      <c r="S2242" s="10"/>
      <c r="T2242" s="10"/>
      <c r="U2242" s="10"/>
      <c r="V2242" s="10"/>
      <c r="W2242" s="10"/>
    </row>
    <row r="2243" ht="12.75" customHeight="1">
      <c r="A2243" s="9" t="s">
        <v>299</v>
      </c>
      <c r="B2243" s="7" t="s">
        <v>228</v>
      </c>
      <c r="C2243" s="7" t="s">
        <v>228</v>
      </c>
      <c r="D2243" s="7">
        <v>83.0</v>
      </c>
      <c r="E2243" s="8">
        <v>66.0</v>
      </c>
      <c r="F2243" s="7">
        <v>44.0</v>
      </c>
      <c r="G2243" s="14"/>
      <c r="H2243" s="12"/>
      <c r="I2243" s="7" t="s">
        <v>21</v>
      </c>
      <c r="J2243" s="12"/>
      <c r="K2243" s="10"/>
      <c r="L2243" s="10"/>
      <c r="M2243" s="10"/>
      <c r="N2243" s="10"/>
      <c r="O2243" s="16" t="s">
        <v>239</v>
      </c>
      <c r="P2243" s="16" t="s">
        <v>382</v>
      </c>
      <c r="Q2243" s="10"/>
      <c r="R2243" s="10"/>
      <c r="S2243" s="10"/>
      <c r="T2243" s="10"/>
      <c r="U2243" s="10"/>
      <c r="V2243" s="10"/>
      <c r="W2243" s="10"/>
    </row>
    <row r="2244" ht="12.75" customHeight="1">
      <c r="A2244" s="9" t="s">
        <v>299</v>
      </c>
      <c r="B2244" s="7" t="s">
        <v>228</v>
      </c>
      <c r="C2244" s="7" t="s">
        <v>228</v>
      </c>
      <c r="D2244" s="7">
        <v>83.0</v>
      </c>
      <c r="E2244" s="8">
        <v>67.0</v>
      </c>
      <c r="F2244" s="7">
        <v>43.0</v>
      </c>
      <c r="G2244" s="14"/>
      <c r="H2244" s="12"/>
      <c r="I2244" s="7" t="s">
        <v>21</v>
      </c>
      <c r="J2244" s="12"/>
      <c r="K2244" s="10"/>
      <c r="L2244" s="10"/>
      <c r="M2244" s="10"/>
      <c r="N2244" s="10"/>
      <c r="O2244" s="16" t="s">
        <v>637</v>
      </c>
      <c r="P2244" s="16" t="s">
        <v>654</v>
      </c>
      <c r="Q2244" s="10"/>
      <c r="R2244" s="10"/>
      <c r="S2244" s="10"/>
      <c r="T2244" s="10"/>
      <c r="U2244" s="10"/>
      <c r="V2244" s="10"/>
      <c r="W2244" s="10"/>
    </row>
    <row r="2245" ht="12.75" customHeight="1">
      <c r="A2245" s="9" t="s">
        <v>370</v>
      </c>
      <c r="B2245" s="7" t="s">
        <v>228</v>
      </c>
      <c r="C2245" s="7" t="s">
        <v>228</v>
      </c>
      <c r="D2245" s="7">
        <v>84.0</v>
      </c>
      <c r="E2245" s="8">
        <v>62.0</v>
      </c>
      <c r="F2245" s="7">
        <v>42.0</v>
      </c>
      <c r="G2245" s="14"/>
      <c r="H2245" s="12"/>
      <c r="I2245" s="7" t="s">
        <v>21</v>
      </c>
      <c r="J2245" s="12"/>
      <c r="K2245" s="10"/>
      <c r="L2245" s="10"/>
      <c r="M2245" s="10"/>
      <c r="N2245" s="10"/>
      <c r="O2245" s="16" t="s">
        <v>284</v>
      </c>
      <c r="P2245" s="16" t="s">
        <v>570</v>
      </c>
      <c r="Q2245" s="10"/>
      <c r="R2245" s="10"/>
      <c r="S2245" s="10"/>
      <c r="T2245" s="10"/>
      <c r="U2245" s="10"/>
      <c r="V2245" s="10"/>
      <c r="W2245" s="10"/>
    </row>
    <row r="2246" ht="12.75" customHeight="1">
      <c r="A2246" s="9" t="s">
        <v>525</v>
      </c>
      <c r="B2246" s="7" t="s">
        <v>228</v>
      </c>
      <c r="C2246" s="7" t="s">
        <v>228</v>
      </c>
      <c r="D2246" s="7">
        <v>84.0</v>
      </c>
      <c r="E2246" s="8">
        <v>65.0</v>
      </c>
      <c r="F2246" s="7">
        <v>44.0</v>
      </c>
      <c r="G2246" s="14"/>
      <c r="H2246" s="12"/>
      <c r="I2246" s="7" t="s">
        <v>21</v>
      </c>
      <c r="J2246" s="12"/>
      <c r="K2246" s="10"/>
      <c r="L2246" s="10"/>
      <c r="M2246" s="10"/>
      <c r="N2246" s="10"/>
      <c r="O2246" s="16" t="s">
        <v>233</v>
      </c>
      <c r="P2246" s="16" t="s">
        <v>231</v>
      </c>
      <c r="Q2246" s="10"/>
      <c r="R2246" s="10"/>
      <c r="S2246" s="10"/>
      <c r="T2246" s="10"/>
      <c r="U2246" s="10"/>
      <c r="V2246" s="10"/>
      <c r="W2246" s="10"/>
    </row>
    <row r="2247" ht="12.75" customHeight="1">
      <c r="A2247" s="9" t="s">
        <v>525</v>
      </c>
      <c r="B2247" s="7" t="s">
        <v>228</v>
      </c>
      <c r="C2247" s="7" t="s">
        <v>228</v>
      </c>
      <c r="D2247" s="7">
        <v>84.0</v>
      </c>
      <c r="E2247" s="8">
        <v>65.0</v>
      </c>
      <c r="F2247" s="7">
        <v>44.0</v>
      </c>
      <c r="G2247" s="14"/>
      <c r="H2247" s="12"/>
      <c r="I2247" s="7" t="s">
        <v>21</v>
      </c>
      <c r="J2247" s="12"/>
      <c r="K2247" s="10"/>
      <c r="L2247" s="10"/>
      <c r="M2247" s="10"/>
      <c r="N2247" s="10"/>
      <c r="O2247" s="16" t="s">
        <v>233</v>
      </c>
      <c r="P2247" s="16" t="s">
        <v>366</v>
      </c>
      <c r="Q2247" s="10"/>
      <c r="R2247" s="10"/>
      <c r="S2247" s="10"/>
      <c r="T2247" s="10"/>
      <c r="U2247" s="10"/>
      <c r="V2247" s="10"/>
      <c r="W2247" s="10"/>
    </row>
    <row r="2248" ht="12.75" customHeight="1">
      <c r="A2248" s="9" t="s">
        <v>296</v>
      </c>
      <c r="B2248" s="7" t="s">
        <v>228</v>
      </c>
      <c r="C2248" s="7" t="s">
        <v>228</v>
      </c>
      <c r="D2248" s="7">
        <v>84.0</v>
      </c>
      <c r="E2248" s="8">
        <v>66.0</v>
      </c>
      <c r="F2248" s="7">
        <v>44.0</v>
      </c>
      <c r="G2248" s="14"/>
      <c r="H2248" s="12"/>
      <c r="I2248" s="7" t="s">
        <v>21</v>
      </c>
      <c r="J2248" s="12"/>
      <c r="K2248" s="10"/>
      <c r="L2248" s="10"/>
      <c r="M2248" s="10"/>
      <c r="N2248" s="10"/>
      <c r="O2248" s="16" t="s">
        <v>254</v>
      </c>
      <c r="P2248" s="16" t="s">
        <v>240</v>
      </c>
      <c r="Q2248" s="10"/>
      <c r="R2248" s="10"/>
      <c r="S2248" s="10"/>
      <c r="T2248" s="10"/>
      <c r="U2248" s="10"/>
      <c r="V2248" s="10"/>
      <c r="W2248" s="10"/>
    </row>
    <row r="2249" ht="12.75" customHeight="1">
      <c r="A2249" s="9" t="s">
        <v>335</v>
      </c>
      <c r="B2249" s="7" t="s">
        <v>228</v>
      </c>
      <c r="C2249" s="7" t="s">
        <v>228</v>
      </c>
      <c r="D2249" s="7">
        <v>84.0</v>
      </c>
      <c r="E2249" s="8">
        <v>665.0</v>
      </c>
      <c r="F2249" s="7">
        <v>43.0</v>
      </c>
      <c r="G2249" s="14"/>
      <c r="H2249" s="12"/>
      <c r="I2249" s="7" t="s">
        <v>21</v>
      </c>
      <c r="J2249" s="12"/>
      <c r="K2249" s="10"/>
      <c r="L2249" s="10"/>
      <c r="M2249" s="10"/>
      <c r="N2249" s="10"/>
      <c r="O2249" s="16" t="s">
        <v>301</v>
      </c>
      <c r="P2249" s="16" t="s">
        <v>439</v>
      </c>
      <c r="Q2249" s="10"/>
      <c r="R2249" s="10"/>
      <c r="S2249" s="10"/>
      <c r="T2249" s="10"/>
      <c r="U2249" s="10"/>
      <c r="V2249" s="10"/>
      <c r="W2249" s="10"/>
    </row>
    <row r="2250" ht="12.75" customHeight="1">
      <c r="A2250" s="9" t="s">
        <v>370</v>
      </c>
      <c r="B2250" s="7" t="s">
        <v>228</v>
      </c>
      <c r="C2250" s="7" t="s">
        <v>228</v>
      </c>
      <c r="D2250" s="7">
        <v>84.0</v>
      </c>
      <c r="E2250" s="8">
        <v>7.0</v>
      </c>
      <c r="F2250" s="7">
        <v>44.0</v>
      </c>
      <c r="G2250" s="14"/>
      <c r="H2250" s="12"/>
      <c r="I2250" s="7" t="s">
        <v>21</v>
      </c>
      <c r="J2250" s="12"/>
      <c r="K2250" s="10"/>
      <c r="L2250" s="10"/>
      <c r="M2250" s="10"/>
      <c r="N2250" s="10"/>
      <c r="O2250" s="16" t="s">
        <v>254</v>
      </c>
      <c r="P2250" s="16" t="s">
        <v>451</v>
      </c>
      <c r="Q2250" s="10"/>
      <c r="R2250" s="10"/>
      <c r="S2250" s="10"/>
      <c r="T2250" s="10"/>
      <c r="U2250" s="10"/>
      <c r="V2250" s="10"/>
      <c r="W2250" s="10"/>
    </row>
    <row r="2251" ht="12.75" customHeight="1">
      <c r="A2251" s="9" t="s">
        <v>457</v>
      </c>
      <c r="B2251" s="7" t="s">
        <v>228</v>
      </c>
      <c r="C2251" s="7" t="s">
        <v>228</v>
      </c>
      <c r="D2251" s="7">
        <v>85.0</v>
      </c>
      <c r="E2251" s="8">
        <v>56.0</v>
      </c>
      <c r="F2251" s="7">
        <v>42.0</v>
      </c>
      <c r="G2251" s="14"/>
      <c r="H2251" s="12"/>
      <c r="I2251" s="7" t="s">
        <v>21</v>
      </c>
      <c r="J2251" s="12"/>
      <c r="K2251" s="10"/>
      <c r="L2251" s="10"/>
      <c r="M2251" s="10"/>
      <c r="N2251" s="10"/>
      <c r="O2251" s="16" t="s">
        <v>301</v>
      </c>
      <c r="P2251" s="16" t="s">
        <v>366</v>
      </c>
      <c r="Q2251" s="10"/>
      <c r="R2251" s="10"/>
      <c r="S2251" s="10"/>
      <c r="T2251" s="10"/>
      <c r="U2251" s="10"/>
      <c r="V2251" s="10"/>
      <c r="W2251" s="10"/>
    </row>
    <row r="2252" ht="12.75" customHeight="1">
      <c r="A2252" s="9" t="s">
        <v>241</v>
      </c>
      <c r="B2252" s="7" t="s">
        <v>228</v>
      </c>
      <c r="C2252" s="7" t="s">
        <v>228</v>
      </c>
      <c r="D2252" s="7">
        <v>85.0</v>
      </c>
      <c r="E2252" s="8">
        <v>7.0</v>
      </c>
      <c r="F2252" s="7">
        <v>44.0</v>
      </c>
      <c r="G2252" s="14"/>
      <c r="H2252" s="12"/>
      <c r="I2252" s="7" t="s">
        <v>21</v>
      </c>
      <c r="J2252" s="12"/>
      <c r="K2252" s="10"/>
      <c r="L2252" s="10"/>
      <c r="M2252" s="10"/>
      <c r="N2252" s="10"/>
      <c r="O2252" s="16" t="s">
        <v>486</v>
      </c>
      <c r="P2252" s="16" t="s">
        <v>487</v>
      </c>
      <c r="Q2252" s="10"/>
      <c r="R2252" s="10"/>
      <c r="S2252" s="10"/>
      <c r="T2252" s="10"/>
      <c r="U2252" s="10"/>
      <c r="V2252" s="10"/>
      <c r="W2252" s="10"/>
    </row>
    <row r="2253" ht="12.75" customHeight="1">
      <c r="A2253" s="9" t="s">
        <v>312</v>
      </c>
      <c r="B2253" s="7" t="s">
        <v>228</v>
      </c>
      <c r="C2253" s="7" t="s">
        <v>228</v>
      </c>
      <c r="D2253" s="7">
        <v>86.0</v>
      </c>
      <c r="E2253" s="8">
        <v>75.0</v>
      </c>
      <c r="F2253" s="7">
        <v>46.0</v>
      </c>
      <c r="G2253" s="14"/>
      <c r="H2253" s="12"/>
      <c r="I2253" s="7" t="s">
        <v>21</v>
      </c>
      <c r="J2253" s="12"/>
      <c r="K2253" s="10"/>
      <c r="L2253" s="10"/>
      <c r="M2253" s="10"/>
      <c r="N2253" s="10"/>
      <c r="O2253" s="16" t="s">
        <v>581</v>
      </c>
      <c r="P2253" s="16" t="s">
        <v>582</v>
      </c>
      <c r="Q2253" s="10"/>
      <c r="R2253" s="10"/>
      <c r="S2253" s="10"/>
      <c r="T2253" s="10"/>
      <c r="U2253" s="10"/>
      <c r="V2253" s="10"/>
      <c r="W2253" s="10"/>
    </row>
    <row r="2254" ht="12.75" customHeight="1">
      <c r="A2254" s="9" t="s">
        <v>655</v>
      </c>
      <c r="B2254" s="7" t="s">
        <v>228</v>
      </c>
      <c r="C2254" s="7" t="s">
        <v>228</v>
      </c>
      <c r="D2254" s="7">
        <v>89.0</v>
      </c>
      <c r="E2254" s="8">
        <v>81.0</v>
      </c>
      <c r="F2254" s="7">
        <v>48.0</v>
      </c>
      <c r="G2254" s="14"/>
      <c r="H2254" s="12"/>
      <c r="I2254" s="7" t="s">
        <v>21</v>
      </c>
      <c r="J2254" s="12"/>
      <c r="K2254" s="10"/>
      <c r="L2254" s="10"/>
      <c r="M2254" s="10"/>
      <c r="N2254" s="10"/>
      <c r="O2254" s="16" t="s">
        <v>481</v>
      </c>
      <c r="P2254" s="16" t="s">
        <v>482</v>
      </c>
      <c r="Q2254" s="10"/>
      <c r="R2254" s="10"/>
      <c r="S2254" s="10"/>
      <c r="T2254" s="10"/>
      <c r="U2254" s="10"/>
      <c r="V2254" s="10"/>
      <c r="W2254" s="10"/>
    </row>
    <row r="2255" ht="12.75" customHeight="1">
      <c r="A2255" s="9" t="s">
        <v>517</v>
      </c>
      <c r="B2255" s="7" t="s">
        <v>228</v>
      </c>
      <c r="C2255" s="7" t="s">
        <v>228</v>
      </c>
      <c r="D2255" s="7">
        <v>9.0</v>
      </c>
      <c r="E2255" s="8">
        <v>63.0</v>
      </c>
      <c r="F2255" s="7">
        <v>43.0</v>
      </c>
      <c r="G2255" s="14"/>
      <c r="H2255" s="12"/>
      <c r="I2255" s="7" t="s">
        <v>21</v>
      </c>
      <c r="J2255" s="12"/>
      <c r="K2255" s="10"/>
      <c r="L2255" s="10"/>
      <c r="M2255" s="10"/>
      <c r="N2255" s="10"/>
      <c r="O2255" s="16" t="s">
        <v>532</v>
      </c>
      <c r="P2255" s="16" t="s">
        <v>482</v>
      </c>
      <c r="Q2255" s="10"/>
      <c r="R2255" s="10"/>
      <c r="S2255" s="10"/>
      <c r="T2255" s="10"/>
      <c r="U2255" s="10"/>
      <c r="V2255" s="10"/>
      <c r="W2255" s="10"/>
    </row>
    <row r="2256" ht="12.75" customHeight="1">
      <c r="A2256" s="9" t="s">
        <v>525</v>
      </c>
      <c r="B2256" s="7" t="s">
        <v>228</v>
      </c>
      <c r="C2256" s="7" t="s">
        <v>228</v>
      </c>
      <c r="D2256" s="7">
        <v>94.0</v>
      </c>
      <c r="E2256" s="8">
        <v>9.0</v>
      </c>
      <c r="F2256" s="7">
        <v>49.0</v>
      </c>
      <c r="G2256" s="14"/>
      <c r="H2256" s="12"/>
      <c r="I2256" s="7" t="s">
        <v>21</v>
      </c>
      <c r="J2256" s="12"/>
      <c r="K2256" s="10"/>
      <c r="L2256" s="10"/>
      <c r="M2256" s="10"/>
      <c r="N2256" s="10"/>
      <c r="O2256" s="16" t="s">
        <v>349</v>
      </c>
      <c r="P2256" s="16" t="s">
        <v>293</v>
      </c>
      <c r="Q2256" s="10"/>
      <c r="R2256" s="10"/>
      <c r="S2256" s="10"/>
      <c r="T2256" s="10"/>
      <c r="U2256" s="10"/>
      <c r="V2256" s="10"/>
      <c r="W2256" s="10"/>
    </row>
    <row r="2257" ht="12.75" customHeight="1">
      <c r="A2257" s="9" t="s">
        <v>453</v>
      </c>
      <c r="B2257" s="7" t="s">
        <v>228</v>
      </c>
      <c r="C2257" s="7" t="s">
        <v>228</v>
      </c>
      <c r="D2257" s="7">
        <v>98.0</v>
      </c>
      <c r="E2257" s="8">
        <v>95.0</v>
      </c>
      <c r="F2257" s="7">
        <v>5.0</v>
      </c>
      <c r="G2257" s="14"/>
      <c r="H2257" s="12"/>
      <c r="I2257" s="7" t="s">
        <v>21</v>
      </c>
      <c r="J2257" s="12"/>
      <c r="K2257" s="10"/>
      <c r="L2257" s="10"/>
      <c r="M2257" s="10"/>
      <c r="N2257" s="10"/>
      <c r="O2257" s="16" t="s">
        <v>301</v>
      </c>
      <c r="P2257" s="16" t="s">
        <v>366</v>
      </c>
      <c r="Q2257" s="10"/>
      <c r="R2257" s="10"/>
      <c r="S2257" s="10"/>
      <c r="T2257" s="10"/>
      <c r="U2257" s="10"/>
      <c r="V2257" s="10"/>
      <c r="W2257" s="10"/>
    </row>
    <row r="2258" ht="12.75" customHeight="1">
      <c r="A2258" s="9" t="s">
        <v>358</v>
      </c>
      <c r="B2258" s="7" t="s">
        <v>228</v>
      </c>
      <c r="C2258" s="7" t="s">
        <v>228</v>
      </c>
      <c r="D2258" s="7"/>
      <c r="E2258" s="8">
        <v>3.0</v>
      </c>
      <c r="F2258" s="7"/>
      <c r="G2258" s="14"/>
      <c r="H2258" s="12"/>
      <c r="I2258" s="7" t="s">
        <v>21</v>
      </c>
      <c r="J2258" s="12"/>
      <c r="K2258" s="10"/>
      <c r="L2258" s="10"/>
      <c r="M2258" s="10"/>
      <c r="N2258" s="10"/>
      <c r="O2258" s="16" t="s">
        <v>244</v>
      </c>
      <c r="P2258" s="16" t="s">
        <v>402</v>
      </c>
      <c r="Q2258" s="10"/>
      <c r="R2258" s="10"/>
      <c r="S2258" s="10"/>
      <c r="T2258" s="10"/>
      <c r="U2258" s="10"/>
      <c r="V2258" s="10"/>
      <c r="W2258" s="10"/>
    </row>
    <row r="2259" ht="12.75" customHeight="1">
      <c r="A2259" s="9" t="s">
        <v>266</v>
      </c>
      <c r="B2259" s="7" t="s">
        <v>228</v>
      </c>
      <c r="C2259" s="7" t="s">
        <v>228</v>
      </c>
      <c r="D2259" s="7"/>
      <c r="E2259" s="8">
        <v>34.0</v>
      </c>
      <c r="F2259" s="7"/>
      <c r="G2259" s="14"/>
      <c r="H2259" s="12"/>
      <c r="I2259" s="7" t="s">
        <v>21</v>
      </c>
      <c r="J2259" s="12"/>
      <c r="K2259" s="10"/>
      <c r="L2259" s="10"/>
      <c r="M2259" s="10"/>
      <c r="N2259" s="10"/>
      <c r="O2259" s="16" t="s">
        <v>262</v>
      </c>
      <c r="P2259" s="16" t="s">
        <v>378</v>
      </c>
      <c r="Q2259" s="10"/>
      <c r="R2259" s="10"/>
      <c r="S2259" s="10"/>
      <c r="T2259" s="10"/>
      <c r="U2259" s="10"/>
      <c r="V2259" s="10"/>
      <c r="W2259" s="10"/>
    </row>
    <row r="2260" ht="12.75" customHeight="1">
      <c r="A2260" s="9" t="s">
        <v>271</v>
      </c>
      <c r="B2260" s="7" t="s">
        <v>228</v>
      </c>
      <c r="C2260" s="7" t="s">
        <v>228</v>
      </c>
      <c r="D2260" s="7"/>
      <c r="E2260" s="8">
        <v>35.0</v>
      </c>
      <c r="F2260" s="7"/>
      <c r="G2260" s="14"/>
      <c r="H2260" s="12"/>
      <c r="I2260" s="7" t="s">
        <v>21</v>
      </c>
      <c r="J2260" s="12"/>
      <c r="K2260" s="10"/>
      <c r="L2260" s="10"/>
      <c r="M2260" s="10"/>
      <c r="N2260" s="10"/>
      <c r="O2260" s="16" t="s">
        <v>239</v>
      </c>
      <c r="P2260" s="16" t="s">
        <v>277</v>
      </c>
      <c r="Q2260" s="10"/>
      <c r="R2260" s="10"/>
      <c r="S2260" s="10"/>
      <c r="T2260" s="10"/>
      <c r="U2260" s="10"/>
      <c r="V2260" s="10"/>
      <c r="W2260" s="10"/>
    </row>
    <row r="2261" ht="12.75" customHeight="1">
      <c r="A2261" s="9" t="s">
        <v>358</v>
      </c>
      <c r="B2261" s="7" t="s">
        <v>228</v>
      </c>
      <c r="C2261" s="7" t="s">
        <v>228</v>
      </c>
      <c r="D2261" s="7"/>
      <c r="E2261" s="8">
        <v>36.0</v>
      </c>
      <c r="F2261" s="7"/>
      <c r="G2261" s="14"/>
      <c r="H2261" s="12"/>
      <c r="I2261" s="7" t="s">
        <v>21</v>
      </c>
      <c r="J2261" s="12"/>
      <c r="K2261" s="10"/>
      <c r="L2261" s="10"/>
      <c r="M2261" s="10"/>
      <c r="N2261" s="10"/>
      <c r="O2261" s="16" t="s">
        <v>233</v>
      </c>
      <c r="P2261" s="16" t="s">
        <v>656</v>
      </c>
      <c r="Q2261" s="10"/>
      <c r="R2261" s="10"/>
      <c r="S2261" s="10"/>
      <c r="T2261" s="10"/>
      <c r="U2261" s="10"/>
      <c r="V2261" s="10"/>
      <c r="W2261" s="10"/>
    </row>
    <row r="2262" ht="12.75" customHeight="1">
      <c r="A2262" s="9" t="s">
        <v>390</v>
      </c>
      <c r="B2262" s="7" t="s">
        <v>228</v>
      </c>
      <c r="C2262" s="7" t="s">
        <v>228</v>
      </c>
      <c r="D2262" s="7"/>
      <c r="E2262" s="8">
        <v>37.0</v>
      </c>
      <c r="F2262" s="7"/>
      <c r="G2262" s="14"/>
      <c r="H2262" s="12"/>
      <c r="I2262" s="7" t="s">
        <v>21</v>
      </c>
      <c r="J2262" s="12"/>
      <c r="K2262" s="10"/>
      <c r="L2262" s="10"/>
      <c r="M2262" s="10"/>
      <c r="N2262" s="10"/>
      <c r="O2262" s="16" t="s">
        <v>349</v>
      </c>
      <c r="P2262" s="16" t="s">
        <v>334</v>
      </c>
      <c r="Q2262" s="10"/>
      <c r="R2262" s="10"/>
      <c r="S2262" s="10"/>
      <c r="T2262" s="10"/>
      <c r="U2262" s="10"/>
      <c r="V2262" s="10"/>
      <c r="W2262" s="10"/>
    </row>
    <row r="2263" ht="12.75" customHeight="1">
      <c r="A2263" s="9" t="s">
        <v>390</v>
      </c>
      <c r="B2263" s="7" t="s">
        <v>228</v>
      </c>
      <c r="C2263" s="7" t="s">
        <v>228</v>
      </c>
      <c r="D2263" s="7"/>
      <c r="E2263" s="8">
        <v>37.0</v>
      </c>
      <c r="F2263" s="7"/>
      <c r="G2263" s="14"/>
      <c r="H2263" s="12"/>
      <c r="I2263" s="7" t="s">
        <v>21</v>
      </c>
      <c r="J2263" s="12"/>
      <c r="K2263" s="10"/>
      <c r="L2263" s="10"/>
      <c r="M2263" s="10"/>
      <c r="N2263" s="10"/>
      <c r="O2263" s="16" t="s">
        <v>288</v>
      </c>
      <c r="P2263" s="16" t="s">
        <v>311</v>
      </c>
      <c r="Q2263" s="10"/>
      <c r="R2263" s="10"/>
      <c r="S2263" s="10"/>
      <c r="T2263" s="10"/>
      <c r="U2263" s="10"/>
      <c r="V2263" s="10"/>
      <c r="W2263" s="10"/>
    </row>
    <row r="2264" ht="12.75" customHeight="1">
      <c r="A2264" s="9" t="s">
        <v>269</v>
      </c>
      <c r="B2264" s="7" t="s">
        <v>228</v>
      </c>
      <c r="C2264" s="7" t="s">
        <v>228</v>
      </c>
      <c r="D2264" s="7"/>
      <c r="E2264" s="8">
        <v>37.0</v>
      </c>
      <c r="F2264" s="7"/>
      <c r="G2264" s="14"/>
      <c r="H2264" s="12"/>
      <c r="I2264" s="7" t="s">
        <v>21</v>
      </c>
      <c r="J2264" s="12"/>
      <c r="K2264" s="10"/>
      <c r="L2264" s="10"/>
      <c r="M2264" s="10"/>
      <c r="N2264" s="10"/>
      <c r="O2264" s="16" t="s">
        <v>233</v>
      </c>
      <c r="P2264" s="16" t="s">
        <v>366</v>
      </c>
      <c r="Q2264" s="10"/>
      <c r="R2264" s="10"/>
      <c r="S2264" s="10"/>
      <c r="T2264" s="10"/>
      <c r="U2264" s="10"/>
      <c r="V2264" s="10"/>
      <c r="W2264" s="10"/>
    </row>
    <row r="2265" ht="12.75" customHeight="1">
      <c r="A2265" s="9" t="s">
        <v>352</v>
      </c>
      <c r="B2265" s="7" t="s">
        <v>228</v>
      </c>
      <c r="C2265" s="7" t="s">
        <v>228</v>
      </c>
      <c r="D2265" s="7"/>
      <c r="E2265" s="8">
        <v>39.0</v>
      </c>
      <c r="F2265" s="7"/>
      <c r="G2265" s="14"/>
      <c r="H2265" s="12"/>
      <c r="I2265" s="7" t="s">
        <v>21</v>
      </c>
      <c r="J2265" s="12"/>
      <c r="K2265" s="10"/>
      <c r="L2265" s="10"/>
      <c r="M2265" s="10"/>
      <c r="N2265" s="10"/>
      <c r="O2265" s="16" t="s">
        <v>431</v>
      </c>
      <c r="P2265" s="16" t="s">
        <v>231</v>
      </c>
      <c r="Q2265" s="10"/>
      <c r="R2265" s="10"/>
      <c r="S2265" s="10"/>
      <c r="T2265" s="10"/>
      <c r="U2265" s="10"/>
      <c r="V2265" s="10"/>
      <c r="W2265" s="10"/>
    </row>
    <row r="2266" ht="12.75" customHeight="1">
      <c r="A2266" s="9" t="s">
        <v>266</v>
      </c>
      <c r="B2266" s="7" t="s">
        <v>228</v>
      </c>
      <c r="C2266" s="7" t="s">
        <v>228</v>
      </c>
      <c r="D2266" s="7"/>
      <c r="E2266" s="8">
        <v>39.0</v>
      </c>
      <c r="F2266" s="7"/>
      <c r="G2266" s="14"/>
      <c r="H2266" s="12"/>
      <c r="I2266" s="7" t="s">
        <v>21</v>
      </c>
      <c r="J2266" s="12"/>
      <c r="K2266" s="10"/>
      <c r="L2266" s="10"/>
      <c r="M2266" s="10"/>
      <c r="N2266" s="10"/>
      <c r="O2266" s="16" t="s">
        <v>236</v>
      </c>
      <c r="P2266" s="16" t="s">
        <v>250</v>
      </c>
      <c r="Q2266" s="10"/>
      <c r="R2266" s="10"/>
      <c r="S2266" s="10"/>
      <c r="T2266" s="10"/>
      <c r="U2266" s="10"/>
      <c r="V2266" s="10"/>
      <c r="W2266" s="10"/>
    </row>
    <row r="2267" ht="12.75" customHeight="1">
      <c r="A2267" s="9" t="s">
        <v>358</v>
      </c>
      <c r="B2267" s="7" t="s">
        <v>228</v>
      </c>
      <c r="C2267" s="7" t="s">
        <v>228</v>
      </c>
      <c r="D2267" s="7"/>
      <c r="E2267" s="8">
        <v>4.0</v>
      </c>
      <c r="F2267" s="7"/>
      <c r="G2267" s="14"/>
      <c r="H2267" s="12"/>
      <c r="I2267" s="7" t="s">
        <v>21</v>
      </c>
      <c r="J2267" s="12"/>
      <c r="K2267" s="10"/>
      <c r="L2267" s="10"/>
      <c r="M2267" s="10"/>
      <c r="N2267" s="10"/>
      <c r="O2267" s="16" t="s">
        <v>475</v>
      </c>
      <c r="P2267" s="16" t="s">
        <v>657</v>
      </c>
      <c r="Q2267" s="10"/>
      <c r="R2267" s="10"/>
      <c r="S2267" s="10"/>
      <c r="T2267" s="10"/>
      <c r="U2267" s="10"/>
      <c r="V2267" s="10"/>
      <c r="W2267" s="10"/>
    </row>
    <row r="2268" ht="12.75" customHeight="1">
      <c r="A2268" s="9" t="s">
        <v>266</v>
      </c>
      <c r="B2268" s="7" t="s">
        <v>228</v>
      </c>
      <c r="C2268" s="7" t="s">
        <v>228</v>
      </c>
      <c r="D2268" s="7"/>
      <c r="E2268" s="8">
        <v>4.0</v>
      </c>
      <c r="F2268" s="7"/>
      <c r="G2268" s="14"/>
      <c r="H2268" s="12"/>
      <c r="I2268" s="7" t="s">
        <v>21</v>
      </c>
      <c r="J2268" s="12"/>
      <c r="K2268" s="10"/>
      <c r="L2268" s="10"/>
      <c r="M2268" s="10"/>
      <c r="N2268" s="10"/>
      <c r="O2268" s="16" t="s">
        <v>353</v>
      </c>
      <c r="P2268" s="16" t="s">
        <v>564</v>
      </c>
      <c r="Q2268" s="10"/>
      <c r="R2268" s="10"/>
      <c r="S2268" s="10"/>
      <c r="T2268" s="10"/>
      <c r="U2268" s="10"/>
      <c r="V2268" s="10"/>
      <c r="W2268" s="10"/>
    </row>
    <row r="2269" ht="12.75" customHeight="1">
      <c r="A2269" s="9" t="s">
        <v>358</v>
      </c>
      <c r="B2269" s="7" t="s">
        <v>228</v>
      </c>
      <c r="C2269" s="7" t="s">
        <v>228</v>
      </c>
      <c r="D2269" s="7"/>
      <c r="E2269" s="8">
        <v>41.0</v>
      </c>
      <c r="F2269" s="7"/>
      <c r="G2269" s="14"/>
      <c r="H2269" s="12"/>
      <c r="I2269" s="7" t="s">
        <v>21</v>
      </c>
      <c r="J2269" s="12"/>
      <c r="K2269" s="10"/>
      <c r="L2269" s="10"/>
      <c r="M2269" s="10"/>
      <c r="N2269" s="10"/>
      <c r="O2269" s="16" t="s">
        <v>491</v>
      </c>
      <c r="P2269" s="16" t="s">
        <v>402</v>
      </c>
      <c r="Q2269" s="10"/>
      <c r="R2269" s="10"/>
      <c r="S2269" s="10"/>
      <c r="T2269" s="10"/>
      <c r="U2269" s="10"/>
      <c r="V2269" s="10"/>
      <c r="W2269" s="10"/>
    </row>
    <row r="2270" ht="12.75" customHeight="1">
      <c r="A2270" s="9" t="s">
        <v>352</v>
      </c>
      <c r="B2270" s="7" t="s">
        <v>228</v>
      </c>
      <c r="C2270" s="7" t="s">
        <v>228</v>
      </c>
      <c r="D2270" s="7"/>
      <c r="E2270" s="8">
        <v>41.0</v>
      </c>
      <c r="F2270" s="7"/>
      <c r="G2270" s="14"/>
      <c r="H2270" s="12"/>
      <c r="I2270" s="7" t="s">
        <v>21</v>
      </c>
      <c r="J2270" s="12"/>
      <c r="K2270" s="10"/>
      <c r="L2270" s="10"/>
      <c r="M2270" s="10"/>
      <c r="N2270" s="10"/>
      <c r="O2270" s="16" t="s">
        <v>576</v>
      </c>
      <c r="P2270" s="16" t="s">
        <v>231</v>
      </c>
      <c r="Q2270" s="10"/>
      <c r="R2270" s="10"/>
      <c r="S2270" s="10"/>
      <c r="T2270" s="10"/>
      <c r="U2270" s="10"/>
      <c r="V2270" s="10"/>
      <c r="W2270" s="10"/>
    </row>
    <row r="2271" ht="12.75" customHeight="1">
      <c r="A2271" s="9" t="s">
        <v>266</v>
      </c>
      <c r="B2271" s="7" t="s">
        <v>228</v>
      </c>
      <c r="C2271" s="7" t="s">
        <v>228</v>
      </c>
      <c r="D2271" s="7"/>
      <c r="E2271" s="8">
        <v>41.0</v>
      </c>
      <c r="F2271" s="7"/>
      <c r="G2271" s="14"/>
      <c r="H2271" s="12"/>
      <c r="I2271" s="7" t="s">
        <v>21</v>
      </c>
      <c r="J2271" s="12"/>
      <c r="K2271" s="10"/>
      <c r="L2271" s="10"/>
      <c r="M2271" s="10"/>
      <c r="N2271" s="10"/>
      <c r="O2271" s="16" t="s">
        <v>233</v>
      </c>
      <c r="P2271" s="16" t="s">
        <v>366</v>
      </c>
      <c r="Q2271" s="10"/>
      <c r="R2271" s="10"/>
      <c r="S2271" s="10"/>
      <c r="T2271" s="10"/>
      <c r="U2271" s="10"/>
      <c r="V2271" s="10"/>
      <c r="W2271" s="10"/>
    </row>
    <row r="2272" ht="12.75" customHeight="1">
      <c r="A2272" s="9" t="s">
        <v>390</v>
      </c>
      <c r="B2272" s="7" t="s">
        <v>228</v>
      </c>
      <c r="C2272" s="7" t="s">
        <v>228</v>
      </c>
      <c r="D2272" s="7"/>
      <c r="E2272" s="8">
        <v>41.0</v>
      </c>
      <c r="F2272" s="7"/>
      <c r="G2272" s="14"/>
      <c r="H2272" s="12"/>
      <c r="I2272" s="7" t="s">
        <v>21</v>
      </c>
      <c r="J2272" s="12"/>
      <c r="K2272" s="10"/>
      <c r="L2272" s="10"/>
      <c r="M2272" s="10"/>
      <c r="N2272" s="10"/>
      <c r="O2272" s="16" t="s">
        <v>236</v>
      </c>
      <c r="P2272" s="16" t="s">
        <v>237</v>
      </c>
      <c r="Q2272" s="10"/>
      <c r="R2272" s="10"/>
      <c r="S2272" s="10"/>
      <c r="T2272" s="10"/>
      <c r="U2272" s="10"/>
      <c r="V2272" s="10"/>
      <c r="W2272" s="10"/>
    </row>
    <row r="2273" ht="12.75" customHeight="1">
      <c r="A2273" s="9" t="s">
        <v>358</v>
      </c>
      <c r="B2273" s="7" t="s">
        <v>228</v>
      </c>
      <c r="C2273" s="7" t="s">
        <v>228</v>
      </c>
      <c r="D2273" s="7"/>
      <c r="E2273" s="8">
        <v>42.0</v>
      </c>
      <c r="F2273" s="7"/>
      <c r="G2273" s="14"/>
      <c r="H2273" s="12"/>
      <c r="I2273" s="7" t="s">
        <v>21</v>
      </c>
      <c r="J2273" s="12"/>
      <c r="K2273" s="10"/>
      <c r="L2273" s="10"/>
      <c r="M2273" s="10"/>
      <c r="N2273" s="10"/>
      <c r="O2273" s="16" t="s">
        <v>481</v>
      </c>
      <c r="P2273" s="16" t="s">
        <v>344</v>
      </c>
      <c r="Q2273" s="10"/>
      <c r="R2273" s="10"/>
      <c r="S2273" s="10"/>
      <c r="T2273" s="10"/>
      <c r="U2273" s="10"/>
      <c r="V2273" s="10"/>
      <c r="W2273" s="10"/>
    </row>
    <row r="2274" ht="12.75" customHeight="1">
      <c r="A2274" s="9" t="s">
        <v>266</v>
      </c>
      <c r="B2274" s="7" t="s">
        <v>228</v>
      </c>
      <c r="C2274" s="7" t="s">
        <v>228</v>
      </c>
      <c r="D2274" s="7"/>
      <c r="E2274" s="8">
        <v>42.0</v>
      </c>
      <c r="F2274" s="7"/>
      <c r="G2274" s="14"/>
      <c r="H2274" s="12"/>
      <c r="I2274" s="7" t="s">
        <v>21</v>
      </c>
      <c r="J2274" s="12"/>
      <c r="K2274" s="10"/>
      <c r="L2274" s="10"/>
      <c r="M2274" s="10"/>
      <c r="N2274" s="10"/>
      <c r="O2274" s="16" t="s">
        <v>233</v>
      </c>
      <c r="P2274" s="16" t="s">
        <v>231</v>
      </c>
      <c r="Q2274" s="10"/>
      <c r="R2274" s="10"/>
      <c r="S2274" s="10"/>
      <c r="T2274" s="10"/>
      <c r="U2274" s="10"/>
      <c r="V2274" s="10"/>
      <c r="W2274" s="10"/>
    </row>
    <row r="2275" ht="12.75" customHeight="1">
      <c r="A2275" s="9" t="s">
        <v>390</v>
      </c>
      <c r="B2275" s="7" t="s">
        <v>228</v>
      </c>
      <c r="C2275" s="7" t="s">
        <v>228</v>
      </c>
      <c r="D2275" s="7"/>
      <c r="E2275" s="8">
        <v>42.0</v>
      </c>
      <c r="F2275" s="7"/>
      <c r="G2275" s="14"/>
      <c r="H2275" s="12"/>
      <c r="I2275" s="7" t="s">
        <v>21</v>
      </c>
      <c r="J2275" s="12"/>
      <c r="K2275" s="10"/>
      <c r="L2275" s="10"/>
      <c r="M2275" s="10"/>
      <c r="N2275" s="10"/>
      <c r="O2275" s="16" t="s">
        <v>236</v>
      </c>
      <c r="P2275" s="16" t="s">
        <v>502</v>
      </c>
      <c r="Q2275" s="10"/>
      <c r="R2275" s="10"/>
      <c r="S2275" s="10"/>
      <c r="T2275" s="10"/>
      <c r="U2275" s="10"/>
      <c r="V2275" s="10"/>
      <c r="W2275" s="10"/>
    </row>
    <row r="2276" ht="12.75" customHeight="1">
      <c r="A2276" s="9" t="s">
        <v>390</v>
      </c>
      <c r="B2276" s="7" t="s">
        <v>228</v>
      </c>
      <c r="C2276" s="7" t="s">
        <v>228</v>
      </c>
      <c r="D2276" s="7"/>
      <c r="E2276" s="8">
        <v>43.0</v>
      </c>
      <c r="F2276" s="7"/>
      <c r="G2276" s="14"/>
      <c r="H2276" s="12"/>
      <c r="I2276" s="7" t="s">
        <v>21</v>
      </c>
      <c r="J2276" s="12"/>
      <c r="K2276" s="10"/>
      <c r="L2276" s="10"/>
      <c r="M2276" s="10"/>
      <c r="N2276" s="10"/>
      <c r="O2276" s="16" t="s">
        <v>353</v>
      </c>
      <c r="P2276" s="16" t="s">
        <v>564</v>
      </c>
      <c r="Q2276" s="10"/>
      <c r="R2276" s="10"/>
      <c r="S2276" s="10"/>
      <c r="T2276" s="10"/>
      <c r="U2276" s="10"/>
      <c r="V2276" s="10"/>
      <c r="W2276" s="10"/>
    </row>
    <row r="2277" ht="12.75" customHeight="1">
      <c r="A2277" s="9" t="s">
        <v>271</v>
      </c>
      <c r="B2277" s="7" t="s">
        <v>228</v>
      </c>
      <c r="C2277" s="7" t="s">
        <v>228</v>
      </c>
      <c r="D2277" s="7"/>
      <c r="E2277" s="8">
        <v>435.0</v>
      </c>
      <c r="F2277" s="7"/>
      <c r="G2277" s="14"/>
      <c r="H2277" s="12"/>
      <c r="I2277" s="7" t="s">
        <v>21</v>
      </c>
      <c r="J2277" s="12"/>
      <c r="K2277" s="10"/>
      <c r="L2277" s="10"/>
      <c r="M2277" s="10"/>
      <c r="N2277" s="10"/>
      <c r="O2277" s="16" t="s">
        <v>234</v>
      </c>
      <c r="P2277" s="16" t="s">
        <v>437</v>
      </c>
      <c r="Q2277" s="10"/>
      <c r="R2277" s="10"/>
      <c r="S2277" s="10"/>
      <c r="T2277" s="10"/>
      <c r="U2277" s="10"/>
      <c r="V2277" s="10"/>
      <c r="W2277" s="10"/>
    </row>
    <row r="2278" ht="12.75" customHeight="1">
      <c r="A2278" s="9" t="s">
        <v>355</v>
      </c>
      <c r="B2278" s="7" t="s">
        <v>228</v>
      </c>
      <c r="C2278" s="7" t="s">
        <v>228</v>
      </c>
      <c r="D2278" s="7"/>
      <c r="E2278" s="8">
        <v>44.0</v>
      </c>
      <c r="F2278" s="7"/>
      <c r="G2278" s="14"/>
      <c r="H2278" s="12"/>
      <c r="I2278" s="7" t="s">
        <v>21</v>
      </c>
      <c r="J2278" s="12"/>
      <c r="K2278" s="10"/>
      <c r="L2278" s="10"/>
      <c r="M2278" s="10"/>
      <c r="N2278" s="10"/>
      <c r="O2278" s="16" t="s">
        <v>658</v>
      </c>
      <c r="P2278" s="16" t="s">
        <v>604</v>
      </c>
      <c r="Q2278" s="10"/>
      <c r="R2278" s="10"/>
      <c r="S2278" s="10"/>
      <c r="T2278" s="10"/>
      <c r="U2278" s="10"/>
      <c r="V2278" s="10"/>
      <c r="W2278" s="10"/>
    </row>
    <row r="2279" ht="12.75" customHeight="1">
      <c r="A2279" s="9" t="s">
        <v>352</v>
      </c>
      <c r="B2279" s="7" t="s">
        <v>228</v>
      </c>
      <c r="C2279" s="7" t="s">
        <v>228</v>
      </c>
      <c r="D2279" s="7"/>
      <c r="E2279" s="8">
        <v>445.0</v>
      </c>
      <c r="F2279" s="7"/>
      <c r="G2279" s="14"/>
      <c r="H2279" s="12"/>
      <c r="I2279" s="7" t="s">
        <v>21</v>
      </c>
      <c r="J2279" s="12"/>
      <c r="K2279" s="10"/>
      <c r="L2279" s="10"/>
      <c r="M2279" s="10"/>
      <c r="N2279" s="10"/>
      <c r="O2279" s="16" t="s">
        <v>563</v>
      </c>
      <c r="P2279" s="16" t="s">
        <v>402</v>
      </c>
      <c r="Q2279" s="10"/>
      <c r="R2279" s="10"/>
      <c r="S2279" s="10"/>
      <c r="T2279" s="10"/>
      <c r="U2279" s="10"/>
      <c r="V2279" s="10"/>
      <c r="W2279" s="10"/>
    </row>
    <row r="2280" ht="12.75" customHeight="1">
      <c r="A2280" s="9" t="s">
        <v>271</v>
      </c>
      <c r="B2280" s="7" t="s">
        <v>228</v>
      </c>
      <c r="C2280" s="7" t="s">
        <v>228</v>
      </c>
      <c r="D2280" s="7"/>
      <c r="E2280" s="8">
        <v>45.0</v>
      </c>
      <c r="F2280" s="7"/>
      <c r="G2280" s="14"/>
      <c r="H2280" s="12"/>
      <c r="I2280" s="7" t="s">
        <v>21</v>
      </c>
      <c r="J2280" s="12"/>
      <c r="K2280" s="10"/>
      <c r="L2280" s="10"/>
      <c r="M2280" s="10"/>
      <c r="N2280" s="10"/>
      <c r="O2280" s="16" t="s">
        <v>288</v>
      </c>
      <c r="P2280" s="16" t="s">
        <v>366</v>
      </c>
      <c r="Q2280" s="10"/>
      <c r="R2280" s="10"/>
      <c r="S2280" s="10"/>
      <c r="T2280" s="10"/>
      <c r="U2280" s="10"/>
      <c r="V2280" s="10"/>
      <c r="W2280" s="10"/>
    </row>
    <row r="2281" ht="12.75" customHeight="1">
      <c r="A2281" s="9" t="s">
        <v>355</v>
      </c>
      <c r="B2281" s="7" t="s">
        <v>228</v>
      </c>
      <c r="C2281" s="7" t="s">
        <v>228</v>
      </c>
      <c r="D2281" s="7"/>
      <c r="E2281" s="8">
        <v>455.0</v>
      </c>
      <c r="F2281" s="7"/>
      <c r="G2281" s="14"/>
      <c r="H2281" s="12"/>
      <c r="I2281" s="7" t="s">
        <v>21</v>
      </c>
      <c r="J2281" s="12"/>
      <c r="K2281" s="10"/>
      <c r="L2281" s="10"/>
      <c r="M2281" s="10"/>
      <c r="N2281" s="10"/>
      <c r="O2281" s="16" t="s">
        <v>249</v>
      </c>
      <c r="P2281" s="16" t="s">
        <v>250</v>
      </c>
      <c r="Q2281" s="10"/>
      <c r="R2281" s="10"/>
      <c r="S2281" s="10"/>
      <c r="T2281" s="10"/>
      <c r="U2281" s="10"/>
      <c r="V2281" s="10"/>
      <c r="W2281" s="10"/>
    </row>
    <row r="2282" ht="12.75" customHeight="1">
      <c r="A2282" s="9" t="s">
        <v>358</v>
      </c>
      <c r="B2282" s="7" t="s">
        <v>228</v>
      </c>
      <c r="C2282" s="7" t="s">
        <v>228</v>
      </c>
      <c r="D2282" s="7"/>
      <c r="E2282" s="8">
        <v>46.0</v>
      </c>
      <c r="F2282" s="7"/>
      <c r="G2282" s="14"/>
      <c r="H2282" s="12"/>
      <c r="I2282" s="7" t="s">
        <v>21</v>
      </c>
      <c r="J2282" s="12"/>
      <c r="K2282" s="10"/>
      <c r="L2282" s="10"/>
      <c r="M2282" s="10"/>
      <c r="N2282" s="10"/>
      <c r="O2282" s="16" t="s">
        <v>500</v>
      </c>
      <c r="P2282" s="16" t="s">
        <v>493</v>
      </c>
      <c r="Q2282" s="10"/>
      <c r="R2282" s="10"/>
      <c r="S2282" s="10"/>
      <c r="T2282" s="10"/>
      <c r="U2282" s="10"/>
      <c r="V2282" s="10"/>
      <c r="W2282" s="10"/>
    </row>
    <row r="2283" ht="12.75" customHeight="1">
      <c r="A2283" s="9" t="s">
        <v>269</v>
      </c>
      <c r="B2283" s="7" t="s">
        <v>228</v>
      </c>
      <c r="C2283" s="7" t="s">
        <v>228</v>
      </c>
      <c r="D2283" s="7"/>
      <c r="E2283" s="8">
        <v>46.0</v>
      </c>
      <c r="F2283" s="7"/>
      <c r="G2283" s="14"/>
      <c r="H2283" s="12"/>
      <c r="I2283" s="7" t="s">
        <v>21</v>
      </c>
      <c r="J2283" s="12"/>
      <c r="K2283" s="10"/>
      <c r="L2283" s="10"/>
      <c r="M2283" s="10"/>
      <c r="N2283" s="10"/>
      <c r="O2283" s="16" t="s">
        <v>233</v>
      </c>
      <c r="P2283" s="16" t="s">
        <v>231</v>
      </c>
      <c r="Q2283" s="10"/>
      <c r="R2283" s="10"/>
      <c r="S2283" s="10"/>
      <c r="T2283" s="10"/>
      <c r="U2283" s="10"/>
      <c r="V2283" s="10"/>
      <c r="W2283" s="10"/>
    </row>
    <row r="2284" ht="12.75" customHeight="1">
      <c r="A2284" s="9" t="s">
        <v>266</v>
      </c>
      <c r="B2284" s="7" t="s">
        <v>228</v>
      </c>
      <c r="C2284" s="7" t="s">
        <v>228</v>
      </c>
      <c r="D2284" s="7"/>
      <c r="E2284" s="8">
        <v>47.0</v>
      </c>
      <c r="F2284" s="7"/>
      <c r="G2284" s="14"/>
      <c r="H2284" s="12"/>
      <c r="I2284" s="7" t="s">
        <v>21</v>
      </c>
      <c r="J2284" s="12"/>
      <c r="K2284" s="10"/>
      <c r="L2284" s="10"/>
      <c r="M2284" s="10"/>
      <c r="N2284" s="10"/>
      <c r="O2284" s="16" t="s">
        <v>230</v>
      </c>
      <c r="P2284" s="16" t="s">
        <v>277</v>
      </c>
      <c r="Q2284" s="10"/>
      <c r="R2284" s="10"/>
      <c r="S2284" s="10"/>
      <c r="T2284" s="10"/>
      <c r="U2284" s="10"/>
      <c r="V2284" s="10"/>
      <c r="W2284" s="10"/>
    </row>
    <row r="2285" ht="12.75" customHeight="1">
      <c r="A2285" s="9" t="s">
        <v>355</v>
      </c>
      <c r="B2285" s="7" t="s">
        <v>228</v>
      </c>
      <c r="C2285" s="7" t="s">
        <v>228</v>
      </c>
      <c r="D2285" s="7"/>
      <c r="E2285" s="8">
        <v>485.0</v>
      </c>
      <c r="F2285" s="7"/>
      <c r="G2285" s="14"/>
      <c r="H2285" s="12"/>
      <c r="I2285" s="7" t="s">
        <v>21</v>
      </c>
      <c r="J2285" s="12"/>
      <c r="K2285" s="10"/>
      <c r="L2285" s="10"/>
      <c r="M2285" s="10"/>
      <c r="N2285" s="10"/>
      <c r="O2285" s="16" t="s">
        <v>97</v>
      </c>
      <c r="P2285" s="16" t="s">
        <v>482</v>
      </c>
      <c r="Q2285" s="10"/>
      <c r="R2285" s="10"/>
      <c r="S2285" s="10"/>
      <c r="T2285" s="10"/>
      <c r="U2285" s="10"/>
      <c r="V2285" s="10"/>
      <c r="W2285" s="10"/>
    </row>
    <row r="2286" ht="12.75" customHeight="1">
      <c r="A2286" s="9" t="s">
        <v>352</v>
      </c>
      <c r="B2286" s="7" t="s">
        <v>228</v>
      </c>
      <c r="C2286" s="7" t="s">
        <v>228</v>
      </c>
      <c r="D2286" s="7"/>
      <c r="E2286" s="8">
        <v>49.0</v>
      </c>
      <c r="F2286" s="7"/>
      <c r="G2286" s="14"/>
      <c r="H2286" s="12"/>
      <c r="I2286" s="7" t="s">
        <v>21</v>
      </c>
      <c r="J2286" s="12"/>
      <c r="K2286" s="10"/>
      <c r="L2286" s="10"/>
      <c r="M2286" s="10"/>
      <c r="N2286" s="10"/>
      <c r="O2286" s="16" t="s">
        <v>481</v>
      </c>
      <c r="P2286" s="16" t="s">
        <v>482</v>
      </c>
      <c r="Q2286" s="10"/>
      <c r="R2286" s="10"/>
      <c r="S2286" s="10"/>
      <c r="T2286" s="10"/>
      <c r="U2286" s="10"/>
      <c r="V2286" s="10"/>
      <c r="W2286" s="10"/>
    </row>
    <row r="2287" ht="12.75" customHeight="1">
      <c r="A2287" s="9" t="s">
        <v>352</v>
      </c>
      <c r="B2287" s="7" t="s">
        <v>228</v>
      </c>
      <c r="C2287" s="7" t="s">
        <v>228</v>
      </c>
      <c r="D2287" s="7"/>
      <c r="E2287" s="8">
        <v>5.0</v>
      </c>
      <c r="F2287" s="7"/>
      <c r="G2287" s="14"/>
      <c r="H2287" s="12"/>
      <c r="I2287" s="7" t="s">
        <v>21</v>
      </c>
      <c r="J2287" s="12"/>
      <c r="K2287" s="10"/>
      <c r="L2287" s="10"/>
      <c r="M2287" s="10"/>
      <c r="N2287" s="10"/>
      <c r="O2287" s="16" t="s">
        <v>481</v>
      </c>
      <c r="P2287" s="16" t="s">
        <v>460</v>
      </c>
      <c r="Q2287" s="10"/>
      <c r="R2287" s="10"/>
      <c r="S2287" s="10"/>
      <c r="T2287" s="10"/>
      <c r="U2287" s="10"/>
      <c r="V2287" s="10"/>
      <c r="W2287" s="10"/>
    </row>
    <row r="2288" ht="12.75" customHeight="1">
      <c r="A2288" s="9" t="s">
        <v>266</v>
      </c>
      <c r="B2288" s="7" t="s">
        <v>228</v>
      </c>
      <c r="C2288" s="7" t="s">
        <v>228</v>
      </c>
      <c r="D2288" s="7"/>
      <c r="E2288" s="8">
        <v>5.0</v>
      </c>
      <c r="F2288" s="7"/>
      <c r="G2288" s="14"/>
      <c r="H2288" s="12"/>
      <c r="I2288" s="7" t="s">
        <v>21</v>
      </c>
      <c r="J2288" s="12"/>
      <c r="K2288" s="10"/>
      <c r="L2288" s="10"/>
      <c r="M2288" s="10"/>
      <c r="N2288" s="10"/>
      <c r="O2288" s="16" t="s">
        <v>491</v>
      </c>
      <c r="P2288" s="16" t="s">
        <v>402</v>
      </c>
      <c r="Q2288" s="10"/>
      <c r="R2288" s="10"/>
      <c r="S2288" s="10"/>
      <c r="T2288" s="10"/>
      <c r="U2288" s="10"/>
      <c r="V2288" s="10"/>
      <c r="W2288" s="10"/>
    </row>
    <row r="2289" ht="12.75" customHeight="1">
      <c r="A2289" s="9" t="s">
        <v>271</v>
      </c>
      <c r="B2289" s="7" t="s">
        <v>228</v>
      </c>
      <c r="C2289" s="7" t="s">
        <v>228</v>
      </c>
      <c r="D2289" s="7"/>
      <c r="E2289" s="8">
        <v>5.0</v>
      </c>
      <c r="F2289" s="7"/>
      <c r="G2289" s="14"/>
      <c r="H2289" s="10"/>
      <c r="I2289" s="7" t="s">
        <v>21</v>
      </c>
      <c r="J2289" s="10"/>
      <c r="K2289" s="10"/>
      <c r="L2289" s="10"/>
      <c r="M2289" s="10"/>
      <c r="N2289" s="10"/>
      <c r="O2289" s="16" t="s">
        <v>236</v>
      </c>
      <c r="P2289" s="16" t="s">
        <v>344</v>
      </c>
      <c r="Q2289" s="10"/>
      <c r="R2289" s="10"/>
      <c r="S2289" s="10"/>
      <c r="T2289" s="10"/>
      <c r="U2289" s="10"/>
      <c r="V2289" s="10"/>
      <c r="W2289" s="10"/>
    </row>
    <row r="2290" ht="12.75" customHeight="1">
      <c r="A2290" s="9" t="s">
        <v>271</v>
      </c>
      <c r="B2290" s="7" t="s">
        <v>228</v>
      </c>
      <c r="C2290" s="7" t="s">
        <v>228</v>
      </c>
      <c r="D2290" s="7"/>
      <c r="E2290" s="8">
        <v>5.0</v>
      </c>
      <c r="F2290" s="7"/>
      <c r="G2290" s="14"/>
      <c r="H2290" s="12"/>
      <c r="I2290" s="7" t="s">
        <v>21</v>
      </c>
      <c r="J2290" s="12"/>
      <c r="K2290" s="10"/>
      <c r="L2290" s="10"/>
      <c r="M2290" s="10"/>
      <c r="N2290" s="10"/>
      <c r="O2290" s="16" t="s">
        <v>249</v>
      </c>
      <c r="P2290" s="16" t="s">
        <v>250</v>
      </c>
      <c r="Q2290" s="10"/>
      <c r="R2290" s="10"/>
      <c r="S2290" s="10"/>
      <c r="T2290" s="10"/>
      <c r="U2290" s="10"/>
      <c r="V2290" s="10"/>
      <c r="W2290" s="10"/>
    </row>
    <row r="2291" ht="12.75" customHeight="1">
      <c r="A2291" s="9" t="s">
        <v>358</v>
      </c>
      <c r="B2291" s="7" t="s">
        <v>228</v>
      </c>
      <c r="C2291" s="7" t="s">
        <v>228</v>
      </c>
      <c r="D2291" s="7"/>
      <c r="E2291" s="8">
        <v>55.0</v>
      </c>
      <c r="F2291" s="7"/>
      <c r="G2291" s="14"/>
      <c r="H2291" s="12"/>
      <c r="I2291" s="7" t="s">
        <v>21</v>
      </c>
      <c r="J2291" s="12"/>
      <c r="K2291" s="10"/>
      <c r="L2291" s="10"/>
      <c r="M2291" s="10"/>
      <c r="N2291" s="10"/>
      <c r="O2291" s="16" t="s">
        <v>536</v>
      </c>
      <c r="P2291" s="16" t="s">
        <v>537</v>
      </c>
      <c r="Q2291" s="10"/>
      <c r="R2291" s="10"/>
      <c r="S2291" s="10"/>
      <c r="T2291" s="10"/>
      <c r="U2291" s="10"/>
      <c r="V2291" s="10"/>
      <c r="W2291" s="10"/>
    </row>
    <row r="2292" ht="12.75" customHeight="1">
      <c r="A2292" s="9" t="s">
        <v>352</v>
      </c>
      <c r="B2292" s="7" t="s">
        <v>228</v>
      </c>
      <c r="C2292" s="7" t="s">
        <v>228</v>
      </c>
      <c r="D2292" s="7"/>
      <c r="E2292" s="8">
        <v>51.0</v>
      </c>
      <c r="F2292" s="7"/>
      <c r="G2292" s="14"/>
      <c r="H2292" s="12"/>
      <c r="I2292" s="7" t="s">
        <v>21</v>
      </c>
      <c r="J2292" s="12"/>
      <c r="K2292" s="10"/>
      <c r="L2292" s="10"/>
      <c r="M2292" s="10"/>
      <c r="N2292" s="10"/>
      <c r="O2292" s="16" t="s">
        <v>249</v>
      </c>
      <c r="P2292" s="16" t="s">
        <v>380</v>
      </c>
      <c r="Q2292" s="10"/>
      <c r="R2292" s="10"/>
      <c r="S2292" s="10"/>
      <c r="T2292" s="10"/>
      <c r="U2292" s="10"/>
      <c r="V2292" s="10"/>
      <c r="W2292" s="10"/>
    </row>
    <row r="2293" ht="12.75" customHeight="1">
      <c r="A2293" s="9" t="s">
        <v>352</v>
      </c>
      <c r="B2293" s="7" t="s">
        <v>228</v>
      </c>
      <c r="C2293" s="7" t="s">
        <v>228</v>
      </c>
      <c r="D2293" s="7"/>
      <c r="E2293" s="8">
        <v>51.0</v>
      </c>
      <c r="F2293" s="7"/>
      <c r="G2293" s="14"/>
      <c r="H2293" s="12"/>
      <c r="I2293" s="7" t="s">
        <v>21</v>
      </c>
      <c r="J2293" s="12"/>
      <c r="K2293" s="10"/>
      <c r="L2293" s="10"/>
      <c r="M2293" s="10"/>
      <c r="N2293" s="10"/>
      <c r="O2293" s="16" t="s">
        <v>230</v>
      </c>
      <c r="P2293" s="16" t="s">
        <v>483</v>
      </c>
      <c r="Q2293" s="10"/>
      <c r="R2293" s="10"/>
      <c r="S2293" s="10"/>
      <c r="T2293" s="10"/>
      <c r="U2293" s="10"/>
      <c r="V2293" s="10"/>
      <c r="W2293" s="10"/>
    </row>
    <row r="2294" ht="12.75" customHeight="1">
      <c r="A2294" s="9" t="s">
        <v>271</v>
      </c>
      <c r="B2294" s="7" t="s">
        <v>228</v>
      </c>
      <c r="C2294" s="7" t="s">
        <v>228</v>
      </c>
      <c r="D2294" s="7"/>
      <c r="E2294" s="8">
        <v>51.0</v>
      </c>
      <c r="F2294" s="7"/>
      <c r="G2294" s="14"/>
      <c r="H2294" s="12"/>
      <c r="I2294" s="7" t="s">
        <v>21</v>
      </c>
      <c r="J2294" s="12"/>
      <c r="K2294" s="10"/>
      <c r="L2294" s="10"/>
      <c r="M2294" s="10"/>
      <c r="N2294" s="10"/>
      <c r="O2294" s="16" t="s">
        <v>599</v>
      </c>
      <c r="P2294" s="16" t="s">
        <v>343</v>
      </c>
      <c r="Q2294" s="10"/>
      <c r="R2294" s="10"/>
      <c r="S2294" s="10"/>
      <c r="T2294" s="10"/>
      <c r="U2294" s="10"/>
      <c r="V2294" s="10"/>
      <c r="W2294" s="10"/>
    </row>
    <row r="2295" ht="12.75" customHeight="1">
      <c r="A2295" s="9" t="s">
        <v>358</v>
      </c>
      <c r="B2295" s="7" t="s">
        <v>228</v>
      </c>
      <c r="C2295" s="7" t="s">
        <v>228</v>
      </c>
      <c r="D2295" s="7"/>
      <c r="E2295" s="8">
        <v>53.0</v>
      </c>
      <c r="F2295" s="7"/>
      <c r="G2295" s="14"/>
      <c r="H2295" s="12"/>
      <c r="I2295" s="7" t="s">
        <v>21</v>
      </c>
      <c r="J2295" s="12"/>
      <c r="K2295" s="10"/>
      <c r="L2295" s="10"/>
      <c r="M2295" s="10"/>
      <c r="N2295" s="10"/>
      <c r="O2295" s="16" t="s">
        <v>322</v>
      </c>
      <c r="P2295" s="16" t="s">
        <v>231</v>
      </c>
      <c r="Q2295" s="10"/>
      <c r="R2295" s="10"/>
      <c r="S2295" s="10"/>
      <c r="T2295" s="10"/>
      <c r="U2295" s="10"/>
      <c r="V2295" s="10"/>
      <c r="W2295" s="10"/>
    </row>
    <row r="2296" ht="12.75" customHeight="1">
      <c r="A2296" s="9" t="s">
        <v>352</v>
      </c>
      <c r="B2296" s="7" t="s">
        <v>228</v>
      </c>
      <c r="C2296" s="7" t="s">
        <v>228</v>
      </c>
      <c r="D2296" s="7"/>
      <c r="E2296" s="8">
        <v>53.0</v>
      </c>
      <c r="F2296" s="7"/>
      <c r="G2296" s="14"/>
      <c r="H2296" s="12"/>
      <c r="I2296" s="7" t="s">
        <v>21</v>
      </c>
      <c r="J2296" s="12"/>
      <c r="K2296" s="10"/>
      <c r="L2296" s="10"/>
      <c r="M2296" s="10"/>
      <c r="N2296" s="10"/>
      <c r="O2296" s="16" t="s">
        <v>473</v>
      </c>
      <c r="P2296" s="16" t="s">
        <v>619</v>
      </c>
      <c r="Q2296" s="10"/>
      <c r="R2296" s="10"/>
      <c r="S2296" s="10"/>
      <c r="T2296" s="10"/>
      <c r="U2296" s="10"/>
      <c r="V2296" s="10"/>
      <c r="W2296" s="10"/>
    </row>
    <row r="2297" ht="12.75" customHeight="1">
      <c r="A2297" s="9" t="s">
        <v>390</v>
      </c>
      <c r="B2297" s="7" t="s">
        <v>228</v>
      </c>
      <c r="C2297" s="7" t="s">
        <v>228</v>
      </c>
      <c r="D2297" s="7"/>
      <c r="E2297" s="8">
        <v>53.0</v>
      </c>
      <c r="F2297" s="7"/>
      <c r="G2297" s="14"/>
      <c r="H2297" s="12"/>
      <c r="I2297" s="7" t="s">
        <v>21</v>
      </c>
      <c r="J2297" s="12"/>
      <c r="K2297" s="10"/>
      <c r="L2297" s="10"/>
      <c r="M2297" s="10"/>
      <c r="N2297" s="10"/>
      <c r="O2297" s="16" t="s">
        <v>251</v>
      </c>
      <c r="P2297" s="16" t="s">
        <v>445</v>
      </c>
      <c r="Q2297" s="10"/>
      <c r="R2297" s="10"/>
      <c r="S2297" s="10"/>
      <c r="T2297" s="10"/>
      <c r="U2297" s="10"/>
      <c r="V2297" s="10"/>
      <c r="W2297" s="10"/>
    </row>
    <row r="2298" ht="12.75" customHeight="1">
      <c r="A2298" s="9" t="s">
        <v>390</v>
      </c>
      <c r="B2298" s="7" t="s">
        <v>228</v>
      </c>
      <c r="C2298" s="7" t="s">
        <v>228</v>
      </c>
      <c r="D2298" s="7"/>
      <c r="E2298" s="8">
        <v>53.0</v>
      </c>
      <c r="F2298" s="7"/>
      <c r="G2298" s="14"/>
      <c r="H2298" s="12"/>
      <c r="I2298" s="7" t="s">
        <v>21</v>
      </c>
      <c r="J2298" s="12"/>
      <c r="K2298" s="10"/>
      <c r="L2298" s="10"/>
      <c r="M2298" s="10"/>
      <c r="N2298" s="10"/>
      <c r="O2298" s="16" t="s">
        <v>247</v>
      </c>
      <c r="P2298" s="16" t="s">
        <v>568</v>
      </c>
      <c r="Q2298" s="10"/>
      <c r="R2298" s="10"/>
      <c r="S2298" s="10"/>
      <c r="T2298" s="10"/>
      <c r="U2298" s="10"/>
      <c r="V2298" s="10"/>
      <c r="W2298" s="10"/>
    </row>
    <row r="2299" ht="12.75" customHeight="1">
      <c r="A2299" s="9" t="s">
        <v>352</v>
      </c>
      <c r="B2299" s="7" t="s">
        <v>228</v>
      </c>
      <c r="C2299" s="7" t="s">
        <v>228</v>
      </c>
      <c r="D2299" s="7"/>
      <c r="E2299" s="8">
        <v>535.0</v>
      </c>
      <c r="F2299" s="7"/>
      <c r="G2299" s="14"/>
      <c r="H2299" s="12"/>
      <c r="I2299" s="7" t="s">
        <v>21</v>
      </c>
      <c r="J2299" s="12"/>
      <c r="K2299" s="10"/>
      <c r="L2299" s="10"/>
      <c r="M2299" s="10"/>
      <c r="N2299" s="10"/>
      <c r="O2299" s="16" t="s">
        <v>236</v>
      </c>
      <c r="P2299" s="16" t="s">
        <v>270</v>
      </c>
      <c r="Q2299" s="10"/>
      <c r="R2299" s="10"/>
      <c r="S2299" s="10"/>
      <c r="T2299" s="10"/>
      <c r="U2299" s="10"/>
      <c r="V2299" s="10"/>
      <c r="W2299" s="10"/>
    </row>
    <row r="2300" ht="12.75" customHeight="1">
      <c r="A2300" s="9" t="s">
        <v>271</v>
      </c>
      <c r="B2300" s="7" t="s">
        <v>228</v>
      </c>
      <c r="C2300" s="7" t="s">
        <v>228</v>
      </c>
      <c r="D2300" s="7"/>
      <c r="E2300" s="8">
        <v>535.0</v>
      </c>
      <c r="F2300" s="7"/>
      <c r="G2300" s="14"/>
      <c r="H2300" s="12"/>
      <c r="I2300" s="7" t="s">
        <v>21</v>
      </c>
      <c r="J2300" s="12"/>
      <c r="K2300" s="10"/>
      <c r="L2300" s="10"/>
      <c r="M2300" s="10"/>
      <c r="N2300" s="10"/>
      <c r="O2300" s="16" t="s">
        <v>431</v>
      </c>
      <c r="P2300" s="16" t="s">
        <v>357</v>
      </c>
      <c r="Q2300" s="10"/>
      <c r="R2300" s="10"/>
      <c r="S2300" s="10"/>
      <c r="T2300" s="10"/>
      <c r="U2300" s="10"/>
      <c r="V2300" s="10"/>
      <c r="W2300" s="10"/>
    </row>
    <row r="2301" ht="12.75" customHeight="1">
      <c r="A2301" s="9" t="s">
        <v>271</v>
      </c>
      <c r="B2301" s="7" t="s">
        <v>228</v>
      </c>
      <c r="C2301" s="7" t="s">
        <v>228</v>
      </c>
      <c r="D2301" s="7"/>
      <c r="E2301" s="8">
        <v>54.0</v>
      </c>
      <c r="F2301" s="7"/>
      <c r="G2301" s="14"/>
      <c r="H2301" s="12"/>
      <c r="I2301" s="7" t="s">
        <v>21</v>
      </c>
      <c r="J2301" s="12"/>
      <c r="K2301" s="10"/>
      <c r="L2301" s="10"/>
      <c r="M2301" s="10"/>
      <c r="N2301" s="10"/>
      <c r="O2301" s="16" t="s">
        <v>251</v>
      </c>
      <c r="P2301" s="16" t="s">
        <v>445</v>
      </c>
      <c r="Q2301" s="10"/>
      <c r="R2301" s="10"/>
      <c r="S2301" s="10"/>
      <c r="T2301" s="10"/>
      <c r="U2301" s="10"/>
      <c r="V2301" s="10"/>
      <c r="W2301" s="10"/>
    </row>
    <row r="2302" ht="12.75" customHeight="1">
      <c r="A2302" s="9" t="s">
        <v>266</v>
      </c>
      <c r="B2302" s="7" t="s">
        <v>228</v>
      </c>
      <c r="C2302" s="7" t="s">
        <v>228</v>
      </c>
      <c r="D2302" s="7"/>
      <c r="E2302" s="8">
        <v>545.0</v>
      </c>
      <c r="F2302" s="7"/>
      <c r="G2302" s="14"/>
      <c r="H2302" s="12"/>
      <c r="I2302" s="7" t="s">
        <v>21</v>
      </c>
      <c r="J2302" s="12"/>
      <c r="K2302" s="10"/>
      <c r="L2302" s="10"/>
      <c r="M2302" s="10"/>
      <c r="N2302" s="10"/>
      <c r="O2302" s="16" t="s">
        <v>230</v>
      </c>
      <c r="P2302" s="16" t="s">
        <v>392</v>
      </c>
      <c r="Q2302" s="10"/>
      <c r="R2302" s="10"/>
      <c r="S2302" s="10"/>
      <c r="T2302" s="10"/>
      <c r="U2302" s="10"/>
      <c r="V2302" s="10"/>
      <c r="W2302" s="10"/>
    </row>
    <row r="2303" ht="12.75" customHeight="1">
      <c r="A2303" s="9" t="s">
        <v>352</v>
      </c>
      <c r="B2303" s="7" t="s">
        <v>228</v>
      </c>
      <c r="C2303" s="7" t="s">
        <v>228</v>
      </c>
      <c r="D2303" s="7"/>
      <c r="E2303" s="8">
        <v>55.0</v>
      </c>
      <c r="F2303" s="7"/>
      <c r="G2303" s="14"/>
      <c r="H2303" s="12"/>
      <c r="I2303" s="7" t="s">
        <v>21</v>
      </c>
      <c r="J2303" s="12"/>
      <c r="K2303" s="10"/>
      <c r="L2303" s="10"/>
      <c r="M2303" s="10"/>
      <c r="N2303" s="10"/>
      <c r="O2303" s="16" t="s">
        <v>288</v>
      </c>
      <c r="P2303" s="16" t="s">
        <v>366</v>
      </c>
      <c r="Q2303" s="10"/>
      <c r="R2303" s="10"/>
      <c r="S2303" s="10"/>
      <c r="T2303" s="10"/>
      <c r="U2303" s="10"/>
      <c r="V2303" s="10"/>
      <c r="W2303" s="10"/>
    </row>
    <row r="2304" ht="12.75" customHeight="1">
      <c r="A2304" s="9" t="s">
        <v>355</v>
      </c>
      <c r="B2304" s="7" t="s">
        <v>228</v>
      </c>
      <c r="C2304" s="7" t="s">
        <v>228</v>
      </c>
      <c r="D2304" s="7"/>
      <c r="E2304" s="8">
        <v>555.0</v>
      </c>
      <c r="F2304" s="7"/>
      <c r="G2304" s="14"/>
      <c r="H2304" s="12"/>
      <c r="I2304" s="7" t="s">
        <v>21</v>
      </c>
      <c r="J2304" s="12"/>
      <c r="K2304" s="10"/>
      <c r="L2304" s="10"/>
      <c r="M2304" s="10"/>
      <c r="N2304" s="10"/>
      <c r="O2304" s="16" t="s">
        <v>230</v>
      </c>
      <c r="P2304" s="16" t="s">
        <v>277</v>
      </c>
      <c r="Q2304" s="10"/>
      <c r="R2304" s="10"/>
      <c r="S2304" s="10"/>
      <c r="T2304" s="10"/>
      <c r="U2304" s="10"/>
      <c r="V2304" s="10"/>
      <c r="W2304" s="10"/>
    </row>
    <row r="2305" ht="12.75" customHeight="1">
      <c r="A2305" s="9" t="s">
        <v>358</v>
      </c>
      <c r="B2305" s="7" t="s">
        <v>228</v>
      </c>
      <c r="C2305" s="7" t="s">
        <v>228</v>
      </c>
      <c r="D2305" s="7"/>
      <c r="E2305" s="8">
        <v>56.0</v>
      </c>
      <c r="F2305" s="7"/>
      <c r="G2305" s="14"/>
      <c r="H2305" s="12"/>
      <c r="I2305" s="7" t="s">
        <v>21</v>
      </c>
      <c r="J2305" s="12"/>
      <c r="K2305" s="10"/>
      <c r="L2305" s="10"/>
      <c r="M2305" s="10"/>
      <c r="N2305" s="10"/>
      <c r="O2305" s="16" t="s">
        <v>375</v>
      </c>
      <c r="P2305" s="16" t="s">
        <v>462</v>
      </c>
      <c r="Q2305" s="10"/>
      <c r="R2305" s="10"/>
      <c r="S2305" s="10"/>
      <c r="T2305" s="10"/>
      <c r="U2305" s="10"/>
      <c r="V2305" s="10"/>
      <c r="W2305" s="10"/>
    </row>
    <row r="2306" ht="12.75" customHeight="1">
      <c r="A2306" s="9" t="s">
        <v>271</v>
      </c>
      <c r="B2306" s="7" t="s">
        <v>228</v>
      </c>
      <c r="C2306" s="7" t="s">
        <v>228</v>
      </c>
      <c r="D2306" s="7"/>
      <c r="E2306" s="8">
        <v>56.0</v>
      </c>
      <c r="F2306" s="7"/>
      <c r="G2306" s="14"/>
      <c r="H2306" s="12"/>
      <c r="I2306" s="7" t="s">
        <v>21</v>
      </c>
      <c r="J2306" s="12"/>
      <c r="K2306" s="10"/>
      <c r="L2306" s="10"/>
      <c r="M2306" s="10"/>
      <c r="N2306" s="10"/>
      <c r="O2306" s="16" t="s">
        <v>348</v>
      </c>
      <c r="P2306" s="16" t="s">
        <v>237</v>
      </c>
      <c r="Q2306" s="10"/>
      <c r="R2306" s="10"/>
      <c r="S2306" s="10"/>
      <c r="T2306" s="10"/>
      <c r="U2306" s="10"/>
      <c r="V2306" s="10"/>
      <c r="W2306" s="10"/>
    </row>
    <row r="2307" ht="12.75" customHeight="1">
      <c r="A2307" s="9" t="s">
        <v>352</v>
      </c>
      <c r="B2307" s="7" t="s">
        <v>228</v>
      </c>
      <c r="C2307" s="7" t="s">
        <v>228</v>
      </c>
      <c r="D2307" s="7"/>
      <c r="E2307" s="8">
        <v>57.0</v>
      </c>
      <c r="F2307" s="7"/>
      <c r="G2307" s="14"/>
      <c r="H2307" s="12"/>
      <c r="I2307" s="7" t="s">
        <v>21</v>
      </c>
      <c r="J2307" s="12"/>
      <c r="K2307" s="10"/>
      <c r="L2307" s="10"/>
      <c r="M2307" s="10"/>
      <c r="N2307" s="10"/>
      <c r="O2307" s="16" t="s">
        <v>503</v>
      </c>
      <c r="P2307" s="16" t="s">
        <v>504</v>
      </c>
      <c r="Q2307" s="10"/>
      <c r="R2307" s="10"/>
      <c r="S2307" s="10"/>
      <c r="T2307" s="10"/>
      <c r="U2307" s="10"/>
      <c r="V2307" s="10"/>
      <c r="W2307" s="10"/>
    </row>
    <row r="2308" ht="12.75" customHeight="1">
      <c r="A2308" s="9" t="s">
        <v>355</v>
      </c>
      <c r="B2308" s="7" t="s">
        <v>228</v>
      </c>
      <c r="C2308" s="7" t="s">
        <v>228</v>
      </c>
      <c r="D2308" s="7"/>
      <c r="E2308" s="8">
        <v>57.0</v>
      </c>
      <c r="F2308" s="7"/>
      <c r="G2308" s="14"/>
      <c r="H2308" s="12"/>
      <c r="I2308" s="7" t="s">
        <v>21</v>
      </c>
      <c r="J2308" s="12"/>
      <c r="K2308" s="10"/>
      <c r="L2308" s="10"/>
      <c r="M2308" s="10"/>
      <c r="N2308" s="10"/>
      <c r="O2308" s="16" t="s">
        <v>431</v>
      </c>
      <c r="P2308" s="16" t="s">
        <v>231</v>
      </c>
      <c r="Q2308" s="10"/>
      <c r="R2308" s="10"/>
      <c r="S2308" s="10"/>
      <c r="T2308" s="10"/>
      <c r="U2308" s="10"/>
      <c r="V2308" s="10"/>
      <c r="W2308" s="10"/>
    </row>
    <row r="2309" ht="12.75" customHeight="1">
      <c r="A2309" s="9" t="s">
        <v>271</v>
      </c>
      <c r="B2309" s="7" t="s">
        <v>228</v>
      </c>
      <c r="C2309" s="7" t="s">
        <v>228</v>
      </c>
      <c r="D2309" s="7"/>
      <c r="E2309" s="8">
        <v>57.0</v>
      </c>
      <c r="F2309" s="7"/>
      <c r="G2309" s="14"/>
      <c r="H2309" s="12"/>
      <c r="I2309" s="7" t="s">
        <v>21</v>
      </c>
      <c r="J2309" s="12"/>
      <c r="K2309" s="10"/>
      <c r="L2309" s="10"/>
      <c r="M2309" s="10"/>
      <c r="N2309" s="10"/>
      <c r="O2309" s="16" t="s">
        <v>279</v>
      </c>
      <c r="P2309" s="16" t="s">
        <v>439</v>
      </c>
      <c r="Q2309" s="10"/>
      <c r="R2309" s="10"/>
      <c r="S2309" s="10"/>
      <c r="T2309" s="10"/>
      <c r="U2309" s="10"/>
      <c r="V2309" s="10"/>
      <c r="W2309" s="10"/>
    </row>
    <row r="2310" ht="12.75" customHeight="1">
      <c r="A2310" s="9" t="s">
        <v>266</v>
      </c>
      <c r="B2310" s="7" t="s">
        <v>228</v>
      </c>
      <c r="C2310" s="7" t="s">
        <v>228</v>
      </c>
      <c r="D2310" s="7"/>
      <c r="E2310" s="8">
        <v>58.0</v>
      </c>
      <c r="F2310" s="7"/>
      <c r="G2310" s="14"/>
      <c r="H2310" s="12"/>
      <c r="I2310" s="7" t="s">
        <v>21</v>
      </c>
      <c r="J2310" s="12"/>
      <c r="K2310" s="10"/>
      <c r="L2310" s="10"/>
      <c r="M2310" s="10"/>
      <c r="N2310" s="10"/>
      <c r="O2310" s="16" t="s">
        <v>233</v>
      </c>
      <c r="P2310" s="16" t="s">
        <v>587</v>
      </c>
      <c r="Q2310" s="10"/>
      <c r="R2310" s="10"/>
      <c r="S2310" s="10"/>
      <c r="T2310" s="10"/>
      <c r="U2310" s="10"/>
      <c r="V2310" s="10"/>
      <c r="W2310" s="10"/>
    </row>
    <row r="2311" ht="12.75" customHeight="1">
      <c r="A2311" s="9" t="s">
        <v>358</v>
      </c>
      <c r="B2311" s="7" t="s">
        <v>228</v>
      </c>
      <c r="C2311" s="7" t="s">
        <v>228</v>
      </c>
      <c r="D2311" s="7"/>
      <c r="E2311" s="8">
        <v>6.0</v>
      </c>
      <c r="F2311" s="7"/>
      <c r="G2311" s="14"/>
      <c r="H2311" s="12"/>
      <c r="I2311" s="7" t="s">
        <v>21</v>
      </c>
      <c r="J2311" s="12"/>
      <c r="K2311" s="10"/>
      <c r="L2311" s="10"/>
      <c r="M2311" s="10"/>
      <c r="N2311" s="10"/>
      <c r="O2311" s="16" t="s">
        <v>431</v>
      </c>
      <c r="P2311" s="16" t="s">
        <v>231</v>
      </c>
      <c r="Q2311" s="10"/>
      <c r="R2311" s="10"/>
      <c r="S2311" s="10"/>
      <c r="T2311" s="10"/>
      <c r="U2311" s="10"/>
      <c r="V2311" s="10"/>
      <c r="W2311" s="10"/>
    </row>
    <row r="2312" ht="12.75" customHeight="1">
      <c r="A2312" s="9" t="s">
        <v>352</v>
      </c>
      <c r="B2312" s="7" t="s">
        <v>228</v>
      </c>
      <c r="C2312" s="7" t="s">
        <v>228</v>
      </c>
      <c r="D2312" s="7"/>
      <c r="E2312" s="8">
        <v>6.0</v>
      </c>
      <c r="F2312" s="7"/>
      <c r="G2312" s="14"/>
      <c r="H2312" s="12"/>
      <c r="I2312" s="7" t="s">
        <v>21</v>
      </c>
      <c r="J2312" s="12"/>
      <c r="K2312" s="10"/>
      <c r="L2312" s="10"/>
      <c r="M2312" s="10"/>
      <c r="N2312" s="10"/>
      <c r="O2312" s="16" t="s">
        <v>475</v>
      </c>
      <c r="P2312" s="16" t="s">
        <v>357</v>
      </c>
      <c r="Q2312" s="10"/>
      <c r="R2312" s="10"/>
      <c r="S2312" s="10"/>
      <c r="T2312" s="10"/>
      <c r="U2312" s="10"/>
      <c r="V2312" s="10"/>
      <c r="W2312" s="10"/>
    </row>
    <row r="2313" ht="12.75" customHeight="1">
      <c r="A2313" s="9" t="s">
        <v>390</v>
      </c>
      <c r="B2313" s="7" t="s">
        <v>228</v>
      </c>
      <c r="C2313" s="7" t="s">
        <v>228</v>
      </c>
      <c r="D2313" s="7"/>
      <c r="E2313" s="8">
        <v>6.0</v>
      </c>
      <c r="F2313" s="7"/>
      <c r="G2313" s="14"/>
      <c r="H2313" s="12"/>
      <c r="I2313" s="7" t="s">
        <v>21</v>
      </c>
      <c r="J2313" s="12"/>
      <c r="K2313" s="10"/>
      <c r="L2313" s="10"/>
      <c r="M2313" s="10"/>
      <c r="N2313" s="10"/>
      <c r="O2313" s="16" t="s">
        <v>452</v>
      </c>
      <c r="P2313" s="16" t="s">
        <v>293</v>
      </c>
      <c r="Q2313" s="10"/>
      <c r="R2313" s="10"/>
      <c r="S2313" s="10"/>
      <c r="T2313" s="10"/>
      <c r="U2313" s="10"/>
      <c r="V2313" s="10"/>
      <c r="W2313" s="10"/>
    </row>
    <row r="2314" ht="12.75" customHeight="1">
      <c r="A2314" s="9" t="s">
        <v>352</v>
      </c>
      <c r="B2314" s="7" t="s">
        <v>228</v>
      </c>
      <c r="C2314" s="7" t="s">
        <v>228</v>
      </c>
      <c r="D2314" s="7"/>
      <c r="E2314" s="8">
        <v>61.0</v>
      </c>
      <c r="F2314" s="7"/>
      <c r="G2314" s="14"/>
      <c r="H2314" s="12"/>
      <c r="I2314" s="7" t="s">
        <v>21</v>
      </c>
      <c r="J2314" s="12"/>
      <c r="K2314" s="10"/>
      <c r="L2314" s="10"/>
      <c r="M2314" s="10"/>
      <c r="N2314" s="10"/>
      <c r="O2314" s="16" t="s">
        <v>443</v>
      </c>
      <c r="P2314" s="16" t="s">
        <v>444</v>
      </c>
      <c r="Q2314" s="10"/>
      <c r="R2314" s="10"/>
      <c r="S2314" s="10"/>
      <c r="T2314" s="10"/>
      <c r="U2314" s="10"/>
      <c r="V2314" s="10"/>
      <c r="W2314" s="10"/>
    </row>
    <row r="2315" ht="12.75" customHeight="1">
      <c r="A2315" s="9" t="s">
        <v>269</v>
      </c>
      <c r="B2315" s="7" t="s">
        <v>228</v>
      </c>
      <c r="C2315" s="7" t="s">
        <v>228</v>
      </c>
      <c r="D2315" s="7"/>
      <c r="E2315" s="8">
        <v>65.0</v>
      </c>
      <c r="F2315" s="7"/>
      <c r="G2315" s="14"/>
      <c r="H2315" s="12"/>
      <c r="I2315" s="7" t="s">
        <v>21</v>
      </c>
      <c r="J2315" s="12"/>
      <c r="K2315" s="10"/>
      <c r="L2315" s="10"/>
      <c r="M2315" s="10"/>
      <c r="N2315" s="10"/>
      <c r="O2315" s="16" t="s">
        <v>563</v>
      </c>
      <c r="P2315" s="16" t="s">
        <v>402</v>
      </c>
      <c r="Q2315" s="10"/>
      <c r="R2315" s="10"/>
      <c r="S2315" s="10"/>
      <c r="T2315" s="10"/>
      <c r="U2315" s="10"/>
      <c r="V2315" s="10"/>
      <c r="W2315" s="10"/>
    </row>
    <row r="2316" ht="12.75" customHeight="1">
      <c r="A2316" s="9" t="s">
        <v>271</v>
      </c>
      <c r="B2316" s="7" t="s">
        <v>228</v>
      </c>
      <c r="C2316" s="7" t="s">
        <v>228</v>
      </c>
      <c r="D2316" s="7"/>
      <c r="E2316" s="8">
        <v>7.0</v>
      </c>
      <c r="F2316" s="7"/>
      <c r="G2316" s="14"/>
      <c r="H2316" s="12"/>
      <c r="I2316" s="7" t="s">
        <v>21</v>
      </c>
      <c r="J2316" s="12"/>
      <c r="K2316" s="10"/>
      <c r="L2316" s="10"/>
      <c r="M2316" s="10"/>
      <c r="N2316" s="10"/>
      <c r="O2316" s="16" t="s">
        <v>492</v>
      </c>
      <c r="P2316" s="16" t="s">
        <v>557</v>
      </c>
      <c r="Q2316" s="10"/>
      <c r="R2316" s="10"/>
      <c r="S2316" s="10"/>
      <c r="T2316" s="10"/>
      <c r="U2316" s="10"/>
      <c r="V2316" s="10"/>
      <c r="W2316" s="10"/>
    </row>
    <row r="2317" ht="12.75" customHeight="1">
      <c r="A2317" s="9" t="s">
        <v>266</v>
      </c>
      <c r="B2317" s="7" t="s">
        <v>228</v>
      </c>
      <c r="C2317" s="7" t="s">
        <v>228</v>
      </c>
      <c r="D2317" s="7"/>
      <c r="E2317" s="8">
        <v>79.0</v>
      </c>
      <c r="F2317" s="7"/>
      <c r="G2317" s="14"/>
      <c r="H2317" s="12"/>
      <c r="I2317" s="7" t="s">
        <v>21</v>
      </c>
      <c r="J2317" s="12"/>
      <c r="K2317" s="10"/>
      <c r="L2317" s="10"/>
      <c r="M2317" s="10"/>
      <c r="N2317" s="10"/>
      <c r="O2317" s="16" t="s">
        <v>405</v>
      </c>
      <c r="P2317" s="16" t="s">
        <v>357</v>
      </c>
      <c r="Q2317" s="10"/>
      <c r="R2317" s="10"/>
      <c r="S2317" s="10"/>
      <c r="T2317" s="10"/>
      <c r="U2317" s="10"/>
      <c r="V2317" s="10"/>
      <c r="W2317" s="10"/>
    </row>
    <row r="2318" ht="12.75" customHeight="1">
      <c r="A2318" s="9" t="s">
        <v>352</v>
      </c>
      <c r="B2318" s="7" t="s">
        <v>228</v>
      </c>
      <c r="C2318" s="7" t="s">
        <v>228</v>
      </c>
      <c r="D2318" s="7"/>
      <c r="E2318" s="8">
        <v>915.0</v>
      </c>
      <c r="F2318" s="7"/>
      <c r="G2318" s="14"/>
      <c r="H2318" s="12"/>
      <c r="I2318" s="7" t="s">
        <v>21</v>
      </c>
      <c r="J2318" s="12"/>
      <c r="K2318" s="10"/>
      <c r="L2318" s="10"/>
      <c r="M2318" s="10"/>
      <c r="N2318" s="10"/>
      <c r="O2318" s="16" t="s">
        <v>233</v>
      </c>
      <c r="P2318" s="16" t="s">
        <v>659</v>
      </c>
      <c r="Q2318" s="10"/>
      <c r="R2318" s="10"/>
      <c r="S2318" s="10"/>
      <c r="T2318" s="10"/>
      <c r="U2318" s="10"/>
      <c r="V2318" s="10"/>
      <c r="W2318" s="10"/>
    </row>
    <row r="2319" ht="12.75" customHeight="1">
      <c r="A2319" s="9" t="s">
        <v>241</v>
      </c>
      <c r="B2319" s="7" t="s">
        <v>228</v>
      </c>
      <c r="C2319" s="7" t="s">
        <v>228</v>
      </c>
      <c r="D2319" s="7"/>
      <c r="E2319" s="8"/>
      <c r="F2319" s="7"/>
      <c r="G2319" s="14"/>
      <c r="H2319" s="12"/>
      <c r="I2319" s="7" t="s">
        <v>21</v>
      </c>
      <c r="J2319" s="12"/>
      <c r="K2319" s="10"/>
      <c r="L2319" s="10"/>
      <c r="M2319" s="10"/>
      <c r="N2319" s="10"/>
      <c r="O2319" s="16" t="s">
        <v>375</v>
      </c>
      <c r="P2319" s="16" t="s">
        <v>462</v>
      </c>
      <c r="Q2319" s="10"/>
      <c r="R2319" s="10"/>
      <c r="S2319" s="10"/>
      <c r="T2319" s="10"/>
      <c r="U2319" s="10"/>
      <c r="V2319" s="10"/>
      <c r="W2319" s="10"/>
    </row>
    <row r="2320" ht="12.75" customHeight="1">
      <c r="A2320" s="9" t="s">
        <v>232</v>
      </c>
      <c r="B2320" s="7" t="s">
        <v>228</v>
      </c>
      <c r="C2320" s="7" t="s">
        <v>228</v>
      </c>
      <c r="D2320" s="7">
        <v>58.0</v>
      </c>
      <c r="E2320" s="8">
        <v>19.0</v>
      </c>
      <c r="F2320" s="7">
        <v>28.0</v>
      </c>
      <c r="G2320" s="14"/>
      <c r="H2320" s="12"/>
      <c r="I2320" s="7" t="s">
        <v>660</v>
      </c>
      <c r="J2320" s="12"/>
      <c r="K2320" s="10"/>
      <c r="L2320" s="10"/>
      <c r="M2320" s="10"/>
      <c r="N2320" s="10"/>
      <c r="O2320" s="16" t="s">
        <v>563</v>
      </c>
      <c r="P2320" s="16" t="s">
        <v>535</v>
      </c>
      <c r="Q2320" s="10"/>
      <c r="R2320" s="10"/>
      <c r="S2320" s="10"/>
      <c r="T2320" s="10"/>
      <c r="U2320" s="10"/>
      <c r="V2320" s="10"/>
      <c r="W2320" s="10"/>
    </row>
    <row r="2321" ht="12.75" customHeight="1">
      <c r="A2321" s="9" t="s">
        <v>478</v>
      </c>
      <c r="B2321" s="7" t="s">
        <v>228</v>
      </c>
      <c r="C2321" s="7" t="s">
        <v>228</v>
      </c>
      <c r="D2321" s="7">
        <v>61.0</v>
      </c>
      <c r="E2321" s="8">
        <v>22.0</v>
      </c>
      <c r="F2321" s="7">
        <v>3.0</v>
      </c>
      <c r="G2321" s="14"/>
      <c r="H2321" s="12"/>
      <c r="I2321" s="7" t="s">
        <v>660</v>
      </c>
      <c r="J2321" s="12"/>
      <c r="K2321" s="10"/>
      <c r="L2321" s="10"/>
      <c r="M2321" s="10"/>
      <c r="N2321" s="10"/>
      <c r="O2321" s="16" t="s">
        <v>661</v>
      </c>
      <c r="P2321" s="16" t="s">
        <v>662</v>
      </c>
      <c r="Q2321" s="10"/>
      <c r="R2321" s="10"/>
      <c r="S2321" s="10"/>
      <c r="T2321" s="10"/>
      <c r="U2321" s="10"/>
      <c r="V2321" s="10"/>
      <c r="W2321" s="10"/>
    </row>
    <row r="2322" ht="12.75" customHeight="1">
      <c r="A2322" s="9" t="s">
        <v>232</v>
      </c>
      <c r="B2322" s="7" t="s">
        <v>228</v>
      </c>
      <c r="C2322" s="7" t="s">
        <v>228</v>
      </c>
      <c r="D2322" s="7">
        <v>62.0</v>
      </c>
      <c r="E2322" s="8">
        <v>23.0</v>
      </c>
      <c r="F2322" s="7">
        <v>31.0</v>
      </c>
      <c r="G2322" s="14"/>
      <c r="H2322" s="12"/>
      <c r="I2322" s="7" t="s">
        <v>660</v>
      </c>
      <c r="J2322" s="12"/>
      <c r="K2322" s="10"/>
      <c r="L2322" s="10"/>
      <c r="M2322" s="10"/>
      <c r="N2322" s="10"/>
      <c r="O2322" s="16" t="s">
        <v>663</v>
      </c>
      <c r="P2322" s="16" t="s">
        <v>664</v>
      </c>
      <c r="Q2322" s="10"/>
      <c r="R2322" s="10"/>
      <c r="S2322" s="10"/>
      <c r="T2322" s="10"/>
      <c r="U2322" s="10"/>
      <c r="V2322" s="10"/>
      <c r="W2322" s="10"/>
    </row>
    <row r="2323" ht="12.75" customHeight="1">
      <c r="A2323" s="9" t="s">
        <v>593</v>
      </c>
      <c r="B2323" s="7" t="s">
        <v>228</v>
      </c>
      <c r="C2323" s="7" t="s">
        <v>228</v>
      </c>
      <c r="D2323" s="7">
        <v>7.0</v>
      </c>
      <c r="E2323" s="8">
        <v>38.0</v>
      </c>
      <c r="F2323" s="7">
        <v>36.0</v>
      </c>
      <c r="G2323" s="14"/>
      <c r="H2323" s="12"/>
      <c r="I2323" s="7" t="s">
        <v>660</v>
      </c>
      <c r="J2323" s="12"/>
      <c r="K2323" s="10"/>
      <c r="L2323" s="10"/>
      <c r="M2323" s="10"/>
      <c r="N2323" s="10"/>
      <c r="O2323" s="16" t="s">
        <v>481</v>
      </c>
      <c r="P2323" s="16" t="s">
        <v>482</v>
      </c>
      <c r="Q2323" s="10"/>
      <c r="R2323" s="10"/>
      <c r="S2323" s="10"/>
      <c r="T2323" s="10"/>
      <c r="U2323" s="10"/>
      <c r="V2323" s="10"/>
      <c r="W2323" s="10"/>
    </row>
    <row r="2324" ht="12.75" customHeight="1">
      <c r="A2324" s="9" t="s">
        <v>310</v>
      </c>
      <c r="B2324" s="7" t="s">
        <v>228</v>
      </c>
      <c r="C2324" s="7" t="s">
        <v>228</v>
      </c>
      <c r="D2324" s="7">
        <v>71.0</v>
      </c>
      <c r="E2324" s="8">
        <v>35.0</v>
      </c>
      <c r="F2324" s="7">
        <v>35.0</v>
      </c>
      <c r="G2324" s="14"/>
      <c r="H2324" s="12"/>
      <c r="I2324" s="7" t="s">
        <v>660</v>
      </c>
      <c r="J2324" s="12"/>
      <c r="K2324" s="10"/>
      <c r="L2324" s="10"/>
      <c r="M2324" s="10"/>
      <c r="N2324" s="10"/>
      <c r="O2324" s="16" t="s">
        <v>480</v>
      </c>
      <c r="P2324" s="16" t="s">
        <v>383</v>
      </c>
      <c r="Q2324" s="10"/>
      <c r="R2324" s="10"/>
      <c r="S2324" s="10"/>
      <c r="T2324" s="10"/>
      <c r="U2324" s="10"/>
      <c r="V2324" s="10"/>
      <c r="W2324" s="10"/>
    </row>
    <row r="2325" ht="12.75" customHeight="1">
      <c r="A2325" s="9" t="s">
        <v>498</v>
      </c>
      <c r="B2325" s="7" t="s">
        <v>228</v>
      </c>
      <c r="C2325" s="7" t="s">
        <v>228</v>
      </c>
      <c r="D2325" s="7">
        <v>72.0</v>
      </c>
      <c r="E2325" s="8">
        <v>385.0</v>
      </c>
      <c r="F2325" s="7">
        <v>36.0</v>
      </c>
      <c r="G2325" s="14"/>
      <c r="H2325" s="12"/>
      <c r="I2325" s="7" t="s">
        <v>660</v>
      </c>
      <c r="J2325" s="12"/>
      <c r="K2325" s="10"/>
      <c r="L2325" s="10"/>
      <c r="M2325" s="10"/>
      <c r="N2325" s="10"/>
      <c r="O2325" s="16" t="s">
        <v>665</v>
      </c>
      <c r="P2325" s="16" t="s">
        <v>378</v>
      </c>
      <c r="Q2325" s="10"/>
      <c r="R2325" s="10"/>
      <c r="S2325" s="10"/>
      <c r="T2325" s="10"/>
      <c r="U2325" s="10"/>
      <c r="V2325" s="10"/>
      <c r="W2325" s="10"/>
    </row>
    <row r="2326" ht="12.75" customHeight="1">
      <c r="A2326" s="9" t="s">
        <v>310</v>
      </c>
      <c r="B2326" s="7" t="s">
        <v>228</v>
      </c>
      <c r="C2326" s="7" t="s">
        <v>228</v>
      </c>
      <c r="D2326" s="7">
        <v>73.0</v>
      </c>
      <c r="E2326" s="8">
        <v>4.0</v>
      </c>
      <c r="F2326" s="7">
        <v>36.0</v>
      </c>
      <c r="G2326" s="14"/>
      <c r="H2326" s="12"/>
      <c r="I2326" s="7" t="s">
        <v>660</v>
      </c>
      <c r="J2326" s="12"/>
      <c r="K2326" s="10"/>
      <c r="L2326" s="10"/>
      <c r="M2326" s="10"/>
      <c r="N2326" s="10"/>
      <c r="O2326" s="16" t="s">
        <v>480</v>
      </c>
      <c r="P2326" s="16" t="s">
        <v>383</v>
      </c>
      <c r="Q2326" s="10"/>
      <c r="R2326" s="10"/>
      <c r="S2326" s="10"/>
      <c r="T2326" s="10"/>
      <c r="U2326" s="10"/>
      <c r="V2326" s="10"/>
      <c r="W2326" s="10"/>
    </row>
    <row r="2327" ht="12.75" customHeight="1">
      <c r="A2327" s="9" t="s">
        <v>274</v>
      </c>
      <c r="B2327" s="7" t="s">
        <v>228</v>
      </c>
      <c r="C2327" s="7" t="s">
        <v>228</v>
      </c>
      <c r="D2327" s="7">
        <v>74.0</v>
      </c>
      <c r="E2327" s="8">
        <v>36.0</v>
      </c>
      <c r="F2327" s="7">
        <v>37.0</v>
      </c>
      <c r="G2327" s="14"/>
      <c r="H2327" s="12"/>
      <c r="I2327" s="7" t="s">
        <v>660</v>
      </c>
      <c r="J2327" s="12"/>
      <c r="K2327" s="10"/>
      <c r="L2327" s="10"/>
      <c r="M2327" s="10"/>
      <c r="N2327" s="10"/>
      <c r="O2327" s="16" t="s">
        <v>565</v>
      </c>
      <c r="P2327" s="16" t="s">
        <v>666</v>
      </c>
      <c r="Q2327" s="10"/>
      <c r="R2327" s="10"/>
      <c r="S2327" s="10"/>
      <c r="T2327" s="10"/>
      <c r="U2327" s="10"/>
      <c r="V2327" s="10"/>
      <c r="W2327" s="10"/>
    </row>
    <row r="2328" ht="12.75" customHeight="1">
      <c r="A2328" s="9" t="s">
        <v>520</v>
      </c>
      <c r="B2328" s="7" t="s">
        <v>228</v>
      </c>
      <c r="C2328" s="7" t="s">
        <v>228</v>
      </c>
      <c r="D2328" s="7">
        <v>74.0</v>
      </c>
      <c r="E2328" s="8">
        <v>435.0</v>
      </c>
      <c r="F2328" s="7">
        <v>39.0</v>
      </c>
      <c r="G2328" s="14"/>
      <c r="H2328" s="12"/>
      <c r="I2328" s="7" t="s">
        <v>660</v>
      </c>
      <c r="J2328" s="12"/>
      <c r="K2328" s="10"/>
      <c r="L2328" s="10"/>
      <c r="M2328" s="10"/>
      <c r="N2328" s="10"/>
      <c r="O2328" s="16" t="s">
        <v>330</v>
      </c>
      <c r="P2328" s="16" t="s">
        <v>667</v>
      </c>
      <c r="Q2328" s="10"/>
      <c r="R2328" s="10"/>
      <c r="S2328" s="10"/>
      <c r="T2328" s="10"/>
      <c r="U2328" s="10"/>
      <c r="V2328" s="10"/>
      <c r="W2328" s="10"/>
    </row>
    <row r="2329" ht="12.75" customHeight="1">
      <c r="A2329" s="9" t="s">
        <v>274</v>
      </c>
      <c r="B2329" s="7" t="s">
        <v>228</v>
      </c>
      <c r="C2329" s="7" t="s">
        <v>228</v>
      </c>
      <c r="D2329" s="7">
        <v>74.0</v>
      </c>
      <c r="E2329" s="8">
        <v>48.0</v>
      </c>
      <c r="F2329" s="7">
        <v>38.0</v>
      </c>
      <c r="G2329" s="14"/>
      <c r="H2329" s="12"/>
      <c r="I2329" s="7" t="s">
        <v>660</v>
      </c>
      <c r="J2329" s="12"/>
      <c r="K2329" s="10"/>
      <c r="L2329" s="10"/>
      <c r="M2329" s="10"/>
      <c r="N2329" s="10"/>
      <c r="O2329" s="16" t="s">
        <v>565</v>
      </c>
      <c r="P2329" s="16" t="s">
        <v>666</v>
      </c>
      <c r="Q2329" s="10"/>
      <c r="R2329" s="10"/>
      <c r="S2329" s="10"/>
      <c r="T2329" s="10"/>
      <c r="U2329" s="10"/>
      <c r="V2329" s="10"/>
      <c r="W2329" s="10"/>
    </row>
    <row r="2330" ht="12.75" customHeight="1">
      <c r="A2330" s="9" t="s">
        <v>296</v>
      </c>
      <c r="B2330" s="7" t="s">
        <v>228</v>
      </c>
      <c r="C2330" s="7" t="s">
        <v>228</v>
      </c>
      <c r="D2330" s="7">
        <v>75.0</v>
      </c>
      <c r="E2330" s="8">
        <v>47.0</v>
      </c>
      <c r="F2330" s="7">
        <v>38.0</v>
      </c>
      <c r="G2330" s="14"/>
      <c r="H2330" s="12"/>
      <c r="I2330" s="7" t="s">
        <v>660</v>
      </c>
      <c r="J2330" s="12"/>
      <c r="K2330" s="10"/>
      <c r="L2330" s="10"/>
      <c r="M2330" s="10"/>
      <c r="N2330" s="10"/>
      <c r="O2330" s="16" t="s">
        <v>668</v>
      </c>
      <c r="P2330" s="16" t="s">
        <v>433</v>
      </c>
      <c r="Q2330" s="10"/>
      <c r="R2330" s="10"/>
      <c r="S2330" s="10"/>
      <c r="T2330" s="10"/>
      <c r="U2330" s="10"/>
      <c r="V2330" s="10"/>
      <c r="W2330" s="10"/>
    </row>
    <row r="2331" ht="12.75" customHeight="1">
      <c r="A2331" s="9" t="s">
        <v>528</v>
      </c>
      <c r="B2331" s="7" t="s">
        <v>228</v>
      </c>
      <c r="C2331" s="7" t="s">
        <v>228</v>
      </c>
      <c r="D2331" s="7">
        <v>76.0</v>
      </c>
      <c r="E2331" s="8">
        <v>48.0</v>
      </c>
      <c r="F2331" s="7">
        <v>38.0</v>
      </c>
      <c r="G2331" s="14"/>
      <c r="H2331" s="12"/>
      <c r="I2331" s="7" t="s">
        <v>660</v>
      </c>
      <c r="J2331" s="12"/>
      <c r="K2331" s="10"/>
      <c r="L2331" s="10"/>
      <c r="M2331" s="10"/>
      <c r="N2331" s="10"/>
      <c r="O2331" s="16" t="s">
        <v>288</v>
      </c>
      <c r="P2331" s="16" t="s">
        <v>366</v>
      </c>
      <c r="Q2331" s="10"/>
      <c r="R2331" s="10"/>
      <c r="S2331" s="10"/>
      <c r="T2331" s="10"/>
      <c r="U2331" s="10"/>
      <c r="V2331" s="10"/>
      <c r="W2331" s="10"/>
    </row>
    <row r="2332" ht="12.75" customHeight="1">
      <c r="A2332" s="9" t="s">
        <v>386</v>
      </c>
      <c r="B2332" s="7" t="s">
        <v>228</v>
      </c>
      <c r="C2332" s="7" t="s">
        <v>228</v>
      </c>
      <c r="D2332" s="7">
        <v>78.0</v>
      </c>
      <c r="E2332" s="8">
        <v>49.0</v>
      </c>
      <c r="F2332" s="7">
        <v>4.0</v>
      </c>
      <c r="G2332" s="14"/>
      <c r="H2332" s="12"/>
      <c r="I2332" s="7" t="s">
        <v>660</v>
      </c>
      <c r="J2332" s="12"/>
      <c r="K2332" s="10"/>
      <c r="L2332" s="10"/>
      <c r="M2332" s="10"/>
      <c r="N2332" s="10"/>
      <c r="O2332" s="16" t="s">
        <v>475</v>
      </c>
      <c r="P2332" s="16" t="s">
        <v>476</v>
      </c>
      <c r="Q2332" s="10"/>
      <c r="R2332" s="10"/>
      <c r="S2332" s="10"/>
      <c r="T2332" s="10"/>
      <c r="U2332" s="10"/>
      <c r="V2332" s="10"/>
      <c r="W2332" s="10"/>
    </row>
    <row r="2333" ht="12.75" customHeight="1">
      <c r="A2333" s="9" t="s">
        <v>296</v>
      </c>
      <c r="B2333" s="7" t="s">
        <v>228</v>
      </c>
      <c r="C2333" s="7" t="s">
        <v>228</v>
      </c>
      <c r="D2333" s="7">
        <v>78.0</v>
      </c>
      <c r="E2333" s="8">
        <v>51.0</v>
      </c>
      <c r="F2333" s="7">
        <v>39.0</v>
      </c>
      <c r="G2333" s="14"/>
      <c r="H2333" s="12"/>
      <c r="I2333" s="7" t="s">
        <v>660</v>
      </c>
      <c r="J2333" s="12"/>
      <c r="K2333" s="10"/>
      <c r="L2333" s="10"/>
      <c r="M2333" s="10"/>
      <c r="N2333" s="10"/>
      <c r="O2333" s="16" t="s">
        <v>634</v>
      </c>
      <c r="P2333" s="16" t="s">
        <v>635</v>
      </c>
      <c r="Q2333" s="10"/>
      <c r="R2333" s="10"/>
      <c r="S2333" s="10"/>
      <c r="T2333" s="10"/>
      <c r="U2333" s="10"/>
      <c r="V2333" s="10"/>
      <c r="W2333" s="10"/>
    </row>
    <row r="2334" ht="12.75" customHeight="1">
      <c r="A2334" s="9" t="s">
        <v>517</v>
      </c>
      <c r="B2334" s="7" t="s">
        <v>228</v>
      </c>
      <c r="C2334" s="7" t="s">
        <v>228</v>
      </c>
      <c r="D2334" s="7">
        <v>78.0</v>
      </c>
      <c r="E2334" s="8">
        <v>545.0</v>
      </c>
      <c r="F2334" s="7">
        <v>43.0</v>
      </c>
      <c r="G2334" s="14"/>
      <c r="H2334" s="12"/>
      <c r="I2334" s="7" t="s">
        <v>660</v>
      </c>
      <c r="J2334" s="12"/>
      <c r="K2334" s="10"/>
      <c r="L2334" s="10"/>
      <c r="M2334" s="10"/>
      <c r="N2334" s="10"/>
      <c r="O2334" s="16" t="s">
        <v>576</v>
      </c>
      <c r="P2334" s="16" t="s">
        <v>361</v>
      </c>
      <c r="Q2334" s="10"/>
      <c r="R2334" s="10"/>
      <c r="S2334" s="10"/>
      <c r="T2334" s="10"/>
      <c r="U2334" s="10"/>
      <c r="V2334" s="10"/>
      <c r="W2334" s="10"/>
    </row>
    <row r="2335" ht="12.75" customHeight="1">
      <c r="A2335" s="9" t="s">
        <v>386</v>
      </c>
      <c r="B2335" s="7" t="s">
        <v>228</v>
      </c>
      <c r="C2335" s="7" t="s">
        <v>228</v>
      </c>
      <c r="D2335" s="7">
        <v>79.0</v>
      </c>
      <c r="E2335" s="8">
        <v>51.0</v>
      </c>
      <c r="F2335" s="7">
        <v>4.0</v>
      </c>
      <c r="G2335" s="14"/>
      <c r="H2335" s="12"/>
      <c r="I2335" s="7" t="s">
        <v>660</v>
      </c>
      <c r="J2335" s="12"/>
      <c r="K2335" s="10"/>
      <c r="L2335" s="10"/>
      <c r="M2335" s="10"/>
      <c r="N2335" s="10"/>
      <c r="O2335" s="16" t="s">
        <v>475</v>
      </c>
      <c r="P2335" s="16" t="s">
        <v>476</v>
      </c>
      <c r="Q2335" s="10"/>
      <c r="R2335" s="10"/>
      <c r="S2335" s="10"/>
      <c r="T2335" s="10"/>
      <c r="U2335" s="10"/>
      <c r="V2335" s="10"/>
      <c r="W2335" s="10"/>
    </row>
    <row r="2336" ht="12.75" customHeight="1">
      <c r="A2336" s="9" t="s">
        <v>310</v>
      </c>
      <c r="B2336" s="7" t="s">
        <v>228</v>
      </c>
      <c r="C2336" s="7" t="s">
        <v>228</v>
      </c>
      <c r="D2336" s="7">
        <v>79.0</v>
      </c>
      <c r="E2336" s="8">
        <v>52.0</v>
      </c>
      <c r="F2336" s="7">
        <v>4.0</v>
      </c>
      <c r="G2336" s="14"/>
      <c r="H2336" s="12"/>
      <c r="I2336" s="7" t="s">
        <v>660</v>
      </c>
      <c r="J2336" s="12"/>
      <c r="K2336" s="10"/>
      <c r="L2336" s="10"/>
      <c r="M2336" s="10"/>
      <c r="N2336" s="10"/>
      <c r="O2336" s="16" t="s">
        <v>480</v>
      </c>
      <c r="P2336" s="16" t="s">
        <v>383</v>
      </c>
      <c r="Q2336" s="10"/>
      <c r="R2336" s="10"/>
      <c r="S2336" s="10"/>
      <c r="T2336" s="10"/>
      <c r="U2336" s="10"/>
      <c r="V2336" s="10"/>
      <c r="W2336" s="10"/>
    </row>
    <row r="2337" ht="12.75" customHeight="1">
      <c r="A2337" s="9" t="s">
        <v>314</v>
      </c>
      <c r="B2337" s="7" t="s">
        <v>228</v>
      </c>
      <c r="C2337" s="7" t="s">
        <v>228</v>
      </c>
      <c r="D2337" s="7">
        <v>79.0</v>
      </c>
      <c r="E2337" s="8">
        <v>55.0</v>
      </c>
      <c r="F2337" s="7">
        <v>43.0</v>
      </c>
      <c r="G2337" s="14"/>
      <c r="H2337" s="12"/>
      <c r="I2337" s="7" t="s">
        <v>660</v>
      </c>
      <c r="J2337" s="12"/>
      <c r="K2337" s="10"/>
      <c r="L2337" s="10"/>
      <c r="M2337" s="10"/>
      <c r="N2337" s="10"/>
      <c r="O2337" s="16" t="s">
        <v>249</v>
      </c>
      <c r="P2337" s="16" t="s">
        <v>250</v>
      </c>
      <c r="Q2337" s="10"/>
      <c r="R2337" s="10"/>
      <c r="S2337" s="10"/>
      <c r="T2337" s="10"/>
      <c r="U2337" s="10"/>
      <c r="V2337" s="10"/>
      <c r="W2337" s="10"/>
    </row>
    <row r="2338" ht="12.75" customHeight="1">
      <c r="A2338" s="9" t="s">
        <v>498</v>
      </c>
      <c r="B2338" s="7" t="s">
        <v>228</v>
      </c>
      <c r="C2338" s="7" t="s">
        <v>228</v>
      </c>
      <c r="D2338" s="7">
        <v>79.0</v>
      </c>
      <c r="E2338" s="8">
        <v>61.0</v>
      </c>
      <c r="F2338" s="7">
        <v>43.0</v>
      </c>
      <c r="G2338" s="14"/>
      <c r="H2338" s="12"/>
      <c r="I2338" s="7" t="s">
        <v>660</v>
      </c>
      <c r="J2338" s="12"/>
      <c r="K2338" s="10"/>
      <c r="L2338" s="10"/>
      <c r="M2338" s="10"/>
      <c r="N2338" s="10"/>
      <c r="O2338" s="16" t="s">
        <v>418</v>
      </c>
      <c r="P2338" s="16" t="s">
        <v>402</v>
      </c>
      <c r="Q2338" s="10"/>
      <c r="R2338" s="10"/>
      <c r="S2338" s="10"/>
      <c r="T2338" s="10"/>
      <c r="U2338" s="10"/>
      <c r="V2338" s="10"/>
      <c r="W2338" s="10"/>
    </row>
    <row r="2339" ht="12.75" customHeight="1">
      <c r="A2339" s="9" t="s">
        <v>488</v>
      </c>
      <c r="B2339" s="7" t="s">
        <v>228</v>
      </c>
      <c r="C2339" s="7" t="s">
        <v>228</v>
      </c>
      <c r="D2339" s="7">
        <v>8.0</v>
      </c>
      <c r="E2339" s="8">
        <v>47.0</v>
      </c>
      <c r="F2339" s="7">
        <v>37.0</v>
      </c>
      <c r="G2339" s="14"/>
      <c r="H2339" s="12"/>
      <c r="I2339" s="7" t="s">
        <v>660</v>
      </c>
      <c r="J2339" s="12"/>
      <c r="K2339" s="10"/>
      <c r="L2339" s="10"/>
      <c r="M2339" s="10"/>
      <c r="N2339" s="10"/>
      <c r="O2339" s="16" t="s">
        <v>669</v>
      </c>
      <c r="P2339" s="16" t="s">
        <v>670</v>
      </c>
      <c r="Q2339" s="10"/>
      <c r="R2339" s="10"/>
      <c r="S2339" s="10"/>
      <c r="T2339" s="10"/>
      <c r="U2339" s="10"/>
      <c r="V2339" s="10"/>
      <c r="W2339" s="10"/>
    </row>
    <row r="2340" ht="12.75" customHeight="1">
      <c r="A2340" s="9" t="s">
        <v>299</v>
      </c>
      <c r="B2340" s="7" t="s">
        <v>228</v>
      </c>
      <c r="C2340" s="7" t="s">
        <v>228</v>
      </c>
      <c r="D2340" s="7">
        <v>8.0</v>
      </c>
      <c r="E2340" s="8">
        <v>61.0</v>
      </c>
      <c r="F2340" s="7">
        <v>42.0</v>
      </c>
      <c r="G2340" s="14"/>
      <c r="H2340" s="12"/>
      <c r="I2340" s="7" t="s">
        <v>660</v>
      </c>
      <c r="J2340" s="12"/>
      <c r="K2340" s="10"/>
      <c r="L2340" s="10"/>
      <c r="M2340" s="10"/>
      <c r="N2340" s="10"/>
      <c r="O2340" s="16" t="s">
        <v>671</v>
      </c>
      <c r="P2340" s="16" t="s">
        <v>277</v>
      </c>
      <c r="Q2340" s="10"/>
      <c r="R2340" s="10"/>
      <c r="S2340" s="10"/>
      <c r="T2340" s="10"/>
      <c r="U2340" s="10"/>
      <c r="V2340" s="10"/>
      <c r="W2340" s="10"/>
    </row>
    <row r="2341" ht="12.75" customHeight="1">
      <c r="A2341" s="9" t="s">
        <v>296</v>
      </c>
      <c r="B2341" s="7" t="s">
        <v>228</v>
      </c>
      <c r="C2341" s="7" t="s">
        <v>228</v>
      </c>
      <c r="D2341" s="7">
        <v>83.0</v>
      </c>
      <c r="E2341" s="8">
        <v>67.0</v>
      </c>
      <c r="F2341" s="7">
        <v>44.0</v>
      </c>
      <c r="G2341" s="14"/>
      <c r="H2341" s="12"/>
      <c r="I2341" s="7" t="s">
        <v>660</v>
      </c>
      <c r="J2341" s="12"/>
      <c r="K2341" s="10"/>
      <c r="L2341" s="10"/>
      <c r="M2341" s="10"/>
      <c r="N2341" s="10"/>
      <c r="O2341" s="16" t="s">
        <v>486</v>
      </c>
      <c r="P2341" s="16" t="s">
        <v>487</v>
      </c>
      <c r="Q2341" s="10"/>
      <c r="R2341" s="10"/>
      <c r="S2341" s="10"/>
      <c r="T2341" s="10"/>
      <c r="U2341" s="10"/>
      <c r="V2341" s="10"/>
      <c r="W2341" s="10"/>
    </row>
    <row r="2342" ht="12.75" customHeight="1">
      <c r="A2342" s="9" t="s">
        <v>521</v>
      </c>
      <c r="B2342" s="7" t="s">
        <v>228</v>
      </c>
      <c r="C2342" s="7" t="s">
        <v>228</v>
      </c>
      <c r="D2342" s="7">
        <v>83.0</v>
      </c>
      <c r="E2342" s="8">
        <v>675.0</v>
      </c>
      <c r="F2342" s="7">
        <v>44.0</v>
      </c>
      <c r="G2342" s="14"/>
      <c r="H2342" s="12"/>
      <c r="I2342" s="7" t="s">
        <v>660</v>
      </c>
      <c r="J2342" s="12"/>
      <c r="K2342" s="10"/>
      <c r="L2342" s="10"/>
      <c r="M2342" s="10"/>
      <c r="N2342" s="10"/>
      <c r="O2342" s="16" t="s">
        <v>288</v>
      </c>
      <c r="P2342" s="16" t="s">
        <v>672</v>
      </c>
      <c r="Q2342" s="10"/>
      <c r="R2342" s="10"/>
      <c r="S2342" s="10"/>
      <c r="T2342" s="10"/>
      <c r="U2342" s="10"/>
      <c r="V2342" s="10"/>
      <c r="W2342" s="10"/>
    </row>
    <row r="2343" ht="12.75" customHeight="1">
      <c r="A2343" s="9" t="s">
        <v>390</v>
      </c>
      <c r="B2343" s="7" t="s">
        <v>228</v>
      </c>
      <c r="C2343" s="7" t="s">
        <v>228</v>
      </c>
      <c r="D2343" s="7"/>
      <c r="E2343" s="8">
        <v>45.0</v>
      </c>
      <c r="F2343" s="7"/>
      <c r="G2343" s="14"/>
      <c r="H2343" s="12"/>
      <c r="I2343" s="7" t="s">
        <v>660</v>
      </c>
      <c r="J2343" s="12"/>
      <c r="K2343" s="10"/>
      <c r="L2343" s="10"/>
      <c r="M2343" s="10"/>
      <c r="N2343" s="10"/>
      <c r="O2343" s="16" t="s">
        <v>444</v>
      </c>
      <c r="P2343" s="16" t="s">
        <v>357</v>
      </c>
      <c r="Q2343" s="10"/>
      <c r="R2343" s="10"/>
      <c r="S2343" s="10"/>
      <c r="T2343" s="10"/>
      <c r="U2343" s="10"/>
      <c r="V2343" s="10"/>
      <c r="W2343" s="10"/>
    </row>
    <row r="2344" ht="12.75" customHeight="1">
      <c r="A2344" s="9" t="s">
        <v>358</v>
      </c>
      <c r="B2344" s="7" t="s">
        <v>228</v>
      </c>
      <c r="C2344" s="7" t="s">
        <v>228</v>
      </c>
      <c r="D2344" s="7"/>
      <c r="E2344" s="8">
        <v>53.0</v>
      </c>
      <c r="F2344" s="7"/>
      <c r="G2344" s="14"/>
      <c r="H2344" s="12"/>
      <c r="I2344" s="7" t="s">
        <v>660</v>
      </c>
      <c r="J2344" s="12"/>
      <c r="K2344" s="10"/>
      <c r="L2344" s="10"/>
      <c r="M2344" s="10"/>
      <c r="N2344" s="10"/>
      <c r="O2344" s="16" t="s">
        <v>673</v>
      </c>
      <c r="P2344" s="16" t="s">
        <v>674</v>
      </c>
      <c r="Q2344" s="10"/>
      <c r="R2344" s="10"/>
      <c r="S2344" s="10"/>
      <c r="T2344" s="10"/>
      <c r="U2344" s="10"/>
      <c r="V2344" s="10"/>
      <c r="W2344" s="10"/>
    </row>
    <row r="2345" ht="12.75" customHeight="1">
      <c r="A2345" s="9" t="s">
        <v>269</v>
      </c>
      <c r="B2345" s="7" t="s">
        <v>228</v>
      </c>
      <c r="C2345" s="7" t="s">
        <v>228</v>
      </c>
      <c r="D2345" s="7"/>
      <c r="E2345" s="8">
        <v>6.0</v>
      </c>
      <c r="F2345" s="7"/>
      <c r="G2345" s="14"/>
      <c r="H2345" s="12"/>
      <c r="I2345" s="7" t="s">
        <v>660</v>
      </c>
      <c r="J2345" s="12"/>
      <c r="K2345" s="10"/>
      <c r="L2345" s="10"/>
      <c r="M2345" s="10"/>
      <c r="N2345" s="10"/>
      <c r="O2345" s="16" t="s">
        <v>230</v>
      </c>
      <c r="P2345" s="16" t="s">
        <v>675</v>
      </c>
      <c r="Q2345" s="10"/>
      <c r="R2345" s="10"/>
      <c r="S2345" s="10"/>
      <c r="T2345" s="10"/>
      <c r="U2345" s="10"/>
      <c r="V2345" s="10"/>
      <c r="W2345" s="10"/>
    </row>
    <row r="2346" ht="12.75" customHeight="1">
      <c r="A2346" s="9" t="s">
        <v>253</v>
      </c>
      <c r="B2346" s="7" t="s">
        <v>228</v>
      </c>
      <c r="C2346" s="7" t="s">
        <v>228</v>
      </c>
      <c r="D2346" s="7">
        <v>7.0</v>
      </c>
      <c r="E2346" s="8">
        <v>36.0</v>
      </c>
      <c r="F2346" s="7">
        <v>35.0</v>
      </c>
      <c r="G2346" s="14"/>
      <c r="H2346" s="12"/>
      <c r="I2346" s="7" t="s">
        <v>676</v>
      </c>
      <c r="J2346" s="12"/>
      <c r="K2346" s="10"/>
      <c r="L2346" s="10"/>
      <c r="M2346" s="10"/>
      <c r="N2346" s="10"/>
      <c r="O2346" s="16" t="s">
        <v>473</v>
      </c>
      <c r="P2346" s="16" t="s">
        <v>231</v>
      </c>
      <c r="Q2346" s="10"/>
      <c r="R2346" s="10"/>
      <c r="S2346" s="10"/>
      <c r="T2346" s="10"/>
      <c r="U2346" s="10"/>
      <c r="V2346" s="10"/>
      <c r="W2346" s="10"/>
    </row>
    <row r="2347" ht="12.75" customHeight="1">
      <c r="A2347" s="9" t="s">
        <v>326</v>
      </c>
      <c r="B2347" s="7" t="s">
        <v>228</v>
      </c>
      <c r="C2347" s="7" t="s">
        <v>228</v>
      </c>
      <c r="D2347" s="7">
        <v>72.0</v>
      </c>
      <c r="E2347" s="8">
        <v>35.0</v>
      </c>
      <c r="F2347" s="7">
        <v>34.0</v>
      </c>
      <c r="G2347" s="14"/>
      <c r="H2347" s="12"/>
      <c r="I2347" s="7" t="s">
        <v>676</v>
      </c>
      <c r="J2347" s="12"/>
      <c r="K2347" s="10"/>
      <c r="L2347" s="10"/>
      <c r="M2347" s="10"/>
      <c r="N2347" s="10"/>
      <c r="O2347" s="16" t="s">
        <v>262</v>
      </c>
      <c r="P2347" s="16" t="s">
        <v>677</v>
      </c>
      <c r="Q2347" s="10"/>
      <c r="R2347" s="10"/>
      <c r="S2347" s="10"/>
      <c r="T2347" s="10"/>
      <c r="U2347" s="10"/>
      <c r="V2347" s="10"/>
      <c r="W2347" s="10"/>
    </row>
    <row r="2348" ht="12.75" customHeight="1">
      <c r="A2348" s="9" t="s">
        <v>243</v>
      </c>
      <c r="B2348" s="7" t="s">
        <v>228</v>
      </c>
      <c r="C2348" s="7" t="s">
        <v>228</v>
      </c>
      <c r="D2348" s="7">
        <v>73.0</v>
      </c>
      <c r="E2348" s="8">
        <v>35.0</v>
      </c>
      <c r="F2348" s="7">
        <v>34.0</v>
      </c>
      <c r="G2348" s="14"/>
      <c r="H2348" s="12"/>
      <c r="I2348" s="7" t="s">
        <v>676</v>
      </c>
      <c r="J2348" s="12"/>
      <c r="K2348" s="10"/>
      <c r="L2348" s="10"/>
      <c r="M2348" s="10"/>
      <c r="N2348" s="10"/>
      <c r="O2348" s="16" t="s">
        <v>678</v>
      </c>
      <c r="P2348" s="16" t="s">
        <v>347</v>
      </c>
      <c r="Q2348" s="10"/>
      <c r="R2348" s="10"/>
      <c r="S2348" s="10"/>
      <c r="T2348" s="10"/>
      <c r="U2348" s="10"/>
      <c r="V2348" s="10"/>
      <c r="W2348" s="10"/>
    </row>
    <row r="2349" ht="12.75" customHeight="1">
      <c r="A2349" s="9" t="s">
        <v>488</v>
      </c>
      <c r="B2349" s="7" t="s">
        <v>228</v>
      </c>
      <c r="C2349" s="7" t="s">
        <v>228</v>
      </c>
      <c r="D2349" s="7">
        <v>73.0</v>
      </c>
      <c r="E2349" s="8">
        <v>4.0</v>
      </c>
      <c r="F2349" s="7">
        <v>37.0</v>
      </c>
      <c r="G2349" s="14"/>
      <c r="H2349" s="12"/>
      <c r="I2349" s="7" t="s">
        <v>676</v>
      </c>
      <c r="J2349" s="12"/>
      <c r="K2349" s="10"/>
      <c r="L2349" s="10"/>
      <c r="M2349" s="10"/>
      <c r="N2349" s="10"/>
      <c r="O2349" s="16" t="s">
        <v>491</v>
      </c>
      <c r="P2349" s="16" t="s">
        <v>402</v>
      </c>
      <c r="Q2349" s="10"/>
      <c r="R2349" s="10"/>
      <c r="S2349" s="10"/>
      <c r="T2349" s="10"/>
      <c r="U2349" s="10"/>
      <c r="V2349" s="10"/>
      <c r="W2349" s="10"/>
    </row>
    <row r="2350" ht="12.75" customHeight="1">
      <c r="A2350" s="9" t="s">
        <v>329</v>
      </c>
      <c r="B2350" s="7" t="s">
        <v>228</v>
      </c>
      <c r="C2350" s="7" t="s">
        <v>228</v>
      </c>
      <c r="D2350" s="7">
        <v>73.0</v>
      </c>
      <c r="E2350" s="8">
        <v>42.0</v>
      </c>
      <c r="F2350" s="7">
        <v>36.0</v>
      </c>
      <c r="G2350" s="14"/>
      <c r="H2350" s="12"/>
      <c r="I2350" s="7" t="s">
        <v>676</v>
      </c>
      <c r="J2350" s="12"/>
      <c r="K2350" s="10"/>
      <c r="L2350" s="10"/>
      <c r="M2350" s="10"/>
      <c r="N2350" s="10"/>
      <c r="O2350" s="16" t="s">
        <v>233</v>
      </c>
      <c r="P2350" s="16" t="s">
        <v>309</v>
      </c>
      <c r="Q2350" s="10"/>
      <c r="R2350" s="10"/>
      <c r="S2350" s="10"/>
      <c r="T2350" s="10"/>
      <c r="U2350" s="10"/>
      <c r="V2350" s="10"/>
      <c r="W2350" s="10"/>
    </row>
    <row r="2351" ht="12.75" customHeight="1">
      <c r="A2351" s="9" t="s">
        <v>248</v>
      </c>
      <c r="B2351" s="7" t="s">
        <v>228</v>
      </c>
      <c r="C2351" s="7" t="s">
        <v>228</v>
      </c>
      <c r="D2351" s="7">
        <v>74.0</v>
      </c>
      <c r="E2351" s="8">
        <v>33.0</v>
      </c>
      <c r="F2351" s="7">
        <v>34.0</v>
      </c>
      <c r="G2351" s="14"/>
      <c r="H2351" s="12"/>
      <c r="I2351" s="7" t="s">
        <v>676</v>
      </c>
      <c r="J2351" s="12"/>
      <c r="K2351" s="10"/>
      <c r="L2351" s="10"/>
      <c r="M2351" s="10"/>
      <c r="N2351" s="10"/>
      <c r="O2351" s="16" t="s">
        <v>230</v>
      </c>
      <c r="P2351" s="16" t="s">
        <v>277</v>
      </c>
      <c r="Q2351" s="10"/>
      <c r="R2351" s="10"/>
      <c r="S2351" s="10"/>
      <c r="T2351" s="10"/>
      <c r="U2351" s="10"/>
      <c r="V2351" s="10"/>
      <c r="W2351" s="10"/>
    </row>
    <row r="2352" ht="12.75" customHeight="1">
      <c r="A2352" s="9" t="s">
        <v>248</v>
      </c>
      <c r="B2352" s="7" t="s">
        <v>228</v>
      </c>
      <c r="C2352" s="7" t="s">
        <v>228</v>
      </c>
      <c r="D2352" s="7">
        <v>74.0</v>
      </c>
      <c r="E2352" s="8">
        <v>4.0</v>
      </c>
      <c r="F2352" s="7">
        <v>37.0</v>
      </c>
      <c r="G2352" s="14"/>
      <c r="H2352" s="12"/>
      <c r="I2352" s="7" t="s">
        <v>676</v>
      </c>
      <c r="J2352" s="12"/>
      <c r="K2352" s="10"/>
      <c r="L2352" s="10"/>
      <c r="M2352" s="10"/>
      <c r="N2352" s="10"/>
      <c r="O2352" s="16" t="s">
        <v>247</v>
      </c>
      <c r="P2352" s="16" t="s">
        <v>366</v>
      </c>
      <c r="Q2352" s="10"/>
      <c r="R2352" s="10"/>
      <c r="S2352" s="10"/>
      <c r="T2352" s="10"/>
      <c r="U2352" s="10"/>
      <c r="V2352" s="10"/>
      <c r="W2352" s="10"/>
    </row>
    <row r="2353" ht="12.75" customHeight="1">
      <c r="A2353" s="9" t="s">
        <v>299</v>
      </c>
      <c r="B2353" s="7" t="s">
        <v>228</v>
      </c>
      <c r="C2353" s="7" t="s">
        <v>228</v>
      </c>
      <c r="D2353" s="7">
        <v>74.0</v>
      </c>
      <c r="E2353" s="8">
        <v>41.0</v>
      </c>
      <c r="F2353" s="7">
        <v>39.0</v>
      </c>
      <c r="G2353" s="14"/>
      <c r="H2353" s="12"/>
      <c r="I2353" s="7" t="s">
        <v>676</v>
      </c>
      <c r="J2353" s="12"/>
      <c r="K2353" s="10"/>
      <c r="L2353" s="10"/>
      <c r="M2353" s="10"/>
      <c r="N2353" s="10"/>
      <c r="O2353" s="16" t="s">
        <v>679</v>
      </c>
      <c r="P2353" s="16" t="s">
        <v>404</v>
      </c>
      <c r="Q2353" s="10"/>
      <c r="R2353" s="10"/>
      <c r="S2353" s="10"/>
      <c r="T2353" s="10"/>
      <c r="U2353" s="10"/>
      <c r="V2353" s="10"/>
      <c r="W2353" s="10"/>
    </row>
    <row r="2354" ht="12.75" customHeight="1">
      <c r="A2354" s="9" t="s">
        <v>326</v>
      </c>
      <c r="B2354" s="7" t="s">
        <v>228</v>
      </c>
      <c r="C2354" s="7" t="s">
        <v>228</v>
      </c>
      <c r="D2354" s="7">
        <v>74.0</v>
      </c>
      <c r="E2354" s="8">
        <v>41.0</v>
      </c>
      <c r="F2354" s="7">
        <v>37.0</v>
      </c>
      <c r="G2354" s="14"/>
      <c r="H2354" s="12"/>
      <c r="I2354" s="7" t="s">
        <v>676</v>
      </c>
      <c r="J2354" s="12"/>
      <c r="K2354" s="10"/>
      <c r="L2354" s="10"/>
      <c r="M2354" s="10"/>
      <c r="N2354" s="10"/>
      <c r="O2354" s="16" t="s">
        <v>262</v>
      </c>
      <c r="P2354" s="16" t="s">
        <v>677</v>
      </c>
      <c r="Q2354" s="10"/>
      <c r="R2354" s="10"/>
      <c r="S2354" s="10"/>
      <c r="T2354" s="10"/>
      <c r="U2354" s="10"/>
      <c r="V2354" s="10"/>
      <c r="W2354" s="10"/>
    </row>
    <row r="2355" ht="12.75" customHeight="1">
      <c r="A2355" s="9" t="s">
        <v>386</v>
      </c>
      <c r="B2355" s="7" t="s">
        <v>228</v>
      </c>
      <c r="C2355" s="7" t="s">
        <v>228</v>
      </c>
      <c r="D2355" s="7">
        <v>74.0</v>
      </c>
      <c r="E2355" s="8">
        <v>465.0</v>
      </c>
      <c r="F2355" s="7">
        <v>38.0</v>
      </c>
      <c r="G2355" s="14"/>
      <c r="H2355" s="12"/>
      <c r="I2355" s="7" t="s">
        <v>676</v>
      </c>
      <c r="J2355" s="12"/>
      <c r="K2355" s="10"/>
      <c r="L2355" s="10"/>
      <c r="M2355" s="10"/>
      <c r="N2355" s="10"/>
      <c r="O2355" s="16" t="s">
        <v>330</v>
      </c>
      <c r="P2355" s="16" t="s">
        <v>680</v>
      </c>
      <c r="Q2355" s="10"/>
      <c r="R2355" s="10"/>
      <c r="S2355" s="10"/>
      <c r="T2355" s="10"/>
      <c r="U2355" s="10"/>
      <c r="V2355" s="10"/>
      <c r="W2355" s="10"/>
    </row>
    <row r="2356" ht="12.75" customHeight="1">
      <c r="A2356" s="9" t="s">
        <v>243</v>
      </c>
      <c r="B2356" s="7" t="s">
        <v>228</v>
      </c>
      <c r="C2356" s="7" t="s">
        <v>228</v>
      </c>
      <c r="D2356" s="7">
        <v>75.0</v>
      </c>
      <c r="E2356" s="8">
        <v>4.0</v>
      </c>
      <c r="F2356" s="7">
        <v>37.0</v>
      </c>
      <c r="G2356" s="14"/>
      <c r="H2356" s="12"/>
      <c r="I2356" s="7" t="s">
        <v>676</v>
      </c>
      <c r="J2356" s="12"/>
      <c r="K2356" s="10"/>
      <c r="L2356" s="10"/>
      <c r="M2356" s="10"/>
      <c r="N2356" s="10"/>
      <c r="O2356" s="16" t="s">
        <v>681</v>
      </c>
      <c r="P2356" s="16" t="s">
        <v>682</v>
      </c>
      <c r="Q2356" s="10"/>
      <c r="R2356" s="10"/>
      <c r="S2356" s="10"/>
      <c r="T2356" s="10"/>
      <c r="U2356" s="10"/>
      <c r="V2356" s="10"/>
      <c r="W2356" s="10"/>
    </row>
    <row r="2357" ht="12.75" customHeight="1">
      <c r="A2357" s="9" t="s">
        <v>381</v>
      </c>
      <c r="B2357" s="7" t="s">
        <v>228</v>
      </c>
      <c r="C2357" s="7" t="s">
        <v>228</v>
      </c>
      <c r="D2357" s="7">
        <v>75.0</v>
      </c>
      <c r="E2357" s="8">
        <v>425.0</v>
      </c>
      <c r="F2357" s="7">
        <v>36.0</v>
      </c>
      <c r="G2357" s="14"/>
      <c r="H2357" s="12"/>
      <c r="I2357" s="7" t="s">
        <v>676</v>
      </c>
      <c r="J2357" s="12"/>
      <c r="K2357" s="10"/>
      <c r="L2357" s="10"/>
      <c r="M2357" s="10"/>
      <c r="N2357" s="10"/>
      <c r="O2357" s="16" t="s">
        <v>330</v>
      </c>
      <c r="P2357" s="16" t="s">
        <v>683</v>
      </c>
      <c r="Q2357" s="10"/>
      <c r="R2357" s="10"/>
      <c r="S2357" s="10"/>
      <c r="T2357" s="10"/>
      <c r="U2357" s="10"/>
      <c r="V2357" s="10"/>
      <c r="W2357" s="10"/>
    </row>
    <row r="2358" ht="12.75" customHeight="1">
      <c r="A2358" s="9" t="s">
        <v>488</v>
      </c>
      <c r="B2358" s="7" t="s">
        <v>228</v>
      </c>
      <c r="C2358" s="7" t="s">
        <v>228</v>
      </c>
      <c r="D2358" s="7">
        <v>75.0</v>
      </c>
      <c r="E2358" s="8">
        <v>44.0</v>
      </c>
      <c r="F2358" s="7">
        <v>38.0</v>
      </c>
      <c r="G2358" s="14"/>
      <c r="H2358" s="12"/>
      <c r="I2358" s="7" t="s">
        <v>676</v>
      </c>
      <c r="J2358" s="12"/>
      <c r="K2358" s="10"/>
      <c r="L2358" s="10"/>
      <c r="M2358" s="10"/>
      <c r="N2358" s="10"/>
      <c r="O2358" s="16" t="s">
        <v>491</v>
      </c>
      <c r="P2358" s="16" t="s">
        <v>402</v>
      </c>
      <c r="Q2358" s="10"/>
      <c r="R2358" s="10"/>
      <c r="S2358" s="10"/>
      <c r="T2358" s="10"/>
      <c r="U2358" s="10"/>
      <c r="V2358" s="10"/>
      <c r="W2358" s="10"/>
    </row>
    <row r="2359" ht="12.75" customHeight="1">
      <c r="A2359" s="9" t="s">
        <v>469</v>
      </c>
      <c r="B2359" s="7" t="s">
        <v>228</v>
      </c>
      <c r="C2359" s="7" t="s">
        <v>228</v>
      </c>
      <c r="D2359" s="7">
        <v>75.0</v>
      </c>
      <c r="E2359" s="8">
        <v>46.0</v>
      </c>
      <c r="F2359" s="7">
        <v>36.0</v>
      </c>
      <c r="G2359" s="14"/>
      <c r="H2359" s="12"/>
      <c r="I2359" s="7" t="s">
        <v>676</v>
      </c>
      <c r="J2359" s="12"/>
      <c r="K2359" s="10"/>
      <c r="L2359" s="10"/>
      <c r="M2359" s="10"/>
      <c r="N2359" s="10"/>
      <c r="O2359" s="16" t="s">
        <v>684</v>
      </c>
      <c r="P2359" s="16" t="s">
        <v>338</v>
      </c>
      <c r="Q2359" s="10"/>
      <c r="R2359" s="10"/>
      <c r="S2359" s="10"/>
      <c r="T2359" s="10"/>
      <c r="U2359" s="10"/>
      <c r="V2359" s="10"/>
      <c r="W2359" s="10"/>
    </row>
    <row r="2360" ht="12.75" customHeight="1">
      <c r="A2360" s="9" t="s">
        <v>243</v>
      </c>
      <c r="B2360" s="7" t="s">
        <v>228</v>
      </c>
      <c r="C2360" s="7" t="s">
        <v>228</v>
      </c>
      <c r="D2360" s="7">
        <v>76.0</v>
      </c>
      <c r="E2360" s="8">
        <v>46.0</v>
      </c>
      <c r="F2360" s="7">
        <v>38.0</v>
      </c>
      <c r="G2360" s="14"/>
      <c r="H2360" s="12"/>
      <c r="I2360" s="7" t="s">
        <v>676</v>
      </c>
      <c r="J2360" s="12"/>
      <c r="K2360" s="10"/>
      <c r="L2360" s="10"/>
      <c r="M2360" s="10"/>
      <c r="N2360" s="10"/>
      <c r="O2360" s="16" t="s">
        <v>681</v>
      </c>
      <c r="P2360" s="16" t="s">
        <v>682</v>
      </c>
      <c r="Q2360" s="10"/>
      <c r="R2360" s="10"/>
      <c r="S2360" s="10"/>
      <c r="T2360" s="10"/>
      <c r="U2360" s="10"/>
      <c r="V2360" s="10"/>
      <c r="W2360" s="10"/>
    </row>
    <row r="2361" ht="12.75" customHeight="1">
      <c r="A2361" s="9" t="s">
        <v>479</v>
      </c>
      <c r="B2361" s="7" t="s">
        <v>228</v>
      </c>
      <c r="C2361" s="7" t="s">
        <v>228</v>
      </c>
      <c r="D2361" s="7">
        <v>76.0</v>
      </c>
      <c r="E2361" s="8">
        <v>47.0</v>
      </c>
      <c r="F2361" s="7">
        <v>38.0</v>
      </c>
      <c r="G2361" s="14"/>
      <c r="H2361" s="12"/>
      <c r="I2361" s="7" t="s">
        <v>676</v>
      </c>
      <c r="J2361" s="12"/>
      <c r="K2361" s="10"/>
      <c r="L2361" s="10"/>
      <c r="M2361" s="10"/>
      <c r="N2361" s="10"/>
      <c r="O2361" s="16" t="s">
        <v>230</v>
      </c>
      <c r="P2361" s="16" t="s">
        <v>685</v>
      </c>
      <c r="Q2361" s="10"/>
      <c r="R2361" s="10"/>
      <c r="S2361" s="10"/>
      <c r="T2361" s="10"/>
      <c r="U2361" s="10"/>
      <c r="V2361" s="10"/>
      <c r="W2361" s="10"/>
    </row>
    <row r="2362" ht="12.75" customHeight="1">
      <c r="A2362" s="9" t="s">
        <v>290</v>
      </c>
      <c r="B2362" s="7" t="s">
        <v>228</v>
      </c>
      <c r="C2362" s="7" t="s">
        <v>228</v>
      </c>
      <c r="D2362" s="7">
        <v>76.0</v>
      </c>
      <c r="E2362" s="8">
        <v>49.0</v>
      </c>
      <c r="F2362" s="7">
        <v>38.0</v>
      </c>
      <c r="G2362" s="14"/>
      <c r="H2362" s="12"/>
      <c r="I2362" s="7" t="s">
        <v>676</v>
      </c>
      <c r="J2362" s="12"/>
      <c r="K2362" s="10"/>
      <c r="L2362" s="10"/>
      <c r="M2362" s="10"/>
      <c r="N2362" s="10"/>
      <c r="O2362" s="16" t="s">
        <v>236</v>
      </c>
      <c r="P2362" s="16" t="s">
        <v>557</v>
      </c>
      <c r="Q2362" s="10"/>
      <c r="R2362" s="10"/>
      <c r="S2362" s="10"/>
      <c r="T2362" s="10"/>
      <c r="U2362" s="10"/>
      <c r="V2362" s="10"/>
      <c r="W2362" s="10"/>
    </row>
    <row r="2363" ht="12.75" customHeight="1">
      <c r="A2363" s="9" t="s">
        <v>274</v>
      </c>
      <c r="B2363" s="7" t="s">
        <v>228</v>
      </c>
      <c r="C2363" s="7" t="s">
        <v>228</v>
      </c>
      <c r="D2363" s="7">
        <v>76.0</v>
      </c>
      <c r="E2363" s="8">
        <v>5.0</v>
      </c>
      <c r="F2363" s="7">
        <v>4.0</v>
      </c>
      <c r="G2363" s="14"/>
      <c r="H2363" s="12"/>
      <c r="I2363" s="7" t="s">
        <v>676</v>
      </c>
      <c r="J2363" s="12"/>
      <c r="K2363" s="10"/>
      <c r="L2363" s="10"/>
      <c r="M2363" s="10"/>
      <c r="N2363" s="10"/>
      <c r="O2363" s="16" t="s">
        <v>686</v>
      </c>
      <c r="P2363" s="16" t="s">
        <v>277</v>
      </c>
      <c r="Q2363" s="10"/>
      <c r="R2363" s="10"/>
      <c r="S2363" s="10"/>
      <c r="T2363" s="10"/>
      <c r="U2363" s="10"/>
      <c r="V2363" s="10"/>
      <c r="W2363" s="10"/>
    </row>
    <row r="2364" ht="12.75" customHeight="1">
      <c r="A2364" s="9" t="s">
        <v>413</v>
      </c>
      <c r="B2364" s="7" t="s">
        <v>228</v>
      </c>
      <c r="C2364" s="7" t="s">
        <v>228</v>
      </c>
      <c r="D2364" s="7">
        <v>76.0</v>
      </c>
      <c r="E2364" s="8">
        <v>53.0</v>
      </c>
      <c r="F2364" s="7">
        <v>4.0</v>
      </c>
      <c r="G2364" s="14"/>
      <c r="H2364" s="12"/>
      <c r="I2364" s="7" t="s">
        <v>676</v>
      </c>
      <c r="J2364" s="12"/>
      <c r="K2364" s="10"/>
      <c r="L2364" s="10"/>
      <c r="M2364" s="10"/>
      <c r="N2364" s="10"/>
      <c r="O2364" s="16" t="s">
        <v>481</v>
      </c>
      <c r="P2364" s="16" t="s">
        <v>482</v>
      </c>
      <c r="Q2364" s="10"/>
      <c r="R2364" s="10"/>
      <c r="S2364" s="10"/>
      <c r="T2364" s="10"/>
      <c r="U2364" s="10"/>
      <c r="V2364" s="10"/>
      <c r="W2364" s="10"/>
    </row>
    <row r="2365" ht="12.75" customHeight="1">
      <c r="A2365" s="9" t="s">
        <v>446</v>
      </c>
      <c r="B2365" s="7" t="s">
        <v>228</v>
      </c>
      <c r="C2365" s="7" t="s">
        <v>228</v>
      </c>
      <c r="D2365" s="7">
        <v>77.0</v>
      </c>
      <c r="E2365" s="8">
        <v>4.0</v>
      </c>
      <c r="F2365" s="7">
        <v>39.0</v>
      </c>
      <c r="G2365" s="14"/>
      <c r="H2365" s="12"/>
      <c r="I2365" s="7" t="s">
        <v>676</v>
      </c>
      <c r="J2365" s="12"/>
      <c r="K2365" s="10"/>
      <c r="L2365" s="10"/>
      <c r="M2365" s="10"/>
      <c r="N2365" s="10"/>
      <c r="O2365" s="16" t="s">
        <v>533</v>
      </c>
      <c r="P2365" s="16" t="s">
        <v>687</v>
      </c>
      <c r="Q2365" s="10"/>
      <c r="R2365" s="10"/>
      <c r="S2365" s="10"/>
      <c r="T2365" s="10"/>
      <c r="U2365" s="10"/>
      <c r="V2365" s="10"/>
      <c r="W2365" s="10"/>
    </row>
    <row r="2366" ht="12.75" customHeight="1">
      <c r="A2366" s="9" t="s">
        <v>449</v>
      </c>
      <c r="B2366" s="7" t="s">
        <v>228</v>
      </c>
      <c r="C2366" s="7" t="s">
        <v>228</v>
      </c>
      <c r="D2366" s="7">
        <v>78.0</v>
      </c>
      <c r="E2366" s="8">
        <v>45.0</v>
      </c>
      <c r="F2366" s="7">
        <v>38.0</v>
      </c>
      <c r="G2366" s="14"/>
      <c r="H2366" s="12"/>
      <c r="I2366" s="7" t="s">
        <v>676</v>
      </c>
      <c r="J2366" s="12"/>
      <c r="K2366" s="10"/>
      <c r="L2366" s="10"/>
      <c r="M2366" s="10"/>
      <c r="N2366" s="10"/>
      <c r="O2366" s="16" t="s">
        <v>475</v>
      </c>
      <c r="P2366" s="16" t="s">
        <v>357</v>
      </c>
      <c r="Q2366" s="10"/>
      <c r="R2366" s="10"/>
      <c r="S2366" s="10"/>
      <c r="T2366" s="10"/>
      <c r="U2366" s="10"/>
      <c r="V2366" s="10"/>
      <c r="W2366" s="10"/>
    </row>
    <row r="2367" ht="12.75" customHeight="1">
      <c r="A2367" s="9" t="s">
        <v>478</v>
      </c>
      <c r="B2367" s="7" t="s">
        <v>228</v>
      </c>
      <c r="C2367" s="7" t="s">
        <v>228</v>
      </c>
      <c r="D2367" s="7">
        <v>78.0</v>
      </c>
      <c r="E2367" s="8">
        <v>45.0</v>
      </c>
      <c r="F2367" s="7">
        <v>38.0</v>
      </c>
      <c r="G2367" s="14"/>
      <c r="H2367" s="12"/>
      <c r="I2367" s="7" t="s">
        <v>676</v>
      </c>
      <c r="J2367" s="12"/>
      <c r="K2367" s="10"/>
      <c r="L2367" s="10"/>
      <c r="M2367" s="10"/>
      <c r="N2367" s="10"/>
      <c r="O2367" s="16" t="s">
        <v>688</v>
      </c>
      <c r="P2367" s="16" t="s">
        <v>245</v>
      </c>
      <c r="Q2367" s="10"/>
      <c r="R2367" s="10"/>
      <c r="S2367" s="10"/>
      <c r="T2367" s="10"/>
      <c r="U2367" s="10"/>
      <c r="V2367" s="10"/>
      <c r="W2367" s="10"/>
    </row>
    <row r="2368" ht="12.75" customHeight="1">
      <c r="A2368" s="9" t="s">
        <v>371</v>
      </c>
      <c r="B2368" s="7" t="s">
        <v>228</v>
      </c>
      <c r="C2368" s="7" t="s">
        <v>228</v>
      </c>
      <c r="D2368" s="7">
        <v>78.0</v>
      </c>
      <c r="E2368" s="8">
        <v>5.0</v>
      </c>
      <c r="F2368" s="7">
        <v>39.0</v>
      </c>
      <c r="G2368" s="14"/>
      <c r="H2368" s="12"/>
      <c r="I2368" s="7" t="s">
        <v>676</v>
      </c>
      <c r="J2368" s="12"/>
      <c r="K2368" s="10"/>
      <c r="L2368" s="10"/>
      <c r="M2368" s="10"/>
      <c r="N2368" s="10"/>
      <c r="O2368" s="16" t="s">
        <v>262</v>
      </c>
      <c r="P2368" s="16" t="s">
        <v>293</v>
      </c>
      <c r="Q2368" s="10"/>
      <c r="R2368" s="10"/>
      <c r="S2368" s="10"/>
      <c r="T2368" s="10"/>
      <c r="U2368" s="10"/>
      <c r="V2368" s="10"/>
      <c r="W2368" s="10"/>
    </row>
    <row r="2369" ht="12.75" customHeight="1">
      <c r="A2369" s="9" t="s">
        <v>426</v>
      </c>
      <c r="B2369" s="7" t="s">
        <v>228</v>
      </c>
      <c r="C2369" s="7" t="s">
        <v>228</v>
      </c>
      <c r="D2369" s="7">
        <v>79.0</v>
      </c>
      <c r="E2369" s="8">
        <v>53.0</v>
      </c>
      <c r="F2369" s="7">
        <v>41.0</v>
      </c>
      <c r="G2369" s="14"/>
      <c r="H2369" s="12"/>
      <c r="I2369" s="7" t="s">
        <v>676</v>
      </c>
      <c r="J2369" s="12"/>
      <c r="K2369" s="10"/>
      <c r="L2369" s="10"/>
      <c r="M2369" s="10"/>
      <c r="N2369" s="10"/>
      <c r="O2369" s="16" t="s">
        <v>236</v>
      </c>
      <c r="P2369" s="16" t="s">
        <v>231</v>
      </c>
      <c r="Q2369" s="10"/>
      <c r="R2369" s="10"/>
      <c r="S2369" s="10"/>
      <c r="T2369" s="10"/>
      <c r="U2369" s="10"/>
      <c r="V2369" s="10"/>
      <c r="W2369" s="10"/>
    </row>
    <row r="2370" ht="12.75" customHeight="1">
      <c r="A2370" s="9" t="s">
        <v>438</v>
      </c>
      <c r="B2370" s="7" t="s">
        <v>228</v>
      </c>
      <c r="C2370" s="7" t="s">
        <v>228</v>
      </c>
      <c r="D2370" s="7">
        <v>8.0</v>
      </c>
      <c r="E2370" s="8">
        <v>515.0</v>
      </c>
      <c r="F2370" s="7">
        <v>39.0</v>
      </c>
      <c r="G2370" s="14"/>
      <c r="H2370" s="12"/>
      <c r="I2370" s="7" t="s">
        <v>676</v>
      </c>
      <c r="J2370" s="12"/>
      <c r="K2370" s="10"/>
      <c r="L2370" s="10"/>
      <c r="M2370" s="10"/>
      <c r="N2370" s="10"/>
      <c r="O2370" s="16" t="s">
        <v>467</v>
      </c>
      <c r="P2370" s="16" t="s">
        <v>468</v>
      </c>
      <c r="Q2370" s="10"/>
      <c r="R2370" s="10"/>
      <c r="S2370" s="10"/>
      <c r="T2370" s="10"/>
      <c r="U2370" s="10"/>
      <c r="V2370" s="10"/>
      <c r="W2370" s="10"/>
    </row>
    <row r="2371" ht="12.75" customHeight="1">
      <c r="A2371" s="9" t="s">
        <v>488</v>
      </c>
      <c r="B2371" s="7" t="s">
        <v>228</v>
      </c>
      <c r="C2371" s="7" t="s">
        <v>228</v>
      </c>
      <c r="D2371" s="7">
        <v>8.0</v>
      </c>
      <c r="E2371" s="8">
        <v>56.0</v>
      </c>
      <c r="F2371" s="7">
        <v>42.0</v>
      </c>
      <c r="G2371" s="14"/>
      <c r="H2371" s="12"/>
      <c r="I2371" s="7" t="s">
        <v>676</v>
      </c>
      <c r="J2371" s="12"/>
      <c r="K2371" s="10"/>
      <c r="L2371" s="10"/>
      <c r="M2371" s="10"/>
      <c r="N2371" s="10"/>
      <c r="O2371" s="16" t="s">
        <v>491</v>
      </c>
      <c r="P2371" s="16" t="s">
        <v>402</v>
      </c>
      <c r="Q2371" s="10"/>
      <c r="R2371" s="10"/>
      <c r="S2371" s="10"/>
      <c r="T2371" s="10"/>
      <c r="U2371" s="10"/>
      <c r="V2371" s="10"/>
      <c r="W2371" s="10"/>
    </row>
    <row r="2372" ht="12.75" customHeight="1">
      <c r="A2372" s="9" t="s">
        <v>469</v>
      </c>
      <c r="B2372" s="7" t="s">
        <v>228</v>
      </c>
      <c r="C2372" s="7" t="s">
        <v>228</v>
      </c>
      <c r="D2372" s="7">
        <v>8.0</v>
      </c>
      <c r="E2372" s="8">
        <v>56.0</v>
      </c>
      <c r="F2372" s="7">
        <v>38.0</v>
      </c>
      <c r="G2372" s="14"/>
      <c r="H2372" s="12"/>
      <c r="I2372" s="7" t="s">
        <v>676</v>
      </c>
      <c r="J2372" s="12"/>
      <c r="K2372" s="10"/>
      <c r="L2372" s="10"/>
      <c r="M2372" s="10"/>
      <c r="N2372" s="10"/>
      <c r="O2372" s="16" t="s">
        <v>684</v>
      </c>
      <c r="P2372" s="16" t="s">
        <v>338</v>
      </c>
      <c r="Q2372" s="10"/>
      <c r="R2372" s="10"/>
      <c r="S2372" s="10"/>
      <c r="T2372" s="10"/>
      <c r="U2372" s="10"/>
      <c r="V2372" s="10"/>
      <c r="W2372" s="10"/>
    </row>
    <row r="2373" ht="12.75" customHeight="1">
      <c r="A2373" s="9" t="s">
        <v>331</v>
      </c>
      <c r="B2373" s="7" t="s">
        <v>228</v>
      </c>
      <c r="C2373" s="7" t="s">
        <v>228</v>
      </c>
      <c r="D2373" s="7">
        <v>82.0</v>
      </c>
      <c r="E2373" s="8">
        <v>53.0</v>
      </c>
      <c r="F2373" s="7">
        <v>4.0</v>
      </c>
      <c r="G2373" s="14"/>
      <c r="H2373" s="12"/>
      <c r="I2373" s="7" t="s">
        <v>676</v>
      </c>
      <c r="J2373" s="12"/>
      <c r="K2373" s="10"/>
      <c r="L2373" s="10"/>
      <c r="M2373" s="10"/>
      <c r="N2373" s="10"/>
      <c r="O2373" s="16" t="s">
        <v>648</v>
      </c>
      <c r="P2373" s="16" t="s">
        <v>689</v>
      </c>
      <c r="Q2373" s="10"/>
      <c r="R2373" s="10"/>
      <c r="S2373" s="10"/>
      <c r="T2373" s="10"/>
      <c r="U2373" s="10"/>
      <c r="V2373" s="10"/>
      <c r="W2373" s="10"/>
    </row>
    <row r="2374" ht="12.75" customHeight="1">
      <c r="A2374" s="9" t="s">
        <v>303</v>
      </c>
      <c r="B2374" s="7" t="s">
        <v>228</v>
      </c>
      <c r="C2374" s="7" t="s">
        <v>228</v>
      </c>
      <c r="D2374" s="7">
        <v>82.0</v>
      </c>
      <c r="E2374" s="8">
        <v>63.0</v>
      </c>
      <c r="F2374" s="7">
        <v>42.0</v>
      </c>
      <c r="G2374" s="14"/>
      <c r="H2374" s="12"/>
      <c r="I2374" s="7" t="s">
        <v>676</v>
      </c>
      <c r="J2374" s="12"/>
      <c r="K2374" s="10"/>
      <c r="L2374" s="10"/>
      <c r="M2374" s="10"/>
      <c r="N2374" s="10"/>
      <c r="O2374" s="16" t="s">
        <v>690</v>
      </c>
      <c r="P2374" s="16" t="s">
        <v>691</v>
      </c>
      <c r="Q2374" s="10"/>
      <c r="R2374" s="10"/>
      <c r="S2374" s="10"/>
      <c r="T2374" s="10"/>
      <c r="U2374" s="10"/>
      <c r="V2374" s="10"/>
      <c r="W2374" s="10"/>
    </row>
    <row r="2375" ht="12.75" customHeight="1">
      <c r="A2375" s="9" t="s">
        <v>403</v>
      </c>
      <c r="B2375" s="7" t="s">
        <v>228</v>
      </c>
      <c r="C2375" s="7" t="s">
        <v>228</v>
      </c>
      <c r="D2375" s="7">
        <v>7.0</v>
      </c>
      <c r="E2375" s="8">
        <v>4.0</v>
      </c>
      <c r="F2375" s="7">
        <v>36.0</v>
      </c>
      <c r="G2375" s="14"/>
      <c r="H2375" s="10"/>
      <c r="I2375" s="7" t="s">
        <v>692</v>
      </c>
      <c r="J2375" s="12"/>
      <c r="K2375" s="10"/>
      <c r="L2375" s="10"/>
      <c r="M2375" s="10"/>
      <c r="N2375" s="10"/>
      <c r="O2375" s="16" t="s">
        <v>233</v>
      </c>
      <c r="P2375" s="16" t="s">
        <v>412</v>
      </c>
      <c r="Q2375" s="10"/>
      <c r="R2375" s="10"/>
      <c r="S2375" s="10"/>
      <c r="T2375" s="10"/>
      <c r="U2375" s="10"/>
      <c r="V2375" s="10"/>
      <c r="W2375" s="10"/>
    </row>
    <row r="2376" ht="12.75" customHeight="1">
      <c r="A2376" s="9" t="s">
        <v>572</v>
      </c>
      <c r="B2376" s="7" t="s">
        <v>228</v>
      </c>
      <c r="C2376" s="7" t="s">
        <v>228</v>
      </c>
      <c r="D2376" s="7">
        <v>71.0</v>
      </c>
      <c r="E2376" s="8">
        <v>38.0</v>
      </c>
      <c r="F2376" s="7">
        <v>37.0</v>
      </c>
      <c r="G2376" s="14"/>
      <c r="H2376" s="12"/>
      <c r="I2376" s="7" t="s">
        <v>692</v>
      </c>
      <c r="J2376" s="12"/>
      <c r="K2376" s="10"/>
      <c r="L2376" s="10"/>
      <c r="M2376" s="10"/>
      <c r="N2376" s="10"/>
      <c r="O2376" s="16" t="s">
        <v>693</v>
      </c>
      <c r="P2376" s="16" t="s">
        <v>342</v>
      </c>
      <c r="Q2376" s="10"/>
      <c r="R2376" s="10"/>
      <c r="S2376" s="10"/>
      <c r="T2376" s="10"/>
      <c r="U2376" s="10"/>
      <c r="V2376" s="10"/>
      <c r="W2376" s="10"/>
    </row>
    <row r="2377" ht="12.75" customHeight="1">
      <c r="A2377" s="9" t="s">
        <v>278</v>
      </c>
      <c r="B2377" s="7" t="s">
        <v>228</v>
      </c>
      <c r="C2377" s="7" t="s">
        <v>228</v>
      </c>
      <c r="D2377" s="7">
        <v>71.0</v>
      </c>
      <c r="E2377" s="8">
        <v>4.0</v>
      </c>
      <c r="F2377" s="7">
        <v>38.0</v>
      </c>
      <c r="G2377" s="14"/>
      <c r="H2377" s="12"/>
      <c r="I2377" s="7" t="s">
        <v>692</v>
      </c>
      <c r="J2377" s="12"/>
      <c r="K2377" s="10"/>
      <c r="L2377" s="10"/>
      <c r="M2377" s="10"/>
      <c r="N2377" s="10"/>
      <c r="O2377" s="16" t="s">
        <v>694</v>
      </c>
      <c r="P2377" s="16" t="s">
        <v>231</v>
      </c>
      <c r="Q2377" s="10"/>
      <c r="R2377" s="10"/>
      <c r="S2377" s="10"/>
      <c r="T2377" s="10"/>
      <c r="U2377" s="10"/>
      <c r="V2377" s="10"/>
      <c r="W2377" s="10"/>
    </row>
    <row r="2378" ht="12.75" customHeight="1">
      <c r="A2378" s="9" t="s">
        <v>521</v>
      </c>
      <c r="B2378" s="7" t="s">
        <v>228</v>
      </c>
      <c r="C2378" s="7" t="s">
        <v>228</v>
      </c>
      <c r="D2378" s="7">
        <v>72.0</v>
      </c>
      <c r="E2378" s="8">
        <v>42.0</v>
      </c>
      <c r="F2378" s="7">
        <v>39.0</v>
      </c>
      <c r="G2378" s="14"/>
      <c r="H2378" s="12"/>
      <c r="I2378" s="7" t="s">
        <v>692</v>
      </c>
      <c r="J2378" s="12"/>
      <c r="K2378" s="10"/>
      <c r="L2378" s="10"/>
      <c r="M2378" s="10"/>
      <c r="N2378" s="10"/>
      <c r="O2378" s="16" t="s">
        <v>695</v>
      </c>
      <c r="P2378" s="16" t="s">
        <v>696</v>
      </c>
      <c r="Q2378" s="10"/>
      <c r="R2378" s="10"/>
      <c r="S2378" s="10"/>
      <c r="T2378" s="10"/>
      <c r="U2378" s="10"/>
      <c r="V2378" s="10"/>
      <c r="W2378" s="10"/>
    </row>
    <row r="2379" ht="12.75" customHeight="1">
      <c r="A2379" s="9" t="s">
        <v>243</v>
      </c>
      <c r="B2379" s="7" t="s">
        <v>228</v>
      </c>
      <c r="C2379" s="7" t="s">
        <v>228</v>
      </c>
      <c r="D2379" s="7">
        <v>73.0</v>
      </c>
      <c r="E2379" s="8">
        <v>42.0</v>
      </c>
      <c r="F2379" s="7">
        <v>36.0</v>
      </c>
      <c r="G2379" s="14"/>
      <c r="H2379" s="12"/>
      <c r="I2379" s="7" t="s">
        <v>692</v>
      </c>
      <c r="J2379" s="12"/>
      <c r="K2379" s="10"/>
      <c r="L2379" s="10"/>
      <c r="M2379" s="10"/>
      <c r="N2379" s="10"/>
      <c r="O2379" s="16" t="s">
        <v>547</v>
      </c>
      <c r="P2379" s="16" t="s">
        <v>697</v>
      </c>
      <c r="Q2379" s="10"/>
      <c r="R2379" s="10"/>
      <c r="S2379" s="10"/>
      <c r="T2379" s="10"/>
      <c r="U2379" s="10"/>
      <c r="V2379" s="10"/>
      <c r="W2379" s="10"/>
    </row>
    <row r="2380" ht="12.75" customHeight="1">
      <c r="A2380" s="9" t="s">
        <v>521</v>
      </c>
      <c r="B2380" s="7" t="s">
        <v>228</v>
      </c>
      <c r="C2380" s="7" t="s">
        <v>228</v>
      </c>
      <c r="D2380" s="7">
        <v>73.0</v>
      </c>
      <c r="E2380" s="8">
        <v>425.0</v>
      </c>
      <c r="F2380" s="7">
        <v>39.0</v>
      </c>
      <c r="G2380" s="14"/>
      <c r="H2380" s="12"/>
      <c r="I2380" s="7" t="s">
        <v>692</v>
      </c>
      <c r="J2380" s="12"/>
      <c r="K2380" s="10"/>
      <c r="L2380" s="10"/>
      <c r="M2380" s="10"/>
      <c r="N2380" s="10"/>
      <c r="O2380" s="16" t="s">
        <v>698</v>
      </c>
      <c r="P2380" s="16" t="s">
        <v>699</v>
      </c>
      <c r="Q2380" s="10"/>
      <c r="R2380" s="10"/>
      <c r="S2380" s="10"/>
      <c r="T2380" s="10"/>
      <c r="U2380" s="10"/>
      <c r="V2380" s="10"/>
      <c r="W2380" s="10"/>
    </row>
    <row r="2381" ht="12.75" customHeight="1">
      <c r="A2381" s="9" t="s">
        <v>296</v>
      </c>
      <c r="B2381" s="7" t="s">
        <v>228</v>
      </c>
      <c r="C2381" s="7" t="s">
        <v>228</v>
      </c>
      <c r="D2381" s="7">
        <v>74.0</v>
      </c>
      <c r="E2381" s="8">
        <v>47.0</v>
      </c>
      <c r="F2381" s="7">
        <v>38.0</v>
      </c>
      <c r="G2381" s="14"/>
      <c r="H2381" s="12"/>
      <c r="I2381" s="7" t="s">
        <v>692</v>
      </c>
      <c r="J2381" s="12"/>
      <c r="K2381" s="10"/>
      <c r="L2381" s="10"/>
      <c r="M2381" s="10"/>
      <c r="N2381" s="10"/>
      <c r="O2381" s="16" t="s">
        <v>230</v>
      </c>
      <c r="P2381" s="16" t="s">
        <v>383</v>
      </c>
      <c r="Q2381" s="10"/>
      <c r="R2381" s="10"/>
      <c r="S2381" s="10"/>
      <c r="T2381" s="10"/>
      <c r="U2381" s="10"/>
      <c r="V2381" s="10"/>
      <c r="W2381" s="10"/>
    </row>
    <row r="2382" ht="12.75" customHeight="1">
      <c r="A2382" s="9" t="s">
        <v>243</v>
      </c>
      <c r="B2382" s="7" t="s">
        <v>228</v>
      </c>
      <c r="C2382" s="7" t="s">
        <v>228</v>
      </c>
      <c r="D2382" s="7">
        <v>75.0</v>
      </c>
      <c r="E2382" s="8">
        <v>42.0</v>
      </c>
      <c r="F2382" s="7">
        <v>36.0</v>
      </c>
      <c r="G2382" s="14"/>
      <c r="H2382" s="12"/>
      <c r="I2382" s="7" t="s">
        <v>692</v>
      </c>
      <c r="J2382" s="12"/>
      <c r="K2382" s="10"/>
      <c r="L2382" s="10"/>
      <c r="M2382" s="10"/>
      <c r="N2382" s="10"/>
      <c r="O2382" s="16" t="s">
        <v>547</v>
      </c>
      <c r="P2382" s="16" t="s">
        <v>697</v>
      </c>
      <c r="Q2382" s="10"/>
      <c r="R2382" s="10"/>
      <c r="S2382" s="10"/>
      <c r="T2382" s="10"/>
      <c r="U2382" s="10"/>
      <c r="V2382" s="10"/>
      <c r="W2382" s="10"/>
    </row>
    <row r="2383" ht="12.75" customHeight="1">
      <c r="A2383" s="9" t="s">
        <v>290</v>
      </c>
      <c r="B2383" s="7" t="s">
        <v>228</v>
      </c>
      <c r="C2383" s="7" t="s">
        <v>228</v>
      </c>
      <c r="D2383" s="7">
        <v>75.0</v>
      </c>
      <c r="E2383" s="8">
        <v>47.0</v>
      </c>
      <c r="F2383" s="7">
        <v>41.0</v>
      </c>
      <c r="G2383" s="14"/>
      <c r="H2383" s="12"/>
      <c r="I2383" s="7" t="s">
        <v>692</v>
      </c>
      <c r="J2383" s="12"/>
      <c r="K2383" s="10"/>
      <c r="L2383" s="10"/>
      <c r="M2383" s="10"/>
      <c r="N2383" s="10"/>
      <c r="O2383" s="16" t="s">
        <v>536</v>
      </c>
      <c r="P2383" s="16" t="s">
        <v>361</v>
      </c>
      <c r="Q2383" s="10"/>
      <c r="R2383" s="10"/>
      <c r="S2383" s="10"/>
      <c r="T2383" s="10"/>
      <c r="U2383" s="10"/>
      <c r="V2383" s="10"/>
      <c r="W2383" s="10"/>
    </row>
    <row r="2384" ht="12.75" customHeight="1">
      <c r="A2384" s="9" t="s">
        <v>397</v>
      </c>
      <c r="B2384" s="7" t="s">
        <v>228</v>
      </c>
      <c r="C2384" s="7" t="s">
        <v>228</v>
      </c>
      <c r="D2384" s="7">
        <v>75.0</v>
      </c>
      <c r="E2384" s="8">
        <v>5.0</v>
      </c>
      <c r="F2384" s="7">
        <v>38.0</v>
      </c>
      <c r="G2384" s="14"/>
      <c r="H2384" s="12"/>
      <c r="I2384" s="7" t="s">
        <v>692</v>
      </c>
      <c r="J2384" s="12"/>
      <c r="K2384" s="10"/>
      <c r="L2384" s="10"/>
      <c r="M2384" s="10"/>
      <c r="N2384" s="10"/>
      <c r="O2384" s="16" t="s">
        <v>427</v>
      </c>
      <c r="P2384" s="16" t="s">
        <v>700</v>
      </c>
      <c r="Q2384" s="10"/>
      <c r="R2384" s="10"/>
      <c r="S2384" s="10"/>
      <c r="T2384" s="10"/>
      <c r="U2384" s="10"/>
      <c r="V2384" s="10"/>
      <c r="W2384" s="10"/>
    </row>
    <row r="2385" ht="12.75" customHeight="1">
      <c r="A2385" s="9" t="s">
        <v>303</v>
      </c>
      <c r="B2385" s="7" t="s">
        <v>228</v>
      </c>
      <c r="C2385" s="7" t="s">
        <v>228</v>
      </c>
      <c r="D2385" s="7">
        <v>76.0</v>
      </c>
      <c r="E2385" s="8">
        <v>46.0</v>
      </c>
      <c r="F2385" s="7">
        <v>38.0</v>
      </c>
      <c r="G2385" s="14"/>
      <c r="H2385" s="12"/>
      <c r="I2385" s="7" t="s">
        <v>692</v>
      </c>
      <c r="J2385" s="12"/>
      <c r="K2385" s="10"/>
      <c r="L2385" s="10"/>
      <c r="M2385" s="10"/>
      <c r="N2385" s="10"/>
      <c r="O2385" s="16" t="s">
        <v>251</v>
      </c>
      <c r="P2385" s="16" t="s">
        <v>445</v>
      </c>
      <c r="Q2385" s="10"/>
      <c r="R2385" s="10"/>
      <c r="S2385" s="10"/>
      <c r="T2385" s="10"/>
      <c r="U2385" s="10"/>
      <c r="V2385" s="10"/>
      <c r="W2385" s="10"/>
    </row>
    <row r="2386" ht="12.75" customHeight="1">
      <c r="A2386" s="9" t="s">
        <v>517</v>
      </c>
      <c r="B2386" s="7" t="s">
        <v>228</v>
      </c>
      <c r="C2386" s="7" t="s">
        <v>228</v>
      </c>
      <c r="D2386" s="7">
        <v>76.0</v>
      </c>
      <c r="E2386" s="8">
        <v>475.0</v>
      </c>
      <c r="F2386" s="7">
        <v>39.0</v>
      </c>
      <c r="G2386" s="14"/>
      <c r="H2386" s="12"/>
      <c r="I2386" s="7" t="s">
        <v>692</v>
      </c>
      <c r="J2386" s="12"/>
      <c r="K2386" s="10"/>
      <c r="L2386" s="10"/>
      <c r="M2386" s="10"/>
      <c r="N2386" s="10"/>
      <c r="O2386" s="16" t="s">
        <v>301</v>
      </c>
      <c r="P2386" s="16" t="s">
        <v>618</v>
      </c>
      <c r="Q2386" s="10"/>
      <c r="R2386" s="10"/>
      <c r="S2386" s="10"/>
      <c r="T2386" s="10"/>
      <c r="U2386" s="10"/>
      <c r="V2386" s="10"/>
      <c r="W2386" s="10"/>
    </row>
    <row r="2387" ht="12.75" customHeight="1">
      <c r="A2387" s="9" t="s">
        <v>303</v>
      </c>
      <c r="B2387" s="7" t="s">
        <v>228</v>
      </c>
      <c r="C2387" s="7" t="s">
        <v>228</v>
      </c>
      <c r="D2387" s="7">
        <v>76.0</v>
      </c>
      <c r="E2387" s="8">
        <v>48.0</v>
      </c>
      <c r="F2387" s="7">
        <v>38.0</v>
      </c>
      <c r="G2387" s="14"/>
      <c r="H2387" s="12"/>
      <c r="I2387" s="7" t="s">
        <v>692</v>
      </c>
      <c r="J2387" s="12"/>
      <c r="K2387" s="10"/>
      <c r="L2387" s="10"/>
      <c r="M2387" s="10"/>
      <c r="N2387" s="10"/>
      <c r="O2387" s="16" t="s">
        <v>251</v>
      </c>
      <c r="P2387" s="16" t="s">
        <v>445</v>
      </c>
      <c r="Q2387" s="10"/>
      <c r="R2387" s="10"/>
      <c r="S2387" s="10"/>
      <c r="T2387" s="10"/>
      <c r="U2387" s="10"/>
      <c r="V2387" s="10"/>
      <c r="W2387" s="10"/>
    </row>
    <row r="2388" ht="12.75" customHeight="1">
      <c r="A2388" s="9" t="s">
        <v>479</v>
      </c>
      <c r="B2388" s="7" t="s">
        <v>228</v>
      </c>
      <c r="C2388" s="7" t="s">
        <v>228</v>
      </c>
      <c r="D2388" s="7">
        <v>76.0</v>
      </c>
      <c r="E2388" s="8">
        <v>48.0</v>
      </c>
      <c r="F2388" s="7">
        <v>37.0</v>
      </c>
      <c r="G2388" s="14"/>
      <c r="H2388" s="12"/>
      <c r="I2388" s="7" t="s">
        <v>692</v>
      </c>
      <c r="J2388" s="12"/>
      <c r="K2388" s="10"/>
      <c r="L2388" s="10"/>
      <c r="M2388" s="10"/>
      <c r="N2388" s="10"/>
      <c r="O2388" s="16" t="s">
        <v>532</v>
      </c>
      <c r="P2388" s="16" t="s">
        <v>482</v>
      </c>
      <c r="Q2388" s="10"/>
      <c r="R2388" s="10"/>
      <c r="S2388" s="10"/>
      <c r="T2388" s="10"/>
      <c r="U2388" s="10"/>
      <c r="V2388" s="10"/>
      <c r="W2388" s="10"/>
    </row>
    <row r="2389" ht="12.75" customHeight="1">
      <c r="A2389" s="9" t="s">
        <v>364</v>
      </c>
      <c r="B2389" s="7" t="s">
        <v>228</v>
      </c>
      <c r="C2389" s="7" t="s">
        <v>228</v>
      </c>
      <c r="D2389" s="7">
        <v>76.0</v>
      </c>
      <c r="E2389" s="8">
        <v>485.0</v>
      </c>
      <c r="F2389" s="7">
        <v>38.0</v>
      </c>
      <c r="G2389" s="14"/>
      <c r="H2389" s="12"/>
      <c r="I2389" s="7" t="s">
        <v>692</v>
      </c>
      <c r="J2389" s="12"/>
      <c r="K2389" s="10"/>
      <c r="L2389" s="10"/>
      <c r="M2389" s="10"/>
      <c r="N2389" s="10"/>
      <c r="O2389" s="16" t="s">
        <v>701</v>
      </c>
      <c r="P2389" s="16" t="s">
        <v>702</v>
      </c>
      <c r="Q2389" s="10"/>
      <c r="R2389" s="10"/>
      <c r="S2389" s="10"/>
      <c r="T2389" s="10"/>
      <c r="U2389" s="10"/>
      <c r="V2389" s="10"/>
      <c r="W2389" s="10"/>
    </row>
    <row r="2390" ht="12.75" customHeight="1">
      <c r="A2390" s="9" t="s">
        <v>397</v>
      </c>
      <c r="B2390" s="7" t="s">
        <v>228</v>
      </c>
      <c r="C2390" s="7" t="s">
        <v>228</v>
      </c>
      <c r="D2390" s="7">
        <v>76.0</v>
      </c>
      <c r="E2390" s="8">
        <v>5.0</v>
      </c>
      <c r="F2390" s="7">
        <v>38.0</v>
      </c>
      <c r="G2390" s="14"/>
      <c r="H2390" s="12"/>
      <c r="I2390" s="7" t="s">
        <v>692</v>
      </c>
      <c r="J2390" s="12"/>
      <c r="K2390" s="10"/>
      <c r="L2390" s="10"/>
      <c r="M2390" s="10"/>
      <c r="N2390" s="10"/>
      <c r="O2390" s="16" t="s">
        <v>427</v>
      </c>
      <c r="P2390" s="16" t="s">
        <v>700</v>
      </c>
      <c r="Q2390" s="10"/>
      <c r="R2390" s="10"/>
      <c r="S2390" s="10"/>
      <c r="T2390" s="10"/>
      <c r="U2390" s="10"/>
      <c r="V2390" s="10"/>
      <c r="W2390" s="10"/>
    </row>
    <row r="2391" ht="12.75" customHeight="1">
      <c r="A2391" s="9" t="s">
        <v>358</v>
      </c>
      <c r="B2391" s="7" t="s">
        <v>228</v>
      </c>
      <c r="C2391" s="7" t="s">
        <v>228</v>
      </c>
      <c r="D2391" s="7">
        <v>76.0</v>
      </c>
      <c r="E2391" s="8">
        <v>52.0</v>
      </c>
      <c r="F2391" s="7">
        <v>43.0</v>
      </c>
      <c r="G2391" s="14"/>
      <c r="H2391" s="12"/>
      <c r="I2391" s="7" t="s">
        <v>692</v>
      </c>
      <c r="J2391" s="12"/>
      <c r="K2391" s="10"/>
      <c r="L2391" s="10"/>
      <c r="M2391" s="10"/>
      <c r="N2391" s="10"/>
      <c r="O2391" s="16" t="s">
        <v>703</v>
      </c>
      <c r="P2391" s="16" t="s">
        <v>250</v>
      </c>
      <c r="Q2391" s="10"/>
      <c r="R2391" s="10"/>
      <c r="S2391" s="10"/>
      <c r="T2391" s="10"/>
      <c r="U2391" s="10"/>
      <c r="V2391" s="10"/>
      <c r="W2391" s="10"/>
    </row>
    <row r="2392" ht="12.75" customHeight="1">
      <c r="A2392" s="9" t="s">
        <v>259</v>
      </c>
      <c r="B2392" s="7" t="s">
        <v>228</v>
      </c>
      <c r="C2392" s="7" t="s">
        <v>228</v>
      </c>
      <c r="D2392" s="7">
        <v>77.0</v>
      </c>
      <c r="E2392" s="8">
        <v>48.0</v>
      </c>
      <c r="F2392" s="7">
        <v>42.0</v>
      </c>
      <c r="G2392" s="14"/>
      <c r="H2392" s="12"/>
      <c r="I2392" s="7" t="s">
        <v>692</v>
      </c>
      <c r="J2392" s="12"/>
      <c r="K2392" s="10"/>
      <c r="L2392" s="10"/>
      <c r="M2392" s="10"/>
      <c r="N2392" s="10"/>
      <c r="O2392" s="16" t="s">
        <v>526</v>
      </c>
      <c r="P2392" s="16" t="s">
        <v>311</v>
      </c>
      <c r="Q2392" s="10"/>
      <c r="R2392" s="10"/>
      <c r="S2392" s="10"/>
      <c r="T2392" s="10"/>
      <c r="U2392" s="10"/>
      <c r="V2392" s="10"/>
      <c r="W2392" s="10"/>
    </row>
    <row r="2393" ht="12.75" customHeight="1">
      <c r="A2393" s="9" t="s">
        <v>312</v>
      </c>
      <c r="B2393" s="7" t="s">
        <v>228</v>
      </c>
      <c r="C2393" s="7" t="s">
        <v>228</v>
      </c>
      <c r="D2393" s="7">
        <v>77.0</v>
      </c>
      <c r="E2393" s="8">
        <v>55.0</v>
      </c>
      <c r="F2393" s="7">
        <v>44.0</v>
      </c>
      <c r="G2393" s="14"/>
      <c r="H2393" s="12"/>
      <c r="I2393" s="7" t="s">
        <v>692</v>
      </c>
      <c r="J2393" s="12"/>
      <c r="K2393" s="10"/>
      <c r="L2393" s="10"/>
      <c r="M2393" s="10"/>
      <c r="N2393" s="10"/>
      <c r="O2393" s="16" t="s">
        <v>284</v>
      </c>
      <c r="P2393" s="16" t="s">
        <v>321</v>
      </c>
      <c r="Q2393" s="10"/>
      <c r="R2393" s="10"/>
      <c r="S2393" s="10"/>
      <c r="T2393" s="10"/>
      <c r="U2393" s="10"/>
      <c r="V2393" s="10"/>
      <c r="W2393" s="10"/>
    </row>
    <row r="2394" ht="12.75" customHeight="1">
      <c r="A2394" s="9" t="s">
        <v>386</v>
      </c>
      <c r="B2394" s="7" t="s">
        <v>228</v>
      </c>
      <c r="C2394" s="7" t="s">
        <v>228</v>
      </c>
      <c r="D2394" s="7">
        <v>77.0</v>
      </c>
      <c r="E2394" s="8">
        <v>52.0</v>
      </c>
      <c r="F2394" s="7">
        <v>4.0</v>
      </c>
      <c r="G2394" s="14"/>
      <c r="H2394" s="12"/>
      <c r="I2394" s="7" t="s">
        <v>692</v>
      </c>
      <c r="J2394" s="12"/>
      <c r="K2394" s="10"/>
      <c r="L2394" s="10"/>
      <c r="M2394" s="10"/>
      <c r="N2394" s="10"/>
      <c r="O2394" s="16" t="s">
        <v>279</v>
      </c>
      <c r="P2394" s="16" t="s">
        <v>293</v>
      </c>
      <c r="Q2394" s="10"/>
      <c r="R2394" s="10"/>
      <c r="S2394" s="10"/>
      <c r="T2394" s="10"/>
      <c r="U2394" s="10"/>
      <c r="V2394" s="10"/>
      <c r="W2394" s="10"/>
    </row>
    <row r="2395" ht="12.75" customHeight="1">
      <c r="A2395" s="9" t="s">
        <v>303</v>
      </c>
      <c r="B2395" s="7" t="s">
        <v>228</v>
      </c>
      <c r="C2395" s="7" t="s">
        <v>228</v>
      </c>
      <c r="D2395" s="7">
        <v>77.0</v>
      </c>
      <c r="E2395" s="8">
        <v>53.0</v>
      </c>
      <c r="F2395" s="7">
        <v>42.0</v>
      </c>
      <c r="G2395" s="14"/>
      <c r="H2395" s="12"/>
      <c r="I2395" s="7" t="s">
        <v>692</v>
      </c>
      <c r="J2395" s="12"/>
      <c r="K2395" s="10"/>
      <c r="L2395" s="10"/>
      <c r="M2395" s="10"/>
      <c r="N2395" s="10"/>
      <c r="O2395" s="16" t="s">
        <v>251</v>
      </c>
      <c r="P2395" s="16" t="s">
        <v>445</v>
      </c>
      <c r="Q2395" s="10"/>
      <c r="R2395" s="10"/>
      <c r="S2395" s="10"/>
      <c r="T2395" s="10"/>
      <c r="U2395" s="10"/>
      <c r="V2395" s="10"/>
      <c r="W2395" s="10"/>
    </row>
    <row r="2396" ht="12.75" customHeight="1">
      <c r="A2396" s="9" t="s">
        <v>296</v>
      </c>
      <c r="B2396" s="7" t="s">
        <v>228</v>
      </c>
      <c r="C2396" s="7" t="s">
        <v>228</v>
      </c>
      <c r="D2396" s="7">
        <v>77.0</v>
      </c>
      <c r="E2396" s="8">
        <v>56.0</v>
      </c>
      <c r="F2396" s="7">
        <v>4.0</v>
      </c>
      <c r="G2396" s="14"/>
      <c r="H2396" s="12"/>
      <c r="I2396" s="7" t="s">
        <v>692</v>
      </c>
      <c r="J2396" s="12"/>
      <c r="K2396" s="10"/>
      <c r="L2396" s="10"/>
      <c r="M2396" s="10"/>
      <c r="N2396" s="10"/>
      <c r="O2396" s="16" t="s">
        <v>431</v>
      </c>
      <c r="P2396" s="16" t="s">
        <v>402</v>
      </c>
      <c r="Q2396" s="10"/>
      <c r="R2396" s="10"/>
      <c r="S2396" s="10"/>
      <c r="T2396" s="10"/>
      <c r="U2396" s="10"/>
      <c r="V2396" s="10"/>
      <c r="W2396" s="10"/>
    </row>
    <row r="2397" ht="12.75" customHeight="1">
      <c r="A2397" s="9" t="s">
        <v>397</v>
      </c>
      <c r="B2397" s="7" t="s">
        <v>228</v>
      </c>
      <c r="C2397" s="7" t="s">
        <v>228</v>
      </c>
      <c r="D2397" s="7">
        <v>78.0</v>
      </c>
      <c r="E2397" s="8">
        <v>55.0</v>
      </c>
      <c r="F2397" s="7">
        <v>4.0</v>
      </c>
      <c r="G2397" s="14"/>
      <c r="H2397" s="12"/>
      <c r="I2397" s="7" t="s">
        <v>692</v>
      </c>
      <c r="J2397" s="12"/>
      <c r="K2397" s="10"/>
      <c r="L2397" s="10"/>
      <c r="M2397" s="10"/>
      <c r="N2397" s="10"/>
      <c r="O2397" s="16" t="s">
        <v>427</v>
      </c>
      <c r="P2397" s="16" t="s">
        <v>700</v>
      </c>
      <c r="Q2397" s="10"/>
      <c r="R2397" s="10"/>
      <c r="S2397" s="10"/>
      <c r="T2397" s="10"/>
      <c r="U2397" s="10"/>
      <c r="V2397" s="10"/>
      <c r="W2397" s="10"/>
    </row>
    <row r="2398" ht="12.75" customHeight="1">
      <c r="A2398" s="9" t="s">
        <v>388</v>
      </c>
      <c r="B2398" s="7" t="s">
        <v>228</v>
      </c>
      <c r="C2398" s="7" t="s">
        <v>228</v>
      </c>
      <c r="D2398" s="7">
        <v>78.0</v>
      </c>
      <c r="E2398" s="8">
        <v>59.0</v>
      </c>
      <c r="F2398" s="7">
        <v>44.0</v>
      </c>
      <c r="G2398" s="14"/>
      <c r="H2398" s="12"/>
      <c r="I2398" s="7" t="s">
        <v>692</v>
      </c>
      <c r="J2398" s="12"/>
      <c r="K2398" s="10"/>
      <c r="L2398" s="10"/>
      <c r="M2398" s="10"/>
      <c r="N2398" s="10"/>
      <c r="O2398" s="16" t="s">
        <v>515</v>
      </c>
      <c r="P2398" s="16" t="s">
        <v>704</v>
      </c>
      <c r="Q2398" s="10"/>
      <c r="R2398" s="10"/>
      <c r="S2398" s="10"/>
      <c r="T2398" s="10"/>
      <c r="U2398" s="10"/>
      <c r="V2398" s="10"/>
      <c r="W2398" s="10"/>
    </row>
    <row r="2399" ht="12.75" customHeight="1">
      <c r="A2399" s="9" t="s">
        <v>259</v>
      </c>
      <c r="B2399" s="7" t="s">
        <v>228</v>
      </c>
      <c r="C2399" s="7" t="s">
        <v>228</v>
      </c>
      <c r="D2399" s="7">
        <v>8.0</v>
      </c>
      <c r="E2399" s="8">
        <v>61.0</v>
      </c>
      <c r="F2399" s="7">
        <v>43.0</v>
      </c>
      <c r="G2399" s="14"/>
      <c r="H2399" s="12"/>
      <c r="I2399" s="7" t="s">
        <v>692</v>
      </c>
      <c r="J2399" s="12"/>
      <c r="K2399" s="10"/>
      <c r="L2399" s="10"/>
      <c r="M2399" s="10"/>
      <c r="N2399" s="10"/>
      <c r="O2399" s="16" t="s">
        <v>304</v>
      </c>
      <c r="P2399" s="16" t="s">
        <v>234</v>
      </c>
      <c r="Q2399" s="10"/>
      <c r="R2399" s="10"/>
      <c r="S2399" s="10"/>
      <c r="T2399" s="10"/>
      <c r="U2399" s="10"/>
      <c r="V2399" s="10"/>
      <c r="W2399" s="10"/>
    </row>
    <row r="2400" ht="12.75" customHeight="1">
      <c r="A2400" s="9" t="s">
        <v>287</v>
      </c>
      <c r="B2400" s="7" t="s">
        <v>228</v>
      </c>
      <c r="C2400" s="7" t="s">
        <v>228</v>
      </c>
      <c r="D2400" s="7">
        <v>81.0</v>
      </c>
      <c r="E2400" s="8">
        <v>53.0</v>
      </c>
      <c r="F2400" s="7">
        <v>4.0</v>
      </c>
      <c r="G2400" s="14"/>
      <c r="H2400" s="12"/>
      <c r="I2400" s="7" t="s">
        <v>692</v>
      </c>
      <c r="J2400" s="12"/>
      <c r="K2400" s="10"/>
      <c r="L2400" s="10"/>
      <c r="M2400" s="10"/>
      <c r="N2400" s="10"/>
      <c r="O2400" s="16" t="s">
        <v>705</v>
      </c>
      <c r="P2400" s="16" t="s">
        <v>357</v>
      </c>
      <c r="Q2400" s="10"/>
      <c r="R2400" s="10"/>
      <c r="S2400" s="10"/>
      <c r="T2400" s="10"/>
      <c r="U2400" s="10"/>
      <c r="V2400" s="10"/>
      <c r="W2400" s="10"/>
    </row>
    <row r="2401" ht="12.75" customHeight="1">
      <c r="A2401" s="9" t="s">
        <v>588</v>
      </c>
      <c r="B2401" s="7" t="s">
        <v>228</v>
      </c>
      <c r="C2401" s="7" t="s">
        <v>228</v>
      </c>
      <c r="D2401" s="7">
        <v>81.0</v>
      </c>
      <c r="E2401" s="8">
        <v>64.0</v>
      </c>
      <c r="F2401" s="7">
        <v>46.0</v>
      </c>
      <c r="G2401" s="14"/>
      <c r="H2401" s="12"/>
      <c r="I2401" s="7" t="s">
        <v>692</v>
      </c>
      <c r="J2401" s="12"/>
      <c r="K2401" s="10"/>
      <c r="L2401" s="10"/>
      <c r="M2401" s="10"/>
      <c r="N2401" s="10"/>
      <c r="O2401" s="16" t="s">
        <v>288</v>
      </c>
      <c r="P2401" s="16" t="s">
        <v>311</v>
      </c>
      <c r="Q2401" s="10"/>
      <c r="R2401" s="10"/>
      <c r="S2401" s="10"/>
      <c r="T2401" s="10"/>
      <c r="U2401" s="10"/>
      <c r="V2401" s="10"/>
      <c r="W2401" s="10"/>
    </row>
    <row r="2402" ht="12.75" customHeight="1">
      <c r="A2402" s="9" t="s">
        <v>296</v>
      </c>
      <c r="B2402" s="7" t="s">
        <v>228</v>
      </c>
      <c r="C2402" s="7" t="s">
        <v>228</v>
      </c>
      <c r="D2402" s="7">
        <v>82.0</v>
      </c>
      <c r="E2402" s="8">
        <v>66.0</v>
      </c>
      <c r="F2402" s="7">
        <v>42.0</v>
      </c>
      <c r="G2402" s="14"/>
      <c r="H2402" s="12"/>
      <c r="I2402" s="7" t="s">
        <v>692</v>
      </c>
      <c r="J2402" s="12"/>
      <c r="K2402" s="10"/>
      <c r="L2402" s="10"/>
      <c r="M2402" s="10"/>
      <c r="N2402" s="10"/>
      <c r="O2402" s="16" t="s">
        <v>706</v>
      </c>
      <c r="P2402" s="16" t="s">
        <v>402</v>
      </c>
      <c r="Q2402" s="10"/>
      <c r="R2402" s="10"/>
      <c r="S2402" s="10"/>
      <c r="T2402" s="10"/>
      <c r="U2402" s="10"/>
      <c r="V2402" s="10"/>
      <c r="W2402" s="10"/>
    </row>
    <row r="2403" ht="12.75" customHeight="1">
      <c r="A2403" s="9" t="s">
        <v>259</v>
      </c>
      <c r="B2403" s="7" t="s">
        <v>228</v>
      </c>
      <c r="C2403" s="7" t="s">
        <v>228</v>
      </c>
      <c r="D2403" s="7">
        <v>83.0</v>
      </c>
      <c r="E2403" s="8">
        <v>62.0</v>
      </c>
      <c r="F2403" s="7">
        <v>44.0</v>
      </c>
      <c r="G2403" s="14"/>
      <c r="H2403" s="12"/>
      <c r="I2403" s="7" t="s">
        <v>692</v>
      </c>
      <c r="J2403" s="12"/>
      <c r="K2403" s="10"/>
      <c r="L2403" s="10"/>
      <c r="M2403" s="10"/>
      <c r="N2403" s="10"/>
      <c r="O2403" s="16" t="s">
        <v>526</v>
      </c>
      <c r="P2403" s="16" t="s">
        <v>311</v>
      </c>
      <c r="Q2403" s="10"/>
      <c r="R2403" s="10"/>
      <c r="S2403" s="10"/>
      <c r="T2403" s="10"/>
      <c r="U2403" s="10"/>
      <c r="V2403" s="10"/>
      <c r="W2403" s="10"/>
    </row>
    <row r="2404" ht="12.75" customHeight="1">
      <c r="A2404" s="9" t="s">
        <v>271</v>
      </c>
      <c r="B2404" s="7" t="s">
        <v>228</v>
      </c>
      <c r="C2404" s="7" t="s">
        <v>228</v>
      </c>
      <c r="D2404" s="7"/>
      <c r="E2404" s="8">
        <v>435.0</v>
      </c>
      <c r="F2404" s="7"/>
      <c r="G2404" s="14"/>
      <c r="H2404" s="12"/>
      <c r="I2404" s="7" t="s">
        <v>692</v>
      </c>
      <c r="J2404" s="12"/>
      <c r="K2404" s="10"/>
      <c r="L2404" s="10"/>
      <c r="M2404" s="10"/>
      <c r="N2404" s="10"/>
      <c r="O2404" s="16" t="s">
        <v>486</v>
      </c>
      <c r="P2404" s="16" t="s">
        <v>707</v>
      </c>
      <c r="Q2404" s="10"/>
      <c r="R2404" s="10"/>
      <c r="S2404" s="10"/>
      <c r="T2404" s="10"/>
      <c r="U2404" s="10"/>
      <c r="V2404" s="10"/>
      <c r="W2404" s="10"/>
    </row>
    <row r="2405" ht="12.75" customHeight="1">
      <c r="A2405" s="9" t="s">
        <v>266</v>
      </c>
      <c r="B2405" s="7" t="s">
        <v>228</v>
      </c>
      <c r="C2405" s="7" t="s">
        <v>228</v>
      </c>
      <c r="D2405" s="7"/>
      <c r="E2405" s="8">
        <v>46.0</v>
      </c>
      <c r="F2405" s="7"/>
      <c r="G2405" s="14"/>
      <c r="H2405" s="12"/>
      <c r="I2405" s="7" t="s">
        <v>692</v>
      </c>
      <c r="J2405" s="12"/>
      <c r="K2405" s="10"/>
      <c r="L2405" s="10"/>
      <c r="M2405" s="10"/>
      <c r="N2405" s="10"/>
      <c r="O2405" s="16" t="s">
        <v>708</v>
      </c>
      <c r="P2405" s="16" t="s">
        <v>709</v>
      </c>
      <c r="Q2405" s="10"/>
      <c r="R2405" s="10"/>
      <c r="S2405" s="10"/>
      <c r="T2405" s="10"/>
      <c r="U2405" s="10"/>
      <c r="V2405" s="10"/>
      <c r="W2405" s="10"/>
    </row>
    <row r="2406" ht="12.75" customHeight="1">
      <c r="A2406" s="9" t="s">
        <v>269</v>
      </c>
      <c r="B2406" s="7" t="s">
        <v>228</v>
      </c>
      <c r="C2406" s="7" t="s">
        <v>228</v>
      </c>
      <c r="D2406" s="7"/>
      <c r="E2406" s="8">
        <v>5.0</v>
      </c>
      <c r="F2406" s="7"/>
      <c r="G2406" s="14"/>
      <c r="H2406" s="12"/>
      <c r="I2406" s="7" t="s">
        <v>692</v>
      </c>
      <c r="J2406" s="12"/>
      <c r="K2406" s="10"/>
      <c r="L2406" s="10"/>
      <c r="M2406" s="10"/>
      <c r="N2406" s="10"/>
      <c r="O2406" s="16" t="s">
        <v>710</v>
      </c>
      <c r="P2406" s="16" t="s">
        <v>231</v>
      </c>
      <c r="Q2406" s="10"/>
      <c r="R2406" s="10"/>
      <c r="S2406" s="10"/>
      <c r="T2406" s="10"/>
      <c r="U2406" s="10"/>
      <c r="V2406" s="10"/>
      <c r="W2406" s="10"/>
    </row>
    <row r="2407" ht="12.75" customHeight="1">
      <c r="A2407" s="9" t="s">
        <v>390</v>
      </c>
      <c r="B2407" s="7" t="s">
        <v>228</v>
      </c>
      <c r="C2407" s="7" t="s">
        <v>228</v>
      </c>
      <c r="D2407" s="7"/>
      <c r="E2407" s="8">
        <v>51.0</v>
      </c>
      <c r="F2407" s="7"/>
      <c r="G2407" s="14"/>
      <c r="H2407" s="12"/>
      <c r="I2407" s="7" t="s">
        <v>692</v>
      </c>
      <c r="J2407" s="12"/>
      <c r="K2407" s="10"/>
      <c r="L2407" s="10"/>
      <c r="M2407" s="10"/>
      <c r="N2407" s="10"/>
      <c r="O2407" s="16" t="s">
        <v>353</v>
      </c>
      <c r="P2407" s="16" t="s">
        <v>711</v>
      </c>
      <c r="Q2407" s="10"/>
      <c r="R2407" s="10"/>
      <c r="S2407" s="10"/>
      <c r="T2407" s="10"/>
      <c r="U2407" s="10"/>
      <c r="V2407" s="10"/>
      <c r="W2407" s="10"/>
    </row>
    <row r="2408" ht="12.75" customHeight="1">
      <c r="A2408" s="9" t="s">
        <v>602</v>
      </c>
      <c r="B2408" s="7" t="s">
        <v>228</v>
      </c>
      <c r="C2408" s="7" t="s">
        <v>228</v>
      </c>
      <c r="D2408" s="7">
        <v>7.0</v>
      </c>
      <c r="E2408" s="8">
        <v>36.0</v>
      </c>
      <c r="F2408" s="7">
        <v>35.0</v>
      </c>
      <c r="G2408" s="14"/>
      <c r="H2408" s="12"/>
      <c r="I2408" s="7" t="s">
        <v>712</v>
      </c>
      <c r="J2408" s="12"/>
      <c r="K2408" s="10"/>
      <c r="L2408" s="10"/>
      <c r="M2408" s="10"/>
      <c r="N2408" s="10"/>
      <c r="O2408" s="16" t="s">
        <v>713</v>
      </c>
      <c r="P2408" s="16" t="s">
        <v>357</v>
      </c>
      <c r="Q2408" s="10"/>
      <c r="R2408" s="10"/>
      <c r="S2408" s="10"/>
      <c r="T2408" s="10"/>
      <c r="U2408" s="10"/>
      <c r="V2408" s="10"/>
      <c r="W2408" s="10"/>
    </row>
    <row r="2409" ht="12.75" customHeight="1">
      <c r="A2409" s="9" t="s">
        <v>259</v>
      </c>
      <c r="B2409" s="7" t="s">
        <v>228</v>
      </c>
      <c r="C2409" s="7" t="s">
        <v>228</v>
      </c>
      <c r="D2409" s="7">
        <v>72.0</v>
      </c>
      <c r="E2409" s="8">
        <v>4.0</v>
      </c>
      <c r="F2409" s="7">
        <v>36.0</v>
      </c>
      <c r="G2409" s="14"/>
      <c r="H2409" s="12"/>
      <c r="I2409" s="7" t="s">
        <v>712</v>
      </c>
      <c r="J2409" s="12"/>
      <c r="K2409" s="10"/>
      <c r="L2409" s="10"/>
      <c r="M2409" s="10"/>
      <c r="N2409" s="10"/>
      <c r="O2409" s="16" t="s">
        <v>330</v>
      </c>
      <c r="P2409" s="16" t="s">
        <v>412</v>
      </c>
      <c r="Q2409" s="10"/>
      <c r="R2409" s="10"/>
      <c r="S2409" s="10"/>
      <c r="T2409" s="10"/>
      <c r="U2409" s="10"/>
      <c r="V2409" s="10"/>
      <c r="W2409" s="10"/>
    </row>
    <row r="2410" ht="12.75" customHeight="1">
      <c r="A2410" s="9" t="s">
        <v>520</v>
      </c>
      <c r="B2410" s="7" t="s">
        <v>228</v>
      </c>
      <c r="C2410" s="7" t="s">
        <v>228</v>
      </c>
      <c r="D2410" s="7">
        <v>75.0</v>
      </c>
      <c r="E2410" s="8">
        <v>53.0</v>
      </c>
      <c r="F2410" s="7">
        <v>42.0</v>
      </c>
      <c r="G2410" s="14"/>
      <c r="H2410" s="12"/>
      <c r="I2410" s="7" t="s">
        <v>712</v>
      </c>
      <c r="J2410" s="12"/>
      <c r="K2410" s="10"/>
      <c r="L2410" s="10"/>
      <c r="M2410" s="10"/>
      <c r="N2410" s="10"/>
      <c r="O2410" s="16" t="s">
        <v>288</v>
      </c>
      <c r="P2410" s="16" t="s">
        <v>357</v>
      </c>
      <c r="Q2410" s="10"/>
      <c r="R2410" s="10"/>
      <c r="S2410" s="10"/>
      <c r="T2410" s="10"/>
      <c r="U2410" s="10"/>
      <c r="V2410" s="10"/>
      <c r="W2410" s="10"/>
    </row>
    <row r="2411" ht="12.75" customHeight="1">
      <c r="A2411" s="9" t="s">
        <v>441</v>
      </c>
      <c r="B2411" s="7" t="s">
        <v>228</v>
      </c>
      <c r="C2411" s="7" t="s">
        <v>228</v>
      </c>
      <c r="D2411" s="7">
        <v>77.0</v>
      </c>
      <c r="E2411" s="8">
        <v>415.0</v>
      </c>
      <c r="F2411" s="7">
        <v>36.0</v>
      </c>
      <c r="G2411" s="14"/>
      <c r="H2411" s="12"/>
      <c r="I2411" s="7" t="s">
        <v>712</v>
      </c>
      <c r="J2411" s="12"/>
      <c r="K2411" s="10"/>
      <c r="L2411" s="10"/>
      <c r="M2411" s="10"/>
      <c r="N2411" s="10"/>
      <c r="O2411" s="16" t="s">
        <v>353</v>
      </c>
      <c r="P2411" s="16" t="s">
        <v>460</v>
      </c>
      <c r="Q2411" s="10"/>
      <c r="R2411" s="10"/>
      <c r="S2411" s="10"/>
      <c r="T2411" s="10"/>
      <c r="U2411" s="10"/>
      <c r="V2411" s="10"/>
      <c r="W2411" s="10"/>
    </row>
    <row r="2412" ht="12.75" customHeight="1">
      <c r="A2412" s="9" t="s">
        <v>241</v>
      </c>
      <c r="B2412" s="7" t="s">
        <v>228</v>
      </c>
      <c r="C2412" s="7" t="s">
        <v>228</v>
      </c>
      <c r="D2412" s="7">
        <v>77.0</v>
      </c>
      <c r="E2412" s="8">
        <v>51.0</v>
      </c>
      <c r="F2412" s="7">
        <v>4.0</v>
      </c>
      <c r="G2412" s="14"/>
      <c r="H2412" s="12"/>
      <c r="I2412" s="7" t="s">
        <v>712</v>
      </c>
      <c r="J2412" s="12"/>
      <c r="K2412" s="10"/>
      <c r="L2412" s="10"/>
      <c r="M2412" s="10"/>
      <c r="N2412" s="10"/>
      <c r="O2412" s="16" t="s">
        <v>249</v>
      </c>
      <c r="P2412" s="16" t="s">
        <v>529</v>
      </c>
      <c r="Q2412" s="10"/>
      <c r="R2412" s="10"/>
      <c r="S2412" s="10"/>
      <c r="T2412" s="10"/>
      <c r="U2412" s="10"/>
      <c r="V2412" s="10"/>
      <c r="W2412" s="10"/>
    </row>
    <row r="2413" ht="12.75" customHeight="1">
      <c r="A2413" s="9" t="s">
        <v>238</v>
      </c>
      <c r="B2413" s="7" t="s">
        <v>228</v>
      </c>
      <c r="C2413" s="7" t="s">
        <v>228</v>
      </c>
      <c r="D2413" s="7">
        <v>78.0</v>
      </c>
      <c r="E2413" s="8">
        <v>47.0</v>
      </c>
      <c r="F2413" s="7">
        <v>39.0</v>
      </c>
      <c r="G2413" s="14"/>
      <c r="H2413" s="12"/>
      <c r="I2413" s="7" t="s">
        <v>712</v>
      </c>
      <c r="J2413" s="12"/>
      <c r="K2413" s="10"/>
      <c r="L2413" s="10"/>
      <c r="M2413" s="10"/>
      <c r="N2413" s="10"/>
      <c r="O2413" s="16" t="s">
        <v>233</v>
      </c>
      <c r="P2413" s="16" t="s">
        <v>293</v>
      </c>
      <c r="Q2413" s="10"/>
      <c r="R2413" s="10"/>
      <c r="S2413" s="10"/>
      <c r="T2413" s="10"/>
      <c r="U2413" s="10"/>
      <c r="V2413" s="10"/>
      <c r="W2413" s="10"/>
    </row>
    <row r="2414" ht="12.75" customHeight="1">
      <c r="A2414" s="9" t="s">
        <v>253</v>
      </c>
      <c r="B2414" s="7" t="s">
        <v>228</v>
      </c>
      <c r="C2414" s="7" t="s">
        <v>228</v>
      </c>
      <c r="D2414" s="7">
        <v>8.0</v>
      </c>
      <c r="E2414" s="8">
        <v>5.0</v>
      </c>
      <c r="F2414" s="7">
        <v>4.0</v>
      </c>
      <c r="G2414" s="14"/>
      <c r="H2414" s="12"/>
      <c r="I2414" s="7" t="s">
        <v>712</v>
      </c>
      <c r="J2414" s="12"/>
      <c r="K2414" s="10"/>
      <c r="L2414" s="10"/>
      <c r="M2414" s="10"/>
      <c r="N2414" s="10"/>
      <c r="O2414" s="16" t="s">
        <v>279</v>
      </c>
      <c r="P2414" s="16" t="s">
        <v>714</v>
      </c>
      <c r="Q2414" s="10"/>
      <c r="R2414" s="10"/>
      <c r="S2414" s="10"/>
      <c r="T2414" s="10"/>
      <c r="U2414" s="10"/>
      <c r="V2414" s="10"/>
      <c r="W2414" s="10"/>
    </row>
    <row r="2415" ht="12.75" customHeight="1">
      <c r="A2415" s="9" t="s">
        <v>314</v>
      </c>
      <c r="B2415" s="7" t="s">
        <v>228</v>
      </c>
      <c r="C2415" s="7" t="s">
        <v>228</v>
      </c>
      <c r="D2415" s="7">
        <v>8.0</v>
      </c>
      <c r="E2415" s="8">
        <v>55.0</v>
      </c>
      <c r="F2415" s="7">
        <v>4.0</v>
      </c>
      <c r="G2415" s="14"/>
      <c r="H2415" s="12"/>
      <c r="I2415" s="7" t="s">
        <v>712</v>
      </c>
      <c r="J2415" s="12"/>
      <c r="K2415" s="10"/>
      <c r="L2415" s="10"/>
      <c r="M2415" s="10"/>
      <c r="N2415" s="10"/>
      <c r="O2415" s="16" t="s">
        <v>239</v>
      </c>
      <c r="P2415" s="16" t="s">
        <v>357</v>
      </c>
      <c r="Q2415" s="10"/>
      <c r="R2415" s="10"/>
      <c r="S2415" s="10"/>
      <c r="T2415" s="10"/>
      <c r="U2415" s="10"/>
      <c r="V2415" s="10"/>
      <c r="W2415" s="10"/>
    </row>
    <row r="2416" ht="12.75" customHeight="1">
      <c r="A2416" s="9" t="s">
        <v>390</v>
      </c>
      <c r="B2416" s="7" t="s">
        <v>228</v>
      </c>
      <c r="C2416" s="7" t="s">
        <v>228</v>
      </c>
      <c r="D2416" s="7"/>
      <c r="E2416" s="8">
        <v>46.0</v>
      </c>
      <c r="F2416" s="7"/>
      <c r="G2416" s="14"/>
      <c r="H2416" s="12"/>
      <c r="I2416" s="7" t="s">
        <v>712</v>
      </c>
      <c r="J2416" s="12"/>
      <c r="K2416" s="10"/>
      <c r="L2416" s="10"/>
      <c r="M2416" s="10"/>
      <c r="N2416" s="10"/>
      <c r="O2416" s="16" t="s">
        <v>421</v>
      </c>
      <c r="P2416" s="16" t="s">
        <v>361</v>
      </c>
      <c r="Q2416" s="10"/>
      <c r="R2416" s="10"/>
      <c r="S2416" s="10"/>
      <c r="T2416" s="10"/>
      <c r="U2416" s="10"/>
      <c r="V2416" s="10"/>
      <c r="W2416" s="10"/>
    </row>
    <row r="2417" ht="12.75" customHeight="1">
      <c r="A2417" s="9" t="s">
        <v>352</v>
      </c>
      <c r="B2417" s="7" t="s">
        <v>228</v>
      </c>
      <c r="C2417" s="7" t="s">
        <v>228</v>
      </c>
      <c r="D2417" s="7"/>
      <c r="E2417" s="8">
        <v>52.0</v>
      </c>
      <c r="F2417" s="7"/>
      <c r="G2417" s="14"/>
      <c r="H2417" s="12"/>
      <c r="I2417" s="7" t="s">
        <v>712</v>
      </c>
      <c r="J2417" s="12"/>
      <c r="K2417" s="10"/>
      <c r="L2417" s="10"/>
      <c r="M2417" s="10"/>
      <c r="N2417" s="10"/>
      <c r="O2417" s="16" t="s">
        <v>427</v>
      </c>
      <c r="P2417" s="16" t="s">
        <v>529</v>
      </c>
      <c r="Q2417" s="10"/>
      <c r="R2417" s="10"/>
      <c r="S2417" s="10"/>
      <c r="T2417" s="10"/>
      <c r="U2417" s="10"/>
      <c r="V2417" s="10"/>
      <c r="W2417" s="10"/>
    </row>
    <row r="2418" ht="12.75" customHeight="1">
      <c r="A2418" s="9" t="s">
        <v>269</v>
      </c>
      <c r="B2418" s="7" t="s">
        <v>228</v>
      </c>
      <c r="C2418" s="7" t="s">
        <v>228</v>
      </c>
      <c r="D2418" s="7"/>
      <c r="E2418" s="8">
        <v>64.0</v>
      </c>
      <c r="F2418" s="7"/>
      <c r="G2418" s="14"/>
      <c r="H2418" s="12"/>
      <c r="I2418" s="7" t="s">
        <v>712</v>
      </c>
      <c r="J2418" s="12"/>
      <c r="K2418" s="10"/>
      <c r="L2418" s="10"/>
      <c r="M2418" s="10"/>
      <c r="N2418" s="10"/>
      <c r="O2418" s="16" t="s">
        <v>715</v>
      </c>
      <c r="P2418" s="16" t="s">
        <v>653</v>
      </c>
      <c r="Q2418" s="10"/>
      <c r="R2418" s="10"/>
      <c r="S2418" s="10"/>
      <c r="T2418" s="10"/>
      <c r="U2418" s="10"/>
      <c r="V2418" s="10"/>
      <c r="W2418" s="10"/>
    </row>
    <row r="2419" ht="12.75" customHeight="1">
      <c r="A2419" s="9" t="s">
        <v>466</v>
      </c>
      <c r="B2419" s="7" t="s">
        <v>228</v>
      </c>
      <c r="C2419" s="7" t="s">
        <v>228</v>
      </c>
      <c r="D2419" s="7">
        <v>6.0</v>
      </c>
      <c r="E2419" s="8">
        <v>21.0</v>
      </c>
      <c r="F2419" s="7">
        <v>3.0</v>
      </c>
      <c r="G2419" s="14"/>
      <c r="H2419" s="12"/>
      <c r="I2419" s="7" t="s">
        <v>716</v>
      </c>
      <c r="J2419" s="12"/>
      <c r="K2419" s="10"/>
      <c r="L2419" s="10"/>
      <c r="M2419" s="10"/>
      <c r="N2419" s="10"/>
      <c r="O2419" s="16" t="s">
        <v>717</v>
      </c>
      <c r="P2419" s="16" t="s">
        <v>718</v>
      </c>
      <c r="Q2419" s="10"/>
      <c r="R2419" s="10"/>
      <c r="S2419" s="10"/>
      <c r="T2419" s="10"/>
      <c r="U2419" s="10"/>
      <c r="V2419" s="10"/>
      <c r="W2419" s="10"/>
    </row>
    <row r="2420" ht="12.75" customHeight="1">
      <c r="A2420" s="9" t="s">
        <v>461</v>
      </c>
      <c r="B2420" s="7" t="s">
        <v>228</v>
      </c>
      <c r="C2420" s="7" t="s">
        <v>228</v>
      </c>
      <c r="D2420" s="7">
        <v>7.0</v>
      </c>
      <c r="E2420" s="8">
        <v>355.0</v>
      </c>
      <c r="F2420" s="7">
        <v>33.0</v>
      </c>
      <c r="G2420" s="14"/>
      <c r="H2420" s="12"/>
      <c r="I2420" s="7" t="s">
        <v>716</v>
      </c>
      <c r="J2420" s="12"/>
      <c r="K2420" s="10"/>
      <c r="L2420" s="10"/>
      <c r="M2420" s="10"/>
      <c r="N2420" s="10"/>
      <c r="O2420" s="16" t="s">
        <v>719</v>
      </c>
      <c r="P2420" s="16" t="s">
        <v>720</v>
      </c>
      <c r="Q2420" s="10"/>
      <c r="R2420" s="10"/>
      <c r="S2420" s="10"/>
      <c r="T2420" s="10"/>
      <c r="U2420" s="10"/>
      <c r="V2420" s="10"/>
      <c r="W2420" s="10"/>
    </row>
    <row r="2421" ht="12.75" customHeight="1">
      <c r="A2421" s="9" t="s">
        <v>248</v>
      </c>
      <c r="B2421" s="7" t="s">
        <v>228</v>
      </c>
      <c r="C2421" s="7" t="s">
        <v>228</v>
      </c>
      <c r="D2421" s="7">
        <v>73.0</v>
      </c>
      <c r="E2421" s="8">
        <v>35.0</v>
      </c>
      <c r="F2421" s="7">
        <v>36.0</v>
      </c>
      <c r="G2421" s="14"/>
      <c r="H2421" s="12"/>
      <c r="I2421" s="7" t="s">
        <v>716</v>
      </c>
      <c r="J2421" s="12"/>
      <c r="K2421" s="10"/>
      <c r="L2421" s="10"/>
      <c r="M2421" s="10"/>
      <c r="N2421" s="10"/>
      <c r="O2421" s="16" t="s">
        <v>247</v>
      </c>
      <c r="P2421" s="16" t="s">
        <v>366</v>
      </c>
      <c r="Q2421" s="10"/>
      <c r="R2421" s="10"/>
      <c r="S2421" s="10"/>
      <c r="T2421" s="10"/>
      <c r="U2421" s="10"/>
      <c r="V2421" s="10"/>
      <c r="W2421" s="10"/>
    </row>
    <row r="2422" ht="12.75" customHeight="1">
      <c r="A2422" s="9" t="s">
        <v>303</v>
      </c>
      <c r="B2422" s="7" t="s">
        <v>228</v>
      </c>
      <c r="C2422" s="7" t="s">
        <v>228</v>
      </c>
      <c r="D2422" s="7">
        <v>73.0</v>
      </c>
      <c r="E2422" s="8">
        <v>37.0</v>
      </c>
      <c r="F2422" s="7">
        <v>35.0</v>
      </c>
      <c r="G2422" s="14"/>
      <c r="H2422" s="12"/>
      <c r="I2422" s="7" t="s">
        <v>716</v>
      </c>
      <c r="J2422" s="12"/>
      <c r="K2422" s="10"/>
      <c r="L2422" s="10"/>
      <c r="M2422" s="10"/>
      <c r="N2422" s="10"/>
      <c r="O2422" s="16" t="s">
        <v>301</v>
      </c>
      <c r="P2422" s="16" t="s">
        <v>344</v>
      </c>
      <c r="Q2422" s="10"/>
      <c r="R2422" s="10"/>
      <c r="S2422" s="10"/>
      <c r="T2422" s="10"/>
      <c r="U2422" s="10"/>
      <c r="V2422" s="10"/>
      <c r="W2422" s="10"/>
    </row>
    <row r="2423" ht="12.75" customHeight="1">
      <c r="A2423" s="9" t="s">
        <v>607</v>
      </c>
      <c r="B2423" s="7" t="s">
        <v>228</v>
      </c>
      <c r="C2423" s="7" t="s">
        <v>228</v>
      </c>
      <c r="D2423" s="7">
        <v>73.0</v>
      </c>
      <c r="E2423" s="8">
        <v>4.0</v>
      </c>
      <c r="F2423" s="7">
        <v>38.0</v>
      </c>
      <c r="G2423" s="14"/>
      <c r="H2423" s="12"/>
      <c r="I2423" s="7" t="s">
        <v>716</v>
      </c>
      <c r="J2423" s="12"/>
      <c r="K2423" s="10"/>
      <c r="L2423" s="10"/>
      <c r="M2423" s="10"/>
      <c r="N2423" s="10"/>
      <c r="O2423" s="16" t="s">
        <v>247</v>
      </c>
      <c r="P2423" s="16" t="s">
        <v>309</v>
      </c>
      <c r="Q2423" s="10"/>
      <c r="R2423" s="10"/>
      <c r="S2423" s="10"/>
      <c r="T2423" s="10"/>
      <c r="U2423" s="10"/>
      <c r="V2423" s="10"/>
      <c r="W2423" s="10"/>
    </row>
    <row r="2424" ht="12.75" customHeight="1">
      <c r="A2424" s="9" t="s">
        <v>326</v>
      </c>
      <c r="B2424" s="7" t="s">
        <v>228</v>
      </c>
      <c r="C2424" s="7" t="s">
        <v>228</v>
      </c>
      <c r="D2424" s="7">
        <v>74.0</v>
      </c>
      <c r="E2424" s="8">
        <v>36.0</v>
      </c>
      <c r="F2424" s="7">
        <v>35.0</v>
      </c>
      <c r="G2424" s="14"/>
      <c r="H2424" s="12"/>
      <c r="I2424" s="7" t="s">
        <v>716</v>
      </c>
      <c r="J2424" s="12"/>
      <c r="K2424" s="10"/>
      <c r="L2424" s="10"/>
      <c r="M2424" s="10"/>
      <c r="N2424" s="10"/>
      <c r="O2424" s="16" t="s">
        <v>452</v>
      </c>
      <c r="P2424" s="16" t="s">
        <v>250</v>
      </c>
      <c r="Q2424" s="10"/>
      <c r="R2424" s="10"/>
      <c r="S2424" s="10"/>
      <c r="T2424" s="10"/>
      <c r="U2424" s="10"/>
      <c r="V2424" s="10"/>
      <c r="W2424" s="10"/>
    </row>
    <row r="2425" ht="12.75" customHeight="1">
      <c r="A2425" s="9" t="s">
        <v>274</v>
      </c>
      <c r="B2425" s="7" t="s">
        <v>228</v>
      </c>
      <c r="C2425" s="7" t="s">
        <v>228</v>
      </c>
      <c r="D2425" s="7">
        <v>74.0</v>
      </c>
      <c r="E2425" s="8">
        <v>36.0</v>
      </c>
      <c r="F2425" s="7">
        <v>37.0</v>
      </c>
      <c r="G2425" s="14"/>
      <c r="H2425" s="12"/>
      <c r="I2425" s="7" t="s">
        <v>716</v>
      </c>
      <c r="J2425" s="12"/>
      <c r="K2425" s="10"/>
      <c r="L2425" s="10"/>
      <c r="M2425" s="10"/>
      <c r="N2425" s="10"/>
      <c r="O2425" s="16" t="s">
        <v>721</v>
      </c>
      <c r="P2425" s="16" t="s">
        <v>722</v>
      </c>
      <c r="Q2425" s="10"/>
      <c r="R2425" s="10"/>
      <c r="S2425" s="10"/>
      <c r="T2425" s="10"/>
      <c r="U2425" s="10"/>
      <c r="V2425" s="10"/>
      <c r="W2425" s="10"/>
    </row>
    <row r="2426" ht="12.75" customHeight="1">
      <c r="A2426" s="9" t="s">
        <v>520</v>
      </c>
      <c r="B2426" s="7" t="s">
        <v>228</v>
      </c>
      <c r="C2426" s="7" t="s">
        <v>228</v>
      </c>
      <c r="D2426" s="7">
        <v>74.0</v>
      </c>
      <c r="E2426" s="8">
        <v>42.0</v>
      </c>
      <c r="F2426" s="7">
        <v>37.0</v>
      </c>
      <c r="G2426" s="14"/>
      <c r="H2426" s="12"/>
      <c r="I2426" s="7" t="s">
        <v>716</v>
      </c>
      <c r="J2426" s="12"/>
      <c r="K2426" s="10"/>
      <c r="L2426" s="10"/>
      <c r="M2426" s="10"/>
      <c r="N2426" s="10"/>
      <c r="O2426" s="16" t="s">
        <v>626</v>
      </c>
      <c r="P2426" s="16" t="s">
        <v>616</v>
      </c>
      <c r="Q2426" s="10"/>
      <c r="R2426" s="10"/>
      <c r="S2426" s="10"/>
      <c r="T2426" s="10"/>
      <c r="U2426" s="10"/>
      <c r="V2426" s="10"/>
      <c r="W2426" s="10"/>
    </row>
    <row r="2427" ht="12.75" customHeight="1">
      <c r="A2427" s="9" t="s">
        <v>261</v>
      </c>
      <c r="B2427" s="7" t="s">
        <v>228</v>
      </c>
      <c r="C2427" s="7" t="s">
        <v>228</v>
      </c>
      <c r="D2427" s="7">
        <v>75.0</v>
      </c>
      <c r="E2427" s="8">
        <v>51.0</v>
      </c>
      <c r="F2427" s="7">
        <v>38.0</v>
      </c>
      <c r="G2427" s="14"/>
      <c r="H2427" s="12"/>
      <c r="I2427" s="7" t="s">
        <v>716</v>
      </c>
      <c r="J2427" s="12"/>
      <c r="K2427" s="10"/>
      <c r="L2427" s="10"/>
      <c r="M2427" s="10"/>
      <c r="N2427" s="10"/>
      <c r="O2427" s="16" t="s">
        <v>673</v>
      </c>
      <c r="P2427" s="16" t="s">
        <v>723</v>
      </c>
      <c r="Q2427" s="10"/>
      <c r="R2427" s="10"/>
      <c r="S2427" s="10"/>
      <c r="T2427" s="10"/>
      <c r="U2427" s="10"/>
      <c r="V2427" s="10"/>
      <c r="W2427" s="10"/>
    </row>
    <row r="2428" ht="12.75" customHeight="1">
      <c r="A2428" s="9" t="s">
        <v>520</v>
      </c>
      <c r="B2428" s="7" t="s">
        <v>228</v>
      </c>
      <c r="C2428" s="7" t="s">
        <v>228</v>
      </c>
      <c r="D2428" s="7">
        <v>75.0</v>
      </c>
      <c r="E2428" s="8">
        <v>52.0</v>
      </c>
      <c r="F2428" s="7">
        <v>42.0</v>
      </c>
      <c r="G2428" s="14"/>
      <c r="H2428" s="12"/>
      <c r="I2428" s="7" t="s">
        <v>716</v>
      </c>
      <c r="J2428" s="12"/>
      <c r="K2428" s="10"/>
      <c r="L2428" s="10"/>
      <c r="M2428" s="10"/>
      <c r="N2428" s="10"/>
      <c r="O2428" s="16" t="s">
        <v>626</v>
      </c>
      <c r="P2428" s="16" t="s">
        <v>616</v>
      </c>
      <c r="Q2428" s="10"/>
      <c r="R2428" s="10"/>
      <c r="S2428" s="10"/>
      <c r="T2428" s="10"/>
      <c r="U2428" s="10"/>
      <c r="V2428" s="10"/>
      <c r="W2428" s="10"/>
    </row>
    <row r="2429" ht="12.75" customHeight="1">
      <c r="A2429" s="9" t="s">
        <v>241</v>
      </c>
      <c r="B2429" s="7" t="s">
        <v>228</v>
      </c>
      <c r="C2429" s="7" t="s">
        <v>228</v>
      </c>
      <c r="D2429" s="7">
        <v>76.0</v>
      </c>
      <c r="E2429" s="8">
        <v>48.0</v>
      </c>
      <c r="F2429" s="7">
        <v>4.0</v>
      </c>
      <c r="G2429" s="14"/>
      <c r="H2429" s="12"/>
      <c r="I2429" s="7" t="s">
        <v>716</v>
      </c>
      <c r="J2429" s="12"/>
      <c r="K2429" s="10"/>
      <c r="L2429" s="10"/>
      <c r="M2429" s="10"/>
      <c r="N2429" s="10"/>
      <c r="O2429" s="16" t="s">
        <v>540</v>
      </c>
      <c r="P2429" s="16" t="s">
        <v>724</v>
      </c>
      <c r="Q2429" s="10"/>
      <c r="R2429" s="10"/>
      <c r="S2429" s="10"/>
      <c r="T2429" s="10"/>
      <c r="U2429" s="10"/>
      <c r="V2429" s="10"/>
      <c r="W2429" s="10"/>
    </row>
    <row r="2430" ht="12.75" customHeight="1">
      <c r="A2430" s="9" t="s">
        <v>274</v>
      </c>
      <c r="B2430" s="7" t="s">
        <v>228</v>
      </c>
      <c r="C2430" s="7" t="s">
        <v>228</v>
      </c>
      <c r="D2430" s="7">
        <v>76.0</v>
      </c>
      <c r="E2430" s="8">
        <v>5.0</v>
      </c>
      <c r="F2430" s="7">
        <v>39.0</v>
      </c>
      <c r="G2430" s="14"/>
      <c r="H2430" s="12"/>
      <c r="I2430" s="7" t="s">
        <v>716</v>
      </c>
      <c r="J2430" s="12"/>
      <c r="K2430" s="10"/>
      <c r="L2430" s="10"/>
      <c r="M2430" s="10"/>
      <c r="N2430" s="10"/>
      <c r="O2430" s="16" t="s">
        <v>721</v>
      </c>
      <c r="P2430" s="16" t="s">
        <v>722</v>
      </c>
      <c r="Q2430" s="10"/>
      <c r="R2430" s="10"/>
      <c r="S2430" s="10"/>
      <c r="T2430" s="10"/>
      <c r="U2430" s="10"/>
      <c r="V2430" s="10"/>
      <c r="W2430" s="10"/>
    </row>
    <row r="2431" ht="12.75" customHeight="1">
      <c r="A2431" s="9" t="s">
        <v>324</v>
      </c>
      <c r="B2431" s="7" t="s">
        <v>228</v>
      </c>
      <c r="C2431" s="7" t="s">
        <v>228</v>
      </c>
      <c r="D2431" s="7">
        <v>76.0</v>
      </c>
      <c r="E2431" s="8">
        <v>53.0</v>
      </c>
      <c r="F2431" s="7">
        <v>38.0</v>
      </c>
      <c r="G2431" s="14"/>
      <c r="H2431" s="12"/>
      <c r="I2431" s="7" t="s">
        <v>716</v>
      </c>
      <c r="J2431" s="12"/>
      <c r="K2431" s="6"/>
      <c r="L2431" s="10"/>
      <c r="M2431" s="10"/>
      <c r="N2431" s="6"/>
      <c r="O2431" s="16" t="s">
        <v>431</v>
      </c>
      <c r="P2431" s="16" t="s">
        <v>357</v>
      </c>
      <c r="Q2431" s="6"/>
      <c r="R2431" s="6"/>
      <c r="S2431" s="6"/>
      <c r="T2431" s="6"/>
      <c r="U2431" s="6"/>
      <c r="V2431" s="6"/>
      <c r="W2431" s="6"/>
    </row>
    <row r="2432" ht="12.75" customHeight="1">
      <c r="A2432" s="9" t="s">
        <v>241</v>
      </c>
      <c r="B2432" s="7" t="s">
        <v>228</v>
      </c>
      <c r="C2432" s="7" t="s">
        <v>228</v>
      </c>
      <c r="D2432" s="7">
        <v>77.0</v>
      </c>
      <c r="E2432" s="8">
        <v>46.0</v>
      </c>
      <c r="F2432" s="7">
        <v>39.0</v>
      </c>
      <c r="G2432" s="14"/>
      <c r="H2432" s="12"/>
      <c r="I2432" s="7" t="s">
        <v>716</v>
      </c>
      <c r="J2432" s="12"/>
      <c r="K2432" s="10"/>
      <c r="L2432" s="10"/>
      <c r="M2432" s="10"/>
      <c r="N2432" s="10"/>
      <c r="O2432" s="16" t="s">
        <v>262</v>
      </c>
      <c r="P2432" s="16" t="s">
        <v>724</v>
      </c>
      <c r="Q2432" s="10"/>
      <c r="R2432" s="10"/>
      <c r="S2432" s="10"/>
      <c r="T2432" s="10"/>
      <c r="U2432" s="10"/>
      <c r="V2432" s="10"/>
      <c r="W2432" s="10"/>
    </row>
    <row r="2433" ht="12.75" customHeight="1">
      <c r="A2433" s="9" t="s">
        <v>305</v>
      </c>
      <c r="B2433" s="7" t="s">
        <v>228</v>
      </c>
      <c r="C2433" s="7" t="s">
        <v>228</v>
      </c>
      <c r="D2433" s="7">
        <v>77.0</v>
      </c>
      <c r="E2433" s="8">
        <v>48.0</v>
      </c>
      <c r="F2433" s="7">
        <v>38.0</v>
      </c>
      <c r="G2433" s="14"/>
      <c r="H2433" s="12"/>
      <c r="I2433" s="7" t="s">
        <v>716</v>
      </c>
      <c r="J2433" s="12"/>
      <c r="K2433" s="10"/>
      <c r="L2433" s="10"/>
      <c r="M2433" s="10"/>
      <c r="N2433" s="10"/>
      <c r="O2433" s="16" t="s">
        <v>301</v>
      </c>
      <c r="P2433" s="16" t="s">
        <v>725</v>
      </c>
      <c r="Q2433" s="10"/>
      <c r="R2433" s="10"/>
      <c r="S2433" s="10"/>
      <c r="T2433" s="10"/>
      <c r="U2433" s="10"/>
      <c r="V2433" s="10"/>
      <c r="W2433" s="10"/>
    </row>
    <row r="2434" ht="12.75" customHeight="1">
      <c r="A2434" s="9" t="s">
        <v>413</v>
      </c>
      <c r="B2434" s="7" t="s">
        <v>228</v>
      </c>
      <c r="C2434" s="7" t="s">
        <v>228</v>
      </c>
      <c r="D2434" s="7">
        <v>77.0</v>
      </c>
      <c r="E2434" s="8">
        <v>5.0</v>
      </c>
      <c r="F2434" s="7">
        <v>4.0</v>
      </c>
      <c r="G2434" s="14"/>
      <c r="H2434" s="12"/>
      <c r="I2434" s="7" t="s">
        <v>716</v>
      </c>
      <c r="J2434" s="12"/>
      <c r="K2434" s="10"/>
      <c r="L2434" s="10"/>
      <c r="M2434" s="10"/>
      <c r="N2434" s="10"/>
      <c r="O2434" s="16" t="s">
        <v>726</v>
      </c>
      <c r="P2434" s="16" t="s">
        <v>727</v>
      </c>
      <c r="Q2434" s="10"/>
      <c r="R2434" s="10"/>
      <c r="S2434" s="10"/>
      <c r="T2434" s="10"/>
      <c r="U2434" s="10"/>
      <c r="V2434" s="10"/>
      <c r="W2434" s="10"/>
    </row>
    <row r="2435" ht="12.75" customHeight="1">
      <c r="A2435" s="9" t="s">
        <v>299</v>
      </c>
      <c r="B2435" s="7" t="s">
        <v>228</v>
      </c>
      <c r="C2435" s="7" t="s">
        <v>228</v>
      </c>
      <c r="D2435" s="7">
        <v>77.0</v>
      </c>
      <c r="E2435" s="8">
        <v>55.0</v>
      </c>
      <c r="F2435" s="7">
        <v>42.0</v>
      </c>
      <c r="G2435" s="14"/>
      <c r="H2435" s="12"/>
      <c r="I2435" s="7" t="s">
        <v>716</v>
      </c>
      <c r="J2435" s="12"/>
      <c r="K2435" s="10"/>
      <c r="L2435" s="10"/>
      <c r="M2435" s="10"/>
      <c r="N2435" s="10"/>
      <c r="O2435" s="16" t="s">
        <v>728</v>
      </c>
      <c r="P2435" s="16" t="s">
        <v>309</v>
      </c>
      <c r="Q2435" s="10"/>
      <c r="R2435" s="10"/>
      <c r="S2435" s="10"/>
      <c r="T2435" s="10"/>
      <c r="U2435" s="10"/>
      <c r="V2435" s="10"/>
      <c r="W2435" s="10"/>
    </row>
    <row r="2436" ht="12.75" customHeight="1">
      <c r="A2436" s="9" t="s">
        <v>312</v>
      </c>
      <c r="B2436" s="7" t="s">
        <v>228</v>
      </c>
      <c r="C2436" s="7" t="s">
        <v>228</v>
      </c>
      <c r="D2436" s="7">
        <v>79.0</v>
      </c>
      <c r="E2436" s="8">
        <v>55.0</v>
      </c>
      <c r="F2436" s="7">
        <v>42.0</v>
      </c>
      <c r="G2436" s="14"/>
      <c r="H2436" s="12"/>
      <c r="I2436" s="7" t="s">
        <v>716</v>
      </c>
      <c r="J2436" s="12"/>
      <c r="K2436" s="10"/>
      <c r="L2436" s="10"/>
      <c r="M2436" s="10"/>
      <c r="N2436" s="10"/>
      <c r="O2436" s="16" t="s">
        <v>236</v>
      </c>
      <c r="P2436" s="16" t="s">
        <v>344</v>
      </c>
      <c r="Q2436" s="10"/>
      <c r="R2436" s="10"/>
      <c r="S2436" s="10"/>
      <c r="T2436" s="10"/>
      <c r="U2436" s="10"/>
      <c r="V2436" s="10"/>
      <c r="W2436" s="10"/>
    </row>
    <row r="2437" ht="12.75" customHeight="1">
      <c r="A2437" s="9" t="s">
        <v>241</v>
      </c>
      <c r="B2437" s="7" t="s">
        <v>228</v>
      </c>
      <c r="C2437" s="7" t="s">
        <v>228</v>
      </c>
      <c r="D2437" s="7">
        <v>84.0</v>
      </c>
      <c r="E2437" s="8">
        <v>58.0</v>
      </c>
      <c r="F2437" s="7">
        <v>42.0</v>
      </c>
      <c r="G2437" s="14"/>
      <c r="H2437" s="12"/>
      <c r="I2437" s="7" t="s">
        <v>716</v>
      </c>
      <c r="J2437" s="12"/>
      <c r="K2437" s="10"/>
      <c r="L2437" s="10"/>
      <c r="M2437" s="10"/>
      <c r="N2437" s="10"/>
      <c r="O2437" s="16" t="s">
        <v>719</v>
      </c>
      <c r="P2437" s="16" t="s">
        <v>729</v>
      </c>
      <c r="Q2437" s="10"/>
      <c r="R2437" s="10"/>
      <c r="S2437" s="10"/>
      <c r="T2437" s="10"/>
      <c r="U2437" s="10"/>
      <c r="V2437" s="10"/>
      <c r="W2437" s="10"/>
    </row>
    <row r="2438" ht="12.75" customHeight="1">
      <c r="A2438" s="9" t="s">
        <v>266</v>
      </c>
      <c r="B2438" s="7" t="s">
        <v>228</v>
      </c>
      <c r="C2438" s="7" t="s">
        <v>228</v>
      </c>
      <c r="D2438" s="7"/>
      <c r="E2438" s="8">
        <v>425.0</v>
      </c>
      <c r="F2438" s="7"/>
      <c r="G2438" s="14"/>
      <c r="H2438" s="12"/>
      <c r="I2438" s="7" t="s">
        <v>716</v>
      </c>
      <c r="J2438" s="12"/>
      <c r="K2438" s="10"/>
      <c r="L2438" s="10"/>
      <c r="M2438" s="10"/>
      <c r="N2438" s="10"/>
      <c r="O2438" s="16" t="s">
        <v>349</v>
      </c>
      <c r="P2438" s="16" t="s">
        <v>357</v>
      </c>
      <c r="Q2438" s="10"/>
      <c r="R2438" s="10"/>
      <c r="S2438" s="10"/>
      <c r="T2438" s="10"/>
      <c r="U2438" s="10"/>
      <c r="V2438" s="10"/>
      <c r="W2438" s="10"/>
    </row>
    <row r="2439" ht="12.75" customHeight="1">
      <c r="A2439" s="9" t="s">
        <v>355</v>
      </c>
      <c r="B2439" s="7" t="s">
        <v>228</v>
      </c>
      <c r="C2439" s="7" t="s">
        <v>228</v>
      </c>
      <c r="D2439" s="7"/>
      <c r="E2439" s="8">
        <v>47.0</v>
      </c>
      <c r="F2439" s="7"/>
      <c r="G2439" s="14"/>
      <c r="H2439" s="12"/>
      <c r="I2439" s="7" t="s">
        <v>716</v>
      </c>
      <c r="J2439" s="12"/>
      <c r="K2439" s="10"/>
      <c r="L2439" s="10"/>
      <c r="M2439" s="10"/>
      <c r="N2439" s="10"/>
      <c r="O2439" s="16" t="s">
        <v>730</v>
      </c>
      <c r="P2439" s="16" t="s">
        <v>731</v>
      </c>
      <c r="Q2439" s="10"/>
      <c r="R2439" s="10"/>
      <c r="S2439" s="10"/>
      <c r="T2439" s="10"/>
      <c r="U2439" s="10"/>
      <c r="V2439" s="10"/>
      <c r="W2439" s="10"/>
    </row>
    <row r="2440" ht="12.75" customHeight="1">
      <c r="A2440" s="9" t="s">
        <v>447</v>
      </c>
      <c r="B2440" s="7" t="s">
        <v>228</v>
      </c>
      <c r="C2440" s="7" t="s">
        <v>228</v>
      </c>
      <c r="D2440" s="7">
        <v>74.0</v>
      </c>
      <c r="E2440" s="8">
        <v>45.0</v>
      </c>
      <c r="F2440" s="7">
        <v>38.0</v>
      </c>
      <c r="G2440" s="14"/>
      <c r="H2440" s="12"/>
      <c r="I2440" s="7" t="s">
        <v>732</v>
      </c>
      <c r="J2440" s="12"/>
      <c r="K2440" s="10"/>
      <c r="L2440" s="10"/>
      <c r="M2440" s="10"/>
      <c r="N2440" s="10"/>
      <c r="O2440" s="16" t="s">
        <v>636</v>
      </c>
      <c r="P2440" s="16" t="s">
        <v>344</v>
      </c>
      <c r="Q2440" s="10"/>
      <c r="R2440" s="10"/>
      <c r="S2440" s="10"/>
      <c r="T2440" s="10"/>
      <c r="U2440" s="10"/>
      <c r="V2440" s="10"/>
      <c r="W2440" s="10"/>
    </row>
    <row r="2441" ht="12.75" customHeight="1">
      <c r="A2441" s="9" t="s">
        <v>335</v>
      </c>
      <c r="B2441" s="7" t="s">
        <v>228</v>
      </c>
      <c r="C2441" s="7" t="s">
        <v>228</v>
      </c>
      <c r="D2441" s="7">
        <v>75.0</v>
      </c>
      <c r="E2441" s="8">
        <v>44.0</v>
      </c>
      <c r="F2441" s="7">
        <v>38.0</v>
      </c>
      <c r="G2441" s="14"/>
      <c r="H2441" s="12"/>
      <c r="I2441" s="7" t="s">
        <v>732</v>
      </c>
      <c r="J2441" s="12"/>
      <c r="K2441" s="10"/>
      <c r="L2441" s="10"/>
      <c r="M2441" s="10"/>
      <c r="N2441" s="10"/>
      <c r="O2441" s="16" t="s">
        <v>733</v>
      </c>
      <c r="P2441" s="16" t="s">
        <v>734</v>
      </c>
      <c r="Q2441" s="10"/>
      <c r="R2441" s="10"/>
      <c r="S2441" s="10"/>
      <c r="T2441" s="10"/>
      <c r="U2441" s="10"/>
      <c r="V2441" s="10"/>
      <c r="W2441" s="10"/>
    </row>
    <row r="2442" ht="12.75" customHeight="1">
      <c r="A2442" s="9" t="s">
        <v>447</v>
      </c>
      <c r="B2442" s="7" t="s">
        <v>228</v>
      </c>
      <c r="C2442" s="7" t="s">
        <v>228</v>
      </c>
      <c r="D2442" s="7">
        <v>75.0</v>
      </c>
      <c r="E2442" s="8">
        <v>49.0</v>
      </c>
      <c r="F2442" s="7">
        <v>38.0</v>
      </c>
      <c r="G2442" s="14"/>
      <c r="H2442" s="12"/>
      <c r="I2442" s="7" t="s">
        <v>732</v>
      </c>
      <c r="J2442" s="12"/>
      <c r="K2442" s="10"/>
      <c r="L2442" s="10"/>
      <c r="M2442" s="10"/>
      <c r="N2442" s="10"/>
      <c r="O2442" s="16" t="s">
        <v>348</v>
      </c>
      <c r="P2442" s="16" t="s">
        <v>519</v>
      </c>
      <c r="Q2442" s="10"/>
      <c r="R2442" s="10"/>
      <c r="S2442" s="10"/>
      <c r="T2442" s="10"/>
      <c r="U2442" s="10"/>
      <c r="V2442" s="10"/>
      <c r="W2442" s="10"/>
    </row>
    <row r="2443" ht="12.75" customHeight="1">
      <c r="A2443" s="9" t="s">
        <v>303</v>
      </c>
      <c r="B2443" s="7" t="s">
        <v>228</v>
      </c>
      <c r="C2443" s="7" t="s">
        <v>228</v>
      </c>
      <c r="D2443" s="7">
        <v>76.0</v>
      </c>
      <c r="E2443" s="8">
        <v>53.0</v>
      </c>
      <c r="F2443" s="7">
        <v>4.0</v>
      </c>
      <c r="G2443" s="14"/>
      <c r="H2443" s="12"/>
      <c r="I2443" s="7" t="s">
        <v>732</v>
      </c>
      <c r="J2443" s="12"/>
      <c r="K2443" s="10"/>
      <c r="L2443" s="10"/>
      <c r="M2443" s="10"/>
      <c r="N2443" s="10"/>
      <c r="O2443" s="16" t="s">
        <v>543</v>
      </c>
      <c r="P2443" s="16" t="s">
        <v>735</v>
      </c>
      <c r="Q2443" s="10"/>
      <c r="R2443" s="10"/>
      <c r="S2443" s="10"/>
      <c r="T2443" s="10"/>
      <c r="U2443" s="10"/>
      <c r="V2443" s="10"/>
      <c r="W2443" s="10"/>
    </row>
    <row r="2444" ht="12.75" customHeight="1">
      <c r="A2444" s="9" t="s">
        <v>248</v>
      </c>
      <c r="B2444" s="7" t="s">
        <v>228</v>
      </c>
      <c r="C2444" s="7" t="s">
        <v>228</v>
      </c>
      <c r="D2444" s="7">
        <v>77.0</v>
      </c>
      <c r="E2444" s="8">
        <v>49.0</v>
      </c>
      <c r="F2444" s="7">
        <v>38.0</v>
      </c>
      <c r="G2444" s="14"/>
      <c r="H2444" s="12"/>
      <c r="I2444" s="7" t="s">
        <v>732</v>
      </c>
      <c r="J2444" s="12"/>
      <c r="K2444" s="10"/>
      <c r="L2444" s="10"/>
      <c r="M2444" s="10"/>
      <c r="N2444" s="10"/>
      <c r="O2444" s="16" t="s">
        <v>547</v>
      </c>
      <c r="P2444" s="16" t="s">
        <v>334</v>
      </c>
      <c r="Q2444" s="10"/>
      <c r="R2444" s="10"/>
      <c r="S2444" s="10"/>
      <c r="T2444" s="10"/>
      <c r="U2444" s="10"/>
      <c r="V2444" s="10"/>
      <c r="W2444" s="10"/>
    </row>
    <row r="2445" ht="12.75" customHeight="1">
      <c r="A2445" s="9" t="s">
        <v>426</v>
      </c>
      <c r="B2445" s="7" t="s">
        <v>228</v>
      </c>
      <c r="C2445" s="7" t="s">
        <v>228</v>
      </c>
      <c r="D2445" s="7">
        <v>78.0</v>
      </c>
      <c r="E2445" s="8">
        <v>41.0</v>
      </c>
      <c r="F2445" s="7">
        <v>38.0</v>
      </c>
      <c r="G2445" s="14"/>
      <c r="H2445" s="12"/>
      <c r="I2445" s="7" t="s">
        <v>732</v>
      </c>
      <c r="J2445" s="12"/>
      <c r="K2445" s="10"/>
      <c r="L2445" s="10"/>
      <c r="M2445" s="10"/>
      <c r="N2445" s="10"/>
      <c r="O2445" s="16" t="s">
        <v>471</v>
      </c>
      <c r="P2445" s="16" t="s">
        <v>736</v>
      </c>
      <c r="Q2445" s="10"/>
      <c r="R2445" s="10"/>
      <c r="S2445" s="10"/>
      <c r="T2445" s="10"/>
      <c r="U2445" s="10"/>
      <c r="V2445" s="10"/>
      <c r="W2445" s="10"/>
    </row>
    <row r="2446" ht="12.75" customHeight="1">
      <c r="A2446" s="9" t="s">
        <v>413</v>
      </c>
      <c r="B2446" s="7" t="s">
        <v>228</v>
      </c>
      <c r="C2446" s="7" t="s">
        <v>228</v>
      </c>
      <c r="D2446" s="7">
        <v>79.0</v>
      </c>
      <c r="E2446" s="8">
        <v>5.0</v>
      </c>
      <c r="F2446" s="7">
        <v>39.0</v>
      </c>
      <c r="G2446" s="14"/>
      <c r="H2446" s="12"/>
      <c r="I2446" s="7" t="s">
        <v>732</v>
      </c>
      <c r="J2446" s="12"/>
      <c r="K2446" s="10"/>
      <c r="L2446" s="10"/>
      <c r="M2446" s="10"/>
      <c r="N2446" s="10"/>
      <c r="O2446" s="16" t="s">
        <v>737</v>
      </c>
      <c r="P2446" s="16" t="s">
        <v>738</v>
      </c>
      <c r="Q2446" s="10"/>
      <c r="R2446" s="10"/>
      <c r="S2446" s="10"/>
      <c r="T2446" s="10"/>
      <c r="U2446" s="10"/>
      <c r="V2446" s="10"/>
      <c r="W2446" s="10"/>
    </row>
    <row r="2447" ht="12.75" customHeight="1">
      <c r="A2447" s="9" t="s">
        <v>520</v>
      </c>
      <c r="B2447" s="7" t="s">
        <v>228</v>
      </c>
      <c r="C2447" s="7" t="s">
        <v>228</v>
      </c>
      <c r="D2447" s="7">
        <v>8.0</v>
      </c>
      <c r="E2447" s="8">
        <v>535.0</v>
      </c>
      <c r="F2447" s="7">
        <v>4.0</v>
      </c>
      <c r="G2447" s="14"/>
      <c r="H2447" s="10"/>
      <c r="I2447" s="7" t="s">
        <v>732</v>
      </c>
      <c r="J2447" s="12"/>
      <c r="K2447" s="10"/>
      <c r="L2447" s="10"/>
      <c r="M2447" s="10"/>
      <c r="N2447" s="10"/>
      <c r="O2447" s="16" t="s">
        <v>353</v>
      </c>
      <c r="P2447" s="16" t="s">
        <v>311</v>
      </c>
      <c r="Q2447" s="10"/>
      <c r="R2447" s="10"/>
      <c r="S2447" s="10"/>
      <c r="T2447" s="10"/>
      <c r="U2447" s="10"/>
      <c r="V2447" s="10"/>
      <c r="W2447" s="10"/>
    </row>
    <row r="2448" ht="12.75" customHeight="1">
      <c r="A2448" s="9" t="s">
        <v>253</v>
      </c>
      <c r="B2448" s="7" t="s">
        <v>228</v>
      </c>
      <c r="C2448" s="7" t="s">
        <v>228</v>
      </c>
      <c r="D2448" s="7">
        <v>8.0</v>
      </c>
      <c r="E2448" s="8">
        <v>56.0</v>
      </c>
      <c r="F2448" s="7">
        <v>38.0</v>
      </c>
      <c r="G2448" s="14"/>
      <c r="H2448" s="12"/>
      <c r="I2448" s="7" t="s">
        <v>732</v>
      </c>
      <c r="J2448" s="12"/>
      <c r="K2448" s="10"/>
      <c r="L2448" s="10"/>
      <c r="M2448" s="10"/>
      <c r="N2448" s="10"/>
      <c r="O2448" s="16" t="s">
        <v>230</v>
      </c>
      <c r="P2448" s="16" t="s">
        <v>504</v>
      </c>
      <c r="Q2448" s="10"/>
      <c r="R2448" s="10"/>
      <c r="S2448" s="10"/>
      <c r="T2448" s="10"/>
      <c r="U2448" s="10"/>
      <c r="V2448" s="10"/>
      <c r="W2448" s="10"/>
    </row>
    <row r="2449" ht="12.75" customHeight="1">
      <c r="A2449" s="9" t="s">
        <v>436</v>
      </c>
      <c r="B2449" s="7" t="s">
        <v>228</v>
      </c>
      <c r="C2449" s="7" t="s">
        <v>228</v>
      </c>
      <c r="D2449" s="7">
        <v>84.0</v>
      </c>
      <c r="E2449" s="8">
        <v>55.0</v>
      </c>
      <c r="F2449" s="7">
        <v>4.0</v>
      </c>
      <c r="G2449" s="14"/>
      <c r="H2449" s="12"/>
      <c r="I2449" s="7" t="s">
        <v>732</v>
      </c>
      <c r="J2449" s="12"/>
      <c r="K2449" s="10"/>
      <c r="L2449" s="10"/>
      <c r="M2449" s="10"/>
      <c r="N2449" s="10"/>
      <c r="O2449" s="16" t="s">
        <v>427</v>
      </c>
      <c r="P2449" s="16" t="s">
        <v>378</v>
      </c>
      <c r="Q2449" s="10"/>
      <c r="R2449" s="10"/>
      <c r="S2449" s="10"/>
      <c r="T2449" s="10"/>
      <c r="U2449" s="10"/>
      <c r="V2449" s="10"/>
      <c r="W2449" s="10"/>
    </row>
    <row r="2450" ht="12.75" customHeight="1">
      <c r="A2450" s="9" t="s">
        <v>450</v>
      </c>
      <c r="B2450" s="7" t="s">
        <v>228</v>
      </c>
      <c r="C2450" s="7" t="s">
        <v>228</v>
      </c>
      <c r="D2450" s="7">
        <v>6.0</v>
      </c>
      <c r="E2450" s="8">
        <v>2.0</v>
      </c>
      <c r="F2450" s="7">
        <v>3.0</v>
      </c>
      <c r="G2450" s="14"/>
      <c r="H2450" s="12"/>
      <c r="I2450" s="7" t="s">
        <v>739</v>
      </c>
      <c r="J2450" s="12"/>
      <c r="K2450" s="10"/>
      <c r="L2450" s="10"/>
      <c r="M2450" s="10"/>
      <c r="N2450" s="10"/>
      <c r="O2450" s="16" t="s">
        <v>740</v>
      </c>
      <c r="P2450" s="16" t="s">
        <v>482</v>
      </c>
      <c r="Q2450" s="10"/>
      <c r="R2450" s="10"/>
      <c r="S2450" s="10"/>
      <c r="T2450" s="10"/>
      <c r="U2450" s="10"/>
      <c r="V2450" s="10"/>
      <c r="W2450" s="10"/>
    </row>
    <row r="2451" ht="12.75" customHeight="1">
      <c r="A2451" s="9" t="s">
        <v>413</v>
      </c>
      <c r="B2451" s="7" t="s">
        <v>228</v>
      </c>
      <c r="C2451" s="7" t="s">
        <v>228</v>
      </c>
      <c r="D2451" s="7">
        <v>7.0</v>
      </c>
      <c r="E2451" s="8">
        <v>375.0</v>
      </c>
      <c r="F2451" s="7">
        <v>35.0</v>
      </c>
      <c r="G2451" s="14"/>
      <c r="H2451" s="12"/>
      <c r="I2451" s="7" t="s">
        <v>739</v>
      </c>
      <c r="J2451" s="12"/>
      <c r="K2451" s="10"/>
      <c r="L2451" s="10"/>
      <c r="M2451" s="10"/>
      <c r="N2451" s="10"/>
      <c r="O2451" s="16" t="s">
        <v>741</v>
      </c>
      <c r="P2451" s="16" t="s">
        <v>357</v>
      </c>
      <c r="Q2451" s="10"/>
      <c r="R2451" s="10"/>
      <c r="S2451" s="10"/>
      <c r="T2451" s="10"/>
      <c r="U2451" s="10"/>
      <c r="V2451" s="10"/>
      <c r="W2451" s="10"/>
    </row>
    <row r="2452" ht="12.75" customHeight="1">
      <c r="A2452" s="9" t="s">
        <v>498</v>
      </c>
      <c r="B2452" s="7" t="s">
        <v>228</v>
      </c>
      <c r="C2452" s="7" t="s">
        <v>228</v>
      </c>
      <c r="D2452" s="7">
        <v>71.0</v>
      </c>
      <c r="E2452" s="8">
        <v>37.0</v>
      </c>
      <c r="F2452" s="7">
        <v>35.0</v>
      </c>
      <c r="G2452" s="14"/>
      <c r="H2452" s="12"/>
      <c r="I2452" s="7" t="s">
        <v>739</v>
      </c>
      <c r="J2452" s="12"/>
      <c r="K2452" s="10"/>
      <c r="L2452" s="10"/>
      <c r="M2452" s="10"/>
      <c r="N2452" s="10"/>
      <c r="O2452" s="16" t="s">
        <v>276</v>
      </c>
      <c r="P2452" s="16" t="s">
        <v>394</v>
      </c>
      <c r="Q2452" s="10"/>
      <c r="R2452" s="10"/>
      <c r="S2452" s="10"/>
      <c r="T2452" s="10"/>
      <c r="U2452" s="10"/>
      <c r="V2452" s="10"/>
      <c r="W2452" s="10"/>
    </row>
    <row r="2453" ht="12.75" customHeight="1">
      <c r="A2453" s="9" t="s">
        <v>305</v>
      </c>
      <c r="B2453" s="7" t="s">
        <v>228</v>
      </c>
      <c r="C2453" s="7" t="s">
        <v>228</v>
      </c>
      <c r="D2453" s="7">
        <v>71.0</v>
      </c>
      <c r="E2453" s="8">
        <v>38.0</v>
      </c>
      <c r="F2453" s="7">
        <v>36.0</v>
      </c>
      <c r="G2453" s="14"/>
      <c r="H2453" s="12"/>
      <c r="I2453" s="7" t="s">
        <v>739</v>
      </c>
      <c r="J2453" s="12"/>
      <c r="K2453" s="10"/>
      <c r="L2453" s="10"/>
      <c r="M2453" s="10"/>
      <c r="N2453" s="10"/>
      <c r="O2453" s="16" t="s">
        <v>330</v>
      </c>
      <c r="P2453" s="16" t="s">
        <v>742</v>
      </c>
      <c r="Q2453" s="10"/>
      <c r="R2453" s="10"/>
      <c r="S2453" s="10"/>
      <c r="T2453" s="10"/>
      <c r="U2453" s="10"/>
      <c r="V2453" s="10"/>
      <c r="W2453" s="10"/>
    </row>
    <row r="2454" ht="12.75" customHeight="1">
      <c r="A2454" s="9" t="s">
        <v>520</v>
      </c>
      <c r="B2454" s="7" t="s">
        <v>228</v>
      </c>
      <c r="C2454" s="7" t="s">
        <v>228</v>
      </c>
      <c r="D2454" s="7">
        <v>71.0</v>
      </c>
      <c r="E2454" s="8">
        <v>41.0</v>
      </c>
      <c r="F2454" s="7">
        <v>37.0</v>
      </c>
      <c r="G2454" s="14"/>
      <c r="H2454" s="12"/>
      <c r="I2454" s="7" t="s">
        <v>739</v>
      </c>
      <c r="J2454" s="12"/>
      <c r="K2454" s="10"/>
      <c r="L2454" s="10"/>
      <c r="M2454" s="10"/>
      <c r="N2454" s="10"/>
      <c r="O2454" s="16" t="s">
        <v>743</v>
      </c>
      <c r="P2454" s="16" t="s">
        <v>744</v>
      </c>
      <c r="Q2454" s="10"/>
      <c r="R2454" s="10"/>
      <c r="S2454" s="10"/>
      <c r="T2454" s="10"/>
      <c r="U2454" s="10"/>
      <c r="V2454" s="10"/>
      <c r="W2454" s="10"/>
    </row>
    <row r="2455" ht="12.75" customHeight="1">
      <c r="A2455" s="9" t="s">
        <v>518</v>
      </c>
      <c r="B2455" s="7" t="s">
        <v>228</v>
      </c>
      <c r="C2455" s="7" t="s">
        <v>228</v>
      </c>
      <c r="D2455" s="7">
        <v>71.0</v>
      </c>
      <c r="E2455" s="8">
        <v>415.0</v>
      </c>
      <c r="F2455" s="7">
        <v>38.0</v>
      </c>
      <c r="G2455" s="14"/>
      <c r="H2455" s="12"/>
      <c r="I2455" s="7" t="s">
        <v>739</v>
      </c>
      <c r="J2455" s="12"/>
      <c r="K2455" s="10"/>
      <c r="L2455" s="10"/>
      <c r="M2455" s="10"/>
      <c r="N2455" s="10"/>
      <c r="O2455" s="16" t="s">
        <v>745</v>
      </c>
      <c r="P2455" s="16" t="s">
        <v>746</v>
      </c>
      <c r="Q2455" s="10"/>
      <c r="R2455" s="10"/>
      <c r="S2455" s="10"/>
      <c r="T2455" s="10"/>
      <c r="U2455" s="10"/>
      <c r="V2455" s="10"/>
      <c r="W2455" s="10"/>
    </row>
    <row r="2456" ht="12.75" customHeight="1">
      <c r="A2456" s="9" t="s">
        <v>397</v>
      </c>
      <c r="B2456" s="7" t="s">
        <v>228</v>
      </c>
      <c r="C2456" s="7" t="s">
        <v>228</v>
      </c>
      <c r="D2456" s="7">
        <v>72.0</v>
      </c>
      <c r="E2456" s="8">
        <v>38.0</v>
      </c>
      <c r="F2456" s="7">
        <v>36.0</v>
      </c>
      <c r="G2456" s="14"/>
      <c r="H2456" s="12"/>
      <c r="I2456" s="7" t="s">
        <v>739</v>
      </c>
      <c r="J2456" s="12"/>
      <c r="K2456" s="10"/>
      <c r="L2456" s="10"/>
      <c r="M2456" s="10"/>
      <c r="N2456" s="10"/>
      <c r="O2456" s="16" t="s">
        <v>526</v>
      </c>
      <c r="P2456" s="16" t="s">
        <v>506</v>
      </c>
      <c r="Q2456" s="10"/>
      <c r="R2456" s="10"/>
      <c r="S2456" s="10"/>
      <c r="T2456" s="10"/>
      <c r="U2456" s="10"/>
      <c r="V2456" s="10"/>
      <c r="W2456" s="10"/>
    </row>
    <row r="2457" ht="12.75" customHeight="1">
      <c r="A2457" s="9" t="s">
        <v>424</v>
      </c>
      <c r="B2457" s="7" t="s">
        <v>228</v>
      </c>
      <c r="C2457" s="7" t="s">
        <v>228</v>
      </c>
      <c r="D2457" s="7">
        <v>72.0</v>
      </c>
      <c r="E2457" s="8">
        <v>4.0</v>
      </c>
      <c r="F2457" s="7">
        <v>36.0</v>
      </c>
      <c r="G2457" s="14"/>
      <c r="H2457" s="12"/>
      <c r="I2457" s="7" t="s">
        <v>739</v>
      </c>
      <c r="J2457" s="12"/>
      <c r="K2457" s="10"/>
      <c r="L2457" s="10"/>
      <c r="M2457" s="10"/>
      <c r="N2457" s="10"/>
      <c r="O2457" s="16" t="s">
        <v>301</v>
      </c>
      <c r="P2457" s="16" t="s">
        <v>747</v>
      </c>
      <c r="Q2457" s="10"/>
      <c r="R2457" s="10"/>
      <c r="S2457" s="10"/>
      <c r="T2457" s="10"/>
      <c r="U2457" s="10"/>
      <c r="V2457" s="10"/>
      <c r="W2457" s="10"/>
    </row>
    <row r="2458" ht="12.75" customHeight="1">
      <c r="A2458" s="9" t="s">
        <v>305</v>
      </c>
      <c r="B2458" s="7" t="s">
        <v>228</v>
      </c>
      <c r="C2458" s="7" t="s">
        <v>228</v>
      </c>
      <c r="D2458" s="7">
        <v>72.0</v>
      </c>
      <c r="E2458" s="8">
        <v>4.0</v>
      </c>
      <c r="F2458" s="7">
        <v>36.0</v>
      </c>
      <c r="G2458" s="14"/>
      <c r="H2458" s="12"/>
      <c r="I2458" s="7" t="s">
        <v>739</v>
      </c>
      <c r="J2458" s="12"/>
      <c r="K2458" s="10"/>
      <c r="L2458" s="10"/>
      <c r="M2458" s="10"/>
      <c r="N2458" s="10"/>
      <c r="O2458" s="16" t="s">
        <v>330</v>
      </c>
      <c r="P2458" s="16" t="s">
        <v>742</v>
      </c>
      <c r="Q2458" s="10"/>
      <c r="R2458" s="10"/>
      <c r="S2458" s="10"/>
      <c r="T2458" s="10"/>
      <c r="U2458" s="10"/>
      <c r="V2458" s="10"/>
      <c r="W2458" s="10"/>
    </row>
    <row r="2459" ht="12.75" customHeight="1">
      <c r="A2459" s="9" t="s">
        <v>748</v>
      </c>
      <c r="B2459" s="7" t="s">
        <v>228</v>
      </c>
      <c r="C2459" s="7" t="s">
        <v>228</v>
      </c>
      <c r="D2459" s="7">
        <v>72.0</v>
      </c>
      <c r="E2459" s="8">
        <v>4.0</v>
      </c>
      <c r="F2459" s="7">
        <v>38.0</v>
      </c>
      <c r="G2459" s="14"/>
      <c r="H2459" s="18"/>
      <c r="I2459" s="7" t="s">
        <v>739</v>
      </c>
      <c r="J2459" s="12"/>
      <c r="K2459" s="6"/>
      <c r="L2459" s="6"/>
      <c r="M2459" s="6"/>
      <c r="N2459" s="6"/>
      <c r="O2459" s="16" t="s">
        <v>749</v>
      </c>
      <c r="P2459" s="16" t="s">
        <v>231</v>
      </c>
      <c r="Q2459" s="6"/>
      <c r="R2459" s="6"/>
      <c r="S2459" s="6"/>
      <c r="T2459" s="6"/>
      <c r="U2459" s="6"/>
      <c r="V2459" s="6"/>
      <c r="W2459" s="6"/>
    </row>
    <row r="2460" ht="12.75" customHeight="1">
      <c r="A2460" s="9" t="s">
        <v>331</v>
      </c>
      <c r="B2460" s="7" t="s">
        <v>228</v>
      </c>
      <c r="C2460" s="7" t="s">
        <v>228</v>
      </c>
      <c r="D2460" s="7">
        <v>72.0</v>
      </c>
      <c r="E2460" s="8">
        <v>4.0</v>
      </c>
      <c r="F2460" s="7">
        <v>36.0</v>
      </c>
      <c r="G2460" s="14"/>
      <c r="H2460" s="12"/>
      <c r="I2460" s="7" t="s">
        <v>739</v>
      </c>
      <c r="J2460" s="12"/>
      <c r="K2460" s="10"/>
      <c r="L2460" s="10"/>
      <c r="M2460" s="10"/>
      <c r="N2460" s="10"/>
      <c r="O2460" s="16" t="s">
        <v>348</v>
      </c>
      <c r="P2460" s="16" t="s">
        <v>282</v>
      </c>
      <c r="Q2460" s="10"/>
      <c r="R2460" s="10"/>
      <c r="S2460" s="10"/>
      <c r="T2460" s="10"/>
      <c r="U2460" s="10"/>
      <c r="V2460" s="10"/>
      <c r="W2460" s="10"/>
    </row>
    <row r="2461" ht="12.75" customHeight="1">
      <c r="A2461" s="9" t="s">
        <v>371</v>
      </c>
      <c r="B2461" s="7" t="s">
        <v>228</v>
      </c>
      <c r="C2461" s="7" t="s">
        <v>228</v>
      </c>
      <c r="D2461" s="7">
        <v>72.0</v>
      </c>
      <c r="E2461" s="8">
        <v>4.0</v>
      </c>
      <c r="F2461" s="7">
        <v>36.0</v>
      </c>
      <c r="G2461" s="14"/>
      <c r="H2461" s="12"/>
      <c r="I2461" s="7" t="s">
        <v>739</v>
      </c>
      <c r="J2461" s="12"/>
      <c r="K2461" s="10"/>
      <c r="L2461" s="10"/>
      <c r="M2461" s="10"/>
      <c r="N2461" s="10"/>
      <c r="O2461" s="16" t="s">
        <v>750</v>
      </c>
      <c r="P2461" s="16" t="s">
        <v>751</v>
      </c>
      <c r="Q2461" s="10"/>
      <c r="R2461" s="10"/>
      <c r="S2461" s="10"/>
      <c r="T2461" s="10"/>
      <c r="U2461" s="10"/>
      <c r="V2461" s="10"/>
      <c r="W2461" s="10"/>
    </row>
    <row r="2462" ht="12.75" customHeight="1">
      <c r="A2462" s="9" t="s">
        <v>287</v>
      </c>
      <c r="B2462" s="7" t="s">
        <v>228</v>
      </c>
      <c r="C2462" s="7" t="s">
        <v>228</v>
      </c>
      <c r="D2462" s="7">
        <v>72.0</v>
      </c>
      <c r="E2462" s="8">
        <v>44.0</v>
      </c>
      <c r="F2462" s="7">
        <v>36.0</v>
      </c>
      <c r="G2462" s="14"/>
      <c r="H2462" s="12"/>
      <c r="I2462" s="7" t="s">
        <v>739</v>
      </c>
      <c r="J2462" s="12"/>
      <c r="K2462" s="10"/>
      <c r="L2462" s="10"/>
      <c r="M2462" s="10"/>
      <c r="N2462" s="10"/>
      <c r="O2462" s="16" t="s">
        <v>752</v>
      </c>
      <c r="P2462" s="16" t="s">
        <v>282</v>
      </c>
      <c r="Q2462" s="10"/>
      <c r="R2462" s="10"/>
      <c r="S2462" s="10"/>
      <c r="T2462" s="10"/>
      <c r="U2462" s="10"/>
      <c r="V2462" s="10"/>
      <c r="W2462" s="10"/>
    </row>
    <row r="2463" ht="12.75" customHeight="1">
      <c r="A2463" s="9" t="s">
        <v>413</v>
      </c>
      <c r="B2463" s="7" t="s">
        <v>228</v>
      </c>
      <c r="C2463" s="7" t="s">
        <v>228</v>
      </c>
      <c r="D2463" s="7">
        <v>73.0</v>
      </c>
      <c r="E2463" s="8">
        <v>4.0</v>
      </c>
      <c r="F2463" s="7">
        <v>37.0</v>
      </c>
      <c r="G2463" s="14"/>
      <c r="H2463" s="12"/>
      <c r="I2463" s="7" t="s">
        <v>739</v>
      </c>
      <c r="J2463" s="12"/>
      <c r="K2463" s="10"/>
      <c r="L2463" s="10"/>
      <c r="M2463" s="10"/>
      <c r="N2463" s="10"/>
      <c r="O2463" s="16" t="s">
        <v>741</v>
      </c>
      <c r="P2463" s="16" t="s">
        <v>357</v>
      </c>
      <c r="Q2463" s="10"/>
      <c r="R2463" s="10"/>
      <c r="S2463" s="10"/>
      <c r="T2463" s="10"/>
      <c r="U2463" s="10"/>
      <c r="V2463" s="10"/>
      <c r="W2463" s="10"/>
    </row>
    <row r="2464" ht="12.75" customHeight="1">
      <c r="A2464" s="9" t="s">
        <v>310</v>
      </c>
      <c r="B2464" s="7" t="s">
        <v>228</v>
      </c>
      <c r="C2464" s="7" t="s">
        <v>228</v>
      </c>
      <c r="D2464" s="7">
        <v>73.0</v>
      </c>
      <c r="E2464" s="8">
        <v>41.0</v>
      </c>
      <c r="F2464" s="7">
        <v>36.0</v>
      </c>
      <c r="G2464" s="14"/>
      <c r="H2464" s="12"/>
      <c r="I2464" s="7" t="s">
        <v>739</v>
      </c>
      <c r="J2464" s="12"/>
      <c r="K2464" s="10"/>
      <c r="L2464" s="10"/>
      <c r="M2464" s="10"/>
      <c r="N2464" s="10"/>
      <c r="O2464" s="16" t="s">
        <v>673</v>
      </c>
      <c r="P2464" s="16" t="s">
        <v>723</v>
      </c>
      <c r="Q2464" s="10"/>
      <c r="R2464" s="10"/>
      <c r="S2464" s="10"/>
      <c r="T2464" s="10"/>
      <c r="U2464" s="10"/>
      <c r="V2464" s="10"/>
      <c r="W2464" s="10"/>
    </row>
    <row r="2465" ht="12.75" customHeight="1">
      <c r="A2465" s="9" t="s">
        <v>287</v>
      </c>
      <c r="B2465" s="7" t="s">
        <v>228</v>
      </c>
      <c r="C2465" s="7" t="s">
        <v>228</v>
      </c>
      <c r="D2465" s="7">
        <v>73.0</v>
      </c>
      <c r="E2465" s="8">
        <v>42.0</v>
      </c>
      <c r="F2465" s="7">
        <v>36.0</v>
      </c>
      <c r="G2465" s="14"/>
      <c r="H2465" s="12"/>
      <c r="I2465" s="7" t="s">
        <v>739</v>
      </c>
      <c r="J2465" s="12"/>
      <c r="K2465" s="10"/>
      <c r="L2465" s="10"/>
      <c r="M2465" s="10"/>
      <c r="N2465" s="10"/>
      <c r="O2465" s="16" t="s">
        <v>753</v>
      </c>
      <c r="P2465" s="16" t="s">
        <v>231</v>
      </c>
      <c r="Q2465" s="10"/>
      <c r="R2465" s="10"/>
      <c r="S2465" s="10"/>
      <c r="T2465" s="10"/>
      <c r="U2465" s="10"/>
      <c r="V2465" s="10"/>
      <c r="W2465" s="10"/>
    </row>
    <row r="2466" ht="12.75" customHeight="1">
      <c r="A2466" s="9" t="s">
        <v>498</v>
      </c>
      <c r="B2466" s="7" t="s">
        <v>228</v>
      </c>
      <c r="C2466" s="7" t="s">
        <v>228</v>
      </c>
      <c r="D2466" s="7">
        <v>73.0</v>
      </c>
      <c r="E2466" s="8">
        <v>43.0</v>
      </c>
      <c r="F2466" s="7">
        <v>36.0</v>
      </c>
      <c r="G2466" s="14"/>
      <c r="H2466" s="12"/>
      <c r="I2466" s="7" t="s">
        <v>739</v>
      </c>
      <c r="J2466" s="12"/>
      <c r="K2466" s="10"/>
      <c r="L2466" s="10"/>
      <c r="M2466" s="10"/>
      <c r="N2466" s="10"/>
      <c r="O2466" s="16" t="s">
        <v>745</v>
      </c>
      <c r="P2466" s="16" t="s">
        <v>277</v>
      </c>
      <c r="Q2466" s="10"/>
      <c r="R2466" s="10"/>
      <c r="S2466" s="10"/>
      <c r="T2466" s="10"/>
      <c r="U2466" s="10"/>
      <c r="V2466" s="10"/>
      <c r="W2466" s="10"/>
    </row>
    <row r="2467" ht="12.75" customHeight="1">
      <c r="A2467" s="9" t="s">
        <v>263</v>
      </c>
      <c r="B2467" s="7" t="s">
        <v>228</v>
      </c>
      <c r="C2467" s="7" t="s">
        <v>228</v>
      </c>
      <c r="D2467" s="7">
        <v>73.0</v>
      </c>
      <c r="E2467" s="8">
        <v>44.0</v>
      </c>
      <c r="F2467" s="7">
        <v>37.0</v>
      </c>
      <c r="G2467" s="14"/>
      <c r="H2467" s="12"/>
      <c r="I2467" s="7" t="s">
        <v>739</v>
      </c>
      <c r="J2467" s="12"/>
      <c r="K2467" s="10"/>
      <c r="L2467" s="10"/>
      <c r="M2467" s="10"/>
      <c r="N2467" s="10"/>
      <c r="O2467" s="16" t="s">
        <v>543</v>
      </c>
      <c r="P2467" s="16" t="s">
        <v>421</v>
      </c>
      <c r="Q2467" s="10"/>
      <c r="R2467" s="10"/>
      <c r="S2467" s="10"/>
      <c r="T2467" s="10"/>
      <c r="U2467" s="10"/>
      <c r="V2467" s="10"/>
      <c r="W2467" s="10"/>
    </row>
    <row r="2468" ht="12.75" customHeight="1">
      <c r="A2468" s="9" t="s">
        <v>331</v>
      </c>
      <c r="B2468" s="7" t="s">
        <v>228</v>
      </c>
      <c r="C2468" s="7" t="s">
        <v>228</v>
      </c>
      <c r="D2468" s="7">
        <v>73.0</v>
      </c>
      <c r="E2468" s="8">
        <v>46.0</v>
      </c>
      <c r="F2468" s="7">
        <v>36.0</v>
      </c>
      <c r="G2468" s="14"/>
      <c r="H2468" s="12"/>
      <c r="I2468" s="7" t="s">
        <v>739</v>
      </c>
      <c r="J2468" s="12"/>
      <c r="K2468" s="10"/>
      <c r="L2468" s="10"/>
      <c r="M2468" s="10"/>
      <c r="N2468" s="10"/>
      <c r="O2468" s="16" t="s">
        <v>254</v>
      </c>
      <c r="P2468" s="16" t="s">
        <v>357</v>
      </c>
      <c r="Q2468" s="10"/>
      <c r="R2468" s="10"/>
      <c r="S2468" s="10"/>
      <c r="T2468" s="10"/>
      <c r="U2468" s="10"/>
      <c r="V2468" s="10"/>
      <c r="W2468" s="10"/>
    </row>
    <row r="2469" ht="12.75" customHeight="1">
      <c r="A2469" s="9" t="s">
        <v>541</v>
      </c>
      <c r="B2469" s="7" t="s">
        <v>228</v>
      </c>
      <c r="C2469" s="7" t="s">
        <v>228</v>
      </c>
      <c r="D2469" s="7">
        <v>74.0</v>
      </c>
      <c r="E2469" s="8">
        <v>42.0</v>
      </c>
      <c r="F2469" s="7">
        <v>38.0</v>
      </c>
      <c r="G2469" s="14"/>
      <c r="H2469" s="12"/>
      <c r="I2469" s="7" t="s">
        <v>739</v>
      </c>
      <c r="J2469" s="12"/>
      <c r="K2469" s="10"/>
      <c r="L2469" s="10"/>
      <c r="M2469" s="10"/>
      <c r="N2469" s="10"/>
      <c r="O2469" s="16" t="s">
        <v>754</v>
      </c>
      <c r="P2469" s="16" t="s">
        <v>755</v>
      </c>
      <c r="Q2469" s="10"/>
      <c r="R2469" s="10"/>
      <c r="S2469" s="10"/>
      <c r="T2469" s="10"/>
      <c r="U2469" s="10"/>
      <c r="V2469" s="10"/>
      <c r="W2469" s="10"/>
    </row>
    <row r="2470" ht="12.75" customHeight="1">
      <c r="A2470" s="9" t="s">
        <v>489</v>
      </c>
      <c r="B2470" s="7" t="s">
        <v>228</v>
      </c>
      <c r="C2470" s="7" t="s">
        <v>228</v>
      </c>
      <c r="D2470" s="7">
        <v>74.0</v>
      </c>
      <c r="E2470" s="8">
        <v>425.0</v>
      </c>
      <c r="F2470" s="7">
        <v>36.0</v>
      </c>
      <c r="G2470" s="14"/>
      <c r="H2470" s="12"/>
      <c r="I2470" s="7" t="s">
        <v>739</v>
      </c>
      <c r="J2470" s="12"/>
      <c r="K2470" s="10"/>
      <c r="L2470" s="10"/>
      <c r="M2470" s="10"/>
      <c r="N2470" s="10"/>
      <c r="O2470" s="16" t="s">
        <v>756</v>
      </c>
      <c r="P2470" s="16" t="s">
        <v>311</v>
      </c>
      <c r="Q2470" s="10"/>
      <c r="R2470" s="10"/>
      <c r="S2470" s="10"/>
      <c r="T2470" s="10"/>
      <c r="U2470" s="10"/>
      <c r="V2470" s="10"/>
      <c r="W2470" s="10"/>
    </row>
    <row r="2471" ht="12.75" customHeight="1">
      <c r="A2471" s="9" t="s">
        <v>573</v>
      </c>
      <c r="B2471" s="7" t="s">
        <v>228</v>
      </c>
      <c r="C2471" s="7" t="s">
        <v>228</v>
      </c>
      <c r="D2471" s="7">
        <v>74.0</v>
      </c>
      <c r="E2471" s="8">
        <v>44.0</v>
      </c>
      <c r="F2471" s="7">
        <v>38.0</v>
      </c>
      <c r="G2471" s="14"/>
      <c r="H2471" s="12"/>
      <c r="I2471" s="7" t="s">
        <v>739</v>
      </c>
      <c r="J2471" s="12"/>
      <c r="K2471" s="10"/>
      <c r="L2471" s="10"/>
      <c r="M2471" s="10"/>
      <c r="N2471" s="10"/>
      <c r="O2471" s="16" t="s">
        <v>757</v>
      </c>
      <c r="P2471" s="16" t="s">
        <v>758</v>
      </c>
      <c r="Q2471" s="10"/>
      <c r="R2471" s="10"/>
      <c r="S2471" s="10"/>
      <c r="T2471" s="10"/>
      <c r="U2471" s="10"/>
      <c r="V2471" s="10"/>
      <c r="W2471" s="10"/>
    </row>
    <row r="2472" ht="12.75" customHeight="1">
      <c r="A2472" s="9" t="s">
        <v>324</v>
      </c>
      <c r="B2472" s="7" t="s">
        <v>228</v>
      </c>
      <c r="C2472" s="7" t="s">
        <v>228</v>
      </c>
      <c r="D2472" s="7">
        <v>74.0</v>
      </c>
      <c r="E2472" s="8">
        <v>44.0</v>
      </c>
      <c r="F2472" s="7">
        <v>38.0</v>
      </c>
      <c r="G2472" s="14"/>
      <c r="H2472" s="12"/>
      <c r="I2472" s="7" t="s">
        <v>739</v>
      </c>
      <c r="J2472" s="12"/>
      <c r="K2472" s="10"/>
      <c r="L2472" s="10"/>
      <c r="M2472" s="10"/>
      <c r="N2472" s="10"/>
      <c r="O2472" s="16" t="s">
        <v>759</v>
      </c>
      <c r="P2472" s="16" t="s">
        <v>412</v>
      </c>
      <c r="Q2472" s="10"/>
      <c r="R2472" s="10"/>
      <c r="S2472" s="10"/>
      <c r="T2472" s="10"/>
      <c r="U2472" s="10"/>
      <c r="V2472" s="10"/>
      <c r="W2472" s="10"/>
    </row>
    <row r="2473" ht="12.75" customHeight="1">
      <c r="A2473" s="9" t="s">
        <v>341</v>
      </c>
      <c r="B2473" s="7" t="s">
        <v>228</v>
      </c>
      <c r="C2473" s="7" t="s">
        <v>228</v>
      </c>
      <c r="D2473" s="7">
        <v>74.0</v>
      </c>
      <c r="E2473" s="8">
        <v>45.0</v>
      </c>
      <c r="F2473" s="7">
        <v>36.0</v>
      </c>
      <c r="G2473" s="14"/>
      <c r="H2473" s="12"/>
      <c r="I2473" s="7" t="s">
        <v>739</v>
      </c>
      <c r="J2473" s="12"/>
      <c r="K2473" s="10"/>
      <c r="L2473" s="10"/>
      <c r="M2473" s="10"/>
      <c r="N2473" s="10"/>
      <c r="O2473" s="16" t="s">
        <v>475</v>
      </c>
      <c r="P2473" s="16" t="s">
        <v>344</v>
      </c>
      <c r="Q2473" s="10"/>
      <c r="R2473" s="10"/>
      <c r="S2473" s="10"/>
      <c r="T2473" s="10"/>
      <c r="U2473" s="10"/>
      <c r="V2473" s="10"/>
      <c r="W2473" s="10"/>
    </row>
    <row r="2474" ht="12.75" customHeight="1">
      <c r="A2474" s="9" t="s">
        <v>253</v>
      </c>
      <c r="B2474" s="7" t="s">
        <v>228</v>
      </c>
      <c r="C2474" s="7" t="s">
        <v>228</v>
      </c>
      <c r="D2474" s="7">
        <v>74.0</v>
      </c>
      <c r="E2474" s="8">
        <v>46.0</v>
      </c>
      <c r="F2474" s="7">
        <v>38.0</v>
      </c>
      <c r="G2474" s="14"/>
      <c r="H2474" s="12"/>
      <c r="I2474" s="7" t="s">
        <v>739</v>
      </c>
      <c r="J2474" s="12"/>
      <c r="K2474" s="10"/>
      <c r="L2474" s="10"/>
      <c r="M2474" s="10"/>
      <c r="N2474" s="10"/>
      <c r="O2474" s="16" t="s">
        <v>262</v>
      </c>
      <c r="P2474" s="16" t="s">
        <v>250</v>
      </c>
      <c r="Q2474" s="10"/>
      <c r="R2474" s="10"/>
      <c r="S2474" s="10"/>
      <c r="T2474" s="10"/>
      <c r="U2474" s="10"/>
      <c r="V2474" s="10"/>
      <c r="W2474" s="10"/>
    </row>
    <row r="2475" ht="12.75" customHeight="1">
      <c r="A2475" s="9" t="s">
        <v>290</v>
      </c>
      <c r="B2475" s="7" t="s">
        <v>228</v>
      </c>
      <c r="C2475" s="7" t="s">
        <v>228</v>
      </c>
      <c r="D2475" s="7">
        <v>74.0</v>
      </c>
      <c r="E2475" s="8">
        <v>46.0</v>
      </c>
      <c r="F2475" s="7">
        <v>4.0</v>
      </c>
      <c r="G2475" s="14"/>
      <c r="H2475" s="12"/>
      <c r="I2475" s="7" t="s">
        <v>739</v>
      </c>
      <c r="J2475" s="12"/>
      <c r="K2475" s="10"/>
      <c r="L2475" s="10"/>
      <c r="M2475" s="10"/>
      <c r="N2475" s="10"/>
      <c r="O2475" s="16" t="s">
        <v>760</v>
      </c>
      <c r="P2475" s="16" t="s">
        <v>761</v>
      </c>
      <c r="Q2475" s="10"/>
      <c r="R2475" s="10"/>
      <c r="S2475" s="10"/>
      <c r="T2475" s="10"/>
      <c r="U2475" s="10"/>
      <c r="V2475" s="10"/>
      <c r="W2475" s="10"/>
    </row>
    <row r="2476" ht="12.75" customHeight="1">
      <c r="A2476" s="9" t="s">
        <v>324</v>
      </c>
      <c r="B2476" s="7" t="s">
        <v>228</v>
      </c>
      <c r="C2476" s="7" t="s">
        <v>228</v>
      </c>
      <c r="D2476" s="7">
        <v>74.0</v>
      </c>
      <c r="E2476" s="8">
        <v>48.0</v>
      </c>
      <c r="F2476" s="7">
        <v>4.0</v>
      </c>
      <c r="G2476" s="14"/>
      <c r="H2476" s="12"/>
      <c r="I2476" s="7" t="s">
        <v>739</v>
      </c>
      <c r="J2476" s="12"/>
      <c r="K2476" s="10"/>
      <c r="L2476" s="10"/>
      <c r="M2476" s="10"/>
      <c r="N2476" s="10"/>
      <c r="O2476" s="16" t="s">
        <v>233</v>
      </c>
      <c r="P2476" s="16" t="s">
        <v>653</v>
      </c>
      <c r="Q2476" s="10"/>
      <c r="R2476" s="10"/>
      <c r="S2476" s="10"/>
      <c r="T2476" s="10"/>
      <c r="U2476" s="10"/>
      <c r="V2476" s="10"/>
      <c r="W2476" s="10"/>
    </row>
    <row r="2477" ht="12.75" customHeight="1">
      <c r="A2477" s="9" t="s">
        <v>290</v>
      </c>
      <c r="B2477" s="7" t="s">
        <v>228</v>
      </c>
      <c r="C2477" s="7" t="s">
        <v>228</v>
      </c>
      <c r="D2477" s="7">
        <v>74.0</v>
      </c>
      <c r="E2477" s="8">
        <v>49.0</v>
      </c>
      <c r="F2477" s="7">
        <v>42.0</v>
      </c>
      <c r="G2477" s="14"/>
      <c r="H2477" s="12"/>
      <c r="I2477" s="7" t="s">
        <v>739</v>
      </c>
      <c r="J2477" s="12"/>
      <c r="K2477" s="10"/>
      <c r="L2477" s="10"/>
      <c r="M2477" s="10"/>
      <c r="N2477" s="10"/>
      <c r="O2477" s="16" t="s">
        <v>760</v>
      </c>
      <c r="P2477" s="16" t="s">
        <v>761</v>
      </c>
      <c r="Q2477" s="10"/>
      <c r="R2477" s="10"/>
      <c r="S2477" s="10"/>
      <c r="T2477" s="10"/>
      <c r="U2477" s="10"/>
      <c r="V2477" s="10"/>
      <c r="W2477" s="10"/>
    </row>
    <row r="2478" ht="12.75" customHeight="1">
      <c r="A2478" s="9" t="s">
        <v>290</v>
      </c>
      <c r="B2478" s="7" t="s">
        <v>228</v>
      </c>
      <c r="C2478" s="7" t="s">
        <v>228</v>
      </c>
      <c r="D2478" s="7">
        <v>75.0</v>
      </c>
      <c r="E2478" s="8">
        <v>445.0</v>
      </c>
      <c r="F2478" s="7">
        <v>4.0</v>
      </c>
      <c r="G2478" s="14"/>
      <c r="H2478" s="12"/>
      <c r="I2478" s="7" t="s">
        <v>739</v>
      </c>
      <c r="J2478" s="12"/>
      <c r="K2478" s="10"/>
      <c r="L2478" s="10"/>
      <c r="M2478" s="10"/>
      <c r="N2478" s="10"/>
      <c r="O2478" s="16" t="s">
        <v>581</v>
      </c>
      <c r="P2478" s="16" t="s">
        <v>762</v>
      </c>
      <c r="Q2478" s="10"/>
      <c r="R2478" s="10"/>
      <c r="S2478" s="10"/>
      <c r="T2478" s="10"/>
      <c r="U2478" s="10"/>
      <c r="V2478" s="10"/>
      <c r="W2478" s="10"/>
    </row>
    <row r="2479" ht="12.75" customHeight="1">
      <c r="A2479" s="9" t="s">
        <v>296</v>
      </c>
      <c r="B2479" s="7" t="s">
        <v>228</v>
      </c>
      <c r="C2479" s="7" t="s">
        <v>228</v>
      </c>
      <c r="D2479" s="7">
        <v>75.0</v>
      </c>
      <c r="E2479" s="8">
        <v>45.0</v>
      </c>
      <c r="F2479" s="7">
        <v>38.0</v>
      </c>
      <c r="G2479" s="14"/>
      <c r="H2479" s="12"/>
      <c r="I2479" s="7" t="s">
        <v>739</v>
      </c>
      <c r="J2479" s="12"/>
      <c r="K2479" s="10"/>
      <c r="L2479" s="10"/>
      <c r="M2479" s="10"/>
      <c r="N2479" s="10"/>
      <c r="O2479" s="16" t="s">
        <v>431</v>
      </c>
      <c r="P2479" s="16" t="s">
        <v>366</v>
      </c>
      <c r="Q2479" s="10"/>
      <c r="R2479" s="10"/>
      <c r="S2479" s="10"/>
      <c r="T2479" s="10"/>
      <c r="U2479" s="10"/>
      <c r="V2479" s="10"/>
      <c r="W2479" s="10"/>
    </row>
    <row r="2480" ht="12.75" customHeight="1">
      <c r="A2480" s="9" t="s">
        <v>319</v>
      </c>
      <c r="B2480" s="7" t="s">
        <v>228</v>
      </c>
      <c r="C2480" s="7" t="s">
        <v>228</v>
      </c>
      <c r="D2480" s="7">
        <v>75.0</v>
      </c>
      <c r="E2480" s="8">
        <v>46.0</v>
      </c>
      <c r="F2480" s="7">
        <v>4.0</v>
      </c>
      <c r="G2480" s="14"/>
      <c r="H2480" s="12"/>
      <c r="I2480" s="7" t="s">
        <v>739</v>
      </c>
      <c r="J2480" s="12"/>
      <c r="K2480" s="10"/>
      <c r="L2480" s="10"/>
      <c r="M2480" s="10"/>
      <c r="N2480" s="10"/>
      <c r="O2480" s="16" t="s">
        <v>233</v>
      </c>
      <c r="P2480" s="16" t="s">
        <v>587</v>
      </c>
      <c r="Q2480" s="10"/>
      <c r="R2480" s="10"/>
      <c r="S2480" s="10"/>
      <c r="T2480" s="10"/>
      <c r="U2480" s="10"/>
      <c r="V2480" s="10"/>
      <c r="W2480" s="10"/>
    </row>
    <row r="2481" ht="12.75" customHeight="1">
      <c r="A2481" s="9" t="s">
        <v>507</v>
      </c>
      <c r="B2481" s="7" t="s">
        <v>228</v>
      </c>
      <c r="C2481" s="7" t="s">
        <v>228</v>
      </c>
      <c r="D2481" s="7">
        <v>75.0</v>
      </c>
      <c r="E2481" s="8">
        <v>47.0</v>
      </c>
      <c r="F2481" s="7">
        <v>38.0</v>
      </c>
      <c r="G2481" s="14"/>
      <c r="H2481" s="12"/>
      <c r="I2481" s="7" t="s">
        <v>739</v>
      </c>
      <c r="J2481" s="12"/>
      <c r="K2481" s="10"/>
      <c r="L2481" s="10"/>
      <c r="M2481" s="10"/>
      <c r="N2481" s="10"/>
      <c r="O2481" s="16" t="s">
        <v>427</v>
      </c>
      <c r="P2481" s="16" t="s">
        <v>334</v>
      </c>
      <c r="Q2481" s="10"/>
      <c r="R2481" s="10"/>
      <c r="S2481" s="10"/>
      <c r="T2481" s="10"/>
      <c r="U2481" s="10"/>
      <c r="V2481" s="10"/>
      <c r="W2481" s="10"/>
    </row>
    <row r="2482" ht="12.75" customHeight="1">
      <c r="A2482" s="9" t="s">
        <v>314</v>
      </c>
      <c r="B2482" s="7" t="s">
        <v>228</v>
      </c>
      <c r="C2482" s="7" t="s">
        <v>228</v>
      </c>
      <c r="D2482" s="7">
        <v>75.0</v>
      </c>
      <c r="E2482" s="8">
        <v>47.0</v>
      </c>
      <c r="F2482" s="7">
        <v>38.0</v>
      </c>
      <c r="G2482" s="14"/>
      <c r="H2482" s="12"/>
      <c r="I2482" s="7" t="s">
        <v>739</v>
      </c>
      <c r="J2482" s="12"/>
      <c r="K2482" s="10"/>
      <c r="L2482" s="10"/>
      <c r="M2482" s="10"/>
      <c r="N2482" s="10"/>
      <c r="O2482" s="16" t="s">
        <v>233</v>
      </c>
      <c r="P2482" s="16" t="s">
        <v>357</v>
      </c>
      <c r="Q2482" s="10"/>
      <c r="R2482" s="10"/>
      <c r="S2482" s="10"/>
      <c r="T2482" s="10"/>
      <c r="U2482" s="10"/>
      <c r="V2482" s="10"/>
      <c r="W2482" s="10"/>
    </row>
    <row r="2483" ht="12.75" customHeight="1">
      <c r="A2483" s="9" t="s">
        <v>319</v>
      </c>
      <c r="B2483" s="7" t="s">
        <v>228</v>
      </c>
      <c r="C2483" s="7" t="s">
        <v>228</v>
      </c>
      <c r="D2483" s="7">
        <v>75.0</v>
      </c>
      <c r="E2483" s="8">
        <v>47.0</v>
      </c>
      <c r="F2483" s="7">
        <v>4.0</v>
      </c>
      <c r="G2483" s="14"/>
      <c r="H2483" s="12"/>
      <c r="I2483" s="7" t="s">
        <v>739</v>
      </c>
      <c r="J2483" s="12"/>
      <c r="K2483" s="10"/>
      <c r="L2483" s="10"/>
      <c r="M2483" s="10"/>
      <c r="N2483" s="10"/>
      <c r="O2483" s="16" t="s">
        <v>233</v>
      </c>
      <c r="P2483" s="16" t="s">
        <v>587</v>
      </c>
      <c r="Q2483" s="10"/>
      <c r="R2483" s="10"/>
      <c r="S2483" s="10"/>
      <c r="T2483" s="10"/>
      <c r="U2483" s="10"/>
      <c r="V2483" s="10"/>
      <c r="W2483" s="10"/>
    </row>
    <row r="2484" ht="12.75" customHeight="1">
      <c r="A2484" s="9" t="s">
        <v>283</v>
      </c>
      <c r="B2484" s="7" t="s">
        <v>228</v>
      </c>
      <c r="C2484" s="7" t="s">
        <v>228</v>
      </c>
      <c r="D2484" s="7">
        <v>75.0</v>
      </c>
      <c r="E2484" s="8">
        <v>49.0</v>
      </c>
      <c r="F2484" s="7">
        <v>38.0</v>
      </c>
      <c r="G2484" s="14"/>
      <c r="H2484" s="12"/>
      <c r="I2484" s="7" t="s">
        <v>739</v>
      </c>
      <c r="J2484" s="12"/>
      <c r="K2484" s="10"/>
      <c r="L2484" s="10"/>
      <c r="M2484" s="10"/>
      <c r="N2484" s="10"/>
      <c r="O2484" s="16" t="s">
        <v>492</v>
      </c>
      <c r="P2484" s="16" t="s">
        <v>460</v>
      </c>
      <c r="Q2484" s="10"/>
      <c r="R2484" s="10"/>
      <c r="S2484" s="10"/>
      <c r="T2484" s="10"/>
      <c r="U2484" s="10"/>
      <c r="V2484" s="10"/>
      <c r="W2484" s="10"/>
    </row>
    <row r="2485" ht="12.75" customHeight="1">
      <c r="A2485" s="9" t="s">
        <v>283</v>
      </c>
      <c r="B2485" s="7" t="s">
        <v>228</v>
      </c>
      <c r="C2485" s="7" t="s">
        <v>228</v>
      </c>
      <c r="D2485" s="7">
        <v>75.0</v>
      </c>
      <c r="E2485" s="8">
        <v>49.0</v>
      </c>
      <c r="F2485" s="7">
        <v>39.0</v>
      </c>
      <c r="G2485" s="14"/>
      <c r="H2485" s="12"/>
      <c r="I2485" s="7" t="s">
        <v>739</v>
      </c>
      <c r="J2485" s="12"/>
      <c r="K2485" s="10"/>
      <c r="L2485" s="10"/>
      <c r="M2485" s="10"/>
      <c r="N2485" s="10"/>
      <c r="O2485" s="16" t="s">
        <v>492</v>
      </c>
      <c r="P2485" s="16" t="s">
        <v>460</v>
      </c>
      <c r="Q2485" s="10"/>
      <c r="R2485" s="10"/>
      <c r="S2485" s="10"/>
      <c r="T2485" s="10"/>
      <c r="U2485" s="10"/>
      <c r="V2485" s="10"/>
      <c r="W2485" s="10"/>
    </row>
    <row r="2486" ht="12.75" customHeight="1">
      <c r="A2486" s="9" t="s">
        <v>303</v>
      </c>
      <c r="B2486" s="7" t="s">
        <v>228</v>
      </c>
      <c r="C2486" s="7" t="s">
        <v>228</v>
      </c>
      <c r="D2486" s="7">
        <v>75.0</v>
      </c>
      <c r="E2486" s="8">
        <v>49.0</v>
      </c>
      <c r="F2486" s="7">
        <v>4.0</v>
      </c>
      <c r="G2486" s="14"/>
      <c r="H2486" s="12"/>
      <c r="I2486" s="7" t="s">
        <v>739</v>
      </c>
      <c r="J2486" s="12"/>
      <c r="K2486" s="10"/>
      <c r="L2486" s="10"/>
      <c r="M2486" s="10"/>
      <c r="N2486" s="10"/>
      <c r="O2486" s="16" t="s">
        <v>330</v>
      </c>
      <c r="P2486" s="16" t="s">
        <v>763</v>
      </c>
      <c r="Q2486" s="10"/>
      <c r="R2486" s="10"/>
      <c r="S2486" s="10"/>
      <c r="T2486" s="10"/>
      <c r="U2486" s="10"/>
      <c r="V2486" s="10"/>
      <c r="W2486" s="10"/>
    </row>
    <row r="2487" ht="12.75" customHeight="1">
      <c r="A2487" s="9" t="s">
        <v>278</v>
      </c>
      <c r="B2487" s="7" t="s">
        <v>228</v>
      </c>
      <c r="C2487" s="7" t="s">
        <v>228</v>
      </c>
      <c r="D2487" s="7">
        <v>75.0</v>
      </c>
      <c r="E2487" s="8">
        <v>5.0</v>
      </c>
      <c r="F2487" s="7">
        <v>38.0</v>
      </c>
      <c r="G2487" s="14"/>
      <c r="H2487" s="12"/>
      <c r="I2487" s="7" t="s">
        <v>739</v>
      </c>
      <c r="J2487" s="12"/>
      <c r="K2487" s="10"/>
      <c r="L2487" s="10"/>
      <c r="M2487" s="10"/>
      <c r="N2487" s="10"/>
      <c r="O2487" s="16" t="s">
        <v>405</v>
      </c>
      <c r="P2487" s="16" t="s">
        <v>237</v>
      </c>
      <c r="Q2487" s="10"/>
      <c r="R2487" s="10"/>
      <c r="S2487" s="10"/>
      <c r="T2487" s="10"/>
      <c r="U2487" s="10"/>
      <c r="V2487" s="10"/>
      <c r="W2487" s="10"/>
    </row>
    <row r="2488" ht="12.75" customHeight="1">
      <c r="A2488" s="9" t="s">
        <v>364</v>
      </c>
      <c r="B2488" s="7" t="s">
        <v>228</v>
      </c>
      <c r="C2488" s="7" t="s">
        <v>228</v>
      </c>
      <c r="D2488" s="7">
        <v>75.0</v>
      </c>
      <c r="E2488" s="8">
        <v>5.0</v>
      </c>
      <c r="F2488" s="7">
        <v>39.0</v>
      </c>
      <c r="G2488" s="14"/>
      <c r="H2488" s="12"/>
      <c r="I2488" s="7" t="s">
        <v>739</v>
      </c>
      <c r="J2488" s="12"/>
      <c r="K2488" s="10"/>
      <c r="L2488" s="10"/>
      <c r="M2488" s="10"/>
      <c r="N2488" s="10"/>
      <c r="O2488" s="16" t="s">
        <v>239</v>
      </c>
      <c r="P2488" s="16" t="s">
        <v>764</v>
      </c>
      <c r="Q2488" s="10"/>
      <c r="R2488" s="10"/>
      <c r="S2488" s="10"/>
      <c r="T2488" s="10"/>
      <c r="U2488" s="10"/>
      <c r="V2488" s="10"/>
      <c r="W2488" s="10"/>
    </row>
    <row r="2489" ht="12.75" customHeight="1">
      <c r="A2489" s="9" t="s">
        <v>507</v>
      </c>
      <c r="B2489" s="7" t="s">
        <v>228</v>
      </c>
      <c r="C2489" s="7" t="s">
        <v>228</v>
      </c>
      <c r="D2489" s="7">
        <v>76.0</v>
      </c>
      <c r="E2489" s="8">
        <v>48.0</v>
      </c>
      <c r="F2489" s="7">
        <v>42.0</v>
      </c>
      <c r="G2489" s="14"/>
      <c r="H2489" s="12"/>
      <c r="I2489" s="7" t="s">
        <v>739</v>
      </c>
      <c r="J2489" s="12"/>
      <c r="K2489" s="10"/>
      <c r="L2489" s="10"/>
      <c r="M2489" s="10"/>
      <c r="N2489" s="10"/>
      <c r="O2489" s="16" t="s">
        <v>427</v>
      </c>
      <c r="P2489" s="16" t="s">
        <v>640</v>
      </c>
      <c r="Q2489" s="10"/>
      <c r="R2489" s="10"/>
      <c r="S2489" s="10"/>
      <c r="T2489" s="10"/>
      <c r="U2489" s="10"/>
      <c r="V2489" s="10"/>
      <c r="W2489" s="10"/>
    </row>
    <row r="2490" ht="12.75" customHeight="1">
      <c r="A2490" s="9" t="s">
        <v>278</v>
      </c>
      <c r="B2490" s="7" t="s">
        <v>228</v>
      </c>
      <c r="C2490" s="7" t="s">
        <v>228</v>
      </c>
      <c r="D2490" s="7">
        <v>76.0</v>
      </c>
      <c r="E2490" s="8">
        <v>48.0</v>
      </c>
      <c r="F2490" s="7">
        <v>38.0</v>
      </c>
      <c r="G2490" s="14"/>
      <c r="H2490" s="12"/>
      <c r="I2490" s="7" t="s">
        <v>739</v>
      </c>
      <c r="J2490" s="12"/>
      <c r="K2490" s="10"/>
      <c r="L2490" s="10"/>
      <c r="M2490" s="10"/>
      <c r="N2490" s="10"/>
      <c r="O2490" s="16" t="s">
        <v>405</v>
      </c>
      <c r="P2490" s="16" t="s">
        <v>237</v>
      </c>
      <c r="Q2490" s="10"/>
      <c r="R2490" s="10"/>
      <c r="S2490" s="10"/>
      <c r="T2490" s="10"/>
      <c r="U2490" s="10"/>
      <c r="V2490" s="10"/>
      <c r="W2490" s="10"/>
    </row>
    <row r="2491" ht="12.75" customHeight="1">
      <c r="A2491" s="9" t="s">
        <v>479</v>
      </c>
      <c r="B2491" s="7" t="s">
        <v>228</v>
      </c>
      <c r="C2491" s="7" t="s">
        <v>228</v>
      </c>
      <c r="D2491" s="7">
        <v>76.0</v>
      </c>
      <c r="E2491" s="8">
        <v>48.0</v>
      </c>
      <c r="F2491" s="7">
        <v>38.0</v>
      </c>
      <c r="G2491" s="14"/>
      <c r="H2491" s="12"/>
      <c r="I2491" s="7" t="s">
        <v>739</v>
      </c>
      <c r="J2491" s="12"/>
      <c r="K2491" s="10"/>
      <c r="L2491" s="10"/>
      <c r="M2491" s="10"/>
      <c r="N2491" s="10"/>
      <c r="O2491" s="16" t="s">
        <v>765</v>
      </c>
      <c r="P2491" s="16" t="s">
        <v>334</v>
      </c>
      <c r="Q2491" s="10"/>
      <c r="R2491" s="10"/>
      <c r="S2491" s="10"/>
      <c r="T2491" s="10"/>
      <c r="U2491" s="10"/>
      <c r="V2491" s="10"/>
      <c r="W2491" s="10"/>
    </row>
    <row r="2492" ht="12.75" customHeight="1">
      <c r="A2492" s="9" t="s">
        <v>283</v>
      </c>
      <c r="B2492" s="7" t="s">
        <v>228</v>
      </c>
      <c r="C2492" s="7" t="s">
        <v>228</v>
      </c>
      <c r="D2492" s="7">
        <v>76.0</v>
      </c>
      <c r="E2492" s="8">
        <v>5.0</v>
      </c>
      <c r="F2492" s="7">
        <v>4.0</v>
      </c>
      <c r="G2492" s="14"/>
      <c r="H2492" s="12"/>
      <c r="I2492" s="7" t="s">
        <v>739</v>
      </c>
      <c r="J2492" s="12"/>
      <c r="K2492" s="10"/>
      <c r="L2492" s="10"/>
      <c r="M2492" s="10"/>
      <c r="N2492" s="10"/>
      <c r="O2492" s="16" t="s">
        <v>492</v>
      </c>
      <c r="P2492" s="16" t="s">
        <v>460</v>
      </c>
      <c r="Q2492" s="10"/>
      <c r="R2492" s="10"/>
      <c r="S2492" s="10"/>
      <c r="T2492" s="10"/>
      <c r="U2492" s="10"/>
      <c r="V2492" s="10"/>
      <c r="W2492" s="10"/>
    </row>
    <row r="2493" ht="12.75" customHeight="1">
      <c r="A2493" s="9" t="s">
        <v>424</v>
      </c>
      <c r="B2493" s="7" t="s">
        <v>228</v>
      </c>
      <c r="C2493" s="7" t="s">
        <v>228</v>
      </c>
      <c r="D2493" s="7">
        <v>76.0</v>
      </c>
      <c r="E2493" s="8">
        <v>51.0</v>
      </c>
      <c r="F2493" s="7">
        <v>38.0</v>
      </c>
      <c r="G2493" s="14"/>
      <c r="H2493" s="12"/>
      <c r="I2493" s="7" t="s">
        <v>739</v>
      </c>
      <c r="J2493" s="12"/>
      <c r="K2493" s="10"/>
      <c r="L2493" s="10"/>
      <c r="M2493" s="10"/>
      <c r="N2493" s="10"/>
      <c r="O2493" s="16" t="s">
        <v>301</v>
      </c>
      <c r="P2493" s="16" t="s">
        <v>747</v>
      </c>
      <c r="Q2493" s="10"/>
      <c r="R2493" s="10"/>
      <c r="S2493" s="10"/>
      <c r="T2493" s="10"/>
      <c r="U2493" s="10"/>
      <c r="V2493" s="10"/>
      <c r="W2493" s="10"/>
    </row>
    <row r="2494" ht="12.75" customHeight="1">
      <c r="A2494" s="9" t="s">
        <v>371</v>
      </c>
      <c r="B2494" s="7" t="s">
        <v>228</v>
      </c>
      <c r="C2494" s="7" t="s">
        <v>228</v>
      </c>
      <c r="D2494" s="7">
        <v>76.0</v>
      </c>
      <c r="E2494" s="8">
        <v>53.0</v>
      </c>
      <c r="F2494" s="7">
        <v>4.0</v>
      </c>
      <c r="G2494" s="14"/>
      <c r="H2494" s="12"/>
      <c r="I2494" s="7" t="s">
        <v>739</v>
      </c>
      <c r="J2494" s="12"/>
      <c r="K2494" s="10"/>
      <c r="L2494" s="10"/>
      <c r="M2494" s="10"/>
      <c r="N2494" s="10"/>
      <c r="O2494" s="16" t="s">
        <v>605</v>
      </c>
      <c r="P2494" s="16" t="s">
        <v>606</v>
      </c>
      <c r="Q2494" s="10"/>
      <c r="R2494" s="10"/>
      <c r="S2494" s="10"/>
      <c r="T2494" s="10"/>
      <c r="U2494" s="10"/>
      <c r="V2494" s="10"/>
      <c r="W2494" s="10"/>
    </row>
    <row r="2495" ht="12.75" customHeight="1">
      <c r="A2495" s="9" t="s">
        <v>305</v>
      </c>
      <c r="B2495" s="7" t="s">
        <v>228</v>
      </c>
      <c r="C2495" s="7" t="s">
        <v>228</v>
      </c>
      <c r="D2495" s="7">
        <v>77.0</v>
      </c>
      <c r="E2495" s="8">
        <v>415.0</v>
      </c>
      <c r="F2495" s="7">
        <v>35.0</v>
      </c>
      <c r="G2495" s="14"/>
      <c r="H2495" s="12"/>
      <c r="I2495" s="7" t="s">
        <v>739</v>
      </c>
      <c r="J2495" s="12"/>
      <c r="K2495" s="10"/>
      <c r="L2495" s="10"/>
      <c r="M2495" s="10"/>
      <c r="N2495" s="10"/>
      <c r="O2495" s="16" t="s">
        <v>288</v>
      </c>
      <c r="P2495" s="16" t="s">
        <v>357</v>
      </c>
      <c r="Q2495" s="10"/>
      <c r="R2495" s="10"/>
      <c r="S2495" s="10"/>
      <c r="T2495" s="10"/>
      <c r="U2495" s="10"/>
      <c r="V2495" s="10"/>
      <c r="W2495" s="10"/>
    </row>
    <row r="2496" ht="12.75" customHeight="1">
      <c r="A2496" s="9" t="s">
        <v>572</v>
      </c>
      <c r="B2496" s="7" t="s">
        <v>228</v>
      </c>
      <c r="C2496" s="7" t="s">
        <v>228</v>
      </c>
      <c r="D2496" s="7">
        <v>77.0</v>
      </c>
      <c r="E2496" s="8">
        <v>455.0</v>
      </c>
      <c r="F2496" s="7">
        <v>39.0</v>
      </c>
      <c r="G2496" s="14"/>
      <c r="H2496" s="12"/>
      <c r="I2496" s="7" t="s">
        <v>739</v>
      </c>
      <c r="J2496" s="12"/>
      <c r="K2496" s="10"/>
      <c r="L2496" s="10"/>
      <c r="M2496" s="10"/>
      <c r="N2496" s="10"/>
      <c r="O2496" s="16" t="s">
        <v>234</v>
      </c>
      <c r="P2496" s="16" t="s">
        <v>499</v>
      </c>
      <c r="Q2496" s="10"/>
      <c r="R2496" s="10"/>
      <c r="S2496" s="10"/>
      <c r="T2496" s="10"/>
      <c r="U2496" s="10"/>
      <c r="V2496" s="10"/>
      <c r="W2496" s="10"/>
    </row>
    <row r="2497" ht="12.75" customHeight="1">
      <c r="A2497" s="9" t="s">
        <v>572</v>
      </c>
      <c r="B2497" s="7" t="s">
        <v>228</v>
      </c>
      <c r="C2497" s="7" t="s">
        <v>228</v>
      </c>
      <c r="D2497" s="7">
        <v>77.0</v>
      </c>
      <c r="E2497" s="8">
        <v>465.0</v>
      </c>
      <c r="F2497" s="7">
        <v>38.0</v>
      </c>
      <c r="G2497" s="14"/>
      <c r="H2497" s="12"/>
      <c r="I2497" s="7" t="s">
        <v>739</v>
      </c>
      <c r="J2497" s="12"/>
      <c r="K2497" s="10"/>
      <c r="L2497" s="10"/>
      <c r="M2497" s="10"/>
      <c r="N2497" s="10"/>
      <c r="O2497" s="16" t="s">
        <v>234</v>
      </c>
      <c r="P2497" s="16" t="s">
        <v>499</v>
      </c>
      <c r="Q2497" s="10"/>
      <c r="R2497" s="10"/>
      <c r="S2497" s="10"/>
      <c r="T2497" s="10"/>
      <c r="U2497" s="10"/>
      <c r="V2497" s="10"/>
      <c r="W2497" s="10"/>
    </row>
    <row r="2498" ht="12.75" customHeight="1">
      <c r="A2498" s="9" t="s">
        <v>312</v>
      </c>
      <c r="B2498" s="7" t="s">
        <v>228</v>
      </c>
      <c r="C2498" s="7" t="s">
        <v>228</v>
      </c>
      <c r="D2498" s="7">
        <v>77.0</v>
      </c>
      <c r="E2498" s="8">
        <v>465.0</v>
      </c>
      <c r="F2498" s="7">
        <v>38.0</v>
      </c>
      <c r="G2498" s="14"/>
      <c r="H2498" s="12"/>
      <c r="I2498" s="7" t="s">
        <v>739</v>
      </c>
      <c r="J2498" s="12"/>
      <c r="K2498" s="10"/>
      <c r="L2498" s="10"/>
      <c r="M2498" s="10"/>
      <c r="N2498" s="10"/>
      <c r="O2498" s="15" t="s">
        <v>492</v>
      </c>
      <c r="P2498" s="15" t="s">
        <v>361</v>
      </c>
      <c r="Q2498" s="10"/>
      <c r="R2498" s="10"/>
      <c r="S2498" s="10"/>
      <c r="T2498" s="10"/>
      <c r="U2498" s="10"/>
      <c r="V2498" s="10"/>
      <c r="W2498" s="10"/>
    </row>
    <row r="2499" ht="12.75" customHeight="1">
      <c r="A2499" s="9" t="s">
        <v>617</v>
      </c>
      <c r="B2499" s="7" t="s">
        <v>228</v>
      </c>
      <c r="C2499" s="7" t="s">
        <v>228</v>
      </c>
      <c r="D2499" s="7">
        <v>77.0</v>
      </c>
      <c r="E2499" s="8">
        <v>485.0</v>
      </c>
      <c r="F2499" s="7">
        <v>39.0</v>
      </c>
      <c r="G2499" s="14"/>
      <c r="H2499" s="12"/>
      <c r="I2499" s="7" t="s">
        <v>739</v>
      </c>
      <c r="J2499" s="12"/>
      <c r="K2499" s="10"/>
      <c r="L2499" s="10"/>
      <c r="M2499" s="10"/>
      <c r="N2499" s="10"/>
      <c r="O2499" s="15" t="s">
        <v>348</v>
      </c>
      <c r="P2499" s="15" t="s">
        <v>470</v>
      </c>
      <c r="Q2499" s="10"/>
      <c r="R2499" s="10"/>
      <c r="S2499" s="10"/>
      <c r="T2499" s="10"/>
      <c r="U2499" s="10"/>
      <c r="V2499" s="10"/>
      <c r="W2499" s="10"/>
    </row>
    <row r="2500" ht="12.75" customHeight="1">
      <c r="A2500" s="9" t="s">
        <v>584</v>
      </c>
      <c r="B2500" s="7" t="s">
        <v>228</v>
      </c>
      <c r="C2500" s="7" t="s">
        <v>228</v>
      </c>
      <c r="D2500" s="7">
        <v>77.0</v>
      </c>
      <c r="E2500" s="8">
        <v>51.0</v>
      </c>
      <c r="F2500" s="7">
        <v>38.0</v>
      </c>
      <c r="G2500" s="14"/>
      <c r="H2500" s="12"/>
      <c r="I2500" s="7" t="s">
        <v>739</v>
      </c>
      <c r="J2500" s="12"/>
      <c r="K2500" s="10"/>
      <c r="L2500" s="10"/>
      <c r="M2500" s="10"/>
      <c r="N2500" s="10"/>
      <c r="O2500" s="15" t="s">
        <v>766</v>
      </c>
      <c r="P2500" s="15" t="s">
        <v>767</v>
      </c>
      <c r="Q2500" s="10"/>
      <c r="R2500" s="10"/>
      <c r="S2500" s="10"/>
      <c r="T2500" s="10"/>
      <c r="U2500" s="10"/>
      <c r="V2500" s="10"/>
      <c r="W2500" s="10"/>
    </row>
    <row r="2501" ht="12.75" customHeight="1">
      <c r="A2501" s="9" t="s">
        <v>310</v>
      </c>
      <c r="B2501" s="7" t="s">
        <v>228</v>
      </c>
      <c r="C2501" s="7" t="s">
        <v>228</v>
      </c>
      <c r="D2501" s="7">
        <v>77.0</v>
      </c>
      <c r="E2501" s="8">
        <v>56.0</v>
      </c>
      <c r="F2501" s="7">
        <v>4.0</v>
      </c>
      <c r="G2501" s="14"/>
      <c r="H2501" s="12"/>
      <c r="I2501" s="7" t="s">
        <v>739</v>
      </c>
      <c r="J2501" s="12"/>
      <c r="K2501" s="10"/>
      <c r="L2501" s="10"/>
      <c r="M2501" s="10"/>
      <c r="N2501" s="10"/>
      <c r="O2501" s="15" t="s">
        <v>673</v>
      </c>
      <c r="P2501" s="15" t="s">
        <v>723</v>
      </c>
      <c r="Q2501" s="10"/>
      <c r="R2501" s="10"/>
      <c r="S2501" s="10"/>
      <c r="T2501" s="10"/>
      <c r="U2501" s="10"/>
      <c r="V2501" s="10"/>
      <c r="W2501" s="10"/>
    </row>
    <row r="2502" ht="12.75" customHeight="1">
      <c r="A2502" s="9" t="s">
        <v>371</v>
      </c>
      <c r="B2502" s="7" t="s">
        <v>228</v>
      </c>
      <c r="C2502" s="7" t="s">
        <v>228</v>
      </c>
      <c r="D2502" s="7">
        <v>77.0</v>
      </c>
      <c r="E2502" s="8">
        <v>58.0</v>
      </c>
      <c r="F2502" s="7">
        <v>4.0</v>
      </c>
      <c r="G2502" s="14"/>
      <c r="H2502" s="12"/>
      <c r="I2502" s="7" t="s">
        <v>739</v>
      </c>
      <c r="J2502" s="12"/>
      <c r="K2502" s="10"/>
      <c r="L2502" s="10"/>
      <c r="M2502" s="10"/>
      <c r="N2502" s="10"/>
      <c r="O2502" s="15" t="s">
        <v>768</v>
      </c>
      <c r="P2502" s="15" t="s">
        <v>751</v>
      </c>
      <c r="Q2502" s="10"/>
      <c r="R2502" s="10"/>
      <c r="S2502" s="10"/>
      <c r="T2502" s="10"/>
      <c r="U2502" s="10"/>
      <c r="V2502" s="10"/>
      <c r="W2502" s="10"/>
    </row>
    <row r="2503" ht="12.75" customHeight="1">
      <c r="A2503" s="9" t="s">
        <v>413</v>
      </c>
      <c r="B2503" s="7" t="s">
        <v>228</v>
      </c>
      <c r="C2503" s="7" t="s">
        <v>228</v>
      </c>
      <c r="D2503" s="7">
        <v>78.0</v>
      </c>
      <c r="E2503" s="8">
        <v>49.0</v>
      </c>
      <c r="F2503" s="7">
        <v>38.0</v>
      </c>
      <c r="G2503" s="14"/>
      <c r="H2503" s="12"/>
      <c r="I2503" s="7" t="s">
        <v>739</v>
      </c>
      <c r="J2503" s="12"/>
      <c r="K2503" s="10"/>
      <c r="L2503" s="10"/>
      <c r="M2503" s="10"/>
      <c r="N2503" s="10"/>
      <c r="O2503" s="15" t="s">
        <v>356</v>
      </c>
      <c r="P2503" s="15" t="s">
        <v>769</v>
      </c>
      <c r="Q2503" s="10"/>
      <c r="R2503" s="10"/>
      <c r="S2503" s="10"/>
      <c r="T2503" s="10"/>
      <c r="U2503" s="10"/>
      <c r="V2503" s="10"/>
      <c r="W2503" s="10"/>
    </row>
    <row r="2504" ht="12.75" customHeight="1">
      <c r="A2504" s="9" t="s">
        <v>238</v>
      </c>
      <c r="B2504" s="7" t="s">
        <v>228</v>
      </c>
      <c r="C2504" s="7" t="s">
        <v>228</v>
      </c>
      <c r="D2504" s="7">
        <v>78.0</v>
      </c>
      <c r="E2504" s="8">
        <v>51.0</v>
      </c>
      <c r="F2504" s="7">
        <v>4.0</v>
      </c>
      <c r="G2504" s="14"/>
      <c r="H2504" s="12"/>
      <c r="I2504" s="7" t="s">
        <v>739</v>
      </c>
      <c r="J2504" s="12"/>
      <c r="K2504" s="10"/>
      <c r="L2504" s="10"/>
      <c r="M2504" s="10"/>
      <c r="N2504" s="10"/>
      <c r="O2504" s="15" t="s">
        <v>356</v>
      </c>
      <c r="P2504" s="15" t="s">
        <v>277</v>
      </c>
      <c r="Q2504" s="10"/>
      <c r="R2504" s="10"/>
      <c r="S2504" s="10"/>
      <c r="T2504" s="10"/>
      <c r="U2504" s="10"/>
      <c r="V2504" s="10"/>
      <c r="W2504" s="10"/>
    </row>
    <row r="2505" ht="12.75" customHeight="1">
      <c r="A2505" s="9" t="s">
        <v>238</v>
      </c>
      <c r="B2505" s="7" t="s">
        <v>228</v>
      </c>
      <c r="C2505" s="7" t="s">
        <v>228</v>
      </c>
      <c r="D2505" s="7">
        <v>78.0</v>
      </c>
      <c r="E2505" s="8">
        <v>51.0</v>
      </c>
      <c r="F2505" s="7">
        <v>4.0</v>
      </c>
      <c r="G2505" s="14"/>
      <c r="H2505" s="10"/>
      <c r="I2505" s="7" t="s">
        <v>739</v>
      </c>
      <c r="J2505" s="10"/>
      <c r="K2505" s="10"/>
      <c r="L2505" s="10"/>
      <c r="M2505" s="10"/>
      <c r="N2505" s="10"/>
      <c r="O2505" s="15" t="s">
        <v>356</v>
      </c>
      <c r="P2505" s="15" t="s">
        <v>277</v>
      </c>
      <c r="Q2505" s="10"/>
      <c r="R2505" s="10"/>
      <c r="S2505" s="10"/>
      <c r="T2505" s="10"/>
      <c r="U2505" s="10"/>
      <c r="V2505" s="10"/>
      <c r="W2505" s="10"/>
    </row>
    <row r="2506" ht="12.75" customHeight="1">
      <c r="A2506" s="9" t="s">
        <v>238</v>
      </c>
      <c r="B2506" s="7" t="s">
        <v>228</v>
      </c>
      <c r="C2506" s="7" t="s">
        <v>228</v>
      </c>
      <c r="D2506" s="7">
        <v>78.0</v>
      </c>
      <c r="E2506" s="8">
        <v>51.0</v>
      </c>
      <c r="F2506" s="7">
        <v>4.0</v>
      </c>
      <c r="G2506" s="14"/>
      <c r="H2506" s="12"/>
      <c r="I2506" s="7" t="s">
        <v>739</v>
      </c>
      <c r="J2506" s="12"/>
      <c r="K2506" s="10"/>
      <c r="L2506" s="10"/>
      <c r="M2506" s="10"/>
      <c r="N2506" s="10"/>
      <c r="O2506" s="15" t="s">
        <v>356</v>
      </c>
      <c r="P2506" s="15" t="s">
        <v>277</v>
      </c>
      <c r="Q2506" s="10"/>
      <c r="R2506" s="10"/>
      <c r="S2506" s="10"/>
      <c r="T2506" s="10"/>
      <c r="U2506" s="10"/>
      <c r="V2506" s="10"/>
      <c r="W2506" s="10"/>
    </row>
    <row r="2507" ht="12.75" customHeight="1">
      <c r="A2507" s="9" t="s">
        <v>286</v>
      </c>
      <c r="B2507" s="7" t="s">
        <v>228</v>
      </c>
      <c r="C2507" s="7" t="s">
        <v>228</v>
      </c>
      <c r="D2507" s="7">
        <v>78.0</v>
      </c>
      <c r="E2507" s="8">
        <v>51.0</v>
      </c>
      <c r="F2507" s="7">
        <v>4.0</v>
      </c>
      <c r="G2507" s="14"/>
      <c r="H2507" s="12"/>
      <c r="I2507" s="7" t="s">
        <v>739</v>
      </c>
      <c r="J2507" s="12"/>
      <c r="K2507" s="10"/>
      <c r="L2507" s="10"/>
      <c r="M2507" s="10"/>
      <c r="N2507" s="10"/>
      <c r="O2507" s="15" t="s">
        <v>770</v>
      </c>
      <c r="P2507" s="15" t="s">
        <v>357</v>
      </c>
      <c r="Q2507" s="10"/>
      <c r="R2507" s="10"/>
      <c r="S2507" s="10"/>
      <c r="T2507" s="10"/>
      <c r="U2507" s="10"/>
      <c r="V2507" s="10"/>
      <c r="W2507" s="10"/>
    </row>
    <row r="2508" ht="12.75" customHeight="1">
      <c r="A2508" s="9" t="s">
        <v>381</v>
      </c>
      <c r="B2508" s="7" t="s">
        <v>228</v>
      </c>
      <c r="C2508" s="7" t="s">
        <v>228</v>
      </c>
      <c r="D2508" s="7">
        <v>78.0</v>
      </c>
      <c r="E2508" s="8">
        <v>51.0</v>
      </c>
      <c r="F2508" s="7">
        <v>4.0</v>
      </c>
      <c r="G2508" s="14"/>
      <c r="H2508" s="12"/>
      <c r="I2508" s="7" t="s">
        <v>739</v>
      </c>
      <c r="J2508" s="12"/>
      <c r="K2508" s="10"/>
      <c r="L2508" s="10"/>
      <c r="M2508" s="10"/>
      <c r="N2508" s="10"/>
      <c r="O2508" s="15" t="s">
        <v>288</v>
      </c>
      <c r="P2508" s="15" t="s">
        <v>771</v>
      </c>
      <c r="Q2508" s="10"/>
      <c r="R2508" s="10"/>
      <c r="S2508" s="10"/>
      <c r="T2508" s="10"/>
      <c r="U2508" s="10"/>
      <c r="V2508" s="10"/>
      <c r="W2508" s="10"/>
    </row>
    <row r="2509" ht="12.75" customHeight="1">
      <c r="A2509" s="9" t="s">
        <v>772</v>
      </c>
      <c r="B2509" s="7" t="s">
        <v>228</v>
      </c>
      <c r="C2509" s="7" t="s">
        <v>228</v>
      </c>
      <c r="D2509" s="7">
        <v>78.0</v>
      </c>
      <c r="E2509" s="8">
        <v>53.0</v>
      </c>
      <c r="F2509" s="7">
        <v>4.0</v>
      </c>
      <c r="G2509" s="14"/>
      <c r="H2509" s="12"/>
      <c r="I2509" s="7" t="s">
        <v>739</v>
      </c>
      <c r="J2509" s="12"/>
      <c r="K2509" s="10"/>
      <c r="L2509" s="10"/>
      <c r="M2509" s="10"/>
      <c r="N2509" s="10"/>
      <c r="O2509" s="15" t="s">
        <v>773</v>
      </c>
      <c r="P2509" s="15" t="s">
        <v>357</v>
      </c>
      <c r="Q2509" s="10"/>
      <c r="R2509" s="10"/>
      <c r="S2509" s="10"/>
      <c r="T2509" s="10"/>
      <c r="U2509" s="10"/>
      <c r="V2509" s="10"/>
      <c r="W2509" s="10"/>
    </row>
    <row r="2510" ht="12.75" customHeight="1">
      <c r="A2510" s="9" t="s">
        <v>319</v>
      </c>
      <c r="B2510" s="7" t="s">
        <v>228</v>
      </c>
      <c r="C2510" s="7" t="s">
        <v>228</v>
      </c>
      <c r="D2510" s="7">
        <v>78.0</v>
      </c>
      <c r="E2510" s="8">
        <v>53.0</v>
      </c>
      <c r="F2510" s="7">
        <v>41.0</v>
      </c>
      <c r="G2510" s="14"/>
      <c r="H2510" s="12"/>
      <c r="I2510" s="7" t="s">
        <v>739</v>
      </c>
      <c r="J2510" s="12"/>
      <c r="K2510" s="10"/>
      <c r="L2510" s="10"/>
      <c r="M2510" s="10"/>
      <c r="N2510" s="10"/>
      <c r="O2510" s="15" t="s">
        <v>233</v>
      </c>
      <c r="P2510" s="15" t="s">
        <v>587</v>
      </c>
      <c r="Q2510" s="10"/>
      <c r="R2510" s="10"/>
      <c r="S2510" s="10"/>
      <c r="T2510" s="10"/>
      <c r="U2510" s="10"/>
      <c r="V2510" s="10"/>
      <c r="W2510" s="10"/>
    </row>
    <row r="2511" ht="12.75" customHeight="1">
      <c r="A2511" s="9" t="s">
        <v>278</v>
      </c>
      <c r="B2511" s="7" t="s">
        <v>228</v>
      </c>
      <c r="C2511" s="7" t="s">
        <v>228</v>
      </c>
      <c r="D2511" s="7">
        <v>78.0</v>
      </c>
      <c r="E2511" s="8">
        <v>53.0</v>
      </c>
      <c r="F2511" s="7">
        <v>38.0</v>
      </c>
      <c r="G2511" s="14"/>
      <c r="H2511" s="12"/>
      <c r="I2511" s="7" t="s">
        <v>739</v>
      </c>
      <c r="J2511" s="12"/>
      <c r="K2511" s="10"/>
      <c r="L2511" s="10"/>
      <c r="M2511" s="10"/>
      <c r="N2511" s="10"/>
      <c r="O2511" s="15" t="s">
        <v>405</v>
      </c>
      <c r="P2511" s="15" t="s">
        <v>237</v>
      </c>
      <c r="Q2511" s="10"/>
      <c r="R2511" s="10"/>
      <c r="S2511" s="10"/>
      <c r="T2511" s="10"/>
      <c r="U2511" s="10"/>
      <c r="V2511" s="10"/>
      <c r="W2511" s="10"/>
    </row>
    <row r="2512" ht="12.75" customHeight="1">
      <c r="A2512" s="9" t="s">
        <v>397</v>
      </c>
      <c r="B2512" s="7" t="s">
        <v>228</v>
      </c>
      <c r="C2512" s="7" t="s">
        <v>228</v>
      </c>
      <c r="D2512" s="7">
        <v>78.0</v>
      </c>
      <c r="E2512" s="8">
        <v>54.0</v>
      </c>
      <c r="F2512" s="7">
        <v>4.0</v>
      </c>
      <c r="G2512" s="14"/>
      <c r="H2512" s="12"/>
      <c r="I2512" s="7" t="s">
        <v>739</v>
      </c>
      <c r="J2512" s="12"/>
      <c r="K2512" s="10"/>
      <c r="L2512" s="10"/>
      <c r="M2512" s="10"/>
      <c r="N2512" s="10"/>
      <c r="O2512" s="15" t="s">
        <v>774</v>
      </c>
      <c r="P2512" s="15" t="s">
        <v>334</v>
      </c>
      <c r="Q2512" s="10"/>
      <c r="R2512" s="10"/>
      <c r="S2512" s="10"/>
      <c r="T2512" s="10"/>
      <c r="U2512" s="10"/>
      <c r="V2512" s="10"/>
      <c r="W2512" s="10"/>
    </row>
    <row r="2513" ht="12.75" customHeight="1">
      <c r="A2513" s="9" t="s">
        <v>612</v>
      </c>
      <c r="B2513" s="7" t="s">
        <v>228</v>
      </c>
      <c r="C2513" s="7" t="s">
        <v>228</v>
      </c>
      <c r="D2513" s="7">
        <v>78.0</v>
      </c>
      <c r="E2513" s="8">
        <v>56.0</v>
      </c>
      <c r="F2513" s="7">
        <v>4.0</v>
      </c>
      <c r="G2513" s="14"/>
      <c r="H2513" s="12"/>
      <c r="I2513" s="7" t="s">
        <v>739</v>
      </c>
      <c r="J2513" s="12"/>
      <c r="K2513" s="10"/>
      <c r="L2513" s="10"/>
      <c r="M2513" s="10"/>
      <c r="N2513" s="10"/>
      <c r="O2513" s="15" t="s">
        <v>563</v>
      </c>
      <c r="P2513" s="15" t="s">
        <v>775</v>
      </c>
      <c r="Q2513" s="10"/>
      <c r="R2513" s="10"/>
      <c r="S2513" s="10"/>
      <c r="T2513" s="10"/>
      <c r="U2513" s="10"/>
      <c r="V2513" s="10"/>
      <c r="W2513" s="10"/>
    </row>
    <row r="2514" ht="12.75" customHeight="1">
      <c r="A2514" s="9" t="s">
        <v>370</v>
      </c>
      <c r="B2514" s="7" t="s">
        <v>228</v>
      </c>
      <c r="C2514" s="7" t="s">
        <v>228</v>
      </c>
      <c r="D2514" s="7">
        <v>78.0</v>
      </c>
      <c r="E2514" s="8">
        <v>57.0</v>
      </c>
      <c r="F2514" s="7">
        <v>4.0</v>
      </c>
      <c r="G2514" s="14"/>
      <c r="H2514" s="12"/>
      <c r="I2514" s="7" t="s">
        <v>739</v>
      </c>
      <c r="J2514" s="12"/>
      <c r="K2514" s="10"/>
      <c r="L2514" s="10"/>
      <c r="M2514" s="10"/>
      <c r="N2514" s="10"/>
      <c r="O2514" s="15" t="s">
        <v>473</v>
      </c>
      <c r="P2514" s="15" t="s">
        <v>23</v>
      </c>
      <c r="Q2514" s="10"/>
      <c r="R2514" s="10"/>
      <c r="S2514" s="10"/>
      <c r="T2514" s="10"/>
      <c r="U2514" s="10"/>
      <c r="V2514" s="10"/>
      <c r="W2514" s="10"/>
    </row>
    <row r="2515" ht="12.75" customHeight="1">
      <c r="A2515" s="9" t="s">
        <v>478</v>
      </c>
      <c r="B2515" s="7" t="s">
        <v>228</v>
      </c>
      <c r="C2515" s="7" t="s">
        <v>228</v>
      </c>
      <c r="D2515" s="7">
        <v>78.0</v>
      </c>
      <c r="E2515" s="8">
        <v>58.0</v>
      </c>
      <c r="F2515" s="7">
        <v>4.0</v>
      </c>
      <c r="G2515" s="14"/>
      <c r="H2515" s="12"/>
      <c r="I2515" s="7" t="s">
        <v>739</v>
      </c>
      <c r="J2515" s="12"/>
      <c r="K2515" s="10"/>
      <c r="L2515" s="10"/>
      <c r="M2515" s="10"/>
      <c r="N2515" s="10"/>
      <c r="O2515" s="15" t="s">
        <v>776</v>
      </c>
      <c r="P2515" s="15" t="s">
        <v>777</v>
      </c>
      <c r="Q2515" s="10"/>
      <c r="R2515" s="10"/>
      <c r="S2515" s="10"/>
      <c r="T2515" s="10"/>
      <c r="U2515" s="10"/>
      <c r="V2515" s="10"/>
      <c r="W2515" s="10"/>
    </row>
    <row r="2516" ht="12.75" customHeight="1">
      <c r="A2516" s="9" t="s">
        <v>772</v>
      </c>
      <c r="B2516" s="7" t="s">
        <v>228</v>
      </c>
      <c r="C2516" s="7" t="s">
        <v>228</v>
      </c>
      <c r="D2516" s="7">
        <v>78.0</v>
      </c>
      <c r="E2516" s="8">
        <v>6.0</v>
      </c>
      <c r="F2516" s="7">
        <v>44.0</v>
      </c>
      <c r="G2516" s="14"/>
      <c r="H2516" s="12"/>
      <c r="I2516" s="7" t="s">
        <v>739</v>
      </c>
      <c r="J2516" s="12"/>
      <c r="K2516" s="10"/>
      <c r="L2516" s="10"/>
      <c r="M2516" s="10"/>
      <c r="N2516" s="10"/>
      <c r="O2516" s="15" t="s">
        <v>773</v>
      </c>
      <c r="P2516" s="15" t="s">
        <v>357</v>
      </c>
      <c r="Q2516" s="10"/>
      <c r="R2516" s="10"/>
      <c r="S2516" s="10"/>
      <c r="T2516" s="10"/>
      <c r="U2516" s="10"/>
      <c r="V2516" s="10"/>
      <c r="W2516" s="10"/>
    </row>
    <row r="2517" ht="12.75" customHeight="1">
      <c r="A2517" s="9" t="s">
        <v>331</v>
      </c>
      <c r="B2517" s="7" t="s">
        <v>228</v>
      </c>
      <c r="C2517" s="7" t="s">
        <v>228</v>
      </c>
      <c r="D2517" s="7">
        <v>78.0</v>
      </c>
      <c r="E2517" s="8">
        <v>6.0</v>
      </c>
      <c r="F2517" s="7">
        <v>42.0</v>
      </c>
      <c r="G2517" s="14"/>
      <c r="H2517" s="12"/>
      <c r="I2517" s="7" t="s">
        <v>739</v>
      </c>
      <c r="J2517" s="12"/>
      <c r="K2517" s="10"/>
      <c r="L2517" s="10"/>
      <c r="M2517" s="10"/>
      <c r="N2517" s="10"/>
      <c r="O2517" s="15" t="s">
        <v>348</v>
      </c>
      <c r="P2517" s="15" t="s">
        <v>282</v>
      </c>
      <c r="Q2517" s="10"/>
      <c r="R2517" s="10"/>
      <c r="S2517" s="10"/>
      <c r="T2517" s="10"/>
      <c r="U2517" s="10"/>
      <c r="V2517" s="10"/>
      <c r="W2517" s="10"/>
    </row>
    <row r="2518" ht="12.75" customHeight="1">
      <c r="A2518" s="9" t="s">
        <v>507</v>
      </c>
      <c r="B2518" s="7" t="s">
        <v>228</v>
      </c>
      <c r="C2518" s="7" t="s">
        <v>228</v>
      </c>
      <c r="D2518" s="7">
        <v>79.0</v>
      </c>
      <c r="E2518" s="8">
        <v>5.0</v>
      </c>
      <c r="F2518" s="7">
        <v>41.0</v>
      </c>
      <c r="G2518" s="14"/>
      <c r="H2518" s="12"/>
      <c r="I2518" s="7" t="s">
        <v>739</v>
      </c>
      <c r="J2518" s="12"/>
      <c r="K2518" s="10"/>
      <c r="L2518" s="10"/>
      <c r="M2518" s="10"/>
      <c r="N2518" s="10"/>
      <c r="O2518" s="15" t="s">
        <v>427</v>
      </c>
      <c r="P2518" s="15" t="s">
        <v>640</v>
      </c>
      <c r="Q2518" s="10"/>
      <c r="R2518" s="10"/>
      <c r="S2518" s="10"/>
      <c r="T2518" s="10"/>
      <c r="U2518" s="10"/>
      <c r="V2518" s="10"/>
      <c r="W2518" s="10"/>
    </row>
    <row r="2519" ht="12.75" customHeight="1">
      <c r="A2519" s="9" t="s">
        <v>458</v>
      </c>
      <c r="B2519" s="7" t="s">
        <v>228</v>
      </c>
      <c r="C2519" s="7" t="s">
        <v>228</v>
      </c>
      <c r="D2519" s="7">
        <v>8.0</v>
      </c>
      <c r="E2519" s="8">
        <v>48.0</v>
      </c>
      <c r="F2519" s="7">
        <v>39.0</v>
      </c>
      <c r="G2519" s="14"/>
      <c r="H2519" s="12"/>
      <c r="I2519" s="7" t="s">
        <v>739</v>
      </c>
      <c r="J2519" s="12"/>
      <c r="K2519" s="10"/>
      <c r="L2519" s="10"/>
      <c r="M2519" s="10"/>
      <c r="N2519" s="10"/>
      <c r="O2519" s="15" t="s">
        <v>315</v>
      </c>
      <c r="P2519" s="15" t="s">
        <v>778</v>
      </c>
      <c r="Q2519" s="10"/>
      <c r="R2519" s="10"/>
      <c r="S2519" s="10"/>
      <c r="T2519" s="10"/>
      <c r="U2519" s="10"/>
      <c r="V2519" s="10"/>
      <c r="W2519" s="10"/>
    </row>
    <row r="2520" ht="12.75" customHeight="1">
      <c r="A2520" s="9" t="s">
        <v>308</v>
      </c>
      <c r="B2520" s="7" t="s">
        <v>228</v>
      </c>
      <c r="C2520" s="7" t="s">
        <v>228</v>
      </c>
      <c r="D2520" s="7">
        <v>8.0</v>
      </c>
      <c r="E2520" s="8">
        <v>55.0</v>
      </c>
      <c r="F2520" s="7">
        <v>41.0</v>
      </c>
      <c r="G2520" s="14"/>
      <c r="H2520" s="12"/>
      <c r="I2520" s="7" t="s">
        <v>739</v>
      </c>
      <c r="J2520" s="12"/>
      <c r="K2520" s="10"/>
      <c r="L2520" s="10"/>
      <c r="M2520" s="10"/>
      <c r="N2520" s="10"/>
      <c r="O2520" s="15" t="s">
        <v>779</v>
      </c>
      <c r="P2520" s="15" t="s">
        <v>250</v>
      </c>
      <c r="Q2520" s="10"/>
      <c r="R2520" s="10"/>
      <c r="S2520" s="10"/>
      <c r="T2520" s="10"/>
      <c r="U2520" s="10"/>
      <c r="V2520" s="10"/>
      <c r="W2520" s="10"/>
    </row>
    <row r="2521" ht="12.75" customHeight="1">
      <c r="A2521" s="9" t="s">
        <v>312</v>
      </c>
      <c r="B2521" s="7" t="s">
        <v>228</v>
      </c>
      <c r="C2521" s="7" t="s">
        <v>228</v>
      </c>
      <c r="D2521" s="7">
        <v>8.0</v>
      </c>
      <c r="E2521" s="8">
        <v>57.0</v>
      </c>
      <c r="F2521" s="7">
        <v>38.0</v>
      </c>
      <c r="G2521" s="14"/>
      <c r="H2521" s="12"/>
      <c r="I2521" s="7" t="s">
        <v>739</v>
      </c>
      <c r="J2521" s="12"/>
      <c r="K2521" s="10"/>
      <c r="L2521" s="10"/>
      <c r="M2521" s="10"/>
      <c r="N2521" s="10"/>
      <c r="O2521" s="15" t="s">
        <v>411</v>
      </c>
      <c r="P2521" s="15" t="s">
        <v>280</v>
      </c>
      <c r="Q2521" s="10"/>
      <c r="R2521" s="10"/>
      <c r="S2521" s="10"/>
      <c r="T2521" s="10"/>
      <c r="U2521" s="10"/>
      <c r="V2521" s="10"/>
      <c r="W2521" s="10"/>
    </row>
    <row r="2522" ht="12.75" customHeight="1">
      <c r="A2522" s="9" t="s">
        <v>520</v>
      </c>
      <c r="B2522" s="7" t="s">
        <v>228</v>
      </c>
      <c r="C2522" s="7" t="s">
        <v>228</v>
      </c>
      <c r="D2522" s="7">
        <v>8.0</v>
      </c>
      <c r="E2522" s="8">
        <v>575.0</v>
      </c>
      <c r="F2522" s="7">
        <v>4.0</v>
      </c>
      <c r="G2522" s="14"/>
      <c r="H2522" s="12"/>
      <c r="I2522" s="7" t="s">
        <v>739</v>
      </c>
      <c r="J2522" s="12"/>
      <c r="K2522" s="10"/>
      <c r="L2522" s="10"/>
      <c r="M2522" s="10"/>
      <c r="N2522" s="10"/>
      <c r="O2522" s="15" t="s">
        <v>346</v>
      </c>
      <c r="P2522" s="15" t="s">
        <v>347</v>
      </c>
      <c r="Q2522" s="10"/>
      <c r="R2522" s="10"/>
      <c r="S2522" s="10"/>
      <c r="T2522" s="10"/>
      <c r="U2522" s="10"/>
      <c r="V2522" s="10"/>
      <c r="W2522" s="10"/>
    </row>
    <row r="2523" ht="12.75" customHeight="1">
      <c r="A2523" s="9" t="s">
        <v>263</v>
      </c>
      <c r="B2523" s="7" t="s">
        <v>228</v>
      </c>
      <c r="C2523" s="7" t="s">
        <v>228</v>
      </c>
      <c r="D2523" s="7">
        <v>8.0</v>
      </c>
      <c r="E2523" s="8">
        <v>6.0</v>
      </c>
      <c r="F2523" s="7">
        <v>42.0</v>
      </c>
      <c r="G2523" s="14"/>
      <c r="H2523" s="12"/>
      <c r="I2523" s="7" t="s">
        <v>739</v>
      </c>
      <c r="J2523" s="12"/>
      <c r="K2523" s="10"/>
      <c r="L2523" s="10"/>
      <c r="M2523" s="10"/>
      <c r="N2523" s="10"/>
      <c r="O2523" s="15" t="s">
        <v>543</v>
      </c>
      <c r="P2523" s="15" t="s">
        <v>421</v>
      </c>
      <c r="Q2523" s="10"/>
      <c r="R2523" s="10"/>
      <c r="S2523" s="10"/>
      <c r="T2523" s="10"/>
      <c r="U2523" s="10"/>
      <c r="V2523" s="10"/>
      <c r="W2523" s="10"/>
    </row>
    <row r="2524" ht="12.75" customHeight="1">
      <c r="A2524" s="9" t="s">
        <v>274</v>
      </c>
      <c r="B2524" s="7" t="s">
        <v>228</v>
      </c>
      <c r="C2524" s="7" t="s">
        <v>228</v>
      </c>
      <c r="D2524" s="7">
        <v>82.0</v>
      </c>
      <c r="E2524" s="8">
        <v>625.0</v>
      </c>
      <c r="F2524" s="7">
        <v>42.0</v>
      </c>
      <c r="G2524" s="14"/>
      <c r="H2524" s="12"/>
      <c r="I2524" s="7" t="s">
        <v>739</v>
      </c>
      <c r="J2524" s="12"/>
      <c r="K2524" s="10"/>
      <c r="L2524" s="10"/>
      <c r="M2524" s="10"/>
      <c r="N2524" s="10"/>
      <c r="O2524" s="15" t="s">
        <v>780</v>
      </c>
      <c r="P2524" s="15" t="s">
        <v>781</v>
      </c>
      <c r="Q2524" s="10"/>
      <c r="R2524" s="10"/>
      <c r="S2524" s="10"/>
      <c r="T2524" s="10"/>
      <c r="U2524" s="10"/>
      <c r="V2524" s="10"/>
      <c r="W2524" s="10"/>
    </row>
    <row r="2525" ht="12.75" customHeight="1">
      <c r="A2525" s="9" t="s">
        <v>241</v>
      </c>
      <c r="B2525" s="7" t="s">
        <v>228</v>
      </c>
      <c r="C2525" s="7" t="s">
        <v>228</v>
      </c>
      <c r="D2525" s="7">
        <v>82.0</v>
      </c>
      <c r="E2525" s="8">
        <v>64.0</v>
      </c>
      <c r="F2525" s="7">
        <v>44.0</v>
      </c>
      <c r="G2525" s="14"/>
      <c r="H2525" s="12"/>
      <c r="I2525" s="7" t="s">
        <v>739</v>
      </c>
      <c r="J2525" s="12"/>
      <c r="K2525" s="10"/>
      <c r="L2525" s="10"/>
      <c r="M2525" s="10"/>
      <c r="N2525" s="10"/>
      <c r="O2525" s="15" t="s">
        <v>610</v>
      </c>
      <c r="P2525" s="15" t="s">
        <v>277</v>
      </c>
      <c r="Q2525" s="10"/>
      <c r="R2525" s="10"/>
      <c r="S2525" s="10"/>
      <c r="T2525" s="10"/>
      <c r="U2525" s="10"/>
      <c r="V2525" s="10"/>
      <c r="W2525" s="10"/>
    </row>
    <row r="2526" ht="12.75" customHeight="1">
      <c r="A2526" s="9" t="s">
        <v>645</v>
      </c>
      <c r="B2526" s="7" t="s">
        <v>228</v>
      </c>
      <c r="C2526" s="7" t="s">
        <v>228</v>
      </c>
      <c r="D2526" s="7">
        <v>82.0</v>
      </c>
      <c r="E2526" s="8">
        <v>68.0</v>
      </c>
      <c r="F2526" s="7">
        <v>44.0</v>
      </c>
      <c r="G2526" s="14"/>
      <c r="H2526" s="12"/>
      <c r="I2526" s="7" t="s">
        <v>739</v>
      </c>
      <c r="J2526" s="12"/>
      <c r="K2526" s="10"/>
      <c r="L2526" s="10"/>
      <c r="M2526" s="10"/>
      <c r="N2526" s="10"/>
      <c r="O2526" s="15" t="s">
        <v>500</v>
      </c>
      <c r="P2526" s="15" t="s">
        <v>231</v>
      </c>
      <c r="Q2526" s="10"/>
      <c r="R2526" s="10"/>
      <c r="S2526" s="10"/>
      <c r="T2526" s="10"/>
      <c r="U2526" s="10"/>
      <c r="V2526" s="10"/>
      <c r="W2526" s="10"/>
    </row>
    <row r="2527" ht="12.75" customHeight="1">
      <c r="A2527" s="9" t="s">
        <v>479</v>
      </c>
      <c r="B2527" s="7" t="s">
        <v>228</v>
      </c>
      <c r="C2527" s="7" t="s">
        <v>228</v>
      </c>
      <c r="D2527" s="7">
        <v>83.0</v>
      </c>
      <c r="E2527" s="8">
        <v>585.0</v>
      </c>
      <c r="F2527" s="7">
        <v>43.0</v>
      </c>
      <c r="G2527" s="14"/>
      <c r="H2527" s="12"/>
      <c r="I2527" s="7" t="s">
        <v>739</v>
      </c>
      <c r="J2527" s="12"/>
      <c r="K2527" s="10"/>
      <c r="L2527" s="10"/>
      <c r="M2527" s="10"/>
      <c r="N2527" s="10"/>
      <c r="O2527" s="15" t="s">
        <v>782</v>
      </c>
      <c r="P2527" s="15" t="s">
        <v>783</v>
      </c>
      <c r="Q2527" s="10"/>
      <c r="R2527" s="10"/>
      <c r="S2527" s="10"/>
      <c r="T2527" s="10"/>
      <c r="U2527" s="10"/>
      <c r="V2527" s="10"/>
      <c r="W2527" s="10"/>
    </row>
    <row r="2528" ht="12.75" customHeight="1">
      <c r="A2528" s="9" t="s">
        <v>397</v>
      </c>
      <c r="B2528" s="7" t="s">
        <v>228</v>
      </c>
      <c r="C2528" s="7" t="s">
        <v>228</v>
      </c>
      <c r="D2528" s="7">
        <v>85.0</v>
      </c>
      <c r="E2528" s="8">
        <v>75.0</v>
      </c>
      <c r="F2528" s="7">
        <v>44.0</v>
      </c>
      <c r="G2528" s="14"/>
      <c r="H2528" s="12"/>
      <c r="I2528" s="7" t="s">
        <v>739</v>
      </c>
      <c r="J2528" s="12"/>
      <c r="K2528" s="10"/>
      <c r="L2528" s="10"/>
      <c r="M2528" s="10"/>
      <c r="N2528" s="10"/>
      <c r="O2528" s="15" t="s">
        <v>784</v>
      </c>
      <c r="P2528" s="15" t="s">
        <v>785</v>
      </c>
      <c r="Q2528" s="10"/>
      <c r="R2528" s="10"/>
      <c r="S2528" s="10"/>
      <c r="T2528" s="10"/>
      <c r="U2528" s="10"/>
      <c r="V2528" s="10"/>
      <c r="W2528" s="10"/>
    </row>
    <row r="2529" ht="12.75" customHeight="1">
      <c r="A2529" s="9" t="s">
        <v>243</v>
      </c>
      <c r="B2529" s="7" t="s">
        <v>228</v>
      </c>
      <c r="C2529" s="7" t="s">
        <v>228</v>
      </c>
      <c r="D2529" s="7">
        <v>88.0</v>
      </c>
      <c r="E2529" s="8">
        <v>7.0</v>
      </c>
      <c r="F2529" s="7">
        <v>44.0</v>
      </c>
      <c r="G2529" s="14"/>
      <c r="H2529" s="12"/>
      <c r="I2529" s="7" t="s">
        <v>739</v>
      </c>
      <c r="J2529" s="12"/>
      <c r="K2529" s="10"/>
      <c r="L2529" s="10"/>
      <c r="M2529" s="10"/>
      <c r="N2529" s="10"/>
      <c r="O2529" s="15" t="s">
        <v>673</v>
      </c>
      <c r="P2529" s="15" t="s">
        <v>657</v>
      </c>
      <c r="Q2529" s="10"/>
      <c r="R2529" s="10"/>
      <c r="S2529" s="10"/>
      <c r="T2529" s="10"/>
      <c r="U2529" s="10"/>
      <c r="V2529" s="10"/>
      <c r="W2529" s="10"/>
    </row>
    <row r="2530" ht="12.75" customHeight="1">
      <c r="A2530" s="9" t="s">
        <v>496</v>
      </c>
      <c r="B2530" s="7" t="s">
        <v>228</v>
      </c>
      <c r="C2530" s="7" t="s">
        <v>228</v>
      </c>
      <c r="D2530" s="7">
        <v>98.0</v>
      </c>
      <c r="E2530" s="8">
        <v>98.0</v>
      </c>
      <c r="F2530" s="7">
        <v>5.0</v>
      </c>
      <c r="G2530" s="14"/>
      <c r="H2530" s="12"/>
      <c r="I2530" s="7" t="s">
        <v>739</v>
      </c>
      <c r="J2530" s="12"/>
      <c r="K2530" s="10"/>
      <c r="L2530" s="10"/>
      <c r="M2530" s="10"/>
      <c r="N2530" s="10"/>
      <c r="O2530" s="15" t="s">
        <v>353</v>
      </c>
      <c r="P2530" s="15" t="s">
        <v>277</v>
      </c>
      <c r="Q2530" s="10"/>
      <c r="R2530" s="10"/>
      <c r="S2530" s="10"/>
      <c r="T2530" s="10"/>
      <c r="U2530" s="10"/>
      <c r="V2530" s="10"/>
      <c r="W2530" s="10"/>
    </row>
    <row r="2531" ht="12.75" customHeight="1">
      <c r="A2531" s="9" t="s">
        <v>352</v>
      </c>
      <c r="B2531" s="7" t="s">
        <v>228</v>
      </c>
      <c r="C2531" s="7" t="s">
        <v>228</v>
      </c>
      <c r="D2531" s="7"/>
      <c r="E2531" s="8">
        <v>42.0</v>
      </c>
      <c r="F2531" s="7"/>
      <c r="G2531" s="14"/>
      <c r="H2531" s="12"/>
      <c r="I2531" s="7" t="s">
        <v>739</v>
      </c>
      <c r="J2531" s="12"/>
      <c r="K2531" s="10"/>
      <c r="L2531" s="10"/>
      <c r="M2531" s="10"/>
      <c r="N2531" s="10"/>
      <c r="O2531" s="15" t="s">
        <v>536</v>
      </c>
      <c r="P2531" s="15" t="s">
        <v>293</v>
      </c>
      <c r="Q2531" s="10"/>
      <c r="R2531" s="10"/>
      <c r="S2531" s="10"/>
      <c r="T2531" s="10"/>
      <c r="U2531" s="10"/>
      <c r="V2531" s="10"/>
      <c r="W2531" s="10"/>
    </row>
    <row r="2532" ht="12.75" customHeight="1">
      <c r="A2532" s="9" t="s">
        <v>269</v>
      </c>
      <c r="B2532" s="7" t="s">
        <v>228</v>
      </c>
      <c r="C2532" s="7" t="s">
        <v>228</v>
      </c>
      <c r="D2532" s="7"/>
      <c r="E2532" s="8">
        <v>45.0</v>
      </c>
      <c r="F2532" s="7"/>
      <c r="G2532" s="14"/>
      <c r="H2532" s="12"/>
      <c r="I2532" s="7" t="s">
        <v>739</v>
      </c>
      <c r="J2532" s="12"/>
      <c r="K2532" s="10"/>
      <c r="L2532" s="10"/>
      <c r="M2532" s="10"/>
      <c r="N2532" s="10"/>
      <c r="O2532" s="15" t="s">
        <v>786</v>
      </c>
      <c r="P2532" s="15" t="s">
        <v>787</v>
      </c>
      <c r="Q2532" s="10"/>
      <c r="R2532" s="10"/>
      <c r="S2532" s="10"/>
      <c r="T2532" s="10"/>
      <c r="U2532" s="10"/>
      <c r="V2532" s="10"/>
      <c r="W2532" s="10"/>
    </row>
    <row r="2533" ht="12.75" customHeight="1">
      <c r="A2533" s="9" t="s">
        <v>358</v>
      </c>
      <c r="B2533" s="7" t="s">
        <v>228</v>
      </c>
      <c r="C2533" s="7" t="s">
        <v>228</v>
      </c>
      <c r="D2533" s="7"/>
      <c r="E2533" s="8">
        <v>46.0</v>
      </c>
      <c r="F2533" s="7"/>
      <c r="G2533" s="14"/>
      <c r="H2533" s="12"/>
      <c r="I2533" s="7" t="s">
        <v>739</v>
      </c>
      <c r="J2533" s="12"/>
      <c r="K2533" s="10"/>
      <c r="L2533" s="10"/>
      <c r="M2533" s="10"/>
      <c r="N2533" s="10"/>
      <c r="O2533" s="15" t="s">
        <v>788</v>
      </c>
      <c r="P2533" s="15" t="s">
        <v>789</v>
      </c>
      <c r="Q2533" s="10"/>
      <c r="R2533" s="10"/>
      <c r="S2533" s="10"/>
      <c r="T2533" s="10"/>
      <c r="U2533" s="10"/>
      <c r="V2533" s="10"/>
      <c r="W2533" s="10"/>
    </row>
    <row r="2534" ht="12.75" customHeight="1">
      <c r="A2534" s="9" t="s">
        <v>355</v>
      </c>
      <c r="B2534" s="7" t="s">
        <v>228</v>
      </c>
      <c r="C2534" s="7" t="s">
        <v>228</v>
      </c>
      <c r="D2534" s="7"/>
      <c r="E2534" s="8">
        <v>51.0</v>
      </c>
      <c r="F2534" s="7"/>
      <c r="G2534" s="14"/>
      <c r="H2534" s="12"/>
      <c r="I2534" s="7" t="s">
        <v>739</v>
      </c>
      <c r="J2534" s="12"/>
      <c r="K2534" s="10"/>
      <c r="L2534" s="10"/>
      <c r="M2534" s="10"/>
      <c r="N2534" s="10"/>
      <c r="O2534" s="15" t="s">
        <v>373</v>
      </c>
      <c r="P2534" s="15" t="s">
        <v>378</v>
      </c>
      <c r="Q2534" s="10"/>
      <c r="R2534" s="10"/>
      <c r="S2534" s="10"/>
      <c r="T2534" s="10"/>
      <c r="U2534" s="10"/>
      <c r="V2534" s="10"/>
      <c r="W2534" s="10"/>
    </row>
    <row r="2535" ht="12.75" customHeight="1">
      <c r="A2535" s="9" t="s">
        <v>271</v>
      </c>
      <c r="B2535" s="7" t="s">
        <v>228</v>
      </c>
      <c r="C2535" s="7" t="s">
        <v>228</v>
      </c>
      <c r="D2535" s="7"/>
      <c r="E2535" s="8">
        <v>55.0</v>
      </c>
      <c r="F2535" s="7"/>
      <c r="G2535" s="14"/>
      <c r="H2535" s="12"/>
      <c r="I2535" s="7" t="s">
        <v>739</v>
      </c>
      <c r="J2535" s="12"/>
      <c r="K2535" s="10"/>
      <c r="L2535" s="10"/>
      <c r="M2535" s="10"/>
      <c r="N2535" s="10"/>
      <c r="O2535" s="15" t="s">
        <v>790</v>
      </c>
      <c r="P2535" s="15" t="s">
        <v>231</v>
      </c>
      <c r="Q2535" s="10"/>
      <c r="R2535" s="10"/>
      <c r="S2535" s="10"/>
      <c r="T2535" s="10"/>
      <c r="U2535" s="10"/>
      <c r="V2535" s="10"/>
      <c r="W2535" s="10"/>
    </row>
    <row r="2536" ht="12.75" customHeight="1">
      <c r="A2536" s="9" t="s">
        <v>655</v>
      </c>
      <c r="B2536" s="7" t="s">
        <v>228</v>
      </c>
      <c r="C2536" s="7" t="s">
        <v>228</v>
      </c>
      <c r="D2536" s="7">
        <v>76.0</v>
      </c>
      <c r="E2536" s="8">
        <v>48.0</v>
      </c>
      <c r="F2536" s="7">
        <v>4.0</v>
      </c>
      <c r="G2536" s="14"/>
      <c r="H2536" s="12"/>
      <c r="I2536" s="7" t="s">
        <v>791</v>
      </c>
      <c r="J2536" s="12"/>
      <c r="K2536" s="10"/>
      <c r="L2536" s="10"/>
      <c r="M2536" s="10"/>
      <c r="N2536" s="10"/>
      <c r="O2536" s="15" t="s">
        <v>792</v>
      </c>
      <c r="P2536" s="15" t="s">
        <v>357</v>
      </c>
      <c r="Q2536" s="10"/>
      <c r="R2536" s="10"/>
      <c r="S2536" s="10"/>
      <c r="T2536" s="10"/>
      <c r="U2536" s="10"/>
      <c r="V2536" s="10"/>
      <c r="W2536" s="10"/>
    </row>
    <row r="2537" ht="12.75" customHeight="1">
      <c r="A2537" s="9" t="s">
        <v>517</v>
      </c>
      <c r="B2537" s="7" t="s">
        <v>228</v>
      </c>
      <c r="C2537" s="7" t="s">
        <v>228</v>
      </c>
      <c r="D2537" s="7">
        <v>77.0</v>
      </c>
      <c r="E2537" s="8">
        <v>485.0</v>
      </c>
      <c r="F2537" s="7">
        <v>41.0</v>
      </c>
      <c r="G2537" s="14"/>
      <c r="H2537" s="12"/>
      <c r="I2537" s="7" t="s">
        <v>791</v>
      </c>
      <c r="J2537" s="12"/>
      <c r="K2537" s="10"/>
      <c r="L2537" s="10"/>
      <c r="M2537" s="10"/>
      <c r="N2537" s="10"/>
      <c r="O2537" s="15" t="s">
        <v>596</v>
      </c>
      <c r="P2537" s="15" t="s">
        <v>231</v>
      </c>
      <c r="Q2537" s="10"/>
      <c r="R2537" s="10"/>
      <c r="S2537" s="10"/>
      <c r="T2537" s="10"/>
      <c r="U2537" s="10"/>
      <c r="V2537" s="10"/>
      <c r="W2537" s="10"/>
    </row>
    <row r="2538" ht="12.75" customHeight="1">
      <c r="A2538" s="9" t="s">
        <v>269</v>
      </c>
      <c r="B2538" s="7" t="s">
        <v>228</v>
      </c>
      <c r="C2538" s="7" t="s">
        <v>228</v>
      </c>
      <c r="D2538" s="7"/>
      <c r="E2538" s="8">
        <v>51.0</v>
      </c>
      <c r="F2538" s="7"/>
      <c r="G2538" s="14"/>
      <c r="H2538" s="12"/>
      <c r="I2538" s="7" t="s">
        <v>791</v>
      </c>
      <c r="J2538" s="12"/>
      <c r="K2538" s="10"/>
      <c r="L2538" s="10"/>
      <c r="M2538" s="10"/>
      <c r="N2538" s="10"/>
      <c r="O2538" s="15" t="s">
        <v>694</v>
      </c>
      <c r="P2538" s="15" t="s">
        <v>718</v>
      </c>
      <c r="Q2538" s="10"/>
      <c r="R2538" s="10"/>
      <c r="S2538" s="10"/>
      <c r="T2538" s="10"/>
      <c r="U2538" s="10"/>
      <c r="V2538" s="10"/>
      <c r="W2538" s="10"/>
    </row>
    <row r="2539" ht="12.75" customHeight="1">
      <c r="A2539" s="9" t="s">
        <v>283</v>
      </c>
      <c r="B2539" s="7" t="s">
        <v>228</v>
      </c>
      <c r="C2539" s="7" t="s">
        <v>228</v>
      </c>
      <c r="D2539" s="7">
        <v>7.0</v>
      </c>
      <c r="E2539" s="8">
        <v>38.0</v>
      </c>
      <c r="F2539" s="7">
        <v>36.0</v>
      </c>
      <c r="G2539" s="14"/>
      <c r="H2539" s="12"/>
      <c r="I2539" s="7" t="s">
        <v>793</v>
      </c>
      <c r="J2539" s="12"/>
      <c r="K2539" s="10"/>
      <c r="L2539" s="10"/>
      <c r="M2539" s="10"/>
      <c r="N2539" s="10"/>
      <c r="O2539" s="15" t="s">
        <v>247</v>
      </c>
      <c r="P2539" s="15" t="s">
        <v>604</v>
      </c>
      <c r="Q2539" s="10"/>
      <c r="R2539" s="10"/>
      <c r="S2539" s="10"/>
      <c r="T2539" s="10"/>
      <c r="U2539" s="10"/>
      <c r="V2539" s="10"/>
      <c r="W2539" s="10"/>
    </row>
    <row r="2540" ht="12.75" customHeight="1">
      <c r="A2540" s="9" t="s">
        <v>331</v>
      </c>
      <c r="B2540" s="7" t="s">
        <v>228</v>
      </c>
      <c r="C2540" s="7" t="s">
        <v>228</v>
      </c>
      <c r="D2540" s="7">
        <v>7.0</v>
      </c>
      <c r="E2540" s="8">
        <v>43.0</v>
      </c>
      <c r="F2540" s="7">
        <v>38.0</v>
      </c>
      <c r="G2540" s="14"/>
      <c r="H2540" s="12"/>
      <c r="I2540" s="7" t="s">
        <v>793</v>
      </c>
      <c r="J2540" s="12"/>
      <c r="K2540" s="10"/>
      <c r="L2540" s="10"/>
      <c r="M2540" s="10"/>
      <c r="N2540" s="10"/>
      <c r="O2540" s="15" t="s">
        <v>536</v>
      </c>
      <c r="P2540" s="15" t="s">
        <v>794</v>
      </c>
      <c r="Q2540" s="10"/>
      <c r="R2540" s="10"/>
      <c r="S2540" s="10"/>
      <c r="T2540" s="10"/>
      <c r="U2540" s="10"/>
      <c r="V2540" s="10"/>
      <c r="W2540" s="10"/>
    </row>
    <row r="2541" ht="12.75" customHeight="1">
      <c r="A2541" s="9" t="s">
        <v>308</v>
      </c>
      <c r="B2541" s="7" t="s">
        <v>228</v>
      </c>
      <c r="C2541" s="7" t="s">
        <v>228</v>
      </c>
      <c r="D2541" s="7">
        <v>71.0</v>
      </c>
      <c r="E2541" s="8">
        <v>34.0</v>
      </c>
      <c r="F2541" s="7">
        <v>36.0</v>
      </c>
      <c r="G2541" s="14"/>
      <c r="H2541" s="12"/>
      <c r="I2541" s="7" t="s">
        <v>793</v>
      </c>
      <c r="J2541" s="12"/>
      <c r="K2541" s="10"/>
      <c r="L2541" s="10"/>
      <c r="M2541" s="10"/>
      <c r="N2541" s="10"/>
      <c r="O2541" s="15" t="s">
        <v>230</v>
      </c>
      <c r="P2541" s="15" t="s">
        <v>795</v>
      </c>
      <c r="Q2541" s="10"/>
      <c r="R2541" s="10"/>
      <c r="S2541" s="10"/>
      <c r="T2541" s="10"/>
      <c r="U2541" s="10"/>
      <c r="V2541" s="10"/>
      <c r="W2541" s="10"/>
    </row>
    <row r="2542" ht="12.75" customHeight="1">
      <c r="A2542" s="9" t="s">
        <v>335</v>
      </c>
      <c r="B2542" s="7" t="s">
        <v>228</v>
      </c>
      <c r="C2542" s="7" t="s">
        <v>228</v>
      </c>
      <c r="D2542" s="7">
        <v>71.0</v>
      </c>
      <c r="E2542" s="8">
        <v>38.0</v>
      </c>
      <c r="F2542" s="7">
        <v>35.0</v>
      </c>
      <c r="G2542" s="14"/>
      <c r="H2542" s="12"/>
      <c r="I2542" s="7" t="s">
        <v>793</v>
      </c>
      <c r="J2542" s="12"/>
      <c r="K2542" s="10"/>
      <c r="L2542" s="10"/>
      <c r="M2542" s="10"/>
      <c r="N2542" s="10"/>
      <c r="O2542" s="15" t="s">
        <v>796</v>
      </c>
      <c r="P2542" s="15" t="s">
        <v>357</v>
      </c>
      <c r="Q2542" s="10"/>
      <c r="R2542" s="10"/>
      <c r="S2542" s="10"/>
      <c r="T2542" s="10"/>
      <c r="U2542" s="10"/>
      <c r="V2542" s="10"/>
      <c r="W2542" s="10"/>
    </row>
    <row r="2543" ht="12.75" customHeight="1">
      <c r="A2543" s="9" t="s">
        <v>303</v>
      </c>
      <c r="B2543" s="7" t="s">
        <v>228</v>
      </c>
      <c r="C2543" s="7" t="s">
        <v>228</v>
      </c>
      <c r="D2543" s="7">
        <v>73.0</v>
      </c>
      <c r="E2543" s="8">
        <v>32.0</v>
      </c>
      <c r="F2543" s="7">
        <v>34.0</v>
      </c>
      <c r="G2543" s="14"/>
      <c r="H2543" s="12"/>
      <c r="I2543" s="7" t="s">
        <v>793</v>
      </c>
      <c r="J2543" s="12"/>
      <c r="K2543" s="10"/>
      <c r="L2543" s="10"/>
      <c r="M2543" s="10"/>
      <c r="N2543" s="10"/>
      <c r="O2543" s="15" t="s">
        <v>797</v>
      </c>
      <c r="P2543" s="15" t="s">
        <v>798</v>
      </c>
      <c r="Q2543" s="10"/>
      <c r="R2543" s="10"/>
      <c r="S2543" s="10"/>
      <c r="T2543" s="10"/>
      <c r="U2543" s="10"/>
      <c r="V2543" s="10"/>
      <c r="W2543" s="10"/>
    </row>
    <row r="2544" ht="12.75" customHeight="1">
      <c r="A2544" s="9" t="s">
        <v>438</v>
      </c>
      <c r="B2544" s="7" t="s">
        <v>228</v>
      </c>
      <c r="C2544" s="7" t="s">
        <v>228</v>
      </c>
      <c r="D2544" s="7">
        <v>73.0</v>
      </c>
      <c r="E2544" s="8">
        <v>36.0</v>
      </c>
      <c r="F2544" s="7">
        <v>36.0</v>
      </c>
      <c r="G2544" s="14"/>
      <c r="H2544" s="12"/>
      <c r="I2544" s="7" t="s">
        <v>793</v>
      </c>
      <c r="J2544" s="12"/>
      <c r="K2544" s="10"/>
      <c r="L2544" s="10"/>
      <c r="M2544" s="10"/>
      <c r="N2544" s="10"/>
      <c r="O2544" s="15" t="s">
        <v>665</v>
      </c>
      <c r="P2544" s="15" t="s">
        <v>799</v>
      </c>
      <c r="Q2544" s="10"/>
      <c r="R2544" s="10"/>
      <c r="S2544" s="10"/>
      <c r="T2544" s="10"/>
      <c r="U2544" s="10"/>
      <c r="V2544" s="10"/>
      <c r="W2544" s="10"/>
    </row>
    <row r="2545" ht="12.75" customHeight="1">
      <c r="A2545" s="9" t="s">
        <v>571</v>
      </c>
      <c r="B2545" s="7" t="s">
        <v>228</v>
      </c>
      <c r="C2545" s="7" t="s">
        <v>228</v>
      </c>
      <c r="D2545" s="7">
        <v>73.0</v>
      </c>
      <c r="E2545" s="8">
        <v>375.0</v>
      </c>
      <c r="F2545" s="7">
        <v>36.0</v>
      </c>
      <c r="G2545" s="14"/>
      <c r="H2545" s="12"/>
      <c r="I2545" s="7" t="s">
        <v>793</v>
      </c>
      <c r="J2545" s="12"/>
      <c r="K2545" s="10"/>
      <c r="L2545" s="10"/>
      <c r="M2545" s="10"/>
      <c r="N2545" s="10"/>
      <c r="O2545" s="15" t="s">
        <v>279</v>
      </c>
      <c r="P2545" s="15" t="s">
        <v>439</v>
      </c>
      <c r="Q2545" s="10"/>
      <c r="R2545" s="10"/>
      <c r="S2545" s="10"/>
      <c r="T2545" s="10"/>
      <c r="U2545" s="10"/>
      <c r="V2545" s="10"/>
      <c r="W2545" s="10"/>
    </row>
    <row r="2546" ht="12.75" customHeight="1">
      <c r="A2546" s="9" t="s">
        <v>283</v>
      </c>
      <c r="B2546" s="7" t="s">
        <v>228</v>
      </c>
      <c r="C2546" s="7" t="s">
        <v>228</v>
      </c>
      <c r="D2546" s="7">
        <v>73.0</v>
      </c>
      <c r="E2546" s="8">
        <v>43.0</v>
      </c>
      <c r="F2546" s="7">
        <v>36.0</v>
      </c>
      <c r="G2546" s="14"/>
      <c r="H2546" s="12"/>
      <c r="I2546" s="7" t="s">
        <v>793</v>
      </c>
      <c r="J2546" s="12"/>
      <c r="K2546" s="10"/>
      <c r="L2546" s="10"/>
      <c r="M2546" s="10"/>
      <c r="N2546" s="10"/>
      <c r="O2546" s="15" t="s">
        <v>247</v>
      </c>
      <c r="P2546" s="15" t="s">
        <v>604</v>
      </c>
      <c r="Q2546" s="10"/>
      <c r="R2546" s="10"/>
      <c r="S2546" s="10"/>
      <c r="T2546" s="10"/>
      <c r="U2546" s="10"/>
      <c r="V2546" s="10"/>
      <c r="W2546" s="10"/>
    </row>
    <row r="2547" ht="12.75" customHeight="1">
      <c r="A2547" s="9" t="s">
        <v>303</v>
      </c>
      <c r="B2547" s="7" t="s">
        <v>228</v>
      </c>
      <c r="C2547" s="7" t="s">
        <v>228</v>
      </c>
      <c r="D2547" s="7">
        <v>74.0</v>
      </c>
      <c r="E2547" s="8">
        <v>42.0</v>
      </c>
      <c r="F2547" s="7">
        <v>36.0</v>
      </c>
      <c r="G2547" s="14"/>
      <c r="H2547" s="12"/>
      <c r="I2547" s="7" t="s">
        <v>793</v>
      </c>
      <c r="J2547" s="12"/>
      <c r="K2547" s="10"/>
      <c r="L2547" s="10"/>
      <c r="M2547" s="10"/>
      <c r="N2547" s="10"/>
      <c r="O2547" s="15" t="s">
        <v>474</v>
      </c>
      <c r="P2547" s="15" t="s">
        <v>800</v>
      </c>
      <c r="Q2547" s="10"/>
      <c r="R2547" s="10"/>
      <c r="S2547" s="10"/>
      <c r="T2547" s="10"/>
      <c r="U2547" s="10"/>
      <c r="V2547" s="10"/>
      <c r="W2547" s="10"/>
    </row>
    <row r="2548" ht="12.75" customHeight="1">
      <c r="A2548" s="9" t="s">
        <v>235</v>
      </c>
      <c r="B2548" s="7" t="s">
        <v>228</v>
      </c>
      <c r="C2548" s="7" t="s">
        <v>228</v>
      </c>
      <c r="D2548" s="7">
        <v>74.0</v>
      </c>
      <c r="E2548" s="8">
        <v>425.0</v>
      </c>
      <c r="F2548" s="7">
        <v>36.0</v>
      </c>
      <c r="G2548" s="14"/>
      <c r="H2548" s="12"/>
      <c r="I2548" s="7" t="s">
        <v>793</v>
      </c>
      <c r="J2548" s="12"/>
      <c r="K2548" s="10"/>
      <c r="L2548" s="10"/>
      <c r="M2548" s="10"/>
      <c r="N2548" s="10"/>
      <c r="O2548" s="15" t="s">
        <v>536</v>
      </c>
      <c r="P2548" s="15" t="s">
        <v>282</v>
      </c>
      <c r="Q2548" s="10"/>
      <c r="R2548" s="10"/>
      <c r="S2548" s="10"/>
      <c r="T2548" s="10"/>
      <c r="U2548" s="10"/>
      <c r="V2548" s="10"/>
      <c r="W2548" s="10"/>
    </row>
    <row r="2549" ht="12.75" customHeight="1">
      <c r="A2549" s="9" t="s">
        <v>364</v>
      </c>
      <c r="B2549" s="7" t="s">
        <v>228</v>
      </c>
      <c r="C2549" s="7" t="s">
        <v>228</v>
      </c>
      <c r="D2549" s="7">
        <v>74.0</v>
      </c>
      <c r="E2549" s="8">
        <v>43.0</v>
      </c>
      <c r="F2549" s="7">
        <v>36.0</v>
      </c>
      <c r="G2549" s="14"/>
      <c r="H2549" s="12"/>
      <c r="I2549" s="7" t="s">
        <v>793</v>
      </c>
      <c r="J2549" s="12"/>
      <c r="K2549" s="10"/>
      <c r="L2549" s="10"/>
      <c r="M2549" s="10"/>
      <c r="N2549" s="10"/>
      <c r="O2549" s="15" t="s">
        <v>230</v>
      </c>
      <c r="P2549" s="15" t="s">
        <v>801</v>
      </c>
      <c r="Q2549" s="10"/>
      <c r="R2549" s="10"/>
      <c r="S2549" s="10"/>
      <c r="T2549" s="10"/>
      <c r="U2549" s="10"/>
      <c r="V2549" s="10"/>
      <c r="W2549" s="10"/>
    </row>
    <row r="2550" ht="12.75" customHeight="1">
      <c r="A2550" s="9" t="s">
        <v>296</v>
      </c>
      <c r="B2550" s="7" t="s">
        <v>228</v>
      </c>
      <c r="C2550" s="7" t="s">
        <v>228</v>
      </c>
      <c r="D2550" s="7">
        <v>74.0</v>
      </c>
      <c r="E2550" s="8">
        <v>46.0</v>
      </c>
      <c r="F2550" s="7">
        <v>38.0</v>
      </c>
      <c r="G2550" s="14"/>
      <c r="H2550" s="12"/>
      <c r="I2550" s="7" t="s">
        <v>793</v>
      </c>
      <c r="J2550" s="12"/>
      <c r="K2550" s="10"/>
      <c r="L2550" s="10"/>
      <c r="M2550" s="10"/>
      <c r="N2550" s="10"/>
      <c r="O2550" s="15" t="s">
        <v>230</v>
      </c>
      <c r="P2550" s="15" t="s">
        <v>504</v>
      </c>
      <c r="Q2550" s="10"/>
      <c r="R2550" s="10"/>
      <c r="S2550" s="10"/>
      <c r="T2550" s="10"/>
      <c r="U2550" s="10"/>
      <c r="V2550" s="10"/>
      <c r="W2550" s="10"/>
    </row>
    <row r="2551" ht="12.75" customHeight="1">
      <c r="A2551" s="9" t="s">
        <v>335</v>
      </c>
      <c r="B2551" s="7" t="s">
        <v>228</v>
      </c>
      <c r="C2551" s="7" t="s">
        <v>228</v>
      </c>
      <c r="D2551" s="7">
        <v>75.0</v>
      </c>
      <c r="E2551" s="8">
        <v>4.0</v>
      </c>
      <c r="F2551" s="7">
        <v>36.0</v>
      </c>
      <c r="G2551" s="14"/>
      <c r="H2551" s="12"/>
      <c r="I2551" s="7" t="s">
        <v>793</v>
      </c>
      <c r="J2551" s="12"/>
      <c r="K2551" s="10"/>
      <c r="L2551" s="10"/>
      <c r="M2551" s="10"/>
      <c r="N2551" s="10"/>
      <c r="O2551" s="15" t="s">
        <v>230</v>
      </c>
      <c r="P2551" s="15" t="s">
        <v>357</v>
      </c>
      <c r="Q2551" s="10"/>
      <c r="R2551" s="10"/>
      <c r="S2551" s="10"/>
      <c r="T2551" s="10"/>
      <c r="U2551" s="10"/>
      <c r="V2551" s="10"/>
      <c r="W2551" s="10"/>
    </row>
    <row r="2552" ht="12.75" customHeight="1">
      <c r="A2552" s="9" t="s">
        <v>520</v>
      </c>
      <c r="B2552" s="7" t="s">
        <v>228</v>
      </c>
      <c r="C2552" s="7" t="s">
        <v>228</v>
      </c>
      <c r="D2552" s="7">
        <v>75.0</v>
      </c>
      <c r="E2552" s="8">
        <v>45.0</v>
      </c>
      <c r="F2552" s="7">
        <v>37.0</v>
      </c>
      <c r="G2552" s="14"/>
      <c r="H2552" s="12"/>
      <c r="I2552" s="7" t="s">
        <v>793</v>
      </c>
      <c r="J2552" s="12"/>
      <c r="K2552" s="10"/>
      <c r="L2552" s="10"/>
      <c r="M2552" s="10"/>
      <c r="N2552" s="10"/>
      <c r="O2552" s="15" t="s">
        <v>802</v>
      </c>
      <c r="P2552" s="15" t="s">
        <v>347</v>
      </c>
      <c r="Q2552" s="10"/>
      <c r="R2552" s="10"/>
      <c r="S2552" s="10"/>
      <c r="T2552" s="10"/>
      <c r="U2552" s="10"/>
      <c r="V2552" s="10"/>
      <c r="W2552" s="10"/>
    </row>
    <row r="2553" ht="12.75" customHeight="1">
      <c r="A2553" s="9" t="s">
        <v>326</v>
      </c>
      <c r="B2553" s="7" t="s">
        <v>228</v>
      </c>
      <c r="C2553" s="7" t="s">
        <v>228</v>
      </c>
      <c r="D2553" s="7">
        <v>75.0</v>
      </c>
      <c r="E2553" s="8">
        <v>48.0</v>
      </c>
      <c r="F2553" s="7">
        <v>38.0</v>
      </c>
      <c r="G2553" s="14"/>
      <c r="H2553" s="12"/>
      <c r="I2553" s="7" t="s">
        <v>793</v>
      </c>
      <c r="J2553" s="12"/>
      <c r="K2553" s="10"/>
      <c r="L2553" s="10"/>
      <c r="M2553" s="10"/>
      <c r="N2553" s="10"/>
      <c r="O2553" s="15" t="s">
        <v>803</v>
      </c>
      <c r="P2553" s="15" t="s">
        <v>402</v>
      </c>
      <c r="Q2553" s="10"/>
      <c r="R2553" s="10"/>
      <c r="S2553" s="10"/>
      <c r="T2553" s="10"/>
      <c r="U2553" s="10"/>
      <c r="V2553" s="10"/>
      <c r="W2553" s="10"/>
    </row>
    <row r="2554" ht="12.75" customHeight="1">
      <c r="A2554" s="9" t="s">
        <v>326</v>
      </c>
      <c r="B2554" s="7" t="s">
        <v>228</v>
      </c>
      <c r="C2554" s="7" t="s">
        <v>228</v>
      </c>
      <c r="D2554" s="7">
        <v>77.0</v>
      </c>
      <c r="E2554" s="8">
        <v>47.0</v>
      </c>
      <c r="F2554" s="7">
        <v>4.0</v>
      </c>
      <c r="G2554" s="14"/>
      <c r="H2554" s="12"/>
      <c r="I2554" s="7" t="s">
        <v>793</v>
      </c>
      <c r="J2554" s="12"/>
      <c r="K2554" s="10"/>
      <c r="L2554" s="10"/>
      <c r="M2554" s="10"/>
      <c r="N2554" s="10"/>
      <c r="O2554" s="15" t="s">
        <v>533</v>
      </c>
      <c r="P2554" s="15" t="s">
        <v>609</v>
      </c>
      <c r="Q2554" s="10"/>
      <c r="R2554" s="10"/>
      <c r="S2554" s="10"/>
      <c r="T2554" s="10"/>
      <c r="U2554" s="10"/>
      <c r="V2554" s="10"/>
      <c r="W2554" s="10"/>
    </row>
    <row r="2555" ht="12.75" customHeight="1">
      <c r="A2555" s="9" t="s">
        <v>331</v>
      </c>
      <c r="B2555" s="7" t="s">
        <v>228</v>
      </c>
      <c r="C2555" s="7" t="s">
        <v>228</v>
      </c>
      <c r="D2555" s="7">
        <v>78.0</v>
      </c>
      <c r="E2555" s="8">
        <v>51.0</v>
      </c>
      <c r="F2555" s="7">
        <v>4.0</v>
      </c>
      <c r="G2555" s="14"/>
      <c r="H2555" s="12"/>
      <c r="I2555" s="7" t="s">
        <v>793</v>
      </c>
      <c r="J2555" s="12"/>
      <c r="K2555" s="10"/>
      <c r="L2555" s="10"/>
      <c r="M2555" s="10"/>
      <c r="N2555" s="10"/>
      <c r="O2555" s="15" t="s">
        <v>474</v>
      </c>
      <c r="P2555" s="15" t="s">
        <v>804</v>
      </c>
      <c r="Q2555" s="10"/>
      <c r="R2555" s="10"/>
      <c r="S2555" s="10"/>
      <c r="T2555" s="10"/>
      <c r="U2555" s="10"/>
      <c r="V2555" s="10"/>
      <c r="W2555" s="10"/>
    </row>
    <row r="2556" ht="12.75" customHeight="1">
      <c r="A2556" s="9" t="s">
        <v>241</v>
      </c>
      <c r="B2556" s="7" t="s">
        <v>228</v>
      </c>
      <c r="C2556" s="7" t="s">
        <v>228</v>
      </c>
      <c r="D2556" s="7">
        <v>79.0</v>
      </c>
      <c r="E2556" s="8">
        <v>59.0</v>
      </c>
      <c r="F2556" s="7">
        <v>43.0</v>
      </c>
      <c r="G2556" s="14"/>
      <c r="H2556" s="12"/>
      <c r="I2556" s="7" t="s">
        <v>793</v>
      </c>
      <c r="J2556" s="12"/>
      <c r="K2556" s="10"/>
      <c r="L2556" s="10"/>
      <c r="M2556" s="10"/>
      <c r="N2556" s="10"/>
      <c r="O2556" s="15" t="s">
        <v>405</v>
      </c>
      <c r="P2556" s="15" t="s">
        <v>805</v>
      </c>
      <c r="Q2556" s="10"/>
      <c r="R2556" s="10"/>
      <c r="S2556" s="10"/>
      <c r="T2556" s="10"/>
      <c r="U2556" s="10"/>
      <c r="V2556" s="10"/>
      <c r="W2556" s="10"/>
    </row>
    <row r="2557" ht="12.75" customHeight="1">
      <c r="A2557" s="9" t="s">
        <v>283</v>
      </c>
      <c r="B2557" s="7" t="s">
        <v>228</v>
      </c>
      <c r="C2557" s="7" t="s">
        <v>228</v>
      </c>
      <c r="D2557" s="7">
        <v>8.0</v>
      </c>
      <c r="E2557" s="8">
        <v>55.0</v>
      </c>
      <c r="F2557" s="7">
        <v>41.0</v>
      </c>
      <c r="G2557" s="14"/>
      <c r="H2557" s="12"/>
      <c r="I2557" s="7" t="s">
        <v>793</v>
      </c>
      <c r="J2557" s="12"/>
      <c r="K2557" s="10"/>
      <c r="L2557" s="10"/>
      <c r="M2557" s="10"/>
      <c r="N2557" s="10"/>
      <c r="O2557" s="15" t="s">
        <v>247</v>
      </c>
      <c r="P2557" s="15" t="s">
        <v>604</v>
      </c>
      <c r="Q2557" s="10"/>
      <c r="R2557" s="10"/>
      <c r="S2557" s="10"/>
      <c r="T2557" s="10"/>
      <c r="U2557" s="10"/>
      <c r="V2557" s="10"/>
      <c r="W2557" s="10"/>
    </row>
    <row r="2558" ht="12.75" customHeight="1">
      <c r="A2558" s="9" t="s">
        <v>442</v>
      </c>
      <c r="B2558" s="7" t="s">
        <v>228</v>
      </c>
      <c r="C2558" s="7" t="s">
        <v>228</v>
      </c>
      <c r="D2558" s="7">
        <v>81.0</v>
      </c>
      <c r="E2558" s="8">
        <v>48.0</v>
      </c>
      <c r="F2558" s="7">
        <v>39.0</v>
      </c>
      <c r="G2558" s="14"/>
      <c r="H2558" s="12"/>
      <c r="I2558" s="7" t="s">
        <v>793</v>
      </c>
      <c r="J2558" s="12"/>
      <c r="K2558" s="10"/>
      <c r="L2558" s="10"/>
      <c r="M2558" s="10"/>
      <c r="N2558" s="10"/>
      <c r="O2558" s="15" t="s">
        <v>288</v>
      </c>
      <c r="P2558" s="15" t="s">
        <v>806</v>
      </c>
      <c r="Q2558" s="10"/>
      <c r="R2558" s="10"/>
      <c r="S2558" s="10"/>
      <c r="T2558" s="10"/>
      <c r="U2558" s="10"/>
      <c r="V2558" s="10"/>
      <c r="W2558" s="10"/>
    </row>
    <row r="2559" ht="12.75" customHeight="1">
      <c r="A2559" s="9" t="s">
        <v>335</v>
      </c>
      <c r="B2559" s="7" t="s">
        <v>228</v>
      </c>
      <c r="C2559" s="7" t="s">
        <v>228</v>
      </c>
      <c r="D2559" s="7">
        <v>82.0</v>
      </c>
      <c r="E2559" s="8">
        <v>6.0</v>
      </c>
      <c r="F2559" s="7">
        <v>42.0</v>
      </c>
      <c r="G2559" s="14"/>
      <c r="H2559" s="12"/>
      <c r="I2559" s="7" t="s">
        <v>793</v>
      </c>
      <c r="J2559" s="12"/>
      <c r="K2559" s="10"/>
      <c r="L2559" s="10"/>
      <c r="M2559" s="10"/>
      <c r="N2559" s="10"/>
      <c r="O2559" s="15" t="s">
        <v>427</v>
      </c>
      <c r="P2559" s="15" t="s">
        <v>344</v>
      </c>
      <c r="Q2559" s="10"/>
      <c r="R2559" s="10"/>
      <c r="S2559" s="10"/>
      <c r="T2559" s="10"/>
      <c r="U2559" s="10"/>
      <c r="V2559" s="10"/>
      <c r="W2559" s="10"/>
    </row>
    <row r="2560" ht="12.75" customHeight="1">
      <c r="A2560" s="9" t="s">
        <v>308</v>
      </c>
      <c r="B2560" s="7" t="s">
        <v>228</v>
      </c>
      <c r="C2560" s="7" t="s">
        <v>228</v>
      </c>
      <c r="D2560" s="7">
        <v>82.0</v>
      </c>
      <c r="E2560" s="8">
        <v>65.0</v>
      </c>
      <c r="F2560" s="7">
        <v>42.0</v>
      </c>
      <c r="G2560" s="14"/>
      <c r="H2560" s="12"/>
      <c r="I2560" s="7" t="s">
        <v>793</v>
      </c>
      <c r="J2560" s="12"/>
      <c r="K2560" s="10"/>
      <c r="L2560" s="10"/>
      <c r="M2560" s="10"/>
      <c r="N2560" s="10"/>
      <c r="O2560" s="15" t="s">
        <v>349</v>
      </c>
      <c r="P2560" s="15" t="s">
        <v>378</v>
      </c>
      <c r="Q2560" s="10"/>
      <c r="R2560" s="10"/>
      <c r="S2560" s="10"/>
      <c r="T2560" s="10"/>
      <c r="U2560" s="10"/>
      <c r="V2560" s="10"/>
      <c r="W2560" s="10"/>
    </row>
    <row r="2561" ht="12.75" customHeight="1">
      <c r="A2561" s="9"/>
      <c r="B2561" s="7"/>
      <c r="C2561" s="7"/>
      <c r="D2561" s="7"/>
      <c r="E2561" s="8"/>
      <c r="F2561" s="7"/>
      <c r="G2561" s="14"/>
      <c r="H2561" s="10"/>
      <c r="I2561" s="7"/>
      <c r="J2561" s="7"/>
      <c r="K2561" s="7"/>
      <c r="L2561" s="7"/>
      <c r="M2561" s="7"/>
      <c r="N2561" s="7"/>
      <c r="O2561" s="10"/>
      <c r="P2561" s="10"/>
      <c r="Q2561" s="7"/>
      <c r="R2561" s="7"/>
      <c r="S2561" s="7"/>
      <c r="T2561" s="7"/>
      <c r="U2561" s="7"/>
      <c r="V2561" s="7"/>
      <c r="W2561" s="10"/>
    </row>
    <row r="2562" ht="12.75" customHeight="1">
      <c r="A2562" s="7"/>
      <c r="B2562" s="7"/>
      <c r="C2562" s="7"/>
      <c r="D2562" s="7"/>
      <c r="E2562" s="8"/>
      <c r="F2562" s="7"/>
      <c r="G2562" s="9"/>
      <c r="H2562" s="7"/>
      <c r="I2562" s="7"/>
      <c r="J2562" s="7"/>
      <c r="K2562" s="7"/>
      <c r="L2562" s="7"/>
      <c r="M2562" s="7"/>
      <c r="N2562" s="7"/>
      <c r="O2562" s="7"/>
      <c r="P2562" s="7"/>
      <c r="Q2562" s="7"/>
      <c r="R2562" s="7"/>
      <c r="S2562" s="7"/>
      <c r="T2562" s="7"/>
      <c r="U2562" s="7"/>
      <c r="V2562" s="7"/>
      <c r="W2562" s="10"/>
    </row>
    <row r="2563" ht="12.75" customHeight="1">
      <c r="A2563" s="7"/>
      <c r="B2563" s="7"/>
      <c r="C2563" s="7"/>
      <c r="D2563" s="7"/>
      <c r="E2563" s="8"/>
      <c r="F2563" s="7"/>
      <c r="G2563" s="9"/>
      <c r="H2563" s="7"/>
      <c r="I2563" s="7"/>
      <c r="J2563" s="7"/>
      <c r="K2563" s="7"/>
      <c r="L2563" s="7"/>
      <c r="M2563" s="7"/>
      <c r="N2563" s="7"/>
      <c r="O2563" s="7"/>
      <c r="P2563" s="7"/>
      <c r="Q2563" s="7"/>
      <c r="R2563" s="7"/>
      <c r="S2563" s="7"/>
      <c r="T2563" s="7"/>
      <c r="U2563" s="7"/>
      <c r="V2563" s="7"/>
      <c r="W2563" s="10"/>
    </row>
    <row r="2564" ht="12.75" customHeight="1">
      <c r="A2564" s="7"/>
      <c r="B2564" s="7"/>
      <c r="C2564" s="7"/>
      <c r="D2564" s="7"/>
      <c r="E2564" s="8"/>
      <c r="F2564" s="7"/>
      <c r="G2564" s="9"/>
      <c r="H2564" s="7"/>
      <c r="I2564" s="7"/>
      <c r="J2564" s="7"/>
      <c r="K2564" s="7"/>
      <c r="L2564" s="7"/>
      <c r="M2564" s="7"/>
      <c r="N2564" s="7"/>
      <c r="O2564" s="7"/>
      <c r="P2564" s="7"/>
      <c r="Q2564" s="7"/>
      <c r="R2564" s="7"/>
      <c r="S2564" s="7"/>
      <c r="T2564" s="7"/>
      <c r="U2564" s="7"/>
      <c r="V2564" s="7"/>
      <c r="W2564" s="10"/>
    </row>
    <row r="2565" ht="12.75" customHeight="1">
      <c r="A2565" s="7"/>
      <c r="B2565" s="7"/>
      <c r="C2565" s="7"/>
      <c r="D2565" s="7"/>
      <c r="E2565" s="8"/>
      <c r="F2565" s="7"/>
      <c r="G2565" s="9"/>
      <c r="H2565" s="7"/>
      <c r="I2565" s="7"/>
      <c r="J2565" s="7"/>
      <c r="K2565" s="7"/>
      <c r="L2565" s="7"/>
      <c r="M2565" s="7"/>
      <c r="N2565" s="7"/>
      <c r="O2565" s="7"/>
      <c r="P2565" s="7"/>
      <c r="Q2565" s="7"/>
      <c r="R2565" s="7"/>
      <c r="S2565" s="7"/>
      <c r="T2565" s="7"/>
      <c r="U2565" s="7"/>
      <c r="V2565" s="7"/>
      <c r="W2565" s="10"/>
    </row>
    <row r="2566" ht="12.75" customHeight="1">
      <c r="A2566" s="7"/>
      <c r="B2566" s="7"/>
      <c r="C2566" s="7"/>
      <c r="D2566" s="7"/>
      <c r="E2566" s="8"/>
      <c r="F2566" s="7"/>
      <c r="G2566" s="9"/>
      <c r="H2566" s="7"/>
      <c r="I2566" s="7"/>
      <c r="J2566" s="7"/>
      <c r="K2566" s="7"/>
      <c r="L2566" s="7"/>
      <c r="M2566" s="7"/>
      <c r="N2566" s="7"/>
      <c r="O2566" s="7"/>
      <c r="P2566" s="7"/>
      <c r="Q2566" s="7"/>
      <c r="R2566" s="7"/>
      <c r="S2566" s="7"/>
      <c r="T2566" s="7"/>
      <c r="U2566" s="7"/>
      <c r="V2566" s="7"/>
      <c r="W2566" s="10"/>
    </row>
    <row r="2567" ht="12.75" customHeight="1">
      <c r="A2567" s="7"/>
      <c r="B2567" s="7"/>
      <c r="C2567" s="7"/>
      <c r="D2567" s="7"/>
      <c r="E2567" s="8"/>
      <c r="F2567" s="7"/>
      <c r="G2567" s="9"/>
      <c r="H2567" s="7"/>
      <c r="I2567" s="7"/>
      <c r="J2567" s="7"/>
      <c r="K2567" s="7"/>
      <c r="L2567" s="7"/>
      <c r="M2567" s="7"/>
      <c r="N2567" s="7"/>
      <c r="O2567" s="7"/>
      <c r="P2567" s="7"/>
      <c r="Q2567" s="7"/>
      <c r="R2567" s="7"/>
      <c r="S2567" s="7"/>
      <c r="T2567" s="7"/>
      <c r="U2567" s="7"/>
      <c r="V2567" s="7"/>
      <c r="W2567" s="10"/>
    </row>
    <row r="2568" ht="12.75" customHeight="1">
      <c r="A2568" s="7"/>
      <c r="B2568" s="7"/>
      <c r="C2568" s="7"/>
      <c r="D2568" s="7"/>
      <c r="E2568" s="8"/>
      <c r="F2568" s="7"/>
      <c r="G2568" s="9"/>
      <c r="H2568" s="7"/>
      <c r="I2568" s="7"/>
      <c r="J2568" s="7"/>
      <c r="K2568" s="7"/>
      <c r="L2568" s="7"/>
      <c r="M2568" s="7"/>
      <c r="N2568" s="7"/>
      <c r="O2568" s="7"/>
      <c r="P2568" s="7"/>
      <c r="Q2568" s="7"/>
      <c r="R2568" s="7"/>
      <c r="S2568" s="7"/>
      <c r="T2568" s="7"/>
      <c r="U2568" s="7"/>
      <c r="V2568" s="7"/>
      <c r="W2568" s="10"/>
    </row>
    <row r="2569" ht="12.75" customHeight="1">
      <c r="A2569" s="7"/>
      <c r="B2569" s="7"/>
      <c r="C2569" s="7"/>
      <c r="D2569" s="7"/>
      <c r="E2569" s="8"/>
      <c r="F2569" s="7"/>
      <c r="G2569" s="9"/>
      <c r="H2569" s="7"/>
      <c r="I2569" s="7"/>
      <c r="J2569" s="7"/>
      <c r="K2569" s="7"/>
      <c r="L2569" s="7"/>
      <c r="M2569" s="7"/>
      <c r="N2569" s="7"/>
      <c r="O2569" s="7"/>
      <c r="P2569" s="7"/>
      <c r="Q2569" s="7"/>
      <c r="R2569" s="7"/>
      <c r="S2569" s="7"/>
      <c r="T2569" s="7"/>
      <c r="U2569" s="7"/>
      <c r="V2569" s="7"/>
      <c r="W2569" s="10"/>
    </row>
    <row r="2570" ht="12.75" customHeight="1">
      <c r="A2570" s="7"/>
      <c r="B2570" s="7"/>
      <c r="C2570" s="7"/>
      <c r="D2570" s="7"/>
      <c r="E2570" s="8"/>
      <c r="F2570" s="7"/>
      <c r="G2570" s="9"/>
      <c r="H2570" s="7"/>
      <c r="I2570" s="7"/>
      <c r="J2570" s="7"/>
      <c r="K2570" s="7"/>
      <c r="L2570" s="7"/>
      <c r="M2570" s="7"/>
      <c r="N2570" s="7"/>
      <c r="O2570" s="7"/>
      <c r="P2570" s="7"/>
      <c r="Q2570" s="7"/>
      <c r="R2570" s="7"/>
      <c r="S2570" s="7"/>
      <c r="T2570" s="7"/>
      <c r="U2570" s="7"/>
      <c r="V2570" s="7"/>
      <c r="W2570" s="10"/>
    </row>
    <row r="2571" ht="12.75" customHeight="1">
      <c r="A2571" s="7"/>
      <c r="B2571" s="7"/>
      <c r="C2571" s="7"/>
      <c r="D2571" s="7"/>
      <c r="E2571" s="8"/>
      <c r="F2571" s="7"/>
      <c r="G2571" s="9"/>
      <c r="H2571" s="7"/>
      <c r="I2571" s="7"/>
      <c r="J2571" s="7"/>
      <c r="K2571" s="7"/>
      <c r="L2571" s="7"/>
      <c r="M2571" s="7"/>
      <c r="N2571" s="7"/>
      <c r="O2571" s="7"/>
      <c r="P2571" s="7"/>
      <c r="Q2571" s="7"/>
      <c r="R2571" s="7"/>
      <c r="S2571" s="7"/>
      <c r="T2571" s="7"/>
      <c r="U2571" s="7"/>
      <c r="V2571" s="7"/>
      <c r="W2571" s="10"/>
    </row>
    <row r="2572" ht="12.75" customHeight="1">
      <c r="A2572" s="7"/>
      <c r="B2572" s="7"/>
      <c r="C2572" s="7"/>
      <c r="D2572" s="7"/>
      <c r="E2572" s="8"/>
      <c r="F2572" s="7"/>
      <c r="G2572" s="9"/>
      <c r="H2572" s="7"/>
      <c r="I2572" s="7"/>
      <c r="J2572" s="7"/>
      <c r="K2572" s="7"/>
      <c r="L2572" s="7"/>
      <c r="M2572" s="7"/>
      <c r="N2572" s="7"/>
      <c r="O2572" s="7"/>
      <c r="P2572" s="7"/>
      <c r="Q2572" s="7"/>
      <c r="R2572" s="7"/>
      <c r="S2572" s="7"/>
      <c r="T2572" s="7"/>
      <c r="U2572" s="7"/>
      <c r="V2572" s="7"/>
      <c r="W2572" s="10"/>
    </row>
    <row r="2573" ht="12.75" customHeight="1">
      <c r="A2573" s="7"/>
      <c r="B2573" s="7"/>
      <c r="C2573" s="7"/>
      <c r="D2573" s="7"/>
      <c r="E2573" s="8"/>
      <c r="F2573" s="7"/>
      <c r="G2573" s="9"/>
      <c r="H2573" s="7"/>
      <c r="I2573" s="7"/>
      <c r="J2573" s="7"/>
      <c r="K2573" s="7"/>
      <c r="L2573" s="7"/>
      <c r="M2573" s="7"/>
      <c r="N2573" s="7"/>
      <c r="O2573" s="7"/>
      <c r="P2573" s="7"/>
      <c r="Q2573" s="7"/>
      <c r="R2573" s="7"/>
      <c r="S2573" s="7"/>
      <c r="T2573" s="7"/>
      <c r="U2573" s="7"/>
      <c r="V2573" s="7"/>
      <c r="W2573" s="10"/>
    </row>
    <row r="2574" ht="12.75" customHeight="1">
      <c r="A2574" s="7"/>
      <c r="B2574" s="7"/>
      <c r="C2574" s="7"/>
      <c r="D2574" s="7"/>
      <c r="E2574" s="8"/>
      <c r="F2574" s="7"/>
      <c r="G2574" s="9"/>
      <c r="H2574" s="7"/>
      <c r="I2574" s="7"/>
      <c r="J2574" s="7"/>
      <c r="K2574" s="7"/>
      <c r="L2574" s="7"/>
      <c r="M2574" s="7"/>
      <c r="N2574" s="7"/>
      <c r="O2574" s="7"/>
      <c r="P2574" s="7"/>
      <c r="Q2574" s="7"/>
      <c r="R2574" s="7"/>
      <c r="S2574" s="7"/>
      <c r="T2574" s="7"/>
      <c r="U2574" s="7"/>
      <c r="V2574" s="7"/>
      <c r="W2574" s="10"/>
    </row>
    <row r="2575" ht="12.75" customHeight="1">
      <c r="A2575" s="7"/>
      <c r="B2575" s="7"/>
      <c r="C2575" s="7"/>
      <c r="D2575" s="7"/>
      <c r="E2575" s="8"/>
      <c r="F2575" s="7"/>
      <c r="G2575" s="9"/>
      <c r="H2575" s="7"/>
      <c r="I2575" s="7"/>
      <c r="J2575" s="7"/>
      <c r="K2575" s="7"/>
      <c r="L2575" s="7"/>
      <c r="M2575" s="7"/>
      <c r="N2575" s="7"/>
      <c r="O2575" s="7"/>
      <c r="P2575" s="7"/>
      <c r="Q2575" s="7"/>
      <c r="R2575" s="7"/>
      <c r="S2575" s="7"/>
      <c r="T2575" s="7"/>
      <c r="U2575" s="7"/>
      <c r="V2575" s="7"/>
      <c r="W2575" s="10"/>
    </row>
    <row r="2576" ht="12.75" customHeight="1">
      <c r="A2576" s="7"/>
      <c r="B2576" s="7"/>
      <c r="C2576" s="7"/>
      <c r="D2576" s="7"/>
      <c r="E2576" s="8"/>
      <c r="F2576" s="7"/>
      <c r="G2576" s="9"/>
      <c r="H2576" s="7"/>
      <c r="I2576" s="7"/>
      <c r="J2576" s="7"/>
      <c r="K2576" s="7"/>
      <c r="L2576" s="7"/>
      <c r="M2576" s="7"/>
      <c r="N2576" s="7"/>
      <c r="O2576" s="7"/>
      <c r="P2576" s="7"/>
      <c r="Q2576" s="7"/>
      <c r="R2576" s="7"/>
      <c r="S2576" s="7"/>
      <c r="T2576" s="7"/>
      <c r="U2576" s="7"/>
      <c r="V2576" s="7"/>
      <c r="W2576" s="10"/>
    </row>
    <row r="2577" ht="12.75" customHeight="1">
      <c r="A2577" s="7"/>
      <c r="B2577" s="7"/>
      <c r="C2577" s="7"/>
      <c r="D2577" s="7"/>
      <c r="E2577" s="8"/>
      <c r="F2577" s="7"/>
      <c r="G2577" s="9"/>
      <c r="H2577" s="7"/>
      <c r="I2577" s="7"/>
      <c r="J2577" s="7"/>
      <c r="K2577" s="7"/>
      <c r="L2577" s="7"/>
      <c r="M2577" s="7"/>
      <c r="N2577" s="7"/>
      <c r="O2577" s="7"/>
      <c r="P2577" s="7"/>
      <c r="Q2577" s="7"/>
      <c r="R2577" s="7"/>
      <c r="S2577" s="7"/>
      <c r="T2577" s="7"/>
      <c r="U2577" s="7"/>
      <c r="V2577" s="7"/>
      <c r="W2577" s="10"/>
    </row>
    <row r="2578" ht="12.75" customHeight="1">
      <c r="A2578" s="7"/>
      <c r="B2578" s="7"/>
      <c r="C2578" s="7"/>
      <c r="D2578" s="7"/>
      <c r="E2578" s="8"/>
      <c r="F2578" s="7"/>
      <c r="G2578" s="9"/>
      <c r="H2578" s="7"/>
      <c r="I2578" s="7"/>
      <c r="J2578" s="7"/>
      <c r="K2578" s="7"/>
      <c r="L2578" s="7"/>
      <c r="M2578" s="7"/>
      <c r="N2578" s="7"/>
      <c r="O2578" s="7"/>
      <c r="P2578" s="7"/>
      <c r="Q2578" s="7"/>
      <c r="R2578" s="7"/>
      <c r="S2578" s="7"/>
      <c r="T2578" s="7"/>
      <c r="U2578" s="7"/>
      <c r="V2578" s="7"/>
      <c r="W2578" s="10"/>
    </row>
    <row r="2579" ht="12.75" customHeight="1">
      <c r="A2579" s="7"/>
      <c r="B2579" s="7"/>
      <c r="C2579" s="7"/>
      <c r="D2579" s="7"/>
      <c r="E2579" s="8"/>
      <c r="F2579" s="7"/>
      <c r="G2579" s="9"/>
      <c r="H2579" s="7"/>
      <c r="I2579" s="7"/>
      <c r="J2579" s="7"/>
      <c r="K2579" s="7"/>
      <c r="L2579" s="7"/>
      <c r="M2579" s="7"/>
      <c r="N2579" s="7"/>
      <c r="O2579" s="7"/>
      <c r="P2579" s="7"/>
      <c r="Q2579" s="7"/>
      <c r="R2579" s="7"/>
      <c r="S2579" s="7"/>
      <c r="T2579" s="7"/>
      <c r="U2579" s="7"/>
      <c r="V2579" s="7"/>
      <c r="W2579" s="10"/>
    </row>
    <row r="2580" ht="12.75" customHeight="1">
      <c r="A2580" s="7"/>
      <c r="B2580" s="7"/>
      <c r="C2580" s="7"/>
      <c r="D2580" s="7"/>
      <c r="E2580" s="8"/>
      <c r="F2580" s="7"/>
      <c r="G2580" s="9"/>
      <c r="H2580" s="7"/>
      <c r="I2580" s="7"/>
      <c r="J2580" s="7"/>
      <c r="K2580" s="7"/>
      <c r="L2580" s="7"/>
      <c r="M2580" s="7"/>
      <c r="N2580" s="7"/>
      <c r="O2580" s="7"/>
      <c r="P2580" s="7"/>
      <c r="Q2580" s="7"/>
      <c r="R2580" s="7"/>
      <c r="S2580" s="7"/>
      <c r="T2580" s="7"/>
      <c r="U2580" s="7"/>
      <c r="V2580" s="7"/>
      <c r="W2580" s="10"/>
    </row>
    <row r="2581" ht="12.75" customHeight="1">
      <c r="A2581" s="7"/>
      <c r="B2581" s="7"/>
      <c r="C2581" s="7"/>
      <c r="D2581" s="7"/>
      <c r="E2581" s="8"/>
      <c r="F2581" s="7"/>
      <c r="G2581" s="9"/>
      <c r="H2581" s="7"/>
      <c r="I2581" s="7"/>
      <c r="J2581" s="7"/>
      <c r="K2581" s="7"/>
      <c r="L2581" s="7"/>
      <c r="M2581" s="7"/>
      <c r="N2581" s="7"/>
      <c r="O2581" s="7"/>
      <c r="P2581" s="7"/>
      <c r="Q2581" s="7"/>
      <c r="R2581" s="7"/>
      <c r="S2581" s="7"/>
      <c r="T2581" s="7"/>
      <c r="U2581" s="7"/>
      <c r="V2581" s="7"/>
      <c r="W2581" s="10"/>
    </row>
    <row r="2582" ht="12.75" customHeight="1">
      <c r="A2582" s="7"/>
      <c r="B2582" s="7"/>
      <c r="C2582" s="7"/>
      <c r="D2582" s="7"/>
      <c r="E2582" s="8"/>
      <c r="F2582" s="7"/>
      <c r="G2582" s="9"/>
      <c r="H2582" s="7"/>
      <c r="I2582" s="7"/>
      <c r="J2582" s="7"/>
      <c r="K2582" s="7"/>
      <c r="L2582" s="7"/>
      <c r="M2582" s="7"/>
      <c r="N2582" s="7"/>
      <c r="O2582" s="7"/>
      <c r="P2582" s="7"/>
      <c r="Q2582" s="7"/>
      <c r="R2582" s="7"/>
      <c r="S2582" s="7"/>
      <c r="T2582" s="7"/>
      <c r="U2582" s="7"/>
      <c r="V2582" s="7"/>
      <c r="W2582" s="10"/>
    </row>
    <row r="2583" ht="12.75" customHeight="1">
      <c r="A2583" s="7"/>
      <c r="B2583" s="7"/>
      <c r="C2583" s="7"/>
      <c r="D2583" s="7"/>
      <c r="E2583" s="8"/>
      <c r="F2583" s="7"/>
      <c r="G2583" s="9"/>
      <c r="H2583" s="7"/>
      <c r="I2583" s="7"/>
      <c r="J2583" s="7"/>
      <c r="K2583" s="7"/>
      <c r="L2583" s="7"/>
      <c r="M2583" s="7"/>
      <c r="N2583" s="7"/>
      <c r="O2583" s="7"/>
      <c r="P2583" s="7"/>
      <c r="Q2583" s="7"/>
      <c r="R2583" s="7"/>
      <c r="S2583" s="7"/>
      <c r="T2583" s="7"/>
      <c r="U2583" s="7"/>
      <c r="V2583" s="7"/>
      <c r="W2583" s="10"/>
    </row>
    <row r="2584" ht="12.75" customHeight="1">
      <c r="A2584" s="7"/>
      <c r="B2584" s="7"/>
      <c r="C2584" s="7"/>
      <c r="D2584" s="7"/>
      <c r="E2584" s="8"/>
      <c r="F2584" s="7"/>
      <c r="G2584" s="9"/>
      <c r="H2584" s="7"/>
      <c r="I2584" s="7"/>
      <c r="J2584" s="7"/>
      <c r="K2584" s="7"/>
      <c r="L2584" s="7"/>
      <c r="M2584" s="7"/>
      <c r="N2584" s="7"/>
      <c r="O2584" s="7"/>
      <c r="P2584" s="7"/>
      <c r="Q2584" s="7"/>
      <c r="R2584" s="7"/>
      <c r="S2584" s="7"/>
      <c r="T2584" s="7"/>
      <c r="U2584" s="7"/>
      <c r="V2584" s="7"/>
      <c r="W2584" s="10"/>
    </row>
    <row r="2585" ht="12.75" customHeight="1">
      <c r="A2585" s="7"/>
      <c r="B2585" s="7"/>
      <c r="C2585" s="7"/>
      <c r="D2585" s="7"/>
      <c r="E2585" s="8"/>
      <c r="F2585" s="7"/>
      <c r="G2585" s="9"/>
      <c r="H2585" s="7"/>
      <c r="I2585" s="7"/>
      <c r="J2585" s="7"/>
      <c r="K2585" s="7"/>
      <c r="L2585" s="7"/>
      <c r="M2585" s="7"/>
      <c r="N2585" s="7"/>
      <c r="O2585" s="7"/>
      <c r="P2585" s="7"/>
      <c r="Q2585" s="7"/>
      <c r="R2585" s="7"/>
      <c r="S2585" s="7"/>
      <c r="T2585" s="7"/>
      <c r="U2585" s="7"/>
      <c r="V2585" s="7"/>
      <c r="W2585" s="10"/>
    </row>
    <row r="2586" ht="12.75" customHeight="1">
      <c r="A2586" s="7"/>
      <c r="B2586" s="7"/>
      <c r="C2586" s="7"/>
      <c r="D2586" s="7"/>
      <c r="E2586" s="8"/>
      <c r="F2586" s="7"/>
      <c r="G2586" s="9"/>
      <c r="H2586" s="7"/>
      <c r="I2586" s="7"/>
      <c r="J2586" s="7"/>
      <c r="K2586" s="7"/>
      <c r="L2586" s="7"/>
      <c r="M2586" s="7"/>
      <c r="N2586" s="7"/>
      <c r="O2586" s="7"/>
      <c r="P2586" s="7"/>
      <c r="Q2586" s="7"/>
      <c r="R2586" s="7"/>
      <c r="S2586" s="7"/>
      <c r="T2586" s="7"/>
      <c r="U2586" s="7"/>
      <c r="V2586" s="7"/>
      <c r="W2586" s="10"/>
    </row>
    <row r="2587" ht="12.75" customHeight="1">
      <c r="A2587" s="7"/>
      <c r="B2587" s="7"/>
      <c r="C2587" s="7"/>
      <c r="D2587" s="7"/>
      <c r="E2587" s="8"/>
      <c r="F2587" s="7"/>
      <c r="G2587" s="9"/>
      <c r="H2587" s="7"/>
      <c r="I2587" s="7"/>
      <c r="J2587" s="7"/>
      <c r="K2587" s="7"/>
      <c r="L2587" s="7"/>
      <c r="M2587" s="7"/>
      <c r="N2587" s="7"/>
      <c r="O2587" s="7"/>
      <c r="P2587" s="7"/>
      <c r="Q2587" s="7"/>
      <c r="R2587" s="7"/>
      <c r="S2587" s="7"/>
      <c r="T2587" s="7"/>
      <c r="U2587" s="7"/>
      <c r="V2587" s="7"/>
      <c r="W2587" s="10"/>
    </row>
    <row r="2588" ht="12.75" customHeight="1">
      <c r="A2588" s="7"/>
      <c r="B2588" s="7"/>
      <c r="C2588" s="7"/>
      <c r="D2588" s="7"/>
      <c r="E2588" s="8"/>
      <c r="F2588" s="7"/>
      <c r="G2588" s="9"/>
      <c r="H2588" s="7"/>
      <c r="I2588" s="7"/>
      <c r="J2588" s="7"/>
      <c r="K2588" s="7"/>
      <c r="L2588" s="7"/>
      <c r="M2588" s="7"/>
      <c r="N2588" s="7"/>
      <c r="O2588" s="7"/>
      <c r="P2588" s="7"/>
      <c r="Q2588" s="7"/>
      <c r="R2588" s="7"/>
      <c r="S2588" s="7"/>
      <c r="T2588" s="7"/>
      <c r="U2588" s="7"/>
      <c r="V2588" s="7"/>
      <c r="W2588" s="10"/>
    </row>
    <row r="2589" ht="12.75" customHeight="1">
      <c r="A2589" s="7"/>
      <c r="B2589" s="7"/>
      <c r="C2589" s="7"/>
      <c r="D2589" s="7"/>
      <c r="E2589" s="8"/>
      <c r="F2589" s="7"/>
      <c r="G2589" s="9"/>
      <c r="H2589" s="7"/>
      <c r="I2589" s="7"/>
      <c r="J2589" s="7"/>
      <c r="K2589" s="7"/>
      <c r="L2589" s="7"/>
      <c r="M2589" s="7"/>
      <c r="N2589" s="7"/>
      <c r="O2589" s="7"/>
      <c r="P2589" s="7"/>
      <c r="Q2589" s="7"/>
      <c r="R2589" s="7"/>
      <c r="S2589" s="7"/>
      <c r="T2589" s="7"/>
      <c r="U2589" s="7"/>
      <c r="V2589" s="7"/>
      <c r="W2589" s="10"/>
    </row>
    <row r="2590" ht="12.75" customHeight="1">
      <c r="A2590" s="7"/>
      <c r="B2590" s="7"/>
      <c r="C2590" s="7"/>
      <c r="D2590" s="7"/>
      <c r="E2590" s="8"/>
      <c r="F2590" s="7"/>
      <c r="G2590" s="9"/>
      <c r="H2590" s="7"/>
      <c r="I2590" s="7"/>
      <c r="J2590" s="7"/>
      <c r="K2590" s="7"/>
      <c r="L2590" s="7"/>
      <c r="M2590" s="7"/>
      <c r="N2590" s="7"/>
      <c r="O2590" s="7"/>
      <c r="P2590" s="7"/>
      <c r="Q2590" s="7"/>
      <c r="R2590" s="7"/>
      <c r="S2590" s="7"/>
      <c r="T2590" s="7"/>
      <c r="U2590" s="7"/>
      <c r="V2590" s="7"/>
      <c r="W2590" s="10"/>
    </row>
    <row r="2591" ht="12.75" customHeight="1">
      <c r="A2591" s="7"/>
      <c r="B2591" s="7"/>
      <c r="C2591" s="7"/>
      <c r="D2591" s="7"/>
      <c r="E2591" s="8"/>
      <c r="F2591" s="7"/>
      <c r="G2591" s="9"/>
      <c r="H2591" s="7"/>
      <c r="I2591" s="7"/>
      <c r="J2591" s="7"/>
      <c r="K2591" s="7"/>
      <c r="L2591" s="7"/>
      <c r="M2591" s="7"/>
      <c r="N2591" s="7"/>
      <c r="O2591" s="7"/>
      <c r="P2591" s="7"/>
      <c r="Q2591" s="7"/>
      <c r="R2591" s="7"/>
      <c r="S2591" s="7"/>
      <c r="T2591" s="7"/>
      <c r="U2591" s="7"/>
      <c r="V2591" s="7"/>
      <c r="W2591" s="10"/>
    </row>
    <row r="2592" ht="12.75" customHeight="1">
      <c r="A2592" s="7"/>
      <c r="B2592" s="7"/>
      <c r="C2592" s="7"/>
      <c r="D2592" s="7"/>
      <c r="E2592" s="8"/>
      <c r="F2592" s="7"/>
      <c r="G2592" s="9"/>
      <c r="H2592" s="7"/>
      <c r="I2592" s="7"/>
      <c r="J2592" s="7"/>
      <c r="K2592" s="7"/>
      <c r="L2592" s="7"/>
      <c r="M2592" s="7"/>
      <c r="N2592" s="7"/>
      <c r="O2592" s="7"/>
      <c r="P2592" s="7"/>
      <c r="Q2592" s="7"/>
      <c r="R2592" s="7"/>
      <c r="S2592" s="7"/>
      <c r="T2592" s="7"/>
      <c r="U2592" s="7"/>
      <c r="V2592" s="7"/>
      <c r="W2592" s="10"/>
    </row>
    <row r="2593" ht="12.75" customHeight="1">
      <c r="A2593" s="7"/>
      <c r="B2593" s="7"/>
      <c r="C2593" s="7"/>
      <c r="D2593" s="7"/>
      <c r="E2593" s="8"/>
      <c r="F2593" s="7"/>
      <c r="G2593" s="9"/>
      <c r="H2593" s="7"/>
      <c r="I2593" s="7"/>
      <c r="J2593" s="7"/>
      <c r="K2593" s="7"/>
      <c r="L2593" s="7"/>
      <c r="M2593" s="7"/>
      <c r="N2593" s="7"/>
      <c r="O2593" s="7"/>
      <c r="P2593" s="7"/>
      <c r="Q2593" s="7"/>
      <c r="R2593" s="7"/>
      <c r="S2593" s="7"/>
      <c r="T2593" s="7"/>
      <c r="U2593" s="7"/>
      <c r="V2593" s="7"/>
      <c r="W2593" s="10"/>
    </row>
    <row r="2594" ht="12.75" customHeight="1">
      <c r="A2594" s="7"/>
      <c r="B2594" s="7"/>
      <c r="C2594" s="7"/>
      <c r="D2594" s="7"/>
      <c r="E2594" s="8"/>
      <c r="F2594" s="7"/>
      <c r="G2594" s="9"/>
      <c r="H2594" s="7"/>
      <c r="I2594" s="7"/>
      <c r="J2594" s="7"/>
      <c r="K2594" s="7"/>
      <c r="L2594" s="7"/>
      <c r="M2594" s="7"/>
      <c r="N2594" s="7"/>
      <c r="O2594" s="7"/>
      <c r="P2594" s="7"/>
      <c r="Q2594" s="7"/>
      <c r="R2594" s="7"/>
      <c r="S2594" s="7"/>
      <c r="T2594" s="7"/>
      <c r="U2594" s="7"/>
      <c r="V2594" s="7"/>
      <c r="W2594" s="10"/>
    </row>
    <row r="2595" ht="12.75" customHeight="1">
      <c r="A2595" s="7"/>
      <c r="B2595" s="7"/>
      <c r="C2595" s="7"/>
      <c r="D2595" s="7"/>
      <c r="E2595" s="8"/>
      <c r="F2595" s="7"/>
      <c r="G2595" s="9"/>
      <c r="H2595" s="7"/>
      <c r="I2595" s="7"/>
      <c r="J2595" s="7"/>
      <c r="K2595" s="7"/>
      <c r="L2595" s="7"/>
      <c r="M2595" s="7"/>
      <c r="N2595" s="7"/>
      <c r="O2595" s="7"/>
      <c r="P2595" s="7"/>
      <c r="Q2595" s="7"/>
      <c r="R2595" s="7"/>
      <c r="S2595" s="7"/>
      <c r="T2595" s="7"/>
      <c r="U2595" s="7"/>
      <c r="V2595" s="7"/>
      <c r="W2595" s="10"/>
    </row>
    <row r="2596" ht="12.75" customHeight="1">
      <c r="A2596" s="7"/>
      <c r="B2596" s="7"/>
      <c r="C2596" s="7"/>
      <c r="D2596" s="7"/>
      <c r="E2596" s="8"/>
      <c r="F2596" s="7"/>
      <c r="G2596" s="9"/>
      <c r="H2596" s="7"/>
      <c r="I2596" s="7"/>
      <c r="J2596" s="7"/>
      <c r="K2596" s="7"/>
      <c r="L2596" s="7"/>
      <c r="M2596" s="7"/>
      <c r="N2596" s="7"/>
      <c r="O2596" s="7"/>
      <c r="P2596" s="7"/>
      <c r="Q2596" s="7"/>
      <c r="R2596" s="7"/>
      <c r="S2596" s="7"/>
      <c r="T2596" s="7"/>
      <c r="U2596" s="7"/>
      <c r="V2596" s="7"/>
      <c r="W2596" s="10"/>
    </row>
    <row r="2597" ht="12.75" customHeight="1">
      <c r="A2597" s="7"/>
      <c r="B2597" s="7"/>
      <c r="C2597" s="7"/>
      <c r="D2597" s="7"/>
      <c r="E2597" s="8"/>
      <c r="F2597" s="7"/>
      <c r="G2597" s="9"/>
      <c r="H2597" s="7"/>
      <c r="I2597" s="7"/>
      <c r="J2597" s="7"/>
      <c r="K2597" s="7"/>
      <c r="L2597" s="7"/>
      <c r="M2597" s="7"/>
      <c r="N2597" s="7"/>
      <c r="O2597" s="7"/>
      <c r="P2597" s="7"/>
      <c r="Q2597" s="7"/>
      <c r="R2597" s="7"/>
      <c r="S2597" s="7"/>
      <c r="T2597" s="7"/>
      <c r="U2597" s="7"/>
      <c r="V2597" s="7"/>
      <c r="W2597" s="10"/>
    </row>
    <row r="2598" ht="12.75" customHeight="1">
      <c r="A2598" s="7"/>
      <c r="B2598" s="7"/>
      <c r="C2598" s="7"/>
      <c r="D2598" s="7"/>
      <c r="E2598" s="8"/>
      <c r="F2598" s="7"/>
      <c r="G2598" s="9"/>
      <c r="H2598" s="7"/>
      <c r="I2598" s="7"/>
      <c r="J2598" s="7"/>
      <c r="K2598" s="7"/>
      <c r="L2598" s="7"/>
      <c r="M2598" s="7"/>
      <c r="N2598" s="7"/>
      <c r="O2598" s="7"/>
      <c r="P2598" s="7"/>
      <c r="Q2598" s="7"/>
      <c r="R2598" s="7"/>
      <c r="S2598" s="7"/>
      <c r="T2598" s="7"/>
      <c r="U2598" s="7"/>
      <c r="V2598" s="7"/>
      <c r="W2598" s="10"/>
    </row>
    <row r="2599" ht="12.75" customHeight="1">
      <c r="A2599" s="7"/>
      <c r="B2599" s="7"/>
      <c r="C2599" s="7"/>
      <c r="D2599" s="7"/>
      <c r="E2599" s="8"/>
      <c r="F2599" s="7"/>
      <c r="G2599" s="9"/>
      <c r="H2599" s="7"/>
      <c r="I2599" s="7"/>
      <c r="J2599" s="7"/>
      <c r="K2599" s="7"/>
      <c r="L2599" s="7"/>
      <c r="M2599" s="7"/>
      <c r="N2599" s="7"/>
      <c r="O2599" s="7"/>
      <c r="P2599" s="7"/>
      <c r="Q2599" s="7"/>
      <c r="R2599" s="7"/>
      <c r="S2599" s="7"/>
      <c r="T2599" s="7"/>
      <c r="U2599" s="7"/>
      <c r="V2599" s="7"/>
      <c r="W2599" s="10"/>
    </row>
    <row r="2600" ht="12.75" customHeight="1">
      <c r="A2600" s="7"/>
      <c r="B2600" s="7"/>
      <c r="C2600" s="7"/>
      <c r="D2600" s="7"/>
      <c r="E2600" s="8"/>
      <c r="F2600" s="7"/>
      <c r="G2600" s="9"/>
      <c r="H2600" s="7"/>
      <c r="I2600" s="7"/>
      <c r="J2600" s="7"/>
      <c r="K2600" s="7"/>
      <c r="L2600" s="7"/>
      <c r="M2600" s="7"/>
      <c r="N2600" s="7"/>
      <c r="O2600" s="7"/>
      <c r="P2600" s="7"/>
      <c r="Q2600" s="7"/>
      <c r="R2600" s="7"/>
      <c r="S2600" s="7"/>
      <c r="T2600" s="7"/>
      <c r="U2600" s="7"/>
      <c r="V2600" s="7"/>
      <c r="W2600" s="10"/>
    </row>
    <row r="2601" ht="12.75" customHeight="1">
      <c r="A2601" s="7"/>
      <c r="B2601" s="7"/>
      <c r="C2601" s="7"/>
      <c r="D2601" s="7"/>
      <c r="E2601" s="8"/>
      <c r="F2601" s="7"/>
      <c r="G2601" s="9"/>
      <c r="H2601" s="7"/>
      <c r="I2601" s="7"/>
      <c r="J2601" s="7"/>
      <c r="K2601" s="7"/>
      <c r="L2601" s="7"/>
      <c r="M2601" s="7"/>
      <c r="N2601" s="7"/>
      <c r="O2601" s="7"/>
      <c r="P2601" s="7"/>
      <c r="Q2601" s="7"/>
      <c r="R2601" s="7"/>
      <c r="S2601" s="7"/>
      <c r="T2601" s="7"/>
      <c r="U2601" s="7"/>
      <c r="V2601" s="7"/>
      <c r="W2601" s="10"/>
    </row>
    <row r="2602" ht="12.75" customHeight="1">
      <c r="A2602" s="7"/>
      <c r="B2602" s="7"/>
      <c r="C2602" s="7"/>
      <c r="D2602" s="7"/>
      <c r="E2602" s="8"/>
      <c r="F2602" s="7"/>
      <c r="G2602" s="9"/>
      <c r="H2602" s="7"/>
      <c r="I2602" s="7"/>
      <c r="J2602" s="7"/>
      <c r="K2602" s="7"/>
      <c r="L2602" s="7"/>
      <c r="M2602" s="7"/>
      <c r="N2602" s="7"/>
      <c r="O2602" s="7"/>
      <c r="P2602" s="7"/>
      <c r="Q2602" s="7"/>
      <c r="R2602" s="7"/>
      <c r="S2602" s="7"/>
      <c r="T2602" s="7"/>
      <c r="U2602" s="7"/>
      <c r="V2602" s="7"/>
      <c r="W2602" s="10"/>
    </row>
    <row r="2603" ht="12.75" customHeight="1">
      <c r="A2603" s="7"/>
      <c r="B2603" s="7"/>
      <c r="C2603" s="7"/>
      <c r="D2603" s="7"/>
      <c r="E2603" s="8"/>
      <c r="F2603" s="7"/>
      <c r="G2603" s="9"/>
      <c r="H2603" s="7"/>
      <c r="I2603" s="7"/>
      <c r="J2603" s="7"/>
      <c r="K2603" s="7"/>
      <c r="L2603" s="7"/>
      <c r="M2603" s="7"/>
      <c r="N2603" s="7"/>
      <c r="O2603" s="7"/>
      <c r="P2603" s="7"/>
      <c r="Q2603" s="7"/>
      <c r="R2603" s="7"/>
      <c r="S2603" s="7"/>
      <c r="T2603" s="7"/>
      <c r="U2603" s="7"/>
      <c r="V2603" s="7"/>
      <c r="W2603" s="10"/>
    </row>
    <row r="2604" ht="12.75" customHeight="1">
      <c r="A2604" s="7"/>
      <c r="B2604" s="7"/>
      <c r="C2604" s="7"/>
      <c r="D2604" s="7"/>
      <c r="E2604" s="8"/>
      <c r="F2604" s="7"/>
      <c r="G2604" s="9"/>
      <c r="H2604" s="7"/>
      <c r="I2604" s="7"/>
      <c r="J2604" s="7"/>
      <c r="K2604" s="7"/>
      <c r="L2604" s="7"/>
      <c r="M2604" s="7"/>
      <c r="N2604" s="7"/>
      <c r="O2604" s="7"/>
      <c r="P2604" s="7"/>
      <c r="Q2604" s="7"/>
      <c r="R2604" s="7"/>
      <c r="S2604" s="7"/>
      <c r="T2604" s="7"/>
      <c r="U2604" s="7"/>
      <c r="V2604" s="7"/>
      <c r="W2604" s="10"/>
    </row>
    <row r="2605" ht="12.75" customHeight="1">
      <c r="A2605" s="7"/>
      <c r="B2605" s="7"/>
      <c r="C2605" s="7"/>
      <c r="D2605" s="7"/>
      <c r="E2605" s="8"/>
      <c r="F2605" s="7"/>
      <c r="G2605" s="9"/>
      <c r="H2605" s="7"/>
      <c r="I2605" s="7"/>
      <c r="J2605" s="7"/>
      <c r="K2605" s="7"/>
      <c r="L2605" s="7"/>
      <c r="M2605" s="7"/>
      <c r="N2605" s="7"/>
      <c r="O2605" s="7"/>
      <c r="P2605" s="7"/>
      <c r="Q2605" s="7"/>
      <c r="R2605" s="7"/>
      <c r="S2605" s="7"/>
      <c r="T2605" s="7"/>
      <c r="U2605" s="7"/>
      <c r="V2605" s="7"/>
      <c r="W2605" s="10"/>
    </row>
    <row r="2606" ht="12.75" customHeight="1">
      <c r="A2606" s="7"/>
      <c r="B2606" s="7"/>
      <c r="C2606" s="7"/>
      <c r="D2606" s="7"/>
      <c r="E2606" s="8"/>
      <c r="F2606" s="7"/>
      <c r="G2606" s="9"/>
      <c r="H2606" s="7"/>
      <c r="I2606" s="7"/>
      <c r="J2606" s="7"/>
      <c r="K2606" s="7"/>
      <c r="L2606" s="7"/>
      <c r="M2606" s="7"/>
      <c r="N2606" s="7"/>
      <c r="O2606" s="7"/>
      <c r="P2606" s="7"/>
      <c r="Q2606" s="7"/>
      <c r="R2606" s="7"/>
      <c r="S2606" s="7"/>
      <c r="T2606" s="7"/>
      <c r="U2606" s="7"/>
      <c r="V2606" s="7"/>
      <c r="W2606" s="10"/>
    </row>
    <row r="2607" ht="12.75" customHeight="1">
      <c r="A2607" s="7"/>
      <c r="B2607" s="7"/>
      <c r="C2607" s="7"/>
      <c r="D2607" s="7"/>
      <c r="E2607" s="8"/>
      <c r="F2607" s="7"/>
      <c r="G2607" s="9"/>
      <c r="H2607" s="7"/>
      <c r="I2607" s="7"/>
      <c r="J2607" s="7"/>
      <c r="K2607" s="7"/>
      <c r="L2607" s="7"/>
      <c r="M2607" s="7"/>
      <c r="N2607" s="7"/>
      <c r="O2607" s="7"/>
      <c r="P2607" s="7"/>
      <c r="Q2607" s="7"/>
      <c r="R2607" s="7"/>
      <c r="S2607" s="7"/>
      <c r="T2607" s="7"/>
      <c r="U2607" s="7"/>
      <c r="V2607" s="7"/>
      <c r="W2607" s="10"/>
    </row>
    <row r="2608" ht="12.75" customHeight="1">
      <c r="A2608" s="7"/>
      <c r="B2608" s="7"/>
      <c r="C2608" s="7"/>
      <c r="D2608" s="7"/>
      <c r="E2608" s="8"/>
      <c r="F2608" s="7"/>
      <c r="G2608" s="9"/>
      <c r="H2608" s="7"/>
      <c r="I2608" s="7"/>
      <c r="J2608" s="7"/>
      <c r="K2608" s="7"/>
      <c r="L2608" s="7"/>
      <c r="M2608" s="7"/>
      <c r="N2608" s="7"/>
      <c r="O2608" s="7"/>
      <c r="P2608" s="7"/>
      <c r="Q2608" s="7"/>
      <c r="R2608" s="7"/>
      <c r="S2608" s="7"/>
      <c r="T2608" s="7"/>
      <c r="U2608" s="7"/>
      <c r="V2608" s="7"/>
      <c r="W2608" s="10"/>
    </row>
    <row r="2609" ht="12.75" customHeight="1">
      <c r="A2609" s="7"/>
      <c r="B2609" s="7"/>
      <c r="C2609" s="7"/>
      <c r="D2609" s="7"/>
      <c r="E2609" s="8"/>
      <c r="F2609" s="7"/>
      <c r="G2609" s="9"/>
      <c r="H2609" s="7"/>
      <c r="I2609" s="7"/>
      <c r="J2609" s="7"/>
      <c r="K2609" s="7"/>
      <c r="L2609" s="7"/>
      <c r="M2609" s="7"/>
      <c r="N2609" s="7"/>
      <c r="O2609" s="7"/>
      <c r="P2609" s="7"/>
      <c r="Q2609" s="7"/>
      <c r="R2609" s="7"/>
      <c r="S2609" s="7"/>
      <c r="T2609" s="7"/>
      <c r="U2609" s="7"/>
      <c r="V2609" s="7"/>
      <c r="W2609" s="10"/>
    </row>
    <row r="2610" ht="12.75" customHeight="1">
      <c r="A2610" s="7"/>
      <c r="B2610" s="7"/>
      <c r="C2610" s="7"/>
      <c r="D2610" s="7"/>
      <c r="E2610" s="8"/>
      <c r="F2610" s="7"/>
      <c r="G2610" s="9"/>
      <c r="H2610" s="7"/>
      <c r="I2610" s="7"/>
      <c r="J2610" s="7"/>
      <c r="K2610" s="7"/>
      <c r="L2610" s="7"/>
      <c r="M2610" s="7"/>
      <c r="N2610" s="7"/>
      <c r="O2610" s="7"/>
      <c r="P2610" s="7"/>
      <c r="Q2610" s="7"/>
      <c r="R2610" s="7"/>
      <c r="S2610" s="7"/>
      <c r="T2610" s="7"/>
      <c r="U2610" s="7"/>
      <c r="V2610" s="7"/>
      <c r="W2610" s="10"/>
    </row>
    <row r="2611" ht="12.75" customHeight="1">
      <c r="A2611" s="7"/>
      <c r="B2611" s="7"/>
      <c r="C2611" s="7"/>
      <c r="D2611" s="7"/>
      <c r="E2611" s="8"/>
      <c r="F2611" s="7"/>
      <c r="G2611" s="9"/>
      <c r="H2611" s="7"/>
      <c r="I2611" s="7"/>
      <c r="J2611" s="7"/>
      <c r="K2611" s="7"/>
      <c r="L2611" s="7"/>
      <c r="M2611" s="7"/>
      <c r="N2611" s="7"/>
      <c r="O2611" s="7"/>
      <c r="P2611" s="7"/>
      <c r="Q2611" s="7"/>
      <c r="R2611" s="7"/>
      <c r="S2611" s="7"/>
      <c r="T2611" s="7"/>
      <c r="U2611" s="7"/>
      <c r="V2611" s="7"/>
      <c r="W2611" s="10"/>
    </row>
    <row r="2612" ht="12.75" customHeight="1">
      <c r="A2612" s="7"/>
      <c r="B2612" s="7"/>
      <c r="C2612" s="7"/>
      <c r="D2612" s="7"/>
      <c r="E2612" s="8"/>
      <c r="F2612" s="7"/>
      <c r="G2612" s="9"/>
      <c r="H2612" s="7"/>
      <c r="I2612" s="7"/>
      <c r="J2612" s="7"/>
      <c r="K2612" s="7"/>
      <c r="L2612" s="7"/>
      <c r="M2612" s="7"/>
      <c r="N2612" s="7"/>
      <c r="O2612" s="7"/>
      <c r="P2612" s="7"/>
      <c r="Q2612" s="7"/>
      <c r="R2612" s="7"/>
      <c r="S2612" s="7"/>
      <c r="T2612" s="7"/>
      <c r="U2612" s="7"/>
      <c r="V2612" s="7"/>
      <c r="W2612" s="10"/>
    </row>
    <row r="2613" ht="12.75" customHeight="1">
      <c r="A2613" s="7"/>
      <c r="B2613" s="7"/>
      <c r="C2613" s="7"/>
      <c r="D2613" s="7"/>
      <c r="E2613" s="8"/>
      <c r="F2613" s="7"/>
      <c r="G2613" s="9"/>
      <c r="H2613" s="7"/>
      <c r="I2613" s="7"/>
      <c r="J2613" s="7"/>
      <c r="K2613" s="7"/>
      <c r="L2613" s="7"/>
      <c r="M2613" s="7"/>
      <c r="N2613" s="7"/>
      <c r="O2613" s="7"/>
      <c r="P2613" s="7"/>
      <c r="Q2613" s="7"/>
      <c r="R2613" s="7"/>
      <c r="S2613" s="7"/>
      <c r="T2613" s="7"/>
      <c r="U2613" s="7"/>
      <c r="V2613" s="7"/>
      <c r="W2613" s="10"/>
    </row>
    <row r="2614" ht="12.75" customHeight="1">
      <c r="A2614" s="7"/>
      <c r="B2614" s="7"/>
      <c r="C2614" s="7"/>
      <c r="D2614" s="7"/>
      <c r="E2614" s="8"/>
      <c r="F2614" s="7"/>
      <c r="G2614" s="9"/>
      <c r="H2614" s="7"/>
      <c r="I2614" s="7"/>
      <c r="J2614" s="7"/>
      <c r="K2614" s="7"/>
      <c r="L2614" s="7"/>
      <c r="M2614" s="7"/>
      <c r="N2614" s="7"/>
      <c r="O2614" s="7"/>
      <c r="P2614" s="7"/>
      <c r="Q2614" s="7"/>
      <c r="R2614" s="7"/>
      <c r="S2614" s="7"/>
      <c r="T2614" s="7"/>
      <c r="U2614" s="7"/>
      <c r="V2614" s="7"/>
      <c r="W2614" s="10"/>
    </row>
    <row r="2615" ht="12.75" customHeight="1">
      <c r="A2615" s="7"/>
      <c r="B2615" s="7"/>
      <c r="C2615" s="7"/>
      <c r="D2615" s="7"/>
      <c r="E2615" s="8"/>
      <c r="F2615" s="7"/>
      <c r="G2615" s="9"/>
      <c r="H2615" s="7"/>
      <c r="I2615" s="7"/>
      <c r="J2615" s="7"/>
      <c r="K2615" s="7"/>
      <c r="L2615" s="7"/>
      <c r="M2615" s="7"/>
      <c r="N2615" s="7"/>
      <c r="O2615" s="7"/>
      <c r="P2615" s="7"/>
      <c r="Q2615" s="7"/>
      <c r="R2615" s="7"/>
      <c r="S2615" s="7"/>
      <c r="T2615" s="7"/>
      <c r="U2615" s="7"/>
      <c r="V2615" s="7"/>
      <c r="W2615" s="10"/>
    </row>
    <row r="2616" ht="12.75" customHeight="1">
      <c r="A2616" s="7"/>
      <c r="B2616" s="7"/>
      <c r="C2616" s="7"/>
      <c r="D2616" s="7"/>
      <c r="E2616" s="8"/>
      <c r="F2616" s="7"/>
      <c r="G2616" s="9"/>
      <c r="H2616" s="7"/>
      <c r="I2616" s="7"/>
      <c r="J2616" s="7"/>
      <c r="K2616" s="7"/>
      <c r="L2616" s="7"/>
      <c r="M2616" s="7"/>
      <c r="N2616" s="7"/>
      <c r="O2616" s="7"/>
      <c r="P2616" s="7"/>
      <c r="Q2616" s="7"/>
      <c r="R2616" s="7"/>
      <c r="S2616" s="7"/>
      <c r="T2616" s="7"/>
      <c r="U2616" s="7"/>
      <c r="V2616" s="7"/>
      <c r="W2616" s="10"/>
    </row>
    <row r="2617" ht="12.75" customHeight="1">
      <c r="A2617" s="7"/>
      <c r="B2617" s="7"/>
      <c r="C2617" s="7"/>
      <c r="D2617" s="7"/>
      <c r="E2617" s="8"/>
      <c r="F2617" s="7"/>
      <c r="G2617" s="9"/>
      <c r="H2617" s="7"/>
      <c r="I2617" s="7"/>
      <c r="J2617" s="7"/>
      <c r="K2617" s="7"/>
      <c r="L2617" s="7"/>
      <c r="M2617" s="7"/>
      <c r="N2617" s="7"/>
      <c r="O2617" s="7"/>
      <c r="P2617" s="7"/>
      <c r="Q2617" s="7"/>
      <c r="R2617" s="7"/>
      <c r="S2617" s="7"/>
      <c r="T2617" s="7"/>
      <c r="U2617" s="7"/>
      <c r="V2617" s="7"/>
      <c r="W2617" s="10"/>
    </row>
    <row r="2618" ht="12.75" customHeight="1">
      <c r="A2618" s="7"/>
      <c r="B2618" s="7"/>
      <c r="C2618" s="7"/>
      <c r="D2618" s="7"/>
      <c r="E2618" s="8"/>
      <c r="F2618" s="7"/>
      <c r="G2618" s="9"/>
      <c r="H2618" s="7"/>
      <c r="I2618" s="7"/>
      <c r="J2618" s="7"/>
      <c r="K2618" s="7"/>
      <c r="L2618" s="7"/>
      <c r="M2618" s="7"/>
      <c r="N2618" s="7"/>
      <c r="O2618" s="7"/>
      <c r="P2618" s="7"/>
      <c r="Q2618" s="7"/>
      <c r="R2618" s="7"/>
      <c r="S2618" s="7"/>
      <c r="T2618" s="7"/>
      <c r="U2618" s="7"/>
      <c r="V2618" s="7"/>
      <c r="W2618" s="10"/>
    </row>
    <row r="2619" ht="12.75" customHeight="1">
      <c r="A2619" s="7"/>
      <c r="B2619" s="7"/>
      <c r="C2619" s="7"/>
      <c r="D2619" s="7"/>
      <c r="E2619" s="8"/>
      <c r="F2619" s="7"/>
      <c r="G2619" s="9"/>
      <c r="H2619" s="7"/>
      <c r="I2619" s="7"/>
      <c r="J2619" s="7"/>
      <c r="K2619" s="7"/>
      <c r="L2619" s="7"/>
      <c r="M2619" s="7"/>
      <c r="N2619" s="7"/>
      <c r="O2619" s="7"/>
      <c r="P2619" s="7"/>
      <c r="Q2619" s="7"/>
      <c r="R2619" s="7"/>
      <c r="S2619" s="7"/>
      <c r="T2619" s="7"/>
      <c r="U2619" s="7"/>
      <c r="V2619" s="7"/>
      <c r="W2619" s="10"/>
    </row>
    <row r="2620" ht="12.75" customHeight="1">
      <c r="A2620" s="7"/>
      <c r="B2620" s="7"/>
      <c r="C2620" s="7"/>
      <c r="D2620" s="7"/>
      <c r="E2620" s="8"/>
      <c r="F2620" s="7"/>
      <c r="G2620" s="9"/>
      <c r="H2620" s="7"/>
      <c r="I2620" s="7"/>
      <c r="J2620" s="7"/>
      <c r="K2620" s="7"/>
      <c r="L2620" s="7"/>
      <c r="M2620" s="7"/>
      <c r="N2620" s="7"/>
      <c r="O2620" s="7"/>
      <c r="P2620" s="7"/>
      <c r="Q2620" s="7"/>
      <c r="R2620" s="7"/>
      <c r="S2620" s="7"/>
      <c r="T2620" s="7"/>
      <c r="U2620" s="7"/>
      <c r="V2620" s="7"/>
      <c r="W2620" s="10"/>
    </row>
    <row r="2621" ht="12.75" customHeight="1">
      <c r="A2621" s="7"/>
      <c r="B2621" s="7"/>
      <c r="C2621" s="7"/>
      <c r="D2621" s="7"/>
      <c r="E2621" s="8"/>
      <c r="F2621" s="7"/>
      <c r="G2621" s="9"/>
      <c r="H2621" s="7"/>
      <c r="I2621" s="7"/>
      <c r="J2621" s="7"/>
      <c r="K2621" s="7"/>
      <c r="L2621" s="7"/>
      <c r="M2621" s="7"/>
      <c r="N2621" s="7"/>
      <c r="O2621" s="7"/>
      <c r="P2621" s="7"/>
      <c r="Q2621" s="7"/>
      <c r="R2621" s="7"/>
      <c r="S2621" s="7"/>
      <c r="T2621" s="7"/>
      <c r="U2621" s="7"/>
      <c r="V2621" s="7"/>
      <c r="W2621" s="10"/>
    </row>
    <row r="2622" ht="12.75" customHeight="1">
      <c r="A2622" s="7"/>
      <c r="B2622" s="7"/>
      <c r="C2622" s="7"/>
      <c r="D2622" s="7"/>
      <c r="E2622" s="8"/>
      <c r="F2622" s="7"/>
      <c r="G2622" s="9"/>
      <c r="H2622" s="7"/>
      <c r="I2622" s="7"/>
      <c r="J2622" s="7"/>
      <c r="K2622" s="7"/>
      <c r="L2622" s="7"/>
      <c r="M2622" s="7"/>
      <c r="N2622" s="7"/>
      <c r="O2622" s="7"/>
      <c r="P2622" s="7"/>
      <c r="Q2622" s="7"/>
      <c r="R2622" s="7"/>
      <c r="S2622" s="7"/>
      <c r="T2622" s="7"/>
      <c r="U2622" s="7"/>
      <c r="V2622" s="7"/>
      <c r="W2622" s="10"/>
    </row>
    <row r="2623" ht="12.75" customHeight="1">
      <c r="A2623" s="7"/>
      <c r="B2623" s="7"/>
      <c r="C2623" s="7"/>
      <c r="D2623" s="7"/>
      <c r="E2623" s="8"/>
      <c r="F2623" s="7"/>
      <c r="G2623" s="9"/>
      <c r="H2623" s="7"/>
      <c r="I2623" s="7"/>
      <c r="J2623" s="7"/>
      <c r="K2623" s="7"/>
      <c r="L2623" s="7"/>
      <c r="M2623" s="7"/>
      <c r="N2623" s="7"/>
      <c r="O2623" s="7"/>
      <c r="P2623" s="7"/>
      <c r="Q2623" s="7"/>
      <c r="R2623" s="7"/>
      <c r="S2623" s="7"/>
      <c r="T2623" s="7"/>
      <c r="U2623" s="7"/>
      <c r="V2623" s="7"/>
      <c r="W2623" s="10"/>
    </row>
    <row r="2624" ht="12.75" customHeight="1">
      <c r="A2624" s="7"/>
      <c r="B2624" s="7"/>
      <c r="C2624" s="7"/>
      <c r="D2624" s="7"/>
      <c r="E2624" s="8"/>
      <c r="F2624" s="7"/>
      <c r="G2624" s="9"/>
      <c r="H2624" s="7"/>
      <c r="I2624" s="7"/>
      <c r="J2624" s="7"/>
      <c r="K2624" s="7"/>
      <c r="L2624" s="7"/>
      <c r="M2624" s="7"/>
      <c r="N2624" s="7"/>
      <c r="O2624" s="7"/>
      <c r="P2624" s="7"/>
      <c r="Q2624" s="7"/>
      <c r="R2624" s="7"/>
      <c r="S2624" s="7"/>
      <c r="T2624" s="7"/>
      <c r="U2624" s="7"/>
      <c r="V2624" s="7"/>
      <c r="W2624" s="10"/>
    </row>
    <row r="2625" ht="12.75" customHeight="1">
      <c r="A2625" s="7"/>
      <c r="B2625" s="7"/>
      <c r="C2625" s="7"/>
      <c r="D2625" s="7"/>
      <c r="E2625" s="8"/>
      <c r="F2625" s="7"/>
      <c r="G2625" s="9"/>
      <c r="H2625" s="7"/>
      <c r="I2625" s="7"/>
      <c r="J2625" s="7"/>
      <c r="K2625" s="7"/>
      <c r="L2625" s="7"/>
      <c r="M2625" s="7"/>
      <c r="N2625" s="7"/>
      <c r="O2625" s="7"/>
      <c r="P2625" s="7"/>
      <c r="Q2625" s="7"/>
      <c r="R2625" s="7"/>
      <c r="S2625" s="7"/>
      <c r="T2625" s="7"/>
      <c r="U2625" s="7"/>
      <c r="V2625" s="7"/>
      <c r="W2625" s="10"/>
    </row>
    <row r="2626" ht="12.75" customHeight="1">
      <c r="A2626" s="7"/>
      <c r="B2626" s="7"/>
      <c r="C2626" s="7"/>
      <c r="D2626" s="7"/>
      <c r="E2626" s="8"/>
      <c r="F2626" s="7"/>
      <c r="G2626" s="9"/>
      <c r="H2626" s="7"/>
      <c r="I2626" s="7"/>
      <c r="J2626" s="7"/>
      <c r="K2626" s="7"/>
      <c r="L2626" s="7"/>
      <c r="M2626" s="7"/>
      <c r="N2626" s="7"/>
      <c r="O2626" s="7"/>
      <c r="P2626" s="7"/>
      <c r="Q2626" s="7"/>
      <c r="R2626" s="7"/>
      <c r="S2626" s="7"/>
      <c r="T2626" s="7"/>
      <c r="U2626" s="7"/>
      <c r="V2626" s="7"/>
      <c r="W2626" s="10"/>
    </row>
    <row r="2627" ht="12.75" customHeight="1">
      <c r="A2627" s="7"/>
      <c r="B2627" s="7"/>
      <c r="C2627" s="7"/>
      <c r="D2627" s="7"/>
      <c r="E2627" s="8"/>
      <c r="F2627" s="7"/>
      <c r="G2627" s="9"/>
      <c r="H2627" s="7"/>
      <c r="I2627" s="7"/>
      <c r="J2627" s="7"/>
      <c r="K2627" s="7"/>
      <c r="L2627" s="7"/>
      <c r="M2627" s="7"/>
      <c r="N2627" s="7"/>
      <c r="O2627" s="7"/>
      <c r="P2627" s="7"/>
      <c r="Q2627" s="7"/>
      <c r="R2627" s="7"/>
      <c r="S2627" s="7"/>
      <c r="T2627" s="7"/>
      <c r="U2627" s="7"/>
      <c r="V2627" s="7"/>
      <c r="W2627" s="10"/>
    </row>
    <row r="2628" ht="12.75" customHeight="1">
      <c r="A2628" s="7"/>
      <c r="B2628" s="7"/>
      <c r="C2628" s="7"/>
      <c r="D2628" s="7"/>
      <c r="E2628" s="8"/>
      <c r="F2628" s="7"/>
      <c r="G2628" s="9"/>
      <c r="H2628" s="7"/>
      <c r="I2628" s="7"/>
      <c r="J2628" s="7"/>
      <c r="K2628" s="7"/>
      <c r="L2628" s="7"/>
      <c r="M2628" s="7"/>
      <c r="N2628" s="7"/>
      <c r="O2628" s="7"/>
      <c r="P2628" s="7"/>
      <c r="Q2628" s="7"/>
      <c r="R2628" s="7"/>
      <c r="S2628" s="7"/>
      <c r="T2628" s="7"/>
      <c r="U2628" s="7"/>
      <c r="V2628" s="7"/>
      <c r="W2628" s="10"/>
    </row>
    <row r="2629" ht="12.75" customHeight="1">
      <c r="A2629" s="7"/>
      <c r="B2629" s="7"/>
      <c r="C2629" s="7"/>
      <c r="D2629" s="7"/>
      <c r="E2629" s="8"/>
      <c r="F2629" s="7"/>
      <c r="G2629" s="9"/>
      <c r="H2629" s="7"/>
      <c r="I2629" s="7"/>
      <c r="J2629" s="7"/>
      <c r="K2629" s="7"/>
      <c r="L2629" s="7"/>
      <c r="M2629" s="7"/>
      <c r="N2629" s="7"/>
      <c r="O2629" s="7"/>
      <c r="P2629" s="7"/>
      <c r="Q2629" s="7"/>
      <c r="R2629" s="7"/>
      <c r="S2629" s="7"/>
      <c r="T2629" s="7"/>
      <c r="U2629" s="7"/>
      <c r="V2629" s="7"/>
      <c r="W2629" s="10"/>
    </row>
    <row r="2630" ht="12.75" customHeight="1">
      <c r="A2630" s="7"/>
      <c r="B2630" s="7"/>
      <c r="C2630" s="7"/>
      <c r="D2630" s="7"/>
      <c r="E2630" s="8"/>
      <c r="F2630" s="7"/>
      <c r="G2630" s="9"/>
      <c r="H2630" s="7"/>
      <c r="I2630" s="7"/>
      <c r="J2630" s="7"/>
      <c r="K2630" s="7"/>
      <c r="L2630" s="7"/>
      <c r="M2630" s="7"/>
      <c r="N2630" s="7"/>
      <c r="O2630" s="7"/>
      <c r="P2630" s="7"/>
      <c r="Q2630" s="7"/>
      <c r="R2630" s="7"/>
      <c r="S2630" s="7"/>
      <c r="T2630" s="7"/>
      <c r="U2630" s="7"/>
      <c r="V2630" s="7"/>
      <c r="W2630" s="10"/>
    </row>
    <row r="2631" ht="12.75" customHeight="1">
      <c r="A2631" s="7"/>
      <c r="B2631" s="7"/>
      <c r="C2631" s="7"/>
      <c r="D2631" s="7"/>
      <c r="E2631" s="8"/>
      <c r="F2631" s="7"/>
      <c r="G2631" s="9"/>
      <c r="H2631" s="7"/>
      <c r="I2631" s="7"/>
      <c r="J2631" s="7"/>
      <c r="K2631" s="7"/>
      <c r="L2631" s="7"/>
      <c r="M2631" s="7"/>
      <c r="N2631" s="7"/>
      <c r="O2631" s="7"/>
      <c r="P2631" s="7"/>
      <c r="Q2631" s="7"/>
      <c r="R2631" s="7"/>
      <c r="S2631" s="7"/>
      <c r="T2631" s="7"/>
      <c r="U2631" s="7"/>
      <c r="V2631" s="7"/>
      <c r="W2631" s="10"/>
    </row>
    <row r="2632" ht="12.75" customHeight="1">
      <c r="A2632" s="7"/>
      <c r="B2632" s="7"/>
      <c r="C2632" s="7"/>
      <c r="D2632" s="7"/>
      <c r="E2632" s="8"/>
      <c r="F2632" s="7"/>
      <c r="G2632" s="9"/>
      <c r="H2632" s="7"/>
      <c r="I2632" s="7"/>
      <c r="J2632" s="7"/>
      <c r="K2632" s="7"/>
      <c r="L2632" s="7"/>
      <c r="M2632" s="7"/>
      <c r="N2632" s="7"/>
      <c r="O2632" s="7"/>
      <c r="P2632" s="7"/>
      <c r="Q2632" s="7"/>
      <c r="R2632" s="7"/>
      <c r="S2632" s="7"/>
      <c r="T2632" s="7"/>
      <c r="U2632" s="7"/>
      <c r="V2632" s="7"/>
      <c r="W2632" s="10"/>
    </row>
    <row r="2633" ht="12.75" customHeight="1">
      <c r="A2633" s="7"/>
      <c r="B2633" s="7"/>
      <c r="C2633" s="7"/>
      <c r="D2633" s="7"/>
      <c r="E2633" s="8"/>
      <c r="F2633" s="7"/>
      <c r="G2633" s="9"/>
      <c r="H2633" s="7"/>
      <c r="I2633" s="7"/>
      <c r="J2633" s="7"/>
      <c r="K2633" s="7"/>
      <c r="L2633" s="7"/>
      <c r="M2633" s="7"/>
      <c r="N2633" s="7"/>
      <c r="O2633" s="7"/>
      <c r="P2633" s="7"/>
      <c r="Q2633" s="7"/>
      <c r="R2633" s="7"/>
      <c r="S2633" s="7"/>
      <c r="T2633" s="7"/>
      <c r="U2633" s="7"/>
      <c r="V2633" s="7"/>
      <c r="W2633" s="10"/>
    </row>
    <row r="2634" ht="12.75" customHeight="1">
      <c r="A2634" s="7"/>
      <c r="B2634" s="7"/>
      <c r="C2634" s="7"/>
      <c r="D2634" s="7"/>
      <c r="E2634" s="8"/>
      <c r="F2634" s="7"/>
      <c r="G2634" s="9"/>
      <c r="H2634" s="7"/>
      <c r="I2634" s="7"/>
      <c r="J2634" s="7"/>
      <c r="K2634" s="7"/>
      <c r="L2634" s="7"/>
      <c r="M2634" s="7"/>
      <c r="N2634" s="7"/>
      <c r="O2634" s="7"/>
      <c r="P2634" s="7"/>
      <c r="Q2634" s="7"/>
      <c r="R2634" s="7"/>
      <c r="S2634" s="7"/>
      <c r="T2634" s="7"/>
      <c r="U2634" s="7"/>
      <c r="V2634" s="7"/>
      <c r="W2634" s="10"/>
    </row>
    <row r="2635" ht="12.75" customHeight="1">
      <c r="A2635" s="7"/>
      <c r="B2635" s="7"/>
      <c r="C2635" s="7"/>
      <c r="D2635" s="7"/>
      <c r="E2635" s="8"/>
      <c r="F2635" s="7"/>
      <c r="G2635" s="9"/>
      <c r="H2635" s="7"/>
      <c r="I2635" s="7"/>
      <c r="J2635" s="7"/>
      <c r="K2635" s="7"/>
      <c r="L2635" s="7"/>
      <c r="M2635" s="7"/>
      <c r="N2635" s="7"/>
      <c r="O2635" s="7"/>
      <c r="P2635" s="7"/>
      <c r="Q2635" s="7"/>
      <c r="R2635" s="7"/>
      <c r="S2635" s="7"/>
      <c r="T2635" s="7"/>
      <c r="U2635" s="7"/>
      <c r="V2635" s="7"/>
      <c r="W2635" s="10"/>
    </row>
    <row r="2636" ht="12.75" customHeight="1">
      <c r="A2636" s="7"/>
      <c r="B2636" s="7"/>
      <c r="C2636" s="7"/>
      <c r="D2636" s="7"/>
      <c r="E2636" s="8"/>
      <c r="F2636" s="7"/>
      <c r="G2636" s="9"/>
      <c r="H2636" s="7"/>
      <c r="I2636" s="7"/>
      <c r="J2636" s="7"/>
      <c r="K2636" s="7"/>
      <c r="L2636" s="7"/>
      <c r="M2636" s="7"/>
      <c r="N2636" s="7"/>
      <c r="O2636" s="7"/>
      <c r="P2636" s="7"/>
      <c r="Q2636" s="7"/>
      <c r="R2636" s="7"/>
      <c r="S2636" s="7"/>
      <c r="T2636" s="7"/>
      <c r="U2636" s="7"/>
      <c r="V2636" s="7"/>
      <c r="W2636" s="10"/>
    </row>
    <row r="2637" ht="12.75" customHeight="1">
      <c r="A2637" s="7"/>
      <c r="B2637" s="7"/>
      <c r="C2637" s="7"/>
      <c r="D2637" s="7"/>
      <c r="E2637" s="8"/>
      <c r="F2637" s="7"/>
      <c r="G2637" s="9"/>
      <c r="H2637" s="7"/>
      <c r="I2637" s="7"/>
      <c r="J2637" s="7"/>
      <c r="K2637" s="7"/>
      <c r="L2637" s="7"/>
      <c r="M2637" s="7"/>
      <c r="N2637" s="7"/>
      <c r="O2637" s="7"/>
      <c r="P2637" s="7"/>
      <c r="Q2637" s="7"/>
      <c r="R2637" s="7"/>
      <c r="S2637" s="7"/>
      <c r="T2637" s="7"/>
      <c r="U2637" s="7"/>
      <c r="V2637" s="7"/>
      <c r="W2637" s="10"/>
    </row>
    <row r="2638" ht="12.75" customHeight="1">
      <c r="A2638" s="7"/>
      <c r="B2638" s="7"/>
      <c r="C2638" s="7"/>
      <c r="D2638" s="7"/>
      <c r="E2638" s="8"/>
      <c r="F2638" s="7"/>
      <c r="G2638" s="9"/>
      <c r="H2638" s="7"/>
      <c r="I2638" s="7"/>
      <c r="J2638" s="7"/>
      <c r="K2638" s="7"/>
      <c r="L2638" s="7"/>
      <c r="M2638" s="7"/>
      <c r="N2638" s="7"/>
      <c r="O2638" s="7"/>
      <c r="P2638" s="7"/>
      <c r="Q2638" s="7"/>
      <c r="R2638" s="7"/>
      <c r="S2638" s="7"/>
      <c r="T2638" s="7"/>
      <c r="U2638" s="7"/>
      <c r="V2638" s="7"/>
      <c r="W2638" s="10"/>
    </row>
    <row r="2639" ht="12.75" customHeight="1">
      <c r="A2639" s="7"/>
      <c r="B2639" s="7"/>
      <c r="C2639" s="7"/>
      <c r="D2639" s="7"/>
      <c r="E2639" s="8"/>
      <c r="F2639" s="7"/>
      <c r="G2639" s="9"/>
      <c r="H2639" s="7"/>
      <c r="I2639" s="7"/>
      <c r="J2639" s="7"/>
      <c r="K2639" s="7"/>
      <c r="L2639" s="7"/>
      <c r="M2639" s="7"/>
      <c r="N2639" s="7"/>
      <c r="O2639" s="7"/>
      <c r="P2639" s="7"/>
      <c r="Q2639" s="7"/>
      <c r="R2639" s="7"/>
      <c r="S2639" s="7"/>
      <c r="T2639" s="7"/>
      <c r="U2639" s="7"/>
      <c r="V2639" s="7"/>
      <c r="W2639" s="10"/>
    </row>
    <row r="2640" ht="12.75" customHeight="1">
      <c r="A2640" s="7"/>
      <c r="B2640" s="7"/>
      <c r="C2640" s="7"/>
      <c r="D2640" s="7"/>
      <c r="E2640" s="8"/>
      <c r="F2640" s="7"/>
      <c r="G2640" s="9"/>
      <c r="H2640" s="7"/>
      <c r="I2640" s="7"/>
      <c r="J2640" s="7"/>
      <c r="K2640" s="7"/>
      <c r="L2640" s="7"/>
      <c r="M2640" s="7"/>
      <c r="N2640" s="7"/>
      <c r="O2640" s="7"/>
      <c r="P2640" s="7"/>
      <c r="Q2640" s="7"/>
      <c r="R2640" s="7"/>
      <c r="S2640" s="7"/>
      <c r="T2640" s="7"/>
      <c r="U2640" s="7"/>
      <c r="V2640" s="7"/>
      <c r="W2640" s="10"/>
    </row>
    <row r="2641" ht="12.75" customHeight="1">
      <c r="A2641" s="7"/>
      <c r="B2641" s="7"/>
      <c r="C2641" s="7"/>
      <c r="D2641" s="7"/>
      <c r="E2641" s="8"/>
      <c r="F2641" s="7"/>
      <c r="G2641" s="9"/>
      <c r="H2641" s="7"/>
      <c r="I2641" s="7"/>
      <c r="J2641" s="7"/>
      <c r="K2641" s="7"/>
      <c r="L2641" s="7"/>
      <c r="M2641" s="7"/>
      <c r="N2641" s="7"/>
      <c r="O2641" s="7"/>
      <c r="P2641" s="7"/>
      <c r="Q2641" s="7"/>
      <c r="R2641" s="7"/>
      <c r="S2641" s="7"/>
      <c r="T2641" s="7"/>
      <c r="U2641" s="7"/>
      <c r="V2641" s="7"/>
      <c r="W2641" s="10"/>
    </row>
    <row r="2642" ht="12.75" customHeight="1">
      <c r="A2642" s="7"/>
      <c r="B2642" s="7"/>
      <c r="C2642" s="7"/>
      <c r="D2642" s="7"/>
      <c r="E2642" s="8"/>
      <c r="F2642" s="7"/>
      <c r="G2642" s="9"/>
      <c r="H2642" s="7"/>
      <c r="I2642" s="7"/>
      <c r="J2642" s="7"/>
      <c r="K2642" s="7"/>
      <c r="L2642" s="7"/>
      <c r="M2642" s="7"/>
      <c r="N2642" s="7"/>
      <c r="O2642" s="7"/>
      <c r="P2642" s="7"/>
      <c r="Q2642" s="7"/>
      <c r="R2642" s="7"/>
      <c r="S2642" s="7"/>
      <c r="T2642" s="7"/>
      <c r="U2642" s="7"/>
      <c r="V2642" s="7"/>
      <c r="W2642" s="10"/>
    </row>
    <row r="2643" ht="12.75" customHeight="1">
      <c r="A2643" s="7"/>
      <c r="B2643" s="7"/>
      <c r="C2643" s="7"/>
      <c r="D2643" s="7"/>
      <c r="E2643" s="8"/>
      <c r="F2643" s="7"/>
      <c r="G2643" s="9"/>
      <c r="H2643" s="7"/>
      <c r="I2643" s="7"/>
      <c r="J2643" s="7"/>
      <c r="K2643" s="7"/>
      <c r="L2643" s="7"/>
      <c r="M2643" s="7"/>
      <c r="N2643" s="7"/>
      <c r="O2643" s="7"/>
      <c r="P2643" s="7"/>
      <c r="Q2643" s="7"/>
      <c r="R2643" s="7"/>
      <c r="S2643" s="7"/>
      <c r="T2643" s="7"/>
      <c r="U2643" s="7"/>
      <c r="V2643" s="7"/>
      <c r="W2643" s="10"/>
    </row>
    <row r="2644" ht="12.75" customHeight="1">
      <c r="A2644" s="7"/>
      <c r="B2644" s="7"/>
      <c r="C2644" s="7"/>
      <c r="D2644" s="7"/>
      <c r="E2644" s="8"/>
      <c r="F2644" s="7"/>
      <c r="G2644" s="9"/>
      <c r="H2644" s="7"/>
      <c r="I2644" s="7"/>
      <c r="J2644" s="7"/>
      <c r="K2644" s="7"/>
      <c r="L2644" s="7"/>
      <c r="M2644" s="7"/>
      <c r="N2644" s="7"/>
      <c r="O2644" s="7"/>
      <c r="P2644" s="7"/>
      <c r="Q2644" s="7"/>
      <c r="R2644" s="7"/>
      <c r="S2644" s="7"/>
      <c r="T2644" s="7"/>
      <c r="U2644" s="7"/>
      <c r="V2644" s="7"/>
      <c r="W2644" s="10"/>
    </row>
    <row r="2645" ht="12.75" customHeight="1">
      <c r="A2645" s="7"/>
      <c r="B2645" s="7"/>
      <c r="C2645" s="7"/>
      <c r="D2645" s="7"/>
      <c r="E2645" s="8"/>
      <c r="F2645" s="7"/>
      <c r="G2645" s="9"/>
      <c r="H2645" s="7"/>
      <c r="I2645" s="7"/>
      <c r="J2645" s="7"/>
      <c r="K2645" s="7"/>
      <c r="L2645" s="7"/>
      <c r="M2645" s="7"/>
      <c r="N2645" s="7"/>
      <c r="O2645" s="7"/>
      <c r="P2645" s="7"/>
      <c r="Q2645" s="7"/>
      <c r="R2645" s="7"/>
      <c r="S2645" s="7"/>
      <c r="T2645" s="7"/>
      <c r="U2645" s="7"/>
      <c r="V2645" s="7"/>
      <c r="W2645" s="10"/>
    </row>
    <row r="2646" ht="12.75" customHeight="1">
      <c r="A2646" s="7"/>
      <c r="B2646" s="7"/>
      <c r="C2646" s="7"/>
      <c r="D2646" s="7"/>
      <c r="E2646" s="8"/>
      <c r="F2646" s="7"/>
      <c r="G2646" s="9"/>
      <c r="H2646" s="7"/>
      <c r="I2646" s="7"/>
      <c r="J2646" s="7"/>
      <c r="K2646" s="7"/>
      <c r="L2646" s="7"/>
      <c r="M2646" s="7"/>
      <c r="N2646" s="7"/>
      <c r="O2646" s="7"/>
      <c r="P2646" s="7"/>
      <c r="Q2646" s="7"/>
      <c r="R2646" s="7"/>
      <c r="S2646" s="7"/>
      <c r="T2646" s="7"/>
      <c r="U2646" s="7"/>
      <c r="V2646" s="7"/>
      <c r="W2646" s="10"/>
    </row>
    <row r="2647" ht="12.75" customHeight="1">
      <c r="A2647" s="7"/>
      <c r="B2647" s="7"/>
      <c r="C2647" s="7"/>
      <c r="D2647" s="7"/>
      <c r="E2647" s="8"/>
      <c r="F2647" s="7"/>
      <c r="G2647" s="9"/>
      <c r="H2647" s="7"/>
      <c r="I2647" s="7"/>
      <c r="J2647" s="7"/>
      <c r="K2647" s="7"/>
      <c r="L2647" s="7"/>
      <c r="M2647" s="7"/>
      <c r="N2647" s="7"/>
      <c r="O2647" s="7"/>
      <c r="P2647" s="7"/>
      <c r="Q2647" s="7"/>
      <c r="R2647" s="7"/>
      <c r="S2647" s="7"/>
      <c r="T2647" s="7"/>
      <c r="U2647" s="7"/>
      <c r="V2647" s="7"/>
      <c r="W2647" s="10"/>
    </row>
    <row r="2648" ht="12.75" customHeight="1">
      <c r="A2648" s="7"/>
      <c r="B2648" s="7"/>
      <c r="C2648" s="7"/>
      <c r="D2648" s="7"/>
      <c r="E2648" s="8"/>
      <c r="F2648" s="7"/>
      <c r="G2648" s="9"/>
      <c r="H2648" s="7"/>
      <c r="I2648" s="7"/>
      <c r="J2648" s="7"/>
      <c r="K2648" s="7"/>
      <c r="L2648" s="7"/>
      <c r="M2648" s="7"/>
      <c r="N2648" s="7"/>
      <c r="O2648" s="7"/>
      <c r="P2648" s="7"/>
      <c r="Q2648" s="7"/>
      <c r="R2648" s="7"/>
      <c r="S2648" s="7"/>
      <c r="T2648" s="7"/>
      <c r="U2648" s="7"/>
      <c r="V2648" s="7"/>
      <c r="W2648" s="10"/>
    </row>
    <row r="2649" ht="12.75" customHeight="1">
      <c r="A2649" s="7"/>
      <c r="B2649" s="7"/>
      <c r="C2649" s="7"/>
      <c r="D2649" s="7"/>
      <c r="E2649" s="8"/>
      <c r="F2649" s="7"/>
      <c r="G2649" s="9"/>
      <c r="H2649" s="7"/>
      <c r="I2649" s="7"/>
      <c r="J2649" s="7"/>
      <c r="K2649" s="7"/>
      <c r="L2649" s="7"/>
      <c r="M2649" s="7"/>
      <c r="N2649" s="7"/>
      <c r="O2649" s="7"/>
      <c r="P2649" s="7"/>
      <c r="Q2649" s="7"/>
      <c r="R2649" s="7"/>
      <c r="S2649" s="7"/>
      <c r="T2649" s="7"/>
      <c r="U2649" s="7"/>
      <c r="V2649" s="7"/>
      <c r="W2649" s="10"/>
    </row>
    <row r="2650" ht="12.75" customHeight="1">
      <c r="A2650" s="7"/>
      <c r="B2650" s="7"/>
      <c r="C2650" s="7"/>
      <c r="D2650" s="7"/>
      <c r="E2650" s="8"/>
      <c r="F2650" s="7"/>
      <c r="G2650" s="9"/>
      <c r="H2650" s="7"/>
      <c r="I2650" s="7"/>
      <c r="J2650" s="7"/>
      <c r="K2650" s="7"/>
      <c r="L2650" s="7"/>
      <c r="M2650" s="7"/>
      <c r="N2650" s="7"/>
      <c r="O2650" s="7"/>
      <c r="P2650" s="7"/>
      <c r="Q2650" s="7"/>
      <c r="R2650" s="7"/>
      <c r="S2650" s="7"/>
      <c r="T2650" s="7"/>
      <c r="U2650" s="7"/>
      <c r="V2650" s="7"/>
      <c r="W2650" s="10"/>
    </row>
    <row r="2651" ht="12.75" customHeight="1">
      <c r="A2651" s="7"/>
      <c r="B2651" s="7"/>
      <c r="C2651" s="7"/>
      <c r="D2651" s="7"/>
      <c r="E2651" s="8"/>
      <c r="F2651" s="7"/>
      <c r="G2651" s="9"/>
      <c r="H2651" s="7"/>
      <c r="I2651" s="7"/>
      <c r="J2651" s="7"/>
      <c r="K2651" s="7"/>
      <c r="L2651" s="7"/>
      <c r="M2651" s="7"/>
      <c r="N2651" s="7"/>
      <c r="O2651" s="7"/>
      <c r="P2651" s="7"/>
      <c r="Q2651" s="7"/>
      <c r="R2651" s="7"/>
      <c r="S2651" s="7"/>
      <c r="T2651" s="7"/>
      <c r="U2651" s="7"/>
      <c r="V2651" s="7"/>
      <c r="W2651" s="10"/>
    </row>
    <row r="2652" ht="12.75" customHeight="1">
      <c r="A2652" s="7"/>
      <c r="B2652" s="7"/>
      <c r="C2652" s="7"/>
      <c r="D2652" s="7"/>
      <c r="E2652" s="8"/>
      <c r="F2652" s="7"/>
      <c r="G2652" s="9"/>
      <c r="H2652" s="7"/>
      <c r="I2652" s="7"/>
      <c r="J2652" s="7"/>
      <c r="K2652" s="7"/>
      <c r="L2652" s="7"/>
      <c r="M2652" s="7"/>
      <c r="N2652" s="7"/>
      <c r="O2652" s="7"/>
      <c r="P2652" s="7"/>
      <c r="Q2652" s="7"/>
      <c r="R2652" s="7"/>
      <c r="S2652" s="7"/>
      <c r="T2652" s="7"/>
      <c r="U2652" s="7"/>
      <c r="V2652" s="7"/>
      <c r="W2652" s="10"/>
    </row>
    <row r="2653" ht="12.75" customHeight="1">
      <c r="A2653" s="7"/>
      <c r="B2653" s="7"/>
      <c r="C2653" s="7"/>
      <c r="D2653" s="7"/>
      <c r="E2653" s="8"/>
      <c r="F2653" s="7"/>
      <c r="G2653" s="9"/>
      <c r="H2653" s="7"/>
      <c r="I2653" s="7"/>
      <c r="J2653" s="7"/>
      <c r="K2653" s="7"/>
      <c r="L2653" s="7"/>
      <c r="M2653" s="7"/>
      <c r="N2653" s="7"/>
      <c r="O2653" s="7"/>
      <c r="P2653" s="7"/>
      <c r="Q2653" s="7"/>
      <c r="R2653" s="7"/>
      <c r="S2653" s="7"/>
      <c r="T2653" s="7"/>
      <c r="U2653" s="7"/>
      <c r="V2653" s="7"/>
      <c r="W2653" s="10"/>
    </row>
    <row r="2654" ht="12.75" customHeight="1">
      <c r="A2654" s="7"/>
      <c r="B2654" s="7"/>
      <c r="C2654" s="7"/>
      <c r="D2654" s="7"/>
      <c r="E2654" s="8"/>
      <c r="F2654" s="7"/>
      <c r="G2654" s="9"/>
      <c r="H2654" s="7"/>
      <c r="I2654" s="7"/>
      <c r="J2654" s="7"/>
      <c r="K2654" s="7"/>
      <c r="L2654" s="7"/>
      <c r="M2654" s="7"/>
      <c r="N2654" s="7"/>
      <c r="O2654" s="7"/>
      <c r="P2654" s="7"/>
      <c r="Q2654" s="7"/>
      <c r="R2654" s="7"/>
      <c r="S2654" s="7"/>
      <c r="T2654" s="7"/>
      <c r="U2654" s="7"/>
      <c r="V2654" s="7"/>
      <c r="W2654" s="10"/>
    </row>
    <row r="2655" ht="12.75" customHeight="1">
      <c r="A2655" s="7"/>
      <c r="B2655" s="7"/>
      <c r="C2655" s="7"/>
      <c r="D2655" s="7"/>
      <c r="E2655" s="8"/>
      <c r="F2655" s="7"/>
      <c r="G2655" s="9"/>
      <c r="H2655" s="7"/>
      <c r="I2655" s="7"/>
      <c r="J2655" s="7"/>
      <c r="K2655" s="7"/>
      <c r="L2655" s="7"/>
      <c r="M2655" s="7"/>
      <c r="N2655" s="7"/>
      <c r="O2655" s="7"/>
      <c r="P2655" s="7"/>
      <c r="Q2655" s="7"/>
      <c r="R2655" s="7"/>
      <c r="S2655" s="7"/>
      <c r="T2655" s="7"/>
      <c r="U2655" s="7"/>
      <c r="V2655" s="7"/>
      <c r="W2655" s="10"/>
    </row>
    <row r="2656" ht="12.75" customHeight="1">
      <c r="A2656" s="7"/>
      <c r="B2656" s="7"/>
      <c r="C2656" s="7"/>
      <c r="D2656" s="7"/>
      <c r="E2656" s="8"/>
      <c r="F2656" s="7"/>
      <c r="G2656" s="9"/>
      <c r="H2656" s="7"/>
      <c r="I2656" s="7"/>
      <c r="J2656" s="7"/>
      <c r="K2656" s="7"/>
      <c r="L2656" s="7"/>
      <c r="M2656" s="7"/>
      <c r="N2656" s="7"/>
      <c r="O2656" s="7"/>
      <c r="P2656" s="7"/>
      <c r="Q2656" s="7"/>
      <c r="R2656" s="7"/>
      <c r="S2656" s="7"/>
      <c r="T2656" s="7"/>
      <c r="U2656" s="7"/>
      <c r="V2656" s="7"/>
      <c r="W2656" s="10"/>
    </row>
    <row r="2657" ht="12.75" customHeight="1">
      <c r="A2657" s="7"/>
      <c r="B2657" s="7"/>
      <c r="C2657" s="7"/>
      <c r="D2657" s="7"/>
      <c r="E2657" s="8"/>
      <c r="F2657" s="7"/>
      <c r="G2657" s="9"/>
      <c r="H2657" s="7"/>
      <c r="I2657" s="7"/>
      <c r="J2657" s="7"/>
      <c r="K2657" s="7"/>
      <c r="L2657" s="7"/>
      <c r="M2657" s="7"/>
      <c r="N2657" s="7"/>
      <c r="O2657" s="7"/>
      <c r="P2657" s="7"/>
      <c r="Q2657" s="7"/>
      <c r="R2657" s="7"/>
      <c r="S2657" s="7"/>
      <c r="T2657" s="7"/>
      <c r="U2657" s="7"/>
      <c r="V2657" s="7"/>
      <c r="W2657" s="10"/>
    </row>
    <row r="2658" ht="12.75" customHeight="1">
      <c r="A2658" s="7"/>
      <c r="B2658" s="7"/>
      <c r="C2658" s="7"/>
      <c r="D2658" s="7"/>
      <c r="E2658" s="8"/>
      <c r="F2658" s="7"/>
      <c r="G2658" s="9"/>
      <c r="H2658" s="7"/>
      <c r="I2658" s="7"/>
      <c r="J2658" s="7"/>
      <c r="K2658" s="7"/>
      <c r="L2658" s="7"/>
      <c r="M2658" s="7"/>
      <c r="N2658" s="7"/>
      <c r="O2658" s="7"/>
      <c r="P2658" s="7"/>
      <c r="Q2658" s="7"/>
      <c r="R2658" s="7"/>
      <c r="S2658" s="7"/>
      <c r="T2658" s="7"/>
      <c r="U2658" s="7"/>
      <c r="V2658" s="7"/>
      <c r="W2658" s="10"/>
    </row>
    <row r="2659" ht="12.75" customHeight="1">
      <c r="A2659" s="7"/>
      <c r="B2659" s="7"/>
      <c r="C2659" s="7"/>
      <c r="D2659" s="7"/>
      <c r="E2659" s="8"/>
      <c r="F2659" s="7"/>
      <c r="G2659" s="9"/>
      <c r="H2659" s="7"/>
      <c r="I2659" s="7"/>
      <c r="J2659" s="7"/>
      <c r="K2659" s="7"/>
      <c r="L2659" s="7"/>
      <c r="M2659" s="7"/>
      <c r="N2659" s="7"/>
      <c r="O2659" s="7"/>
      <c r="P2659" s="7"/>
      <c r="Q2659" s="7"/>
      <c r="R2659" s="7"/>
      <c r="S2659" s="7"/>
      <c r="T2659" s="7"/>
      <c r="U2659" s="7"/>
      <c r="V2659" s="7"/>
      <c r="W2659" s="10"/>
    </row>
    <row r="2660" ht="12.75" customHeight="1">
      <c r="A2660" s="7"/>
      <c r="B2660" s="7"/>
      <c r="C2660" s="7"/>
      <c r="D2660" s="7"/>
      <c r="E2660" s="8"/>
      <c r="F2660" s="7"/>
      <c r="G2660" s="9"/>
      <c r="H2660" s="7"/>
      <c r="I2660" s="7"/>
      <c r="J2660" s="7"/>
      <c r="K2660" s="7"/>
      <c r="L2660" s="7"/>
      <c r="M2660" s="7"/>
      <c r="N2660" s="7"/>
      <c r="O2660" s="7"/>
      <c r="P2660" s="7"/>
      <c r="Q2660" s="7"/>
      <c r="R2660" s="7"/>
      <c r="S2660" s="7"/>
      <c r="T2660" s="7"/>
      <c r="U2660" s="7"/>
      <c r="V2660" s="7"/>
      <c r="W2660" s="10"/>
    </row>
    <row r="2661" ht="12.75" customHeight="1">
      <c r="A2661" s="7"/>
      <c r="B2661" s="7"/>
      <c r="C2661" s="7"/>
      <c r="D2661" s="7"/>
      <c r="E2661" s="8"/>
      <c r="F2661" s="7"/>
      <c r="G2661" s="9"/>
      <c r="H2661" s="7"/>
      <c r="I2661" s="7"/>
      <c r="J2661" s="7"/>
      <c r="K2661" s="7"/>
      <c r="L2661" s="7"/>
      <c r="M2661" s="7"/>
      <c r="N2661" s="7"/>
      <c r="O2661" s="7"/>
      <c r="P2661" s="7"/>
      <c r="Q2661" s="7"/>
      <c r="R2661" s="7"/>
      <c r="S2661" s="7"/>
      <c r="T2661" s="7"/>
      <c r="U2661" s="7"/>
      <c r="V2661" s="7"/>
      <c r="W2661" s="10"/>
    </row>
    <row r="2662" ht="12.75" customHeight="1">
      <c r="A2662" s="7"/>
      <c r="B2662" s="7"/>
      <c r="C2662" s="7"/>
      <c r="D2662" s="7"/>
      <c r="E2662" s="8"/>
      <c r="F2662" s="7"/>
      <c r="G2662" s="9"/>
      <c r="H2662" s="7"/>
      <c r="I2662" s="7"/>
      <c r="J2662" s="7"/>
      <c r="K2662" s="7"/>
      <c r="L2662" s="7"/>
      <c r="M2662" s="7"/>
      <c r="N2662" s="7"/>
      <c r="O2662" s="7"/>
      <c r="P2662" s="7"/>
      <c r="Q2662" s="7"/>
      <c r="R2662" s="7"/>
      <c r="S2662" s="7"/>
      <c r="T2662" s="7"/>
      <c r="U2662" s="7"/>
      <c r="V2662" s="7"/>
      <c r="W2662" s="10"/>
    </row>
    <row r="2663" ht="12.75" customHeight="1">
      <c r="A2663" s="7"/>
      <c r="B2663" s="7"/>
      <c r="C2663" s="7"/>
      <c r="D2663" s="7"/>
      <c r="E2663" s="8"/>
      <c r="F2663" s="7"/>
      <c r="G2663" s="9"/>
      <c r="H2663" s="7"/>
      <c r="I2663" s="7"/>
      <c r="J2663" s="7"/>
      <c r="K2663" s="7"/>
      <c r="L2663" s="7"/>
      <c r="M2663" s="7"/>
      <c r="N2663" s="7"/>
      <c r="O2663" s="7"/>
      <c r="P2663" s="7"/>
      <c r="Q2663" s="7"/>
      <c r="R2663" s="7"/>
      <c r="S2663" s="7"/>
      <c r="T2663" s="7"/>
      <c r="U2663" s="7"/>
      <c r="V2663" s="7"/>
      <c r="W2663" s="10"/>
    </row>
    <row r="2664" ht="12.75" customHeight="1">
      <c r="A2664" s="7"/>
      <c r="B2664" s="7"/>
      <c r="C2664" s="7"/>
      <c r="D2664" s="7"/>
      <c r="E2664" s="8"/>
      <c r="F2664" s="7"/>
      <c r="G2664" s="9"/>
      <c r="H2664" s="7"/>
      <c r="I2664" s="7"/>
      <c r="J2664" s="7"/>
      <c r="K2664" s="7"/>
      <c r="L2664" s="7"/>
      <c r="M2664" s="7"/>
      <c r="N2664" s="7"/>
      <c r="O2664" s="7"/>
      <c r="P2664" s="7"/>
      <c r="Q2664" s="7"/>
      <c r="R2664" s="7"/>
      <c r="S2664" s="7"/>
      <c r="T2664" s="7"/>
      <c r="U2664" s="7"/>
      <c r="V2664" s="7"/>
      <c r="W2664" s="10"/>
    </row>
    <row r="2665" ht="12.75" customHeight="1">
      <c r="A2665" s="7"/>
      <c r="B2665" s="7"/>
      <c r="C2665" s="7"/>
      <c r="D2665" s="7"/>
      <c r="E2665" s="8"/>
      <c r="F2665" s="7"/>
      <c r="G2665" s="9"/>
      <c r="H2665" s="7"/>
      <c r="I2665" s="7"/>
      <c r="J2665" s="7"/>
      <c r="K2665" s="7"/>
      <c r="L2665" s="7"/>
      <c r="M2665" s="7"/>
      <c r="N2665" s="7"/>
      <c r="O2665" s="7"/>
      <c r="P2665" s="7"/>
      <c r="Q2665" s="7"/>
      <c r="R2665" s="7"/>
      <c r="S2665" s="7"/>
      <c r="T2665" s="7"/>
      <c r="U2665" s="7"/>
      <c r="V2665" s="7"/>
      <c r="W2665" s="10"/>
    </row>
    <row r="2666" ht="12.75" customHeight="1">
      <c r="A2666" s="7"/>
      <c r="B2666" s="7"/>
      <c r="C2666" s="7"/>
      <c r="D2666" s="7"/>
      <c r="E2666" s="8"/>
      <c r="F2666" s="7"/>
      <c r="G2666" s="9"/>
      <c r="H2666" s="7"/>
      <c r="I2666" s="7"/>
      <c r="J2666" s="7"/>
      <c r="K2666" s="7"/>
      <c r="L2666" s="7"/>
      <c r="M2666" s="7"/>
      <c r="N2666" s="7"/>
      <c r="O2666" s="7"/>
      <c r="P2666" s="7"/>
      <c r="Q2666" s="7"/>
      <c r="R2666" s="7"/>
      <c r="S2666" s="7"/>
      <c r="T2666" s="7"/>
      <c r="U2666" s="7"/>
      <c r="V2666" s="7"/>
      <c r="W2666" s="10"/>
    </row>
    <row r="2667" ht="12.75" customHeight="1">
      <c r="A2667" s="7"/>
      <c r="B2667" s="7"/>
      <c r="C2667" s="7"/>
      <c r="D2667" s="7"/>
      <c r="E2667" s="8"/>
      <c r="F2667" s="7"/>
      <c r="G2667" s="9"/>
      <c r="H2667" s="7"/>
      <c r="I2667" s="7"/>
      <c r="J2667" s="7"/>
      <c r="K2667" s="7"/>
      <c r="L2667" s="7"/>
      <c r="M2667" s="7"/>
      <c r="N2667" s="7"/>
      <c r="O2667" s="7"/>
      <c r="P2667" s="7"/>
      <c r="Q2667" s="7"/>
      <c r="R2667" s="7"/>
      <c r="S2667" s="7"/>
      <c r="T2667" s="7"/>
      <c r="U2667" s="7"/>
      <c r="V2667" s="7"/>
      <c r="W2667" s="10"/>
    </row>
    <row r="2668" ht="12.75" customHeight="1">
      <c r="A2668" s="7"/>
      <c r="B2668" s="7"/>
      <c r="C2668" s="7"/>
      <c r="D2668" s="7"/>
      <c r="E2668" s="8"/>
      <c r="F2668" s="7"/>
      <c r="G2668" s="9"/>
      <c r="H2668" s="7"/>
      <c r="I2668" s="7"/>
      <c r="J2668" s="7"/>
      <c r="K2668" s="7"/>
      <c r="L2668" s="7"/>
      <c r="M2668" s="7"/>
      <c r="N2668" s="7"/>
      <c r="O2668" s="7"/>
      <c r="P2668" s="7"/>
      <c r="Q2668" s="7"/>
      <c r="R2668" s="7"/>
      <c r="S2668" s="7"/>
      <c r="T2668" s="7"/>
      <c r="U2668" s="7"/>
      <c r="V2668" s="7"/>
      <c r="W2668" s="10"/>
    </row>
    <row r="2669" ht="12.75" customHeight="1">
      <c r="A2669" s="7"/>
      <c r="B2669" s="7"/>
      <c r="C2669" s="7"/>
      <c r="D2669" s="7"/>
      <c r="E2669" s="8"/>
      <c r="F2669" s="7"/>
      <c r="G2669" s="9"/>
      <c r="H2669" s="7"/>
      <c r="I2669" s="7"/>
      <c r="J2669" s="7"/>
      <c r="K2669" s="7"/>
      <c r="L2669" s="7"/>
      <c r="M2669" s="7"/>
      <c r="N2669" s="7"/>
      <c r="O2669" s="7"/>
      <c r="P2669" s="7"/>
      <c r="Q2669" s="7"/>
      <c r="R2669" s="7"/>
      <c r="S2669" s="7"/>
      <c r="T2669" s="7"/>
      <c r="U2669" s="7"/>
      <c r="V2669" s="7"/>
      <c r="W2669" s="10"/>
    </row>
    <row r="2670" ht="12.75" customHeight="1">
      <c r="A2670" s="7"/>
      <c r="B2670" s="7"/>
      <c r="C2670" s="7"/>
      <c r="D2670" s="7"/>
      <c r="E2670" s="8"/>
      <c r="F2670" s="7"/>
      <c r="G2670" s="9"/>
      <c r="H2670" s="7"/>
      <c r="I2670" s="7"/>
      <c r="J2670" s="7"/>
      <c r="K2670" s="7"/>
      <c r="L2670" s="7"/>
      <c r="M2670" s="7"/>
      <c r="N2670" s="7"/>
      <c r="O2670" s="7"/>
      <c r="P2670" s="7"/>
      <c r="Q2670" s="7"/>
      <c r="R2670" s="7"/>
      <c r="S2670" s="7"/>
      <c r="T2670" s="7"/>
      <c r="U2670" s="7"/>
      <c r="V2670" s="7"/>
      <c r="W2670" s="10"/>
    </row>
    <row r="2671" ht="12.75" customHeight="1">
      <c r="A2671" s="7"/>
      <c r="B2671" s="7"/>
      <c r="C2671" s="7"/>
      <c r="D2671" s="7"/>
      <c r="E2671" s="8"/>
      <c r="F2671" s="7"/>
      <c r="G2671" s="9"/>
      <c r="H2671" s="7"/>
      <c r="I2671" s="7"/>
      <c r="J2671" s="7"/>
      <c r="K2671" s="7"/>
      <c r="L2671" s="7"/>
      <c r="M2671" s="7"/>
      <c r="N2671" s="7"/>
      <c r="O2671" s="7"/>
      <c r="P2671" s="7"/>
      <c r="Q2671" s="7"/>
      <c r="R2671" s="7"/>
      <c r="S2671" s="7"/>
      <c r="T2671" s="7"/>
      <c r="U2671" s="7"/>
      <c r="V2671" s="7"/>
      <c r="W2671" s="10"/>
    </row>
    <row r="2672" ht="12.75" customHeight="1">
      <c r="A2672" s="7"/>
      <c r="B2672" s="7"/>
      <c r="C2672" s="7"/>
      <c r="D2672" s="7"/>
      <c r="E2672" s="8"/>
      <c r="F2672" s="7"/>
      <c r="G2672" s="9"/>
      <c r="H2672" s="7"/>
      <c r="I2672" s="7"/>
      <c r="J2672" s="7"/>
      <c r="K2672" s="7"/>
      <c r="L2672" s="7"/>
      <c r="M2672" s="7"/>
      <c r="N2672" s="7"/>
      <c r="O2672" s="7"/>
      <c r="P2672" s="7"/>
      <c r="Q2672" s="7"/>
      <c r="R2672" s="7"/>
      <c r="S2672" s="7"/>
      <c r="T2672" s="7"/>
      <c r="U2672" s="7"/>
      <c r="V2672" s="7"/>
      <c r="W2672" s="10"/>
    </row>
    <row r="2673" ht="12.75" customHeight="1">
      <c r="A2673" s="7"/>
      <c r="B2673" s="7"/>
      <c r="C2673" s="7"/>
      <c r="D2673" s="7"/>
      <c r="E2673" s="8"/>
      <c r="F2673" s="7"/>
      <c r="G2673" s="9"/>
      <c r="H2673" s="7"/>
      <c r="I2673" s="7"/>
      <c r="J2673" s="7"/>
      <c r="K2673" s="7"/>
      <c r="L2673" s="7"/>
      <c r="M2673" s="7"/>
      <c r="N2673" s="7"/>
      <c r="O2673" s="7"/>
      <c r="P2673" s="7"/>
      <c r="Q2673" s="7"/>
      <c r="R2673" s="7"/>
      <c r="S2673" s="7"/>
      <c r="T2673" s="7"/>
      <c r="U2673" s="7"/>
      <c r="V2673" s="7"/>
      <c r="W2673" s="10"/>
    </row>
    <row r="2674" ht="12.75" customHeight="1">
      <c r="A2674" s="7"/>
      <c r="B2674" s="7"/>
      <c r="C2674" s="7"/>
      <c r="D2674" s="7"/>
      <c r="E2674" s="8"/>
      <c r="F2674" s="7"/>
      <c r="G2674" s="9"/>
      <c r="H2674" s="7"/>
      <c r="I2674" s="7"/>
      <c r="J2674" s="7"/>
      <c r="K2674" s="7"/>
      <c r="L2674" s="7"/>
      <c r="M2674" s="7"/>
      <c r="N2674" s="7"/>
      <c r="O2674" s="7"/>
      <c r="P2674" s="7"/>
      <c r="Q2674" s="7"/>
      <c r="R2674" s="7"/>
      <c r="S2674" s="7"/>
      <c r="T2674" s="7"/>
      <c r="U2674" s="7"/>
      <c r="V2674" s="7"/>
      <c r="W2674" s="10"/>
    </row>
    <row r="2675" ht="12.75" customHeight="1">
      <c r="A2675" s="7"/>
      <c r="B2675" s="7"/>
      <c r="C2675" s="7"/>
      <c r="D2675" s="7"/>
      <c r="E2675" s="8"/>
      <c r="F2675" s="7"/>
      <c r="G2675" s="9"/>
      <c r="H2675" s="7"/>
      <c r="I2675" s="7"/>
      <c r="J2675" s="7"/>
      <c r="K2675" s="7"/>
      <c r="L2675" s="7"/>
      <c r="M2675" s="7"/>
      <c r="N2675" s="7"/>
      <c r="O2675" s="7"/>
      <c r="P2675" s="7"/>
      <c r="Q2675" s="7"/>
      <c r="R2675" s="7"/>
      <c r="S2675" s="7"/>
      <c r="T2675" s="7"/>
      <c r="U2675" s="7"/>
      <c r="V2675" s="7"/>
      <c r="W2675" s="10"/>
    </row>
    <row r="2676" ht="12.75" customHeight="1">
      <c r="A2676" s="7"/>
      <c r="B2676" s="7"/>
      <c r="C2676" s="7"/>
      <c r="D2676" s="7"/>
      <c r="E2676" s="8"/>
      <c r="F2676" s="7"/>
      <c r="G2676" s="9"/>
      <c r="H2676" s="7"/>
      <c r="I2676" s="7"/>
      <c r="J2676" s="7"/>
      <c r="K2676" s="7"/>
      <c r="L2676" s="7"/>
      <c r="M2676" s="7"/>
      <c r="N2676" s="7"/>
      <c r="O2676" s="7"/>
      <c r="P2676" s="7"/>
      <c r="Q2676" s="7"/>
      <c r="R2676" s="7"/>
      <c r="S2676" s="7"/>
      <c r="T2676" s="7"/>
      <c r="U2676" s="7"/>
      <c r="V2676" s="7"/>
      <c r="W2676" s="10"/>
    </row>
    <row r="2677" ht="12.75" customHeight="1">
      <c r="A2677" s="7"/>
      <c r="B2677" s="7"/>
      <c r="C2677" s="7"/>
      <c r="D2677" s="7"/>
      <c r="E2677" s="8"/>
      <c r="F2677" s="7"/>
      <c r="G2677" s="9"/>
      <c r="H2677" s="7"/>
      <c r="I2677" s="7"/>
      <c r="J2677" s="7"/>
      <c r="K2677" s="7"/>
      <c r="L2677" s="7"/>
      <c r="M2677" s="7"/>
      <c r="N2677" s="7"/>
      <c r="O2677" s="7"/>
      <c r="P2677" s="7"/>
      <c r="Q2677" s="7"/>
      <c r="R2677" s="7"/>
      <c r="S2677" s="7"/>
      <c r="T2677" s="7"/>
      <c r="U2677" s="7"/>
      <c r="V2677" s="7"/>
      <c r="W2677" s="10"/>
    </row>
    <row r="2678" ht="12.75" customHeight="1">
      <c r="A2678" s="7"/>
      <c r="B2678" s="7"/>
      <c r="C2678" s="7"/>
      <c r="D2678" s="7"/>
      <c r="E2678" s="8"/>
      <c r="F2678" s="7"/>
      <c r="G2678" s="9"/>
      <c r="H2678" s="7"/>
      <c r="I2678" s="7"/>
      <c r="J2678" s="7"/>
      <c r="K2678" s="7"/>
      <c r="L2678" s="7"/>
      <c r="M2678" s="7"/>
      <c r="N2678" s="7"/>
      <c r="O2678" s="7"/>
      <c r="P2678" s="7"/>
      <c r="Q2678" s="7"/>
      <c r="R2678" s="7"/>
      <c r="S2678" s="7"/>
      <c r="T2678" s="7"/>
      <c r="U2678" s="7"/>
      <c r="V2678" s="7"/>
      <c r="W2678" s="10"/>
    </row>
    <row r="2679" ht="12.75" customHeight="1">
      <c r="A2679" s="7"/>
      <c r="B2679" s="7"/>
      <c r="C2679" s="7"/>
      <c r="D2679" s="7"/>
      <c r="E2679" s="8"/>
      <c r="F2679" s="7"/>
      <c r="G2679" s="9"/>
      <c r="H2679" s="7"/>
      <c r="I2679" s="7"/>
      <c r="J2679" s="7"/>
      <c r="K2679" s="7"/>
      <c r="L2679" s="7"/>
      <c r="M2679" s="7"/>
      <c r="N2679" s="7"/>
      <c r="O2679" s="7"/>
      <c r="P2679" s="7"/>
      <c r="Q2679" s="7"/>
      <c r="R2679" s="7"/>
      <c r="S2679" s="7"/>
      <c r="T2679" s="7"/>
      <c r="U2679" s="7"/>
      <c r="V2679" s="7"/>
      <c r="W2679" s="10"/>
    </row>
    <row r="2680" ht="12.75" customHeight="1">
      <c r="A2680" s="7"/>
      <c r="B2680" s="7"/>
      <c r="C2680" s="7"/>
      <c r="D2680" s="7"/>
      <c r="E2680" s="8"/>
      <c r="F2680" s="7"/>
      <c r="G2680" s="9"/>
      <c r="H2680" s="7"/>
      <c r="I2680" s="7"/>
      <c r="J2680" s="7"/>
      <c r="K2680" s="7"/>
      <c r="L2680" s="7"/>
      <c r="M2680" s="7"/>
      <c r="N2680" s="7"/>
      <c r="O2680" s="7"/>
      <c r="P2680" s="7"/>
      <c r="Q2680" s="7"/>
      <c r="R2680" s="7"/>
      <c r="S2680" s="7"/>
      <c r="T2680" s="7"/>
      <c r="U2680" s="7"/>
      <c r="V2680" s="7"/>
      <c r="W2680" s="10"/>
    </row>
    <row r="2681" ht="12.75" customHeight="1">
      <c r="A2681" s="7"/>
      <c r="B2681" s="7"/>
      <c r="C2681" s="7"/>
      <c r="D2681" s="7"/>
      <c r="E2681" s="8"/>
      <c r="F2681" s="7"/>
      <c r="G2681" s="9"/>
      <c r="H2681" s="7"/>
      <c r="I2681" s="7"/>
      <c r="J2681" s="7"/>
      <c r="K2681" s="7"/>
      <c r="L2681" s="7"/>
      <c r="M2681" s="7"/>
      <c r="N2681" s="7"/>
      <c r="O2681" s="7"/>
      <c r="P2681" s="7"/>
      <c r="Q2681" s="7"/>
      <c r="R2681" s="7"/>
      <c r="S2681" s="7"/>
      <c r="T2681" s="7"/>
      <c r="U2681" s="7"/>
      <c r="V2681" s="7"/>
      <c r="W2681" s="10"/>
    </row>
    <row r="2682" ht="12.75" customHeight="1">
      <c r="A2682" s="7"/>
      <c r="B2682" s="7"/>
      <c r="C2682" s="7"/>
      <c r="D2682" s="7"/>
      <c r="E2682" s="8"/>
      <c r="F2682" s="7"/>
      <c r="G2682" s="9"/>
      <c r="H2682" s="7"/>
      <c r="I2682" s="7"/>
      <c r="J2682" s="7"/>
      <c r="K2682" s="7"/>
      <c r="L2682" s="7"/>
      <c r="M2682" s="7"/>
      <c r="N2682" s="7"/>
      <c r="O2682" s="7"/>
      <c r="P2682" s="7"/>
      <c r="Q2682" s="7"/>
      <c r="R2682" s="7"/>
      <c r="S2682" s="7"/>
      <c r="T2682" s="7"/>
      <c r="U2682" s="7"/>
      <c r="V2682" s="7"/>
      <c r="W2682" s="10"/>
    </row>
    <row r="2683" ht="12.75" customHeight="1">
      <c r="A2683" s="7"/>
      <c r="B2683" s="7"/>
      <c r="C2683" s="7"/>
      <c r="D2683" s="7"/>
      <c r="E2683" s="8"/>
      <c r="F2683" s="7"/>
      <c r="G2683" s="9"/>
      <c r="H2683" s="7"/>
      <c r="I2683" s="7"/>
      <c r="J2683" s="7"/>
      <c r="K2683" s="7"/>
      <c r="L2683" s="7"/>
      <c r="M2683" s="7"/>
      <c r="N2683" s="7"/>
      <c r="O2683" s="7"/>
      <c r="P2683" s="7"/>
      <c r="Q2683" s="7"/>
      <c r="R2683" s="7"/>
      <c r="S2683" s="7"/>
      <c r="T2683" s="7"/>
      <c r="U2683" s="7"/>
      <c r="V2683" s="7"/>
      <c r="W2683" s="10"/>
    </row>
    <row r="2684" ht="12.75" customHeight="1">
      <c r="A2684" s="7"/>
      <c r="B2684" s="7"/>
      <c r="C2684" s="7"/>
      <c r="D2684" s="7"/>
      <c r="E2684" s="8"/>
      <c r="F2684" s="7"/>
      <c r="G2684" s="9"/>
      <c r="H2684" s="7"/>
      <c r="I2684" s="7"/>
      <c r="J2684" s="7"/>
      <c r="K2684" s="7"/>
      <c r="L2684" s="7"/>
      <c r="M2684" s="7"/>
      <c r="N2684" s="7"/>
      <c r="O2684" s="7"/>
      <c r="P2684" s="7"/>
      <c r="Q2684" s="7"/>
      <c r="R2684" s="7"/>
      <c r="S2684" s="7"/>
      <c r="T2684" s="7"/>
      <c r="U2684" s="7"/>
      <c r="V2684" s="7"/>
      <c r="W2684" s="10"/>
    </row>
    <row r="2685" ht="12.75" customHeight="1">
      <c r="A2685" s="7"/>
      <c r="B2685" s="7"/>
      <c r="C2685" s="7"/>
      <c r="D2685" s="7"/>
      <c r="E2685" s="8"/>
      <c r="F2685" s="7"/>
      <c r="G2685" s="9"/>
      <c r="H2685" s="7"/>
      <c r="I2685" s="7"/>
      <c r="J2685" s="7"/>
      <c r="K2685" s="7"/>
      <c r="L2685" s="7"/>
      <c r="M2685" s="7"/>
      <c r="N2685" s="7"/>
      <c r="O2685" s="7"/>
      <c r="P2685" s="7"/>
      <c r="Q2685" s="7"/>
      <c r="R2685" s="7"/>
      <c r="S2685" s="7"/>
      <c r="T2685" s="7"/>
      <c r="U2685" s="7"/>
      <c r="V2685" s="7"/>
      <c r="W2685" s="10"/>
    </row>
    <row r="2686" ht="12.75" customHeight="1">
      <c r="A2686" s="7"/>
      <c r="B2686" s="7"/>
      <c r="C2686" s="7"/>
      <c r="D2686" s="7"/>
      <c r="E2686" s="8"/>
      <c r="F2686" s="7"/>
      <c r="G2686" s="9"/>
      <c r="H2686" s="7"/>
      <c r="I2686" s="7"/>
      <c r="J2686" s="7"/>
      <c r="K2686" s="7"/>
      <c r="L2686" s="7"/>
      <c r="M2686" s="7"/>
      <c r="N2686" s="7"/>
      <c r="O2686" s="7"/>
      <c r="P2686" s="7"/>
      <c r="Q2686" s="7"/>
      <c r="R2686" s="7"/>
      <c r="S2686" s="7"/>
      <c r="T2686" s="7"/>
      <c r="U2686" s="7"/>
      <c r="V2686" s="7"/>
      <c r="W2686" s="10"/>
    </row>
    <row r="2687" ht="12.75" customHeight="1">
      <c r="A2687" s="7"/>
      <c r="B2687" s="7"/>
      <c r="C2687" s="7"/>
      <c r="D2687" s="7"/>
      <c r="E2687" s="8"/>
      <c r="F2687" s="7"/>
      <c r="G2687" s="9"/>
      <c r="H2687" s="7"/>
      <c r="I2687" s="7"/>
      <c r="J2687" s="7"/>
      <c r="K2687" s="7"/>
      <c r="L2687" s="7"/>
      <c r="M2687" s="7"/>
      <c r="N2687" s="7"/>
      <c r="O2687" s="7"/>
      <c r="P2687" s="7"/>
      <c r="Q2687" s="7"/>
      <c r="R2687" s="7"/>
      <c r="S2687" s="7"/>
      <c r="T2687" s="7"/>
      <c r="U2687" s="7"/>
      <c r="V2687" s="7"/>
      <c r="W2687" s="10"/>
    </row>
    <row r="2688" ht="12.75" customHeight="1">
      <c r="A2688" s="7"/>
      <c r="B2688" s="7"/>
      <c r="C2688" s="7"/>
      <c r="D2688" s="7"/>
      <c r="E2688" s="8"/>
      <c r="F2688" s="7"/>
      <c r="G2688" s="9"/>
      <c r="H2688" s="7"/>
      <c r="I2688" s="7"/>
      <c r="J2688" s="7"/>
      <c r="K2688" s="7"/>
      <c r="L2688" s="7"/>
      <c r="M2688" s="7"/>
      <c r="N2688" s="7"/>
      <c r="O2688" s="7"/>
      <c r="P2688" s="7"/>
      <c r="Q2688" s="7"/>
      <c r="R2688" s="7"/>
      <c r="S2688" s="7"/>
      <c r="T2688" s="7"/>
      <c r="U2688" s="7"/>
      <c r="V2688" s="7"/>
      <c r="W2688" s="10"/>
    </row>
    <row r="2689" ht="12.75" customHeight="1">
      <c r="A2689" s="7"/>
      <c r="B2689" s="7"/>
      <c r="C2689" s="7"/>
      <c r="D2689" s="7"/>
      <c r="E2689" s="8"/>
      <c r="F2689" s="7"/>
      <c r="G2689" s="9"/>
      <c r="H2689" s="7"/>
      <c r="I2689" s="7"/>
      <c r="J2689" s="7"/>
      <c r="K2689" s="7"/>
      <c r="L2689" s="7"/>
      <c r="M2689" s="7"/>
      <c r="N2689" s="7"/>
      <c r="O2689" s="7"/>
      <c r="P2689" s="7"/>
      <c r="Q2689" s="7"/>
      <c r="R2689" s="7"/>
      <c r="S2689" s="7"/>
      <c r="T2689" s="7"/>
      <c r="U2689" s="7"/>
      <c r="V2689" s="7"/>
      <c r="W2689" s="10"/>
    </row>
    <row r="2690" ht="12.75" customHeight="1">
      <c r="A2690" s="7"/>
      <c r="B2690" s="7"/>
      <c r="C2690" s="7"/>
      <c r="D2690" s="7"/>
      <c r="E2690" s="8"/>
      <c r="F2690" s="7"/>
      <c r="G2690" s="9"/>
      <c r="H2690" s="7"/>
      <c r="I2690" s="7"/>
      <c r="J2690" s="7"/>
      <c r="K2690" s="7"/>
      <c r="L2690" s="7"/>
      <c r="M2690" s="7"/>
      <c r="N2690" s="7"/>
      <c r="O2690" s="7"/>
      <c r="P2690" s="7"/>
      <c r="Q2690" s="7"/>
      <c r="R2690" s="7"/>
      <c r="S2690" s="7"/>
      <c r="T2690" s="7"/>
      <c r="U2690" s="7"/>
      <c r="V2690" s="7"/>
      <c r="W2690" s="10"/>
    </row>
    <row r="2691" ht="12.75" customHeight="1">
      <c r="A2691" s="7"/>
      <c r="B2691" s="7"/>
      <c r="C2691" s="7"/>
      <c r="D2691" s="7"/>
      <c r="E2691" s="8"/>
      <c r="F2691" s="7"/>
      <c r="G2691" s="9"/>
      <c r="H2691" s="7"/>
      <c r="I2691" s="7"/>
      <c r="J2691" s="7"/>
      <c r="K2691" s="7"/>
      <c r="L2691" s="7"/>
      <c r="M2691" s="7"/>
      <c r="N2691" s="7"/>
      <c r="O2691" s="7"/>
      <c r="P2691" s="7"/>
      <c r="Q2691" s="7"/>
      <c r="R2691" s="7"/>
      <c r="S2691" s="7"/>
      <c r="T2691" s="7"/>
      <c r="U2691" s="7"/>
      <c r="V2691" s="7"/>
      <c r="W2691" s="10"/>
    </row>
    <row r="2692" ht="12.75" customHeight="1">
      <c r="A2692" s="7"/>
      <c r="B2692" s="7"/>
      <c r="C2692" s="7"/>
      <c r="D2692" s="7"/>
      <c r="E2692" s="8"/>
      <c r="F2692" s="7"/>
      <c r="G2692" s="9"/>
      <c r="H2692" s="7"/>
      <c r="I2692" s="7"/>
      <c r="J2692" s="7"/>
      <c r="K2692" s="7"/>
      <c r="L2692" s="7"/>
      <c r="M2692" s="7"/>
      <c r="N2692" s="7"/>
      <c r="O2692" s="7"/>
      <c r="P2692" s="7"/>
      <c r="Q2692" s="7"/>
      <c r="R2692" s="7"/>
      <c r="S2692" s="7"/>
      <c r="T2692" s="7"/>
      <c r="U2692" s="7"/>
      <c r="V2692" s="7"/>
      <c r="W2692" s="10"/>
    </row>
    <row r="2693" ht="12.75" customHeight="1">
      <c r="A2693" s="7"/>
      <c r="B2693" s="7"/>
      <c r="C2693" s="7"/>
      <c r="D2693" s="7"/>
      <c r="E2693" s="8"/>
      <c r="F2693" s="7"/>
      <c r="G2693" s="9"/>
      <c r="H2693" s="7"/>
      <c r="I2693" s="7"/>
      <c r="J2693" s="7"/>
      <c r="K2693" s="7"/>
      <c r="L2693" s="7"/>
      <c r="M2693" s="7"/>
      <c r="N2693" s="7"/>
      <c r="O2693" s="7"/>
      <c r="P2693" s="7"/>
      <c r="Q2693" s="7"/>
      <c r="R2693" s="7"/>
      <c r="S2693" s="7"/>
      <c r="T2693" s="7"/>
      <c r="U2693" s="7"/>
      <c r="V2693" s="7"/>
      <c r="W2693" s="10"/>
    </row>
    <row r="2694" ht="12.75" customHeight="1">
      <c r="A2694" s="7"/>
      <c r="B2694" s="7"/>
      <c r="C2694" s="7"/>
      <c r="D2694" s="7"/>
      <c r="E2694" s="8"/>
      <c r="F2694" s="7"/>
      <c r="G2694" s="9"/>
      <c r="H2694" s="7"/>
      <c r="I2694" s="7"/>
      <c r="J2694" s="7"/>
      <c r="K2694" s="7"/>
      <c r="L2694" s="7"/>
      <c r="M2694" s="7"/>
      <c r="N2694" s="7"/>
      <c r="O2694" s="7"/>
      <c r="P2694" s="7"/>
      <c r="Q2694" s="7"/>
      <c r="R2694" s="7"/>
      <c r="S2694" s="7"/>
      <c r="T2694" s="7"/>
      <c r="U2694" s="7"/>
      <c r="V2694" s="7"/>
      <c r="W2694" s="10"/>
    </row>
    <row r="2695" ht="12.75" customHeight="1">
      <c r="A2695" s="7"/>
      <c r="B2695" s="7"/>
      <c r="C2695" s="7"/>
      <c r="D2695" s="7"/>
      <c r="E2695" s="8"/>
      <c r="F2695" s="7"/>
      <c r="G2695" s="9"/>
      <c r="H2695" s="7"/>
      <c r="I2695" s="7"/>
      <c r="J2695" s="7"/>
      <c r="K2695" s="7"/>
      <c r="L2695" s="7"/>
      <c r="M2695" s="7"/>
      <c r="N2695" s="7"/>
      <c r="O2695" s="7"/>
      <c r="P2695" s="7"/>
      <c r="Q2695" s="7"/>
      <c r="R2695" s="7"/>
      <c r="S2695" s="7"/>
      <c r="T2695" s="7"/>
      <c r="U2695" s="7"/>
      <c r="V2695" s="7"/>
      <c r="W2695" s="10"/>
    </row>
    <row r="2696" ht="12.75" customHeight="1">
      <c r="A2696" s="7"/>
      <c r="B2696" s="7"/>
      <c r="C2696" s="7"/>
      <c r="D2696" s="7"/>
      <c r="E2696" s="8"/>
      <c r="F2696" s="7"/>
      <c r="G2696" s="9"/>
      <c r="H2696" s="7"/>
      <c r="I2696" s="7"/>
      <c r="J2696" s="7"/>
      <c r="K2696" s="7"/>
      <c r="L2696" s="7"/>
      <c r="M2696" s="7"/>
      <c r="N2696" s="7"/>
      <c r="O2696" s="7"/>
      <c r="P2696" s="7"/>
      <c r="Q2696" s="7"/>
      <c r="R2696" s="7"/>
      <c r="S2696" s="7"/>
      <c r="T2696" s="7"/>
      <c r="U2696" s="7"/>
      <c r="V2696" s="7"/>
      <c r="W2696" s="10"/>
    </row>
    <row r="2697" ht="12.75" customHeight="1">
      <c r="A2697" s="7"/>
      <c r="B2697" s="7"/>
      <c r="C2697" s="7"/>
      <c r="D2697" s="7"/>
      <c r="E2697" s="8"/>
      <c r="F2697" s="7"/>
      <c r="G2697" s="9"/>
      <c r="H2697" s="7"/>
      <c r="I2697" s="7"/>
      <c r="J2697" s="7"/>
      <c r="K2697" s="7"/>
      <c r="L2697" s="7"/>
      <c r="M2697" s="7"/>
      <c r="N2697" s="7"/>
      <c r="O2697" s="7"/>
      <c r="P2697" s="7"/>
      <c r="Q2697" s="7"/>
      <c r="R2697" s="7"/>
      <c r="S2697" s="7"/>
      <c r="T2697" s="7"/>
      <c r="U2697" s="7"/>
      <c r="V2697" s="7"/>
      <c r="W2697" s="10"/>
    </row>
    <row r="2698" ht="12.75" customHeight="1">
      <c r="A2698" s="7"/>
      <c r="B2698" s="7"/>
      <c r="C2698" s="7"/>
      <c r="D2698" s="7"/>
      <c r="E2698" s="8"/>
      <c r="F2698" s="7"/>
      <c r="G2698" s="9"/>
      <c r="H2698" s="7"/>
      <c r="I2698" s="7"/>
      <c r="J2698" s="7"/>
      <c r="K2698" s="7"/>
      <c r="L2698" s="7"/>
      <c r="M2698" s="7"/>
      <c r="N2698" s="7"/>
      <c r="O2698" s="7"/>
      <c r="P2698" s="7"/>
      <c r="Q2698" s="7"/>
      <c r="R2698" s="7"/>
      <c r="S2698" s="7"/>
      <c r="T2698" s="7"/>
      <c r="U2698" s="7"/>
      <c r="V2698" s="7"/>
      <c r="W2698" s="10"/>
    </row>
    <row r="2699" ht="12.75" customHeight="1">
      <c r="A2699" s="7"/>
      <c r="B2699" s="7"/>
      <c r="C2699" s="7"/>
      <c r="D2699" s="7"/>
      <c r="E2699" s="8"/>
      <c r="F2699" s="7"/>
      <c r="G2699" s="9"/>
      <c r="H2699" s="7"/>
      <c r="I2699" s="7"/>
      <c r="J2699" s="7"/>
      <c r="K2699" s="7"/>
      <c r="L2699" s="7"/>
      <c r="M2699" s="7"/>
      <c r="N2699" s="7"/>
      <c r="O2699" s="7"/>
      <c r="P2699" s="7"/>
      <c r="Q2699" s="7"/>
      <c r="R2699" s="7"/>
      <c r="S2699" s="7"/>
      <c r="T2699" s="7"/>
      <c r="U2699" s="7"/>
      <c r="V2699" s="7"/>
      <c r="W2699" s="10"/>
    </row>
    <row r="2700" ht="12.75" customHeight="1">
      <c r="A2700" s="7"/>
      <c r="B2700" s="7"/>
      <c r="C2700" s="7"/>
      <c r="D2700" s="7"/>
      <c r="E2700" s="8"/>
      <c r="F2700" s="7"/>
      <c r="G2700" s="9"/>
      <c r="H2700" s="7"/>
      <c r="I2700" s="7"/>
      <c r="J2700" s="7"/>
      <c r="K2700" s="7"/>
      <c r="L2700" s="7"/>
      <c r="M2700" s="7"/>
      <c r="N2700" s="7"/>
      <c r="O2700" s="7"/>
      <c r="P2700" s="7"/>
      <c r="Q2700" s="7"/>
      <c r="R2700" s="7"/>
      <c r="S2700" s="7"/>
      <c r="T2700" s="7"/>
      <c r="U2700" s="7"/>
      <c r="V2700" s="7"/>
      <c r="W2700" s="10"/>
    </row>
    <row r="2701" ht="12.75" customHeight="1">
      <c r="A2701" s="7"/>
      <c r="B2701" s="7"/>
      <c r="C2701" s="7"/>
      <c r="D2701" s="7"/>
      <c r="E2701" s="8"/>
      <c r="F2701" s="7"/>
      <c r="G2701" s="9"/>
      <c r="H2701" s="7"/>
      <c r="I2701" s="7"/>
      <c r="J2701" s="7"/>
      <c r="K2701" s="7"/>
      <c r="L2701" s="7"/>
      <c r="M2701" s="7"/>
      <c r="N2701" s="7"/>
      <c r="O2701" s="7"/>
      <c r="P2701" s="7"/>
      <c r="Q2701" s="7"/>
      <c r="R2701" s="7"/>
      <c r="S2701" s="7"/>
      <c r="T2701" s="7"/>
      <c r="U2701" s="7"/>
      <c r="V2701" s="7"/>
      <c r="W2701" s="10"/>
    </row>
    <row r="2702" ht="12.75" customHeight="1">
      <c r="A2702" s="7"/>
      <c r="B2702" s="7"/>
      <c r="C2702" s="7"/>
      <c r="D2702" s="7"/>
      <c r="E2702" s="8"/>
      <c r="F2702" s="7"/>
      <c r="G2702" s="9"/>
      <c r="H2702" s="7"/>
      <c r="I2702" s="7"/>
      <c r="J2702" s="7"/>
      <c r="K2702" s="7"/>
      <c r="L2702" s="7"/>
      <c r="M2702" s="7"/>
      <c r="N2702" s="7"/>
      <c r="O2702" s="7"/>
      <c r="P2702" s="7"/>
      <c r="Q2702" s="7"/>
      <c r="R2702" s="7"/>
      <c r="S2702" s="7"/>
      <c r="T2702" s="7"/>
      <c r="U2702" s="7"/>
      <c r="V2702" s="7"/>
      <c r="W2702" s="10"/>
    </row>
    <row r="2703" ht="12.75" customHeight="1">
      <c r="A2703" s="7"/>
      <c r="B2703" s="7"/>
      <c r="C2703" s="7"/>
      <c r="D2703" s="7"/>
      <c r="E2703" s="8"/>
      <c r="F2703" s="7"/>
      <c r="G2703" s="9"/>
      <c r="H2703" s="7"/>
      <c r="I2703" s="7"/>
      <c r="J2703" s="7"/>
      <c r="K2703" s="7"/>
      <c r="L2703" s="7"/>
      <c r="M2703" s="7"/>
      <c r="N2703" s="7"/>
      <c r="O2703" s="7"/>
      <c r="P2703" s="7"/>
      <c r="Q2703" s="7"/>
      <c r="R2703" s="7"/>
      <c r="S2703" s="7"/>
      <c r="T2703" s="7"/>
      <c r="U2703" s="7"/>
      <c r="V2703" s="7"/>
      <c r="W2703" s="10"/>
    </row>
    <row r="2704" ht="12.75" customHeight="1">
      <c r="A2704" s="7"/>
      <c r="B2704" s="7"/>
      <c r="C2704" s="7"/>
      <c r="D2704" s="7"/>
      <c r="E2704" s="8"/>
      <c r="F2704" s="7"/>
      <c r="G2704" s="9"/>
      <c r="H2704" s="7"/>
      <c r="I2704" s="7"/>
      <c r="J2704" s="7"/>
      <c r="K2704" s="7"/>
      <c r="L2704" s="7"/>
      <c r="M2704" s="7"/>
      <c r="N2704" s="7"/>
      <c r="O2704" s="7"/>
      <c r="P2704" s="7"/>
      <c r="Q2704" s="7"/>
      <c r="R2704" s="7"/>
      <c r="S2704" s="7"/>
      <c r="T2704" s="7"/>
      <c r="U2704" s="7"/>
      <c r="V2704" s="7"/>
      <c r="W2704" s="10"/>
    </row>
    <row r="2705" ht="12.75" customHeight="1">
      <c r="A2705" s="7"/>
      <c r="B2705" s="7"/>
      <c r="C2705" s="7"/>
      <c r="D2705" s="7"/>
      <c r="E2705" s="8"/>
      <c r="F2705" s="7"/>
      <c r="G2705" s="9"/>
      <c r="H2705" s="7"/>
      <c r="I2705" s="7"/>
      <c r="J2705" s="7"/>
      <c r="K2705" s="7"/>
      <c r="L2705" s="7"/>
      <c r="M2705" s="7"/>
      <c r="N2705" s="7"/>
      <c r="O2705" s="7"/>
      <c r="P2705" s="7"/>
      <c r="Q2705" s="7"/>
      <c r="R2705" s="7"/>
      <c r="S2705" s="7"/>
      <c r="T2705" s="7"/>
      <c r="U2705" s="7"/>
      <c r="V2705" s="7"/>
      <c r="W2705" s="10"/>
    </row>
    <row r="2706" ht="12.75" customHeight="1">
      <c r="A2706" s="7"/>
      <c r="B2706" s="7"/>
      <c r="C2706" s="7"/>
      <c r="D2706" s="7"/>
      <c r="E2706" s="8"/>
      <c r="F2706" s="7"/>
      <c r="G2706" s="9"/>
      <c r="H2706" s="7"/>
      <c r="I2706" s="7"/>
      <c r="J2706" s="7"/>
      <c r="K2706" s="7"/>
      <c r="L2706" s="7"/>
      <c r="M2706" s="7"/>
      <c r="N2706" s="7"/>
      <c r="O2706" s="7"/>
      <c r="P2706" s="7"/>
      <c r="Q2706" s="7"/>
      <c r="R2706" s="7"/>
      <c r="S2706" s="7"/>
      <c r="T2706" s="7"/>
      <c r="U2706" s="7"/>
      <c r="V2706" s="7"/>
      <c r="W2706" s="10"/>
    </row>
    <row r="2707" ht="12.75" customHeight="1">
      <c r="A2707" s="7"/>
      <c r="B2707" s="7"/>
      <c r="C2707" s="7"/>
      <c r="D2707" s="7"/>
      <c r="E2707" s="8"/>
      <c r="F2707" s="7"/>
      <c r="G2707" s="9"/>
      <c r="H2707" s="7"/>
      <c r="I2707" s="7"/>
      <c r="J2707" s="7"/>
      <c r="K2707" s="7"/>
      <c r="L2707" s="7"/>
      <c r="M2707" s="7"/>
      <c r="N2707" s="7"/>
      <c r="O2707" s="7"/>
      <c r="P2707" s="7"/>
      <c r="Q2707" s="7"/>
      <c r="R2707" s="7"/>
      <c r="S2707" s="7"/>
      <c r="T2707" s="7"/>
      <c r="U2707" s="7"/>
      <c r="V2707" s="7"/>
      <c r="W2707" s="10"/>
    </row>
    <row r="2708" ht="12.75" customHeight="1">
      <c r="A2708" s="7"/>
      <c r="B2708" s="7"/>
      <c r="C2708" s="7"/>
      <c r="D2708" s="7"/>
      <c r="E2708" s="8"/>
      <c r="F2708" s="7"/>
      <c r="G2708" s="9"/>
      <c r="H2708" s="7"/>
      <c r="I2708" s="7"/>
      <c r="J2708" s="7"/>
      <c r="K2708" s="7"/>
      <c r="L2708" s="7"/>
      <c r="M2708" s="7"/>
      <c r="N2708" s="7"/>
      <c r="O2708" s="7"/>
      <c r="P2708" s="7"/>
      <c r="Q2708" s="7"/>
      <c r="R2708" s="7"/>
      <c r="S2708" s="7"/>
      <c r="T2708" s="7"/>
      <c r="U2708" s="7"/>
      <c r="V2708" s="7"/>
      <c r="W2708" s="10"/>
    </row>
    <row r="2709" ht="12.75" customHeight="1">
      <c r="A2709" s="7"/>
      <c r="B2709" s="7"/>
      <c r="C2709" s="7"/>
      <c r="D2709" s="7"/>
      <c r="E2709" s="8"/>
      <c r="F2709" s="7"/>
      <c r="G2709" s="9"/>
      <c r="H2709" s="7"/>
      <c r="I2709" s="7"/>
      <c r="J2709" s="7"/>
      <c r="K2709" s="7"/>
      <c r="L2709" s="7"/>
      <c r="M2709" s="7"/>
      <c r="N2709" s="7"/>
      <c r="O2709" s="7"/>
      <c r="P2709" s="7"/>
      <c r="Q2709" s="7"/>
      <c r="R2709" s="7"/>
      <c r="S2709" s="7"/>
      <c r="T2709" s="7"/>
      <c r="U2709" s="7"/>
      <c r="V2709" s="7"/>
      <c r="W2709" s="10"/>
    </row>
    <row r="2710" ht="12.75" customHeight="1">
      <c r="A2710" s="7"/>
      <c r="B2710" s="7"/>
      <c r="C2710" s="7"/>
      <c r="D2710" s="7"/>
      <c r="E2710" s="8"/>
      <c r="F2710" s="7"/>
      <c r="G2710" s="9"/>
      <c r="H2710" s="7"/>
      <c r="I2710" s="7"/>
      <c r="J2710" s="7"/>
      <c r="K2710" s="7"/>
      <c r="L2710" s="7"/>
      <c r="M2710" s="7"/>
      <c r="N2710" s="7"/>
      <c r="O2710" s="7"/>
      <c r="P2710" s="7"/>
      <c r="Q2710" s="7"/>
      <c r="R2710" s="7"/>
      <c r="S2710" s="7"/>
      <c r="T2710" s="7"/>
      <c r="U2710" s="7"/>
      <c r="V2710" s="7"/>
      <c r="W2710" s="10"/>
    </row>
    <row r="2711" ht="12.75" customHeight="1">
      <c r="A2711" s="7"/>
      <c r="B2711" s="7"/>
      <c r="C2711" s="7"/>
      <c r="D2711" s="7"/>
      <c r="E2711" s="8"/>
      <c r="F2711" s="7"/>
      <c r="G2711" s="9"/>
      <c r="H2711" s="7"/>
      <c r="I2711" s="7"/>
      <c r="J2711" s="7"/>
      <c r="K2711" s="7"/>
      <c r="L2711" s="7"/>
      <c r="M2711" s="7"/>
      <c r="N2711" s="7"/>
      <c r="O2711" s="7"/>
      <c r="P2711" s="7"/>
      <c r="Q2711" s="7"/>
      <c r="R2711" s="7"/>
      <c r="S2711" s="7"/>
      <c r="T2711" s="7"/>
      <c r="U2711" s="7"/>
      <c r="V2711" s="7"/>
      <c r="W2711" s="10"/>
    </row>
    <row r="2712" ht="12.75" customHeight="1">
      <c r="A2712" s="7"/>
      <c r="B2712" s="7"/>
      <c r="C2712" s="7"/>
      <c r="D2712" s="7"/>
      <c r="E2712" s="8"/>
      <c r="F2712" s="7"/>
      <c r="G2712" s="9"/>
      <c r="H2712" s="7"/>
      <c r="I2712" s="7"/>
      <c r="J2712" s="7"/>
      <c r="K2712" s="7"/>
      <c r="L2712" s="7"/>
      <c r="M2712" s="7"/>
      <c r="N2712" s="7"/>
      <c r="O2712" s="7"/>
      <c r="P2712" s="7"/>
      <c r="Q2712" s="7"/>
      <c r="R2712" s="7"/>
      <c r="S2712" s="7"/>
      <c r="T2712" s="7"/>
      <c r="U2712" s="7"/>
      <c r="V2712" s="7"/>
      <c r="W2712" s="10"/>
    </row>
    <row r="2713" ht="12.75" customHeight="1">
      <c r="A2713" s="7"/>
      <c r="B2713" s="7"/>
      <c r="C2713" s="7"/>
      <c r="D2713" s="7"/>
      <c r="E2713" s="8"/>
      <c r="F2713" s="7"/>
      <c r="G2713" s="9"/>
      <c r="H2713" s="7"/>
      <c r="I2713" s="7"/>
      <c r="J2713" s="7"/>
      <c r="K2713" s="7"/>
      <c r="L2713" s="7"/>
      <c r="M2713" s="7"/>
      <c r="N2713" s="7"/>
      <c r="O2713" s="7"/>
      <c r="P2713" s="7"/>
      <c r="Q2713" s="7"/>
      <c r="R2713" s="7"/>
      <c r="S2713" s="7"/>
      <c r="T2713" s="7"/>
      <c r="U2713" s="7"/>
      <c r="V2713" s="7"/>
      <c r="W2713" s="10"/>
    </row>
    <row r="2714" ht="12.75" customHeight="1">
      <c r="A2714" s="7"/>
      <c r="B2714" s="7"/>
      <c r="C2714" s="7"/>
      <c r="D2714" s="7"/>
      <c r="E2714" s="8"/>
      <c r="F2714" s="7"/>
      <c r="G2714" s="9"/>
      <c r="H2714" s="7"/>
      <c r="I2714" s="7"/>
      <c r="J2714" s="7"/>
      <c r="K2714" s="7"/>
      <c r="L2714" s="7"/>
      <c r="M2714" s="7"/>
      <c r="N2714" s="7"/>
      <c r="O2714" s="7"/>
      <c r="P2714" s="7"/>
      <c r="Q2714" s="7"/>
      <c r="R2714" s="7"/>
      <c r="S2714" s="7"/>
      <c r="T2714" s="7"/>
      <c r="U2714" s="7"/>
      <c r="V2714" s="7"/>
      <c r="W2714" s="10"/>
    </row>
    <row r="2715" ht="12.75" customHeight="1">
      <c r="A2715" s="7"/>
      <c r="B2715" s="7"/>
      <c r="C2715" s="7"/>
      <c r="D2715" s="7"/>
      <c r="E2715" s="8"/>
      <c r="F2715" s="7"/>
      <c r="G2715" s="9"/>
      <c r="H2715" s="7"/>
      <c r="I2715" s="7"/>
      <c r="J2715" s="7"/>
      <c r="K2715" s="7"/>
      <c r="L2715" s="7"/>
      <c r="M2715" s="7"/>
      <c r="N2715" s="7"/>
      <c r="O2715" s="7"/>
      <c r="P2715" s="7"/>
      <c r="Q2715" s="7"/>
      <c r="R2715" s="7"/>
      <c r="S2715" s="7"/>
      <c r="T2715" s="7"/>
      <c r="U2715" s="7"/>
      <c r="V2715" s="7"/>
      <c r="W2715" s="10"/>
    </row>
    <row r="2716" ht="12.75" customHeight="1">
      <c r="A2716" s="7"/>
      <c r="B2716" s="7"/>
      <c r="C2716" s="7"/>
      <c r="D2716" s="7"/>
      <c r="E2716" s="8"/>
      <c r="F2716" s="7"/>
      <c r="G2716" s="9"/>
      <c r="H2716" s="7"/>
      <c r="I2716" s="7"/>
      <c r="J2716" s="7"/>
      <c r="K2716" s="7"/>
      <c r="L2716" s="7"/>
      <c r="M2716" s="7"/>
      <c r="N2716" s="7"/>
      <c r="O2716" s="7"/>
      <c r="P2716" s="7"/>
      <c r="Q2716" s="7"/>
      <c r="R2716" s="7"/>
      <c r="S2716" s="7"/>
      <c r="T2716" s="7"/>
      <c r="U2716" s="7"/>
      <c r="V2716" s="7"/>
      <c r="W2716" s="10"/>
    </row>
    <row r="2717" ht="12.75" customHeight="1">
      <c r="A2717" s="7"/>
      <c r="B2717" s="7"/>
      <c r="C2717" s="7"/>
      <c r="D2717" s="7"/>
      <c r="E2717" s="8"/>
      <c r="F2717" s="7"/>
      <c r="G2717" s="9"/>
      <c r="H2717" s="7"/>
      <c r="I2717" s="7"/>
      <c r="J2717" s="7"/>
      <c r="K2717" s="7"/>
      <c r="L2717" s="7"/>
      <c r="M2717" s="7"/>
      <c r="N2717" s="7"/>
      <c r="O2717" s="7"/>
      <c r="P2717" s="7"/>
      <c r="Q2717" s="7"/>
      <c r="R2717" s="7"/>
      <c r="S2717" s="7"/>
      <c r="T2717" s="7"/>
      <c r="U2717" s="7"/>
      <c r="V2717" s="7"/>
      <c r="W2717" s="10"/>
    </row>
    <row r="2718" ht="12.75" customHeight="1">
      <c r="A2718" s="7"/>
      <c r="B2718" s="7"/>
      <c r="C2718" s="7"/>
      <c r="D2718" s="7"/>
      <c r="E2718" s="8"/>
      <c r="F2718" s="7"/>
      <c r="G2718" s="9"/>
      <c r="H2718" s="7"/>
      <c r="I2718" s="7"/>
      <c r="J2718" s="7"/>
      <c r="K2718" s="7"/>
      <c r="L2718" s="7"/>
      <c r="M2718" s="7"/>
      <c r="N2718" s="7"/>
      <c r="O2718" s="7"/>
      <c r="P2718" s="7"/>
      <c r="Q2718" s="7"/>
      <c r="R2718" s="7"/>
      <c r="S2718" s="7"/>
      <c r="T2718" s="7"/>
      <c r="U2718" s="7"/>
      <c r="V2718" s="7"/>
      <c r="W2718" s="10"/>
    </row>
    <row r="2719" ht="12.75" customHeight="1">
      <c r="A2719" s="7"/>
      <c r="B2719" s="7"/>
      <c r="C2719" s="7"/>
      <c r="D2719" s="7"/>
      <c r="E2719" s="8"/>
      <c r="F2719" s="7"/>
      <c r="G2719" s="9"/>
      <c r="H2719" s="7"/>
      <c r="I2719" s="7"/>
      <c r="J2719" s="7"/>
      <c r="K2719" s="7"/>
      <c r="L2719" s="7"/>
      <c r="M2719" s="7"/>
      <c r="N2719" s="7"/>
      <c r="O2719" s="7"/>
      <c r="P2719" s="7"/>
      <c r="Q2719" s="7"/>
      <c r="R2719" s="7"/>
      <c r="S2719" s="7"/>
      <c r="T2719" s="7"/>
      <c r="U2719" s="7"/>
      <c r="V2719" s="7"/>
      <c r="W2719" s="10"/>
    </row>
    <row r="2720" ht="12.75" customHeight="1">
      <c r="A2720" s="7"/>
      <c r="B2720" s="7"/>
      <c r="C2720" s="7"/>
      <c r="D2720" s="7"/>
      <c r="E2720" s="8"/>
      <c r="F2720" s="7"/>
      <c r="G2720" s="9"/>
      <c r="H2720" s="7"/>
      <c r="I2720" s="7"/>
      <c r="J2720" s="7"/>
      <c r="K2720" s="7"/>
      <c r="L2720" s="7"/>
      <c r="M2720" s="7"/>
      <c r="N2720" s="7"/>
      <c r="O2720" s="7"/>
      <c r="P2720" s="7"/>
      <c r="Q2720" s="7"/>
      <c r="R2720" s="7"/>
      <c r="S2720" s="7"/>
      <c r="T2720" s="7"/>
      <c r="U2720" s="7"/>
      <c r="V2720" s="7"/>
      <c r="W2720" s="10"/>
    </row>
    <row r="2721" ht="12.75" customHeight="1">
      <c r="A2721" s="7"/>
      <c r="B2721" s="7"/>
      <c r="C2721" s="7"/>
      <c r="D2721" s="7"/>
      <c r="E2721" s="8"/>
      <c r="F2721" s="7"/>
      <c r="G2721" s="9"/>
      <c r="H2721" s="7"/>
      <c r="I2721" s="7"/>
      <c r="J2721" s="7"/>
      <c r="K2721" s="7"/>
      <c r="L2721" s="7"/>
      <c r="M2721" s="7"/>
      <c r="N2721" s="7"/>
      <c r="O2721" s="7"/>
      <c r="P2721" s="7"/>
      <c r="Q2721" s="7"/>
      <c r="R2721" s="7"/>
      <c r="S2721" s="7"/>
      <c r="T2721" s="7"/>
      <c r="U2721" s="7"/>
      <c r="V2721" s="7"/>
      <c r="W2721" s="10"/>
    </row>
    <row r="2722" ht="12.75" customHeight="1">
      <c r="A2722" s="7"/>
      <c r="B2722" s="7"/>
      <c r="C2722" s="7"/>
      <c r="D2722" s="7"/>
      <c r="E2722" s="8"/>
      <c r="F2722" s="7"/>
      <c r="G2722" s="9"/>
      <c r="H2722" s="7"/>
      <c r="I2722" s="7"/>
      <c r="J2722" s="7"/>
      <c r="K2722" s="7"/>
      <c r="L2722" s="7"/>
      <c r="M2722" s="7"/>
      <c r="N2722" s="7"/>
      <c r="O2722" s="7"/>
      <c r="P2722" s="7"/>
      <c r="Q2722" s="7"/>
      <c r="R2722" s="7"/>
      <c r="S2722" s="7"/>
      <c r="T2722" s="7"/>
      <c r="U2722" s="7"/>
      <c r="V2722" s="7"/>
      <c r="W2722" s="10"/>
    </row>
    <row r="2723" ht="12.75" customHeight="1">
      <c r="A2723" s="7"/>
      <c r="B2723" s="7"/>
      <c r="C2723" s="7"/>
      <c r="D2723" s="7"/>
      <c r="E2723" s="8"/>
      <c r="F2723" s="7"/>
      <c r="G2723" s="9"/>
      <c r="H2723" s="7"/>
      <c r="I2723" s="7"/>
      <c r="J2723" s="7"/>
      <c r="K2723" s="7"/>
      <c r="L2723" s="7"/>
      <c r="M2723" s="7"/>
      <c r="N2723" s="7"/>
      <c r="O2723" s="7"/>
      <c r="P2723" s="7"/>
      <c r="Q2723" s="7"/>
      <c r="R2723" s="7"/>
      <c r="S2723" s="7"/>
      <c r="T2723" s="7"/>
      <c r="U2723" s="7"/>
      <c r="V2723" s="7"/>
      <c r="W2723" s="10"/>
    </row>
    <row r="2724" ht="12.75" customHeight="1">
      <c r="A2724" s="7"/>
      <c r="B2724" s="7"/>
      <c r="C2724" s="7"/>
      <c r="D2724" s="7"/>
      <c r="E2724" s="8"/>
      <c r="F2724" s="7"/>
      <c r="G2724" s="9"/>
      <c r="H2724" s="7"/>
      <c r="I2724" s="7"/>
      <c r="J2724" s="7"/>
      <c r="K2724" s="7"/>
      <c r="L2724" s="7"/>
      <c r="M2724" s="7"/>
      <c r="N2724" s="7"/>
      <c r="O2724" s="7"/>
      <c r="P2724" s="7"/>
      <c r="Q2724" s="7"/>
      <c r="R2724" s="7"/>
      <c r="S2724" s="7"/>
      <c r="T2724" s="7"/>
      <c r="U2724" s="7"/>
      <c r="V2724" s="7"/>
      <c r="W2724" s="10"/>
    </row>
    <row r="2725" ht="12.75" customHeight="1">
      <c r="A2725" s="7"/>
      <c r="B2725" s="7"/>
      <c r="C2725" s="7"/>
      <c r="D2725" s="7"/>
      <c r="E2725" s="8"/>
      <c r="F2725" s="7"/>
      <c r="G2725" s="9"/>
      <c r="H2725" s="7"/>
      <c r="I2725" s="7"/>
      <c r="J2725" s="7"/>
      <c r="K2725" s="7"/>
      <c r="L2725" s="7"/>
      <c r="M2725" s="7"/>
      <c r="N2725" s="7"/>
      <c r="O2725" s="7"/>
      <c r="P2725" s="7"/>
      <c r="Q2725" s="7"/>
      <c r="R2725" s="7"/>
      <c r="S2725" s="7"/>
      <c r="T2725" s="7"/>
      <c r="U2725" s="7"/>
      <c r="V2725" s="7"/>
      <c r="W2725" s="10"/>
    </row>
    <row r="2726" ht="12.75" customHeight="1">
      <c r="A2726" s="7"/>
      <c r="B2726" s="7"/>
      <c r="C2726" s="7"/>
      <c r="D2726" s="7"/>
      <c r="E2726" s="8"/>
      <c r="F2726" s="7"/>
      <c r="G2726" s="9"/>
      <c r="H2726" s="7"/>
      <c r="I2726" s="7"/>
      <c r="J2726" s="7"/>
      <c r="K2726" s="7"/>
      <c r="L2726" s="7"/>
      <c r="M2726" s="7"/>
      <c r="N2726" s="7"/>
      <c r="O2726" s="7"/>
      <c r="P2726" s="7"/>
      <c r="Q2726" s="7"/>
      <c r="R2726" s="7"/>
      <c r="S2726" s="7"/>
      <c r="T2726" s="7"/>
      <c r="U2726" s="7"/>
      <c r="V2726" s="7"/>
      <c r="W2726" s="10"/>
    </row>
    <row r="2727" ht="12.75" customHeight="1">
      <c r="A2727" s="7"/>
      <c r="B2727" s="7"/>
      <c r="C2727" s="7"/>
      <c r="D2727" s="7"/>
      <c r="E2727" s="8"/>
      <c r="F2727" s="7"/>
      <c r="G2727" s="9"/>
      <c r="H2727" s="7"/>
      <c r="I2727" s="7"/>
      <c r="J2727" s="7"/>
      <c r="K2727" s="7"/>
      <c r="L2727" s="7"/>
      <c r="M2727" s="7"/>
      <c r="N2727" s="7"/>
      <c r="O2727" s="7"/>
      <c r="P2727" s="7"/>
      <c r="Q2727" s="7"/>
      <c r="R2727" s="7"/>
      <c r="S2727" s="7"/>
      <c r="T2727" s="7"/>
      <c r="U2727" s="7"/>
      <c r="V2727" s="7"/>
      <c r="W2727" s="10"/>
    </row>
    <row r="2728" ht="12.75" customHeight="1">
      <c r="A2728" s="7"/>
      <c r="B2728" s="7"/>
      <c r="C2728" s="7"/>
      <c r="D2728" s="7"/>
      <c r="E2728" s="8"/>
      <c r="F2728" s="7"/>
      <c r="G2728" s="9"/>
      <c r="H2728" s="7"/>
      <c r="I2728" s="7"/>
      <c r="J2728" s="7"/>
      <c r="K2728" s="7"/>
      <c r="L2728" s="7"/>
      <c r="M2728" s="7"/>
      <c r="N2728" s="7"/>
      <c r="O2728" s="7"/>
      <c r="P2728" s="7"/>
      <c r="Q2728" s="7"/>
      <c r="R2728" s="7"/>
      <c r="S2728" s="7"/>
      <c r="T2728" s="7"/>
      <c r="U2728" s="7"/>
      <c r="V2728" s="7"/>
      <c r="W2728" s="10"/>
    </row>
    <row r="2729" ht="12.75" customHeight="1">
      <c r="A2729" s="7"/>
      <c r="B2729" s="7"/>
      <c r="C2729" s="7"/>
      <c r="D2729" s="7"/>
      <c r="E2729" s="8"/>
      <c r="F2729" s="7"/>
      <c r="G2729" s="9"/>
      <c r="H2729" s="7"/>
      <c r="I2729" s="7"/>
      <c r="J2729" s="7"/>
      <c r="K2729" s="7"/>
      <c r="L2729" s="7"/>
      <c r="M2729" s="7"/>
      <c r="N2729" s="7"/>
      <c r="O2729" s="7"/>
      <c r="P2729" s="7"/>
      <c r="Q2729" s="7"/>
      <c r="R2729" s="7"/>
      <c r="S2729" s="7"/>
      <c r="T2729" s="7"/>
      <c r="U2729" s="7"/>
      <c r="V2729" s="7"/>
      <c r="W2729" s="10"/>
    </row>
    <row r="2730" ht="12.75" customHeight="1">
      <c r="A2730" s="7"/>
      <c r="B2730" s="7"/>
      <c r="C2730" s="7"/>
      <c r="D2730" s="7"/>
      <c r="E2730" s="8"/>
      <c r="F2730" s="7"/>
      <c r="G2730" s="9"/>
      <c r="H2730" s="7"/>
      <c r="I2730" s="7"/>
      <c r="J2730" s="7"/>
      <c r="K2730" s="7"/>
      <c r="L2730" s="7"/>
      <c r="M2730" s="7"/>
      <c r="N2730" s="7"/>
      <c r="O2730" s="7"/>
      <c r="P2730" s="7"/>
      <c r="Q2730" s="7"/>
      <c r="R2730" s="7"/>
      <c r="S2730" s="7"/>
      <c r="T2730" s="7"/>
      <c r="U2730" s="7"/>
      <c r="V2730" s="7"/>
      <c r="W2730" s="10"/>
    </row>
    <row r="2731" ht="12.75" customHeight="1">
      <c r="A2731" s="7"/>
      <c r="B2731" s="7"/>
      <c r="C2731" s="7"/>
      <c r="D2731" s="7"/>
      <c r="E2731" s="8"/>
      <c r="F2731" s="7"/>
      <c r="G2731" s="9"/>
      <c r="H2731" s="7"/>
      <c r="I2731" s="7"/>
      <c r="J2731" s="7"/>
      <c r="K2731" s="7"/>
      <c r="L2731" s="7"/>
      <c r="M2731" s="7"/>
      <c r="N2731" s="7"/>
      <c r="O2731" s="7"/>
      <c r="P2731" s="7"/>
      <c r="Q2731" s="7"/>
      <c r="R2731" s="7"/>
      <c r="S2731" s="7"/>
      <c r="T2731" s="7"/>
      <c r="U2731" s="7"/>
      <c r="V2731" s="7"/>
      <c r="W2731" s="10"/>
    </row>
    <row r="2732" ht="12.75" customHeight="1">
      <c r="A2732" s="7"/>
      <c r="B2732" s="7"/>
      <c r="C2732" s="7"/>
      <c r="D2732" s="7"/>
      <c r="E2732" s="8"/>
      <c r="F2732" s="7"/>
      <c r="G2732" s="9"/>
      <c r="H2732" s="7"/>
      <c r="I2732" s="7"/>
      <c r="J2732" s="7"/>
      <c r="K2732" s="7"/>
      <c r="L2732" s="7"/>
      <c r="M2732" s="7"/>
      <c r="N2732" s="7"/>
      <c r="O2732" s="7"/>
      <c r="P2732" s="7"/>
      <c r="Q2732" s="7"/>
      <c r="R2732" s="7"/>
      <c r="S2732" s="7"/>
      <c r="T2732" s="7"/>
      <c r="U2732" s="7"/>
      <c r="V2732" s="7"/>
      <c r="W2732" s="10"/>
    </row>
    <row r="2733" ht="12.75" customHeight="1">
      <c r="A2733" s="7"/>
      <c r="B2733" s="7"/>
      <c r="C2733" s="7"/>
      <c r="D2733" s="7"/>
      <c r="E2733" s="8"/>
      <c r="F2733" s="7"/>
      <c r="G2733" s="9"/>
      <c r="H2733" s="7"/>
      <c r="I2733" s="7"/>
      <c r="J2733" s="7"/>
      <c r="K2733" s="7"/>
      <c r="L2733" s="7"/>
      <c r="M2733" s="7"/>
      <c r="N2733" s="7"/>
      <c r="O2733" s="7"/>
      <c r="P2733" s="7"/>
      <c r="Q2733" s="7"/>
      <c r="R2733" s="7"/>
      <c r="S2733" s="7"/>
      <c r="T2733" s="7"/>
      <c r="U2733" s="7"/>
      <c r="V2733" s="7"/>
      <c r="W2733" s="10"/>
    </row>
    <row r="2734" ht="12.75" customHeight="1">
      <c r="A2734" s="7"/>
      <c r="B2734" s="7"/>
      <c r="C2734" s="7"/>
      <c r="D2734" s="7"/>
      <c r="E2734" s="8"/>
      <c r="F2734" s="7"/>
      <c r="G2734" s="9"/>
      <c r="H2734" s="7"/>
      <c r="I2734" s="7"/>
      <c r="J2734" s="7"/>
      <c r="K2734" s="7"/>
      <c r="L2734" s="7"/>
      <c r="M2734" s="7"/>
      <c r="N2734" s="7"/>
      <c r="O2734" s="7"/>
      <c r="P2734" s="7"/>
      <c r="Q2734" s="7"/>
      <c r="R2734" s="7"/>
      <c r="S2734" s="7"/>
      <c r="T2734" s="7"/>
      <c r="U2734" s="7"/>
      <c r="V2734" s="7"/>
      <c r="W2734" s="10"/>
    </row>
    <row r="2735" ht="12.75" customHeight="1">
      <c r="A2735" s="7"/>
      <c r="B2735" s="7"/>
      <c r="C2735" s="7"/>
      <c r="D2735" s="7"/>
      <c r="E2735" s="8"/>
      <c r="F2735" s="7"/>
      <c r="G2735" s="9"/>
      <c r="H2735" s="7"/>
      <c r="I2735" s="7"/>
      <c r="J2735" s="7"/>
      <c r="K2735" s="7"/>
      <c r="L2735" s="7"/>
      <c r="M2735" s="7"/>
      <c r="N2735" s="7"/>
      <c r="O2735" s="7"/>
      <c r="P2735" s="7"/>
      <c r="Q2735" s="7"/>
      <c r="R2735" s="7"/>
      <c r="S2735" s="7"/>
      <c r="T2735" s="7"/>
      <c r="U2735" s="7"/>
      <c r="V2735" s="7"/>
      <c r="W2735" s="10"/>
    </row>
    <row r="2736" ht="12.75" customHeight="1">
      <c r="A2736" s="7"/>
      <c r="B2736" s="7"/>
      <c r="C2736" s="7"/>
      <c r="D2736" s="7"/>
      <c r="E2736" s="8"/>
      <c r="F2736" s="7"/>
      <c r="G2736" s="9"/>
      <c r="H2736" s="7"/>
      <c r="I2736" s="7"/>
      <c r="J2736" s="7"/>
      <c r="K2736" s="7"/>
      <c r="L2736" s="7"/>
      <c r="M2736" s="7"/>
      <c r="N2736" s="7"/>
      <c r="O2736" s="7"/>
      <c r="P2736" s="7"/>
      <c r="Q2736" s="7"/>
      <c r="R2736" s="7"/>
      <c r="S2736" s="7"/>
      <c r="T2736" s="7"/>
      <c r="U2736" s="7"/>
      <c r="V2736" s="7"/>
      <c r="W2736" s="10"/>
    </row>
    <row r="2737" ht="12.75" customHeight="1">
      <c r="A2737" s="7"/>
      <c r="B2737" s="7"/>
      <c r="C2737" s="7"/>
      <c r="D2737" s="7"/>
      <c r="E2737" s="8"/>
      <c r="F2737" s="7"/>
      <c r="G2737" s="9"/>
      <c r="H2737" s="7"/>
      <c r="I2737" s="7"/>
      <c r="J2737" s="7"/>
      <c r="K2737" s="7"/>
      <c r="L2737" s="7"/>
      <c r="M2737" s="7"/>
      <c r="N2737" s="7"/>
      <c r="O2737" s="7"/>
      <c r="P2737" s="7"/>
      <c r="Q2737" s="7"/>
      <c r="R2737" s="7"/>
      <c r="S2737" s="7"/>
      <c r="T2737" s="7"/>
      <c r="U2737" s="7"/>
      <c r="V2737" s="7"/>
      <c r="W2737" s="10"/>
    </row>
    <row r="2738" ht="12.75" customHeight="1">
      <c r="A2738" s="7"/>
      <c r="B2738" s="7"/>
      <c r="C2738" s="7"/>
      <c r="D2738" s="7"/>
      <c r="E2738" s="8"/>
      <c r="F2738" s="7"/>
      <c r="G2738" s="9"/>
      <c r="H2738" s="7"/>
      <c r="I2738" s="7"/>
      <c r="J2738" s="7"/>
      <c r="K2738" s="7"/>
      <c r="L2738" s="7"/>
      <c r="M2738" s="7"/>
      <c r="N2738" s="7"/>
      <c r="O2738" s="7"/>
      <c r="P2738" s="7"/>
      <c r="Q2738" s="7"/>
      <c r="R2738" s="7"/>
      <c r="S2738" s="7"/>
      <c r="T2738" s="7"/>
      <c r="U2738" s="7"/>
      <c r="V2738" s="7"/>
      <c r="W2738" s="10"/>
    </row>
    <row r="2739" ht="12.75" customHeight="1">
      <c r="A2739" s="7"/>
      <c r="B2739" s="7"/>
      <c r="C2739" s="7"/>
      <c r="D2739" s="7"/>
      <c r="E2739" s="8"/>
      <c r="F2739" s="7"/>
      <c r="G2739" s="9"/>
      <c r="H2739" s="7"/>
      <c r="I2739" s="7"/>
      <c r="J2739" s="7"/>
      <c r="K2739" s="7"/>
      <c r="L2739" s="7"/>
      <c r="M2739" s="7"/>
      <c r="N2739" s="7"/>
      <c r="O2739" s="7"/>
      <c r="P2739" s="7"/>
      <c r="Q2739" s="7"/>
      <c r="R2739" s="7"/>
      <c r="S2739" s="7"/>
      <c r="T2739" s="7"/>
      <c r="U2739" s="7"/>
      <c r="V2739" s="7"/>
      <c r="W2739" s="10"/>
    </row>
    <row r="2740" ht="12.75" customHeight="1">
      <c r="A2740" s="7"/>
      <c r="B2740" s="7"/>
      <c r="C2740" s="7"/>
      <c r="D2740" s="7"/>
      <c r="E2740" s="8"/>
      <c r="F2740" s="7"/>
      <c r="G2740" s="9"/>
      <c r="H2740" s="7"/>
      <c r="I2740" s="7"/>
      <c r="J2740" s="7"/>
      <c r="K2740" s="7"/>
      <c r="L2740" s="7"/>
      <c r="M2740" s="7"/>
      <c r="N2740" s="7"/>
      <c r="O2740" s="7"/>
      <c r="P2740" s="7"/>
      <c r="Q2740" s="7"/>
      <c r="R2740" s="7"/>
      <c r="S2740" s="7"/>
      <c r="T2740" s="7"/>
      <c r="U2740" s="7"/>
      <c r="V2740" s="7"/>
      <c r="W2740" s="10"/>
    </row>
    <row r="2741" ht="12.75" customHeight="1">
      <c r="A2741" s="7"/>
      <c r="B2741" s="7"/>
      <c r="C2741" s="7"/>
      <c r="D2741" s="7"/>
      <c r="E2741" s="8"/>
      <c r="F2741" s="7"/>
      <c r="G2741" s="9"/>
      <c r="H2741" s="7"/>
      <c r="I2741" s="7"/>
      <c r="J2741" s="7"/>
      <c r="K2741" s="7"/>
      <c r="L2741" s="7"/>
      <c r="M2741" s="7"/>
      <c r="N2741" s="7"/>
      <c r="O2741" s="7"/>
      <c r="P2741" s="7"/>
      <c r="Q2741" s="7"/>
      <c r="R2741" s="7"/>
      <c r="S2741" s="7"/>
      <c r="T2741" s="7"/>
      <c r="U2741" s="7"/>
      <c r="V2741" s="7"/>
      <c r="W2741" s="10"/>
    </row>
    <row r="2742" ht="12.75" customHeight="1">
      <c r="A2742" s="7"/>
      <c r="B2742" s="7"/>
      <c r="C2742" s="7"/>
      <c r="D2742" s="7"/>
      <c r="E2742" s="8"/>
      <c r="F2742" s="7"/>
      <c r="G2742" s="9"/>
      <c r="H2742" s="7"/>
      <c r="I2742" s="7"/>
      <c r="J2742" s="7"/>
      <c r="K2742" s="7"/>
      <c r="L2742" s="7"/>
      <c r="M2742" s="7"/>
      <c r="N2742" s="7"/>
      <c r="O2742" s="7"/>
      <c r="P2742" s="7"/>
      <c r="Q2742" s="7"/>
      <c r="R2742" s="7"/>
      <c r="S2742" s="7"/>
      <c r="T2742" s="7"/>
      <c r="U2742" s="7"/>
      <c r="V2742" s="7"/>
      <c r="W2742" s="10"/>
    </row>
    <row r="2743" ht="12.75" customHeight="1">
      <c r="A2743" s="7"/>
      <c r="B2743" s="7"/>
      <c r="C2743" s="7"/>
      <c r="D2743" s="7"/>
      <c r="E2743" s="8"/>
      <c r="F2743" s="7"/>
      <c r="G2743" s="9"/>
      <c r="H2743" s="7"/>
      <c r="I2743" s="7"/>
      <c r="J2743" s="7"/>
      <c r="K2743" s="7"/>
      <c r="L2743" s="7"/>
      <c r="M2743" s="7"/>
      <c r="N2743" s="7"/>
      <c r="O2743" s="7"/>
      <c r="P2743" s="7"/>
      <c r="Q2743" s="7"/>
      <c r="R2743" s="7"/>
      <c r="S2743" s="7"/>
      <c r="T2743" s="7"/>
      <c r="U2743" s="7"/>
      <c r="V2743" s="7"/>
      <c r="W2743" s="10"/>
    </row>
    <row r="2744" ht="12.75" customHeight="1">
      <c r="A2744" s="7"/>
      <c r="B2744" s="7"/>
      <c r="C2744" s="7"/>
      <c r="D2744" s="7"/>
      <c r="E2744" s="8"/>
      <c r="F2744" s="7"/>
      <c r="G2744" s="9"/>
      <c r="H2744" s="7"/>
      <c r="I2744" s="7"/>
      <c r="J2744" s="7"/>
      <c r="K2744" s="7"/>
      <c r="L2744" s="7"/>
      <c r="M2744" s="7"/>
      <c r="N2744" s="7"/>
      <c r="O2744" s="7"/>
      <c r="P2744" s="7"/>
      <c r="Q2744" s="7"/>
      <c r="R2744" s="7"/>
      <c r="S2744" s="7"/>
      <c r="T2744" s="7"/>
      <c r="U2744" s="7"/>
      <c r="V2744" s="7"/>
      <c r="W2744" s="10"/>
    </row>
    <row r="2745" ht="12.75" customHeight="1">
      <c r="A2745" s="7"/>
      <c r="B2745" s="7"/>
      <c r="C2745" s="7"/>
      <c r="D2745" s="7"/>
      <c r="E2745" s="8"/>
      <c r="F2745" s="7"/>
      <c r="G2745" s="9"/>
      <c r="H2745" s="7"/>
      <c r="I2745" s="7"/>
      <c r="J2745" s="7"/>
      <c r="K2745" s="7"/>
      <c r="L2745" s="7"/>
      <c r="M2745" s="7"/>
      <c r="N2745" s="7"/>
      <c r="O2745" s="7"/>
      <c r="P2745" s="7"/>
      <c r="Q2745" s="7"/>
      <c r="R2745" s="7"/>
      <c r="S2745" s="7"/>
      <c r="T2745" s="7"/>
      <c r="U2745" s="7"/>
      <c r="V2745" s="7"/>
      <c r="W2745" s="10"/>
    </row>
    <row r="2746" ht="12.75" customHeight="1">
      <c r="A2746" s="7"/>
      <c r="B2746" s="7"/>
      <c r="C2746" s="7"/>
      <c r="D2746" s="7"/>
      <c r="E2746" s="8"/>
      <c r="F2746" s="7"/>
      <c r="G2746" s="9"/>
      <c r="H2746" s="7"/>
      <c r="I2746" s="7"/>
      <c r="J2746" s="7"/>
      <c r="K2746" s="7"/>
      <c r="L2746" s="7"/>
      <c r="M2746" s="7"/>
      <c r="N2746" s="7"/>
      <c r="O2746" s="7"/>
      <c r="P2746" s="7"/>
      <c r="Q2746" s="7"/>
      <c r="R2746" s="7"/>
      <c r="S2746" s="7"/>
      <c r="T2746" s="7"/>
      <c r="U2746" s="7"/>
      <c r="V2746" s="7"/>
      <c r="W2746" s="10"/>
    </row>
    <row r="2747" ht="12.75" customHeight="1">
      <c r="A2747" s="7"/>
      <c r="B2747" s="7"/>
      <c r="C2747" s="7"/>
      <c r="D2747" s="7"/>
      <c r="E2747" s="8"/>
      <c r="F2747" s="7"/>
      <c r="G2747" s="9"/>
      <c r="H2747" s="7"/>
      <c r="I2747" s="7"/>
      <c r="J2747" s="7"/>
      <c r="K2747" s="7"/>
      <c r="L2747" s="7"/>
      <c r="M2747" s="7"/>
      <c r="N2747" s="7"/>
      <c r="O2747" s="7"/>
      <c r="P2747" s="7"/>
      <c r="Q2747" s="7"/>
      <c r="R2747" s="7"/>
      <c r="S2747" s="7"/>
      <c r="T2747" s="7"/>
      <c r="U2747" s="7"/>
      <c r="V2747" s="7"/>
      <c r="W2747" s="10"/>
    </row>
    <row r="2748" ht="12.75" customHeight="1">
      <c r="A2748" s="7"/>
      <c r="B2748" s="7"/>
      <c r="C2748" s="7"/>
      <c r="D2748" s="7"/>
      <c r="E2748" s="8"/>
      <c r="F2748" s="7"/>
      <c r="G2748" s="9"/>
      <c r="H2748" s="7"/>
      <c r="I2748" s="7"/>
      <c r="J2748" s="7"/>
      <c r="K2748" s="7"/>
      <c r="L2748" s="7"/>
      <c r="M2748" s="7"/>
      <c r="N2748" s="7"/>
      <c r="O2748" s="7"/>
      <c r="P2748" s="7"/>
      <c r="Q2748" s="7"/>
      <c r="R2748" s="7"/>
      <c r="S2748" s="7"/>
      <c r="T2748" s="7"/>
      <c r="U2748" s="7"/>
      <c r="V2748" s="7"/>
      <c r="W2748" s="10"/>
    </row>
    <row r="2749" ht="12.75" customHeight="1">
      <c r="A2749" s="7"/>
      <c r="B2749" s="7"/>
      <c r="C2749" s="7"/>
      <c r="D2749" s="7"/>
      <c r="E2749" s="8"/>
      <c r="F2749" s="7"/>
      <c r="G2749" s="9"/>
      <c r="H2749" s="7"/>
      <c r="I2749" s="7"/>
      <c r="J2749" s="7"/>
      <c r="K2749" s="7"/>
      <c r="L2749" s="7"/>
      <c r="M2749" s="7"/>
      <c r="N2749" s="7"/>
      <c r="O2749" s="7"/>
      <c r="P2749" s="7"/>
      <c r="Q2749" s="7"/>
      <c r="R2749" s="7"/>
      <c r="S2749" s="7"/>
      <c r="T2749" s="7"/>
      <c r="U2749" s="7"/>
      <c r="V2749" s="7"/>
      <c r="W2749" s="10"/>
    </row>
    <row r="2750" ht="12.75" customHeight="1">
      <c r="A2750" s="7"/>
      <c r="B2750" s="7"/>
      <c r="C2750" s="7"/>
      <c r="D2750" s="7"/>
      <c r="E2750" s="8"/>
      <c r="F2750" s="7"/>
      <c r="G2750" s="9"/>
      <c r="H2750" s="7"/>
      <c r="I2750" s="7"/>
      <c r="J2750" s="7"/>
      <c r="K2750" s="7"/>
      <c r="L2750" s="7"/>
      <c r="M2750" s="7"/>
      <c r="N2750" s="7"/>
      <c r="O2750" s="7"/>
      <c r="P2750" s="7"/>
      <c r="Q2750" s="7"/>
      <c r="R2750" s="7"/>
      <c r="S2750" s="7"/>
      <c r="T2750" s="7"/>
      <c r="U2750" s="7"/>
      <c r="V2750" s="7"/>
      <c r="W2750" s="10"/>
    </row>
    <row r="2751" ht="12.75" customHeight="1">
      <c r="A2751" s="7"/>
      <c r="B2751" s="7"/>
      <c r="C2751" s="7"/>
      <c r="D2751" s="7"/>
      <c r="E2751" s="8"/>
      <c r="F2751" s="7"/>
      <c r="G2751" s="9"/>
      <c r="H2751" s="7"/>
      <c r="I2751" s="7"/>
      <c r="J2751" s="7"/>
      <c r="K2751" s="7"/>
      <c r="L2751" s="7"/>
      <c r="M2751" s="7"/>
      <c r="N2751" s="7"/>
      <c r="O2751" s="7"/>
      <c r="P2751" s="7"/>
      <c r="Q2751" s="7"/>
      <c r="R2751" s="7"/>
      <c r="S2751" s="7"/>
      <c r="T2751" s="7"/>
      <c r="U2751" s="7"/>
      <c r="V2751" s="7"/>
      <c r="W2751" s="10"/>
    </row>
    <row r="2752" ht="12.75" customHeight="1">
      <c r="A2752" s="7"/>
      <c r="B2752" s="7"/>
      <c r="C2752" s="7"/>
      <c r="D2752" s="7"/>
      <c r="E2752" s="8"/>
      <c r="F2752" s="7"/>
      <c r="G2752" s="9"/>
      <c r="H2752" s="7"/>
      <c r="I2752" s="7"/>
      <c r="J2752" s="7"/>
      <c r="K2752" s="7"/>
      <c r="L2752" s="7"/>
      <c r="M2752" s="7"/>
      <c r="N2752" s="7"/>
      <c r="O2752" s="7"/>
      <c r="P2752" s="7"/>
      <c r="Q2752" s="7"/>
      <c r="R2752" s="7"/>
      <c r="S2752" s="7"/>
      <c r="T2752" s="7"/>
      <c r="U2752" s="7"/>
      <c r="V2752" s="7"/>
      <c r="W2752" s="10"/>
    </row>
    <row r="2753" ht="12.75" customHeight="1">
      <c r="A2753" s="7"/>
      <c r="B2753" s="7"/>
      <c r="C2753" s="7"/>
      <c r="D2753" s="7"/>
      <c r="E2753" s="8"/>
      <c r="F2753" s="7"/>
      <c r="G2753" s="9"/>
      <c r="H2753" s="7"/>
      <c r="I2753" s="7"/>
      <c r="J2753" s="7"/>
      <c r="K2753" s="7"/>
      <c r="L2753" s="7"/>
      <c r="M2753" s="7"/>
      <c r="N2753" s="7"/>
      <c r="O2753" s="7"/>
      <c r="P2753" s="7"/>
      <c r="Q2753" s="7"/>
      <c r="R2753" s="7"/>
      <c r="S2753" s="7"/>
      <c r="T2753" s="7"/>
      <c r="U2753" s="7"/>
      <c r="V2753" s="7"/>
      <c r="W2753" s="10"/>
    </row>
    <row r="2754" ht="12.75" customHeight="1">
      <c r="A2754" s="7"/>
      <c r="B2754" s="7"/>
      <c r="C2754" s="7"/>
      <c r="D2754" s="7"/>
      <c r="E2754" s="8"/>
      <c r="F2754" s="7"/>
      <c r="G2754" s="9"/>
      <c r="H2754" s="7"/>
      <c r="I2754" s="7"/>
      <c r="J2754" s="7"/>
      <c r="K2754" s="7"/>
      <c r="L2754" s="7"/>
      <c r="M2754" s="7"/>
      <c r="N2754" s="7"/>
      <c r="O2754" s="7"/>
      <c r="P2754" s="7"/>
      <c r="Q2754" s="7"/>
      <c r="R2754" s="7"/>
      <c r="S2754" s="7"/>
      <c r="T2754" s="7"/>
      <c r="U2754" s="7"/>
      <c r="V2754" s="7"/>
      <c r="W2754" s="10"/>
    </row>
    <row r="2755" ht="12.75" customHeight="1">
      <c r="A2755" s="7"/>
      <c r="B2755" s="7"/>
      <c r="C2755" s="7"/>
      <c r="D2755" s="7"/>
      <c r="E2755" s="8"/>
      <c r="F2755" s="7"/>
      <c r="G2755" s="9"/>
      <c r="H2755" s="7"/>
      <c r="I2755" s="7"/>
      <c r="J2755" s="7"/>
      <c r="K2755" s="7"/>
      <c r="L2755" s="7"/>
      <c r="M2755" s="7"/>
      <c r="N2755" s="7"/>
      <c r="O2755" s="7"/>
      <c r="P2755" s="7"/>
      <c r="Q2755" s="7"/>
      <c r="R2755" s="7"/>
      <c r="S2755" s="7"/>
      <c r="T2755" s="7"/>
      <c r="U2755" s="7"/>
      <c r="V2755" s="7"/>
      <c r="W2755" s="10"/>
    </row>
    <row r="2756" ht="12.75" customHeight="1">
      <c r="A2756" s="7"/>
      <c r="B2756" s="7"/>
      <c r="C2756" s="7"/>
      <c r="D2756" s="7"/>
      <c r="E2756" s="8"/>
      <c r="F2756" s="7"/>
      <c r="G2756" s="9"/>
      <c r="H2756" s="7"/>
      <c r="I2756" s="7"/>
      <c r="J2756" s="7"/>
      <c r="K2756" s="7"/>
      <c r="L2756" s="7"/>
      <c r="M2756" s="7"/>
      <c r="N2756" s="7"/>
      <c r="O2756" s="7"/>
      <c r="P2756" s="7"/>
      <c r="Q2756" s="7"/>
      <c r="R2756" s="7"/>
      <c r="S2756" s="7"/>
      <c r="T2756" s="7"/>
      <c r="U2756" s="7"/>
      <c r="V2756" s="7"/>
      <c r="W2756" s="10"/>
    </row>
    <row r="2757" ht="12.75" customHeight="1">
      <c r="A2757" s="7"/>
      <c r="B2757" s="7"/>
      <c r="C2757" s="7"/>
      <c r="D2757" s="7"/>
      <c r="E2757" s="8"/>
      <c r="F2757" s="7"/>
      <c r="G2757" s="9"/>
      <c r="H2757" s="7"/>
      <c r="I2757" s="7"/>
      <c r="J2757" s="7"/>
      <c r="K2757" s="7"/>
      <c r="L2757" s="7"/>
      <c r="M2757" s="7"/>
      <c r="N2757" s="7"/>
      <c r="O2757" s="7"/>
      <c r="P2757" s="7"/>
      <c r="Q2757" s="7"/>
      <c r="R2757" s="7"/>
      <c r="S2757" s="7"/>
      <c r="T2757" s="7"/>
      <c r="U2757" s="7"/>
      <c r="V2757" s="7"/>
      <c r="W2757" s="10"/>
    </row>
    <row r="2758" ht="12.75" customHeight="1">
      <c r="A2758" s="7"/>
      <c r="B2758" s="7"/>
      <c r="C2758" s="7"/>
      <c r="D2758" s="7"/>
      <c r="E2758" s="8"/>
      <c r="F2758" s="7"/>
      <c r="G2758" s="9"/>
      <c r="H2758" s="7"/>
      <c r="I2758" s="7"/>
      <c r="J2758" s="7"/>
      <c r="K2758" s="7"/>
      <c r="L2758" s="7"/>
      <c r="M2758" s="7"/>
      <c r="N2758" s="7"/>
      <c r="O2758" s="7"/>
      <c r="P2758" s="7"/>
      <c r="Q2758" s="7"/>
      <c r="R2758" s="7"/>
      <c r="S2758" s="7"/>
      <c r="T2758" s="7"/>
      <c r="U2758" s="7"/>
      <c r="V2758" s="7"/>
      <c r="W2758" s="10"/>
    </row>
    <row r="2759" ht="12.75" customHeight="1">
      <c r="A2759" s="7"/>
      <c r="B2759" s="7"/>
      <c r="C2759" s="7"/>
      <c r="D2759" s="7"/>
      <c r="E2759" s="8"/>
      <c r="F2759" s="7"/>
      <c r="G2759" s="9"/>
      <c r="H2759" s="7"/>
      <c r="I2759" s="7"/>
      <c r="J2759" s="7"/>
      <c r="K2759" s="7"/>
      <c r="L2759" s="7"/>
      <c r="M2759" s="7"/>
      <c r="N2759" s="7"/>
      <c r="O2759" s="7"/>
      <c r="P2759" s="7"/>
      <c r="Q2759" s="7"/>
      <c r="R2759" s="7"/>
      <c r="S2759" s="7"/>
      <c r="T2759" s="7"/>
      <c r="U2759" s="7"/>
      <c r="V2759" s="7"/>
      <c r="W2759" s="10"/>
    </row>
    <row r="2760" ht="12.75" customHeight="1">
      <c r="A2760" s="7"/>
      <c r="B2760" s="7"/>
      <c r="C2760" s="7"/>
      <c r="D2760" s="7"/>
      <c r="E2760" s="8"/>
      <c r="F2760" s="7"/>
      <c r="G2760" s="9"/>
      <c r="H2760" s="7"/>
      <c r="I2760" s="7"/>
      <c r="J2760" s="7"/>
      <c r="K2760" s="7"/>
      <c r="L2760" s="7"/>
      <c r="M2760" s="7"/>
      <c r="N2760" s="7"/>
      <c r="O2760" s="7"/>
      <c r="P2760" s="7"/>
      <c r="Q2760" s="7"/>
      <c r="R2760" s="7"/>
      <c r="S2760" s="7"/>
      <c r="T2760" s="7"/>
      <c r="U2760" s="7"/>
      <c r="V2760" s="7"/>
      <c r="W2760" s="10"/>
    </row>
    <row r="2761" ht="12.75" customHeight="1">
      <c r="A2761" s="7"/>
      <c r="B2761" s="7"/>
      <c r="C2761" s="7"/>
      <c r="D2761" s="7"/>
      <c r="E2761" s="8"/>
      <c r="F2761" s="7"/>
      <c r="G2761" s="9"/>
      <c r="H2761" s="7"/>
      <c r="I2761" s="7"/>
      <c r="J2761" s="7"/>
      <c r="K2761" s="7"/>
      <c r="L2761" s="7"/>
      <c r="M2761" s="7"/>
      <c r="N2761" s="7"/>
      <c r="O2761" s="7"/>
      <c r="P2761" s="7"/>
      <c r="Q2761" s="7"/>
      <c r="R2761" s="7"/>
      <c r="S2761" s="7"/>
      <c r="T2761" s="7"/>
      <c r="U2761" s="7"/>
      <c r="V2761" s="7"/>
      <c r="W2761" s="10"/>
    </row>
  </sheetData>
  <conditionalFormatting sqref="A1:C2561 D1:F2761 G1:H2561 I1:I2761 J1:S2561">
    <cfRule type="containsBlanks" dxfId="0" priority="1">
      <formula>LEN(TRIM(A1))=0</formula>
    </cfRule>
  </conditionalFormatting>
  <printOptions/>
  <pageMargins bottom="1.0" footer="0.0" header="0.0" left="0.75" right="0.75" top="1.0"/>
  <pageSetup paperSize="9"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2" width="11.43"/>
    <col customWidth="1" min="3" max="3" width="24.14"/>
    <col customWidth="1" min="4" max="4" width="17.14"/>
    <col customWidth="1" min="5" max="5" width="12.86"/>
    <col customWidth="1" min="6" max="6" width="11.43"/>
    <col customWidth="1" min="7" max="7" width="16.14"/>
    <col customWidth="1" min="8" max="8" width="11.43"/>
    <col customWidth="1" min="9" max="9" width="12.0"/>
    <col customWidth="1" min="10" max="10" width="21.57"/>
    <col customWidth="1" min="11" max="11" width="24.71"/>
    <col customWidth="1" min="12" max="12" width="13.57"/>
    <col customWidth="1" min="13" max="14" width="11.43"/>
    <col customWidth="1" min="15" max="15" width="15.29"/>
    <col customWidth="1" min="16" max="16" width="12.0"/>
    <col customWidth="1" min="17" max="17" width="15.71"/>
    <col customWidth="1" min="18" max="18" width="14.57"/>
    <col customWidth="1" min="19" max="19" width="11.43"/>
    <col customWidth="1" min="20" max="27" width="10.71"/>
  </cols>
  <sheetData>
    <row r="1" ht="20.25" customHeight="1">
      <c r="A1" s="1"/>
      <c r="B1" s="2" t="s">
        <v>807</v>
      </c>
      <c r="C1" s="1" t="s">
        <v>0</v>
      </c>
      <c r="D1" s="1" t="s">
        <v>1</v>
      </c>
      <c r="E1" s="1" t="s">
        <v>3</v>
      </c>
      <c r="F1" s="1" t="s">
        <v>4</v>
      </c>
      <c r="G1" s="3" t="s">
        <v>808</v>
      </c>
      <c r="H1" s="2" t="s">
        <v>809</v>
      </c>
      <c r="I1" s="1" t="s">
        <v>810</v>
      </c>
      <c r="J1" s="1" t="s">
        <v>811</v>
      </c>
      <c r="K1" s="1" t="s">
        <v>812</v>
      </c>
      <c r="L1" s="1" t="s">
        <v>6</v>
      </c>
      <c r="M1" s="1" t="s">
        <v>813</v>
      </c>
      <c r="N1" s="1" t="s">
        <v>10</v>
      </c>
      <c r="O1" s="4" t="s">
        <v>13</v>
      </c>
      <c r="P1" s="4" t="s">
        <v>16</v>
      </c>
      <c r="Q1" s="1" t="s">
        <v>12</v>
      </c>
      <c r="R1" s="1" t="s">
        <v>11</v>
      </c>
      <c r="S1" s="19"/>
      <c r="T1" s="19"/>
      <c r="U1" s="19"/>
      <c r="V1" s="19"/>
      <c r="W1" s="19"/>
      <c r="X1" s="19"/>
      <c r="Y1" s="19"/>
      <c r="Z1" s="19"/>
      <c r="AA1" s="19"/>
    </row>
    <row r="2">
      <c r="A2" s="19"/>
      <c r="B2" s="20">
        <v>2020.0</v>
      </c>
      <c r="C2" s="21">
        <v>43995.430555555555</v>
      </c>
      <c r="D2" s="19" t="s">
        <v>19</v>
      </c>
      <c r="E2" s="19">
        <v>75.0</v>
      </c>
      <c r="F2" s="19">
        <v>4500.0</v>
      </c>
      <c r="G2" s="19">
        <v>39.0</v>
      </c>
      <c r="H2" s="19">
        <v>2.0</v>
      </c>
      <c r="I2" s="19">
        <v>57.0</v>
      </c>
      <c r="J2" s="19" t="s">
        <v>72</v>
      </c>
      <c r="K2" s="19"/>
      <c r="L2" s="22">
        <v>193.0</v>
      </c>
      <c r="M2" s="22" t="s">
        <v>814</v>
      </c>
      <c r="N2" s="22" t="s">
        <v>23</v>
      </c>
      <c r="O2" s="22" t="s">
        <v>23</v>
      </c>
      <c r="P2" s="22"/>
      <c r="Q2" s="22"/>
      <c r="R2" s="22"/>
      <c r="S2" s="19"/>
      <c r="T2" s="19"/>
      <c r="U2" s="19"/>
      <c r="V2" s="19"/>
      <c r="W2" s="19"/>
      <c r="X2" s="19"/>
      <c r="Y2" s="19"/>
      <c r="Z2" s="19"/>
      <c r="AA2" s="19"/>
    </row>
    <row r="3">
      <c r="A3" s="19"/>
      <c r="B3" s="20">
        <v>2020.0</v>
      </c>
      <c r="C3" s="23">
        <v>43995.541666666664</v>
      </c>
      <c r="D3" s="19" t="s">
        <v>19</v>
      </c>
      <c r="E3" s="19">
        <v>74.0</v>
      </c>
      <c r="F3" s="19">
        <v>4800.0</v>
      </c>
      <c r="G3" s="19">
        <v>42.0</v>
      </c>
      <c r="H3" s="19">
        <v>2.0</v>
      </c>
      <c r="I3" s="19">
        <v>57.0</v>
      </c>
      <c r="J3" s="19" t="s">
        <v>72</v>
      </c>
      <c r="K3" s="19"/>
      <c r="L3" s="19">
        <v>194.0</v>
      </c>
      <c r="M3" s="19" t="s">
        <v>814</v>
      </c>
      <c r="N3" s="19" t="s">
        <v>23</v>
      </c>
      <c r="O3" s="19" t="s">
        <v>23</v>
      </c>
      <c r="P3" s="19"/>
      <c r="Q3" s="19"/>
      <c r="R3" s="19"/>
      <c r="S3" s="19"/>
      <c r="T3" s="19"/>
      <c r="U3" s="19"/>
      <c r="V3" s="19"/>
      <c r="W3" s="19"/>
      <c r="X3" s="19"/>
      <c r="Y3" s="19"/>
      <c r="Z3" s="19"/>
      <c r="AA3" s="19"/>
    </row>
    <row r="4">
      <c r="A4" s="19"/>
      <c r="B4" s="20">
        <v>2020.0</v>
      </c>
      <c r="C4" s="23">
        <v>43995.5</v>
      </c>
      <c r="D4" s="19" t="s">
        <v>19</v>
      </c>
      <c r="E4" s="19">
        <v>75.0</v>
      </c>
      <c r="F4" s="19">
        <v>5000.0</v>
      </c>
      <c r="G4" s="19">
        <v>41.0</v>
      </c>
      <c r="H4" s="19">
        <v>2.0</v>
      </c>
      <c r="I4" s="19"/>
      <c r="J4" s="19"/>
      <c r="K4" s="19" t="s">
        <v>52</v>
      </c>
      <c r="L4" s="19">
        <v>195.0</v>
      </c>
      <c r="M4" s="19" t="s">
        <v>814</v>
      </c>
      <c r="N4" s="19" t="s">
        <v>23</v>
      </c>
      <c r="O4" s="19" t="s">
        <v>23</v>
      </c>
      <c r="P4" s="19"/>
      <c r="Q4" s="19"/>
      <c r="R4" s="19"/>
      <c r="S4" s="19"/>
      <c r="T4" s="19"/>
      <c r="U4" s="19"/>
      <c r="V4" s="19"/>
      <c r="W4" s="19"/>
      <c r="X4" s="19"/>
      <c r="Y4" s="19"/>
      <c r="Z4" s="19"/>
      <c r="AA4" s="19"/>
    </row>
    <row r="5">
      <c r="A5" s="19"/>
      <c r="B5" s="20">
        <v>2020.0</v>
      </c>
      <c r="C5" s="23">
        <v>43995.5</v>
      </c>
      <c r="D5" s="19" t="s">
        <v>19</v>
      </c>
      <c r="E5" s="19">
        <v>80.0</v>
      </c>
      <c r="F5" s="19">
        <v>5900.0</v>
      </c>
      <c r="G5" s="19">
        <v>43.0</v>
      </c>
      <c r="H5" s="19">
        <v>2.0</v>
      </c>
      <c r="I5" s="19"/>
      <c r="J5" s="19"/>
      <c r="K5" s="19" t="s">
        <v>815</v>
      </c>
      <c r="L5" s="19">
        <v>196.0</v>
      </c>
      <c r="M5" s="19" t="s">
        <v>814</v>
      </c>
      <c r="N5" s="19" t="s">
        <v>23</v>
      </c>
      <c r="O5" s="19" t="s">
        <v>816</v>
      </c>
      <c r="P5" s="19"/>
      <c r="Q5" s="19"/>
      <c r="R5" s="19"/>
      <c r="S5" s="19"/>
      <c r="T5" s="19"/>
      <c r="U5" s="19"/>
      <c r="V5" s="19"/>
      <c r="W5" s="19"/>
      <c r="X5" s="19"/>
      <c r="Y5" s="19"/>
      <c r="Z5" s="19"/>
      <c r="AA5" s="19"/>
    </row>
    <row r="6">
      <c r="A6" s="19"/>
      <c r="B6" s="20">
        <v>2020.0</v>
      </c>
      <c r="C6" s="23">
        <v>43995.75</v>
      </c>
      <c r="D6" s="19" t="s">
        <v>19</v>
      </c>
      <c r="E6" s="19">
        <v>72.0</v>
      </c>
      <c r="F6" s="19">
        <v>3450.0</v>
      </c>
      <c r="G6" s="19">
        <v>34.0</v>
      </c>
      <c r="H6" s="19">
        <v>2.0</v>
      </c>
      <c r="I6" s="19"/>
      <c r="J6" s="19"/>
      <c r="K6" s="19" t="s">
        <v>34</v>
      </c>
      <c r="L6" s="19">
        <v>197.0</v>
      </c>
      <c r="M6" s="19" t="s">
        <v>814</v>
      </c>
      <c r="N6" s="19" t="s">
        <v>23</v>
      </c>
      <c r="O6" s="19" t="s">
        <v>23</v>
      </c>
      <c r="P6" s="19"/>
      <c r="Q6" s="19"/>
      <c r="R6" s="19"/>
      <c r="S6" s="19"/>
      <c r="T6" s="19"/>
      <c r="U6" s="19"/>
      <c r="V6" s="19"/>
      <c r="W6" s="19"/>
      <c r="X6" s="19"/>
      <c r="Y6" s="19"/>
      <c r="Z6" s="19"/>
      <c r="AA6" s="19"/>
    </row>
    <row r="7">
      <c r="A7" s="19"/>
      <c r="B7" s="20">
        <v>2020.0</v>
      </c>
      <c r="C7" s="23">
        <v>43996.333333333336</v>
      </c>
      <c r="D7" s="19" t="s">
        <v>19</v>
      </c>
      <c r="E7" s="19">
        <v>56.0</v>
      </c>
      <c r="F7" s="19">
        <v>2000.0</v>
      </c>
      <c r="G7" s="19">
        <v>29.0</v>
      </c>
      <c r="H7" s="19">
        <v>2.0</v>
      </c>
      <c r="I7" s="19"/>
      <c r="J7" s="19"/>
      <c r="K7" s="19" t="s">
        <v>54</v>
      </c>
      <c r="L7" s="19">
        <v>198.0</v>
      </c>
      <c r="M7" s="19" t="s">
        <v>814</v>
      </c>
      <c r="N7" s="19" t="s">
        <v>23</v>
      </c>
      <c r="O7" s="19" t="s">
        <v>23</v>
      </c>
      <c r="P7" s="19"/>
      <c r="Q7" s="19"/>
      <c r="R7" s="19"/>
      <c r="S7" s="19"/>
      <c r="T7" s="19"/>
      <c r="U7" s="19"/>
      <c r="V7" s="19"/>
      <c r="W7" s="19"/>
      <c r="X7" s="19"/>
      <c r="Y7" s="19"/>
      <c r="Z7" s="19"/>
      <c r="AA7" s="19"/>
    </row>
    <row r="8">
      <c r="A8" s="19"/>
      <c r="B8" s="20">
        <v>2020.0</v>
      </c>
      <c r="C8" s="21">
        <v>43996.416666666664</v>
      </c>
      <c r="D8" s="19" t="s">
        <v>19</v>
      </c>
      <c r="E8" s="19">
        <v>77.0</v>
      </c>
      <c r="F8" s="19">
        <v>5000.0</v>
      </c>
      <c r="G8" s="19">
        <v>39.0</v>
      </c>
      <c r="H8" s="19">
        <v>2.0</v>
      </c>
      <c r="I8" s="22"/>
      <c r="J8" s="22"/>
      <c r="K8" s="22" t="s">
        <v>817</v>
      </c>
      <c r="L8" s="22">
        <v>199.0</v>
      </c>
      <c r="M8" s="22"/>
      <c r="N8" s="22" t="s">
        <v>23</v>
      </c>
      <c r="O8" s="22" t="s">
        <v>23</v>
      </c>
      <c r="P8" s="22"/>
      <c r="Q8" s="22"/>
      <c r="R8" s="22"/>
      <c r="S8" s="19"/>
      <c r="T8" s="19"/>
      <c r="U8" s="19"/>
      <c r="V8" s="19"/>
      <c r="W8" s="19"/>
      <c r="X8" s="19"/>
      <c r="Y8" s="19"/>
      <c r="Z8" s="19"/>
      <c r="AA8" s="19"/>
    </row>
    <row r="9">
      <c r="A9" s="19"/>
      <c r="B9" s="20">
        <v>2020.0</v>
      </c>
      <c r="C9" s="23">
        <v>43996.364583333336</v>
      </c>
      <c r="D9" s="19" t="s">
        <v>19</v>
      </c>
      <c r="E9" s="19">
        <v>78.0</v>
      </c>
      <c r="F9" s="19">
        <v>5900.0</v>
      </c>
      <c r="G9" s="19">
        <v>42.0</v>
      </c>
      <c r="H9" s="19">
        <v>2.0</v>
      </c>
      <c r="I9" s="19">
        <v>49.0</v>
      </c>
      <c r="J9" s="19" t="s">
        <v>74</v>
      </c>
      <c r="K9" s="19"/>
      <c r="L9" s="19">
        <v>201.0</v>
      </c>
      <c r="M9" s="19" t="s">
        <v>814</v>
      </c>
      <c r="N9" s="19" t="s">
        <v>23</v>
      </c>
      <c r="O9" s="19" t="s">
        <v>23</v>
      </c>
      <c r="P9" s="19"/>
      <c r="Q9" s="19"/>
      <c r="R9" s="19"/>
      <c r="S9" s="19"/>
      <c r="T9" s="19"/>
      <c r="U9" s="19"/>
      <c r="V9" s="19"/>
      <c r="W9" s="19"/>
      <c r="X9" s="19"/>
      <c r="Y9" s="19"/>
      <c r="Z9" s="19"/>
      <c r="AA9" s="19"/>
    </row>
    <row r="10">
      <c r="A10" s="19"/>
      <c r="B10" s="20">
        <v>2020.0</v>
      </c>
      <c r="C10" s="23">
        <v>43996.5</v>
      </c>
      <c r="D10" s="19" t="s">
        <v>19</v>
      </c>
      <c r="E10" s="19">
        <v>75.0</v>
      </c>
      <c r="F10" s="19">
        <v>4100.0</v>
      </c>
      <c r="G10" s="19">
        <v>37.0</v>
      </c>
      <c r="H10" s="19">
        <v>2.0</v>
      </c>
      <c r="I10" s="19">
        <v>49.0</v>
      </c>
      <c r="J10" s="19" t="s">
        <v>74</v>
      </c>
      <c r="K10" s="19"/>
      <c r="L10" s="19">
        <v>202.0</v>
      </c>
      <c r="M10" s="19" t="s">
        <v>814</v>
      </c>
      <c r="N10" s="19" t="s">
        <v>23</v>
      </c>
      <c r="O10" s="19" t="s">
        <v>23</v>
      </c>
      <c r="P10" s="19"/>
      <c r="Q10" s="19"/>
      <c r="R10" s="19"/>
      <c r="S10" s="19"/>
      <c r="T10" s="19"/>
      <c r="U10" s="19"/>
      <c r="V10" s="19"/>
      <c r="W10" s="19"/>
      <c r="X10" s="19"/>
      <c r="Y10" s="19"/>
      <c r="Z10" s="19"/>
      <c r="AA10" s="19"/>
    </row>
    <row r="11">
      <c r="A11" s="19"/>
      <c r="B11" s="20">
        <v>2020.0</v>
      </c>
      <c r="C11" s="23">
        <v>43996.583333333336</v>
      </c>
      <c r="D11" s="19" t="s">
        <v>19</v>
      </c>
      <c r="E11" s="19">
        <v>81.0</v>
      </c>
      <c r="F11" s="19">
        <v>5700.0</v>
      </c>
      <c r="G11" s="19">
        <v>42.0</v>
      </c>
      <c r="H11" s="19">
        <v>2.0</v>
      </c>
      <c r="I11" s="19">
        <v>49.0</v>
      </c>
      <c r="J11" s="19" t="s">
        <v>74</v>
      </c>
      <c r="K11" s="19"/>
      <c r="L11" s="19">
        <v>203.0</v>
      </c>
      <c r="M11" s="19" t="s">
        <v>814</v>
      </c>
      <c r="N11" s="19" t="s">
        <v>23</v>
      </c>
      <c r="O11" s="19" t="s">
        <v>23</v>
      </c>
      <c r="P11" s="19"/>
      <c r="Q11" s="19"/>
      <c r="R11" s="19"/>
      <c r="S11" s="19"/>
      <c r="T11" s="19"/>
      <c r="U11" s="19"/>
      <c r="V11" s="19"/>
      <c r="W11" s="19"/>
      <c r="X11" s="19"/>
      <c r="Y11" s="19"/>
      <c r="Z11" s="19"/>
      <c r="AA11" s="19"/>
    </row>
    <row r="12">
      <c r="A12" s="19"/>
      <c r="B12" s="20">
        <v>2020.0</v>
      </c>
      <c r="C12" s="23">
        <v>43996.5</v>
      </c>
      <c r="D12" s="19" t="s">
        <v>19</v>
      </c>
      <c r="E12" s="19">
        <v>74.0</v>
      </c>
      <c r="F12" s="19">
        <v>4650.0</v>
      </c>
      <c r="G12" s="19">
        <v>38.0</v>
      </c>
      <c r="H12" s="19">
        <v>2.0</v>
      </c>
      <c r="I12" s="19">
        <v>47.0</v>
      </c>
      <c r="J12" s="19" t="s">
        <v>818</v>
      </c>
      <c r="K12" s="19"/>
      <c r="L12" s="19">
        <v>204.0</v>
      </c>
      <c r="M12" s="19" t="s">
        <v>814</v>
      </c>
      <c r="N12" s="19" t="s">
        <v>23</v>
      </c>
      <c r="O12" s="19" t="s">
        <v>23</v>
      </c>
      <c r="P12" s="19"/>
      <c r="Q12" s="19"/>
      <c r="R12" s="19"/>
      <c r="S12" s="19"/>
      <c r="T12" s="19"/>
      <c r="U12" s="19"/>
      <c r="V12" s="19"/>
      <c r="W12" s="19"/>
      <c r="X12" s="19"/>
      <c r="Y12" s="19"/>
      <c r="Z12" s="19"/>
      <c r="AA12" s="19"/>
    </row>
    <row r="13">
      <c r="A13" s="19"/>
      <c r="B13" s="20">
        <v>2020.0</v>
      </c>
      <c r="C13" s="23">
        <v>43999.791666666664</v>
      </c>
      <c r="D13" s="19" t="s">
        <v>19</v>
      </c>
      <c r="E13" s="19">
        <v>81.0</v>
      </c>
      <c r="F13" s="19">
        <v>5850.0</v>
      </c>
      <c r="G13" s="19">
        <v>42.0</v>
      </c>
      <c r="H13" s="19">
        <v>2.0</v>
      </c>
      <c r="I13" s="19">
        <v>101.0</v>
      </c>
      <c r="J13" s="19" t="s">
        <v>47</v>
      </c>
      <c r="K13" s="19"/>
      <c r="L13" s="19">
        <v>205.0</v>
      </c>
      <c r="M13" s="19" t="s">
        <v>814</v>
      </c>
      <c r="N13" s="19" t="s">
        <v>35</v>
      </c>
      <c r="O13" s="19" t="s">
        <v>23</v>
      </c>
      <c r="P13" s="19"/>
      <c r="Q13" s="19"/>
      <c r="R13" s="19"/>
      <c r="S13" s="19"/>
      <c r="T13" s="19"/>
      <c r="U13" s="19"/>
      <c r="V13" s="19"/>
      <c r="W13" s="19"/>
      <c r="X13" s="19"/>
      <c r="Y13" s="19"/>
      <c r="Z13" s="19"/>
      <c r="AA13" s="19"/>
    </row>
    <row r="14">
      <c r="A14" s="19"/>
      <c r="B14" s="20">
        <v>2020.0</v>
      </c>
      <c r="C14" s="23">
        <v>43999.708333333336</v>
      </c>
      <c r="D14" s="19" t="s">
        <v>19</v>
      </c>
      <c r="E14" s="19">
        <v>75.0</v>
      </c>
      <c r="F14" s="19">
        <v>4650.0</v>
      </c>
      <c r="G14" s="19">
        <v>40.0</v>
      </c>
      <c r="H14" s="19">
        <v>2.0</v>
      </c>
      <c r="I14" s="19">
        <v>47.0</v>
      </c>
      <c r="J14" s="19" t="s">
        <v>818</v>
      </c>
      <c r="K14" s="19"/>
      <c r="L14" s="19">
        <v>206.0</v>
      </c>
      <c r="M14" s="19" t="s">
        <v>814</v>
      </c>
      <c r="N14" s="19" t="s">
        <v>35</v>
      </c>
      <c r="O14" s="19" t="s">
        <v>23</v>
      </c>
      <c r="P14" s="19"/>
      <c r="Q14" s="19"/>
      <c r="R14" s="19"/>
      <c r="S14" s="19"/>
      <c r="T14" s="19"/>
      <c r="U14" s="19"/>
      <c r="V14" s="19"/>
      <c r="W14" s="19"/>
      <c r="X14" s="19"/>
      <c r="Y14" s="19"/>
      <c r="Z14" s="19"/>
      <c r="AA14" s="19"/>
    </row>
    <row r="15">
      <c r="A15" s="19"/>
      <c r="B15" s="20">
        <v>2020.0</v>
      </c>
      <c r="C15" s="23">
        <v>44001.395833333336</v>
      </c>
      <c r="D15" s="19" t="s">
        <v>19</v>
      </c>
      <c r="E15" s="19">
        <v>75.0</v>
      </c>
      <c r="F15" s="19">
        <v>4450.0</v>
      </c>
      <c r="G15" s="19">
        <v>39.0</v>
      </c>
      <c r="H15" s="19">
        <v>2.0</v>
      </c>
      <c r="I15" s="19"/>
      <c r="J15" s="19"/>
      <c r="K15" s="19" t="s">
        <v>64</v>
      </c>
      <c r="L15" s="19">
        <v>207.0</v>
      </c>
      <c r="M15" s="19" t="s">
        <v>814</v>
      </c>
      <c r="N15" s="19" t="s">
        <v>35</v>
      </c>
      <c r="O15" s="19" t="s">
        <v>23</v>
      </c>
      <c r="P15" s="19"/>
      <c r="Q15" s="19"/>
      <c r="R15" s="19"/>
      <c r="S15" s="19"/>
      <c r="T15" s="19"/>
      <c r="U15" s="19"/>
      <c r="V15" s="19"/>
      <c r="W15" s="19"/>
      <c r="X15" s="19"/>
      <c r="Y15" s="19"/>
      <c r="Z15" s="19"/>
      <c r="AA15" s="19"/>
    </row>
    <row r="16">
      <c r="A16" s="19"/>
      <c r="B16" s="20">
        <v>2020.0</v>
      </c>
      <c r="C16" s="23">
        <v>44002.375</v>
      </c>
      <c r="D16" s="19" t="s">
        <v>19</v>
      </c>
      <c r="E16" s="19">
        <v>60.0</v>
      </c>
      <c r="F16" s="19">
        <v>2200.0</v>
      </c>
      <c r="G16" s="19">
        <v>29.0</v>
      </c>
      <c r="H16" s="19">
        <v>2.0</v>
      </c>
      <c r="I16" s="19"/>
      <c r="J16" s="19"/>
      <c r="K16" s="19" t="s">
        <v>47</v>
      </c>
      <c r="L16" s="19">
        <v>208.0</v>
      </c>
      <c r="M16" s="19" t="s">
        <v>814</v>
      </c>
      <c r="N16" s="19" t="s">
        <v>35</v>
      </c>
      <c r="O16" s="19" t="s">
        <v>816</v>
      </c>
      <c r="P16" s="19"/>
      <c r="Q16" s="19"/>
      <c r="R16" s="19"/>
      <c r="S16" s="19"/>
      <c r="T16" s="19"/>
      <c r="U16" s="19"/>
      <c r="V16" s="19"/>
      <c r="W16" s="19"/>
      <c r="X16" s="19"/>
      <c r="Y16" s="19"/>
      <c r="Z16" s="19"/>
      <c r="AA16" s="19"/>
    </row>
    <row r="17">
      <c r="A17" s="19"/>
      <c r="B17" s="20">
        <v>2020.0</v>
      </c>
      <c r="C17" s="23">
        <v>44002.416666666664</v>
      </c>
      <c r="D17" s="19" t="s">
        <v>19</v>
      </c>
      <c r="E17" s="19">
        <v>54.0</v>
      </c>
      <c r="F17" s="19">
        <v>2000.0</v>
      </c>
      <c r="G17" s="19">
        <v>54.0</v>
      </c>
      <c r="H17" s="19">
        <v>2.0</v>
      </c>
      <c r="I17" s="19"/>
      <c r="J17" s="19"/>
      <c r="K17" s="19" t="s">
        <v>33</v>
      </c>
      <c r="L17" s="19">
        <v>209.0</v>
      </c>
      <c r="M17" s="19" t="s">
        <v>814</v>
      </c>
      <c r="N17" s="19" t="s">
        <v>35</v>
      </c>
      <c r="O17" s="19" t="s">
        <v>23</v>
      </c>
      <c r="P17" s="19"/>
      <c r="Q17" s="19"/>
      <c r="R17" s="19"/>
      <c r="S17" s="19"/>
      <c r="T17" s="19"/>
      <c r="U17" s="19"/>
      <c r="V17" s="19"/>
      <c r="W17" s="19"/>
      <c r="X17" s="19"/>
      <c r="Y17" s="19"/>
      <c r="Z17" s="19"/>
      <c r="AA17" s="19"/>
    </row>
    <row r="18">
      <c r="A18" s="19"/>
      <c r="B18" s="20">
        <v>2020.0</v>
      </c>
      <c r="C18" s="23">
        <v>44002.75</v>
      </c>
      <c r="D18" s="19" t="s">
        <v>19</v>
      </c>
      <c r="E18" s="19">
        <v>78.0</v>
      </c>
      <c r="F18" s="19">
        <v>4800.0</v>
      </c>
      <c r="G18" s="19">
        <v>39.0</v>
      </c>
      <c r="H18" s="19">
        <v>2.0</v>
      </c>
      <c r="I18" s="19"/>
      <c r="J18" s="19"/>
      <c r="K18" s="19" t="s">
        <v>37</v>
      </c>
      <c r="L18" s="19">
        <v>210.0</v>
      </c>
      <c r="M18" s="19" t="s">
        <v>814</v>
      </c>
      <c r="N18" s="19" t="s">
        <v>35</v>
      </c>
      <c r="O18" s="19" t="s">
        <v>23</v>
      </c>
      <c r="P18" s="19"/>
      <c r="Q18" s="19"/>
      <c r="R18" s="19"/>
      <c r="S18" s="19"/>
      <c r="T18" s="19"/>
      <c r="U18" s="19"/>
      <c r="V18" s="19"/>
      <c r="W18" s="19"/>
      <c r="X18" s="19"/>
      <c r="Y18" s="19"/>
      <c r="Z18" s="19"/>
      <c r="AA18" s="19"/>
    </row>
    <row r="19">
      <c r="A19" s="19"/>
      <c r="B19" s="20">
        <v>2020.0</v>
      </c>
      <c r="C19" s="23">
        <v>44003.395833333336</v>
      </c>
      <c r="D19" s="19" t="s">
        <v>19</v>
      </c>
      <c r="E19" s="19">
        <v>76.0</v>
      </c>
      <c r="F19" s="19">
        <v>5750.0</v>
      </c>
      <c r="G19" s="19">
        <v>43.0</v>
      </c>
      <c r="H19" s="19">
        <v>2.0</v>
      </c>
      <c r="I19" s="19">
        <v>49.0</v>
      </c>
      <c r="J19" s="19" t="s">
        <v>74</v>
      </c>
      <c r="K19" s="19"/>
      <c r="L19" s="19">
        <v>211.0</v>
      </c>
      <c r="M19" s="19" t="s">
        <v>814</v>
      </c>
      <c r="N19" s="19" t="s">
        <v>35</v>
      </c>
      <c r="O19" s="19" t="s">
        <v>23</v>
      </c>
      <c r="P19" s="19"/>
      <c r="Q19" s="19"/>
      <c r="R19" s="19"/>
      <c r="S19" s="19"/>
      <c r="T19" s="19"/>
      <c r="U19" s="19"/>
      <c r="V19" s="19"/>
      <c r="W19" s="19"/>
      <c r="X19" s="19"/>
      <c r="Y19" s="19"/>
      <c r="Z19" s="19"/>
      <c r="AA19" s="19"/>
    </row>
    <row r="20">
      <c r="A20" s="19"/>
      <c r="B20" s="20">
        <v>2020.0</v>
      </c>
      <c r="C20" s="23">
        <v>44003.375</v>
      </c>
      <c r="D20" s="19" t="s">
        <v>19</v>
      </c>
      <c r="E20" s="19">
        <v>80.0</v>
      </c>
      <c r="F20" s="19">
        <v>6100.0</v>
      </c>
      <c r="G20" s="19">
        <v>40.0</v>
      </c>
      <c r="H20" s="19">
        <v>2.0</v>
      </c>
      <c r="I20" s="19">
        <v>47.0</v>
      </c>
      <c r="J20" s="19" t="s">
        <v>818</v>
      </c>
      <c r="K20" s="19"/>
      <c r="L20" s="19">
        <v>212.0</v>
      </c>
      <c r="M20" s="19" t="s">
        <v>814</v>
      </c>
      <c r="N20" s="19" t="s">
        <v>35</v>
      </c>
      <c r="O20" s="19" t="s">
        <v>23</v>
      </c>
      <c r="P20" s="19"/>
      <c r="Q20" s="19"/>
      <c r="R20" s="19"/>
      <c r="S20" s="19"/>
      <c r="T20" s="19"/>
      <c r="U20" s="19"/>
      <c r="V20" s="19"/>
      <c r="W20" s="19"/>
      <c r="X20" s="19"/>
      <c r="Y20" s="19"/>
      <c r="Z20" s="19"/>
      <c r="AA20" s="19"/>
    </row>
    <row r="21" ht="15.75" customHeight="1">
      <c r="A21" s="19"/>
      <c r="B21" s="20">
        <v>2020.0</v>
      </c>
      <c r="C21" s="23">
        <v>44003.791666666664</v>
      </c>
      <c r="D21" s="19" t="s">
        <v>19</v>
      </c>
      <c r="E21" s="19">
        <v>77.0</v>
      </c>
      <c r="F21" s="19">
        <v>4950.0</v>
      </c>
      <c r="G21" s="19">
        <v>39.0</v>
      </c>
      <c r="H21" s="19">
        <v>2.0</v>
      </c>
      <c r="I21" s="19">
        <v>54.0</v>
      </c>
      <c r="J21" s="19" t="s">
        <v>67</v>
      </c>
      <c r="K21" s="19"/>
      <c r="L21" s="19">
        <v>213.0</v>
      </c>
      <c r="M21" s="19" t="s">
        <v>814</v>
      </c>
      <c r="N21" s="19" t="s">
        <v>35</v>
      </c>
      <c r="O21" s="19" t="s">
        <v>23</v>
      </c>
      <c r="P21" s="19"/>
      <c r="Q21" s="19"/>
      <c r="R21" s="19"/>
      <c r="S21" s="19"/>
      <c r="T21" s="19"/>
      <c r="U21" s="19"/>
      <c r="V21" s="19"/>
      <c r="W21" s="19"/>
      <c r="X21" s="19"/>
      <c r="Y21" s="19"/>
      <c r="Z21" s="19"/>
      <c r="AA21" s="19"/>
    </row>
    <row r="22" ht="15.75" customHeight="1">
      <c r="A22" s="19"/>
      <c r="B22" s="20">
        <v>2020.0</v>
      </c>
      <c r="C22" s="23">
        <v>44005.625</v>
      </c>
      <c r="D22" s="19" t="s">
        <v>19</v>
      </c>
      <c r="E22" s="19">
        <v>63.0</v>
      </c>
      <c r="F22" s="19">
        <v>3000.0</v>
      </c>
      <c r="G22" s="19">
        <v>31.0</v>
      </c>
      <c r="H22" s="19">
        <v>2.0</v>
      </c>
      <c r="I22" s="19">
        <v>47.0</v>
      </c>
      <c r="J22" s="19" t="s">
        <v>818</v>
      </c>
      <c r="K22" s="19"/>
      <c r="L22" s="19">
        <v>214.0</v>
      </c>
      <c r="M22" s="19" t="s">
        <v>814</v>
      </c>
      <c r="N22" s="19" t="s">
        <v>35</v>
      </c>
      <c r="O22" s="19" t="s">
        <v>23</v>
      </c>
      <c r="P22" s="19"/>
      <c r="Q22" s="19"/>
      <c r="R22" s="19"/>
      <c r="S22" s="19"/>
      <c r="T22" s="19"/>
      <c r="U22" s="19"/>
      <c r="V22" s="19"/>
      <c r="W22" s="19"/>
      <c r="X22" s="19"/>
      <c r="Y22" s="19"/>
      <c r="Z22" s="19"/>
      <c r="AA22" s="19"/>
    </row>
    <row r="23" ht="15.75" customHeight="1">
      <c r="A23" s="19"/>
      <c r="B23" s="20">
        <v>2020.0</v>
      </c>
      <c r="C23" s="23">
        <v>44005.864583333336</v>
      </c>
      <c r="D23" s="19" t="s">
        <v>19</v>
      </c>
      <c r="E23" s="19">
        <v>71.0</v>
      </c>
      <c r="F23" s="19">
        <v>3500.0</v>
      </c>
      <c r="G23" s="19">
        <v>35.0</v>
      </c>
      <c r="H23" s="19">
        <v>2.0</v>
      </c>
      <c r="I23" s="19">
        <v>49.0</v>
      </c>
      <c r="J23" s="19" t="s">
        <v>74</v>
      </c>
      <c r="K23" s="19"/>
      <c r="L23" s="19">
        <v>215.0</v>
      </c>
      <c r="M23" s="19" t="s">
        <v>814</v>
      </c>
      <c r="N23" s="19" t="s">
        <v>35</v>
      </c>
      <c r="O23" s="19" t="s">
        <v>23</v>
      </c>
      <c r="P23" s="19"/>
      <c r="Q23" s="19"/>
      <c r="R23" s="19"/>
      <c r="S23" s="19"/>
      <c r="T23" s="19"/>
      <c r="U23" s="19"/>
      <c r="V23" s="19"/>
      <c r="W23" s="19"/>
      <c r="X23" s="19"/>
      <c r="Y23" s="19"/>
      <c r="Z23" s="19"/>
      <c r="AA23" s="19"/>
    </row>
    <row r="24" ht="15.75" customHeight="1">
      <c r="A24" s="19"/>
      <c r="B24" s="20">
        <v>2020.0</v>
      </c>
      <c r="C24" s="23">
        <v>44008.479166666664</v>
      </c>
      <c r="D24" s="19" t="s">
        <v>19</v>
      </c>
      <c r="E24" s="19">
        <v>71.0</v>
      </c>
      <c r="F24" s="19">
        <v>3800.0</v>
      </c>
      <c r="G24" s="19">
        <v>36.0</v>
      </c>
      <c r="H24" s="19">
        <v>2.0</v>
      </c>
      <c r="I24" s="19"/>
      <c r="J24" s="19"/>
      <c r="K24" s="19" t="s">
        <v>50</v>
      </c>
      <c r="L24" s="19">
        <v>216.0</v>
      </c>
      <c r="M24" s="19" t="s">
        <v>814</v>
      </c>
      <c r="N24" s="19" t="s">
        <v>35</v>
      </c>
      <c r="O24" s="19" t="s">
        <v>23</v>
      </c>
      <c r="P24" s="19"/>
      <c r="Q24" s="19"/>
      <c r="R24" s="19"/>
      <c r="S24" s="19"/>
      <c r="T24" s="19"/>
      <c r="U24" s="19"/>
      <c r="V24" s="19"/>
      <c r="W24" s="19"/>
      <c r="X24" s="19"/>
      <c r="Y24" s="19"/>
      <c r="Z24" s="19"/>
      <c r="AA24" s="19"/>
    </row>
    <row r="25" ht="15.75" customHeight="1">
      <c r="A25" s="19"/>
      <c r="B25" s="20">
        <v>2020.0</v>
      </c>
      <c r="C25" s="23">
        <v>44008.520833333336</v>
      </c>
      <c r="D25" s="19" t="s">
        <v>19</v>
      </c>
      <c r="E25" s="19">
        <v>62.0</v>
      </c>
      <c r="F25" s="19">
        <v>2750.0</v>
      </c>
      <c r="G25" s="19">
        <v>31.0</v>
      </c>
      <c r="H25" s="19">
        <v>2.0</v>
      </c>
      <c r="I25" s="19">
        <v>54.0</v>
      </c>
      <c r="J25" s="19" t="s">
        <v>67</v>
      </c>
      <c r="K25" s="19"/>
      <c r="L25" s="19">
        <v>217.0</v>
      </c>
      <c r="M25" s="19" t="s">
        <v>814</v>
      </c>
      <c r="N25" s="19" t="s">
        <v>35</v>
      </c>
      <c r="O25" s="19" t="s">
        <v>23</v>
      </c>
      <c r="P25" s="19"/>
      <c r="Q25" s="19"/>
      <c r="R25" s="19"/>
      <c r="S25" s="19"/>
      <c r="T25" s="19"/>
      <c r="U25" s="19"/>
      <c r="V25" s="19"/>
      <c r="W25" s="19"/>
      <c r="X25" s="19"/>
      <c r="Y25" s="19"/>
      <c r="Z25" s="19"/>
      <c r="AA25" s="19"/>
    </row>
    <row r="26" ht="15.75" customHeight="1">
      <c r="A26" s="19"/>
      <c r="B26" s="20">
        <v>2020.0</v>
      </c>
      <c r="C26" s="23">
        <v>44008.75</v>
      </c>
      <c r="D26" s="19" t="s">
        <v>19</v>
      </c>
      <c r="E26" s="19">
        <v>86.0</v>
      </c>
      <c r="F26" s="19">
        <v>6900.0</v>
      </c>
      <c r="G26" s="19">
        <v>46.0</v>
      </c>
      <c r="H26" s="19">
        <v>2.0</v>
      </c>
      <c r="I26" s="19">
        <v>47.0</v>
      </c>
      <c r="J26" s="19" t="s">
        <v>818</v>
      </c>
      <c r="K26" s="19"/>
      <c r="L26" s="19">
        <v>218.0</v>
      </c>
      <c r="M26" s="19" t="s">
        <v>814</v>
      </c>
      <c r="N26" s="19" t="s">
        <v>35</v>
      </c>
      <c r="O26" s="19" t="s">
        <v>23</v>
      </c>
      <c r="P26" s="19"/>
      <c r="Q26" s="19"/>
      <c r="R26" s="19"/>
      <c r="S26" s="19"/>
      <c r="T26" s="19"/>
      <c r="U26" s="19"/>
      <c r="V26" s="19"/>
      <c r="W26" s="19"/>
      <c r="X26" s="19"/>
      <c r="Y26" s="19"/>
      <c r="Z26" s="19"/>
      <c r="AA26" s="19"/>
    </row>
    <row r="27" ht="15.75" customHeight="1">
      <c r="A27" s="19"/>
      <c r="B27" s="20">
        <v>2020.0</v>
      </c>
      <c r="C27" s="23">
        <v>44008.770833333336</v>
      </c>
      <c r="D27" s="19" t="s">
        <v>19</v>
      </c>
      <c r="E27" s="19">
        <v>57.0</v>
      </c>
      <c r="F27" s="19">
        <v>2000.0</v>
      </c>
      <c r="G27" s="19">
        <v>29.0</v>
      </c>
      <c r="H27" s="19">
        <v>2.0</v>
      </c>
      <c r="I27" s="19"/>
      <c r="J27" s="19"/>
      <c r="K27" s="19" t="s">
        <v>36</v>
      </c>
      <c r="L27" s="19">
        <v>219.0</v>
      </c>
      <c r="M27" s="19" t="s">
        <v>814</v>
      </c>
      <c r="N27" s="19" t="s">
        <v>35</v>
      </c>
      <c r="O27" s="19" t="s">
        <v>23</v>
      </c>
      <c r="P27" s="19"/>
      <c r="Q27" s="19"/>
      <c r="R27" s="19"/>
      <c r="S27" s="19"/>
      <c r="T27" s="19"/>
      <c r="U27" s="19"/>
      <c r="V27" s="19"/>
      <c r="W27" s="19"/>
      <c r="X27" s="19"/>
      <c r="Y27" s="19"/>
      <c r="Z27" s="19"/>
      <c r="AA27" s="19"/>
    </row>
    <row r="28" ht="15.75" customHeight="1">
      <c r="A28" s="19"/>
      <c r="B28" s="20">
        <v>2020.0</v>
      </c>
      <c r="C28" s="23">
        <v>44012.416666666664</v>
      </c>
      <c r="D28" s="19" t="s">
        <v>19</v>
      </c>
      <c r="E28" s="19">
        <v>62.0</v>
      </c>
      <c r="F28" s="19">
        <v>2500.0</v>
      </c>
      <c r="G28" s="19">
        <v>30.0</v>
      </c>
      <c r="H28" s="19">
        <v>2.0</v>
      </c>
      <c r="I28" s="19">
        <v>52.0</v>
      </c>
      <c r="J28" s="19" t="s">
        <v>70</v>
      </c>
      <c r="K28" s="19"/>
      <c r="L28" s="19">
        <v>220.0</v>
      </c>
      <c r="M28" s="19" t="s">
        <v>814</v>
      </c>
      <c r="N28" s="19" t="s">
        <v>35</v>
      </c>
      <c r="O28" s="19" t="s">
        <v>23</v>
      </c>
      <c r="P28" s="19"/>
      <c r="Q28" s="19"/>
      <c r="R28" s="19"/>
      <c r="S28" s="19"/>
      <c r="T28" s="19"/>
      <c r="U28" s="19"/>
      <c r="V28" s="19"/>
      <c r="W28" s="19"/>
      <c r="X28" s="19"/>
      <c r="Y28" s="19"/>
      <c r="Z28" s="19"/>
      <c r="AA28" s="19"/>
    </row>
    <row r="29" ht="15.75" customHeight="1">
      <c r="A29" s="19"/>
      <c r="B29" s="20">
        <v>2020.0</v>
      </c>
      <c r="C29" s="23">
        <v>44013.520833333336</v>
      </c>
      <c r="D29" s="19" t="s">
        <v>19</v>
      </c>
      <c r="E29" s="19">
        <v>76.0</v>
      </c>
      <c r="F29" s="19">
        <v>4700.0</v>
      </c>
      <c r="G29" s="19">
        <v>39.0</v>
      </c>
      <c r="H29" s="19">
        <v>2.0</v>
      </c>
      <c r="I29" s="19">
        <v>49.0</v>
      </c>
      <c r="J29" s="19" t="s">
        <v>74</v>
      </c>
      <c r="K29" s="19"/>
      <c r="L29" s="19">
        <v>221.0</v>
      </c>
      <c r="M29" s="19" t="s">
        <v>814</v>
      </c>
      <c r="N29" s="19" t="s">
        <v>35</v>
      </c>
      <c r="O29" s="19" t="s">
        <v>23</v>
      </c>
      <c r="P29" s="19"/>
      <c r="Q29" s="19"/>
      <c r="R29" s="19"/>
      <c r="S29" s="19"/>
      <c r="T29" s="19"/>
      <c r="U29" s="19"/>
      <c r="V29" s="19"/>
      <c r="W29" s="19"/>
      <c r="X29" s="19"/>
      <c r="Y29" s="19"/>
      <c r="Z29" s="19"/>
      <c r="AA29" s="19"/>
    </row>
    <row r="30" ht="15.75" customHeight="1">
      <c r="A30" s="19"/>
      <c r="B30" s="20">
        <v>2020.0</v>
      </c>
      <c r="C30" s="23">
        <v>44015.791666666664</v>
      </c>
      <c r="D30" s="19" t="s">
        <v>19</v>
      </c>
      <c r="E30" s="19">
        <v>72.0</v>
      </c>
      <c r="F30" s="19">
        <v>3900.0</v>
      </c>
      <c r="G30" s="19">
        <v>36.0</v>
      </c>
      <c r="H30" s="19">
        <v>2.0</v>
      </c>
      <c r="I30" s="19"/>
      <c r="J30" s="19"/>
      <c r="K30" s="19" t="s">
        <v>819</v>
      </c>
      <c r="L30" s="19">
        <v>222.0</v>
      </c>
      <c r="M30" s="19" t="s">
        <v>814</v>
      </c>
      <c r="N30" s="19" t="s">
        <v>35</v>
      </c>
      <c r="O30" s="19" t="s">
        <v>23</v>
      </c>
      <c r="P30" s="19"/>
      <c r="Q30" s="19"/>
      <c r="R30" s="19"/>
      <c r="S30" s="19"/>
      <c r="T30" s="19"/>
      <c r="U30" s="19"/>
      <c r="V30" s="19"/>
      <c r="W30" s="19"/>
      <c r="X30" s="19"/>
      <c r="Y30" s="19"/>
      <c r="Z30" s="19"/>
      <c r="AA30" s="19"/>
    </row>
    <row r="31" ht="15.75" customHeight="1">
      <c r="A31" s="19"/>
      <c r="B31" s="20">
        <v>2020.0</v>
      </c>
      <c r="C31" s="23">
        <v>44015.770833333336</v>
      </c>
      <c r="D31" s="19" t="s">
        <v>19</v>
      </c>
      <c r="E31" s="19">
        <v>80.0</v>
      </c>
      <c r="F31" s="19">
        <v>5700.0</v>
      </c>
      <c r="G31" s="19">
        <v>41.0</v>
      </c>
      <c r="H31" s="19">
        <v>2.0</v>
      </c>
      <c r="I31" s="19"/>
      <c r="J31" s="19"/>
      <c r="K31" s="19" t="s">
        <v>819</v>
      </c>
      <c r="L31" s="19">
        <v>223.0</v>
      </c>
      <c r="M31" s="19" t="s">
        <v>814</v>
      </c>
      <c r="N31" s="19" t="s">
        <v>35</v>
      </c>
      <c r="O31" s="19" t="s">
        <v>23</v>
      </c>
      <c r="P31" s="19"/>
      <c r="Q31" s="19"/>
      <c r="R31" s="19"/>
      <c r="S31" s="19"/>
      <c r="T31" s="19"/>
      <c r="U31" s="19"/>
      <c r="V31" s="19"/>
      <c r="W31" s="19"/>
      <c r="X31" s="19"/>
      <c r="Y31" s="19"/>
      <c r="Z31" s="19"/>
      <c r="AA31" s="19"/>
    </row>
    <row r="32" ht="15.75" customHeight="1">
      <c r="A32" s="19"/>
      <c r="B32" s="20">
        <v>2020.0</v>
      </c>
      <c r="C32" s="23">
        <v>44017.75</v>
      </c>
      <c r="D32" s="19" t="s">
        <v>19</v>
      </c>
      <c r="E32" s="19">
        <v>58.0</v>
      </c>
      <c r="F32" s="19">
        <v>2300.0</v>
      </c>
      <c r="G32" s="19">
        <v>30.0</v>
      </c>
      <c r="H32" s="19">
        <v>2.0</v>
      </c>
      <c r="I32" s="19">
        <v>47.0</v>
      </c>
      <c r="J32" s="19" t="s">
        <v>818</v>
      </c>
      <c r="K32" s="19"/>
      <c r="L32" s="19">
        <v>224.0</v>
      </c>
      <c r="M32" s="19" t="s">
        <v>814</v>
      </c>
      <c r="N32" s="19" t="s">
        <v>35</v>
      </c>
      <c r="O32" s="19" t="s">
        <v>23</v>
      </c>
      <c r="P32" s="19"/>
      <c r="Q32" s="19"/>
      <c r="R32" s="19"/>
      <c r="S32" s="19"/>
      <c r="T32" s="19"/>
      <c r="U32" s="19"/>
      <c r="V32" s="19"/>
      <c r="W32" s="19"/>
      <c r="X32" s="19"/>
      <c r="Y32" s="19"/>
      <c r="Z32" s="19"/>
      <c r="AA32" s="19"/>
    </row>
    <row r="33" ht="15.75" customHeight="1">
      <c r="A33" s="19"/>
      <c r="B33" s="20">
        <v>2020.0</v>
      </c>
      <c r="C33" s="23">
        <v>44017.708333333336</v>
      </c>
      <c r="D33" s="19" t="s">
        <v>19</v>
      </c>
      <c r="E33" s="19">
        <v>63.0</v>
      </c>
      <c r="F33" s="19">
        <v>2600.0</v>
      </c>
      <c r="G33" s="19">
        <v>31.0</v>
      </c>
      <c r="H33" s="19">
        <v>2.0</v>
      </c>
      <c r="I33" s="19"/>
      <c r="J33" s="19"/>
      <c r="K33" s="19" t="s">
        <v>820</v>
      </c>
      <c r="L33" s="19">
        <v>225.0</v>
      </c>
      <c r="M33" s="19" t="s">
        <v>814</v>
      </c>
      <c r="N33" s="19" t="s">
        <v>35</v>
      </c>
      <c r="O33" s="19" t="s">
        <v>23</v>
      </c>
      <c r="P33" s="19"/>
      <c r="Q33" s="19"/>
      <c r="R33" s="19"/>
      <c r="S33" s="19"/>
      <c r="T33" s="19"/>
      <c r="U33" s="19"/>
      <c r="V33" s="19"/>
      <c r="W33" s="19"/>
      <c r="X33" s="19"/>
      <c r="Y33" s="19"/>
      <c r="Z33" s="19"/>
      <c r="AA33" s="19"/>
    </row>
    <row r="34" ht="15.75" customHeight="1">
      <c r="A34" s="19"/>
      <c r="B34" s="20">
        <v>2020.0</v>
      </c>
      <c r="C34" s="23">
        <v>44020.333333333336</v>
      </c>
      <c r="D34" s="19" t="s">
        <v>19</v>
      </c>
      <c r="E34" s="19">
        <v>78.0</v>
      </c>
      <c r="F34" s="19">
        <v>5250.0</v>
      </c>
      <c r="G34" s="19">
        <v>40.0</v>
      </c>
      <c r="H34" s="19">
        <v>2.0</v>
      </c>
      <c r="I34" s="19">
        <v>49.0</v>
      </c>
      <c r="J34" s="19" t="s">
        <v>74</v>
      </c>
      <c r="K34" s="19"/>
      <c r="L34" s="19">
        <v>226.0</v>
      </c>
      <c r="M34" s="19" t="s">
        <v>814</v>
      </c>
      <c r="N34" s="19" t="s">
        <v>35</v>
      </c>
      <c r="O34" s="19" t="s">
        <v>23</v>
      </c>
      <c r="P34" s="19"/>
      <c r="Q34" s="19"/>
      <c r="R34" s="19"/>
      <c r="S34" s="19"/>
      <c r="T34" s="19"/>
      <c r="U34" s="19"/>
      <c r="V34" s="19"/>
      <c r="W34" s="19"/>
      <c r="X34" s="19"/>
      <c r="Y34" s="19"/>
      <c r="Z34" s="19"/>
      <c r="AA34" s="19"/>
    </row>
    <row r="35" ht="15.75" customHeight="1">
      <c r="A35" s="19"/>
      <c r="B35" s="20">
        <v>2020.0</v>
      </c>
      <c r="C35" s="23">
        <v>44020.458333333336</v>
      </c>
      <c r="D35" s="19" t="s">
        <v>19</v>
      </c>
      <c r="E35" s="19">
        <v>57.0</v>
      </c>
      <c r="F35" s="19">
        <v>1850.0</v>
      </c>
      <c r="G35" s="19">
        <v>28.0</v>
      </c>
      <c r="H35" s="19">
        <v>2.0</v>
      </c>
      <c r="I35" s="19">
        <v>49.0</v>
      </c>
      <c r="J35" s="19" t="s">
        <v>74</v>
      </c>
      <c r="K35" s="19"/>
      <c r="L35" s="19">
        <v>227.0</v>
      </c>
      <c r="M35" s="19" t="s">
        <v>814</v>
      </c>
      <c r="N35" s="19" t="s">
        <v>35</v>
      </c>
      <c r="O35" s="19" t="s">
        <v>23</v>
      </c>
      <c r="P35" s="19"/>
      <c r="Q35" s="19"/>
      <c r="R35" s="19"/>
      <c r="S35" s="19"/>
      <c r="T35" s="19"/>
      <c r="U35" s="19"/>
      <c r="V35" s="19"/>
      <c r="W35" s="19"/>
      <c r="X35" s="19"/>
      <c r="Y35" s="19"/>
      <c r="Z35" s="19"/>
      <c r="AA35" s="19"/>
    </row>
    <row r="36" ht="15.75" customHeight="1">
      <c r="A36" s="19"/>
      <c r="B36" s="20">
        <v>2020.0</v>
      </c>
      <c r="C36" s="23">
        <v>44020.479166666664</v>
      </c>
      <c r="D36" s="19" t="s">
        <v>19</v>
      </c>
      <c r="E36" s="19">
        <v>56.0</v>
      </c>
      <c r="F36" s="19">
        <v>1900.0</v>
      </c>
      <c r="G36" s="19">
        <v>29.0</v>
      </c>
      <c r="H36" s="19">
        <v>2.0</v>
      </c>
      <c r="I36" s="19">
        <v>49.0</v>
      </c>
      <c r="J36" s="19" t="s">
        <v>74</v>
      </c>
      <c r="K36" s="19"/>
      <c r="L36" s="19">
        <v>228.0</v>
      </c>
      <c r="M36" s="19" t="s">
        <v>814</v>
      </c>
      <c r="N36" s="19" t="s">
        <v>35</v>
      </c>
      <c r="O36" s="19" t="s">
        <v>23</v>
      </c>
      <c r="P36" s="19"/>
      <c r="Q36" s="19"/>
      <c r="R36" s="19"/>
      <c r="S36" s="19"/>
      <c r="T36" s="19"/>
      <c r="U36" s="19"/>
      <c r="V36" s="19"/>
      <c r="W36" s="19"/>
      <c r="X36" s="19"/>
      <c r="Y36" s="19"/>
      <c r="Z36" s="19"/>
      <c r="AA36" s="19"/>
    </row>
    <row r="37" ht="15.75" customHeight="1">
      <c r="A37" s="19"/>
      <c r="B37" s="20">
        <v>2020.0</v>
      </c>
      <c r="C37" s="23">
        <v>44022.4375</v>
      </c>
      <c r="D37" s="19" t="s">
        <v>19</v>
      </c>
      <c r="E37" s="19">
        <v>74.0</v>
      </c>
      <c r="F37" s="19">
        <v>3900.0</v>
      </c>
      <c r="G37" s="19">
        <v>35.0</v>
      </c>
      <c r="H37" s="19">
        <v>2.0</v>
      </c>
      <c r="I37" s="19"/>
      <c r="J37" s="19"/>
      <c r="K37" s="19" t="s">
        <v>819</v>
      </c>
      <c r="L37" s="19">
        <v>229.0</v>
      </c>
      <c r="M37" s="19" t="s">
        <v>814</v>
      </c>
      <c r="N37" s="19" t="s">
        <v>23</v>
      </c>
      <c r="O37" s="19" t="s">
        <v>23</v>
      </c>
      <c r="P37" s="19"/>
      <c r="Q37" s="19"/>
      <c r="R37" s="19"/>
      <c r="S37" s="19"/>
      <c r="T37" s="19"/>
      <c r="U37" s="19"/>
      <c r="V37" s="19"/>
      <c r="W37" s="19"/>
      <c r="X37" s="19"/>
      <c r="Y37" s="19"/>
      <c r="Z37" s="19"/>
      <c r="AA37" s="19"/>
    </row>
    <row r="38" ht="15.75" customHeight="1">
      <c r="A38" s="19"/>
      <c r="B38" s="20">
        <v>2020.0</v>
      </c>
      <c r="C38" s="23">
        <v>44023.375</v>
      </c>
      <c r="D38" s="19" t="s">
        <v>19</v>
      </c>
      <c r="E38" s="19">
        <v>57.0</v>
      </c>
      <c r="F38" s="19">
        <v>2000.0</v>
      </c>
      <c r="G38" s="19">
        <v>26.0</v>
      </c>
      <c r="H38" s="19">
        <v>2.0</v>
      </c>
      <c r="I38" s="19"/>
      <c r="J38" s="19"/>
      <c r="K38" s="19" t="s">
        <v>47</v>
      </c>
      <c r="L38" s="19">
        <v>230.0</v>
      </c>
      <c r="M38" s="19" t="s">
        <v>814</v>
      </c>
      <c r="N38" s="19" t="s">
        <v>35</v>
      </c>
      <c r="O38" s="19" t="s">
        <v>23</v>
      </c>
      <c r="P38" s="19"/>
      <c r="Q38" s="19"/>
      <c r="R38" s="19"/>
      <c r="S38" s="19"/>
      <c r="T38" s="19"/>
      <c r="U38" s="19"/>
      <c r="V38" s="19"/>
      <c r="W38" s="19"/>
      <c r="X38" s="19"/>
      <c r="Y38" s="19"/>
      <c r="Z38" s="19"/>
      <c r="AA38" s="19"/>
    </row>
    <row r="39" ht="15.75" customHeight="1">
      <c r="A39" s="19"/>
      <c r="B39" s="20">
        <v>2020.0</v>
      </c>
      <c r="C39" s="23">
        <v>44023.791666666664</v>
      </c>
      <c r="D39" s="19" t="s">
        <v>19</v>
      </c>
      <c r="E39" s="19">
        <v>59.0</v>
      </c>
      <c r="F39" s="19">
        <v>2400.0</v>
      </c>
      <c r="G39" s="19">
        <v>32.0</v>
      </c>
      <c r="H39" s="19">
        <v>2.0</v>
      </c>
      <c r="I39" s="19"/>
      <c r="J39" s="19"/>
      <c r="K39" s="19" t="s">
        <v>819</v>
      </c>
      <c r="L39" s="19">
        <v>231.0</v>
      </c>
      <c r="M39" s="19" t="s">
        <v>814</v>
      </c>
      <c r="N39" s="19" t="s">
        <v>35</v>
      </c>
      <c r="O39" s="19" t="s">
        <v>23</v>
      </c>
      <c r="P39" s="19"/>
      <c r="Q39" s="19"/>
      <c r="R39" s="19"/>
      <c r="S39" s="19"/>
      <c r="T39" s="19"/>
      <c r="U39" s="19"/>
      <c r="V39" s="19"/>
      <c r="W39" s="19"/>
      <c r="X39" s="19"/>
      <c r="Y39" s="19"/>
      <c r="Z39" s="19"/>
      <c r="AA39" s="19"/>
    </row>
    <row r="40" ht="15.75" customHeight="1">
      <c r="A40" s="19"/>
      <c r="B40" s="20">
        <v>2020.0</v>
      </c>
      <c r="C40" s="23">
        <v>44024.479166666664</v>
      </c>
      <c r="D40" s="19" t="s">
        <v>19</v>
      </c>
      <c r="E40" s="19">
        <v>53.0</v>
      </c>
      <c r="F40" s="19">
        <v>1800.0</v>
      </c>
      <c r="G40" s="19">
        <v>28.0</v>
      </c>
      <c r="H40" s="19">
        <v>2.0</v>
      </c>
      <c r="I40" s="19"/>
      <c r="J40" s="19"/>
      <c r="K40" s="19" t="s">
        <v>37</v>
      </c>
      <c r="L40" s="19">
        <v>232.0</v>
      </c>
      <c r="M40" s="19" t="s">
        <v>814</v>
      </c>
      <c r="N40" s="19" t="s">
        <v>35</v>
      </c>
      <c r="O40" s="19" t="s">
        <v>23</v>
      </c>
      <c r="P40" s="19"/>
      <c r="Q40" s="19"/>
      <c r="R40" s="19"/>
      <c r="S40" s="19"/>
      <c r="T40" s="19"/>
      <c r="U40" s="19"/>
      <c r="V40" s="19"/>
      <c r="W40" s="19"/>
      <c r="X40" s="19"/>
      <c r="Y40" s="19"/>
      <c r="Z40" s="19"/>
      <c r="AA40" s="19"/>
    </row>
    <row r="41" ht="15.75" customHeight="1">
      <c r="A41" s="19"/>
      <c r="B41" s="20">
        <v>2020.0</v>
      </c>
      <c r="C41" s="23">
        <v>44024.875</v>
      </c>
      <c r="D41" s="19" t="s">
        <v>19</v>
      </c>
      <c r="E41" s="19">
        <v>82.0</v>
      </c>
      <c r="F41" s="19">
        <v>5400.0</v>
      </c>
      <c r="G41" s="19">
        <v>39.0</v>
      </c>
      <c r="H41" s="19">
        <v>2.0</v>
      </c>
      <c r="I41" s="19"/>
      <c r="J41" s="19"/>
      <c r="K41" s="19" t="s">
        <v>819</v>
      </c>
      <c r="L41" s="19">
        <v>233.0</v>
      </c>
      <c r="M41" s="19" t="s">
        <v>814</v>
      </c>
      <c r="N41" s="19" t="s">
        <v>35</v>
      </c>
      <c r="O41" s="19" t="s">
        <v>23</v>
      </c>
      <c r="P41" s="19"/>
      <c r="Q41" s="19"/>
      <c r="R41" s="19"/>
      <c r="S41" s="19"/>
      <c r="T41" s="19"/>
      <c r="U41" s="19"/>
      <c r="V41" s="19"/>
      <c r="W41" s="19"/>
      <c r="X41" s="19"/>
      <c r="Y41" s="19"/>
      <c r="Z41" s="19"/>
      <c r="AA41" s="19"/>
    </row>
    <row r="42" ht="15.75" customHeight="1">
      <c r="A42" s="19"/>
      <c r="B42" s="20">
        <v>2020.0</v>
      </c>
      <c r="C42" s="23">
        <v>44026.520833333336</v>
      </c>
      <c r="D42" s="19" t="s">
        <v>19</v>
      </c>
      <c r="E42" s="19">
        <v>78.0</v>
      </c>
      <c r="F42" s="19">
        <v>4500.0</v>
      </c>
      <c r="G42" s="19">
        <v>37.0</v>
      </c>
      <c r="H42" s="19">
        <v>2.0</v>
      </c>
      <c r="I42" s="19">
        <v>48.0</v>
      </c>
      <c r="J42" s="19" t="s">
        <v>69</v>
      </c>
      <c r="K42" s="19"/>
      <c r="L42" s="19">
        <v>234.0</v>
      </c>
      <c r="M42" s="19" t="s">
        <v>821</v>
      </c>
      <c r="N42" s="19" t="s">
        <v>35</v>
      </c>
      <c r="O42" s="19" t="s">
        <v>23</v>
      </c>
      <c r="P42" s="19"/>
      <c r="Q42" s="19"/>
      <c r="R42" s="19"/>
      <c r="S42" s="19"/>
      <c r="T42" s="19"/>
      <c r="U42" s="19"/>
      <c r="V42" s="19"/>
      <c r="W42" s="19"/>
      <c r="X42" s="19"/>
      <c r="Y42" s="19"/>
      <c r="Z42" s="19"/>
      <c r="AA42" s="19"/>
    </row>
    <row r="43" ht="15.75" customHeight="1">
      <c r="A43" s="19"/>
      <c r="B43" s="20">
        <v>2020.0</v>
      </c>
      <c r="C43" s="23">
        <v>44026.541666666664</v>
      </c>
      <c r="D43" s="19" t="s">
        <v>19</v>
      </c>
      <c r="E43" s="19">
        <v>62.0</v>
      </c>
      <c r="F43" s="19">
        <v>2750.0</v>
      </c>
      <c r="G43" s="19">
        <v>32.0</v>
      </c>
      <c r="H43" s="19">
        <v>2.0</v>
      </c>
      <c r="I43" s="19">
        <v>49.0</v>
      </c>
      <c r="J43" s="19" t="s">
        <v>74</v>
      </c>
      <c r="K43" s="19"/>
      <c r="L43" s="19">
        <v>235.0</v>
      </c>
      <c r="M43" s="19" t="s">
        <v>814</v>
      </c>
      <c r="N43" s="19" t="s">
        <v>35</v>
      </c>
      <c r="O43" s="19" t="s">
        <v>23</v>
      </c>
      <c r="P43" s="19"/>
      <c r="Q43" s="19"/>
      <c r="R43" s="19"/>
      <c r="S43" s="19"/>
      <c r="T43" s="19"/>
      <c r="U43" s="19"/>
      <c r="V43" s="19"/>
      <c r="W43" s="19"/>
      <c r="X43" s="19"/>
      <c r="Y43" s="19"/>
      <c r="Z43" s="19"/>
      <c r="AA43" s="19"/>
    </row>
    <row r="44" ht="15.75" customHeight="1">
      <c r="A44" s="19"/>
      <c r="B44" s="20">
        <v>2020.0</v>
      </c>
      <c r="C44" s="23">
        <v>44026.5</v>
      </c>
      <c r="D44" s="19" t="s">
        <v>19</v>
      </c>
      <c r="E44" s="19">
        <v>56.0</v>
      </c>
      <c r="F44" s="19">
        <v>1900.0</v>
      </c>
      <c r="G44" s="19">
        <v>28.0</v>
      </c>
      <c r="H44" s="19">
        <v>2.0</v>
      </c>
      <c r="I44" s="19">
        <v>49.0</v>
      </c>
      <c r="J44" s="19" t="s">
        <v>74</v>
      </c>
      <c r="K44" s="19"/>
      <c r="L44" s="19">
        <v>236.0</v>
      </c>
      <c r="M44" s="19" t="s">
        <v>814</v>
      </c>
      <c r="N44" s="19" t="s">
        <v>35</v>
      </c>
      <c r="O44" s="19" t="s">
        <v>816</v>
      </c>
      <c r="P44" s="19"/>
      <c r="Q44" s="19"/>
      <c r="R44" s="19"/>
      <c r="S44" s="19"/>
      <c r="T44" s="19"/>
      <c r="U44" s="19"/>
      <c r="V44" s="19"/>
      <c r="W44" s="19"/>
      <c r="X44" s="19"/>
      <c r="Y44" s="19"/>
      <c r="Z44" s="19"/>
      <c r="AA44" s="19"/>
    </row>
    <row r="45" ht="15.75" customHeight="1">
      <c r="A45" s="19"/>
      <c r="B45" s="20">
        <v>2020.0</v>
      </c>
      <c r="C45" s="23">
        <v>44026.770833333336</v>
      </c>
      <c r="D45" s="19" t="s">
        <v>19</v>
      </c>
      <c r="E45" s="19">
        <v>79.0</v>
      </c>
      <c r="F45" s="19">
        <v>5000.0</v>
      </c>
      <c r="G45" s="19">
        <v>40.0</v>
      </c>
      <c r="H45" s="19">
        <v>2.0</v>
      </c>
      <c r="I45" s="19">
        <v>52.0</v>
      </c>
      <c r="J45" s="19" t="s">
        <v>70</v>
      </c>
      <c r="K45" s="19"/>
      <c r="L45" s="19">
        <v>237.0</v>
      </c>
      <c r="M45" s="19"/>
      <c r="N45" s="19" t="s">
        <v>35</v>
      </c>
      <c r="O45" s="19" t="s">
        <v>23</v>
      </c>
      <c r="P45" s="19"/>
      <c r="Q45" s="19"/>
      <c r="R45" s="19"/>
      <c r="S45" s="19"/>
      <c r="T45" s="19"/>
      <c r="U45" s="19"/>
      <c r="V45" s="19"/>
      <c r="W45" s="19"/>
      <c r="X45" s="19"/>
      <c r="Y45" s="19"/>
      <c r="Z45" s="19"/>
      <c r="AA45" s="19"/>
    </row>
    <row r="46" ht="15.75" customHeight="1">
      <c r="A46" s="19"/>
      <c r="B46" s="20">
        <v>2020.0</v>
      </c>
      <c r="C46" s="23">
        <v>44026.333333333336</v>
      </c>
      <c r="D46" s="19" t="s">
        <v>19</v>
      </c>
      <c r="E46" s="19">
        <v>64.0</v>
      </c>
      <c r="F46" s="19">
        <v>2850.0</v>
      </c>
      <c r="G46" s="19">
        <v>34.0</v>
      </c>
      <c r="H46" s="19">
        <v>2.0</v>
      </c>
      <c r="I46" s="19">
        <v>133.0</v>
      </c>
      <c r="J46" s="19" t="s">
        <v>27</v>
      </c>
      <c r="K46" s="19"/>
      <c r="L46" s="19">
        <v>238.0</v>
      </c>
      <c r="M46" s="19"/>
      <c r="N46" s="19" t="s">
        <v>35</v>
      </c>
      <c r="O46" s="19" t="s">
        <v>23</v>
      </c>
      <c r="P46" s="19"/>
      <c r="Q46" s="19"/>
      <c r="R46" s="19"/>
      <c r="S46" s="19"/>
      <c r="T46" s="19"/>
      <c r="U46" s="19"/>
      <c r="V46" s="19"/>
      <c r="W46" s="19"/>
      <c r="X46" s="19"/>
      <c r="Y46" s="19"/>
      <c r="Z46" s="19"/>
      <c r="AA46" s="19"/>
    </row>
    <row r="47" ht="15.75" customHeight="1">
      <c r="A47" s="19"/>
      <c r="B47" s="20">
        <v>2020.0</v>
      </c>
      <c r="C47" s="23">
        <v>44026.375</v>
      </c>
      <c r="D47" s="19" t="s">
        <v>19</v>
      </c>
      <c r="E47" s="19">
        <v>74.0</v>
      </c>
      <c r="F47" s="19">
        <v>4800.0</v>
      </c>
      <c r="G47" s="19">
        <v>39.0</v>
      </c>
      <c r="H47" s="19">
        <v>2.0</v>
      </c>
      <c r="I47" s="19">
        <v>133.0</v>
      </c>
      <c r="J47" s="19" t="s">
        <v>27</v>
      </c>
      <c r="K47" s="19"/>
      <c r="L47" s="19">
        <v>239.0</v>
      </c>
      <c r="M47" s="19"/>
      <c r="N47" s="19" t="s">
        <v>35</v>
      </c>
      <c r="O47" s="19" t="s">
        <v>23</v>
      </c>
      <c r="P47" s="19"/>
      <c r="Q47" s="19"/>
      <c r="R47" s="19"/>
      <c r="S47" s="19"/>
      <c r="T47" s="19"/>
      <c r="U47" s="19"/>
      <c r="V47" s="19"/>
      <c r="W47" s="19"/>
      <c r="X47" s="19"/>
      <c r="Y47" s="19"/>
      <c r="Z47" s="19"/>
      <c r="AA47" s="19"/>
    </row>
    <row r="48" ht="15.75" customHeight="1">
      <c r="A48" s="19"/>
      <c r="B48" s="20">
        <v>2020.0</v>
      </c>
      <c r="C48" s="23">
        <v>44027.541666666664</v>
      </c>
      <c r="D48" s="19" t="s">
        <v>19</v>
      </c>
      <c r="E48" s="19">
        <v>82.0</v>
      </c>
      <c r="F48" s="19">
        <v>6350.0</v>
      </c>
      <c r="G48" s="19">
        <v>42.0</v>
      </c>
      <c r="H48" s="19">
        <v>2.0</v>
      </c>
      <c r="I48" s="19">
        <v>48.0</v>
      </c>
      <c r="J48" s="19" t="s">
        <v>69</v>
      </c>
      <c r="K48" s="19"/>
      <c r="L48" s="19">
        <v>240.0</v>
      </c>
      <c r="M48" s="19" t="s">
        <v>814</v>
      </c>
      <c r="N48" s="19" t="s">
        <v>35</v>
      </c>
      <c r="O48" s="19" t="s">
        <v>23</v>
      </c>
      <c r="P48" s="19" t="s">
        <v>816</v>
      </c>
      <c r="Q48" s="19"/>
      <c r="R48" s="19"/>
      <c r="S48" s="19"/>
      <c r="T48" s="19"/>
      <c r="U48" s="19"/>
      <c r="V48" s="19"/>
      <c r="W48" s="19"/>
      <c r="X48" s="19"/>
      <c r="Y48" s="19"/>
      <c r="Z48" s="19"/>
      <c r="AA48" s="19"/>
    </row>
    <row r="49" ht="15.75" customHeight="1">
      <c r="A49" s="19"/>
      <c r="B49" s="20">
        <v>2020.0</v>
      </c>
      <c r="C49" s="23">
        <v>44027.520833333336</v>
      </c>
      <c r="D49" s="19" t="s">
        <v>19</v>
      </c>
      <c r="E49" s="19">
        <v>56.0</v>
      </c>
      <c r="F49" s="19">
        <v>1900.0</v>
      </c>
      <c r="G49" s="19">
        <v>29.0</v>
      </c>
      <c r="H49" s="19">
        <v>2.0</v>
      </c>
      <c r="I49" s="19">
        <v>98.0</v>
      </c>
      <c r="J49" s="19" t="s">
        <v>37</v>
      </c>
      <c r="K49" s="19"/>
      <c r="L49" s="19">
        <v>241.0</v>
      </c>
      <c r="M49" s="19"/>
      <c r="N49" s="19" t="s">
        <v>35</v>
      </c>
      <c r="O49" s="19" t="s">
        <v>23</v>
      </c>
      <c r="P49" s="19"/>
      <c r="Q49" s="19"/>
      <c r="R49" s="19"/>
      <c r="S49" s="19"/>
      <c r="T49" s="19"/>
      <c r="U49" s="19"/>
      <c r="V49" s="19"/>
      <c r="W49" s="19"/>
      <c r="X49" s="19"/>
      <c r="Y49" s="19"/>
      <c r="Z49" s="19"/>
      <c r="AA49" s="19"/>
    </row>
    <row r="50" ht="15.75" customHeight="1">
      <c r="A50" s="19"/>
      <c r="B50" s="20">
        <v>2020.0</v>
      </c>
      <c r="C50" s="23">
        <v>43970.354166666664</v>
      </c>
      <c r="D50" s="19" t="s">
        <v>19</v>
      </c>
      <c r="E50" s="19">
        <v>88.0</v>
      </c>
      <c r="F50" s="19">
        <v>7000.0</v>
      </c>
      <c r="G50" s="19">
        <v>43.0</v>
      </c>
      <c r="H50" s="19">
        <v>2.0</v>
      </c>
      <c r="I50" s="19">
        <v>99.0</v>
      </c>
      <c r="J50" s="19" t="s">
        <v>36</v>
      </c>
      <c r="K50" s="19"/>
      <c r="L50" s="19">
        <v>4401.0</v>
      </c>
      <c r="M50" s="19" t="s">
        <v>814</v>
      </c>
      <c r="N50" s="19" t="s">
        <v>40</v>
      </c>
      <c r="O50" s="19" t="s">
        <v>23</v>
      </c>
      <c r="P50" s="19"/>
      <c r="Q50" s="19"/>
      <c r="R50" s="19"/>
      <c r="S50" s="19"/>
      <c r="T50" s="19"/>
      <c r="U50" s="19"/>
      <c r="V50" s="19"/>
      <c r="W50" s="19"/>
      <c r="X50" s="19"/>
      <c r="Y50" s="19"/>
      <c r="Z50" s="19"/>
      <c r="AA50" s="19"/>
    </row>
    <row r="51" ht="15.75" customHeight="1">
      <c r="A51" s="19"/>
      <c r="B51" s="20">
        <v>2020.0</v>
      </c>
      <c r="C51" s="23">
        <v>43970.416666666664</v>
      </c>
      <c r="D51" s="19" t="s">
        <v>19</v>
      </c>
      <c r="E51" s="19">
        <v>75.0</v>
      </c>
      <c r="F51" s="19">
        <v>4500.0</v>
      </c>
      <c r="G51" s="19">
        <v>38.0</v>
      </c>
      <c r="H51" s="19">
        <v>2.0</v>
      </c>
      <c r="I51" s="19">
        <v>48.0</v>
      </c>
      <c r="J51" s="19" t="s">
        <v>69</v>
      </c>
      <c r="K51" s="19"/>
      <c r="L51" s="19">
        <v>4402.0</v>
      </c>
      <c r="M51" s="19" t="s">
        <v>814</v>
      </c>
      <c r="N51" s="19" t="s">
        <v>23</v>
      </c>
      <c r="O51" s="19" t="s">
        <v>816</v>
      </c>
      <c r="P51" s="19"/>
      <c r="Q51" s="19"/>
      <c r="R51" s="19"/>
      <c r="S51" s="19"/>
      <c r="T51" s="19"/>
      <c r="U51" s="19"/>
      <c r="V51" s="19"/>
      <c r="W51" s="19"/>
      <c r="X51" s="19"/>
      <c r="Y51" s="19"/>
      <c r="Z51" s="19"/>
      <c r="AA51" s="19"/>
    </row>
    <row r="52" ht="15.75" customHeight="1">
      <c r="A52" s="19"/>
      <c r="B52" s="20">
        <v>2020.0</v>
      </c>
      <c r="C52" s="23">
        <v>43971.322916666664</v>
      </c>
      <c r="D52" s="19" t="s">
        <v>19</v>
      </c>
      <c r="E52" s="19">
        <v>71.0</v>
      </c>
      <c r="F52" s="19">
        <v>3650.0</v>
      </c>
      <c r="G52" s="19">
        <v>36.0</v>
      </c>
      <c r="H52" s="19">
        <v>2.0</v>
      </c>
      <c r="I52" s="19"/>
      <c r="J52" s="19"/>
      <c r="K52" s="19" t="s">
        <v>822</v>
      </c>
      <c r="L52" s="19">
        <v>4403.0</v>
      </c>
      <c r="M52" s="19" t="s">
        <v>814</v>
      </c>
      <c r="N52" s="19" t="s">
        <v>23</v>
      </c>
      <c r="O52" s="19" t="s">
        <v>23</v>
      </c>
      <c r="P52" s="19"/>
      <c r="Q52" s="19"/>
      <c r="R52" s="19"/>
      <c r="S52" s="19"/>
      <c r="T52" s="19"/>
      <c r="U52" s="19"/>
      <c r="V52" s="19"/>
      <c r="W52" s="19"/>
      <c r="X52" s="19"/>
      <c r="Y52" s="19"/>
      <c r="Z52" s="19"/>
      <c r="AA52" s="19"/>
    </row>
    <row r="53" ht="15.75" customHeight="1">
      <c r="A53" s="19"/>
      <c r="B53" s="20">
        <v>2020.0</v>
      </c>
      <c r="C53" s="23">
        <v>43971.333333333336</v>
      </c>
      <c r="D53" s="19" t="s">
        <v>19</v>
      </c>
      <c r="E53" s="19">
        <v>80.0</v>
      </c>
      <c r="F53" s="19">
        <v>5700.0</v>
      </c>
      <c r="G53" s="19">
        <v>42.0</v>
      </c>
      <c r="H53" s="19">
        <v>2.0</v>
      </c>
      <c r="I53" s="19">
        <v>49.0</v>
      </c>
      <c r="J53" s="19" t="s">
        <v>74</v>
      </c>
      <c r="K53" s="19"/>
      <c r="L53" s="19">
        <v>4404.0</v>
      </c>
      <c r="M53" s="19" t="s">
        <v>814</v>
      </c>
      <c r="N53" s="19" t="s">
        <v>23</v>
      </c>
      <c r="O53" s="19" t="s">
        <v>23</v>
      </c>
      <c r="P53" s="19"/>
      <c r="Q53" s="19"/>
      <c r="R53" s="19"/>
      <c r="S53" s="19"/>
      <c r="T53" s="19"/>
      <c r="U53" s="19"/>
      <c r="V53" s="19"/>
      <c r="W53" s="19"/>
      <c r="X53" s="19"/>
      <c r="Y53" s="19"/>
      <c r="Z53" s="19"/>
      <c r="AA53" s="19"/>
    </row>
    <row r="54" ht="15.75" customHeight="1">
      <c r="A54" s="19"/>
      <c r="B54" s="20">
        <v>2020.0</v>
      </c>
      <c r="C54" s="23">
        <v>43971.395833333336</v>
      </c>
      <c r="D54" s="19" t="s">
        <v>19</v>
      </c>
      <c r="E54" s="19">
        <v>77.0</v>
      </c>
      <c r="F54" s="19">
        <v>5300.0</v>
      </c>
      <c r="G54" s="19">
        <v>42.0</v>
      </c>
      <c r="H54" s="19">
        <v>2.0</v>
      </c>
      <c r="I54" s="19"/>
      <c r="J54" s="19"/>
      <c r="K54" s="19" t="s">
        <v>823</v>
      </c>
      <c r="L54" s="19">
        <v>4405.0</v>
      </c>
      <c r="M54" s="19" t="s">
        <v>814</v>
      </c>
      <c r="N54" s="19" t="s">
        <v>23</v>
      </c>
      <c r="O54" s="19" t="s">
        <v>23</v>
      </c>
      <c r="P54" s="19"/>
      <c r="Q54" s="19"/>
      <c r="R54" s="19"/>
      <c r="S54" s="19"/>
      <c r="T54" s="19"/>
      <c r="U54" s="19"/>
      <c r="V54" s="19"/>
      <c r="W54" s="19"/>
      <c r="X54" s="19"/>
      <c r="Y54" s="19"/>
      <c r="Z54" s="19"/>
      <c r="AA54" s="19"/>
    </row>
    <row r="55" ht="15.75" customHeight="1">
      <c r="A55" s="19"/>
      <c r="B55" s="20">
        <v>2020.0</v>
      </c>
      <c r="C55" s="23">
        <v>43971.520833333336</v>
      </c>
      <c r="D55" s="19" t="s">
        <v>19</v>
      </c>
      <c r="E55" s="19">
        <v>73.0</v>
      </c>
      <c r="F55" s="19">
        <v>4800.0</v>
      </c>
      <c r="G55" s="19">
        <v>40.0</v>
      </c>
      <c r="H55" s="19">
        <v>2.0</v>
      </c>
      <c r="I55" s="19">
        <v>49.0</v>
      </c>
      <c r="J55" s="19" t="s">
        <v>74</v>
      </c>
      <c r="K55" s="19"/>
      <c r="L55" s="19">
        <v>4406.0</v>
      </c>
      <c r="M55" s="19" t="s">
        <v>814</v>
      </c>
      <c r="N55" s="19" t="s">
        <v>23</v>
      </c>
      <c r="O55" s="19" t="s">
        <v>23</v>
      </c>
      <c r="P55" s="19"/>
      <c r="Q55" s="19"/>
      <c r="R55" s="19"/>
      <c r="S55" s="19"/>
      <c r="T55" s="19"/>
      <c r="U55" s="19"/>
      <c r="V55" s="19"/>
      <c r="W55" s="19"/>
      <c r="X55" s="19"/>
      <c r="Y55" s="19"/>
      <c r="Z55" s="19"/>
      <c r="AA55" s="19"/>
    </row>
    <row r="56" ht="15.75" customHeight="1">
      <c r="A56" s="19"/>
      <c r="B56" s="20">
        <v>2020.0</v>
      </c>
      <c r="C56" s="23">
        <v>43971.5</v>
      </c>
      <c r="D56" s="19" t="s">
        <v>19</v>
      </c>
      <c r="E56" s="19">
        <v>74.0</v>
      </c>
      <c r="F56" s="19">
        <v>4900.0</v>
      </c>
      <c r="G56" s="19">
        <v>39.0</v>
      </c>
      <c r="H56" s="19">
        <v>2.0</v>
      </c>
      <c r="I56" s="19">
        <v>133.0</v>
      </c>
      <c r="J56" s="19" t="s">
        <v>27</v>
      </c>
      <c r="K56" s="19"/>
      <c r="L56" s="19">
        <v>4407.0</v>
      </c>
      <c r="M56" s="19" t="s">
        <v>814</v>
      </c>
      <c r="N56" s="19" t="s">
        <v>23</v>
      </c>
      <c r="O56" s="19" t="s">
        <v>23</v>
      </c>
      <c r="P56" s="19"/>
      <c r="Q56" s="19"/>
      <c r="R56" s="19"/>
      <c r="S56" s="19"/>
      <c r="T56" s="19"/>
      <c r="U56" s="19"/>
      <c r="V56" s="19"/>
      <c r="W56" s="19"/>
      <c r="X56" s="19"/>
      <c r="Y56" s="19"/>
      <c r="Z56" s="19"/>
      <c r="AA56" s="19"/>
    </row>
    <row r="57" ht="15.75" customHeight="1">
      <c r="A57" s="19"/>
      <c r="B57" s="20">
        <v>2020.0</v>
      </c>
      <c r="C57" s="23">
        <v>43971.583333333336</v>
      </c>
      <c r="D57" s="19" t="s">
        <v>19</v>
      </c>
      <c r="E57" s="19">
        <v>80.0</v>
      </c>
      <c r="F57" s="19">
        <v>6200.0</v>
      </c>
      <c r="G57" s="19">
        <v>45.0</v>
      </c>
      <c r="H57" s="19">
        <v>2.0</v>
      </c>
      <c r="I57" s="19">
        <v>100.0</v>
      </c>
      <c r="J57" s="19" t="s">
        <v>815</v>
      </c>
      <c r="K57" s="19"/>
      <c r="L57" s="19">
        <v>4408.0</v>
      </c>
      <c r="M57" s="19"/>
      <c r="N57" s="19" t="s">
        <v>23</v>
      </c>
      <c r="O57" s="19" t="s">
        <v>23</v>
      </c>
      <c r="P57" s="19"/>
      <c r="Q57" s="19"/>
      <c r="R57" s="19"/>
      <c r="S57" s="19"/>
      <c r="T57" s="19"/>
      <c r="U57" s="19"/>
      <c r="V57" s="19"/>
      <c r="W57" s="19"/>
      <c r="X57" s="19"/>
      <c r="Y57" s="19"/>
      <c r="Z57" s="19"/>
      <c r="AA57" s="19"/>
    </row>
    <row r="58" ht="15.75" customHeight="1">
      <c r="A58" s="19"/>
      <c r="B58" s="20">
        <v>2020.0</v>
      </c>
      <c r="C58" s="23">
        <v>43971.416666666664</v>
      </c>
      <c r="D58" s="19" t="s">
        <v>19</v>
      </c>
      <c r="E58" s="19">
        <v>80.0</v>
      </c>
      <c r="F58" s="19">
        <v>6000.0</v>
      </c>
      <c r="G58" s="19">
        <v>44.0</v>
      </c>
      <c r="H58" s="19">
        <v>2.0</v>
      </c>
      <c r="I58" s="19">
        <v>50.0</v>
      </c>
      <c r="J58" s="19" t="s">
        <v>79</v>
      </c>
      <c r="K58" s="19"/>
      <c r="L58" s="19">
        <v>4409.0</v>
      </c>
      <c r="M58" s="19"/>
      <c r="N58" s="19" t="s">
        <v>23</v>
      </c>
      <c r="O58" s="19" t="s">
        <v>23</v>
      </c>
      <c r="P58" s="19"/>
      <c r="Q58" s="19"/>
      <c r="R58" s="19"/>
      <c r="S58" s="19"/>
      <c r="T58" s="19"/>
      <c r="U58" s="19"/>
      <c r="V58" s="19"/>
      <c r="W58" s="19"/>
      <c r="X58" s="19"/>
      <c r="Y58" s="19"/>
      <c r="Z58" s="19"/>
      <c r="AA58" s="19"/>
    </row>
    <row r="59" ht="15.75" customHeight="1">
      <c r="A59" s="19"/>
      <c r="B59" s="20">
        <v>2020.0</v>
      </c>
      <c r="C59" s="23">
        <v>43971.729166666664</v>
      </c>
      <c r="D59" s="19" t="s">
        <v>19</v>
      </c>
      <c r="E59" s="19">
        <v>72.0</v>
      </c>
      <c r="F59" s="19">
        <v>4200.0</v>
      </c>
      <c r="G59" s="19">
        <v>38.0</v>
      </c>
      <c r="H59" s="19">
        <v>2.0</v>
      </c>
      <c r="I59" s="19">
        <v>99.0</v>
      </c>
      <c r="J59" s="19" t="s">
        <v>36</v>
      </c>
      <c r="K59" s="19"/>
      <c r="L59" s="19">
        <v>4410.0</v>
      </c>
      <c r="M59" s="19"/>
      <c r="N59" s="19" t="s">
        <v>23</v>
      </c>
      <c r="O59" s="19" t="s">
        <v>23</v>
      </c>
      <c r="P59" s="19"/>
      <c r="Q59" s="19"/>
      <c r="R59" s="19"/>
      <c r="S59" s="19"/>
      <c r="T59" s="19"/>
      <c r="U59" s="19"/>
      <c r="V59" s="19"/>
      <c r="W59" s="19"/>
      <c r="X59" s="19"/>
      <c r="Y59" s="19"/>
      <c r="Z59" s="19"/>
      <c r="AA59" s="19"/>
    </row>
    <row r="60" ht="15.75" customHeight="1">
      <c r="A60" s="19"/>
      <c r="B60" s="20">
        <v>2020.0</v>
      </c>
      <c r="C60" s="23">
        <v>43973.333333333336</v>
      </c>
      <c r="D60" s="19" t="s">
        <v>19</v>
      </c>
      <c r="E60" s="19">
        <v>72.0</v>
      </c>
      <c r="F60" s="19">
        <v>4750.0</v>
      </c>
      <c r="G60" s="19">
        <v>38.0</v>
      </c>
      <c r="H60" s="19">
        <v>2.0</v>
      </c>
      <c r="I60" s="19"/>
      <c r="J60" s="19"/>
      <c r="K60" s="19" t="s">
        <v>823</v>
      </c>
      <c r="L60" s="19">
        <v>4411.0</v>
      </c>
      <c r="M60" s="19"/>
      <c r="N60" s="19" t="s">
        <v>23</v>
      </c>
      <c r="O60" s="19" t="s">
        <v>23</v>
      </c>
      <c r="P60" s="19"/>
      <c r="Q60" s="19"/>
      <c r="R60" s="19"/>
      <c r="S60" s="19"/>
      <c r="T60" s="19"/>
      <c r="U60" s="19"/>
      <c r="V60" s="19"/>
      <c r="W60" s="19"/>
      <c r="X60" s="19"/>
      <c r="Y60" s="19"/>
      <c r="Z60" s="19"/>
      <c r="AA60" s="19"/>
    </row>
    <row r="61" ht="15.75" customHeight="1">
      <c r="A61" s="19"/>
      <c r="B61" s="20">
        <v>2020.0</v>
      </c>
      <c r="C61" s="23">
        <v>43973.375</v>
      </c>
      <c r="D61" s="19" t="s">
        <v>19</v>
      </c>
      <c r="E61" s="19">
        <v>76.0</v>
      </c>
      <c r="F61" s="19">
        <v>5100.0</v>
      </c>
      <c r="G61" s="19">
        <v>38.0</v>
      </c>
      <c r="H61" s="19">
        <v>2.0</v>
      </c>
      <c r="I61" s="19">
        <v>49.0</v>
      </c>
      <c r="J61" s="19" t="s">
        <v>74</v>
      </c>
      <c r="K61" s="19"/>
      <c r="L61" s="19">
        <v>4412.0</v>
      </c>
      <c r="M61" s="19"/>
      <c r="N61" s="19"/>
      <c r="O61" s="19" t="s">
        <v>23</v>
      </c>
      <c r="P61" s="19"/>
      <c r="Q61" s="19"/>
      <c r="R61" s="19"/>
      <c r="S61" s="19"/>
      <c r="T61" s="19"/>
      <c r="U61" s="19"/>
      <c r="V61" s="19"/>
      <c r="W61" s="19"/>
      <c r="X61" s="19"/>
      <c r="Y61" s="19"/>
      <c r="Z61" s="19"/>
      <c r="AA61" s="19"/>
    </row>
    <row r="62" ht="15.75" customHeight="1">
      <c r="A62" s="19"/>
      <c r="B62" s="20">
        <v>2020.0</v>
      </c>
      <c r="C62" s="23">
        <v>43973.375</v>
      </c>
      <c r="D62" s="19" t="s">
        <v>19</v>
      </c>
      <c r="E62" s="19">
        <v>79.0</v>
      </c>
      <c r="F62" s="19">
        <v>5400.0</v>
      </c>
      <c r="G62" s="19">
        <v>40.0</v>
      </c>
      <c r="H62" s="19">
        <v>2.0</v>
      </c>
      <c r="I62" s="19"/>
      <c r="J62" s="19"/>
      <c r="K62" s="19" t="s">
        <v>817</v>
      </c>
      <c r="L62" s="19">
        <v>4413.0</v>
      </c>
      <c r="M62" s="19"/>
      <c r="N62" s="19" t="s">
        <v>23</v>
      </c>
      <c r="O62" s="19" t="s">
        <v>23</v>
      </c>
      <c r="P62" s="19"/>
      <c r="Q62" s="19"/>
      <c r="R62" s="19"/>
      <c r="S62" s="19"/>
      <c r="T62" s="19"/>
      <c r="U62" s="19"/>
      <c r="V62" s="19"/>
      <c r="W62" s="19"/>
      <c r="X62" s="19"/>
      <c r="Y62" s="19"/>
      <c r="Z62" s="19"/>
      <c r="AA62" s="19"/>
    </row>
    <row r="63" ht="15.75" customHeight="1">
      <c r="A63" s="19"/>
      <c r="B63" s="20">
        <v>2020.0</v>
      </c>
      <c r="C63" s="23">
        <v>43973.5</v>
      </c>
      <c r="D63" s="19" t="s">
        <v>19</v>
      </c>
      <c r="E63" s="19">
        <v>78.0</v>
      </c>
      <c r="F63" s="19">
        <v>5400.0</v>
      </c>
      <c r="G63" s="19">
        <v>40.0</v>
      </c>
      <c r="H63" s="19">
        <v>2.0</v>
      </c>
      <c r="I63" s="19">
        <v>49.0</v>
      </c>
      <c r="J63" s="19" t="s">
        <v>74</v>
      </c>
      <c r="K63" s="19"/>
      <c r="L63" s="19">
        <v>4414.0</v>
      </c>
      <c r="M63" s="19"/>
      <c r="N63" s="19" t="s">
        <v>23</v>
      </c>
      <c r="O63" s="19" t="s">
        <v>23</v>
      </c>
      <c r="P63" s="19"/>
      <c r="Q63" s="19"/>
      <c r="R63" s="19"/>
      <c r="S63" s="19"/>
      <c r="T63" s="19"/>
      <c r="U63" s="19"/>
      <c r="V63" s="19"/>
      <c r="W63" s="19"/>
      <c r="X63" s="19"/>
      <c r="Y63" s="19"/>
      <c r="Z63" s="19"/>
      <c r="AA63" s="19"/>
    </row>
    <row r="64" ht="15.75" customHeight="1">
      <c r="A64" s="19"/>
      <c r="B64" s="20">
        <v>2020.0</v>
      </c>
      <c r="C64" s="23">
        <v>43973.458333333336</v>
      </c>
      <c r="D64" s="19" t="s">
        <v>19</v>
      </c>
      <c r="E64" s="19">
        <v>81.0</v>
      </c>
      <c r="F64" s="19">
        <v>5500.0</v>
      </c>
      <c r="G64" s="19">
        <v>40.0</v>
      </c>
      <c r="H64" s="19">
        <v>2.0</v>
      </c>
      <c r="I64" s="19">
        <v>50.0</v>
      </c>
      <c r="J64" s="19" t="s">
        <v>79</v>
      </c>
      <c r="K64" s="19"/>
      <c r="L64" s="19">
        <v>4415.0</v>
      </c>
      <c r="M64" s="19"/>
      <c r="N64" s="19" t="s">
        <v>23</v>
      </c>
      <c r="O64" s="19" t="s">
        <v>23</v>
      </c>
      <c r="P64" s="19"/>
      <c r="Q64" s="19"/>
      <c r="R64" s="19"/>
      <c r="S64" s="19"/>
      <c r="T64" s="19"/>
      <c r="U64" s="19"/>
      <c r="V64" s="19"/>
      <c r="W64" s="19"/>
      <c r="X64" s="19"/>
      <c r="Y64" s="19"/>
      <c r="Z64" s="19"/>
      <c r="AA64" s="19"/>
    </row>
    <row r="65" ht="15.75" customHeight="1">
      <c r="A65" s="19"/>
      <c r="B65" s="20">
        <v>2020.0</v>
      </c>
      <c r="C65" s="23">
        <v>43973.458333333336</v>
      </c>
      <c r="D65" s="19" t="s">
        <v>19</v>
      </c>
      <c r="E65" s="19">
        <v>78.0</v>
      </c>
      <c r="F65" s="19">
        <v>5000.0</v>
      </c>
      <c r="G65" s="19">
        <v>38.0</v>
      </c>
      <c r="H65" s="19">
        <v>2.0</v>
      </c>
      <c r="I65" s="19"/>
      <c r="J65" s="19"/>
      <c r="K65" s="19" t="s">
        <v>62</v>
      </c>
      <c r="L65" s="19">
        <v>4416.0</v>
      </c>
      <c r="M65" s="19"/>
      <c r="N65" s="19" t="s">
        <v>23</v>
      </c>
      <c r="O65" s="19" t="s">
        <v>23</v>
      </c>
      <c r="P65" s="19"/>
      <c r="Q65" s="19"/>
      <c r="R65" s="19"/>
      <c r="S65" s="19"/>
      <c r="T65" s="19"/>
      <c r="U65" s="19"/>
      <c r="V65" s="19"/>
      <c r="W65" s="19"/>
      <c r="X65" s="19"/>
      <c r="Y65" s="19"/>
      <c r="Z65" s="19"/>
      <c r="AA65" s="19"/>
    </row>
    <row r="66" ht="15.75" customHeight="1">
      <c r="A66" s="19"/>
      <c r="B66" s="20">
        <v>2020.0</v>
      </c>
      <c r="C66" s="23">
        <v>43973.291666666664</v>
      </c>
      <c r="D66" s="19" t="s">
        <v>19</v>
      </c>
      <c r="E66" s="19">
        <v>81.0</v>
      </c>
      <c r="F66" s="19">
        <v>4415.0</v>
      </c>
      <c r="G66" s="19">
        <v>43.0</v>
      </c>
      <c r="H66" s="19">
        <v>2.0</v>
      </c>
      <c r="I66" s="19"/>
      <c r="J66" s="19"/>
      <c r="K66" s="19" t="s">
        <v>817</v>
      </c>
      <c r="L66" s="19">
        <v>4417.0</v>
      </c>
      <c r="M66" s="19"/>
      <c r="N66" s="19" t="s">
        <v>23</v>
      </c>
      <c r="O66" s="19" t="s">
        <v>23</v>
      </c>
      <c r="P66" s="19"/>
      <c r="Q66" s="19"/>
      <c r="R66" s="19"/>
      <c r="S66" s="19"/>
      <c r="T66" s="19"/>
      <c r="U66" s="19"/>
      <c r="V66" s="19"/>
      <c r="W66" s="19"/>
      <c r="X66" s="19"/>
      <c r="Y66" s="19"/>
      <c r="Z66" s="19"/>
      <c r="AA66" s="19"/>
    </row>
    <row r="67" ht="15.75" customHeight="1">
      <c r="A67" s="19"/>
      <c r="B67" s="20">
        <v>2020.0</v>
      </c>
      <c r="C67" s="23">
        <v>43973.541666666664</v>
      </c>
      <c r="D67" s="19" t="s">
        <v>19</v>
      </c>
      <c r="E67" s="19">
        <v>94.0</v>
      </c>
      <c r="F67" s="19">
        <v>9250.0</v>
      </c>
      <c r="G67" s="19">
        <v>48.0</v>
      </c>
      <c r="H67" s="19">
        <v>2.0</v>
      </c>
      <c r="I67" s="19"/>
      <c r="J67" s="19"/>
      <c r="K67" s="19" t="s">
        <v>823</v>
      </c>
      <c r="L67" s="19">
        <v>4418.0</v>
      </c>
      <c r="M67" s="19"/>
      <c r="N67" s="19" t="s">
        <v>23</v>
      </c>
      <c r="O67" s="19" t="s">
        <v>23</v>
      </c>
      <c r="P67" s="19"/>
      <c r="Q67" s="19"/>
      <c r="R67" s="19"/>
      <c r="S67" s="19"/>
      <c r="T67" s="19"/>
      <c r="U67" s="19"/>
      <c r="V67" s="19"/>
      <c r="W67" s="19"/>
      <c r="X67" s="19"/>
      <c r="Y67" s="19"/>
      <c r="Z67" s="19"/>
      <c r="AA67" s="19"/>
    </row>
    <row r="68" ht="15.75" customHeight="1">
      <c r="A68" s="19"/>
      <c r="B68" s="20">
        <v>2020.0</v>
      </c>
      <c r="C68" s="23">
        <v>43973.583333333336</v>
      </c>
      <c r="D68" s="19" t="s">
        <v>19</v>
      </c>
      <c r="E68" s="19">
        <v>80.0</v>
      </c>
      <c r="F68" s="19">
        <v>5850.0</v>
      </c>
      <c r="G68" s="19">
        <v>42.0</v>
      </c>
      <c r="H68" s="19">
        <v>2.0</v>
      </c>
      <c r="I68" s="19"/>
      <c r="J68" s="19"/>
      <c r="K68" s="19" t="s">
        <v>823</v>
      </c>
      <c r="L68" s="19">
        <v>4419.0</v>
      </c>
      <c r="M68" s="19"/>
      <c r="N68" s="19" t="s">
        <v>23</v>
      </c>
      <c r="O68" s="19" t="s">
        <v>23</v>
      </c>
      <c r="P68" s="19"/>
      <c r="Q68" s="19"/>
      <c r="R68" s="19"/>
      <c r="S68" s="19"/>
      <c r="T68" s="19"/>
      <c r="U68" s="19"/>
      <c r="V68" s="19"/>
      <c r="W68" s="19"/>
      <c r="X68" s="19"/>
      <c r="Y68" s="19"/>
      <c r="Z68" s="19"/>
      <c r="AA68" s="19"/>
    </row>
    <row r="69" ht="15.75" customHeight="1">
      <c r="A69" s="19"/>
      <c r="B69" s="20">
        <v>2020.0</v>
      </c>
      <c r="C69" s="23">
        <v>43973.791666666664</v>
      </c>
      <c r="D69" s="19" t="s">
        <v>19</v>
      </c>
      <c r="E69" s="19">
        <v>79.0</v>
      </c>
      <c r="F69" s="19">
        <v>5250.0</v>
      </c>
      <c r="G69" s="19">
        <v>40.0</v>
      </c>
      <c r="H69" s="19">
        <v>2.0</v>
      </c>
      <c r="I69" s="19"/>
      <c r="J69" s="19"/>
      <c r="K69" s="19" t="s">
        <v>37</v>
      </c>
      <c r="L69" s="19">
        <v>4420.0</v>
      </c>
      <c r="M69" s="19"/>
      <c r="N69" s="19" t="s">
        <v>23</v>
      </c>
      <c r="O69" s="19" t="s">
        <v>23</v>
      </c>
      <c r="P69" s="19"/>
      <c r="Q69" s="19"/>
      <c r="R69" s="19"/>
      <c r="S69" s="19"/>
      <c r="T69" s="19"/>
      <c r="U69" s="19"/>
      <c r="V69" s="19"/>
      <c r="W69" s="19"/>
      <c r="X69" s="19"/>
      <c r="Y69" s="19"/>
      <c r="Z69" s="19"/>
      <c r="AA69" s="19"/>
    </row>
    <row r="70" ht="15.75" customHeight="1">
      <c r="A70" s="19"/>
      <c r="B70" s="20">
        <v>2020.0</v>
      </c>
      <c r="C70" s="23">
        <v>43974.479166666664</v>
      </c>
      <c r="D70" s="19" t="s">
        <v>19</v>
      </c>
      <c r="E70" s="19">
        <v>70.0</v>
      </c>
      <c r="F70" s="19">
        <v>4300.0</v>
      </c>
      <c r="G70" s="19">
        <v>38.0</v>
      </c>
      <c r="H70" s="19">
        <v>2.0</v>
      </c>
      <c r="I70" s="19"/>
      <c r="J70" s="19"/>
      <c r="K70" s="19" t="s">
        <v>37</v>
      </c>
      <c r="L70" s="19">
        <v>4421.0</v>
      </c>
      <c r="M70" s="19" t="s">
        <v>814</v>
      </c>
      <c r="N70" s="19" t="s">
        <v>23</v>
      </c>
      <c r="O70" s="19" t="s">
        <v>23</v>
      </c>
      <c r="P70" s="19"/>
      <c r="Q70" s="19"/>
      <c r="R70" s="19"/>
      <c r="S70" s="19"/>
      <c r="T70" s="19"/>
      <c r="U70" s="19"/>
      <c r="V70" s="19"/>
      <c r="W70" s="19"/>
      <c r="X70" s="19"/>
      <c r="Y70" s="19"/>
      <c r="Z70" s="19"/>
      <c r="AA70" s="19"/>
    </row>
    <row r="71" ht="15.75" customHeight="1">
      <c r="A71" s="19"/>
      <c r="B71" s="20">
        <v>2020.0</v>
      </c>
      <c r="C71" s="23">
        <v>43974.416666666664</v>
      </c>
      <c r="D71" s="19" t="s">
        <v>19</v>
      </c>
      <c r="E71" s="19">
        <v>76.0</v>
      </c>
      <c r="F71" s="19">
        <v>4850.0</v>
      </c>
      <c r="G71" s="19">
        <v>40.0</v>
      </c>
      <c r="H71" s="19">
        <v>2.0</v>
      </c>
      <c r="I71" s="19">
        <v>54.0</v>
      </c>
      <c r="J71" s="19" t="s">
        <v>67</v>
      </c>
      <c r="K71" s="19"/>
      <c r="L71" s="19">
        <v>4422.0</v>
      </c>
      <c r="M71" s="19" t="s">
        <v>814</v>
      </c>
      <c r="N71" s="19" t="s">
        <v>40</v>
      </c>
      <c r="O71" s="19" t="s">
        <v>23</v>
      </c>
      <c r="P71" s="19"/>
      <c r="Q71" s="19"/>
      <c r="R71" s="19"/>
      <c r="S71" s="19"/>
      <c r="T71" s="19"/>
      <c r="U71" s="19"/>
      <c r="V71" s="19"/>
      <c r="W71" s="19"/>
      <c r="X71" s="19"/>
      <c r="Y71" s="19"/>
      <c r="Z71" s="19"/>
      <c r="AA71" s="19"/>
    </row>
    <row r="72" ht="15.75" customHeight="1">
      <c r="A72" s="19"/>
      <c r="B72" s="20">
        <v>2020.0</v>
      </c>
      <c r="C72" s="23">
        <v>43974.583333333336</v>
      </c>
      <c r="D72" s="19" t="s">
        <v>19</v>
      </c>
      <c r="E72" s="19">
        <v>78.0</v>
      </c>
      <c r="F72" s="19">
        <v>5050.0</v>
      </c>
      <c r="G72" s="19">
        <v>40.0</v>
      </c>
      <c r="H72" s="19">
        <v>2.0</v>
      </c>
      <c r="I72" s="19">
        <v>54.0</v>
      </c>
      <c r="J72" s="19" t="s">
        <v>67</v>
      </c>
      <c r="K72" s="19"/>
      <c r="L72" s="19">
        <v>4423.0</v>
      </c>
      <c r="M72" s="19" t="s">
        <v>814</v>
      </c>
      <c r="N72" s="19" t="s">
        <v>23</v>
      </c>
      <c r="O72" s="19" t="s">
        <v>23</v>
      </c>
      <c r="P72" s="19"/>
      <c r="Q72" s="19"/>
      <c r="R72" s="19"/>
      <c r="S72" s="19"/>
      <c r="T72" s="19"/>
      <c r="U72" s="19"/>
      <c r="V72" s="19"/>
      <c r="W72" s="19"/>
      <c r="X72" s="19"/>
      <c r="Y72" s="19"/>
      <c r="Z72" s="19"/>
      <c r="AA72" s="19"/>
    </row>
    <row r="73" ht="15.75" customHeight="1">
      <c r="A73" s="19"/>
      <c r="B73" s="20">
        <v>2020.0</v>
      </c>
      <c r="C73" s="23">
        <v>43975.375</v>
      </c>
      <c r="D73" s="19" t="s">
        <v>19</v>
      </c>
      <c r="E73" s="19">
        <v>84.0</v>
      </c>
      <c r="F73" s="19">
        <v>6050.0</v>
      </c>
      <c r="G73" s="19">
        <v>42.0</v>
      </c>
      <c r="H73" s="19">
        <v>2.0</v>
      </c>
      <c r="I73" s="19"/>
      <c r="J73" s="19"/>
      <c r="K73" s="19" t="s">
        <v>34</v>
      </c>
      <c r="L73" s="19">
        <v>4424.0</v>
      </c>
      <c r="M73" s="19" t="s">
        <v>814</v>
      </c>
      <c r="N73" s="19" t="s">
        <v>23</v>
      </c>
      <c r="O73" s="19" t="s">
        <v>23</v>
      </c>
      <c r="P73" s="19"/>
      <c r="Q73" s="19"/>
      <c r="R73" s="19"/>
      <c r="S73" s="19"/>
      <c r="T73" s="19"/>
      <c r="U73" s="19"/>
      <c r="V73" s="19"/>
      <c r="W73" s="19"/>
      <c r="X73" s="19"/>
      <c r="Y73" s="19"/>
      <c r="Z73" s="19"/>
      <c r="AA73" s="19"/>
    </row>
    <row r="74" ht="15.75" customHeight="1">
      <c r="A74" s="19"/>
      <c r="B74" s="20">
        <v>2020.0</v>
      </c>
      <c r="C74" s="23">
        <v>43975.458333333336</v>
      </c>
      <c r="D74" s="19" t="s">
        <v>19</v>
      </c>
      <c r="E74" s="19">
        <v>74.0</v>
      </c>
      <c r="F74" s="19">
        <v>4550.0</v>
      </c>
      <c r="G74" s="19">
        <v>39.0</v>
      </c>
      <c r="H74" s="19">
        <v>2.0</v>
      </c>
      <c r="I74" s="19"/>
      <c r="J74" s="19"/>
      <c r="K74" s="19" t="s">
        <v>34</v>
      </c>
      <c r="L74" s="19">
        <v>4425.0</v>
      </c>
      <c r="M74" s="19" t="s">
        <v>814</v>
      </c>
      <c r="N74" s="19" t="s">
        <v>23</v>
      </c>
      <c r="O74" s="19" t="s">
        <v>23</v>
      </c>
      <c r="P74" s="19"/>
      <c r="Q74" s="19"/>
      <c r="R74" s="19"/>
      <c r="S74" s="19"/>
      <c r="T74" s="19"/>
      <c r="U74" s="19"/>
      <c r="V74" s="19"/>
      <c r="W74" s="19"/>
      <c r="X74" s="19"/>
      <c r="Y74" s="19"/>
      <c r="Z74" s="19"/>
      <c r="AA74" s="19"/>
    </row>
    <row r="75" ht="15.75" customHeight="1">
      <c r="A75" s="19"/>
      <c r="B75" s="20">
        <v>2020.0</v>
      </c>
      <c r="C75" s="23">
        <v>43975.708333333336</v>
      </c>
      <c r="D75" s="19" t="s">
        <v>19</v>
      </c>
      <c r="E75" s="19">
        <v>75.0</v>
      </c>
      <c r="F75" s="19">
        <v>5400.0</v>
      </c>
      <c r="G75" s="19">
        <v>42.0</v>
      </c>
      <c r="H75" s="19">
        <v>2.0</v>
      </c>
      <c r="I75" s="19"/>
      <c r="J75" s="19"/>
      <c r="K75" s="19" t="s">
        <v>37</v>
      </c>
      <c r="L75" s="19">
        <v>4426.0</v>
      </c>
      <c r="M75" s="19" t="s">
        <v>814</v>
      </c>
      <c r="N75" s="19" t="s">
        <v>23</v>
      </c>
      <c r="O75" s="19" t="s">
        <v>23</v>
      </c>
      <c r="P75" s="19"/>
      <c r="Q75" s="19"/>
      <c r="R75" s="19"/>
      <c r="S75" s="19"/>
      <c r="T75" s="19"/>
      <c r="U75" s="19"/>
      <c r="V75" s="19"/>
      <c r="W75" s="19"/>
      <c r="X75" s="19"/>
      <c r="Y75" s="19"/>
      <c r="Z75" s="19"/>
      <c r="AA75" s="19"/>
    </row>
    <row r="76" ht="15.75" customHeight="1">
      <c r="A76" s="19"/>
      <c r="B76" s="20">
        <v>2020.0</v>
      </c>
      <c r="C76" s="23">
        <v>43977.395833333336</v>
      </c>
      <c r="D76" s="19" t="s">
        <v>19</v>
      </c>
      <c r="E76" s="19">
        <v>72.0</v>
      </c>
      <c r="F76" s="19">
        <v>4330.0</v>
      </c>
      <c r="G76" s="19">
        <v>38.0</v>
      </c>
      <c r="H76" s="19">
        <v>2.0</v>
      </c>
      <c r="I76" s="19">
        <v>48.0</v>
      </c>
      <c r="J76" s="19" t="s">
        <v>69</v>
      </c>
      <c r="K76" s="19"/>
      <c r="L76" s="19">
        <v>4427.0</v>
      </c>
      <c r="M76" s="19"/>
      <c r="N76" s="19" t="s">
        <v>23</v>
      </c>
      <c r="O76" s="19" t="s">
        <v>23</v>
      </c>
      <c r="P76" s="19"/>
      <c r="Q76" s="19"/>
      <c r="R76" s="19"/>
      <c r="S76" s="19"/>
      <c r="T76" s="19"/>
      <c r="U76" s="19"/>
      <c r="V76" s="19"/>
      <c r="W76" s="19"/>
      <c r="X76" s="19"/>
      <c r="Y76" s="19"/>
      <c r="Z76" s="19"/>
      <c r="AA76" s="19"/>
    </row>
    <row r="77" ht="15.75" customHeight="1">
      <c r="A77" s="19"/>
      <c r="B77" s="20">
        <v>2020.0</v>
      </c>
      <c r="C77" s="23">
        <v>43977.5</v>
      </c>
      <c r="D77" s="19" t="s">
        <v>19</v>
      </c>
      <c r="E77" s="19">
        <v>71.0</v>
      </c>
      <c r="F77" s="19">
        <v>3900.0</v>
      </c>
      <c r="G77" s="19">
        <v>36.0</v>
      </c>
      <c r="H77" s="19">
        <v>2.0</v>
      </c>
      <c r="I77" s="19">
        <v>54.0</v>
      </c>
      <c r="J77" s="19" t="s">
        <v>67</v>
      </c>
      <c r="K77" s="19"/>
      <c r="L77" s="19">
        <v>4428.0</v>
      </c>
      <c r="M77" s="19" t="s">
        <v>814</v>
      </c>
      <c r="N77" s="19" t="s">
        <v>23</v>
      </c>
      <c r="O77" s="19" t="s">
        <v>23</v>
      </c>
      <c r="P77" s="19"/>
      <c r="Q77" s="19"/>
      <c r="R77" s="19"/>
      <c r="S77" s="19"/>
      <c r="T77" s="19"/>
      <c r="U77" s="19"/>
      <c r="V77" s="19"/>
      <c r="W77" s="19"/>
      <c r="X77" s="19"/>
      <c r="Y77" s="19"/>
      <c r="Z77" s="19"/>
      <c r="AA77" s="19"/>
    </row>
    <row r="78" ht="15.75" customHeight="1">
      <c r="A78" s="19"/>
      <c r="B78" s="20">
        <v>2020.0</v>
      </c>
      <c r="C78" s="23">
        <v>43977.520833333336</v>
      </c>
      <c r="D78" s="19" t="s">
        <v>19</v>
      </c>
      <c r="E78" s="19">
        <v>79.0</v>
      </c>
      <c r="F78" s="19">
        <v>5900.0</v>
      </c>
      <c r="G78" s="19">
        <v>44.0</v>
      </c>
      <c r="H78" s="19">
        <v>2.0</v>
      </c>
      <c r="I78" s="19">
        <v>48.0</v>
      </c>
      <c r="J78" s="19" t="s">
        <v>69</v>
      </c>
      <c r="K78" s="19"/>
      <c r="L78" s="19">
        <v>4429.0</v>
      </c>
      <c r="M78" s="19"/>
      <c r="N78" s="19" t="s">
        <v>23</v>
      </c>
      <c r="O78" s="19" t="s">
        <v>23</v>
      </c>
      <c r="P78" s="19"/>
      <c r="Q78" s="19"/>
      <c r="R78" s="19"/>
      <c r="S78" s="19"/>
      <c r="T78" s="19"/>
      <c r="U78" s="19"/>
      <c r="V78" s="19"/>
      <c r="W78" s="19"/>
      <c r="X78" s="19"/>
      <c r="Y78" s="19"/>
      <c r="Z78" s="19"/>
      <c r="AA78" s="19"/>
    </row>
    <row r="79" ht="15.75" customHeight="1">
      <c r="A79" s="19"/>
      <c r="B79" s="20">
        <v>2020.0</v>
      </c>
      <c r="C79" s="23">
        <v>43977.791666666664</v>
      </c>
      <c r="D79" s="19" t="s">
        <v>19</v>
      </c>
      <c r="E79" s="19">
        <v>77.0</v>
      </c>
      <c r="F79" s="19">
        <v>5300.0</v>
      </c>
      <c r="G79" s="19">
        <v>41.0</v>
      </c>
      <c r="H79" s="19">
        <v>2.0</v>
      </c>
      <c r="I79" s="19">
        <v>52.0</v>
      </c>
      <c r="J79" s="19" t="s">
        <v>70</v>
      </c>
      <c r="K79" s="19"/>
      <c r="L79" s="19">
        <v>4430.0</v>
      </c>
      <c r="M79" s="19" t="s">
        <v>814</v>
      </c>
      <c r="N79" s="19" t="s">
        <v>23</v>
      </c>
      <c r="O79" s="19" t="s">
        <v>23</v>
      </c>
      <c r="P79" s="19"/>
      <c r="Q79" s="19"/>
      <c r="R79" s="19"/>
      <c r="S79" s="19"/>
      <c r="T79" s="19"/>
      <c r="U79" s="19"/>
      <c r="V79" s="19"/>
      <c r="W79" s="19"/>
      <c r="X79" s="19"/>
      <c r="Y79" s="19"/>
      <c r="Z79" s="19"/>
      <c r="AA79" s="19"/>
    </row>
    <row r="80" ht="15.75" customHeight="1">
      <c r="A80" s="19"/>
      <c r="B80" s="20">
        <v>2020.0</v>
      </c>
      <c r="C80" s="23">
        <v>43978.395833333336</v>
      </c>
      <c r="D80" s="19" t="s">
        <v>19</v>
      </c>
      <c r="E80" s="19">
        <v>76.0</v>
      </c>
      <c r="F80" s="19">
        <v>5100.0</v>
      </c>
      <c r="G80" s="19">
        <v>38.0</v>
      </c>
      <c r="H80" s="19">
        <v>2.0</v>
      </c>
      <c r="I80" s="19">
        <v>49.0</v>
      </c>
      <c r="J80" s="19" t="s">
        <v>74</v>
      </c>
      <c r="K80" s="19"/>
      <c r="L80" s="19">
        <v>4431.0</v>
      </c>
      <c r="M80" s="19" t="s">
        <v>814</v>
      </c>
      <c r="N80" s="19" t="s">
        <v>40</v>
      </c>
      <c r="O80" s="19" t="s">
        <v>23</v>
      </c>
      <c r="P80" s="19"/>
      <c r="Q80" s="19"/>
      <c r="R80" s="19"/>
      <c r="S80" s="19"/>
      <c r="T80" s="19"/>
      <c r="U80" s="19"/>
      <c r="V80" s="19"/>
      <c r="W80" s="19"/>
      <c r="X80" s="19"/>
      <c r="Y80" s="19"/>
      <c r="Z80" s="19"/>
      <c r="AA80" s="19"/>
    </row>
    <row r="81" ht="15.75" customHeight="1">
      <c r="A81" s="19"/>
      <c r="B81" s="20">
        <v>2020.0</v>
      </c>
      <c r="C81" s="23">
        <v>43978.5</v>
      </c>
      <c r="D81" s="19" t="s">
        <v>19</v>
      </c>
      <c r="E81" s="19">
        <v>78.0</v>
      </c>
      <c r="F81" s="19">
        <v>5400.0</v>
      </c>
      <c r="G81" s="19">
        <v>38.0</v>
      </c>
      <c r="H81" s="19">
        <v>2.0</v>
      </c>
      <c r="I81" s="19">
        <v>49.0</v>
      </c>
      <c r="J81" s="19" t="s">
        <v>74</v>
      </c>
      <c r="K81" s="19"/>
      <c r="L81" s="19">
        <v>4432.0</v>
      </c>
      <c r="M81" s="19" t="s">
        <v>814</v>
      </c>
      <c r="N81" s="19" t="s">
        <v>40</v>
      </c>
      <c r="O81" s="19" t="s">
        <v>23</v>
      </c>
      <c r="P81" s="19"/>
      <c r="Q81" s="19"/>
      <c r="R81" s="19"/>
      <c r="S81" s="19"/>
      <c r="T81" s="19"/>
      <c r="U81" s="19"/>
      <c r="V81" s="19"/>
      <c r="W81" s="19"/>
      <c r="X81" s="19"/>
      <c r="Y81" s="19"/>
      <c r="Z81" s="19"/>
      <c r="AA81" s="19"/>
    </row>
    <row r="82" ht="15.75" customHeight="1">
      <c r="A82" s="19"/>
      <c r="B82" s="20">
        <v>2020.0</v>
      </c>
      <c r="C82" s="23">
        <v>43980.375</v>
      </c>
      <c r="D82" s="19" t="s">
        <v>19</v>
      </c>
      <c r="E82" s="19">
        <v>78.0</v>
      </c>
      <c r="F82" s="19">
        <v>5500.0</v>
      </c>
      <c r="G82" s="19">
        <v>42.0</v>
      </c>
      <c r="H82" s="19">
        <v>2.0</v>
      </c>
      <c r="I82" s="19">
        <v>52.0</v>
      </c>
      <c r="J82" s="19" t="s">
        <v>70</v>
      </c>
      <c r="K82" s="19"/>
      <c r="L82" s="19">
        <v>4433.0</v>
      </c>
      <c r="M82" s="19" t="s">
        <v>814</v>
      </c>
      <c r="N82" s="19" t="s">
        <v>23</v>
      </c>
      <c r="O82" s="19" t="s">
        <v>23</v>
      </c>
      <c r="P82" s="19"/>
      <c r="Q82" s="19"/>
      <c r="R82" s="19"/>
      <c r="S82" s="19"/>
      <c r="T82" s="19"/>
      <c r="U82" s="19"/>
      <c r="V82" s="19"/>
      <c r="W82" s="19"/>
      <c r="X82" s="19"/>
      <c r="Y82" s="19"/>
      <c r="Z82" s="19"/>
      <c r="AA82" s="19"/>
    </row>
    <row r="83" ht="15.75" customHeight="1">
      <c r="A83" s="19"/>
      <c r="B83" s="20">
        <v>2020.0</v>
      </c>
      <c r="C83" s="23">
        <v>43980.770833333336</v>
      </c>
      <c r="D83" s="19" t="s">
        <v>19</v>
      </c>
      <c r="E83" s="19">
        <v>73.0</v>
      </c>
      <c r="F83" s="19">
        <v>4100.0</v>
      </c>
      <c r="G83" s="19">
        <v>36.0</v>
      </c>
      <c r="H83" s="19">
        <v>2.0</v>
      </c>
      <c r="I83" s="19">
        <v>52.0</v>
      </c>
      <c r="J83" s="19" t="s">
        <v>70</v>
      </c>
      <c r="K83" s="19"/>
      <c r="L83" s="19">
        <v>4434.0</v>
      </c>
      <c r="M83" s="19" t="s">
        <v>814</v>
      </c>
      <c r="N83" s="19" t="s">
        <v>23</v>
      </c>
      <c r="O83" s="19" t="s">
        <v>23</v>
      </c>
      <c r="P83" s="19"/>
      <c r="Q83" s="19"/>
      <c r="R83" s="19"/>
      <c r="S83" s="19"/>
      <c r="T83" s="19"/>
      <c r="U83" s="19"/>
      <c r="V83" s="19"/>
      <c r="W83" s="19"/>
      <c r="X83" s="19"/>
      <c r="Y83" s="19"/>
      <c r="Z83" s="19"/>
      <c r="AA83" s="19"/>
    </row>
    <row r="84" ht="15.75" customHeight="1">
      <c r="A84" s="19"/>
      <c r="B84" s="20">
        <v>2020.0</v>
      </c>
      <c r="C84" s="23">
        <v>43981.354166666664</v>
      </c>
      <c r="D84" s="19" t="s">
        <v>19</v>
      </c>
      <c r="E84" s="19">
        <v>81.0</v>
      </c>
      <c r="F84" s="19">
        <v>6250.0</v>
      </c>
      <c r="G84" s="19">
        <v>43.0</v>
      </c>
      <c r="H84" s="19">
        <v>2.0</v>
      </c>
      <c r="I84" s="19"/>
      <c r="J84" s="19"/>
      <c r="K84" s="19" t="s">
        <v>815</v>
      </c>
      <c r="L84" s="19">
        <v>4435.0</v>
      </c>
      <c r="M84" s="19" t="s">
        <v>814</v>
      </c>
      <c r="N84" s="19" t="s">
        <v>23</v>
      </c>
      <c r="O84" s="19" t="s">
        <v>23</v>
      </c>
      <c r="P84" s="19"/>
      <c r="Q84" s="19"/>
      <c r="R84" s="19"/>
      <c r="S84" s="19"/>
      <c r="T84" s="19"/>
      <c r="U84" s="19"/>
      <c r="V84" s="19"/>
      <c r="W84" s="19"/>
      <c r="X84" s="19"/>
      <c r="Y84" s="19"/>
      <c r="Z84" s="19"/>
      <c r="AA84" s="19"/>
    </row>
    <row r="85" ht="15.75" customHeight="1">
      <c r="A85" s="19"/>
      <c r="B85" s="20">
        <v>2020.0</v>
      </c>
      <c r="C85" s="23">
        <v>43981.416666666664</v>
      </c>
      <c r="D85" s="19" t="s">
        <v>19</v>
      </c>
      <c r="E85" s="19">
        <v>77.0</v>
      </c>
      <c r="F85" s="19">
        <v>5100.0</v>
      </c>
      <c r="G85" s="19">
        <v>40.0</v>
      </c>
      <c r="H85" s="19">
        <v>2.0</v>
      </c>
      <c r="I85" s="19">
        <v>49.0</v>
      </c>
      <c r="J85" s="19" t="s">
        <v>74</v>
      </c>
      <c r="K85" s="19"/>
      <c r="L85" s="19">
        <v>4436.0</v>
      </c>
      <c r="M85" s="19" t="s">
        <v>814</v>
      </c>
      <c r="N85" s="19" t="s">
        <v>23</v>
      </c>
      <c r="O85" s="19" t="s">
        <v>23</v>
      </c>
      <c r="P85" s="19"/>
      <c r="Q85" s="19"/>
      <c r="R85" s="19"/>
      <c r="S85" s="19"/>
      <c r="T85" s="19"/>
      <c r="U85" s="19"/>
      <c r="V85" s="19"/>
      <c r="W85" s="19"/>
      <c r="X85" s="19"/>
      <c r="Y85" s="19"/>
      <c r="Z85" s="19"/>
      <c r="AA85" s="19"/>
    </row>
    <row r="86" ht="15.75" customHeight="1">
      <c r="A86" s="19"/>
      <c r="B86" s="20">
        <v>2020.0</v>
      </c>
      <c r="C86" s="23">
        <v>43981.427083333336</v>
      </c>
      <c r="D86" s="19" t="s">
        <v>19</v>
      </c>
      <c r="E86" s="19">
        <v>60.0</v>
      </c>
      <c r="F86" s="19">
        <v>2700.0</v>
      </c>
      <c r="G86" s="19">
        <v>32.0</v>
      </c>
      <c r="H86" s="19">
        <v>2.0</v>
      </c>
      <c r="I86" s="19"/>
      <c r="J86" s="19"/>
      <c r="K86" s="19" t="s">
        <v>22</v>
      </c>
      <c r="L86" s="19">
        <v>4437.0</v>
      </c>
      <c r="M86" s="19" t="s">
        <v>814</v>
      </c>
      <c r="N86" s="19" t="s">
        <v>23</v>
      </c>
      <c r="O86" s="19" t="s">
        <v>23</v>
      </c>
      <c r="P86" s="19"/>
      <c r="Q86" s="19"/>
      <c r="R86" s="19"/>
      <c r="S86" s="19"/>
      <c r="T86" s="19"/>
      <c r="U86" s="19"/>
      <c r="V86" s="19"/>
      <c r="W86" s="19"/>
      <c r="X86" s="19"/>
      <c r="Y86" s="19"/>
      <c r="Z86" s="19"/>
      <c r="AA86" s="19"/>
    </row>
    <row r="87" ht="15.75" customHeight="1">
      <c r="A87" s="19"/>
      <c r="B87" s="20">
        <v>2020.0</v>
      </c>
      <c r="C87" s="23">
        <v>43981.5</v>
      </c>
      <c r="D87" s="19" t="s">
        <v>19</v>
      </c>
      <c r="E87" s="19">
        <v>79.0</v>
      </c>
      <c r="F87" s="19">
        <v>5750.0</v>
      </c>
      <c r="G87" s="19">
        <v>43.0</v>
      </c>
      <c r="H87" s="19">
        <v>2.0</v>
      </c>
      <c r="I87" s="19">
        <v>133.0</v>
      </c>
      <c r="J87" s="19" t="s">
        <v>27</v>
      </c>
      <c r="K87" s="19"/>
      <c r="L87" s="19">
        <v>4438.0</v>
      </c>
      <c r="M87" s="19" t="s">
        <v>814</v>
      </c>
      <c r="N87" s="19" t="s">
        <v>23</v>
      </c>
      <c r="O87" s="19" t="s">
        <v>23</v>
      </c>
      <c r="P87" s="19"/>
      <c r="Q87" s="19"/>
      <c r="R87" s="19"/>
      <c r="S87" s="19"/>
      <c r="T87" s="19"/>
      <c r="U87" s="19"/>
      <c r="V87" s="19"/>
      <c r="W87" s="19"/>
      <c r="X87" s="19"/>
      <c r="Y87" s="19"/>
      <c r="Z87" s="19"/>
      <c r="AA87" s="19"/>
    </row>
    <row r="88" ht="15.75" customHeight="1">
      <c r="A88" s="19"/>
      <c r="B88" s="20">
        <v>2020.0</v>
      </c>
      <c r="C88" s="23">
        <v>43982.4375</v>
      </c>
      <c r="D88" s="19" t="s">
        <v>19</v>
      </c>
      <c r="E88" s="19">
        <v>75.0</v>
      </c>
      <c r="F88" s="19">
        <v>4550.0</v>
      </c>
      <c r="G88" s="19">
        <v>38.0</v>
      </c>
      <c r="H88" s="19">
        <v>2.0</v>
      </c>
      <c r="I88" s="19">
        <v>48.0</v>
      </c>
      <c r="J88" s="19" t="s">
        <v>69</v>
      </c>
      <c r="K88" s="19"/>
      <c r="L88" s="19">
        <v>4439.0</v>
      </c>
      <c r="M88" s="19" t="s">
        <v>814</v>
      </c>
      <c r="N88" s="19" t="s">
        <v>23</v>
      </c>
      <c r="O88" s="19" t="s">
        <v>23</v>
      </c>
      <c r="P88" s="19"/>
      <c r="Q88" s="19"/>
      <c r="R88" s="19"/>
      <c r="S88" s="19"/>
      <c r="T88" s="19"/>
      <c r="U88" s="19"/>
      <c r="V88" s="19"/>
      <c r="W88" s="19"/>
      <c r="X88" s="19"/>
      <c r="Y88" s="19"/>
      <c r="Z88" s="19"/>
      <c r="AA88" s="19"/>
    </row>
    <row r="89" ht="15.75" customHeight="1">
      <c r="A89" s="19"/>
      <c r="B89" s="20">
        <v>2020.0</v>
      </c>
      <c r="C89" s="23">
        <v>43982.46875</v>
      </c>
      <c r="D89" s="19" t="s">
        <v>19</v>
      </c>
      <c r="E89" s="19">
        <v>76.0</v>
      </c>
      <c r="F89" s="19">
        <v>5450.0</v>
      </c>
      <c r="G89" s="19">
        <v>43.0</v>
      </c>
      <c r="H89" s="19">
        <v>2.0</v>
      </c>
      <c r="I89" s="19">
        <v>48.0</v>
      </c>
      <c r="J89" s="19" t="s">
        <v>69</v>
      </c>
      <c r="K89" s="19"/>
      <c r="L89" s="19">
        <v>4440.0</v>
      </c>
      <c r="M89" s="19" t="s">
        <v>814</v>
      </c>
      <c r="N89" s="19" t="s">
        <v>23</v>
      </c>
      <c r="O89" s="19" t="s">
        <v>23</v>
      </c>
      <c r="P89" s="19"/>
      <c r="Q89" s="19"/>
      <c r="R89" s="19"/>
      <c r="S89" s="19"/>
      <c r="T89" s="19"/>
      <c r="U89" s="19"/>
      <c r="V89" s="19"/>
      <c r="W89" s="19"/>
      <c r="X89" s="19"/>
      <c r="Y89" s="19"/>
      <c r="Z89" s="19"/>
      <c r="AA89" s="19"/>
    </row>
    <row r="90" ht="15.75" customHeight="1">
      <c r="A90" s="19"/>
      <c r="B90" s="20">
        <v>2020.0</v>
      </c>
      <c r="C90" s="23">
        <v>43982.479166666664</v>
      </c>
      <c r="D90" s="19" t="s">
        <v>19</v>
      </c>
      <c r="E90" s="19">
        <v>81.0</v>
      </c>
      <c r="F90" s="19">
        <v>5600.0</v>
      </c>
      <c r="G90" s="19">
        <v>41.0</v>
      </c>
      <c r="H90" s="19">
        <v>2.0</v>
      </c>
      <c r="I90" s="19"/>
      <c r="J90" s="19"/>
      <c r="K90" s="19" t="s">
        <v>24</v>
      </c>
      <c r="L90" s="19">
        <v>4441.0</v>
      </c>
      <c r="M90" s="19" t="s">
        <v>814</v>
      </c>
      <c r="N90" s="19" t="s">
        <v>40</v>
      </c>
      <c r="O90" s="19" t="s">
        <v>23</v>
      </c>
      <c r="P90" s="19"/>
      <c r="Q90" s="19"/>
      <c r="R90" s="19"/>
      <c r="S90" s="19"/>
      <c r="T90" s="19"/>
      <c r="U90" s="19"/>
      <c r="V90" s="19"/>
      <c r="W90" s="19"/>
      <c r="X90" s="19"/>
      <c r="Y90" s="19"/>
      <c r="Z90" s="19"/>
      <c r="AA90" s="19"/>
    </row>
    <row r="91" ht="15.75" customHeight="1">
      <c r="A91" s="19"/>
      <c r="B91" s="20">
        <v>2020.0</v>
      </c>
      <c r="C91" s="23">
        <v>43982.708333333336</v>
      </c>
      <c r="D91" s="19" t="s">
        <v>19</v>
      </c>
      <c r="E91" s="19">
        <v>80.0</v>
      </c>
      <c r="F91" s="19">
        <v>5250.0</v>
      </c>
      <c r="G91" s="19">
        <v>40.0</v>
      </c>
      <c r="H91" s="19">
        <v>2.0</v>
      </c>
      <c r="I91" s="19">
        <v>48.0</v>
      </c>
      <c r="J91" s="19" t="s">
        <v>69</v>
      </c>
      <c r="K91" s="19"/>
      <c r="L91" s="19">
        <v>4442.0</v>
      </c>
      <c r="M91" s="19"/>
      <c r="N91" s="19" t="s">
        <v>35</v>
      </c>
      <c r="O91" s="19" t="s">
        <v>23</v>
      </c>
      <c r="P91" s="19"/>
      <c r="Q91" s="19"/>
      <c r="R91" s="19"/>
      <c r="S91" s="19"/>
      <c r="T91" s="19"/>
      <c r="U91" s="19"/>
      <c r="V91" s="19"/>
      <c r="W91" s="19"/>
      <c r="X91" s="19"/>
      <c r="Y91" s="19"/>
      <c r="Z91" s="19"/>
      <c r="AA91" s="19"/>
    </row>
    <row r="92" ht="15.75" customHeight="1">
      <c r="A92" s="19"/>
      <c r="B92" s="20">
        <v>2020.0</v>
      </c>
      <c r="C92" s="23">
        <v>43982.541666666664</v>
      </c>
      <c r="D92" s="19" t="s">
        <v>19</v>
      </c>
      <c r="E92" s="19">
        <v>81.0</v>
      </c>
      <c r="F92" s="19">
        <v>5350.0</v>
      </c>
      <c r="G92" s="19">
        <v>42.0</v>
      </c>
      <c r="H92" s="19">
        <v>2.0</v>
      </c>
      <c r="I92" s="19">
        <v>47.0</v>
      </c>
      <c r="J92" s="19" t="s">
        <v>818</v>
      </c>
      <c r="K92" s="19"/>
      <c r="L92" s="19">
        <v>4443.0</v>
      </c>
      <c r="M92" s="19"/>
      <c r="N92" s="19" t="s">
        <v>23</v>
      </c>
      <c r="O92" s="19" t="s">
        <v>23</v>
      </c>
      <c r="P92" s="19"/>
      <c r="Q92" s="19"/>
      <c r="R92" s="19"/>
      <c r="S92" s="19"/>
      <c r="T92" s="19"/>
      <c r="U92" s="19"/>
      <c r="V92" s="19"/>
      <c r="W92" s="19"/>
      <c r="X92" s="19"/>
      <c r="Y92" s="19"/>
      <c r="Z92" s="19"/>
      <c r="AA92" s="19"/>
    </row>
    <row r="93" ht="15.75" customHeight="1">
      <c r="A93" s="19"/>
      <c r="B93" s="20">
        <v>2020.0</v>
      </c>
      <c r="C93" s="23">
        <v>43984.354166666664</v>
      </c>
      <c r="D93" s="19" t="s">
        <v>19</v>
      </c>
      <c r="E93" s="19">
        <v>77.0</v>
      </c>
      <c r="F93" s="19">
        <v>4800.0</v>
      </c>
      <c r="G93" s="19">
        <v>39.0</v>
      </c>
      <c r="H93" s="19">
        <v>2.0</v>
      </c>
      <c r="I93" s="19">
        <v>132.0</v>
      </c>
      <c r="J93" s="19" t="s">
        <v>59</v>
      </c>
      <c r="K93" s="19"/>
      <c r="L93" s="19">
        <v>4444.0</v>
      </c>
      <c r="M93" s="19" t="s">
        <v>814</v>
      </c>
      <c r="N93" s="19" t="s">
        <v>23</v>
      </c>
      <c r="O93" s="19" t="s">
        <v>23</v>
      </c>
      <c r="P93" s="19"/>
      <c r="Q93" s="19"/>
      <c r="R93" s="19"/>
      <c r="S93" s="19"/>
      <c r="T93" s="19"/>
      <c r="U93" s="19"/>
      <c r="V93" s="19"/>
      <c r="W93" s="19"/>
      <c r="X93" s="19"/>
      <c r="Y93" s="19"/>
      <c r="Z93" s="19"/>
      <c r="AA93" s="19"/>
    </row>
    <row r="94" ht="15.75" customHeight="1">
      <c r="A94" s="19"/>
      <c r="B94" s="20">
        <v>2020.0</v>
      </c>
      <c r="C94" s="23">
        <v>43984.375</v>
      </c>
      <c r="D94" s="19" t="s">
        <v>19</v>
      </c>
      <c r="E94" s="19">
        <v>76.0</v>
      </c>
      <c r="F94" s="19">
        <v>4500.0</v>
      </c>
      <c r="G94" s="19">
        <v>38.0</v>
      </c>
      <c r="H94" s="19">
        <v>2.0</v>
      </c>
      <c r="I94" s="19"/>
      <c r="J94" s="19"/>
      <c r="K94" s="19" t="s">
        <v>823</v>
      </c>
      <c r="L94" s="19">
        <v>4445.0</v>
      </c>
      <c r="M94" s="19" t="s">
        <v>814</v>
      </c>
      <c r="N94" s="19" t="s">
        <v>23</v>
      </c>
      <c r="O94" s="19" t="s">
        <v>23</v>
      </c>
      <c r="P94" s="19"/>
      <c r="Q94" s="19"/>
      <c r="R94" s="19"/>
      <c r="S94" s="19"/>
      <c r="T94" s="19"/>
      <c r="U94" s="19"/>
      <c r="V94" s="19"/>
      <c r="W94" s="19"/>
      <c r="X94" s="19"/>
      <c r="Y94" s="19"/>
      <c r="Z94" s="19"/>
      <c r="AA94" s="19"/>
    </row>
    <row r="95" ht="15.75" customHeight="1">
      <c r="A95" s="19"/>
      <c r="B95" s="20">
        <v>2020.0</v>
      </c>
      <c r="C95" s="23">
        <v>43984.458333333336</v>
      </c>
      <c r="D95" s="19" t="s">
        <v>19</v>
      </c>
      <c r="E95" s="19">
        <v>78.0</v>
      </c>
      <c r="F95" s="19">
        <v>5200.0</v>
      </c>
      <c r="G95" s="19">
        <v>38.0</v>
      </c>
      <c r="H95" s="19">
        <v>2.0</v>
      </c>
      <c r="I95" s="19">
        <v>101.0</v>
      </c>
      <c r="J95" s="19" t="s">
        <v>47</v>
      </c>
      <c r="K95" s="19"/>
      <c r="L95" s="19">
        <v>4446.0</v>
      </c>
      <c r="M95" s="19" t="s">
        <v>814</v>
      </c>
      <c r="N95" s="19" t="s">
        <v>23</v>
      </c>
      <c r="O95" s="19" t="s">
        <v>23</v>
      </c>
      <c r="P95" s="19"/>
      <c r="Q95" s="19"/>
      <c r="R95" s="19"/>
      <c r="S95" s="19"/>
      <c r="T95" s="19"/>
      <c r="U95" s="19"/>
      <c r="V95" s="19"/>
      <c r="W95" s="19"/>
      <c r="X95" s="19"/>
      <c r="Y95" s="19"/>
      <c r="Z95" s="19"/>
      <c r="AA95" s="19"/>
    </row>
    <row r="96" ht="15.75" customHeight="1">
      <c r="A96" s="19"/>
      <c r="B96" s="20">
        <v>2020.0</v>
      </c>
      <c r="C96" s="23">
        <v>43984.5</v>
      </c>
      <c r="D96" s="19" t="s">
        <v>19</v>
      </c>
      <c r="E96" s="19">
        <v>80.0</v>
      </c>
      <c r="F96" s="19">
        <v>5700.0</v>
      </c>
      <c r="G96" s="19">
        <v>40.0</v>
      </c>
      <c r="H96" s="19">
        <v>2.0</v>
      </c>
      <c r="I96" s="19">
        <v>49.0</v>
      </c>
      <c r="J96" s="19" t="s">
        <v>74</v>
      </c>
      <c r="K96" s="19"/>
      <c r="L96" s="19">
        <v>4447.0</v>
      </c>
      <c r="M96" s="19" t="s">
        <v>814</v>
      </c>
      <c r="N96" s="19" t="s">
        <v>23</v>
      </c>
      <c r="O96" s="19" t="s">
        <v>23</v>
      </c>
      <c r="P96" s="19"/>
      <c r="Q96" s="19"/>
      <c r="R96" s="19"/>
      <c r="S96" s="19"/>
      <c r="T96" s="19"/>
      <c r="U96" s="19"/>
      <c r="V96" s="19"/>
      <c r="W96" s="19"/>
      <c r="X96" s="19"/>
      <c r="Y96" s="19"/>
      <c r="Z96" s="19"/>
      <c r="AA96" s="19"/>
    </row>
    <row r="97" ht="15.75" customHeight="1">
      <c r="A97" s="19"/>
      <c r="B97" s="20">
        <v>2020.0</v>
      </c>
      <c r="C97" s="23">
        <v>43984.416666666664</v>
      </c>
      <c r="D97" s="19" t="s">
        <v>19</v>
      </c>
      <c r="E97" s="19">
        <v>76.0</v>
      </c>
      <c r="F97" s="19">
        <v>4900.0</v>
      </c>
      <c r="G97" s="19">
        <v>38.0</v>
      </c>
      <c r="H97" s="19">
        <v>2.0</v>
      </c>
      <c r="I97" s="19">
        <v>49.0</v>
      </c>
      <c r="J97" s="19" t="s">
        <v>74</v>
      </c>
      <c r="K97" s="19"/>
      <c r="L97" s="19">
        <v>4448.0</v>
      </c>
      <c r="M97" s="19" t="s">
        <v>814</v>
      </c>
      <c r="N97" s="19" t="s">
        <v>23</v>
      </c>
      <c r="O97" s="19" t="s">
        <v>23</v>
      </c>
      <c r="P97" s="19"/>
      <c r="Q97" s="19"/>
      <c r="R97" s="19"/>
      <c r="S97" s="19"/>
      <c r="T97" s="19"/>
      <c r="U97" s="19"/>
      <c r="V97" s="19"/>
      <c r="W97" s="19"/>
      <c r="X97" s="19"/>
      <c r="Y97" s="19"/>
      <c r="Z97" s="19"/>
      <c r="AA97" s="19"/>
    </row>
    <row r="98" ht="15.75" customHeight="1">
      <c r="A98" s="19"/>
      <c r="B98" s="20">
        <v>2020.0</v>
      </c>
      <c r="C98" s="23">
        <v>43984.458333333336</v>
      </c>
      <c r="D98" s="19" t="s">
        <v>19</v>
      </c>
      <c r="E98" s="19">
        <v>77.0</v>
      </c>
      <c r="F98" s="19">
        <v>4600.0</v>
      </c>
      <c r="G98" s="19">
        <v>36.0</v>
      </c>
      <c r="H98" s="19">
        <v>2.0</v>
      </c>
      <c r="I98" s="19">
        <v>49.0</v>
      </c>
      <c r="J98" s="19" t="s">
        <v>74</v>
      </c>
      <c r="K98" s="19"/>
      <c r="L98" s="19">
        <v>4449.0</v>
      </c>
      <c r="M98" s="19" t="s">
        <v>814</v>
      </c>
      <c r="N98" s="19" t="s">
        <v>23</v>
      </c>
      <c r="O98" s="19" t="s">
        <v>23</v>
      </c>
      <c r="P98" s="19"/>
      <c r="Q98" s="19"/>
      <c r="R98" s="19"/>
      <c r="S98" s="19"/>
      <c r="T98" s="19"/>
      <c r="U98" s="19"/>
      <c r="V98" s="19"/>
      <c r="W98" s="19"/>
      <c r="X98" s="19"/>
      <c r="Y98" s="19"/>
      <c r="Z98" s="19"/>
      <c r="AA98" s="19"/>
    </row>
    <row r="99" ht="15.75" customHeight="1">
      <c r="A99" s="19"/>
      <c r="B99" s="20">
        <v>2020.0</v>
      </c>
      <c r="C99" s="23">
        <v>43984.5</v>
      </c>
      <c r="D99" s="19" t="s">
        <v>19</v>
      </c>
      <c r="E99" s="19">
        <v>80.0</v>
      </c>
      <c r="F99" s="19">
        <v>5700.0</v>
      </c>
      <c r="G99" s="19">
        <v>40.0</v>
      </c>
      <c r="H99" s="19">
        <v>2.0</v>
      </c>
      <c r="I99" s="19">
        <v>48.0</v>
      </c>
      <c r="J99" s="19" t="s">
        <v>69</v>
      </c>
      <c r="K99" s="19"/>
      <c r="L99" s="19">
        <v>4450.0</v>
      </c>
      <c r="M99" s="19" t="s">
        <v>814</v>
      </c>
      <c r="N99" s="19" t="s">
        <v>23</v>
      </c>
      <c r="O99" s="19" t="s">
        <v>23</v>
      </c>
      <c r="P99" s="19"/>
      <c r="Q99" s="19"/>
      <c r="R99" s="19"/>
      <c r="S99" s="19"/>
      <c r="T99" s="19"/>
      <c r="U99" s="19"/>
      <c r="V99" s="19"/>
      <c r="W99" s="19"/>
      <c r="X99" s="19"/>
      <c r="Y99" s="19"/>
      <c r="Z99" s="19"/>
      <c r="AA99" s="19"/>
    </row>
    <row r="100" ht="15.75" customHeight="1">
      <c r="A100" s="19"/>
      <c r="B100" s="20">
        <v>2020.0</v>
      </c>
      <c r="C100" s="23">
        <v>43984.416666666664</v>
      </c>
      <c r="D100" s="19" t="s">
        <v>19</v>
      </c>
      <c r="E100" s="19">
        <v>79.0</v>
      </c>
      <c r="F100" s="19">
        <v>5300.0</v>
      </c>
      <c r="G100" s="19">
        <v>39.0</v>
      </c>
      <c r="H100" s="19">
        <v>2.0</v>
      </c>
      <c r="I100" s="19">
        <v>48.0</v>
      </c>
      <c r="J100" s="19" t="s">
        <v>69</v>
      </c>
      <c r="K100" s="19"/>
      <c r="L100" s="19">
        <v>4451.0</v>
      </c>
      <c r="M100" s="19" t="s">
        <v>814</v>
      </c>
      <c r="N100" s="19" t="s">
        <v>23</v>
      </c>
      <c r="O100" s="19" t="s">
        <v>23</v>
      </c>
      <c r="P100" s="19"/>
      <c r="Q100" s="19"/>
      <c r="R100" s="19"/>
      <c r="S100" s="19"/>
      <c r="T100" s="19"/>
      <c r="U100" s="19"/>
      <c r="V100" s="19"/>
      <c r="W100" s="19"/>
      <c r="X100" s="19"/>
      <c r="Y100" s="19"/>
      <c r="Z100" s="19"/>
      <c r="AA100" s="19"/>
    </row>
    <row r="101" ht="15.75" customHeight="1">
      <c r="A101" s="19"/>
      <c r="B101" s="20">
        <v>2020.0</v>
      </c>
      <c r="C101" s="23">
        <v>43985.354166666664</v>
      </c>
      <c r="D101" s="19" t="s">
        <v>19</v>
      </c>
      <c r="E101" s="19">
        <v>74.0</v>
      </c>
      <c r="F101" s="19">
        <v>4100.0</v>
      </c>
      <c r="G101" s="19">
        <v>37.0</v>
      </c>
      <c r="H101" s="19">
        <v>2.0</v>
      </c>
      <c r="I101" s="19">
        <v>52.0</v>
      </c>
      <c r="J101" s="19" t="s">
        <v>70</v>
      </c>
      <c r="K101" s="19"/>
      <c r="L101" s="19">
        <v>4452.0</v>
      </c>
      <c r="M101" s="19" t="s">
        <v>814</v>
      </c>
      <c r="N101" s="19" t="s">
        <v>23</v>
      </c>
      <c r="O101" s="19" t="s">
        <v>23</v>
      </c>
      <c r="P101" s="19"/>
      <c r="Q101" s="19"/>
      <c r="R101" s="19"/>
      <c r="S101" s="19"/>
      <c r="T101" s="19"/>
      <c r="U101" s="19"/>
      <c r="V101" s="19"/>
      <c r="W101" s="19"/>
      <c r="X101" s="19"/>
      <c r="Y101" s="19"/>
      <c r="Z101" s="19"/>
      <c r="AA101" s="19"/>
    </row>
    <row r="102" ht="15.75" customHeight="1">
      <c r="A102" s="19"/>
      <c r="B102" s="20">
        <v>2020.0</v>
      </c>
      <c r="C102" s="23">
        <v>43985.479166666664</v>
      </c>
      <c r="D102" s="19" t="s">
        <v>19</v>
      </c>
      <c r="E102" s="19">
        <v>76.0</v>
      </c>
      <c r="F102" s="19">
        <v>4300.0</v>
      </c>
      <c r="G102" s="19">
        <v>36.0</v>
      </c>
      <c r="H102" s="19">
        <v>2.0</v>
      </c>
      <c r="I102" s="19">
        <v>48.0</v>
      </c>
      <c r="J102" s="19" t="s">
        <v>69</v>
      </c>
      <c r="K102" s="19"/>
      <c r="L102" s="19">
        <v>4453.0</v>
      </c>
      <c r="M102" s="19" t="s">
        <v>814</v>
      </c>
      <c r="N102" s="19" t="s">
        <v>23</v>
      </c>
      <c r="O102" s="19" t="s">
        <v>23</v>
      </c>
      <c r="P102" s="19"/>
      <c r="Q102" s="19"/>
      <c r="R102" s="19"/>
      <c r="S102" s="19"/>
      <c r="T102" s="19"/>
      <c r="U102" s="19"/>
      <c r="V102" s="19"/>
      <c r="W102" s="19"/>
      <c r="X102" s="19"/>
      <c r="Y102" s="19"/>
      <c r="Z102" s="19"/>
      <c r="AA102" s="19"/>
    </row>
    <row r="103" ht="15.75" customHeight="1">
      <c r="A103" s="19"/>
      <c r="B103" s="20">
        <v>2020.0</v>
      </c>
      <c r="C103" s="23">
        <v>43985.71875</v>
      </c>
      <c r="D103" s="19" t="s">
        <v>19</v>
      </c>
      <c r="E103" s="19">
        <v>79.0</v>
      </c>
      <c r="F103" s="19">
        <v>5900.0</v>
      </c>
      <c r="G103" s="19">
        <v>43.0</v>
      </c>
      <c r="H103" s="19">
        <v>2.0</v>
      </c>
      <c r="I103" s="19">
        <v>48.0</v>
      </c>
      <c r="J103" s="19" t="s">
        <v>69</v>
      </c>
      <c r="K103" s="19"/>
      <c r="L103" s="19">
        <v>4454.0</v>
      </c>
      <c r="M103" s="19" t="s">
        <v>814</v>
      </c>
      <c r="N103" s="19" t="s">
        <v>23</v>
      </c>
      <c r="O103" s="19" t="s">
        <v>23</v>
      </c>
      <c r="P103" s="19"/>
      <c r="Q103" s="19"/>
      <c r="R103" s="19"/>
      <c r="S103" s="19"/>
      <c r="T103" s="19"/>
      <c r="U103" s="19"/>
      <c r="V103" s="19"/>
      <c r="W103" s="19"/>
      <c r="X103" s="19"/>
      <c r="Y103" s="19"/>
      <c r="Z103" s="19"/>
      <c r="AA103" s="19"/>
    </row>
    <row r="104" ht="15.75" customHeight="1">
      <c r="A104" s="19"/>
      <c r="B104" s="20">
        <v>2020.0</v>
      </c>
      <c r="C104" s="23">
        <v>43985.75</v>
      </c>
      <c r="D104" s="19" t="s">
        <v>19</v>
      </c>
      <c r="E104" s="19">
        <v>78.0</v>
      </c>
      <c r="F104" s="19">
        <v>5500.0</v>
      </c>
      <c r="G104" s="19">
        <v>41.0</v>
      </c>
      <c r="H104" s="19">
        <v>2.0</v>
      </c>
      <c r="I104" s="19">
        <v>48.0</v>
      </c>
      <c r="J104" s="19" t="s">
        <v>69</v>
      </c>
      <c r="K104" s="19"/>
      <c r="L104" s="19">
        <v>4455.0</v>
      </c>
      <c r="M104" s="19" t="s">
        <v>814</v>
      </c>
      <c r="N104" s="19" t="s">
        <v>23</v>
      </c>
      <c r="O104" s="19" t="s">
        <v>23</v>
      </c>
      <c r="P104" s="19"/>
      <c r="Q104" s="19"/>
      <c r="R104" s="19"/>
      <c r="S104" s="19"/>
      <c r="T104" s="19"/>
      <c r="U104" s="19"/>
      <c r="V104" s="19"/>
      <c r="W104" s="19"/>
      <c r="X104" s="19"/>
      <c r="Y104" s="19"/>
      <c r="Z104" s="19"/>
      <c r="AA104" s="19"/>
    </row>
    <row r="105" ht="15.75" customHeight="1">
      <c r="A105" s="19"/>
      <c r="B105" s="20">
        <v>2020.0</v>
      </c>
      <c r="C105" s="23">
        <v>43985.791666666664</v>
      </c>
      <c r="D105" s="19" t="s">
        <v>19</v>
      </c>
      <c r="E105" s="19">
        <v>80.0</v>
      </c>
      <c r="F105" s="19">
        <v>5750.0</v>
      </c>
      <c r="G105" s="19">
        <v>42.0</v>
      </c>
      <c r="H105" s="19">
        <v>2.0</v>
      </c>
      <c r="I105" s="19">
        <v>47.0</v>
      </c>
      <c r="J105" s="19" t="s">
        <v>818</v>
      </c>
      <c r="K105" s="19"/>
      <c r="L105" s="19">
        <v>4456.0</v>
      </c>
      <c r="M105" s="19" t="s">
        <v>814</v>
      </c>
      <c r="N105" s="19" t="s">
        <v>35</v>
      </c>
      <c r="O105" s="19" t="s">
        <v>23</v>
      </c>
      <c r="P105" s="19"/>
      <c r="Q105" s="19"/>
      <c r="R105" s="19"/>
      <c r="S105" s="19"/>
      <c r="T105" s="19"/>
      <c r="U105" s="19"/>
      <c r="V105" s="19"/>
      <c r="W105" s="19"/>
      <c r="X105" s="19"/>
      <c r="Y105" s="19"/>
      <c r="Z105" s="19"/>
      <c r="AA105" s="19"/>
    </row>
    <row r="106" ht="15.75" customHeight="1">
      <c r="A106" s="19"/>
      <c r="B106" s="20">
        <v>2020.0</v>
      </c>
      <c r="C106" s="23">
        <v>43987.5625</v>
      </c>
      <c r="D106" s="19" t="s">
        <v>19</v>
      </c>
      <c r="E106" s="19">
        <v>76.0</v>
      </c>
      <c r="F106" s="19">
        <v>4800.0</v>
      </c>
      <c r="G106" s="19">
        <v>39.0</v>
      </c>
      <c r="H106" s="19">
        <v>2.0</v>
      </c>
      <c r="I106" s="19">
        <v>54.0</v>
      </c>
      <c r="J106" s="19" t="s">
        <v>67</v>
      </c>
      <c r="K106" s="19"/>
      <c r="L106" s="19">
        <v>4457.0</v>
      </c>
      <c r="M106" s="19" t="s">
        <v>814</v>
      </c>
      <c r="N106" s="19" t="s">
        <v>23</v>
      </c>
      <c r="O106" s="19" t="s">
        <v>23</v>
      </c>
      <c r="P106" s="19"/>
      <c r="Q106" s="19"/>
      <c r="R106" s="19"/>
      <c r="S106" s="19"/>
      <c r="T106" s="19"/>
      <c r="U106" s="19"/>
      <c r="V106" s="19"/>
      <c r="W106" s="19"/>
      <c r="X106" s="19"/>
      <c r="Y106" s="19"/>
      <c r="Z106" s="19"/>
      <c r="AA106" s="19"/>
    </row>
    <row r="107" ht="15.75" customHeight="1">
      <c r="A107" s="19"/>
      <c r="B107" s="20">
        <v>2020.0</v>
      </c>
      <c r="C107" s="23">
        <v>43987.604166666664</v>
      </c>
      <c r="D107" s="19" t="s">
        <v>19</v>
      </c>
      <c r="E107" s="19">
        <v>74.0</v>
      </c>
      <c r="F107" s="19">
        <v>4250.0</v>
      </c>
      <c r="G107" s="19">
        <v>37.0</v>
      </c>
      <c r="H107" s="19">
        <v>2.0</v>
      </c>
      <c r="I107" s="19"/>
      <c r="J107" s="19"/>
      <c r="K107" s="19" t="s">
        <v>24</v>
      </c>
      <c r="L107" s="19">
        <v>4458.0</v>
      </c>
      <c r="M107" s="19" t="s">
        <v>814</v>
      </c>
      <c r="N107" s="19" t="s">
        <v>23</v>
      </c>
      <c r="O107" s="19" t="s">
        <v>23</v>
      </c>
      <c r="P107" s="19"/>
      <c r="Q107" s="19"/>
      <c r="R107" s="19"/>
      <c r="S107" s="19"/>
      <c r="T107" s="19"/>
      <c r="U107" s="19"/>
      <c r="V107" s="19"/>
      <c r="W107" s="19"/>
      <c r="X107" s="19"/>
      <c r="Y107" s="19"/>
      <c r="Z107" s="19"/>
      <c r="AA107" s="19"/>
    </row>
    <row r="108" ht="15.75" customHeight="1">
      <c r="A108" s="19"/>
      <c r="B108" s="20">
        <v>2020.0</v>
      </c>
      <c r="C108" s="23">
        <v>43987.625</v>
      </c>
      <c r="D108" s="19" t="s">
        <v>19</v>
      </c>
      <c r="E108" s="19">
        <v>80.0</v>
      </c>
      <c r="F108" s="19">
        <v>5750.0</v>
      </c>
      <c r="G108" s="19">
        <v>42.0</v>
      </c>
      <c r="H108" s="19">
        <v>2.0</v>
      </c>
      <c r="I108" s="19">
        <v>49.0</v>
      </c>
      <c r="J108" s="19" t="s">
        <v>74</v>
      </c>
      <c r="K108" s="19"/>
      <c r="L108" s="19">
        <v>4459.0</v>
      </c>
      <c r="M108" s="19" t="s">
        <v>814</v>
      </c>
      <c r="N108" s="19" t="s">
        <v>23</v>
      </c>
      <c r="O108" s="19" t="s">
        <v>23</v>
      </c>
      <c r="P108" s="19"/>
      <c r="Q108" s="19"/>
      <c r="R108" s="19"/>
      <c r="S108" s="19"/>
      <c r="T108" s="19"/>
      <c r="U108" s="19"/>
      <c r="V108" s="19"/>
      <c r="W108" s="19"/>
      <c r="X108" s="19"/>
      <c r="Y108" s="19"/>
      <c r="Z108" s="19"/>
      <c r="AA108" s="19"/>
    </row>
    <row r="109" ht="15.75" customHeight="1">
      <c r="A109" s="19"/>
      <c r="B109" s="20">
        <v>2020.0</v>
      </c>
      <c r="C109" s="23">
        <v>43987.541666666664</v>
      </c>
      <c r="D109" s="19" t="s">
        <v>19</v>
      </c>
      <c r="E109" s="19">
        <v>77.0</v>
      </c>
      <c r="F109" s="19">
        <v>4700.0</v>
      </c>
      <c r="G109" s="19">
        <v>38.0</v>
      </c>
      <c r="H109" s="19">
        <v>2.0</v>
      </c>
      <c r="I109" s="19">
        <v>49.0</v>
      </c>
      <c r="J109" s="19" t="s">
        <v>74</v>
      </c>
      <c r="K109" s="19"/>
      <c r="L109" s="19">
        <v>4460.0</v>
      </c>
      <c r="M109" s="19" t="s">
        <v>814</v>
      </c>
      <c r="N109" s="19" t="s">
        <v>23</v>
      </c>
      <c r="O109" s="19" t="s">
        <v>23</v>
      </c>
      <c r="P109" s="19"/>
      <c r="Q109" s="19"/>
      <c r="R109" s="19"/>
      <c r="S109" s="19"/>
      <c r="T109" s="19"/>
      <c r="U109" s="19"/>
      <c r="V109" s="19"/>
      <c r="W109" s="19"/>
      <c r="X109" s="19"/>
      <c r="Y109" s="19"/>
      <c r="Z109" s="19"/>
      <c r="AA109" s="19"/>
    </row>
    <row r="110" ht="15.75" customHeight="1">
      <c r="A110" s="19"/>
      <c r="B110" s="20">
        <v>2020.0</v>
      </c>
      <c r="C110" s="23">
        <v>43987.479166666664</v>
      </c>
      <c r="D110" s="19" t="s">
        <v>19</v>
      </c>
      <c r="E110" s="19">
        <v>82.0</v>
      </c>
      <c r="F110" s="19">
        <v>6000.0</v>
      </c>
      <c r="G110" s="19">
        <v>42.0</v>
      </c>
      <c r="H110" s="19">
        <v>2.0</v>
      </c>
      <c r="I110" s="19">
        <v>49.0</v>
      </c>
      <c r="J110" s="19" t="s">
        <v>74</v>
      </c>
      <c r="K110" s="19"/>
      <c r="L110" s="19">
        <v>4461.0</v>
      </c>
      <c r="M110" s="19" t="s">
        <v>814</v>
      </c>
      <c r="N110" s="19" t="s">
        <v>23</v>
      </c>
      <c r="O110" s="19" t="s">
        <v>23</v>
      </c>
      <c r="P110" s="19"/>
      <c r="Q110" s="19"/>
      <c r="R110" s="19"/>
      <c r="S110" s="19"/>
      <c r="T110" s="19"/>
      <c r="U110" s="19"/>
      <c r="V110" s="19"/>
      <c r="W110" s="19"/>
      <c r="X110" s="19"/>
      <c r="Y110" s="19"/>
      <c r="Z110" s="19"/>
      <c r="AA110" s="19"/>
    </row>
    <row r="111" ht="15.75" customHeight="1">
      <c r="A111" s="19"/>
      <c r="B111" s="20">
        <v>2020.0</v>
      </c>
      <c r="C111" s="23">
        <v>43987.6875</v>
      </c>
      <c r="D111" s="19" t="s">
        <v>19</v>
      </c>
      <c r="E111" s="19">
        <v>87.0</v>
      </c>
      <c r="F111" s="19">
        <v>7900.0</v>
      </c>
      <c r="G111" s="19">
        <v>47.0</v>
      </c>
      <c r="H111" s="19">
        <v>2.0</v>
      </c>
      <c r="I111" s="19"/>
      <c r="J111" s="19"/>
      <c r="K111" s="19" t="s">
        <v>819</v>
      </c>
      <c r="L111" s="19">
        <v>4462.0</v>
      </c>
      <c r="M111" s="19" t="s">
        <v>814</v>
      </c>
      <c r="N111" s="19" t="s">
        <v>23</v>
      </c>
      <c r="O111" s="19" t="s">
        <v>23</v>
      </c>
      <c r="P111" s="19"/>
      <c r="Q111" s="19"/>
      <c r="R111" s="19"/>
      <c r="S111" s="19"/>
      <c r="T111" s="19"/>
      <c r="U111" s="19"/>
      <c r="V111" s="19"/>
      <c r="W111" s="19"/>
      <c r="X111" s="19"/>
      <c r="Y111" s="19"/>
      <c r="Z111" s="19"/>
      <c r="AA111" s="19"/>
    </row>
    <row r="112" ht="15.75" customHeight="1">
      <c r="A112" s="19"/>
      <c r="B112" s="20">
        <v>2020.0</v>
      </c>
      <c r="C112" s="23">
        <v>43987.625</v>
      </c>
      <c r="D112" s="19" t="s">
        <v>19</v>
      </c>
      <c r="E112" s="19">
        <v>85.0</v>
      </c>
      <c r="F112" s="19">
        <v>6950.0</v>
      </c>
      <c r="G112" s="19">
        <v>45.0</v>
      </c>
      <c r="H112" s="19">
        <v>2.0</v>
      </c>
      <c r="I112" s="19">
        <v>54.0</v>
      </c>
      <c r="J112" s="19" t="s">
        <v>67</v>
      </c>
      <c r="K112" s="19"/>
      <c r="L112" s="19">
        <v>4463.0</v>
      </c>
      <c r="M112" s="19" t="s">
        <v>814</v>
      </c>
      <c r="N112" s="19" t="s">
        <v>23</v>
      </c>
      <c r="O112" s="19" t="s">
        <v>23</v>
      </c>
      <c r="P112" s="19"/>
      <c r="Q112" s="19"/>
      <c r="R112" s="19"/>
      <c r="S112" s="19"/>
      <c r="T112" s="19"/>
      <c r="U112" s="19"/>
      <c r="V112" s="19"/>
      <c r="W112" s="19"/>
      <c r="X112" s="19"/>
      <c r="Y112" s="19"/>
      <c r="Z112" s="19"/>
      <c r="AA112" s="19"/>
    </row>
    <row r="113" ht="15.75" customHeight="1">
      <c r="A113" s="19"/>
      <c r="B113" s="20">
        <v>2020.0</v>
      </c>
      <c r="C113" s="23">
        <v>43987.8125</v>
      </c>
      <c r="D113" s="19" t="s">
        <v>19</v>
      </c>
      <c r="E113" s="19">
        <v>79.0</v>
      </c>
      <c r="F113" s="19">
        <v>5900.0</v>
      </c>
      <c r="G113" s="19">
        <v>43.0</v>
      </c>
      <c r="H113" s="19">
        <v>2.0</v>
      </c>
      <c r="I113" s="19"/>
      <c r="J113" s="19"/>
      <c r="K113" s="19" t="s">
        <v>819</v>
      </c>
      <c r="L113" s="19">
        <v>4464.0</v>
      </c>
      <c r="M113" s="19" t="s">
        <v>814</v>
      </c>
      <c r="N113" s="19" t="s">
        <v>23</v>
      </c>
      <c r="O113" s="19" t="s">
        <v>23</v>
      </c>
      <c r="P113" s="19"/>
      <c r="Q113" s="19"/>
      <c r="R113" s="19"/>
      <c r="S113" s="19"/>
      <c r="T113" s="19"/>
      <c r="U113" s="19"/>
      <c r="V113" s="19"/>
      <c r="W113" s="19"/>
      <c r="X113" s="19"/>
      <c r="Y113" s="19"/>
      <c r="Z113" s="19"/>
      <c r="AA113" s="19"/>
    </row>
    <row r="114" ht="15.75" customHeight="1">
      <c r="A114" s="19"/>
      <c r="B114" s="20">
        <v>2020.0</v>
      </c>
      <c r="C114" s="23">
        <v>43987.5</v>
      </c>
      <c r="D114" s="19" t="s">
        <v>19</v>
      </c>
      <c r="E114" s="19">
        <v>75.0</v>
      </c>
      <c r="F114" s="19">
        <v>5100.0</v>
      </c>
      <c r="G114" s="19">
        <v>42.0</v>
      </c>
      <c r="H114" s="19">
        <v>2.0</v>
      </c>
      <c r="I114" s="19">
        <v>52.0</v>
      </c>
      <c r="J114" s="19" t="s">
        <v>70</v>
      </c>
      <c r="K114" s="19"/>
      <c r="L114" s="19">
        <v>4465.0</v>
      </c>
      <c r="M114" s="19" t="s">
        <v>814</v>
      </c>
      <c r="N114" s="19" t="s">
        <v>23</v>
      </c>
      <c r="O114" s="19" t="s">
        <v>23</v>
      </c>
      <c r="P114" s="19"/>
      <c r="Q114" s="19"/>
      <c r="R114" s="19"/>
      <c r="S114" s="19"/>
      <c r="T114" s="19"/>
      <c r="U114" s="19"/>
      <c r="V114" s="19"/>
      <c r="W114" s="19"/>
      <c r="X114" s="19"/>
      <c r="Y114" s="19"/>
      <c r="Z114" s="19"/>
      <c r="AA114" s="19"/>
    </row>
    <row r="115" ht="15.75" customHeight="1">
      <c r="A115" s="19"/>
      <c r="B115" s="20">
        <v>2020.0</v>
      </c>
      <c r="C115" s="23">
        <v>43987.833333333336</v>
      </c>
      <c r="D115" s="19" t="s">
        <v>19</v>
      </c>
      <c r="E115" s="19">
        <v>86.0</v>
      </c>
      <c r="F115" s="19">
        <v>6800.0</v>
      </c>
      <c r="G115" s="19">
        <v>43.0</v>
      </c>
      <c r="H115" s="19">
        <v>2.0</v>
      </c>
      <c r="I115" s="19">
        <v>48.0</v>
      </c>
      <c r="J115" s="19" t="s">
        <v>69</v>
      </c>
      <c r="K115" s="19"/>
      <c r="L115" s="19">
        <v>4466.0</v>
      </c>
      <c r="M115" s="19" t="s">
        <v>814</v>
      </c>
      <c r="N115" s="19" t="s">
        <v>23</v>
      </c>
      <c r="O115" s="19" t="s">
        <v>23</v>
      </c>
      <c r="P115" s="19"/>
      <c r="Q115" s="19"/>
      <c r="R115" s="19"/>
      <c r="S115" s="19"/>
      <c r="T115" s="19"/>
      <c r="U115" s="19"/>
      <c r="V115" s="19"/>
      <c r="W115" s="19"/>
      <c r="X115" s="19"/>
      <c r="Y115" s="19"/>
      <c r="Z115" s="19"/>
      <c r="AA115" s="19"/>
    </row>
    <row r="116" ht="15.75" customHeight="1">
      <c r="A116" s="19"/>
      <c r="B116" s="20">
        <v>2020.0</v>
      </c>
      <c r="C116" s="23">
        <v>43988.75</v>
      </c>
      <c r="D116" s="19" t="s">
        <v>19</v>
      </c>
      <c r="E116" s="19">
        <v>78.0</v>
      </c>
      <c r="F116" s="19">
        <v>5200.0</v>
      </c>
      <c r="G116" s="19">
        <v>42.0</v>
      </c>
      <c r="H116" s="19">
        <v>2.0</v>
      </c>
      <c r="I116" s="19">
        <v>60.0</v>
      </c>
      <c r="J116" s="19" t="s">
        <v>66</v>
      </c>
      <c r="K116" s="19"/>
      <c r="L116" s="19">
        <v>4467.0</v>
      </c>
      <c r="M116" s="19" t="s">
        <v>814</v>
      </c>
      <c r="N116" s="19" t="s">
        <v>23</v>
      </c>
      <c r="O116" s="19" t="s">
        <v>23</v>
      </c>
      <c r="P116" s="19"/>
      <c r="Q116" s="19"/>
      <c r="R116" s="19"/>
      <c r="S116" s="19"/>
      <c r="T116" s="19"/>
      <c r="U116" s="19"/>
      <c r="V116" s="19"/>
      <c r="W116" s="19"/>
      <c r="X116" s="19"/>
      <c r="Y116" s="19"/>
      <c r="Z116" s="19"/>
      <c r="AA116" s="19"/>
    </row>
    <row r="117" ht="15.75" customHeight="1">
      <c r="A117" s="19"/>
      <c r="B117" s="20">
        <v>2020.0</v>
      </c>
      <c r="C117" s="23">
        <v>43989.0</v>
      </c>
      <c r="D117" s="19" t="s">
        <v>19</v>
      </c>
      <c r="E117" s="19">
        <v>80.0</v>
      </c>
      <c r="F117" s="19">
        <v>6400.0</v>
      </c>
      <c r="G117" s="19">
        <v>44.0</v>
      </c>
      <c r="H117" s="19">
        <v>2.0</v>
      </c>
      <c r="I117" s="19"/>
      <c r="J117" s="19"/>
      <c r="K117" s="19" t="s">
        <v>824</v>
      </c>
      <c r="L117" s="19">
        <v>4468.0</v>
      </c>
      <c r="M117" s="19" t="s">
        <v>814</v>
      </c>
      <c r="N117" s="19" t="s">
        <v>23</v>
      </c>
      <c r="O117" s="19" t="s">
        <v>23</v>
      </c>
      <c r="P117" s="19"/>
      <c r="Q117" s="19"/>
      <c r="R117" s="19"/>
      <c r="S117" s="19"/>
      <c r="T117" s="19"/>
      <c r="U117" s="19"/>
      <c r="V117" s="19"/>
      <c r="W117" s="19"/>
      <c r="X117" s="19"/>
      <c r="Y117" s="19"/>
      <c r="Z117" s="19"/>
      <c r="AA117" s="19"/>
    </row>
    <row r="118" ht="15.75" customHeight="1">
      <c r="A118" s="19"/>
      <c r="B118" s="20">
        <v>2020.0</v>
      </c>
      <c r="C118" s="23">
        <v>43989.458333333336</v>
      </c>
      <c r="D118" s="19" t="s">
        <v>19</v>
      </c>
      <c r="E118" s="19">
        <v>75.0</v>
      </c>
      <c r="F118" s="19">
        <v>4700.0</v>
      </c>
      <c r="G118" s="19">
        <v>38.0</v>
      </c>
      <c r="H118" s="19">
        <v>2.0</v>
      </c>
      <c r="I118" s="19">
        <v>49.0</v>
      </c>
      <c r="J118" s="19" t="s">
        <v>74</v>
      </c>
      <c r="K118" s="19"/>
      <c r="L118" s="19">
        <v>4469.0</v>
      </c>
      <c r="M118" s="19" t="s">
        <v>814</v>
      </c>
      <c r="N118" s="19" t="s">
        <v>35</v>
      </c>
      <c r="O118" s="19" t="s">
        <v>23</v>
      </c>
      <c r="P118" s="19" t="s">
        <v>816</v>
      </c>
      <c r="Q118" s="19"/>
      <c r="R118" s="19"/>
      <c r="S118" s="19"/>
      <c r="T118" s="19"/>
      <c r="U118" s="19"/>
      <c r="V118" s="19"/>
      <c r="W118" s="19"/>
      <c r="X118" s="19"/>
      <c r="Y118" s="19"/>
      <c r="Z118" s="19"/>
      <c r="AA118" s="19"/>
    </row>
    <row r="119" ht="15.75" customHeight="1">
      <c r="A119" s="19"/>
      <c r="B119" s="20">
        <v>2020.0</v>
      </c>
      <c r="C119" s="23">
        <v>43989.5</v>
      </c>
      <c r="D119" s="19" t="s">
        <v>19</v>
      </c>
      <c r="E119" s="19">
        <v>76.0</v>
      </c>
      <c r="F119" s="19">
        <v>4850.0</v>
      </c>
      <c r="G119" s="19">
        <v>39.0</v>
      </c>
      <c r="H119" s="19">
        <v>2.0</v>
      </c>
      <c r="I119" s="19"/>
      <c r="J119" s="19"/>
      <c r="K119" s="19" t="s">
        <v>824</v>
      </c>
      <c r="L119" s="19">
        <v>4470.0</v>
      </c>
      <c r="M119" s="19" t="s">
        <v>814</v>
      </c>
      <c r="N119" s="19" t="s">
        <v>23</v>
      </c>
      <c r="O119" s="19" t="s">
        <v>23</v>
      </c>
      <c r="P119" s="19"/>
      <c r="Q119" s="19"/>
      <c r="R119" s="19"/>
      <c r="S119" s="19"/>
      <c r="T119" s="19"/>
      <c r="U119" s="19"/>
      <c r="V119" s="19"/>
      <c r="W119" s="19"/>
      <c r="X119" s="19"/>
      <c r="Y119" s="19"/>
      <c r="Z119" s="19"/>
      <c r="AA119" s="19"/>
    </row>
    <row r="120" ht="15.75" customHeight="1">
      <c r="A120" s="19"/>
      <c r="B120" s="20">
        <v>2020.0</v>
      </c>
      <c r="C120" s="23">
        <v>43989.520833333336</v>
      </c>
      <c r="D120" s="19" t="s">
        <v>19</v>
      </c>
      <c r="E120" s="19">
        <v>76.0</v>
      </c>
      <c r="F120" s="19">
        <v>4600.0</v>
      </c>
      <c r="G120" s="19">
        <v>39.0</v>
      </c>
      <c r="H120" s="19">
        <v>2.0</v>
      </c>
      <c r="I120" s="19">
        <v>47.0</v>
      </c>
      <c r="J120" s="19" t="s">
        <v>818</v>
      </c>
      <c r="K120" s="19"/>
      <c r="L120" s="19">
        <v>4471.0</v>
      </c>
      <c r="M120" s="19" t="s">
        <v>814</v>
      </c>
      <c r="N120" s="19" t="s">
        <v>23</v>
      </c>
      <c r="O120" s="19" t="s">
        <v>23</v>
      </c>
      <c r="P120" s="19"/>
      <c r="Q120" s="19"/>
      <c r="R120" s="19"/>
      <c r="S120" s="19"/>
      <c r="T120" s="19"/>
      <c r="U120" s="19"/>
      <c r="V120" s="19"/>
      <c r="W120" s="19"/>
      <c r="X120" s="19"/>
      <c r="Y120" s="19"/>
      <c r="Z120" s="19"/>
      <c r="AA120" s="19"/>
    </row>
    <row r="121" ht="15.75" customHeight="1">
      <c r="A121" s="19"/>
      <c r="B121" s="20">
        <v>2020.0</v>
      </c>
      <c r="C121" s="23">
        <v>43989.666666666664</v>
      </c>
      <c r="D121" s="19" t="s">
        <v>19</v>
      </c>
      <c r="E121" s="19">
        <v>77.0</v>
      </c>
      <c r="F121" s="19">
        <v>5350.0</v>
      </c>
      <c r="G121" s="19">
        <v>42.0</v>
      </c>
      <c r="H121" s="19">
        <v>2.0</v>
      </c>
      <c r="I121" s="19"/>
      <c r="J121" s="19"/>
      <c r="K121" s="19" t="s">
        <v>825</v>
      </c>
      <c r="L121" s="19">
        <v>4472.0</v>
      </c>
      <c r="M121" s="19" t="s">
        <v>814</v>
      </c>
      <c r="N121" s="19" t="s">
        <v>23</v>
      </c>
      <c r="O121" s="19" t="s">
        <v>23</v>
      </c>
      <c r="P121" s="19" t="s">
        <v>816</v>
      </c>
      <c r="Q121" s="19"/>
      <c r="R121" s="19"/>
      <c r="S121" s="19"/>
      <c r="T121" s="19"/>
      <c r="U121" s="19"/>
      <c r="V121" s="19"/>
      <c r="W121" s="19"/>
      <c r="X121" s="19"/>
      <c r="Y121" s="19"/>
      <c r="Z121" s="19"/>
      <c r="AA121" s="19"/>
    </row>
    <row r="122" ht="15.75" customHeight="1">
      <c r="A122" s="19"/>
      <c r="B122" s="20">
        <v>2020.0</v>
      </c>
      <c r="C122" s="21">
        <v>43989.833333333336</v>
      </c>
      <c r="D122" s="22" t="s">
        <v>19</v>
      </c>
      <c r="E122" s="22">
        <v>79.0</v>
      </c>
      <c r="F122" s="22">
        <v>5150.0</v>
      </c>
      <c r="G122" s="22">
        <v>41.0</v>
      </c>
      <c r="H122" s="19">
        <v>2.0</v>
      </c>
      <c r="I122" s="22">
        <v>49.0</v>
      </c>
      <c r="J122" s="22" t="s">
        <v>74</v>
      </c>
      <c r="K122" s="19"/>
      <c r="L122" s="22">
        <v>4473.0</v>
      </c>
      <c r="M122" s="22" t="s">
        <v>814</v>
      </c>
      <c r="N122" s="22" t="s">
        <v>23</v>
      </c>
      <c r="O122" s="22" t="s">
        <v>23</v>
      </c>
      <c r="P122" s="22"/>
      <c r="Q122" s="22"/>
      <c r="R122" s="22"/>
      <c r="S122" s="19"/>
      <c r="T122" s="19"/>
      <c r="U122" s="19"/>
      <c r="V122" s="19"/>
      <c r="W122" s="19"/>
      <c r="X122" s="19"/>
      <c r="Y122" s="19"/>
      <c r="Z122" s="19"/>
      <c r="AA122" s="19"/>
    </row>
    <row r="123" ht="15.75" customHeight="1">
      <c r="A123" s="19"/>
      <c r="B123" s="20">
        <v>2020.0</v>
      </c>
      <c r="C123" s="23">
        <v>43989.895833333336</v>
      </c>
      <c r="D123" s="19" t="s">
        <v>19</v>
      </c>
      <c r="E123" s="19">
        <v>76.0</v>
      </c>
      <c r="F123" s="19">
        <v>4600.0</v>
      </c>
      <c r="G123" s="19">
        <v>39.0</v>
      </c>
      <c r="H123" s="19">
        <v>2.0</v>
      </c>
      <c r="I123" s="19">
        <v>47.0</v>
      </c>
      <c r="J123" s="19" t="s">
        <v>818</v>
      </c>
      <c r="K123" s="19"/>
      <c r="L123" s="19">
        <v>4474.0</v>
      </c>
      <c r="M123" s="19" t="s">
        <v>814</v>
      </c>
      <c r="N123" s="19" t="s">
        <v>23</v>
      </c>
      <c r="O123" s="19" t="s">
        <v>23</v>
      </c>
      <c r="P123" s="19"/>
      <c r="Q123" s="19"/>
      <c r="R123" s="19"/>
      <c r="S123" s="19"/>
      <c r="T123" s="19"/>
      <c r="U123" s="19"/>
      <c r="V123" s="19"/>
      <c r="W123" s="19"/>
      <c r="X123" s="19"/>
      <c r="Y123" s="19"/>
      <c r="Z123" s="19"/>
      <c r="AA123" s="19"/>
    </row>
    <row r="124" ht="15.75" customHeight="1">
      <c r="A124" s="19"/>
      <c r="B124" s="20">
        <v>2020.0</v>
      </c>
      <c r="C124" s="23">
        <v>43991.395833333336</v>
      </c>
      <c r="D124" s="19" t="s">
        <v>19</v>
      </c>
      <c r="E124" s="19">
        <v>85.0</v>
      </c>
      <c r="F124" s="19">
        <v>6000.0</v>
      </c>
      <c r="G124" s="19">
        <v>40.0</v>
      </c>
      <c r="H124" s="19">
        <v>2.0</v>
      </c>
      <c r="I124" s="19">
        <v>52.0</v>
      </c>
      <c r="J124" s="19" t="s">
        <v>70</v>
      </c>
      <c r="K124" s="19"/>
      <c r="L124" s="19">
        <v>4475.0</v>
      </c>
      <c r="M124" s="19" t="s">
        <v>814</v>
      </c>
      <c r="N124" s="19" t="s">
        <v>23</v>
      </c>
      <c r="O124" s="19" t="s">
        <v>23</v>
      </c>
      <c r="P124" s="19"/>
      <c r="Q124" s="19"/>
      <c r="R124" s="19"/>
      <c r="S124" s="19"/>
      <c r="T124" s="19"/>
      <c r="U124" s="19"/>
      <c r="V124" s="19"/>
      <c r="W124" s="19"/>
      <c r="X124" s="19"/>
      <c r="Y124" s="19"/>
      <c r="Z124" s="19"/>
      <c r="AA124" s="19"/>
    </row>
    <row r="125" ht="15.75" customHeight="1">
      <c r="A125" s="19"/>
      <c r="B125" s="20">
        <v>2020.0</v>
      </c>
      <c r="C125" s="23">
        <v>43991.430555555555</v>
      </c>
      <c r="D125" s="19" t="s">
        <v>19</v>
      </c>
      <c r="E125" s="19">
        <v>75.0</v>
      </c>
      <c r="F125" s="19">
        <v>4900.0</v>
      </c>
      <c r="G125" s="19">
        <v>40.0</v>
      </c>
      <c r="H125" s="19">
        <v>2.0</v>
      </c>
      <c r="I125" s="19">
        <v>54.0</v>
      </c>
      <c r="J125" s="19" t="s">
        <v>67</v>
      </c>
      <c r="K125" s="19"/>
      <c r="L125" s="19">
        <v>4476.0</v>
      </c>
      <c r="M125" s="19" t="s">
        <v>814</v>
      </c>
      <c r="N125" s="19" t="s">
        <v>23</v>
      </c>
      <c r="O125" s="19" t="s">
        <v>23</v>
      </c>
      <c r="P125" s="19"/>
      <c r="Q125" s="19"/>
      <c r="R125" s="19"/>
      <c r="S125" s="19"/>
      <c r="T125" s="19"/>
      <c r="U125" s="19"/>
      <c r="V125" s="19"/>
      <c r="W125" s="19"/>
      <c r="X125" s="19"/>
      <c r="Y125" s="19"/>
      <c r="Z125" s="19"/>
      <c r="AA125" s="19"/>
    </row>
    <row r="126" ht="15.75" customHeight="1">
      <c r="A126" s="19"/>
      <c r="B126" s="20">
        <v>2020.0</v>
      </c>
      <c r="C126" s="23">
        <v>43991.46875</v>
      </c>
      <c r="D126" s="19" t="s">
        <v>19</v>
      </c>
      <c r="E126" s="19">
        <v>73.0</v>
      </c>
      <c r="F126" s="19">
        <v>4800.0</v>
      </c>
      <c r="G126" s="19">
        <v>40.0</v>
      </c>
      <c r="H126" s="19">
        <v>2.0</v>
      </c>
      <c r="I126" s="19">
        <v>54.0</v>
      </c>
      <c r="J126" s="19" t="s">
        <v>67</v>
      </c>
      <c r="K126" s="19"/>
      <c r="L126" s="19">
        <v>4477.0</v>
      </c>
      <c r="M126" s="19" t="s">
        <v>814</v>
      </c>
      <c r="N126" s="19" t="s">
        <v>23</v>
      </c>
      <c r="O126" s="19" t="s">
        <v>23</v>
      </c>
      <c r="P126" s="19"/>
      <c r="Q126" s="19"/>
      <c r="R126" s="19"/>
      <c r="S126" s="19"/>
      <c r="T126" s="19"/>
      <c r="U126" s="19"/>
      <c r="V126" s="19"/>
      <c r="W126" s="19"/>
      <c r="X126" s="19"/>
      <c r="Y126" s="19"/>
      <c r="Z126" s="19"/>
      <c r="AA126" s="19"/>
    </row>
    <row r="127" ht="15.75" customHeight="1">
      <c r="A127" s="19"/>
      <c r="B127" s="20">
        <v>2020.0</v>
      </c>
      <c r="C127" s="23">
        <v>43991.458333333336</v>
      </c>
      <c r="D127" s="19" t="s">
        <v>19</v>
      </c>
      <c r="E127" s="19">
        <v>76.0</v>
      </c>
      <c r="F127" s="19">
        <v>4850.0</v>
      </c>
      <c r="G127" s="19">
        <v>40.0</v>
      </c>
      <c r="H127" s="19">
        <v>2.0</v>
      </c>
      <c r="I127" s="19">
        <v>105.0</v>
      </c>
      <c r="J127" s="19" t="s">
        <v>817</v>
      </c>
      <c r="K127" s="19"/>
      <c r="L127" s="19">
        <v>4478.0</v>
      </c>
      <c r="M127" s="19" t="s">
        <v>814</v>
      </c>
      <c r="N127" s="19" t="s">
        <v>23</v>
      </c>
      <c r="O127" s="19" t="s">
        <v>23</v>
      </c>
      <c r="P127" s="19"/>
      <c r="Q127" s="19"/>
      <c r="R127" s="19"/>
      <c r="S127" s="19"/>
      <c r="T127" s="19"/>
      <c r="U127" s="19"/>
      <c r="V127" s="19"/>
      <c r="W127" s="19"/>
      <c r="X127" s="19"/>
      <c r="Y127" s="19"/>
      <c r="Z127" s="19"/>
      <c r="AA127" s="19"/>
    </row>
    <row r="128" ht="15.75" customHeight="1">
      <c r="A128" s="19"/>
      <c r="B128" s="20">
        <v>2020.0</v>
      </c>
      <c r="C128" s="23">
        <v>43991.6875</v>
      </c>
      <c r="D128" s="19" t="s">
        <v>19</v>
      </c>
      <c r="E128" s="19">
        <v>75.0</v>
      </c>
      <c r="F128" s="19">
        <v>4050.0</v>
      </c>
      <c r="G128" s="19">
        <v>36.0</v>
      </c>
      <c r="H128" s="19">
        <v>2.0</v>
      </c>
      <c r="I128" s="19">
        <v>54.0</v>
      </c>
      <c r="J128" s="19" t="s">
        <v>67</v>
      </c>
      <c r="K128" s="19"/>
      <c r="L128" s="19">
        <v>4479.0</v>
      </c>
      <c r="M128" s="19"/>
      <c r="N128" s="19" t="s">
        <v>23</v>
      </c>
      <c r="O128" s="19" t="s">
        <v>23</v>
      </c>
      <c r="P128" s="19"/>
      <c r="Q128" s="19"/>
      <c r="R128" s="19"/>
      <c r="S128" s="19"/>
      <c r="T128" s="19"/>
      <c r="U128" s="19"/>
      <c r="V128" s="19"/>
      <c r="W128" s="19"/>
      <c r="X128" s="19"/>
      <c r="Y128" s="19"/>
      <c r="Z128" s="19"/>
      <c r="AA128" s="19"/>
    </row>
    <row r="129" ht="15.75" customHeight="1">
      <c r="A129" s="19"/>
      <c r="B129" s="20">
        <v>2020.0</v>
      </c>
      <c r="C129" s="23">
        <v>43991.791666666664</v>
      </c>
      <c r="D129" s="19" t="s">
        <v>19</v>
      </c>
      <c r="E129" s="19">
        <v>76.0</v>
      </c>
      <c r="F129" s="19">
        <v>4100.0</v>
      </c>
      <c r="G129" s="19">
        <v>37.0</v>
      </c>
      <c r="H129" s="19">
        <v>2.0</v>
      </c>
      <c r="I129" s="19">
        <v>57.0</v>
      </c>
      <c r="J129" s="19" t="s">
        <v>72</v>
      </c>
      <c r="K129" s="19"/>
      <c r="L129" s="19">
        <v>4480.0</v>
      </c>
      <c r="M129" s="19" t="s">
        <v>814</v>
      </c>
      <c r="N129" s="19" t="s">
        <v>23</v>
      </c>
      <c r="O129" s="19" t="s">
        <v>23</v>
      </c>
      <c r="P129" s="19"/>
      <c r="Q129" s="19"/>
      <c r="R129" s="19"/>
      <c r="S129" s="19"/>
      <c r="T129" s="19"/>
      <c r="U129" s="19"/>
      <c r="V129" s="19"/>
      <c r="W129" s="19"/>
      <c r="X129" s="19"/>
      <c r="Y129" s="19"/>
      <c r="Z129" s="19"/>
      <c r="AA129" s="19"/>
    </row>
    <row r="130" ht="15.75" customHeight="1">
      <c r="A130" s="19"/>
      <c r="B130" s="20">
        <v>2020.0</v>
      </c>
      <c r="C130" s="23">
        <v>43991.8125</v>
      </c>
      <c r="D130" s="19" t="s">
        <v>19</v>
      </c>
      <c r="E130" s="19">
        <v>78.0</v>
      </c>
      <c r="F130" s="19">
        <v>5200.0</v>
      </c>
      <c r="G130" s="19">
        <v>40.0</v>
      </c>
      <c r="H130" s="19">
        <v>2.0</v>
      </c>
      <c r="I130" s="19">
        <v>52.0</v>
      </c>
      <c r="J130" s="19" t="s">
        <v>70</v>
      </c>
      <c r="K130" s="19"/>
      <c r="L130" s="19">
        <v>4481.0</v>
      </c>
      <c r="M130" s="19"/>
      <c r="N130" s="19" t="s">
        <v>23</v>
      </c>
      <c r="O130" s="19" t="s">
        <v>23</v>
      </c>
      <c r="P130" s="19"/>
      <c r="Q130" s="19"/>
      <c r="R130" s="19"/>
      <c r="S130" s="19"/>
      <c r="T130" s="19"/>
      <c r="U130" s="19"/>
      <c r="V130" s="19"/>
      <c r="W130" s="19"/>
      <c r="X130" s="19"/>
      <c r="Y130" s="19"/>
      <c r="Z130" s="19"/>
      <c r="AA130" s="19"/>
    </row>
    <row r="131" ht="15.75" customHeight="1">
      <c r="A131" s="19"/>
      <c r="B131" s="20">
        <v>2020.0</v>
      </c>
      <c r="C131" s="23">
        <v>43992.34722222222</v>
      </c>
      <c r="D131" s="19" t="s">
        <v>19</v>
      </c>
      <c r="E131" s="19">
        <v>77.0</v>
      </c>
      <c r="F131" s="19">
        <v>5600.0</v>
      </c>
      <c r="G131" s="19">
        <v>43.0</v>
      </c>
      <c r="H131" s="19">
        <v>2.0</v>
      </c>
      <c r="I131" s="19">
        <v>54.0</v>
      </c>
      <c r="J131" s="19" t="s">
        <v>67</v>
      </c>
      <c r="K131" s="19"/>
      <c r="L131" s="19">
        <v>4482.0</v>
      </c>
      <c r="M131" s="19" t="s">
        <v>814</v>
      </c>
      <c r="N131" s="19" t="s">
        <v>23</v>
      </c>
      <c r="O131" s="19" t="s">
        <v>23</v>
      </c>
      <c r="P131" s="19"/>
      <c r="Q131" s="19"/>
      <c r="R131" s="19"/>
      <c r="S131" s="19"/>
      <c r="T131" s="19"/>
      <c r="U131" s="19"/>
      <c r="V131" s="19"/>
      <c r="W131" s="19"/>
      <c r="X131" s="19"/>
      <c r="Y131" s="19"/>
      <c r="Z131" s="19"/>
      <c r="AA131" s="19"/>
    </row>
    <row r="132" ht="15.75" customHeight="1">
      <c r="A132" s="19"/>
      <c r="B132" s="20">
        <v>2020.0</v>
      </c>
      <c r="C132" s="23">
        <v>43992.5625</v>
      </c>
      <c r="D132" s="19" t="s">
        <v>19</v>
      </c>
      <c r="E132" s="19">
        <v>75.0</v>
      </c>
      <c r="F132" s="19">
        <v>4600.0</v>
      </c>
      <c r="G132" s="19">
        <v>39.0</v>
      </c>
      <c r="H132" s="19">
        <v>2.0</v>
      </c>
      <c r="I132" s="19">
        <v>98.0</v>
      </c>
      <c r="J132" s="19" t="s">
        <v>37</v>
      </c>
      <c r="K132" s="19"/>
      <c r="L132" s="19">
        <v>4483.0</v>
      </c>
      <c r="M132" s="19" t="s">
        <v>814</v>
      </c>
      <c r="N132" s="19" t="s">
        <v>23</v>
      </c>
      <c r="O132" s="19" t="s">
        <v>23</v>
      </c>
      <c r="P132" s="19"/>
      <c r="Q132" s="19"/>
      <c r="R132" s="19"/>
      <c r="S132" s="19"/>
      <c r="T132" s="19"/>
      <c r="U132" s="19"/>
      <c r="V132" s="19"/>
      <c r="W132" s="19"/>
      <c r="X132" s="19"/>
      <c r="Y132" s="19"/>
      <c r="Z132" s="19"/>
      <c r="AA132" s="19"/>
    </row>
    <row r="133" ht="15.75" customHeight="1">
      <c r="A133" s="19"/>
      <c r="B133" s="20">
        <v>2020.0</v>
      </c>
      <c r="C133" s="23">
        <v>43992.708333333336</v>
      </c>
      <c r="D133" s="19" t="s">
        <v>19</v>
      </c>
      <c r="E133" s="19">
        <v>61.0</v>
      </c>
      <c r="F133" s="19">
        <v>2300.0</v>
      </c>
      <c r="G133" s="19">
        <v>32.0</v>
      </c>
      <c r="H133" s="19">
        <v>2.0</v>
      </c>
      <c r="I133" s="19">
        <v>98.0</v>
      </c>
      <c r="J133" s="19" t="s">
        <v>37</v>
      </c>
      <c r="K133" s="19"/>
      <c r="L133" s="19">
        <v>4484.0</v>
      </c>
      <c r="M133" s="19" t="s">
        <v>814</v>
      </c>
      <c r="N133" s="19" t="s">
        <v>23</v>
      </c>
      <c r="O133" s="19" t="s">
        <v>23</v>
      </c>
      <c r="P133" s="19"/>
      <c r="Q133" s="19"/>
      <c r="R133" s="19"/>
      <c r="S133" s="19"/>
      <c r="T133" s="19"/>
      <c r="U133" s="19"/>
      <c r="V133" s="19"/>
      <c r="W133" s="19"/>
      <c r="X133" s="19"/>
      <c r="Y133" s="19"/>
      <c r="Z133" s="19"/>
      <c r="AA133" s="19"/>
    </row>
    <row r="134" ht="15.75" customHeight="1">
      <c r="A134" s="19"/>
      <c r="B134" s="20">
        <v>2020.0</v>
      </c>
      <c r="C134" s="23">
        <v>43994.375</v>
      </c>
      <c r="D134" s="19" t="s">
        <v>19</v>
      </c>
      <c r="E134" s="19">
        <v>75.0</v>
      </c>
      <c r="F134" s="19">
        <v>4600.0</v>
      </c>
      <c r="G134" s="19">
        <v>38.0</v>
      </c>
      <c r="H134" s="19">
        <v>2.0</v>
      </c>
      <c r="I134" s="19">
        <v>48.0</v>
      </c>
      <c r="J134" s="19" t="s">
        <v>69</v>
      </c>
      <c r="K134" s="19"/>
      <c r="L134" s="19">
        <v>4485.0</v>
      </c>
      <c r="M134" s="19" t="s">
        <v>814</v>
      </c>
      <c r="N134" s="19" t="s">
        <v>23</v>
      </c>
      <c r="O134" s="19" t="s">
        <v>23</v>
      </c>
      <c r="P134" s="19"/>
      <c r="Q134" s="19"/>
      <c r="R134" s="19"/>
      <c r="S134" s="19"/>
      <c r="T134" s="19"/>
      <c r="U134" s="19"/>
      <c r="V134" s="19"/>
      <c r="W134" s="19"/>
      <c r="X134" s="19"/>
      <c r="Y134" s="19"/>
      <c r="Z134" s="19"/>
      <c r="AA134" s="19"/>
    </row>
    <row r="135" ht="15.75" customHeight="1">
      <c r="A135" s="19"/>
      <c r="B135" s="20">
        <v>2020.0</v>
      </c>
      <c r="C135" s="23">
        <v>43994.333333333336</v>
      </c>
      <c r="D135" s="19" t="s">
        <v>19</v>
      </c>
      <c r="E135" s="19">
        <v>97.0</v>
      </c>
      <c r="F135" s="19">
        <v>9200.0</v>
      </c>
      <c r="G135" s="19">
        <v>48.0</v>
      </c>
      <c r="H135" s="19">
        <v>2.0</v>
      </c>
      <c r="I135" s="19"/>
      <c r="J135" s="19"/>
      <c r="K135" s="19" t="s">
        <v>60</v>
      </c>
      <c r="L135" s="19">
        <v>4486.0</v>
      </c>
      <c r="M135" s="19" t="s">
        <v>814</v>
      </c>
      <c r="N135" s="19" t="s">
        <v>23</v>
      </c>
      <c r="O135" s="19" t="s">
        <v>23</v>
      </c>
      <c r="P135" s="19"/>
      <c r="Q135" s="19"/>
      <c r="R135" s="19"/>
      <c r="S135" s="19"/>
      <c r="T135" s="19"/>
      <c r="U135" s="19"/>
      <c r="V135" s="19"/>
      <c r="W135" s="19"/>
      <c r="X135" s="19"/>
      <c r="Y135" s="19"/>
      <c r="Z135" s="19"/>
      <c r="AA135" s="19"/>
    </row>
    <row r="136" ht="15.75" customHeight="1">
      <c r="A136" s="19"/>
      <c r="B136" s="20">
        <v>2020.0</v>
      </c>
      <c r="C136" s="23">
        <v>43994.395833333336</v>
      </c>
      <c r="D136" s="19" t="s">
        <v>19</v>
      </c>
      <c r="E136" s="19">
        <v>73.0</v>
      </c>
      <c r="F136" s="19">
        <v>4500.0</v>
      </c>
      <c r="G136" s="19">
        <v>36.0</v>
      </c>
      <c r="H136" s="19">
        <v>2.0</v>
      </c>
      <c r="I136" s="19"/>
      <c r="J136" s="19"/>
      <c r="K136" s="19" t="s">
        <v>37</v>
      </c>
      <c r="L136" s="19">
        <v>4487.0</v>
      </c>
      <c r="M136" s="19" t="s">
        <v>814</v>
      </c>
      <c r="N136" s="19" t="s">
        <v>23</v>
      </c>
      <c r="O136" s="19" t="s">
        <v>23</v>
      </c>
      <c r="P136" s="19"/>
      <c r="Q136" s="19"/>
      <c r="R136" s="19"/>
      <c r="S136" s="19"/>
      <c r="T136" s="19"/>
      <c r="U136" s="19"/>
      <c r="V136" s="19"/>
      <c r="W136" s="19"/>
      <c r="X136" s="19"/>
      <c r="Y136" s="19"/>
      <c r="Z136" s="19"/>
      <c r="AA136" s="19"/>
    </row>
    <row r="137" ht="15.75" customHeight="1">
      <c r="A137" s="19"/>
      <c r="B137" s="20">
        <v>2020.0</v>
      </c>
      <c r="C137" s="23">
        <v>43994.458333333336</v>
      </c>
      <c r="D137" s="19" t="s">
        <v>19</v>
      </c>
      <c r="E137" s="19">
        <v>60.0</v>
      </c>
      <c r="F137" s="19">
        <v>2300.0</v>
      </c>
      <c r="G137" s="19">
        <v>30.0</v>
      </c>
      <c r="H137" s="19">
        <v>2.0</v>
      </c>
      <c r="I137" s="19">
        <v>48.0</v>
      </c>
      <c r="J137" s="19" t="s">
        <v>69</v>
      </c>
      <c r="K137" s="19"/>
      <c r="L137" s="19">
        <v>4488.0</v>
      </c>
      <c r="M137" s="19" t="s">
        <v>814</v>
      </c>
      <c r="N137" s="19" t="s">
        <v>23</v>
      </c>
      <c r="O137" s="19" t="s">
        <v>23</v>
      </c>
      <c r="P137" s="19"/>
      <c r="Q137" s="19"/>
      <c r="R137" s="19"/>
      <c r="S137" s="19"/>
      <c r="T137" s="19"/>
      <c r="U137" s="19"/>
      <c r="V137" s="19"/>
      <c r="W137" s="19"/>
      <c r="X137" s="19"/>
      <c r="Y137" s="19"/>
      <c r="Z137" s="19"/>
      <c r="AA137" s="19"/>
    </row>
    <row r="138" ht="15.75" customHeight="1">
      <c r="A138" s="19"/>
      <c r="B138" s="20">
        <v>2020.0</v>
      </c>
      <c r="C138" s="23">
        <v>43994.5</v>
      </c>
      <c r="D138" s="19" t="s">
        <v>19</v>
      </c>
      <c r="E138" s="19">
        <v>76.0</v>
      </c>
      <c r="F138" s="19">
        <v>4500.0</v>
      </c>
      <c r="G138" s="19">
        <v>38.0</v>
      </c>
      <c r="H138" s="19">
        <v>2.0</v>
      </c>
      <c r="I138" s="19">
        <v>49.0</v>
      </c>
      <c r="J138" s="19" t="s">
        <v>74</v>
      </c>
      <c r="K138" s="19"/>
      <c r="L138" s="19">
        <v>4489.0</v>
      </c>
      <c r="M138" s="19" t="s">
        <v>814</v>
      </c>
      <c r="N138" s="19" t="s">
        <v>23</v>
      </c>
      <c r="O138" s="19" t="s">
        <v>23</v>
      </c>
      <c r="P138" s="19"/>
      <c r="Q138" s="19"/>
      <c r="R138" s="19"/>
      <c r="S138" s="19"/>
      <c r="T138" s="19"/>
      <c r="U138" s="19"/>
      <c r="V138" s="19"/>
      <c r="W138" s="19"/>
      <c r="X138" s="19"/>
      <c r="Y138" s="19"/>
      <c r="Z138" s="19"/>
      <c r="AA138" s="19"/>
    </row>
    <row r="139" ht="15.75" customHeight="1">
      <c r="A139" s="19"/>
      <c r="B139" s="20">
        <v>2020.0</v>
      </c>
      <c r="C139" s="23">
        <v>43994.291666666664</v>
      </c>
      <c r="D139" s="19" t="s">
        <v>19</v>
      </c>
      <c r="E139" s="19">
        <v>70.0</v>
      </c>
      <c r="F139" s="19">
        <v>3000.0</v>
      </c>
      <c r="G139" s="19">
        <v>36.0</v>
      </c>
      <c r="H139" s="19">
        <v>2.0</v>
      </c>
      <c r="I139" s="19"/>
      <c r="J139" s="19"/>
      <c r="K139" s="19" t="s">
        <v>37</v>
      </c>
      <c r="L139" s="19">
        <v>4490.0</v>
      </c>
      <c r="M139" s="19" t="s">
        <v>814</v>
      </c>
      <c r="N139" s="19" t="s">
        <v>23</v>
      </c>
      <c r="O139" s="19" t="s">
        <v>23</v>
      </c>
      <c r="P139" s="19"/>
      <c r="Q139" s="19"/>
      <c r="R139" s="19"/>
      <c r="S139" s="19"/>
      <c r="T139" s="19"/>
      <c r="U139" s="19"/>
      <c r="V139" s="19"/>
      <c r="W139" s="19"/>
      <c r="X139" s="19"/>
      <c r="Y139" s="19"/>
      <c r="Z139" s="19"/>
      <c r="AA139" s="19"/>
    </row>
    <row r="140" ht="15.75" customHeight="1">
      <c r="A140" s="19"/>
      <c r="B140" s="20">
        <v>2020.0</v>
      </c>
      <c r="C140" s="23">
        <v>43994.729166666664</v>
      </c>
      <c r="D140" s="19" t="s">
        <v>19</v>
      </c>
      <c r="E140" s="19">
        <v>98.0</v>
      </c>
      <c r="F140" s="19">
        <v>11550.0</v>
      </c>
      <c r="G140" s="19">
        <v>55.0</v>
      </c>
      <c r="H140" s="19">
        <v>2.0</v>
      </c>
      <c r="I140" s="19">
        <v>48.0</v>
      </c>
      <c r="J140" s="19" t="s">
        <v>69</v>
      </c>
      <c r="K140" s="19"/>
      <c r="L140" s="19">
        <v>4491.0</v>
      </c>
      <c r="M140" s="19"/>
      <c r="N140" s="19" t="s">
        <v>23</v>
      </c>
      <c r="O140" s="19" t="s">
        <v>816</v>
      </c>
      <c r="P140" s="19"/>
      <c r="Q140" s="19"/>
      <c r="R140" s="19"/>
      <c r="S140" s="19"/>
      <c r="T140" s="19"/>
      <c r="U140" s="19"/>
      <c r="V140" s="19"/>
      <c r="W140" s="19"/>
      <c r="X140" s="19"/>
      <c r="Y140" s="19"/>
      <c r="Z140" s="19"/>
      <c r="AA140" s="19"/>
    </row>
    <row r="141" ht="15.75" customHeight="1">
      <c r="A141" s="19"/>
      <c r="B141" s="20">
        <v>2020.0</v>
      </c>
      <c r="C141" s="23">
        <v>43994.479166666664</v>
      </c>
      <c r="D141" s="19" t="s">
        <v>19</v>
      </c>
      <c r="E141" s="19">
        <v>83.0</v>
      </c>
      <c r="F141" s="19">
        <v>6400.0</v>
      </c>
      <c r="G141" s="19">
        <v>45.0</v>
      </c>
      <c r="H141" s="19">
        <v>2.0</v>
      </c>
      <c r="I141" s="19">
        <v>47.0</v>
      </c>
      <c r="J141" s="19" t="s">
        <v>818</v>
      </c>
      <c r="K141" s="19"/>
      <c r="L141" s="19">
        <v>4492.0</v>
      </c>
      <c r="M141" s="19" t="s">
        <v>814</v>
      </c>
      <c r="N141" s="19" t="s">
        <v>23</v>
      </c>
      <c r="O141" s="19" t="s">
        <v>23</v>
      </c>
      <c r="P141" s="19"/>
      <c r="Q141" s="19"/>
      <c r="R141" s="19"/>
      <c r="S141" s="19"/>
      <c r="T141" s="19"/>
      <c r="U141" s="19"/>
      <c r="V141" s="19"/>
      <c r="W141" s="19"/>
      <c r="X141" s="19"/>
      <c r="Y141" s="19"/>
      <c r="Z141" s="19"/>
      <c r="AA141" s="19"/>
    </row>
    <row r="142" ht="15.75" customHeight="1">
      <c r="A142" s="19"/>
      <c r="B142" s="20">
        <v>2020.0</v>
      </c>
      <c r="C142" s="23">
        <v>43994.770833333336</v>
      </c>
      <c r="D142" s="19" t="s">
        <v>19</v>
      </c>
      <c r="E142" s="19">
        <v>76.0</v>
      </c>
      <c r="F142" s="19">
        <v>4950.0</v>
      </c>
      <c r="G142" s="19">
        <v>39.0</v>
      </c>
      <c r="H142" s="19">
        <v>2.0</v>
      </c>
      <c r="I142" s="19"/>
      <c r="J142" s="19"/>
      <c r="K142" s="19" t="s">
        <v>24</v>
      </c>
      <c r="L142" s="19">
        <v>4493.0</v>
      </c>
      <c r="M142" s="19" t="s">
        <v>814</v>
      </c>
      <c r="N142" s="19" t="s">
        <v>23</v>
      </c>
      <c r="O142" s="19" t="s">
        <v>23</v>
      </c>
      <c r="P142" s="19"/>
      <c r="Q142" s="19"/>
      <c r="R142" s="19"/>
      <c r="S142" s="19"/>
      <c r="T142" s="19"/>
      <c r="U142" s="19"/>
      <c r="V142" s="19"/>
      <c r="W142" s="19"/>
      <c r="X142" s="19"/>
      <c r="Y142" s="19"/>
      <c r="Z142" s="19"/>
      <c r="AA142" s="19"/>
    </row>
    <row r="143" ht="15.75" customHeight="1">
      <c r="A143" s="19"/>
      <c r="B143" s="20">
        <v>2020.0</v>
      </c>
      <c r="C143" s="23">
        <v>43994.666666666664</v>
      </c>
      <c r="D143" s="19" t="s">
        <v>19</v>
      </c>
      <c r="E143" s="19">
        <v>78.0</v>
      </c>
      <c r="F143" s="19">
        <v>5200.0</v>
      </c>
      <c r="G143" s="19">
        <v>40.0</v>
      </c>
      <c r="H143" s="19">
        <v>2.0</v>
      </c>
      <c r="I143" s="19">
        <v>49.0</v>
      </c>
      <c r="J143" s="19" t="s">
        <v>74</v>
      </c>
      <c r="K143" s="19"/>
      <c r="L143" s="19">
        <v>4494.0</v>
      </c>
      <c r="M143" s="19" t="s">
        <v>814</v>
      </c>
      <c r="N143" s="19" t="s">
        <v>23</v>
      </c>
      <c r="O143" s="19" t="s">
        <v>23</v>
      </c>
      <c r="P143" s="19"/>
      <c r="Q143" s="19"/>
      <c r="R143" s="19"/>
      <c r="S143" s="19"/>
      <c r="T143" s="19"/>
      <c r="U143" s="19"/>
      <c r="V143" s="19"/>
      <c r="W143" s="19"/>
      <c r="X143" s="19"/>
      <c r="Y143" s="19"/>
      <c r="Z143" s="19"/>
      <c r="AA143" s="19"/>
    </row>
    <row r="144" ht="15.75" customHeight="1">
      <c r="A144" s="19"/>
      <c r="B144" s="20">
        <v>2020.0</v>
      </c>
      <c r="C144" s="23">
        <v>43994.854166666664</v>
      </c>
      <c r="D144" s="19" t="s">
        <v>19</v>
      </c>
      <c r="E144" s="19">
        <v>76.0</v>
      </c>
      <c r="F144" s="19">
        <v>4800.0</v>
      </c>
      <c r="G144" s="19">
        <v>40.0</v>
      </c>
      <c r="H144" s="19">
        <v>2.0</v>
      </c>
      <c r="I144" s="19">
        <v>52.0</v>
      </c>
      <c r="J144" s="19" t="s">
        <v>70</v>
      </c>
      <c r="K144" s="19"/>
      <c r="L144" s="19">
        <v>4495.0</v>
      </c>
      <c r="M144" s="19" t="s">
        <v>814</v>
      </c>
      <c r="N144" s="19" t="s">
        <v>23</v>
      </c>
      <c r="O144" s="19" t="s">
        <v>23</v>
      </c>
      <c r="P144" s="19"/>
      <c r="Q144" s="19"/>
      <c r="R144" s="19"/>
      <c r="S144" s="19"/>
      <c r="T144" s="19"/>
      <c r="U144" s="19"/>
      <c r="V144" s="19"/>
      <c r="W144" s="19"/>
      <c r="X144" s="19"/>
      <c r="Y144" s="19"/>
      <c r="Z144" s="19"/>
      <c r="AA144" s="19"/>
    </row>
    <row r="145" ht="15.75" customHeight="1">
      <c r="A145" s="19"/>
      <c r="B145" s="20">
        <v>2020.0</v>
      </c>
      <c r="C145" s="23">
        <v>43994.770833333336</v>
      </c>
      <c r="D145" s="19" t="s">
        <v>19</v>
      </c>
      <c r="E145" s="19">
        <v>78.0</v>
      </c>
      <c r="F145" s="19">
        <v>5400.0</v>
      </c>
      <c r="G145" s="19">
        <v>44.0</v>
      </c>
      <c r="H145" s="19">
        <v>2.0</v>
      </c>
      <c r="I145" s="19">
        <v>52.0</v>
      </c>
      <c r="J145" s="19" t="s">
        <v>70</v>
      </c>
      <c r="K145" s="19"/>
      <c r="L145" s="19">
        <v>4496.0</v>
      </c>
      <c r="M145" s="19" t="s">
        <v>814</v>
      </c>
      <c r="N145" s="19" t="s">
        <v>23</v>
      </c>
      <c r="O145" s="19" t="s">
        <v>23</v>
      </c>
      <c r="P145" s="19"/>
      <c r="Q145" s="19"/>
      <c r="R145" s="19"/>
      <c r="S145" s="19"/>
      <c r="T145" s="19"/>
      <c r="U145" s="19"/>
      <c r="V145" s="19"/>
      <c r="W145" s="19"/>
      <c r="X145" s="19"/>
      <c r="Y145" s="19"/>
      <c r="Z145" s="19"/>
      <c r="AA145" s="19"/>
    </row>
    <row r="146" ht="15.75" customHeight="1">
      <c r="A146" s="19"/>
      <c r="B146" s="20">
        <v>2020.0</v>
      </c>
      <c r="C146" s="23">
        <v>43994.729166666664</v>
      </c>
      <c r="D146" s="19" t="s">
        <v>19</v>
      </c>
      <c r="E146" s="19">
        <v>74.0</v>
      </c>
      <c r="F146" s="19">
        <v>4300.0</v>
      </c>
      <c r="G146" s="19">
        <v>37.0</v>
      </c>
      <c r="H146" s="19">
        <v>2.0</v>
      </c>
      <c r="I146" s="19">
        <v>52.0</v>
      </c>
      <c r="J146" s="19" t="s">
        <v>70</v>
      </c>
      <c r="K146" s="19"/>
      <c r="L146" s="19">
        <v>4497.0</v>
      </c>
      <c r="M146" s="19" t="s">
        <v>814</v>
      </c>
      <c r="N146" s="19" t="s">
        <v>23</v>
      </c>
      <c r="O146" s="19" t="s">
        <v>23</v>
      </c>
      <c r="P146" s="19"/>
      <c r="Q146" s="19"/>
      <c r="R146" s="19"/>
      <c r="S146" s="19"/>
      <c r="T146" s="19"/>
      <c r="U146" s="19"/>
      <c r="V146" s="19"/>
      <c r="W146" s="19"/>
      <c r="X146" s="19"/>
      <c r="Y146" s="19"/>
      <c r="Z146" s="19"/>
      <c r="AA146" s="19"/>
    </row>
    <row r="147" ht="15.75" customHeight="1">
      <c r="A147" s="19"/>
      <c r="B147" s="20">
        <v>2020.0</v>
      </c>
      <c r="C147" s="23">
        <v>43995.458333333336</v>
      </c>
      <c r="D147" s="19" t="s">
        <v>19</v>
      </c>
      <c r="E147" s="19">
        <v>77.0</v>
      </c>
      <c r="F147" s="19">
        <v>4900.0</v>
      </c>
      <c r="G147" s="19">
        <v>41.0</v>
      </c>
      <c r="H147" s="19">
        <v>2.0</v>
      </c>
      <c r="I147" s="19"/>
      <c r="J147" s="19"/>
      <c r="K147" s="19" t="s">
        <v>61</v>
      </c>
      <c r="L147" s="19">
        <v>4498.0</v>
      </c>
      <c r="M147" s="19" t="s">
        <v>814</v>
      </c>
      <c r="N147" s="19" t="s">
        <v>23</v>
      </c>
      <c r="O147" s="19" t="s">
        <v>23</v>
      </c>
      <c r="P147" s="19"/>
      <c r="Q147" s="19"/>
      <c r="R147" s="19"/>
      <c r="S147" s="19"/>
      <c r="T147" s="19"/>
      <c r="U147" s="19"/>
      <c r="V147" s="19"/>
      <c r="W147" s="19"/>
      <c r="X147" s="19"/>
      <c r="Y147" s="19"/>
      <c r="Z147" s="19"/>
      <c r="AA147" s="19"/>
    </row>
    <row r="148" ht="15.75" customHeight="1">
      <c r="A148" s="19"/>
      <c r="B148" s="20">
        <v>2020.0</v>
      </c>
      <c r="C148" s="23">
        <v>43995.5</v>
      </c>
      <c r="D148" s="19" t="s">
        <v>19</v>
      </c>
      <c r="E148" s="19">
        <v>84.0</v>
      </c>
      <c r="F148" s="19">
        <v>6000.0</v>
      </c>
      <c r="G148" s="19">
        <v>44.0</v>
      </c>
      <c r="H148" s="19">
        <v>2.0</v>
      </c>
      <c r="I148" s="19"/>
      <c r="J148" s="19"/>
      <c r="K148" s="19" t="s">
        <v>61</v>
      </c>
      <c r="L148" s="19">
        <v>4499.0</v>
      </c>
      <c r="M148" s="19" t="s">
        <v>814</v>
      </c>
      <c r="N148" s="19" t="s">
        <v>23</v>
      </c>
      <c r="O148" s="19" t="s">
        <v>23</v>
      </c>
      <c r="P148" s="19" t="s">
        <v>816</v>
      </c>
      <c r="Q148" s="19"/>
      <c r="R148" s="19"/>
      <c r="S148" s="19"/>
      <c r="T148" s="19"/>
      <c r="U148" s="19"/>
      <c r="V148" s="19"/>
      <c r="W148" s="19"/>
      <c r="X148" s="19"/>
      <c r="Y148" s="19"/>
      <c r="Z148" s="19"/>
      <c r="AA148" s="19"/>
    </row>
    <row r="149" ht="15.75" customHeight="1">
      <c r="A149" s="19" t="s">
        <v>826</v>
      </c>
      <c r="B149" s="20">
        <v>2020.0</v>
      </c>
      <c r="C149" s="23">
        <v>43970.333333333336</v>
      </c>
      <c r="D149" s="19" t="s">
        <v>19</v>
      </c>
      <c r="E149" s="19">
        <v>80.5</v>
      </c>
      <c r="F149" s="19">
        <v>6400.0</v>
      </c>
      <c r="G149" s="19"/>
      <c r="H149" s="19">
        <v>2.0</v>
      </c>
      <c r="I149" s="19">
        <v>133.0</v>
      </c>
      <c r="J149" s="19" t="s">
        <v>27</v>
      </c>
      <c r="K149" s="19"/>
      <c r="L149" s="20" t="s">
        <v>827</v>
      </c>
      <c r="M149" s="19"/>
      <c r="N149" s="19"/>
      <c r="O149" s="19"/>
      <c r="P149" s="19"/>
      <c r="Q149" s="19"/>
      <c r="R149" s="19"/>
      <c r="S149" s="19"/>
      <c r="T149" s="19"/>
      <c r="U149" s="19"/>
      <c r="V149" s="19"/>
      <c r="W149" s="19"/>
      <c r="X149" s="19"/>
      <c r="Y149" s="19"/>
      <c r="Z149" s="19"/>
      <c r="AA149" s="19"/>
    </row>
    <row r="150" ht="15.75" customHeight="1">
      <c r="A150" s="19" t="s">
        <v>828</v>
      </c>
      <c r="B150" s="20">
        <v>2020.0</v>
      </c>
      <c r="C150" s="23">
        <v>43967.447916666664</v>
      </c>
      <c r="D150" s="19" t="s">
        <v>19</v>
      </c>
      <c r="E150" s="19">
        <v>85.5</v>
      </c>
      <c r="F150" s="19">
        <v>5255.0</v>
      </c>
      <c r="G150" s="19"/>
      <c r="H150" s="19">
        <v>2.0</v>
      </c>
      <c r="I150" s="19"/>
      <c r="J150" s="19"/>
      <c r="K150" s="19" t="s">
        <v>829</v>
      </c>
      <c r="L150" s="20" t="s">
        <v>827</v>
      </c>
      <c r="M150" s="19"/>
      <c r="N150" s="19"/>
      <c r="O150" s="19"/>
      <c r="P150" s="19"/>
      <c r="Q150" s="19"/>
      <c r="R150" s="19"/>
      <c r="S150" s="19"/>
      <c r="T150" s="19"/>
      <c r="U150" s="19"/>
      <c r="V150" s="19"/>
      <c r="W150" s="19"/>
      <c r="X150" s="19"/>
      <c r="Y150" s="19"/>
      <c r="Z150" s="19"/>
      <c r="AA150" s="19"/>
    </row>
    <row r="151" ht="15.75" customHeight="1">
      <c r="A151" s="24" t="s">
        <v>826</v>
      </c>
      <c r="B151" s="20">
        <v>2020.0</v>
      </c>
      <c r="C151" s="23">
        <v>44019.333333333336</v>
      </c>
      <c r="D151" s="19" t="s">
        <v>19</v>
      </c>
      <c r="E151" s="19">
        <v>62.0</v>
      </c>
      <c r="F151" s="19">
        <v>2480.0</v>
      </c>
      <c r="G151" s="19"/>
      <c r="H151" s="19">
        <v>2.0</v>
      </c>
      <c r="I151" s="19">
        <v>133.0</v>
      </c>
      <c r="J151" s="19" t="s">
        <v>27</v>
      </c>
      <c r="K151" s="19"/>
      <c r="L151" s="20" t="s">
        <v>827</v>
      </c>
      <c r="M151" s="19"/>
      <c r="N151" s="19"/>
      <c r="O151" s="19"/>
      <c r="P151" s="19"/>
      <c r="Q151" s="19"/>
      <c r="R151" s="19"/>
      <c r="S151" s="19"/>
      <c r="T151" s="19"/>
      <c r="U151" s="19"/>
      <c r="V151" s="19"/>
      <c r="W151" s="19"/>
      <c r="X151" s="19"/>
      <c r="Y151" s="19"/>
      <c r="Z151" s="19"/>
      <c r="AA151" s="19"/>
    </row>
    <row r="152" ht="15.75" customHeight="1">
      <c r="A152" s="24" t="s">
        <v>826</v>
      </c>
      <c r="B152" s="20">
        <v>2020.0</v>
      </c>
      <c r="C152" s="23">
        <v>44027.520833333336</v>
      </c>
      <c r="D152" s="19" t="s">
        <v>19</v>
      </c>
      <c r="E152" s="19">
        <v>62.0</v>
      </c>
      <c r="F152" s="19">
        <v>2230.0</v>
      </c>
      <c r="G152" s="19"/>
      <c r="H152" s="19">
        <v>2.0</v>
      </c>
      <c r="I152" s="19">
        <v>98.0</v>
      </c>
      <c r="J152" s="19"/>
      <c r="K152" s="19" t="s">
        <v>823</v>
      </c>
      <c r="L152" s="20" t="s">
        <v>827</v>
      </c>
      <c r="M152" s="19"/>
      <c r="N152" s="19"/>
      <c r="O152" s="19"/>
      <c r="P152" s="19"/>
      <c r="Q152" s="19"/>
      <c r="R152" s="19"/>
      <c r="S152" s="19"/>
      <c r="T152" s="19"/>
      <c r="U152" s="19"/>
      <c r="V152" s="19"/>
      <c r="W152" s="19"/>
      <c r="X152" s="19"/>
      <c r="Y152" s="19"/>
      <c r="Z152" s="19"/>
      <c r="AA152" s="19"/>
    </row>
    <row r="153" ht="15.75" customHeight="1">
      <c r="A153" s="24" t="s">
        <v>826</v>
      </c>
      <c r="B153" s="20">
        <v>2020.0</v>
      </c>
      <c r="C153" s="23">
        <v>43995.520833333336</v>
      </c>
      <c r="D153" s="19" t="s">
        <v>19</v>
      </c>
      <c r="E153" s="19">
        <v>63.0</v>
      </c>
      <c r="F153" s="19">
        <v>2022.0</v>
      </c>
      <c r="G153" s="19"/>
      <c r="H153" s="19">
        <v>2.0</v>
      </c>
      <c r="I153" s="19"/>
      <c r="J153" s="19"/>
      <c r="K153" s="19" t="s">
        <v>830</v>
      </c>
      <c r="L153" s="20" t="s">
        <v>827</v>
      </c>
      <c r="M153" s="19"/>
      <c r="N153" s="19"/>
      <c r="O153" s="19"/>
      <c r="P153" s="19"/>
      <c r="Q153" s="19"/>
      <c r="R153" s="19"/>
      <c r="S153" s="19"/>
      <c r="T153" s="19"/>
      <c r="U153" s="19"/>
      <c r="V153" s="19"/>
      <c r="W153" s="19"/>
      <c r="X153" s="19"/>
      <c r="Y153" s="19"/>
      <c r="Z153" s="19"/>
      <c r="AA153" s="19"/>
    </row>
    <row r="154" ht="15.75" customHeight="1">
      <c r="A154" s="24" t="s">
        <v>826</v>
      </c>
      <c r="B154" s="20">
        <v>2020.0</v>
      </c>
      <c r="C154" s="23">
        <v>43989.791666666664</v>
      </c>
      <c r="D154" s="19" t="s">
        <v>19</v>
      </c>
      <c r="E154" s="19">
        <v>74.0</v>
      </c>
      <c r="F154" s="19">
        <v>4100.0</v>
      </c>
      <c r="G154" s="19"/>
      <c r="H154" s="19">
        <v>2.0</v>
      </c>
      <c r="I154" s="19">
        <v>132.0</v>
      </c>
      <c r="J154" s="19" t="s">
        <v>831</v>
      </c>
      <c r="K154" s="19"/>
      <c r="L154" s="20" t="s">
        <v>827</v>
      </c>
      <c r="M154" s="19"/>
      <c r="N154" s="19"/>
      <c r="O154" s="19"/>
      <c r="P154" s="19"/>
      <c r="Q154" s="19"/>
      <c r="R154" s="19"/>
      <c r="S154" s="19"/>
      <c r="T154" s="19"/>
      <c r="U154" s="19"/>
      <c r="V154" s="19"/>
      <c r="W154" s="19"/>
      <c r="X154" s="19"/>
      <c r="Y154" s="19"/>
      <c r="Z154" s="19"/>
      <c r="AA154" s="19"/>
    </row>
    <row r="155" ht="15.75" customHeight="1">
      <c r="A155" s="24" t="s">
        <v>826</v>
      </c>
      <c r="B155" s="20">
        <v>2020.0</v>
      </c>
      <c r="C155" s="23">
        <v>44019.333333333336</v>
      </c>
      <c r="D155" s="19" t="s">
        <v>19</v>
      </c>
      <c r="E155" s="19">
        <v>75.0</v>
      </c>
      <c r="F155" s="19">
        <v>4910.0</v>
      </c>
      <c r="G155" s="19"/>
      <c r="H155" s="19">
        <v>2.0</v>
      </c>
      <c r="I155" s="19">
        <v>133.0</v>
      </c>
      <c r="J155" s="19" t="s">
        <v>27</v>
      </c>
      <c r="K155" s="19"/>
      <c r="L155" s="20" t="s">
        <v>827</v>
      </c>
      <c r="M155" s="19"/>
      <c r="N155" s="19"/>
      <c r="O155" s="19"/>
      <c r="P155" s="19"/>
      <c r="Q155" s="19"/>
      <c r="R155" s="19"/>
      <c r="S155" s="19"/>
      <c r="T155" s="19"/>
      <c r="U155" s="19"/>
      <c r="V155" s="19"/>
      <c r="W155" s="19"/>
      <c r="X155" s="19"/>
      <c r="Y155" s="19"/>
      <c r="Z155" s="19"/>
      <c r="AA155" s="19"/>
    </row>
    <row r="156" ht="15.75" customHeight="1">
      <c r="A156" s="24" t="s">
        <v>828</v>
      </c>
      <c r="B156" s="20">
        <v>2020.0</v>
      </c>
      <c r="C156" s="23">
        <v>43975.447916666664</v>
      </c>
      <c r="D156" s="19" t="s">
        <v>19</v>
      </c>
      <c r="E156" s="19">
        <v>76.0</v>
      </c>
      <c r="F156" s="19">
        <v>4715.0</v>
      </c>
      <c r="G156" s="19"/>
      <c r="H156" s="19">
        <v>2.0</v>
      </c>
      <c r="I156" s="19"/>
      <c r="J156" s="19" t="s">
        <v>832</v>
      </c>
      <c r="K156" s="19"/>
      <c r="L156" s="20" t="s">
        <v>827</v>
      </c>
      <c r="M156" s="19"/>
      <c r="N156" s="19"/>
      <c r="O156" s="19"/>
      <c r="P156" s="19"/>
      <c r="Q156" s="19"/>
      <c r="R156" s="19"/>
      <c r="S156" s="19"/>
      <c r="T156" s="19"/>
      <c r="U156" s="19"/>
      <c r="V156" s="19"/>
      <c r="W156" s="19"/>
      <c r="X156" s="19"/>
      <c r="Y156" s="19"/>
      <c r="Z156" s="19"/>
      <c r="AA156" s="19"/>
    </row>
    <row r="157" ht="15.75" customHeight="1">
      <c r="A157" s="24" t="s">
        <v>826</v>
      </c>
      <c r="B157" s="20">
        <v>2020.0</v>
      </c>
      <c r="C157" s="23">
        <v>43989.833333333336</v>
      </c>
      <c r="D157" s="19" t="s">
        <v>19</v>
      </c>
      <c r="E157" s="19">
        <v>79.0</v>
      </c>
      <c r="F157" s="19">
        <v>4670.0</v>
      </c>
      <c r="G157" s="19"/>
      <c r="H157" s="19">
        <v>2.0</v>
      </c>
      <c r="I157" s="19">
        <v>132.0</v>
      </c>
      <c r="J157" s="19" t="s">
        <v>831</v>
      </c>
      <c r="K157" s="19"/>
      <c r="L157" s="20" t="s">
        <v>827</v>
      </c>
      <c r="M157" s="19"/>
      <c r="N157" s="19"/>
      <c r="O157" s="19"/>
      <c r="P157" s="19"/>
      <c r="Q157" s="19"/>
      <c r="R157" s="19"/>
      <c r="S157" s="19"/>
      <c r="T157" s="19"/>
      <c r="U157" s="19"/>
      <c r="V157" s="19"/>
      <c r="W157" s="19"/>
      <c r="X157" s="19"/>
      <c r="Y157" s="19"/>
      <c r="Z157" s="19"/>
      <c r="AA157" s="19"/>
    </row>
    <row r="158" ht="15.75" customHeight="1">
      <c r="A158" s="19"/>
      <c r="B158" s="20">
        <v>2020.0</v>
      </c>
      <c r="C158" s="23">
        <v>43992.34722222222</v>
      </c>
      <c r="D158" s="19" t="s">
        <v>82</v>
      </c>
      <c r="E158" s="19">
        <v>59.0</v>
      </c>
      <c r="F158" s="19">
        <v>2200.0</v>
      </c>
      <c r="G158" s="19">
        <v>31.0</v>
      </c>
      <c r="H158" s="19">
        <v>4.0</v>
      </c>
      <c r="I158" s="19">
        <v>6.0</v>
      </c>
      <c r="J158" s="19" t="s">
        <v>833</v>
      </c>
      <c r="K158" s="19"/>
      <c r="L158" s="19">
        <v>1800.0</v>
      </c>
      <c r="M158" s="19" t="s">
        <v>814</v>
      </c>
      <c r="N158" s="19" t="s">
        <v>23</v>
      </c>
      <c r="O158" s="19" t="s">
        <v>23</v>
      </c>
      <c r="P158" s="19"/>
      <c r="Q158" s="19"/>
      <c r="R158" s="19"/>
      <c r="S158" s="19"/>
      <c r="T158" s="19"/>
      <c r="U158" s="19"/>
      <c r="V158" s="19"/>
      <c r="W158" s="19"/>
      <c r="X158" s="19"/>
      <c r="Y158" s="19"/>
      <c r="Z158" s="19"/>
      <c r="AA158" s="19"/>
    </row>
    <row r="159" ht="15.75" customHeight="1">
      <c r="A159" s="19"/>
      <c r="B159" s="20">
        <v>2020.0</v>
      </c>
      <c r="C159" s="23">
        <v>43992.479166666664</v>
      </c>
      <c r="D159" s="19" t="s">
        <v>82</v>
      </c>
      <c r="E159" s="19">
        <v>75.0</v>
      </c>
      <c r="F159" s="19">
        <v>4100.0</v>
      </c>
      <c r="G159" s="19">
        <v>37.0</v>
      </c>
      <c r="H159" s="19">
        <v>4.0</v>
      </c>
      <c r="I159" s="19">
        <v>6.0</v>
      </c>
      <c r="J159" s="19" t="s">
        <v>833</v>
      </c>
      <c r="K159" s="19"/>
      <c r="L159" s="19">
        <v>1801.0</v>
      </c>
      <c r="M159" s="19" t="s">
        <v>814</v>
      </c>
      <c r="N159" s="19" t="s">
        <v>23</v>
      </c>
      <c r="O159" s="19" t="s">
        <v>23</v>
      </c>
      <c r="P159" s="19"/>
      <c r="Q159" s="19"/>
      <c r="R159" s="19"/>
      <c r="S159" s="19"/>
      <c r="T159" s="19"/>
      <c r="U159" s="19"/>
      <c r="V159" s="19"/>
      <c r="W159" s="19"/>
      <c r="X159" s="19"/>
      <c r="Y159" s="19"/>
      <c r="Z159" s="19"/>
      <c r="AA159" s="19"/>
    </row>
    <row r="160" ht="15.75" customHeight="1">
      <c r="A160" s="19"/>
      <c r="B160" s="20">
        <v>2020.0</v>
      </c>
      <c r="C160" s="23">
        <v>44375.0</v>
      </c>
      <c r="D160" s="19" t="s">
        <v>82</v>
      </c>
      <c r="E160" s="19">
        <v>77.0</v>
      </c>
      <c r="F160" s="19">
        <v>5050.0</v>
      </c>
      <c r="G160" s="19">
        <v>40.0</v>
      </c>
      <c r="H160" s="19">
        <v>4.0</v>
      </c>
      <c r="I160" s="19"/>
      <c r="J160" s="19" t="s">
        <v>833</v>
      </c>
      <c r="K160" s="19"/>
      <c r="L160" s="19">
        <v>1802.0</v>
      </c>
      <c r="M160" s="19"/>
      <c r="N160" s="19"/>
      <c r="O160" s="19"/>
      <c r="P160" s="19"/>
      <c r="Q160" s="19"/>
      <c r="R160" s="19"/>
      <c r="S160" s="19"/>
      <c r="T160" s="19"/>
      <c r="U160" s="19"/>
      <c r="V160" s="19"/>
      <c r="W160" s="19"/>
      <c r="X160" s="19"/>
      <c r="Y160" s="19"/>
      <c r="Z160" s="19"/>
      <c r="AA160" s="19"/>
    </row>
    <row r="161" ht="15.75" customHeight="1">
      <c r="A161" s="19"/>
      <c r="B161" s="20">
        <v>2020.0</v>
      </c>
      <c r="C161" s="23">
        <v>44013.770833333336</v>
      </c>
      <c r="D161" s="19" t="s">
        <v>82</v>
      </c>
      <c r="E161" s="19">
        <v>62.0</v>
      </c>
      <c r="F161" s="19">
        <v>2250.0</v>
      </c>
      <c r="G161" s="19">
        <v>30.0</v>
      </c>
      <c r="H161" s="19">
        <v>4.0</v>
      </c>
      <c r="I161" s="19">
        <v>10.0</v>
      </c>
      <c r="J161" s="19" t="s">
        <v>834</v>
      </c>
      <c r="K161" s="19"/>
      <c r="L161" s="19">
        <v>1803.0</v>
      </c>
      <c r="M161" s="19" t="s">
        <v>814</v>
      </c>
      <c r="N161" s="19" t="s">
        <v>35</v>
      </c>
      <c r="O161" s="19" t="s">
        <v>23</v>
      </c>
      <c r="P161" s="19"/>
      <c r="Q161" s="19"/>
      <c r="R161" s="19"/>
      <c r="S161" s="19"/>
      <c r="T161" s="19"/>
      <c r="U161" s="19"/>
      <c r="V161" s="19"/>
      <c r="W161" s="19"/>
      <c r="X161" s="19"/>
      <c r="Y161" s="19"/>
      <c r="Z161" s="19"/>
      <c r="AA161" s="19"/>
    </row>
    <row r="162" ht="15.75" customHeight="1">
      <c r="A162" s="19"/>
      <c r="B162" s="20">
        <v>2020.0</v>
      </c>
      <c r="C162" s="23">
        <v>44020.458333333336</v>
      </c>
      <c r="D162" s="19" t="s">
        <v>82</v>
      </c>
      <c r="E162" s="19">
        <v>59.0</v>
      </c>
      <c r="F162" s="19">
        <v>2200.0</v>
      </c>
      <c r="G162" s="19">
        <v>31.0</v>
      </c>
      <c r="H162" s="19">
        <v>4.0</v>
      </c>
      <c r="I162" s="19">
        <v>6.0</v>
      </c>
      <c r="J162" s="19" t="s">
        <v>833</v>
      </c>
      <c r="K162" s="19"/>
      <c r="L162" s="19">
        <v>1804.0</v>
      </c>
      <c r="M162" s="19" t="s">
        <v>814</v>
      </c>
      <c r="N162" s="19" t="s">
        <v>35</v>
      </c>
      <c r="O162" s="19" t="s">
        <v>23</v>
      </c>
      <c r="P162" s="19"/>
      <c r="Q162" s="19"/>
      <c r="R162" s="19"/>
      <c r="S162" s="19"/>
      <c r="T162" s="19"/>
      <c r="U162" s="19"/>
      <c r="V162" s="19"/>
      <c r="W162" s="19"/>
      <c r="X162" s="19"/>
      <c r="Y162" s="19"/>
      <c r="Z162" s="19"/>
      <c r="AA162" s="19"/>
    </row>
    <row r="163" ht="15.75" customHeight="1">
      <c r="A163" s="19"/>
      <c r="B163" s="20">
        <v>2020.0</v>
      </c>
      <c r="C163" s="23">
        <v>44385.0</v>
      </c>
      <c r="D163" s="19" t="s">
        <v>82</v>
      </c>
      <c r="E163" s="19">
        <v>62.0</v>
      </c>
      <c r="F163" s="19">
        <v>2400.0</v>
      </c>
      <c r="G163" s="19"/>
      <c r="H163" s="19">
        <v>4.0</v>
      </c>
      <c r="I163" s="19"/>
      <c r="J163" s="19" t="s">
        <v>834</v>
      </c>
      <c r="K163" s="19"/>
      <c r="L163" s="19">
        <v>1805.0</v>
      </c>
      <c r="M163" s="19"/>
      <c r="N163" s="19"/>
      <c r="O163" s="19"/>
      <c r="P163" s="19"/>
      <c r="Q163" s="19"/>
      <c r="R163" s="19"/>
      <c r="S163" s="19"/>
      <c r="T163" s="19"/>
      <c r="U163" s="19"/>
      <c r="V163" s="19"/>
      <c r="W163" s="19"/>
      <c r="X163" s="19"/>
      <c r="Y163" s="19"/>
      <c r="Z163" s="19"/>
      <c r="AA163" s="19"/>
    </row>
    <row r="164" ht="15.75" customHeight="1">
      <c r="A164" s="19"/>
      <c r="B164" s="20">
        <v>2020.0</v>
      </c>
      <c r="C164" s="23">
        <v>44022.5</v>
      </c>
      <c r="D164" s="19" t="s">
        <v>82</v>
      </c>
      <c r="E164" s="19">
        <v>56.0</v>
      </c>
      <c r="F164" s="19">
        <v>2000.0</v>
      </c>
      <c r="G164" s="19">
        <v>29.0</v>
      </c>
      <c r="H164" s="19">
        <v>4.0</v>
      </c>
      <c r="I164" s="19">
        <v>10.0</v>
      </c>
      <c r="J164" s="19" t="s">
        <v>834</v>
      </c>
      <c r="K164" s="19"/>
      <c r="L164" s="19">
        <v>1806.0</v>
      </c>
      <c r="M164" s="19" t="s">
        <v>814</v>
      </c>
      <c r="N164" s="19" t="s">
        <v>35</v>
      </c>
      <c r="O164" s="19" t="s">
        <v>23</v>
      </c>
      <c r="P164" s="19"/>
      <c r="Q164" s="19"/>
      <c r="R164" s="19"/>
      <c r="S164" s="19"/>
      <c r="T164" s="19"/>
      <c r="U164" s="19"/>
      <c r="V164" s="19"/>
      <c r="W164" s="19"/>
      <c r="X164" s="19"/>
      <c r="Y164" s="19"/>
      <c r="Z164" s="19"/>
      <c r="AA164" s="19"/>
    </row>
    <row r="165" ht="15.75" customHeight="1">
      <c r="A165" s="19"/>
      <c r="B165" s="20">
        <v>2020.0</v>
      </c>
      <c r="C165" s="23">
        <v>44022.645833333336</v>
      </c>
      <c r="D165" s="19" t="s">
        <v>82</v>
      </c>
      <c r="E165" s="19">
        <v>58.0</v>
      </c>
      <c r="F165" s="19">
        <v>1750.0</v>
      </c>
      <c r="G165" s="19">
        <v>26.0</v>
      </c>
      <c r="H165" s="19">
        <v>4.0</v>
      </c>
      <c r="I165" s="19">
        <v>10.0</v>
      </c>
      <c r="J165" s="19" t="s">
        <v>834</v>
      </c>
      <c r="K165" s="19"/>
      <c r="L165" s="19">
        <v>1807.0</v>
      </c>
      <c r="M165" s="19"/>
      <c r="N165" s="19" t="s">
        <v>35</v>
      </c>
      <c r="O165" s="19" t="s">
        <v>23</v>
      </c>
      <c r="P165" s="19"/>
      <c r="Q165" s="19"/>
      <c r="R165" s="19"/>
      <c r="S165" s="19"/>
      <c r="T165" s="19"/>
      <c r="U165" s="19"/>
      <c r="V165" s="19"/>
      <c r="W165" s="19"/>
      <c r="X165" s="19"/>
      <c r="Y165" s="19"/>
      <c r="Z165" s="19"/>
      <c r="AA165" s="19"/>
    </row>
    <row r="166" ht="15.75" customHeight="1">
      <c r="A166" s="19"/>
      <c r="B166" s="20">
        <v>2020.0</v>
      </c>
      <c r="C166" s="23">
        <v>44022.708333333336</v>
      </c>
      <c r="D166" s="19" t="s">
        <v>82</v>
      </c>
      <c r="E166" s="19">
        <v>55.0</v>
      </c>
      <c r="F166" s="19">
        <v>1500.0</v>
      </c>
      <c r="G166" s="19">
        <v>26.0</v>
      </c>
      <c r="H166" s="19">
        <v>4.0</v>
      </c>
      <c r="I166" s="19">
        <v>10.0</v>
      </c>
      <c r="J166" s="19" t="s">
        <v>834</v>
      </c>
      <c r="K166" s="19"/>
      <c r="L166" s="19">
        <v>1808.0</v>
      </c>
      <c r="M166" s="19" t="s">
        <v>814</v>
      </c>
      <c r="N166" s="19" t="s">
        <v>35</v>
      </c>
      <c r="O166" s="19" t="s">
        <v>23</v>
      </c>
      <c r="P166" s="19"/>
      <c r="Q166" s="19"/>
      <c r="R166" s="19"/>
      <c r="S166" s="19"/>
      <c r="T166" s="19"/>
      <c r="U166" s="19"/>
      <c r="V166" s="19"/>
      <c r="W166" s="19"/>
      <c r="X166" s="19"/>
      <c r="Y166" s="19"/>
      <c r="Z166" s="19"/>
      <c r="AA166" s="19"/>
    </row>
    <row r="167" ht="15.75" customHeight="1">
      <c r="A167" s="19"/>
      <c r="B167" s="20">
        <v>2020.0</v>
      </c>
      <c r="C167" s="23">
        <v>44022.666666666664</v>
      </c>
      <c r="D167" s="19" t="s">
        <v>82</v>
      </c>
      <c r="E167" s="19">
        <v>56.0</v>
      </c>
      <c r="F167" s="19">
        <v>1650.0</v>
      </c>
      <c r="G167" s="19"/>
      <c r="H167" s="19">
        <v>4.0</v>
      </c>
      <c r="I167" s="19">
        <v>11.0</v>
      </c>
      <c r="J167" s="19" t="s">
        <v>835</v>
      </c>
      <c r="K167" s="19"/>
      <c r="L167" s="19">
        <v>1810.0</v>
      </c>
      <c r="M167" s="19" t="s">
        <v>35</v>
      </c>
      <c r="N167" s="19" t="s">
        <v>35</v>
      </c>
      <c r="O167" s="19" t="s">
        <v>23</v>
      </c>
      <c r="P167" s="19"/>
      <c r="Q167" s="19"/>
      <c r="R167" s="19"/>
      <c r="S167" s="19"/>
      <c r="T167" s="19"/>
      <c r="U167" s="19"/>
      <c r="V167" s="19"/>
      <c r="W167" s="19"/>
      <c r="X167" s="19"/>
      <c r="Y167" s="19"/>
      <c r="Z167" s="19"/>
      <c r="AA167" s="19"/>
    </row>
    <row r="168" ht="15.75" customHeight="1">
      <c r="A168" s="19"/>
      <c r="B168" s="20">
        <v>2020.0</v>
      </c>
      <c r="C168" s="23">
        <v>44391.0</v>
      </c>
      <c r="D168" s="19" t="s">
        <v>82</v>
      </c>
      <c r="E168" s="19">
        <v>59.0</v>
      </c>
      <c r="F168" s="19">
        <v>1900.0</v>
      </c>
      <c r="G168" s="19"/>
      <c r="H168" s="19">
        <v>4.0</v>
      </c>
      <c r="I168" s="19"/>
      <c r="J168" s="19" t="s">
        <v>833</v>
      </c>
      <c r="K168" s="19"/>
      <c r="L168" s="19">
        <v>1811.0</v>
      </c>
      <c r="M168" s="19"/>
      <c r="N168" s="19"/>
      <c r="O168" s="19"/>
      <c r="P168" s="19"/>
      <c r="Q168" s="19"/>
      <c r="R168" s="19"/>
      <c r="S168" s="19"/>
      <c r="T168" s="19"/>
      <c r="U168" s="19"/>
      <c r="V168" s="19"/>
      <c r="W168" s="19"/>
      <c r="X168" s="19"/>
      <c r="Y168" s="19"/>
      <c r="Z168" s="19"/>
      <c r="AA168" s="19"/>
    </row>
    <row r="169" ht="15.75" customHeight="1">
      <c r="A169" s="19"/>
      <c r="B169" s="20">
        <v>2020.0</v>
      </c>
      <c r="C169" s="23">
        <v>44027.75</v>
      </c>
      <c r="D169" s="19" t="s">
        <v>82</v>
      </c>
      <c r="E169" s="19">
        <v>75.0</v>
      </c>
      <c r="F169" s="19">
        <v>4800.0</v>
      </c>
      <c r="G169" s="19">
        <v>41.0</v>
      </c>
      <c r="H169" s="19">
        <v>4.0</v>
      </c>
      <c r="I169" s="19">
        <v>8.0</v>
      </c>
      <c r="J169" s="19" t="s">
        <v>836</v>
      </c>
      <c r="K169" s="19"/>
      <c r="L169" s="19">
        <v>1812.0</v>
      </c>
      <c r="M169" s="19" t="s">
        <v>821</v>
      </c>
      <c r="N169" s="19" t="s">
        <v>35</v>
      </c>
      <c r="O169" s="19" t="s">
        <v>23</v>
      </c>
      <c r="P169" s="19"/>
      <c r="Q169" s="19"/>
      <c r="R169" s="19"/>
      <c r="S169" s="19"/>
      <c r="T169" s="19"/>
      <c r="U169" s="19"/>
      <c r="V169" s="19"/>
      <c r="W169" s="19"/>
      <c r="X169" s="19"/>
      <c r="Y169" s="19"/>
      <c r="Z169" s="19"/>
      <c r="AA169" s="19"/>
    </row>
    <row r="170" ht="15.75" customHeight="1">
      <c r="A170" s="19"/>
      <c r="B170" s="20">
        <v>2020.0</v>
      </c>
      <c r="C170" s="23">
        <v>43984.375</v>
      </c>
      <c r="D170" s="19" t="s">
        <v>82</v>
      </c>
      <c r="E170" s="19">
        <v>82.0</v>
      </c>
      <c r="F170" s="19">
        <v>5700.0</v>
      </c>
      <c r="G170" s="19">
        <v>42.0</v>
      </c>
      <c r="H170" s="19">
        <v>4.0</v>
      </c>
      <c r="I170" s="19">
        <v>3.0</v>
      </c>
      <c r="J170" s="19" t="s">
        <v>837</v>
      </c>
      <c r="K170" s="19"/>
      <c r="L170" s="19">
        <v>1899.0</v>
      </c>
      <c r="M170" s="19" t="s">
        <v>821</v>
      </c>
      <c r="N170" s="19" t="s">
        <v>23</v>
      </c>
      <c r="O170" s="19" t="s">
        <v>23</v>
      </c>
      <c r="P170" s="19"/>
      <c r="Q170" s="19"/>
      <c r="R170" s="19"/>
      <c r="S170" s="19"/>
      <c r="T170" s="19"/>
      <c r="U170" s="19"/>
      <c r="V170" s="19"/>
      <c r="W170" s="19"/>
      <c r="X170" s="19"/>
      <c r="Y170" s="19"/>
      <c r="Z170" s="19"/>
      <c r="AA170" s="19"/>
    </row>
    <row r="171" ht="15.75" customHeight="1">
      <c r="A171" s="19"/>
      <c r="B171" s="20">
        <v>2020.0</v>
      </c>
      <c r="C171" s="23">
        <v>43995.0</v>
      </c>
      <c r="D171" s="19" t="s">
        <v>82</v>
      </c>
      <c r="E171" s="19">
        <v>70.0</v>
      </c>
      <c r="F171" s="19">
        <v>3700.0</v>
      </c>
      <c r="G171" s="19"/>
      <c r="H171" s="19">
        <v>4.0</v>
      </c>
      <c r="I171" s="19"/>
      <c r="J171" s="19"/>
      <c r="K171" s="19"/>
      <c r="L171" s="19">
        <v>7991.0</v>
      </c>
      <c r="M171" s="19"/>
      <c r="N171" s="19"/>
      <c r="O171" s="19"/>
      <c r="P171" s="19"/>
      <c r="Q171" s="19"/>
      <c r="R171" s="19"/>
      <c r="S171" s="19"/>
      <c r="T171" s="19"/>
      <c r="U171" s="19"/>
      <c r="V171" s="19"/>
      <c r="W171" s="19"/>
      <c r="X171" s="19"/>
      <c r="Y171" s="19"/>
      <c r="Z171" s="19"/>
      <c r="AA171" s="19"/>
    </row>
    <row r="172" ht="15.75" customHeight="1">
      <c r="A172" s="19"/>
      <c r="B172" s="20">
        <v>2020.0</v>
      </c>
      <c r="C172" s="23">
        <v>43996.0</v>
      </c>
      <c r="D172" s="19" t="s">
        <v>82</v>
      </c>
      <c r="E172" s="19">
        <v>78.0</v>
      </c>
      <c r="F172" s="19">
        <v>4800.0</v>
      </c>
      <c r="G172" s="19"/>
      <c r="H172" s="19">
        <v>4.0</v>
      </c>
      <c r="I172" s="19"/>
      <c r="J172" s="19"/>
      <c r="K172" s="19"/>
      <c r="L172" s="19">
        <v>7992.0</v>
      </c>
      <c r="M172" s="19"/>
      <c r="N172" s="19"/>
      <c r="O172" s="19"/>
      <c r="P172" s="19"/>
      <c r="Q172" s="19"/>
      <c r="R172" s="19"/>
      <c r="S172" s="19"/>
      <c r="T172" s="19"/>
      <c r="U172" s="19"/>
      <c r="V172" s="19"/>
      <c r="W172" s="19"/>
      <c r="X172" s="19"/>
      <c r="Y172" s="19"/>
      <c r="Z172" s="19"/>
      <c r="AA172" s="19"/>
    </row>
    <row r="173" ht="15.75" customHeight="1">
      <c r="A173" s="19"/>
      <c r="B173" s="20">
        <v>2020.0</v>
      </c>
      <c r="C173" s="23">
        <v>44002.0</v>
      </c>
      <c r="D173" s="19" t="s">
        <v>82</v>
      </c>
      <c r="E173" s="19">
        <v>75.0</v>
      </c>
      <c r="F173" s="19">
        <v>4800.0</v>
      </c>
      <c r="G173" s="19"/>
      <c r="H173" s="19">
        <v>4.0</v>
      </c>
      <c r="I173" s="19"/>
      <c r="J173" s="19"/>
      <c r="K173" s="19"/>
      <c r="L173" s="19">
        <v>7993.0</v>
      </c>
      <c r="M173" s="19"/>
      <c r="N173" s="19"/>
      <c r="O173" s="19"/>
      <c r="P173" s="19"/>
      <c r="Q173" s="19"/>
      <c r="R173" s="19"/>
      <c r="S173" s="19"/>
      <c r="T173" s="19"/>
      <c r="U173" s="19"/>
      <c r="V173" s="19"/>
      <c r="W173" s="19"/>
      <c r="X173" s="19"/>
      <c r="Y173" s="19"/>
      <c r="Z173" s="19"/>
      <c r="AA173" s="19"/>
    </row>
    <row r="174" ht="15.75" customHeight="1">
      <c r="A174" s="19"/>
      <c r="B174" s="20">
        <v>2020.0</v>
      </c>
      <c r="C174" s="23">
        <v>44003.0</v>
      </c>
      <c r="D174" s="19" t="s">
        <v>82</v>
      </c>
      <c r="E174" s="19">
        <v>77.0</v>
      </c>
      <c r="F174" s="19">
        <v>5100.0</v>
      </c>
      <c r="G174" s="19"/>
      <c r="H174" s="19">
        <v>4.0</v>
      </c>
      <c r="I174" s="19"/>
      <c r="J174" s="19"/>
      <c r="K174" s="19"/>
      <c r="L174" s="19">
        <v>7994.0</v>
      </c>
      <c r="M174" s="19"/>
      <c r="N174" s="19"/>
      <c r="O174" s="19"/>
      <c r="P174" s="19"/>
      <c r="Q174" s="19"/>
      <c r="R174" s="19"/>
      <c r="S174" s="19"/>
      <c r="T174" s="19"/>
      <c r="U174" s="19"/>
      <c r="V174" s="19"/>
      <c r="W174" s="19"/>
      <c r="X174" s="19"/>
      <c r="Y174" s="19"/>
      <c r="Z174" s="19"/>
      <c r="AA174" s="19"/>
    </row>
    <row r="175" ht="15.75" customHeight="1">
      <c r="A175" s="19"/>
      <c r="B175" s="20">
        <v>2020.0</v>
      </c>
      <c r="C175" s="23">
        <v>44009.0</v>
      </c>
      <c r="D175" s="19" t="s">
        <v>82</v>
      </c>
      <c r="E175" s="19">
        <v>54.0</v>
      </c>
      <c r="F175" s="19">
        <v>2300.0</v>
      </c>
      <c r="G175" s="19"/>
      <c r="H175" s="19">
        <v>4.0</v>
      </c>
      <c r="I175" s="19"/>
      <c r="J175" s="19"/>
      <c r="K175" s="19"/>
      <c r="L175" s="19">
        <v>7995.0</v>
      </c>
      <c r="M175" s="19"/>
      <c r="N175" s="19"/>
      <c r="O175" s="19"/>
      <c r="P175" s="19"/>
      <c r="Q175" s="19"/>
      <c r="R175" s="19"/>
      <c r="S175" s="19"/>
      <c r="T175" s="19"/>
      <c r="U175" s="19"/>
      <c r="V175" s="19"/>
      <c r="W175" s="19"/>
      <c r="X175" s="19"/>
      <c r="Y175" s="19"/>
      <c r="Z175" s="19"/>
      <c r="AA175" s="19"/>
    </row>
    <row r="176" ht="15.75" customHeight="1">
      <c r="A176" s="19"/>
      <c r="B176" s="20">
        <v>2020.0</v>
      </c>
      <c r="C176" s="23">
        <v>44013.0</v>
      </c>
      <c r="D176" s="19" t="s">
        <v>82</v>
      </c>
      <c r="E176" s="19">
        <v>58.0</v>
      </c>
      <c r="F176" s="19">
        <v>2000.0</v>
      </c>
      <c r="G176" s="19"/>
      <c r="H176" s="19">
        <v>4.0</v>
      </c>
      <c r="I176" s="19"/>
      <c r="J176" s="19"/>
      <c r="K176" s="19"/>
      <c r="L176" s="19">
        <v>7996.0</v>
      </c>
      <c r="M176" s="19"/>
      <c r="N176" s="19"/>
      <c r="O176" s="19"/>
      <c r="P176" s="19"/>
      <c r="Q176" s="19"/>
      <c r="R176" s="19"/>
      <c r="S176" s="19"/>
      <c r="T176" s="19"/>
      <c r="U176" s="19"/>
      <c r="V176" s="19"/>
      <c r="W176" s="19"/>
      <c r="X176" s="19"/>
      <c r="Y176" s="19"/>
      <c r="Z176" s="19"/>
      <c r="AA176" s="19"/>
    </row>
    <row r="177" ht="15.75" customHeight="1">
      <c r="A177" s="19"/>
      <c r="B177" s="20">
        <v>2020.0</v>
      </c>
      <c r="C177" s="23">
        <v>44017.0</v>
      </c>
      <c r="D177" s="19" t="s">
        <v>82</v>
      </c>
      <c r="E177" s="19">
        <v>83.0</v>
      </c>
      <c r="F177" s="19">
        <v>6000.0</v>
      </c>
      <c r="G177" s="19"/>
      <c r="H177" s="19">
        <v>4.0</v>
      </c>
      <c r="I177" s="19"/>
      <c r="J177" s="19"/>
      <c r="K177" s="19"/>
      <c r="L177" s="19">
        <v>7997.0</v>
      </c>
      <c r="M177" s="19"/>
      <c r="N177" s="19"/>
      <c r="O177" s="19"/>
      <c r="P177" s="19"/>
      <c r="Q177" s="19"/>
      <c r="R177" s="19"/>
      <c r="S177" s="19"/>
      <c r="T177" s="19"/>
      <c r="U177" s="19"/>
      <c r="V177" s="19"/>
      <c r="W177" s="19"/>
      <c r="X177" s="19"/>
      <c r="Y177" s="19"/>
      <c r="Z177" s="19"/>
      <c r="AA177" s="19"/>
    </row>
    <row r="178" ht="15.75" customHeight="1">
      <c r="A178" s="19"/>
      <c r="B178" s="20">
        <v>2020.0</v>
      </c>
      <c r="C178" s="23">
        <v>44017.0</v>
      </c>
      <c r="D178" s="19" t="s">
        <v>82</v>
      </c>
      <c r="E178" s="19">
        <v>62.0</v>
      </c>
      <c r="F178" s="19">
        <v>2500.0</v>
      </c>
      <c r="G178" s="19"/>
      <c r="H178" s="19">
        <v>4.0</v>
      </c>
      <c r="I178" s="19"/>
      <c r="J178" s="19"/>
      <c r="K178" s="19"/>
      <c r="L178" s="19">
        <v>7998.0</v>
      </c>
      <c r="M178" s="19"/>
      <c r="N178" s="19"/>
      <c r="O178" s="19"/>
      <c r="P178" s="19"/>
      <c r="Q178" s="19"/>
      <c r="R178" s="19"/>
      <c r="S178" s="19"/>
      <c r="T178" s="19"/>
      <c r="U178" s="19"/>
      <c r="V178" s="19"/>
      <c r="W178" s="19"/>
      <c r="X178" s="19"/>
      <c r="Y178" s="19"/>
      <c r="Z178" s="19"/>
      <c r="AA178" s="19"/>
    </row>
    <row r="179" ht="15.75" customHeight="1">
      <c r="A179" s="19"/>
      <c r="B179" s="20">
        <v>2020.0</v>
      </c>
      <c r="C179" s="23">
        <v>44027.0</v>
      </c>
      <c r="D179" s="19" t="s">
        <v>82</v>
      </c>
      <c r="E179" s="19">
        <v>59.0</v>
      </c>
      <c r="F179" s="19">
        <v>2100.0</v>
      </c>
      <c r="G179" s="19"/>
      <c r="H179" s="19">
        <v>4.0</v>
      </c>
      <c r="I179" s="19"/>
      <c r="J179" s="19"/>
      <c r="K179" s="19"/>
      <c r="L179" s="19">
        <v>7999.0</v>
      </c>
      <c r="M179" s="19"/>
      <c r="N179" s="19"/>
      <c r="O179" s="19"/>
      <c r="P179" s="19"/>
      <c r="Q179" s="19"/>
      <c r="R179" s="19"/>
      <c r="S179" s="19"/>
      <c r="T179" s="19"/>
      <c r="U179" s="19"/>
      <c r="V179" s="19"/>
      <c r="W179" s="19"/>
      <c r="X179" s="19"/>
      <c r="Y179" s="19"/>
      <c r="Z179" s="19"/>
      <c r="AA179" s="19"/>
    </row>
    <row r="180" ht="15.75" customHeight="1">
      <c r="A180" s="19"/>
      <c r="B180" s="20">
        <v>2020.0</v>
      </c>
      <c r="C180" s="23">
        <v>44027.0</v>
      </c>
      <c r="D180" s="19" t="s">
        <v>82</v>
      </c>
      <c r="E180" s="19">
        <v>75.0</v>
      </c>
      <c r="F180" s="19">
        <v>4500.0</v>
      </c>
      <c r="G180" s="19"/>
      <c r="H180" s="19">
        <v>4.0</v>
      </c>
      <c r="I180" s="19"/>
      <c r="J180" s="19"/>
      <c r="K180" s="19"/>
      <c r="L180" s="19">
        <v>8000.0</v>
      </c>
      <c r="M180" s="19"/>
      <c r="N180" s="19"/>
      <c r="O180" s="19"/>
      <c r="P180" s="19"/>
      <c r="Q180" s="19"/>
      <c r="R180" s="19"/>
      <c r="S180" s="19"/>
      <c r="T180" s="19"/>
      <c r="U180" s="19"/>
      <c r="V180" s="19"/>
      <c r="W180" s="19"/>
      <c r="X180" s="19"/>
      <c r="Y180" s="19"/>
      <c r="Z180" s="19"/>
      <c r="AA180" s="19"/>
    </row>
    <row r="181" ht="15.75" customHeight="1">
      <c r="A181" s="19"/>
      <c r="B181" s="20">
        <v>2020.0</v>
      </c>
      <c r="C181" s="23">
        <v>43985.0</v>
      </c>
      <c r="D181" s="19" t="s">
        <v>82</v>
      </c>
      <c r="E181" s="19">
        <v>78.0</v>
      </c>
      <c r="F181" s="19">
        <v>5800.0</v>
      </c>
      <c r="G181" s="19"/>
      <c r="H181" s="19">
        <v>4.0</v>
      </c>
      <c r="I181" s="19"/>
      <c r="J181" s="19"/>
      <c r="K181" s="19"/>
      <c r="L181" s="19">
        <v>16338.0</v>
      </c>
      <c r="M181" s="19"/>
      <c r="N181" s="19"/>
      <c r="O181" s="19"/>
      <c r="P181" s="19"/>
      <c r="Q181" s="19"/>
      <c r="R181" s="19"/>
      <c r="S181" s="19"/>
      <c r="T181" s="19"/>
      <c r="U181" s="19"/>
      <c r="V181" s="19"/>
      <c r="W181" s="19"/>
      <c r="X181" s="19"/>
      <c r="Y181" s="19"/>
      <c r="Z181" s="19"/>
      <c r="AA181" s="19"/>
    </row>
    <row r="182" ht="15.75" customHeight="1">
      <c r="A182" s="19"/>
      <c r="B182" s="20">
        <v>2020.0</v>
      </c>
      <c r="C182" s="23">
        <v>43992.0</v>
      </c>
      <c r="D182" s="19" t="s">
        <v>82</v>
      </c>
      <c r="E182" s="19">
        <v>57.0</v>
      </c>
      <c r="F182" s="19">
        <v>2000.0</v>
      </c>
      <c r="G182" s="19"/>
      <c r="H182" s="19">
        <v>4.0</v>
      </c>
      <c r="I182" s="19"/>
      <c r="J182" s="19"/>
      <c r="K182" s="19"/>
      <c r="L182" s="19">
        <v>16339.0</v>
      </c>
      <c r="M182" s="19"/>
      <c r="N182" s="19"/>
      <c r="O182" s="19"/>
      <c r="P182" s="19"/>
      <c r="Q182" s="19"/>
      <c r="R182" s="19"/>
      <c r="S182" s="19"/>
      <c r="T182" s="19"/>
      <c r="U182" s="19"/>
      <c r="V182" s="19"/>
      <c r="W182" s="19"/>
      <c r="X182" s="19"/>
      <c r="Y182" s="19"/>
      <c r="Z182" s="19"/>
      <c r="AA182" s="19"/>
    </row>
    <row r="183" ht="15.75" customHeight="1">
      <c r="A183" s="19"/>
      <c r="B183" s="20">
        <v>2020.0</v>
      </c>
      <c r="C183" s="23">
        <v>43995.0</v>
      </c>
      <c r="D183" s="19" t="s">
        <v>82</v>
      </c>
      <c r="E183" s="19">
        <v>80.0</v>
      </c>
      <c r="F183" s="19">
        <v>5400.0</v>
      </c>
      <c r="G183" s="19"/>
      <c r="H183" s="19">
        <v>4.0</v>
      </c>
      <c r="I183" s="19"/>
      <c r="J183" s="19"/>
      <c r="K183" s="19"/>
      <c r="L183" s="19">
        <v>16340.0</v>
      </c>
      <c r="M183" s="19"/>
      <c r="N183" s="19"/>
      <c r="O183" s="19"/>
      <c r="P183" s="19"/>
      <c r="Q183" s="19"/>
      <c r="R183" s="19"/>
      <c r="S183" s="19"/>
      <c r="T183" s="19"/>
      <c r="U183" s="19"/>
      <c r="V183" s="19"/>
      <c r="W183" s="19"/>
      <c r="X183" s="19"/>
      <c r="Y183" s="19"/>
      <c r="Z183" s="19"/>
      <c r="AA183" s="19"/>
    </row>
    <row r="184" ht="15.75" customHeight="1">
      <c r="A184" s="19" t="s">
        <v>838</v>
      </c>
      <c r="B184" s="20">
        <v>2020.0</v>
      </c>
      <c r="C184" s="23">
        <v>44026.0</v>
      </c>
      <c r="D184" s="20" t="s">
        <v>90</v>
      </c>
      <c r="E184" s="19">
        <v>73.0</v>
      </c>
      <c r="F184" s="19">
        <v>3600.0</v>
      </c>
      <c r="G184" s="19"/>
      <c r="H184" s="19"/>
      <c r="I184" s="19"/>
      <c r="J184" s="19"/>
      <c r="K184" s="19"/>
      <c r="L184" s="19"/>
      <c r="M184" s="19"/>
      <c r="N184" s="19"/>
      <c r="O184" s="19"/>
      <c r="P184" s="19"/>
      <c r="Q184" s="19"/>
      <c r="R184" s="19"/>
      <c r="S184" s="19" t="s">
        <v>839</v>
      </c>
      <c r="T184" s="19"/>
      <c r="U184" s="19"/>
      <c r="V184" s="19"/>
      <c r="W184" s="19"/>
      <c r="X184" s="19"/>
      <c r="Y184" s="19"/>
      <c r="Z184" s="19"/>
      <c r="AA184" s="19"/>
    </row>
    <row r="185" ht="15.75" customHeight="1">
      <c r="A185" s="19"/>
      <c r="B185" s="20">
        <v>2020.0</v>
      </c>
      <c r="C185" s="23">
        <v>43994.416666666664</v>
      </c>
      <c r="D185" s="19" t="s">
        <v>99</v>
      </c>
      <c r="E185" s="19">
        <v>80.0</v>
      </c>
      <c r="F185" s="19">
        <v>6600.0</v>
      </c>
      <c r="G185" s="19">
        <v>44.0</v>
      </c>
      <c r="H185" s="19">
        <v>6.0</v>
      </c>
      <c r="I185" s="19"/>
      <c r="J185" s="19"/>
      <c r="K185" s="19" t="s">
        <v>217</v>
      </c>
      <c r="L185" s="19">
        <v>14.0</v>
      </c>
      <c r="M185" s="19" t="s">
        <v>814</v>
      </c>
      <c r="N185" s="19" t="s">
        <v>23</v>
      </c>
      <c r="O185" s="19" t="s">
        <v>23</v>
      </c>
      <c r="P185" s="19"/>
      <c r="Q185" s="19"/>
      <c r="R185" s="19"/>
      <c r="S185" s="19"/>
      <c r="T185" s="19"/>
      <c r="U185" s="19"/>
      <c r="V185" s="19"/>
      <c r="W185" s="19"/>
      <c r="X185" s="19"/>
      <c r="Y185" s="19"/>
      <c r="Z185" s="19"/>
      <c r="AA185" s="19"/>
    </row>
    <row r="186" ht="15.75" customHeight="1">
      <c r="A186" s="19"/>
      <c r="B186" s="20">
        <v>2020.0</v>
      </c>
      <c r="C186" s="23">
        <v>43970.291666666664</v>
      </c>
      <c r="D186" s="19" t="s">
        <v>99</v>
      </c>
      <c r="E186" s="19">
        <v>76.0</v>
      </c>
      <c r="F186" s="19">
        <v>5305.0</v>
      </c>
      <c r="G186" s="19">
        <v>76.0</v>
      </c>
      <c r="H186" s="19">
        <v>6.0</v>
      </c>
      <c r="I186" s="19">
        <v>113.0</v>
      </c>
      <c r="J186" s="19" t="s">
        <v>840</v>
      </c>
      <c r="K186" s="19"/>
      <c r="L186" s="19">
        <v>884.0</v>
      </c>
      <c r="M186" s="19"/>
      <c r="N186" s="19" t="s">
        <v>23</v>
      </c>
      <c r="O186" s="19" t="s">
        <v>23</v>
      </c>
      <c r="P186" s="19"/>
      <c r="Q186" s="19"/>
      <c r="R186" s="19"/>
      <c r="S186" s="19"/>
      <c r="T186" s="19"/>
      <c r="U186" s="19"/>
      <c r="V186" s="19"/>
      <c r="W186" s="19"/>
      <c r="X186" s="19"/>
      <c r="Y186" s="19"/>
      <c r="Z186" s="19"/>
      <c r="AA186" s="19"/>
    </row>
    <row r="187" ht="15.75" customHeight="1">
      <c r="A187" s="19"/>
      <c r="B187" s="20">
        <v>2020.0</v>
      </c>
      <c r="C187" s="23">
        <v>43970.305555555555</v>
      </c>
      <c r="D187" s="19" t="s">
        <v>99</v>
      </c>
      <c r="E187" s="19">
        <v>79.0</v>
      </c>
      <c r="F187" s="19">
        <v>5690.0</v>
      </c>
      <c r="G187" s="19">
        <v>43.0</v>
      </c>
      <c r="H187" s="19">
        <v>6.0</v>
      </c>
      <c r="I187" s="19">
        <v>111.0</v>
      </c>
      <c r="J187" s="19" t="s">
        <v>136</v>
      </c>
      <c r="K187" s="19"/>
      <c r="L187" s="19">
        <v>885.0</v>
      </c>
      <c r="M187" s="19" t="s">
        <v>821</v>
      </c>
      <c r="N187" s="19" t="s">
        <v>23</v>
      </c>
      <c r="O187" s="19" t="s">
        <v>23</v>
      </c>
      <c r="P187" s="19"/>
      <c r="Q187" s="19"/>
      <c r="R187" s="19"/>
      <c r="S187" s="19"/>
      <c r="T187" s="19"/>
      <c r="U187" s="19"/>
      <c r="V187" s="19"/>
      <c r="W187" s="19"/>
      <c r="X187" s="19"/>
      <c r="Y187" s="19"/>
      <c r="Z187" s="19"/>
      <c r="AA187" s="19"/>
    </row>
    <row r="188" ht="15.75" customHeight="1">
      <c r="A188" s="19"/>
      <c r="B188" s="20">
        <v>2020.0</v>
      </c>
      <c r="C188" s="23">
        <v>43970.375</v>
      </c>
      <c r="D188" s="19" t="s">
        <v>99</v>
      </c>
      <c r="E188" s="19">
        <v>75.0</v>
      </c>
      <c r="F188" s="19">
        <v>4400.0</v>
      </c>
      <c r="G188" s="19">
        <v>36.0</v>
      </c>
      <c r="H188" s="19">
        <v>6.0</v>
      </c>
      <c r="I188" s="19">
        <v>111.0</v>
      </c>
      <c r="J188" s="19" t="s">
        <v>136</v>
      </c>
      <c r="K188" s="19"/>
      <c r="L188" s="19">
        <v>886.0</v>
      </c>
      <c r="M188" s="19" t="s">
        <v>821</v>
      </c>
      <c r="N188" s="19" t="s">
        <v>23</v>
      </c>
      <c r="O188" s="19" t="s">
        <v>23</v>
      </c>
      <c r="P188" s="19"/>
      <c r="Q188" s="19"/>
      <c r="R188" s="19"/>
      <c r="S188" s="19"/>
      <c r="T188" s="19"/>
      <c r="U188" s="19"/>
      <c r="V188" s="19"/>
      <c r="W188" s="19"/>
      <c r="X188" s="19"/>
      <c r="Y188" s="19"/>
      <c r="Z188" s="19"/>
      <c r="AA188" s="19"/>
    </row>
    <row r="189" ht="15.75" customHeight="1">
      <c r="A189" s="19"/>
      <c r="B189" s="20">
        <v>2020.0</v>
      </c>
      <c r="C189" s="23">
        <v>43970.0</v>
      </c>
      <c r="D189" s="19" t="s">
        <v>99</v>
      </c>
      <c r="E189" s="19">
        <v>78.0</v>
      </c>
      <c r="F189" s="19">
        <v>5080.0</v>
      </c>
      <c r="G189" s="19">
        <v>42.0</v>
      </c>
      <c r="H189" s="19">
        <v>6.0</v>
      </c>
      <c r="I189" s="19">
        <v>114.0</v>
      </c>
      <c r="J189" s="19" t="s">
        <v>133</v>
      </c>
      <c r="K189" s="19"/>
      <c r="L189" s="19">
        <v>887.0</v>
      </c>
      <c r="M189" s="19" t="s">
        <v>814</v>
      </c>
      <c r="N189" s="19" t="s">
        <v>23</v>
      </c>
      <c r="O189" s="19" t="s">
        <v>23</v>
      </c>
      <c r="P189" s="19"/>
      <c r="Q189" s="19"/>
      <c r="R189" s="19">
        <v>1.0</v>
      </c>
      <c r="S189" s="19"/>
      <c r="T189" s="19"/>
      <c r="U189" s="19"/>
      <c r="V189" s="19"/>
      <c r="W189" s="19"/>
      <c r="X189" s="19"/>
      <c r="Y189" s="19"/>
      <c r="Z189" s="19"/>
      <c r="AA189" s="19"/>
    </row>
    <row r="190" ht="15.75" customHeight="1">
      <c r="A190" s="19"/>
      <c r="B190" s="20">
        <v>2020.0</v>
      </c>
      <c r="C190" s="23">
        <v>43971.416666666664</v>
      </c>
      <c r="D190" s="19" t="s">
        <v>99</v>
      </c>
      <c r="E190" s="19">
        <v>79.0</v>
      </c>
      <c r="F190" s="19">
        <v>5090.0</v>
      </c>
      <c r="G190" s="19">
        <v>41.0</v>
      </c>
      <c r="H190" s="19">
        <v>6.0</v>
      </c>
      <c r="I190" s="19"/>
      <c r="J190" s="19"/>
      <c r="K190" s="19" t="s">
        <v>841</v>
      </c>
      <c r="L190" s="19">
        <v>888.0</v>
      </c>
      <c r="M190" s="19" t="s">
        <v>814</v>
      </c>
      <c r="N190" s="19" t="s">
        <v>23</v>
      </c>
      <c r="O190" s="19" t="s">
        <v>23</v>
      </c>
      <c r="P190" s="19"/>
      <c r="Q190" s="19">
        <v>2.0</v>
      </c>
      <c r="R190" s="19">
        <v>1.0</v>
      </c>
      <c r="S190" s="19"/>
      <c r="T190" s="19"/>
      <c r="U190" s="19"/>
      <c r="V190" s="19"/>
      <c r="W190" s="19"/>
      <c r="X190" s="19"/>
      <c r="Y190" s="19"/>
      <c r="Z190" s="19"/>
      <c r="AA190" s="19"/>
    </row>
    <row r="191" ht="15.75" customHeight="1">
      <c r="A191" s="19"/>
      <c r="B191" s="20">
        <v>2020.0</v>
      </c>
      <c r="C191" s="23">
        <v>43971.354166666664</v>
      </c>
      <c r="D191" s="19" t="s">
        <v>99</v>
      </c>
      <c r="E191" s="19">
        <v>77.0</v>
      </c>
      <c r="F191" s="19">
        <v>5020.0</v>
      </c>
      <c r="G191" s="19">
        <v>40.0</v>
      </c>
      <c r="H191" s="19">
        <v>6.0</v>
      </c>
      <c r="I191" s="19">
        <v>24.0</v>
      </c>
      <c r="J191" s="19" t="s">
        <v>842</v>
      </c>
      <c r="K191" s="19"/>
      <c r="L191" s="19">
        <v>889.0</v>
      </c>
      <c r="M191" s="19" t="s">
        <v>814</v>
      </c>
      <c r="N191" s="19" t="s">
        <v>23</v>
      </c>
      <c r="O191" s="19" t="s">
        <v>23</v>
      </c>
      <c r="P191" s="19"/>
      <c r="Q191" s="19">
        <v>2.0</v>
      </c>
      <c r="R191" s="19">
        <v>1.0</v>
      </c>
      <c r="S191" s="19"/>
      <c r="T191" s="19"/>
      <c r="U191" s="19"/>
      <c r="V191" s="19"/>
      <c r="W191" s="19"/>
      <c r="X191" s="19"/>
      <c r="Y191" s="19"/>
      <c r="Z191" s="19"/>
      <c r="AA191" s="19"/>
    </row>
    <row r="192" ht="15.75" customHeight="1">
      <c r="A192" s="19"/>
      <c r="B192" s="20">
        <v>2020.0</v>
      </c>
      <c r="C192" s="23">
        <v>43971.333333333336</v>
      </c>
      <c r="D192" s="19" t="s">
        <v>99</v>
      </c>
      <c r="E192" s="19">
        <v>77.0</v>
      </c>
      <c r="F192" s="19">
        <v>4765.0</v>
      </c>
      <c r="G192" s="19">
        <v>40.0</v>
      </c>
      <c r="H192" s="19">
        <v>6.0</v>
      </c>
      <c r="I192" s="19">
        <v>114.0</v>
      </c>
      <c r="J192" s="19" t="s">
        <v>133</v>
      </c>
      <c r="K192" s="19"/>
      <c r="L192" s="19">
        <v>890.0</v>
      </c>
      <c r="M192" s="19" t="s">
        <v>821</v>
      </c>
      <c r="N192" s="19" t="s">
        <v>23</v>
      </c>
      <c r="O192" s="19" t="s">
        <v>23</v>
      </c>
      <c r="P192" s="19"/>
      <c r="Q192" s="19">
        <v>2.0</v>
      </c>
      <c r="R192" s="19">
        <v>1.0</v>
      </c>
      <c r="S192" s="19"/>
      <c r="T192" s="19"/>
      <c r="U192" s="19"/>
      <c r="V192" s="19"/>
      <c r="W192" s="19"/>
      <c r="X192" s="19"/>
      <c r="Y192" s="19"/>
      <c r="Z192" s="19"/>
      <c r="AA192" s="19"/>
    </row>
    <row r="193" ht="15.75" customHeight="1">
      <c r="A193" s="19"/>
      <c r="B193" s="20">
        <v>2020.0</v>
      </c>
      <c r="C193" s="23">
        <v>43971.479166666664</v>
      </c>
      <c r="D193" s="19" t="s">
        <v>99</v>
      </c>
      <c r="E193" s="19">
        <v>92.0</v>
      </c>
      <c r="F193" s="19">
        <v>9505.0</v>
      </c>
      <c r="G193" s="19">
        <v>50.0</v>
      </c>
      <c r="H193" s="19">
        <v>6.0</v>
      </c>
      <c r="I193" s="19">
        <v>21.0</v>
      </c>
      <c r="J193" s="19" t="s">
        <v>343</v>
      </c>
      <c r="K193" s="19"/>
      <c r="L193" s="19">
        <v>891.0</v>
      </c>
      <c r="M193" s="19" t="s">
        <v>821</v>
      </c>
      <c r="N193" s="19" t="s">
        <v>40</v>
      </c>
      <c r="O193" s="19" t="s">
        <v>23</v>
      </c>
      <c r="P193" s="19"/>
      <c r="Q193" s="19">
        <v>3.0</v>
      </c>
      <c r="R193" s="19">
        <v>1.0</v>
      </c>
      <c r="S193" s="19"/>
      <c r="T193" s="19"/>
      <c r="U193" s="19"/>
      <c r="V193" s="19"/>
      <c r="W193" s="19"/>
      <c r="X193" s="19"/>
      <c r="Y193" s="19"/>
      <c r="Z193" s="19"/>
      <c r="AA193" s="19"/>
    </row>
    <row r="194" ht="15.75" customHeight="1">
      <c r="A194" s="19"/>
      <c r="B194" s="20">
        <v>2020.0</v>
      </c>
      <c r="C194" s="23">
        <v>43971.458333333336</v>
      </c>
      <c r="D194" s="19" t="s">
        <v>99</v>
      </c>
      <c r="E194" s="19">
        <v>81.0</v>
      </c>
      <c r="F194" s="19">
        <v>5910.0</v>
      </c>
      <c r="G194" s="19">
        <v>43.0</v>
      </c>
      <c r="H194" s="19">
        <v>6.0</v>
      </c>
      <c r="I194" s="19"/>
      <c r="J194" s="19"/>
      <c r="K194" s="19" t="s">
        <v>843</v>
      </c>
      <c r="L194" s="19">
        <v>892.0</v>
      </c>
      <c r="M194" s="19" t="s">
        <v>814</v>
      </c>
      <c r="N194" s="19" t="s">
        <v>23</v>
      </c>
      <c r="O194" s="19" t="s">
        <v>23</v>
      </c>
      <c r="P194" s="19"/>
      <c r="Q194" s="19">
        <v>2.0</v>
      </c>
      <c r="R194" s="19">
        <v>1.0</v>
      </c>
      <c r="S194" s="19"/>
      <c r="T194" s="19"/>
      <c r="U194" s="19"/>
      <c r="V194" s="19"/>
      <c r="W194" s="19"/>
      <c r="X194" s="19"/>
      <c r="Y194" s="19"/>
      <c r="Z194" s="19"/>
      <c r="AA194" s="19"/>
    </row>
    <row r="195" ht="15.75" customHeight="1">
      <c r="A195" s="19"/>
      <c r="B195" s="20">
        <v>2020.0</v>
      </c>
      <c r="C195" s="23">
        <v>43971.375</v>
      </c>
      <c r="D195" s="19" t="s">
        <v>99</v>
      </c>
      <c r="E195" s="19">
        <v>83.0</v>
      </c>
      <c r="F195" s="19">
        <v>6580.0</v>
      </c>
      <c r="G195" s="19">
        <v>46.0</v>
      </c>
      <c r="H195" s="19">
        <v>6.0</v>
      </c>
      <c r="I195" s="19">
        <v>110.0</v>
      </c>
      <c r="J195" s="19" t="s">
        <v>146</v>
      </c>
      <c r="K195" s="19"/>
      <c r="L195" s="19">
        <v>893.0</v>
      </c>
      <c r="M195" s="19" t="s">
        <v>814</v>
      </c>
      <c r="N195" s="19" t="s">
        <v>23</v>
      </c>
      <c r="O195" s="19" t="s">
        <v>23</v>
      </c>
      <c r="P195" s="19"/>
      <c r="Q195" s="19">
        <v>2.0</v>
      </c>
      <c r="R195" s="19">
        <v>1.0</v>
      </c>
      <c r="S195" s="19"/>
      <c r="T195" s="19"/>
      <c r="U195" s="19"/>
      <c r="V195" s="19"/>
      <c r="W195" s="19"/>
      <c r="X195" s="19"/>
      <c r="Y195" s="19"/>
      <c r="Z195" s="19"/>
      <c r="AA195" s="19"/>
    </row>
    <row r="196" ht="15.75" customHeight="1">
      <c r="A196" s="19"/>
      <c r="B196" s="20">
        <v>2020.0</v>
      </c>
      <c r="C196" s="23">
        <v>43971.708333333336</v>
      </c>
      <c r="D196" s="19" t="s">
        <v>99</v>
      </c>
      <c r="E196" s="19">
        <v>79.0</v>
      </c>
      <c r="F196" s="19">
        <v>5970.0</v>
      </c>
      <c r="G196" s="19">
        <v>40.0</v>
      </c>
      <c r="H196" s="19">
        <v>6.0</v>
      </c>
      <c r="I196" s="19">
        <v>123.0</v>
      </c>
      <c r="J196" s="19" t="s">
        <v>161</v>
      </c>
      <c r="K196" s="19"/>
      <c r="L196" s="19">
        <v>894.0</v>
      </c>
      <c r="M196" s="19"/>
      <c r="N196" s="19" t="s">
        <v>23</v>
      </c>
      <c r="O196" s="19" t="s">
        <v>23</v>
      </c>
      <c r="P196" s="19"/>
      <c r="Q196" s="19"/>
      <c r="R196" s="19"/>
      <c r="S196" s="19"/>
      <c r="T196" s="19"/>
      <c r="U196" s="19"/>
      <c r="V196" s="19"/>
      <c r="W196" s="19"/>
      <c r="X196" s="19"/>
      <c r="Y196" s="19"/>
      <c r="Z196" s="19"/>
      <c r="AA196" s="19"/>
    </row>
    <row r="197" ht="15.75" customHeight="1">
      <c r="A197" s="19"/>
      <c r="B197" s="20">
        <v>2020.0</v>
      </c>
      <c r="C197" s="23">
        <v>43971.729166666664</v>
      </c>
      <c r="D197" s="19" t="s">
        <v>99</v>
      </c>
      <c r="E197" s="19">
        <v>76.0</v>
      </c>
      <c r="F197" s="19">
        <v>5205.0</v>
      </c>
      <c r="G197" s="19">
        <v>38.0</v>
      </c>
      <c r="H197" s="19">
        <v>6.0</v>
      </c>
      <c r="I197" s="19">
        <v>21.0</v>
      </c>
      <c r="J197" s="19" t="s">
        <v>343</v>
      </c>
      <c r="K197" s="19"/>
      <c r="L197" s="19">
        <v>895.0</v>
      </c>
      <c r="M197" s="19"/>
      <c r="N197" s="19" t="s">
        <v>23</v>
      </c>
      <c r="O197" s="19" t="s">
        <v>23</v>
      </c>
      <c r="P197" s="19"/>
      <c r="Q197" s="19"/>
      <c r="R197" s="19"/>
      <c r="S197" s="19"/>
      <c r="T197" s="19"/>
      <c r="U197" s="19"/>
      <c r="V197" s="19"/>
      <c r="W197" s="19"/>
      <c r="X197" s="19"/>
      <c r="Y197" s="19"/>
      <c r="Z197" s="19"/>
      <c r="AA197" s="19"/>
    </row>
    <row r="198" ht="15.75" customHeight="1">
      <c r="A198" s="19"/>
      <c r="B198" s="20">
        <v>2020.0</v>
      </c>
      <c r="C198" s="23">
        <v>43971.4375</v>
      </c>
      <c r="D198" s="19" t="s">
        <v>99</v>
      </c>
      <c r="E198" s="19">
        <v>78.0</v>
      </c>
      <c r="F198" s="19">
        <v>5765.0</v>
      </c>
      <c r="G198" s="19">
        <v>39.0</v>
      </c>
      <c r="H198" s="19">
        <v>6.0</v>
      </c>
      <c r="I198" s="19">
        <v>113.0</v>
      </c>
      <c r="J198" s="19" t="s">
        <v>840</v>
      </c>
      <c r="K198" s="19"/>
      <c r="L198" s="19">
        <v>896.0</v>
      </c>
      <c r="M198" s="19"/>
      <c r="N198" s="19" t="s">
        <v>23</v>
      </c>
      <c r="O198" s="19" t="s">
        <v>23</v>
      </c>
      <c r="P198" s="19"/>
      <c r="Q198" s="19"/>
      <c r="R198" s="19"/>
      <c r="S198" s="19"/>
      <c r="T198" s="19"/>
      <c r="U198" s="19"/>
      <c r="V198" s="19"/>
      <c r="W198" s="19"/>
      <c r="X198" s="19"/>
      <c r="Y198" s="19"/>
      <c r="Z198" s="19"/>
      <c r="AA198" s="19"/>
    </row>
    <row r="199" ht="15.75" customHeight="1">
      <c r="A199" s="19"/>
      <c r="B199" s="20">
        <v>2020.0</v>
      </c>
      <c r="C199" s="23">
        <v>43973.333333333336</v>
      </c>
      <c r="D199" s="19" t="s">
        <v>99</v>
      </c>
      <c r="E199" s="19">
        <v>87.0</v>
      </c>
      <c r="F199" s="19">
        <v>7530.0</v>
      </c>
      <c r="G199" s="19">
        <v>43.0</v>
      </c>
      <c r="H199" s="19">
        <v>6.0</v>
      </c>
      <c r="I199" s="19"/>
      <c r="J199" s="19"/>
      <c r="K199" s="19" t="s">
        <v>135</v>
      </c>
      <c r="L199" s="19">
        <v>897.0</v>
      </c>
      <c r="M199" s="19" t="s">
        <v>40</v>
      </c>
      <c r="N199" s="19" t="s">
        <v>23</v>
      </c>
      <c r="O199" s="19" t="s">
        <v>23</v>
      </c>
      <c r="P199" s="19"/>
      <c r="Q199" s="19">
        <v>2.0</v>
      </c>
      <c r="R199" s="19">
        <v>2.0</v>
      </c>
      <c r="S199" s="19"/>
      <c r="T199" s="19"/>
      <c r="U199" s="19"/>
      <c r="V199" s="19"/>
      <c r="W199" s="19"/>
      <c r="X199" s="19"/>
      <c r="Y199" s="19"/>
      <c r="Z199" s="19"/>
      <c r="AA199" s="19"/>
    </row>
    <row r="200" ht="15.75" customHeight="1">
      <c r="A200" s="19"/>
      <c r="B200" s="20">
        <v>2020.0</v>
      </c>
      <c r="C200" s="23">
        <v>43973.34375</v>
      </c>
      <c r="D200" s="19" t="s">
        <v>99</v>
      </c>
      <c r="E200" s="19">
        <v>77.0</v>
      </c>
      <c r="F200" s="19">
        <v>5300.0</v>
      </c>
      <c r="G200" s="19"/>
      <c r="H200" s="19">
        <v>6.0</v>
      </c>
      <c r="I200" s="19"/>
      <c r="J200" s="19"/>
      <c r="K200" s="19" t="s">
        <v>142</v>
      </c>
      <c r="L200" s="19">
        <v>898.0</v>
      </c>
      <c r="M200" s="19" t="s">
        <v>821</v>
      </c>
      <c r="N200" s="19" t="s">
        <v>23</v>
      </c>
      <c r="O200" s="19" t="s">
        <v>23</v>
      </c>
      <c r="P200" s="19"/>
      <c r="Q200" s="19">
        <v>2.0</v>
      </c>
      <c r="R200" s="19">
        <v>2.0</v>
      </c>
      <c r="S200" s="19"/>
      <c r="T200" s="19"/>
      <c r="U200" s="19"/>
      <c r="V200" s="19"/>
      <c r="W200" s="19"/>
      <c r="X200" s="19"/>
      <c r="Y200" s="19"/>
      <c r="Z200" s="19"/>
      <c r="AA200" s="19"/>
    </row>
    <row r="201" ht="15.75" customHeight="1">
      <c r="A201" s="19"/>
      <c r="B201" s="20">
        <v>2020.0</v>
      </c>
      <c r="C201" s="23">
        <v>43973.3125</v>
      </c>
      <c r="D201" s="19" t="s">
        <v>99</v>
      </c>
      <c r="E201" s="19">
        <v>76.0</v>
      </c>
      <c r="F201" s="19">
        <v>5200.0</v>
      </c>
      <c r="G201" s="19"/>
      <c r="H201" s="19">
        <v>6.0</v>
      </c>
      <c r="I201" s="19"/>
      <c r="J201" s="19"/>
      <c r="K201" s="19" t="s">
        <v>140</v>
      </c>
      <c r="L201" s="19">
        <v>899.0</v>
      </c>
      <c r="M201" s="19" t="s">
        <v>821</v>
      </c>
      <c r="N201" s="19" t="s">
        <v>23</v>
      </c>
      <c r="O201" s="19" t="s">
        <v>23</v>
      </c>
      <c r="P201" s="19"/>
      <c r="Q201" s="19">
        <v>2.0</v>
      </c>
      <c r="R201" s="19">
        <v>2.0</v>
      </c>
      <c r="S201" s="19"/>
      <c r="T201" s="19"/>
      <c r="U201" s="19"/>
      <c r="V201" s="19"/>
      <c r="W201" s="19"/>
      <c r="X201" s="19"/>
      <c r="Y201" s="19"/>
      <c r="Z201" s="19"/>
      <c r="AA201" s="19"/>
    </row>
    <row r="202" ht="15.75" customHeight="1">
      <c r="A202" s="19"/>
      <c r="B202" s="20">
        <v>2020.0</v>
      </c>
      <c r="C202" s="23">
        <v>43973.354166666664</v>
      </c>
      <c r="D202" s="19" t="s">
        <v>99</v>
      </c>
      <c r="E202" s="19">
        <v>76.0</v>
      </c>
      <c r="F202" s="19">
        <v>5300.0</v>
      </c>
      <c r="G202" s="19"/>
      <c r="H202" s="19">
        <v>6.0</v>
      </c>
      <c r="I202" s="19"/>
      <c r="J202" s="19"/>
      <c r="K202" s="19" t="s">
        <v>29</v>
      </c>
      <c r="L202" s="19">
        <v>900.0</v>
      </c>
      <c r="M202" s="19" t="s">
        <v>821</v>
      </c>
      <c r="N202" s="19" t="s">
        <v>23</v>
      </c>
      <c r="O202" s="19" t="s">
        <v>23</v>
      </c>
      <c r="P202" s="19"/>
      <c r="Q202" s="19">
        <v>2.0</v>
      </c>
      <c r="R202" s="19">
        <v>2.0</v>
      </c>
      <c r="S202" s="19"/>
      <c r="T202" s="19"/>
      <c r="U202" s="19"/>
      <c r="V202" s="19"/>
      <c r="W202" s="19"/>
      <c r="X202" s="19"/>
      <c r="Y202" s="19"/>
      <c r="Z202" s="19"/>
      <c r="AA202" s="19"/>
    </row>
    <row r="203" ht="15.75" customHeight="1">
      <c r="A203" s="19"/>
      <c r="B203" s="20">
        <v>2020.0</v>
      </c>
      <c r="C203" s="23">
        <v>43973.333333333336</v>
      </c>
      <c r="D203" s="19" t="s">
        <v>99</v>
      </c>
      <c r="E203" s="19">
        <v>75.0</v>
      </c>
      <c r="F203" s="19">
        <v>5000.0</v>
      </c>
      <c r="G203" s="19"/>
      <c r="H203" s="19">
        <v>6.0</v>
      </c>
      <c r="I203" s="19"/>
      <c r="J203" s="19"/>
      <c r="K203" s="19" t="s">
        <v>146</v>
      </c>
      <c r="L203" s="19">
        <v>901.0</v>
      </c>
      <c r="M203" s="19" t="s">
        <v>814</v>
      </c>
      <c r="N203" s="19" t="s">
        <v>23</v>
      </c>
      <c r="O203" s="19" t="s">
        <v>23</v>
      </c>
      <c r="P203" s="19"/>
      <c r="Q203" s="19">
        <v>2.0</v>
      </c>
      <c r="R203" s="19">
        <v>2.0</v>
      </c>
      <c r="S203" s="19"/>
      <c r="T203" s="19"/>
      <c r="U203" s="19"/>
      <c r="V203" s="19"/>
      <c r="W203" s="19"/>
      <c r="X203" s="19"/>
      <c r="Y203" s="19"/>
      <c r="Z203" s="19"/>
      <c r="AA203" s="19"/>
    </row>
    <row r="204" ht="15.75" customHeight="1">
      <c r="A204" s="19"/>
      <c r="B204" s="20">
        <v>2020.0</v>
      </c>
      <c r="C204" s="23">
        <v>43973.29513888889</v>
      </c>
      <c r="D204" s="19" t="s">
        <v>99</v>
      </c>
      <c r="E204" s="19">
        <v>77.0</v>
      </c>
      <c r="F204" s="19">
        <v>5390.0</v>
      </c>
      <c r="G204" s="19">
        <v>42.0</v>
      </c>
      <c r="H204" s="19">
        <v>6.0</v>
      </c>
      <c r="I204" s="19"/>
      <c r="J204" s="19"/>
      <c r="K204" s="19" t="s">
        <v>844</v>
      </c>
      <c r="L204" s="19">
        <v>902.0</v>
      </c>
      <c r="M204" s="19" t="s">
        <v>821</v>
      </c>
      <c r="N204" s="19" t="s">
        <v>23</v>
      </c>
      <c r="O204" s="19" t="s">
        <v>23</v>
      </c>
      <c r="P204" s="19"/>
      <c r="Q204" s="19">
        <v>2.0</v>
      </c>
      <c r="R204" s="19">
        <v>2.0</v>
      </c>
      <c r="S204" s="19"/>
      <c r="T204" s="19"/>
      <c r="U204" s="19"/>
      <c r="V204" s="19"/>
      <c r="W204" s="19"/>
      <c r="X204" s="19"/>
      <c r="Y204" s="19"/>
      <c r="Z204" s="19"/>
      <c r="AA204" s="19"/>
    </row>
    <row r="205" ht="15.75" customHeight="1">
      <c r="A205" s="19"/>
      <c r="B205" s="20">
        <v>2020.0</v>
      </c>
      <c r="C205" s="23">
        <v>43973.29513888889</v>
      </c>
      <c r="D205" s="19" t="s">
        <v>99</v>
      </c>
      <c r="E205" s="19">
        <v>75.0</v>
      </c>
      <c r="F205" s="19">
        <v>5255.0</v>
      </c>
      <c r="G205" s="19">
        <v>41.0</v>
      </c>
      <c r="H205" s="19">
        <v>6.0</v>
      </c>
      <c r="I205" s="19"/>
      <c r="J205" s="19"/>
      <c r="K205" s="19" t="s">
        <v>175</v>
      </c>
      <c r="L205" s="19">
        <v>903.0</v>
      </c>
      <c r="M205" s="19" t="s">
        <v>821</v>
      </c>
      <c r="N205" s="19" t="s">
        <v>23</v>
      </c>
      <c r="O205" s="19" t="s">
        <v>23</v>
      </c>
      <c r="P205" s="19"/>
      <c r="Q205" s="19">
        <v>2.0</v>
      </c>
      <c r="R205" s="19">
        <v>2.0</v>
      </c>
      <c r="S205" s="19"/>
      <c r="T205" s="19"/>
      <c r="U205" s="19"/>
      <c r="V205" s="19"/>
      <c r="W205" s="19"/>
      <c r="X205" s="19"/>
      <c r="Y205" s="19"/>
      <c r="Z205" s="19"/>
      <c r="AA205" s="19"/>
    </row>
    <row r="206" ht="15.75" customHeight="1">
      <c r="A206" s="19"/>
      <c r="B206" s="20">
        <v>2020.0</v>
      </c>
      <c r="C206" s="23">
        <v>43973.479166666664</v>
      </c>
      <c r="D206" s="19" t="s">
        <v>99</v>
      </c>
      <c r="E206" s="19">
        <v>78.0</v>
      </c>
      <c r="F206" s="19">
        <v>6045.0</v>
      </c>
      <c r="G206" s="19">
        <v>45.0</v>
      </c>
      <c r="H206" s="19">
        <v>6.0</v>
      </c>
      <c r="I206" s="19">
        <v>26.0</v>
      </c>
      <c r="J206" s="19" t="s">
        <v>845</v>
      </c>
      <c r="K206" s="19"/>
      <c r="L206" s="19">
        <v>904.0</v>
      </c>
      <c r="M206" s="19" t="s">
        <v>821</v>
      </c>
      <c r="N206" s="19" t="s">
        <v>23</v>
      </c>
      <c r="O206" s="19" t="s">
        <v>23</v>
      </c>
      <c r="P206" s="19"/>
      <c r="Q206" s="19">
        <v>2.0</v>
      </c>
      <c r="R206" s="19">
        <v>2.0</v>
      </c>
      <c r="S206" s="19"/>
      <c r="T206" s="19"/>
      <c r="U206" s="19"/>
      <c r="V206" s="19"/>
      <c r="W206" s="19"/>
      <c r="X206" s="19"/>
      <c r="Y206" s="19"/>
      <c r="Z206" s="19"/>
      <c r="AA206" s="19"/>
    </row>
    <row r="207" ht="15.75" customHeight="1">
      <c r="A207" s="19"/>
      <c r="B207" s="20">
        <v>2020.0</v>
      </c>
      <c r="C207" s="23">
        <v>43973.291666666664</v>
      </c>
      <c r="D207" s="19" t="s">
        <v>99</v>
      </c>
      <c r="E207" s="19">
        <v>80.0</v>
      </c>
      <c r="F207" s="19">
        <v>5800.0</v>
      </c>
      <c r="G207" s="19">
        <v>45.0</v>
      </c>
      <c r="H207" s="19">
        <v>6.0</v>
      </c>
      <c r="I207" s="19"/>
      <c r="J207" s="19"/>
      <c r="K207" s="19" t="s">
        <v>846</v>
      </c>
      <c r="L207" s="19">
        <v>905.0</v>
      </c>
      <c r="M207" s="19" t="s">
        <v>821</v>
      </c>
      <c r="N207" s="19" t="s">
        <v>23</v>
      </c>
      <c r="O207" s="19" t="s">
        <v>23</v>
      </c>
      <c r="P207" s="19"/>
      <c r="Q207" s="19">
        <v>2.0</v>
      </c>
      <c r="R207" s="19">
        <v>2.0</v>
      </c>
      <c r="S207" s="19"/>
      <c r="T207" s="19"/>
      <c r="U207" s="19"/>
      <c r="V207" s="19"/>
      <c r="W207" s="19"/>
      <c r="X207" s="19"/>
      <c r="Y207" s="19"/>
      <c r="Z207" s="19"/>
      <c r="AA207" s="19"/>
    </row>
    <row r="208" ht="15.75" customHeight="1">
      <c r="A208" s="19"/>
      <c r="B208" s="20">
        <v>2020.0</v>
      </c>
      <c r="C208" s="23">
        <v>43973.354166666664</v>
      </c>
      <c r="D208" s="19" t="s">
        <v>99</v>
      </c>
      <c r="E208" s="19">
        <v>78.0</v>
      </c>
      <c r="F208" s="19">
        <v>5700.0</v>
      </c>
      <c r="G208" s="19">
        <v>45.0</v>
      </c>
      <c r="H208" s="19">
        <v>6.0</v>
      </c>
      <c r="I208" s="19"/>
      <c r="J208" s="19"/>
      <c r="K208" s="19" t="s">
        <v>136</v>
      </c>
      <c r="L208" s="19">
        <v>906.0</v>
      </c>
      <c r="M208" s="19" t="s">
        <v>821</v>
      </c>
      <c r="N208" s="19" t="s">
        <v>23</v>
      </c>
      <c r="O208" s="19" t="s">
        <v>23</v>
      </c>
      <c r="P208" s="19"/>
      <c r="Q208" s="19">
        <v>2.0</v>
      </c>
      <c r="R208" s="19">
        <v>2.0</v>
      </c>
      <c r="S208" s="19"/>
      <c r="T208" s="19"/>
      <c r="U208" s="19"/>
      <c r="V208" s="19"/>
      <c r="W208" s="19"/>
      <c r="X208" s="19"/>
      <c r="Y208" s="19"/>
      <c r="Z208" s="19"/>
      <c r="AA208" s="19"/>
    </row>
    <row r="209" ht="15.75" customHeight="1">
      <c r="A209" s="19"/>
      <c r="B209" s="20">
        <v>2020.0</v>
      </c>
      <c r="C209" s="23">
        <v>43973.5</v>
      </c>
      <c r="D209" s="19" t="s">
        <v>99</v>
      </c>
      <c r="E209" s="19">
        <v>78.0</v>
      </c>
      <c r="F209" s="19">
        <v>5345.0</v>
      </c>
      <c r="G209" s="19">
        <v>45.0</v>
      </c>
      <c r="H209" s="19">
        <v>6.0</v>
      </c>
      <c r="I209" s="19"/>
      <c r="J209" s="19"/>
      <c r="K209" s="19" t="s">
        <v>168</v>
      </c>
      <c r="L209" s="19">
        <v>907.0</v>
      </c>
      <c r="M209" s="19" t="s">
        <v>35</v>
      </c>
      <c r="N209" s="19" t="s">
        <v>23</v>
      </c>
      <c r="O209" s="19" t="s">
        <v>23</v>
      </c>
      <c r="P209" s="19"/>
      <c r="Q209" s="19">
        <v>2.0</v>
      </c>
      <c r="R209" s="19">
        <v>2.0</v>
      </c>
      <c r="S209" s="19"/>
      <c r="T209" s="19"/>
      <c r="U209" s="19"/>
      <c r="V209" s="19"/>
      <c r="W209" s="19"/>
      <c r="X209" s="19"/>
      <c r="Y209" s="19"/>
      <c r="Z209" s="19"/>
      <c r="AA209" s="19"/>
    </row>
    <row r="210" ht="15.75" customHeight="1">
      <c r="A210" s="19"/>
      <c r="B210" s="20">
        <v>2020.0</v>
      </c>
      <c r="C210" s="23">
        <v>43973.5</v>
      </c>
      <c r="D210" s="19" t="s">
        <v>99</v>
      </c>
      <c r="E210" s="19">
        <v>88.0</v>
      </c>
      <c r="F210" s="19">
        <v>9320.0</v>
      </c>
      <c r="G210" s="19">
        <v>45.0</v>
      </c>
      <c r="H210" s="19">
        <v>6.0</v>
      </c>
      <c r="I210" s="19"/>
      <c r="J210" s="19"/>
      <c r="K210" s="19" t="s">
        <v>847</v>
      </c>
      <c r="L210" s="19">
        <v>908.0</v>
      </c>
      <c r="M210" s="19" t="s">
        <v>821</v>
      </c>
      <c r="N210" s="19" t="s">
        <v>23</v>
      </c>
      <c r="O210" s="19" t="s">
        <v>23</v>
      </c>
      <c r="P210" s="19"/>
      <c r="Q210" s="19">
        <v>2.0</v>
      </c>
      <c r="R210" s="19">
        <v>3.0</v>
      </c>
      <c r="S210" s="19"/>
      <c r="T210" s="19"/>
      <c r="U210" s="19"/>
      <c r="V210" s="19"/>
      <c r="W210" s="19"/>
      <c r="X210" s="19"/>
      <c r="Y210" s="19"/>
      <c r="Z210" s="19"/>
      <c r="AA210" s="19"/>
    </row>
    <row r="211" ht="15.75" customHeight="1">
      <c r="A211" s="19"/>
      <c r="B211" s="20">
        <v>2020.0</v>
      </c>
      <c r="C211" s="23">
        <v>43973.4375</v>
      </c>
      <c r="D211" s="19" t="s">
        <v>99</v>
      </c>
      <c r="E211" s="19">
        <v>75.0</v>
      </c>
      <c r="F211" s="19">
        <v>5475.0</v>
      </c>
      <c r="G211" s="19">
        <v>38.0</v>
      </c>
      <c r="H211" s="19">
        <v>6.0</v>
      </c>
      <c r="I211" s="19"/>
      <c r="J211" s="19"/>
      <c r="K211" s="19" t="s">
        <v>848</v>
      </c>
      <c r="L211" s="19">
        <v>909.0</v>
      </c>
      <c r="M211" s="19" t="s">
        <v>821</v>
      </c>
      <c r="N211" s="19" t="s">
        <v>23</v>
      </c>
      <c r="O211" s="19" t="s">
        <v>23</v>
      </c>
      <c r="P211" s="19"/>
      <c r="Q211" s="19">
        <v>2.0</v>
      </c>
      <c r="R211" s="19">
        <v>2.0</v>
      </c>
      <c r="S211" s="19"/>
      <c r="T211" s="19"/>
      <c r="U211" s="19"/>
      <c r="V211" s="19"/>
      <c r="W211" s="19"/>
      <c r="X211" s="19"/>
      <c r="Y211" s="19"/>
      <c r="Z211" s="19"/>
      <c r="AA211" s="19"/>
    </row>
    <row r="212" ht="15.75" customHeight="1">
      <c r="A212" s="19"/>
      <c r="B212" s="20">
        <v>2020.0</v>
      </c>
      <c r="C212" s="23">
        <v>43973.666666666664</v>
      </c>
      <c r="D212" s="19" t="s">
        <v>99</v>
      </c>
      <c r="E212" s="19">
        <v>86.0</v>
      </c>
      <c r="F212" s="19">
        <v>8290.0</v>
      </c>
      <c r="G212" s="19">
        <v>48.0</v>
      </c>
      <c r="H212" s="19">
        <v>6.0</v>
      </c>
      <c r="I212" s="19"/>
      <c r="J212" s="19"/>
      <c r="K212" s="19" t="s">
        <v>842</v>
      </c>
      <c r="L212" s="19">
        <v>910.0</v>
      </c>
      <c r="M212" s="19"/>
      <c r="N212" s="19" t="s">
        <v>23</v>
      </c>
      <c r="O212" s="19" t="s">
        <v>23</v>
      </c>
      <c r="P212" s="19"/>
      <c r="Q212" s="19"/>
      <c r="R212" s="19"/>
      <c r="S212" s="19"/>
      <c r="T212" s="19"/>
      <c r="U212" s="19"/>
      <c r="V212" s="19"/>
      <c r="W212" s="19"/>
      <c r="X212" s="19"/>
      <c r="Y212" s="19"/>
      <c r="Z212" s="19"/>
      <c r="AA212" s="19"/>
    </row>
    <row r="213" ht="15.75" customHeight="1">
      <c r="A213" s="19"/>
      <c r="B213" s="20">
        <v>2020.0</v>
      </c>
      <c r="C213" s="23">
        <v>43973.75</v>
      </c>
      <c r="D213" s="19" t="s">
        <v>99</v>
      </c>
      <c r="E213" s="19">
        <v>77.0</v>
      </c>
      <c r="F213" s="19">
        <v>4760.0</v>
      </c>
      <c r="G213" s="19">
        <v>39.0</v>
      </c>
      <c r="H213" s="19">
        <v>6.0</v>
      </c>
      <c r="I213" s="19"/>
      <c r="J213" s="19"/>
      <c r="K213" s="19" t="s">
        <v>149</v>
      </c>
      <c r="L213" s="19">
        <v>911.0</v>
      </c>
      <c r="M213" s="19"/>
      <c r="N213" s="19" t="s">
        <v>23</v>
      </c>
      <c r="O213" s="19" t="s">
        <v>23</v>
      </c>
      <c r="P213" s="19"/>
      <c r="Q213" s="19"/>
      <c r="R213" s="19"/>
      <c r="S213" s="19"/>
      <c r="T213" s="19"/>
      <c r="U213" s="19"/>
      <c r="V213" s="19"/>
      <c r="W213" s="19"/>
      <c r="X213" s="19"/>
      <c r="Y213" s="19"/>
      <c r="Z213" s="19"/>
      <c r="AA213" s="19"/>
    </row>
    <row r="214" ht="15.75" customHeight="1">
      <c r="A214" s="19"/>
      <c r="B214" s="20">
        <v>2020.0</v>
      </c>
      <c r="C214" s="23">
        <v>43973.8125</v>
      </c>
      <c r="D214" s="19" t="s">
        <v>99</v>
      </c>
      <c r="E214" s="19">
        <v>74.0</v>
      </c>
      <c r="F214" s="19">
        <v>4800.0</v>
      </c>
      <c r="G214" s="19"/>
      <c r="H214" s="19">
        <v>6.0</v>
      </c>
      <c r="I214" s="19"/>
      <c r="J214" s="19"/>
      <c r="K214" s="19" t="s">
        <v>149</v>
      </c>
      <c r="L214" s="19">
        <v>912.0</v>
      </c>
      <c r="M214" s="19"/>
      <c r="N214" s="19" t="s">
        <v>35</v>
      </c>
      <c r="O214" s="19" t="s">
        <v>23</v>
      </c>
      <c r="P214" s="19"/>
      <c r="Q214" s="19"/>
      <c r="R214" s="19"/>
      <c r="S214" s="19"/>
      <c r="T214" s="19"/>
      <c r="U214" s="19"/>
      <c r="V214" s="19"/>
      <c r="W214" s="19"/>
      <c r="X214" s="19"/>
      <c r="Y214" s="19"/>
      <c r="Z214" s="19"/>
      <c r="AA214" s="19"/>
    </row>
    <row r="215" ht="15.75" customHeight="1">
      <c r="A215" s="19"/>
      <c r="B215" s="20">
        <v>2020.0</v>
      </c>
      <c r="C215" s="23">
        <v>43973.875</v>
      </c>
      <c r="D215" s="19" t="s">
        <v>99</v>
      </c>
      <c r="E215" s="19">
        <v>79.0</v>
      </c>
      <c r="F215" s="19">
        <v>5425.0</v>
      </c>
      <c r="G215" s="19">
        <v>40.0</v>
      </c>
      <c r="H215" s="19">
        <v>6.0</v>
      </c>
      <c r="I215" s="19"/>
      <c r="J215" s="19"/>
      <c r="K215" s="19" t="s">
        <v>146</v>
      </c>
      <c r="L215" s="19">
        <v>913.0</v>
      </c>
      <c r="M215" s="19"/>
      <c r="N215" s="19" t="s">
        <v>23</v>
      </c>
      <c r="O215" s="19" t="s">
        <v>23</v>
      </c>
      <c r="P215" s="19"/>
      <c r="Q215" s="19"/>
      <c r="R215" s="19"/>
      <c r="S215" s="19"/>
      <c r="T215" s="19"/>
      <c r="U215" s="19"/>
      <c r="V215" s="19"/>
      <c r="W215" s="19"/>
      <c r="X215" s="19"/>
      <c r="Y215" s="19"/>
      <c r="Z215" s="19"/>
      <c r="AA215" s="19"/>
    </row>
    <row r="216" ht="15.75" customHeight="1">
      <c r="A216" s="19"/>
      <c r="B216" s="20">
        <v>2020.0</v>
      </c>
      <c r="C216" s="23">
        <v>43974.447916666664</v>
      </c>
      <c r="D216" s="19" t="s">
        <v>99</v>
      </c>
      <c r="E216" s="19">
        <v>79.0</v>
      </c>
      <c r="F216" s="19">
        <v>5095.0</v>
      </c>
      <c r="G216" s="19">
        <v>39.0</v>
      </c>
      <c r="H216" s="19">
        <v>6.0</v>
      </c>
      <c r="I216" s="19"/>
      <c r="J216" s="19"/>
      <c r="K216" s="19" t="s">
        <v>220</v>
      </c>
      <c r="L216" s="19">
        <v>914.0</v>
      </c>
      <c r="M216" s="19"/>
      <c r="N216" s="19" t="s">
        <v>35</v>
      </c>
      <c r="O216" s="19" t="s">
        <v>23</v>
      </c>
      <c r="P216" s="19"/>
      <c r="Q216" s="19"/>
      <c r="R216" s="19"/>
      <c r="S216" s="19"/>
      <c r="T216" s="19"/>
      <c r="U216" s="19"/>
      <c r="V216" s="19"/>
      <c r="W216" s="19"/>
      <c r="X216" s="19"/>
      <c r="Y216" s="19"/>
      <c r="Z216" s="19"/>
      <c r="AA216" s="19"/>
    </row>
    <row r="217" ht="15.75" customHeight="1">
      <c r="A217" s="19"/>
      <c r="B217" s="20">
        <v>2020.0</v>
      </c>
      <c r="C217" s="23">
        <v>43974.354166666664</v>
      </c>
      <c r="D217" s="19" t="s">
        <v>99</v>
      </c>
      <c r="E217" s="19">
        <v>78.0</v>
      </c>
      <c r="F217" s="19">
        <v>5175.0</v>
      </c>
      <c r="G217" s="19">
        <v>40.0</v>
      </c>
      <c r="H217" s="19">
        <v>6.0</v>
      </c>
      <c r="I217" s="19"/>
      <c r="J217" s="19"/>
      <c r="K217" s="19" t="s">
        <v>137</v>
      </c>
      <c r="L217" s="19">
        <v>915.0</v>
      </c>
      <c r="M217" s="19"/>
      <c r="N217" s="19" t="s">
        <v>23</v>
      </c>
      <c r="O217" s="19" t="s">
        <v>23</v>
      </c>
      <c r="P217" s="19"/>
      <c r="Q217" s="19"/>
      <c r="R217" s="19"/>
      <c r="S217" s="19"/>
      <c r="T217" s="19"/>
      <c r="U217" s="19"/>
      <c r="V217" s="19"/>
      <c r="W217" s="19"/>
      <c r="X217" s="19"/>
      <c r="Y217" s="19"/>
      <c r="Z217" s="19"/>
      <c r="AA217" s="19"/>
    </row>
    <row r="218" ht="15.75" customHeight="1">
      <c r="A218" s="19"/>
      <c r="B218" s="20">
        <v>2020.0</v>
      </c>
      <c r="C218" s="23">
        <v>43974.458333333336</v>
      </c>
      <c r="D218" s="19" t="s">
        <v>99</v>
      </c>
      <c r="E218" s="19">
        <v>79.0</v>
      </c>
      <c r="F218" s="19">
        <v>5300.0</v>
      </c>
      <c r="G218" s="19">
        <v>40.0</v>
      </c>
      <c r="H218" s="19">
        <v>6.0</v>
      </c>
      <c r="I218" s="19"/>
      <c r="J218" s="19"/>
      <c r="K218" s="19" t="s">
        <v>849</v>
      </c>
      <c r="L218" s="19">
        <v>916.0</v>
      </c>
      <c r="M218" s="19"/>
      <c r="N218" s="19" t="s">
        <v>23</v>
      </c>
      <c r="O218" s="19" t="s">
        <v>23</v>
      </c>
      <c r="P218" s="19"/>
      <c r="Q218" s="19"/>
      <c r="R218" s="19"/>
      <c r="S218" s="19"/>
      <c r="T218" s="19"/>
      <c r="U218" s="19"/>
      <c r="V218" s="19"/>
      <c r="W218" s="19"/>
      <c r="X218" s="19"/>
      <c r="Y218" s="19"/>
      <c r="Z218" s="19"/>
      <c r="AA218" s="19"/>
    </row>
    <row r="219" ht="15.75" customHeight="1">
      <c r="A219" s="19"/>
      <c r="B219" s="20">
        <v>2020.0</v>
      </c>
      <c r="C219" s="23">
        <v>43974.302083333336</v>
      </c>
      <c r="D219" s="19" t="s">
        <v>99</v>
      </c>
      <c r="E219" s="19">
        <v>80.0</v>
      </c>
      <c r="F219" s="19">
        <v>6100.0</v>
      </c>
      <c r="G219" s="19"/>
      <c r="H219" s="19">
        <v>6.0</v>
      </c>
      <c r="I219" s="19"/>
      <c r="J219" s="19"/>
      <c r="K219" s="19" t="s">
        <v>146</v>
      </c>
      <c r="L219" s="19">
        <v>917.0</v>
      </c>
      <c r="M219" s="19"/>
      <c r="N219" s="19" t="s">
        <v>23</v>
      </c>
      <c r="O219" s="19" t="s">
        <v>23</v>
      </c>
      <c r="P219" s="19"/>
      <c r="Q219" s="19"/>
      <c r="R219" s="19"/>
      <c r="S219" s="19"/>
      <c r="T219" s="19"/>
      <c r="U219" s="19"/>
      <c r="V219" s="19"/>
      <c r="W219" s="19"/>
      <c r="X219" s="19"/>
      <c r="Y219" s="19"/>
      <c r="Z219" s="19"/>
      <c r="AA219" s="19"/>
    </row>
    <row r="220" ht="15.75" customHeight="1">
      <c r="A220" s="19"/>
      <c r="B220" s="20">
        <v>2020.0</v>
      </c>
      <c r="C220" s="23">
        <v>43974.4375</v>
      </c>
      <c r="D220" s="19" t="s">
        <v>99</v>
      </c>
      <c r="E220" s="19">
        <v>82.0</v>
      </c>
      <c r="F220" s="19">
        <v>6300.0</v>
      </c>
      <c r="G220" s="19">
        <v>45.0</v>
      </c>
      <c r="H220" s="19">
        <v>6.0</v>
      </c>
      <c r="I220" s="19">
        <v>25.0</v>
      </c>
      <c r="J220" s="19" t="s">
        <v>850</v>
      </c>
      <c r="K220" s="19"/>
      <c r="L220" s="19">
        <v>918.0</v>
      </c>
      <c r="M220" s="19"/>
      <c r="N220" s="19" t="s">
        <v>23</v>
      </c>
      <c r="O220" s="19" t="s">
        <v>23</v>
      </c>
      <c r="P220" s="19"/>
      <c r="Q220" s="19"/>
      <c r="R220" s="19"/>
      <c r="S220" s="19"/>
      <c r="T220" s="19"/>
      <c r="U220" s="19"/>
      <c r="V220" s="19"/>
      <c r="W220" s="19"/>
      <c r="X220" s="19"/>
      <c r="Y220" s="19"/>
      <c r="Z220" s="19"/>
      <c r="AA220" s="19"/>
    </row>
    <row r="221" ht="15.75" customHeight="1">
      <c r="A221" s="19"/>
      <c r="B221" s="20">
        <v>2020.0</v>
      </c>
      <c r="C221" s="23">
        <v>43974.520833333336</v>
      </c>
      <c r="D221" s="19" t="s">
        <v>99</v>
      </c>
      <c r="E221" s="19">
        <v>78.0</v>
      </c>
      <c r="F221" s="19">
        <v>5180.0</v>
      </c>
      <c r="G221" s="19">
        <v>40.0</v>
      </c>
      <c r="H221" s="19">
        <v>6.0</v>
      </c>
      <c r="I221" s="19"/>
      <c r="J221" s="19"/>
      <c r="K221" s="19" t="s">
        <v>849</v>
      </c>
      <c r="L221" s="19">
        <v>919.0</v>
      </c>
      <c r="M221" s="19"/>
      <c r="N221" s="19" t="s">
        <v>23</v>
      </c>
      <c r="O221" s="19" t="s">
        <v>23</v>
      </c>
      <c r="P221" s="19"/>
      <c r="Q221" s="19"/>
      <c r="R221" s="19"/>
      <c r="S221" s="19"/>
      <c r="T221" s="19"/>
      <c r="U221" s="19"/>
      <c r="V221" s="19"/>
      <c r="W221" s="19"/>
      <c r="X221" s="19"/>
      <c r="Y221" s="19"/>
      <c r="Z221" s="19"/>
      <c r="AA221" s="19"/>
    </row>
    <row r="222" ht="15.75" customHeight="1">
      <c r="A222" s="19"/>
      <c r="B222" s="20">
        <v>2020.0</v>
      </c>
      <c r="C222" s="23">
        <v>43974.4375</v>
      </c>
      <c r="D222" s="19" t="s">
        <v>99</v>
      </c>
      <c r="E222" s="19">
        <v>75.0</v>
      </c>
      <c r="F222" s="19">
        <v>4690.0</v>
      </c>
      <c r="G222" s="19">
        <v>40.0</v>
      </c>
      <c r="H222" s="19">
        <v>6.0</v>
      </c>
      <c r="I222" s="19"/>
      <c r="J222" s="19"/>
      <c r="K222" s="19" t="s">
        <v>842</v>
      </c>
      <c r="L222" s="19">
        <v>920.0</v>
      </c>
      <c r="M222" s="19"/>
      <c r="N222" s="19" t="s">
        <v>23</v>
      </c>
      <c r="O222" s="19" t="s">
        <v>23</v>
      </c>
      <c r="P222" s="19"/>
      <c r="Q222" s="19"/>
      <c r="R222" s="19"/>
      <c r="S222" s="19"/>
      <c r="T222" s="19"/>
      <c r="U222" s="19"/>
      <c r="V222" s="19"/>
      <c r="W222" s="19"/>
      <c r="X222" s="19"/>
      <c r="Y222" s="19"/>
      <c r="Z222" s="19"/>
      <c r="AA222" s="19"/>
    </row>
    <row r="223" ht="15.75" customHeight="1">
      <c r="A223" s="19"/>
      <c r="B223" s="20">
        <v>2020.0</v>
      </c>
      <c r="C223" s="23">
        <v>43974.53125</v>
      </c>
      <c r="D223" s="19" t="s">
        <v>99</v>
      </c>
      <c r="E223" s="19">
        <v>79.0</v>
      </c>
      <c r="F223" s="19">
        <v>5830.0</v>
      </c>
      <c r="G223" s="19">
        <v>42.0</v>
      </c>
      <c r="H223" s="19">
        <v>6.0</v>
      </c>
      <c r="I223" s="19"/>
      <c r="J223" s="19"/>
      <c r="K223" s="19" t="s">
        <v>109</v>
      </c>
      <c r="L223" s="19">
        <v>921.0</v>
      </c>
      <c r="M223" s="19"/>
      <c r="N223" s="19" t="s">
        <v>23</v>
      </c>
      <c r="O223" s="19" t="s">
        <v>23</v>
      </c>
      <c r="P223" s="19"/>
      <c r="Q223" s="19"/>
      <c r="R223" s="19"/>
      <c r="S223" s="19"/>
      <c r="T223" s="19"/>
      <c r="U223" s="19"/>
      <c r="V223" s="19"/>
      <c r="W223" s="19"/>
      <c r="X223" s="19"/>
      <c r="Y223" s="19"/>
      <c r="Z223" s="19"/>
      <c r="AA223" s="19"/>
    </row>
    <row r="224" ht="15.75" customHeight="1">
      <c r="A224" s="19"/>
      <c r="B224" s="20">
        <v>2020.0</v>
      </c>
      <c r="C224" s="23">
        <v>43974.489583333336</v>
      </c>
      <c r="D224" s="19" t="s">
        <v>99</v>
      </c>
      <c r="E224" s="19">
        <v>75.0</v>
      </c>
      <c r="F224" s="19">
        <v>4890.0</v>
      </c>
      <c r="G224" s="19">
        <v>40.0</v>
      </c>
      <c r="H224" s="19">
        <v>6.0</v>
      </c>
      <c r="I224" s="19"/>
      <c r="J224" s="19"/>
      <c r="K224" s="19" t="s">
        <v>109</v>
      </c>
      <c r="L224" s="19">
        <v>922.0</v>
      </c>
      <c r="M224" s="19"/>
      <c r="N224" s="19" t="s">
        <v>35</v>
      </c>
      <c r="O224" s="19" t="s">
        <v>23</v>
      </c>
      <c r="P224" s="19"/>
      <c r="Q224" s="19"/>
      <c r="R224" s="19"/>
      <c r="S224" s="19"/>
      <c r="T224" s="19"/>
      <c r="U224" s="19"/>
      <c r="V224" s="19"/>
      <c r="W224" s="19"/>
      <c r="X224" s="19"/>
      <c r="Y224" s="19"/>
      <c r="Z224" s="19"/>
      <c r="AA224" s="19"/>
    </row>
    <row r="225" ht="15.75" customHeight="1">
      <c r="A225" s="19"/>
      <c r="B225" s="20">
        <v>2020.0</v>
      </c>
      <c r="C225" s="23">
        <v>43974.520833333336</v>
      </c>
      <c r="D225" s="19" t="s">
        <v>99</v>
      </c>
      <c r="E225" s="19">
        <v>74.0</v>
      </c>
      <c r="F225" s="19">
        <v>4810.0</v>
      </c>
      <c r="G225" s="19">
        <v>40.0</v>
      </c>
      <c r="H225" s="19">
        <v>6.0</v>
      </c>
      <c r="I225" s="19"/>
      <c r="J225" s="19"/>
      <c r="K225" s="19" t="s">
        <v>109</v>
      </c>
      <c r="L225" s="19">
        <v>923.0</v>
      </c>
      <c r="M225" s="19"/>
      <c r="N225" s="19" t="s">
        <v>23</v>
      </c>
      <c r="O225" s="19" t="s">
        <v>23</v>
      </c>
      <c r="P225" s="19"/>
      <c r="Q225" s="19"/>
      <c r="R225" s="19"/>
      <c r="S225" s="19"/>
      <c r="T225" s="19"/>
      <c r="U225" s="19"/>
      <c r="V225" s="19"/>
      <c r="W225" s="19"/>
      <c r="X225" s="19"/>
      <c r="Y225" s="19"/>
      <c r="Z225" s="19"/>
      <c r="AA225" s="19"/>
    </row>
    <row r="226" ht="15.75" customHeight="1">
      <c r="A226" s="19"/>
      <c r="B226" s="20">
        <v>2020.0</v>
      </c>
      <c r="C226" s="23">
        <v>43974.302083333336</v>
      </c>
      <c r="D226" s="19" t="s">
        <v>99</v>
      </c>
      <c r="E226" s="19">
        <v>82.0</v>
      </c>
      <c r="F226" s="19">
        <v>6610.0</v>
      </c>
      <c r="G226" s="19">
        <v>46.0</v>
      </c>
      <c r="H226" s="19">
        <v>6.0</v>
      </c>
      <c r="I226" s="19"/>
      <c r="J226" s="19"/>
      <c r="K226" s="19" t="s">
        <v>851</v>
      </c>
      <c r="L226" s="19">
        <v>924.0</v>
      </c>
      <c r="M226" s="19"/>
      <c r="N226" s="19" t="s">
        <v>23</v>
      </c>
      <c r="O226" s="19" t="s">
        <v>23</v>
      </c>
      <c r="P226" s="19"/>
      <c r="Q226" s="19"/>
      <c r="R226" s="19"/>
      <c r="S226" s="19"/>
      <c r="T226" s="19"/>
      <c r="U226" s="19"/>
      <c r="V226" s="19"/>
      <c r="W226" s="19"/>
      <c r="X226" s="19"/>
      <c r="Y226" s="19"/>
      <c r="Z226" s="19"/>
      <c r="AA226" s="19"/>
    </row>
    <row r="227" ht="15.75" customHeight="1">
      <c r="A227" s="19"/>
      <c r="B227" s="20">
        <v>2020.0</v>
      </c>
      <c r="C227" s="23">
        <v>43974.541666666664</v>
      </c>
      <c r="D227" s="19" t="s">
        <v>99</v>
      </c>
      <c r="E227" s="19">
        <v>77.0</v>
      </c>
      <c r="F227" s="19">
        <v>5930.0</v>
      </c>
      <c r="G227" s="19">
        <v>44.0</v>
      </c>
      <c r="H227" s="19">
        <v>6.0</v>
      </c>
      <c r="I227" s="19"/>
      <c r="J227" s="19"/>
      <c r="K227" s="19" t="s">
        <v>109</v>
      </c>
      <c r="L227" s="19">
        <v>925.0</v>
      </c>
      <c r="M227" s="19"/>
      <c r="N227" s="19" t="s">
        <v>23</v>
      </c>
      <c r="O227" s="19" t="s">
        <v>23</v>
      </c>
      <c r="P227" s="19"/>
      <c r="Q227" s="19"/>
      <c r="R227" s="19"/>
      <c r="S227" s="19"/>
      <c r="T227" s="19"/>
      <c r="U227" s="19"/>
      <c r="V227" s="19"/>
      <c r="W227" s="19"/>
      <c r="X227" s="19"/>
      <c r="Y227" s="19"/>
      <c r="Z227" s="19"/>
      <c r="AA227" s="19"/>
    </row>
    <row r="228" ht="15.75" customHeight="1">
      <c r="A228" s="19"/>
      <c r="B228" s="20">
        <v>2020.0</v>
      </c>
      <c r="C228" s="23">
        <v>43974.572916666664</v>
      </c>
      <c r="D228" s="19" t="s">
        <v>99</v>
      </c>
      <c r="E228" s="19">
        <v>84.0</v>
      </c>
      <c r="F228" s="19">
        <v>6630.0</v>
      </c>
      <c r="G228" s="19">
        <v>43.0</v>
      </c>
      <c r="H228" s="19">
        <v>6.0</v>
      </c>
      <c r="I228" s="19"/>
      <c r="J228" s="19"/>
      <c r="K228" s="19" t="s">
        <v>109</v>
      </c>
      <c r="L228" s="19">
        <v>926.0</v>
      </c>
      <c r="M228" s="19" t="s">
        <v>814</v>
      </c>
      <c r="N228" s="19" t="s">
        <v>23</v>
      </c>
      <c r="O228" s="19" t="s">
        <v>23</v>
      </c>
      <c r="P228" s="19"/>
      <c r="Q228" s="19">
        <v>2.0</v>
      </c>
      <c r="R228" s="19">
        <v>1.0</v>
      </c>
      <c r="S228" s="19"/>
      <c r="T228" s="19"/>
      <c r="U228" s="19"/>
      <c r="V228" s="19"/>
      <c r="W228" s="19"/>
      <c r="X228" s="19"/>
      <c r="Y228" s="19"/>
      <c r="Z228" s="19"/>
      <c r="AA228" s="19"/>
    </row>
    <row r="229" ht="15.75" customHeight="1">
      <c r="A229" s="19"/>
      <c r="B229" s="20">
        <v>2020.0</v>
      </c>
      <c r="C229" s="23">
        <v>43974.625</v>
      </c>
      <c r="D229" s="19" t="s">
        <v>99</v>
      </c>
      <c r="E229" s="19">
        <v>80.0</v>
      </c>
      <c r="F229" s="19">
        <v>5485.0</v>
      </c>
      <c r="G229" s="19"/>
      <c r="H229" s="19">
        <v>6.0</v>
      </c>
      <c r="I229" s="19"/>
      <c r="J229" s="19"/>
      <c r="K229" s="19" t="s">
        <v>140</v>
      </c>
      <c r="L229" s="19">
        <v>927.0</v>
      </c>
      <c r="M229" s="19"/>
      <c r="N229" s="19" t="s">
        <v>23</v>
      </c>
      <c r="O229" s="19" t="s">
        <v>816</v>
      </c>
      <c r="P229" s="19"/>
      <c r="Q229" s="19"/>
      <c r="R229" s="19"/>
      <c r="S229" s="19"/>
      <c r="T229" s="19"/>
      <c r="U229" s="19"/>
      <c r="V229" s="19"/>
      <c r="W229" s="19"/>
      <c r="X229" s="19"/>
      <c r="Y229" s="19"/>
      <c r="Z229" s="19"/>
      <c r="AA229" s="19"/>
    </row>
    <row r="230" ht="15.75" customHeight="1">
      <c r="A230" s="19"/>
      <c r="B230" s="20">
        <v>2020.0</v>
      </c>
      <c r="C230" s="23">
        <v>43974.625</v>
      </c>
      <c r="D230" s="19" t="s">
        <v>99</v>
      </c>
      <c r="E230" s="19">
        <v>78.0</v>
      </c>
      <c r="F230" s="19">
        <v>5400.0</v>
      </c>
      <c r="G230" s="19">
        <v>41.0</v>
      </c>
      <c r="H230" s="19">
        <v>6.0</v>
      </c>
      <c r="I230" s="19"/>
      <c r="J230" s="19"/>
      <c r="K230" s="19" t="s">
        <v>852</v>
      </c>
      <c r="L230" s="19">
        <v>928.0</v>
      </c>
      <c r="M230" s="19"/>
      <c r="N230" s="19"/>
      <c r="O230" s="19" t="s">
        <v>23</v>
      </c>
      <c r="P230" s="19"/>
      <c r="Q230" s="19"/>
      <c r="R230" s="19"/>
      <c r="S230" s="19"/>
      <c r="T230" s="19"/>
      <c r="U230" s="19"/>
      <c r="V230" s="19"/>
      <c r="W230" s="19"/>
      <c r="X230" s="19"/>
      <c r="Y230" s="19"/>
      <c r="Z230" s="19"/>
      <c r="AA230" s="19"/>
    </row>
    <row r="231" ht="15.75" customHeight="1">
      <c r="A231" s="19"/>
      <c r="B231" s="20">
        <v>2020.0</v>
      </c>
      <c r="C231" s="23">
        <v>43974.4375</v>
      </c>
      <c r="D231" s="19" t="s">
        <v>99</v>
      </c>
      <c r="E231" s="19">
        <v>88.0</v>
      </c>
      <c r="F231" s="19">
        <v>6500.0</v>
      </c>
      <c r="G231" s="19">
        <v>41.0</v>
      </c>
      <c r="H231" s="19">
        <v>6.0</v>
      </c>
      <c r="I231" s="19"/>
      <c r="J231" s="19"/>
      <c r="K231" s="19" t="s">
        <v>852</v>
      </c>
      <c r="L231" s="19">
        <v>929.0</v>
      </c>
      <c r="M231" s="19"/>
      <c r="N231" s="19" t="s">
        <v>23</v>
      </c>
      <c r="O231" s="19" t="s">
        <v>23</v>
      </c>
      <c r="P231" s="19"/>
      <c r="Q231" s="19"/>
      <c r="R231" s="19"/>
      <c r="S231" s="19"/>
      <c r="T231" s="19"/>
      <c r="U231" s="19"/>
      <c r="V231" s="19"/>
      <c r="W231" s="19"/>
      <c r="X231" s="19"/>
      <c r="Y231" s="19"/>
      <c r="Z231" s="19"/>
      <c r="AA231" s="19"/>
    </row>
    <row r="232" ht="15.75" customHeight="1">
      <c r="A232" s="19"/>
      <c r="B232" s="20">
        <v>2020.0</v>
      </c>
      <c r="C232" s="23">
        <v>43975.458333333336</v>
      </c>
      <c r="D232" s="19" t="s">
        <v>99</v>
      </c>
      <c r="E232" s="19">
        <v>77.0</v>
      </c>
      <c r="F232" s="19">
        <v>4930.0</v>
      </c>
      <c r="G232" s="19">
        <v>40.0</v>
      </c>
      <c r="H232" s="19">
        <v>6.0</v>
      </c>
      <c r="I232" s="19"/>
      <c r="J232" s="19"/>
      <c r="K232" s="19" t="s">
        <v>109</v>
      </c>
      <c r="L232" s="19">
        <v>930.0</v>
      </c>
      <c r="M232" s="19" t="s">
        <v>814</v>
      </c>
      <c r="N232" s="19" t="s">
        <v>23</v>
      </c>
      <c r="O232" s="19" t="s">
        <v>23</v>
      </c>
      <c r="P232" s="19"/>
      <c r="Q232" s="19">
        <v>2.0</v>
      </c>
      <c r="R232" s="19">
        <v>1.0</v>
      </c>
      <c r="S232" s="19"/>
      <c r="T232" s="19"/>
      <c r="U232" s="19"/>
      <c r="V232" s="19"/>
      <c r="W232" s="19"/>
      <c r="X232" s="19"/>
      <c r="Y232" s="19"/>
      <c r="Z232" s="19"/>
      <c r="AA232" s="19"/>
    </row>
    <row r="233" ht="15.75" customHeight="1">
      <c r="A233" s="19"/>
      <c r="B233" s="20">
        <v>2020.0</v>
      </c>
      <c r="C233" s="23">
        <v>43975.489583333336</v>
      </c>
      <c r="D233" s="19" t="s">
        <v>99</v>
      </c>
      <c r="E233" s="19">
        <v>80.0</v>
      </c>
      <c r="F233" s="19">
        <v>5960.0</v>
      </c>
      <c r="G233" s="19">
        <v>43.0</v>
      </c>
      <c r="H233" s="19">
        <v>6.0</v>
      </c>
      <c r="I233" s="19"/>
      <c r="J233" s="19"/>
      <c r="K233" s="19" t="s">
        <v>842</v>
      </c>
      <c r="L233" s="19">
        <v>931.0</v>
      </c>
      <c r="M233" s="19" t="s">
        <v>814</v>
      </c>
      <c r="N233" s="19" t="s">
        <v>23</v>
      </c>
      <c r="O233" s="19" t="s">
        <v>23</v>
      </c>
      <c r="P233" s="19"/>
      <c r="Q233" s="19">
        <v>2.0</v>
      </c>
      <c r="R233" s="19">
        <v>1.0</v>
      </c>
      <c r="S233" s="19"/>
      <c r="T233" s="19"/>
      <c r="U233" s="19"/>
      <c r="V233" s="19"/>
      <c r="W233" s="19"/>
      <c r="X233" s="19"/>
      <c r="Y233" s="19"/>
      <c r="Z233" s="19"/>
      <c r="AA233" s="19"/>
    </row>
    <row r="234" ht="15.75" customHeight="1">
      <c r="A234" s="19"/>
      <c r="B234" s="20">
        <v>2020.0</v>
      </c>
      <c r="C234" s="23">
        <v>43975.375</v>
      </c>
      <c r="D234" s="19" t="s">
        <v>99</v>
      </c>
      <c r="E234" s="19">
        <v>81.0</v>
      </c>
      <c r="F234" s="19">
        <v>6860.0</v>
      </c>
      <c r="G234" s="19">
        <v>47.0</v>
      </c>
      <c r="H234" s="19">
        <v>6.0</v>
      </c>
      <c r="I234" s="19"/>
      <c r="J234" s="19"/>
      <c r="K234" s="19" t="s">
        <v>851</v>
      </c>
      <c r="L234" s="19">
        <v>932.0</v>
      </c>
      <c r="M234" s="19" t="s">
        <v>821</v>
      </c>
      <c r="N234" s="19" t="s">
        <v>23</v>
      </c>
      <c r="O234" s="19" t="s">
        <v>23</v>
      </c>
      <c r="P234" s="19"/>
      <c r="Q234" s="19">
        <v>2.0</v>
      </c>
      <c r="R234" s="19">
        <v>1.0</v>
      </c>
      <c r="S234" s="19"/>
      <c r="T234" s="19"/>
      <c r="U234" s="19"/>
      <c r="V234" s="19"/>
      <c r="W234" s="19"/>
      <c r="X234" s="19"/>
      <c r="Y234" s="19"/>
      <c r="Z234" s="19"/>
      <c r="AA234" s="19"/>
    </row>
    <row r="235" ht="15.75" customHeight="1">
      <c r="A235" s="19"/>
      <c r="B235" s="20">
        <v>2020.0</v>
      </c>
      <c r="C235" s="23">
        <v>43975.354166666664</v>
      </c>
      <c r="D235" s="19" t="s">
        <v>99</v>
      </c>
      <c r="E235" s="19">
        <v>78.0</v>
      </c>
      <c r="F235" s="19">
        <v>5770.0</v>
      </c>
      <c r="G235" s="19">
        <v>43.0</v>
      </c>
      <c r="H235" s="19">
        <v>6.0</v>
      </c>
      <c r="I235" s="19"/>
      <c r="J235" s="19"/>
      <c r="K235" s="19" t="s">
        <v>853</v>
      </c>
      <c r="L235" s="19">
        <v>933.0</v>
      </c>
      <c r="M235" s="19" t="s">
        <v>814</v>
      </c>
      <c r="N235" s="19" t="s">
        <v>23</v>
      </c>
      <c r="O235" s="19" t="s">
        <v>23</v>
      </c>
      <c r="P235" s="19"/>
      <c r="Q235" s="19">
        <v>2.0</v>
      </c>
      <c r="R235" s="19">
        <v>1.0</v>
      </c>
      <c r="S235" s="19"/>
      <c r="T235" s="19"/>
      <c r="U235" s="19"/>
      <c r="V235" s="19"/>
      <c r="W235" s="19"/>
      <c r="X235" s="19"/>
      <c r="Y235" s="19"/>
      <c r="Z235" s="19"/>
      <c r="AA235" s="19"/>
    </row>
    <row r="236" ht="15.75" customHeight="1">
      <c r="A236" s="19"/>
      <c r="B236" s="20">
        <v>2020.0</v>
      </c>
      <c r="C236" s="23">
        <v>43975.458333333336</v>
      </c>
      <c r="D236" s="19" t="s">
        <v>99</v>
      </c>
      <c r="E236" s="19">
        <v>81.0</v>
      </c>
      <c r="F236" s="19">
        <v>5950.0</v>
      </c>
      <c r="G236" s="19">
        <v>42.0</v>
      </c>
      <c r="H236" s="19">
        <v>6.0</v>
      </c>
      <c r="I236" s="19"/>
      <c r="J236" s="19"/>
      <c r="K236" s="19" t="s">
        <v>29</v>
      </c>
      <c r="L236" s="19">
        <v>934.0</v>
      </c>
      <c r="M236" s="19" t="s">
        <v>814</v>
      </c>
      <c r="N236" s="19" t="s">
        <v>23</v>
      </c>
      <c r="O236" s="19" t="s">
        <v>23</v>
      </c>
      <c r="P236" s="19"/>
      <c r="Q236" s="19">
        <v>2.0</v>
      </c>
      <c r="R236" s="19">
        <v>1.0</v>
      </c>
      <c r="S236" s="19"/>
      <c r="T236" s="19"/>
      <c r="U236" s="19"/>
      <c r="V236" s="19"/>
      <c r="W236" s="19"/>
      <c r="X236" s="19"/>
      <c r="Y236" s="19"/>
      <c r="Z236" s="19"/>
      <c r="AA236" s="19"/>
    </row>
    <row r="237" ht="15.75" customHeight="1">
      <c r="A237" s="19"/>
      <c r="B237" s="20">
        <v>2020.0</v>
      </c>
      <c r="C237" s="23">
        <v>43975.447916666664</v>
      </c>
      <c r="D237" s="19" t="s">
        <v>99</v>
      </c>
      <c r="E237" s="19">
        <v>77.0</v>
      </c>
      <c r="F237" s="19">
        <v>4905.0</v>
      </c>
      <c r="G237" s="19">
        <v>40.0</v>
      </c>
      <c r="H237" s="19">
        <v>6.0</v>
      </c>
      <c r="I237" s="19"/>
      <c r="J237" s="19"/>
      <c r="K237" s="19" t="s">
        <v>854</v>
      </c>
      <c r="L237" s="19">
        <v>935.0</v>
      </c>
      <c r="M237" s="19" t="s">
        <v>814</v>
      </c>
      <c r="N237" s="19" t="s">
        <v>23</v>
      </c>
      <c r="O237" s="19" t="s">
        <v>23</v>
      </c>
      <c r="P237" s="19"/>
      <c r="Q237" s="19">
        <v>2.0</v>
      </c>
      <c r="R237" s="19">
        <v>1.0</v>
      </c>
      <c r="S237" s="19"/>
      <c r="T237" s="19"/>
      <c r="U237" s="19"/>
      <c r="V237" s="19"/>
      <c r="W237" s="19"/>
      <c r="X237" s="19"/>
      <c r="Y237" s="19"/>
      <c r="Z237" s="19"/>
      <c r="AA237" s="19"/>
    </row>
    <row r="238" ht="15.75" customHeight="1">
      <c r="A238" s="19"/>
      <c r="B238" s="20">
        <v>2020.0</v>
      </c>
      <c r="C238" s="23">
        <v>43975.3125</v>
      </c>
      <c r="D238" s="19" t="s">
        <v>99</v>
      </c>
      <c r="E238" s="19">
        <v>80.0</v>
      </c>
      <c r="F238" s="19">
        <v>6100.0</v>
      </c>
      <c r="G238" s="19">
        <v>41.0</v>
      </c>
      <c r="H238" s="19">
        <v>6.0</v>
      </c>
      <c r="I238" s="19"/>
      <c r="J238" s="19"/>
      <c r="K238" s="19" t="s">
        <v>109</v>
      </c>
      <c r="L238" s="19">
        <v>936.0</v>
      </c>
      <c r="M238" s="19" t="s">
        <v>814</v>
      </c>
      <c r="N238" s="19" t="s">
        <v>35</v>
      </c>
      <c r="O238" s="19" t="s">
        <v>23</v>
      </c>
      <c r="P238" s="19"/>
      <c r="Q238" s="19">
        <v>2.0</v>
      </c>
      <c r="R238" s="19">
        <v>1.0</v>
      </c>
      <c r="S238" s="19"/>
      <c r="T238" s="19"/>
      <c r="U238" s="19"/>
      <c r="V238" s="19"/>
      <c r="W238" s="19"/>
      <c r="X238" s="19"/>
      <c r="Y238" s="19"/>
      <c r="Z238" s="19"/>
      <c r="AA238" s="19"/>
    </row>
    <row r="239" ht="15.75" customHeight="1">
      <c r="A239" s="19"/>
      <c r="B239" s="20">
        <v>2020.0</v>
      </c>
      <c r="C239" s="23">
        <v>43975.395833333336</v>
      </c>
      <c r="D239" s="19" t="s">
        <v>99</v>
      </c>
      <c r="E239" s="19">
        <v>74.0</v>
      </c>
      <c r="F239" s="19">
        <v>4950.0</v>
      </c>
      <c r="G239" s="19">
        <v>41.0</v>
      </c>
      <c r="H239" s="19">
        <v>6.0</v>
      </c>
      <c r="I239" s="19">
        <v>22.0</v>
      </c>
      <c r="J239" s="19" t="s">
        <v>855</v>
      </c>
      <c r="K239" s="19"/>
      <c r="L239" s="19">
        <v>937.0</v>
      </c>
      <c r="M239" s="19" t="s">
        <v>814</v>
      </c>
      <c r="N239" s="19" t="s">
        <v>23</v>
      </c>
      <c r="O239" s="19" t="s">
        <v>23</v>
      </c>
      <c r="P239" s="19"/>
      <c r="Q239" s="19">
        <v>2.0</v>
      </c>
      <c r="R239" s="19">
        <v>1.0</v>
      </c>
      <c r="S239" s="19"/>
      <c r="T239" s="19"/>
      <c r="U239" s="19"/>
      <c r="V239" s="19"/>
      <c r="W239" s="19"/>
      <c r="X239" s="19"/>
      <c r="Y239" s="19"/>
      <c r="Z239" s="19"/>
      <c r="AA239" s="19"/>
    </row>
    <row r="240" ht="15.75" customHeight="1">
      <c r="A240" s="19"/>
      <c r="B240" s="20">
        <v>2020.0</v>
      </c>
      <c r="C240" s="23">
        <v>43975.489583333336</v>
      </c>
      <c r="D240" s="19" t="s">
        <v>99</v>
      </c>
      <c r="E240" s="19">
        <v>76.0</v>
      </c>
      <c r="F240" s="19">
        <v>5485.0</v>
      </c>
      <c r="G240" s="19">
        <v>42.0</v>
      </c>
      <c r="H240" s="19">
        <v>6.0</v>
      </c>
      <c r="I240" s="19"/>
      <c r="J240" s="19"/>
      <c r="K240" s="19" t="s">
        <v>109</v>
      </c>
      <c r="L240" s="19">
        <v>938.0</v>
      </c>
      <c r="M240" s="19" t="s">
        <v>814</v>
      </c>
      <c r="N240" s="19" t="s">
        <v>40</v>
      </c>
      <c r="O240" s="19" t="s">
        <v>23</v>
      </c>
      <c r="P240" s="19"/>
      <c r="Q240" s="19">
        <v>2.0</v>
      </c>
      <c r="R240" s="19">
        <v>1.0</v>
      </c>
      <c r="S240" s="19"/>
      <c r="T240" s="19"/>
      <c r="U240" s="19"/>
      <c r="V240" s="19"/>
      <c r="W240" s="19"/>
      <c r="X240" s="19"/>
      <c r="Y240" s="19"/>
      <c r="Z240" s="19"/>
      <c r="AA240" s="19"/>
    </row>
    <row r="241" ht="15.75" customHeight="1">
      <c r="A241" s="19"/>
      <c r="B241" s="20">
        <v>2020.0</v>
      </c>
      <c r="C241" s="23">
        <v>43975.625</v>
      </c>
      <c r="D241" s="19" t="s">
        <v>99</v>
      </c>
      <c r="E241" s="19">
        <v>79.0</v>
      </c>
      <c r="F241" s="19">
        <v>6470.0</v>
      </c>
      <c r="G241" s="19">
        <v>44.0</v>
      </c>
      <c r="H241" s="19">
        <v>6.0</v>
      </c>
      <c r="I241" s="19"/>
      <c r="J241" s="19"/>
      <c r="K241" s="19" t="s">
        <v>851</v>
      </c>
      <c r="L241" s="19">
        <v>939.0</v>
      </c>
      <c r="M241" s="19"/>
      <c r="N241" s="19" t="s">
        <v>23</v>
      </c>
      <c r="O241" s="19" t="s">
        <v>23</v>
      </c>
      <c r="P241" s="19"/>
      <c r="Q241" s="19"/>
      <c r="R241" s="19"/>
      <c r="S241" s="19"/>
      <c r="T241" s="19"/>
      <c r="U241" s="19"/>
      <c r="V241" s="19"/>
      <c r="W241" s="19"/>
      <c r="X241" s="19"/>
      <c r="Y241" s="19"/>
      <c r="Z241" s="19"/>
      <c r="AA241" s="19"/>
    </row>
    <row r="242" ht="15.75" customHeight="1">
      <c r="A242" s="19"/>
      <c r="B242" s="20">
        <v>2020.0</v>
      </c>
      <c r="C242" s="23">
        <v>43975.75</v>
      </c>
      <c r="D242" s="19" t="s">
        <v>99</v>
      </c>
      <c r="E242" s="19">
        <v>80.0</v>
      </c>
      <c r="F242" s="19">
        <v>7795.0</v>
      </c>
      <c r="G242" s="19">
        <v>50.0</v>
      </c>
      <c r="H242" s="19">
        <v>6.0</v>
      </c>
      <c r="I242" s="19"/>
      <c r="J242" s="19"/>
      <c r="K242" s="19" t="s">
        <v>109</v>
      </c>
      <c r="L242" s="19">
        <v>940.0</v>
      </c>
      <c r="M242" s="19"/>
      <c r="N242" s="19" t="s">
        <v>23</v>
      </c>
      <c r="O242" s="19" t="s">
        <v>23</v>
      </c>
      <c r="P242" s="19"/>
      <c r="Q242" s="19"/>
      <c r="R242" s="19"/>
      <c r="S242" s="19"/>
      <c r="T242" s="19"/>
      <c r="U242" s="19"/>
      <c r="V242" s="19"/>
      <c r="W242" s="19"/>
      <c r="X242" s="19"/>
      <c r="Y242" s="19"/>
      <c r="Z242" s="19"/>
      <c r="AA242" s="19"/>
    </row>
    <row r="243" ht="15.75" customHeight="1">
      <c r="A243" s="19"/>
      <c r="B243" s="20">
        <v>2020.0</v>
      </c>
      <c r="C243" s="23">
        <v>43975.635416666664</v>
      </c>
      <c r="D243" s="19" t="s">
        <v>99</v>
      </c>
      <c r="E243" s="19">
        <v>91.0</v>
      </c>
      <c r="F243" s="19">
        <v>7700.0</v>
      </c>
      <c r="G243" s="19">
        <v>51.0</v>
      </c>
      <c r="H243" s="19">
        <v>6.0</v>
      </c>
      <c r="I243" s="19"/>
      <c r="J243" s="19"/>
      <c r="K243" s="19" t="s">
        <v>175</v>
      </c>
      <c r="L243" s="19">
        <v>941.0</v>
      </c>
      <c r="M243" s="19"/>
      <c r="N243" s="19" t="s">
        <v>23</v>
      </c>
      <c r="O243" s="19" t="s">
        <v>23</v>
      </c>
      <c r="P243" s="19"/>
      <c r="Q243" s="19"/>
      <c r="R243" s="19"/>
      <c r="S243" s="19"/>
      <c r="T243" s="19"/>
      <c r="U243" s="19"/>
      <c r="V243" s="19"/>
      <c r="W243" s="19"/>
      <c r="X243" s="19"/>
      <c r="Y243" s="19"/>
      <c r="Z243" s="19"/>
      <c r="AA243" s="19"/>
    </row>
    <row r="244" ht="15.75" customHeight="1">
      <c r="A244" s="19"/>
      <c r="B244" s="20">
        <v>2020.0</v>
      </c>
      <c r="C244" s="23">
        <v>43975.645833333336</v>
      </c>
      <c r="D244" s="19" t="s">
        <v>99</v>
      </c>
      <c r="E244" s="19">
        <v>83.0</v>
      </c>
      <c r="F244" s="19">
        <v>6160.0</v>
      </c>
      <c r="G244" s="19">
        <v>43.0</v>
      </c>
      <c r="H244" s="19">
        <v>6.0</v>
      </c>
      <c r="I244" s="19"/>
      <c r="J244" s="19"/>
      <c r="K244" s="19" t="s">
        <v>140</v>
      </c>
      <c r="L244" s="19">
        <v>942.0</v>
      </c>
      <c r="M244" s="19"/>
      <c r="N244" s="19" t="s">
        <v>23</v>
      </c>
      <c r="O244" s="19" t="s">
        <v>23</v>
      </c>
      <c r="P244" s="19"/>
      <c r="Q244" s="19"/>
      <c r="R244" s="19"/>
      <c r="S244" s="19"/>
      <c r="T244" s="19"/>
      <c r="U244" s="19"/>
      <c r="V244" s="19"/>
      <c r="W244" s="19"/>
      <c r="X244" s="19"/>
      <c r="Y244" s="19"/>
      <c r="Z244" s="19"/>
      <c r="AA244" s="19"/>
    </row>
    <row r="245" ht="15.75" customHeight="1">
      <c r="A245" s="19"/>
      <c r="B245" s="20">
        <v>2020.0</v>
      </c>
      <c r="C245" s="23">
        <v>43975.458333333336</v>
      </c>
      <c r="D245" s="19" t="s">
        <v>99</v>
      </c>
      <c r="E245" s="19">
        <v>80.0</v>
      </c>
      <c r="F245" s="19">
        <v>5105.0</v>
      </c>
      <c r="G245" s="19">
        <v>43.0</v>
      </c>
      <c r="H245" s="19">
        <v>6.0</v>
      </c>
      <c r="I245" s="19">
        <v>22.0</v>
      </c>
      <c r="J245" s="19" t="s">
        <v>855</v>
      </c>
      <c r="K245" s="19"/>
      <c r="L245" s="19">
        <v>943.0</v>
      </c>
      <c r="M245" s="19"/>
      <c r="N245" s="19" t="s">
        <v>23</v>
      </c>
      <c r="O245" s="19" t="s">
        <v>23</v>
      </c>
      <c r="P245" s="19"/>
      <c r="Q245" s="19"/>
      <c r="R245" s="19"/>
      <c r="S245" s="19"/>
      <c r="T245" s="19"/>
      <c r="U245" s="19"/>
      <c r="V245" s="19"/>
      <c r="W245" s="19"/>
      <c r="X245" s="19"/>
      <c r="Y245" s="19"/>
      <c r="Z245" s="19"/>
      <c r="AA245" s="19"/>
    </row>
    <row r="246" ht="15.75" customHeight="1">
      <c r="A246" s="19"/>
      <c r="B246" s="20">
        <v>2020.0</v>
      </c>
      <c r="C246" s="23">
        <v>43975.666666666664</v>
      </c>
      <c r="D246" s="19" t="s">
        <v>99</v>
      </c>
      <c r="E246" s="19">
        <v>78.0</v>
      </c>
      <c r="F246" s="19">
        <v>5785.0</v>
      </c>
      <c r="G246" s="19">
        <v>45.0</v>
      </c>
      <c r="H246" s="19">
        <v>6.0</v>
      </c>
      <c r="I246" s="19"/>
      <c r="J246" s="19"/>
      <c r="K246" s="19" t="s">
        <v>146</v>
      </c>
      <c r="L246" s="19">
        <v>944.0</v>
      </c>
      <c r="M246" s="19"/>
      <c r="N246" s="19" t="s">
        <v>35</v>
      </c>
      <c r="O246" s="19" t="s">
        <v>23</v>
      </c>
      <c r="P246" s="19"/>
      <c r="Q246" s="19"/>
      <c r="R246" s="19"/>
      <c r="S246" s="19"/>
      <c r="T246" s="19"/>
      <c r="U246" s="19"/>
      <c r="V246" s="19"/>
      <c r="W246" s="19"/>
      <c r="X246" s="19"/>
      <c r="Y246" s="19"/>
      <c r="Z246" s="19"/>
      <c r="AA246" s="19"/>
    </row>
    <row r="247" ht="15.75" customHeight="1">
      <c r="A247" s="19"/>
      <c r="B247" s="20">
        <v>2020.0</v>
      </c>
      <c r="C247" s="23">
        <v>43975.75</v>
      </c>
      <c r="D247" s="19" t="s">
        <v>99</v>
      </c>
      <c r="E247" s="19">
        <v>82.0</v>
      </c>
      <c r="F247" s="19">
        <v>6950.0</v>
      </c>
      <c r="G247" s="19"/>
      <c r="H247" s="19">
        <v>6.0</v>
      </c>
      <c r="I247" s="19"/>
      <c r="J247" s="19"/>
      <c r="K247" s="19" t="s">
        <v>182</v>
      </c>
      <c r="L247" s="19">
        <v>945.0</v>
      </c>
      <c r="M247" s="19"/>
      <c r="N247" s="19" t="s">
        <v>23</v>
      </c>
      <c r="O247" s="19" t="s">
        <v>23</v>
      </c>
      <c r="P247" s="19"/>
      <c r="Q247" s="19"/>
      <c r="R247" s="19"/>
      <c r="S247" s="19"/>
      <c r="T247" s="19"/>
      <c r="U247" s="19"/>
      <c r="V247" s="19"/>
      <c r="W247" s="19"/>
      <c r="X247" s="19"/>
      <c r="Y247" s="19"/>
      <c r="Z247" s="19"/>
      <c r="AA247" s="19"/>
    </row>
    <row r="248" ht="15.75" customHeight="1">
      <c r="A248" s="19"/>
      <c r="B248" s="20">
        <v>2020.0</v>
      </c>
      <c r="C248" s="23">
        <v>43975.802083333336</v>
      </c>
      <c r="D248" s="19" t="s">
        <v>99</v>
      </c>
      <c r="E248" s="19">
        <v>81.0</v>
      </c>
      <c r="F248" s="19">
        <v>6000.0</v>
      </c>
      <c r="G248" s="19">
        <v>42.0</v>
      </c>
      <c r="H248" s="19">
        <v>6.0</v>
      </c>
      <c r="I248" s="19"/>
      <c r="J248" s="19"/>
      <c r="K248" s="19" t="s">
        <v>851</v>
      </c>
      <c r="L248" s="19">
        <v>946.0</v>
      </c>
      <c r="M248" s="19"/>
      <c r="N248" s="19" t="s">
        <v>23</v>
      </c>
      <c r="O248" s="19" t="s">
        <v>23</v>
      </c>
      <c r="P248" s="19"/>
      <c r="Q248" s="19"/>
      <c r="R248" s="19"/>
      <c r="S248" s="19"/>
      <c r="T248" s="19"/>
      <c r="U248" s="19"/>
      <c r="V248" s="19"/>
      <c r="W248" s="19"/>
      <c r="X248" s="19"/>
      <c r="Y248" s="19"/>
      <c r="Z248" s="19"/>
      <c r="AA248" s="19"/>
    </row>
    <row r="249" ht="15.75" customHeight="1">
      <c r="A249" s="19"/>
      <c r="B249" s="20">
        <v>2020.0</v>
      </c>
      <c r="C249" s="23">
        <v>43975.791666666664</v>
      </c>
      <c r="D249" s="19" t="s">
        <v>99</v>
      </c>
      <c r="E249" s="19">
        <v>75.0</v>
      </c>
      <c r="F249" s="19">
        <v>5060.0</v>
      </c>
      <c r="G249" s="19">
        <v>42.0</v>
      </c>
      <c r="H249" s="19">
        <v>6.0</v>
      </c>
      <c r="I249" s="19"/>
      <c r="J249" s="19"/>
      <c r="K249" s="19" t="s">
        <v>149</v>
      </c>
      <c r="L249" s="19">
        <v>947.0</v>
      </c>
      <c r="M249" s="19"/>
      <c r="N249" s="19" t="s">
        <v>23</v>
      </c>
      <c r="O249" s="19" t="s">
        <v>23</v>
      </c>
      <c r="P249" s="19"/>
      <c r="Q249" s="19"/>
      <c r="R249" s="19"/>
      <c r="S249" s="19"/>
      <c r="T249" s="19"/>
      <c r="U249" s="19"/>
      <c r="V249" s="19"/>
      <c r="W249" s="19"/>
      <c r="X249" s="19"/>
      <c r="Y249" s="19"/>
      <c r="Z249" s="19"/>
      <c r="AA249" s="19"/>
    </row>
    <row r="250" ht="15.75" customHeight="1">
      <c r="A250" s="19"/>
      <c r="B250" s="20">
        <v>2020.0</v>
      </c>
      <c r="C250" s="23">
        <v>43975.833333333336</v>
      </c>
      <c r="D250" s="19" t="s">
        <v>99</v>
      </c>
      <c r="E250" s="19">
        <v>81.0</v>
      </c>
      <c r="F250" s="19">
        <v>6055.0</v>
      </c>
      <c r="G250" s="19">
        <v>46.0</v>
      </c>
      <c r="H250" s="19">
        <v>6.0</v>
      </c>
      <c r="I250" s="19">
        <v>22.0</v>
      </c>
      <c r="J250" s="19" t="s">
        <v>855</v>
      </c>
      <c r="K250" s="19"/>
      <c r="L250" s="19">
        <v>948.0</v>
      </c>
      <c r="M250" s="19"/>
      <c r="N250" s="19" t="s">
        <v>23</v>
      </c>
      <c r="O250" s="19" t="s">
        <v>23</v>
      </c>
      <c r="P250" s="19"/>
      <c r="Q250" s="19"/>
      <c r="R250" s="19"/>
      <c r="S250" s="19"/>
      <c r="T250" s="19"/>
      <c r="U250" s="19"/>
      <c r="V250" s="19"/>
      <c r="W250" s="19"/>
      <c r="X250" s="19"/>
      <c r="Y250" s="19"/>
      <c r="Z250" s="19"/>
      <c r="AA250" s="19"/>
    </row>
    <row r="251" ht="15.75" customHeight="1">
      <c r="A251" s="19"/>
      <c r="B251" s="20">
        <v>2020.0</v>
      </c>
      <c r="C251" s="23">
        <v>43975.833333333336</v>
      </c>
      <c r="D251" s="19" t="s">
        <v>99</v>
      </c>
      <c r="E251" s="19">
        <v>89.0</v>
      </c>
      <c r="F251" s="19">
        <v>6610.0</v>
      </c>
      <c r="G251" s="19">
        <v>42.0</v>
      </c>
      <c r="H251" s="19">
        <v>6.0</v>
      </c>
      <c r="I251" s="19"/>
      <c r="J251" s="19"/>
      <c r="K251" s="19" t="s">
        <v>136</v>
      </c>
      <c r="L251" s="19">
        <v>949.0</v>
      </c>
      <c r="M251" s="19"/>
      <c r="N251" s="19" t="s">
        <v>35</v>
      </c>
      <c r="O251" s="19" t="s">
        <v>23</v>
      </c>
      <c r="P251" s="19"/>
      <c r="Q251" s="19"/>
      <c r="R251" s="19"/>
      <c r="S251" s="19"/>
      <c r="T251" s="19"/>
      <c r="U251" s="19"/>
      <c r="V251" s="19"/>
      <c r="W251" s="19"/>
      <c r="X251" s="19"/>
      <c r="Y251" s="19"/>
      <c r="Z251" s="19"/>
      <c r="AA251" s="19"/>
    </row>
    <row r="252" ht="15.75" customHeight="1">
      <c r="A252" s="19"/>
      <c r="B252" s="20">
        <v>2020.0</v>
      </c>
      <c r="C252" s="23">
        <v>43975.916666666664</v>
      </c>
      <c r="D252" s="19" t="s">
        <v>99</v>
      </c>
      <c r="E252" s="19">
        <v>76.0</v>
      </c>
      <c r="F252" s="19">
        <v>4995.0</v>
      </c>
      <c r="G252" s="19">
        <v>40.0</v>
      </c>
      <c r="H252" s="19">
        <v>6.0</v>
      </c>
      <c r="I252" s="19"/>
      <c r="J252" s="19"/>
      <c r="K252" s="19" t="s">
        <v>856</v>
      </c>
      <c r="L252" s="19">
        <v>950.0</v>
      </c>
      <c r="M252" s="19"/>
      <c r="N252" s="19" t="s">
        <v>23</v>
      </c>
      <c r="O252" s="19" t="s">
        <v>23</v>
      </c>
      <c r="P252" s="19"/>
      <c r="Q252" s="19"/>
      <c r="R252" s="19"/>
      <c r="S252" s="19"/>
      <c r="T252" s="19"/>
      <c r="U252" s="19"/>
      <c r="V252" s="19"/>
      <c r="W252" s="19"/>
      <c r="X252" s="19"/>
      <c r="Y252" s="19"/>
      <c r="Z252" s="19"/>
      <c r="AA252" s="19"/>
    </row>
    <row r="253" ht="15.75" customHeight="1">
      <c r="A253" s="19"/>
      <c r="B253" s="20">
        <v>2020.0</v>
      </c>
      <c r="C253" s="23">
        <v>43977.34375</v>
      </c>
      <c r="D253" s="19" t="s">
        <v>99</v>
      </c>
      <c r="E253" s="19">
        <v>78.0</v>
      </c>
      <c r="F253" s="19">
        <v>5380.0</v>
      </c>
      <c r="G253" s="19">
        <v>40.0</v>
      </c>
      <c r="H253" s="19">
        <v>6.0</v>
      </c>
      <c r="I253" s="19"/>
      <c r="J253" s="19"/>
      <c r="K253" s="19" t="s">
        <v>847</v>
      </c>
      <c r="L253" s="19">
        <v>951.0</v>
      </c>
      <c r="M253" s="19" t="s">
        <v>814</v>
      </c>
      <c r="N253" s="19" t="s">
        <v>23</v>
      </c>
      <c r="O253" s="19" t="s">
        <v>23</v>
      </c>
      <c r="P253" s="19"/>
      <c r="Q253" s="19"/>
      <c r="R253" s="19"/>
      <c r="S253" s="19"/>
      <c r="T253" s="19"/>
      <c r="U253" s="19"/>
      <c r="V253" s="19"/>
      <c r="W253" s="19"/>
      <c r="X253" s="19"/>
      <c r="Y253" s="19"/>
      <c r="Z253" s="19"/>
      <c r="AA253" s="19"/>
    </row>
    <row r="254" ht="15.75" customHeight="1">
      <c r="A254" s="19"/>
      <c r="B254" s="20">
        <v>2020.0</v>
      </c>
      <c r="C254" s="23">
        <v>43977.458333333336</v>
      </c>
      <c r="D254" s="19" t="s">
        <v>99</v>
      </c>
      <c r="E254" s="19">
        <v>77.0</v>
      </c>
      <c r="F254" s="19">
        <v>5450.0</v>
      </c>
      <c r="G254" s="19">
        <v>37.0</v>
      </c>
      <c r="H254" s="19">
        <v>6.0</v>
      </c>
      <c r="I254" s="19"/>
      <c r="J254" s="19"/>
      <c r="K254" s="19" t="s">
        <v>857</v>
      </c>
      <c r="L254" s="19">
        <v>952.0</v>
      </c>
      <c r="M254" s="19" t="s">
        <v>814</v>
      </c>
      <c r="N254" s="19" t="s">
        <v>23</v>
      </c>
      <c r="O254" s="19" t="s">
        <v>23</v>
      </c>
      <c r="P254" s="19"/>
      <c r="Q254" s="19"/>
      <c r="R254" s="19"/>
      <c r="S254" s="19"/>
      <c r="T254" s="19"/>
      <c r="U254" s="19"/>
      <c r="V254" s="19"/>
      <c r="W254" s="19"/>
      <c r="X254" s="19"/>
      <c r="Y254" s="19"/>
      <c r="Z254" s="19"/>
      <c r="AA254" s="19"/>
    </row>
    <row r="255" ht="15.75" customHeight="1">
      <c r="A255" s="19"/>
      <c r="B255" s="20">
        <v>2020.0</v>
      </c>
      <c r="C255" s="23">
        <v>43977.333333333336</v>
      </c>
      <c r="D255" s="19" t="s">
        <v>99</v>
      </c>
      <c r="E255" s="19">
        <v>83.0</v>
      </c>
      <c r="F255" s="19">
        <v>6500.0</v>
      </c>
      <c r="G255" s="19">
        <v>45.0</v>
      </c>
      <c r="H255" s="19">
        <v>6.0</v>
      </c>
      <c r="I255" s="19"/>
      <c r="J255" s="19"/>
      <c r="K255" s="19" t="s">
        <v>857</v>
      </c>
      <c r="L255" s="19">
        <v>953.0</v>
      </c>
      <c r="M255" s="19" t="s">
        <v>814</v>
      </c>
      <c r="N255" s="19" t="s">
        <v>23</v>
      </c>
      <c r="O255" s="19" t="s">
        <v>23</v>
      </c>
      <c r="P255" s="19"/>
      <c r="Q255" s="19"/>
      <c r="R255" s="19"/>
      <c r="S255" s="19"/>
      <c r="T255" s="19"/>
      <c r="U255" s="19"/>
      <c r="V255" s="19"/>
      <c r="W255" s="19"/>
      <c r="X255" s="19"/>
      <c r="Y255" s="19"/>
      <c r="Z255" s="19"/>
      <c r="AA255" s="19"/>
    </row>
    <row r="256" ht="15.75" customHeight="1">
      <c r="A256" s="19"/>
      <c r="B256" s="20">
        <v>2020.0</v>
      </c>
      <c r="C256" s="23">
        <v>43977.395833333336</v>
      </c>
      <c r="D256" s="19" t="s">
        <v>99</v>
      </c>
      <c r="E256" s="19">
        <v>73.0</v>
      </c>
      <c r="F256" s="19">
        <v>5035.0</v>
      </c>
      <c r="G256" s="19">
        <v>41.0</v>
      </c>
      <c r="H256" s="19">
        <v>6.0</v>
      </c>
      <c r="I256" s="19">
        <v>111.0</v>
      </c>
      <c r="J256" s="19" t="s">
        <v>136</v>
      </c>
      <c r="K256" s="19"/>
      <c r="L256" s="19">
        <v>954.0</v>
      </c>
      <c r="M256" s="19" t="s">
        <v>814</v>
      </c>
      <c r="N256" s="19" t="s">
        <v>23</v>
      </c>
      <c r="O256" s="19" t="s">
        <v>23</v>
      </c>
      <c r="P256" s="19"/>
      <c r="Q256" s="19"/>
      <c r="R256" s="19"/>
      <c r="S256" s="19"/>
      <c r="T256" s="19"/>
      <c r="U256" s="19"/>
      <c r="V256" s="19"/>
      <c r="W256" s="19"/>
      <c r="X256" s="19"/>
      <c r="Y256" s="19"/>
      <c r="Z256" s="19"/>
      <c r="AA256" s="19"/>
    </row>
    <row r="257" ht="15.75" customHeight="1">
      <c r="A257" s="19"/>
      <c r="B257" s="20">
        <v>2020.0</v>
      </c>
      <c r="C257" s="23">
        <v>43977.5625</v>
      </c>
      <c r="D257" s="19" t="s">
        <v>99</v>
      </c>
      <c r="E257" s="19">
        <v>79.0</v>
      </c>
      <c r="F257" s="19">
        <v>7010.0</v>
      </c>
      <c r="G257" s="19">
        <v>40.0</v>
      </c>
      <c r="H257" s="19">
        <v>6.0</v>
      </c>
      <c r="I257" s="19">
        <v>126.0</v>
      </c>
      <c r="J257" s="19" t="s">
        <v>858</v>
      </c>
      <c r="K257" s="19"/>
      <c r="L257" s="19">
        <v>955.0</v>
      </c>
      <c r="M257" s="19" t="s">
        <v>821</v>
      </c>
      <c r="N257" s="19" t="s">
        <v>23</v>
      </c>
      <c r="O257" s="19" t="s">
        <v>23</v>
      </c>
      <c r="P257" s="19"/>
      <c r="Q257" s="19">
        <v>2.0</v>
      </c>
      <c r="R257" s="19">
        <v>2.0</v>
      </c>
      <c r="S257" s="19"/>
      <c r="T257" s="19"/>
      <c r="U257" s="19"/>
      <c r="V257" s="19"/>
      <c r="W257" s="19"/>
      <c r="X257" s="19"/>
      <c r="Y257" s="19"/>
      <c r="Z257" s="19"/>
      <c r="AA257" s="19"/>
    </row>
    <row r="258" ht="15.75" customHeight="1">
      <c r="A258" s="19"/>
      <c r="B258" s="20">
        <v>2020.0</v>
      </c>
      <c r="C258" s="23">
        <v>43977.541666666664</v>
      </c>
      <c r="D258" s="19" t="s">
        <v>99</v>
      </c>
      <c r="E258" s="19">
        <v>77.0</v>
      </c>
      <c r="F258" s="19">
        <v>5305.0</v>
      </c>
      <c r="G258" s="19">
        <v>39.0</v>
      </c>
      <c r="H258" s="19">
        <v>6.0</v>
      </c>
      <c r="I258" s="19">
        <v>141.0</v>
      </c>
      <c r="J258" s="19" t="s">
        <v>851</v>
      </c>
      <c r="K258" s="19"/>
      <c r="L258" s="19">
        <v>956.0</v>
      </c>
      <c r="M258" s="19" t="s">
        <v>814</v>
      </c>
      <c r="N258" s="19" t="s">
        <v>23</v>
      </c>
      <c r="O258" s="19" t="s">
        <v>23</v>
      </c>
      <c r="P258" s="19"/>
      <c r="Q258" s="19">
        <v>2.0</v>
      </c>
      <c r="R258" s="19">
        <v>2.0</v>
      </c>
      <c r="S258" s="19"/>
      <c r="T258" s="19"/>
      <c r="U258" s="19"/>
      <c r="V258" s="19"/>
      <c r="W258" s="19"/>
      <c r="X258" s="19"/>
      <c r="Y258" s="19"/>
      <c r="Z258" s="19"/>
      <c r="AA258" s="19"/>
    </row>
    <row r="259" ht="15.75" customHeight="1">
      <c r="A259" s="19"/>
      <c r="B259" s="20">
        <v>2020.0</v>
      </c>
      <c r="C259" s="23">
        <v>43977.541666666664</v>
      </c>
      <c r="D259" s="19" t="s">
        <v>99</v>
      </c>
      <c r="E259" s="19">
        <v>72.0</v>
      </c>
      <c r="F259" s="19">
        <v>4635.0</v>
      </c>
      <c r="G259" s="19">
        <v>36.0</v>
      </c>
      <c r="H259" s="19">
        <v>6.0</v>
      </c>
      <c r="I259" s="19">
        <v>21.0</v>
      </c>
      <c r="J259" s="19" t="s">
        <v>343</v>
      </c>
      <c r="K259" s="19"/>
      <c r="L259" s="19">
        <v>957.0</v>
      </c>
      <c r="M259" s="19" t="s">
        <v>821</v>
      </c>
      <c r="N259" s="19" t="s">
        <v>23</v>
      </c>
      <c r="O259" s="19" t="s">
        <v>23</v>
      </c>
      <c r="P259" s="19"/>
      <c r="Q259" s="19">
        <v>1.0</v>
      </c>
      <c r="R259" s="19">
        <v>2.0</v>
      </c>
      <c r="S259" s="19"/>
      <c r="T259" s="19"/>
      <c r="U259" s="19"/>
      <c r="V259" s="19"/>
      <c r="W259" s="19"/>
      <c r="X259" s="19"/>
      <c r="Y259" s="19"/>
      <c r="Z259" s="19"/>
      <c r="AA259" s="19"/>
    </row>
    <row r="260" ht="15.75" customHeight="1">
      <c r="A260" s="19"/>
      <c r="B260" s="20">
        <v>2020.0</v>
      </c>
      <c r="C260" s="23">
        <v>43977.29513888889</v>
      </c>
      <c r="D260" s="19" t="s">
        <v>99</v>
      </c>
      <c r="E260" s="19">
        <v>78.0</v>
      </c>
      <c r="F260" s="19">
        <v>5870.0</v>
      </c>
      <c r="G260" s="19">
        <v>42.0</v>
      </c>
      <c r="H260" s="19">
        <v>6.0</v>
      </c>
      <c r="I260" s="19">
        <v>127.0</v>
      </c>
      <c r="J260" s="19" t="s">
        <v>109</v>
      </c>
      <c r="K260" s="19"/>
      <c r="L260" s="19">
        <v>958.0</v>
      </c>
      <c r="M260" s="19" t="s">
        <v>821</v>
      </c>
      <c r="N260" s="19" t="s">
        <v>23</v>
      </c>
      <c r="O260" s="19" t="s">
        <v>23</v>
      </c>
      <c r="P260" s="19"/>
      <c r="Q260" s="19">
        <v>2.0</v>
      </c>
      <c r="R260" s="19">
        <v>2.0</v>
      </c>
      <c r="S260" s="19"/>
      <c r="T260" s="19"/>
      <c r="U260" s="19"/>
      <c r="V260" s="19"/>
      <c r="W260" s="19"/>
      <c r="X260" s="19"/>
      <c r="Y260" s="19"/>
      <c r="Z260" s="19"/>
      <c r="AA260" s="19"/>
    </row>
    <row r="261" ht="15.75" customHeight="1">
      <c r="A261" s="19"/>
      <c r="B261" s="20">
        <v>2020.0</v>
      </c>
      <c r="C261" s="23">
        <v>43978.322916666664</v>
      </c>
      <c r="D261" s="19" t="s">
        <v>99</v>
      </c>
      <c r="E261" s="19">
        <v>77.0</v>
      </c>
      <c r="F261" s="19">
        <v>5355.0</v>
      </c>
      <c r="G261" s="19"/>
      <c r="H261" s="19">
        <v>6.0</v>
      </c>
      <c r="I261" s="19">
        <v>21.0</v>
      </c>
      <c r="J261" s="19" t="s">
        <v>343</v>
      </c>
      <c r="K261" s="19"/>
      <c r="L261" s="19">
        <v>959.0</v>
      </c>
      <c r="M261" s="19"/>
      <c r="N261" s="19" t="s">
        <v>40</v>
      </c>
      <c r="O261" s="19" t="s">
        <v>23</v>
      </c>
      <c r="P261" s="19"/>
      <c r="Q261" s="19"/>
      <c r="R261" s="19"/>
      <c r="S261" s="19"/>
      <c r="T261" s="19"/>
      <c r="U261" s="19"/>
      <c r="V261" s="19"/>
      <c r="W261" s="19"/>
      <c r="X261" s="19"/>
      <c r="Y261" s="19"/>
      <c r="Z261" s="19"/>
      <c r="AA261" s="19"/>
    </row>
    <row r="262" ht="15.75" customHeight="1">
      <c r="A262" s="19"/>
      <c r="B262" s="20">
        <v>2020.0</v>
      </c>
      <c r="C262" s="23">
        <v>43978.395833333336</v>
      </c>
      <c r="D262" s="19" t="s">
        <v>99</v>
      </c>
      <c r="E262" s="19">
        <v>78.0</v>
      </c>
      <c r="F262" s="19">
        <v>5965.0</v>
      </c>
      <c r="G262" s="19">
        <v>40.0</v>
      </c>
      <c r="H262" s="19">
        <v>6.0</v>
      </c>
      <c r="I262" s="19"/>
      <c r="J262" s="19"/>
      <c r="K262" s="19" t="s">
        <v>859</v>
      </c>
      <c r="L262" s="19">
        <v>960.0</v>
      </c>
      <c r="M262" s="19"/>
      <c r="N262" s="19" t="s">
        <v>23</v>
      </c>
      <c r="O262" s="19" t="s">
        <v>23</v>
      </c>
      <c r="P262" s="19"/>
      <c r="Q262" s="19"/>
      <c r="R262" s="19"/>
      <c r="S262" s="19"/>
      <c r="T262" s="19"/>
      <c r="U262" s="19"/>
      <c r="V262" s="19"/>
      <c r="W262" s="19"/>
      <c r="X262" s="19"/>
      <c r="Y262" s="19"/>
      <c r="Z262" s="19"/>
      <c r="AA262" s="19"/>
    </row>
    <row r="263" ht="15.75" customHeight="1">
      <c r="A263" s="19"/>
      <c r="B263" s="20">
        <v>2020.0</v>
      </c>
      <c r="C263" s="23">
        <v>43978.3125</v>
      </c>
      <c r="D263" s="19" t="s">
        <v>99</v>
      </c>
      <c r="E263" s="19">
        <v>79.0</v>
      </c>
      <c r="F263" s="19">
        <v>5145.0</v>
      </c>
      <c r="G263" s="19">
        <v>38.0</v>
      </c>
      <c r="H263" s="19">
        <v>6.0</v>
      </c>
      <c r="I263" s="19">
        <v>25.0</v>
      </c>
      <c r="J263" s="19" t="s">
        <v>850</v>
      </c>
      <c r="K263" s="19"/>
      <c r="L263" s="19">
        <v>961.0</v>
      </c>
      <c r="M263" s="19"/>
      <c r="N263" s="19" t="s">
        <v>23</v>
      </c>
      <c r="O263" s="19" t="s">
        <v>23</v>
      </c>
      <c r="P263" s="19"/>
      <c r="Q263" s="19"/>
      <c r="R263" s="19"/>
      <c r="S263" s="19"/>
      <c r="T263" s="19"/>
      <c r="U263" s="19"/>
      <c r="V263" s="19"/>
      <c r="W263" s="19"/>
      <c r="X263" s="19"/>
      <c r="Y263" s="19"/>
      <c r="Z263" s="19"/>
      <c r="AA263" s="19"/>
    </row>
    <row r="264" ht="15.75" customHeight="1">
      <c r="A264" s="19"/>
      <c r="B264" s="20">
        <v>2020.0</v>
      </c>
      <c r="C264" s="23">
        <v>43978.520833333336</v>
      </c>
      <c r="D264" s="19" t="s">
        <v>99</v>
      </c>
      <c r="E264" s="19">
        <v>80.0</v>
      </c>
      <c r="F264" s="19">
        <v>6490.0</v>
      </c>
      <c r="G264" s="19">
        <v>40.0</v>
      </c>
      <c r="H264" s="19">
        <v>6.0</v>
      </c>
      <c r="I264" s="19"/>
      <c r="J264" s="19"/>
      <c r="K264" s="19" t="s">
        <v>860</v>
      </c>
      <c r="L264" s="19">
        <v>962.0</v>
      </c>
      <c r="M264" s="19"/>
      <c r="N264" s="19" t="s">
        <v>23</v>
      </c>
      <c r="O264" s="19" t="s">
        <v>23</v>
      </c>
      <c r="P264" s="19"/>
      <c r="Q264" s="19"/>
      <c r="R264" s="19"/>
      <c r="S264" s="19"/>
      <c r="T264" s="19"/>
      <c r="U264" s="19"/>
      <c r="V264" s="19"/>
      <c r="W264" s="19"/>
      <c r="X264" s="19"/>
      <c r="Y264" s="19"/>
      <c r="Z264" s="19"/>
      <c r="AA264" s="19"/>
    </row>
    <row r="265" ht="15.75" customHeight="1">
      <c r="A265" s="19"/>
      <c r="B265" s="20">
        <v>2020.0</v>
      </c>
      <c r="C265" s="23">
        <v>43978.770833333336</v>
      </c>
      <c r="D265" s="19" t="s">
        <v>99</v>
      </c>
      <c r="E265" s="19">
        <v>77.0</v>
      </c>
      <c r="F265" s="19">
        <v>5735.0</v>
      </c>
      <c r="G265" s="19">
        <v>40.0</v>
      </c>
      <c r="H265" s="19">
        <v>6.0</v>
      </c>
      <c r="I265" s="19">
        <v>117.0</v>
      </c>
      <c r="J265" s="19" t="s">
        <v>144</v>
      </c>
      <c r="K265" s="19"/>
      <c r="L265" s="19">
        <v>963.0</v>
      </c>
      <c r="M265" s="19" t="s">
        <v>814</v>
      </c>
      <c r="N265" s="19" t="s">
        <v>23</v>
      </c>
      <c r="O265" s="19" t="s">
        <v>23</v>
      </c>
      <c r="P265" s="19"/>
      <c r="Q265" s="19">
        <v>2.0</v>
      </c>
      <c r="R265" s="19">
        <v>1.0</v>
      </c>
      <c r="S265" s="19"/>
      <c r="T265" s="19"/>
      <c r="U265" s="19"/>
      <c r="V265" s="19"/>
      <c r="W265" s="19"/>
      <c r="X265" s="19"/>
      <c r="Y265" s="19"/>
      <c r="Z265" s="19"/>
      <c r="AA265" s="19"/>
    </row>
    <row r="266" ht="15.75" customHeight="1">
      <c r="A266" s="19"/>
      <c r="B266" s="20">
        <v>2020.0</v>
      </c>
      <c r="C266" s="23">
        <v>43978.4375</v>
      </c>
      <c r="D266" s="19" t="s">
        <v>99</v>
      </c>
      <c r="E266" s="19">
        <v>92.0</v>
      </c>
      <c r="F266" s="19">
        <v>9630.0</v>
      </c>
      <c r="G266" s="19">
        <v>52.0</v>
      </c>
      <c r="H266" s="19">
        <v>6.0</v>
      </c>
      <c r="I266" s="19">
        <v>24.0</v>
      </c>
      <c r="J266" s="19" t="s">
        <v>842</v>
      </c>
      <c r="K266" s="19"/>
      <c r="L266" s="19">
        <v>964.0</v>
      </c>
      <c r="M266" s="19" t="s">
        <v>814</v>
      </c>
      <c r="N266" s="19" t="s">
        <v>23</v>
      </c>
      <c r="O266" s="19" t="s">
        <v>23</v>
      </c>
      <c r="P266" s="19"/>
      <c r="Q266" s="19">
        <v>3.0</v>
      </c>
      <c r="R266" s="19">
        <v>1.0</v>
      </c>
      <c r="S266" s="19"/>
      <c r="T266" s="19"/>
      <c r="U266" s="19"/>
      <c r="V266" s="19"/>
      <c r="W266" s="19"/>
      <c r="X266" s="19"/>
      <c r="Y266" s="19"/>
      <c r="Z266" s="19"/>
      <c r="AA266" s="19"/>
    </row>
    <row r="267" ht="15.75" customHeight="1">
      <c r="A267" s="19"/>
      <c r="B267" s="20">
        <v>2020.0</v>
      </c>
      <c r="C267" s="23">
        <v>43980.458333333336</v>
      </c>
      <c r="D267" s="19" t="s">
        <v>99</v>
      </c>
      <c r="E267" s="19">
        <v>90.0</v>
      </c>
      <c r="F267" s="19">
        <v>9590.0</v>
      </c>
      <c r="G267" s="19"/>
      <c r="H267" s="19">
        <v>6.0</v>
      </c>
      <c r="I267" s="19"/>
      <c r="J267" s="19"/>
      <c r="K267" s="19" t="s">
        <v>190</v>
      </c>
      <c r="L267" s="19">
        <v>965.0</v>
      </c>
      <c r="M267" s="19"/>
      <c r="N267" s="19" t="s">
        <v>23</v>
      </c>
      <c r="O267" s="19" t="s">
        <v>23</v>
      </c>
      <c r="P267" s="19"/>
      <c r="Q267" s="19"/>
      <c r="R267" s="19"/>
      <c r="S267" s="19"/>
      <c r="T267" s="19"/>
      <c r="U267" s="19"/>
      <c r="V267" s="19"/>
      <c r="W267" s="19"/>
      <c r="X267" s="19"/>
      <c r="Y267" s="19"/>
      <c r="Z267" s="19"/>
      <c r="AA267" s="19"/>
    </row>
    <row r="268" ht="15.75" customHeight="1">
      <c r="A268" s="19"/>
      <c r="B268" s="20">
        <v>2020.0</v>
      </c>
      <c r="C268" s="23">
        <v>43980.333333333336</v>
      </c>
      <c r="D268" s="19" t="s">
        <v>99</v>
      </c>
      <c r="E268" s="19">
        <v>81.0</v>
      </c>
      <c r="F268" s="19">
        <v>6580.0</v>
      </c>
      <c r="G268" s="19"/>
      <c r="H268" s="19">
        <v>6.0</v>
      </c>
      <c r="I268" s="19"/>
      <c r="J268" s="19"/>
      <c r="K268" s="19" t="s">
        <v>190</v>
      </c>
      <c r="L268" s="19">
        <v>966.0</v>
      </c>
      <c r="M268" s="19"/>
      <c r="N268" s="19" t="s">
        <v>23</v>
      </c>
      <c r="O268" s="19" t="s">
        <v>23</v>
      </c>
      <c r="P268" s="19"/>
      <c r="Q268" s="19"/>
      <c r="R268" s="19"/>
      <c r="S268" s="19"/>
      <c r="T268" s="19"/>
      <c r="U268" s="19"/>
      <c r="V268" s="19"/>
      <c r="W268" s="19"/>
      <c r="X268" s="19"/>
      <c r="Y268" s="19"/>
      <c r="Z268" s="19"/>
      <c r="AA268" s="19"/>
    </row>
    <row r="269" ht="15.75" customHeight="1">
      <c r="A269" s="19"/>
      <c r="B269" s="20">
        <v>2020.0</v>
      </c>
      <c r="C269" s="23">
        <v>43980.458333333336</v>
      </c>
      <c r="D269" s="19" t="s">
        <v>99</v>
      </c>
      <c r="E269" s="19">
        <v>78.0</v>
      </c>
      <c r="F269" s="19">
        <v>5300.0</v>
      </c>
      <c r="G269" s="19">
        <v>40.0</v>
      </c>
      <c r="H269" s="19">
        <v>6.0</v>
      </c>
      <c r="I269" s="19"/>
      <c r="J269" s="19"/>
      <c r="K269" s="19" t="s">
        <v>109</v>
      </c>
      <c r="L269" s="19">
        <v>967.0</v>
      </c>
      <c r="M269" s="19" t="s">
        <v>821</v>
      </c>
      <c r="N269" s="19" t="s">
        <v>35</v>
      </c>
      <c r="O269" s="19" t="s">
        <v>23</v>
      </c>
      <c r="P269" s="19"/>
      <c r="Q269" s="19">
        <v>2.0</v>
      </c>
      <c r="R269" s="19">
        <v>2.0</v>
      </c>
      <c r="S269" s="19"/>
      <c r="T269" s="19"/>
      <c r="U269" s="19"/>
      <c r="V269" s="19"/>
      <c r="W269" s="19"/>
      <c r="X269" s="19"/>
      <c r="Y269" s="19"/>
      <c r="Z269" s="19"/>
      <c r="AA269" s="19"/>
    </row>
    <row r="270" ht="15.75" customHeight="1">
      <c r="A270" s="19"/>
      <c r="B270" s="20">
        <v>2020.0</v>
      </c>
      <c r="C270" s="23">
        <v>43980.302083333336</v>
      </c>
      <c r="D270" s="19" t="s">
        <v>99</v>
      </c>
      <c r="E270" s="19">
        <v>75.0</v>
      </c>
      <c r="F270" s="19">
        <v>5300.0</v>
      </c>
      <c r="G270" s="19"/>
      <c r="H270" s="19">
        <v>6.0</v>
      </c>
      <c r="I270" s="19"/>
      <c r="J270" s="19"/>
      <c r="K270" s="19" t="s">
        <v>861</v>
      </c>
      <c r="L270" s="19">
        <v>968.0</v>
      </c>
      <c r="M270" s="19"/>
      <c r="N270" s="19" t="s">
        <v>23</v>
      </c>
      <c r="O270" s="19" t="s">
        <v>23</v>
      </c>
      <c r="P270" s="19"/>
      <c r="Q270" s="19"/>
      <c r="R270" s="19"/>
      <c r="S270" s="19"/>
      <c r="T270" s="19"/>
      <c r="U270" s="19"/>
      <c r="V270" s="19"/>
      <c r="W270" s="19"/>
      <c r="X270" s="19"/>
      <c r="Y270" s="19"/>
      <c r="Z270" s="19"/>
      <c r="AA270" s="19"/>
    </row>
    <row r="271" ht="15.75" customHeight="1">
      <c r="A271" s="19"/>
      <c r="B271" s="20">
        <v>2020.0</v>
      </c>
      <c r="C271" s="23">
        <v>43980.34375</v>
      </c>
      <c r="D271" s="19" t="s">
        <v>99</v>
      </c>
      <c r="E271" s="19">
        <v>78.0</v>
      </c>
      <c r="F271" s="19">
        <v>5960.0</v>
      </c>
      <c r="G271" s="19"/>
      <c r="H271" s="19">
        <v>6.0</v>
      </c>
      <c r="I271" s="19"/>
      <c r="J271" s="19"/>
      <c r="K271" s="19" t="s">
        <v>851</v>
      </c>
      <c r="L271" s="19">
        <v>969.0</v>
      </c>
      <c r="M271" s="19"/>
      <c r="N271" s="19" t="s">
        <v>23</v>
      </c>
      <c r="O271" s="19" t="s">
        <v>23</v>
      </c>
      <c r="P271" s="19"/>
      <c r="Q271" s="19"/>
      <c r="R271" s="19"/>
      <c r="S271" s="19"/>
      <c r="T271" s="19"/>
      <c r="U271" s="19"/>
      <c r="V271" s="19"/>
      <c r="W271" s="19"/>
      <c r="X271" s="19"/>
      <c r="Y271" s="19"/>
      <c r="Z271" s="19"/>
      <c r="AA271" s="19"/>
    </row>
    <row r="272" ht="15.75" customHeight="1">
      <c r="A272" s="19"/>
      <c r="B272" s="20">
        <v>2020.0</v>
      </c>
      <c r="C272" s="23">
        <v>43980.333333333336</v>
      </c>
      <c r="D272" s="19" t="s">
        <v>99</v>
      </c>
      <c r="E272" s="19">
        <v>73.0</v>
      </c>
      <c r="F272" s="19">
        <v>4785.0</v>
      </c>
      <c r="G272" s="19">
        <v>37.0</v>
      </c>
      <c r="H272" s="19">
        <v>6.0</v>
      </c>
      <c r="I272" s="19"/>
      <c r="J272" s="19"/>
      <c r="K272" s="19" t="s">
        <v>862</v>
      </c>
      <c r="L272" s="19">
        <v>970.0</v>
      </c>
      <c r="M272" s="19"/>
      <c r="N272" s="19" t="s">
        <v>23</v>
      </c>
      <c r="O272" s="19" t="s">
        <v>23</v>
      </c>
      <c r="P272" s="19"/>
      <c r="Q272" s="19"/>
      <c r="R272" s="19"/>
      <c r="S272" s="19"/>
      <c r="T272" s="19"/>
      <c r="U272" s="19"/>
      <c r="V272" s="19"/>
      <c r="W272" s="19"/>
      <c r="X272" s="19"/>
      <c r="Y272" s="19"/>
      <c r="Z272" s="19"/>
      <c r="AA272" s="19"/>
    </row>
    <row r="273" ht="15.75" customHeight="1">
      <c r="A273" s="19"/>
      <c r="B273" s="20">
        <v>2020.0</v>
      </c>
      <c r="C273" s="23">
        <v>43980.458333333336</v>
      </c>
      <c r="D273" s="19" t="s">
        <v>99</v>
      </c>
      <c r="E273" s="19">
        <v>80.0</v>
      </c>
      <c r="F273" s="19">
        <v>6400.0</v>
      </c>
      <c r="G273" s="19">
        <v>41.0</v>
      </c>
      <c r="H273" s="19">
        <v>6.0</v>
      </c>
      <c r="I273" s="19"/>
      <c r="J273" s="19"/>
      <c r="K273" s="19" t="s">
        <v>109</v>
      </c>
      <c r="L273" s="19">
        <v>971.0</v>
      </c>
      <c r="M273" s="19"/>
      <c r="N273" s="19" t="s">
        <v>23</v>
      </c>
      <c r="O273" s="19" t="s">
        <v>23</v>
      </c>
      <c r="P273" s="19"/>
      <c r="Q273" s="19"/>
      <c r="R273" s="19"/>
      <c r="S273" s="19"/>
      <c r="T273" s="19"/>
      <c r="U273" s="19"/>
      <c r="V273" s="19"/>
      <c r="W273" s="19"/>
      <c r="X273" s="19"/>
      <c r="Y273" s="19"/>
      <c r="Z273" s="19"/>
      <c r="AA273" s="19"/>
    </row>
    <row r="274" ht="15.75" customHeight="1">
      <c r="A274" s="19"/>
      <c r="B274" s="20">
        <v>2020.0</v>
      </c>
      <c r="C274" s="23">
        <v>43980.541666666664</v>
      </c>
      <c r="D274" s="19" t="s">
        <v>99</v>
      </c>
      <c r="E274" s="19">
        <v>76.0</v>
      </c>
      <c r="F274" s="19">
        <v>4990.0</v>
      </c>
      <c r="G274" s="19"/>
      <c r="H274" s="19">
        <v>6.0</v>
      </c>
      <c r="I274" s="19"/>
      <c r="J274" s="19"/>
      <c r="K274" s="19" t="s">
        <v>175</v>
      </c>
      <c r="L274" s="19">
        <v>972.0</v>
      </c>
      <c r="M274" s="19"/>
      <c r="N274" s="19" t="s">
        <v>23</v>
      </c>
      <c r="O274" s="19" t="s">
        <v>23</v>
      </c>
      <c r="P274" s="19"/>
      <c r="Q274" s="19"/>
      <c r="R274" s="19"/>
      <c r="S274" s="19"/>
      <c r="T274" s="19"/>
      <c r="U274" s="19"/>
      <c r="V274" s="19"/>
      <c r="W274" s="19"/>
      <c r="X274" s="19"/>
      <c r="Y274" s="19"/>
      <c r="Z274" s="19"/>
      <c r="AA274" s="19"/>
    </row>
    <row r="275" ht="15.75" customHeight="1">
      <c r="A275" s="19"/>
      <c r="B275" s="20">
        <v>2020.0</v>
      </c>
      <c r="C275" s="23">
        <v>43980.520833333336</v>
      </c>
      <c r="D275" s="19" t="s">
        <v>99</v>
      </c>
      <c r="E275" s="19">
        <v>80.0</v>
      </c>
      <c r="F275" s="19">
        <v>5030.0</v>
      </c>
      <c r="G275" s="19"/>
      <c r="H275" s="19">
        <v>6.0</v>
      </c>
      <c r="I275" s="19"/>
      <c r="J275" s="19"/>
      <c r="K275" s="19" t="s">
        <v>863</v>
      </c>
      <c r="L275" s="19">
        <v>973.0</v>
      </c>
      <c r="M275" s="19"/>
      <c r="N275" s="19" t="s">
        <v>23</v>
      </c>
      <c r="O275" s="19" t="s">
        <v>23</v>
      </c>
      <c r="P275" s="19"/>
      <c r="Q275" s="19"/>
      <c r="R275" s="19"/>
      <c r="S275" s="19"/>
      <c r="T275" s="19"/>
      <c r="U275" s="19"/>
      <c r="V275" s="19"/>
      <c r="W275" s="19"/>
      <c r="X275" s="19"/>
      <c r="Y275" s="19"/>
      <c r="Z275" s="19"/>
      <c r="AA275" s="19"/>
    </row>
    <row r="276" ht="15.75" customHeight="1">
      <c r="A276" s="19"/>
      <c r="B276" s="20">
        <v>2020.0</v>
      </c>
      <c r="C276" s="23">
        <v>43980.510416666664</v>
      </c>
      <c r="D276" s="19" t="s">
        <v>99</v>
      </c>
      <c r="E276" s="19">
        <v>84.0</v>
      </c>
      <c r="F276" s="19">
        <v>7185.0</v>
      </c>
      <c r="G276" s="19">
        <v>47.0</v>
      </c>
      <c r="H276" s="19">
        <v>6.0</v>
      </c>
      <c r="I276" s="19"/>
      <c r="J276" s="19"/>
      <c r="K276" s="19" t="s">
        <v>863</v>
      </c>
      <c r="L276" s="19">
        <v>974.0</v>
      </c>
      <c r="M276" s="19"/>
      <c r="N276" s="19" t="s">
        <v>23</v>
      </c>
      <c r="O276" s="19" t="s">
        <v>23</v>
      </c>
      <c r="P276" s="19"/>
      <c r="Q276" s="19"/>
      <c r="R276" s="19"/>
      <c r="S276" s="19"/>
      <c r="T276" s="19"/>
      <c r="U276" s="19"/>
      <c r="V276" s="19"/>
      <c r="W276" s="19"/>
      <c r="X276" s="19"/>
      <c r="Y276" s="19"/>
      <c r="Z276" s="19"/>
      <c r="AA276" s="19"/>
    </row>
    <row r="277" ht="15.75" customHeight="1">
      <c r="A277" s="19"/>
      <c r="B277" s="20">
        <v>2020.0</v>
      </c>
      <c r="C277" s="23">
        <v>43980.625</v>
      </c>
      <c r="D277" s="19" t="s">
        <v>99</v>
      </c>
      <c r="E277" s="19">
        <v>80.0</v>
      </c>
      <c r="F277" s="19">
        <v>6430.0</v>
      </c>
      <c r="G277" s="19"/>
      <c r="H277" s="19">
        <v>6.0</v>
      </c>
      <c r="I277" s="19"/>
      <c r="J277" s="19"/>
      <c r="K277" s="19" t="s">
        <v>182</v>
      </c>
      <c r="L277" s="19">
        <v>975.0</v>
      </c>
      <c r="M277" s="19" t="s">
        <v>821</v>
      </c>
      <c r="N277" s="19" t="s">
        <v>23</v>
      </c>
      <c r="O277" s="19" t="s">
        <v>23</v>
      </c>
      <c r="P277" s="19"/>
      <c r="Q277" s="19">
        <v>2.0</v>
      </c>
      <c r="R277" s="19">
        <v>2.0</v>
      </c>
      <c r="S277" s="19"/>
      <c r="T277" s="19"/>
      <c r="U277" s="19"/>
      <c r="V277" s="19"/>
      <c r="W277" s="19"/>
      <c r="X277" s="19"/>
      <c r="Y277" s="19"/>
      <c r="Z277" s="19"/>
      <c r="AA277" s="19"/>
    </row>
    <row r="278" ht="15.75" customHeight="1">
      <c r="A278" s="19"/>
      <c r="B278" s="20">
        <v>2020.0</v>
      </c>
      <c r="C278" s="23">
        <v>43980.770833333336</v>
      </c>
      <c r="D278" s="19" t="s">
        <v>99</v>
      </c>
      <c r="E278" s="19">
        <v>81.0</v>
      </c>
      <c r="F278" s="19">
        <v>6570.0</v>
      </c>
      <c r="G278" s="19">
        <v>42.0</v>
      </c>
      <c r="H278" s="19">
        <v>6.0</v>
      </c>
      <c r="I278" s="19"/>
      <c r="J278" s="19"/>
      <c r="K278" s="19" t="s">
        <v>109</v>
      </c>
      <c r="L278" s="19">
        <v>976.0</v>
      </c>
      <c r="M278" s="19" t="s">
        <v>821</v>
      </c>
      <c r="N278" s="19" t="s">
        <v>23</v>
      </c>
      <c r="O278" s="19" t="s">
        <v>23</v>
      </c>
      <c r="P278" s="19"/>
      <c r="Q278" s="19">
        <v>2.0</v>
      </c>
      <c r="R278" s="19">
        <v>2.0</v>
      </c>
      <c r="S278" s="19"/>
      <c r="T278" s="19"/>
      <c r="U278" s="19"/>
      <c r="V278" s="19"/>
      <c r="W278" s="19"/>
      <c r="X278" s="19"/>
      <c r="Y278" s="19"/>
      <c r="Z278" s="19"/>
      <c r="AA278" s="19"/>
    </row>
    <row r="279" ht="15.75" customHeight="1">
      <c r="A279" s="19"/>
      <c r="B279" s="20">
        <v>2020.0</v>
      </c>
      <c r="C279" s="23">
        <v>43980.8125</v>
      </c>
      <c r="D279" s="19" t="s">
        <v>99</v>
      </c>
      <c r="E279" s="19">
        <v>79.0</v>
      </c>
      <c r="F279" s="19">
        <v>6545.0</v>
      </c>
      <c r="G279" s="19">
        <v>42.0</v>
      </c>
      <c r="H279" s="19">
        <v>6.0</v>
      </c>
      <c r="I279" s="19"/>
      <c r="J279" s="19"/>
      <c r="K279" s="19" t="s">
        <v>864</v>
      </c>
      <c r="L279" s="19">
        <v>977.0</v>
      </c>
      <c r="M279" s="19" t="s">
        <v>821</v>
      </c>
      <c r="N279" s="19" t="s">
        <v>23</v>
      </c>
      <c r="O279" s="19" t="s">
        <v>23</v>
      </c>
      <c r="P279" s="19"/>
      <c r="Q279" s="19">
        <v>2.0</v>
      </c>
      <c r="R279" s="19">
        <v>2.0</v>
      </c>
      <c r="S279" s="19"/>
      <c r="T279" s="19"/>
      <c r="U279" s="19"/>
      <c r="V279" s="19"/>
      <c r="W279" s="19"/>
      <c r="X279" s="19"/>
      <c r="Y279" s="19"/>
      <c r="Z279" s="19"/>
      <c r="AA279" s="19"/>
    </row>
    <row r="280" ht="15.75" customHeight="1">
      <c r="A280" s="19"/>
      <c r="B280" s="20">
        <v>2020.0</v>
      </c>
      <c r="C280" s="23">
        <v>43980.895833333336</v>
      </c>
      <c r="D280" s="19" t="s">
        <v>99</v>
      </c>
      <c r="E280" s="19">
        <v>78.0</v>
      </c>
      <c r="F280" s="19">
        <v>5525.0</v>
      </c>
      <c r="G280" s="19">
        <v>40.0</v>
      </c>
      <c r="H280" s="19">
        <v>6.0</v>
      </c>
      <c r="I280" s="19">
        <v>25.0</v>
      </c>
      <c r="J280" s="19" t="s">
        <v>850</v>
      </c>
      <c r="K280" s="19"/>
      <c r="L280" s="19">
        <v>978.0</v>
      </c>
      <c r="M280" s="19" t="s">
        <v>821</v>
      </c>
      <c r="N280" s="19" t="s">
        <v>23</v>
      </c>
      <c r="O280" s="19" t="s">
        <v>23</v>
      </c>
      <c r="P280" s="19"/>
      <c r="Q280" s="19">
        <v>2.0</v>
      </c>
      <c r="R280" s="19">
        <v>2.0</v>
      </c>
      <c r="S280" s="19"/>
      <c r="T280" s="19"/>
      <c r="U280" s="19"/>
      <c r="V280" s="19"/>
      <c r="W280" s="19"/>
      <c r="X280" s="19"/>
      <c r="Y280" s="19"/>
      <c r="Z280" s="19"/>
      <c r="AA280" s="19"/>
    </row>
    <row r="281" ht="15.75" customHeight="1">
      <c r="A281" s="19"/>
      <c r="B281" s="20">
        <v>2020.0</v>
      </c>
      <c r="C281" s="23">
        <v>43981.34375</v>
      </c>
      <c r="D281" s="19" t="s">
        <v>99</v>
      </c>
      <c r="E281" s="19">
        <v>84.0</v>
      </c>
      <c r="F281" s="19">
        <v>6800.0</v>
      </c>
      <c r="G281" s="19">
        <v>45.0</v>
      </c>
      <c r="H281" s="19">
        <v>6.0</v>
      </c>
      <c r="I281" s="19"/>
      <c r="J281" s="19"/>
      <c r="K281" s="19" t="s">
        <v>102</v>
      </c>
      <c r="L281" s="19">
        <v>979.0</v>
      </c>
      <c r="M281" s="19"/>
      <c r="N281" s="19" t="s">
        <v>23</v>
      </c>
      <c r="O281" s="19" t="s">
        <v>23</v>
      </c>
      <c r="P281" s="19"/>
      <c r="Q281" s="19"/>
      <c r="R281" s="19"/>
      <c r="S281" s="19"/>
      <c r="T281" s="19"/>
      <c r="U281" s="19"/>
      <c r="V281" s="19"/>
      <c r="W281" s="19"/>
      <c r="X281" s="19"/>
      <c r="Y281" s="19"/>
      <c r="Z281" s="19"/>
      <c r="AA281" s="19"/>
    </row>
    <row r="282" ht="15.75" customHeight="1">
      <c r="A282" s="19"/>
      <c r="B282" s="20">
        <v>2020.0</v>
      </c>
      <c r="C282" s="23">
        <v>43981.458333333336</v>
      </c>
      <c r="D282" s="19" t="s">
        <v>99</v>
      </c>
      <c r="E282" s="19">
        <v>79.0</v>
      </c>
      <c r="F282" s="19">
        <v>5200.0</v>
      </c>
      <c r="G282" s="19">
        <v>42.0</v>
      </c>
      <c r="H282" s="19">
        <v>6.0</v>
      </c>
      <c r="I282" s="19"/>
      <c r="J282" s="19"/>
      <c r="K282" s="19" t="s">
        <v>29</v>
      </c>
      <c r="L282" s="19">
        <v>980.0</v>
      </c>
      <c r="M282" s="19"/>
      <c r="N282" s="19" t="s">
        <v>23</v>
      </c>
      <c r="O282" s="19" t="s">
        <v>23</v>
      </c>
      <c r="P282" s="19"/>
      <c r="Q282" s="19"/>
      <c r="R282" s="19"/>
      <c r="S282" s="19"/>
      <c r="T282" s="19"/>
      <c r="U282" s="19"/>
      <c r="V282" s="19"/>
      <c r="W282" s="19"/>
      <c r="X282" s="19"/>
      <c r="Y282" s="19"/>
      <c r="Z282" s="19"/>
      <c r="AA282" s="19"/>
    </row>
    <row r="283" ht="15.75" customHeight="1">
      <c r="A283" s="19"/>
      <c r="B283" s="20">
        <v>2020.0</v>
      </c>
      <c r="C283" s="23">
        <v>43981.375</v>
      </c>
      <c r="D283" s="19" t="s">
        <v>99</v>
      </c>
      <c r="E283" s="19">
        <v>84.0</v>
      </c>
      <c r="F283" s="19">
        <v>6580.0</v>
      </c>
      <c r="G283" s="19">
        <v>45.0</v>
      </c>
      <c r="H283" s="19">
        <v>6.0</v>
      </c>
      <c r="I283" s="19"/>
      <c r="J283" s="19"/>
      <c r="K283" s="19" t="s">
        <v>860</v>
      </c>
      <c r="L283" s="19">
        <v>981.0</v>
      </c>
      <c r="M283" s="19"/>
      <c r="N283" s="19" t="s">
        <v>23</v>
      </c>
      <c r="O283" s="19" t="s">
        <v>23</v>
      </c>
      <c r="P283" s="19"/>
      <c r="Q283" s="19"/>
      <c r="R283" s="19"/>
      <c r="S283" s="19"/>
      <c r="T283" s="19"/>
      <c r="U283" s="19"/>
      <c r="V283" s="19"/>
      <c r="W283" s="19"/>
      <c r="X283" s="19"/>
      <c r="Y283" s="19"/>
      <c r="Z283" s="19"/>
      <c r="AA283" s="19"/>
    </row>
    <row r="284" ht="15.75" customHeight="1">
      <c r="A284" s="19"/>
      <c r="B284" s="20">
        <v>2020.0</v>
      </c>
      <c r="C284" s="23">
        <v>43981.333333333336</v>
      </c>
      <c r="D284" s="19" t="s">
        <v>99</v>
      </c>
      <c r="E284" s="19">
        <v>76.0</v>
      </c>
      <c r="F284" s="19">
        <v>4905.0</v>
      </c>
      <c r="G284" s="19">
        <v>41.0</v>
      </c>
      <c r="H284" s="19">
        <v>6.0</v>
      </c>
      <c r="I284" s="19"/>
      <c r="J284" s="19"/>
      <c r="K284" s="19" t="s">
        <v>109</v>
      </c>
      <c r="L284" s="19">
        <v>982.0</v>
      </c>
      <c r="M284" s="19"/>
      <c r="N284" s="19" t="s">
        <v>23</v>
      </c>
      <c r="O284" s="19" t="s">
        <v>23</v>
      </c>
      <c r="P284" s="19"/>
      <c r="Q284" s="19"/>
      <c r="R284" s="19"/>
      <c r="S284" s="19"/>
      <c r="T284" s="19"/>
      <c r="U284" s="19"/>
      <c r="V284" s="19"/>
      <c r="W284" s="19"/>
      <c r="X284" s="19"/>
      <c r="Y284" s="19"/>
      <c r="Z284" s="19"/>
      <c r="AA284" s="19"/>
    </row>
    <row r="285" ht="15.75" customHeight="1">
      <c r="A285" s="19"/>
      <c r="B285" s="20">
        <v>2020.0</v>
      </c>
      <c r="C285" s="23">
        <v>43981.395833333336</v>
      </c>
      <c r="D285" s="19" t="s">
        <v>99</v>
      </c>
      <c r="E285" s="19">
        <v>80.0</v>
      </c>
      <c r="F285" s="19">
        <v>5810.0</v>
      </c>
      <c r="G285" s="19">
        <v>45.0</v>
      </c>
      <c r="H285" s="19">
        <v>6.0</v>
      </c>
      <c r="I285" s="19">
        <v>26.0</v>
      </c>
      <c r="J285" s="19" t="s">
        <v>845</v>
      </c>
      <c r="K285" s="19"/>
      <c r="L285" s="19">
        <v>983.0</v>
      </c>
      <c r="M285" s="19"/>
      <c r="N285" s="19" t="s">
        <v>23</v>
      </c>
      <c r="O285" s="19" t="s">
        <v>23</v>
      </c>
      <c r="P285" s="19"/>
      <c r="Q285" s="19"/>
      <c r="R285" s="19"/>
      <c r="S285" s="19"/>
      <c r="T285" s="19"/>
      <c r="U285" s="19"/>
      <c r="V285" s="19"/>
      <c r="W285" s="19"/>
      <c r="X285" s="19"/>
      <c r="Y285" s="19"/>
      <c r="Z285" s="19"/>
      <c r="AA285" s="19"/>
    </row>
    <row r="286" ht="15.75" customHeight="1">
      <c r="A286" s="19"/>
      <c r="B286" s="20">
        <v>2020.0</v>
      </c>
      <c r="C286" s="23">
        <v>43981.5</v>
      </c>
      <c r="D286" s="19" t="s">
        <v>99</v>
      </c>
      <c r="E286" s="19">
        <v>80.0</v>
      </c>
      <c r="F286" s="19">
        <v>6045.0</v>
      </c>
      <c r="G286" s="19">
        <v>43.0</v>
      </c>
      <c r="H286" s="19">
        <v>6.0</v>
      </c>
      <c r="I286" s="19"/>
      <c r="J286" s="19"/>
      <c r="K286" s="19" t="s">
        <v>860</v>
      </c>
      <c r="L286" s="19">
        <v>984.0</v>
      </c>
      <c r="M286" s="19"/>
      <c r="N286" s="19" t="s">
        <v>23</v>
      </c>
      <c r="O286" s="19" t="s">
        <v>23</v>
      </c>
      <c r="P286" s="19"/>
      <c r="Q286" s="19"/>
      <c r="R286" s="19"/>
      <c r="S286" s="19"/>
      <c r="T286" s="19"/>
      <c r="U286" s="19"/>
      <c r="V286" s="19"/>
      <c r="W286" s="19"/>
      <c r="X286" s="19"/>
      <c r="Y286" s="19"/>
      <c r="Z286" s="19"/>
      <c r="AA286" s="19"/>
    </row>
    <row r="287" ht="15.75" customHeight="1">
      <c r="A287" s="19"/>
      <c r="B287" s="20">
        <v>2020.0</v>
      </c>
      <c r="C287" s="23">
        <v>43981.604166666664</v>
      </c>
      <c r="D287" s="19" t="s">
        <v>99</v>
      </c>
      <c r="E287" s="19">
        <v>81.0</v>
      </c>
      <c r="F287" s="19">
        <v>5815.0</v>
      </c>
      <c r="G287" s="19">
        <v>42.0</v>
      </c>
      <c r="H287" s="19">
        <v>6.0</v>
      </c>
      <c r="I287" s="19"/>
      <c r="J287" s="19"/>
      <c r="K287" s="19" t="s">
        <v>842</v>
      </c>
      <c r="L287" s="19">
        <v>985.0</v>
      </c>
      <c r="M287" s="19" t="s">
        <v>821</v>
      </c>
      <c r="N287" s="19" t="s">
        <v>23</v>
      </c>
      <c r="O287" s="19" t="s">
        <v>23</v>
      </c>
      <c r="P287" s="19"/>
      <c r="Q287" s="19"/>
      <c r="R287" s="19"/>
      <c r="S287" s="19"/>
      <c r="T287" s="19"/>
      <c r="U287" s="19"/>
      <c r="V287" s="19"/>
      <c r="W287" s="19"/>
      <c r="X287" s="19"/>
      <c r="Y287" s="19"/>
      <c r="Z287" s="19"/>
      <c r="AA287" s="19"/>
    </row>
    <row r="288" ht="15.75" customHeight="1">
      <c r="A288" s="19"/>
      <c r="B288" s="20">
        <v>2020.0</v>
      </c>
      <c r="C288" s="23">
        <v>43982.791666666664</v>
      </c>
      <c r="D288" s="19" t="s">
        <v>99</v>
      </c>
      <c r="E288" s="19">
        <v>82.0</v>
      </c>
      <c r="F288" s="19">
        <v>6235.0</v>
      </c>
      <c r="G288" s="19">
        <v>44.0</v>
      </c>
      <c r="H288" s="19">
        <v>6.0</v>
      </c>
      <c r="I288" s="19"/>
      <c r="J288" s="19"/>
      <c r="K288" s="19" t="s">
        <v>842</v>
      </c>
      <c r="L288" s="19">
        <v>986.0</v>
      </c>
      <c r="M288" s="19" t="s">
        <v>35</v>
      </c>
      <c r="N288" s="19" t="s">
        <v>23</v>
      </c>
      <c r="O288" s="19" t="s">
        <v>23</v>
      </c>
      <c r="P288" s="19"/>
      <c r="Q288" s="19"/>
      <c r="R288" s="19"/>
      <c r="S288" s="19"/>
      <c r="T288" s="19"/>
      <c r="U288" s="19"/>
      <c r="V288" s="19"/>
      <c r="W288" s="19"/>
      <c r="X288" s="19"/>
      <c r="Y288" s="19"/>
      <c r="Z288" s="19"/>
      <c r="AA288" s="19"/>
    </row>
    <row r="289" ht="15.75" customHeight="1">
      <c r="A289" s="19"/>
      <c r="B289" s="20">
        <v>2020.0</v>
      </c>
      <c r="C289" s="23">
        <v>43981.833333333336</v>
      </c>
      <c r="D289" s="19" t="s">
        <v>99</v>
      </c>
      <c r="E289" s="19">
        <v>75.0</v>
      </c>
      <c r="F289" s="19">
        <v>5155.0</v>
      </c>
      <c r="G289" s="19">
        <v>42.0</v>
      </c>
      <c r="H289" s="19">
        <v>6.0</v>
      </c>
      <c r="I289" s="19"/>
      <c r="J289" s="19"/>
      <c r="K289" s="19" t="s">
        <v>101</v>
      </c>
      <c r="L289" s="19">
        <v>987.0</v>
      </c>
      <c r="M289" s="19" t="s">
        <v>35</v>
      </c>
      <c r="N289" s="19" t="s">
        <v>23</v>
      </c>
      <c r="O289" s="19" t="s">
        <v>23</v>
      </c>
      <c r="P289" s="19"/>
      <c r="Q289" s="19"/>
      <c r="R289" s="19"/>
      <c r="S289" s="19"/>
      <c r="T289" s="19"/>
      <c r="U289" s="19"/>
      <c r="V289" s="19"/>
      <c r="W289" s="19"/>
      <c r="X289" s="19"/>
      <c r="Y289" s="19"/>
      <c r="Z289" s="19"/>
      <c r="AA289" s="19"/>
    </row>
    <row r="290" ht="15.75" customHeight="1">
      <c r="A290" s="19"/>
      <c r="B290" s="20">
        <v>2020.0</v>
      </c>
      <c r="C290" s="23">
        <v>43982.479166666664</v>
      </c>
      <c r="D290" s="19" t="s">
        <v>99</v>
      </c>
      <c r="E290" s="19">
        <v>75.0</v>
      </c>
      <c r="F290" s="19">
        <v>5060.0</v>
      </c>
      <c r="G290" s="19">
        <v>38.0</v>
      </c>
      <c r="H290" s="19">
        <v>6.0</v>
      </c>
      <c r="I290" s="19"/>
      <c r="J290" s="19"/>
      <c r="K290" s="19" t="s">
        <v>857</v>
      </c>
      <c r="L290" s="19">
        <v>988.0</v>
      </c>
      <c r="M290" s="19" t="s">
        <v>814</v>
      </c>
      <c r="N290" s="19" t="s">
        <v>23</v>
      </c>
      <c r="O290" s="19" t="s">
        <v>23</v>
      </c>
      <c r="P290" s="19"/>
      <c r="Q290" s="19"/>
      <c r="R290" s="19"/>
      <c r="S290" s="19"/>
      <c r="T290" s="19"/>
      <c r="U290" s="19"/>
      <c r="V290" s="19"/>
      <c r="W290" s="19"/>
      <c r="X290" s="19"/>
      <c r="Y290" s="19"/>
      <c r="Z290" s="19"/>
      <c r="AA290" s="19"/>
    </row>
    <row r="291" ht="15.75" customHeight="1">
      <c r="A291" s="19"/>
      <c r="B291" s="20">
        <v>2020.0</v>
      </c>
      <c r="C291" s="23">
        <v>43982.520833333336</v>
      </c>
      <c r="D291" s="19" t="s">
        <v>99</v>
      </c>
      <c r="E291" s="19">
        <v>86.0</v>
      </c>
      <c r="F291" s="19">
        <v>6300.0</v>
      </c>
      <c r="G291" s="19">
        <v>45.0</v>
      </c>
      <c r="H291" s="19">
        <v>6.0</v>
      </c>
      <c r="I291" s="19"/>
      <c r="J291" s="19"/>
      <c r="K291" s="19" t="s">
        <v>112</v>
      </c>
      <c r="L291" s="19">
        <v>989.0</v>
      </c>
      <c r="M291" s="19" t="s">
        <v>814</v>
      </c>
      <c r="N291" s="19" t="s">
        <v>35</v>
      </c>
      <c r="O291" s="19" t="s">
        <v>23</v>
      </c>
      <c r="P291" s="19"/>
      <c r="Q291" s="19"/>
      <c r="R291" s="19"/>
      <c r="S291" s="19"/>
      <c r="T291" s="19"/>
      <c r="U291" s="19"/>
      <c r="V291" s="19"/>
      <c r="W291" s="19"/>
      <c r="X291" s="19"/>
      <c r="Y291" s="19"/>
      <c r="Z291" s="19"/>
      <c r="AA291" s="19"/>
    </row>
    <row r="292" ht="15.75" customHeight="1">
      <c r="A292" s="19"/>
      <c r="B292" s="20">
        <v>2020.0</v>
      </c>
      <c r="C292" s="23">
        <v>43982.458333333336</v>
      </c>
      <c r="D292" s="19" t="s">
        <v>99</v>
      </c>
      <c r="E292" s="19">
        <v>78.0</v>
      </c>
      <c r="F292" s="19">
        <v>5525.0</v>
      </c>
      <c r="G292" s="19">
        <v>40.0</v>
      </c>
      <c r="H292" s="19">
        <v>6.0</v>
      </c>
      <c r="I292" s="19"/>
      <c r="J292" s="19"/>
      <c r="K292" s="19" t="s">
        <v>851</v>
      </c>
      <c r="L292" s="19">
        <v>990.0</v>
      </c>
      <c r="M292" s="19" t="s">
        <v>814</v>
      </c>
      <c r="N292" s="19" t="s">
        <v>35</v>
      </c>
      <c r="O292" s="19" t="s">
        <v>23</v>
      </c>
      <c r="P292" s="19"/>
      <c r="Q292" s="19"/>
      <c r="R292" s="19"/>
      <c r="S292" s="19"/>
      <c r="T292" s="19"/>
      <c r="U292" s="19"/>
      <c r="V292" s="19"/>
      <c r="W292" s="19"/>
      <c r="X292" s="19"/>
      <c r="Y292" s="19"/>
      <c r="Z292" s="19"/>
      <c r="AA292" s="19"/>
    </row>
    <row r="293" ht="15.75" customHeight="1">
      <c r="A293" s="19"/>
      <c r="B293" s="20">
        <v>2020.0</v>
      </c>
      <c r="C293" s="23">
        <v>43982.71875</v>
      </c>
      <c r="D293" s="19" t="s">
        <v>99</v>
      </c>
      <c r="E293" s="19">
        <v>75.0</v>
      </c>
      <c r="F293" s="19">
        <v>4520.0</v>
      </c>
      <c r="G293" s="19">
        <v>38.0</v>
      </c>
      <c r="H293" s="19">
        <v>6.0</v>
      </c>
      <c r="I293" s="19"/>
      <c r="J293" s="19"/>
      <c r="K293" s="19" t="s">
        <v>109</v>
      </c>
      <c r="L293" s="19">
        <v>991.0</v>
      </c>
      <c r="M293" s="19"/>
      <c r="N293" s="19" t="s">
        <v>35</v>
      </c>
      <c r="O293" s="19" t="s">
        <v>23</v>
      </c>
      <c r="P293" s="19"/>
      <c r="Q293" s="19"/>
      <c r="R293" s="19"/>
      <c r="S293" s="19"/>
      <c r="T293" s="19"/>
      <c r="U293" s="19"/>
      <c r="V293" s="19"/>
      <c r="W293" s="19"/>
      <c r="X293" s="19"/>
      <c r="Y293" s="19"/>
      <c r="Z293" s="19"/>
      <c r="AA293" s="19"/>
    </row>
    <row r="294" ht="15.75" customHeight="1">
      <c r="A294" s="19"/>
      <c r="B294" s="20">
        <v>2020.0</v>
      </c>
      <c r="C294" s="23">
        <v>43982.458333333336</v>
      </c>
      <c r="D294" s="19" t="s">
        <v>99</v>
      </c>
      <c r="E294" s="19">
        <v>83.0</v>
      </c>
      <c r="F294" s="19">
        <v>6175.0</v>
      </c>
      <c r="G294" s="19">
        <v>43.0</v>
      </c>
      <c r="H294" s="19">
        <v>6.0</v>
      </c>
      <c r="I294" s="19"/>
      <c r="J294" s="19"/>
      <c r="K294" s="19" t="s">
        <v>861</v>
      </c>
      <c r="L294" s="19">
        <v>992.0</v>
      </c>
      <c r="M294" s="19"/>
      <c r="N294" s="19" t="s">
        <v>23</v>
      </c>
      <c r="O294" s="19" t="s">
        <v>23</v>
      </c>
      <c r="P294" s="19"/>
      <c r="Q294" s="19"/>
      <c r="R294" s="19"/>
      <c r="S294" s="19"/>
      <c r="T294" s="19"/>
      <c r="U294" s="19"/>
      <c r="V294" s="19"/>
      <c r="W294" s="19"/>
      <c r="X294" s="19"/>
      <c r="Y294" s="19"/>
      <c r="Z294" s="19"/>
      <c r="AA294" s="19"/>
    </row>
    <row r="295" ht="15.75" customHeight="1">
      <c r="A295" s="19"/>
      <c r="B295" s="20">
        <v>2020.0</v>
      </c>
      <c r="C295" s="23">
        <v>43982.791666666664</v>
      </c>
      <c r="D295" s="19" t="s">
        <v>99</v>
      </c>
      <c r="E295" s="19">
        <v>78.0</v>
      </c>
      <c r="F295" s="19">
        <v>6570.0</v>
      </c>
      <c r="G295" s="19">
        <v>45.0</v>
      </c>
      <c r="H295" s="19">
        <v>6.0</v>
      </c>
      <c r="I295" s="19"/>
      <c r="J295" s="19"/>
      <c r="K295" s="19" t="s">
        <v>865</v>
      </c>
      <c r="L295" s="19">
        <v>993.0</v>
      </c>
      <c r="M295" s="19"/>
      <c r="N295" s="19" t="s">
        <v>23</v>
      </c>
      <c r="O295" s="19" t="s">
        <v>23</v>
      </c>
      <c r="P295" s="19"/>
      <c r="Q295" s="19"/>
      <c r="R295" s="19"/>
      <c r="S295" s="19"/>
      <c r="T295" s="19"/>
      <c r="U295" s="19"/>
      <c r="V295" s="19"/>
      <c r="W295" s="19"/>
      <c r="X295" s="19"/>
      <c r="Y295" s="19"/>
      <c r="Z295" s="19"/>
      <c r="AA295" s="19"/>
    </row>
    <row r="296" ht="15.75" customHeight="1">
      <c r="A296" s="19"/>
      <c r="B296" s="20">
        <v>2020.0</v>
      </c>
      <c r="C296" s="23">
        <v>43982.802083333336</v>
      </c>
      <c r="D296" s="19" t="s">
        <v>99</v>
      </c>
      <c r="E296" s="19">
        <v>83.0</v>
      </c>
      <c r="F296" s="19">
        <v>6000.0</v>
      </c>
      <c r="G296" s="19"/>
      <c r="H296" s="19">
        <v>6.0</v>
      </c>
      <c r="I296" s="19"/>
      <c r="J296" s="19"/>
      <c r="K296" s="19" t="s">
        <v>858</v>
      </c>
      <c r="L296" s="19">
        <v>994.0</v>
      </c>
      <c r="M296" s="19"/>
      <c r="N296" s="19" t="s">
        <v>35</v>
      </c>
      <c r="O296" s="19" t="s">
        <v>23</v>
      </c>
      <c r="P296" s="19"/>
      <c r="Q296" s="19"/>
      <c r="R296" s="19"/>
      <c r="S296" s="19"/>
      <c r="T296" s="19"/>
      <c r="U296" s="19"/>
      <c r="V296" s="19"/>
      <c r="W296" s="19"/>
      <c r="X296" s="19"/>
      <c r="Y296" s="19"/>
      <c r="Z296" s="19"/>
      <c r="AA296" s="19"/>
    </row>
    <row r="297" ht="15.75" customHeight="1">
      <c r="A297" s="19"/>
      <c r="B297" s="20">
        <v>2020.0</v>
      </c>
      <c r="C297" s="23">
        <v>43984.395833333336</v>
      </c>
      <c r="D297" s="19" t="s">
        <v>99</v>
      </c>
      <c r="E297" s="19">
        <v>74.0</v>
      </c>
      <c r="F297" s="19">
        <v>4490.0</v>
      </c>
      <c r="G297" s="19">
        <v>39.0</v>
      </c>
      <c r="H297" s="19">
        <v>6.0</v>
      </c>
      <c r="I297" s="19">
        <v>26.0</v>
      </c>
      <c r="J297" s="19" t="s">
        <v>845</v>
      </c>
      <c r="K297" s="19"/>
      <c r="L297" s="19">
        <v>995.0</v>
      </c>
      <c r="M297" s="19" t="s">
        <v>814</v>
      </c>
      <c r="N297" s="19" t="s">
        <v>23</v>
      </c>
      <c r="O297" s="19" t="s">
        <v>23</v>
      </c>
      <c r="P297" s="19"/>
      <c r="Q297" s="19">
        <v>2.0</v>
      </c>
      <c r="R297" s="19">
        <v>1.0</v>
      </c>
      <c r="S297" s="19"/>
      <c r="T297" s="19"/>
      <c r="U297" s="19"/>
      <c r="V297" s="19"/>
      <c r="W297" s="19"/>
      <c r="X297" s="19"/>
      <c r="Y297" s="19"/>
      <c r="Z297" s="19"/>
      <c r="AA297" s="19"/>
    </row>
    <row r="298" ht="15.75" customHeight="1">
      <c r="A298" s="19"/>
      <c r="B298" s="20">
        <v>2020.0</v>
      </c>
      <c r="C298" s="23">
        <v>43984.375</v>
      </c>
      <c r="D298" s="19" t="s">
        <v>99</v>
      </c>
      <c r="E298" s="19">
        <v>80.0</v>
      </c>
      <c r="F298" s="19">
        <v>6910.0</v>
      </c>
      <c r="G298" s="19">
        <v>43.0</v>
      </c>
      <c r="H298" s="19">
        <v>6.0</v>
      </c>
      <c r="I298" s="19"/>
      <c r="J298" s="19"/>
      <c r="K298" s="19" t="s">
        <v>864</v>
      </c>
      <c r="L298" s="19">
        <v>996.0</v>
      </c>
      <c r="M298" s="19" t="s">
        <v>814</v>
      </c>
      <c r="N298" s="19" t="s">
        <v>23</v>
      </c>
      <c r="O298" s="19" t="s">
        <v>23</v>
      </c>
      <c r="P298" s="19"/>
      <c r="Q298" s="19">
        <v>2.0</v>
      </c>
      <c r="R298" s="19">
        <v>1.0</v>
      </c>
      <c r="S298" s="19"/>
      <c r="T298" s="19"/>
      <c r="U298" s="19"/>
      <c r="V298" s="19"/>
      <c r="W298" s="19"/>
      <c r="X298" s="19"/>
      <c r="Y298" s="19"/>
      <c r="Z298" s="19"/>
      <c r="AA298" s="19"/>
    </row>
    <row r="299" ht="15.75" customHeight="1">
      <c r="A299" s="19"/>
      <c r="B299" s="20">
        <v>2020.0</v>
      </c>
      <c r="C299" s="23">
        <v>43984.5</v>
      </c>
      <c r="D299" s="19" t="s">
        <v>99</v>
      </c>
      <c r="E299" s="19">
        <v>78.0</v>
      </c>
      <c r="F299" s="19">
        <v>5825.0</v>
      </c>
      <c r="G299" s="19">
        <v>40.0</v>
      </c>
      <c r="H299" s="19">
        <v>6.0</v>
      </c>
      <c r="I299" s="19">
        <v>111.0</v>
      </c>
      <c r="J299" s="19" t="s">
        <v>136</v>
      </c>
      <c r="K299" s="19"/>
      <c r="L299" s="19">
        <v>997.0</v>
      </c>
      <c r="M299" s="19"/>
      <c r="N299" s="19" t="s">
        <v>23</v>
      </c>
      <c r="O299" s="19" t="s">
        <v>23</v>
      </c>
      <c r="P299" s="19"/>
      <c r="Q299" s="19"/>
      <c r="R299" s="19"/>
      <c r="S299" s="19"/>
      <c r="T299" s="19"/>
      <c r="U299" s="19"/>
      <c r="V299" s="19"/>
      <c r="W299" s="19"/>
      <c r="X299" s="19"/>
      <c r="Y299" s="19"/>
      <c r="Z299" s="19"/>
      <c r="AA299" s="19"/>
    </row>
    <row r="300" ht="15.75" customHeight="1">
      <c r="A300" s="19"/>
      <c r="B300" s="20">
        <v>2020.0</v>
      </c>
      <c r="C300" s="23">
        <v>43984.770833333336</v>
      </c>
      <c r="D300" s="19" t="s">
        <v>99</v>
      </c>
      <c r="E300" s="19">
        <v>79.0</v>
      </c>
      <c r="F300" s="19">
        <v>6070.0</v>
      </c>
      <c r="G300" s="19">
        <v>40.0</v>
      </c>
      <c r="H300" s="19">
        <v>6.0</v>
      </c>
      <c r="I300" s="19">
        <v>110.0</v>
      </c>
      <c r="J300" s="19" t="s">
        <v>146</v>
      </c>
      <c r="K300" s="19"/>
      <c r="L300" s="19">
        <v>998.0</v>
      </c>
      <c r="M300" s="19"/>
      <c r="N300" s="19" t="s">
        <v>23</v>
      </c>
      <c r="O300" s="19" t="s">
        <v>23</v>
      </c>
      <c r="P300" s="19"/>
      <c r="Q300" s="19"/>
      <c r="R300" s="19"/>
      <c r="S300" s="19"/>
      <c r="T300" s="19"/>
      <c r="U300" s="19"/>
      <c r="V300" s="19"/>
      <c r="W300" s="19"/>
      <c r="X300" s="19"/>
      <c r="Y300" s="19"/>
      <c r="Z300" s="19"/>
      <c r="AA300" s="19"/>
    </row>
    <row r="301" ht="15.75" customHeight="1">
      <c r="A301" s="19"/>
      <c r="B301" s="20">
        <v>2020.0</v>
      </c>
      <c r="C301" s="23">
        <v>43984.395833333336</v>
      </c>
      <c r="D301" s="19" t="s">
        <v>99</v>
      </c>
      <c r="E301" s="19">
        <v>74.0</v>
      </c>
      <c r="F301" s="19">
        <v>5205.0</v>
      </c>
      <c r="G301" s="19"/>
      <c r="H301" s="19">
        <v>6.0</v>
      </c>
      <c r="I301" s="19">
        <v>25.0</v>
      </c>
      <c r="J301" s="19" t="s">
        <v>850</v>
      </c>
      <c r="K301" s="19"/>
      <c r="L301" s="19">
        <v>999.0</v>
      </c>
      <c r="M301" s="19"/>
      <c r="N301" s="19" t="s">
        <v>23</v>
      </c>
      <c r="O301" s="19" t="s">
        <v>23</v>
      </c>
      <c r="P301" s="19"/>
      <c r="Q301" s="19"/>
      <c r="R301" s="19"/>
      <c r="S301" s="19"/>
      <c r="T301" s="19"/>
      <c r="U301" s="19"/>
      <c r="V301" s="19"/>
      <c r="W301" s="19"/>
      <c r="X301" s="19"/>
      <c r="Y301" s="19"/>
      <c r="Z301" s="19"/>
      <c r="AA301" s="19"/>
    </row>
    <row r="302" ht="15.75" customHeight="1">
      <c r="A302" s="19"/>
      <c r="B302" s="20">
        <v>2020.0</v>
      </c>
      <c r="C302" s="23">
        <v>43984.416666666664</v>
      </c>
      <c r="D302" s="19" t="s">
        <v>99</v>
      </c>
      <c r="E302" s="19">
        <v>82.0</v>
      </c>
      <c r="F302" s="19">
        <v>6435.0</v>
      </c>
      <c r="G302" s="19">
        <v>43.0</v>
      </c>
      <c r="H302" s="19">
        <v>6.0</v>
      </c>
      <c r="I302" s="19">
        <v>23.0</v>
      </c>
      <c r="J302" s="19" t="s">
        <v>856</v>
      </c>
      <c r="K302" s="19"/>
      <c r="L302" s="19">
        <v>1000.0</v>
      </c>
      <c r="M302" s="19"/>
      <c r="N302" s="19" t="s">
        <v>23</v>
      </c>
      <c r="O302" s="19" t="s">
        <v>23</v>
      </c>
      <c r="P302" s="19"/>
      <c r="Q302" s="19"/>
      <c r="R302" s="19"/>
      <c r="S302" s="19"/>
      <c r="T302" s="19"/>
      <c r="U302" s="19"/>
      <c r="V302" s="19"/>
      <c r="W302" s="19"/>
      <c r="X302" s="19"/>
      <c r="Y302" s="19"/>
      <c r="Z302" s="19"/>
      <c r="AA302" s="19"/>
    </row>
    <row r="303" ht="15.75" customHeight="1">
      <c r="A303" s="19"/>
      <c r="B303" s="20">
        <v>2020.0</v>
      </c>
      <c r="C303" s="23">
        <v>43984.416666666664</v>
      </c>
      <c r="D303" s="19" t="s">
        <v>99</v>
      </c>
      <c r="E303" s="19">
        <v>80.0</v>
      </c>
      <c r="F303" s="19">
        <v>6445.0</v>
      </c>
      <c r="G303" s="19">
        <v>41.0</v>
      </c>
      <c r="H303" s="19">
        <v>6.0</v>
      </c>
      <c r="I303" s="19">
        <v>111.0</v>
      </c>
      <c r="J303" s="19" t="s">
        <v>136</v>
      </c>
      <c r="K303" s="19"/>
      <c r="L303" s="19">
        <v>1401.0</v>
      </c>
      <c r="M303" s="19"/>
      <c r="N303" s="19" t="s">
        <v>23</v>
      </c>
      <c r="O303" s="19" t="s">
        <v>23</v>
      </c>
      <c r="P303" s="19"/>
      <c r="Q303" s="19"/>
      <c r="R303" s="19"/>
      <c r="S303" s="19"/>
      <c r="T303" s="19"/>
      <c r="U303" s="19"/>
      <c r="V303" s="19"/>
      <c r="W303" s="19"/>
      <c r="X303" s="19"/>
      <c r="Y303" s="19"/>
      <c r="Z303" s="19"/>
      <c r="AA303" s="19"/>
    </row>
    <row r="304" ht="15.75" customHeight="1">
      <c r="A304" s="19"/>
      <c r="B304" s="20">
        <v>2020.0</v>
      </c>
      <c r="C304" s="23">
        <v>43984.75</v>
      </c>
      <c r="D304" s="19" t="s">
        <v>99</v>
      </c>
      <c r="E304" s="19">
        <v>80.0</v>
      </c>
      <c r="F304" s="19">
        <v>6000.0</v>
      </c>
      <c r="G304" s="19"/>
      <c r="H304" s="19">
        <v>6.0</v>
      </c>
      <c r="I304" s="19">
        <v>125.0</v>
      </c>
      <c r="J304" s="19" t="s">
        <v>110</v>
      </c>
      <c r="K304" s="19"/>
      <c r="L304" s="19">
        <v>1402.0</v>
      </c>
      <c r="M304" s="19"/>
      <c r="N304" s="19" t="s">
        <v>23</v>
      </c>
      <c r="O304" s="19" t="s">
        <v>23</v>
      </c>
      <c r="P304" s="19"/>
      <c r="Q304" s="19"/>
      <c r="R304" s="19"/>
      <c r="S304" s="19"/>
      <c r="T304" s="19"/>
      <c r="U304" s="19"/>
      <c r="V304" s="19"/>
      <c r="W304" s="19"/>
      <c r="X304" s="19"/>
      <c r="Y304" s="19"/>
      <c r="Z304" s="19"/>
      <c r="AA304" s="19"/>
    </row>
    <row r="305" ht="15.75" customHeight="1">
      <c r="A305" s="19"/>
      <c r="B305" s="20">
        <v>2020.0</v>
      </c>
      <c r="C305" s="23">
        <v>43984.625</v>
      </c>
      <c r="D305" s="19" t="s">
        <v>99</v>
      </c>
      <c r="E305" s="19">
        <v>76.0</v>
      </c>
      <c r="F305" s="19">
        <v>4765.0</v>
      </c>
      <c r="G305" s="19">
        <v>38.0</v>
      </c>
      <c r="H305" s="19">
        <v>6.0</v>
      </c>
      <c r="I305" s="19">
        <v>109.0</v>
      </c>
      <c r="J305" s="19" t="s">
        <v>29</v>
      </c>
      <c r="K305" s="19"/>
      <c r="L305" s="19">
        <v>1403.0</v>
      </c>
      <c r="M305" s="19"/>
      <c r="N305" s="19" t="s">
        <v>23</v>
      </c>
      <c r="O305" s="19" t="s">
        <v>23</v>
      </c>
      <c r="P305" s="19"/>
      <c r="Q305" s="19"/>
      <c r="R305" s="19"/>
      <c r="S305" s="19"/>
      <c r="T305" s="19"/>
      <c r="U305" s="19"/>
      <c r="V305" s="19"/>
      <c r="W305" s="19"/>
      <c r="X305" s="19"/>
      <c r="Y305" s="19"/>
      <c r="Z305" s="19"/>
      <c r="AA305" s="19"/>
    </row>
    <row r="306" ht="15.75" customHeight="1">
      <c r="A306" s="19"/>
      <c r="B306" s="20">
        <v>2020.0</v>
      </c>
      <c r="C306" s="23">
        <v>43985.395833333336</v>
      </c>
      <c r="D306" s="19" t="s">
        <v>99</v>
      </c>
      <c r="E306" s="19">
        <v>79.0</v>
      </c>
      <c r="F306" s="19">
        <v>5800.0</v>
      </c>
      <c r="G306" s="19">
        <v>42.0</v>
      </c>
      <c r="H306" s="19">
        <v>6.0</v>
      </c>
      <c r="I306" s="19">
        <v>117.0</v>
      </c>
      <c r="J306" s="19" t="s">
        <v>144</v>
      </c>
      <c r="K306" s="19"/>
      <c r="L306" s="19">
        <v>1404.0</v>
      </c>
      <c r="M306" s="19" t="s">
        <v>821</v>
      </c>
      <c r="N306" s="19" t="s">
        <v>23</v>
      </c>
      <c r="O306" s="19" t="s">
        <v>23</v>
      </c>
      <c r="P306" s="19"/>
      <c r="Q306" s="19"/>
      <c r="R306" s="19"/>
      <c r="S306" s="19"/>
      <c r="T306" s="19"/>
      <c r="U306" s="19"/>
      <c r="V306" s="19"/>
      <c r="W306" s="19"/>
      <c r="X306" s="19"/>
      <c r="Y306" s="19"/>
      <c r="Z306" s="19"/>
      <c r="AA306" s="19"/>
    </row>
    <row r="307" ht="15.75" customHeight="1">
      <c r="A307" s="19"/>
      <c r="B307" s="20">
        <v>2020.0</v>
      </c>
      <c r="C307" s="23">
        <v>43985.4375</v>
      </c>
      <c r="D307" s="19" t="s">
        <v>99</v>
      </c>
      <c r="E307" s="19">
        <v>78.0</v>
      </c>
      <c r="F307" s="19">
        <v>5225.0</v>
      </c>
      <c r="G307" s="19">
        <v>39.0</v>
      </c>
      <c r="H307" s="19">
        <v>6.0</v>
      </c>
      <c r="I307" s="19">
        <v>117.0</v>
      </c>
      <c r="J307" s="19" t="s">
        <v>144</v>
      </c>
      <c r="K307" s="19"/>
      <c r="L307" s="19">
        <v>1405.0</v>
      </c>
      <c r="M307" s="19" t="s">
        <v>814</v>
      </c>
      <c r="N307" s="19" t="s">
        <v>23</v>
      </c>
      <c r="O307" s="19" t="s">
        <v>23</v>
      </c>
      <c r="P307" s="19"/>
      <c r="Q307" s="19"/>
      <c r="R307" s="19"/>
      <c r="S307" s="19"/>
      <c r="T307" s="19"/>
      <c r="U307" s="19"/>
      <c r="V307" s="19"/>
      <c r="W307" s="19"/>
      <c r="X307" s="19"/>
      <c r="Y307" s="19"/>
      <c r="Z307" s="19"/>
      <c r="AA307" s="19"/>
    </row>
    <row r="308" ht="15.75" customHeight="1">
      <c r="A308" s="19"/>
      <c r="B308" s="20">
        <v>2020.0</v>
      </c>
      <c r="C308" s="23">
        <v>43985.604166666664</v>
      </c>
      <c r="D308" s="19" t="s">
        <v>99</v>
      </c>
      <c r="E308" s="19">
        <v>85.0</v>
      </c>
      <c r="F308" s="19">
        <v>6700.0</v>
      </c>
      <c r="G308" s="19">
        <v>44.0</v>
      </c>
      <c r="H308" s="19">
        <v>6.0</v>
      </c>
      <c r="I308" s="19">
        <v>126.0</v>
      </c>
      <c r="J308" s="19" t="s">
        <v>858</v>
      </c>
      <c r="K308" s="19"/>
      <c r="L308" s="19">
        <v>1406.0</v>
      </c>
      <c r="M308" s="19" t="s">
        <v>814</v>
      </c>
      <c r="N308" s="19" t="s">
        <v>23</v>
      </c>
      <c r="O308" s="19" t="s">
        <v>23</v>
      </c>
      <c r="P308" s="19"/>
      <c r="Q308" s="19"/>
      <c r="R308" s="19"/>
      <c r="S308" s="19"/>
      <c r="T308" s="19"/>
      <c r="U308" s="19"/>
      <c r="V308" s="19"/>
      <c r="W308" s="19"/>
      <c r="X308" s="19"/>
      <c r="Y308" s="19"/>
      <c r="Z308" s="19"/>
      <c r="AA308" s="19"/>
    </row>
    <row r="309" ht="15.75" customHeight="1">
      <c r="A309" s="19"/>
      <c r="B309" s="20">
        <v>2020.0</v>
      </c>
      <c r="C309" s="23">
        <v>43985.395833333336</v>
      </c>
      <c r="D309" s="19" t="s">
        <v>99</v>
      </c>
      <c r="E309" s="19">
        <v>78.0</v>
      </c>
      <c r="F309" s="19">
        <v>5675.0</v>
      </c>
      <c r="G309" s="19">
        <v>40.0</v>
      </c>
      <c r="H309" s="19">
        <v>6.0</v>
      </c>
      <c r="I309" s="19">
        <v>114.0</v>
      </c>
      <c r="J309" s="19" t="s">
        <v>133</v>
      </c>
      <c r="K309" s="19"/>
      <c r="L309" s="19">
        <v>1407.0</v>
      </c>
      <c r="M309" s="19" t="s">
        <v>814</v>
      </c>
      <c r="N309" s="19" t="s">
        <v>23</v>
      </c>
      <c r="O309" s="19" t="s">
        <v>23</v>
      </c>
      <c r="P309" s="19"/>
      <c r="Q309" s="19"/>
      <c r="R309" s="19"/>
      <c r="S309" s="19"/>
      <c r="T309" s="19"/>
      <c r="U309" s="19"/>
      <c r="V309" s="19"/>
      <c r="W309" s="19"/>
      <c r="X309" s="19"/>
      <c r="Y309" s="19"/>
      <c r="Z309" s="19"/>
      <c r="AA309" s="19"/>
    </row>
    <row r="310" ht="15.75" customHeight="1">
      <c r="A310" s="19"/>
      <c r="B310" s="20">
        <v>2020.0</v>
      </c>
      <c r="C310" s="23">
        <v>43985.604166666664</v>
      </c>
      <c r="D310" s="19" t="s">
        <v>99</v>
      </c>
      <c r="E310" s="19">
        <v>77.0</v>
      </c>
      <c r="F310" s="19">
        <v>4685.0</v>
      </c>
      <c r="G310" s="19">
        <v>38.0</v>
      </c>
      <c r="H310" s="19">
        <v>6.0</v>
      </c>
      <c r="I310" s="19">
        <v>119.0</v>
      </c>
      <c r="J310" s="19" t="s">
        <v>149</v>
      </c>
      <c r="K310" s="19"/>
      <c r="L310" s="19">
        <v>1408.0</v>
      </c>
      <c r="M310" s="19" t="s">
        <v>814</v>
      </c>
      <c r="N310" s="19" t="s">
        <v>35</v>
      </c>
      <c r="O310" s="19" t="s">
        <v>23</v>
      </c>
      <c r="P310" s="19"/>
      <c r="Q310" s="19"/>
      <c r="R310" s="19"/>
      <c r="S310" s="19"/>
      <c r="T310" s="19"/>
      <c r="U310" s="19"/>
      <c r="V310" s="19"/>
      <c r="W310" s="19"/>
      <c r="X310" s="19"/>
      <c r="Y310" s="19"/>
      <c r="Z310" s="19"/>
      <c r="AA310" s="19"/>
    </row>
    <row r="311" ht="15.75" customHeight="1">
      <c r="A311" s="19"/>
      <c r="B311" s="20">
        <v>2020.0</v>
      </c>
      <c r="C311" s="23">
        <v>43985.458333333336</v>
      </c>
      <c r="D311" s="19" t="s">
        <v>99</v>
      </c>
      <c r="E311" s="19">
        <v>82.0</v>
      </c>
      <c r="F311" s="19">
        <v>5850.0</v>
      </c>
      <c r="G311" s="19">
        <v>43.0</v>
      </c>
      <c r="H311" s="19">
        <v>6.0</v>
      </c>
      <c r="I311" s="19">
        <v>110.0</v>
      </c>
      <c r="J311" s="19" t="s">
        <v>146</v>
      </c>
      <c r="K311" s="19"/>
      <c r="L311" s="19">
        <v>1409.0</v>
      </c>
      <c r="M311" s="19" t="s">
        <v>814</v>
      </c>
      <c r="N311" s="19" t="s">
        <v>23</v>
      </c>
      <c r="O311" s="19" t="s">
        <v>23</v>
      </c>
      <c r="P311" s="19"/>
      <c r="Q311" s="19"/>
      <c r="R311" s="19"/>
      <c r="S311" s="19"/>
      <c r="T311" s="19"/>
      <c r="U311" s="19"/>
      <c r="V311" s="19"/>
      <c r="W311" s="19"/>
      <c r="X311" s="19"/>
      <c r="Y311" s="19"/>
      <c r="Z311" s="19"/>
      <c r="AA311" s="19"/>
    </row>
    <row r="312" ht="15.75" customHeight="1">
      <c r="A312" s="19"/>
      <c r="B312" s="20">
        <v>2020.0</v>
      </c>
      <c r="C312" s="23">
        <v>43985.583333333336</v>
      </c>
      <c r="D312" s="19" t="s">
        <v>99</v>
      </c>
      <c r="E312" s="19">
        <v>76.0</v>
      </c>
      <c r="F312" s="19">
        <v>4915.0</v>
      </c>
      <c r="G312" s="19">
        <v>38.0</v>
      </c>
      <c r="H312" s="19">
        <v>6.0</v>
      </c>
      <c r="I312" s="19">
        <v>110.0</v>
      </c>
      <c r="J312" s="19" t="s">
        <v>146</v>
      </c>
      <c r="K312" s="19"/>
      <c r="L312" s="19">
        <v>1410.0</v>
      </c>
      <c r="M312" s="19" t="s">
        <v>814</v>
      </c>
      <c r="N312" s="19" t="s">
        <v>23</v>
      </c>
      <c r="O312" s="19" t="s">
        <v>23</v>
      </c>
      <c r="P312" s="19"/>
      <c r="Q312" s="19"/>
      <c r="R312" s="19"/>
      <c r="S312" s="19"/>
      <c r="T312" s="19"/>
      <c r="U312" s="19"/>
      <c r="V312" s="19"/>
      <c r="W312" s="19"/>
      <c r="X312" s="19"/>
      <c r="Y312" s="19"/>
      <c r="Z312" s="19"/>
      <c r="AA312" s="19"/>
    </row>
    <row r="313" ht="15.75" customHeight="1">
      <c r="A313" s="19"/>
      <c r="B313" s="20">
        <v>2020.0</v>
      </c>
      <c r="C313" s="23">
        <v>43987.3125</v>
      </c>
      <c r="D313" s="19" t="s">
        <v>99</v>
      </c>
      <c r="E313" s="19">
        <v>76.0</v>
      </c>
      <c r="F313" s="19">
        <v>5455.0</v>
      </c>
      <c r="G313" s="19">
        <v>39.0</v>
      </c>
      <c r="H313" s="19">
        <v>6.0</v>
      </c>
      <c r="I313" s="19"/>
      <c r="J313" s="19"/>
      <c r="K313" s="19" t="s">
        <v>866</v>
      </c>
      <c r="L313" s="19">
        <v>1411.0</v>
      </c>
      <c r="M313" s="19" t="s">
        <v>821</v>
      </c>
      <c r="N313" s="19" t="s">
        <v>23</v>
      </c>
      <c r="O313" s="19" t="s">
        <v>23</v>
      </c>
      <c r="P313" s="19"/>
      <c r="Q313" s="19">
        <v>2.0</v>
      </c>
      <c r="R313" s="19">
        <v>2.0</v>
      </c>
      <c r="S313" s="19"/>
      <c r="T313" s="19"/>
      <c r="U313" s="19"/>
      <c r="V313" s="19"/>
      <c r="W313" s="19"/>
      <c r="X313" s="19"/>
      <c r="Y313" s="19"/>
      <c r="Z313" s="19"/>
      <c r="AA313" s="19"/>
    </row>
    <row r="314" ht="15.75" customHeight="1">
      <c r="A314" s="19"/>
      <c r="B314" s="20">
        <v>2020.0</v>
      </c>
      <c r="C314" s="23">
        <v>43987.395833333336</v>
      </c>
      <c r="D314" s="19" t="s">
        <v>99</v>
      </c>
      <c r="E314" s="19">
        <v>78.0</v>
      </c>
      <c r="F314" s="19">
        <v>5700.0</v>
      </c>
      <c r="G314" s="19">
        <v>40.0</v>
      </c>
      <c r="H314" s="19">
        <v>6.0</v>
      </c>
      <c r="I314" s="19"/>
      <c r="J314" s="19"/>
      <c r="K314" s="19" t="s">
        <v>109</v>
      </c>
      <c r="L314" s="19">
        <v>1412.0</v>
      </c>
      <c r="M314" s="19" t="s">
        <v>821</v>
      </c>
      <c r="N314" s="19" t="s">
        <v>23</v>
      </c>
      <c r="O314" s="19" t="s">
        <v>23</v>
      </c>
      <c r="P314" s="19"/>
      <c r="Q314" s="19">
        <v>2.0</v>
      </c>
      <c r="R314" s="19">
        <v>2.0</v>
      </c>
      <c r="S314" s="19"/>
      <c r="T314" s="19"/>
      <c r="U314" s="19"/>
      <c r="V314" s="19"/>
      <c r="W314" s="19"/>
      <c r="X314" s="19"/>
      <c r="Y314" s="19"/>
      <c r="Z314" s="19"/>
      <c r="AA314" s="19"/>
    </row>
    <row r="315" ht="15.75" customHeight="1">
      <c r="A315" s="19"/>
      <c r="B315" s="20">
        <v>2020.0</v>
      </c>
      <c r="C315" s="23">
        <v>43987.416666666664</v>
      </c>
      <c r="D315" s="19" t="s">
        <v>99</v>
      </c>
      <c r="E315" s="19">
        <v>78.0</v>
      </c>
      <c r="F315" s="19">
        <v>5680.0</v>
      </c>
      <c r="G315" s="19">
        <v>42.0</v>
      </c>
      <c r="H315" s="19">
        <v>6.0</v>
      </c>
      <c r="I315" s="19"/>
      <c r="J315" s="19"/>
      <c r="K315" s="19" t="s">
        <v>149</v>
      </c>
      <c r="L315" s="19">
        <v>1413.0</v>
      </c>
      <c r="M315" s="19" t="s">
        <v>821</v>
      </c>
      <c r="N315" s="19" t="s">
        <v>23</v>
      </c>
      <c r="O315" s="19" t="s">
        <v>23</v>
      </c>
      <c r="P315" s="19"/>
      <c r="Q315" s="19">
        <v>2.0</v>
      </c>
      <c r="R315" s="19">
        <v>2.0</v>
      </c>
      <c r="S315" s="19"/>
      <c r="T315" s="19"/>
      <c r="U315" s="19"/>
      <c r="V315" s="19"/>
      <c r="W315" s="19"/>
      <c r="X315" s="19"/>
      <c r="Y315" s="19"/>
      <c r="Z315" s="19"/>
      <c r="AA315" s="19"/>
    </row>
    <row r="316" ht="15.75" customHeight="1">
      <c r="A316" s="19"/>
      <c r="B316" s="20">
        <v>2020.0</v>
      </c>
      <c r="C316" s="23">
        <v>43987.375</v>
      </c>
      <c r="D316" s="19" t="s">
        <v>99</v>
      </c>
      <c r="E316" s="19">
        <v>63.0</v>
      </c>
      <c r="F316" s="19">
        <v>2625.0</v>
      </c>
      <c r="G316" s="19">
        <v>33.0</v>
      </c>
      <c r="H316" s="19">
        <v>6.0</v>
      </c>
      <c r="I316" s="19"/>
      <c r="J316" s="19"/>
      <c r="K316" s="19" t="s">
        <v>867</v>
      </c>
      <c r="L316" s="19">
        <v>1414.0</v>
      </c>
      <c r="M316" s="19" t="s">
        <v>821</v>
      </c>
      <c r="N316" s="19" t="s">
        <v>23</v>
      </c>
      <c r="O316" s="19" t="s">
        <v>23</v>
      </c>
      <c r="P316" s="19"/>
      <c r="Q316" s="19">
        <v>1.0</v>
      </c>
      <c r="R316" s="19">
        <v>1.0</v>
      </c>
      <c r="S316" s="19"/>
      <c r="T316" s="19"/>
      <c r="U316" s="19"/>
      <c r="V316" s="19"/>
      <c r="W316" s="19"/>
      <c r="X316" s="19"/>
      <c r="Y316" s="19"/>
      <c r="Z316" s="19"/>
      <c r="AA316" s="19"/>
    </row>
    <row r="317" ht="15.75" customHeight="1">
      <c r="A317" s="19"/>
      <c r="B317" s="20">
        <v>2020.0</v>
      </c>
      <c r="C317" s="23">
        <v>43987.3125</v>
      </c>
      <c r="D317" s="19" t="s">
        <v>99</v>
      </c>
      <c r="E317" s="19">
        <v>83.0</v>
      </c>
      <c r="F317" s="19">
        <v>5760.0</v>
      </c>
      <c r="G317" s="19">
        <v>39.0</v>
      </c>
      <c r="H317" s="19">
        <v>6.0</v>
      </c>
      <c r="I317" s="19"/>
      <c r="J317" s="19"/>
      <c r="K317" s="19" t="s">
        <v>196</v>
      </c>
      <c r="L317" s="19">
        <v>1415.0</v>
      </c>
      <c r="M317" s="19" t="s">
        <v>821</v>
      </c>
      <c r="N317" s="19" t="s">
        <v>23</v>
      </c>
      <c r="O317" s="19" t="s">
        <v>23</v>
      </c>
      <c r="P317" s="19"/>
      <c r="Q317" s="19">
        <v>2.0</v>
      </c>
      <c r="R317" s="19">
        <v>2.0</v>
      </c>
      <c r="S317" s="19"/>
      <c r="T317" s="19"/>
      <c r="U317" s="19"/>
      <c r="V317" s="19"/>
      <c r="W317" s="19"/>
      <c r="X317" s="19"/>
      <c r="Y317" s="19"/>
      <c r="Z317" s="19"/>
      <c r="AA317" s="19"/>
    </row>
    <row r="318" ht="15.75" customHeight="1">
      <c r="A318" s="19"/>
      <c r="B318" s="20">
        <v>2020.0</v>
      </c>
      <c r="C318" s="23">
        <v>43987.416666666664</v>
      </c>
      <c r="D318" s="19" t="s">
        <v>99</v>
      </c>
      <c r="E318" s="19">
        <v>77.0</v>
      </c>
      <c r="F318" s="19">
        <v>4825.0</v>
      </c>
      <c r="G318" s="19">
        <v>39.0</v>
      </c>
      <c r="H318" s="19">
        <v>6.0</v>
      </c>
      <c r="I318" s="19"/>
      <c r="J318" s="19"/>
      <c r="K318" s="19" t="s">
        <v>168</v>
      </c>
      <c r="L318" s="19">
        <v>1416.0</v>
      </c>
      <c r="M318" s="19" t="s">
        <v>35</v>
      </c>
      <c r="N318" s="19" t="s">
        <v>23</v>
      </c>
      <c r="O318" s="19" t="s">
        <v>23</v>
      </c>
      <c r="P318" s="19"/>
      <c r="Q318" s="19">
        <v>2.0</v>
      </c>
      <c r="R318" s="19">
        <v>2.0</v>
      </c>
      <c r="S318" s="19"/>
      <c r="T318" s="19"/>
      <c r="U318" s="19"/>
      <c r="V318" s="19"/>
      <c r="W318" s="19"/>
      <c r="X318" s="19"/>
      <c r="Y318" s="19"/>
      <c r="Z318" s="19"/>
      <c r="AA318" s="19"/>
    </row>
    <row r="319" ht="15.75" customHeight="1">
      <c r="A319" s="19"/>
      <c r="B319" s="20">
        <v>2020.0</v>
      </c>
      <c r="C319" s="23">
        <v>43987.333333333336</v>
      </c>
      <c r="D319" s="19" t="s">
        <v>99</v>
      </c>
      <c r="E319" s="19">
        <v>77.0</v>
      </c>
      <c r="F319" s="19">
        <v>5065.0</v>
      </c>
      <c r="G319" s="19">
        <v>39.0</v>
      </c>
      <c r="H319" s="19">
        <v>6.0</v>
      </c>
      <c r="I319" s="19"/>
      <c r="J319" s="19"/>
      <c r="K319" s="19" t="s">
        <v>29</v>
      </c>
      <c r="L319" s="19">
        <v>1417.0</v>
      </c>
      <c r="M319" s="19" t="s">
        <v>821</v>
      </c>
      <c r="N319" s="19" t="s">
        <v>23</v>
      </c>
      <c r="O319" s="19" t="s">
        <v>23</v>
      </c>
      <c r="P319" s="19"/>
      <c r="Q319" s="19">
        <v>2.0</v>
      </c>
      <c r="R319" s="19">
        <v>2.0</v>
      </c>
      <c r="S319" s="19"/>
      <c r="T319" s="19"/>
      <c r="U319" s="19"/>
      <c r="V319" s="19"/>
      <c r="W319" s="19"/>
      <c r="X319" s="19"/>
      <c r="Y319" s="19"/>
      <c r="Z319" s="19"/>
      <c r="AA319" s="19"/>
    </row>
    <row r="320" ht="15.75" customHeight="1">
      <c r="A320" s="19"/>
      <c r="B320" s="20">
        <v>2020.0</v>
      </c>
      <c r="C320" s="23">
        <v>43987.395833333336</v>
      </c>
      <c r="D320" s="19" t="s">
        <v>99</v>
      </c>
      <c r="E320" s="19">
        <v>77.0</v>
      </c>
      <c r="F320" s="19">
        <v>5000.0</v>
      </c>
      <c r="G320" s="19">
        <v>40.0</v>
      </c>
      <c r="H320" s="19">
        <v>6.0</v>
      </c>
      <c r="I320" s="19"/>
      <c r="J320" s="19"/>
      <c r="K320" s="19" t="s">
        <v>109</v>
      </c>
      <c r="L320" s="19">
        <v>1418.0</v>
      </c>
      <c r="M320" s="19" t="s">
        <v>814</v>
      </c>
      <c r="N320" s="19" t="s">
        <v>35</v>
      </c>
      <c r="O320" s="19" t="s">
        <v>23</v>
      </c>
      <c r="P320" s="19"/>
      <c r="Q320" s="19">
        <v>2.0</v>
      </c>
      <c r="R320" s="19">
        <v>2.0</v>
      </c>
      <c r="S320" s="19"/>
      <c r="T320" s="19"/>
      <c r="U320" s="19"/>
      <c r="V320" s="19"/>
      <c r="W320" s="19"/>
      <c r="X320" s="19"/>
      <c r="Y320" s="19"/>
      <c r="Z320" s="19"/>
      <c r="AA320" s="19"/>
    </row>
    <row r="321" ht="15.75" customHeight="1">
      <c r="A321" s="19"/>
      <c r="B321" s="20">
        <v>2020.0</v>
      </c>
      <c r="C321" s="23">
        <v>43987.3125</v>
      </c>
      <c r="D321" s="19" t="s">
        <v>99</v>
      </c>
      <c r="E321" s="19">
        <v>75.0</v>
      </c>
      <c r="F321" s="19">
        <v>5355.0</v>
      </c>
      <c r="G321" s="19">
        <v>43.0</v>
      </c>
      <c r="H321" s="19">
        <v>6.0</v>
      </c>
      <c r="I321" s="19"/>
      <c r="J321" s="19"/>
      <c r="K321" s="19" t="s">
        <v>109</v>
      </c>
      <c r="L321" s="19">
        <v>1419.0</v>
      </c>
      <c r="M321" s="19" t="s">
        <v>821</v>
      </c>
      <c r="N321" s="19" t="s">
        <v>35</v>
      </c>
      <c r="O321" s="19" t="s">
        <v>23</v>
      </c>
      <c r="P321" s="19"/>
      <c r="Q321" s="19">
        <v>2.0</v>
      </c>
      <c r="R321" s="19">
        <v>2.0</v>
      </c>
      <c r="S321" s="19"/>
      <c r="T321" s="19"/>
      <c r="U321" s="19"/>
      <c r="V321" s="19"/>
      <c r="W321" s="19"/>
      <c r="X321" s="19"/>
      <c r="Y321" s="19"/>
      <c r="Z321" s="19"/>
      <c r="AA321" s="19"/>
    </row>
    <row r="322" ht="15.75" customHeight="1">
      <c r="A322" s="19"/>
      <c r="B322" s="20">
        <v>2020.0</v>
      </c>
      <c r="C322" s="23">
        <v>43987.416666666664</v>
      </c>
      <c r="D322" s="19" t="s">
        <v>99</v>
      </c>
      <c r="E322" s="19">
        <v>78.0</v>
      </c>
      <c r="F322" s="19">
        <v>6000.0</v>
      </c>
      <c r="G322" s="19">
        <v>43.0</v>
      </c>
      <c r="H322" s="19">
        <v>6.0</v>
      </c>
      <c r="I322" s="19"/>
      <c r="J322" s="19"/>
      <c r="K322" s="19" t="s">
        <v>109</v>
      </c>
      <c r="L322" s="19">
        <v>1420.0</v>
      </c>
      <c r="M322" s="19" t="s">
        <v>35</v>
      </c>
      <c r="N322" s="19" t="s">
        <v>23</v>
      </c>
      <c r="O322" s="19" t="s">
        <v>23</v>
      </c>
      <c r="P322" s="19"/>
      <c r="Q322" s="19">
        <v>2.0</v>
      </c>
      <c r="R322" s="19">
        <v>2.0</v>
      </c>
      <c r="S322" s="19"/>
      <c r="T322" s="19"/>
      <c r="U322" s="19"/>
      <c r="V322" s="19"/>
      <c r="W322" s="19"/>
      <c r="X322" s="19"/>
      <c r="Y322" s="19"/>
      <c r="Z322" s="19"/>
      <c r="AA322" s="19"/>
    </row>
    <row r="323" ht="15.75" customHeight="1">
      <c r="A323" s="19"/>
      <c r="B323" s="20">
        <v>2020.0</v>
      </c>
      <c r="C323" s="23">
        <v>43987.416666666664</v>
      </c>
      <c r="D323" s="19" t="s">
        <v>99</v>
      </c>
      <c r="E323" s="19">
        <v>74.0</v>
      </c>
      <c r="F323" s="19">
        <v>5050.0</v>
      </c>
      <c r="G323" s="19">
        <v>42.0</v>
      </c>
      <c r="H323" s="19">
        <v>6.0</v>
      </c>
      <c r="I323" s="19"/>
      <c r="J323" s="19"/>
      <c r="K323" s="19" t="s">
        <v>175</v>
      </c>
      <c r="L323" s="19">
        <v>1421.0</v>
      </c>
      <c r="M323" s="19" t="s">
        <v>821</v>
      </c>
      <c r="N323" s="19" t="s">
        <v>23</v>
      </c>
      <c r="O323" s="19" t="s">
        <v>23</v>
      </c>
      <c r="P323" s="19"/>
      <c r="Q323" s="19">
        <v>2.0</v>
      </c>
      <c r="R323" s="19">
        <v>2.0</v>
      </c>
      <c r="S323" s="19"/>
      <c r="T323" s="19"/>
      <c r="U323" s="19"/>
      <c r="V323" s="19"/>
      <c r="W323" s="19"/>
      <c r="X323" s="19"/>
      <c r="Y323" s="19"/>
      <c r="Z323" s="19"/>
      <c r="AA323" s="19"/>
    </row>
    <row r="324" ht="15.75" customHeight="1">
      <c r="A324" s="19"/>
      <c r="B324" s="20">
        <v>2020.0</v>
      </c>
      <c r="C324" s="23">
        <v>43987.520833333336</v>
      </c>
      <c r="D324" s="19" t="s">
        <v>99</v>
      </c>
      <c r="E324" s="19">
        <v>77.0</v>
      </c>
      <c r="F324" s="19">
        <v>5525.0</v>
      </c>
      <c r="G324" s="19">
        <v>42.0</v>
      </c>
      <c r="H324" s="19">
        <v>6.0</v>
      </c>
      <c r="I324" s="19"/>
      <c r="J324" s="19"/>
      <c r="K324" s="19" t="s">
        <v>144</v>
      </c>
      <c r="L324" s="19">
        <v>1422.0</v>
      </c>
      <c r="M324" s="19" t="s">
        <v>814</v>
      </c>
      <c r="N324" s="19" t="s">
        <v>23</v>
      </c>
      <c r="O324" s="19" t="s">
        <v>23</v>
      </c>
      <c r="P324" s="19"/>
      <c r="Q324" s="19">
        <v>2.0</v>
      </c>
      <c r="R324" s="19">
        <v>2.0</v>
      </c>
      <c r="S324" s="19"/>
      <c r="T324" s="19"/>
      <c r="U324" s="19"/>
      <c r="V324" s="19"/>
      <c r="W324" s="19"/>
      <c r="X324" s="19"/>
      <c r="Y324" s="19"/>
      <c r="Z324" s="19"/>
      <c r="AA324" s="19"/>
    </row>
    <row r="325" ht="15.75" customHeight="1">
      <c r="A325" s="19"/>
      <c r="B325" s="20">
        <v>2020.0</v>
      </c>
      <c r="C325" s="23">
        <v>43987.520833333336</v>
      </c>
      <c r="D325" s="19" t="s">
        <v>99</v>
      </c>
      <c r="E325" s="19">
        <v>79.0</v>
      </c>
      <c r="F325" s="19">
        <v>5785.0</v>
      </c>
      <c r="G325" s="19">
        <v>43.0</v>
      </c>
      <c r="H325" s="19">
        <v>6.0</v>
      </c>
      <c r="I325" s="19"/>
      <c r="J325" s="19"/>
      <c r="K325" s="19" t="s">
        <v>868</v>
      </c>
      <c r="L325" s="19">
        <v>1423.0</v>
      </c>
      <c r="M325" s="19" t="s">
        <v>821</v>
      </c>
      <c r="N325" s="19" t="s">
        <v>23</v>
      </c>
      <c r="O325" s="19" t="s">
        <v>23</v>
      </c>
      <c r="P325" s="19"/>
      <c r="Q325" s="19">
        <v>2.0</v>
      </c>
      <c r="R325" s="19">
        <v>2.0</v>
      </c>
      <c r="S325" s="19"/>
      <c r="T325" s="19"/>
      <c r="U325" s="19"/>
      <c r="V325" s="19"/>
      <c r="W325" s="19"/>
      <c r="X325" s="19"/>
      <c r="Y325" s="19"/>
      <c r="Z325" s="19"/>
      <c r="AA325" s="19"/>
    </row>
    <row r="326" ht="15.75" customHeight="1">
      <c r="A326" s="19"/>
      <c r="B326" s="20">
        <v>2020.0</v>
      </c>
      <c r="C326" s="23">
        <v>43987.375</v>
      </c>
      <c r="D326" s="19" t="s">
        <v>99</v>
      </c>
      <c r="E326" s="19">
        <v>81.0</v>
      </c>
      <c r="F326" s="19">
        <v>6395.0</v>
      </c>
      <c r="G326" s="19">
        <v>45.0</v>
      </c>
      <c r="H326" s="19">
        <v>6.0</v>
      </c>
      <c r="I326" s="19"/>
      <c r="J326" s="19"/>
      <c r="K326" s="19" t="s">
        <v>135</v>
      </c>
      <c r="L326" s="19">
        <v>1424.0</v>
      </c>
      <c r="M326" s="19" t="s">
        <v>821</v>
      </c>
      <c r="N326" s="19" t="s">
        <v>23</v>
      </c>
      <c r="O326" s="19" t="s">
        <v>23</v>
      </c>
      <c r="P326" s="19"/>
      <c r="Q326" s="19">
        <v>2.0</v>
      </c>
      <c r="R326" s="19">
        <v>2.0</v>
      </c>
      <c r="S326" s="19"/>
      <c r="T326" s="19"/>
      <c r="U326" s="19"/>
      <c r="V326" s="19"/>
      <c r="W326" s="19"/>
      <c r="X326" s="19"/>
      <c r="Y326" s="19"/>
      <c r="Z326" s="19"/>
      <c r="AA326" s="19"/>
    </row>
    <row r="327" ht="15.75" customHeight="1">
      <c r="A327" s="19"/>
      <c r="B327" s="20">
        <v>2020.0</v>
      </c>
      <c r="C327" s="23">
        <v>43987.354166666664</v>
      </c>
      <c r="D327" s="19" t="s">
        <v>99</v>
      </c>
      <c r="E327" s="19">
        <v>81.0</v>
      </c>
      <c r="F327" s="19">
        <v>5290.0</v>
      </c>
      <c r="G327" s="19">
        <v>41.0</v>
      </c>
      <c r="H327" s="19">
        <v>6.0</v>
      </c>
      <c r="I327" s="19"/>
      <c r="J327" s="19"/>
      <c r="K327" s="19" t="s">
        <v>869</v>
      </c>
      <c r="L327" s="19">
        <v>1425.0</v>
      </c>
      <c r="M327" s="19" t="s">
        <v>821</v>
      </c>
      <c r="N327" s="19" t="s">
        <v>23</v>
      </c>
      <c r="O327" s="19" t="s">
        <v>23</v>
      </c>
      <c r="P327" s="19"/>
      <c r="Q327" s="19">
        <v>2.0</v>
      </c>
      <c r="R327" s="19">
        <v>2.0</v>
      </c>
      <c r="S327" s="19"/>
      <c r="T327" s="19"/>
      <c r="U327" s="19"/>
      <c r="V327" s="19"/>
      <c r="W327" s="19"/>
      <c r="X327" s="19"/>
      <c r="Y327" s="19"/>
      <c r="Z327" s="19"/>
      <c r="AA327" s="19"/>
    </row>
    <row r="328" ht="15.75" customHeight="1">
      <c r="A328" s="19"/>
      <c r="B328" s="20">
        <v>2020.0</v>
      </c>
      <c r="C328" s="23">
        <v>43987.59375</v>
      </c>
      <c r="D328" s="19" t="s">
        <v>99</v>
      </c>
      <c r="E328" s="19">
        <v>76.0</v>
      </c>
      <c r="F328" s="19">
        <v>4730.0</v>
      </c>
      <c r="G328" s="19">
        <v>42.0</v>
      </c>
      <c r="H328" s="19">
        <v>6.0</v>
      </c>
      <c r="I328" s="19"/>
      <c r="J328" s="19"/>
      <c r="K328" s="19" t="s">
        <v>149</v>
      </c>
      <c r="L328" s="19">
        <v>1426.0</v>
      </c>
      <c r="M328" s="19"/>
      <c r="N328" s="19" t="s">
        <v>23</v>
      </c>
      <c r="O328" s="19" t="s">
        <v>23</v>
      </c>
      <c r="P328" s="19"/>
      <c r="Q328" s="19"/>
      <c r="R328" s="19"/>
      <c r="S328" s="19"/>
      <c r="T328" s="19"/>
      <c r="U328" s="19"/>
      <c r="V328" s="19"/>
      <c r="W328" s="19"/>
      <c r="X328" s="19"/>
      <c r="Y328" s="19"/>
      <c r="Z328" s="19"/>
      <c r="AA328" s="19"/>
    </row>
    <row r="329" ht="15.75" customHeight="1">
      <c r="A329" s="19"/>
      <c r="B329" s="20">
        <v>2020.0</v>
      </c>
      <c r="C329" s="23">
        <v>43987.604166666664</v>
      </c>
      <c r="D329" s="19" t="s">
        <v>99</v>
      </c>
      <c r="E329" s="19">
        <v>79.0</v>
      </c>
      <c r="F329" s="19">
        <v>5620.0</v>
      </c>
      <c r="G329" s="19">
        <v>43.0</v>
      </c>
      <c r="H329" s="19">
        <v>6.0</v>
      </c>
      <c r="I329" s="19"/>
      <c r="J329" s="19"/>
      <c r="K329" s="19" t="s">
        <v>211</v>
      </c>
      <c r="L329" s="19">
        <v>1427.0</v>
      </c>
      <c r="M329" s="19"/>
      <c r="N329" s="19" t="s">
        <v>23</v>
      </c>
      <c r="O329" s="19" t="s">
        <v>23</v>
      </c>
      <c r="P329" s="19"/>
      <c r="Q329" s="19"/>
      <c r="R329" s="19"/>
      <c r="S329" s="19"/>
      <c r="T329" s="19"/>
      <c r="U329" s="19"/>
      <c r="V329" s="19"/>
      <c r="W329" s="19"/>
      <c r="X329" s="19"/>
      <c r="Y329" s="19"/>
      <c r="Z329" s="19"/>
      <c r="AA329" s="19"/>
    </row>
    <row r="330" ht="15.75" customHeight="1">
      <c r="A330" s="19"/>
      <c r="B330" s="20">
        <v>2020.0</v>
      </c>
      <c r="C330" s="23">
        <v>43987.729166666664</v>
      </c>
      <c r="D330" s="19" t="s">
        <v>99</v>
      </c>
      <c r="E330" s="19">
        <v>81.0</v>
      </c>
      <c r="F330" s="19">
        <v>6115.0</v>
      </c>
      <c r="G330" s="19">
        <v>45.0</v>
      </c>
      <c r="H330" s="19">
        <v>6.0</v>
      </c>
      <c r="I330" s="19"/>
      <c r="J330" s="19"/>
      <c r="K330" s="19" t="s">
        <v>109</v>
      </c>
      <c r="L330" s="19">
        <v>1428.0</v>
      </c>
      <c r="M330" s="19"/>
      <c r="N330" s="19" t="s">
        <v>23</v>
      </c>
      <c r="O330" s="19" t="s">
        <v>23</v>
      </c>
      <c r="P330" s="19"/>
      <c r="Q330" s="19"/>
      <c r="R330" s="19"/>
      <c r="S330" s="19"/>
      <c r="T330" s="19"/>
      <c r="U330" s="19"/>
      <c r="V330" s="19"/>
      <c r="W330" s="19"/>
      <c r="X330" s="19"/>
      <c r="Y330" s="19"/>
      <c r="Z330" s="19"/>
      <c r="AA330" s="19"/>
    </row>
    <row r="331" ht="15.75" customHeight="1">
      <c r="A331" s="19"/>
      <c r="B331" s="20">
        <v>2020.0</v>
      </c>
      <c r="C331" s="23">
        <v>43987.645833333336</v>
      </c>
      <c r="D331" s="19" t="s">
        <v>99</v>
      </c>
      <c r="E331" s="19">
        <v>74.0</v>
      </c>
      <c r="F331" s="19">
        <v>4970.0</v>
      </c>
      <c r="G331" s="19">
        <v>41.0</v>
      </c>
      <c r="H331" s="19">
        <v>6.0</v>
      </c>
      <c r="I331" s="19">
        <v>22.0</v>
      </c>
      <c r="J331" s="19" t="s">
        <v>855</v>
      </c>
      <c r="K331" s="19"/>
      <c r="L331" s="19">
        <v>1429.0</v>
      </c>
      <c r="M331" s="19"/>
      <c r="N331" s="19" t="s">
        <v>23</v>
      </c>
      <c r="O331" s="19" t="s">
        <v>23</v>
      </c>
      <c r="P331" s="19" t="s">
        <v>816</v>
      </c>
      <c r="Q331" s="19"/>
      <c r="R331" s="19"/>
      <c r="S331" s="19"/>
      <c r="T331" s="19"/>
      <c r="U331" s="19"/>
      <c r="V331" s="19"/>
      <c r="W331" s="19"/>
      <c r="X331" s="19"/>
      <c r="Y331" s="19"/>
      <c r="Z331" s="19"/>
      <c r="AA331" s="19"/>
    </row>
    <row r="332" ht="15.75" customHeight="1">
      <c r="A332" s="19"/>
      <c r="B332" s="20">
        <v>2020.0</v>
      </c>
      <c r="C332" s="23">
        <v>43987.833333333336</v>
      </c>
      <c r="D332" s="19" t="s">
        <v>99</v>
      </c>
      <c r="E332" s="19">
        <v>85.0</v>
      </c>
      <c r="F332" s="19">
        <v>6950.0</v>
      </c>
      <c r="G332" s="19">
        <v>48.0</v>
      </c>
      <c r="H332" s="19">
        <v>6.0</v>
      </c>
      <c r="I332" s="19"/>
      <c r="J332" s="19"/>
      <c r="K332" s="19" t="s">
        <v>109</v>
      </c>
      <c r="L332" s="19">
        <v>1430.0</v>
      </c>
      <c r="M332" s="19"/>
      <c r="N332" s="19" t="s">
        <v>23</v>
      </c>
      <c r="O332" s="19" t="s">
        <v>23</v>
      </c>
      <c r="P332" s="19"/>
      <c r="Q332" s="19"/>
      <c r="R332" s="19"/>
      <c r="S332" s="19"/>
      <c r="T332" s="19"/>
      <c r="U332" s="19"/>
      <c r="V332" s="19"/>
      <c r="W332" s="19"/>
      <c r="X332" s="19"/>
      <c r="Y332" s="19"/>
      <c r="Z332" s="19"/>
      <c r="AA332" s="19"/>
    </row>
    <row r="333" ht="15.75" customHeight="1">
      <c r="A333" s="19"/>
      <c r="B333" s="20">
        <v>2020.0</v>
      </c>
      <c r="C333" s="23">
        <v>43987.895833333336</v>
      </c>
      <c r="D333" s="19" t="s">
        <v>99</v>
      </c>
      <c r="E333" s="19">
        <v>78.0</v>
      </c>
      <c r="F333" s="19">
        <v>4800.0</v>
      </c>
      <c r="G333" s="19">
        <v>40.0</v>
      </c>
      <c r="H333" s="19">
        <v>6.0</v>
      </c>
      <c r="I333" s="19"/>
      <c r="J333" s="19"/>
      <c r="K333" s="19" t="s">
        <v>196</v>
      </c>
      <c r="L333" s="19">
        <v>1431.0</v>
      </c>
      <c r="M333" s="19"/>
      <c r="N333" s="19" t="s">
        <v>23</v>
      </c>
      <c r="O333" s="19" t="s">
        <v>23</v>
      </c>
      <c r="P333" s="19"/>
      <c r="Q333" s="19"/>
      <c r="R333" s="19"/>
      <c r="S333" s="19"/>
      <c r="T333" s="19"/>
      <c r="U333" s="19"/>
      <c r="V333" s="19"/>
      <c r="W333" s="19"/>
      <c r="X333" s="19"/>
      <c r="Y333" s="19"/>
      <c r="Z333" s="19"/>
      <c r="AA333" s="19"/>
    </row>
    <row r="334" ht="15.75" customHeight="1">
      <c r="A334" s="19"/>
      <c r="B334" s="20">
        <v>2020.0</v>
      </c>
      <c r="C334" s="23">
        <v>43987.833333333336</v>
      </c>
      <c r="D334" s="19" t="s">
        <v>99</v>
      </c>
      <c r="E334" s="19">
        <v>90.0</v>
      </c>
      <c r="F334" s="19">
        <v>8625.0</v>
      </c>
      <c r="G334" s="19">
        <v>51.0</v>
      </c>
      <c r="H334" s="19">
        <v>6.0</v>
      </c>
      <c r="I334" s="19"/>
      <c r="J334" s="19"/>
      <c r="K334" s="19" t="s">
        <v>109</v>
      </c>
      <c r="L334" s="19">
        <v>1432.0</v>
      </c>
      <c r="M334" s="19"/>
      <c r="N334" s="19" t="s">
        <v>23</v>
      </c>
      <c r="O334" s="19" t="s">
        <v>23</v>
      </c>
      <c r="P334" s="19"/>
      <c r="Q334" s="19"/>
      <c r="R334" s="19"/>
      <c r="S334" s="19"/>
      <c r="T334" s="19"/>
      <c r="U334" s="19"/>
      <c r="V334" s="19"/>
      <c r="W334" s="19"/>
      <c r="X334" s="19"/>
      <c r="Y334" s="19"/>
      <c r="Z334" s="19"/>
      <c r="AA334" s="19"/>
    </row>
    <row r="335" ht="15.75" customHeight="1">
      <c r="A335" s="19"/>
      <c r="B335" s="20">
        <v>2020.0</v>
      </c>
      <c r="C335" s="23">
        <v>43988.302083333336</v>
      </c>
      <c r="D335" s="19" t="s">
        <v>99</v>
      </c>
      <c r="E335" s="19">
        <v>57.0</v>
      </c>
      <c r="F335" s="19">
        <v>2320.0</v>
      </c>
      <c r="G335" s="19">
        <v>32.0</v>
      </c>
      <c r="H335" s="19">
        <v>6.0</v>
      </c>
      <c r="I335" s="19"/>
      <c r="J335" s="19"/>
      <c r="K335" s="19" t="s">
        <v>140</v>
      </c>
      <c r="L335" s="19">
        <v>1433.0</v>
      </c>
      <c r="M335" s="19" t="s">
        <v>814</v>
      </c>
      <c r="N335" s="19" t="s">
        <v>35</v>
      </c>
      <c r="O335" s="19" t="s">
        <v>23</v>
      </c>
      <c r="P335" s="19"/>
      <c r="Q335" s="19"/>
      <c r="R335" s="19"/>
      <c r="S335" s="19"/>
      <c r="T335" s="19"/>
      <c r="U335" s="19"/>
      <c r="V335" s="19"/>
      <c r="W335" s="19"/>
      <c r="X335" s="19"/>
      <c r="Y335" s="19"/>
      <c r="Z335" s="19"/>
      <c r="AA335" s="19"/>
    </row>
    <row r="336" ht="15.75" customHeight="1">
      <c r="A336" s="19"/>
      <c r="B336" s="20">
        <v>2020.0</v>
      </c>
      <c r="C336" s="23">
        <v>43988.4375</v>
      </c>
      <c r="D336" s="19" t="s">
        <v>99</v>
      </c>
      <c r="E336" s="19">
        <v>80.0</v>
      </c>
      <c r="F336" s="19">
        <v>5845.0</v>
      </c>
      <c r="G336" s="19">
        <v>43.0</v>
      </c>
      <c r="H336" s="19">
        <v>6.0</v>
      </c>
      <c r="I336" s="19"/>
      <c r="J336" s="19"/>
      <c r="K336" s="19" t="s">
        <v>109</v>
      </c>
      <c r="L336" s="19">
        <v>1434.0</v>
      </c>
      <c r="M336" s="19" t="s">
        <v>814</v>
      </c>
      <c r="N336" s="19" t="s">
        <v>35</v>
      </c>
      <c r="O336" s="19" t="s">
        <v>23</v>
      </c>
      <c r="P336" s="19"/>
      <c r="Q336" s="19"/>
      <c r="R336" s="19"/>
      <c r="S336" s="19"/>
      <c r="T336" s="19"/>
      <c r="U336" s="19"/>
      <c r="V336" s="19"/>
      <c r="W336" s="19"/>
      <c r="X336" s="19"/>
      <c r="Y336" s="19"/>
      <c r="Z336" s="19"/>
      <c r="AA336" s="19"/>
    </row>
    <row r="337" ht="15.75" customHeight="1">
      <c r="A337" s="19"/>
      <c r="B337" s="20">
        <v>2020.0</v>
      </c>
      <c r="C337" s="23">
        <v>43988.520833333336</v>
      </c>
      <c r="D337" s="19" t="s">
        <v>99</v>
      </c>
      <c r="E337" s="19">
        <v>79.0</v>
      </c>
      <c r="F337" s="19">
        <v>5670.0</v>
      </c>
      <c r="G337" s="19">
        <v>42.0</v>
      </c>
      <c r="H337" s="19">
        <v>6.0</v>
      </c>
      <c r="I337" s="19"/>
      <c r="J337" s="19"/>
      <c r="K337" s="19" t="s">
        <v>142</v>
      </c>
      <c r="L337" s="19">
        <v>1435.0</v>
      </c>
      <c r="M337" s="19" t="s">
        <v>821</v>
      </c>
      <c r="N337" s="19" t="s">
        <v>23</v>
      </c>
      <c r="O337" s="19" t="s">
        <v>23</v>
      </c>
      <c r="P337" s="19"/>
      <c r="Q337" s="19"/>
      <c r="R337" s="19"/>
      <c r="S337" s="19"/>
      <c r="T337" s="19"/>
      <c r="U337" s="19"/>
      <c r="V337" s="19"/>
      <c r="W337" s="19"/>
      <c r="X337" s="19"/>
      <c r="Y337" s="19"/>
      <c r="Z337" s="19"/>
      <c r="AA337" s="19"/>
    </row>
    <row r="338" ht="15.75" customHeight="1">
      <c r="A338" s="19"/>
      <c r="B338" s="20">
        <v>2020.0</v>
      </c>
      <c r="C338" s="23">
        <v>43988.3125</v>
      </c>
      <c r="D338" s="19" t="s">
        <v>99</v>
      </c>
      <c r="E338" s="19">
        <v>79.0</v>
      </c>
      <c r="F338" s="19">
        <v>5840.0</v>
      </c>
      <c r="G338" s="19">
        <v>42.0</v>
      </c>
      <c r="H338" s="19">
        <v>6.0</v>
      </c>
      <c r="I338" s="19"/>
      <c r="J338" s="19"/>
      <c r="K338" s="19" t="s">
        <v>109</v>
      </c>
      <c r="L338" s="19">
        <v>1436.0</v>
      </c>
      <c r="M338" s="19" t="s">
        <v>821</v>
      </c>
      <c r="N338" s="19" t="s">
        <v>23</v>
      </c>
      <c r="O338" s="19" t="s">
        <v>23</v>
      </c>
      <c r="P338" s="19"/>
      <c r="Q338" s="19"/>
      <c r="R338" s="19"/>
      <c r="S338" s="19"/>
      <c r="T338" s="19"/>
      <c r="U338" s="19"/>
      <c r="V338" s="19"/>
      <c r="W338" s="19"/>
      <c r="X338" s="19"/>
      <c r="Y338" s="19"/>
      <c r="Z338" s="19"/>
      <c r="AA338" s="19"/>
    </row>
    <row r="339" ht="15.75" customHeight="1">
      <c r="A339" s="19"/>
      <c r="B339" s="20">
        <v>2020.0</v>
      </c>
      <c r="C339" s="23">
        <v>43988.5625</v>
      </c>
      <c r="D339" s="19" t="s">
        <v>99</v>
      </c>
      <c r="E339" s="19">
        <v>98.0</v>
      </c>
      <c r="F339" s="19">
        <v>11645.0</v>
      </c>
      <c r="G339" s="19">
        <v>55.0</v>
      </c>
      <c r="H339" s="19">
        <v>6.0</v>
      </c>
      <c r="I339" s="19"/>
      <c r="J339" s="19"/>
      <c r="K339" s="19" t="s">
        <v>858</v>
      </c>
      <c r="L339" s="19">
        <v>1437.0</v>
      </c>
      <c r="M339" s="19" t="s">
        <v>821</v>
      </c>
      <c r="N339" s="19" t="s">
        <v>35</v>
      </c>
      <c r="O339" s="19" t="s">
        <v>23</v>
      </c>
      <c r="P339" s="19"/>
      <c r="Q339" s="19"/>
      <c r="R339" s="19"/>
      <c r="S339" s="19"/>
      <c r="T339" s="19"/>
      <c r="U339" s="19"/>
      <c r="V339" s="19"/>
      <c r="W339" s="19"/>
      <c r="X339" s="19"/>
      <c r="Y339" s="19"/>
      <c r="Z339" s="19"/>
      <c r="AA339" s="19"/>
    </row>
    <row r="340" ht="15.75" customHeight="1">
      <c r="A340" s="19"/>
      <c r="B340" s="20">
        <v>2020.0</v>
      </c>
      <c r="C340" s="23">
        <v>43988.5</v>
      </c>
      <c r="D340" s="19" t="s">
        <v>99</v>
      </c>
      <c r="E340" s="19">
        <v>78.0</v>
      </c>
      <c r="F340" s="19">
        <v>6105.0</v>
      </c>
      <c r="G340" s="19">
        <v>45.0</v>
      </c>
      <c r="H340" s="19">
        <v>6.0</v>
      </c>
      <c r="I340" s="19"/>
      <c r="J340" s="19"/>
      <c r="K340" s="19" t="s">
        <v>109</v>
      </c>
      <c r="L340" s="19">
        <v>1438.0</v>
      </c>
      <c r="M340" s="19"/>
      <c r="N340" s="19" t="s">
        <v>23</v>
      </c>
      <c r="O340" s="19" t="s">
        <v>23</v>
      </c>
      <c r="P340" s="19"/>
      <c r="Q340" s="19"/>
      <c r="R340" s="19"/>
      <c r="S340" s="19"/>
      <c r="T340" s="19"/>
      <c r="U340" s="19"/>
      <c r="V340" s="19"/>
      <c r="W340" s="19"/>
      <c r="X340" s="19"/>
      <c r="Y340" s="19"/>
      <c r="Z340" s="19"/>
      <c r="AA340" s="19"/>
    </row>
    <row r="341" ht="15.75" customHeight="1">
      <c r="A341" s="19"/>
      <c r="B341" s="20">
        <v>2020.0</v>
      </c>
      <c r="C341" s="23">
        <v>43988.625</v>
      </c>
      <c r="D341" s="19" t="s">
        <v>99</v>
      </c>
      <c r="E341" s="19">
        <v>82.0</v>
      </c>
      <c r="F341" s="19">
        <v>6050.0</v>
      </c>
      <c r="G341" s="19"/>
      <c r="H341" s="19">
        <v>6.0</v>
      </c>
      <c r="I341" s="19"/>
      <c r="J341" s="19"/>
      <c r="K341" s="19" t="s">
        <v>109</v>
      </c>
      <c r="L341" s="19">
        <v>1439.0</v>
      </c>
      <c r="M341" s="19"/>
      <c r="N341" s="19" t="s">
        <v>35</v>
      </c>
      <c r="O341" s="19" t="s">
        <v>23</v>
      </c>
      <c r="P341" s="19"/>
      <c r="Q341" s="19"/>
      <c r="R341" s="19"/>
      <c r="S341" s="19"/>
      <c r="T341" s="19"/>
      <c r="U341" s="19"/>
      <c r="V341" s="19"/>
      <c r="W341" s="19"/>
      <c r="X341" s="19"/>
      <c r="Y341" s="19"/>
      <c r="Z341" s="19"/>
      <c r="AA341" s="19"/>
    </row>
    <row r="342" ht="15.75" customHeight="1">
      <c r="A342" s="19"/>
      <c r="B342" s="20">
        <v>2020.0</v>
      </c>
      <c r="C342" s="23">
        <v>43988.625</v>
      </c>
      <c r="D342" s="19" t="s">
        <v>99</v>
      </c>
      <c r="E342" s="19">
        <v>76.0</v>
      </c>
      <c r="F342" s="19">
        <v>5290.0</v>
      </c>
      <c r="G342" s="19"/>
      <c r="H342" s="19">
        <v>6.0</v>
      </c>
      <c r="I342" s="19"/>
      <c r="J342" s="19"/>
      <c r="K342" s="19" t="s">
        <v>842</v>
      </c>
      <c r="L342" s="19">
        <v>1440.0</v>
      </c>
      <c r="M342" s="19"/>
      <c r="N342" s="19" t="s">
        <v>23</v>
      </c>
      <c r="O342" s="19" t="s">
        <v>23</v>
      </c>
      <c r="P342" s="19"/>
      <c r="Q342" s="19"/>
      <c r="R342" s="19"/>
      <c r="S342" s="19"/>
      <c r="T342" s="19"/>
      <c r="U342" s="19"/>
      <c r="V342" s="19"/>
      <c r="W342" s="19"/>
      <c r="X342" s="19"/>
      <c r="Y342" s="19"/>
      <c r="Z342" s="19"/>
      <c r="AA342" s="19"/>
    </row>
    <row r="343" ht="15.75" customHeight="1">
      <c r="A343" s="19"/>
      <c r="B343" s="20">
        <v>2020.0</v>
      </c>
      <c r="C343" s="23">
        <v>43988.583333333336</v>
      </c>
      <c r="D343" s="19" t="s">
        <v>99</v>
      </c>
      <c r="E343" s="19">
        <v>78.0</v>
      </c>
      <c r="F343" s="19">
        <v>4990.0</v>
      </c>
      <c r="G343" s="19">
        <v>39.0</v>
      </c>
      <c r="H343" s="19">
        <v>6.0</v>
      </c>
      <c r="I343" s="19"/>
      <c r="J343" s="19"/>
      <c r="K343" s="19" t="s">
        <v>109</v>
      </c>
      <c r="L343" s="19">
        <v>1441.0</v>
      </c>
      <c r="M343" s="19"/>
      <c r="N343" s="19" t="s">
        <v>23</v>
      </c>
      <c r="O343" s="19" t="s">
        <v>23</v>
      </c>
      <c r="P343" s="19"/>
      <c r="Q343" s="19"/>
      <c r="R343" s="19"/>
      <c r="S343" s="19"/>
      <c r="T343" s="19"/>
      <c r="U343" s="19"/>
      <c r="V343" s="19"/>
      <c r="W343" s="19"/>
      <c r="X343" s="19"/>
      <c r="Y343" s="19"/>
      <c r="Z343" s="19"/>
      <c r="AA343" s="19"/>
    </row>
    <row r="344" ht="15.75" customHeight="1">
      <c r="A344" s="19"/>
      <c r="B344" s="20">
        <v>2020.0</v>
      </c>
      <c r="C344" s="23">
        <v>43988.75</v>
      </c>
      <c r="D344" s="19" t="s">
        <v>99</v>
      </c>
      <c r="E344" s="19">
        <v>84.0</v>
      </c>
      <c r="F344" s="19">
        <v>6640.0</v>
      </c>
      <c r="G344" s="19">
        <v>45.0</v>
      </c>
      <c r="H344" s="19">
        <v>6.0</v>
      </c>
      <c r="I344" s="19"/>
      <c r="J344" s="19"/>
      <c r="K344" s="19" t="s">
        <v>109</v>
      </c>
      <c r="L344" s="19">
        <v>1442.0</v>
      </c>
      <c r="M344" s="19"/>
      <c r="N344" s="19" t="s">
        <v>23</v>
      </c>
      <c r="O344" s="19" t="s">
        <v>23</v>
      </c>
      <c r="P344" s="19"/>
      <c r="Q344" s="19"/>
      <c r="R344" s="19"/>
      <c r="S344" s="19"/>
      <c r="T344" s="19"/>
      <c r="U344" s="19"/>
      <c r="V344" s="19"/>
      <c r="W344" s="19"/>
      <c r="X344" s="19"/>
      <c r="Y344" s="19"/>
      <c r="Z344" s="19"/>
      <c r="AA344" s="19"/>
    </row>
    <row r="345" ht="15.75" customHeight="1">
      <c r="A345" s="19"/>
      <c r="B345" s="20">
        <v>2020.0</v>
      </c>
      <c r="C345" s="23">
        <v>43988.791666666664</v>
      </c>
      <c r="D345" s="19" t="s">
        <v>99</v>
      </c>
      <c r="E345" s="19">
        <v>81.0</v>
      </c>
      <c r="F345" s="19">
        <v>5985.0</v>
      </c>
      <c r="G345" s="19">
        <v>45.0</v>
      </c>
      <c r="H345" s="19">
        <v>6.0</v>
      </c>
      <c r="I345" s="19"/>
      <c r="J345" s="19"/>
      <c r="K345" s="19" t="s">
        <v>870</v>
      </c>
      <c r="L345" s="19">
        <v>1443.0</v>
      </c>
      <c r="M345" s="19"/>
      <c r="N345" s="19" t="s">
        <v>23</v>
      </c>
      <c r="O345" s="19" t="s">
        <v>23</v>
      </c>
      <c r="P345" s="19"/>
      <c r="Q345" s="19"/>
      <c r="R345" s="19"/>
      <c r="S345" s="19"/>
      <c r="T345" s="19"/>
      <c r="U345" s="19"/>
      <c r="V345" s="19"/>
      <c r="W345" s="19"/>
      <c r="X345" s="19"/>
      <c r="Y345" s="19"/>
      <c r="Z345" s="19"/>
      <c r="AA345" s="19"/>
    </row>
    <row r="346" ht="15.75" customHeight="1">
      <c r="A346" s="19"/>
      <c r="B346" s="20">
        <v>2020.0</v>
      </c>
      <c r="C346" s="23">
        <v>43988.75</v>
      </c>
      <c r="D346" s="19" t="s">
        <v>99</v>
      </c>
      <c r="E346" s="19">
        <v>81.0</v>
      </c>
      <c r="F346" s="19">
        <v>6050.0</v>
      </c>
      <c r="G346" s="19">
        <v>45.0</v>
      </c>
      <c r="H346" s="19">
        <v>6.0</v>
      </c>
      <c r="I346" s="19"/>
      <c r="J346" s="19"/>
      <c r="K346" s="19" t="s">
        <v>871</v>
      </c>
      <c r="L346" s="19">
        <v>1444.0</v>
      </c>
      <c r="M346" s="19"/>
      <c r="N346" s="19" t="s">
        <v>23</v>
      </c>
      <c r="O346" s="19" t="s">
        <v>23</v>
      </c>
      <c r="P346" s="19"/>
      <c r="Q346" s="19"/>
      <c r="R346" s="19"/>
      <c r="S346" s="19"/>
      <c r="T346" s="19"/>
      <c r="U346" s="19"/>
      <c r="V346" s="19"/>
      <c r="W346" s="19"/>
      <c r="X346" s="19"/>
      <c r="Y346" s="19"/>
      <c r="Z346" s="19"/>
      <c r="AA346" s="19"/>
    </row>
    <row r="347" ht="15.75" customHeight="1">
      <c r="A347" s="19"/>
      <c r="B347" s="20">
        <v>2020.0</v>
      </c>
      <c r="C347" s="23">
        <v>43988.708333333336</v>
      </c>
      <c r="D347" s="19" t="s">
        <v>99</v>
      </c>
      <c r="E347" s="19">
        <v>72.0</v>
      </c>
      <c r="F347" s="19">
        <v>4450.0</v>
      </c>
      <c r="G347" s="19">
        <v>38.0</v>
      </c>
      <c r="H347" s="19">
        <v>6.0</v>
      </c>
      <c r="I347" s="19"/>
      <c r="J347" s="19"/>
      <c r="K347" s="19" t="s">
        <v>871</v>
      </c>
      <c r="L347" s="19">
        <v>1445.0</v>
      </c>
      <c r="M347" s="19"/>
      <c r="N347" s="19" t="s">
        <v>23</v>
      </c>
      <c r="O347" s="19" t="s">
        <v>23</v>
      </c>
      <c r="P347" s="19"/>
      <c r="Q347" s="19"/>
      <c r="R347" s="19"/>
      <c r="S347" s="19"/>
      <c r="T347" s="19"/>
      <c r="U347" s="19"/>
      <c r="V347" s="19"/>
      <c r="W347" s="19"/>
      <c r="X347" s="19"/>
      <c r="Y347" s="19"/>
      <c r="Z347" s="19"/>
      <c r="AA347" s="19"/>
    </row>
    <row r="348" ht="15.75" customHeight="1">
      <c r="A348" s="19"/>
      <c r="B348" s="20">
        <v>2020.0</v>
      </c>
      <c r="C348" s="23">
        <v>43988.791666666664</v>
      </c>
      <c r="D348" s="19" t="s">
        <v>99</v>
      </c>
      <c r="E348" s="19">
        <v>84.0</v>
      </c>
      <c r="F348" s="19">
        <v>6630.0</v>
      </c>
      <c r="G348" s="19">
        <v>46.0</v>
      </c>
      <c r="H348" s="19">
        <v>6.0</v>
      </c>
      <c r="I348" s="19"/>
      <c r="J348" s="19"/>
      <c r="K348" s="19" t="s">
        <v>871</v>
      </c>
      <c r="L348" s="19">
        <v>1446.0</v>
      </c>
      <c r="M348" s="19"/>
      <c r="N348" s="19" t="s">
        <v>23</v>
      </c>
      <c r="O348" s="19" t="s">
        <v>23</v>
      </c>
      <c r="P348" s="19"/>
      <c r="Q348" s="19"/>
      <c r="R348" s="19"/>
      <c r="S348" s="19"/>
      <c r="T348" s="19"/>
      <c r="U348" s="19"/>
      <c r="V348" s="19"/>
      <c r="W348" s="19"/>
      <c r="X348" s="19"/>
      <c r="Y348" s="19"/>
      <c r="Z348" s="19"/>
      <c r="AA348" s="19"/>
    </row>
    <row r="349" ht="15.75" customHeight="1">
      <c r="A349" s="19"/>
      <c r="B349" s="20">
        <v>2020.0</v>
      </c>
      <c r="C349" s="23">
        <v>43988.833333333336</v>
      </c>
      <c r="D349" s="19" t="s">
        <v>99</v>
      </c>
      <c r="E349" s="19">
        <v>72.0</v>
      </c>
      <c r="F349" s="19">
        <v>4235.0</v>
      </c>
      <c r="G349" s="19">
        <v>39.0</v>
      </c>
      <c r="H349" s="19">
        <v>6.0</v>
      </c>
      <c r="I349" s="19"/>
      <c r="J349" s="19"/>
      <c r="K349" s="19" t="s">
        <v>872</v>
      </c>
      <c r="L349" s="19">
        <v>1447.0</v>
      </c>
      <c r="M349" s="19"/>
      <c r="N349" s="19" t="s">
        <v>35</v>
      </c>
      <c r="O349" s="19" t="s">
        <v>23</v>
      </c>
      <c r="P349" s="19"/>
      <c r="Q349" s="19"/>
      <c r="R349" s="19"/>
      <c r="S349" s="19"/>
      <c r="T349" s="19"/>
      <c r="U349" s="19"/>
      <c r="V349" s="19"/>
      <c r="W349" s="19"/>
      <c r="X349" s="19"/>
      <c r="Y349" s="19"/>
      <c r="Z349" s="19"/>
      <c r="AA349" s="19"/>
    </row>
    <row r="350" ht="15.75" customHeight="1">
      <c r="A350" s="19"/>
      <c r="B350" s="20">
        <v>2020.0</v>
      </c>
      <c r="C350" s="23">
        <v>43988.875</v>
      </c>
      <c r="D350" s="19" t="s">
        <v>99</v>
      </c>
      <c r="E350" s="19">
        <v>72.0</v>
      </c>
      <c r="F350" s="19">
        <v>5900.0</v>
      </c>
      <c r="G350" s="19">
        <v>39.0</v>
      </c>
      <c r="H350" s="19">
        <v>6.0</v>
      </c>
      <c r="I350" s="19"/>
      <c r="J350" s="19"/>
      <c r="K350" s="19" t="s">
        <v>109</v>
      </c>
      <c r="L350" s="19">
        <v>1448.0</v>
      </c>
      <c r="M350" s="19"/>
      <c r="N350" s="19" t="s">
        <v>35</v>
      </c>
      <c r="O350" s="19" t="s">
        <v>23</v>
      </c>
      <c r="P350" s="19"/>
      <c r="Q350" s="19"/>
      <c r="R350" s="19"/>
      <c r="S350" s="19"/>
      <c r="T350" s="19"/>
      <c r="U350" s="19"/>
      <c r="V350" s="19"/>
      <c r="W350" s="19"/>
      <c r="X350" s="19"/>
      <c r="Y350" s="19"/>
      <c r="Z350" s="19"/>
      <c r="AA350" s="19"/>
    </row>
    <row r="351" ht="15.75" customHeight="1">
      <c r="A351" s="19"/>
      <c r="B351" s="20">
        <v>2020.0</v>
      </c>
      <c r="C351" s="23">
        <v>43989.458333333336</v>
      </c>
      <c r="D351" s="19" t="s">
        <v>99</v>
      </c>
      <c r="E351" s="19">
        <v>79.0</v>
      </c>
      <c r="F351" s="19">
        <v>5825.0</v>
      </c>
      <c r="G351" s="19">
        <v>42.0</v>
      </c>
      <c r="H351" s="19">
        <v>6.0</v>
      </c>
      <c r="I351" s="19"/>
      <c r="J351" s="19"/>
      <c r="K351" s="19" t="s">
        <v>217</v>
      </c>
      <c r="L351" s="19">
        <v>1449.0</v>
      </c>
      <c r="M351" s="19" t="s">
        <v>814</v>
      </c>
      <c r="N351" s="19" t="s">
        <v>23</v>
      </c>
      <c r="O351" s="19" t="s">
        <v>23</v>
      </c>
      <c r="P351" s="19"/>
      <c r="Q351" s="19">
        <v>2.0</v>
      </c>
      <c r="R351" s="19">
        <v>1.0</v>
      </c>
      <c r="S351" s="19"/>
      <c r="T351" s="19"/>
      <c r="U351" s="19"/>
      <c r="V351" s="19"/>
      <c r="W351" s="19"/>
      <c r="X351" s="19"/>
      <c r="Y351" s="19"/>
      <c r="Z351" s="19"/>
      <c r="AA351" s="19"/>
    </row>
    <row r="352" ht="15.75" customHeight="1">
      <c r="A352" s="19"/>
      <c r="B352" s="20">
        <v>2020.0</v>
      </c>
      <c r="C352" s="21">
        <v>43989.458333333336</v>
      </c>
      <c r="D352" s="22" t="s">
        <v>99</v>
      </c>
      <c r="E352" s="22">
        <v>80.0</v>
      </c>
      <c r="F352" s="22">
        <v>5865.0</v>
      </c>
      <c r="G352" s="22">
        <v>43.0</v>
      </c>
      <c r="H352" s="19">
        <v>6.0</v>
      </c>
      <c r="I352" s="22"/>
      <c r="J352" s="22"/>
      <c r="K352" s="22" t="s">
        <v>135</v>
      </c>
      <c r="L352" s="22">
        <v>1450.0</v>
      </c>
      <c r="M352" s="22" t="s">
        <v>814</v>
      </c>
      <c r="N352" s="22" t="s">
        <v>23</v>
      </c>
      <c r="O352" s="22" t="s">
        <v>23</v>
      </c>
      <c r="P352" s="22" t="s">
        <v>816</v>
      </c>
      <c r="Q352" s="22">
        <v>2.0</v>
      </c>
      <c r="R352" s="22">
        <v>1.0</v>
      </c>
      <c r="S352" s="19"/>
      <c r="T352" s="19"/>
      <c r="U352" s="19"/>
      <c r="V352" s="19"/>
      <c r="W352" s="19"/>
      <c r="X352" s="19"/>
      <c r="Y352" s="19"/>
      <c r="Z352" s="19"/>
      <c r="AA352" s="19"/>
    </row>
    <row r="353" ht="15.75" customHeight="1">
      <c r="A353" s="19"/>
      <c r="B353" s="20">
        <v>2020.0</v>
      </c>
      <c r="C353" s="23">
        <v>43989.4375</v>
      </c>
      <c r="D353" s="19" t="s">
        <v>99</v>
      </c>
      <c r="E353" s="19">
        <v>79.0</v>
      </c>
      <c r="F353" s="19">
        <v>5700.0</v>
      </c>
      <c r="G353" s="19">
        <v>40.0</v>
      </c>
      <c r="H353" s="19">
        <v>6.0</v>
      </c>
      <c r="I353" s="19"/>
      <c r="J353" s="19"/>
      <c r="K353" s="19" t="s">
        <v>109</v>
      </c>
      <c r="L353" s="19">
        <v>1451.0</v>
      </c>
      <c r="M353" s="19" t="s">
        <v>814</v>
      </c>
      <c r="N353" s="19" t="s">
        <v>23</v>
      </c>
      <c r="O353" s="19" t="s">
        <v>23</v>
      </c>
      <c r="P353" s="19"/>
      <c r="Q353" s="19">
        <v>2.0</v>
      </c>
      <c r="R353" s="19">
        <v>1.0</v>
      </c>
      <c r="S353" s="19"/>
      <c r="T353" s="19"/>
      <c r="U353" s="19"/>
      <c r="V353" s="19"/>
      <c r="W353" s="19"/>
      <c r="X353" s="19"/>
      <c r="Y353" s="19"/>
      <c r="Z353" s="19"/>
      <c r="AA353" s="19"/>
    </row>
    <row r="354" ht="15.75" customHeight="1">
      <c r="A354" s="19"/>
      <c r="B354" s="20">
        <v>2020.0</v>
      </c>
      <c r="C354" s="23">
        <v>43989.416666666664</v>
      </c>
      <c r="D354" s="19" t="s">
        <v>99</v>
      </c>
      <c r="E354" s="19">
        <v>80.0</v>
      </c>
      <c r="F354" s="19">
        <v>5870.0</v>
      </c>
      <c r="G354" s="19">
        <v>43.0</v>
      </c>
      <c r="H354" s="19">
        <v>6.0</v>
      </c>
      <c r="I354" s="19"/>
      <c r="J354" s="19"/>
      <c r="K354" s="19" t="s">
        <v>149</v>
      </c>
      <c r="L354" s="19">
        <v>1452.0</v>
      </c>
      <c r="M354" s="19" t="s">
        <v>814</v>
      </c>
      <c r="N354" s="19" t="s">
        <v>23</v>
      </c>
      <c r="O354" s="19" t="s">
        <v>23</v>
      </c>
      <c r="P354" s="19"/>
      <c r="Q354" s="19">
        <v>2.0</v>
      </c>
      <c r="R354" s="19">
        <v>1.0</v>
      </c>
      <c r="S354" s="19"/>
      <c r="T354" s="19"/>
      <c r="U354" s="19"/>
      <c r="V354" s="19"/>
      <c r="W354" s="19"/>
      <c r="X354" s="19"/>
      <c r="Y354" s="19"/>
      <c r="Z354" s="19"/>
      <c r="AA354" s="19"/>
    </row>
    <row r="355" ht="15.75" customHeight="1">
      <c r="A355" s="19"/>
      <c r="B355" s="20">
        <v>2020.0</v>
      </c>
      <c r="C355" s="23">
        <v>43989.520833333336</v>
      </c>
      <c r="D355" s="19" t="s">
        <v>99</v>
      </c>
      <c r="E355" s="19">
        <v>76.0</v>
      </c>
      <c r="F355" s="19">
        <v>5425.0</v>
      </c>
      <c r="G355" s="19"/>
      <c r="H355" s="19">
        <v>6.0</v>
      </c>
      <c r="I355" s="19"/>
      <c r="J355" s="19"/>
      <c r="K355" s="19" t="s">
        <v>851</v>
      </c>
      <c r="L355" s="19">
        <v>1453.0</v>
      </c>
      <c r="M355" s="19" t="s">
        <v>814</v>
      </c>
      <c r="N355" s="19" t="s">
        <v>23</v>
      </c>
      <c r="O355" s="19" t="s">
        <v>23</v>
      </c>
      <c r="P355" s="19"/>
      <c r="Q355" s="19">
        <v>2.0</v>
      </c>
      <c r="R355" s="19">
        <v>1.0</v>
      </c>
      <c r="S355" s="19"/>
      <c r="T355" s="19"/>
      <c r="U355" s="19"/>
      <c r="V355" s="19"/>
      <c r="W355" s="19"/>
      <c r="X355" s="19"/>
      <c r="Y355" s="19"/>
      <c r="Z355" s="19"/>
      <c r="AA355" s="19"/>
    </row>
    <row r="356" ht="15.75" customHeight="1">
      <c r="A356" s="19"/>
      <c r="B356" s="20">
        <v>2020.0</v>
      </c>
      <c r="C356" s="21">
        <v>43989.291666666664</v>
      </c>
      <c r="D356" s="22" t="s">
        <v>99</v>
      </c>
      <c r="E356" s="22">
        <v>79.0</v>
      </c>
      <c r="F356" s="22">
        <v>5950.0</v>
      </c>
      <c r="G356" s="22">
        <v>43.0</v>
      </c>
      <c r="H356" s="19">
        <v>6.0</v>
      </c>
      <c r="I356" s="22"/>
      <c r="J356" s="22"/>
      <c r="K356" s="22" t="s">
        <v>109</v>
      </c>
      <c r="L356" s="22">
        <v>1454.0</v>
      </c>
      <c r="M356" s="22" t="s">
        <v>814</v>
      </c>
      <c r="N356" s="22" t="s">
        <v>35</v>
      </c>
      <c r="O356" s="22" t="s">
        <v>23</v>
      </c>
      <c r="P356" s="22"/>
      <c r="Q356" s="22">
        <v>2.0</v>
      </c>
      <c r="R356" s="22">
        <v>1.0</v>
      </c>
      <c r="S356" s="19"/>
      <c r="T356" s="19"/>
      <c r="U356" s="19"/>
      <c r="V356" s="19"/>
      <c r="W356" s="19"/>
      <c r="X356" s="19"/>
      <c r="Y356" s="19"/>
      <c r="Z356" s="19"/>
      <c r="AA356" s="19"/>
    </row>
    <row r="357" ht="15.75" customHeight="1">
      <c r="A357" s="19"/>
      <c r="B357" s="20">
        <v>2020.0</v>
      </c>
      <c r="C357" s="23">
        <v>43989.458333333336</v>
      </c>
      <c r="D357" s="19" t="s">
        <v>99</v>
      </c>
      <c r="E357" s="19">
        <v>78.0</v>
      </c>
      <c r="F357" s="19">
        <v>5205.0</v>
      </c>
      <c r="G357" s="19"/>
      <c r="H357" s="19">
        <v>6.0</v>
      </c>
      <c r="I357" s="19"/>
      <c r="J357" s="19"/>
      <c r="K357" s="19" t="s">
        <v>109</v>
      </c>
      <c r="L357" s="19">
        <v>1455.0</v>
      </c>
      <c r="M357" s="19" t="s">
        <v>814</v>
      </c>
      <c r="N357" s="19" t="s">
        <v>23</v>
      </c>
      <c r="O357" s="19" t="s">
        <v>23</v>
      </c>
      <c r="P357" s="19"/>
      <c r="Q357" s="19">
        <v>2.0</v>
      </c>
      <c r="R357" s="19">
        <v>1.0</v>
      </c>
      <c r="S357" s="19"/>
      <c r="T357" s="19"/>
      <c r="U357" s="19"/>
      <c r="V357" s="19"/>
      <c r="W357" s="19"/>
      <c r="X357" s="19"/>
      <c r="Y357" s="19"/>
      <c r="Z357" s="19"/>
      <c r="AA357" s="19"/>
    </row>
    <row r="358" ht="15.75" customHeight="1">
      <c r="A358" s="19"/>
      <c r="B358" s="20">
        <v>2020.0</v>
      </c>
      <c r="C358" s="23">
        <v>43989.291666666664</v>
      </c>
      <c r="D358" s="19" t="s">
        <v>99</v>
      </c>
      <c r="E358" s="19">
        <v>79.0</v>
      </c>
      <c r="F358" s="19">
        <v>5815.0</v>
      </c>
      <c r="G358" s="19">
        <v>44.0</v>
      </c>
      <c r="H358" s="19">
        <v>6.0</v>
      </c>
      <c r="I358" s="19"/>
      <c r="J358" s="19"/>
      <c r="K358" s="19" t="s">
        <v>146</v>
      </c>
      <c r="L358" s="19">
        <v>1456.0</v>
      </c>
      <c r="M358" s="19"/>
      <c r="N358" s="19" t="s">
        <v>23</v>
      </c>
      <c r="O358" s="19" t="s">
        <v>23</v>
      </c>
      <c r="P358" s="19"/>
      <c r="Q358" s="19"/>
      <c r="R358" s="19"/>
      <c r="S358" s="19"/>
      <c r="T358" s="19"/>
      <c r="U358" s="19"/>
      <c r="V358" s="19"/>
      <c r="W358" s="19"/>
      <c r="X358" s="19"/>
      <c r="Y358" s="19"/>
      <c r="Z358" s="19"/>
      <c r="AA358" s="19"/>
    </row>
    <row r="359" ht="15.75" customHeight="1">
      <c r="A359" s="19"/>
      <c r="B359" s="20">
        <v>2020.0</v>
      </c>
      <c r="C359" s="23">
        <v>43989.6875</v>
      </c>
      <c r="D359" s="19" t="s">
        <v>99</v>
      </c>
      <c r="E359" s="19">
        <v>81.0</v>
      </c>
      <c r="F359" s="19">
        <v>6765.0</v>
      </c>
      <c r="G359" s="19">
        <v>47.0</v>
      </c>
      <c r="H359" s="19">
        <v>6.0</v>
      </c>
      <c r="I359" s="19"/>
      <c r="J359" s="19"/>
      <c r="K359" s="19" t="s">
        <v>109</v>
      </c>
      <c r="L359" s="19">
        <v>1457.0</v>
      </c>
      <c r="M359" s="19"/>
      <c r="N359" s="19" t="s">
        <v>23</v>
      </c>
      <c r="O359" s="19" t="s">
        <v>23</v>
      </c>
      <c r="P359" s="19"/>
      <c r="Q359" s="19"/>
      <c r="R359" s="19"/>
      <c r="S359" s="19"/>
      <c r="T359" s="19"/>
      <c r="U359" s="19"/>
      <c r="V359" s="19"/>
      <c r="W359" s="19"/>
      <c r="X359" s="19"/>
      <c r="Y359" s="19"/>
      <c r="Z359" s="19"/>
      <c r="AA359" s="19"/>
    </row>
    <row r="360" ht="15.75" customHeight="1">
      <c r="A360" s="19"/>
      <c r="B360" s="20">
        <v>2020.0</v>
      </c>
      <c r="C360" s="23">
        <v>43989.5625</v>
      </c>
      <c r="D360" s="19" t="s">
        <v>99</v>
      </c>
      <c r="E360" s="19">
        <v>80.0</v>
      </c>
      <c r="F360" s="19">
        <v>6285.0</v>
      </c>
      <c r="G360" s="19"/>
      <c r="H360" s="19">
        <v>6.0</v>
      </c>
      <c r="I360" s="19"/>
      <c r="J360" s="19"/>
      <c r="K360" s="19" t="s">
        <v>109</v>
      </c>
      <c r="L360" s="19">
        <v>1458.0</v>
      </c>
      <c r="M360" s="19"/>
      <c r="N360" s="19" t="s">
        <v>23</v>
      </c>
      <c r="O360" s="19" t="s">
        <v>23</v>
      </c>
      <c r="P360" s="19"/>
      <c r="Q360" s="19"/>
      <c r="R360" s="19"/>
      <c r="S360" s="19"/>
      <c r="T360" s="19"/>
      <c r="U360" s="19"/>
      <c r="V360" s="19"/>
      <c r="W360" s="19"/>
      <c r="X360" s="19"/>
      <c r="Y360" s="19"/>
      <c r="Z360" s="19"/>
      <c r="AA360" s="19"/>
    </row>
    <row r="361" ht="15.75" customHeight="1">
      <c r="A361" s="19"/>
      <c r="B361" s="20">
        <v>2020.0</v>
      </c>
      <c r="C361" s="23">
        <v>43989.708333333336</v>
      </c>
      <c r="D361" s="19" t="s">
        <v>99</v>
      </c>
      <c r="E361" s="19">
        <v>81.0</v>
      </c>
      <c r="F361" s="19">
        <v>6250.0</v>
      </c>
      <c r="G361" s="19"/>
      <c r="H361" s="19">
        <v>6.0</v>
      </c>
      <c r="I361" s="19"/>
      <c r="J361" s="19"/>
      <c r="K361" s="19" t="s">
        <v>849</v>
      </c>
      <c r="L361" s="19">
        <v>1459.0</v>
      </c>
      <c r="M361" s="19"/>
      <c r="N361" s="19" t="s">
        <v>23</v>
      </c>
      <c r="O361" s="19" t="s">
        <v>23</v>
      </c>
      <c r="P361" s="19"/>
      <c r="Q361" s="19"/>
      <c r="R361" s="19"/>
      <c r="S361" s="19"/>
      <c r="T361" s="19"/>
      <c r="U361" s="19"/>
      <c r="V361" s="19"/>
      <c r="W361" s="19"/>
      <c r="X361" s="19"/>
      <c r="Y361" s="19"/>
      <c r="Z361" s="19"/>
      <c r="AA361" s="19"/>
    </row>
    <row r="362" ht="15.75" customHeight="1">
      <c r="A362" s="19"/>
      <c r="B362" s="20">
        <v>2020.0</v>
      </c>
      <c r="C362" s="23">
        <v>43989.583333333336</v>
      </c>
      <c r="D362" s="19" t="s">
        <v>99</v>
      </c>
      <c r="E362" s="19">
        <v>78.0</v>
      </c>
      <c r="F362" s="19">
        <v>5395.0</v>
      </c>
      <c r="G362" s="19">
        <v>40.0</v>
      </c>
      <c r="H362" s="19">
        <v>6.0</v>
      </c>
      <c r="I362" s="19"/>
      <c r="J362" s="19"/>
      <c r="K362" s="19" t="s">
        <v>865</v>
      </c>
      <c r="L362" s="19">
        <v>1460.0</v>
      </c>
      <c r="M362" s="19"/>
      <c r="N362" s="19" t="s">
        <v>23</v>
      </c>
      <c r="O362" s="19" t="s">
        <v>23</v>
      </c>
      <c r="P362" s="19"/>
      <c r="Q362" s="19"/>
      <c r="R362" s="19"/>
      <c r="S362" s="19"/>
      <c r="T362" s="19"/>
      <c r="U362" s="19"/>
      <c r="V362" s="19"/>
      <c r="W362" s="19"/>
      <c r="X362" s="19"/>
      <c r="Y362" s="19"/>
      <c r="Z362" s="19"/>
      <c r="AA362" s="19"/>
    </row>
    <row r="363" ht="15.75" customHeight="1">
      <c r="A363" s="19"/>
      <c r="B363" s="20">
        <v>2020.0</v>
      </c>
      <c r="C363" s="23">
        <v>43989.75</v>
      </c>
      <c r="D363" s="19" t="s">
        <v>99</v>
      </c>
      <c r="E363" s="19">
        <v>80.0</v>
      </c>
      <c r="F363" s="19">
        <v>5510.0</v>
      </c>
      <c r="G363" s="19">
        <v>42.0</v>
      </c>
      <c r="H363" s="19">
        <v>6.0</v>
      </c>
      <c r="I363" s="19"/>
      <c r="J363" s="19"/>
      <c r="K363" s="19" t="s">
        <v>851</v>
      </c>
      <c r="L363" s="19">
        <v>1461.0</v>
      </c>
      <c r="M363" s="19"/>
      <c r="N363" s="19" t="s">
        <v>23</v>
      </c>
      <c r="O363" s="19" t="s">
        <v>23</v>
      </c>
      <c r="P363" s="19"/>
      <c r="Q363" s="19"/>
      <c r="R363" s="19"/>
      <c r="S363" s="19"/>
      <c r="T363" s="19"/>
      <c r="U363" s="19"/>
      <c r="V363" s="19"/>
      <c r="W363" s="19"/>
      <c r="X363" s="19"/>
      <c r="Y363" s="19"/>
      <c r="Z363" s="19"/>
      <c r="AA363" s="19"/>
    </row>
    <row r="364" ht="15.75" customHeight="1">
      <c r="A364" s="19"/>
      <c r="B364" s="20">
        <v>2020.0</v>
      </c>
      <c r="C364" s="23">
        <v>43989.833333333336</v>
      </c>
      <c r="D364" s="19" t="s">
        <v>99</v>
      </c>
      <c r="E364" s="19">
        <v>81.0</v>
      </c>
      <c r="F364" s="19">
        <v>6300.0</v>
      </c>
      <c r="G364" s="19"/>
      <c r="H364" s="19">
        <v>6.0</v>
      </c>
      <c r="I364" s="19"/>
      <c r="J364" s="19"/>
      <c r="K364" s="19" t="s">
        <v>109</v>
      </c>
      <c r="L364" s="19">
        <v>1462.0</v>
      </c>
      <c r="M364" s="19"/>
      <c r="N364" s="19" t="s">
        <v>23</v>
      </c>
      <c r="O364" s="19" t="s">
        <v>23</v>
      </c>
      <c r="P364" s="19"/>
      <c r="Q364" s="19"/>
      <c r="R364" s="19"/>
      <c r="S364" s="19"/>
      <c r="T364" s="19"/>
      <c r="U364" s="19"/>
      <c r="V364" s="19"/>
      <c r="W364" s="19"/>
      <c r="X364" s="19"/>
      <c r="Y364" s="19"/>
      <c r="Z364" s="19"/>
      <c r="AA364" s="19"/>
    </row>
    <row r="365" ht="15.75" customHeight="1">
      <c r="A365" s="19"/>
      <c r="B365" s="20">
        <v>2020.0</v>
      </c>
      <c r="C365" s="23">
        <v>43989.666666666664</v>
      </c>
      <c r="D365" s="19" t="s">
        <v>99</v>
      </c>
      <c r="E365" s="19">
        <v>82.0</v>
      </c>
      <c r="F365" s="19">
        <v>6555.0</v>
      </c>
      <c r="G365" s="19">
        <v>44.0</v>
      </c>
      <c r="H365" s="19">
        <v>6.0</v>
      </c>
      <c r="I365" s="19"/>
      <c r="J365" s="19"/>
      <c r="K365" s="19" t="s">
        <v>873</v>
      </c>
      <c r="L365" s="19">
        <v>1463.0</v>
      </c>
      <c r="M365" s="19"/>
      <c r="N365" s="19" t="s">
        <v>23</v>
      </c>
      <c r="O365" s="19" t="s">
        <v>23</v>
      </c>
      <c r="P365" s="19"/>
      <c r="Q365" s="19"/>
      <c r="R365" s="19"/>
      <c r="S365" s="19"/>
      <c r="T365" s="19"/>
      <c r="U365" s="19"/>
      <c r="V365" s="19"/>
      <c r="W365" s="19"/>
      <c r="X365" s="19"/>
      <c r="Y365" s="19"/>
      <c r="Z365" s="19"/>
      <c r="AA365" s="19"/>
    </row>
    <row r="366" ht="15.75" customHeight="1">
      <c r="A366" s="19"/>
      <c r="B366" s="20">
        <v>2020.0</v>
      </c>
      <c r="C366" s="23">
        <v>43991.333333333336</v>
      </c>
      <c r="D366" s="19" t="s">
        <v>99</v>
      </c>
      <c r="E366" s="19">
        <v>78.0</v>
      </c>
      <c r="F366" s="19">
        <v>5640.0</v>
      </c>
      <c r="G366" s="19">
        <v>40.0</v>
      </c>
      <c r="H366" s="19">
        <v>6.0</v>
      </c>
      <c r="I366" s="19"/>
      <c r="J366" s="19"/>
      <c r="K366" s="19" t="s">
        <v>857</v>
      </c>
      <c r="L366" s="19">
        <v>1464.0</v>
      </c>
      <c r="M366" s="19" t="s">
        <v>814</v>
      </c>
      <c r="N366" s="19" t="s">
        <v>23</v>
      </c>
      <c r="O366" s="19" t="s">
        <v>23</v>
      </c>
      <c r="P366" s="19"/>
      <c r="Q366" s="19"/>
      <c r="R366" s="19"/>
      <c r="S366" s="19"/>
      <c r="T366" s="19"/>
      <c r="U366" s="19"/>
      <c r="V366" s="19"/>
      <c r="W366" s="19"/>
      <c r="X366" s="19"/>
      <c r="Y366" s="19"/>
      <c r="Z366" s="19"/>
      <c r="AA366" s="19"/>
    </row>
    <row r="367" ht="15.75" customHeight="1">
      <c r="A367" s="19"/>
      <c r="B367" s="20">
        <v>2020.0</v>
      </c>
      <c r="C367" s="23">
        <v>43991.395833333336</v>
      </c>
      <c r="D367" s="19" t="s">
        <v>99</v>
      </c>
      <c r="E367" s="19">
        <v>77.0</v>
      </c>
      <c r="F367" s="19">
        <v>4940.0</v>
      </c>
      <c r="G367" s="19">
        <v>39.0</v>
      </c>
      <c r="H367" s="19">
        <v>6.0</v>
      </c>
      <c r="I367" s="19">
        <v>126.0</v>
      </c>
      <c r="J367" s="19" t="s">
        <v>858</v>
      </c>
      <c r="K367" s="19"/>
      <c r="L367" s="19">
        <v>1465.0</v>
      </c>
      <c r="M367" s="19" t="s">
        <v>814</v>
      </c>
      <c r="N367" s="19" t="s">
        <v>23</v>
      </c>
      <c r="O367" s="19" t="s">
        <v>23</v>
      </c>
      <c r="P367" s="19"/>
      <c r="Q367" s="19"/>
      <c r="R367" s="19"/>
      <c r="S367" s="19"/>
      <c r="T367" s="19"/>
      <c r="U367" s="19"/>
      <c r="V367" s="19"/>
      <c r="W367" s="19"/>
      <c r="X367" s="19"/>
      <c r="Y367" s="19"/>
      <c r="Z367" s="19"/>
      <c r="AA367" s="19"/>
    </row>
    <row r="368" ht="15.75" customHeight="1">
      <c r="A368" s="19"/>
      <c r="B368" s="20">
        <v>2020.0</v>
      </c>
      <c r="C368" s="23">
        <v>43991.5</v>
      </c>
      <c r="D368" s="19" t="s">
        <v>99</v>
      </c>
      <c r="E368" s="19">
        <v>82.0</v>
      </c>
      <c r="F368" s="19">
        <v>6520.0</v>
      </c>
      <c r="G368" s="19">
        <v>43.0</v>
      </c>
      <c r="H368" s="19">
        <v>6.0</v>
      </c>
      <c r="I368" s="19">
        <v>126.0</v>
      </c>
      <c r="J368" s="19" t="s">
        <v>858</v>
      </c>
      <c r="K368" s="19"/>
      <c r="L368" s="19">
        <v>1466.0</v>
      </c>
      <c r="M368" s="19" t="s">
        <v>814</v>
      </c>
      <c r="N368" s="19" t="s">
        <v>23</v>
      </c>
      <c r="O368" s="19" t="s">
        <v>23</v>
      </c>
      <c r="P368" s="19"/>
      <c r="Q368" s="19"/>
      <c r="R368" s="19"/>
      <c r="S368" s="19"/>
      <c r="T368" s="19"/>
      <c r="U368" s="19"/>
      <c r="V368" s="19"/>
      <c r="W368" s="19"/>
      <c r="X368" s="19"/>
      <c r="Y368" s="19"/>
      <c r="Z368" s="19"/>
      <c r="AA368" s="19"/>
    </row>
    <row r="369" ht="15.75" customHeight="1">
      <c r="A369" s="19"/>
      <c r="B369" s="20">
        <v>2020.0</v>
      </c>
      <c r="C369" s="23">
        <v>43991.6875</v>
      </c>
      <c r="D369" s="19" t="s">
        <v>99</v>
      </c>
      <c r="E369" s="19">
        <v>86.0</v>
      </c>
      <c r="F369" s="19">
        <v>6925.0</v>
      </c>
      <c r="G369" s="19">
        <v>44.0</v>
      </c>
      <c r="H369" s="19">
        <v>6.0</v>
      </c>
      <c r="I369" s="19">
        <v>119.0</v>
      </c>
      <c r="J369" s="19" t="s">
        <v>149</v>
      </c>
      <c r="K369" s="19"/>
      <c r="L369" s="19">
        <v>1467.0</v>
      </c>
      <c r="M369" s="19" t="s">
        <v>814</v>
      </c>
      <c r="N369" s="19" t="s">
        <v>23</v>
      </c>
      <c r="O369" s="19" t="s">
        <v>23</v>
      </c>
      <c r="P369" s="19"/>
      <c r="Q369" s="19">
        <v>2.0</v>
      </c>
      <c r="R369" s="19">
        <v>1.0</v>
      </c>
      <c r="S369" s="19"/>
      <c r="T369" s="19"/>
      <c r="U369" s="19"/>
      <c r="V369" s="19"/>
      <c r="W369" s="19"/>
      <c r="X369" s="19"/>
      <c r="Y369" s="19"/>
      <c r="Z369" s="19"/>
      <c r="AA369" s="19"/>
    </row>
    <row r="370" ht="15.75" customHeight="1">
      <c r="A370" s="19"/>
      <c r="B370" s="20">
        <v>2020.0</v>
      </c>
      <c r="C370" s="23">
        <v>43991.458333333336</v>
      </c>
      <c r="D370" s="19" t="s">
        <v>99</v>
      </c>
      <c r="E370" s="19">
        <v>81.0</v>
      </c>
      <c r="F370" s="19">
        <v>6285.0</v>
      </c>
      <c r="G370" s="19">
        <v>44.0</v>
      </c>
      <c r="H370" s="19">
        <v>6.0</v>
      </c>
      <c r="I370" s="19">
        <v>141.0</v>
      </c>
      <c r="J370" s="19" t="s">
        <v>851</v>
      </c>
      <c r="K370" s="19"/>
      <c r="L370" s="19">
        <v>1468.0</v>
      </c>
      <c r="M370" s="19" t="s">
        <v>814</v>
      </c>
      <c r="N370" s="19" t="s">
        <v>23</v>
      </c>
      <c r="O370" s="19" t="s">
        <v>23</v>
      </c>
      <c r="P370" s="19"/>
      <c r="Q370" s="19"/>
      <c r="R370" s="19">
        <v>1.0</v>
      </c>
      <c r="S370" s="19"/>
      <c r="T370" s="19"/>
      <c r="U370" s="19"/>
      <c r="V370" s="19"/>
      <c r="W370" s="19"/>
      <c r="X370" s="19"/>
      <c r="Y370" s="19"/>
      <c r="Z370" s="19"/>
      <c r="AA370" s="19"/>
    </row>
    <row r="371" ht="15.75" customHeight="1">
      <c r="A371" s="19"/>
      <c r="B371" s="20">
        <v>2020.0</v>
      </c>
      <c r="C371" s="23">
        <v>43991.75</v>
      </c>
      <c r="D371" s="19" t="s">
        <v>99</v>
      </c>
      <c r="E371" s="19">
        <v>85.0</v>
      </c>
      <c r="F371" s="19">
        <v>6800.0</v>
      </c>
      <c r="G371" s="19">
        <v>44.0</v>
      </c>
      <c r="H371" s="19">
        <v>6.0</v>
      </c>
      <c r="I371" s="19">
        <v>127.0</v>
      </c>
      <c r="J371" s="19" t="s">
        <v>109</v>
      </c>
      <c r="K371" s="19"/>
      <c r="L371" s="19">
        <v>1469.0</v>
      </c>
      <c r="M371" s="19" t="s">
        <v>814</v>
      </c>
      <c r="N371" s="19" t="s">
        <v>35</v>
      </c>
      <c r="O371" s="19" t="s">
        <v>23</v>
      </c>
      <c r="P371" s="19"/>
      <c r="Q371" s="19">
        <v>2.0</v>
      </c>
      <c r="R371" s="19">
        <v>1.0</v>
      </c>
      <c r="S371" s="19"/>
      <c r="T371" s="19"/>
      <c r="U371" s="19"/>
      <c r="V371" s="19"/>
      <c r="W371" s="19"/>
      <c r="X371" s="19"/>
      <c r="Y371" s="19"/>
      <c r="Z371" s="19"/>
      <c r="AA371" s="19"/>
    </row>
    <row r="372" ht="15.75" customHeight="1">
      <c r="A372" s="19"/>
      <c r="B372" s="20">
        <v>2020.0</v>
      </c>
      <c r="C372" s="23">
        <v>43991.854166666664</v>
      </c>
      <c r="D372" s="19" t="s">
        <v>99</v>
      </c>
      <c r="E372" s="19">
        <v>89.0</v>
      </c>
      <c r="F372" s="19">
        <v>8050.0</v>
      </c>
      <c r="G372" s="19">
        <v>46.0</v>
      </c>
      <c r="H372" s="19">
        <v>6.0</v>
      </c>
      <c r="I372" s="19">
        <v>127.0</v>
      </c>
      <c r="J372" s="19" t="s">
        <v>109</v>
      </c>
      <c r="K372" s="19"/>
      <c r="L372" s="19">
        <v>1470.0</v>
      </c>
      <c r="M372" s="19" t="s">
        <v>814</v>
      </c>
      <c r="N372" s="19" t="s">
        <v>23</v>
      </c>
      <c r="O372" s="19" t="s">
        <v>23</v>
      </c>
      <c r="P372" s="19"/>
      <c r="Q372" s="19">
        <v>2.0</v>
      </c>
      <c r="R372" s="19">
        <v>1.0</v>
      </c>
      <c r="S372" s="19"/>
      <c r="T372" s="19"/>
      <c r="U372" s="19"/>
      <c r="V372" s="19"/>
      <c r="W372" s="19"/>
      <c r="X372" s="19"/>
      <c r="Y372" s="19"/>
      <c r="Z372" s="19"/>
      <c r="AA372" s="19"/>
    </row>
    <row r="373" ht="15.75" customHeight="1">
      <c r="A373" s="19"/>
      <c r="B373" s="20">
        <v>2020.0</v>
      </c>
      <c r="C373" s="23">
        <v>43991.875</v>
      </c>
      <c r="D373" s="19" t="s">
        <v>99</v>
      </c>
      <c r="E373" s="19">
        <v>81.0</v>
      </c>
      <c r="F373" s="19">
        <v>6625.0</v>
      </c>
      <c r="G373" s="19">
        <v>42.0</v>
      </c>
      <c r="H373" s="19">
        <v>6.0</v>
      </c>
      <c r="I373" s="19"/>
      <c r="J373" s="19"/>
      <c r="K373" s="19" t="s">
        <v>874</v>
      </c>
      <c r="L373" s="19">
        <v>1471.0</v>
      </c>
      <c r="M373" s="19" t="s">
        <v>814</v>
      </c>
      <c r="N373" s="19" t="s">
        <v>23</v>
      </c>
      <c r="O373" s="19" t="s">
        <v>23</v>
      </c>
      <c r="P373" s="19"/>
      <c r="Q373" s="19">
        <v>2.0</v>
      </c>
      <c r="R373" s="19">
        <v>1.0</v>
      </c>
      <c r="S373" s="19"/>
      <c r="T373" s="19"/>
      <c r="U373" s="19"/>
      <c r="V373" s="19"/>
      <c r="W373" s="19"/>
      <c r="X373" s="19"/>
      <c r="Y373" s="19"/>
      <c r="Z373" s="19"/>
      <c r="AA373" s="19"/>
    </row>
    <row r="374" ht="15.75" customHeight="1">
      <c r="A374" s="19"/>
      <c r="B374" s="20">
        <v>2020.0</v>
      </c>
      <c r="C374" s="23">
        <v>43992.427083333336</v>
      </c>
      <c r="D374" s="19" t="s">
        <v>99</v>
      </c>
      <c r="E374" s="19">
        <v>78.0</v>
      </c>
      <c r="F374" s="19">
        <v>5535.0</v>
      </c>
      <c r="G374" s="19">
        <v>44.0</v>
      </c>
      <c r="H374" s="19">
        <v>6.0</v>
      </c>
      <c r="I374" s="19"/>
      <c r="J374" s="19"/>
      <c r="K374" s="19" t="s">
        <v>843</v>
      </c>
      <c r="L374" s="19">
        <v>1472.0</v>
      </c>
      <c r="M374" s="19"/>
      <c r="N374" s="19" t="s">
        <v>35</v>
      </c>
      <c r="O374" s="19" t="s">
        <v>23</v>
      </c>
      <c r="P374" s="19"/>
      <c r="Q374" s="19"/>
      <c r="R374" s="19"/>
      <c r="S374" s="19"/>
      <c r="T374" s="19"/>
      <c r="U374" s="19"/>
      <c r="V374" s="19"/>
      <c r="W374" s="19"/>
      <c r="X374" s="19"/>
      <c r="Y374" s="19"/>
      <c r="Z374" s="19"/>
      <c r="AA374" s="19"/>
    </row>
    <row r="375" ht="15.75" customHeight="1">
      <c r="A375" s="19"/>
      <c r="B375" s="20">
        <v>2020.0</v>
      </c>
      <c r="C375" s="23">
        <v>43992.333333333336</v>
      </c>
      <c r="D375" s="19" t="s">
        <v>99</v>
      </c>
      <c r="E375" s="19">
        <v>79.0</v>
      </c>
      <c r="F375" s="19">
        <v>5550.0</v>
      </c>
      <c r="G375" s="19">
        <v>44.0</v>
      </c>
      <c r="H375" s="19">
        <v>6.0</v>
      </c>
      <c r="I375" s="19">
        <v>111.0</v>
      </c>
      <c r="J375" s="19" t="s">
        <v>136</v>
      </c>
      <c r="K375" s="19"/>
      <c r="L375" s="19">
        <v>1473.0</v>
      </c>
      <c r="M375" s="19"/>
      <c r="N375" s="19" t="s">
        <v>23</v>
      </c>
      <c r="O375" s="19" t="s">
        <v>23</v>
      </c>
      <c r="P375" s="19"/>
      <c r="Q375" s="19"/>
      <c r="R375" s="19"/>
      <c r="S375" s="19"/>
      <c r="T375" s="19"/>
      <c r="U375" s="19"/>
      <c r="V375" s="19"/>
      <c r="W375" s="19"/>
      <c r="X375" s="19"/>
      <c r="Y375" s="19"/>
      <c r="Z375" s="19"/>
      <c r="AA375" s="19"/>
    </row>
    <row r="376" ht="15.75" customHeight="1">
      <c r="A376" s="19"/>
      <c r="B376" s="20">
        <v>2020.0</v>
      </c>
      <c r="C376" s="23">
        <v>43992.416666666664</v>
      </c>
      <c r="D376" s="19" t="s">
        <v>99</v>
      </c>
      <c r="E376" s="19">
        <v>77.0</v>
      </c>
      <c r="F376" s="19">
        <v>5475.0</v>
      </c>
      <c r="G376" s="19">
        <v>44.0</v>
      </c>
      <c r="H376" s="19">
        <v>6.0</v>
      </c>
      <c r="I376" s="19"/>
      <c r="J376" s="19"/>
      <c r="K376" s="19" t="s">
        <v>843</v>
      </c>
      <c r="L376" s="19">
        <v>1474.0</v>
      </c>
      <c r="M376" s="19"/>
      <c r="N376" s="19" t="s">
        <v>23</v>
      </c>
      <c r="O376" s="19" t="s">
        <v>23</v>
      </c>
      <c r="P376" s="19"/>
      <c r="Q376" s="19"/>
      <c r="R376" s="19"/>
      <c r="S376" s="19"/>
      <c r="T376" s="19"/>
      <c r="U376" s="19"/>
      <c r="V376" s="19"/>
      <c r="W376" s="19"/>
      <c r="X376" s="19"/>
      <c r="Y376" s="19"/>
      <c r="Z376" s="19"/>
      <c r="AA376" s="19"/>
    </row>
    <row r="377" ht="15.75" customHeight="1">
      <c r="A377" s="19"/>
      <c r="B377" s="20">
        <v>2020.0</v>
      </c>
      <c r="C377" s="23">
        <v>43992.4375</v>
      </c>
      <c r="D377" s="19" t="s">
        <v>99</v>
      </c>
      <c r="E377" s="19">
        <v>85.0</v>
      </c>
      <c r="F377" s="19">
        <v>6800.0</v>
      </c>
      <c r="G377" s="19">
        <v>44.0</v>
      </c>
      <c r="H377" s="19">
        <v>6.0</v>
      </c>
      <c r="I377" s="19">
        <v>127.0</v>
      </c>
      <c r="J377" s="19" t="s">
        <v>109</v>
      </c>
      <c r="K377" s="19"/>
      <c r="L377" s="19">
        <v>1475.0</v>
      </c>
      <c r="M377" s="19" t="s">
        <v>814</v>
      </c>
      <c r="N377" s="19" t="s">
        <v>23</v>
      </c>
      <c r="O377" s="19" t="s">
        <v>23</v>
      </c>
      <c r="P377" s="19"/>
      <c r="Q377" s="19">
        <v>2.0</v>
      </c>
      <c r="R377" s="19">
        <v>1.0</v>
      </c>
      <c r="S377" s="19"/>
      <c r="T377" s="19"/>
      <c r="U377" s="19"/>
      <c r="V377" s="19"/>
      <c r="W377" s="19"/>
      <c r="X377" s="19"/>
      <c r="Y377" s="19"/>
      <c r="Z377" s="19"/>
      <c r="AA377" s="19"/>
    </row>
    <row r="378" ht="15.75" customHeight="1">
      <c r="A378" s="19"/>
      <c r="B378" s="20">
        <v>2020.0</v>
      </c>
      <c r="C378" s="23">
        <v>43992.479166666664</v>
      </c>
      <c r="D378" s="19" t="s">
        <v>99</v>
      </c>
      <c r="E378" s="19">
        <v>78.0</v>
      </c>
      <c r="F378" s="19">
        <v>5800.0</v>
      </c>
      <c r="G378" s="19">
        <v>41.0</v>
      </c>
      <c r="H378" s="19">
        <v>6.0</v>
      </c>
      <c r="I378" s="19">
        <v>127.0</v>
      </c>
      <c r="J378" s="19" t="s">
        <v>109</v>
      </c>
      <c r="K378" s="19"/>
      <c r="L378" s="19">
        <v>1476.0</v>
      </c>
      <c r="M378" s="19" t="s">
        <v>814</v>
      </c>
      <c r="N378" s="19" t="s">
        <v>35</v>
      </c>
      <c r="O378" s="19" t="s">
        <v>23</v>
      </c>
      <c r="P378" s="19"/>
      <c r="Q378" s="19">
        <v>2.0</v>
      </c>
      <c r="R378" s="19">
        <v>1.0</v>
      </c>
      <c r="S378" s="19"/>
      <c r="T378" s="19"/>
      <c r="U378" s="19"/>
      <c r="V378" s="19"/>
      <c r="W378" s="19"/>
      <c r="X378" s="19"/>
      <c r="Y378" s="19"/>
      <c r="Z378" s="19"/>
      <c r="AA378" s="19"/>
    </row>
    <row r="379" ht="15.75" customHeight="1">
      <c r="A379" s="19"/>
      <c r="B379" s="20">
        <v>2020.0</v>
      </c>
      <c r="C379" s="23">
        <v>43992.6875</v>
      </c>
      <c r="D379" s="19" t="s">
        <v>99</v>
      </c>
      <c r="E379" s="19">
        <v>80.0</v>
      </c>
      <c r="F379" s="19">
        <v>6010.0</v>
      </c>
      <c r="G379" s="19">
        <v>43.0</v>
      </c>
      <c r="H379" s="19">
        <v>6.0</v>
      </c>
      <c r="I379" s="19">
        <v>113.0</v>
      </c>
      <c r="J379" s="19" t="s">
        <v>840</v>
      </c>
      <c r="K379" s="19"/>
      <c r="L379" s="19">
        <v>1477.0</v>
      </c>
      <c r="M379" s="19" t="s">
        <v>814</v>
      </c>
      <c r="N379" s="19" t="s">
        <v>23</v>
      </c>
      <c r="O379" s="19" t="s">
        <v>23</v>
      </c>
      <c r="P379" s="19"/>
      <c r="Q379" s="19"/>
      <c r="R379" s="19">
        <v>1.0</v>
      </c>
      <c r="S379" s="19"/>
      <c r="T379" s="19"/>
      <c r="U379" s="19"/>
      <c r="V379" s="19"/>
      <c r="W379" s="19"/>
      <c r="X379" s="19"/>
      <c r="Y379" s="19"/>
      <c r="Z379" s="19"/>
      <c r="AA379" s="19"/>
    </row>
    <row r="380" ht="15.75" customHeight="1">
      <c r="A380" s="19"/>
      <c r="B380" s="20">
        <v>2020.0</v>
      </c>
      <c r="C380" s="23">
        <v>43992.791666666664</v>
      </c>
      <c r="D380" s="19" t="s">
        <v>99</v>
      </c>
      <c r="E380" s="19">
        <v>78.0</v>
      </c>
      <c r="F380" s="19">
        <v>5050.0</v>
      </c>
      <c r="G380" s="19">
        <v>41.0</v>
      </c>
      <c r="H380" s="19">
        <v>6.0</v>
      </c>
      <c r="I380" s="19">
        <v>25.0</v>
      </c>
      <c r="J380" s="19" t="s">
        <v>850</v>
      </c>
      <c r="K380" s="19"/>
      <c r="L380" s="19">
        <v>1478.0</v>
      </c>
      <c r="M380" s="19" t="s">
        <v>814</v>
      </c>
      <c r="N380" s="19" t="s">
        <v>23</v>
      </c>
      <c r="O380" s="19" t="s">
        <v>23</v>
      </c>
      <c r="P380" s="19"/>
      <c r="Q380" s="19">
        <v>2.0</v>
      </c>
      <c r="R380" s="19">
        <v>1.0</v>
      </c>
      <c r="S380" s="19"/>
      <c r="T380" s="19"/>
      <c r="U380" s="19"/>
      <c r="V380" s="19"/>
      <c r="W380" s="19"/>
      <c r="X380" s="19"/>
      <c r="Y380" s="19"/>
      <c r="Z380" s="19"/>
      <c r="AA380" s="19"/>
    </row>
    <row r="381" ht="15.75" customHeight="1">
      <c r="A381" s="19"/>
      <c r="B381" s="20">
        <v>2020.0</v>
      </c>
      <c r="C381" s="23">
        <v>43992.583333333336</v>
      </c>
      <c r="D381" s="19" t="s">
        <v>99</v>
      </c>
      <c r="E381" s="19">
        <v>78.0</v>
      </c>
      <c r="F381" s="19">
        <v>5600.0</v>
      </c>
      <c r="G381" s="19">
        <v>40.0</v>
      </c>
      <c r="H381" s="19">
        <v>6.0</v>
      </c>
      <c r="I381" s="19">
        <v>127.0</v>
      </c>
      <c r="J381" s="19" t="s">
        <v>109</v>
      </c>
      <c r="K381" s="19"/>
      <c r="L381" s="19">
        <v>1479.0</v>
      </c>
      <c r="M381" s="19" t="s">
        <v>814</v>
      </c>
      <c r="N381" s="19" t="s">
        <v>23</v>
      </c>
      <c r="O381" s="19" t="s">
        <v>23</v>
      </c>
      <c r="P381" s="19"/>
      <c r="Q381" s="19">
        <v>2.0</v>
      </c>
      <c r="R381" s="19">
        <v>1.0</v>
      </c>
      <c r="S381" s="19"/>
      <c r="T381" s="19"/>
      <c r="U381" s="19"/>
      <c r="V381" s="19"/>
      <c r="W381" s="19"/>
      <c r="X381" s="19"/>
      <c r="Y381" s="19"/>
      <c r="Z381" s="19"/>
      <c r="AA381" s="19"/>
    </row>
    <row r="382" ht="15.75" customHeight="1">
      <c r="A382" s="19"/>
      <c r="B382" s="20">
        <v>2020.0</v>
      </c>
      <c r="C382" s="23">
        <v>43994.416666666664</v>
      </c>
      <c r="D382" s="19" t="s">
        <v>99</v>
      </c>
      <c r="E382" s="19">
        <v>80.0</v>
      </c>
      <c r="F382" s="19">
        <v>6760.0</v>
      </c>
      <c r="G382" s="19">
        <v>49.0</v>
      </c>
      <c r="H382" s="19">
        <v>6.0</v>
      </c>
      <c r="I382" s="19"/>
      <c r="J382" s="19"/>
      <c r="K382" s="19" t="s">
        <v>109</v>
      </c>
      <c r="L382" s="19">
        <v>1480.0</v>
      </c>
      <c r="M382" s="19"/>
      <c r="N382" s="19" t="s">
        <v>23</v>
      </c>
      <c r="O382" s="19" t="s">
        <v>23</v>
      </c>
      <c r="P382" s="19"/>
      <c r="Q382" s="19"/>
      <c r="R382" s="19"/>
      <c r="S382" s="19"/>
      <c r="T382" s="19"/>
      <c r="U382" s="19"/>
      <c r="V382" s="19"/>
      <c r="W382" s="19"/>
      <c r="X382" s="19"/>
      <c r="Y382" s="19"/>
      <c r="Z382" s="19"/>
      <c r="AA382" s="19"/>
    </row>
    <row r="383" ht="15.75" customHeight="1">
      <c r="A383" s="19"/>
      <c r="B383" s="20">
        <v>2020.0</v>
      </c>
      <c r="C383" s="23">
        <v>43994.520833333336</v>
      </c>
      <c r="D383" s="19" t="s">
        <v>99</v>
      </c>
      <c r="E383" s="19">
        <v>79.0</v>
      </c>
      <c r="F383" s="19">
        <v>5680.0</v>
      </c>
      <c r="G383" s="19">
        <v>42.0</v>
      </c>
      <c r="H383" s="19">
        <v>6.0</v>
      </c>
      <c r="I383" s="19"/>
      <c r="J383" s="19"/>
      <c r="K383" s="19" t="s">
        <v>875</v>
      </c>
      <c r="L383" s="19">
        <v>1482.0</v>
      </c>
      <c r="M383" s="19"/>
      <c r="N383" s="19" t="s">
        <v>23</v>
      </c>
      <c r="O383" s="19" t="s">
        <v>23</v>
      </c>
      <c r="P383" s="19"/>
      <c r="Q383" s="19"/>
      <c r="R383" s="19"/>
      <c r="S383" s="19"/>
      <c r="T383" s="19"/>
      <c r="U383" s="19"/>
      <c r="V383" s="19"/>
      <c r="W383" s="19"/>
      <c r="X383" s="19"/>
      <c r="Y383" s="19"/>
      <c r="Z383" s="19"/>
      <c r="AA383" s="19"/>
    </row>
    <row r="384" ht="15.75" customHeight="1">
      <c r="A384" s="19"/>
      <c r="B384" s="20">
        <v>2020.0</v>
      </c>
      <c r="C384" s="23">
        <v>43994.333333333336</v>
      </c>
      <c r="D384" s="19" t="s">
        <v>99</v>
      </c>
      <c r="E384" s="19">
        <v>79.0</v>
      </c>
      <c r="F384" s="19">
        <v>6230.0</v>
      </c>
      <c r="G384" s="19">
        <v>45.0</v>
      </c>
      <c r="H384" s="19">
        <v>6.0</v>
      </c>
      <c r="I384" s="19"/>
      <c r="J384" s="19"/>
      <c r="K384" s="19" t="s">
        <v>875</v>
      </c>
      <c r="L384" s="19">
        <v>1483.0</v>
      </c>
      <c r="M384" s="19"/>
      <c r="N384" s="19" t="s">
        <v>23</v>
      </c>
      <c r="O384" s="19" t="s">
        <v>23</v>
      </c>
      <c r="P384" s="19"/>
      <c r="Q384" s="19"/>
      <c r="R384" s="19"/>
      <c r="S384" s="19"/>
      <c r="T384" s="19"/>
      <c r="U384" s="19"/>
      <c r="V384" s="19"/>
      <c r="W384" s="19"/>
      <c r="X384" s="19"/>
      <c r="Y384" s="19"/>
      <c r="Z384" s="19"/>
      <c r="AA384" s="19"/>
    </row>
    <row r="385" ht="15.75" customHeight="1">
      <c r="A385" s="19"/>
      <c r="B385" s="20">
        <v>2020.0</v>
      </c>
      <c r="C385" s="23">
        <v>43994.395833333336</v>
      </c>
      <c r="D385" s="19" t="s">
        <v>99</v>
      </c>
      <c r="E385" s="19">
        <v>80.0</v>
      </c>
      <c r="F385" s="19">
        <v>5730.0</v>
      </c>
      <c r="G385" s="19">
        <v>40.0</v>
      </c>
      <c r="H385" s="19">
        <v>6.0</v>
      </c>
      <c r="I385" s="19"/>
      <c r="J385" s="19"/>
      <c r="K385" s="19" t="s">
        <v>109</v>
      </c>
      <c r="L385" s="19">
        <v>1485.0</v>
      </c>
      <c r="M385" s="19"/>
      <c r="N385" s="19" t="s">
        <v>23</v>
      </c>
      <c r="O385" s="19" t="s">
        <v>23</v>
      </c>
      <c r="P385" s="19"/>
      <c r="Q385" s="19"/>
      <c r="R385" s="19"/>
      <c r="S385" s="19"/>
      <c r="T385" s="19"/>
      <c r="U385" s="19"/>
      <c r="V385" s="19"/>
      <c r="W385" s="19"/>
      <c r="X385" s="19"/>
      <c r="Y385" s="19"/>
      <c r="Z385" s="19"/>
      <c r="AA385" s="19"/>
    </row>
    <row r="386" ht="15.75" customHeight="1">
      <c r="A386" s="19"/>
      <c r="B386" s="20">
        <v>2020.0</v>
      </c>
      <c r="C386" s="23">
        <v>43994.4375</v>
      </c>
      <c r="D386" s="19" t="s">
        <v>99</v>
      </c>
      <c r="E386" s="19">
        <v>81.0</v>
      </c>
      <c r="F386" s="19">
        <v>6135.0</v>
      </c>
      <c r="G386" s="19">
        <v>40.0</v>
      </c>
      <c r="H386" s="19">
        <v>6.0</v>
      </c>
      <c r="I386" s="19"/>
      <c r="J386" s="19"/>
      <c r="K386" s="19" t="s">
        <v>109</v>
      </c>
      <c r="L386" s="19">
        <v>1486.0</v>
      </c>
      <c r="M386" s="19"/>
      <c r="N386" s="19" t="s">
        <v>23</v>
      </c>
      <c r="O386" s="19" t="s">
        <v>23</v>
      </c>
      <c r="P386" s="19"/>
      <c r="Q386" s="19"/>
      <c r="R386" s="19"/>
      <c r="S386" s="19"/>
      <c r="T386" s="19"/>
      <c r="U386" s="19"/>
      <c r="V386" s="19"/>
      <c r="W386" s="19"/>
      <c r="X386" s="19"/>
      <c r="Y386" s="19"/>
      <c r="Z386" s="19"/>
      <c r="AA386" s="19"/>
    </row>
    <row r="387" ht="15.75" customHeight="1">
      <c r="A387" s="19"/>
      <c r="B387" s="20">
        <v>2020.0</v>
      </c>
      <c r="C387" s="23">
        <v>43994.5</v>
      </c>
      <c r="D387" s="19" t="s">
        <v>99</v>
      </c>
      <c r="E387" s="19">
        <v>79.0</v>
      </c>
      <c r="F387" s="19">
        <v>6375.0</v>
      </c>
      <c r="G387" s="19">
        <v>40.0</v>
      </c>
      <c r="H387" s="19">
        <v>6.0</v>
      </c>
      <c r="I387" s="19"/>
      <c r="J387" s="19"/>
      <c r="K387" s="19" t="s">
        <v>876</v>
      </c>
      <c r="L387" s="19">
        <v>1487.0</v>
      </c>
      <c r="M387" s="19"/>
      <c r="N387" s="19" t="s">
        <v>23</v>
      </c>
      <c r="O387" s="19" t="s">
        <v>23</v>
      </c>
      <c r="P387" s="19"/>
      <c r="Q387" s="19"/>
      <c r="R387" s="19"/>
      <c r="S387" s="19"/>
      <c r="T387" s="19"/>
      <c r="U387" s="19"/>
      <c r="V387" s="19"/>
      <c r="W387" s="19"/>
      <c r="X387" s="19"/>
      <c r="Y387" s="19"/>
      <c r="Z387" s="19"/>
      <c r="AA387" s="19"/>
    </row>
    <row r="388" ht="15.75" customHeight="1">
      <c r="A388" s="19"/>
      <c r="B388" s="20">
        <v>2020.0</v>
      </c>
      <c r="C388" s="23">
        <v>43994.520833333336</v>
      </c>
      <c r="D388" s="19" t="s">
        <v>99</v>
      </c>
      <c r="E388" s="19">
        <v>78.0</v>
      </c>
      <c r="F388" s="19">
        <v>5230.0</v>
      </c>
      <c r="G388" s="19">
        <v>39.0</v>
      </c>
      <c r="H388" s="19">
        <v>6.0</v>
      </c>
      <c r="I388" s="19"/>
      <c r="J388" s="19"/>
      <c r="K388" s="19" t="s">
        <v>875</v>
      </c>
      <c r="L388" s="19">
        <v>1488.0</v>
      </c>
      <c r="M388" s="19"/>
      <c r="N388" s="19" t="s">
        <v>35</v>
      </c>
      <c r="O388" s="19" t="s">
        <v>23</v>
      </c>
      <c r="P388" s="19"/>
      <c r="Q388" s="19"/>
      <c r="R388" s="19"/>
      <c r="S388" s="19"/>
      <c r="T388" s="19"/>
      <c r="U388" s="19"/>
      <c r="V388" s="19"/>
      <c r="W388" s="19"/>
      <c r="X388" s="19"/>
      <c r="Y388" s="19"/>
      <c r="Z388" s="19"/>
      <c r="AA388" s="19"/>
    </row>
    <row r="389" ht="15.75" customHeight="1">
      <c r="A389" s="19"/>
      <c r="B389" s="20">
        <v>2020.0</v>
      </c>
      <c r="C389" s="23">
        <v>43994.395833333336</v>
      </c>
      <c r="D389" s="19" t="s">
        <v>99</v>
      </c>
      <c r="E389" s="19">
        <v>82.0</v>
      </c>
      <c r="F389" s="19">
        <v>6345.0</v>
      </c>
      <c r="G389" s="19">
        <v>39.0</v>
      </c>
      <c r="H389" s="19">
        <v>6.0</v>
      </c>
      <c r="I389" s="19"/>
      <c r="J389" s="19"/>
      <c r="K389" s="19" t="s">
        <v>877</v>
      </c>
      <c r="L389" s="19">
        <v>1489.0</v>
      </c>
      <c r="M389" s="19"/>
      <c r="N389" s="19" t="s">
        <v>23</v>
      </c>
      <c r="O389" s="19" t="s">
        <v>23</v>
      </c>
      <c r="P389" s="19"/>
      <c r="Q389" s="19"/>
      <c r="R389" s="19"/>
      <c r="S389" s="19"/>
      <c r="T389" s="19"/>
      <c r="U389" s="19"/>
      <c r="V389" s="19"/>
      <c r="W389" s="19"/>
      <c r="X389" s="19"/>
      <c r="Y389" s="19"/>
      <c r="Z389" s="19"/>
      <c r="AA389" s="19"/>
    </row>
    <row r="390" ht="15.75" customHeight="1">
      <c r="A390" s="19"/>
      <c r="B390" s="20">
        <v>2020.0</v>
      </c>
      <c r="C390" s="23">
        <v>43994.520833333336</v>
      </c>
      <c r="D390" s="19" t="s">
        <v>99</v>
      </c>
      <c r="E390" s="19">
        <v>81.0</v>
      </c>
      <c r="F390" s="19">
        <v>6615.0</v>
      </c>
      <c r="G390" s="19">
        <v>340.0</v>
      </c>
      <c r="H390" s="19">
        <v>6.0</v>
      </c>
      <c r="I390" s="19"/>
      <c r="J390" s="19"/>
      <c r="K390" s="19" t="s">
        <v>878</v>
      </c>
      <c r="L390" s="19">
        <v>1490.0</v>
      </c>
      <c r="M390" s="19"/>
      <c r="N390" s="19" t="s">
        <v>23</v>
      </c>
      <c r="O390" s="19" t="s">
        <v>23</v>
      </c>
      <c r="P390" s="19"/>
      <c r="Q390" s="19"/>
      <c r="R390" s="19"/>
      <c r="S390" s="19"/>
      <c r="T390" s="19"/>
      <c r="U390" s="19"/>
      <c r="V390" s="19"/>
      <c r="W390" s="19"/>
      <c r="X390" s="19"/>
      <c r="Y390" s="19"/>
      <c r="Z390" s="19"/>
      <c r="AA390" s="19"/>
    </row>
    <row r="391" ht="15.75" customHeight="1">
      <c r="A391" s="19"/>
      <c r="B391" s="20">
        <v>2020.0</v>
      </c>
      <c r="C391" s="23">
        <v>43994.552083333336</v>
      </c>
      <c r="D391" s="19" t="s">
        <v>99</v>
      </c>
      <c r="E391" s="19">
        <v>81.0</v>
      </c>
      <c r="F391" s="19">
        <v>6075.0</v>
      </c>
      <c r="G391" s="19">
        <v>340.0</v>
      </c>
      <c r="H391" s="19">
        <v>6.0</v>
      </c>
      <c r="I391" s="19"/>
      <c r="J391" s="19"/>
      <c r="K391" s="19" t="s">
        <v>878</v>
      </c>
      <c r="L391" s="19">
        <v>1491.0</v>
      </c>
      <c r="M391" s="19"/>
      <c r="N391" s="19" t="s">
        <v>23</v>
      </c>
      <c r="O391" s="19" t="s">
        <v>23</v>
      </c>
      <c r="P391" s="19"/>
      <c r="Q391" s="19"/>
      <c r="R391" s="19"/>
      <c r="S391" s="19"/>
      <c r="T391" s="19"/>
      <c r="U391" s="19"/>
      <c r="V391" s="19"/>
      <c r="W391" s="19"/>
      <c r="X391" s="19"/>
      <c r="Y391" s="19"/>
      <c r="Z391" s="19"/>
      <c r="AA391" s="19"/>
    </row>
    <row r="392" ht="15.75" customHeight="1">
      <c r="A392" s="19"/>
      <c r="B392" s="20">
        <v>2020.0</v>
      </c>
      <c r="C392" s="23">
        <v>43994.5</v>
      </c>
      <c r="D392" s="19" t="s">
        <v>99</v>
      </c>
      <c r="E392" s="19">
        <v>79.0</v>
      </c>
      <c r="F392" s="19">
        <v>5920.0</v>
      </c>
      <c r="G392" s="19">
        <v>39.0</v>
      </c>
      <c r="H392" s="19">
        <v>6.0</v>
      </c>
      <c r="I392" s="19"/>
      <c r="J392" s="19"/>
      <c r="K392" s="19" t="s">
        <v>878</v>
      </c>
      <c r="L392" s="19">
        <v>1492.0</v>
      </c>
      <c r="M392" s="19"/>
      <c r="N392" s="19" t="s">
        <v>35</v>
      </c>
      <c r="O392" s="19" t="s">
        <v>23</v>
      </c>
      <c r="P392" s="19"/>
      <c r="Q392" s="19"/>
      <c r="R392" s="19"/>
      <c r="S392" s="19"/>
      <c r="T392" s="19"/>
      <c r="U392" s="19"/>
      <c r="V392" s="19"/>
      <c r="W392" s="19"/>
      <c r="X392" s="19"/>
      <c r="Y392" s="19"/>
      <c r="Z392" s="19"/>
      <c r="AA392" s="19"/>
    </row>
    <row r="393" ht="15.75" customHeight="1">
      <c r="A393" s="19"/>
      <c r="B393" s="20">
        <v>2020.0</v>
      </c>
      <c r="C393" s="23">
        <v>43994.5</v>
      </c>
      <c r="D393" s="19" t="s">
        <v>99</v>
      </c>
      <c r="E393" s="19">
        <v>75.0</v>
      </c>
      <c r="F393" s="19">
        <v>5000.0</v>
      </c>
      <c r="G393" s="19">
        <v>42.0</v>
      </c>
      <c r="H393" s="19">
        <v>6.0</v>
      </c>
      <c r="I393" s="19"/>
      <c r="J393" s="19"/>
      <c r="K393" s="19" t="s">
        <v>851</v>
      </c>
      <c r="L393" s="19">
        <v>1493.0</v>
      </c>
      <c r="M393" s="19" t="s">
        <v>814</v>
      </c>
      <c r="N393" s="19" t="s">
        <v>23</v>
      </c>
      <c r="O393" s="19" t="s">
        <v>23</v>
      </c>
      <c r="P393" s="19"/>
      <c r="Q393" s="19"/>
      <c r="R393" s="19"/>
      <c r="S393" s="19"/>
      <c r="T393" s="19"/>
      <c r="U393" s="19"/>
      <c r="V393" s="19"/>
      <c r="W393" s="19"/>
      <c r="X393" s="19"/>
      <c r="Y393" s="19"/>
      <c r="Z393" s="19"/>
      <c r="AA393" s="19"/>
    </row>
    <row r="394" ht="15.75" customHeight="1">
      <c r="A394" s="19"/>
      <c r="B394" s="20">
        <v>2020.0</v>
      </c>
      <c r="C394" s="23">
        <v>43994.0</v>
      </c>
      <c r="D394" s="19" t="s">
        <v>99</v>
      </c>
      <c r="E394" s="19">
        <v>72.0</v>
      </c>
      <c r="F394" s="19">
        <v>5100.0</v>
      </c>
      <c r="G394" s="19"/>
      <c r="H394" s="19">
        <v>6.0</v>
      </c>
      <c r="I394" s="19"/>
      <c r="J394" s="19"/>
      <c r="K394" s="19" t="s">
        <v>851</v>
      </c>
      <c r="L394" s="19">
        <v>1494.0</v>
      </c>
      <c r="M394" s="19" t="s">
        <v>814</v>
      </c>
      <c r="N394" s="19" t="s">
        <v>23</v>
      </c>
      <c r="O394" s="19" t="s">
        <v>23</v>
      </c>
      <c r="P394" s="19" t="s">
        <v>816</v>
      </c>
      <c r="Q394" s="19"/>
      <c r="R394" s="19"/>
      <c r="S394" s="19"/>
      <c r="T394" s="19"/>
      <c r="U394" s="19"/>
      <c r="V394" s="19"/>
      <c r="W394" s="19"/>
      <c r="X394" s="19"/>
      <c r="Y394" s="19"/>
      <c r="Z394" s="19"/>
      <c r="AA394" s="19"/>
    </row>
    <row r="395" ht="15.75" customHeight="1">
      <c r="A395" s="19"/>
      <c r="B395" s="20">
        <v>2020.0</v>
      </c>
      <c r="C395" s="23">
        <v>43994.645833333336</v>
      </c>
      <c r="D395" s="19" t="s">
        <v>99</v>
      </c>
      <c r="E395" s="19">
        <v>82.0</v>
      </c>
      <c r="F395" s="19">
        <v>5980.0</v>
      </c>
      <c r="G395" s="19">
        <v>44.0</v>
      </c>
      <c r="H395" s="19">
        <v>6.0</v>
      </c>
      <c r="I395" s="19"/>
      <c r="J395" s="19"/>
      <c r="K395" s="19" t="s">
        <v>849</v>
      </c>
      <c r="L395" s="19">
        <v>1495.0</v>
      </c>
      <c r="M395" s="19" t="s">
        <v>821</v>
      </c>
      <c r="N395" s="19" t="s">
        <v>23</v>
      </c>
      <c r="O395" s="19" t="s">
        <v>23</v>
      </c>
      <c r="P395" s="19"/>
      <c r="Q395" s="19"/>
      <c r="R395" s="19"/>
      <c r="S395" s="19"/>
      <c r="T395" s="19"/>
      <c r="U395" s="19"/>
      <c r="V395" s="19"/>
      <c r="W395" s="19"/>
      <c r="X395" s="19"/>
      <c r="Y395" s="19"/>
      <c r="Z395" s="19"/>
      <c r="AA395" s="19"/>
    </row>
    <row r="396" ht="15.75" customHeight="1">
      <c r="A396" s="19"/>
      <c r="B396" s="20">
        <v>2020.0</v>
      </c>
      <c r="C396" s="23">
        <v>43994.666666666664</v>
      </c>
      <c r="D396" s="19" t="s">
        <v>99</v>
      </c>
      <c r="E396" s="19">
        <v>77.0</v>
      </c>
      <c r="F396" s="19">
        <v>5745.0</v>
      </c>
      <c r="G396" s="19">
        <v>43.0</v>
      </c>
      <c r="H396" s="19">
        <v>6.0</v>
      </c>
      <c r="I396" s="19"/>
      <c r="J396" s="19"/>
      <c r="K396" s="19" t="s">
        <v>109</v>
      </c>
      <c r="L396" s="19">
        <v>1496.0</v>
      </c>
      <c r="M396" s="19" t="s">
        <v>821</v>
      </c>
      <c r="N396" s="19" t="s">
        <v>23</v>
      </c>
      <c r="O396" s="19" t="s">
        <v>23</v>
      </c>
      <c r="P396" s="19"/>
      <c r="Q396" s="19"/>
      <c r="R396" s="19"/>
      <c r="S396" s="19"/>
      <c r="T396" s="19"/>
      <c r="U396" s="19"/>
      <c r="V396" s="19"/>
      <c r="W396" s="19"/>
      <c r="X396" s="19"/>
      <c r="Y396" s="19"/>
      <c r="Z396" s="19"/>
      <c r="AA396" s="19"/>
    </row>
    <row r="397" ht="15.75" customHeight="1">
      <c r="A397" s="19"/>
      <c r="B397" s="20">
        <v>2020.0</v>
      </c>
      <c r="C397" s="23">
        <v>43994.75</v>
      </c>
      <c r="D397" s="19" t="s">
        <v>99</v>
      </c>
      <c r="E397" s="19">
        <v>80.0</v>
      </c>
      <c r="F397" s="19">
        <v>5855.0</v>
      </c>
      <c r="G397" s="19">
        <v>43.0</v>
      </c>
      <c r="H397" s="19">
        <v>6.0</v>
      </c>
      <c r="I397" s="19"/>
      <c r="J397" s="19"/>
      <c r="K397" s="19" t="s">
        <v>146</v>
      </c>
      <c r="L397" s="19">
        <v>1497.0</v>
      </c>
      <c r="M397" s="19" t="s">
        <v>814</v>
      </c>
      <c r="N397" s="19" t="s">
        <v>23</v>
      </c>
      <c r="O397" s="19" t="s">
        <v>23</v>
      </c>
      <c r="P397" s="19"/>
      <c r="Q397" s="19"/>
      <c r="R397" s="19"/>
      <c r="S397" s="19"/>
      <c r="T397" s="19"/>
      <c r="U397" s="19"/>
      <c r="V397" s="19"/>
      <c r="W397" s="19"/>
      <c r="X397" s="19"/>
      <c r="Y397" s="19"/>
      <c r="Z397" s="19"/>
      <c r="AA397" s="19"/>
    </row>
    <row r="398" ht="15.75" customHeight="1">
      <c r="A398" s="19"/>
      <c r="B398" s="20">
        <v>2020.0</v>
      </c>
      <c r="C398" s="23">
        <v>43994.770833333336</v>
      </c>
      <c r="D398" s="19" t="s">
        <v>99</v>
      </c>
      <c r="E398" s="19">
        <v>76.0</v>
      </c>
      <c r="F398" s="19">
        <v>4900.0</v>
      </c>
      <c r="G398" s="19">
        <v>40.0</v>
      </c>
      <c r="H398" s="19">
        <v>6.0</v>
      </c>
      <c r="I398" s="19"/>
      <c r="J398" s="19"/>
      <c r="K398" s="19" t="s">
        <v>146</v>
      </c>
      <c r="L398" s="19">
        <v>1498.0</v>
      </c>
      <c r="M398" s="19" t="s">
        <v>35</v>
      </c>
      <c r="N398" s="19" t="s">
        <v>23</v>
      </c>
      <c r="O398" s="19" t="s">
        <v>23</v>
      </c>
      <c r="P398" s="19"/>
      <c r="Q398" s="19"/>
      <c r="R398" s="19"/>
      <c r="S398" s="19"/>
      <c r="T398" s="19"/>
      <c r="U398" s="19"/>
      <c r="V398" s="19"/>
      <c r="W398" s="19"/>
      <c r="X398" s="19"/>
      <c r="Y398" s="19"/>
      <c r="Z398" s="19"/>
      <c r="AA398" s="19"/>
    </row>
    <row r="399" ht="15.75" customHeight="1">
      <c r="A399" s="19"/>
      <c r="B399" s="20">
        <v>2020.0</v>
      </c>
      <c r="C399" s="23">
        <v>43994.822916666664</v>
      </c>
      <c r="D399" s="19" t="s">
        <v>99</v>
      </c>
      <c r="E399" s="19">
        <v>85.0</v>
      </c>
      <c r="F399" s="19">
        <v>6500.0</v>
      </c>
      <c r="G399" s="19"/>
      <c r="H399" s="19">
        <v>6.0</v>
      </c>
      <c r="I399" s="19"/>
      <c r="J399" s="19"/>
      <c r="K399" s="19" t="s">
        <v>879</v>
      </c>
      <c r="L399" s="19">
        <v>1499.0</v>
      </c>
      <c r="M399" s="19" t="s">
        <v>814</v>
      </c>
      <c r="N399" s="19" t="s">
        <v>23</v>
      </c>
      <c r="O399" s="19" t="s">
        <v>23</v>
      </c>
      <c r="P399" s="19"/>
      <c r="Q399" s="19"/>
      <c r="R399" s="19"/>
      <c r="S399" s="19"/>
      <c r="T399" s="19"/>
      <c r="U399" s="19"/>
      <c r="V399" s="19"/>
      <c r="W399" s="19"/>
      <c r="X399" s="19"/>
      <c r="Y399" s="19"/>
      <c r="Z399" s="19"/>
      <c r="AA399" s="19"/>
    </row>
    <row r="400" ht="15.75" customHeight="1">
      <c r="A400" s="19"/>
      <c r="B400" s="20">
        <v>2020.0</v>
      </c>
      <c r="C400" s="23">
        <v>43994.875</v>
      </c>
      <c r="D400" s="19" t="s">
        <v>99</v>
      </c>
      <c r="E400" s="19">
        <v>88.0</v>
      </c>
      <c r="F400" s="19">
        <v>8200.0</v>
      </c>
      <c r="G400" s="19"/>
      <c r="H400" s="19">
        <v>6.0</v>
      </c>
      <c r="I400" s="19"/>
      <c r="J400" s="19"/>
      <c r="K400" s="19" t="s">
        <v>109</v>
      </c>
      <c r="L400" s="19">
        <v>1500.0</v>
      </c>
      <c r="M400" s="19" t="s">
        <v>814</v>
      </c>
      <c r="N400" s="19" t="s">
        <v>23</v>
      </c>
      <c r="O400" s="19" t="s">
        <v>23</v>
      </c>
      <c r="P400" s="19"/>
      <c r="Q400" s="19"/>
      <c r="R400" s="19"/>
      <c r="S400" s="19"/>
      <c r="T400" s="19"/>
      <c r="U400" s="19"/>
      <c r="V400" s="19"/>
      <c r="W400" s="19"/>
      <c r="X400" s="19"/>
      <c r="Y400" s="19"/>
      <c r="Z400" s="19"/>
      <c r="AA400" s="19"/>
    </row>
    <row r="401" ht="15.75" customHeight="1">
      <c r="A401" s="19"/>
      <c r="B401" s="20">
        <v>2020.0</v>
      </c>
      <c r="C401" s="23">
        <v>43998.427083333336</v>
      </c>
      <c r="D401" s="19" t="s">
        <v>99</v>
      </c>
      <c r="E401" s="19">
        <v>62.0</v>
      </c>
      <c r="F401" s="19">
        <v>2760.0</v>
      </c>
      <c r="G401" s="19">
        <v>32.0</v>
      </c>
      <c r="H401" s="19">
        <v>6.0</v>
      </c>
      <c r="I401" s="19">
        <v>111.0</v>
      </c>
      <c r="J401" s="19" t="s">
        <v>136</v>
      </c>
      <c r="K401" s="19"/>
      <c r="L401" s="19">
        <v>2001.0</v>
      </c>
      <c r="M401" s="19" t="s">
        <v>814</v>
      </c>
      <c r="N401" s="19" t="s">
        <v>35</v>
      </c>
      <c r="O401" s="19" t="s">
        <v>23</v>
      </c>
      <c r="P401" s="19"/>
      <c r="Q401" s="19">
        <v>1.0</v>
      </c>
      <c r="R401" s="19">
        <v>1.0</v>
      </c>
      <c r="S401" s="19"/>
      <c r="T401" s="19"/>
      <c r="U401" s="19"/>
      <c r="V401" s="19"/>
      <c r="W401" s="19"/>
      <c r="X401" s="19"/>
      <c r="Y401" s="19"/>
      <c r="Z401" s="19"/>
      <c r="AA401" s="19"/>
    </row>
    <row r="402" ht="15.75" customHeight="1">
      <c r="A402" s="19"/>
      <c r="B402" s="20">
        <v>2020.0</v>
      </c>
      <c r="C402" s="23">
        <v>43996.583333333336</v>
      </c>
      <c r="D402" s="19" t="s">
        <v>99</v>
      </c>
      <c r="E402" s="19">
        <v>78.0</v>
      </c>
      <c r="F402" s="19">
        <v>5860.0</v>
      </c>
      <c r="G402" s="19">
        <v>45.0</v>
      </c>
      <c r="H402" s="19">
        <v>6.0</v>
      </c>
      <c r="I402" s="19"/>
      <c r="J402" s="19"/>
      <c r="K402" s="19" t="s">
        <v>858</v>
      </c>
      <c r="L402" s="19">
        <v>2002.0</v>
      </c>
      <c r="M402" s="19" t="s">
        <v>821</v>
      </c>
      <c r="N402" s="19" t="s">
        <v>23</v>
      </c>
      <c r="O402" s="19" t="s">
        <v>23</v>
      </c>
      <c r="P402" s="19"/>
      <c r="Q402" s="19">
        <v>2.0</v>
      </c>
      <c r="R402" s="19">
        <v>2.0</v>
      </c>
      <c r="S402" s="19"/>
      <c r="T402" s="19"/>
      <c r="U402" s="19"/>
      <c r="V402" s="19"/>
      <c r="W402" s="19"/>
      <c r="X402" s="19"/>
      <c r="Y402" s="19"/>
      <c r="Z402" s="19"/>
      <c r="AA402" s="19"/>
    </row>
    <row r="403" ht="15.75" customHeight="1">
      <c r="A403" s="19"/>
      <c r="B403" s="20">
        <v>2020.0</v>
      </c>
      <c r="C403" s="23">
        <v>43998.541666666664</v>
      </c>
      <c r="D403" s="19" t="s">
        <v>99</v>
      </c>
      <c r="E403" s="19">
        <v>90.0</v>
      </c>
      <c r="F403" s="19">
        <v>7980.0</v>
      </c>
      <c r="G403" s="19">
        <v>47.0</v>
      </c>
      <c r="H403" s="19">
        <v>6.0</v>
      </c>
      <c r="I403" s="19">
        <v>127.0</v>
      </c>
      <c r="J403" s="19" t="s">
        <v>109</v>
      </c>
      <c r="K403" s="19"/>
      <c r="L403" s="19">
        <v>2003.0</v>
      </c>
      <c r="M403" s="19" t="s">
        <v>814</v>
      </c>
      <c r="N403" s="19" t="s">
        <v>35</v>
      </c>
      <c r="O403" s="19" t="s">
        <v>23</v>
      </c>
      <c r="P403" s="19"/>
      <c r="Q403" s="19"/>
      <c r="R403" s="19"/>
      <c r="S403" s="19"/>
      <c r="T403" s="19"/>
      <c r="U403" s="19"/>
      <c r="V403" s="19"/>
      <c r="W403" s="19"/>
      <c r="X403" s="19"/>
      <c r="Y403" s="19"/>
      <c r="Z403" s="19"/>
      <c r="AA403" s="19"/>
    </row>
    <row r="404" ht="15.75" customHeight="1">
      <c r="A404" s="19"/>
      <c r="B404" s="20">
        <v>2020.0</v>
      </c>
      <c r="C404" s="23">
        <v>43996.864583333336</v>
      </c>
      <c r="D404" s="19" t="s">
        <v>99</v>
      </c>
      <c r="E404" s="19">
        <v>71.0</v>
      </c>
      <c r="F404" s="19">
        <v>6340.0</v>
      </c>
      <c r="G404" s="19">
        <v>45.0</v>
      </c>
      <c r="H404" s="19">
        <v>6.0</v>
      </c>
      <c r="I404" s="19"/>
      <c r="J404" s="19"/>
      <c r="K404" s="19" t="s">
        <v>880</v>
      </c>
      <c r="L404" s="19">
        <v>2004.0</v>
      </c>
      <c r="M404" s="19" t="s">
        <v>821</v>
      </c>
      <c r="N404" s="19" t="s">
        <v>23</v>
      </c>
      <c r="O404" s="19" t="s">
        <v>23</v>
      </c>
      <c r="P404" s="19"/>
      <c r="Q404" s="19">
        <v>2.0</v>
      </c>
      <c r="R404" s="19">
        <v>2.0</v>
      </c>
      <c r="S404" s="19"/>
      <c r="T404" s="19"/>
      <c r="U404" s="19"/>
      <c r="V404" s="19"/>
      <c r="W404" s="19"/>
      <c r="X404" s="19"/>
      <c r="Y404" s="19"/>
      <c r="Z404" s="19"/>
      <c r="AA404" s="19"/>
    </row>
    <row r="405" ht="15.75" customHeight="1">
      <c r="A405" s="19"/>
      <c r="B405" s="20">
        <v>2020.0</v>
      </c>
      <c r="C405" s="23">
        <v>43996.635416666664</v>
      </c>
      <c r="D405" s="19" t="s">
        <v>99</v>
      </c>
      <c r="E405" s="19">
        <v>79.0</v>
      </c>
      <c r="F405" s="19">
        <v>5960.0</v>
      </c>
      <c r="G405" s="19">
        <v>43.0</v>
      </c>
      <c r="H405" s="19">
        <v>6.0</v>
      </c>
      <c r="I405" s="19"/>
      <c r="J405" s="19"/>
      <c r="K405" s="19" t="s">
        <v>876</v>
      </c>
      <c r="L405" s="19">
        <v>2005.0</v>
      </c>
      <c r="M405" s="19" t="s">
        <v>821</v>
      </c>
      <c r="N405" s="19" t="s">
        <v>23</v>
      </c>
      <c r="O405" s="19" t="s">
        <v>23</v>
      </c>
      <c r="P405" s="19"/>
      <c r="Q405" s="19">
        <v>2.0</v>
      </c>
      <c r="R405" s="19">
        <v>2.0</v>
      </c>
      <c r="S405" s="19"/>
      <c r="T405" s="19"/>
      <c r="U405" s="19"/>
      <c r="V405" s="19"/>
      <c r="W405" s="19"/>
      <c r="X405" s="19"/>
      <c r="Y405" s="19"/>
      <c r="Z405" s="19"/>
      <c r="AA405" s="19"/>
    </row>
    <row r="406" ht="15.75" customHeight="1">
      <c r="A406" s="19"/>
      <c r="B406" s="20">
        <v>2020.0</v>
      </c>
      <c r="C406" s="23">
        <v>43996.625</v>
      </c>
      <c r="D406" s="19" t="s">
        <v>99</v>
      </c>
      <c r="E406" s="19">
        <v>76.0</v>
      </c>
      <c r="F406" s="19">
        <v>4805.0</v>
      </c>
      <c r="G406" s="19">
        <v>42.0</v>
      </c>
      <c r="H406" s="19">
        <v>6.0</v>
      </c>
      <c r="I406" s="19"/>
      <c r="J406" s="19"/>
      <c r="K406" s="19" t="s">
        <v>136</v>
      </c>
      <c r="L406" s="19">
        <v>2006.0</v>
      </c>
      <c r="M406" s="19" t="s">
        <v>821</v>
      </c>
      <c r="N406" s="19" t="s">
        <v>23</v>
      </c>
      <c r="O406" s="19" t="s">
        <v>23</v>
      </c>
      <c r="P406" s="19"/>
      <c r="Q406" s="19">
        <v>2.0</v>
      </c>
      <c r="R406" s="19">
        <v>2.0</v>
      </c>
      <c r="S406" s="19"/>
      <c r="T406" s="19"/>
      <c r="U406" s="19"/>
      <c r="V406" s="19"/>
      <c r="W406" s="19"/>
      <c r="X406" s="19"/>
      <c r="Y406" s="19"/>
      <c r="Z406" s="19"/>
      <c r="AA406" s="19"/>
    </row>
    <row r="407" ht="15.75" customHeight="1">
      <c r="A407" s="19"/>
      <c r="B407" s="20">
        <v>2020.0</v>
      </c>
      <c r="C407" s="23">
        <v>43996.770833333336</v>
      </c>
      <c r="D407" s="19" t="s">
        <v>99</v>
      </c>
      <c r="E407" s="19">
        <v>75.0</v>
      </c>
      <c r="F407" s="19">
        <v>5005.0</v>
      </c>
      <c r="G407" s="19">
        <v>41.0</v>
      </c>
      <c r="H407" s="19">
        <v>6.0</v>
      </c>
      <c r="I407" s="19"/>
      <c r="J407" s="19"/>
      <c r="K407" s="19" t="s">
        <v>29</v>
      </c>
      <c r="L407" s="19">
        <v>2007.0</v>
      </c>
      <c r="M407" s="19" t="s">
        <v>821</v>
      </c>
      <c r="N407" s="19" t="s">
        <v>23</v>
      </c>
      <c r="O407" s="19" t="s">
        <v>23</v>
      </c>
      <c r="P407" s="19"/>
      <c r="Q407" s="19">
        <v>2.0</v>
      </c>
      <c r="R407" s="19">
        <v>2.0</v>
      </c>
      <c r="S407" s="19"/>
      <c r="T407" s="19"/>
      <c r="U407" s="19"/>
      <c r="V407" s="19"/>
      <c r="W407" s="19"/>
      <c r="X407" s="19"/>
      <c r="Y407" s="19"/>
      <c r="Z407" s="19"/>
      <c r="AA407" s="19"/>
    </row>
    <row r="408" ht="15.75" customHeight="1">
      <c r="A408" s="19"/>
      <c r="B408" s="20">
        <v>2020.0</v>
      </c>
      <c r="C408" s="23">
        <v>43998.541666666664</v>
      </c>
      <c r="D408" s="19" t="s">
        <v>99</v>
      </c>
      <c r="E408" s="19">
        <v>81.0</v>
      </c>
      <c r="F408" s="19">
        <v>6000.0</v>
      </c>
      <c r="G408" s="19"/>
      <c r="H408" s="19">
        <v>6.0</v>
      </c>
      <c r="I408" s="19">
        <v>117.0</v>
      </c>
      <c r="J408" s="19" t="s">
        <v>144</v>
      </c>
      <c r="K408" s="19"/>
      <c r="L408" s="19">
        <v>2008.0</v>
      </c>
      <c r="M408" s="19"/>
      <c r="N408" s="19" t="s">
        <v>35</v>
      </c>
      <c r="O408" s="19" t="s">
        <v>23</v>
      </c>
      <c r="P408" s="19"/>
      <c r="Q408" s="19"/>
      <c r="R408" s="19"/>
      <c r="S408" s="19"/>
      <c r="T408" s="19"/>
      <c r="U408" s="19"/>
      <c r="V408" s="19"/>
      <c r="W408" s="19"/>
      <c r="X408" s="19"/>
      <c r="Y408" s="19"/>
      <c r="Z408" s="19"/>
      <c r="AA408" s="19"/>
    </row>
    <row r="409" ht="15.75" customHeight="1">
      <c r="A409" s="19"/>
      <c r="B409" s="20">
        <v>2020.0</v>
      </c>
      <c r="C409" s="23">
        <v>43998.5</v>
      </c>
      <c r="D409" s="19" t="s">
        <v>99</v>
      </c>
      <c r="E409" s="19">
        <v>80.0</v>
      </c>
      <c r="F409" s="19">
        <v>6100.0</v>
      </c>
      <c r="G409" s="19"/>
      <c r="H409" s="19">
        <v>6.0</v>
      </c>
      <c r="I409" s="19">
        <v>110.0</v>
      </c>
      <c r="J409" s="19" t="s">
        <v>146</v>
      </c>
      <c r="K409" s="19"/>
      <c r="L409" s="19">
        <v>2009.0</v>
      </c>
      <c r="M409" s="19"/>
      <c r="N409" s="19" t="s">
        <v>35</v>
      </c>
      <c r="O409" s="19" t="s">
        <v>23</v>
      </c>
      <c r="P409" s="19"/>
      <c r="Q409" s="19"/>
      <c r="R409" s="19"/>
      <c r="S409" s="19"/>
      <c r="T409" s="19"/>
      <c r="U409" s="19"/>
      <c r="V409" s="19"/>
      <c r="W409" s="19"/>
      <c r="X409" s="19"/>
      <c r="Y409" s="19"/>
      <c r="Z409" s="19"/>
      <c r="AA409" s="19"/>
    </row>
    <row r="410" ht="15.75" customHeight="1">
      <c r="A410" s="19"/>
      <c r="B410" s="20">
        <v>2020.0</v>
      </c>
      <c r="C410" s="23">
        <v>43998.708333333336</v>
      </c>
      <c r="D410" s="19" t="s">
        <v>99</v>
      </c>
      <c r="E410" s="19">
        <v>78.0</v>
      </c>
      <c r="F410" s="19">
        <v>5500.0</v>
      </c>
      <c r="G410" s="19"/>
      <c r="H410" s="19">
        <v>6.0</v>
      </c>
      <c r="I410" s="19">
        <v>110.0</v>
      </c>
      <c r="J410" s="19" t="s">
        <v>146</v>
      </c>
      <c r="K410" s="19"/>
      <c r="L410" s="19">
        <v>2010.0</v>
      </c>
      <c r="M410" s="19"/>
      <c r="N410" s="19" t="s">
        <v>35</v>
      </c>
      <c r="O410" s="19" t="s">
        <v>23</v>
      </c>
      <c r="P410" s="19"/>
      <c r="Q410" s="19"/>
      <c r="R410" s="19"/>
      <c r="S410" s="19"/>
      <c r="T410" s="19"/>
      <c r="U410" s="19"/>
      <c r="V410" s="19"/>
      <c r="W410" s="19"/>
      <c r="X410" s="19"/>
      <c r="Y410" s="19"/>
      <c r="Z410" s="19"/>
      <c r="AA410" s="19"/>
    </row>
    <row r="411" ht="15.75" customHeight="1">
      <c r="A411" s="19"/>
      <c r="B411" s="20">
        <v>2020.0</v>
      </c>
      <c r="C411" s="23">
        <v>44001.71875</v>
      </c>
      <c r="D411" s="19" t="s">
        <v>99</v>
      </c>
      <c r="E411" s="19">
        <v>84.0</v>
      </c>
      <c r="F411" s="19">
        <v>6810.0</v>
      </c>
      <c r="G411" s="19">
        <v>47.0</v>
      </c>
      <c r="H411" s="19">
        <v>6.0</v>
      </c>
      <c r="I411" s="19"/>
      <c r="J411" s="19"/>
      <c r="K411" s="19" t="s">
        <v>858</v>
      </c>
      <c r="L411" s="19">
        <v>2011.0</v>
      </c>
      <c r="M411" s="19"/>
      <c r="N411" s="19" t="s">
        <v>35</v>
      </c>
      <c r="O411" s="19" t="s">
        <v>23</v>
      </c>
      <c r="P411" s="19"/>
      <c r="Q411" s="19"/>
      <c r="R411" s="19"/>
      <c r="S411" s="19"/>
      <c r="T411" s="19"/>
      <c r="U411" s="19"/>
      <c r="V411" s="19"/>
      <c r="W411" s="19"/>
      <c r="X411" s="19"/>
      <c r="Y411" s="19"/>
      <c r="Z411" s="19"/>
      <c r="AA411" s="19"/>
    </row>
    <row r="412" ht="15.75" customHeight="1">
      <c r="A412" s="19"/>
      <c r="B412" s="20">
        <v>2020.0</v>
      </c>
      <c r="C412" s="23">
        <v>44001.729166666664</v>
      </c>
      <c r="D412" s="19" t="s">
        <v>99</v>
      </c>
      <c r="E412" s="19">
        <v>84.0</v>
      </c>
      <c r="F412" s="19">
        <v>7415.0</v>
      </c>
      <c r="G412" s="19">
        <v>42.0</v>
      </c>
      <c r="H412" s="19">
        <v>6.0</v>
      </c>
      <c r="I412" s="19"/>
      <c r="J412" s="19"/>
      <c r="K412" s="19" t="s">
        <v>858</v>
      </c>
      <c r="L412" s="19">
        <v>2012.0</v>
      </c>
      <c r="M412" s="19"/>
      <c r="N412" s="19" t="s">
        <v>35</v>
      </c>
      <c r="O412" s="19" t="s">
        <v>23</v>
      </c>
      <c r="P412" s="19"/>
      <c r="Q412" s="19"/>
      <c r="R412" s="19"/>
      <c r="S412" s="19"/>
      <c r="T412" s="19"/>
      <c r="U412" s="19"/>
      <c r="V412" s="19"/>
      <c r="W412" s="19"/>
      <c r="X412" s="19"/>
      <c r="Y412" s="19"/>
      <c r="Z412" s="19"/>
      <c r="AA412" s="19"/>
    </row>
    <row r="413" ht="15.75" customHeight="1">
      <c r="A413" s="19"/>
      <c r="B413" s="20">
        <v>2020.0</v>
      </c>
      <c r="C413" s="23">
        <v>44002.625</v>
      </c>
      <c r="D413" s="19" t="s">
        <v>99</v>
      </c>
      <c r="E413" s="19">
        <v>78.0</v>
      </c>
      <c r="F413" s="19">
        <v>5080.0</v>
      </c>
      <c r="G413" s="19">
        <v>41.0</v>
      </c>
      <c r="H413" s="19">
        <v>6.0</v>
      </c>
      <c r="I413" s="19"/>
      <c r="J413" s="19"/>
      <c r="K413" s="19" t="s">
        <v>876</v>
      </c>
      <c r="L413" s="19">
        <v>2013.0</v>
      </c>
      <c r="M413" s="19"/>
      <c r="N413" s="19" t="s">
        <v>35</v>
      </c>
      <c r="O413" s="19" t="s">
        <v>23</v>
      </c>
      <c r="P413" s="19"/>
      <c r="Q413" s="19"/>
      <c r="R413" s="19"/>
      <c r="S413" s="19"/>
      <c r="T413" s="19"/>
      <c r="U413" s="19"/>
      <c r="V413" s="19"/>
      <c r="W413" s="19"/>
      <c r="X413" s="19"/>
      <c r="Y413" s="19"/>
      <c r="Z413" s="19"/>
      <c r="AA413" s="19"/>
    </row>
    <row r="414" ht="15.75" customHeight="1">
      <c r="A414" s="19"/>
      <c r="B414" s="20">
        <v>2020.0</v>
      </c>
      <c r="C414" s="23">
        <v>44001.833333333336</v>
      </c>
      <c r="D414" s="19" t="s">
        <v>99</v>
      </c>
      <c r="E414" s="19">
        <v>82.0</v>
      </c>
      <c r="F414" s="19">
        <v>6525.0</v>
      </c>
      <c r="G414" s="19">
        <v>45.0</v>
      </c>
      <c r="H414" s="19">
        <v>6.0</v>
      </c>
      <c r="I414" s="19"/>
      <c r="J414" s="19"/>
      <c r="K414" s="19" t="s">
        <v>881</v>
      </c>
      <c r="L414" s="19">
        <v>2014.0</v>
      </c>
      <c r="M414" s="19"/>
      <c r="N414" s="19" t="s">
        <v>35</v>
      </c>
      <c r="O414" s="19" t="s">
        <v>23</v>
      </c>
      <c r="P414" s="19"/>
      <c r="Q414" s="19"/>
      <c r="R414" s="19"/>
      <c r="S414" s="19"/>
      <c r="T414" s="19"/>
      <c r="U414" s="19"/>
      <c r="V414" s="19"/>
      <c r="W414" s="19"/>
      <c r="X414" s="19"/>
      <c r="Y414" s="19"/>
      <c r="Z414" s="19"/>
      <c r="AA414" s="19"/>
    </row>
    <row r="415" ht="15.75" customHeight="1">
      <c r="A415" s="19"/>
      <c r="B415" s="20">
        <v>2020.0</v>
      </c>
      <c r="C415" s="23">
        <v>44002.354166666664</v>
      </c>
      <c r="D415" s="19" t="s">
        <v>99</v>
      </c>
      <c r="E415" s="19">
        <v>85.0</v>
      </c>
      <c r="F415" s="19">
        <v>7250.0</v>
      </c>
      <c r="G415" s="19">
        <v>46.0</v>
      </c>
      <c r="H415" s="19">
        <v>6.0</v>
      </c>
      <c r="I415" s="19"/>
      <c r="J415" s="19"/>
      <c r="K415" s="19" t="s">
        <v>146</v>
      </c>
      <c r="L415" s="19">
        <v>2015.0</v>
      </c>
      <c r="M415" s="19"/>
      <c r="N415" s="19" t="s">
        <v>35</v>
      </c>
      <c r="O415" s="19" t="s">
        <v>23</v>
      </c>
      <c r="P415" s="19"/>
      <c r="Q415" s="19"/>
      <c r="R415" s="19"/>
      <c r="S415" s="19"/>
      <c r="T415" s="19"/>
      <c r="U415" s="19"/>
      <c r="V415" s="19"/>
      <c r="W415" s="19"/>
      <c r="X415" s="19"/>
      <c r="Y415" s="19"/>
      <c r="Z415" s="19"/>
      <c r="AA415" s="19"/>
    </row>
    <row r="416" ht="15.75" customHeight="1">
      <c r="A416" s="19"/>
      <c r="B416" s="20">
        <v>2020.0</v>
      </c>
      <c r="C416" s="23">
        <v>44002.395833333336</v>
      </c>
      <c r="D416" s="19" t="s">
        <v>99</v>
      </c>
      <c r="E416" s="19">
        <v>61.0</v>
      </c>
      <c r="F416" s="19">
        <v>3115.0</v>
      </c>
      <c r="G416" s="19">
        <v>36.0</v>
      </c>
      <c r="H416" s="19">
        <v>6.0</v>
      </c>
      <c r="I416" s="19"/>
      <c r="J416" s="19"/>
      <c r="K416" s="19" t="s">
        <v>875</v>
      </c>
      <c r="L416" s="19">
        <v>2016.0</v>
      </c>
      <c r="M416" s="19"/>
      <c r="N416" s="19" t="s">
        <v>35</v>
      </c>
      <c r="O416" s="19" t="s">
        <v>23</v>
      </c>
      <c r="P416" s="19"/>
      <c r="Q416" s="19"/>
      <c r="R416" s="19"/>
      <c r="S416" s="19"/>
      <c r="T416" s="19"/>
      <c r="U416" s="19"/>
      <c r="V416" s="19"/>
      <c r="W416" s="19"/>
      <c r="X416" s="19"/>
      <c r="Y416" s="19"/>
      <c r="Z416" s="19"/>
      <c r="AA416" s="19"/>
    </row>
    <row r="417" ht="15.75" customHeight="1">
      <c r="A417" s="19"/>
      <c r="B417" s="20">
        <v>2020.0</v>
      </c>
      <c r="C417" s="23">
        <v>44001.375</v>
      </c>
      <c r="D417" s="19" t="s">
        <v>99</v>
      </c>
      <c r="E417" s="19">
        <v>81.0</v>
      </c>
      <c r="F417" s="19">
        <v>6460.0</v>
      </c>
      <c r="G417" s="19">
        <v>44.0</v>
      </c>
      <c r="H417" s="19">
        <v>6.0</v>
      </c>
      <c r="I417" s="19"/>
      <c r="J417" s="19"/>
      <c r="K417" s="19" t="s">
        <v>102</v>
      </c>
      <c r="L417" s="19">
        <v>2017.0</v>
      </c>
      <c r="M417" s="19" t="s">
        <v>35</v>
      </c>
      <c r="N417" s="19" t="s">
        <v>35</v>
      </c>
      <c r="O417" s="19" t="s">
        <v>23</v>
      </c>
      <c r="P417" s="19"/>
      <c r="Q417" s="19">
        <v>2.0</v>
      </c>
      <c r="R417" s="19">
        <v>2.0</v>
      </c>
      <c r="S417" s="19"/>
      <c r="T417" s="19"/>
      <c r="U417" s="19"/>
      <c r="V417" s="19"/>
      <c r="W417" s="19"/>
      <c r="X417" s="19"/>
      <c r="Y417" s="19"/>
      <c r="Z417" s="19"/>
      <c r="AA417" s="19"/>
    </row>
    <row r="418" ht="15.75" customHeight="1">
      <c r="A418" s="19"/>
      <c r="B418" s="20">
        <v>2020.0</v>
      </c>
      <c r="C418" s="23">
        <v>44002.552083333336</v>
      </c>
      <c r="D418" s="19" t="s">
        <v>99</v>
      </c>
      <c r="E418" s="19">
        <v>81.0</v>
      </c>
      <c r="F418" s="19">
        <v>5630.0</v>
      </c>
      <c r="G418" s="19">
        <v>43.0</v>
      </c>
      <c r="H418" s="19">
        <v>6.0</v>
      </c>
      <c r="I418" s="19"/>
      <c r="J418" s="19"/>
      <c r="K418" s="19" t="s">
        <v>102</v>
      </c>
      <c r="L418" s="19">
        <v>2018.0</v>
      </c>
      <c r="M418" s="19"/>
      <c r="N418" s="19" t="s">
        <v>35</v>
      </c>
      <c r="O418" s="19" t="s">
        <v>23</v>
      </c>
      <c r="P418" s="19"/>
      <c r="Q418" s="19"/>
      <c r="R418" s="19"/>
      <c r="S418" s="19"/>
      <c r="T418" s="19"/>
      <c r="U418" s="19"/>
      <c r="V418" s="19"/>
      <c r="W418" s="19"/>
      <c r="X418" s="19"/>
      <c r="Y418" s="19"/>
      <c r="Z418" s="19"/>
      <c r="AA418" s="19"/>
    </row>
    <row r="419" ht="15.75" customHeight="1">
      <c r="A419" s="19"/>
      <c r="B419" s="20">
        <v>2020.0</v>
      </c>
      <c r="C419" s="23">
        <v>44002.583333333336</v>
      </c>
      <c r="D419" s="19" t="s">
        <v>99</v>
      </c>
      <c r="E419" s="19">
        <v>74.0</v>
      </c>
      <c r="F419" s="19">
        <v>4970.0</v>
      </c>
      <c r="G419" s="19">
        <v>38.0</v>
      </c>
      <c r="H419" s="19">
        <v>6.0</v>
      </c>
      <c r="I419" s="19"/>
      <c r="J419" s="19"/>
      <c r="K419" s="19" t="s">
        <v>877</v>
      </c>
      <c r="L419" s="19">
        <v>2019.0</v>
      </c>
      <c r="M419" s="19"/>
      <c r="N419" s="19" t="s">
        <v>35</v>
      </c>
      <c r="O419" s="19" t="s">
        <v>23</v>
      </c>
      <c r="P419" s="19"/>
      <c r="Q419" s="19"/>
      <c r="R419" s="19"/>
      <c r="S419" s="19"/>
      <c r="T419" s="19"/>
      <c r="U419" s="19"/>
      <c r="V419" s="19"/>
      <c r="W419" s="19"/>
      <c r="X419" s="19"/>
      <c r="Y419" s="19"/>
      <c r="Z419" s="19"/>
      <c r="AA419" s="19"/>
    </row>
    <row r="420" ht="15.75" customHeight="1">
      <c r="A420" s="19"/>
      <c r="B420" s="20">
        <v>2020.0</v>
      </c>
      <c r="C420" s="23">
        <v>43998.8125</v>
      </c>
      <c r="D420" s="19" t="s">
        <v>99</v>
      </c>
      <c r="E420" s="19">
        <v>81.0</v>
      </c>
      <c r="F420" s="19">
        <v>6150.0</v>
      </c>
      <c r="G420" s="19"/>
      <c r="H420" s="19">
        <v>6.0</v>
      </c>
      <c r="I420" s="19">
        <v>127.0</v>
      </c>
      <c r="J420" s="19" t="s">
        <v>109</v>
      </c>
      <c r="K420" s="19"/>
      <c r="L420" s="19">
        <v>2020.0</v>
      </c>
      <c r="M420" s="19"/>
      <c r="N420" s="19" t="s">
        <v>35</v>
      </c>
      <c r="O420" s="19" t="s">
        <v>23</v>
      </c>
      <c r="P420" s="19"/>
      <c r="Q420" s="19"/>
      <c r="R420" s="19"/>
      <c r="S420" s="19"/>
      <c r="T420" s="19"/>
      <c r="U420" s="19"/>
      <c r="V420" s="19"/>
      <c r="W420" s="19"/>
      <c r="X420" s="19"/>
      <c r="Y420" s="19"/>
      <c r="Z420" s="19"/>
      <c r="AA420" s="19"/>
    </row>
    <row r="421" ht="15.75" customHeight="1">
      <c r="A421" s="19"/>
      <c r="B421" s="20">
        <v>2020.0</v>
      </c>
      <c r="C421" s="23">
        <v>43999.625</v>
      </c>
      <c r="D421" s="19" t="s">
        <v>99</v>
      </c>
      <c r="E421" s="19">
        <v>80.0</v>
      </c>
      <c r="F421" s="19">
        <v>5550.0</v>
      </c>
      <c r="G421" s="19">
        <v>40.0</v>
      </c>
      <c r="H421" s="19">
        <v>6.0</v>
      </c>
      <c r="I421" s="19">
        <v>114.0</v>
      </c>
      <c r="J421" s="19" t="s">
        <v>133</v>
      </c>
      <c r="K421" s="19"/>
      <c r="L421" s="19">
        <v>2021.0</v>
      </c>
      <c r="M421" s="19" t="s">
        <v>814</v>
      </c>
      <c r="N421" s="19" t="s">
        <v>35</v>
      </c>
      <c r="O421" s="19" t="s">
        <v>23</v>
      </c>
      <c r="P421" s="19"/>
      <c r="Q421" s="19"/>
      <c r="R421" s="19"/>
      <c r="S421" s="19"/>
      <c r="T421" s="19"/>
      <c r="U421" s="19"/>
      <c r="V421" s="19"/>
      <c r="W421" s="19"/>
      <c r="X421" s="19"/>
      <c r="Y421" s="19"/>
      <c r="Z421" s="19"/>
      <c r="AA421" s="19"/>
    </row>
    <row r="422" ht="15.75" customHeight="1">
      <c r="A422" s="19"/>
      <c r="B422" s="20">
        <v>2020.0</v>
      </c>
      <c r="C422" s="23">
        <v>44002.791666666664</v>
      </c>
      <c r="D422" s="19" t="s">
        <v>99</v>
      </c>
      <c r="E422" s="19">
        <v>80.0</v>
      </c>
      <c r="F422" s="19">
        <v>6490.0</v>
      </c>
      <c r="G422" s="19">
        <v>45.0</v>
      </c>
      <c r="H422" s="19">
        <v>6.0</v>
      </c>
      <c r="I422" s="19"/>
      <c r="J422" s="19"/>
      <c r="K422" s="19" t="s">
        <v>109</v>
      </c>
      <c r="L422" s="19">
        <v>2022.0</v>
      </c>
      <c r="M422" s="19"/>
      <c r="N422" s="19" t="s">
        <v>35</v>
      </c>
      <c r="O422" s="19" t="s">
        <v>23</v>
      </c>
      <c r="P422" s="19"/>
      <c r="Q422" s="19"/>
      <c r="R422" s="19"/>
      <c r="S422" s="19"/>
      <c r="T422" s="19"/>
      <c r="U422" s="19"/>
      <c r="V422" s="19"/>
      <c r="W422" s="19"/>
      <c r="X422" s="19"/>
      <c r="Y422" s="19"/>
      <c r="Z422" s="19"/>
      <c r="AA422" s="19"/>
    </row>
    <row r="423" ht="15.75" customHeight="1">
      <c r="A423" s="19"/>
      <c r="B423" s="20">
        <v>2020.0</v>
      </c>
      <c r="C423" s="23">
        <v>44003.416666666664</v>
      </c>
      <c r="D423" s="19" t="s">
        <v>99</v>
      </c>
      <c r="E423" s="19">
        <v>71.0</v>
      </c>
      <c r="F423" s="19">
        <v>4365.0</v>
      </c>
      <c r="G423" s="19">
        <v>36.0</v>
      </c>
      <c r="H423" s="19">
        <v>6.0</v>
      </c>
      <c r="I423" s="19"/>
      <c r="J423" s="19"/>
      <c r="K423" s="19" t="s">
        <v>882</v>
      </c>
      <c r="L423" s="19">
        <v>2023.0</v>
      </c>
      <c r="M423" s="19" t="s">
        <v>35</v>
      </c>
      <c r="N423" s="19" t="s">
        <v>35</v>
      </c>
      <c r="O423" s="19" t="s">
        <v>23</v>
      </c>
      <c r="P423" s="19"/>
      <c r="Q423" s="19">
        <v>2.0</v>
      </c>
      <c r="R423" s="19"/>
      <c r="S423" s="19"/>
      <c r="T423" s="19"/>
      <c r="U423" s="19"/>
      <c r="V423" s="19"/>
      <c r="W423" s="19"/>
      <c r="X423" s="19"/>
      <c r="Y423" s="19"/>
      <c r="Z423" s="19"/>
      <c r="AA423" s="19"/>
    </row>
    <row r="424" ht="15.75" customHeight="1">
      <c r="A424" s="19"/>
      <c r="B424" s="20">
        <v>2020.0</v>
      </c>
      <c r="C424" s="23">
        <v>44003.36111111111</v>
      </c>
      <c r="D424" s="19" t="s">
        <v>99</v>
      </c>
      <c r="E424" s="19">
        <v>64.0</v>
      </c>
      <c r="F424" s="19">
        <v>2400.0</v>
      </c>
      <c r="G424" s="19">
        <v>32.0</v>
      </c>
      <c r="H424" s="19">
        <v>6.0</v>
      </c>
      <c r="I424" s="19"/>
      <c r="J424" s="19"/>
      <c r="K424" s="19" t="s">
        <v>196</v>
      </c>
      <c r="L424" s="19">
        <v>2024.0</v>
      </c>
      <c r="M424" s="19" t="s">
        <v>35</v>
      </c>
      <c r="N424" s="19" t="s">
        <v>35</v>
      </c>
      <c r="O424" s="19" t="s">
        <v>23</v>
      </c>
      <c r="P424" s="19"/>
      <c r="Q424" s="19">
        <v>1.0</v>
      </c>
      <c r="R424" s="19">
        <v>1.0</v>
      </c>
      <c r="S424" s="19"/>
      <c r="T424" s="19"/>
      <c r="U424" s="19"/>
      <c r="V424" s="19"/>
      <c r="W424" s="19"/>
      <c r="X424" s="19"/>
      <c r="Y424" s="19"/>
      <c r="Z424" s="19"/>
      <c r="AA424" s="19"/>
    </row>
    <row r="425" ht="15.75" customHeight="1">
      <c r="A425" s="19"/>
      <c r="B425" s="20">
        <v>2020.0</v>
      </c>
      <c r="C425" s="23">
        <v>43999.395833333336</v>
      </c>
      <c r="D425" s="19" t="s">
        <v>99</v>
      </c>
      <c r="E425" s="19">
        <v>80.0</v>
      </c>
      <c r="F425" s="19">
        <v>5720.0</v>
      </c>
      <c r="G425" s="19">
        <v>44.0</v>
      </c>
      <c r="H425" s="19">
        <v>6.0</v>
      </c>
      <c r="I425" s="19">
        <v>111.0</v>
      </c>
      <c r="J425" s="19" t="s">
        <v>136</v>
      </c>
      <c r="K425" s="19"/>
      <c r="L425" s="19">
        <v>2025.0</v>
      </c>
      <c r="M425" s="19" t="s">
        <v>821</v>
      </c>
      <c r="N425" s="19" t="s">
        <v>35</v>
      </c>
      <c r="O425" s="19" t="s">
        <v>23</v>
      </c>
      <c r="P425" s="19"/>
      <c r="Q425" s="19">
        <v>2.0</v>
      </c>
      <c r="R425" s="19">
        <v>2.0</v>
      </c>
      <c r="S425" s="19"/>
      <c r="T425" s="19"/>
      <c r="U425" s="19"/>
      <c r="V425" s="19"/>
      <c r="W425" s="19"/>
      <c r="X425" s="19"/>
      <c r="Y425" s="19"/>
      <c r="Z425" s="19"/>
      <c r="AA425" s="19"/>
    </row>
    <row r="426" ht="15.75" customHeight="1">
      <c r="A426" s="19"/>
      <c r="B426" s="20">
        <v>2020.0</v>
      </c>
      <c r="C426" s="23">
        <v>44003.302083333336</v>
      </c>
      <c r="D426" s="19" t="s">
        <v>99</v>
      </c>
      <c r="E426" s="19">
        <v>59.0</v>
      </c>
      <c r="F426" s="19">
        <v>2230.0</v>
      </c>
      <c r="G426" s="19">
        <v>30.0</v>
      </c>
      <c r="H426" s="19">
        <v>6.0</v>
      </c>
      <c r="I426" s="19"/>
      <c r="J426" s="19"/>
      <c r="K426" s="19" t="s">
        <v>109</v>
      </c>
      <c r="L426" s="19">
        <v>2026.0</v>
      </c>
      <c r="M426" s="19" t="s">
        <v>35</v>
      </c>
      <c r="N426" s="19" t="s">
        <v>35</v>
      </c>
      <c r="O426" s="19" t="s">
        <v>23</v>
      </c>
      <c r="P426" s="19"/>
      <c r="Q426" s="19">
        <v>1.0</v>
      </c>
      <c r="R426" s="19">
        <v>1.0</v>
      </c>
      <c r="S426" s="19"/>
      <c r="T426" s="19"/>
      <c r="U426" s="19"/>
      <c r="V426" s="19"/>
      <c r="W426" s="19"/>
      <c r="X426" s="19"/>
      <c r="Y426" s="19"/>
      <c r="Z426" s="19"/>
      <c r="AA426" s="19"/>
    </row>
    <row r="427" ht="15.75" customHeight="1">
      <c r="A427" s="19"/>
      <c r="B427" s="20">
        <v>2020.0</v>
      </c>
      <c r="C427" s="23">
        <v>44003.333333333336</v>
      </c>
      <c r="D427" s="19" t="s">
        <v>99</v>
      </c>
      <c r="E427" s="19">
        <v>60.0</v>
      </c>
      <c r="F427" s="19">
        <v>2300.0</v>
      </c>
      <c r="G427" s="19">
        <v>30.0</v>
      </c>
      <c r="H427" s="19">
        <v>6.0</v>
      </c>
      <c r="I427" s="19"/>
      <c r="J427" s="19"/>
      <c r="K427" s="19" t="s">
        <v>110</v>
      </c>
      <c r="L427" s="19">
        <v>2027.0</v>
      </c>
      <c r="M427" s="19" t="s">
        <v>821</v>
      </c>
      <c r="N427" s="19" t="s">
        <v>35</v>
      </c>
      <c r="O427" s="19" t="s">
        <v>23</v>
      </c>
      <c r="P427" s="19"/>
      <c r="Q427" s="19">
        <v>1.0</v>
      </c>
      <c r="R427" s="19">
        <v>1.0</v>
      </c>
      <c r="S427" s="19"/>
      <c r="T427" s="19"/>
      <c r="U427" s="19"/>
      <c r="V427" s="19"/>
      <c r="W427" s="19"/>
      <c r="X427" s="19"/>
      <c r="Y427" s="19"/>
      <c r="Z427" s="19"/>
      <c r="AA427" s="19"/>
    </row>
    <row r="428" ht="15.75" customHeight="1">
      <c r="A428" s="19"/>
      <c r="B428" s="20">
        <v>2020.0</v>
      </c>
      <c r="C428" s="23">
        <v>44001.395833333336</v>
      </c>
      <c r="D428" s="19" t="s">
        <v>99</v>
      </c>
      <c r="E428" s="19">
        <v>78.0</v>
      </c>
      <c r="F428" s="19">
        <v>5230.0</v>
      </c>
      <c r="G428" s="19">
        <v>41.0</v>
      </c>
      <c r="H428" s="19">
        <v>6.0</v>
      </c>
      <c r="I428" s="19"/>
      <c r="J428" s="19"/>
      <c r="K428" s="19" t="s">
        <v>883</v>
      </c>
      <c r="L428" s="19">
        <v>2028.0</v>
      </c>
      <c r="M428" s="19" t="s">
        <v>35</v>
      </c>
      <c r="N428" s="19" t="s">
        <v>35</v>
      </c>
      <c r="O428" s="19" t="s">
        <v>23</v>
      </c>
      <c r="P428" s="19"/>
      <c r="Q428" s="19">
        <v>2.0</v>
      </c>
      <c r="R428" s="19">
        <v>2.0</v>
      </c>
      <c r="S428" s="19"/>
      <c r="T428" s="19"/>
      <c r="U428" s="19"/>
      <c r="V428" s="19"/>
      <c r="W428" s="19"/>
      <c r="X428" s="19"/>
      <c r="Y428" s="19"/>
      <c r="Z428" s="19"/>
      <c r="AA428" s="19"/>
    </row>
    <row r="429" ht="15.75" customHeight="1">
      <c r="A429" s="19"/>
      <c r="B429" s="20">
        <v>2020.0</v>
      </c>
      <c r="C429" s="23">
        <v>44003.479166666664</v>
      </c>
      <c r="D429" s="19" t="s">
        <v>99</v>
      </c>
      <c r="E429" s="19">
        <v>58.0</v>
      </c>
      <c r="F429" s="19">
        <v>2085.0</v>
      </c>
      <c r="G429" s="19">
        <v>29.0</v>
      </c>
      <c r="H429" s="19">
        <v>6.0</v>
      </c>
      <c r="I429" s="19"/>
      <c r="J429" s="19"/>
      <c r="K429" s="19" t="s">
        <v>168</v>
      </c>
      <c r="L429" s="19">
        <v>2029.0</v>
      </c>
      <c r="M429" s="19" t="s">
        <v>35</v>
      </c>
      <c r="N429" s="19" t="s">
        <v>35</v>
      </c>
      <c r="O429" s="19" t="s">
        <v>23</v>
      </c>
      <c r="P429" s="19"/>
      <c r="Q429" s="19">
        <v>1.0</v>
      </c>
      <c r="R429" s="19">
        <v>1.0</v>
      </c>
      <c r="S429" s="19"/>
      <c r="T429" s="19"/>
      <c r="U429" s="19"/>
      <c r="V429" s="19"/>
      <c r="W429" s="19"/>
      <c r="X429" s="19"/>
      <c r="Y429" s="19"/>
      <c r="Z429" s="19"/>
      <c r="AA429" s="19"/>
    </row>
    <row r="430" ht="15.75" customHeight="1">
      <c r="A430" s="19"/>
      <c r="B430" s="20">
        <v>2020.0</v>
      </c>
      <c r="C430" s="23">
        <v>44003.510416666664</v>
      </c>
      <c r="D430" s="19" t="s">
        <v>99</v>
      </c>
      <c r="E430" s="19">
        <v>76.0</v>
      </c>
      <c r="F430" s="19">
        <v>5600.0</v>
      </c>
      <c r="G430" s="19">
        <v>39.0</v>
      </c>
      <c r="H430" s="19">
        <v>6.0</v>
      </c>
      <c r="I430" s="19"/>
      <c r="J430" s="19"/>
      <c r="K430" s="19" t="s">
        <v>884</v>
      </c>
      <c r="L430" s="19">
        <v>2030.0</v>
      </c>
      <c r="M430" s="19" t="s">
        <v>821</v>
      </c>
      <c r="N430" s="19" t="s">
        <v>35</v>
      </c>
      <c r="O430" s="19" t="s">
        <v>23</v>
      </c>
      <c r="P430" s="19"/>
      <c r="Q430" s="19">
        <v>2.0</v>
      </c>
      <c r="R430" s="19">
        <v>2.0</v>
      </c>
      <c r="S430" s="19"/>
      <c r="T430" s="19"/>
      <c r="U430" s="19"/>
      <c r="V430" s="19"/>
      <c r="W430" s="19"/>
      <c r="X430" s="19"/>
      <c r="Y430" s="19"/>
      <c r="Z430" s="19"/>
      <c r="AA430" s="19"/>
    </row>
    <row r="431" ht="15.75" customHeight="1">
      <c r="A431" s="19"/>
      <c r="B431" s="20">
        <v>2020.0</v>
      </c>
      <c r="C431" s="23">
        <v>44001.458333333336</v>
      </c>
      <c r="D431" s="19" t="s">
        <v>99</v>
      </c>
      <c r="E431" s="19">
        <v>77.0</v>
      </c>
      <c r="F431" s="19">
        <v>5175.0</v>
      </c>
      <c r="G431" s="19">
        <v>40.0</v>
      </c>
      <c r="H431" s="19">
        <v>6.0</v>
      </c>
      <c r="I431" s="19"/>
      <c r="J431" s="19"/>
      <c r="K431" s="19" t="s">
        <v>109</v>
      </c>
      <c r="L431" s="19">
        <v>2031.0</v>
      </c>
      <c r="M431" s="19" t="s">
        <v>821</v>
      </c>
      <c r="N431" s="19" t="s">
        <v>35</v>
      </c>
      <c r="O431" s="19" t="s">
        <v>23</v>
      </c>
      <c r="P431" s="19"/>
      <c r="Q431" s="19">
        <v>2.0</v>
      </c>
      <c r="R431" s="19"/>
      <c r="S431" s="19"/>
      <c r="T431" s="19"/>
      <c r="U431" s="19"/>
      <c r="V431" s="19"/>
      <c r="W431" s="19"/>
      <c r="X431" s="19"/>
      <c r="Y431" s="19"/>
      <c r="Z431" s="19"/>
      <c r="AA431" s="19"/>
    </row>
    <row r="432" ht="15.75" customHeight="1">
      <c r="A432" s="19"/>
      <c r="B432" s="20">
        <v>2020.0</v>
      </c>
      <c r="C432" s="23">
        <v>44003.5625</v>
      </c>
      <c r="D432" s="19" t="s">
        <v>99</v>
      </c>
      <c r="E432" s="19">
        <v>76.0</v>
      </c>
      <c r="F432" s="19">
        <v>5585.0</v>
      </c>
      <c r="G432" s="19">
        <v>39.0</v>
      </c>
      <c r="H432" s="19">
        <v>6.0</v>
      </c>
      <c r="I432" s="19"/>
      <c r="J432" s="19"/>
      <c r="K432" s="19" t="s">
        <v>142</v>
      </c>
      <c r="L432" s="19">
        <v>2032.0</v>
      </c>
      <c r="M432" s="19" t="s">
        <v>821</v>
      </c>
      <c r="N432" s="19" t="s">
        <v>35</v>
      </c>
      <c r="O432" s="19" t="s">
        <v>23</v>
      </c>
      <c r="P432" s="19"/>
      <c r="Q432" s="19">
        <v>2.0</v>
      </c>
      <c r="R432" s="19">
        <v>2.0</v>
      </c>
      <c r="S432" s="19"/>
      <c r="T432" s="19"/>
      <c r="U432" s="19"/>
      <c r="V432" s="19"/>
      <c r="W432" s="19"/>
      <c r="X432" s="19"/>
      <c r="Y432" s="19"/>
      <c r="Z432" s="19"/>
      <c r="AA432" s="19"/>
    </row>
    <row r="433" ht="15.75" customHeight="1">
      <c r="A433" s="19"/>
      <c r="B433" s="20">
        <v>2020.0</v>
      </c>
      <c r="C433" s="23">
        <v>44003.5</v>
      </c>
      <c r="D433" s="19" t="s">
        <v>99</v>
      </c>
      <c r="E433" s="19">
        <v>74.0</v>
      </c>
      <c r="F433" s="19">
        <v>4890.0</v>
      </c>
      <c r="G433" s="19">
        <v>39.0</v>
      </c>
      <c r="H433" s="19">
        <v>6.0</v>
      </c>
      <c r="I433" s="19"/>
      <c r="J433" s="19"/>
      <c r="K433" s="19" t="s">
        <v>109</v>
      </c>
      <c r="L433" s="19">
        <v>2033.0</v>
      </c>
      <c r="M433" s="19" t="s">
        <v>821</v>
      </c>
      <c r="N433" s="19" t="s">
        <v>35</v>
      </c>
      <c r="O433" s="19" t="s">
        <v>23</v>
      </c>
      <c r="P433" s="19"/>
      <c r="Q433" s="19">
        <v>2.0</v>
      </c>
      <c r="R433" s="19">
        <v>2.0</v>
      </c>
      <c r="S433" s="19"/>
      <c r="T433" s="19"/>
      <c r="U433" s="19"/>
      <c r="V433" s="19"/>
      <c r="W433" s="19"/>
      <c r="X433" s="19"/>
      <c r="Y433" s="19"/>
      <c r="Z433" s="19"/>
      <c r="AA433" s="19"/>
    </row>
    <row r="434" ht="15.75" customHeight="1">
      <c r="A434" s="19"/>
      <c r="B434" s="20">
        <v>2020.0</v>
      </c>
      <c r="C434" s="23">
        <v>44003.625</v>
      </c>
      <c r="D434" s="19" t="s">
        <v>99</v>
      </c>
      <c r="E434" s="19">
        <v>78.0</v>
      </c>
      <c r="F434" s="19">
        <v>6320.0</v>
      </c>
      <c r="G434" s="19">
        <v>45.0</v>
      </c>
      <c r="H434" s="19">
        <v>6.0</v>
      </c>
      <c r="I434" s="19"/>
      <c r="J434" s="19"/>
      <c r="K434" s="19" t="s">
        <v>849</v>
      </c>
      <c r="L434" s="19">
        <v>2034.0</v>
      </c>
      <c r="M434" s="19"/>
      <c r="N434" s="19" t="s">
        <v>35</v>
      </c>
      <c r="O434" s="19" t="s">
        <v>23</v>
      </c>
      <c r="P434" s="19"/>
      <c r="Q434" s="19"/>
      <c r="R434" s="19"/>
      <c r="S434" s="19"/>
      <c r="T434" s="19"/>
      <c r="U434" s="19"/>
      <c r="V434" s="19"/>
      <c r="W434" s="19"/>
      <c r="X434" s="19"/>
      <c r="Y434" s="19"/>
      <c r="Z434" s="19"/>
      <c r="AA434" s="19"/>
    </row>
    <row r="435" ht="15.75" customHeight="1">
      <c r="A435" s="19"/>
      <c r="B435" s="20">
        <v>2020.0</v>
      </c>
      <c r="C435" s="23">
        <v>44003.8125</v>
      </c>
      <c r="D435" s="19" t="s">
        <v>99</v>
      </c>
      <c r="E435" s="19">
        <v>72.0</v>
      </c>
      <c r="F435" s="19">
        <v>3880.0</v>
      </c>
      <c r="G435" s="19"/>
      <c r="H435" s="19">
        <v>6.0</v>
      </c>
      <c r="I435" s="19"/>
      <c r="J435" s="19"/>
      <c r="K435" s="19" t="s">
        <v>149</v>
      </c>
      <c r="L435" s="19">
        <v>2035.0</v>
      </c>
      <c r="M435" s="19"/>
      <c r="N435" s="19" t="s">
        <v>35</v>
      </c>
      <c r="O435" s="19" t="s">
        <v>23</v>
      </c>
      <c r="P435" s="19"/>
      <c r="Q435" s="19"/>
      <c r="R435" s="19"/>
      <c r="S435" s="19"/>
      <c r="T435" s="19"/>
      <c r="U435" s="19"/>
      <c r="V435" s="19"/>
      <c r="W435" s="19"/>
      <c r="X435" s="19"/>
      <c r="Y435" s="19"/>
      <c r="Z435" s="19"/>
      <c r="AA435" s="19"/>
    </row>
    <row r="436" ht="15.75" customHeight="1">
      <c r="A436" s="19"/>
      <c r="B436" s="20">
        <v>2020.0</v>
      </c>
      <c r="C436" s="23">
        <v>44003.90625</v>
      </c>
      <c r="D436" s="19" t="s">
        <v>99</v>
      </c>
      <c r="E436" s="19">
        <v>80.0</v>
      </c>
      <c r="F436" s="19">
        <v>5950.0</v>
      </c>
      <c r="G436" s="19">
        <v>42.0</v>
      </c>
      <c r="H436" s="19">
        <v>6.0</v>
      </c>
      <c r="I436" s="19"/>
      <c r="J436" s="19"/>
      <c r="K436" s="19" t="s">
        <v>149</v>
      </c>
      <c r="L436" s="19">
        <v>2036.0</v>
      </c>
      <c r="M436" s="19"/>
      <c r="N436" s="19" t="s">
        <v>35</v>
      </c>
      <c r="O436" s="19" t="s">
        <v>23</v>
      </c>
      <c r="P436" s="19"/>
      <c r="Q436" s="19"/>
      <c r="R436" s="19"/>
      <c r="S436" s="19"/>
      <c r="T436" s="19"/>
      <c r="U436" s="19"/>
      <c r="V436" s="19"/>
      <c r="W436" s="19"/>
      <c r="X436" s="19"/>
      <c r="Y436" s="19"/>
      <c r="Z436" s="19"/>
      <c r="AA436" s="19"/>
    </row>
    <row r="437" ht="15.75" customHeight="1">
      <c r="A437" s="19"/>
      <c r="B437" s="20">
        <v>2020.0</v>
      </c>
      <c r="C437" s="23">
        <v>44005.333333333336</v>
      </c>
      <c r="D437" s="19" t="s">
        <v>99</v>
      </c>
      <c r="E437" s="19">
        <v>77.0</v>
      </c>
      <c r="F437" s="19">
        <v>4945.0</v>
      </c>
      <c r="G437" s="19">
        <v>39.0</v>
      </c>
      <c r="H437" s="19">
        <v>6.0</v>
      </c>
      <c r="I437" s="19">
        <v>115.0</v>
      </c>
      <c r="J437" s="19" t="s">
        <v>134</v>
      </c>
      <c r="K437" s="19"/>
      <c r="L437" s="19">
        <v>2037.0</v>
      </c>
      <c r="M437" s="19"/>
      <c r="N437" s="19" t="s">
        <v>35</v>
      </c>
      <c r="O437" s="19" t="s">
        <v>23</v>
      </c>
      <c r="P437" s="19"/>
      <c r="Q437" s="19"/>
      <c r="R437" s="19"/>
      <c r="S437" s="19"/>
      <c r="T437" s="19"/>
      <c r="U437" s="19"/>
      <c r="V437" s="19"/>
      <c r="W437" s="19"/>
      <c r="X437" s="19"/>
      <c r="Y437" s="19"/>
      <c r="Z437" s="19"/>
      <c r="AA437" s="19"/>
    </row>
    <row r="438" ht="15.75" customHeight="1">
      <c r="A438" s="19"/>
      <c r="B438" s="20">
        <v>2020.0</v>
      </c>
      <c r="C438" s="23">
        <v>44001.729166666664</v>
      </c>
      <c r="D438" s="19" t="s">
        <v>99</v>
      </c>
      <c r="E438" s="19">
        <v>76.0</v>
      </c>
      <c r="F438" s="19">
        <v>4825.0</v>
      </c>
      <c r="G438" s="19">
        <v>40.0</v>
      </c>
      <c r="H438" s="19">
        <v>6.0</v>
      </c>
      <c r="I438" s="19"/>
      <c r="J438" s="19"/>
      <c r="K438" s="19" t="s">
        <v>146</v>
      </c>
      <c r="L438" s="19">
        <v>2038.0</v>
      </c>
      <c r="M438" s="19"/>
      <c r="N438" s="19" t="s">
        <v>35</v>
      </c>
      <c r="O438" s="19" t="s">
        <v>23</v>
      </c>
      <c r="P438" s="19"/>
      <c r="Q438" s="19"/>
      <c r="R438" s="19"/>
      <c r="S438" s="19"/>
      <c r="T438" s="19"/>
      <c r="U438" s="19"/>
      <c r="V438" s="19"/>
      <c r="W438" s="19"/>
      <c r="X438" s="19"/>
      <c r="Y438" s="19"/>
      <c r="Z438" s="19"/>
      <c r="AA438" s="19"/>
    </row>
    <row r="439" ht="15.75" customHeight="1">
      <c r="A439" s="19"/>
      <c r="B439" s="20">
        <v>2020.0</v>
      </c>
      <c r="C439" s="23">
        <v>44001.541666666664</v>
      </c>
      <c r="D439" s="19" t="s">
        <v>99</v>
      </c>
      <c r="E439" s="19">
        <v>80.0</v>
      </c>
      <c r="F439" s="19">
        <v>5500.0</v>
      </c>
      <c r="G439" s="19">
        <v>40.0</v>
      </c>
      <c r="H439" s="19">
        <v>6.0</v>
      </c>
      <c r="I439" s="19"/>
      <c r="J439" s="19"/>
      <c r="K439" s="19" t="s">
        <v>109</v>
      </c>
      <c r="L439" s="19">
        <v>2039.0</v>
      </c>
      <c r="M439" s="19"/>
      <c r="N439" s="19" t="s">
        <v>35</v>
      </c>
      <c r="O439" s="19" t="s">
        <v>23</v>
      </c>
      <c r="P439" s="19"/>
      <c r="Q439" s="19"/>
      <c r="R439" s="19"/>
      <c r="S439" s="19"/>
      <c r="T439" s="19"/>
      <c r="U439" s="19"/>
      <c r="V439" s="19"/>
      <c r="W439" s="19"/>
      <c r="X439" s="19"/>
      <c r="Y439" s="19"/>
      <c r="Z439" s="19"/>
      <c r="AA439" s="19"/>
    </row>
    <row r="440" ht="15.75" customHeight="1">
      <c r="A440" s="19"/>
      <c r="B440" s="20">
        <v>2020.0</v>
      </c>
      <c r="C440" s="23">
        <v>44001.77777777778</v>
      </c>
      <c r="D440" s="19" t="s">
        <v>99</v>
      </c>
      <c r="E440" s="19">
        <v>82.0</v>
      </c>
      <c r="F440" s="19">
        <v>5700.0</v>
      </c>
      <c r="G440" s="19">
        <v>41.0</v>
      </c>
      <c r="H440" s="19">
        <v>6.0</v>
      </c>
      <c r="I440" s="19"/>
      <c r="J440" s="19"/>
      <c r="K440" s="19" t="s">
        <v>871</v>
      </c>
      <c r="L440" s="19">
        <v>2040.0</v>
      </c>
      <c r="M440" s="19"/>
      <c r="N440" s="19" t="s">
        <v>35</v>
      </c>
      <c r="O440" s="19" t="s">
        <v>23</v>
      </c>
      <c r="P440" s="19"/>
      <c r="Q440" s="19"/>
      <c r="R440" s="19"/>
      <c r="S440" s="19"/>
      <c r="T440" s="19"/>
      <c r="U440" s="19"/>
      <c r="V440" s="19"/>
      <c r="W440" s="19"/>
      <c r="X440" s="19"/>
      <c r="Y440" s="19"/>
      <c r="Z440" s="19"/>
      <c r="AA440" s="19"/>
    </row>
    <row r="441" ht="15.75" customHeight="1">
      <c r="A441" s="19"/>
      <c r="B441" s="20">
        <v>2020.0</v>
      </c>
      <c r="C441" s="23">
        <v>43994.916666666664</v>
      </c>
      <c r="D441" s="19" t="s">
        <v>99</v>
      </c>
      <c r="E441" s="19">
        <v>81.0</v>
      </c>
      <c r="F441" s="19">
        <v>6155.0</v>
      </c>
      <c r="G441" s="19">
        <v>44.0</v>
      </c>
      <c r="H441" s="19">
        <v>6.0</v>
      </c>
      <c r="I441" s="19"/>
      <c r="J441" s="19"/>
      <c r="K441" s="19" t="s">
        <v>142</v>
      </c>
      <c r="L441" s="19">
        <v>2041.0</v>
      </c>
      <c r="M441" s="19" t="s">
        <v>35</v>
      </c>
      <c r="N441" s="19" t="s">
        <v>23</v>
      </c>
      <c r="O441" s="19" t="s">
        <v>23</v>
      </c>
      <c r="P441" s="19"/>
      <c r="Q441" s="19"/>
      <c r="R441" s="19"/>
      <c r="S441" s="19"/>
      <c r="T441" s="19"/>
      <c r="U441" s="19"/>
      <c r="V441" s="19"/>
      <c r="W441" s="19"/>
      <c r="X441" s="19"/>
      <c r="Y441" s="19"/>
      <c r="Z441" s="19"/>
      <c r="AA441" s="19"/>
    </row>
    <row r="442" ht="15.75" customHeight="1">
      <c r="A442" s="19"/>
      <c r="B442" s="20">
        <v>2020.0</v>
      </c>
      <c r="C442" s="23">
        <v>43995.305555555555</v>
      </c>
      <c r="D442" s="19" t="s">
        <v>99</v>
      </c>
      <c r="E442" s="19">
        <v>82.0</v>
      </c>
      <c r="F442" s="19">
        <v>5990.0</v>
      </c>
      <c r="G442" s="19">
        <v>46.0</v>
      </c>
      <c r="H442" s="19">
        <v>6.0</v>
      </c>
      <c r="I442" s="19"/>
      <c r="J442" s="19"/>
      <c r="K442" s="19" t="s">
        <v>196</v>
      </c>
      <c r="L442" s="19">
        <v>2042.0</v>
      </c>
      <c r="M442" s="19"/>
      <c r="N442" s="19" t="s">
        <v>23</v>
      </c>
      <c r="O442" s="19" t="s">
        <v>23</v>
      </c>
      <c r="P442" s="19"/>
      <c r="Q442" s="19"/>
      <c r="R442" s="19"/>
      <c r="S442" s="19"/>
      <c r="T442" s="19"/>
      <c r="U442" s="19"/>
      <c r="V442" s="19"/>
      <c r="W442" s="19"/>
      <c r="X442" s="19"/>
      <c r="Y442" s="19"/>
      <c r="Z442" s="19"/>
      <c r="AA442" s="19"/>
    </row>
    <row r="443" ht="15.75" customHeight="1">
      <c r="A443" s="19"/>
      <c r="B443" s="20">
        <v>2020.0</v>
      </c>
      <c r="C443" s="23">
        <v>43995.375</v>
      </c>
      <c r="D443" s="19" t="s">
        <v>99</v>
      </c>
      <c r="E443" s="19">
        <v>69.0</v>
      </c>
      <c r="F443" s="19">
        <v>3710.0</v>
      </c>
      <c r="G443" s="19">
        <v>36.0</v>
      </c>
      <c r="H443" s="19">
        <v>6.0</v>
      </c>
      <c r="I443" s="19"/>
      <c r="J443" s="19"/>
      <c r="K443" s="19" t="s">
        <v>142</v>
      </c>
      <c r="L443" s="19">
        <v>2043.0</v>
      </c>
      <c r="M443" s="19" t="s">
        <v>814</v>
      </c>
      <c r="N443" s="19" t="s">
        <v>23</v>
      </c>
      <c r="O443" s="19" t="s">
        <v>23</v>
      </c>
      <c r="P443" s="19"/>
      <c r="Q443" s="19"/>
      <c r="R443" s="19"/>
      <c r="S443" s="19"/>
      <c r="T443" s="19"/>
      <c r="U443" s="19"/>
      <c r="V443" s="19"/>
      <c r="W443" s="19"/>
      <c r="X443" s="19"/>
      <c r="Y443" s="19"/>
      <c r="Z443" s="19"/>
      <c r="AA443" s="19"/>
    </row>
    <row r="444" ht="15.75" customHeight="1">
      <c r="A444" s="19"/>
      <c r="B444" s="20">
        <v>2020.0</v>
      </c>
      <c r="C444" s="23">
        <v>43995.322916666664</v>
      </c>
      <c r="D444" s="19" t="s">
        <v>99</v>
      </c>
      <c r="E444" s="19">
        <v>80.0</v>
      </c>
      <c r="F444" s="19">
        <v>6070.0</v>
      </c>
      <c r="G444" s="19">
        <v>40.0</v>
      </c>
      <c r="H444" s="19">
        <v>6.0</v>
      </c>
      <c r="I444" s="19"/>
      <c r="J444" s="19"/>
      <c r="K444" s="19" t="s">
        <v>109</v>
      </c>
      <c r="L444" s="19">
        <v>2044.0</v>
      </c>
      <c r="M444" s="19" t="s">
        <v>814</v>
      </c>
      <c r="N444" s="19" t="s">
        <v>23</v>
      </c>
      <c r="O444" s="19" t="s">
        <v>23</v>
      </c>
      <c r="P444" s="19"/>
      <c r="Q444" s="19"/>
      <c r="R444" s="19"/>
      <c r="S444" s="19"/>
      <c r="T444" s="19"/>
      <c r="U444" s="19"/>
      <c r="V444" s="19"/>
      <c r="W444" s="19"/>
      <c r="X444" s="19"/>
      <c r="Y444" s="19"/>
      <c r="Z444" s="19"/>
      <c r="AA444" s="19"/>
    </row>
    <row r="445" ht="15.75" customHeight="1">
      <c r="A445" s="19"/>
      <c r="B445" s="20">
        <v>2020.0</v>
      </c>
      <c r="C445" s="23">
        <v>43995.333333333336</v>
      </c>
      <c r="D445" s="19" t="s">
        <v>99</v>
      </c>
      <c r="E445" s="19">
        <v>81.0</v>
      </c>
      <c r="F445" s="19">
        <v>7095.0</v>
      </c>
      <c r="G445" s="19">
        <v>42.0</v>
      </c>
      <c r="H445" s="19">
        <v>6.0</v>
      </c>
      <c r="I445" s="19"/>
      <c r="J445" s="19"/>
      <c r="K445" s="19" t="s">
        <v>109</v>
      </c>
      <c r="L445" s="19">
        <v>2045.0</v>
      </c>
      <c r="M445" s="19" t="s">
        <v>814</v>
      </c>
      <c r="N445" s="19" t="s">
        <v>23</v>
      </c>
      <c r="O445" s="19" t="s">
        <v>23</v>
      </c>
      <c r="P445" s="19"/>
      <c r="Q445" s="19"/>
      <c r="R445" s="19"/>
      <c r="S445" s="19"/>
      <c r="T445" s="19"/>
      <c r="U445" s="19"/>
      <c r="V445" s="19"/>
      <c r="W445" s="19"/>
      <c r="X445" s="19"/>
      <c r="Y445" s="19"/>
      <c r="Z445" s="19"/>
      <c r="AA445" s="19"/>
    </row>
    <row r="446" ht="15.75" customHeight="1">
      <c r="A446" s="19"/>
      <c r="B446" s="20">
        <v>2020.0</v>
      </c>
      <c r="C446" s="23">
        <v>43995.458333333336</v>
      </c>
      <c r="D446" s="19" t="s">
        <v>99</v>
      </c>
      <c r="E446" s="19">
        <v>82.0</v>
      </c>
      <c r="F446" s="19">
        <v>6510.0</v>
      </c>
      <c r="G446" s="19">
        <v>43.0</v>
      </c>
      <c r="H446" s="19">
        <v>6.0</v>
      </c>
      <c r="I446" s="19"/>
      <c r="J446" s="19"/>
      <c r="K446" s="19" t="s">
        <v>109</v>
      </c>
      <c r="L446" s="19">
        <v>2046.0</v>
      </c>
      <c r="M446" s="19" t="s">
        <v>814</v>
      </c>
      <c r="N446" s="19" t="s">
        <v>23</v>
      </c>
      <c r="O446" s="19" t="s">
        <v>23</v>
      </c>
      <c r="P446" s="19"/>
      <c r="Q446" s="19"/>
      <c r="R446" s="19"/>
      <c r="S446" s="19"/>
      <c r="T446" s="19"/>
      <c r="U446" s="19"/>
      <c r="V446" s="19"/>
      <c r="W446" s="19"/>
      <c r="X446" s="19"/>
      <c r="Y446" s="19"/>
      <c r="Z446" s="19"/>
      <c r="AA446" s="19"/>
    </row>
    <row r="447" ht="15.75" customHeight="1">
      <c r="A447" s="19"/>
      <c r="B447" s="20">
        <v>2020.0</v>
      </c>
      <c r="C447" s="23">
        <v>43995.395833333336</v>
      </c>
      <c r="D447" s="19" t="s">
        <v>99</v>
      </c>
      <c r="E447" s="19">
        <v>80.0</v>
      </c>
      <c r="F447" s="19">
        <v>6255.0</v>
      </c>
      <c r="G447" s="19">
        <v>41.0</v>
      </c>
      <c r="H447" s="19">
        <v>6.0</v>
      </c>
      <c r="I447" s="19"/>
      <c r="J447" s="19"/>
      <c r="K447" s="19" t="s">
        <v>840</v>
      </c>
      <c r="L447" s="19">
        <v>2047.0</v>
      </c>
      <c r="M447" s="19" t="s">
        <v>814</v>
      </c>
      <c r="N447" s="19" t="s">
        <v>23</v>
      </c>
      <c r="O447" s="19" t="s">
        <v>23</v>
      </c>
      <c r="P447" s="19" t="s">
        <v>816</v>
      </c>
      <c r="Q447" s="19"/>
      <c r="R447" s="19"/>
      <c r="S447" s="19"/>
      <c r="T447" s="19"/>
      <c r="U447" s="19"/>
      <c r="V447" s="19"/>
      <c r="W447" s="19"/>
      <c r="X447" s="19"/>
      <c r="Y447" s="19"/>
      <c r="Z447" s="19"/>
      <c r="AA447" s="19"/>
    </row>
    <row r="448" ht="15.75" customHeight="1">
      <c r="A448" s="19"/>
      <c r="B448" s="20">
        <v>2020.0</v>
      </c>
      <c r="C448" s="23">
        <v>43995.375</v>
      </c>
      <c r="D448" s="19" t="s">
        <v>99</v>
      </c>
      <c r="E448" s="19">
        <v>80.0</v>
      </c>
      <c r="F448" s="19">
        <v>5640.0</v>
      </c>
      <c r="G448" s="19">
        <v>41.0</v>
      </c>
      <c r="H448" s="19">
        <v>6.0</v>
      </c>
      <c r="I448" s="19"/>
      <c r="J448" s="19"/>
      <c r="K448" s="19" t="s">
        <v>109</v>
      </c>
      <c r="L448" s="19">
        <v>2048.0</v>
      </c>
      <c r="M448" s="19" t="s">
        <v>814</v>
      </c>
      <c r="N448" s="19" t="s">
        <v>23</v>
      </c>
      <c r="O448" s="19" t="s">
        <v>23</v>
      </c>
      <c r="P448" s="19"/>
      <c r="Q448" s="19"/>
      <c r="R448" s="19"/>
      <c r="S448" s="19"/>
      <c r="T448" s="19"/>
      <c r="U448" s="19"/>
      <c r="V448" s="19"/>
      <c r="W448" s="19"/>
      <c r="X448" s="19"/>
      <c r="Y448" s="19"/>
      <c r="Z448" s="19"/>
      <c r="AA448" s="19"/>
    </row>
    <row r="449" ht="15.75" customHeight="1">
      <c r="A449" s="19"/>
      <c r="B449" s="20">
        <v>2020.0</v>
      </c>
      <c r="C449" s="23">
        <v>43995.395833333336</v>
      </c>
      <c r="D449" s="19" t="s">
        <v>99</v>
      </c>
      <c r="E449" s="19">
        <v>80.0</v>
      </c>
      <c r="F449" s="19">
        <v>5450.0</v>
      </c>
      <c r="G449" s="19">
        <v>41.0</v>
      </c>
      <c r="H449" s="19">
        <v>6.0</v>
      </c>
      <c r="I449" s="19"/>
      <c r="J449" s="19"/>
      <c r="K449" s="19" t="s">
        <v>875</v>
      </c>
      <c r="L449" s="19">
        <v>2049.0</v>
      </c>
      <c r="M449" s="19"/>
      <c r="N449" s="19" t="s">
        <v>23</v>
      </c>
      <c r="O449" s="19" t="s">
        <v>23</v>
      </c>
      <c r="P449" s="19"/>
      <c r="Q449" s="19"/>
      <c r="R449" s="19"/>
      <c r="S449" s="19"/>
      <c r="T449" s="19"/>
      <c r="U449" s="19"/>
      <c r="V449" s="19"/>
      <c r="W449" s="19"/>
      <c r="X449" s="19"/>
      <c r="Y449" s="19"/>
      <c r="Z449" s="19"/>
      <c r="AA449" s="19"/>
    </row>
    <row r="450" ht="15.75" customHeight="1">
      <c r="A450" s="19"/>
      <c r="B450" s="20">
        <v>2020.0</v>
      </c>
      <c r="C450" s="23">
        <v>44005.395833333336</v>
      </c>
      <c r="D450" s="19" t="s">
        <v>99</v>
      </c>
      <c r="E450" s="19">
        <v>67.0</v>
      </c>
      <c r="F450" s="19">
        <v>3140.0</v>
      </c>
      <c r="G450" s="19">
        <v>41.0</v>
      </c>
      <c r="H450" s="19">
        <v>6.0</v>
      </c>
      <c r="I450" s="19">
        <v>113.0</v>
      </c>
      <c r="J450" s="19" t="s">
        <v>840</v>
      </c>
      <c r="K450" s="19"/>
      <c r="L450" s="19">
        <v>2050.0</v>
      </c>
      <c r="M450" s="19"/>
      <c r="N450" s="19" t="s">
        <v>35</v>
      </c>
      <c r="O450" s="19" t="s">
        <v>816</v>
      </c>
      <c r="P450" s="19"/>
      <c r="Q450" s="19"/>
      <c r="R450" s="19"/>
      <c r="S450" s="19"/>
      <c r="T450" s="19"/>
      <c r="U450" s="19"/>
      <c r="V450" s="19"/>
      <c r="W450" s="19"/>
      <c r="X450" s="19"/>
      <c r="Y450" s="19"/>
      <c r="Z450" s="19"/>
      <c r="AA450" s="19"/>
    </row>
    <row r="451" ht="15.75" customHeight="1">
      <c r="A451" s="19"/>
      <c r="B451" s="20">
        <v>2020.0</v>
      </c>
      <c r="C451" s="23">
        <v>44006.5</v>
      </c>
      <c r="D451" s="19" t="s">
        <v>99</v>
      </c>
      <c r="E451" s="19">
        <v>61.0</v>
      </c>
      <c r="F451" s="19">
        <v>2605.0</v>
      </c>
      <c r="G451" s="19">
        <v>30.0</v>
      </c>
      <c r="H451" s="19">
        <v>6.0</v>
      </c>
      <c r="I451" s="19">
        <v>119.0</v>
      </c>
      <c r="J451" s="19" t="s">
        <v>149</v>
      </c>
      <c r="K451" s="19"/>
      <c r="L451" s="19">
        <v>2051.0</v>
      </c>
      <c r="M451" s="19" t="s">
        <v>814</v>
      </c>
      <c r="N451" s="19" t="s">
        <v>35</v>
      </c>
      <c r="O451" s="19" t="s">
        <v>23</v>
      </c>
      <c r="P451" s="19"/>
      <c r="Q451" s="19">
        <v>1.0</v>
      </c>
      <c r="R451" s="19">
        <v>1.0</v>
      </c>
      <c r="S451" s="19"/>
      <c r="T451" s="19"/>
      <c r="U451" s="19"/>
      <c r="V451" s="19"/>
      <c r="W451" s="19"/>
      <c r="X451" s="19"/>
      <c r="Y451" s="19"/>
      <c r="Z451" s="19"/>
      <c r="AA451" s="19"/>
    </row>
    <row r="452" ht="15.75" customHeight="1">
      <c r="A452" s="19"/>
      <c r="B452" s="20">
        <v>2020.0</v>
      </c>
      <c r="C452" s="23">
        <v>44006.5</v>
      </c>
      <c r="D452" s="19" t="s">
        <v>99</v>
      </c>
      <c r="E452" s="19">
        <v>58.0</v>
      </c>
      <c r="F452" s="19">
        <v>2185.0</v>
      </c>
      <c r="G452" s="19">
        <v>28.0</v>
      </c>
      <c r="H452" s="19">
        <v>6.0</v>
      </c>
      <c r="I452" s="19">
        <v>23.0</v>
      </c>
      <c r="J452" s="19" t="s">
        <v>856</v>
      </c>
      <c r="K452" s="19"/>
      <c r="L452" s="19">
        <v>2052.0</v>
      </c>
      <c r="M452" s="19" t="s">
        <v>814</v>
      </c>
      <c r="N452" s="19" t="s">
        <v>35</v>
      </c>
      <c r="O452" s="19" t="s">
        <v>23</v>
      </c>
      <c r="P452" s="19"/>
      <c r="Q452" s="19">
        <v>1.0</v>
      </c>
      <c r="R452" s="19">
        <v>1.0</v>
      </c>
      <c r="S452" s="19"/>
      <c r="T452" s="19"/>
      <c r="U452" s="19"/>
      <c r="V452" s="19"/>
      <c r="W452" s="19"/>
      <c r="X452" s="19"/>
      <c r="Y452" s="19"/>
      <c r="Z452" s="19"/>
      <c r="AA452" s="19"/>
    </row>
    <row r="453" ht="15.75" customHeight="1">
      <c r="A453" s="19"/>
      <c r="B453" s="20">
        <v>2020.0</v>
      </c>
      <c r="C453" s="23">
        <v>44003.541666666664</v>
      </c>
      <c r="D453" s="19" t="s">
        <v>99</v>
      </c>
      <c r="E453" s="19">
        <v>77.0</v>
      </c>
      <c r="F453" s="19">
        <v>5165.0</v>
      </c>
      <c r="G453" s="19">
        <v>40.0</v>
      </c>
      <c r="H453" s="19">
        <v>6.0</v>
      </c>
      <c r="I453" s="19"/>
      <c r="J453" s="19"/>
      <c r="K453" s="19" t="s">
        <v>861</v>
      </c>
      <c r="L453" s="19">
        <v>2053.0</v>
      </c>
      <c r="M453" s="19" t="s">
        <v>821</v>
      </c>
      <c r="N453" s="19" t="s">
        <v>35</v>
      </c>
      <c r="O453" s="19" t="s">
        <v>23</v>
      </c>
      <c r="P453" s="19"/>
      <c r="Q453" s="19">
        <v>2.0</v>
      </c>
      <c r="R453" s="19">
        <v>2.0</v>
      </c>
      <c r="S453" s="19"/>
      <c r="T453" s="19"/>
      <c r="U453" s="19"/>
      <c r="V453" s="19"/>
      <c r="W453" s="19"/>
      <c r="X453" s="19"/>
      <c r="Y453" s="19"/>
      <c r="Z453" s="19"/>
      <c r="AA453" s="19"/>
    </row>
    <row r="454" ht="15.75" customHeight="1">
      <c r="A454" s="19"/>
      <c r="B454" s="20">
        <v>2020.0</v>
      </c>
      <c r="C454" s="21">
        <v>44003.416666666664</v>
      </c>
      <c r="D454" s="22" t="s">
        <v>99</v>
      </c>
      <c r="E454" s="22">
        <v>77.0</v>
      </c>
      <c r="F454" s="22">
        <v>5280.0</v>
      </c>
      <c r="G454" s="22">
        <v>40.0</v>
      </c>
      <c r="H454" s="19">
        <v>6.0</v>
      </c>
      <c r="I454" s="22"/>
      <c r="J454" s="22"/>
      <c r="K454" s="22" t="s">
        <v>885</v>
      </c>
      <c r="L454" s="22">
        <v>2054.0</v>
      </c>
      <c r="M454" s="22" t="s">
        <v>821</v>
      </c>
      <c r="N454" s="22" t="s">
        <v>23</v>
      </c>
      <c r="O454" s="22" t="s">
        <v>23</v>
      </c>
      <c r="P454" s="22"/>
      <c r="Q454" s="22">
        <v>2.0</v>
      </c>
      <c r="R454" s="22">
        <v>2.0</v>
      </c>
      <c r="S454" s="19"/>
      <c r="T454" s="19"/>
      <c r="U454" s="19"/>
      <c r="V454" s="19"/>
      <c r="W454" s="19"/>
      <c r="X454" s="19"/>
      <c r="Y454" s="19"/>
      <c r="Z454" s="19"/>
      <c r="AA454" s="19"/>
    </row>
    <row r="455" ht="15.75" customHeight="1">
      <c r="A455" s="19"/>
      <c r="B455" s="20">
        <v>2020.0</v>
      </c>
      <c r="C455" s="23">
        <v>44001.541666666664</v>
      </c>
      <c r="D455" s="19" t="s">
        <v>99</v>
      </c>
      <c r="E455" s="19">
        <v>76.0</v>
      </c>
      <c r="F455" s="19">
        <v>4985.0</v>
      </c>
      <c r="G455" s="19">
        <v>39.0</v>
      </c>
      <c r="H455" s="19">
        <v>6.0</v>
      </c>
      <c r="I455" s="19"/>
      <c r="J455" s="19"/>
      <c r="K455" s="19" t="s">
        <v>877</v>
      </c>
      <c r="L455" s="19">
        <v>2055.0</v>
      </c>
      <c r="M455" s="19" t="s">
        <v>821</v>
      </c>
      <c r="N455" s="19" t="s">
        <v>35</v>
      </c>
      <c r="O455" s="19" t="s">
        <v>23</v>
      </c>
      <c r="P455" s="19"/>
      <c r="Q455" s="19"/>
      <c r="R455" s="19"/>
      <c r="S455" s="19"/>
      <c r="T455" s="19"/>
      <c r="U455" s="19"/>
      <c r="V455" s="19"/>
      <c r="W455" s="19"/>
      <c r="X455" s="19"/>
      <c r="Y455" s="19"/>
      <c r="Z455" s="19"/>
      <c r="AA455" s="19"/>
    </row>
    <row r="456" ht="15.75" customHeight="1">
      <c r="A456" s="19"/>
      <c r="B456" s="20">
        <v>2020.0</v>
      </c>
      <c r="C456" s="23">
        <v>44001.46875</v>
      </c>
      <c r="D456" s="19" t="s">
        <v>99</v>
      </c>
      <c r="E456" s="19">
        <v>80.0</v>
      </c>
      <c r="F456" s="19">
        <v>6300.0</v>
      </c>
      <c r="G456" s="19">
        <v>43.0</v>
      </c>
      <c r="H456" s="19">
        <v>6.0</v>
      </c>
      <c r="I456" s="19"/>
      <c r="J456" s="19"/>
      <c r="K456" s="19" t="s">
        <v>109</v>
      </c>
      <c r="L456" s="19">
        <v>2056.0</v>
      </c>
      <c r="M456" s="19" t="s">
        <v>821</v>
      </c>
      <c r="N456" s="19" t="s">
        <v>35</v>
      </c>
      <c r="O456" s="19" t="s">
        <v>23</v>
      </c>
      <c r="P456" s="19"/>
      <c r="Q456" s="19"/>
      <c r="R456" s="19"/>
      <c r="S456" s="19"/>
      <c r="T456" s="19"/>
      <c r="U456" s="19"/>
      <c r="V456" s="19"/>
      <c r="W456" s="19"/>
      <c r="X456" s="19"/>
      <c r="Y456" s="19"/>
      <c r="Z456" s="19"/>
      <c r="AA456" s="19"/>
    </row>
    <row r="457" ht="15.75" customHeight="1">
      <c r="A457" s="19"/>
      <c r="B457" s="20">
        <v>2020.0</v>
      </c>
      <c r="C457" s="23">
        <v>44006.520833333336</v>
      </c>
      <c r="D457" s="19" t="s">
        <v>99</v>
      </c>
      <c r="E457" s="19">
        <v>57.0</v>
      </c>
      <c r="F457" s="19">
        <v>2275.0</v>
      </c>
      <c r="G457" s="19">
        <v>30.0</v>
      </c>
      <c r="H457" s="19">
        <v>6.0</v>
      </c>
      <c r="I457" s="19">
        <v>111.0</v>
      </c>
      <c r="J457" s="19" t="s">
        <v>136</v>
      </c>
      <c r="K457" s="19"/>
      <c r="L457" s="19">
        <v>2057.0</v>
      </c>
      <c r="M457" s="19" t="s">
        <v>814</v>
      </c>
      <c r="N457" s="19" t="s">
        <v>35</v>
      </c>
      <c r="O457" s="19" t="s">
        <v>23</v>
      </c>
      <c r="P457" s="19"/>
      <c r="Q457" s="19">
        <v>1.0</v>
      </c>
      <c r="R457" s="19">
        <v>1.0</v>
      </c>
      <c r="S457" s="19"/>
      <c r="T457" s="19"/>
      <c r="U457" s="19"/>
      <c r="V457" s="19"/>
      <c r="W457" s="19"/>
      <c r="X457" s="19"/>
      <c r="Y457" s="19"/>
      <c r="Z457" s="19"/>
      <c r="AA457" s="19"/>
    </row>
    <row r="458" ht="15.75" customHeight="1">
      <c r="A458" s="19"/>
      <c r="B458" s="20">
        <v>2020.0</v>
      </c>
      <c r="C458" s="23">
        <v>44006.75</v>
      </c>
      <c r="D458" s="19" t="s">
        <v>99</v>
      </c>
      <c r="E458" s="19">
        <v>81.0</v>
      </c>
      <c r="F458" s="19">
        <v>6280.0</v>
      </c>
      <c r="G458" s="19">
        <v>44.0</v>
      </c>
      <c r="H458" s="19">
        <v>6.0</v>
      </c>
      <c r="I458" s="19">
        <v>127.0</v>
      </c>
      <c r="J458" s="19" t="s">
        <v>109</v>
      </c>
      <c r="K458" s="19"/>
      <c r="L458" s="19">
        <v>2058.0</v>
      </c>
      <c r="M458" s="19" t="s">
        <v>821</v>
      </c>
      <c r="N458" s="19" t="s">
        <v>35</v>
      </c>
      <c r="O458" s="19" t="s">
        <v>23</v>
      </c>
      <c r="P458" s="19"/>
      <c r="Q458" s="19">
        <v>2.0</v>
      </c>
      <c r="R458" s="19">
        <v>1.0</v>
      </c>
      <c r="S458" s="19"/>
      <c r="T458" s="19"/>
      <c r="U458" s="19"/>
      <c r="V458" s="19"/>
      <c r="W458" s="19"/>
      <c r="X458" s="19"/>
      <c r="Y458" s="19"/>
      <c r="Z458" s="19"/>
      <c r="AA458" s="19"/>
    </row>
    <row r="459" ht="15.75" customHeight="1">
      <c r="A459" s="19"/>
      <c r="B459" s="20">
        <v>2020.0</v>
      </c>
      <c r="C459" s="23">
        <v>43996.6875</v>
      </c>
      <c r="D459" s="19" t="s">
        <v>99</v>
      </c>
      <c r="E459" s="19">
        <v>76.0</v>
      </c>
      <c r="F459" s="19">
        <v>5810.0</v>
      </c>
      <c r="G459" s="19">
        <v>43.0</v>
      </c>
      <c r="H459" s="19">
        <v>6.0</v>
      </c>
      <c r="I459" s="19">
        <v>27.0</v>
      </c>
      <c r="J459" s="19" t="s">
        <v>886</v>
      </c>
      <c r="K459" s="19"/>
      <c r="L459" s="19">
        <v>2059.0</v>
      </c>
      <c r="M459" s="19" t="s">
        <v>821</v>
      </c>
      <c r="N459" s="19" t="s">
        <v>23</v>
      </c>
      <c r="O459" s="19" t="s">
        <v>23</v>
      </c>
      <c r="P459" s="19"/>
      <c r="Q459" s="19">
        <v>2.0</v>
      </c>
      <c r="R459" s="19">
        <v>2.0</v>
      </c>
      <c r="S459" s="19"/>
      <c r="T459" s="19"/>
      <c r="U459" s="19"/>
      <c r="V459" s="19"/>
      <c r="W459" s="19"/>
      <c r="X459" s="19"/>
      <c r="Y459" s="19"/>
      <c r="Z459" s="19"/>
      <c r="AA459" s="19"/>
    </row>
    <row r="460" ht="15.75" customHeight="1">
      <c r="A460" s="19"/>
      <c r="B460" s="20">
        <v>2020.0</v>
      </c>
      <c r="C460" s="23">
        <v>43996.729166666664</v>
      </c>
      <c r="D460" s="19" t="s">
        <v>99</v>
      </c>
      <c r="E460" s="19">
        <v>73.0</v>
      </c>
      <c r="F460" s="19">
        <v>4860.0</v>
      </c>
      <c r="G460" s="19">
        <v>43.0</v>
      </c>
      <c r="H460" s="19">
        <v>6.0</v>
      </c>
      <c r="I460" s="19"/>
      <c r="J460" s="19"/>
      <c r="K460" s="19" t="s">
        <v>876</v>
      </c>
      <c r="L460" s="19">
        <v>2060.0</v>
      </c>
      <c r="M460" s="19" t="s">
        <v>821</v>
      </c>
      <c r="N460" s="19" t="s">
        <v>23</v>
      </c>
      <c r="O460" s="19" t="s">
        <v>23</v>
      </c>
      <c r="P460" s="19"/>
      <c r="Q460" s="19">
        <v>2.0</v>
      </c>
      <c r="R460" s="19">
        <v>2.0</v>
      </c>
      <c r="S460" s="19"/>
      <c r="T460" s="19"/>
      <c r="U460" s="19"/>
      <c r="V460" s="19"/>
      <c r="W460" s="19"/>
      <c r="X460" s="19"/>
      <c r="Y460" s="19"/>
      <c r="Z460" s="19"/>
      <c r="AA460" s="19"/>
    </row>
    <row r="461" ht="15.75" customHeight="1">
      <c r="A461" s="19"/>
      <c r="B461" s="20">
        <v>2020.0</v>
      </c>
      <c r="C461" s="23">
        <v>43996.583333333336</v>
      </c>
      <c r="D461" s="19" t="s">
        <v>99</v>
      </c>
      <c r="E461" s="19">
        <v>74.0</v>
      </c>
      <c r="F461" s="19">
        <v>4800.0</v>
      </c>
      <c r="G461" s="19">
        <v>40.0</v>
      </c>
      <c r="H461" s="19">
        <v>6.0</v>
      </c>
      <c r="I461" s="19"/>
      <c r="J461" s="19"/>
      <c r="K461" s="19" t="s">
        <v>876</v>
      </c>
      <c r="L461" s="19">
        <v>2061.0</v>
      </c>
      <c r="M461" s="19" t="s">
        <v>35</v>
      </c>
      <c r="N461" s="19" t="s">
        <v>23</v>
      </c>
      <c r="O461" s="19" t="s">
        <v>23</v>
      </c>
      <c r="P461" s="19"/>
      <c r="Q461" s="19">
        <v>2.0</v>
      </c>
      <c r="R461" s="19">
        <v>2.0</v>
      </c>
      <c r="S461" s="19"/>
      <c r="T461" s="19"/>
      <c r="U461" s="19"/>
      <c r="V461" s="19"/>
      <c r="W461" s="19"/>
      <c r="X461" s="19"/>
      <c r="Y461" s="19"/>
      <c r="Z461" s="19"/>
      <c r="AA461" s="19"/>
    </row>
    <row r="462" ht="15.75" customHeight="1">
      <c r="A462" s="19"/>
      <c r="B462" s="20">
        <v>2020.0</v>
      </c>
      <c r="C462" s="23">
        <v>44008.416666666664</v>
      </c>
      <c r="D462" s="19" t="s">
        <v>99</v>
      </c>
      <c r="E462" s="19">
        <v>76.0</v>
      </c>
      <c r="F462" s="19">
        <v>6775.0</v>
      </c>
      <c r="G462" s="19">
        <v>46.0</v>
      </c>
      <c r="H462" s="19">
        <v>6.0</v>
      </c>
      <c r="I462" s="19"/>
      <c r="J462" s="19"/>
      <c r="K462" s="19" t="s">
        <v>343</v>
      </c>
      <c r="L462" s="19">
        <v>2062.0</v>
      </c>
      <c r="M462" s="19"/>
      <c r="N462" s="19" t="s">
        <v>35</v>
      </c>
      <c r="O462" s="19" t="s">
        <v>23</v>
      </c>
      <c r="P462" s="19"/>
      <c r="Q462" s="19"/>
      <c r="R462" s="19"/>
      <c r="S462" s="19"/>
      <c r="T462" s="19"/>
      <c r="U462" s="19"/>
      <c r="V462" s="19"/>
      <c r="W462" s="19"/>
      <c r="X462" s="19"/>
      <c r="Y462" s="19"/>
      <c r="Z462" s="19"/>
      <c r="AA462" s="19"/>
    </row>
    <row r="463" ht="15.75" customHeight="1">
      <c r="A463" s="19"/>
      <c r="B463" s="20">
        <v>2020.0</v>
      </c>
      <c r="C463" s="23">
        <v>43996.604166666664</v>
      </c>
      <c r="D463" s="19" t="s">
        <v>99</v>
      </c>
      <c r="E463" s="19">
        <v>80.0</v>
      </c>
      <c r="F463" s="19">
        <v>5700.0</v>
      </c>
      <c r="G463" s="19">
        <v>40.0</v>
      </c>
      <c r="H463" s="19">
        <v>6.0</v>
      </c>
      <c r="I463" s="19"/>
      <c r="J463" s="19"/>
      <c r="K463" s="19" t="s">
        <v>876</v>
      </c>
      <c r="L463" s="19">
        <v>2063.0</v>
      </c>
      <c r="M463" s="19" t="s">
        <v>821</v>
      </c>
      <c r="N463" s="19" t="s">
        <v>23</v>
      </c>
      <c r="O463" s="19" t="s">
        <v>23</v>
      </c>
      <c r="P463" s="19"/>
      <c r="Q463" s="19">
        <v>2.0</v>
      </c>
      <c r="R463" s="19">
        <v>2.0</v>
      </c>
      <c r="S463" s="19"/>
      <c r="T463" s="19"/>
      <c r="U463" s="19"/>
      <c r="V463" s="19"/>
      <c r="W463" s="19"/>
      <c r="X463" s="19"/>
      <c r="Y463" s="19"/>
      <c r="Z463" s="19"/>
      <c r="AA463" s="19"/>
    </row>
    <row r="464" ht="15.75" customHeight="1">
      <c r="A464" s="19"/>
      <c r="B464" s="20">
        <v>2020.0</v>
      </c>
      <c r="C464" s="23">
        <v>44008.416666666664</v>
      </c>
      <c r="D464" s="19" t="s">
        <v>99</v>
      </c>
      <c r="E464" s="19">
        <v>76.0</v>
      </c>
      <c r="F464" s="19">
        <v>4500.0</v>
      </c>
      <c r="G464" s="19">
        <v>38.0</v>
      </c>
      <c r="H464" s="19">
        <v>6.0</v>
      </c>
      <c r="I464" s="19"/>
      <c r="J464" s="19"/>
      <c r="K464" s="19" t="s">
        <v>858</v>
      </c>
      <c r="L464" s="19">
        <v>2064.0</v>
      </c>
      <c r="M464" s="19"/>
      <c r="N464" s="19" t="s">
        <v>35</v>
      </c>
      <c r="O464" s="19" t="s">
        <v>816</v>
      </c>
      <c r="P464" s="19"/>
      <c r="Q464" s="19"/>
      <c r="R464" s="19"/>
      <c r="S464" s="19"/>
      <c r="T464" s="19"/>
      <c r="U464" s="19"/>
      <c r="V464" s="19"/>
      <c r="W464" s="19"/>
      <c r="X464" s="19"/>
      <c r="Y464" s="19"/>
      <c r="Z464" s="19"/>
      <c r="AA464" s="19"/>
    </row>
    <row r="465" ht="15.75" customHeight="1">
      <c r="A465" s="19"/>
      <c r="B465" s="20">
        <v>2020.0</v>
      </c>
      <c r="C465" s="23">
        <v>43999.458333333336</v>
      </c>
      <c r="D465" s="19" t="s">
        <v>99</v>
      </c>
      <c r="E465" s="19">
        <v>73.0</v>
      </c>
      <c r="F465" s="19">
        <v>3750.0</v>
      </c>
      <c r="G465" s="19">
        <v>39.0</v>
      </c>
      <c r="H465" s="19">
        <v>6.0</v>
      </c>
      <c r="I465" s="19">
        <v>115.0</v>
      </c>
      <c r="J465" s="19" t="s">
        <v>134</v>
      </c>
      <c r="K465" s="19"/>
      <c r="L465" s="19">
        <v>2065.0</v>
      </c>
      <c r="M465" s="19" t="s">
        <v>35</v>
      </c>
      <c r="N465" s="19" t="s">
        <v>35</v>
      </c>
      <c r="O465" s="19" t="s">
        <v>23</v>
      </c>
      <c r="P465" s="19"/>
      <c r="Q465" s="19">
        <v>2.0</v>
      </c>
      <c r="R465" s="19">
        <v>2.0</v>
      </c>
      <c r="S465" s="19"/>
      <c r="T465" s="19"/>
      <c r="U465" s="19"/>
      <c r="V465" s="19"/>
      <c r="W465" s="19"/>
      <c r="X465" s="19"/>
      <c r="Y465" s="19"/>
      <c r="Z465" s="19"/>
      <c r="AA465" s="19"/>
    </row>
    <row r="466" ht="15.75" customHeight="1">
      <c r="A466" s="19"/>
      <c r="B466" s="20">
        <v>2020.0</v>
      </c>
      <c r="C466" s="23">
        <v>44001.354166666664</v>
      </c>
      <c r="D466" s="19" t="s">
        <v>99</v>
      </c>
      <c r="E466" s="19">
        <v>75.0</v>
      </c>
      <c r="F466" s="19">
        <v>5675.0</v>
      </c>
      <c r="G466" s="19">
        <v>40.0</v>
      </c>
      <c r="H466" s="19">
        <v>6.0</v>
      </c>
      <c r="I466" s="19"/>
      <c r="J466" s="19"/>
      <c r="K466" s="19" t="s">
        <v>109</v>
      </c>
      <c r="L466" s="19">
        <v>2066.0</v>
      </c>
      <c r="M466" s="19" t="s">
        <v>821</v>
      </c>
      <c r="N466" s="19" t="s">
        <v>35</v>
      </c>
      <c r="O466" s="19" t="s">
        <v>23</v>
      </c>
      <c r="P466" s="19"/>
      <c r="Q466" s="19"/>
      <c r="R466" s="19"/>
      <c r="S466" s="19"/>
      <c r="T466" s="19"/>
      <c r="U466" s="19"/>
      <c r="V466" s="19"/>
      <c r="W466" s="19"/>
      <c r="X466" s="19"/>
      <c r="Y466" s="19"/>
      <c r="Z466" s="19"/>
      <c r="AA466" s="19"/>
    </row>
    <row r="467" ht="15.75" customHeight="1">
      <c r="A467" s="19"/>
      <c r="B467" s="20">
        <v>2020.0</v>
      </c>
      <c r="C467" s="23">
        <v>44001.395833333336</v>
      </c>
      <c r="D467" s="19" t="s">
        <v>99</v>
      </c>
      <c r="E467" s="19">
        <v>74.0</v>
      </c>
      <c r="F467" s="19">
        <v>4665.0</v>
      </c>
      <c r="G467" s="19">
        <v>37.0</v>
      </c>
      <c r="H467" s="19">
        <v>6.0</v>
      </c>
      <c r="I467" s="19"/>
      <c r="J467" s="19"/>
      <c r="K467" s="19" t="s">
        <v>877</v>
      </c>
      <c r="L467" s="19">
        <v>2067.0</v>
      </c>
      <c r="M467" s="19" t="s">
        <v>35</v>
      </c>
      <c r="N467" s="19" t="s">
        <v>35</v>
      </c>
      <c r="O467" s="19" t="s">
        <v>23</v>
      </c>
      <c r="P467" s="19"/>
      <c r="Q467" s="19"/>
      <c r="R467" s="19"/>
      <c r="S467" s="19"/>
      <c r="T467" s="19"/>
      <c r="U467" s="19"/>
      <c r="V467" s="19"/>
      <c r="W467" s="19"/>
      <c r="X467" s="19"/>
      <c r="Y467" s="19"/>
      <c r="Z467" s="19"/>
      <c r="AA467" s="19"/>
    </row>
    <row r="468" ht="15.75" customHeight="1">
      <c r="A468" s="19"/>
      <c r="B468" s="20">
        <v>2020.0</v>
      </c>
      <c r="C468" s="23">
        <v>43995.5</v>
      </c>
      <c r="D468" s="19" t="s">
        <v>99</v>
      </c>
      <c r="E468" s="19">
        <v>82.0</v>
      </c>
      <c r="F468" s="19">
        <v>5970.0</v>
      </c>
      <c r="G468" s="19">
        <v>42.0</v>
      </c>
      <c r="H468" s="19">
        <v>6.0</v>
      </c>
      <c r="I468" s="19"/>
      <c r="J468" s="19"/>
      <c r="K468" s="19" t="s">
        <v>875</v>
      </c>
      <c r="L468" s="19">
        <v>2068.0</v>
      </c>
      <c r="M468" s="19"/>
      <c r="N468" s="19" t="s">
        <v>35</v>
      </c>
      <c r="O468" s="19" t="s">
        <v>23</v>
      </c>
      <c r="P468" s="19"/>
      <c r="Q468" s="19"/>
      <c r="R468" s="19"/>
      <c r="S468" s="19"/>
      <c r="T468" s="19"/>
      <c r="U468" s="19"/>
      <c r="V468" s="19"/>
      <c r="W468" s="19"/>
      <c r="X468" s="19"/>
      <c r="Y468" s="19"/>
      <c r="Z468" s="19"/>
      <c r="AA468" s="19"/>
    </row>
    <row r="469" ht="15.75" customHeight="1">
      <c r="A469" s="19"/>
      <c r="B469" s="20">
        <v>2020.0</v>
      </c>
      <c r="C469" s="23">
        <v>43995.666666666664</v>
      </c>
      <c r="D469" s="19" t="s">
        <v>99</v>
      </c>
      <c r="E469" s="19">
        <v>76.0</v>
      </c>
      <c r="F469" s="19">
        <v>5710.0</v>
      </c>
      <c r="G469" s="19">
        <v>44.0</v>
      </c>
      <c r="H469" s="19">
        <v>6.0</v>
      </c>
      <c r="I469" s="19"/>
      <c r="J469" s="19"/>
      <c r="K469" s="19" t="s">
        <v>887</v>
      </c>
      <c r="L469" s="19">
        <v>2069.0</v>
      </c>
      <c r="M469" s="19"/>
      <c r="N469" s="19" t="s">
        <v>23</v>
      </c>
      <c r="O469" s="19" t="s">
        <v>23</v>
      </c>
      <c r="P469" s="19"/>
      <c r="Q469" s="19"/>
      <c r="R469" s="19"/>
      <c r="S469" s="19"/>
      <c r="T469" s="19"/>
      <c r="U469" s="19"/>
      <c r="V469" s="19"/>
      <c r="W469" s="19"/>
      <c r="X469" s="19"/>
      <c r="Y469" s="19"/>
      <c r="Z469" s="19"/>
      <c r="AA469" s="19"/>
    </row>
    <row r="470" ht="15.75" customHeight="1">
      <c r="A470" s="19"/>
      <c r="B470" s="20">
        <v>2020.0</v>
      </c>
      <c r="C470" s="23">
        <v>43995.729166666664</v>
      </c>
      <c r="D470" s="19" t="s">
        <v>99</v>
      </c>
      <c r="E470" s="19">
        <v>80.0</v>
      </c>
      <c r="F470" s="19">
        <v>5480.0</v>
      </c>
      <c r="G470" s="19">
        <v>42.0</v>
      </c>
      <c r="H470" s="19">
        <v>6.0</v>
      </c>
      <c r="I470" s="19"/>
      <c r="J470" s="19"/>
      <c r="K470" s="19" t="s">
        <v>887</v>
      </c>
      <c r="L470" s="19">
        <v>2070.0</v>
      </c>
      <c r="M470" s="19"/>
      <c r="N470" s="19" t="s">
        <v>23</v>
      </c>
      <c r="O470" s="19" t="s">
        <v>23</v>
      </c>
      <c r="P470" s="19"/>
      <c r="Q470" s="19"/>
      <c r="R470" s="19"/>
      <c r="S470" s="19"/>
      <c r="T470" s="19"/>
      <c r="U470" s="19"/>
      <c r="V470" s="19"/>
      <c r="W470" s="19"/>
      <c r="X470" s="19"/>
      <c r="Y470" s="19"/>
      <c r="Z470" s="19"/>
      <c r="AA470" s="19"/>
    </row>
    <row r="471" ht="15.75" customHeight="1">
      <c r="A471" s="19"/>
      <c r="B471" s="20">
        <v>2020.0</v>
      </c>
      <c r="C471" s="23">
        <v>44008.458333333336</v>
      </c>
      <c r="D471" s="19" t="s">
        <v>99</v>
      </c>
      <c r="E471" s="19">
        <v>57.0</v>
      </c>
      <c r="F471" s="19">
        <v>2000.0</v>
      </c>
      <c r="G471" s="19">
        <v>28.0</v>
      </c>
      <c r="H471" s="19">
        <v>6.0</v>
      </c>
      <c r="I471" s="19"/>
      <c r="J471" s="19"/>
      <c r="K471" s="19" t="s">
        <v>133</v>
      </c>
      <c r="L471" s="19">
        <v>2071.0</v>
      </c>
      <c r="M471" s="19"/>
      <c r="N471" s="19"/>
      <c r="O471" s="19" t="s">
        <v>23</v>
      </c>
      <c r="P471" s="19"/>
      <c r="Q471" s="19"/>
      <c r="R471" s="19"/>
      <c r="S471" s="19"/>
      <c r="T471" s="19"/>
      <c r="U471" s="19"/>
      <c r="V471" s="19"/>
      <c r="W471" s="19"/>
      <c r="X471" s="19"/>
      <c r="Y471" s="19"/>
      <c r="Z471" s="19"/>
      <c r="AA471" s="19"/>
    </row>
    <row r="472" ht="15.75" customHeight="1">
      <c r="A472" s="19"/>
      <c r="B472" s="20">
        <v>2020.0</v>
      </c>
      <c r="C472" s="23">
        <v>44008.489583333336</v>
      </c>
      <c r="D472" s="19" t="s">
        <v>99</v>
      </c>
      <c r="E472" s="19">
        <v>79.0</v>
      </c>
      <c r="F472" s="19">
        <v>5975.0</v>
      </c>
      <c r="G472" s="19">
        <v>44.0</v>
      </c>
      <c r="H472" s="19">
        <v>6.0</v>
      </c>
      <c r="I472" s="19"/>
      <c r="J472" s="19"/>
      <c r="K472" s="19" t="s">
        <v>142</v>
      </c>
      <c r="L472" s="19">
        <v>2072.0</v>
      </c>
      <c r="M472" s="19"/>
      <c r="N472" s="19" t="s">
        <v>35</v>
      </c>
      <c r="O472" s="19" t="s">
        <v>23</v>
      </c>
      <c r="P472" s="19"/>
      <c r="Q472" s="19"/>
      <c r="R472" s="19"/>
      <c r="S472" s="19"/>
      <c r="T472" s="19"/>
      <c r="U472" s="19"/>
      <c r="V472" s="19"/>
      <c r="W472" s="19"/>
      <c r="X472" s="19"/>
      <c r="Y472" s="19"/>
      <c r="Z472" s="19"/>
      <c r="AA472" s="19"/>
    </row>
    <row r="473" ht="15.75" customHeight="1">
      <c r="A473" s="19"/>
      <c r="B473" s="20">
        <v>2020.0</v>
      </c>
      <c r="C473" s="23">
        <v>44001.520833333336</v>
      </c>
      <c r="D473" s="19" t="s">
        <v>99</v>
      </c>
      <c r="E473" s="19">
        <v>80.0</v>
      </c>
      <c r="F473" s="19">
        <v>5670.0</v>
      </c>
      <c r="G473" s="19">
        <v>41.0</v>
      </c>
      <c r="H473" s="19">
        <v>6.0</v>
      </c>
      <c r="I473" s="19"/>
      <c r="J473" s="19"/>
      <c r="K473" s="19" t="s">
        <v>858</v>
      </c>
      <c r="L473" s="19">
        <v>2073.0</v>
      </c>
      <c r="M473" s="19" t="s">
        <v>821</v>
      </c>
      <c r="N473" s="19" t="s">
        <v>35</v>
      </c>
      <c r="O473" s="19" t="s">
        <v>23</v>
      </c>
      <c r="P473" s="19"/>
      <c r="Q473" s="19">
        <v>2.0</v>
      </c>
      <c r="R473" s="19"/>
      <c r="S473" s="19"/>
      <c r="T473" s="19"/>
      <c r="U473" s="19"/>
      <c r="V473" s="19"/>
      <c r="W473" s="19"/>
      <c r="X473" s="19"/>
      <c r="Y473" s="19"/>
      <c r="Z473" s="19"/>
      <c r="AA473" s="19"/>
    </row>
    <row r="474" ht="15.75" customHeight="1">
      <c r="A474" s="19"/>
      <c r="B474" s="20">
        <v>2020.0</v>
      </c>
      <c r="C474" s="23">
        <v>43996.5625</v>
      </c>
      <c r="D474" s="19" t="s">
        <v>99</v>
      </c>
      <c r="E474" s="19">
        <v>77.0</v>
      </c>
      <c r="F474" s="19">
        <v>5430.0</v>
      </c>
      <c r="G474" s="19">
        <v>42.0</v>
      </c>
      <c r="H474" s="19">
        <v>6.0</v>
      </c>
      <c r="I474" s="19"/>
      <c r="J474" s="19"/>
      <c r="K474" s="19" t="s">
        <v>102</v>
      </c>
      <c r="L474" s="19">
        <v>2074.0</v>
      </c>
      <c r="M474" s="19"/>
      <c r="N474" s="19" t="s">
        <v>35</v>
      </c>
      <c r="O474" s="19" t="s">
        <v>23</v>
      </c>
      <c r="P474" s="19"/>
      <c r="Q474" s="19"/>
      <c r="R474" s="19"/>
      <c r="S474" s="19"/>
      <c r="T474" s="19"/>
      <c r="U474" s="19"/>
      <c r="V474" s="19"/>
      <c r="W474" s="19"/>
      <c r="X474" s="19"/>
      <c r="Y474" s="19"/>
      <c r="Z474" s="19"/>
      <c r="AA474" s="19"/>
    </row>
    <row r="475" ht="15.75" customHeight="1">
      <c r="A475" s="19"/>
      <c r="B475" s="20">
        <v>2020.0</v>
      </c>
      <c r="C475" s="23">
        <v>43996.625</v>
      </c>
      <c r="D475" s="19" t="s">
        <v>99</v>
      </c>
      <c r="E475" s="19">
        <v>74.0</v>
      </c>
      <c r="F475" s="19">
        <v>6200.0</v>
      </c>
      <c r="G475" s="19">
        <v>40.0</v>
      </c>
      <c r="H475" s="19">
        <v>6.0</v>
      </c>
      <c r="I475" s="19"/>
      <c r="J475" s="19"/>
      <c r="K475" s="19" t="s">
        <v>876</v>
      </c>
      <c r="L475" s="19">
        <v>2075.0</v>
      </c>
      <c r="M475" s="19" t="s">
        <v>821</v>
      </c>
      <c r="N475" s="19" t="s">
        <v>23</v>
      </c>
      <c r="O475" s="19" t="s">
        <v>23</v>
      </c>
      <c r="P475" s="19"/>
      <c r="Q475" s="19">
        <v>2.0</v>
      </c>
      <c r="R475" s="19">
        <v>2.0</v>
      </c>
      <c r="S475" s="19"/>
      <c r="T475" s="19"/>
      <c r="U475" s="19"/>
      <c r="V475" s="19"/>
      <c r="W475" s="19"/>
      <c r="X475" s="19"/>
      <c r="Y475" s="19"/>
      <c r="Z475" s="19"/>
      <c r="AA475" s="19"/>
    </row>
    <row r="476" ht="15.75" customHeight="1">
      <c r="A476" s="19"/>
      <c r="B476" s="20">
        <v>2020.0</v>
      </c>
      <c r="C476" s="23">
        <v>43996.583333333336</v>
      </c>
      <c r="D476" s="19" t="s">
        <v>99</v>
      </c>
      <c r="E476" s="19">
        <v>76.0</v>
      </c>
      <c r="F476" s="19">
        <v>5100.0</v>
      </c>
      <c r="G476" s="19">
        <v>43.0</v>
      </c>
      <c r="H476" s="19">
        <v>6.0</v>
      </c>
      <c r="I476" s="19"/>
      <c r="J476" s="19"/>
      <c r="K476" s="19" t="s">
        <v>887</v>
      </c>
      <c r="L476" s="19">
        <v>2076.0</v>
      </c>
      <c r="M476" s="19"/>
      <c r="N476" s="19" t="s">
        <v>23</v>
      </c>
      <c r="O476" s="19" t="s">
        <v>23</v>
      </c>
      <c r="P476" s="19"/>
      <c r="Q476" s="19"/>
      <c r="R476" s="19"/>
      <c r="S476" s="19"/>
      <c r="T476" s="19"/>
      <c r="U476" s="19"/>
      <c r="V476" s="19"/>
      <c r="W476" s="19"/>
      <c r="X476" s="19"/>
      <c r="Y476" s="19"/>
      <c r="Z476" s="19"/>
      <c r="AA476" s="19"/>
    </row>
    <row r="477" ht="15.75" customHeight="1">
      <c r="A477" s="19"/>
      <c r="B477" s="20">
        <v>2020.0</v>
      </c>
      <c r="C477" s="23">
        <v>44008.458333333336</v>
      </c>
      <c r="D477" s="19" t="s">
        <v>99</v>
      </c>
      <c r="E477" s="19">
        <v>57.0</v>
      </c>
      <c r="F477" s="19">
        <v>1940.0</v>
      </c>
      <c r="G477" s="19">
        <v>27.0</v>
      </c>
      <c r="H477" s="19">
        <v>6.0</v>
      </c>
      <c r="I477" s="19"/>
      <c r="J477" s="19"/>
      <c r="K477" s="19" t="s">
        <v>135</v>
      </c>
      <c r="L477" s="19">
        <v>2077.0</v>
      </c>
      <c r="M477" s="19"/>
      <c r="N477" s="19" t="s">
        <v>35</v>
      </c>
      <c r="O477" s="19" t="s">
        <v>23</v>
      </c>
      <c r="P477" s="19"/>
      <c r="Q477" s="19"/>
      <c r="R477" s="19"/>
      <c r="S477" s="19"/>
      <c r="T477" s="19"/>
      <c r="U477" s="19"/>
      <c r="V477" s="19"/>
      <c r="W477" s="19"/>
      <c r="X477" s="19"/>
      <c r="Y477" s="19"/>
      <c r="Z477" s="19"/>
      <c r="AA477" s="19"/>
    </row>
    <row r="478" ht="15.75" customHeight="1">
      <c r="A478" s="19"/>
      <c r="B478" s="20">
        <v>2020.0</v>
      </c>
      <c r="C478" s="23">
        <v>43999.375</v>
      </c>
      <c r="D478" s="19" t="s">
        <v>99</v>
      </c>
      <c r="E478" s="19">
        <v>58.0</v>
      </c>
      <c r="F478" s="19">
        <v>2225.0</v>
      </c>
      <c r="G478" s="19">
        <v>32.0</v>
      </c>
      <c r="H478" s="19">
        <v>6.0</v>
      </c>
      <c r="I478" s="19">
        <v>111.0</v>
      </c>
      <c r="J478" s="19" t="s">
        <v>136</v>
      </c>
      <c r="K478" s="19"/>
      <c r="L478" s="19">
        <v>2078.0</v>
      </c>
      <c r="M478" s="19" t="s">
        <v>35</v>
      </c>
      <c r="N478" s="19" t="s">
        <v>35</v>
      </c>
      <c r="O478" s="19" t="s">
        <v>23</v>
      </c>
      <c r="P478" s="19"/>
      <c r="Q478" s="19">
        <v>1.0</v>
      </c>
      <c r="R478" s="19">
        <v>1.0</v>
      </c>
      <c r="S478" s="19"/>
      <c r="T478" s="19"/>
      <c r="U478" s="19"/>
      <c r="V478" s="19"/>
      <c r="W478" s="19"/>
      <c r="X478" s="19"/>
      <c r="Y478" s="19"/>
      <c r="Z478" s="19"/>
      <c r="AA478" s="19"/>
    </row>
    <row r="479" ht="15.75" customHeight="1">
      <c r="A479" s="19"/>
      <c r="B479" s="20">
        <v>2020.0</v>
      </c>
      <c r="C479" s="23">
        <v>44008.302083333336</v>
      </c>
      <c r="D479" s="19" t="s">
        <v>99</v>
      </c>
      <c r="E479" s="19">
        <v>81.0</v>
      </c>
      <c r="F479" s="19">
        <v>6400.0</v>
      </c>
      <c r="G479" s="19">
        <v>40.0</v>
      </c>
      <c r="H479" s="19">
        <v>6.0</v>
      </c>
      <c r="I479" s="19"/>
      <c r="J479" s="19"/>
      <c r="K479" s="19" t="s">
        <v>217</v>
      </c>
      <c r="L479" s="19">
        <v>2079.0</v>
      </c>
      <c r="M479" s="19"/>
      <c r="N479" s="19" t="s">
        <v>35</v>
      </c>
      <c r="O479" s="19" t="s">
        <v>23</v>
      </c>
      <c r="P479" s="19"/>
      <c r="Q479" s="19"/>
      <c r="R479" s="19"/>
      <c r="S479" s="19"/>
      <c r="T479" s="19"/>
      <c r="U479" s="19"/>
      <c r="V479" s="19"/>
      <c r="W479" s="19"/>
      <c r="X479" s="19"/>
      <c r="Y479" s="19"/>
      <c r="Z479" s="19"/>
      <c r="AA479" s="19"/>
    </row>
    <row r="480" ht="15.75" customHeight="1">
      <c r="A480" s="19"/>
      <c r="B480" s="20">
        <v>2020.0</v>
      </c>
      <c r="C480" s="23">
        <v>44001.416666666664</v>
      </c>
      <c r="D480" s="19" t="s">
        <v>99</v>
      </c>
      <c r="E480" s="19">
        <v>83.0</v>
      </c>
      <c r="F480" s="19">
        <v>6865.0</v>
      </c>
      <c r="G480" s="19">
        <v>44.0</v>
      </c>
      <c r="H480" s="19">
        <v>6.0</v>
      </c>
      <c r="I480" s="19"/>
      <c r="J480" s="19"/>
      <c r="K480" s="19" t="s">
        <v>109</v>
      </c>
      <c r="L480" s="19">
        <v>2080.0</v>
      </c>
      <c r="M480" s="19" t="s">
        <v>821</v>
      </c>
      <c r="N480" s="19" t="s">
        <v>35</v>
      </c>
      <c r="O480" s="19" t="s">
        <v>23</v>
      </c>
      <c r="P480" s="19"/>
      <c r="Q480" s="19">
        <v>2.0</v>
      </c>
      <c r="R480" s="19">
        <v>2.0</v>
      </c>
      <c r="S480" s="19"/>
      <c r="T480" s="19"/>
      <c r="U480" s="19"/>
      <c r="V480" s="19"/>
      <c r="W480" s="19"/>
      <c r="X480" s="19"/>
      <c r="Y480" s="19"/>
      <c r="Z480" s="19"/>
      <c r="AA480" s="19"/>
    </row>
    <row r="481" ht="15.75" customHeight="1">
      <c r="A481" s="19"/>
      <c r="B481" s="20">
        <v>2020.0</v>
      </c>
      <c r="C481" s="23">
        <v>44009.5</v>
      </c>
      <c r="D481" s="19" t="s">
        <v>99</v>
      </c>
      <c r="E481" s="19">
        <v>58.0</v>
      </c>
      <c r="F481" s="19">
        <v>1755.0</v>
      </c>
      <c r="G481" s="19">
        <v>27.0</v>
      </c>
      <c r="H481" s="19">
        <v>6.0</v>
      </c>
      <c r="I481" s="19"/>
      <c r="J481" s="19"/>
      <c r="K481" s="19" t="s">
        <v>134</v>
      </c>
      <c r="L481" s="19">
        <v>2081.0</v>
      </c>
      <c r="M481" s="19"/>
      <c r="N481" s="19" t="s">
        <v>35</v>
      </c>
      <c r="O481" s="19" t="s">
        <v>23</v>
      </c>
      <c r="P481" s="19"/>
      <c r="Q481" s="19"/>
      <c r="R481" s="19"/>
      <c r="S481" s="19"/>
      <c r="T481" s="19"/>
      <c r="U481" s="19"/>
      <c r="V481" s="19"/>
      <c r="W481" s="19"/>
      <c r="X481" s="19"/>
      <c r="Y481" s="19"/>
      <c r="Z481" s="19"/>
      <c r="AA481" s="19"/>
    </row>
    <row r="482" ht="15.75" customHeight="1">
      <c r="A482" s="19"/>
      <c r="B482" s="20">
        <v>2020.0</v>
      </c>
      <c r="C482" s="23">
        <v>44008.333333333336</v>
      </c>
      <c r="D482" s="19" t="s">
        <v>99</v>
      </c>
      <c r="E482" s="19">
        <v>58.0</v>
      </c>
      <c r="F482" s="19">
        <v>2395.0</v>
      </c>
      <c r="G482" s="19">
        <v>29.0</v>
      </c>
      <c r="H482" s="19">
        <v>6.0</v>
      </c>
      <c r="I482" s="19"/>
      <c r="J482" s="19"/>
      <c r="K482" s="19" t="s">
        <v>883</v>
      </c>
      <c r="L482" s="19">
        <v>2082.0</v>
      </c>
      <c r="M482" s="19"/>
      <c r="N482" s="19" t="s">
        <v>35</v>
      </c>
      <c r="O482" s="19" t="s">
        <v>23</v>
      </c>
      <c r="P482" s="19"/>
      <c r="Q482" s="19"/>
      <c r="R482" s="19"/>
      <c r="S482" s="19"/>
      <c r="T482" s="19"/>
      <c r="U482" s="19"/>
      <c r="V482" s="19"/>
      <c r="W482" s="19"/>
      <c r="X482" s="19"/>
      <c r="Y482" s="19"/>
      <c r="Z482" s="19"/>
      <c r="AA482" s="19"/>
    </row>
    <row r="483" ht="15.75" customHeight="1">
      <c r="A483" s="19"/>
      <c r="B483" s="20">
        <v>2020.0</v>
      </c>
      <c r="C483" s="23">
        <v>43996.416666666664</v>
      </c>
      <c r="D483" s="19" t="s">
        <v>99</v>
      </c>
      <c r="E483" s="19">
        <v>77.0</v>
      </c>
      <c r="F483" s="19">
        <v>4955.0</v>
      </c>
      <c r="G483" s="19">
        <v>39.0</v>
      </c>
      <c r="H483" s="19">
        <v>6.0</v>
      </c>
      <c r="I483" s="19">
        <v>27.0</v>
      </c>
      <c r="J483" s="19" t="s">
        <v>886</v>
      </c>
      <c r="K483" s="19"/>
      <c r="L483" s="19">
        <v>2083.0</v>
      </c>
      <c r="M483" s="19"/>
      <c r="N483" s="19" t="s">
        <v>23</v>
      </c>
      <c r="O483" s="19" t="s">
        <v>23</v>
      </c>
      <c r="P483" s="19"/>
      <c r="Q483" s="19"/>
      <c r="R483" s="19"/>
      <c r="S483" s="19"/>
      <c r="T483" s="19"/>
      <c r="U483" s="19"/>
      <c r="V483" s="19"/>
      <c r="W483" s="19"/>
      <c r="X483" s="19"/>
      <c r="Y483" s="19"/>
      <c r="Z483" s="19"/>
      <c r="AA483" s="19"/>
    </row>
    <row r="484" ht="15.75" customHeight="1">
      <c r="A484" s="19"/>
      <c r="B484" s="20">
        <v>2020.0</v>
      </c>
      <c r="C484" s="23">
        <v>43996.5</v>
      </c>
      <c r="D484" s="19" t="s">
        <v>99</v>
      </c>
      <c r="E484" s="19">
        <v>79.0</v>
      </c>
      <c r="F484" s="19">
        <v>5790.0</v>
      </c>
      <c r="G484" s="19">
        <v>43.0</v>
      </c>
      <c r="H484" s="19">
        <v>6.0</v>
      </c>
      <c r="I484" s="19"/>
      <c r="J484" s="19"/>
      <c r="K484" s="19" t="s">
        <v>887</v>
      </c>
      <c r="L484" s="19">
        <v>2084.0</v>
      </c>
      <c r="M484" s="19"/>
      <c r="N484" s="19" t="s">
        <v>23</v>
      </c>
      <c r="O484" s="19" t="s">
        <v>23</v>
      </c>
      <c r="P484" s="19"/>
      <c r="Q484" s="19"/>
      <c r="R484" s="19"/>
      <c r="S484" s="19"/>
      <c r="T484" s="19"/>
      <c r="U484" s="19"/>
      <c r="V484" s="19"/>
      <c r="W484" s="19"/>
      <c r="X484" s="19"/>
      <c r="Y484" s="19"/>
      <c r="Z484" s="19"/>
      <c r="AA484" s="19"/>
    </row>
    <row r="485" ht="15.75" customHeight="1">
      <c r="A485" s="19"/>
      <c r="B485" s="20">
        <v>2020.0</v>
      </c>
      <c r="C485" s="23">
        <v>43996.375</v>
      </c>
      <c r="D485" s="19" t="s">
        <v>99</v>
      </c>
      <c r="E485" s="19">
        <v>72.0</v>
      </c>
      <c r="F485" s="19">
        <v>4285.0</v>
      </c>
      <c r="G485" s="19">
        <v>38.0</v>
      </c>
      <c r="H485" s="19">
        <v>6.0</v>
      </c>
      <c r="I485" s="19"/>
      <c r="J485" s="19"/>
      <c r="K485" s="19" t="s">
        <v>133</v>
      </c>
      <c r="L485" s="19">
        <v>2085.0</v>
      </c>
      <c r="M485" s="19"/>
      <c r="N485" s="19" t="s">
        <v>35</v>
      </c>
      <c r="O485" s="19" t="s">
        <v>23</v>
      </c>
      <c r="P485" s="19"/>
      <c r="Q485" s="19"/>
      <c r="R485" s="19"/>
      <c r="S485" s="19"/>
      <c r="T485" s="19"/>
      <c r="U485" s="19"/>
      <c r="V485" s="19"/>
      <c r="W485" s="19"/>
      <c r="X485" s="19"/>
      <c r="Y485" s="19"/>
      <c r="Z485" s="19"/>
      <c r="AA485" s="19"/>
    </row>
    <row r="486" ht="15.75" customHeight="1">
      <c r="A486" s="19"/>
      <c r="B486" s="20">
        <v>2020.0</v>
      </c>
      <c r="C486" s="23">
        <v>43996.336805555555</v>
      </c>
      <c r="D486" s="19" t="s">
        <v>99</v>
      </c>
      <c r="E486" s="19">
        <v>80.0</v>
      </c>
      <c r="F486" s="19">
        <v>5690.0</v>
      </c>
      <c r="G486" s="19">
        <v>43.0</v>
      </c>
      <c r="H486" s="19">
        <v>6.0</v>
      </c>
      <c r="I486" s="19"/>
      <c r="J486" s="19"/>
      <c r="K486" s="19" t="s">
        <v>109</v>
      </c>
      <c r="L486" s="19">
        <v>2086.0</v>
      </c>
      <c r="M486" s="19"/>
      <c r="N486" s="19" t="s">
        <v>35</v>
      </c>
      <c r="O486" s="19" t="s">
        <v>23</v>
      </c>
      <c r="P486" s="19"/>
      <c r="Q486" s="19"/>
      <c r="R486" s="19"/>
      <c r="S486" s="19"/>
      <c r="T486" s="19"/>
      <c r="U486" s="19"/>
      <c r="V486" s="19"/>
      <c r="W486" s="19"/>
      <c r="X486" s="19"/>
      <c r="Y486" s="19"/>
      <c r="Z486" s="19"/>
      <c r="AA486" s="19"/>
    </row>
    <row r="487" ht="15.75" customHeight="1">
      <c r="A487" s="19"/>
      <c r="B487" s="20">
        <v>2020.0</v>
      </c>
      <c r="C487" s="23">
        <v>43996.291666666664</v>
      </c>
      <c r="D487" s="19" t="s">
        <v>99</v>
      </c>
      <c r="E487" s="19">
        <v>64.0</v>
      </c>
      <c r="F487" s="19">
        <v>2900.0</v>
      </c>
      <c r="G487" s="19">
        <v>34.0</v>
      </c>
      <c r="H487" s="19">
        <v>6.0</v>
      </c>
      <c r="I487" s="19"/>
      <c r="J487" s="19"/>
      <c r="K487" s="19" t="s">
        <v>196</v>
      </c>
      <c r="L487" s="19">
        <v>2087.0</v>
      </c>
      <c r="M487" s="19"/>
      <c r="N487" s="19" t="s">
        <v>23</v>
      </c>
      <c r="O487" s="19" t="s">
        <v>23</v>
      </c>
      <c r="P487" s="19"/>
      <c r="Q487" s="19"/>
      <c r="R487" s="19"/>
      <c r="S487" s="19"/>
      <c r="T487" s="19"/>
      <c r="U487" s="19"/>
      <c r="V487" s="19"/>
      <c r="W487" s="19"/>
      <c r="X487" s="19"/>
      <c r="Y487" s="19"/>
      <c r="Z487" s="19"/>
      <c r="AA487" s="19"/>
    </row>
    <row r="488" ht="15.75" customHeight="1">
      <c r="A488" s="19"/>
      <c r="B488" s="20">
        <v>2020.0</v>
      </c>
      <c r="C488" s="23">
        <v>43996.354166666664</v>
      </c>
      <c r="D488" s="19" t="s">
        <v>99</v>
      </c>
      <c r="E488" s="19">
        <v>80.0</v>
      </c>
      <c r="F488" s="19">
        <v>5725.0</v>
      </c>
      <c r="G488" s="19">
        <v>43.0</v>
      </c>
      <c r="H488" s="19">
        <v>6.0</v>
      </c>
      <c r="I488" s="19"/>
      <c r="J488" s="19"/>
      <c r="K488" s="19" t="s">
        <v>858</v>
      </c>
      <c r="L488" s="19">
        <v>2088.0</v>
      </c>
      <c r="M488" s="19"/>
      <c r="N488" s="19" t="s">
        <v>23</v>
      </c>
      <c r="O488" s="19" t="s">
        <v>23</v>
      </c>
      <c r="P488" s="19"/>
      <c r="Q488" s="19"/>
      <c r="R488" s="19"/>
      <c r="S488" s="19"/>
      <c r="T488" s="19"/>
      <c r="U488" s="19"/>
      <c r="V488" s="19"/>
      <c r="W488" s="19"/>
      <c r="X488" s="19"/>
      <c r="Y488" s="19"/>
      <c r="Z488" s="19"/>
      <c r="AA488" s="19"/>
    </row>
    <row r="489" ht="15.75" customHeight="1">
      <c r="A489" s="19"/>
      <c r="B489" s="20">
        <v>2020.0</v>
      </c>
      <c r="C489" s="23">
        <v>43995.895833333336</v>
      </c>
      <c r="D489" s="19" t="s">
        <v>99</v>
      </c>
      <c r="E489" s="19">
        <v>83.0</v>
      </c>
      <c r="F489" s="19">
        <v>7580.0</v>
      </c>
      <c r="G489" s="19">
        <v>45.0</v>
      </c>
      <c r="H489" s="19">
        <v>6.0</v>
      </c>
      <c r="I489" s="19"/>
      <c r="J489" s="19"/>
      <c r="K489" s="19" t="s">
        <v>109</v>
      </c>
      <c r="L489" s="19">
        <v>2089.0</v>
      </c>
      <c r="M489" s="19"/>
      <c r="N489" s="19" t="s">
        <v>23</v>
      </c>
      <c r="O489" s="19" t="s">
        <v>23</v>
      </c>
      <c r="P489" s="19"/>
      <c r="Q489" s="19"/>
      <c r="R489" s="19"/>
      <c r="S489" s="19"/>
      <c r="T489" s="19"/>
      <c r="U489" s="19"/>
      <c r="V489" s="19"/>
      <c r="W489" s="19"/>
      <c r="X489" s="19"/>
      <c r="Y489" s="19"/>
      <c r="Z489" s="19"/>
      <c r="AA489" s="19"/>
    </row>
    <row r="490" ht="15.75" customHeight="1">
      <c r="A490" s="19"/>
      <c r="B490" s="20">
        <v>2020.0</v>
      </c>
      <c r="C490" s="23">
        <v>44008.416666666664</v>
      </c>
      <c r="D490" s="19" t="s">
        <v>99</v>
      </c>
      <c r="E490" s="19">
        <v>63.0</v>
      </c>
      <c r="F490" s="19">
        <v>2980.0</v>
      </c>
      <c r="G490" s="19">
        <v>32.0</v>
      </c>
      <c r="H490" s="19">
        <v>6.0</v>
      </c>
      <c r="I490" s="19"/>
      <c r="J490" s="19"/>
      <c r="K490" s="19" t="s">
        <v>852</v>
      </c>
      <c r="L490" s="19">
        <v>2090.0</v>
      </c>
      <c r="M490" s="19"/>
      <c r="N490" s="19" t="s">
        <v>35</v>
      </c>
      <c r="O490" s="19" t="s">
        <v>23</v>
      </c>
      <c r="P490" s="19"/>
      <c r="Q490" s="19"/>
      <c r="R490" s="19"/>
      <c r="S490" s="19"/>
      <c r="T490" s="19"/>
      <c r="U490" s="19"/>
      <c r="V490" s="19"/>
      <c r="W490" s="19"/>
      <c r="X490" s="19"/>
      <c r="Y490" s="19"/>
      <c r="Z490" s="19"/>
      <c r="AA490" s="19"/>
    </row>
    <row r="491" ht="15.75" customHeight="1">
      <c r="A491" s="19"/>
      <c r="B491" s="20">
        <v>2020.0</v>
      </c>
      <c r="C491" s="23">
        <v>43996.791666666664</v>
      </c>
      <c r="D491" s="19" t="s">
        <v>99</v>
      </c>
      <c r="E491" s="19">
        <v>78.0</v>
      </c>
      <c r="F491" s="19">
        <v>5100.0</v>
      </c>
      <c r="G491" s="19">
        <v>42.0</v>
      </c>
      <c r="H491" s="19">
        <v>6.0</v>
      </c>
      <c r="I491" s="19"/>
      <c r="J491" s="19"/>
      <c r="K491" s="19" t="s">
        <v>888</v>
      </c>
      <c r="L491" s="19">
        <v>2091.0</v>
      </c>
      <c r="M491" s="19" t="s">
        <v>35</v>
      </c>
      <c r="N491" s="19" t="s">
        <v>23</v>
      </c>
      <c r="O491" s="19" t="s">
        <v>23</v>
      </c>
      <c r="P491" s="19"/>
      <c r="Q491" s="19">
        <v>2.0</v>
      </c>
      <c r="R491" s="19">
        <v>2.0</v>
      </c>
      <c r="S491" s="19"/>
      <c r="T491" s="19"/>
      <c r="U491" s="19"/>
      <c r="V491" s="19"/>
      <c r="W491" s="19"/>
      <c r="X491" s="19"/>
      <c r="Y491" s="19"/>
      <c r="Z491" s="19"/>
      <c r="AA491" s="19"/>
    </row>
    <row r="492" ht="15.75" customHeight="1">
      <c r="A492" s="19"/>
      <c r="B492" s="20">
        <v>2020.0</v>
      </c>
      <c r="C492" s="23">
        <v>43995.791666666664</v>
      </c>
      <c r="D492" s="19" t="s">
        <v>99</v>
      </c>
      <c r="E492" s="19">
        <v>71.0</v>
      </c>
      <c r="F492" s="19">
        <v>4245.0</v>
      </c>
      <c r="G492" s="19">
        <v>35.0</v>
      </c>
      <c r="H492" s="19">
        <v>6.0</v>
      </c>
      <c r="I492" s="19">
        <v>25.0</v>
      </c>
      <c r="J492" s="19" t="s">
        <v>850</v>
      </c>
      <c r="K492" s="19"/>
      <c r="L492" s="19">
        <v>2092.0</v>
      </c>
      <c r="M492" s="19"/>
      <c r="N492" s="19" t="s">
        <v>35</v>
      </c>
      <c r="O492" s="19" t="s">
        <v>23</v>
      </c>
      <c r="P492" s="19"/>
      <c r="Q492" s="19"/>
      <c r="R492" s="19"/>
      <c r="S492" s="19"/>
      <c r="T492" s="19"/>
      <c r="U492" s="19"/>
      <c r="V492" s="19"/>
      <c r="W492" s="19"/>
      <c r="X492" s="19"/>
      <c r="Y492" s="19"/>
      <c r="Z492" s="19"/>
      <c r="AA492" s="19"/>
    </row>
    <row r="493" ht="15.75" customHeight="1">
      <c r="A493" s="19"/>
      <c r="B493" s="20">
        <v>2020.0</v>
      </c>
      <c r="C493" s="23">
        <v>43995.8125</v>
      </c>
      <c r="D493" s="19" t="s">
        <v>99</v>
      </c>
      <c r="E493" s="19">
        <v>72.0</v>
      </c>
      <c r="F493" s="19">
        <v>4400.0</v>
      </c>
      <c r="G493" s="19">
        <v>37.0</v>
      </c>
      <c r="H493" s="19">
        <v>6.0</v>
      </c>
      <c r="I493" s="19"/>
      <c r="J493" s="19"/>
      <c r="K493" s="19" t="s">
        <v>864</v>
      </c>
      <c r="L493" s="19">
        <v>2093.0</v>
      </c>
      <c r="M493" s="19"/>
      <c r="N493" s="19" t="s">
        <v>23</v>
      </c>
      <c r="O493" s="19" t="s">
        <v>23</v>
      </c>
      <c r="P493" s="19"/>
      <c r="Q493" s="19"/>
      <c r="R493" s="19"/>
      <c r="S493" s="19"/>
      <c r="T493" s="19"/>
      <c r="U493" s="19"/>
      <c r="V493" s="19"/>
      <c r="W493" s="19"/>
      <c r="X493" s="19"/>
      <c r="Y493" s="19"/>
      <c r="Z493" s="19"/>
      <c r="AA493" s="19"/>
    </row>
    <row r="494" ht="15.75" customHeight="1">
      <c r="A494" s="19"/>
      <c r="B494" s="20">
        <v>2020.0</v>
      </c>
      <c r="C494" s="23">
        <v>43995.875</v>
      </c>
      <c r="D494" s="19" t="s">
        <v>99</v>
      </c>
      <c r="E494" s="19">
        <v>72.0</v>
      </c>
      <c r="F494" s="19">
        <v>4575.0</v>
      </c>
      <c r="G494" s="19">
        <v>38.0</v>
      </c>
      <c r="H494" s="19">
        <v>6.0</v>
      </c>
      <c r="I494" s="19"/>
      <c r="J494" s="19"/>
      <c r="K494" s="19" t="s">
        <v>109</v>
      </c>
      <c r="L494" s="19">
        <v>2094.0</v>
      </c>
      <c r="M494" s="19"/>
      <c r="N494" s="19" t="s">
        <v>35</v>
      </c>
      <c r="O494" s="19" t="s">
        <v>23</v>
      </c>
      <c r="P494" s="19"/>
      <c r="Q494" s="19"/>
      <c r="R494" s="19"/>
      <c r="S494" s="19"/>
      <c r="T494" s="19"/>
      <c r="U494" s="19"/>
      <c r="V494" s="19"/>
      <c r="W494" s="19"/>
      <c r="X494" s="19"/>
      <c r="Y494" s="19"/>
      <c r="Z494" s="19"/>
      <c r="AA494" s="19"/>
    </row>
    <row r="495" ht="15.75" customHeight="1">
      <c r="A495" s="19"/>
      <c r="B495" s="20">
        <v>2020.0</v>
      </c>
      <c r="C495" s="23">
        <v>43996.4375</v>
      </c>
      <c r="D495" s="19" t="s">
        <v>99</v>
      </c>
      <c r="E495" s="19">
        <v>77.0</v>
      </c>
      <c r="F495" s="19">
        <v>5195.0</v>
      </c>
      <c r="G495" s="19">
        <v>40.0</v>
      </c>
      <c r="H495" s="19">
        <v>6.0</v>
      </c>
      <c r="I495" s="19">
        <v>27.0</v>
      </c>
      <c r="J495" s="19" t="s">
        <v>886</v>
      </c>
      <c r="K495" s="19"/>
      <c r="L495" s="19">
        <v>2095.0</v>
      </c>
      <c r="M495" s="19"/>
      <c r="N495" s="19" t="s">
        <v>23</v>
      </c>
      <c r="O495" s="19" t="s">
        <v>23</v>
      </c>
      <c r="P495" s="19"/>
      <c r="Q495" s="19"/>
      <c r="R495" s="19"/>
      <c r="S495" s="19"/>
      <c r="T495" s="19"/>
      <c r="U495" s="19"/>
      <c r="V495" s="19"/>
      <c r="W495" s="19"/>
      <c r="X495" s="19"/>
      <c r="Y495" s="19"/>
      <c r="Z495" s="19"/>
      <c r="AA495" s="19"/>
    </row>
    <row r="496" ht="15.75" customHeight="1">
      <c r="A496" s="19"/>
      <c r="B496" s="20">
        <v>2020.0</v>
      </c>
      <c r="C496" s="23">
        <v>43996.5625</v>
      </c>
      <c r="D496" s="19" t="s">
        <v>99</v>
      </c>
      <c r="E496" s="19">
        <v>80.0</v>
      </c>
      <c r="F496" s="19">
        <v>6130.0</v>
      </c>
      <c r="G496" s="19">
        <v>44.0</v>
      </c>
      <c r="H496" s="19">
        <v>6.0</v>
      </c>
      <c r="I496" s="19"/>
      <c r="J496" s="19"/>
      <c r="K496" s="19" t="s">
        <v>102</v>
      </c>
      <c r="L496" s="19">
        <v>2096.0</v>
      </c>
      <c r="M496" s="19"/>
      <c r="N496" s="19" t="s">
        <v>23</v>
      </c>
      <c r="O496" s="19" t="s">
        <v>23</v>
      </c>
      <c r="P496" s="19"/>
      <c r="Q496" s="19"/>
      <c r="R496" s="19"/>
      <c r="S496" s="19"/>
      <c r="T496" s="19"/>
      <c r="U496" s="19"/>
      <c r="V496" s="19"/>
      <c r="W496" s="19"/>
      <c r="X496" s="19"/>
      <c r="Y496" s="19"/>
      <c r="Z496" s="19"/>
      <c r="AA496" s="19"/>
    </row>
    <row r="497" ht="15.75" customHeight="1">
      <c r="A497" s="19"/>
      <c r="B497" s="20">
        <v>2020.0</v>
      </c>
      <c r="C497" s="23">
        <v>43996.375</v>
      </c>
      <c r="D497" s="19" t="s">
        <v>99</v>
      </c>
      <c r="E497" s="19">
        <v>78.0</v>
      </c>
      <c r="F497" s="19">
        <v>5870.0</v>
      </c>
      <c r="G497" s="19">
        <v>44.0</v>
      </c>
      <c r="H497" s="19">
        <v>6.0</v>
      </c>
      <c r="I497" s="19"/>
      <c r="J497" s="19"/>
      <c r="K497" s="19" t="s">
        <v>109</v>
      </c>
      <c r="L497" s="19">
        <v>2097.0</v>
      </c>
      <c r="M497" s="19"/>
      <c r="N497" s="19" t="s">
        <v>23</v>
      </c>
      <c r="O497" s="19" t="s">
        <v>23</v>
      </c>
      <c r="P497" s="19"/>
      <c r="Q497" s="19"/>
      <c r="R497" s="19"/>
      <c r="S497" s="19"/>
      <c r="T497" s="19"/>
      <c r="U497" s="19"/>
      <c r="V497" s="19"/>
      <c r="W497" s="19"/>
      <c r="X497" s="19"/>
      <c r="Y497" s="19"/>
      <c r="Z497" s="19"/>
      <c r="AA497" s="19"/>
    </row>
    <row r="498" ht="15.75" customHeight="1">
      <c r="A498" s="19"/>
      <c r="B498" s="20">
        <v>2020.0</v>
      </c>
      <c r="C498" s="23">
        <v>43995.791666666664</v>
      </c>
      <c r="D498" s="19" t="s">
        <v>99</v>
      </c>
      <c r="E498" s="19">
        <v>80.0</v>
      </c>
      <c r="F498" s="19">
        <v>5620.0</v>
      </c>
      <c r="G498" s="19">
        <v>42.0</v>
      </c>
      <c r="H498" s="19">
        <v>6.0</v>
      </c>
      <c r="I498" s="19"/>
      <c r="J498" s="19"/>
      <c r="K498" s="19" t="s">
        <v>109</v>
      </c>
      <c r="L498" s="19">
        <v>2098.0</v>
      </c>
      <c r="M498" s="19"/>
      <c r="N498" s="19" t="s">
        <v>23</v>
      </c>
      <c r="O498" s="19" t="s">
        <v>23</v>
      </c>
      <c r="P498" s="19"/>
      <c r="Q498" s="19"/>
      <c r="R498" s="19"/>
      <c r="S498" s="19"/>
      <c r="T498" s="19"/>
      <c r="U498" s="19"/>
      <c r="V498" s="19"/>
      <c r="W498" s="19"/>
      <c r="X498" s="19"/>
      <c r="Y498" s="19"/>
      <c r="Z498" s="19"/>
      <c r="AA498" s="19"/>
    </row>
    <row r="499" ht="15.75" customHeight="1">
      <c r="A499" s="19"/>
      <c r="B499" s="20">
        <v>2020.0</v>
      </c>
      <c r="C499" s="23">
        <v>43995.791666666664</v>
      </c>
      <c r="D499" s="19" t="s">
        <v>99</v>
      </c>
      <c r="E499" s="19">
        <v>80.0</v>
      </c>
      <c r="F499" s="19">
        <v>6520.0</v>
      </c>
      <c r="G499" s="19">
        <v>45.0</v>
      </c>
      <c r="H499" s="19">
        <v>6.0</v>
      </c>
      <c r="I499" s="19"/>
      <c r="J499" s="19"/>
      <c r="K499" s="19" t="s">
        <v>851</v>
      </c>
      <c r="L499" s="19">
        <v>2099.0</v>
      </c>
      <c r="M499" s="19"/>
      <c r="N499" s="19" t="s">
        <v>23</v>
      </c>
      <c r="O499" s="19" t="s">
        <v>23</v>
      </c>
      <c r="P499" s="19"/>
      <c r="Q499" s="19"/>
      <c r="R499" s="19"/>
      <c r="S499" s="19"/>
      <c r="T499" s="19"/>
      <c r="U499" s="19"/>
      <c r="V499" s="19"/>
      <c r="W499" s="19"/>
      <c r="X499" s="19"/>
      <c r="Y499" s="19"/>
      <c r="Z499" s="19"/>
      <c r="AA499" s="19"/>
    </row>
    <row r="500" ht="15.75" customHeight="1">
      <c r="A500" s="19"/>
      <c r="B500" s="20">
        <v>2020.0</v>
      </c>
      <c r="C500" s="23">
        <v>43995.760416666664</v>
      </c>
      <c r="D500" s="19" t="s">
        <v>99</v>
      </c>
      <c r="E500" s="19">
        <v>75.0</v>
      </c>
      <c r="F500" s="19">
        <v>4990.0</v>
      </c>
      <c r="G500" s="19">
        <v>38.0</v>
      </c>
      <c r="H500" s="19">
        <v>6.0</v>
      </c>
      <c r="I500" s="19"/>
      <c r="J500" s="19"/>
      <c r="K500" s="19" t="s">
        <v>889</v>
      </c>
      <c r="L500" s="19">
        <v>2100.0</v>
      </c>
      <c r="M500" s="19"/>
      <c r="N500" s="19" t="s">
        <v>23</v>
      </c>
      <c r="O500" s="19" t="s">
        <v>23</v>
      </c>
      <c r="P500" s="19"/>
      <c r="Q500" s="19"/>
      <c r="R500" s="19"/>
      <c r="S500" s="19"/>
      <c r="T500" s="19"/>
      <c r="U500" s="19"/>
      <c r="V500" s="19"/>
      <c r="W500" s="19"/>
      <c r="X500" s="19"/>
      <c r="Y500" s="19"/>
      <c r="Z500" s="19"/>
      <c r="AA500" s="19"/>
    </row>
    <row r="501" ht="15.75" customHeight="1">
      <c r="A501" s="19"/>
      <c r="B501" s="20">
        <v>2020.0</v>
      </c>
      <c r="C501" s="23">
        <v>44019.5</v>
      </c>
      <c r="D501" s="19" t="s">
        <v>99</v>
      </c>
      <c r="E501" s="19">
        <v>63.0</v>
      </c>
      <c r="F501" s="19">
        <v>2201.0</v>
      </c>
      <c r="G501" s="19">
        <v>34.0</v>
      </c>
      <c r="H501" s="19">
        <v>6.0</v>
      </c>
      <c r="I501" s="19">
        <v>111.0</v>
      </c>
      <c r="J501" s="19" t="s">
        <v>136</v>
      </c>
      <c r="K501" s="19"/>
      <c r="L501" s="19">
        <v>2201.0</v>
      </c>
      <c r="M501" s="19" t="s">
        <v>814</v>
      </c>
      <c r="N501" s="19" t="s">
        <v>35</v>
      </c>
      <c r="O501" s="19" t="s">
        <v>23</v>
      </c>
      <c r="P501" s="19"/>
      <c r="Q501" s="19"/>
      <c r="R501" s="19"/>
      <c r="S501" s="19"/>
      <c r="T501" s="19"/>
      <c r="U501" s="19"/>
      <c r="V501" s="19"/>
      <c r="W501" s="19"/>
      <c r="X501" s="19"/>
      <c r="Y501" s="19"/>
      <c r="Z501" s="19"/>
      <c r="AA501" s="19"/>
    </row>
    <row r="502" ht="15.75" customHeight="1">
      <c r="A502" s="19"/>
      <c r="B502" s="20">
        <v>2020.0</v>
      </c>
      <c r="C502" s="23">
        <v>44019.458333333336</v>
      </c>
      <c r="D502" s="19" t="s">
        <v>99</v>
      </c>
      <c r="E502" s="19">
        <v>75.0</v>
      </c>
      <c r="F502" s="19">
        <v>4960.0</v>
      </c>
      <c r="G502" s="19">
        <v>38.0</v>
      </c>
      <c r="H502" s="19">
        <v>6.0</v>
      </c>
      <c r="I502" s="19">
        <v>111.0</v>
      </c>
      <c r="J502" s="19" t="s">
        <v>136</v>
      </c>
      <c r="K502" s="19"/>
      <c r="L502" s="19">
        <v>2202.0</v>
      </c>
      <c r="M502" s="19" t="s">
        <v>814</v>
      </c>
      <c r="N502" s="19" t="s">
        <v>35</v>
      </c>
      <c r="O502" s="19" t="s">
        <v>23</v>
      </c>
      <c r="P502" s="19"/>
      <c r="Q502" s="19"/>
      <c r="R502" s="19"/>
      <c r="S502" s="19"/>
      <c r="T502" s="19"/>
      <c r="U502" s="19"/>
      <c r="V502" s="19"/>
      <c r="W502" s="19"/>
      <c r="X502" s="19"/>
      <c r="Y502" s="19"/>
      <c r="Z502" s="19"/>
      <c r="AA502" s="19"/>
    </row>
    <row r="503" ht="15.75" customHeight="1">
      <c r="A503" s="19"/>
      <c r="B503" s="20">
        <v>2020.0</v>
      </c>
      <c r="C503" s="23">
        <v>44017.625</v>
      </c>
      <c r="D503" s="19" t="s">
        <v>99</v>
      </c>
      <c r="E503" s="19">
        <v>59.0</v>
      </c>
      <c r="F503" s="19">
        <v>2420.0</v>
      </c>
      <c r="G503" s="19">
        <v>32.0</v>
      </c>
      <c r="H503" s="19">
        <v>6.0</v>
      </c>
      <c r="I503" s="19"/>
      <c r="J503" s="19"/>
      <c r="K503" s="19" t="s">
        <v>178</v>
      </c>
      <c r="L503" s="19">
        <v>2203.0</v>
      </c>
      <c r="M503" s="19"/>
      <c r="N503" s="19" t="s">
        <v>35</v>
      </c>
      <c r="O503" s="19" t="s">
        <v>23</v>
      </c>
      <c r="P503" s="19"/>
      <c r="Q503" s="19"/>
      <c r="R503" s="19"/>
      <c r="S503" s="19"/>
      <c r="T503" s="19"/>
      <c r="U503" s="19"/>
      <c r="V503" s="19"/>
      <c r="W503" s="19"/>
      <c r="X503" s="19"/>
      <c r="Y503" s="19"/>
      <c r="Z503" s="19"/>
      <c r="AA503" s="19"/>
    </row>
    <row r="504" ht="15.75" customHeight="1">
      <c r="A504" s="19"/>
      <c r="B504" s="20">
        <v>2020.0</v>
      </c>
      <c r="C504" s="23">
        <v>44019.625</v>
      </c>
      <c r="D504" s="19" t="s">
        <v>99</v>
      </c>
      <c r="E504" s="19">
        <v>78.0</v>
      </c>
      <c r="F504" s="19">
        <v>5625.0</v>
      </c>
      <c r="G504" s="19">
        <v>42.0</v>
      </c>
      <c r="H504" s="19">
        <v>6.0</v>
      </c>
      <c r="I504" s="19">
        <v>111.0</v>
      </c>
      <c r="J504" s="19" t="s">
        <v>136</v>
      </c>
      <c r="K504" s="19"/>
      <c r="L504" s="19">
        <v>2204.0</v>
      </c>
      <c r="M504" s="19"/>
      <c r="N504" s="19" t="s">
        <v>35</v>
      </c>
      <c r="O504" s="19" t="s">
        <v>23</v>
      </c>
      <c r="P504" s="19"/>
      <c r="Q504" s="19"/>
      <c r="R504" s="19"/>
      <c r="S504" s="19"/>
      <c r="T504" s="19"/>
      <c r="U504" s="19"/>
      <c r="V504" s="19"/>
      <c r="W504" s="19"/>
      <c r="X504" s="19"/>
      <c r="Y504" s="19"/>
      <c r="Z504" s="19"/>
      <c r="AA504" s="19"/>
    </row>
    <row r="505" ht="15.75" customHeight="1">
      <c r="A505" s="19"/>
      <c r="B505" s="20">
        <v>2020.0</v>
      </c>
      <c r="C505" s="23">
        <v>44019.479166666664</v>
      </c>
      <c r="D505" s="19" t="s">
        <v>99</v>
      </c>
      <c r="E505" s="19">
        <v>57.0</v>
      </c>
      <c r="F505" s="19">
        <v>2250.0</v>
      </c>
      <c r="G505" s="19"/>
      <c r="H505" s="19">
        <v>6.0</v>
      </c>
      <c r="I505" s="19">
        <v>127.0</v>
      </c>
      <c r="J505" s="19" t="s">
        <v>109</v>
      </c>
      <c r="K505" s="19"/>
      <c r="L505" s="19">
        <v>2205.0</v>
      </c>
      <c r="M505" s="19"/>
      <c r="N505" s="19" t="s">
        <v>35</v>
      </c>
      <c r="O505" s="19" t="s">
        <v>23</v>
      </c>
      <c r="P505" s="19"/>
      <c r="Q505" s="19"/>
      <c r="R505" s="19"/>
      <c r="S505" s="19"/>
      <c r="T505" s="19"/>
      <c r="U505" s="19"/>
      <c r="V505" s="19"/>
      <c r="W505" s="19"/>
      <c r="X505" s="19"/>
      <c r="Y505" s="19"/>
      <c r="Z505" s="19"/>
      <c r="AA505" s="19"/>
    </row>
    <row r="506" ht="15.75" customHeight="1">
      <c r="A506" s="19"/>
      <c r="B506" s="20">
        <v>2020.0</v>
      </c>
      <c r="C506" s="23">
        <v>44017.541666666664</v>
      </c>
      <c r="D506" s="19" t="s">
        <v>99</v>
      </c>
      <c r="E506" s="19">
        <v>62.0</v>
      </c>
      <c r="F506" s="19">
        <v>2980.0</v>
      </c>
      <c r="G506" s="19">
        <v>33.0</v>
      </c>
      <c r="H506" s="19">
        <v>6.0</v>
      </c>
      <c r="I506" s="19"/>
      <c r="J506" s="19"/>
      <c r="K506" s="19" t="s">
        <v>864</v>
      </c>
      <c r="L506" s="19">
        <v>2206.0</v>
      </c>
      <c r="M506" s="19" t="s">
        <v>814</v>
      </c>
      <c r="N506" s="19" t="s">
        <v>35</v>
      </c>
      <c r="O506" s="19" t="s">
        <v>23</v>
      </c>
      <c r="P506" s="19"/>
      <c r="Q506" s="19">
        <v>1.0</v>
      </c>
      <c r="R506" s="19"/>
      <c r="S506" s="19"/>
      <c r="T506" s="19"/>
      <c r="U506" s="19"/>
      <c r="V506" s="19"/>
      <c r="W506" s="19"/>
      <c r="X506" s="19"/>
      <c r="Y506" s="19"/>
      <c r="Z506" s="19"/>
      <c r="AA506" s="19"/>
    </row>
    <row r="507" ht="15.75" customHeight="1">
      <c r="A507" s="19"/>
      <c r="B507" s="20">
        <v>2020.0</v>
      </c>
      <c r="C507" s="23">
        <v>44017.416666666664</v>
      </c>
      <c r="D507" s="19" t="s">
        <v>99</v>
      </c>
      <c r="E507" s="19">
        <v>59.0</v>
      </c>
      <c r="F507" s="19">
        <v>2600.0</v>
      </c>
      <c r="G507" s="19">
        <v>30.0</v>
      </c>
      <c r="H507" s="19">
        <v>6.0</v>
      </c>
      <c r="I507" s="19"/>
      <c r="J507" s="19"/>
      <c r="K507" s="19" t="s">
        <v>890</v>
      </c>
      <c r="L507" s="19">
        <v>2207.0</v>
      </c>
      <c r="M507" s="19" t="s">
        <v>814</v>
      </c>
      <c r="N507" s="19" t="s">
        <v>35</v>
      </c>
      <c r="O507" s="19" t="s">
        <v>23</v>
      </c>
      <c r="P507" s="19"/>
      <c r="Q507" s="19">
        <v>1.0</v>
      </c>
      <c r="R507" s="19"/>
      <c r="S507" s="19"/>
      <c r="T507" s="19"/>
      <c r="U507" s="19"/>
      <c r="V507" s="19"/>
      <c r="W507" s="19"/>
      <c r="X507" s="19"/>
      <c r="Y507" s="19"/>
      <c r="Z507" s="19"/>
      <c r="AA507" s="19"/>
    </row>
    <row r="508" ht="15.75" customHeight="1">
      <c r="A508" s="19"/>
      <c r="B508" s="20">
        <v>2020.0</v>
      </c>
      <c r="C508" s="23">
        <v>44017.833333333336</v>
      </c>
      <c r="D508" s="19" t="s">
        <v>99</v>
      </c>
      <c r="E508" s="19">
        <v>82.0</v>
      </c>
      <c r="F508" s="19">
        <v>6395.0</v>
      </c>
      <c r="G508" s="19"/>
      <c r="H508" s="19">
        <v>6.0</v>
      </c>
      <c r="I508" s="19"/>
      <c r="J508" s="19"/>
      <c r="K508" s="19" t="s">
        <v>109</v>
      </c>
      <c r="L508" s="19">
        <v>2208.0</v>
      </c>
      <c r="M508" s="19"/>
      <c r="N508" s="19" t="s">
        <v>35</v>
      </c>
      <c r="O508" s="19" t="s">
        <v>23</v>
      </c>
      <c r="P508" s="19"/>
      <c r="Q508" s="19"/>
      <c r="R508" s="19"/>
      <c r="S508" s="19"/>
      <c r="T508" s="19"/>
      <c r="U508" s="19"/>
      <c r="V508" s="19"/>
      <c r="W508" s="19"/>
      <c r="X508" s="19"/>
      <c r="Y508" s="19"/>
      <c r="Z508" s="19"/>
      <c r="AA508" s="19"/>
    </row>
    <row r="509" ht="15.75" customHeight="1">
      <c r="A509" s="19"/>
      <c r="B509" s="20">
        <v>2020.0</v>
      </c>
      <c r="C509" s="23">
        <v>44022.8125</v>
      </c>
      <c r="D509" s="19" t="s">
        <v>99</v>
      </c>
      <c r="E509" s="19">
        <v>63.0</v>
      </c>
      <c r="F509" s="19">
        <v>2580.0</v>
      </c>
      <c r="G509" s="19">
        <v>31.0</v>
      </c>
      <c r="H509" s="19">
        <v>6.0</v>
      </c>
      <c r="I509" s="19"/>
      <c r="J509" s="19"/>
      <c r="K509" s="19" t="s">
        <v>858</v>
      </c>
      <c r="L509" s="19">
        <v>2209.0</v>
      </c>
      <c r="M509" s="19" t="s">
        <v>35</v>
      </c>
      <c r="N509" s="19" t="s">
        <v>35</v>
      </c>
      <c r="O509" s="19" t="s">
        <v>23</v>
      </c>
      <c r="P509" s="19"/>
      <c r="Q509" s="19">
        <v>1.0</v>
      </c>
      <c r="R509" s="19">
        <v>1.0</v>
      </c>
      <c r="S509" s="19"/>
      <c r="T509" s="19"/>
      <c r="U509" s="19"/>
      <c r="V509" s="19"/>
      <c r="W509" s="19"/>
      <c r="X509" s="19"/>
      <c r="Y509" s="19"/>
      <c r="Z509" s="19"/>
      <c r="AA509" s="19"/>
    </row>
    <row r="510" ht="15.75" customHeight="1">
      <c r="A510" s="19"/>
      <c r="B510" s="20">
        <v>2020.0</v>
      </c>
      <c r="C510" s="23">
        <v>44022.75</v>
      </c>
      <c r="D510" s="19" t="s">
        <v>99</v>
      </c>
      <c r="E510" s="19">
        <v>62.0</v>
      </c>
      <c r="F510" s="19">
        <v>2550.0</v>
      </c>
      <c r="G510" s="19">
        <v>32.0</v>
      </c>
      <c r="H510" s="19">
        <v>6.0</v>
      </c>
      <c r="I510" s="19"/>
      <c r="J510" s="19"/>
      <c r="K510" s="19" t="s">
        <v>146</v>
      </c>
      <c r="L510" s="19">
        <v>2210.0</v>
      </c>
      <c r="M510" s="19" t="s">
        <v>35</v>
      </c>
      <c r="N510" s="19" t="s">
        <v>35</v>
      </c>
      <c r="O510" s="19" t="s">
        <v>23</v>
      </c>
      <c r="P510" s="19"/>
      <c r="Q510" s="19">
        <v>1.0</v>
      </c>
      <c r="R510" s="19">
        <v>1.0</v>
      </c>
      <c r="S510" s="19"/>
      <c r="T510" s="19"/>
      <c r="U510" s="19"/>
      <c r="V510" s="19"/>
      <c r="W510" s="19"/>
      <c r="X510" s="19"/>
      <c r="Y510" s="19"/>
      <c r="Z510" s="19"/>
      <c r="AA510" s="19"/>
    </row>
    <row r="511" ht="15.75" customHeight="1">
      <c r="A511" s="19"/>
      <c r="B511" s="20">
        <v>2020.0</v>
      </c>
      <c r="C511" s="23">
        <v>44022.895833333336</v>
      </c>
      <c r="D511" s="19" t="s">
        <v>99</v>
      </c>
      <c r="E511" s="19">
        <v>59.0</v>
      </c>
      <c r="F511" s="19">
        <v>2375.0</v>
      </c>
      <c r="G511" s="19">
        <v>30.0</v>
      </c>
      <c r="H511" s="19">
        <v>6.0</v>
      </c>
      <c r="I511" s="19"/>
      <c r="J511" s="19"/>
      <c r="K511" s="19" t="s">
        <v>109</v>
      </c>
      <c r="L511" s="19">
        <v>2211.0</v>
      </c>
      <c r="M511" s="19" t="s">
        <v>35</v>
      </c>
      <c r="N511" s="19" t="s">
        <v>35</v>
      </c>
      <c r="O511" s="19" t="s">
        <v>23</v>
      </c>
      <c r="P511" s="19"/>
      <c r="Q511" s="19">
        <v>1.0</v>
      </c>
      <c r="R511" s="19">
        <v>1.0</v>
      </c>
      <c r="S511" s="19"/>
      <c r="T511" s="19"/>
      <c r="U511" s="19"/>
      <c r="V511" s="19"/>
      <c r="W511" s="19"/>
      <c r="X511" s="19"/>
      <c r="Y511" s="19"/>
      <c r="Z511" s="19"/>
      <c r="AA511" s="19"/>
    </row>
    <row r="512" ht="15.75" customHeight="1">
      <c r="A512" s="19"/>
      <c r="B512" s="20">
        <v>2020.0</v>
      </c>
      <c r="C512" s="23">
        <v>44023.75</v>
      </c>
      <c r="D512" s="19" t="s">
        <v>99</v>
      </c>
      <c r="E512" s="19">
        <v>80.0</v>
      </c>
      <c r="F512" s="19">
        <v>5590.0</v>
      </c>
      <c r="G512" s="19">
        <v>40.0</v>
      </c>
      <c r="H512" s="19">
        <v>6.0</v>
      </c>
      <c r="I512" s="19"/>
      <c r="J512" s="19"/>
      <c r="K512" s="19" t="s">
        <v>109</v>
      </c>
      <c r="L512" s="19">
        <v>2212.0</v>
      </c>
      <c r="M512" s="19" t="s">
        <v>35</v>
      </c>
      <c r="N512" s="19" t="s">
        <v>35</v>
      </c>
      <c r="O512" s="19" t="s">
        <v>23</v>
      </c>
      <c r="P512" s="19"/>
      <c r="Q512" s="19">
        <v>2.0</v>
      </c>
      <c r="R512" s="19"/>
      <c r="S512" s="19"/>
      <c r="T512" s="19"/>
      <c r="U512" s="19"/>
      <c r="V512" s="19"/>
      <c r="W512" s="19"/>
      <c r="X512" s="19"/>
      <c r="Y512" s="19"/>
      <c r="Z512" s="19"/>
      <c r="AA512" s="19"/>
    </row>
    <row r="513" ht="15.75" customHeight="1">
      <c r="A513" s="19"/>
      <c r="B513" s="20">
        <v>2020.0</v>
      </c>
      <c r="C513" s="23">
        <v>44023.5625</v>
      </c>
      <c r="D513" s="19" t="s">
        <v>99</v>
      </c>
      <c r="E513" s="19">
        <v>58.0</v>
      </c>
      <c r="F513" s="19">
        <v>2095.0</v>
      </c>
      <c r="G513" s="19">
        <v>29.0</v>
      </c>
      <c r="H513" s="19">
        <v>6.0</v>
      </c>
      <c r="I513" s="19"/>
      <c r="J513" s="19"/>
      <c r="K513" s="19" t="s">
        <v>149</v>
      </c>
      <c r="L513" s="19">
        <v>2213.0</v>
      </c>
      <c r="M513" s="19" t="s">
        <v>35</v>
      </c>
      <c r="N513" s="19" t="s">
        <v>35</v>
      </c>
      <c r="O513" s="19" t="s">
        <v>23</v>
      </c>
      <c r="P513" s="19" t="s">
        <v>816</v>
      </c>
      <c r="Q513" s="19">
        <v>1.0</v>
      </c>
      <c r="R513" s="19"/>
      <c r="S513" s="19"/>
      <c r="T513" s="19"/>
      <c r="U513" s="19"/>
      <c r="V513" s="19"/>
      <c r="W513" s="19"/>
      <c r="X513" s="19"/>
      <c r="Y513" s="19"/>
      <c r="Z513" s="19"/>
      <c r="AA513" s="19"/>
    </row>
    <row r="514" ht="15.75" customHeight="1">
      <c r="A514" s="19"/>
      <c r="B514" s="20">
        <v>2020.0</v>
      </c>
      <c r="C514" s="23">
        <v>44023.770833333336</v>
      </c>
      <c r="D514" s="19" t="s">
        <v>99</v>
      </c>
      <c r="E514" s="19">
        <v>64.0</v>
      </c>
      <c r="F514" s="19">
        <v>3000.0</v>
      </c>
      <c r="G514" s="19">
        <v>34.0</v>
      </c>
      <c r="H514" s="19">
        <v>6.0</v>
      </c>
      <c r="I514" s="19"/>
      <c r="J514" s="19"/>
      <c r="K514" s="19" t="s">
        <v>109</v>
      </c>
      <c r="L514" s="19">
        <v>2214.0</v>
      </c>
      <c r="M514" s="19" t="s">
        <v>814</v>
      </c>
      <c r="N514" s="19" t="s">
        <v>35</v>
      </c>
      <c r="O514" s="19" t="s">
        <v>23</v>
      </c>
      <c r="P514" s="19"/>
      <c r="Q514" s="19">
        <v>1.0</v>
      </c>
      <c r="R514" s="19"/>
      <c r="S514" s="19"/>
      <c r="T514" s="19"/>
      <c r="U514" s="19"/>
      <c r="V514" s="19"/>
      <c r="W514" s="19"/>
      <c r="X514" s="19"/>
      <c r="Y514" s="19"/>
      <c r="Z514" s="19"/>
      <c r="AA514" s="19"/>
    </row>
    <row r="515" ht="15.75" customHeight="1">
      <c r="A515" s="19"/>
      <c r="B515" s="20">
        <v>2020.0</v>
      </c>
      <c r="C515" s="23">
        <v>44023.458333333336</v>
      </c>
      <c r="D515" s="19" t="s">
        <v>99</v>
      </c>
      <c r="E515" s="19">
        <v>62.0</v>
      </c>
      <c r="F515" s="19">
        <v>2755.0</v>
      </c>
      <c r="G515" s="19"/>
      <c r="H515" s="19">
        <v>6.0</v>
      </c>
      <c r="I515" s="19"/>
      <c r="J515" s="19"/>
      <c r="K515" s="19" t="s">
        <v>112</v>
      </c>
      <c r="L515" s="19">
        <v>2216.0</v>
      </c>
      <c r="M515" s="19"/>
      <c r="N515" s="19" t="s">
        <v>35</v>
      </c>
      <c r="O515" s="19" t="s">
        <v>23</v>
      </c>
      <c r="P515" s="19"/>
      <c r="Q515" s="19"/>
      <c r="R515" s="19"/>
      <c r="S515" s="19"/>
      <c r="T515" s="19"/>
      <c r="U515" s="19"/>
      <c r="V515" s="19"/>
      <c r="W515" s="19"/>
      <c r="X515" s="19"/>
      <c r="Y515" s="19"/>
      <c r="Z515" s="19"/>
      <c r="AA515" s="19"/>
    </row>
    <row r="516" ht="15.75" customHeight="1">
      <c r="A516" s="19"/>
      <c r="B516" s="20">
        <v>2020.0</v>
      </c>
      <c r="C516" s="23">
        <v>44023.541666666664</v>
      </c>
      <c r="D516" s="19" t="s">
        <v>99</v>
      </c>
      <c r="E516" s="19">
        <v>63.0</v>
      </c>
      <c r="F516" s="19">
        <v>2530.0</v>
      </c>
      <c r="G516" s="19"/>
      <c r="H516" s="19">
        <v>6.0</v>
      </c>
      <c r="I516" s="19"/>
      <c r="J516" s="19"/>
      <c r="K516" s="19" t="s">
        <v>178</v>
      </c>
      <c r="L516" s="19">
        <v>2217.0</v>
      </c>
      <c r="M516" s="19"/>
      <c r="N516" s="19" t="s">
        <v>35</v>
      </c>
      <c r="O516" s="19" t="s">
        <v>23</v>
      </c>
      <c r="P516" s="19"/>
      <c r="Q516" s="19"/>
      <c r="R516" s="19"/>
      <c r="S516" s="19"/>
      <c r="T516" s="19"/>
      <c r="U516" s="19"/>
      <c r="V516" s="19"/>
      <c r="W516" s="19"/>
      <c r="X516" s="19"/>
      <c r="Y516" s="19"/>
      <c r="Z516" s="19"/>
      <c r="AA516" s="19"/>
    </row>
    <row r="517" ht="15.75" customHeight="1">
      <c r="A517" s="19"/>
      <c r="B517" s="20">
        <v>2020.0</v>
      </c>
      <c r="C517" s="23">
        <v>44020.375</v>
      </c>
      <c r="D517" s="19" t="s">
        <v>99</v>
      </c>
      <c r="E517" s="19">
        <v>53.0</v>
      </c>
      <c r="F517" s="19">
        <v>1720.0</v>
      </c>
      <c r="G517" s="19">
        <v>27.0</v>
      </c>
      <c r="H517" s="19">
        <v>6.0</v>
      </c>
      <c r="I517" s="19">
        <v>22.0</v>
      </c>
      <c r="J517" s="19" t="s">
        <v>855</v>
      </c>
      <c r="K517" s="19"/>
      <c r="L517" s="19">
        <v>2218.0</v>
      </c>
      <c r="M517" s="19" t="s">
        <v>814</v>
      </c>
      <c r="N517" s="19" t="s">
        <v>35</v>
      </c>
      <c r="O517" s="19" t="s">
        <v>23</v>
      </c>
      <c r="P517" s="19" t="s">
        <v>816</v>
      </c>
      <c r="Q517" s="19">
        <v>1.0</v>
      </c>
      <c r="R517" s="19">
        <v>1.0</v>
      </c>
      <c r="S517" s="19"/>
      <c r="T517" s="19"/>
      <c r="U517" s="19"/>
      <c r="V517" s="19"/>
      <c r="W517" s="19"/>
      <c r="X517" s="19"/>
      <c r="Y517" s="19"/>
      <c r="Z517" s="19"/>
      <c r="AA517" s="19"/>
    </row>
    <row r="518" ht="15.75" customHeight="1">
      <c r="A518" s="19"/>
      <c r="B518" s="20">
        <v>2020.0</v>
      </c>
      <c r="C518" s="23">
        <v>44020.666666666664</v>
      </c>
      <c r="D518" s="19" t="s">
        <v>99</v>
      </c>
      <c r="E518" s="19">
        <v>60.0</v>
      </c>
      <c r="F518" s="19">
        <v>2065.0</v>
      </c>
      <c r="G518" s="19"/>
      <c r="H518" s="19">
        <v>6.0</v>
      </c>
      <c r="I518" s="19">
        <v>115.0</v>
      </c>
      <c r="J518" s="19" t="s">
        <v>134</v>
      </c>
      <c r="K518" s="19"/>
      <c r="L518" s="19">
        <v>2219.0</v>
      </c>
      <c r="M518" s="19"/>
      <c r="N518" s="19" t="s">
        <v>35</v>
      </c>
      <c r="O518" s="19" t="s">
        <v>23</v>
      </c>
      <c r="P518" s="19"/>
      <c r="Q518" s="19"/>
      <c r="R518" s="19"/>
      <c r="S518" s="19"/>
      <c r="T518" s="19"/>
      <c r="U518" s="19"/>
      <c r="V518" s="19"/>
      <c r="W518" s="19"/>
      <c r="X518" s="19"/>
      <c r="Y518" s="19"/>
      <c r="Z518" s="19"/>
      <c r="AA518" s="19"/>
    </row>
    <row r="519" ht="15.75" customHeight="1">
      <c r="A519" s="19"/>
      <c r="B519" s="20">
        <v>2020.0</v>
      </c>
      <c r="C519" s="23">
        <v>44023.458333333336</v>
      </c>
      <c r="D519" s="19" t="s">
        <v>99</v>
      </c>
      <c r="E519" s="19">
        <v>85.0</v>
      </c>
      <c r="F519" s="19">
        <v>6170.0</v>
      </c>
      <c r="G519" s="19">
        <v>45.0</v>
      </c>
      <c r="H519" s="19">
        <v>6.0</v>
      </c>
      <c r="I519" s="19"/>
      <c r="J519" s="19"/>
      <c r="K519" s="19" t="s">
        <v>343</v>
      </c>
      <c r="L519" s="19">
        <v>2220.0</v>
      </c>
      <c r="M519" s="19"/>
      <c r="N519" s="19" t="s">
        <v>35</v>
      </c>
      <c r="O519" s="19" t="s">
        <v>23</v>
      </c>
      <c r="P519" s="19"/>
      <c r="Q519" s="19"/>
      <c r="R519" s="19"/>
      <c r="S519" s="19"/>
      <c r="T519" s="19"/>
      <c r="U519" s="19"/>
      <c r="V519" s="19"/>
      <c r="W519" s="19"/>
      <c r="X519" s="19"/>
      <c r="Y519" s="19"/>
      <c r="Z519" s="19"/>
      <c r="AA519" s="19"/>
    </row>
    <row r="520" ht="15.75" customHeight="1">
      <c r="A520" s="19"/>
      <c r="B520" s="20">
        <v>2020.0</v>
      </c>
      <c r="C520" s="23">
        <v>44022.333333333336</v>
      </c>
      <c r="D520" s="19" t="s">
        <v>99</v>
      </c>
      <c r="E520" s="19">
        <v>58.0</v>
      </c>
      <c r="F520" s="19">
        <v>2450.0</v>
      </c>
      <c r="G520" s="19">
        <v>32.0</v>
      </c>
      <c r="H520" s="19">
        <v>6.0</v>
      </c>
      <c r="I520" s="19"/>
      <c r="J520" s="19"/>
      <c r="K520" s="19" t="s">
        <v>109</v>
      </c>
      <c r="L520" s="19">
        <v>2221.0</v>
      </c>
      <c r="M520" s="19"/>
      <c r="N520" s="19" t="s">
        <v>35</v>
      </c>
      <c r="O520" s="19" t="s">
        <v>23</v>
      </c>
      <c r="P520" s="19"/>
      <c r="Q520" s="19"/>
      <c r="R520" s="19"/>
      <c r="S520" s="19"/>
      <c r="T520" s="19"/>
      <c r="U520" s="19"/>
      <c r="V520" s="19"/>
      <c r="W520" s="19"/>
      <c r="X520" s="19"/>
      <c r="Y520" s="19"/>
      <c r="Z520" s="19"/>
      <c r="AA520" s="19"/>
    </row>
    <row r="521" ht="15.75" customHeight="1">
      <c r="A521" s="19"/>
      <c r="B521" s="20">
        <v>2020.0</v>
      </c>
      <c r="C521" s="23">
        <v>44022.583333333336</v>
      </c>
      <c r="D521" s="19" t="s">
        <v>99</v>
      </c>
      <c r="E521" s="19">
        <v>63.0</v>
      </c>
      <c r="F521" s="19">
        <v>2815.0</v>
      </c>
      <c r="G521" s="19">
        <v>32.0</v>
      </c>
      <c r="H521" s="19">
        <v>6.0</v>
      </c>
      <c r="I521" s="19"/>
      <c r="J521" s="19"/>
      <c r="K521" s="19" t="s">
        <v>343</v>
      </c>
      <c r="L521" s="19">
        <v>2222.0</v>
      </c>
      <c r="M521" s="19"/>
      <c r="N521" s="19" t="s">
        <v>35</v>
      </c>
      <c r="O521" s="19" t="s">
        <v>23</v>
      </c>
      <c r="P521" s="19"/>
      <c r="Q521" s="19"/>
      <c r="R521" s="19"/>
      <c r="S521" s="19"/>
      <c r="T521" s="19"/>
      <c r="U521" s="19"/>
      <c r="V521" s="19"/>
      <c r="W521" s="19"/>
      <c r="X521" s="19"/>
      <c r="Y521" s="19"/>
      <c r="Z521" s="19"/>
      <c r="AA521" s="19"/>
    </row>
    <row r="522" ht="15.75" customHeight="1">
      <c r="A522" s="19"/>
      <c r="B522" s="20">
        <v>2020.0</v>
      </c>
      <c r="C522" s="23">
        <v>44022.583333333336</v>
      </c>
      <c r="D522" s="19" t="s">
        <v>99</v>
      </c>
      <c r="E522" s="19">
        <v>58.0</v>
      </c>
      <c r="F522" s="19">
        <v>2370.0</v>
      </c>
      <c r="G522" s="19">
        <v>30.0</v>
      </c>
      <c r="H522" s="19">
        <v>6.0</v>
      </c>
      <c r="I522" s="19"/>
      <c r="J522" s="19"/>
      <c r="K522" s="19" t="s">
        <v>136</v>
      </c>
      <c r="L522" s="19">
        <v>2223.0</v>
      </c>
      <c r="M522" s="19" t="s">
        <v>35</v>
      </c>
      <c r="N522" s="19" t="s">
        <v>35</v>
      </c>
      <c r="O522" s="19" t="s">
        <v>23</v>
      </c>
      <c r="P522" s="19"/>
      <c r="Q522" s="19"/>
      <c r="R522" s="19"/>
      <c r="S522" s="19"/>
      <c r="T522" s="19"/>
      <c r="U522" s="19"/>
      <c r="V522" s="19"/>
      <c r="W522" s="19"/>
      <c r="X522" s="19"/>
      <c r="Y522" s="19"/>
      <c r="Z522" s="19"/>
      <c r="AA522" s="19"/>
    </row>
    <row r="523" ht="15.75" customHeight="1">
      <c r="A523" s="19"/>
      <c r="B523" s="20">
        <v>2020.0</v>
      </c>
      <c r="C523" s="23">
        <v>44013.38888888889</v>
      </c>
      <c r="D523" s="19" t="s">
        <v>99</v>
      </c>
      <c r="E523" s="19">
        <v>58.0</v>
      </c>
      <c r="F523" s="19">
        <v>2400.0</v>
      </c>
      <c r="G523" s="19"/>
      <c r="H523" s="19">
        <v>6.0</v>
      </c>
      <c r="I523" s="19">
        <v>25.0</v>
      </c>
      <c r="J523" s="19" t="s">
        <v>850</v>
      </c>
      <c r="K523" s="19"/>
      <c r="L523" s="19">
        <v>2224.0</v>
      </c>
      <c r="M523" s="19" t="s">
        <v>814</v>
      </c>
      <c r="N523" s="19" t="s">
        <v>35</v>
      </c>
      <c r="O523" s="19" t="s">
        <v>23</v>
      </c>
      <c r="P523" s="19"/>
      <c r="Q523" s="19">
        <v>1.0</v>
      </c>
      <c r="R523" s="19">
        <v>1.0</v>
      </c>
      <c r="S523" s="19"/>
      <c r="T523" s="19"/>
      <c r="U523" s="19"/>
      <c r="V523" s="19"/>
      <c r="W523" s="19"/>
      <c r="X523" s="19"/>
      <c r="Y523" s="19"/>
      <c r="Z523" s="19"/>
      <c r="AA523" s="19"/>
    </row>
    <row r="524" ht="15.75" customHeight="1">
      <c r="A524" s="19"/>
      <c r="B524" s="20">
        <v>2020.0</v>
      </c>
      <c r="C524" s="23">
        <v>44015.3125</v>
      </c>
      <c r="D524" s="19" t="s">
        <v>99</v>
      </c>
      <c r="E524" s="19">
        <v>59.0</v>
      </c>
      <c r="F524" s="19">
        <v>2560.0</v>
      </c>
      <c r="G524" s="19">
        <v>31.0</v>
      </c>
      <c r="H524" s="19">
        <v>6.0</v>
      </c>
      <c r="I524" s="19"/>
      <c r="J524" s="19"/>
      <c r="K524" s="19" t="s">
        <v>109</v>
      </c>
      <c r="L524" s="19">
        <v>2225.0</v>
      </c>
      <c r="M524" s="19" t="s">
        <v>814</v>
      </c>
      <c r="N524" s="19" t="s">
        <v>35</v>
      </c>
      <c r="O524" s="19" t="s">
        <v>23</v>
      </c>
      <c r="P524" s="19"/>
      <c r="Q524" s="19">
        <v>1.0</v>
      </c>
      <c r="R524" s="19"/>
      <c r="S524" s="19"/>
      <c r="T524" s="19"/>
      <c r="U524" s="19"/>
      <c r="V524" s="19"/>
      <c r="W524" s="19"/>
      <c r="X524" s="19"/>
      <c r="Y524" s="19"/>
      <c r="Z524" s="19"/>
      <c r="AA524" s="19"/>
    </row>
    <row r="525" ht="15.75" customHeight="1">
      <c r="A525" s="19"/>
      <c r="B525" s="20">
        <v>2020.0</v>
      </c>
      <c r="C525" s="23">
        <v>44015.479166666664</v>
      </c>
      <c r="D525" s="19" t="s">
        <v>99</v>
      </c>
      <c r="E525" s="19">
        <v>78.0</v>
      </c>
      <c r="F525" s="19">
        <v>5265.0</v>
      </c>
      <c r="G525" s="19">
        <v>41.0</v>
      </c>
      <c r="H525" s="19">
        <v>6.0</v>
      </c>
      <c r="I525" s="19"/>
      <c r="J525" s="19"/>
      <c r="K525" s="19" t="s">
        <v>109</v>
      </c>
      <c r="L525" s="19">
        <v>2226.0</v>
      </c>
      <c r="M525" s="19" t="s">
        <v>35</v>
      </c>
      <c r="N525" s="19" t="s">
        <v>35</v>
      </c>
      <c r="O525" s="19" t="s">
        <v>23</v>
      </c>
      <c r="P525" s="19"/>
      <c r="Q525" s="19">
        <v>2.0</v>
      </c>
      <c r="R525" s="19"/>
      <c r="S525" s="19"/>
      <c r="T525" s="19"/>
      <c r="U525" s="19"/>
      <c r="V525" s="19"/>
      <c r="W525" s="19"/>
      <c r="X525" s="19"/>
      <c r="Y525" s="19"/>
      <c r="Z525" s="19"/>
      <c r="AA525" s="19"/>
    </row>
    <row r="526" ht="15.75" customHeight="1">
      <c r="A526" s="19"/>
      <c r="B526" s="20">
        <v>2020.0</v>
      </c>
      <c r="C526" s="23">
        <v>44022.5</v>
      </c>
      <c r="D526" s="19" t="s">
        <v>99</v>
      </c>
      <c r="E526" s="19">
        <v>56.0</v>
      </c>
      <c r="F526" s="19">
        <v>1725.0</v>
      </c>
      <c r="G526" s="19">
        <v>29.0</v>
      </c>
      <c r="H526" s="19">
        <v>6.0</v>
      </c>
      <c r="I526" s="19">
        <v>23.0</v>
      </c>
      <c r="J526" s="19" t="s">
        <v>856</v>
      </c>
      <c r="K526" s="19"/>
      <c r="L526" s="19">
        <v>2227.0</v>
      </c>
      <c r="M526" s="19" t="s">
        <v>814</v>
      </c>
      <c r="N526" s="19" t="s">
        <v>35</v>
      </c>
      <c r="O526" s="19" t="s">
        <v>23</v>
      </c>
      <c r="P526" s="19" t="s">
        <v>816</v>
      </c>
      <c r="Q526" s="19">
        <v>1.0</v>
      </c>
      <c r="R526" s="19">
        <v>1.0</v>
      </c>
      <c r="S526" s="19"/>
      <c r="T526" s="19"/>
      <c r="U526" s="19"/>
      <c r="V526" s="19"/>
      <c r="W526" s="19"/>
      <c r="X526" s="19"/>
      <c r="Y526" s="19"/>
      <c r="Z526" s="19"/>
      <c r="AA526" s="19"/>
    </row>
    <row r="527" ht="15.75" customHeight="1">
      <c r="A527" s="19"/>
      <c r="B527" s="20">
        <v>2020.0</v>
      </c>
      <c r="C527" s="23">
        <v>44023.333333333336</v>
      </c>
      <c r="D527" s="19" t="s">
        <v>99</v>
      </c>
      <c r="E527" s="19">
        <v>63.0</v>
      </c>
      <c r="F527" s="19">
        <v>2655.0</v>
      </c>
      <c r="G527" s="19">
        <v>37.0</v>
      </c>
      <c r="H527" s="19">
        <v>6.0</v>
      </c>
      <c r="I527" s="19"/>
      <c r="J527" s="19"/>
      <c r="K527" s="19" t="s">
        <v>139</v>
      </c>
      <c r="L527" s="19">
        <v>2228.0</v>
      </c>
      <c r="M527" s="19"/>
      <c r="N527" s="19" t="s">
        <v>35</v>
      </c>
      <c r="O527" s="19" t="s">
        <v>23</v>
      </c>
      <c r="P527" s="19"/>
      <c r="Q527" s="19"/>
      <c r="R527" s="19"/>
      <c r="S527" s="19"/>
      <c r="T527" s="19"/>
      <c r="U527" s="19"/>
      <c r="V527" s="19"/>
      <c r="W527" s="19"/>
      <c r="X527" s="19"/>
      <c r="Y527" s="19"/>
      <c r="Z527" s="19"/>
      <c r="AA527" s="19"/>
    </row>
    <row r="528" ht="15.75" customHeight="1">
      <c r="A528" s="19"/>
      <c r="B528" s="20">
        <v>2020.0</v>
      </c>
      <c r="C528" s="23">
        <v>44023.333333333336</v>
      </c>
      <c r="D528" s="19" t="s">
        <v>99</v>
      </c>
      <c r="E528" s="19">
        <v>63.0</v>
      </c>
      <c r="F528" s="19">
        <v>3025.0</v>
      </c>
      <c r="G528" s="19">
        <v>32.0</v>
      </c>
      <c r="H528" s="19">
        <v>6.0</v>
      </c>
      <c r="I528" s="19"/>
      <c r="J528" s="19"/>
      <c r="K528" s="19" t="s">
        <v>102</v>
      </c>
      <c r="L528" s="19">
        <v>2229.0</v>
      </c>
      <c r="M528" s="19"/>
      <c r="N528" s="19" t="s">
        <v>35</v>
      </c>
      <c r="O528" s="19" t="s">
        <v>23</v>
      </c>
      <c r="P528" s="19"/>
      <c r="Q528" s="19"/>
      <c r="R528" s="19"/>
      <c r="S528" s="19"/>
      <c r="T528" s="19"/>
      <c r="U528" s="19"/>
      <c r="V528" s="19"/>
      <c r="W528" s="19"/>
      <c r="X528" s="19"/>
      <c r="Y528" s="19"/>
      <c r="Z528" s="19"/>
      <c r="AA528" s="19"/>
    </row>
    <row r="529" ht="15.75" customHeight="1">
      <c r="A529" s="19"/>
      <c r="B529" s="20">
        <v>2020.0</v>
      </c>
      <c r="C529" s="23">
        <v>44023.333333333336</v>
      </c>
      <c r="D529" s="19" t="s">
        <v>99</v>
      </c>
      <c r="E529" s="19">
        <v>60.0</v>
      </c>
      <c r="F529" s="19">
        <v>2500.0</v>
      </c>
      <c r="G529" s="19">
        <v>33.0</v>
      </c>
      <c r="H529" s="19">
        <v>6.0</v>
      </c>
      <c r="I529" s="19"/>
      <c r="J529" s="19"/>
      <c r="K529" s="19" t="s">
        <v>178</v>
      </c>
      <c r="L529" s="19">
        <v>2230.0</v>
      </c>
      <c r="M529" s="19"/>
      <c r="N529" s="19" t="s">
        <v>35</v>
      </c>
      <c r="O529" s="19" t="s">
        <v>23</v>
      </c>
      <c r="P529" s="19"/>
      <c r="Q529" s="19"/>
      <c r="R529" s="19"/>
      <c r="S529" s="19"/>
      <c r="T529" s="19"/>
      <c r="U529" s="19"/>
      <c r="V529" s="19"/>
      <c r="W529" s="19"/>
      <c r="X529" s="19"/>
      <c r="Y529" s="19"/>
      <c r="Z529" s="19"/>
      <c r="AA529" s="19"/>
    </row>
    <row r="530" ht="15.75" customHeight="1">
      <c r="A530" s="19"/>
      <c r="B530" s="20">
        <v>2020.0</v>
      </c>
      <c r="C530" s="23">
        <v>44023.375</v>
      </c>
      <c r="D530" s="19" t="s">
        <v>99</v>
      </c>
      <c r="E530" s="19">
        <v>58.0</v>
      </c>
      <c r="F530" s="19">
        <v>2335.0</v>
      </c>
      <c r="G530" s="19">
        <v>30.0</v>
      </c>
      <c r="H530" s="19">
        <v>6.0</v>
      </c>
      <c r="I530" s="19"/>
      <c r="J530" s="19"/>
      <c r="K530" s="19" t="s">
        <v>170</v>
      </c>
      <c r="L530" s="19">
        <v>2231.0</v>
      </c>
      <c r="M530" s="19"/>
      <c r="N530" s="19" t="s">
        <v>35</v>
      </c>
      <c r="O530" s="19" t="s">
        <v>23</v>
      </c>
      <c r="P530" s="19" t="s">
        <v>816</v>
      </c>
      <c r="Q530" s="19"/>
      <c r="R530" s="19"/>
      <c r="S530" s="19"/>
      <c r="T530" s="19"/>
      <c r="U530" s="19"/>
      <c r="V530" s="19"/>
      <c r="W530" s="19"/>
      <c r="X530" s="19"/>
      <c r="Y530" s="19"/>
      <c r="Z530" s="19"/>
      <c r="AA530" s="19"/>
    </row>
    <row r="531" ht="15.75" customHeight="1">
      <c r="A531" s="19"/>
      <c r="B531" s="20">
        <v>2020.0</v>
      </c>
      <c r="C531" s="23">
        <v>44023.4375</v>
      </c>
      <c r="D531" s="19" t="s">
        <v>99</v>
      </c>
      <c r="E531" s="19">
        <v>78.0</v>
      </c>
      <c r="F531" s="19">
        <v>3375.0</v>
      </c>
      <c r="G531" s="19">
        <v>40.0</v>
      </c>
      <c r="H531" s="19">
        <v>6.0</v>
      </c>
      <c r="I531" s="19"/>
      <c r="J531" s="19"/>
      <c r="K531" s="19" t="s">
        <v>149</v>
      </c>
      <c r="L531" s="19">
        <v>2232.0</v>
      </c>
      <c r="M531" s="19"/>
      <c r="N531" s="19" t="s">
        <v>35</v>
      </c>
      <c r="O531" s="19" t="s">
        <v>23</v>
      </c>
      <c r="P531" s="19"/>
      <c r="Q531" s="19"/>
      <c r="R531" s="19"/>
      <c r="S531" s="19"/>
      <c r="T531" s="19"/>
      <c r="U531" s="19"/>
      <c r="V531" s="19"/>
      <c r="W531" s="19"/>
      <c r="X531" s="19"/>
      <c r="Y531" s="19"/>
      <c r="Z531" s="19"/>
      <c r="AA531" s="19"/>
    </row>
    <row r="532" ht="15.75" customHeight="1">
      <c r="A532" s="19"/>
      <c r="B532" s="20">
        <v>2020.0</v>
      </c>
      <c r="C532" s="23">
        <v>44020.708333333336</v>
      </c>
      <c r="D532" s="19" t="s">
        <v>99</v>
      </c>
      <c r="E532" s="19">
        <v>63.0</v>
      </c>
      <c r="F532" s="19">
        <v>2980.0</v>
      </c>
      <c r="G532" s="19">
        <v>32.0</v>
      </c>
      <c r="H532" s="19">
        <v>6.0</v>
      </c>
      <c r="I532" s="19">
        <v>113.0</v>
      </c>
      <c r="J532" s="19" t="s">
        <v>840</v>
      </c>
      <c r="K532" s="19"/>
      <c r="L532" s="19">
        <v>2233.0</v>
      </c>
      <c r="M532" s="19" t="s">
        <v>35</v>
      </c>
      <c r="N532" s="19" t="s">
        <v>35</v>
      </c>
      <c r="O532" s="19" t="s">
        <v>23</v>
      </c>
      <c r="P532" s="19" t="s">
        <v>816</v>
      </c>
      <c r="Q532" s="19">
        <v>1.0</v>
      </c>
      <c r="R532" s="19">
        <v>1.0</v>
      </c>
      <c r="S532" s="19"/>
      <c r="T532" s="19"/>
      <c r="U532" s="19"/>
      <c r="V532" s="19"/>
      <c r="W532" s="19"/>
      <c r="X532" s="19"/>
      <c r="Y532" s="19"/>
      <c r="Z532" s="19"/>
      <c r="AA532" s="19"/>
    </row>
    <row r="533" ht="15.75" customHeight="1">
      <c r="A533" s="19"/>
      <c r="B533" s="20">
        <v>2020.0</v>
      </c>
      <c r="C533" s="23">
        <v>44020.583333333336</v>
      </c>
      <c r="D533" s="19" t="s">
        <v>99</v>
      </c>
      <c r="E533" s="19">
        <v>62.0</v>
      </c>
      <c r="F533" s="19">
        <v>2610.0</v>
      </c>
      <c r="G533" s="19">
        <v>31.0</v>
      </c>
      <c r="H533" s="19">
        <v>6.0</v>
      </c>
      <c r="I533" s="19">
        <v>113.0</v>
      </c>
      <c r="J533" s="19" t="s">
        <v>840</v>
      </c>
      <c r="K533" s="19"/>
      <c r="L533" s="19">
        <v>2234.0</v>
      </c>
      <c r="M533" s="19" t="s">
        <v>35</v>
      </c>
      <c r="N533" s="19" t="s">
        <v>35</v>
      </c>
      <c r="O533" s="19" t="s">
        <v>23</v>
      </c>
      <c r="P533" s="19"/>
      <c r="Q533" s="19">
        <v>1.0</v>
      </c>
      <c r="R533" s="19">
        <v>1.0</v>
      </c>
      <c r="S533" s="19"/>
      <c r="T533" s="19"/>
      <c r="U533" s="19"/>
      <c r="V533" s="19"/>
      <c r="W533" s="19"/>
      <c r="X533" s="19"/>
      <c r="Y533" s="19"/>
      <c r="Z533" s="19"/>
      <c r="AA533" s="19"/>
    </row>
    <row r="534" ht="15.75" customHeight="1">
      <c r="A534" s="19"/>
      <c r="B534" s="20">
        <v>2020.0</v>
      </c>
      <c r="C534" s="23">
        <v>44022.375</v>
      </c>
      <c r="D534" s="19" t="s">
        <v>99</v>
      </c>
      <c r="E534" s="19">
        <v>62.0</v>
      </c>
      <c r="F534" s="19">
        <v>2470.0</v>
      </c>
      <c r="G534" s="19">
        <v>30.0</v>
      </c>
      <c r="H534" s="19">
        <v>6.0</v>
      </c>
      <c r="I534" s="19"/>
      <c r="J534" s="19"/>
      <c r="K534" s="19" t="s">
        <v>876</v>
      </c>
      <c r="L534" s="19">
        <v>2235.0</v>
      </c>
      <c r="M534" s="19"/>
      <c r="N534" s="19" t="s">
        <v>35</v>
      </c>
      <c r="O534" s="19" t="s">
        <v>23</v>
      </c>
      <c r="P534" s="19"/>
      <c r="Q534" s="19"/>
      <c r="R534" s="19"/>
      <c r="S534" s="19"/>
      <c r="T534" s="19"/>
      <c r="U534" s="19"/>
      <c r="V534" s="19"/>
      <c r="W534" s="19"/>
      <c r="X534" s="19"/>
      <c r="Y534" s="19"/>
      <c r="Z534" s="19"/>
      <c r="AA534" s="19"/>
    </row>
    <row r="535" ht="15.75" customHeight="1">
      <c r="A535" s="19"/>
      <c r="B535" s="20">
        <v>2020.0</v>
      </c>
      <c r="C535" s="23">
        <v>44022.458333333336</v>
      </c>
      <c r="D535" s="19" t="s">
        <v>99</v>
      </c>
      <c r="E535" s="19">
        <v>60.0</v>
      </c>
      <c r="F535" s="19">
        <v>2385.0</v>
      </c>
      <c r="G535" s="19">
        <v>31.0</v>
      </c>
      <c r="H535" s="19">
        <v>6.0</v>
      </c>
      <c r="I535" s="19"/>
      <c r="J535" s="19"/>
      <c r="K535" s="19" t="s">
        <v>136</v>
      </c>
      <c r="L535" s="19">
        <v>2236.0</v>
      </c>
      <c r="M535" s="19"/>
      <c r="N535" s="19" t="s">
        <v>35</v>
      </c>
      <c r="O535" s="19" t="s">
        <v>23</v>
      </c>
      <c r="P535" s="19"/>
      <c r="Q535" s="19"/>
      <c r="R535" s="19"/>
      <c r="S535" s="19"/>
      <c r="T535" s="19"/>
      <c r="U535" s="19"/>
      <c r="V535" s="19"/>
      <c r="W535" s="19"/>
      <c r="X535" s="19"/>
      <c r="Y535" s="19"/>
      <c r="Z535" s="19"/>
      <c r="AA535" s="19"/>
    </row>
    <row r="536" ht="15.75" customHeight="1">
      <c r="A536" s="19"/>
      <c r="B536" s="20">
        <v>2020.0</v>
      </c>
      <c r="C536" s="23">
        <v>44022.5</v>
      </c>
      <c r="D536" s="19" t="s">
        <v>99</v>
      </c>
      <c r="E536" s="19">
        <v>61.0</v>
      </c>
      <c r="F536" s="19">
        <v>2600.0</v>
      </c>
      <c r="G536" s="19">
        <v>32.0</v>
      </c>
      <c r="H536" s="19">
        <v>6.0</v>
      </c>
      <c r="I536" s="19"/>
      <c r="J536" s="19"/>
      <c r="K536" s="19" t="s">
        <v>140</v>
      </c>
      <c r="L536" s="19">
        <v>2237.0</v>
      </c>
      <c r="M536" s="19"/>
      <c r="N536" s="19" t="s">
        <v>35</v>
      </c>
      <c r="O536" s="19" t="s">
        <v>23</v>
      </c>
      <c r="P536" s="19"/>
      <c r="Q536" s="19"/>
      <c r="R536" s="19"/>
      <c r="S536" s="19"/>
      <c r="T536" s="19"/>
      <c r="U536" s="19"/>
      <c r="V536" s="19"/>
      <c r="W536" s="19"/>
      <c r="X536" s="19"/>
      <c r="Y536" s="19"/>
      <c r="Z536" s="19"/>
      <c r="AA536" s="19"/>
    </row>
    <row r="537" ht="15.75" customHeight="1">
      <c r="A537" s="19"/>
      <c r="B537" s="20">
        <v>2020.0</v>
      </c>
      <c r="C537" s="23">
        <v>44022.5</v>
      </c>
      <c r="D537" s="19" t="s">
        <v>99</v>
      </c>
      <c r="E537" s="19">
        <v>60.0</v>
      </c>
      <c r="F537" s="19">
        <v>2500.0</v>
      </c>
      <c r="G537" s="19">
        <v>32.0</v>
      </c>
      <c r="H537" s="19">
        <v>6.0</v>
      </c>
      <c r="I537" s="19"/>
      <c r="J537" s="19"/>
      <c r="K537" s="19" t="s">
        <v>876</v>
      </c>
      <c r="L537" s="19">
        <v>2238.0</v>
      </c>
      <c r="M537" s="19"/>
      <c r="N537" s="19" t="s">
        <v>35</v>
      </c>
      <c r="O537" s="19" t="s">
        <v>23</v>
      </c>
      <c r="P537" s="19"/>
      <c r="Q537" s="19"/>
      <c r="R537" s="19"/>
      <c r="S537" s="19"/>
      <c r="T537" s="19"/>
      <c r="U537" s="19"/>
      <c r="V537" s="19"/>
      <c r="W537" s="19"/>
      <c r="X537" s="19"/>
      <c r="Y537" s="19"/>
      <c r="Z537" s="19"/>
      <c r="AA537" s="19"/>
    </row>
    <row r="538" ht="15.75" customHeight="1">
      <c r="A538" s="19"/>
      <c r="B538" s="20">
        <v>2020.0</v>
      </c>
      <c r="C538" s="23">
        <v>44022.53125</v>
      </c>
      <c r="D538" s="19" t="s">
        <v>99</v>
      </c>
      <c r="E538" s="19">
        <v>75.0</v>
      </c>
      <c r="F538" s="19">
        <v>4325.0</v>
      </c>
      <c r="G538" s="19">
        <v>39.0</v>
      </c>
      <c r="H538" s="19">
        <v>6.0</v>
      </c>
      <c r="I538" s="19"/>
      <c r="J538" s="19"/>
      <c r="K538" s="19" t="s">
        <v>168</v>
      </c>
      <c r="L538" s="19">
        <v>2239.0</v>
      </c>
      <c r="M538" s="19"/>
      <c r="N538" s="19" t="s">
        <v>35</v>
      </c>
      <c r="O538" s="19" t="s">
        <v>23</v>
      </c>
      <c r="P538" s="19"/>
      <c r="Q538" s="19"/>
      <c r="R538" s="19"/>
      <c r="S538" s="19"/>
      <c r="T538" s="19"/>
      <c r="U538" s="19"/>
      <c r="V538" s="19"/>
      <c r="W538" s="19"/>
      <c r="X538" s="19"/>
      <c r="Y538" s="19"/>
      <c r="Z538" s="19"/>
      <c r="AA538" s="19"/>
    </row>
    <row r="539" ht="15.75" customHeight="1">
      <c r="A539" s="19"/>
      <c r="B539" s="20">
        <v>2020.0</v>
      </c>
      <c r="C539" s="23">
        <v>44022.5</v>
      </c>
      <c r="D539" s="19" t="s">
        <v>99</v>
      </c>
      <c r="E539" s="19">
        <v>60.0</v>
      </c>
      <c r="F539" s="19">
        <v>2195.0</v>
      </c>
      <c r="G539" s="19">
        <v>29.0</v>
      </c>
      <c r="H539" s="19">
        <v>6.0</v>
      </c>
      <c r="I539" s="19"/>
      <c r="J539" s="19"/>
      <c r="K539" s="19" t="s">
        <v>133</v>
      </c>
      <c r="L539" s="19">
        <v>2240.0</v>
      </c>
      <c r="M539" s="19"/>
      <c r="N539" s="19" t="s">
        <v>35</v>
      </c>
      <c r="O539" s="19" t="s">
        <v>23</v>
      </c>
      <c r="P539" s="19"/>
      <c r="Q539" s="19"/>
      <c r="R539" s="19"/>
      <c r="S539" s="19"/>
      <c r="T539" s="19"/>
      <c r="U539" s="19"/>
      <c r="V539" s="19"/>
      <c r="W539" s="19"/>
      <c r="X539" s="19"/>
      <c r="Y539" s="19"/>
      <c r="Z539" s="19"/>
      <c r="AA539" s="19"/>
    </row>
    <row r="540" ht="15.75" customHeight="1">
      <c r="A540" s="19"/>
      <c r="B540" s="20">
        <v>2020.0</v>
      </c>
      <c r="C540" s="23">
        <v>44022.541666666664</v>
      </c>
      <c r="D540" s="19" t="s">
        <v>99</v>
      </c>
      <c r="E540" s="19">
        <v>62.0</v>
      </c>
      <c r="F540" s="19">
        <v>2420.0</v>
      </c>
      <c r="G540" s="19">
        <v>31.0</v>
      </c>
      <c r="H540" s="19">
        <v>6.0</v>
      </c>
      <c r="I540" s="19"/>
      <c r="J540" s="19"/>
      <c r="K540" s="19" t="s">
        <v>136</v>
      </c>
      <c r="L540" s="19">
        <v>2241.0</v>
      </c>
      <c r="M540" s="19"/>
      <c r="N540" s="19" t="s">
        <v>35</v>
      </c>
      <c r="O540" s="19" t="s">
        <v>23</v>
      </c>
      <c r="P540" s="19"/>
      <c r="Q540" s="19"/>
      <c r="R540" s="19"/>
      <c r="S540" s="19"/>
      <c r="T540" s="19"/>
      <c r="U540" s="19"/>
      <c r="V540" s="19"/>
      <c r="W540" s="19"/>
      <c r="X540" s="19"/>
      <c r="Y540" s="19"/>
      <c r="Z540" s="19"/>
      <c r="AA540" s="19"/>
    </row>
    <row r="541" ht="15.75" customHeight="1">
      <c r="A541" s="19"/>
      <c r="B541" s="20">
        <v>2020.0</v>
      </c>
      <c r="C541" s="23">
        <v>44023.520833333336</v>
      </c>
      <c r="D541" s="19" t="s">
        <v>99</v>
      </c>
      <c r="E541" s="19">
        <v>64.0</v>
      </c>
      <c r="F541" s="19">
        <v>3100.0</v>
      </c>
      <c r="G541" s="19"/>
      <c r="H541" s="19">
        <v>6.0</v>
      </c>
      <c r="I541" s="19"/>
      <c r="J541" s="19"/>
      <c r="K541" s="19" t="s">
        <v>146</v>
      </c>
      <c r="L541" s="19">
        <v>2242.0</v>
      </c>
      <c r="M541" s="19"/>
      <c r="N541" s="19" t="s">
        <v>35</v>
      </c>
      <c r="O541" s="19" t="s">
        <v>23</v>
      </c>
      <c r="P541" s="19"/>
      <c r="Q541" s="19"/>
      <c r="R541" s="19"/>
      <c r="S541" s="19"/>
      <c r="T541" s="19"/>
      <c r="U541" s="19"/>
      <c r="V541" s="19"/>
      <c r="W541" s="19"/>
      <c r="X541" s="19"/>
      <c r="Y541" s="19"/>
      <c r="Z541" s="19"/>
      <c r="AA541" s="19"/>
    </row>
    <row r="542" ht="15.75" customHeight="1">
      <c r="A542" s="19"/>
      <c r="B542" s="20">
        <v>2020.0</v>
      </c>
      <c r="C542" s="23">
        <v>44023.5</v>
      </c>
      <c r="D542" s="19" t="s">
        <v>99</v>
      </c>
      <c r="E542" s="19">
        <v>66.0</v>
      </c>
      <c r="F542" s="19">
        <v>3130.0</v>
      </c>
      <c r="G542" s="19">
        <v>34.0</v>
      </c>
      <c r="H542" s="19">
        <v>6.0</v>
      </c>
      <c r="I542" s="19"/>
      <c r="J542" s="19"/>
      <c r="K542" s="19" t="s">
        <v>29</v>
      </c>
      <c r="L542" s="19">
        <v>2243.0</v>
      </c>
      <c r="M542" s="19"/>
      <c r="N542" s="19" t="s">
        <v>35</v>
      </c>
      <c r="O542" s="19" t="s">
        <v>23</v>
      </c>
      <c r="P542" s="19" t="s">
        <v>816</v>
      </c>
      <c r="Q542" s="19"/>
      <c r="R542" s="19"/>
      <c r="S542" s="19"/>
      <c r="T542" s="19"/>
      <c r="U542" s="19"/>
      <c r="V542" s="19"/>
      <c r="W542" s="19"/>
      <c r="X542" s="19"/>
      <c r="Y542" s="19"/>
      <c r="Z542" s="19"/>
      <c r="AA542" s="19"/>
    </row>
    <row r="543" ht="15.75" customHeight="1">
      <c r="A543" s="19"/>
      <c r="B543" s="20">
        <v>2020.0</v>
      </c>
      <c r="C543" s="23">
        <v>44023.375</v>
      </c>
      <c r="D543" s="19" t="s">
        <v>99</v>
      </c>
      <c r="E543" s="19">
        <v>80.0</v>
      </c>
      <c r="F543" s="19">
        <v>5355.0</v>
      </c>
      <c r="G543" s="19">
        <v>41.0</v>
      </c>
      <c r="H543" s="19">
        <v>6.0</v>
      </c>
      <c r="I543" s="19"/>
      <c r="J543" s="19"/>
      <c r="K543" s="19" t="s">
        <v>343</v>
      </c>
      <c r="L543" s="19">
        <v>2244.0</v>
      </c>
      <c r="M543" s="19"/>
      <c r="N543" s="19" t="s">
        <v>35</v>
      </c>
      <c r="O543" s="19" t="s">
        <v>23</v>
      </c>
      <c r="P543" s="19" t="s">
        <v>816</v>
      </c>
      <c r="Q543" s="19"/>
      <c r="R543" s="19"/>
      <c r="S543" s="19"/>
      <c r="T543" s="19"/>
      <c r="U543" s="19"/>
      <c r="V543" s="19"/>
      <c r="W543" s="19"/>
      <c r="X543" s="19"/>
      <c r="Y543" s="19"/>
      <c r="Z543" s="19"/>
      <c r="AA543" s="19"/>
    </row>
    <row r="544" ht="15.75" customHeight="1">
      <c r="A544" s="19"/>
      <c r="B544" s="20">
        <v>2020.0</v>
      </c>
      <c r="C544" s="23">
        <v>44015.291666666664</v>
      </c>
      <c r="D544" s="19" t="s">
        <v>99</v>
      </c>
      <c r="E544" s="19">
        <v>58.0</v>
      </c>
      <c r="F544" s="19">
        <v>2195.0</v>
      </c>
      <c r="G544" s="19">
        <v>30.0</v>
      </c>
      <c r="H544" s="19">
        <v>6.0</v>
      </c>
      <c r="I544" s="19"/>
      <c r="J544" s="19"/>
      <c r="K544" s="19" t="s">
        <v>146</v>
      </c>
      <c r="L544" s="19">
        <v>2245.0</v>
      </c>
      <c r="M544" s="19" t="s">
        <v>814</v>
      </c>
      <c r="N544" s="19" t="s">
        <v>35</v>
      </c>
      <c r="O544" s="19" t="s">
        <v>23</v>
      </c>
      <c r="P544" s="19"/>
      <c r="Q544" s="19">
        <v>1.0</v>
      </c>
      <c r="R544" s="19"/>
      <c r="S544" s="19"/>
      <c r="T544" s="19"/>
      <c r="U544" s="19"/>
      <c r="V544" s="19"/>
      <c r="W544" s="19"/>
      <c r="X544" s="19"/>
      <c r="Y544" s="19"/>
      <c r="Z544" s="19"/>
      <c r="AA544" s="19"/>
    </row>
    <row r="545" ht="15.75" customHeight="1">
      <c r="A545" s="19"/>
      <c r="B545" s="20">
        <v>2020.0</v>
      </c>
      <c r="C545" s="23">
        <v>44015.291666666664</v>
      </c>
      <c r="D545" s="19" t="s">
        <v>99</v>
      </c>
      <c r="E545" s="19">
        <v>59.0</v>
      </c>
      <c r="F545" s="19">
        <v>2285.0</v>
      </c>
      <c r="G545" s="19">
        <v>30.0</v>
      </c>
      <c r="H545" s="19">
        <v>6.0</v>
      </c>
      <c r="I545" s="19"/>
      <c r="J545" s="19"/>
      <c r="K545" s="19" t="s">
        <v>109</v>
      </c>
      <c r="L545" s="19">
        <v>2246.0</v>
      </c>
      <c r="M545" s="19" t="s">
        <v>814</v>
      </c>
      <c r="N545" s="19" t="s">
        <v>35</v>
      </c>
      <c r="O545" s="19" t="s">
        <v>23</v>
      </c>
      <c r="P545" s="19"/>
      <c r="Q545" s="19">
        <v>1.0</v>
      </c>
      <c r="R545" s="19"/>
      <c r="S545" s="19"/>
      <c r="T545" s="19"/>
      <c r="U545" s="19"/>
      <c r="V545" s="19"/>
      <c r="W545" s="19"/>
      <c r="X545" s="19"/>
      <c r="Y545" s="19"/>
      <c r="Z545" s="19"/>
      <c r="AA545" s="19"/>
    </row>
    <row r="546" ht="15.75" customHeight="1">
      <c r="A546" s="19"/>
      <c r="B546" s="20">
        <v>2020.0</v>
      </c>
      <c r="C546" s="23">
        <v>44015.291666666664</v>
      </c>
      <c r="D546" s="19" t="s">
        <v>99</v>
      </c>
      <c r="E546" s="19">
        <v>84.0</v>
      </c>
      <c r="F546" s="19">
        <v>6445.0</v>
      </c>
      <c r="G546" s="19">
        <v>43.0</v>
      </c>
      <c r="H546" s="19">
        <v>6.0</v>
      </c>
      <c r="I546" s="19"/>
      <c r="J546" s="19"/>
      <c r="K546" s="19" t="s">
        <v>134</v>
      </c>
      <c r="L546" s="19">
        <v>2247.0</v>
      </c>
      <c r="M546" s="19" t="s">
        <v>35</v>
      </c>
      <c r="N546" s="19" t="s">
        <v>35</v>
      </c>
      <c r="O546" s="19" t="s">
        <v>23</v>
      </c>
      <c r="P546" s="19"/>
      <c r="Q546" s="19">
        <v>2.0</v>
      </c>
      <c r="R546" s="19"/>
      <c r="S546" s="19"/>
      <c r="T546" s="19"/>
      <c r="U546" s="19"/>
      <c r="V546" s="19"/>
      <c r="W546" s="19"/>
      <c r="X546" s="19"/>
      <c r="Y546" s="19"/>
      <c r="Z546" s="19"/>
      <c r="AA546" s="19"/>
    </row>
    <row r="547" ht="15.75" customHeight="1">
      <c r="A547" s="19"/>
      <c r="B547" s="20">
        <v>2020.0</v>
      </c>
      <c r="C547" s="23">
        <v>44022.458333333336</v>
      </c>
      <c r="D547" s="19" t="s">
        <v>99</v>
      </c>
      <c r="E547" s="19">
        <v>62.0</v>
      </c>
      <c r="F547" s="19">
        <v>2665.0</v>
      </c>
      <c r="G547" s="19">
        <v>32.0</v>
      </c>
      <c r="H547" s="19">
        <v>6.0</v>
      </c>
      <c r="I547" s="19"/>
      <c r="J547" s="19"/>
      <c r="K547" s="19" t="s">
        <v>170</v>
      </c>
      <c r="L547" s="19">
        <v>2248.0</v>
      </c>
      <c r="M547" s="19"/>
      <c r="N547" s="19" t="s">
        <v>35</v>
      </c>
      <c r="O547" s="19" t="s">
        <v>23</v>
      </c>
      <c r="P547" s="19"/>
      <c r="Q547" s="19"/>
      <c r="R547" s="19"/>
      <c r="S547" s="19"/>
      <c r="T547" s="19"/>
      <c r="U547" s="19"/>
      <c r="V547" s="19"/>
      <c r="W547" s="19"/>
      <c r="X547" s="19"/>
      <c r="Y547" s="19"/>
      <c r="Z547" s="19"/>
      <c r="AA547" s="19"/>
    </row>
    <row r="548" ht="15.75" customHeight="1">
      <c r="A548" s="19"/>
      <c r="B548" s="20">
        <v>2020.0</v>
      </c>
      <c r="C548" s="23">
        <v>44019.5625</v>
      </c>
      <c r="D548" s="19" t="s">
        <v>99</v>
      </c>
      <c r="E548" s="19">
        <v>64.0</v>
      </c>
      <c r="F548" s="19">
        <v>2880.0</v>
      </c>
      <c r="G548" s="19">
        <v>33.0</v>
      </c>
      <c r="H548" s="19">
        <v>6.0</v>
      </c>
      <c r="I548" s="19">
        <v>110.0</v>
      </c>
      <c r="J548" s="19" t="s">
        <v>146</v>
      </c>
      <c r="K548" s="19"/>
      <c r="L548" s="19">
        <v>2249.0</v>
      </c>
      <c r="M548" s="19" t="s">
        <v>35</v>
      </c>
      <c r="N548" s="19" t="s">
        <v>35</v>
      </c>
      <c r="O548" s="19" t="s">
        <v>23</v>
      </c>
      <c r="P548" s="19"/>
      <c r="Q548" s="19">
        <v>1.0</v>
      </c>
      <c r="R548" s="19"/>
      <c r="S548" s="19"/>
      <c r="T548" s="19"/>
      <c r="U548" s="19"/>
      <c r="V548" s="19"/>
      <c r="W548" s="19"/>
      <c r="X548" s="19"/>
      <c r="Y548" s="19"/>
      <c r="Z548" s="19"/>
      <c r="AA548" s="19"/>
    </row>
    <row r="549" ht="15.75" customHeight="1">
      <c r="A549" s="19"/>
      <c r="B549" s="20">
        <v>2020.0</v>
      </c>
      <c r="C549" s="23">
        <v>44019.541666666664</v>
      </c>
      <c r="D549" s="19" t="s">
        <v>99</v>
      </c>
      <c r="E549" s="19">
        <v>80.0</v>
      </c>
      <c r="F549" s="19">
        <v>5990.0</v>
      </c>
      <c r="G549" s="19">
        <v>43.0</v>
      </c>
      <c r="H549" s="19">
        <v>6.0</v>
      </c>
      <c r="I549" s="19">
        <v>110.0</v>
      </c>
      <c r="J549" s="19" t="s">
        <v>146</v>
      </c>
      <c r="K549" s="19"/>
      <c r="L549" s="19">
        <v>2250.0</v>
      </c>
      <c r="M549" s="19" t="s">
        <v>821</v>
      </c>
      <c r="N549" s="19" t="s">
        <v>35</v>
      </c>
      <c r="O549" s="19" t="s">
        <v>23</v>
      </c>
      <c r="P549" s="19"/>
      <c r="Q549" s="19">
        <v>2.0</v>
      </c>
      <c r="R549" s="19"/>
      <c r="S549" s="19"/>
      <c r="T549" s="19"/>
      <c r="U549" s="19"/>
      <c r="V549" s="19"/>
      <c r="W549" s="19"/>
      <c r="X549" s="19"/>
      <c r="Y549" s="19"/>
      <c r="Z549" s="19"/>
      <c r="AA549" s="19"/>
    </row>
    <row r="550" ht="15.75" customHeight="1">
      <c r="A550" s="19"/>
      <c r="B550" s="20">
        <v>2020.0</v>
      </c>
      <c r="C550" s="23">
        <v>44013.802083333336</v>
      </c>
      <c r="D550" s="19" t="s">
        <v>99</v>
      </c>
      <c r="E550" s="19">
        <v>59.0</v>
      </c>
      <c r="F550" s="19">
        <v>2280.0</v>
      </c>
      <c r="G550" s="19">
        <v>29.0</v>
      </c>
      <c r="H550" s="19">
        <v>6.0</v>
      </c>
      <c r="I550" s="19"/>
      <c r="J550" s="19"/>
      <c r="K550" s="19" t="s">
        <v>891</v>
      </c>
      <c r="L550" s="19">
        <v>2251.0</v>
      </c>
      <c r="M550" s="19"/>
      <c r="N550" s="19" t="s">
        <v>35</v>
      </c>
      <c r="O550" s="19" t="s">
        <v>23</v>
      </c>
      <c r="P550" s="19"/>
      <c r="Q550" s="19"/>
      <c r="R550" s="19"/>
      <c r="S550" s="19"/>
      <c r="T550" s="19"/>
      <c r="U550" s="19"/>
      <c r="V550" s="19"/>
      <c r="W550" s="19"/>
      <c r="X550" s="19"/>
      <c r="Y550" s="19"/>
      <c r="Z550" s="19"/>
      <c r="AA550" s="19"/>
    </row>
    <row r="551" ht="15.75" customHeight="1">
      <c r="A551" s="19"/>
      <c r="B551" s="20">
        <v>2020.0</v>
      </c>
      <c r="C551" s="23">
        <v>44015.583333333336</v>
      </c>
      <c r="D551" s="19" t="s">
        <v>99</v>
      </c>
      <c r="E551" s="19">
        <v>80.0</v>
      </c>
      <c r="F551" s="19">
        <v>5515.0</v>
      </c>
      <c r="G551" s="19">
        <v>41.0</v>
      </c>
      <c r="H551" s="19">
        <v>6.0</v>
      </c>
      <c r="I551" s="19"/>
      <c r="J551" s="19"/>
      <c r="K551" s="19" t="s">
        <v>109</v>
      </c>
      <c r="L551" s="19">
        <v>2252.0</v>
      </c>
      <c r="M551" s="19"/>
      <c r="N551" s="19" t="s">
        <v>35</v>
      </c>
      <c r="O551" s="19" t="s">
        <v>23</v>
      </c>
      <c r="P551" s="19"/>
      <c r="Q551" s="19"/>
      <c r="R551" s="19"/>
      <c r="S551" s="19"/>
      <c r="T551" s="19"/>
      <c r="U551" s="19"/>
      <c r="V551" s="19"/>
      <c r="W551" s="19"/>
      <c r="X551" s="19"/>
      <c r="Y551" s="19"/>
      <c r="Z551" s="19"/>
      <c r="AA551" s="19"/>
    </row>
    <row r="552" ht="15.75" customHeight="1">
      <c r="A552" s="19"/>
      <c r="B552" s="20">
        <v>2020.0</v>
      </c>
      <c r="C552" s="23">
        <v>44015.541666666664</v>
      </c>
      <c r="D552" s="19" t="s">
        <v>99</v>
      </c>
      <c r="E552" s="19">
        <v>61.0</v>
      </c>
      <c r="F552" s="19">
        <v>2345.0</v>
      </c>
      <c r="G552" s="19">
        <v>30.0</v>
      </c>
      <c r="H552" s="19">
        <v>6.0</v>
      </c>
      <c r="I552" s="19"/>
      <c r="J552" s="19"/>
      <c r="K552" s="19" t="s">
        <v>204</v>
      </c>
      <c r="L552" s="19">
        <v>2253.0</v>
      </c>
      <c r="M552" s="19" t="s">
        <v>814</v>
      </c>
      <c r="N552" s="19" t="s">
        <v>35</v>
      </c>
      <c r="O552" s="19" t="s">
        <v>23</v>
      </c>
      <c r="P552" s="19"/>
      <c r="Q552" s="19">
        <v>1.0</v>
      </c>
      <c r="R552" s="19"/>
      <c r="S552" s="19"/>
      <c r="T552" s="19"/>
      <c r="U552" s="19"/>
      <c r="V552" s="19"/>
      <c r="W552" s="19"/>
      <c r="X552" s="19"/>
      <c r="Y552" s="19"/>
      <c r="Z552" s="19"/>
      <c r="AA552" s="19"/>
    </row>
    <row r="553" ht="15.75" customHeight="1">
      <c r="A553" s="19"/>
      <c r="B553" s="20">
        <v>2020.0</v>
      </c>
      <c r="C553" s="23">
        <v>44009.59375</v>
      </c>
      <c r="D553" s="19" t="s">
        <v>99</v>
      </c>
      <c r="E553" s="19">
        <v>55.0</v>
      </c>
      <c r="F553" s="19">
        <v>1810.0</v>
      </c>
      <c r="G553" s="19">
        <v>28.0</v>
      </c>
      <c r="H553" s="19">
        <v>6.0</v>
      </c>
      <c r="I553" s="19"/>
      <c r="J553" s="19"/>
      <c r="K553" s="19" t="s">
        <v>136</v>
      </c>
      <c r="L553" s="19">
        <v>2254.0</v>
      </c>
      <c r="M553" s="19" t="s">
        <v>814</v>
      </c>
      <c r="N553" s="19" t="s">
        <v>35</v>
      </c>
      <c r="O553" s="19" t="s">
        <v>23</v>
      </c>
      <c r="P553" s="19"/>
      <c r="Q553" s="19">
        <v>1.0</v>
      </c>
      <c r="R553" s="19">
        <v>1.0</v>
      </c>
      <c r="S553" s="19"/>
      <c r="T553" s="19"/>
      <c r="U553" s="19"/>
      <c r="V553" s="19"/>
      <c r="W553" s="19"/>
      <c r="X553" s="19"/>
      <c r="Y553" s="19"/>
      <c r="Z553" s="19"/>
      <c r="AA553" s="19"/>
    </row>
    <row r="554" ht="15.75" customHeight="1">
      <c r="A554" s="19"/>
      <c r="B554" s="20">
        <v>2020.0</v>
      </c>
      <c r="C554" s="23">
        <v>44015.791666666664</v>
      </c>
      <c r="D554" s="19" t="s">
        <v>99</v>
      </c>
      <c r="E554" s="19">
        <v>53.0</v>
      </c>
      <c r="F554" s="19">
        <v>1885.0</v>
      </c>
      <c r="G554" s="19">
        <v>29.0</v>
      </c>
      <c r="H554" s="19">
        <v>6.0</v>
      </c>
      <c r="I554" s="19"/>
      <c r="J554" s="19"/>
      <c r="K554" s="19" t="s">
        <v>109</v>
      </c>
      <c r="L554" s="19">
        <v>2255.0</v>
      </c>
      <c r="M554" s="19"/>
      <c r="N554" s="19" t="s">
        <v>35</v>
      </c>
      <c r="O554" s="19" t="s">
        <v>23</v>
      </c>
      <c r="P554" s="19"/>
      <c r="Q554" s="19"/>
      <c r="R554" s="19"/>
      <c r="S554" s="19"/>
      <c r="T554" s="19"/>
      <c r="U554" s="19"/>
      <c r="V554" s="19"/>
      <c r="W554" s="19"/>
      <c r="X554" s="19"/>
      <c r="Y554" s="19"/>
      <c r="Z554" s="19"/>
      <c r="AA554" s="19"/>
    </row>
    <row r="555" ht="15.75" customHeight="1">
      <c r="A555" s="19"/>
      <c r="B555" s="20">
        <v>2020.0</v>
      </c>
      <c r="C555" s="23">
        <v>44015.854166666664</v>
      </c>
      <c r="D555" s="19" t="s">
        <v>99</v>
      </c>
      <c r="E555" s="19">
        <v>66.0</v>
      </c>
      <c r="F555" s="19">
        <v>3000.0</v>
      </c>
      <c r="G555" s="19">
        <v>38.0</v>
      </c>
      <c r="H555" s="19">
        <v>6.0</v>
      </c>
      <c r="I555" s="19"/>
      <c r="J555" s="19"/>
      <c r="K555" s="19" t="s">
        <v>858</v>
      </c>
      <c r="L555" s="19">
        <v>2256.0</v>
      </c>
      <c r="M555" s="19"/>
      <c r="N555" s="19" t="s">
        <v>35</v>
      </c>
      <c r="O555" s="19" t="s">
        <v>23</v>
      </c>
      <c r="P555" s="19"/>
      <c r="Q555" s="19"/>
      <c r="R555" s="19"/>
      <c r="S555" s="19"/>
      <c r="T555" s="19"/>
      <c r="U555" s="19"/>
      <c r="V555" s="19"/>
      <c r="W555" s="19"/>
      <c r="X555" s="19"/>
      <c r="Y555" s="19"/>
      <c r="Z555" s="19"/>
      <c r="AA555" s="19"/>
    </row>
    <row r="556" ht="15.75" customHeight="1">
      <c r="A556" s="19"/>
      <c r="B556" s="20">
        <v>2020.0</v>
      </c>
      <c r="C556" s="23">
        <v>44008.708333333336</v>
      </c>
      <c r="D556" s="19" t="s">
        <v>99</v>
      </c>
      <c r="E556" s="19">
        <v>77.0</v>
      </c>
      <c r="F556" s="19">
        <v>5645.0</v>
      </c>
      <c r="G556" s="19">
        <v>39.0</v>
      </c>
      <c r="H556" s="19">
        <v>6.0</v>
      </c>
      <c r="I556" s="19"/>
      <c r="J556" s="19"/>
      <c r="K556" s="19" t="s">
        <v>102</v>
      </c>
      <c r="L556" s="19">
        <v>2257.0</v>
      </c>
      <c r="M556" s="19" t="s">
        <v>821</v>
      </c>
      <c r="N556" s="19" t="s">
        <v>35</v>
      </c>
      <c r="O556" s="19" t="s">
        <v>23</v>
      </c>
      <c r="P556" s="19"/>
      <c r="Q556" s="19">
        <v>2.0</v>
      </c>
      <c r="R556" s="19">
        <v>2.0</v>
      </c>
      <c r="S556" s="19"/>
      <c r="T556" s="19"/>
      <c r="U556" s="19"/>
      <c r="V556" s="19"/>
      <c r="W556" s="19"/>
      <c r="X556" s="19"/>
      <c r="Y556" s="19"/>
      <c r="Z556" s="19"/>
      <c r="AA556" s="19"/>
    </row>
    <row r="557" ht="15.75" customHeight="1">
      <c r="A557" s="19"/>
      <c r="B557" s="20">
        <v>2020.0</v>
      </c>
      <c r="C557" s="23">
        <v>44008.916666666664</v>
      </c>
      <c r="D557" s="19" t="s">
        <v>99</v>
      </c>
      <c r="E557" s="19">
        <v>82.0</v>
      </c>
      <c r="F557" s="19">
        <v>7100.0</v>
      </c>
      <c r="G557" s="19">
        <v>43.0</v>
      </c>
      <c r="H557" s="19">
        <v>6.0</v>
      </c>
      <c r="I557" s="19"/>
      <c r="J557" s="19"/>
      <c r="K557" s="19" t="s">
        <v>102</v>
      </c>
      <c r="L557" s="19">
        <v>2258.0</v>
      </c>
      <c r="M557" s="19" t="s">
        <v>821</v>
      </c>
      <c r="N557" s="19" t="s">
        <v>35</v>
      </c>
      <c r="O557" s="19" t="s">
        <v>23</v>
      </c>
      <c r="P557" s="19"/>
      <c r="Q557" s="19">
        <v>2.0</v>
      </c>
      <c r="R557" s="19">
        <v>2.0</v>
      </c>
      <c r="S557" s="19"/>
      <c r="T557" s="19"/>
      <c r="U557" s="19"/>
      <c r="V557" s="19"/>
      <c r="W557" s="19"/>
      <c r="X557" s="19"/>
      <c r="Y557" s="19"/>
      <c r="Z557" s="19"/>
      <c r="AA557" s="19"/>
    </row>
    <row r="558" ht="15.75" customHeight="1">
      <c r="A558" s="19"/>
      <c r="B558" s="20">
        <v>2020.0</v>
      </c>
      <c r="C558" s="23">
        <v>44008.333333333336</v>
      </c>
      <c r="D558" s="19" t="s">
        <v>99</v>
      </c>
      <c r="E558" s="19">
        <v>60.0</v>
      </c>
      <c r="F558" s="19">
        <v>2315.0</v>
      </c>
      <c r="G558" s="19">
        <v>36.0</v>
      </c>
      <c r="H558" s="19">
        <v>6.0</v>
      </c>
      <c r="I558" s="19">
        <v>22.0</v>
      </c>
      <c r="J558" s="19" t="s">
        <v>855</v>
      </c>
      <c r="K558" s="19"/>
      <c r="L558" s="19">
        <v>2259.0</v>
      </c>
      <c r="M558" s="19" t="s">
        <v>35</v>
      </c>
      <c r="N558" s="19" t="s">
        <v>35</v>
      </c>
      <c r="O558" s="19" t="s">
        <v>23</v>
      </c>
      <c r="P558" s="19"/>
      <c r="Q558" s="19">
        <v>1.0</v>
      </c>
      <c r="R558" s="19">
        <v>1.0</v>
      </c>
      <c r="S558" s="19"/>
      <c r="T558" s="19"/>
      <c r="U558" s="19"/>
      <c r="V558" s="19"/>
      <c r="W558" s="19"/>
      <c r="X558" s="19"/>
      <c r="Y558" s="19"/>
      <c r="Z558" s="19"/>
      <c r="AA558" s="19"/>
    </row>
    <row r="559" ht="15.75" customHeight="1">
      <c r="A559" s="19"/>
      <c r="B559" s="20">
        <v>2020.0</v>
      </c>
      <c r="C559" s="23">
        <v>44016.375</v>
      </c>
      <c r="D559" s="19" t="s">
        <v>99</v>
      </c>
      <c r="E559" s="19">
        <v>62.0</v>
      </c>
      <c r="F559" s="19">
        <v>2750.0</v>
      </c>
      <c r="G559" s="19">
        <v>31.0</v>
      </c>
      <c r="H559" s="19">
        <v>6.0</v>
      </c>
      <c r="I559" s="19"/>
      <c r="J559" s="19"/>
      <c r="K559" s="19" t="s">
        <v>885</v>
      </c>
      <c r="L559" s="19">
        <v>2260.0</v>
      </c>
      <c r="M559" s="19" t="s">
        <v>814</v>
      </c>
      <c r="N559" s="19" t="s">
        <v>35</v>
      </c>
      <c r="O559" s="19" t="s">
        <v>23</v>
      </c>
      <c r="P559" s="19"/>
      <c r="Q559" s="19">
        <v>1.0</v>
      </c>
      <c r="R559" s="19">
        <v>1.0</v>
      </c>
      <c r="S559" s="19"/>
      <c r="T559" s="19"/>
      <c r="U559" s="19"/>
      <c r="V559" s="19"/>
      <c r="W559" s="19"/>
      <c r="X559" s="19"/>
      <c r="Y559" s="19"/>
      <c r="Z559" s="19"/>
      <c r="AA559" s="19"/>
    </row>
    <row r="560" ht="15.75" customHeight="1">
      <c r="A560" s="19"/>
      <c r="B560" s="20">
        <v>2020.0</v>
      </c>
      <c r="C560" s="23">
        <v>44016.5625</v>
      </c>
      <c r="D560" s="19" t="s">
        <v>99</v>
      </c>
      <c r="E560" s="19">
        <v>58.0</v>
      </c>
      <c r="F560" s="19">
        <v>2255.0</v>
      </c>
      <c r="G560" s="19">
        <v>30.0</v>
      </c>
      <c r="H560" s="19">
        <v>6.0</v>
      </c>
      <c r="I560" s="19"/>
      <c r="J560" s="19"/>
      <c r="K560" s="19" t="s">
        <v>170</v>
      </c>
      <c r="L560" s="19">
        <v>2261.0</v>
      </c>
      <c r="M560" s="19"/>
      <c r="N560" s="19" t="s">
        <v>35</v>
      </c>
      <c r="O560" s="19" t="s">
        <v>23</v>
      </c>
      <c r="P560" s="19"/>
      <c r="Q560" s="19"/>
      <c r="R560" s="19"/>
      <c r="S560" s="19"/>
      <c r="T560" s="19"/>
      <c r="U560" s="19"/>
      <c r="V560" s="19"/>
      <c r="W560" s="19"/>
      <c r="X560" s="19"/>
      <c r="Y560" s="19"/>
      <c r="Z560" s="19"/>
      <c r="AA560" s="19"/>
    </row>
    <row r="561" ht="15.75" customHeight="1">
      <c r="A561" s="19"/>
      <c r="B561" s="20">
        <v>2020.0</v>
      </c>
      <c r="C561" s="23">
        <v>44016.385416666664</v>
      </c>
      <c r="D561" s="19" t="s">
        <v>99</v>
      </c>
      <c r="E561" s="19">
        <v>58.0</v>
      </c>
      <c r="F561" s="19">
        <v>2255.0</v>
      </c>
      <c r="G561" s="19">
        <v>30.0</v>
      </c>
      <c r="H561" s="19">
        <v>6.0</v>
      </c>
      <c r="I561" s="19"/>
      <c r="J561" s="19"/>
      <c r="K561" s="19" t="s">
        <v>196</v>
      </c>
      <c r="L561" s="19">
        <v>2262.0</v>
      </c>
      <c r="M561" s="19" t="s">
        <v>814</v>
      </c>
      <c r="N561" s="19" t="s">
        <v>35</v>
      </c>
      <c r="O561" s="19" t="s">
        <v>23</v>
      </c>
      <c r="P561" s="19"/>
      <c r="Q561" s="19">
        <v>1.0</v>
      </c>
      <c r="R561" s="19">
        <v>1.0</v>
      </c>
      <c r="S561" s="19"/>
      <c r="T561" s="19"/>
      <c r="U561" s="19"/>
      <c r="V561" s="19"/>
      <c r="W561" s="19"/>
      <c r="X561" s="19"/>
      <c r="Y561" s="19"/>
      <c r="Z561" s="19"/>
      <c r="AA561" s="19"/>
    </row>
    <row r="562" ht="15.75" customHeight="1">
      <c r="A562" s="19"/>
      <c r="B562" s="20">
        <v>2020.0</v>
      </c>
      <c r="C562" s="23">
        <v>44008.625</v>
      </c>
      <c r="D562" s="19" t="s">
        <v>99</v>
      </c>
      <c r="E562" s="19">
        <v>64.0</v>
      </c>
      <c r="F562" s="19">
        <v>3195.0</v>
      </c>
      <c r="G562" s="19">
        <v>32.0</v>
      </c>
      <c r="H562" s="19">
        <v>6.0</v>
      </c>
      <c r="I562" s="19"/>
      <c r="J562" s="19"/>
      <c r="K562" s="19" t="s">
        <v>196</v>
      </c>
      <c r="L562" s="19">
        <v>2263.0</v>
      </c>
      <c r="M562" s="19" t="s">
        <v>35</v>
      </c>
      <c r="N562" s="19" t="s">
        <v>35</v>
      </c>
      <c r="O562" s="19" t="s">
        <v>23</v>
      </c>
      <c r="P562" s="19"/>
      <c r="Q562" s="19">
        <v>1.0</v>
      </c>
      <c r="R562" s="19">
        <v>1.0</v>
      </c>
      <c r="S562" s="19"/>
      <c r="T562" s="19"/>
      <c r="U562" s="19"/>
      <c r="V562" s="19"/>
      <c r="W562" s="19"/>
      <c r="X562" s="19"/>
      <c r="Y562" s="19"/>
      <c r="Z562" s="19"/>
      <c r="AA562" s="19"/>
    </row>
    <row r="563" ht="15.75" customHeight="1">
      <c r="A563" s="19"/>
      <c r="B563" s="20">
        <v>2020.0</v>
      </c>
      <c r="C563" s="23">
        <v>44008.5625</v>
      </c>
      <c r="D563" s="19" t="s">
        <v>99</v>
      </c>
      <c r="E563" s="19">
        <v>77.0</v>
      </c>
      <c r="F563" s="19">
        <v>5775.0</v>
      </c>
      <c r="G563" s="19">
        <v>40.0</v>
      </c>
      <c r="H563" s="19">
        <v>6.0</v>
      </c>
      <c r="I563" s="19"/>
      <c r="J563" s="19"/>
      <c r="K563" s="19" t="s">
        <v>343</v>
      </c>
      <c r="L563" s="19">
        <v>2264.0</v>
      </c>
      <c r="M563" s="19" t="s">
        <v>821</v>
      </c>
      <c r="N563" s="19" t="s">
        <v>35</v>
      </c>
      <c r="O563" s="19" t="s">
        <v>23</v>
      </c>
      <c r="P563" s="19"/>
      <c r="Q563" s="19">
        <v>2.0</v>
      </c>
      <c r="R563" s="19">
        <v>2.0</v>
      </c>
      <c r="S563" s="19"/>
      <c r="T563" s="19"/>
      <c r="U563" s="19"/>
      <c r="V563" s="19"/>
      <c r="W563" s="19"/>
      <c r="X563" s="19"/>
      <c r="Y563" s="19"/>
      <c r="Z563" s="19"/>
      <c r="AA563" s="19"/>
    </row>
    <row r="564" ht="15.75" customHeight="1">
      <c r="A564" s="19"/>
      <c r="B564" s="20">
        <v>2020.0</v>
      </c>
      <c r="C564" s="23">
        <v>44008.625</v>
      </c>
      <c r="D564" s="19" t="s">
        <v>99</v>
      </c>
      <c r="E564" s="19">
        <v>72.0</v>
      </c>
      <c r="F564" s="19">
        <v>4000.0</v>
      </c>
      <c r="G564" s="19">
        <v>36.0</v>
      </c>
      <c r="H564" s="19">
        <v>6.0</v>
      </c>
      <c r="I564" s="19"/>
      <c r="J564" s="19"/>
      <c r="K564" s="19" t="s">
        <v>137</v>
      </c>
      <c r="L564" s="19">
        <v>2265.0</v>
      </c>
      <c r="M564" s="19" t="s">
        <v>814</v>
      </c>
      <c r="N564" s="19" t="s">
        <v>35</v>
      </c>
      <c r="O564" s="19" t="s">
        <v>23</v>
      </c>
      <c r="P564" s="19"/>
      <c r="Q564" s="19">
        <v>2.0</v>
      </c>
      <c r="R564" s="19">
        <v>2.0</v>
      </c>
      <c r="S564" s="19"/>
      <c r="T564" s="19"/>
      <c r="U564" s="19"/>
      <c r="V564" s="19"/>
      <c r="W564" s="19"/>
      <c r="X564" s="19"/>
      <c r="Y564" s="19"/>
      <c r="Z564" s="19"/>
      <c r="AA564" s="19"/>
    </row>
    <row r="565" ht="15.75" customHeight="1">
      <c r="A565" s="19"/>
      <c r="B565" s="20">
        <v>2020.0</v>
      </c>
      <c r="C565" s="23">
        <v>44009.479166666664</v>
      </c>
      <c r="D565" s="19" t="s">
        <v>99</v>
      </c>
      <c r="E565" s="19">
        <v>63.0</v>
      </c>
      <c r="F565" s="19">
        <v>2685.0</v>
      </c>
      <c r="G565" s="19">
        <v>31.0</v>
      </c>
      <c r="H565" s="19">
        <v>6.0</v>
      </c>
      <c r="I565" s="19"/>
      <c r="J565" s="19"/>
      <c r="K565" s="19" t="s">
        <v>892</v>
      </c>
      <c r="L565" s="19">
        <v>2266.0</v>
      </c>
      <c r="M565" s="19"/>
      <c r="N565" s="19"/>
      <c r="O565" s="19" t="s">
        <v>23</v>
      </c>
      <c r="P565" s="19"/>
      <c r="Q565" s="19"/>
      <c r="R565" s="19"/>
      <c r="S565" s="19"/>
      <c r="T565" s="19"/>
      <c r="U565" s="19"/>
      <c r="V565" s="19"/>
      <c r="W565" s="19"/>
      <c r="X565" s="19"/>
      <c r="Y565" s="19"/>
      <c r="Z565" s="19"/>
      <c r="AA565" s="19"/>
    </row>
    <row r="566" ht="15.75" customHeight="1">
      <c r="A566" s="19"/>
      <c r="B566" s="20">
        <v>2020.0</v>
      </c>
      <c r="C566" s="23">
        <v>44009.489583333336</v>
      </c>
      <c r="D566" s="19" t="s">
        <v>99</v>
      </c>
      <c r="E566" s="19">
        <v>58.0</v>
      </c>
      <c r="F566" s="19">
        <v>2135.0</v>
      </c>
      <c r="G566" s="19">
        <v>28.0</v>
      </c>
      <c r="H566" s="19">
        <v>6.0</v>
      </c>
      <c r="I566" s="19"/>
      <c r="J566" s="19"/>
      <c r="K566" s="19" t="s">
        <v>134</v>
      </c>
      <c r="L566" s="19">
        <v>2267.0</v>
      </c>
      <c r="M566" s="19"/>
      <c r="N566" s="19" t="s">
        <v>35</v>
      </c>
      <c r="O566" s="19" t="s">
        <v>23</v>
      </c>
      <c r="P566" s="19"/>
      <c r="Q566" s="19"/>
      <c r="R566" s="19"/>
      <c r="S566" s="19"/>
      <c r="T566" s="19"/>
      <c r="U566" s="19"/>
      <c r="V566" s="19"/>
      <c r="W566" s="19"/>
      <c r="X566" s="19"/>
      <c r="Y566" s="19"/>
      <c r="Z566" s="19"/>
      <c r="AA566" s="19"/>
    </row>
    <row r="567" ht="15.75" customHeight="1">
      <c r="A567" s="19"/>
      <c r="B567" s="20">
        <v>2020.0</v>
      </c>
      <c r="C567" s="23">
        <v>44009.29861111111</v>
      </c>
      <c r="D567" s="19" t="s">
        <v>99</v>
      </c>
      <c r="E567" s="19">
        <v>61.0</v>
      </c>
      <c r="F567" s="19">
        <v>2805.0</v>
      </c>
      <c r="G567" s="19">
        <v>30.0</v>
      </c>
      <c r="H567" s="19">
        <v>6.0</v>
      </c>
      <c r="I567" s="19"/>
      <c r="J567" s="19"/>
      <c r="K567" s="19" t="s">
        <v>893</v>
      </c>
      <c r="L567" s="19">
        <v>2268.0</v>
      </c>
      <c r="M567" s="19"/>
      <c r="N567" s="19" t="s">
        <v>35</v>
      </c>
      <c r="O567" s="19" t="s">
        <v>23</v>
      </c>
      <c r="P567" s="19"/>
      <c r="Q567" s="19"/>
      <c r="R567" s="19"/>
      <c r="S567" s="19"/>
      <c r="T567" s="19"/>
      <c r="U567" s="19"/>
      <c r="V567" s="19"/>
      <c r="W567" s="19"/>
      <c r="X567" s="19"/>
      <c r="Y567" s="19"/>
      <c r="Z567" s="19"/>
      <c r="AA567" s="19"/>
    </row>
    <row r="568" ht="15.75" customHeight="1">
      <c r="A568" s="19"/>
      <c r="B568" s="20">
        <v>2020.0</v>
      </c>
      <c r="C568" s="23">
        <v>44016.75</v>
      </c>
      <c r="D568" s="19" t="s">
        <v>99</v>
      </c>
      <c r="E568" s="19">
        <v>69.0</v>
      </c>
      <c r="F568" s="19">
        <v>3260.0</v>
      </c>
      <c r="G568" s="19"/>
      <c r="H568" s="19">
        <v>6.0</v>
      </c>
      <c r="I568" s="19"/>
      <c r="J568" s="19"/>
      <c r="K568" s="19" t="s">
        <v>170</v>
      </c>
      <c r="L568" s="19">
        <v>2269.0</v>
      </c>
      <c r="M568" s="19"/>
      <c r="N568" s="19" t="s">
        <v>35</v>
      </c>
      <c r="O568" s="19" t="s">
        <v>23</v>
      </c>
      <c r="P568" s="19"/>
      <c r="Q568" s="19"/>
      <c r="R568" s="19"/>
      <c r="S568" s="19"/>
      <c r="T568" s="19"/>
      <c r="U568" s="19"/>
      <c r="V568" s="19"/>
      <c r="W568" s="19"/>
      <c r="X568" s="19"/>
      <c r="Y568" s="19"/>
      <c r="Z568" s="19"/>
      <c r="AA568" s="19"/>
    </row>
    <row r="569" ht="15.75" customHeight="1">
      <c r="A569" s="19"/>
      <c r="B569" s="20">
        <v>2020.0</v>
      </c>
      <c r="C569" s="23">
        <v>44022.375</v>
      </c>
      <c r="D569" s="19" t="s">
        <v>99</v>
      </c>
      <c r="E569" s="19">
        <v>57.0</v>
      </c>
      <c r="F569" s="19">
        <v>2180.0</v>
      </c>
      <c r="G569" s="19">
        <v>29.0</v>
      </c>
      <c r="H569" s="19">
        <v>6.0</v>
      </c>
      <c r="I569" s="19">
        <v>26.0</v>
      </c>
      <c r="J569" s="19" t="s">
        <v>845</v>
      </c>
      <c r="K569" s="19"/>
      <c r="L569" s="19">
        <v>2270.0</v>
      </c>
      <c r="M569" s="19"/>
      <c r="N569" s="19" t="s">
        <v>35</v>
      </c>
      <c r="O569" s="19" t="s">
        <v>23</v>
      </c>
      <c r="P569" s="19"/>
      <c r="Q569" s="19"/>
      <c r="R569" s="19"/>
      <c r="S569" s="19"/>
      <c r="T569" s="19"/>
      <c r="U569" s="19"/>
      <c r="V569" s="19"/>
      <c r="W569" s="19"/>
      <c r="X569" s="19"/>
      <c r="Y569" s="19"/>
      <c r="Z569" s="19"/>
      <c r="AA569" s="19"/>
    </row>
    <row r="570" ht="15.75" customHeight="1">
      <c r="A570" s="19"/>
      <c r="B570" s="20">
        <v>2020.0</v>
      </c>
      <c r="C570" s="23">
        <v>44022.479166666664</v>
      </c>
      <c r="D570" s="19" t="s">
        <v>99</v>
      </c>
      <c r="E570" s="19">
        <v>66.0</v>
      </c>
      <c r="F570" s="19">
        <v>3205.0</v>
      </c>
      <c r="G570" s="19">
        <v>34.0</v>
      </c>
      <c r="H570" s="19">
        <v>6.0</v>
      </c>
      <c r="I570" s="19"/>
      <c r="J570" s="19"/>
      <c r="K570" s="19" t="s">
        <v>109</v>
      </c>
      <c r="L570" s="19">
        <v>2271.0</v>
      </c>
      <c r="M570" s="19"/>
      <c r="N570" s="19" t="s">
        <v>35</v>
      </c>
      <c r="O570" s="19" t="s">
        <v>23</v>
      </c>
      <c r="P570" s="19"/>
      <c r="Q570" s="19"/>
      <c r="R570" s="19"/>
      <c r="S570" s="19"/>
      <c r="T570" s="19"/>
      <c r="U570" s="19"/>
      <c r="V570" s="19"/>
      <c r="W570" s="19"/>
      <c r="X570" s="19"/>
      <c r="Y570" s="19"/>
      <c r="Z570" s="19"/>
      <c r="AA570" s="19"/>
    </row>
    <row r="571" ht="15.75" customHeight="1">
      <c r="A571" s="19"/>
      <c r="B571" s="20">
        <v>2020.0</v>
      </c>
      <c r="C571" s="23">
        <v>44009.458333333336</v>
      </c>
      <c r="D571" s="19" t="s">
        <v>99</v>
      </c>
      <c r="E571" s="19">
        <v>78.0</v>
      </c>
      <c r="F571" s="19">
        <v>5885.0</v>
      </c>
      <c r="G571" s="19">
        <v>37.0</v>
      </c>
      <c r="H571" s="19">
        <v>6.0</v>
      </c>
      <c r="I571" s="19"/>
      <c r="J571" s="19"/>
      <c r="K571" s="19" t="s">
        <v>881</v>
      </c>
      <c r="L571" s="19">
        <v>2272.0</v>
      </c>
      <c r="M571" s="19"/>
      <c r="N571" s="19" t="s">
        <v>35</v>
      </c>
      <c r="O571" s="19" t="s">
        <v>23</v>
      </c>
      <c r="P571" s="19"/>
      <c r="Q571" s="19"/>
      <c r="R571" s="19"/>
      <c r="S571" s="19"/>
      <c r="T571" s="19"/>
      <c r="U571" s="19"/>
      <c r="V571" s="19"/>
      <c r="W571" s="19"/>
      <c r="X571" s="19"/>
      <c r="Y571" s="19"/>
      <c r="Z571" s="19"/>
      <c r="AA571" s="19"/>
    </row>
    <row r="572" ht="15.75" customHeight="1">
      <c r="A572" s="19"/>
      <c r="B572" s="20">
        <v>2020.0</v>
      </c>
      <c r="C572" s="23">
        <v>44009.333333333336</v>
      </c>
      <c r="D572" s="19" t="s">
        <v>99</v>
      </c>
      <c r="E572" s="19">
        <v>75.0</v>
      </c>
      <c r="F572" s="19">
        <v>5675.0</v>
      </c>
      <c r="G572" s="19">
        <v>37.0</v>
      </c>
      <c r="H572" s="19">
        <v>6.0</v>
      </c>
      <c r="I572" s="19"/>
      <c r="J572" s="19"/>
      <c r="K572" s="19" t="s">
        <v>894</v>
      </c>
      <c r="L572" s="19">
        <v>2273.0</v>
      </c>
      <c r="M572" s="19"/>
      <c r="N572" s="19" t="s">
        <v>35</v>
      </c>
      <c r="O572" s="19" t="s">
        <v>23</v>
      </c>
      <c r="P572" s="19"/>
      <c r="Q572" s="19"/>
      <c r="R572" s="19"/>
      <c r="S572" s="19"/>
      <c r="T572" s="19"/>
      <c r="U572" s="19"/>
      <c r="V572" s="19"/>
      <c r="W572" s="19"/>
      <c r="X572" s="19"/>
      <c r="Y572" s="19"/>
      <c r="Z572" s="19"/>
      <c r="AA572" s="19"/>
    </row>
    <row r="573" ht="15.75" customHeight="1">
      <c r="A573" s="19"/>
      <c r="B573" s="20">
        <v>2020.0</v>
      </c>
      <c r="C573" s="23">
        <v>44009.416666666664</v>
      </c>
      <c r="D573" s="19" t="s">
        <v>99</v>
      </c>
      <c r="E573" s="19">
        <v>78.0</v>
      </c>
      <c r="F573" s="19">
        <v>5730.0</v>
      </c>
      <c r="G573" s="19">
        <v>37.0</v>
      </c>
      <c r="H573" s="19">
        <v>6.0</v>
      </c>
      <c r="I573" s="19"/>
      <c r="J573" s="19"/>
      <c r="K573" s="19" t="s">
        <v>146</v>
      </c>
      <c r="L573" s="19">
        <v>2274.0</v>
      </c>
      <c r="M573" s="19"/>
      <c r="N573" s="19" t="s">
        <v>35</v>
      </c>
      <c r="O573" s="19" t="s">
        <v>23</v>
      </c>
      <c r="P573" s="19"/>
      <c r="Q573" s="19"/>
      <c r="R573" s="19"/>
      <c r="S573" s="19"/>
      <c r="T573" s="19"/>
      <c r="U573" s="19"/>
      <c r="V573" s="19"/>
      <c r="W573" s="19"/>
      <c r="X573" s="19"/>
      <c r="Y573" s="19"/>
      <c r="Z573" s="19"/>
      <c r="AA573" s="19"/>
    </row>
    <row r="574" ht="15.75" customHeight="1">
      <c r="A574" s="19"/>
      <c r="B574" s="20">
        <v>2020.0</v>
      </c>
      <c r="C574" s="23">
        <v>44017.34375</v>
      </c>
      <c r="D574" s="19" t="s">
        <v>99</v>
      </c>
      <c r="E574" s="19">
        <v>60.0</v>
      </c>
      <c r="F574" s="19">
        <v>2495.0</v>
      </c>
      <c r="G574" s="19">
        <v>30.0</v>
      </c>
      <c r="H574" s="19">
        <v>6.0</v>
      </c>
      <c r="I574" s="19"/>
      <c r="J574" s="19"/>
      <c r="K574" s="19" t="s">
        <v>220</v>
      </c>
      <c r="L574" s="19">
        <v>2275.0</v>
      </c>
      <c r="M574" s="19" t="s">
        <v>35</v>
      </c>
      <c r="N574" s="19" t="s">
        <v>35</v>
      </c>
      <c r="O574" s="19" t="s">
        <v>23</v>
      </c>
      <c r="P574" s="19"/>
      <c r="Q574" s="19">
        <v>1.0</v>
      </c>
      <c r="R574" s="19"/>
      <c r="S574" s="19"/>
      <c r="T574" s="19"/>
      <c r="U574" s="19"/>
      <c r="V574" s="19"/>
      <c r="W574" s="19"/>
      <c r="X574" s="19"/>
      <c r="Y574" s="19"/>
      <c r="Z574" s="19"/>
      <c r="AA574" s="19"/>
    </row>
    <row r="575" ht="15.75" customHeight="1">
      <c r="A575" s="19"/>
      <c r="B575" s="20">
        <v>2020.0</v>
      </c>
      <c r="C575" s="23">
        <v>44008.3125</v>
      </c>
      <c r="D575" s="19" t="s">
        <v>99</v>
      </c>
      <c r="E575" s="19">
        <v>78.0</v>
      </c>
      <c r="F575" s="19">
        <v>5855.0</v>
      </c>
      <c r="G575" s="19">
        <v>40.0</v>
      </c>
      <c r="H575" s="19">
        <v>6.0</v>
      </c>
      <c r="I575" s="19"/>
      <c r="J575" s="19"/>
      <c r="K575" s="19" t="s">
        <v>196</v>
      </c>
      <c r="L575" s="19">
        <v>2276.0</v>
      </c>
      <c r="M575" s="19" t="s">
        <v>821</v>
      </c>
      <c r="N575" s="19" t="s">
        <v>35</v>
      </c>
      <c r="O575" s="19" t="s">
        <v>23</v>
      </c>
      <c r="P575" s="19"/>
      <c r="Q575" s="19">
        <v>2.0</v>
      </c>
      <c r="R575" s="19">
        <v>2.0</v>
      </c>
      <c r="S575" s="19"/>
      <c r="T575" s="19"/>
      <c r="U575" s="19"/>
      <c r="V575" s="19"/>
      <c r="W575" s="19"/>
      <c r="X575" s="19"/>
      <c r="Y575" s="19"/>
      <c r="Z575" s="19"/>
      <c r="AA575" s="19"/>
    </row>
    <row r="576" ht="15.75" customHeight="1">
      <c r="A576" s="19"/>
      <c r="B576" s="20">
        <v>2020.0</v>
      </c>
      <c r="C576" s="23">
        <v>44016.333333333336</v>
      </c>
      <c r="D576" s="19" t="s">
        <v>99</v>
      </c>
      <c r="E576" s="19">
        <v>78.0</v>
      </c>
      <c r="F576" s="19">
        <v>5360.0</v>
      </c>
      <c r="G576" s="19">
        <v>40.0</v>
      </c>
      <c r="H576" s="19">
        <v>6.0</v>
      </c>
      <c r="I576" s="19"/>
      <c r="J576" s="19"/>
      <c r="K576" s="19" t="s">
        <v>885</v>
      </c>
      <c r="L576" s="19">
        <v>2277.0</v>
      </c>
      <c r="M576" s="19" t="s">
        <v>821</v>
      </c>
      <c r="N576" s="19" t="s">
        <v>35</v>
      </c>
      <c r="O576" s="19" t="s">
        <v>23</v>
      </c>
      <c r="P576" s="19"/>
      <c r="Q576" s="19">
        <v>2.0</v>
      </c>
      <c r="R576" s="19">
        <v>2.0</v>
      </c>
      <c r="S576" s="19"/>
      <c r="T576" s="19"/>
      <c r="U576" s="19"/>
      <c r="V576" s="19"/>
      <c r="W576" s="19"/>
      <c r="X576" s="19"/>
      <c r="Y576" s="19"/>
      <c r="Z576" s="19"/>
      <c r="AA576" s="19"/>
    </row>
    <row r="577" ht="15.75" customHeight="1">
      <c r="A577" s="19"/>
      <c r="B577" s="20">
        <v>2020.0</v>
      </c>
      <c r="C577" s="23">
        <v>43986.458333333336</v>
      </c>
      <c r="D577" s="19" t="s">
        <v>99</v>
      </c>
      <c r="E577" s="19">
        <v>80.0</v>
      </c>
      <c r="F577" s="19">
        <v>6445.0</v>
      </c>
      <c r="G577" s="19">
        <v>41.0</v>
      </c>
      <c r="H577" s="19">
        <v>6.0</v>
      </c>
      <c r="I577" s="19"/>
      <c r="J577" s="19"/>
      <c r="K577" s="19" t="s">
        <v>109</v>
      </c>
      <c r="L577" s="19">
        <v>2278.0</v>
      </c>
      <c r="M577" s="19"/>
      <c r="N577" s="19" t="s">
        <v>35</v>
      </c>
      <c r="O577" s="19" t="s">
        <v>23</v>
      </c>
      <c r="P577" s="19"/>
      <c r="Q577" s="19"/>
      <c r="R577" s="19"/>
      <c r="S577" s="19"/>
      <c r="T577" s="19"/>
      <c r="U577" s="19"/>
      <c r="V577" s="19"/>
      <c r="W577" s="19"/>
      <c r="X577" s="19"/>
      <c r="Y577" s="19"/>
      <c r="Z577" s="19"/>
      <c r="AA577" s="19"/>
    </row>
    <row r="578" ht="15.75" customHeight="1">
      <c r="A578" s="19"/>
      <c r="B578" s="20">
        <v>2020.0</v>
      </c>
      <c r="C578" s="23">
        <v>43986.541666666664</v>
      </c>
      <c r="D578" s="19" t="s">
        <v>99</v>
      </c>
      <c r="E578" s="19">
        <v>63.0</v>
      </c>
      <c r="F578" s="19">
        <v>2785.0</v>
      </c>
      <c r="G578" s="19">
        <v>31.0</v>
      </c>
      <c r="H578" s="19">
        <v>6.0</v>
      </c>
      <c r="I578" s="19"/>
      <c r="J578" s="19"/>
      <c r="K578" s="19" t="s">
        <v>168</v>
      </c>
      <c r="L578" s="19">
        <v>2279.0</v>
      </c>
      <c r="M578" s="19" t="s">
        <v>814</v>
      </c>
      <c r="N578" s="19" t="s">
        <v>35</v>
      </c>
      <c r="O578" s="19" t="s">
        <v>23</v>
      </c>
      <c r="P578" s="19"/>
      <c r="Q578" s="19">
        <v>1.0</v>
      </c>
      <c r="R578" s="19">
        <v>1.0</v>
      </c>
      <c r="S578" s="19"/>
      <c r="T578" s="19"/>
      <c r="U578" s="19"/>
      <c r="V578" s="19"/>
      <c r="W578" s="19"/>
      <c r="X578" s="19"/>
      <c r="Y578" s="19"/>
      <c r="Z578" s="19"/>
      <c r="AA578" s="19"/>
    </row>
    <row r="579" ht="15.75" customHeight="1">
      <c r="A579" s="19"/>
      <c r="B579" s="20">
        <v>2020.0</v>
      </c>
      <c r="C579" s="23">
        <v>44016.708333333336</v>
      </c>
      <c r="D579" s="19" t="s">
        <v>99</v>
      </c>
      <c r="E579" s="19">
        <v>79.0</v>
      </c>
      <c r="F579" s="19">
        <v>5300.0</v>
      </c>
      <c r="G579" s="19"/>
      <c r="H579" s="19">
        <v>6.0</v>
      </c>
      <c r="I579" s="19"/>
      <c r="J579" s="19"/>
      <c r="K579" s="19" t="s">
        <v>109</v>
      </c>
      <c r="L579" s="19">
        <v>2280.0</v>
      </c>
      <c r="M579" s="19"/>
      <c r="N579" s="19" t="s">
        <v>35</v>
      </c>
      <c r="O579" s="19" t="s">
        <v>23</v>
      </c>
      <c r="P579" s="19"/>
      <c r="Q579" s="19"/>
      <c r="R579" s="19"/>
      <c r="S579" s="19"/>
      <c r="T579" s="19"/>
      <c r="U579" s="19"/>
      <c r="V579" s="19"/>
      <c r="W579" s="19"/>
      <c r="X579" s="19"/>
      <c r="Y579" s="19"/>
      <c r="Z579" s="19"/>
      <c r="AA579" s="19"/>
    </row>
    <row r="580" ht="15.75" customHeight="1">
      <c r="A580" s="19"/>
      <c r="B580" s="20">
        <v>2020.0</v>
      </c>
      <c r="C580" s="23">
        <v>44009.541666666664</v>
      </c>
      <c r="D580" s="19" t="s">
        <v>99</v>
      </c>
      <c r="E580" s="19">
        <v>61.0</v>
      </c>
      <c r="F580" s="19">
        <v>2555.0</v>
      </c>
      <c r="G580" s="19">
        <v>32.0</v>
      </c>
      <c r="H580" s="19">
        <v>6.0</v>
      </c>
      <c r="I580" s="19"/>
      <c r="J580" s="19"/>
      <c r="K580" s="19" t="s">
        <v>136</v>
      </c>
      <c r="L580" s="19">
        <v>2281.0</v>
      </c>
      <c r="M580" s="19" t="s">
        <v>814</v>
      </c>
      <c r="N580" s="19" t="s">
        <v>35</v>
      </c>
      <c r="O580" s="19" t="s">
        <v>23</v>
      </c>
      <c r="P580" s="19"/>
      <c r="Q580" s="19">
        <v>1.0</v>
      </c>
      <c r="R580" s="19">
        <v>1.0</v>
      </c>
      <c r="S580" s="19"/>
      <c r="T580" s="19"/>
      <c r="U580" s="19"/>
      <c r="V580" s="19"/>
      <c r="W580" s="19"/>
      <c r="X580" s="19"/>
      <c r="Y580" s="19"/>
      <c r="Z580" s="19"/>
      <c r="AA580" s="19"/>
    </row>
    <row r="581" ht="15.75" customHeight="1">
      <c r="A581" s="19"/>
      <c r="B581" s="20">
        <v>2020.0</v>
      </c>
      <c r="C581" s="23">
        <v>44016.3125</v>
      </c>
      <c r="D581" s="19" t="s">
        <v>99</v>
      </c>
      <c r="E581" s="19">
        <v>60.0</v>
      </c>
      <c r="F581" s="19">
        <v>2640.0</v>
      </c>
      <c r="G581" s="19">
        <v>30.0</v>
      </c>
      <c r="H581" s="19">
        <v>6.0</v>
      </c>
      <c r="I581" s="19"/>
      <c r="J581" s="19"/>
      <c r="K581" s="19" t="s">
        <v>885</v>
      </c>
      <c r="L581" s="19">
        <v>2282.0</v>
      </c>
      <c r="M581" s="19" t="s">
        <v>35</v>
      </c>
      <c r="N581" s="19" t="s">
        <v>35</v>
      </c>
      <c r="O581" s="19" t="s">
        <v>23</v>
      </c>
      <c r="P581" s="19"/>
      <c r="Q581" s="19">
        <v>1.0</v>
      </c>
      <c r="R581" s="19">
        <v>1.0</v>
      </c>
      <c r="S581" s="19"/>
      <c r="T581" s="19"/>
      <c r="U581" s="19"/>
      <c r="V581" s="19"/>
      <c r="W581" s="19"/>
      <c r="X581" s="19"/>
      <c r="Y581" s="19"/>
      <c r="Z581" s="19"/>
      <c r="AA581" s="19"/>
    </row>
    <row r="582" ht="15.75" customHeight="1">
      <c r="A582" s="19"/>
      <c r="B582" s="20">
        <v>2020.0</v>
      </c>
      <c r="C582" s="23">
        <v>44016.625</v>
      </c>
      <c r="D582" s="19" t="s">
        <v>99</v>
      </c>
      <c r="E582" s="19">
        <v>58.0</v>
      </c>
      <c r="F582" s="19">
        <v>2360.0</v>
      </c>
      <c r="G582" s="19">
        <v>29.0</v>
      </c>
      <c r="H582" s="19">
        <v>6.0</v>
      </c>
      <c r="I582" s="19"/>
      <c r="J582" s="19"/>
      <c r="K582" s="19" t="s">
        <v>895</v>
      </c>
      <c r="L582" s="19">
        <v>2283.0</v>
      </c>
      <c r="M582" s="19"/>
      <c r="N582" s="19" t="s">
        <v>35</v>
      </c>
      <c r="O582" s="19" t="s">
        <v>23</v>
      </c>
      <c r="P582" s="19"/>
      <c r="Q582" s="19"/>
      <c r="R582" s="19"/>
      <c r="S582" s="19"/>
      <c r="T582" s="19"/>
      <c r="U582" s="19"/>
      <c r="V582" s="19"/>
      <c r="W582" s="19"/>
      <c r="X582" s="19"/>
      <c r="Y582" s="19"/>
      <c r="Z582" s="19"/>
      <c r="AA582" s="19"/>
    </row>
    <row r="583" ht="15.75" customHeight="1">
      <c r="A583" s="19"/>
      <c r="B583" s="20">
        <v>2020.0</v>
      </c>
      <c r="C583" s="23">
        <v>44009.42361111111</v>
      </c>
      <c r="D583" s="19" t="s">
        <v>99</v>
      </c>
      <c r="E583" s="19">
        <v>64.0</v>
      </c>
      <c r="F583" s="19">
        <v>3000.0</v>
      </c>
      <c r="G583" s="19"/>
      <c r="H583" s="19">
        <v>6.0</v>
      </c>
      <c r="I583" s="19"/>
      <c r="J583" s="19"/>
      <c r="K583" s="19" t="s">
        <v>146</v>
      </c>
      <c r="L583" s="19">
        <v>2284.0</v>
      </c>
      <c r="M583" s="19"/>
      <c r="N583" s="19" t="s">
        <v>35</v>
      </c>
      <c r="O583" s="19" t="s">
        <v>23</v>
      </c>
      <c r="P583" s="19"/>
      <c r="Q583" s="19"/>
      <c r="R583" s="19"/>
      <c r="S583" s="19"/>
      <c r="T583" s="19"/>
      <c r="U583" s="19"/>
      <c r="V583" s="19"/>
      <c r="W583" s="19"/>
      <c r="X583" s="19"/>
      <c r="Y583" s="19"/>
      <c r="Z583" s="19"/>
      <c r="AA583" s="19"/>
    </row>
    <row r="584" ht="15.75" customHeight="1">
      <c r="A584" s="19"/>
      <c r="B584" s="20">
        <v>2020.0</v>
      </c>
      <c r="C584" s="23">
        <v>44009.625</v>
      </c>
      <c r="D584" s="19" t="s">
        <v>99</v>
      </c>
      <c r="E584" s="19">
        <v>58.0</v>
      </c>
      <c r="F584" s="19">
        <v>2180.0</v>
      </c>
      <c r="G584" s="19">
        <v>31.0</v>
      </c>
      <c r="H584" s="19">
        <v>6.0</v>
      </c>
      <c r="I584" s="19"/>
      <c r="J584" s="19"/>
      <c r="K584" s="19" t="s">
        <v>155</v>
      </c>
      <c r="L584" s="19">
        <v>2285.0</v>
      </c>
      <c r="M584" s="19" t="s">
        <v>814</v>
      </c>
      <c r="N584" s="19" t="s">
        <v>35</v>
      </c>
      <c r="O584" s="19" t="s">
        <v>23</v>
      </c>
      <c r="P584" s="19"/>
      <c r="Q584" s="19">
        <v>1.0</v>
      </c>
      <c r="R584" s="19">
        <v>1.0</v>
      </c>
      <c r="S584" s="19"/>
      <c r="T584" s="19"/>
      <c r="U584" s="19"/>
      <c r="V584" s="19"/>
      <c r="W584" s="19"/>
      <c r="X584" s="19"/>
      <c r="Y584" s="19"/>
      <c r="Z584" s="19"/>
      <c r="AA584" s="19"/>
    </row>
    <row r="585" ht="15.75" customHeight="1">
      <c r="A585" s="19"/>
      <c r="B585" s="20">
        <v>2020.0</v>
      </c>
      <c r="C585" s="23">
        <v>44010.625</v>
      </c>
      <c r="D585" s="19" t="s">
        <v>99</v>
      </c>
      <c r="E585" s="19">
        <v>73.0</v>
      </c>
      <c r="F585" s="19">
        <v>4725.0</v>
      </c>
      <c r="G585" s="19">
        <v>40.0</v>
      </c>
      <c r="H585" s="19">
        <v>6.0</v>
      </c>
      <c r="I585" s="19"/>
      <c r="J585" s="19"/>
      <c r="K585" s="19" t="s">
        <v>146</v>
      </c>
      <c r="L585" s="19">
        <v>2286.0</v>
      </c>
      <c r="M585" s="19" t="s">
        <v>821</v>
      </c>
      <c r="N585" s="19" t="s">
        <v>35</v>
      </c>
      <c r="O585" s="19" t="s">
        <v>23</v>
      </c>
      <c r="P585" s="19"/>
      <c r="Q585" s="19"/>
      <c r="R585" s="19"/>
      <c r="S585" s="19"/>
      <c r="T585" s="19"/>
      <c r="U585" s="19"/>
      <c r="V585" s="19"/>
      <c r="W585" s="19"/>
      <c r="X585" s="19"/>
      <c r="Y585" s="19"/>
      <c r="Z585" s="19"/>
      <c r="AA585" s="19"/>
    </row>
    <row r="586" ht="15.75" customHeight="1">
      <c r="A586" s="19"/>
      <c r="B586" s="20">
        <v>2020.0</v>
      </c>
      <c r="C586" s="23">
        <v>44012.927083333336</v>
      </c>
      <c r="D586" s="19" t="s">
        <v>99</v>
      </c>
      <c r="E586" s="19">
        <v>64.0</v>
      </c>
      <c r="F586" s="19">
        <v>3045.0</v>
      </c>
      <c r="G586" s="19">
        <v>35.0</v>
      </c>
      <c r="H586" s="19">
        <v>6.0</v>
      </c>
      <c r="I586" s="19">
        <v>110.0</v>
      </c>
      <c r="J586" s="19" t="s">
        <v>146</v>
      </c>
      <c r="K586" s="19"/>
      <c r="L586" s="19">
        <v>2287.0</v>
      </c>
      <c r="M586" s="19"/>
      <c r="N586" s="19" t="s">
        <v>35</v>
      </c>
      <c r="O586" s="19" t="s">
        <v>23</v>
      </c>
      <c r="P586" s="19"/>
      <c r="Q586" s="19"/>
      <c r="R586" s="19"/>
      <c r="S586" s="19"/>
      <c r="T586" s="19"/>
      <c r="U586" s="19"/>
      <c r="V586" s="19"/>
      <c r="W586" s="19"/>
      <c r="X586" s="19"/>
      <c r="Y586" s="19"/>
      <c r="Z586" s="19"/>
      <c r="AA586" s="19"/>
    </row>
    <row r="587" ht="15.75" customHeight="1">
      <c r="A587" s="19"/>
      <c r="B587" s="20">
        <v>2020.0</v>
      </c>
      <c r="C587" s="23">
        <v>44015.416666666664</v>
      </c>
      <c r="D587" s="19" t="s">
        <v>99</v>
      </c>
      <c r="E587" s="19">
        <v>57.0</v>
      </c>
      <c r="F587" s="19">
        <v>2105.0</v>
      </c>
      <c r="G587" s="19">
        <v>30.0</v>
      </c>
      <c r="H587" s="19">
        <v>6.0</v>
      </c>
      <c r="I587" s="19"/>
      <c r="J587" s="19"/>
      <c r="K587" s="19" t="s">
        <v>146</v>
      </c>
      <c r="L587" s="19">
        <v>2288.0</v>
      </c>
      <c r="M587" s="19" t="s">
        <v>814</v>
      </c>
      <c r="N587" s="19" t="s">
        <v>35</v>
      </c>
      <c r="O587" s="19" t="s">
        <v>23</v>
      </c>
      <c r="P587" s="19"/>
      <c r="Q587" s="19">
        <v>1.0</v>
      </c>
      <c r="R587" s="19"/>
      <c r="S587" s="19"/>
      <c r="T587" s="19"/>
      <c r="U587" s="19"/>
      <c r="V587" s="19"/>
      <c r="W587" s="19"/>
      <c r="X587" s="19"/>
      <c r="Y587" s="19"/>
      <c r="Z587" s="19"/>
      <c r="AA587" s="19"/>
    </row>
    <row r="588" ht="15.75" customHeight="1">
      <c r="A588" s="19"/>
      <c r="B588" s="20">
        <v>2020.0</v>
      </c>
      <c r="C588" s="23">
        <v>44013.520833333336</v>
      </c>
      <c r="D588" s="19" t="s">
        <v>99</v>
      </c>
      <c r="E588" s="19">
        <v>61.0</v>
      </c>
      <c r="F588" s="19">
        <v>2480.0</v>
      </c>
      <c r="G588" s="19">
        <v>31.0</v>
      </c>
      <c r="H588" s="19">
        <v>6.0</v>
      </c>
      <c r="I588" s="19">
        <v>111.0</v>
      </c>
      <c r="J588" s="19" t="s">
        <v>136</v>
      </c>
      <c r="K588" s="19"/>
      <c r="L588" s="19">
        <v>2289.0</v>
      </c>
      <c r="M588" s="19" t="s">
        <v>35</v>
      </c>
      <c r="N588" s="19" t="s">
        <v>35</v>
      </c>
      <c r="O588" s="19" t="s">
        <v>23</v>
      </c>
      <c r="P588" s="19"/>
      <c r="Q588" s="19">
        <v>1.0</v>
      </c>
      <c r="R588" s="19"/>
      <c r="S588" s="19"/>
      <c r="T588" s="19"/>
      <c r="U588" s="19"/>
      <c r="V588" s="19"/>
      <c r="W588" s="19"/>
      <c r="X588" s="19"/>
      <c r="Y588" s="19"/>
      <c r="Z588" s="19"/>
      <c r="AA588" s="19"/>
    </row>
    <row r="589" ht="15.75" customHeight="1">
      <c r="A589" s="19"/>
      <c r="B589" s="20">
        <v>2020.0</v>
      </c>
      <c r="C589" s="23">
        <v>44009.791666666664</v>
      </c>
      <c r="D589" s="19" t="s">
        <v>99</v>
      </c>
      <c r="E589" s="19">
        <v>80.0</v>
      </c>
      <c r="F589" s="19">
        <v>5135.0</v>
      </c>
      <c r="G589" s="19">
        <v>40.0</v>
      </c>
      <c r="H589" s="19">
        <v>6.0</v>
      </c>
      <c r="I589" s="19"/>
      <c r="J589" s="19"/>
      <c r="K589" s="19" t="s">
        <v>146</v>
      </c>
      <c r="L589" s="19">
        <v>2290.0</v>
      </c>
      <c r="M589" s="19" t="s">
        <v>35</v>
      </c>
      <c r="N589" s="19" t="s">
        <v>35</v>
      </c>
      <c r="O589" s="19" t="s">
        <v>23</v>
      </c>
      <c r="P589" s="19"/>
      <c r="Q589" s="19">
        <v>2.0</v>
      </c>
      <c r="R589" s="19">
        <v>1.0</v>
      </c>
      <c r="S589" s="19"/>
      <c r="T589" s="19"/>
      <c r="U589" s="19"/>
      <c r="V589" s="19"/>
      <c r="W589" s="19"/>
      <c r="X589" s="19"/>
      <c r="Y589" s="19"/>
      <c r="Z589" s="19"/>
      <c r="AA589" s="19"/>
    </row>
    <row r="590" ht="15.75" customHeight="1">
      <c r="A590" s="19"/>
      <c r="B590" s="20">
        <v>2020.0</v>
      </c>
      <c r="C590" s="23">
        <v>44009.854166666664</v>
      </c>
      <c r="D590" s="19" t="s">
        <v>99</v>
      </c>
      <c r="E590" s="19">
        <v>83.0</v>
      </c>
      <c r="F590" s="19">
        <v>5785.0</v>
      </c>
      <c r="G590" s="19">
        <v>41.0</v>
      </c>
      <c r="H590" s="19">
        <v>6.0</v>
      </c>
      <c r="I590" s="19"/>
      <c r="J590" s="19"/>
      <c r="K590" s="19" t="s">
        <v>851</v>
      </c>
      <c r="L590" s="19">
        <v>2291.0</v>
      </c>
      <c r="M590" s="19" t="s">
        <v>821</v>
      </c>
      <c r="N590" s="19" t="s">
        <v>35</v>
      </c>
      <c r="O590" s="19" t="s">
        <v>23</v>
      </c>
      <c r="P590" s="19"/>
      <c r="Q590" s="19">
        <v>2.0</v>
      </c>
      <c r="R590" s="19">
        <v>1.0</v>
      </c>
      <c r="S590" s="19"/>
      <c r="T590" s="19"/>
      <c r="U590" s="19"/>
      <c r="V590" s="19"/>
      <c r="W590" s="19"/>
      <c r="X590" s="19"/>
      <c r="Y590" s="19"/>
      <c r="Z590" s="19"/>
      <c r="AA590" s="19"/>
    </row>
    <row r="591" ht="15.75" customHeight="1">
      <c r="A591" s="19"/>
      <c r="B591" s="20">
        <v>2020.0</v>
      </c>
      <c r="C591" s="23">
        <v>44009.708333333336</v>
      </c>
      <c r="D591" s="19" t="s">
        <v>99</v>
      </c>
      <c r="E591" s="19">
        <v>59.0</v>
      </c>
      <c r="F591" s="19">
        <v>2490.0</v>
      </c>
      <c r="G591" s="19">
        <v>32.0</v>
      </c>
      <c r="H591" s="19">
        <v>6.0</v>
      </c>
      <c r="I591" s="19"/>
      <c r="J591" s="19"/>
      <c r="K591" s="19" t="s">
        <v>146</v>
      </c>
      <c r="L591" s="19">
        <v>2292.0</v>
      </c>
      <c r="M591" s="19" t="s">
        <v>814</v>
      </c>
      <c r="N591" s="19" t="s">
        <v>35</v>
      </c>
      <c r="O591" s="19" t="s">
        <v>23</v>
      </c>
      <c r="P591" s="19"/>
      <c r="Q591" s="19">
        <v>1.0</v>
      </c>
      <c r="R591" s="19">
        <v>1.0</v>
      </c>
      <c r="S591" s="19"/>
      <c r="T591" s="19"/>
      <c r="U591" s="19"/>
      <c r="V591" s="19"/>
      <c r="W591" s="19"/>
      <c r="X591" s="19"/>
      <c r="Y591" s="19"/>
      <c r="Z591" s="19"/>
      <c r="AA591" s="19"/>
    </row>
    <row r="592" ht="15.75" customHeight="1">
      <c r="A592" s="19"/>
      <c r="B592" s="20">
        <v>2020.0</v>
      </c>
      <c r="C592" s="23">
        <v>44009.625</v>
      </c>
      <c r="D592" s="19" t="s">
        <v>99</v>
      </c>
      <c r="E592" s="19">
        <v>61.0</v>
      </c>
      <c r="F592" s="19">
        <v>2200.0</v>
      </c>
      <c r="G592" s="19">
        <v>33.0</v>
      </c>
      <c r="H592" s="19">
        <v>6.0</v>
      </c>
      <c r="I592" s="19"/>
      <c r="J592" s="19"/>
      <c r="K592" s="19" t="s">
        <v>136</v>
      </c>
      <c r="L592" s="19">
        <v>2293.0</v>
      </c>
      <c r="M592" s="19" t="s">
        <v>814</v>
      </c>
      <c r="N592" s="19" t="s">
        <v>35</v>
      </c>
      <c r="O592" s="19" t="s">
        <v>23</v>
      </c>
      <c r="P592" s="19"/>
      <c r="Q592" s="19">
        <v>1.0</v>
      </c>
      <c r="R592" s="19">
        <v>1.0</v>
      </c>
      <c r="S592" s="19"/>
      <c r="T592" s="19"/>
      <c r="U592" s="19"/>
      <c r="V592" s="19"/>
      <c r="W592" s="19"/>
      <c r="X592" s="19"/>
      <c r="Y592" s="19"/>
      <c r="Z592" s="19"/>
      <c r="AA592" s="19"/>
    </row>
    <row r="593" ht="15.75" customHeight="1">
      <c r="A593" s="19"/>
      <c r="B593" s="20">
        <v>2020.0</v>
      </c>
      <c r="C593" s="23">
        <v>44010.34375</v>
      </c>
      <c r="D593" s="19" t="s">
        <v>99</v>
      </c>
      <c r="E593" s="19">
        <v>82.0</v>
      </c>
      <c r="F593" s="19">
        <v>6175.0</v>
      </c>
      <c r="G593" s="19">
        <v>43.0</v>
      </c>
      <c r="H593" s="19">
        <v>6.0</v>
      </c>
      <c r="I593" s="19"/>
      <c r="J593" s="19"/>
      <c r="K593" s="19" t="s">
        <v>109</v>
      </c>
      <c r="L593" s="19">
        <v>2294.0</v>
      </c>
      <c r="M593" s="19" t="s">
        <v>814</v>
      </c>
      <c r="N593" s="19" t="s">
        <v>35</v>
      </c>
      <c r="O593" s="19" t="s">
        <v>23</v>
      </c>
      <c r="P593" s="19"/>
      <c r="Q593" s="19"/>
      <c r="R593" s="19"/>
      <c r="S593" s="19"/>
      <c r="T593" s="19"/>
      <c r="U593" s="19"/>
      <c r="V593" s="19"/>
      <c r="W593" s="19"/>
      <c r="X593" s="19"/>
      <c r="Y593" s="19"/>
      <c r="Z593" s="19"/>
      <c r="AA593" s="19"/>
    </row>
    <row r="594" ht="15.75" customHeight="1">
      <c r="A594" s="19"/>
      <c r="B594" s="20">
        <v>2020.0</v>
      </c>
      <c r="C594" s="23">
        <v>44010.291666666664</v>
      </c>
      <c r="D594" s="19" t="s">
        <v>99</v>
      </c>
      <c r="E594" s="19">
        <v>77.0</v>
      </c>
      <c r="F594" s="19">
        <v>4285.0</v>
      </c>
      <c r="G594" s="19">
        <v>37.0</v>
      </c>
      <c r="H594" s="19">
        <v>6.0</v>
      </c>
      <c r="I594" s="19"/>
      <c r="J594" s="19"/>
      <c r="K594" s="19" t="s">
        <v>896</v>
      </c>
      <c r="L594" s="19">
        <v>2295.0</v>
      </c>
      <c r="M594" s="19" t="s">
        <v>814</v>
      </c>
      <c r="N594" s="19" t="s">
        <v>35</v>
      </c>
      <c r="O594" s="19" t="s">
        <v>23</v>
      </c>
      <c r="P594" s="19"/>
      <c r="Q594" s="19"/>
      <c r="R594" s="19"/>
      <c r="S594" s="19"/>
      <c r="T594" s="19"/>
      <c r="U594" s="19"/>
      <c r="V594" s="19"/>
      <c r="W594" s="19"/>
      <c r="X594" s="19"/>
      <c r="Y594" s="19"/>
      <c r="Z594" s="19"/>
      <c r="AA594" s="19"/>
    </row>
    <row r="595" ht="15.75" customHeight="1">
      <c r="A595" s="19"/>
      <c r="B595" s="20">
        <v>2020.0</v>
      </c>
      <c r="C595" s="23">
        <v>44015.416666666664</v>
      </c>
      <c r="D595" s="19" t="s">
        <v>99</v>
      </c>
      <c r="E595" s="19">
        <v>63.0</v>
      </c>
      <c r="F595" s="19">
        <v>2665.0</v>
      </c>
      <c r="G595" s="19">
        <v>33.0</v>
      </c>
      <c r="H595" s="19">
        <v>6.0</v>
      </c>
      <c r="I595" s="19"/>
      <c r="J595" s="19"/>
      <c r="K595" s="19" t="s">
        <v>133</v>
      </c>
      <c r="L595" s="19">
        <v>2296.0</v>
      </c>
      <c r="M595" s="19" t="s">
        <v>35</v>
      </c>
      <c r="N595" s="19" t="s">
        <v>35</v>
      </c>
      <c r="O595" s="19" t="s">
        <v>23</v>
      </c>
      <c r="P595" s="19"/>
      <c r="Q595" s="19">
        <v>1.0</v>
      </c>
      <c r="R595" s="19"/>
      <c r="S595" s="19"/>
      <c r="T595" s="19"/>
      <c r="U595" s="19"/>
      <c r="V595" s="19"/>
      <c r="W595" s="19"/>
      <c r="X595" s="19"/>
      <c r="Y595" s="19"/>
      <c r="Z595" s="19"/>
      <c r="AA595" s="19"/>
    </row>
    <row r="596" ht="15.75" customHeight="1">
      <c r="A596" s="19"/>
      <c r="B596" s="20">
        <v>2020.0</v>
      </c>
      <c r="C596" s="23">
        <v>44015.416666666664</v>
      </c>
      <c r="D596" s="19" t="s">
        <v>99</v>
      </c>
      <c r="E596" s="19">
        <v>57.0</v>
      </c>
      <c r="F596" s="19">
        <v>2370.0</v>
      </c>
      <c r="G596" s="19">
        <v>31.0</v>
      </c>
      <c r="H596" s="19">
        <v>6.0</v>
      </c>
      <c r="I596" s="19"/>
      <c r="J596" s="19"/>
      <c r="K596" s="19" t="s">
        <v>142</v>
      </c>
      <c r="L596" s="19">
        <v>2297.0</v>
      </c>
      <c r="M596" s="19" t="s">
        <v>814</v>
      </c>
      <c r="N596" s="19" t="s">
        <v>35</v>
      </c>
      <c r="O596" s="19" t="s">
        <v>23</v>
      </c>
      <c r="P596" s="19"/>
      <c r="Q596" s="19">
        <v>1.0</v>
      </c>
      <c r="R596" s="19"/>
      <c r="S596" s="19"/>
      <c r="T596" s="19"/>
      <c r="U596" s="19"/>
      <c r="V596" s="19"/>
      <c r="W596" s="19"/>
      <c r="X596" s="19"/>
      <c r="Y596" s="19"/>
      <c r="Z596" s="19"/>
      <c r="AA596" s="19"/>
    </row>
    <row r="597" ht="15.75" customHeight="1">
      <c r="A597" s="19"/>
      <c r="B597" s="20">
        <v>2020.0</v>
      </c>
      <c r="C597" s="23">
        <v>44015.489583333336</v>
      </c>
      <c r="D597" s="19" t="s">
        <v>99</v>
      </c>
      <c r="E597" s="19">
        <v>59.0</v>
      </c>
      <c r="F597" s="19">
        <v>2235.0</v>
      </c>
      <c r="G597" s="19">
        <v>30.0</v>
      </c>
      <c r="H597" s="19">
        <v>6.0</v>
      </c>
      <c r="I597" s="19"/>
      <c r="J597" s="19"/>
      <c r="K597" s="19" t="s">
        <v>146</v>
      </c>
      <c r="L597" s="19">
        <v>2298.0</v>
      </c>
      <c r="M597" s="19" t="s">
        <v>814</v>
      </c>
      <c r="N597" s="19" t="s">
        <v>35</v>
      </c>
      <c r="O597" s="19" t="s">
        <v>23</v>
      </c>
      <c r="P597" s="19"/>
      <c r="Q597" s="19">
        <v>1.0</v>
      </c>
      <c r="R597" s="19"/>
      <c r="S597" s="19"/>
      <c r="T597" s="19"/>
      <c r="U597" s="19"/>
      <c r="V597" s="19"/>
      <c r="W597" s="19"/>
      <c r="X597" s="19"/>
      <c r="Y597" s="19"/>
      <c r="Z597" s="19"/>
      <c r="AA597" s="19"/>
    </row>
    <row r="598" ht="15.75" customHeight="1">
      <c r="A598" s="19"/>
      <c r="B598" s="20">
        <v>2020.0</v>
      </c>
      <c r="C598" s="23">
        <v>44016.322916666664</v>
      </c>
      <c r="D598" s="19" t="s">
        <v>99</v>
      </c>
      <c r="E598" s="19">
        <v>78.0</v>
      </c>
      <c r="F598" s="19">
        <v>5300.0</v>
      </c>
      <c r="G598" s="19">
        <v>41.0</v>
      </c>
      <c r="H598" s="19">
        <v>6.0</v>
      </c>
      <c r="I598" s="19"/>
      <c r="J598" s="19"/>
      <c r="K598" s="19" t="s">
        <v>109</v>
      </c>
      <c r="L598" s="19">
        <v>2299.0</v>
      </c>
      <c r="M598" s="19"/>
      <c r="N598" s="19" t="s">
        <v>35</v>
      </c>
      <c r="O598" s="19" t="s">
        <v>23</v>
      </c>
      <c r="P598" s="19"/>
      <c r="Q598" s="19"/>
      <c r="R598" s="19"/>
      <c r="S598" s="19"/>
      <c r="T598" s="19"/>
      <c r="U598" s="19"/>
      <c r="V598" s="19"/>
      <c r="W598" s="19"/>
      <c r="X598" s="19"/>
      <c r="Y598" s="19"/>
      <c r="Z598" s="19"/>
      <c r="AA598" s="19"/>
    </row>
    <row r="599" ht="15.75" customHeight="1">
      <c r="A599" s="19"/>
      <c r="B599" s="20">
        <v>2020.0</v>
      </c>
      <c r="C599" s="23">
        <v>43986.354166666664</v>
      </c>
      <c r="D599" s="19" t="s">
        <v>99</v>
      </c>
      <c r="E599" s="19">
        <v>78.0</v>
      </c>
      <c r="F599" s="19">
        <v>5190.0</v>
      </c>
      <c r="G599" s="19">
        <v>40.0</v>
      </c>
      <c r="H599" s="19">
        <v>6.0</v>
      </c>
      <c r="I599" s="19"/>
      <c r="J599" s="19"/>
      <c r="K599" s="19" t="s">
        <v>868</v>
      </c>
      <c r="L599" s="19">
        <v>2300.0</v>
      </c>
      <c r="M599" s="19"/>
      <c r="N599" s="19" t="s">
        <v>35</v>
      </c>
      <c r="O599" s="19" t="s">
        <v>23</v>
      </c>
      <c r="P599" s="19"/>
      <c r="Q599" s="19"/>
      <c r="R599" s="19"/>
      <c r="S599" s="19"/>
      <c r="T599" s="19"/>
      <c r="U599" s="19"/>
      <c r="V599" s="19"/>
      <c r="W599" s="19"/>
      <c r="X599" s="19"/>
      <c r="Y599" s="19"/>
      <c r="Z599" s="19"/>
      <c r="AA599" s="19"/>
    </row>
    <row r="600" ht="15.75" customHeight="1">
      <c r="A600" s="19"/>
      <c r="B600" s="20">
        <v>2020.0</v>
      </c>
      <c r="C600" s="23">
        <v>44027.333333333336</v>
      </c>
      <c r="D600" s="19" t="s">
        <v>99</v>
      </c>
      <c r="E600" s="19">
        <v>62.0</v>
      </c>
      <c r="F600" s="19">
        <v>2480.0</v>
      </c>
      <c r="G600" s="19">
        <v>32.0</v>
      </c>
      <c r="H600" s="19">
        <v>6.0</v>
      </c>
      <c r="I600" s="19">
        <v>110.0</v>
      </c>
      <c r="J600" s="19" t="s">
        <v>146</v>
      </c>
      <c r="K600" s="19"/>
      <c r="L600" s="19">
        <v>2754.0</v>
      </c>
      <c r="M600" s="19" t="s">
        <v>821</v>
      </c>
      <c r="N600" s="19" t="s">
        <v>35</v>
      </c>
      <c r="O600" s="19" t="s">
        <v>23</v>
      </c>
      <c r="P600" s="19"/>
      <c r="Q600" s="19">
        <v>1.0</v>
      </c>
      <c r="R600" s="19">
        <v>1.0</v>
      </c>
      <c r="S600" s="19"/>
      <c r="T600" s="19"/>
      <c r="U600" s="19"/>
      <c r="V600" s="19"/>
      <c r="W600" s="19"/>
      <c r="X600" s="19"/>
      <c r="Y600" s="19"/>
      <c r="Z600" s="19"/>
      <c r="AA600" s="19"/>
    </row>
    <row r="601" ht="15.75" customHeight="1">
      <c r="A601" s="19"/>
      <c r="B601" s="20">
        <v>2020.0</v>
      </c>
      <c r="C601" s="23">
        <v>44027.395833333336</v>
      </c>
      <c r="D601" s="19" t="s">
        <v>99</v>
      </c>
      <c r="E601" s="19">
        <v>62.0</v>
      </c>
      <c r="F601" s="19">
        <v>2540.0</v>
      </c>
      <c r="G601" s="19">
        <v>31.0</v>
      </c>
      <c r="H601" s="19">
        <v>6.0</v>
      </c>
      <c r="I601" s="19">
        <v>110.0</v>
      </c>
      <c r="J601" s="19" t="s">
        <v>146</v>
      </c>
      <c r="K601" s="19"/>
      <c r="L601" s="19">
        <v>2755.0</v>
      </c>
      <c r="M601" s="19" t="s">
        <v>35</v>
      </c>
      <c r="N601" s="19" t="s">
        <v>35</v>
      </c>
      <c r="O601" s="19" t="s">
        <v>23</v>
      </c>
      <c r="P601" s="19"/>
      <c r="Q601" s="19">
        <v>1.0</v>
      </c>
      <c r="R601" s="19">
        <v>1.0</v>
      </c>
      <c r="S601" s="19"/>
      <c r="T601" s="19"/>
      <c r="U601" s="19"/>
      <c r="V601" s="19"/>
      <c r="W601" s="19"/>
      <c r="X601" s="19"/>
      <c r="Y601" s="19"/>
      <c r="Z601" s="19"/>
      <c r="AA601" s="19"/>
    </row>
    <row r="602" ht="15.75" customHeight="1">
      <c r="A602" s="19"/>
      <c r="B602" s="20">
        <v>2020.0</v>
      </c>
      <c r="C602" s="23">
        <v>44027.520833333336</v>
      </c>
      <c r="D602" s="19" t="s">
        <v>99</v>
      </c>
      <c r="E602" s="19">
        <v>62.0</v>
      </c>
      <c r="F602" s="19">
        <v>2605.0</v>
      </c>
      <c r="G602" s="19">
        <v>33.0</v>
      </c>
      <c r="H602" s="19">
        <v>6.0</v>
      </c>
      <c r="I602" s="19">
        <v>110.0</v>
      </c>
      <c r="J602" s="19" t="s">
        <v>146</v>
      </c>
      <c r="K602" s="19"/>
      <c r="L602" s="19">
        <v>2756.0</v>
      </c>
      <c r="M602" s="19" t="s">
        <v>35</v>
      </c>
      <c r="N602" s="19" t="s">
        <v>35</v>
      </c>
      <c r="O602" s="19" t="s">
        <v>23</v>
      </c>
      <c r="P602" s="19"/>
      <c r="Q602" s="19">
        <v>1.0</v>
      </c>
      <c r="R602" s="19">
        <v>1.0</v>
      </c>
      <c r="S602" s="19"/>
      <c r="T602" s="19"/>
      <c r="U602" s="19"/>
      <c r="V602" s="19"/>
      <c r="W602" s="19"/>
      <c r="X602" s="19"/>
      <c r="Y602" s="19"/>
      <c r="Z602" s="19"/>
      <c r="AA602" s="19"/>
    </row>
    <row r="603" ht="15.75" customHeight="1">
      <c r="A603" s="19"/>
      <c r="B603" s="20">
        <v>2020.0</v>
      </c>
      <c r="C603" s="23">
        <v>44027.5625</v>
      </c>
      <c r="D603" s="19" t="s">
        <v>99</v>
      </c>
      <c r="E603" s="19">
        <v>63.0</v>
      </c>
      <c r="F603" s="19">
        <v>2555.0</v>
      </c>
      <c r="G603" s="19">
        <v>30.0</v>
      </c>
      <c r="H603" s="19">
        <v>6.0</v>
      </c>
      <c r="I603" s="19">
        <v>24.0</v>
      </c>
      <c r="J603" s="19" t="s">
        <v>842</v>
      </c>
      <c r="K603" s="19"/>
      <c r="L603" s="19">
        <v>2757.0</v>
      </c>
      <c r="M603" s="19"/>
      <c r="N603" s="19" t="s">
        <v>35</v>
      </c>
      <c r="O603" s="19" t="s">
        <v>816</v>
      </c>
      <c r="P603" s="19"/>
      <c r="Q603" s="19"/>
      <c r="R603" s="19"/>
      <c r="S603" s="19"/>
      <c r="T603" s="19"/>
      <c r="U603" s="19"/>
      <c r="V603" s="19"/>
      <c r="W603" s="19"/>
      <c r="X603" s="19"/>
      <c r="Y603" s="19"/>
      <c r="Z603" s="19"/>
      <c r="AA603" s="19"/>
    </row>
    <row r="604" ht="15.75" customHeight="1">
      <c r="A604" s="19"/>
      <c r="B604" s="20">
        <v>2020.0</v>
      </c>
      <c r="C604" s="23">
        <v>44024.666666666664</v>
      </c>
      <c r="D604" s="19" t="s">
        <v>99</v>
      </c>
      <c r="E604" s="19">
        <v>63.0</v>
      </c>
      <c r="F604" s="19">
        <v>2090.0</v>
      </c>
      <c r="G604" s="19">
        <v>29.0</v>
      </c>
      <c r="H604" s="19">
        <v>6.0</v>
      </c>
      <c r="I604" s="19"/>
      <c r="J604" s="19"/>
      <c r="K604" s="19" t="s">
        <v>136</v>
      </c>
      <c r="L604" s="19">
        <v>2761.0</v>
      </c>
      <c r="M604" s="19" t="s">
        <v>814</v>
      </c>
      <c r="N604" s="19" t="s">
        <v>35</v>
      </c>
      <c r="O604" s="19" t="s">
        <v>23</v>
      </c>
      <c r="P604" s="19"/>
      <c r="Q604" s="19">
        <v>1.0</v>
      </c>
      <c r="R604" s="19">
        <v>1.0</v>
      </c>
      <c r="S604" s="19"/>
      <c r="T604" s="19"/>
      <c r="U604" s="19"/>
      <c r="V604" s="19"/>
      <c r="W604" s="19"/>
      <c r="X604" s="19"/>
      <c r="Y604" s="19"/>
      <c r="Z604" s="19"/>
      <c r="AA604" s="19"/>
    </row>
    <row r="605" ht="15.75" customHeight="1">
      <c r="A605" s="19"/>
      <c r="B605" s="20">
        <v>2020.0</v>
      </c>
      <c r="C605" s="23">
        <v>44024.854166666664</v>
      </c>
      <c r="D605" s="19" t="s">
        <v>99</v>
      </c>
      <c r="E605" s="19">
        <v>59.0</v>
      </c>
      <c r="F605" s="19">
        <v>2140.0</v>
      </c>
      <c r="G605" s="19">
        <v>30.0</v>
      </c>
      <c r="H605" s="19">
        <v>6.0</v>
      </c>
      <c r="I605" s="19"/>
      <c r="J605" s="19"/>
      <c r="K605" s="19" t="s">
        <v>897</v>
      </c>
      <c r="L605" s="19">
        <v>2762.0</v>
      </c>
      <c r="M605" s="19" t="s">
        <v>814</v>
      </c>
      <c r="N605" s="19" t="s">
        <v>35</v>
      </c>
      <c r="O605" s="19" t="s">
        <v>23</v>
      </c>
      <c r="P605" s="19"/>
      <c r="Q605" s="19">
        <v>1.0</v>
      </c>
      <c r="R605" s="19">
        <v>1.0</v>
      </c>
      <c r="S605" s="19"/>
      <c r="T605" s="19"/>
      <c r="U605" s="19"/>
      <c r="V605" s="19"/>
      <c r="W605" s="19"/>
      <c r="X605" s="19"/>
      <c r="Y605" s="19"/>
      <c r="Z605" s="19"/>
      <c r="AA605" s="19"/>
    </row>
    <row r="606" ht="15.75" customHeight="1">
      <c r="A606" s="19"/>
      <c r="B606" s="20">
        <v>2020.0</v>
      </c>
      <c r="C606" s="23">
        <v>44024.875</v>
      </c>
      <c r="D606" s="19" t="s">
        <v>99</v>
      </c>
      <c r="E606" s="19">
        <v>61.0</v>
      </c>
      <c r="F606" s="19">
        <v>2310.0</v>
      </c>
      <c r="G606" s="19">
        <v>30.0</v>
      </c>
      <c r="H606" s="19">
        <v>6.0</v>
      </c>
      <c r="I606" s="19"/>
      <c r="J606" s="19"/>
      <c r="K606" s="19" t="s">
        <v>898</v>
      </c>
      <c r="L606" s="19">
        <v>2763.0</v>
      </c>
      <c r="M606" s="19" t="s">
        <v>814</v>
      </c>
      <c r="N606" s="19" t="s">
        <v>35</v>
      </c>
      <c r="O606" s="19" t="s">
        <v>23</v>
      </c>
      <c r="P606" s="19" t="s">
        <v>816</v>
      </c>
      <c r="Q606" s="19">
        <v>1.0</v>
      </c>
      <c r="R606" s="19">
        <v>1.0</v>
      </c>
      <c r="S606" s="19"/>
      <c r="T606" s="19"/>
      <c r="U606" s="19"/>
      <c r="V606" s="19"/>
      <c r="W606" s="19"/>
      <c r="X606" s="19"/>
      <c r="Y606" s="19"/>
      <c r="Z606" s="19"/>
      <c r="AA606" s="19"/>
    </row>
    <row r="607" ht="15.75" customHeight="1">
      <c r="A607" s="19"/>
      <c r="B607" s="20">
        <v>2020.0</v>
      </c>
      <c r="C607" s="23">
        <v>44027.791666666664</v>
      </c>
      <c r="D607" s="19" t="s">
        <v>99</v>
      </c>
      <c r="E607" s="19">
        <v>59.0</v>
      </c>
      <c r="F607" s="19">
        <v>2235.0</v>
      </c>
      <c r="G607" s="19">
        <v>30.0</v>
      </c>
      <c r="H607" s="19">
        <v>6.0</v>
      </c>
      <c r="I607" s="19">
        <v>21.0</v>
      </c>
      <c r="J607" s="19" t="s">
        <v>343</v>
      </c>
      <c r="K607" s="19"/>
      <c r="L607" s="19">
        <v>2764.0</v>
      </c>
      <c r="M607" s="19"/>
      <c r="N607" s="19" t="s">
        <v>35</v>
      </c>
      <c r="O607" s="19" t="s">
        <v>23</v>
      </c>
      <c r="P607" s="19"/>
      <c r="Q607" s="19"/>
      <c r="R607" s="19"/>
      <c r="S607" s="19"/>
      <c r="T607" s="19"/>
      <c r="U607" s="19"/>
      <c r="V607" s="19"/>
      <c r="W607" s="19"/>
      <c r="X607" s="19"/>
      <c r="Y607" s="19"/>
      <c r="Z607" s="19"/>
      <c r="AA607" s="19"/>
    </row>
    <row r="608" ht="15.75" customHeight="1">
      <c r="A608" s="19"/>
      <c r="B608" s="20">
        <v>2020.0</v>
      </c>
      <c r="C608" s="23">
        <v>44026.375</v>
      </c>
      <c r="D608" s="19" t="s">
        <v>99</v>
      </c>
      <c r="E608" s="19">
        <v>59.0</v>
      </c>
      <c r="F608" s="19">
        <v>2330.0</v>
      </c>
      <c r="G608" s="19">
        <v>30.0</v>
      </c>
      <c r="H608" s="19">
        <v>6.0</v>
      </c>
      <c r="I608" s="19">
        <v>22.0</v>
      </c>
      <c r="J608" s="19" t="s">
        <v>855</v>
      </c>
      <c r="K608" s="19"/>
      <c r="L608" s="19">
        <v>2767.0</v>
      </c>
      <c r="M608" s="19" t="s">
        <v>814</v>
      </c>
      <c r="N608" s="19" t="s">
        <v>35</v>
      </c>
      <c r="O608" s="19" t="s">
        <v>23</v>
      </c>
      <c r="P608" s="19"/>
      <c r="Q608" s="19">
        <v>1.0</v>
      </c>
      <c r="R608" s="19">
        <v>1.0</v>
      </c>
      <c r="S608" s="19"/>
      <c r="T608" s="19"/>
      <c r="U608" s="19"/>
      <c r="V608" s="19"/>
      <c r="W608" s="19"/>
      <c r="X608" s="19"/>
      <c r="Y608" s="19"/>
      <c r="Z608" s="19"/>
      <c r="AA608" s="19"/>
    </row>
    <row r="609" ht="15.75" customHeight="1">
      <c r="A609" s="19"/>
      <c r="B609" s="20">
        <v>2020.0</v>
      </c>
      <c r="C609" s="23">
        <v>44026.416666666664</v>
      </c>
      <c r="D609" s="19" t="s">
        <v>99</v>
      </c>
      <c r="E609" s="19">
        <v>58.0</v>
      </c>
      <c r="F609" s="19">
        <v>2310.0</v>
      </c>
      <c r="G609" s="19">
        <v>30.0</v>
      </c>
      <c r="H609" s="19">
        <v>6.0</v>
      </c>
      <c r="I609" s="19">
        <v>22.0</v>
      </c>
      <c r="J609" s="19" t="s">
        <v>855</v>
      </c>
      <c r="K609" s="19"/>
      <c r="L609" s="19">
        <v>2768.0</v>
      </c>
      <c r="M609" s="19" t="s">
        <v>814</v>
      </c>
      <c r="N609" s="19" t="s">
        <v>35</v>
      </c>
      <c r="O609" s="19" t="s">
        <v>23</v>
      </c>
      <c r="P609" s="19"/>
      <c r="Q609" s="19">
        <v>1.0</v>
      </c>
      <c r="R609" s="19">
        <v>1.0</v>
      </c>
      <c r="S609" s="19"/>
      <c r="T609" s="19"/>
      <c r="U609" s="19"/>
      <c r="V609" s="19"/>
      <c r="W609" s="19"/>
      <c r="X609" s="19"/>
      <c r="Y609" s="19"/>
      <c r="Z609" s="19"/>
      <c r="AA609" s="19"/>
    </row>
    <row r="610" ht="15.75" customHeight="1">
      <c r="A610" s="19"/>
      <c r="B610" s="20">
        <v>2020.0</v>
      </c>
      <c r="C610" s="23">
        <v>44026.354166666664</v>
      </c>
      <c r="D610" s="19" t="s">
        <v>99</v>
      </c>
      <c r="E610" s="19">
        <v>66.0</v>
      </c>
      <c r="F610" s="19">
        <v>3390.0</v>
      </c>
      <c r="G610" s="19">
        <v>33.0</v>
      </c>
      <c r="H610" s="19">
        <v>6.0</v>
      </c>
      <c r="I610" s="19">
        <v>127.0</v>
      </c>
      <c r="J610" s="19" t="s">
        <v>109</v>
      </c>
      <c r="K610" s="19"/>
      <c r="L610" s="19">
        <v>2769.0</v>
      </c>
      <c r="M610" s="19" t="s">
        <v>35</v>
      </c>
      <c r="N610" s="19" t="s">
        <v>35</v>
      </c>
      <c r="O610" s="19" t="s">
        <v>23</v>
      </c>
      <c r="P610" s="19"/>
      <c r="Q610" s="19">
        <v>1.0</v>
      </c>
      <c r="R610" s="19">
        <v>1.0</v>
      </c>
      <c r="S610" s="19"/>
      <c r="T610" s="19"/>
      <c r="U610" s="19"/>
      <c r="V610" s="19"/>
      <c r="W610" s="19"/>
      <c r="X610" s="19"/>
      <c r="Y610" s="19"/>
      <c r="Z610" s="19"/>
      <c r="AA610" s="19"/>
    </row>
    <row r="611" ht="15.75" customHeight="1">
      <c r="A611" s="19"/>
      <c r="B611" s="20">
        <v>2020.0</v>
      </c>
      <c r="C611" s="23">
        <v>44026.625</v>
      </c>
      <c r="D611" s="19" t="s">
        <v>99</v>
      </c>
      <c r="E611" s="19">
        <v>57.0</v>
      </c>
      <c r="F611" s="19">
        <v>2115.0</v>
      </c>
      <c r="G611" s="19">
        <v>29.0</v>
      </c>
      <c r="H611" s="19">
        <v>6.0</v>
      </c>
      <c r="I611" s="19">
        <v>119.0</v>
      </c>
      <c r="J611" s="19" t="s">
        <v>149</v>
      </c>
      <c r="K611" s="19"/>
      <c r="L611" s="19">
        <v>2770.0</v>
      </c>
      <c r="M611" s="19"/>
      <c r="N611" s="19" t="s">
        <v>35</v>
      </c>
      <c r="O611" s="19" t="s">
        <v>23</v>
      </c>
      <c r="P611" s="19"/>
      <c r="Q611" s="19"/>
      <c r="R611" s="19"/>
      <c r="S611" s="19"/>
      <c r="T611" s="19"/>
      <c r="U611" s="19"/>
      <c r="V611" s="19"/>
      <c r="W611" s="19"/>
      <c r="X611" s="19"/>
      <c r="Y611" s="19"/>
      <c r="Z611" s="19"/>
      <c r="AA611" s="19"/>
    </row>
    <row r="612" ht="15.75" customHeight="1">
      <c r="A612" s="19"/>
      <c r="B612" s="20">
        <v>2020.0</v>
      </c>
      <c r="C612" s="23">
        <v>44026.458333333336</v>
      </c>
      <c r="D612" s="19" t="s">
        <v>99</v>
      </c>
      <c r="E612" s="19">
        <v>66.0</v>
      </c>
      <c r="F612" s="19">
        <v>2930.0</v>
      </c>
      <c r="G612" s="19">
        <v>33.0</v>
      </c>
      <c r="H612" s="19">
        <v>6.0</v>
      </c>
      <c r="I612" s="19">
        <v>114.0</v>
      </c>
      <c r="J612" s="19" t="s">
        <v>133</v>
      </c>
      <c r="K612" s="19"/>
      <c r="L612" s="19">
        <v>2771.0</v>
      </c>
      <c r="M612" s="19"/>
      <c r="N612" s="19" t="s">
        <v>35</v>
      </c>
      <c r="O612" s="19" t="s">
        <v>23</v>
      </c>
      <c r="P612" s="19"/>
      <c r="Q612" s="19"/>
      <c r="R612" s="19"/>
      <c r="S612" s="19"/>
      <c r="T612" s="19"/>
      <c r="U612" s="19"/>
      <c r="V612" s="19"/>
      <c r="W612" s="19"/>
      <c r="X612" s="19"/>
      <c r="Y612" s="19"/>
      <c r="Z612" s="19"/>
      <c r="AA612" s="19"/>
    </row>
    <row r="613" ht="15.75" customHeight="1">
      <c r="A613" s="19"/>
      <c r="B613" s="20">
        <v>2020.0</v>
      </c>
      <c r="C613" s="23">
        <v>44026.395833333336</v>
      </c>
      <c r="D613" s="19" t="s">
        <v>99</v>
      </c>
      <c r="E613" s="19">
        <v>55.0</v>
      </c>
      <c r="F613" s="19">
        <v>1910.0</v>
      </c>
      <c r="G613" s="19">
        <v>28.0</v>
      </c>
      <c r="H613" s="19">
        <v>6.0</v>
      </c>
      <c r="I613" s="19">
        <v>114.0</v>
      </c>
      <c r="J613" s="19" t="s">
        <v>133</v>
      </c>
      <c r="K613" s="19"/>
      <c r="L613" s="19">
        <v>2772.0</v>
      </c>
      <c r="M613" s="19"/>
      <c r="N613" s="19" t="s">
        <v>35</v>
      </c>
      <c r="O613" s="19" t="s">
        <v>23</v>
      </c>
      <c r="P613" s="19"/>
      <c r="Q613" s="19"/>
      <c r="R613" s="19"/>
      <c r="S613" s="19"/>
      <c r="T613" s="19"/>
      <c r="U613" s="19"/>
      <c r="V613" s="19"/>
      <c r="W613" s="19"/>
      <c r="X613" s="19"/>
      <c r="Y613" s="19"/>
      <c r="Z613" s="19"/>
      <c r="AA613" s="19"/>
    </row>
    <row r="614" ht="15.75" customHeight="1">
      <c r="A614" s="19"/>
      <c r="B614" s="20">
        <v>2020.0</v>
      </c>
      <c r="C614" s="23">
        <v>44026.375</v>
      </c>
      <c r="D614" s="19" t="s">
        <v>99</v>
      </c>
      <c r="E614" s="19">
        <v>56.0</v>
      </c>
      <c r="F614" s="19">
        <v>2055.0</v>
      </c>
      <c r="G614" s="19"/>
      <c r="H614" s="19">
        <v>6.0</v>
      </c>
      <c r="I614" s="19">
        <v>115.0</v>
      </c>
      <c r="J614" s="19" t="s">
        <v>134</v>
      </c>
      <c r="K614" s="19"/>
      <c r="L614" s="19">
        <v>2773.0</v>
      </c>
      <c r="M614" s="19"/>
      <c r="N614" s="19" t="s">
        <v>35</v>
      </c>
      <c r="O614" s="19" t="s">
        <v>23</v>
      </c>
      <c r="P614" s="19"/>
      <c r="Q614" s="19"/>
      <c r="R614" s="19"/>
      <c r="S614" s="19"/>
      <c r="T614" s="19"/>
      <c r="U614" s="19"/>
      <c r="V614" s="19"/>
      <c r="W614" s="19"/>
      <c r="X614" s="19"/>
      <c r="Y614" s="19"/>
      <c r="Z614" s="19"/>
      <c r="AA614" s="19"/>
    </row>
    <row r="615" ht="15.75" customHeight="1">
      <c r="A615" s="19"/>
      <c r="B615" s="20">
        <v>2020.0</v>
      </c>
      <c r="C615" s="23">
        <v>44026.5</v>
      </c>
      <c r="D615" s="19" t="s">
        <v>99</v>
      </c>
      <c r="E615" s="19">
        <v>64.0</v>
      </c>
      <c r="F615" s="19">
        <v>2885.0</v>
      </c>
      <c r="G615" s="19">
        <v>32.0</v>
      </c>
      <c r="H615" s="19">
        <v>6.0</v>
      </c>
      <c r="I615" s="19">
        <v>110.0</v>
      </c>
      <c r="J615" s="19" t="s">
        <v>146</v>
      </c>
      <c r="K615" s="19"/>
      <c r="L615" s="19">
        <v>2774.0</v>
      </c>
      <c r="M615" s="19"/>
      <c r="N615" s="19" t="s">
        <v>35</v>
      </c>
      <c r="O615" s="19" t="s">
        <v>23</v>
      </c>
      <c r="P615" s="19"/>
      <c r="Q615" s="19"/>
      <c r="R615" s="19"/>
      <c r="S615" s="19"/>
      <c r="T615" s="19"/>
      <c r="U615" s="19"/>
      <c r="V615" s="19"/>
      <c r="W615" s="19"/>
      <c r="X615" s="19"/>
      <c r="Y615" s="19"/>
      <c r="Z615" s="19"/>
      <c r="AA615" s="19"/>
    </row>
    <row r="616" ht="15.75" customHeight="1">
      <c r="A616" s="19"/>
      <c r="B616" s="20">
        <v>2020.0</v>
      </c>
      <c r="C616" s="23">
        <v>44026.5</v>
      </c>
      <c r="D616" s="19" t="s">
        <v>99</v>
      </c>
      <c r="E616" s="19">
        <v>66.0</v>
      </c>
      <c r="F616" s="19">
        <v>2790.0</v>
      </c>
      <c r="G616" s="19">
        <v>32.0</v>
      </c>
      <c r="H616" s="19">
        <v>6.0</v>
      </c>
      <c r="I616" s="19">
        <v>111.0</v>
      </c>
      <c r="J616" s="19" t="s">
        <v>136</v>
      </c>
      <c r="K616" s="19"/>
      <c r="L616" s="19">
        <v>2775.0</v>
      </c>
      <c r="M616" s="19"/>
      <c r="N616" s="19"/>
      <c r="O616" s="19" t="s">
        <v>23</v>
      </c>
      <c r="P616" s="19"/>
      <c r="Q616" s="19"/>
      <c r="R616" s="19"/>
      <c r="S616" s="19"/>
      <c r="T616" s="19"/>
      <c r="U616" s="19"/>
      <c r="V616" s="19"/>
      <c r="W616" s="19"/>
      <c r="X616" s="19"/>
      <c r="Y616" s="19"/>
      <c r="Z616" s="19"/>
      <c r="AA616" s="19"/>
    </row>
    <row r="617" ht="15.75" customHeight="1">
      <c r="A617" s="19"/>
      <c r="B617" s="20">
        <v>2020.0</v>
      </c>
      <c r="C617" s="23">
        <v>44026.541666666664</v>
      </c>
      <c r="D617" s="19" t="s">
        <v>99</v>
      </c>
      <c r="E617" s="19">
        <v>61.0</v>
      </c>
      <c r="F617" s="19">
        <v>2610.0</v>
      </c>
      <c r="G617" s="19">
        <v>30.0</v>
      </c>
      <c r="H617" s="19">
        <v>6.0</v>
      </c>
      <c r="I617" s="19"/>
      <c r="J617" s="19"/>
      <c r="K617" s="19" t="s">
        <v>136</v>
      </c>
      <c r="L617" s="19">
        <v>2776.0</v>
      </c>
      <c r="M617" s="19"/>
      <c r="N617" s="19" t="s">
        <v>35</v>
      </c>
      <c r="O617" s="19" t="s">
        <v>23</v>
      </c>
      <c r="P617" s="19"/>
      <c r="Q617" s="19"/>
      <c r="R617" s="19"/>
      <c r="S617" s="19"/>
      <c r="T617" s="19"/>
      <c r="U617" s="19"/>
      <c r="V617" s="19"/>
      <c r="W617" s="19"/>
      <c r="X617" s="19"/>
      <c r="Y617" s="19"/>
      <c r="Z617" s="19"/>
      <c r="AA617" s="19"/>
    </row>
    <row r="618" ht="15.75" customHeight="1">
      <c r="A618" s="19"/>
      <c r="B618" s="20">
        <v>2020.0</v>
      </c>
      <c r="C618" s="23">
        <v>44026.708333333336</v>
      </c>
      <c r="D618" s="19" t="s">
        <v>99</v>
      </c>
      <c r="E618" s="19">
        <v>58.0</v>
      </c>
      <c r="F618" s="19">
        <v>2150.0</v>
      </c>
      <c r="G618" s="19"/>
      <c r="H618" s="19">
        <v>6.0</v>
      </c>
      <c r="I618" s="19">
        <v>117.0</v>
      </c>
      <c r="J618" s="19" t="s">
        <v>144</v>
      </c>
      <c r="K618" s="19"/>
      <c r="L618" s="19">
        <v>2777.0</v>
      </c>
      <c r="M618" s="19"/>
      <c r="N618" s="19" t="s">
        <v>35</v>
      </c>
      <c r="O618" s="19" t="s">
        <v>23</v>
      </c>
      <c r="P618" s="19" t="s">
        <v>816</v>
      </c>
      <c r="Q618" s="19"/>
      <c r="R618" s="19"/>
      <c r="S618" s="19"/>
      <c r="T618" s="19"/>
      <c r="U618" s="19"/>
      <c r="V618" s="19"/>
      <c r="W618" s="19"/>
      <c r="X618" s="19"/>
      <c r="Y618" s="19"/>
      <c r="Z618" s="19"/>
      <c r="AA618" s="19"/>
    </row>
    <row r="619" ht="15.75" customHeight="1">
      <c r="A619" s="19"/>
      <c r="B619" s="20">
        <v>2020.0</v>
      </c>
      <c r="C619" s="23">
        <v>44027.479166666664</v>
      </c>
      <c r="D619" s="19" t="s">
        <v>99</v>
      </c>
      <c r="E619" s="19">
        <v>60.0</v>
      </c>
      <c r="F619" s="19">
        <v>2425.0</v>
      </c>
      <c r="G619" s="19">
        <v>32.0</v>
      </c>
      <c r="H619" s="19">
        <v>6.0</v>
      </c>
      <c r="I619" s="19">
        <v>119.0</v>
      </c>
      <c r="J619" s="19" t="s">
        <v>149</v>
      </c>
      <c r="K619" s="19"/>
      <c r="L619" s="19">
        <v>2778.0</v>
      </c>
      <c r="M619" s="19" t="s">
        <v>814</v>
      </c>
      <c r="N619" s="19" t="s">
        <v>35</v>
      </c>
      <c r="O619" s="19" t="s">
        <v>23</v>
      </c>
      <c r="P619" s="19"/>
      <c r="Q619" s="19">
        <v>1.0</v>
      </c>
      <c r="R619" s="19">
        <v>1.0</v>
      </c>
      <c r="S619" s="19"/>
      <c r="T619" s="19"/>
      <c r="U619" s="19"/>
      <c r="V619" s="19"/>
      <c r="W619" s="19"/>
      <c r="X619" s="19"/>
      <c r="Y619" s="19"/>
      <c r="Z619" s="19"/>
      <c r="AA619" s="19"/>
    </row>
    <row r="620" ht="15.75" customHeight="1">
      <c r="A620" s="19"/>
      <c r="B620" s="20">
        <v>2020.0</v>
      </c>
      <c r="C620" s="23">
        <v>44027.5625</v>
      </c>
      <c r="D620" s="19" t="s">
        <v>99</v>
      </c>
      <c r="E620" s="19">
        <v>58.0</v>
      </c>
      <c r="F620" s="19">
        <v>2320.0</v>
      </c>
      <c r="G620" s="19">
        <v>29.0</v>
      </c>
      <c r="H620" s="19">
        <v>6.0</v>
      </c>
      <c r="I620" s="19"/>
      <c r="J620" s="19"/>
      <c r="K620" s="19" t="s">
        <v>899</v>
      </c>
      <c r="L620" s="19">
        <v>2779.0</v>
      </c>
      <c r="M620" s="19" t="s">
        <v>35</v>
      </c>
      <c r="N620" s="19" t="s">
        <v>35</v>
      </c>
      <c r="O620" s="19" t="s">
        <v>23</v>
      </c>
      <c r="P620" s="19"/>
      <c r="Q620" s="19">
        <v>1.0</v>
      </c>
      <c r="R620" s="19">
        <v>1.0</v>
      </c>
      <c r="S620" s="19"/>
      <c r="T620" s="19"/>
      <c r="U620" s="19"/>
      <c r="V620" s="19"/>
      <c r="W620" s="19"/>
      <c r="X620" s="19"/>
      <c r="Y620" s="19"/>
      <c r="Z620" s="19"/>
      <c r="AA620" s="19"/>
    </row>
    <row r="621" ht="15.75" customHeight="1">
      <c r="A621" s="19"/>
      <c r="B621" s="20">
        <v>2020.0</v>
      </c>
      <c r="C621" s="23">
        <v>44027.395833333336</v>
      </c>
      <c r="D621" s="19" t="s">
        <v>99</v>
      </c>
      <c r="E621" s="19">
        <v>62.0</v>
      </c>
      <c r="F621" s="19">
        <v>2710.0</v>
      </c>
      <c r="G621" s="19">
        <v>33.0</v>
      </c>
      <c r="H621" s="19">
        <v>6.0</v>
      </c>
      <c r="I621" s="19">
        <v>24.0</v>
      </c>
      <c r="J621" s="19" t="s">
        <v>842</v>
      </c>
      <c r="K621" s="19"/>
      <c r="L621" s="19">
        <v>2780.0</v>
      </c>
      <c r="M621" s="19"/>
      <c r="N621" s="19" t="s">
        <v>35</v>
      </c>
      <c r="O621" s="19" t="s">
        <v>23</v>
      </c>
      <c r="P621" s="19"/>
      <c r="Q621" s="19"/>
      <c r="R621" s="19"/>
      <c r="S621" s="19"/>
      <c r="T621" s="19"/>
      <c r="U621" s="19"/>
      <c r="V621" s="19"/>
      <c r="W621" s="19"/>
      <c r="X621" s="19"/>
      <c r="Y621" s="19"/>
      <c r="Z621" s="19"/>
      <c r="AA621" s="19"/>
    </row>
    <row r="622" ht="15.75" customHeight="1">
      <c r="A622" s="19"/>
      <c r="B622" s="20">
        <v>2020.0</v>
      </c>
      <c r="C622" s="23">
        <v>44027.645833333336</v>
      </c>
      <c r="D622" s="19" t="s">
        <v>99</v>
      </c>
      <c r="E622" s="19">
        <v>67.0</v>
      </c>
      <c r="F622" s="19">
        <v>3265.0</v>
      </c>
      <c r="G622" s="19">
        <v>34.0</v>
      </c>
      <c r="H622" s="19">
        <v>6.0</v>
      </c>
      <c r="I622" s="19">
        <v>111.0</v>
      </c>
      <c r="J622" s="19" t="s">
        <v>136</v>
      </c>
      <c r="K622" s="19"/>
      <c r="L622" s="19">
        <v>2781.0</v>
      </c>
      <c r="M622" s="19"/>
      <c r="N622" s="19" t="s">
        <v>35</v>
      </c>
      <c r="O622" s="19" t="s">
        <v>23</v>
      </c>
      <c r="P622" s="19"/>
      <c r="Q622" s="19"/>
      <c r="R622" s="19"/>
      <c r="S622" s="19"/>
      <c r="T622" s="19"/>
      <c r="U622" s="19"/>
      <c r="V622" s="19"/>
      <c r="W622" s="19"/>
      <c r="X622" s="19"/>
      <c r="Y622" s="19"/>
      <c r="Z622" s="19"/>
      <c r="AA622" s="19"/>
    </row>
    <row r="623" ht="15.75" customHeight="1">
      <c r="A623" s="19"/>
      <c r="B623" s="20">
        <v>2020.0</v>
      </c>
      <c r="C623" s="23">
        <v>44024.5</v>
      </c>
      <c r="D623" s="19" t="s">
        <v>99</v>
      </c>
      <c r="E623" s="19">
        <v>57.0</v>
      </c>
      <c r="F623" s="19">
        <v>2430.0</v>
      </c>
      <c r="G623" s="19">
        <v>31.0</v>
      </c>
      <c r="H623" s="19">
        <v>6.0</v>
      </c>
      <c r="I623" s="19"/>
      <c r="J623" s="19"/>
      <c r="K623" s="19" t="s">
        <v>170</v>
      </c>
      <c r="L623" s="19">
        <v>2782.0</v>
      </c>
      <c r="M623" s="19"/>
      <c r="N623" s="19" t="s">
        <v>35</v>
      </c>
      <c r="O623" s="19" t="s">
        <v>23</v>
      </c>
      <c r="P623" s="19"/>
      <c r="Q623" s="19"/>
      <c r="R623" s="19"/>
      <c r="S623" s="19"/>
      <c r="T623" s="19"/>
      <c r="U623" s="19"/>
      <c r="V623" s="19"/>
      <c r="W623" s="19"/>
      <c r="X623" s="19"/>
      <c r="Y623" s="19"/>
      <c r="Z623" s="19"/>
      <c r="AA623" s="19"/>
    </row>
    <row r="624" ht="15.75" customHeight="1">
      <c r="A624" s="19"/>
      <c r="B624" s="20">
        <v>2020.0</v>
      </c>
      <c r="C624" s="23">
        <v>44024.708333333336</v>
      </c>
      <c r="D624" s="19" t="s">
        <v>99</v>
      </c>
      <c r="E624" s="19">
        <v>55.0</v>
      </c>
      <c r="F624" s="19">
        <v>1815.0</v>
      </c>
      <c r="G624" s="19">
        <v>29.0</v>
      </c>
      <c r="H624" s="19">
        <v>6.0</v>
      </c>
      <c r="I624" s="19">
        <v>23.0</v>
      </c>
      <c r="J624" s="19" t="s">
        <v>856</v>
      </c>
      <c r="K624" s="19"/>
      <c r="L624" s="19">
        <v>2783.0</v>
      </c>
      <c r="M624" s="19" t="s">
        <v>35</v>
      </c>
      <c r="N624" s="19" t="s">
        <v>35</v>
      </c>
      <c r="O624" s="19" t="s">
        <v>23</v>
      </c>
      <c r="P624" s="19"/>
      <c r="Q624" s="19">
        <v>1.0</v>
      </c>
      <c r="R624" s="19">
        <v>1.0</v>
      </c>
      <c r="S624" s="19"/>
      <c r="T624" s="19"/>
      <c r="U624" s="19"/>
      <c r="V624" s="19"/>
      <c r="W624" s="19"/>
      <c r="X624" s="19"/>
      <c r="Y624" s="19"/>
      <c r="Z624" s="19"/>
      <c r="AA624" s="19"/>
    </row>
    <row r="625" ht="15.75" customHeight="1">
      <c r="A625" s="19"/>
      <c r="B625" s="20">
        <v>2020.0</v>
      </c>
      <c r="C625" s="23">
        <v>44023.458333333336</v>
      </c>
      <c r="D625" s="19" t="s">
        <v>99</v>
      </c>
      <c r="E625" s="19">
        <v>61.0</v>
      </c>
      <c r="F625" s="19">
        <v>2530.0</v>
      </c>
      <c r="G625" s="19">
        <v>31.0</v>
      </c>
      <c r="H625" s="19">
        <v>6.0</v>
      </c>
      <c r="I625" s="19"/>
      <c r="J625" s="19"/>
      <c r="K625" s="19" t="s">
        <v>343</v>
      </c>
      <c r="L625" s="19">
        <v>2785.0</v>
      </c>
      <c r="M625" s="19" t="s">
        <v>814</v>
      </c>
      <c r="N625" s="19" t="s">
        <v>35</v>
      </c>
      <c r="O625" s="19" t="s">
        <v>23</v>
      </c>
      <c r="P625" s="19"/>
      <c r="Q625" s="19">
        <v>1.0</v>
      </c>
      <c r="R625" s="19"/>
      <c r="S625" s="19"/>
      <c r="T625" s="19"/>
      <c r="U625" s="19"/>
      <c r="V625" s="19"/>
      <c r="W625" s="19"/>
      <c r="X625" s="19"/>
      <c r="Y625" s="19"/>
      <c r="Z625" s="19"/>
      <c r="AA625" s="19"/>
    </row>
    <row r="626" ht="15.75" customHeight="1">
      <c r="A626" s="19"/>
      <c r="B626" s="20">
        <v>2020.0</v>
      </c>
      <c r="C626" s="23">
        <v>44023.854166666664</v>
      </c>
      <c r="D626" s="19" t="s">
        <v>99</v>
      </c>
      <c r="E626" s="19">
        <v>76.0</v>
      </c>
      <c r="F626" s="19">
        <v>4905.0</v>
      </c>
      <c r="G626" s="19">
        <v>39.0</v>
      </c>
      <c r="H626" s="19">
        <v>6.0</v>
      </c>
      <c r="I626" s="19"/>
      <c r="J626" s="19"/>
      <c r="K626" s="19" t="s">
        <v>109</v>
      </c>
      <c r="L626" s="19">
        <v>2786.0</v>
      </c>
      <c r="M626" s="19" t="s">
        <v>821</v>
      </c>
      <c r="N626" s="19" t="s">
        <v>35</v>
      </c>
      <c r="O626" s="19" t="s">
        <v>23</v>
      </c>
      <c r="P626" s="19"/>
      <c r="Q626" s="19">
        <v>2.0</v>
      </c>
      <c r="R626" s="19"/>
      <c r="S626" s="19"/>
      <c r="T626" s="19"/>
      <c r="U626" s="19"/>
      <c r="V626" s="19"/>
      <c r="W626" s="19"/>
      <c r="X626" s="19"/>
      <c r="Y626" s="19"/>
      <c r="Z626" s="19"/>
      <c r="AA626" s="19"/>
    </row>
    <row r="627" ht="15.75" customHeight="1">
      <c r="A627" s="19"/>
      <c r="B627" s="20">
        <v>2020.0</v>
      </c>
      <c r="C627" s="23">
        <v>44024.447916666664</v>
      </c>
      <c r="D627" s="19" t="s">
        <v>99</v>
      </c>
      <c r="E627" s="19">
        <v>78.0</v>
      </c>
      <c r="F627" s="19">
        <v>5190.0</v>
      </c>
      <c r="G627" s="19">
        <v>39.0</v>
      </c>
      <c r="H627" s="19">
        <v>6.0</v>
      </c>
      <c r="I627" s="19"/>
      <c r="J627" s="19"/>
      <c r="K627" s="19" t="s">
        <v>343</v>
      </c>
      <c r="L627" s="19">
        <v>2787.0</v>
      </c>
      <c r="M627" s="19"/>
      <c r="N627" s="19" t="s">
        <v>35</v>
      </c>
      <c r="O627" s="19" t="s">
        <v>23</v>
      </c>
      <c r="P627" s="19" t="s">
        <v>816</v>
      </c>
      <c r="Q627" s="19"/>
      <c r="R627" s="19"/>
      <c r="S627" s="19"/>
      <c r="T627" s="19"/>
      <c r="U627" s="19"/>
      <c r="V627" s="19"/>
      <c r="W627" s="19"/>
      <c r="X627" s="19"/>
      <c r="Y627" s="19"/>
      <c r="Z627" s="19"/>
      <c r="AA627" s="19"/>
    </row>
    <row r="628" ht="15.75" customHeight="1">
      <c r="A628" s="19"/>
      <c r="B628" s="20">
        <v>2020.0</v>
      </c>
      <c r="C628" s="23">
        <v>44024.520833333336</v>
      </c>
      <c r="D628" s="19" t="s">
        <v>99</v>
      </c>
      <c r="E628" s="19">
        <v>63.0</v>
      </c>
      <c r="F628" s="19">
        <v>2705.0</v>
      </c>
      <c r="G628" s="19">
        <v>32.0</v>
      </c>
      <c r="H628" s="19">
        <v>6.0</v>
      </c>
      <c r="I628" s="19"/>
      <c r="J628" s="19"/>
      <c r="K628" s="19" t="s">
        <v>109</v>
      </c>
      <c r="L628" s="19">
        <v>2788.0</v>
      </c>
      <c r="M628" s="19"/>
      <c r="N628" s="19" t="s">
        <v>35</v>
      </c>
      <c r="O628" s="19" t="s">
        <v>23</v>
      </c>
      <c r="P628" s="19"/>
      <c r="Q628" s="19"/>
      <c r="R628" s="19"/>
      <c r="S628" s="19"/>
      <c r="T628" s="19"/>
      <c r="U628" s="19"/>
      <c r="V628" s="19"/>
      <c r="W628" s="19"/>
      <c r="X628" s="19"/>
      <c r="Y628" s="19"/>
      <c r="Z628" s="19"/>
      <c r="AA628" s="19"/>
    </row>
    <row r="629" ht="15.75" customHeight="1">
      <c r="A629" s="19"/>
      <c r="B629" s="20">
        <v>2020.0</v>
      </c>
      <c r="C629" s="23">
        <v>44024.604166666664</v>
      </c>
      <c r="D629" s="19" t="s">
        <v>99</v>
      </c>
      <c r="E629" s="19">
        <v>58.0</v>
      </c>
      <c r="F629" s="19">
        <v>2255.0</v>
      </c>
      <c r="G629" s="19">
        <v>30.0</v>
      </c>
      <c r="H629" s="19">
        <v>6.0</v>
      </c>
      <c r="I629" s="19">
        <v>22.0</v>
      </c>
      <c r="J629" s="19" t="s">
        <v>855</v>
      </c>
      <c r="K629" s="19"/>
      <c r="L629" s="19">
        <v>2789.0</v>
      </c>
      <c r="M629" s="19" t="s">
        <v>814</v>
      </c>
      <c r="N629" s="19" t="s">
        <v>35</v>
      </c>
      <c r="O629" s="19" t="s">
        <v>23</v>
      </c>
      <c r="P629" s="19"/>
      <c r="Q629" s="19">
        <v>1.0</v>
      </c>
      <c r="R629" s="19">
        <v>1.0</v>
      </c>
      <c r="S629" s="19"/>
      <c r="T629" s="19"/>
      <c r="U629" s="19"/>
      <c r="V629" s="19"/>
      <c r="W629" s="19"/>
      <c r="X629" s="19"/>
      <c r="Y629" s="19"/>
      <c r="Z629" s="19"/>
      <c r="AA629" s="19"/>
    </row>
    <row r="630" ht="15.75" customHeight="1">
      <c r="A630" s="19"/>
      <c r="B630" s="20">
        <v>2020.0</v>
      </c>
      <c r="C630" s="23">
        <v>44024.3125</v>
      </c>
      <c r="D630" s="19" t="s">
        <v>99</v>
      </c>
      <c r="E630" s="19">
        <v>63.0</v>
      </c>
      <c r="F630" s="19">
        <v>2515.0</v>
      </c>
      <c r="G630" s="19">
        <v>32.0</v>
      </c>
      <c r="H630" s="19">
        <v>6.0</v>
      </c>
      <c r="I630" s="19"/>
      <c r="J630" s="19"/>
      <c r="K630" s="19" t="s">
        <v>144</v>
      </c>
      <c r="L630" s="19">
        <v>2791.0</v>
      </c>
      <c r="M630" s="19"/>
      <c r="N630" s="19" t="s">
        <v>35</v>
      </c>
      <c r="O630" s="19" t="s">
        <v>23</v>
      </c>
      <c r="P630" s="19"/>
      <c r="Q630" s="19"/>
      <c r="R630" s="19"/>
      <c r="S630" s="19"/>
      <c r="T630" s="19"/>
      <c r="U630" s="19"/>
      <c r="V630" s="19"/>
      <c r="W630" s="19"/>
      <c r="X630" s="19"/>
      <c r="Y630" s="19"/>
      <c r="Z630" s="19"/>
      <c r="AA630" s="19"/>
    </row>
    <row r="631" ht="15.75" customHeight="1">
      <c r="A631" s="19"/>
      <c r="B631" s="20">
        <v>2020.0</v>
      </c>
      <c r="C631" s="23">
        <v>44024.395833333336</v>
      </c>
      <c r="D631" s="19" t="s">
        <v>99</v>
      </c>
      <c r="E631" s="19">
        <v>59.0</v>
      </c>
      <c r="F631" s="19">
        <v>2005.0</v>
      </c>
      <c r="G631" s="19">
        <v>28.0</v>
      </c>
      <c r="H631" s="19">
        <v>6.0</v>
      </c>
      <c r="I631" s="19"/>
      <c r="J631" s="19"/>
      <c r="K631" s="19" t="s">
        <v>140</v>
      </c>
      <c r="L631" s="19">
        <v>2792.0</v>
      </c>
      <c r="M631" s="19"/>
      <c r="N631" s="19" t="s">
        <v>35</v>
      </c>
      <c r="O631" s="19" t="s">
        <v>23</v>
      </c>
      <c r="P631" s="19"/>
      <c r="Q631" s="19"/>
      <c r="R631" s="19"/>
      <c r="S631" s="19"/>
      <c r="T631" s="19"/>
      <c r="U631" s="19"/>
      <c r="V631" s="19"/>
      <c r="W631" s="19"/>
      <c r="X631" s="19"/>
      <c r="Y631" s="19"/>
      <c r="Z631" s="19"/>
      <c r="AA631" s="19"/>
    </row>
    <row r="632" ht="15.75" customHeight="1">
      <c r="A632" s="19"/>
      <c r="B632" s="20">
        <v>2020.0</v>
      </c>
      <c r="C632" s="23">
        <v>44024.479166666664</v>
      </c>
      <c r="D632" s="19" t="s">
        <v>99</v>
      </c>
      <c r="E632" s="19">
        <v>59.0</v>
      </c>
      <c r="F632" s="19">
        <v>2355.0</v>
      </c>
      <c r="G632" s="19">
        <v>31.0</v>
      </c>
      <c r="H632" s="19">
        <v>6.0</v>
      </c>
      <c r="I632" s="19"/>
      <c r="J632" s="19"/>
      <c r="K632" s="19" t="s">
        <v>139</v>
      </c>
      <c r="L632" s="19">
        <v>2793.0</v>
      </c>
      <c r="M632" s="19"/>
      <c r="N632" s="19" t="s">
        <v>35</v>
      </c>
      <c r="O632" s="19" t="s">
        <v>23</v>
      </c>
      <c r="P632" s="19"/>
      <c r="Q632" s="19"/>
      <c r="R632" s="19"/>
      <c r="S632" s="19"/>
      <c r="T632" s="19"/>
      <c r="U632" s="19"/>
      <c r="V632" s="19"/>
      <c r="W632" s="19"/>
      <c r="X632" s="19"/>
      <c r="Y632" s="19"/>
      <c r="Z632" s="19"/>
      <c r="AA632" s="19"/>
    </row>
    <row r="633" ht="15.75" customHeight="1">
      <c r="A633" s="19"/>
      <c r="B633" s="20">
        <v>2020.0</v>
      </c>
      <c r="C633" s="23">
        <v>44024.90625</v>
      </c>
      <c r="D633" s="19" t="s">
        <v>99</v>
      </c>
      <c r="E633" s="19">
        <v>61.0</v>
      </c>
      <c r="F633" s="19">
        <v>2640.0</v>
      </c>
      <c r="G633" s="19">
        <v>33.0</v>
      </c>
      <c r="H633" s="19">
        <v>6.0</v>
      </c>
      <c r="I633" s="19"/>
      <c r="J633" s="19"/>
      <c r="K633" s="19" t="s">
        <v>168</v>
      </c>
      <c r="L633" s="19">
        <v>2794.0</v>
      </c>
      <c r="M633" s="19" t="s">
        <v>814</v>
      </c>
      <c r="N633" s="19" t="s">
        <v>35</v>
      </c>
      <c r="O633" s="19" t="s">
        <v>23</v>
      </c>
      <c r="P633" s="19"/>
      <c r="Q633" s="19">
        <v>1.0</v>
      </c>
      <c r="R633" s="19">
        <v>1.0</v>
      </c>
      <c r="S633" s="19"/>
      <c r="T633" s="19"/>
      <c r="U633" s="19"/>
      <c r="V633" s="19"/>
      <c r="W633" s="19"/>
      <c r="X633" s="19"/>
      <c r="Y633" s="19"/>
      <c r="Z633" s="19"/>
      <c r="AA633" s="19"/>
    </row>
    <row r="634" ht="15.75" customHeight="1">
      <c r="A634" s="19"/>
      <c r="B634" s="20">
        <v>2020.0</v>
      </c>
      <c r="C634" s="23">
        <v>44026.395833333336</v>
      </c>
      <c r="D634" s="19" t="s">
        <v>99</v>
      </c>
      <c r="E634" s="19">
        <v>63.0</v>
      </c>
      <c r="F634" s="19">
        <v>2420.0</v>
      </c>
      <c r="G634" s="19">
        <v>31.0</v>
      </c>
      <c r="H634" s="19">
        <v>6.0</v>
      </c>
      <c r="I634" s="19">
        <v>127.0</v>
      </c>
      <c r="J634" s="19" t="s">
        <v>109</v>
      </c>
      <c r="K634" s="19"/>
      <c r="L634" s="19">
        <v>2795.0</v>
      </c>
      <c r="M634" s="19" t="s">
        <v>35</v>
      </c>
      <c r="N634" s="19" t="s">
        <v>35</v>
      </c>
      <c r="O634" s="19" t="s">
        <v>23</v>
      </c>
      <c r="P634" s="19"/>
      <c r="Q634" s="19">
        <v>1.0</v>
      </c>
      <c r="R634" s="19">
        <v>1.0</v>
      </c>
      <c r="S634" s="19"/>
      <c r="T634" s="19"/>
      <c r="U634" s="19"/>
      <c r="V634" s="19"/>
      <c r="W634" s="19"/>
      <c r="X634" s="19"/>
      <c r="Y634" s="19"/>
      <c r="Z634" s="19"/>
      <c r="AA634" s="19"/>
    </row>
    <row r="635" ht="15.75" customHeight="1">
      <c r="A635" s="19"/>
      <c r="B635" s="20">
        <v>2020.0</v>
      </c>
      <c r="C635" s="23">
        <v>44026.375</v>
      </c>
      <c r="D635" s="19" t="s">
        <v>99</v>
      </c>
      <c r="E635" s="19">
        <v>57.0</v>
      </c>
      <c r="F635" s="19">
        <v>2100.0</v>
      </c>
      <c r="G635" s="19">
        <v>29.0</v>
      </c>
      <c r="H635" s="19">
        <v>6.0</v>
      </c>
      <c r="I635" s="19">
        <v>127.0</v>
      </c>
      <c r="J635" s="19" t="s">
        <v>109</v>
      </c>
      <c r="K635" s="19"/>
      <c r="L635" s="19">
        <v>2796.0</v>
      </c>
      <c r="M635" s="19" t="s">
        <v>35</v>
      </c>
      <c r="N635" s="19" t="s">
        <v>35</v>
      </c>
      <c r="O635" s="19" t="s">
        <v>23</v>
      </c>
      <c r="P635" s="19"/>
      <c r="Q635" s="19">
        <v>1.0</v>
      </c>
      <c r="R635" s="19">
        <v>1.0</v>
      </c>
      <c r="S635" s="19"/>
      <c r="T635" s="19"/>
      <c r="U635" s="19"/>
      <c r="V635" s="19"/>
      <c r="W635" s="19"/>
      <c r="X635" s="19"/>
      <c r="Y635" s="19"/>
      <c r="Z635" s="19"/>
      <c r="AA635" s="19"/>
    </row>
    <row r="636" ht="15.75" customHeight="1">
      <c r="A636" s="19"/>
      <c r="B636" s="20">
        <v>2020.0</v>
      </c>
      <c r="C636" s="23">
        <v>44024.427083333336</v>
      </c>
      <c r="D636" s="19" t="s">
        <v>99</v>
      </c>
      <c r="E636" s="19">
        <v>61.0</v>
      </c>
      <c r="F636" s="19">
        <v>2615.0</v>
      </c>
      <c r="G636" s="19">
        <v>31.0</v>
      </c>
      <c r="H636" s="19">
        <v>6.0</v>
      </c>
      <c r="I636" s="19"/>
      <c r="J636" s="19"/>
      <c r="K636" s="19" t="s">
        <v>109</v>
      </c>
      <c r="L636" s="19">
        <v>2797.0</v>
      </c>
      <c r="M636" s="19"/>
      <c r="N636" s="19" t="s">
        <v>35</v>
      </c>
      <c r="O636" s="19" t="s">
        <v>23</v>
      </c>
      <c r="P636" s="19"/>
      <c r="Q636" s="19"/>
      <c r="R636" s="19"/>
      <c r="S636" s="19"/>
      <c r="T636" s="19"/>
      <c r="U636" s="19"/>
      <c r="V636" s="19"/>
      <c r="W636" s="19"/>
      <c r="X636" s="19"/>
      <c r="Y636" s="19"/>
      <c r="Z636" s="19"/>
      <c r="AA636" s="19"/>
    </row>
    <row r="637" ht="15.75" customHeight="1">
      <c r="A637" s="19"/>
      <c r="B637" s="20">
        <v>2020.0</v>
      </c>
      <c r="C637" s="23">
        <v>44024.520833333336</v>
      </c>
      <c r="D637" s="19" t="s">
        <v>99</v>
      </c>
      <c r="E637" s="19">
        <v>64.0</v>
      </c>
      <c r="F637" s="19">
        <v>2815.0</v>
      </c>
      <c r="G637" s="19">
        <v>33.0</v>
      </c>
      <c r="H637" s="19">
        <v>6.0</v>
      </c>
      <c r="I637" s="19"/>
      <c r="J637" s="19"/>
      <c r="K637" s="19" t="s">
        <v>109</v>
      </c>
      <c r="L637" s="19">
        <v>2798.0</v>
      </c>
      <c r="M637" s="19"/>
      <c r="N637" s="19" t="s">
        <v>35</v>
      </c>
      <c r="O637" s="19" t="s">
        <v>23</v>
      </c>
      <c r="P637" s="19"/>
      <c r="Q637" s="19"/>
      <c r="R637" s="19"/>
      <c r="S637" s="19"/>
      <c r="T637" s="19"/>
      <c r="U637" s="19"/>
      <c r="V637" s="19"/>
      <c r="W637" s="19"/>
      <c r="X637" s="19"/>
      <c r="Y637" s="19"/>
      <c r="Z637" s="19"/>
      <c r="AA637" s="19"/>
    </row>
    <row r="638" ht="15.75" customHeight="1">
      <c r="A638" s="19"/>
      <c r="B638" s="20">
        <v>2020.0</v>
      </c>
      <c r="C638" s="23">
        <v>44024.520833333336</v>
      </c>
      <c r="D638" s="19" t="s">
        <v>99</v>
      </c>
      <c r="E638" s="19">
        <v>61.0</v>
      </c>
      <c r="F638" s="19">
        <v>2530.0</v>
      </c>
      <c r="G638" s="19">
        <v>31.0</v>
      </c>
      <c r="H638" s="19">
        <v>6.0</v>
      </c>
      <c r="I638" s="19"/>
      <c r="J638" s="19"/>
      <c r="K638" s="19" t="s">
        <v>109</v>
      </c>
      <c r="L638" s="19">
        <v>2799.0</v>
      </c>
      <c r="M638" s="19"/>
      <c r="N638" s="19" t="s">
        <v>35</v>
      </c>
      <c r="O638" s="19" t="s">
        <v>23</v>
      </c>
      <c r="P638" s="19"/>
      <c r="Q638" s="19"/>
      <c r="R638" s="19"/>
      <c r="S638" s="19"/>
      <c r="T638" s="19"/>
      <c r="U638" s="19"/>
      <c r="V638" s="19"/>
      <c r="W638" s="19"/>
      <c r="X638" s="19"/>
      <c r="Y638" s="19"/>
      <c r="Z638" s="19"/>
      <c r="AA638" s="19"/>
    </row>
    <row r="639" ht="15.75" customHeight="1">
      <c r="A639" s="19"/>
      <c r="B639" s="20">
        <v>2020.0</v>
      </c>
      <c r="C639" s="23">
        <v>44024.5</v>
      </c>
      <c r="D639" s="19" t="s">
        <v>99</v>
      </c>
      <c r="E639" s="19">
        <v>62.0</v>
      </c>
      <c r="F639" s="19">
        <v>2800.0</v>
      </c>
      <c r="G639" s="19">
        <v>32.0</v>
      </c>
      <c r="H639" s="19">
        <v>6.0</v>
      </c>
      <c r="I639" s="19"/>
      <c r="J639" s="19"/>
      <c r="K639" s="19" t="s">
        <v>109</v>
      </c>
      <c r="L639" s="19">
        <v>2800.0</v>
      </c>
      <c r="M639" s="19"/>
      <c r="N639" s="19" t="s">
        <v>35</v>
      </c>
      <c r="O639" s="19" t="s">
        <v>23</v>
      </c>
      <c r="P639" s="19"/>
      <c r="Q639" s="19"/>
      <c r="R639" s="19"/>
      <c r="S639" s="19"/>
      <c r="T639" s="19"/>
      <c r="U639" s="19"/>
      <c r="V639" s="19"/>
      <c r="W639" s="19"/>
      <c r="X639" s="19"/>
      <c r="Y639" s="19"/>
      <c r="Z639" s="19"/>
      <c r="AA639" s="19"/>
    </row>
    <row r="640" ht="15.75" customHeight="1">
      <c r="A640" s="19"/>
      <c r="B640" s="20">
        <v>2020.0</v>
      </c>
      <c r="C640" s="23">
        <v>43992.770833333336</v>
      </c>
      <c r="D640" s="19" t="s">
        <v>900</v>
      </c>
      <c r="E640" s="19">
        <v>75.0</v>
      </c>
      <c r="F640" s="19">
        <v>4680.0</v>
      </c>
      <c r="G640" s="19">
        <v>38.0</v>
      </c>
      <c r="H640" s="19">
        <v>14.0</v>
      </c>
      <c r="I640" s="19">
        <v>17.0</v>
      </c>
      <c r="J640" s="19" t="s">
        <v>901</v>
      </c>
      <c r="K640" s="19"/>
      <c r="L640" s="19">
        <v>1188.0</v>
      </c>
      <c r="M640" s="19" t="s">
        <v>814</v>
      </c>
      <c r="N640" s="19" t="s">
        <v>23</v>
      </c>
      <c r="O640" s="19" t="s">
        <v>23</v>
      </c>
      <c r="P640" s="19"/>
      <c r="Q640" s="19"/>
      <c r="R640" s="19"/>
      <c r="S640" s="19"/>
      <c r="T640" s="19"/>
      <c r="U640" s="19"/>
      <c r="V640" s="19"/>
      <c r="W640" s="19"/>
      <c r="X640" s="19"/>
      <c r="Y640" s="19"/>
      <c r="Z640" s="19"/>
      <c r="AA640" s="19"/>
    </row>
    <row r="641" ht="15.75" customHeight="1">
      <c r="A641" s="19"/>
      <c r="B641" s="20">
        <v>2020.0</v>
      </c>
      <c r="C641" s="23">
        <v>43970.308333333334</v>
      </c>
      <c r="D641" s="19" t="s">
        <v>228</v>
      </c>
      <c r="E641" s="19">
        <v>76.0</v>
      </c>
      <c r="F641" s="19">
        <v>4630.0</v>
      </c>
      <c r="G641" s="19">
        <v>38.0</v>
      </c>
      <c r="H641" s="19">
        <v>7.0</v>
      </c>
      <c r="I641" s="19">
        <v>83.0</v>
      </c>
      <c r="J641" s="19" t="s">
        <v>902</v>
      </c>
      <c r="K641" s="19"/>
      <c r="L641" s="19">
        <v>2.0</v>
      </c>
      <c r="M641" s="19" t="s">
        <v>814</v>
      </c>
      <c r="N641" s="19" t="s">
        <v>35</v>
      </c>
      <c r="O641" s="19" t="s">
        <v>23</v>
      </c>
      <c r="P641" s="19"/>
      <c r="Q641" s="19"/>
      <c r="R641" s="19"/>
      <c r="S641" s="19"/>
      <c r="T641" s="19"/>
      <c r="U641" s="19"/>
      <c r="V641" s="19"/>
      <c r="W641" s="19"/>
      <c r="X641" s="19"/>
      <c r="Y641" s="19"/>
      <c r="Z641" s="19"/>
      <c r="AA641" s="19"/>
    </row>
    <row r="642" ht="15.75" customHeight="1">
      <c r="A642" s="19"/>
      <c r="B642" s="20">
        <v>2020.0</v>
      </c>
      <c r="C642" s="23">
        <v>44010.375</v>
      </c>
      <c r="D642" s="19" t="s">
        <v>228</v>
      </c>
      <c r="E642" s="19">
        <v>72.0</v>
      </c>
      <c r="F642" s="19">
        <v>4150.0</v>
      </c>
      <c r="G642" s="19">
        <v>37.0</v>
      </c>
      <c r="H642" s="19">
        <v>7.0</v>
      </c>
      <c r="I642" s="19">
        <v>43.0</v>
      </c>
      <c r="J642" s="19" t="s">
        <v>903</v>
      </c>
      <c r="K642" s="19"/>
      <c r="L642" s="19">
        <v>38.0</v>
      </c>
      <c r="M642" s="19"/>
      <c r="N642" s="19" t="s">
        <v>35</v>
      </c>
      <c r="O642" s="19" t="s">
        <v>23</v>
      </c>
      <c r="P642" s="19"/>
      <c r="Q642" s="19"/>
      <c r="R642" s="19"/>
      <c r="S642" s="19"/>
      <c r="T642" s="19"/>
      <c r="U642" s="19"/>
      <c r="V642" s="19"/>
      <c r="W642" s="19"/>
      <c r="X642" s="19"/>
      <c r="Y642" s="19"/>
      <c r="Z642" s="19"/>
      <c r="AA642" s="19"/>
    </row>
    <row r="643" ht="15.75" customHeight="1">
      <c r="A643" s="19"/>
      <c r="B643" s="20">
        <v>2020.0</v>
      </c>
      <c r="C643" s="23">
        <v>44009.833333333336</v>
      </c>
      <c r="D643" s="19" t="s">
        <v>228</v>
      </c>
      <c r="E643" s="19">
        <v>75.0</v>
      </c>
      <c r="F643" s="19">
        <v>3940.0</v>
      </c>
      <c r="G643" s="19">
        <v>37.0</v>
      </c>
      <c r="H643" s="19">
        <v>7.0</v>
      </c>
      <c r="I643" s="19">
        <v>38.0</v>
      </c>
      <c r="J643" s="19" t="s">
        <v>229</v>
      </c>
      <c r="K643" s="19"/>
      <c r="L643" s="19">
        <v>85.0</v>
      </c>
      <c r="M643" s="19" t="s">
        <v>814</v>
      </c>
      <c r="N643" s="19" t="s">
        <v>35</v>
      </c>
      <c r="O643" s="19" t="s">
        <v>23</v>
      </c>
      <c r="P643" s="19"/>
      <c r="Q643" s="19"/>
      <c r="R643" s="19"/>
      <c r="S643" s="19"/>
      <c r="T643" s="19"/>
      <c r="U643" s="19"/>
      <c r="V643" s="19"/>
      <c r="W643" s="19"/>
      <c r="X643" s="19"/>
      <c r="Y643" s="19"/>
      <c r="Z643" s="19"/>
      <c r="AA643" s="19"/>
    </row>
    <row r="644" ht="15.75" customHeight="1">
      <c r="A644" s="19"/>
      <c r="B644" s="20">
        <v>2020.0</v>
      </c>
      <c r="C644" s="23">
        <v>44009.75</v>
      </c>
      <c r="D644" s="19" t="s">
        <v>228</v>
      </c>
      <c r="E644" s="19">
        <v>80.0</v>
      </c>
      <c r="F644" s="19">
        <v>5300.0</v>
      </c>
      <c r="G644" s="19">
        <v>41.0</v>
      </c>
      <c r="H644" s="19">
        <v>7.0</v>
      </c>
      <c r="I644" s="19">
        <v>43.0</v>
      </c>
      <c r="J644" s="19" t="s">
        <v>903</v>
      </c>
      <c r="K644" s="19"/>
      <c r="L644" s="19">
        <v>86.0</v>
      </c>
      <c r="M644" s="19" t="s">
        <v>814</v>
      </c>
      <c r="N644" s="19" t="s">
        <v>35</v>
      </c>
      <c r="O644" s="19" t="s">
        <v>23</v>
      </c>
      <c r="P644" s="19"/>
      <c r="Q644" s="19"/>
      <c r="R644" s="19"/>
      <c r="S644" s="19"/>
      <c r="T644" s="19"/>
      <c r="U644" s="19"/>
      <c r="V644" s="19"/>
      <c r="W644" s="19"/>
      <c r="X644" s="19"/>
      <c r="Y644" s="19"/>
      <c r="Z644" s="19"/>
      <c r="AA644" s="19"/>
    </row>
    <row r="645" ht="15.75" customHeight="1">
      <c r="A645" s="19"/>
      <c r="B645" s="20">
        <v>2020.0</v>
      </c>
      <c r="C645" s="23">
        <v>44009.541666666664</v>
      </c>
      <c r="D645" s="19" t="s">
        <v>228</v>
      </c>
      <c r="E645" s="19">
        <v>69.0</v>
      </c>
      <c r="F645" s="19">
        <v>2600.0</v>
      </c>
      <c r="G645" s="19">
        <v>31.0</v>
      </c>
      <c r="H645" s="19">
        <v>7.0</v>
      </c>
      <c r="I645" s="19"/>
      <c r="J645" s="19"/>
      <c r="K645" s="19" t="s">
        <v>904</v>
      </c>
      <c r="L645" s="19">
        <v>87.0</v>
      </c>
      <c r="M645" s="19" t="s">
        <v>814</v>
      </c>
      <c r="N645" s="19" t="s">
        <v>35</v>
      </c>
      <c r="O645" s="19" t="s">
        <v>23</v>
      </c>
      <c r="P645" s="19"/>
      <c r="Q645" s="19"/>
      <c r="R645" s="19"/>
      <c r="S645" s="19"/>
      <c r="T645" s="19"/>
      <c r="U645" s="19"/>
      <c r="V645" s="19"/>
      <c r="W645" s="19"/>
      <c r="X645" s="19"/>
      <c r="Y645" s="19"/>
      <c r="Z645" s="19"/>
      <c r="AA645" s="19"/>
    </row>
    <row r="646" ht="15.75" customHeight="1">
      <c r="A646" s="19"/>
      <c r="B646" s="20">
        <v>2020.0</v>
      </c>
      <c r="C646" s="23">
        <v>44009.333333333336</v>
      </c>
      <c r="D646" s="19" t="s">
        <v>228</v>
      </c>
      <c r="E646" s="19">
        <v>59.0</v>
      </c>
      <c r="F646" s="19">
        <v>2030.0</v>
      </c>
      <c r="G646" s="19">
        <v>27.0</v>
      </c>
      <c r="H646" s="19">
        <v>7.0</v>
      </c>
      <c r="I646" s="19">
        <v>37.0</v>
      </c>
      <c r="J646" s="19" t="s">
        <v>716</v>
      </c>
      <c r="K646" s="19"/>
      <c r="L646" s="19">
        <v>88.0</v>
      </c>
      <c r="M646" s="19" t="s">
        <v>814</v>
      </c>
      <c r="N646" s="19" t="s">
        <v>35</v>
      </c>
      <c r="O646" s="19" t="s">
        <v>23</v>
      </c>
      <c r="P646" s="19"/>
      <c r="Q646" s="19"/>
      <c r="R646" s="19"/>
      <c r="S646" s="19"/>
      <c r="T646" s="19"/>
      <c r="U646" s="19"/>
      <c r="V646" s="19"/>
      <c r="W646" s="19"/>
      <c r="X646" s="19"/>
      <c r="Y646" s="19"/>
      <c r="Z646" s="19"/>
      <c r="AA646" s="19"/>
    </row>
    <row r="647" ht="15.75" customHeight="1">
      <c r="A647" s="19"/>
      <c r="B647" s="20">
        <v>2020.0</v>
      </c>
      <c r="C647" s="23">
        <v>44009.5</v>
      </c>
      <c r="D647" s="19" t="s">
        <v>228</v>
      </c>
      <c r="E647" s="19">
        <v>63.0</v>
      </c>
      <c r="F647" s="19">
        <v>2630.0</v>
      </c>
      <c r="G647" s="19">
        <v>31.0</v>
      </c>
      <c r="H647" s="19">
        <v>7.0</v>
      </c>
      <c r="I647" s="19">
        <v>39.0</v>
      </c>
      <c r="J647" s="19" t="s">
        <v>414</v>
      </c>
      <c r="K647" s="19"/>
      <c r="L647" s="19">
        <v>89.0</v>
      </c>
      <c r="M647" s="19" t="s">
        <v>814</v>
      </c>
      <c r="N647" s="19" t="s">
        <v>35</v>
      </c>
      <c r="O647" s="19" t="s">
        <v>23</v>
      </c>
      <c r="P647" s="19"/>
      <c r="Q647" s="19"/>
      <c r="R647" s="19"/>
      <c r="S647" s="19"/>
      <c r="T647" s="19"/>
      <c r="U647" s="19"/>
      <c r="V647" s="19"/>
      <c r="W647" s="19"/>
      <c r="X647" s="19"/>
      <c r="Y647" s="19"/>
      <c r="Z647" s="19"/>
      <c r="AA647" s="19"/>
    </row>
    <row r="648" ht="15.75" customHeight="1">
      <c r="A648" s="19"/>
      <c r="B648" s="20">
        <v>2020.0</v>
      </c>
      <c r="C648" s="23">
        <v>44008.708333333336</v>
      </c>
      <c r="D648" s="19" t="s">
        <v>228</v>
      </c>
      <c r="E648" s="19">
        <v>78.0</v>
      </c>
      <c r="F648" s="19">
        <v>4600.0</v>
      </c>
      <c r="G648" s="19">
        <v>37.0</v>
      </c>
      <c r="H648" s="19">
        <v>7.0</v>
      </c>
      <c r="I648" s="19">
        <v>36.0</v>
      </c>
      <c r="J648" s="19" t="s">
        <v>692</v>
      </c>
      <c r="K648" s="19"/>
      <c r="L648" s="19">
        <v>90.0</v>
      </c>
      <c r="M648" s="19" t="s">
        <v>814</v>
      </c>
      <c r="N648" s="19" t="s">
        <v>35</v>
      </c>
      <c r="O648" s="19" t="s">
        <v>23</v>
      </c>
      <c r="P648" s="19"/>
      <c r="Q648" s="19"/>
      <c r="R648" s="19"/>
      <c r="S648" s="19"/>
      <c r="T648" s="19"/>
      <c r="U648" s="19"/>
      <c r="V648" s="19"/>
      <c r="W648" s="19"/>
      <c r="X648" s="19"/>
      <c r="Y648" s="19"/>
      <c r="Z648" s="19"/>
      <c r="AA648" s="19"/>
    </row>
    <row r="649" ht="15.75" customHeight="1">
      <c r="A649" s="19"/>
      <c r="B649" s="20">
        <v>2020.0</v>
      </c>
      <c r="C649" s="23">
        <v>44008.677083333336</v>
      </c>
      <c r="D649" s="19" t="s">
        <v>228</v>
      </c>
      <c r="E649" s="19">
        <v>72.0</v>
      </c>
      <c r="F649" s="19">
        <v>3830.0</v>
      </c>
      <c r="G649" s="19">
        <v>36.0</v>
      </c>
      <c r="H649" s="19">
        <v>7.0</v>
      </c>
      <c r="I649" s="19">
        <v>36.0</v>
      </c>
      <c r="J649" s="19" t="s">
        <v>692</v>
      </c>
      <c r="K649" s="19"/>
      <c r="L649" s="19">
        <v>91.0</v>
      </c>
      <c r="M649" s="19" t="s">
        <v>814</v>
      </c>
      <c r="N649" s="19" t="s">
        <v>35</v>
      </c>
      <c r="O649" s="19" t="s">
        <v>23</v>
      </c>
      <c r="P649" s="19"/>
      <c r="Q649" s="19"/>
      <c r="R649" s="19"/>
      <c r="S649" s="19"/>
      <c r="T649" s="19"/>
      <c r="U649" s="19"/>
      <c r="V649" s="19"/>
      <c r="W649" s="19"/>
      <c r="X649" s="19"/>
      <c r="Y649" s="19"/>
      <c r="Z649" s="19"/>
      <c r="AA649" s="19"/>
    </row>
    <row r="650" ht="15.75" customHeight="1">
      <c r="A650" s="19"/>
      <c r="B650" s="20">
        <v>2020.0</v>
      </c>
      <c r="C650" s="23">
        <v>44008.5</v>
      </c>
      <c r="D650" s="19" t="s">
        <v>228</v>
      </c>
      <c r="E650" s="19">
        <v>80.0</v>
      </c>
      <c r="F650" s="19">
        <v>5000.0</v>
      </c>
      <c r="G650" s="19">
        <v>42.0</v>
      </c>
      <c r="H650" s="19">
        <v>7.0</v>
      </c>
      <c r="I650" s="19"/>
      <c r="J650" s="19"/>
      <c r="K650" s="19" t="s">
        <v>905</v>
      </c>
      <c r="L650" s="19">
        <v>92.0</v>
      </c>
      <c r="M650" s="19" t="s">
        <v>814</v>
      </c>
      <c r="N650" s="19" t="s">
        <v>35</v>
      </c>
      <c r="O650" s="19" t="s">
        <v>23</v>
      </c>
      <c r="P650" s="19"/>
      <c r="Q650" s="19"/>
      <c r="R650" s="19"/>
      <c r="S650" s="19"/>
      <c r="T650" s="19"/>
      <c r="U650" s="19"/>
      <c r="V650" s="19"/>
      <c r="W650" s="19"/>
      <c r="X650" s="19"/>
      <c r="Y650" s="19"/>
      <c r="Z650" s="19"/>
      <c r="AA650" s="19"/>
    </row>
    <row r="651" ht="15.75" customHeight="1">
      <c r="A651" s="19"/>
      <c r="B651" s="20">
        <v>2020.0</v>
      </c>
      <c r="C651" s="23">
        <v>44008.458333333336</v>
      </c>
      <c r="D651" s="19" t="s">
        <v>228</v>
      </c>
      <c r="E651" s="19">
        <v>79.0</v>
      </c>
      <c r="F651" s="19">
        <v>4705.0</v>
      </c>
      <c r="G651" s="19">
        <v>39.0</v>
      </c>
      <c r="H651" s="19">
        <v>7.0</v>
      </c>
      <c r="I651" s="19"/>
      <c r="J651" s="19"/>
      <c r="K651" s="19" t="s">
        <v>906</v>
      </c>
      <c r="L651" s="19">
        <v>93.0</v>
      </c>
      <c r="M651" s="19"/>
      <c r="N651" s="19" t="s">
        <v>35</v>
      </c>
      <c r="O651" s="19" t="s">
        <v>23</v>
      </c>
      <c r="P651" s="19"/>
      <c r="Q651" s="19"/>
      <c r="R651" s="19"/>
      <c r="S651" s="19"/>
      <c r="T651" s="19"/>
      <c r="U651" s="19"/>
      <c r="V651" s="19"/>
      <c r="W651" s="19"/>
      <c r="X651" s="19"/>
      <c r="Y651" s="19"/>
      <c r="Z651" s="19"/>
      <c r="AA651" s="19"/>
    </row>
    <row r="652" ht="15.75" customHeight="1">
      <c r="A652" s="19"/>
      <c r="B652" s="20">
        <v>2020.0</v>
      </c>
      <c r="C652" s="23">
        <v>44008.416666666664</v>
      </c>
      <c r="D652" s="19" t="s">
        <v>228</v>
      </c>
      <c r="E652" s="19">
        <v>80.0</v>
      </c>
      <c r="F652" s="19">
        <v>4900.0</v>
      </c>
      <c r="G652" s="19">
        <v>39.0</v>
      </c>
      <c r="H652" s="19">
        <v>7.0</v>
      </c>
      <c r="I652" s="19"/>
      <c r="J652" s="19"/>
      <c r="K652" s="19" t="s">
        <v>907</v>
      </c>
      <c r="L652" s="19">
        <v>94.0</v>
      </c>
      <c r="M652" s="19"/>
      <c r="N652" s="19" t="s">
        <v>35</v>
      </c>
      <c r="O652" s="19" t="s">
        <v>23</v>
      </c>
      <c r="P652" s="19" t="s">
        <v>816</v>
      </c>
      <c r="Q652" s="19"/>
      <c r="R652" s="19"/>
      <c r="S652" s="19"/>
      <c r="T652" s="19"/>
      <c r="U652" s="19"/>
      <c r="V652" s="19"/>
      <c r="W652" s="19"/>
      <c r="X652" s="19"/>
      <c r="Y652" s="19"/>
      <c r="Z652" s="19"/>
      <c r="AA652" s="19"/>
    </row>
    <row r="653" ht="15.75" customHeight="1">
      <c r="A653" s="19"/>
      <c r="B653" s="20">
        <v>2020.0</v>
      </c>
      <c r="C653" s="23">
        <v>44008.416666666664</v>
      </c>
      <c r="D653" s="19" t="s">
        <v>228</v>
      </c>
      <c r="E653" s="19">
        <v>60.0</v>
      </c>
      <c r="F653" s="19">
        <v>2250.0</v>
      </c>
      <c r="G653" s="19">
        <v>31.0</v>
      </c>
      <c r="H653" s="19">
        <v>7.0</v>
      </c>
      <c r="I653" s="19"/>
      <c r="J653" s="19"/>
      <c r="K653" s="19" t="s">
        <v>908</v>
      </c>
      <c r="L653" s="19">
        <v>95.0</v>
      </c>
      <c r="M653" s="19"/>
      <c r="N653" s="19" t="s">
        <v>35</v>
      </c>
      <c r="O653" s="19" t="s">
        <v>23</v>
      </c>
      <c r="P653" s="19"/>
      <c r="Q653" s="19"/>
      <c r="R653" s="19"/>
      <c r="S653" s="19"/>
      <c r="T653" s="19"/>
      <c r="U653" s="19"/>
      <c r="V653" s="19"/>
      <c r="W653" s="19"/>
      <c r="X653" s="19"/>
      <c r="Y653" s="19"/>
      <c r="Z653" s="19"/>
      <c r="AA653" s="19"/>
    </row>
    <row r="654" ht="15.75" customHeight="1">
      <c r="A654" s="19"/>
      <c r="B654" s="20">
        <v>2020.0</v>
      </c>
      <c r="C654" s="23">
        <v>44008.375</v>
      </c>
      <c r="D654" s="19" t="s">
        <v>228</v>
      </c>
      <c r="E654" s="19">
        <v>81.0</v>
      </c>
      <c r="F654" s="19">
        <v>4790.0</v>
      </c>
      <c r="G654" s="19">
        <v>39.0</v>
      </c>
      <c r="H654" s="19">
        <v>7.0</v>
      </c>
      <c r="I654" s="19"/>
      <c r="J654" s="19"/>
      <c r="K654" s="19" t="s">
        <v>909</v>
      </c>
      <c r="L654" s="19">
        <v>96.0</v>
      </c>
      <c r="M654" s="19"/>
      <c r="N654" s="19" t="s">
        <v>35</v>
      </c>
      <c r="O654" s="19" t="s">
        <v>23</v>
      </c>
      <c r="P654" s="19"/>
      <c r="Q654" s="19"/>
      <c r="R654" s="19"/>
      <c r="S654" s="19"/>
      <c r="T654" s="19"/>
      <c r="U654" s="19"/>
      <c r="V654" s="19"/>
      <c r="W654" s="19"/>
      <c r="X654" s="19"/>
      <c r="Y654" s="19"/>
      <c r="Z654" s="19"/>
      <c r="AA654" s="19"/>
    </row>
    <row r="655" ht="15.75" customHeight="1">
      <c r="A655" s="19"/>
      <c r="B655" s="20">
        <v>2020.0</v>
      </c>
      <c r="C655" s="23">
        <v>44006.8125</v>
      </c>
      <c r="D655" s="19" t="s">
        <v>228</v>
      </c>
      <c r="E655" s="19">
        <v>64.0</v>
      </c>
      <c r="F655" s="19">
        <v>3290.0</v>
      </c>
      <c r="G655" s="19">
        <v>31.0</v>
      </c>
      <c r="H655" s="19">
        <v>7.0</v>
      </c>
      <c r="I655" s="19">
        <v>38.0</v>
      </c>
      <c r="J655" s="19" t="s">
        <v>229</v>
      </c>
      <c r="K655" s="19"/>
      <c r="L655" s="19">
        <v>97.0</v>
      </c>
      <c r="M655" s="19"/>
      <c r="N655" s="19" t="s">
        <v>35</v>
      </c>
      <c r="O655" s="19" t="s">
        <v>23</v>
      </c>
      <c r="P655" s="19"/>
      <c r="Q655" s="19"/>
      <c r="R655" s="19"/>
      <c r="S655" s="19"/>
      <c r="T655" s="19"/>
      <c r="U655" s="19"/>
      <c r="V655" s="19"/>
      <c r="W655" s="19"/>
      <c r="X655" s="19"/>
      <c r="Y655" s="19"/>
      <c r="Z655" s="19"/>
      <c r="AA655" s="19"/>
    </row>
    <row r="656" ht="15.75" customHeight="1">
      <c r="A656" s="19"/>
      <c r="B656" s="20">
        <v>2020.0</v>
      </c>
      <c r="C656" s="23">
        <v>44006.708333333336</v>
      </c>
      <c r="D656" s="19" t="s">
        <v>228</v>
      </c>
      <c r="E656" s="19">
        <v>63.0</v>
      </c>
      <c r="F656" s="19">
        <v>2140.0</v>
      </c>
      <c r="G656" s="19">
        <v>30.0</v>
      </c>
      <c r="H656" s="19">
        <v>7.0</v>
      </c>
      <c r="I656" s="19">
        <v>122.0</v>
      </c>
      <c r="J656" s="19" t="s">
        <v>910</v>
      </c>
      <c r="K656" s="19"/>
      <c r="L656" s="19">
        <v>98.0</v>
      </c>
      <c r="M656" s="19"/>
      <c r="N656" s="19" t="s">
        <v>35</v>
      </c>
      <c r="O656" s="19" t="s">
        <v>23</v>
      </c>
      <c r="P656" s="19"/>
      <c r="Q656" s="19"/>
      <c r="R656" s="19"/>
      <c r="S656" s="19"/>
      <c r="T656" s="19"/>
      <c r="U656" s="19"/>
      <c r="V656" s="19"/>
      <c r="W656" s="19"/>
      <c r="X656" s="19"/>
      <c r="Y656" s="19"/>
      <c r="Z656" s="19"/>
      <c r="AA656" s="19"/>
    </row>
    <row r="657" ht="15.75" customHeight="1">
      <c r="A657" s="19"/>
      <c r="B657" s="20">
        <v>2020.0</v>
      </c>
      <c r="C657" s="23">
        <v>44006.395833333336</v>
      </c>
      <c r="D657" s="19" t="s">
        <v>228</v>
      </c>
      <c r="E657" s="19">
        <v>63.0</v>
      </c>
      <c r="F657" s="19">
        <v>2260.0</v>
      </c>
      <c r="G657" s="19">
        <v>30.0</v>
      </c>
      <c r="H657" s="19">
        <v>7.0</v>
      </c>
      <c r="I657" s="19">
        <v>90.0</v>
      </c>
      <c r="J657" s="19" t="s">
        <v>911</v>
      </c>
      <c r="K657" s="19"/>
      <c r="L657" s="19">
        <v>99.0</v>
      </c>
      <c r="M657" s="19"/>
      <c r="N657" s="19" t="s">
        <v>35</v>
      </c>
      <c r="O657" s="19" t="s">
        <v>23</v>
      </c>
      <c r="P657" s="19"/>
      <c r="Q657" s="19"/>
      <c r="R657" s="19"/>
      <c r="S657" s="19"/>
      <c r="T657" s="19"/>
      <c r="U657" s="19"/>
      <c r="V657" s="19"/>
      <c r="W657" s="19"/>
      <c r="X657" s="19"/>
      <c r="Y657" s="19"/>
      <c r="Z657" s="19"/>
      <c r="AA657" s="19"/>
    </row>
    <row r="658" ht="15.75" customHeight="1">
      <c r="A658" s="19"/>
      <c r="B658" s="20">
        <v>2020.0</v>
      </c>
      <c r="C658" s="23">
        <v>44005.708333333336</v>
      </c>
      <c r="D658" s="19" t="s">
        <v>228</v>
      </c>
      <c r="E658" s="19">
        <v>56.0</v>
      </c>
      <c r="F658" s="19">
        <v>1900.0</v>
      </c>
      <c r="G658" s="19">
        <v>27.0</v>
      </c>
      <c r="H658" s="19">
        <v>7.0</v>
      </c>
      <c r="I658" s="19">
        <v>40.0</v>
      </c>
      <c r="J658" s="19" t="s">
        <v>739</v>
      </c>
      <c r="K658" s="19"/>
      <c r="L658" s="19">
        <v>100.0</v>
      </c>
      <c r="M658" s="19" t="s">
        <v>814</v>
      </c>
      <c r="N658" s="19" t="s">
        <v>35</v>
      </c>
      <c r="O658" s="19" t="s">
        <v>23</v>
      </c>
      <c r="P658" s="19"/>
      <c r="Q658" s="19"/>
      <c r="R658" s="19"/>
      <c r="S658" s="19"/>
      <c r="T658" s="19"/>
      <c r="U658" s="19"/>
      <c r="V658" s="19"/>
      <c r="W658" s="19"/>
      <c r="X658" s="19"/>
      <c r="Y658" s="19"/>
      <c r="Z658" s="19"/>
      <c r="AA658" s="19"/>
    </row>
    <row r="659" ht="15.75" customHeight="1">
      <c r="A659" s="19"/>
      <c r="B659" s="20">
        <v>2020.0</v>
      </c>
      <c r="C659" s="23">
        <v>44026.520833333336</v>
      </c>
      <c r="D659" s="19" t="s">
        <v>228</v>
      </c>
      <c r="E659" s="19">
        <v>60.0</v>
      </c>
      <c r="F659" s="19">
        <v>2400.0</v>
      </c>
      <c r="G659" s="19">
        <v>30.0</v>
      </c>
      <c r="H659" s="19">
        <v>7.0</v>
      </c>
      <c r="I659" s="19"/>
      <c r="J659" s="19"/>
      <c r="K659" s="19" t="s">
        <v>912</v>
      </c>
      <c r="L659" s="19">
        <v>101.0</v>
      </c>
      <c r="M659" s="19" t="s">
        <v>814</v>
      </c>
      <c r="N659" s="19" t="s">
        <v>35</v>
      </c>
      <c r="O659" s="19" t="s">
        <v>23</v>
      </c>
      <c r="P659" s="19"/>
      <c r="Q659" s="19"/>
      <c r="R659" s="19"/>
      <c r="S659" s="19"/>
      <c r="T659" s="19"/>
      <c r="U659" s="19"/>
      <c r="V659" s="19"/>
      <c r="W659" s="19"/>
      <c r="X659" s="19"/>
      <c r="Y659" s="19"/>
      <c r="Z659" s="19"/>
      <c r="AA659" s="19"/>
    </row>
    <row r="660" ht="15.75" customHeight="1">
      <c r="A660" s="19"/>
      <c r="B660" s="20">
        <v>2020.0</v>
      </c>
      <c r="C660" s="23">
        <v>44026.333333333336</v>
      </c>
      <c r="D660" s="19" t="s">
        <v>228</v>
      </c>
      <c r="E660" s="19">
        <v>78.0</v>
      </c>
      <c r="F660" s="19">
        <v>4630.0</v>
      </c>
      <c r="G660" s="19">
        <v>37.0</v>
      </c>
      <c r="H660" s="19">
        <v>7.0</v>
      </c>
      <c r="I660" s="19">
        <v>43.0</v>
      </c>
      <c r="J660" s="19" t="s">
        <v>903</v>
      </c>
      <c r="K660" s="19"/>
      <c r="L660" s="19">
        <v>102.0</v>
      </c>
      <c r="M660" s="19" t="s">
        <v>814</v>
      </c>
      <c r="N660" s="19" t="s">
        <v>35</v>
      </c>
      <c r="O660" s="19" t="s">
        <v>23</v>
      </c>
      <c r="P660" s="19"/>
      <c r="Q660" s="19"/>
      <c r="R660" s="19"/>
      <c r="S660" s="19"/>
      <c r="T660" s="19"/>
      <c r="U660" s="19"/>
      <c r="V660" s="19"/>
      <c r="W660" s="19"/>
      <c r="X660" s="19"/>
      <c r="Y660" s="19"/>
      <c r="Z660" s="19"/>
      <c r="AA660" s="19"/>
    </row>
    <row r="661" ht="15.75" customHeight="1">
      <c r="A661" s="19"/>
      <c r="B661" s="20">
        <v>2020.0</v>
      </c>
      <c r="C661" s="23">
        <v>44026.34375</v>
      </c>
      <c r="D661" s="19" t="s">
        <v>228</v>
      </c>
      <c r="E661" s="19">
        <v>67.0</v>
      </c>
      <c r="F661" s="19">
        <v>3000.0</v>
      </c>
      <c r="G661" s="19">
        <v>32.0</v>
      </c>
      <c r="H661" s="19">
        <v>7.0</v>
      </c>
      <c r="I661" s="19">
        <v>34.0</v>
      </c>
      <c r="J661" s="19" t="s">
        <v>660</v>
      </c>
      <c r="K661" s="19"/>
      <c r="L661" s="19">
        <v>103.0</v>
      </c>
      <c r="M661" s="19" t="s">
        <v>814</v>
      </c>
      <c r="N661" s="19" t="s">
        <v>23</v>
      </c>
      <c r="O661" s="19" t="s">
        <v>23</v>
      </c>
      <c r="P661" s="19"/>
      <c r="Q661" s="19"/>
      <c r="R661" s="19"/>
      <c r="S661" s="19"/>
      <c r="T661" s="19"/>
      <c r="U661" s="19"/>
      <c r="V661" s="19"/>
      <c r="W661" s="19"/>
      <c r="X661" s="19"/>
      <c r="Y661" s="19"/>
      <c r="Z661" s="19"/>
      <c r="AA661" s="19"/>
    </row>
    <row r="662" ht="15.75" customHeight="1">
      <c r="A662" s="19"/>
      <c r="B662" s="20">
        <v>2020.0</v>
      </c>
      <c r="C662" s="23">
        <v>44027.416666666664</v>
      </c>
      <c r="D662" s="19" t="s">
        <v>228</v>
      </c>
      <c r="E662" s="19">
        <v>59.0</v>
      </c>
      <c r="F662" s="19">
        <v>2220.0</v>
      </c>
      <c r="G662" s="19">
        <v>31.0</v>
      </c>
      <c r="H662" s="19">
        <v>7.0</v>
      </c>
      <c r="I662" s="19">
        <v>84.0</v>
      </c>
      <c r="J662" s="19" t="s">
        <v>904</v>
      </c>
      <c r="K662" s="19"/>
      <c r="L662" s="19">
        <v>104.0</v>
      </c>
      <c r="M662" s="19" t="s">
        <v>814</v>
      </c>
      <c r="N662" s="19" t="s">
        <v>35</v>
      </c>
      <c r="O662" s="19" t="s">
        <v>23</v>
      </c>
      <c r="P662" s="19"/>
      <c r="Q662" s="19"/>
      <c r="R662" s="19"/>
      <c r="S662" s="19"/>
      <c r="T662" s="19"/>
      <c r="U662" s="19"/>
      <c r="V662" s="19"/>
      <c r="W662" s="19"/>
      <c r="X662" s="19"/>
      <c r="Y662" s="19"/>
      <c r="Z662" s="19"/>
      <c r="AA662" s="19"/>
    </row>
    <row r="663" ht="15.75" customHeight="1">
      <c r="A663" s="19"/>
      <c r="B663" s="20">
        <v>2020.0</v>
      </c>
      <c r="C663" s="23">
        <v>44027.833333333336</v>
      </c>
      <c r="D663" s="19" t="s">
        <v>228</v>
      </c>
      <c r="E663" s="19">
        <v>87.0</v>
      </c>
      <c r="F663" s="19">
        <v>4200.0</v>
      </c>
      <c r="G663" s="19">
        <v>36.0</v>
      </c>
      <c r="H663" s="19">
        <v>7.0</v>
      </c>
      <c r="I663" s="19">
        <v>43.0</v>
      </c>
      <c r="J663" s="19" t="s">
        <v>903</v>
      </c>
      <c r="K663" s="19"/>
      <c r="L663" s="19">
        <v>105.0</v>
      </c>
      <c r="M663" s="19"/>
      <c r="N663" s="19" t="s">
        <v>35</v>
      </c>
      <c r="O663" s="19" t="s">
        <v>23</v>
      </c>
      <c r="P663" s="19"/>
      <c r="Q663" s="19"/>
      <c r="R663" s="19"/>
      <c r="S663" s="19"/>
      <c r="T663" s="19"/>
      <c r="U663" s="19"/>
      <c r="V663" s="19"/>
      <c r="W663" s="19"/>
      <c r="X663" s="19"/>
      <c r="Y663" s="19"/>
      <c r="Z663" s="19"/>
      <c r="AA663" s="19"/>
    </row>
    <row r="664" ht="15.75" customHeight="1">
      <c r="A664" s="19"/>
      <c r="B664" s="20">
        <v>2020.0</v>
      </c>
      <c r="C664" s="23">
        <v>44002.395833333336</v>
      </c>
      <c r="D664" s="19" t="s">
        <v>228</v>
      </c>
      <c r="E664" s="19">
        <v>79.0</v>
      </c>
      <c r="F664" s="19">
        <v>5000.0</v>
      </c>
      <c r="G664" s="19">
        <v>41.0</v>
      </c>
      <c r="H664" s="19">
        <v>7.0</v>
      </c>
      <c r="I664" s="19"/>
      <c r="J664" s="19"/>
      <c r="K664" s="19" t="s">
        <v>911</v>
      </c>
      <c r="L664" s="19">
        <v>121.0</v>
      </c>
      <c r="M664" s="19" t="s">
        <v>814</v>
      </c>
      <c r="N664" s="19" t="s">
        <v>35</v>
      </c>
      <c r="O664" s="19" t="s">
        <v>23</v>
      </c>
      <c r="P664" s="19"/>
      <c r="Q664" s="19"/>
      <c r="R664" s="19"/>
      <c r="S664" s="19"/>
      <c r="T664" s="19"/>
      <c r="U664" s="19"/>
      <c r="V664" s="19"/>
      <c r="W664" s="19"/>
      <c r="X664" s="19"/>
      <c r="Y664" s="19"/>
      <c r="Z664" s="19"/>
      <c r="AA664" s="19"/>
    </row>
    <row r="665" ht="15.75" customHeight="1">
      <c r="A665" s="19"/>
      <c r="B665" s="20">
        <v>2020.0</v>
      </c>
      <c r="C665" s="23">
        <v>44010.395833333336</v>
      </c>
      <c r="D665" s="19" t="s">
        <v>228</v>
      </c>
      <c r="E665" s="19">
        <v>57.0</v>
      </c>
      <c r="F665" s="19">
        <v>2100.0</v>
      </c>
      <c r="G665" s="19">
        <v>29.0</v>
      </c>
      <c r="H665" s="19">
        <v>7.0</v>
      </c>
      <c r="I665" s="19"/>
      <c r="J665" s="19"/>
      <c r="K665" s="19" t="s">
        <v>913</v>
      </c>
      <c r="L665" s="19">
        <v>122.0</v>
      </c>
      <c r="M665" s="19"/>
      <c r="N665" s="19" t="s">
        <v>35</v>
      </c>
      <c r="O665" s="19" t="s">
        <v>23</v>
      </c>
      <c r="P665" s="19"/>
      <c r="Q665" s="19"/>
      <c r="R665" s="19"/>
      <c r="S665" s="19"/>
      <c r="T665" s="19"/>
      <c r="U665" s="19"/>
      <c r="V665" s="19"/>
      <c r="W665" s="19"/>
      <c r="X665" s="19"/>
      <c r="Y665" s="19"/>
      <c r="Z665" s="19"/>
      <c r="AA665" s="19"/>
    </row>
    <row r="666" ht="15.75" customHeight="1">
      <c r="A666" s="19"/>
      <c r="B666" s="20">
        <v>2020.0</v>
      </c>
      <c r="C666" s="23">
        <v>44010.5</v>
      </c>
      <c r="D666" s="19" t="s">
        <v>228</v>
      </c>
      <c r="E666" s="19">
        <v>78.0</v>
      </c>
      <c r="F666" s="19">
        <v>4500.0</v>
      </c>
      <c r="G666" s="19">
        <v>38.0</v>
      </c>
      <c r="H666" s="19">
        <v>7.0</v>
      </c>
      <c r="I666" s="19"/>
      <c r="J666" s="19"/>
      <c r="K666" s="19" t="s">
        <v>914</v>
      </c>
      <c r="L666" s="19">
        <v>123.0</v>
      </c>
      <c r="M666" s="19"/>
      <c r="N666" s="19" t="s">
        <v>35</v>
      </c>
      <c r="O666" s="19" t="s">
        <v>23</v>
      </c>
      <c r="P666" s="19"/>
      <c r="Q666" s="19"/>
      <c r="R666" s="19"/>
      <c r="S666" s="19"/>
      <c r="T666" s="19"/>
      <c r="U666" s="19"/>
      <c r="V666" s="19"/>
      <c r="W666" s="19"/>
      <c r="X666" s="19"/>
      <c r="Y666" s="19"/>
      <c r="Z666" s="19"/>
      <c r="AA666" s="19"/>
    </row>
    <row r="667" ht="15.75" customHeight="1">
      <c r="A667" s="19"/>
      <c r="B667" s="20">
        <v>2020.0</v>
      </c>
      <c r="C667" s="23">
        <v>44010.520833333336</v>
      </c>
      <c r="D667" s="19" t="s">
        <v>228</v>
      </c>
      <c r="E667" s="19">
        <v>78.0</v>
      </c>
      <c r="F667" s="19">
        <v>4300.0</v>
      </c>
      <c r="G667" s="19">
        <v>36.0</v>
      </c>
      <c r="H667" s="19">
        <v>7.0</v>
      </c>
      <c r="I667" s="19"/>
      <c r="J667" s="19"/>
      <c r="K667" s="19" t="s">
        <v>915</v>
      </c>
      <c r="L667" s="19">
        <v>124.0</v>
      </c>
      <c r="M667" s="19" t="s">
        <v>814</v>
      </c>
      <c r="N667" s="19" t="s">
        <v>35</v>
      </c>
      <c r="O667" s="19" t="s">
        <v>23</v>
      </c>
      <c r="P667" s="19"/>
      <c r="Q667" s="19"/>
      <c r="R667" s="19"/>
      <c r="S667" s="19"/>
      <c r="T667" s="19"/>
      <c r="U667" s="19"/>
      <c r="V667" s="19"/>
      <c r="W667" s="19"/>
      <c r="X667" s="19"/>
      <c r="Y667" s="19"/>
      <c r="Z667" s="19"/>
      <c r="AA667" s="19"/>
    </row>
    <row r="668" ht="15.75" customHeight="1">
      <c r="A668" s="19"/>
      <c r="B668" s="20">
        <v>2020.0</v>
      </c>
      <c r="C668" s="23">
        <v>44010.5625</v>
      </c>
      <c r="D668" s="19" t="s">
        <v>228</v>
      </c>
      <c r="E668" s="19">
        <v>70.0</v>
      </c>
      <c r="F668" s="19">
        <v>3890.0</v>
      </c>
      <c r="G668" s="19">
        <v>34.0</v>
      </c>
      <c r="H668" s="19">
        <v>7.0</v>
      </c>
      <c r="I668" s="19"/>
      <c r="J668" s="19"/>
      <c r="K668" s="19" t="s">
        <v>904</v>
      </c>
      <c r="L668" s="19">
        <v>125.0</v>
      </c>
      <c r="M668" s="19" t="s">
        <v>814</v>
      </c>
      <c r="N668" s="19" t="s">
        <v>35</v>
      </c>
      <c r="O668" s="19" t="s">
        <v>23</v>
      </c>
      <c r="P668" s="19"/>
      <c r="Q668" s="19"/>
      <c r="R668" s="19"/>
      <c r="S668" s="19"/>
      <c r="T668" s="19"/>
      <c r="U668" s="19"/>
      <c r="V668" s="19"/>
      <c r="W668" s="19"/>
      <c r="X668" s="19"/>
      <c r="Y668" s="19"/>
      <c r="Z668" s="19"/>
      <c r="AA668" s="19"/>
    </row>
    <row r="669" ht="15.75" customHeight="1">
      <c r="A669" s="19"/>
      <c r="B669" s="20">
        <v>2020.0</v>
      </c>
      <c r="C669" s="23">
        <v>44010.791666666664</v>
      </c>
      <c r="D669" s="19" t="s">
        <v>228</v>
      </c>
      <c r="E669" s="19">
        <v>81.0</v>
      </c>
      <c r="F669" s="19">
        <v>4800.0</v>
      </c>
      <c r="G669" s="19">
        <v>38.0</v>
      </c>
      <c r="H669" s="19">
        <v>7.0</v>
      </c>
      <c r="I669" s="19">
        <v>43.0</v>
      </c>
      <c r="J669" s="19" t="s">
        <v>903</v>
      </c>
      <c r="K669" s="19"/>
      <c r="L669" s="19">
        <v>126.0</v>
      </c>
      <c r="M669" s="19" t="s">
        <v>814</v>
      </c>
      <c r="N669" s="19" t="s">
        <v>35</v>
      </c>
      <c r="O669" s="19" t="s">
        <v>23</v>
      </c>
      <c r="P669" s="19"/>
      <c r="Q669" s="19"/>
      <c r="R669" s="19"/>
      <c r="S669" s="19"/>
      <c r="T669" s="19"/>
      <c r="U669" s="19"/>
      <c r="V669" s="19"/>
      <c r="W669" s="19"/>
      <c r="X669" s="19"/>
      <c r="Y669" s="19"/>
      <c r="Z669" s="19"/>
      <c r="AA669" s="19"/>
    </row>
    <row r="670" ht="15.75" customHeight="1">
      <c r="A670" s="19"/>
      <c r="B670" s="20">
        <v>2020.0</v>
      </c>
      <c r="C670" s="23">
        <v>44012.489583333336</v>
      </c>
      <c r="D670" s="19" t="s">
        <v>228</v>
      </c>
      <c r="E670" s="19">
        <v>77.0</v>
      </c>
      <c r="F670" s="19">
        <v>5240.0</v>
      </c>
      <c r="G670" s="19">
        <v>40.0</v>
      </c>
      <c r="H670" s="19">
        <v>7.0</v>
      </c>
      <c r="I670" s="19">
        <v>40.0</v>
      </c>
      <c r="J670" s="19" t="s">
        <v>739</v>
      </c>
      <c r="K670" s="19"/>
      <c r="L670" s="19">
        <v>128.0</v>
      </c>
      <c r="M670" s="19" t="s">
        <v>35</v>
      </c>
      <c r="N670" s="19" t="s">
        <v>35</v>
      </c>
      <c r="O670" s="19" t="s">
        <v>23</v>
      </c>
      <c r="P670" s="19"/>
      <c r="Q670" s="19"/>
      <c r="R670" s="19"/>
      <c r="S670" s="19"/>
      <c r="T670" s="19"/>
      <c r="U670" s="19"/>
      <c r="V670" s="19"/>
      <c r="W670" s="19"/>
      <c r="X670" s="19"/>
      <c r="Y670" s="19"/>
      <c r="Z670" s="19"/>
      <c r="AA670" s="19"/>
    </row>
    <row r="671" ht="15.75" customHeight="1">
      <c r="A671" s="19"/>
      <c r="B671" s="20">
        <v>2020.0</v>
      </c>
      <c r="C671" s="23">
        <v>44012.510416666664</v>
      </c>
      <c r="D671" s="19" t="s">
        <v>228</v>
      </c>
      <c r="E671" s="19">
        <v>75.0</v>
      </c>
      <c r="F671" s="19">
        <v>4720.0</v>
      </c>
      <c r="G671" s="19">
        <v>39.0</v>
      </c>
      <c r="H671" s="19">
        <v>7.0</v>
      </c>
      <c r="I671" s="19">
        <v>40.0</v>
      </c>
      <c r="J671" s="19" t="s">
        <v>739</v>
      </c>
      <c r="K671" s="19"/>
      <c r="L671" s="19">
        <v>129.0</v>
      </c>
      <c r="M671" s="19" t="s">
        <v>35</v>
      </c>
      <c r="N671" s="19" t="s">
        <v>35</v>
      </c>
      <c r="O671" s="19" t="s">
        <v>23</v>
      </c>
      <c r="P671" s="19"/>
      <c r="Q671" s="19"/>
      <c r="R671" s="19"/>
      <c r="S671" s="19"/>
      <c r="T671" s="19"/>
      <c r="U671" s="19"/>
      <c r="V671" s="19"/>
      <c r="W671" s="19"/>
      <c r="X671" s="19"/>
      <c r="Y671" s="19"/>
      <c r="Z671" s="19"/>
      <c r="AA671" s="19"/>
    </row>
    <row r="672" ht="15.75" customHeight="1">
      <c r="A672" s="19"/>
      <c r="B672" s="20">
        <v>2020.0</v>
      </c>
      <c r="C672" s="23">
        <v>44012.541666666664</v>
      </c>
      <c r="D672" s="19" t="s">
        <v>228</v>
      </c>
      <c r="E672" s="19">
        <v>59.0</v>
      </c>
      <c r="F672" s="19">
        <v>2050.0</v>
      </c>
      <c r="G672" s="19">
        <v>28.0</v>
      </c>
      <c r="H672" s="19">
        <v>7.0</v>
      </c>
      <c r="I672" s="19">
        <v>37.0</v>
      </c>
      <c r="J672" s="19" t="s">
        <v>716</v>
      </c>
      <c r="K672" s="19"/>
      <c r="L672" s="19">
        <v>130.0</v>
      </c>
      <c r="M672" s="19" t="s">
        <v>814</v>
      </c>
      <c r="N672" s="19" t="s">
        <v>35</v>
      </c>
      <c r="O672" s="19" t="s">
        <v>23</v>
      </c>
      <c r="P672" s="19"/>
      <c r="Q672" s="19"/>
      <c r="R672" s="19"/>
      <c r="S672" s="19"/>
      <c r="T672" s="19"/>
      <c r="U672" s="19"/>
      <c r="V672" s="19"/>
      <c r="W672" s="19"/>
      <c r="X672" s="19"/>
      <c r="Y672" s="19"/>
      <c r="Z672" s="19"/>
      <c r="AA672" s="19"/>
    </row>
    <row r="673" ht="15.75" customHeight="1">
      <c r="A673" s="19"/>
      <c r="B673" s="20">
        <v>2020.0</v>
      </c>
      <c r="C673" s="23">
        <v>44013.541666666664</v>
      </c>
      <c r="D673" s="19" t="s">
        <v>228</v>
      </c>
      <c r="E673" s="19">
        <v>60.0</v>
      </c>
      <c r="F673" s="19">
        <v>2450.0</v>
      </c>
      <c r="G673" s="19">
        <v>31.0</v>
      </c>
      <c r="H673" s="19">
        <v>7.0</v>
      </c>
      <c r="I673" s="19">
        <v>37.0</v>
      </c>
      <c r="J673" s="19" t="s">
        <v>716</v>
      </c>
      <c r="K673" s="19"/>
      <c r="L673" s="19">
        <v>132.0</v>
      </c>
      <c r="M673" s="19" t="s">
        <v>35</v>
      </c>
      <c r="N673" s="19" t="s">
        <v>35</v>
      </c>
      <c r="O673" s="19" t="s">
        <v>23</v>
      </c>
      <c r="P673" s="19"/>
      <c r="Q673" s="19"/>
      <c r="R673" s="19"/>
      <c r="S673" s="19"/>
      <c r="T673" s="19"/>
      <c r="U673" s="19"/>
      <c r="V673" s="19"/>
      <c r="W673" s="19"/>
      <c r="X673" s="19"/>
      <c r="Y673" s="19"/>
      <c r="Z673" s="19"/>
      <c r="AA673" s="19"/>
    </row>
    <row r="674" ht="15.75" customHeight="1">
      <c r="A674" s="19"/>
      <c r="B674" s="20">
        <v>2020.0</v>
      </c>
      <c r="C674" s="23">
        <v>44013.27777777778</v>
      </c>
      <c r="D674" s="19" t="s">
        <v>228</v>
      </c>
      <c r="E674" s="19">
        <v>71.0</v>
      </c>
      <c r="F674" s="19">
        <v>4180.0</v>
      </c>
      <c r="G674" s="19">
        <v>37.0</v>
      </c>
      <c r="H674" s="19">
        <v>7.0</v>
      </c>
      <c r="I674" s="19">
        <v>40.0</v>
      </c>
      <c r="J674" s="19" t="s">
        <v>739</v>
      </c>
      <c r="K674" s="19"/>
      <c r="L674" s="19">
        <v>133.0</v>
      </c>
      <c r="M674" s="19" t="s">
        <v>35</v>
      </c>
      <c r="N674" s="19" t="s">
        <v>35</v>
      </c>
      <c r="O674" s="19" t="s">
        <v>23</v>
      </c>
      <c r="P674" s="19"/>
      <c r="Q674" s="19"/>
      <c r="R674" s="19"/>
      <c r="S674" s="19"/>
      <c r="T674" s="19"/>
      <c r="U674" s="19"/>
      <c r="V674" s="19"/>
      <c r="W674" s="19"/>
      <c r="X674" s="19"/>
      <c r="Y674" s="19"/>
      <c r="Z674" s="19"/>
      <c r="AA674" s="19"/>
    </row>
    <row r="675" ht="15.75" customHeight="1">
      <c r="A675" s="19"/>
      <c r="B675" s="20">
        <v>2020.0</v>
      </c>
      <c r="C675" s="23">
        <v>44013.791666666664</v>
      </c>
      <c r="D675" s="19" t="s">
        <v>228</v>
      </c>
      <c r="E675" s="19">
        <v>88.0</v>
      </c>
      <c r="F675" s="19">
        <v>6550.0</v>
      </c>
      <c r="G675" s="19">
        <v>44.0</v>
      </c>
      <c r="H675" s="19">
        <v>7.0</v>
      </c>
      <c r="I675" s="19">
        <v>36.0</v>
      </c>
      <c r="J675" s="19" t="s">
        <v>692</v>
      </c>
      <c r="K675" s="19"/>
      <c r="L675" s="19">
        <v>134.0</v>
      </c>
      <c r="M675" s="19"/>
      <c r="N675" s="19" t="s">
        <v>35</v>
      </c>
      <c r="O675" s="19" t="s">
        <v>23</v>
      </c>
      <c r="P675" s="19"/>
      <c r="Q675" s="19"/>
      <c r="R675" s="19"/>
      <c r="S675" s="19"/>
      <c r="T675" s="19"/>
      <c r="U675" s="19"/>
      <c r="V675" s="19"/>
      <c r="W675" s="19"/>
      <c r="X675" s="19"/>
      <c r="Y675" s="19"/>
      <c r="Z675" s="19"/>
      <c r="AA675" s="19"/>
    </row>
    <row r="676" ht="15.75" customHeight="1">
      <c r="A676" s="19"/>
      <c r="B676" s="20">
        <v>2020.0</v>
      </c>
      <c r="C676" s="23">
        <v>44013.8125</v>
      </c>
      <c r="D676" s="19" t="s">
        <v>228</v>
      </c>
      <c r="E676" s="19">
        <v>78.0</v>
      </c>
      <c r="F676" s="19">
        <v>5500.0</v>
      </c>
      <c r="G676" s="19">
        <v>41.0</v>
      </c>
      <c r="H676" s="19">
        <v>7.0</v>
      </c>
      <c r="I676" s="19">
        <v>43.0</v>
      </c>
      <c r="J676" s="19" t="s">
        <v>903</v>
      </c>
      <c r="K676" s="19"/>
      <c r="L676" s="19">
        <v>135.0</v>
      </c>
      <c r="M676" s="19"/>
      <c r="N676" s="19" t="s">
        <v>35</v>
      </c>
      <c r="O676" s="19" t="s">
        <v>23</v>
      </c>
      <c r="P676" s="19"/>
      <c r="Q676" s="19"/>
      <c r="R676" s="19"/>
      <c r="S676" s="19"/>
      <c r="T676" s="19"/>
      <c r="U676" s="19"/>
      <c r="V676" s="19"/>
      <c r="W676" s="19"/>
      <c r="X676" s="19"/>
      <c r="Y676" s="19"/>
      <c r="Z676" s="19"/>
      <c r="AA676" s="19"/>
    </row>
    <row r="677" ht="15.75" customHeight="1">
      <c r="A677" s="19"/>
      <c r="B677" s="20">
        <v>2020.0</v>
      </c>
      <c r="C677" s="23">
        <v>44015.4375</v>
      </c>
      <c r="D677" s="19" t="s">
        <v>228</v>
      </c>
      <c r="E677" s="19">
        <v>64.0</v>
      </c>
      <c r="F677" s="19">
        <v>2930.0</v>
      </c>
      <c r="G677" s="19">
        <v>34.0</v>
      </c>
      <c r="H677" s="19">
        <v>7.0</v>
      </c>
      <c r="I677" s="19"/>
      <c r="J677" s="19"/>
      <c r="K677" s="19" t="s">
        <v>117</v>
      </c>
      <c r="L677" s="19">
        <v>136.0</v>
      </c>
      <c r="M677" s="19" t="s">
        <v>814</v>
      </c>
      <c r="N677" s="19" t="s">
        <v>35</v>
      </c>
      <c r="O677" s="19" t="s">
        <v>23</v>
      </c>
      <c r="P677" s="19"/>
      <c r="Q677" s="19"/>
      <c r="R677" s="19"/>
      <c r="S677" s="19"/>
      <c r="T677" s="19"/>
      <c r="U677" s="19"/>
      <c r="V677" s="19"/>
      <c r="W677" s="19"/>
      <c r="X677" s="19"/>
      <c r="Y677" s="19"/>
      <c r="Z677" s="19"/>
      <c r="AA677" s="19"/>
    </row>
    <row r="678" ht="15.75" customHeight="1">
      <c r="A678" s="19"/>
      <c r="B678" s="20">
        <v>2020.0</v>
      </c>
      <c r="C678" s="23">
        <v>44015.416666666664</v>
      </c>
      <c r="D678" s="19" t="s">
        <v>228</v>
      </c>
      <c r="E678" s="19">
        <v>63.0</v>
      </c>
      <c r="F678" s="19">
        <v>2690.0</v>
      </c>
      <c r="G678" s="19">
        <v>32.0</v>
      </c>
      <c r="H678" s="19">
        <v>7.0</v>
      </c>
      <c r="I678" s="19"/>
      <c r="J678" s="19"/>
      <c r="K678" s="19" t="s">
        <v>916</v>
      </c>
      <c r="L678" s="19">
        <v>137.0</v>
      </c>
      <c r="M678" s="19" t="s">
        <v>814</v>
      </c>
      <c r="N678" s="19" t="s">
        <v>35</v>
      </c>
      <c r="O678" s="19" t="s">
        <v>23</v>
      </c>
      <c r="P678" s="19"/>
      <c r="Q678" s="19"/>
      <c r="R678" s="19"/>
      <c r="S678" s="19"/>
      <c r="T678" s="19"/>
      <c r="U678" s="19"/>
      <c r="V678" s="19"/>
      <c r="W678" s="19"/>
      <c r="X678" s="19"/>
      <c r="Y678" s="19"/>
      <c r="Z678" s="19"/>
      <c r="AA678" s="19"/>
    </row>
    <row r="679" ht="15.75" customHeight="1">
      <c r="A679" s="19"/>
      <c r="B679" s="20">
        <v>2020.0</v>
      </c>
      <c r="C679" s="23">
        <v>44015.375</v>
      </c>
      <c r="D679" s="19" t="s">
        <v>228</v>
      </c>
      <c r="E679" s="19">
        <v>59.0</v>
      </c>
      <c r="F679" s="19">
        <v>2270.0</v>
      </c>
      <c r="G679" s="19">
        <v>32.0</v>
      </c>
      <c r="H679" s="19">
        <v>7.0</v>
      </c>
      <c r="I679" s="19"/>
      <c r="J679" s="19"/>
      <c r="K679" s="19" t="s">
        <v>915</v>
      </c>
      <c r="L679" s="19">
        <v>138.0</v>
      </c>
      <c r="M679" s="19" t="s">
        <v>814</v>
      </c>
      <c r="N679" s="19" t="s">
        <v>35</v>
      </c>
      <c r="O679" s="19" t="s">
        <v>23</v>
      </c>
      <c r="P679" s="19"/>
      <c r="Q679" s="19"/>
      <c r="R679" s="19"/>
      <c r="S679" s="19"/>
      <c r="T679" s="19"/>
      <c r="U679" s="19"/>
      <c r="V679" s="19"/>
      <c r="W679" s="19"/>
      <c r="X679" s="19"/>
      <c r="Y679" s="19"/>
      <c r="Z679" s="19"/>
      <c r="AA679" s="19"/>
    </row>
    <row r="680" ht="15.75" customHeight="1">
      <c r="A680" s="19"/>
      <c r="B680" s="20">
        <v>2020.0</v>
      </c>
      <c r="C680" s="23">
        <v>44015.791666666664</v>
      </c>
      <c r="D680" s="19" t="s">
        <v>228</v>
      </c>
      <c r="E680" s="19">
        <v>58.0</v>
      </c>
      <c r="F680" s="19">
        <v>1890.0</v>
      </c>
      <c r="G680" s="19"/>
      <c r="H680" s="19">
        <v>7.0</v>
      </c>
      <c r="I680" s="19">
        <v>38.0</v>
      </c>
      <c r="J680" s="19" t="s">
        <v>229</v>
      </c>
      <c r="K680" s="19"/>
      <c r="L680" s="19">
        <v>139.0</v>
      </c>
      <c r="M680" s="19"/>
      <c r="N680" s="19" t="s">
        <v>35</v>
      </c>
      <c r="O680" s="19" t="s">
        <v>23</v>
      </c>
      <c r="P680" s="19"/>
      <c r="Q680" s="19"/>
      <c r="R680" s="19"/>
      <c r="S680" s="19"/>
      <c r="T680" s="19"/>
      <c r="U680" s="19"/>
      <c r="V680" s="19"/>
      <c r="W680" s="19"/>
      <c r="X680" s="19"/>
      <c r="Y680" s="19"/>
      <c r="Z680" s="19"/>
      <c r="AA680" s="19"/>
    </row>
    <row r="681" ht="15.75" customHeight="1">
      <c r="A681" s="19"/>
      <c r="B681" s="20">
        <v>2020.0</v>
      </c>
      <c r="C681" s="23">
        <v>44016.375</v>
      </c>
      <c r="D681" s="19" t="s">
        <v>228</v>
      </c>
      <c r="E681" s="19">
        <v>78.0</v>
      </c>
      <c r="F681" s="19">
        <v>5200.0</v>
      </c>
      <c r="G681" s="19">
        <v>39.0</v>
      </c>
      <c r="H681" s="19">
        <v>7.0</v>
      </c>
      <c r="I681" s="19"/>
      <c r="J681" s="19"/>
      <c r="K681" s="19" t="s">
        <v>915</v>
      </c>
      <c r="L681" s="19">
        <v>141.0</v>
      </c>
      <c r="M681" s="19" t="s">
        <v>814</v>
      </c>
      <c r="N681" s="19" t="s">
        <v>35</v>
      </c>
      <c r="O681" s="19" t="s">
        <v>23</v>
      </c>
      <c r="P681" s="19"/>
      <c r="Q681" s="19"/>
      <c r="R681" s="19"/>
      <c r="S681" s="19"/>
      <c r="T681" s="19"/>
      <c r="U681" s="19"/>
      <c r="V681" s="19"/>
      <c r="W681" s="19"/>
      <c r="X681" s="19"/>
      <c r="Y681" s="19"/>
      <c r="Z681" s="19"/>
      <c r="AA681" s="19"/>
    </row>
    <row r="682" ht="15.75" customHeight="1">
      <c r="A682" s="19"/>
      <c r="B682" s="20">
        <v>2020.0</v>
      </c>
      <c r="C682" s="23">
        <v>44016.75</v>
      </c>
      <c r="D682" s="19" t="s">
        <v>228</v>
      </c>
      <c r="E682" s="19">
        <v>77.0</v>
      </c>
      <c r="F682" s="19">
        <v>4700.0</v>
      </c>
      <c r="G682" s="19">
        <v>40.0</v>
      </c>
      <c r="H682" s="19">
        <v>7.0</v>
      </c>
      <c r="I682" s="19">
        <v>40.0</v>
      </c>
      <c r="J682" s="19" t="s">
        <v>739</v>
      </c>
      <c r="K682" s="19"/>
      <c r="L682" s="19">
        <v>142.0</v>
      </c>
      <c r="M682" s="19"/>
      <c r="N682" s="19" t="s">
        <v>35</v>
      </c>
      <c r="O682" s="19" t="s">
        <v>23</v>
      </c>
      <c r="P682" s="19"/>
      <c r="Q682" s="19"/>
      <c r="R682" s="19"/>
      <c r="S682" s="19"/>
      <c r="T682" s="19"/>
      <c r="U682" s="19"/>
      <c r="V682" s="19"/>
      <c r="W682" s="19"/>
      <c r="X682" s="19"/>
      <c r="Y682" s="19"/>
      <c r="Z682" s="19"/>
      <c r="AA682" s="19"/>
    </row>
    <row r="683" ht="15.75" customHeight="1">
      <c r="A683" s="19"/>
      <c r="B683" s="20">
        <v>2020.0</v>
      </c>
      <c r="C683" s="23">
        <v>44016.875</v>
      </c>
      <c r="D683" s="19" t="s">
        <v>228</v>
      </c>
      <c r="E683" s="19">
        <v>63.0</v>
      </c>
      <c r="F683" s="19">
        <v>2700.0</v>
      </c>
      <c r="G683" s="19">
        <v>33.0</v>
      </c>
      <c r="H683" s="19">
        <v>7.0</v>
      </c>
      <c r="I683" s="19"/>
      <c r="J683" s="19"/>
      <c r="K683" s="19" t="s">
        <v>917</v>
      </c>
      <c r="L683" s="19">
        <v>143.0</v>
      </c>
      <c r="M683" s="19"/>
      <c r="N683" s="19" t="s">
        <v>35</v>
      </c>
      <c r="O683" s="19" t="s">
        <v>23</v>
      </c>
      <c r="P683" s="19"/>
      <c r="Q683" s="19"/>
      <c r="R683" s="19"/>
      <c r="S683" s="19"/>
      <c r="T683" s="19"/>
      <c r="U683" s="19"/>
      <c r="V683" s="19"/>
      <c r="W683" s="19"/>
      <c r="X683" s="19"/>
      <c r="Y683" s="19"/>
      <c r="Z683" s="19"/>
      <c r="AA683" s="19"/>
    </row>
    <row r="684" ht="15.75" customHeight="1">
      <c r="A684" s="19"/>
      <c r="B684" s="20">
        <v>2020.0</v>
      </c>
      <c r="C684" s="23">
        <v>44017.416666666664</v>
      </c>
      <c r="D684" s="19" t="s">
        <v>228</v>
      </c>
      <c r="E684" s="19">
        <v>59.0</v>
      </c>
      <c r="F684" s="19">
        <v>2200.0</v>
      </c>
      <c r="G684" s="19">
        <v>28.0</v>
      </c>
      <c r="H684" s="19">
        <v>7.0</v>
      </c>
      <c r="I684" s="19">
        <v>39.0</v>
      </c>
      <c r="J684" s="19" t="s">
        <v>414</v>
      </c>
      <c r="K684" s="19"/>
      <c r="L684" s="19">
        <v>144.0</v>
      </c>
      <c r="M684" s="19" t="s">
        <v>814</v>
      </c>
      <c r="N684" s="19" t="s">
        <v>35</v>
      </c>
      <c r="O684" s="19" t="s">
        <v>23</v>
      </c>
      <c r="P684" s="19"/>
      <c r="Q684" s="19"/>
      <c r="R684" s="19"/>
      <c r="S684" s="19"/>
      <c r="T684" s="19"/>
      <c r="U684" s="19"/>
      <c r="V684" s="19"/>
      <c r="W684" s="19"/>
      <c r="X684" s="19"/>
      <c r="Y684" s="19"/>
      <c r="Z684" s="19"/>
      <c r="AA684" s="19"/>
    </row>
    <row r="685" ht="15.75" customHeight="1">
      <c r="A685" s="19"/>
      <c r="B685" s="20">
        <v>2020.0</v>
      </c>
      <c r="C685" s="23">
        <v>44020.375</v>
      </c>
      <c r="D685" s="19" t="s">
        <v>228</v>
      </c>
      <c r="E685" s="19">
        <v>67.0</v>
      </c>
      <c r="F685" s="19">
        <v>3350.0</v>
      </c>
      <c r="G685" s="19">
        <v>34.0</v>
      </c>
      <c r="H685" s="19">
        <v>7.0</v>
      </c>
      <c r="I685" s="19">
        <v>36.0</v>
      </c>
      <c r="J685" s="19" t="s">
        <v>692</v>
      </c>
      <c r="K685" s="19"/>
      <c r="L685" s="19">
        <v>145.0</v>
      </c>
      <c r="M685" s="19" t="s">
        <v>35</v>
      </c>
      <c r="N685" s="19" t="s">
        <v>35</v>
      </c>
      <c r="O685" s="19" t="s">
        <v>23</v>
      </c>
      <c r="P685" s="19"/>
      <c r="Q685" s="19"/>
      <c r="R685" s="19"/>
      <c r="S685" s="19"/>
      <c r="T685" s="19"/>
      <c r="U685" s="19"/>
      <c r="V685" s="19"/>
      <c r="W685" s="19"/>
      <c r="X685" s="19"/>
      <c r="Y685" s="19"/>
      <c r="Z685" s="19"/>
      <c r="AA685" s="19"/>
    </row>
    <row r="686" ht="15.75" customHeight="1">
      <c r="A686" s="19"/>
      <c r="B686" s="20">
        <v>2020.0</v>
      </c>
      <c r="C686" s="23">
        <v>44020.5</v>
      </c>
      <c r="D686" s="19" t="s">
        <v>228</v>
      </c>
      <c r="E686" s="19">
        <v>74.0</v>
      </c>
      <c r="F686" s="19">
        <v>4570.0</v>
      </c>
      <c r="G686" s="19">
        <v>40.0</v>
      </c>
      <c r="H686" s="19">
        <v>7.0</v>
      </c>
      <c r="I686" s="19">
        <v>40.0</v>
      </c>
      <c r="J686" s="19" t="s">
        <v>739</v>
      </c>
      <c r="K686" s="19"/>
      <c r="L686" s="19">
        <v>146.0</v>
      </c>
      <c r="M686" s="19" t="s">
        <v>821</v>
      </c>
      <c r="N686" s="19" t="s">
        <v>35</v>
      </c>
      <c r="O686" s="19" t="s">
        <v>23</v>
      </c>
      <c r="P686" s="19"/>
      <c r="Q686" s="19"/>
      <c r="R686" s="19"/>
      <c r="S686" s="19"/>
      <c r="T686" s="19"/>
      <c r="U686" s="19"/>
      <c r="V686" s="19"/>
      <c r="W686" s="19"/>
      <c r="X686" s="19"/>
      <c r="Y686" s="19"/>
      <c r="Z686" s="19"/>
      <c r="AA686" s="19"/>
    </row>
    <row r="687" ht="15.75" customHeight="1">
      <c r="A687" s="19"/>
      <c r="B687" s="20">
        <v>2020.0</v>
      </c>
      <c r="C687" s="23">
        <v>44020.770833333336</v>
      </c>
      <c r="D687" s="19" t="s">
        <v>228</v>
      </c>
      <c r="E687" s="19">
        <v>64.0</v>
      </c>
      <c r="F687" s="19">
        <v>2900.0</v>
      </c>
      <c r="G687" s="19">
        <v>33.0</v>
      </c>
      <c r="H687" s="19">
        <v>7.0</v>
      </c>
      <c r="I687" s="19">
        <v>86.0</v>
      </c>
      <c r="J687" s="19" t="s">
        <v>918</v>
      </c>
      <c r="K687" s="19"/>
      <c r="L687" s="19">
        <v>147.0</v>
      </c>
      <c r="M687" s="19"/>
      <c r="N687" s="19" t="s">
        <v>35</v>
      </c>
      <c r="O687" s="19" t="s">
        <v>23</v>
      </c>
      <c r="P687" s="19"/>
      <c r="Q687" s="19"/>
      <c r="R687" s="19"/>
      <c r="S687" s="19"/>
      <c r="T687" s="19"/>
      <c r="U687" s="19"/>
      <c r="V687" s="19"/>
      <c r="W687" s="19"/>
      <c r="X687" s="19"/>
      <c r="Y687" s="19"/>
      <c r="Z687" s="19"/>
      <c r="AA687" s="19"/>
    </row>
    <row r="688" ht="15.75" customHeight="1">
      <c r="A688" s="19"/>
      <c r="B688" s="20">
        <v>2020.0</v>
      </c>
      <c r="C688" s="23">
        <v>44020.6875</v>
      </c>
      <c r="D688" s="19" t="s">
        <v>228</v>
      </c>
      <c r="E688" s="19">
        <v>60.0</v>
      </c>
      <c r="F688" s="19">
        <v>2190.0</v>
      </c>
      <c r="G688" s="19">
        <v>30.0</v>
      </c>
      <c r="H688" s="19">
        <v>7.0</v>
      </c>
      <c r="I688" s="19">
        <v>86.0</v>
      </c>
      <c r="J688" s="19" t="s">
        <v>918</v>
      </c>
      <c r="K688" s="19"/>
      <c r="L688" s="19">
        <v>148.0</v>
      </c>
      <c r="M688" s="19"/>
      <c r="N688" s="19" t="s">
        <v>35</v>
      </c>
      <c r="O688" s="19" t="s">
        <v>23</v>
      </c>
      <c r="P688" s="19"/>
      <c r="Q688" s="19"/>
      <c r="R688" s="19"/>
      <c r="S688" s="19"/>
      <c r="T688" s="19"/>
      <c r="U688" s="19"/>
      <c r="V688" s="19"/>
      <c r="W688" s="19"/>
      <c r="X688" s="19"/>
      <c r="Y688" s="19"/>
      <c r="Z688" s="19"/>
      <c r="AA688" s="19"/>
    </row>
    <row r="689" ht="15.75" customHeight="1">
      <c r="A689" s="19"/>
      <c r="B689" s="20">
        <v>2020.0</v>
      </c>
      <c r="C689" s="23">
        <v>44020.8125</v>
      </c>
      <c r="D689" s="19" t="s">
        <v>228</v>
      </c>
      <c r="E689" s="19">
        <v>66.0</v>
      </c>
      <c r="F689" s="19">
        <v>2700.0</v>
      </c>
      <c r="G689" s="19">
        <v>33.0</v>
      </c>
      <c r="H689" s="19">
        <v>7.0</v>
      </c>
      <c r="I689" s="19">
        <v>85.0</v>
      </c>
      <c r="J689" s="19" t="s">
        <v>919</v>
      </c>
      <c r="K689" s="19"/>
      <c r="L689" s="19">
        <v>149.0</v>
      </c>
      <c r="M689" s="19"/>
      <c r="N689" s="19" t="s">
        <v>35</v>
      </c>
      <c r="O689" s="19" t="s">
        <v>23</v>
      </c>
      <c r="P689" s="19"/>
      <c r="Q689" s="19"/>
      <c r="R689" s="19"/>
      <c r="S689" s="19"/>
      <c r="T689" s="19"/>
      <c r="U689" s="19"/>
      <c r="V689" s="19"/>
      <c r="W689" s="19"/>
      <c r="X689" s="19"/>
      <c r="Y689" s="19"/>
      <c r="Z689" s="19"/>
      <c r="AA689" s="19"/>
    </row>
    <row r="690" ht="15.75" customHeight="1">
      <c r="A690" s="19"/>
      <c r="B690" s="20">
        <v>2020.0</v>
      </c>
      <c r="C690" s="23">
        <v>44022.375</v>
      </c>
      <c r="D690" s="19" t="s">
        <v>228</v>
      </c>
      <c r="E690" s="19">
        <v>62.0</v>
      </c>
      <c r="F690" s="19">
        <v>2410.0</v>
      </c>
      <c r="G690" s="19">
        <v>31.0</v>
      </c>
      <c r="H690" s="19">
        <v>7.0</v>
      </c>
      <c r="I690" s="19"/>
      <c r="J690" s="19"/>
      <c r="K690" s="19" t="s">
        <v>920</v>
      </c>
      <c r="L690" s="19">
        <v>150.0</v>
      </c>
      <c r="M690" s="19"/>
      <c r="N690" s="19" t="s">
        <v>35</v>
      </c>
      <c r="O690" s="19" t="s">
        <v>23</v>
      </c>
      <c r="P690" s="19"/>
      <c r="Q690" s="19"/>
      <c r="R690" s="19"/>
      <c r="S690" s="19"/>
      <c r="T690" s="19"/>
      <c r="U690" s="19"/>
      <c r="V690" s="19"/>
      <c r="W690" s="19"/>
      <c r="X690" s="19"/>
      <c r="Y690" s="19"/>
      <c r="Z690" s="19"/>
      <c r="AA690" s="19"/>
    </row>
    <row r="691" ht="15.75" customHeight="1">
      <c r="A691" s="19"/>
      <c r="B691" s="20">
        <v>2020.0</v>
      </c>
      <c r="C691" s="23">
        <v>44022.34375</v>
      </c>
      <c r="D691" s="19" t="s">
        <v>228</v>
      </c>
      <c r="E691" s="19">
        <v>60.0</v>
      </c>
      <c r="F691" s="19">
        <v>2270.0</v>
      </c>
      <c r="G691" s="19">
        <v>31.0</v>
      </c>
      <c r="H691" s="19">
        <v>7.0</v>
      </c>
      <c r="I691" s="19"/>
      <c r="J691" s="19"/>
      <c r="K691" s="19" t="s">
        <v>911</v>
      </c>
      <c r="L691" s="19">
        <v>151.0</v>
      </c>
      <c r="M691" s="19" t="s">
        <v>814</v>
      </c>
      <c r="N691" s="19" t="s">
        <v>35</v>
      </c>
      <c r="O691" s="19" t="s">
        <v>23</v>
      </c>
      <c r="P691" s="19"/>
      <c r="Q691" s="19"/>
      <c r="R691" s="19"/>
      <c r="S691" s="19"/>
      <c r="T691" s="19"/>
      <c r="U691" s="19"/>
      <c r="V691" s="19"/>
      <c r="W691" s="19"/>
      <c r="X691" s="19"/>
      <c r="Y691" s="19"/>
      <c r="Z691" s="19"/>
      <c r="AA691" s="19"/>
    </row>
    <row r="692" ht="15.75" customHeight="1">
      <c r="A692" s="19"/>
      <c r="B692" s="20">
        <v>2020.0</v>
      </c>
      <c r="C692" s="23">
        <v>44022.375</v>
      </c>
      <c r="D692" s="19" t="s">
        <v>228</v>
      </c>
      <c r="E692" s="19">
        <v>63.0</v>
      </c>
      <c r="F692" s="19">
        <v>3060.0</v>
      </c>
      <c r="G692" s="19">
        <v>35.0</v>
      </c>
      <c r="H692" s="19">
        <v>7.0</v>
      </c>
      <c r="I692" s="19">
        <v>36.0</v>
      </c>
      <c r="J692" s="19" t="s">
        <v>692</v>
      </c>
      <c r="K692" s="19"/>
      <c r="L692" s="19">
        <v>152.0</v>
      </c>
      <c r="M692" s="19" t="s">
        <v>814</v>
      </c>
      <c r="N692" s="19" t="s">
        <v>35</v>
      </c>
      <c r="O692" s="19" t="s">
        <v>23</v>
      </c>
      <c r="P692" s="19"/>
      <c r="Q692" s="19"/>
      <c r="R692" s="19"/>
      <c r="S692" s="19"/>
      <c r="T692" s="19"/>
      <c r="U692" s="19"/>
      <c r="V692" s="19"/>
      <c r="W692" s="19"/>
      <c r="X692" s="19"/>
      <c r="Y692" s="19"/>
      <c r="Z692" s="19"/>
      <c r="AA692" s="19"/>
    </row>
    <row r="693" ht="15.75" customHeight="1">
      <c r="A693" s="19"/>
      <c r="B693" s="20">
        <v>2020.0</v>
      </c>
      <c r="C693" s="23">
        <v>44022.479166666664</v>
      </c>
      <c r="D693" s="19" t="s">
        <v>228</v>
      </c>
      <c r="E693" s="19">
        <v>59.0</v>
      </c>
      <c r="F693" s="19">
        <v>2220.0</v>
      </c>
      <c r="G693" s="19">
        <v>30.0</v>
      </c>
      <c r="H693" s="19">
        <v>7.0</v>
      </c>
      <c r="I693" s="19"/>
      <c r="J693" s="19"/>
      <c r="K693" s="19" t="s">
        <v>777</v>
      </c>
      <c r="L693" s="19">
        <v>153.0</v>
      </c>
      <c r="M693" s="19" t="s">
        <v>814</v>
      </c>
      <c r="N693" s="19" t="s">
        <v>35</v>
      </c>
      <c r="O693" s="19" t="s">
        <v>23</v>
      </c>
      <c r="P693" s="19"/>
      <c r="Q693" s="19"/>
      <c r="R693" s="19"/>
      <c r="S693" s="19"/>
      <c r="T693" s="19"/>
      <c r="U693" s="19"/>
      <c r="V693" s="19"/>
      <c r="W693" s="19"/>
      <c r="X693" s="19"/>
      <c r="Y693" s="19"/>
      <c r="Z693" s="19"/>
      <c r="AA693" s="19"/>
    </row>
    <row r="694" ht="15.75" customHeight="1">
      <c r="A694" s="19"/>
      <c r="B694" s="20">
        <v>2020.0</v>
      </c>
      <c r="C694" s="23">
        <v>44022.458333333336</v>
      </c>
      <c r="D694" s="19" t="s">
        <v>228</v>
      </c>
      <c r="E694" s="19">
        <v>57.0</v>
      </c>
      <c r="F694" s="19">
        <v>1940.0</v>
      </c>
      <c r="G694" s="19">
        <v>28.0</v>
      </c>
      <c r="H694" s="19">
        <v>7.0</v>
      </c>
      <c r="I694" s="19">
        <v>37.0</v>
      </c>
      <c r="J694" s="19" t="s">
        <v>716</v>
      </c>
      <c r="K694" s="19"/>
      <c r="L694" s="19">
        <v>154.0</v>
      </c>
      <c r="M694" s="19" t="s">
        <v>814</v>
      </c>
      <c r="N694" s="19" t="s">
        <v>35</v>
      </c>
      <c r="O694" s="19" t="s">
        <v>23</v>
      </c>
      <c r="P694" s="19" t="s">
        <v>816</v>
      </c>
      <c r="Q694" s="19"/>
      <c r="R694" s="19"/>
      <c r="S694" s="19"/>
      <c r="T694" s="19"/>
      <c r="U694" s="19"/>
      <c r="V694" s="19"/>
      <c r="W694" s="19"/>
      <c r="X694" s="19"/>
      <c r="Y694" s="19"/>
      <c r="Z694" s="19"/>
      <c r="AA694" s="19"/>
    </row>
    <row r="695" ht="15.75" customHeight="1">
      <c r="A695" s="19"/>
      <c r="B695" s="20">
        <v>2020.0</v>
      </c>
      <c r="C695" s="23">
        <v>44022.791666666664</v>
      </c>
      <c r="D695" s="19" t="s">
        <v>228</v>
      </c>
      <c r="E695" s="19">
        <v>58.0</v>
      </c>
      <c r="F695" s="19">
        <v>2200.0</v>
      </c>
      <c r="G695" s="19">
        <v>29.0</v>
      </c>
      <c r="H695" s="19">
        <v>7.0</v>
      </c>
      <c r="I695" s="19"/>
      <c r="J695" s="19"/>
      <c r="K695" s="19" t="s">
        <v>921</v>
      </c>
      <c r="L695" s="19">
        <v>155.0</v>
      </c>
      <c r="M695" s="19" t="s">
        <v>814</v>
      </c>
      <c r="N695" s="19" t="s">
        <v>35</v>
      </c>
      <c r="O695" s="19" t="s">
        <v>23</v>
      </c>
      <c r="P695" s="19"/>
      <c r="Q695" s="19"/>
      <c r="R695" s="19"/>
      <c r="S695" s="19"/>
      <c r="T695" s="19"/>
      <c r="U695" s="19"/>
      <c r="V695" s="19"/>
      <c r="W695" s="19"/>
      <c r="X695" s="19"/>
      <c r="Y695" s="19"/>
      <c r="Z695" s="19"/>
      <c r="AA695" s="19"/>
    </row>
    <row r="696" ht="15.75" customHeight="1">
      <c r="A696" s="19"/>
      <c r="B696" s="20">
        <v>2020.0</v>
      </c>
      <c r="C696" s="23">
        <v>44023.395833333336</v>
      </c>
      <c r="D696" s="19" t="s">
        <v>228</v>
      </c>
      <c r="E696" s="19">
        <v>62.0</v>
      </c>
      <c r="F696" s="19">
        <v>2530.0</v>
      </c>
      <c r="G696" s="19">
        <v>33.0</v>
      </c>
      <c r="H696" s="19">
        <v>7.0</v>
      </c>
      <c r="I696" s="19"/>
      <c r="J696" s="19"/>
      <c r="K696" s="19" t="s">
        <v>907</v>
      </c>
      <c r="L696" s="19">
        <v>157.0</v>
      </c>
      <c r="M696" s="19" t="s">
        <v>814</v>
      </c>
      <c r="N696" s="19" t="s">
        <v>35</v>
      </c>
      <c r="O696" s="19" t="s">
        <v>23</v>
      </c>
      <c r="P696" s="19"/>
      <c r="Q696" s="19"/>
      <c r="R696" s="19"/>
      <c r="S696" s="19"/>
      <c r="T696" s="19"/>
      <c r="U696" s="19"/>
      <c r="V696" s="19"/>
      <c r="W696" s="19"/>
      <c r="X696" s="19"/>
      <c r="Y696" s="19"/>
      <c r="Z696" s="19"/>
      <c r="AA696" s="19"/>
    </row>
    <row r="697" ht="15.75" customHeight="1">
      <c r="A697" s="19"/>
      <c r="B697" s="20">
        <v>2020.0</v>
      </c>
      <c r="C697" s="23">
        <v>44023.354166666664</v>
      </c>
      <c r="D697" s="19" t="s">
        <v>228</v>
      </c>
      <c r="E697" s="19">
        <v>62.0</v>
      </c>
      <c r="F697" s="19">
        <v>2920.0</v>
      </c>
      <c r="G697" s="19">
        <v>34.0</v>
      </c>
      <c r="H697" s="19">
        <v>7.0</v>
      </c>
      <c r="I697" s="19"/>
      <c r="J697" s="19"/>
      <c r="K697" s="19" t="s">
        <v>920</v>
      </c>
      <c r="L697" s="19">
        <v>158.0</v>
      </c>
      <c r="M697" s="19" t="s">
        <v>814</v>
      </c>
      <c r="N697" s="19" t="s">
        <v>35</v>
      </c>
      <c r="O697" s="19" t="s">
        <v>23</v>
      </c>
      <c r="P697" s="19"/>
      <c r="Q697" s="19"/>
      <c r="R697" s="19"/>
      <c r="S697" s="19"/>
      <c r="T697" s="19"/>
      <c r="U697" s="19"/>
      <c r="V697" s="19"/>
      <c r="W697" s="19"/>
      <c r="X697" s="19"/>
      <c r="Y697" s="19"/>
      <c r="Z697" s="19"/>
      <c r="AA697" s="19"/>
    </row>
    <row r="698" ht="15.75" customHeight="1">
      <c r="A698" s="19"/>
      <c r="B698" s="20">
        <v>2020.0</v>
      </c>
      <c r="C698" s="23">
        <v>44023.5</v>
      </c>
      <c r="D698" s="19" t="s">
        <v>228</v>
      </c>
      <c r="E698" s="19">
        <v>61.0</v>
      </c>
      <c r="F698" s="19">
        <v>2190.0</v>
      </c>
      <c r="G698" s="19">
        <v>29.0</v>
      </c>
      <c r="H698" s="19">
        <v>7.0</v>
      </c>
      <c r="I698" s="19"/>
      <c r="J698" s="19"/>
      <c r="K698" s="19" t="s">
        <v>911</v>
      </c>
      <c r="L698" s="19">
        <v>159.0</v>
      </c>
      <c r="M698" s="19" t="s">
        <v>814</v>
      </c>
      <c r="N698" s="19" t="s">
        <v>35</v>
      </c>
      <c r="O698" s="19" t="s">
        <v>23</v>
      </c>
      <c r="P698" s="19"/>
      <c r="Q698" s="19"/>
      <c r="R698" s="19"/>
      <c r="S698" s="19"/>
      <c r="T698" s="19"/>
      <c r="U698" s="19"/>
      <c r="V698" s="19"/>
      <c r="W698" s="19"/>
      <c r="X698" s="19"/>
      <c r="Y698" s="19"/>
      <c r="Z698" s="19"/>
      <c r="AA698" s="19"/>
    </row>
    <row r="699" ht="15.75" customHeight="1">
      <c r="A699" s="19"/>
      <c r="B699" s="20">
        <v>2020.0</v>
      </c>
      <c r="C699" s="23">
        <v>44023.458333333336</v>
      </c>
      <c r="D699" s="19" t="s">
        <v>228</v>
      </c>
      <c r="E699" s="19">
        <v>60.0</v>
      </c>
      <c r="F699" s="19">
        <v>2420.0</v>
      </c>
      <c r="G699" s="19">
        <v>31.0</v>
      </c>
      <c r="H699" s="19">
        <v>7.0</v>
      </c>
      <c r="I699" s="19">
        <v>40.0</v>
      </c>
      <c r="J699" s="19" t="s">
        <v>739</v>
      </c>
      <c r="K699" s="19"/>
      <c r="L699" s="19">
        <v>160.0</v>
      </c>
      <c r="M699" s="19" t="s">
        <v>814</v>
      </c>
      <c r="N699" s="19" t="s">
        <v>35</v>
      </c>
      <c r="O699" s="19" t="s">
        <v>23</v>
      </c>
      <c r="P699" s="19"/>
      <c r="Q699" s="19"/>
      <c r="R699" s="19"/>
      <c r="S699" s="19"/>
      <c r="T699" s="19"/>
      <c r="U699" s="19"/>
      <c r="V699" s="19"/>
      <c r="W699" s="19"/>
      <c r="X699" s="19"/>
      <c r="Y699" s="19"/>
      <c r="Z699" s="19"/>
      <c r="AA699" s="19"/>
    </row>
    <row r="700" ht="15.75" customHeight="1">
      <c r="A700" s="19"/>
      <c r="B700" s="20">
        <v>2020.0</v>
      </c>
      <c r="C700" s="23">
        <v>44023.5</v>
      </c>
      <c r="D700" s="19" t="s">
        <v>228</v>
      </c>
      <c r="E700" s="19">
        <v>63.0</v>
      </c>
      <c r="F700" s="19">
        <v>2480.0</v>
      </c>
      <c r="G700" s="19">
        <v>31.0</v>
      </c>
      <c r="H700" s="19">
        <v>7.0</v>
      </c>
      <c r="I700" s="19"/>
      <c r="J700" s="19"/>
      <c r="K700" s="19" t="s">
        <v>922</v>
      </c>
      <c r="L700" s="19">
        <v>171.0</v>
      </c>
      <c r="M700" s="19" t="s">
        <v>814</v>
      </c>
      <c r="N700" s="19" t="s">
        <v>23</v>
      </c>
      <c r="O700" s="19" t="s">
        <v>23</v>
      </c>
      <c r="P700" s="19"/>
      <c r="Q700" s="19"/>
      <c r="R700" s="19"/>
      <c r="S700" s="19"/>
      <c r="T700" s="19"/>
      <c r="U700" s="19"/>
      <c r="V700" s="19"/>
      <c r="W700" s="19"/>
      <c r="X700" s="19"/>
      <c r="Y700" s="19"/>
      <c r="Z700" s="19"/>
      <c r="AA700" s="19"/>
    </row>
    <row r="701" ht="15.75" customHeight="1">
      <c r="A701" s="19"/>
      <c r="B701" s="20">
        <v>2020.0</v>
      </c>
      <c r="C701" s="23">
        <v>44023.833333333336</v>
      </c>
      <c r="D701" s="19" t="s">
        <v>228</v>
      </c>
      <c r="E701" s="19">
        <v>61.0</v>
      </c>
      <c r="F701" s="19">
        <v>2410.0</v>
      </c>
      <c r="G701" s="19">
        <v>32.0</v>
      </c>
      <c r="H701" s="19">
        <v>7.0</v>
      </c>
      <c r="I701" s="19">
        <v>36.0</v>
      </c>
      <c r="J701" s="19" t="s">
        <v>692</v>
      </c>
      <c r="K701" s="19"/>
      <c r="L701" s="19">
        <v>172.0</v>
      </c>
      <c r="M701" s="19"/>
      <c r="N701" s="19" t="s">
        <v>35</v>
      </c>
      <c r="O701" s="19" t="s">
        <v>23</v>
      </c>
      <c r="P701" s="19"/>
      <c r="Q701" s="19"/>
      <c r="R701" s="19"/>
      <c r="S701" s="19"/>
      <c r="T701" s="19"/>
      <c r="U701" s="19"/>
      <c r="V701" s="19"/>
      <c r="W701" s="19"/>
      <c r="X701" s="19"/>
      <c r="Y701" s="19"/>
      <c r="Z701" s="19"/>
      <c r="AA701" s="19"/>
    </row>
    <row r="702" ht="15.75" customHeight="1">
      <c r="A702" s="19"/>
      <c r="B702" s="20">
        <v>2020.0</v>
      </c>
      <c r="C702" s="23">
        <v>44024.395833333336</v>
      </c>
      <c r="D702" s="19" t="s">
        <v>228</v>
      </c>
      <c r="E702" s="19">
        <v>61.0</v>
      </c>
      <c r="F702" s="19">
        <v>2700.0</v>
      </c>
      <c r="G702" s="19">
        <v>34.0</v>
      </c>
      <c r="H702" s="19">
        <v>7.0</v>
      </c>
      <c r="I702" s="19"/>
      <c r="J702" s="19"/>
      <c r="K702" s="19" t="s">
        <v>923</v>
      </c>
      <c r="L702" s="19">
        <v>173.0</v>
      </c>
      <c r="M702" s="19" t="s">
        <v>814</v>
      </c>
      <c r="N702" s="19" t="s">
        <v>35</v>
      </c>
      <c r="O702" s="19" t="s">
        <v>23</v>
      </c>
      <c r="P702" s="19"/>
      <c r="Q702" s="19"/>
      <c r="R702" s="19"/>
      <c r="S702" s="19"/>
      <c r="T702" s="19"/>
      <c r="U702" s="19"/>
      <c r="V702" s="19"/>
      <c r="W702" s="19"/>
      <c r="X702" s="19"/>
      <c r="Y702" s="19"/>
      <c r="Z702" s="19"/>
      <c r="AA702" s="19"/>
    </row>
    <row r="703" ht="15.75" customHeight="1">
      <c r="A703" s="19"/>
      <c r="B703" s="20">
        <v>2020.0</v>
      </c>
      <c r="C703" s="23">
        <v>44024.395833333336</v>
      </c>
      <c r="D703" s="19" t="s">
        <v>228</v>
      </c>
      <c r="E703" s="19">
        <v>59.0</v>
      </c>
      <c r="F703" s="19">
        <v>2730.0</v>
      </c>
      <c r="G703" s="19">
        <v>36.0</v>
      </c>
      <c r="H703" s="19">
        <v>7.0</v>
      </c>
      <c r="I703" s="19"/>
      <c r="J703" s="19"/>
      <c r="K703" s="19" t="s">
        <v>904</v>
      </c>
      <c r="L703" s="19">
        <v>174.0</v>
      </c>
      <c r="M703" s="19" t="s">
        <v>814</v>
      </c>
      <c r="N703" s="19" t="s">
        <v>35</v>
      </c>
      <c r="O703" s="19" t="s">
        <v>23</v>
      </c>
      <c r="P703" s="19"/>
      <c r="Q703" s="19"/>
      <c r="R703" s="19"/>
      <c r="S703" s="19"/>
      <c r="T703" s="19"/>
      <c r="U703" s="19"/>
      <c r="V703" s="19"/>
      <c r="W703" s="19"/>
      <c r="X703" s="19"/>
      <c r="Y703" s="19"/>
      <c r="Z703" s="19"/>
      <c r="AA703" s="19"/>
    </row>
    <row r="704" ht="15.75" customHeight="1">
      <c r="A704" s="19"/>
      <c r="B704" s="20">
        <v>2020.0</v>
      </c>
      <c r="C704" s="23">
        <v>44024.291666666664</v>
      </c>
      <c r="D704" s="19" t="s">
        <v>228</v>
      </c>
      <c r="E704" s="19">
        <v>59.0</v>
      </c>
      <c r="F704" s="19">
        <v>2400.0</v>
      </c>
      <c r="G704" s="19">
        <v>34.0</v>
      </c>
      <c r="H704" s="19">
        <v>7.0</v>
      </c>
      <c r="I704" s="19"/>
      <c r="J704" s="19"/>
      <c r="K704" s="19" t="s">
        <v>904</v>
      </c>
      <c r="L704" s="19">
        <v>175.0</v>
      </c>
      <c r="M704" s="19" t="s">
        <v>814</v>
      </c>
      <c r="N704" s="19" t="s">
        <v>35</v>
      </c>
      <c r="O704" s="19" t="s">
        <v>23</v>
      </c>
      <c r="P704" s="19"/>
      <c r="Q704" s="19"/>
      <c r="R704" s="19"/>
      <c r="S704" s="19"/>
      <c r="T704" s="19"/>
      <c r="U704" s="19"/>
      <c r="V704" s="19"/>
      <c r="W704" s="19"/>
      <c r="X704" s="19"/>
      <c r="Y704" s="19"/>
      <c r="Z704" s="19"/>
      <c r="AA704" s="19"/>
    </row>
    <row r="705" ht="15.75" customHeight="1">
      <c r="A705" s="19"/>
      <c r="B705" s="20">
        <v>2020.0</v>
      </c>
      <c r="C705" s="23">
        <v>44024.48611111111</v>
      </c>
      <c r="D705" s="19" t="s">
        <v>228</v>
      </c>
      <c r="E705" s="19">
        <v>59.0</v>
      </c>
      <c r="F705" s="19">
        <v>1990.0</v>
      </c>
      <c r="G705" s="19">
        <v>30.0</v>
      </c>
      <c r="H705" s="19">
        <v>7.0</v>
      </c>
      <c r="I705" s="19"/>
      <c r="J705" s="19"/>
      <c r="K705" s="19" t="s">
        <v>915</v>
      </c>
      <c r="L705" s="19">
        <v>176.0</v>
      </c>
      <c r="M705" s="19" t="s">
        <v>814</v>
      </c>
      <c r="N705" s="19" t="s">
        <v>35</v>
      </c>
      <c r="O705" s="19" t="s">
        <v>23</v>
      </c>
      <c r="P705" s="19"/>
      <c r="Q705" s="19"/>
      <c r="R705" s="19"/>
      <c r="S705" s="19"/>
      <c r="T705" s="19"/>
      <c r="U705" s="19"/>
      <c r="V705" s="19"/>
      <c r="W705" s="19"/>
      <c r="X705" s="19"/>
      <c r="Y705" s="19"/>
      <c r="Z705" s="19"/>
      <c r="AA705" s="19"/>
    </row>
    <row r="706" ht="15.75" customHeight="1">
      <c r="A706" s="19"/>
      <c r="B706" s="20">
        <v>2020.0</v>
      </c>
      <c r="C706" s="23">
        <v>44026.479166666664</v>
      </c>
      <c r="D706" s="19" t="s">
        <v>228</v>
      </c>
      <c r="E706" s="19">
        <v>60.0</v>
      </c>
      <c r="F706" s="19">
        <v>2410.0</v>
      </c>
      <c r="G706" s="19">
        <v>31.0</v>
      </c>
      <c r="H706" s="19">
        <v>7.0</v>
      </c>
      <c r="I706" s="19">
        <v>89.0</v>
      </c>
      <c r="J706" s="19" t="s">
        <v>924</v>
      </c>
      <c r="K706" s="19"/>
      <c r="L706" s="19">
        <v>177.0</v>
      </c>
      <c r="M706" s="19" t="s">
        <v>814</v>
      </c>
      <c r="N706" s="19" t="s">
        <v>35</v>
      </c>
      <c r="O706" s="19" t="s">
        <v>23</v>
      </c>
      <c r="P706" s="19"/>
      <c r="Q706" s="19"/>
      <c r="R706" s="19"/>
      <c r="S706" s="19"/>
      <c r="T706" s="19"/>
      <c r="U706" s="19"/>
      <c r="V706" s="19"/>
      <c r="W706" s="19"/>
      <c r="X706" s="19"/>
      <c r="Y706" s="19"/>
      <c r="Z706" s="19"/>
      <c r="AA706" s="19"/>
    </row>
    <row r="707" ht="15.75" customHeight="1">
      <c r="A707" s="19"/>
      <c r="B707" s="20">
        <v>2020.0</v>
      </c>
      <c r="C707" s="23">
        <v>44026.395833333336</v>
      </c>
      <c r="D707" s="19" t="s">
        <v>228</v>
      </c>
      <c r="E707" s="19">
        <v>62.0</v>
      </c>
      <c r="F707" s="19">
        <v>2400.0</v>
      </c>
      <c r="G707" s="19">
        <v>31.0</v>
      </c>
      <c r="H707" s="19">
        <v>7.0</v>
      </c>
      <c r="I707" s="19">
        <v>80.0</v>
      </c>
      <c r="J707" s="19" t="s">
        <v>925</v>
      </c>
      <c r="K707" s="19"/>
      <c r="L707" s="19">
        <v>178.0</v>
      </c>
      <c r="M707" s="19" t="s">
        <v>814</v>
      </c>
      <c r="N707" s="19" t="s">
        <v>35</v>
      </c>
      <c r="O707" s="19" t="s">
        <v>23</v>
      </c>
      <c r="P707" s="19"/>
      <c r="Q707" s="19"/>
      <c r="R707" s="19"/>
      <c r="S707" s="19"/>
      <c r="T707" s="19"/>
      <c r="U707" s="19"/>
      <c r="V707" s="19"/>
      <c r="W707" s="19"/>
      <c r="X707" s="19"/>
      <c r="Y707" s="19"/>
      <c r="Z707" s="19"/>
      <c r="AA707" s="19"/>
    </row>
    <row r="708" ht="15.75" customHeight="1">
      <c r="A708" s="19"/>
      <c r="B708" s="20">
        <v>2020.0</v>
      </c>
      <c r="C708" s="23">
        <v>44026.8125</v>
      </c>
      <c r="D708" s="19" t="s">
        <v>228</v>
      </c>
      <c r="E708" s="19">
        <v>68.0</v>
      </c>
      <c r="F708" s="19">
        <v>3300.0</v>
      </c>
      <c r="G708" s="19">
        <v>34.0</v>
      </c>
      <c r="H708" s="19">
        <v>7.0</v>
      </c>
      <c r="I708" s="19"/>
      <c r="J708" s="19"/>
      <c r="K708" s="19" t="s">
        <v>922</v>
      </c>
      <c r="L708" s="19">
        <v>179.0</v>
      </c>
      <c r="M708" s="19" t="s">
        <v>814</v>
      </c>
      <c r="N708" s="19" t="s">
        <v>35</v>
      </c>
      <c r="O708" s="19" t="s">
        <v>23</v>
      </c>
      <c r="P708" s="19"/>
      <c r="Q708" s="19"/>
      <c r="R708" s="19"/>
      <c r="S708" s="19"/>
      <c r="T708" s="19"/>
      <c r="U708" s="19"/>
      <c r="V708" s="19"/>
      <c r="W708" s="19"/>
      <c r="X708" s="19"/>
      <c r="Y708" s="19"/>
      <c r="Z708" s="19"/>
      <c r="AA708" s="19"/>
    </row>
    <row r="709" ht="15.75" customHeight="1">
      <c r="A709" s="19"/>
      <c r="B709" s="20">
        <v>2020.0</v>
      </c>
      <c r="C709" s="23">
        <v>44002.5</v>
      </c>
      <c r="D709" s="19" t="s">
        <v>228</v>
      </c>
      <c r="E709" s="19">
        <v>61.0</v>
      </c>
      <c r="F709" s="19">
        <v>2500.0</v>
      </c>
      <c r="G709" s="19">
        <v>32.0</v>
      </c>
      <c r="H709" s="19">
        <v>7.0</v>
      </c>
      <c r="I709" s="19"/>
      <c r="J709" s="19"/>
      <c r="K709" s="19" t="s">
        <v>926</v>
      </c>
      <c r="L709" s="19">
        <v>1141.0</v>
      </c>
      <c r="M709" s="19" t="s">
        <v>814</v>
      </c>
      <c r="N709" s="19" t="s">
        <v>35</v>
      </c>
      <c r="O709" s="19" t="s">
        <v>23</v>
      </c>
      <c r="P709" s="19"/>
      <c r="Q709" s="19"/>
      <c r="R709" s="19"/>
      <c r="S709" s="19"/>
      <c r="T709" s="19"/>
      <c r="U709" s="19"/>
      <c r="V709" s="19"/>
      <c r="W709" s="19"/>
      <c r="X709" s="19"/>
      <c r="Y709" s="19"/>
      <c r="Z709" s="19"/>
      <c r="AA709" s="19"/>
    </row>
    <row r="710" ht="15.75" customHeight="1">
      <c r="A710" s="19"/>
      <c r="B710" s="20">
        <v>2020.0</v>
      </c>
      <c r="C710" s="23">
        <v>44002.583333333336</v>
      </c>
      <c r="D710" s="19" t="s">
        <v>228</v>
      </c>
      <c r="E710" s="19">
        <v>60.0</v>
      </c>
      <c r="F710" s="19">
        <v>2400.0</v>
      </c>
      <c r="G710" s="19">
        <v>30.0</v>
      </c>
      <c r="H710" s="19">
        <v>7.0</v>
      </c>
      <c r="I710" s="19"/>
      <c r="J710" s="19"/>
      <c r="K710" s="19" t="s">
        <v>927</v>
      </c>
      <c r="L710" s="19">
        <v>1142.0</v>
      </c>
      <c r="M710" s="19" t="s">
        <v>814</v>
      </c>
      <c r="N710" s="19" t="s">
        <v>35</v>
      </c>
      <c r="O710" s="19" t="s">
        <v>23</v>
      </c>
      <c r="P710" s="19"/>
      <c r="Q710" s="19"/>
      <c r="R710" s="19"/>
      <c r="S710" s="19"/>
      <c r="T710" s="19"/>
      <c r="U710" s="19"/>
      <c r="V710" s="19"/>
      <c r="W710" s="19"/>
      <c r="X710" s="19"/>
      <c r="Y710" s="19"/>
      <c r="Z710" s="19"/>
      <c r="AA710" s="19"/>
    </row>
    <row r="711" ht="15.75" customHeight="1">
      <c r="A711" s="19"/>
      <c r="B711" s="20">
        <v>2020.0</v>
      </c>
      <c r="C711" s="23">
        <v>44002.75</v>
      </c>
      <c r="D711" s="19" t="s">
        <v>228</v>
      </c>
      <c r="E711" s="19">
        <v>61.0</v>
      </c>
      <c r="F711" s="19">
        <v>2280.0</v>
      </c>
      <c r="G711" s="19">
        <v>30.0</v>
      </c>
      <c r="H711" s="19">
        <v>7.0</v>
      </c>
      <c r="I711" s="19">
        <v>39.0</v>
      </c>
      <c r="J711" s="19" t="s">
        <v>414</v>
      </c>
      <c r="K711" s="19"/>
      <c r="L711" s="19">
        <v>1143.0</v>
      </c>
      <c r="M711" s="19"/>
      <c r="N711" s="19" t="s">
        <v>35</v>
      </c>
      <c r="O711" s="19" t="s">
        <v>23</v>
      </c>
      <c r="P711" s="19"/>
      <c r="Q711" s="19"/>
      <c r="R711" s="19"/>
      <c r="S711" s="19"/>
      <c r="T711" s="19"/>
      <c r="U711" s="19"/>
      <c r="V711" s="19"/>
      <c r="W711" s="19"/>
      <c r="X711" s="19"/>
      <c r="Y711" s="19"/>
      <c r="Z711" s="19"/>
      <c r="AA711" s="19"/>
    </row>
    <row r="712" ht="15.75" customHeight="1">
      <c r="A712" s="19"/>
      <c r="B712" s="20">
        <v>2020.0</v>
      </c>
      <c r="C712" s="23">
        <v>44002.75</v>
      </c>
      <c r="D712" s="19" t="s">
        <v>228</v>
      </c>
      <c r="E712" s="19">
        <v>77.0</v>
      </c>
      <c r="F712" s="19">
        <v>4310.0</v>
      </c>
      <c r="G712" s="19">
        <v>38.0</v>
      </c>
      <c r="H712" s="19">
        <v>7.0</v>
      </c>
      <c r="I712" s="19">
        <v>40.0</v>
      </c>
      <c r="J712" s="19" t="s">
        <v>739</v>
      </c>
      <c r="K712" s="19"/>
      <c r="L712" s="19">
        <v>1144.0</v>
      </c>
      <c r="M712" s="19"/>
      <c r="N712" s="19" t="s">
        <v>35</v>
      </c>
      <c r="O712" s="19" t="s">
        <v>23</v>
      </c>
      <c r="P712" s="19"/>
      <c r="Q712" s="19"/>
      <c r="R712" s="19"/>
      <c r="S712" s="19"/>
      <c r="T712" s="19"/>
      <c r="U712" s="19"/>
      <c r="V712" s="19"/>
      <c r="W712" s="19"/>
      <c r="X712" s="19"/>
      <c r="Y712" s="19"/>
      <c r="Z712" s="19"/>
      <c r="AA712" s="19"/>
    </row>
    <row r="713" ht="15.75" customHeight="1">
      <c r="A713" s="19"/>
      <c r="B713" s="20">
        <v>2020.0</v>
      </c>
      <c r="C713" s="23">
        <v>44002.708333333336</v>
      </c>
      <c r="D713" s="19" t="s">
        <v>228</v>
      </c>
      <c r="E713" s="19">
        <v>78.0</v>
      </c>
      <c r="F713" s="19">
        <v>5350.0</v>
      </c>
      <c r="G713" s="19">
        <v>40.0</v>
      </c>
      <c r="H713" s="19">
        <v>7.0</v>
      </c>
      <c r="I713" s="19">
        <v>40.0</v>
      </c>
      <c r="J713" s="19" t="s">
        <v>739</v>
      </c>
      <c r="K713" s="19"/>
      <c r="L713" s="19">
        <v>1145.0</v>
      </c>
      <c r="M713" s="19"/>
      <c r="N713" s="19" t="s">
        <v>35</v>
      </c>
      <c r="O713" s="19" t="s">
        <v>23</v>
      </c>
      <c r="P713" s="19"/>
      <c r="Q713" s="19"/>
      <c r="R713" s="19"/>
      <c r="S713" s="19"/>
      <c r="T713" s="19"/>
      <c r="U713" s="19"/>
      <c r="V713" s="19"/>
      <c r="W713" s="19"/>
      <c r="X713" s="19"/>
      <c r="Y713" s="19"/>
      <c r="Z713" s="19"/>
      <c r="AA713" s="19"/>
    </row>
    <row r="714" ht="15.75" customHeight="1">
      <c r="A714" s="19"/>
      <c r="B714" s="20">
        <v>2020.0</v>
      </c>
      <c r="C714" s="23">
        <v>44003.333333333336</v>
      </c>
      <c r="D714" s="19" t="s">
        <v>228</v>
      </c>
      <c r="E714" s="19">
        <v>60.0</v>
      </c>
      <c r="F714" s="19">
        <v>2400.0</v>
      </c>
      <c r="G714" s="19">
        <v>32.0</v>
      </c>
      <c r="H714" s="19">
        <v>7.0</v>
      </c>
      <c r="I714" s="19"/>
      <c r="J714" s="19"/>
      <c r="K714" s="19" t="s">
        <v>928</v>
      </c>
      <c r="L714" s="19">
        <v>1146.0</v>
      </c>
      <c r="M714" s="19" t="s">
        <v>814</v>
      </c>
      <c r="N714" s="19" t="s">
        <v>35</v>
      </c>
      <c r="O714" s="19" t="s">
        <v>23</v>
      </c>
      <c r="P714" s="19"/>
      <c r="Q714" s="19"/>
      <c r="R714" s="19"/>
      <c r="S714" s="19"/>
      <c r="T714" s="19"/>
      <c r="U714" s="19"/>
      <c r="V714" s="19"/>
      <c r="W714" s="19"/>
      <c r="X714" s="19"/>
      <c r="Y714" s="19"/>
      <c r="Z714" s="19"/>
      <c r="AA714" s="19"/>
    </row>
    <row r="715" ht="15.75" customHeight="1">
      <c r="A715" s="19"/>
      <c r="B715" s="20">
        <v>2020.0</v>
      </c>
      <c r="C715" s="23">
        <v>44003.4375</v>
      </c>
      <c r="D715" s="19" t="s">
        <v>228</v>
      </c>
      <c r="E715" s="19">
        <v>76.0</v>
      </c>
      <c r="F715" s="19">
        <v>4840.0</v>
      </c>
      <c r="G715" s="19">
        <v>44.0</v>
      </c>
      <c r="H715" s="19">
        <v>7.0</v>
      </c>
      <c r="I715" s="19">
        <v>37.0</v>
      </c>
      <c r="J715" s="19" t="s">
        <v>716</v>
      </c>
      <c r="K715" s="19"/>
      <c r="L715" s="19">
        <v>1147.0</v>
      </c>
      <c r="M715" s="19" t="s">
        <v>814</v>
      </c>
      <c r="N715" s="19" t="s">
        <v>35</v>
      </c>
      <c r="O715" s="19" t="s">
        <v>23</v>
      </c>
      <c r="P715" s="19"/>
      <c r="Q715" s="19"/>
      <c r="R715" s="19"/>
      <c r="S715" s="19"/>
      <c r="T715" s="19"/>
      <c r="U715" s="19"/>
      <c r="V715" s="19"/>
      <c r="W715" s="19"/>
      <c r="X715" s="19"/>
      <c r="Y715" s="19"/>
      <c r="Z715" s="19"/>
      <c r="AA715" s="19"/>
    </row>
    <row r="716" ht="15.75" customHeight="1">
      <c r="A716" s="19"/>
      <c r="B716" s="20">
        <v>2020.0</v>
      </c>
      <c r="C716" s="21">
        <v>44003.4375</v>
      </c>
      <c r="D716" s="22" t="s">
        <v>228</v>
      </c>
      <c r="E716" s="22">
        <v>62.0</v>
      </c>
      <c r="F716" s="22">
        <v>2390.0</v>
      </c>
      <c r="G716" s="22">
        <v>34.0</v>
      </c>
      <c r="H716" s="19">
        <v>7.0</v>
      </c>
      <c r="I716" s="22">
        <v>37.0</v>
      </c>
      <c r="J716" s="22" t="s">
        <v>716</v>
      </c>
      <c r="K716" s="22"/>
      <c r="L716" s="22">
        <v>1148.0</v>
      </c>
      <c r="M716" s="22" t="s">
        <v>814</v>
      </c>
      <c r="N716" s="22"/>
      <c r="O716" s="22" t="s">
        <v>23</v>
      </c>
      <c r="P716" s="22"/>
      <c r="Q716" s="22"/>
      <c r="R716" s="22"/>
      <c r="S716" s="19"/>
      <c r="T716" s="19"/>
      <c r="U716" s="19"/>
      <c r="V716" s="19"/>
      <c r="W716" s="19"/>
      <c r="X716" s="19"/>
      <c r="Y716" s="19"/>
      <c r="Z716" s="19"/>
      <c r="AA716" s="19"/>
    </row>
    <row r="717" ht="15.75" customHeight="1">
      <c r="A717" s="19"/>
      <c r="B717" s="20">
        <v>2020.0</v>
      </c>
      <c r="C717" s="21">
        <v>44003.4375</v>
      </c>
      <c r="D717" s="22" t="s">
        <v>228</v>
      </c>
      <c r="E717" s="22">
        <v>79.0</v>
      </c>
      <c r="F717" s="22">
        <v>5530.0</v>
      </c>
      <c r="G717" s="22">
        <v>44.0</v>
      </c>
      <c r="H717" s="19">
        <v>7.0</v>
      </c>
      <c r="I717" s="22">
        <v>37.0</v>
      </c>
      <c r="J717" s="22" t="s">
        <v>716</v>
      </c>
      <c r="K717" s="22"/>
      <c r="L717" s="22">
        <v>1149.0</v>
      </c>
      <c r="M717" s="22" t="s">
        <v>814</v>
      </c>
      <c r="N717" s="22" t="s">
        <v>35</v>
      </c>
      <c r="O717" s="22" t="s">
        <v>23</v>
      </c>
      <c r="P717" s="22"/>
      <c r="Q717" s="22"/>
      <c r="R717" s="22"/>
      <c r="S717" s="19"/>
      <c r="T717" s="19"/>
      <c r="U717" s="19"/>
      <c r="V717" s="19"/>
      <c r="W717" s="19"/>
      <c r="X717" s="19"/>
      <c r="Y717" s="19"/>
      <c r="Z717" s="19"/>
      <c r="AA717" s="19"/>
    </row>
    <row r="718" ht="15.75" customHeight="1">
      <c r="A718" s="19"/>
      <c r="B718" s="20">
        <v>2020.0</v>
      </c>
      <c r="C718" s="23">
        <v>44003.489583333336</v>
      </c>
      <c r="D718" s="19" t="s">
        <v>228</v>
      </c>
      <c r="E718" s="19">
        <v>63.0</v>
      </c>
      <c r="F718" s="19">
        <v>2970.0</v>
      </c>
      <c r="G718" s="19">
        <v>36.0</v>
      </c>
      <c r="H718" s="19">
        <v>7.0</v>
      </c>
      <c r="I718" s="19"/>
      <c r="J718" s="19"/>
      <c r="K718" s="19" t="s">
        <v>911</v>
      </c>
      <c r="L718" s="19">
        <v>1150.0</v>
      </c>
      <c r="M718" s="19" t="s">
        <v>814</v>
      </c>
      <c r="N718" s="19"/>
      <c r="O718" s="19" t="s">
        <v>23</v>
      </c>
      <c r="P718" s="19"/>
      <c r="Q718" s="19"/>
      <c r="R718" s="19"/>
      <c r="S718" s="19"/>
      <c r="T718" s="19"/>
      <c r="U718" s="19"/>
      <c r="V718" s="19"/>
      <c r="W718" s="19"/>
      <c r="X718" s="19"/>
      <c r="Y718" s="19"/>
      <c r="Z718" s="19"/>
      <c r="AA718" s="19"/>
    </row>
    <row r="719" ht="15.75" customHeight="1">
      <c r="A719" s="19"/>
      <c r="B719" s="20">
        <v>2020.0</v>
      </c>
      <c r="C719" s="23">
        <v>44003.416666666664</v>
      </c>
      <c r="D719" s="19" t="s">
        <v>228</v>
      </c>
      <c r="E719" s="19">
        <v>77.0</v>
      </c>
      <c r="F719" s="19">
        <v>5580.0</v>
      </c>
      <c r="G719" s="19">
        <v>46.0</v>
      </c>
      <c r="H719" s="19">
        <v>7.0</v>
      </c>
      <c r="I719" s="19"/>
      <c r="J719" s="19"/>
      <c r="K719" s="19" t="s">
        <v>916</v>
      </c>
      <c r="L719" s="19">
        <v>1151.0</v>
      </c>
      <c r="M719" s="19" t="s">
        <v>814</v>
      </c>
      <c r="N719" s="19" t="s">
        <v>35</v>
      </c>
      <c r="O719" s="19" t="s">
        <v>23</v>
      </c>
      <c r="P719" s="19"/>
      <c r="Q719" s="19"/>
      <c r="R719" s="19"/>
      <c r="S719" s="19"/>
      <c r="T719" s="19"/>
      <c r="U719" s="19"/>
      <c r="V719" s="19"/>
      <c r="W719" s="19"/>
      <c r="X719" s="19"/>
      <c r="Y719" s="19"/>
      <c r="Z719" s="19"/>
      <c r="AA719" s="19"/>
    </row>
    <row r="720" ht="15.75" customHeight="1">
      <c r="A720" s="19"/>
      <c r="B720" s="20">
        <v>2020.0</v>
      </c>
      <c r="C720" s="23">
        <v>44003.666666666664</v>
      </c>
      <c r="D720" s="19" t="s">
        <v>228</v>
      </c>
      <c r="E720" s="19">
        <v>77.0</v>
      </c>
      <c r="F720" s="19">
        <v>3700.0</v>
      </c>
      <c r="G720" s="19">
        <v>36.0</v>
      </c>
      <c r="H720" s="19">
        <v>7.0</v>
      </c>
      <c r="I720" s="19"/>
      <c r="J720" s="19"/>
      <c r="K720" s="19" t="s">
        <v>929</v>
      </c>
      <c r="L720" s="19">
        <v>1152.0</v>
      </c>
      <c r="M720" s="19"/>
      <c r="N720" s="19" t="s">
        <v>35</v>
      </c>
      <c r="O720" s="19" t="s">
        <v>23</v>
      </c>
      <c r="P720" s="19"/>
      <c r="Q720" s="19"/>
      <c r="R720" s="19"/>
      <c r="S720" s="19"/>
      <c r="T720" s="19"/>
      <c r="U720" s="19"/>
      <c r="V720" s="19"/>
      <c r="W720" s="19"/>
      <c r="X720" s="19"/>
      <c r="Y720" s="19"/>
      <c r="Z720" s="19"/>
      <c r="AA720" s="19"/>
    </row>
    <row r="721" ht="15.75" customHeight="1">
      <c r="A721" s="19"/>
      <c r="B721" s="20">
        <v>2020.0</v>
      </c>
      <c r="C721" s="23">
        <v>44003.541666666664</v>
      </c>
      <c r="D721" s="19" t="s">
        <v>228</v>
      </c>
      <c r="E721" s="19">
        <v>77.0</v>
      </c>
      <c r="F721" s="19">
        <v>4700.0</v>
      </c>
      <c r="G721" s="19">
        <v>338.0</v>
      </c>
      <c r="H721" s="19">
        <v>7.0</v>
      </c>
      <c r="I721" s="19">
        <v>39.0</v>
      </c>
      <c r="J721" s="19" t="s">
        <v>414</v>
      </c>
      <c r="K721" s="19"/>
      <c r="L721" s="19">
        <v>1153.0</v>
      </c>
      <c r="M721" s="19"/>
      <c r="N721" s="19" t="s">
        <v>35</v>
      </c>
      <c r="O721" s="19" t="s">
        <v>23</v>
      </c>
      <c r="P721" s="19"/>
      <c r="Q721" s="19"/>
      <c r="R721" s="19"/>
      <c r="S721" s="19"/>
      <c r="T721" s="19"/>
      <c r="U721" s="19"/>
      <c r="V721" s="19"/>
      <c r="W721" s="19"/>
      <c r="X721" s="19"/>
      <c r="Y721" s="19"/>
      <c r="Z721" s="19"/>
      <c r="AA721" s="19"/>
    </row>
    <row r="722" ht="15.75" customHeight="1">
      <c r="A722" s="19"/>
      <c r="B722" s="20">
        <v>2020.0</v>
      </c>
      <c r="C722" s="23">
        <v>44003.729166666664</v>
      </c>
      <c r="D722" s="19" t="s">
        <v>228</v>
      </c>
      <c r="E722" s="19">
        <v>80.0</v>
      </c>
      <c r="F722" s="19">
        <v>5330.0</v>
      </c>
      <c r="G722" s="19">
        <v>41.0</v>
      </c>
      <c r="H722" s="19">
        <v>7.0</v>
      </c>
      <c r="I722" s="19"/>
      <c r="J722" s="19"/>
      <c r="K722" s="19" t="s">
        <v>930</v>
      </c>
      <c r="L722" s="19">
        <v>1154.0</v>
      </c>
      <c r="M722" s="19"/>
      <c r="N722" s="19" t="s">
        <v>35</v>
      </c>
      <c r="O722" s="19" t="s">
        <v>23</v>
      </c>
      <c r="P722" s="19"/>
      <c r="Q722" s="19"/>
      <c r="R722" s="19"/>
      <c r="S722" s="19"/>
      <c r="T722" s="19"/>
      <c r="U722" s="19"/>
      <c r="V722" s="19"/>
      <c r="W722" s="19"/>
      <c r="X722" s="19"/>
      <c r="Y722" s="19"/>
      <c r="Z722" s="19"/>
      <c r="AA722" s="19"/>
    </row>
    <row r="723" ht="15.75" customHeight="1">
      <c r="A723" s="19"/>
      <c r="B723" s="20">
        <v>2020.0</v>
      </c>
      <c r="C723" s="23">
        <v>44005.458333333336</v>
      </c>
      <c r="D723" s="19" t="s">
        <v>228</v>
      </c>
      <c r="E723" s="19">
        <v>81.0</v>
      </c>
      <c r="F723" s="19">
        <v>5460.0</v>
      </c>
      <c r="G723" s="19">
        <v>43.0</v>
      </c>
      <c r="H723" s="19">
        <v>7.0</v>
      </c>
      <c r="I723" s="19">
        <v>85.0</v>
      </c>
      <c r="J723" s="19" t="s">
        <v>919</v>
      </c>
      <c r="K723" s="19"/>
      <c r="L723" s="19">
        <v>1155.0</v>
      </c>
      <c r="M723" s="19" t="s">
        <v>35</v>
      </c>
      <c r="N723" s="19" t="s">
        <v>35</v>
      </c>
      <c r="O723" s="19" t="s">
        <v>23</v>
      </c>
      <c r="P723" s="19"/>
      <c r="Q723" s="19"/>
      <c r="R723" s="19"/>
      <c r="S723" s="19"/>
      <c r="T723" s="19"/>
      <c r="U723" s="19"/>
      <c r="V723" s="19"/>
      <c r="W723" s="19"/>
      <c r="X723" s="19"/>
      <c r="Y723" s="19"/>
      <c r="Z723" s="19"/>
      <c r="AA723" s="19"/>
    </row>
    <row r="724" ht="15.75" customHeight="1">
      <c r="A724" s="19"/>
      <c r="B724" s="20">
        <v>2020.0</v>
      </c>
      <c r="C724" s="23">
        <v>44005.416666666664</v>
      </c>
      <c r="D724" s="19" t="s">
        <v>228</v>
      </c>
      <c r="E724" s="19">
        <v>82.0</v>
      </c>
      <c r="F724" s="19">
        <v>6380.0</v>
      </c>
      <c r="G724" s="19">
        <v>46.0</v>
      </c>
      <c r="H724" s="19">
        <v>7.0</v>
      </c>
      <c r="I724" s="19">
        <v>38.0</v>
      </c>
      <c r="J724" s="19" t="s">
        <v>229</v>
      </c>
      <c r="K724" s="19"/>
      <c r="L724" s="19">
        <v>1156.0</v>
      </c>
      <c r="M724" s="19" t="s">
        <v>814</v>
      </c>
      <c r="N724" s="19" t="s">
        <v>35</v>
      </c>
      <c r="O724" s="19" t="s">
        <v>23</v>
      </c>
      <c r="P724" s="19"/>
      <c r="Q724" s="19"/>
      <c r="R724" s="19"/>
      <c r="S724" s="19"/>
      <c r="T724" s="19"/>
      <c r="U724" s="19"/>
      <c r="V724" s="19"/>
      <c r="W724" s="19"/>
      <c r="X724" s="19"/>
      <c r="Y724" s="19"/>
      <c r="Z724" s="19"/>
      <c r="AA724" s="19"/>
    </row>
    <row r="725" ht="15.75" customHeight="1">
      <c r="A725" s="19"/>
      <c r="B725" s="20">
        <v>2020.0</v>
      </c>
      <c r="C725" s="23">
        <v>44005.458333333336</v>
      </c>
      <c r="D725" s="19" t="s">
        <v>228</v>
      </c>
      <c r="E725" s="19">
        <v>58.0</v>
      </c>
      <c r="F725" s="19">
        <v>2390.0</v>
      </c>
      <c r="G725" s="19">
        <v>31.0</v>
      </c>
      <c r="H725" s="19">
        <v>7.0</v>
      </c>
      <c r="I725" s="19">
        <v>83.0</v>
      </c>
      <c r="J725" s="19" t="s">
        <v>902</v>
      </c>
      <c r="K725" s="19"/>
      <c r="L725" s="19">
        <v>1158.0</v>
      </c>
      <c r="M725" s="19" t="s">
        <v>814</v>
      </c>
      <c r="N725" s="19" t="s">
        <v>35</v>
      </c>
      <c r="O725" s="19" t="s">
        <v>23</v>
      </c>
      <c r="P725" s="19"/>
      <c r="Q725" s="19"/>
      <c r="R725" s="19"/>
      <c r="S725" s="19"/>
      <c r="T725" s="19"/>
      <c r="U725" s="19"/>
      <c r="V725" s="19"/>
      <c r="W725" s="19"/>
      <c r="X725" s="19"/>
      <c r="Y725" s="19"/>
      <c r="Z725" s="19"/>
      <c r="AA725" s="19"/>
    </row>
    <row r="726" ht="15.75" customHeight="1">
      <c r="A726" s="19"/>
      <c r="B726" s="20">
        <v>2020.0</v>
      </c>
      <c r="C726" s="23">
        <v>44005.416666666664</v>
      </c>
      <c r="D726" s="19" t="s">
        <v>228</v>
      </c>
      <c r="E726" s="19">
        <v>74.0</v>
      </c>
      <c r="F726" s="19">
        <v>4470.0</v>
      </c>
      <c r="G726" s="19">
        <v>38.0</v>
      </c>
      <c r="H726" s="19">
        <v>7.0</v>
      </c>
      <c r="I726" s="19">
        <v>93.0</v>
      </c>
      <c r="J726" s="19" t="s">
        <v>915</v>
      </c>
      <c r="K726" s="19"/>
      <c r="L726" s="19">
        <v>1159.0</v>
      </c>
      <c r="M726" s="19" t="s">
        <v>814</v>
      </c>
      <c r="N726" s="19" t="s">
        <v>35</v>
      </c>
      <c r="O726" s="19" t="s">
        <v>23</v>
      </c>
      <c r="P726" s="19"/>
      <c r="Q726" s="19"/>
      <c r="R726" s="19"/>
      <c r="S726" s="19"/>
      <c r="T726" s="19"/>
      <c r="U726" s="19"/>
      <c r="V726" s="19"/>
      <c r="W726" s="19"/>
      <c r="X726" s="19"/>
      <c r="Y726" s="19"/>
      <c r="Z726" s="19"/>
      <c r="AA726" s="19"/>
    </row>
    <row r="727" ht="15.75" customHeight="1">
      <c r="A727" s="19"/>
      <c r="B727" s="20">
        <v>2020.0</v>
      </c>
      <c r="C727" s="23">
        <v>43995.541666666664</v>
      </c>
      <c r="D727" s="19" t="s">
        <v>228</v>
      </c>
      <c r="E727" s="19">
        <v>68.0</v>
      </c>
      <c r="F727" s="19">
        <v>3070.0</v>
      </c>
      <c r="G727" s="19">
        <v>32.0</v>
      </c>
      <c r="H727" s="19">
        <v>7.0</v>
      </c>
      <c r="I727" s="19"/>
      <c r="J727" s="19"/>
      <c r="K727" s="19" t="s">
        <v>915</v>
      </c>
      <c r="L727" s="19">
        <v>1160.0</v>
      </c>
      <c r="M727" s="19"/>
      <c r="N727" s="19" t="s">
        <v>23</v>
      </c>
      <c r="O727" s="19" t="s">
        <v>23</v>
      </c>
      <c r="P727" s="19"/>
      <c r="Q727" s="19"/>
      <c r="R727" s="19"/>
      <c r="S727" s="19"/>
      <c r="T727" s="19"/>
      <c r="U727" s="19"/>
      <c r="V727" s="19"/>
      <c r="W727" s="19"/>
      <c r="X727" s="19"/>
      <c r="Y727" s="19"/>
      <c r="Z727" s="19"/>
      <c r="AA727" s="19"/>
    </row>
    <row r="728" ht="15.75" customHeight="1">
      <c r="A728" s="19"/>
      <c r="B728" s="20">
        <v>2020.0</v>
      </c>
      <c r="C728" s="23">
        <v>43995.666666666664</v>
      </c>
      <c r="D728" s="19" t="s">
        <v>228</v>
      </c>
      <c r="E728" s="19">
        <v>80.0</v>
      </c>
      <c r="F728" s="19">
        <v>5580.0</v>
      </c>
      <c r="G728" s="19">
        <v>44.0</v>
      </c>
      <c r="H728" s="19">
        <v>7.0</v>
      </c>
      <c r="I728" s="19"/>
      <c r="J728" s="19"/>
      <c r="K728" s="19" t="s">
        <v>904</v>
      </c>
      <c r="L728" s="19">
        <v>1161.0</v>
      </c>
      <c r="M728" s="19" t="s">
        <v>35</v>
      </c>
      <c r="N728" s="19" t="s">
        <v>23</v>
      </c>
      <c r="O728" s="19" t="s">
        <v>23</v>
      </c>
      <c r="P728" s="19"/>
      <c r="Q728" s="19"/>
      <c r="R728" s="19"/>
      <c r="S728" s="19"/>
      <c r="T728" s="19"/>
      <c r="U728" s="19"/>
      <c r="V728" s="19"/>
      <c r="W728" s="19"/>
      <c r="X728" s="19"/>
      <c r="Y728" s="19"/>
      <c r="Z728" s="19"/>
      <c r="AA728" s="19"/>
    </row>
    <row r="729" ht="15.75" customHeight="1">
      <c r="A729" s="19"/>
      <c r="B729" s="20">
        <v>2020.0</v>
      </c>
      <c r="C729" s="23">
        <v>43995.8125</v>
      </c>
      <c r="D729" s="19" t="s">
        <v>228</v>
      </c>
      <c r="E729" s="19">
        <v>81.0</v>
      </c>
      <c r="F729" s="19">
        <v>6000.0</v>
      </c>
      <c r="G729" s="19">
        <v>42.0</v>
      </c>
      <c r="H729" s="19">
        <v>7.0</v>
      </c>
      <c r="I729" s="19"/>
      <c r="J729" s="19"/>
      <c r="K729" s="19" t="s">
        <v>911</v>
      </c>
      <c r="L729" s="19">
        <v>1162.0</v>
      </c>
      <c r="M729" s="19"/>
      <c r="N729" s="19" t="s">
        <v>23</v>
      </c>
      <c r="O729" s="19" t="s">
        <v>23</v>
      </c>
      <c r="P729" s="19"/>
      <c r="Q729" s="19"/>
      <c r="R729" s="19"/>
      <c r="S729" s="19"/>
      <c r="T729" s="19"/>
      <c r="U729" s="19"/>
      <c r="V729" s="19"/>
      <c r="W729" s="19"/>
      <c r="X729" s="19"/>
      <c r="Y729" s="19"/>
      <c r="Z729" s="19"/>
      <c r="AA729" s="19"/>
    </row>
    <row r="730" ht="15.75" customHeight="1">
      <c r="A730" s="19"/>
      <c r="B730" s="20">
        <v>2020.0</v>
      </c>
      <c r="C730" s="23">
        <v>43996.416666666664</v>
      </c>
      <c r="D730" s="19" t="s">
        <v>228</v>
      </c>
      <c r="E730" s="19">
        <v>80.0</v>
      </c>
      <c r="F730" s="19">
        <v>5800.0</v>
      </c>
      <c r="G730" s="19">
        <v>42.0</v>
      </c>
      <c r="H730" s="19">
        <v>7.0</v>
      </c>
      <c r="I730" s="19"/>
      <c r="J730" s="19"/>
      <c r="K730" s="19" t="s">
        <v>931</v>
      </c>
      <c r="L730" s="19">
        <v>1163.0</v>
      </c>
      <c r="M730" s="19" t="s">
        <v>814</v>
      </c>
      <c r="N730" s="19" t="s">
        <v>23</v>
      </c>
      <c r="O730" s="19" t="s">
        <v>23</v>
      </c>
      <c r="P730" s="19"/>
      <c r="Q730" s="19"/>
      <c r="R730" s="19"/>
      <c r="S730" s="19"/>
      <c r="T730" s="19"/>
      <c r="U730" s="19"/>
      <c r="V730" s="19"/>
      <c r="W730" s="19"/>
      <c r="X730" s="19"/>
      <c r="Y730" s="19"/>
      <c r="Z730" s="19"/>
      <c r="AA730" s="19"/>
    </row>
    <row r="731" ht="15.75" customHeight="1">
      <c r="A731" s="19"/>
      <c r="B731" s="20">
        <v>2020.0</v>
      </c>
      <c r="C731" s="23">
        <v>43996.416666666664</v>
      </c>
      <c r="D731" s="19" t="s">
        <v>228</v>
      </c>
      <c r="E731" s="19">
        <v>78.0</v>
      </c>
      <c r="F731" s="19">
        <v>5300.0</v>
      </c>
      <c r="G731" s="19">
        <v>40.0</v>
      </c>
      <c r="H731" s="19">
        <v>7.0</v>
      </c>
      <c r="I731" s="19"/>
      <c r="J731" s="19"/>
      <c r="K731" s="19" t="s">
        <v>932</v>
      </c>
      <c r="L731" s="19">
        <v>1164.0</v>
      </c>
      <c r="M731" s="19" t="s">
        <v>814</v>
      </c>
      <c r="N731" s="19" t="s">
        <v>23</v>
      </c>
      <c r="O731" s="19" t="s">
        <v>23</v>
      </c>
      <c r="P731" s="19"/>
      <c r="Q731" s="19"/>
      <c r="R731" s="19"/>
      <c r="S731" s="19"/>
      <c r="T731" s="19"/>
      <c r="U731" s="19"/>
      <c r="V731" s="19"/>
      <c r="W731" s="19"/>
      <c r="X731" s="19"/>
      <c r="Y731" s="19"/>
      <c r="Z731" s="19"/>
      <c r="AA731" s="19"/>
    </row>
    <row r="732" ht="15.75" customHeight="1">
      <c r="A732" s="19"/>
      <c r="B732" s="20">
        <v>2020.0</v>
      </c>
      <c r="C732" s="23">
        <v>43996.385416666664</v>
      </c>
      <c r="D732" s="19" t="s">
        <v>228</v>
      </c>
      <c r="E732" s="19">
        <v>75.0</v>
      </c>
      <c r="F732" s="19">
        <v>4540.0</v>
      </c>
      <c r="G732" s="19">
        <v>38.0</v>
      </c>
      <c r="H732" s="19">
        <v>7.0</v>
      </c>
      <c r="I732" s="19">
        <v>37.0</v>
      </c>
      <c r="J732" s="19" t="s">
        <v>716</v>
      </c>
      <c r="K732" s="19"/>
      <c r="L732" s="19">
        <v>1165.0</v>
      </c>
      <c r="M732" s="19" t="s">
        <v>814</v>
      </c>
      <c r="N732" s="19" t="s">
        <v>23</v>
      </c>
      <c r="O732" s="19" t="s">
        <v>23</v>
      </c>
      <c r="P732" s="19"/>
      <c r="Q732" s="19"/>
      <c r="R732" s="19"/>
      <c r="S732" s="19"/>
      <c r="T732" s="19"/>
      <c r="U732" s="19"/>
      <c r="V732" s="19"/>
      <c r="W732" s="19"/>
      <c r="X732" s="19"/>
      <c r="Y732" s="19"/>
      <c r="Z732" s="19"/>
      <c r="AA732" s="19"/>
    </row>
    <row r="733" ht="15.75" customHeight="1">
      <c r="A733" s="19"/>
      <c r="B733" s="20">
        <v>2020.0</v>
      </c>
      <c r="C733" s="23">
        <v>43996.5</v>
      </c>
      <c r="D733" s="19" t="s">
        <v>228</v>
      </c>
      <c r="E733" s="19">
        <v>80.0</v>
      </c>
      <c r="F733" s="19">
        <v>5300.0</v>
      </c>
      <c r="G733" s="19">
        <v>40.0</v>
      </c>
      <c r="H733" s="19">
        <v>7.0</v>
      </c>
      <c r="I733" s="19"/>
      <c r="J733" s="19"/>
      <c r="K733" s="19" t="s">
        <v>918</v>
      </c>
      <c r="L733" s="19">
        <v>1166.0</v>
      </c>
      <c r="M733" s="19" t="s">
        <v>814</v>
      </c>
      <c r="N733" s="19" t="s">
        <v>35</v>
      </c>
      <c r="O733" s="19" t="s">
        <v>23</v>
      </c>
      <c r="P733" s="19"/>
      <c r="Q733" s="19"/>
      <c r="R733" s="19"/>
      <c r="S733" s="19"/>
      <c r="T733" s="19"/>
      <c r="U733" s="19"/>
      <c r="V733" s="19"/>
      <c r="W733" s="19"/>
      <c r="X733" s="19"/>
      <c r="Y733" s="19"/>
      <c r="Z733" s="19"/>
      <c r="AA733" s="19"/>
    </row>
    <row r="734" ht="15.75" customHeight="1">
      <c r="A734" s="19"/>
      <c r="B734" s="20">
        <v>2020.0</v>
      </c>
      <c r="C734" s="23">
        <v>43996.520833333336</v>
      </c>
      <c r="D734" s="19" t="s">
        <v>228</v>
      </c>
      <c r="E734" s="19">
        <v>74.0</v>
      </c>
      <c r="F734" s="19">
        <v>4300.0</v>
      </c>
      <c r="G734" s="19">
        <v>36.0</v>
      </c>
      <c r="H734" s="19">
        <v>7.0</v>
      </c>
      <c r="I734" s="19"/>
      <c r="J734" s="19"/>
      <c r="K734" s="19" t="s">
        <v>904</v>
      </c>
      <c r="L734" s="19">
        <v>1167.0</v>
      </c>
      <c r="M734" s="19" t="s">
        <v>814</v>
      </c>
      <c r="N734" s="19" t="s">
        <v>23</v>
      </c>
      <c r="O734" s="19" t="s">
        <v>23</v>
      </c>
      <c r="P734" s="19"/>
      <c r="Q734" s="19"/>
      <c r="R734" s="19"/>
      <c r="S734" s="19"/>
      <c r="T734" s="19"/>
      <c r="U734" s="19"/>
      <c r="V734" s="19"/>
      <c r="W734" s="19"/>
      <c r="X734" s="19"/>
      <c r="Y734" s="19"/>
      <c r="Z734" s="19"/>
      <c r="AA734" s="19"/>
    </row>
    <row r="735" ht="15.75" customHeight="1">
      <c r="A735" s="19"/>
      <c r="B735" s="20">
        <v>2020.0</v>
      </c>
      <c r="C735" s="23">
        <v>43996.5625</v>
      </c>
      <c r="D735" s="19" t="s">
        <v>228</v>
      </c>
      <c r="E735" s="19">
        <v>69.0</v>
      </c>
      <c r="F735" s="19">
        <v>3700.0</v>
      </c>
      <c r="G735" s="19">
        <v>36.0</v>
      </c>
      <c r="H735" s="19">
        <v>7.0</v>
      </c>
      <c r="I735" s="19"/>
      <c r="J735" s="19"/>
      <c r="K735" s="19" t="s">
        <v>933</v>
      </c>
      <c r="L735" s="19">
        <v>1168.0</v>
      </c>
      <c r="M735" s="19" t="s">
        <v>814</v>
      </c>
      <c r="N735" s="19" t="s">
        <v>23</v>
      </c>
      <c r="O735" s="19" t="s">
        <v>23</v>
      </c>
      <c r="P735" s="19"/>
      <c r="Q735" s="19"/>
      <c r="R735" s="19"/>
      <c r="S735" s="19"/>
      <c r="T735" s="19"/>
      <c r="U735" s="19"/>
      <c r="V735" s="19"/>
      <c r="W735" s="19"/>
      <c r="X735" s="19"/>
      <c r="Y735" s="19"/>
      <c r="Z735" s="19"/>
      <c r="AA735" s="19"/>
    </row>
    <row r="736" ht="15.75" customHeight="1">
      <c r="A736" s="19"/>
      <c r="B736" s="20">
        <v>2020.0</v>
      </c>
      <c r="C736" s="23">
        <v>43996.5625</v>
      </c>
      <c r="D736" s="19" t="s">
        <v>228</v>
      </c>
      <c r="E736" s="19">
        <v>78.0</v>
      </c>
      <c r="F736" s="19">
        <v>5010.0</v>
      </c>
      <c r="G736" s="19">
        <v>38.0</v>
      </c>
      <c r="H736" s="19">
        <v>7.0</v>
      </c>
      <c r="I736" s="19">
        <v>43.0</v>
      </c>
      <c r="J736" s="19" t="s">
        <v>903</v>
      </c>
      <c r="K736" s="19"/>
      <c r="L736" s="19">
        <v>1169.0</v>
      </c>
      <c r="M736" s="19" t="s">
        <v>814</v>
      </c>
      <c r="N736" s="19" t="s">
        <v>23</v>
      </c>
      <c r="O736" s="19" t="s">
        <v>23</v>
      </c>
      <c r="P736" s="19"/>
      <c r="Q736" s="19"/>
      <c r="R736" s="19"/>
      <c r="S736" s="19"/>
      <c r="T736" s="19"/>
      <c r="U736" s="19"/>
      <c r="V736" s="19"/>
      <c r="W736" s="19"/>
      <c r="X736" s="19"/>
      <c r="Y736" s="19"/>
      <c r="Z736" s="19"/>
      <c r="AA736" s="19"/>
    </row>
    <row r="737" ht="15.75" customHeight="1">
      <c r="A737" s="19"/>
      <c r="B737" s="20">
        <v>2020.0</v>
      </c>
      <c r="C737" s="23">
        <v>43996.75</v>
      </c>
      <c r="D737" s="19" t="s">
        <v>228</v>
      </c>
      <c r="E737" s="19">
        <v>82.0</v>
      </c>
      <c r="F737" s="19">
        <v>5860.0</v>
      </c>
      <c r="G737" s="19">
        <v>41.0</v>
      </c>
      <c r="H737" s="19">
        <v>7.0</v>
      </c>
      <c r="I737" s="19">
        <v>39.0</v>
      </c>
      <c r="J737" s="19" t="s">
        <v>414</v>
      </c>
      <c r="K737" s="19"/>
      <c r="L737" s="19">
        <v>1170.0</v>
      </c>
      <c r="M737" s="19" t="s">
        <v>814</v>
      </c>
      <c r="N737" s="19" t="s">
        <v>23</v>
      </c>
      <c r="O737" s="19" t="s">
        <v>23</v>
      </c>
      <c r="P737" s="19"/>
      <c r="Q737" s="19"/>
      <c r="R737" s="19"/>
      <c r="S737" s="19"/>
      <c r="T737" s="19"/>
      <c r="U737" s="19"/>
      <c r="V737" s="19"/>
      <c r="W737" s="19"/>
      <c r="X737" s="19"/>
      <c r="Y737" s="19"/>
      <c r="Z737" s="19"/>
      <c r="AA737" s="19"/>
    </row>
    <row r="738" ht="15.75" customHeight="1">
      <c r="A738" s="19"/>
      <c r="B738" s="20">
        <v>2020.0</v>
      </c>
      <c r="C738" s="23">
        <v>43996.75</v>
      </c>
      <c r="D738" s="19" t="s">
        <v>228</v>
      </c>
      <c r="E738" s="19">
        <v>77.0</v>
      </c>
      <c r="F738" s="19">
        <v>4360.0</v>
      </c>
      <c r="G738" s="19">
        <v>37.0</v>
      </c>
      <c r="H738" s="19">
        <v>7.0</v>
      </c>
      <c r="I738" s="19"/>
      <c r="J738" s="19"/>
      <c r="K738" s="19" t="s">
        <v>934</v>
      </c>
      <c r="L738" s="19">
        <v>1171.0</v>
      </c>
      <c r="M738" s="19" t="s">
        <v>814</v>
      </c>
      <c r="N738" s="19" t="s">
        <v>23</v>
      </c>
      <c r="O738" s="19" t="s">
        <v>23</v>
      </c>
      <c r="P738" s="19"/>
      <c r="Q738" s="19"/>
      <c r="R738" s="19"/>
      <c r="S738" s="19"/>
      <c r="T738" s="19"/>
      <c r="U738" s="19"/>
      <c r="V738" s="19"/>
      <c r="W738" s="19"/>
      <c r="X738" s="19"/>
      <c r="Y738" s="19"/>
      <c r="Z738" s="19"/>
      <c r="AA738" s="19"/>
    </row>
    <row r="739" ht="15.75" customHeight="1">
      <c r="A739" s="19"/>
      <c r="B739" s="20">
        <v>2020.0</v>
      </c>
      <c r="C739" s="23">
        <v>43996.541666666664</v>
      </c>
      <c r="D739" s="19" t="s">
        <v>228</v>
      </c>
      <c r="E739" s="19">
        <v>76.0</v>
      </c>
      <c r="F739" s="19">
        <v>4900.0</v>
      </c>
      <c r="G739" s="19">
        <v>40.0</v>
      </c>
      <c r="H739" s="19">
        <v>7.0</v>
      </c>
      <c r="I739" s="19">
        <v>36.0</v>
      </c>
      <c r="J739" s="19" t="s">
        <v>692</v>
      </c>
      <c r="K739" s="19"/>
      <c r="L739" s="19">
        <v>1172.0</v>
      </c>
      <c r="M739" s="19" t="s">
        <v>814</v>
      </c>
      <c r="N739" s="19" t="s">
        <v>23</v>
      </c>
      <c r="O739" s="19" t="s">
        <v>23</v>
      </c>
      <c r="P739" s="19"/>
      <c r="Q739" s="19"/>
      <c r="R739" s="19"/>
      <c r="S739" s="19"/>
      <c r="T739" s="19"/>
      <c r="U739" s="19"/>
      <c r="V739" s="19"/>
      <c r="W739" s="19"/>
      <c r="X739" s="19"/>
      <c r="Y739" s="19"/>
      <c r="Z739" s="19"/>
      <c r="AA739" s="19"/>
    </row>
    <row r="740" ht="15.75" customHeight="1">
      <c r="A740" s="19"/>
      <c r="B740" s="20">
        <v>2020.0</v>
      </c>
      <c r="C740" s="23">
        <v>43996.625</v>
      </c>
      <c r="D740" s="19" t="s">
        <v>228</v>
      </c>
      <c r="E740" s="19">
        <v>58.0</v>
      </c>
      <c r="F740" s="19">
        <v>1910.0</v>
      </c>
      <c r="G740" s="19">
        <v>27.0</v>
      </c>
      <c r="H740" s="19">
        <v>7.0</v>
      </c>
      <c r="I740" s="19">
        <v>36.0</v>
      </c>
      <c r="J740" s="19" t="s">
        <v>692</v>
      </c>
      <c r="K740" s="19"/>
      <c r="L740" s="19">
        <v>1173.0</v>
      </c>
      <c r="M740" s="19" t="s">
        <v>814</v>
      </c>
      <c r="N740" s="19" t="s">
        <v>23</v>
      </c>
      <c r="O740" s="19" t="s">
        <v>23</v>
      </c>
      <c r="P740" s="19" t="s">
        <v>816</v>
      </c>
      <c r="Q740" s="19"/>
      <c r="R740" s="19"/>
      <c r="S740" s="19"/>
      <c r="T740" s="19"/>
      <c r="U740" s="19"/>
      <c r="V740" s="19"/>
      <c r="W740" s="19"/>
      <c r="X740" s="19"/>
      <c r="Y740" s="19"/>
      <c r="Z740" s="19"/>
      <c r="AA740" s="19"/>
    </row>
    <row r="741" ht="15.75" customHeight="1">
      <c r="A741" s="19"/>
      <c r="B741" s="20">
        <v>2020.0</v>
      </c>
      <c r="C741" s="23">
        <v>43998.416666666664</v>
      </c>
      <c r="D741" s="19" t="s">
        <v>228</v>
      </c>
      <c r="E741" s="19">
        <v>78.0</v>
      </c>
      <c r="F741" s="19">
        <v>5760.0</v>
      </c>
      <c r="G741" s="19">
        <v>42.0</v>
      </c>
      <c r="H741" s="19">
        <v>7.0</v>
      </c>
      <c r="I741" s="19">
        <v>40.0</v>
      </c>
      <c r="J741" s="19" t="s">
        <v>739</v>
      </c>
      <c r="K741" s="19"/>
      <c r="L741" s="19">
        <v>1174.0</v>
      </c>
      <c r="M741" s="19" t="s">
        <v>35</v>
      </c>
      <c r="N741" s="19" t="s">
        <v>23</v>
      </c>
      <c r="O741" s="19" t="s">
        <v>23</v>
      </c>
      <c r="P741" s="19"/>
      <c r="Q741" s="19"/>
      <c r="R741" s="19"/>
      <c r="S741" s="19"/>
      <c r="T741" s="19"/>
      <c r="U741" s="19"/>
      <c r="V741" s="19"/>
      <c r="W741" s="19"/>
      <c r="X741" s="19"/>
      <c r="Y741" s="19"/>
      <c r="Z741" s="19"/>
      <c r="AA741" s="19"/>
    </row>
    <row r="742" ht="15.75" customHeight="1">
      <c r="A742" s="19"/>
      <c r="B742" s="20">
        <v>2020.0</v>
      </c>
      <c r="C742" s="23">
        <v>43998.583333333336</v>
      </c>
      <c r="D742" s="19" t="s">
        <v>228</v>
      </c>
      <c r="E742" s="19">
        <v>82.0</v>
      </c>
      <c r="F742" s="19">
        <v>6250.0</v>
      </c>
      <c r="G742" s="19">
        <v>44.0</v>
      </c>
      <c r="H742" s="19">
        <v>7.0</v>
      </c>
      <c r="I742" s="19">
        <v>40.0</v>
      </c>
      <c r="J742" s="19" t="s">
        <v>739</v>
      </c>
      <c r="K742" s="19"/>
      <c r="L742" s="19">
        <v>1175.0</v>
      </c>
      <c r="M742" s="19" t="s">
        <v>35</v>
      </c>
      <c r="N742" s="19" t="s">
        <v>35</v>
      </c>
      <c r="O742" s="19" t="s">
        <v>23</v>
      </c>
      <c r="P742" s="19"/>
      <c r="Q742" s="19"/>
      <c r="R742" s="19"/>
      <c r="S742" s="19"/>
      <c r="T742" s="19"/>
      <c r="U742" s="19"/>
      <c r="V742" s="19"/>
      <c r="W742" s="19"/>
      <c r="X742" s="19"/>
      <c r="Y742" s="19"/>
      <c r="Z742" s="19"/>
      <c r="AA742" s="19"/>
    </row>
    <row r="743" ht="15.75" customHeight="1">
      <c r="A743" s="19"/>
      <c r="B743" s="20">
        <v>2020.0</v>
      </c>
      <c r="C743" s="23">
        <v>43998.708333333336</v>
      </c>
      <c r="D743" s="19" t="s">
        <v>228</v>
      </c>
      <c r="E743" s="19">
        <v>70.0</v>
      </c>
      <c r="F743" s="19">
        <v>3820.0</v>
      </c>
      <c r="G743" s="19">
        <v>37.0</v>
      </c>
      <c r="H743" s="19">
        <v>7.0</v>
      </c>
      <c r="I743" s="19">
        <v>90.0</v>
      </c>
      <c r="J743" s="19" t="s">
        <v>911</v>
      </c>
      <c r="K743" s="19"/>
      <c r="L743" s="19">
        <v>1176.0</v>
      </c>
      <c r="M743" s="19"/>
      <c r="N743" s="19" t="s">
        <v>35</v>
      </c>
      <c r="O743" s="19" t="s">
        <v>23</v>
      </c>
      <c r="P743" s="19"/>
      <c r="Q743" s="19"/>
      <c r="R743" s="19"/>
      <c r="S743" s="19"/>
      <c r="T743" s="19"/>
      <c r="U743" s="19"/>
      <c r="V743" s="19"/>
      <c r="W743" s="19"/>
      <c r="X743" s="19"/>
      <c r="Y743" s="19"/>
      <c r="Z743" s="19"/>
      <c r="AA743" s="19"/>
    </row>
    <row r="744" ht="15.75" customHeight="1">
      <c r="A744" s="19"/>
      <c r="B744" s="20">
        <v>2020.0</v>
      </c>
      <c r="C744" s="23">
        <v>43999.458333333336</v>
      </c>
      <c r="D744" s="19" t="s">
        <v>228</v>
      </c>
      <c r="E744" s="19">
        <v>76.0</v>
      </c>
      <c r="F744" s="19">
        <v>5000.0</v>
      </c>
      <c r="G744" s="19">
        <v>40.0</v>
      </c>
      <c r="H744" s="19">
        <v>7.0</v>
      </c>
      <c r="I744" s="19">
        <v>38.0</v>
      </c>
      <c r="J744" s="19" t="s">
        <v>229</v>
      </c>
      <c r="K744" s="19"/>
      <c r="L744" s="19">
        <v>1177.0</v>
      </c>
      <c r="M744" s="19"/>
      <c r="N744" s="19" t="s">
        <v>35</v>
      </c>
      <c r="O744" s="19" t="s">
        <v>23</v>
      </c>
      <c r="P744" s="19"/>
      <c r="Q744" s="19"/>
      <c r="R744" s="19"/>
      <c r="S744" s="19"/>
      <c r="T744" s="19"/>
      <c r="U744" s="19"/>
      <c r="V744" s="19"/>
      <c r="W744" s="19"/>
      <c r="X744" s="19"/>
      <c r="Y744" s="19"/>
      <c r="Z744" s="19"/>
      <c r="AA744" s="19"/>
    </row>
    <row r="745" ht="15.75" customHeight="1">
      <c r="A745" s="19"/>
      <c r="B745" s="20">
        <v>2020.0</v>
      </c>
      <c r="C745" s="23">
        <v>43999.708333333336</v>
      </c>
      <c r="D745" s="19" t="s">
        <v>228</v>
      </c>
      <c r="E745" s="19">
        <v>75.0</v>
      </c>
      <c r="F745" s="19">
        <v>4220.0</v>
      </c>
      <c r="G745" s="19">
        <v>40.0</v>
      </c>
      <c r="H745" s="19">
        <v>7.0</v>
      </c>
      <c r="I745" s="19">
        <v>93.0</v>
      </c>
      <c r="J745" s="19" t="s">
        <v>915</v>
      </c>
      <c r="K745" s="19"/>
      <c r="L745" s="19">
        <v>1178.0</v>
      </c>
      <c r="M745" s="19" t="s">
        <v>814</v>
      </c>
      <c r="N745" s="19" t="s">
        <v>35</v>
      </c>
      <c r="O745" s="19" t="s">
        <v>23</v>
      </c>
      <c r="P745" s="19"/>
      <c r="Q745" s="19"/>
      <c r="R745" s="19"/>
      <c r="S745" s="19"/>
      <c r="T745" s="19"/>
      <c r="U745" s="19"/>
      <c r="V745" s="19"/>
      <c r="W745" s="19"/>
      <c r="X745" s="19"/>
      <c r="Y745" s="19"/>
      <c r="Z745" s="19"/>
      <c r="AA745" s="19"/>
    </row>
    <row r="746" ht="15.75" customHeight="1">
      <c r="A746" s="19"/>
      <c r="B746" s="20">
        <v>2020.0</v>
      </c>
      <c r="C746" s="23">
        <v>43999.791666666664</v>
      </c>
      <c r="D746" s="19" t="s">
        <v>228</v>
      </c>
      <c r="E746" s="19">
        <v>65.0</v>
      </c>
      <c r="F746" s="19">
        <v>2680.0</v>
      </c>
      <c r="G746" s="19">
        <v>34.0</v>
      </c>
      <c r="H746" s="19">
        <v>7.0</v>
      </c>
      <c r="I746" s="19">
        <v>84.0</v>
      </c>
      <c r="J746" s="19" t="s">
        <v>904</v>
      </c>
      <c r="K746" s="19"/>
      <c r="L746" s="19">
        <v>1179.0</v>
      </c>
      <c r="M746" s="19" t="s">
        <v>814</v>
      </c>
      <c r="N746" s="19" t="s">
        <v>35</v>
      </c>
      <c r="O746" s="19" t="s">
        <v>23</v>
      </c>
      <c r="P746" s="19"/>
      <c r="Q746" s="19"/>
      <c r="R746" s="19"/>
      <c r="S746" s="19"/>
      <c r="T746" s="19"/>
      <c r="U746" s="19"/>
      <c r="V746" s="19"/>
      <c r="W746" s="19"/>
      <c r="X746" s="19"/>
      <c r="Y746" s="19"/>
      <c r="Z746" s="19"/>
      <c r="AA746" s="19"/>
    </row>
    <row r="747" ht="15.75" customHeight="1">
      <c r="A747" s="19"/>
      <c r="B747" s="20">
        <v>2020.0</v>
      </c>
      <c r="C747" s="23">
        <v>43999.583333333336</v>
      </c>
      <c r="D747" s="19" t="s">
        <v>228</v>
      </c>
      <c r="E747" s="19">
        <v>74.0</v>
      </c>
      <c r="F747" s="19">
        <v>4430.0</v>
      </c>
      <c r="G747" s="19">
        <v>41.0</v>
      </c>
      <c r="H747" s="19">
        <v>7.0</v>
      </c>
      <c r="I747" s="19">
        <v>43.0</v>
      </c>
      <c r="J747" s="19" t="s">
        <v>903</v>
      </c>
      <c r="K747" s="19"/>
      <c r="L747" s="19">
        <v>1180.0</v>
      </c>
      <c r="M747" s="19" t="s">
        <v>814</v>
      </c>
      <c r="N747" s="19" t="s">
        <v>35</v>
      </c>
      <c r="O747" s="19" t="s">
        <v>23</v>
      </c>
      <c r="P747" s="19"/>
      <c r="Q747" s="19"/>
      <c r="R747" s="19"/>
      <c r="S747" s="19"/>
      <c r="T747" s="19"/>
      <c r="U747" s="19"/>
      <c r="V747" s="19"/>
      <c r="W747" s="19"/>
      <c r="X747" s="19"/>
      <c r="Y747" s="19"/>
      <c r="Z747" s="19"/>
      <c r="AA747" s="19"/>
    </row>
    <row r="748" ht="15.75" customHeight="1">
      <c r="A748" s="19"/>
      <c r="B748" s="20">
        <v>2020.0</v>
      </c>
      <c r="C748" s="23">
        <v>43989.8125</v>
      </c>
      <c r="D748" s="19" t="s">
        <v>228</v>
      </c>
      <c r="E748" s="19">
        <v>80.0</v>
      </c>
      <c r="F748" s="19">
        <v>5220.0</v>
      </c>
      <c r="G748" s="19">
        <v>41.0</v>
      </c>
      <c r="H748" s="19">
        <v>7.0</v>
      </c>
      <c r="I748" s="19"/>
      <c r="J748" s="19"/>
      <c r="K748" s="19" t="s">
        <v>921</v>
      </c>
      <c r="L748" s="19">
        <v>1181.0</v>
      </c>
      <c r="M748" s="19" t="s">
        <v>35</v>
      </c>
      <c r="N748" s="19" t="s">
        <v>35</v>
      </c>
      <c r="O748" s="19" t="s">
        <v>23</v>
      </c>
      <c r="P748" s="19"/>
      <c r="Q748" s="19"/>
      <c r="R748" s="19"/>
      <c r="S748" s="19"/>
      <c r="T748" s="19"/>
      <c r="U748" s="19"/>
      <c r="V748" s="19"/>
      <c r="W748" s="19"/>
      <c r="X748" s="19"/>
      <c r="Y748" s="19"/>
      <c r="Z748" s="19"/>
      <c r="AA748" s="19"/>
    </row>
    <row r="749" ht="15.75" customHeight="1">
      <c r="A749" s="19"/>
      <c r="B749" s="20">
        <v>2020.0</v>
      </c>
      <c r="C749" s="23">
        <v>43991.5</v>
      </c>
      <c r="D749" s="19" t="s">
        <v>228</v>
      </c>
      <c r="E749" s="19">
        <v>72.0</v>
      </c>
      <c r="F749" s="19">
        <v>4150.0</v>
      </c>
      <c r="G749" s="19">
        <v>37.0</v>
      </c>
      <c r="H749" s="19">
        <v>7.0</v>
      </c>
      <c r="I749" s="19">
        <v>93.0</v>
      </c>
      <c r="J749" s="19" t="s">
        <v>915</v>
      </c>
      <c r="K749" s="19"/>
      <c r="L749" s="19">
        <v>1182.0</v>
      </c>
      <c r="M749" s="19" t="s">
        <v>814</v>
      </c>
      <c r="N749" s="19" t="s">
        <v>23</v>
      </c>
      <c r="O749" s="19" t="s">
        <v>23</v>
      </c>
      <c r="P749" s="19"/>
      <c r="Q749" s="19"/>
      <c r="R749" s="19"/>
      <c r="S749" s="19"/>
      <c r="T749" s="19"/>
      <c r="U749" s="19"/>
      <c r="V749" s="19"/>
      <c r="W749" s="19"/>
      <c r="X749" s="19"/>
      <c r="Y749" s="19"/>
      <c r="Z749" s="19"/>
      <c r="AA749" s="19"/>
    </row>
    <row r="750" ht="15.75" customHeight="1">
      <c r="A750" s="19"/>
      <c r="B750" s="20">
        <v>2020.0</v>
      </c>
      <c r="C750" s="23">
        <v>43991.354166666664</v>
      </c>
      <c r="D750" s="19" t="s">
        <v>228</v>
      </c>
      <c r="E750" s="19">
        <v>78.0</v>
      </c>
      <c r="F750" s="19">
        <v>5630.0</v>
      </c>
      <c r="G750" s="19">
        <v>41.0</v>
      </c>
      <c r="H750" s="19">
        <v>7.0</v>
      </c>
      <c r="I750" s="19">
        <v>39.0</v>
      </c>
      <c r="J750" s="19" t="s">
        <v>414</v>
      </c>
      <c r="K750" s="19"/>
      <c r="L750" s="19">
        <v>1183.0</v>
      </c>
      <c r="M750" s="19" t="s">
        <v>814</v>
      </c>
      <c r="N750" s="19" t="s">
        <v>23</v>
      </c>
      <c r="O750" s="19" t="s">
        <v>23</v>
      </c>
      <c r="P750" s="19"/>
      <c r="Q750" s="19"/>
      <c r="R750" s="19"/>
      <c r="S750" s="19"/>
      <c r="T750" s="19"/>
      <c r="U750" s="19"/>
      <c r="V750" s="19"/>
      <c r="W750" s="19"/>
      <c r="X750" s="19"/>
      <c r="Y750" s="19"/>
      <c r="Z750" s="19"/>
      <c r="AA750" s="19"/>
    </row>
    <row r="751" ht="15.75" customHeight="1">
      <c r="A751" s="19"/>
      <c r="B751" s="20">
        <v>2020.0</v>
      </c>
      <c r="C751" s="23">
        <v>43991.75</v>
      </c>
      <c r="D751" s="19" t="s">
        <v>228</v>
      </c>
      <c r="E751" s="19">
        <v>77.0</v>
      </c>
      <c r="F751" s="19">
        <v>5290.0</v>
      </c>
      <c r="G751" s="19">
        <v>39.0</v>
      </c>
      <c r="H751" s="19">
        <v>7.0</v>
      </c>
      <c r="I751" s="19">
        <v>39.0</v>
      </c>
      <c r="J751" s="19" t="s">
        <v>414</v>
      </c>
      <c r="K751" s="19"/>
      <c r="L751" s="19">
        <v>1184.0</v>
      </c>
      <c r="M751" s="19" t="s">
        <v>814</v>
      </c>
      <c r="N751" s="19" t="s">
        <v>23</v>
      </c>
      <c r="O751" s="19" t="s">
        <v>23</v>
      </c>
      <c r="P751" s="19"/>
      <c r="Q751" s="19"/>
      <c r="R751" s="19"/>
      <c r="S751" s="19"/>
      <c r="T751" s="19"/>
      <c r="U751" s="19"/>
      <c r="V751" s="19"/>
      <c r="W751" s="19"/>
      <c r="X751" s="19"/>
      <c r="Y751" s="19"/>
      <c r="Z751" s="19"/>
      <c r="AA751" s="19"/>
    </row>
    <row r="752" ht="15.75" customHeight="1">
      <c r="A752" s="19"/>
      <c r="B752" s="20">
        <v>2020.0</v>
      </c>
      <c r="C752" s="23">
        <v>43991.0</v>
      </c>
      <c r="D752" s="19" t="s">
        <v>228</v>
      </c>
      <c r="E752" s="19">
        <v>78.0</v>
      </c>
      <c r="F752" s="19">
        <v>5380.0</v>
      </c>
      <c r="G752" s="19">
        <v>40.0</v>
      </c>
      <c r="H752" s="19">
        <v>7.0</v>
      </c>
      <c r="I752" s="19">
        <v>40.0</v>
      </c>
      <c r="J752" s="19" t="s">
        <v>739</v>
      </c>
      <c r="K752" s="19"/>
      <c r="L752" s="19">
        <v>1185.0</v>
      </c>
      <c r="M752" s="19" t="s">
        <v>814</v>
      </c>
      <c r="N752" s="19" t="s">
        <v>23</v>
      </c>
      <c r="O752" s="19" t="s">
        <v>23</v>
      </c>
      <c r="P752" s="19"/>
      <c r="Q752" s="19"/>
      <c r="R752" s="19"/>
      <c r="S752" s="19"/>
      <c r="T752" s="19"/>
      <c r="U752" s="19"/>
      <c r="V752" s="19"/>
      <c r="W752" s="19"/>
      <c r="X752" s="19"/>
      <c r="Y752" s="19"/>
      <c r="Z752" s="19"/>
      <c r="AA752" s="19"/>
    </row>
    <row r="753" ht="15.75" customHeight="1">
      <c r="A753" s="19"/>
      <c r="B753" s="20">
        <v>2020.0</v>
      </c>
      <c r="C753" s="23">
        <v>43991.479166666664</v>
      </c>
      <c r="D753" s="19" t="s">
        <v>228</v>
      </c>
      <c r="E753" s="19">
        <v>76.0</v>
      </c>
      <c r="F753" s="19">
        <v>4490.0</v>
      </c>
      <c r="G753" s="19">
        <v>36.0</v>
      </c>
      <c r="H753" s="19">
        <v>7.0</v>
      </c>
      <c r="I753" s="19">
        <v>45.0</v>
      </c>
      <c r="J753" s="19" t="s">
        <v>935</v>
      </c>
      <c r="K753" s="19"/>
      <c r="L753" s="19">
        <v>1186.0</v>
      </c>
      <c r="M753" s="19" t="s">
        <v>821</v>
      </c>
      <c r="N753" s="19" t="s">
        <v>23</v>
      </c>
      <c r="O753" s="19" t="s">
        <v>23</v>
      </c>
      <c r="P753" s="19"/>
      <c r="Q753" s="19"/>
      <c r="R753" s="19"/>
      <c r="S753" s="19"/>
      <c r="T753" s="19"/>
      <c r="U753" s="19"/>
      <c r="V753" s="19"/>
      <c r="W753" s="19"/>
      <c r="X753" s="19"/>
      <c r="Y753" s="19"/>
      <c r="Z753" s="19"/>
      <c r="AA753" s="19"/>
    </row>
    <row r="754" ht="15.75" customHeight="1">
      <c r="A754" s="19"/>
      <c r="B754" s="20">
        <v>2020.0</v>
      </c>
      <c r="C754" s="23">
        <v>43992.333333333336</v>
      </c>
      <c r="D754" s="19" t="s">
        <v>228</v>
      </c>
      <c r="E754" s="19">
        <v>75.0</v>
      </c>
      <c r="F754" s="19">
        <v>4350.0</v>
      </c>
      <c r="G754" s="19"/>
      <c r="H754" s="19">
        <v>7.0</v>
      </c>
      <c r="I754" s="19">
        <v>96.0</v>
      </c>
      <c r="J754" s="19" t="s">
        <v>936</v>
      </c>
      <c r="K754" s="19"/>
      <c r="L754" s="19">
        <v>1187.0</v>
      </c>
      <c r="M754" s="19"/>
      <c r="N754" s="19" t="s">
        <v>35</v>
      </c>
      <c r="O754" s="19" t="s">
        <v>23</v>
      </c>
      <c r="P754" s="19"/>
      <c r="Q754" s="19"/>
      <c r="R754" s="19"/>
      <c r="S754" s="19"/>
      <c r="T754" s="19"/>
      <c r="U754" s="19"/>
      <c r="V754" s="19"/>
      <c r="W754" s="19"/>
      <c r="X754" s="19"/>
      <c r="Y754" s="19"/>
      <c r="Z754" s="19"/>
      <c r="AA754" s="19"/>
    </row>
    <row r="755" ht="15.75" customHeight="1">
      <c r="A755" s="19"/>
      <c r="B755" s="20">
        <v>2020.0</v>
      </c>
      <c r="C755" s="23">
        <v>43994.354166666664</v>
      </c>
      <c r="D755" s="19" t="s">
        <v>228</v>
      </c>
      <c r="E755" s="19">
        <v>77.0</v>
      </c>
      <c r="F755" s="19">
        <v>5100.0</v>
      </c>
      <c r="G755" s="19">
        <v>77.0</v>
      </c>
      <c r="H755" s="19">
        <v>7.0</v>
      </c>
      <c r="I755" s="19"/>
      <c r="J755" s="19"/>
      <c r="K755" s="19" t="s">
        <v>937</v>
      </c>
      <c r="L755" s="19">
        <v>1189.0</v>
      </c>
      <c r="M755" s="19"/>
      <c r="N755" s="19" t="s">
        <v>23</v>
      </c>
      <c r="O755" s="19" t="s">
        <v>23</v>
      </c>
      <c r="P755" s="19"/>
      <c r="Q755" s="19"/>
      <c r="R755" s="19"/>
      <c r="S755" s="19"/>
      <c r="T755" s="19"/>
      <c r="U755" s="19"/>
      <c r="V755" s="19"/>
      <c r="W755" s="19"/>
      <c r="X755" s="19"/>
      <c r="Y755" s="19"/>
      <c r="Z755" s="19"/>
      <c r="AA755" s="19"/>
    </row>
    <row r="756" ht="15.75" customHeight="1">
      <c r="A756" s="19"/>
      <c r="B756" s="20">
        <v>2020.0</v>
      </c>
      <c r="C756" s="23">
        <v>43994.416666666664</v>
      </c>
      <c r="D756" s="19" t="s">
        <v>228</v>
      </c>
      <c r="E756" s="19">
        <v>77.0</v>
      </c>
      <c r="F756" s="19">
        <v>5060.0</v>
      </c>
      <c r="G756" s="19">
        <v>70.0</v>
      </c>
      <c r="H756" s="19">
        <v>7.0</v>
      </c>
      <c r="I756" s="19"/>
      <c r="J756" s="19"/>
      <c r="K756" s="19" t="s">
        <v>938</v>
      </c>
      <c r="L756" s="19">
        <v>1190.0</v>
      </c>
      <c r="M756" s="19"/>
      <c r="N756" s="19" t="s">
        <v>35</v>
      </c>
      <c r="O756" s="19" t="s">
        <v>23</v>
      </c>
      <c r="P756" s="19"/>
      <c r="Q756" s="19"/>
      <c r="R756" s="19"/>
      <c r="S756" s="19"/>
      <c r="T756" s="19"/>
      <c r="U756" s="19"/>
      <c r="V756" s="19"/>
      <c r="W756" s="19"/>
      <c r="X756" s="19"/>
      <c r="Y756" s="19"/>
      <c r="Z756" s="19"/>
      <c r="AA756" s="19"/>
    </row>
    <row r="757" ht="15.75" customHeight="1">
      <c r="A757" s="19"/>
      <c r="B757" s="20">
        <v>2020.0</v>
      </c>
      <c r="C757" s="23">
        <v>43994.375</v>
      </c>
      <c r="D757" s="19" t="s">
        <v>228</v>
      </c>
      <c r="E757" s="19">
        <v>82.0</v>
      </c>
      <c r="F757" s="19">
        <v>5060.0</v>
      </c>
      <c r="G757" s="19">
        <v>43.0</v>
      </c>
      <c r="H757" s="19">
        <v>7.0</v>
      </c>
      <c r="I757" s="19"/>
      <c r="J757" s="19"/>
      <c r="K757" s="19" t="s">
        <v>918</v>
      </c>
      <c r="L757" s="19">
        <v>1191.0</v>
      </c>
      <c r="M757" s="19"/>
      <c r="N757" s="19" t="s">
        <v>23</v>
      </c>
      <c r="O757" s="19" t="s">
        <v>23</v>
      </c>
      <c r="P757" s="19"/>
      <c r="Q757" s="19"/>
      <c r="R757" s="19"/>
      <c r="S757" s="19"/>
      <c r="T757" s="19"/>
      <c r="U757" s="19"/>
      <c r="V757" s="19"/>
      <c r="W757" s="19"/>
      <c r="X757" s="19"/>
      <c r="Y757" s="19"/>
      <c r="Z757" s="19"/>
      <c r="AA757" s="19"/>
    </row>
    <row r="758" ht="15.75" customHeight="1">
      <c r="A758" s="19"/>
      <c r="B758" s="20">
        <v>2020.0</v>
      </c>
      <c r="C758" s="23">
        <v>43994.0</v>
      </c>
      <c r="D758" s="19" t="s">
        <v>228</v>
      </c>
      <c r="E758" s="19">
        <v>76.0</v>
      </c>
      <c r="F758" s="19">
        <v>4790.0</v>
      </c>
      <c r="G758" s="19">
        <v>39.0</v>
      </c>
      <c r="H758" s="19">
        <v>7.0</v>
      </c>
      <c r="I758" s="19"/>
      <c r="J758" s="19"/>
      <c r="K758" s="19" t="s">
        <v>939</v>
      </c>
      <c r="L758" s="19">
        <v>1192.0</v>
      </c>
      <c r="M758" s="19"/>
      <c r="N758" s="19" t="s">
        <v>23</v>
      </c>
      <c r="O758" s="19" t="s">
        <v>23</v>
      </c>
      <c r="P758" s="19"/>
      <c r="Q758" s="19"/>
      <c r="R758" s="19"/>
      <c r="S758" s="19"/>
      <c r="T758" s="19"/>
      <c r="U758" s="19"/>
      <c r="V758" s="19"/>
      <c r="W758" s="19"/>
      <c r="X758" s="19"/>
      <c r="Y758" s="19"/>
      <c r="Z758" s="19"/>
      <c r="AA758" s="19"/>
    </row>
    <row r="759" ht="15.75" customHeight="1">
      <c r="A759" s="19"/>
      <c r="B759" s="20">
        <v>2020.0</v>
      </c>
      <c r="C759" s="23">
        <v>43994.770833333336</v>
      </c>
      <c r="D759" s="19" t="s">
        <v>228</v>
      </c>
      <c r="E759" s="19">
        <v>74.0</v>
      </c>
      <c r="F759" s="19">
        <v>4210.0</v>
      </c>
      <c r="G759" s="19">
        <v>35.0</v>
      </c>
      <c r="H759" s="19">
        <v>7.0</v>
      </c>
      <c r="I759" s="19"/>
      <c r="J759" s="19"/>
      <c r="K759" s="19" t="s">
        <v>902</v>
      </c>
      <c r="L759" s="19">
        <v>1193.0</v>
      </c>
      <c r="M759" s="19" t="s">
        <v>814</v>
      </c>
      <c r="N759" s="19" t="s">
        <v>23</v>
      </c>
      <c r="O759" s="19" t="s">
        <v>23</v>
      </c>
      <c r="P759" s="19"/>
      <c r="Q759" s="19"/>
      <c r="R759" s="19"/>
      <c r="S759" s="19"/>
      <c r="T759" s="19"/>
      <c r="U759" s="19"/>
      <c r="V759" s="19"/>
      <c r="W759" s="19"/>
      <c r="X759" s="19"/>
      <c r="Y759" s="19"/>
      <c r="Z759" s="19"/>
      <c r="AA759" s="19"/>
    </row>
    <row r="760" ht="15.75" customHeight="1">
      <c r="A760" s="19"/>
      <c r="B760" s="20">
        <v>2020.0</v>
      </c>
      <c r="C760" s="23">
        <v>43994.8125</v>
      </c>
      <c r="D760" s="19" t="s">
        <v>228</v>
      </c>
      <c r="E760" s="19">
        <v>62.0</v>
      </c>
      <c r="F760" s="19">
        <v>2530.0</v>
      </c>
      <c r="G760" s="19">
        <v>32.0</v>
      </c>
      <c r="H760" s="19">
        <v>7.0</v>
      </c>
      <c r="I760" s="19"/>
      <c r="J760" s="19"/>
      <c r="K760" s="19" t="s">
        <v>904</v>
      </c>
      <c r="L760" s="19">
        <v>1194.0</v>
      </c>
      <c r="M760" s="19" t="s">
        <v>814</v>
      </c>
      <c r="N760" s="19" t="s">
        <v>23</v>
      </c>
      <c r="O760" s="19" t="s">
        <v>23</v>
      </c>
      <c r="P760" s="19"/>
      <c r="Q760" s="19"/>
      <c r="R760" s="19"/>
      <c r="S760" s="19"/>
      <c r="T760" s="19"/>
      <c r="U760" s="19"/>
      <c r="V760" s="19"/>
      <c r="W760" s="19"/>
      <c r="X760" s="19"/>
      <c r="Y760" s="19"/>
      <c r="Z760" s="19"/>
      <c r="AA760" s="19"/>
    </row>
    <row r="761" ht="15.75" customHeight="1">
      <c r="A761" s="19"/>
      <c r="B761" s="20">
        <v>2020.0</v>
      </c>
      <c r="C761" s="23">
        <v>43995.375</v>
      </c>
      <c r="D761" s="19" t="s">
        <v>228</v>
      </c>
      <c r="E761" s="19">
        <v>80.0</v>
      </c>
      <c r="F761" s="19">
        <v>5700.0</v>
      </c>
      <c r="G761" s="19">
        <v>40.0</v>
      </c>
      <c r="H761" s="19">
        <v>7.0</v>
      </c>
      <c r="I761" s="19"/>
      <c r="J761" s="19"/>
      <c r="K761" s="19" t="s">
        <v>33</v>
      </c>
      <c r="L761" s="19">
        <v>1195.0</v>
      </c>
      <c r="M761" s="19" t="s">
        <v>814</v>
      </c>
      <c r="N761" s="19" t="s">
        <v>35</v>
      </c>
      <c r="O761" s="19" t="s">
        <v>23</v>
      </c>
      <c r="P761" s="19"/>
      <c r="Q761" s="19"/>
      <c r="R761" s="19"/>
      <c r="S761" s="19"/>
      <c r="T761" s="19"/>
      <c r="U761" s="19"/>
      <c r="V761" s="19"/>
      <c r="W761" s="19"/>
      <c r="X761" s="19"/>
      <c r="Y761" s="19"/>
      <c r="Z761" s="19"/>
      <c r="AA761" s="19"/>
    </row>
    <row r="762" ht="15.75" customHeight="1">
      <c r="A762" s="19"/>
      <c r="B762" s="20">
        <v>2020.0</v>
      </c>
      <c r="C762" s="23">
        <v>43995.385416666664</v>
      </c>
      <c r="D762" s="19" t="s">
        <v>228</v>
      </c>
      <c r="E762" s="19">
        <v>70.0</v>
      </c>
      <c r="F762" s="19">
        <v>4170.0</v>
      </c>
      <c r="G762" s="19">
        <v>36.0</v>
      </c>
      <c r="H762" s="19">
        <v>7.0</v>
      </c>
      <c r="I762" s="19"/>
      <c r="J762" s="19"/>
      <c r="K762" s="19" t="s">
        <v>940</v>
      </c>
      <c r="L762" s="19">
        <v>1196.0</v>
      </c>
      <c r="M762" s="19" t="s">
        <v>814</v>
      </c>
      <c r="N762" s="19" t="s">
        <v>23</v>
      </c>
      <c r="O762" s="19" t="s">
        <v>23</v>
      </c>
      <c r="P762" s="19"/>
      <c r="Q762" s="19"/>
      <c r="R762" s="19"/>
      <c r="S762" s="19"/>
      <c r="T762" s="19"/>
      <c r="U762" s="19"/>
      <c r="V762" s="19"/>
      <c r="W762" s="19"/>
      <c r="X762" s="19"/>
      <c r="Y762" s="19"/>
      <c r="Z762" s="19"/>
      <c r="AA762" s="19"/>
    </row>
    <row r="763" ht="15.75" customHeight="1">
      <c r="A763" s="19"/>
      <c r="B763" s="20">
        <v>2020.0</v>
      </c>
      <c r="C763" s="23">
        <v>43995.385416666664</v>
      </c>
      <c r="D763" s="19" t="s">
        <v>228</v>
      </c>
      <c r="E763" s="19">
        <v>61.0</v>
      </c>
      <c r="F763" s="19">
        <v>2460.0</v>
      </c>
      <c r="G763" s="19">
        <v>31.0</v>
      </c>
      <c r="H763" s="19">
        <v>7.0</v>
      </c>
      <c r="I763" s="19"/>
      <c r="J763" s="19"/>
      <c r="K763" s="19" t="s">
        <v>911</v>
      </c>
      <c r="L763" s="19">
        <v>1197.0</v>
      </c>
      <c r="M763" s="19" t="s">
        <v>814</v>
      </c>
      <c r="N763" s="19" t="s">
        <v>23</v>
      </c>
      <c r="O763" s="19" t="s">
        <v>23</v>
      </c>
      <c r="P763" s="19"/>
      <c r="Q763" s="19"/>
      <c r="R763" s="19"/>
      <c r="S763" s="19"/>
      <c r="T763" s="19"/>
      <c r="U763" s="19"/>
      <c r="V763" s="19"/>
      <c r="W763" s="19"/>
      <c r="X763" s="19"/>
      <c r="Y763" s="19"/>
      <c r="Z763" s="19"/>
      <c r="AA763" s="19"/>
    </row>
    <row r="764" ht="15.75" customHeight="1">
      <c r="A764" s="19"/>
      <c r="B764" s="20">
        <v>2020.0</v>
      </c>
      <c r="C764" s="23">
        <v>43995.458333333336</v>
      </c>
      <c r="D764" s="19" t="s">
        <v>228</v>
      </c>
      <c r="E764" s="19">
        <v>72.0</v>
      </c>
      <c r="F764" s="19">
        <v>4280.0</v>
      </c>
      <c r="G764" s="19">
        <v>38.0</v>
      </c>
      <c r="H764" s="19">
        <v>7.0</v>
      </c>
      <c r="I764" s="19"/>
      <c r="J764" s="19"/>
      <c r="K764" s="19" t="s">
        <v>941</v>
      </c>
      <c r="L764" s="19">
        <v>1198.0</v>
      </c>
      <c r="M764" s="19"/>
      <c r="N764" s="19" t="s">
        <v>23</v>
      </c>
      <c r="O764" s="19" t="s">
        <v>23</v>
      </c>
      <c r="P764" s="19"/>
      <c r="Q764" s="19"/>
      <c r="R764" s="19"/>
      <c r="S764" s="19"/>
      <c r="T764" s="19"/>
      <c r="U764" s="19"/>
      <c r="V764" s="19"/>
      <c r="W764" s="19"/>
      <c r="X764" s="19"/>
      <c r="Y764" s="19"/>
      <c r="Z764" s="19"/>
      <c r="AA764" s="19"/>
    </row>
    <row r="765" ht="15.75" customHeight="1">
      <c r="A765" s="19"/>
      <c r="B765" s="20">
        <v>2020.0</v>
      </c>
      <c r="C765" s="23">
        <v>44001.3125</v>
      </c>
      <c r="D765" s="19" t="s">
        <v>228</v>
      </c>
      <c r="E765" s="19">
        <v>58.0</v>
      </c>
      <c r="F765" s="19">
        <v>1950.0</v>
      </c>
      <c r="G765" s="19">
        <v>35.0</v>
      </c>
      <c r="H765" s="19">
        <v>7.0</v>
      </c>
      <c r="I765" s="19"/>
      <c r="J765" s="19"/>
      <c r="K765" s="19" t="s">
        <v>939</v>
      </c>
      <c r="L765" s="19">
        <v>1199.0</v>
      </c>
      <c r="M765" s="19" t="s">
        <v>814</v>
      </c>
      <c r="N765" s="19" t="s">
        <v>35</v>
      </c>
      <c r="O765" s="19" t="s">
        <v>23</v>
      </c>
      <c r="P765" s="19"/>
      <c r="Q765" s="19"/>
      <c r="R765" s="19"/>
      <c r="S765" s="19"/>
      <c r="T765" s="19"/>
      <c r="U765" s="19"/>
      <c r="V765" s="19"/>
      <c r="W765" s="19"/>
      <c r="X765" s="19"/>
      <c r="Y765" s="19"/>
      <c r="Z765" s="19"/>
      <c r="AA765" s="19"/>
    </row>
    <row r="766" ht="15.75" customHeight="1">
      <c r="A766" s="19"/>
      <c r="B766" s="20">
        <v>2020.0</v>
      </c>
      <c r="C766" s="23">
        <v>44001.729166666664</v>
      </c>
      <c r="D766" s="19" t="s">
        <v>228</v>
      </c>
      <c r="E766" s="19">
        <v>78.0</v>
      </c>
      <c r="F766" s="19">
        <v>4900.0</v>
      </c>
      <c r="G766" s="19">
        <v>38.0</v>
      </c>
      <c r="H766" s="19">
        <v>7.0</v>
      </c>
      <c r="I766" s="19"/>
      <c r="J766" s="19"/>
      <c r="K766" s="19" t="s">
        <v>919</v>
      </c>
      <c r="L766" s="19">
        <v>1200.0</v>
      </c>
      <c r="M766" s="19"/>
      <c r="N766" s="19" t="s">
        <v>35</v>
      </c>
      <c r="O766" s="19" t="s">
        <v>23</v>
      </c>
      <c r="P766" s="19"/>
      <c r="Q766" s="19"/>
      <c r="R766" s="19"/>
      <c r="S766" s="19"/>
      <c r="T766" s="19"/>
      <c r="U766" s="19"/>
      <c r="V766" s="19"/>
      <c r="W766" s="19"/>
      <c r="X766" s="19"/>
      <c r="Y766" s="19"/>
      <c r="Z766" s="19"/>
      <c r="AA766" s="19"/>
    </row>
    <row r="767" ht="15.75" customHeight="1">
      <c r="A767" s="19"/>
      <c r="B767" s="20">
        <v>2020.0</v>
      </c>
      <c r="C767" s="23">
        <v>43987.645833333336</v>
      </c>
      <c r="D767" s="19" t="s">
        <v>228</v>
      </c>
      <c r="E767" s="19">
        <v>77.0</v>
      </c>
      <c r="F767" s="19">
        <v>4800.0</v>
      </c>
      <c r="G767" s="19">
        <v>41.0</v>
      </c>
      <c r="H767" s="19">
        <v>7.0</v>
      </c>
      <c r="I767" s="19"/>
      <c r="J767" s="19"/>
      <c r="K767" s="19" t="s">
        <v>942</v>
      </c>
      <c r="L767" s="19">
        <v>1290.0</v>
      </c>
      <c r="M767" s="19" t="s">
        <v>35</v>
      </c>
      <c r="N767" s="19" t="s">
        <v>35</v>
      </c>
      <c r="O767" s="19" t="s">
        <v>23</v>
      </c>
      <c r="P767" s="19"/>
      <c r="Q767" s="19"/>
      <c r="R767" s="19"/>
      <c r="S767" s="19"/>
      <c r="T767" s="19"/>
      <c r="U767" s="19"/>
      <c r="V767" s="19"/>
      <c r="W767" s="19"/>
      <c r="X767" s="19"/>
      <c r="Y767" s="19"/>
      <c r="Z767" s="19"/>
      <c r="AA767" s="19"/>
    </row>
    <row r="768" ht="15.75" customHeight="1">
      <c r="A768" s="19"/>
      <c r="B768" s="20">
        <v>2020.0</v>
      </c>
      <c r="C768" s="23">
        <v>43987.645833333336</v>
      </c>
      <c r="D768" s="19" t="s">
        <v>228</v>
      </c>
      <c r="E768" s="19">
        <v>76.0</v>
      </c>
      <c r="F768" s="19">
        <v>4940.0</v>
      </c>
      <c r="G768" s="19">
        <v>40.0</v>
      </c>
      <c r="H768" s="19">
        <v>7.0</v>
      </c>
      <c r="I768" s="19"/>
      <c r="J768" s="19"/>
      <c r="K768" s="19" t="s">
        <v>915</v>
      </c>
      <c r="L768" s="19">
        <v>1291.0</v>
      </c>
      <c r="M768" s="19" t="s">
        <v>35</v>
      </c>
      <c r="N768" s="19" t="s">
        <v>23</v>
      </c>
      <c r="O768" s="19" t="s">
        <v>23</v>
      </c>
      <c r="P768" s="19"/>
      <c r="Q768" s="19"/>
      <c r="R768" s="19"/>
      <c r="S768" s="19"/>
      <c r="T768" s="19"/>
      <c r="U768" s="19"/>
      <c r="V768" s="19"/>
      <c r="W768" s="19"/>
      <c r="X768" s="19"/>
      <c r="Y768" s="19"/>
      <c r="Z768" s="19"/>
      <c r="AA768" s="19"/>
    </row>
    <row r="769" ht="15.75" customHeight="1">
      <c r="A769" s="19"/>
      <c r="B769" s="20">
        <v>2020.0</v>
      </c>
      <c r="C769" s="23">
        <v>43987.791666666664</v>
      </c>
      <c r="D769" s="19" t="s">
        <v>228</v>
      </c>
      <c r="E769" s="19">
        <v>77.0</v>
      </c>
      <c r="F769" s="19">
        <v>5180.0</v>
      </c>
      <c r="G769" s="19">
        <v>41.0</v>
      </c>
      <c r="H769" s="19">
        <v>7.0</v>
      </c>
      <c r="I769" s="19"/>
      <c r="J769" s="19"/>
      <c r="K769" s="19" t="s">
        <v>926</v>
      </c>
      <c r="L769" s="19">
        <v>1292.0</v>
      </c>
      <c r="M769" s="19"/>
      <c r="N769" s="19" t="s">
        <v>35</v>
      </c>
      <c r="O769" s="19" t="s">
        <v>23</v>
      </c>
      <c r="P769" s="19"/>
      <c r="Q769" s="19"/>
      <c r="R769" s="19"/>
      <c r="S769" s="19"/>
      <c r="T769" s="19"/>
      <c r="U769" s="19"/>
      <c r="V769" s="19"/>
      <c r="W769" s="19"/>
      <c r="X769" s="19"/>
      <c r="Y769" s="19"/>
      <c r="Z769" s="19"/>
      <c r="AA769" s="19"/>
    </row>
    <row r="770" ht="15.75" customHeight="1">
      <c r="A770" s="19"/>
      <c r="B770" s="20">
        <v>2020.0</v>
      </c>
      <c r="C770" s="23">
        <v>43987.583333333336</v>
      </c>
      <c r="D770" s="19" t="s">
        <v>228</v>
      </c>
      <c r="E770" s="19">
        <v>75.0</v>
      </c>
      <c r="F770" s="19">
        <v>4230.0</v>
      </c>
      <c r="G770" s="19">
        <v>37.0</v>
      </c>
      <c r="H770" s="19">
        <v>7.0</v>
      </c>
      <c r="I770" s="19">
        <v>40.0</v>
      </c>
      <c r="J770" s="19" t="s">
        <v>739</v>
      </c>
      <c r="K770" s="19"/>
      <c r="L770" s="19">
        <v>1293.0</v>
      </c>
      <c r="M770" s="19"/>
      <c r="N770" s="19" t="s">
        <v>23</v>
      </c>
      <c r="O770" s="19" t="s">
        <v>23</v>
      </c>
      <c r="P770" s="19"/>
      <c r="Q770" s="19"/>
      <c r="R770" s="19"/>
      <c r="S770" s="19"/>
      <c r="T770" s="19"/>
      <c r="U770" s="19"/>
      <c r="V770" s="19"/>
      <c r="W770" s="19"/>
      <c r="X770" s="19"/>
      <c r="Y770" s="19"/>
      <c r="Z770" s="19"/>
      <c r="AA770" s="19"/>
    </row>
    <row r="771" ht="15.75" customHeight="1">
      <c r="A771" s="19"/>
      <c r="B771" s="20">
        <v>2020.0</v>
      </c>
      <c r="C771" s="23">
        <v>43988.0</v>
      </c>
      <c r="D771" s="19" t="s">
        <v>228</v>
      </c>
      <c r="E771" s="19">
        <v>79.0</v>
      </c>
      <c r="F771" s="19">
        <v>5370.0</v>
      </c>
      <c r="G771" s="19">
        <v>41.0</v>
      </c>
      <c r="H771" s="19">
        <v>7.0</v>
      </c>
      <c r="I771" s="19">
        <v>40.0</v>
      </c>
      <c r="J771" s="19" t="s">
        <v>739</v>
      </c>
      <c r="K771" s="19"/>
      <c r="L771" s="19">
        <v>1294.0</v>
      </c>
      <c r="M771" s="19"/>
      <c r="N771" s="19" t="s">
        <v>23</v>
      </c>
      <c r="O771" s="19" t="s">
        <v>23</v>
      </c>
      <c r="P771" s="19"/>
      <c r="Q771" s="19"/>
      <c r="R771" s="19"/>
      <c r="S771" s="19"/>
      <c r="T771" s="19"/>
      <c r="U771" s="19"/>
      <c r="V771" s="19"/>
      <c r="W771" s="19"/>
      <c r="X771" s="19"/>
      <c r="Y771" s="19"/>
      <c r="Z771" s="19"/>
      <c r="AA771" s="19"/>
    </row>
    <row r="772" ht="15.75" customHeight="1">
      <c r="A772" s="19"/>
      <c r="B772" s="20">
        <v>2020.0</v>
      </c>
      <c r="C772" s="23">
        <v>43988.541666666664</v>
      </c>
      <c r="D772" s="19" t="s">
        <v>228</v>
      </c>
      <c r="E772" s="19">
        <v>75.0</v>
      </c>
      <c r="F772" s="19">
        <v>4270.0</v>
      </c>
      <c r="G772" s="19">
        <v>38.0</v>
      </c>
      <c r="H772" s="19">
        <v>7.0</v>
      </c>
      <c r="I772" s="19"/>
      <c r="J772" s="19"/>
      <c r="K772" s="19" t="s">
        <v>917</v>
      </c>
      <c r="L772" s="19">
        <v>1295.0</v>
      </c>
      <c r="M772" s="19"/>
      <c r="N772" s="19" t="s">
        <v>35</v>
      </c>
      <c r="O772" s="19" t="s">
        <v>23</v>
      </c>
      <c r="P772" s="19"/>
      <c r="Q772" s="19"/>
      <c r="R772" s="19"/>
      <c r="S772" s="19"/>
      <c r="T772" s="19"/>
      <c r="U772" s="19"/>
      <c r="V772" s="19"/>
      <c r="W772" s="19"/>
      <c r="X772" s="19"/>
      <c r="Y772" s="19"/>
      <c r="Z772" s="19"/>
      <c r="AA772" s="19"/>
    </row>
    <row r="773" ht="15.75" customHeight="1">
      <c r="A773" s="19"/>
      <c r="B773" s="20">
        <v>2020.0</v>
      </c>
      <c r="C773" s="23">
        <v>43988.625</v>
      </c>
      <c r="D773" s="19" t="s">
        <v>228</v>
      </c>
      <c r="E773" s="19">
        <v>76.0</v>
      </c>
      <c r="F773" s="19">
        <v>4830.0</v>
      </c>
      <c r="G773" s="19">
        <v>40.0</v>
      </c>
      <c r="H773" s="19">
        <v>7.0</v>
      </c>
      <c r="I773" s="19"/>
      <c r="J773" s="19"/>
      <c r="K773" s="19" t="s">
        <v>912</v>
      </c>
      <c r="L773" s="19">
        <v>1296.0</v>
      </c>
      <c r="M773" s="19"/>
      <c r="N773" s="19" t="s">
        <v>23</v>
      </c>
      <c r="O773" s="19" t="s">
        <v>23</v>
      </c>
      <c r="P773" s="19"/>
      <c r="Q773" s="19"/>
      <c r="R773" s="19"/>
      <c r="S773" s="19"/>
      <c r="T773" s="19"/>
      <c r="U773" s="19"/>
      <c r="V773" s="19"/>
      <c r="W773" s="19"/>
      <c r="X773" s="19"/>
      <c r="Y773" s="19"/>
      <c r="Z773" s="19"/>
      <c r="AA773" s="19"/>
    </row>
    <row r="774" ht="15.75" customHeight="1">
      <c r="A774" s="19"/>
      <c r="B774" s="20">
        <v>2020.0</v>
      </c>
      <c r="C774" s="23">
        <v>43988.708333333336</v>
      </c>
      <c r="D774" s="19" t="s">
        <v>228</v>
      </c>
      <c r="E774" s="19">
        <v>76.0</v>
      </c>
      <c r="F774" s="19">
        <v>5000.0</v>
      </c>
      <c r="G774" s="19">
        <v>42.0</v>
      </c>
      <c r="H774" s="19">
        <v>7.0</v>
      </c>
      <c r="I774" s="19"/>
      <c r="J774" s="19"/>
      <c r="K774" s="19" t="s">
        <v>942</v>
      </c>
      <c r="L774" s="19">
        <v>1297.0</v>
      </c>
      <c r="M774" s="19"/>
      <c r="N774" s="19" t="s">
        <v>23</v>
      </c>
      <c r="O774" s="19" t="s">
        <v>23</v>
      </c>
      <c r="P774" s="19"/>
      <c r="Q774" s="19"/>
      <c r="R774" s="19"/>
      <c r="S774" s="19"/>
      <c r="T774" s="19"/>
      <c r="U774" s="19"/>
      <c r="V774" s="19"/>
      <c r="W774" s="19"/>
      <c r="X774" s="19"/>
      <c r="Y774" s="19"/>
      <c r="Z774" s="19"/>
      <c r="AA774" s="19"/>
    </row>
    <row r="775" ht="15.75" customHeight="1">
      <c r="A775" s="19"/>
      <c r="B775" s="20">
        <v>2020.0</v>
      </c>
      <c r="C775" s="23">
        <v>43988.6875</v>
      </c>
      <c r="D775" s="19" t="s">
        <v>228</v>
      </c>
      <c r="E775" s="19">
        <v>72.0</v>
      </c>
      <c r="F775" s="19">
        <v>4640.0</v>
      </c>
      <c r="G775" s="19">
        <v>42.0</v>
      </c>
      <c r="H775" s="19">
        <v>7.0</v>
      </c>
      <c r="I775" s="19"/>
      <c r="J775" s="19"/>
      <c r="K775" s="19" t="s">
        <v>943</v>
      </c>
      <c r="L775" s="19">
        <v>1298.0</v>
      </c>
      <c r="M775" s="19" t="s">
        <v>814</v>
      </c>
      <c r="N775" s="19" t="s">
        <v>35</v>
      </c>
      <c r="O775" s="19" t="s">
        <v>23</v>
      </c>
      <c r="P775" s="19"/>
      <c r="Q775" s="19"/>
      <c r="R775" s="19"/>
      <c r="S775" s="19"/>
      <c r="T775" s="19"/>
      <c r="U775" s="19"/>
      <c r="V775" s="19"/>
      <c r="W775" s="19"/>
      <c r="X775" s="19"/>
      <c r="Y775" s="19"/>
      <c r="Z775" s="19"/>
      <c r="AA775" s="19"/>
    </row>
    <row r="776" ht="15.75" customHeight="1">
      <c r="A776" s="19"/>
      <c r="B776" s="20">
        <v>2020.0</v>
      </c>
      <c r="C776" s="23">
        <v>43988.729166666664</v>
      </c>
      <c r="D776" s="19" t="s">
        <v>228</v>
      </c>
      <c r="E776" s="19">
        <v>80.0</v>
      </c>
      <c r="F776" s="19">
        <v>5920.0</v>
      </c>
      <c r="G776" s="19">
        <v>43.0</v>
      </c>
      <c r="H776" s="19">
        <v>7.0</v>
      </c>
      <c r="I776" s="19"/>
      <c r="J776" s="19"/>
      <c r="K776" s="19" t="s">
        <v>944</v>
      </c>
      <c r="L776" s="19">
        <v>1299.0</v>
      </c>
      <c r="M776" s="19" t="s">
        <v>814</v>
      </c>
      <c r="N776" s="19" t="s">
        <v>23</v>
      </c>
      <c r="O776" s="19" t="s">
        <v>23</v>
      </c>
      <c r="P776" s="19"/>
      <c r="Q776" s="19"/>
      <c r="R776" s="19"/>
      <c r="S776" s="19"/>
      <c r="T776" s="19"/>
      <c r="U776" s="19"/>
      <c r="V776" s="19"/>
      <c r="W776" s="19"/>
      <c r="X776" s="19"/>
      <c r="Y776" s="19"/>
      <c r="Z776" s="19"/>
      <c r="AA776" s="19"/>
    </row>
    <row r="777" ht="15.75" customHeight="1">
      <c r="A777" s="19"/>
      <c r="B777" s="20">
        <v>2020.0</v>
      </c>
      <c r="C777" s="23">
        <v>43988.708333333336</v>
      </c>
      <c r="D777" s="19" t="s">
        <v>228</v>
      </c>
      <c r="E777" s="19">
        <v>72.0</v>
      </c>
      <c r="F777" s="19">
        <v>4050.0</v>
      </c>
      <c r="G777" s="19">
        <v>37.0</v>
      </c>
      <c r="H777" s="19">
        <v>7.0</v>
      </c>
      <c r="I777" s="19">
        <v>40.0</v>
      </c>
      <c r="J777" s="19" t="s">
        <v>739</v>
      </c>
      <c r="K777" s="19"/>
      <c r="L777" s="19">
        <v>1300.0</v>
      </c>
      <c r="M777" s="19" t="s">
        <v>814</v>
      </c>
      <c r="N777" s="19" t="s">
        <v>23</v>
      </c>
      <c r="O777" s="19" t="s">
        <v>23</v>
      </c>
      <c r="P777" s="19"/>
      <c r="Q777" s="19"/>
      <c r="R777" s="19"/>
      <c r="S777" s="19"/>
      <c r="T777" s="19"/>
      <c r="U777" s="19"/>
      <c r="V777" s="19"/>
      <c r="W777" s="19"/>
      <c r="X777" s="19"/>
      <c r="Y777" s="19"/>
      <c r="Z777" s="19"/>
      <c r="AA777" s="19"/>
    </row>
    <row r="778" ht="15.75" customHeight="1">
      <c r="A778" s="19"/>
      <c r="B778" s="20">
        <v>2020.0</v>
      </c>
      <c r="C778" s="23">
        <v>43970.3125</v>
      </c>
      <c r="D778" s="19" t="s">
        <v>228</v>
      </c>
      <c r="E778" s="19">
        <v>79.0</v>
      </c>
      <c r="F778" s="19">
        <v>5060.0</v>
      </c>
      <c r="G778" s="19">
        <v>40.0</v>
      </c>
      <c r="H778" s="19">
        <v>7.0</v>
      </c>
      <c r="I778" s="19">
        <v>90.0</v>
      </c>
      <c r="J778" s="19" t="s">
        <v>911</v>
      </c>
      <c r="K778" s="19"/>
      <c r="L778" s="19">
        <v>1302.0</v>
      </c>
      <c r="M778" s="19" t="s">
        <v>814</v>
      </c>
      <c r="N778" s="19" t="s">
        <v>23</v>
      </c>
      <c r="O778" s="19" t="s">
        <v>23</v>
      </c>
      <c r="P778" s="19"/>
      <c r="Q778" s="19"/>
      <c r="R778" s="19"/>
      <c r="S778" s="19"/>
      <c r="T778" s="19"/>
      <c r="U778" s="19"/>
      <c r="V778" s="19"/>
      <c r="W778" s="19"/>
      <c r="X778" s="19"/>
      <c r="Y778" s="19"/>
      <c r="Z778" s="19"/>
      <c r="AA778" s="19"/>
    </row>
    <row r="779" ht="15.75" customHeight="1">
      <c r="A779" s="19"/>
      <c r="B779" s="20">
        <v>2020.0</v>
      </c>
      <c r="C779" s="23">
        <v>43970.510416666664</v>
      </c>
      <c r="D779" s="19" t="s">
        <v>228</v>
      </c>
      <c r="E779" s="19">
        <v>75.0</v>
      </c>
      <c r="F779" s="19">
        <v>4450.0</v>
      </c>
      <c r="G779" s="19">
        <v>37.0</v>
      </c>
      <c r="H779" s="19">
        <v>7.0</v>
      </c>
      <c r="I779" s="19">
        <v>90.0</v>
      </c>
      <c r="J779" s="19" t="s">
        <v>911</v>
      </c>
      <c r="K779" s="19"/>
      <c r="L779" s="19">
        <v>1303.0</v>
      </c>
      <c r="M779" s="19" t="s">
        <v>814</v>
      </c>
      <c r="N779" s="19" t="s">
        <v>23</v>
      </c>
      <c r="O779" s="19" t="s">
        <v>23</v>
      </c>
      <c r="P779" s="19"/>
      <c r="Q779" s="19"/>
      <c r="R779" s="19"/>
      <c r="S779" s="19"/>
      <c r="T779" s="19"/>
      <c r="U779" s="19"/>
      <c r="V779" s="19"/>
      <c r="W779" s="19"/>
      <c r="X779" s="19"/>
      <c r="Y779" s="19"/>
      <c r="Z779" s="19"/>
      <c r="AA779" s="19"/>
    </row>
    <row r="780" ht="15.75" customHeight="1">
      <c r="A780" s="19"/>
      <c r="B780" s="20">
        <v>2020.0</v>
      </c>
      <c r="C780" s="23">
        <v>43970.354166666664</v>
      </c>
      <c r="D780" s="19" t="s">
        <v>228</v>
      </c>
      <c r="E780" s="19">
        <v>48.0</v>
      </c>
      <c r="F780" s="19">
        <v>5500.0</v>
      </c>
      <c r="G780" s="19">
        <v>44.0</v>
      </c>
      <c r="H780" s="19">
        <v>7.0</v>
      </c>
      <c r="I780" s="19">
        <v>40.0</v>
      </c>
      <c r="J780" s="19" t="s">
        <v>739</v>
      </c>
      <c r="K780" s="19"/>
      <c r="L780" s="19">
        <v>1304.0</v>
      </c>
      <c r="M780" s="19" t="s">
        <v>814</v>
      </c>
      <c r="N780" s="19" t="s">
        <v>23</v>
      </c>
      <c r="O780" s="19" t="s">
        <v>23</v>
      </c>
      <c r="P780" s="19"/>
      <c r="Q780" s="19"/>
      <c r="R780" s="19"/>
      <c r="S780" s="19"/>
      <c r="T780" s="19"/>
      <c r="U780" s="19"/>
      <c r="V780" s="19"/>
      <c r="W780" s="19"/>
      <c r="X780" s="19"/>
      <c r="Y780" s="19"/>
      <c r="Z780" s="19"/>
      <c r="AA780" s="19"/>
    </row>
    <row r="781" ht="15.75" customHeight="1">
      <c r="A781" s="19"/>
      <c r="B781" s="20">
        <v>2020.0</v>
      </c>
      <c r="C781" s="23">
        <v>43970.510416666664</v>
      </c>
      <c r="D781" s="19" t="s">
        <v>228</v>
      </c>
      <c r="E781" s="19">
        <v>91.0</v>
      </c>
      <c r="F781" s="19">
        <v>8180.0</v>
      </c>
      <c r="G781" s="19">
        <v>48.0</v>
      </c>
      <c r="H781" s="19">
        <v>7.0</v>
      </c>
      <c r="I781" s="19">
        <v>40.0</v>
      </c>
      <c r="J781" s="19" t="s">
        <v>739</v>
      </c>
      <c r="K781" s="19"/>
      <c r="L781" s="19">
        <v>1305.0</v>
      </c>
      <c r="M781" s="19" t="s">
        <v>35</v>
      </c>
      <c r="N781" s="19" t="s">
        <v>23</v>
      </c>
      <c r="O781" s="19" t="s">
        <v>23</v>
      </c>
      <c r="P781" s="19"/>
      <c r="Q781" s="19"/>
      <c r="R781" s="19"/>
      <c r="S781" s="19"/>
      <c r="T781" s="19"/>
      <c r="U781" s="19"/>
      <c r="V781" s="19"/>
      <c r="W781" s="19"/>
      <c r="X781" s="19"/>
      <c r="Y781" s="19"/>
      <c r="Z781" s="19"/>
      <c r="AA781" s="19"/>
    </row>
    <row r="782" ht="15.75" customHeight="1">
      <c r="A782" s="19"/>
      <c r="B782" s="20">
        <v>2020.0</v>
      </c>
      <c r="C782" s="23">
        <v>43970.833333333336</v>
      </c>
      <c r="D782" s="19" t="s">
        <v>228</v>
      </c>
      <c r="E782" s="19">
        <v>71.0</v>
      </c>
      <c r="F782" s="19">
        <v>4000.0</v>
      </c>
      <c r="G782" s="19">
        <v>37.0</v>
      </c>
      <c r="H782" s="19">
        <v>7.0</v>
      </c>
      <c r="I782" s="19">
        <v>88.0</v>
      </c>
      <c r="J782" s="19" t="s">
        <v>945</v>
      </c>
      <c r="K782" s="19"/>
      <c r="L782" s="19">
        <v>1306.0</v>
      </c>
      <c r="M782" s="19" t="s">
        <v>814</v>
      </c>
      <c r="N782" s="19" t="s">
        <v>23</v>
      </c>
      <c r="O782" s="19" t="s">
        <v>23</v>
      </c>
      <c r="P782" s="19"/>
      <c r="Q782" s="19"/>
      <c r="R782" s="19"/>
      <c r="S782" s="19"/>
      <c r="T782" s="19"/>
      <c r="U782" s="19"/>
      <c r="V782" s="19"/>
      <c r="W782" s="19"/>
      <c r="X782" s="19"/>
      <c r="Y782" s="19"/>
      <c r="Z782" s="19"/>
      <c r="AA782" s="19"/>
    </row>
    <row r="783" ht="15.75" customHeight="1">
      <c r="A783" s="19"/>
      <c r="B783" s="20">
        <v>2020.0</v>
      </c>
      <c r="C783" s="23">
        <v>43970.729166666664</v>
      </c>
      <c r="D783" s="19" t="s">
        <v>228</v>
      </c>
      <c r="E783" s="19">
        <v>70.0</v>
      </c>
      <c r="F783" s="19">
        <v>3900.0</v>
      </c>
      <c r="G783" s="19">
        <v>38.0</v>
      </c>
      <c r="H783" s="19">
        <v>7.0</v>
      </c>
      <c r="I783" s="19">
        <v>88.0</v>
      </c>
      <c r="J783" s="19" t="s">
        <v>945</v>
      </c>
      <c r="K783" s="19"/>
      <c r="L783" s="19">
        <v>1307.0</v>
      </c>
      <c r="M783" s="19" t="s">
        <v>35</v>
      </c>
      <c r="N783" s="19" t="s">
        <v>23</v>
      </c>
      <c r="O783" s="19" t="s">
        <v>23</v>
      </c>
      <c r="P783" s="19"/>
      <c r="Q783" s="19"/>
      <c r="R783" s="19"/>
      <c r="S783" s="19"/>
      <c r="T783" s="19"/>
      <c r="U783" s="19"/>
      <c r="V783" s="19"/>
      <c r="W783" s="19"/>
      <c r="X783" s="19"/>
      <c r="Y783" s="19"/>
      <c r="Z783" s="19"/>
      <c r="AA783" s="19"/>
    </row>
    <row r="784" ht="15.75" customHeight="1">
      <c r="A784" s="19"/>
      <c r="B784" s="20">
        <v>2020.0</v>
      </c>
      <c r="C784" s="23">
        <v>43971.479166666664</v>
      </c>
      <c r="D784" s="19" t="s">
        <v>228</v>
      </c>
      <c r="E784" s="19">
        <v>91.0</v>
      </c>
      <c r="F784" s="19">
        <v>7480.0</v>
      </c>
      <c r="G784" s="19">
        <v>44.0</v>
      </c>
      <c r="H784" s="19">
        <v>7.0</v>
      </c>
      <c r="I784" s="19">
        <v>82.0</v>
      </c>
      <c r="J784" s="19" t="s">
        <v>923</v>
      </c>
      <c r="K784" s="19"/>
      <c r="L784" s="19">
        <v>1308.0</v>
      </c>
      <c r="M784" s="19" t="s">
        <v>35</v>
      </c>
      <c r="N784" s="19" t="s">
        <v>35</v>
      </c>
      <c r="O784" s="19" t="s">
        <v>23</v>
      </c>
      <c r="P784" s="19"/>
      <c r="Q784" s="19"/>
      <c r="R784" s="19"/>
      <c r="S784" s="19"/>
      <c r="T784" s="19"/>
      <c r="U784" s="19"/>
      <c r="V784" s="19"/>
      <c r="W784" s="19"/>
      <c r="X784" s="19"/>
      <c r="Y784" s="19"/>
      <c r="Z784" s="19"/>
      <c r="AA784" s="19"/>
    </row>
    <row r="785" ht="15.75" customHeight="1">
      <c r="A785" s="19"/>
      <c r="B785" s="20">
        <v>2020.0</v>
      </c>
      <c r="C785" s="23">
        <v>43971.520833333336</v>
      </c>
      <c r="D785" s="19" t="s">
        <v>228</v>
      </c>
      <c r="E785" s="19">
        <v>75.0</v>
      </c>
      <c r="F785" s="19">
        <v>4150.0</v>
      </c>
      <c r="G785" s="19">
        <v>37.0</v>
      </c>
      <c r="H785" s="19">
        <v>7.0</v>
      </c>
      <c r="I785" s="19">
        <v>92.0</v>
      </c>
      <c r="J785" s="19" t="s">
        <v>33</v>
      </c>
      <c r="K785" s="19"/>
      <c r="L785" s="19">
        <v>1309.0</v>
      </c>
      <c r="M785" s="19" t="s">
        <v>814</v>
      </c>
      <c r="N785" s="19" t="s">
        <v>23</v>
      </c>
      <c r="O785" s="19" t="s">
        <v>23</v>
      </c>
      <c r="P785" s="19"/>
      <c r="Q785" s="19"/>
      <c r="R785" s="19"/>
      <c r="S785" s="19"/>
      <c r="T785" s="19"/>
      <c r="U785" s="19"/>
      <c r="V785" s="19"/>
      <c r="W785" s="19"/>
      <c r="X785" s="19"/>
      <c r="Y785" s="19"/>
      <c r="Z785" s="19"/>
      <c r="AA785" s="19"/>
    </row>
    <row r="786" ht="15.75" customHeight="1">
      <c r="A786" s="19"/>
      <c r="B786" s="20">
        <v>2020.0</v>
      </c>
      <c r="C786" s="23">
        <v>43971.791666666664</v>
      </c>
      <c r="D786" s="19" t="s">
        <v>228</v>
      </c>
      <c r="E786" s="19">
        <v>79.0</v>
      </c>
      <c r="F786" s="19">
        <v>4600.0</v>
      </c>
      <c r="G786" s="19">
        <v>39.0</v>
      </c>
      <c r="H786" s="19">
        <v>7.0</v>
      </c>
      <c r="I786" s="19">
        <v>89.0</v>
      </c>
      <c r="J786" s="19" t="s">
        <v>924</v>
      </c>
      <c r="K786" s="19"/>
      <c r="L786" s="19">
        <v>1310.0</v>
      </c>
      <c r="M786" s="19"/>
      <c r="N786" s="19" t="s">
        <v>23</v>
      </c>
      <c r="O786" s="19" t="s">
        <v>23</v>
      </c>
      <c r="P786" s="19"/>
      <c r="Q786" s="19"/>
      <c r="R786" s="19"/>
      <c r="S786" s="19"/>
      <c r="T786" s="19"/>
      <c r="U786" s="19"/>
      <c r="V786" s="19"/>
      <c r="W786" s="19"/>
      <c r="X786" s="19"/>
      <c r="Y786" s="19"/>
      <c r="Z786" s="19"/>
      <c r="AA786" s="19"/>
    </row>
    <row r="787" ht="15.75" customHeight="1">
      <c r="A787" s="19"/>
      <c r="B787" s="20">
        <v>2020.0</v>
      </c>
      <c r="C787" s="23">
        <v>43971.833333333336</v>
      </c>
      <c r="D787" s="19" t="s">
        <v>228</v>
      </c>
      <c r="E787" s="19">
        <v>79.0</v>
      </c>
      <c r="F787" s="19">
        <v>5500.0</v>
      </c>
      <c r="G787" s="19">
        <v>41.0</v>
      </c>
      <c r="H787" s="19">
        <v>7.0</v>
      </c>
      <c r="I787" s="19">
        <v>81.0</v>
      </c>
      <c r="J787" s="19" t="s">
        <v>926</v>
      </c>
      <c r="K787" s="19"/>
      <c r="L787" s="19">
        <v>1311.0</v>
      </c>
      <c r="M787" s="19"/>
      <c r="N787" s="19" t="s">
        <v>23</v>
      </c>
      <c r="O787" s="19" t="s">
        <v>23</v>
      </c>
      <c r="P787" s="19"/>
      <c r="Q787" s="19"/>
      <c r="R787" s="19"/>
      <c r="S787" s="19"/>
      <c r="T787" s="19"/>
      <c r="U787" s="19"/>
      <c r="V787" s="19"/>
      <c r="W787" s="19"/>
      <c r="X787" s="19"/>
      <c r="Y787" s="19"/>
      <c r="Z787" s="19"/>
      <c r="AA787" s="19"/>
    </row>
    <row r="788" ht="15.75" customHeight="1">
      <c r="A788" s="19"/>
      <c r="B788" s="20">
        <v>2020.0</v>
      </c>
      <c r="C788" s="23">
        <v>43971.854166666664</v>
      </c>
      <c r="D788" s="19" t="s">
        <v>228</v>
      </c>
      <c r="E788" s="19">
        <v>82.0</v>
      </c>
      <c r="F788" s="19">
        <v>5800.0</v>
      </c>
      <c r="G788" s="19">
        <v>41.0</v>
      </c>
      <c r="H788" s="19">
        <v>7.0</v>
      </c>
      <c r="I788" s="19">
        <v>39.0</v>
      </c>
      <c r="J788" s="19" t="s">
        <v>414</v>
      </c>
      <c r="K788" s="19"/>
      <c r="L788" s="19">
        <v>1312.0</v>
      </c>
      <c r="M788" s="19"/>
      <c r="N788" s="19" t="s">
        <v>23</v>
      </c>
      <c r="O788" s="19" t="s">
        <v>23</v>
      </c>
      <c r="P788" s="19"/>
      <c r="Q788" s="19"/>
      <c r="R788" s="19"/>
      <c r="S788" s="19"/>
      <c r="T788" s="19"/>
      <c r="U788" s="19"/>
      <c r="V788" s="19"/>
      <c r="W788" s="19"/>
      <c r="X788" s="19"/>
      <c r="Y788" s="19"/>
      <c r="Z788" s="19"/>
      <c r="AA788" s="19"/>
    </row>
    <row r="789" ht="15.75" customHeight="1">
      <c r="A789" s="19"/>
      <c r="B789" s="20">
        <v>2020.0</v>
      </c>
      <c r="C789" s="23">
        <v>43973.354166666664</v>
      </c>
      <c r="D789" s="19" t="s">
        <v>228</v>
      </c>
      <c r="E789" s="19">
        <v>73.0</v>
      </c>
      <c r="F789" s="19">
        <v>4140.0</v>
      </c>
      <c r="G789" s="19">
        <v>37.0</v>
      </c>
      <c r="H789" s="19">
        <v>7.0</v>
      </c>
      <c r="I789" s="19"/>
      <c r="J789" s="19"/>
      <c r="K789" s="19" t="s">
        <v>946</v>
      </c>
      <c r="L789" s="19">
        <v>1313.0</v>
      </c>
      <c r="M789" s="19" t="s">
        <v>814</v>
      </c>
      <c r="N789" s="19" t="s">
        <v>40</v>
      </c>
      <c r="O789" s="19" t="s">
        <v>23</v>
      </c>
      <c r="P789" s="19"/>
      <c r="Q789" s="19"/>
      <c r="R789" s="19"/>
      <c r="S789" s="19"/>
      <c r="T789" s="19"/>
      <c r="U789" s="19"/>
      <c r="V789" s="19"/>
      <c r="W789" s="19"/>
      <c r="X789" s="19"/>
      <c r="Y789" s="19"/>
      <c r="Z789" s="19"/>
      <c r="AA789" s="19"/>
    </row>
    <row r="790" ht="15.75" customHeight="1">
      <c r="A790" s="19"/>
      <c r="B790" s="20">
        <v>2020.0</v>
      </c>
      <c r="C790" s="23">
        <v>43973.322916666664</v>
      </c>
      <c r="D790" s="19" t="s">
        <v>228</v>
      </c>
      <c r="E790" s="19">
        <v>79.0</v>
      </c>
      <c r="F790" s="19">
        <v>5540.0</v>
      </c>
      <c r="G790" s="19">
        <v>42.0</v>
      </c>
      <c r="H790" s="19">
        <v>7.0</v>
      </c>
      <c r="I790" s="19"/>
      <c r="J790" s="19"/>
      <c r="K790" s="19" t="s">
        <v>911</v>
      </c>
      <c r="L790" s="19">
        <v>1314.0</v>
      </c>
      <c r="M790" s="19" t="s">
        <v>814</v>
      </c>
      <c r="N790" s="19" t="s">
        <v>23</v>
      </c>
      <c r="O790" s="19" t="s">
        <v>23</v>
      </c>
      <c r="P790" s="19"/>
      <c r="Q790" s="19"/>
      <c r="R790" s="19"/>
      <c r="S790" s="19"/>
      <c r="T790" s="19"/>
      <c r="U790" s="19"/>
      <c r="V790" s="19"/>
      <c r="W790" s="19"/>
      <c r="X790" s="19"/>
      <c r="Y790" s="19"/>
      <c r="Z790" s="19"/>
      <c r="AA790" s="19"/>
    </row>
    <row r="791" ht="15.75" customHeight="1">
      <c r="A791" s="19"/>
      <c r="B791" s="20">
        <v>2020.0</v>
      </c>
      <c r="C791" s="23">
        <v>43973.4375</v>
      </c>
      <c r="D791" s="19" t="s">
        <v>228</v>
      </c>
      <c r="E791" s="19">
        <v>80.0</v>
      </c>
      <c r="F791" s="19">
        <v>5920.0</v>
      </c>
      <c r="G791" s="19">
        <v>42.0</v>
      </c>
      <c r="H791" s="19">
        <v>7.0</v>
      </c>
      <c r="I791" s="19"/>
      <c r="J791" s="19"/>
      <c r="K791" s="19" t="s">
        <v>945</v>
      </c>
      <c r="L791" s="19">
        <v>1315.0</v>
      </c>
      <c r="M791" s="19" t="s">
        <v>814</v>
      </c>
      <c r="N791" s="19" t="s">
        <v>23</v>
      </c>
      <c r="O791" s="19" t="s">
        <v>23</v>
      </c>
      <c r="P791" s="19"/>
      <c r="Q791" s="19"/>
      <c r="R791" s="19"/>
      <c r="S791" s="19"/>
      <c r="T791" s="19"/>
      <c r="U791" s="19"/>
      <c r="V791" s="19"/>
      <c r="W791" s="19"/>
      <c r="X791" s="19"/>
      <c r="Y791" s="19"/>
      <c r="Z791" s="19"/>
      <c r="AA791" s="19"/>
    </row>
    <row r="792" ht="15.75" customHeight="1">
      <c r="A792" s="19"/>
      <c r="B792" s="20">
        <v>2020.0</v>
      </c>
      <c r="C792" s="23">
        <v>43973.385416666664</v>
      </c>
      <c r="D792" s="19" t="s">
        <v>228</v>
      </c>
      <c r="E792" s="19">
        <v>81.0</v>
      </c>
      <c r="F792" s="19">
        <v>6480.0</v>
      </c>
      <c r="G792" s="19">
        <v>44.0</v>
      </c>
      <c r="H792" s="19">
        <v>7.0</v>
      </c>
      <c r="I792" s="19"/>
      <c r="J792" s="19"/>
      <c r="K792" s="19" t="s">
        <v>947</v>
      </c>
      <c r="L792" s="19">
        <v>1316.0</v>
      </c>
      <c r="M792" s="19" t="s">
        <v>814</v>
      </c>
      <c r="N792" s="19" t="s">
        <v>23</v>
      </c>
      <c r="O792" s="19" t="s">
        <v>23</v>
      </c>
      <c r="P792" s="19"/>
      <c r="Q792" s="19"/>
      <c r="R792" s="19"/>
      <c r="S792" s="19"/>
      <c r="T792" s="19"/>
      <c r="U792" s="19"/>
      <c r="V792" s="19"/>
      <c r="W792" s="19"/>
      <c r="X792" s="19"/>
      <c r="Y792" s="19"/>
      <c r="Z792" s="19"/>
      <c r="AA792" s="19"/>
    </row>
    <row r="793" ht="15.75" customHeight="1">
      <c r="A793" s="19"/>
      <c r="B793" s="20">
        <v>2020.0</v>
      </c>
      <c r="C793" s="23">
        <v>43973.427083333336</v>
      </c>
      <c r="D793" s="19" t="s">
        <v>228</v>
      </c>
      <c r="E793" s="19">
        <v>76.0</v>
      </c>
      <c r="F793" s="19">
        <v>5230.0</v>
      </c>
      <c r="G793" s="19">
        <v>42.0</v>
      </c>
      <c r="H793" s="19">
        <v>7.0</v>
      </c>
      <c r="I793" s="19"/>
      <c r="J793" s="19"/>
      <c r="K793" s="19" t="s">
        <v>117</v>
      </c>
      <c r="L793" s="19">
        <v>1317.0</v>
      </c>
      <c r="M793" s="19" t="s">
        <v>814</v>
      </c>
      <c r="N793" s="19" t="s">
        <v>23</v>
      </c>
      <c r="O793" s="19" t="s">
        <v>23</v>
      </c>
      <c r="P793" s="19"/>
      <c r="Q793" s="19"/>
      <c r="R793" s="19"/>
      <c r="S793" s="19"/>
      <c r="T793" s="19"/>
      <c r="U793" s="19"/>
      <c r="V793" s="19"/>
      <c r="W793" s="19"/>
      <c r="X793" s="19"/>
      <c r="Y793" s="19"/>
      <c r="Z793" s="19"/>
      <c r="AA793" s="19"/>
    </row>
    <row r="794" ht="15.75" customHeight="1">
      <c r="A794" s="19"/>
      <c r="B794" s="20">
        <v>2020.0</v>
      </c>
      <c r="C794" s="23">
        <v>43973.427083333336</v>
      </c>
      <c r="D794" s="19" t="s">
        <v>228</v>
      </c>
      <c r="E794" s="19">
        <v>73.0</v>
      </c>
      <c r="F794" s="19">
        <v>4490.0</v>
      </c>
      <c r="G794" s="19">
        <v>39.0</v>
      </c>
      <c r="H794" s="19">
        <v>7.0</v>
      </c>
      <c r="I794" s="19"/>
      <c r="J794" s="19"/>
      <c r="K794" s="19" t="s">
        <v>918</v>
      </c>
      <c r="L794" s="19">
        <v>1318.0</v>
      </c>
      <c r="M794" s="19" t="s">
        <v>814</v>
      </c>
      <c r="N794" s="19" t="s">
        <v>23</v>
      </c>
      <c r="O794" s="19" t="s">
        <v>23</v>
      </c>
      <c r="P794" s="19"/>
      <c r="Q794" s="19"/>
      <c r="R794" s="19"/>
      <c r="S794" s="19"/>
      <c r="T794" s="19"/>
      <c r="U794" s="19"/>
      <c r="V794" s="19"/>
      <c r="W794" s="19"/>
      <c r="X794" s="19"/>
      <c r="Y794" s="19"/>
      <c r="Z794" s="19"/>
      <c r="AA794" s="19"/>
    </row>
    <row r="795" ht="15.75" customHeight="1">
      <c r="A795" s="19"/>
      <c r="B795" s="20">
        <v>2020.0</v>
      </c>
      <c r="C795" s="23">
        <v>43973.541666666664</v>
      </c>
      <c r="D795" s="19" t="s">
        <v>228</v>
      </c>
      <c r="E795" s="19">
        <v>78.0</v>
      </c>
      <c r="F795" s="19">
        <v>4990.0</v>
      </c>
      <c r="G795" s="19">
        <v>40.0</v>
      </c>
      <c r="H795" s="19">
        <v>7.0</v>
      </c>
      <c r="I795" s="19"/>
      <c r="J795" s="19"/>
      <c r="K795" s="19" t="s">
        <v>923</v>
      </c>
      <c r="L795" s="19">
        <v>1319.0</v>
      </c>
      <c r="M795" s="19" t="s">
        <v>814</v>
      </c>
      <c r="N795" s="19" t="s">
        <v>23</v>
      </c>
      <c r="O795" s="19" t="s">
        <v>23</v>
      </c>
      <c r="P795" s="19"/>
      <c r="Q795" s="19"/>
      <c r="R795" s="19"/>
      <c r="S795" s="19"/>
      <c r="T795" s="19"/>
      <c r="U795" s="19"/>
      <c r="V795" s="19"/>
      <c r="W795" s="19"/>
      <c r="X795" s="19"/>
      <c r="Y795" s="19"/>
      <c r="Z795" s="19"/>
      <c r="AA795" s="19"/>
    </row>
    <row r="796" ht="15.75" customHeight="1">
      <c r="A796" s="19"/>
      <c r="B796" s="20">
        <v>2020.0</v>
      </c>
      <c r="C796" s="23">
        <v>43973.4375</v>
      </c>
      <c r="D796" s="19" t="s">
        <v>228</v>
      </c>
      <c r="E796" s="19">
        <v>79.0</v>
      </c>
      <c r="F796" s="19">
        <v>5130.0</v>
      </c>
      <c r="G796" s="19">
        <v>40.0</v>
      </c>
      <c r="H796" s="19">
        <v>7.0</v>
      </c>
      <c r="I796" s="19">
        <v>40.0</v>
      </c>
      <c r="J796" s="19" t="s">
        <v>739</v>
      </c>
      <c r="K796" s="19"/>
      <c r="L796" s="19">
        <v>1320.0</v>
      </c>
      <c r="M796" s="19" t="s">
        <v>814</v>
      </c>
      <c r="N796" s="19" t="s">
        <v>23</v>
      </c>
      <c r="O796" s="19" t="s">
        <v>23</v>
      </c>
      <c r="P796" s="19"/>
      <c r="Q796" s="19"/>
      <c r="R796" s="19"/>
      <c r="S796" s="19"/>
      <c r="T796" s="19"/>
      <c r="U796" s="19"/>
      <c r="V796" s="19"/>
      <c r="W796" s="19"/>
      <c r="X796" s="19"/>
      <c r="Y796" s="19"/>
      <c r="Z796" s="19"/>
      <c r="AA796" s="19"/>
    </row>
    <row r="797" ht="15.75" customHeight="1">
      <c r="A797" s="19"/>
      <c r="B797" s="20">
        <v>2020.0</v>
      </c>
      <c r="C797" s="23">
        <v>43973.416666666664</v>
      </c>
      <c r="D797" s="19" t="s">
        <v>228</v>
      </c>
      <c r="E797" s="19">
        <v>77.0</v>
      </c>
      <c r="F797" s="19">
        <v>4710.0</v>
      </c>
      <c r="G797" s="19">
        <v>42.0</v>
      </c>
      <c r="H797" s="19">
        <v>7.0</v>
      </c>
      <c r="I797" s="19">
        <v>40.0</v>
      </c>
      <c r="J797" s="19" t="s">
        <v>739</v>
      </c>
      <c r="K797" s="19"/>
      <c r="L797" s="19">
        <v>1321.0</v>
      </c>
      <c r="M797" s="19" t="s">
        <v>814</v>
      </c>
      <c r="N797" s="19" t="s">
        <v>23</v>
      </c>
      <c r="O797" s="19" t="s">
        <v>23</v>
      </c>
      <c r="P797" s="19"/>
      <c r="Q797" s="19"/>
      <c r="R797" s="19"/>
      <c r="S797" s="19"/>
      <c r="T797" s="19"/>
      <c r="U797" s="19"/>
      <c r="V797" s="19"/>
      <c r="W797" s="19"/>
      <c r="X797" s="19"/>
      <c r="Y797" s="19"/>
      <c r="Z797" s="19"/>
      <c r="AA797" s="19"/>
    </row>
    <row r="798" ht="15.75" customHeight="1">
      <c r="A798" s="19"/>
      <c r="B798" s="20">
        <v>2020.0</v>
      </c>
      <c r="C798" s="23">
        <v>43973.510416666664</v>
      </c>
      <c r="D798" s="19" t="s">
        <v>228</v>
      </c>
      <c r="E798" s="19">
        <v>73.0</v>
      </c>
      <c r="F798" s="19">
        <v>4580.0</v>
      </c>
      <c r="G798" s="19">
        <v>38.0</v>
      </c>
      <c r="H798" s="19">
        <v>7.0</v>
      </c>
      <c r="I798" s="19">
        <v>40.0</v>
      </c>
      <c r="J798" s="19" t="s">
        <v>739</v>
      </c>
      <c r="K798" s="19"/>
      <c r="L798" s="19">
        <v>1322.0</v>
      </c>
      <c r="M798" s="19" t="s">
        <v>814</v>
      </c>
      <c r="N798" s="19" t="s">
        <v>23</v>
      </c>
      <c r="O798" s="19" t="s">
        <v>23</v>
      </c>
      <c r="P798" s="19"/>
      <c r="Q798" s="19"/>
      <c r="R798" s="19"/>
      <c r="S798" s="19"/>
      <c r="T798" s="19"/>
      <c r="U798" s="19"/>
      <c r="V798" s="19"/>
      <c r="W798" s="19"/>
      <c r="X798" s="19"/>
      <c r="Y798" s="19"/>
      <c r="Z798" s="19"/>
      <c r="AA798" s="19"/>
    </row>
    <row r="799" ht="15.75" customHeight="1">
      <c r="A799" s="19"/>
      <c r="B799" s="20">
        <v>2020.0</v>
      </c>
      <c r="C799" s="23">
        <v>43973.604166666664</v>
      </c>
      <c r="D799" s="19" t="s">
        <v>228</v>
      </c>
      <c r="E799" s="19">
        <v>72.0</v>
      </c>
      <c r="F799" s="19">
        <v>4000.0</v>
      </c>
      <c r="G799" s="19">
        <v>36.0</v>
      </c>
      <c r="H799" s="19">
        <v>7.0</v>
      </c>
      <c r="I799" s="19"/>
      <c r="J799" s="19"/>
      <c r="K799" s="19" t="s">
        <v>948</v>
      </c>
      <c r="L799" s="19">
        <v>1323.0</v>
      </c>
      <c r="M799" s="19"/>
      <c r="N799" s="19" t="s">
        <v>23</v>
      </c>
      <c r="O799" s="19" t="s">
        <v>23</v>
      </c>
      <c r="P799" s="19"/>
      <c r="Q799" s="19"/>
      <c r="R799" s="19"/>
      <c r="S799" s="19"/>
      <c r="T799" s="19"/>
      <c r="U799" s="19"/>
      <c r="V799" s="19"/>
      <c r="W799" s="19"/>
      <c r="X799" s="19"/>
      <c r="Y799" s="19"/>
      <c r="Z799" s="19"/>
      <c r="AA799" s="19"/>
    </row>
    <row r="800" ht="15.75" customHeight="1">
      <c r="A800" s="19"/>
      <c r="B800" s="20">
        <v>2020.0</v>
      </c>
      <c r="C800" s="23">
        <v>43973.625</v>
      </c>
      <c r="D800" s="19" t="s">
        <v>228</v>
      </c>
      <c r="E800" s="19">
        <v>73.0</v>
      </c>
      <c r="F800" s="19">
        <v>4900.0</v>
      </c>
      <c r="G800" s="19">
        <v>41.0</v>
      </c>
      <c r="H800" s="19">
        <v>7.0</v>
      </c>
      <c r="I800" s="19"/>
      <c r="J800" s="19"/>
      <c r="K800" s="19" t="s">
        <v>949</v>
      </c>
      <c r="L800" s="19">
        <v>1324.0</v>
      </c>
      <c r="M800" s="19"/>
      <c r="N800" s="19" t="s">
        <v>35</v>
      </c>
      <c r="O800" s="19" t="s">
        <v>23</v>
      </c>
      <c r="P800" s="19" t="s">
        <v>816</v>
      </c>
      <c r="Q800" s="19"/>
      <c r="R800" s="19"/>
      <c r="S800" s="19"/>
      <c r="T800" s="19"/>
      <c r="U800" s="19"/>
      <c r="V800" s="19"/>
      <c r="W800" s="19"/>
      <c r="X800" s="19"/>
      <c r="Y800" s="19"/>
      <c r="Z800" s="19"/>
      <c r="AA800" s="19"/>
    </row>
    <row r="801" ht="15.75" customHeight="1">
      <c r="A801" s="19"/>
      <c r="B801" s="20">
        <v>2020.0</v>
      </c>
      <c r="C801" s="23">
        <v>43973.625</v>
      </c>
      <c r="D801" s="19" t="s">
        <v>228</v>
      </c>
      <c r="E801" s="19">
        <v>76.0</v>
      </c>
      <c r="F801" s="19">
        <v>4860.0</v>
      </c>
      <c r="G801" s="19">
        <v>40.0</v>
      </c>
      <c r="H801" s="19">
        <v>7.0</v>
      </c>
      <c r="I801" s="19"/>
      <c r="J801" s="19"/>
      <c r="K801" s="19" t="s">
        <v>926</v>
      </c>
      <c r="L801" s="19">
        <v>1325.0</v>
      </c>
      <c r="M801" s="19"/>
      <c r="N801" s="19" t="s">
        <v>35</v>
      </c>
      <c r="O801" s="19" t="s">
        <v>23</v>
      </c>
      <c r="P801" s="19"/>
      <c r="Q801" s="19"/>
      <c r="R801" s="19"/>
      <c r="S801" s="19"/>
      <c r="T801" s="19"/>
      <c r="U801" s="19"/>
      <c r="V801" s="19"/>
      <c r="W801" s="19"/>
      <c r="X801" s="19"/>
      <c r="Y801" s="19"/>
      <c r="Z801" s="19"/>
      <c r="AA801" s="19"/>
    </row>
    <row r="802" ht="15.75" customHeight="1">
      <c r="A802" s="19"/>
      <c r="B802" s="20">
        <v>2020.0</v>
      </c>
      <c r="C802" s="23">
        <v>43973.708333333336</v>
      </c>
      <c r="D802" s="19" t="s">
        <v>228</v>
      </c>
      <c r="E802" s="19">
        <v>80.0</v>
      </c>
      <c r="F802" s="19">
        <v>5330.0</v>
      </c>
      <c r="G802" s="19">
        <v>41.0</v>
      </c>
      <c r="H802" s="19">
        <v>7.0</v>
      </c>
      <c r="I802" s="19"/>
      <c r="J802" s="19"/>
      <c r="K802" s="19" t="s">
        <v>906</v>
      </c>
      <c r="L802" s="19">
        <v>1326.0</v>
      </c>
      <c r="M802" s="19"/>
      <c r="N802" s="19" t="s">
        <v>23</v>
      </c>
      <c r="O802" s="19" t="s">
        <v>23</v>
      </c>
      <c r="P802" s="19"/>
      <c r="Q802" s="19"/>
      <c r="R802" s="19"/>
      <c r="S802" s="19"/>
      <c r="T802" s="19"/>
      <c r="U802" s="19"/>
      <c r="V802" s="19"/>
      <c r="W802" s="19"/>
      <c r="X802" s="19"/>
      <c r="Y802" s="19"/>
      <c r="Z802" s="19"/>
      <c r="AA802" s="19"/>
    </row>
    <row r="803" ht="15.75" customHeight="1">
      <c r="A803" s="19"/>
      <c r="B803" s="20">
        <v>2020.0</v>
      </c>
      <c r="C803" s="23">
        <v>43973.5625</v>
      </c>
      <c r="D803" s="19" t="s">
        <v>228</v>
      </c>
      <c r="E803" s="19">
        <v>77.0</v>
      </c>
      <c r="F803" s="19">
        <v>5350.0</v>
      </c>
      <c r="G803" s="19">
        <v>42.0</v>
      </c>
      <c r="H803" s="19">
        <v>7.0</v>
      </c>
      <c r="I803" s="19">
        <v>42.0</v>
      </c>
      <c r="J803" s="19" t="s">
        <v>950</v>
      </c>
      <c r="K803" s="19"/>
      <c r="L803" s="19">
        <v>1327.0</v>
      </c>
      <c r="M803" s="19"/>
      <c r="N803" s="19"/>
      <c r="O803" s="19" t="s">
        <v>23</v>
      </c>
      <c r="P803" s="19"/>
      <c r="Q803" s="19"/>
      <c r="R803" s="19"/>
      <c r="S803" s="19"/>
      <c r="T803" s="19"/>
      <c r="U803" s="19"/>
      <c r="V803" s="19"/>
      <c r="W803" s="19"/>
      <c r="X803" s="19"/>
      <c r="Y803" s="19"/>
      <c r="Z803" s="19"/>
      <c r="AA803" s="19"/>
    </row>
    <row r="804" ht="15.75" customHeight="1">
      <c r="A804" s="19"/>
      <c r="B804" s="20">
        <v>2020.0</v>
      </c>
      <c r="C804" s="23">
        <v>43974.375</v>
      </c>
      <c r="D804" s="19" t="s">
        <v>228</v>
      </c>
      <c r="E804" s="19">
        <v>80.0</v>
      </c>
      <c r="F804" s="19">
        <v>5810.0</v>
      </c>
      <c r="G804" s="19">
        <v>43.0</v>
      </c>
      <c r="H804" s="19">
        <v>7.0</v>
      </c>
      <c r="I804" s="19"/>
      <c r="J804" s="19"/>
      <c r="K804" s="19" t="s">
        <v>918</v>
      </c>
      <c r="L804" s="19">
        <v>1328.0</v>
      </c>
      <c r="M804" s="19"/>
      <c r="N804" s="19" t="s">
        <v>23</v>
      </c>
      <c r="O804" s="19" t="s">
        <v>23</v>
      </c>
      <c r="P804" s="19"/>
      <c r="Q804" s="19"/>
      <c r="R804" s="19"/>
      <c r="S804" s="19"/>
      <c r="T804" s="19"/>
      <c r="U804" s="19"/>
      <c r="V804" s="19"/>
      <c r="W804" s="19"/>
      <c r="X804" s="19"/>
      <c r="Y804" s="19"/>
      <c r="Z804" s="19"/>
      <c r="AA804" s="19"/>
    </row>
    <row r="805" ht="15.75" customHeight="1">
      <c r="A805" s="19"/>
      <c r="B805" s="20">
        <v>2020.0</v>
      </c>
      <c r="C805" s="23">
        <v>43974.395833333336</v>
      </c>
      <c r="D805" s="19" t="s">
        <v>228</v>
      </c>
      <c r="E805" s="19">
        <v>74.0</v>
      </c>
      <c r="F805" s="19">
        <v>5030.0</v>
      </c>
      <c r="G805" s="19">
        <v>42.0</v>
      </c>
      <c r="H805" s="19">
        <v>7.0</v>
      </c>
      <c r="I805" s="19"/>
      <c r="J805" s="19"/>
      <c r="K805" s="19" t="s">
        <v>951</v>
      </c>
      <c r="L805" s="19">
        <v>1329.0</v>
      </c>
      <c r="M805" s="19"/>
      <c r="N805" s="19" t="s">
        <v>35</v>
      </c>
      <c r="O805" s="19" t="s">
        <v>23</v>
      </c>
      <c r="P805" s="19"/>
      <c r="Q805" s="19"/>
      <c r="R805" s="19"/>
      <c r="S805" s="19"/>
      <c r="T805" s="19"/>
      <c r="U805" s="19"/>
      <c r="V805" s="19"/>
      <c r="W805" s="19"/>
      <c r="X805" s="19"/>
      <c r="Y805" s="19"/>
      <c r="Z805" s="19"/>
      <c r="AA805" s="19"/>
    </row>
    <row r="806" ht="15.75" customHeight="1">
      <c r="A806" s="19"/>
      <c r="B806" s="20">
        <v>2020.0</v>
      </c>
      <c r="C806" s="23">
        <v>43974.5</v>
      </c>
      <c r="D806" s="19" t="s">
        <v>228</v>
      </c>
      <c r="E806" s="19">
        <v>76.0</v>
      </c>
      <c r="F806" s="19">
        <v>5830.0</v>
      </c>
      <c r="G806" s="19">
        <v>44.0</v>
      </c>
      <c r="H806" s="19">
        <v>7.0</v>
      </c>
      <c r="I806" s="19"/>
      <c r="J806" s="19"/>
      <c r="K806" s="19" t="s">
        <v>952</v>
      </c>
      <c r="L806" s="19">
        <v>1330.0</v>
      </c>
      <c r="M806" s="19"/>
      <c r="N806" s="19" t="s">
        <v>23</v>
      </c>
      <c r="O806" s="19" t="s">
        <v>23</v>
      </c>
      <c r="P806" s="19"/>
      <c r="Q806" s="19"/>
      <c r="R806" s="19"/>
      <c r="S806" s="19"/>
      <c r="T806" s="19"/>
      <c r="U806" s="19"/>
      <c r="V806" s="19"/>
      <c r="W806" s="19"/>
      <c r="X806" s="19"/>
      <c r="Y806" s="19"/>
      <c r="Z806" s="19"/>
      <c r="AA806" s="19"/>
    </row>
    <row r="807" ht="15.75" customHeight="1">
      <c r="A807" s="19"/>
      <c r="B807" s="20">
        <v>2020.0</v>
      </c>
      <c r="C807" s="23">
        <v>43973.708333333336</v>
      </c>
      <c r="D807" s="19" t="s">
        <v>228</v>
      </c>
      <c r="E807" s="19">
        <v>78.0</v>
      </c>
      <c r="F807" s="19">
        <v>5200.0</v>
      </c>
      <c r="G807" s="19">
        <v>40.0</v>
      </c>
      <c r="H807" s="19">
        <v>7.0</v>
      </c>
      <c r="I807" s="19"/>
      <c r="J807" s="19"/>
      <c r="K807" s="19" t="s">
        <v>945</v>
      </c>
      <c r="L807" s="19">
        <v>1331.0</v>
      </c>
      <c r="M807" s="19"/>
      <c r="N807" s="19" t="s">
        <v>23</v>
      </c>
      <c r="O807" s="19" t="s">
        <v>23</v>
      </c>
      <c r="P807" s="19"/>
      <c r="Q807" s="19"/>
      <c r="R807" s="19"/>
      <c r="S807" s="19"/>
      <c r="T807" s="19"/>
      <c r="U807" s="19"/>
      <c r="V807" s="19"/>
      <c r="W807" s="19"/>
      <c r="X807" s="19"/>
      <c r="Y807" s="19"/>
      <c r="Z807" s="19"/>
      <c r="AA807" s="19"/>
    </row>
    <row r="808" ht="15.75" customHeight="1">
      <c r="A808" s="19"/>
      <c r="B808" s="20">
        <v>2020.0</v>
      </c>
      <c r="C808" s="23">
        <v>43974.333333333336</v>
      </c>
      <c r="D808" s="19" t="s">
        <v>228</v>
      </c>
      <c r="E808" s="19">
        <v>74.0</v>
      </c>
      <c r="F808" s="19">
        <v>4740.0</v>
      </c>
      <c r="G808" s="19">
        <v>42.0</v>
      </c>
      <c r="H808" s="19">
        <v>7.0</v>
      </c>
      <c r="I808" s="19">
        <v>37.0</v>
      </c>
      <c r="J808" s="19" t="s">
        <v>716</v>
      </c>
      <c r="K808" s="19"/>
      <c r="L808" s="19">
        <v>1332.0</v>
      </c>
      <c r="M808" s="19"/>
      <c r="N808" s="19" t="s">
        <v>23</v>
      </c>
      <c r="O808" s="19" t="s">
        <v>23</v>
      </c>
      <c r="P808" s="19"/>
      <c r="Q808" s="19"/>
      <c r="R808" s="19"/>
      <c r="S808" s="19"/>
      <c r="T808" s="19"/>
      <c r="U808" s="19"/>
      <c r="V808" s="19"/>
      <c r="W808" s="19"/>
      <c r="X808" s="19"/>
      <c r="Y808" s="19"/>
      <c r="Z808" s="19"/>
      <c r="AA808" s="19"/>
    </row>
    <row r="809" ht="15.75" customHeight="1">
      <c r="A809" s="19"/>
      <c r="B809" s="20">
        <v>2020.0</v>
      </c>
      <c r="C809" s="23">
        <v>43974.5</v>
      </c>
      <c r="D809" s="19" t="s">
        <v>228</v>
      </c>
      <c r="E809" s="19">
        <v>80.0</v>
      </c>
      <c r="F809" s="19">
        <v>5500.0</v>
      </c>
      <c r="G809" s="19">
        <v>40.0</v>
      </c>
      <c r="H809" s="19">
        <v>7.0</v>
      </c>
      <c r="I809" s="19">
        <v>40.0</v>
      </c>
      <c r="J809" s="19" t="s">
        <v>739</v>
      </c>
      <c r="K809" s="19"/>
      <c r="L809" s="19">
        <v>1333.0</v>
      </c>
      <c r="M809" s="19" t="s">
        <v>814</v>
      </c>
      <c r="N809" s="19" t="s">
        <v>23</v>
      </c>
      <c r="O809" s="19" t="s">
        <v>816</v>
      </c>
      <c r="P809" s="19"/>
      <c r="Q809" s="19"/>
      <c r="R809" s="19"/>
      <c r="S809" s="19"/>
      <c r="T809" s="19"/>
      <c r="U809" s="19"/>
      <c r="V809" s="19"/>
      <c r="W809" s="19"/>
      <c r="X809" s="19"/>
      <c r="Y809" s="19"/>
      <c r="Z809" s="19"/>
      <c r="AA809" s="19"/>
    </row>
    <row r="810" ht="15.75" customHeight="1">
      <c r="A810" s="19"/>
      <c r="B810" s="20">
        <v>2020.0</v>
      </c>
      <c r="C810" s="23">
        <v>43974.666666666664</v>
      </c>
      <c r="D810" s="19" t="s">
        <v>228</v>
      </c>
      <c r="E810" s="19">
        <v>74.0</v>
      </c>
      <c r="F810" s="19">
        <v>4960.0</v>
      </c>
      <c r="G810" s="19">
        <v>40.0</v>
      </c>
      <c r="H810" s="19">
        <v>7.0</v>
      </c>
      <c r="I810" s="19">
        <v>40.0</v>
      </c>
      <c r="J810" s="19" t="s">
        <v>739</v>
      </c>
      <c r="K810" s="19"/>
      <c r="L810" s="19">
        <v>1334.0</v>
      </c>
      <c r="M810" s="19" t="s">
        <v>814</v>
      </c>
      <c r="N810" s="19" t="s">
        <v>23</v>
      </c>
      <c r="O810" s="19" t="s">
        <v>816</v>
      </c>
      <c r="P810" s="19"/>
      <c r="Q810" s="19"/>
      <c r="R810" s="19"/>
      <c r="S810" s="19"/>
      <c r="T810" s="19"/>
      <c r="U810" s="19"/>
      <c r="V810" s="19"/>
      <c r="W810" s="19"/>
      <c r="X810" s="19"/>
      <c r="Y810" s="19"/>
      <c r="Z810" s="19"/>
      <c r="AA810" s="19"/>
    </row>
    <row r="811" ht="15.75" customHeight="1">
      <c r="A811" s="19"/>
      <c r="B811" s="20">
        <v>2020.0</v>
      </c>
      <c r="C811" s="23">
        <v>43974.729166666664</v>
      </c>
      <c r="D811" s="19" t="s">
        <v>228</v>
      </c>
      <c r="E811" s="19">
        <v>76.0</v>
      </c>
      <c r="F811" s="19">
        <v>4950.0</v>
      </c>
      <c r="G811" s="19">
        <v>37.0</v>
      </c>
      <c r="H811" s="19">
        <v>7.0</v>
      </c>
      <c r="I811" s="19">
        <v>37.0</v>
      </c>
      <c r="J811" s="19" t="s">
        <v>716</v>
      </c>
      <c r="K811" s="19"/>
      <c r="L811" s="19">
        <v>1335.0</v>
      </c>
      <c r="M811" s="19" t="s">
        <v>814</v>
      </c>
      <c r="N811" s="19" t="s">
        <v>23</v>
      </c>
      <c r="O811" s="19" t="s">
        <v>23</v>
      </c>
      <c r="P811" s="19"/>
      <c r="Q811" s="19"/>
      <c r="R811" s="19"/>
      <c r="S811" s="19"/>
      <c r="T811" s="19"/>
      <c r="U811" s="19"/>
      <c r="V811" s="19"/>
      <c r="W811" s="19"/>
      <c r="X811" s="19"/>
      <c r="Y811" s="19"/>
      <c r="Z811" s="19"/>
      <c r="AA811" s="19"/>
    </row>
    <row r="812" ht="15.75" customHeight="1">
      <c r="A812" s="19"/>
      <c r="B812" s="20">
        <v>2020.0</v>
      </c>
      <c r="C812" s="23">
        <v>43974.791666666664</v>
      </c>
      <c r="D812" s="19" t="s">
        <v>228</v>
      </c>
      <c r="E812" s="19">
        <v>75.0</v>
      </c>
      <c r="F812" s="19">
        <v>4990.0</v>
      </c>
      <c r="G812" s="19">
        <v>39.0</v>
      </c>
      <c r="H812" s="19">
        <v>7.0</v>
      </c>
      <c r="I812" s="19"/>
      <c r="J812" s="19"/>
      <c r="K812" s="19" t="s">
        <v>951</v>
      </c>
      <c r="L812" s="19">
        <v>1336.0</v>
      </c>
      <c r="M812" s="19" t="s">
        <v>814</v>
      </c>
      <c r="N812" s="19" t="s">
        <v>35</v>
      </c>
      <c r="O812" s="19" t="s">
        <v>23</v>
      </c>
      <c r="P812" s="19"/>
      <c r="Q812" s="19"/>
      <c r="R812" s="19"/>
      <c r="S812" s="19"/>
      <c r="T812" s="19"/>
      <c r="U812" s="19"/>
      <c r="V812" s="19"/>
      <c r="W812" s="19"/>
      <c r="X812" s="19"/>
      <c r="Y812" s="19"/>
      <c r="Z812" s="19"/>
      <c r="AA812" s="19"/>
    </row>
    <row r="813" ht="15.75" customHeight="1">
      <c r="A813" s="19"/>
      <c r="B813" s="20">
        <v>2020.0</v>
      </c>
      <c r="C813" s="23">
        <v>43974.729166666664</v>
      </c>
      <c r="D813" s="19" t="s">
        <v>228</v>
      </c>
      <c r="E813" s="19">
        <v>80.0</v>
      </c>
      <c r="F813" s="19">
        <v>5300.0</v>
      </c>
      <c r="G813" s="19">
        <v>39.0</v>
      </c>
      <c r="H813" s="19">
        <v>7.0</v>
      </c>
      <c r="I813" s="19">
        <v>34.0</v>
      </c>
      <c r="J813" s="19" t="s">
        <v>660</v>
      </c>
      <c r="K813" s="19"/>
      <c r="L813" s="19">
        <v>1337.0</v>
      </c>
      <c r="M813" s="19" t="s">
        <v>814</v>
      </c>
      <c r="N813" s="19" t="s">
        <v>23</v>
      </c>
      <c r="O813" s="19" t="s">
        <v>23</v>
      </c>
      <c r="P813" s="19"/>
      <c r="Q813" s="19"/>
      <c r="R813" s="19"/>
      <c r="S813" s="19"/>
      <c r="T813" s="19"/>
      <c r="U813" s="19"/>
      <c r="V813" s="19"/>
      <c r="W813" s="19"/>
      <c r="X813" s="19"/>
      <c r="Y813" s="19"/>
      <c r="Z813" s="19"/>
      <c r="AA813" s="19"/>
    </row>
    <row r="814" ht="15.75" customHeight="1">
      <c r="A814" s="19"/>
      <c r="B814" s="20">
        <v>2020.0</v>
      </c>
      <c r="C814" s="23">
        <v>43975.381944444445</v>
      </c>
      <c r="D814" s="19" t="s">
        <v>228</v>
      </c>
      <c r="E814" s="19">
        <v>78.0</v>
      </c>
      <c r="F814" s="19">
        <v>5040.0</v>
      </c>
      <c r="G814" s="19">
        <v>40.0</v>
      </c>
      <c r="H814" s="19">
        <v>7.0</v>
      </c>
      <c r="I814" s="19"/>
      <c r="J814" s="19"/>
      <c r="K814" s="19" t="s">
        <v>953</v>
      </c>
      <c r="L814" s="19">
        <v>1338.0</v>
      </c>
      <c r="M814" s="19"/>
      <c r="N814" s="19" t="s">
        <v>23</v>
      </c>
      <c r="O814" s="19" t="s">
        <v>23</v>
      </c>
      <c r="P814" s="19"/>
      <c r="Q814" s="19"/>
      <c r="R814" s="19"/>
      <c r="S814" s="19"/>
      <c r="T814" s="19"/>
      <c r="U814" s="19"/>
      <c r="V814" s="19"/>
      <c r="W814" s="19"/>
      <c r="X814" s="19"/>
      <c r="Y814" s="19"/>
      <c r="Z814" s="19"/>
      <c r="AA814" s="19"/>
    </row>
    <row r="815" ht="15.75" customHeight="1">
      <c r="A815" s="19"/>
      <c r="B815" s="20">
        <v>2020.0</v>
      </c>
      <c r="C815" s="23">
        <v>43975.354166666664</v>
      </c>
      <c r="D815" s="19" t="s">
        <v>228</v>
      </c>
      <c r="E815" s="19">
        <v>75.0</v>
      </c>
      <c r="F815" s="19">
        <v>5750.0</v>
      </c>
      <c r="G815" s="19">
        <v>45.0</v>
      </c>
      <c r="H815" s="19">
        <v>7.0</v>
      </c>
      <c r="I815" s="19"/>
      <c r="J815" s="19"/>
      <c r="K815" s="19" t="s">
        <v>954</v>
      </c>
      <c r="L815" s="19">
        <v>1339.0</v>
      </c>
      <c r="M815" s="19"/>
      <c r="N815" s="19" t="s">
        <v>23</v>
      </c>
      <c r="O815" s="19" t="s">
        <v>23</v>
      </c>
      <c r="P815" s="19"/>
      <c r="Q815" s="19"/>
      <c r="R815" s="19"/>
      <c r="S815" s="19"/>
      <c r="T815" s="19"/>
      <c r="U815" s="19"/>
      <c r="V815" s="19"/>
      <c r="W815" s="19"/>
      <c r="X815" s="19"/>
      <c r="Y815" s="19"/>
      <c r="Z815" s="19"/>
      <c r="AA815" s="19"/>
    </row>
    <row r="816" ht="15.75" customHeight="1">
      <c r="A816" s="19"/>
      <c r="B816" s="20">
        <v>2020.0</v>
      </c>
      <c r="C816" s="23">
        <v>43975.4375</v>
      </c>
      <c r="D816" s="19" t="s">
        <v>228</v>
      </c>
      <c r="E816" s="19">
        <v>82.0</v>
      </c>
      <c r="F816" s="19">
        <v>6120.0</v>
      </c>
      <c r="G816" s="19">
        <v>44.0</v>
      </c>
      <c r="H816" s="19">
        <v>7.0</v>
      </c>
      <c r="I816" s="19"/>
      <c r="J816" s="19"/>
      <c r="K816" s="19" t="s">
        <v>926</v>
      </c>
      <c r="L816" s="19">
        <v>1340.0</v>
      </c>
      <c r="M816" s="19"/>
      <c r="N816" s="19" t="s">
        <v>23</v>
      </c>
      <c r="O816" s="19" t="s">
        <v>23</v>
      </c>
      <c r="P816" s="19"/>
      <c r="Q816" s="19"/>
      <c r="R816" s="19"/>
      <c r="S816" s="19"/>
      <c r="T816" s="19"/>
      <c r="U816" s="19"/>
      <c r="V816" s="19"/>
      <c r="W816" s="19"/>
      <c r="X816" s="19"/>
      <c r="Y816" s="19"/>
      <c r="Z816" s="19"/>
      <c r="AA816" s="19"/>
    </row>
    <row r="817" ht="15.75" customHeight="1">
      <c r="A817" s="19"/>
      <c r="B817" s="20">
        <v>2020.0</v>
      </c>
      <c r="C817" s="23">
        <v>43975.354166666664</v>
      </c>
      <c r="D817" s="19" t="s">
        <v>228</v>
      </c>
      <c r="E817" s="19">
        <v>78.0</v>
      </c>
      <c r="F817" s="19">
        <v>6020.0</v>
      </c>
      <c r="G817" s="19">
        <v>44.0</v>
      </c>
      <c r="H817" s="19">
        <v>7.0</v>
      </c>
      <c r="I817" s="19"/>
      <c r="J817" s="19"/>
      <c r="K817" s="19" t="s">
        <v>911</v>
      </c>
      <c r="L817" s="19">
        <v>1361.0</v>
      </c>
      <c r="M817" s="19"/>
      <c r="N817" s="19" t="s">
        <v>23</v>
      </c>
      <c r="O817" s="19" t="s">
        <v>23</v>
      </c>
      <c r="P817" s="19"/>
      <c r="Q817" s="19"/>
      <c r="R817" s="19"/>
      <c r="S817" s="19"/>
      <c r="T817" s="19"/>
      <c r="U817" s="19"/>
      <c r="V817" s="19"/>
      <c r="W817" s="19"/>
      <c r="X817" s="19"/>
      <c r="Y817" s="19"/>
      <c r="Z817" s="19"/>
      <c r="AA817" s="19"/>
    </row>
    <row r="818" ht="15.75" customHeight="1">
      <c r="A818" s="19"/>
      <c r="B818" s="20">
        <v>2020.0</v>
      </c>
      <c r="C818" s="23">
        <v>43975.333333333336</v>
      </c>
      <c r="D818" s="19" t="s">
        <v>228</v>
      </c>
      <c r="E818" s="19">
        <v>73.0</v>
      </c>
      <c r="F818" s="19">
        <v>4620.0</v>
      </c>
      <c r="G818" s="19">
        <v>40.0</v>
      </c>
      <c r="H818" s="19">
        <v>7.0</v>
      </c>
      <c r="I818" s="19"/>
      <c r="J818" s="19"/>
      <c r="K818" s="19" t="s">
        <v>923</v>
      </c>
      <c r="L818" s="19">
        <v>1362.0</v>
      </c>
      <c r="M818" s="19"/>
      <c r="N818" s="19" t="s">
        <v>23</v>
      </c>
      <c r="O818" s="19" t="s">
        <v>23</v>
      </c>
      <c r="P818" s="19"/>
      <c r="Q818" s="19"/>
      <c r="R818" s="19"/>
      <c r="S818" s="19"/>
      <c r="T818" s="19"/>
      <c r="U818" s="19"/>
      <c r="V818" s="19"/>
      <c r="W818" s="19"/>
      <c r="X818" s="19"/>
      <c r="Y818" s="19"/>
      <c r="Z818" s="19"/>
      <c r="AA818" s="19"/>
    </row>
    <row r="819" ht="15.75" customHeight="1">
      <c r="A819" s="19"/>
      <c r="B819" s="20">
        <v>2020.0</v>
      </c>
      <c r="C819" s="23">
        <v>43975.354166666664</v>
      </c>
      <c r="D819" s="19" t="s">
        <v>228</v>
      </c>
      <c r="E819" s="19">
        <v>77.0</v>
      </c>
      <c r="F819" s="19">
        <v>5510.0</v>
      </c>
      <c r="G819" s="19">
        <v>42.0</v>
      </c>
      <c r="H819" s="19">
        <v>7.0</v>
      </c>
      <c r="I819" s="19"/>
      <c r="J819" s="19"/>
      <c r="K819" s="19" t="s">
        <v>951</v>
      </c>
      <c r="L819" s="19">
        <v>1363.0</v>
      </c>
      <c r="M819" s="19"/>
      <c r="N819" s="19" t="s">
        <v>35</v>
      </c>
      <c r="O819" s="19" t="s">
        <v>23</v>
      </c>
      <c r="P819" s="19"/>
      <c r="Q819" s="19"/>
      <c r="R819" s="19"/>
      <c r="S819" s="19"/>
      <c r="T819" s="19"/>
      <c r="U819" s="19"/>
      <c r="V819" s="19"/>
      <c r="W819" s="19"/>
      <c r="X819" s="19"/>
      <c r="Y819" s="19"/>
      <c r="Z819" s="19"/>
      <c r="AA819" s="19"/>
    </row>
    <row r="820" ht="15.75" customHeight="1">
      <c r="A820" s="19"/>
      <c r="B820" s="20">
        <v>2020.0</v>
      </c>
      <c r="C820" s="23">
        <v>43975.479166666664</v>
      </c>
      <c r="D820" s="19" t="s">
        <v>228</v>
      </c>
      <c r="E820" s="19">
        <v>78.0</v>
      </c>
      <c r="F820" s="19">
        <v>4950.0</v>
      </c>
      <c r="G820" s="19">
        <v>39.0</v>
      </c>
      <c r="H820" s="19">
        <v>7.0</v>
      </c>
      <c r="I820" s="19"/>
      <c r="J820" s="19"/>
      <c r="K820" s="19" t="s">
        <v>955</v>
      </c>
      <c r="L820" s="19">
        <v>1364.0</v>
      </c>
      <c r="M820" s="19"/>
      <c r="N820" s="19" t="s">
        <v>23</v>
      </c>
      <c r="O820" s="19" t="s">
        <v>23</v>
      </c>
      <c r="P820" s="19"/>
      <c r="Q820" s="19"/>
      <c r="R820" s="19"/>
      <c r="S820" s="19"/>
      <c r="T820" s="19"/>
      <c r="U820" s="19"/>
      <c r="V820" s="19"/>
      <c r="W820" s="19"/>
      <c r="X820" s="19"/>
      <c r="Y820" s="19"/>
      <c r="Z820" s="19"/>
      <c r="AA820" s="19"/>
    </row>
    <row r="821" ht="15.75" customHeight="1">
      <c r="A821" s="19"/>
      <c r="B821" s="20">
        <v>2020.0</v>
      </c>
      <c r="C821" s="23">
        <v>43975.5625</v>
      </c>
      <c r="D821" s="19" t="s">
        <v>228</v>
      </c>
      <c r="E821" s="19">
        <v>79.0</v>
      </c>
      <c r="F821" s="19">
        <v>5650.0</v>
      </c>
      <c r="G821" s="19">
        <v>43.0</v>
      </c>
      <c r="H821" s="19">
        <v>7.0</v>
      </c>
      <c r="I821" s="19"/>
      <c r="J821" s="19"/>
      <c r="K821" s="19" t="s">
        <v>937</v>
      </c>
      <c r="L821" s="19">
        <v>1365.0</v>
      </c>
      <c r="M821" s="19" t="s">
        <v>814</v>
      </c>
      <c r="N821" s="19" t="s">
        <v>23</v>
      </c>
      <c r="O821" s="19" t="s">
        <v>23</v>
      </c>
      <c r="P821" s="19"/>
      <c r="Q821" s="19"/>
      <c r="R821" s="19"/>
      <c r="S821" s="19"/>
      <c r="T821" s="19"/>
      <c r="U821" s="19"/>
      <c r="V821" s="19"/>
      <c r="W821" s="19"/>
      <c r="X821" s="19"/>
      <c r="Y821" s="19"/>
      <c r="Z821" s="19"/>
      <c r="AA821" s="19"/>
    </row>
    <row r="822" ht="15.75" customHeight="1">
      <c r="A822" s="19"/>
      <c r="B822" s="20">
        <v>2020.0</v>
      </c>
      <c r="C822" s="23">
        <v>43975.6875</v>
      </c>
      <c r="D822" s="19" t="s">
        <v>228</v>
      </c>
      <c r="E822" s="19">
        <v>79.0</v>
      </c>
      <c r="F822" s="19">
        <v>5630.0</v>
      </c>
      <c r="G822" s="19">
        <v>43.0</v>
      </c>
      <c r="H822" s="19">
        <v>7.0</v>
      </c>
      <c r="I822" s="19"/>
      <c r="J822" s="19"/>
      <c r="K822" s="19" t="s">
        <v>926</v>
      </c>
      <c r="L822" s="19">
        <v>1366.0</v>
      </c>
      <c r="M822" s="19" t="s">
        <v>814</v>
      </c>
      <c r="N822" s="19" t="s">
        <v>23</v>
      </c>
      <c r="O822" s="19" t="s">
        <v>23</v>
      </c>
      <c r="P822" s="19"/>
      <c r="Q822" s="19"/>
      <c r="R822" s="19"/>
      <c r="S822" s="19"/>
      <c r="T822" s="19"/>
      <c r="U822" s="19"/>
      <c r="V822" s="19"/>
      <c r="W822" s="19"/>
      <c r="X822" s="19"/>
      <c r="Y822" s="19"/>
      <c r="Z822" s="19"/>
      <c r="AA822" s="19"/>
    </row>
    <row r="823" ht="15.75" customHeight="1">
      <c r="A823" s="19"/>
      <c r="B823" s="20">
        <v>2020.0</v>
      </c>
      <c r="C823" s="23">
        <v>43975.708333333336</v>
      </c>
      <c r="D823" s="19" t="s">
        <v>228</v>
      </c>
      <c r="E823" s="19">
        <v>77.0</v>
      </c>
      <c r="F823" s="19">
        <v>5100.0</v>
      </c>
      <c r="G823" s="19">
        <v>41.0</v>
      </c>
      <c r="H823" s="19">
        <v>7.0</v>
      </c>
      <c r="I823" s="19"/>
      <c r="J823" s="19"/>
      <c r="K823" s="19" t="s">
        <v>911</v>
      </c>
      <c r="L823" s="19">
        <v>1367.0</v>
      </c>
      <c r="M823" s="19" t="s">
        <v>814</v>
      </c>
      <c r="N823" s="19" t="s">
        <v>23</v>
      </c>
      <c r="O823" s="19" t="s">
        <v>23</v>
      </c>
      <c r="P823" s="19"/>
      <c r="Q823" s="19"/>
      <c r="R823" s="19"/>
      <c r="S823" s="19"/>
      <c r="T823" s="19"/>
      <c r="U823" s="19"/>
      <c r="V823" s="19"/>
      <c r="W823" s="19"/>
      <c r="X823" s="19"/>
      <c r="Y823" s="19"/>
      <c r="Z823" s="19"/>
      <c r="AA823" s="19"/>
    </row>
    <row r="824" ht="15.75" customHeight="1">
      <c r="A824" s="19"/>
      <c r="B824" s="20">
        <v>2020.0</v>
      </c>
      <c r="C824" s="23">
        <v>43975.625</v>
      </c>
      <c r="D824" s="19" t="s">
        <v>228</v>
      </c>
      <c r="E824" s="19">
        <v>74.0</v>
      </c>
      <c r="F824" s="19">
        <v>4700.0</v>
      </c>
      <c r="G824" s="19">
        <v>40.0</v>
      </c>
      <c r="H824" s="19">
        <v>7.0</v>
      </c>
      <c r="I824" s="19">
        <v>39.0</v>
      </c>
      <c r="J824" s="19" t="s">
        <v>414</v>
      </c>
      <c r="K824" s="19"/>
      <c r="L824" s="19">
        <v>1368.0</v>
      </c>
      <c r="M824" s="19" t="s">
        <v>814</v>
      </c>
      <c r="N824" s="19" t="s">
        <v>23</v>
      </c>
      <c r="O824" s="19" t="s">
        <v>23</v>
      </c>
      <c r="P824" s="19"/>
      <c r="Q824" s="19"/>
      <c r="R824" s="19"/>
      <c r="S824" s="19"/>
      <c r="T824" s="19"/>
      <c r="U824" s="19"/>
      <c r="V824" s="19"/>
      <c r="W824" s="19"/>
      <c r="X824" s="19"/>
      <c r="Y824" s="19"/>
      <c r="Z824" s="19"/>
      <c r="AA824" s="19"/>
    </row>
    <row r="825" ht="15.75" customHeight="1">
      <c r="A825" s="19"/>
      <c r="B825" s="20">
        <v>2020.0</v>
      </c>
      <c r="C825" s="23">
        <v>43975.791666666664</v>
      </c>
      <c r="D825" s="19" t="s">
        <v>228</v>
      </c>
      <c r="E825" s="19">
        <v>79.0</v>
      </c>
      <c r="F825" s="19">
        <v>5410.0</v>
      </c>
      <c r="G825" s="19">
        <v>40.0</v>
      </c>
      <c r="H825" s="19">
        <v>7.0</v>
      </c>
      <c r="I825" s="19">
        <v>40.0</v>
      </c>
      <c r="J825" s="19" t="s">
        <v>739</v>
      </c>
      <c r="K825" s="19"/>
      <c r="L825" s="19">
        <v>1369.0</v>
      </c>
      <c r="M825" s="19" t="s">
        <v>814</v>
      </c>
      <c r="N825" s="19" t="s">
        <v>23</v>
      </c>
      <c r="O825" s="19" t="s">
        <v>23</v>
      </c>
      <c r="P825" s="19" t="s">
        <v>816</v>
      </c>
      <c r="Q825" s="19"/>
      <c r="R825" s="19"/>
      <c r="S825" s="19"/>
      <c r="T825" s="19"/>
      <c r="U825" s="19"/>
      <c r="V825" s="19"/>
      <c r="W825" s="19"/>
      <c r="X825" s="19"/>
      <c r="Y825" s="19"/>
      <c r="Z825" s="19"/>
      <c r="AA825" s="19"/>
    </row>
    <row r="826" ht="15.75" customHeight="1">
      <c r="A826" s="19"/>
      <c r="B826" s="20">
        <v>2020.0</v>
      </c>
      <c r="C826" s="23">
        <v>43975.458333333336</v>
      </c>
      <c r="D826" s="19" t="s">
        <v>228</v>
      </c>
      <c r="E826" s="19">
        <v>82.0</v>
      </c>
      <c r="F826" s="19">
        <v>7070.0</v>
      </c>
      <c r="G826" s="19">
        <v>48.0</v>
      </c>
      <c r="H826" s="19">
        <v>7.0</v>
      </c>
      <c r="I826" s="19">
        <v>40.0</v>
      </c>
      <c r="J826" s="19" t="s">
        <v>739</v>
      </c>
      <c r="K826" s="19"/>
      <c r="L826" s="19">
        <v>1370.0</v>
      </c>
      <c r="M826" s="19" t="s">
        <v>814</v>
      </c>
      <c r="N826" s="19" t="s">
        <v>23</v>
      </c>
      <c r="O826" s="19" t="s">
        <v>23</v>
      </c>
      <c r="P826" s="19"/>
      <c r="Q826" s="19"/>
      <c r="R826" s="19"/>
      <c r="S826" s="19"/>
      <c r="T826" s="19"/>
      <c r="U826" s="19"/>
      <c r="V826" s="19"/>
      <c r="W826" s="19"/>
      <c r="X826" s="19"/>
      <c r="Y826" s="19"/>
      <c r="Z826" s="19"/>
      <c r="AA826" s="19"/>
    </row>
    <row r="827" ht="15.75" customHeight="1">
      <c r="A827" s="19"/>
      <c r="B827" s="20">
        <v>2020.0</v>
      </c>
      <c r="C827" s="23">
        <v>43977.385416666664</v>
      </c>
      <c r="D827" s="19" t="s">
        <v>228</v>
      </c>
      <c r="E827" s="19">
        <v>76.0</v>
      </c>
      <c r="F827" s="19">
        <v>5130.0</v>
      </c>
      <c r="G827" s="19">
        <v>39.0</v>
      </c>
      <c r="H827" s="19">
        <v>7.0</v>
      </c>
      <c r="I827" s="19">
        <v>40.0</v>
      </c>
      <c r="J827" s="19" t="s">
        <v>739</v>
      </c>
      <c r="K827" s="19"/>
      <c r="L827" s="19">
        <v>1371.0</v>
      </c>
      <c r="M827" s="19" t="s">
        <v>814</v>
      </c>
      <c r="N827" s="19" t="s">
        <v>23</v>
      </c>
      <c r="O827" s="19" t="s">
        <v>23</v>
      </c>
      <c r="P827" s="19"/>
      <c r="Q827" s="19"/>
      <c r="R827" s="19"/>
      <c r="S827" s="19"/>
      <c r="T827" s="19"/>
      <c r="U827" s="19"/>
      <c r="V827" s="19"/>
      <c r="W827" s="19"/>
      <c r="X827" s="19"/>
      <c r="Y827" s="19"/>
      <c r="Z827" s="19"/>
      <c r="AA827" s="19"/>
    </row>
    <row r="828" ht="15.75" customHeight="1">
      <c r="A828" s="19"/>
      <c r="B828" s="20">
        <v>2020.0</v>
      </c>
      <c r="C828" s="23">
        <v>43977.458333333336</v>
      </c>
      <c r="D828" s="19" t="s">
        <v>228</v>
      </c>
      <c r="E828" s="19">
        <v>74.0</v>
      </c>
      <c r="F828" s="19">
        <v>4300.0</v>
      </c>
      <c r="G828" s="19">
        <v>36.0</v>
      </c>
      <c r="H828" s="19">
        <v>7.0</v>
      </c>
      <c r="I828" s="19">
        <v>85.0</v>
      </c>
      <c r="J828" s="19" t="s">
        <v>919</v>
      </c>
      <c r="K828" s="19"/>
      <c r="L828" s="19">
        <v>1372.0</v>
      </c>
      <c r="M828" s="19" t="s">
        <v>814</v>
      </c>
      <c r="N828" s="19" t="s">
        <v>23</v>
      </c>
      <c r="O828" s="19" t="s">
        <v>23</v>
      </c>
      <c r="P828" s="19"/>
      <c r="Q828" s="19"/>
      <c r="R828" s="19"/>
      <c r="S828" s="19"/>
      <c r="T828" s="19"/>
      <c r="U828" s="19"/>
      <c r="V828" s="19"/>
      <c r="W828" s="19"/>
      <c r="X828" s="19"/>
      <c r="Y828" s="19"/>
      <c r="Z828" s="19"/>
      <c r="AA828" s="19"/>
    </row>
    <row r="829" ht="15.75" customHeight="1">
      <c r="A829" s="19"/>
      <c r="B829" s="20">
        <v>2020.0</v>
      </c>
      <c r="C829" s="23">
        <v>43977.5625</v>
      </c>
      <c r="D829" s="19" t="s">
        <v>228</v>
      </c>
      <c r="E829" s="19">
        <v>79.0</v>
      </c>
      <c r="F829" s="19">
        <v>5620.0</v>
      </c>
      <c r="G829" s="19">
        <v>43.0</v>
      </c>
      <c r="H829" s="19">
        <v>7.0</v>
      </c>
      <c r="I829" s="19">
        <v>37.0</v>
      </c>
      <c r="J829" s="19" t="s">
        <v>716</v>
      </c>
      <c r="K829" s="19"/>
      <c r="L829" s="19">
        <v>1373.0</v>
      </c>
      <c r="M829" s="19"/>
      <c r="N829" s="19" t="s">
        <v>40</v>
      </c>
      <c r="O829" s="19" t="s">
        <v>23</v>
      </c>
      <c r="P829" s="19"/>
      <c r="Q829" s="19"/>
      <c r="R829" s="19"/>
      <c r="S829" s="19"/>
      <c r="T829" s="19"/>
      <c r="U829" s="19"/>
      <c r="V829" s="19"/>
      <c r="W829" s="19"/>
      <c r="X829" s="19"/>
      <c r="Y829" s="19"/>
      <c r="Z829" s="19"/>
      <c r="AA829" s="19"/>
    </row>
    <row r="830" ht="15.75" customHeight="1">
      <c r="A830" s="19"/>
      <c r="B830" s="20">
        <v>2020.0</v>
      </c>
      <c r="C830" s="23">
        <v>43977.875</v>
      </c>
      <c r="D830" s="19" t="s">
        <v>228</v>
      </c>
      <c r="E830" s="19">
        <v>84.0</v>
      </c>
      <c r="F830" s="19">
        <v>6170.0</v>
      </c>
      <c r="G830" s="19">
        <v>44.0</v>
      </c>
      <c r="H830" s="19">
        <v>7.0</v>
      </c>
      <c r="I830" s="19">
        <v>86.0</v>
      </c>
      <c r="J830" s="19" t="s">
        <v>918</v>
      </c>
      <c r="K830" s="19"/>
      <c r="L830" s="19">
        <v>1374.0</v>
      </c>
      <c r="M830" s="19"/>
      <c r="N830" s="19" t="s">
        <v>23</v>
      </c>
      <c r="O830" s="19" t="s">
        <v>23</v>
      </c>
      <c r="P830" s="19" t="s">
        <v>816</v>
      </c>
      <c r="Q830" s="19"/>
      <c r="R830" s="19"/>
      <c r="S830" s="19"/>
      <c r="T830" s="19"/>
      <c r="U830" s="19"/>
      <c r="V830" s="19"/>
      <c r="W830" s="19"/>
      <c r="X830" s="19"/>
      <c r="Y830" s="19"/>
      <c r="Z830" s="19"/>
      <c r="AA830" s="19"/>
    </row>
    <row r="831" ht="15.75" customHeight="1">
      <c r="A831" s="19"/>
      <c r="B831" s="20">
        <v>2020.0</v>
      </c>
      <c r="C831" s="23">
        <v>43978.395833333336</v>
      </c>
      <c r="D831" s="19" t="s">
        <v>228</v>
      </c>
      <c r="E831" s="19">
        <v>76.0</v>
      </c>
      <c r="F831" s="19">
        <v>5000.0</v>
      </c>
      <c r="G831" s="19">
        <v>40.0</v>
      </c>
      <c r="H831" s="19">
        <v>7.0</v>
      </c>
      <c r="I831" s="19">
        <v>36.0</v>
      </c>
      <c r="J831" s="19" t="s">
        <v>692</v>
      </c>
      <c r="K831" s="19"/>
      <c r="L831" s="19">
        <v>1375.0</v>
      </c>
      <c r="M831" s="19" t="s">
        <v>814</v>
      </c>
      <c r="N831" s="19" t="s">
        <v>23</v>
      </c>
      <c r="O831" s="19" t="s">
        <v>23</v>
      </c>
      <c r="P831" s="19"/>
      <c r="Q831" s="19"/>
      <c r="R831" s="19"/>
      <c r="S831" s="19"/>
      <c r="T831" s="19"/>
      <c r="U831" s="19"/>
      <c r="V831" s="19"/>
      <c r="W831" s="19"/>
      <c r="X831" s="19"/>
      <c r="Y831" s="19"/>
      <c r="Z831" s="19"/>
      <c r="AA831" s="19"/>
    </row>
    <row r="832" ht="15.75" customHeight="1">
      <c r="A832" s="19"/>
      <c r="B832" s="20">
        <v>2020.0</v>
      </c>
      <c r="C832" s="23">
        <v>43978.479166666664</v>
      </c>
      <c r="D832" s="19" t="s">
        <v>228</v>
      </c>
      <c r="E832" s="19">
        <v>75.0</v>
      </c>
      <c r="F832" s="19">
        <v>4640.0</v>
      </c>
      <c r="G832" s="19">
        <v>40.0</v>
      </c>
      <c r="H832" s="19">
        <v>7.0</v>
      </c>
      <c r="I832" s="19">
        <v>36.0</v>
      </c>
      <c r="J832" s="19" t="s">
        <v>692</v>
      </c>
      <c r="K832" s="19"/>
      <c r="L832" s="19">
        <v>1376.0</v>
      </c>
      <c r="M832" s="19" t="s">
        <v>814</v>
      </c>
      <c r="N832" s="19" t="s">
        <v>35</v>
      </c>
      <c r="O832" s="19" t="s">
        <v>23</v>
      </c>
      <c r="P832" s="19"/>
      <c r="Q832" s="19"/>
      <c r="R832" s="19"/>
      <c r="S832" s="19"/>
      <c r="T832" s="19"/>
      <c r="U832" s="19"/>
      <c r="V832" s="19"/>
      <c r="W832" s="19"/>
      <c r="X832" s="19"/>
      <c r="Y832" s="19"/>
      <c r="Z832" s="19"/>
      <c r="AA832" s="19"/>
    </row>
    <row r="833" ht="15.75" customHeight="1">
      <c r="A833" s="19"/>
      <c r="B833" s="20">
        <v>2020.0</v>
      </c>
      <c r="C833" s="23">
        <v>43978.666666666664</v>
      </c>
      <c r="D833" s="19" t="s">
        <v>228</v>
      </c>
      <c r="E833" s="19">
        <v>78.0</v>
      </c>
      <c r="F833" s="19">
        <v>5850.0</v>
      </c>
      <c r="G833" s="19">
        <v>42.0</v>
      </c>
      <c r="H833" s="19">
        <v>7.0</v>
      </c>
      <c r="I833" s="19"/>
      <c r="J833" s="19"/>
      <c r="K833" s="19" t="s">
        <v>956</v>
      </c>
      <c r="L833" s="19">
        <v>1377.0</v>
      </c>
      <c r="M833" s="19" t="s">
        <v>814</v>
      </c>
      <c r="N833" s="19" t="s">
        <v>23</v>
      </c>
      <c r="O833" s="19" t="s">
        <v>23</v>
      </c>
      <c r="P833" s="19"/>
      <c r="Q833" s="19"/>
      <c r="R833" s="19"/>
      <c r="S833" s="19"/>
      <c r="T833" s="19"/>
      <c r="U833" s="19"/>
      <c r="V833" s="19"/>
      <c r="W833" s="19"/>
      <c r="X833" s="19"/>
      <c r="Y833" s="19"/>
      <c r="Z833" s="19"/>
      <c r="AA833" s="19"/>
    </row>
    <row r="834" ht="15.75" customHeight="1">
      <c r="A834" s="19"/>
      <c r="B834" s="20">
        <v>2020.0</v>
      </c>
      <c r="C834" s="23">
        <v>43978.458333333336</v>
      </c>
      <c r="D834" s="19" t="s">
        <v>228</v>
      </c>
      <c r="E834" s="19">
        <v>76.0</v>
      </c>
      <c r="F834" s="19">
        <v>4600.0</v>
      </c>
      <c r="G834" s="19">
        <v>38.0</v>
      </c>
      <c r="H834" s="19">
        <v>7.0</v>
      </c>
      <c r="I834" s="19">
        <v>85.0</v>
      </c>
      <c r="J834" s="19" t="s">
        <v>919</v>
      </c>
      <c r="K834" s="19"/>
      <c r="L834" s="19">
        <v>1378.0</v>
      </c>
      <c r="M834" s="19" t="s">
        <v>814</v>
      </c>
      <c r="N834" s="19" t="s">
        <v>23</v>
      </c>
      <c r="O834" s="19" t="s">
        <v>23</v>
      </c>
      <c r="P834" s="19"/>
      <c r="Q834" s="19"/>
      <c r="R834" s="19"/>
      <c r="S834" s="19"/>
      <c r="T834" s="19"/>
      <c r="U834" s="19"/>
      <c r="V834" s="19"/>
      <c r="W834" s="19"/>
      <c r="X834" s="19"/>
      <c r="Y834" s="19"/>
      <c r="Z834" s="19"/>
      <c r="AA834" s="19"/>
    </row>
    <row r="835" ht="15.75" customHeight="1">
      <c r="A835" s="19"/>
      <c r="B835" s="20">
        <v>2020.0</v>
      </c>
      <c r="C835" s="23">
        <v>43978.583333333336</v>
      </c>
      <c r="D835" s="19" t="s">
        <v>228</v>
      </c>
      <c r="E835" s="19">
        <v>79.0</v>
      </c>
      <c r="F835" s="19">
        <v>5470.0</v>
      </c>
      <c r="G835" s="19">
        <v>40.0</v>
      </c>
      <c r="H835" s="19">
        <v>7.0</v>
      </c>
      <c r="I835" s="19">
        <v>92.0</v>
      </c>
      <c r="J835" s="19" t="s">
        <v>33</v>
      </c>
      <c r="K835" s="19"/>
      <c r="L835" s="19">
        <v>1379.0</v>
      </c>
      <c r="M835" s="19" t="s">
        <v>814</v>
      </c>
      <c r="N835" s="19" t="s">
        <v>23</v>
      </c>
      <c r="O835" s="19" t="s">
        <v>23</v>
      </c>
      <c r="P835" s="19"/>
      <c r="Q835" s="19"/>
      <c r="R835" s="19"/>
      <c r="S835" s="19"/>
      <c r="T835" s="19"/>
      <c r="U835" s="19"/>
      <c r="V835" s="19"/>
      <c r="W835" s="19"/>
      <c r="X835" s="19"/>
      <c r="Y835" s="19"/>
      <c r="Z835" s="19"/>
      <c r="AA835" s="19"/>
    </row>
    <row r="836" ht="15.75" customHeight="1">
      <c r="A836" s="19"/>
      <c r="B836" s="20">
        <v>2020.0</v>
      </c>
      <c r="C836" s="23">
        <v>43978.416666666664</v>
      </c>
      <c r="D836" s="19" t="s">
        <v>228</v>
      </c>
      <c r="E836" s="19">
        <v>75.0</v>
      </c>
      <c r="F836" s="19">
        <v>4330.0</v>
      </c>
      <c r="G836" s="19">
        <v>39.0</v>
      </c>
      <c r="H836" s="19">
        <v>7.0</v>
      </c>
      <c r="I836" s="19">
        <v>38.0</v>
      </c>
      <c r="J836" s="19" t="s">
        <v>229</v>
      </c>
      <c r="K836" s="19"/>
      <c r="L836" s="19">
        <v>1380.0</v>
      </c>
      <c r="M836" s="19" t="s">
        <v>814</v>
      </c>
      <c r="N836" s="19" t="s">
        <v>23</v>
      </c>
      <c r="O836" s="19" t="s">
        <v>23</v>
      </c>
      <c r="P836" s="19"/>
      <c r="Q836" s="19"/>
      <c r="R836" s="19"/>
      <c r="S836" s="19"/>
      <c r="T836" s="19"/>
      <c r="U836" s="19"/>
      <c r="V836" s="19"/>
      <c r="W836" s="19"/>
      <c r="X836" s="19"/>
      <c r="Y836" s="19"/>
      <c r="Z836" s="19"/>
      <c r="AA836" s="19"/>
    </row>
    <row r="837" ht="15.75" customHeight="1">
      <c r="A837" s="19"/>
      <c r="B837" s="20">
        <v>2020.0</v>
      </c>
      <c r="C837" s="23">
        <v>43978.59375</v>
      </c>
      <c r="D837" s="19" t="s">
        <v>228</v>
      </c>
      <c r="E837" s="19">
        <v>69.0</v>
      </c>
      <c r="F837" s="19">
        <v>3860.0</v>
      </c>
      <c r="G837" s="19">
        <v>36.0</v>
      </c>
      <c r="H837" s="19">
        <v>7.0</v>
      </c>
      <c r="I837" s="19">
        <v>38.0</v>
      </c>
      <c r="J837" s="19" t="s">
        <v>229</v>
      </c>
      <c r="K837" s="19"/>
      <c r="L837" s="19">
        <v>1381.0</v>
      </c>
      <c r="M837" s="19" t="s">
        <v>814</v>
      </c>
      <c r="N837" s="19"/>
      <c r="O837" s="19" t="s">
        <v>23</v>
      </c>
      <c r="P837" s="19"/>
      <c r="Q837" s="19"/>
      <c r="R837" s="19"/>
      <c r="S837" s="19"/>
      <c r="T837" s="19"/>
      <c r="U837" s="19"/>
      <c r="V837" s="19"/>
      <c r="W837" s="19"/>
      <c r="X837" s="19"/>
      <c r="Y837" s="19"/>
      <c r="Z837" s="19"/>
      <c r="AA837" s="19"/>
    </row>
    <row r="838" ht="15.75" customHeight="1">
      <c r="A838" s="19"/>
      <c r="B838" s="20">
        <v>2020.0</v>
      </c>
      <c r="C838" s="23">
        <v>43980.28125</v>
      </c>
      <c r="D838" s="19" t="s">
        <v>228</v>
      </c>
      <c r="E838" s="19">
        <v>73.0</v>
      </c>
      <c r="F838" s="19">
        <v>5130.0</v>
      </c>
      <c r="G838" s="19">
        <v>43.0</v>
      </c>
      <c r="H838" s="19">
        <v>7.0</v>
      </c>
      <c r="I838" s="19"/>
      <c r="J838" s="19"/>
      <c r="K838" s="19" t="s">
        <v>927</v>
      </c>
      <c r="L838" s="19">
        <v>1382.0</v>
      </c>
      <c r="M838" s="19" t="s">
        <v>35</v>
      </c>
      <c r="N838" s="19" t="s">
        <v>23</v>
      </c>
      <c r="O838" s="19" t="s">
        <v>23</v>
      </c>
      <c r="P838" s="19" t="s">
        <v>816</v>
      </c>
      <c r="Q838" s="19"/>
      <c r="R838" s="19"/>
      <c r="S838" s="19"/>
      <c r="T838" s="19"/>
      <c r="U838" s="19"/>
      <c r="V838" s="19"/>
      <c r="W838" s="19"/>
      <c r="X838" s="19"/>
      <c r="Y838" s="19"/>
      <c r="Z838" s="19"/>
      <c r="AA838" s="19"/>
    </row>
    <row r="839" ht="15.75" customHeight="1">
      <c r="A839" s="19"/>
      <c r="B839" s="20">
        <v>2020.0</v>
      </c>
      <c r="C839" s="23">
        <v>43980.427083333336</v>
      </c>
      <c r="D839" s="19" t="s">
        <v>228</v>
      </c>
      <c r="E839" s="19">
        <v>76.0</v>
      </c>
      <c r="F839" s="19">
        <v>5200.0</v>
      </c>
      <c r="G839" s="19">
        <v>39.0</v>
      </c>
      <c r="H839" s="19">
        <v>7.0</v>
      </c>
      <c r="I839" s="19"/>
      <c r="J839" s="19"/>
      <c r="K839" s="19" t="s">
        <v>939</v>
      </c>
      <c r="L839" s="19">
        <v>1383.0</v>
      </c>
      <c r="M839" s="19" t="s">
        <v>814</v>
      </c>
      <c r="N839" s="19" t="s">
        <v>35</v>
      </c>
      <c r="O839" s="19" t="s">
        <v>23</v>
      </c>
      <c r="P839" s="19"/>
      <c r="Q839" s="19"/>
      <c r="R839" s="19"/>
      <c r="S839" s="19"/>
      <c r="T839" s="19"/>
      <c r="U839" s="19"/>
      <c r="V839" s="19"/>
      <c r="W839" s="19"/>
      <c r="X839" s="19"/>
      <c r="Y839" s="19"/>
      <c r="Z839" s="19"/>
      <c r="AA839" s="19"/>
    </row>
    <row r="840" ht="15.75" customHeight="1">
      <c r="A840" s="19"/>
      <c r="B840" s="20">
        <v>2020.0</v>
      </c>
      <c r="C840" s="23">
        <v>43980.4375</v>
      </c>
      <c r="D840" s="19" t="s">
        <v>228</v>
      </c>
      <c r="E840" s="19">
        <v>78.0</v>
      </c>
      <c r="F840" s="19">
        <v>5050.0</v>
      </c>
      <c r="G840" s="19">
        <v>40.0</v>
      </c>
      <c r="H840" s="19">
        <v>7.0</v>
      </c>
      <c r="I840" s="19"/>
      <c r="J840" s="19"/>
      <c r="K840" s="19" t="s">
        <v>927</v>
      </c>
      <c r="L840" s="19">
        <v>1384.0</v>
      </c>
      <c r="M840" s="19" t="s">
        <v>814</v>
      </c>
      <c r="N840" s="19" t="s">
        <v>35</v>
      </c>
      <c r="O840" s="19" t="s">
        <v>23</v>
      </c>
      <c r="P840" s="19"/>
      <c r="Q840" s="19"/>
      <c r="R840" s="19"/>
      <c r="S840" s="19"/>
      <c r="T840" s="19"/>
      <c r="U840" s="19"/>
      <c r="V840" s="19"/>
      <c r="W840" s="19"/>
      <c r="X840" s="19"/>
      <c r="Y840" s="19"/>
      <c r="Z840" s="19"/>
      <c r="AA840" s="19"/>
    </row>
    <row r="841" ht="15.75" customHeight="1">
      <c r="A841" s="19"/>
      <c r="B841" s="20">
        <v>2020.0</v>
      </c>
      <c r="C841" s="23">
        <v>43980.46875</v>
      </c>
      <c r="D841" s="19" t="s">
        <v>228</v>
      </c>
      <c r="E841" s="19">
        <v>89.0</v>
      </c>
      <c r="F841" s="19">
        <v>6920.0</v>
      </c>
      <c r="G841" s="19">
        <v>45.0</v>
      </c>
      <c r="H841" s="19">
        <v>7.0</v>
      </c>
      <c r="I841" s="19"/>
      <c r="J841" s="19"/>
      <c r="K841" s="19" t="s">
        <v>957</v>
      </c>
      <c r="L841" s="19">
        <v>1385.0</v>
      </c>
      <c r="M841" s="19" t="s">
        <v>814</v>
      </c>
      <c r="N841" s="19" t="s">
        <v>23</v>
      </c>
      <c r="O841" s="19" t="s">
        <v>23</v>
      </c>
      <c r="P841" s="19"/>
      <c r="Q841" s="19"/>
      <c r="R841" s="19"/>
      <c r="S841" s="19"/>
      <c r="T841" s="19"/>
      <c r="U841" s="19"/>
      <c r="V841" s="19"/>
      <c r="W841" s="19"/>
      <c r="X841" s="19"/>
      <c r="Y841" s="19"/>
      <c r="Z841" s="19"/>
      <c r="AA841" s="19"/>
    </row>
    <row r="842" ht="15.75" customHeight="1">
      <c r="A842" s="19"/>
      <c r="B842" s="20">
        <v>2020.0</v>
      </c>
      <c r="C842" s="23">
        <v>43980.333333333336</v>
      </c>
      <c r="D842" s="19" t="s">
        <v>228</v>
      </c>
      <c r="E842" s="19">
        <v>79.0</v>
      </c>
      <c r="F842" s="19">
        <v>5620.0</v>
      </c>
      <c r="G842" s="19">
        <v>43.0</v>
      </c>
      <c r="H842" s="19">
        <v>7.0</v>
      </c>
      <c r="I842" s="19"/>
      <c r="J842" s="19"/>
      <c r="K842" s="19" t="s">
        <v>33</v>
      </c>
      <c r="L842" s="19">
        <v>1386.0</v>
      </c>
      <c r="M842" s="19" t="s">
        <v>814</v>
      </c>
      <c r="N842" s="19" t="s">
        <v>35</v>
      </c>
      <c r="O842" s="19" t="s">
        <v>23</v>
      </c>
      <c r="P842" s="19"/>
      <c r="Q842" s="19"/>
      <c r="R842" s="19"/>
      <c r="S842" s="19"/>
      <c r="T842" s="19"/>
      <c r="U842" s="19"/>
      <c r="V842" s="19"/>
      <c r="W842" s="19"/>
      <c r="X842" s="19"/>
      <c r="Y842" s="19"/>
      <c r="Z842" s="19"/>
      <c r="AA842" s="19"/>
    </row>
    <row r="843" ht="15.75" customHeight="1">
      <c r="A843" s="19"/>
      <c r="B843" s="20">
        <v>2020.0</v>
      </c>
      <c r="C843" s="23">
        <v>43980.0</v>
      </c>
      <c r="D843" s="19" t="s">
        <v>228</v>
      </c>
      <c r="E843" s="19">
        <v>77.0</v>
      </c>
      <c r="F843" s="19">
        <v>4520.0</v>
      </c>
      <c r="G843" s="19">
        <v>40.0</v>
      </c>
      <c r="H843" s="19">
        <v>7.0</v>
      </c>
      <c r="I843" s="19"/>
      <c r="J843" s="19"/>
      <c r="K843" s="19" t="s">
        <v>958</v>
      </c>
      <c r="L843" s="19">
        <v>1387.0</v>
      </c>
      <c r="M843" s="19" t="s">
        <v>814</v>
      </c>
      <c r="N843" s="19" t="s">
        <v>23</v>
      </c>
      <c r="O843" s="19" t="s">
        <v>23</v>
      </c>
      <c r="P843" s="19"/>
      <c r="Q843" s="19"/>
      <c r="R843" s="19"/>
      <c r="S843" s="19"/>
      <c r="T843" s="19"/>
      <c r="U843" s="19"/>
      <c r="V843" s="19"/>
      <c r="W843" s="19"/>
      <c r="X843" s="19"/>
      <c r="Y843" s="19"/>
      <c r="Z843" s="19"/>
      <c r="AA843" s="19"/>
    </row>
    <row r="844" ht="15.75" customHeight="1">
      <c r="A844" s="19"/>
      <c r="B844" s="20">
        <v>2020.0</v>
      </c>
      <c r="C844" s="23">
        <v>43980.0</v>
      </c>
      <c r="D844" s="19" t="s">
        <v>228</v>
      </c>
      <c r="E844" s="19">
        <v>78.0</v>
      </c>
      <c r="F844" s="19">
        <v>5840.0</v>
      </c>
      <c r="G844" s="19">
        <v>42.0</v>
      </c>
      <c r="H844" s="19">
        <v>7.0</v>
      </c>
      <c r="I844" s="19">
        <v>40.0</v>
      </c>
      <c r="J844" s="19" t="s">
        <v>739</v>
      </c>
      <c r="K844" s="19"/>
      <c r="L844" s="19">
        <v>1388.0</v>
      </c>
      <c r="M844" s="19" t="s">
        <v>814</v>
      </c>
      <c r="N844" s="19" t="s">
        <v>23</v>
      </c>
      <c r="O844" s="19" t="s">
        <v>23</v>
      </c>
      <c r="P844" s="19"/>
      <c r="Q844" s="19"/>
      <c r="R844" s="19"/>
      <c r="S844" s="19"/>
      <c r="T844" s="19"/>
      <c r="U844" s="19"/>
      <c r="V844" s="19"/>
      <c r="W844" s="19"/>
      <c r="X844" s="19"/>
      <c r="Y844" s="19"/>
      <c r="Z844" s="19"/>
      <c r="AA844" s="19"/>
    </row>
    <row r="845" ht="15.75" customHeight="1">
      <c r="A845" s="19"/>
      <c r="B845" s="20">
        <v>2020.0</v>
      </c>
      <c r="C845" s="23">
        <v>43980.0</v>
      </c>
      <c r="D845" s="19" t="s">
        <v>228</v>
      </c>
      <c r="E845" s="19">
        <v>76.0</v>
      </c>
      <c r="F845" s="19">
        <v>5020.0</v>
      </c>
      <c r="G845" s="19">
        <v>41.0</v>
      </c>
      <c r="H845" s="19">
        <v>7.0</v>
      </c>
      <c r="I845" s="19"/>
      <c r="J845" s="19"/>
      <c r="K845" s="19" t="s">
        <v>918</v>
      </c>
      <c r="L845" s="19">
        <v>1389.0</v>
      </c>
      <c r="M845" s="19" t="s">
        <v>814</v>
      </c>
      <c r="N845" s="19" t="s">
        <v>35</v>
      </c>
      <c r="O845" s="19" t="s">
        <v>23</v>
      </c>
      <c r="P845" s="19"/>
      <c r="Q845" s="19"/>
      <c r="R845" s="19"/>
      <c r="S845" s="19"/>
      <c r="T845" s="19"/>
      <c r="U845" s="19"/>
      <c r="V845" s="19"/>
      <c r="W845" s="19"/>
      <c r="X845" s="19"/>
      <c r="Y845" s="19"/>
      <c r="Z845" s="19"/>
      <c r="AA845" s="19"/>
    </row>
    <row r="846" ht="15.75" customHeight="1">
      <c r="A846" s="19"/>
      <c r="B846" s="20">
        <v>2020.0</v>
      </c>
      <c r="C846" s="21">
        <v>43981.520833333336</v>
      </c>
      <c r="D846" s="22" t="s">
        <v>228</v>
      </c>
      <c r="E846" s="22">
        <v>75.0</v>
      </c>
      <c r="F846" s="22">
        <v>4350.0</v>
      </c>
      <c r="G846" s="22">
        <v>38.0</v>
      </c>
      <c r="H846" s="19">
        <v>7.0</v>
      </c>
      <c r="I846" s="22"/>
      <c r="J846" s="22"/>
      <c r="K846" s="22" t="s">
        <v>958</v>
      </c>
      <c r="L846" s="22">
        <v>1390.0</v>
      </c>
      <c r="M846" s="22" t="s">
        <v>814</v>
      </c>
      <c r="N846" s="22" t="s">
        <v>23</v>
      </c>
      <c r="O846" s="22" t="s">
        <v>23</v>
      </c>
      <c r="P846" s="22"/>
      <c r="Q846" s="22"/>
      <c r="R846" s="22"/>
      <c r="S846" s="19"/>
      <c r="T846" s="19"/>
      <c r="U846" s="19"/>
      <c r="V846" s="19"/>
      <c r="W846" s="19"/>
      <c r="X846" s="19"/>
      <c r="Y846" s="19"/>
      <c r="Z846" s="19"/>
      <c r="AA846" s="19"/>
    </row>
    <row r="847" ht="15.75" customHeight="1">
      <c r="A847" s="19"/>
      <c r="B847" s="20">
        <v>2020.0</v>
      </c>
      <c r="C847" s="23">
        <v>43982.354166666664</v>
      </c>
      <c r="D847" s="19" t="s">
        <v>228</v>
      </c>
      <c r="E847" s="19">
        <v>70.0</v>
      </c>
      <c r="F847" s="19">
        <v>4110.0</v>
      </c>
      <c r="G847" s="19">
        <v>38.0</v>
      </c>
      <c r="H847" s="19">
        <v>7.0</v>
      </c>
      <c r="I847" s="19"/>
      <c r="J847" s="19"/>
      <c r="K847" s="19" t="s">
        <v>904</v>
      </c>
      <c r="L847" s="19">
        <v>1391.0</v>
      </c>
      <c r="M847" s="19" t="s">
        <v>814</v>
      </c>
      <c r="N847" s="19" t="s">
        <v>35</v>
      </c>
      <c r="O847" s="19" t="s">
        <v>23</v>
      </c>
      <c r="P847" s="19"/>
      <c r="Q847" s="19"/>
      <c r="R847" s="19"/>
      <c r="S847" s="19"/>
      <c r="T847" s="19"/>
      <c r="U847" s="19"/>
      <c r="V847" s="19"/>
      <c r="W847" s="19"/>
      <c r="X847" s="19"/>
      <c r="Y847" s="19"/>
      <c r="Z847" s="19"/>
      <c r="AA847" s="19"/>
    </row>
    <row r="848" ht="15.75" customHeight="1">
      <c r="A848" s="19"/>
      <c r="B848" s="20">
        <v>2020.0</v>
      </c>
      <c r="C848" s="23">
        <v>43982.74652777778</v>
      </c>
      <c r="D848" s="19" t="s">
        <v>228</v>
      </c>
      <c r="E848" s="19">
        <v>75.0</v>
      </c>
      <c r="F848" s="19">
        <v>4750.0</v>
      </c>
      <c r="G848" s="19">
        <v>44.0</v>
      </c>
      <c r="H848" s="19">
        <v>7.0</v>
      </c>
      <c r="I848" s="19"/>
      <c r="J848" s="19"/>
      <c r="K848" s="19" t="s">
        <v>947</v>
      </c>
      <c r="L848" s="19">
        <v>1392.0</v>
      </c>
      <c r="M848" s="19" t="s">
        <v>814</v>
      </c>
      <c r="N848" s="19" t="s">
        <v>23</v>
      </c>
      <c r="O848" s="19" t="s">
        <v>23</v>
      </c>
      <c r="P848" s="19"/>
      <c r="Q848" s="19"/>
      <c r="R848" s="19"/>
      <c r="S848" s="19"/>
      <c r="T848" s="19"/>
      <c r="U848" s="19"/>
      <c r="V848" s="19"/>
      <c r="W848" s="19"/>
      <c r="X848" s="19"/>
      <c r="Y848" s="19"/>
      <c r="Z848" s="19"/>
      <c r="AA848" s="19"/>
    </row>
    <row r="849" ht="15.75" customHeight="1">
      <c r="A849" s="19"/>
      <c r="B849" s="20">
        <v>2020.0</v>
      </c>
      <c r="C849" s="23">
        <v>43982.729166666664</v>
      </c>
      <c r="D849" s="19" t="s">
        <v>228</v>
      </c>
      <c r="E849" s="19">
        <v>77.0</v>
      </c>
      <c r="F849" s="19">
        <v>4760.0</v>
      </c>
      <c r="G849" s="19">
        <v>44.0</v>
      </c>
      <c r="H849" s="19">
        <v>7.0</v>
      </c>
      <c r="I849" s="19"/>
      <c r="J849" s="19"/>
      <c r="K849" s="19" t="s">
        <v>959</v>
      </c>
      <c r="L849" s="19">
        <v>1393.0</v>
      </c>
      <c r="M849" s="19" t="s">
        <v>814</v>
      </c>
      <c r="N849" s="19" t="s">
        <v>23</v>
      </c>
      <c r="O849" s="19" t="s">
        <v>23</v>
      </c>
      <c r="P849" s="19"/>
      <c r="Q849" s="19"/>
      <c r="R849" s="19"/>
      <c r="S849" s="19"/>
      <c r="T849" s="19"/>
      <c r="U849" s="19"/>
      <c r="V849" s="19"/>
      <c r="W849" s="19"/>
      <c r="X849" s="19"/>
      <c r="Y849" s="19"/>
      <c r="Z849" s="19"/>
      <c r="AA849" s="19"/>
    </row>
    <row r="850" ht="15.75" customHeight="1">
      <c r="A850" s="19"/>
      <c r="B850" s="20">
        <v>2020.0</v>
      </c>
      <c r="C850" s="23">
        <v>43982.875</v>
      </c>
      <c r="D850" s="19" t="s">
        <v>228</v>
      </c>
      <c r="E850" s="19">
        <v>78.0</v>
      </c>
      <c r="F850" s="19">
        <v>4320.0</v>
      </c>
      <c r="G850" s="19">
        <v>42.0</v>
      </c>
      <c r="H850" s="19">
        <v>7.0</v>
      </c>
      <c r="I850" s="19">
        <v>43.0</v>
      </c>
      <c r="J850" s="19" t="s">
        <v>903</v>
      </c>
      <c r="K850" s="19"/>
      <c r="L850" s="19">
        <v>1394.0</v>
      </c>
      <c r="M850" s="19" t="s">
        <v>814</v>
      </c>
      <c r="N850" s="19" t="s">
        <v>23</v>
      </c>
      <c r="O850" s="19" t="s">
        <v>23</v>
      </c>
      <c r="P850" s="19"/>
      <c r="Q850" s="19"/>
      <c r="R850" s="19"/>
      <c r="S850" s="19"/>
      <c r="T850" s="19"/>
      <c r="U850" s="19"/>
      <c r="V850" s="19"/>
      <c r="W850" s="19"/>
      <c r="X850" s="19"/>
      <c r="Y850" s="19"/>
      <c r="Z850" s="19"/>
      <c r="AA850" s="19"/>
    </row>
    <row r="851" ht="15.75" customHeight="1">
      <c r="A851" s="19"/>
      <c r="B851" s="20">
        <v>2020.0</v>
      </c>
      <c r="C851" s="23">
        <v>43982.458333333336</v>
      </c>
      <c r="D851" s="19" t="s">
        <v>228</v>
      </c>
      <c r="E851" s="19">
        <v>79.0</v>
      </c>
      <c r="F851" s="19">
        <v>4580.0</v>
      </c>
      <c r="G851" s="19">
        <v>42.0</v>
      </c>
      <c r="H851" s="19">
        <v>7.0</v>
      </c>
      <c r="I851" s="19">
        <v>43.0</v>
      </c>
      <c r="J851" s="19" t="s">
        <v>903</v>
      </c>
      <c r="K851" s="19"/>
      <c r="L851" s="19">
        <v>1395.0</v>
      </c>
      <c r="M851" s="19" t="s">
        <v>814</v>
      </c>
      <c r="N851" s="19" t="s">
        <v>23</v>
      </c>
      <c r="O851" s="19" t="s">
        <v>23</v>
      </c>
      <c r="P851" s="19"/>
      <c r="Q851" s="19"/>
      <c r="R851" s="19"/>
      <c r="S851" s="19"/>
      <c r="T851" s="19"/>
      <c r="U851" s="19"/>
      <c r="V851" s="19"/>
      <c r="W851" s="19"/>
      <c r="X851" s="19"/>
      <c r="Y851" s="19"/>
      <c r="Z851" s="19"/>
      <c r="AA851" s="19"/>
    </row>
    <row r="852" ht="15.75" customHeight="1">
      <c r="A852" s="19"/>
      <c r="B852" s="20">
        <v>2020.0</v>
      </c>
      <c r="C852" s="23">
        <v>43984.375</v>
      </c>
      <c r="D852" s="19" t="s">
        <v>228</v>
      </c>
      <c r="E852" s="19">
        <v>75.0</v>
      </c>
      <c r="F852" s="19">
        <v>3700.0</v>
      </c>
      <c r="G852" s="19">
        <v>37.0</v>
      </c>
      <c r="H852" s="19">
        <v>7.0</v>
      </c>
      <c r="I852" s="19">
        <v>38.0</v>
      </c>
      <c r="J852" s="19" t="s">
        <v>229</v>
      </c>
      <c r="K852" s="19"/>
      <c r="L852" s="19">
        <v>1396.0</v>
      </c>
      <c r="M852" s="19"/>
      <c r="N852" s="19" t="s">
        <v>23</v>
      </c>
      <c r="O852" s="19" t="s">
        <v>23</v>
      </c>
      <c r="P852" s="19"/>
      <c r="Q852" s="19"/>
      <c r="R852" s="19"/>
      <c r="S852" s="19"/>
      <c r="T852" s="19"/>
      <c r="U852" s="19"/>
      <c r="V852" s="19"/>
      <c r="W852" s="19"/>
      <c r="X852" s="19"/>
      <c r="Y852" s="19"/>
      <c r="Z852" s="19"/>
      <c r="AA852" s="19"/>
    </row>
    <row r="853" ht="15.75" customHeight="1">
      <c r="A853" s="19"/>
      <c r="B853" s="20">
        <v>2020.0</v>
      </c>
      <c r="C853" s="23">
        <v>43984.791666666664</v>
      </c>
      <c r="D853" s="19" t="s">
        <v>228</v>
      </c>
      <c r="E853" s="19">
        <v>85.0</v>
      </c>
      <c r="F853" s="19">
        <v>7200.0</v>
      </c>
      <c r="G853" s="19"/>
      <c r="H853" s="19">
        <v>7.0</v>
      </c>
      <c r="I853" s="19">
        <v>36.0</v>
      </c>
      <c r="J853" s="19" t="s">
        <v>692</v>
      </c>
      <c r="K853" s="19"/>
      <c r="L853" s="19">
        <v>1397.0</v>
      </c>
      <c r="M853" s="19"/>
      <c r="N853" s="19" t="s">
        <v>23</v>
      </c>
      <c r="O853" s="19" t="s">
        <v>23</v>
      </c>
      <c r="P853" s="19"/>
      <c r="Q853" s="19"/>
      <c r="R853" s="19"/>
      <c r="S853" s="19"/>
      <c r="T853" s="19"/>
      <c r="U853" s="19"/>
      <c r="V853" s="19"/>
      <c r="W853" s="19"/>
      <c r="X853" s="19"/>
      <c r="Y853" s="19"/>
      <c r="Z853" s="19"/>
      <c r="AA853" s="19"/>
    </row>
    <row r="854" ht="15.75" customHeight="1">
      <c r="A854" s="19"/>
      <c r="B854" s="20">
        <v>2020.0</v>
      </c>
      <c r="C854" s="23">
        <v>43985.416666666664</v>
      </c>
      <c r="D854" s="19" t="s">
        <v>228</v>
      </c>
      <c r="E854" s="19">
        <v>76.0</v>
      </c>
      <c r="F854" s="19">
        <v>4560.0</v>
      </c>
      <c r="G854" s="19">
        <v>40.0</v>
      </c>
      <c r="H854" s="19">
        <v>7.0</v>
      </c>
      <c r="I854" s="19">
        <v>39.0</v>
      </c>
      <c r="J854" s="19" t="s">
        <v>414</v>
      </c>
      <c r="K854" s="19"/>
      <c r="L854" s="19">
        <v>1398.0</v>
      </c>
      <c r="M854" s="19" t="s">
        <v>814</v>
      </c>
      <c r="N854" s="19" t="s">
        <v>23</v>
      </c>
      <c r="O854" s="19" t="s">
        <v>23</v>
      </c>
      <c r="P854" s="19"/>
      <c r="Q854" s="19"/>
      <c r="R854" s="19"/>
      <c r="S854" s="19"/>
      <c r="T854" s="19"/>
      <c r="U854" s="19"/>
      <c r="V854" s="19"/>
      <c r="W854" s="19"/>
      <c r="X854" s="19"/>
      <c r="Y854" s="19"/>
      <c r="Z854" s="19"/>
      <c r="AA854" s="19"/>
    </row>
    <row r="855" ht="15.75" customHeight="1">
      <c r="A855" s="19"/>
      <c r="B855" s="20">
        <v>2020.0</v>
      </c>
      <c r="C855" s="23">
        <v>43985.666666666664</v>
      </c>
      <c r="D855" s="19" t="s">
        <v>228</v>
      </c>
      <c r="E855" s="19">
        <v>80.0</v>
      </c>
      <c r="F855" s="19">
        <v>5250.0</v>
      </c>
      <c r="G855" s="19">
        <v>40.0</v>
      </c>
      <c r="H855" s="19">
        <v>7.0</v>
      </c>
      <c r="I855" s="19">
        <v>39.0</v>
      </c>
      <c r="J855" s="19" t="s">
        <v>414</v>
      </c>
      <c r="K855" s="19"/>
      <c r="L855" s="19">
        <v>1399.0</v>
      </c>
      <c r="M855" s="19" t="s">
        <v>814</v>
      </c>
      <c r="N855" s="19" t="s">
        <v>23</v>
      </c>
      <c r="O855" s="19" t="s">
        <v>23</v>
      </c>
      <c r="P855" s="19"/>
      <c r="Q855" s="19"/>
      <c r="R855" s="19"/>
      <c r="S855" s="19"/>
      <c r="T855" s="19"/>
      <c r="U855" s="19"/>
      <c r="V855" s="19"/>
      <c r="W855" s="19"/>
      <c r="X855" s="19"/>
      <c r="Y855" s="19"/>
      <c r="Z855" s="19"/>
      <c r="AA855" s="19"/>
    </row>
    <row r="856" ht="15.75" customHeight="1">
      <c r="A856" s="19"/>
      <c r="B856" s="20">
        <v>2020.0</v>
      </c>
      <c r="C856" s="23">
        <v>43987.541666666664</v>
      </c>
      <c r="D856" s="19" t="s">
        <v>228</v>
      </c>
      <c r="E856" s="19">
        <v>78.0</v>
      </c>
      <c r="F856" s="19">
        <v>5320.0</v>
      </c>
      <c r="G856" s="19">
        <v>42.0</v>
      </c>
      <c r="H856" s="19">
        <v>7.0</v>
      </c>
      <c r="I856" s="19"/>
      <c r="J856" s="19"/>
      <c r="K856" s="19" t="s">
        <v>915</v>
      </c>
      <c r="L856" s="19">
        <v>1400.0</v>
      </c>
      <c r="M856" s="19" t="s">
        <v>814</v>
      </c>
      <c r="N856" s="19" t="s">
        <v>23</v>
      </c>
      <c r="O856" s="19" t="s">
        <v>23</v>
      </c>
      <c r="P856" s="19"/>
      <c r="Q856" s="19"/>
      <c r="R856" s="19"/>
      <c r="S856" s="19"/>
      <c r="T856" s="19"/>
      <c r="U856" s="19"/>
      <c r="V856" s="19"/>
      <c r="W856" s="19"/>
      <c r="X856" s="19"/>
      <c r="Y856" s="19"/>
      <c r="Z856" s="19"/>
      <c r="AA856" s="19"/>
    </row>
    <row r="857" ht="15.75" customHeight="1">
      <c r="A857" s="19"/>
      <c r="B857" s="19"/>
      <c r="C857" s="25"/>
      <c r="D857" s="19"/>
      <c r="E857" s="19"/>
      <c r="F857" s="19"/>
      <c r="G857" s="19"/>
      <c r="H857" s="19"/>
      <c r="I857" s="19"/>
      <c r="J857" s="19"/>
      <c r="K857" s="19"/>
      <c r="L857" s="19"/>
      <c r="M857" s="19"/>
      <c r="N857" s="19"/>
      <c r="O857" s="19"/>
      <c r="P857" s="19"/>
      <c r="Q857" s="19"/>
      <c r="R857" s="19"/>
      <c r="S857" s="19"/>
      <c r="T857" s="19"/>
      <c r="U857" s="19"/>
      <c r="V857" s="19"/>
      <c r="W857" s="19"/>
      <c r="X857" s="19"/>
      <c r="Y857" s="19"/>
      <c r="Z857" s="19"/>
      <c r="AA857" s="19"/>
    </row>
    <row r="858" ht="15.75" customHeight="1">
      <c r="A858" s="19"/>
      <c r="B858" s="19"/>
      <c r="C858" s="25"/>
      <c r="D858" s="19"/>
      <c r="E858" s="19"/>
      <c r="F858" s="19"/>
      <c r="G858" s="19"/>
      <c r="H858" s="19"/>
      <c r="I858" s="19"/>
      <c r="J858" s="19"/>
      <c r="K858" s="19"/>
      <c r="L858" s="19"/>
      <c r="M858" s="19"/>
      <c r="N858" s="19"/>
      <c r="O858" s="19"/>
      <c r="P858" s="19"/>
      <c r="Q858" s="19"/>
      <c r="R858" s="19"/>
      <c r="S858" s="19"/>
      <c r="T858" s="19"/>
      <c r="U858" s="19"/>
      <c r="V858" s="19"/>
      <c r="W858" s="19"/>
      <c r="X858" s="19"/>
      <c r="Y858" s="19"/>
      <c r="Z858" s="19"/>
      <c r="AA858" s="19"/>
    </row>
    <row r="859" ht="15.75" customHeight="1">
      <c r="A859" s="19"/>
      <c r="B859" s="19"/>
      <c r="C859" s="26"/>
      <c r="D859" s="19"/>
      <c r="E859" s="19"/>
      <c r="F859" s="19"/>
      <c r="G859" s="19"/>
      <c r="H859" s="19"/>
      <c r="I859" s="19"/>
      <c r="J859" s="19"/>
      <c r="K859" s="19"/>
      <c r="L859" s="19"/>
      <c r="M859" s="19"/>
      <c r="N859" s="19"/>
      <c r="O859" s="19"/>
      <c r="P859" s="19"/>
      <c r="Q859" s="19"/>
      <c r="R859" s="19"/>
      <c r="S859" s="19"/>
      <c r="T859" s="19"/>
      <c r="U859" s="19"/>
      <c r="V859" s="19"/>
      <c r="W859" s="19"/>
      <c r="X859" s="19"/>
      <c r="Y859" s="19"/>
      <c r="Z859" s="19"/>
      <c r="AA859" s="19"/>
    </row>
    <row r="860" ht="15.75" customHeight="1">
      <c r="A860" s="19"/>
      <c r="B860" s="19"/>
      <c r="C860" s="25"/>
      <c r="D860" s="19"/>
      <c r="E860" s="19"/>
      <c r="F860" s="19"/>
      <c r="G860" s="19"/>
      <c r="H860" s="19"/>
      <c r="I860" s="19"/>
      <c r="J860" s="19"/>
      <c r="K860" s="19"/>
      <c r="L860" s="19"/>
      <c r="M860" s="19"/>
      <c r="N860" s="19"/>
      <c r="O860" s="19"/>
      <c r="P860" s="19"/>
      <c r="Q860" s="19"/>
      <c r="R860" s="19"/>
      <c r="S860" s="19"/>
      <c r="T860" s="19"/>
      <c r="U860" s="19"/>
      <c r="V860" s="19"/>
      <c r="W860" s="19"/>
      <c r="X860" s="19"/>
      <c r="Y860" s="19"/>
      <c r="Z860" s="19"/>
      <c r="AA860" s="19"/>
    </row>
    <row r="861" ht="15.75" customHeight="1">
      <c r="A861" s="19"/>
      <c r="B861" s="19"/>
      <c r="C861" s="25"/>
      <c r="D861" s="19"/>
      <c r="E861" s="19"/>
      <c r="F861" s="19"/>
      <c r="G861" s="19"/>
      <c r="H861" s="19"/>
      <c r="I861" s="19"/>
      <c r="J861" s="19"/>
      <c r="K861" s="19"/>
      <c r="L861" s="19"/>
      <c r="M861" s="19"/>
      <c r="N861" s="19"/>
      <c r="O861" s="19"/>
      <c r="P861" s="19"/>
      <c r="Q861" s="19"/>
      <c r="R861" s="19"/>
      <c r="S861" s="19"/>
      <c r="T861" s="19"/>
      <c r="U861" s="19"/>
      <c r="V861" s="19"/>
      <c r="W861" s="19"/>
      <c r="X861" s="19"/>
      <c r="Y861" s="19"/>
      <c r="Z861" s="19"/>
      <c r="AA861" s="19"/>
    </row>
    <row r="862" ht="15.75" customHeight="1">
      <c r="A862" s="19"/>
      <c r="B862" s="19"/>
      <c r="C862" s="27"/>
      <c r="D862" s="19"/>
      <c r="E862" s="19"/>
      <c r="F862" s="19"/>
      <c r="G862" s="19"/>
      <c r="H862" s="19"/>
      <c r="I862" s="19"/>
      <c r="J862" s="19"/>
      <c r="K862" s="19"/>
      <c r="L862" s="19"/>
      <c r="M862" s="19"/>
      <c r="N862" s="19"/>
      <c r="O862" s="19"/>
      <c r="P862" s="19"/>
      <c r="Q862" s="19"/>
      <c r="R862" s="19"/>
      <c r="S862" s="19"/>
      <c r="T862" s="19"/>
      <c r="U862" s="19"/>
      <c r="V862" s="19"/>
      <c r="W862" s="19"/>
      <c r="X862" s="19"/>
      <c r="Y862" s="19"/>
      <c r="Z862" s="19"/>
      <c r="AA862" s="19"/>
    </row>
    <row r="863" ht="15.75" customHeight="1">
      <c r="A863" s="19"/>
      <c r="B863" s="19"/>
      <c r="C863" s="27"/>
      <c r="D863" s="19"/>
      <c r="E863" s="19"/>
      <c r="F863" s="19"/>
      <c r="G863" s="19"/>
      <c r="H863" s="19"/>
      <c r="I863" s="19"/>
      <c r="J863" s="19"/>
      <c r="K863" s="19"/>
      <c r="L863" s="19"/>
      <c r="M863" s="19"/>
      <c r="N863" s="19"/>
      <c r="O863" s="19"/>
      <c r="P863" s="19"/>
      <c r="Q863" s="19"/>
      <c r="R863" s="19"/>
      <c r="S863" s="19"/>
      <c r="T863" s="19"/>
      <c r="U863" s="19"/>
      <c r="V863" s="19"/>
      <c r="W863" s="19"/>
      <c r="X863" s="19"/>
      <c r="Y863" s="19"/>
      <c r="Z863" s="19"/>
      <c r="AA863" s="19"/>
    </row>
    <row r="864" ht="15.75" customHeight="1">
      <c r="A864" s="19"/>
      <c r="B864" s="19"/>
      <c r="C864" s="27"/>
      <c r="D864" s="19"/>
      <c r="E864" s="19"/>
      <c r="F864" s="19"/>
      <c r="G864" s="19"/>
      <c r="H864" s="19"/>
      <c r="I864" s="19"/>
      <c r="J864" s="19"/>
      <c r="K864" s="19"/>
      <c r="L864" s="19"/>
      <c r="M864" s="19"/>
      <c r="N864" s="19"/>
      <c r="O864" s="19"/>
      <c r="P864" s="19"/>
      <c r="Q864" s="19"/>
      <c r="R864" s="19"/>
      <c r="S864" s="19"/>
      <c r="T864" s="19"/>
      <c r="U864" s="19"/>
      <c r="V864" s="19"/>
      <c r="W864" s="19"/>
      <c r="X864" s="19"/>
      <c r="Y864" s="19"/>
      <c r="Z864" s="19"/>
      <c r="AA864" s="19"/>
    </row>
    <row r="865" ht="15.75" customHeight="1">
      <c r="A865" s="19"/>
      <c r="B865" s="19"/>
      <c r="C865" s="27"/>
      <c r="D865" s="19"/>
      <c r="E865" s="19"/>
      <c r="F865" s="19"/>
      <c r="G865" s="19"/>
      <c r="H865" s="19"/>
      <c r="I865" s="19"/>
      <c r="J865" s="19"/>
      <c r="K865" s="19"/>
      <c r="L865" s="19"/>
      <c r="M865" s="19"/>
      <c r="N865" s="19"/>
      <c r="O865" s="19"/>
      <c r="P865" s="19"/>
      <c r="Q865" s="19"/>
      <c r="R865" s="19"/>
      <c r="S865" s="19"/>
      <c r="T865" s="19"/>
      <c r="U865" s="19"/>
      <c r="V865" s="19"/>
      <c r="W865" s="19"/>
      <c r="X865" s="19"/>
      <c r="Y865" s="19"/>
      <c r="Z865" s="19"/>
      <c r="AA865" s="19"/>
    </row>
    <row r="866" ht="15.75" customHeight="1">
      <c r="A866" s="19"/>
      <c r="B866" s="19"/>
      <c r="C866" s="27"/>
      <c r="D866" s="19"/>
      <c r="E866" s="19"/>
      <c r="F866" s="19"/>
      <c r="G866" s="19"/>
      <c r="H866" s="19"/>
      <c r="I866" s="19"/>
      <c r="J866" s="19"/>
      <c r="K866" s="19"/>
      <c r="L866" s="19"/>
      <c r="M866" s="19"/>
      <c r="N866" s="19"/>
      <c r="O866" s="19"/>
      <c r="P866" s="19"/>
      <c r="Q866" s="19"/>
      <c r="R866" s="19"/>
      <c r="S866" s="19"/>
      <c r="T866" s="19"/>
      <c r="U866" s="19"/>
      <c r="V866" s="19"/>
      <c r="W866" s="19"/>
      <c r="X866" s="19"/>
      <c r="Y866" s="19"/>
      <c r="Z866" s="19"/>
      <c r="AA866" s="19"/>
    </row>
    <row r="867" ht="15.75" customHeight="1">
      <c r="A867" s="19"/>
      <c r="B867" s="19"/>
      <c r="C867" s="26"/>
      <c r="D867" s="19"/>
      <c r="E867" s="19"/>
      <c r="F867" s="19"/>
      <c r="G867" s="19"/>
      <c r="H867" s="19"/>
      <c r="I867" s="19"/>
      <c r="J867" s="19"/>
      <c r="K867" s="19"/>
      <c r="L867" s="19"/>
      <c r="M867" s="19"/>
      <c r="N867" s="19"/>
      <c r="O867" s="19"/>
      <c r="P867" s="19"/>
      <c r="Q867" s="19"/>
      <c r="R867" s="19"/>
      <c r="S867" s="19"/>
      <c r="T867" s="19"/>
      <c r="U867" s="19"/>
      <c r="V867" s="19"/>
      <c r="W867" s="19"/>
      <c r="X867" s="19"/>
      <c r="Y867" s="19"/>
      <c r="Z867" s="19"/>
      <c r="AA867" s="19"/>
    </row>
    <row r="868" ht="15.75" customHeight="1">
      <c r="A868" s="19"/>
      <c r="B868" s="19"/>
      <c r="C868" s="26"/>
      <c r="D868" s="19"/>
      <c r="E868" s="19"/>
      <c r="F868" s="19"/>
      <c r="G868" s="19"/>
      <c r="H868" s="19"/>
      <c r="I868" s="19"/>
      <c r="J868" s="19"/>
      <c r="K868" s="19"/>
      <c r="L868" s="19"/>
      <c r="M868" s="19"/>
      <c r="N868" s="19"/>
      <c r="O868" s="19"/>
      <c r="P868" s="19"/>
      <c r="Q868" s="19"/>
      <c r="R868" s="19"/>
      <c r="S868" s="19"/>
      <c r="T868" s="19"/>
      <c r="U868" s="19"/>
      <c r="V868" s="19"/>
      <c r="W868" s="19"/>
      <c r="X868" s="19"/>
      <c r="Y868" s="19"/>
      <c r="Z868" s="19"/>
      <c r="AA868" s="19"/>
    </row>
    <row r="869" ht="15.75" customHeight="1">
      <c r="A869" s="19"/>
      <c r="B869" s="19"/>
      <c r="C869" s="25"/>
      <c r="D869" s="19"/>
      <c r="E869" s="19"/>
      <c r="F869" s="19"/>
      <c r="G869" s="19"/>
      <c r="H869" s="19"/>
      <c r="I869" s="19"/>
      <c r="J869" s="19"/>
      <c r="K869" s="19"/>
      <c r="L869" s="19"/>
      <c r="M869" s="19"/>
      <c r="N869" s="19"/>
      <c r="O869" s="19"/>
      <c r="P869" s="19"/>
      <c r="Q869" s="19"/>
      <c r="R869" s="19"/>
      <c r="S869" s="19"/>
      <c r="T869" s="19"/>
      <c r="U869" s="19"/>
      <c r="V869" s="19"/>
      <c r="W869" s="19"/>
      <c r="X869" s="19"/>
      <c r="Y869" s="19"/>
      <c r="Z869" s="19"/>
      <c r="AA869" s="19"/>
    </row>
    <row r="870" ht="15.75" customHeight="1">
      <c r="A870" s="19"/>
      <c r="B870" s="19"/>
      <c r="C870" s="26"/>
      <c r="D870" s="19"/>
      <c r="E870" s="19"/>
      <c r="F870" s="19"/>
      <c r="G870" s="19"/>
      <c r="H870" s="19"/>
      <c r="I870" s="19"/>
      <c r="J870" s="19"/>
      <c r="K870" s="19"/>
      <c r="L870" s="19"/>
      <c r="M870" s="19"/>
      <c r="N870" s="19"/>
      <c r="O870" s="19"/>
      <c r="P870" s="19"/>
      <c r="Q870" s="19"/>
      <c r="R870" s="19"/>
      <c r="S870" s="19"/>
      <c r="T870" s="19"/>
      <c r="U870" s="19"/>
      <c r="V870" s="19"/>
      <c r="W870" s="19"/>
      <c r="X870" s="19"/>
      <c r="Y870" s="19"/>
      <c r="Z870" s="19"/>
      <c r="AA870" s="19"/>
    </row>
    <row r="871" ht="15.75" customHeight="1">
      <c r="A871" s="19"/>
      <c r="B871" s="19"/>
      <c r="C871" s="26"/>
      <c r="D871" s="19"/>
      <c r="E871" s="19"/>
      <c r="F871" s="19"/>
      <c r="G871" s="19"/>
      <c r="H871" s="19"/>
      <c r="I871" s="19"/>
      <c r="J871" s="19"/>
      <c r="K871" s="19"/>
      <c r="L871" s="19"/>
      <c r="M871" s="19"/>
      <c r="N871" s="19"/>
      <c r="O871" s="19"/>
      <c r="P871" s="19"/>
      <c r="Q871" s="19"/>
      <c r="R871" s="19"/>
      <c r="S871" s="19"/>
      <c r="T871" s="19"/>
      <c r="U871" s="19"/>
      <c r="V871" s="19"/>
      <c r="W871" s="19"/>
      <c r="X871" s="19"/>
      <c r="Y871" s="19"/>
      <c r="Z871" s="19"/>
      <c r="AA871" s="19"/>
    </row>
    <row r="872" ht="15.75" customHeight="1">
      <c r="A872" s="19"/>
      <c r="B872" s="19"/>
      <c r="C872" s="25"/>
      <c r="D872" s="19"/>
      <c r="E872" s="19"/>
      <c r="F872" s="19"/>
      <c r="G872" s="19"/>
      <c r="H872" s="19"/>
      <c r="I872" s="19"/>
      <c r="J872" s="19"/>
      <c r="K872" s="19"/>
      <c r="L872" s="19"/>
      <c r="M872" s="19"/>
      <c r="N872" s="19"/>
      <c r="O872" s="19"/>
      <c r="P872" s="19"/>
      <c r="Q872" s="19"/>
      <c r="R872" s="19"/>
      <c r="S872" s="19"/>
      <c r="T872" s="19"/>
      <c r="U872" s="19"/>
      <c r="V872" s="19"/>
      <c r="W872" s="19"/>
      <c r="X872" s="19"/>
      <c r="Y872" s="19"/>
      <c r="Z872" s="19"/>
      <c r="AA872" s="19"/>
    </row>
    <row r="873" ht="15.75" customHeight="1">
      <c r="A873" s="19"/>
      <c r="B873" s="19"/>
      <c r="C873" s="25"/>
      <c r="D873" s="19"/>
      <c r="E873" s="19"/>
      <c r="F873" s="19"/>
      <c r="G873" s="19"/>
      <c r="H873" s="19"/>
      <c r="I873" s="19"/>
      <c r="J873" s="19"/>
      <c r="K873" s="19"/>
      <c r="L873" s="19"/>
      <c r="M873" s="19"/>
      <c r="N873" s="19"/>
      <c r="O873" s="19"/>
      <c r="P873" s="19"/>
      <c r="Q873" s="19"/>
      <c r="R873" s="19"/>
      <c r="S873" s="19"/>
      <c r="T873" s="19"/>
      <c r="U873" s="19"/>
      <c r="V873" s="19"/>
      <c r="W873" s="19"/>
      <c r="X873" s="19"/>
      <c r="Y873" s="19"/>
      <c r="Z873" s="19"/>
      <c r="AA873" s="19"/>
    </row>
    <row r="874" ht="15.75" customHeight="1">
      <c r="A874" s="19"/>
      <c r="B874" s="19"/>
      <c r="C874" s="25"/>
      <c r="D874" s="19"/>
      <c r="E874" s="19"/>
      <c r="F874" s="19"/>
      <c r="G874" s="19"/>
      <c r="H874" s="19"/>
      <c r="I874" s="19"/>
      <c r="J874" s="19"/>
      <c r="K874" s="19"/>
      <c r="L874" s="19"/>
      <c r="M874" s="19"/>
      <c r="N874" s="19"/>
      <c r="O874" s="19"/>
      <c r="P874" s="19"/>
      <c r="Q874" s="19"/>
      <c r="R874" s="19"/>
      <c r="S874" s="19"/>
      <c r="T874" s="19"/>
      <c r="U874" s="19"/>
      <c r="V874" s="19"/>
      <c r="W874" s="19"/>
      <c r="X874" s="19"/>
      <c r="Y874" s="19"/>
      <c r="Z874" s="19"/>
      <c r="AA874" s="19"/>
    </row>
    <row r="875" ht="15.75" customHeight="1">
      <c r="A875" s="19"/>
      <c r="B875" s="19"/>
      <c r="C875" s="25"/>
      <c r="D875" s="19"/>
      <c r="E875" s="19"/>
      <c r="F875" s="19"/>
      <c r="G875" s="19"/>
      <c r="H875" s="19"/>
      <c r="I875" s="19"/>
      <c r="J875" s="19"/>
      <c r="K875" s="19"/>
      <c r="L875" s="19"/>
      <c r="M875" s="19"/>
      <c r="N875" s="19"/>
      <c r="O875" s="19"/>
      <c r="P875" s="19"/>
      <c r="Q875" s="19"/>
      <c r="R875" s="19"/>
      <c r="S875" s="19"/>
      <c r="T875" s="19"/>
      <c r="U875" s="19"/>
      <c r="V875" s="19"/>
      <c r="W875" s="19"/>
      <c r="X875" s="19"/>
      <c r="Y875" s="19"/>
      <c r="Z875" s="19"/>
      <c r="AA875" s="19"/>
    </row>
    <row r="876" ht="15.75" customHeight="1">
      <c r="A876" s="19"/>
      <c r="B876" s="19"/>
      <c r="C876" s="25"/>
      <c r="D876" s="19"/>
      <c r="E876" s="19"/>
      <c r="F876" s="19"/>
      <c r="G876" s="19"/>
      <c r="H876" s="19"/>
      <c r="I876" s="19"/>
      <c r="J876" s="19"/>
      <c r="K876" s="19"/>
      <c r="L876" s="19"/>
      <c r="M876" s="19"/>
      <c r="N876" s="19"/>
      <c r="O876" s="19"/>
      <c r="P876" s="19"/>
      <c r="Q876" s="19"/>
      <c r="R876" s="19"/>
      <c r="S876" s="19"/>
      <c r="T876" s="19"/>
      <c r="U876" s="19"/>
      <c r="V876" s="19"/>
      <c r="W876" s="19"/>
      <c r="X876" s="19"/>
      <c r="Y876" s="19"/>
      <c r="Z876" s="19"/>
      <c r="AA876" s="19"/>
    </row>
    <row r="877" ht="15.75" customHeight="1">
      <c r="A877" s="19"/>
      <c r="B877" s="19"/>
      <c r="C877" s="26"/>
      <c r="D877" s="19"/>
      <c r="E877" s="19"/>
      <c r="F877" s="19"/>
      <c r="G877" s="19"/>
      <c r="H877" s="19"/>
      <c r="I877" s="19"/>
      <c r="J877" s="19"/>
      <c r="K877" s="19"/>
      <c r="L877" s="19"/>
      <c r="M877" s="19"/>
      <c r="N877" s="19"/>
      <c r="O877" s="19"/>
      <c r="P877" s="19"/>
      <c r="Q877" s="19"/>
      <c r="R877" s="19"/>
      <c r="S877" s="19"/>
      <c r="T877" s="19"/>
      <c r="U877" s="19"/>
      <c r="V877" s="19"/>
      <c r="W877" s="19"/>
      <c r="X877" s="19"/>
      <c r="Y877" s="19"/>
      <c r="Z877" s="19"/>
      <c r="AA877" s="19"/>
    </row>
    <row r="878" ht="15.75" customHeight="1">
      <c r="A878" s="19"/>
      <c r="B878" s="19"/>
      <c r="C878" s="26"/>
      <c r="D878" s="19"/>
      <c r="E878" s="19"/>
      <c r="F878" s="19"/>
      <c r="G878" s="19"/>
      <c r="H878" s="19"/>
      <c r="I878" s="19"/>
      <c r="J878" s="19"/>
      <c r="K878" s="19"/>
      <c r="L878" s="19"/>
      <c r="M878" s="19"/>
      <c r="N878" s="19"/>
      <c r="O878" s="19"/>
      <c r="P878" s="19"/>
      <c r="Q878" s="19"/>
      <c r="R878" s="19"/>
      <c r="S878" s="19"/>
      <c r="T878" s="19"/>
      <c r="U878" s="19"/>
      <c r="V878" s="19"/>
      <c r="W878" s="19"/>
      <c r="X878" s="19"/>
      <c r="Y878" s="19"/>
      <c r="Z878" s="19"/>
      <c r="AA878" s="19"/>
    </row>
    <row r="879" ht="15.75" customHeight="1">
      <c r="A879" s="19"/>
      <c r="B879" s="19"/>
      <c r="C879" s="25"/>
      <c r="D879" s="19"/>
      <c r="E879" s="19"/>
      <c r="F879" s="19"/>
      <c r="G879" s="19"/>
      <c r="H879" s="19"/>
      <c r="I879" s="19"/>
      <c r="J879" s="19"/>
      <c r="K879" s="19"/>
      <c r="L879" s="19"/>
      <c r="M879" s="19"/>
      <c r="N879" s="19"/>
      <c r="O879" s="19"/>
      <c r="P879" s="19"/>
      <c r="Q879" s="19"/>
      <c r="R879" s="19"/>
      <c r="S879" s="19"/>
      <c r="T879" s="19"/>
      <c r="U879" s="19"/>
      <c r="V879" s="19"/>
      <c r="W879" s="19"/>
      <c r="X879" s="19"/>
      <c r="Y879" s="19"/>
      <c r="Z879" s="19"/>
      <c r="AA879" s="19"/>
    </row>
    <row r="880" ht="15.75" customHeight="1">
      <c r="A880" s="19"/>
      <c r="B880" s="19"/>
      <c r="C880" s="19"/>
      <c r="D880" s="19"/>
      <c r="E880" s="19"/>
      <c r="F880" s="19"/>
      <c r="G880" s="19"/>
      <c r="H880" s="19"/>
      <c r="I880" s="19"/>
      <c r="J880" s="19"/>
      <c r="K880" s="19"/>
      <c r="L880" s="19"/>
      <c r="M880" s="19"/>
      <c r="N880" s="19"/>
      <c r="O880" s="19"/>
      <c r="P880" s="19"/>
      <c r="Q880" s="19"/>
      <c r="R880" s="19"/>
      <c r="S880" s="19"/>
      <c r="T880" s="19"/>
      <c r="U880" s="19"/>
      <c r="V880" s="19"/>
      <c r="W880" s="19"/>
      <c r="X880" s="19"/>
      <c r="Y880" s="19"/>
      <c r="Z880" s="19"/>
      <c r="AA880" s="19"/>
    </row>
    <row r="881" ht="15.75" customHeight="1">
      <c r="A881" s="19"/>
      <c r="B881" s="19"/>
      <c r="C881" s="19"/>
      <c r="D881" s="19"/>
      <c r="E881" s="19"/>
      <c r="F881" s="19"/>
      <c r="G881" s="19"/>
      <c r="H881" s="19"/>
      <c r="I881" s="19"/>
      <c r="J881" s="19"/>
      <c r="K881" s="19"/>
      <c r="L881" s="19"/>
      <c r="M881" s="19"/>
      <c r="N881" s="19"/>
      <c r="O881" s="19"/>
      <c r="P881" s="19"/>
      <c r="Q881" s="19"/>
      <c r="R881" s="19"/>
      <c r="S881" s="19"/>
      <c r="T881" s="19"/>
      <c r="U881" s="19"/>
      <c r="V881" s="19"/>
      <c r="W881" s="19"/>
      <c r="X881" s="19"/>
      <c r="Y881" s="19"/>
      <c r="Z881" s="19"/>
      <c r="AA881" s="19"/>
    </row>
    <row r="882" ht="15.75" customHeight="1">
      <c r="A882" s="19"/>
      <c r="B882" s="19"/>
      <c r="C882" s="19"/>
      <c r="D882" s="19"/>
      <c r="E882" s="19"/>
      <c r="F882" s="19"/>
      <c r="G882" s="19"/>
      <c r="H882" s="19"/>
      <c r="I882" s="19"/>
      <c r="J882" s="19"/>
      <c r="K882" s="19"/>
      <c r="L882" s="19"/>
      <c r="M882" s="19"/>
      <c r="N882" s="19"/>
      <c r="O882" s="19"/>
      <c r="P882" s="19"/>
      <c r="Q882" s="19"/>
      <c r="R882" s="19"/>
      <c r="S882" s="19"/>
      <c r="T882" s="19"/>
      <c r="U882" s="19"/>
      <c r="V882" s="19"/>
      <c r="W882" s="19"/>
      <c r="X882" s="19"/>
      <c r="Y882" s="19"/>
      <c r="Z882" s="19"/>
      <c r="AA882" s="19"/>
    </row>
    <row r="883" ht="28.5" customHeight="1">
      <c r="A883" s="19"/>
      <c r="B883" s="19"/>
      <c r="C883" s="19"/>
      <c r="D883" s="19"/>
      <c r="E883" s="19"/>
      <c r="F883" s="19"/>
      <c r="G883" s="19"/>
      <c r="H883" s="19"/>
      <c r="I883" s="19"/>
      <c r="J883" s="19"/>
      <c r="K883" s="19"/>
      <c r="L883" s="19"/>
      <c r="M883" s="19"/>
      <c r="N883" s="19"/>
      <c r="O883" s="19"/>
      <c r="P883" s="19"/>
      <c r="Q883" s="19"/>
      <c r="R883" s="19"/>
      <c r="S883" s="19"/>
      <c r="T883" s="19"/>
      <c r="U883" s="19"/>
      <c r="V883" s="19"/>
      <c r="W883" s="19"/>
      <c r="X883" s="19"/>
      <c r="Y883" s="19"/>
      <c r="Z883" s="19"/>
      <c r="AA883" s="19"/>
    </row>
    <row r="884" ht="15.75" customHeight="1">
      <c r="A884" s="19"/>
      <c r="B884" s="19"/>
      <c r="C884" s="19"/>
      <c r="D884" s="19"/>
      <c r="F884" s="19"/>
      <c r="G884" s="19"/>
      <c r="H884" s="19"/>
      <c r="I884" s="19"/>
      <c r="J884" s="19"/>
      <c r="K884" s="19"/>
      <c r="L884" s="19"/>
      <c r="M884" s="19"/>
      <c r="N884" s="19"/>
      <c r="O884" s="19"/>
      <c r="P884" s="19"/>
      <c r="Q884" s="19"/>
      <c r="R884" s="19"/>
      <c r="S884" s="19"/>
      <c r="T884" s="19"/>
      <c r="U884" s="19"/>
      <c r="V884" s="19"/>
      <c r="W884" s="19"/>
      <c r="X884" s="19"/>
      <c r="Y884" s="19"/>
      <c r="Z884" s="19"/>
      <c r="AA884" s="19"/>
    </row>
    <row r="885" ht="15.75" customHeight="1">
      <c r="A885" s="19"/>
      <c r="B885" s="19"/>
      <c r="C885" s="19"/>
      <c r="D885" s="19"/>
      <c r="E885" s="19"/>
      <c r="F885" s="19"/>
      <c r="G885" s="19"/>
      <c r="H885" s="19"/>
      <c r="I885" s="19"/>
      <c r="J885" s="19"/>
      <c r="K885" s="19"/>
      <c r="L885" s="19"/>
      <c r="M885" s="19"/>
      <c r="N885" s="19"/>
      <c r="O885" s="19"/>
      <c r="P885" s="19"/>
      <c r="Q885" s="19"/>
      <c r="R885" s="19"/>
      <c r="S885" s="19"/>
      <c r="T885" s="19"/>
      <c r="U885" s="19"/>
      <c r="V885" s="19"/>
      <c r="W885" s="19"/>
      <c r="X885" s="19"/>
      <c r="Y885" s="19"/>
      <c r="Z885" s="19"/>
      <c r="AA885" s="19"/>
    </row>
    <row r="886" ht="15.75" customHeight="1">
      <c r="A886" s="19"/>
      <c r="B886" s="19"/>
      <c r="C886" s="19"/>
      <c r="D886" s="19"/>
      <c r="E886" s="19"/>
      <c r="F886" s="19"/>
      <c r="G886" s="19"/>
      <c r="H886" s="19"/>
      <c r="I886" s="19"/>
      <c r="J886" s="19"/>
      <c r="K886" s="19"/>
      <c r="L886" s="19"/>
      <c r="M886" s="19"/>
      <c r="N886" s="19"/>
      <c r="O886" s="19"/>
      <c r="P886" s="19"/>
      <c r="Q886" s="19"/>
      <c r="R886" s="19"/>
      <c r="S886" s="19"/>
      <c r="T886" s="19"/>
      <c r="U886" s="19"/>
      <c r="V886" s="19"/>
      <c r="W886" s="19"/>
      <c r="X886" s="19"/>
      <c r="Y886" s="19"/>
      <c r="Z886" s="19"/>
      <c r="AA886" s="19"/>
    </row>
    <row r="887" ht="15.75" customHeight="1">
      <c r="A887" s="19"/>
      <c r="B887" s="19"/>
      <c r="C887" s="19"/>
      <c r="D887" s="19"/>
      <c r="E887" s="19"/>
      <c r="F887" s="19"/>
      <c r="G887" s="19"/>
      <c r="H887" s="19"/>
      <c r="I887" s="19"/>
      <c r="J887" s="19"/>
      <c r="K887" s="19"/>
      <c r="L887" s="19"/>
      <c r="M887" s="19"/>
      <c r="N887" s="19"/>
      <c r="O887" s="19"/>
      <c r="P887" s="19"/>
      <c r="Q887" s="19"/>
      <c r="R887" s="19"/>
      <c r="S887" s="19"/>
      <c r="T887" s="19"/>
      <c r="U887" s="19"/>
      <c r="V887" s="19"/>
      <c r="W887" s="19"/>
      <c r="X887" s="19"/>
      <c r="Y887" s="19"/>
      <c r="Z887" s="19"/>
      <c r="AA887" s="19"/>
    </row>
    <row r="888" ht="15.75" customHeight="1">
      <c r="A888" s="19"/>
      <c r="B888" s="19"/>
      <c r="C888" s="19"/>
      <c r="D888" s="19"/>
      <c r="E888" s="19"/>
      <c r="F888" s="19"/>
      <c r="G888" s="19"/>
      <c r="H888" s="19"/>
      <c r="I888" s="19"/>
      <c r="J888" s="19"/>
      <c r="K888" s="19"/>
      <c r="L888" s="19"/>
      <c r="M888" s="19"/>
      <c r="N888" s="19"/>
      <c r="O888" s="19"/>
      <c r="P888" s="19"/>
      <c r="Q888" s="19"/>
      <c r="R888" s="19"/>
      <c r="S888" s="19"/>
      <c r="T888" s="19"/>
      <c r="U888" s="19"/>
      <c r="V888" s="19"/>
      <c r="W888" s="19"/>
      <c r="X888" s="19"/>
      <c r="Y888" s="19"/>
      <c r="Z888" s="19"/>
      <c r="AA888" s="19"/>
    </row>
    <row r="889" ht="15.75" customHeight="1">
      <c r="A889" s="19"/>
      <c r="B889" s="19"/>
      <c r="C889" s="19"/>
      <c r="D889" s="19"/>
      <c r="E889" s="19"/>
      <c r="F889" s="19"/>
      <c r="G889" s="19"/>
      <c r="H889" s="19"/>
      <c r="I889" s="19"/>
      <c r="J889" s="19"/>
      <c r="K889" s="19"/>
      <c r="L889" s="19"/>
      <c r="M889" s="19"/>
      <c r="N889" s="19"/>
      <c r="O889" s="19"/>
      <c r="P889" s="19"/>
      <c r="Q889" s="19"/>
      <c r="R889" s="19"/>
      <c r="S889" s="19"/>
      <c r="T889" s="19"/>
      <c r="U889" s="19"/>
      <c r="V889" s="19"/>
      <c r="W889" s="19"/>
      <c r="X889" s="19"/>
      <c r="Y889" s="19"/>
      <c r="Z889" s="19"/>
      <c r="AA889" s="19"/>
    </row>
    <row r="890" ht="15.75" customHeight="1">
      <c r="A890" s="19"/>
      <c r="B890" s="19"/>
      <c r="C890" s="19"/>
      <c r="D890" s="19"/>
      <c r="E890" s="19"/>
      <c r="F890" s="19"/>
      <c r="G890" s="19"/>
      <c r="H890" s="19"/>
      <c r="I890" s="19"/>
      <c r="J890" s="19"/>
      <c r="K890" s="19"/>
      <c r="L890" s="19"/>
      <c r="M890" s="19"/>
      <c r="N890" s="19"/>
      <c r="O890" s="19"/>
      <c r="P890" s="19"/>
      <c r="Q890" s="19"/>
      <c r="R890" s="19"/>
      <c r="S890" s="19"/>
      <c r="T890" s="19"/>
      <c r="U890" s="19"/>
      <c r="V890" s="19"/>
      <c r="W890" s="19"/>
      <c r="X890" s="19"/>
      <c r="Y890" s="19"/>
      <c r="Z890" s="19"/>
      <c r="AA890" s="19"/>
    </row>
    <row r="891" ht="15.75" customHeight="1">
      <c r="A891" s="19"/>
      <c r="B891" s="19"/>
      <c r="C891" s="19"/>
      <c r="D891" s="19"/>
      <c r="E891" s="19"/>
      <c r="F891" s="19"/>
      <c r="G891" s="19"/>
      <c r="H891" s="19"/>
      <c r="I891" s="19"/>
      <c r="J891" s="19"/>
      <c r="K891" s="19"/>
      <c r="L891" s="19"/>
      <c r="M891" s="19"/>
      <c r="N891" s="19"/>
      <c r="O891" s="19"/>
      <c r="P891" s="19"/>
      <c r="Q891" s="19"/>
      <c r="R891" s="19"/>
      <c r="S891" s="19"/>
      <c r="T891" s="19"/>
      <c r="U891" s="19"/>
      <c r="V891" s="19"/>
      <c r="W891" s="19"/>
      <c r="X891" s="19"/>
      <c r="Y891" s="19"/>
      <c r="Z891" s="19"/>
      <c r="AA891" s="19"/>
    </row>
    <row r="892" ht="15.75" customHeight="1">
      <c r="A892" s="19"/>
      <c r="B892" s="19"/>
      <c r="C892" s="19"/>
      <c r="D892" s="19"/>
      <c r="E892" s="19"/>
      <c r="F892" s="19"/>
      <c r="G892" s="19"/>
      <c r="H892" s="19"/>
      <c r="I892" s="19"/>
      <c r="J892" s="19"/>
      <c r="K892" s="19"/>
      <c r="L892" s="19"/>
      <c r="M892" s="19"/>
      <c r="N892" s="19"/>
      <c r="O892" s="19"/>
      <c r="P892" s="19"/>
      <c r="Q892" s="19"/>
      <c r="R892" s="19"/>
      <c r="S892" s="19"/>
      <c r="T892" s="19"/>
      <c r="U892" s="19"/>
      <c r="V892" s="19"/>
      <c r="W892" s="19"/>
      <c r="X892" s="19"/>
      <c r="Y892" s="19"/>
      <c r="Z892" s="19"/>
      <c r="AA892" s="19"/>
    </row>
    <row r="893" ht="15.75" customHeight="1">
      <c r="A893" s="19"/>
      <c r="B893" s="19"/>
      <c r="C893" s="19"/>
      <c r="D893" s="19"/>
      <c r="E893" s="19"/>
      <c r="F893" s="19"/>
      <c r="G893" s="19"/>
      <c r="H893" s="19"/>
      <c r="I893" s="19"/>
      <c r="J893" s="19"/>
      <c r="K893" s="19"/>
      <c r="L893" s="19"/>
      <c r="M893" s="19"/>
      <c r="N893" s="19"/>
      <c r="O893" s="19"/>
      <c r="P893" s="19"/>
      <c r="Q893" s="19"/>
      <c r="R893" s="19"/>
      <c r="S893" s="19"/>
      <c r="T893" s="19"/>
      <c r="U893" s="19"/>
      <c r="V893" s="19"/>
      <c r="W893" s="19"/>
      <c r="X893" s="19"/>
      <c r="Y893" s="19"/>
      <c r="Z893" s="19"/>
      <c r="AA893" s="19"/>
    </row>
    <row r="894" ht="15.75" customHeight="1">
      <c r="A894" s="19"/>
      <c r="B894" s="19"/>
      <c r="C894" s="19"/>
      <c r="D894" s="19"/>
      <c r="E894" s="19"/>
      <c r="F894" s="19"/>
      <c r="G894" s="19"/>
      <c r="H894" s="19"/>
      <c r="I894" s="19"/>
      <c r="J894" s="19"/>
      <c r="K894" s="19"/>
      <c r="L894" s="19"/>
      <c r="M894" s="19"/>
      <c r="N894" s="19"/>
      <c r="O894" s="19"/>
      <c r="P894" s="19"/>
      <c r="Q894" s="19"/>
      <c r="R894" s="19"/>
      <c r="S894" s="19"/>
      <c r="T894" s="19"/>
      <c r="U894" s="19"/>
      <c r="V894" s="19"/>
      <c r="W894" s="19"/>
      <c r="X894" s="19"/>
      <c r="Y894" s="19"/>
      <c r="Z894" s="19"/>
      <c r="AA894" s="19"/>
    </row>
    <row r="895" ht="15.75" customHeight="1">
      <c r="A895" s="19"/>
      <c r="B895" s="19"/>
      <c r="C895" s="19"/>
      <c r="D895" s="19"/>
      <c r="E895" s="19"/>
      <c r="F895" s="19"/>
      <c r="G895" s="19"/>
      <c r="H895" s="19"/>
      <c r="I895" s="19"/>
      <c r="J895" s="19"/>
      <c r="K895" s="19"/>
      <c r="L895" s="19"/>
      <c r="M895" s="19"/>
      <c r="N895" s="19"/>
      <c r="O895" s="19"/>
      <c r="P895" s="19"/>
      <c r="Q895" s="19"/>
      <c r="R895" s="19"/>
      <c r="S895" s="19"/>
      <c r="T895" s="19"/>
      <c r="U895" s="19"/>
      <c r="V895" s="19"/>
      <c r="W895" s="19"/>
      <c r="X895" s="19"/>
      <c r="Y895" s="19"/>
      <c r="Z895" s="19"/>
      <c r="AA895" s="19"/>
    </row>
    <row r="896" ht="15.75" customHeight="1">
      <c r="A896" s="19"/>
      <c r="B896" s="19"/>
      <c r="C896" s="19"/>
      <c r="D896" s="19"/>
      <c r="E896" s="19"/>
      <c r="F896" s="19"/>
      <c r="G896" s="19"/>
      <c r="H896" s="19"/>
      <c r="I896" s="19"/>
      <c r="J896" s="19"/>
      <c r="K896" s="19"/>
      <c r="L896" s="19"/>
      <c r="M896" s="19"/>
      <c r="N896" s="19"/>
      <c r="O896" s="19"/>
      <c r="P896" s="19"/>
      <c r="Q896" s="19"/>
      <c r="R896" s="19"/>
      <c r="S896" s="19"/>
      <c r="T896" s="19"/>
      <c r="U896" s="19"/>
      <c r="V896" s="19"/>
      <c r="W896" s="19"/>
      <c r="X896" s="19"/>
      <c r="Y896" s="19"/>
      <c r="Z896" s="19"/>
      <c r="AA896" s="19"/>
    </row>
    <row r="897" ht="15.75" customHeight="1">
      <c r="A897" s="19"/>
      <c r="B897" s="19"/>
      <c r="C897" s="19"/>
      <c r="D897" s="19"/>
      <c r="E897" s="19"/>
      <c r="F897" s="19"/>
      <c r="G897" s="19"/>
      <c r="H897" s="19"/>
      <c r="I897" s="19"/>
      <c r="J897" s="19"/>
      <c r="K897" s="19"/>
      <c r="L897" s="19"/>
      <c r="M897" s="19"/>
      <c r="N897" s="19"/>
      <c r="O897" s="19"/>
      <c r="P897" s="19"/>
      <c r="Q897" s="19"/>
      <c r="R897" s="19"/>
      <c r="S897" s="19"/>
      <c r="T897" s="19"/>
      <c r="U897" s="19"/>
      <c r="V897" s="19"/>
      <c r="W897" s="19"/>
      <c r="X897" s="19"/>
      <c r="Y897" s="19"/>
      <c r="Z897" s="19"/>
      <c r="AA897" s="19"/>
    </row>
    <row r="898" ht="15.75" customHeight="1">
      <c r="A898" s="19"/>
      <c r="B898" s="19"/>
      <c r="C898" s="19"/>
      <c r="D898" s="19"/>
      <c r="E898" s="19"/>
      <c r="F898" s="19"/>
      <c r="G898" s="19"/>
      <c r="H898" s="19"/>
      <c r="I898" s="19"/>
      <c r="J898" s="19"/>
      <c r="K898" s="19"/>
      <c r="L898" s="19"/>
      <c r="M898" s="19"/>
      <c r="N898" s="19"/>
      <c r="O898" s="19"/>
      <c r="P898" s="19"/>
      <c r="Q898" s="19"/>
      <c r="R898" s="19"/>
      <c r="S898" s="19"/>
      <c r="T898" s="19"/>
      <c r="U898" s="19"/>
      <c r="V898" s="19"/>
      <c r="W898" s="19"/>
      <c r="X898" s="19"/>
      <c r="Y898" s="19"/>
      <c r="Z898" s="19"/>
      <c r="AA898" s="19"/>
    </row>
    <row r="899" ht="15.75" customHeight="1">
      <c r="A899" s="19"/>
      <c r="B899" s="19"/>
      <c r="C899" s="19"/>
      <c r="D899" s="19"/>
      <c r="E899" s="19"/>
      <c r="F899" s="19"/>
      <c r="G899" s="19"/>
      <c r="H899" s="19"/>
      <c r="I899" s="19"/>
      <c r="J899" s="19"/>
      <c r="K899" s="19"/>
      <c r="L899" s="19"/>
      <c r="M899" s="19"/>
      <c r="N899" s="19"/>
      <c r="O899" s="19"/>
      <c r="P899" s="19"/>
      <c r="Q899" s="19"/>
      <c r="R899" s="19"/>
      <c r="S899" s="19"/>
      <c r="T899" s="19"/>
      <c r="U899" s="19"/>
      <c r="V899" s="19"/>
      <c r="W899" s="19"/>
      <c r="X899" s="19"/>
      <c r="Y899" s="19"/>
      <c r="Z899" s="19"/>
      <c r="AA899" s="19"/>
    </row>
    <row r="900" ht="15.75" customHeight="1">
      <c r="A900" s="19"/>
      <c r="B900" s="19"/>
      <c r="C900" s="19"/>
      <c r="D900" s="19"/>
      <c r="E900" s="19"/>
      <c r="F900" s="19"/>
      <c r="G900" s="19"/>
      <c r="H900" s="19"/>
      <c r="I900" s="19"/>
      <c r="J900" s="19"/>
      <c r="K900" s="19"/>
      <c r="L900" s="19"/>
      <c r="M900" s="19"/>
      <c r="N900" s="19"/>
      <c r="O900" s="19"/>
      <c r="P900" s="19"/>
      <c r="Q900" s="19"/>
      <c r="R900" s="19"/>
      <c r="S900" s="19"/>
      <c r="T900" s="19"/>
      <c r="U900" s="19"/>
      <c r="V900" s="19"/>
      <c r="W900" s="19"/>
      <c r="X900" s="19"/>
      <c r="Y900" s="19"/>
      <c r="Z900" s="19"/>
      <c r="AA900" s="19"/>
    </row>
    <row r="901" ht="15.75" customHeight="1">
      <c r="A901" s="19"/>
      <c r="B901" s="19"/>
      <c r="C901" s="19"/>
      <c r="D901" s="19"/>
      <c r="E901" s="19"/>
      <c r="F901" s="19"/>
      <c r="G901" s="19"/>
      <c r="H901" s="19"/>
      <c r="I901" s="19"/>
      <c r="J901" s="19"/>
      <c r="K901" s="19"/>
      <c r="L901" s="19"/>
      <c r="M901" s="19"/>
      <c r="N901" s="19"/>
      <c r="O901" s="19"/>
      <c r="P901" s="19"/>
      <c r="Q901" s="19"/>
      <c r="R901" s="19"/>
      <c r="S901" s="19"/>
      <c r="T901" s="19"/>
      <c r="U901" s="19"/>
      <c r="V901" s="19"/>
      <c r="W901" s="19"/>
      <c r="X901" s="19"/>
      <c r="Y901" s="19"/>
      <c r="Z901" s="19"/>
      <c r="AA901" s="19"/>
    </row>
    <row r="902" ht="15.75" customHeight="1">
      <c r="A902" s="19"/>
      <c r="B902" s="19"/>
      <c r="C902" s="19"/>
      <c r="D902" s="19"/>
      <c r="E902" s="19"/>
      <c r="F902" s="19"/>
      <c r="G902" s="19"/>
      <c r="H902" s="19"/>
      <c r="I902" s="19"/>
      <c r="J902" s="19"/>
      <c r="K902" s="19"/>
      <c r="L902" s="19"/>
      <c r="M902" s="19"/>
      <c r="N902" s="19"/>
      <c r="O902" s="19"/>
      <c r="P902" s="19"/>
      <c r="Q902" s="19"/>
      <c r="R902" s="19"/>
      <c r="S902" s="19"/>
      <c r="T902" s="19"/>
      <c r="U902" s="19"/>
      <c r="V902" s="19"/>
      <c r="W902" s="19"/>
      <c r="X902" s="19"/>
      <c r="Y902" s="19"/>
      <c r="Z902" s="19"/>
      <c r="AA902" s="19"/>
    </row>
    <row r="903" ht="15.75" customHeight="1">
      <c r="A903" s="19"/>
      <c r="B903" s="19"/>
      <c r="C903" s="19"/>
      <c r="D903" s="19"/>
      <c r="E903" s="19"/>
      <c r="F903" s="19"/>
      <c r="G903" s="19"/>
      <c r="H903" s="19"/>
      <c r="I903" s="19"/>
      <c r="J903" s="19"/>
      <c r="K903" s="19"/>
      <c r="L903" s="19"/>
      <c r="M903" s="19"/>
      <c r="N903" s="19"/>
      <c r="O903" s="19"/>
      <c r="P903" s="19"/>
      <c r="Q903" s="19"/>
      <c r="R903" s="19"/>
      <c r="S903" s="19"/>
      <c r="T903" s="19"/>
      <c r="U903" s="19"/>
      <c r="V903" s="19"/>
      <c r="W903" s="19"/>
      <c r="X903" s="19"/>
      <c r="Y903" s="19"/>
      <c r="Z903" s="19"/>
      <c r="AA903" s="19"/>
    </row>
    <row r="904" ht="15.75" customHeight="1">
      <c r="A904" s="19"/>
      <c r="B904" s="19"/>
      <c r="C904" s="19"/>
      <c r="D904" s="19"/>
      <c r="E904" s="19"/>
      <c r="F904" s="19"/>
      <c r="G904" s="19"/>
      <c r="H904" s="19"/>
      <c r="I904" s="19"/>
      <c r="J904" s="19"/>
      <c r="K904" s="19"/>
      <c r="L904" s="19"/>
      <c r="M904" s="19"/>
      <c r="N904" s="19"/>
      <c r="O904" s="19"/>
      <c r="P904" s="19"/>
      <c r="Q904" s="19"/>
      <c r="R904" s="19"/>
      <c r="S904" s="19"/>
      <c r="T904" s="19"/>
      <c r="U904" s="19"/>
      <c r="V904" s="19"/>
      <c r="W904" s="19"/>
      <c r="X904" s="19"/>
      <c r="Y904" s="19"/>
      <c r="Z904" s="19"/>
      <c r="AA904" s="19"/>
    </row>
    <row r="905" ht="15.75" customHeight="1">
      <c r="A905" s="19"/>
      <c r="B905" s="19"/>
      <c r="C905" s="19"/>
      <c r="D905" s="19"/>
      <c r="E905" s="19"/>
      <c r="F905" s="19"/>
      <c r="G905" s="19"/>
      <c r="H905" s="19"/>
      <c r="I905" s="19"/>
      <c r="J905" s="19"/>
      <c r="K905" s="19"/>
      <c r="L905" s="19"/>
      <c r="M905" s="19"/>
      <c r="N905" s="19"/>
      <c r="O905" s="19"/>
      <c r="P905" s="19"/>
      <c r="Q905" s="19"/>
      <c r="R905" s="19"/>
      <c r="S905" s="19"/>
      <c r="T905" s="19"/>
      <c r="U905" s="19"/>
      <c r="V905" s="19"/>
      <c r="W905" s="19"/>
      <c r="X905" s="19"/>
      <c r="Y905" s="19"/>
      <c r="Z905" s="19"/>
      <c r="AA905" s="19"/>
    </row>
    <row r="906" ht="15.75" customHeight="1">
      <c r="A906" s="19"/>
      <c r="B906" s="19"/>
      <c r="C906" s="19"/>
      <c r="D906" s="19"/>
      <c r="E906" s="19"/>
      <c r="F906" s="19"/>
      <c r="G906" s="19"/>
      <c r="H906" s="19"/>
      <c r="I906" s="19"/>
      <c r="J906" s="19"/>
      <c r="K906" s="19"/>
      <c r="L906" s="19"/>
      <c r="M906" s="19"/>
      <c r="N906" s="19"/>
      <c r="O906" s="19"/>
      <c r="P906" s="19"/>
      <c r="Q906" s="19"/>
      <c r="R906" s="19"/>
      <c r="S906" s="19"/>
      <c r="T906" s="19"/>
      <c r="U906" s="19"/>
      <c r="V906" s="19"/>
      <c r="W906" s="19"/>
      <c r="X906" s="19"/>
      <c r="Y906" s="19"/>
      <c r="Z906" s="19"/>
      <c r="AA906" s="19"/>
    </row>
    <row r="907" ht="15.75" customHeight="1">
      <c r="A907" s="19"/>
      <c r="B907" s="19"/>
      <c r="C907" s="19"/>
      <c r="D907" s="19"/>
      <c r="E907" s="19"/>
      <c r="F907" s="19"/>
      <c r="G907" s="19"/>
      <c r="H907" s="19"/>
      <c r="I907" s="19"/>
      <c r="J907" s="19"/>
      <c r="K907" s="19"/>
      <c r="L907" s="19"/>
      <c r="M907" s="19"/>
      <c r="N907" s="19"/>
      <c r="O907" s="19"/>
      <c r="P907" s="19"/>
      <c r="Q907" s="19"/>
      <c r="R907" s="19"/>
      <c r="S907" s="19"/>
      <c r="T907" s="19"/>
      <c r="U907" s="19"/>
      <c r="V907" s="19"/>
      <c r="W907" s="19"/>
      <c r="X907" s="19"/>
      <c r="Y907" s="19"/>
      <c r="Z907" s="19"/>
      <c r="AA907" s="19"/>
    </row>
    <row r="908" ht="15.75" customHeight="1">
      <c r="A908" s="19"/>
      <c r="B908" s="19"/>
      <c r="C908" s="19"/>
      <c r="D908" s="19"/>
      <c r="E908" s="19"/>
      <c r="F908" s="19"/>
      <c r="G908" s="19"/>
      <c r="H908" s="19"/>
      <c r="I908" s="19"/>
      <c r="J908" s="19"/>
      <c r="K908" s="19"/>
      <c r="L908" s="19"/>
      <c r="M908" s="19"/>
      <c r="N908" s="19"/>
      <c r="O908" s="19"/>
      <c r="P908" s="19"/>
      <c r="Q908" s="19"/>
      <c r="R908" s="19"/>
      <c r="S908" s="19"/>
      <c r="T908" s="19"/>
      <c r="U908" s="19"/>
      <c r="V908" s="19"/>
      <c r="W908" s="19"/>
      <c r="X908" s="19"/>
      <c r="Y908" s="19"/>
      <c r="Z908" s="19"/>
      <c r="AA908" s="19"/>
    </row>
    <row r="909" ht="15.75" customHeight="1">
      <c r="A909" s="19"/>
      <c r="B909" s="19"/>
      <c r="C909" s="19"/>
      <c r="D909" s="19"/>
      <c r="E909" s="19"/>
      <c r="F909" s="19"/>
      <c r="G909" s="19"/>
      <c r="H909" s="19"/>
      <c r="I909" s="19"/>
      <c r="J909" s="19"/>
      <c r="K909" s="19"/>
      <c r="L909" s="19"/>
      <c r="M909" s="19"/>
      <c r="N909" s="19"/>
      <c r="O909" s="19"/>
      <c r="P909" s="19"/>
      <c r="Q909" s="19"/>
      <c r="R909" s="19"/>
      <c r="S909" s="19"/>
      <c r="T909" s="19"/>
      <c r="U909" s="19"/>
      <c r="V909" s="19"/>
      <c r="W909" s="19"/>
      <c r="X909" s="19"/>
      <c r="Y909" s="19"/>
      <c r="Z909" s="19"/>
      <c r="AA909" s="19"/>
    </row>
    <row r="910" ht="15.75" customHeight="1">
      <c r="A910" s="19"/>
      <c r="B910" s="19"/>
      <c r="C910" s="19"/>
      <c r="D910" s="19"/>
      <c r="E910" s="19"/>
      <c r="F910" s="19"/>
      <c r="G910" s="19"/>
      <c r="H910" s="19"/>
      <c r="I910" s="19"/>
      <c r="J910" s="19"/>
      <c r="K910" s="19"/>
      <c r="L910" s="19"/>
      <c r="M910" s="19"/>
      <c r="N910" s="19"/>
      <c r="O910" s="19"/>
      <c r="P910" s="19"/>
      <c r="Q910" s="19"/>
      <c r="R910" s="19"/>
      <c r="S910" s="19"/>
      <c r="T910" s="19"/>
      <c r="U910" s="19"/>
      <c r="V910" s="19"/>
      <c r="W910" s="19"/>
      <c r="X910" s="19"/>
      <c r="Y910" s="19"/>
      <c r="Z910" s="19"/>
      <c r="AA910" s="19"/>
    </row>
    <row r="911" ht="15.75" customHeight="1">
      <c r="A911" s="19"/>
      <c r="B911" s="19"/>
      <c r="C911" s="19"/>
      <c r="D911" s="19"/>
      <c r="E911" s="19"/>
      <c r="F911" s="19"/>
      <c r="G911" s="19"/>
      <c r="H911" s="19"/>
      <c r="I911" s="19"/>
      <c r="J911" s="19"/>
      <c r="K911" s="19"/>
      <c r="L911" s="19"/>
      <c r="M911" s="19"/>
      <c r="N911" s="19"/>
      <c r="O911" s="19"/>
      <c r="P911" s="19"/>
      <c r="Q911" s="19"/>
      <c r="R911" s="19"/>
      <c r="S911" s="19"/>
      <c r="T911" s="19"/>
      <c r="U911" s="19"/>
      <c r="V911" s="19"/>
      <c r="W911" s="19"/>
      <c r="X911" s="19"/>
      <c r="Y911" s="19"/>
      <c r="Z911" s="19"/>
      <c r="AA911" s="19"/>
    </row>
    <row r="912" ht="15.75" customHeight="1">
      <c r="A912" s="19"/>
      <c r="B912" s="19"/>
      <c r="C912" s="19"/>
      <c r="D912" s="19"/>
      <c r="E912" s="19"/>
      <c r="F912" s="19"/>
      <c r="G912" s="19"/>
      <c r="H912" s="19"/>
      <c r="I912" s="19"/>
      <c r="J912" s="19"/>
      <c r="K912" s="19"/>
      <c r="L912" s="19"/>
      <c r="M912" s="19"/>
      <c r="N912" s="19"/>
      <c r="O912" s="19"/>
      <c r="P912" s="19"/>
      <c r="Q912" s="19"/>
      <c r="R912" s="19"/>
      <c r="S912" s="19"/>
      <c r="T912" s="19"/>
      <c r="U912" s="19"/>
      <c r="V912" s="19"/>
      <c r="W912" s="19"/>
      <c r="X912" s="19"/>
      <c r="Y912" s="19"/>
      <c r="Z912" s="19"/>
      <c r="AA912" s="19"/>
    </row>
    <row r="913" ht="15.75" customHeight="1">
      <c r="A913" s="19"/>
      <c r="B913" s="19"/>
      <c r="C913" s="19"/>
      <c r="D913" s="19"/>
      <c r="E913" s="19"/>
      <c r="F913" s="19"/>
      <c r="G913" s="19"/>
      <c r="H913" s="19"/>
      <c r="I913" s="19"/>
      <c r="J913" s="19"/>
      <c r="K913" s="19"/>
      <c r="L913" s="19"/>
      <c r="M913" s="19"/>
      <c r="N913" s="19"/>
      <c r="O913" s="19"/>
      <c r="P913" s="19"/>
      <c r="Q913" s="19"/>
      <c r="R913" s="19"/>
      <c r="S913" s="19"/>
      <c r="T913" s="19"/>
      <c r="U913" s="19"/>
      <c r="V913" s="19"/>
      <c r="W913" s="19"/>
      <c r="X913" s="19"/>
      <c r="Y913" s="19"/>
      <c r="Z913" s="19"/>
      <c r="AA913" s="19"/>
    </row>
    <row r="914" ht="15.75" customHeight="1">
      <c r="A914" s="19"/>
      <c r="B914" s="19"/>
      <c r="C914" s="19"/>
      <c r="D914" s="19"/>
      <c r="E914" s="19"/>
      <c r="F914" s="19"/>
      <c r="G914" s="19"/>
      <c r="H914" s="19"/>
      <c r="I914" s="19"/>
      <c r="J914" s="19"/>
      <c r="K914" s="19"/>
      <c r="L914" s="19"/>
      <c r="M914" s="19"/>
      <c r="N914" s="19"/>
      <c r="O914" s="19"/>
      <c r="P914" s="19"/>
      <c r="Q914" s="19"/>
      <c r="R914" s="19"/>
      <c r="S914" s="19"/>
      <c r="T914" s="19"/>
      <c r="U914" s="19"/>
      <c r="V914" s="19"/>
      <c r="W914" s="19"/>
      <c r="X914" s="19"/>
      <c r="Y914" s="19"/>
      <c r="Z914" s="19"/>
      <c r="AA914" s="19"/>
    </row>
    <row r="915" ht="15.75" customHeight="1">
      <c r="A915" s="19"/>
      <c r="B915" s="19"/>
      <c r="C915" s="19"/>
      <c r="D915" s="19"/>
      <c r="E915" s="19"/>
      <c r="F915" s="19"/>
      <c r="G915" s="19"/>
      <c r="H915" s="19"/>
      <c r="I915" s="19"/>
      <c r="J915" s="19"/>
      <c r="K915" s="19"/>
      <c r="L915" s="19"/>
      <c r="M915" s="19"/>
      <c r="N915" s="19"/>
      <c r="O915" s="19"/>
      <c r="P915" s="19"/>
      <c r="Q915" s="19"/>
      <c r="R915" s="19"/>
      <c r="S915" s="19"/>
      <c r="T915" s="19"/>
      <c r="U915" s="19"/>
      <c r="V915" s="19"/>
      <c r="W915" s="19"/>
      <c r="X915" s="19"/>
      <c r="Y915" s="19"/>
      <c r="Z915" s="19"/>
      <c r="AA915" s="19"/>
    </row>
    <row r="916" ht="15.75" customHeight="1">
      <c r="A916" s="19"/>
      <c r="B916" s="19"/>
      <c r="C916" s="19"/>
      <c r="D916" s="19"/>
      <c r="E916" s="19"/>
      <c r="F916" s="19"/>
      <c r="G916" s="19"/>
      <c r="H916" s="19"/>
      <c r="I916" s="19"/>
      <c r="J916" s="19"/>
      <c r="K916" s="19"/>
      <c r="L916" s="19"/>
      <c r="M916" s="19"/>
      <c r="N916" s="19"/>
      <c r="O916" s="19"/>
      <c r="P916" s="19"/>
      <c r="Q916" s="19"/>
      <c r="R916" s="19"/>
      <c r="S916" s="19"/>
      <c r="T916" s="19"/>
      <c r="U916" s="19"/>
      <c r="V916" s="19"/>
      <c r="W916" s="19"/>
      <c r="X916" s="19"/>
      <c r="Y916" s="19"/>
      <c r="Z916" s="19"/>
      <c r="AA916" s="19"/>
    </row>
    <row r="917" ht="15.75" customHeight="1">
      <c r="A917" s="19"/>
      <c r="B917" s="19"/>
      <c r="C917" s="19"/>
      <c r="D917" s="19"/>
      <c r="E917" s="19"/>
      <c r="F917" s="19"/>
      <c r="G917" s="19"/>
      <c r="H917" s="19"/>
      <c r="I917" s="19"/>
      <c r="J917" s="19"/>
      <c r="K917" s="19"/>
      <c r="L917" s="19"/>
      <c r="M917" s="19"/>
      <c r="N917" s="19"/>
      <c r="O917" s="19"/>
      <c r="P917" s="19"/>
      <c r="Q917" s="19"/>
      <c r="R917" s="19"/>
      <c r="S917" s="19"/>
      <c r="T917" s="19"/>
      <c r="U917" s="19"/>
      <c r="V917" s="19"/>
      <c r="W917" s="19"/>
      <c r="X917" s="19"/>
      <c r="Y917" s="19"/>
      <c r="Z917" s="19"/>
      <c r="AA917" s="19"/>
    </row>
    <row r="918" ht="15.75" customHeight="1">
      <c r="A918" s="19"/>
      <c r="B918" s="19"/>
      <c r="C918" s="19"/>
      <c r="D918" s="19"/>
      <c r="E918" s="19"/>
      <c r="F918" s="19"/>
      <c r="G918" s="19"/>
      <c r="H918" s="19"/>
      <c r="I918" s="19"/>
      <c r="J918" s="19"/>
      <c r="K918" s="19"/>
      <c r="L918" s="19"/>
      <c r="M918" s="19"/>
      <c r="N918" s="19"/>
      <c r="O918" s="19"/>
      <c r="P918" s="19"/>
      <c r="Q918" s="19"/>
      <c r="R918" s="19"/>
      <c r="S918" s="19"/>
      <c r="T918" s="19"/>
      <c r="U918" s="19"/>
      <c r="V918" s="19"/>
      <c r="W918" s="19"/>
      <c r="X918" s="19"/>
      <c r="Y918" s="19"/>
      <c r="Z918" s="19"/>
      <c r="AA918" s="19"/>
    </row>
    <row r="919" ht="15.75" customHeight="1">
      <c r="A919" s="19"/>
      <c r="B919" s="19"/>
      <c r="C919" s="19"/>
      <c r="D919" s="19"/>
      <c r="E919" s="19"/>
      <c r="F919" s="19"/>
      <c r="G919" s="19"/>
      <c r="H919" s="19"/>
      <c r="I919" s="19"/>
      <c r="J919" s="19"/>
      <c r="K919" s="19"/>
      <c r="L919" s="19"/>
      <c r="M919" s="19"/>
      <c r="N919" s="19"/>
      <c r="O919" s="19"/>
      <c r="P919" s="19"/>
      <c r="Q919" s="19"/>
      <c r="R919" s="19"/>
      <c r="S919" s="19"/>
      <c r="T919" s="19"/>
      <c r="U919" s="19"/>
      <c r="V919" s="19"/>
      <c r="W919" s="19"/>
      <c r="X919" s="19"/>
      <c r="Y919" s="19"/>
      <c r="Z919" s="19"/>
      <c r="AA919" s="19"/>
    </row>
    <row r="920" ht="15.75" customHeight="1">
      <c r="A920" s="19"/>
      <c r="B920" s="19"/>
      <c r="C920" s="19"/>
      <c r="D920" s="19"/>
      <c r="E920" s="19"/>
      <c r="F920" s="19"/>
      <c r="G920" s="19"/>
      <c r="H920" s="19"/>
      <c r="I920" s="19"/>
      <c r="J920" s="19"/>
      <c r="K920" s="19"/>
      <c r="L920" s="19"/>
      <c r="M920" s="19"/>
      <c r="N920" s="19"/>
      <c r="O920" s="19"/>
      <c r="P920" s="19"/>
      <c r="Q920" s="19"/>
      <c r="R920" s="19"/>
      <c r="S920" s="19"/>
      <c r="T920" s="19"/>
      <c r="U920" s="19"/>
      <c r="V920" s="19"/>
      <c r="W920" s="19"/>
      <c r="X920" s="19"/>
      <c r="Y920" s="19"/>
      <c r="Z920" s="19"/>
      <c r="AA920" s="19"/>
    </row>
    <row r="921" ht="15.75" customHeight="1">
      <c r="A921" s="19"/>
      <c r="B921" s="19"/>
      <c r="C921" s="19"/>
      <c r="D921" s="19"/>
      <c r="E921" s="19"/>
      <c r="F921" s="19"/>
      <c r="G921" s="19"/>
      <c r="H921" s="19"/>
      <c r="I921" s="19"/>
      <c r="J921" s="19"/>
      <c r="K921" s="19"/>
      <c r="L921" s="19"/>
      <c r="M921" s="19"/>
      <c r="N921" s="19"/>
      <c r="O921" s="19"/>
      <c r="P921" s="19"/>
      <c r="Q921" s="19"/>
      <c r="R921" s="19"/>
      <c r="S921" s="19"/>
      <c r="T921" s="19"/>
      <c r="U921" s="19"/>
      <c r="V921" s="19"/>
      <c r="W921" s="19"/>
      <c r="X921" s="19"/>
      <c r="Y921" s="19"/>
      <c r="Z921" s="19"/>
      <c r="AA921" s="19"/>
    </row>
    <row r="922" ht="15.75" customHeight="1">
      <c r="A922" s="19"/>
      <c r="B922" s="19"/>
      <c r="C922" s="19"/>
      <c r="D922" s="19"/>
      <c r="E922" s="19"/>
      <c r="F922" s="19"/>
      <c r="G922" s="19"/>
      <c r="H922" s="19"/>
      <c r="I922" s="19"/>
      <c r="J922" s="19"/>
      <c r="K922" s="19"/>
      <c r="L922" s="19"/>
      <c r="M922" s="19"/>
      <c r="N922" s="19"/>
      <c r="O922" s="19"/>
      <c r="P922" s="19"/>
      <c r="Q922" s="19"/>
      <c r="R922" s="19"/>
      <c r="S922" s="19"/>
      <c r="T922" s="19"/>
      <c r="U922" s="19"/>
      <c r="V922" s="19"/>
      <c r="W922" s="19"/>
      <c r="X922" s="19"/>
      <c r="Y922" s="19"/>
      <c r="Z922" s="19"/>
      <c r="AA922" s="19"/>
    </row>
    <row r="923" ht="15.75" customHeight="1">
      <c r="A923" s="19"/>
      <c r="B923" s="19"/>
      <c r="C923" s="19"/>
      <c r="D923" s="19"/>
      <c r="E923" s="19"/>
      <c r="F923" s="19"/>
      <c r="G923" s="19"/>
      <c r="H923" s="19"/>
      <c r="I923" s="19"/>
      <c r="J923" s="19"/>
      <c r="K923" s="19"/>
      <c r="L923" s="19"/>
      <c r="M923" s="19"/>
      <c r="N923" s="19"/>
      <c r="O923" s="19"/>
      <c r="P923" s="19"/>
      <c r="Q923" s="19"/>
      <c r="R923" s="19"/>
      <c r="S923" s="19"/>
      <c r="T923" s="19"/>
      <c r="U923" s="19"/>
      <c r="V923" s="19"/>
      <c r="W923" s="19"/>
      <c r="X923" s="19"/>
      <c r="Y923" s="19"/>
      <c r="Z923" s="19"/>
      <c r="AA923" s="19"/>
    </row>
    <row r="924" ht="15.75" customHeight="1">
      <c r="A924" s="19"/>
      <c r="B924" s="19"/>
      <c r="C924" s="19"/>
      <c r="D924" s="19"/>
      <c r="E924" s="19"/>
      <c r="F924" s="19"/>
      <c r="G924" s="19"/>
      <c r="H924" s="19"/>
      <c r="I924" s="19"/>
      <c r="J924" s="19"/>
      <c r="K924" s="19"/>
      <c r="L924" s="19"/>
      <c r="M924" s="19"/>
      <c r="N924" s="19"/>
      <c r="O924" s="19"/>
      <c r="P924" s="19"/>
      <c r="Q924" s="19"/>
      <c r="R924" s="19"/>
      <c r="S924" s="19"/>
      <c r="T924" s="19"/>
      <c r="U924" s="19"/>
      <c r="V924" s="19"/>
      <c r="W924" s="19"/>
      <c r="X924" s="19"/>
      <c r="Y924" s="19"/>
      <c r="Z924" s="19"/>
      <c r="AA924" s="19"/>
    </row>
    <row r="925" ht="15.75" customHeight="1">
      <c r="A925" s="19"/>
      <c r="B925" s="19"/>
      <c r="C925" s="19"/>
      <c r="D925" s="19"/>
      <c r="E925" s="19"/>
      <c r="F925" s="19"/>
      <c r="G925" s="19"/>
      <c r="H925" s="19"/>
      <c r="I925" s="19"/>
      <c r="J925" s="19"/>
      <c r="K925" s="19"/>
      <c r="L925" s="19"/>
      <c r="M925" s="19"/>
      <c r="N925" s="19"/>
      <c r="O925" s="19"/>
      <c r="P925" s="19"/>
      <c r="Q925" s="19"/>
      <c r="R925" s="19"/>
      <c r="S925" s="19"/>
      <c r="T925" s="19"/>
      <c r="U925" s="19"/>
      <c r="V925" s="19"/>
      <c r="W925" s="19"/>
      <c r="X925" s="19"/>
      <c r="Y925" s="19"/>
      <c r="Z925" s="19"/>
      <c r="AA925" s="19"/>
    </row>
    <row r="926" ht="15.75" customHeight="1">
      <c r="A926" s="19"/>
      <c r="B926" s="19"/>
      <c r="C926" s="19"/>
      <c r="D926" s="19"/>
      <c r="E926" s="19"/>
      <c r="F926" s="19"/>
      <c r="G926" s="19"/>
      <c r="H926" s="19"/>
      <c r="I926" s="19"/>
      <c r="J926" s="19"/>
      <c r="K926" s="19"/>
      <c r="L926" s="19"/>
      <c r="M926" s="19"/>
      <c r="N926" s="19"/>
      <c r="O926" s="19"/>
      <c r="P926" s="19"/>
      <c r="Q926" s="19"/>
      <c r="R926" s="19"/>
      <c r="S926" s="19"/>
      <c r="T926" s="19"/>
      <c r="U926" s="19"/>
      <c r="V926" s="19"/>
      <c r="W926" s="19"/>
      <c r="X926" s="19"/>
      <c r="Y926" s="19"/>
      <c r="Z926" s="19"/>
      <c r="AA926" s="19"/>
    </row>
    <row r="927" ht="15.75" customHeight="1">
      <c r="A927" s="19"/>
      <c r="B927" s="19"/>
      <c r="C927" s="19"/>
      <c r="D927" s="19"/>
      <c r="E927" s="19"/>
      <c r="F927" s="19"/>
      <c r="G927" s="19"/>
      <c r="H927" s="19"/>
      <c r="I927" s="19"/>
      <c r="J927" s="19"/>
      <c r="K927" s="19"/>
      <c r="L927" s="19"/>
      <c r="M927" s="19"/>
      <c r="N927" s="19"/>
      <c r="O927" s="19"/>
      <c r="P927" s="19"/>
      <c r="Q927" s="19"/>
      <c r="R927" s="19"/>
      <c r="S927" s="19"/>
      <c r="T927" s="19"/>
      <c r="U927" s="19"/>
      <c r="V927" s="19"/>
      <c r="W927" s="19"/>
      <c r="X927" s="19"/>
      <c r="Y927" s="19"/>
      <c r="Z927" s="19"/>
      <c r="AA927" s="19"/>
    </row>
    <row r="928" ht="15.75" customHeight="1">
      <c r="A928" s="19"/>
      <c r="B928" s="19"/>
      <c r="C928" s="19"/>
      <c r="D928" s="19"/>
      <c r="E928" s="19"/>
      <c r="F928" s="19"/>
      <c r="G928" s="19"/>
      <c r="H928" s="19"/>
      <c r="I928" s="19"/>
      <c r="J928" s="19"/>
      <c r="K928" s="19"/>
      <c r="L928" s="19"/>
      <c r="M928" s="19"/>
      <c r="N928" s="19"/>
      <c r="O928" s="19"/>
      <c r="P928" s="19"/>
      <c r="Q928" s="19"/>
      <c r="R928" s="19"/>
      <c r="S928" s="19"/>
      <c r="T928" s="19"/>
      <c r="U928" s="19"/>
      <c r="V928" s="19"/>
      <c r="W928" s="19"/>
      <c r="X928" s="19"/>
      <c r="Y928" s="19"/>
      <c r="Z928" s="19"/>
      <c r="AA928" s="19"/>
    </row>
    <row r="929" ht="15.75" customHeight="1">
      <c r="A929" s="19"/>
      <c r="B929" s="19"/>
      <c r="C929" s="19"/>
      <c r="D929" s="19"/>
      <c r="E929" s="19"/>
      <c r="F929" s="19"/>
      <c r="G929" s="19"/>
      <c r="H929" s="19"/>
      <c r="I929" s="19"/>
      <c r="J929" s="19"/>
      <c r="K929" s="19"/>
      <c r="L929" s="19"/>
      <c r="M929" s="19"/>
      <c r="N929" s="19"/>
      <c r="O929" s="19"/>
      <c r="P929" s="19"/>
      <c r="Q929" s="19"/>
      <c r="R929" s="19"/>
      <c r="S929" s="19"/>
      <c r="T929" s="19"/>
      <c r="U929" s="19"/>
      <c r="V929" s="19"/>
      <c r="W929" s="19"/>
      <c r="X929" s="19"/>
      <c r="Y929" s="19"/>
      <c r="Z929" s="19"/>
      <c r="AA929" s="19"/>
    </row>
    <row r="930" ht="15.75" customHeight="1">
      <c r="A930" s="19"/>
      <c r="B930" s="19"/>
      <c r="C930" s="19"/>
      <c r="D930" s="19"/>
      <c r="E930" s="19"/>
      <c r="F930" s="19"/>
      <c r="G930" s="19"/>
      <c r="H930" s="19"/>
      <c r="I930" s="19"/>
      <c r="J930" s="19"/>
      <c r="K930" s="19"/>
      <c r="L930" s="19"/>
      <c r="M930" s="19"/>
      <c r="N930" s="19"/>
      <c r="O930" s="19"/>
      <c r="P930" s="19"/>
      <c r="Q930" s="19"/>
      <c r="R930" s="19"/>
      <c r="S930" s="19"/>
      <c r="T930" s="19"/>
      <c r="U930" s="19"/>
      <c r="V930" s="19"/>
      <c r="W930" s="19"/>
      <c r="X930" s="19"/>
      <c r="Y930" s="19"/>
      <c r="Z930" s="19"/>
      <c r="AA930" s="19"/>
    </row>
    <row r="931" ht="15.75" customHeight="1">
      <c r="A931" s="19"/>
      <c r="B931" s="19"/>
      <c r="C931" s="19"/>
      <c r="D931" s="19"/>
      <c r="E931" s="19"/>
      <c r="F931" s="19"/>
      <c r="G931" s="19"/>
      <c r="H931" s="19"/>
      <c r="I931" s="19"/>
      <c r="J931" s="19"/>
      <c r="K931" s="19"/>
      <c r="L931" s="19"/>
      <c r="M931" s="19"/>
      <c r="N931" s="19"/>
      <c r="O931" s="19"/>
      <c r="P931" s="19"/>
      <c r="Q931" s="19"/>
      <c r="R931" s="19"/>
      <c r="S931" s="19"/>
      <c r="T931" s="19"/>
      <c r="U931" s="19"/>
      <c r="V931" s="19"/>
      <c r="W931" s="19"/>
      <c r="X931" s="19"/>
      <c r="Y931" s="19"/>
      <c r="Z931" s="19"/>
      <c r="AA931" s="19"/>
    </row>
    <row r="932" ht="15.75" customHeight="1">
      <c r="A932" s="19"/>
      <c r="B932" s="19"/>
      <c r="C932" s="19"/>
      <c r="D932" s="19"/>
      <c r="E932" s="19"/>
      <c r="F932" s="19"/>
      <c r="G932" s="19"/>
      <c r="H932" s="19"/>
      <c r="I932" s="19"/>
      <c r="J932" s="19"/>
      <c r="K932" s="19"/>
      <c r="L932" s="19"/>
      <c r="M932" s="19"/>
      <c r="N932" s="19"/>
      <c r="O932" s="19"/>
      <c r="P932" s="19"/>
      <c r="Q932" s="19"/>
      <c r="R932" s="19"/>
      <c r="S932" s="19"/>
      <c r="T932" s="19"/>
      <c r="U932" s="19"/>
      <c r="V932" s="19"/>
      <c r="W932" s="19"/>
      <c r="X932" s="19"/>
      <c r="Y932" s="19"/>
      <c r="Z932" s="19"/>
      <c r="AA932" s="19"/>
    </row>
    <row r="933" ht="15.75" customHeight="1">
      <c r="A933" s="19"/>
      <c r="B933" s="19"/>
      <c r="C933" s="19"/>
      <c r="D933" s="19"/>
      <c r="E933" s="19"/>
      <c r="F933" s="19"/>
      <c r="G933" s="19"/>
      <c r="H933" s="19"/>
      <c r="I933" s="19"/>
      <c r="J933" s="19"/>
      <c r="K933" s="19"/>
      <c r="L933" s="19"/>
      <c r="M933" s="19"/>
      <c r="N933" s="19"/>
      <c r="O933" s="19"/>
      <c r="P933" s="19"/>
      <c r="Q933" s="19"/>
      <c r="R933" s="19"/>
      <c r="S933" s="19"/>
      <c r="T933" s="19"/>
      <c r="U933" s="19"/>
      <c r="V933" s="19"/>
      <c r="W933" s="19"/>
      <c r="X933" s="19"/>
      <c r="Y933" s="19"/>
      <c r="Z933" s="19"/>
      <c r="AA933" s="19"/>
    </row>
    <row r="934" ht="15.75" customHeight="1">
      <c r="A934" s="19"/>
      <c r="B934" s="19"/>
      <c r="C934" s="19"/>
      <c r="D934" s="19"/>
      <c r="E934" s="19"/>
      <c r="F934" s="19"/>
      <c r="G934" s="19"/>
      <c r="H934" s="19"/>
      <c r="I934" s="19"/>
      <c r="J934" s="19"/>
      <c r="K934" s="19"/>
      <c r="L934" s="19"/>
      <c r="M934" s="19"/>
      <c r="N934" s="19"/>
      <c r="O934" s="19"/>
      <c r="P934" s="19"/>
      <c r="Q934" s="19"/>
      <c r="R934" s="19"/>
      <c r="S934" s="19"/>
      <c r="T934" s="19"/>
      <c r="U934" s="19"/>
      <c r="V934" s="19"/>
      <c r="W934" s="19"/>
      <c r="X934" s="19"/>
      <c r="Y934" s="19"/>
      <c r="Z934" s="19"/>
      <c r="AA934" s="19"/>
    </row>
    <row r="935" ht="15.75" customHeight="1">
      <c r="A935" s="19"/>
      <c r="B935" s="19"/>
      <c r="C935" s="19"/>
      <c r="D935" s="19"/>
      <c r="E935" s="19"/>
      <c r="F935" s="19"/>
      <c r="G935" s="19"/>
      <c r="H935" s="19"/>
      <c r="I935" s="19"/>
      <c r="J935" s="19"/>
      <c r="K935" s="19"/>
      <c r="L935" s="19"/>
      <c r="M935" s="19"/>
      <c r="N935" s="19"/>
      <c r="O935" s="19"/>
      <c r="P935" s="19"/>
      <c r="Q935" s="19"/>
      <c r="R935" s="19"/>
      <c r="S935" s="19"/>
      <c r="T935" s="19"/>
      <c r="U935" s="19"/>
      <c r="V935" s="19"/>
      <c r="W935" s="19"/>
      <c r="X935" s="19"/>
      <c r="Y935" s="19"/>
      <c r="Z935" s="19"/>
      <c r="AA935" s="19"/>
    </row>
    <row r="936" ht="15.75" customHeight="1">
      <c r="A936" s="19"/>
      <c r="B936" s="19"/>
      <c r="C936" s="19"/>
      <c r="D936" s="19"/>
      <c r="E936" s="19"/>
      <c r="F936" s="19"/>
      <c r="G936" s="19"/>
      <c r="H936" s="19"/>
      <c r="I936" s="19"/>
      <c r="J936" s="19"/>
      <c r="K936" s="19"/>
      <c r="L936" s="19"/>
      <c r="M936" s="19"/>
      <c r="N936" s="19"/>
      <c r="O936" s="19"/>
      <c r="P936" s="19"/>
      <c r="Q936" s="19"/>
      <c r="R936" s="19"/>
      <c r="S936" s="19"/>
      <c r="T936" s="19"/>
      <c r="U936" s="19"/>
      <c r="V936" s="19"/>
      <c r="W936" s="19"/>
      <c r="X936" s="19"/>
      <c r="Y936" s="19"/>
      <c r="Z936" s="19"/>
      <c r="AA936" s="19"/>
    </row>
    <row r="937" ht="15.75" customHeight="1">
      <c r="A937" s="19"/>
      <c r="B937" s="19"/>
      <c r="C937" s="19"/>
      <c r="D937" s="19"/>
      <c r="E937" s="19"/>
      <c r="F937" s="19"/>
      <c r="G937" s="19"/>
      <c r="H937" s="19"/>
      <c r="I937" s="19"/>
      <c r="J937" s="19"/>
      <c r="K937" s="19"/>
      <c r="L937" s="19"/>
      <c r="M937" s="19"/>
      <c r="N937" s="19"/>
      <c r="O937" s="19"/>
      <c r="P937" s="19"/>
      <c r="Q937" s="19"/>
      <c r="R937" s="19"/>
      <c r="S937" s="19"/>
      <c r="T937" s="19"/>
      <c r="U937" s="19"/>
      <c r="V937" s="19"/>
      <c r="W937" s="19"/>
      <c r="X937" s="19"/>
      <c r="Y937" s="19"/>
      <c r="Z937" s="19"/>
      <c r="AA937" s="19"/>
    </row>
    <row r="938" ht="15.75" customHeight="1">
      <c r="A938" s="19"/>
      <c r="B938" s="19"/>
      <c r="C938" s="19"/>
      <c r="D938" s="19"/>
      <c r="E938" s="19"/>
      <c r="F938" s="19"/>
      <c r="G938" s="19"/>
      <c r="H938" s="19"/>
      <c r="I938" s="19"/>
      <c r="J938" s="19"/>
      <c r="K938" s="19"/>
      <c r="L938" s="19"/>
      <c r="M938" s="19"/>
      <c r="N938" s="19"/>
      <c r="O938" s="19"/>
      <c r="P938" s="19"/>
      <c r="Q938" s="19"/>
      <c r="R938" s="19"/>
      <c r="S938" s="19"/>
      <c r="T938" s="19"/>
      <c r="U938" s="19"/>
      <c r="V938" s="19"/>
      <c r="W938" s="19"/>
      <c r="X938" s="19"/>
      <c r="Y938" s="19"/>
      <c r="Z938" s="19"/>
      <c r="AA938" s="19"/>
    </row>
    <row r="939" ht="15.75" customHeight="1">
      <c r="A939" s="19"/>
      <c r="B939" s="19"/>
      <c r="C939" s="19"/>
      <c r="D939" s="19"/>
      <c r="E939" s="19"/>
      <c r="F939" s="19"/>
      <c r="G939" s="19"/>
      <c r="H939" s="19"/>
      <c r="I939" s="19"/>
      <c r="J939" s="19"/>
      <c r="K939" s="19"/>
      <c r="L939" s="19"/>
      <c r="M939" s="19"/>
      <c r="N939" s="19"/>
      <c r="O939" s="19"/>
      <c r="P939" s="19"/>
      <c r="Q939" s="19"/>
      <c r="R939" s="19"/>
      <c r="S939" s="19"/>
      <c r="T939" s="19"/>
      <c r="U939" s="19"/>
      <c r="V939" s="19"/>
      <c r="W939" s="19"/>
      <c r="X939" s="19"/>
      <c r="Y939" s="19"/>
      <c r="Z939" s="19"/>
      <c r="AA939" s="19"/>
    </row>
    <row r="940" ht="15.75" customHeight="1">
      <c r="A940" s="19"/>
      <c r="B940" s="19"/>
      <c r="C940" s="19"/>
      <c r="D940" s="19"/>
      <c r="E940" s="19"/>
      <c r="F940" s="19"/>
      <c r="G940" s="19"/>
      <c r="H940" s="19"/>
      <c r="I940" s="19"/>
      <c r="J940" s="19"/>
      <c r="K940" s="19"/>
      <c r="L940" s="19"/>
      <c r="M940" s="19"/>
      <c r="N940" s="19"/>
      <c r="O940" s="19"/>
      <c r="P940" s="19"/>
      <c r="Q940" s="19"/>
      <c r="R940" s="19"/>
      <c r="S940" s="19"/>
      <c r="T940" s="19"/>
      <c r="U940" s="19"/>
      <c r="V940" s="19"/>
      <c r="W940" s="19"/>
      <c r="X940" s="19"/>
      <c r="Y940" s="19"/>
      <c r="Z940" s="19"/>
      <c r="AA940" s="19"/>
    </row>
    <row r="941" ht="15.75" customHeight="1">
      <c r="A941" s="19"/>
      <c r="B941" s="19"/>
      <c r="C941" s="19"/>
      <c r="D941" s="19"/>
      <c r="E941" s="19"/>
      <c r="F941" s="19"/>
      <c r="G941" s="19"/>
      <c r="H941" s="19"/>
      <c r="I941" s="19"/>
      <c r="J941" s="19"/>
      <c r="K941" s="19"/>
      <c r="L941" s="19"/>
      <c r="M941" s="19"/>
      <c r="N941" s="19"/>
      <c r="O941" s="19"/>
      <c r="P941" s="19"/>
      <c r="Q941" s="19"/>
      <c r="R941" s="19"/>
      <c r="S941" s="19"/>
      <c r="T941" s="19"/>
      <c r="U941" s="19"/>
      <c r="V941" s="19"/>
      <c r="W941" s="19"/>
      <c r="X941" s="19"/>
      <c r="Y941" s="19"/>
      <c r="Z941" s="19"/>
      <c r="AA941" s="19"/>
    </row>
    <row r="942" ht="15.75" customHeight="1">
      <c r="A942" s="19"/>
      <c r="B942" s="19"/>
      <c r="C942" s="19"/>
      <c r="D942" s="19"/>
      <c r="E942" s="19"/>
      <c r="F942" s="19"/>
      <c r="G942" s="19"/>
      <c r="H942" s="19"/>
      <c r="I942" s="19"/>
      <c r="J942" s="19"/>
      <c r="K942" s="19"/>
      <c r="L942" s="19"/>
      <c r="M942" s="19"/>
      <c r="N942" s="19"/>
      <c r="O942" s="19"/>
      <c r="P942" s="19"/>
      <c r="Q942" s="19"/>
      <c r="R942" s="19"/>
      <c r="S942" s="19"/>
      <c r="T942" s="19"/>
      <c r="U942" s="19"/>
      <c r="V942" s="19"/>
      <c r="W942" s="19"/>
      <c r="X942" s="19"/>
      <c r="Y942" s="19"/>
      <c r="Z942" s="19"/>
      <c r="AA942" s="19"/>
    </row>
    <row r="943" ht="15.75" customHeight="1">
      <c r="A943" s="19"/>
      <c r="B943" s="19"/>
      <c r="C943" s="19"/>
      <c r="D943" s="19"/>
      <c r="E943" s="19"/>
      <c r="F943" s="19"/>
      <c r="G943" s="19"/>
      <c r="H943" s="19"/>
      <c r="I943" s="19"/>
      <c r="J943" s="19"/>
      <c r="K943" s="19"/>
      <c r="L943" s="19"/>
      <c r="M943" s="19"/>
      <c r="N943" s="19"/>
      <c r="O943" s="19"/>
      <c r="P943" s="19"/>
      <c r="Q943" s="19"/>
      <c r="R943" s="19"/>
      <c r="S943" s="19"/>
      <c r="T943" s="19"/>
      <c r="U943" s="19"/>
      <c r="V943" s="19"/>
      <c r="W943" s="19"/>
      <c r="X943" s="19"/>
      <c r="Y943" s="19"/>
      <c r="Z943" s="19"/>
      <c r="AA943" s="19"/>
    </row>
    <row r="944" ht="15.75" customHeight="1">
      <c r="A944" s="19"/>
      <c r="B944" s="19"/>
      <c r="C944" s="19"/>
      <c r="D944" s="19"/>
      <c r="E944" s="19"/>
      <c r="F944" s="19"/>
      <c r="G944" s="19"/>
      <c r="H944" s="19"/>
      <c r="I944" s="19"/>
      <c r="J944" s="19"/>
      <c r="K944" s="19"/>
      <c r="L944" s="19"/>
      <c r="M944" s="19"/>
      <c r="N944" s="19"/>
      <c r="O944" s="19"/>
      <c r="P944" s="19"/>
      <c r="Q944" s="19"/>
      <c r="R944" s="19"/>
      <c r="S944" s="19"/>
      <c r="T944" s="19"/>
      <c r="U944" s="19"/>
      <c r="V944" s="19"/>
      <c r="W944" s="19"/>
      <c r="X944" s="19"/>
      <c r="Y944" s="19"/>
      <c r="Z944" s="19"/>
      <c r="AA944" s="19"/>
    </row>
    <row r="945" ht="15.75" customHeight="1">
      <c r="A945" s="19"/>
      <c r="B945" s="19"/>
      <c r="C945" s="19"/>
      <c r="D945" s="19"/>
      <c r="E945" s="19"/>
      <c r="F945" s="19"/>
      <c r="G945" s="19"/>
      <c r="H945" s="19"/>
      <c r="I945" s="19"/>
      <c r="J945" s="19"/>
      <c r="K945" s="19"/>
      <c r="L945" s="19"/>
      <c r="M945" s="19"/>
      <c r="N945" s="19"/>
      <c r="O945" s="19"/>
      <c r="P945" s="19"/>
      <c r="Q945" s="19"/>
      <c r="R945" s="19"/>
      <c r="S945" s="19"/>
      <c r="T945" s="19"/>
      <c r="U945" s="19"/>
      <c r="V945" s="19"/>
      <c r="W945" s="19"/>
      <c r="X945" s="19"/>
      <c r="Y945" s="19"/>
      <c r="Z945" s="19"/>
      <c r="AA945" s="19"/>
    </row>
    <row r="946" ht="15.75" customHeight="1">
      <c r="A946" s="19"/>
      <c r="B946" s="19"/>
      <c r="C946" s="19"/>
      <c r="D946" s="19"/>
      <c r="E946" s="19"/>
      <c r="F946" s="19"/>
      <c r="G946" s="19"/>
      <c r="H946" s="19"/>
      <c r="I946" s="19"/>
      <c r="J946" s="19"/>
      <c r="K946" s="19"/>
      <c r="L946" s="19"/>
      <c r="M946" s="19"/>
      <c r="N946" s="19"/>
      <c r="O946" s="19"/>
      <c r="P946" s="19"/>
      <c r="Q946" s="19"/>
      <c r="R946" s="19"/>
      <c r="S946" s="19"/>
      <c r="T946" s="19"/>
      <c r="U946" s="19"/>
      <c r="V946" s="19"/>
      <c r="W946" s="19"/>
      <c r="X946" s="19"/>
      <c r="Y946" s="19"/>
      <c r="Z946" s="19"/>
      <c r="AA946" s="19"/>
    </row>
    <row r="947" ht="15.75" customHeight="1">
      <c r="A947" s="19"/>
      <c r="B947" s="19"/>
      <c r="C947" s="19"/>
      <c r="D947" s="19"/>
      <c r="E947" s="19"/>
      <c r="F947" s="19"/>
      <c r="G947" s="19"/>
      <c r="H947" s="19"/>
      <c r="I947" s="19"/>
      <c r="J947" s="19"/>
      <c r="K947" s="19"/>
      <c r="L947" s="19"/>
      <c r="M947" s="19"/>
      <c r="N947" s="19"/>
      <c r="O947" s="19"/>
      <c r="P947" s="19"/>
      <c r="Q947" s="19"/>
      <c r="R947" s="19"/>
      <c r="S947" s="19"/>
      <c r="T947" s="19"/>
      <c r="U947" s="19"/>
      <c r="V947" s="19"/>
      <c r="W947" s="19"/>
      <c r="X947" s="19"/>
      <c r="Y947" s="19"/>
      <c r="Z947" s="19"/>
      <c r="AA947" s="19"/>
    </row>
    <row r="948" ht="15.75" customHeight="1">
      <c r="A948" s="19"/>
      <c r="B948" s="19"/>
      <c r="C948" s="19"/>
      <c r="D948" s="19"/>
      <c r="E948" s="19"/>
      <c r="F948" s="19"/>
      <c r="G948" s="19"/>
      <c r="H948" s="19"/>
      <c r="I948" s="19"/>
      <c r="J948" s="19"/>
      <c r="K948" s="19"/>
      <c r="L948" s="19"/>
      <c r="M948" s="19"/>
      <c r="N948" s="19"/>
      <c r="O948" s="19"/>
      <c r="P948" s="19"/>
      <c r="Q948" s="19"/>
      <c r="R948" s="19"/>
      <c r="S948" s="19"/>
      <c r="T948" s="19"/>
      <c r="U948" s="19"/>
      <c r="V948" s="19"/>
      <c r="W948" s="19"/>
      <c r="X948" s="19"/>
      <c r="Y948" s="19"/>
      <c r="Z948" s="19"/>
      <c r="AA948" s="19"/>
    </row>
    <row r="949" ht="15.75" customHeight="1">
      <c r="A949" s="19"/>
      <c r="B949" s="19"/>
      <c r="C949" s="19"/>
      <c r="D949" s="19"/>
      <c r="E949" s="19"/>
      <c r="F949" s="19"/>
      <c r="G949" s="19"/>
      <c r="H949" s="19"/>
      <c r="I949" s="19"/>
      <c r="J949" s="19"/>
      <c r="K949" s="19"/>
      <c r="L949" s="19"/>
      <c r="M949" s="19"/>
      <c r="N949" s="19"/>
      <c r="O949" s="19"/>
      <c r="P949" s="19"/>
      <c r="Q949" s="19"/>
      <c r="R949" s="19"/>
      <c r="S949" s="19"/>
      <c r="T949" s="19"/>
      <c r="U949" s="19"/>
      <c r="V949" s="19"/>
      <c r="W949" s="19"/>
      <c r="X949" s="19"/>
      <c r="Y949" s="19"/>
      <c r="Z949" s="19"/>
      <c r="AA949" s="19"/>
    </row>
    <row r="950" ht="15.75" customHeight="1">
      <c r="A950" s="19"/>
      <c r="B950" s="19"/>
      <c r="C950" s="19"/>
      <c r="D950" s="19"/>
      <c r="E950" s="19"/>
      <c r="F950" s="19"/>
      <c r="G950" s="19"/>
      <c r="H950" s="19"/>
      <c r="I950" s="19"/>
      <c r="J950" s="19"/>
      <c r="K950" s="19"/>
      <c r="L950" s="19"/>
      <c r="M950" s="19"/>
      <c r="N950" s="19"/>
      <c r="O950" s="19"/>
      <c r="P950" s="19"/>
      <c r="Q950" s="19"/>
      <c r="R950" s="19"/>
      <c r="S950" s="19"/>
      <c r="T950" s="19"/>
      <c r="U950" s="19"/>
      <c r="V950" s="19"/>
      <c r="W950" s="19"/>
      <c r="X950" s="19"/>
      <c r="Y950" s="19"/>
      <c r="Z950" s="19"/>
      <c r="AA950" s="19"/>
    </row>
    <row r="951" ht="15.75" customHeight="1">
      <c r="A951" s="19"/>
      <c r="B951" s="19"/>
      <c r="C951" s="19"/>
      <c r="D951" s="19"/>
      <c r="E951" s="19"/>
      <c r="F951" s="19"/>
      <c r="G951" s="19"/>
      <c r="H951" s="19"/>
      <c r="I951" s="19"/>
      <c r="J951" s="19"/>
      <c r="K951" s="19"/>
      <c r="L951" s="19"/>
      <c r="M951" s="19"/>
      <c r="N951" s="19"/>
      <c r="O951" s="19"/>
      <c r="P951" s="19"/>
      <c r="Q951" s="19"/>
      <c r="R951" s="19"/>
      <c r="S951" s="19"/>
      <c r="T951" s="19"/>
      <c r="U951" s="19"/>
      <c r="V951" s="19"/>
      <c r="W951" s="19"/>
      <c r="X951" s="19"/>
      <c r="Y951" s="19"/>
      <c r="Z951" s="19"/>
      <c r="AA951" s="19"/>
    </row>
    <row r="952" ht="15.75" customHeight="1">
      <c r="A952" s="19"/>
      <c r="B952" s="19"/>
      <c r="C952" s="19"/>
      <c r="D952" s="19"/>
      <c r="E952" s="19"/>
      <c r="F952" s="19"/>
      <c r="G952" s="19"/>
      <c r="H952" s="19"/>
      <c r="I952" s="19"/>
      <c r="J952" s="19"/>
      <c r="K952" s="19"/>
      <c r="L952" s="19"/>
      <c r="M952" s="19"/>
      <c r="N952" s="19"/>
      <c r="O952" s="19"/>
      <c r="P952" s="19"/>
      <c r="Q952" s="19"/>
      <c r="R952" s="19"/>
      <c r="S952" s="19"/>
      <c r="T952" s="19"/>
      <c r="U952" s="19"/>
      <c r="V952" s="19"/>
      <c r="W952" s="19"/>
      <c r="X952" s="19"/>
      <c r="Y952" s="19"/>
      <c r="Z952" s="19"/>
      <c r="AA952" s="19"/>
    </row>
    <row r="953" ht="15.75" customHeight="1">
      <c r="A953" s="19"/>
      <c r="B953" s="19"/>
      <c r="C953" s="19"/>
      <c r="D953" s="19"/>
      <c r="E953" s="19"/>
      <c r="F953" s="19"/>
      <c r="G953" s="19"/>
      <c r="H953" s="19"/>
      <c r="I953" s="19"/>
      <c r="J953" s="19"/>
      <c r="K953" s="19"/>
      <c r="L953" s="19"/>
      <c r="M953" s="19"/>
      <c r="N953" s="19"/>
      <c r="O953" s="19"/>
      <c r="P953" s="19"/>
      <c r="Q953" s="19"/>
      <c r="R953" s="19"/>
      <c r="S953" s="19"/>
      <c r="T953" s="19"/>
      <c r="U953" s="19"/>
      <c r="V953" s="19"/>
      <c r="W953" s="19"/>
      <c r="X953" s="19"/>
      <c r="Y953" s="19"/>
      <c r="Z953" s="19"/>
      <c r="AA953" s="19"/>
    </row>
    <row r="954" ht="15.75" customHeight="1">
      <c r="A954" s="19"/>
      <c r="B954" s="19"/>
      <c r="C954" s="19"/>
      <c r="D954" s="19"/>
      <c r="E954" s="19"/>
      <c r="F954" s="19"/>
      <c r="G954" s="19"/>
      <c r="H954" s="19"/>
      <c r="I954" s="19"/>
      <c r="J954" s="19"/>
      <c r="K954" s="19"/>
      <c r="L954" s="19"/>
      <c r="M954" s="19"/>
      <c r="N954" s="19"/>
      <c r="O954" s="19"/>
      <c r="P954" s="19"/>
      <c r="Q954" s="19"/>
      <c r="R954" s="19"/>
      <c r="S954" s="19"/>
      <c r="T954" s="19"/>
      <c r="U954" s="19"/>
      <c r="V954" s="19"/>
      <c r="W954" s="19"/>
      <c r="X954" s="19"/>
      <c r="Y954" s="19"/>
      <c r="Z954" s="19"/>
      <c r="AA954" s="19"/>
    </row>
    <row r="955" ht="15.75" customHeight="1">
      <c r="A955" s="19"/>
      <c r="B955" s="19"/>
      <c r="C955" s="19"/>
      <c r="D955" s="19"/>
      <c r="E955" s="19"/>
      <c r="F955" s="19"/>
      <c r="G955" s="19"/>
      <c r="H955" s="19"/>
      <c r="I955" s="19"/>
      <c r="J955" s="19"/>
      <c r="K955" s="19"/>
      <c r="L955" s="19"/>
      <c r="M955" s="19"/>
      <c r="N955" s="19"/>
      <c r="O955" s="19"/>
      <c r="P955" s="19"/>
      <c r="Q955" s="19"/>
      <c r="R955" s="19"/>
      <c r="S955" s="19"/>
      <c r="T955" s="19"/>
      <c r="U955" s="19"/>
      <c r="V955" s="19"/>
      <c r="W955" s="19"/>
      <c r="X955" s="19"/>
      <c r="Y955" s="19"/>
      <c r="Z955" s="19"/>
      <c r="AA955" s="19"/>
    </row>
    <row r="956" ht="15.75" customHeight="1">
      <c r="A956" s="19"/>
      <c r="B956" s="19"/>
      <c r="C956" s="19"/>
      <c r="D956" s="19"/>
      <c r="E956" s="19"/>
      <c r="F956" s="19"/>
      <c r="G956" s="19"/>
      <c r="H956" s="19"/>
      <c r="I956" s="19"/>
      <c r="J956" s="19"/>
      <c r="K956" s="19"/>
      <c r="L956" s="19"/>
      <c r="M956" s="19"/>
      <c r="N956" s="19"/>
      <c r="O956" s="19"/>
      <c r="P956" s="19"/>
      <c r="Q956" s="19"/>
      <c r="R956" s="19"/>
      <c r="S956" s="19"/>
      <c r="T956" s="19"/>
      <c r="U956" s="19"/>
      <c r="V956" s="19"/>
      <c r="W956" s="19"/>
      <c r="X956" s="19"/>
      <c r="Y956" s="19"/>
      <c r="Z956" s="19"/>
      <c r="AA956" s="19"/>
    </row>
    <row r="957" ht="15.75" customHeight="1">
      <c r="A957" s="19"/>
      <c r="B957" s="19"/>
      <c r="C957" s="19"/>
      <c r="D957" s="19"/>
      <c r="E957" s="19"/>
      <c r="F957" s="19"/>
      <c r="G957" s="19"/>
      <c r="H957" s="19"/>
      <c r="I957" s="19"/>
      <c r="J957" s="19"/>
      <c r="K957" s="19"/>
      <c r="L957" s="19"/>
      <c r="M957" s="19"/>
      <c r="N957" s="19"/>
      <c r="O957" s="19"/>
      <c r="P957" s="19"/>
      <c r="Q957" s="19"/>
      <c r="R957" s="19"/>
      <c r="S957" s="19"/>
      <c r="T957" s="19"/>
      <c r="U957" s="19"/>
      <c r="V957" s="19"/>
      <c r="W957" s="19"/>
      <c r="X957" s="19"/>
      <c r="Y957" s="19"/>
      <c r="Z957" s="19"/>
      <c r="AA957" s="19"/>
    </row>
    <row r="958" ht="15.75" customHeight="1">
      <c r="A958" s="19"/>
      <c r="B958" s="19"/>
      <c r="C958" s="19"/>
      <c r="D958" s="19"/>
      <c r="E958" s="19"/>
      <c r="F958" s="19"/>
      <c r="G958" s="19"/>
      <c r="H958" s="19"/>
      <c r="I958" s="19"/>
      <c r="J958" s="19"/>
      <c r="K958" s="19"/>
      <c r="L958" s="19"/>
      <c r="M958" s="19"/>
      <c r="N958" s="19"/>
      <c r="O958" s="19"/>
      <c r="P958" s="19"/>
      <c r="Q958" s="19"/>
      <c r="R958" s="19"/>
      <c r="S958" s="19"/>
      <c r="T958" s="19"/>
      <c r="U958" s="19"/>
      <c r="V958" s="19"/>
      <c r="W958" s="19"/>
      <c r="X958" s="19"/>
      <c r="Y958" s="19"/>
      <c r="Z958" s="19"/>
      <c r="AA958" s="19"/>
    </row>
    <row r="959" ht="15.75" customHeight="1">
      <c r="A959" s="19"/>
      <c r="B959" s="19"/>
      <c r="C959" s="19"/>
      <c r="D959" s="19"/>
      <c r="E959" s="19"/>
      <c r="F959" s="19"/>
      <c r="G959" s="19"/>
      <c r="H959" s="19"/>
      <c r="I959" s="19"/>
      <c r="J959" s="19"/>
      <c r="K959" s="19"/>
      <c r="L959" s="19"/>
      <c r="M959" s="19"/>
      <c r="N959" s="19"/>
      <c r="O959" s="19"/>
      <c r="P959" s="19"/>
      <c r="Q959" s="19"/>
      <c r="R959" s="19"/>
      <c r="S959" s="19"/>
      <c r="T959" s="19"/>
      <c r="U959" s="19"/>
      <c r="V959" s="19"/>
      <c r="W959" s="19"/>
      <c r="X959" s="19"/>
      <c r="Y959" s="19"/>
      <c r="Z959" s="19"/>
      <c r="AA959" s="19"/>
    </row>
    <row r="960" ht="15.75" customHeight="1">
      <c r="A960" s="19"/>
      <c r="B960" s="19"/>
      <c r="C960" s="19"/>
      <c r="D960" s="19"/>
      <c r="E960" s="19"/>
      <c r="F960" s="19"/>
      <c r="G960" s="19"/>
      <c r="H960" s="19"/>
      <c r="I960" s="19"/>
      <c r="J960" s="19"/>
      <c r="K960" s="19"/>
      <c r="L960" s="19"/>
      <c r="M960" s="19"/>
      <c r="N960" s="19"/>
      <c r="O960" s="19"/>
      <c r="P960" s="19"/>
      <c r="Q960" s="19"/>
      <c r="R960" s="19"/>
      <c r="S960" s="19"/>
      <c r="T960" s="19"/>
      <c r="U960" s="19"/>
      <c r="V960" s="19"/>
      <c r="W960" s="19"/>
      <c r="X960" s="19"/>
      <c r="Y960" s="19"/>
      <c r="Z960" s="19"/>
      <c r="AA960" s="19"/>
    </row>
    <row r="961" ht="15.75" customHeight="1">
      <c r="A961" s="19"/>
      <c r="B961" s="19"/>
      <c r="C961" s="19"/>
      <c r="D961" s="19"/>
      <c r="E961" s="19"/>
      <c r="F961" s="19"/>
      <c r="G961" s="19"/>
      <c r="H961" s="19"/>
      <c r="I961" s="19"/>
      <c r="J961" s="19"/>
      <c r="K961" s="19"/>
      <c r="L961" s="19"/>
      <c r="M961" s="19"/>
      <c r="N961" s="19"/>
      <c r="O961" s="19"/>
      <c r="P961" s="19"/>
      <c r="Q961" s="19"/>
      <c r="R961" s="19"/>
      <c r="S961" s="19"/>
      <c r="T961" s="19"/>
      <c r="U961" s="19"/>
      <c r="V961" s="19"/>
      <c r="W961" s="19"/>
      <c r="X961" s="19"/>
      <c r="Y961" s="19"/>
      <c r="Z961" s="19"/>
      <c r="AA961" s="19"/>
    </row>
    <row r="962" ht="15.75" customHeight="1">
      <c r="A962" s="19"/>
      <c r="B962" s="19"/>
      <c r="C962" s="19"/>
      <c r="D962" s="19"/>
      <c r="E962" s="19"/>
      <c r="F962" s="19"/>
      <c r="G962" s="19"/>
      <c r="H962" s="19"/>
      <c r="I962" s="19"/>
      <c r="J962" s="19"/>
      <c r="K962" s="19"/>
      <c r="L962" s="19"/>
      <c r="M962" s="19"/>
      <c r="N962" s="19"/>
      <c r="O962" s="19"/>
      <c r="P962" s="19"/>
      <c r="Q962" s="19"/>
      <c r="R962" s="19"/>
      <c r="S962" s="19"/>
      <c r="T962" s="19"/>
      <c r="U962" s="19"/>
      <c r="V962" s="19"/>
      <c r="W962" s="19"/>
      <c r="X962" s="19"/>
      <c r="Y962" s="19"/>
      <c r="Z962" s="19"/>
      <c r="AA962" s="19"/>
    </row>
    <row r="963" ht="15.75" customHeight="1">
      <c r="A963" s="19"/>
      <c r="B963" s="19"/>
      <c r="C963" s="19"/>
      <c r="D963" s="19"/>
      <c r="E963" s="19"/>
      <c r="F963" s="19"/>
      <c r="G963" s="19"/>
      <c r="H963" s="19"/>
      <c r="I963" s="19"/>
      <c r="J963" s="19"/>
      <c r="K963" s="19"/>
      <c r="L963" s="19"/>
      <c r="M963" s="19"/>
      <c r="N963" s="19"/>
      <c r="O963" s="19"/>
      <c r="P963" s="19"/>
      <c r="Q963" s="19"/>
      <c r="R963" s="19"/>
      <c r="S963" s="19"/>
      <c r="T963" s="19"/>
      <c r="U963" s="19"/>
      <c r="V963" s="19"/>
      <c r="W963" s="19"/>
      <c r="X963" s="19"/>
      <c r="Y963" s="19"/>
      <c r="Z963" s="19"/>
      <c r="AA963" s="19"/>
    </row>
    <row r="964" ht="15.75" customHeight="1">
      <c r="A964" s="19"/>
      <c r="B964" s="19"/>
      <c r="C964" s="19"/>
      <c r="D964" s="19"/>
      <c r="E964" s="19"/>
      <c r="F964" s="19"/>
      <c r="G964" s="19"/>
      <c r="H964" s="19"/>
      <c r="I964" s="19"/>
      <c r="J964" s="19"/>
      <c r="K964" s="19"/>
      <c r="L964" s="19"/>
      <c r="M964" s="19"/>
      <c r="N964" s="19"/>
      <c r="O964" s="19"/>
      <c r="P964" s="19"/>
      <c r="Q964" s="19"/>
      <c r="R964" s="19"/>
      <c r="S964" s="19"/>
      <c r="T964" s="19"/>
      <c r="U964" s="19"/>
      <c r="V964" s="19"/>
      <c r="W964" s="19"/>
      <c r="X964" s="19"/>
      <c r="Y964" s="19"/>
      <c r="Z964" s="19"/>
      <c r="AA964" s="19"/>
    </row>
    <row r="965" ht="15.75" customHeight="1">
      <c r="A965" s="19"/>
      <c r="B965" s="19"/>
      <c r="C965" s="19"/>
      <c r="D965" s="19"/>
      <c r="E965" s="19"/>
      <c r="F965" s="19"/>
      <c r="G965" s="19"/>
      <c r="H965" s="19"/>
      <c r="I965" s="19"/>
      <c r="J965" s="19"/>
      <c r="K965" s="19"/>
      <c r="L965" s="19"/>
      <c r="M965" s="19"/>
      <c r="N965" s="19"/>
      <c r="O965" s="19"/>
      <c r="P965" s="19"/>
      <c r="Q965" s="19"/>
      <c r="R965" s="19"/>
      <c r="S965" s="19"/>
      <c r="T965" s="19"/>
      <c r="U965" s="19"/>
      <c r="V965" s="19"/>
      <c r="W965" s="19"/>
      <c r="X965" s="19"/>
      <c r="Y965" s="19"/>
      <c r="Z965" s="19"/>
      <c r="AA965" s="19"/>
    </row>
    <row r="966" ht="15.75" customHeight="1">
      <c r="A966" s="19"/>
      <c r="B966" s="19"/>
      <c r="C966" s="19"/>
      <c r="D966" s="19"/>
      <c r="E966" s="19"/>
      <c r="F966" s="19"/>
      <c r="G966" s="19"/>
      <c r="H966" s="19"/>
      <c r="I966" s="19"/>
      <c r="J966" s="19"/>
      <c r="K966" s="19"/>
      <c r="L966" s="19"/>
      <c r="M966" s="19"/>
      <c r="N966" s="19"/>
      <c r="O966" s="19"/>
      <c r="P966" s="19"/>
      <c r="Q966" s="19"/>
      <c r="R966" s="19"/>
      <c r="S966" s="19"/>
      <c r="T966" s="19"/>
      <c r="U966" s="19"/>
      <c r="V966" s="19"/>
      <c r="W966" s="19"/>
      <c r="X966" s="19"/>
      <c r="Y966" s="19"/>
      <c r="Z966" s="19"/>
      <c r="AA966" s="19"/>
    </row>
    <row r="967" ht="15.75" customHeight="1">
      <c r="A967" s="19"/>
      <c r="B967" s="19"/>
      <c r="C967" s="19"/>
      <c r="D967" s="19"/>
      <c r="E967" s="19"/>
      <c r="F967" s="19"/>
      <c r="G967" s="19"/>
      <c r="H967" s="19"/>
      <c r="I967" s="19"/>
      <c r="J967" s="19"/>
      <c r="K967" s="19"/>
      <c r="L967" s="19"/>
      <c r="M967" s="19"/>
      <c r="N967" s="19"/>
      <c r="O967" s="19"/>
      <c r="P967" s="19"/>
      <c r="Q967" s="19"/>
      <c r="R967" s="19"/>
      <c r="S967" s="19"/>
      <c r="T967" s="19"/>
      <c r="U967" s="19"/>
      <c r="V967" s="19"/>
      <c r="W967" s="19"/>
      <c r="X967" s="19"/>
      <c r="Y967" s="19"/>
      <c r="Z967" s="19"/>
      <c r="AA967" s="19"/>
    </row>
    <row r="968" ht="15.75" customHeight="1">
      <c r="A968" s="19"/>
      <c r="B968" s="19"/>
      <c r="C968" s="19"/>
      <c r="D968" s="19"/>
      <c r="E968" s="19"/>
      <c r="F968" s="19"/>
      <c r="G968" s="19"/>
      <c r="H968" s="19"/>
      <c r="I968" s="19"/>
      <c r="J968" s="19"/>
      <c r="K968" s="19"/>
      <c r="L968" s="19"/>
      <c r="M968" s="19"/>
      <c r="N968" s="19"/>
      <c r="O968" s="19"/>
      <c r="P968" s="19"/>
      <c r="Q968" s="19"/>
      <c r="R968" s="19"/>
      <c r="S968" s="19"/>
      <c r="T968" s="19"/>
      <c r="U968" s="19"/>
      <c r="V968" s="19"/>
      <c r="W968" s="19"/>
      <c r="X968" s="19"/>
      <c r="Y968" s="19"/>
      <c r="Z968" s="19"/>
      <c r="AA968" s="19"/>
    </row>
    <row r="969" ht="15.75" customHeight="1">
      <c r="A969" s="19"/>
      <c r="B969" s="19"/>
      <c r="C969" s="19"/>
      <c r="D969" s="19"/>
      <c r="E969" s="19"/>
      <c r="F969" s="19"/>
      <c r="G969" s="19"/>
      <c r="H969" s="19"/>
      <c r="I969" s="19"/>
      <c r="J969" s="19"/>
      <c r="K969" s="19"/>
      <c r="L969" s="19"/>
      <c r="M969" s="19"/>
      <c r="N969" s="19"/>
      <c r="O969" s="19"/>
      <c r="P969" s="19"/>
      <c r="Q969" s="19"/>
      <c r="R969" s="19"/>
      <c r="S969" s="19"/>
      <c r="T969" s="19"/>
      <c r="U969" s="19"/>
      <c r="V969" s="19"/>
      <c r="W969" s="19"/>
      <c r="X969" s="19"/>
      <c r="Y969" s="19"/>
      <c r="Z969" s="19"/>
      <c r="AA969" s="19"/>
    </row>
    <row r="970" ht="15.75" customHeight="1">
      <c r="A970" s="19"/>
      <c r="B970" s="19"/>
      <c r="C970" s="19"/>
      <c r="D970" s="19"/>
      <c r="E970" s="19"/>
      <c r="F970" s="19"/>
      <c r="G970" s="19"/>
      <c r="H970" s="19"/>
      <c r="I970" s="19"/>
      <c r="J970" s="19"/>
      <c r="K970" s="19"/>
      <c r="L970" s="19"/>
      <c r="M970" s="19"/>
      <c r="N970" s="19"/>
      <c r="O970" s="19"/>
      <c r="P970" s="19"/>
      <c r="Q970" s="19"/>
      <c r="R970" s="19"/>
      <c r="S970" s="19"/>
      <c r="T970" s="19"/>
      <c r="U970" s="19"/>
      <c r="V970" s="19"/>
      <c r="W970" s="19"/>
      <c r="X970" s="19"/>
      <c r="Y970" s="19"/>
      <c r="Z970" s="19"/>
      <c r="AA970" s="19"/>
    </row>
    <row r="971" ht="15.75" customHeight="1">
      <c r="A971" s="19"/>
      <c r="B971" s="19"/>
      <c r="C971" s="19"/>
      <c r="D971" s="19"/>
      <c r="E971" s="19"/>
      <c r="F971" s="19"/>
      <c r="G971" s="19"/>
      <c r="H971" s="19"/>
      <c r="I971" s="19"/>
      <c r="J971" s="19"/>
      <c r="K971" s="19"/>
      <c r="L971" s="19"/>
      <c r="M971" s="19"/>
      <c r="N971" s="19"/>
      <c r="O971" s="19"/>
      <c r="P971" s="19"/>
      <c r="Q971" s="19"/>
      <c r="R971" s="19"/>
      <c r="S971" s="19"/>
      <c r="T971" s="19"/>
      <c r="U971" s="19"/>
      <c r="V971" s="19"/>
      <c r="W971" s="19"/>
      <c r="X971" s="19"/>
      <c r="Y971" s="19"/>
      <c r="Z971" s="19"/>
      <c r="AA971" s="19"/>
    </row>
    <row r="972" ht="15.75" customHeight="1">
      <c r="A972" s="19"/>
      <c r="B972" s="19"/>
      <c r="C972" s="19"/>
      <c r="D972" s="19"/>
      <c r="E972" s="19"/>
      <c r="F972" s="19"/>
      <c r="G972" s="19"/>
      <c r="H972" s="19"/>
      <c r="I972" s="19"/>
      <c r="J972" s="19"/>
      <c r="K972" s="19"/>
      <c r="L972" s="19"/>
      <c r="M972" s="19"/>
      <c r="N972" s="19"/>
      <c r="O972" s="19"/>
      <c r="P972" s="19"/>
      <c r="Q972" s="19"/>
      <c r="R972" s="19"/>
      <c r="S972" s="19"/>
      <c r="T972" s="19"/>
      <c r="U972" s="19"/>
      <c r="V972" s="19"/>
      <c r="W972" s="19"/>
      <c r="X972" s="19"/>
      <c r="Y972" s="19"/>
      <c r="Z972" s="19"/>
      <c r="AA972" s="19"/>
    </row>
    <row r="973" ht="15.75" customHeight="1">
      <c r="A973" s="19"/>
      <c r="B973" s="19"/>
      <c r="C973" s="19"/>
      <c r="D973" s="19"/>
      <c r="E973" s="19"/>
      <c r="F973" s="19"/>
      <c r="G973" s="19"/>
      <c r="H973" s="19"/>
      <c r="I973" s="19"/>
      <c r="J973" s="19"/>
      <c r="K973" s="19"/>
      <c r="L973" s="19"/>
      <c r="M973" s="19"/>
      <c r="N973" s="19"/>
      <c r="O973" s="19"/>
      <c r="P973" s="19"/>
      <c r="Q973" s="19"/>
      <c r="R973" s="19"/>
      <c r="S973" s="19"/>
      <c r="T973" s="19"/>
      <c r="U973" s="19"/>
      <c r="V973" s="19"/>
      <c r="W973" s="19"/>
      <c r="X973" s="19"/>
      <c r="Y973" s="19"/>
      <c r="Z973" s="19"/>
      <c r="AA973" s="19"/>
    </row>
    <row r="974" ht="15.75" customHeight="1">
      <c r="A974" s="19"/>
      <c r="B974" s="19"/>
      <c r="C974" s="19"/>
      <c r="D974" s="19"/>
      <c r="E974" s="19"/>
      <c r="F974" s="19"/>
      <c r="G974" s="19"/>
      <c r="H974" s="19"/>
      <c r="I974" s="19"/>
      <c r="J974" s="19"/>
      <c r="K974" s="19"/>
      <c r="L974" s="19"/>
      <c r="M974" s="19"/>
      <c r="N974" s="19"/>
      <c r="O974" s="19"/>
      <c r="P974" s="19"/>
      <c r="Q974" s="19"/>
      <c r="R974" s="19"/>
      <c r="S974" s="19"/>
      <c r="T974" s="19"/>
      <c r="U974" s="19"/>
      <c r="V974" s="19"/>
      <c r="W974" s="19"/>
      <c r="X974" s="19"/>
      <c r="Y974" s="19"/>
      <c r="Z974" s="19"/>
      <c r="AA974" s="19"/>
    </row>
    <row r="975" ht="15.75" customHeight="1">
      <c r="A975" s="19"/>
      <c r="B975" s="19"/>
      <c r="C975" s="19"/>
      <c r="D975" s="19"/>
      <c r="E975" s="19"/>
      <c r="F975" s="19"/>
      <c r="G975" s="19"/>
      <c r="H975" s="19"/>
      <c r="I975" s="19"/>
      <c r="J975" s="19"/>
      <c r="K975" s="19"/>
      <c r="L975" s="19"/>
      <c r="M975" s="19"/>
      <c r="N975" s="19"/>
      <c r="O975" s="19"/>
      <c r="P975" s="19"/>
      <c r="Q975" s="19"/>
      <c r="R975" s="19"/>
      <c r="S975" s="19"/>
      <c r="T975" s="19"/>
      <c r="U975" s="19"/>
      <c r="V975" s="19"/>
      <c r="W975" s="19"/>
      <c r="X975" s="19"/>
      <c r="Y975" s="19"/>
      <c r="Z975" s="19"/>
      <c r="AA975" s="19"/>
    </row>
    <row r="976" ht="15.75" customHeight="1">
      <c r="A976" s="19"/>
      <c r="B976" s="19"/>
      <c r="C976" s="19"/>
      <c r="D976" s="19"/>
      <c r="E976" s="19"/>
      <c r="F976" s="19"/>
      <c r="G976" s="19"/>
      <c r="H976" s="19"/>
      <c r="I976" s="19"/>
      <c r="J976" s="19"/>
      <c r="K976" s="19"/>
      <c r="L976" s="19"/>
      <c r="M976" s="19"/>
      <c r="N976" s="19"/>
      <c r="O976" s="19"/>
      <c r="P976" s="19"/>
      <c r="Q976" s="19"/>
      <c r="R976" s="19"/>
      <c r="S976" s="19"/>
      <c r="T976" s="19"/>
      <c r="U976" s="19"/>
      <c r="V976" s="19"/>
      <c r="W976" s="19"/>
      <c r="X976" s="19"/>
      <c r="Y976" s="19"/>
      <c r="Z976" s="19"/>
      <c r="AA976" s="19"/>
    </row>
    <row r="977" ht="15.75" customHeight="1">
      <c r="A977" s="19"/>
      <c r="B977" s="19"/>
      <c r="C977" s="19"/>
      <c r="D977" s="19"/>
      <c r="E977" s="19"/>
      <c r="F977" s="19"/>
      <c r="G977" s="19"/>
      <c r="H977" s="19"/>
      <c r="I977" s="19"/>
      <c r="J977" s="19"/>
      <c r="K977" s="19"/>
      <c r="L977" s="19"/>
      <c r="M977" s="19"/>
      <c r="N977" s="19"/>
      <c r="O977" s="19"/>
      <c r="P977" s="19"/>
      <c r="Q977" s="19"/>
      <c r="R977" s="19"/>
      <c r="S977" s="19"/>
      <c r="T977" s="19"/>
      <c r="U977" s="19"/>
      <c r="V977" s="19"/>
      <c r="W977" s="19"/>
      <c r="X977" s="19"/>
      <c r="Y977" s="19"/>
      <c r="Z977" s="19"/>
      <c r="AA977" s="19"/>
    </row>
    <row r="978" ht="15.75" customHeight="1">
      <c r="A978" s="19"/>
      <c r="B978" s="19"/>
      <c r="C978" s="19"/>
      <c r="D978" s="19"/>
      <c r="E978" s="19"/>
      <c r="F978" s="19"/>
      <c r="G978" s="19"/>
      <c r="H978" s="19"/>
      <c r="I978" s="19"/>
      <c r="J978" s="19"/>
      <c r="K978" s="19"/>
      <c r="L978" s="19"/>
      <c r="M978" s="19"/>
      <c r="N978" s="19"/>
      <c r="O978" s="19"/>
      <c r="P978" s="19"/>
      <c r="Q978" s="19"/>
      <c r="R978" s="19"/>
      <c r="S978" s="19"/>
      <c r="T978" s="19"/>
      <c r="U978" s="19"/>
      <c r="V978" s="19"/>
      <c r="W978" s="19"/>
      <c r="X978" s="19"/>
      <c r="Y978" s="19"/>
      <c r="Z978" s="19"/>
      <c r="AA978" s="19"/>
    </row>
    <row r="979" ht="15.75" customHeight="1">
      <c r="A979" s="19"/>
      <c r="B979" s="19"/>
      <c r="C979" s="19"/>
      <c r="D979" s="19"/>
      <c r="E979" s="19"/>
      <c r="F979" s="19"/>
      <c r="G979" s="19"/>
      <c r="H979" s="19"/>
      <c r="I979" s="19"/>
      <c r="J979" s="19"/>
      <c r="K979" s="19"/>
      <c r="L979" s="19"/>
      <c r="M979" s="19"/>
      <c r="N979" s="19"/>
      <c r="O979" s="19"/>
      <c r="P979" s="19"/>
      <c r="Q979" s="19"/>
      <c r="R979" s="19"/>
      <c r="S979" s="19"/>
      <c r="T979" s="19"/>
      <c r="U979" s="19"/>
      <c r="V979" s="19"/>
      <c r="W979" s="19"/>
      <c r="X979" s="19"/>
      <c r="Y979" s="19"/>
      <c r="Z979" s="19"/>
      <c r="AA979" s="19"/>
    </row>
    <row r="980" ht="15.75" customHeight="1">
      <c r="A980" s="19"/>
      <c r="B980" s="19"/>
      <c r="C980" s="19"/>
      <c r="D980" s="19"/>
      <c r="E980" s="19"/>
      <c r="F980" s="19"/>
      <c r="G980" s="19"/>
      <c r="H980" s="19"/>
      <c r="I980" s="19"/>
      <c r="J980" s="19"/>
      <c r="K980" s="19"/>
      <c r="L980" s="19"/>
      <c r="M980" s="19"/>
      <c r="N980" s="19"/>
      <c r="O980" s="19"/>
      <c r="P980" s="19"/>
      <c r="Q980" s="19"/>
      <c r="R980" s="19"/>
      <c r="S980" s="19"/>
      <c r="T980" s="19"/>
      <c r="U980" s="19"/>
      <c r="V980" s="19"/>
      <c r="W980" s="19"/>
      <c r="X980" s="19"/>
      <c r="Y980" s="19"/>
      <c r="Z980" s="19"/>
      <c r="AA980" s="19"/>
    </row>
    <row r="981" ht="15.75" customHeight="1">
      <c r="A981" s="19"/>
      <c r="B981" s="19"/>
      <c r="C981" s="19"/>
      <c r="D981" s="19"/>
      <c r="E981" s="19"/>
      <c r="F981" s="19"/>
      <c r="G981" s="19"/>
      <c r="H981" s="19"/>
      <c r="I981" s="19"/>
      <c r="J981" s="19"/>
      <c r="K981" s="19"/>
      <c r="L981" s="19"/>
      <c r="M981" s="19"/>
      <c r="N981" s="19"/>
      <c r="O981" s="19"/>
      <c r="P981" s="19"/>
      <c r="Q981" s="19"/>
      <c r="R981" s="19"/>
      <c r="S981" s="19"/>
      <c r="T981" s="19"/>
      <c r="U981" s="19"/>
      <c r="V981" s="19"/>
      <c r="W981" s="19"/>
      <c r="X981" s="19"/>
      <c r="Y981" s="19"/>
      <c r="Z981" s="19"/>
      <c r="AA981" s="19"/>
    </row>
    <row r="982" ht="15.75" customHeight="1">
      <c r="A982" s="19"/>
      <c r="B982" s="19"/>
      <c r="C982" s="19"/>
      <c r="D982" s="19"/>
      <c r="E982" s="19"/>
      <c r="F982" s="19"/>
      <c r="G982" s="19"/>
      <c r="H982" s="19"/>
      <c r="I982" s="19"/>
      <c r="J982" s="19"/>
      <c r="K982" s="19"/>
      <c r="L982" s="19"/>
      <c r="M982" s="19"/>
      <c r="N982" s="19"/>
      <c r="O982" s="19"/>
      <c r="P982" s="19"/>
      <c r="Q982" s="19"/>
      <c r="R982" s="19"/>
      <c r="S982" s="19"/>
      <c r="T982" s="19"/>
      <c r="U982" s="19"/>
      <c r="V982" s="19"/>
      <c r="W982" s="19"/>
      <c r="X982" s="19"/>
      <c r="Y982" s="19"/>
      <c r="Z982" s="19"/>
      <c r="AA982" s="19"/>
    </row>
    <row r="983" ht="15.75" customHeight="1">
      <c r="A983" s="19"/>
      <c r="B983" s="19"/>
      <c r="C983" s="19"/>
      <c r="D983" s="19"/>
      <c r="E983" s="19"/>
      <c r="F983" s="19"/>
      <c r="G983" s="19"/>
      <c r="H983" s="19"/>
      <c r="I983" s="19"/>
      <c r="J983" s="19"/>
      <c r="K983" s="19"/>
      <c r="L983" s="19"/>
      <c r="M983" s="19"/>
      <c r="N983" s="19"/>
      <c r="O983" s="19"/>
      <c r="P983" s="19"/>
      <c r="Q983" s="19"/>
      <c r="R983" s="19"/>
      <c r="S983" s="19"/>
      <c r="T983" s="19"/>
      <c r="U983" s="19"/>
      <c r="V983" s="19"/>
      <c r="W983" s="19"/>
      <c r="X983" s="19"/>
      <c r="Y983" s="19"/>
      <c r="Z983" s="19"/>
      <c r="AA983" s="19"/>
    </row>
    <row r="984" ht="15.75" customHeight="1">
      <c r="A984" s="19"/>
      <c r="B984" s="19"/>
      <c r="C984" s="19"/>
      <c r="D984" s="19"/>
      <c r="E984" s="19"/>
      <c r="F984" s="19"/>
      <c r="G984" s="19"/>
      <c r="H984" s="19"/>
      <c r="I984" s="19"/>
      <c r="J984" s="19"/>
      <c r="K984" s="19"/>
      <c r="L984" s="19"/>
      <c r="M984" s="19"/>
      <c r="N984" s="19"/>
      <c r="O984" s="19"/>
      <c r="P984" s="19"/>
      <c r="Q984" s="19"/>
      <c r="R984" s="19"/>
      <c r="S984" s="19"/>
      <c r="T984" s="19"/>
      <c r="U984" s="19"/>
      <c r="V984" s="19"/>
      <c r="W984" s="19"/>
      <c r="X984" s="19"/>
      <c r="Y984" s="19"/>
      <c r="Z984" s="19"/>
      <c r="AA984" s="19"/>
    </row>
    <row r="985" ht="15.75" customHeight="1">
      <c r="A985" s="19"/>
      <c r="B985" s="19"/>
      <c r="C985" s="19"/>
      <c r="D985" s="19"/>
      <c r="E985" s="19"/>
      <c r="F985" s="19"/>
      <c r="G985" s="19"/>
      <c r="H985" s="19"/>
      <c r="I985" s="19"/>
      <c r="J985" s="19"/>
      <c r="K985" s="19"/>
      <c r="L985" s="19"/>
      <c r="M985" s="19"/>
      <c r="N985" s="19"/>
      <c r="O985" s="19"/>
      <c r="P985" s="19"/>
      <c r="Q985" s="19"/>
      <c r="R985" s="19"/>
      <c r="S985" s="19"/>
      <c r="T985" s="19"/>
      <c r="U985" s="19"/>
      <c r="V985" s="19"/>
      <c r="W985" s="19"/>
      <c r="X985" s="19"/>
      <c r="Y985" s="19"/>
      <c r="Z985" s="19"/>
      <c r="AA985" s="19"/>
    </row>
    <row r="986" ht="15.75" customHeight="1">
      <c r="A986" s="19"/>
      <c r="B986" s="19"/>
      <c r="C986" s="19"/>
      <c r="D986" s="19"/>
      <c r="E986" s="19"/>
      <c r="F986" s="19"/>
      <c r="G986" s="19"/>
      <c r="H986" s="19"/>
      <c r="I986" s="19"/>
      <c r="J986" s="19"/>
      <c r="K986" s="19"/>
      <c r="L986" s="19"/>
      <c r="M986" s="19"/>
      <c r="N986" s="19"/>
      <c r="O986" s="19"/>
      <c r="P986" s="19"/>
      <c r="Q986" s="19"/>
      <c r="R986" s="19"/>
      <c r="S986" s="19"/>
      <c r="T986" s="19"/>
      <c r="U986" s="19"/>
      <c r="V986" s="19"/>
      <c r="W986" s="19"/>
      <c r="X986" s="19"/>
      <c r="Y986" s="19"/>
      <c r="Z986" s="19"/>
      <c r="AA986" s="19"/>
    </row>
    <row r="987" ht="15.75" customHeight="1">
      <c r="A987" s="19"/>
      <c r="B987" s="19"/>
      <c r="C987" s="19"/>
      <c r="D987" s="19"/>
      <c r="E987" s="19"/>
      <c r="F987" s="19"/>
      <c r="G987" s="19"/>
      <c r="H987" s="19"/>
      <c r="I987" s="19"/>
      <c r="J987" s="19"/>
      <c r="K987" s="19"/>
      <c r="L987" s="19"/>
      <c r="M987" s="19"/>
      <c r="N987" s="19"/>
      <c r="O987" s="19"/>
      <c r="P987" s="19"/>
      <c r="Q987" s="19"/>
      <c r="R987" s="19"/>
      <c r="S987" s="19"/>
      <c r="T987" s="19"/>
      <c r="U987" s="19"/>
      <c r="V987" s="19"/>
      <c r="W987" s="19"/>
      <c r="X987" s="19"/>
      <c r="Y987" s="19"/>
      <c r="Z987" s="19"/>
      <c r="AA987" s="19"/>
    </row>
    <row r="988" ht="15.75" customHeight="1">
      <c r="A988" s="19"/>
      <c r="B988" s="19"/>
      <c r="C988" s="19"/>
      <c r="D988" s="19"/>
      <c r="E988" s="19"/>
      <c r="F988" s="19"/>
      <c r="G988" s="19"/>
      <c r="H988" s="19"/>
      <c r="I988" s="19"/>
      <c r="J988" s="19"/>
      <c r="K988" s="19"/>
      <c r="L988" s="19"/>
      <c r="M988" s="19"/>
      <c r="N988" s="19"/>
      <c r="O988" s="19"/>
      <c r="P988" s="19"/>
      <c r="Q988" s="19"/>
      <c r="R988" s="19"/>
      <c r="S988" s="19"/>
      <c r="T988" s="19"/>
      <c r="U988" s="19"/>
      <c r="V988" s="19"/>
      <c r="W988" s="19"/>
      <c r="X988" s="19"/>
      <c r="Y988" s="19"/>
      <c r="Z988" s="19"/>
      <c r="AA988" s="19"/>
    </row>
    <row r="989" ht="15.75" customHeight="1">
      <c r="A989" s="19"/>
      <c r="B989" s="19"/>
      <c r="C989" s="19"/>
      <c r="D989" s="19"/>
      <c r="E989" s="19"/>
      <c r="F989" s="19"/>
      <c r="G989" s="19"/>
      <c r="H989" s="19"/>
      <c r="I989" s="19"/>
      <c r="J989" s="19"/>
      <c r="K989" s="19"/>
      <c r="L989" s="19"/>
      <c r="M989" s="19"/>
      <c r="N989" s="19"/>
      <c r="O989" s="19"/>
      <c r="P989" s="19"/>
      <c r="Q989" s="19"/>
      <c r="R989" s="19"/>
      <c r="S989" s="19"/>
      <c r="T989" s="19"/>
      <c r="U989" s="19"/>
      <c r="V989" s="19"/>
      <c r="W989" s="19"/>
      <c r="X989" s="19"/>
      <c r="Y989" s="19"/>
      <c r="Z989" s="19"/>
      <c r="AA989" s="19"/>
    </row>
    <row r="990" ht="15.75" customHeight="1">
      <c r="A990" s="19"/>
      <c r="B990" s="19"/>
      <c r="C990" s="19"/>
      <c r="D990" s="19"/>
      <c r="E990" s="19"/>
      <c r="F990" s="19"/>
      <c r="G990" s="19"/>
      <c r="H990" s="19"/>
      <c r="I990" s="19"/>
      <c r="J990" s="19"/>
      <c r="K990" s="19"/>
      <c r="L990" s="19"/>
      <c r="M990" s="19"/>
      <c r="N990" s="19"/>
      <c r="O990" s="19"/>
      <c r="P990" s="19"/>
      <c r="Q990" s="19"/>
      <c r="R990" s="19"/>
      <c r="S990" s="19"/>
      <c r="T990" s="19"/>
      <c r="U990" s="19"/>
      <c r="V990" s="19"/>
      <c r="W990" s="19"/>
      <c r="X990" s="19"/>
      <c r="Y990" s="19"/>
      <c r="Z990" s="19"/>
      <c r="AA990" s="19"/>
    </row>
    <row r="991" ht="15.75" customHeight="1">
      <c r="A991" s="19"/>
      <c r="B991" s="19"/>
      <c r="C991" s="19"/>
      <c r="D991" s="19"/>
      <c r="E991" s="19"/>
      <c r="F991" s="19"/>
      <c r="G991" s="19"/>
      <c r="H991" s="19"/>
      <c r="I991" s="19"/>
      <c r="J991" s="19"/>
      <c r="K991" s="19"/>
      <c r="L991" s="19"/>
      <c r="M991" s="19"/>
      <c r="N991" s="19"/>
      <c r="O991" s="19"/>
      <c r="P991" s="19"/>
      <c r="Q991" s="19"/>
      <c r="R991" s="19"/>
      <c r="S991" s="19"/>
      <c r="T991" s="19"/>
      <c r="U991" s="19"/>
      <c r="V991" s="19"/>
      <c r="W991" s="19"/>
      <c r="X991" s="19"/>
      <c r="Y991" s="19"/>
      <c r="Z991" s="19"/>
      <c r="AA991" s="19"/>
    </row>
    <row r="992" ht="15.75" customHeight="1">
      <c r="A992" s="19"/>
      <c r="B992" s="19"/>
      <c r="C992" s="19"/>
      <c r="D992" s="19"/>
      <c r="E992" s="19"/>
      <c r="F992" s="19"/>
      <c r="G992" s="19"/>
      <c r="H992" s="19"/>
      <c r="I992" s="19"/>
      <c r="J992" s="19"/>
      <c r="K992" s="19"/>
      <c r="L992" s="19"/>
      <c r="M992" s="19"/>
      <c r="N992" s="19"/>
      <c r="O992" s="19"/>
      <c r="P992" s="19"/>
      <c r="Q992" s="19"/>
      <c r="R992" s="19"/>
      <c r="S992" s="19"/>
      <c r="T992" s="19"/>
      <c r="U992" s="19"/>
      <c r="V992" s="19"/>
      <c r="W992" s="19"/>
      <c r="X992" s="19"/>
      <c r="Y992" s="19"/>
      <c r="Z992" s="19"/>
      <c r="AA992" s="19"/>
    </row>
    <row r="993" ht="15.75" customHeight="1">
      <c r="A993" s="19"/>
      <c r="B993" s="19"/>
      <c r="C993" s="19"/>
      <c r="D993" s="19"/>
      <c r="E993" s="19"/>
      <c r="F993" s="19"/>
      <c r="G993" s="19"/>
      <c r="H993" s="19"/>
      <c r="I993" s="19"/>
      <c r="J993" s="19"/>
      <c r="K993" s="19"/>
      <c r="L993" s="19"/>
      <c r="M993" s="19"/>
      <c r="N993" s="19"/>
      <c r="O993" s="19"/>
      <c r="P993" s="19"/>
      <c r="Q993" s="19"/>
      <c r="R993" s="19"/>
      <c r="S993" s="19"/>
      <c r="T993" s="19"/>
      <c r="U993" s="19"/>
      <c r="V993" s="19"/>
      <c r="W993" s="19"/>
      <c r="X993" s="19"/>
      <c r="Y993" s="19"/>
      <c r="Z993" s="19"/>
      <c r="AA993" s="19"/>
    </row>
    <row r="994" ht="15.75" customHeight="1">
      <c r="A994" s="19"/>
      <c r="B994" s="19"/>
      <c r="C994" s="19"/>
      <c r="D994" s="19"/>
      <c r="E994" s="19"/>
      <c r="F994" s="19"/>
      <c r="G994" s="19"/>
      <c r="H994" s="19"/>
      <c r="I994" s="19"/>
      <c r="J994" s="19"/>
      <c r="K994" s="19"/>
      <c r="L994" s="19"/>
      <c r="M994" s="19"/>
      <c r="N994" s="19"/>
      <c r="O994" s="19"/>
      <c r="P994" s="19"/>
      <c r="Q994" s="19"/>
      <c r="R994" s="19"/>
      <c r="S994" s="19"/>
      <c r="T994" s="19"/>
      <c r="U994" s="19"/>
      <c r="V994" s="19"/>
      <c r="W994" s="19"/>
      <c r="X994" s="19"/>
      <c r="Y994" s="19"/>
      <c r="Z994" s="19"/>
      <c r="AA994" s="19"/>
    </row>
    <row r="995" ht="15.75" customHeight="1">
      <c r="A995" s="19"/>
      <c r="B995" s="19"/>
      <c r="C995" s="19"/>
      <c r="D995" s="19"/>
      <c r="E995" s="19"/>
      <c r="F995" s="19"/>
      <c r="G995" s="19"/>
      <c r="H995" s="19"/>
      <c r="I995" s="19"/>
      <c r="J995" s="19"/>
      <c r="K995" s="19"/>
      <c r="L995" s="19"/>
      <c r="M995" s="19"/>
      <c r="N995" s="19"/>
      <c r="O995" s="19"/>
      <c r="P995" s="19"/>
      <c r="Q995" s="19"/>
      <c r="R995" s="19"/>
      <c r="S995" s="19"/>
      <c r="T995" s="19"/>
      <c r="U995" s="19"/>
      <c r="V995" s="19"/>
      <c r="W995" s="19"/>
      <c r="X995" s="19"/>
      <c r="Y995" s="19"/>
      <c r="Z995" s="19"/>
      <c r="AA995" s="19"/>
    </row>
    <row r="996" ht="15.75" customHeight="1">
      <c r="A996" s="19"/>
      <c r="B996" s="19"/>
      <c r="C996" s="19"/>
      <c r="D996" s="19"/>
      <c r="E996" s="19"/>
      <c r="F996" s="19"/>
      <c r="G996" s="19"/>
      <c r="H996" s="19"/>
      <c r="I996" s="19"/>
      <c r="J996" s="19"/>
      <c r="K996" s="19"/>
      <c r="L996" s="19"/>
      <c r="M996" s="19"/>
      <c r="N996" s="19"/>
      <c r="O996" s="19"/>
      <c r="P996" s="19"/>
      <c r="Q996" s="19"/>
      <c r="R996" s="19"/>
      <c r="S996" s="19"/>
      <c r="T996" s="19"/>
      <c r="U996" s="19"/>
      <c r="V996" s="19"/>
      <c r="W996" s="19"/>
      <c r="X996" s="19"/>
      <c r="Y996" s="19"/>
      <c r="Z996" s="19"/>
      <c r="AA996" s="19"/>
    </row>
    <row r="997" ht="15.75" customHeight="1">
      <c r="A997" s="19"/>
      <c r="B997" s="19"/>
      <c r="C997" s="19"/>
      <c r="D997" s="19"/>
      <c r="E997" s="19"/>
      <c r="F997" s="19"/>
      <c r="G997" s="19"/>
      <c r="H997" s="19"/>
      <c r="I997" s="19"/>
      <c r="J997" s="19"/>
      <c r="K997" s="19"/>
      <c r="L997" s="19"/>
      <c r="M997" s="19"/>
      <c r="N997" s="19"/>
      <c r="O997" s="19"/>
      <c r="P997" s="19"/>
      <c r="Q997" s="19"/>
      <c r="R997" s="19"/>
      <c r="S997" s="19"/>
      <c r="T997" s="19"/>
      <c r="U997" s="19"/>
      <c r="V997" s="19"/>
      <c r="W997" s="19"/>
      <c r="X997" s="19"/>
      <c r="Y997" s="19"/>
      <c r="Z997" s="19"/>
      <c r="AA997" s="19"/>
    </row>
    <row r="998" ht="15.75" customHeight="1">
      <c r="A998" s="19"/>
      <c r="B998" s="19"/>
      <c r="C998" s="19"/>
      <c r="D998" s="19"/>
      <c r="E998" s="19"/>
      <c r="F998" s="19"/>
      <c r="G998" s="19"/>
      <c r="H998" s="19"/>
      <c r="I998" s="19"/>
      <c r="J998" s="19"/>
      <c r="K998" s="19"/>
      <c r="L998" s="19"/>
      <c r="M998" s="19"/>
      <c r="N998" s="19"/>
      <c r="O998" s="19"/>
      <c r="P998" s="19"/>
      <c r="Q998" s="19"/>
      <c r="R998" s="19"/>
      <c r="S998" s="19"/>
      <c r="T998" s="19"/>
      <c r="U998" s="19"/>
      <c r="V998" s="19"/>
      <c r="W998" s="19"/>
      <c r="X998" s="19"/>
      <c r="Y998" s="19"/>
      <c r="Z998" s="19"/>
      <c r="AA998" s="19"/>
    </row>
    <row r="999" ht="15.75" customHeight="1">
      <c r="A999" s="19"/>
      <c r="B999" s="19"/>
      <c r="C999" s="19"/>
      <c r="D999" s="19"/>
      <c r="E999" s="19"/>
      <c r="F999" s="19"/>
      <c r="G999" s="19"/>
      <c r="H999" s="19"/>
      <c r="I999" s="19"/>
      <c r="J999" s="19"/>
      <c r="K999" s="19"/>
      <c r="L999" s="19"/>
      <c r="M999" s="19"/>
      <c r="N999" s="19"/>
      <c r="O999" s="19"/>
      <c r="P999" s="19"/>
      <c r="Q999" s="19"/>
      <c r="R999" s="19"/>
      <c r="S999" s="19"/>
      <c r="T999" s="19"/>
      <c r="U999" s="19"/>
      <c r="V999" s="19"/>
      <c r="W999" s="19"/>
      <c r="X999" s="19"/>
      <c r="Y999" s="19"/>
      <c r="Z999" s="19"/>
      <c r="AA999" s="19"/>
    </row>
    <row r="1000" ht="15.75" customHeight="1">
      <c r="A1000" s="19"/>
      <c r="B1000" s="19"/>
      <c r="C1000" s="19"/>
      <c r="D1000" s="19"/>
      <c r="E1000" s="19"/>
      <c r="F1000" s="19"/>
      <c r="G1000" s="19"/>
      <c r="H1000" s="19"/>
      <c r="I1000" s="19"/>
      <c r="J1000" s="19"/>
      <c r="K1000" s="19"/>
      <c r="L1000" s="19"/>
      <c r="M1000" s="19"/>
      <c r="N1000" s="19"/>
      <c r="O1000" s="19"/>
      <c r="P1000" s="19"/>
      <c r="Q1000" s="19"/>
      <c r="R1000" s="19"/>
      <c r="S1000" s="19"/>
      <c r="T1000" s="19"/>
      <c r="U1000" s="19"/>
      <c r="V1000" s="19"/>
      <c r="W1000" s="19"/>
      <c r="X1000" s="19"/>
      <c r="Y1000" s="19"/>
      <c r="Z1000" s="19"/>
      <c r="AA1000" s="19"/>
    </row>
  </sheetData>
  <conditionalFormatting sqref="A1:R1">
    <cfRule type="containsBlanks" dxfId="0" priority="1">
      <formula>LEN(TRIM(A1))=0</formula>
    </cfRule>
  </conditionalFormatting>
  <conditionalFormatting sqref="B2:R856">
    <cfRule type="containsBlanks" dxfId="1" priority="2">
      <formula>LEN(TRIM(B2))=0</formula>
    </cfRule>
  </conditionalFormatting>
  <printOptions/>
  <pageMargins bottom="0.75" footer="0.0" header="0.0" left="0.7" right="0.7" top="0.75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18.86"/>
    <col customWidth="1" min="2" max="2" width="7.86"/>
    <col customWidth="1" min="3" max="3" width="15.86"/>
    <col customWidth="1" min="4" max="4" width="10.86"/>
    <col customWidth="1" min="5" max="5" width="8.86"/>
    <col customWidth="1" min="6" max="6" width="9.0"/>
    <col customWidth="1" min="7" max="7" width="8.43"/>
    <col customWidth="1" min="8" max="8" width="11.43"/>
    <col customWidth="1" min="9" max="9" width="10.43"/>
    <col customWidth="1" min="10" max="10" width="11.0"/>
    <col customWidth="1" min="11" max="11" width="13.0"/>
    <col customWidth="1" min="12" max="12" width="25.29"/>
    <col customWidth="1" min="13" max="13" width="8.86"/>
    <col customWidth="1" min="14" max="14" width="11.86"/>
    <col customWidth="1" min="15" max="15" width="6.29"/>
    <col customWidth="1" min="16" max="16" width="12.29"/>
    <col customWidth="1" min="17" max="17" width="11.0"/>
    <col customWidth="1" min="18" max="18" width="11.43"/>
    <col customWidth="1" min="19" max="27" width="10.71"/>
  </cols>
  <sheetData>
    <row r="1" ht="20.25" customHeight="1">
      <c r="A1" s="28" t="s">
        <v>0</v>
      </c>
      <c r="B1" s="28" t="s">
        <v>809</v>
      </c>
      <c r="C1" s="28" t="s">
        <v>1</v>
      </c>
      <c r="D1" s="28" t="s">
        <v>2</v>
      </c>
      <c r="E1" s="28" t="s">
        <v>960</v>
      </c>
      <c r="F1" s="28" t="s">
        <v>4</v>
      </c>
      <c r="G1" s="28" t="s">
        <v>123</v>
      </c>
      <c r="H1" s="28" t="s">
        <v>6</v>
      </c>
      <c r="I1" s="29" t="s">
        <v>961</v>
      </c>
      <c r="J1" s="28" t="s">
        <v>7</v>
      </c>
      <c r="K1" s="29" t="s">
        <v>962</v>
      </c>
      <c r="L1" s="29" t="s">
        <v>963</v>
      </c>
      <c r="M1" s="28" t="s">
        <v>10</v>
      </c>
      <c r="N1" s="28" t="s">
        <v>13</v>
      </c>
      <c r="O1" s="29" t="s">
        <v>964</v>
      </c>
      <c r="P1" s="28" t="s">
        <v>12</v>
      </c>
      <c r="Q1" s="28" t="s">
        <v>11</v>
      </c>
      <c r="R1" s="19"/>
      <c r="S1" s="19"/>
      <c r="T1" s="19"/>
      <c r="U1" s="19"/>
      <c r="V1" s="19"/>
      <c r="W1" s="19"/>
      <c r="X1" s="19"/>
      <c r="Y1" s="19"/>
      <c r="Z1" s="19"/>
      <c r="AA1" s="19"/>
    </row>
    <row r="2" ht="12.75" customHeight="1">
      <c r="A2" s="25">
        <v>43651.458333333336</v>
      </c>
      <c r="B2" s="19">
        <v>2.0</v>
      </c>
      <c r="C2" s="19" t="s">
        <v>19</v>
      </c>
      <c r="D2" s="19"/>
      <c r="E2" s="19">
        <v>53.0</v>
      </c>
      <c r="F2" s="19">
        <v>1350.0</v>
      </c>
      <c r="G2" s="19">
        <v>24.0</v>
      </c>
      <c r="H2" s="19">
        <v>4296.0</v>
      </c>
      <c r="I2" s="19"/>
      <c r="J2" s="19" t="s">
        <v>21</v>
      </c>
      <c r="K2" s="19"/>
      <c r="L2" s="19" t="s">
        <v>47</v>
      </c>
      <c r="M2" s="19" t="s">
        <v>35</v>
      </c>
      <c r="N2" s="19" t="s">
        <v>23</v>
      </c>
      <c r="O2" s="19"/>
      <c r="P2" s="19"/>
      <c r="Q2" s="19"/>
      <c r="R2" s="19"/>
      <c r="S2" s="19"/>
      <c r="T2" s="19"/>
      <c r="U2" s="19"/>
      <c r="V2" s="19"/>
      <c r="W2" s="19"/>
      <c r="X2" s="19"/>
      <c r="Y2" s="19"/>
      <c r="Z2" s="19"/>
      <c r="AA2" s="19"/>
    </row>
    <row r="3" ht="12.75" customHeight="1">
      <c r="A3" s="25">
        <v>43660.4375</v>
      </c>
      <c r="B3" s="19">
        <v>2.0</v>
      </c>
      <c r="C3" s="19" t="s">
        <v>19</v>
      </c>
      <c r="D3" s="19"/>
      <c r="E3" s="19">
        <v>55.0</v>
      </c>
      <c r="F3" s="19">
        <v>1650.0</v>
      </c>
      <c r="G3" s="19">
        <v>27.0</v>
      </c>
      <c r="H3" s="19">
        <v>4299.0</v>
      </c>
      <c r="I3" s="19">
        <v>47.0</v>
      </c>
      <c r="J3" s="19" t="s">
        <v>40</v>
      </c>
      <c r="K3" s="19" t="s">
        <v>818</v>
      </c>
      <c r="L3" s="19"/>
      <c r="M3" s="19" t="s">
        <v>35</v>
      </c>
      <c r="N3" s="19" t="s">
        <v>23</v>
      </c>
      <c r="O3" s="19"/>
      <c r="P3" s="19"/>
      <c r="Q3" s="19"/>
      <c r="R3" s="19"/>
      <c r="S3" s="19"/>
      <c r="T3" s="19"/>
      <c r="U3" s="19"/>
      <c r="V3" s="19"/>
      <c r="W3" s="19"/>
      <c r="X3" s="19"/>
      <c r="Y3" s="19"/>
      <c r="Z3" s="19"/>
      <c r="AA3" s="19"/>
    </row>
    <row r="4" ht="12.75" customHeight="1">
      <c r="A4" s="25">
        <v>43658.791666666664</v>
      </c>
      <c r="B4" s="19">
        <v>2.0</v>
      </c>
      <c r="C4" s="19" t="s">
        <v>19</v>
      </c>
      <c r="D4" s="19"/>
      <c r="E4" s="19">
        <v>60.0</v>
      </c>
      <c r="F4" s="19">
        <v>2100.0</v>
      </c>
      <c r="G4" s="19">
        <v>29.0</v>
      </c>
      <c r="H4" s="19">
        <v>4297.0</v>
      </c>
      <c r="I4" s="19"/>
      <c r="J4" s="19" t="s">
        <v>21</v>
      </c>
      <c r="K4" s="19"/>
      <c r="L4" s="19" t="s">
        <v>815</v>
      </c>
      <c r="M4" s="19" t="s">
        <v>35</v>
      </c>
      <c r="N4" s="19" t="s">
        <v>23</v>
      </c>
      <c r="O4" s="19"/>
      <c r="P4" s="19"/>
      <c r="Q4" s="19"/>
      <c r="R4" s="19"/>
      <c r="S4" s="19"/>
      <c r="T4" s="19"/>
      <c r="U4" s="19"/>
      <c r="V4" s="19"/>
      <c r="W4" s="19"/>
      <c r="X4" s="19"/>
      <c r="Y4" s="19"/>
      <c r="Z4" s="19"/>
      <c r="AA4" s="19"/>
    </row>
    <row r="5" ht="12.75" customHeight="1">
      <c r="A5" s="25">
        <v>43630.6875</v>
      </c>
      <c r="B5" s="19">
        <v>2.0</v>
      </c>
      <c r="C5" s="19" t="s">
        <v>19</v>
      </c>
      <c r="D5" s="19"/>
      <c r="E5" s="19">
        <v>57.0</v>
      </c>
      <c r="F5" s="19">
        <v>2200.0</v>
      </c>
      <c r="G5" s="19">
        <v>32.0</v>
      </c>
      <c r="H5" s="19">
        <v>4276.0</v>
      </c>
      <c r="I5" s="19"/>
      <c r="J5" s="19" t="s">
        <v>21</v>
      </c>
      <c r="K5" s="19"/>
      <c r="L5" s="19" t="s">
        <v>62</v>
      </c>
      <c r="M5" s="19" t="s">
        <v>23</v>
      </c>
      <c r="N5" s="19" t="s">
        <v>23</v>
      </c>
      <c r="O5" s="19"/>
      <c r="P5" s="19"/>
      <c r="Q5" s="19"/>
      <c r="R5" s="19"/>
      <c r="S5" s="19"/>
      <c r="T5" s="19"/>
      <c r="U5" s="19"/>
      <c r="V5" s="19"/>
      <c r="W5" s="19"/>
      <c r="X5" s="19"/>
      <c r="Y5" s="19"/>
      <c r="Z5" s="19"/>
      <c r="AA5" s="19"/>
    </row>
    <row r="6" ht="12.75" customHeight="1">
      <c r="A6" s="25">
        <v>43659.333333333336</v>
      </c>
      <c r="B6" s="19">
        <v>2.0</v>
      </c>
      <c r="C6" s="19" t="s">
        <v>19</v>
      </c>
      <c r="D6" s="19"/>
      <c r="E6" s="19">
        <v>59.0</v>
      </c>
      <c r="F6" s="19">
        <v>2250.0</v>
      </c>
      <c r="G6" s="19">
        <v>30.0</v>
      </c>
      <c r="H6" s="19">
        <v>4298.0</v>
      </c>
      <c r="I6" s="19">
        <v>49.0</v>
      </c>
      <c r="J6" s="19" t="s">
        <v>40</v>
      </c>
      <c r="K6" s="19" t="s">
        <v>74</v>
      </c>
      <c r="L6" s="19"/>
      <c r="M6" s="19" t="s">
        <v>35</v>
      </c>
      <c r="N6" s="19" t="s">
        <v>23</v>
      </c>
      <c r="O6" s="19"/>
      <c r="P6" s="19"/>
      <c r="Q6" s="19"/>
      <c r="R6" s="19"/>
      <c r="S6" s="19"/>
      <c r="T6" s="19"/>
      <c r="U6" s="19"/>
      <c r="V6" s="19"/>
      <c r="W6" s="19"/>
      <c r="X6" s="19"/>
      <c r="Y6" s="19"/>
      <c r="Z6" s="19"/>
      <c r="AA6" s="19"/>
    </row>
    <row r="7" ht="12.75" customHeight="1">
      <c r="A7" s="25">
        <v>43660.6875</v>
      </c>
      <c r="B7" s="19">
        <v>2.0</v>
      </c>
      <c r="C7" s="19" t="s">
        <v>19</v>
      </c>
      <c r="D7" s="19"/>
      <c r="E7" s="19">
        <v>60.0</v>
      </c>
      <c r="F7" s="19">
        <v>2250.0</v>
      </c>
      <c r="G7" s="19">
        <v>30.0</v>
      </c>
      <c r="H7" s="19">
        <v>4400.0</v>
      </c>
      <c r="I7" s="19">
        <v>47.0</v>
      </c>
      <c r="J7" s="19" t="s">
        <v>40</v>
      </c>
      <c r="K7" s="19" t="s">
        <v>818</v>
      </c>
      <c r="L7" s="19"/>
      <c r="M7" s="19" t="s">
        <v>35</v>
      </c>
      <c r="N7" s="19" t="s">
        <v>23</v>
      </c>
      <c r="O7" s="19"/>
      <c r="P7" s="19"/>
      <c r="Q7" s="19"/>
      <c r="R7" s="19"/>
      <c r="S7" s="19"/>
      <c r="T7" s="19"/>
      <c r="U7" s="19"/>
      <c r="V7" s="19"/>
      <c r="W7" s="19"/>
      <c r="X7" s="19"/>
      <c r="Y7" s="19"/>
      <c r="Z7" s="19"/>
      <c r="AA7" s="19"/>
    </row>
    <row r="8" ht="12.75" customHeight="1">
      <c r="A8" s="25">
        <v>43648.541666666664</v>
      </c>
      <c r="B8" s="19">
        <v>2.0</v>
      </c>
      <c r="C8" s="19" t="s">
        <v>19</v>
      </c>
      <c r="D8" s="19"/>
      <c r="E8" s="19">
        <v>65.0</v>
      </c>
      <c r="F8" s="19">
        <v>2800.0</v>
      </c>
      <c r="G8" s="19">
        <v>32.0</v>
      </c>
      <c r="H8" s="19">
        <v>4292.0</v>
      </c>
      <c r="I8" s="19"/>
      <c r="J8" s="19" t="s">
        <v>21</v>
      </c>
      <c r="K8" s="19"/>
      <c r="L8" s="19" t="s">
        <v>823</v>
      </c>
      <c r="M8" s="19" t="s">
        <v>35</v>
      </c>
      <c r="N8" s="19" t="s">
        <v>23</v>
      </c>
      <c r="O8" s="19"/>
      <c r="P8" s="19"/>
      <c r="Q8" s="19"/>
      <c r="R8" s="19"/>
      <c r="S8" s="19"/>
      <c r="T8" s="19"/>
      <c r="U8" s="19"/>
      <c r="V8" s="19"/>
      <c r="W8" s="19"/>
      <c r="X8" s="19"/>
      <c r="Y8" s="19"/>
      <c r="Z8" s="19"/>
      <c r="AA8" s="19"/>
    </row>
    <row r="9" ht="12.75" customHeight="1">
      <c r="A9" s="25">
        <v>43607.458333333336</v>
      </c>
      <c r="B9" s="19">
        <v>2.0</v>
      </c>
      <c r="C9" s="19" t="s">
        <v>19</v>
      </c>
      <c r="D9" s="19"/>
      <c r="E9" s="19">
        <v>69.0</v>
      </c>
      <c r="F9" s="19">
        <v>3100.0</v>
      </c>
      <c r="G9" s="19">
        <v>33.0</v>
      </c>
      <c r="H9" s="19">
        <v>4234.0</v>
      </c>
      <c r="I9" s="19">
        <v>49.0</v>
      </c>
      <c r="J9" s="19" t="s">
        <v>40</v>
      </c>
      <c r="K9" s="19" t="s">
        <v>74</v>
      </c>
      <c r="L9" s="19"/>
      <c r="M9" s="19" t="s">
        <v>23</v>
      </c>
      <c r="N9" s="19" t="s">
        <v>23</v>
      </c>
      <c r="O9" s="19"/>
      <c r="P9" s="19"/>
      <c r="Q9" s="19"/>
      <c r="R9" s="19"/>
      <c r="S9" s="19"/>
      <c r="T9" s="19"/>
      <c r="U9" s="19"/>
      <c r="V9" s="19"/>
      <c r="W9" s="19"/>
      <c r="X9" s="19"/>
      <c r="Y9" s="19"/>
      <c r="Z9" s="19"/>
      <c r="AA9" s="19"/>
    </row>
    <row r="10" ht="12.75" customHeight="1">
      <c r="A10" s="25">
        <v>43632.583333333336</v>
      </c>
      <c r="B10" s="19">
        <v>2.0</v>
      </c>
      <c r="C10" s="19" t="s">
        <v>19</v>
      </c>
      <c r="D10" s="19"/>
      <c r="E10" s="19">
        <v>69.0</v>
      </c>
      <c r="F10" s="19">
        <v>3200.0</v>
      </c>
      <c r="G10" s="19">
        <v>33.0</v>
      </c>
      <c r="H10" s="19">
        <v>4278.0</v>
      </c>
      <c r="I10" s="19"/>
      <c r="J10" s="19" t="s">
        <v>21</v>
      </c>
      <c r="K10" s="19"/>
      <c r="L10" s="19" t="s">
        <v>965</v>
      </c>
      <c r="M10" s="19" t="s">
        <v>35</v>
      </c>
      <c r="N10" s="19" t="s">
        <v>23</v>
      </c>
      <c r="O10" s="19"/>
      <c r="P10" s="19"/>
      <c r="Q10" s="19"/>
      <c r="R10" s="19"/>
      <c r="S10" s="19"/>
      <c r="T10" s="19"/>
      <c r="U10" s="19"/>
      <c r="V10" s="19"/>
      <c r="W10" s="19"/>
      <c r="X10" s="19"/>
      <c r="Y10" s="19"/>
      <c r="Z10" s="19"/>
      <c r="AA10" s="19"/>
    </row>
    <row r="11" ht="12.75" customHeight="1">
      <c r="A11" s="25">
        <v>43638.416666666664</v>
      </c>
      <c r="B11" s="19">
        <v>2.0</v>
      </c>
      <c r="C11" s="19" t="s">
        <v>19</v>
      </c>
      <c r="D11" s="19"/>
      <c r="E11" s="19">
        <v>73.0</v>
      </c>
      <c r="F11" s="19">
        <v>3350.0</v>
      </c>
      <c r="G11" s="19">
        <v>36.0</v>
      </c>
      <c r="H11" s="19">
        <v>4285.0</v>
      </c>
      <c r="I11" s="19">
        <v>49.0</v>
      </c>
      <c r="J11" s="19" t="s">
        <v>40</v>
      </c>
      <c r="K11" s="19" t="s">
        <v>74</v>
      </c>
      <c r="L11" s="19"/>
      <c r="M11" s="19" t="s">
        <v>35</v>
      </c>
      <c r="N11" s="19" t="s">
        <v>23</v>
      </c>
      <c r="O11" s="19"/>
      <c r="P11" s="19"/>
      <c r="Q11" s="19"/>
      <c r="R11" s="19"/>
      <c r="S11" s="19"/>
      <c r="T11" s="19"/>
      <c r="U11" s="19"/>
      <c r="V11" s="19"/>
      <c r="W11" s="19"/>
      <c r="X11" s="19"/>
      <c r="Y11" s="19"/>
      <c r="Z11" s="19"/>
      <c r="AA11" s="19"/>
    </row>
    <row r="12" ht="12.75" customHeight="1">
      <c r="A12" s="25">
        <v>43638.75</v>
      </c>
      <c r="B12" s="19">
        <v>2.0</v>
      </c>
      <c r="C12" s="19" t="s">
        <v>19</v>
      </c>
      <c r="D12" s="19"/>
      <c r="E12" s="19">
        <v>73.0</v>
      </c>
      <c r="F12" s="19">
        <v>3400.0</v>
      </c>
      <c r="G12" s="19">
        <v>33.0</v>
      </c>
      <c r="H12" s="19">
        <v>4286.0</v>
      </c>
      <c r="I12" s="19"/>
      <c r="J12" s="19" t="s">
        <v>21</v>
      </c>
      <c r="K12" s="19"/>
      <c r="L12" s="19" t="s">
        <v>33</v>
      </c>
      <c r="M12" s="19" t="s">
        <v>35</v>
      </c>
      <c r="N12" s="19" t="s">
        <v>816</v>
      </c>
      <c r="O12" s="19"/>
      <c r="P12" s="19"/>
      <c r="Q12" s="19"/>
      <c r="R12" s="19"/>
      <c r="S12" s="19"/>
      <c r="T12" s="19"/>
      <c r="U12" s="19"/>
      <c r="V12" s="19"/>
      <c r="W12" s="19"/>
      <c r="X12" s="19"/>
      <c r="Y12" s="19"/>
      <c r="Z12" s="19"/>
      <c r="AA12" s="19"/>
    </row>
    <row r="13" ht="12.75" customHeight="1">
      <c r="A13" s="25">
        <v>43623.5</v>
      </c>
      <c r="B13" s="19">
        <v>2.0</v>
      </c>
      <c r="C13" s="19" t="s">
        <v>19</v>
      </c>
      <c r="D13" s="19"/>
      <c r="E13" s="19">
        <v>72.0</v>
      </c>
      <c r="F13" s="19">
        <v>3550.0</v>
      </c>
      <c r="G13" s="19">
        <v>35.0</v>
      </c>
      <c r="H13" s="19">
        <v>4262.0</v>
      </c>
      <c r="I13" s="19">
        <v>47.0</v>
      </c>
      <c r="J13" s="19" t="s">
        <v>40</v>
      </c>
      <c r="K13" s="19" t="s">
        <v>818</v>
      </c>
      <c r="L13" s="19"/>
      <c r="M13" s="19" t="s">
        <v>23</v>
      </c>
      <c r="N13" s="19" t="s">
        <v>23</v>
      </c>
      <c r="O13" s="19"/>
      <c r="P13" s="19"/>
      <c r="Q13" s="19"/>
      <c r="R13" s="19"/>
      <c r="S13" s="19"/>
      <c r="T13" s="19"/>
      <c r="U13" s="19"/>
      <c r="V13" s="19"/>
      <c r="W13" s="19"/>
      <c r="X13" s="19"/>
      <c r="Y13" s="19"/>
      <c r="Z13" s="19"/>
      <c r="AA13" s="19"/>
    </row>
    <row r="14" ht="12.75" customHeight="1">
      <c r="A14" s="25">
        <v>43614.364583333336</v>
      </c>
      <c r="B14" s="19">
        <v>2.0</v>
      </c>
      <c r="C14" s="19" t="s">
        <v>19</v>
      </c>
      <c r="D14" s="19"/>
      <c r="E14" s="19">
        <v>71.0</v>
      </c>
      <c r="F14" s="19">
        <v>3600.0</v>
      </c>
      <c r="G14" s="19">
        <v>35.0</v>
      </c>
      <c r="H14" s="19">
        <v>4249.0</v>
      </c>
      <c r="I14" s="19">
        <v>54.0</v>
      </c>
      <c r="J14" s="19" t="s">
        <v>40</v>
      </c>
      <c r="K14" s="19" t="s">
        <v>67</v>
      </c>
      <c r="L14" s="19"/>
      <c r="M14" s="19" t="s">
        <v>23</v>
      </c>
      <c r="N14" s="19" t="s">
        <v>23</v>
      </c>
      <c r="O14" s="19"/>
      <c r="P14" s="19"/>
      <c r="Q14" s="19"/>
      <c r="R14" s="19"/>
      <c r="S14" s="19"/>
      <c r="T14" s="19"/>
      <c r="U14" s="19"/>
      <c r="V14" s="19"/>
      <c r="W14" s="19"/>
      <c r="X14" s="19"/>
      <c r="Y14" s="19"/>
      <c r="Z14" s="19"/>
      <c r="AA14" s="19"/>
    </row>
    <row r="15" ht="12.75" customHeight="1">
      <c r="A15" s="25">
        <v>43624.5</v>
      </c>
      <c r="B15" s="19">
        <v>2.0</v>
      </c>
      <c r="C15" s="19" t="s">
        <v>19</v>
      </c>
      <c r="D15" s="19"/>
      <c r="E15" s="19">
        <v>72.0</v>
      </c>
      <c r="F15" s="19">
        <v>3600.0</v>
      </c>
      <c r="G15" s="19">
        <v>35.0</v>
      </c>
      <c r="H15" s="19">
        <v>4270.0</v>
      </c>
      <c r="I15" s="19">
        <v>52.0</v>
      </c>
      <c r="J15" s="19" t="s">
        <v>40</v>
      </c>
      <c r="K15" s="19" t="s">
        <v>70</v>
      </c>
      <c r="L15" s="19"/>
      <c r="M15" s="19" t="s">
        <v>23</v>
      </c>
      <c r="N15" s="19" t="s">
        <v>23</v>
      </c>
      <c r="O15" s="19"/>
      <c r="P15" s="19"/>
      <c r="Q15" s="19"/>
      <c r="R15" s="19"/>
      <c r="S15" s="19"/>
      <c r="T15" s="19"/>
      <c r="U15" s="19"/>
      <c r="V15" s="19"/>
      <c r="W15" s="19"/>
      <c r="X15" s="19"/>
      <c r="Y15" s="19"/>
      <c r="Z15" s="19"/>
      <c r="AA15" s="19"/>
    </row>
    <row r="16" ht="12.75" customHeight="1">
      <c r="A16" s="25">
        <v>43623.5</v>
      </c>
      <c r="B16" s="19">
        <v>2.0</v>
      </c>
      <c r="C16" s="19" t="s">
        <v>19</v>
      </c>
      <c r="D16" s="19"/>
      <c r="E16" s="19">
        <v>72.0</v>
      </c>
      <c r="F16" s="19">
        <v>3700.0</v>
      </c>
      <c r="G16" s="19">
        <v>36.0</v>
      </c>
      <c r="H16" s="19">
        <v>4263.0</v>
      </c>
      <c r="I16" s="19">
        <v>47.0</v>
      </c>
      <c r="J16" s="19" t="s">
        <v>40</v>
      </c>
      <c r="K16" s="19" t="s">
        <v>818</v>
      </c>
      <c r="L16" s="19"/>
      <c r="M16" s="19" t="s">
        <v>23</v>
      </c>
      <c r="N16" s="19" t="s">
        <v>23</v>
      </c>
      <c r="O16" s="19"/>
      <c r="P16" s="19"/>
      <c r="Q16" s="19"/>
      <c r="R16" s="19"/>
      <c r="S16" s="19"/>
      <c r="T16" s="19"/>
      <c r="U16" s="19"/>
      <c r="V16" s="19"/>
      <c r="W16" s="19"/>
      <c r="X16" s="19"/>
      <c r="Y16" s="19"/>
      <c r="Z16" s="19"/>
      <c r="AA16" s="19"/>
    </row>
    <row r="17" ht="12.75" customHeight="1">
      <c r="A17" s="25">
        <v>43625.458333333336</v>
      </c>
      <c r="B17" s="19">
        <v>2.0</v>
      </c>
      <c r="C17" s="19" t="s">
        <v>19</v>
      </c>
      <c r="D17" s="19"/>
      <c r="E17" s="19">
        <v>71.0</v>
      </c>
      <c r="F17" s="19">
        <v>3900.0</v>
      </c>
      <c r="G17" s="19">
        <v>37.0</v>
      </c>
      <c r="H17" s="19">
        <v>4772.0</v>
      </c>
      <c r="I17" s="19"/>
      <c r="J17" s="19" t="s">
        <v>21</v>
      </c>
      <c r="K17" s="19"/>
      <c r="L17" s="19" t="s">
        <v>37</v>
      </c>
      <c r="M17" s="19" t="s">
        <v>23</v>
      </c>
      <c r="N17" s="19" t="s">
        <v>23</v>
      </c>
      <c r="O17" s="19"/>
      <c r="P17" s="19"/>
      <c r="Q17" s="19"/>
      <c r="R17" s="19"/>
      <c r="S17" s="19"/>
      <c r="T17" s="19"/>
      <c r="U17" s="19"/>
      <c r="V17" s="19"/>
      <c r="W17" s="19"/>
      <c r="X17" s="19"/>
      <c r="Y17" s="19"/>
      <c r="Z17" s="19"/>
      <c r="AA17" s="19"/>
    </row>
    <row r="18" ht="12.75" customHeight="1">
      <c r="A18" s="25">
        <v>43628.760416666664</v>
      </c>
      <c r="B18" s="19">
        <v>2.0</v>
      </c>
      <c r="C18" s="19" t="s">
        <v>19</v>
      </c>
      <c r="D18" s="19"/>
      <c r="E18" s="19">
        <v>71.0</v>
      </c>
      <c r="F18" s="19">
        <v>3950.0</v>
      </c>
      <c r="G18" s="19">
        <v>37.0</v>
      </c>
      <c r="H18" s="19">
        <v>4274.0</v>
      </c>
      <c r="I18" s="19">
        <v>54.0</v>
      </c>
      <c r="J18" s="19" t="s">
        <v>40</v>
      </c>
      <c r="K18" s="19" t="s">
        <v>67</v>
      </c>
      <c r="L18" s="19"/>
      <c r="M18" s="19" t="s">
        <v>35</v>
      </c>
      <c r="N18" s="19" t="s">
        <v>23</v>
      </c>
      <c r="O18" s="19"/>
      <c r="P18" s="19"/>
      <c r="Q18" s="19"/>
      <c r="R18" s="19"/>
      <c r="S18" s="19"/>
      <c r="T18" s="19"/>
      <c r="U18" s="19"/>
      <c r="V18" s="19"/>
      <c r="W18" s="19"/>
      <c r="X18" s="19"/>
      <c r="Y18" s="19"/>
      <c r="Z18" s="19"/>
      <c r="AA18" s="19"/>
    </row>
    <row r="19" ht="12.75" customHeight="1">
      <c r="A19" s="25">
        <v>43634.541666666664</v>
      </c>
      <c r="B19" s="19">
        <v>2.0</v>
      </c>
      <c r="C19" s="19" t="s">
        <v>19</v>
      </c>
      <c r="D19" s="19"/>
      <c r="E19" s="19">
        <v>71.0</v>
      </c>
      <c r="F19" s="19">
        <v>4000.0</v>
      </c>
      <c r="G19" s="19">
        <v>37.0</v>
      </c>
      <c r="H19" s="19">
        <v>4280.0</v>
      </c>
      <c r="I19" s="19">
        <v>52.0</v>
      </c>
      <c r="J19" s="19" t="s">
        <v>40</v>
      </c>
      <c r="K19" s="19" t="s">
        <v>70</v>
      </c>
      <c r="L19" s="19"/>
      <c r="M19" s="19" t="s">
        <v>35</v>
      </c>
      <c r="N19" s="19" t="s">
        <v>23</v>
      </c>
      <c r="O19" s="19"/>
      <c r="P19" s="19"/>
      <c r="Q19" s="19"/>
      <c r="R19" s="19"/>
      <c r="S19" s="19"/>
      <c r="T19" s="19"/>
      <c r="U19" s="19"/>
      <c r="V19" s="19"/>
      <c r="W19" s="19"/>
      <c r="X19" s="19"/>
      <c r="Y19" s="19"/>
      <c r="Z19" s="19"/>
      <c r="AA19" s="19"/>
    </row>
    <row r="20" ht="12.75" customHeight="1">
      <c r="A20" s="25">
        <v>43581.729166666664</v>
      </c>
      <c r="B20" s="19">
        <v>2.0</v>
      </c>
      <c r="C20" s="19" t="s">
        <v>19</v>
      </c>
      <c r="D20" s="19"/>
      <c r="E20" s="19">
        <v>73.0</v>
      </c>
      <c r="F20" s="19">
        <v>4000.0</v>
      </c>
      <c r="G20" s="19">
        <v>38.0</v>
      </c>
      <c r="H20" s="19">
        <v>4215.0</v>
      </c>
      <c r="I20" s="19">
        <v>48.0</v>
      </c>
      <c r="J20" s="19" t="s">
        <v>40</v>
      </c>
      <c r="K20" s="19" t="s">
        <v>69</v>
      </c>
      <c r="L20" s="19"/>
      <c r="M20" s="19" t="s">
        <v>23</v>
      </c>
      <c r="N20" s="19" t="s">
        <v>23</v>
      </c>
      <c r="O20" s="19"/>
      <c r="P20" s="19"/>
      <c r="Q20" s="19"/>
      <c r="R20" s="19"/>
      <c r="S20" s="19"/>
      <c r="T20" s="19"/>
      <c r="U20" s="19"/>
      <c r="V20" s="19"/>
      <c r="W20" s="19"/>
      <c r="X20" s="19"/>
      <c r="Y20" s="19"/>
      <c r="Z20" s="19"/>
      <c r="AA20" s="19"/>
    </row>
    <row r="21" ht="12.75" customHeight="1">
      <c r="A21" s="25">
        <v>43599.354166666664</v>
      </c>
      <c r="B21" s="19">
        <v>2.0</v>
      </c>
      <c r="C21" s="19" t="s">
        <v>19</v>
      </c>
      <c r="D21" s="19"/>
      <c r="E21" s="19">
        <v>73.0</v>
      </c>
      <c r="F21" s="19">
        <v>4000.0</v>
      </c>
      <c r="G21" s="19">
        <v>36.0</v>
      </c>
      <c r="H21" s="19">
        <v>4226.0</v>
      </c>
      <c r="I21" s="19">
        <v>100.0</v>
      </c>
      <c r="J21" s="19" t="s">
        <v>40</v>
      </c>
      <c r="K21" s="19" t="s">
        <v>815</v>
      </c>
      <c r="L21" s="19"/>
      <c r="M21" s="19" t="s">
        <v>23</v>
      </c>
      <c r="N21" s="19" t="s">
        <v>816</v>
      </c>
      <c r="O21" s="19"/>
      <c r="P21" s="19"/>
      <c r="Q21" s="19"/>
      <c r="R21" s="19"/>
      <c r="S21" s="19"/>
      <c r="T21" s="19"/>
      <c r="U21" s="19"/>
      <c r="V21" s="19"/>
      <c r="W21" s="19"/>
      <c r="X21" s="19"/>
      <c r="Y21" s="19"/>
      <c r="Z21" s="19"/>
      <c r="AA21" s="19"/>
    </row>
    <row r="22" ht="12.75" customHeight="1">
      <c r="A22" s="25">
        <v>43611.833333333336</v>
      </c>
      <c r="B22" s="19">
        <v>2.0</v>
      </c>
      <c r="C22" s="19" t="s">
        <v>19</v>
      </c>
      <c r="D22" s="19"/>
      <c r="E22" s="19">
        <v>73.0</v>
      </c>
      <c r="F22" s="19">
        <v>4050.0</v>
      </c>
      <c r="G22" s="19">
        <v>37.0</v>
      </c>
      <c r="H22" s="19">
        <v>4245.0</v>
      </c>
      <c r="I22" s="19">
        <v>52.0</v>
      </c>
      <c r="J22" s="19" t="s">
        <v>40</v>
      </c>
      <c r="K22" s="19" t="s">
        <v>70</v>
      </c>
      <c r="L22" s="19"/>
      <c r="M22" s="19" t="s">
        <v>35</v>
      </c>
      <c r="N22" s="19" t="s">
        <v>23</v>
      </c>
      <c r="O22" s="19"/>
      <c r="P22" s="19"/>
      <c r="Q22" s="19"/>
      <c r="R22" s="19"/>
      <c r="S22" s="19"/>
      <c r="T22" s="19"/>
      <c r="U22" s="19"/>
      <c r="V22" s="19"/>
      <c r="W22" s="19"/>
      <c r="X22" s="19"/>
      <c r="Y22" s="19"/>
      <c r="Z22" s="19"/>
      <c r="AA22" s="19"/>
    </row>
    <row r="23" ht="12.75" customHeight="1">
      <c r="A23" s="25">
        <v>43641.416666666664</v>
      </c>
      <c r="B23" s="19">
        <v>2.0</v>
      </c>
      <c r="C23" s="19" t="s">
        <v>19</v>
      </c>
      <c r="D23" s="19"/>
      <c r="E23" s="19">
        <v>73.0</v>
      </c>
      <c r="F23" s="19">
        <v>4050.0</v>
      </c>
      <c r="G23" s="19">
        <v>37.0</v>
      </c>
      <c r="H23" s="19">
        <v>4288.0</v>
      </c>
      <c r="I23" s="19">
        <v>49.0</v>
      </c>
      <c r="J23" s="19" t="s">
        <v>40</v>
      </c>
      <c r="K23" s="19" t="s">
        <v>74</v>
      </c>
      <c r="L23" s="19"/>
      <c r="M23" s="19" t="s">
        <v>35</v>
      </c>
      <c r="N23" s="19" t="s">
        <v>23</v>
      </c>
      <c r="O23" s="19"/>
      <c r="P23" s="19"/>
      <c r="Q23" s="19"/>
      <c r="R23" s="19"/>
      <c r="S23" s="19"/>
      <c r="T23" s="19"/>
      <c r="U23" s="19"/>
      <c r="V23" s="19"/>
      <c r="W23" s="19"/>
      <c r="X23" s="19"/>
      <c r="Y23" s="19"/>
      <c r="Z23" s="19"/>
      <c r="AA23" s="19"/>
    </row>
    <row r="24" ht="12.75" customHeight="1">
      <c r="A24" s="25">
        <v>43592.479166666664</v>
      </c>
      <c r="B24" s="19">
        <v>2.0</v>
      </c>
      <c r="C24" s="19" t="s">
        <v>19</v>
      </c>
      <c r="D24" s="19"/>
      <c r="E24" s="19">
        <v>72.0</v>
      </c>
      <c r="F24" s="19">
        <v>4100.0</v>
      </c>
      <c r="G24" s="19">
        <v>37.0</v>
      </c>
      <c r="H24" s="19">
        <v>4220.0</v>
      </c>
      <c r="I24" s="19">
        <v>100.0</v>
      </c>
      <c r="J24" s="19" t="s">
        <v>40</v>
      </c>
      <c r="K24" s="19" t="s">
        <v>815</v>
      </c>
      <c r="L24" s="19"/>
      <c r="M24" s="19" t="s">
        <v>23</v>
      </c>
      <c r="N24" s="19" t="s">
        <v>816</v>
      </c>
      <c r="O24" s="19"/>
      <c r="P24" s="19"/>
      <c r="Q24" s="19"/>
      <c r="R24" s="19"/>
      <c r="S24" s="19"/>
      <c r="T24" s="19"/>
      <c r="U24" s="19"/>
      <c r="V24" s="19"/>
      <c r="W24" s="19"/>
      <c r="X24" s="19"/>
      <c r="Y24" s="19"/>
      <c r="Z24" s="19"/>
      <c r="AA24" s="19"/>
    </row>
    <row r="25" ht="12.75" customHeight="1">
      <c r="A25" s="25">
        <v>43597.4375</v>
      </c>
      <c r="B25" s="19">
        <v>2.0</v>
      </c>
      <c r="C25" s="19" t="s">
        <v>19</v>
      </c>
      <c r="D25" s="19"/>
      <c r="E25" s="19">
        <v>72.0</v>
      </c>
      <c r="F25" s="19">
        <v>4100.0</v>
      </c>
      <c r="G25" s="19">
        <v>37.0</v>
      </c>
      <c r="H25" s="19">
        <v>4223.0</v>
      </c>
      <c r="I25" s="19">
        <v>49.0</v>
      </c>
      <c r="J25" s="19" t="s">
        <v>40</v>
      </c>
      <c r="K25" s="19" t="s">
        <v>74</v>
      </c>
      <c r="L25" s="19"/>
      <c r="M25" s="19" t="s">
        <v>23</v>
      </c>
      <c r="N25" s="19" t="s">
        <v>23</v>
      </c>
      <c r="O25" s="19"/>
      <c r="P25" s="19"/>
      <c r="Q25" s="19"/>
      <c r="R25" s="19"/>
      <c r="S25" s="19"/>
      <c r="T25" s="19"/>
      <c r="U25" s="19"/>
      <c r="V25" s="19"/>
      <c r="W25" s="19"/>
      <c r="X25" s="19"/>
      <c r="Y25" s="19"/>
      <c r="Z25" s="19"/>
      <c r="AA25" s="19"/>
    </row>
    <row r="26" ht="12.75" customHeight="1">
      <c r="A26" s="25">
        <v>43590.833333333336</v>
      </c>
      <c r="B26" s="19">
        <v>2.0</v>
      </c>
      <c r="C26" s="19" t="s">
        <v>19</v>
      </c>
      <c r="D26" s="19"/>
      <c r="E26" s="19">
        <v>73.0</v>
      </c>
      <c r="F26" s="19">
        <v>4100.0</v>
      </c>
      <c r="G26" s="19">
        <v>37.0</v>
      </c>
      <c r="H26" s="19">
        <v>4207.0</v>
      </c>
      <c r="I26" s="19"/>
      <c r="J26" s="19" t="s">
        <v>21</v>
      </c>
      <c r="K26" s="19"/>
      <c r="L26" s="19" t="s">
        <v>33</v>
      </c>
      <c r="M26" s="19" t="s">
        <v>23</v>
      </c>
      <c r="N26" s="19" t="s">
        <v>23</v>
      </c>
      <c r="O26" s="19"/>
      <c r="P26" s="19"/>
      <c r="Q26" s="19"/>
      <c r="R26" s="19"/>
      <c r="S26" s="19"/>
      <c r="T26" s="19"/>
      <c r="U26" s="19"/>
      <c r="V26" s="19"/>
      <c r="W26" s="19"/>
      <c r="X26" s="19"/>
      <c r="Y26" s="19"/>
      <c r="Z26" s="19"/>
      <c r="AA26" s="19"/>
    </row>
    <row r="27" ht="12.75" customHeight="1">
      <c r="A27" s="25">
        <v>43634.791666666664</v>
      </c>
      <c r="B27" s="19">
        <v>2.0</v>
      </c>
      <c r="C27" s="19" t="s">
        <v>19</v>
      </c>
      <c r="D27" s="19"/>
      <c r="E27" s="19">
        <v>73.0</v>
      </c>
      <c r="F27" s="19">
        <v>4100.0</v>
      </c>
      <c r="G27" s="19">
        <v>37.0</v>
      </c>
      <c r="H27" s="19">
        <v>4282.0</v>
      </c>
      <c r="I27" s="19">
        <v>52.0</v>
      </c>
      <c r="J27" s="19" t="s">
        <v>40</v>
      </c>
      <c r="K27" s="19" t="s">
        <v>70</v>
      </c>
      <c r="L27" s="19"/>
      <c r="M27" s="19" t="s">
        <v>35</v>
      </c>
      <c r="N27" s="19" t="s">
        <v>23</v>
      </c>
      <c r="O27" s="19"/>
      <c r="P27" s="19"/>
      <c r="Q27" s="19"/>
      <c r="R27" s="19"/>
      <c r="S27" s="19"/>
      <c r="T27" s="19"/>
      <c r="U27" s="19"/>
      <c r="V27" s="19"/>
      <c r="W27" s="19"/>
      <c r="X27" s="19"/>
      <c r="Y27" s="19"/>
      <c r="Z27" s="19"/>
      <c r="AA27" s="19"/>
    </row>
    <row r="28" ht="12.75" customHeight="1">
      <c r="A28" s="25">
        <v>43621.708333333336</v>
      </c>
      <c r="B28" s="19">
        <v>2.0</v>
      </c>
      <c r="C28" s="19" t="s">
        <v>19</v>
      </c>
      <c r="D28" s="19"/>
      <c r="E28" s="19">
        <v>74.0</v>
      </c>
      <c r="F28" s="19">
        <v>4100.0</v>
      </c>
      <c r="G28" s="19">
        <v>37.0</v>
      </c>
      <c r="H28" s="19">
        <v>4259.0</v>
      </c>
      <c r="I28" s="19">
        <v>54.0</v>
      </c>
      <c r="J28" s="19" t="s">
        <v>40</v>
      </c>
      <c r="K28" s="19" t="s">
        <v>67</v>
      </c>
      <c r="L28" s="19"/>
      <c r="M28" s="19" t="s">
        <v>23</v>
      </c>
      <c r="N28" s="19" t="s">
        <v>23</v>
      </c>
      <c r="O28" s="19"/>
      <c r="P28" s="19"/>
      <c r="Q28" s="19"/>
      <c r="R28" s="19"/>
      <c r="S28" s="19"/>
      <c r="T28" s="19"/>
      <c r="U28" s="19"/>
      <c r="V28" s="19"/>
      <c r="W28" s="19"/>
      <c r="X28" s="19"/>
      <c r="Y28" s="19"/>
      <c r="Z28" s="19"/>
      <c r="AA28" s="19"/>
    </row>
    <row r="29" ht="12.75" customHeight="1">
      <c r="A29" s="25">
        <v>43623.791666666664</v>
      </c>
      <c r="B29" s="19">
        <v>2.0</v>
      </c>
      <c r="C29" s="19" t="s">
        <v>19</v>
      </c>
      <c r="D29" s="19"/>
      <c r="E29" s="19">
        <v>73.0</v>
      </c>
      <c r="F29" s="19">
        <v>4150.0</v>
      </c>
      <c r="G29" s="19">
        <v>37.0</v>
      </c>
      <c r="H29" s="19">
        <v>4268.0</v>
      </c>
      <c r="I29" s="19">
        <v>49.0</v>
      </c>
      <c r="J29" s="19" t="s">
        <v>40</v>
      </c>
      <c r="K29" s="19" t="s">
        <v>74</v>
      </c>
      <c r="L29" s="19"/>
      <c r="M29" s="19" t="s">
        <v>23</v>
      </c>
      <c r="N29" s="19" t="s">
        <v>23</v>
      </c>
      <c r="O29" s="19"/>
      <c r="P29" s="19"/>
      <c r="Q29" s="19"/>
      <c r="R29" s="19"/>
      <c r="S29" s="19"/>
      <c r="T29" s="19"/>
      <c r="U29" s="19"/>
      <c r="V29" s="19"/>
      <c r="W29" s="19"/>
      <c r="X29" s="19"/>
      <c r="Y29" s="19"/>
      <c r="Z29" s="19"/>
      <c r="AA29" s="19"/>
    </row>
    <row r="30" ht="12.75" customHeight="1">
      <c r="A30" s="25">
        <v>43609.552083333336</v>
      </c>
      <c r="B30" s="19">
        <v>2.0</v>
      </c>
      <c r="C30" s="19" t="s">
        <v>19</v>
      </c>
      <c r="D30" s="19"/>
      <c r="E30" s="19">
        <v>74.0</v>
      </c>
      <c r="F30" s="19">
        <v>4150.0</v>
      </c>
      <c r="G30" s="19">
        <v>38.0</v>
      </c>
      <c r="H30" s="19">
        <v>4237.0</v>
      </c>
      <c r="I30" s="19">
        <v>52.0</v>
      </c>
      <c r="J30" s="19" t="s">
        <v>40</v>
      </c>
      <c r="K30" s="19" t="s">
        <v>70</v>
      </c>
      <c r="L30" s="19"/>
      <c r="M30" s="19" t="s">
        <v>23</v>
      </c>
      <c r="N30" s="19" t="s">
        <v>23</v>
      </c>
      <c r="O30" s="19"/>
      <c r="P30" s="19"/>
      <c r="Q30" s="19"/>
      <c r="R30" s="19"/>
      <c r="S30" s="19"/>
      <c r="T30" s="19"/>
      <c r="U30" s="19"/>
      <c r="V30" s="19"/>
      <c r="W30" s="19"/>
      <c r="X30" s="19"/>
      <c r="Y30" s="19"/>
      <c r="Z30" s="19"/>
      <c r="AA30" s="19"/>
    </row>
    <row r="31" ht="12.75" customHeight="1">
      <c r="A31" s="25">
        <v>43582.458333333336</v>
      </c>
      <c r="B31" s="19">
        <v>2.0</v>
      </c>
      <c r="C31" s="19" t="s">
        <v>19</v>
      </c>
      <c r="D31" s="19"/>
      <c r="E31" s="19">
        <v>74.0</v>
      </c>
      <c r="F31" s="19">
        <v>4200.0</v>
      </c>
      <c r="G31" s="19">
        <v>37.0</v>
      </c>
      <c r="H31" s="19">
        <v>4216.0</v>
      </c>
      <c r="I31" s="19">
        <v>48.0</v>
      </c>
      <c r="J31" s="19" t="s">
        <v>40</v>
      </c>
      <c r="K31" s="19" t="s">
        <v>69</v>
      </c>
      <c r="L31" s="19"/>
      <c r="M31" s="19" t="s">
        <v>23</v>
      </c>
      <c r="N31" s="19" t="s">
        <v>23</v>
      </c>
      <c r="O31" s="19"/>
      <c r="P31" s="19"/>
      <c r="Q31" s="19"/>
      <c r="R31" s="19"/>
      <c r="S31" s="19"/>
      <c r="T31" s="19"/>
      <c r="U31" s="19"/>
      <c r="V31" s="19"/>
      <c r="W31" s="19"/>
      <c r="X31" s="19"/>
      <c r="Y31" s="19"/>
      <c r="Z31" s="19"/>
      <c r="AA31" s="19"/>
    </row>
    <row r="32" ht="12.75" customHeight="1">
      <c r="A32" s="25">
        <v>43586.458333333336</v>
      </c>
      <c r="B32" s="19">
        <v>2.0</v>
      </c>
      <c r="C32" s="19" t="s">
        <v>19</v>
      </c>
      <c r="D32" s="19"/>
      <c r="E32" s="19">
        <v>74.0</v>
      </c>
      <c r="F32" s="19">
        <v>4200.0</v>
      </c>
      <c r="G32" s="19">
        <v>38.0</v>
      </c>
      <c r="H32" s="19">
        <v>4218.0</v>
      </c>
      <c r="I32" s="19">
        <v>100.0</v>
      </c>
      <c r="J32" s="19" t="s">
        <v>40</v>
      </c>
      <c r="K32" s="19" t="s">
        <v>815</v>
      </c>
      <c r="L32" s="19"/>
      <c r="M32" s="19" t="s">
        <v>23</v>
      </c>
      <c r="N32" s="19" t="s">
        <v>23</v>
      </c>
      <c r="O32" s="19"/>
      <c r="P32" s="19"/>
      <c r="Q32" s="19"/>
      <c r="R32" s="19"/>
      <c r="S32" s="19"/>
      <c r="T32" s="19"/>
      <c r="U32" s="19"/>
      <c r="V32" s="19"/>
      <c r="W32" s="19"/>
      <c r="X32" s="19"/>
      <c r="Y32" s="19"/>
      <c r="Z32" s="19"/>
      <c r="AA32" s="19"/>
    </row>
    <row r="33" ht="12.75" customHeight="1">
      <c r="A33" s="25">
        <v>43592.833333333336</v>
      </c>
      <c r="B33" s="19">
        <v>2.0</v>
      </c>
      <c r="C33" s="19" t="s">
        <v>19</v>
      </c>
      <c r="D33" s="19"/>
      <c r="E33" s="19">
        <v>74.0</v>
      </c>
      <c r="F33" s="19">
        <v>4200.0</v>
      </c>
      <c r="G33" s="19">
        <v>38.0</v>
      </c>
      <c r="H33" s="19">
        <v>4221.0</v>
      </c>
      <c r="I33" s="19">
        <v>48.0</v>
      </c>
      <c r="J33" s="19" t="s">
        <v>40</v>
      </c>
      <c r="K33" s="19" t="s">
        <v>69</v>
      </c>
      <c r="L33" s="19"/>
      <c r="M33" s="19"/>
      <c r="N33" s="19" t="s">
        <v>23</v>
      </c>
      <c r="O33" s="19"/>
      <c r="P33" s="19"/>
      <c r="Q33" s="19"/>
      <c r="R33" s="19"/>
      <c r="S33" s="19"/>
      <c r="T33" s="19"/>
      <c r="U33" s="19"/>
      <c r="V33" s="19"/>
      <c r="W33" s="19"/>
      <c r="X33" s="19"/>
      <c r="Y33" s="19"/>
      <c r="Z33" s="19"/>
      <c r="AA33" s="19"/>
    </row>
    <row r="34" ht="12.75" customHeight="1">
      <c r="A34" s="25">
        <v>43603.708333333336</v>
      </c>
      <c r="B34" s="19">
        <v>2.0</v>
      </c>
      <c r="C34" s="19" t="s">
        <v>19</v>
      </c>
      <c r="D34" s="19"/>
      <c r="E34" s="19">
        <v>75.0</v>
      </c>
      <c r="F34" s="19">
        <v>4200.0</v>
      </c>
      <c r="G34" s="19">
        <v>37.0</v>
      </c>
      <c r="H34" s="19">
        <v>4231.0</v>
      </c>
      <c r="I34" s="19">
        <v>132.0</v>
      </c>
      <c r="J34" s="19" t="s">
        <v>40</v>
      </c>
      <c r="K34" s="19" t="s">
        <v>59</v>
      </c>
      <c r="L34" s="19"/>
      <c r="M34" s="19" t="s">
        <v>40</v>
      </c>
      <c r="N34" s="19" t="s">
        <v>23</v>
      </c>
      <c r="O34" s="19"/>
      <c r="P34" s="19"/>
      <c r="Q34" s="19"/>
      <c r="R34" s="19"/>
      <c r="S34" s="19"/>
      <c r="T34" s="19"/>
      <c r="U34" s="19"/>
      <c r="V34" s="19"/>
      <c r="W34" s="19"/>
      <c r="X34" s="19"/>
      <c r="Y34" s="19"/>
      <c r="Z34" s="19"/>
      <c r="AA34" s="19"/>
    </row>
    <row r="35" ht="12.75" customHeight="1">
      <c r="A35" s="25">
        <v>43597.395833333336</v>
      </c>
      <c r="B35" s="19">
        <v>2.0</v>
      </c>
      <c r="C35" s="19" t="s">
        <v>19</v>
      </c>
      <c r="D35" s="19"/>
      <c r="E35" s="19">
        <v>71.0</v>
      </c>
      <c r="F35" s="19">
        <v>4250.0</v>
      </c>
      <c r="G35" s="19">
        <v>36.0</v>
      </c>
      <c r="H35" s="19">
        <v>4222.0</v>
      </c>
      <c r="I35" s="19">
        <v>50.0</v>
      </c>
      <c r="J35" s="19" t="s">
        <v>40</v>
      </c>
      <c r="K35" s="19" t="s">
        <v>79</v>
      </c>
      <c r="L35" s="19"/>
      <c r="M35" s="19" t="s">
        <v>23</v>
      </c>
      <c r="N35" s="19" t="s">
        <v>23</v>
      </c>
      <c r="O35" s="19"/>
      <c r="P35" s="19"/>
      <c r="Q35" s="19"/>
      <c r="R35" s="19"/>
      <c r="S35" s="19"/>
      <c r="T35" s="19"/>
      <c r="U35" s="19"/>
      <c r="V35" s="19"/>
      <c r="W35" s="19"/>
      <c r="X35" s="19"/>
      <c r="Y35" s="19"/>
      <c r="Z35" s="19"/>
      <c r="AA35" s="19"/>
    </row>
    <row r="36" ht="12.75" customHeight="1">
      <c r="A36" s="25">
        <v>43634.5625</v>
      </c>
      <c r="B36" s="19">
        <v>2.0</v>
      </c>
      <c r="C36" s="19" t="s">
        <v>19</v>
      </c>
      <c r="D36" s="19"/>
      <c r="E36" s="19">
        <v>75.0</v>
      </c>
      <c r="F36" s="19">
        <v>4250.0</v>
      </c>
      <c r="G36" s="19">
        <v>37.0</v>
      </c>
      <c r="H36" s="19">
        <v>4281.0</v>
      </c>
      <c r="I36" s="19">
        <v>49.0</v>
      </c>
      <c r="J36" s="19" t="s">
        <v>40</v>
      </c>
      <c r="K36" s="19" t="s">
        <v>74</v>
      </c>
      <c r="L36" s="19"/>
      <c r="M36" s="19" t="s">
        <v>35</v>
      </c>
      <c r="N36" s="19" t="s">
        <v>23</v>
      </c>
      <c r="O36" s="19"/>
      <c r="P36" s="19"/>
      <c r="Q36" s="19"/>
      <c r="R36" s="19"/>
      <c r="S36" s="19"/>
      <c r="T36" s="19"/>
      <c r="U36" s="19"/>
      <c r="V36" s="19"/>
      <c r="W36" s="19"/>
      <c r="X36" s="19"/>
      <c r="Y36" s="19"/>
      <c r="Z36" s="19"/>
      <c r="AA36" s="19"/>
    </row>
    <row r="37" ht="12.75" customHeight="1">
      <c r="A37" s="25">
        <v>43623.479166666664</v>
      </c>
      <c r="B37" s="19">
        <v>2.0</v>
      </c>
      <c r="C37" s="19" t="s">
        <v>19</v>
      </c>
      <c r="D37" s="19"/>
      <c r="E37" s="19">
        <v>74.0</v>
      </c>
      <c r="F37" s="19">
        <v>4300.0</v>
      </c>
      <c r="G37" s="19">
        <v>38.0</v>
      </c>
      <c r="H37" s="19">
        <v>4266.0</v>
      </c>
      <c r="I37" s="19">
        <v>49.0</v>
      </c>
      <c r="J37" s="19" t="s">
        <v>40</v>
      </c>
      <c r="K37" s="19" t="s">
        <v>74</v>
      </c>
      <c r="L37" s="19"/>
      <c r="M37" s="19" t="s">
        <v>23</v>
      </c>
      <c r="N37" s="19" t="s">
        <v>23</v>
      </c>
      <c r="O37" s="19"/>
      <c r="P37" s="19"/>
      <c r="Q37" s="19"/>
      <c r="R37" s="19"/>
      <c r="S37" s="19"/>
      <c r="T37" s="19"/>
      <c r="U37" s="19"/>
      <c r="V37" s="19"/>
      <c r="W37" s="19"/>
      <c r="X37" s="19"/>
      <c r="Y37" s="19"/>
      <c r="Z37" s="19"/>
      <c r="AA37" s="19"/>
    </row>
    <row r="38" ht="12.75" customHeight="1">
      <c r="A38" s="25">
        <v>43623.395833333336</v>
      </c>
      <c r="B38" s="19">
        <v>2.0</v>
      </c>
      <c r="C38" s="19" t="s">
        <v>19</v>
      </c>
      <c r="D38" s="19"/>
      <c r="E38" s="19">
        <v>73.0</v>
      </c>
      <c r="F38" s="19">
        <v>4350.0</v>
      </c>
      <c r="G38" s="19">
        <v>38.0</v>
      </c>
      <c r="H38" s="19">
        <v>4261.0</v>
      </c>
      <c r="I38" s="19">
        <v>48.0</v>
      </c>
      <c r="J38" s="19" t="s">
        <v>40</v>
      </c>
      <c r="K38" s="19" t="s">
        <v>69</v>
      </c>
      <c r="L38" s="19"/>
      <c r="M38" s="19" t="s">
        <v>23</v>
      </c>
      <c r="N38" s="19" t="s">
        <v>23</v>
      </c>
      <c r="O38" s="19"/>
      <c r="P38" s="19"/>
      <c r="Q38" s="19"/>
      <c r="R38" s="19"/>
      <c r="S38" s="19"/>
      <c r="T38" s="19"/>
      <c r="U38" s="19"/>
      <c r="V38" s="19"/>
      <c r="W38" s="19"/>
      <c r="X38" s="19"/>
      <c r="Y38" s="19"/>
      <c r="Z38" s="19"/>
      <c r="AA38" s="19"/>
    </row>
    <row r="39" ht="12.75" customHeight="1">
      <c r="A39" s="25">
        <v>43644.729166666664</v>
      </c>
      <c r="B39" s="19">
        <v>2.0</v>
      </c>
      <c r="C39" s="19" t="s">
        <v>19</v>
      </c>
      <c r="D39" s="19"/>
      <c r="E39" s="19">
        <v>77.0</v>
      </c>
      <c r="F39" s="19">
        <v>4350.0</v>
      </c>
      <c r="G39" s="19">
        <v>36.0</v>
      </c>
      <c r="H39" s="19">
        <v>4290.0</v>
      </c>
      <c r="I39" s="19">
        <v>48.0</v>
      </c>
      <c r="J39" s="19" t="s">
        <v>40</v>
      </c>
      <c r="K39" s="19" t="s">
        <v>69</v>
      </c>
      <c r="L39" s="19"/>
      <c r="M39" s="19" t="s">
        <v>35</v>
      </c>
      <c r="N39" s="19" t="s">
        <v>816</v>
      </c>
      <c r="O39" s="19"/>
      <c r="P39" s="19"/>
      <c r="Q39" s="19"/>
      <c r="R39" s="19"/>
      <c r="S39" s="19"/>
      <c r="T39" s="19"/>
      <c r="U39" s="19"/>
      <c r="V39" s="19"/>
      <c r="W39" s="19"/>
      <c r="X39" s="19"/>
      <c r="Y39" s="19"/>
      <c r="Z39" s="19"/>
      <c r="AA39" s="19"/>
    </row>
    <row r="40" ht="12.75" customHeight="1">
      <c r="A40" s="25">
        <v>43621.729166666664</v>
      </c>
      <c r="B40" s="19">
        <v>2.0</v>
      </c>
      <c r="C40" s="19" t="s">
        <v>19</v>
      </c>
      <c r="D40" s="19"/>
      <c r="E40" s="19">
        <v>73.0</v>
      </c>
      <c r="F40" s="19">
        <v>4400.0</v>
      </c>
      <c r="G40" s="19">
        <v>39.0</v>
      </c>
      <c r="H40" s="19">
        <v>4260.0</v>
      </c>
      <c r="I40" s="19">
        <v>50.0</v>
      </c>
      <c r="J40" s="19" t="s">
        <v>40</v>
      </c>
      <c r="K40" s="19" t="s">
        <v>79</v>
      </c>
      <c r="L40" s="19"/>
      <c r="M40" s="19" t="s">
        <v>23</v>
      </c>
      <c r="N40" s="19" t="s">
        <v>23</v>
      </c>
      <c r="O40" s="19"/>
      <c r="P40" s="19"/>
      <c r="Q40" s="19"/>
      <c r="R40" s="19"/>
      <c r="S40" s="19"/>
      <c r="T40" s="19"/>
      <c r="U40" s="19"/>
      <c r="V40" s="19"/>
      <c r="W40" s="19"/>
      <c r="X40" s="19"/>
      <c r="Y40" s="19"/>
      <c r="Z40" s="19"/>
      <c r="AA40" s="19"/>
    </row>
    <row r="41" ht="12.75" customHeight="1">
      <c r="A41" s="25">
        <v>43610.583333333336</v>
      </c>
      <c r="B41" s="19">
        <v>2.0</v>
      </c>
      <c r="C41" s="19" t="s">
        <v>19</v>
      </c>
      <c r="D41" s="19"/>
      <c r="E41" s="19">
        <v>75.0</v>
      </c>
      <c r="F41" s="19">
        <v>4450.0</v>
      </c>
      <c r="G41" s="19">
        <v>38.0</v>
      </c>
      <c r="H41" s="19">
        <v>4242.0</v>
      </c>
      <c r="I41" s="19">
        <v>49.0</v>
      </c>
      <c r="J41" s="19" t="s">
        <v>40</v>
      </c>
      <c r="K41" s="19" t="s">
        <v>74</v>
      </c>
      <c r="L41" s="19"/>
      <c r="M41" s="19" t="s">
        <v>23</v>
      </c>
      <c r="N41" s="19" t="s">
        <v>23</v>
      </c>
      <c r="O41" s="19"/>
      <c r="P41" s="19"/>
      <c r="Q41" s="19"/>
      <c r="R41" s="19"/>
      <c r="S41" s="19"/>
      <c r="T41" s="19"/>
      <c r="U41" s="19"/>
      <c r="V41" s="19"/>
      <c r="W41" s="19"/>
      <c r="X41" s="19"/>
      <c r="Y41" s="19"/>
      <c r="Z41" s="19"/>
      <c r="AA41" s="19"/>
    </row>
    <row r="42" ht="12.75" customHeight="1">
      <c r="A42" s="25">
        <v>43618.791666666664</v>
      </c>
      <c r="B42" s="19">
        <v>2.0</v>
      </c>
      <c r="C42" s="19" t="s">
        <v>19</v>
      </c>
      <c r="D42" s="19"/>
      <c r="E42" s="19">
        <v>78.0</v>
      </c>
      <c r="F42" s="19">
        <v>4450.0</v>
      </c>
      <c r="G42" s="19">
        <v>38.0</v>
      </c>
      <c r="H42" s="19">
        <v>4256.0</v>
      </c>
      <c r="I42" s="19"/>
      <c r="J42" s="19" t="s">
        <v>21</v>
      </c>
      <c r="K42" s="19"/>
      <c r="L42" s="19" t="s">
        <v>62</v>
      </c>
      <c r="M42" s="19" t="s">
        <v>23</v>
      </c>
      <c r="N42" s="19" t="s">
        <v>23</v>
      </c>
      <c r="O42" s="19"/>
      <c r="P42" s="19"/>
      <c r="Q42" s="19"/>
      <c r="R42" s="19"/>
      <c r="S42" s="19"/>
      <c r="T42" s="19"/>
      <c r="U42" s="19"/>
      <c r="V42" s="19"/>
      <c r="W42" s="19"/>
      <c r="X42" s="19"/>
      <c r="Y42" s="19"/>
      <c r="Z42" s="19"/>
      <c r="AA42" s="19"/>
    </row>
    <row r="43" ht="12.75" customHeight="1">
      <c r="A43" s="25">
        <v>43581.541666666664</v>
      </c>
      <c r="B43" s="19">
        <v>2.0</v>
      </c>
      <c r="C43" s="19" t="s">
        <v>19</v>
      </c>
      <c r="D43" s="19"/>
      <c r="E43" s="19">
        <v>73.0</v>
      </c>
      <c r="F43" s="19">
        <v>4500.0</v>
      </c>
      <c r="G43" s="19">
        <v>39.0</v>
      </c>
      <c r="H43" s="19">
        <v>4214.0</v>
      </c>
      <c r="I43" s="19">
        <v>48.0</v>
      </c>
      <c r="J43" s="19" t="s">
        <v>40</v>
      </c>
      <c r="K43" s="19" t="s">
        <v>69</v>
      </c>
      <c r="L43" s="19"/>
      <c r="M43" s="19" t="s">
        <v>23</v>
      </c>
      <c r="N43" s="19" t="s">
        <v>23</v>
      </c>
      <c r="O43" s="19"/>
      <c r="P43" s="19"/>
      <c r="Q43" s="19"/>
      <c r="R43" s="19"/>
      <c r="S43" s="19"/>
      <c r="T43" s="19"/>
      <c r="U43" s="19"/>
      <c r="V43" s="19"/>
      <c r="W43" s="19"/>
      <c r="X43" s="19"/>
      <c r="Y43" s="19"/>
      <c r="Z43" s="19"/>
      <c r="AA43" s="19"/>
    </row>
    <row r="44" ht="12.75" customHeight="1">
      <c r="A44" s="25">
        <v>43630.416666666664</v>
      </c>
      <c r="B44" s="19">
        <v>2.0</v>
      </c>
      <c r="C44" s="19" t="s">
        <v>19</v>
      </c>
      <c r="D44" s="19"/>
      <c r="E44" s="19">
        <v>74.0</v>
      </c>
      <c r="F44" s="19">
        <v>4500.0</v>
      </c>
      <c r="G44" s="19">
        <v>38.0</v>
      </c>
      <c r="H44" s="19">
        <v>4275.0</v>
      </c>
      <c r="I44" s="19">
        <v>48.0</v>
      </c>
      <c r="J44" s="19" t="s">
        <v>40</v>
      </c>
      <c r="K44" s="19" t="s">
        <v>69</v>
      </c>
      <c r="L44" s="19"/>
      <c r="M44" s="19" t="s">
        <v>23</v>
      </c>
      <c r="N44" s="19" t="s">
        <v>23</v>
      </c>
      <c r="O44" s="19"/>
      <c r="P44" s="19"/>
      <c r="Q44" s="19"/>
      <c r="R44" s="19"/>
      <c r="S44" s="19"/>
      <c r="T44" s="19"/>
      <c r="U44" s="19"/>
      <c r="V44" s="19"/>
      <c r="W44" s="19"/>
      <c r="X44" s="19"/>
      <c r="Y44" s="19"/>
      <c r="Z44" s="19"/>
      <c r="AA44" s="19"/>
    </row>
    <row r="45" ht="12.75" customHeight="1">
      <c r="A45" s="25">
        <v>43648.75</v>
      </c>
      <c r="B45" s="19">
        <v>2.0</v>
      </c>
      <c r="C45" s="19" t="s">
        <v>19</v>
      </c>
      <c r="D45" s="19"/>
      <c r="E45" s="19">
        <v>75.0</v>
      </c>
      <c r="F45" s="19">
        <v>4500.0</v>
      </c>
      <c r="G45" s="19">
        <v>38.0</v>
      </c>
      <c r="H45" s="19">
        <v>4295.0</v>
      </c>
      <c r="I45" s="19">
        <v>50.0</v>
      </c>
      <c r="J45" s="19" t="s">
        <v>40</v>
      </c>
      <c r="K45" s="19" t="s">
        <v>79</v>
      </c>
      <c r="L45" s="19"/>
      <c r="M45" s="19" t="s">
        <v>35</v>
      </c>
      <c r="N45" s="19" t="s">
        <v>23</v>
      </c>
      <c r="O45" s="19"/>
      <c r="P45" s="19"/>
      <c r="Q45" s="19"/>
      <c r="R45" s="19"/>
      <c r="S45" s="19"/>
      <c r="T45" s="19"/>
      <c r="U45" s="19"/>
      <c r="V45" s="19"/>
      <c r="W45" s="19"/>
      <c r="X45" s="19"/>
      <c r="Y45" s="19"/>
      <c r="Z45" s="19"/>
      <c r="AA45" s="19"/>
    </row>
    <row r="46" ht="12.75" customHeight="1">
      <c r="A46" s="25">
        <v>43632.791666666664</v>
      </c>
      <c r="B46" s="19">
        <v>2.0</v>
      </c>
      <c r="C46" s="19" t="s">
        <v>19</v>
      </c>
      <c r="D46" s="19"/>
      <c r="E46" s="19">
        <v>76.0</v>
      </c>
      <c r="F46" s="19">
        <v>4500.0</v>
      </c>
      <c r="G46" s="19">
        <v>37.0</v>
      </c>
      <c r="H46" s="19">
        <v>4279.0</v>
      </c>
      <c r="I46" s="19">
        <v>47.0</v>
      </c>
      <c r="J46" s="19" t="s">
        <v>40</v>
      </c>
      <c r="K46" s="19" t="s">
        <v>818</v>
      </c>
      <c r="L46" s="19"/>
      <c r="M46" s="19" t="s">
        <v>35</v>
      </c>
      <c r="N46" s="19" t="s">
        <v>23</v>
      </c>
      <c r="O46" s="19"/>
      <c r="P46" s="19"/>
      <c r="Q46" s="19"/>
      <c r="R46" s="19"/>
      <c r="S46" s="19"/>
      <c r="T46" s="19"/>
      <c r="U46" s="19"/>
      <c r="V46" s="19"/>
      <c r="W46" s="19"/>
      <c r="X46" s="19"/>
      <c r="Y46" s="19"/>
      <c r="Z46" s="19"/>
      <c r="AA46" s="19"/>
    </row>
    <row r="47" ht="12.75" customHeight="1">
      <c r="A47" s="25">
        <v>43607.4375</v>
      </c>
      <c r="B47" s="19">
        <v>2.0</v>
      </c>
      <c r="C47" s="19" t="s">
        <v>19</v>
      </c>
      <c r="D47" s="19"/>
      <c r="E47" s="19">
        <v>73.0</v>
      </c>
      <c r="F47" s="19">
        <v>4550.0</v>
      </c>
      <c r="G47" s="19">
        <v>39.0</v>
      </c>
      <c r="H47" s="19">
        <v>4235.0</v>
      </c>
      <c r="I47" s="19">
        <v>49.0</v>
      </c>
      <c r="J47" s="19" t="s">
        <v>40</v>
      </c>
      <c r="K47" s="19" t="s">
        <v>74</v>
      </c>
      <c r="L47" s="19"/>
      <c r="M47" s="19" t="s">
        <v>23</v>
      </c>
      <c r="N47" s="19" t="s">
        <v>23</v>
      </c>
      <c r="O47" s="19"/>
      <c r="P47" s="19"/>
      <c r="Q47" s="19"/>
      <c r="R47" s="19"/>
      <c r="S47" s="19"/>
      <c r="T47" s="19"/>
      <c r="U47" s="19"/>
      <c r="V47" s="19"/>
      <c r="W47" s="19"/>
      <c r="X47" s="19"/>
      <c r="Y47" s="19"/>
      <c r="Z47" s="19"/>
      <c r="AA47" s="19"/>
    </row>
    <row r="48" ht="12.75" customHeight="1">
      <c r="A48" s="25">
        <v>43620.5</v>
      </c>
      <c r="B48" s="19">
        <v>2.0</v>
      </c>
      <c r="C48" s="19" t="s">
        <v>19</v>
      </c>
      <c r="D48" s="19"/>
      <c r="E48" s="19">
        <v>72.0</v>
      </c>
      <c r="F48" s="19">
        <v>4600.0</v>
      </c>
      <c r="G48" s="19">
        <v>40.0</v>
      </c>
      <c r="H48" s="19">
        <v>4258.0</v>
      </c>
      <c r="I48" s="19">
        <v>54.0</v>
      </c>
      <c r="J48" s="19" t="s">
        <v>40</v>
      </c>
      <c r="K48" s="19" t="s">
        <v>67</v>
      </c>
      <c r="L48" s="19"/>
      <c r="M48" s="19" t="s">
        <v>23</v>
      </c>
      <c r="N48" s="19" t="s">
        <v>23</v>
      </c>
      <c r="O48" s="19"/>
      <c r="P48" s="19"/>
      <c r="Q48" s="19"/>
      <c r="R48" s="19"/>
      <c r="S48" s="19"/>
      <c r="T48" s="19"/>
      <c r="U48" s="19"/>
      <c r="V48" s="19"/>
      <c r="W48" s="19"/>
      <c r="X48" s="19"/>
      <c r="Y48" s="19"/>
      <c r="Z48" s="19"/>
      <c r="AA48" s="19"/>
    </row>
    <row r="49" ht="12.75" customHeight="1">
      <c r="A49" s="25">
        <v>43623.479166666664</v>
      </c>
      <c r="B49" s="19">
        <v>2.0</v>
      </c>
      <c r="C49" s="19" t="s">
        <v>19</v>
      </c>
      <c r="D49" s="19"/>
      <c r="E49" s="19">
        <v>74.0</v>
      </c>
      <c r="F49" s="19">
        <v>4600.0</v>
      </c>
      <c r="G49" s="19">
        <v>41.0</v>
      </c>
      <c r="H49" s="19">
        <v>4264.0</v>
      </c>
      <c r="I49" s="19">
        <v>54.0</v>
      </c>
      <c r="J49" s="19" t="s">
        <v>40</v>
      </c>
      <c r="K49" s="19" t="s">
        <v>67</v>
      </c>
      <c r="L49" s="19"/>
      <c r="M49" s="19" t="s">
        <v>23</v>
      </c>
      <c r="N49" s="19" t="s">
        <v>23</v>
      </c>
      <c r="O49" s="19"/>
      <c r="P49" s="19"/>
      <c r="Q49" s="19"/>
      <c r="R49" s="19"/>
      <c r="S49" s="19"/>
      <c r="T49" s="19"/>
      <c r="U49" s="19"/>
      <c r="V49" s="19"/>
      <c r="W49" s="19"/>
      <c r="X49" s="19"/>
      <c r="Y49" s="19"/>
      <c r="Z49" s="19"/>
      <c r="AA49" s="19"/>
    </row>
    <row r="50" ht="12.75" customHeight="1">
      <c r="A50" s="25">
        <v>43624.666666666664</v>
      </c>
      <c r="B50" s="19">
        <v>2.0</v>
      </c>
      <c r="C50" s="19" t="s">
        <v>19</v>
      </c>
      <c r="D50" s="19"/>
      <c r="E50" s="19">
        <v>74.0</v>
      </c>
      <c r="F50" s="19">
        <v>4650.0</v>
      </c>
      <c r="G50" s="19">
        <v>41.0</v>
      </c>
      <c r="H50" s="19">
        <v>4271.0</v>
      </c>
      <c r="I50" s="19">
        <v>52.0</v>
      </c>
      <c r="J50" s="19" t="s">
        <v>40</v>
      </c>
      <c r="K50" s="19" t="s">
        <v>70</v>
      </c>
      <c r="L50" s="19"/>
      <c r="M50" s="19" t="s">
        <v>23</v>
      </c>
      <c r="N50" s="19" t="s">
        <v>23</v>
      </c>
      <c r="O50" s="19"/>
      <c r="P50" s="19"/>
      <c r="Q50" s="19"/>
      <c r="R50" s="19"/>
      <c r="S50" s="19"/>
      <c r="T50" s="19"/>
      <c r="U50" s="19"/>
      <c r="V50" s="19"/>
      <c r="W50" s="19"/>
      <c r="X50" s="19"/>
      <c r="Y50" s="19"/>
      <c r="Z50" s="19"/>
      <c r="AA50" s="19"/>
    </row>
    <row r="51" ht="12.75" customHeight="1">
      <c r="A51" s="25">
        <v>43614.458333333336</v>
      </c>
      <c r="B51" s="19">
        <v>2.0</v>
      </c>
      <c r="C51" s="19" t="s">
        <v>19</v>
      </c>
      <c r="D51" s="19"/>
      <c r="E51" s="19">
        <v>74.0</v>
      </c>
      <c r="F51" s="19">
        <v>4700.0</v>
      </c>
      <c r="G51" s="19">
        <v>40.0</v>
      </c>
      <c r="H51" s="19">
        <v>4251.0</v>
      </c>
      <c r="I51" s="19">
        <v>52.0</v>
      </c>
      <c r="J51" s="19" t="s">
        <v>40</v>
      </c>
      <c r="K51" s="19" t="s">
        <v>70</v>
      </c>
      <c r="L51" s="19"/>
      <c r="M51" s="19" t="s">
        <v>23</v>
      </c>
      <c r="N51" s="19" t="s">
        <v>23</v>
      </c>
      <c r="O51" s="19"/>
      <c r="P51" s="19"/>
      <c r="Q51" s="19"/>
      <c r="R51" s="19"/>
      <c r="S51" s="19"/>
      <c r="T51" s="19"/>
      <c r="U51" s="19"/>
      <c r="V51" s="19"/>
      <c r="W51" s="19"/>
      <c r="X51" s="19"/>
      <c r="Y51" s="19"/>
      <c r="Z51" s="19"/>
      <c r="AA51" s="19"/>
    </row>
    <row r="52" ht="12.75" customHeight="1">
      <c r="A52" s="25">
        <v>43635.6875</v>
      </c>
      <c r="B52" s="19">
        <v>2.0</v>
      </c>
      <c r="C52" s="19" t="s">
        <v>19</v>
      </c>
      <c r="D52" s="19"/>
      <c r="E52" s="19">
        <v>74.0</v>
      </c>
      <c r="F52" s="19">
        <v>4700.0</v>
      </c>
      <c r="G52" s="19">
        <v>40.0</v>
      </c>
      <c r="H52" s="19">
        <v>4284.0</v>
      </c>
      <c r="I52" s="19">
        <v>47.0</v>
      </c>
      <c r="J52" s="19" t="s">
        <v>40</v>
      </c>
      <c r="K52" s="19" t="s">
        <v>818</v>
      </c>
      <c r="L52" s="19"/>
      <c r="M52" s="19" t="s">
        <v>35</v>
      </c>
      <c r="N52" s="19" t="s">
        <v>23</v>
      </c>
      <c r="O52" s="19"/>
      <c r="P52" s="19"/>
      <c r="Q52" s="19"/>
      <c r="R52" s="19"/>
      <c r="S52" s="19"/>
      <c r="T52" s="19"/>
      <c r="U52" s="19"/>
      <c r="V52" s="19"/>
      <c r="W52" s="19"/>
      <c r="X52" s="19"/>
      <c r="Y52" s="19"/>
      <c r="Z52" s="19"/>
      <c r="AA52" s="19"/>
    </row>
    <row r="53" ht="12.75" customHeight="1">
      <c r="A53" s="25">
        <v>43599.583333333336</v>
      </c>
      <c r="B53" s="19">
        <v>2.0</v>
      </c>
      <c r="C53" s="19" t="s">
        <v>19</v>
      </c>
      <c r="D53" s="19"/>
      <c r="E53" s="19">
        <v>76.0</v>
      </c>
      <c r="F53" s="19">
        <v>4700.0</v>
      </c>
      <c r="G53" s="19">
        <v>40.0</v>
      </c>
      <c r="H53" s="19">
        <v>4227.0</v>
      </c>
      <c r="I53" s="19">
        <v>49.0</v>
      </c>
      <c r="J53" s="19" t="s">
        <v>40</v>
      </c>
      <c r="K53" s="19" t="s">
        <v>74</v>
      </c>
      <c r="L53" s="19"/>
      <c r="M53" s="19" t="s">
        <v>23</v>
      </c>
      <c r="N53" s="19" t="s">
        <v>23</v>
      </c>
      <c r="O53" s="19"/>
      <c r="P53" s="19"/>
      <c r="Q53" s="19"/>
      <c r="R53" s="19"/>
      <c r="S53" s="19"/>
      <c r="T53" s="19"/>
      <c r="U53" s="19"/>
      <c r="V53" s="19"/>
      <c r="W53" s="19"/>
      <c r="X53" s="19"/>
      <c r="Y53" s="19"/>
      <c r="Z53" s="19"/>
      <c r="AA53" s="19"/>
    </row>
    <row r="54" ht="12.75" customHeight="1">
      <c r="A54" s="25">
        <v>43589.5</v>
      </c>
      <c r="B54" s="19">
        <v>2.0</v>
      </c>
      <c r="C54" s="19" t="s">
        <v>19</v>
      </c>
      <c r="D54" s="19"/>
      <c r="E54" s="19">
        <v>74.0</v>
      </c>
      <c r="F54" s="19">
        <v>4750.0</v>
      </c>
      <c r="G54" s="19">
        <v>40.0</v>
      </c>
      <c r="H54" s="19">
        <v>4206.0</v>
      </c>
      <c r="I54" s="19">
        <v>132.0</v>
      </c>
      <c r="J54" s="19" t="s">
        <v>40</v>
      </c>
      <c r="K54" s="19" t="s">
        <v>59</v>
      </c>
      <c r="L54" s="19"/>
      <c r="M54" s="19" t="s">
        <v>23</v>
      </c>
      <c r="N54" s="19" t="s">
        <v>23</v>
      </c>
      <c r="O54" s="19"/>
      <c r="P54" s="19"/>
      <c r="Q54" s="19"/>
      <c r="R54" s="19"/>
      <c r="S54" s="19"/>
      <c r="T54" s="19"/>
      <c r="U54" s="19"/>
      <c r="V54" s="19"/>
      <c r="W54" s="19"/>
      <c r="X54" s="19"/>
      <c r="Y54" s="19"/>
      <c r="Z54" s="19"/>
      <c r="AA54" s="19"/>
    </row>
    <row r="55" ht="12.75" customHeight="1">
      <c r="A55" s="25">
        <v>43616.59375</v>
      </c>
      <c r="B55" s="19">
        <v>2.0</v>
      </c>
      <c r="C55" s="19" t="s">
        <v>19</v>
      </c>
      <c r="D55" s="19"/>
      <c r="E55" s="19">
        <v>77.0</v>
      </c>
      <c r="F55" s="19">
        <v>4800.0</v>
      </c>
      <c r="G55" s="19">
        <v>39.0</v>
      </c>
      <c r="H55" s="19">
        <v>4254.0</v>
      </c>
      <c r="I55" s="19">
        <v>52.0</v>
      </c>
      <c r="J55" s="19" t="s">
        <v>40</v>
      </c>
      <c r="K55" s="19" t="s">
        <v>70</v>
      </c>
      <c r="L55" s="19"/>
      <c r="M55" s="19" t="s">
        <v>23</v>
      </c>
      <c r="N55" s="19" t="s">
        <v>23</v>
      </c>
      <c r="O55" s="19"/>
      <c r="P55" s="19"/>
      <c r="Q55" s="19"/>
      <c r="R55" s="19"/>
      <c r="S55" s="19"/>
      <c r="T55" s="19"/>
      <c r="U55" s="19"/>
      <c r="V55" s="19"/>
      <c r="W55" s="19"/>
      <c r="X55" s="19"/>
      <c r="Y55" s="19"/>
      <c r="Z55" s="19"/>
      <c r="AA55" s="19"/>
    </row>
    <row r="56" ht="12.75" customHeight="1">
      <c r="A56" s="25">
        <v>43569.458333333336</v>
      </c>
      <c r="B56" s="19">
        <v>2.0</v>
      </c>
      <c r="C56" s="19" t="s">
        <v>19</v>
      </c>
      <c r="D56" s="19"/>
      <c r="E56" s="19">
        <v>75.0</v>
      </c>
      <c r="F56" s="19">
        <v>4850.0</v>
      </c>
      <c r="G56" s="19">
        <v>42.0</v>
      </c>
      <c r="H56" s="19">
        <v>4211.0</v>
      </c>
      <c r="I56" s="19">
        <v>48.0</v>
      </c>
      <c r="J56" s="19" t="s">
        <v>40</v>
      </c>
      <c r="K56" s="19" t="s">
        <v>69</v>
      </c>
      <c r="L56" s="19"/>
      <c r="M56" s="19" t="s">
        <v>23</v>
      </c>
      <c r="N56" s="19" t="s">
        <v>23</v>
      </c>
      <c r="O56" s="19"/>
      <c r="P56" s="19"/>
      <c r="Q56" s="19"/>
      <c r="R56" s="19"/>
      <c r="S56" s="19"/>
      <c r="T56" s="19"/>
      <c r="U56" s="19"/>
      <c r="V56" s="19"/>
      <c r="W56" s="19"/>
      <c r="X56" s="19"/>
      <c r="Y56" s="19"/>
      <c r="Z56" s="19"/>
      <c r="AA56" s="19"/>
    </row>
    <row r="57" ht="12.75" customHeight="1">
      <c r="A57" s="25">
        <v>43606.8125</v>
      </c>
      <c r="B57" s="19">
        <v>2.0</v>
      </c>
      <c r="C57" s="19" t="s">
        <v>19</v>
      </c>
      <c r="D57" s="19"/>
      <c r="E57" s="19">
        <v>76.0</v>
      </c>
      <c r="F57" s="19">
        <v>4850.0</v>
      </c>
      <c r="G57" s="19">
        <v>39.0</v>
      </c>
      <c r="H57" s="19">
        <v>4233.0</v>
      </c>
      <c r="I57" s="19">
        <v>48.0</v>
      </c>
      <c r="J57" s="19" t="s">
        <v>40</v>
      </c>
      <c r="K57" s="19" t="s">
        <v>69</v>
      </c>
      <c r="L57" s="19"/>
      <c r="M57" s="19" t="s">
        <v>23</v>
      </c>
      <c r="N57" s="19" t="s">
        <v>23</v>
      </c>
      <c r="O57" s="19"/>
      <c r="P57" s="19"/>
      <c r="Q57" s="19"/>
      <c r="R57" s="19"/>
      <c r="S57" s="19"/>
      <c r="T57" s="19"/>
      <c r="U57" s="19"/>
      <c r="V57" s="19"/>
      <c r="W57" s="19"/>
      <c r="X57" s="19"/>
      <c r="Y57" s="19"/>
      <c r="Z57" s="19"/>
      <c r="AA57" s="19"/>
    </row>
    <row r="58" ht="12.75" customHeight="1">
      <c r="A58" s="25">
        <v>43604.75</v>
      </c>
      <c r="B58" s="19">
        <v>2.0</v>
      </c>
      <c r="C58" s="19" t="s">
        <v>19</v>
      </c>
      <c r="D58" s="19"/>
      <c r="E58" s="19">
        <v>74.0</v>
      </c>
      <c r="F58" s="19">
        <v>4900.0</v>
      </c>
      <c r="G58" s="19">
        <v>42.0</v>
      </c>
      <c r="H58" s="19">
        <v>4232.0</v>
      </c>
      <c r="I58" s="19"/>
      <c r="J58" s="19" t="s">
        <v>21</v>
      </c>
      <c r="K58" s="19"/>
      <c r="L58" s="19" t="s">
        <v>33</v>
      </c>
      <c r="M58" s="19" t="s">
        <v>23</v>
      </c>
      <c r="N58" s="19" t="s">
        <v>23</v>
      </c>
      <c r="O58" s="19"/>
      <c r="P58" s="19"/>
      <c r="Q58" s="19"/>
      <c r="R58" s="19"/>
      <c r="S58" s="19"/>
      <c r="T58" s="19"/>
      <c r="U58" s="19"/>
      <c r="V58" s="19"/>
      <c r="W58" s="19"/>
      <c r="X58" s="19"/>
      <c r="Y58" s="19"/>
      <c r="Z58" s="19"/>
      <c r="AA58" s="19"/>
    </row>
    <row r="59" ht="12.75" customHeight="1">
      <c r="A59" s="25">
        <v>43632.395833333336</v>
      </c>
      <c r="B59" s="19">
        <v>2.0</v>
      </c>
      <c r="C59" s="19" t="s">
        <v>19</v>
      </c>
      <c r="D59" s="19"/>
      <c r="E59" s="19">
        <v>75.0</v>
      </c>
      <c r="F59" s="19">
        <v>4900.0</v>
      </c>
      <c r="G59" s="19">
        <v>39.0</v>
      </c>
      <c r="H59" s="19">
        <v>4277.0</v>
      </c>
      <c r="I59" s="19">
        <v>49.0</v>
      </c>
      <c r="J59" s="19" t="s">
        <v>40</v>
      </c>
      <c r="K59" s="19" t="s">
        <v>74</v>
      </c>
      <c r="L59" s="19"/>
      <c r="M59" s="19" t="s">
        <v>35</v>
      </c>
      <c r="N59" s="19" t="s">
        <v>23</v>
      </c>
      <c r="O59" s="19"/>
      <c r="P59" s="19"/>
      <c r="Q59" s="19"/>
      <c r="R59" s="19"/>
      <c r="S59" s="19"/>
      <c r="T59" s="19"/>
      <c r="U59" s="19"/>
      <c r="V59" s="19"/>
      <c r="W59" s="19"/>
      <c r="X59" s="19"/>
      <c r="Y59" s="19"/>
      <c r="Z59" s="19"/>
      <c r="AA59" s="19"/>
    </row>
    <row r="60" ht="12.75" customHeight="1">
      <c r="A60" s="25">
        <v>43610.541666666664</v>
      </c>
      <c r="B60" s="19">
        <v>2.0</v>
      </c>
      <c r="C60" s="19" t="s">
        <v>19</v>
      </c>
      <c r="D60" s="19"/>
      <c r="E60" s="19">
        <v>78.0</v>
      </c>
      <c r="F60" s="19">
        <v>4900.0</v>
      </c>
      <c r="G60" s="19">
        <v>40.0</v>
      </c>
      <c r="H60" s="19">
        <v>4240.0</v>
      </c>
      <c r="I60" s="19"/>
      <c r="J60" s="19" t="s">
        <v>21</v>
      </c>
      <c r="K60" s="19"/>
      <c r="L60" s="19" t="s">
        <v>50</v>
      </c>
      <c r="M60" s="19" t="s">
        <v>23</v>
      </c>
      <c r="N60" s="19" t="s">
        <v>23</v>
      </c>
      <c r="O60" s="19"/>
      <c r="P60" s="19"/>
      <c r="Q60" s="19"/>
      <c r="R60" s="19"/>
      <c r="S60" s="19"/>
      <c r="T60" s="19"/>
      <c r="U60" s="19"/>
      <c r="V60" s="19"/>
      <c r="W60" s="19"/>
      <c r="X60" s="19"/>
      <c r="Y60" s="19"/>
      <c r="Z60" s="19"/>
      <c r="AA60" s="19"/>
    </row>
    <row r="61" ht="12.75" customHeight="1">
      <c r="A61" s="25">
        <v>43638.75</v>
      </c>
      <c r="B61" s="19">
        <v>2.0</v>
      </c>
      <c r="C61" s="19" t="s">
        <v>19</v>
      </c>
      <c r="D61" s="19"/>
      <c r="E61" s="19">
        <v>81.0</v>
      </c>
      <c r="F61" s="19">
        <v>4900.0</v>
      </c>
      <c r="G61" s="19">
        <v>37.0</v>
      </c>
      <c r="H61" s="19">
        <v>4287.0</v>
      </c>
      <c r="I61" s="19">
        <v>48.0</v>
      </c>
      <c r="J61" s="19" t="s">
        <v>40</v>
      </c>
      <c r="K61" s="19" t="s">
        <v>69</v>
      </c>
      <c r="L61" s="19"/>
      <c r="M61" s="19" t="s">
        <v>35</v>
      </c>
      <c r="N61" s="19" t="s">
        <v>23</v>
      </c>
      <c r="O61" s="19"/>
      <c r="P61" s="19"/>
      <c r="Q61" s="19"/>
      <c r="R61" s="19"/>
      <c r="S61" s="19"/>
      <c r="T61" s="19"/>
      <c r="U61" s="19"/>
      <c r="V61" s="19"/>
      <c r="W61" s="19"/>
      <c r="X61" s="19"/>
      <c r="Y61" s="19"/>
      <c r="Z61" s="19"/>
      <c r="AA61" s="19"/>
    </row>
    <row r="62" ht="12.75" customHeight="1">
      <c r="A62" s="25">
        <v>43597.791666666664</v>
      </c>
      <c r="B62" s="19">
        <v>2.0</v>
      </c>
      <c r="C62" s="19" t="s">
        <v>19</v>
      </c>
      <c r="D62" s="19"/>
      <c r="E62" s="19">
        <v>75.0</v>
      </c>
      <c r="F62" s="19">
        <v>5000.0</v>
      </c>
      <c r="G62" s="19">
        <v>41.0</v>
      </c>
      <c r="H62" s="19">
        <v>4224.0</v>
      </c>
      <c r="I62" s="19">
        <v>48.0</v>
      </c>
      <c r="J62" s="19" t="s">
        <v>40</v>
      </c>
      <c r="K62" s="19" t="s">
        <v>69</v>
      </c>
      <c r="L62" s="19"/>
      <c r="M62" s="19" t="s">
        <v>23</v>
      </c>
      <c r="N62" s="19" t="s">
        <v>23</v>
      </c>
      <c r="O62" s="19"/>
      <c r="P62" s="19"/>
      <c r="Q62" s="19"/>
      <c r="R62" s="19"/>
      <c r="S62" s="19"/>
      <c r="T62" s="19"/>
      <c r="U62" s="19"/>
      <c r="V62" s="19"/>
      <c r="W62" s="19"/>
      <c r="X62" s="19"/>
      <c r="Y62" s="19"/>
      <c r="Z62" s="19"/>
      <c r="AA62" s="19"/>
    </row>
    <row r="63" ht="12.75" customHeight="1">
      <c r="A63" s="25">
        <v>43624.541666666664</v>
      </c>
      <c r="B63" s="19">
        <v>2.0</v>
      </c>
      <c r="C63" s="19" t="s">
        <v>19</v>
      </c>
      <c r="D63" s="19"/>
      <c r="E63" s="19">
        <v>76.0</v>
      </c>
      <c r="F63" s="19">
        <v>5000.0</v>
      </c>
      <c r="G63" s="19">
        <v>42.0</v>
      </c>
      <c r="H63" s="19">
        <v>4269.0</v>
      </c>
      <c r="I63" s="19">
        <v>48.0</v>
      </c>
      <c r="J63" s="19" t="s">
        <v>40</v>
      </c>
      <c r="K63" s="19" t="s">
        <v>69</v>
      </c>
      <c r="L63" s="19"/>
      <c r="M63" s="19" t="s">
        <v>23</v>
      </c>
      <c r="N63" s="19" t="s">
        <v>816</v>
      </c>
      <c r="O63" s="19"/>
      <c r="P63" s="19"/>
      <c r="Q63" s="19"/>
      <c r="R63" s="19"/>
      <c r="S63" s="19"/>
      <c r="T63" s="19"/>
      <c r="U63" s="19"/>
      <c r="V63" s="19"/>
      <c r="W63" s="19"/>
      <c r="X63" s="19"/>
      <c r="Y63" s="19"/>
      <c r="Z63" s="19"/>
      <c r="AA63" s="19"/>
    </row>
    <row r="64" ht="12.75" customHeight="1">
      <c r="A64" s="25">
        <v>43569.319444444445</v>
      </c>
      <c r="B64" s="19">
        <v>2.0</v>
      </c>
      <c r="C64" s="19" t="s">
        <v>19</v>
      </c>
      <c r="D64" s="19"/>
      <c r="E64" s="19">
        <v>77.0</v>
      </c>
      <c r="F64" s="19">
        <v>5000.0</v>
      </c>
      <c r="G64" s="19">
        <v>41.0</v>
      </c>
      <c r="H64" s="19">
        <v>1.0</v>
      </c>
      <c r="I64" s="19">
        <v>48.0</v>
      </c>
      <c r="J64" s="19" t="s">
        <v>40</v>
      </c>
      <c r="K64" s="19" t="s">
        <v>69</v>
      </c>
      <c r="L64" s="19"/>
      <c r="M64" s="19" t="s">
        <v>23</v>
      </c>
      <c r="N64" s="19" t="s">
        <v>23</v>
      </c>
      <c r="O64" s="19"/>
      <c r="P64" s="19"/>
      <c r="Q64" s="19"/>
      <c r="R64" s="19"/>
      <c r="S64" s="19"/>
      <c r="T64" s="19"/>
      <c r="U64" s="19"/>
      <c r="V64" s="19"/>
      <c r="W64" s="19"/>
      <c r="X64" s="19"/>
      <c r="Y64" s="19"/>
      <c r="Z64" s="19"/>
      <c r="AA64" s="19"/>
    </row>
    <row r="65" ht="12.75" customHeight="1">
      <c r="A65" s="25">
        <v>43602.395833333336</v>
      </c>
      <c r="B65" s="19">
        <v>2.0</v>
      </c>
      <c r="C65" s="19" t="s">
        <v>19</v>
      </c>
      <c r="D65" s="19"/>
      <c r="E65" s="19">
        <v>78.0</v>
      </c>
      <c r="F65" s="19">
        <v>5000.0</v>
      </c>
      <c r="G65" s="19">
        <v>41.0</v>
      </c>
      <c r="H65" s="19">
        <v>4229.0</v>
      </c>
      <c r="I65" s="19">
        <v>47.0</v>
      </c>
      <c r="J65" s="19" t="s">
        <v>40</v>
      </c>
      <c r="K65" s="19" t="s">
        <v>818</v>
      </c>
      <c r="L65" s="19"/>
      <c r="M65" s="19" t="s">
        <v>23</v>
      </c>
      <c r="N65" s="19" t="s">
        <v>23</v>
      </c>
      <c r="O65" s="19"/>
      <c r="P65" s="19"/>
      <c r="Q65" s="19"/>
      <c r="R65" s="19"/>
      <c r="S65" s="19"/>
      <c r="T65" s="19"/>
      <c r="U65" s="19"/>
      <c r="V65" s="19"/>
      <c r="W65" s="19"/>
      <c r="X65" s="19"/>
      <c r="Y65" s="19"/>
      <c r="Z65" s="19"/>
      <c r="AA65" s="19"/>
    </row>
    <row r="66" ht="12.75" customHeight="1">
      <c r="A66" s="25">
        <v>43609.458333333336</v>
      </c>
      <c r="B66" s="19">
        <v>2.0</v>
      </c>
      <c r="C66" s="19" t="s">
        <v>19</v>
      </c>
      <c r="D66" s="19"/>
      <c r="E66" s="19">
        <v>74.0</v>
      </c>
      <c r="F66" s="19">
        <v>5050.0</v>
      </c>
      <c r="G66" s="19">
        <v>43.0</v>
      </c>
      <c r="H66" s="19">
        <v>4238.0</v>
      </c>
      <c r="I66" s="19">
        <v>49.0</v>
      </c>
      <c r="J66" s="19" t="s">
        <v>40</v>
      </c>
      <c r="K66" s="19" t="s">
        <v>74</v>
      </c>
      <c r="L66" s="19"/>
      <c r="M66" s="19" t="s">
        <v>23</v>
      </c>
      <c r="N66" s="19" t="s">
        <v>23</v>
      </c>
      <c r="O66" s="19"/>
      <c r="P66" s="19"/>
      <c r="Q66" s="19"/>
      <c r="R66" s="19"/>
      <c r="S66" s="19"/>
      <c r="T66" s="19"/>
      <c r="U66" s="19"/>
      <c r="V66" s="19"/>
      <c r="W66" s="19"/>
      <c r="X66" s="19"/>
      <c r="Y66" s="19"/>
      <c r="Z66" s="19"/>
      <c r="AA66" s="19"/>
    </row>
    <row r="67" ht="12.75" customHeight="1">
      <c r="A67" s="25">
        <v>43578.53125</v>
      </c>
      <c r="B67" s="19">
        <v>2.0</v>
      </c>
      <c r="C67" s="19" t="s">
        <v>19</v>
      </c>
      <c r="D67" s="19"/>
      <c r="E67" s="19">
        <v>77.0</v>
      </c>
      <c r="F67" s="19">
        <v>5050.0</v>
      </c>
      <c r="G67" s="19">
        <v>42.0</v>
      </c>
      <c r="H67" s="19">
        <v>4212.0</v>
      </c>
      <c r="I67" s="19">
        <v>48.0</v>
      </c>
      <c r="J67" s="19" t="s">
        <v>40</v>
      </c>
      <c r="K67" s="19" t="s">
        <v>69</v>
      </c>
      <c r="L67" s="19"/>
      <c r="M67" s="19" t="s">
        <v>23</v>
      </c>
      <c r="N67" s="19" t="s">
        <v>23</v>
      </c>
      <c r="O67" s="19"/>
      <c r="P67" s="19"/>
      <c r="Q67" s="19"/>
      <c r="R67" s="19"/>
      <c r="S67" s="19"/>
      <c r="T67" s="19"/>
      <c r="U67" s="19"/>
      <c r="V67" s="19"/>
      <c r="W67" s="19"/>
      <c r="X67" s="19"/>
      <c r="Y67" s="19"/>
      <c r="Z67" s="19"/>
      <c r="AA67" s="19"/>
    </row>
    <row r="68" ht="12.75" customHeight="1">
      <c r="A68" s="25">
        <v>43611.5625</v>
      </c>
      <c r="B68" s="19">
        <v>2.0</v>
      </c>
      <c r="C68" s="19" t="s">
        <v>19</v>
      </c>
      <c r="D68" s="19"/>
      <c r="E68" s="19">
        <v>78.0</v>
      </c>
      <c r="F68" s="19">
        <v>5050.0</v>
      </c>
      <c r="G68" s="19">
        <v>40.0</v>
      </c>
      <c r="H68" s="19">
        <v>4244.0</v>
      </c>
      <c r="I68" s="19">
        <v>52.0</v>
      </c>
      <c r="J68" s="19" t="s">
        <v>40</v>
      </c>
      <c r="K68" s="19" t="s">
        <v>70</v>
      </c>
      <c r="L68" s="19"/>
      <c r="M68" s="19" t="s">
        <v>23</v>
      </c>
      <c r="N68" s="19" t="s">
        <v>23</v>
      </c>
      <c r="O68" s="19"/>
      <c r="P68" s="19"/>
      <c r="Q68" s="19"/>
      <c r="R68" s="19"/>
      <c r="S68" s="19"/>
      <c r="T68" s="19"/>
      <c r="U68" s="19"/>
      <c r="V68" s="19"/>
      <c r="W68" s="19"/>
      <c r="X68" s="19"/>
      <c r="Y68" s="19"/>
      <c r="Z68" s="19"/>
      <c r="AA68" s="19"/>
    </row>
    <row r="69" ht="12.75" customHeight="1">
      <c r="A69" s="25">
        <v>43613.4375</v>
      </c>
      <c r="B69" s="19">
        <v>2.0</v>
      </c>
      <c r="C69" s="19" t="s">
        <v>19</v>
      </c>
      <c r="D69" s="19"/>
      <c r="E69" s="19">
        <v>77.0</v>
      </c>
      <c r="F69" s="19">
        <v>5060.0</v>
      </c>
      <c r="G69" s="19">
        <v>40.0</v>
      </c>
      <c r="H69" s="19">
        <v>4248.0</v>
      </c>
      <c r="I69" s="19">
        <v>132.0</v>
      </c>
      <c r="J69" s="19" t="s">
        <v>40</v>
      </c>
      <c r="K69" s="19" t="s">
        <v>59</v>
      </c>
      <c r="L69" s="19"/>
      <c r="M69" s="19" t="s">
        <v>40</v>
      </c>
      <c r="N69" s="19" t="s">
        <v>23</v>
      </c>
      <c r="O69" s="19"/>
      <c r="P69" s="19"/>
      <c r="Q69" s="19"/>
      <c r="R69" s="19"/>
      <c r="S69" s="19"/>
      <c r="T69" s="19"/>
      <c r="U69" s="19"/>
      <c r="V69" s="19"/>
      <c r="W69" s="19"/>
      <c r="X69" s="19"/>
      <c r="Y69" s="19"/>
      <c r="Z69" s="19"/>
      <c r="AA69" s="19"/>
    </row>
    <row r="70" ht="12.75" customHeight="1">
      <c r="A70" s="25">
        <v>43611.729166666664</v>
      </c>
      <c r="B70" s="19">
        <v>2.0</v>
      </c>
      <c r="C70" s="19" t="s">
        <v>19</v>
      </c>
      <c r="D70" s="19"/>
      <c r="E70" s="19">
        <v>78.0</v>
      </c>
      <c r="F70" s="19">
        <v>5100.0</v>
      </c>
      <c r="G70" s="19">
        <v>40.0</v>
      </c>
      <c r="H70" s="19">
        <v>4243.0</v>
      </c>
      <c r="I70" s="19"/>
      <c r="J70" s="19" t="s">
        <v>21</v>
      </c>
      <c r="K70" s="19"/>
      <c r="L70" s="19" t="s">
        <v>62</v>
      </c>
      <c r="M70" s="19" t="s">
        <v>23</v>
      </c>
      <c r="N70" s="19" t="s">
        <v>23</v>
      </c>
      <c r="O70" s="19"/>
      <c r="P70" s="19"/>
      <c r="Q70" s="19"/>
      <c r="R70" s="19"/>
      <c r="S70" s="19"/>
      <c r="T70" s="19"/>
      <c r="U70" s="19"/>
      <c r="V70" s="19"/>
      <c r="W70" s="19"/>
      <c r="X70" s="19"/>
      <c r="Y70" s="19"/>
      <c r="Z70" s="19"/>
      <c r="AA70" s="19"/>
    </row>
    <row r="71" ht="12.75" customHeight="1">
      <c r="A71" s="25">
        <v>43623.6875</v>
      </c>
      <c r="B71" s="19">
        <v>2.0</v>
      </c>
      <c r="C71" s="19" t="s">
        <v>19</v>
      </c>
      <c r="D71" s="19"/>
      <c r="E71" s="19">
        <v>79.0</v>
      </c>
      <c r="F71" s="19">
        <v>5100.0</v>
      </c>
      <c r="G71" s="19">
        <v>42.0</v>
      </c>
      <c r="H71" s="19">
        <v>4267.0</v>
      </c>
      <c r="I71" s="19">
        <v>49.0</v>
      </c>
      <c r="J71" s="19" t="s">
        <v>40</v>
      </c>
      <c r="K71" s="19" t="s">
        <v>74</v>
      </c>
      <c r="L71" s="19"/>
      <c r="M71" s="19" t="s">
        <v>23</v>
      </c>
      <c r="N71" s="19" t="s">
        <v>23</v>
      </c>
      <c r="O71" s="19"/>
      <c r="P71" s="19"/>
      <c r="Q71" s="19"/>
      <c r="R71" s="19"/>
      <c r="S71" s="19"/>
      <c r="T71" s="19"/>
      <c r="U71" s="19"/>
      <c r="V71" s="19"/>
      <c r="W71" s="19"/>
      <c r="X71" s="19"/>
      <c r="Y71" s="19"/>
      <c r="Z71" s="19"/>
      <c r="AA71" s="19"/>
    </row>
    <row r="72" ht="12.75" customHeight="1">
      <c r="A72" s="25">
        <v>43616.760416666664</v>
      </c>
      <c r="B72" s="19">
        <v>2.0</v>
      </c>
      <c r="C72" s="19" t="s">
        <v>19</v>
      </c>
      <c r="D72" s="19"/>
      <c r="E72" s="19">
        <v>76.0</v>
      </c>
      <c r="F72" s="19">
        <v>5150.0</v>
      </c>
      <c r="G72" s="19">
        <v>40.0</v>
      </c>
      <c r="H72" s="19">
        <v>4253.0</v>
      </c>
      <c r="I72" s="19"/>
      <c r="J72" s="19" t="s">
        <v>21</v>
      </c>
      <c r="K72" s="19"/>
      <c r="L72" s="19" t="s">
        <v>47</v>
      </c>
      <c r="M72" s="19" t="s">
        <v>23</v>
      </c>
      <c r="N72" s="19" t="s">
        <v>23</v>
      </c>
      <c r="O72" s="19"/>
      <c r="P72" s="19"/>
      <c r="Q72" s="19"/>
      <c r="R72" s="19"/>
      <c r="S72" s="19"/>
      <c r="T72" s="19"/>
      <c r="U72" s="19"/>
      <c r="V72" s="19"/>
      <c r="W72" s="19"/>
      <c r="X72" s="19"/>
      <c r="Y72" s="19"/>
      <c r="Z72" s="19"/>
      <c r="AA72" s="19"/>
    </row>
    <row r="73" ht="12.75" customHeight="1">
      <c r="A73" s="25">
        <v>43648.541666666664</v>
      </c>
      <c r="B73" s="19">
        <v>2.0</v>
      </c>
      <c r="C73" s="19" t="s">
        <v>19</v>
      </c>
      <c r="D73" s="19"/>
      <c r="E73" s="19">
        <v>79.0</v>
      </c>
      <c r="F73" s="19">
        <v>5200.0</v>
      </c>
      <c r="G73" s="19">
        <v>39.0</v>
      </c>
      <c r="H73" s="19">
        <v>4293.0</v>
      </c>
      <c r="I73" s="19">
        <v>50.0</v>
      </c>
      <c r="J73" s="19" t="s">
        <v>40</v>
      </c>
      <c r="K73" s="19" t="s">
        <v>79</v>
      </c>
      <c r="L73" s="19"/>
      <c r="M73" s="19" t="s">
        <v>35</v>
      </c>
      <c r="N73" s="19" t="s">
        <v>23</v>
      </c>
      <c r="O73" s="19"/>
      <c r="P73" s="19"/>
      <c r="Q73" s="19"/>
      <c r="R73" s="19"/>
      <c r="S73" s="19"/>
      <c r="T73" s="19"/>
      <c r="U73" s="19"/>
      <c r="V73" s="19"/>
      <c r="W73" s="19"/>
      <c r="X73" s="19"/>
      <c r="Y73" s="19"/>
      <c r="Z73" s="19"/>
      <c r="AA73" s="19"/>
    </row>
    <row r="74" ht="12.75" customHeight="1">
      <c r="A74" s="25">
        <v>43628.666666666664</v>
      </c>
      <c r="B74" s="19">
        <v>2.0</v>
      </c>
      <c r="C74" s="19" t="s">
        <v>19</v>
      </c>
      <c r="D74" s="19"/>
      <c r="E74" s="19">
        <v>78.0</v>
      </c>
      <c r="F74" s="19">
        <v>5350.0</v>
      </c>
      <c r="G74" s="19">
        <v>41.0</v>
      </c>
      <c r="H74" s="19">
        <v>4273.0</v>
      </c>
      <c r="I74" s="19">
        <v>54.0</v>
      </c>
      <c r="J74" s="19" t="s">
        <v>40</v>
      </c>
      <c r="K74" s="19" t="s">
        <v>67</v>
      </c>
      <c r="L74" s="19"/>
      <c r="M74" s="19" t="s">
        <v>35</v>
      </c>
      <c r="N74" s="19" t="s">
        <v>23</v>
      </c>
      <c r="O74" s="19"/>
      <c r="P74" s="19"/>
      <c r="Q74" s="19"/>
      <c r="R74" s="19"/>
      <c r="S74" s="19"/>
      <c r="T74" s="19"/>
      <c r="U74" s="19"/>
      <c r="V74" s="19"/>
      <c r="W74" s="19"/>
      <c r="X74" s="19"/>
      <c r="Y74" s="19"/>
      <c r="Z74" s="19"/>
      <c r="AA74" s="19"/>
    </row>
    <row r="75" ht="12.75" customHeight="1">
      <c r="A75" s="25">
        <v>43614.34375</v>
      </c>
      <c r="B75" s="19">
        <v>2.0</v>
      </c>
      <c r="C75" s="19" t="s">
        <v>19</v>
      </c>
      <c r="D75" s="19"/>
      <c r="E75" s="19">
        <v>76.0</v>
      </c>
      <c r="F75" s="19">
        <v>5400.0</v>
      </c>
      <c r="G75" s="19">
        <v>43.0</v>
      </c>
      <c r="H75" s="19">
        <v>4250.0</v>
      </c>
      <c r="I75" s="19">
        <v>48.0</v>
      </c>
      <c r="J75" s="19" t="s">
        <v>40</v>
      </c>
      <c r="K75" s="19" t="s">
        <v>69</v>
      </c>
      <c r="L75" s="19"/>
      <c r="M75" s="19" t="s">
        <v>23</v>
      </c>
      <c r="N75" s="19" t="s">
        <v>816</v>
      </c>
      <c r="O75" s="19"/>
      <c r="P75" s="19"/>
      <c r="Q75" s="19"/>
      <c r="R75" s="19"/>
      <c r="S75" s="19"/>
      <c r="T75" s="19"/>
      <c r="U75" s="19"/>
      <c r="V75" s="19"/>
      <c r="W75" s="19"/>
      <c r="X75" s="19"/>
      <c r="Y75" s="19"/>
      <c r="Z75" s="19"/>
      <c r="AA75" s="19"/>
    </row>
    <row r="76" ht="12.75" customHeight="1">
      <c r="A76" s="25">
        <v>43613.458333333336</v>
      </c>
      <c r="B76" s="19">
        <v>2.0</v>
      </c>
      <c r="C76" s="19" t="s">
        <v>19</v>
      </c>
      <c r="D76" s="19"/>
      <c r="E76" s="19">
        <v>78.0</v>
      </c>
      <c r="F76" s="19">
        <v>5400.0</v>
      </c>
      <c r="G76" s="19">
        <v>41.0</v>
      </c>
      <c r="H76" s="19">
        <v>4247.0</v>
      </c>
      <c r="I76" s="19">
        <v>48.0</v>
      </c>
      <c r="J76" s="19" t="s">
        <v>40</v>
      </c>
      <c r="K76" s="19" t="s">
        <v>69</v>
      </c>
      <c r="L76" s="19"/>
      <c r="M76" s="19" t="s">
        <v>23</v>
      </c>
      <c r="N76" s="19" t="s">
        <v>23</v>
      </c>
      <c r="O76" s="19"/>
      <c r="P76" s="19"/>
      <c r="Q76" s="19"/>
      <c r="R76" s="19"/>
      <c r="S76" s="19"/>
      <c r="T76" s="19"/>
      <c r="U76" s="19"/>
      <c r="V76" s="19"/>
      <c r="W76" s="19"/>
      <c r="X76" s="19"/>
      <c r="Y76" s="19"/>
      <c r="Z76" s="19"/>
      <c r="AA76" s="19"/>
    </row>
    <row r="77" ht="12.75" customHeight="1">
      <c r="A77" s="25">
        <v>43610.75</v>
      </c>
      <c r="B77" s="19">
        <v>2.0</v>
      </c>
      <c r="C77" s="19" t="s">
        <v>19</v>
      </c>
      <c r="D77" s="19"/>
      <c r="E77" s="19">
        <v>78.0</v>
      </c>
      <c r="F77" s="19">
        <v>5450.0</v>
      </c>
      <c r="G77" s="19">
        <v>42.0</v>
      </c>
      <c r="H77" s="19">
        <v>4241.0</v>
      </c>
      <c r="I77" s="19">
        <v>49.0</v>
      </c>
      <c r="J77" s="19" t="s">
        <v>40</v>
      </c>
      <c r="K77" s="19" t="s">
        <v>74</v>
      </c>
      <c r="L77" s="19"/>
      <c r="M77" s="19" t="s">
        <v>23</v>
      </c>
      <c r="N77" s="19" t="s">
        <v>23</v>
      </c>
      <c r="O77" s="19"/>
      <c r="P77" s="19"/>
      <c r="Q77" s="19"/>
      <c r="R77" s="19"/>
      <c r="S77" s="19"/>
      <c r="T77" s="19"/>
      <c r="U77" s="19"/>
      <c r="V77" s="19"/>
      <c r="W77" s="19"/>
      <c r="X77" s="19"/>
      <c r="Y77" s="19"/>
      <c r="Z77" s="19"/>
      <c r="AA77" s="19"/>
    </row>
    <row r="78" ht="12.75" customHeight="1">
      <c r="A78" s="25">
        <v>43592.479166666664</v>
      </c>
      <c r="B78" s="19">
        <v>2.0</v>
      </c>
      <c r="C78" s="19" t="s">
        <v>19</v>
      </c>
      <c r="D78" s="19"/>
      <c r="E78" s="19">
        <v>79.0</v>
      </c>
      <c r="F78" s="19">
        <v>5500.0</v>
      </c>
      <c r="G78" s="19">
        <v>41.0</v>
      </c>
      <c r="H78" s="19">
        <v>4209.0</v>
      </c>
      <c r="I78" s="19">
        <v>48.0</v>
      </c>
      <c r="J78" s="19" t="s">
        <v>40</v>
      </c>
      <c r="K78" s="19" t="s">
        <v>69</v>
      </c>
      <c r="L78" s="19"/>
      <c r="M78" s="19" t="s">
        <v>23</v>
      </c>
      <c r="N78" s="19" t="s">
        <v>23</v>
      </c>
      <c r="O78" s="19"/>
      <c r="P78" s="19"/>
      <c r="Q78" s="19"/>
      <c r="R78" s="19"/>
      <c r="S78" s="19"/>
      <c r="T78" s="19"/>
      <c r="U78" s="19"/>
      <c r="V78" s="19"/>
      <c r="W78" s="19"/>
      <c r="X78" s="19"/>
      <c r="Y78" s="19"/>
      <c r="Z78" s="19"/>
      <c r="AA78" s="19"/>
    </row>
    <row r="79" ht="12.75" customHeight="1">
      <c r="A79" s="25">
        <v>43613.375</v>
      </c>
      <c r="B79" s="19">
        <v>2.0</v>
      </c>
      <c r="C79" s="19" t="s">
        <v>19</v>
      </c>
      <c r="D79" s="19"/>
      <c r="E79" s="19">
        <v>79.0</v>
      </c>
      <c r="F79" s="19">
        <v>5500.0</v>
      </c>
      <c r="G79" s="19">
        <v>42.0</v>
      </c>
      <c r="H79" s="19">
        <v>4246.0</v>
      </c>
      <c r="I79" s="19">
        <v>48.0</v>
      </c>
      <c r="J79" s="19" t="s">
        <v>40</v>
      </c>
      <c r="K79" s="19" t="s">
        <v>69</v>
      </c>
      <c r="L79" s="19"/>
      <c r="M79" s="19" t="s">
        <v>23</v>
      </c>
      <c r="N79" s="19" t="s">
        <v>23</v>
      </c>
      <c r="O79" s="19"/>
      <c r="P79" s="19"/>
      <c r="Q79" s="19"/>
      <c r="R79" s="19"/>
      <c r="S79" s="19"/>
      <c r="T79" s="19"/>
      <c r="U79" s="19"/>
      <c r="V79" s="19"/>
      <c r="W79" s="19"/>
      <c r="X79" s="19"/>
      <c r="Y79" s="19"/>
      <c r="Z79" s="19"/>
      <c r="AA79" s="19"/>
    </row>
    <row r="80" ht="12.75" customHeight="1">
      <c r="A80" s="25">
        <v>43635.541666666664</v>
      </c>
      <c r="B80" s="19">
        <v>2.0</v>
      </c>
      <c r="C80" s="19" t="s">
        <v>19</v>
      </c>
      <c r="D80" s="19"/>
      <c r="E80" s="19">
        <v>80.0</v>
      </c>
      <c r="F80" s="19">
        <v>5500.0</v>
      </c>
      <c r="G80" s="19">
        <v>39.0</v>
      </c>
      <c r="H80" s="19">
        <v>4283.0</v>
      </c>
      <c r="I80" s="19">
        <v>49.0</v>
      </c>
      <c r="J80" s="19" t="s">
        <v>40</v>
      </c>
      <c r="K80" s="19" t="s">
        <v>74</v>
      </c>
      <c r="L80" s="19"/>
      <c r="M80" s="19" t="s">
        <v>35</v>
      </c>
      <c r="N80" s="19" t="s">
        <v>23</v>
      </c>
      <c r="O80" s="19"/>
      <c r="P80" s="19"/>
      <c r="Q80" s="19"/>
      <c r="R80" s="19"/>
      <c r="S80" s="19"/>
      <c r="T80" s="19"/>
      <c r="U80" s="19"/>
      <c r="V80" s="19"/>
      <c r="W80" s="19"/>
      <c r="X80" s="19"/>
      <c r="Y80" s="19"/>
      <c r="Z80" s="19"/>
      <c r="AA80" s="19"/>
    </row>
    <row r="81" ht="12.75" customHeight="1">
      <c r="A81" s="25">
        <v>43569.34722222222</v>
      </c>
      <c r="B81" s="19">
        <v>2.0</v>
      </c>
      <c r="C81" s="19" t="s">
        <v>19</v>
      </c>
      <c r="D81" s="19"/>
      <c r="E81" s="19">
        <v>84.0</v>
      </c>
      <c r="F81" s="19">
        <v>5600.0</v>
      </c>
      <c r="G81" s="19">
        <v>40.0</v>
      </c>
      <c r="H81" s="19">
        <v>4210.0</v>
      </c>
      <c r="I81" s="19">
        <v>54.0</v>
      </c>
      <c r="J81" s="19" t="s">
        <v>40</v>
      </c>
      <c r="K81" s="19" t="s">
        <v>67</v>
      </c>
      <c r="L81" s="19"/>
      <c r="M81" s="19" t="s">
        <v>23</v>
      </c>
      <c r="N81" s="19" t="s">
        <v>23</v>
      </c>
      <c r="O81" s="19"/>
      <c r="P81" s="19"/>
      <c r="Q81" s="19"/>
      <c r="R81" s="19"/>
      <c r="S81" s="19"/>
      <c r="T81" s="19"/>
      <c r="U81" s="19"/>
      <c r="V81" s="19"/>
      <c r="W81" s="19"/>
      <c r="X81" s="19"/>
      <c r="Y81" s="19"/>
      <c r="Z81" s="19"/>
      <c r="AA81" s="19"/>
    </row>
    <row r="82" ht="12.75" customHeight="1">
      <c r="A82" s="25">
        <v>43648.854166666664</v>
      </c>
      <c r="B82" s="19">
        <v>2.0</v>
      </c>
      <c r="C82" s="19" t="s">
        <v>19</v>
      </c>
      <c r="D82" s="19"/>
      <c r="E82" s="19">
        <v>82.0</v>
      </c>
      <c r="F82" s="19">
        <v>5700.0</v>
      </c>
      <c r="G82" s="19">
        <v>42.0</v>
      </c>
      <c r="H82" s="19">
        <v>4294.0</v>
      </c>
      <c r="I82" s="19">
        <v>50.0</v>
      </c>
      <c r="J82" s="19" t="s">
        <v>40</v>
      </c>
      <c r="K82" s="19" t="s">
        <v>79</v>
      </c>
      <c r="L82" s="19"/>
      <c r="M82" s="19" t="s">
        <v>35</v>
      </c>
      <c r="N82" s="19" t="s">
        <v>23</v>
      </c>
      <c r="O82" s="19"/>
      <c r="P82" s="19"/>
      <c r="Q82" s="19"/>
      <c r="R82" s="19"/>
      <c r="S82" s="19"/>
      <c r="T82" s="19"/>
      <c r="U82" s="19"/>
      <c r="V82" s="19"/>
      <c r="W82" s="19"/>
      <c r="X82" s="19"/>
      <c r="Y82" s="19"/>
      <c r="Z82" s="19"/>
      <c r="AA82" s="19"/>
    </row>
    <row r="83" ht="12.75" customHeight="1">
      <c r="A83" s="25">
        <v>43618.8125</v>
      </c>
      <c r="B83" s="19">
        <v>2.0</v>
      </c>
      <c r="C83" s="19" t="s">
        <v>19</v>
      </c>
      <c r="D83" s="19"/>
      <c r="E83" s="19">
        <v>83.0</v>
      </c>
      <c r="F83" s="19">
        <v>5700.0</v>
      </c>
      <c r="G83" s="19">
        <v>42.0</v>
      </c>
      <c r="H83" s="19">
        <v>4257.0</v>
      </c>
      <c r="I83" s="19">
        <v>52.0</v>
      </c>
      <c r="J83" s="19" t="s">
        <v>40</v>
      </c>
      <c r="K83" s="19" t="s">
        <v>70</v>
      </c>
      <c r="L83" s="19"/>
      <c r="M83" s="19" t="s">
        <v>23</v>
      </c>
      <c r="N83" s="19" t="s">
        <v>23</v>
      </c>
      <c r="O83" s="19"/>
      <c r="P83" s="19"/>
      <c r="Q83" s="19"/>
      <c r="R83" s="19"/>
      <c r="S83" s="19"/>
      <c r="T83" s="19"/>
      <c r="U83" s="19"/>
      <c r="V83" s="19"/>
      <c r="W83" s="19"/>
      <c r="X83" s="19"/>
      <c r="Y83" s="19"/>
      <c r="Z83" s="19"/>
      <c r="AA83" s="19"/>
    </row>
    <row r="84" ht="12.75" customHeight="1">
      <c r="A84" s="25">
        <v>43603.479166666664</v>
      </c>
      <c r="B84" s="19">
        <v>2.0</v>
      </c>
      <c r="C84" s="19" t="s">
        <v>19</v>
      </c>
      <c r="D84" s="19"/>
      <c r="E84" s="19">
        <v>79.0</v>
      </c>
      <c r="F84" s="19">
        <v>5750.0</v>
      </c>
      <c r="G84" s="19">
        <v>42.0</v>
      </c>
      <c r="H84" s="19">
        <v>4230.0</v>
      </c>
      <c r="I84" s="19">
        <v>47.0</v>
      </c>
      <c r="J84" s="19" t="s">
        <v>40</v>
      </c>
      <c r="K84" s="19" t="s">
        <v>818</v>
      </c>
      <c r="L84" s="19"/>
      <c r="M84" s="19" t="s">
        <v>23</v>
      </c>
      <c r="N84" s="19" t="s">
        <v>23</v>
      </c>
      <c r="O84" s="19"/>
      <c r="P84" s="19"/>
      <c r="Q84" s="19"/>
      <c r="R84" s="19"/>
      <c r="S84" s="19"/>
      <c r="T84" s="19"/>
      <c r="U84" s="19"/>
      <c r="V84" s="19"/>
      <c r="W84" s="19"/>
      <c r="X84" s="19"/>
      <c r="Y84" s="19"/>
      <c r="Z84" s="19"/>
      <c r="AA84" s="19"/>
    </row>
    <row r="85" ht="12.75" customHeight="1">
      <c r="A85" s="25">
        <v>43597.75</v>
      </c>
      <c r="B85" s="19">
        <v>2.0</v>
      </c>
      <c r="C85" s="19" t="s">
        <v>19</v>
      </c>
      <c r="D85" s="19"/>
      <c r="E85" s="19">
        <v>80.0</v>
      </c>
      <c r="F85" s="19">
        <v>5800.0</v>
      </c>
      <c r="G85" s="19">
        <v>42.0</v>
      </c>
      <c r="H85" s="19">
        <v>4225.0</v>
      </c>
      <c r="I85" s="19"/>
      <c r="J85" s="19" t="s">
        <v>21</v>
      </c>
      <c r="K85" s="19"/>
      <c r="L85" s="19" t="s">
        <v>965</v>
      </c>
      <c r="M85" s="19" t="s">
        <v>40</v>
      </c>
      <c r="N85" s="22" t="s">
        <v>23</v>
      </c>
      <c r="O85" s="19"/>
      <c r="P85" s="19"/>
      <c r="Q85" s="19"/>
      <c r="R85" s="19"/>
      <c r="S85" s="19"/>
      <c r="T85" s="19"/>
      <c r="U85" s="19"/>
      <c r="V85" s="19"/>
      <c r="W85" s="19"/>
      <c r="X85" s="19"/>
      <c r="Y85" s="19"/>
      <c r="Z85" s="19"/>
      <c r="AA85" s="19"/>
    </row>
    <row r="86" ht="12.75" customHeight="1">
      <c r="A86" s="25">
        <v>43616.291666666664</v>
      </c>
      <c r="B86" s="19">
        <v>2.0</v>
      </c>
      <c r="C86" s="19" t="s">
        <v>19</v>
      </c>
      <c r="D86" s="19"/>
      <c r="E86" s="19">
        <v>80.0</v>
      </c>
      <c r="F86" s="19">
        <v>5900.0</v>
      </c>
      <c r="G86" s="19">
        <v>42.0</v>
      </c>
      <c r="H86" s="19">
        <v>4252.0</v>
      </c>
      <c r="I86" s="19"/>
      <c r="J86" s="19" t="s">
        <v>21</v>
      </c>
      <c r="K86" s="19"/>
      <c r="L86" s="19" t="s">
        <v>966</v>
      </c>
      <c r="M86" s="19" t="s">
        <v>23</v>
      </c>
      <c r="N86" s="19" t="s">
        <v>23</v>
      </c>
      <c r="O86" s="19"/>
      <c r="P86" s="19"/>
      <c r="Q86" s="19"/>
      <c r="R86" s="19"/>
      <c r="S86" s="19"/>
      <c r="T86" s="19"/>
      <c r="U86" s="19"/>
      <c r="V86" s="19"/>
      <c r="W86" s="19"/>
      <c r="X86" s="19"/>
      <c r="Y86" s="19"/>
      <c r="Z86" s="19"/>
      <c r="AA86" s="19"/>
    </row>
    <row r="87" ht="12.75" customHeight="1">
      <c r="A87" s="26">
        <v>43579.0</v>
      </c>
      <c r="B87" s="19">
        <v>2.0</v>
      </c>
      <c r="C87" s="19" t="s">
        <v>19</v>
      </c>
      <c r="D87" s="19"/>
      <c r="E87" s="19">
        <v>85.0</v>
      </c>
      <c r="F87" s="19">
        <v>5900.0</v>
      </c>
      <c r="G87" s="19">
        <v>41.0</v>
      </c>
      <c r="H87" s="19">
        <v>4213.0</v>
      </c>
      <c r="I87" s="19">
        <v>133.0</v>
      </c>
      <c r="J87" s="19" t="s">
        <v>40</v>
      </c>
      <c r="K87" s="19" t="s">
        <v>27</v>
      </c>
      <c r="L87" s="19"/>
      <c r="M87" s="19" t="s">
        <v>40</v>
      </c>
      <c r="N87" s="19" t="s">
        <v>23</v>
      </c>
      <c r="O87" s="19"/>
      <c r="P87" s="19"/>
      <c r="Q87" s="19"/>
      <c r="R87" s="19"/>
      <c r="S87" s="19"/>
      <c r="T87" s="19"/>
      <c r="U87" s="19"/>
      <c r="V87" s="19"/>
      <c r="W87" s="19"/>
      <c r="X87" s="19"/>
      <c r="Y87" s="19"/>
      <c r="Z87" s="19"/>
      <c r="AA87" s="19"/>
    </row>
    <row r="88" ht="12.75" customHeight="1">
      <c r="A88" s="25">
        <v>43583.604166666664</v>
      </c>
      <c r="B88" s="19">
        <v>2.0</v>
      </c>
      <c r="C88" s="19" t="s">
        <v>19</v>
      </c>
      <c r="D88" s="19"/>
      <c r="E88" s="19">
        <v>80.0</v>
      </c>
      <c r="F88" s="19">
        <v>6000.0</v>
      </c>
      <c r="G88" s="19">
        <v>44.0</v>
      </c>
      <c r="H88" s="19">
        <v>4217.0</v>
      </c>
      <c r="I88" s="19"/>
      <c r="J88" s="19" t="s">
        <v>21</v>
      </c>
      <c r="K88" s="19"/>
      <c r="L88" s="19" t="s">
        <v>967</v>
      </c>
      <c r="M88" s="19" t="s">
        <v>35</v>
      </c>
      <c r="N88" s="19" t="s">
        <v>23</v>
      </c>
      <c r="O88" s="19"/>
      <c r="P88" s="19"/>
      <c r="Q88" s="19"/>
      <c r="R88" s="19"/>
      <c r="S88" s="19"/>
      <c r="T88" s="19"/>
      <c r="U88" s="19"/>
      <c r="V88" s="19"/>
      <c r="W88" s="19"/>
      <c r="X88" s="19"/>
      <c r="Y88" s="19"/>
      <c r="Z88" s="19"/>
      <c r="AA88" s="19"/>
    </row>
    <row r="89" ht="12.75" customHeight="1">
      <c r="A89" s="25">
        <v>43607.375</v>
      </c>
      <c r="B89" s="19">
        <v>2.0</v>
      </c>
      <c r="C89" s="19" t="s">
        <v>19</v>
      </c>
      <c r="D89" s="19"/>
      <c r="E89" s="19">
        <v>80.0</v>
      </c>
      <c r="F89" s="19">
        <v>6000.0</v>
      </c>
      <c r="G89" s="19">
        <v>44.0</v>
      </c>
      <c r="H89" s="19">
        <v>4236.0</v>
      </c>
      <c r="I89" s="19">
        <v>49.0</v>
      </c>
      <c r="J89" s="19" t="s">
        <v>40</v>
      </c>
      <c r="K89" s="19" t="s">
        <v>74</v>
      </c>
      <c r="L89" s="19"/>
      <c r="M89" s="19" t="s">
        <v>23</v>
      </c>
      <c r="N89" s="19" t="s">
        <v>23</v>
      </c>
      <c r="O89" s="19"/>
      <c r="P89" s="19"/>
      <c r="Q89" s="19"/>
      <c r="R89" s="19"/>
      <c r="S89" s="19"/>
      <c r="T89" s="19"/>
      <c r="U89" s="19"/>
      <c r="V89" s="19"/>
      <c r="W89" s="19"/>
      <c r="X89" s="19"/>
      <c r="Y89" s="19"/>
      <c r="Z89" s="19"/>
      <c r="AA89" s="19"/>
    </row>
    <row r="90" ht="12.75" customHeight="1">
      <c r="A90" s="25">
        <v>43617.541666666664</v>
      </c>
      <c r="B90" s="19">
        <v>2.0</v>
      </c>
      <c r="C90" s="19" t="s">
        <v>19</v>
      </c>
      <c r="D90" s="19"/>
      <c r="E90" s="19">
        <v>80.0</v>
      </c>
      <c r="F90" s="19">
        <v>6100.0</v>
      </c>
      <c r="G90" s="19">
        <v>44.0</v>
      </c>
      <c r="H90" s="19">
        <v>4255.0</v>
      </c>
      <c r="I90" s="19">
        <v>54.0</v>
      </c>
      <c r="J90" s="19" t="s">
        <v>40</v>
      </c>
      <c r="K90" s="19" t="s">
        <v>67</v>
      </c>
      <c r="L90" s="19"/>
      <c r="M90" s="19" t="s">
        <v>23</v>
      </c>
      <c r="N90" s="19" t="s">
        <v>23</v>
      </c>
      <c r="O90" s="19"/>
      <c r="P90" s="19"/>
      <c r="Q90" s="19"/>
      <c r="R90" s="19"/>
      <c r="S90" s="19"/>
      <c r="T90" s="19"/>
      <c r="U90" s="19"/>
      <c r="V90" s="19"/>
      <c r="W90" s="19"/>
      <c r="X90" s="19"/>
      <c r="Y90" s="19"/>
      <c r="Z90" s="19"/>
      <c r="AA90" s="19"/>
    </row>
    <row r="91" ht="12.75" customHeight="1">
      <c r="A91" s="25">
        <v>43623.6875</v>
      </c>
      <c r="B91" s="19">
        <v>2.0</v>
      </c>
      <c r="C91" s="19" t="s">
        <v>19</v>
      </c>
      <c r="D91" s="19"/>
      <c r="E91" s="19">
        <v>80.0</v>
      </c>
      <c r="F91" s="19">
        <v>6100.0</v>
      </c>
      <c r="G91" s="19">
        <v>43.0</v>
      </c>
      <c r="H91" s="19">
        <v>4265.0</v>
      </c>
      <c r="I91" s="19">
        <v>48.0</v>
      </c>
      <c r="J91" s="19" t="s">
        <v>40</v>
      </c>
      <c r="K91" s="19" t="s">
        <v>69</v>
      </c>
      <c r="L91" s="19"/>
      <c r="M91" s="19" t="s">
        <v>23</v>
      </c>
      <c r="N91" s="19" t="s">
        <v>23</v>
      </c>
      <c r="O91" s="19"/>
      <c r="P91" s="19"/>
      <c r="Q91" s="19"/>
      <c r="R91" s="19"/>
      <c r="S91" s="19"/>
      <c r="T91" s="19"/>
      <c r="U91" s="19"/>
      <c r="V91" s="19"/>
      <c r="W91" s="19"/>
      <c r="X91" s="19"/>
      <c r="Y91" s="19"/>
      <c r="Z91" s="19"/>
      <c r="AA91" s="19"/>
    </row>
    <row r="92" ht="12.75" customHeight="1">
      <c r="A92" s="25">
        <v>43592.40625</v>
      </c>
      <c r="B92" s="19">
        <v>2.0</v>
      </c>
      <c r="C92" s="19" t="s">
        <v>19</v>
      </c>
      <c r="D92" s="19"/>
      <c r="E92" s="19">
        <v>81.0</v>
      </c>
      <c r="F92" s="19">
        <v>6100.0</v>
      </c>
      <c r="G92" s="19">
        <v>45.0</v>
      </c>
      <c r="H92" s="19">
        <v>4208.0</v>
      </c>
      <c r="I92" s="19">
        <v>52.0</v>
      </c>
      <c r="J92" s="19" t="s">
        <v>40</v>
      </c>
      <c r="K92" s="19" t="s">
        <v>70</v>
      </c>
      <c r="L92" s="19"/>
      <c r="M92" s="19" t="s">
        <v>23</v>
      </c>
      <c r="N92" s="19" t="s">
        <v>23</v>
      </c>
      <c r="O92" s="19"/>
      <c r="P92" s="19"/>
      <c r="Q92" s="19"/>
      <c r="R92" s="19"/>
      <c r="S92" s="19"/>
      <c r="T92" s="19"/>
      <c r="U92" s="19"/>
      <c r="V92" s="19"/>
      <c r="W92" s="19"/>
      <c r="X92" s="19"/>
      <c r="Y92" s="19"/>
      <c r="Z92" s="19"/>
      <c r="AA92" s="19"/>
    </row>
    <row r="93" ht="12.75" customHeight="1">
      <c r="A93" s="25">
        <v>43609.75</v>
      </c>
      <c r="B93" s="19">
        <v>2.0</v>
      </c>
      <c r="C93" s="19" t="s">
        <v>19</v>
      </c>
      <c r="D93" s="19"/>
      <c r="E93" s="19">
        <v>84.0</v>
      </c>
      <c r="F93" s="19">
        <v>6100.0</v>
      </c>
      <c r="G93" s="19">
        <v>41.0</v>
      </c>
      <c r="H93" s="19">
        <v>4239.0</v>
      </c>
      <c r="I93" s="19"/>
      <c r="J93" s="19" t="s">
        <v>21</v>
      </c>
      <c r="K93" s="19"/>
      <c r="L93" s="19" t="s">
        <v>857</v>
      </c>
      <c r="M93" s="19" t="s">
        <v>23</v>
      </c>
      <c r="N93" s="19" t="s">
        <v>23</v>
      </c>
      <c r="O93" s="19"/>
      <c r="P93" s="19"/>
      <c r="Q93" s="19"/>
      <c r="R93" s="19"/>
      <c r="S93" s="19"/>
      <c r="T93" s="19"/>
      <c r="U93" s="19"/>
      <c r="V93" s="19"/>
      <c r="W93" s="19"/>
      <c r="X93" s="19"/>
      <c r="Y93" s="19"/>
      <c r="Z93" s="19"/>
      <c r="AA93" s="19"/>
    </row>
    <row r="94" ht="12.75" customHeight="1">
      <c r="A94" s="25">
        <v>43599.6875</v>
      </c>
      <c r="B94" s="19">
        <v>2.0</v>
      </c>
      <c r="C94" s="19" t="s">
        <v>19</v>
      </c>
      <c r="D94" s="19"/>
      <c r="E94" s="19">
        <v>85.0</v>
      </c>
      <c r="F94" s="19">
        <v>6600.0</v>
      </c>
      <c r="G94" s="19">
        <v>42.0</v>
      </c>
      <c r="H94" s="19">
        <v>4228.0</v>
      </c>
      <c r="I94" s="19">
        <v>60.0</v>
      </c>
      <c r="J94" s="19" t="s">
        <v>40</v>
      </c>
      <c r="K94" s="19" t="s">
        <v>66</v>
      </c>
      <c r="L94" s="19"/>
      <c r="M94" s="19" t="s">
        <v>23</v>
      </c>
      <c r="N94" s="19" t="s">
        <v>23</v>
      </c>
      <c r="O94" s="19"/>
      <c r="P94" s="19"/>
      <c r="Q94" s="19"/>
      <c r="R94" s="19"/>
      <c r="S94" s="19"/>
      <c r="T94" s="19"/>
      <c r="U94" s="19"/>
      <c r="V94" s="19"/>
      <c r="W94" s="19"/>
      <c r="X94" s="19"/>
      <c r="Y94" s="19"/>
      <c r="Z94" s="19"/>
      <c r="AA94" s="19"/>
    </row>
    <row r="95" ht="12.75" customHeight="1">
      <c r="A95" s="25">
        <v>43644.5625</v>
      </c>
      <c r="B95" s="19">
        <v>2.0</v>
      </c>
      <c r="C95" s="19" t="s">
        <v>19</v>
      </c>
      <c r="D95" s="19"/>
      <c r="E95" s="19">
        <v>89.0</v>
      </c>
      <c r="F95" s="19">
        <v>7850.0</v>
      </c>
      <c r="G95" s="19">
        <v>48.0</v>
      </c>
      <c r="H95" s="19">
        <v>4289.0</v>
      </c>
      <c r="I95" s="19">
        <v>49.0</v>
      </c>
      <c r="J95" s="19" t="s">
        <v>40</v>
      </c>
      <c r="K95" s="19" t="s">
        <v>74</v>
      </c>
      <c r="L95" s="19"/>
      <c r="M95" s="19" t="s">
        <v>35</v>
      </c>
      <c r="N95" s="19" t="s">
        <v>23</v>
      </c>
      <c r="O95" s="19"/>
      <c r="P95" s="19"/>
      <c r="Q95" s="19"/>
      <c r="R95" s="19"/>
      <c r="S95" s="19"/>
      <c r="T95" s="19"/>
      <c r="U95" s="19"/>
      <c r="V95" s="19"/>
      <c r="W95" s="19"/>
      <c r="X95" s="19"/>
      <c r="Y95" s="19"/>
      <c r="Z95" s="19"/>
      <c r="AA95" s="19"/>
    </row>
    <row r="96" ht="12.75" customHeight="1">
      <c r="A96" s="25">
        <v>43646.75</v>
      </c>
      <c r="B96" s="19">
        <v>2.0</v>
      </c>
      <c r="C96" s="19" t="s">
        <v>19</v>
      </c>
      <c r="D96" s="19"/>
      <c r="E96" s="19">
        <v>92.0</v>
      </c>
      <c r="F96" s="19">
        <v>8400.0</v>
      </c>
      <c r="G96" s="19">
        <v>48.0</v>
      </c>
      <c r="H96" s="19">
        <v>4291.0</v>
      </c>
      <c r="I96" s="19">
        <v>52.0</v>
      </c>
      <c r="J96" s="19" t="s">
        <v>40</v>
      </c>
      <c r="K96" s="19" t="s">
        <v>70</v>
      </c>
      <c r="L96" s="19"/>
      <c r="M96" s="19" t="s">
        <v>35</v>
      </c>
      <c r="N96" s="19" t="s">
        <v>23</v>
      </c>
      <c r="O96" s="19"/>
      <c r="P96" s="19"/>
      <c r="Q96" s="19"/>
      <c r="R96" s="19"/>
      <c r="S96" s="19"/>
      <c r="T96" s="19"/>
      <c r="U96" s="19"/>
      <c r="V96" s="19"/>
      <c r="W96" s="19"/>
      <c r="X96" s="19"/>
      <c r="Y96" s="19"/>
      <c r="Z96" s="19"/>
      <c r="AA96" s="19"/>
    </row>
    <row r="97" ht="12.75" customHeight="1">
      <c r="A97" s="30">
        <v>43588.0</v>
      </c>
      <c r="B97" s="19"/>
      <c r="C97" s="19" t="s">
        <v>20</v>
      </c>
      <c r="D97" s="19"/>
      <c r="E97" s="19"/>
      <c r="F97" s="19"/>
      <c r="G97" s="19"/>
      <c r="H97" s="19" t="s">
        <v>968</v>
      </c>
      <c r="I97" s="19"/>
      <c r="J97" s="19"/>
      <c r="K97" s="19" t="s">
        <v>969</v>
      </c>
      <c r="L97" s="19"/>
      <c r="M97" s="19"/>
      <c r="N97" s="19"/>
      <c r="O97" s="19"/>
      <c r="P97" s="19"/>
      <c r="Q97" s="19"/>
      <c r="R97" s="19"/>
      <c r="S97" s="19"/>
      <c r="T97" s="19"/>
      <c r="U97" s="19"/>
      <c r="V97" s="19"/>
      <c r="W97" s="19"/>
      <c r="X97" s="19"/>
      <c r="Y97" s="19"/>
      <c r="Z97" s="19"/>
      <c r="AA97" s="19"/>
    </row>
    <row r="98" ht="12.75" customHeight="1">
      <c r="A98" s="25">
        <v>43630.0</v>
      </c>
      <c r="B98" s="19">
        <v>4.0</v>
      </c>
      <c r="C98" s="19" t="s">
        <v>82</v>
      </c>
      <c r="D98" s="19"/>
      <c r="E98" s="19">
        <v>65.0</v>
      </c>
      <c r="F98" s="19">
        <v>3450.0</v>
      </c>
      <c r="G98" s="19"/>
      <c r="H98" s="19">
        <v>7964.0</v>
      </c>
      <c r="I98" s="19"/>
      <c r="J98" s="19"/>
      <c r="K98" s="19" t="s">
        <v>970</v>
      </c>
      <c r="L98" s="19"/>
      <c r="M98" s="19" t="s">
        <v>35</v>
      </c>
      <c r="N98" s="19"/>
      <c r="O98" s="19"/>
      <c r="P98" s="19"/>
      <c r="Q98" s="19"/>
      <c r="R98" s="19"/>
      <c r="S98" s="19"/>
      <c r="T98" s="19"/>
      <c r="U98" s="19"/>
      <c r="V98" s="19"/>
      <c r="W98" s="19"/>
      <c r="X98" s="19"/>
      <c r="Y98" s="19"/>
      <c r="Z98" s="19"/>
      <c r="AA98" s="19"/>
    </row>
    <row r="99" ht="12.75" customHeight="1">
      <c r="A99" s="25">
        <v>43634.0</v>
      </c>
      <c r="B99" s="19">
        <v>4.0</v>
      </c>
      <c r="C99" s="19" t="s">
        <v>82</v>
      </c>
      <c r="D99" s="19"/>
      <c r="E99" s="19">
        <v>71.0</v>
      </c>
      <c r="F99" s="19">
        <v>3600.0</v>
      </c>
      <c r="G99" s="19"/>
      <c r="H99" s="19">
        <v>7967.0</v>
      </c>
      <c r="I99" s="19"/>
      <c r="J99" s="19"/>
      <c r="K99" s="19" t="s">
        <v>971</v>
      </c>
      <c r="L99" s="19"/>
      <c r="M99" s="19" t="s">
        <v>35</v>
      </c>
      <c r="N99" s="19"/>
      <c r="O99" s="19"/>
      <c r="P99" s="19"/>
      <c r="Q99" s="19"/>
      <c r="R99" s="19"/>
      <c r="S99" s="19"/>
      <c r="T99" s="19"/>
      <c r="U99" s="19"/>
      <c r="V99" s="19"/>
      <c r="W99" s="19"/>
      <c r="X99" s="19"/>
      <c r="Y99" s="19"/>
      <c r="Z99" s="19"/>
      <c r="AA99" s="19"/>
    </row>
    <row r="100" ht="12.75" customHeight="1">
      <c r="A100" s="25">
        <v>43634.0</v>
      </c>
      <c r="B100" s="19">
        <v>4.0</v>
      </c>
      <c r="C100" s="19" t="s">
        <v>82</v>
      </c>
      <c r="D100" s="19"/>
      <c r="E100" s="19">
        <v>71.0</v>
      </c>
      <c r="F100" s="19">
        <v>3600.0</v>
      </c>
      <c r="G100" s="19"/>
      <c r="H100" s="19">
        <v>7968.0</v>
      </c>
      <c r="I100" s="19"/>
      <c r="J100" s="19"/>
      <c r="K100" s="19" t="s">
        <v>970</v>
      </c>
      <c r="L100" s="19"/>
      <c r="M100" s="19" t="s">
        <v>35</v>
      </c>
      <c r="N100" s="19"/>
      <c r="O100" s="19"/>
      <c r="P100" s="19"/>
      <c r="Q100" s="19"/>
      <c r="R100" s="19"/>
      <c r="S100" s="19"/>
      <c r="T100" s="19"/>
      <c r="U100" s="19"/>
      <c r="V100" s="19"/>
      <c r="W100" s="19"/>
      <c r="X100" s="19"/>
      <c r="Y100" s="19"/>
      <c r="Z100" s="19"/>
      <c r="AA100" s="19"/>
    </row>
    <row r="101" ht="12.75" customHeight="1">
      <c r="A101" s="25">
        <v>43630.385416666664</v>
      </c>
      <c r="B101" s="19">
        <v>4.0</v>
      </c>
      <c r="C101" s="19" t="s">
        <v>82</v>
      </c>
      <c r="D101" s="19"/>
      <c r="E101" s="19">
        <v>71.0</v>
      </c>
      <c r="F101" s="19">
        <v>3650.0</v>
      </c>
      <c r="G101" s="19">
        <v>35.0</v>
      </c>
      <c r="H101" s="19">
        <v>1816.0</v>
      </c>
      <c r="I101" s="19">
        <v>10.0</v>
      </c>
      <c r="J101" s="19" t="s">
        <v>40</v>
      </c>
      <c r="K101" s="19" t="s">
        <v>834</v>
      </c>
      <c r="L101" s="19"/>
      <c r="M101" s="19" t="s">
        <v>23</v>
      </c>
      <c r="N101" s="19" t="s">
        <v>23</v>
      </c>
      <c r="O101" s="19"/>
      <c r="P101" s="19"/>
      <c r="Q101" s="19"/>
      <c r="R101" s="19"/>
      <c r="S101" s="19"/>
      <c r="T101" s="19"/>
      <c r="U101" s="19"/>
      <c r="V101" s="19"/>
      <c r="W101" s="19"/>
      <c r="X101" s="19"/>
      <c r="Y101" s="19"/>
      <c r="Z101" s="19"/>
      <c r="AA101" s="19"/>
    </row>
    <row r="102" ht="12.75" customHeight="1">
      <c r="A102" s="25">
        <v>43616.0</v>
      </c>
      <c r="B102" s="19">
        <v>4.0</v>
      </c>
      <c r="C102" s="19" t="s">
        <v>82</v>
      </c>
      <c r="D102" s="19"/>
      <c r="E102" s="19">
        <v>70.0</v>
      </c>
      <c r="F102" s="19">
        <v>3650.0</v>
      </c>
      <c r="G102" s="19"/>
      <c r="H102" s="19">
        <v>7961.0</v>
      </c>
      <c r="I102" s="19"/>
      <c r="J102" s="19"/>
      <c r="K102" s="19" t="s">
        <v>972</v>
      </c>
      <c r="L102" s="19"/>
      <c r="M102" s="19" t="s">
        <v>23</v>
      </c>
      <c r="N102" s="19"/>
      <c r="O102" s="19"/>
      <c r="P102" s="19"/>
      <c r="Q102" s="19"/>
      <c r="R102" s="19"/>
      <c r="S102" s="19"/>
      <c r="T102" s="19"/>
      <c r="U102" s="19"/>
      <c r="V102" s="19"/>
      <c r="W102" s="19"/>
      <c r="X102" s="19"/>
      <c r="Y102" s="19"/>
      <c r="Z102" s="19"/>
      <c r="AA102" s="19"/>
    </row>
    <row r="103" ht="12.75" customHeight="1">
      <c r="A103" s="25">
        <v>43620.375</v>
      </c>
      <c r="B103" s="19">
        <v>4.0</v>
      </c>
      <c r="C103" s="19" t="s">
        <v>82</v>
      </c>
      <c r="D103" s="19"/>
      <c r="E103" s="19">
        <v>70.0</v>
      </c>
      <c r="F103" s="19">
        <v>3700.0</v>
      </c>
      <c r="G103" s="19">
        <v>35.0</v>
      </c>
      <c r="H103" s="19">
        <v>1814.0</v>
      </c>
      <c r="I103" s="19">
        <v>6.0</v>
      </c>
      <c r="J103" s="19" t="s">
        <v>40</v>
      </c>
      <c r="K103" s="19" t="s">
        <v>833</v>
      </c>
      <c r="L103" s="19"/>
      <c r="M103" s="19" t="s">
        <v>23</v>
      </c>
      <c r="N103" s="19" t="s">
        <v>23</v>
      </c>
      <c r="O103" s="19"/>
      <c r="P103" s="19"/>
      <c r="Q103" s="19"/>
      <c r="R103" s="19"/>
      <c r="S103" s="19"/>
      <c r="T103" s="19"/>
      <c r="U103" s="19"/>
      <c r="V103" s="19"/>
      <c r="W103" s="19"/>
      <c r="X103" s="19"/>
      <c r="Y103" s="19"/>
      <c r="Z103" s="19"/>
      <c r="AA103" s="19"/>
    </row>
    <row r="104" ht="12.75" customHeight="1">
      <c r="A104" s="25">
        <v>43579.5</v>
      </c>
      <c r="B104" s="19">
        <v>4.0</v>
      </c>
      <c r="C104" s="19" t="s">
        <v>82</v>
      </c>
      <c r="D104" s="19"/>
      <c r="E104" s="19">
        <v>71.0</v>
      </c>
      <c r="F104" s="19">
        <v>3760.0</v>
      </c>
      <c r="G104" s="19">
        <v>36.0</v>
      </c>
      <c r="H104" s="19">
        <v>1808.0</v>
      </c>
      <c r="I104" s="19">
        <v>11.0</v>
      </c>
      <c r="J104" s="19" t="s">
        <v>40</v>
      </c>
      <c r="K104" s="19" t="s">
        <v>835</v>
      </c>
      <c r="L104" s="19"/>
      <c r="M104" s="19" t="s">
        <v>23</v>
      </c>
      <c r="N104" s="19" t="s">
        <v>23</v>
      </c>
      <c r="O104" s="19"/>
      <c r="P104" s="19"/>
      <c r="Q104" s="19"/>
      <c r="R104" s="19"/>
      <c r="S104" s="19"/>
      <c r="T104" s="19"/>
      <c r="U104" s="19"/>
      <c r="V104" s="19"/>
      <c r="W104" s="19"/>
      <c r="X104" s="19"/>
      <c r="Y104" s="19"/>
      <c r="Z104" s="19"/>
      <c r="AA104" s="19"/>
    </row>
    <row r="105" ht="12.75" customHeight="1">
      <c r="A105" s="25">
        <v>43630.0</v>
      </c>
      <c r="B105" s="19">
        <v>4.0</v>
      </c>
      <c r="C105" s="19" t="s">
        <v>82</v>
      </c>
      <c r="D105" s="19"/>
      <c r="E105" s="19">
        <v>71.0</v>
      </c>
      <c r="F105" s="19">
        <v>3800.0</v>
      </c>
      <c r="G105" s="19"/>
      <c r="H105" s="19">
        <v>7965.0</v>
      </c>
      <c r="I105" s="19"/>
      <c r="J105" s="19"/>
      <c r="K105" s="19" t="s">
        <v>970</v>
      </c>
      <c r="L105" s="19"/>
      <c r="M105" s="19" t="s">
        <v>35</v>
      </c>
      <c r="N105" s="19"/>
      <c r="O105" s="19"/>
      <c r="P105" s="19"/>
      <c r="Q105" s="19"/>
      <c r="R105" s="19"/>
      <c r="S105" s="19"/>
      <c r="T105" s="19"/>
      <c r="U105" s="19"/>
      <c r="V105" s="19"/>
      <c r="W105" s="19"/>
      <c r="X105" s="19"/>
      <c r="Y105" s="19"/>
      <c r="Z105" s="19"/>
      <c r="AA105" s="19"/>
    </row>
    <row r="106" ht="12.75" customHeight="1">
      <c r="A106" s="25">
        <v>43610.0</v>
      </c>
      <c r="B106" s="19">
        <v>4.0</v>
      </c>
      <c r="C106" s="19" t="s">
        <v>82</v>
      </c>
      <c r="D106" s="19"/>
      <c r="E106" s="19">
        <v>70.0</v>
      </c>
      <c r="F106" s="19">
        <v>3850.0</v>
      </c>
      <c r="G106" s="19"/>
      <c r="H106" s="19">
        <v>7959.0</v>
      </c>
      <c r="I106" s="19"/>
      <c r="J106" s="19"/>
      <c r="K106" s="19" t="s">
        <v>834</v>
      </c>
      <c r="L106" s="19"/>
      <c r="M106" s="19" t="s">
        <v>23</v>
      </c>
      <c r="N106" s="19"/>
      <c r="O106" s="19"/>
      <c r="P106" s="19"/>
      <c r="Q106" s="19"/>
      <c r="R106" s="19"/>
      <c r="S106" s="19"/>
      <c r="T106" s="19"/>
      <c r="U106" s="19"/>
      <c r="V106" s="19"/>
      <c r="W106" s="19"/>
      <c r="X106" s="19"/>
      <c r="Y106" s="19"/>
      <c r="Z106" s="19"/>
      <c r="AA106" s="19"/>
    </row>
    <row r="107" ht="12.75" customHeight="1">
      <c r="A107" s="25">
        <v>43588.0</v>
      </c>
      <c r="B107" s="19">
        <v>4.0</v>
      </c>
      <c r="C107" s="19" t="s">
        <v>82</v>
      </c>
      <c r="D107" s="19"/>
      <c r="E107" s="19">
        <v>74.0</v>
      </c>
      <c r="F107" s="19">
        <v>4120.0</v>
      </c>
      <c r="G107" s="19"/>
      <c r="H107" s="19">
        <v>7955.0</v>
      </c>
      <c r="I107" s="19"/>
      <c r="J107" s="19"/>
      <c r="K107" s="19" t="s">
        <v>834</v>
      </c>
      <c r="L107" s="19"/>
      <c r="M107" s="19" t="s">
        <v>23</v>
      </c>
      <c r="N107" s="19"/>
      <c r="O107" s="19"/>
      <c r="P107" s="19"/>
      <c r="Q107" s="19"/>
      <c r="R107" s="19"/>
      <c r="S107" s="19"/>
      <c r="T107" s="19"/>
      <c r="U107" s="19"/>
      <c r="V107" s="19"/>
      <c r="W107" s="19"/>
      <c r="X107" s="19"/>
      <c r="Y107" s="19"/>
      <c r="Z107" s="19"/>
      <c r="AA107" s="19"/>
    </row>
    <row r="108" ht="12.75" customHeight="1">
      <c r="A108" s="25">
        <v>43655.520833333336</v>
      </c>
      <c r="B108" s="19">
        <v>4.0</v>
      </c>
      <c r="C108" s="19" t="s">
        <v>82</v>
      </c>
      <c r="D108" s="19"/>
      <c r="E108" s="19">
        <v>72.0</v>
      </c>
      <c r="F108" s="19">
        <v>4150.0</v>
      </c>
      <c r="G108" s="19">
        <v>72.0</v>
      </c>
      <c r="H108" s="19">
        <v>1819.0</v>
      </c>
      <c r="I108" s="19">
        <v>6.0</v>
      </c>
      <c r="J108" s="19" t="s">
        <v>40</v>
      </c>
      <c r="K108" s="19" t="s">
        <v>833</v>
      </c>
      <c r="L108" s="19"/>
      <c r="M108" s="19" t="s">
        <v>35</v>
      </c>
      <c r="N108" s="19" t="s">
        <v>23</v>
      </c>
      <c r="O108" s="19"/>
      <c r="P108" s="19"/>
      <c r="Q108" s="19"/>
      <c r="R108" s="19"/>
      <c r="S108" s="19"/>
      <c r="T108" s="19"/>
      <c r="U108" s="19"/>
      <c r="V108" s="19"/>
      <c r="W108" s="19"/>
      <c r="X108" s="19"/>
      <c r="Y108" s="19"/>
      <c r="Z108" s="19"/>
      <c r="AA108" s="19"/>
    </row>
    <row r="109" ht="12.75" customHeight="1">
      <c r="A109" s="25">
        <v>43631.0</v>
      </c>
      <c r="B109" s="19">
        <v>4.0</v>
      </c>
      <c r="C109" s="19" t="s">
        <v>82</v>
      </c>
      <c r="D109" s="19"/>
      <c r="E109" s="19">
        <v>75.0</v>
      </c>
      <c r="F109" s="19">
        <v>4550.0</v>
      </c>
      <c r="G109" s="19"/>
      <c r="H109" s="19">
        <v>7966.0</v>
      </c>
      <c r="I109" s="19"/>
      <c r="J109" s="19"/>
      <c r="K109" s="19" t="s">
        <v>970</v>
      </c>
      <c r="L109" s="19"/>
      <c r="M109" s="19" t="s">
        <v>23</v>
      </c>
      <c r="N109" s="19"/>
      <c r="O109" s="19"/>
      <c r="P109" s="19"/>
      <c r="Q109" s="19"/>
      <c r="R109" s="19"/>
      <c r="S109" s="19"/>
      <c r="T109" s="19"/>
      <c r="U109" s="19"/>
      <c r="V109" s="19"/>
      <c r="W109" s="19"/>
      <c r="X109" s="19"/>
      <c r="Y109" s="19"/>
      <c r="Z109" s="19"/>
      <c r="AA109" s="19"/>
    </row>
    <row r="110" ht="12.75" customHeight="1">
      <c r="A110" s="25">
        <v>43604.0</v>
      </c>
      <c r="B110" s="19">
        <v>4.0</v>
      </c>
      <c r="C110" s="19" t="s">
        <v>82</v>
      </c>
      <c r="D110" s="19"/>
      <c r="E110" s="19">
        <v>73.0</v>
      </c>
      <c r="F110" s="19">
        <v>4600.0</v>
      </c>
      <c r="G110" s="19"/>
      <c r="H110" s="19">
        <v>7958.0</v>
      </c>
      <c r="I110" s="19"/>
      <c r="J110" s="19"/>
      <c r="K110" s="19" t="s">
        <v>970</v>
      </c>
      <c r="L110" s="19"/>
      <c r="M110" s="19" t="s">
        <v>40</v>
      </c>
      <c r="N110" s="19"/>
      <c r="O110" s="19"/>
      <c r="P110" s="19"/>
      <c r="Q110" s="19"/>
      <c r="R110" s="19"/>
      <c r="S110" s="19"/>
      <c r="T110" s="19"/>
      <c r="U110" s="19"/>
      <c r="V110" s="19"/>
      <c r="W110" s="19"/>
      <c r="X110" s="19"/>
      <c r="Y110" s="19"/>
      <c r="Z110" s="19"/>
      <c r="AA110" s="19"/>
    </row>
    <row r="111" ht="12.75" customHeight="1">
      <c r="A111" s="25">
        <v>43620.479166666664</v>
      </c>
      <c r="B111" s="19">
        <v>4.0</v>
      </c>
      <c r="C111" s="19" t="s">
        <v>82</v>
      </c>
      <c r="D111" s="19"/>
      <c r="E111" s="19">
        <v>76.0</v>
      </c>
      <c r="F111" s="19">
        <v>4800.0</v>
      </c>
      <c r="G111" s="19">
        <v>39.0</v>
      </c>
      <c r="H111" s="19">
        <v>1815.0</v>
      </c>
      <c r="I111" s="19">
        <v>10.0</v>
      </c>
      <c r="J111" s="19" t="s">
        <v>40</v>
      </c>
      <c r="K111" s="19" t="s">
        <v>834</v>
      </c>
      <c r="L111" s="19"/>
      <c r="M111" s="19" t="s">
        <v>23</v>
      </c>
      <c r="N111" s="19" t="s">
        <v>23</v>
      </c>
      <c r="O111" s="19"/>
      <c r="P111" s="19"/>
      <c r="Q111" s="19"/>
      <c r="R111" s="19"/>
      <c r="S111" s="19"/>
      <c r="T111" s="19"/>
      <c r="U111" s="19"/>
      <c r="V111" s="19"/>
      <c r="W111" s="19"/>
      <c r="X111" s="19"/>
      <c r="Y111" s="19"/>
      <c r="Z111" s="19"/>
      <c r="AA111" s="19"/>
    </row>
    <row r="112" ht="12.75" customHeight="1">
      <c r="A112" s="25">
        <v>43630.5</v>
      </c>
      <c r="B112" s="19">
        <v>4.0</v>
      </c>
      <c r="C112" s="19" t="s">
        <v>82</v>
      </c>
      <c r="D112" s="19"/>
      <c r="E112" s="19">
        <v>76.0</v>
      </c>
      <c r="F112" s="19">
        <v>4900.0</v>
      </c>
      <c r="G112" s="19">
        <v>39.0</v>
      </c>
      <c r="H112" s="19">
        <v>1817.0</v>
      </c>
      <c r="I112" s="19">
        <v>10.0</v>
      </c>
      <c r="J112" s="19" t="s">
        <v>40</v>
      </c>
      <c r="K112" s="19" t="s">
        <v>834</v>
      </c>
      <c r="L112" s="19"/>
      <c r="M112" s="19" t="s">
        <v>23</v>
      </c>
      <c r="N112" s="19" t="s">
        <v>23</v>
      </c>
      <c r="O112" s="19"/>
      <c r="P112" s="19"/>
      <c r="Q112" s="19"/>
      <c r="R112" s="19"/>
      <c r="S112" s="19"/>
      <c r="T112" s="19"/>
      <c r="U112" s="19"/>
      <c r="V112" s="19"/>
      <c r="W112" s="19"/>
      <c r="X112" s="19"/>
      <c r="Y112" s="19"/>
      <c r="Z112" s="19"/>
      <c r="AA112" s="19"/>
    </row>
    <row r="113" ht="12.75" customHeight="1">
      <c r="A113" s="27">
        <v>43628.0</v>
      </c>
      <c r="B113" s="19">
        <v>4.0</v>
      </c>
      <c r="C113" s="19" t="s">
        <v>82</v>
      </c>
      <c r="D113" s="19"/>
      <c r="E113" s="19">
        <v>77.0</v>
      </c>
      <c r="F113" s="19">
        <v>4900.0</v>
      </c>
      <c r="G113" s="19"/>
      <c r="H113" s="19">
        <v>7963.0</v>
      </c>
      <c r="I113" s="19"/>
      <c r="J113" s="19"/>
      <c r="K113" s="19" t="s">
        <v>970</v>
      </c>
      <c r="L113" s="19"/>
      <c r="M113" s="19" t="s">
        <v>40</v>
      </c>
      <c r="N113" s="19"/>
      <c r="O113" s="19"/>
      <c r="P113" s="19"/>
      <c r="Q113" s="19"/>
      <c r="R113" s="19"/>
      <c r="S113" s="19"/>
      <c r="T113" s="19"/>
      <c r="U113" s="19"/>
      <c r="V113" s="19"/>
      <c r="W113" s="19"/>
      <c r="X113" s="19"/>
      <c r="Y113" s="19"/>
      <c r="Z113" s="19"/>
      <c r="AA113" s="19"/>
    </row>
    <row r="114" ht="12.75" customHeight="1">
      <c r="A114" s="25">
        <v>43614.0</v>
      </c>
      <c r="B114" s="19">
        <v>4.0</v>
      </c>
      <c r="C114" s="19" t="s">
        <v>82</v>
      </c>
      <c r="D114" s="19"/>
      <c r="E114" s="19">
        <v>71.0</v>
      </c>
      <c r="F114" s="19">
        <v>5000.0</v>
      </c>
      <c r="G114" s="19"/>
      <c r="H114" s="19">
        <v>7960.0</v>
      </c>
      <c r="I114" s="19"/>
      <c r="J114" s="19"/>
      <c r="K114" s="19" t="s">
        <v>973</v>
      </c>
      <c r="L114" s="19"/>
      <c r="M114" s="19" t="s">
        <v>23</v>
      </c>
      <c r="N114" s="19"/>
      <c r="O114" s="19"/>
      <c r="P114" s="19"/>
      <c r="Q114" s="19"/>
      <c r="R114" s="19"/>
      <c r="S114" s="19"/>
      <c r="T114" s="19"/>
      <c r="U114" s="19"/>
      <c r="V114" s="19"/>
      <c r="W114" s="19"/>
      <c r="X114" s="19"/>
      <c r="Y114" s="19"/>
      <c r="Z114" s="19"/>
      <c r="AA114" s="19"/>
    </row>
    <row r="115" ht="12.75" customHeight="1">
      <c r="A115" s="25">
        <v>43632.354166666664</v>
      </c>
      <c r="B115" s="19">
        <v>4.0</v>
      </c>
      <c r="C115" s="19" t="s">
        <v>82</v>
      </c>
      <c r="D115" s="19"/>
      <c r="E115" s="19">
        <v>78.0</v>
      </c>
      <c r="F115" s="19">
        <v>5100.0</v>
      </c>
      <c r="G115" s="19">
        <v>41.0</v>
      </c>
      <c r="H115" s="19">
        <v>1818.0</v>
      </c>
      <c r="I115" s="19">
        <v>6.0</v>
      </c>
      <c r="J115" s="19" t="s">
        <v>40</v>
      </c>
      <c r="K115" s="19" t="s">
        <v>833</v>
      </c>
      <c r="L115" s="19"/>
      <c r="M115" s="19" t="s">
        <v>35</v>
      </c>
      <c r="N115" s="19" t="s">
        <v>23</v>
      </c>
      <c r="O115" s="19"/>
      <c r="P115" s="19"/>
      <c r="Q115" s="19"/>
      <c r="R115" s="19"/>
      <c r="S115" s="19"/>
      <c r="T115" s="19"/>
      <c r="U115" s="19"/>
      <c r="V115" s="19"/>
      <c r="W115" s="19"/>
      <c r="X115" s="19"/>
      <c r="Y115" s="19"/>
      <c r="Z115" s="19"/>
      <c r="AA115" s="19"/>
    </row>
    <row r="116" ht="12.75" customHeight="1">
      <c r="A116" s="26">
        <v>43599.0</v>
      </c>
      <c r="B116" s="19">
        <v>4.0</v>
      </c>
      <c r="C116" s="19" t="s">
        <v>82</v>
      </c>
      <c r="D116" s="19"/>
      <c r="E116" s="19">
        <v>77.0</v>
      </c>
      <c r="F116" s="19">
        <v>5350.0</v>
      </c>
      <c r="G116" s="19">
        <v>42.0</v>
      </c>
      <c r="H116" s="19">
        <v>1810.0</v>
      </c>
      <c r="I116" s="19">
        <v>14.0</v>
      </c>
      <c r="J116" s="19" t="s">
        <v>40</v>
      </c>
      <c r="K116" s="19" t="s">
        <v>972</v>
      </c>
      <c r="L116" s="19"/>
      <c r="M116" s="19" t="s">
        <v>23</v>
      </c>
      <c r="N116" s="19" t="s">
        <v>23</v>
      </c>
      <c r="O116" s="19"/>
      <c r="P116" s="19"/>
      <c r="Q116" s="19"/>
      <c r="R116" s="19"/>
      <c r="S116" s="19"/>
      <c r="T116" s="19"/>
      <c r="U116" s="19"/>
      <c r="V116" s="19"/>
      <c r="W116" s="19"/>
      <c r="X116" s="19"/>
      <c r="Y116" s="19"/>
      <c r="Z116" s="19"/>
      <c r="AA116" s="19"/>
    </row>
    <row r="117" ht="12.75" customHeight="1">
      <c r="A117" s="25">
        <v>43616.0</v>
      </c>
      <c r="B117" s="19">
        <v>4.0</v>
      </c>
      <c r="C117" s="19" t="s">
        <v>82</v>
      </c>
      <c r="D117" s="19"/>
      <c r="E117" s="19">
        <v>78.0</v>
      </c>
      <c r="F117" s="19">
        <v>5350.0</v>
      </c>
      <c r="G117" s="19"/>
      <c r="H117" s="19">
        <v>7962.0</v>
      </c>
      <c r="I117" s="19"/>
      <c r="J117" s="19"/>
      <c r="K117" s="19" t="s">
        <v>970</v>
      </c>
      <c r="L117" s="19"/>
      <c r="M117" s="19" t="s">
        <v>23</v>
      </c>
      <c r="N117" s="19"/>
      <c r="O117" s="19"/>
      <c r="P117" s="19"/>
      <c r="Q117" s="19"/>
      <c r="R117" s="19"/>
      <c r="S117" s="19"/>
      <c r="T117" s="19"/>
      <c r="U117" s="19"/>
      <c r="V117" s="19"/>
      <c r="W117" s="19"/>
      <c r="X117" s="19"/>
      <c r="Y117" s="19"/>
      <c r="Z117" s="19"/>
      <c r="AA117" s="19"/>
    </row>
    <row r="118" ht="12.75" customHeight="1">
      <c r="A118" s="25">
        <v>43648.6875</v>
      </c>
      <c r="B118" s="19">
        <v>4.0</v>
      </c>
      <c r="C118" s="19" t="s">
        <v>82</v>
      </c>
      <c r="D118" s="19"/>
      <c r="E118" s="19">
        <v>84.0</v>
      </c>
      <c r="F118" s="19">
        <v>5800.0</v>
      </c>
      <c r="G118" s="19">
        <v>40.0</v>
      </c>
      <c r="H118" s="19">
        <v>1821.0</v>
      </c>
      <c r="I118" s="19">
        <v>6.0</v>
      </c>
      <c r="J118" s="19" t="s">
        <v>40</v>
      </c>
      <c r="K118" s="19" t="s">
        <v>833</v>
      </c>
      <c r="L118" s="19"/>
      <c r="M118" s="19" t="s">
        <v>35</v>
      </c>
      <c r="N118" s="19" t="s">
        <v>23</v>
      </c>
      <c r="O118" s="19"/>
      <c r="P118" s="19"/>
      <c r="Q118" s="19"/>
      <c r="R118" s="19"/>
      <c r="S118" s="19"/>
      <c r="T118" s="19"/>
      <c r="U118" s="19"/>
      <c r="V118" s="19"/>
      <c r="W118" s="19"/>
      <c r="X118" s="19"/>
      <c r="Y118" s="19"/>
      <c r="Z118" s="19"/>
      <c r="AA118" s="19"/>
    </row>
    <row r="119" ht="12.75" customHeight="1">
      <c r="A119" s="25">
        <v>43613.5</v>
      </c>
      <c r="B119" s="19">
        <v>4.0</v>
      </c>
      <c r="C119" s="19" t="s">
        <v>82</v>
      </c>
      <c r="D119" s="19"/>
      <c r="E119" s="19">
        <v>81.0</v>
      </c>
      <c r="F119" s="19">
        <v>5950.0</v>
      </c>
      <c r="G119" s="19">
        <v>41.0</v>
      </c>
      <c r="H119" s="19">
        <v>1813.0</v>
      </c>
      <c r="I119" s="19">
        <v>8.0</v>
      </c>
      <c r="J119" s="19" t="s">
        <v>40</v>
      </c>
      <c r="K119" s="19" t="s">
        <v>836</v>
      </c>
      <c r="L119" s="19"/>
      <c r="M119" s="19" t="s">
        <v>23</v>
      </c>
      <c r="N119" s="19" t="s">
        <v>23</v>
      </c>
      <c r="O119" s="19"/>
      <c r="P119" s="19"/>
      <c r="Q119" s="19"/>
      <c r="R119" s="19"/>
      <c r="S119" s="19"/>
      <c r="T119" s="19"/>
      <c r="U119" s="19"/>
      <c r="V119" s="19"/>
      <c r="W119" s="19"/>
      <c r="X119" s="19"/>
      <c r="Y119" s="19"/>
      <c r="Z119" s="19"/>
      <c r="AA119" s="19"/>
    </row>
    <row r="120" ht="12.75" customHeight="1">
      <c r="A120" s="25">
        <v>43583.375</v>
      </c>
      <c r="B120" s="19">
        <v>4.0</v>
      </c>
      <c r="C120" s="19" t="s">
        <v>82</v>
      </c>
      <c r="D120" s="19"/>
      <c r="E120" s="19">
        <v>82.0</v>
      </c>
      <c r="F120" s="19">
        <v>6230.0</v>
      </c>
      <c r="G120" s="19">
        <v>42.0</v>
      </c>
      <c r="H120" s="19">
        <v>1809.0</v>
      </c>
      <c r="I120" s="19">
        <v>9.0</v>
      </c>
      <c r="J120" s="19" t="s">
        <v>40</v>
      </c>
      <c r="K120" s="19" t="s">
        <v>974</v>
      </c>
      <c r="L120" s="19"/>
      <c r="M120" s="19" t="s">
        <v>35</v>
      </c>
      <c r="N120" s="19" t="s">
        <v>23</v>
      </c>
      <c r="O120" s="19"/>
      <c r="P120" s="19"/>
      <c r="Q120" s="19"/>
      <c r="R120" s="19"/>
      <c r="S120" s="19"/>
      <c r="T120" s="19"/>
      <c r="U120" s="19"/>
      <c r="V120" s="19"/>
      <c r="W120" s="19"/>
      <c r="X120" s="19"/>
      <c r="Y120" s="19"/>
      <c r="Z120" s="19"/>
      <c r="AA120" s="19"/>
    </row>
    <row r="121" ht="12.75" customHeight="1">
      <c r="A121" s="25">
        <v>43586.0</v>
      </c>
      <c r="B121" s="19">
        <v>4.0</v>
      </c>
      <c r="C121" s="19" t="s">
        <v>82</v>
      </c>
      <c r="D121" s="19"/>
      <c r="E121" s="19">
        <v>88.0</v>
      </c>
      <c r="F121" s="19">
        <v>6800.0</v>
      </c>
      <c r="G121" s="19"/>
      <c r="H121" s="19">
        <v>7954.0</v>
      </c>
      <c r="I121" s="19"/>
      <c r="J121" s="19"/>
      <c r="K121" s="19" t="s">
        <v>971</v>
      </c>
      <c r="L121" s="19"/>
      <c r="M121" s="19" t="s">
        <v>40</v>
      </c>
      <c r="N121" s="19"/>
      <c r="O121" s="19"/>
      <c r="P121" s="19"/>
      <c r="Q121" s="19"/>
      <c r="R121" s="19"/>
      <c r="S121" s="19"/>
      <c r="T121" s="19"/>
      <c r="U121" s="19"/>
      <c r="V121" s="19"/>
      <c r="W121" s="19"/>
      <c r="X121" s="19"/>
      <c r="Y121" s="19"/>
      <c r="Z121" s="19"/>
      <c r="AA121" s="19"/>
    </row>
    <row r="122" ht="12.75" customHeight="1">
      <c r="A122" s="25">
        <v>43573.430555555555</v>
      </c>
      <c r="B122" s="19">
        <v>4.0</v>
      </c>
      <c r="C122" s="19" t="s">
        <v>82</v>
      </c>
      <c r="D122" s="19"/>
      <c r="E122" s="19">
        <v>89.0</v>
      </c>
      <c r="F122" s="19">
        <v>6960.0</v>
      </c>
      <c r="G122" s="19">
        <v>45.0</v>
      </c>
      <c r="H122" s="19">
        <v>4.0</v>
      </c>
      <c r="I122" s="19">
        <v>10.0</v>
      </c>
      <c r="J122" s="19" t="s">
        <v>40</v>
      </c>
      <c r="K122" s="19" t="s">
        <v>834</v>
      </c>
      <c r="L122" s="19"/>
      <c r="M122" s="19" t="s">
        <v>40</v>
      </c>
      <c r="N122" s="19" t="s">
        <v>23</v>
      </c>
      <c r="O122" s="19"/>
      <c r="P122" s="19"/>
      <c r="Q122" s="19"/>
      <c r="R122" s="19"/>
      <c r="S122" s="19"/>
      <c r="T122" s="19"/>
      <c r="U122" s="19"/>
      <c r="V122" s="19"/>
      <c r="W122" s="19"/>
      <c r="X122" s="19"/>
      <c r="Y122" s="19"/>
      <c r="Z122" s="19"/>
      <c r="AA122" s="19"/>
    </row>
    <row r="123" ht="12.75" customHeight="1">
      <c r="A123" s="25">
        <v>43588.0</v>
      </c>
      <c r="B123" s="19">
        <v>4.0</v>
      </c>
      <c r="C123" s="19" t="s">
        <v>82</v>
      </c>
      <c r="D123" s="19"/>
      <c r="E123" s="19">
        <v>91.0</v>
      </c>
      <c r="F123" s="19">
        <v>7000.0</v>
      </c>
      <c r="G123" s="19"/>
      <c r="H123" s="19">
        <v>7956.0</v>
      </c>
      <c r="I123" s="19"/>
      <c r="J123" s="19"/>
      <c r="K123" s="19" t="s">
        <v>970</v>
      </c>
      <c r="L123" s="19"/>
      <c r="M123" s="19" t="s">
        <v>23</v>
      </c>
      <c r="N123" s="19"/>
      <c r="O123" s="19"/>
      <c r="P123" s="19"/>
      <c r="Q123" s="19"/>
      <c r="R123" s="19"/>
      <c r="S123" s="19"/>
      <c r="T123" s="19"/>
      <c r="U123" s="19"/>
      <c r="V123" s="19"/>
      <c r="W123" s="19"/>
      <c r="X123" s="19"/>
      <c r="Y123" s="19"/>
      <c r="Z123" s="19"/>
      <c r="AA123" s="19"/>
    </row>
    <row r="124" ht="12.75" customHeight="1">
      <c r="A124" s="25">
        <v>43592.0</v>
      </c>
      <c r="B124" s="19">
        <v>4.0</v>
      </c>
      <c r="C124" s="19" t="s">
        <v>82</v>
      </c>
      <c r="D124" s="19"/>
      <c r="E124" s="19">
        <v>87.0</v>
      </c>
      <c r="F124" s="19">
        <v>7450.0</v>
      </c>
      <c r="G124" s="19"/>
      <c r="H124" s="19">
        <v>7957.0</v>
      </c>
      <c r="I124" s="19"/>
      <c r="J124" s="19"/>
      <c r="K124" s="19" t="s">
        <v>970</v>
      </c>
      <c r="L124" s="19"/>
      <c r="M124" s="19" t="s">
        <v>23</v>
      </c>
      <c r="N124" s="19"/>
      <c r="O124" s="19"/>
      <c r="P124" s="19"/>
      <c r="Q124" s="19"/>
      <c r="R124" s="19"/>
      <c r="S124" s="19"/>
      <c r="T124" s="19"/>
      <c r="U124" s="19"/>
      <c r="V124" s="19"/>
      <c r="W124" s="19"/>
      <c r="X124" s="19"/>
      <c r="Y124" s="19"/>
      <c r="Z124" s="19"/>
      <c r="AA124" s="19"/>
    </row>
    <row r="125" ht="12.75" customHeight="1">
      <c r="A125" s="25">
        <v>43614.43784722222</v>
      </c>
      <c r="B125" s="19">
        <v>5.0</v>
      </c>
      <c r="C125" s="19" t="s">
        <v>90</v>
      </c>
      <c r="D125" s="19"/>
      <c r="E125" s="19">
        <v>75.0</v>
      </c>
      <c r="F125" s="19">
        <v>440.0</v>
      </c>
      <c r="G125" s="19">
        <v>43.0</v>
      </c>
      <c r="H125" s="19">
        <v>6.0</v>
      </c>
      <c r="I125" s="19">
        <v>17.0</v>
      </c>
      <c r="J125" s="19" t="s">
        <v>40</v>
      </c>
      <c r="K125" s="19" t="s">
        <v>975</v>
      </c>
      <c r="L125" s="19"/>
      <c r="M125" s="19" t="s">
        <v>35</v>
      </c>
      <c r="N125" s="19" t="s">
        <v>23</v>
      </c>
      <c r="O125" s="19"/>
      <c r="P125" s="19">
        <v>3.0</v>
      </c>
      <c r="Q125" s="19">
        <v>2.0</v>
      </c>
      <c r="R125" s="19"/>
      <c r="S125" s="19"/>
      <c r="T125" s="19"/>
      <c r="U125" s="19"/>
      <c r="V125" s="19"/>
      <c r="W125" s="19"/>
      <c r="X125" s="19"/>
      <c r="Y125" s="19"/>
      <c r="Z125" s="19"/>
      <c r="AA125" s="19"/>
    </row>
    <row r="126" ht="12.75" customHeight="1">
      <c r="A126" s="25">
        <v>43646.552083333336</v>
      </c>
      <c r="B126" s="19">
        <v>5.0</v>
      </c>
      <c r="C126" s="19" t="s">
        <v>90</v>
      </c>
      <c r="D126" s="19"/>
      <c r="E126" s="19">
        <v>74.0</v>
      </c>
      <c r="F126" s="19">
        <v>3600.0</v>
      </c>
      <c r="G126" s="19">
        <v>37.0</v>
      </c>
      <c r="H126" s="19">
        <v>1942.0</v>
      </c>
      <c r="I126" s="19">
        <v>15.0</v>
      </c>
      <c r="J126" s="19" t="s">
        <v>40</v>
      </c>
      <c r="K126" s="19" t="s">
        <v>976</v>
      </c>
      <c r="L126" s="19"/>
      <c r="M126" s="19" t="s">
        <v>35</v>
      </c>
      <c r="N126" s="19" t="s">
        <v>23</v>
      </c>
      <c r="O126" s="19"/>
      <c r="P126" s="19">
        <v>1.0</v>
      </c>
      <c r="Q126" s="19">
        <v>1.0</v>
      </c>
      <c r="R126" s="19"/>
      <c r="S126" s="19"/>
      <c r="T126" s="19"/>
      <c r="U126" s="19"/>
      <c r="V126" s="19"/>
      <c r="W126" s="19"/>
      <c r="X126" s="19"/>
      <c r="Y126" s="19"/>
      <c r="Z126" s="19"/>
      <c r="AA126" s="19"/>
    </row>
    <row r="127" ht="12.75" customHeight="1">
      <c r="A127" s="25">
        <v>43646.552083333336</v>
      </c>
      <c r="B127" s="19">
        <v>5.0</v>
      </c>
      <c r="C127" s="19" t="s">
        <v>90</v>
      </c>
      <c r="D127" s="19"/>
      <c r="E127" s="19">
        <v>74.0</v>
      </c>
      <c r="F127" s="19">
        <v>3600.0</v>
      </c>
      <c r="G127" s="19">
        <v>37.0</v>
      </c>
      <c r="H127" s="19">
        <v>1942.0</v>
      </c>
      <c r="I127" s="19">
        <v>15.0</v>
      </c>
      <c r="J127" s="19" t="s">
        <v>40</v>
      </c>
      <c r="K127" s="19" t="s">
        <v>976</v>
      </c>
      <c r="L127" s="19"/>
      <c r="M127" s="19" t="s">
        <v>35</v>
      </c>
      <c r="N127" s="19" t="s">
        <v>23</v>
      </c>
      <c r="O127" s="19"/>
      <c r="P127" s="19">
        <v>1.0</v>
      </c>
      <c r="Q127" s="19">
        <v>1.0</v>
      </c>
      <c r="R127" s="19"/>
      <c r="S127" s="19"/>
      <c r="T127" s="19"/>
      <c r="U127" s="19"/>
      <c r="V127" s="19"/>
      <c r="W127" s="19"/>
      <c r="X127" s="19"/>
      <c r="Y127" s="19"/>
      <c r="Z127" s="19"/>
      <c r="AA127" s="19"/>
    </row>
    <row r="128" ht="12.75" customHeight="1">
      <c r="A128" s="25">
        <v>43614.43784722222</v>
      </c>
      <c r="B128" s="19">
        <v>5.0</v>
      </c>
      <c r="C128" s="19" t="s">
        <v>90</v>
      </c>
      <c r="D128" s="19"/>
      <c r="E128" s="19">
        <v>75.0</v>
      </c>
      <c r="F128" s="19">
        <v>4400.0</v>
      </c>
      <c r="G128" s="19">
        <v>43.0</v>
      </c>
      <c r="H128" s="19">
        <v>6.0</v>
      </c>
      <c r="I128" s="19">
        <v>17.0</v>
      </c>
      <c r="J128" s="19" t="s">
        <v>40</v>
      </c>
      <c r="K128" s="19" t="s">
        <v>975</v>
      </c>
      <c r="L128" s="19"/>
      <c r="M128" s="19" t="s">
        <v>35</v>
      </c>
      <c r="N128" s="19" t="s">
        <v>23</v>
      </c>
      <c r="O128" s="19"/>
      <c r="P128" s="19">
        <v>3.0</v>
      </c>
      <c r="Q128" s="19">
        <v>2.0</v>
      </c>
      <c r="R128" s="19"/>
      <c r="S128" s="19"/>
      <c r="T128" s="19"/>
      <c r="U128" s="19"/>
      <c r="V128" s="19"/>
      <c r="W128" s="19"/>
      <c r="X128" s="19"/>
      <c r="Y128" s="19"/>
      <c r="Z128" s="19"/>
      <c r="AA128" s="19"/>
    </row>
    <row r="129" ht="12.75" customHeight="1">
      <c r="A129" s="25">
        <v>43620.427083333336</v>
      </c>
      <c r="B129" s="19">
        <v>5.0</v>
      </c>
      <c r="C129" s="19" t="s">
        <v>90</v>
      </c>
      <c r="D129" s="19"/>
      <c r="E129" s="19">
        <v>75.0</v>
      </c>
      <c r="F129" s="19">
        <v>4450.0</v>
      </c>
      <c r="G129" s="19">
        <v>40.0</v>
      </c>
      <c r="H129" s="19">
        <v>1953.0</v>
      </c>
      <c r="I129" s="19">
        <v>17.0</v>
      </c>
      <c r="J129" s="19" t="s">
        <v>40</v>
      </c>
      <c r="K129" s="19" t="s">
        <v>975</v>
      </c>
      <c r="L129" s="19"/>
      <c r="M129" s="19" t="s">
        <v>23</v>
      </c>
      <c r="N129" s="19" t="s">
        <v>23</v>
      </c>
      <c r="O129" s="19"/>
      <c r="P129" s="19"/>
      <c r="Q129" s="19"/>
      <c r="R129" s="19"/>
      <c r="S129" s="19"/>
      <c r="T129" s="19"/>
      <c r="U129" s="19"/>
      <c r="V129" s="19"/>
      <c r="W129" s="19"/>
      <c r="X129" s="19"/>
      <c r="Y129" s="19"/>
      <c r="Z129" s="19"/>
      <c r="AA129" s="19"/>
    </row>
    <row r="130" ht="12.75" customHeight="1">
      <c r="A130" s="25">
        <v>43620.427083333336</v>
      </c>
      <c r="B130" s="19">
        <v>5.0</v>
      </c>
      <c r="C130" s="19" t="s">
        <v>90</v>
      </c>
      <c r="D130" s="19"/>
      <c r="E130" s="19">
        <v>75.0</v>
      </c>
      <c r="F130" s="19">
        <v>4450.0</v>
      </c>
      <c r="G130" s="19">
        <v>40.0</v>
      </c>
      <c r="H130" s="19">
        <v>1953.0</v>
      </c>
      <c r="I130" s="19">
        <v>17.0</v>
      </c>
      <c r="J130" s="19" t="s">
        <v>40</v>
      </c>
      <c r="K130" s="19" t="s">
        <v>975</v>
      </c>
      <c r="L130" s="19"/>
      <c r="M130" s="19" t="s">
        <v>23</v>
      </c>
      <c r="N130" s="19" t="s">
        <v>23</v>
      </c>
      <c r="O130" s="19"/>
      <c r="P130" s="19"/>
      <c r="Q130" s="19"/>
      <c r="R130" s="19"/>
      <c r="S130" s="19"/>
      <c r="T130" s="19"/>
      <c r="U130" s="19"/>
      <c r="V130" s="19"/>
      <c r="W130" s="19"/>
      <c r="X130" s="19"/>
      <c r="Y130" s="19"/>
      <c r="Z130" s="19"/>
      <c r="AA130" s="19"/>
    </row>
    <row r="131" ht="12.75" customHeight="1">
      <c r="A131" s="25">
        <v>43651.375</v>
      </c>
      <c r="B131" s="19">
        <v>6.0</v>
      </c>
      <c r="C131" s="19" t="s">
        <v>99</v>
      </c>
      <c r="D131" s="19"/>
      <c r="E131" s="19">
        <v>52.0</v>
      </c>
      <c r="F131" s="19">
        <v>1360.0</v>
      </c>
      <c r="G131" s="19">
        <v>25.0</v>
      </c>
      <c r="H131" s="19">
        <v>857.0</v>
      </c>
      <c r="I131" s="19"/>
      <c r="J131" s="19" t="s">
        <v>21</v>
      </c>
      <c r="K131" s="19"/>
      <c r="L131" s="19" t="s">
        <v>136</v>
      </c>
      <c r="M131" s="19" t="s">
        <v>35</v>
      </c>
      <c r="N131" s="19" t="s">
        <v>23</v>
      </c>
      <c r="O131" s="19"/>
      <c r="P131" s="19">
        <v>1.0</v>
      </c>
      <c r="Q131" s="19">
        <v>1.0</v>
      </c>
      <c r="R131" s="19"/>
      <c r="S131" s="19"/>
      <c r="T131" s="19"/>
      <c r="U131" s="19"/>
      <c r="V131" s="19"/>
      <c r="W131" s="19"/>
      <c r="X131" s="19"/>
      <c r="Y131" s="19"/>
      <c r="Z131" s="19"/>
      <c r="AA131" s="19"/>
    </row>
    <row r="132" ht="12.75" customHeight="1">
      <c r="A132" s="25">
        <v>43651.708333333336</v>
      </c>
      <c r="B132" s="19">
        <v>6.0</v>
      </c>
      <c r="C132" s="19" t="s">
        <v>99</v>
      </c>
      <c r="D132" s="19"/>
      <c r="E132" s="19">
        <v>51.0</v>
      </c>
      <c r="F132" s="19">
        <v>1500.0</v>
      </c>
      <c r="G132" s="19">
        <v>27.0</v>
      </c>
      <c r="H132" s="19">
        <v>859.0</v>
      </c>
      <c r="I132" s="19"/>
      <c r="J132" s="19" t="s">
        <v>21</v>
      </c>
      <c r="K132" s="19"/>
      <c r="L132" s="19" t="s">
        <v>858</v>
      </c>
      <c r="M132" s="19" t="s">
        <v>35</v>
      </c>
      <c r="N132" s="19" t="s">
        <v>23</v>
      </c>
      <c r="O132" s="19"/>
      <c r="P132" s="19"/>
      <c r="Q132" s="19"/>
      <c r="R132" s="19"/>
      <c r="S132" s="19"/>
      <c r="T132" s="19"/>
      <c r="U132" s="19"/>
      <c r="V132" s="19"/>
      <c r="W132" s="19"/>
      <c r="X132" s="19"/>
      <c r="Y132" s="19"/>
      <c r="Z132" s="19"/>
      <c r="AA132" s="19"/>
    </row>
    <row r="133" ht="12.75" customHeight="1">
      <c r="A133" s="25">
        <v>43659.302083333336</v>
      </c>
      <c r="B133" s="19">
        <v>6.0</v>
      </c>
      <c r="C133" s="19" t="s">
        <v>99</v>
      </c>
      <c r="D133" s="19"/>
      <c r="E133" s="19">
        <v>53.0</v>
      </c>
      <c r="F133" s="19">
        <v>1505.0</v>
      </c>
      <c r="G133" s="19">
        <v>25.0</v>
      </c>
      <c r="H133" s="19">
        <v>876.0</v>
      </c>
      <c r="I133" s="19"/>
      <c r="J133" s="19" t="s">
        <v>21</v>
      </c>
      <c r="K133" s="19"/>
      <c r="L133" s="19" t="s">
        <v>146</v>
      </c>
      <c r="M133" s="19" t="s">
        <v>35</v>
      </c>
      <c r="N133" s="19" t="s">
        <v>23</v>
      </c>
      <c r="O133" s="19"/>
      <c r="P133" s="19"/>
      <c r="Q133" s="19"/>
      <c r="R133" s="19"/>
      <c r="S133" s="19"/>
      <c r="T133" s="19"/>
      <c r="U133" s="19"/>
      <c r="V133" s="19"/>
      <c r="W133" s="19"/>
      <c r="X133" s="19"/>
      <c r="Y133" s="19"/>
      <c r="Z133" s="19"/>
      <c r="AA133" s="19"/>
    </row>
    <row r="134" ht="12.75" customHeight="1">
      <c r="A134" s="25">
        <v>43644.625</v>
      </c>
      <c r="B134" s="19">
        <v>6.0</v>
      </c>
      <c r="C134" s="19" t="s">
        <v>99</v>
      </c>
      <c r="D134" s="19"/>
      <c r="E134" s="19">
        <v>54.0</v>
      </c>
      <c r="F134" s="19">
        <v>1705.0</v>
      </c>
      <c r="G134" s="19">
        <v>20.0</v>
      </c>
      <c r="H134" s="19">
        <v>827.0</v>
      </c>
      <c r="I134" s="19"/>
      <c r="J134" s="19" t="s">
        <v>21</v>
      </c>
      <c r="K134" s="19"/>
      <c r="L134" s="19" t="s">
        <v>146</v>
      </c>
      <c r="M134" s="19" t="s">
        <v>35</v>
      </c>
      <c r="N134" s="19" t="s">
        <v>23</v>
      </c>
      <c r="O134" s="19"/>
      <c r="P134" s="19"/>
      <c r="Q134" s="19"/>
      <c r="R134" s="19"/>
      <c r="S134" s="19"/>
      <c r="T134" s="19"/>
      <c r="U134" s="19"/>
      <c r="V134" s="19"/>
      <c r="W134" s="19"/>
      <c r="X134" s="19"/>
      <c r="Y134" s="19"/>
      <c r="Z134" s="19"/>
      <c r="AA134" s="19"/>
    </row>
    <row r="135" ht="12.75" customHeight="1">
      <c r="A135" s="25">
        <v>43645.416666666664</v>
      </c>
      <c r="B135" s="19">
        <v>6.0</v>
      </c>
      <c r="C135" s="19" t="s">
        <v>99</v>
      </c>
      <c r="D135" s="19"/>
      <c r="E135" s="19">
        <v>56.0</v>
      </c>
      <c r="F135" s="19">
        <v>1755.0</v>
      </c>
      <c r="G135" s="19">
        <v>28.0</v>
      </c>
      <c r="H135" s="19">
        <v>831.0</v>
      </c>
      <c r="I135" s="19"/>
      <c r="J135" s="19" t="s">
        <v>21</v>
      </c>
      <c r="K135" s="19"/>
      <c r="L135" s="19" t="s">
        <v>133</v>
      </c>
      <c r="M135" s="19" t="s">
        <v>35</v>
      </c>
      <c r="N135" s="19" t="s">
        <v>23</v>
      </c>
      <c r="O135" s="19"/>
      <c r="P135" s="19"/>
      <c r="Q135" s="19"/>
      <c r="R135" s="19"/>
      <c r="S135" s="19"/>
      <c r="T135" s="19"/>
      <c r="U135" s="19"/>
      <c r="V135" s="19"/>
      <c r="W135" s="19"/>
      <c r="X135" s="19"/>
      <c r="Y135" s="19"/>
      <c r="Z135" s="19"/>
      <c r="AA135" s="19"/>
    </row>
    <row r="136" ht="12.75" customHeight="1">
      <c r="A136" s="25">
        <v>43638.375</v>
      </c>
      <c r="B136" s="19">
        <v>6.0</v>
      </c>
      <c r="C136" s="19" t="s">
        <v>99</v>
      </c>
      <c r="D136" s="19"/>
      <c r="E136" s="19">
        <v>56.0</v>
      </c>
      <c r="F136" s="19">
        <v>1785.0</v>
      </c>
      <c r="G136" s="19">
        <v>30.0</v>
      </c>
      <c r="H136" s="19">
        <v>800.0</v>
      </c>
      <c r="I136" s="19"/>
      <c r="J136" s="19" t="s">
        <v>21</v>
      </c>
      <c r="K136" s="19"/>
      <c r="L136" s="19" t="s">
        <v>140</v>
      </c>
      <c r="M136" s="19" t="s">
        <v>35</v>
      </c>
      <c r="N136" s="19" t="s">
        <v>23</v>
      </c>
      <c r="O136" s="19"/>
      <c r="P136" s="19">
        <v>1.0</v>
      </c>
      <c r="Q136" s="19">
        <v>1.0</v>
      </c>
      <c r="R136" s="19"/>
      <c r="S136" s="19"/>
      <c r="T136" s="19"/>
      <c r="U136" s="19"/>
      <c r="V136" s="19"/>
      <c r="W136" s="19"/>
      <c r="X136" s="19"/>
      <c r="Y136" s="19"/>
      <c r="Z136" s="19"/>
      <c r="AA136" s="19"/>
    </row>
    <row r="137" ht="12.75" customHeight="1">
      <c r="A137" s="25">
        <v>43642.458333333336</v>
      </c>
      <c r="B137" s="19">
        <v>6.0</v>
      </c>
      <c r="C137" s="19" t="s">
        <v>99</v>
      </c>
      <c r="D137" s="19"/>
      <c r="E137" s="19">
        <v>54.0</v>
      </c>
      <c r="F137" s="19">
        <v>1825.0</v>
      </c>
      <c r="G137" s="19">
        <v>30.0</v>
      </c>
      <c r="H137" s="19">
        <v>821.0</v>
      </c>
      <c r="I137" s="19">
        <v>111.0</v>
      </c>
      <c r="J137" s="19" t="s">
        <v>40</v>
      </c>
      <c r="K137" s="19" t="s">
        <v>136</v>
      </c>
      <c r="L137" s="19"/>
      <c r="M137" s="19" t="s">
        <v>35</v>
      </c>
      <c r="N137" s="19" t="s">
        <v>23</v>
      </c>
      <c r="O137" s="19"/>
      <c r="P137" s="19">
        <v>1.0</v>
      </c>
      <c r="Q137" s="19">
        <v>1.0</v>
      </c>
      <c r="R137" s="19"/>
      <c r="S137" s="19"/>
      <c r="T137" s="19"/>
      <c r="U137" s="19"/>
      <c r="V137" s="19"/>
      <c r="W137" s="19"/>
      <c r="X137" s="19"/>
      <c r="Y137" s="19"/>
      <c r="Z137" s="19"/>
      <c r="AA137" s="19"/>
    </row>
    <row r="138" ht="12.75" customHeight="1">
      <c r="A138" s="25">
        <v>43645.333333333336</v>
      </c>
      <c r="B138" s="19">
        <v>6.0</v>
      </c>
      <c r="C138" s="19" t="s">
        <v>99</v>
      </c>
      <c r="D138" s="19"/>
      <c r="E138" s="19">
        <v>55.0</v>
      </c>
      <c r="F138" s="19">
        <v>1830.0</v>
      </c>
      <c r="G138" s="19">
        <v>28.0</v>
      </c>
      <c r="H138" s="19">
        <v>830.0</v>
      </c>
      <c r="I138" s="19"/>
      <c r="J138" s="19" t="s">
        <v>21</v>
      </c>
      <c r="K138" s="19"/>
      <c r="L138" s="19" t="s">
        <v>140</v>
      </c>
      <c r="M138" s="19" t="s">
        <v>35</v>
      </c>
      <c r="N138" s="19" t="s">
        <v>23</v>
      </c>
      <c r="O138" s="19"/>
      <c r="P138" s="19"/>
      <c r="Q138" s="19"/>
      <c r="R138" s="19"/>
      <c r="S138" s="19"/>
      <c r="T138" s="19"/>
      <c r="U138" s="19"/>
      <c r="V138" s="19"/>
      <c r="W138" s="19"/>
      <c r="X138" s="19"/>
      <c r="Y138" s="19"/>
      <c r="Z138" s="19"/>
      <c r="AA138" s="19"/>
    </row>
    <row r="139" ht="12.75" customHeight="1">
      <c r="A139" s="25">
        <v>43651.541666666664</v>
      </c>
      <c r="B139" s="19">
        <v>6.0</v>
      </c>
      <c r="C139" s="19" t="s">
        <v>99</v>
      </c>
      <c r="D139" s="19"/>
      <c r="E139" s="19">
        <v>56.0</v>
      </c>
      <c r="F139" s="19">
        <v>1875.0</v>
      </c>
      <c r="G139" s="19">
        <v>28.0</v>
      </c>
      <c r="H139" s="19">
        <v>856.0</v>
      </c>
      <c r="I139" s="19"/>
      <c r="J139" s="19" t="s">
        <v>21</v>
      </c>
      <c r="K139" s="19"/>
      <c r="L139" s="19" t="s">
        <v>851</v>
      </c>
      <c r="M139" s="19" t="s">
        <v>35</v>
      </c>
      <c r="N139" s="19" t="s">
        <v>23</v>
      </c>
      <c r="O139" s="19"/>
      <c r="P139" s="19">
        <v>1.0</v>
      </c>
      <c r="Q139" s="19">
        <v>1.0</v>
      </c>
      <c r="R139" s="19"/>
      <c r="S139" s="19"/>
      <c r="T139" s="19"/>
      <c r="U139" s="19"/>
      <c r="V139" s="19"/>
      <c r="W139" s="19"/>
      <c r="X139" s="19"/>
      <c r="Y139" s="19"/>
      <c r="Z139" s="19"/>
      <c r="AA139" s="19"/>
    </row>
    <row r="140" ht="12.75" customHeight="1">
      <c r="A140" s="25">
        <v>43630.708333333336</v>
      </c>
      <c r="B140" s="19">
        <v>6.0</v>
      </c>
      <c r="C140" s="19" t="s">
        <v>99</v>
      </c>
      <c r="D140" s="19"/>
      <c r="E140" s="19">
        <v>55.0</v>
      </c>
      <c r="F140" s="19">
        <v>1945.0</v>
      </c>
      <c r="G140" s="19">
        <v>30.0</v>
      </c>
      <c r="H140" s="19">
        <v>741.0</v>
      </c>
      <c r="I140" s="19"/>
      <c r="J140" s="19" t="s">
        <v>21</v>
      </c>
      <c r="K140" s="19"/>
      <c r="L140" s="19" t="s">
        <v>149</v>
      </c>
      <c r="M140" s="19" t="s">
        <v>23</v>
      </c>
      <c r="N140" s="19" t="s">
        <v>23</v>
      </c>
      <c r="O140" s="19"/>
      <c r="P140" s="19">
        <v>1.0</v>
      </c>
      <c r="Q140" s="19">
        <v>1.0</v>
      </c>
      <c r="R140" s="19"/>
      <c r="S140" s="19"/>
      <c r="T140" s="19"/>
      <c r="U140" s="19"/>
      <c r="V140" s="19"/>
      <c r="W140" s="19"/>
      <c r="X140" s="19"/>
      <c r="Y140" s="19"/>
      <c r="Z140" s="19"/>
      <c r="AA140" s="19"/>
    </row>
    <row r="141" ht="12.75" customHeight="1">
      <c r="A141" s="25">
        <v>43638.458333333336</v>
      </c>
      <c r="B141" s="19">
        <v>6.0</v>
      </c>
      <c r="C141" s="19" t="s">
        <v>99</v>
      </c>
      <c r="D141" s="19"/>
      <c r="E141" s="19">
        <v>57.0</v>
      </c>
      <c r="F141" s="19">
        <v>1965.0</v>
      </c>
      <c r="G141" s="19">
        <v>29.0</v>
      </c>
      <c r="H141" s="19">
        <v>793.0</v>
      </c>
      <c r="I141" s="19"/>
      <c r="J141" s="19" t="s">
        <v>21</v>
      </c>
      <c r="K141" s="19"/>
      <c r="L141" s="19" t="s">
        <v>139</v>
      </c>
      <c r="M141" s="19" t="s">
        <v>35</v>
      </c>
      <c r="N141" s="19" t="s">
        <v>23</v>
      </c>
      <c r="O141" s="19"/>
      <c r="P141" s="19">
        <v>1.0</v>
      </c>
      <c r="Q141" s="19">
        <v>1.0</v>
      </c>
      <c r="R141" s="19"/>
      <c r="S141" s="19"/>
      <c r="T141" s="19"/>
      <c r="U141" s="19"/>
      <c r="V141" s="19"/>
      <c r="W141" s="19"/>
      <c r="X141" s="19"/>
      <c r="Y141" s="19"/>
      <c r="Z141" s="19"/>
      <c r="AA141" s="19"/>
    </row>
    <row r="142" ht="12.75" customHeight="1">
      <c r="A142" s="25">
        <v>43645.375</v>
      </c>
      <c r="B142" s="19">
        <v>6.0</v>
      </c>
      <c r="C142" s="19" t="s">
        <v>99</v>
      </c>
      <c r="D142" s="19"/>
      <c r="E142" s="19">
        <v>54.0</v>
      </c>
      <c r="F142" s="19">
        <v>1980.0</v>
      </c>
      <c r="G142" s="19">
        <v>30.0</v>
      </c>
      <c r="H142" s="19">
        <v>835.0</v>
      </c>
      <c r="I142" s="19"/>
      <c r="J142" s="19" t="s">
        <v>21</v>
      </c>
      <c r="K142" s="19"/>
      <c r="L142" s="19" t="s">
        <v>136</v>
      </c>
      <c r="M142" s="19" t="s">
        <v>35</v>
      </c>
      <c r="N142" s="19" t="s">
        <v>23</v>
      </c>
      <c r="O142" s="19"/>
      <c r="P142" s="19">
        <v>1.0</v>
      </c>
      <c r="Q142" s="19">
        <v>1.0</v>
      </c>
      <c r="R142" s="19"/>
      <c r="S142" s="19"/>
      <c r="T142" s="19"/>
      <c r="U142" s="19"/>
      <c r="V142" s="19"/>
      <c r="W142" s="19"/>
      <c r="X142" s="19"/>
      <c r="Y142" s="19"/>
      <c r="Z142" s="19"/>
      <c r="AA142" s="19"/>
    </row>
    <row r="143" ht="12.75" customHeight="1">
      <c r="A143" s="25">
        <v>43655.625</v>
      </c>
      <c r="B143" s="19">
        <v>6.0</v>
      </c>
      <c r="C143" s="19" t="s">
        <v>99</v>
      </c>
      <c r="D143" s="19"/>
      <c r="E143" s="19">
        <v>57.0</v>
      </c>
      <c r="F143" s="19">
        <v>1985.0</v>
      </c>
      <c r="G143" s="19">
        <v>29.0</v>
      </c>
      <c r="H143" s="19">
        <v>867.0</v>
      </c>
      <c r="I143" s="19">
        <v>117.0</v>
      </c>
      <c r="J143" s="19" t="s">
        <v>40</v>
      </c>
      <c r="K143" s="19" t="s">
        <v>144</v>
      </c>
      <c r="L143" s="19"/>
      <c r="M143" s="19" t="s">
        <v>35</v>
      </c>
      <c r="N143" s="19" t="s">
        <v>23</v>
      </c>
      <c r="O143" s="19"/>
      <c r="P143" s="19">
        <v>1.0</v>
      </c>
      <c r="Q143" s="19">
        <v>1.0</v>
      </c>
      <c r="R143" s="19"/>
      <c r="S143" s="19"/>
      <c r="T143" s="19"/>
      <c r="U143" s="19"/>
      <c r="V143" s="19"/>
      <c r="W143" s="19"/>
      <c r="X143" s="19"/>
      <c r="Y143" s="19"/>
      <c r="Z143" s="19"/>
      <c r="AA143" s="19"/>
    </row>
    <row r="144" ht="12.75" customHeight="1">
      <c r="A144" s="25">
        <v>43658.4375</v>
      </c>
      <c r="B144" s="19">
        <v>6.0</v>
      </c>
      <c r="C144" s="19" t="s">
        <v>99</v>
      </c>
      <c r="D144" s="19"/>
      <c r="E144" s="19">
        <v>55.0</v>
      </c>
      <c r="F144" s="19">
        <v>2020.0</v>
      </c>
      <c r="G144" s="19">
        <v>30.0</v>
      </c>
      <c r="H144" s="19">
        <v>875.0</v>
      </c>
      <c r="I144" s="19"/>
      <c r="J144" s="19" t="s">
        <v>21</v>
      </c>
      <c r="K144" s="19"/>
      <c r="L144" s="19" t="s">
        <v>142</v>
      </c>
      <c r="M144" s="19" t="s">
        <v>35</v>
      </c>
      <c r="N144" s="19" t="s">
        <v>23</v>
      </c>
      <c r="O144" s="19"/>
      <c r="P144" s="19"/>
      <c r="Q144" s="19"/>
      <c r="R144" s="19"/>
      <c r="S144" s="19"/>
      <c r="T144" s="19"/>
      <c r="U144" s="19"/>
      <c r="V144" s="19"/>
      <c r="W144" s="19"/>
      <c r="X144" s="19"/>
      <c r="Y144" s="19"/>
      <c r="Z144" s="19"/>
      <c r="AA144" s="19"/>
    </row>
    <row r="145" ht="12.75" customHeight="1">
      <c r="A145" s="25">
        <v>43655.541666666664</v>
      </c>
      <c r="B145" s="19">
        <v>6.0</v>
      </c>
      <c r="C145" s="19" t="s">
        <v>99</v>
      </c>
      <c r="D145" s="19"/>
      <c r="E145" s="19">
        <v>56.0</v>
      </c>
      <c r="F145" s="19">
        <v>2030.0</v>
      </c>
      <c r="G145" s="19">
        <v>30.0</v>
      </c>
      <c r="H145" s="19">
        <v>866.0</v>
      </c>
      <c r="I145" s="19">
        <v>111.0</v>
      </c>
      <c r="J145" s="19" t="s">
        <v>40</v>
      </c>
      <c r="K145" s="19" t="s">
        <v>136</v>
      </c>
      <c r="L145" s="19"/>
      <c r="M145" s="19" t="s">
        <v>35</v>
      </c>
      <c r="N145" s="19" t="s">
        <v>23</v>
      </c>
      <c r="O145" s="19"/>
      <c r="P145" s="19">
        <v>1.0</v>
      </c>
      <c r="Q145" s="19">
        <v>1.0</v>
      </c>
      <c r="R145" s="19"/>
      <c r="S145" s="19"/>
      <c r="T145" s="19"/>
      <c r="U145" s="19"/>
      <c r="V145" s="19"/>
      <c r="W145" s="19"/>
      <c r="X145" s="19"/>
      <c r="Y145" s="19"/>
      <c r="Z145" s="19"/>
      <c r="AA145" s="19"/>
    </row>
    <row r="146" ht="12.75" customHeight="1">
      <c r="A146" s="25">
        <v>43632.708333333336</v>
      </c>
      <c r="B146" s="19">
        <v>6.0</v>
      </c>
      <c r="C146" s="19" t="s">
        <v>99</v>
      </c>
      <c r="D146" s="19"/>
      <c r="E146" s="19">
        <v>59.0</v>
      </c>
      <c r="F146" s="19">
        <v>2040.0</v>
      </c>
      <c r="G146" s="19">
        <v>28.0</v>
      </c>
      <c r="H146" s="19">
        <v>775.0</v>
      </c>
      <c r="I146" s="19"/>
      <c r="J146" s="19" t="s">
        <v>21</v>
      </c>
      <c r="K146" s="19"/>
      <c r="L146" s="19" t="s">
        <v>29</v>
      </c>
      <c r="M146" s="19" t="s">
        <v>35</v>
      </c>
      <c r="N146" s="19" t="s">
        <v>23</v>
      </c>
      <c r="O146" s="19"/>
      <c r="P146" s="19"/>
      <c r="Q146" s="19"/>
      <c r="R146" s="19"/>
      <c r="S146" s="19"/>
      <c r="T146" s="19"/>
      <c r="U146" s="19"/>
      <c r="V146" s="19"/>
      <c r="W146" s="19"/>
      <c r="X146" s="19"/>
      <c r="Y146" s="19"/>
      <c r="Z146" s="19"/>
      <c r="AA146" s="19"/>
    </row>
    <row r="147" ht="12.75" customHeight="1">
      <c r="A147" s="25">
        <v>43648.6875</v>
      </c>
      <c r="B147" s="19">
        <v>6.0</v>
      </c>
      <c r="C147" s="19" t="s">
        <v>99</v>
      </c>
      <c r="D147" s="19"/>
      <c r="E147" s="19">
        <v>55.0</v>
      </c>
      <c r="F147" s="19">
        <v>2070.0</v>
      </c>
      <c r="G147" s="19">
        <v>31.0</v>
      </c>
      <c r="H147" s="19">
        <v>847.0</v>
      </c>
      <c r="I147" s="19">
        <v>111.0</v>
      </c>
      <c r="J147" s="19" t="s">
        <v>40</v>
      </c>
      <c r="K147" s="19" t="s">
        <v>136</v>
      </c>
      <c r="L147" s="19"/>
      <c r="M147" s="19" t="s">
        <v>35</v>
      </c>
      <c r="N147" s="19" t="s">
        <v>23</v>
      </c>
      <c r="O147" s="19"/>
      <c r="P147" s="19"/>
      <c r="Q147" s="19"/>
      <c r="R147" s="19"/>
      <c r="S147" s="19"/>
      <c r="T147" s="19"/>
      <c r="U147" s="19"/>
      <c r="V147" s="19"/>
      <c r="W147" s="19"/>
      <c r="X147" s="19"/>
      <c r="Y147" s="19"/>
      <c r="Z147" s="19"/>
      <c r="AA147" s="19"/>
    </row>
    <row r="148" ht="12.75" customHeight="1">
      <c r="A148" s="25">
        <v>43649.541666666664</v>
      </c>
      <c r="B148" s="19">
        <v>6.0</v>
      </c>
      <c r="C148" s="19" t="s">
        <v>99</v>
      </c>
      <c r="D148" s="19"/>
      <c r="E148" s="19">
        <v>58.0</v>
      </c>
      <c r="F148" s="19">
        <v>2110.0</v>
      </c>
      <c r="G148" s="19">
        <v>30.0</v>
      </c>
      <c r="H148" s="19">
        <v>850.0</v>
      </c>
      <c r="I148" s="19"/>
      <c r="J148" s="19" t="s">
        <v>21</v>
      </c>
      <c r="K148" s="19"/>
      <c r="L148" s="19" t="s">
        <v>29</v>
      </c>
      <c r="M148" s="19" t="s">
        <v>35</v>
      </c>
      <c r="N148" s="19" t="s">
        <v>23</v>
      </c>
      <c r="O148" s="19"/>
      <c r="P148" s="19"/>
      <c r="Q148" s="19"/>
      <c r="R148" s="19"/>
      <c r="S148" s="19"/>
      <c r="T148" s="19"/>
      <c r="U148" s="19"/>
      <c r="V148" s="19"/>
      <c r="W148" s="19"/>
      <c r="X148" s="19"/>
      <c r="Y148" s="19"/>
      <c r="Z148" s="19"/>
      <c r="AA148" s="19"/>
    </row>
    <row r="149" ht="12.75" customHeight="1">
      <c r="A149" s="25">
        <v>43652.4375</v>
      </c>
      <c r="B149" s="19">
        <v>6.0</v>
      </c>
      <c r="C149" s="19" t="s">
        <v>99</v>
      </c>
      <c r="D149" s="19"/>
      <c r="E149" s="19">
        <v>58.0</v>
      </c>
      <c r="F149" s="19">
        <v>2135.0</v>
      </c>
      <c r="G149" s="19">
        <v>31.0</v>
      </c>
      <c r="H149" s="19">
        <v>860.0</v>
      </c>
      <c r="I149" s="19"/>
      <c r="J149" s="19" t="s">
        <v>21</v>
      </c>
      <c r="K149" s="19"/>
      <c r="L149" s="19" t="s">
        <v>844</v>
      </c>
      <c r="M149" s="19" t="s">
        <v>35</v>
      </c>
      <c r="N149" s="19" t="s">
        <v>23</v>
      </c>
      <c r="O149" s="19"/>
      <c r="P149" s="19"/>
      <c r="Q149" s="19"/>
      <c r="R149" s="19"/>
      <c r="S149" s="19"/>
      <c r="T149" s="19"/>
      <c r="U149" s="19"/>
      <c r="V149" s="19"/>
      <c r="W149" s="19"/>
      <c r="X149" s="19"/>
      <c r="Y149" s="19"/>
      <c r="Z149" s="19"/>
      <c r="AA149" s="19"/>
    </row>
    <row r="150" ht="12.75" customHeight="1">
      <c r="A150" s="25">
        <v>43646.458333333336</v>
      </c>
      <c r="B150" s="19">
        <v>6.0</v>
      </c>
      <c r="C150" s="19" t="s">
        <v>99</v>
      </c>
      <c r="D150" s="19"/>
      <c r="E150" s="19">
        <v>57.0</v>
      </c>
      <c r="F150" s="19">
        <v>2155.0</v>
      </c>
      <c r="G150" s="19">
        <v>30.0</v>
      </c>
      <c r="H150" s="19">
        <v>842.0</v>
      </c>
      <c r="I150" s="19"/>
      <c r="J150" s="19" t="s">
        <v>21</v>
      </c>
      <c r="K150" s="19"/>
      <c r="L150" s="19" t="s">
        <v>112</v>
      </c>
      <c r="M150" s="19" t="s">
        <v>35</v>
      </c>
      <c r="N150" s="19" t="s">
        <v>23</v>
      </c>
      <c r="O150" s="19"/>
      <c r="P150" s="19"/>
      <c r="Q150" s="19"/>
      <c r="R150" s="19"/>
      <c r="S150" s="19"/>
      <c r="T150" s="19"/>
      <c r="U150" s="19"/>
      <c r="V150" s="19"/>
      <c r="W150" s="19"/>
      <c r="X150" s="19"/>
      <c r="Y150" s="19"/>
      <c r="Z150" s="19"/>
      <c r="AA150" s="19"/>
    </row>
    <row r="151" ht="12.75" customHeight="1">
      <c r="A151" s="25">
        <v>43658.5</v>
      </c>
      <c r="B151" s="19">
        <v>6.0</v>
      </c>
      <c r="C151" s="19" t="s">
        <v>99</v>
      </c>
      <c r="D151" s="19"/>
      <c r="E151" s="19">
        <v>57.0</v>
      </c>
      <c r="F151" s="19">
        <v>2160.0</v>
      </c>
      <c r="G151" s="19">
        <v>30.0</v>
      </c>
      <c r="H151" s="19">
        <v>874.0</v>
      </c>
      <c r="I151" s="19"/>
      <c r="J151" s="19" t="s">
        <v>21</v>
      </c>
      <c r="K151" s="19"/>
      <c r="L151" s="19" t="s">
        <v>977</v>
      </c>
      <c r="M151" s="19" t="s">
        <v>35</v>
      </c>
      <c r="N151" s="19" t="s">
        <v>23</v>
      </c>
      <c r="O151" s="19"/>
      <c r="P151" s="19"/>
      <c r="Q151" s="19"/>
      <c r="R151" s="19"/>
      <c r="S151" s="19"/>
      <c r="T151" s="19"/>
      <c r="U151" s="19"/>
      <c r="V151" s="19"/>
      <c r="W151" s="19"/>
      <c r="X151" s="19"/>
      <c r="Y151" s="19"/>
      <c r="Z151" s="19"/>
      <c r="AA151" s="19"/>
    </row>
    <row r="152" ht="12.75" customHeight="1">
      <c r="A152" s="25">
        <v>43638.333333333336</v>
      </c>
      <c r="B152" s="19">
        <v>6.0</v>
      </c>
      <c r="C152" s="19" t="s">
        <v>99</v>
      </c>
      <c r="D152" s="19"/>
      <c r="E152" s="19">
        <v>57.0</v>
      </c>
      <c r="F152" s="19">
        <v>2165.0</v>
      </c>
      <c r="G152" s="19">
        <v>31.0</v>
      </c>
      <c r="H152" s="19">
        <v>795.0</v>
      </c>
      <c r="I152" s="19"/>
      <c r="J152" s="19" t="s">
        <v>21</v>
      </c>
      <c r="K152" s="19"/>
      <c r="L152" s="19" t="s">
        <v>161</v>
      </c>
      <c r="M152" s="19" t="s">
        <v>35</v>
      </c>
      <c r="N152" s="19" t="s">
        <v>23</v>
      </c>
      <c r="O152" s="19"/>
      <c r="P152" s="19">
        <v>1.0</v>
      </c>
      <c r="Q152" s="19">
        <v>1.0</v>
      </c>
      <c r="R152" s="19"/>
      <c r="S152" s="19"/>
      <c r="T152" s="19"/>
      <c r="U152" s="19"/>
      <c r="V152" s="19"/>
      <c r="W152" s="19"/>
      <c r="X152" s="19"/>
      <c r="Y152" s="19"/>
      <c r="Z152" s="19"/>
      <c r="AA152" s="19"/>
    </row>
    <row r="153" ht="12.75" customHeight="1">
      <c r="A153" s="25">
        <v>43656.354166666664</v>
      </c>
      <c r="B153" s="19">
        <v>6.0</v>
      </c>
      <c r="C153" s="19" t="s">
        <v>99</v>
      </c>
      <c r="D153" s="19"/>
      <c r="E153" s="19">
        <v>58.0</v>
      </c>
      <c r="F153" s="19">
        <v>2205.0</v>
      </c>
      <c r="G153" s="19">
        <v>31.0</v>
      </c>
      <c r="H153" s="19">
        <v>869.0</v>
      </c>
      <c r="I153" s="19">
        <v>25.0</v>
      </c>
      <c r="J153" s="19" t="s">
        <v>40</v>
      </c>
      <c r="K153" s="19" t="s">
        <v>850</v>
      </c>
      <c r="L153" s="19"/>
      <c r="M153" s="19" t="s">
        <v>35</v>
      </c>
      <c r="N153" s="19" t="s">
        <v>23</v>
      </c>
      <c r="O153" s="19"/>
      <c r="P153" s="19"/>
      <c r="Q153" s="19"/>
      <c r="R153" s="19"/>
      <c r="S153" s="19"/>
      <c r="T153" s="19"/>
      <c r="U153" s="19"/>
      <c r="V153" s="19"/>
      <c r="W153" s="19"/>
      <c r="X153" s="19"/>
      <c r="Y153" s="19"/>
      <c r="Z153" s="19"/>
      <c r="AA153" s="19"/>
    </row>
    <row r="154" ht="12.75" customHeight="1">
      <c r="A154" s="25">
        <v>43637.583333333336</v>
      </c>
      <c r="B154" s="19">
        <v>6.0</v>
      </c>
      <c r="C154" s="19" t="s">
        <v>99</v>
      </c>
      <c r="D154" s="19"/>
      <c r="E154" s="19">
        <v>60.0</v>
      </c>
      <c r="F154" s="19">
        <v>2220.0</v>
      </c>
      <c r="G154" s="19">
        <v>32.0</v>
      </c>
      <c r="H154" s="19">
        <v>787.0</v>
      </c>
      <c r="I154" s="19"/>
      <c r="J154" s="19" t="s">
        <v>21</v>
      </c>
      <c r="K154" s="19"/>
      <c r="L154" s="19" t="s">
        <v>978</v>
      </c>
      <c r="M154" s="19" t="s">
        <v>35</v>
      </c>
      <c r="N154" s="19" t="s">
        <v>23</v>
      </c>
      <c r="O154" s="19"/>
      <c r="P154" s="19"/>
      <c r="Q154" s="19"/>
      <c r="R154" s="19"/>
      <c r="S154" s="19"/>
      <c r="T154" s="19"/>
      <c r="U154" s="19"/>
      <c r="V154" s="19"/>
      <c r="W154" s="19"/>
      <c r="X154" s="19"/>
      <c r="Y154" s="19"/>
      <c r="Z154" s="19"/>
      <c r="AA154" s="19"/>
    </row>
    <row r="155" ht="12.75" customHeight="1">
      <c r="A155" s="25">
        <v>43659.416666666664</v>
      </c>
      <c r="B155" s="19">
        <v>6.0</v>
      </c>
      <c r="C155" s="19" t="s">
        <v>99</v>
      </c>
      <c r="D155" s="19"/>
      <c r="E155" s="19">
        <v>61.0</v>
      </c>
      <c r="F155" s="19">
        <v>2260.0</v>
      </c>
      <c r="G155" s="19">
        <v>32.0</v>
      </c>
      <c r="H155" s="19">
        <v>877.0</v>
      </c>
      <c r="I155" s="19"/>
      <c r="J155" s="19" t="s">
        <v>21</v>
      </c>
      <c r="K155" s="19"/>
      <c r="L155" s="19" t="s">
        <v>106</v>
      </c>
      <c r="M155" s="19" t="s">
        <v>35</v>
      </c>
      <c r="N155" s="19" t="s">
        <v>23</v>
      </c>
      <c r="O155" s="19"/>
      <c r="P155" s="19"/>
      <c r="Q155" s="19"/>
      <c r="R155" s="19"/>
      <c r="S155" s="19"/>
      <c r="T155" s="19"/>
      <c r="U155" s="19"/>
      <c r="V155" s="19"/>
      <c r="W155" s="19"/>
      <c r="X155" s="19"/>
      <c r="Y155" s="19"/>
      <c r="Z155" s="19"/>
      <c r="AA155" s="19"/>
    </row>
    <row r="156" ht="12.75" customHeight="1">
      <c r="A156" s="25">
        <v>43630.583333333336</v>
      </c>
      <c r="B156" s="19">
        <v>6.0</v>
      </c>
      <c r="C156" s="19" t="s">
        <v>99</v>
      </c>
      <c r="D156" s="19"/>
      <c r="E156" s="19">
        <v>58.0</v>
      </c>
      <c r="F156" s="19">
        <v>2275.0</v>
      </c>
      <c r="G156" s="19"/>
      <c r="H156" s="19">
        <v>736.0</v>
      </c>
      <c r="I156" s="19"/>
      <c r="J156" s="19" t="s">
        <v>21</v>
      </c>
      <c r="K156" s="19"/>
      <c r="L156" s="19" t="s">
        <v>866</v>
      </c>
      <c r="M156" s="19" t="s">
        <v>23</v>
      </c>
      <c r="N156" s="19" t="s">
        <v>23</v>
      </c>
      <c r="O156" s="19"/>
      <c r="P156" s="19"/>
      <c r="Q156" s="19"/>
      <c r="R156" s="19"/>
      <c r="S156" s="19"/>
      <c r="T156" s="19"/>
      <c r="U156" s="19"/>
      <c r="V156" s="19"/>
      <c r="W156" s="19"/>
      <c r="X156" s="19"/>
      <c r="Y156" s="19"/>
      <c r="Z156" s="19"/>
      <c r="AA156" s="19"/>
    </row>
    <row r="157" ht="12.75" customHeight="1">
      <c r="A157" s="25">
        <v>43638.458333333336</v>
      </c>
      <c r="B157" s="19">
        <v>6.0</v>
      </c>
      <c r="C157" s="19" t="s">
        <v>99</v>
      </c>
      <c r="D157" s="19"/>
      <c r="E157" s="19">
        <v>58.0</v>
      </c>
      <c r="F157" s="19">
        <v>2290.0</v>
      </c>
      <c r="G157" s="19">
        <v>31.0</v>
      </c>
      <c r="H157" s="19">
        <v>801.0</v>
      </c>
      <c r="I157" s="19"/>
      <c r="J157" s="19" t="s">
        <v>21</v>
      </c>
      <c r="K157" s="19"/>
      <c r="L157" s="19" t="s">
        <v>842</v>
      </c>
      <c r="M157" s="19" t="s">
        <v>35</v>
      </c>
      <c r="N157" s="19" t="s">
        <v>23</v>
      </c>
      <c r="O157" s="19"/>
      <c r="P157" s="19">
        <v>1.0</v>
      </c>
      <c r="Q157" s="19">
        <v>1.0</v>
      </c>
      <c r="R157" s="19"/>
      <c r="S157" s="19"/>
      <c r="T157" s="19"/>
      <c r="U157" s="19"/>
      <c r="V157" s="19"/>
      <c r="W157" s="19"/>
      <c r="X157" s="19"/>
      <c r="Y157" s="19"/>
      <c r="Z157" s="19"/>
      <c r="AA157" s="19"/>
    </row>
    <row r="158" ht="12.75" customHeight="1">
      <c r="A158" s="25">
        <v>43651.395833333336</v>
      </c>
      <c r="B158" s="19">
        <v>6.0</v>
      </c>
      <c r="C158" s="19" t="s">
        <v>99</v>
      </c>
      <c r="D158" s="19"/>
      <c r="E158" s="19">
        <v>60.0</v>
      </c>
      <c r="F158" s="19">
        <v>2290.0</v>
      </c>
      <c r="G158" s="19">
        <v>30.0</v>
      </c>
      <c r="H158" s="19">
        <v>853.0</v>
      </c>
      <c r="I158" s="19"/>
      <c r="J158" s="19" t="s">
        <v>21</v>
      </c>
      <c r="K158" s="19"/>
      <c r="L158" s="19" t="s">
        <v>112</v>
      </c>
      <c r="M158" s="19" t="s">
        <v>35</v>
      </c>
      <c r="N158" s="19" t="s">
        <v>23</v>
      </c>
      <c r="O158" s="19"/>
      <c r="P158" s="19">
        <v>1.0</v>
      </c>
      <c r="Q158" s="19">
        <v>1.0</v>
      </c>
      <c r="R158" s="19"/>
      <c r="S158" s="19"/>
      <c r="T158" s="19"/>
      <c r="U158" s="19"/>
      <c r="V158" s="19"/>
      <c r="W158" s="19"/>
      <c r="X158" s="19"/>
      <c r="Y158" s="19"/>
      <c r="Z158" s="19"/>
      <c r="AA158" s="19"/>
    </row>
    <row r="159" ht="12.75" customHeight="1">
      <c r="A159" s="25">
        <v>43659.541666666664</v>
      </c>
      <c r="B159" s="19">
        <v>6.0</v>
      </c>
      <c r="C159" s="19" t="s">
        <v>99</v>
      </c>
      <c r="D159" s="19"/>
      <c r="E159" s="19">
        <v>61.0</v>
      </c>
      <c r="F159" s="19">
        <v>2305.0</v>
      </c>
      <c r="G159" s="19">
        <v>32.0</v>
      </c>
      <c r="H159" s="19">
        <v>878.0</v>
      </c>
      <c r="I159" s="19"/>
      <c r="J159" s="19" t="s">
        <v>21</v>
      </c>
      <c r="K159" s="19"/>
      <c r="L159" s="19" t="s">
        <v>146</v>
      </c>
      <c r="M159" s="19" t="s">
        <v>35</v>
      </c>
      <c r="N159" s="19" t="s">
        <v>23</v>
      </c>
      <c r="O159" s="19"/>
      <c r="P159" s="19"/>
      <c r="Q159" s="19"/>
      <c r="R159" s="19"/>
      <c r="S159" s="19"/>
      <c r="T159" s="19"/>
      <c r="U159" s="19"/>
      <c r="V159" s="19"/>
      <c r="W159" s="19"/>
      <c r="X159" s="19"/>
      <c r="Y159" s="19"/>
      <c r="Z159" s="19"/>
      <c r="AA159" s="19"/>
    </row>
    <row r="160" ht="12.75" customHeight="1">
      <c r="A160" s="25">
        <v>43638.375</v>
      </c>
      <c r="B160" s="19">
        <v>6.0</v>
      </c>
      <c r="C160" s="19" t="s">
        <v>99</v>
      </c>
      <c r="D160" s="19"/>
      <c r="E160" s="19">
        <v>58.0</v>
      </c>
      <c r="F160" s="19">
        <v>2340.0</v>
      </c>
      <c r="G160" s="19">
        <v>32.0</v>
      </c>
      <c r="H160" s="19">
        <v>794.0</v>
      </c>
      <c r="I160" s="19"/>
      <c r="J160" s="19" t="s">
        <v>21</v>
      </c>
      <c r="K160" s="19"/>
      <c r="L160" s="19" t="s">
        <v>136</v>
      </c>
      <c r="M160" s="19" t="s">
        <v>35</v>
      </c>
      <c r="N160" s="19" t="s">
        <v>23</v>
      </c>
      <c r="O160" s="19"/>
      <c r="P160" s="19">
        <v>1.0</v>
      </c>
      <c r="Q160" s="19">
        <v>1.0</v>
      </c>
      <c r="R160" s="19"/>
      <c r="S160" s="19"/>
      <c r="T160" s="19"/>
      <c r="U160" s="19"/>
      <c r="V160" s="19"/>
      <c r="W160" s="19"/>
      <c r="X160" s="19"/>
      <c r="Y160" s="19"/>
      <c r="Z160" s="19"/>
      <c r="AA160" s="19"/>
    </row>
    <row r="161" ht="12.75" customHeight="1">
      <c r="A161" s="25">
        <v>43651.645833333336</v>
      </c>
      <c r="B161" s="19">
        <v>6.0</v>
      </c>
      <c r="C161" s="19" t="s">
        <v>99</v>
      </c>
      <c r="D161" s="19"/>
      <c r="E161" s="19">
        <v>61.0</v>
      </c>
      <c r="F161" s="19">
        <v>2375.0</v>
      </c>
      <c r="G161" s="19">
        <v>28.0</v>
      </c>
      <c r="H161" s="19">
        <v>858.0</v>
      </c>
      <c r="I161" s="19"/>
      <c r="J161" s="19" t="s">
        <v>21</v>
      </c>
      <c r="K161" s="19"/>
      <c r="L161" s="19" t="s">
        <v>134</v>
      </c>
      <c r="M161" s="19" t="s">
        <v>35</v>
      </c>
      <c r="N161" s="19" t="s">
        <v>23</v>
      </c>
      <c r="O161" s="19"/>
      <c r="P161" s="19"/>
      <c r="Q161" s="19"/>
      <c r="R161" s="19"/>
      <c r="S161" s="19"/>
      <c r="T161" s="19"/>
      <c r="U161" s="19"/>
      <c r="V161" s="19"/>
      <c r="W161" s="19"/>
      <c r="X161" s="19"/>
      <c r="Y161" s="19"/>
      <c r="Z161" s="19"/>
      <c r="AA161" s="19"/>
    </row>
    <row r="162" ht="12.75" customHeight="1">
      <c r="A162" s="25">
        <v>43658.333333333336</v>
      </c>
      <c r="B162" s="19">
        <v>6.0</v>
      </c>
      <c r="C162" s="19" t="s">
        <v>99</v>
      </c>
      <c r="D162" s="19"/>
      <c r="E162" s="19">
        <v>59.0</v>
      </c>
      <c r="F162" s="19">
        <v>2390.0</v>
      </c>
      <c r="G162" s="19">
        <v>31.0</v>
      </c>
      <c r="H162" s="19">
        <v>873.0</v>
      </c>
      <c r="I162" s="19"/>
      <c r="J162" s="19" t="s">
        <v>21</v>
      </c>
      <c r="K162" s="19"/>
      <c r="L162" s="19" t="s">
        <v>851</v>
      </c>
      <c r="M162" s="19" t="s">
        <v>35</v>
      </c>
      <c r="N162" s="19" t="s">
        <v>23</v>
      </c>
      <c r="O162" s="19"/>
      <c r="P162" s="19"/>
      <c r="Q162" s="19"/>
      <c r="R162" s="19"/>
      <c r="S162" s="19"/>
      <c r="T162" s="19"/>
      <c r="U162" s="19"/>
      <c r="V162" s="19"/>
      <c r="W162" s="19"/>
      <c r="X162" s="19"/>
      <c r="Y162" s="19"/>
      <c r="Z162" s="19"/>
      <c r="AA162" s="19"/>
    </row>
    <row r="163" ht="12.75" customHeight="1">
      <c r="A163" s="25">
        <v>43645.416666666664</v>
      </c>
      <c r="B163" s="19">
        <v>6.0</v>
      </c>
      <c r="C163" s="19" t="s">
        <v>99</v>
      </c>
      <c r="D163" s="19"/>
      <c r="E163" s="19">
        <v>59.0</v>
      </c>
      <c r="F163" s="19">
        <v>2440.0</v>
      </c>
      <c r="G163" s="19">
        <v>33.0</v>
      </c>
      <c r="H163" s="19">
        <v>833.0</v>
      </c>
      <c r="I163" s="19"/>
      <c r="J163" s="19" t="s">
        <v>21</v>
      </c>
      <c r="K163" s="19"/>
      <c r="L163" s="19" t="s">
        <v>881</v>
      </c>
      <c r="M163" s="19" t="s">
        <v>35</v>
      </c>
      <c r="N163" s="19" t="s">
        <v>23</v>
      </c>
      <c r="O163" s="19"/>
      <c r="P163" s="19"/>
      <c r="Q163" s="19"/>
      <c r="R163" s="19"/>
      <c r="S163" s="19"/>
      <c r="T163" s="19"/>
      <c r="U163" s="19"/>
      <c r="V163" s="19"/>
      <c r="W163" s="19"/>
      <c r="X163" s="19"/>
      <c r="Y163" s="19"/>
      <c r="Z163" s="19"/>
      <c r="AA163" s="19"/>
    </row>
    <row r="164" ht="12.75" customHeight="1">
      <c r="A164" s="25">
        <v>43641.458333333336</v>
      </c>
      <c r="B164" s="19">
        <v>6.0</v>
      </c>
      <c r="C164" s="19" t="s">
        <v>99</v>
      </c>
      <c r="D164" s="19"/>
      <c r="E164" s="19">
        <v>62.0</v>
      </c>
      <c r="F164" s="19">
        <v>2500.0</v>
      </c>
      <c r="G164" s="19">
        <v>31.0</v>
      </c>
      <c r="H164" s="19">
        <v>815.0</v>
      </c>
      <c r="I164" s="19">
        <v>115.0</v>
      </c>
      <c r="J164" s="19" t="s">
        <v>40</v>
      </c>
      <c r="K164" s="19" t="s">
        <v>134</v>
      </c>
      <c r="L164" s="19"/>
      <c r="M164" s="19" t="s">
        <v>35</v>
      </c>
      <c r="N164" s="19" t="s">
        <v>23</v>
      </c>
      <c r="O164" s="19"/>
      <c r="P164" s="19"/>
      <c r="Q164" s="19"/>
      <c r="R164" s="19"/>
      <c r="S164" s="19"/>
      <c r="T164" s="19"/>
      <c r="U164" s="19"/>
      <c r="V164" s="19"/>
      <c r="W164" s="19"/>
      <c r="X164" s="19"/>
      <c r="Y164" s="19"/>
      <c r="Z164" s="19"/>
      <c r="AA164" s="19"/>
    </row>
    <row r="165" ht="12.75" customHeight="1">
      <c r="A165" s="25">
        <v>43642.354166666664</v>
      </c>
      <c r="B165" s="19">
        <v>6.0</v>
      </c>
      <c r="C165" s="19" t="s">
        <v>99</v>
      </c>
      <c r="D165" s="19"/>
      <c r="E165" s="19">
        <v>60.0</v>
      </c>
      <c r="F165" s="19">
        <v>2515.0</v>
      </c>
      <c r="G165" s="19">
        <v>31.0</v>
      </c>
      <c r="H165" s="19">
        <v>822.0</v>
      </c>
      <c r="I165" s="19">
        <v>111.0</v>
      </c>
      <c r="J165" s="19" t="s">
        <v>40</v>
      </c>
      <c r="K165" s="19" t="s">
        <v>136</v>
      </c>
      <c r="L165" s="19"/>
      <c r="M165" s="19" t="s">
        <v>35</v>
      </c>
      <c r="N165" s="19" t="s">
        <v>23</v>
      </c>
      <c r="O165" s="19"/>
      <c r="P165" s="19">
        <v>1.0</v>
      </c>
      <c r="Q165" s="19">
        <v>1.0</v>
      </c>
      <c r="R165" s="19"/>
      <c r="S165" s="19"/>
      <c r="T165" s="19"/>
      <c r="U165" s="19"/>
      <c r="V165" s="19"/>
      <c r="W165" s="19"/>
      <c r="X165" s="19"/>
      <c r="Y165" s="19"/>
      <c r="Z165" s="19"/>
      <c r="AA165" s="19"/>
    </row>
    <row r="166" ht="12.75" customHeight="1">
      <c r="A166" s="25">
        <v>43660.541666666664</v>
      </c>
      <c r="B166" s="19">
        <v>6.0</v>
      </c>
      <c r="C166" s="19" t="s">
        <v>99</v>
      </c>
      <c r="D166" s="19"/>
      <c r="E166" s="19">
        <v>63.0</v>
      </c>
      <c r="F166" s="19">
        <v>2620.0</v>
      </c>
      <c r="G166" s="19">
        <v>31.0</v>
      </c>
      <c r="H166" s="19">
        <v>881.0</v>
      </c>
      <c r="I166" s="19"/>
      <c r="J166" s="19" t="s">
        <v>21</v>
      </c>
      <c r="K166" s="19"/>
      <c r="L166" s="19" t="s">
        <v>858</v>
      </c>
      <c r="M166" s="19" t="s">
        <v>35</v>
      </c>
      <c r="N166" s="19" t="s">
        <v>23</v>
      </c>
      <c r="O166" s="19"/>
      <c r="P166" s="19"/>
      <c r="Q166" s="19"/>
      <c r="R166" s="19"/>
      <c r="S166" s="19"/>
      <c r="T166" s="19"/>
      <c r="U166" s="19"/>
      <c r="V166" s="19"/>
      <c r="W166" s="19"/>
      <c r="X166" s="19"/>
      <c r="Y166" s="19"/>
      <c r="Z166" s="19"/>
      <c r="AA166" s="19"/>
    </row>
    <row r="167" ht="12.75" customHeight="1">
      <c r="A167" s="25">
        <v>43660.416666666664</v>
      </c>
      <c r="B167" s="19">
        <v>6.0</v>
      </c>
      <c r="C167" s="19" t="s">
        <v>99</v>
      </c>
      <c r="D167" s="19"/>
      <c r="E167" s="19">
        <v>62.0</v>
      </c>
      <c r="F167" s="19">
        <v>2710.0</v>
      </c>
      <c r="G167" s="19">
        <v>32.0</v>
      </c>
      <c r="H167" s="19">
        <v>879.0</v>
      </c>
      <c r="I167" s="19"/>
      <c r="J167" s="19" t="s">
        <v>21</v>
      </c>
      <c r="K167" s="19"/>
      <c r="L167" s="19" t="s">
        <v>112</v>
      </c>
      <c r="M167" s="19" t="s">
        <v>35</v>
      </c>
      <c r="N167" s="19" t="s">
        <v>23</v>
      </c>
      <c r="O167" s="19"/>
      <c r="P167" s="19"/>
      <c r="Q167" s="19"/>
      <c r="R167" s="19"/>
      <c r="S167" s="19"/>
      <c r="T167" s="19"/>
      <c r="U167" s="19"/>
      <c r="V167" s="19"/>
      <c r="W167" s="19"/>
      <c r="X167" s="19"/>
      <c r="Y167" s="19"/>
      <c r="Z167" s="19"/>
      <c r="AA167" s="19"/>
    </row>
    <row r="168" ht="12.75" customHeight="1">
      <c r="A168" s="25">
        <v>43652.791666666664</v>
      </c>
      <c r="B168" s="19">
        <v>6.0</v>
      </c>
      <c r="C168" s="19" t="s">
        <v>99</v>
      </c>
      <c r="D168" s="19"/>
      <c r="E168" s="19">
        <v>63.0</v>
      </c>
      <c r="F168" s="19">
        <v>2760.0</v>
      </c>
      <c r="G168" s="19">
        <v>65.0</v>
      </c>
      <c r="H168" s="19">
        <v>863.0</v>
      </c>
      <c r="I168" s="19"/>
      <c r="J168" s="19" t="s">
        <v>21</v>
      </c>
      <c r="K168" s="19"/>
      <c r="L168" s="19" t="s">
        <v>109</v>
      </c>
      <c r="M168" s="19" t="s">
        <v>35</v>
      </c>
      <c r="N168" s="19" t="s">
        <v>23</v>
      </c>
      <c r="O168" s="19"/>
      <c r="P168" s="19"/>
      <c r="Q168" s="19"/>
      <c r="R168" s="19"/>
      <c r="S168" s="19"/>
      <c r="T168" s="19"/>
      <c r="U168" s="19"/>
      <c r="V168" s="19"/>
      <c r="W168" s="19"/>
      <c r="X168" s="19"/>
      <c r="Y168" s="19"/>
      <c r="Z168" s="19"/>
      <c r="AA168" s="19"/>
    </row>
    <row r="169" ht="12.75" customHeight="1">
      <c r="A169" s="25">
        <v>43618.333333333336</v>
      </c>
      <c r="B169" s="19">
        <v>6.0</v>
      </c>
      <c r="C169" s="19" t="s">
        <v>99</v>
      </c>
      <c r="D169" s="19"/>
      <c r="E169" s="19">
        <v>66.0</v>
      </c>
      <c r="F169" s="19">
        <v>3110.0</v>
      </c>
      <c r="G169" s="19">
        <v>34.0</v>
      </c>
      <c r="H169" s="19">
        <v>634.0</v>
      </c>
      <c r="I169" s="19"/>
      <c r="J169" s="19" t="s">
        <v>21</v>
      </c>
      <c r="K169" s="19"/>
      <c r="L169" s="19" t="s">
        <v>857</v>
      </c>
      <c r="M169" s="19" t="s">
        <v>23</v>
      </c>
      <c r="N169" s="19" t="s">
        <v>23</v>
      </c>
      <c r="O169" s="19"/>
      <c r="P169" s="19"/>
      <c r="Q169" s="19"/>
      <c r="R169" s="19"/>
      <c r="S169" s="19"/>
      <c r="T169" s="19"/>
      <c r="U169" s="19"/>
      <c r="V169" s="19"/>
      <c r="W169" s="19"/>
      <c r="X169" s="19"/>
      <c r="Y169" s="19"/>
      <c r="Z169" s="19"/>
      <c r="AA169" s="19"/>
    </row>
    <row r="170" ht="12.75" customHeight="1">
      <c r="A170" s="25">
        <v>43639.625</v>
      </c>
      <c r="B170" s="19">
        <v>6.0</v>
      </c>
      <c r="C170" s="19" t="s">
        <v>99</v>
      </c>
      <c r="D170" s="19"/>
      <c r="E170" s="19">
        <v>69.0</v>
      </c>
      <c r="F170" s="19">
        <v>3215.0</v>
      </c>
      <c r="G170" s="19"/>
      <c r="H170" s="19">
        <v>812.0</v>
      </c>
      <c r="I170" s="19"/>
      <c r="J170" s="19" t="s">
        <v>21</v>
      </c>
      <c r="K170" s="19"/>
      <c r="L170" s="19" t="s">
        <v>146</v>
      </c>
      <c r="M170" s="19" t="s">
        <v>35</v>
      </c>
      <c r="N170" s="19" t="s">
        <v>23</v>
      </c>
      <c r="O170" s="19"/>
      <c r="P170" s="19"/>
      <c r="Q170" s="19"/>
      <c r="R170" s="19"/>
      <c r="S170" s="19"/>
      <c r="T170" s="19"/>
      <c r="U170" s="19"/>
      <c r="V170" s="19"/>
      <c r="W170" s="19"/>
      <c r="X170" s="19"/>
      <c r="Y170" s="19"/>
      <c r="Z170" s="19"/>
      <c r="AA170" s="19"/>
    </row>
    <row r="171" ht="12.75" customHeight="1">
      <c r="A171" s="25">
        <v>43630.322916666664</v>
      </c>
      <c r="B171" s="19">
        <v>6.0</v>
      </c>
      <c r="C171" s="19" t="s">
        <v>99</v>
      </c>
      <c r="D171" s="19"/>
      <c r="E171" s="19">
        <v>70.0</v>
      </c>
      <c r="F171" s="19">
        <v>3225.0</v>
      </c>
      <c r="G171" s="19"/>
      <c r="H171" s="19">
        <v>727.0</v>
      </c>
      <c r="I171" s="19"/>
      <c r="J171" s="19" t="s">
        <v>21</v>
      </c>
      <c r="K171" s="19"/>
      <c r="L171" s="19" t="s">
        <v>979</v>
      </c>
      <c r="M171" s="19" t="s">
        <v>23</v>
      </c>
      <c r="N171" s="19" t="s">
        <v>23</v>
      </c>
      <c r="O171" s="19"/>
      <c r="P171" s="19"/>
      <c r="Q171" s="19"/>
      <c r="R171" s="19"/>
      <c r="S171" s="19"/>
      <c r="T171" s="19"/>
      <c r="U171" s="19"/>
      <c r="V171" s="19"/>
      <c r="W171" s="19"/>
      <c r="X171" s="19"/>
      <c r="Y171" s="19"/>
      <c r="Z171" s="19"/>
      <c r="AA171" s="19"/>
    </row>
    <row r="172" ht="12.75" customHeight="1">
      <c r="A172" s="25">
        <v>43642.375</v>
      </c>
      <c r="B172" s="19">
        <v>6.0</v>
      </c>
      <c r="C172" s="19" t="s">
        <v>99</v>
      </c>
      <c r="D172" s="19"/>
      <c r="E172" s="19">
        <v>70.0</v>
      </c>
      <c r="F172" s="19">
        <v>3295.0</v>
      </c>
      <c r="G172" s="19">
        <v>37.0</v>
      </c>
      <c r="H172" s="19">
        <v>817.0</v>
      </c>
      <c r="I172" s="19">
        <v>115.0</v>
      </c>
      <c r="J172" s="19" t="s">
        <v>40</v>
      </c>
      <c r="K172" s="19" t="s">
        <v>134</v>
      </c>
      <c r="L172" s="19"/>
      <c r="M172" s="19" t="s">
        <v>35</v>
      </c>
      <c r="N172" s="31" t="s">
        <v>816</v>
      </c>
      <c r="O172" s="19"/>
      <c r="P172" s="19"/>
      <c r="Q172" s="19"/>
      <c r="R172" s="19"/>
      <c r="S172" s="19"/>
      <c r="T172" s="19"/>
      <c r="U172" s="19"/>
      <c r="V172" s="19"/>
      <c r="W172" s="19"/>
      <c r="X172" s="19"/>
      <c r="Y172" s="19"/>
      <c r="Z172" s="19"/>
      <c r="AA172" s="19"/>
    </row>
    <row r="173" ht="12.75" customHeight="1">
      <c r="A173" s="25">
        <v>43571.625</v>
      </c>
      <c r="B173" s="19">
        <v>6.0</v>
      </c>
      <c r="C173" s="19" t="s">
        <v>99</v>
      </c>
      <c r="D173" s="19"/>
      <c r="E173" s="19">
        <v>67.0</v>
      </c>
      <c r="F173" s="19">
        <v>3320.0</v>
      </c>
      <c r="G173" s="19">
        <v>34.0</v>
      </c>
      <c r="H173" s="19">
        <v>5302.0</v>
      </c>
      <c r="I173" s="19">
        <v>23.0</v>
      </c>
      <c r="J173" s="19" t="s">
        <v>40</v>
      </c>
      <c r="K173" s="19" t="s">
        <v>856</v>
      </c>
      <c r="L173" s="19"/>
      <c r="M173" s="19" t="s">
        <v>40</v>
      </c>
      <c r="N173" s="19" t="s">
        <v>23</v>
      </c>
      <c r="O173" s="19"/>
      <c r="P173" s="19">
        <v>2.0</v>
      </c>
      <c r="Q173" s="19">
        <v>1.0</v>
      </c>
      <c r="R173" s="19"/>
      <c r="S173" s="19"/>
      <c r="T173" s="19"/>
      <c r="U173" s="19"/>
      <c r="V173" s="19"/>
      <c r="W173" s="19"/>
      <c r="X173" s="19"/>
      <c r="Y173" s="19"/>
      <c r="Z173" s="19"/>
      <c r="AA173" s="19"/>
    </row>
    <row r="174" ht="12.75" customHeight="1">
      <c r="A174" s="25">
        <v>43639.479166666664</v>
      </c>
      <c r="B174" s="19">
        <v>6.0</v>
      </c>
      <c r="C174" s="19" t="s">
        <v>99</v>
      </c>
      <c r="D174" s="19"/>
      <c r="E174" s="19">
        <v>73.0</v>
      </c>
      <c r="F174" s="19">
        <v>3415.0</v>
      </c>
      <c r="G174" s="19">
        <v>33.0</v>
      </c>
      <c r="H174" s="19">
        <v>807.0</v>
      </c>
      <c r="I174" s="19"/>
      <c r="J174" s="19" t="s">
        <v>21</v>
      </c>
      <c r="K174" s="19"/>
      <c r="L174" s="19" t="s">
        <v>142</v>
      </c>
      <c r="M174" s="19" t="s">
        <v>35</v>
      </c>
      <c r="N174" s="19" t="s">
        <v>23</v>
      </c>
      <c r="O174" s="19"/>
      <c r="P174" s="19">
        <v>2.0</v>
      </c>
      <c r="Q174" s="19">
        <v>1.0</v>
      </c>
      <c r="R174" s="19"/>
      <c r="S174" s="19"/>
      <c r="T174" s="19"/>
      <c r="U174" s="19"/>
      <c r="V174" s="19"/>
      <c r="W174" s="19"/>
      <c r="X174" s="19"/>
      <c r="Y174" s="19"/>
      <c r="Z174" s="19"/>
      <c r="AA174" s="19"/>
    </row>
    <row r="175" ht="12.75" customHeight="1">
      <c r="A175" s="25">
        <v>43644.645833333336</v>
      </c>
      <c r="B175" s="19">
        <v>6.0</v>
      </c>
      <c r="C175" s="19" t="s">
        <v>99</v>
      </c>
      <c r="D175" s="19"/>
      <c r="E175" s="19">
        <v>65.0</v>
      </c>
      <c r="F175" s="19">
        <v>3500.0</v>
      </c>
      <c r="G175" s="19"/>
      <c r="H175" s="19">
        <v>829.0</v>
      </c>
      <c r="I175" s="19"/>
      <c r="J175" s="19" t="s">
        <v>21</v>
      </c>
      <c r="K175" s="19"/>
      <c r="L175" s="19" t="s">
        <v>109</v>
      </c>
      <c r="M175" s="19" t="s">
        <v>35</v>
      </c>
      <c r="N175" s="19" t="s">
        <v>23</v>
      </c>
      <c r="O175" s="19" t="s">
        <v>980</v>
      </c>
      <c r="P175" s="19"/>
      <c r="Q175" s="19"/>
      <c r="R175" s="19"/>
      <c r="S175" s="19"/>
      <c r="T175" s="19"/>
      <c r="U175" s="19"/>
      <c r="V175" s="19"/>
      <c r="W175" s="19"/>
      <c r="X175" s="19"/>
      <c r="Y175" s="19"/>
      <c r="Z175" s="19"/>
      <c r="AA175" s="19"/>
    </row>
    <row r="176" ht="12.75" customHeight="1">
      <c r="A176" s="25">
        <v>43618.770833333336</v>
      </c>
      <c r="B176" s="19">
        <v>6.0</v>
      </c>
      <c r="C176" s="19" t="s">
        <v>99</v>
      </c>
      <c r="D176" s="19"/>
      <c r="E176" s="19">
        <v>74.0</v>
      </c>
      <c r="F176" s="19">
        <v>3600.0</v>
      </c>
      <c r="G176" s="19">
        <v>34.0</v>
      </c>
      <c r="H176" s="19">
        <v>644.0</v>
      </c>
      <c r="I176" s="19"/>
      <c r="J176" s="19" t="s">
        <v>21</v>
      </c>
      <c r="K176" s="19"/>
      <c r="L176" s="19" t="s">
        <v>146</v>
      </c>
      <c r="M176" s="19" t="s">
        <v>23</v>
      </c>
      <c r="N176" s="19" t="s">
        <v>23</v>
      </c>
      <c r="O176" s="19"/>
      <c r="P176" s="19"/>
      <c r="Q176" s="19"/>
      <c r="R176" s="19"/>
      <c r="S176" s="19"/>
      <c r="T176" s="19"/>
      <c r="U176" s="19"/>
      <c r="V176" s="19"/>
      <c r="W176" s="19"/>
      <c r="X176" s="19"/>
      <c r="Y176" s="19"/>
      <c r="Z176" s="19"/>
      <c r="AA176" s="19"/>
    </row>
    <row r="177" ht="12.75" customHeight="1">
      <c r="A177" s="25">
        <v>43644.375</v>
      </c>
      <c r="B177" s="19">
        <v>6.0</v>
      </c>
      <c r="C177" s="19" t="s">
        <v>99</v>
      </c>
      <c r="D177" s="19"/>
      <c r="E177" s="19">
        <v>74.0</v>
      </c>
      <c r="F177" s="19">
        <v>3680.0</v>
      </c>
      <c r="G177" s="19">
        <v>35.0</v>
      </c>
      <c r="H177" s="19">
        <v>823.0</v>
      </c>
      <c r="I177" s="19"/>
      <c r="J177" s="19" t="s">
        <v>21</v>
      </c>
      <c r="K177" s="19"/>
      <c r="L177" s="19" t="s">
        <v>135</v>
      </c>
      <c r="M177" s="19" t="s">
        <v>35</v>
      </c>
      <c r="N177" s="19" t="s">
        <v>23</v>
      </c>
      <c r="O177" s="19"/>
      <c r="P177" s="19"/>
      <c r="Q177" s="19"/>
      <c r="R177" s="19"/>
      <c r="S177" s="19"/>
      <c r="T177" s="19"/>
      <c r="U177" s="19"/>
      <c r="V177" s="19"/>
      <c r="W177" s="19"/>
      <c r="X177" s="19"/>
      <c r="Y177" s="19"/>
      <c r="Z177" s="19"/>
      <c r="AA177" s="19"/>
    </row>
    <row r="178" ht="12.75" customHeight="1">
      <c r="A178" s="25">
        <v>43630.395833333336</v>
      </c>
      <c r="B178" s="19">
        <v>6.0</v>
      </c>
      <c r="C178" s="19" t="s">
        <v>99</v>
      </c>
      <c r="D178" s="19"/>
      <c r="E178" s="19">
        <v>70.0</v>
      </c>
      <c r="F178" s="19">
        <v>3685.0</v>
      </c>
      <c r="G178" s="19">
        <v>37.0</v>
      </c>
      <c r="H178" s="19">
        <v>734.0</v>
      </c>
      <c r="I178" s="19">
        <v>25.0</v>
      </c>
      <c r="J178" s="19" t="s">
        <v>40</v>
      </c>
      <c r="K178" s="19" t="s">
        <v>850</v>
      </c>
      <c r="L178" s="19"/>
      <c r="M178" s="19" t="s">
        <v>23</v>
      </c>
      <c r="N178" s="19" t="s">
        <v>23</v>
      </c>
      <c r="O178" s="19"/>
      <c r="P178" s="19"/>
      <c r="Q178" s="19"/>
      <c r="R178" s="19"/>
      <c r="S178" s="19"/>
      <c r="T178" s="19"/>
      <c r="U178" s="19"/>
      <c r="V178" s="19"/>
      <c r="W178" s="19"/>
      <c r="X178" s="19"/>
      <c r="Y178" s="19"/>
      <c r="Z178" s="19"/>
      <c r="AA178" s="19"/>
    </row>
    <row r="179" ht="12.75" customHeight="1">
      <c r="A179" s="25">
        <v>43614.416666666664</v>
      </c>
      <c r="B179" s="19">
        <v>6.0</v>
      </c>
      <c r="C179" s="19" t="s">
        <v>99</v>
      </c>
      <c r="D179" s="19"/>
      <c r="E179" s="19">
        <v>69.0</v>
      </c>
      <c r="F179" s="19">
        <v>3715.0</v>
      </c>
      <c r="G179" s="19">
        <v>36.0</v>
      </c>
      <c r="H179" s="19">
        <v>607.0</v>
      </c>
      <c r="I179" s="19">
        <v>111.0</v>
      </c>
      <c r="J179" s="19" t="s">
        <v>40</v>
      </c>
      <c r="K179" s="19" t="s">
        <v>136</v>
      </c>
      <c r="L179" s="19"/>
      <c r="M179" s="19" t="s">
        <v>23</v>
      </c>
      <c r="N179" s="19" t="s">
        <v>23</v>
      </c>
      <c r="O179" s="19"/>
      <c r="P179" s="19"/>
      <c r="Q179" s="19"/>
      <c r="R179" s="19"/>
      <c r="S179" s="19"/>
      <c r="T179" s="19"/>
      <c r="U179" s="19"/>
      <c r="V179" s="19"/>
      <c r="W179" s="19"/>
      <c r="X179" s="19"/>
      <c r="Y179" s="19"/>
      <c r="Z179" s="19"/>
      <c r="AA179" s="19"/>
    </row>
    <row r="180" ht="12.75" customHeight="1">
      <c r="A180" s="25">
        <v>43611.458333333336</v>
      </c>
      <c r="B180" s="19">
        <v>6.0</v>
      </c>
      <c r="C180" s="19" t="s">
        <v>99</v>
      </c>
      <c r="D180" s="19"/>
      <c r="E180" s="19">
        <v>71.0</v>
      </c>
      <c r="F180" s="19">
        <v>3740.0</v>
      </c>
      <c r="G180" s="19">
        <v>36.0</v>
      </c>
      <c r="H180" s="19">
        <v>5392.0</v>
      </c>
      <c r="I180" s="19"/>
      <c r="J180" s="19" t="s">
        <v>21</v>
      </c>
      <c r="K180" s="19"/>
      <c r="L180" s="19" t="s">
        <v>981</v>
      </c>
      <c r="M180" s="19" t="s">
        <v>35</v>
      </c>
      <c r="N180" s="19" t="s">
        <v>23</v>
      </c>
      <c r="O180" s="19"/>
      <c r="P180" s="19">
        <v>2.0</v>
      </c>
      <c r="Q180" s="19">
        <v>2.0</v>
      </c>
      <c r="R180" s="19"/>
      <c r="S180" s="19"/>
      <c r="T180" s="19"/>
      <c r="U180" s="19"/>
      <c r="V180" s="19"/>
      <c r="W180" s="19"/>
      <c r="X180" s="19"/>
      <c r="Y180" s="19"/>
      <c r="Z180" s="19"/>
      <c r="AA180" s="19"/>
    </row>
    <row r="181" ht="12.75" customHeight="1">
      <c r="A181" s="25">
        <v>43632.520833333336</v>
      </c>
      <c r="B181" s="19">
        <v>6.0</v>
      </c>
      <c r="C181" s="19" t="s">
        <v>99</v>
      </c>
      <c r="D181" s="19"/>
      <c r="E181" s="19">
        <v>71.0</v>
      </c>
      <c r="F181" s="19">
        <v>3755.0</v>
      </c>
      <c r="G181" s="19">
        <v>37.0</v>
      </c>
      <c r="H181" s="19">
        <v>769.0</v>
      </c>
      <c r="I181" s="19"/>
      <c r="J181" s="19" t="s">
        <v>21</v>
      </c>
      <c r="K181" s="19"/>
      <c r="L181" s="19" t="s">
        <v>137</v>
      </c>
      <c r="M181" s="19" t="s">
        <v>35</v>
      </c>
      <c r="N181" s="19" t="s">
        <v>23</v>
      </c>
      <c r="O181" s="19"/>
      <c r="P181" s="19"/>
      <c r="Q181" s="19"/>
      <c r="R181" s="19"/>
      <c r="S181" s="19"/>
      <c r="T181" s="19"/>
      <c r="U181" s="19"/>
      <c r="V181" s="19"/>
      <c r="W181" s="19"/>
      <c r="X181" s="19"/>
      <c r="Y181" s="19"/>
      <c r="Z181" s="19"/>
      <c r="AA181" s="19"/>
    </row>
    <row r="182" ht="12.75" customHeight="1">
      <c r="A182" s="25">
        <v>43632.5</v>
      </c>
      <c r="B182" s="19">
        <v>6.0</v>
      </c>
      <c r="C182" s="19" t="s">
        <v>99</v>
      </c>
      <c r="D182" s="19"/>
      <c r="E182" s="19">
        <v>73.0</v>
      </c>
      <c r="F182" s="19">
        <v>3795.0</v>
      </c>
      <c r="G182" s="19"/>
      <c r="H182" s="19">
        <v>763.0</v>
      </c>
      <c r="I182" s="19"/>
      <c r="J182" s="19" t="s">
        <v>21</v>
      </c>
      <c r="K182" s="19"/>
      <c r="L182" s="19" t="s">
        <v>898</v>
      </c>
      <c r="M182" s="19" t="s">
        <v>23</v>
      </c>
      <c r="N182" s="19" t="s">
        <v>23</v>
      </c>
      <c r="O182" s="19"/>
      <c r="P182" s="19"/>
      <c r="Q182" s="19"/>
      <c r="R182" s="19"/>
      <c r="S182" s="19"/>
      <c r="T182" s="19"/>
      <c r="U182" s="19"/>
      <c r="V182" s="19"/>
      <c r="W182" s="19"/>
      <c r="X182" s="19"/>
      <c r="Y182" s="19"/>
      <c r="Z182" s="19"/>
      <c r="AA182" s="19"/>
    </row>
    <row r="183" ht="12.75" customHeight="1">
      <c r="A183" s="25">
        <v>43644.354166666664</v>
      </c>
      <c r="B183" s="19">
        <v>6.0</v>
      </c>
      <c r="C183" s="19" t="s">
        <v>99</v>
      </c>
      <c r="D183" s="19"/>
      <c r="E183" s="19">
        <v>73.0</v>
      </c>
      <c r="F183" s="19">
        <v>3845.0</v>
      </c>
      <c r="G183" s="19">
        <v>37.0</v>
      </c>
      <c r="H183" s="19">
        <v>824.0</v>
      </c>
      <c r="I183" s="19"/>
      <c r="J183" s="19" t="s">
        <v>21</v>
      </c>
      <c r="K183" s="19"/>
      <c r="L183" s="19" t="s">
        <v>140</v>
      </c>
      <c r="M183" s="19" t="s">
        <v>35</v>
      </c>
      <c r="N183" s="19" t="s">
        <v>23</v>
      </c>
      <c r="O183" s="19"/>
      <c r="P183" s="19"/>
      <c r="Q183" s="19"/>
      <c r="R183" s="19"/>
      <c r="S183" s="19"/>
      <c r="T183" s="19"/>
      <c r="U183" s="19"/>
      <c r="V183" s="19"/>
      <c r="W183" s="19"/>
      <c r="X183" s="19"/>
      <c r="Y183" s="19"/>
      <c r="Z183" s="19"/>
      <c r="AA183" s="19"/>
    </row>
    <row r="184" ht="12.75" customHeight="1">
      <c r="A184" s="25">
        <v>43616.604166666664</v>
      </c>
      <c r="B184" s="19">
        <v>6.0</v>
      </c>
      <c r="C184" s="19" t="s">
        <v>99</v>
      </c>
      <c r="D184" s="19"/>
      <c r="E184" s="19">
        <v>70.0</v>
      </c>
      <c r="F184" s="19">
        <v>3850.0</v>
      </c>
      <c r="G184" s="19">
        <v>37.0</v>
      </c>
      <c r="H184" s="19">
        <v>622.0</v>
      </c>
      <c r="I184" s="19"/>
      <c r="J184" s="19" t="s">
        <v>21</v>
      </c>
      <c r="K184" s="19"/>
      <c r="L184" s="19" t="s">
        <v>134</v>
      </c>
      <c r="M184" s="19" t="s">
        <v>23</v>
      </c>
      <c r="N184" s="19" t="s">
        <v>23</v>
      </c>
      <c r="O184" s="19"/>
      <c r="P184" s="19"/>
      <c r="Q184" s="19"/>
      <c r="R184" s="19"/>
      <c r="S184" s="19"/>
      <c r="T184" s="19"/>
      <c r="U184" s="19"/>
      <c r="V184" s="19"/>
      <c r="W184" s="19"/>
      <c r="X184" s="19"/>
      <c r="Y184" s="19"/>
      <c r="Z184" s="19"/>
      <c r="AA184" s="19"/>
    </row>
    <row r="185" ht="12.75" customHeight="1">
      <c r="A185" s="25">
        <v>43651.5</v>
      </c>
      <c r="B185" s="19">
        <v>6.0</v>
      </c>
      <c r="C185" s="19" t="s">
        <v>99</v>
      </c>
      <c r="D185" s="19"/>
      <c r="E185" s="19">
        <v>77.0</v>
      </c>
      <c r="F185" s="19">
        <v>3850.0</v>
      </c>
      <c r="G185" s="19">
        <v>34.0</v>
      </c>
      <c r="H185" s="19">
        <v>855.0</v>
      </c>
      <c r="I185" s="19">
        <v>23.0</v>
      </c>
      <c r="J185" s="19" t="s">
        <v>40</v>
      </c>
      <c r="K185" s="19" t="s">
        <v>856</v>
      </c>
      <c r="L185" s="19"/>
      <c r="M185" s="19" t="s">
        <v>35</v>
      </c>
      <c r="N185" s="19" t="s">
        <v>23</v>
      </c>
      <c r="O185" s="19"/>
      <c r="P185" s="19">
        <v>2.0</v>
      </c>
      <c r="Q185" s="19">
        <v>1.0</v>
      </c>
      <c r="R185" s="19"/>
      <c r="S185" s="19"/>
      <c r="T185" s="19"/>
      <c r="U185" s="19"/>
      <c r="V185" s="19"/>
      <c r="W185" s="19"/>
      <c r="X185" s="19"/>
      <c r="Y185" s="19"/>
      <c r="Z185" s="19"/>
      <c r="AA185" s="19"/>
    </row>
    <row r="186" ht="12.75" customHeight="1">
      <c r="A186" s="25">
        <v>43645.75</v>
      </c>
      <c r="B186" s="19">
        <v>6.0</v>
      </c>
      <c r="C186" s="19" t="s">
        <v>99</v>
      </c>
      <c r="D186" s="19"/>
      <c r="E186" s="19">
        <v>73.0</v>
      </c>
      <c r="F186" s="19">
        <v>3860.0</v>
      </c>
      <c r="G186" s="19">
        <v>35.0</v>
      </c>
      <c r="H186" s="19">
        <v>839.0</v>
      </c>
      <c r="I186" s="19">
        <v>22.0</v>
      </c>
      <c r="J186" s="19" t="s">
        <v>40</v>
      </c>
      <c r="K186" s="19" t="s">
        <v>855</v>
      </c>
      <c r="L186" s="19"/>
      <c r="M186" s="19" t="s">
        <v>35</v>
      </c>
      <c r="N186" s="19" t="s">
        <v>23</v>
      </c>
      <c r="O186" s="19"/>
      <c r="P186" s="19">
        <v>2.0</v>
      </c>
      <c r="Q186" s="19">
        <v>1.0</v>
      </c>
      <c r="R186" s="19"/>
      <c r="S186" s="19"/>
      <c r="T186" s="19"/>
      <c r="U186" s="19"/>
      <c r="V186" s="19"/>
      <c r="W186" s="19"/>
      <c r="X186" s="19"/>
      <c r="Y186" s="19"/>
      <c r="Z186" s="19"/>
      <c r="AA186" s="19"/>
    </row>
    <row r="187" ht="12.75" customHeight="1">
      <c r="A187" s="25">
        <v>43604.854166666664</v>
      </c>
      <c r="B187" s="19">
        <v>6.0</v>
      </c>
      <c r="C187" s="19" t="s">
        <v>99</v>
      </c>
      <c r="D187" s="19"/>
      <c r="E187" s="19">
        <v>71.0</v>
      </c>
      <c r="F187" s="19">
        <v>3890.0</v>
      </c>
      <c r="G187" s="19">
        <v>37.0</v>
      </c>
      <c r="H187" s="19">
        <v>5361.0</v>
      </c>
      <c r="I187" s="19"/>
      <c r="J187" s="19" t="s">
        <v>21</v>
      </c>
      <c r="K187" s="19"/>
      <c r="L187" s="19" t="s">
        <v>168</v>
      </c>
      <c r="M187" s="19" t="s">
        <v>23</v>
      </c>
      <c r="N187" s="19" t="s">
        <v>23</v>
      </c>
      <c r="O187" s="19"/>
      <c r="P187" s="19">
        <v>2.0</v>
      </c>
      <c r="Q187" s="19">
        <v>1.0</v>
      </c>
      <c r="R187" s="19"/>
      <c r="S187" s="19"/>
      <c r="T187" s="19"/>
      <c r="U187" s="19"/>
      <c r="V187" s="19"/>
      <c r="W187" s="19"/>
      <c r="X187" s="19"/>
      <c r="Y187" s="19"/>
      <c r="Z187" s="19"/>
      <c r="AA187" s="19"/>
    </row>
    <row r="188" ht="12.75" customHeight="1">
      <c r="A188" s="25">
        <v>43616.645833333336</v>
      </c>
      <c r="B188" s="19">
        <v>6.0</v>
      </c>
      <c r="C188" s="19" t="s">
        <v>99</v>
      </c>
      <c r="D188" s="19"/>
      <c r="E188" s="19">
        <v>70.0</v>
      </c>
      <c r="F188" s="19">
        <v>3900.0</v>
      </c>
      <c r="G188" s="19">
        <v>39.0</v>
      </c>
      <c r="H188" s="19">
        <v>621.0</v>
      </c>
      <c r="I188" s="19"/>
      <c r="J188" s="19" t="s">
        <v>21</v>
      </c>
      <c r="K188" s="19"/>
      <c r="L188" s="19" t="s">
        <v>144</v>
      </c>
      <c r="M188" s="19" t="s">
        <v>23</v>
      </c>
      <c r="N188" s="19" t="s">
        <v>23</v>
      </c>
      <c r="O188" s="19"/>
      <c r="P188" s="19"/>
      <c r="Q188" s="19"/>
      <c r="R188" s="19"/>
      <c r="S188" s="19"/>
      <c r="T188" s="19"/>
      <c r="U188" s="19"/>
      <c r="V188" s="19"/>
      <c r="W188" s="19"/>
      <c r="X188" s="19"/>
      <c r="Y188" s="19"/>
      <c r="Z188" s="19"/>
      <c r="AA188" s="19"/>
    </row>
    <row r="189" ht="12.75" customHeight="1">
      <c r="A189" s="25">
        <v>43631.375</v>
      </c>
      <c r="B189" s="19">
        <v>6.0</v>
      </c>
      <c r="C189" s="19" t="s">
        <v>99</v>
      </c>
      <c r="D189" s="19"/>
      <c r="E189" s="19">
        <v>68.0</v>
      </c>
      <c r="F189" s="19">
        <v>3915.0</v>
      </c>
      <c r="G189" s="19">
        <v>38.0</v>
      </c>
      <c r="H189" s="19">
        <v>756.0</v>
      </c>
      <c r="I189" s="19"/>
      <c r="J189" s="19" t="s">
        <v>21</v>
      </c>
      <c r="K189" s="19"/>
      <c r="L189" s="19" t="s">
        <v>190</v>
      </c>
      <c r="M189" s="19" t="s">
        <v>23</v>
      </c>
      <c r="N189" s="19" t="s">
        <v>23</v>
      </c>
      <c r="O189" s="19"/>
      <c r="P189" s="19"/>
      <c r="Q189" s="19"/>
      <c r="R189" s="19"/>
      <c r="S189" s="19"/>
      <c r="T189" s="19"/>
      <c r="U189" s="19"/>
      <c r="V189" s="19"/>
      <c r="W189" s="19"/>
      <c r="X189" s="19"/>
      <c r="Y189" s="19"/>
      <c r="Z189" s="19"/>
      <c r="AA189" s="19"/>
    </row>
    <row r="190" ht="12.75" customHeight="1">
      <c r="A190" s="25">
        <v>43602.333333333336</v>
      </c>
      <c r="B190" s="19">
        <v>6.0</v>
      </c>
      <c r="C190" s="19" t="s">
        <v>99</v>
      </c>
      <c r="D190" s="19"/>
      <c r="E190" s="19">
        <v>67.0</v>
      </c>
      <c r="F190" s="19">
        <v>3925.0</v>
      </c>
      <c r="G190" s="19">
        <v>37.0</v>
      </c>
      <c r="H190" s="19">
        <v>5339.0</v>
      </c>
      <c r="I190" s="19"/>
      <c r="J190" s="19" t="s">
        <v>21</v>
      </c>
      <c r="K190" s="19"/>
      <c r="L190" s="19" t="s">
        <v>29</v>
      </c>
      <c r="M190" s="19" t="s">
        <v>23</v>
      </c>
      <c r="N190" s="19" t="s">
        <v>23</v>
      </c>
      <c r="O190" s="19"/>
      <c r="P190" s="19"/>
      <c r="Q190" s="19"/>
      <c r="R190" s="19"/>
      <c r="S190" s="19"/>
      <c r="T190" s="19"/>
      <c r="U190" s="19"/>
      <c r="V190" s="19"/>
      <c r="W190" s="19"/>
      <c r="X190" s="19"/>
      <c r="Y190" s="19"/>
      <c r="Z190" s="19"/>
      <c r="AA190" s="19"/>
    </row>
    <row r="191" ht="12.75" customHeight="1">
      <c r="A191" s="25">
        <v>43632.604166666664</v>
      </c>
      <c r="B191" s="19">
        <v>6.0</v>
      </c>
      <c r="C191" s="19" t="s">
        <v>99</v>
      </c>
      <c r="D191" s="19"/>
      <c r="E191" s="19">
        <v>72.0</v>
      </c>
      <c r="F191" s="19">
        <v>3940.0</v>
      </c>
      <c r="G191" s="19">
        <v>34.0</v>
      </c>
      <c r="H191" s="19">
        <v>774.0</v>
      </c>
      <c r="I191" s="19"/>
      <c r="J191" s="19" t="s">
        <v>21</v>
      </c>
      <c r="K191" s="19"/>
      <c r="L191" s="19" t="s">
        <v>156</v>
      </c>
      <c r="M191" s="19" t="s">
        <v>35</v>
      </c>
      <c r="N191" s="19" t="s">
        <v>23</v>
      </c>
      <c r="O191" s="19"/>
      <c r="P191" s="19"/>
      <c r="Q191" s="19"/>
      <c r="R191" s="19"/>
      <c r="S191" s="19"/>
      <c r="T191" s="19"/>
      <c r="U191" s="19"/>
      <c r="V191" s="19"/>
      <c r="W191" s="19"/>
      <c r="X191" s="19"/>
      <c r="Y191" s="19"/>
      <c r="Z191" s="19"/>
      <c r="AA191" s="19"/>
    </row>
    <row r="192" ht="12.75" customHeight="1">
      <c r="A192" s="25">
        <v>43600.416666666664</v>
      </c>
      <c r="B192" s="19">
        <v>6.0</v>
      </c>
      <c r="C192" s="19" t="s">
        <v>99</v>
      </c>
      <c r="D192" s="19"/>
      <c r="E192" s="19">
        <v>73.0</v>
      </c>
      <c r="F192" s="19">
        <v>3975.0</v>
      </c>
      <c r="G192" s="19">
        <v>37.0</v>
      </c>
      <c r="H192" s="19">
        <v>5337.0</v>
      </c>
      <c r="I192" s="19">
        <v>21.0</v>
      </c>
      <c r="J192" s="19" t="s">
        <v>40</v>
      </c>
      <c r="K192" s="19" t="s">
        <v>343</v>
      </c>
      <c r="L192" s="19"/>
      <c r="M192" s="19" t="s">
        <v>23</v>
      </c>
      <c r="N192" s="19" t="s">
        <v>23</v>
      </c>
      <c r="O192" s="19"/>
      <c r="P192" s="19">
        <v>2.0</v>
      </c>
      <c r="Q192" s="19">
        <v>1.0</v>
      </c>
      <c r="R192" s="19"/>
      <c r="S192" s="19"/>
      <c r="T192" s="19"/>
      <c r="U192" s="19"/>
      <c r="V192" s="19"/>
      <c r="W192" s="19"/>
      <c r="X192" s="19"/>
      <c r="Y192" s="19"/>
      <c r="Z192" s="19"/>
      <c r="AA192" s="19"/>
    </row>
    <row r="193" ht="12.75" customHeight="1">
      <c r="A193" s="25">
        <v>43623.520833333336</v>
      </c>
      <c r="B193" s="19">
        <v>6.0</v>
      </c>
      <c r="C193" s="19" t="s">
        <v>99</v>
      </c>
      <c r="D193" s="19"/>
      <c r="E193" s="19">
        <v>71.0</v>
      </c>
      <c r="F193" s="19">
        <v>4000.0</v>
      </c>
      <c r="G193" s="19">
        <v>36.0</v>
      </c>
      <c r="H193" s="19">
        <v>663.0</v>
      </c>
      <c r="I193" s="19"/>
      <c r="J193" s="19" t="s">
        <v>21</v>
      </c>
      <c r="K193" s="19"/>
      <c r="L193" s="19" t="s">
        <v>134</v>
      </c>
      <c r="M193" s="19" t="s">
        <v>23</v>
      </c>
      <c r="N193" s="19" t="s">
        <v>23</v>
      </c>
      <c r="O193" s="19"/>
      <c r="P193" s="19">
        <v>2.0</v>
      </c>
      <c r="Q193" s="19">
        <v>2.0</v>
      </c>
      <c r="R193" s="19"/>
      <c r="S193" s="19"/>
      <c r="T193" s="19"/>
      <c r="U193" s="19"/>
      <c r="V193" s="19"/>
      <c r="W193" s="19"/>
      <c r="X193" s="19"/>
      <c r="Y193" s="19"/>
      <c r="Z193" s="19"/>
      <c r="AA193" s="19"/>
    </row>
    <row r="194" ht="12.75" customHeight="1">
      <c r="A194" s="25">
        <v>43635.4375</v>
      </c>
      <c r="B194" s="19">
        <v>6.0</v>
      </c>
      <c r="C194" s="19" t="s">
        <v>99</v>
      </c>
      <c r="D194" s="19"/>
      <c r="E194" s="19">
        <v>70.0</v>
      </c>
      <c r="F194" s="19">
        <v>4000.0</v>
      </c>
      <c r="G194" s="19"/>
      <c r="H194" s="19">
        <v>780.0</v>
      </c>
      <c r="I194" s="19">
        <v>127.0</v>
      </c>
      <c r="J194" s="19" t="s">
        <v>40</v>
      </c>
      <c r="K194" s="19" t="s">
        <v>109</v>
      </c>
      <c r="L194" s="19"/>
      <c r="M194" s="19" t="s">
        <v>35</v>
      </c>
      <c r="N194" s="19" t="s">
        <v>23</v>
      </c>
      <c r="O194" s="19" t="s">
        <v>980</v>
      </c>
      <c r="P194" s="19"/>
      <c r="Q194" s="19"/>
      <c r="R194" s="19"/>
      <c r="S194" s="19"/>
      <c r="T194" s="19"/>
      <c r="U194" s="19"/>
      <c r="V194" s="19"/>
      <c r="W194" s="19"/>
      <c r="X194" s="19"/>
      <c r="Y194" s="19"/>
      <c r="Z194" s="19"/>
      <c r="AA194" s="19"/>
    </row>
    <row r="195" ht="12.75" customHeight="1">
      <c r="A195" s="25">
        <v>43618.583333333336</v>
      </c>
      <c r="B195" s="19">
        <v>6.0</v>
      </c>
      <c r="C195" s="19" t="s">
        <v>99</v>
      </c>
      <c r="D195" s="19"/>
      <c r="E195" s="19">
        <v>71.0</v>
      </c>
      <c r="F195" s="19">
        <v>4025.0</v>
      </c>
      <c r="G195" s="19">
        <v>35.0</v>
      </c>
      <c r="H195" s="19">
        <v>643.0</v>
      </c>
      <c r="I195" s="19">
        <v>22.0</v>
      </c>
      <c r="J195" s="19" t="s">
        <v>40</v>
      </c>
      <c r="K195" s="19" t="s">
        <v>855</v>
      </c>
      <c r="L195" s="19"/>
      <c r="M195" s="19" t="s">
        <v>23</v>
      </c>
      <c r="N195" s="19" t="s">
        <v>23</v>
      </c>
      <c r="O195" s="19"/>
      <c r="P195" s="19"/>
      <c r="Q195" s="19"/>
      <c r="R195" s="19"/>
      <c r="S195" s="19"/>
      <c r="T195" s="19"/>
      <c r="U195" s="19"/>
      <c r="V195" s="19"/>
      <c r="W195" s="19"/>
      <c r="X195" s="19"/>
      <c r="Y195" s="19"/>
      <c r="Z195" s="19"/>
      <c r="AA195" s="19"/>
    </row>
    <row r="196" ht="12.75" customHeight="1">
      <c r="A196" s="25">
        <v>43575.375</v>
      </c>
      <c r="B196" s="19">
        <v>6.0</v>
      </c>
      <c r="C196" s="19" t="s">
        <v>99</v>
      </c>
      <c r="D196" s="19"/>
      <c r="E196" s="19">
        <v>73.0</v>
      </c>
      <c r="F196" s="19">
        <v>4100.0</v>
      </c>
      <c r="G196" s="19">
        <v>39.0</v>
      </c>
      <c r="H196" s="19">
        <v>5304.0</v>
      </c>
      <c r="I196" s="19"/>
      <c r="J196" s="19" t="s">
        <v>21</v>
      </c>
      <c r="K196" s="19"/>
      <c r="L196" s="19" t="s">
        <v>204</v>
      </c>
      <c r="M196" s="19" t="s">
        <v>23</v>
      </c>
      <c r="N196" s="19" t="s">
        <v>23</v>
      </c>
      <c r="O196" s="19"/>
      <c r="P196" s="19"/>
      <c r="Q196" s="19"/>
      <c r="R196" s="19"/>
      <c r="S196" s="19"/>
      <c r="T196" s="19"/>
      <c r="U196" s="19"/>
      <c r="V196" s="19"/>
      <c r="W196" s="19"/>
      <c r="X196" s="19"/>
      <c r="Y196" s="19"/>
      <c r="Z196" s="19"/>
      <c r="AA196" s="19"/>
    </row>
    <row r="197" ht="12.75" customHeight="1">
      <c r="A197" s="25">
        <v>43620.458333333336</v>
      </c>
      <c r="B197" s="19">
        <v>6.0</v>
      </c>
      <c r="C197" s="19" t="s">
        <v>99</v>
      </c>
      <c r="D197" s="19"/>
      <c r="E197" s="19">
        <v>70.0</v>
      </c>
      <c r="F197" s="19">
        <v>4115.0</v>
      </c>
      <c r="G197" s="19">
        <v>36.0</v>
      </c>
      <c r="H197" s="19">
        <v>645.0</v>
      </c>
      <c r="I197" s="19">
        <v>25.0</v>
      </c>
      <c r="J197" s="19" t="s">
        <v>40</v>
      </c>
      <c r="K197" s="19" t="s">
        <v>850</v>
      </c>
      <c r="L197" s="19"/>
      <c r="M197" s="19" t="s">
        <v>23</v>
      </c>
      <c r="N197" s="19" t="s">
        <v>23</v>
      </c>
      <c r="O197" s="19"/>
      <c r="P197" s="19">
        <v>2.0</v>
      </c>
      <c r="Q197" s="19">
        <v>2.0</v>
      </c>
      <c r="R197" s="19"/>
      <c r="S197" s="19"/>
      <c r="T197" s="19"/>
      <c r="U197" s="19"/>
      <c r="V197" s="19"/>
      <c r="W197" s="19"/>
      <c r="X197" s="19"/>
      <c r="Y197" s="19"/>
      <c r="Z197" s="19"/>
      <c r="AA197" s="19"/>
    </row>
    <row r="198" ht="12.75" customHeight="1">
      <c r="A198" s="25">
        <v>43652.385416666664</v>
      </c>
      <c r="B198" s="19">
        <v>6.0</v>
      </c>
      <c r="C198" s="19" t="s">
        <v>99</v>
      </c>
      <c r="D198" s="19"/>
      <c r="E198" s="19">
        <v>76.0</v>
      </c>
      <c r="F198" s="19">
        <v>4145.0</v>
      </c>
      <c r="G198" s="19">
        <v>36.0</v>
      </c>
      <c r="H198" s="19">
        <v>864.0</v>
      </c>
      <c r="I198" s="19"/>
      <c r="J198" s="19" t="s">
        <v>21</v>
      </c>
      <c r="K198" s="19"/>
      <c r="L198" s="19" t="s">
        <v>846</v>
      </c>
      <c r="M198" s="19" t="s">
        <v>35</v>
      </c>
      <c r="N198" s="19" t="s">
        <v>23</v>
      </c>
      <c r="O198" s="19"/>
      <c r="P198" s="19">
        <v>2.0</v>
      </c>
      <c r="Q198" s="19">
        <v>2.0</v>
      </c>
      <c r="R198" s="19"/>
      <c r="S198" s="19"/>
      <c r="T198" s="19"/>
      <c r="U198" s="19"/>
      <c r="V198" s="19"/>
      <c r="W198" s="19"/>
      <c r="X198" s="19"/>
      <c r="Y198" s="19"/>
      <c r="Z198" s="19"/>
      <c r="AA198" s="19"/>
    </row>
    <row r="199" ht="12.75" customHeight="1">
      <c r="A199" s="25">
        <v>43630.416666666664</v>
      </c>
      <c r="B199" s="19">
        <v>6.0</v>
      </c>
      <c r="C199" s="19" t="s">
        <v>99</v>
      </c>
      <c r="D199" s="19"/>
      <c r="E199" s="19">
        <v>76.0</v>
      </c>
      <c r="F199" s="19">
        <v>4170.0</v>
      </c>
      <c r="G199" s="19"/>
      <c r="H199" s="19">
        <v>725.0</v>
      </c>
      <c r="I199" s="19"/>
      <c r="J199" s="19" t="s">
        <v>21</v>
      </c>
      <c r="K199" s="19"/>
      <c r="L199" s="19" t="s">
        <v>982</v>
      </c>
      <c r="M199" s="19" t="s">
        <v>23</v>
      </c>
      <c r="N199" s="19" t="s">
        <v>23</v>
      </c>
      <c r="O199" s="19"/>
      <c r="P199" s="19"/>
      <c r="Q199" s="19"/>
      <c r="R199" s="19"/>
      <c r="S199" s="19"/>
      <c r="T199" s="19"/>
      <c r="U199" s="19"/>
      <c r="V199" s="19"/>
      <c r="W199" s="19"/>
      <c r="X199" s="19"/>
      <c r="Y199" s="19"/>
      <c r="Z199" s="19"/>
      <c r="AA199" s="19"/>
    </row>
    <row r="200" ht="12.75" customHeight="1">
      <c r="A200" s="25">
        <v>43602.302083333336</v>
      </c>
      <c r="B200" s="19">
        <v>6.0</v>
      </c>
      <c r="C200" s="19" t="s">
        <v>99</v>
      </c>
      <c r="D200" s="19"/>
      <c r="E200" s="19">
        <v>72.0</v>
      </c>
      <c r="F200" s="19">
        <v>4190.0</v>
      </c>
      <c r="G200" s="19">
        <v>37.0</v>
      </c>
      <c r="H200" s="19">
        <v>5343.0</v>
      </c>
      <c r="I200" s="19"/>
      <c r="J200" s="19" t="s">
        <v>21</v>
      </c>
      <c r="K200" s="19"/>
      <c r="L200" s="19" t="s">
        <v>178</v>
      </c>
      <c r="M200" s="19" t="s">
        <v>35</v>
      </c>
      <c r="N200" s="19" t="s">
        <v>23</v>
      </c>
      <c r="O200" s="19"/>
      <c r="P200" s="19"/>
      <c r="Q200" s="19"/>
      <c r="R200" s="19"/>
      <c r="S200" s="19"/>
      <c r="T200" s="19"/>
      <c r="U200" s="19"/>
      <c r="V200" s="19"/>
      <c r="W200" s="19"/>
      <c r="X200" s="19"/>
      <c r="Y200" s="19"/>
      <c r="Z200" s="19"/>
      <c r="AA200" s="19"/>
    </row>
    <row r="201" ht="12.75" customHeight="1">
      <c r="A201" s="25">
        <v>43616.375</v>
      </c>
      <c r="B201" s="19">
        <v>6.0</v>
      </c>
      <c r="C201" s="19" t="s">
        <v>99</v>
      </c>
      <c r="D201" s="19"/>
      <c r="E201" s="19">
        <v>72.0</v>
      </c>
      <c r="F201" s="19">
        <v>4210.0</v>
      </c>
      <c r="G201" s="19">
        <v>37.0</v>
      </c>
      <c r="H201" s="19">
        <v>627.0</v>
      </c>
      <c r="I201" s="19">
        <v>26.0</v>
      </c>
      <c r="J201" s="19" t="s">
        <v>40</v>
      </c>
      <c r="K201" s="19" t="s">
        <v>845</v>
      </c>
      <c r="L201" s="19"/>
      <c r="M201" s="19" t="s">
        <v>23</v>
      </c>
      <c r="N201" s="19" t="s">
        <v>23</v>
      </c>
      <c r="O201" s="19"/>
      <c r="P201" s="19"/>
      <c r="Q201" s="19"/>
      <c r="R201" s="19"/>
      <c r="S201" s="19"/>
      <c r="T201" s="19"/>
      <c r="U201" s="19"/>
      <c r="V201" s="19"/>
      <c r="W201" s="19"/>
      <c r="X201" s="19"/>
      <c r="Y201" s="19"/>
      <c r="Z201" s="19"/>
      <c r="AA201" s="19"/>
    </row>
    <row r="202" ht="12.75" customHeight="1">
      <c r="A202" s="25">
        <v>43645.875</v>
      </c>
      <c r="B202" s="19">
        <v>6.0</v>
      </c>
      <c r="C202" s="19" t="s">
        <v>99</v>
      </c>
      <c r="D202" s="19"/>
      <c r="E202" s="19">
        <v>74.0</v>
      </c>
      <c r="F202" s="19">
        <v>4220.0</v>
      </c>
      <c r="G202" s="19">
        <v>37.0</v>
      </c>
      <c r="H202" s="19">
        <v>840.0</v>
      </c>
      <c r="I202" s="19"/>
      <c r="J202" s="19" t="s">
        <v>21</v>
      </c>
      <c r="K202" s="19"/>
      <c r="L202" s="19" t="s">
        <v>146</v>
      </c>
      <c r="M202" s="19" t="s">
        <v>35</v>
      </c>
      <c r="N202" s="19" t="s">
        <v>23</v>
      </c>
      <c r="O202" s="19"/>
      <c r="P202" s="19">
        <v>2.0</v>
      </c>
      <c r="Q202" s="19">
        <v>1.0</v>
      </c>
      <c r="R202" s="19"/>
      <c r="S202" s="19"/>
      <c r="T202" s="19"/>
      <c r="U202" s="19"/>
      <c r="V202" s="19"/>
      <c r="W202" s="19"/>
      <c r="X202" s="19"/>
      <c r="Y202" s="19"/>
      <c r="Z202" s="19"/>
      <c r="AA202" s="19"/>
    </row>
    <row r="203" ht="12.75" customHeight="1">
      <c r="A203" s="25">
        <v>43627.5</v>
      </c>
      <c r="B203" s="19">
        <v>6.0</v>
      </c>
      <c r="C203" s="19" t="s">
        <v>99</v>
      </c>
      <c r="D203" s="19"/>
      <c r="E203" s="19">
        <v>69.0</v>
      </c>
      <c r="F203" s="19">
        <v>4240.0</v>
      </c>
      <c r="G203" s="19">
        <v>36.0</v>
      </c>
      <c r="H203" s="19">
        <v>704.0</v>
      </c>
      <c r="I203" s="19">
        <v>120.0</v>
      </c>
      <c r="J203" s="19" t="s">
        <v>40</v>
      </c>
      <c r="K203" s="19" t="s">
        <v>983</v>
      </c>
      <c r="L203" s="19"/>
      <c r="M203" s="19" t="s">
        <v>23</v>
      </c>
      <c r="N203" s="19" t="s">
        <v>23</v>
      </c>
      <c r="O203" s="19"/>
      <c r="P203" s="19"/>
      <c r="Q203" s="19"/>
      <c r="R203" s="19"/>
      <c r="S203" s="19"/>
      <c r="T203" s="19"/>
      <c r="U203" s="19"/>
      <c r="V203" s="19"/>
      <c r="W203" s="19"/>
      <c r="X203" s="19"/>
      <c r="Y203" s="19"/>
      <c r="Z203" s="19"/>
      <c r="AA203" s="19"/>
    </row>
    <row r="204" ht="12.75" customHeight="1">
      <c r="A204" s="25">
        <v>43623.75</v>
      </c>
      <c r="B204" s="19">
        <v>6.0</v>
      </c>
      <c r="C204" s="19" t="s">
        <v>99</v>
      </c>
      <c r="D204" s="19"/>
      <c r="E204" s="19">
        <v>74.0</v>
      </c>
      <c r="F204" s="19">
        <v>4245.0</v>
      </c>
      <c r="G204" s="19">
        <v>37.0</v>
      </c>
      <c r="H204" s="19">
        <v>671.0</v>
      </c>
      <c r="I204" s="19"/>
      <c r="J204" s="19" t="s">
        <v>21</v>
      </c>
      <c r="K204" s="19"/>
      <c r="L204" s="19" t="s">
        <v>867</v>
      </c>
      <c r="M204" s="19" t="s">
        <v>23</v>
      </c>
      <c r="N204" s="19" t="s">
        <v>23</v>
      </c>
      <c r="O204" s="19"/>
      <c r="P204" s="19"/>
      <c r="Q204" s="19"/>
      <c r="R204" s="19"/>
      <c r="S204" s="19"/>
      <c r="T204" s="19"/>
      <c r="U204" s="19"/>
      <c r="V204" s="19"/>
      <c r="W204" s="19"/>
      <c r="X204" s="19"/>
      <c r="Y204" s="19"/>
      <c r="Z204" s="19"/>
      <c r="AA204" s="19"/>
    </row>
    <row r="205" ht="12.75" customHeight="1">
      <c r="A205" s="25">
        <v>43645.510416666664</v>
      </c>
      <c r="B205" s="19">
        <v>6.0</v>
      </c>
      <c r="C205" s="19" t="s">
        <v>99</v>
      </c>
      <c r="D205" s="19"/>
      <c r="E205" s="19">
        <v>71.0</v>
      </c>
      <c r="F205" s="19">
        <v>4245.0</v>
      </c>
      <c r="G205" s="19">
        <v>35.0</v>
      </c>
      <c r="H205" s="19">
        <v>834.0</v>
      </c>
      <c r="I205" s="19"/>
      <c r="J205" s="19" t="s">
        <v>21</v>
      </c>
      <c r="K205" s="19"/>
      <c r="L205" s="19" t="s">
        <v>978</v>
      </c>
      <c r="M205" s="19" t="s">
        <v>35</v>
      </c>
      <c r="N205" s="19" t="s">
        <v>23</v>
      </c>
      <c r="O205" s="19"/>
      <c r="P205" s="19"/>
      <c r="Q205" s="19"/>
      <c r="R205" s="19"/>
      <c r="S205" s="19"/>
      <c r="T205" s="19"/>
      <c r="U205" s="19"/>
      <c r="V205" s="19"/>
      <c r="W205" s="19"/>
      <c r="X205" s="19"/>
      <c r="Y205" s="19"/>
      <c r="Z205" s="19"/>
      <c r="AA205" s="19"/>
    </row>
    <row r="206" ht="12.75" customHeight="1">
      <c r="A206" s="25">
        <v>43597.75</v>
      </c>
      <c r="B206" s="19">
        <v>6.0</v>
      </c>
      <c r="C206" s="19" t="s">
        <v>99</v>
      </c>
      <c r="D206" s="19"/>
      <c r="E206" s="19">
        <v>75.0</v>
      </c>
      <c r="F206" s="19">
        <v>4255.0</v>
      </c>
      <c r="G206" s="19">
        <v>37.0</v>
      </c>
      <c r="H206" s="19">
        <v>5331.0</v>
      </c>
      <c r="I206" s="19"/>
      <c r="J206" s="19" t="s">
        <v>21</v>
      </c>
      <c r="K206" s="19"/>
      <c r="L206" s="19" t="s">
        <v>142</v>
      </c>
      <c r="M206" s="19" t="s">
        <v>23</v>
      </c>
      <c r="N206" s="19" t="s">
        <v>23</v>
      </c>
      <c r="O206" s="19"/>
      <c r="P206" s="19"/>
      <c r="Q206" s="19"/>
      <c r="R206" s="19"/>
      <c r="S206" s="19"/>
      <c r="T206" s="19"/>
      <c r="U206" s="19"/>
      <c r="V206" s="19"/>
      <c r="W206" s="19"/>
      <c r="X206" s="19"/>
      <c r="Y206" s="19"/>
      <c r="Z206" s="19"/>
      <c r="AA206" s="19"/>
    </row>
    <row r="207" ht="12.75" customHeight="1">
      <c r="A207" s="25">
        <v>43620.8125</v>
      </c>
      <c r="B207" s="19">
        <v>6.0</v>
      </c>
      <c r="C207" s="19" t="s">
        <v>99</v>
      </c>
      <c r="D207" s="19"/>
      <c r="E207" s="19">
        <v>74.0</v>
      </c>
      <c r="F207" s="19">
        <v>4255.0</v>
      </c>
      <c r="G207" s="19"/>
      <c r="H207" s="19">
        <v>649.0</v>
      </c>
      <c r="I207" s="19">
        <v>110.0</v>
      </c>
      <c r="J207" s="19" t="s">
        <v>40</v>
      </c>
      <c r="K207" s="19" t="s">
        <v>146</v>
      </c>
      <c r="L207" s="19"/>
      <c r="M207" s="19" t="s">
        <v>23</v>
      </c>
      <c r="N207" s="19" t="s">
        <v>23</v>
      </c>
      <c r="O207" s="19"/>
      <c r="P207" s="19"/>
      <c r="Q207" s="19"/>
      <c r="R207" s="19"/>
      <c r="S207" s="19"/>
      <c r="T207" s="19"/>
      <c r="U207" s="19"/>
      <c r="V207" s="19"/>
      <c r="W207" s="19"/>
      <c r="X207" s="19"/>
      <c r="Y207" s="19"/>
      <c r="Z207" s="19"/>
      <c r="AA207" s="19"/>
    </row>
    <row r="208" ht="12.75" customHeight="1">
      <c r="A208" s="25">
        <v>43616.5625</v>
      </c>
      <c r="B208" s="19">
        <v>6.0</v>
      </c>
      <c r="C208" s="19" t="s">
        <v>99</v>
      </c>
      <c r="D208" s="19"/>
      <c r="E208" s="19">
        <v>76.0</v>
      </c>
      <c r="F208" s="19">
        <v>4265.0</v>
      </c>
      <c r="G208" s="19">
        <v>38.0</v>
      </c>
      <c r="H208" s="19">
        <v>625.0</v>
      </c>
      <c r="I208" s="19">
        <v>22.0</v>
      </c>
      <c r="J208" s="19" t="s">
        <v>40</v>
      </c>
      <c r="K208" s="19" t="s">
        <v>855</v>
      </c>
      <c r="L208" s="19"/>
      <c r="M208" s="19" t="s">
        <v>23</v>
      </c>
      <c r="N208" s="19" t="s">
        <v>23</v>
      </c>
      <c r="O208" s="19"/>
      <c r="P208" s="19"/>
      <c r="Q208" s="19"/>
      <c r="R208" s="19"/>
      <c r="S208" s="19"/>
      <c r="T208" s="19"/>
      <c r="U208" s="19"/>
      <c r="V208" s="19"/>
      <c r="W208" s="19"/>
      <c r="X208" s="19"/>
      <c r="Y208" s="19"/>
      <c r="Z208" s="19"/>
      <c r="AA208" s="19"/>
    </row>
    <row r="209" ht="12.75" customHeight="1">
      <c r="A209" s="25">
        <v>43589.395833333336</v>
      </c>
      <c r="B209" s="19">
        <v>6.0</v>
      </c>
      <c r="C209" s="19" t="s">
        <v>99</v>
      </c>
      <c r="D209" s="19"/>
      <c r="E209" s="19">
        <v>72.0</v>
      </c>
      <c r="F209" s="19">
        <v>4285.0</v>
      </c>
      <c r="G209" s="19">
        <v>38.0</v>
      </c>
      <c r="H209" s="19">
        <v>5313.0</v>
      </c>
      <c r="I209" s="19"/>
      <c r="J209" s="19" t="s">
        <v>21</v>
      </c>
      <c r="K209" s="19"/>
      <c r="L209" s="19" t="s">
        <v>852</v>
      </c>
      <c r="M209" s="19" t="s">
        <v>23</v>
      </c>
      <c r="N209" s="19" t="s">
        <v>23</v>
      </c>
      <c r="O209" s="19"/>
      <c r="P209" s="19"/>
      <c r="Q209" s="19"/>
      <c r="R209" s="19"/>
      <c r="S209" s="19"/>
      <c r="T209" s="19"/>
      <c r="U209" s="19"/>
      <c r="V209" s="19"/>
      <c r="W209" s="19"/>
      <c r="X209" s="19"/>
      <c r="Y209" s="19"/>
      <c r="Z209" s="19"/>
      <c r="AA209" s="19"/>
    </row>
    <row r="210" ht="12.75" customHeight="1">
      <c r="A210" s="25">
        <v>43628.395833333336</v>
      </c>
      <c r="B210" s="19">
        <v>6.0</v>
      </c>
      <c r="C210" s="19" t="s">
        <v>99</v>
      </c>
      <c r="D210" s="19"/>
      <c r="E210" s="19">
        <v>71.0</v>
      </c>
      <c r="F210" s="19">
        <v>4285.0</v>
      </c>
      <c r="G210" s="19">
        <v>38.0</v>
      </c>
      <c r="H210" s="19">
        <v>719.0</v>
      </c>
      <c r="I210" s="19">
        <v>22.0</v>
      </c>
      <c r="J210" s="19" t="s">
        <v>40</v>
      </c>
      <c r="K210" s="19" t="s">
        <v>855</v>
      </c>
      <c r="L210" s="19"/>
      <c r="M210" s="19" t="s">
        <v>23</v>
      </c>
      <c r="N210" s="19" t="s">
        <v>23</v>
      </c>
      <c r="O210" s="19"/>
      <c r="P210" s="19">
        <v>2.0</v>
      </c>
      <c r="Q210" s="19">
        <v>2.0</v>
      </c>
      <c r="R210" s="19"/>
      <c r="S210" s="19"/>
      <c r="T210" s="19"/>
      <c r="U210" s="19"/>
      <c r="V210" s="19"/>
      <c r="W210" s="19"/>
      <c r="X210" s="19"/>
      <c r="Y210" s="19"/>
      <c r="Z210" s="19"/>
      <c r="AA210" s="19"/>
    </row>
    <row r="211" ht="12.75" customHeight="1">
      <c r="A211" s="25">
        <v>43616.291666666664</v>
      </c>
      <c r="B211" s="19">
        <v>6.0</v>
      </c>
      <c r="C211" s="19" t="s">
        <v>99</v>
      </c>
      <c r="D211" s="19"/>
      <c r="E211" s="19">
        <v>75.0</v>
      </c>
      <c r="F211" s="19">
        <v>4295.0</v>
      </c>
      <c r="G211" s="19">
        <v>40.0</v>
      </c>
      <c r="H211" s="19">
        <v>614.0</v>
      </c>
      <c r="I211" s="19"/>
      <c r="J211" s="19" t="s">
        <v>21</v>
      </c>
      <c r="K211" s="19"/>
      <c r="L211" s="19" t="s">
        <v>136</v>
      </c>
      <c r="M211" s="19" t="s">
        <v>35</v>
      </c>
      <c r="N211" s="31" t="s">
        <v>816</v>
      </c>
      <c r="O211" s="19"/>
      <c r="P211" s="19"/>
      <c r="Q211" s="19"/>
      <c r="R211" s="19"/>
      <c r="S211" s="19"/>
      <c r="T211" s="19"/>
      <c r="U211" s="19"/>
      <c r="V211" s="19"/>
      <c r="W211" s="19"/>
      <c r="X211" s="19"/>
      <c r="Y211" s="19"/>
      <c r="Z211" s="19"/>
      <c r="AA211" s="19"/>
    </row>
    <row r="212" ht="12.75" customHeight="1">
      <c r="A212" s="25">
        <v>43621.708333333336</v>
      </c>
      <c r="B212" s="19">
        <v>6.0</v>
      </c>
      <c r="C212" s="19" t="s">
        <v>99</v>
      </c>
      <c r="D212" s="19"/>
      <c r="E212" s="19">
        <v>72.0</v>
      </c>
      <c r="F212" s="19">
        <v>4310.0</v>
      </c>
      <c r="G212" s="19">
        <v>38.0</v>
      </c>
      <c r="H212" s="19">
        <v>654.0</v>
      </c>
      <c r="I212" s="19">
        <v>110.0</v>
      </c>
      <c r="J212" s="19" t="s">
        <v>40</v>
      </c>
      <c r="K212" s="19" t="s">
        <v>146</v>
      </c>
      <c r="L212" s="19"/>
      <c r="M212" s="19" t="s">
        <v>23</v>
      </c>
      <c r="N212" s="19" t="s">
        <v>23</v>
      </c>
      <c r="O212" s="19"/>
      <c r="P212" s="19"/>
      <c r="Q212" s="19"/>
      <c r="R212" s="19"/>
      <c r="S212" s="19"/>
      <c r="T212" s="19"/>
      <c r="U212" s="19"/>
      <c r="V212" s="19"/>
      <c r="W212" s="19"/>
      <c r="X212" s="19"/>
      <c r="Y212" s="19"/>
      <c r="Z212" s="19"/>
      <c r="AA212" s="19"/>
    </row>
    <row r="213" ht="12.75" customHeight="1">
      <c r="A213" s="25">
        <v>43569.322916666664</v>
      </c>
      <c r="B213" s="19">
        <v>6.0</v>
      </c>
      <c r="C213" s="19" t="s">
        <v>99</v>
      </c>
      <c r="D213" s="19"/>
      <c r="E213" s="19">
        <v>75.0</v>
      </c>
      <c r="F213" s="19">
        <v>4325.0</v>
      </c>
      <c r="G213" s="19">
        <v>38.0</v>
      </c>
      <c r="H213" s="19">
        <v>0.0</v>
      </c>
      <c r="I213" s="19"/>
      <c r="J213" s="19" t="s">
        <v>21</v>
      </c>
      <c r="K213" s="19"/>
      <c r="L213" s="19" t="s">
        <v>134</v>
      </c>
      <c r="M213" s="19" t="s">
        <v>23</v>
      </c>
      <c r="N213" s="19" t="s">
        <v>23</v>
      </c>
      <c r="O213" s="19"/>
      <c r="P213" s="19"/>
      <c r="Q213" s="19"/>
      <c r="R213" s="19"/>
      <c r="S213" s="19"/>
      <c r="T213" s="19"/>
      <c r="U213" s="19"/>
      <c r="V213" s="19"/>
      <c r="W213" s="19"/>
      <c r="X213" s="19"/>
      <c r="Y213" s="19"/>
      <c r="Z213" s="19"/>
      <c r="AA213" s="19"/>
    </row>
    <row r="214" ht="12.75" customHeight="1">
      <c r="A214" s="25">
        <v>43632.6875</v>
      </c>
      <c r="B214" s="19">
        <v>6.0</v>
      </c>
      <c r="C214" s="19" t="s">
        <v>99</v>
      </c>
      <c r="D214" s="19"/>
      <c r="E214" s="19">
        <v>71.0</v>
      </c>
      <c r="F214" s="19">
        <v>4330.0</v>
      </c>
      <c r="G214" s="19">
        <v>38.0</v>
      </c>
      <c r="H214" s="19">
        <v>776.0</v>
      </c>
      <c r="I214" s="19"/>
      <c r="J214" s="19" t="s">
        <v>21</v>
      </c>
      <c r="K214" s="19"/>
      <c r="L214" s="19" t="s">
        <v>134</v>
      </c>
      <c r="M214" s="19" t="s">
        <v>35</v>
      </c>
      <c r="N214" s="19" t="s">
        <v>23</v>
      </c>
      <c r="O214" s="19"/>
      <c r="P214" s="19"/>
      <c r="Q214" s="19"/>
      <c r="R214" s="19"/>
      <c r="S214" s="19"/>
      <c r="T214" s="19"/>
      <c r="U214" s="19"/>
      <c r="V214" s="19"/>
      <c r="W214" s="19"/>
      <c r="X214" s="19"/>
      <c r="Y214" s="19"/>
      <c r="Z214" s="19"/>
      <c r="AA214" s="19"/>
    </row>
    <row r="215" ht="12.75" customHeight="1">
      <c r="A215" s="25">
        <v>43637.458333333336</v>
      </c>
      <c r="B215" s="19">
        <v>6.0</v>
      </c>
      <c r="C215" s="19" t="s">
        <v>99</v>
      </c>
      <c r="D215" s="19"/>
      <c r="E215" s="19">
        <v>73.0</v>
      </c>
      <c r="F215" s="19">
        <v>4335.0</v>
      </c>
      <c r="G215" s="19">
        <v>37.0</v>
      </c>
      <c r="H215" s="19">
        <v>783.0</v>
      </c>
      <c r="I215" s="19"/>
      <c r="J215" s="19" t="s">
        <v>21</v>
      </c>
      <c r="K215" s="19"/>
      <c r="L215" s="19" t="s">
        <v>170</v>
      </c>
      <c r="M215" s="19" t="s">
        <v>35</v>
      </c>
      <c r="N215" s="19" t="s">
        <v>23</v>
      </c>
      <c r="O215" s="19"/>
      <c r="P215" s="19">
        <v>2.0</v>
      </c>
      <c r="Q215" s="19">
        <v>2.0</v>
      </c>
      <c r="R215" s="19"/>
      <c r="S215" s="19"/>
      <c r="T215" s="19"/>
      <c r="U215" s="19"/>
      <c r="V215" s="19"/>
      <c r="W215" s="19"/>
      <c r="X215" s="19"/>
      <c r="Y215" s="19"/>
      <c r="Z215" s="19"/>
      <c r="AA215" s="19"/>
    </row>
    <row r="216" ht="12.75" customHeight="1">
      <c r="A216" s="25">
        <v>43631.520833333336</v>
      </c>
      <c r="B216" s="19">
        <v>6.0</v>
      </c>
      <c r="C216" s="19" t="s">
        <v>99</v>
      </c>
      <c r="D216" s="19"/>
      <c r="E216" s="19">
        <v>76.0</v>
      </c>
      <c r="F216" s="19">
        <v>4345.0</v>
      </c>
      <c r="G216" s="19">
        <v>37.0</v>
      </c>
      <c r="H216" s="19">
        <v>761.0</v>
      </c>
      <c r="I216" s="19">
        <v>23.0</v>
      </c>
      <c r="J216" s="19" t="s">
        <v>40</v>
      </c>
      <c r="K216" s="19" t="s">
        <v>856</v>
      </c>
      <c r="L216" s="19"/>
      <c r="M216" s="19" t="s">
        <v>23</v>
      </c>
      <c r="N216" s="19" t="s">
        <v>23</v>
      </c>
      <c r="O216" s="19"/>
      <c r="P216" s="19"/>
      <c r="Q216" s="19"/>
      <c r="R216" s="19"/>
      <c r="S216" s="19"/>
      <c r="T216" s="19"/>
      <c r="U216" s="19"/>
      <c r="V216" s="19"/>
      <c r="W216" s="19"/>
      <c r="X216" s="19"/>
      <c r="Y216" s="19"/>
      <c r="Z216" s="19"/>
      <c r="AA216" s="19"/>
    </row>
    <row r="217" ht="12.75" customHeight="1">
      <c r="A217" s="25">
        <v>43597.458333333336</v>
      </c>
      <c r="B217" s="19">
        <v>6.0</v>
      </c>
      <c r="C217" s="19" t="s">
        <v>99</v>
      </c>
      <c r="D217" s="19"/>
      <c r="E217" s="19">
        <v>72.0</v>
      </c>
      <c r="F217" s="19">
        <v>4375.0</v>
      </c>
      <c r="G217" s="19">
        <v>34.0</v>
      </c>
      <c r="H217" s="19">
        <v>5323.0</v>
      </c>
      <c r="I217" s="19"/>
      <c r="J217" s="19" t="s">
        <v>21</v>
      </c>
      <c r="K217" s="19"/>
      <c r="L217" s="19" t="s">
        <v>135</v>
      </c>
      <c r="M217" s="19" t="s">
        <v>23</v>
      </c>
      <c r="N217" s="19" t="s">
        <v>23</v>
      </c>
      <c r="O217" s="19"/>
      <c r="P217" s="19"/>
      <c r="Q217" s="19"/>
      <c r="R217" s="19"/>
      <c r="S217" s="19"/>
      <c r="T217" s="19"/>
      <c r="U217" s="19"/>
      <c r="V217" s="19"/>
      <c r="W217" s="19"/>
      <c r="X217" s="19"/>
      <c r="Y217" s="19"/>
      <c r="Z217" s="19"/>
      <c r="AA217" s="19"/>
    </row>
    <row r="218" ht="12.75" customHeight="1">
      <c r="A218" s="25">
        <v>43614.708333333336</v>
      </c>
      <c r="B218" s="19">
        <v>6.0</v>
      </c>
      <c r="C218" s="19" t="s">
        <v>99</v>
      </c>
      <c r="D218" s="19"/>
      <c r="E218" s="19">
        <v>76.0</v>
      </c>
      <c r="F218" s="19">
        <v>4405.0</v>
      </c>
      <c r="G218" s="19">
        <v>37.0</v>
      </c>
      <c r="H218" s="19">
        <v>609.0</v>
      </c>
      <c r="I218" s="19">
        <v>23.0</v>
      </c>
      <c r="J218" s="19" t="s">
        <v>40</v>
      </c>
      <c r="K218" s="19" t="s">
        <v>856</v>
      </c>
      <c r="L218" s="19"/>
      <c r="M218" s="19" t="s">
        <v>23</v>
      </c>
      <c r="N218" s="31" t="s">
        <v>816</v>
      </c>
      <c r="O218" s="19"/>
      <c r="P218" s="19"/>
      <c r="Q218" s="19"/>
      <c r="R218" s="19"/>
      <c r="S218" s="19"/>
      <c r="T218" s="19"/>
      <c r="U218" s="19"/>
      <c r="V218" s="19"/>
      <c r="W218" s="19"/>
      <c r="X218" s="19"/>
      <c r="Y218" s="19"/>
      <c r="Z218" s="19"/>
      <c r="AA218" s="19"/>
    </row>
    <row r="219" ht="12.75" customHeight="1">
      <c r="A219" s="25">
        <v>43614.395833333336</v>
      </c>
      <c r="B219" s="19">
        <v>6.0</v>
      </c>
      <c r="C219" s="19" t="s">
        <v>99</v>
      </c>
      <c r="D219" s="19"/>
      <c r="E219" s="19">
        <v>74.0</v>
      </c>
      <c r="F219" s="19">
        <v>4410.0</v>
      </c>
      <c r="G219" s="19">
        <v>37.0</v>
      </c>
      <c r="H219" s="19">
        <v>5391.0</v>
      </c>
      <c r="I219" s="19"/>
      <c r="J219" s="19" t="s">
        <v>21</v>
      </c>
      <c r="K219" s="19"/>
      <c r="L219" s="19" t="s">
        <v>343</v>
      </c>
      <c r="M219" s="19" t="s">
        <v>23</v>
      </c>
      <c r="N219" s="19" t="s">
        <v>23</v>
      </c>
      <c r="O219" s="19"/>
      <c r="P219" s="19">
        <v>2.0</v>
      </c>
      <c r="Q219" s="19">
        <v>2.0</v>
      </c>
      <c r="R219" s="19"/>
      <c r="S219" s="19"/>
      <c r="T219" s="19"/>
      <c r="U219" s="19"/>
      <c r="V219" s="19"/>
      <c r="W219" s="19"/>
      <c r="X219" s="19"/>
      <c r="Y219" s="19"/>
      <c r="Z219" s="19"/>
      <c r="AA219" s="19"/>
    </row>
    <row r="220" ht="12.75" customHeight="1">
      <c r="A220" s="25">
        <v>43631.354166666664</v>
      </c>
      <c r="B220" s="19">
        <v>6.0</v>
      </c>
      <c r="C220" s="19" t="s">
        <v>99</v>
      </c>
      <c r="D220" s="19"/>
      <c r="E220" s="19">
        <v>75.0</v>
      </c>
      <c r="F220" s="19">
        <v>4410.0</v>
      </c>
      <c r="G220" s="19">
        <v>37.0</v>
      </c>
      <c r="H220" s="19">
        <v>751.0</v>
      </c>
      <c r="I220" s="19"/>
      <c r="J220" s="19" t="s">
        <v>21</v>
      </c>
      <c r="K220" s="19"/>
      <c r="L220" s="19" t="s">
        <v>109</v>
      </c>
      <c r="M220" s="19" t="s">
        <v>23</v>
      </c>
      <c r="N220" s="19" t="s">
        <v>23</v>
      </c>
      <c r="O220" s="19"/>
      <c r="P220" s="19"/>
      <c r="Q220" s="19"/>
      <c r="R220" s="19"/>
      <c r="S220" s="19"/>
      <c r="T220" s="19"/>
      <c r="U220" s="19"/>
      <c r="V220" s="19"/>
      <c r="W220" s="19"/>
      <c r="X220" s="19"/>
      <c r="Y220" s="19"/>
      <c r="Z220" s="19"/>
      <c r="AA220" s="19"/>
    </row>
    <row r="221" ht="12.75" customHeight="1">
      <c r="A221" s="26">
        <v>43595.0</v>
      </c>
      <c r="B221" s="19">
        <v>6.0</v>
      </c>
      <c r="C221" s="19" t="s">
        <v>99</v>
      </c>
      <c r="D221" s="19"/>
      <c r="E221" s="19">
        <v>72.0</v>
      </c>
      <c r="F221" s="19">
        <v>4435.0</v>
      </c>
      <c r="G221" s="19"/>
      <c r="H221" s="19">
        <v>5319.0</v>
      </c>
      <c r="I221" s="19"/>
      <c r="J221" s="19" t="s">
        <v>21</v>
      </c>
      <c r="K221" s="19"/>
      <c r="L221" s="19" t="s">
        <v>343</v>
      </c>
      <c r="M221" s="19" t="s">
        <v>23</v>
      </c>
      <c r="N221" s="19" t="s">
        <v>23</v>
      </c>
      <c r="O221" s="19"/>
      <c r="P221" s="19"/>
      <c r="Q221" s="19"/>
      <c r="R221" s="19"/>
      <c r="S221" s="19"/>
      <c r="T221" s="19"/>
      <c r="U221" s="19"/>
      <c r="V221" s="19"/>
      <c r="W221" s="19"/>
      <c r="X221" s="19"/>
      <c r="Y221" s="19"/>
      <c r="Z221" s="19"/>
      <c r="AA221" s="19"/>
    </row>
    <row r="222" ht="12.75" customHeight="1">
      <c r="A222" s="25">
        <v>43632.541666666664</v>
      </c>
      <c r="B222" s="19">
        <v>6.0</v>
      </c>
      <c r="C222" s="19" t="s">
        <v>99</v>
      </c>
      <c r="D222" s="19"/>
      <c r="E222" s="19">
        <v>77.0</v>
      </c>
      <c r="F222" s="19">
        <v>4435.0</v>
      </c>
      <c r="G222" s="19">
        <v>39.0</v>
      </c>
      <c r="H222" s="19">
        <v>772.0</v>
      </c>
      <c r="I222" s="19"/>
      <c r="J222" s="19" t="s">
        <v>21</v>
      </c>
      <c r="K222" s="19"/>
      <c r="L222" s="19" t="s">
        <v>857</v>
      </c>
      <c r="M222" s="19" t="s">
        <v>35</v>
      </c>
      <c r="N222" s="19" t="s">
        <v>23</v>
      </c>
      <c r="O222" s="19"/>
      <c r="P222" s="19"/>
      <c r="Q222" s="19"/>
      <c r="R222" s="19"/>
      <c r="S222" s="19"/>
      <c r="T222" s="19"/>
      <c r="U222" s="19"/>
      <c r="V222" s="19"/>
      <c r="W222" s="19"/>
      <c r="X222" s="19"/>
      <c r="Y222" s="19"/>
      <c r="Z222" s="19"/>
      <c r="AA222" s="19"/>
    </row>
    <row r="223" ht="12.75" customHeight="1">
      <c r="A223" s="25">
        <v>43642.479166666664</v>
      </c>
      <c r="B223" s="19">
        <v>6.0</v>
      </c>
      <c r="C223" s="19" t="s">
        <v>99</v>
      </c>
      <c r="D223" s="19"/>
      <c r="E223" s="19">
        <v>76.0</v>
      </c>
      <c r="F223" s="19">
        <v>4440.0</v>
      </c>
      <c r="G223" s="19">
        <v>39.0</v>
      </c>
      <c r="H223" s="19">
        <v>819.0</v>
      </c>
      <c r="I223" s="19">
        <v>27.0</v>
      </c>
      <c r="J223" s="19" t="s">
        <v>40</v>
      </c>
      <c r="K223" s="19" t="s">
        <v>886</v>
      </c>
      <c r="L223" s="19"/>
      <c r="M223" s="19" t="s">
        <v>35</v>
      </c>
      <c r="N223" s="19" t="s">
        <v>23</v>
      </c>
      <c r="O223" s="19"/>
      <c r="P223" s="19"/>
      <c r="Q223" s="19"/>
      <c r="R223" s="19"/>
      <c r="S223" s="19"/>
      <c r="T223" s="19"/>
      <c r="U223" s="19"/>
      <c r="V223" s="19"/>
      <c r="W223" s="19"/>
      <c r="X223" s="19"/>
      <c r="Y223" s="19"/>
      <c r="Z223" s="19"/>
      <c r="AA223" s="19"/>
    </row>
    <row r="224" ht="12.75" customHeight="1">
      <c r="A224" s="25">
        <v>43631.541666666664</v>
      </c>
      <c r="B224" s="19">
        <v>6.0</v>
      </c>
      <c r="C224" s="19" t="s">
        <v>99</v>
      </c>
      <c r="D224" s="19"/>
      <c r="E224" s="19">
        <v>73.0</v>
      </c>
      <c r="F224" s="19">
        <v>4470.0</v>
      </c>
      <c r="G224" s="19">
        <v>37.0</v>
      </c>
      <c r="H224" s="19">
        <v>758.0</v>
      </c>
      <c r="I224" s="19">
        <v>25.0</v>
      </c>
      <c r="J224" s="19" t="s">
        <v>40</v>
      </c>
      <c r="K224" s="19" t="s">
        <v>850</v>
      </c>
      <c r="L224" s="19"/>
      <c r="M224" s="19" t="s">
        <v>23</v>
      </c>
      <c r="N224" s="19" t="s">
        <v>23</v>
      </c>
      <c r="O224" s="19"/>
      <c r="P224" s="19">
        <v>2.0</v>
      </c>
      <c r="Q224" s="19">
        <v>2.0</v>
      </c>
      <c r="R224" s="19"/>
      <c r="S224" s="19"/>
      <c r="T224" s="19"/>
      <c r="U224" s="19"/>
      <c r="V224" s="19"/>
      <c r="W224" s="19"/>
      <c r="X224" s="19"/>
      <c r="Y224" s="19"/>
      <c r="Z224" s="19"/>
      <c r="AA224" s="19"/>
    </row>
    <row r="225" ht="12.75" customHeight="1">
      <c r="A225" s="25">
        <v>43614.604166666664</v>
      </c>
      <c r="B225" s="19">
        <v>6.0</v>
      </c>
      <c r="C225" s="19" t="s">
        <v>99</v>
      </c>
      <c r="D225" s="19"/>
      <c r="E225" s="19">
        <v>75.0</v>
      </c>
      <c r="F225" s="19">
        <v>4475.0</v>
      </c>
      <c r="G225" s="19">
        <v>39.0</v>
      </c>
      <c r="H225" s="19">
        <v>610.0</v>
      </c>
      <c r="I225" s="19">
        <v>110.0</v>
      </c>
      <c r="J225" s="19" t="s">
        <v>40</v>
      </c>
      <c r="K225" s="19" t="s">
        <v>146</v>
      </c>
      <c r="L225" s="19"/>
      <c r="M225" s="19" t="s">
        <v>23</v>
      </c>
      <c r="N225" s="19" t="s">
        <v>23</v>
      </c>
      <c r="O225" s="19"/>
      <c r="P225" s="19"/>
      <c r="Q225" s="19"/>
      <c r="R225" s="19"/>
      <c r="S225" s="19"/>
      <c r="T225" s="19"/>
      <c r="U225" s="19"/>
      <c r="V225" s="19"/>
      <c r="W225" s="19"/>
      <c r="X225" s="19"/>
      <c r="Y225" s="19"/>
      <c r="Z225" s="19"/>
      <c r="AA225" s="19"/>
    </row>
    <row r="226" ht="12.75" customHeight="1">
      <c r="A226" s="25">
        <v>43597.666666666664</v>
      </c>
      <c r="B226" s="19">
        <v>6.0</v>
      </c>
      <c r="C226" s="19" t="s">
        <v>99</v>
      </c>
      <c r="D226" s="19"/>
      <c r="E226" s="19">
        <v>73.0</v>
      </c>
      <c r="F226" s="19">
        <v>4500.0</v>
      </c>
      <c r="G226" s="19">
        <v>38.0</v>
      </c>
      <c r="H226" s="19">
        <v>5327.0</v>
      </c>
      <c r="I226" s="19"/>
      <c r="J226" s="19" t="s">
        <v>21</v>
      </c>
      <c r="K226" s="19"/>
      <c r="L226" s="19" t="s">
        <v>142</v>
      </c>
      <c r="M226" s="19" t="s">
        <v>23</v>
      </c>
      <c r="N226" s="19" t="s">
        <v>23</v>
      </c>
      <c r="O226" s="19"/>
      <c r="P226" s="19"/>
      <c r="Q226" s="19"/>
      <c r="R226" s="19"/>
      <c r="S226" s="19"/>
      <c r="T226" s="19"/>
      <c r="U226" s="19"/>
      <c r="V226" s="19"/>
      <c r="W226" s="19"/>
      <c r="X226" s="19"/>
      <c r="Y226" s="19"/>
      <c r="Z226" s="19"/>
      <c r="AA226" s="19"/>
    </row>
    <row r="227" ht="12.75" customHeight="1">
      <c r="A227" s="25">
        <v>43616.479166666664</v>
      </c>
      <c r="B227" s="19">
        <v>6.0</v>
      </c>
      <c r="C227" s="19" t="s">
        <v>99</v>
      </c>
      <c r="D227" s="19"/>
      <c r="E227" s="19">
        <v>72.0</v>
      </c>
      <c r="F227" s="19">
        <v>4500.0</v>
      </c>
      <c r="G227" s="19">
        <v>42.0</v>
      </c>
      <c r="H227" s="19">
        <v>616.0</v>
      </c>
      <c r="I227" s="19"/>
      <c r="J227" s="19" t="s">
        <v>21</v>
      </c>
      <c r="K227" s="19"/>
      <c r="L227" s="19" t="s">
        <v>149</v>
      </c>
      <c r="M227" s="19" t="s">
        <v>35</v>
      </c>
      <c r="N227" s="19" t="s">
        <v>23</v>
      </c>
      <c r="O227" s="19"/>
      <c r="P227" s="19"/>
      <c r="Q227" s="19"/>
      <c r="R227" s="19"/>
      <c r="S227" s="19"/>
      <c r="T227" s="19"/>
      <c r="U227" s="19"/>
      <c r="V227" s="19"/>
      <c r="W227" s="19"/>
      <c r="X227" s="19"/>
      <c r="Y227" s="19"/>
      <c r="Z227" s="19"/>
      <c r="AA227" s="19"/>
    </row>
    <row r="228" ht="12.75" customHeight="1">
      <c r="A228" s="25">
        <v>43627.427083333336</v>
      </c>
      <c r="B228" s="19">
        <v>6.0</v>
      </c>
      <c r="C228" s="19" t="s">
        <v>99</v>
      </c>
      <c r="D228" s="19"/>
      <c r="E228" s="19">
        <v>75.0</v>
      </c>
      <c r="F228" s="19">
        <v>4520.0</v>
      </c>
      <c r="G228" s="19">
        <v>34.0</v>
      </c>
      <c r="H228" s="19">
        <v>701.0</v>
      </c>
      <c r="I228" s="19">
        <v>27.0</v>
      </c>
      <c r="J228" s="19" t="s">
        <v>40</v>
      </c>
      <c r="K228" s="19" t="s">
        <v>886</v>
      </c>
      <c r="L228" s="19"/>
      <c r="M228" s="19" t="s">
        <v>23</v>
      </c>
      <c r="N228" s="19" t="s">
        <v>23</v>
      </c>
      <c r="O228" s="19"/>
      <c r="P228" s="19"/>
      <c r="Q228" s="19"/>
      <c r="R228" s="19"/>
      <c r="S228" s="19"/>
      <c r="T228" s="19"/>
      <c r="U228" s="19"/>
      <c r="V228" s="19"/>
      <c r="W228" s="19"/>
      <c r="X228" s="19"/>
      <c r="Y228" s="19"/>
      <c r="Z228" s="19"/>
      <c r="AA228" s="19"/>
    </row>
    <row r="229" ht="12.75" customHeight="1">
      <c r="A229" s="25">
        <v>43637.791666666664</v>
      </c>
      <c r="B229" s="19">
        <v>6.0</v>
      </c>
      <c r="C229" s="19" t="s">
        <v>99</v>
      </c>
      <c r="D229" s="19"/>
      <c r="E229" s="19">
        <v>74.0</v>
      </c>
      <c r="F229" s="19">
        <v>4520.0</v>
      </c>
      <c r="G229" s="19">
        <v>40.0</v>
      </c>
      <c r="H229" s="19">
        <v>788.0</v>
      </c>
      <c r="I229" s="19"/>
      <c r="J229" s="19" t="s">
        <v>21</v>
      </c>
      <c r="K229" s="19"/>
      <c r="L229" s="19" t="s">
        <v>137</v>
      </c>
      <c r="M229" s="19"/>
      <c r="N229" s="19" t="s">
        <v>23</v>
      </c>
      <c r="O229" s="19"/>
      <c r="P229" s="19"/>
      <c r="Q229" s="19"/>
      <c r="R229" s="19"/>
      <c r="S229" s="19"/>
      <c r="T229" s="19"/>
      <c r="U229" s="19"/>
      <c r="V229" s="19"/>
      <c r="W229" s="19"/>
      <c r="X229" s="19"/>
      <c r="Y229" s="19"/>
      <c r="Z229" s="19"/>
      <c r="AA229" s="19"/>
    </row>
    <row r="230" ht="12.75" customHeight="1">
      <c r="A230" s="25">
        <v>43638.395833333336</v>
      </c>
      <c r="B230" s="19">
        <v>6.0</v>
      </c>
      <c r="C230" s="19" t="s">
        <v>99</v>
      </c>
      <c r="D230" s="19"/>
      <c r="E230" s="19">
        <v>78.0</v>
      </c>
      <c r="F230" s="19">
        <v>4545.0</v>
      </c>
      <c r="G230" s="19">
        <v>38.0</v>
      </c>
      <c r="H230" s="19">
        <v>796.0</v>
      </c>
      <c r="I230" s="19"/>
      <c r="J230" s="19" t="s">
        <v>21</v>
      </c>
      <c r="K230" s="19"/>
      <c r="L230" s="19" t="s">
        <v>168</v>
      </c>
      <c r="M230" s="19" t="s">
        <v>35</v>
      </c>
      <c r="N230" s="19" t="s">
        <v>23</v>
      </c>
      <c r="O230" s="19"/>
      <c r="P230" s="19">
        <v>2.0</v>
      </c>
      <c r="Q230" s="19">
        <v>1.0</v>
      </c>
      <c r="R230" s="19"/>
      <c r="S230" s="19"/>
      <c r="T230" s="19"/>
      <c r="U230" s="19"/>
      <c r="V230" s="19"/>
      <c r="W230" s="19"/>
      <c r="X230" s="19"/>
      <c r="Y230" s="19"/>
      <c r="Z230" s="19"/>
      <c r="AA230" s="19"/>
    </row>
    <row r="231" ht="12.75" customHeight="1">
      <c r="A231" s="25">
        <v>43634.375</v>
      </c>
      <c r="B231" s="19">
        <v>6.0</v>
      </c>
      <c r="C231" s="19" t="s">
        <v>99</v>
      </c>
      <c r="D231" s="19"/>
      <c r="E231" s="19">
        <v>74.0</v>
      </c>
      <c r="F231" s="19">
        <v>4550.0</v>
      </c>
      <c r="G231" s="19">
        <v>39.0</v>
      </c>
      <c r="H231" s="19">
        <v>777.0</v>
      </c>
      <c r="I231" s="19">
        <v>25.0</v>
      </c>
      <c r="J231" s="19" t="s">
        <v>40</v>
      </c>
      <c r="K231" s="19" t="s">
        <v>850</v>
      </c>
      <c r="L231" s="19"/>
      <c r="M231" s="19" t="s">
        <v>35</v>
      </c>
      <c r="N231" s="19" t="s">
        <v>23</v>
      </c>
      <c r="O231" s="19"/>
      <c r="P231" s="19">
        <v>2.0</v>
      </c>
      <c r="Q231" s="19">
        <v>1.0</v>
      </c>
      <c r="R231" s="19"/>
      <c r="S231" s="19"/>
      <c r="T231" s="19"/>
      <c r="U231" s="19"/>
      <c r="V231" s="19"/>
      <c r="W231" s="19"/>
      <c r="X231" s="19"/>
      <c r="Y231" s="19"/>
      <c r="Z231" s="19"/>
      <c r="AA231" s="19"/>
    </row>
    <row r="232" ht="12.75" customHeight="1">
      <c r="A232" s="25">
        <v>43588.822916666664</v>
      </c>
      <c r="B232" s="19">
        <v>6.0</v>
      </c>
      <c r="C232" s="19" t="s">
        <v>99</v>
      </c>
      <c r="D232" s="19"/>
      <c r="E232" s="19">
        <v>75.0</v>
      </c>
      <c r="F232" s="19">
        <v>4555.0</v>
      </c>
      <c r="G232" s="19">
        <v>38.0</v>
      </c>
      <c r="H232" s="19">
        <v>5311.0</v>
      </c>
      <c r="I232" s="19"/>
      <c r="J232" s="19" t="s">
        <v>21</v>
      </c>
      <c r="K232" s="19"/>
      <c r="L232" s="19" t="s">
        <v>133</v>
      </c>
      <c r="M232" s="19" t="s">
        <v>23</v>
      </c>
      <c r="N232" s="19" t="s">
        <v>23</v>
      </c>
      <c r="O232" s="19"/>
      <c r="P232" s="19">
        <v>2.0</v>
      </c>
      <c r="Q232" s="19">
        <v>1.0</v>
      </c>
      <c r="R232" s="19"/>
      <c r="S232" s="19"/>
      <c r="T232" s="19"/>
      <c r="U232" s="19"/>
      <c r="V232" s="19"/>
      <c r="W232" s="19"/>
      <c r="X232" s="19"/>
      <c r="Y232" s="19"/>
      <c r="Z232" s="19"/>
      <c r="AA232" s="19"/>
    </row>
    <row r="233" ht="12.75" customHeight="1">
      <c r="A233" s="25">
        <v>43623.770833333336</v>
      </c>
      <c r="B233" s="19">
        <v>6.0</v>
      </c>
      <c r="C233" s="19" t="s">
        <v>99</v>
      </c>
      <c r="D233" s="19"/>
      <c r="E233" s="19">
        <v>75.0</v>
      </c>
      <c r="F233" s="19">
        <v>4565.0</v>
      </c>
      <c r="G233" s="19">
        <v>39.0</v>
      </c>
      <c r="H233" s="19">
        <v>665.0</v>
      </c>
      <c r="I233" s="19"/>
      <c r="J233" s="19" t="s">
        <v>21</v>
      </c>
      <c r="K233" s="19"/>
      <c r="L233" s="19" t="s">
        <v>867</v>
      </c>
      <c r="M233" s="19" t="s">
        <v>23</v>
      </c>
      <c r="N233" s="19" t="s">
        <v>23</v>
      </c>
      <c r="O233" s="19"/>
      <c r="P233" s="19"/>
      <c r="Q233" s="19"/>
      <c r="R233" s="19"/>
      <c r="S233" s="19"/>
      <c r="T233" s="19"/>
      <c r="U233" s="19"/>
      <c r="V233" s="19"/>
      <c r="W233" s="19"/>
      <c r="X233" s="19"/>
      <c r="Y233" s="19"/>
      <c r="Z233" s="19"/>
      <c r="AA233" s="19"/>
    </row>
    <row r="234" ht="12.75" customHeight="1">
      <c r="A234" s="25">
        <v>43627.833333333336</v>
      </c>
      <c r="B234" s="19">
        <v>6.0</v>
      </c>
      <c r="C234" s="19" t="s">
        <v>99</v>
      </c>
      <c r="D234" s="19"/>
      <c r="E234" s="19">
        <v>75.0</v>
      </c>
      <c r="F234" s="19">
        <v>4565.0</v>
      </c>
      <c r="G234" s="19">
        <v>38.0</v>
      </c>
      <c r="H234" s="19">
        <v>709.0</v>
      </c>
      <c r="I234" s="19">
        <v>110.0</v>
      </c>
      <c r="J234" s="19" t="s">
        <v>40</v>
      </c>
      <c r="K234" s="19" t="s">
        <v>146</v>
      </c>
      <c r="L234" s="19"/>
      <c r="M234" s="19" t="s">
        <v>35</v>
      </c>
      <c r="N234" s="19" t="s">
        <v>23</v>
      </c>
      <c r="O234" s="19"/>
      <c r="P234" s="19"/>
      <c r="Q234" s="19"/>
      <c r="R234" s="19"/>
      <c r="S234" s="19"/>
      <c r="T234" s="19"/>
      <c r="U234" s="19"/>
      <c r="V234" s="19"/>
      <c r="W234" s="19"/>
      <c r="X234" s="19"/>
      <c r="Y234" s="19"/>
      <c r="Z234" s="19"/>
      <c r="AA234" s="19"/>
    </row>
    <row r="235" ht="12.75" customHeight="1">
      <c r="A235" s="25">
        <v>43658.32638888889</v>
      </c>
      <c r="B235" s="19">
        <v>6.0</v>
      </c>
      <c r="C235" s="19" t="s">
        <v>99</v>
      </c>
      <c r="D235" s="19"/>
      <c r="E235" s="19">
        <v>74.0</v>
      </c>
      <c r="F235" s="19">
        <v>4575.0</v>
      </c>
      <c r="G235" s="19">
        <v>39.0</v>
      </c>
      <c r="H235" s="19">
        <v>872.0</v>
      </c>
      <c r="I235" s="19"/>
      <c r="J235" s="19" t="s">
        <v>21</v>
      </c>
      <c r="K235" s="19"/>
      <c r="L235" s="19" t="s">
        <v>852</v>
      </c>
      <c r="M235" s="19" t="s">
        <v>35</v>
      </c>
      <c r="N235" s="19" t="s">
        <v>23</v>
      </c>
      <c r="O235" s="19"/>
      <c r="P235" s="19"/>
      <c r="Q235" s="19"/>
      <c r="R235" s="19"/>
      <c r="S235" s="19"/>
      <c r="T235" s="19"/>
      <c r="U235" s="19"/>
      <c r="V235" s="19"/>
      <c r="W235" s="19"/>
      <c r="X235" s="19"/>
      <c r="Y235" s="19"/>
      <c r="Z235" s="19"/>
      <c r="AA235" s="19"/>
    </row>
    <row r="236" ht="12.75" customHeight="1">
      <c r="A236" s="25">
        <v>43660.583333333336</v>
      </c>
      <c r="B236" s="19">
        <v>6.0</v>
      </c>
      <c r="C236" s="19" t="s">
        <v>99</v>
      </c>
      <c r="D236" s="19"/>
      <c r="E236" s="19">
        <v>75.0</v>
      </c>
      <c r="F236" s="19">
        <v>4575.0</v>
      </c>
      <c r="G236" s="19">
        <v>38.0</v>
      </c>
      <c r="H236" s="19">
        <v>882.0</v>
      </c>
      <c r="I236" s="19"/>
      <c r="J236" s="19" t="s">
        <v>21</v>
      </c>
      <c r="K236" s="19"/>
      <c r="L236" s="19" t="s">
        <v>982</v>
      </c>
      <c r="M236" s="19" t="s">
        <v>35</v>
      </c>
      <c r="N236" s="19" t="s">
        <v>23</v>
      </c>
      <c r="O236" s="19"/>
      <c r="P236" s="19"/>
      <c r="Q236" s="19"/>
      <c r="R236" s="19"/>
      <c r="S236" s="19"/>
      <c r="T236" s="19"/>
      <c r="U236" s="19"/>
      <c r="V236" s="19"/>
      <c r="W236" s="19"/>
      <c r="X236" s="19"/>
      <c r="Y236" s="19"/>
      <c r="Z236" s="19"/>
      <c r="AA236" s="19"/>
    </row>
    <row r="237" ht="12.75" customHeight="1">
      <c r="A237" s="25">
        <v>43610.75</v>
      </c>
      <c r="B237" s="19">
        <v>6.0</v>
      </c>
      <c r="C237" s="19" t="s">
        <v>99</v>
      </c>
      <c r="D237" s="19"/>
      <c r="E237" s="19">
        <v>76.0</v>
      </c>
      <c r="F237" s="19">
        <v>4580.0</v>
      </c>
      <c r="G237" s="19">
        <v>40.0</v>
      </c>
      <c r="H237" s="19">
        <v>5393.0</v>
      </c>
      <c r="I237" s="19"/>
      <c r="J237" s="19" t="s">
        <v>21</v>
      </c>
      <c r="K237" s="19"/>
      <c r="L237" s="19" t="s">
        <v>883</v>
      </c>
      <c r="M237" s="19" t="s">
        <v>23</v>
      </c>
      <c r="N237" s="19" t="s">
        <v>23</v>
      </c>
      <c r="O237" s="19"/>
      <c r="P237" s="19"/>
      <c r="Q237" s="19"/>
      <c r="R237" s="19"/>
      <c r="S237" s="19"/>
      <c r="T237" s="19"/>
      <c r="U237" s="19"/>
      <c r="V237" s="19"/>
      <c r="W237" s="19"/>
      <c r="X237" s="19"/>
      <c r="Y237" s="19"/>
      <c r="Z237" s="19"/>
      <c r="AA237" s="19"/>
    </row>
    <row r="238" ht="12.75" customHeight="1">
      <c r="A238" s="25">
        <v>43639.291666666664</v>
      </c>
      <c r="B238" s="19">
        <v>6.0</v>
      </c>
      <c r="C238" s="19" t="s">
        <v>99</v>
      </c>
      <c r="D238" s="19"/>
      <c r="E238" s="19">
        <v>73.0</v>
      </c>
      <c r="F238" s="19">
        <v>4580.0</v>
      </c>
      <c r="G238" s="19"/>
      <c r="H238" s="19">
        <v>809.0</v>
      </c>
      <c r="I238" s="19"/>
      <c r="J238" s="19" t="s">
        <v>21</v>
      </c>
      <c r="K238" s="19"/>
      <c r="L238" s="19" t="s">
        <v>851</v>
      </c>
      <c r="M238" s="19" t="s">
        <v>35</v>
      </c>
      <c r="N238" s="19" t="s">
        <v>23</v>
      </c>
      <c r="O238" s="19"/>
      <c r="P238" s="19">
        <v>2.0</v>
      </c>
      <c r="Q238" s="19">
        <v>1.0</v>
      </c>
      <c r="R238" s="19"/>
      <c r="S238" s="19"/>
      <c r="T238" s="19"/>
      <c r="U238" s="19"/>
      <c r="V238" s="19"/>
      <c r="W238" s="19"/>
      <c r="X238" s="19"/>
      <c r="Y238" s="19"/>
      <c r="Z238" s="19"/>
      <c r="AA238" s="19"/>
    </row>
    <row r="239" ht="12.75" customHeight="1">
      <c r="A239" s="25">
        <v>43639.4375</v>
      </c>
      <c r="B239" s="19">
        <v>6.0</v>
      </c>
      <c r="C239" s="19" t="s">
        <v>99</v>
      </c>
      <c r="D239" s="19"/>
      <c r="E239" s="19">
        <v>75.0</v>
      </c>
      <c r="F239" s="19">
        <v>4615.0</v>
      </c>
      <c r="G239" s="19">
        <v>39.0</v>
      </c>
      <c r="H239" s="19">
        <v>806.0</v>
      </c>
      <c r="I239" s="19"/>
      <c r="J239" s="19" t="s">
        <v>21</v>
      </c>
      <c r="K239" s="19"/>
      <c r="L239" s="19" t="s">
        <v>112</v>
      </c>
      <c r="M239" s="19" t="s">
        <v>35</v>
      </c>
      <c r="N239" s="19" t="s">
        <v>23</v>
      </c>
      <c r="O239" s="19"/>
      <c r="P239" s="19">
        <v>2.0</v>
      </c>
      <c r="Q239" s="19">
        <v>1.0</v>
      </c>
      <c r="R239" s="19"/>
      <c r="S239" s="19"/>
      <c r="T239" s="19"/>
      <c r="U239" s="19"/>
      <c r="V239" s="19"/>
      <c r="W239" s="19"/>
      <c r="X239" s="19"/>
      <c r="Y239" s="19"/>
      <c r="Z239" s="19"/>
      <c r="AA239" s="19"/>
    </row>
    <row r="240" ht="12.75" customHeight="1">
      <c r="A240" s="25">
        <v>43642.458333333336</v>
      </c>
      <c r="B240" s="19">
        <v>6.0</v>
      </c>
      <c r="C240" s="19" t="s">
        <v>99</v>
      </c>
      <c r="D240" s="19"/>
      <c r="E240" s="19">
        <v>77.0</v>
      </c>
      <c r="F240" s="19">
        <v>4615.0</v>
      </c>
      <c r="G240" s="19">
        <v>37.0</v>
      </c>
      <c r="H240" s="19">
        <v>818.0</v>
      </c>
      <c r="I240" s="19">
        <v>27.0</v>
      </c>
      <c r="J240" s="19" t="s">
        <v>40</v>
      </c>
      <c r="K240" s="19" t="s">
        <v>886</v>
      </c>
      <c r="L240" s="19"/>
      <c r="M240" s="19" t="s">
        <v>35</v>
      </c>
      <c r="N240" s="19" t="s">
        <v>23</v>
      </c>
      <c r="O240" s="19"/>
      <c r="P240" s="19"/>
      <c r="Q240" s="19"/>
      <c r="R240" s="19"/>
      <c r="S240" s="19"/>
      <c r="T240" s="19"/>
      <c r="U240" s="19"/>
      <c r="V240" s="19"/>
      <c r="W240" s="19"/>
      <c r="X240" s="19"/>
      <c r="Y240" s="19"/>
      <c r="Z240" s="19"/>
      <c r="AA240" s="19"/>
    </row>
    <row r="241" ht="12.75" customHeight="1">
      <c r="A241" s="25">
        <v>43660.666666666664</v>
      </c>
      <c r="B241" s="19">
        <v>6.0</v>
      </c>
      <c r="C241" s="19" t="s">
        <v>99</v>
      </c>
      <c r="D241" s="19"/>
      <c r="E241" s="19">
        <v>76.0</v>
      </c>
      <c r="F241" s="19">
        <v>4625.0</v>
      </c>
      <c r="G241" s="19">
        <v>38.0</v>
      </c>
      <c r="H241" s="19">
        <v>883.0</v>
      </c>
      <c r="I241" s="19"/>
      <c r="J241" s="19" t="s">
        <v>21</v>
      </c>
      <c r="K241" s="19"/>
      <c r="L241" s="19" t="s">
        <v>137</v>
      </c>
      <c r="M241" s="19" t="s">
        <v>35</v>
      </c>
      <c r="N241" s="19" t="s">
        <v>23</v>
      </c>
      <c r="O241" s="19"/>
      <c r="P241" s="19">
        <v>2.0</v>
      </c>
      <c r="Q241" s="19">
        <v>1.0</v>
      </c>
      <c r="R241" s="19"/>
      <c r="S241" s="19"/>
      <c r="T241" s="19"/>
      <c r="U241" s="19"/>
      <c r="V241" s="19"/>
      <c r="W241" s="19"/>
      <c r="X241" s="19"/>
      <c r="Y241" s="19"/>
      <c r="Z241" s="19"/>
      <c r="AA241" s="19"/>
    </row>
    <row r="242" ht="12.75" customHeight="1">
      <c r="A242" s="25">
        <v>43632.458333333336</v>
      </c>
      <c r="B242" s="19">
        <v>6.0</v>
      </c>
      <c r="C242" s="19" t="s">
        <v>99</v>
      </c>
      <c r="D242" s="19"/>
      <c r="E242" s="19">
        <v>73.0</v>
      </c>
      <c r="F242" s="19">
        <v>4640.0</v>
      </c>
      <c r="G242" s="19">
        <v>38.0</v>
      </c>
      <c r="H242" s="19">
        <v>771.0</v>
      </c>
      <c r="I242" s="19"/>
      <c r="J242" s="19" t="s">
        <v>21</v>
      </c>
      <c r="K242" s="19"/>
      <c r="L242" s="19" t="s">
        <v>136</v>
      </c>
      <c r="M242" s="19" t="s">
        <v>35</v>
      </c>
      <c r="N242" s="22" t="s">
        <v>23</v>
      </c>
      <c r="O242" s="19"/>
      <c r="P242" s="19"/>
      <c r="Q242" s="19"/>
      <c r="R242" s="19"/>
      <c r="S242" s="19"/>
      <c r="T242" s="19"/>
      <c r="U242" s="19"/>
      <c r="V242" s="19"/>
      <c r="W242" s="19"/>
      <c r="X242" s="19"/>
      <c r="Y242" s="19"/>
      <c r="Z242" s="19"/>
      <c r="AA242" s="19"/>
    </row>
    <row r="243" ht="12.75" customHeight="1">
      <c r="A243" s="25">
        <v>43604.5</v>
      </c>
      <c r="B243" s="19">
        <v>6.0</v>
      </c>
      <c r="C243" s="19" t="s">
        <v>99</v>
      </c>
      <c r="D243" s="19"/>
      <c r="E243" s="19">
        <v>77.0</v>
      </c>
      <c r="F243" s="19">
        <v>4645.0</v>
      </c>
      <c r="G243" s="19">
        <v>39.0</v>
      </c>
      <c r="H243" s="19">
        <v>5354.0</v>
      </c>
      <c r="I243" s="19"/>
      <c r="J243" s="19" t="s">
        <v>21</v>
      </c>
      <c r="K243" s="19"/>
      <c r="L243" s="19" t="s">
        <v>142</v>
      </c>
      <c r="M243" s="19" t="s">
        <v>35</v>
      </c>
      <c r="N243" s="19" t="s">
        <v>23</v>
      </c>
      <c r="O243" s="19"/>
      <c r="P243" s="19"/>
      <c r="Q243" s="19"/>
      <c r="R243" s="19"/>
      <c r="S243" s="19"/>
      <c r="T243" s="19"/>
      <c r="U243" s="19"/>
      <c r="V243" s="19"/>
      <c r="W243" s="19"/>
      <c r="X243" s="19"/>
      <c r="Y243" s="19"/>
      <c r="Z243" s="19"/>
      <c r="AA243" s="19"/>
    </row>
    <row r="244" ht="12.75" customHeight="1">
      <c r="A244" s="25">
        <v>43618.458333333336</v>
      </c>
      <c r="B244" s="19">
        <v>6.0</v>
      </c>
      <c r="C244" s="19" t="s">
        <v>99</v>
      </c>
      <c r="D244" s="19"/>
      <c r="E244" s="19">
        <v>75.0</v>
      </c>
      <c r="F244" s="19">
        <v>4650.0</v>
      </c>
      <c r="G244" s="19">
        <v>42.0</v>
      </c>
      <c r="H244" s="19">
        <v>636.0</v>
      </c>
      <c r="I244" s="19"/>
      <c r="J244" s="19" t="s">
        <v>21</v>
      </c>
      <c r="K244" s="19"/>
      <c r="L244" s="19" t="s">
        <v>857</v>
      </c>
      <c r="M244" s="19" t="s">
        <v>23</v>
      </c>
      <c r="N244" s="19" t="s">
        <v>23</v>
      </c>
      <c r="O244" s="19"/>
      <c r="P244" s="19"/>
      <c r="Q244" s="19"/>
      <c r="R244" s="19"/>
      <c r="S244" s="19"/>
      <c r="T244" s="19"/>
      <c r="U244" s="19"/>
      <c r="V244" s="19"/>
      <c r="W244" s="19"/>
      <c r="X244" s="19"/>
      <c r="Y244" s="19"/>
      <c r="Z244" s="19"/>
      <c r="AA244" s="19"/>
    </row>
    <row r="245" ht="12.75" customHeight="1">
      <c r="A245" s="25">
        <v>43569.33472222222</v>
      </c>
      <c r="B245" s="19">
        <v>6.0</v>
      </c>
      <c r="C245" s="19" t="s">
        <v>99</v>
      </c>
      <c r="D245" s="19"/>
      <c r="E245" s="19">
        <v>72.0</v>
      </c>
      <c r="F245" s="19">
        <v>4655.0</v>
      </c>
      <c r="G245" s="19">
        <v>39.0</v>
      </c>
      <c r="H245" s="19">
        <v>5300.0</v>
      </c>
      <c r="I245" s="19"/>
      <c r="J245" s="19" t="s">
        <v>21</v>
      </c>
      <c r="K245" s="19"/>
      <c r="L245" s="19" t="s">
        <v>146</v>
      </c>
      <c r="M245" s="19" t="s">
        <v>23</v>
      </c>
      <c r="N245" s="19" t="s">
        <v>23</v>
      </c>
      <c r="O245" s="19"/>
      <c r="P245" s="19">
        <v>2.0</v>
      </c>
      <c r="Q245" s="19"/>
      <c r="R245" s="19"/>
      <c r="S245" s="19"/>
      <c r="T245" s="19"/>
      <c r="U245" s="19"/>
      <c r="V245" s="19"/>
      <c r="W245" s="19"/>
      <c r="X245" s="19"/>
      <c r="Y245" s="19"/>
      <c r="Z245" s="19"/>
      <c r="AA245" s="19"/>
    </row>
    <row r="246" ht="12.75" customHeight="1">
      <c r="A246" s="25">
        <v>43610.375</v>
      </c>
      <c r="B246" s="19">
        <v>6.0</v>
      </c>
      <c r="C246" s="19" t="s">
        <v>99</v>
      </c>
      <c r="D246" s="19"/>
      <c r="E246" s="19">
        <v>72.0</v>
      </c>
      <c r="F246" s="19">
        <v>4655.0</v>
      </c>
      <c r="G246" s="19">
        <v>40.0</v>
      </c>
      <c r="H246" s="19">
        <v>5384.0</v>
      </c>
      <c r="I246" s="19"/>
      <c r="J246" s="19" t="s">
        <v>21</v>
      </c>
      <c r="K246" s="19"/>
      <c r="L246" s="19" t="s">
        <v>136</v>
      </c>
      <c r="M246" s="19" t="s">
        <v>23</v>
      </c>
      <c r="N246" s="19" t="s">
        <v>23</v>
      </c>
      <c r="O246" s="19"/>
      <c r="P246" s="19">
        <v>2.0</v>
      </c>
      <c r="Q246" s="19">
        <v>2.0</v>
      </c>
      <c r="R246" s="19"/>
      <c r="S246" s="19"/>
      <c r="T246" s="19"/>
      <c r="U246" s="19"/>
      <c r="V246" s="19"/>
      <c r="W246" s="19"/>
      <c r="X246" s="19"/>
      <c r="Y246" s="19"/>
      <c r="Z246" s="19"/>
      <c r="AA246" s="19"/>
    </row>
    <row r="247" ht="12.75" customHeight="1">
      <c r="A247" s="25">
        <v>43603.791666666664</v>
      </c>
      <c r="B247" s="19">
        <v>6.0</v>
      </c>
      <c r="C247" s="19" t="s">
        <v>99</v>
      </c>
      <c r="D247" s="19"/>
      <c r="E247" s="19">
        <v>74.0</v>
      </c>
      <c r="F247" s="19">
        <v>4660.0</v>
      </c>
      <c r="G247" s="19">
        <v>39.0</v>
      </c>
      <c r="H247" s="19">
        <v>5350.0</v>
      </c>
      <c r="I247" s="19"/>
      <c r="J247" s="19" t="s">
        <v>21</v>
      </c>
      <c r="K247" s="19"/>
      <c r="L247" s="19" t="s">
        <v>168</v>
      </c>
      <c r="M247" s="19" t="s">
        <v>23</v>
      </c>
      <c r="N247" s="31" t="s">
        <v>816</v>
      </c>
      <c r="O247" s="19"/>
      <c r="P247" s="19">
        <v>2.0</v>
      </c>
      <c r="Q247" s="19">
        <v>1.0</v>
      </c>
      <c r="R247" s="19"/>
      <c r="S247" s="19"/>
      <c r="T247" s="19"/>
      <c r="U247" s="19"/>
      <c r="V247" s="19"/>
      <c r="W247" s="19"/>
      <c r="X247" s="19"/>
      <c r="Y247" s="19"/>
      <c r="Z247" s="19"/>
      <c r="AA247" s="19"/>
    </row>
    <row r="248" ht="12.75" customHeight="1">
      <c r="A248" s="25">
        <v>43611.5625</v>
      </c>
      <c r="B248" s="19">
        <v>6.0</v>
      </c>
      <c r="C248" s="19" t="s">
        <v>99</v>
      </c>
      <c r="D248" s="19"/>
      <c r="E248" s="19">
        <v>74.0</v>
      </c>
      <c r="F248" s="19">
        <v>4660.0</v>
      </c>
      <c r="G248" s="19">
        <v>37.0</v>
      </c>
      <c r="H248" s="19">
        <v>5499.0</v>
      </c>
      <c r="I248" s="19"/>
      <c r="J248" s="19" t="s">
        <v>21</v>
      </c>
      <c r="K248" s="19"/>
      <c r="L248" s="19" t="s">
        <v>852</v>
      </c>
      <c r="M248" s="19" t="s">
        <v>23</v>
      </c>
      <c r="N248" s="19" t="s">
        <v>23</v>
      </c>
      <c r="O248" s="19"/>
      <c r="P248" s="19">
        <v>2.0</v>
      </c>
      <c r="Q248" s="19">
        <v>2.0</v>
      </c>
      <c r="R248" s="19"/>
      <c r="S248" s="19"/>
      <c r="T248" s="19"/>
      <c r="U248" s="19"/>
      <c r="V248" s="19"/>
      <c r="W248" s="19"/>
      <c r="X248" s="19"/>
      <c r="Y248" s="19"/>
      <c r="Z248" s="19"/>
      <c r="AA248" s="19"/>
    </row>
    <row r="249" ht="12.75" customHeight="1">
      <c r="A249" s="25">
        <v>43652.791666666664</v>
      </c>
      <c r="B249" s="19">
        <v>6.0</v>
      </c>
      <c r="C249" s="19" t="s">
        <v>99</v>
      </c>
      <c r="D249" s="19"/>
      <c r="E249" s="19">
        <v>77.0</v>
      </c>
      <c r="F249" s="19">
        <v>4660.0</v>
      </c>
      <c r="G249" s="19">
        <v>39.0</v>
      </c>
      <c r="H249" s="19">
        <v>862.0</v>
      </c>
      <c r="I249" s="19"/>
      <c r="J249" s="19" t="s">
        <v>21</v>
      </c>
      <c r="K249" s="19"/>
      <c r="L249" s="19" t="s">
        <v>140</v>
      </c>
      <c r="M249" s="19" t="s">
        <v>35</v>
      </c>
      <c r="N249" s="19" t="s">
        <v>23</v>
      </c>
      <c r="O249" s="19"/>
      <c r="P249" s="19"/>
      <c r="Q249" s="19"/>
      <c r="R249" s="19"/>
      <c r="S249" s="19"/>
      <c r="T249" s="19"/>
      <c r="U249" s="19"/>
      <c r="V249" s="19"/>
      <c r="W249" s="19"/>
      <c r="X249" s="19"/>
      <c r="Y249" s="19"/>
      <c r="Z249" s="19"/>
      <c r="AA249" s="19"/>
    </row>
    <row r="250" ht="12.75" customHeight="1">
      <c r="A250" s="25">
        <v>43631.375</v>
      </c>
      <c r="B250" s="19">
        <v>6.0</v>
      </c>
      <c r="C250" s="19" t="s">
        <v>99</v>
      </c>
      <c r="D250" s="19"/>
      <c r="E250" s="19">
        <v>75.0</v>
      </c>
      <c r="F250" s="19">
        <v>4675.0</v>
      </c>
      <c r="G250" s="19">
        <v>39.0</v>
      </c>
      <c r="H250" s="19">
        <v>747.0</v>
      </c>
      <c r="I250" s="19"/>
      <c r="J250" s="19" t="s">
        <v>21</v>
      </c>
      <c r="K250" s="19"/>
      <c r="L250" s="19" t="s">
        <v>175</v>
      </c>
      <c r="M250" s="19" t="s">
        <v>35</v>
      </c>
      <c r="N250" s="19" t="s">
        <v>23</v>
      </c>
      <c r="O250" s="19"/>
      <c r="P250" s="19"/>
      <c r="Q250" s="19"/>
      <c r="R250" s="19"/>
      <c r="S250" s="19"/>
      <c r="T250" s="19"/>
      <c r="U250" s="19"/>
      <c r="V250" s="19"/>
      <c r="W250" s="19"/>
      <c r="X250" s="19"/>
      <c r="Y250" s="19"/>
      <c r="Z250" s="19"/>
      <c r="AA250" s="19"/>
    </row>
    <row r="251" ht="12.75" customHeight="1">
      <c r="A251" s="25">
        <v>43607.885416666664</v>
      </c>
      <c r="B251" s="19">
        <v>6.0</v>
      </c>
      <c r="C251" s="19" t="s">
        <v>99</v>
      </c>
      <c r="D251" s="19"/>
      <c r="E251" s="19">
        <v>72.0</v>
      </c>
      <c r="F251" s="19">
        <v>4685.0</v>
      </c>
      <c r="G251" s="19"/>
      <c r="H251" s="19">
        <v>5371.0</v>
      </c>
      <c r="I251" s="19">
        <v>22.0</v>
      </c>
      <c r="J251" s="19" t="s">
        <v>40</v>
      </c>
      <c r="K251" s="19" t="s">
        <v>855</v>
      </c>
      <c r="L251" s="19"/>
      <c r="M251" s="19" t="s">
        <v>23</v>
      </c>
      <c r="N251" s="19" t="s">
        <v>23</v>
      </c>
      <c r="O251" s="19"/>
      <c r="P251" s="19"/>
      <c r="Q251" s="19"/>
      <c r="R251" s="19"/>
      <c r="S251" s="19"/>
      <c r="T251" s="19"/>
      <c r="U251" s="19"/>
      <c r="V251" s="19"/>
      <c r="W251" s="19"/>
      <c r="X251" s="19"/>
      <c r="Y251" s="19"/>
      <c r="Z251" s="19"/>
      <c r="AA251" s="19"/>
    </row>
    <row r="252" ht="12.75" customHeight="1">
      <c r="A252" s="25">
        <v>43628.375</v>
      </c>
      <c r="B252" s="19">
        <v>6.0</v>
      </c>
      <c r="C252" s="19" t="s">
        <v>99</v>
      </c>
      <c r="D252" s="19"/>
      <c r="E252" s="19">
        <v>75.0</v>
      </c>
      <c r="F252" s="19">
        <v>4685.0</v>
      </c>
      <c r="G252" s="19"/>
      <c r="H252" s="19">
        <v>711.0</v>
      </c>
      <c r="I252" s="19">
        <v>24.0</v>
      </c>
      <c r="J252" s="19" t="s">
        <v>40</v>
      </c>
      <c r="K252" s="19" t="s">
        <v>842</v>
      </c>
      <c r="L252" s="19"/>
      <c r="M252" s="19" t="s">
        <v>35</v>
      </c>
      <c r="N252" s="19" t="s">
        <v>23</v>
      </c>
      <c r="O252" s="19"/>
      <c r="P252" s="19"/>
      <c r="Q252" s="19"/>
      <c r="R252" s="19"/>
      <c r="S252" s="19"/>
      <c r="T252" s="19"/>
      <c r="U252" s="19"/>
      <c r="V252" s="19"/>
      <c r="W252" s="19"/>
      <c r="X252" s="19"/>
      <c r="Y252" s="19"/>
      <c r="Z252" s="19"/>
      <c r="AA252" s="19"/>
    </row>
    <row r="253" ht="12.75" customHeight="1">
      <c r="A253" s="25">
        <v>43597.552083333336</v>
      </c>
      <c r="B253" s="19">
        <v>6.0</v>
      </c>
      <c r="C253" s="19" t="s">
        <v>99</v>
      </c>
      <c r="D253" s="19"/>
      <c r="E253" s="19">
        <v>73.0</v>
      </c>
      <c r="F253" s="19">
        <v>4700.0</v>
      </c>
      <c r="G253" s="19"/>
      <c r="H253" s="19">
        <v>5325.0</v>
      </c>
      <c r="I253" s="19"/>
      <c r="J253" s="19" t="s">
        <v>21</v>
      </c>
      <c r="K253" s="19"/>
      <c r="L253" s="19" t="s">
        <v>196</v>
      </c>
      <c r="M253" s="19" t="s">
        <v>23</v>
      </c>
      <c r="N253" s="19" t="s">
        <v>23</v>
      </c>
      <c r="O253" s="19" t="s">
        <v>980</v>
      </c>
      <c r="P253" s="19"/>
      <c r="Q253" s="19"/>
      <c r="R253" s="19"/>
      <c r="S253" s="19"/>
      <c r="T253" s="19"/>
      <c r="U253" s="19"/>
      <c r="V253" s="19"/>
      <c r="W253" s="19"/>
      <c r="X253" s="19"/>
      <c r="Y253" s="19"/>
      <c r="Z253" s="19"/>
      <c r="AA253" s="19"/>
    </row>
    <row r="254" ht="12.75" customHeight="1">
      <c r="A254" s="25">
        <v>43625.5</v>
      </c>
      <c r="B254" s="19">
        <v>6.0</v>
      </c>
      <c r="C254" s="19" t="s">
        <v>99</v>
      </c>
      <c r="D254" s="19"/>
      <c r="E254" s="19">
        <v>76.0</v>
      </c>
      <c r="F254" s="19">
        <v>4700.0</v>
      </c>
      <c r="G254" s="19">
        <v>38.0</v>
      </c>
      <c r="H254" s="19">
        <v>694.0</v>
      </c>
      <c r="I254" s="19"/>
      <c r="J254" s="19" t="s">
        <v>21</v>
      </c>
      <c r="K254" s="19"/>
      <c r="L254" s="19" t="s">
        <v>842</v>
      </c>
      <c r="M254" s="19" t="s">
        <v>23</v>
      </c>
      <c r="N254" s="19" t="s">
        <v>23</v>
      </c>
      <c r="O254" s="19"/>
      <c r="P254" s="19"/>
      <c r="Q254" s="19"/>
      <c r="R254" s="19"/>
      <c r="S254" s="19"/>
      <c r="T254" s="19"/>
      <c r="U254" s="19"/>
      <c r="V254" s="19"/>
      <c r="W254" s="19"/>
      <c r="X254" s="19"/>
      <c r="Y254" s="19"/>
      <c r="Z254" s="19"/>
      <c r="AA254" s="19"/>
    </row>
    <row r="255" ht="12.75" customHeight="1">
      <c r="A255" s="25">
        <v>43625.458333333336</v>
      </c>
      <c r="B255" s="19">
        <v>6.0</v>
      </c>
      <c r="C255" s="19" t="s">
        <v>99</v>
      </c>
      <c r="D255" s="19"/>
      <c r="E255" s="19">
        <v>72.0</v>
      </c>
      <c r="F255" s="19">
        <v>4715.0</v>
      </c>
      <c r="G255" s="19">
        <v>40.0</v>
      </c>
      <c r="H255" s="19">
        <v>690.0</v>
      </c>
      <c r="I255" s="19"/>
      <c r="J255" s="19" t="s">
        <v>21</v>
      </c>
      <c r="K255" s="19"/>
      <c r="L255" s="19" t="s">
        <v>149</v>
      </c>
      <c r="M255" s="19" t="s">
        <v>23</v>
      </c>
      <c r="N255" s="19" t="s">
        <v>23</v>
      </c>
      <c r="O255" s="19"/>
      <c r="P255" s="19"/>
      <c r="Q255" s="19"/>
      <c r="R255" s="19"/>
      <c r="S255" s="19"/>
      <c r="T255" s="19"/>
      <c r="U255" s="19"/>
      <c r="V255" s="19"/>
      <c r="W255" s="19"/>
      <c r="X255" s="19"/>
      <c r="Y255" s="19"/>
      <c r="Z255" s="19"/>
      <c r="AA255" s="19"/>
    </row>
    <row r="256" ht="12.75" customHeight="1">
      <c r="A256" s="25">
        <v>43631.4375</v>
      </c>
      <c r="B256" s="19">
        <v>6.0</v>
      </c>
      <c r="C256" s="19" t="s">
        <v>99</v>
      </c>
      <c r="D256" s="19"/>
      <c r="E256" s="19">
        <v>74.0</v>
      </c>
      <c r="F256" s="19">
        <v>4715.0</v>
      </c>
      <c r="G256" s="19">
        <v>40.0</v>
      </c>
      <c r="H256" s="19">
        <v>744.0</v>
      </c>
      <c r="I256" s="19"/>
      <c r="J256" s="19" t="s">
        <v>21</v>
      </c>
      <c r="K256" s="19"/>
      <c r="L256" s="19" t="s">
        <v>149</v>
      </c>
      <c r="M256" s="19" t="s">
        <v>23</v>
      </c>
      <c r="N256" s="19" t="s">
        <v>23</v>
      </c>
      <c r="O256" s="19"/>
      <c r="P256" s="19"/>
      <c r="Q256" s="19"/>
      <c r="R256" s="19"/>
      <c r="S256" s="19"/>
      <c r="T256" s="19"/>
      <c r="U256" s="19"/>
      <c r="V256" s="19"/>
      <c r="W256" s="19"/>
      <c r="X256" s="19"/>
      <c r="Y256" s="19"/>
      <c r="Z256" s="19"/>
      <c r="AA256" s="19"/>
    </row>
    <row r="257" ht="12.75" customHeight="1">
      <c r="A257" s="25">
        <v>43639.833333333336</v>
      </c>
      <c r="B257" s="19">
        <v>6.0</v>
      </c>
      <c r="C257" s="19" t="s">
        <v>99</v>
      </c>
      <c r="D257" s="19"/>
      <c r="E257" s="19">
        <v>78.0</v>
      </c>
      <c r="F257" s="19">
        <v>4720.0</v>
      </c>
      <c r="G257" s="19">
        <v>40.0</v>
      </c>
      <c r="H257" s="19">
        <v>814.0</v>
      </c>
      <c r="I257" s="19">
        <v>22.0</v>
      </c>
      <c r="J257" s="19" t="s">
        <v>40</v>
      </c>
      <c r="K257" s="19" t="s">
        <v>855</v>
      </c>
      <c r="L257" s="19"/>
      <c r="M257" s="19" t="s">
        <v>35</v>
      </c>
      <c r="N257" s="19" t="s">
        <v>23</v>
      </c>
      <c r="O257" s="19"/>
      <c r="P257" s="19"/>
      <c r="Q257" s="19"/>
      <c r="R257" s="19"/>
      <c r="S257" s="19"/>
      <c r="T257" s="19"/>
      <c r="U257" s="19"/>
      <c r="V257" s="19"/>
      <c r="W257" s="19"/>
      <c r="X257" s="19"/>
      <c r="Y257" s="19"/>
      <c r="Z257" s="19"/>
      <c r="AA257" s="19"/>
    </row>
    <row r="258" ht="12.75" customHeight="1">
      <c r="A258" s="25">
        <v>43620.375</v>
      </c>
      <c r="B258" s="19">
        <v>6.0</v>
      </c>
      <c r="C258" s="19" t="s">
        <v>99</v>
      </c>
      <c r="D258" s="19"/>
      <c r="E258" s="19">
        <v>75.0</v>
      </c>
      <c r="F258" s="19">
        <v>4725.0</v>
      </c>
      <c r="G258" s="19"/>
      <c r="H258" s="19">
        <v>647.0</v>
      </c>
      <c r="I258" s="19">
        <v>113.0</v>
      </c>
      <c r="J258" s="19" t="s">
        <v>40</v>
      </c>
      <c r="K258" s="19" t="s">
        <v>840</v>
      </c>
      <c r="L258" s="19"/>
      <c r="M258" s="19" t="s">
        <v>23</v>
      </c>
      <c r="N258" s="19" t="s">
        <v>23</v>
      </c>
      <c r="O258" s="19"/>
      <c r="P258" s="19"/>
      <c r="Q258" s="19"/>
      <c r="R258" s="19"/>
      <c r="S258" s="19"/>
      <c r="T258" s="19"/>
      <c r="U258" s="19"/>
      <c r="V258" s="19"/>
      <c r="W258" s="19"/>
      <c r="X258" s="19"/>
      <c r="Y258" s="19"/>
      <c r="Z258" s="19"/>
      <c r="AA258" s="19"/>
    </row>
    <row r="259" ht="12.75" customHeight="1">
      <c r="A259" s="25">
        <v>43617.375</v>
      </c>
      <c r="B259" s="19">
        <v>6.0</v>
      </c>
      <c r="C259" s="19" t="s">
        <v>99</v>
      </c>
      <c r="D259" s="19"/>
      <c r="E259" s="19">
        <v>75.0</v>
      </c>
      <c r="F259" s="19">
        <v>4735.0</v>
      </c>
      <c r="G259" s="19">
        <v>39.0</v>
      </c>
      <c r="H259" s="19">
        <v>629.0</v>
      </c>
      <c r="I259" s="19"/>
      <c r="J259" s="19" t="s">
        <v>21</v>
      </c>
      <c r="K259" s="19"/>
      <c r="L259" s="19" t="s">
        <v>857</v>
      </c>
      <c r="M259" s="19" t="s">
        <v>23</v>
      </c>
      <c r="N259" s="19" t="s">
        <v>23</v>
      </c>
      <c r="O259" s="19"/>
      <c r="P259" s="19"/>
      <c r="Q259" s="19"/>
      <c r="R259" s="19"/>
      <c r="S259" s="19"/>
      <c r="T259" s="19"/>
      <c r="U259" s="19"/>
      <c r="V259" s="19"/>
      <c r="W259" s="19"/>
      <c r="X259" s="19"/>
      <c r="Y259" s="19"/>
      <c r="Z259" s="19"/>
      <c r="AA259" s="19"/>
    </row>
    <row r="260" ht="12.75" customHeight="1">
      <c r="A260" s="25">
        <v>43623.458333333336</v>
      </c>
      <c r="B260" s="19">
        <v>6.0</v>
      </c>
      <c r="C260" s="19" t="s">
        <v>99</v>
      </c>
      <c r="D260" s="19"/>
      <c r="E260" s="19">
        <v>74.0</v>
      </c>
      <c r="F260" s="19">
        <v>4740.0</v>
      </c>
      <c r="G260" s="19">
        <v>38.0</v>
      </c>
      <c r="H260" s="19">
        <v>656.0</v>
      </c>
      <c r="I260" s="19"/>
      <c r="J260" s="19" t="s">
        <v>21</v>
      </c>
      <c r="K260" s="19"/>
      <c r="L260" s="19" t="s">
        <v>136</v>
      </c>
      <c r="M260" s="19" t="s">
        <v>23</v>
      </c>
      <c r="N260" s="19" t="s">
        <v>23</v>
      </c>
      <c r="O260" s="19"/>
      <c r="P260" s="19">
        <v>2.0</v>
      </c>
      <c r="Q260" s="19">
        <v>2.0</v>
      </c>
      <c r="R260" s="19"/>
      <c r="S260" s="19"/>
      <c r="T260" s="19"/>
      <c r="U260" s="19"/>
      <c r="V260" s="19"/>
      <c r="W260" s="19"/>
      <c r="X260" s="19"/>
      <c r="Y260" s="19"/>
      <c r="Z260" s="19"/>
      <c r="AA260" s="19"/>
    </row>
    <row r="261" ht="12.75" customHeight="1">
      <c r="A261" s="25">
        <v>43616.479166666664</v>
      </c>
      <c r="B261" s="19">
        <v>6.0</v>
      </c>
      <c r="C261" s="19" t="s">
        <v>99</v>
      </c>
      <c r="D261" s="19"/>
      <c r="E261" s="19">
        <v>76.0</v>
      </c>
      <c r="F261" s="19">
        <v>4750.0</v>
      </c>
      <c r="G261" s="19">
        <v>39.0</v>
      </c>
      <c r="H261" s="19">
        <v>623.0</v>
      </c>
      <c r="I261" s="19"/>
      <c r="J261" s="19" t="s">
        <v>21</v>
      </c>
      <c r="K261" s="19"/>
      <c r="L261" s="19" t="s">
        <v>178</v>
      </c>
      <c r="M261" s="19" t="s">
        <v>23</v>
      </c>
      <c r="N261" s="19" t="s">
        <v>23</v>
      </c>
      <c r="O261" s="19"/>
      <c r="P261" s="19"/>
      <c r="Q261" s="19"/>
      <c r="R261" s="19"/>
      <c r="S261" s="19"/>
      <c r="T261" s="19"/>
      <c r="U261" s="19"/>
      <c r="V261" s="19"/>
      <c r="W261" s="19"/>
      <c r="X261" s="19"/>
      <c r="Y261" s="19"/>
      <c r="Z261" s="19"/>
      <c r="AA261" s="19"/>
    </row>
    <row r="262" ht="12.75" customHeight="1">
      <c r="A262" s="25">
        <v>43621.458333333336</v>
      </c>
      <c r="B262" s="19">
        <v>6.0</v>
      </c>
      <c r="C262" s="19" t="s">
        <v>99</v>
      </c>
      <c r="D262" s="19"/>
      <c r="E262" s="19">
        <v>74.0</v>
      </c>
      <c r="F262" s="19">
        <v>4750.0</v>
      </c>
      <c r="G262" s="19">
        <v>37.0</v>
      </c>
      <c r="H262" s="19">
        <v>651.0</v>
      </c>
      <c r="I262" s="19">
        <v>22.0</v>
      </c>
      <c r="J262" s="19" t="s">
        <v>40</v>
      </c>
      <c r="K262" s="19" t="s">
        <v>855</v>
      </c>
      <c r="L262" s="19"/>
      <c r="M262" s="19" t="s">
        <v>23</v>
      </c>
      <c r="N262" s="19" t="s">
        <v>23</v>
      </c>
      <c r="O262" s="19"/>
      <c r="P262" s="19"/>
      <c r="Q262" s="19"/>
      <c r="R262" s="19"/>
      <c r="S262" s="19"/>
      <c r="T262" s="19"/>
      <c r="U262" s="19"/>
      <c r="V262" s="19"/>
      <c r="W262" s="19"/>
      <c r="X262" s="19"/>
      <c r="Y262" s="19"/>
      <c r="Z262" s="19"/>
      <c r="AA262" s="19"/>
    </row>
    <row r="263" ht="12.75" customHeight="1">
      <c r="A263" s="25">
        <v>43630.666666666664</v>
      </c>
      <c r="B263" s="19">
        <v>6.0</v>
      </c>
      <c r="C263" s="19" t="s">
        <v>99</v>
      </c>
      <c r="D263" s="19"/>
      <c r="E263" s="19">
        <v>78.0</v>
      </c>
      <c r="F263" s="19">
        <v>4750.0</v>
      </c>
      <c r="G263" s="19">
        <v>39.0</v>
      </c>
      <c r="H263" s="19">
        <v>737.0</v>
      </c>
      <c r="I263" s="19"/>
      <c r="J263" s="19" t="s">
        <v>21</v>
      </c>
      <c r="K263" s="19"/>
      <c r="L263" s="19" t="s">
        <v>146</v>
      </c>
      <c r="M263" s="19" t="s">
        <v>23</v>
      </c>
      <c r="N263" s="19" t="s">
        <v>23</v>
      </c>
      <c r="O263" s="19"/>
      <c r="P263" s="19">
        <v>2.0</v>
      </c>
      <c r="Q263" s="19">
        <v>1.0</v>
      </c>
      <c r="R263" s="19"/>
      <c r="S263" s="19"/>
      <c r="T263" s="19"/>
      <c r="U263" s="19"/>
      <c r="V263" s="19"/>
      <c r="W263" s="19"/>
      <c r="X263" s="19"/>
      <c r="Y263" s="19"/>
      <c r="Z263" s="19"/>
      <c r="AA263" s="19"/>
    </row>
    <row r="264" ht="12.75" customHeight="1">
      <c r="A264" s="25">
        <v>43604.458333333336</v>
      </c>
      <c r="B264" s="19">
        <v>6.0</v>
      </c>
      <c r="C264" s="19" t="s">
        <v>99</v>
      </c>
      <c r="D264" s="19"/>
      <c r="E264" s="19">
        <v>75.0</v>
      </c>
      <c r="F264" s="19">
        <v>4780.0</v>
      </c>
      <c r="G264" s="19">
        <v>39.0</v>
      </c>
      <c r="H264" s="19">
        <v>5357.0</v>
      </c>
      <c r="I264" s="19"/>
      <c r="J264" s="19" t="s">
        <v>21</v>
      </c>
      <c r="K264" s="19"/>
      <c r="L264" s="19" t="s">
        <v>170</v>
      </c>
      <c r="M264" s="19" t="s">
        <v>23</v>
      </c>
      <c r="N264" s="19" t="s">
        <v>23</v>
      </c>
      <c r="O264" s="19"/>
      <c r="P264" s="19"/>
      <c r="Q264" s="19"/>
      <c r="R264" s="19"/>
      <c r="S264" s="19"/>
      <c r="T264" s="19"/>
      <c r="U264" s="19"/>
      <c r="V264" s="19"/>
      <c r="W264" s="19"/>
      <c r="X264" s="19"/>
      <c r="Y264" s="19"/>
      <c r="Z264" s="19"/>
      <c r="AA264" s="19"/>
    </row>
    <row r="265" ht="12.75" customHeight="1">
      <c r="A265" s="25">
        <v>43631.708333333336</v>
      </c>
      <c r="B265" s="19">
        <v>6.0</v>
      </c>
      <c r="C265" s="19" t="s">
        <v>99</v>
      </c>
      <c r="D265" s="19"/>
      <c r="E265" s="19">
        <v>76.0</v>
      </c>
      <c r="F265" s="19">
        <v>4785.0</v>
      </c>
      <c r="G265" s="19">
        <v>39.0</v>
      </c>
      <c r="H265" s="19">
        <v>759.0</v>
      </c>
      <c r="I265" s="19"/>
      <c r="J265" s="19" t="s">
        <v>21</v>
      </c>
      <c r="K265" s="19"/>
      <c r="L265" s="19" t="s">
        <v>109</v>
      </c>
      <c r="M265" s="19" t="s">
        <v>23</v>
      </c>
      <c r="N265" s="19" t="s">
        <v>23</v>
      </c>
      <c r="O265" s="19"/>
      <c r="P265" s="19"/>
      <c r="Q265" s="19"/>
      <c r="R265" s="19"/>
      <c r="S265" s="19"/>
      <c r="T265" s="19"/>
      <c r="U265" s="19"/>
      <c r="V265" s="19"/>
      <c r="W265" s="19"/>
      <c r="X265" s="19"/>
      <c r="Y265" s="19"/>
      <c r="Z265" s="19"/>
      <c r="AA265" s="19"/>
    </row>
    <row r="266" ht="12.75" customHeight="1">
      <c r="A266" s="25">
        <v>43656.5</v>
      </c>
      <c r="B266" s="19">
        <v>6.0</v>
      </c>
      <c r="C266" s="19" t="s">
        <v>99</v>
      </c>
      <c r="D266" s="19"/>
      <c r="E266" s="19">
        <v>78.0</v>
      </c>
      <c r="F266" s="19">
        <v>4785.0</v>
      </c>
      <c r="G266" s="19">
        <v>39.0</v>
      </c>
      <c r="H266" s="19">
        <v>868.0</v>
      </c>
      <c r="I266" s="19">
        <v>26.0</v>
      </c>
      <c r="J266" s="19" t="s">
        <v>40</v>
      </c>
      <c r="K266" s="19" t="s">
        <v>845</v>
      </c>
      <c r="L266" s="19"/>
      <c r="M266" s="19" t="s">
        <v>35</v>
      </c>
      <c r="N266" s="19" t="s">
        <v>23</v>
      </c>
      <c r="O266" s="19"/>
      <c r="P266" s="19"/>
      <c r="Q266" s="19"/>
      <c r="R266" s="19"/>
      <c r="S266" s="19"/>
      <c r="T266" s="19"/>
      <c r="U266" s="19"/>
      <c r="V266" s="19"/>
      <c r="W266" s="19"/>
      <c r="X266" s="19"/>
      <c r="Y266" s="19"/>
      <c r="Z266" s="19"/>
      <c r="AA266" s="19"/>
    </row>
    <row r="267" ht="12.75" customHeight="1">
      <c r="A267" s="25">
        <v>43614.333333333336</v>
      </c>
      <c r="B267" s="19">
        <v>6.0</v>
      </c>
      <c r="C267" s="19" t="s">
        <v>99</v>
      </c>
      <c r="D267" s="19"/>
      <c r="E267" s="19">
        <v>70.0</v>
      </c>
      <c r="F267" s="19">
        <v>4790.0</v>
      </c>
      <c r="G267" s="19">
        <v>36.0</v>
      </c>
      <c r="H267" s="19">
        <v>608.0</v>
      </c>
      <c r="I267" s="19">
        <v>117.0</v>
      </c>
      <c r="J267" s="19" t="s">
        <v>40</v>
      </c>
      <c r="K267" s="19" t="s">
        <v>144</v>
      </c>
      <c r="L267" s="19"/>
      <c r="M267" s="19" t="s">
        <v>23</v>
      </c>
      <c r="N267" s="19" t="s">
        <v>23</v>
      </c>
      <c r="O267" s="19"/>
      <c r="P267" s="19"/>
      <c r="Q267" s="19"/>
      <c r="R267" s="19"/>
      <c r="S267" s="19"/>
      <c r="T267" s="19"/>
      <c r="U267" s="19"/>
      <c r="V267" s="19"/>
      <c r="W267" s="19"/>
      <c r="X267" s="19"/>
      <c r="Y267" s="19"/>
      <c r="Z267" s="19"/>
      <c r="AA267" s="19"/>
    </row>
    <row r="268" ht="12.75" customHeight="1">
      <c r="A268" s="25">
        <v>43624.90972222222</v>
      </c>
      <c r="B268" s="19">
        <v>6.0</v>
      </c>
      <c r="C268" s="19" t="s">
        <v>99</v>
      </c>
      <c r="D268" s="19"/>
      <c r="E268" s="19">
        <v>75.0</v>
      </c>
      <c r="F268" s="19">
        <v>4790.0</v>
      </c>
      <c r="G268" s="19">
        <v>37.0</v>
      </c>
      <c r="H268" s="19">
        <v>685.0</v>
      </c>
      <c r="I268" s="19"/>
      <c r="J268" s="19" t="s">
        <v>21</v>
      </c>
      <c r="K268" s="19"/>
      <c r="L268" s="19" t="s">
        <v>982</v>
      </c>
      <c r="M268" s="19" t="s">
        <v>35</v>
      </c>
      <c r="N268" s="19" t="s">
        <v>23</v>
      </c>
      <c r="O268" s="19"/>
      <c r="P268" s="19"/>
      <c r="Q268" s="19"/>
      <c r="R268" s="19"/>
      <c r="S268" s="19"/>
      <c r="T268" s="19"/>
      <c r="U268" s="19"/>
      <c r="V268" s="19"/>
      <c r="W268" s="19"/>
      <c r="X268" s="19"/>
      <c r="Y268" s="19"/>
      <c r="Z268" s="19"/>
      <c r="AA268" s="19"/>
    </row>
    <row r="269" ht="12.75" customHeight="1">
      <c r="A269" s="25">
        <v>43631.5625</v>
      </c>
      <c r="B269" s="19">
        <v>6.0</v>
      </c>
      <c r="C269" s="19" t="s">
        <v>99</v>
      </c>
      <c r="D269" s="19"/>
      <c r="E269" s="19">
        <v>77.0</v>
      </c>
      <c r="F269" s="19">
        <v>4790.0</v>
      </c>
      <c r="G269" s="19">
        <v>39.0</v>
      </c>
      <c r="H269" s="19">
        <v>754.0</v>
      </c>
      <c r="I269" s="19"/>
      <c r="J269" s="19" t="s">
        <v>21</v>
      </c>
      <c r="K269" s="19"/>
      <c r="L269" s="19" t="s">
        <v>175</v>
      </c>
      <c r="M269" s="19" t="s">
        <v>23</v>
      </c>
      <c r="N269" s="19" t="s">
        <v>23</v>
      </c>
      <c r="O269" s="19"/>
      <c r="P269" s="19"/>
      <c r="Q269" s="19"/>
      <c r="R269" s="19"/>
      <c r="S269" s="19"/>
      <c r="T269" s="19"/>
      <c r="U269" s="19"/>
      <c r="V269" s="19"/>
      <c r="W269" s="19"/>
      <c r="X269" s="19"/>
      <c r="Y269" s="19"/>
      <c r="Z269" s="19"/>
      <c r="AA269" s="19"/>
    </row>
    <row r="270" ht="12.75" customHeight="1">
      <c r="A270" s="25">
        <v>43606.479166666664</v>
      </c>
      <c r="B270" s="19">
        <v>6.0</v>
      </c>
      <c r="C270" s="19" t="s">
        <v>99</v>
      </c>
      <c r="D270" s="19"/>
      <c r="E270" s="19">
        <v>73.0</v>
      </c>
      <c r="F270" s="19">
        <v>4800.0</v>
      </c>
      <c r="G270" s="19">
        <v>40.0</v>
      </c>
      <c r="H270" s="19">
        <v>5366.0</v>
      </c>
      <c r="I270" s="19">
        <v>22.0</v>
      </c>
      <c r="J270" s="19" t="s">
        <v>40</v>
      </c>
      <c r="K270" s="19" t="s">
        <v>855</v>
      </c>
      <c r="L270" s="19"/>
      <c r="M270" s="19" t="s">
        <v>23</v>
      </c>
      <c r="N270" s="22" t="s">
        <v>23</v>
      </c>
      <c r="O270" s="19"/>
      <c r="P270" s="19"/>
      <c r="Q270" s="19"/>
      <c r="R270" s="19"/>
      <c r="S270" s="19"/>
      <c r="T270" s="19"/>
      <c r="U270" s="19"/>
      <c r="V270" s="19"/>
      <c r="W270" s="19"/>
      <c r="X270" s="19"/>
      <c r="Y270" s="19"/>
      <c r="Z270" s="19"/>
      <c r="AA270" s="19"/>
    </row>
    <row r="271" ht="12.75" customHeight="1">
      <c r="A271" s="25">
        <v>43607.791666666664</v>
      </c>
      <c r="B271" s="19">
        <v>6.0</v>
      </c>
      <c r="C271" s="19" t="s">
        <v>99</v>
      </c>
      <c r="D271" s="19"/>
      <c r="E271" s="19">
        <v>74.0</v>
      </c>
      <c r="F271" s="19">
        <v>4800.0</v>
      </c>
      <c r="G271" s="19"/>
      <c r="H271" s="19">
        <v>5370.0</v>
      </c>
      <c r="I271" s="19">
        <v>115.0</v>
      </c>
      <c r="J271" s="19" t="s">
        <v>40</v>
      </c>
      <c r="K271" s="19" t="s">
        <v>134</v>
      </c>
      <c r="L271" s="19"/>
      <c r="M271" s="19" t="s">
        <v>23</v>
      </c>
      <c r="N271" s="19" t="s">
        <v>23</v>
      </c>
      <c r="O271" s="19" t="s">
        <v>980</v>
      </c>
      <c r="P271" s="19"/>
      <c r="Q271" s="19"/>
      <c r="R271" s="19"/>
      <c r="S271" s="19"/>
      <c r="T271" s="19"/>
      <c r="U271" s="19"/>
      <c r="V271" s="19"/>
      <c r="W271" s="19"/>
      <c r="X271" s="19"/>
      <c r="Y271" s="19"/>
      <c r="Z271" s="19"/>
      <c r="AA271" s="19"/>
    </row>
    <row r="272" ht="12.75" customHeight="1">
      <c r="A272" s="25">
        <v>43627.5</v>
      </c>
      <c r="B272" s="19">
        <v>6.0</v>
      </c>
      <c r="C272" s="19" t="s">
        <v>99</v>
      </c>
      <c r="D272" s="19"/>
      <c r="E272" s="19">
        <v>75.0</v>
      </c>
      <c r="F272" s="19">
        <v>4800.0</v>
      </c>
      <c r="G272" s="19">
        <v>36.0</v>
      </c>
      <c r="H272" s="19">
        <v>702.0</v>
      </c>
      <c r="I272" s="19">
        <v>111.0</v>
      </c>
      <c r="J272" s="19" t="s">
        <v>40</v>
      </c>
      <c r="K272" s="19" t="s">
        <v>136</v>
      </c>
      <c r="L272" s="19"/>
      <c r="M272" s="19" t="s">
        <v>23</v>
      </c>
      <c r="N272" s="19" t="s">
        <v>23</v>
      </c>
      <c r="O272" s="19" t="s">
        <v>980</v>
      </c>
      <c r="P272" s="19"/>
      <c r="Q272" s="19"/>
      <c r="R272" s="19"/>
      <c r="S272" s="19"/>
      <c r="T272" s="19"/>
      <c r="U272" s="19"/>
      <c r="V272" s="19"/>
      <c r="W272" s="19"/>
      <c r="X272" s="19"/>
      <c r="Y272" s="19"/>
      <c r="Z272" s="19"/>
      <c r="AA272" s="19"/>
    </row>
    <row r="273" ht="12.75" customHeight="1">
      <c r="A273" s="25">
        <v>43637.875</v>
      </c>
      <c r="B273" s="19">
        <v>6.0</v>
      </c>
      <c r="C273" s="19" t="s">
        <v>99</v>
      </c>
      <c r="D273" s="19"/>
      <c r="E273" s="19">
        <v>77.0</v>
      </c>
      <c r="F273" s="19">
        <v>4800.0</v>
      </c>
      <c r="G273" s="19">
        <v>38.0</v>
      </c>
      <c r="H273" s="19">
        <v>791.0</v>
      </c>
      <c r="I273" s="19"/>
      <c r="J273" s="19" t="s">
        <v>21</v>
      </c>
      <c r="K273" s="19"/>
      <c r="L273" s="19" t="s">
        <v>842</v>
      </c>
      <c r="M273" s="19" t="s">
        <v>35</v>
      </c>
      <c r="N273" s="19" t="s">
        <v>23</v>
      </c>
      <c r="O273" s="19"/>
      <c r="P273" s="19"/>
      <c r="Q273" s="19"/>
      <c r="R273" s="19"/>
      <c r="S273" s="19"/>
      <c r="T273" s="19"/>
      <c r="U273" s="19"/>
      <c r="V273" s="19"/>
      <c r="W273" s="19"/>
      <c r="X273" s="19"/>
      <c r="Y273" s="19"/>
      <c r="Z273" s="19"/>
      <c r="AA273" s="19"/>
    </row>
    <row r="274" ht="12.75" customHeight="1">
      <c r="A274" s="25">
        <v>43597.729166666664</v>
      </c>
      <c r="B274" s="19">
        <v>6.0</v>
      </c>
      <c r="C274" s="19" t="s">
        <v>99</v>
      </c>
      <c r="D274" s="19"/>
      <c r="E274" s="19">
        <v>76.0</v>
      </c>
      <c r="F274" s="19">
        <v>4815.0</v>
      </c>
      <c r="G274" s="19">
        <v>39.0</v>
      </c>
      <c r="H274" s="19">
        <v>5326.0</v>
      </c>
      <c r="I274" s="19"/>
      <c r="J274" s="19" t="s">
        <v>21</v>
      </c>
      <c r="K274" s="19"/>
      <c r="L274" s="19" t="s">
        <v>204</v>
      </c>
      <c r="M274" s="19" t="s">
        <v>23</v>
      </c>
      <c r="N274" s="19" t="s">
        <v>23</v>
      </c>
      <c r="O274" s="19"/>
      <c r="P274" s="19"/>
      <c r="Q274" s="19"/>
      <c r="R274" s="19"/>
      <c r="S274" s="19"/>
      <c r="T274" s="19"/>
      <c r="U274" s="19"/>
      <c r="V274" s="19"/>
      <c r="W274" s="19"/>
      <c r="X274" s="19"/>
      <c r="Y274" s="19"/>
      <c r="Z274" s="19"/>
      <c r="AA274" s="19"/>
    </row>
    <row r="275" ht="12.75" customHeight="1">
      <c r="A275" s="25">
        <v>43607.75</v>
      </c>
      <c r="B275" s="19">
        <v>6.0</v>
      </c>
      <c r="C275" s="19" t="s">
        <v>99</v>
      </c>
      <c r="D275" s="19"/>
      <c r="E275" s="19">
        <v>77.0</v>
      </c>
      <c r="F275" s="19">
        <v>4820.0</v>
      </c>
      <c r="G275" s="19"/>
      <c r="H275" s="19">
        <v>5368.0</v>
      </c>
      <c r="I275" s="19"/>
      <c r="J275" s="19" t="s">
        <v>21</v>
      </c>
      <c r="K275" s="19"/>
      <c r="L275" s="19" t="s">
        <v>984</v>
      </c>
      <c r="M275" s="19" t="s">
        <v>23</v>
      </c>
      <c r="N275" s="19" t="s">
        <v>23</v>
      </c>
      <c r="O275" s="19"/>
      <c r="P275" s="19"/>
      <c r="Q275" s="19"/>
      <c r="R275" s="19"/>
      <c r="S275" s="19"/>
      <c r="T275" s="19"/>
      <c r="U275" s="19"/>
      <c r="V275" s="19"/>
      <c r="W275" s="19"/>
      <c r="X275" s="19"/>
      <c r="Y275" s="19"/>
      <c r="Z275" s="19"/>
      <c r="AA275" s="19"/>
    </row>
    <row r="276" ht="12.75" customHeight="1">
      <c r="A276" s="25">
        <v>43574.458333333336</v>
      </c>
      <c r="B276" s="19">
        <v>6.0</v>
      </c>
      <c r="C276" s="19" t="s">
        <v>99</v>
      </c>
      <c r="D276" s="19"/>
      <c r="E276" s="19">
        <v>73.0</v>
      </c>
      <c r="F276" s="19">
        <v>4830.0</v>
      </c>
      <c r="G276" s="19">
        <v>41.0</v>
      </c>
      <c r="H276" s="19">
        <v>5303.0</v>
      </c>
      <c r="I276" s="19"/>
      <c r="J276" s="19" t="s">
        <v>21</v>
      </c>
      <c r="K276" s="19"/>
      <c r="L276" s="19" t="s">
        <v>857</v>
      </c>
      <c r="M276" s="19" t="s">
        <v>23</v>
      </c>
      <c r="N276" s="19" t="s">
        <v>23</v>
      </c>
      <c r="O276" s="19"/>
      <c r="P276" s="19"/>
      <c r="Q276" s="19"/>
      <c r="R276" s="19"/>
      <c r="S276" s="19"/>
      <c r="T276" s="19"/>
      <c r="U276" s="19"/>
      <c r="V276" s="19"/>
      <c r="W276" s="19"/>
      <c r="X276" s="19"/>
      <c r="Y276" s="19"/>
      <c r="Z276" s="19"/>
      <c r="AA276" s="19"/>
    </row>
    <row r="277" ht="12.75" customHeight="1">
      <c r="A277" s="25">
        <v>43602.416666666664</v>
      </c>
      <c r="B277" s="19">
        <v>6.0</v>
      </c>
      <c r="C277" s="19" t="s">
        <v>99</v>
      </c>
      <c r="D277" s="19"/>
      <c r="E277" s="19">
        <v>75.0</v>
      </c>
      <c r="F277" s="19">
        <v>4860.0</v>
      </c>
      <c r="G277" s="19">
        <v>39.0</v>
      </c>
      <c r="H277" s="19">
        <v>5340.0</v>
      </c>
      <c r="I277" s="19"/>
      <c r="J277" s="19" t="s">
        <v>21</v>
      </c>
      <c r="K277" s="19"/>
      <c r="L277" s="19" t="s">
        <v>102</v>
      </c>
      <c r="M277" s="19" t="s">
        <v>23</v>
      </c>
      <c r="N277" s="19" t="s">
        <v>23</v>
      </c>
      <c r="O277" s="19"/>
      <c r="P277" s="19"/>
      <c r="Q277" s="19"/>
      <c r="R277" s="19"/>
      <c r="S277" s="19"/>
      <c r="T277" s="19"/>
      <c r="U277" s="19"/>
      <c r="V277" s="19"/>
      <c r="W277" s="19"/>
      <c r="X277" s="19"/>
      <c r="Y277" s="19"/>
      <c r="Z277" s="19"/>
      <c r="AA277" s="19"/>
    </row>
    <row r="278" ht="12.75" customHeight="1">
      <c r="A278" s="25">
        <v>43631.416666666664</v>
      </c>
      <c r="B278" s="19">
        <v>6.0</v>
      </c>
      <c r="C278" s="19" t="s">
        <v>99</v>
      </c>
      <c r="D278" s="19"/>
      <c r="E278" s="19">
        <v>77.0</v>
      </c>
      <c r="F278" s="19">
        <v>4875.0</v>
      </c>
      <c r="G278" s="19">
        <v>38.0</v>
      </c>
      <c r="H278" s="19">
        <v>745.0</v>
      </c>
      <c r="I278" s="19"/>
      <c r="J278" s="19" t="s">
        <v>21</v>
      </c>
      <c r="K278" s="19"/>
      <c r="L278" s="19" t="s">
        <v>29</v>
      </c>
      <c r="M278" s="19" t="s">
        <v>23</v>
      </c>
      <c r="N278" s="19" t="s">
        <v>23</v>
      </c>
      <c r="O278" s="19"/>
      <c r="P278" s="19"/>
      <c r="Q278" s="19"/>
      <c r="R278" s="19"/>
      <c r="S278" s="19"/>
      <c r="T278" s="19"/>
      <c r="U278" s="19"/>
      <c r="V278" s="19"/>
      <c r="W278" s="19"/>
      <c r="X278" s="19"/>
      <c r="Y278" s="19"/>
      <c r="Z278" s="19"/>
      <c r="AA278" s="19"/>
    </row>
    <row r="279" ht="12.75" customHeight="1">
      <c r="A279" s="25">
        <v>43656.708333333336</v>
      </c>
      <c r="B279" s="19">
        <v>6.0</v>
      </c>
      <c r="C279" s="19" t="s">
        <v>99</v>
      </c>
      <c r="D279" s="19"/>
      <c r="E279" s="19">
        <v>78.0</v>
      </c>
      <c r="F279" s="19">
        <v>4875.0</v>
      </c>
      <c r="G279" s="19">
        <v>39.0</v>
      </c>
      <c r="H279" s="19">
        <v>870.0</v>
      </c>
      <c r="I279" s="19">
        <v>22.0</v>
      </c>
      <c r="J279" s="19" t="s">
        <v>40</v>
      </c>
      <c r="K279" s="19" t="s">
        <v>855</v>
      </c>
      <c r="L279" s="19"/>
      <c r="M279" s="19" t="s">
        <v>35</v>
      </c>
      <c r="N279" s="19" t="s">
        <v>23</v>
      </c>
      <c r="O279" s="19"/>
      <c r="P279" s="19">
        <v>2.0</v>
      </c>
      <c r="Q279" s="19">
        <v>1.0</v>
      </c>
      <c r="R279" s="19"/>
      <c r="S279" s="19"/>
      <c r="T279" s="19"/>
      <c r="U279" s="19"/>
      <c r="V279" s="19"/>
      <c r="W279" s="19"/>
      <c r="X279" s="19"/>
      <c r="Y279" s="19"/>
      <c r="Z279" s="19"/>
      <c r="AA279" s="19"/>
    </row>
    <row r="280" ht="12.75" customHeight="1">
      <c r="A280" s="25">
        <v>43631.75</v>
      </c>
      <c r="B280" s="19">
        <v>6.0</v>
      </c>
      <c r="C280" s="19" t="s">
        <v>99</v>
      </c>
      <c r="D280" s="19"/>
      <c r="E280" s="19">
        <v>75.0</v>
      </c>
      <c r="F280" s="19">
        <v>4880.0</v>
      </c>
      <c r="G280" s="19">
        <v>38.0</v>
      </c>
      <c r="H280" s="19">
        <v>755.0</v>
      </c>
      <c r="I280" s="19"/>
      <c r="J280" s="19" t="s">
        <v>21</v>
      </c>
      <c r="K280" s="19"/>
      <c r="L280" s="19" t="s">
        <v>109</v>
      </c>
      <c r="M280" s="19" t="s">
        <v>35</v>
      </c>
      <c r="N280" s="19" t="s">
        <v>23</v>
      </c>
      <c r="O280" s="19"/>
      <c r="P280" s="19"/>
      <c r="Q280" s="19"/>
      <c r="R280" s="19"/>
      <c r="S280" s="19"/>
      <c r="T280" s="19"/>
      <c r="U280" s="19"/>
      <c r="V280" s="19"/>
      <c r="W280" s="19"/>
      <c r="X280" s="19"/>
      <c r="Y280" s="19"/>
      <c r="Z280" s="19"/>
      <c r="AA280" s="19"/>
    </row>
    <row r="281" ht="12.75" customHeight="1">
      <c r="A281" s="25">
        <v>43600.416666666664</v>
      </c>
      <c r="B281" s="19">
        <v>6.0</v>
      </c>
      <c r="C281" s="19" t="s">
        <v>99</v>
      </c>
      <c r="D281" s="19"/>
      <c r="E281" s="19">
        <v>75.0</v>
      </c>
      <c r="F281" s="19">
        <v>4890.0</v>
      </c>
      <c r="G281" s="19"/>
      <c r="H281" s="19">
        <v>5336.0</v>
      </c>
      <c r="I281" s="19">
        <v>25.0</v>
      </c>
      <c r="J281" s="19" t="s">
        <v>40</v>
      </c>
      <c r="K281" s="19" t="s">
        <v>850</v>
      </c>
      <c r="L281" s="19"/>
      <c r="M281" s="19" t="s">
        <v>23</v>
      </c>
      <c r="N281" s="19" t="s">
        <v>23</v>
      </c>
      <c r="O281" s="19"/>
      <c r="P281" s="19"/>
      <c r="Q281" s="19"/>
      <c r="R281" s="19"/>
      <c r="S281" s="19"/>
      <c r="T281" s="19"/>
      <c r="U281" s="19"/>
      <c r="V281" s="19"/>
      <c r="W281" s="19"/>
      <c r="X281" s="19"/>
      <c r="Y281" s="19"/>
      <c r="Z281" s="19"/>
      <c r="AA281" s="19"/>
    </row>
    <row r="282" ht="12.75" customHeight="1">
      <c r="A282" s="25">
        <v>43628.666666666664</v>
      </c>
      <c r="B282" s="19">
        <v>6.0</v>
      </c>
      <c r="C282" s="19" t="s">
        <v>99</v>
      </c>
      <c r="D282" s="19"/>
      <c r="E282" s="19">
        <v>72.0</v>
      </c>
      <c r="F282" s="19">
        <v>4890.0</v>
      </c>
      <c r="G282" s="19">
        <v>38.0</v>
      </c>
      <c r="H282" s="19">
        <v>722.0</v>
      </c>
      <c r="I282" s="19">
        <v>114.0</v>
      </c>
      <c r="J282" s="19" t="s">
        <v>40</v>
      </c>
      <c r="K282" s="19" t="s">
        <v>133</v>
      </c>
      <c r="L282" s="19"/>
      <c r="M282" s="19" t="s">
        <v>23</v>
      </c>
      <c r="N282" s="19" t="s">
        <v>23</v>
      </c>
      <c r="O282" s="19"/>
      <c r="P282" s="19"/>
      <c r="Q282" s="19"/>
      <c r="R282" s="19"/>
      <c r="S282" s="19"/>
      <c r="T282" s="19"/>
      <c r="U282" s="19"/>
      <c r="V282" s="19"/>
      <c r="W282" s="19"/>
      <c r="X282" s="19"/>
      <c r="Y282" s="19"/>
      <c r="Z282" s="19"/>
      <c r="AA282" s="19"/>
    </row>
    <row r="283" ht="12.75" customHeight="1">
      <c r="A283" s="25">
        <v>43639.375</v>
      </c>
      <c r="B283" s="19">
        <v>6.0</v>
      </c>
      <c r="C283" s="19" t="s">
        <v>99</v>
      </c>
      <c r="D283" s="19"/>
      <c r="E283" s="19">
        <v>75.0</v>
      </c>
      <c r="F283" s="19">
        <v>4895.0</v>
      </c>
      <c r="G283" s="19">
        <v>40.0</v>
      </c>
      <c r="H283" s="19">
        <v>808.0</v>
      </c>
      <c r="I283" s="19"/>
      <c r="J283" s="19" t="s">
        <v>21</v>
      </c>
      <c r="K283" s="19"/>
      <c r="L283" s="19" t="s">
        <v>134</v>
      </c>
      <c r="M283" s="19" t="s">
        <v>35</v>
      </c>
      <c r="N283" s="19" t="s">
        <v>23</v>
      </c>
      <c r="O283" s="19"/>
      <c r="P283" s="19">
        <v>2.0</v>
      </c>
      <c r="Q283" s="19">
        <v>1.0</v>
      </c>
      <c r="R283" s="19"/>
      <c r="S283" s="19"/>
      <c r="T283" s="19"/>
      <c r="U283" s="19"/>
      <c r="V283" s="19"/>
      <c r="W283" s="19"/>
      <c r="X283" s="19"/>
      <c r="Y283" s="19"/>
      <c r="Z283" s="19"/>
      <c r="AA283" s="19"/>
    </row>
    <row r="284" ht="12.75" customHeight="1">
      <c r="A284" s="25">
        <v>43610.541666666664</v>
      </c>
      <c r="B284" s="19">
        <v>6.0</v>
      </c>
      <c r="C284" s="19" t="s">
        <v>99</v>
      </c>
      <c r="D284" s="19"/>
      <c r="E284" s="19">
        <v>79.0</v>
      </c>
      <c r="F284" s="19">
        <v>4900.0</v>
      </c>
      <c r="G284" s="19">
        <v>37.0</v>
      </c>
      <c r="H284" s="19">
        <v>5388.0</v>
      </c>
      <c r="I284" s="19"/>
      <c r="J284" s="19" t="s">
        <v>21</v>
      </c>
      <c r="K284" s="19"/>
      <c r="L284" s="19" t="s">
        <v>175</v>
      </c>
      <c r="M284" s="19" t="s">
        <v>23</v>
      </c>
      <c r="N284" s="19" t="s">
        <v>23</v>
      </c>
      <c r="O284" s="19"/>
      <c r="P284" s="19"/>
      <c r="Q284" s="19"/>
      <c r="R284" s="19"/>
      <c r="S284" s="19"/>
      <c r="T284" s="19"/>
      <c r="U284" s="19"/>
      <c r="V284" s="19"/>
      <c r="W284" s="19"/>
      <c r="X284" s="19"/>
      <c r="Y284" s="19"/>
      <c r="Z284" s="19"/>
      <c r="AA284" s="19"/>
    </row>
    <row r="285" ht="12.75" customHeight="1">
      <c r="A285" s="25">
        <v>43624.833333333336</v>
      </c>
      <c r="B285" s="19">
        <v>6.0</v>
      </c>
      <c r="C285" s="19" t="s">
        <v>99</v>
      </c>
      <c r="D285" s="19"/>
      <c r="E285" s="19">
        <v>74.0</v>
      </c>
      <c r="F285" s="19">
        <v>4905.0</v>
      </c>
      <c r="G285" s="19"/>
      <c r="H285" s="19">
        <v>684.0</v>
      </c>
      <c r="I285" s="19"/>
      <c r="J285" s="19" t="s">
        <v>21</v>
      </c>
      <c r="K285" s="19"/>
      <c r="L285" s="19" t="s">
        <v>867</v>
      </c>
      <c r="M285" s="19" t="s">
        <v>23</v>
      </c>
      <c r="N285" s="19" t="s">
        <v>23</v>
      </c>
      <c r="O285" s="19"/>
      <c r="P285" s="19"/>
      <c r="Q285" s="19"/>
      <c r="R285" s="19"/>
      <c r="S285" s="19"/>
      <c r="T285" s="19"/>
      <c r="U285" s="19"/>
      <c r="V285" s="19"/>
      <c r="W285" s="19"/>
      <c r="X285" s="19"/>
      <c r="Y285" s="19"/>
      <c r="Z285" s="19"/>
      <c r="AA285" s="19"/>
    </row>
    <row r="286" ht="12.75" customHeight="1">
      <c r="A286" s="25">
        <v>43614.416666666664</v>
      </c>
      <c r="B286" s="19">
        <v>6.0</v>
      </c>
      <c r="C286" s="19" t="s">
        <v>99</v>
      </c>
      <c r="D286" s="19"/>
      <c r="E286" s="19">
        <v>74.0</v>
      </c>
      <c r="F286" s="19">
        <v>4930.0</v>
      </c>
      <c r="G286" s="19">
        <v>39.0</v>
      </c>
      <c r="H286" s="19">
        <v>606.0</v>
      </c>
      <c r="I286" s="19">
        <v>21.0</v>
      </c>
      <c r="J286" s="19" t="s">
        <v>40</v>
      </c>
      <c r="K286" s="19" t="s">
        <v>343</v>
      </c>
      <c r="L286" s="19"/>
      <c r="M286" s="19" t="s">
        <v>23</v>
      </c>
      <c r="N286" s="19" t="s">
        <v>23</v>
      </c>
      <c r="O286" s="19"/>
      <c r="P286" s="19"/>
      <c r="Q286" s="19"/>
      <c r="R286" s="19"/>
      <c r="S286" s="19"/>
      <c r="T286" s="19"/>
      <c r="U286" s="19"/>
      <c r="V286" s="19"/>
      <c r="W286" s="19"/>
      <c r="X286" s="19"/>
      <c r="Y286" s="19"/>
      <c r="Z286" s="19"/>
      <c r="AA286" s="19"/>
    </row>
    <row r="287" ht="12.75" customHeight="1">
      <c r="A287" s="25">
        <v>43631.541666666664</v>
      </c>
      <c r="B287" s="19">
        <v>6.0</v>
      </c>
      <c r="C287" s="19" t="s">
        <v>99</v>
      </c>
      <c r="D287" s="19"/>
      <c r="E287" s="19">
        <v>74.0</v>
      </c>
      <c r="F287" s="19">
        <v>4930.0</v>
      </c>
      <c r="G287" s="19">
        <v>38.0</v>
      </c>
      <c r="H287" s="19">
        <v>757.0</v>
      </c>
      <c r="I287" s="19"/>
      <c r="J287" s="19" t="s">
        <v>21</v>
      </c>
      <c r="K287" s="19"/>
      <c r="L287" s="19" t="s">
        <v>849</v>
      </c>
      <c r="M287" s="19" t="s">
        <v>23</v>
      </c>
      <c r="N287" s="19" t="s">
        <v>23</v>
      </c>
      <c r="O287" s="19"/>
      <c r="P287" s="19"/>
      <c r="Q287" s="19"/>
      <c r="R287" s="19"/>
      <c r="S287" s="19"/>
      <c r="T287" s="19"/>
      <c r="U287" s="19"/>
      <c r="V287" s="19"/>
      <c r="W287" s="19"/>
      <c r="X287" s="19"/>
      <c r="Y287" s="19"/>
      <c r="Z287" s="19"/>
      <c r="AA287" s="19"/>
    </row>
    <row r="288" ht="12.75" customHeight="1">
      <c r="A288" s="25">
        <v>43658.322916666664</v>
      </c>
      <c r="B288" s="19">
        <v>6.0</v>
      </c>
      <c r="C288" s="19" t="s">
        <v>99</v>
      </c>
      <c r="D288" s="19"/>
      <c r="E288" s="19">
        <v>77.0</v>
      </c>
      <c r="F288" s="19">
        <v>4930.0</v>
      </c>
      <c r="G288" s="19">
        <v>41.0</v>
      </c>
      <c r="H288" s="19">
        <v>871.0</v>
      </c>
      <c r="I288" s="19"/>
      <c r="J288" s="19" t="s">
        <v>21</v>
      </c>
      <c r="K288" s="19"/>
      <c r="L288" s="19" t="s">
        <v>133</v>
      </c>
      <c r="M288" s="19" t="s">
        <v>35</v>
      </c>
      <c r="N288" s="19" t="s">
        <v>23</v>
      </c>
      <c r="O288" s="19"/>
      <c r="P288" s="19"/>
      <c r="Q288" s="19"/>
      <c r="R288" s="19"/>
      <c r="S288" s="19"/>
      <c r="T288" s="19"/>
      <c r="U288" s="19"/>
      <c r="V288" s="19"/>
      <c r="W288" s="19"/>
      <c r="X288" s="19"/>
      <c r="Y288" s="19"/>
      <c r="Z288" s="19"/>
      <c r="AA288" s="19"/>
    </row>
    <row r="289" ht="12.75" customHeight="1">
      <c r="A289" s="25">
        <v>43606.541666666664</v>
      </c>
      <c r="B289" s="19">
        <v>6.0</v>
      </c>
      <c r="C289" s="19" t="s">
        <v>99</v>
      </c>
      <c r="D289" s="19"/>
      <c r="E289" s="19">
        <v>78.0</v>
      </c>
      <c r="F289" s="19">
        <v>4935.0</v>
      </c>
      <c r="G289" s="19">
        <v>40.0</v>
      </c>
      <c r="H289" s="19">
        <v>5363.0</v>
      </c>
      <c r="I289" s="19">
        <v>111.0</v>
      </c>
      <c r="J289" s="19" t="s">
        <v>40</v>
      </c>
      <c r="K289" s="19" t="s">
        <v>136</v>
      </c>
      <c r="L289" s="19"/>
      <c r="M289" s="19" t="s">
        <v>23</v>
      </c>
      <c r="N289" s="19" t="s">
        <v>23</v>
      </c>
      <c r="O289" s="19"/>
      <c r="P289" s="19">
        <v>2.0</v>
      </c>
      <c r="Q289" s="19">
        <v>2.0</v>
      </c>
      <c r="R289" s="19"/>
      <c r="S289" s="19"/>
      <c r="T289" s="19"/>
      <c r="U289" s="19"/>
      <c r="V289" s="19"/>
      <c r="W289" s="19"/>
      <c r="X289" s="19"/>
      <c r="Y289" s="19"/>
      <c r="Z289" s="19"/>
      <c r="AA289" s="19"/>
    </row>
    <row r="290" ht="12.75" customHeight="1">
      <c r="A290" s="25">
        <v>43624.4375</v>
      </c>
      <c r="B290" s="19">
        <v>6.0</v>
      </c>
      <c r="C290" s="19" t="s">
        <v>99</v>
      </c>
      <c r="D290" s="19"/>
      <c r="E290" s="19">
        <v>76.0</v>
      </c>
      <c r="F290" s="19">
        <v>4935.0</v>
      </c>
      <c r="G290" s="19">
        <v>40.0</v>
      </c>
      <c r="H290" s="19">
        <v>674.0</v>
      </c>
      <c r="I290" s="19"/>
      <c r="J290" s="19" t="s">
        <v>21</v>
      </c>
      <c r="K290" s="19"/>
      <c r="L290" s="19" t="s">
        <v>140</v>
      </c>
      <c r="M290" s="19" t="s">
        <v>35</v>
      </c>
      <c r="N290" s="19" t="s">
        <v>23</v>
      </c>
      <c r="O290" s="19"/>
      <c r="P290" s="19"/>
      <c r="Q290" s="19"/>
      <c r="R290" s="19"/>
      <c r="S290" s="19"/>
      <c r="T290" s="19"/>
      <c r="U290" s="19"/>
      <c r="V290" s="19"/>
      <c r="W290" s="19"/>
      <c r="X290" s="19"/>
      <c r="Y290" s="19"/>
      <c r="Z290" s="19"/>
      <c r="AA290" s="19"/>
    </row>
    <row r="291" ht="12.75" customHeight="1">
      <c r="A291" s="25">
        <v>43606.625</v>
      </c>
      <c r="B291" s="19">
        <v>6.0</v>
      </c>
      <c r="C291" s="19" t="s">
        <v>99</v>
      </c>
      <c r="D291" s="19"/>
      <c r="E291" s="19">
        <v>78.0</v>
      </c>
      <c r="F291" s="19">
        <v>4940.0</v>
      </c>
      <c r="G291" s="19">
        <v>40.0</v>
      </c>
      <c r="H291" s="19">
        <v>5365.0</v>
      </c>
      <c r="I291" s="19">
        <v>25.0</v>
      </c>
      <c r="J291" s="19" t="s">
        <v>40</v>
      </c>
      <c r="K291" s="19" t="s">
        <v>850</v>
      </c>
      <c r="L291" s="19"/>
      <c r="M291" s="19" t="s">
        <v>40</v>
      </c>
      <c r="N291" s="31" t="s">
        <v>985</v>
      </c>
      <c r="O291" s="19"/>
      <c r="P291" s="19"/>
      <c r="Q291" s="19"/>
      <c r="R291" s="19"/>
      <c r="S291" s="19"/>
      <c r="T291" s="19"/>
      <c r="U291" s="19"/>
      <c r="V291" s="19"/>
      <c r="W291" s="19"/>
      <c r="X291" s="19"/>
      <c r="Y291" s="19"/>
      <c r="Z291" s="19"/>
      <c r="AA291" s="19"/>
    </row>
    <row r="292" ht="12.75" customHeight="1">
      <c r="A292" s="25">
        <v>43610.604166666664</v>
      </c>
      <c r="B292" s="19">
        <v>6.0</v>
      </c>
      <c r="C292" s="19" t="s">
        <v>99</v>
      </c>
      <c r="D292" s="19"/>
      <c r="E292" s="19">
        <v>75.0</v>
      </c>
      <c r="F292" s="19">
        <v>4965.0</v>
      </c>
      <c r="G292" s="19">
        <v>42.0</v>
      </c>
      <c r="H292" s="19">
        <v>5390.0</v>
      </c>
      <c r="I292" s="19"/>
      <c r="J292" s="19" t="s">
        <v>21</v>
      </c>
      <c r="K292" s="19"/>
      <c r="L292" s="19" t="s">
        <v>137</v>
      </c>
      <c r="M292" s="19" t="s">
        <v>23</v>
      </c>
      <c r="N292" s="19" t="s">
        <v>23</v>
      </c>
      <c r="O292" s="19"/>
      <c r="P292" s="19"/>
      <c r="Q292" s="19"/>
      <c r="R292" s="19"/>
      <c r="S292" s="19"/>
      <c r="T292" s="19"/>
      <c r="U292" s="19"/>
      <c r="V292" s="19"/>
      <c r="W292" s="19"/>
      <c r="X292" s="19"/>
      <c r="Y292" s="19"/>
      <c r="Z292" s="19"/>
      <c r="AA292" s="19"/>
    </row>
    <row r="293" ht="12.75" customHeight="1">
      <c r="A293" s="25">
        <v>43616.520833333336</v>
      </c>
      <c r="B293" s="19">
        <v>6.0</v>
      </c>
      <c r="C293" s="19" t="s">
        <v>99</v>
      </c>
      <c r="D293" s="19"/>
      <c r="E293" s="19">
        <v>76.0</v>
      </c>
      <c r="F293" s="19">
        <v>4980.0</v>
      </c>
      <c r="G293" s="19">
        <v>40.0</v>
      </c>
      <c r="H293" s="19">
        <v>618.0</v>
      </c>
      <c r="I293" s="19"/>
      <c r="J293" s="19" t="s">
        <v>21</v>
      </c>
      <c r="K293" s="19"/>
      <c r="L293" s="19" t="s">
        <v>170</v>
      </c>
      <c r="M293" s="19" t="s">
        <v>23</v>
      </c>
      <c r="N293" s="19" t="s">
        <v>23</v>
      </c>
      <c r="O293" s="19"/>
      <c r="P293" s="19"/>
      <c r="Q293" s="19"/>
      <c r="R293" s="19"/>
      <c r="S293" s="19"/>
      <c r="T293" s="19"/>
      <c r="U293" s="19"/>
      <c r="V293" s="19"/>
      <c r="W293" s="19"/>
      <c r="X293" s="19"/>
      <c r="Y293" s="19"/>
      <c r="Z293" s="19"/>
      <c r="AA293" s="19"/>
    </row>
    <row r="294" ht="12.75" customHeight="1">
      <c r="A294" s="25">
        <v>43623.5625</v>
      </c>
      <c r="B294" s="19">
        <v>6.0</v>
      </c>
      <c r="C294" s="19" t="s">
        <v>99</v>
      </c>
      <c r="D294" s="19"/>
      <c r="E294" s="19">
        <v>79.0</v>
      </c>
      <c r="F294" s="19">
        <v>4985.0</v>
      </c>
      <c r="G294" s="19">
        <v>39.0</v>
      </c>
      <c r="H294" s="19">
        <v>666.0</v>
      </c>
      <c r="I294" s="19">
        <v>22.0</v>
      </c>
      <c r="J294" s="19" t="s">
        <v>40</v>
      </c>
      <c r="K294" s="19" t="s">
        <v>855</v>
      </c>
      <c r="L294" s="19"/>
      <c r="M294" s="19" t="s">
        <v>23</v>
      </c>
      <c r="N294" s="19" t="s">
        <v>23</v>
      </c>
      <c r="O294" s="19"/>
      <c r="P294" s="19"/>
      <c r="Q294" s="19"/>
      <c r="R294" s="19"/>
      <c r="S294" s="19"/>
      <c r="T294" s="19"/>
      <c r="U294" s="19"/>
      <c r="V294" s="19"/>
      <c r="W294" s="19"/>
      <c r="X294" s="19"/>
      <c r="Y294" s="19"/>
      <c r="Z294" s="19"/>
      <c r="AA294" s="19"/>
    </row>
    <row r="295" ht="12.75" customHeight="1">
      <c r="A295" s="25">
        <v>43638.416666666664</v>
      </c>
      <c r="B295" s="19">
        <v>6.0</v>
      </c>
      <c r="C295" s="19" t="s">
        <v>99</v>
      </c>
      <c r="D295" s="19"/>
      <c r="E295" s="19">
        <v>79.0</v>
      </c>
      <c r="F295" s="19">
        <v>4985.0</v>
      </c>
      <c r="G295" s="19">
        <v>39.0</v>
      </c>
      <c r="H295" s="19">
        <v>792.0</v>
      </c>
      <c r="I295" s="19"/>
      <c r="J295" s="19" t="s">
        <v>21</v>
      </c>
      <c r="K295" s="19"/>
      <c r="L295" s="19" t="s">
        <v>112</v>
      </c>
      <c r="M295" s="19" t="s">
        <v>35</v>
      </c>
      <c r="N295" s="19" t="s">
        <v>23</v>
      </c>
      <c r="O295" s="19"/>
      <c r="P295" s="19">
        <v>2.0</v>
      </c>
      <c r="Q295" s="19">
        <v>1.0</v>
      </c>
      <c r="R295" s="19"/>
      <c r="S295" s="19"/>
      <c r="T295" s="19"/>
      <c r="U295" s="19"/>
      <c r="V295" s="19"/>
      <c r="W295" s="19"/>
      <c r="X295" s="19"/>
      <c r="Y295" s="19"/>
      <c r="Z295" s="19"/>
      <c r="AA295" s="19"/>
    </row>
    <row r="296" ht="12.75" customHeight="1">
      <c r="A296" s="25">
        <v>43609.4375</v>
      </c>
      <c r="B296" s="19">
        <v>6.0</v>
      </c>
      <c r="C296" s="19" t="s">
        <v>99</v>
      </c>
      <c r="D296" s="19"/>
      <c r="E296" s="19">
        <v>73.0</v>
      </c>
      <c r="F296" s="19">
        <v>4995.0</v>
      </c>
      <c r="G296" s="19">
        <v>38.0</v>
      </c>
      <c r="H296" s="19">
        <v>5377.0</v>
      </c>
      <c r="I296" s="19"/>
      <c r="J296" s="19" t="s">
        <v>21</v>
      </c>
      <c r="K296" s="19"/>
      <c r="L296" s="19" t="s">
        <v>978</v>
      </c>
      <c r="M296" s="19" t="s">
        <v>23</v>
      </c>
      <c r="N296" s="19" t="s">
        <v>23</v>
      </c>
      <c r="O296" s="19"/>
      <c r="P296" s="19"/>
      <c r="Q296" s="19"/>
      <c r="R296" s="19"/>
      <c r="S296" s="19"/>
      <c r="T296" s="19"/>
      <c r="U296" s="19"/>
      <c r="V296" s="19"/>
      <c r="W296" s="19"/>
      <c r="X296" s="19"/>
      <c r="Y296" s="19"/>
      <c r="Z296" s="19"/>
      <c r="AA296" s="19"/>
    </row>
    <row r="297" ht="12.75" customHeight="1">
      <c r="A297" s="25">
        <v>43588.333333333336</v>
      </c>
      <c r="B297" s="19">
        <v>6.0</v>
      </c>
      <c r="C297" s="19" t="s">
        <v>99</v>
      </c>
      <c r="D297" s="19"/>
      <c r="E297" s="19">
        <v>75.0</v>
      </c>
      <c r="F297" s="19">
        <v>5000.0</v>
      </c>
      <c r="G297" s="19">
        <v>38.0</v>
      </c>
      <c r="H297" s="19">
        <v>5309.0</v>
      </c>
      <c r="I297" s="19"/>
      <c r="J297" s="19" t="s">
        <v>21</v>
      </c>
      <c r="K297" s="19"/>
      <c r="L297" s="19" t="s">
        <v>133</v>
      </c>
      <c r="M297" s="19" t="s">
        <v>40</v>
      </c>
      <c r="N297" s="19" t="s">
        <v>23</v>
      </c>
      <c r="O297" s="19" t="s">
        <v>980</v>
      </c>
      <c r="P297" s="19">
        <v>2.0</v>
      </c>
      <c r="Q297" s="19">
        <v>2.0</v>
      </c>
      <c r="R297" s="19"/>
      <c r="S297" s="19"/>
      <c r="T297" s="19"/>
      <c r="U297" s="19"/>
      <c r="V297" s="19"/>
      <c r="W297" s="19"/>
      <c r="X297" s="19"/>
      <c r="Y297" s="19"/>
      <c r="Z297" s="19"/>
      <c r="AA297" s="19"/>
    </row>
    <row r="298" ht="12.75" customHeight="1">
      <c r="A298" s="25">
        <v>43588.520833333336</v>
      </c>
      <c r="B298" s="19">
        <v>6.0</v>
      </c>
      <c r="C298" s="19" t="s">
        <v>99</v>
      </c>
      <c r="D298" s="19"/>
      <c r="E298" s="19">
        <v>73.0</v>
      </c>
      <c r="F298" s="19">
        <v>5000.0</v>
      </c>
      <c r="G298" s="19">
        <v>43.0</v>
      </c>
      <c r="H298" s="19">
        <v>5310.0</v>
      </c>
      <c r="I298" s="19">
        <v>25.0</v>
      </c>
      <c r="J298" s="19" t="s">
        <v>40</v>
      </c>
      <c r="K298" s="19" t="s">
        <v>850</v>
      </c>
      <c r="L298" s="19"/>
      <c r="M298" s="19" t="s">
        <v>35</v>
      </c>
      <c r="N298" s="19" t="s">
        <v>23</v>
      </c>
      <c r="O298" s="19"/>
      <c r="P298" s="19">
        <v>2.0</v>
      </c>
      <c r="Q298" s="19">
        <v>1.0</v>
      </c>
      <c r="R298" s="19"/>
      <c r="S298" s="19"/>
      <c r="T298" s="19"/>
      <c r="U298" s="19"/>
      <c r="V298" s="19"/>
      <c r="W298" s="19"/>
      <c r="X298" s="19"/>
      <c r="Y298" s="19"/>
      <c r="Z298" s="19"/>
      <c r="AA298" s="19"/>
    </row>
    <row r="299" ht="12.75" customHeight="1">
      <c r="A299" s="25">
        <v>43618.760416666664</v>
      </c>
      <c r="B299" s="19">
        <v>6.0</v>
      </c>
      <c r="C299" s="19" t="s">
        <v>99</v>
      </c>
      <c r="D299" s="19"/>
      <c r="E299" s="19">
        <v>74.0</v>
      </c>
      <c r="F299" s="19">
        <v>5000.0</v>
      </c>
      <c r="G299" s="19"/>
      <c r="H299" s="19">
        <v>639.0</v>
      </c>
      <c r="I299" s="19">
        <v>23.0</v>
      </c>
      <c r="J299" s="19" t="s">
        <v>40</v>
      </c>
      <c r="K299" s="19" t="s">
        <v>856</v>
      </c>
      <c r="L299" s="19"/>
      <c r="M299" s="19" t="s">
        <v>23</v>
      </c>
      <c r="N299" s="31" t="s">
        <v>986</v>
      </c>
      <c r="O299" s="19" t="s">
        <v>980</v>
      </c>
      <c r="P299" s="19"/>
      <c r="Q299" s="19"/>
      <c r="R299" s="19"/>
      <c r="S299" s="19"/>
      <c r="T299" s="19"/>
      <c r="U299" s="19"/>
      <c r="V299" s="19"/>
      <c r="W299" s="19"/>
      <c r="X299" s="19"/>
      <c r="Y299" s="19"/>
      <c r="Z299" s="19"/>
      <c r="AA299" s="19"/>
    </row>
    <row r="300" ht="12.75" customHeight="1">
      <c r="A300" s="25">
        <v>43631.333333333336</v>
      </c>
      <c r="B300" s="19">
        <v>6.0</v>
      </c>
      <c r="C300" s="19" t="s">
        <v>99</v>
      </c>
      <c r="D300" s="19"/>
      <c r="E300" s="19">
        <v>76.0</v>
      </c>
      <c r="F300" s="19">
        <v>5005.0</v>
      </c>
      <c r="G300" s="19">
        <v>39.0</v>
      </c>
      <c r="H300" s="19">
        <v>746.0</v>
      </c>
      <c r="I300" s="19"/>
      <c r="J300" s="19" t="s">
        <v>21</v>
      </c>
      <c r="K300" s="19"/>
      <c r="L300" s="19" t="s">
        <v>110</v>
      </c>
      <c r="M300" s="19" t="s">
        <v>23</v>
      </c>
      <c r="N300" s="19" t="s">
        <v>23</v>
      </c>
      <c r="O300" s="19"/>
      <c r="P300" s="19"/>
      <c r="Q300" s="19"/>
      <c r="R300" s="19"/>
      <c r="S300" s="19"/>
      <c r="T300" s="19"/>
      <c r="U300" s="19"/>
      <c r="V300" s="19"/>
      <c r="W300" s="19"/>
      <c r="X300" s="19"/>
      <c r="Y300" s="19"/>
      <c r="Z300" s="19"/>
      <c r="AA300" s="19"/>
    </row>
    <row r="301" ht="12.75" customHeight="1">
      <c r="A301" s="25">
        <v>43617.520833333336</v>
      </c>
      <c r="B301" s="19">
        <v>6.0</v>
      </c>
      <c r="C301" s="19" t="s">
        <v>99</v>
      </c>
      <c r="D301" s="19"/>
      <c r="E301" s="19">
        <v>74.0</v>
      </c>
      <c r="F301" s="19">
        <v>5010.0</v>
      </c>
      <c r="G301" s="19">
        <v>39.0</v>
      </c>
      <c r="H301" s="19">
        <v>631.0</v>
      </c>
      <c r="I301" s="19"/>
      <c r="J301" s="19" t="s">
        <v>21</v>
      </c>
      <c r="K301" s="19"/>
      <c r="L301" s="19" t="s">
        <v>857</v>
      </c>
      <c r="M301" s="19" t="s">
        <v>23</v>
      </c>
      <c r="N301" s="19" t="s">
        <v>23</v>
      </c>
      <c r="O301" s="19"/>
      <c r="P301" s="19"/>
      <c r="Q301" s="19"/>
      <c r="R301" s="19"/>
      <c r="S301" s="19"/>
      <c r="T301" s="19"/>
      <c r="U301" s="19"/>
      <c r="V301" s="19"/>
      <c r="W301" s="19"/>
      <c r="X301" s="19"/>
      <c r="Y301" s="19"/>
      <c r="Z301" s="19"/>
      <c r="AA301" s="19"/>
    </row>
    <row r="302" ht="12.75" customHeight="1">
      <c r="A302" s="25">
        <v>43649.875</v>
      </c>
      <c r="B302" s="19">
        <v>6.0</v>
      </c>
      <c r="C302" s="19" t="s">
        <v>99</v>
      </c>
      <c r="D302" s="19"/>
      <c r="E302" s="19">
        <v>75.0</v>
      </c>
      <c r="F302" s="19">
        <v>5030.0</v>
      </c>
      <c r="G302" s="19">
        <v>38.0</v>
      </c>
      <c r="H302" s="19">
        <v>851.0</v>
      </c>
      <c r="I302" s="19">
        <v>111.0</v>
      </c>
      <c r="J302" s="19" t="s">
        <v>40</v>
      </c>
      <c r="K302" s="19" t="s">
        <v>136</v>
      </c>
      <c r="L302" s="19"/>
      <c r="M302" s="19" t="s">
        <v>35</v>
      </c>
      <c r="N302" s="19" t="s">
        <v>23</v>
      </c>
      <c r="O302" s="19"/>
      <c r="P302" s="19"/>
      <c r="Q302" s="19"/>
      <c r="R302" s="19"/>
      <c r="S302" s="19"/>
      <c r="T302" s="19"/>
      <c r="U302" s="19"/>
      <c r="V302" s="19"/>
      <c r="W302" s="19"/>
      <c r="X302" s="19"/>
      <c r="Y302" s="19"/>
      <c r="Z302" s="19"/>
      <c r="AA302" s="19"/>
    </row>
    <row r="303" ht="12.75" customHeight="1">
      <c r="A303" s="25">
        <v>43646.541666666664</v>
      </c>
      <c r="B303" s="19">
        <v>6.0</v>
      </c>
      <c r="C303" s="19" t="s">
        <v>99</v>
      </c>
      <c r="D303" s="19"/>
      <c r="E303" s="19">
        <v>78.0</v>
      </c>
      <c r="F303" s="19">
        <v>5065.0</v>
      </c>
      <c r="G303" s="19">
        <v>39.0</v>
      </c>
      <c r="H303" s="19">
        <v>841.0</v>
      </c>
      <c r="I303" s="19"/>
      <c r="J303" s="19" t="s">
        <v>21</v>
      </c>
      <c r="K303" s="19"/>
      <c r="L303" s="19" t="s">
        <v>136</v>
      </c>
      <c r="M303" s="19" t="s">
        <v>35</v>
      </c>
      <c r="N303" s="19" t="s">
        <v>23</v>
      </c>
      <c r="O303" s="19"/>
      <c r="P303" s="19"/>
      <c r="Q303" s="19"/>
      <c r="R303" s="19"/>
      <c r="S303" s="19"/>
      <c r="T303" s="19"/>
      <c r="U303" s="19"/>
      <c r="V303" s="19"/>
      <c r="W303" s="19"/>
      <c r="X303" s="19"/>
      <c r="Y303" s="19"/>
      <c r="Z303" s="19"/>
      <c r="AA303" s="19"/>
    </row>
    <row r="304" ht="12.75" customHeight="1">
      <c r="A304" s="25">
        <v>43609.416666666664</v>
      </c>
      <c r="B304" s="19">
        <v>6.0</v>
      </c>
      <c r="C304" s="19" t="s">
        <v>99</v>
      </c>
      <c r="D304" s="19"/>
      <c r="E304" s="19">
        <v>76.0</v>
      </c>
      <c r="F304" s="19">
        <v>5070.0</v>
      </c>
      <c r="G304" s="19">
        <v>40.0</v>
      </c>
      <c r="H304" s="19">
        <v>5376.0</v>
      </c>
      <c r="I304" s="19"/>
      <c r="J304" s="19" t="s">
        <v>21</v>
      </c>
      <c r="K304" s="19"/>
      <c r="L304" s="19" t="s">
        <v>109</v>
      </c>
      <c r="M304" s="19" t="s">
        <v>35</v>
      </c>
      <c r="N304" s="19" t="s">
        <v>23</v>
      </c>
      <c r="O304" s="19"/>
      <c r="P304" s="19">
        <v>2.0</v>
      </c>
      <c r="Q304" s="19">
        <v>2.0</v>
      </c>
      <c r="R304" s="19"/>
      <c r="S304" s="19"/>
      <c r="T304" s="19"/>
      <c r="U304" s="19"/>
      <c r="V304" s="19"/>
      <c r="W304" s="19"/>
      <c r="X304" s="19"/>
      <c r="Y304" s="19"/>
      <c r="Z304" s="19"/>
      <c r="AA304" s="19"/>
    </row>
    <row r="305" ht="12.75" customHeight="1">
      <c r="A305" s="25">
        <v>43618.395833333336</v>
      </c>
      <c r="B305" s="19">
        <v>6.0</v>
      </c>
      <c r="C305" s="19" t="s">
        <v>99</v>
      </c>
      <c r="D305" s="19"/>
      <c r="E305" s="19">
        <v>78.0</v>
      </c>
      <c r="F305" s="19">
        <v>5070.0</v>
      </c>
      <c r="G305" s="19">
        <v>40.0</v>
      </c>
      <c r="H305" s="19">
        <v>635.0</v>
      </c>
      <c r="I305" s="19"/>
      <c r="J305" s="19" t="s">
        <v>21</v>
      </c>
      <c r="K305" s="19"/>
      <c r="L305" s="19" t="s">
        <v>857</v>
      </c>
      <c r="M305" s="19" t="s">
        <v>35</v>
      </c>
      <c r="N305" s="19" t="s">
        <v>23</v>
      </c>
      <c r="O305" s="19"/>
      <c r="P305" s="19"/>
      <c r="Q305" s="19"/>
      <c r="R305" s="19"/>
      <c r="S305" s="19"/>
      <c r="T305" s="19"/>
      <c r="U305" s="19"/>
      <c r="V305" s="19"/>
      <c r="W305" s="19"/>
      <c r="X305" s="19"/>
      <c r="Y305" s="19"/>
      <c r="Z305" s="19"/>
      <c r="AA305" s="19"/>
    </row>
    <row r="306" ht="12.75" customHeight="1">
      <c r="A306" s="25">
        <v>43630.302083333336</v>
      </c>
      <c r="B306" s="19">
        <v>6.0</v>
      </c>
      <c r="C306" s="19" t="s">
        <v>99</v>
      </c>
      <c r="D306" s="19"/>
      <c r="E306" s="19">
        <v>80.0</v>
      </c>
      <c r="F306" s="19">
        <v>5070.0</v>
      </c>
      <c r="G306" s="19">
        <v>41.0</v>
      </c>
      <c r="H306" s="19">
        <v>726.0</v>
      </c>
      <c r="I306" s="19"/>
      <c r="J306" s="19" t="s">
        <v>21</v>
      </c>
      <c r="K306" s="19"/>
      <c r="L306" s="19" t="s">
        <v>175</v>
      </c>
      <c r="M306" s="19" t="s">
        <v>23</v>
      </c>
      <c r="N306" s="19" t="s">
        <v>23</v>
      </c>
      <c r="O306" s="19"/>
      <c r="P306" s="19"/>
      <c r="Q306" s="19"/>
      <c r="R306" s="19"/>
      <c r="S306" s="19"/>
      <c r="T306" s="19"/>
      <c r="U306" s="19"/>
      <c r="V306" s="19"/>
      <c r="W306" s="19"/>
      <c r="X306" s="19"/>
      <c r="Y306" s="19"/>
      <c r="Z306" s="19"/>
      <c r="AA306" s="19"/>
    </row>
    <row r="307" ht="12.75" customHeight="1">
      <c r="A307" s="25">
        <v>43628.541666666664</v>
      </c>
      <c r="B307" s="19">
        <v>6.0</v>
      </c>
      <c r="C307" s="19" t="s">
        <v>99</v>
      </c>
      <c r="D307" s="19"/>
      <c r="E307" s="19">
        <v>77.0</v>
      </c>
      <c r="F307" s="19">
        <v>5080.0</v>
      </c>
      <c r="G307" s="19"/>
      <c r="H307" s="19">
        <v>713.0</v>
      </c>
      <c r="I307" s="19">
        <v>21.0</v>
      </c>
      <c r="J307" s="19" t="s">
        <v>40</v>
      </c>
      <c r="K307" s="19" t="s">
        <v>343</v>
      </c>
      <c r="L307" s="19"/>
      <c r="M307" s="19" t="s">
        <v>23</v>
      </c>
      <c r="N307" s="19" t="s">
        <v>23</v>
      </c>
      <c r="O307" s="19"/>
      <c r="P307" s="19"/>
      <c r="Q307" s="19"/>
      <c r="R307" s="19"/>
      <c r="S307" s="19"/>
      <c r="T307" s="19"/>
      <c r="U307" s="19"/>
      <c r="V307" s="19"/>
      <c r="W307" s="19"/>
      <c r="X307" s="19"/>
      <c r="Y307" s="19"/>
      <c r="Z307" s="19"/>
      <c r="AA307" s="19"/>
    </row>
    <row r="308" ht="12.75" customHeight="1">
      <c r="A308" s="25">
        <v>43611.416666666664</v>
      </c>
      <c r="B308" s="19">
        <v>6.0</v>
      </c>
      <c r="C308" s="19" t="s">
        <v>99</v>
      </c>
      <c r="D308" s="19"/>
      <c r="E308" s="19">
        <v>74.0</v>
      </c>
      <c r="F308" s="19">
        <v>5100.0</v>
      </c>
      <c r="G308" s="19">
        <v>38.0</v>
      </c>
      <c r="H308" s="19">
        <v>5399.0</v>
      </c>
      <c r="I308" s="19"/>
      <c r="J308" s="19" t="s">
        <v>21</v>
      </c>
      <c r="K308" s="19"/>
      <c r="L308" s="19" t="s">
        <v>987</v>
      </c>
      <c r="M308" s="19" t="s">
        <v>23</v>
      </c>
      <c r="N308" s="19" t="s">
        <v>23</v>
      </c>
      <c r="O308" s="19"/>
      <c r="P308" s="19">
        <v>2.0</v>
      </c>
      <c r="Q308" s="19">
        <v>2.0</v>
      </c>
      <c r="R308" s="19"/>
      <c r="S308" s="19"/>
      <c r="T308" s="19"/>
      <c r="U308" s="19"/>
      <c r="V308" s="19"/>
      <c r="W308" s="19"/>
      <c r="X308" s="19"/>
      <c r="Y308" s="19"/>
      <c r="Z308" s="19"/>
      <c r="AA308" s="19"/>
    </row>
    <row r="309" ht="12.75" customHeight="1">
      <c r="A309" s="25">
        <v>43639.572916666664</v>
      </c>
      <c r="B309" s="19">
        <v>6.0</v>
      </c>
      <c r="C309" s="19" t="s">
        <v>99</v>
      </c>
      <c r="D309" s="19"/>
      <c r="E309" s="19">
        <v>79.0</v>
      </c>
      <c r="F309" s="19">
        <v>5100.0</v>
      </c>
      <c r="G309" s="19">
        <v>39.0</v>
      </c>
      <c r="H309" s="19">
        <v>810.0</v>
      </c>
      <c r="I309" s="19"/>
      <c r="J309" s="19" t="s">
        <v>21</v>
      </c>
      <c r="K309" s="19"/>
      <c r="L309" s="19" t="s">
        <v>196</v>
      </c>
      <c r="M309" s="19" t="s">
        <v>35</v>
      </c>
      <c r="N309" s="19" t="s">
        <v>23</v>
      </c>
      <c r="O309" s="19"/>
      <c r="P309" s="19">
        <v>2.0</v>
      </c>
      <c r="Q309" s="19">
        <v>1.0</v>
      </c>
      <c r="R309" s="19"/>
      <c r="S309" s="19"/>
      <c r="T309" s="19"/>
      <c r="U309" s="19"/>
      <c r="V309" s="19"/>
      <c r="W309" s="19"/>
      <c r="X309" s="19"/>
      <c r="Y309" s="19"/>
      <c r="Z309" s="19"/>
      <c r="AA309" s="19"/>
    </row>
    <row r="310" ht="12.75" customHeight="1">
      <c r="A310" s="25">
        <v>43617.416666666664</v>
      </c>
      <c r="B310" s="19">
        <v>6.0</v>
      </c>
      <c r="C310" s="19" t="s">
        <v>99</v>
      </c>
      <c r="D310" s="19"/>
      <c r="E310" s="19">
        <v>74.0</v>
      </c>
      <c r="F310" s="19">
        <v>5105.0</v>
      </c>
      <c r="G310" s="19">
        <v>38.0</v>
      </c>
      <c r="H310" s="19">
        <v>630.0</v>
      </c>
      <c r="I310" s="19"/>
      <c r="J310" s="19" t="s">
        <v>21</v>
      </c>
      <c r="K310" s="19"/>
      <c r="L310" s="19" t="s">
        <v>857</v>
      </c>
      <c r="M310" s="19" t="s">
        <v>23</v>
      </c>
      <c r="N310" s="19" t="s">
        <v>23</v>
      </c>
      <c r="O310" s="19"/>
      <c r="P310" s="19"/>
      <c r="Q310" s="19"/>
      <c r="R310" s="19"/>
      <c r="S310" s="19"/>
      <c r="T310" s="19"/>
      <c r="U310" s="19"/>
      <c r="V310" s="19"/>
      <c r="W310" s="19"/>
      <c r="X310" s="19"/>
      <c r="Y310" s="19"/>
      <c r="Z310" s="19"/>
      <c r="AA310" s="19"/>
    </row>
    <row r="311" ht="12.75" customHeight="1">
      <c r="A311" s="25">
        <v>43611.458333333336</v>
      </c>
      <c r="B311" s="19">
        <v>6.0</v>
      </c>
      <c r="C311" s="19" t="s">
        <v>99</v>
      </c>
      <c r="D311" s="19"/>
      <c r="E311" s="19">
        <v>74.0</v>
      </c>
      <c r="F311" s="19">
        <v>5110.0</v>
      </c>
      <c r="G311" s="19">
        <v>38.0</v>
      </c>
      <c r="H311" s="19">
        <v>5498.0</v>
      </c>
      <c r="I311" s="19">
        <v>23.0</v>
      </c>
      <c r="J311" s="19" t="s">
        <v>40</v>
      </c>
      <c r="K311" s="19" t="s">
        <v>856</v>
      </c>
      <c r="L311" s="19"/>
      <c r="M311" s="19" t="s">
        <v>23</v>
      </c>
      <c r="N311" s="19" t="s">
        <v>23</v>
      </c>
      <c r="O311" s="19"/>
      <c r="P311" s="19">
        <v>2.0</v>
      </c>
      <c r="Q311" s="19">
        <v>2.0</v>
      </c>
      <c r="R311" s="19"/>
      <c r="S311" s="19"/>
      <c r="T311" s="19"/>
      <c r="U311" s="19"/>
      <c r="V311" s="19"/>
      <c r="W311" s="19"/>
      <c r="X311" s="19"/>
      <c r="Y311" s="19"/>
      <c r="Z311" s="19"/>
      <c r="AA311" s="19"/>
    </row>
    <row r="312" ht="12.75" customHeight="1">
      <c r="A312" s="25">
        <v>43624.645833333336</v>
      </c>
      <c r="B312" s="19">
        <v>6.0</v>
      </c>
      <c r="C312" s="19" t="s">
        <v>99</v>
      </c>
      <c r="D312" s="19"/>
      <c r="E312" s="19">
        <v>76.0</v>
      </c>
      <c r="F312" s="19">
        <v>5110.0</v>
      </c>
      <c r="G312" s="19"/>
      <c r="H312" s="19">
        <v>683.0</v>
      </c>
      <c r="I312" s="19"/>
      <c r="J312" s="19" t="s">
        <v>21</v>
      </c>
      <c r="K312" s="19"/>
      <c r="L312" s="19" t="s">
        <v>112</v>
      </c>
      <c r="M312" s="19" t="s">
        <v>35</v>
      </c>
      <c r="N312" s="19" t="s">
        <v>23</v>
      </c>
      <c r="O312" s="19"/>
      <c r="P312" s="19"/>
      <c r="Q312" s="19"/>
      <c r="R312" s="19"/>
      <c r="S312" s="19"/>
      <c r="T312" s="19"/>
      <c r="U312" s="19"/>
      <c r="V312" s="19"/>
      <c r="W312" s="19"/>
      <c r="X312" s="19"/>
      <c r="Y312" s="19"/>
      <c r="Z312" s="19"/>
      <c r="AA312" s="19"/>
    </row>
    <row r="313" ht="12.75" customHeight="1">
      <c r="A313" s="25">
        <v>43632.458333333336</v>
      </c>
      <c r="B313" s="19">
        <v>6.0</v>
      </c>
      <c r="C313" s="19" t="s">
        <v>99</v>
      </c>
      <c r="D313" s="19"/>
      <c r="E313" s="19">
        <v>79.0</v>
      </c>
      <c r="F313" s="19">
        <v>5115.0</v>
      </c>
      <c r="G313" s="19">
        <v>40.0</v>
      </c>
      <c r="H313" s="19">
        <v>767.0</v>
      </c>
      <c r="I313" s="19"/>
      <c r="J313" s="19" t="s">
        <v>21</v>
      </c>
      <c r="K313" s="19"/>
      <c r="L313" s="19" t="s">
        <v>134</v>
      </c>
      <c r="M313" s="19" t="s">
        <v>35</v>
      </c>
      <c r="N313" s="19" t="s">
        <v>23</v>
      </c>
      <c r="O313" s="19"/>
      <c r="P313" s="19"/>
      <c r="Q313" s="19"/>
      <c r="R313" s="19"/>
      <c r="S313" s="19"/>
      <c r="T313" s="19"/>
      <c r="U313" s="19"/>
      <c r="V313" s="19"/>
      <c r="W313" s="19"/>
      <c r="X313" s="19"/>
      <c r="Y313" s="19"/>
      <c r="Z313" s="19"/>
      <c r="AA313" s="19"/>
    </row>
    <row r="314" ht="12.75" customHeight="1">
      <c r="A314" s="25">
        <v>43631.333333333336</v>
      </c>
      <c r="B314" s="19">
        <v>6.0</v>
      </c>
      <c r="C314" s="19" t="s">
        <v>99</v>
      </c>
      <c r="D314" s="19"/>
      <c r="E314" s="19">
        <v>78.0</v>
      </c>
      <c r="F314" s="19">
        <v>5125.0</v>
      </c>
      <c r="G314" s="19">
        <v>41.0</v>
      </c>
      <c r="H314" s="19">
        <v>749.0</v>
      </c>
      <c r="I314" s="19"/>
      <c r="J314" s="19" t="s">
        <v>21</v>
      </c>
      <c r="K314" s="19"/>
      <c r="L314" s="19" t="s">
        <v>29</v>
      </c>
      <c r="M314" s="19" t="s">
        <v>23</v>
      </c>
      <c r="N314" s="19" t="s">
        <v>23</v>
      </c>
      <c r="O314" s="19"/>
      <c r="P314" s="19"/>
      <c r="Q314" s="19"/>
      <c r="R314" s="19"/>
      <c r="S314" s="19"/>
      <c r="T314" s="19"/>
      <c r="U314" s="19"/>
      <c r="V314" s="19"/>
      <c r="W314" s="19"/>
      <c r="X314" s="19"/>
      <c r="Y314" s="19"/>
      <c r="Z314" s="19"/>
      <c r="AA314" s="19"/>
    </row>
    <row r="315" ht="12.75" customHeight="1">
      <c r="A315" s="25">
        <v>43637.333333333336</v>
      </c>
      <c r="B315" s="19">
        <v>6.0</v>
      </c>
      <c r="C315" s="19" t="s">
        <v>99</v>
      </c>
      <c r="D315" s="19"/>
      <c r="E315" s="19">
        <v>77.0</v>
      </c>
      <c r="F315" s="19">
        <v>5125.0</v>
      </c>
      <c r="G315" s="19">
        <v>39.0</v>
      </c>
      <c r="H315" s="19">
        <v>789.0</v>
      </c>
      <c r="I315" s="19"/>
      <c r="J315" s="19" t="s">
        <v>21</v>
      </c>
      <c r="K315" s="19"/>
      <c r="L315" s="19" t="s">
        <v>146</v>
      </c>
      <c r="M315" s="19" t="s">
        <v>35</v>
      </c>
      <c r="N315" s="19" t="s">
        <v>23</v>
      </c>
      <c r="O315" s="19"/>
      <c r="P315" s="19"/>
      <c r="Q315" s="19"/>
      <c r="R315" s="19"/>
      <c r="S315" s="19"/>
      <c r="T315" s="19"/>
      <c r="U315" s="19"/>
      <c r="V315" s="19"/>
      <c r="W315" s="19"/>
      <c r="X315" s="19"/>
      <c r="Y315" s="19"/>
      <c r="Z315" s="19"/>
      <c r="AA315" s="19"/>
    </row>
    <row r="316" ht="12.75" customHeight="1">
      <c r="A316" s="25">
        <v>43648.4375</v>
      </c>
      <c r="B316" s="19">
        <v>6.0</v>
      </c>
      <c r="C316" s="19" t="s">
        <v>99</v>
      </c>
      <c r="D316" s="19"/>
      <c r="E316" s="19">
        <v>73.0</v>
      </c>
      <c r="F316" s="19">
        <v>5125.0</v>
      </c>
      <c r="G316" s="19">
        <v>37.0</v>
      </c>
      <c r="H316" s="19">
        <v>848.0</v>
      </c>
      <c r="I316" s="19">
        <v>127.0</v>
      </c>
      <c r="J316" s="19" t="s">
        <v>40</v>
      </c>
      <c r="K316" s="19" t="s">
        <v>109</v>
      </c>
      <c r="L316" s="19"/>
      <c r="M316" s="19" t="s">
        <v>35</v>
      </c>
      <c r="N316" s="19" t="s">
        <v>23</v>
      </c>
      <c r="O316" s="19"/>
      <c r="P316" s="19"/>
      <c r="Q316" s="19"/>
      <c r="R316" s="19"/>
      <c r="S316" s="19"/>
      <c r="T316" s="19"/>
      <c r="U316" s="19"/>
      <c r="V316" s="19"/>
      <c r="W316" s="19"/>
      <c r="X316" s="19"/>
      <c r="Y316" s="19"/>
      <c r="Z316" s="19"/>
      <c r="AA316" s="19"/>
    </row>
    <row r="317" ht="12.75" customHeight="1">
      <c r="A317" s="25">
        <v>43623.395833333336</v>
      </c>
      <c r="B317" s="19">
        <v>6.0</v>
      </c>
      <c r="C317" s="19" t="s">
        <v>99</v>
      </c>
      <c r="D317" s="19"/>
      <c r="E317" s="19">
        <v>74.0</v>
      </c>
      <c r="F317" s="19">
        <v>5135.0</v>
      </c>
      <c r="G317" s="19">
        <v>38.0</v>
      </c>
      <c r="H317" s="19">
        <v>662.0</v>
      </c>
      <c r="I317" s="19"/>
      <c r="J317" s="19" t="s">
        <v>21</v>
      </c>
      <c r="K317" s="19"/>
      <c r="L317" s="19" t="s">
        <v>134</v>
      </c>
      <c r="M317" s="19" t="s">
        <v>23</v>
      </c>
      <c r="N317" s="19" t="s">
        <v>23</v>
      </c>
      <c r="O317" s="19"/>
      <c r="P317" s="19">
        <v>2.0</v>
      </c>
      <c r="Q317" s="19">
        <v>2.0</v>
      </c>
      <c r="R317" s="19"/>
      <c r="S317" s="19"/>
      <c r="T317" s="19"/>
      <c r="U317" s="19"/>
      <c r="V317" s="19"/>
      <c r="W317" s="19"/>
      <c r="X317" s="19"/>
      <c r="Y317" s="19"/>
      <c r="Z317" s="19"/>
      <c r="AA317" s="19"/>
    </row>
    <row r="318" ht="12.75" customHeight="1">
      <c r="A318" s="25">
        <v>43602.854166666664</v>
      </c>
      <c r="B318" s="19">
        <v>6.0</v>
      </c>
      <c r="C318" s="19" t="s">
        <v>99</v>
      </c>
      <c r="D318" s="19"/>
      <c r="E318" s="19">
        <v>74.0</v>
      </c>
      <c r="F318" s="19">
        <v>5140.0</v>
      </c>
      <c r="G318" s="19">
        <v>40.0</v>
      </c>
      <c r="H318" s="19">
        <v>5346.0</v>
      </c>
      <c r="I318" s="19"/>
      <c r="J318" s="19" t="s">
        <v>21</v>
      </c>
      <c r="K318" s="19"/>
      <c r="L318" s="19" t="s">
        <v>109</v>
      </c>
      <c r="M318" s="19" t="s">
        <v>40</v>
      </c>
      <c r="N318" s="19" t="s">
        <v>23</v>
      </c>
      <c r="O318" s="19"/>
      <c r="P318" s="19">
        <v>2.0</v>
      </c>
      <c r="Q318" s="19"/>
      <c r="R318" s="19"/>
      <c r="S318" s="19"/>
      <c r="T318" s="19"/>
      <c r="U318" s="19"/>
      <c r="V318" s="19"/>
      <c r="W318" s="19"/>
      <c r="X318" s="19"/>
      <c r="Y318" s="19"/>
      <c r="Z318" s="19"/>
      <c r="AA318" s="19"/>
    </row>
    <row r="319" ht="12.75" customHeight="1">
      <c r="A319" s="25">
        <v>43624.46875</v>
      </c>
      <c r="B319" s="19">
        <v>6.0</v>
      </c>
      <c r="C319" s="19" t="s">
        <v>99</v>
      </c>
      <c r="D319" s="19"/>
      <c r="E319" s="19">
        <v>75.0</v>
      </c>
      <c r="F319" s="19">
        <v>5145.0</v>
      </c>
      <c r="G319" s="19">
        <v>41.0</v>
      </c>
      <c r="H319" s="19">
        <v>675.0</v>
      </c>
      <c r="I319" s="19"/>
      <c r="J319" s="19" t="s">
        <v>21</v>
      </c>
      <c r="K319" s="19"/>
      <c r="L319" s="19" t="s">
        <v>343</v>
      </c>
      <c r="M319" s="19" t="s">
        <v>35</v>
      </c>
      <c r="N319" s="19" t="s">
        <v>23</v>
      </c>
      <c r="O319" s="19"/>
      <c r="P319" s="19"/>
      <c r="Q319" s="19"/>
      <c r="R319" s="19"/>
      <c r="S319" s="19"/>
      <c r="T319" s="19"/>
      <c r="U319" s="19"/>
      <c r="V319" s="19"/>
      <c r="W319" s="19"/>
      <c r="X319" s="19"/>
      <c r="Y319" s="19"/>
      <c r="Z319" s="19"/>
      <c r="AA319" s="19"/>
    </row>
    <row r="320" ht="12.75" customHeight="1">
      <c r="A320" s="25">
        <v>43645.583333333336</v>
      </c>
      <c r="B320" s="19">
        <v>6.0</v>
      </c>
      <c r="C320" s="19" t="s">
        <v>99</v>
      </c>
      <c r="D320" s="19"/>
      <c r="E320" s="19">
        <v>73.0</v>
      </c>
      <c r="F320" s="19">
        <v>5145.0</v>
      </c>
      <c r="G320" s="19">
        <v>41.0</v>
      </c>
      <c r="H320" s="19">
        <v>836.0</v>
      </c>
      <c r="I320" s="19"/>
      <c r="J320" s="19" t="s">
        <v>21</v>
      </c>
      <c r="K320" s="19"/>
      <c r="L320" s="19" t="s">
        <v>136</v>
      </c>
      <c r="M320" s="19" t="s">
        <v>35</v>
      </c>
      <c r="N320" s="19" t="s">
        <v>23</v>
      </c>
      <c r="O320" s="19"/>
      <c r="P320" s="19"/>
      <c r="Q320" s="19"/>
      <c r="R320" s="19"/>
      <c r="S320" s="19"/>
      <c r="T320" s="19"/>
      <c r="U320" s="19"/>
      <c r="V320" s="19"/>
      <c r="W320" s="19"/>
      <c r="X320" s="19"/>
      <c r="Y320" s="19"/>
      <c r="Z320" s="19"/>
      <c r="AA320" s="19"/>
    </row>
    <row r="321" ht="12.75" customHeight="1">
      <c r="A321" s="25">
        <v>43602.416666666664</v>
      </c>
      <c r="B321" s="19">
        <v>6.0</v>
      </c>
      <c r="C321" s="19" t="s">
        <v>99</v>
      </c>
      <c r="D321" s="19"/>
      <c r="E321" s="19">
        <v>76.0</v>
      </c>
      <c r="F321" s="19">
        <v>5155.0</v>
      </c>
      <c r="G321" s="19">
        <v>40.0</v>
      </c>
      <c r="H321" s="19">
        <v>5344.0</v>
      </c>
      <c r="I321" s="19"/>
      <c r="J321" s="19" t="s">
        <v>21</v>
      </c>
      <c r="K321" s="19"/>
      <c r="L321" s="19" t="s">
        <v>978</v>
      </c>
      <c r="M321" s="19" t="s">
        <v>23</v>
      </c>
      <c r="N321" s="19" t="s">
        <v>23</v>
      </c>
      <c r="O321" s="19"/>
      <c r="P321" s="19"/>
      <c r="Q321" s="19"/>
      <c r="R321" s="19"/>
      <c r="S321" s="19"/>
      <c r="T321" s="19"/>
      <c r="U321" s="19"/>
      <c r="V321" s="19"/>
      <c r="W321" s="19"/>
      <c r="X321" s="19"/>
      <c r="Y321" s="19"/>
      <c r="Z321" s="19"/>
      <c r="AA321" s="19"/>
    </row>
    <row r="322" ht="12.75" customHeight="1">
      <c r="A322" s="25">
        <v>43616.416666666664</v>
      </c>
      <c r="B322" s="19">
        <v>6.0</v>
      </c>
      <c r="C322" s="19" t="s">
        <v>99</v>
      </c>
      <c r="D322" s="19"/>
      <c r="E322" s="19">
        <v>76.0</v>
      </c>
      <c r="F322" s="19">
        <v>5155.0</v>
      </c>
      <c r="G322" s="19">
        <v>42.0</v>
      </c>
      <c r="H322" s="19">
        <v>615.0</v>
      </c>
      <c r="I322" s="19"/>
      <c r="J322" s="19" t="s">
        <v>21</v>
      </c>
      <c r="K322" s="19"/>
      <c r="L322" s="19" t="s">
        <v>842</v>
      </c>
      <c r="M322" s="19" t="s">
        <v>23</v>
      </c>
      <c r="N322" s="19" t="s">
        <v>23</v>
      </c>
      <c r="O322" s="19"/>
      <c r="P322" s="19"/>
      <c r="Q322" s="19"/>
      <c r="R322" s="19"/>
      <c r="S322" s="19"/>
      <c r="T322" s="19"/>
      <c r="U322" s="19"/>
      <c r="V322" s="19"/>
      <c r="W322" s="19"/>
      <c r="X322" s="19"/>
      <c r="Y322" s="19"/>
      <c r="Z322" s="19"/>
      <c r="AA322" s="19"/>
    </row>
    <row r="323" ht="12.75" customHeight="1">
      <c r="A323" s="25">
        <v>43631.479166666664</v>
      </c>
      <c r="B323" s="19">
        <v>6.0</v>
      </c>
      <c r="C323" s="19" t="s">
        <v>99</v>
      </c>
      <c r="D323" s="19"/>
      <c r="E323" s="19">
        <v>77.0</v>
      </c>
      <c r="F323" s="19">
        <v>5160.0</v>
      </c>
      <c r="G323" s="19">
        <v>41.0</v>
      </c>
      <c r="H323" s="19">
        <v>750.0</v>
      </c>
      <c r="I323" s="19"/>
      <c r="J323" s="19" t="s">
        <v>21</v>
      </c>
      <c r="K323" s="19"/>
      <c r="L323" s="19" t="s">
        <v>109</v>
      </c>
      <c r="M323" s="19" t="s">
        <v>23</v>
      </c>
      <c r="N323" s="19" t="s">
        <v>23</v>
      </c>
      <c r="O323" s="19"/>
      <c r="P323" s="19"/>
      <c r="Q323" s="19"/>
      <c r="R323" s="19"/>
      <c r="S323" s="19"/>
      <c r="T323" s="19"/>
      <c r="U323" s="19"/>
      <c r="V323" s="19"/>
      <c r="W323" s="19"/>
      <c r="X323" s="19"/>
      <c r="Y323" s="19"/>
      <c r="Z323" s="19"/>
      <c r="AA323" s="19"/>
    </row>
    <row r="324" ht="12.75" customHeight="1">
      <c r="A324" s="25">
        <v>43625.416666666664</v>
      </c>
      <c r="B324" s="19">
        <v>6.0</v>
      </c>
      <c r="C324" s="19" t="s">
        <v>99</v>
      </c>
      <c r="D324" s="19"/>
      <c r="E324" s="19">
        <v>79.0</v>
      </c>
      <c r="F324" s="19">
        <v>5165.0</v>
      </c>
      <c r="G324" s="19">
        <v>40.0</v>
      </c>
      <c r="H324" s="19">
        <v>695.0</v>
      </c>
      <c r="I324" s="19">
        <v>26.0</v>
      </c>
      <c r="J324" s="19" t="s">
        <v>40</v>
      </c>
      <c r="K324" s="19" t="s">
        <v>845</v>
      </c>
      <c r="L324" s="19"/>
      <c r="M324" s="19" t="s">
        <v>23</v>
      </c>
      <c r="N324" s="19" t="s">
        <v>23</v>
      </c>
      <c r="O324" s="19"/>
      <c r="P324" s="19"/>
      <c r="Q324" s="19"/>
      <c r="R324" s="19"/>
      <c r="S324" s="19"/>
      <c r="T324" s="19"/>
      <c r="U324" s="19"/>
      <c r="V324" s="19"/>
      <c r="W324" s="19"/>
      <c r="X324" s="19"/>
      <c r="Y324" s="19"/>
      <c r="Z324" s="19"/>
      <c r="AA324" s="19"/>
    </row>
    <row r="325" ht="12.75" customHeight="1">
      <c r="A325" s="25">
        <v>43638.395833333336</v>
      </c>
      <c r="B325" s="19">
        <v>6.0</v>
      </c>
      <c r="C325" s="19" t="s">
        <v>99</v>
      </c>
      <c r="D325" s="19"/>
      <c r="E325" s="19">
        <v>80.0</v>
      </c>
      <c r="F325" s="19">
        <v>5180.0</v>
      </c>
      <c r="G325" s="19">
        <v>39.0</v>
      </c>
      <c r="H325" s="19">
        <v>797.0</v>
      </c>
      <c r="I325" s="19"/>
      <c r="J325" s="19" t="s">
        <v>21</v>
      </c>
      <c r="K325" s="19"/>
      <c r="L325" s="19" t="s">
        <v>137</v>
      </c>
      <c r="M325" s="19" t="s">
        <v>35</v>
      </c>
      <c r="N325" s="19" t="s">
        <v>23</v>
      </c>
      <c r="O325" s="19"/>
      <c r="P325" s="19">
        <v>2.0</v>
      </c>
      <c r="Q325" s="19">
        <v>1.0</v>
      </c>
      <c r="R325" s="19"/>
      <c r="S325" s="19"/>
      <c r="T325" s="19"/>
      <c r="U325" s="19"/>
      <c r="V325" s="19"/>
      <c r="W325" s="19"/>
      <c r="X325" s="19"/>
      <c r="Y325" s="19"/>
      <c r="Z325" s="19"/>
      <c r="AA325" s="19"/>
    </row>
    <row r="326" ht="12.75" customHeight="1">
      <c r="A326" s="25">
        <v>43624.375</v>
      </c>
      <c r="B326" s="19">
        <v>6.0</v>
      </c>
      <c r="C326" s="19" t="s">
        <v>99</v>
      </c>
      <c r="D326" s="19"/>
      <c r="E326" s="19">
        <v>81.0</v>
      </c>
      <c r="F326" s="19">
        <v>5190.0</v>
      </c>
      <c r="G326" s="19">
        <v>40.0</v>
      </c>
      <c r="H326" s="19">
        <v>678.0</v>
      </c>
      <c r="I326" s="19">
        <v>22.0</v>
      </c>
      <c r="J326" s="19" t="s">
        <v>40</v>
      </c>
      <c r="K326" s="19" t="s">
        <v>855</v>
      </c>
      <c r="L326" s="19"/>
      <c r="M326" s="19" t="s">
        <v>23</v>
      </c>
      <c r="N326" s="19" t="s">
        <v>23</v>
      </c>
      <c r="O326" s="19"/>
      <c r="P326" s="19"/>
      <c r="Q326" s="19"/>
      <c r="R326" s="19"/>
      <c r="S326" s="19"/>
      <c r="T326" s="19"/>
      <c r="U326" s="19"/>
      <c r="V326" s="19"/>
      <c r="W326" s="19"/>
      <c r="X326" s="19"/>
      <c r="Y326" s="19"/>
      <c r="Z326" s="19"/>
      <c r="AA326" s="19"/>
    </row>
    <row r="327" ht="12.75" customHeight="1">
      <c r="A327" s="25">
        <v>43645.333333333336</v>
      </c>
      <c r="B327" s="19">
        <v>6.0</v>
      </c>
      <c r="C327" s="19" t="s">
        <v>99</v>
      </c>
      <c r="D327" s="19"/>
      <c r="E327" s="19">
        <v>78.0</v>
      </c>
      <c r="F327" s="19">
        <v>5190.0</v>
      </c>
      <c r="G327" s="19">
        <v>40.0</v>
      </c>
      <c r="H327" s="19">
        <v>837.0</v>
      </c>
      <c r="I327" s="19"/>
      <c r="J327" s="19" t="s">
        <v>21</v>
      </c>
      <c r="K327" s="19"/>
      <c r="L327" s="19" t="s">
        <v>109</v>
      </c>
      <c r="M327" s="19" t="s">
        <v>35</v>
      </c>
      <c r="N327" s="19" t="s">
        <v>23</v>
      </c>
      <c r="O327" s="19"/>
      <c r="P327" s="19">
        <v>2.0</v>
      </c>
      <c r="Q327" s="19">
        <v>1.0</v>
      </c>
      <c r="R327" s="19"/>
      <c r="S327" s="19"/>
      <c r="T327" s="19"/>
      <c r="U327" s="19"/>
      <c r="V327" s="19"/>
      <c r="W327" s="19"/>
      <c r="X327" s="19"/>
      <c r="Y327" s="19"/>
      <c r="Z327" s="19"/>
      <c r="AA327" s="19"/>
    </row>
    <row r="328" ht="12.75" customHeight="1">
      <c r="A328" s="25">
        <v>43604.458333333336</v>
      </c>
      <c r="B328" s="19">
        <v>6.0</v>
      </c>
      <c r="C328" s="19" t="s">
        <v>99</v>
      </c>
      <c r="D328" s="19"/>
      <c r="E328" s="19">
        <v>76.0</v>
      </c>
      <c r="F328" s="19">
        <v>5200.0</v>
      </c>
      <c r="G328" s="19">
        <v>41.0</v>
      </c>
      <c r="H328" s="19">
        <v>5353.0</v>
      </c>
      <c r="I328" s="19"/>
      <c r="J328" s="19" t="s">
        <v>21</v>
      </c>
      <c r="K328" s="19"/>
      <c r="L328" s="19" t="s">
        <v>857</v>
      </c>
      <c r="M328" s="19" t="s">
        <v>23</v>
      </c>
      <c r="N328" s="19" t="s">
        <v>23</v>
      </c>
      <c r="O328" s="19"/>
      <c r="P328" s="19"/>
      <c r="Q328" s="19"/>
      <c r="R328" s="19"/>
      <c r="S328" s="19"/>
      <c r="T328" s="19"/>
      <c r="U328" s="19"/>
      <c r="V328" s="19"/>
      <c r="W328" s="19"/>
      <c r="X328" s="19"/>
      <c r="Y328" s="19"/>
      <c r="Z328" s="19"/>
      <c r="AA328" s="19"/>
    </row>
    <row r="329" ht="12.75" customHeight="1">
      <c r="A329" s="25">
        <v>43632.520833333336</v>
      </c>
      <c r="B329" s="19">
        <v>6.0</v>
      </c>
      <c r="C329" s="19" t="s">
        <v>99</v>
      </c>
      <c r="D329" s="19"/>
      <c r="E329" s="19">
        <v>81.0</v>
      </c>
      <c r="F329" s="19">
        <v>5210.0</v>
      </c>
      <c r="G329" s="19">
        <v>43.0</v>
      </c>
      <c r="H329" s="19">
        <v>770.0</v>
      </c>
      <c r="I329" s="19"/>
      <c r="J329" s="19" t="s">
        <v>21</v>
      </c>
      <c r="K329" s="19"/>
      <c r="L329" s="19" t="s">
        <v>146</v>
      </c>
      <c r="M329" s="19" t="s">
        <v>35</v>
      </c>
      <c r="N329" s="19" t="s">
        <v>23</v>
      </c>
      <c r="O329" s="19" t="s">
        <v>980</v>
      </c>
      <c r="P329" s="19"/>
      <c r="Q329" s="19"/>
      <c r="R329" s="19"/>
      <c r="S329" s="19"/>
      <c r="T329" s="19"/>
      <c r="U329" s="19"/>
      <c r="V329" s="19"/>
      <c r="W329" s="19"/>
      <c r="X329" s="19"/>
      <c r="Y329" s="19"/>
      <c r="Z329" s="19"/>
      <c r="AA329" s="19"/>
    </row>
    <row r="330" ht="12.75" customHeight="1">
      <c r="A330" s="25">
        <v>43620.458333333336</v>
      </c>
      <c r="B330" s="19">
        <v>6.0</v>
      </c>
      <c r="C330" s="19" t="s">
        <v>99</v>
      </c>
      <c r="D330" s="19"/>
      <c r="E330" s="19">
        <v>76.0</v>
      </c>
      <c r="F330" s="19">
        <v>5215.0</v>
      </c>
      <c r="G330" s="19"/>
      <c r="H330" s="19">
        <v>646.0</v>
      </c>
      <c r="I330" s="19">
        <v>23.0</v>
      </c>
      <c r="J330" s="19" t="s">
        <v>40</v>
      </c>
      <c r="K330" s="19" t="s">
        <v>856</v>
      </c>
      <c r="L330" s="19"/>
      <c r="M330" s="19" t="s">
        <v>23</v>
      </c>
      <c r="N330" s="19" t="s">
        <v>23</v>
      </c>
      <c r="O330" s="19"/>
      <c r="P330" s="19"/>
      <c r="Q330" s="19"/>
      <c r="R330" s="19"/>
      <c r="S330" s="19"/>
      <c r="T330" s="19"/>
      <c r="U330" s="19"/>
      <c r="V330" s="19"/>
      <c r="W330" s="19"/>
      <c r="X330" s="19"/>
      <c r="Y330" s="19"/>
      <c r="Z330" s="19"/>
      <c r="AA330" s="19"/>
    </row>
    <row r="331" ht="12.75" customHeight="1">
      <c r="A331" s="25">
        <v>43631.416666666664</v>
      </c>
      <c r="B331" s="19">
        <v>6.0</v>
      </c>
      <c r="C331" s="19" t="s">
        <v>99</v>
      </c>
      <c r="D331" s="19"/>
      <c r="E331" s="19">
        <v>76.0</v>
      </c>
      <c r="F331" s="19">
        <v>5215.0</v>
      </c>
      <c r="G331" s="19">
        <v>41.0</v>
      </c>
      <c r="H331" s="19">
        <v>748.0</v>
      </c>
      <c r="I331" s="19"/>
      <c r="J331" s="19" t="s">
        <v>21</v>
      </c>
      <c r="K331" s="19"/>
      <c r="L331" s="19" t="s">
        <v>146</v>
      </c>
      <c r="M331" s="19" t="s">
        <v>23</v>
      </c>
      <c r="N331" s="19" t="s">
        <v>23</v>
      </c>
      <c r="O331" s="19"/>
      <c r="P331" s="19"/>
      <c r="Q331" s="19"/>
      <c r="R331" s="19"/>
      <c r="S331" s="19"/>
      <c r="T331" s="19"/>
      <c r="U331" s="19"/>
      <c r="V331" s="19"/>
      <c r="W331" s="19"/>
      <c r="X331" s="19"/>
      <c r="Y331" s="19"/>
      <c r="Z331" s="19"/>
      <c r="AA331" s="19"/>
    </row>
    <row r="332" ht="12.75" customHeight="1">
      <c r="A332" s="25">
        <v>43625.833333333336</v>
      </c>
      <c r="B332" s="19">
        <v>6.0</v>
      </c>
      <c r="C332" s="19" t="s">
        <v>99</v>
      </c>
      <c r="D332" s="19"/>
      <c r="E332" s="19">
        <v>77.0</v>
      </c>
      <c r="F332" s="19">
        <v>5225.0</v>
      </c>
      <c r="G332" s="19">
        <v>40.0</v>
      </c>
      <c r="H332" s="19">
        <v>699.0</v>
      </c>
      <c r="I332" s="19"/>
      <c r="J332" s="19" t="s">
        <v>21</v>
      </c>
      <c r="K332" s="19"/>
      <c r="L332" s="19" t="s">
        <v>343</v>
      </c>
      <c r="M332" s="19" t="s">
        <v>23</v>
      </c>
      <c r="N332" s="19" t="s">
        <v>23</v>
      </c>
      <c r="O332" s="19"/>
      <c r="P332" s="19"/>
      <c r="Q332" s="19"/>
      <c r="R332" s="19"/>
      <c r="S332" s="19"/>
      <c r="T332" s="19"/>
      <c r="U332" s="19"/>
      <c r="V332" s="19"/>
      <c r="W332" s="19"/>
      <c r="X332" s="19"/>
      <c r="Y332" s="19"/>
      <c r="Z332" s="19"/>
      <c r="AA332" s="19"/>
    </row>
    <row r="333" ht="12.75" customHeight="1">
      <c r="A333" s="25">
        <v>43602.333333333336</v>
      </c>
      <c r="B333" s="19">
        <v>6.0</v>
      </c>
      <c r="C333" s="19" t="s">
        <v>99</v>
      </c>
      <c r="D333" s="19"/>
      <c r="E333" s="19">
        <v>74.0</v>
      </c>
      <c r="F333" s="19">
        <v>5235.0</v>
      </c>
      <c r="G333" s="19">
        <v>42.0</v>
      </c>
      <c r="H333" s="19">
        <v>5342.0</v>
      </c>
      <c r="I333" s="19"/>
      <c r="J333" s="19" t="s">
        <v>21</v>
      </c>
      <c r="K333" s="19"/>
      <c r="L333" s="19" t="s">
        <v>867</v>
      </c>
      <c r="M333" s="19" t="s">
        <v>23</v>
      </c>
      <c r="N333" s="19" t="s">
        <v>23</v>
      </c>
      <c r="O333" s="19"/>
      <c r="P333" s="19"/>
      <c r="Q333" s="19"/>
      <c r="R333" s="19"/>
      <c r="S333" s="19"/>
      <c r="T333" s="19"/>
      <c r="U333" s="19"/>
      <c r="V333" s="19"/>
      <c r="W333" s="19"/>
      <c r="X333" s="19"/>
      <c r="Y333" s="19"/>
      <c r="Z333" s="19"/>
      <c r="AA333" s="19"/>
    </row>
    <row r="334" ht="12.75" customHeight="1">
      <c r="A334" s="25">
        <v>43627.458333333336</v>
      </c>
      <c r="B334" s="19">
        <v>6.0</v>
      </c>
      <c r="C334" s="19" t="s">
        <v>99</v>
      </c>
      <c r="D334" s="19"/>
      <c r="E334" s="19">
        <v>79.0</v>
      </c>
      <c r="F334" s="19">
        <v>5235.0</v>
      </c>
      <c r="G334" s="19">
        <v>40.0</v>
      </c>
      <c r="H334" s="19">
        <v>706.0</v>
      </c>
      <c r="I334" s="19">
        <v>23.0</v>
      </c>
      <c r="J334" s="19" t="s">
        <v>40</v>
      </c>
      <c r="K334" s="19" t="s">
        <v>856</v>
      </c>
      <c r="L334" s="19"/>
      <c r="M334" s="19" t="s">
        <v>23</v>
      </c>
      <c r="N334" s="19" t="s">
        <v>23</v>
      </c>
      <c r="O334" s="19"/>
      <c r="P334" s="19"/>
      <c r="Q334" s="19"/>
      <c r="R334" s="19"/>
      <c r="S334" s="19"/>
      <c r="T334" s="19"/>
      <c r="U334" s="19"/>
      <c r="V334" s="19"/>
      <c r="W334" s="19"/>
      <c r="X334" s="19"/>
      <c r="Y334" s="19"/>
      <c r="Z334" s="19"/>
      <c r="AA334" s="19"/>
    </row>
    <row r="335" ht="12.75" customHeight="1">
      <c r="A335" s="25">
        <v>43630.895833333336</v>
      </c>
      <c r="B335" s="19">
        <v>6.0</v>
      </c>
      <c r="C335" s="19" t="s">
        <v>99</v>
      </c>
      <c r="D335" s="19"/>
      <c r="E335" s="19">
        <v>78.0</v>
      </c>
      <c r="F335" s="19">
        <v>5240.0</v>
      </c>
      <c r="G335" s="19">
        <v>41.0</v>
      </c>
      <c r="H335" s="19">
        <v>742.0</v>
      </c>
      <c r="I335" s="19"/>
      <c r="J335" s="19" t="s">
        <v>21</v>
      </c>
      <c r="K335" s="19"/>
      <c r="L335" s="19" t="s">
        <v>146</v>
      </c>
      <c r="M335" s="19" t="s">
        <v>23</v>
      </c>
      <c r="N335" s="19" t="s">
        <v>23</v>
      </c>
      <c r="O335" s="19"/>
      <c r="P335" s="19"/>
      <c r="Q335" s="19"/>
      <c r="R335" s="19"/>
      <c r="S335" s="19"/>
      <c r="T335" s="19"/>
      <c r="U335" s="19"/>
      <c r="V335" s="19"/>
      <c r="W335" s="19"/>
      <c r="X335" s="19"/>
      <c r="Y335" s="19"/>
      <c r="Z335" s="19"/>
      <c r="AA335" s="19"/>
    </row>
    <row r="336" ht="12.75" customHeight="1">
      <c r="A336" s="25">
        <v>43639.604166666664</v>
      </c>
      <c r="B336" s="19">
        <v>6.0</v>
      </c>
      <c r="C336" s="19" t="s">
        <v>99</v>
      </c>
      <c r="D336" s="19"/>
      <c r="E336" s="19">
        <v>78.0</v>
      </c>
      <c r="F336" s="19">
        <v>5240.0</v>
      </c>
      <c r="G336" s="19"/>
      <c r="H336" s="19">
        <v>813.0</v>
      </c>
      <c r="I336" s="19">
        <v>22.0</v>
      </c>
      <c r="J336" s="19" t="s">
        <v>40</v>
      </c>
      <c r="K336" s="19" t="s">
        <v>855</v>
      </c>
      <c r="L336" s="19"/>
      <c r="M336" s="19" t="s">
        <v>35</v>
      </c>
      <c r="N336" s="19" t="s">
        <v>23</v>
      </c>
      <c r="O336" s="19"/>
      <c r="P336" s="19"/>
      <c r="Q336" s="19"/>
      <c r="R336" s="19"/>
      <c r="S336" s="19"/>
      <c r="T336" s="19"/>
      <c r="U336" s="19"/>
      <c r="V336" s="19"/>
      <c r="W336" s="19"/>
      <c r="X336" s="19"/>
      <c r="Y336" s="19"/>
      <c r="Z336" s="19"/>
      <c r="AA336" s="19"/>
    </row>
    <row r="337" ht="12.75" customHeight="1">
      <c r="A337" s="25">
        <v>43623.583333333336</v>
      </c>
      <c r="B337" s="19">
        <v>6.0</v>
      </c>
      <c r="C337" s="19" t="s">
        <v>99</v>
      </c>
      <c r="D337" s="19"/>
      <c r="E337" s="19">
        <v>76.0</v>
      </c>
      <c r="F337" s="19">
        <v>5245.0</v>
      </c>
      <c r="G337" s="19">
        <v>42.0</v>
      </c>
      <c r="H337" s="19">
        <v>670.0</v>
      </c>
      <c r="I337" s="19">
        <v>22.0</v>
      </c>
      <c r="J337" s="19" t="s">
        <v>40</v>
      </c>
      <c r="K337" s="19" t="s">
        <v>855</v>
      </c>
      <c r="L337" s="19"/>
      <c r="M337" s="19" t="s">
        <v>23</v>
      </c>
      <c r="N337" s="19" t="s">
        <v>23</v>
      </c>
      <c r="O337" s="19"/>
      <c r="P337" s="19"/>
      <c r="Q337" s="19"/>
      <c r="R337" s="19"/>
      <c r="S337" s="19"/>
      <c r="T337" s="19"/>
      <c r="U337" s="19"/>
      <c r="V337" s="19"/>
      <c r="W337" s="19"/>
      <c r="X337" s="19"/>
      <c r="Y337" s="19"/>
      <c r="Z337" s="19"/>
      <c r="AA337" s="19"/>
    </row>
    <row r="338" ht="12.75" customHeight="1">
      <c r="A338" s="25">
        <v>43597.375</v>
      </c>
      <c r="B338" s="19">
        <v>6.0</v>
      </c>
      <c r="C338" s="19" t="s">
        <v>99</v>
      </c>
      <c r="D338" s="19"/>
      <c r="E338" s="19">
        <v>74.0</v>
      </c>
      <c r="F338" s="19">
        <v>5250.0</v>
      </c>
      <c r="G338" s="19">
        <v>41.0</v>
      </c>
      <c r="H338" s="19">
        <v>5321.0</v>
      </c>
      <c r="I338" s="19"/>
      <c r="J338" s="19" t="s">
        <v>21</v>
      </c>
      <c r="K338" s="19"/>
      <c r="L338" s="19" t="s">
        <v>196</v>
      </c>
      <c r="M338" s="19" t="s">
        <v>23</v>
      </c>
      <c r="N338" s="19" t="s">
        <v>23</v>
      </c>
      <c r="O338" s="19"/>
      <c r="P338" s="19"/>
      <c r="Q338" s="19"/>
      <c r="R338" s="19"/>
      <c r="S338" s="19"/>
      <c r="T338" s="19"/>
      <c r="U338" s="19"/>
      <c r="V338" s="19"/>
      <c r="W338" s="19"/>
      <c r="X338" s="19"/>
      <c r="Y338" s="19"/>
      <c r="Z338" s="19"/>
      <c r="AA338" s="19"/>
    </row>
    <row r="339" ht="12.75" customHeight="1">
      <c r="A339" s="25">
        <v>43625.395833333336</v>
      </c>
      <c r="B339" s="19">
        <v>6.0</v>
      </c>
      <c r="C339" s="19" t="s">
        <v>99</v>
      </c>
      <c r="D339" s="19"/>
      <c r="E339" s="19">
        <v>76.0</v>
      </c>
      <c r="F339" s="19">
        <v>5250.0</v>
      </c>
      <c r="G339" s="19">
        <v>42.0</v>
      </c>
      <c r="H339" s="19">
        <v>692.0</v>
      </c>
      <c r="I339" s="19"/>
      <c r="J339" s="19" t="s">
        <v>21</v>
      </c>
      <c r="K339" s="19"/>
      <c r="L339" s="19" t="s">
        <v>136</v>
      </c>
      <c r="M339" s="19" t="s">
        <v>23</v>
      </c>
      <c r="N339" s="19" t="s">
        <v>23</v>
      </c>
      <c r="O339" s="19"/>
      <c r="P339" s="19"/>
      <c r="Q339" s="19"/>
      <c r="R339" s="19"/>
      <c r="S339" s="19"/>
      <c r="T339" s="19"/>
      <c r="U339" s="19"/>
      <c r="V339" s="19"/>
      <c r="W339" s="19"/>
      <c r="X339" s="19"/>
      <c r="Y339" s="19"/>
      <c r="Z339" s="19"/>
      <c r="AA339" s="19"/>
    </row>
    <row r="340" ht="12.75" customHeight="1">
      <c r="A340" s="25">
        <v>43630.333333333336</v>
      </c>
      <c r="B340" s="19">
        <v>6.0</v>
      </c>
      <c r="C340" s="19" t="s">
        <v>99</v>
      </c>
      <c r="D340" s="19"/>
      <c r="E340" s="19">
        <v>76.0</v>
      </c>
      <c r="F340" s="19">
        <v>5250.0</v>
      </c>
      <c r="G340" s="19"/>
      <c r="H340" s="19">
        <v>731.0</v>
      </c>
      <c r="I340" s="19">
        <v>26.0</v>
      </c>
      <c r="J340" s="19" t="s">
        <v>40</v>
      </c>
      <c r="K340" s="19" t="s">
        <v>845</v>
      </c>
      <c r="L340" s="19"/>
      <c r="M340" s="19" t="s">
        <v>23</v>
      </c>
      <c r="N340" s="19" t="s">
        <v>23</v>
      </c>
      <c r="O340" s="19"/>
      <c r="P340" s="19"/>
      <c r="Q340" s="19"/>
      <c r="R340" s="19"/>
      <c r="S340" s="19"/>
      <c r="T340" s="19"/>
      <c r="U340" s="19"/>
      <c r="V340" s="19"/>
      <c r="W340" s="19"/>
      <c r="X340" s="19"/>
      <c r="Y340" s="19"/>
      <c r="Z340" s="19"/>
      <c r="AA340" s="19"/>
    </row>
    <row r="341" ht="12.75" customHeight="1">
      <c r="A341" s="25">
        <v>43630.520833333336</v>
      </c>
      <c r="B341" s="19">
        <v>6.0</v>
      </c>
      <c r="C341" s="19" t="s">
        <v>99</v>
      </c>
      <c r="D341" s="19"/>
      <c r="E341" s="19">
        <v>76.0</v>
      </c>
      <c r="F341" s="19">
        <v>5250.0</v>
      </c>
      <c r="G341" s="19"/>
      <c r="H341" s="19">
        <v>735.0</v>
      </c>
      <c r="I341" s="19"/>
      <c r="J341" s="19" t="s">
        <v>21</v>
      </c>
      <c r="K341" s="19"/>
      <c r="L341" s="19" t="s">
        <v>175</v>
      </c>
      <c r="M341" s="19" t="s">
        <v>23</v>
      </c>
      <c r="N341" s="19" t="s">
        <v>23</v>
      </c>
      <c r="O341" s="19"/>
      <c r="P341" s="19"/>
      <c r="Q341" s="19"/>
      <c r="R341" s="19"/>
      <c r="S341" s="19"/>
      <c r="T341" s="19"/>
      <c r="U341" s="19"/>
      <c r="V341" s="19"/>
      <c r="W341" s="19"/>
      <c r="X341" s="19"/>
      <c r="Y341" s="19"/>
      <c r="Z341" s="19"/>
      <c r="AA341" s="19"/>
    </row>
    <row r="342" ht="12.75" customHeight="1">
      <c r="A342" s="25">
        <v>43642.375</v>
      </c>
      <c r="B342" s="19">
        <v>6.0</v>
      </c>
      <c r="C342" s="19" t="s">
        <v>99</v>
      </c>
      <c r="D342" s="19"/>
      <c r="E342" s="19">
        <v>77.0</v>
      </c>
      <c r="F342" s="19">
        <v>5270.0</v>
      </c>
      <c r="G342" s="19">
        <v>40.0</v>
      </c>
      <c r="H342" s="19">
        <v>820.0</v>
      </c>
      <c r="I342" s="19">
        <v>111.0</v>
      </c>
      <c r="J342" s="19" t="s">
        <v>40</v>
      </c>
      <c r="K342" s="19" t="s">
        <v>136</v>
      </c>
      <c r="L342" s="19"/>
      <c r="M342" s="19" t="s">
        <v>35</v>
      </c>
      <c r="N342" s="19" t="s">
        <v>23</v>
      </c>
      <c r="O342" s="19"/>
      <c r="P342" s="19">
        <v>2.0</v>
      </c>
      <c r="Q342" s="19">
        <v>2.0</v>
      </c>
      <c r="R342" s="19"/>
      <c r="S342" s="19"/>
      <c r="T342" s="19"/>
      <c r="U342" s="19"/>
      <c r="V342" s="19"/>
      <c r="W342" s="19"/>
      <c r="X342" s="19"/>
      <c r="Y342" s="19"/>
      <c r="Z342" s="19"/>
      <c r="AA342" s="19"/>
    </row>
    <row r="343" ht="12.75" customHeight="1">
      <c r="A343" s="25">
        <v>43596.375</v>
      </c>
      <c r="B343" s="19">
        <v>6.0</v>
      </c>
      <c r="C343" s="19" t="s">
        <v>99</v>
      </c>
      <c r="D343" s="19"/>
      <c r="E343" s="19">
        <v>76.0</v>
      </c>
      <c r="F343" s="19">
        <v>5275.0</v>
      </c>
      <c r="G343" s="19">
        <v>46.0</v>
      </c>
      <c r="H343" s="19">
        <v>5320.0</v>
      </c>
      <c r="I343" s="19"/>
      <c r="J343" s="19" t="s">
        <v>21</v>
      </c>
      <c r="K343" s="19"/>
      <c r="L343" s="19" t="s">
        <v>29</v>
      </c>
      <c r="M343" s="19" t="s">
        <v>23</v>
      </c>
      <c r="N343" s="19" t="s">
        <v>23</v>
      </c>
      <c r="O343" s="19"/>
      <c r="P343" s="19"/>
      <c r="Q343" s="19"/>
      <c r="R343" s="19"/>
      <c r="S343" s="19"/>
      <c r="T343" s="19"/>
      <c r="U343" s="19"/>
      <c r="V343" s="19"/>
      <c r="W343" s="19"/>
      <c r="X343" s="19"/>
      <c r="Y343" s="19"/>
      <c r="Z343" s="19"/>
      <c r="AA343" s="19"/>
    </row>
    <row r="344" ht="12.75" customHeight="1">
      <c r="A344" s="25">
        <v>43614.895833333336</v>
      </c>
      <c r="B344" s="19">
        <v>6.0</v>
      </c>
      <c r="C344" s="19" t="s">
        <v>99</v>
      </c>
      <c r="D344" s="19"/>
      <c r="E344" s="19">
        <v>76.0</v>
      </c>
      <c r="F344" s="19">
        <v>5280.0</v>
      </c>
      <c r="G344" s="19">
        <v>39.0</v>
      </c>
      <c r="H344" s="19">
        <v>613.0</v>
      </c>
      <c r="I344" s="19">
        <v>25.0</v>
      </c>
      <c r="J344" s="19" t="s">
        <v>40</v>
      </c>
      <c r="K344" s="19" t="s">
        <v>850</v>
      </c>
      <c r="L344" s="19"/>
      <c r="M344" s="19" t="s">
        <v>23</v>
      </c>
      <c r="N344" s="19" t="s">
        <v>23</v>
      </c>
      <c r="O344" s="19"/>
      <c r="P344" s="19">
        <v>2.0</v>
      </c>
      <c r="Q344" s="19">
        <v>2.0</v>
      </c>
      <c r="R344" s="19"/>
      <c r="S344" s="19"/>
      <c r="T344" s="19"/>
      <c r="U344" s="19"/>
      <c r="V344" s="19"/>
      <c r="W344" s="19"/>
      <c r="X344" s="19"/>
      <c r="Y344" s="19"/>
      <c r="Z344" s="19"/>
      <c r="AA344" s="19"/>
    </row>
    <row r="345" ht="12.75" customHeight="1">
      <c r="A345" s="25">
        <v>43621.375</v>
      </c>
      <c r="B345" s="19">
        <v>6.0</v>
      </c>
      <c r="C345" s="19" t="s">
        <v>99</v>
      </c>
      <c r="D345" s="19"/>
      <c r="E345" s="19">
        <v>76.0</v>
      </c>
      <c r="F345" s="19">
        <v>5280.0</v>
      </c>
      <c r="G345" s="19">
        <v>39.0</v>
      </c>
      <c r="H345" s="19">
        <v>653.0</v>
      </c>
      <c r="I345" s="19">
        <v>24.0</v>
      </c>
      <c r="J345" s="19" t="s">
        <v>40</v>
      </c>
      <c r="K345" s="19" t="s">
        <v>842</v>
      </c>
      <c r="L345" s="19"/>
      <c r="M345" s="19" t="s">
        <v>23</v>
      </c>
      <c r="N345" s="19" t="s">
        <v>23</v>
      </c>
      <c r="O345" s="19"/>
      <c r="P345" s="19"/>
      <c r="Q345" s="19"/>
      <c r="R345" s="19"/>
      <c r="S345" s="19"/>
      <c r="T345" s="19"/>
      <c r="U345" s="19"/>
      <c r="V345" s="19"/>
      <c r="W345" s="19"/>
      <c r="X345" s="19"/>
      <c r="Y345" s="19"/>
      <c r="Z345" s="19"/>
      <c r="AA345" s="19"/>
    </row>
    <row r="346" ht="12.75" customHeight="1">
      <c r="A346" s="25">
        <v>43649.520833333336</v>
      </c>
      <c r="B346" s="19">
        <v>6.0</v>
      </c>
      <c r="C346" s="19" t="s">
        <v>99</v>
      </c>
      <c r="D346" s="19"/>
      <c r="E346" s="19">
        <v>80.0</v>
      </c>
      <c r="F346" s="19">
        <v>5285.0</v>
      </c>
      <c r="G346" s="19">
        <v>40.0</v>
      </c>
      <c r="H346" s="19">
        <v>849.0</v>
      </c>
      <c r="I346" s="19">
        <v>115.0</v>
      </c>
      <c r="J346" s="19" t="s">
        <v>40</v>
      </c>
      <c r="K346" s="19" t="s">
        <v>134</v>
      </c>
      <c r="L346" s="19"/>
      <c r="M346" s="19" t="s">
        <v>35</v>
      </c>
      <c r="N346" s="19" t="s">
        <v>23</v>
      </c>
      <c r="O346" s="19"/>
      <c r="P346" s="19">
        <v>2.0</v>
      </c>
      <c r="Q346" s="19">
        <v>2.0</v>
      </c>
      <c r="R346" s="19"/>
      <c r="S346" s="19"/>
      <c r="T346" s="19"/>
      <c r="U346" s="19"/>
      <c r="V346" s="19"/>
      <c r="W346" s="19"/>
      <c r="X346" s="19"/>
      <c r="Y346" s="19"/>
      <c r="Z346" s="19"/>
      <c r="AA346" s="19"/>
    </row>
    <row r="347" ht="12.75" customHeight="1">
      <c r="A347" s="25">
        <v>43613.57986111111</v>
      </c>
      <c r="B347" s="19">
        <v>6.0</v>
      </c>
      <c r="C347" s="19" t="s">
        <v>99</v>
      </c>
      <c r="D347" s="19"/>
      <c r="E347" s="19">
        <v>76.0</v>
      </c>
      <c r="F347" s="19">
        <v>5295.0</v>
      </c>
      <c r="G347" s="19"/>
      <c r="H347" s="19">
        <v>602.0</v>
      </c>
      <c r="I347" s="19">
        <v>115.0</v>
      </c>
      <c r="J347" s="19" t="s">
        <v>40</v>
      </c>
      <c r="K347" s="19" t="s">
        <v>134</v>
      </c>
      <c r="L347" s="19"/>
      <c r="M347" s="19" t="s">
        <v>23</v>
      </c>
      <c r="N347" s="19" t="s">
        <v>23</v>
      </c>
      <c r="O347" s="19"/>
      <c r="P347" s="19"/>
      <c r="Q347" s="19"/>
      <c r="R347" s="19"/>
      <c r="S347" s="19"/>
      <c r="T347" s="19"/>
      <c r="U347" s="19"/>
      <c r="V347" s="19"/>
      <c r="W347" s="19"/>
      <c r="X347" s="19"/>
      <c r="Y347" s="19"/>
      <c r="Z347" s="19"/>
      <c r="AA347" s="19"/>
    </row>
    <row r="348" ht="12.75" customHeight="1">
      <c r="A348" s="25">
        <v>43621.458333333336</v>
      </c>
      <c r="B348" s="19">
        <v>6.0</v>
      </c>
      <c r="C348" s="19" t="s">
        <v>99</v>
      </c>
      <c r="D348" s="19"/>
      <c r="E348" s="19">
        <v>78.0</v>
      </c>
      <c r="F348" s="19">
        <v>5295.0</v>
      </c>
      <c r="G348" s="19"/>
      <c r="H348" s="19">
        <v>652.0</v>
      </c>
      <c r="I348" s="19">
        <v>26.0</v>
      </c>
      <c r="J348" s="19" t="s">
        <v>40</v>
      </c>
      <c r="K348" s="19" t="s">
        <v>845</v>
      </c>
      <c r="L348" s="19"/>
      <c r="M348" s="19" t="s">
        <v>23</v>
      </c>
      <c r="N348" s="19" t="s">
        <v>23</v>
      </c>
      <c r="O348" s="19"/>
      <c r="P348" s="19"/>
      <c r="Q348" s="19"/>
      <c r="R348" s="19"/>
      <c r="S348" s="19"/>
      <c r="T348" s="19"/>
      <c r="U348" s="19"/>
      <c r="V348" s="19"/>
      <c r="W348" s="19"/>
      <c r="X348" s="19"/>
      <c r="Y348" s="19"/>
      <c r="Z348" s="19"/>
      <c r="AA348" s="19"/>
    </row>
    <row r="349" ht="12.75" customHeight="1">
      <c r="A349" s="25">
        <v>43646.833333333336</v>
      </c>
      <c r="B349" s="19">
        <v>6.0</v>
      </c>
      <c r="C349" s="19" t="s">
        <v>99</v>
      </c>
      <c r="D349" s="19"/>
      <c r="E349" s="19">
        <v>77.0</v>
      </c>
      <c r="F349" s="19">
        <v>5305.0</v>
      </c>
      <c r="G349" s="19">
        <v>40.0</v>
      </c>
      <c r="H349" s="19">
        <v>845.0</v>
      </c>
      <c r="I349" s="19"/>
      <c r="J349" s="19" t="s">
        <v>21</v>
      </c>
      <c r="K349" s="19"/>
      <c r="L349" s="19" t="s">
        <v>175</v>
      </c>
      <c r="M349" s="19" t="s">
        <v>35</v>
      </c>
      <c r="N349" s="19" t="s">
        <v>23</v>
      </c>
      <c r="O349" s="19"/>
      <c r="P349" s="19">
        <v>2.0</v>
      </c>
      <c r="Q349" s="19">
        <v>2.0</v>
      </c>
      <c r="R349" s="19"/>
      <c r="S349" s="19"/>
      <c r="T349" s="19"/>
      <c r="U349" s="19"/>
      <c r="V349" s="19"/>
      <c r="W349" s="19"/>
      <c r="X349" s="19"/>
      <c r="Y349" s="19"/>
      <c r="Z349" s="19"/>
      <c r="AA349" s="19"/>
    </row>
    <row r="350" ht="12.75" customHeight="1">
      <c r="A350" s="25">
        <v>43611.520833333336</v>
      </c>
      <c r="B350" s="19">
        <v>6.0</v>
      </c>
      <c r="C350" s="19" t="s">
        <v>99</v>
      </c>
      <c r="D350" s="19"/>
      <c r="E350" s="19">
        <v>76.0</v>
      </c>
      <c r="F350" s="19">
        <v>5310.0</v>
      </c>
      <c r="G350" s="19">
        <v>39.0</v>
      </c>
      <c r="H350" s="19">
        <v>5398.0</v>
      </c>
      <c r="I350" s="19"/>
      <c r="J350" s="19" t="s">
        <v>21</v>
      </c>
      <c r="K350" s="19"/>
      <c r="L350" s="19" t="s">
        <v>168</v>
      </c>
      <c r="M350" s="19" t="s">
        <v>40</v>
      </c>
      <c r="N350" s="19" t="s">
        <v>23</v>
      </c>
      <c r="O350" s="19"/>
      <c r="P350" s="19">
        <v>2.0</v>
      </c>
      <c r="Q350" s="19">
        <v>2.0</v>
      </c>
      <c r="R350" s="19"/>
      <c r="S350" s="19"/>
      <c r="T350" s="19"/>
      <c r="U350" s="19"/>
      <c r="V350" s="19"/>
      <c r="W350" s="19"/>
      <c r="X350" s="19"/>
      <c r="Y350" s="19"/>
      <c r="Z350" s="19"/>
      <c r="AA350" s="19"/>
    </row>
    <row r="351" ht="12.75" customHeight="1">
      <c r="A351" s="25">
        <v>43609.541666666664</v>
      </c>
      <c r="B351" s="19">
        <v>6.0</v>
      </c>
      <c r="C351" s="19" t="s">
        <v>99</v>
      </c>
      <c r="D351" s="19"/>
      <c r="E351" s="19">
        <v>75.0</v>
      </c>
      <c r="F351" s="19">
        <v>5320.0</v>
      </c>
      <c r="G351" s="19">
        <v>37.0</v>
      </c>
      <c r="H351" s="19">
        <v>5381.0</v>
      </c>
      <c r="I351" s="19"/>
      <c r="J351" s="19" t="s">
        <v>21</v>
      </c>
      <c r="K351" s="19"/>
      <c r="L351" s="19" t="s">
        <v>109</v>
      </c>
      <c r="M351" s="19" t="s">
        <v>23</v>
      </c>
      <c r="N351" s="19" t="s">
        <v>23</v>
      </c>
      <c r="O351" s="19"/>
      <c r="P351" s="19">
        <v>2.0</v>
      </c>
      <c r="Q351" s="19">
        <v>2.0</v>
      </c>
      <c r="R351" s="19"/>
      <c r="S351" s="19"/>
      <c r="T351" s="19"/>
      <c r="U351" s="19"/>
      <c r="V351" s="19"/>
      <c r="W351" s="19"/>
      <c r="X351" s="19"/>
      <c r="Y351" s="19"/>
      <c r="Z351" s="19"/>
      <c r="AA351" s="19"/>
    </row>
    <row r="352" ht="12.75" customHeight="1">
      <c r="A352" s="25">
        <v>43609.36111111111</v>
      </c>
      <c r="B352" s="19">
        <v>6.0</v>
      </c>
      <c r="C352" s="19" t="s">
        <v>99</v>
      </c>
      <c r="D352" s="19"/>
      <c r="E352" s="19">
        <v>74.0</v>
      </c>
      <c r="F352" s="19">
        <v>5325.0</v>
      </c>
      <c r="G352" s="19">
        <v>38.0</v>
      </c>
      <c r="H352" s="19">
        <v>5373.0</v>
      </c>
      <c r="I352" s="19"/>
      <c r="J352" s="19" t="s">
        <v>21</v>
      </c>
      <c r="K352" s="19"/>
      <c r="L352" s="19" t="s">
        <v>109</v>
      </c>
      <c r="M352" s="19" t="s">
        <v>23</v>
      </c>
      <c r="N352" s="19" t="s">
        <v>23</v>
      </c>
      <c r="O352" s="19"/>
      <c r="P352" s="19">
        <v>2.0</v>
      </c>
      <c r="Q352" s="19">
        <v>2.0</v>
      </c>
      <c r="R352" s="19"/>
      <c r="S352" s="19"/>
      <c r="T352" s="19"/>
      <c r="U352" s="19"/>
      <c r="V352" s="19"/>
      <c r="W352" s="19"/>
      <c r="X352" s="19"/>
      <c r="Y352" s="19"/>
      <c r="Z352" s="19"/>
      <c r="AA352" s="19"/>
    </row>
    <row r="353" ht="12.75" customHeight="1">
      <c r="A353" s="25">
        <v>43627.666666666664</v>
      </c>
      <c r="B353" s="19">
        <v>6.0</v>
      </c>
      <c r="C353" s="19" t="s">
        <v>99</v>
      </c>
      <c r="D353" s="19"/>
      <c r="E353" s="19">
        <v>76.0</v>
      </c>
      <c r="F353" s="19">
        <v>5325.0</v>
      </c>
      <c r="G353" s="19">
        <v>42.0</v>
      </c>
      <c r="H353" s="19">
        <v>707.0</v>
      </c>
      <c r="I353" s="19">
        <v>119.0</v>
      </c>
      <c r="J353" s="19" t="s">
        <v>40</v>
      </c>
      <c r="K353" s="19" t="s">
        <v>149</v>
      </c>
      <c r="L353" s="19"/>
      <c r="M353" s="19" t="s">
        <v>23</v>
      </c>
      <c r="N353" s="19" t="s">
        <v>23</v>
      </c>
      <c r="O353" s="19"/>
      <c r="P353" s="19"/>
      <c r="Q353" s="19"/>
      <c r="R353" s="19"/>
      <c r="S353" s="19"/>
      <c r="T353" s="19"/>
      <c r="U353" s="19"/>
      <c r="V353" s="19"/>
      <c r="W353" s="19"/>
      <c r="X353" s="19"/>
      <c r="Y353" s="19"/>
      <c r="Z353" s="19"/>
      <c r="AA353" s="19"/>
    </row>
    <row r="354" ht="12.75" customHeight="1">
      <c r="A354" s="25">
        <v>43630.75</v>
      </c>
      <c r="B354" s="19">
        <v>6.0</v>
      </c>
      <c r="C354" s="19" t="s">
        <v>99</v>
      </c>
      <c r="D354" s="19"/>
      <c r="E354" s="19">
        <v>79.0</v>
      </c>
      <c r="F354" s="19">
        <v>5325.0</v>
      </c>
      <c r="G354" s="19">
        <v>42.0</v>
      </c>
      <c r="H354" s="19">
        <v>743.0</v>
      </c>
      <c r="I354" s="19">
        <v>22.0</v>
      </c>
      <c r="J354" s="19" t="s">
        <v>40</v>
      </c>
      <c r="K354" s="19" t="s">
        <v>855</v>
      </c>
      <c r="L354" s="19"/>
      <c r="M354" s="19" t="s">
        <v>23</v>
      </c>
      <c r="N354" s="19" t="s">
        <v>23</v>
      </c>
      <c r="O354" s="19"/>
      <c r="P354" s="19"/>
      <c r="Q354" s="19"/>
      <c r="R354" s="19"/>
      <c r="S354" s="19"/>
      <c r="T354" s="19"/>
      <c r="U354" s="19"/>
      <c r="V354" s="19"/>
      <c r="W354" s="19"/>
      <c r="X354" s="19"/>
      <c r="Y354" s="19"/>
      <c r="Z354" s="19"/>
      <c r="AA354" s="19"/>
    </row>
    <row r="355" ht="12.75" customHeight="1">
      <c r="A355" s="25">
        <v>43624.75</v>
      </c>
      <c r="B355" s="19">
        <v>6.0</v>
      </c>
      <c r="C355" s="19" t="s">
        <v>99</v>
      </c>
      <c r="D355" s="19"/>
      <c r="E355" s="19">
        <v>75.0</v>
      </c>
      <c r="F355" s="19">
        <v>5345.0</v>
      </c>
      <c r="G355" s="19"/>
      <c r="H355" s="19">
        <v>681.0</v>
      </c>
      <c r="I355" s="19"/>
      <c r="J355" s="19" t="s">
        <v>21</v>
      </c>
      <c r="K355" s="19"/>
      <c r="L355" s="19" t="s">
        <v>988</v>
      </c>
      <c r="M355" s="19" t="s">
        <v>23</v>
      </c>
      <c r="N355" s="19" t="s">
        <v>23</v>
      </c>
      <c r="O355" s="19"/>
      <c r="P355" s="19"/>
      <c r="Q355" s="19"/>
      <c r="R355" s="19"/>
      <c r="S355" s="19"/>
      <c r="T355" s="19"/>
      <c r="U355" s="19"/>
      <c r="V355" s="19"/>
      <c r="W355" s="19"/>
      <c r="X355" s="19"/>
      <c r="Y355" s="19"/>
      <c r="Z355" s="19"/>
      <c r="AA355" s="19"/>
    </row>
    <row r="356" ht="12.75" customHeight="1">
      <c r="A356" s="25">
        <v>43627.458333333336</v>
      </c>
      <c r="B356" s="19">
        <v>6.0</v>
      </c>
      <c r="C356" s="19" t="s">
        <v>99</v>
      </c>
      <c r="D356" s="19"/>
      <c r="E356" s="19">
        <v>80.0</v>
      </c>
      <c r="F356" s="19">
        <v>5360.0</v>
      </c>
      <c r="G356" s="19">
        <v>41.0</v>
      </c>
      <c r="H356" s="19">
        <v>703.0</v>
      </c>
      <c r="I356" s="19">
        <v>110.0</v>
      </c>
      <c r="J356" s="19" t="s">
        <v>40</v>
      </c>
      <c r="K356" s="19" t="s">
        <v>146</v>
      </c>
      <c r="L356" s="19"/>
      <c r="M356" s="19" t="s">
        <v>23</v>
      </c>
      <c r="N356" s="19" t="s">
        <v>23</v>
      </c>
      <c r="O356" s="19"/>
      <c r="P356" s="19"/>
      <c r="Q356" s="19"/>
      <c r="R356" s="19"/>
      <c r="S356" s="19"/>
      <c r="T356" s="19"/>
      <c r="U356" s="19"/>
      <c r="V356" s="19"/>
      <c r="W356" s="19"/>
      <c r="X356" s="19"/>
      <c r="Y356" s="19"/>
      <c r="Z356" s="19"/>
      <c r="AA356" s="19"/>
    </row>
    <row r="357" ht="12.75" customHeight="1">
      <c r="A357" s="25">
        <v>43632.458333333336</v>
      </c>
      <c r="B357" s="19">
        <v>6.0</v>
      </c>
      <c r="C357" s="19" t="s">
        <v>99</v>
      </c>
      <c r="D357" s="19"/>
      <c r="E357" s="19">
        <v>80.0</v>
      </c>
      <c r="F357" s="19">
        <v>5360.0</v>
      </c>
      <c r="G357" s="19">
        <v>41.0</v>
      </c>
      <c r="H357" s="19">
        <v>762.0</v>
      </c>
      <c r="I357" s="19"/>
      <c r="J357" s="19" t="s">
        <v>21</v>
      </c>
      <c r="K357" s="19"/>
      <c r="L357" s="19" t="s">
        <v>146</v>
      </c>
      <c r="M357" s="19" t="s">
        <v>35</v>
      </c>
      <c r="N357" s="22" t="s">
        <v>23</v>
      </c>
      <c r="O357" s="19"/>
      <c r="P357" s="19"/>
      <c r="Q357" s="19"/>
      <c r="R357" s="19"/>
      <c r="S357" s="19"/>
      <c r="T357" s="19"/>
      <c r="U357" s="19"/>
      <c r="V357" s="19"/>
      <c r="W357" s="19"/>
      <c r="X357" s="19"/>
      <c r="Y357" s="19"/>
      <c r="Z357" s="19"/>
      <c r="AA357" s="19"/>
    </row>
    <row r="358" ht="12.75" customHeight="1">
      <c r="A358" s="25">
        <v>43603.458333333336</v>
      </c>
      <c r="B358" s="19">
        <v>6.0</v>
      </c>
      <c r="C358" s="19" t="s">
        <v>99</v>
      </c>
      <c r="D358" s="19"/>
      <c r="E358" s="19">
        <v>78.0</v>
      </c>
      <c r="F358" s="19">
        <v>5365.0</v>
      </c>
      <c r="G358" s="19">
        <v>39.0</v>
      </c>
      <c r="H358" s="19">
        <v>5348.0</v>
      </c>
      <c r="I358" s="19"/>
      <c r="J358" s="19" t="s">
        <v>21</v>
      </c>
      <c r="K358" s="19"/>
      <c r="L358" s="19" t="s">
        <v>857</v>
      </c>
      <c r="M358" s="19" t="s">
        <v>40</v>
      </c>
      <c r="N358" s="19" t="s">
        <v>23</v>
      </c>
      <c r="O358" s="19"/>
      <c r="P358" s="19"/>
      <c r="Q358" s="19"/>
      <c r="R358" s="19"/>
      <c r="S358" s="19"/>
      <c r="T358" s="19"/>
      <c r="U358" s="19"/>
      <c r="V358" s="19"/>
      <c r="W358" s="19"/>
      <c r="X358" s="19"/>
      <c r="Y358" s="19"/>
      <c r="Z358" s="19"/>
      <c r="AA358" s="19"/>
    </row>
    <row r="359" ht="12.75" customHeight="1">
      <c r="A359" s="25">
        <v>43609.4375</v>
      </c>
      <c r="B359" s="19">
        <v>6.0</v>
      </c>
      <c r="C359" s="19" t="s">
        <v>99</v>
      </c>
      <c r="D359" s="19"/>
      <c r="E359" s="19">
        <v>80.0</v>
      </c>
      <c r="F359" s="19">
        <v>5378.0</v>
      </c>
      <c r="G359" s="19">
        <v>42.0</v>
      </c>
      <c r="H359" s="19">
        <v>5378.0</v>
      </c>
      <c r="I359" s="19"/>
      <c r="J359" s="19" t="s">
        <v>21</v>
      </c>
      <c r="K359" s="19"/>
      <c r="L359" s="19" t="s">
        <v>149</v>
      </c>
      <c r="M359" s="19" t="s">
        <v>23</v>
      </c>
      <c r="N359" s="19" t="s">
        <v>23</v>
      </c>
      <c r="O359" s="19"/>
      <c r="P359" s="19"/>
      <c r="Q359" s="19"/>
      <c r="R359" s="19"/>
      <c r="S359" s="19"/>
      <c r="T359" s="19"/>
      <c r="U359" s="19"/>
      <c r="V359" s="19"/>
      <c r="W359" s="19"/>
      <c r="X359" s="19"/>
      <c r="Y359" s="19"/>
      <c r="Z359" s="19"/>
      <c r="AA359" s="19"/>
    </row>
    <row r="360" ht="12.75" customHeight="1">
      <c r="A360" s="25">
        <v>43637.333333333336</v>
      </c>
      <c r="B360" s="19">
        <v>6.0</v>
      </c>
      <c r="C360" s="19" t="s">
        <v>99</v>
      </c>
      <c r="D360" s="19"/>
      <c r="E360" s="19">
        <v>76.0</v>
      </c>
      <c r="F360" s="19">
        <v>5380.0</v>
      </c>
      <c r="G360" s="19">
        <v>49.0</v>
      </c>
      <c r="H360" s="19">
        <v>782.0</v>
      </c>
      <c r="I360" s="19"/>
      <c r="J360" s="19" t="s">
        <v>21</v>
      </c>
      <c r="K360" s="19"/>
      <c r="L360" s="19" t="s">
        <v>170</v>
      </c>
      <c r="M360" s="19" t="s">
        <v>35</v>
      </c>
      <c r="N360" s="19" t="s">
        <v>23</v>
      </c>
      <c r="O360" s="19"/>
      <c r="P360" s="19">
        <v>2.0</v>
      </c>
      <c r="Q360" s="19">
        <v>2.0</v>
      </c>
      <c r="R360" s="19"/>
      <c r="S360" s="19"/>
      <c r="T360" s="19"/>
      <c r="U360" s="19"/>
      <c r="V360" s="19"/>
      <c r="W360" s="19"/>
      <c r="X360" s="19"/>
      <c r="Y360" s="19"/>
      <c r="Z360" s="19"/>
      <c r="AA360" s="19"/>
    </row>
    <row r="361" ht="12.75" customHeight="1">
      <c r="A361" s="25">
        <v>43593.354166666664</v>
      </c>
      <c r="B361" s="19">
        <v>6.0</v>
      </c>
      <c r="C361" s="19" t="s">
        <v>99</v>
      </c>
      <c r="D361" s="19"/>
      <c r="E361" s="19">
        <v>75.0</v>
      </c>
      <c r="F361" s="19">
        <v>5400.0</v>
      </c>
      <c r="G361" s="19">
        <v>38.0</v>
      </c>
      <c r="H361" s="19">
        <v>5318.0</v>
      </c>
      <c r="I361" s="19">
        <v>110.0</v>
      </c>
      <c r="J361" s="19" t="s">
        <v>40</v>
      </c>
      <c r="K361" s="19" t="s">
        <v>146</v>
      </c>
      <c r="L361" s="19"/>
      <c r="M361" s="19" t="s">
        <v>23</v>
      </c>
      <c r="N361" s="19" t="s">
        <v>23</v>
      </c>
      <c r="O361" s="19" t="s">
        <v>980</v>
      </c>
      <c r="P361" s="19">
        <v>2.0</v>
      </c>
      <c r="Q361" s="19">
        <v>2.0</v>
      </c>
      <c r="R361" s="19"/>
      <c r="S361" s="19"/>
      <c r="T361" s="19"/>
      <c r="U361" s="19"/>
      <c r="V361" s="19"/>
      <c r="W361" s="19"/>
      <c r="X361" s="19"/>
      <c r="Y361" s="19"/>
      <c r="Z361" s="19"/>
      <c r="AA361" s="19"/>
    </row>
    <row r="362" ht="12.75" customHeight="1">
      <c r="A362" s="25">
        <v>43610.36111111111</v>
      </c>
      <c r="B362" s="19">
        <v>6.0</v>
      </c>
      <c r="C362" s="19" t="s">
        <v>99</v>
      </c>
      <c r="D362" s="19"/>
      <c r="E362" s="19">
        <v>75.0</v>
      </c>
      <c r="F362" s="19">
        <v>5400.0</v>
      </c>
      <c r="G362" s="19">
        <v>40.0</v>
      </c>
      <c r="H362" s="19">
        <v>5387.0</v>
      </c>
      <c r="I362" s="19"/>
      <c r="J362" s="19" t="s">
        <v>21</v>
      </c>
      <c r="K362" s="19"/>
      <c r="L362" s="19" t="s">
        <v>140</v>
      </c>
      <c r="M362" s="19" t="s">
        <v>35</v>
      </c>
      <c r="N362" s="19" t="s">
        <v>23</v>
      </c>
      <c r="O362" s="19" t="s">
        <v>980</v>
      </c>
      <c r="P362" s="19">
        <v>2.0</v>
      </c>
      <c r="Q362" s="19">
        <v>2.0</v>
      </c>
      <c r="R362" s="19"/>
      <c r="S362" s="19"/>
      <c r="T362" s="19"/>
      <c r="U362" s="19"/>
      <c r="V362" s="19"/>
      <c r="W362" s="19"/>
      <c r="X362" s="19"/>
      <c r="Y362" s="19"/>
      <c r="Z362" s="19"/>
      <c r="AA362" s="19"/>
    </row>
    <row r="363" ht="12.75" customHeight="1">
      <c r="A363" s="25">
        <v>43618.520833333336</v>
      </c>
      <c r="B363" s="19">
        <v>6.0</v>
      </c>
      <c r="C363" s="19" t="s">
        <v>99</v>
      </c>
      <c r="D363" s="19"/>
      <c r="E363" s="19">
        <v>76.0</v>
      </c>
      <c r="F363" s="19">
        <v>5400.0</v>
      </c>
      <c r="G363" s="19">
        <v>42.0</v>
      </c>
      <c r="H363" s="19">
        <v>640.0</v>
      </c>
      <c r="I363" s="19">
        <v>23.0</v>
      </c>
      <c r="J363" s="19" t="s">
        <v>40</v>
      </c>
      <c r="K363" s="19" t="s">
        <v>856</v>
      </c>
      <c r="L363" s="19"/>
      <c r="M363" s="19" t="s">
        <v>23</v>
      </c>
      <c r="N363" s="19" t="s">
        <v>23</v>
      </c>
      <c r="O363" s="19" t="s">
        <v>980</v>
      </c>
      <c r="P363" s="19"/>
      <c r="Q363" s="19"/>
      <c r="R363" s="19"/>
      <c r="S363" s="19"/>
      <c r="T363" s="19"/>
      <c r="U363" s="19"/>
      <c r="V363" s="19"/>
      <c r="W363" s="19"/>
      <c r="X363" s="19"/>
      <c r="Y363" s="19"/>
      <c r="Z363" s="19"/>
      <c r="AA363" s="19"/>
    </row>
    <row r="364" ht="12.75" customHeight="1">
      <c r="A364" s="25">
        <v>43645.458333333336</v>
      </c>
      <c r="B364" s="19">
        <v>6.0</v>
      </c>
      <c r="C364" s="19" t="s">
        <v>99</v>
      </c>
      <c r="D364" s="19"/>
      <c r="E364" s="19">
        <v>76.0</v>
      </c>
      <c r="F364" s="19">
        <v>5400.0</v>
      </c>
      <c r="G364" s="19"/>
      <c r="H364" s="19">
        <v>832.0</v>
      </c>
      <c r="I364" s="19"/>
      <c r="J364" s="19" t="s">
        <v>21</v>
      </c>
      <c r="K364" s="19"/>
      <c r="L364" s="19" t="s">
        <v>881</v>
      </c>
      <c r="M364" s="19" t="s">
        <v>35</v>
      </c>
      <c r="N364" s="19" t="s">
        <v>23</v>
      </c>
      <c r="O364" s="19" t="s">
        <v>980</v>
      </c>
      <c r="P364" s="19"/>
      <c r="Q364" s="19"/>
      <c r="R364" s="19"/>
      <c r="S364" s="19"/>
      <c r="T364" s="19"/>
      <c r="U364" s="19"/>
      <c r="V364" s="19"/>
      <c r="W364" s="19"/>
      <c r="X364" s="19"/>
      <c r="Y364" s="19"/>
      <c r="Z364" s="19"/>
      <c r="AA364" s="19"/>
    </row>
    <row r="365" ht="12.75" customHeight="1">
      <c r="A365" s="25">
        <v>43638.510416666664</v>
      </c>
      <c r="B365" s="19">
        <v>6.0</v>
      </c>
      <c r="C365" s="19" t="s">
        <v>99</v>
      </c>
      <c r="D365" s="19"/>
      <c r="E365" s="19">
        <v>78.0</v>
      </c>
      <c r="F365" s="19">
        <v>5420.0</v>
      </c>
      <c r="G365" s="19">
        <v>41.0</v>
      </c>
      <c r="H365" s="19">
        <v>803.0</v>
      </c>
      <c r="I365" s="19"/>
      <c r="J365" s="19" t="s">
        <v>21</v>
      </c>
      <c r="K365" s="19"/>
      <c r="L365" s="19" t="s">
        <v>898</v>
      </c>
      <c r="M365" s="19" t="s">
        <v>35</v>
      </c>
      <c r="N365" s="19" t="s">
        <v>23</v>
      </c>
      <c r="O365" s="19"/>
      <c r="P365" s="19">
        <v>2.0</v>
      </c>
      <c r="Q365" s="19">
        <v>1.0</v>
      </c>
      <c r="R365" s="19"/>
      <c r="S365" s="19"/>
      <c r="T365" s="19"/>
      <c r="U365" s="19"/>
      <c r="V365" s="19"/>
      <c r="W365" s="19"/>
      <c r="X365" s="19"/>
      <c r="Y365" s="19"/>
      <c r="Z365" s="19"/>
      <c r="AA365" s="19"/>
    </row>
    <row r="366" ht="12.75" customHeight="1">
      <c r="A366" s="25">
        <v>43610.354166666664</v>
      </c>
      <c r="B366" s="19">
        <v>6.0</v>
      </c>
      <c r="C366" s="19" t="s">
        <v>99</v>
      </c>
      <c r="D366" s="19"/>
      <c r="E366" s="19">
        <v>76.0</v>
      </c>
      <c r="F366" s="19">
        <v>5430.0</v>
      </c>
      <c r="G366" s="19">
        <v>42.0</v>
      </c>
      <c r="H366" s="19">
        <v>5386.0</v>
      </c>
      <c r="I366" s="19"/>
      <c r="J366" s="19" t="s">
        <v>21</v>
      </c>
      <c r="K366" s="19"/>
      <c r="L366" s="19" t="s">
        <v>897</v>
      </c>
      <c r="M366" s="19" t="s">
        <v>23</v>
      </c>
      <c r="N366" s="31" t="s">
        <v>985</v>
      </c>
      <c r="O366" s="19"/>
      <c r="P366" s="19">
        <v>2.0</v>
      </c>
      <c r="Q366" s="19">
        <v>2.0</v>
      </c>
      <c r="R366" s="19"/>
      <c r="S366" s="19"/>
      <c r="T366" s="19"/>
      <c r="U366" s="19"/>
      <c r="V366" s="19"/>
      <c r="W366" s="19"/>
      <c r="X366" s="19"/>
      <c r="Y366" s="19"/>
      <c r="Z366" s="19"/>
      <c r="AA366" s="19"/>
    </row>
    <row r="367" ht="12.75" customHeight="1">
      <c r="A367" s="25">
        <v>43618.375</v>
      </c>
      <c r="B367" s="19">
        <v>6.0</v>
      </c>
      <c r="C367" s="19" t="s">
        <v>99</v>
      </c>
      <c r="D367" s="19"/>
      <c r="E367" s="19">
        <v>74.0</v>
      </c>
      <c r="F367" s="19">
        <v>5430.0</v>
      </c>
      <c r="G367" s="19">
        <v>38.0</v>
      </c>
      <c r="H367" s="19">
        <v>641.0</v>
      </c>
      <c r="I367" s="19"/>
      <c r="J367" s="19" t="s">
        <v>21</v>
      </c>
      <c r="K367" s="19"/>
      <c r="L367" s="19" t="s">
        <v>847</v>
      </c>
      <c r="M367" s="19" t="s">
        <v>23</v>
      </c>
      <c r="N367" s="19" t="s">
        <v>23</v>
      </c>
      <c r="O367" s="19"/>
      <c r="P367" s="19"/>
      <c r="Q367" s="19"/>
      <c r="R367" s="19"/>
      <c r="S367" s="19"/>
      <c r="T367" s="19"/>
      <c r="U367" s="19"/>
      <c r="V367" s="19"/>
      <c r="W367" s="19"/>
      <c r="X367" s="19"/>
      <c r="Y367" s="19"/>
      <c r="Z367" s="19"/>
      <c r="AA367" s="19"/>
    </row>
    <row r="368" ht="12.75" customHeight="1">
      <c r="A368" s="25">
        <v>43628.583333333336</v>
      </c>
      <c r="B368" s="19">
        <v>6.0</v>
      </c>
      <c r="C368" s="19" t="s">
        <v>99</v>
      </c>
      <c r="D368" s="19"/>
      <c r="E368" s="19">
        <v>78.0</v>
      </c>
      <c r="F368" s="19">
        <v>5445.0</v>
      </c>
      <c r="G368" s="19">
        <v>41.0</v>
      </c>
      <c r="H368" s="19">
        <v>721.0</v>
      </c>
      <c r="I368" s="19">
        <v>114.0</v>
      </c>
      <c r="J368" s="19" t="s">
        <v>40</v>
      </c>
      <c r="K368" s="19" t="s">
        <v>133</v>
      </c>
      <c r="L368" s="19"/>
      <c r="M368" s="19" t="s">
        <v>23</v>
      </c>
      <c r="N368" s="19" t="s">
        <v>23</v>
      </c>
      <c r="O368" s="19"/>
      <c r="P368" s="19"/>
      <c r="Q368" s="19"/>
      <c r="R368" s="19"/>
      <c r="S368" s="19"/>
      <c r="T368" s="19"/>
      <c r="U368" s="19"/>
      <c r="V368" s="19"/>
      <c r="W368" s="19"/>
      <c r="X368" s="19"/>
      <c r="Y368" s="19"/>
      <c r="Z368" s="19"/>
      <c r="AA368" s="19"/>
    </row>
    <row r="369" ht="12.75" customHeight="1">
      <c r="A369" s="25">
        <v>43632.625</v>
      </c>
      <c r="B369" s="19">
        <v>6.0</v>
      </c>
      <c r="C369" s="19" t="s">
        <v>99</v>
      </c>
      <c r="D369" s="19"/>
      <c r="E369" s="19">
        <v>79.0</v>
      </c>
      <c r="F369" s="19">
        <v>5450.0</v>
      </c>
      <c r="G369" s="19">
        <v>41.0</v>
      </c>
      <c r="H369" s="19">
        <v>773.0</v>
      </c>
      <c r="I369" s="19"/>
      <c r="J369" s="19" t="s">
        <v>21</v>
      </c>
      <c r="K369" s="19"/>
      <c r="L369" s="19" t="s">
        <v>134</v>
      </c>
      <c r="M369" s="19" t="s">
        <v>35</v>
      </c>
      <c r="N369" s="19" t="s">
        <v>23</v>
      </c>
      <c r="O369" s="19"/>
      <c r="P369" s="19"/>
      <c r="Q369" s="19"/>
      <c r="R369" s="19"/>
      <c r="S369" s="19"/>
      <c r="T369" s="19"/>
      <c r="U369" s="19"/>
      <c r="V369" s="19"/>
      <c r="W369" s="19"/>
      <c r="X369" s="19"/>
      <c r="Y369" s="19"/>
      <c r="Z369" s="19"/>
      <c r="AA369" s="19"/>
    </row>
    <row r="370" ht="12.75" customHeight="1">
      <c r="A370" s="25">
        <v>43613.354166666664</v>
      </c>
      <c r="B370" s="19">
        <v>6.0</v>
      </c>
      <c r="C370" s="19" t="s">
        <v>99</v>
      </c>
      <c r="D370" s="19"/>
      <c r="E370" s="19">
        <v>76.0</v>
      </c>
      <c r="F370" s="19">
        <v>5470.0</v>
      </c>
      <c r="G370" s="19">
        <v>42.0</v>
      </c>
      <c r="H370" s="19">
        <v>604.0</v>
      </c>
      <c r="I370" s="19">
        <v>110.0</v>
      </c>
      <c r="J370" s="19" t="s">
        <v>40</v>
      </c>
      <c r="K370" s="19" t="s">
        <v>146</v>
      </c>
      <c r="L370" s="19"/>
      <c r="M370" s="19" t="s">
        <v>23</v>
      </c>
      <c r="N370" s="19" t="s">
        <v>23</v>
      </c>
      <c r="O370" s="19"/>
      <c r="P370" s="19"/>
      <c r="Q370" s="19"/>
      <c r="R370" s="19"/>
      <c r="S370" s="19"/>
      <c r="T370" s="19"/>
      <c r="U370" s="19"/>
      <c r="V370" s="19"/>
      <c r="W370" s="19"/>
      <c r="X370" s="19"/>
      <c r="Y370" s="19"/>
      <c r="Z370" s="19"/>
      <c r="AA370" s="19"/>
    </row>
    <row r="371" ht="12.75" customHeight="1">
      <c r="A371" s="25">
        <v>43620.833333333336</v>
      </c>
      <c r="B371" s="19">
        <v>6.0</v>
      </c>
      <c r="C371" s="19" t="s">
        <v>99</v>
      </c>
      <c r="D371" s="19"/>
      <c r="E371" s="19">
        <v>79.0</v>
      </c>
      <c r="F371" s="19">
        <v>5470.0</v>
      </c>
      <c r="G371" s="19"/>
      <c r="H371" s="19">
        <v>650.0</v>
      </c>
      <c r="I371" s="19">
        <v>110.0</v>
      </c>
      <c r="J371" s="19" t="s">
        <v>40</v>
      </c>
      <c r="K371" s="19" t="s">
        <v>146</v>
      </c>
      <c r="L371" s="19"/>
      <c r="M371" s="19" t="s">
        <v>23</v>
      </c>
      <c r="N371" s="19" t="s">
        <v>23</v>
      </c>
      <c r="O371" s="19"/>
      <c r="P371" s="19"/>
      <c r="Q371" s="19"/>
      <c r="R371" s="19"/>
      <c r="S371" s="19"/>
      <c r="T371" s="19"/>
      <c r="U371" s="19"/>
      <c r="V371" s="19"/>
      <c r="W371" s="19"/>
      <c r="X371" s="19"/>
      <c r="Y371" s="19"/>
      <c r="Z371" s="19"/>
      <c r="AA371" s="19"/>
    </row>
    <row r="372" ht="12.75" customHeight="1">
      <c r="A372" s="25">
        <v>43592.854166666664</v>
      </c>
      <c r="B372" s="19">
        <v>6.0</v>
      </c>
      <c r="C372" s="19" t="s">
        <v>99</v>
      </c>
      <c r="D372" s="19"/>
      <c r="E372" s="19">
        <v>78.0</v>
      </c>
      <c r="F372" s="19">
        <v>5475.0</v>
      </c>
      <c r="G372" s="19">
        <v>44.0</v>
      </c>
      <c r="H372" s="19">
        <v>5316.0</v>
      </c>
      <c r="I372" s="19">
        <v>21.0</v>
      </c>
      <c r="J372" s="19" t="s">
        <v>40</v>
      </c>
      <c r="K372" s="19" t="s">
        <v>343</v>
      </c>
      <c r="L372" s="19"/>
      <c r="M372" s="19" t="s">
        <v>23</v>
      </c>
      <c r="N372" s="31" t="s">
        <v>816</v>
      </c>
      <c r="O372" s="19"/>
      <c r="P372" s="19"/>
      <c r="Q372" s="19"/>
      <c r="R372" s="19"/>
      <c r="S372" s="19"/>
      <c r="T372" s="19"/>
      <c r="U372" s="19"/>
      <c r="V372" s="19"/>
      <c r="W372" s="19"/>
      <c r="X372" s="19"/>
      <c r="Y372" s="19"/>
      <c r="Z372" s="19"/>
      <c r="AA372" s="19"/>
    </row>
    <row r="373" ht="12.75" customHeight="1">
      <c r="A373" s="25">
        <v>43618.666666666664</v>
      </c>
      <c r="B373" s="19">
        <v>6.0</v>
      </c>
      <c r="C373" s="19" t="s">
        <v>99</v>
      </c>
      <c r="D373" s="19"/>
      <c r="E373" s="19">
        <v>77.0</v>
      </c>
      <c r="F373" s="19">
        <v>5475.0</v>
      </c>
      <c r="G373" s="19">
        <v>37.0</v>
      </c>
      <c r="H373" s="19">
        <v>642.0</v>
      </c>
      <c r="I373" s="19"/>
      <c r="J373" s="19" t="s">
        <v>21</v>
      </c>
      <c r="K373" s="19"/>
      <c r="L373" s="19" t="s">
        <v>847</v>
      </c>
      <c r="M373" s="19" t="s">
        <v>23</v>
      </c>
      <c r="N373" s="19" t="s">
        <v>23</v>
      </c>
      <c r="O373" s="19"/>
      <c r="P373" s="19"/>
      <c r="Q373" s="19"/>
      <c r="R373" s="19"/>
      <c r="S373" s="19"/>
      <c r="T373" s="19"/>
      <c r="U373" s="19"/>
      <c r="V373" s="19"/>
      <c r="W373" s="19"/>
      <c r="X373" s="19"/>
      <c r="Y373" s="19"/>
      <c r="Z373" s="19"/>
      <c r="AA373" s="19"/>
    </row>
    <row r="374" ht="12.75" customHeight="1">
      <c r="A374" s="25">
        <v>43609.5</v>
      </c>
      <c r="B374" s="19">
        <v>6.0</v>
      </c>
      <c r="C374" s="19" t="s">
        <v>99</v>
      </c>
      <c r="D374" s="19"/>
      <c r="E374" s="19">
        <v>80.0</v>
      </c>
      <c r="F374" s="19">
        <v>5480.0</v>
      </c>
      <c r="G374" s="19">
        <v>42.0</v>
      </c>
      <c r="H374" s="19">
        <v>5497.0</v>
      </c>
      <c r="I374" s="19"/>
      <c r="J374" s="19" t="s">
        <v>21</v>
      </c>
      <c r="K374" s="19"/>
      <c r="L374" s="19" t="s">
        <v>862</v>
      </c>
      <c r="M374" s="19" t="s">
        <v>23</v>
      </c>
      <c r="N374" s="19" t="s">
        <v>23</v>
      </c>
      <c r="O374" s="19"/>
      <c r="P374" s="19"/>
      <c r="Q374" s="19"/>
      <c r="R374" s="19"/>
      <c r="S374" s="19"/>
      <c r="T374" s="19"/>
      <c r="U374" s="19"/>
      <c r="V374" s="19"/>
      <c r="W374" s="19"/>
      <c r="X374" s="19"/>
      <c r="Y374" s="19"/>
      <c r="Z374" s="19"/>
      <c r="AA374" s="19"/>
    </row>
    <row r="375" ht="12.75" customHeight="1">
      <c r="A375" s="25">
        <v>43610.583333333336</v>
      </c>
      <c r="B375" s="19">
        <v>6.0</v>
      </c>
      <c r="C375" s="19" t="s">
        <v>99</v>
      </c>
      <c r="D375" s="19"/>
      <c r="E375" s="19">
        <v>76.0</v>
      </c>
      <c r="F375" s="19">
        <v>5480.0</v>
      </c>
      <c r="G375" s="19">
        <v>43.0</v>
      </c>
      <c r="H375" s="19">
        <v>5389.0</v>
      </c>
      <c r="I375" s="19"/>
      <c r="J375" s="19" t="s">
        <v>21</v>
      </c>
      <c r="K375" s="19"/>
      <c r="L375" s="19" t="s">
        <v>134</v>
      </c>
      <c r="M375" s="19" t="s">
        <v>23</v>
      </c>
      <c r="N375" s="19" t="s">
        <v>23</v>
      </c>
      <c r="O375" s="19"/>
      <c r="P375" s="19">
        <v>2.0</v>
      </c>
      <c r="Q375" s="19">
        <v>2.0</v>
      </c>
      <c r="R375" s="19"/>
      <c r="S375" s="19"/>
      <c r="T375" s="19"/>
      <c r="U375" s="19"/>
      <c r="V375" s="19"/>
      <c r="W375" s="19"/>
      <c r="X375" s="19"/>
      <c r="Y375" s="19"/>
      <c r="Z375" s="19"/>
      <c r="AA375" s="19"/>
    </row>
    <row r="376" ht="12.75" customHeight="1">
      <c r="A376" s="25">
        <v>43625.375</v>
      </c>
      <c r="B376" s="19">
        <v>6.0</v>
      </c>
      <c r="C376" s="19" t="s">
        <v>99</v>
      </c>
      <c r="D376" s="19"/>
      <c r="E376" s="19">
        <v>77.0</v>
      </c>
      <c r="F376" s="19">
        <v>5485.0</v>
      </c>
      <c r="G376" s="19">
        <v>42.0</v>
      </c>
      <c r="H376" s="19">
        <v>686.0</v>
      </c>
      <c r="I376" s="19"/>
      <c r="J376" s="19" t="s">
        <v>21</v>
      </c>
      <c r="K376" s="19"/>
      <c r="L376" s="19" t="s">
        <v>343</v>
      </c>
      <c r="M376" s="19" t="s">
        <v>23</v>
      </c>
      <c r="N376" s="19" t="s">
        <v>23</v>
      </c>
      <c r="O376" s="19"/>
      <c r="P376" s="19"/>
      <c r="Q376" s="19"/>
      <c r="R376" s="19"/>
      <c r="S376" s="19"/>
      <c r="T376" s="19"/>
      <c r="U376" s="19"/>
      <c r="V376" s="19"/>
      <c r="W376" s="19"/>
      <c r="X376" s="19"/>
      <c r="Y376" s="19"/>
      <c r="Z376" s="19"/>
      <c r="AA376" s="19"/>
    </row>
    <row r="377" ht="12.75" customHeight="1">
      <c r="A377" s="25">
        <v>43607.354166666664</v>
      </c>
      <c r="B377" s="19">
        <v>6.0</v>
      </c>
      <c r="C377" s="19" t="s">
        <v>99</v>
      </c>
      <c r="D377" s="19"/>
      <c r="E377" s="19">
        <v>78.0</v>
      </c>
      <c r="F377" s="19">
        <v>5490.0</v>
      </c>
      <c r="G377" s="19">
        <v>42.0</v>
      </c>
      <c r="H377" s="19">
        <v>5367.0</v>
      </c>
      <c r="I377" s="19">
        <v>21.0</v>
      </c>
      <c r="J377" s="19" t="s">
        <v>40</v>
      </c>
      <c r="K377" s="19" t="s">
        <v>343</v>
      </c>
      <c r="L377" s="19"/>
      <c r="M377" s="19" t="s">
        <v>23</v>
      </c>
      <c r="N377" s="19" t="s">
        <v>23</v>
      </c>
      <c r="O377" s="19"/>
      <c r="P377" s="19">
        <v>2.0</v>
      </c>
      <c r="Q377" s="19">
        <v>1.0</v>
      </c>
      <c r="R377" s="19"/>
      <c r="S377" s="19"/>
      <c r="T377" s="19"/>
      <c r="U377" s="19"/>
      <c r="V377" s="19"/>
      <c r="W377" s="19"/>
      <c r="X377" s="19"/>
      <c r="Y377" s="19"/>
      <c r="Z377" s="19"/>
      <c r="AA377" s="19"/>
    </row>
    <row r="378" ht="12.75" customHeight="1">
      <c r="A378" s="25">
        <v>43616.635416666664</v>
      </c>
      <c r="B378" s="19">
        <v>6.0</v>
      </c>
      <c r="C378" s="19" t="s">
        <v>99</v>
      </c>
      <c r="D378" s="19"/>
      <c r="E378" s="19">
        <v>74.0</v>
      </c>
      <c r="F378" s="19">
        <v>5500.0</v>
      </c>
      <c r="G378" s="19"/>
      <c r="H378" s="19">
        <v>619.0</v>
      </c>
      <c r="I378" s="19"/>
      <c r="J378" s="19" t="s">
        <v>21</v>
      </c>
      <c r="K378" s="19"/>
      <c r="L378" s="19" t="s">
        <v>196</v>
      </c>
      <c r="M378" s="19" t="s">
        <v>35</v>
      </c>
      <c r="N378" s="19" t="s">
        <v>23</v>
      </c>
      <c r="O378" s="19" t="s">
        <v>980</v>
      </c>
      <c r="P378" s="19"/>
      <c r="Q378" s="19"/>
      <c r="R378" s="19"/>
      <c r="S378" s="19"/>
      <c r="T378" s="19"/>
      <c r="U378" s="19"/>
      <c r="V378" s="19"/>
      <c r="W378" s="19"/>
      <c r="X378" s="19"/>
      <c r="Y378" s="19"/>
      <c r="Z378" s="19"/>
      <c r="AA378" s="19"/>
    </row>
    <row r="379" ht="12.75" customHeight="1">
      <c r="A379" s="25">
        <v>43630.291666666664</v>
      </c>
      <c r="B379" s="19">
        <v>6.0</v>
      </c>
      <c r="C379" s="19" t="s">
        <v>99</v>
      </c>
      <c r="D379" s="19"/>
      <c r="E379" s="19">
        <v>79.0</v>
      </c>
      <c r="F379" s="19">
        <v>5500.0</v>
      </c>
      <c r="G379" s="19"/>
      <c r="H379" s="19">
        <v>729.0</v>
      </c>
      <c r="I379" s="19"/>
      <c r="J379" s="19" t="s">
        <v>21</v>
      </c>
      <c r="K379" s="19"/>
      <c r="L379" s="19" t="s">
        <v>142</v>
      </c>
      <c r="M379" s="19" t="s">
        <v>23</v>
      </c>
      <c r="N379" s="19" t="s">
        <v>23</v>
      </c>
      <c r="O379" s="19" t="s">
        <v>980</v>
      </c>
      <c r="P379" s="19"/>
      <c r="Q379" s="19"/>
      <c r="R379" s="19"/>
      <c r="S379" s="19"/>
      <c r="T379" s="19"/>
      <c r="U379" s="19"/>
      <c r="V379" s="19"/>
      <c r="W379" s="19"/>
      <c r="X379" s="19"/>
      <c r="Y379" s="19"/>
      <c r="Z379" s="19"/>
      <c r="AA379" s="19"/>
    </row>
    <row r="380" ht="12.75" customHeight="1">
      <c r="A380" s="25">
        <v>43630.770833333336</v>
      </c>
      <c r="B380" s="19">
        <v>6.0</v>
      </c>
      <c r="C380" s="19" t="s">
        <v>99</v>
      </c>
      <c r="D380" s="19"/>
      <c r="E380" s="19">
        <v>75.0</v>
      </c>
      <c r="F380" s="19">
        <v>5500.0</v>
      </c>
      <c r="G380" s="19">
        <v>38.0</v>
      </c>
      <c r="H380" s="19">
        <v>740.0</v>
      </c>
      <c r="I380" s="19"/>
      <c r="J380" s="19" t="s">
        <v>21</v>
      </c>
      <c r="K380" s="19"/>
      <c r="L380" s="19" t="s">
        <v>146</v>
      </c>
      <c r="M380" s="19" t="s">
        <v>35</v>
      </c>
      <c r="N380" s="19" t="s">
        <v>23</v>
      </c>
      <c r="O380" s="19" t="s">
        <v>980</v>
      </c>
      <c r="P380" s="19">
        <v>2.0</v>
      </c>
      <c r="Q380" s="19">
        <v>1.0</v>
      </c>
      <c r="R380" s="19"/>
      <c r="S380" s="19"/>
      <c r="T380" s="19"/>
      <c r="U380" s="19"/>
      <c r="V380" s="19"/>
      <c r="W380" s="19"/>
      <c r="X380" s="19"/>
      <c r="Y380" s="19"/>
      <c r="Z380" s="19"/>
      <c r="AA380" s="19"/>
    </row>
    <row r="381" ht="12.75" customHeight="1">
      <c r="A381" s="25">
        <v>43631.541666666664</v>
      </c>
      <c r="B381" s="19">
        <v>6.0</v>
      </c>
      <c r="C381" s="19" t="s">
        <v>99</v>
      </c>
      <c r="D381" s="19"/>
      <c r="E381" s="19">
        <v>77.0</v>
      </c>
      <c r="F381" s="19">
        <v>5500.0</v>
      </c>
      <c r="G381" s="19"/>
      <c r="H381" s="19">
        <v>760.0</v>
      </c>
      <c r="I381" s="19"/>
      <c r="J381" s="19" t="s">
        <v>21</v>
      </c>
      <c r="K381" s="19"/>
      <c r="L381" s="19" t="s">
        <v>109</v>
      </c>
      <c r="M381" s="19" t="s">
        <v>23</v>
      </c>
      <c r="N381" s="19" t="s">
        <v>23</v>
      </c>
      <c r="O381" s="19"/>
      <c r="P381" s="19"/>
      <c r="Q381" s="19"/>
      <c r="R381" s="19"/>
      <c r="S381" s="19"/>
      <c r="T381" s="19"/>
      <c r="U381" s="19"/>
      <c r="V381" s="19"/>
      <c r="W381" s="19"/>
      <c r="X381" s="19"/>
      <c r="Y381" s="19"/>
      <c r="Z381" s="19"/>
      <c r="AA381" s="19"/>
    </row>
    <row r="382" ht="12.75" customHeight="1">
      <c r="A382" s="25">
        <v>43623.5625</v>
      </c>
      <c r="B382" s="19">
        <v>6.0</v>
      </c>
      <c r="C382" s="19" t="s">
        <v>99</v>
      </c>
      <c r="D382" s="19"/>
      <c r="E382" s="19">
        <v>78.0</v>
      </c>
      <c r="F382" s="19">
        <v>5510.0</v>
      </c>
      <c r="G382" s="19">
        <v>43.0</v>
      </c>
      <c r="H382" s="19">
        <v>669.0</v>
      </c>
      <c r="I382" s="19">
        <v>23.0</v>
      </c>
      <c r="J382" s="19" t="s">
        <v>40</v>
      </c>
      <c r="K382" s="19" t="s">
        <v>856</v>
      </c>
      <c r="L382" s="19"/>
      <c r="M382" s="19" t="s">
        <v>23</v>
      </c>
      <c r="N382" s="19" t="s">
        <v>23</v>
      </c>
      <c r="O382" s="19"/>
      <c r="P382" s="19"/>
      <c r="Q382" s="19"/>
      <c r="R382" s="19"/>
      <c r="S382" s="19"/>
      <c r="T382" s="19"/>
      <c r="U382" s="19"/>
      <c r="V382" s="19"/>
      <c r="W382" s="19"/>
      <c r="X382" s="19"/>
      <c r="Y382" s="19"/>
      <c r="Z382" s="19"/>
      <c r="AA382" s="19"/>
    </row>
    <row r="383" ht="12.75" customHeight="1">
      <c r="A383" s="25">
        <v>43624.666666666664</v>
      </c>
      <c r="B383" s="19">
        <v>6.0</v>
      </c>
      <c r="C383" s="19" t="s">
        <v>99</v>
      </c>
      <c r="D383" s="19"/>
      <c r="E383" s="19">
        <v>78.0</v>
      </c>
      <c r="F383" s="19">
        <v>5510.0</v>
      </c>
      <c r="G383" s="19"/>
      <c r="H383" s="19">
        <v>682.0</v>
      </c>
      <c r="I383" s="19"/>
      <c r="J383" s="19" t="s">
        <v>21</v>
      </c>
      <c r="K383" s="19"/>
      <c r="L383" s="19" t="s">
        <v>978</v>
      </c>
      <c r="M383" s="19" t="s">
        <v>23</v>
      </c>
      <c r="N383" s="19" t="s">
        <v>23</v>
      </c>
      <c r="O383" s="19"/>
      <c r="P383" s="19"/>
      <c r="Q383" s="19"/>
      <c r="R383" s="19"/>
      <c r="S383" s="19"/>
      <c r="T383" s="19"/>
      <c r="U383" s="19"/>
      <c r="V383" s="19"/>
      <c r="W383" s="19"/>
      <c r="X383" s="19"/>
      <c r="Y383" s="19"/>
      <c r="Z383" s="19"/>
      <c r="AA383" s="19"/>
    </row>
    <row r="384" ht="12.75" customHeight="1">
      <c r="A384" s="25">
        <v>43639.416666666664</v>
      </c>
      <c r="B384" s="19">
        <v>6.0</v>
      </c>
      <c r="C384" s="19" t="s">
        <v>99</v>
      </c>
      <c r="D384" s="19"/>
      <c r="E384" s="19">
        <v>80.0</v>
      </c>
      <c r="F384" s="19">
        <v>5510.0</v>
      </c>
      <c r="G384" s="19">
        <v>41.0</v>
      </c>
      <c r="H384" s="19">
        <v>805.0</v>
      </c>
      <c r="I384" s="19"/>
      <c r="J384" s="19" t="s">
        <v>21</v>
      </c>
      <c r="K384" s="19"/>
      <c r="L384" s="19" t="s">
        <v>898</v>
      </c>
      <c r="M384" s="19" t="s">
        <v>35</v>
      </c>
      <c r="N384" s="19" t="s">
        <v>23</v>
      </c>
      <c r="O384" s="19"/>
      <c r="P384" s="19">
        <v>2.0</v>
      </c>
      <c r="Q384" s="19">
        <v>1.0</v>
      </c>
      <c r="R384" s="19"/>
      <c r="S384" s="19"/>
      <c r="T384" s="19"/>
      <c r="U384" s="19"/>
      <c r="V384" s="19"/>
      <c r="W384" s="19"/>
      <c r="X384" s="19"/>
      <c r="Y384" s="19"/>
      <c r="Z384" s="19"/>
      <c r="AA384" s="19"/>
    </row>
    <row r="385" ht="12.75" customHeight="1">
      <c r="A385" s="25">
        <v>43645.708333333336</v>
      </c>
      <c r="B385" s="19">
        <v>6.0</v>
      </c>
      <c r="C385" s="19" t="s">
        <v>99</v>
      </c>
      <c r="D385" s="19"/>
      <c r="E385" s="19">
        <v>78.0</v>
      </c>
      <c r="F385" s="19">
        <v>5525.0</v>
      </c>
      <c r="G385" s="19">
        <v>41.0</v>
      </c>
      <c r="H385" s="19">
        <v>838.0</v>
      </c>
      <c r="I385" s="19">
        <v>22.0</v>
      </c>
      <c r="J385" s="19" t="s">
        <v>40</v>
      </c>
      <c r="K385" s="19" t="s">
        <v>855</v>
      </c>
      <c r="L385" s="19"/>
      <c r="M385" s="19" t="s">
        <v>35</v>
      </c>
      <c r="N385" s="31" t="s">
        <v>816</v>
      </c>
      <c r="O385" s="19"/>
      <c r="P385" s="19">
        <v>2.0</v>
      </c>
      <c r="Q385" s="19">
        <v>1.0</v>
      </c>
      <c r="R385" s="19"/>
      <c r="S385" s="19"/>
      <c r="T385" s="19"/>
      <c r="U385" s="19"/>
      <c r="V385" s="19"/>
      <c r="W385" s="19"/>
      <c r="X385" s="19"/>
      <c r="Y385" s="19"/>
      <c r="Z385" s="19"/>
      <c r="AA385" s="19"/>
    </row>
    <row r="386" ht="12.75" customHeight="1">
      <c r="A386" s="25">
        <v>43616.5</v>
      </c>
      <c r="B386" s="19">
        <v>6.0</v>
      </c>
      <c r="C386" s="19" t="s">
        <v>99</v>
      </c>
      <c r="D386" s="19"/>
      <c r="E386" s="19">
        <v>76.0</v>
      </c>
      <c r="F386" s="19">
        <v>5530.0</v>
      </c>
      <c r="G386" s="19">
        <v>41.0</v>
      </c>
      <c r="H386" s="19">
        <v>617.0</v>
      </c>
      <c r="I386" s="19"/>
      <c r="J386" s="19" t="s">
        <v>21</v>
      </c>
      <c r="K386" s="19"/>
      <c r="L386" s="19" t="s">
        <v>140</v>
      </c>
      <c r="M386" s="19" t="s">
        <v>23</v>
      </c>
      <c r="N386" s="19" t="s">
        <v>23</v>
      </c>
      <c r="O386" s="19"/>
      <c r="P386" s="19"/>
      <c r="Q386" s="19"/>
      <c r="R386" s="19"/>
      <c r="S386" s="19"/>
      <c r="T386" s="19"/>
      <c r="U386" s="19"/>
      <c r="V386" s="19"/>
      <c r="W386" s="19"/>
      <c r="X386" s="19"/>
      <c r="Y386" s="19"/>
      <c r="Z386" s="19"/>
      <c r="AA386" s="19"/>
    </row>
    <row r="387" ht="12.75" customHeight="1">
      <c r="A387" s="25">
        <v>43618.541666666664</v>
      </c>
      <c r="B387" s="19">
        <v>6.0</v>
      </c>
      <c r="C387" s="19" t="s">
        <v>99</v>
      </c>
      <c r="D387" s="19"/>
      <c r="E387" s="19">
        <v>74.0</v>
      </c>
      <c r="F387" s="19">
        <v>5535.0</v>
      </c>
      <c r="G387" s="19">
        <v>43.0</v>
      </c>
      <c r="H387" s="19">
        <v>638.0</v>
      </c>
      <c r="I387" s="19"/>
      <c r="J387" s="19" t="s">
        <v>21</v>
      </c>
      <c r="K387" s="19"/>
      <c r="L387" s="19" t="s">
        <v>857</v>
      </c>
      <c r="M387" s="19" t="s">
        <v>23</v>
      </c>
      <c r="N387" s="19" t="s">
        <v>23</v>
      </c>
      <c r="O387" s="19"/>
      <c r="P387" s="19"/>
      <c r="Q387" s="19"/>
      <c r="R387" s="19"/>
      <c r="S387" s="19"/>
      <c r="T387" s="19"/>
      <c r="U387" s="19"/>
      <c r="V387" s="19"/>
      <c r="W387" s="19"/>
      <c r="X387" s="19"/>
      <c r="Y387" s="19"/>
      <c r="Z387" s="19"/>
      <c r="AA387" s="19"/>
    </row>
    <row r="388" ht="12.75" customHeight="1">
      <c r="A388" s="25">
        <v>43603.427083333336</v>
      </c>
      <c r="B388" s="19">
        <v>6.0</v>
      </c>
      <c r="C388" s="19" t="s">
        <v>99</v>
      </c>
      <c r="D388" s="19"/>
      <c r="E388" s="19">
        <v>77.0</v>
      </c>
      <c r="F388" s="19">
        <v>5540.0</v>
      </c>
      <c r="G388" s="19">
        <v>37.0</v>
      </c>
      <c r="H388" s="19">
        <v>5349.0</v>
      </c>
      <c r="I388" s="19"/>
      <c r="J388" s="19" t="s">
        <v>21</v>
      </c>
      <c r="K388" s="19"/>
      <c r="L388" s="19" t="s">
        <v>857</v>
      </c>
      <c r="M388" s="19" t="s">
        <v>23</v>
      </c>
      <c r="N388" s="19" t="s">
        <v>23</v>
      </c>
      <c r="O388" s="19"/>
      <c r="P388" s="19"/>
      <c r="Q388" s="19"/>
      <c r="R388" s="19"/>
      <c r="S388" s="19"/>
      <c r="T388" s="19"/>
      <c r="U388" s="19"/>
      <c r="V388" s="19"/>
      <c r="W388" s="19"/>
      <c r="X388" s="19"/>
      <c r="Y388" s="19"/>
      <c r="Z388" s="19"/>
      <c r="AA388" s="19"/>
    </row>
    <row r="389" ht="12.75" customHeight="1">
      <c r="A389" s="25">
        <v>43609.354166666664</v>
      </c>
      <c r="B389" s="19">
        <v>6.0</v>
      </c>
      <c r="C389" s="19" t="s">
        <v>99</v>
      </c>
      <c r="D389" s="19"/>
      <c r="E389" s="19">
        <v>74.0</v>
      </c>
      <c r="F389" s="19">
        <v>5540.0</v>
      </c>
      <c r="G389" s="19">
        <v>42.0</v>
      </c>
      <c r="H389" s="19">
        <v>5375.0</v>
      </c>
      <c r="I389" s="19"/>
      <c r="J389" s="19" t="s">
        <v>21</v>
      </c>
      <c r="K389" s="19"/>
      <c r="L389" s="19" t="s">
        <v>102</v>
      </c>
      <c r="M389" s="19" t="s">
        <v>23</v>
      </c>
      <c r="N389" s="19" t="s">
        <v>23</v>
      </c>
      <c r="O389" s="19"/>
      <c r="P389" s="19">
        <v>2.0</v>
      </c>
      <c r="Q389" s="19">
        <v>2.0</v>
      </c>
      <c r="R389" s="19"/>
      <c r="S389" s="19"/>
      <c r="T389" s="19"/>
      <c r="U389" s="19"/>
      <c r="V389" s="19"/>
      <c r="W389" s="19"/>
      <c r="X389" s="19"/>
      <c r="Y389" s="19"/>
      <c r="Z389" s="19"/>
      <c r="AA389" s="19"/>
    </row>
    <row r="390" ht="12.75" customHeight="1">
      <c r="A390" s="25">
        <v>43631.614583333336</v>
      </c>
      <c r="B390" s="19">
        <v>6.0</v>
      </c>
      <c r="C390" s="19" t="s">
        <v>99</v>
      </c>
      <c r="D390" s="19"/>
      <c r="E390" s="19">
        <v>80.0</v>
      </c>
      <c r="F390" s="19">
        <v>5540.0</v>
      </c>
      <c r="G390" s="19">
        <v>41.0</v>
      </c>
      <c r="H390" s="19">
        <v>753.0</v>
      </c>
      <c r="I390" s="19"/>
      <c r="J390" s="19" t="s">
        <v>21</v>
      </c>
      <c r="K390" s="19"/>
      <c r="L390" s="19" t="s">
        <v>343</v>
      </c>
      <c r="M390" s="19" t="s">
        <v>23</v>
      </c>
      <c r="N390" s="19" t="s">
        <v>23</v>
      </c>
      <c r="O390" s="19"/>
      <c r="P390" s="19"/>
      <c r="Q390" s="19"/>
      <c r="R390" s="19"/>
      <c r="S390" s="19"/>
      <c r="T390" s="19"/>
      <c r="U390" s="19"/>
      <c r="V390" s="19"/>
      <c r="W390" s="19"/>
      <c r="X390" s="19"/>
      <c r="Y390" s="19"/>
      <c r="Z390" s="19"/>
      <c r="AA390" s="19"/>
    </row>
    <row r="391" ht="12.75" customHeight="1">
      <c r="A391" s="25">
        <v>43625.8125</v>
      </c>
      <c r="B391" s="19">
        <v>6.0</v>
      </c>
      <c r="C391" s="19" t="s">
        <v>99</v>
      </c>
      <c r="D391" s="19"/>
      <c r="E391" s="19">
        <v>80.0</v>
      </c>
      <c r="F391" s="19">
        <v>5545.0</v>
      </c>
      <c r="G391" s="19">
        <v>42.0</v>
      </c>
      <c r="H391" s="19">
        <v>698.0</v>
      </c>
      <c r="I391" s="19"/>
      <c r="J391" s="19" t="s">
        <v>21</v>
      </c>
      <c r="K391" s="19"/>
      <c r="L391" s="19" t="s">
        <v>842</v>
      </c>
      <c r="M391" s="19" t="s">
        <v>23</v>
      </c>
      <c r="N391" s="19" t="s">
        <v>23</v>
      </c>
      <c r="O391" s="19"/>
      <c r="P391" s="19"/>
      <c r="Q391" s="19"/>
      <c r="R391" s="19"/>
      <c r="S391" s="19"/>
      <c r="T391" s="19"/>
      <c r="U391" s="19"/>
      <c r="V391" s="19"/>
      <c r="W391" s="19"/>
      <c r="X391" s="19"/>
      <c r="Y391" s="19"/>
      <c r="Z391" s="19"/>
      <c r="AA391" s="19"/>
    </row>
    <row r="392" ht="12.75" customHeight="1">
      <c r="A392" s="25">
        <v>43635.5</v>
      </c>
      <c r="B392" s="19">
        <v>6.0</v>
      </c>
      <c r="C392" s="19" t="s">
        <v>99</v>
      </c>
      <c r="D392" s="19"/>
      <c r="E392" s="19">
        <v>75.0</v>
      </c>
      <c r="F392" s="19">
        <v>5550.0</v>
      </c>
      <c r="G392" s="19">
        <v>40.0</v>
      </c>
      <c r="H392" s="19">
        <v>778.0</v>
      </c>
      <c r="I392" s="19">
        <v>127.0</v>
      </c>
      <c r="J392" s="19" t="s">
        <v>40</v>
      </c>
      <c r="K392" s="19" t="s">
        <v>109</v>
      </c>
      <c r="L392" s="19"/>
      <c r="M392" s="19" t="s">
        <v>35</v>
      </c>
      <c r="N392" s="19" t="s">
        <v>23</v>
      </c>
      <c r="O392" s="19"/>
      <c r="P392" s="19"/>
      <c r="Q392" s="19"/>
      <c r="R392" s="19"/>
      <c r="S392" s="19"/>
      <c r="T392" s="19"/>
      <c r="U392" s="19"/>
      <c r="V392" s="19"/>
      <c r="W392" s="19"/>
      <c r="X392" s="19"/>
      <c r="Y392" s="19"/>
      <c r="Z392" s="19"/>
      <c r="AA392" s="19"/>
    </row>
    <row r="393" ht="12.75" customHeight="1">
      <c r="A393" s="25">
        <v>43644.75</v>
      </c>
      <c r="B393" s="19">
        <v>6.0</v>
      </c>
      <c r="C393" s="19" t="s">
        <v>99</v>
      </c>
      <c r="D393" s="19"/>
      <c r="E393" s="19">
        <v>78.0</v>
      </c>
      <c r="F393" s="19">
        <v>5555.0</v>
      </c>
      <c r="G393" s="19">
        <v>41.0</v>
      </c>
      <c r="H393" s="19">
        <v>826.0</v>
      </c>
      <c r="I393" s="19"/>
      <c r="J393" s="19" t="s">
        <v>21</v>
      </c>
      <c r="K393" s="19"/>
      <c r="L393" s="19" t="s">
        <v>851</v>
      </c>
      <c r="M393" s="19" t="s">
        <v>35</v>
      </c>
      <c r="N393" s="19" t="s">
        <v>23</v>
      </c>
      <c r="O393" s="19"/>
      <c r="P393" s="19"/>
      <c r="Q393" s="19"/>
      <c r="R393" s="19"/>
      <c r="S393" s="19"/>
      <c r="T393" s="19"/>
      <c r="U393" s="19"/>
      <c r="V393" s="19"/>
      <c r="W393" s="19"/>
      <c r="X393" s="19"/>
      <c r="Y393" s="19"/>
      <c r="Z393" s="19"/>
      <c r="AA393" s="19"/>
    </row>
    <row r="394" ht="12.75" customHeight="1">
      <c r="A394" s="25">
        <v>43641.5</v>
      </c>
      <c r="B394" s="19">
        <v>6.0</v>
      </c>
      <c r="C394" s="19" t="s">
        <v>99</v>
      </c>
      <c r="D394" s="19"/>
      <c r="E394" s="19">
        <v>81.0</v>
      </c>
      <c r="F394" s="19">
        <v>5560.0</v>
      </c>
      <c r="G394" s="19">
        <v>42.0</v>
      </c>
      <c r="H394" s="19">
        <v>816.0</v>
      </c>
      <c r="I394" s="19">
        <v>25.0</v>
      </c>
      <c r="J394" s="19" t="s">
        <v>40</v>
      </c>
      <c r="K394" s="19" t="s">
        <v>850</v>
      </c>
      <c r="L394" s="19"/>
      <c r="M394" s="19" t="s">
        <v>35</v>
      </c>
      <c r="N394" s="19" t="s">
        <v>23</v>
      </c>
      <c r="O394" s="19"/>
      <c r="P394" s="19">
        <v>2.0</v>
      </c>
      <c r="Q394" s="19">
        <v>1.0</v>
      </c>
      <c r="R394" s="19"/>
      <c r="S394" s="19"/>
      <c r="T394" s="19"/>
      <c r="U394" s="19"/>
      <c r="V394" s="19"/>
      <c r="W394" s="19"/>
      <c r="X394" s="19"/>
      <c r="Y394" s="19"/>
      <c r="Z394" s="19"/>
      <c r="AA394" s="19"/>
    </row>
    <row r="395" ht="12.75" customHeight="1">
      <c r="A395" s="25">
        <v>43632.375</v>
      </c>
      <c r="B395" s="19">
        <v>6.0</v>
      </c>
      <c r="C395" s="19" t="s">
        <v>99</v>
      </c>
      <c r="D395" s="19"/>
      <c r="E395" s="19">
        <v>77.0</v>
      </c>
      <c r="F395" s="19">
        <v>5570.0</v>
      </c>
      <c r="G395" s="19">
        <v>39.0</v>
      </c>
      <c r="H395" s="19">
        <v>764.0</v>
      </c>
      <c r="I395" s="19"/>
      <c r="J395" s="19" t="s">
        <v>21</v>
      </c>
      <c r="K395" s="19"/>
      <c r="L395" s="19" t="s">
        <v>840</v>
      </c>
      <c r="M395" s="19" t="s">
        <v>35</v>
      </c>
      <c r="N395" s="19" t="s">
        <v>23</v>
      </c>
      <c r="O395" s="19"/>
      <c r="P395" s="19"/>
      <c r="Q395" s="19"/>
      <c r="R395" s="19"/>
      <c r="S395" s="19"/>
      <c r="T395" s="19"/>
      <c r="U395" s="19"/>
      <c r="V395" s="19"/>
      <c r="W395" s="19"/>
      <c r="X395" s="19"/>
      <c r="Y395" s="19"/>
      <c r="Z395" s="19"/>
      <c r="AA395" s="19"/>
    </row>
    <row r="396" ht="12.75" customHeight="1">
      <c r="A396" s="25">
        <v>43610.4375</v>
      </c>
      <c r="B396" s="19">
        <v>6.0</v>
      </c>
      <c r="C396" s="19" t="s">
        <v>99</v>
      </c>
      <c r="D396" s="19"/>
      <c r="E396" s="19">
        <v>79.0</v>
      </c>
      <c r="F396" s="19">
        <v>5575.0</v>
      </c>
      <c r="G396" s="19">
        <v>41.0</v>
      </c>
      <c r="H396" s="19">
        <v>5385.0</v>
      </c>
      <c r="I396" s="19"/>
      <c r="J396" s="19" t="s">
        <v>21</v>
      </c>
      <c r="K396" s="19"/>
      <c r="L396" s="19" t="s">
        <v>343</v>
      </c>
      <c r="M396" s="19" t="s">
        <v>23</v>
      </c>
      <c r="N396" s="19" t="s">
        <v>23</v>
      </c>
      <c r="O396" s="19"/>
      <c r="P396" s="19">
        <v>2.0</v>
      </c>
      <c r="Q396" s="19">
        <v>2.0</v>
      </c>
      <c r="R396" s="19"/>
      <c r="S396" s="19"/>
      <c r="T396" s="19"/>
      <c r="U396" s="19"/>
      <c r="V396" s="19"/>
      <c r="W396" s="19"/>
      <c r="X396" s="19"/>
      <c r="Y396" s="19"/>
      <c r="Z396" s="19"/>
      <c r="AA396" s="19"/>
    </row>
    <row r="397" ht="12.75" customHeight="1">
      <c r="A397" s="25">
        <v>43628.5625</v>
      </c>
      <c r="B397" s="19">
        <v>6.0</v>
      </c>
      <c r="C397" s="19" t="s">
        <v>99</v>
      </c>
      <c r="D397" s="19"/>
      <c r="E397" s="19">
        <v>78.0</v>
      </c>
      <c r="F397" s="19">
        <v>5575.0</v>
      </c>
      <c r="G397" s="19">
        <v>40.0</v>
      </c>
      <c r="H397" s="19">
        <v>715.0</v>
      </c>
      <c r="I397" s="19">
        <v>109.0</v>
      </c>
      <c r="J397" s="19" t="s">
        <v>40</v>
      </c>
      <c r="K397" s="19" t="s">
        <v>29</v>
      </c>
      <c r="L397" s="19"/>
      <c r="M397" s="19" t="s">
        <v>23</v>
      </c>
      <c r="N397" s="19" t="s">
        <v>23</v>
      </c>
      <c r="O397" s="19"/>
      <c r="P397" s="19">
        <v>2.0</v>
      </c>
      <c r="Q397" s="19">
        <v>2.0</v>
      </c>
      <c r="R397" s="19"/>
      <c r="S397" s="19"/>
      <c r="T397" s="19"/>
      <c r="U397" s="19"/>
      <c r="V397" s="19"/>
      <c r="W397" s="19"/>
      <c r="X397" s="19"/>
      <c r="Y397" s="19"/>
      <c r="Z397" s="19"/>
      <c r="AA397" s="19"/>
    </row>
    <row r="398" ht="12.75" customHeight="1">
      <c r="A398" s="25">
        <v>43632.375</v>
      </c>
      <c r="B398" s="19">
        <v>6.0</v>
      </c>
      <c r="C398" s="19" t="s">
        <v>99</v>
      </c>
      <c r="D398" s="19"/>
      <c r="E398" s="19">
        <v>80.0</v>
      </c>
      <c r="F398" s="19">
        <v>5575.0</v>
      </c>
      <c r="G398" s="19">
        <v>42.0</v>
      </c>
      <c r="H398" s="19">
        <v>765.0</v>
      </c>
      <c r="I398" s="19">
        <v>26.0</v>
      </c>
      <c r="J398" s="19" t="s">
        <v>40</v>
      </c>
      <c r="K398" s="19" t="s">
        <v>845</v>
      </c>
      <c r="L398" s="19"/>
      <c r="M398" s="19" t="s">
        <v>35</v>
      </c>
      <c r="N398" s="19" t="s">
        <v>23</v>
      </c>
      <c r="O398" s="19"/>
      <c r="P398" s="19"/>
      <c r="Q398" s="19"/>
      <c r="R398" s="19"/>
      <c r="S398" s="19"/>
      <c r="T398" s="19"/>
      <c r="U398" s="19"/>
      <c r="V398" s="19"/>
      <c r="W398" s="19"/>
      <c r="X398" s="19"/>
      <c r="Y398" s="19"/>
      <c r="Z398" s="19"/>
      <c r="AA398" s="19"/>
    </row>
    <row r="399" ht="12.75" customHeight="1">
      <c r="A399" s="25">
        <v>43604.541666666664</v>
      </c>
      <c r="B399" s="19">
        <v>6.0</v>
      </c>
      <c r="C399" s="19" t="s">
        <v>99</v>
      </c>
      <c r="D399" s="19"/>
      <c r="E399" s="19">
        <v>78.0</v>
      </c>
      <c r="F399" s="19">
        <v>5585.0</v>
      </c>
      <c r="G399" s="19">
        <v>42.0</v>
      </c>
      <c r="H399" s="19">
        <v>5359.0</v>
      </c>
      <c r="I399" s="19"/>
      <c r="J399" s="19" t="s">
        <v>21</v>
      </c>
      <c r="K399" s="19"/>
      <c r="L399" s="19" t="s">
        <v>187</v>
      </c>
      <c r="M399" s="19" t="s">
        <v>23</v>
      </c>
      <c r="N399" s="19" t="s">
        <v>23</v>
      </c>
      <c r="O399" s="19"/>
      <c r="P399" s="19">
        <v>2.0</v>
      </c>
      <c r="Q399" s="19"/>
      <c r="R399" s="19"/>
      <c r="S399" s="19"/>
      <c r="T399" s="19"/>
      <c r="U399" s="19"/>
      <c r="V399" s="19"/>
      <c r="W399" s="19"/>
      <c r="X399" s="19"/>
      <c r="Y399" s="19"/>
      <c r="Z399" s="19"/>
      <c r="AA399" s="19"/>
    </row>
    <row r="400" ht="12.75" customHeight="1">
      <c r="A400" s="25">
        <v>43630.5</v>
      </c>
      <c r="B400" s="19">
        <v>6.0</v>
      </c>
      <c r="C400" s="19" t="s">
        <v>99</v>
      </c>
      <c r="D400" s="19"/>
      <c r="E400" s="19">
        <v>76.0</v>
      </c>
      <c r="F400" s="19">
        <v>5585.0</v>
      </c>
      <c r="G400" s="19"/>
      <c r="H400" s="19">
        <v>728.0</v>
      </c>
      <c r="I400" s="19"/>
      <c r="J400" s="19" t="s">
        <v>21</v>
      </c>
      <c r="K400" s="19"/>
      <c r="L400" s="19" t="s">
        <v>146</v>
      </c>
      <c r="M400" s="19" t="s">
        <v>23</v>
      </c>
      <c r="N400" s="19" t="s">
        <v>23</v>
      </c>
      <c r="O400" s="19"/>
      <c r="P400" s="19"/>
      <c r="Q400" s="19"/>
      <c r="R400" s="19"/>
      <c r="S400" s="19"/>
      <c r="T400" s="19"/>
      <c r="U400" s="19"/>
      <c r="V400" s="19"/>
      <c r="W400" s="19"/>
      <c r="X400" s="19"/>
      <c r="Y400" s="19"/>
      <c r="Z400" s="19"/>
      <c r="AA400" s="19"/>
    </row>
    <row r="401" ht="12.75" customHeight="1">
      <c r="A401" s="25">
        <v>43602.447916666664</v>
      </c>
      <c r="B401" s="19">
        <v>6.0</v>
      </c>
      <c r="C401" s="19" t="s">
        <v>99</v>
      </c>
      <c r="D401" s="19"/>
      <c r="E401" s="19">
        <v>78.0</v>
      </c>
      <c r="F401" s="19">
        <v>5600.0</v>
      </c>
      <c r="G401" s="19"/>
      <c r="H401" s="19">
        <v>5341.0</v>
      </c>
      <c r="I401" s="19"/>
      <c r="J401" s="19" t="s">
        <v>21</v>
      </c>
      <c r="K401" s="19"/>
      <c r="L401" s="19" t="s">
        <v>196</v>
      </c>
      <c r="M401" s="19" t="s">
        <v>23</v>
      </c>
      <c r="N401" s="19" t="s">
        <v>23</v>
      </c>
      <c r="O401" s="19" t="s">
        <v>980</v>
      </c>
      <c r="P401" s="19"/>
      <c r="Q401" s="19"/>
      <c r="R401" s="19"/>
      <c r="S401" s="19"/>
      <c r="T401" s="19"/>
      <c r="U401" s="19"/>
      <c r="V401" s="19"/>
      <c r="W401" s="19"/>
      <c r="X401" s="19"/>
      <c r="Y401" s="19"/>
      <c r="Z401" s="19"/>
      <c r="AA401" s="19"/>
    </row>
    <row r="402" ht="12.75" customHeight="1">
      <c r="A402" s="25">
        <v>43617.864583333336</v>
      </c>
      <c r="B402" s="19">
        <v>6.0</v>
      </c>
      <c r="C402" s="19" t="s">
        <v>99</v>
      </c>
      <c r="D402" s="19"/>
      <c r="E402" s="19">
        <v>76.0</v>
      </c>
      <c r="F402" s="19">
        <v>5600.0</v>
      </c>
      <c r="G402" s="19"/>
      <c r="H402" s="19">
        <v>633.0</v>
      </c>
      <c r="I402" s="19">
        <v>25.0</v>
      </c>
      <c r="J402" s="19" t="s">
        <v>40</v>
      </c>
      <c r="K402" s="19" t="s">
        <v>850</v>
      </c>
      <c r="L402" s="19"/>
      <c r="M402" s="19" t="s">
        <v>23</v>
      </c>
      <c r="N402" s="19" t="s">
        <v>23</v>
      </c>
      <c r="O402" s="19" t="s">
        <v>980</v>
      </c>
      <c r="P402" s="19"/>
      <c r="Q402" s="19"/>
      <c r="R402" s="19"/>
      <c r="S402" s="19"/>
      <c r="T402" s="19"/>
      <c r="U402" s="19"/>
      <c r="V402" s="19"/>
      <c r="W402" s="19"/>
      <c r="X402" s="19"/>
      <c r="Y402" s="19"/>
      <c r="Z402" s="19"/>
      <c r="AA402" s="19"/>
    </row>
    <row r="403" ht="12.75" customHeight="1">
      <c r="A403" s="25">
        <v>43623.333333333336</v>
      </c>
      <c r="B403" s="19">
        <v>6.0</v>
      </c>
      <c r="C403" s="19" t="s">
        <v>99</v>
      </c>
      <c r="D403" s="19"/>
      <c r="E403" s="19">
        <v>76.0</v>
      </c>
      <c r="F403" s="19">
        <v>5605.0</v>
      </c>
      <c r="G403" s="19">
        <v>40.0</v>
      </c>
      <c r="H403" s="19">
        <v>661.0</v>
      </c>
      <c r="I403" s="19"/>
      <c r="J403" s="19" t="s">
        <v>21</v>
      </c>
      <c r="K403" s="19"/>
      <c r="L403" s="19" t="s">
        <v>137</v>
      </c>
      <c r="M403" s="19" t="s">
        <v>23</v>
      </c>
      <c r="N403" s="19" t="s">
        <v>23</v>
      </c>
      <c r="O403" s="19"/>
      <c r="P403" s="19">
        <v>2.0</v>
      </c>
      <c r="Q403" s="19">
        <v>2.0</v>
      </c>
      <c r="R403" s="19"/>
      <c r="S403" s="19"/>
      <c r="T403" s="19"/>
      <c r="U403" s="19"/>
      <c r="V403" s="19"/>
      <c r="W403" s="19"/>
      <c r="X403" s="19"/>
      <c r="Y403" s="19"/>
      <c r="Z403" s="19"/>
      <c r="AA403" s="19"/>
    </row>
    <row r="404" ht="12.75" customHeight="1">
      <c r="A404" s="25">
        <v>43625.541666666664</v>
      </c>
      <c r="B404" s="19">
        <v>6.0</v>
      </c>
      <c r="C404" s="19" t="s">
        <v>99</v>
      </c>
      <c r="D404" s="19"/>
      <c r="E404" s="19">
        <v>80.0</v>
      </c>
      <c r="F404" s="19">
        <v>5610.0</v>
      </c>
      <c r="G404" s="19">
        <v>41.0</v>
      </c>
      <c r="H404" s="19">
        <v>693.0</v>
      </c>
      <c r="I404" s="19"/>
      <c r="J404" s="19" t="s">
        <v>21</v>
      </c>
      <c r="K404" s="19"/>
      <c r="L404" s="19" t="s">
        <v>842</v>
      </c>
      <c r="M404" s="19" t="s">
        <v>23</v>
      </c>
      <c r="N404" s="19" t="s">
        <v>23</v>
      </c>
      <c r="O404" s="19"/>
      <c r="P404" s="19"/>
      <c r="Q404" s="19"/>
      <c r="R404" s="19"/>
      <c r="S404" s="19"/>
      <c r="T404" s="19"/>
      <c r="U404" s="19"/>
      <c r="V404" s="19"/>
      <c r="W404" s="19"/>
      <c r="X404" s="19"/>
      <c r="Y404" s="19"/>
      <c r="Z404" s="19"/>
      <c r="AA404" s="19"/>
    </row>
    <row r="405" ht="12.75" customHeight="1">
      <c r="A405" s="25">
        <v>43604.416666666664</v>
      </c>
      <c r="B405" s="19">
        <v>6.0</v>
      </c>
      <c r="C405" s="19" t="s">
        <v>99</v>
      </c>
      <c r="D405" s="19"/>
      <c r="E405" s="19">
        <v>78.0</v>
      </c>
      <c r="F405" s="19">
        <v>5620.0</v>
      </c>
      <c r="G405" s="19">
        <v>40.0</v>
      </c>
      <c r="H405" s="19">
        <v>5356.0</v>
      </c>
      <c r="I405" s="19"/>
      <c r="J405" s="19" t="s">
        <v>21</v>
      </c>
      <c r="K405" s="19"/>
      <c r="L405" s="19" t="s">
        <v>978</v>
      </c>
      <c r="M405" s="19" t="s">
        <v>23</v>
      </c>
      <c r="N405" s="19" t="s">
        <v>23</v>
      </c>
      <c r="O405" s="19"/>
      <c r="P405" s="19"/>
      <c r="Q405" s="19"/>
      <c r="R405" s="19"/>
      <c r="S405" s="19"/>
      <c r="T405" s="19"/>
      <c r="U405" s="19"/>
      <c r="V405" s="19"/>
      <c r="W405" s="19"/>
      <c r="X405" s="19"/>
      <c r="Y405" s="19"/>
      <c r="Z405" s="19"/>
      <c r="AA405" s="19"/>
    </row>
    <row r="406" ht="12.75" customHeight="1">
      <c r="A406" s="25">
        <v>43606.395833333336</v>
      </c>
      <c r="B406" s="19">
        <v>6.0</v>
      </c>
      <c r="C406" s="19" t="s">
        <v>99</v>
      </c>
      <c r="D406" s="19"/>
      <c r="E406" s="19">
        <v>79.0</v>
      </c>
      <c r="F406" s="19">
        <v>5620.0</v>
      </c>
      <c r="G406" s="19">
        <v>41.0</v>
      </c>
      <c r="H406" s="19">
        <v>5364.0</v>
      </c>
      <c r="I406" s="19">
        <v>111.0</v>
      </c>
      <c r="J406" s="19" t="s">
        <v>40</v>
      </c>
      <c r="K406" s="19" t="s">
        <v>136</v>
      </c>
      <c r="L406" s="19"/>
      <c r="M406" s="19" t="s">
        <v>23</v>
      </c>
      <c r="N406" s="19" t="s">
        <v>23</v>
      </c>
      <c r="O406" s="19"/>
      <c r="P406" s="19">
        <v>2.0</v>
      </c>
      <c r="Q406" s="19">
        <v>2.0</v>
      </c>
      <c r="R406" s="19"/>
      <c r="S406" s="19"/>
      <c r="T406" s="19"/>
      <c r="U406" s="19"/>
      <c r="V406" s="19"/>
      <c r="W406" s="19"/>
      <c r="X406" s="19"/>
      <c r="Y406" s="19"/>
      <c r="Z406" s="19"/>
      <c r="AA406" s="19"/>
    </row>
    <row r="407" ht="12.75" customHeight="1">
      <c r="A407" s="25">
        <v>43623.4375</v>
      </c>
      <c r="B407" s="19">
        <v>6.0</v>
      </c>
      <c r="C407" s="19" t="s">
        <v>99</v>
      </c>
      <c r="D407" s="19"/>
      <c r="E407" s="19">
        <v>76.0</v>
      </c>
      <c r="F407" s="19">
        <v>5650.0</v>
      </c>
      <c r="G407" s="19">
        <v>39.0</v>
      </c>
      <c r="H407" s="19">
        <v>657.0</v>
      </c>
      <c r="I407" s="19"/>
      <c r="J407" s="19" t="s">
        <v>21</v>
      </c>
      <c r="K407" s="19"/>
      <c r="L407" s="19" t="s">
        <v>898</v>
      </c>
      <c r="M407" s="19" t="s">
        <v>35</v>
      </c>
      <c r="N407" s="19" t="s">
        <v>23</v>
      </c>
      <c r="O407" s="19"/>
      <c r="P407" s="19"/>
      <c r="Q407" s="19"/>
      <c r="R407" s="19"/>
      <c r="S407" s="19"/>
      <c r="T407" s="19"/>
      <c r="U407" s="19"/>
      <c r="V407" s="19"/>
      <c r="W407" s="19"/>
      <c r="X407" s="19"/>
      <c r="Y407" s="19"/>
      <c r="Z407" s="19"/>
      <c r="AA407" s="19"/>
    </row>
    <row r="408" ht="12.75" customHeight="1">
      <c r="A408" s="25">
        <v>43630.583333333336</v>
      </c>
      <c r="B408" s="19">
        <v>6.0</v>
      </c>
      <c r="C408" s="19" t="s">
        <v>99</v>
      </c>
      <c r="D408" s="19"/>
      <c r="E408" s="19">
        <v>76.0</v>
      </c>
      <c r="F408" s="19">
        <v>5655.0</v>
      </c>
      <c r="G408" s="19">
        <v>43.0</v>
      </c>
      <c r="H408" s="19">
        <v>738.0</v>
      </c>
      <c r="I408" s="19"/>
      <c r="J408" s="19" t="s">
        <v>21</v>
      </c>
      <c r="K408" s="19"/>
      <c r="L408" s="19" t="s">
        <v>849</v>
      </c>
      <c r="M408" s="19" t="s">
        <v>35</v>
      </c>
      <c r="N408" s="19" t="s">
        <v>23</v>
      </c>
      <c r="O408" s="19"/>
      <c r="P408" s="19">
        <v>2.0</v>
      </c>
      <c r="Q408" s="19">
        <v>1.0</v>
      </c>
      <c r="R408" s="19"/>
      <c r="S408" s="19"/>
      <c r="T408" s="19"/>
      <c r="U408" s="19"/>
      <c r="V408" s="19"/>
      <c r="W408" s="19"/>
      <c r="X408" s="19"/>
      <c r="Y408" s="19"/>
      <c r="Z408" s="19"/>
      <c r="AA408" s="19"/>
    </row>
    <row r="409" ht="12.75" customHeight="1">
      <c r="A409" s="25">
        <v>43635.520833333336</v>
      </c>
      <c r="B409" s="19">
        <v>6.0</v>
      </c>
      <c r="C409" s="19" t="s">
        <v>99</v>
      </c>
      <c r="D409" s="19"/>
      <c r="E409" s="19">
        <v>80.0</v>
      </c>
      <c r="F409" s="19">
        <v>5655.0</v>
      </c>
      <c r="G409" s="19">
        <v>42.0</v>
      </c>
      <c r="H409" s="19">
        <v>781.0</v>
      </c>
      <c r="I409" s="19">
        <v>26.0</v>
      </c>
      <c r="J409" s="19" t="s">
        <v>40</v>
      </c>
      <c r="K409" s="19" t="s">
        <v>845</v>
      </c>
      <c r="L409" s="19"/>
      <c r="M409" s="19" t="s">
        <v>35</v>
      </c>
      <c r="N409" s="19" t="s">
        <v>23</v>
      </c>
      <c r="O409" s="19"/>
      <c r="P409" s="19"/>
      <c r="Q409" s="19"/>
      <c r="R409" s="19"/>
      <c r="S409" s="19"/>
      <c r="T409" s="19"/>
      <c r="U409" s="19"/>
      <c r="V409" s="19"/>
      <c r="W409" s="19"/>
      <c r="X409" s="19"/>
      <c r="Y409" s="19"/>
      <c r="Z409" s="19"/>
      <c r="AA409" s="19"/>
    </row>
    <row r="410" ht="12.75" customHeight="1">
      <c r="A410" s="25">
        <v>43660.541666666664</v>
      </c>
      <c r="B410" s="19">
        <v>6.0</v>
      </c>
      <c r="C410" s="19" t="s">
        <v>99</v>
      </c>
      <c r="D410" s="19"/>
      <c r="E410" s="19">
        <v>82.0</v>
      </c>
      <c r="F410" s="19">
        <v>5660.0</v>
      </c>
      <c r="G410" s="19">
        <v>40.0</v>
      </c>
      <c r="H410" s="19">
        <v>880.0</v>
      </c>
      <c r="I410" s="19"/>
      <c r="J410" s="19" t="s">
        <v>21</v>
      </c>
      <c r="K410" s="19"/>
      <c r="L410" s="19" t="s">
        <v>134</v>
      </c>
      <c r="M410" s="19" t="s">
        <v>35</v>
      </c>
      <c r="N410" s="19" t="s">
        <v>23</v>
      </c>
      <c r="O410" s="19"/>
      <c r="P410" s="19"/>
      <c r="Q410" s="19"/>
      <c r="R410" s="19"/>
      <c r="S410" s="19"/>
      <c r="T410" s="19"/>
      <c r="U410" s="19"/>
      <c r="V410" s="19"/>
      <c r="W410" s="19"/>
      <c r="X410" s="19"/>
      <c r="Y410" s="19"/>
      <c r="Z410" s="19"/>
      <c r="AA410" s="19"/>
    </row>
    <row r="411" ht="12.75" customHeight="1">
      <c r="A411" s="25">
        <v>43637.875</v>
      </c>
      <c r="B411" s="19">
        <v>6.0</v>
      </c>
      <c r="C411" s="19" t="s">
        <v>99</v>
      </c>
      <c r="D411" s="19"/>
      <c r="E411" s="19">
        <v>82.0</v>
      </c>
      <c r="F411" s="19">
        <v>5675.0</v>
      </c>
      <c r="G411" s="19">
        <v>44.0</v>
      </c>
      <c r="H411" s="19">
        <v>790.0</v>
      </c>
      <c r="I411" s="19"/>
      <c r="J411" s="19" t="s">
        <v>21</v>
      </c>
      <c r="K411" s="19"/>
      <c r="L411" s="19" t="s">
        <v>140</v>
      </c>
      <c r="M411" s="19" t="s">
        <v>35</v>
      </c>
      <c r="N411" s="19" t="s">
        <v>23</v>
      </c>
      <c r="O411" s="19"/>
      <c r="P411" s="19"/>
      <c r="Q411" s="19"/>
      <c r="R411" s="19"/>
      <c r="S411" s="19"/>
      <c r="T411" s="19"/>
      <c r="U411" s="19"/>
      <c r="V411" s="19"/>
      <c r="W411" s="19"/>
      <c r="X411" s="19"/>
      <c r="Y411" s="19"/>
      <c r="Z411" s="19"/>
      <c r="AA411" s="19"/>
    </row>
    <row r="412" ht="12.75" customHeight="1">
      <c r="A412" s="25">
        <v>43611.416666666664</v>
      </c>
      <c r="B412" s="19">
        <v>6.0</v>
      </c>
      <c r="C412" s="19" t="s">
        <v>99</v>
      </c>
      <c r="D412" s="19"/>
      <c r="E412" s="19">
        <v>77.0</v>
      </c>
      <c r="F412" s="19">
        <v>5680.0</v>
      </c>
      <c r="G412" s="19">
        <v>40.0</v>
      </c>
      <c r="H412" s="19">
        <v>5395.0</v>
      </c>
      <c r="I412" s="19"/>
      <c r="J412" s="19" t="s">
        <v>21</v>
      </c>
      <c r="K412" s="19"/>
      <c r="L412" s="19" t="s">
        <v>112</v>
      </c>
      <c r="M412" s="19" t="s">
        <v>23</v>
      </c>
      <c r="N412" s="19" t="s">
        <v>23</v>
      </c>
      <c r="O412" s="19"/>
      <c r="P412" s="19">
        <v>2.0</v>
      </c>
      <c r="Q412" s="19">
        <v>2.0</v>
      </c>
      <c r="R412" s="19"/>
      <c r="S412" s="19"/>
      <c r="T412" s="19"/>
      <c r="U412" s="19"/>
      <c r="V412" s="19"/>
      <c r="W412" s="19"/>
      <c r="X412" s="19"/>
      <c r="Y412" s="19"/>
      <c r="Z412" s="19"/>
      <c r="AA412" s="19"/>
    </row>
    <row r="413" ht="12.75" customHeight="1">
      <c r="A413" s="25">
        <v>43628.458333333336</v>
      </c>
      <c r="B413" s="19">
        <v>6.0</v>
      </c>
      <c r="C413" s="19" t="s">
        <v>99</v>
      </c>
      <c r="D413" s="19"/>
      <c r="E413" s="19">
        <v>77.0</v>
      </c>
      <c r="F413" s="19">
        <v>5685.0</v>
      </c>
      <c r="G413" s="19"/>
      <c r="H413" s="19">
        <v>712.0</v>
      </c>
      <c r="I413" s="19">
        <v>23.0</v>
      </c>
      <c r="J413" s="19" t="s">
        <v>40</v>
      </c>
      <c r="K413" s="19" t="s">
        <v>856</v>
      </c>
      <c r="L413" s="19"/>
      <c r="M413" s="19" t="s">
        <v>23</v>
      </c>
      <c r="N413" s="19" t="s">
        <v>23</v>
      </c>
      <c r="O413" s="19"/>
      <c r="P413" s="19"/>
      <c r="Q413" s="19"/>
      <c r="R413" s="19"/>
      <c r="S413" s="19"/>
      <c r="T413" s="19"/>
      <c r="U413" s="19"/>
      <c r="V413" s="19"/>
      <c r="W413" s="19"/>
      <c r="X413" s="19"/>
      <c r="Y413" s="19"/>
      <c r="Z413" s="19"/>
      <c r="AA413" s="19"/>
    </row>
    <row r="414" ht="12.75" customHeight="1">
      <c r="A414" s="25">
        <v>43646.708333333336</v>
      </c>
      <c r="B414" s="19">
        <v>6.0</v>
      </c>
      <c r="C414" s="19" t="s">
        <v>99</v>
      </c>
      <c r="D414" s="19"/>
      <c r="E414" s="19">
        <v>80.0</v>
      </c>
      <c r="F414" s="19">
        <v>5690.0</v>
      </c>
      <c r="G414" s="19">
        <v>41.0</v>
      </c>
      <c r="H414" s="19">
        <v>844.0</v>
      </c>
      <c r="I414" s="19"/>
      <c r="J414" s="19" t="s">
        <v>21</v>
      </c>
      <c r="K414" s="19"/>
      <c r="L414" s="19" t="s">
        <v>869</v>
      </c>
      <c r="M414" s="19" t="s">
        <v>35</v>
      </c>
      <c r="N414" s="19" t="s">
        <v>23</v>
      </c>
      <c r="O414" s="19"/>
      <c r="P414" s="19">
        <v>2.0</v>
      </c>
      <c r="Q414" s="19">
        <v>2.0</v>
      </c>
      <c r="R414" s="19"/>
      <c r="S414" s="19"/>
      <c r="T414" s="19"/>
      <c r="U414" s="19"/>
      <c r="V414" s="19"/>
      <c r="W414" s="19"/>
      <c r="X414" s="19"/>
      <c r="Y414" s="19"/>
      <c r="Z414" s="19"/>
      <c r="AA414" s="19"/>
    </row>
    <row r="415" ht="12.75" customHeight="1">
      <c r="A415" s="25">
        <v>43611.541666666664</v>
      </c>
      <c r="B415" s="19">
        <v>6.0</v>
      </c>
      <c r="C415" s="19" t="s">
        <v>99</v>
      </c>
      <c r="D415" s="19"/>
      <c r="E415" s="19">
        <v>76.0</v>
      </c>
      <c r="F415" s="19">
        <v>5710.0</v>
      </c>
      <c r="G415" s="19">
        <v>45.0</v>
      </c>
      <c r="H415" s="19">
        <v>601.0</v>
      </c>
      <c r="I415" s="19"/>
      <c r="J415" s="19" t="s">
        <v>21</v>
      </c>
      <c r="K415" s="19"/>
      <c r="L415" s="19" t="s">
        <v>989</v>
      </c>
      <c r="M415" s="19" t="s">
        <v>23</v>
      </c>
      <c r="N415" s="19" t="s">
        <v>23</v>
      </c>
      <c r="O415" s="19"/>
      <c r="P415" s="19"/>
      <c r="Q415" s="19"/>
      <c r="R415" s="19"/>
      <c r="S415" s="19"/>
      <c r="T415" s="19"/>
      <c r="U415" s="19"/>
      <c r="V415" s="19"/>
      <c r="W415" s="19"/>
      <c r="X415" s="19"/>
      <c r="Y415" s="19"/>
      <c r="Z415" s="19"/>
      <c r="AA415" s="19"/>
    </row>
    <row r="416" ht="12.75" customHeight="1">
      <c r="A416" s="25">
        <v>43599.479166666664</v>
      </c>
      <c r="B416" s="19">
        <v>6.0</v>
      </c>
      <c r="C416" s="19" t="s">
        <v>99</v>
      </c>
      <c r="D416" s="19"/>
      <c r="E416" s="19">
        <v>76.0</v>
      </c>
      <c r="F416" s="19">
        <v>5720.0</v>
      </c>
      <c r="G416" s="19">
        <v>38.0</v>
      </c>
      <c r="H416" s="19">
        <v>5332.0</v>
      </c>
      <c r="I416" s="19">
        <v>114.0</v>
      </c>
      <c r="J416" s="19" t="s">
        <v>40</v>
      </c>
      <c r="K416" s="19" t="s">
        <v>133</v>
      </c>
      <c r="L416" s="19"/>
      <c r="M416" s="19" t="s">
        <v>23</v>
      </c>
      <c r="N416" s="19" t="s">
        <v>23</v>
      </c>
      <c r="O416" s="19"/>
      <c r="P416" s="19">
        <v>2.0</v>
      </c>
      <c r="Q416" s="19"/>
      <c r="R416" s="19"/>
      <c r="S416" s="19"/>
      <c r="T416" s="19"/>
      <c r="U416" s="19"/>
      <c r="V416" s="19"/>
      <c r="W416" s="19"/>
      <c r="X416" s="19"/>
      <c r="Y416" s="19"/>
      <c r="Z416" s="19"/>
      <c r="AA416" s="19"/>
    </row>
    <row r="417" ht="12.75" customHeight="1">
      <c r="A417" s="25">
        <v>43614.8125</v>
      </c>
      <c r="B417" s="19">
        <v>6.0</v>
      </c>
      <c r="C417" s="19" t="s">
        <v>99</v>
      </c>
      <c r="D417" s="19"/>
      <c r="E417" s="19">
        <v>80.0</v>
      </c>
      <c r="F417" s="19">
        <v>5725.0</v>
      </c>
      <c r="G417" s="19">
        <v>44.0</v>
      </c>
      <c r="H417" s="19">
        <v>612.0</v>
      </c>
      <c r="I417" s="19">
        <v>119.0</v>
      </c>
      <c r="J417" s="19" t="s">
        <v>40</v>
      </c>
      <c r="K417" s="19" t="s">
        <v>149</v>
      </c>
      <c r="L417" s="19"/>
      <c r="M417" s="19" t="s">
        <v>23</v>
      </c>
      <c r="N417" s="19" t="s">
        <v>23</v>
      </c>
      <c r="O417" s="19"/>
      <c r="P417" s="19"/>
      <c r="Q417" s="19"/>
      <c r="R417" s="19"/>
      <c r="S417" s="19"/>
      <c r="T417" s="19"/>
      <c r="U417" s="19"/>
      <c r="V417" s="19"/>
      <c r="W417" s="19"/>
      <c r="X417" s="19"/>
      <c r="Y417" s="19"/>
      <c r="Z417" s="19"/>
      <c r="AA417" s="19"/>
    </row>
    <row r="418" ht="12.75" customHeight="1">
      <c r="A418" s="25">
        <v>43602.333333333336</v>
      </c>
      <c r="B418" s="19">
        <v>6.0</v>
      </c>
      <c r="C418" s="19" t="s">
        <v>99</v>
      </c>
      <c r="D418" s="19"/>
      <c r="E418" s="19">
        <v>79.0</v>
      </c>
      <c r="F418" s="19">
        <v>5735.0</v>
      </c>
      <c r="G418" s="19">
        <v>39.0</v>
      </c>
      <c r="H418" s="19">
        <v>5345.0</v>
      </c>
      <c r="I418" s="19"/>
      <c r="J418" s="19" t="s">
        <v>21</v>
      </c>
      <c r="K418" s="19"/>
      <c r="L418" s="19" t="s">
        <v>142</v>
      </c>
      <c r="M418" s="19" t="s">
        <v>23</v>
      </c>
      <c r="N418" s="19" t="s">
        <v>23</v>
      </c>
      <c r="O418" s="19"/>
      <c r="P418" s="19"/>
      <c r="Q418" s="19"/>
      <c r="R418" s="19"/>
      <c r="S418" s="19"/>
      <c r="T418" s="19"/>
      <c r="U418" s="19"/>
      <c r="V418" s="19"/>
      <c r="W418" s="19"/>
      <c r="X418" s="19"/>
      <c r="Y418" s="19"/>
      <c r="Z418" s="19"/>
      <c r="AA418" s="19"/>
    </row>
    <row r="419" ht="12.75" customHeight="1">
      <c r="A419" s="25">
        <v>43609.583333333336</v>
      </c>
      <c r="B419" s="19">
        <v>6.0</v>
      </c>
      <c r="C419" s="19" t="s">
        <v>99</v>
      </c>
      <c r="D419" s="19"/>
      <c r="E419" s="19">
        <v>76.0</v>
      </c>
      <c r="F419" s="19">
        <v>5735.0</v>
      </c>
      <c r="G419" s="19">
        <v>39.0</v>
      </c>
      <c r="H419" s="19">
        <v>5383.0</v>
      </c>
      <c r="I419" s="19"/>
      <c r="J419" s="19" t="s">
        <v>21</v>
      </c>
      <c r="K419" s="19"/>
      <c r="L419" s="19" t="s">
        <v>896</v>
      </c>
      <c r="M419" s="19" t="s">
        <v>23</v>
      </c>
      <c r="N419" s="19" t="s">
        <v>23</v>
      </c>
      <c r="O419" s="19"/>
      <c r="P419" s="19">
        <v>2.0</v>
      </c>
      <c r="Q419" s="19">
        <v>2.0</v>
      </c>
      <c r="R419" s="19"/>
      <c r="S419" s="19"/>
      <c r="T419" s="19"/>
      <c r="U419" s="19"/>
      <c r="V419" s="19"/>
      <c r="W419" s="19"/>
      <c r="X419" s="19"/>
      <c r="Y419" s="19"/>
      <c r="Z419" s="19"/>
      <c r="AA419" s="19"/>
    </row>
    <row r="420" ht="12.75" customHeight="1">
      <c r="A420" s="25">
        <v>43625.46875</v>
      </c>
      <c r="B420" s="19">
        <v>6.0</v>
      </c>
      <c r="C420" s="19" t="s">
        <v>99</v>
      </c>
      <c r="D420" s="19"/>
      <c r="E420" s="19">
        <v>83.0</v>
      </c>
      <c r="F420" s="19">
        <v>5735.0</v>
      </c>
      <c r="G420" s="19">
        <v>41.0</v>
      </c>
      <c r="H420" s="19">
        <v>691.0</v>
      </c>
      <c r="I420" s="19"/>
      <c r="J420" s="19" t="s">
        <v>21</v>
      </c>
      <c r="K420" s="19"/>
      <c r="L420" s="19" t="s">
        <v>149</v>
      </c>
      <c r="M420" s="19" t="s">
        <v>23</v>
      </c>
      <c r="N420" s="19" t="s">
        <v>23</v>
      </c>
      <c r="O420" s="19"/>
      <c r="P420" s="19"/>
      <c r="Q420" s="19"/>
      <c r="R420" s="19"/>
      <c r="S420" s="19"/>
      <c r="T420" s="19"/>
      <c r="U420" s="19"/>
      <c r="V420" s="19"/>
      <c r="W420" s="19"/>
      <c r="X420" s="19"/>
      <c r="Y420" s="19"/>
      <c r="Z420" s="19"/>
      <c r="AA420" s="19"/>
    </row>
    <row r="421" ht="12.75" customHeight="1">
      <c r="A421" s="25">
        <v>43604.5</v>
      </c>
      <c r="B421" s="19">
        <v>6.0</v>
      </c>
      <c r="C421" s="19" t="s">
        <v>99</v>
      </c>
      <c r="D421" s="19"/>
      <c r="E421" s="19">
        <v>78.0</v>
      </c>
      <c r="F421" s="19">
        <v>5745.0</v>
      </c>
      <c r="G421" s="19">
        <v>40.0</v>
      </c>
      <c r="H421" s="19">
        <v>5355.0</v>
      </c>
      <c r="I421" s="19"/>
      <c r="J421" s="19" t="s">
        <v>21</v>
      </c>
      <c r="K421" s="19"/>
      <c r="L421" s="19" t="s">
        <v>175</v>
      </c>
      <c r="M421" s="19" t="s">
        <v>23</v>
      </c>
      <c r="N421" s="19" t="s">
        <v>23</v>
      </c>
      <c r="O421" s="19"/>
      <c r="P421" s="19"/>
      <c r="Q421" s="19"/>
      <c r="R421" s="19"/>
      <c r="S421" s="19"/>
      <c r="T421" s="19"/>
      <c r="U421" s="19"/>
      <c r="V421" s="19"/>
      <c r="W421" s="19"/>
      <c r="X421" s="19"/>
      <c r="Y421" s="19"/>
      <c r="Z421" s="19"/>
      <c r="AA421" s="19"/>
    </row>
    <row r="422" ht="12.75" customHeight="1">
      <c r="A422" s="25">
        <v>43624.479166666664</v>
      </c>
      <c r="B422" s="19">
        <v>6.0</v>
      </c>
      <c r="C422" s="19" t="s">
        <v>99</v>
      </c>
      <c r="D422" s="19"/>
      <c r="E422" s="19">
        <v>78.0</v>
      </c>
      <c r="F422" s="19">
        <v>5750.0</v>
      </c>
      <c r="G422" s="19">
        <v>43.0</v>
      </c>
      <c r="H422" s="19">
        <v>677.0</v>
      </c>
      <c r="I422" s="19"/>
      <c r="J422" s="19" t="s">
        <v>21</v>
      </c>
      <c r="K422" s="19"/>
      <c r="L422" s="19" t="s">
        <v>146</v>
      </c>
      <c r="M422" s="19" t="s">
        <v>23</v>
      </c>
      <c r="N422" s="19" t="s">
        <v>23</v>
      </c>
      <c r="O422" s="19"/>
      <c r="P422" s="19"/>
      <c r="Q422" s="19"/>
      <c r="R422" s="19"/>
      <c r="S422" s="19"/>
      <c r="T422" s="19"/>
      <c r="U422" s="19"/>
      <c r="V422" s="19"/>
      <c r="W422" s="19"/>
      <c r="X422" s="19"/>
      <c r="Y422" s="19"/>
      <c r="Z422" s="19"/>
      <c r="AA422" s="19"/>
    </row>
    <row r="423" ht="12.75" customHeight="1">
      <c r="A423" s="25">
        <v>43628.59722222222</v>
      </c>
      <c r="B423" s="19">
        <v>6.0</v>
      </c>
      <c r="C423" s="19" t="s">
        <v>99</v>
      </c>
      <c r="D423" s="19"/>
      <c r="E423" s="19">
        <v>76.0</v>
      </c>
      <c r="F423" s="19">
        <v>5750.0</v>
      </c>
      <c r="G423" s="19">
        <v>40.0</v>
      </c>
      <c r="H423" s="19">
        <v>720.0</v>
      </c>
      <c r="I423" s="19">
        <v>120.0</v>
      </c>
      <c r="J423" s="19" t="s">
        <v>40</v>
      </c>
      <c r="K423" s="19" t="s">
        <v>983</v>
      </c>
      <c r="L423" s="19"/>
      <c r="M423" s="19" t="s">
        <v>23</v>
      </c>
      <c r="N423" s="19" t="s">
        <v>23</v>
      </c>
      <c r="O423" s="19"/>
      <c r="P423" s="19">
        <v>2.0</v>
      </c>
      <c r="Q423" s="19">
        <v>2.0</v>
      </c>
      <c r="R423" s="19"/>
      <c r="S423" s="19"/>
      <c r="T423" s="19"/>
      <c r="U423" s="19"/>
      <c r="V423" s="19"/>
      <c r="W423" s="19"/>
      <c r="X423" s="19"/>
      <c r="Y423" s="19"/>
      <c r="Z423" s="19"/>
      <c r="AA423" s="19"/>
    </row>
    <row r="424" ht="12.75" customHeight="1">
      <c r="A424" s="25">
        <v>43624.375</v>
      </c>
      <c r="B424" s="19">
        <v>6.0</v>
      </c>
      <c r="C424" s="19" t="s">
        <v>99</v>
      </c>
      <c r="D424" s="19"/>
      <c r="E424" s="19">
        <v>78.0</v>
      </c>
      <c r="F424" s="19">
        <v>5775.0</v>
      </c>
      <c r="G424" s="19">
        <v>43.0</v>
      </c>
      <c r="H424" s="19">
        <v>679.0</v>
      </c>
      <c r="I424" s="19"/>
      <c r="J424" s="19" t="s">
        <v>21</v>
      </c>
      <c r="K424" s="19"/>
      <c r="L424" s="19" t="s">
        <v>134</v>
      </c>
      <c r="M424" s="19" t="s">
        <v>23</v>
      </c>
      <c r="N424" s="19" t="s">
        <v>23</v>
      </c>
      <c r="O424" s="19"/>
      <c r="P424" s="19"/>
      <c r="Q424" s="19"/>
      <c r="R424" s="19"/>
      <c r="S424" s="19"/>
      <c r="T424" s="19"/>
      <c r="U424" s="19"/>
      <c r="V424" s="19"/>
      <c r="W424" s="19"/>
      <c r="X424" s="19"/>
      <c r="Y424" s="19"/>
      <c r="Z424" s="19"/>
      <c r="AA424" s="19"/>
    </row>
    <row r="425" ht="12.75" customHeight="1">
      <c r="A425" s="25">
        <v>43600.354166666664</v>
      </c>
      <c r="B425" s="19">
        <v>6.0</v>
      </c>
      <c r="C425" s="19" t="s">
        <v>99</v>
      </c>
      <c r="D425" s="19"/>
      <c r="E425" s="19">
        <v>78.0</v>
      </c>
      <c r="F425" s="19">
        <v>5780.0</v>
      </c>
      <c r="G425" s="19"/>
      <c r="H425" s="19">
        <v>5335.0</v>
      </c>
      <c r="I425" s="19">
        <v>110.0</v>
      </c>
      <c r="J425" s="19" t="s">
        <v>40</v>
      </c>
      <c r="K425" s="19" t="s">
        <v>146</v>
      </c>
      <c r="L425" s="19"/>
      <c r="M425" s="19" t="s">
        <v>23</v>
      </c>
      <c r="N425" s="19" t="s">
        <v>23</v>
      </c>
      <c r="O425" s="19"/>
      <c r="P425" s="19"/>
      <c r="Q425" s="19"/>
      <c r="R425" s="19"/>
      <c r="S425" s="19"/>
      <c r="T425" s="19"/>
      <c r="U425" s="19"/>
      <c r="V425" s="19"/>
      <c r="W425" s="19"/>
      <c r="X425" s="19"/>
      <c r="Y425" s="19"/>
      <c r="Z425" s="19"/>
      <c r="AA425" s="19"/>
    </row>
    <row r="426" ht="12.75" customHeight="1">
      <c r="A426" s="25">
        <v>43624.6875</v>
      </c>
      <c r="B426" s="19">
        <v>6.0</v>
      </c>
      <c r="C426" s="19" t="s">
        <v>99</v>
      </c>
      <c r="D426" s="19"/>
      <c r="E426" s="19">
        <v>78.0</v>
      </c>
      <c r="F426" s="19">
        <v>5800.0</v>
      </c>
      <c r="G426" s="19"/>
      <c r="H426" s="19">
        <v>680.0</v>
      </c>
      <c r="I426" s="19"/>
      <c r="J426" s="19" t="s">
        <v>21</v>
      </c>
      <c r="K426" s="19"/>
      <c r="L426" s="19" t="s">
        <v>109</v>
      </c>
      <c r="M426" s="19" t="s">
        <v>23</v>
      </c>
      <c r="N426" s="19" t="s">
        <v>23</v>
      </c>
      <c r="O426" s="19" t="s">
        <v>980</v>
      </c>
      <c r="P426" s="19"/>
      <c r="Q426" s="19"/>
      <c r="R426" s="19"/>
      <c r="S426" s="19"/>
      <c r="T426" s="19"/>
      <c r="U426" s="19"/>
      <c r="V426" s="19"/>
      <c r="W426" s="19"/>
      <c r="X426" s="19"/>
      <c r="Y426" s="19"/>
      <c r="Z426" s="19"/>
      <c r="AA426" s="19"/>
    </row>
    <row r="427" ht="12.75" customHeight="1">
      <c r="A427" s="25">
        <v>43588.854166666664</v>
      </c>
      <c r="B427" s="19">
        <v>6.0</v>
      </c>
      <c r="C427" s="19" t="s">
        <v>99</v>
      </c>
      <c r="D427" s="19"/>
      <c r="E427" s="19">
        <v>78.0</v>
      </c>
      <c r="F427" s="19">
        <v>5810.0</v>
      </c>
      <c r="G427" s="19">
        <v>43.0</v>
      </c>
      <c r="H427" s="19">
        <v>5312.0</v>
      </c>
      <c r="I427" s="19">
        <v>25.0</v>
      </c>
      <c r="J427" s="19" t="s">
        <v>40</v>
      </c>
      <c r="K427" s="19" t="s">
        <v>850</v>
      </c>
      <c r="L427" s="19"/>
      <c r="M427" s="19" t="s">
        <v>35</v>
      </c>
      <c r="N427" s="19" t="s">
        <v>23</v>
      </c>
      <c r="O427" s="19"/>
      <c r="P427" s="19">
        <v>2.0</v>
      </c>
      <c r="Q427" s="19">
        <v>1.0</v>
      </c>
      <c r="R427" s="19"/>
      <c r="S427" s="19"/>
      <c r="T427" s="19"/>
      <c r="U427" s="19"/>
      <c r="V427" s="19"/>
      <c r="W427" s="19"/>
      <c r="X427" s="19"/>
      <c r="Y427" s="19"/>
      <c r="Z427" s="19"/>
      <c r="AA427" s="19"/>
    </row>
    <row r="428" ht="12.75" customHeight="1">
      <c r="A428" s="25">
        <v>43623.333333333336</v>
      </c>
      <c r="B428" s="19">
        <v>6.0</v>
      </c>
      <c r="C428" s="19" t="s">
        <v>99</v>
      </c>
      <c r="D428" s="19"/>
      <c r="E428" s="19">
        <v>79.0</v>
      </c>
      <c r="F428" s="19">
        <v>5810.0</v>
      </c>
      <c r="G428" s="19">
        <v>40.0</v>
      </c>
      <c r="H428" s="19">
        <v>659.0</v>
      </c>
      <c r="I428" s="19"/>
      <c r="J428" s="19" t="s">
        <v>21</v>
      </c>
      <c r="K428" s="19"/>
      <c r="L428" s="19" t="s">
        <v>146</v>
      </c>
      <c r="M428" s="19" t="s">
        <v>35</v>
      </c>
      <c r="N428" s="19" t="s">
        <v>23</v>
      </c>
      <c r="O428" s="19"/>
      <c r="P428" s="19"/>
      <c r="Q428" s="19"/>
      <c r="R428" s="19"/>
      <c r="S428" s="19"/>
      <c r="T428" s="19"/>
      <c r="U428" s="19"/>
      <c r="V428" s="19"/>
      <c r="W428" s="19"/>
      <c r="X428" s="19"/>
      <c r="Y428" s="19"/>
      <c r="Z428" s="19"/>
      <c r="AA428" s="19"/>
    </row>
    <row r="429" ht="12.75" customHeight="1">
      <c r="A429" s="25">
        <v>43630.479166666664</v>
      </c>
      <c r="B429" s="19">
        <v>6.0</v>
      </c>
      <c r="C429" s="19" t="s">
        <v>99</v>
      </c>
      <c r="D429" s="19"/>
      <c r="E429" s="19">
        <v>77.0</v>
      </c>
      <c r="F429" s="19">
        <v>5825.0</v>
      </c>
      <c r="G429" s="19">
        <v>43.0</v>
      </c>
      <c r="H429" s="19">
        <v>723.0</v>
      </c>
      <c r="I429" s="19"/>
      <c r="J429" s="19" t="s">
        <v>21</v>
      </c>
      <c r="K429" s="19"/>
      <c r="L429" s="19" t="s">
        <v>140</v>
      </c>
      <c r="M429" s="19" t="s">
        <v>23</v>
      </c>
      <c r="N429" s="19" t="s">
        <v>23</v>
      </c>
      <c r="O429" s="19"/>
      <c r="P429" s="19"/>
      <c r="Q429" s="19"/>
      <c r="R429" s="19"/>
      <c r="S429" s="19"/>
      <c r="T429" s="19"/>
      <c r="U429" s="19"/>
      <c r="V429" s="19"/>
      <c r="W429" s="19"/>
      <c r="X429" s="19"/>
      <c r="Y429" s="19"/>
      <c r="Z429" s="19"/>
      <c r="AA429" s="19"/>
    </row>
    <row r="430" ht="12.75" customHeight="1">
      <c r="A430" s="25">
        <v>43589.34027777778</v>
      </c>
      <c r="B430" s="19">
        <v>6.0</v>
      </c>
      <c r="C430" s="19" t="s">
        <v>99</v>
      </c>
      <c r="D430" s="19"/>
      <c r="E430" s="19">
        <v>79.0</v>
      </c>
      <c r="F430" s="19">
        <v>5845.0</v>
      </c>
      <c r="G430" s="19"/>
      <c r="H430" s="19">
        <v>5314.0</v>
      </c>
      <c r="I430" s="19"/>
      <c r="J430" s="19" t="s">
        <v>21</v>
      </c>
      <c r="K430" s="19"/>
      <c r="L430" s="19" t="s">
        <v>978</v>
      </c>
      <c r="M430" s="19" t="s">
        <v>40</v>
      </c>
      <c r="N430" s="19" t="s">
        <v>23</v>
      </c>
      <c r="O430" s="19"/>
      <c r="P430" s="19"/>
      <c r="Q430" s="19"/>
      <c r="R430" s="19"/>
      <c r="S430" s="19"/>
      <c r="T430" s="19"/>
      <c r="U430" s="19"/>
      <c r="V430" s="19"/>
      <c r="W430" s="19"/>
      <c r="X430" s="19"/>
      <c r="Y430" s="19"/>
      <c r="Z430" s="19"/>
      <c r="AA430" s="19"/>
    </row>
    <row r="431" ht="12.75" customHeight="1">
      <c r="A431" s="25">
        <v>43623.833333333336</v>
      </c>
      <c r="B431" s="19">
        <v>6.0</v>
      </c>
      <c r="C431" s="19" t="s">
        <v>99</v>
      </c>
      <c r="D431" s="19"/>
      <c r="E431" s="19">
        <v>82.0</v>
      </c>
      <c r="F431" s="19">
        <v>5850.0</v>
      </c>
      <c r="G431" s="19">
        <v>43.0</v>
      </c>
      <c r="H431" s="19">
        <v>672.0</v>
      </c>
      <c r="I431" s="19"/>
      <c r="J431" s="19" t="s">
        <v>21</v>
      </c>
      <c r="K431" s="19"/>
      <c r="L431" s="19" t="s">
        <v>110</v>
      </c>
      <c r="M431" s="19" t="s">
        <v>35</v>
      </c>
      <c r="N431" s="19" t="s">
        <v>23</v>
      </c>
      <c r="O431" s="19"/>
      <c r="P431" s="19"/>
      <c r="Q431" s="19"/>
      <c r="R431" s="19"/>
      <c r="S431" s="19"/>
      <c r="T431" s="19"/>
      <c r="U431" s="19"/>
      <c r="V431" s="19"/>
      <c r="W431" s="19"/>
      <c r="X431" s="19"/>
      <c r="Y431" s="19"/>
      <c r="Z431" s="19"/>
      <c r="AA431" s="19"/>
    </row>
    <row r="432" ht="12.75" customHeight="1">
      <c r="A432" s="25">
        <v>43604.6875</v>
      </c>
      <c r="B432" s="19">
        <v>6.0</v>
      </c>
      <c r="C432" s="19" t="s">
        <v>99</v>
      </c>
      <c r="D432" s="19"/>
      <c r="E432" s="19">
        <v>78.0</v>
      </c>
      <c r="F432" s="19">
        <v>5855.0</v>
      </c>
      <c r="G432" s="19">
        <v>42.0</v>
      </c>
      <c r="H432" s="19">
        <v>5360.0</v>
      </c>
      <c r="I432" s="19"/>
      <c r="J432" s="19" t="s">
        <v>21</v>
      </c>
      <c r="K432" s="19"/>
      <c r="L432" s="19" t="s">
        <v>144</v>
      </c>
      <c r="M432" s="19" t="s">
        <v>23</v>
      </c>
      <c r="N432" s="19" t="s">
        <v>23</v>
      </c>
      <c r="O432" s="19"/>
      <c r="P432" s="19">
        <v>2.0</v>
      </c>
      <c r="Q432" s="19">
        <v>1.0</v>
      </c>
      <c r="R432" s="19"/>
      <c r="S432" s="19"/>
      <c r="T432" s="19"/>
      <c r="U432" s="19"/>
      <c r="V432" s="19"/>
      <c r="W432" s="19"/>
      <c r="X432" s="19"/>
      <c r="Y432" s="19"/>
      <c r="Z432" s="19"/>
      <c r="AA432" s="19"/>
    </row>
    <row r="433" ht="12.75" customHeight="1">
      <c r="A433" s="25">
        <v>43627.770833333336</v>
      </c>
      <c r="B433" s="19">
        <v>6.0</v>
      </c>
      <c r="C433" s="19" t="s">
        <v>99</v>
      </c>
      <c r="D433" s="19"/>
      <c r="E433" s="19">
        <v>77.0</v>
      </c>
      <c r="F433" s="19">
        <v>5855.0</v>
      </c>
      <c r="G433" s="19">
        <v>41.0</v>
      </c>
      <c r="H433" s="19">
        <v>708.0</v>
      </c>
      <c r="I433" s="19"/>
      <c r="J433" s="19" t="s">
        <v>21</v>
      </c>
      <c r="K433" s="19"/>
      <c r="L433" s="19" t="s">
        <v>847</v>
      </c>
      <c r="M433" s="19" t="s">
        <v>23</v>
      </c>
      <c r="N433" s="19" t="s">
        <v>23</v>
      </c>
      <c r="O433" s="19"/>
      <c r="P433" s="19"/>
      <c r="Q433" s="19"/>
      <c r="R433" s="19"/>
      <c r="S433" s="19"/>
      <c r="T433" s="19"/>
      <c r="U433" s="19"/>
      <c r="V433" s="19"/>
      <c r="W433" s="19"/>
      <c r="X433" s="19"/>
      <c r="Y433" s="19"/>
      <c r="Z433" s="19"/>
      <c r="AA433" s="19"/>
    </row>
    <row r="434" ht="12.75" customHeight="1">
      <c r="A434" s="25">
        <v>43628.8125</v>
      </c>
      <c r="B434" s="19">
        <v>6.0</v>
      </c>
      <c r="C434" s="19" t="s">
        <v>99</v>
      </c>
      <c r="D434" s="19"/>
      <c r="E434" s="19">
        <v>76.0</v>
      </c>
      <c r="F434" s="19">
        <v>5900.0</v>
      </c>
      <c r="G434" s="19">
        <v>40.0</v>
      </c>
      <c r="H434" s="19">
        <v>716.0</v>
      </c>
      <c r="I434" s="19">
        <v>110.0</v>
      </c>
      <c r="J434" s="19" t="s">
        <v>40</v>
      </c>
      <c r="K434" s="19" t="s">
        <v>146</v>
      </c>
      <c r="L434" s="19"/>
      <c r="M434" s="19" t="s">
        <v>35</v>
      </c>
      <c r="N434" s="19" t="s">
        <v>23</v>
      </c>
      <c r="O434" s="19" t="s">
        <v>980</v>
      </c>
      <c r="P434" s="19">
        <v>2.0</v>
      </c>
      <c r="Q434" s="19">
        <v>2.0</v>
      </c>
      <c r="R434" s="19"/>
      <c r="S434" s="19"/>
      <c r="T434" s="19"/>
      <c r="U434" s="19"/>
      <c r="V434" s="19"/>
      <c r="W434" s="19"/>
      <c r="X434" s="19"/>
      <c r="Y434" s="19"/>
      <c r="Z434" s="19"/>
      <c r="AA434" s="19"/>
    </row>
    <row r="435" ht="12.75" customHeight="1">
      <c r="A435" s="25">
        <v>43614.3125</v>
      </c>
      <c r="B435" s="19">
        <v>6.0</v>
      </c>
      <c r="C435" s="19" t="s">
        <v>99</v>
      </c>
      <c r="D435" s="19"/>
      <c r="E435" s="19">
        <v>82.0</v>
      </c>
      <c r="F435" s="19">
        <v>5920.0</v>
      </c>
      <c r="G435" s="19">
        <v>42.0</v>
      </c>
      <c r="H435" s="19">
        <v>605.0</v>
      </c>
      <c r="I435" s="19">
        <v>110.0</v>
      </c>
      <c r="J435" s="19" t="s">
        <v>40</v>
      </c>
      <c r="K435" s="19" t="s">
        <v>146</v>
      </c>
      <c r="L435" s="19"/>
      <c r="M435" s="19" t="s">
        <v>23</v>
      </c>
      <c r="N435" s="19" t="s">
        <v>23</v>
      </c>
      <c r="O435" s="19"/>
      <c r="P435" s="19"/>
      <c r="Q435" s="19"/>
      <c r="R435" s="19"/>
      <c r="S435" s="19"/>
      <c r="T435" s="19"/>
      <c r="U435" s="19"/>
      <c r="V435" s="19"/>
      <c r="W435" s="19"/>
      <c r="X435" s="19"/>
      <c r="Y435" s="19"/>
      <c r="Z435" s="19"/>
      <c r="AA435" s="19"/>
    </row>
    <row r="436" ht="12.75" customHeight="1">
      <c r="A436" s="25">
        <v>43639.625</v>
      </c>
      <c r="B436" s="19">
        <v>6.0</v>
      </c>
      <c r="C436" s="19" t="s">
        <v>99</v>
      </c>
      <c r="D436" s="19"/>
      <c r="E436" s="19">
        <v>80.0</v>
      </c>
      <c r="F436" s="19">
        <v>5930.0</v>
      </c>
      <c r="G436" s="19"/>
      <c r="H436" s="19">
        <v>811.0</v>
      </c>
      <c r="I436" s="19"/>
      <c r="J436" s="19" t="s">
        <v>21</v>
      </c>
      <c r="K436" s="19"/>
      <c r="L436" s="19" t="s">
        <v>196</v>
      </c>
      <c r="M436" s="19" t="s">
        <v>35</v>
      </c>
      <c r="N436" s="19" t="s">
        <v>23</v>
      </c>
      <c r="O436" s="19"/>
      <c r="P436" s="19"/>
      <c r="Q436" s="19"/>
      <c r="R436" s="19"/>
      <c r="S436" s="19"/>
      <c r="T436" s="19"/>
      <c r="U436" s="19"/>
      <c r="V436" s="19"/>
      <c r="W436" s="19"/>
      <c r="X436" s="19"/>
      <c r="Y436" s="19"/>
      <c r="Z436" s="19"/>
      <c r="AA436" s="19"/>
    </row>
    <row r="437" ht="12.75" customHeight="1">
      <c r="A437" s="25">
        <v>43625.291666666664</v>
      </c>
      <c r="B437" s="19">
        <v>6.0</v>
      </c>
      <c r="C437" s="19" t="s">
        <v>99</v>
      </c>
      <c r="D437" s="19"/>
      <c r="E437" s="19">
        <v>80.0</v>
      </c>
      <c r="F437" s="19">
        <v>5940.0</v>
      </c>
      <c r="G437" s="19">
        <v>43.0</v>
      </c>
      <c r="H437" s="19">
        <v>688.0</v>
      </c>
      <c r="I437" s="19"/>
      <c r="J437" s="19" t="s">
        <v>21</v>
      </c>
      <c r="K437" s="19"/>
      <c r="L437" s="19" t="s">
        <v>982</v>
      </c>
      <c r="M437" s="19" t="s">
        <v>23</v>
      </c>
      <c r="N437" s="19" t="s">
        <v>23</v>
      </c>
      <c r="O437" s="19"/>
      <c r="P437" s="19"/>
      <c r="Q437" s="19"/>
      <c r="R437" s="19"/>
      <c r="S437" s="19"/>
      <c r="T437" s="19"/>
      <c r="U437" s="19"/>
      <c r="V437" s="19"/>
      <c r="W437" s="19"/>
      <c r="X437" s="19"/>
      <c r="Y437" s="19"/>
      <c r="Z437" s="19"/>
      <c r="AA437" s="19"/>
    </row>
    <row r="438" ht="12.75" customHeight="1">
      <c r="A438" s="25">
        <v>43618.333333333336</v>
      </c>
      <c r="B438" s="19">
        <v>6.0</v>
      </c>
      <c r="C438" s="19" t="s">
        <v>99</v>
      </c>
      <c r="D438" s="19"/>
      <c r="E438" s="19">
        <v>80.0</v>
      </c>
      <c r="F438" s="19">
        <v>5945.0</v>
      </c>
      <c r="G438" s="19">
        <v>42.0</v>
      </c>
      <c r="H438" s="19">
        <v>637.0</v>
      </c>
      <c r="I438" s="19">
        <v>26.0</v>
      </c>
      <c r="J438" s="19" t="s">
        <v>40</v>
      </c>
      <c r="K438" s="19" t="s">
        <v>845</v>
      </c>
      <c r="L438" s="19"/>
      <c r="M438" s="19" t="s">
        <v>23</v>
      </c>
      <c r="N438" s="19" t="s">
        <v>23</v>
      </c>
      <c r="O438" s="19"/>
      <c r="P438" s="19"/>
      <c r="Q438" s="19"/>
      <c r="R438" s="19"/>
      <c r="S438" s="19"/>
      <c r="T438" s="19"/>
      <c r="U438" s="19"/>
      <c r="V438" s="19"/>
      <c r="W438" s="19"/>
      <c r="X438" s="19"/>
      <c r="Y438" s="19"/>
      <c r="Z438" s="19"/>
      <c r="AA438" s="19"/>
    </row>
    <row r="439" ht="12.75" customHeight="1">
      <c r="A439" s="25">
        <v>43607.5</v>
      </c>
      <c r="B439" s="19">
        <v>6.0</v>
      </c>
      <c r="C439" s="19" t="s">
        <v>99</v>
      </c>
      <c r="D439" s="19"/>
      <c r="E439" s="19">
        <v>78.0</v>
      </c>
      <c r="F439" s="19">
        <v>6000.0</v>
      </c>
      <c r="G439" s="19"/>
      <c r="H439" s="19">
        <v>5369.0</v>
      </c>
      <c r="I439" s="19">
        <v>123.0</v>
      </c>
      <c r="J439" s="19" t="s">
        <v>40</v>
      </c>
      <c r="K439" s="19" t="s">
        <v>161</v>
      </c>
      <c r="L439" s="19"/>
      <c r="M439" s="19" t="s">
        <v>23</v>
      </c>
      <c r="N439" s="19" t="s">
        <v>23</v>
      </c>
      <c r="O439" s="19" t="s">
        <v>980</v>
      </c>
      <c r="P439" s="19"/>
      <c r="Q439" s="19"/>
      <c r="R439" s="19"/>
      <c r="S439" s="19"/>
      <c r="T439" s="19"/>
      <c r="U439" s="19"/>
      <c r="V439" s="19"/>
      <c r="W439" s="19"/>
      <c r="X439" s="19"/>
      <c r="Y439" s="19"/>
      <c r="Z439" s="19"/>
      <c r="AA439" s="19"/>
    </row>
    <row r="440" ht="12.75" customHeight="1">
      <c r="A440" s="25">
        <v>43616.541666666664</v>
      </c>
      <c r="B440" s="19">
        <v>6.0</v>
      </c>
      <c r="C440" s="19" t="s">
        <v>99</v>
      </c>
      <c r="D440" s="19"/>
      <c r="E440" s="19">
        <v>77.0</v>
      </c>
      <c r="F440" s="19">
        <v>6000.0</v>
      </c>
      <c r="G440" s="19"/>
      <c r="H440" s="19">
        <v>626.0</v>
      </c>
      <c r="I440" s="19">
        <v>22.0</v>
      </c>
      <c r="J440" s="19" t="s">
        <v>40</v>
      </c>
      <c r="K440" s="19" t="s">
        <v>855</v>
      </c>
      <c r="L440" s="19"/>
      <c r="M440" s="19" t="s">
        <v>23</v>
      </c>
      <c r="N440" s="19" t="s">
        <v>23</v>
      </c>
      <c r="O440" s="19" t="s">
        <v>980</v>
      </c>
      <c r="P440" s="19"/>
      <c r="Q440" s="19"/>
      <c r="R440" s="19"/>
      <c r="S440" s="19"/>
      <c r="T440" s="19"/>
      <c r="U440" s="19"/>
      <c r="V440" s="19"/>
      <c r="W440" s="19"/>
      <c r="X440" s="19"/>
      <c r="Y440" s="19"/>
      <c r="Z440" s="19"/>
      <c r="AA440" s="19"/>
    </row>
    <row r="441" ht="12.75" customHeight="1">
      <c r="A441" s="25">
        <v>43625.708333333336</v>
      </c>
      <c r="B441" s="19">
        <v>6.0</v>
      </c>
      <c r="C441" s="19" t="s">
        <v>99</v>
      </c>
      <c r="D441" s="19"/>
      <c r="E441" s="19">
        <v>82.0</v>
      </c>
      <c r="F441" s="19">
        <v>6000.0</v>
      </c>
      <c r="G441" s="19">
        <v>42.0</v>
      </c>
      <c r="H441" s="19">
        <v>696.0</v>
      </c>
      <c r="I441" s="19"/>
      <c r="J441" s="19" t="s">
        <v>21</v>
      </c>
      <c r="K441" s="19"/>
      <c r="L441" s="19" t="s">
        <v>842</v>
      </c>
      <c r="M441" s="19" t="s">
        <v>23</v>
      </c>
      <c r="N441" s="19" t="s">
        <v>23</v>
      </c>
      <c r="O441" s="19"/>
      <c r="P441" s="19"/>
      <c r="Q441" s="19"/>
      <c r="R441" s="19"/>
      <c r="S441" s="19"/>
      <c r="T441" s="19"/>
      <c r="U441" s="19"/>
      <c r="V441" s="19"/>
      <c r="W441" s="19"/>
      <c r="X441" s="19"/>
      <c r="Y441" s="19"/>
      <c r="Z441" s="19"/>
      <c r="AA441" s="19"/>
    </row>
    <row r="442" ht="12.75" customHeight="1">
      <c r="A442" s="25">
        <v>43638.479166666664</v>
      </c>
      <c r="B442" s="19">
        <v>6.0</v>
      </c>
      <c r="C442" s="19" t="s">
        <v>99</v>
      </c>
      <c r="D442" s="19"/>
      <c r="E442" s="19">
        <v>81.0</v>
      </c>
      <c r="F442" s="19">
        <v>6000.0</v>
      </c>
      <c r="G442" s="19">
        <v>43.0</v>
      </c>
      <c r="H442" s="19">
        <v>798.0</v>
      </c>
      <c r="I442" s="19"/>
      <c r="J442" s="19" t="s">
        <v>21</v>
      </c>
      <c r="K442" s="19"/>
      <c r="L442" s="19" t="s">
        <v>140</v>
      </c>
      <c r="M442" s="19" t="s">
        <v>35</v>
      </c>
      <c r="N442" s="31" t="s">
        <v>985</v>
      </c>
      <c r="O442" s="19"/>
      <c r="P442" s="19">
        <v>2.0</v>
      </c>
      <c r="Q442" s="19">
        <v>1.0</v>
      </c>
      <c r="R442" s="19"/>
      <c r="S442" s="19"/>
      <c r="T442" s="19"/>
      <c r="U442" s="19"/>
      <c r="V442" s="19"/>
      <c r="W442" s="19"/>
      <c r="X442" s="19"/>
      <c r="Y442" s="19"/>
      <c r="Z442" s="19"/>
      <c r="AA442" s="19"/>
    </row>
    <row r="443" ht="12.75" customHeight="1">
      <c r="A443" s="25">
        <v>43625.302083333336</v>
      </c>
      <c r="B443" s="19">
        <v>6.0</v>
      </c>
      <c r="C443" s="19" t="s">
        <v>99</v>
      </c>
      <c r="D443" s="19"/>
      <c r="E443" s="19">
        <v>84.0</v>
      </c>
      <c r="F443" s="19">
        <v>6015.0</v>
      </c>
      <c r="G443" s="19">
        <v>41.0</v>
      </c>
      <c r="H443" s="19">
        <v>689.0</v>
      </c>
      <c r="I443" s="19"/>
      <c r="J443" s="19" t="s">
        <v>21</v>
      </c>
      <c r="K443" s="19"/>
      <c r="L443" s="19" t="s">
        <v>134</v>
      </c>
      <c r="M443" s="19" t="s">
        <v>23</v>
      </c>
      <c r="N443" s="19" t="s">
        <v>23</v>
      </c>
      <c r="O443" s="19"/>
      <c r="P443" s="19"/>
      <c r="Q443" s="19"/>
      <c r="R443" s="19"/>
      <c r="S443" s="19"/>
      <c r="T443" s="19"/>
      <c r="U443" s="19"/>
      <c r="V443" s="19"/>
      <c r="W443" s="19"/>
      <c r="X443" s="19"/>
      <c r="Y443" s="19"/>
      <c r="Z443" s="19"/>
      <c r="AA443" s="19"/>
    </row>
    <row r="444" ht="12.75" customHeight="1">
      <c r="A444" s="25">
        <v>43638.5</v>
      </c>
      <c r="B444" s="19">
        <v>6.0</v>
      </c>
      <c r="C444" s="19" t="s">
        <v>99</v>
      </c>
      <c r="D444" s="19"/>
      <c r="E444" s="19">
        <v>81.0</v>
      </c>
      <c r="F444" s="19">
        <v>6035.0</v>
      </c>
      <c r="G444" s="19">
        <v>43.0</v>
      </c>
      <c r="H444" s="19">
        <v>802.0</v>
      </c>
      <c r="I444" s="19"/>
      <c r="J444" s="19" t="s">
        <v>21</v>
      </c>
      <c r="K444" s="19"/>
      <c r="L444" s="19" t="s">
        <v>134</v>
      </c>
      <c r="M444" s="19" t="s">
        <v>35</v>
      </c>
      <c r="N444" s="19" t="s">
        <v>23</v>
      </c>
      <c r="O444" s="19"/>
      <c r="P444" s="19">
        <v>2.0</v>
      </c>
      <c r="Q444" s="19">
        <v>1.0</v>
      </c>
      <c r="R444" s="19"/>
      <c r="S444" s="19"/>
      <c r="T444" s="19"/>
      <c r="U444" s="19"/>
      <c r="V444" s="19"/>
      <c r="W444" s="19"/>
      <c r="X444" s="19"/>
      <c r="Y444" s="19"/>
      <c r="Z444" s="19"/>
      <c r="AA444" s="19"/>
    </row>
    <row r="445" ht="12.75" customHeight="1">
      <c r="A445" s="25">
        <v>43653.520833333336</v>
      </c>
      <c r="B445" s="19">
        <v>6.0</v>
      </c>
      <c r="C445" s="19" t="s">
        <v>99</v>
      </c>
      <c r="D445" s="19"/>
      <c r="E445" s="19">
        <v>82.0</v>
      </c>
      <c r="F445" s="19">
        <v>6055.0</v>
      </c>
      <c r="G445" s="19">
        <v>44.0</v>
      </c>
      <c r="H445" s="19">
        <v>865.0</v>
      </c>
      <c r="I445" s="19"/>
      <c r="J445" s="19" t="s">
        <v>21</v>
      </c>
      <c r="K445" s="19"/>
      <c r="L445" s="19" t="s">
        <v>170</v>
      </c>
      <c r="M445" s="19" t="s">
        <v>35</v>
      </c>
      <c r="N445" s="19" t="s">
        <v>23</v>
      </c>
      <c r="O445" s="19"/>
      <c r="P445" s="19"/>
      <c r="Q445" s="19"/>
      <c r="R445" s="19"/>
      <c r="S445" s="19"/>
      <c r="T445" s="19"/>
      <c r="U445" s="19"/>
      <c r="V445" s="19"/>
      <c r="W445" s="19"/>
      <c r="X445" s="19"/>
      <c r="Y445" s="19"/>
      <c r="Z445" s="19"/>
      <c r="AA445" s="19"/>
    </row>
    <row r="446" ht="12.75" customHeight="1">
      <c r="A446" s="25">
        <v>43609.541666666664</v>
      </c>
      <c r="B446" s="19">
        <v>6.0</v>
      </c>
      <c r="C446" s="19" t="s">
        <v>99</v>
      </c>
      <c r="D446" s="19"/>
      <c r="E446" s="19">
        <v>78.0</v>
      </c>
      <c r="F446" s="19">
        <v>6065.0</v>
      </c>
      <c r="G446" s="19">
        <v>43.0</v>
      </c>
      <c r="H446" s="19">
        <v>5379.0</v>
      </c>
      <c r="I446" s="19"/>
      <c r="J446" s="19" t="s">
        <v>21</v>
      </c>
      <c r="K446" s="19"/>
      <c r="L446" s="19" t="s">
        <v>858</v>
      </c>
      <c r="M446" s="19" t="s">
        <v>23</v>
      </c>
      <c r="N446" s="19" t="s">
        <v>23</v>
      </c>
      <c r="O446" s="19"/>
      <c r="P446" s="19"/>
      <c r="Q446" s="19"/>
      <c r="R446" s="19"/>
      <c r="S446" s="19"/>
      <c r="T446" s="19"/>
      <c r="U446" s="19"/>
      <c r="V446" s="19"/>
      <c r="W446" s="19"/>
      <c r="X446" s="19"/>
      <c r="Y446" s="19"/>
      <c r="Z446" s="19"/>
      <c r="AA446" s="19"/>
    </row>
    <row r="447" ht="12.75" customHeight="1">
      <c r="A447" s="25">
        <v>43628.427083333336</v>
      </c>
      <c r="B447" s="19">
        <v>6.0</v>
      </c>
      <c r="C447" s="19" t="s">
        <v>99</v>
      </c>
      <c r="D447" s="19"/>
      <c r="E447" s="19">
        <v>82.0</v>
      </c>
      <c r="F447" s="19">
        <v>6095.0</v>
      </c>
      <c r="G447" s="19">
        <v>41.0</v>
      </c>
      <c r="H447" s="19">
        <v>710.0</v>
      </c>
      <c r="I447" s="19">
        <v>27.0</v>
      </c>
      <c r="J447" s="19" t="s">
        <v>40</v>
      </c>
      <c r="K447" s="19" t="s">
        <v>886</v>
      </c>
      <c r="L447" s="19"/>
      <c r="M447" s="19" t="s">
        <v>23</v>
      </c>
      <c r="N447" s="19" t="s">
        <v>23</v>
      </c>
      <c r="O447" s="19"/>
      <c r="P447" s="19"/>
      <c r="Q447" s="19"/>
      <c r="R447" s="19"/>
      <c r="S447" s="19"/>
      <c r="T447" s="19"/>
      <c r="U447" s="19"/>
      <c r="V447" s="19"/>
      <c r="W447" s="19"/>
      <c r="X447" s="19"/>
      <c r="Y447" s="19"/>
      <c r="Z447" s="19"/>
      <c r="AA447" s="19"/>
    </row>
    <row r="448" ht="12.75" customHeight="1">
      <c r="A448" s="25">
        <v>43609.604166666664</v>
      </c>
      <c r="B448" s="19">
        <v>6.0</v>
      </c>
      <c r="C448" s="19" t="s">
        <v>99</v>
      </c>
      <c r="D448" s="19"/>
      <c r="E448" s="19">
        <v>78.0</v>
      </c>
      <c r="F448" s="19">
        <v>6100.0</v>
      </c>
      <c r="G448" s="19">
        <v>41.0</v>
      </c>
      <c r="H448" s="19">
        <v>5382.0</v>
      </c>
      <c r="I448" s="19"/>
      <c r="J448" s="19" t="s">
        <v>21</v>
      </c>
      <c r="K448" s="19"/>
      <c r="L448" s="19" t="s">
        <v>112</v>
      </c>
      <c r="M448" s="19" t="s">
        <v>23</v>
      </c>
      <c r="N448" s="22" t="s">
        <v>23</v>
      </c>
      <c r="O448" s="19"/>
      <c r="P448" s="19">
        <v>2.0</v>
      </c>
      <c r="Q448" s="19">
        <v>2.0</v>
      </c>
      <c r="R448" s="19"/>
      <c r="S448" s="19"/>
      <c r="T448" s="19"/>
      <c r="U448" s="19"/>
      <c r="V448" s="19"/>
      <c r="W448" s="19"/>
      <c r="X448" s="19"/>
      <c r="Y448" s="19"/>
      <c r="Z448" s="19"/>
      <c r="AA448" s="19"/>
    </row>
    <row r="449" ht="12.75" customHeight="1">
      <c r="A449" s="25">
        <v>43635.4375</v>
      </c>
      <c r="B449" s="19">
        <v>6.0</v>
      </c>
      <c r="C449" s="19" t="s">
        <v>99</v>
      </c>
      <c r="D449" s="19"/>
      <c r="E449" s="19">
        <v>79.0</v>
      </c>
      <c r="F449" s="19">
        <v>6100.0</v>
      </c>
      <c r="G449" s="19"/>
      <c r="H449" s="19">
        <v>779.0</v>
      </c>
      <c r="I449" s="19">
        <v>110.0</v>
      </c>
      <c r="J449" s="19" t="s">
        <v>40</v>
      </c>
      <c r="K449" s="19" t="s">
        <v>146</v>
      </c>
      <c r="L449" s="19"/>
      <c r="M449" s="19" t="s">
        <v>35</v>
      </c>
      <c r="N449" s="19" t="s">
        <v>23</v>
      </c>
      <c r="O449" s="19" t="s">
        <v>980</v>
      </c>
      <c r="P449" s="19"/>
      <c r="Q449" s="19"/>
      <c r="R449" s="19"/>
      <c r="S449" s="19"/>
      <c r="T449" s="19"/>
      <c r="U449" s="19"/>
      <c r="V449" s="19"/>
      <c r="W449" s="19"/>
      <c r="X449" s="19"/>
      <c r="Y449" s="19"/>
      <c r="Z449" s="19"/>
      <c r="AA449" s="19"/>
    </row>
    <row r="450" ht="12.75" customHeight="1">
      <c r="A450" s="25">
        <v>43604.354166666664</v>
      </c>
      <c r="B450" s="19">
        <v>6.0</v>
      </c>
      <c r="C450" s="19" t="s">
        <v>99</v>
      </c>
      <c r="D450" s="19"/>
      <c r="E450" s="19">
        <v>78.0</v>
      </c>
      <c r="F450" s="19">
        <v>6110.0</v>
      </c>
      <c r="G450" s="19">
        <v>44.0</v>
      </c>
      <c r="H450" s="19">
        <v>5358.0</v>
      </c>
      <c r="I450" s="19"/>
      <c r="J450" s="19" t="s">
        <v>21</v>
      </c>
      <c r="K450" s="19"/>
      <c r="L450" s="19" t="s">
        <v>178</v>
      </c>
      <c r="M450" s="19" t="s">
        <v>23</v>
      </c>
      <c r="N450" s="19" t="s">
        <v>23</v>
      </c>
      <c r="O450" s="19"/>
      <c r="P450" s="19"/>
      <c r="Q450" s="19"/>
      <c r="R450" s="19"/>
      <c r="S450" s="19"/>
      <c r="T450" s="19"/>
      <c r="U450" s="19"/>
      <c r="V450" s="19"/>
      <c r="W450" s="19"/>
      <c r="X450" s="19"/>
      <c r="Y450" s="19"/>
      <c r="Z450" s="19"/>
      <c r="AA450" s="19"/>
    </row>
    <row r="451" ht="12.75" customHeight="1">
      <c r="A451" s="25">
        <v>43623.791666666664</v>
      </c>
      <c r="B451" s="19">
        <v>6.0</v>
      </c>
      <c r="C451" s="19" t="s">
        <v>99</v>
      </c>
      <c r="D451" s="19"/>
      <c r="E451" s="19">
        <v>78.0</v>
      </c>
      <c r="F451" s="19">
        <v>6135.0</v>
      </c>
      <c r="G451" s="19">
        <v>44.0</v>
      </c>
      <c r="H451" s="19">
        <v>668.0</v>
      </c>
      <c r="I451" s="19"/>
      <c r="J451" s="19" t="s">
        <v>21</v>
      </c>
      <c r="K451" s="19"/>
      <c r="L451" s="19" t="s">
        <v>136</v>
      </c>
      <c r="M451" s="19" t="s">
        <v>23</v>
      </c>
      <c r="N451" s="19" t="s">
        <v>23</v>
      </c>
      <c r="O451" s="19"/>
      <c r="P451" s="19"/>
      <c r="Q451" s="19"/>
      <c r="R451" s="19"/>
      <c r="S451" s="19"/>
      <c r="T451" s="19"/>
      <c r="U451" s="19"/>
      <c r="V451" s="19"/>
      <c r="W451" s="19"/>
      <c r="X451" s="19"/>
      <c r="Y451" s="19"/>
      <c r="Z451" s="19"/>
      <c r="AA451" s="19"/>
    </row>
    <row r="452" ht="12.75" customHeight="1">
      <c r="A452" s="25">
        <v>43624.375</v>
      </c>
      <c r="B452" s="19">
        <v>6.0</v>
      </c>
      <c r="C452" s="19" t="s">
        <v>99</v>
      </c>
      <c r="D452" s="19"/>
      <c r="E452" s="19">
        <v>80.0</v>
      </c>
      <c r="F452" s="19">
        <v>6135.0</v>
      </c>
      <c r="G452" s="19">
        <v>45.0</v>
      </c>
      <c r="H452" s="19">
        <v>676.0</v>
      </c>
      <c r="I452" s="19"/>
      <c r="J452" s="19" t="s">
        <v>21</v>
      </c>
      <c r="K452" s="19"/>
      <c r="L452" s="19" t="s">
        <v>170</v>
      </c>
      <c r="M452" s="19" t="s">
        <v>23</v>
      </c>
      <c r="N452" s="19" t="s">
        <v>23</v>
      </c>
      <c r="O452" s="19"/>
      <c r="P452" s="19"/>
      <c r="Q452" s="19"/>
      <c r="R452" s="19"/>
      <c r="S452" s="19"/>
      <c r="T452" s="19"/>
      <c r="U452" s="19"/>
      <c r="V452" s="19"/>
      <c r="W452" s="19"/>
      <c r="X452" s="19"/>
      <c r="Y452" s="19"/>
      <c r="Z452" s="19"/>
      <c r="AA452" s="19"/>
    </row>
    <row r="453" ht="12.75" customHeight="1">
      <c r="A453" s="25">
        <v>43625.5625</v>
      </c>
      <c r="B453" s="19">
        <v>6.0</v>
      </c>
      <c r="C453" s="19" t="s">
        <v>99</v>
      </c>
      <c r="D453" s="19"/>
      <c r="E453" s="19">
        <v>81.0</v>
      </c>
      <c r="F453" s="19">
        <v>6140.0</v>
      </c>
      <c r="G453" s="19">
        <v>44.0</v>
      </c>
      <c r="H453" s="19">
        <v>697.0</v>
      </c>
      <c r="I453" s="19">
        <v>22.0</v>
      </c>
      <c r="J453" s="19" t="s">
        <v>40</v>
      </c>
      <c r="K453" s="19" t="s">
        <v>855</v>
      </c>
      <c r="L453" s="19"/>
      <c r="M453" s="19" t="s">
        <v>23</v>
      </c>
      <c r="N453" s="19" t="s">
        <v>23</v>
      </c>
      <c r="O453" s="19"/>
      <c r="P453" s="19"/>
      <c r="Q453" s="19"/>
      <c r="R453" s="19"/>
      <c r="S453" s="19"/>
      <c r="T453" s="19"/>
      <c r="U453" s="19"/>
      <c r="V453" s="19"/>
      <c r="W453" s="19"/>
      <c r="X453" s="19"/>
      <c r="Y453" s="19"/>
      <c r="Z453" s="19"/>
      <c r="AA453" s="19"/>
    </row>
    <row r="454" ht="12.75" customHeight="1">
      <c r="A454" s="25">
        <v>43599.552083333336</v>
      </c>
      <c r="B454" s="19">
        <v>6.0</v>
      </c>
      <c r="C454" s="19" t="s">
        <v>99</v>
      </c>
      <c r="D454" s="19"/>
      <c r="E454" s="19">
        <v>79.0</v>
      </c>
      <c r="F454" s="19">
        <v>6145.0</v>
      </c>
      <c r="G454" s="19">
        <v>44.0</v>
      </c>
      <c r="H454" s="19">
        <v>5334.0</v>
      </c>
      <c r="I454" s="19">
        <v>115.0</v>
      </c>
      <c r="J454" s="19" t="s">
        <v>40</v>
      </c>
      <c r="K454" s="19" t="s">
        <v>134</v>
      </c>
      <c r="L454" s="19"/>
      <c r="M454" s="19" t="s">
        <v>23</v>
      </c>
      <c r="N454" s="19" t="s">
        <v>23</v>
      </c>
      <c r="O454" s="19"/>
      <c r="P454" s="19">
        <v>2.0</v>
      </c>
      <c r="Q454" s="19">
        <v>1.0</v>
      </c>
      <c r="R454" s="19"/>
      <c r="S454" s="19"/>
      <c r="T454" s="19"/>
      <c r="U454" s="19"/>
      <c r="V454" s="19"/>
      <c r="W454" s="19"/>
      <c r="X454" s="19"/>
      <c r="Y454" s="19"/>
      <c r="Z454" s="19"/>
      <c r="AA454" s="19"/>
    </row>
    <row r="455" ht="12.75" customHeight="1">
      <c r="A455" s="25">
        <v>43630.4375</v>
      </c>
      <c r="B455" s="19">
        <v>6.0</v>
      </c>
      <c r="C455" s="19" t="s">
        <v>99</v>
      </c>
      <c r="D455" s="19"/>
      <c r="E455" s="19">
        <v>79.0</v>
      </c>
      <c r="F455" s="19">
        <v>6145.0</v>
      </c>
      <c r="G455" s="19"/>
      <c r="H455" s="19">
        <v>733.0</v>
      </c>
      <c r="I455" s="19"/>
      <c r="J455" s="19" t="s">
        <v>21</v>
      </c>
      <c r="K455" s="19"/>
      <c r="L455" s="19" t="s">
        <v>106</v>
      </c>
      <c r="M455" s="19" t="s">
        <v>23</v>
      </c>
      <c r="N455" s="19" t="s">
        <v>23</v>
      </c>
      <c r="O455" s="19"/>
      <c r="P455" s="19"/>
      <c r="Q455" s="19"/>
      <c r="R455" s="19"/>
      <c r="S455" s="19"/>
      <c r="T455" s="19"/>
      <c r="U455" s="19"/>
      <c r="V455" s="19"/>
      <c r="W455" s="19"/>
      <c r="X455" s="19"/>
      <c r="Y455" s="19"/>
      <c r="Z455" s="19"/>
      <c r="AA455" s="19"/>
    </row>
    <row r="456" ht="12.75" customHeight="1">
      <c r="A456" s="25">
        <v>43609.375</v>
      </c>
      <c r="B456" s="19">
        <v>6.0</v>
      </c>
      <c r="C456" s="19" t="s">
        <v>99</v>
      </c>
      <c r="D456" s="19"/>
      <c r="E456" s="19">
        <v>78.0</v>
      </c>
      <c r="F456" s="19">
        <v>6160.0</v>
      </c>
      <c r="G456" s="19">
        <v>40.0</v>
      </c>
      <c r="H456" s="19">
        <v>5374.0</v>
      </c>
      <c r="I456" s="19">
        <v>25.0</v>
      </c>
      <c r="J456" s="19" t="s">
        <v>40</v>
      </c>
      <c r="K456" s="19" t="s">
        <v>850</v>
      </c>
      <c r="L456" s="19"/>
      <c r="M456" s="19" t="s">
        <v>23</v>
      </c>
      <c r="N456" s="19" t="s">
        <v>23</v>
      </c>
      <c r="O456" s="19"/>
      <c r="P456" s="19">
        <v>2.0</v>
      </c>
      <c r="Q456" s="19">
        <v>2.0</v>
      </c>
      <c r="R456" s="19"/>
      <c r="S456" s="19"/>
      <c r="T456" s="19"/>
      <c r="U456" s="19"/>
      <c r="V456" s="19"/>
      <c r="W456" s="19"/>
      <c r="X456" s="19"/>
      <c r="Y456" s="19"/>
      <c r="Z456" s="19"/>
      <c r="AA456" s="19"/>
    </row>
    <row r="457" ht="12.75" customHeight="1">
      <c r="A457" s="25">
        <v>43638.583333333336</v>
      </c>
      <c r="B457" s="19">
        <v>6.0</v>
      </c>
      <c r="C457" s="19" t="s">
        <v>99</v>
      </c>
      <c r="D457" s="19"/>
      <c r="E457" s="19">
        <v>83.0</v>
      </c>
      <c r="F457" s="19">
        <v>6185.0</v>
      </c>
      <c r="G457" s="19">
        <v>44.0</v>
      </c>
      <c r="H457" s="19">
        <v>804.0</v>
      </c>
      <c r="I457" s="19">
        <v>27.0</v>
      </c>
      <c r="J457" s="19" t="s">
        <v>40</v>
      </c>
      <c r="K457" s="19" t="s">
        <v>886</v>
      </c>
      <c r="L457" s="19"/>
      <c r="M457" s="19" t="s">
        <v>35</v>
      </c>
      <c r="N457" s="19" t="s">
        <v>23</v>
      </c>
      <c r="O457" s="19"/>
      <c r="P457" s="19">
        <v>2.0</v>
      </c>
      <c r="Q457" s="19">
        <v>1.0</v>
      </c>
      <c r="R457" s="19"/>
      <c r="S457" s="19"/>
      <c r="T457" s="19"/>
      <c r="U457" s="19"/>
      <c r="V457" s="19"/>
      <c r="W457" s="19"/>
      <c r="X457" s="19"/>
      <c r="Y457" s="19"/>
      <c r="Z457" s="19"/>
      <c r="AA457" s="19"/>
    </row>
    <row r="458" ht="12.75" customHeight="1">
      <c r="A458" s="25">
        <v>43623.770833333336</v>
      </c>
      <c r="B458" s="19">
        <v>6.0</v>
      </c>
      <c r="C458" s="19" t="s">
        <v>99</v>
      </c>
      <c r="D458" s="19"/>
      <c r="E458" s="19">
        <v>80.0</v>
      </c>
      <c r="F458" s="19">
        <v>6200.0</v>
      </c>
      <c r="G458" s="19"/>
      <c r="H458" s="19">
        <v>667.0</v>
      </c>
      <c r="I458" s="19"/>
      <c r="J458" s="19" t="s">
        <v>21</v>
      </c>
      <c r="K458" s="19"/>
      <c r="L458" s="19" t="s">
        <v>133</v>
      </c>
      <c r="M458" s="19" t="s">
        <v>23</v>
      </c>
      <c r="N458" s="19" t="s">
        <v>23</v>
      </c>
      <c r="O458" s="19" t="s">
        <v>980</v>
      </c>
      <c r="P458" s="19"/>
      <c r="Q458" s="19"/>
      <c r="R458" s="19"/>
      <c r="S458" s="19"/>
      <c r="T458" s="19"/>
      <c r="U458" s="19"/>
      <c r="V458" s="19"/>
      <c r="W458" s="19"/>
      <c r="X458" s="19"/>
      <c r="Y458" s="19"/>
      <c r="Z458" s="19"/>
      <c r="AA458" s="19"/>
    </row>
    <row r="459" ht="12.75" customHeight="1">
      <c r="A459" s="25">
        <v>43628.770833333336</v>
      </c>
      <c r="B459" s="19">
        <v>6.0</v>
      </c>
      <c r="C459" s="19" t="s">
        <v>99</v>
      </c>
      <c r="D459" s="19"/>
      <c r="E459" s="19">
        <v>78.0</v>
      </c>
      <c r="F459" s="19">
        <v>6200.0</v>
      </c>
      <c r="G459" s="19">
        <v>40.0</v>
      </c>
      <c r="H459" s="19">
        <v>717.0</v>
      </c>
      <c r="I459" s="19">
        <v>110.0</v>
      </c>
      <c r="J459" s="19" t="s">
        <v>40</v>
      </c>
      <c r="K459" s="19" t="s">
        <v>146</v>
      </c>
      <c r="L459" s="19"/>
      <c r="M459" s="19" t="s">
        <v>35</v>
      </c>
      <c r="N459" s="19" t="s">
        <v>23</v>
      </c>
      <c r="O459" s="19" t="s">
        <v>980</v>
      </c>
      <c r="P459" s="19">
        <v>2.0</v>
      </c>
      <c r="Q459" s="19">
        <v>2.0</v>
      </c>
      <c r="R459" s="19"/>
      <c r="S459" s="19"/>
      <c r="T459" s="19"/>
      <c r="U459" s="19"/>
      <c r="V459" s="19"/>
      <c r="W459" s="19"/>
      <c r="X459" s="19"/>
      <c r="Y459" s="19"/>
      <c r="Z459" s="19"/>
      <c r="AA459" s="19"/>
    </row>
    <row r="460" ht="12.75" customHeight="1">
      <c r="A460" s="25">
        <v>43630.458333333336</v>
      </c>
      <c r="B460" s="19">
        <v>6.0</v>
      </c>
      <c r="C460" s="19" t="s">
        <v>99</v>
      </c>
      <c r="D460" s="19"/>
      <c r="E460" s="19">
        <v>82.0</v>
      </c>
      <c r="F460" s="19">
        <v>6200.0</v>
      </c>
      <c r="G460" s="19"/>
      <c r="H460" s="19">
        <v>730.0</v>
      </c>
      <c r="I460" s="19"/>
      <c r="J460" s="19" t="s">
        <v>21</v>
      </c>
      <c r="K460" s="19"/>
      <c r="L460" s="19" t="s">
        <v>146</v>
      </c>
      <c r="M460" s="19" t="s">
        <v>35</v>
      </c>
      <c r="N460" s="19" t="s">
        <v>23</v>
      </c>
      <c r="O460" s="19" t="s">
        <v>980</v>
      </c>
      <c r="P460" s="19"/>
      <c r="Q460" s="19"/>
      <c r="R460" s="19"/>
      <c r="S460" s="19"/>
      <c r="T460" s="19"/>
      <c r="U460" s="19"/>
      <c r="V460" s="19"/>
      <c r="W460" s="19"/>
      <c r="X460" s="19"/>
      <c r="Y460" s="19"/>
      <c r="Z460" s="19"/>
      <c r="AA460" s="19"/>
    </row>
    <row r="461" ht="12.75" customHeight="1">
      <c r="A461" s="25">
        <v>43649.875</v>
      </c>
      <c r="B461" s="19">
        <v>6.0</v>
      </c>
      <c r="C461" s="19" t="s">
        <v>99</v>
      </c>
      <c r="D461" s="19"/>
      <c r="E461" s="19">
        <v>82.0</v>
      </c>
      <c r="F461" s="19">
        <v>6200.0</v>
      </c>
      <c r="G461" s="19">
        <v>45.0</v>
      </c>
      <c r="H461" s="19">
        <v>852.0</v>
      </c>
      <c r="I461" s="19">
        <v>123.0</v>
      </c>
      <c r="J461" s="19" t="s">
        <v>40</v>
      </c>
      <c r="K461" s="19" t="s">
        <v>161</v>
      </c>
      <c r="L461" s="19"/>
      <c r="M461" s="19" t="s">
        <v>35</v>
      </c>
      <c r="N461" s="19" t="s">
        <v>23</v>
      </c>
      <c r="O461" s="19"/>
      <c r="P461" s="19"/>
      <c r="Q461" s="19"/>
      <c r="R461" s="19"/>
      <c r="S461" s="19"/>
      <c r="T461" s="19"/>
      <c r="U461" s="19"/>
      <c r="V461" s="19"/>
      <c r="W461" s="19"/>
      <c r="X461" s="19"/>
      <c r="Y461" s="19"/>
      <c r="Z461" s="19"/>
      <c r="AA461" s="19"/>
    </row>
    <row r="462" ht="12.75" customHeight="1">
      <c r="A462" s="25">
        <v>43630.322916666664</v>
      </c>
      <c r="B462" s="19">
        <v>6.0</v>
      </c>
      <c r="C462" s="19" t="s">
        <v>99</v>
      </c>
      <c r="D462" s="19"/>
      <c r="E462" s="19">
        <v>81.0</v>
      </c>
      <c r="F462" s="19">
        <v>6205.0</v>
      </c>
      <c r="G462" s="19">
        <v>44.0</v>
      </c>
      <c r="H462" s="19">
        <v>724.0</v>
      </c>
      <c r="I462" s="19"/>
      <c r="J462" s="19" t="s">
        <v>21</v>
      </c>
      <c r="K462" s="19"/>
      <c r="L462" s="19" t="s">
        <v>982</v>
      </c>
      <c r="M462" s="19" t="s">
        <v>23</v>
      </c>
      <c r="N462" s="19" t="s">
        <v>23</v>
      </c>
      <c r="O462" s="19"/>
      <c r="P462" s="19"/>
      <c r="Q462" s="19"/>
      <c r="R462" s="19"/>
      <c r="S462" s="19"/>
      <c r="T462" s="19"/>
      <c r="U462" s="19"/>
      <c r="V462" s="19"/>
      <c r="W462" s="19"/>
      <c r="X462" s="19"/>
      <c r="Y462" s="19"/>
      <c r="Z462" s="19"/>
      <c r="AA462" s="19"/>
    </row>
    <row r="463" ht="12.75" customHeight="1">
      <c r="A463" s="25">
        <v>43623.458333333336</v>
      </c>
      <c r="B463" s="19">
        <v>6.0</v>
      </c>
      <c r="C463" s="19" t="s">
        <v>99</v>
      </c>
      <c r="D463" s="19"/>
      <c r="E463" s="19">
        <v>83.0</v>
      </c>
      <c r="F463" s="19">
        <v>6215.0</v>
      </c>
      <c r="G463" s="19">
        <v>39.0</v>
      </c>
      <c r="H463" s="19">
        <v>658.0</v>
      </c>
      <c r="I463" s="19"/>
      <c r="J463" s="19" t="s">
        <v>21</v>
      </c>
      <c r="K463" s="19"/>
      <c r="L463" s="19" t="s">
        <v>867</v>
      </c>
      <c r="M463" s="19" t="s">
        <v>23</v>
      </c>
      <c r="N463" s="19" t="s">
        <v>23</v>
      </c>
      <c r="O463" s="19"/>
      <c r="P463" s="19">
        <v>2.0</v>
      </c>
      <c r="Q463" s="19"/>
      <c r="R463" s="19"/>
      <c r="S463" s="19"/>
      <c r="T463" s="19"/>
      <c r="U463" s="19"/>
      <c r="V463" s="19"/>
      <c r="W463" s="19"/>
      <c r="X463" s="19"/>
      <c r="Y463" s="19"/>
      <c r="Z463" s="19"/>
      <c r="AA463" s="19"/>
    </row>
    <row r="464" ht="12.75" customHeight="1">
      <c r="A464" s="25">
        <v>43637.75</v>
      </c>
      <c r="B464" s="19">
        <v>6.0</v>
      </c>
      <c r="C464" s="19" t="s">
        <v>99</v>
      </c>
      <c r="D464" s="19"/>
      <c r="E464" s="19">
        <v>82.0</v>
      </c>
      <c r="F464" s="19">
        <v>6220.0</v>
      </c>
      <c r="G464" s="19">
        <v>44.0</v>
      </c>
      <c r="H464" s="19">
        <v>786.0</v>
      </c>
      <c r="I464" s="19"/>
      <c r="J464" s="19" t="s">
        <v>21</v>
      </c>
      <c r="K464" s="19"/>
      <c r="L464" s="19" t="s">
        <v>857</v>
      </c>
      <c r="M464" s="19" t="s">
        <v>35</v>
      </c>
      <c r="N464" s="22" t="s">
        <v>23</v>
      </c>
      <c r="O464" s="19"/>
      <c r="P464" s="19"/>
      <c r="Q464" s="19"/>
      <c r="R464" s="19"/>
      <c r="S464" s="19"/>
      <c r="T464" s="19"/>
      <c r="U464" s="19"/>
      <c r="V464" s="19"/>
      <c r="W464" s="19"/>
      <c r="X464" s="19"/>
      <c r="Y464" s="19"/>
      <c r="Z464" s="19"/>
      <c r="AA464" s="19"/>
    </row>
    <row r="465" ht="12.75" customHeight="1">
      <c r="A465" s="25">
        <v>43651.34375</v>
      </c>
      <c r="B465" s="19">
        <v>6.0</v>
      </c>
      <c r="C465" s="19" t="s">
        <v>99</v>
      </c>
      <c r="D465" s="19"/>
      <c r="E465" s="19">
        <v>82.0</v>
      </c>
      <c r="F465" s="19">
        <v>6230.0</v>
      </c>
      <c r="G465" s="19">
        <v>43.0</v>
      </c>
      <c r="H465" s="19">
        <v>854.0</v>
      </c>
      <c r="I465" s="19"/>
      <c r="J465" s="19" t="s">
        <v>21</v>
      </c>
      <c r="K465" s="19"/>
      <c r="L465" s="19" t="s">
        <v>134</v>
      </c>
      <c r="M465" s="19" t="s">
        <v>35</v>
      </c>
      <c r="N465" s="19" t="s">
        <v>23</v>
      </c>
      <c r="O465" s="19"/>
      <c r="P465" s="19">
        <v>2.0</v>
      </c>
      <c r="Q465" s="19">
        <v>1.0</v>
      </c>
      <c r="R465" s="19"/>
      <c r="S465" s="19"/>
      <c r="T465" s="19"/>
      <c r="U465" s="19"/>
      <c r="V465" s="19"/>
      <c r="W465" s="19"/>
      <c r="X465" s="19"/>
      <c r="Y465" s="19"/>
      <c r="Z465" s="19"/>
      <c r="AA465" s="19"/>
    </row>
    <row r="466" ht="12.75" customHeight="1">
      <c r="A466" s="25">
        <v>43611.479166666664</v>
      </c>
      <c r="B466" s="19">
        <v>6.0</v>
      </c>
      <c r="C466" s="19" t="s">
        <v>99</v>
      </c>
      <c r="D466" s="19"/>
      <c r="E466" s="19">
        <v>80.0</v>
      </c>
      <c r="F466" s="19">
        <v>6250.0</v>
      </c>
      <c r="G466" s="19">
        <v>42.0</v>
      </c>
      <c r="H466" s="19">
        <v>5397.0</v>
      </c>
      <c r="I466" s="19"/>
      <c r="J466" s="19" t="s">
        <v>21</v>
      </c>
      <c r="K466" s="19"/>
      <c r="L466" s="19" t="s">
        <v>196</v>
      </c>
      <c r="M466" s="19" t="s">
        <v>23</v>
      </c>
      <c r="N466" s="19" t="s">
        <v>23</v>
      </c>
      <c r="O466" s="19"/>
      <c r="P466" s="19">
        <v>2.0</v>
      </c>
      <c r="Q466" s="19">
        <v>2.0</v>
      </c>
      <c r="R466" s="19"/>
      <c r="S466" s="19"/>
      <c r="T466" s="19"/>
      <c r="U466" s="19"/>
      <c r="V466" s="19"/>
      <c r="W466" s="19"/>
      <c r="X466" s="19"/>
      <c r="Y466" s="19"/>
      <c r="Z466" s="19"/>
      <c r="AA466" s="19"/>
    </row>
    <row r="467" ht="12.75" customHeight="1">
      <c r="A467" s="25">
        <v>43616.625</v>
      </c>
      <c r="B467" s="19">
        <v>6.0</v>
      </c>
      <c r="C467" s="19" t="s">
        <v>99</v>
      </c>
      <c r="D467" s="19"/>
      <c r="E467" s="19">
        <v>82.0</v>
      </c>
      <c r="F467" s="19">
        <v>6255.0</v>
      </c>
      <c r="G467" s="19">
        <v>44.0</v>
      </c>
      <c r="H467" s="19">
        <v>624.0</v>
      </c>
      <c r="I467" s="19"/>
      <c r="J467" s="19" t="s">
        <v>21</v>
      </c>
      <c r="K467" s="19"/>
      <c r="L467" s="19" t="s">
        <v>990</v>
      </c>
      <c r="M467" s="19" t="s">
        <v>23</v>
      </c>
      <c r="N467" s="19" t="s">
        <v>23</v>
      </c>
      <c r="O467" s="19"/>
      <c r="P467" s="19"/>
      <c r="Q467" s="19"/>
      <c r="R467" s="19"/>
      <c r="S467" s="19"/>
      <c r="T467" s="19"/>
      <c r="U467" s="19"/>
      <c r="V467" s="19"/>
      <c r="W467" s="19"/>
      <c r="X467" s="19"/>
      <c r="Y467" s="19"/>
      <c r="Z467" s="19"/>
      <c r="AA467" s="19"/>
    </row>
    <row r="468" ht="12.75" customHeight="1">
      <c r="A468" s="25">
        <v>43609.520833333336</v>
      </c>
      <c r="B468" s="19">
        <v>6.0</v>
      </c>
      <c r="C468" s="19" t="s">
        <v>99</v>
      </c>
      <c r="D468" s="19"/>
      <c r="E468" s="19">
        <v>80.0</v>
      </c>
      <c r="F468" s="19">
        <v>6300.0</v>
      </c>
      <c r="G468" s="19">
        <v>42.0</v>
      </c>
      <c r="H468" s="19">
        <v>5380.0</v>
      </c>
      <c r="I468" s="19"/>
      <c r="J468" s="19" t="s">
        <v>21</v>
      </c>
      <c r="K468" s="19"/>
      <c r="L468" s="19" t="s">
        <v>133</v>
      </c>
      <c r="M468" s="19"/>
      <c r="N468" s="19" t="s">
        <v>23</v>
      </c>
      <c r="O468" s="19"/>
      <c r="P468" s="19"/>
      <c r="Q468" s="19"/>
      <c r="R468" s="19"/>
      <c r="S468" s="19"/>
      <c r="T468" s="19"/>
      <c r="U468" s="19"/>
      <c r="V468" s="19"/>
      <c r="W468" s="19"/>
      <c r="X468" s="19"/>
      <c r="Y468" s="19"/>
      <c r="Z468" s="19"/>
      <c r="AA468" s="19"/>
    </row>
    <row r="469" ht="12.75" customHeight="1">
      <c r="A469" s="25">
        <v>43632.4375</v>
      </c>
      <c r="B469" s="19">
        <v>6.0</v>
      </c>
      <c r="C469" s="19" t="s">
        <v>99</v>
      </c>
      <c r="D469" s="19"/>
      <c r="E469" s="19">
        <v>80.0</v>
      </c>
      <c r="F469" s="19">
        <v>6300.0</v>
      </c>
      <c r="G469" s="19">
        <v>42.0</v>
      </c>
      <c r="H469" s="19">
        <v>766.0</v>
      </c>
      <c r="I469" s="19"/>
      <c r="J469" s="19" t="s">
        <v>21</v>
      </c>
      <c r="K469" s="19"/>
      <c r="L469" s="19" t="s">
        <v>857</v>
      </c>
      <c r="M469" s="19" t="s">
        <v>35</v>
      </c>
      <c r="N469" s="19" t="s">
        <v>23</v>
      </c>
      <c r="O469" s="19"/>
      <c r="P469" s="19"/>
      <c r="Q469" s="19"/>
      <c r="R469" s="19"/>
      <c r="S469" s="19"/>
      <c r="T469" s="19"/>
      <c r="U469" s="19"/>
      <c r="V469" s="19"/>
      <c r="W469" s="19"/>
      <c r="X469" s="19"/>
      <c r="Y469" s="19"/>
      <c r="Z469" s="19"/>
      <c r="AA469" s="19"/>
    </row>
    <row r="470" ht="12.75" customHeight="1">
      <c r="A470" s="25">
        <v>43646.520833333336</v>
      </c>
      <c r="B470" s="19">
        <v>6.0</v>
      </c>
      <c r="C470" s="19" t="s">
        <v>99</v>
      </c>
      <c r="D470" s="19"/>
      <c r="E470" s="19">
        <v>86.0</v>
      </c>
      <c r="F470" s="19">
        <v>6330.0</v>
      </c>
      <c r="G470" s="19">
        <v>43.0</v>
      </c>
      <c r="H470" s="19">
        <v>843.0</v>
      </c>
      <c r="I470" s="19"/>
      <c r="J470" s="19" t="s">
        <v>21</v>
      </c>
      <c r="K470" s="19"/>
      <c r="L470" s="19" t="s">
        <v>112</v>
      </c>
      <c r="M470" s="19" t="s">
        <v>35</v>
      </c>
      <c r="N470" s="19" t="s">
        <v>23</v>
      </c>
      <c r="O470" s="19"/>
      <c r="P470" s="19"/>
      <c r="Q470" s="19"/>
      <c r="R470" s="19"/>
      <c r="S470" s="19"/>
      <c r="T470" s="19"/>
      <c r="U470" s="19"/>
      <c r="V470" s="19"/>
      <c r="W470" s="19"/>
      <c r="X470" s="19"/>
      <c r="Y470" s="19"/>
      <c r="Z470" s="19"/>
      <c r="AA470" s="19"/>
    </row>
    <row r="471" ht="12.75" customHeight="1">
      <c r="A471" s="25">
        <v>43637.5</v>
      </c>
      <c r="B471" s="19">
        <v>6.0</v>
      </c>
      <c r="C471" s="19" t="s">
        <v>99</v>
      </c>
      <c r="D471" s="19"/>
      <c r="E471" s="19">
        <v>80.0</v>
      </c>
      <c r="F471" s="19">
        <v>6345.0</v>
      </c>
      <c r="G471" s="19">
        <v>41.0</v>
      </c>
      <c r="H471" s="19">
        <v>784.0</v>
      </c>
      <c r="I471" s="19"/>
      <c r="J471" s="19" t="s">
        <v>21</v>
      </c>
      <c r="K471" s="19"/>
      <c r="L471" s="19" t="s">
        <v>149</v>
      </c>
      <c r="M471" s="19" t="s">
        <v>35</v>
      </c>
      <c r="N471" s="19" t="s">
        <v>23</v>
      </c>
      <c r="O471" s="19"/>
      <c r="P471" s="19">
        <v>2.0</v>
      </c>
      <c r="Q471" s="19">
        <v>2.0</v>
      </c>
      <c r="R471" s="19"/>
      <c r="S471" s="19"/>
      <c r="T471" s="19"/>
      <c r="U471" s="19"/>
      <c r="V471" s="19"/>
      <c r="W471" s="19"/>
      <c r="X471" s="19"/>
      <c r="Y471" s="19"/>
      <c r="Z471" s="19"/>
      <c r="AA471" s="19"/>
    </row>
    <row r="472" ht="12.75" customHeight="1">
      <c r="A472" s="25">
        <v>43652.458333333336</v>
      </c>
      <c r="B472" s="19">
        <v>6.0</v>
      </c>
      <c r="C472" s="19" t="s">
        <v>99</v>
      </c>
      <c r="D472" s="19"/>
      <c r="E472" s="19">
        <v>83.0</v>
      </c>
      <c r="F472" s="19">
        <v>6360.0</v>
      </c>
      <c r="G472" s="19">
        <v>45.0</v>
      </c>
      <c r="H472" s="19">
        <v>861.0</v>
      </c>
      <c r="I472" s="19"/>
      <c r="J472" s="19" t="s">
        <v>21</v>
      </c>
      <c r="K472" s="19"/>
      <c r="L472" s="19" t="s">
        <v>134</v>
      </c>
      <c r="M472" s="19" t="s">
        <v>35</v>
      </c>
      <c r="N472" s="19" t="s">
        <v>23</v>
      </c>
      <c r="O472" s="19"/>
      <c r="P472" s="19"/>
      <c r="Q472" s="19"/>
      <c r="R472" s="19"/>
      <c r="S472" s="19"/>
      <c r="T472" s="19"/>
      <c r="U472" s="19"/>
      <c r="V472" s="19"/>
      <c r="W472" s="19"/>
      <c r="X472" s="19"/>
      <c r="Y472" s="19"/>
      <c r="Z472" s="19"/>
      <c r="AA472" s="19"/>
    </row>
    <row r="473" ht="12.75" customHeight="1">
      <c r="A473" s="25">
        <v>43621.71875</v>
      </c>
      <c r="B473" s="19">
        <v>6.0</v>
      </c>
      <c r="C473" s="19" t="s">
        <v>99</v>
      </c>
      <c r="D473" s="19"/>
      <c r="E473" s="19">
        <v>82.0</v>
      </c>
      <c r="F473" s="19">
        <v>6365.0</v>
      </c>
      <c r="G473" s="19"/>
      <c r="H473" s="19">
        <v>655.0</v>
      </c>
      <c r="I473" s="19">
        <v>110.0</v>
      </c>
      <c r="J473" s="19" t="s">
        <v>40</v>
      </c>
      <c r="K473" s="19" t="s">
        <v>146</v>
      </c>
      <c r="L473" s="19"/>
      <c r="M473" s="19" t="s">
        <v>23</v>
      </c>
      <c r="N473" s="19" t="s">
        <v>23</v>
      </c>
      <c r="O473" s="19"/>
      <c r="P473" s="19"/>
      <c r="Q473" s="19"/>
      <c r="R473" s="19"/>
      <c r="S473" s="19"/>
      <c r="T473" s="19"/>
      <c r="U473" s="19"/>
      <c r="V473" s="19"/>
      <c r="W473" s="19"/>
      <c r="X473" s="19"/>
      <c r="Y473" s="19"/>
      <c r="Z473" s="19"/>
      <c r="AA473" s="19"/>
    </row>
    <row r="474" ht="12.75" customHeight="1">
      <c r="A474" s="25">
        <v>43620.5</v>
      </c>
      <c r="B474" s="19">
        <v>6.0</v>
      </c>
      <c r="C474" s="19" t="s">
        <v>99</v>
      </c>
      <c r="D474" s="19"/>
      <c r="E474" s="19">
        <v>80.0</v>
      </c>
      <c r="F474" s="19">
        <v>6380.0</v>
      </c>
      <c r="G474" s="19"/>
      <c r="H474" s="19">
        <v>648.0</v>
      </c>
      <c r="I474" s="19">
        <v>115.0</v>
      </c>
      <c r="J474" s="19" t="s">
        <v>40</v>
      </c>
      <c r="K474" s="19" t="s">
        <v>134</v>
      </c>
      <c r="L474" s="19"/>
      <c r="M474" s="19" t="s">
        <v>23</v>
      </c>
      <c r="N474" s="19" t="s">
        <v>23</v>
      </c>
      <c r="O474" s="19"/>
      <c r="P474" s="19"/>
      <c r="Q474" s="19"/>
      <c r="R474" s="19"/>
      <c r="S474" s="19"/>
      <c r="T474" s="19"/>
      <c r="U474" s="19"/>
      <c r="V474" s="19"/>
      <c r="W474" s="19"/>
      <c r="X474" s="19"/>
      <c r="Y474" s="19"/>
      <c r="Z474" s="19"/>
      <c r="AA474" s="19"/>
    </row>
    <row r="475" ht="12.75" customHeight="1">
      <c r="A475" s="25">
        <v>43638.416666666664</v>
      </c>
      <c r="B475" s="19">
        <v>6.0</v>
      </c>
      <c r="C475" s="19" t="s">
        <v>99</v>
      </c>
      <c r="D475" s="19"/>
      <c r="E475" s="19">
        <v>83.0</v>
      </c>
      <c r="F475" s="19">
        <v>6395.0</v>
      </c>
      <c r="G475" s="19">
        <v>43.0</v>
      </c>
      <c r="H475" s="19">
        <v>799.0</v>
      </c>
      <c r="I475" s="19"/>
      <c r="J475" s="19" t="s">
        <v>21</v>
      </c>
      <c r="K475" s="19"/>
      <c r="L475" s="19" t="s">
        <v>112</v>
      </c>
      <c r="M475" s="19" t="s">
        <v>35</v>
      </c>
      <c r="N475" s="19" t="s">
        <v>23</v>
      </c>
      <c r="O475" s="19"/>
      <c r="P475" s="19">
        <v>2.0</v>
      </c>
      <c r="Q475" s="19">
        <v>1.0</v>
      </c>
      <c r="R475" s="19"/>
      <c r="S475" s="19"/>
      <c r="T475" s="19"/>
      <c r="U475" s="19"/>
      <c r="V475" s="19"/>
      <c r="W475" s="19"/>
      <c r="X475" s="19"/>
      <c r="Y475" s="19"/>
      <c r="Z475" s="19"/>
      <c r="AA475" s="19"/>
    </row>
    <row r="476" ht="12.75" customHeight="1">
      <c r="A476" s="25">
        <v>43613.541666666664</v>
      </c>
      <c r="B476" s="19">
        <v>6.0</v>
      </c>
      <c r="C476" s="19" t="s">
        <v>99</v>
      </c>
      <c r="D476" s="19"/>
      <c r="E476" s="19">
        <v>79.0</v>
      </c>
      <c r="F476" s="19">
        <v>6400.0</v>
      </c>
      <c r="G476" s="19"/>
      <c r="H476" s="19">
        <v>603.0</v>
      </c>
      <c r="I476" s="19">
        <v>127.0</v>
      </c>
      <c r="J476" s="19" t="s">
        <v>40</v>
      </c>
      <c r="K476" s="19" t="s">
        <v>109</v>
      </c>
      <c r="L476" s="19"/>
      <c r="M476" s="19" t="s">
        <v>23</v>
      </c>
      <c r="N476" s="19" t="s">
        <v>23</v>
      </c>
      <c r="O476" s="19" t="s">
        <v>980</v>
      </c>
      <c r="P476" s="19"/>
      <c r="Q476" s="19"/>
      <c r="R476" s="19"/>
      <c r="S476" s="19"/>
      <c r="T476" s="19"/>
      <c r="U476" s="19"/>
      <c r="V476" s="19"/>
      <c r="W476" s="19"/>
      <c r="X476" s="19"/>
      <c r="Y476" s="19"/>
      <c r="Z476" s="19"/>
      <c r="AA476" s="19"/>
    </row>
    <row r="477" ht="12.75" customHeight="1">
      <c r="A477" s="25">
        <v>43617.8125</v>
      </c>
      <c r="B477" s="19">
        <v>6.0</v>
      </c>
      <c r="C477" s="19" t="s">
        <v>99</v>
      </c>
      <c r="D477" s="19"/>
      <c r="E477" s="19">
        <v>81.0</v>
      </c>
      <c r="F477" s="19">
        <v>6400.0</v>
      </c>
      <c r="G477" s="19"/>
      <c r="H477" s="19">
        <v>632.0</v>
      </c>
      <c r="I477" s="19">
        <v>26.0</v>
      </c>
      <c r="J477" s="19" t="s">
        <v>40</v>
      </c>
      <c r="K477" s="19" t="s">
        <v>845</v>
      </c>
      <c r="L477" s="19"/>
      <c r="M477" s="19" t="s">
        <v>23</v>
      </c>
      <c r="N477" s="19" t="s">
        <v>23</v>
      </c>
      <c r="O477" s="19" t="s">
        <v>980</v>
      </c>
      <c r="P477" s="19"/>
      <c r="Q477" s="19"/>
      <c r="R477" s="19"/>
      <c r="S477" s="19"/>
      <c r="T477" s="19"/>
      <c r="U477" s="19"/>
      <c r="V477" s="19"/>
      <c r="W477" s="19"/>
      <c r="X477" s="19"/>
      <c r="Y477" s="19"/>
      <c r="Z477" s="19"/>
      <c r="AA477" s="19"/>
    </row>
    <row r="478" ht="12.75" customHeight="1">
      <c r="A478" s="25">
        <v>43644.770833333336</v>
      </c>
      <c r="B478" s="19">
        <v>6.0</v>
      </c>
      <c r="C478" s="19" t="s">
        <v>99</v>
      </c>
      <c r="D478" s="19"/>
      <c r="E478" s="19">
        <v>82.0</v>
      </c>
      <c r="F478" s="19">
        <v>6410.0</v>
      </c>
      <c r="G478" s="19">
        <v>44.0</v>
      </c>
      <c r="H478" s="19">
        <v>828.0</v>
      </c>
      <c r="I478" s="19"/>
      <c r="J478" s="19" t="s">
        <v>21</v>
      </c>
      <c r="K478" s="19"/>
      <c r="L478" s="19" t="s">
        <v>858</v>
      </c>
      <c r="M478" s="19" t="s">
        <v>35</v>
      </c>
      <c r="N478" s="19" t="s">
        <v>23</v>
      </c>
      <c r="O478" s="19"/>
      <c r="P478" s="19"/>
      <c r="Q478" s="19"/>
      <c r="R478" s="19"/>
      <c r="S478" s="19"/>
      <c r="T478" s="19"/>
      <c r="U478" s="19"/>
      <c r="V478" s="19"/>
      <c r="W478" s="19"/>
      <c r="X478" s="19"/>
      <c r="Y478" s="19"/>
      <c r="Z478" s="19"/>
      <c r="AA478" s="19"/>
    </row>
    <row r="479" ht="12.75" customHeight="1">
      <c r="A479" s="25">
        <v>43623.5</v>
      </c>
      <c r="B479" s="19">
        <v>6.0</v>
      </c>
      <c r="C479" s="19" t="s">
        <v>99</v>
      </c>
      <c r="D479" s="19"/>
      <c r="E479" s="19">
        <v>79.0</v>
      </c>
      <c r="F479" s="19">
        <v>6425.0</v>
      </c>
      <c r="G479" s="19">
        <v>43.0</v>
      </c>
      <c r="H479" s="19">
        <v>660.0</v>
      </c>
      <c r="I479" s="19"/>
      <c r="J479" s="19" t="s">
        <v>21</v>
      </c>
      <c r="K479" s="19"/>
      <c r="L479" s="19" t="s">
        <v>867</v>
      </c>
      <c r="M479" s="19" t="s">
        <v>23</v>
      </c>
      <c r="N479" s="19" t="s">
        <v>23</v>
      </c>
      <c r="O479" s="19"/>
      <c r="P479" s="19">
        <v>2.0</v>
      </c>
      <c r="Q479" s="19">
        <v>2.0</v>
      </c>
      <c r="R479" s="19"/>
      <c r="S479" s="19"/>
      <c r="T479" s="19"/>
      <c r="U479" s="19"/>
      <c r="V479" s="19"/>
      <c r="W479" s="19"/>
      <c r="X479" s="19"/>
      <c r="Y479" s="19"/>
      <c r="Z479" s="19"/>
      <c r="AA479" s="19"/>
    </row>
    <row r="480" ht="12.75" customHeight="1">
      <c r="A480" s="25">
        <v>43628.5625</v>
      </c>
      <c r="B480" s="19">
        <v>6.0</v>
      </c>
      <c r="C480" s="19" t="s">
        <v>99</v>
      </c>
      <c r="D480" s="19"/>
      <c r="E480" s="19">
        <v>80.0</v>
      </c>
      <c r="F480" s="19">
        <v>6430.0</v>
      </c>
      <c r="G480" s="19">
        <v>43.0</v>
      </c>
      <c r="H480" s="19">
        <v>718.0</v>
      </c>
      <c r="I480" s="19">
        <v>22.0</v>
      </c>
      <c r="J480" s="19" t="s">
        <v>40</v>
      </c>
      <c r="K480" s="19" t="s">
        <v>855</v>
      </c>
      <c r="L480" s="19"/>
      <c r="M480" s="19" t="s">
        <v>23</v>
      </c>
      <c r="N480" s="19" t="s">
        <v>23</v>
      </c>
      <c r="O480" s="19"/>
      <c r="P480" s="19">
        <v>2.0</v>
      </c>
      <c r="Q480" s="19">
        <v>2.0</v>
      </c>
      <c r="R480" s="19"/>
      <c r="S480" s="19"/>
      <c r="T480" s="19"/>
      <c r="U480" s="19"/>
      <c r="V480" s="19"/>
      <c r="W480" s="19"/>
      <c r="X480" s="19"/>
      <c r="Y480" s="19"/>
      <c r="Z480" s="19"/>
      <c r="AA480" s="19"/>
    </row>
    <row r="481" ht="12.75" customHeight="1">
      <c r="A481" s="25">
        <v>43632.458333333336</v>
      </c>
      <c r="B481" s="19">
        <v>6.0</v>
      </c>
      <c r="C481" s="19" t="s">
        <v>99</v>
      </c>
      <c r="D481" s="19"/>
      <c r="E481" s="19">
        <v>81.0</v>
      </c>
      <c r="F481" s="19">
        <v>6440.0</v>
      </c>
      <c r="G481" s="19">
        <v>44.0</v>
      </c>
      <c r="H481" s="19">
        <v>768.0</v>
      </c>
      <c r="I481" s="19"/>
      <c r="J481" s="19" t="s">
        <v>21</v>
      </c>
      <c r="K481" s="19"/>
      <c r="L481" s="19" t="s">
        <v>840</v>
      </c>
      <c r="M481" s="19" t="s">
        <v>35</v>
      </c>
      <c r="N481" s="19" t="s">
        <v>23</v>
      </c>
      <c r="O481" s="19"/>
      <c r="P481" s="19"/>
      <c r="Q481" s="19"/>
      <c r="R481" s="19"/>
      <c r="S481" s="19"/>
      <c r="T481" s="19"/>
      <c r="U481" s="19"/>
      <c r="V481" s="19"/>
      <c r="W481" s="19"/>
      <c r="X481" s="19"/>
      <c r="Y481" s="19"/>
      <c r="Z481" s="19"/>
      <c r="AA481" s="19"/>
    </row>
    <row r="482" ht="12.75" customHeight="1">
      <c r="A482" s="25">
        <v>43625.916666666664</v>
      </c>
      <c r="B482" s="19">
        <v>6.0</v>
      </c>
      <c r="C482" s="19" t="s">
        <v>99</v>
      </c>
      <c r="D482" s="19"/>
      <c r="E482" s="19">
        <v>82.0</v>
      </c>
      <c r="F482" s="19">
        <v>6480.0</v>
      </c>
      <c r="G482" s="19">
        <v>45.0</v>
      </c>
      <c r="H482" s="19">
        <v>700.0</v>
      </c>
      <c r="I482" s="19"/>
      <c r="J482" s="19" t="s">
        <v>21</v>
      </c>
      <c r="K482" s="19"/>
      <c r="L482" s="19" t="s">
        <v>146</v>
      </c>
      <c r="M482" s="19" t="s">
        <v>23</v>
      </c>
      <c r="N482" s="19" t="s">
        <v>23</v>
      </c>
      <c r="O482" s="19"/>
      <c r="P482" s="19"/>
      <c r="Q482" s="19"/>
      <c r="R482" s="19"/>
      <c r="S482" s="19"/>
      <c r="T482" s="19"/>
      <c r="U482" s="19"/>
      <c r="V482" s="19"/>
      <c r="W482" s="19"/>
      <c r="X482" s="19"/>
      <c r="Y482" s="19"/>
      <c r="Z482" s="19"/>
      <c r="AA482" s="19"/>
    </row>
    <row r="483" ht="12.75" customHeight="1">
      <c r="A483" s="25">
        <v>43569.59375</v>
      </c>
      <c r="B483" s="19">
        <v>6.0</v>
      </c>
      <c r="C483" s="19" t="s">
        <v>99</v>
      </c>
      <c r="D483" s="19"/>
      <c r="E483" s="19">
        <v>85.0</v>
      </c>
      <c r="F483" s="19">
        <v>6500.0</v>
      </c>
      <c r="G483" s="19">
        <v>45.0</v>
      </c>
      <c r="H483" s="19">
        <v>5301.0</v>
      </c>
      <c r="I483" s="19"/>
      <c r="J483" s="19" t="s">
        <v>21</v>
      </c>
      <c r="K483" s="19"/>
      <c r="L483" s="19" t="s">
        <v>190</v>
      </c>
      <c r="M483" s="19" t="s">
        <v>23</v>
      </c>
      <c r="N483" s="19" t="s">
        <v>23</v>
      </c>
      <c r="O483" s="19"/>
      <c r="P483" s="19"/>
      <c r="Q483" s="19"/>
      <c r="R483" s="19"/>
      <c r="S483" s="19"/>
      <c r="T483" s="19"/>
      <c r="U483" s="19"/>
      <c r="V483" s="19"/>
      <c r="W483" s="19"/>
      <c r="X483" s="19"/>
      <c r="Y483" s="19"/>
      <c r="Z483" s="19"/>
      <c r="AA483" s="19"/>
    </row>
    <row r="484" ht="12.75" customHeight="1">
      <c r="A484" s="25">
        <v>43600.416666666664</v>
      </c>
      <c r="B484" s="19">
        <v>6.0</v>
      </c>
      <c r="C484" s="19" t="s">
        <v>99</v>
      </c>
      <c r="D484" s="19"/>
      <c r="E484" s="19">
        <v>76.0</v>
      </c>
      <c r="F484" s="19">
        <v>6500.0</v>
      </c>
      <c r="G484" s="19">
        <v>40.0</v>
      </c>
      <c r="H484" s="19">
        <v>5338.0</v>
      </c>
      <c r="I484" s="19">
        <v>127.0</v>
      </c>
      <c r="J484" s="19" t="s">
        <v>40</v>
      </c>
      <c r="K484" s="19" t="s">
        <v>109</v>
      </c>
      <c r="L484" s="19"/>
      <c r="M484" s="19" t="s">
        <v>35</v>
      </c>
      <c r="N484" s="19" t="s">
        <v>23</v>
      </c>
      <c r="O484" s="19"/>
      <c r="P484" s="19">
        <v>2.0</v>
      </c>
      <c r="Q484" s="19">
        <v>2.0</v>
      </c>
      <c r="R484" s="19"/>
      <c r="S484" s="19"/>
      <c r="T484" s="19"/>
      <c r="U484" s="19"/>
      <c r="V484" s="19"/>
      <c r="W484" s="19"/>
      <c r="X484" s="19"/>
      <c r="Y484" s="19"/>
      <c r="Z484" s="19"/>
      <c r="AA484" s="19"/>
    </row>
    <row r="485" ht="12.75" customHeight="1">
      <c r="A485" s="32">
        <v>43597.708333333336</v>
      </c>
      <c r="B485" s="19">
        <v>6.0</v>
      </c>
      <c r="C485" s="19" t="s">
        <v>99</v>
      </c>
      <c r="D485" s="19"/>
      <c r="E485" s="19">
        <v>83.0</v>
      </c>
      <c r="F485" s="19">
        <v>6560.0</v>
      </c>
      <c r="G485" s="19"/>
      <c r="H485" s="19">
        <v>5329.0</v>
      </c>
      <c r="I485" s="19"/>
      <c r="J485" s="31" t="s">
        <v>21</v>
      </c>
      <c r="K485" s="19"/>
      <c r="L485" s="31" t="s">
        <v>991</v>
      </c>
      <c r="M485" s="19"/>
      <c r="N485" s="19" t="s">
        <v>23</v>
      </c>
      <c r="O485" s="19"/>
      <c r="P485" s="19"/>
      <c r="Q485" s="19"/>
      <c r="R485" s="19"/>
      <c r="S485" s="19"/>
      <c r="T485" s="19"/>
      <c r="U485" s="19"/>
      <c r="V485" s="19"/>
      <c r="W485" s="19"/>
      <c r="X485" s="19"/>
      <c r="Y485" s="19"/>
      <c r="Z485" s="19"/>
      <c r="AA485" s="19"/>
    </row>
    <row r="486" ht="12.75" customHeight="1">
      <c r="A486" s="25">
        <v>43617.3125</v>
      </c>
      <c r="B486" s="19">
        <v>6.0</v>
      </c>
      <c r="C486" s="19" t="s">
        <v>99</v>
      </c>
      <c r="D486" s="19"/>
      <c r="E486" s="19">
        <v>82.0</v>
      </c>
      <c r="F486" s="19">
        <v>6565.0</v>
      </c>
      <c r="G486" s="19">
        <v>44.0</v>
      </c>
      <c r="H486" s="19">
        <v>628.0</v>
      </c>
      <c r="I486" s="19"/>
      <c r="J486" s="19" t="s">
        <v>21</v>
      </c>
      <c r="K486" s="19"/>
      <c r="L486" s="19" t="s">
        <v>857</v>
      </c>
      <c r="M486" s="19" t="s">
        <v>23</v>
      </c>
      <c r="N486" s="19" t="s">
        <v>23</v>
      </c>
      <c r="O486" s="19"/>
      <c r="P486" s="19"/>
      <c r="Q486" s="19"/>
      <c r="R486" s="19"/>
      <c r="S486" s="19"/>
      <c r="T486" s="19"/>
      <c r="U486" s="19"/>
      <c r="V486" s="19"/>
      <c r="W486" s="19"/>
      <c r="X486" s="19"/>
      <c r="Y486" s="19"/>
      <c r="Z486" s="19"/>
      <c r="AA486" s="19"/>
    </row>
    <row r="487" ht="12.75" customHeight="1">
      <c r="A487" s="25">
        <v>43631.354166666664</v>
      </c>
      <c r="B487" s="19">
        <v>6.0</v>
      </c>
      <c r="C487" s="19" t="s">
        <v>99</v>
      </c>
      <c r="D487" s="19"/>
      <c r="E487" s="19">
        <v>84.0</v>
      </c>
      <c r="F487" s="19">
        <v>6595.0</v>
      </c>
      <c r="G487" s="19">
        <v>45.0</v>
      </c>
      <c r="H487" s="19">
        <v>752.0</v>
      </c>
      <c r="I487" s="19"/>
      <c r="J487" s="19" t="s">
        <v>21</v>
      </c>
      <c r="K487" s="19"/>
      <c r="L487" s="19" t="s">
        <v>196</v>
      </c>
      <c r="M487" s="19" t="s">
        <v>23</v>
      </c>
      <c r="N487" s="19" t="s">
        <v>23</v>
      </c>
      <c r="O487" s="19"/>
      <c r="P487" s="19"/>
      <c r="Q487" s="19"/>
      <c r="R487" s="19"/>
      <c r="S487" s="19"/>
      <c r="T487" s="19"/>
      <c r="U487" s="19"/>
      <c r="V487" s="19"/>
      <c r="W487" s="19"/>
      <c r="X487" s="19"/>
      <c r="Y487" s="19"/>
      <c r="Z487" s="19"/>
      <c r="AA487" s="19"/>
    </row>
    <row r="488" ht="12.75" customHeight="1">
      <c r="A488" s="25">
        <v>43623.729166666664</v>
      </c>
      <c r="B488" s="19">
        <v>6.0</v>
      </c>
      <c r="C488" s="19" t="s">
        <v>99</v>
      </c>
      <c r="D488" s="19"/>
      <c r="E488" s="19">
        <v>86.0</v>
      </c>
      <c r="F488" s="19">
        <v>6620.0</v>
      </c>
      <c r="G488" s="19">
        <v>45.0</v>
      </c>
      <c r="H488" s="19">
        <v>664.0</v>
      </c>
      <c r="I488" s="19"/>
      <c r="J488" s="19" t="s">
        <v>21</v>
      </c>
      <c r="K488" s="19"/>
      <c r="L488" s="19" t="s">
        <v>196</v>
      </c>
      <c r="M488" s="19" t="s">
        <v>23</v>
      </c>
      <c r="N488" s="19" t="s">
        <v>23</v>
      </c>
      <c r="O488" s="19"/>
      <c r="P488" s="19"/>
      <c r="Q488" s="19"/>
      <c r="R488" s="19"/>
      <c r="S488" s="19"/>
      <c r="T488" s="19"/>
      <c r="U488" s="19"/>
      <c r="V488" s="19"/>
      <c r="W488" s="19"/>
      <c r="X488" s="19"/>
      <c r="Y488" s="19"/>
      <c r="Z488" s="19"/>
      <c r="AA488" s="19"/>
    </row>
    <row r="489" ht="12.75" customHeight="1">
      <c r="A489" s="25">
        <v>43597.5</v>
      </c>
      <c r="B489" s="19">
        <v>6.0</v>
      </c>
      <c r="C489" s="19" t="s">
        <v>99</v>
      </c>
      <c r="D489" s="19"/>
      <c r="E489" s="19">
        <v>88.0</v>
      </c>
      <c r="F489" s="19">
        <v>6630.0</v>
      </c>
      <c r="G489" s="19">
        <v>45.0</v>
      </c>
      <c r="H489" s="19">
        <v>5330.0</v>
      </c>
      <c r="I489" s="19"/>
      <c r="J489" s="19" t="s">
        <v>21</v>
      </c>
      <c r="K489" s="19"/>
      <c r="L489" s="19" t="s">
        <v>988</v>
      </c>
      <c r="M489" s="19" t="s">
        <v>23</v>
      </c>
      <c r="N489" s="19" t="s">
        <v>23</v>
      </c>
      <c r="O489" s="19"/>
      <c r="P489" s="19"/>
      <c r="Q489" s="19"/>
      <c r="R489" s="19"/>
      <c r="S489" s="19"/>
      <c r="T489" s="19"/>
      <c r="U489" s="19"/>
      <c r="V489" s="19"/>
      <c r="W489" s="19"/>
      <c r="X489" s="19"/>
      <c r="Y489" s="19"/>
      <c r="Z489" s="19"/>
      <c r="AA489" s="19"/>
    </row>
    <row r="490" ht="12.75" customHeight="1">
      <c r="A490" s="25">
        <v>43597.791666666664</v>
      </c>
      <c r="B490" s="19">
        <v>6.0</v>
      </c>
      <c r="C490" s="19" t="s">
        <v>99</v>
      </c>
      <c r="D490" s="19"/>
      <c r="E490" s="19">
        <v>81.0</v>
      </c>
      <c r="F490" s="19">
        <v>6655.0</v>
      </c>
      <c r="G490" s="19">
        <v>44.0</v>
      </c>
      <c r="H490" s="19">
        <v>5328.0</v>
      </c>
      <c r="I490" s="19"/>
      <c r="J490" s="19" t="s">
        <v>21</v>
      </c>
      <c r="K490" s="19"/>
      <c r="L490" s="19" t="s">
        <v>149</v>
      </c>
      <c r="M490" s="19" t="s">
        <v>23</v>
      </c>
      <c r="N490" s="19" t="s">
        <v>23</v>
      </c>
      <c r="O490" s="19"/>
      <c r="P490" s="19"/>
      <c r="Q490" s="19"/>
      <c r="R490" s="19"/>
      <c r="S490" s="19"/>
      <c r="T490" s="19"/>
      <c r="U490" s="19"/>
      <c r="V490" s="19"/>
      <c r="W490" s="19"/>
      <c r="X490" s="19"/>
      <c r="Y490" s="19"/>
      <c r="Z490" s="19"/>
      <c r="AA490" s="19"/>
    </row>
    <row r="491" ht="12.75" customHeight="1">
      <c r="A491" s="25">
        <v>43603.458333333336</v>
      </c>
      <c r="B491" s="19">
        <v>6.0</v>
      </c>
      <c r="C491" s="19" t="s">
        <v>99</v>
      </c>
      <c r="D491" s="19"/>
      <c r="E491" s="19">
        <v>84.0</v>
      </c>
      <c r="F491" s="19">
        <v>6675.0</v>
      </c>
      <c r="G491" s="19">
        <v>45.0</v>
      </c>
      <c r="H491" s="19">
        <v>5347.0</v>
      </c>
      <c r="I491" s="19">
        <v>26.0</v>
      </c>
      <c r="J491" s="19" t="s">
        <v>40</v>
      </c>
      <c r="K491" s="19" t="s">
        <v>845</v>
      </c>
      <c r="L491" s="19"/>
      <c r="M491" s="19" t="s">
        <v>40</v>
      </c>
      <c r="N491" s="19" t="s">
        <v>23</v>
      </c>
      <c r="O491" s="19"/>
      <c r="P491" s="19"/>
      <c r="Q491" s="19"/>
      <c r="R491" s="19"/>
      <c r="S491" s="19"/>
      <c r="T491" s="19"/>
      <c r="U491" s="19"/>
      <c r="V491" s="19"/>
      <c r="W491" s="19"/>
      <c r="X491" s="19"/>
      <c r="Y491" s="19"/>
      <c r="Z491" s="19"/>
      <c r="AA491" s="19"/>
    </row>
    <row r="492" ht="12.75" customHeight="1">
      <c r="A492" s="25">
        <v>43604.416666666664</v>
      </c>
      <c r="B492" s="19">
        <v>6.0</v>
      </c>
      <c r="C492" s="19" t="s">
        <v>99</v>
      </c>
      <c r="D492" s="19"/>
      <c r="E492" s="19">
        <v>80.0</v>
      </c>
      <c r="F492" s="19">
        <v>6800.0</v>
      </c>
      <c r="G492" s="19">
        <v>42.0</v>
      </c>
      <c r="H492" s="19">
        <v>5351.0</v>
      </c>
      <c r="I492" s="19"/>
      <c r="J492" s="19" t="s">
        <v>21</v>
      </c>
      <c r="K492" s="19"/>
      <c r="L492" s="19" t="s">
        <v>857</v>
      </c>
      <c r="M492" s="19" t="s">
        <v>35</v>
      </c>
      <c r="N492" s="19" t="s">
        <v>23</v>
      </c>
      <c r="O492" s="19" t="s">
        <v>980</v>
      </c>
      <c r="P492" s="19"/>
      <c r="Q492" s="19"/>
      <c r="R492" s="19"/>
      <c r="S492" s="19"/>
      <c r="T492" s="19"/>
      <c r="U492" s="19"/>
      <c r="V492" s="19"/>
      <c r="W492" s="19"/>
      <c r="X492" s="19"/>
      <c r="Y492" s="19"/>
      <c r="Z492" s="19"/>
      <c r="AA492" s="19"/>
    </row>
    <row r="493" ht="12.75" customHeight="1">
      <c r="A493" s="25">
        <v>43614.645833333336</v>
      </c>
      <c r="B493" s="19">
        <v>6.0</v>
      </c>
      <c r="C493" s="19" t="s">
        <v>99</v>
      </c>
      <c r="D493" s="19"/>
      <c r="E493" s="19">
        <v>79.0</v>
      </c>
      <c r="F493" s="19">
        <v>6800.0</v>
      </c>
      <c r="G493" s="19"/>
      <c r="H493" s="19">
        <v>611.0</v>
      </c>
      <c r="I493" s="19">
        <v>127.0</v>
      </c>
      <c r="J493" s="19" t="s">
        <v>40</v>
      </c>
      <c r="K493" s="19" t="s">
        <v>109</v>
      </c>
      <c r="L493" s="19"/>
      <c r="M493" s="19" t="s">
        <v>23</v>
      </c>
      <c r="N493" s="19" t="s">
        <v>23</v>
      </c>
      <c r="O493" s="19" t="s">
        <v>980</v>
      </c>
      <c r="P493" s="19"/>
      <c r="Q493" s="19"/>
      <c r="R493" s="19"/>
      <c r="S493" s="19"/>
      <c r="T493" s="19"/>
      <c r="U493" s="19"/>
      <c r="V493" s="19"/>
      <c r="W493" s="19"/>
      <c r="X493" s="19"/>
      <c r="Y493" s="19"/>
      <c r="Z493" s="19"/>
      <c r="AA493" s="19"/>
    </row>
    <row r="494" ht="12.75" customHeight="1">
      <c r="A494" s="25">
        <v>43625.395833333336</v>
      </c>
      <c r="B494" s="19">
        <v>6.0</v>
      </c>
      <c r="C494" s="19" t="s">
        <v>99</v>
      </c>
      <c r="D494" s="19"/>
      <c r="E494" s="19">
        <v>82.0</v>
      </c>
      <c r="F494" s="19">
        <v>6800.0</v>
      </c>
      <c r="G494" s="19"/>
      <c r="H494" s="19">
        <v>687.0</v>
      </c>
      <c r="I494" s="19"/>
      <c r="J494" s="19" t="s">
        <v>21</v>
      </c>
      <c r="K494" s="19"/>
      <c r="L494" s="19" t="s">
        <v>146</v>
      </c>
      <c r="M494" s="19" t="s">
        <v>23</v>
      </c>
      <c r="N494" s="31" t="s">
        <v>985</v>
      </c>
      <c r="O494" s="19" t="s">
        <v>980</v>
      </c>
      <c r="P494" s="19"/>
      <c r="Q494" s="19"/>
      <c r="R494" s="19"/>
      <c r="S494" s="19"/>
      <c r="T494" s="19"/>
      <c r="U494" s="19"/>
      <c r="V494" s="19"/>
      <c r="W494" s="19"/>
      <c r="X494" s="19"/>
      <c r="Y494" s="19"/>
      <c r="Z494" s="19"/>
      <c r="AA494" s="19"/>
    </row>
    <row r="495" ht="12.75" customHeight="1">
      <c r="A495" s="25">
        <v>43630.708333333336</v>
      </c>
      <c r="B495" s="19">
        <v>6.0</v>
      </c>
      <c r="C495" s="19" t="s">
        <v>99</v>
      </c>
      <c r="D495" s="19"/>
      <c r="E495" s="19">
        <v>82.0</v>
      </c>
      <c r="F495" s="19">
        <v>6900.0</v>
      </c>
      <c r="G495" s="19">
        <v>42.0</v>
      </c>
      <c r="H495" s="19">
        <v>739.0</v>
      </c>
      <c r="I495" s="19"/>
      <c r="J495" s="19" t="s">
        <v>21</v>
      </c>
      <c r="K495" s="19"/>
      <c r="L495" s="19" t="s">
        <v>112</v>
      </c>
      <c r="M495" s="19" t="s">
        <v>23</v>
      </c>
      <c r="N495" s="19" t="s">
        <v>23</v>
      </c>
      <c r="O495" s="19" t="s">
        <v>980</v>
      </c>
      <c r="P495" s="19">
        <v>2.0</v>
      </c>
      <c r="Q495" s="19">
        <v>1.0</v>
      </c>
      <c r="R495" s="19"/>
      <c r="S495" s="19"/>
      <c r="T495" s="19"/>
      <c r="U495" s="19"/>
      <c r="V495" s="19"/>
      <c r="W495" s="19"/>
      <c r="X495" s="19"/>
      <c r="Y495" s="19"/>
      <c r="Z495" s="19"/>
      <c r="AA495" s="19"/>
    </row>
    <row r="496" ht="12.75" customHeight="1">
      <c r="A496" s="25">
        <v>43637.4375</v>
      </c>
      <c r="B496" s="19">
        <v>6.0</v>
      </c>
      <c r="C496" s="19" t="s">
        <v>99</v>
      </c>
      <c r="D496" s="19"/>
      <c r="E496" s="19">
        <v>80.0</v>
      </c>
      <c r="F496" s="19">
        <v>6900.0</v>
      </c>
      <c r="G496" s="19">
        <v>43.0</v>
      </c>
      <c r="H496" s="19">
        <v>785.0</v>
      </c>
      <c r="I496" s="19"/>
      <c r="J496" s="19" t="s">
        <v>21</v>
      </c>
      <c r="K496" s="19"/>
      <c r="L496" s="19" t="s">
        <v>112</v>
      </c>
      <c r="M496" s="19" t="s">
        <v>35</v>
      </c>
      <c r="N496" s="19" t="s">
        <v>23</v>
      </c>
      <c r="O496" s="19" t="s">
        <v>980</v>
      </c>
      <c r="P496" s="19">
        <v>2.0</v>
      </c>
      <c r="Q496" s="19">
        <v>2.0</v>
      </c>
      <c r="R496" s="19"/>
      <c r="S496" s="19"/>
      <c r="T496" s="19"/>
      <c r="U496" s="19"/>
      <c r="V496" s="19"/>
      <c r="W496" s="19"/>
      <c r="X496" s="19"/>
      <c r="Y496" s="19"/>
      <c r="Z496" s="19"/>
      <c r="AA496" s="19"/>
    </row>
    <row r="497" ht="12.75" customHeight="1">
      <c r="A497" s="25">
        <v>43644.416666666664</v>
      </c>
      <c r="B497" s="19">
        <v>6.0</v>
      </c>
      <c r="C497" s="19" t="s">
        <v>99</v>
      </c>
      <c r="D497" s="19"/>
      <c r="E497" s="19">
        <v>82.0</v>
      </c>
      <c r="F497" s="19">
        <v>7000.0</v>
      </c>
      <c r="G497" s="19">
        <v>43.0</v>
      </c>
      <c r="H497" s="19">
        <v>825.0</v>
      </c>
      <c r="I497" s="19"/>
      <c r="J497" s="19" t="s">
        <v>21</v>
      </c>
      <c r="K497" s="19"/>
      <c r="L497" s="19" t="s">
        <v>112</v>
      </c>
      <c r="M497" s="19" t="s">
        <v>35</v>
      </c>
      <c r="N497" s="19" t="s">
        <v>23</v>
      </c>
      <c r="O497" s="19" t="s">
        <v>980</v>
      </c>
      <c r="P497" s="19"/>
      <c r="Q497" s="19"/>
      <c r="R497" s="19"/>
      <c r="S497" s="19"/>
      <c r="T497" s="19"/>
      <c r="U497" s="19"/>
      <c r="V497" s="19"/>
      <c r="W497" s="19"/>
      <c r="X497" s="19"/>
      <c r="Y497" s="19"/>
      <c r="Z497" s="19"/>
      <c r="AA497" s="19"/>
    </row>
    <row r="498" ht="12.75" customHeight="1">
      <c r="A498" s="25">
        <v>43624.416666666664</v>
      </c>
      <c r="B498" s="19">
        <v>6.0</v>
      </c>
      <c r="C498" s="19" t="s">
        <v>99</v>
      </c>
      <c r="D498" s="19"/>
      <c r="E498" s="19">
        <v>84.0</v>
      </c>
      <c r="F498" s="19">
        <v>7125.0</v>
      </c>
      <c r="G498" s="19">
        <v>45.0</v>
      </c>
      <c r="H498" s="19">
        <v>673.0</v>
      </c>
      <c r="I498" s="19"/>
      <c r="J498" s="19" t="s">
        <v>21</v>
      </c>
      <c r="K498" s="19"/>
      <c r="L498" s="19" t="s">
        <v>136</v>
      </c>
      <c r="M498" s="19" t="s">
        <v>35</v>
      </c>
      <c r="N498" s="19" t="s">
        <v>23</v>
      </c>
      <c r="O498" s="19"/>
      <c r="P498" s="19"/>
      <c r="Q498" s="19"/>
      <c r="R498" s="19"/>
      <c r="S498" s="19"/>
      <c r="T498" s="19"/>
      <c r="U498" s="19"/>
      <c r="V498" s="19"/>
      <c r="W498" s="19"/>
      <c r="X498" s="19"/>
      <c r="Y498" s="19"/>
      <c r="Z498" s="19"/>
      <c r="AA498" s="19"/>
    </row>
    <row r="499" ht="12.75" customHeight="1">
      <c r="A499" s="25">
        <v>43627.5</v>
      </c>
      <c r="B499" s="19">
        <v>6.0</v>
      </c>
      <c r="C499" s="19" t="s">
        <v>99</v>
      </c>
      <c r="D499" s="19"/>
      <c r="E499" s="19">
        <v>86.0</v>
      </c>
      <c r="F499" s="19">
        <v>7150.0</v>
      </c>
      <c r="G499" s="19">
        <v>45.0</v>
      </c>
      <c r="H499" s="19">
        <v>705.0</v>
      </c>
      <c r="I499" s="19">
        <v>123.0</v>
      </c>
      <c r="J499" s="19" t="s">
        <v>40</v>
      </c>
      <c r="K499" s="19" t="s">
        <v>161</v>
      </c>
      <c r="L499" s="19"/>
      <c r="M499" s="19" t="s">
        <v>35</v>
      </c>
      <c r="N499" s="19" t="s">
        <v>23</v>
      </c>
      <c r="O499" s="19"/>
      <c r="P499" s="19"/>
      <c r="Q499" s="19"/>
      <c r="R499" s="19"/>
      <c r="S499" s="19"/>
      <c r="T499" s="19"/>
      <c r="U499" s="19"/>
      <c r="V499" s="19"/>
      <c r="W499" s="19"/>
      <c r="X499" s="19"/>
      <c r="Y499" s="19"/>
      <c r="Z499" s="19"/>
      <c r="AA499" s="19"/>
    </row>
    <row r="500" ht="12.75" customHeight="1">
      <c r="A500" s="25">
        <v>43630.447916666664</v>
      </c>
      <c r="B500" s="19">
        <v>6.0</v>
      </c>
      <c r="C500" s="19" t="s">
        <v>99</v>
      </c>
      <c r="D500" s="19"/>
      <c r="E500" s="19">
        <v>84.0</v>
      </c>
      <c r="F500" s="19">
        <v>7200.0</v>
      </c>
      <c r="G500" s="19"/>
      <c r="H500" s="19">
        <v>732.0</v>
      </c>
      <c r="I500" s="19"/>
      <c r="J500" s="19" t="s">
        <v>21</v>
      </c>
      <c r="K500" s="19"/>
      <c r="L500" s="19" t="s">
        <v>146</v>
      </c>
      <c r="M500" s="19" t="s">
        <v>35</v>
      </c>
      <c r="N500" s="19" t="s">
        <v>23</v>
      </c>
      <c r="O500" s="19" t="s">
        <v>980</v>
      </c>
      <c r="P500" s="19"/>
      <c r="Q500" s="19"/>
      <c r="R500" s="19"/>
      <c r="S500" s="19"/>
      <c r="T500" s="19"/>
      <c r="U500" s="19"/>
      <c r="V500" s="19"/>
      <c r="W500" s="19"/>
      <c r="X500" s="19"/>
      <c r="Y500" s="19"/>
      <c r="Z500" s="19"/>
      <c r="AA500" s="19"/>
    </row>
    <row r="501" ht="12.75" customHeight="1">
      <c r="A501" s="25">
        <v>43599.770833333336</v>
      </c>
      <c r="B501" s="19">
        <v>6.0</v>
      </c>
      <c r="C501" s="19" t="s">
        <v>99</v>
      </c>
      <c r="D501" s="19"/>
      <c r="E501" s="19">
        <v>88.0</v>
      </c>
      <c r="F501" s="19">
        <v>7215.0</v>
      </c>
      <c r="G501" s="19">
        <v>45.0</v>
      </c>
      <c r="H501" s="19">
        <v>5333.0</v>
      </c>
      <c r="I501" s="19">
        <v>127.0</v>
      </c>
      <c r="J501" s="19" t="s">
        <v>40</v>
      </c>
      <c r="K501" s="19" t="s">
        <v>109</v>
      </c>
      <c r="L501" s="19"/>
      <c r="M501" s="19" t="s">
        <v>23</v>
      </c>
      <c r="N501" s="19" t="s">
        <v>23</v>
      </c>
      <c r="O501" s="19"/>
      <c r="P501" s="19">
        <v>3.0</v>
      </c>
      <c r="Q501" s="19">
        <v>1.0</v>
      </c>
      <c r="R501" s="19"/>
      <c r="S501" s="19"/>
      <c r="T501" s="19"/>
      <c r="U501" s="19"/>
      <c r="V501" s="19"/>
      <c r="W501" s="19"/>
      <c r="X501" s="19"/>
      <c r="Y501" s="19"/>
      <c r="Z501" s="19"/>
      <c r="AA501" s="19"/>
    </row>
    <row r="502" ht="12.75" customHeight="1">
      <c r="A502" s="25">
        <v>43648.479166666664</v>
      </c>
      <c r="B502" s="19">
        <v>6.0</v>
      </c>
      <c r="C502" s="19" t="s">
        <v>99</v>
      </c>
      <c r="D502" s="19"/>
      <c r="E502" s="19">
        <v>90.0</v>
      </c>
      <c r="F502" s="19">
        <v>7240.0</v>
      </c>
      <c r="G502" s="19">
        <v>45.0</v>
      </c>
      <c r="H502" s="19">
        <v>846.0</v>
      </c>
      <c r="I502" s="19">
        <v>22.0</v>
      </c>
      <c r="J502" s="19" t="s">
        <v>40</v>
      </c>
      <c r="K502" s="19" t="s">
        <v>855</v>
      </c>
      <c r="L502" s="19"/>
      <c r="M502" s="19" t="s">
        <v>35</v>
      </c>
      <c r="N502" s="19" t="s">
        <v>23</v>
      </c>
      <c r="O502" s="19"/>
      <c r="P502" s="19">
        <v>2.0</v>
      </c>
      <c r="Q502" s="19">
        <v>2.0</v>
      </c>
      <c r="R502" s="19"/>
      <c r="S502" s="19"/>
      <c r="T502" s="19"/>
      <c r="U502" s="19"/>
      <c r="V502" s="19"/>
      <c r="W502" s="19"/>
      <c r="X502" s="19"/>
      <c r="Y502" s="19"/>
      <c r="Z502" s="19"/>
      <c r="AA502" s="19"/>
    </row>
    <row r="503" ht="12.75" customHeight="1">
      <c r="A503" s="25">
        <v>43628.458333333336</v>
      </c>
      <c r="B503" s="19">
        <v>6.0</v>
      </c>
      <c r="C503" s="19" t="s">
        <v>99</v>
      </c>
      <c r="D503" s="19"/>
      <c r="E503" s="19">
        <v>85.0</v>
      </c>
      <c r="F503" s="19">
        <v>7360.0</v>
      </c>
      <c r="G503" s="19">
        <v>47.0</v>
      </c>
      <c r="H503" s="19">
        <v>714.0</v>
      </c>
      <c r="I503" s="19">
        <v>111.0</v>
      </c>
      <c r="J503" s="19" t="s">
        <v>40</v>
      </c>
      <c r="K503" s="19" t="s">
        <v>136</v>
      </c>
      <c r="L503" s="19"/>
      <c r="M503" s="19" t="s">
        <v>23</v>
      </c>
      <c r="N503" s="19" t="s">
        <v>23</v>
      </c>
      <c r="O503" s="19"/>
      <c r="P503" s="19">
        <v>3.0</v>
      </c>
      <c r="Q503" s="19">
        <v>1.0</v>
      </c>
      <c r="R503" s="19"/>
      <c r="S503" s="19"/>
      <c r="T503" s="19"/>
      <c r="U503" s="19"/>
      <c r="V503" s="19"/>
      <c r="W503" s="19"/>
      <c r="X503" s="19"/>
      <c r="Y503" s="19"/>
      <c r="Z503" s="19"/>
      <c r="AA503" s="19"/>
    </row>
    <row r="504" ht="12.75" customHeight="1">
      <c r="A504" s="25">
        <v>43597.5</v>
      </c>
      <c r="B504" s="19">
        <v>6.0</v>
      </c>
      <c r="C504" s="19" t="s">
        <v>99</v>
      </c>
      <c r="D504" s="19"/>
      <c r="E504" s="19">
        <v>86.0</v>
      </c>
      <c r="F504" s="19">
        <v>7500.0</v>
      </c>
      <c r="G504" s="19"/>
      <c r="H504" s="19">
        <v>5324.0</v>
      </c>
      <c r="I504" s="19"/>
      <c r="J504" s="19" t="s">
        <v>21</v>
      </c>
      <c r="K504" s="19"/>
      <c r="L504" s="19" t="s">
        <v>896</v>
      </c>
      <c r="M504" s="19" t="s">
        <v>23</v>
      </c>
      <c r="N504" s="19" t="s">
        <v>23</v>
      </c>
      <c r="O504" s="19" t="s">
        <v>980</v>
      </c>
      <c r="P504" s="19"/>
      <c r="Q504" s="19"/>
      <c r="R504" s="19"/>
      <c r="S504" s="19"/>
      <c r="T504" s="19"/>
      <c r="U504" s="19"/>
      <c r="V504" s="19"/>
      <c r="W504" s="19"/>
      <c r="X504" s="19"/>
      <c r="Y504" s="19"/>
      <c r="Z504" s="19"/>
      <c r="AA504" s="19"/>
    </row>
    <row r="505" ht="12.75" customHeight="1">
      <c r="A505" s="25">
        <v>43581.333333333336</v>
      </c>
      <c r="B505" s="19">
        <v>6.0</v>
      </c>
      <c r="C505" s="19" t="s">
        <v>99</v>
      </c>
      <c r="D505" s="19"/>
      <c r="E505" s="19">
        <v>86.0</v>
      </c>
      <c r="F505" s="19">
        <v>7530.0</v>
      </c>
      <c r="G505" s="19"/>
      <c r="H505" s="19">
        <v>5307.0</v>
      </c>
      <c r="I505" s="19"/>
      <c r="J505" s="19" t="s">
        <v>21</v>
      </c>
      <c r="K505" s="19"/>
      <c r="L505" s="19" t="s">
        <v>867</v>
      </c>
      <c r="M505" s="19" t="s">
        <v>23</v>
      </c>
      <c r="N505" s="19" t="s">
        <v>23</v>
      </c>
      <c r="O505" s="19"/>
      <c r="P505" s="19">
        <v>2.0</v>
      </c>
      <c r="Q505" s="19">
        <v>2.0</v>
      </c>
      <c r="R505" s="19"/>
      <c r="S505" s="19"/>
      <c r="T505" s="19"/>
      <c r="U505" s="19"/>
      <c r="V505" s="19"/>
      <c r="W505" s="19"/>
      <c r="X505" s="19"/>
      <c r="Y505" s="19"/>
      <c r="Z505" s="19"/>
      <c r="AA505" s="19"/>
    </row>
    <row r="506" ht="12.75" customHeight="1">
      <c r="A506" s="25">
        <v>43611.3125</v>
      </c>
      <c r="B506" s="19">
        <v>6.0</v>
      </c>
      <c r="C506" s="19" t="s">
        <v>99</v>
      </c>
      <c r="D506" s="19"/>
      <c r="E506" s="19">
        <v>83.0</v>
      </c>
      <c r="F506" s="19">
        <v>7700.0</v>
      </c>
      <c r="G506" s="19">
        <v>44.0</v>
      </c>
      <c r="H506" s="19">
        <v>5396.0</v>
      </c>
      <c r="I506" s="19"/>
      <c r="J506" s="19" t="s">
        <v>21</v>
      </c>
      <c r="K506" s="19"/>
      <c r="L506" s="19" t="s">
        <v>987</v>
      </c>
      <c r="M506" s="19" t="s">
        <v>35</v>
      </c>
      <c r="N506" s="19" t="s">
        <v>23</v>
      </c>
      <c r="O506" s="19" t="s">
        <v>980</v>
      </c>
      <c r="P506" s="19">
        <v>2.0</v>
      </c>
      <c r="Q506" s="19">
        <v>2.0</v>
      </c>
      <c r="R506" s="19"/>
      <c r="S506" s="19"/>
      <c r="T506" s="19"/>
      <c r="U506" s="19"/>
      <c r="V506" s="19"/>
      <c r="W506" s="19"/>
      <c r="X506" s="19"/>
      <c r="Y506" s="19"/>
      <c r="Z506" s="19"/>
      <c r="AA506" s="19"/>
    </row>
    <row r="507" ht="12.75" customHeight="1">
      <c r="A507" s="25">
        <v>43609.395833333336</v>
      </c>
      <c r="B507" s="19">
        <v>6.0</v>
      </c>
      <c r="C507" s="19" t="s">
        <v>99</v>
      </c>
      <c r="D507" s="19"/>
      <c r="E507" s="19">
        <v>87.0</v>
      </c>
      <c r="F507" s="19">
        <v>7960.0</v>
      </c>
      <c r="G507" s="19">
        <v>40.0</v>
      </c>
      <c r="H507" s="19">
        <v>5372.0</v>
      </c>
      <c r="I507" s="19"/>
      <c r="J507" s="19" t="s">
        <v>21</v>
      </c>
      <c r="K507" s="19"/>
      <c r="L507" s="19" t="s">
        <v>852</v>
      </c>
      <c r="M507" s="19" t="s">
        <v>23</v>
      </c>
      <c r="N507" s="19" t="s">
        <v>23</v>
      </c>
      <c r="O507" s="19"/>
      <c r="P507" s="19">
        <v>2.0</v>
      </c>
      <c r="Q507" s="19">
        <v>2.0</v>
      </c>
      <c r="R507" s="19"/>
      <c r="S507" s="19"/>
      <c r="T507" s="19"/>
      <c r="U507" s="19"/>
      <c r="V507" s="19"/>
      <c r="W507" s="19"/>
      <c r="X507" s="19"/>
      <c r="Y507" s="19"/>
      <c r="Z507" s="19"/>
      <c r="AA507" s="19"/>
    </row>
    <row r="508" ht="12.75" customHeight="1">
      <c r="A508" s="25">
        <v>43590.29513888889</v>
      </c>
      <c r="B508" s="19">
        <v>6.0</v>
      </c>
      <c r="C508" s="19" t="s">
        <v>99</v>
      </c>
      <c r="D508" s="19"/>
      <c r="E508" s="19">
        <v>85.0</v>
      </c>
      <c r="F508" s="19">
        <v>7970.0</v>
      </c>
      <c r="G508" s="19">
        <v>46.0</v>
      </c>
      <c r="H508" s="19">
        <v>5315.0</v>
      </c>
      <c r="I508" s="19"/>
      <c r="J508" s="19" t="s">
        <v>21</v>
      </c>
      <c r="K508" s="19"/>
      <c r="L508" s="19" t="s">
        <v>992</v>
      </c>
      <c r="M508" s="19" t="s">
        <v>23</v>
      </c>
      <c r="N508" s="19" t="s">
        <v>23</v>
      </c>
      <c r="O508" s="19"/>
      <c r="P508" s="19"/>
      <c r="Q508" s="19"/>
      <c r="R508" s="19"/>
      <c r="S508" s="19"/>
      <c r="T508" s="19"/>
      <c r="U508" s="19"/>
      <c r="V508" s="19"/>
      <c r="W508" s="19"/>
      <c r="X508" s="19"/>
      <c r="Y508" s="19"/>
      <c r="Z508" s="19"/>
      <c r="AA508" s="19"/>
    </row>
    <row r="509" ht="12.75" customHeight="1">
      <c r="A509" s="25">
        <v>43611.541666666664</v>
      </c>
      <c r="B509" s="19">
        <v>6.0</v>
      </c>
      <c r="C509" s="19" t="s">
        <v>99</v>
      </c>
      <c r="D509" s="19"/>
      <c r="E509" s="19">
        <v>85.0</v>
      </c>
      <c r="F509" s="19">
        <v>8000.0</v>
      </c>
      <c r="G509" s="19">
        <v>44.0</v>
      </c>
      <c r="H509" s="19">
        <v>620.0</v>
      </c>
      <c r="I509" s="19"/>
      <c r="J509" s="19" t="s">
        <v>21</v>
      </c>
      <c r="K509" s="19"/>
      <c r="L509" s="19" t="s">
        <v>106</v>
      </c>
      <c r="M509" s="19" t="s">
        <v>23</v>
      </c>
      <c r="N509" s="19" t="s">
        <v>23</v>
      </c>
      <c r="O509" s="19"/>
      <c r="P509" s="19"/>
      <c r="Q509" s="19"/>
      <c r="R509" s="19"/>
      <c r="S509" s="19"/>
      <c r="T509" s="19"/>
      <c r="U509" s="19"/>
      <c r="V509" s="19"/>
      <c r="W509" s="19"/>
      <c r="X509" s="19"/>
      <c r="Y509" s="19"/>
      <c r="Z509" s="19"/>
      <c r="AA509" s="19"/>
    </row>
    <row r="510" ht="12.75" customHeight="1">
      <c r="A510" s="25">
        <v>43597.458333333336</v>
      </c>
      <c r="B510" s="19">
        <v>6.0</v>
      </c>
      <c r="C510" s="19" t="s">
        <v>99</v>
      </c>
      <c r="D510" s="19"/>
      <c r="E510" s="19">
        <v>94.0</v>
      </c>
      <c r="F510" s="19">
        <v>8400.0</v>
      </c>
      <c r="G510" s="19">
        <v>46.0</v>
      </c>
      <c r="H510" s="19">
        <v>5322.0</v>
      </c>
      <c r="I510" s="19"/>
      <c r="J510" s="19" t="s">
        <v>21</v>
      </c>
      <c r="K510" s="19"/>
      <c r="L510" s="19" t="s">
        <v>29</v>
      </c>
      <c r="M510" s="19" t="s">
        <v>23</v>
      </c>
      <c r="N510" s="19" t="s">
        <v>23</v>
      </c>
      <c r="O510" s="19"/>
      <c r="P510" s="19"/>
      <c r="Q510" s="19"/>
      <c r="R510" s="19"/>
      <c r="S510" s="19"/>
      <c r="T510" s="19"/>
      <c r="U510" s="19"/>
      <c r="V510" s="19"/>
      <c r="W510" s="19"/>
      <c r="X510" s="19"/>
      <c r="Y510" s="19"/>
      <c r="Z510" s="19"/>
      <c r="AA510" s="19"/>
    </row>
    <row r="511" ht="12.75" customHeight="1">
      <c r="A511" s="25">
        <v>43576.4375</v>
      </c>
      <c r="B511" s="19">
        <v>6.0</v>
      </c>
      <c r="C511" s="19" t="s">
        <v>99</v>
      </c>
      <c r="D511" s="19"/>
      <c r="E511" s="19">
        <v>95.0</v>
      </c>
      <c r="F511" s="19">
        <v>8600.0</v>
      </c>
      <c r="G511" s="19">
        <v>49.0</v>
      </c>
      <c r="H511" s="19">
        <v>5305.0</v>
      </c>
      <c r="I511" s="19"/>
      <c r="J511" s="19" t="s">
        <v>21</v>
      </c>
      <c r="K511" s="19"/>
      <c r="L511" s="19" t="s">
        <v>140</v>
      </c>
      <c r="M511" s="19" t="s">
        <v>23</v>
      </c>
      <c r="N511" s="19" t="s">
        <v>23</v>
      </c>
      <c r="O511" s="19"/>
      <c r="P511" s="19"/>
      <c r="Q511" s="19"/>
      <c r="R511" s="19"/>
      <c r="S511" s="19"/>
      <c r="T511" s="19"/>
      <c r="U511" s="19"/>
      <c r="V511" s="19"/>
      <c r="W511" s="19"/>
      <c r="X511" s="19"/>
      <c r="Y511" s="19"/>
      <c r="Z511" s="19"/>
      <c r="AA511" s="19"/>
    </row>
    <row r="512" ht="12.75" customHeight="1">
      <c r="A512" s="25">
        <v>43604.875</v>
      </c>
      <c r="B512" s="19">
        <v>6.0</v>
      </c>
      <c r="C512" s="19" t="s">
        <v>99</v>
      </c>
      <c r="D512" s="19"/>
      <c r="E512" s="19">
        <v>91.0</v>
      </c>
      <c r="F512" s="19">
        <v>9220.0</v>
      </c>
      <c r="G512" s="19">
        <v>49.0</v>
      </c>
      <c r="H512" s="19">
        <v>5362.0</v>
      </c>
      <c r="I512" s="19"/>
      <c r="J512" s="19" t="s">
        <v>21</v>
      </c>
      <c r="K512" s="19"/>
      <c r="L512" s="19" t="s">
        <v>896</v>
      </c>
      <c r="M512" s="19" t="s">
        <v>23</v>
      </c>
      <c r="N512" s="19" t="s">
        <v>23</v>
      </c>
      <c r="O512" s="19"/>
      <c r="P512" s="19">
        <v>3.0</v>
      </c>
      <c r="Q512" s="19">
        <v>1.0</v>
      </c>
      <c r="R512" s="19"/>
      <c r="S512" s="19"/>
      <c r="T512" s="19"/>
      <c r="U512" s="19"/>
      <c r="V512" s="19"/>
      <c r="W512" s="19"/>
      <c r="X512" s="19"/>
      <c r="Y512" s="19"/>
      <c r="Z512" s="19"/>
      <c r="AA512" s="19"/>
    </row>
    <row r="513" ht="12.75" customHeight="1">
      <c r="A513" s="25">
        <v>43604.333333333336</v>
      </c>
      <c r="B513" s="19">
        <v>6.0</v>
      </c>
      <c r="C513" s="19" t="s">
        <v>99</v>
      </c>
      <c r="D513" s="19"/>
      <c r="E513" s="19">
        <v>96.0</v>
      </c>
      <c r="F513" s="19">
        <v>10060.0</v>
      </c>
      <c r="G513" s="19">
        <v>52.0</v>
      </c>
      <c r="H513" s="19">
        <v>5352.0</v>
      </c>
      <c r="I513" s="19"/>
      <c r="J513" s="19" t="s">
        <v>21</v>
      </c>
      <c r="K513" s="19"/>
      <c r="L513" s="19" t="s">
        <v>857</v>
      </c>
      <c r="M513" s="19" t="s">
        <v>23</v>
      </c>
      <c r="N513" s="19" t="s">
        <v>23</v>
      </c>
      <c r="O513" s="19"/>
      <c r="P513" s="19"/>
      <c r="Q513" s="19"/>
      <c r="R513" s="19"/>
      <c r="S513" s="19"/>
      <c r="T513" s="19"/>
      <c r="U513" s="19"/>
      <c r="V513" s="19"/>
      <c r="W513" s="19"/>
      <c r="X513" s="19"/>
      <c r="Y513" s="19"/>
      <c r="Z513" s="19"/>
      <c r="AA513" s="19"/>
    </row>
    <row r="514" ht="12.75" customHeight="1">
      <c r="A514" s="25">
        <v>43593.333333333336</v>
      </c>
      <c r="B514" s="19">
        <v>6.0</v>
      </c>
      <c r="C514" s="19" t="s">
        <v>99</v>
      </c>
      <c r="D514" s="19"/>
      <c r="E514" s="19">
        <v>92.0</v>
      </c>
      <c r="F514" s="19">
        <v>10360.0</v>
      </c>
      <c r="G514" s="19">
        <v>53.0</v>
      </c>
      <c r="H514" s="19">
        <v>5317.0</v>
      </c>
      <c r="I514" s="19">
        <v>21.0</v>
      </c>
      <c r="J514" s="19" t="s">
        <v>40</v>
      </c>
      <c r="K514" s="19" t="s">
        <v>343</v>
      </c>
      <c r="L514" s="19"/>
      <c r="M514" s="19" t="s">
        <v>23</v>
      </c>
      <c r="N514" s="19" t="s">
        <v>23</v>
      </c>
      <c r="O514" s="19"/>
      <c r="P514" s="19"/>
      <c r="Q514" s="19"/>
      <c r="R514" s="19"/>
      <c r="S514" s="19"/>
      <c r="T514" s="19"/>
      <c r="U514" s="19"/>
      <c r="V514" s="19"/>
      <c r="W514" s="19"/>
      <c r="X514" s="19"/>
      <c r="Y514" s="19"/>
      <c r="Z514" s="19"/>
      <c r="AA514" s="19"/>
    </row>
    <row r="515" ht="12.75" customHeight="1">
      <c r="A515" s="25">
        <v>43576.46875</v>
      </c>
      <c r="B515" s="19">
        <v>6.0</v>
      </c>
      <c r="C515" s="19" t="s">
        <v>99</v>
      </c>
      <c r="D515" s="19"/>
      <c r="E515" s="19">
        <v>101.0</v>
      </c>
      <c r="F515" s="19">
        <v>10720.0</v>
      </c>
      <c r="G515" s="19">
        <v>53.0</v>
      </c>
      <c r="H515" s="19">
        <v>5306.0</v>
      </c>
      <c r="I515" s="19">
        <v>22.0</v>
      </c>
      <c r="J515" s="19" t="s">
        <v>40</v>
      </c>
      <c r="K515" s="19" t="s">
        <v>855</v>
      </c>
      <c r="L515" s="19"/>
      <c r="M515" s="19" t="s">
        <v>23</v>
      </c>
      <c r="N515" s="19" t="s">
        <v>23</v>
      </c>
      <c r="O515" s="19"/>
      <c r="P515" s="19"/>
      <c r="Q515" s="19"/>
      <c r="R515" s="19"/>
      <c r="S515" s="19"/>
      <c r="T515" s="19"/>
      <c r="U515" s="19"/>
      <c r="V515" s="19"/>
      <c r="W515" s="19"/>
      <c r="X515" s="19"/>
      <c r="Y515" s="19"/>
      <c r="Z515" s="19"/>
      <c r="AA515" s="19"/>
    </row>
    <row r="516" ht="12.75" customHeight="1">
      <c r="A516" s="25">
        <v>43588.458333333336</v>
      </c>
      <c r="B516" s="19">
        <v>6.0</v>
      </c>
      <c r="C516" s="19" t="s">
        <v>99</v>
      </c>
      <c r="D516" s="19"/>
      <c r="E516" s="19">
        <v>101.0</v>
      </c>
      <c r="F516" s="19">
        <v>11935.0</v>
      </c>
      <c r="G516" s="19">
        <v>53.0</v>
      </c>
      <c r="H516" s="19">
        <v>5308.0</v>
      </c>
      <c r="I516" s="19"/>
      <c r="J516" s="19" t="s">
        <v>21</v>
      </c>
      <c r="K516" s="19"/>
      <c r="L516" s="19" t="s">
        <v>134</v>
      </c>
      <c r="M516" s="19" t="s">
        <v>23</v>
      </c>
      <c r="N516" s="19" t="s">
        <v>23</v>
      </c>
      <c r="O516" s="19"/>
      <c r="P516" s="19"/>
      <c r="Q516" s="19"/>
      <c r="R516" s="19"/>
      <c r="S516" s="19"/>
      <c r="T516" s="19"/>
      <c r="U516" s="19"/>
      <c r="V516" s="19"/>
      <c r="W516" s="19"/>
      <c r="X516" s="19"/>
      <c r="Y516" s="19"/>
      <c r="Z516" s="19"/>
      <c r="AA516" s="19"/>
    </row>
    <row r="517" ht="12.75" customHeight="1">
      <c r="A517" s="25">
        <v>43660.416666666664</v>
      </c>
      <c r="B517" s="19">
        <v>7.0</v>
      </c>
      <c r="C517" s="19" t="s">
        <v>228</v>
      </c>
      <c r="D517" s="19"/>
      <c r="E517" s="19">
        <v>54.0</v>
      </c>
      <c r="F517" s="19">
        <v>1670.0</v>
      </c>
      <c r="G517" s="19">
        <v>27.0</v>
      </c>
      <c r="H517" s="19">
        <v>1287.0</v>
      </c>
      <c r="I517" s="19"/>
      <c r="J517" s="19" t="s">
        <v>21</v>
      </c>
      <c r="K517" s="19"/>
      <c r="L517" s="19" t="s">
        <v>993</v>
      </c>
      <c r="M517" s="19" t="s">
        <v>35</v>
      </c>
      <c r="N517" s="19" t="s">
        <v>23</v>
      </c>
      <c r="O517" s="19"/>
      <c r="P517" s="19"/>
      <c r="Q517" s="19"/>
      <c r="R517" s="19"/>
      <c r="S517" s="19"/>
      <c r="T517" s="19"/>
      <c r="U517" s="19"/>
      <c r="V517" s="19"/>
      <c r="W517" s="19"/>
      <c r="X517" s="19"/>
      <c r="Y517" s="19"/>
      <c r="Z517" s="19"/>
      <c r="AA517" s="19"/>
    </row>
    <row r="518" ht="12.75" customHeight="1">
      <c r="A518" s="25">
        <v>43648.708333333336</v>
      </c>
      <c r="B518" s="19">
        <v>7.0</v>
      </c>
      <c r="C518" s="19" t="s">
        <v>228</v>
      </c>
      <c r="D518" s="19"/>
      <c r="E518" s="19">
        <v>57.0</v>
      </c>
      <c r="F518" s="19">
        <v>1750.0</v>
      </c>
      <c r="G518" s="19">
        <v>26.0</v>
      </c>
      <c r="H518" s="19">
        <v>1263.0</v>
      </c>
      <c r="I518" s="19">
        <v>86.0</v>
      </c>
      <c r="J518" s="19" t="s">
        <v>40</v>
      </c>
      <c r="K518" s="19" t="s">
        <v>918</v>
      </c>
      <c r="L518" s="19"/>
      <c r="M518" s="19" t="s">
        <v>35</v>
      </c>
      <c r="N518" s="19" t="s">
        <v>23</v>
      </c>
      <c r="O518" s="19"/>
      <c r="P518" s="19"/>
      <c r="Q518" s="19"/>
      <c r="R518" s="19"/>
      <c r="S518" s="19"/>
      <c r="T518" s="19"/>
      <c r="U518" s="19"/>
      <c r="V518" s="19"/>
      <c r="W518" s="19"/>
      <c r="X518" s="19"/>
      <c r="Y518" s="19"/>
      <c r="Z518" s="19"/>
      <c r="AA518" s="19"/>
    </row>
    <row r="519" ht="12.75" customHeight="1">
      <c r="A519" s="25">
        <v>43641.458333333336</v>
      </c>
      <c r="B519" s="19">
        <v>7.0</v>
      </c>
      <c r="C519" s="19" t="s">
        <v>228</v>
      </c>
      <c r="D519" s="19"/>
      <c r="E519" s="19">
        <v>56.0</v>
      </c>
      <c r="F519" s="19">
        <v>1780.0</v>
      </c>
      <c r="G519" s="19">
        <v>29.0</v>
      </c>
      <c r="H519" s="19">
        <v>1222.0</v>
      </c>
      <c r="I519" s="19">
        <v>86.0</v>
      </c>
      <c r="J519" s="19" t="s">
        <v>40</v>
      </c>
      <c r="K519" s="19" t="s">
        <v>918</v>
      </c>
      <c r="L519" s="19"/>
      <c r="M519" s="19" t="s">
        <v>35</v>
      </c>
      <c r="N519" s="19" t="s">
        <v>23</v>
      </c>
      <c r="O519" s="19"/>
      <c r="P519" s="19"/>
      <c r="Q519" s="19"/>
      <c r="R519" s="19"/>
      <c r="S519" s="19"/>
      <c r="T519" s="19"/>
      <c r="U519" s="19"/>
      <c r="V519" s="19"/>
      <c r="W519" s="19"/>
      <c r="X519" s="19"/>
      <c r="Y519" s="19"/>
      <c r="Z519" s="19"/>
      <c r="AA519" s="19"/>
    </row>
    <row r="520" ht="12.75" customHeight="1">
      <c r="A520" s="25">
        <v>43638.458333333336</v>
      </c>
      <c r="B520" s="19">
        <v>7.0</v>
      </c>
      <c r="C520" s="19" t="s">
        <v>228</v>
      </c>
      <c r="D520" s="19"/>
      <c r="E520" s="19">
        <v>57.0</v>
      </c>
      <c r="F520" s="19">
        <v>1800.0</v>
      </c>
      <c r="G520" s="19">
        <v>28.0</v>
      </c>
      <c r="H520" s="19">
        <v>1133.0</v>
      </c>
      <c r="I520" s="19"/>
      <c r="J520" s="19" t="s">
        <v>21</v>
      </c>
      <c r="K520" s="19"/>
      <c r="L520" s="19" t="s">
        <v>913</v>
      </c>
      <c r="M520" s="19" t="s">
        <v>35</v>
      </c>
      <c r="N520" s="19" t="s">
        <v>23</v>
      </c>
      <c r="O520" s="19"/>
      <c r="P520" s="19"/>
      <c r="Q520" s="19"/>
      <c r="R520" s="19"/>
      <c r="S520" s="19"/>
      <c r="T520" s="19"/>
      <c r="U520" s="19"/>
      <c r="V520" s="19"/>
      <c r="W520" s="19"/>
      <c r="X520" s="19"/>
      <c r="Y520" s="19"/>
      <c r="Z520" s="19"/>
      <c r="AA520" s="19"/>
    </row>
    <row r="521" ht="12.75" customHeight="1">
      <c r="A521" s="25">
        <v>43644.5625</v>
      </c>
      <c r="B521" s="19">
        <v>7.0</v>
      </c>
      <c r="C521" s="19" t="s">
        <v>228</v>
      </c>
      <c r="D521" s="19"/>
      <c r="E521" s="19">
        <v>56.0</v>
      </c>
      <c r="F521" s="19">
        <v>1930.0</v>
      </c>
      <c r="G521" s="19">
        <v>29.0</v>
      </c>
      <c r="H521" s="19">
        <v>1237.0</v>
      </c>
      <c r="I521" s="19"/>
      <c r="J521" s="19" t="s">
        <v>21</v>
      </c>
      <c r="K521" s="19"/>
      <c r="L521" s="19" t="s">
        <v>951</v>
      </c>
      <c r="M521" s="19" t="s">
        <v>35</v>
      </c>
      <c r="N521" s="19" t="s">
        <v>23</v>
      </c>
      <c r="O521" s="19"/>
      <c r="P521" s="19"/>
      <c r="Q521" s="19"/>
      <c r="R521" s="19"/>
      <c r="S521" s="19"/>
      <c r="T521" s="19"/>
      <c r="U521" s="19"/>
      <c r="V521" s="19"/>
      <c r="W521" s="19"/>
      <c r="X521" s="19"/>
      <c r="Y521" s="19"/>
      <c r="Z521" s="19"/>
      <c r="AA521" s="19"/>
    </row>
    <row r="522" ht="12.75" customHeight="1">
      <c r="A522" s="25">
        <v>43638.75</v>
      </c>
      <c r="B522" s="19">
        <v>7.0</v>
      </c>
      <c r="C522" s="19" t="s">
        <v>228</v>
      </c>
      <c r="D522" s="19"/>
      <c r="E522" s="19">
        <v>58.0</v>
      </c>
      <c r="F522" s="19">
        <v>2000.0</v>
      </c>
      <c r="G522" s="19">
        <v>29.0</v>
      </c>
      <c r="H522" s="19">
        <v>1205.0</v>
      </c>
      <c r="I522" s="19">
        <v>40.0</v>
      </c>
      <c r="J522" s="19" t="s">
        <v>40</v>
      </c>
      <c r="K522" s="19" t="s">
        <v>739</v>
      </c>
      <c r="L522" s="19"/>
      <c r="M522" s="19" t="s">
        <v>35</v>
      </c>
      <c r="N522" s="19" t="s">
        <v>23</v>
      </c>
      <c r="O522" s="19"/>
      <c r="P522" s="19"/>
      <c r="Q522" s="19"/>
      <c r="R522" s="19"/>
      <c r="S522" s="19"/>
      <c r="T522" s="19"/>
      <c r="U522" s="19"/>
      <c r="V522" s="19"/>
      <c r="W522" s="19"/>
      <c r="X522" s="19"/>
      <c r="Y522" s="19"/>
      <c r="Z522" s="19"/>
      <c r="AA522" s="19"/>
    </row>
    <row r="523" ht="12.75" customHeight="1">
      <c r="A523" s="25">
        <v>43642.625</v>
      </c>
      <c r="B523" s="19">
        <v>7.0</v>
      </c>
      <c r="C523" s="19" t="s">
        <v>228</v>
      </c>
      <c r="D523" s="19"/>
      <c r="E523" s="19">
        <v>56.0</v>
      </c>
      <c r="F523" s="19">
        <v>2000.0</v>
      </c>
      <c r="G523" s="19">
        <v>29.0</v>
      </c>
      <c r="H523" s="19">
        <v>1231.0</v>
      </c>
      <c r="I523" s="19">
        <v>92.0</v>
      </c>
      <c r="J523" s="19" t="s">
        <v>40</v>
      </c>
      <c r="K523" s="19" t="s">
        <v>33</v>
      </c>
      <c r="L523" s="19"/>
      <c r="M523" s="19" t="s">
        <v>35</v>
      </c>
      <c r="N523" s="19" t="s">
        <v>23</v>
      </c>
      <c r="O523" s="19"/>
      <c r="P523" s="19"/>
      <c r="Q523" s="19"/>
      <c r="R523" s="19"/>
      <c r="S523" s="19"/>
      <c r="T523" s="19"/>
      <c r="U523" s="19"/>
      <c r="V523" s="19"/>
      <c r="W523" s="19"/>
      <c r="X523" s="19"/>
      <c r="Y523" s="19"/>
      <c r="Z523" s="19"/>
      <c r="AA523" s="19"/>
    </row>
    <row r="524" ht="12.75" customHeight="1">
      <c r="A524" s="25">
        <v>43652.625</v>
      </c>
      <c r="B524" s="19">
        <v>7.0</v>
      </c>
      <c r="C524" s="19" t="s">
        <v>228</v>
      </c>
      <c r="D524" s="19"/>
      <c r="E524" s="19">
        <v>59.0</v>
      </c>
      <c r="F524" s="19">
        <v>2000.0</v>
      </c>
      <c r="G524" s="19">
        <v>30.0</v>
      </c>
      <c r="H524" s="19">
        <v>1278.0</v>
      </c>
      <c r="I524" s="19"/>
      <c r="J524" s="19" t="s">
        <v>21</v>
      </c>
      <c r="K524" s="19"/>
      <c r="L524" s="19" t="s">
        <v>938</v>
      </c>
      <c r="M524" s="19" t="s">
        <v>35</v>
      </c>
      <c r="N524" s="19" t="s">
        <v>23</v>
      </c>
      <c r="O524" s="19"/>
      <c r="P524" s="19"/>
      <c r="Q524" s="19"/>
      <c r="R524" s="19"/>
      <c r="S524" s="19"/>
      <c r="T524" s="19"/>
      <c r="U524" s="19"/>
      <c r="V524" s="19"/>
      <c r="W524" s="19"/>
      <c r="X524" s="19"/>
      <c r="Y524" s="19"/>
      <c r="Z524" s="19"/>
      <c r="AA524" s="19"/>
    </row>
    <row r="525" ht="12.75" customHeight="1">
      <c r="A525" s="25">
        <v>43660.833333333336</v>
      </c>
      <c r="B525" s="19">
        <v>7.0</v>
      </c>
      <c r="C525" s="19" t="s">
        <v>228</v>
      </c>
      <c r="D525" s="19"/>
      <c r="E525" s="19">
        <v>59.0</v>
      </c>
      <c r="F525" s="19">
        <v>2000.0</v>
      </c>
      <c r="G525" s="19">
        <v>29.0</v>
      </c>
      <c r="H525" s="19">
        <v>1289.0</v>
      </c>
      <c r="I525" s="19"/>
      <c r="J525" s="19" t="s">
        <v>21</v>
      </c>
      <c r="K525" s="19"/>
      <c r="L525" s="19" t="s">
        <v>994</v>
      </c>
      <c r="M525" s="19" t="s">
        <v>35</v>
      </c>
      <c r="N525" s="19" t="s">
        <v>23</v>
      </c>
      <c r="O525" s="19"/>
      <c r="P525" s="19"/>
      <c r="Q525" s="19"/>
      <c r="R525" s="19"/>
      <c r="S525" s="19"/>
      <c r="T525" s="19"/>
      <c r="U525" s="19"/>
      <c r="V525" s="19"/>
      <c r="W525" s="19"/>
      <c r="X525" s="19"/>
      <c r="Y525" s="19"/>
      <c r="Z525" s="19"/>
      <c r="AA525" s="19"/>
    </row>
    <row r="526" ht="12.75" customHeight="1">
      <c r="A526" s="25">
        <v>43651.395833333336</v>
      </c>
      <c r="B526" s="19">
        <v>7.0</v>
      </c>
      <c r="C526" s="19" t="s">
        <v>228</v>
      </c>
      <c r="D526" s="19"/>
      <c r="E526" s="19">
        <v>59.0</v>
      </c>
      <c r="F526" s="19">
        <v>2060.0</v>
      </c>
      <c r="G526" s="19">
        <v>29.0</v>
      </c>
      <c r="H526" s="19">
        <v>1267.0</v>
      </c>
      <c r="I526" s="19"/>
      <c r="J526" s="19" t="s">
        <v>21</v>
      </c>
      <c r="K526" s="19"/>
      <c r="L526" s="19" t="s">
        <v>914</v>
      </c>
      <c r="M526" s="19" t="s">
        <v>35</v>
      </c>
      <c r="N526" s="19" t="s">
        <v>23</v>
      </c>
      <c r="O526" s="19"/>
      <c r="P526" s="19"/>
      <c r="Q526" s="19"/>
      <c r="R526" s="19"/>
      <c r="S526" s="19"/>
      <c r="T526" s="19"/>
      <c r="U526" s="19"/>
      <c r="V526" s="19"/>
      <c r="W526" s="19"/>
      <c r="X526" s="19"/>
      <c r="Y526" s="19"/>
      <c r="Z526" s="19"/>
      <c r="AA526" s="19"/>
    </row>
    <row r="527" ht="12.75" customHeight="1">
      <c r="A527" s="25">
        <v>43646.40277777778</v>
      </c>
      <c r="B527" s="19">
        <v>7.0</v>
      </c>
      <c r="C527" s="19" t="s">
        <v>228</v>
      </c>
      <c r="D527" s="19"/>
      <c r="E527" s="19">
        <v>56.0</v>
      </c>
      <c r="F527" s="19">
        <v>2100.0</v>
      </c>
      <c r="G527" s="19">
        <v>30.0</v>
      </c>
      <c r="H527" s="19">
        <v>1253.0</v>
      </c>
      <c r="I527" s="19">
        <v>37.0</v>
      </c>
      <c r="J527" s="19" t="s">
        <v>40</v>
      </c>
      <c r="K527" s="19" t="s">
        <v>716</v>
      </c>
      <c r="L527" s="19"/>
      <c r="M527" s="19" t="s">
        <v>35</v>
      </c>
      <c r="N527" s="19" t="s">
        <v>23</v>
      </c>
      <c r="O527" s="19"/>
      <c r="P527" s="19"/>
      <c r="Q527" s="19"/>
      <c r="R527" s="19"/>
      <c r="S527" s="19"/>
      <c r="T527" s="19"/>
      <c r="U527" s="19"/>
      <c r="V527" s="19"/>
      <c r="W527" s="19"/>
      <c r="X527" s="19"/>
      <c r="Y527" s="19"/>
      <c r="Z527" s="19"/>
      <c r="AA527" s="19"/>
    </row>
    <row r="528" ht="12.75" customHeight="1">
      <c r="A528" s="25">
        <v>43644.302083333336</v>
      </c>
      <c r="B528" s="19">
        <v>7.0</v>
      </c>
      <c r="C528" s="19" t="s">
        <v>228</v>
      </c>
      <c r="D528" s="19"/>
      <c r="E528" s="19">
        <v>56.0</v>
      </c>
      <c r="F528" s="19">
        <v>2120.0</v>
      </c>
      <c r="G528" s="19">
        <v>31.0</v>
      </c>
      <c r="H528" s="19">
        <v>1236.0</v>
      </c>
      <c r="I528" s="19"/>
      <c r="J528" s="19" t="s">
        <v>21</v>
      </c>
      <c r="K528" s="19"/>
      <c r="L528" s="19" t="s">
        <v>920</v>
      </c>
      <c r="M528" s="19" t="s">
        <v>35</v>
      </c>
      <c r="N528" s="19" t="s">
        <v>23</v>
      </c>
      <c r="O528" s="19"/>
      <c r="P528" s="19"/>
      <c r="Q528" s="19"/>
      <c r="R528" s="19"/>
      <c r="S528" s="19"/>
      <c r="T528" s="19"/>
      <c r="U528" s="19"/>
      <c r="V528" s="19"/>
      <c r="W528" s="19"/>
      <c r="X528" s="19"/>
      <c r="Y528" s="19"/>
      <c r="Z528" s="19"/>
      <c r="AA528" s="19"/>
    </row>
    <row r="529" ht="12.75" customHeight="1">
      <c r="A529" s="25">
        <v>43658.416666666664</v>
      </c>
      <c r="B529" s="19">
        <v>7.0</v>
      </c>
      <c r="C529" s="19" t="s">
        <v>228</v>
      </c>
      <c r="D529" s="19"/>
      <c r="E529" s="19">
        <v>61.0</v>
      </c>
      <c r="F529" s="19">
        <v>2170.0</v>
      </c>
      <c r="G529" s="19">
        <v>30.0</v>
      </c>
      <c r="H529" s="19">
        <v>1285.0</v>
      </c>
      <c r="I529" s="19"/>
      <c r="J529" s="19" t="s">
        <v>21</v>
      </c>
      <c r="K529" s="19"/>
      <c r="L529" s="19" t="s">
        <v>995</v>
      </c>
      <c r="M529" s="19" t="s">
        <v>35</v>
      </c>
      <c r="N529" s="19" t="s">
        <v>23</v>
      </c>
      <c r="O529" s="19"/>
      <c r="P529" s="19"/>
      <c r="Q529" s="19"/>
      <c r="R529" s="19"/>
      <c r="S529" s="19"/>
      <c r="T529" s="19"/>
      <c r="U529" s="19"/>
      <c r="V529" s="19"/>
      <c r="W529" s="19"/>
      <c r="X529" s="19"/>
      <c r="Y529" s="19"/>
      <c r="Z529" s="19"/>
      <c r="AA529" s="19"/>
    </row>
    <row r="530" ht="12.75" customHeight="1">
      <c r="A530" s="25">
        <v>43646.4375</v>
      </c>
      <c r="B530" s="19">
        <v>7.0</v>
      </c>
      <c r="C530" s="19" t="s">
        <v>228</v>
      </c>
      <c r="D530" s="19"/>
      <c r="E530" s="19">
        <v>58.0</v>
      </c>
      <c r="F530" s="19">
        <v>2180.0</v>
      </c>
      <c r="G530" s="19">
        <v>32.0</v>
      </c>
      <c r="H530" s="19">
        <v>1254.0</v>
      </c>
      <c r="I530" s="19">
        <v>34.0</v>
      </c>
      <c r="J530" s="19" t="s">
        <v>40</v>
      </c>
      <c r="K530" s="19" t="s">
        <v>660</v>
      </c>
      <c r="L530" s="19"/>
      <c r="M530" s="19" t="s">
        <v>35</v>
      </c>
      <c r="N530" s="19" t="s">
        <v>23</v>
      </c>
      <c r="O530" s="19"/>
      <c r="P530" s="19"/>
      <c r="Q530" s="19"/>
      <c r="R530" s="19"/>
      <c r="S530" s="19"/>
      <c r="T530" s="19"/>
      <c r="U530" s="19"/>
      <c r="V530" s="19"/>
      <c r="W530" s="19"/>
      <c r="X530" s="19"/>
      <c r="Y530" s="19"/>
      <c r="Z530" s="19"/>
      <c r="AA530" s="19"/>
    </row>
    <row r="531" ht="12.75" customHeight="1">
      <c r="A531" s="26">
        <v>43631.0</v>
      </c>
      <c r="B531" s="19">
        <v>7.0</v>
      </c>
      <c r="C531" s="19" t="s">
        <v>228</v>
      </c>
      <c r="D531" s="19"/>
      <c r="E531" s="19">
        <v>58.0</v>
      </c>
      <c r="F531" s="19">
        <v>2190.0</v>
      </c>
      <c r="G531" s="19"/>
      <c r="H531" s="19">
        <v>1096.0</v>
      </c>
      <c r="I531" s="19"/>
      <c r="J531" s="19" t="s">
        <v>21</v>
      </c>
      <c r="K531" s="19"/>
      <c r="L531" s="19" t="s">
        <v>921</v>
      </c>
      <c r="M531" s="19" t="s">
        <v>23</v>
      </c>
      <c r="N531" s="19" t="s">
        <v>23</v>
      </c>
      <c r="O531" s="19"/>
      <c r="P531" s="19"/>
      <c r="Q531" s="19"/>
      <c r="R531" s="19"/>
      <c r="S531" s="19"/>
      <c r="T531" s="19"/>
      <c r="U531" s="19"/>
      <c r="V531" s="19"/>
      <c r="W531" s="19"/>
      <c r="X531" s="19"/>
      <c r="Y531" s="19"/>
      <c r="Z531" s="19"/>
      <c r="AA531" s="19"/>
    </row>
    <row r="532" ht="12.75" customHeight="1">
      <c r="A532" s="25">
        <v>43660.416666666664</v>
      </c>
      <c r="B532" s="19">
        <v>7.0</v>
      </c>
      <c r="C532" s="19" t="s">
        <v>228</v>
      </c>
      <c r="D532" s="19"/>
      <c r="E532" s="19">
        <v>56.0</v>
      </c>
      <c r="F532" s="19">
        <v>2210.0</v>
      </c>
      <c r="G532" s="19">
        <v>31.0</v>
      </c>
      <c r="H532" s="19">
        <v>1288.0</v>
      </c>
      <c r="I532" s="19">
        <v>39.0</v>
      </c>
      <c r="J532" s="19" t="s">
        <v>40</v>
      </c>
      <c r="K532" s="19" t="s">
        <v>414</v>
      </c>
      <c r="L532" s="19"/>
      <c r="M532" s="19" t="s">
        <v>35</v>
      </c>
      <c r="N532" s="19" t="s">
        <v>23</v>
      </c>
      <c r="O532" s="19"/>
      <c r="P532" s="19"/>
      <c r="Q532" s="19"/>
      <c r="R532" s="19"/>
      <c r="S532" s="19"/>
      <c r="T532" s="19"/>
      <c r="U532" s="19"/>
      <c r="V532" s="19"/>
      <c r="W532" s="19"/>
      <c r="X532" s="19"/>
      <c r="Y532" s="19"/>
      <c r="Z532" s="19"/>
      <c r="AA532" s="19"/>
    </row>
    <row r="533" ht="12.75" customHeight="1">
      <c r="A533" s="25">
        <v>43595.479166666664</v>
      </c>
      <c r="B533" s="19">
        <v>7.0</v>
      </c>
      <c r="C533" s="19" t="s">
        <v>228</v>
      </c>
      <c r="D533" s="19"/>
      <c r="E533" s="19">
        <v>63.0</v>
      </c>
      <c r="F533" s="19">
        <v>2250.0</v>
      </c>
      <c r="G533" s="19">
        <v>28.0</v>
      </c>
      <c r="H533" s="19">
        <v>35.0</v>
      </c>
      <c r="I533" s="19"/>
      <c r="J533" s="19" t="s">
        <v>21</v>
      </c>
      <c r="K533" s="19"/>
      <c r="L533" s="19" t="s">
        <v>947</v>
      </c>
      <c r="M533" s="19" t="s">
        <v>35</v>
      </c>
      <c r="N533" s="19" t="s">
        <v>23</v>
      </c>
      <c r="O533" s="19"/>
      <c r="P533" s="19"/>
      <c r="Q533" s="19"/>
      <c r="R533" s="19"/>
      <c r="S533" s="19"/>
      <c r="T533" s="19"/>
      <c r="U533" s="19"/>
      <c r="V533" s="19"/>
      <c r="W533" s="19"/>
      <c r="X533" s="19"/>
      <c r="Y533" s="19"/>
      <c r="Z533" s="19"/>
      <c r="AA533" s="19"/>
    </row>
    <row r="534" ht="12.75" customHeight="1">
      <c r="A534" s="25">
        <v>43631.4375</v>
      </c>
      <c r="B534" s="19">
        <v>7.0</v>
      </c>
      <c r="C534" s="19" t="s">
        <v>228</v>
      </c>
      <c r="D534" s="19"/>
      <c r="E534" s="19">
        <v>59.0</v>
      </c>
      <c r="F534" s="19">
        <v>2290.0</v>
      </c>
      <c r="G534" s="19">
        <v>33.0</v>
      </c>
      <c r="H534" s="19">
        <v>1091.0</v>
      </c>
      <c r="I534" s="19"/>
      <c r="J534" s="19" t="s">
        <v>21</v>
      </c>
      <c r="K534" s="19"/>
      <c r="L534" s="19" t="s">
        <v>930</v>
      </c>
      <c r="M534" s="19" t="s">
        <v>23</v>
      </c>
      <c r="N534" s="19" t="s">
        <v>23</v>
      </c>
      <c r="O534" s="19"/>
      <c r="P534" s="19"/>
      <c r="Q534" s="19"/>
      <c r="R534" s="19"/>
      <c r="S534" s="19"/>
      <c r="T534" s="19"/>
      <c r="U534" s="19"/>
      <c r="V534" s="19"/>
      <c r="W534" s="19"/>
      <c r="X534" s="19"/>
      <c r="Y534" s="19"/>
      <c r="Z534" s="19"/>
      <c r="AA534" s="19"/>
    </row>
    <row r="535" ht="12.75" customHeight="1">
      <c r="A535" s="25">
        <v>43638.5625</v>
      </c>
      <c r="B535" s="19">
        <v>7.0</v>
      </c>
      <c r="C535" s="19" t="s">
        <v>228</v>
      </c>
      <c r="D535" s="19"/>
      <c r="E535" s="19">
        <v>60.0</v>
      </c>
      <c r="F535" s="19">
        <v>2330.0</v>
      </c>
      <c r="G535" s="19">
        <v>30.0</v>
      </c>
      <c r="H535" s="19">
        <v>1138.0</v>
      </c>
      <c r="I535" s="19"/>
      <c r="J535" s="19" t="s">
        <v>21</v>
      </c>
      <c r="K535" s="19"/>
      <c r="L535" s="19" t="s">
        <v>914</v>
      </c>
      <c r="M535" s="19" t="s">
        <v>35</v>
      </c>
      <c r="N535" s="19" t="s">
        <v>23</v>
      </c>
      <c r="O535" s="19"/>
      <c r="P535" s="19"/>
      <c r="Q535" s="19"/>
      <c r="R535" s="19"/>
      <c r="S535" s="19"/>
      <c r="T535" s="19"/>
      <c r="U535" s="19"/>
      <c r="V535" s="19"/>
      <c r="W535" s="19"/>
      <c r="X535" s="19"/>
      <c r="Y535" s="19"/>
      <c r="Z535" s="19"/>
      <c r="AA535" s="19"/>
    </row>
    <row r="536" ht="12.75" customHeight="1">
      <c r="A536" s="25">
        <v>43639.354166666664</v>
      </c>
      <c r="B536" s="19">
        <v>7.0</v>
      </c>
      <c r="C536" s="19" t="s">
        <v>228</v>
      </c>
      <c r="D536" s="19"/>
      <c r="E536" s="19">
        <v>60.0</v>
      </c>
      <c r="F536" s="19">
        <v>2340.0</v>
      </c>
      <c r="G536" s="19">
        <v>31.0</v>
      </c>
      <c r="H536" s="19">
        <v>1212.0</v>
      </c>
      <c r="I536" s="19"/>
      <c r="J536" s="19" t="s">
        <v>21</v>
      </c>
      <c r="K536" s="19"/>
      <c r="L536" s="19" t="s">
        <v>939</v>
      </c>
      <c r="M536" s="19" t="s">
        <v>35</v>
      </c>
      <c r="N536" s="19" t="s">
        <v>23</v>
      </c>
      <c r="O536" s="19"/>
      <c r="P536" s="19"/>
      <c r="Q536" s="19"/>
      <c r="R536" s="19"/>
      <c r="S536" s="19"/>
      <c r="T536" s="19"/>
      <c r="U536" s="19"/>
      <c r="V536" s="19"/>
      <c r="W536" s="19"/>
      <c r="X536" s="19"/>
      <c r="Y536" s="19"/>
      <c r="Z536" s="19"/>
      <c r="AA536" s="19"/>
    </row>
    <row r="537" ht="12.75" customHeight="1">
      <c r="A537" s="25">
        <v>43635.666666666664</v>
      </c>
      <c r="B537" s="19">
        <v>7.0</v>
      </c>
      <c r="C537" s="19" t="s">
        <v>228</v>
      </c>
      <c r="D537" s="19"/>
      <c r="E537" s="19">
        <v>61.0</v>
      </c>
      <c r="F537" s="19">
        <v>2430.0</v>
      </c>
      <c r="G537" s="19">
        <v>31.0</v>
      </c>
      <c r="H537" s="19">
        <v>1122.0</v>
      </c>
      <c r="I537" s="19">
        <v>84.0</v>
      </c>
      <c r="J537" s="19" t="s">
        <v>40</v>
      </c>
      <c r="K537" s="19" t="s">
        <v>904</v>
      </c>
      <c r="L537" s="19"/>
      <c r="M537" s="19" t="s">
        <v>35</v>
      </c>
      <c r="N537" s="19" t="s">
        <v>23</v>
      </c>
      <c r="O537" s="19"/>
      <c r="P537" s="19"/>
      <c r="Q537" s="19"/>
      <c r="R537" s="19"/>
      <c r="S537" s="19"/>
      <c r="T537" s="19"/>
      <c r="U537" s="19"/>
      <c r="V537" s="19"/>
      <c r="W537" s="19"/>
      <c r="X537" s="19"/>
      <c r="Y537" s="19"/>
      <c r="Z537" s="19"/>
      <c r="AA537" s="19"/>
    </row>
    <row r="538" ht="12.75" customHeight="1">
      <c r="A538" s="25">
        <v>43653.489583333336</v>
      </c>
      <c r="B538" s="19">
        <v>7.0</v>
      </c>
      <c r="C538" s="19" t="s">
        <v>228</v>
      </c>
      <c r="D538" s="19"/>
      <c r="E538" s="19">
        <v>66.0</v>
      </c>
      <c r="F538" s="19">
        <v>2590.0</v>
      </c>
      <c r="G538" s="19">
        <v>31.0</v>
      </c>
      <c r="H538" s="19">
        <v>1282.0</v>
      </c>
      <c r="I538" s="19"/>
      <c r="J538" s="19" t="s">
        <v>21</v>
      </c>
      <c r="K538" s="19"/>
      <c r="L538" s="19" t="s">
        <v>918</v>
      </c>
      <c r="M538" s="19" t="s">
        <v>35</v>
      </c>
      <c r="N538" s="19" t="s">
        <v>816</v>
      </c>
      <c r="O538" s="19"/>
      <c r="P538" s="19"/>
      <c r="Q538" s="19"/>
      <c r="R538" s="19"/>
      <c r="S538" s="19"/>
      <c r="T538" s="19"/>
      <c r="U538" s="19"/>
      <c r="V538" s="19"/>
      <c r="W538" s="19"/>
      <c r="X538" s="19"/>
      <c r="Y538" s="19"/>
      <c r="Z538" s="19"/>
      <c r="AA538" s="19"/>
    </row>
    <row r="539" ht="12.75" customHeight="1">
      <c r="A539" s="25">
        <v>43644.645833333336</v>
      </c>
      <c r="B539" s="19">
        <v>7.0</v>
      </c>
      <c r="C539" s="19" t="s">
        <v>228</v>
      </c>
      <c r="D539" s="19"/>
      <c r="E539" s="19">
        <v>66.0</v>
      </c>
      <c r="F539" s="19">
        <v>2600.0</v>
      </c>
      <c r="G539" s="19">
        <v>31.0</v>
      </c>
      <c r="H539" s="19">
        <v>1242.0</v>
      </c>
      <c r="I539" s="19"/>
      <c r="J539" s="19" t="s">
        <v>21</v>
      </c>
      <c r="K539" s="19"/>
      <c r="L539" s="19" t="s">
        <v>918</v>
      </c>
      <c r="M539" s="19" t="s">
        <v>35</v>
      </c>
      <c r="N539" s="19" t="s">
        <v>23</v>
      </c>
      <c r="O539" s="19"/>
      <c r="P539" s="19"/>
      <c r="Q539" s="19"/>
      <c r="R539" s="19"/>
      <c r="S539" s="19"/>
      <c r="T539" s="19"/>
      <c r="U539" s="19"/>
      <c r="V539" s="19"/>
      <c r="W539" s="19"/>
      <c r="X539" s="19"/>
      <c r="Y539" s="19"/>
      <c r="Z539" s="19"/>
      <c r="AA539" s="19"/>
    </row>
    <row r="540" ht="12.75" customHeight="1">
      <c r="A540" s="25">
        <v>43645.520833333336</v>
      </c>
      <c r="B540" s="19">
        <v>7.0</v>
      </c>
      <c r="C540" s="19" t="s">
        <v>228</v>
      </c>
      <c r="D540" s="19"/>
      <c r="E540" s="19">
        <v>64.0</v>
      </c>
      <c r="F540" s="19">
        <v>2600.0</v>
      </c>
      <c r="G540" s="19"/>
      <c r="H540" s="19">
        <v>1249.0</v>
      </c>
      <c r="I540" s="19"/>
      <c r="J540" s="19" t="s">
        <v>21</v>
      </c>
      <c r="K540" s="19"/>
      <c r="L540" s="19" t="s">
        <v>933</v>
      </c>
      <c r="M540" s="19" t="s">
        <v>35</v>
      </c>
      <c r="N540" s="19" t="s">
        <v>23</v>
      </c>
      <c r="O540" s="19"/>
      <c r="P540" s="19"/>
      <c r="Q540" s="19"/>
      <c r="R540" s="19"/>
      <c r="S540" s="19"/>
      <c r="T540" s="19"/>
      <c r="U540" s="19"/>
      <c r="V540" s="19"/>
      <c r="W540" s="19"/>
      <c r="X540" s="19"/>
      <c r="Y540" s="19"/>
      <c r="Z540" s="19"/>
      <c r="AA540" s="19"/>
    </row>
    <row r="541" ht="12.75" customHeight="1">
      <c r="A541" s="25">
        <v>43630.65625</v>
      </c>
      <c r="B541" s="19">
        <v>7.0</v>
      </c>
      <c r="C541" s="19" t="s">
        <v>228</v>
      </c>
      <c r="D541" s="19"/>
      <c r="E541" s="19">
        <v>71.0</v>
      </c>
      <c r="F541" s="19">
        <v>2700.0</v>
      </c>
      <c r="G541" s="19">
        <v>32.0</v>
      </c>
      <c r="H541" s="19">
        <v>1078.0</v>
      </c>
      <c r="I541" s="19"/>
      <c r="J541" s="19" t="s">
        <v>21</v>
      </c>
      <c r="K541" s="19"/>
      <c r="L541" s="19" t="s">
        <v>996</v>
      </c>
      <c r="M541" s="19" t="s">
        <v>23</v>
      </c>
      <c r="N541" s="19" t="s">
        <v>23</v>
      </c>
      <c r="O541" s="19"/>
      <c r="P541" s="19"/>
      <c r="Q541" s="19"/>
      <c r="R541" s="19"/>
      <c r="S541" s="19"/>
      <c r="T541" s="19"/>
      <c r="U541" s="19"/>
      <c r="V541" s="19"/>
      <c r="W541" s="19"/>
      <c r="X541" s="19"/>
      <c r="Y541" s="19"/>
      <c r="Z541" s="19"/>
      <c r="AA541" s="19"/>
    </row>
    <row r="542" ht="12.75" customHeight="1">
      <c r="A542" s="25">
        <v>43620.5</v>
      </c>
      <c r="B542" s="19">
        <v>7.0</v>
      </c>
      <c r="C542" s="19" t="s">
        <v>228</v>
      </c>
      <c r="D542" s="19"/>
      <c r="E542" s="19">
        <v>65.0</v>
      </c>
      <c r="F542" s="19">
        <v>2720.0</v>
      </c>
      <c r="G542" s="19">
        <v>33.0</v>
      </c>
      <c r="H542" s="19">
        <v>1035.0</v>
      </c>
      <c r="I542" s="19">
        <v>89.0</v>
      </c>
      <c r="J542" s="19" t="s">
        <v>40</v>
      </c>
      <c r="K542" s="19" t="s">
        <v>924</v>
      </c>
      <c r="L542" s="19"/>
      <c r="M542" s="19" t="s">
        <v>35</v>
      </c>
      <c r="N542" s="19" t="s">
        <v>23</v>
      </c>
      <c r="O542" s="19"/>
      <c r="P542" s="19"/>
      <c r="Q542" s="19"/>
      <c r="R542" s="19"/>
      <c r="S542" s="19"/>
      <c r="T542" s="19"/>
      <c r="U542" s="19"/>
      <c r="V542" s="19"/>
      <c r="W542" s="19"/>
      <c r="X542" s="19"/>
      <c r="Y542" s="19"/>
      <c r="Z542" s="19"/>
      <c r="AA542" s="19"/>
    </row>
    <row r="543" ht="12.75" customHeight="1">
      <c r="A543" s="25">
        <v>43653.39791666667</v>
      </c>
      <c r="B543" s="19">
        <v>7.0</v>
      </c>
      <c r="C543" s="19" t="s">
        <v>228</v>
      </c>
      <c r="D543" s="19"/>
      <c r="E543" s="19">
        <v>63.0</v>
      </c>
      <c r="F543" s="19">
        <v>2780.0</v>
      </c>
      <c r="G543" s="19">
        <v>33.0</v>
      </c>
      <c r="H543" s="19">
        <v>1281.0</v>
      </c>
      <c r="I543" s="19"/>
      <c r="J543" s="19" t="s">
        <v>21</v>
      </c>
      <c r="K543" s="19"/>
      <c r="L543" s="19" t="s">
        <v>920</v>
      </c>
      <c r="M543" s="19" t="s">
        <v>35</v>
      </c>
      <c r="N543" s="19" t="s">
        <v>23</v>
      </c>
      <c r="O543" s="19"/>
      <c r="P543" s="19"/>
      <c r="Q543" s="19"/>
      <c r="R543" s="19"/>
      <c r="S543" s="19"/>
      <c r="T543" s="19"/>
      <c r="U543" s="19"/>
      <c r="V543" s="19"/>
      <c r="W543" s="19"/>
      <c r="X543" s="19"/>
      <c r="Y543" s="19"/>
      <c r="Z543" s="19"/>
      <c r="AA543" s="19"/>
    </row>
    <row r="544" ht="12.75" customHeight="1">
      <c r="A544" s="25">
        <v>43625.489583333336</v>
      </c>
      <c r="B544" s="19">
        <v>7.0</v>
      </c>
      <c r="C544" s="19" t="s">
        <v>228</v>
      </c>
      <c r="D544" s="19"/>
      <c r="E544" s="19">
        <v>70.0</v>
      </c>
      <c r="F544" s="19">
        <v>2960.0</v>
      </c>
      <c r="G544" s="19">
        <v>30.0</v>
      </c>
      <c r="H544" s="19">
        <v>1053.0</v>
      </c>
      <c r="I544" s="19"/>
      <c r="J544" s="19" t="s">
        <v>21</v>
      </c>
      <c r="K544" s="19"/>
      <c r="L544" s="19" t="s">
        <v>997</v>
      </c>
      <c r="M544" s="19" t="s">
        <v>23</v>
      </c>
      <c r="N544" s="19" t="s">
        <v>23</v>
      </c>
      <c r="O544" s="19"/>
      <c r="P544" s="19"/>
      <c r="Q544" s="19"/>
      <c r="R544" s="19"/>
      <c r="S544" s="19"/>
      <c r="T544" s="19"/>
      <c r="U544" s="19"/>
      <c r="V544" s="19"/>
      <c r="W544" s="19"/>
      <c r="X544" s="19"/>
      <c r="Y544" s="19"/>
      <c r="Z544" s="19"/>
      <c r="AA544" s="19"/>
    </row>
    <row r="545" ht="12.75" customHeight="1">
      <c r="A545" s="25">
        <v>43645.791666666664</v>
      </c>
      <c r="B545" s="19">
        <v>7.0</v>
      </c>
      <c r="C545" s="19" t="s">
        <v>228</v>
      </c>
      <c r="D545" s="19"/>
      <c r="E545" s="19">
        <v>67.0</v>
      </c>
      <c r="F545" s="19">
        <v>2970.0</v>
      </c>
      <c r="G545" s="19">
        <v>33.0</v>
      </c>
      <c r="H545" s="19">
        <v>1251.0</v>
      </c>
      <c r="I545" s="19"/>
      <c r="J545" s="19" t="s">
        <v>21</v>
      </c>
      <c r="K545" s="19"/>
      <c r="L545" s="19" t="s">
        <v>918</v>
      </c>
      <c r="M545" s="19" t="s">
        <v>35</v>
      </c>
      <c r="N545" s="19" t="s">
        <v>23</v>
      </c>
      <c r="O545" s="19"/>
      <c r="P545" s="19"/>
      <c r="Q545" s="19"/>
      <c r="R545" s="19"/>
      <c r="S545" s="19"/>
      <c r="T545" s="19"/>
      <c r="U545" s="19"/>
      <c r="V545" s="19"/>
      <c r="W545" s="19"/>
      <c r="X545" s="19"/>
      <c r="Y545" s="19"/>
      <c r="Z545" s="19"/>
      <c r="AA545" s="19"/>
    </row>
    <row r="546" ht="12.75" customHeight="1">
      <c r="A546" s="25">
        <v>43631.395833333336</v>
      </c>
      <c r="B546" s="19">
        <v>7.0</v>
      </c>
      <c r="C546" s="19" t="s">
        <v>228</v>
      </c>
      <c r="D546" s="19"/>
      <c r="E546" s="19">
        <v>70.0</v>
      </c>
      <c r="F546" s="19">
        <v>3150.0</v>
      </c>
      <c r="G546" s="19">
        <v>34.0</v>
      </c>
      <c r="H546" s="19">
        <v>1089.0</v>
      </c>
      <c r="I546" s="19">
        <v>38.0</v>
      </c>
      <c r="J546" s="19" t="s">
        <v>40</v>
      </c>
      <c r="K546" s="19" t="s">
        <v>229</v>
      </c>
      <c r="L546" s="19"/>
      <c r="M546" s="19" t="s">
        <v>35</v>
      </c>
      <c r="N546" s="19" t="s">
        <v>23</v>
      </c>
      <c r="O546" s="19"/>
      <c r="P546" s="19"/>
      <c r="Q546" s="19"/>
      <c r="R546" s="19"/>
      <c r="S546" s="19"/>
      <c r="T546" s="19"/>
      <c r="U546" s="19"/>
      <c r="V546" s="19"/>
      <c r="W546" s="19"/>
      <c r="X546" s="19"/>
      <c r="Y546" s="19"/>
      <c r="Z546" s="19"/>
      <c r="AA546" s="19"/>
    </row>
    <row r="547" ht="12.75" customHeight="1">
      <c r="A547" s="25">
        <v>43644.4375</v>
      </c>
      <c r="B547" s="19">
        <v>7.0</v>
      </c>
      <c r="C547" s="19" t="s">
        <v>228</v>
      </c>
      <c r="D547" s="19"/>
      <c r="E547" s="19">
        <v>67.0</v>
      </c>
      <c r="F547" s="19">
        <v>3150.0</v>
      </c>
      <c r="G547" s="19">
        <v>32.0</v>
      </c>
      <c r="H547" s="19">
        <v>1245.0</v>
      </c>
      <c r="I547" s="19">
        <v>40.0</v>
      </c>
      <c r="J547" s="19" t="s">
        <v>40</v>
      </c>
      <c r="K547" s="19" t="s">
        <v>739</v>
      </c>
      <c r="L547" s="19"/>
      <c r="M547" s="19" t="s">
        <v>35</v>
      </c>
      <c r="N547" s="19" t="s">
        <v>23</v>
      </c>
      <c r="O547" s="19"/>
      <c r="P547" s="19"/>
      <c r="Q547" s="19"/>
      <c r="R547" s="19"/>
      <c r="S547" s="19"/>
      <c r="T547" s="19"/>
      <c r="U547" s="19"/>
      <c r="V547" s="19"/>
      <c r="W547" s="19"/>
      <c r="X547" s="19"/>
      <c r="Y547" s="19"/>
      <c r="Z547" s="19"/>
      <c r="AA547" s="19"/>
    </row>
    <row r="548" ht="12.75" customHeight="1">
      <c r="A548" s="25">
        <v>43639.78125</v>
      </c>
      <c r="B548" s="19">
        <v>7.0</v>
      </c>
      <c r="C548" s="19" t="s">
        <v>228</v>
      </c>
      <c r="D548" s="19"/>
      <c r="E548" s="19">
        <v>70.0</v>
      </c>
      <c r="F548" s="19">
        <v>3230.0</v>
      </c>
      <c r="G548" s="19">
        <v>34.0</v>
      </c>
      <c r="H548" s="19">
        <v>1219.0</v>
      </c>
      <c r="I548" s="19">
        <v>40.0</v>
      </c>
      <c r="J548" s="19" t="s">
        <v>40</v>
      </c>
      <c r="K548" s="19" t="s">
        <v>739</v>
      </c>
      <c r="L548" s="19"/>
      <c r="M548" s="19" t="s">
        <v>35</v>
      </c>
      <c r="N548" s="19" t="s">
        <v>23</v>
      </c>
      <c r="O548" s="19"/>
      <c r="P548" s="19"/>
      <c r="Q548" s="19"/>
      <c r="R548" s="19"/>
      <c r="S548" s="19"/>
      <c r="T548" s="19"/>
      <c r="U548" s="19"/>
      <c r="V548" s="19"/>
      <c r="W548" s="19"/>
      <c r="X548" s="19"/>
      <c r="Y548" s="19"/>
      <c r="Z548" s="19"/>
      <c r="AA548" s="19"/>
    </row>
    <row r="549" ht="12.75" customHeight="1">
      <c r="A549" s="25">
        <v>43610.354166666664</v>
      </c>
      <c r="B549" s="19">
        <v>7.0</v>
      </c>
      <c r="C549" s="19" t="s">
        <v>228</v>
      </c>
      <c r="D549" s="19"/>
      <c r="E549" s="19">
        <v>67.0</v>
      </c>
      <c r="F549" s="19">
        <v>3320.0</v>
      </c>
      <c r="G549" s="19">
        <v>34.0</v>
      </c>
      <c r="H549" s="19">
        <v>76.0</v>
      </c>
      <c r="I549" s="19"/>
      <c r="J549" s="19" t="s">
        <v>21</v>
      </c>
      <c r="K549" s="19"/>
      <c r="L549" s="19" t="s">
        <v>998</v>
      </c>
      <c r="M549" s="19" t="s">
        <v>23</v>
      </c>
      <c r="N549" s="19" t="s">
        <v>23</v>
      </c>
      <c r="O549" s="19"/>
      <c r="P549" s="19"/>
      <c r="Q549" s="19"/>
      <c r="R549" s="19"/>
      <c r="S549" s="19"/>
      <c r="T549" s="19"/>
      <c r="U549" s="19"/>
      <c r="V549" s="19"/>
      <c r="W549" s="19"/>
      <c r="X549" s="19"/>
      <c r="Y549" s="19"/>
      <c r="Z549" s="19"/>
      <c r="AA549" s="19"/>
    </row>
    <row r="550" ht="12.75" customHeight="1">
      <c r="A550" s="25">
        <v>43641.385416666664</v>
      </c>
      <c r="B550" s="19">
        <v>7.0</v>
      </c>
      <c r="C550" s="19" t="s">
        <v>228</v>
      </c>
      <c r="D550" s="19"/>
      <c r="E550" s="19">
        <v>68.0</v>
      </c>
      <c r="F550" s="19">
        <v>3350.0</v>
      </c>
      <c r="G550" s="19">
        <v>34.0</v>
      </c>
      <c r="H550" s="19">
        <v>1223.0</v>
      </c>
      <c r="I550" s="19">
        <v>93.0</v>
      </c>
      <c r="J550" s="19" t="s">
        <v>40</v>
      </c>
      <c r="K550" s="19" t="s">
        <v>915</v>
      </c>
      <c r="L550" s="19"/>
      <c r="M550" s="19" t="s">
        <v>35</v>
      </c>
      <c r="N550" s="19" t="s">
        <v>23</v>
      </c>
      <c r="O550" s="19"/>
      <c r="P550" s="19"/>
      <c r="Q550" s="19"/>
      <c r="R550" s="19"/>
      <c r="S550" s="19"/>
      <c r="T550" s="19"/>
      <c r="U550" s="19"/>
      <c r="V550" s="19"/>
      <c r="W550" s="19"/>
      <c r="X550" s="19"/>
      <c r="Y550" s="19"/>
      <c r="Z550" s="19"/>
      <c r="AA550" s="19"/>
    </row>
    <row r="551" ht="12.75" customHeight="1">
      <c r="A551" s="25">
        <v>43595.416666666664</v>
      </c>
      <c r="B551" s="19">
        <v>7.0</v>
      </c>
      <c r="C551" s="19" t="s">
        <v>228</v>
      </c>
      <c r="D551" s="19"/>
      <c r="E551" s="19">
        <v>70.0</v>
      </c>
      <c r="F551" s="19">
        <v>3390.0</v>
      </c>
      <c r="G551" s="19">
        <v>33.0</v>
      </c>
      <c r="H551" s="19">
        <v>34.0</v>
      </c>
      <c r="I551" s="19"/>
      <c r="J551" s="19" t="s">
        <v>21</v>
      </c>
      <c r="K551" s="19"/>
      <c r="L551" s="19" t="s">
        <v>33</v>
      </c>
      <c r="M551" s="19" t="s">
        <v>23</v>
      </c>
      <c r="N551" s="19" t="s">
        <v>23</v>
      </c>
      <c r="O551" s="19"/>
      <c r="P551" s="19"/>
      <c r="Q551" s="19"/>
      <c r="R551" s="19"/>
      <c r="S551" s="19"/>
      <c r="T551" s="19"/>
      <c r="U551" s="19"/>
      <c r="V551" s="19"/>
      <c r="W551" s="19"/>
      <c r="X551" s="19"/>
      <c r="Y551" s="19"/>
      <c r="Z551" s="19"/>
      <c r="AA551" s="19"/>
    </row>
    <row r="552" ht="12.75" customHeight="1">
      <c r="A552" s="25">
        <v>43630.583333333336</v>
      </c>
      <c r="B552" s="19">
        <v>7.0</v>
      </c>
      <c r="C552" s="19" t="s">
        <v>228</v>
      </c>
      <c r="D552" s="19"/>
      <c r="E552" s="19">
        <v>71.0</v>
      </c>
      <c r="F552" s="19">
        <v>3500.0</v>
      </c>
      <c r="G552" s="19">
        <v>34.0</v>
      </c>
      <c r="H552" s="19">
        <v>1077.0</v>
      </c>
      <c r="I552" s="19"/>
      <c r="J552" s="19" t="s">
        <v>21</v>
      </c>
      <c r="K552" s="19"/>
      <c r="L552" s="19" t="s">
        <v>938</v>
      </c>
      <c r="M552" s="19" t="s">
        <v>23</v>
      </c>
      <c r="N552" s="19" t="s">
        <v>23</v>
      </c>
      <c r="O552" s="19"/>
      <c r="P552" s="19"/>
      <c r="Q552" s="19"/>
      <c r="R552" s="19"/>
      <c r="S552" s="19"/>
      <c r="T552" s="19"/>
      <c r="U552" s="19"/>
      <c r="V552" s="19"/>
      <c r="W552" s="19"/>
      <c r="X552" s="19"/>
      <c r="Y552" s="19"/>
      <c r="Z552" s="19"/>
      <c r="AA552" s="19"/>
    </row>
    <row r="553" ht="12.75" customHeight="1">
      <c r="A553" s="25">
        <v>43637.5625</v>
      </c>
      <c r="B553" s="19">
        <v>7.0</v>
      </c>
      <c r="C553" s="19" t="s">
        <v>228</v>
      </c>
      <c r="D553" s="19"/>
      <c r="E553" s="19">
        <v>70.0</v>
      </c>
      <c r="F553" s="19">
        <v>3510.0</v>
      </c>
      <c r="G553" s="19">
        <v>36.0</v>
      </c>
      <c r="H553" s="19">
        <v>1129.0</v>
      </c>
      <c r="I553" s="19"/>
      <c r="J553" s="19" t="s">
        <v>21</v>
      </c>
      <c r="K553" s="19"/>
      <c r="L553" s="19" t="s">
        <v>947</v>
      </c>
      <c r="M553" s="19" t="s">
        <v>35</v>
      </c>
      <c r="N553" s="19" t="s">
        <v>23</v>
      </c>
      <c r="O553" s="19"/>
      <c r="P553" s="19"/>
      <c r="Q553" s="19"/>
      <c r="R553" s="19"/>
      <c r="S553" s="19"/>
      <c r="T553" s="19"/>
      <c r="U553" s="19"/>
      <c r="V553" s="19"/>
      <c r="W553" s="19"/>
      <c r="X553" s="19"/>
      <c r="Y553" s="19"/>
      <c r="Z553" s="19"/>
      <c r="AA553" s="19"/>
    </row>
    <row r="554" ht="12.75" customHeight="1">
      <c r="A554" s="25">
        <v>43621.6875</v>
      </c>
      <c r="B554" s="19">
        <v>7.0</v>
      </c>
      <c r="C554" s="19" t="s">
        <v>228</v>
      </c>
      <c r="D554" s="19"/>
      <c r="E554" s="19">
        <v>71.0</v>
      </c>
      <c r="F554" s="19">
        <v>3520.0</v>
      </c>
      <c r="G554" s="19">
        <v>34.0</v>
      </c>
      <c r="H554" s="19">
        <v>1348.0</v>
      </c>
      <c r="I554" s="19">
        <v>81.0</v>
      </c>
      <c r="J554" s="19" t="s">
        <v>40</v>
      </c>
      <c r="K554" s="19" t="s">
        <v>926</v>
      </c>
      <c r="L554" s="19"/>
      <c r="M554" s="19" t="s">
        <v>23</v>
      </c>
      <c r="N554" s="19" t="s">
        <v>23</v>
      </c>
      <c r="O554" s="19"/>
      <c r="P554" s="19"/>
      <c r="Q554" s="19"/>
      <c r="R554" s="19"/>
      <c r="S554" s="19"/>
      <c r="T554" s="19"/>
      <c r="U554" s="19"/>
      <c r="V554" s="19"/>
      <c r="W554" s="19"/>
      <c r="X554" s="19"/>
      <c r="Y554" s="19"/>
      <c r="Z554" s="19"/>
      <c r="AA554" s="19"/>
    </row>
    <row r="555" ht="12.75" customHeight="1">
      <c r="A555" s="25">
        <v>43632.708333333336</v>
      </c>
      <c r="B555" s="19">
        <v>7.0</v>
      </c>
      <c r="C555" s="19" t="s">
        <v>228</v>
      </c>
      <c r="D555" s="19"/>
      <c r="E555" s="19">
        <v>72.0</v>
      </c>
      <c r="F555" s="19">
        <v>3550.0</v>
      </c>
      <c r="G555" s="19">
        <v>35.0</v>
      </c>
      <c r="H555" s="19">
        <v>1103.0</v>
      </c>
      <c r="I555" s="19">
        <v>36.0</v>
      </c>
      <c r="J555" s="19" t="s">
        <v>40</v>
      </c>
      <c r="K555" s="19" t="s">
        <v>692</v>
      </c>
      <c r="L555" s="19"/>
      <c r="M555" s="19" t="s">
        <v>35</v>
      </c>
      <c r="N555" s="19" t="s">
        <v>23</v>
      </c>
      <c r="O555" s="19"/>
      <c r="P555" s="19"/>
      <c r="Q555" s="19"/>
      <c r="R555" s="19"/>
      <c r="S555" s="19"/>
      <c r="T555" s="19"/>
      <c r="U555" s="19"/>
      <c r="V555" s="19"/>
      <c r="W555" s="19"/>
      <c r="X555" s="19"/>
      <c r="Y555" s="19"/>
      <c r="Z555" s="19"/>
      <c r="AA555" s="19"/>
    </row>
    <row r="556" ht="12.75" customHeight="1">
      <c r="A556" s="25">
        <v>43582.395833333336</v>
      </c>
      <c r="B556" s="19">
        <v>7.0</v>
      </c>
      <c r="C556" s="19" t="s">
        <v>228</v>
      </c>
      <c r="D556" s="19"/>
      <c r="E556" s="19">
        <v>70.0</v>
      </c>
      <c r="F556" s="19">
        <v>3580.0</v>
      </c>
      <c r="G556" s="19">
        <v>35.0</v>
      </c>
      <c r="H556" s="19">
        <v>22.0</v>
      </c>
      <c r="I556" s="19"/>
      <c r="J556" s="19" t="s">
        <v>21</v>
      </c>
      <c r="K556" s="19"/>
      <c r="L556" s="19" t="s">
        <v>951</v>
      </c>
      <c r="M556" s="19" t="s">
        <v>23</v>
      </c>
      <c r="N556" s="19" t="s">
        <v>23</v>
      </c>
      <c r="O556" s="19"/>
      <c r="P556" s="19"/>
      <c r="Q556" s="19"/>
      <c r="R556" s="19"/>
      <c r="S556" s="19"/>
      <c r="T556" s="19"/>
      <c r="U556" s="19"/>
      <c r="V556" s="19"/>
      <c r="W556" s="19"/>
      <c r="X556" s="19"/>
      <c r="Y556" s="19"/>
      <c r="Z556" s="19"/>
      <c r="AA556" s="19"/>
    </row>
    <row r="557" ht="12.75" customHeight="1">
      <c r="A557" s="25">
        <v>43628.458333333336</v>
      </c>
      <c r="B557" s="19">
        <v>7.0</v>
      </c>
      <c r="C557" s="19" t="s">
        <v>228</v>
      </c>
      <c r="D557" s="19"/>
      <c r="E557" s="19">
        <v>70.0</v>
      </c>
      <c r="F557" s="19">
        <v>3590.0</v>
      </c>
      <c r="G557" s="19">
        <v>35.0</v>
      </c>
      <c r="H557" s="19">
        <v>1063.0</v>
      </c>
      <c r="I557" s="19">
        <v>92.0</v>
      </c>
      <c r="J557" s="19" t="s">
        <v>40</v>
      </c>
      <c r="K557" s="19" t="s">
        <v>33</v>
      </c>
      <c r="L557" s="19"/>
      <c r="M557" s="19" t="s">
        <v>23</v>
      </c>
      <c r="N557" s="19" t="s">
        <v>23</v>
      </c>
      <c r="O557" s="19"/>
      <c r="P557" s="19"/>
      <c r="Q557" s="19"/>
      <c r="R557" s="19"/>
      <c r="S557" s="19"/>
      <c r="T557" s="19"/>
      <c r="U557" s="19"/>
      <c r="V557" s="19"/>
      <c r="W557" s="19"/>
      <c r="X557" s="19"/>
      <c r="Y557" s="19"/>
      <c r="Z557" s="19"/>
      <c r="AA557" s="19"/>
    </row>
    <row r="558" ht="12.75" customHeight="1">
      <c r="A558" s="25">
        <v>43603.520833333336</v>
      </c>
      <c r="B558" s="19">
        <v>7.0</v>
      </c>
      <c r="C558" s="19" t="s">
        <v>228</v>
      </c>
      <c r="D558" s="19"/>
      <c r="E558" s="19">
        <v>70.0</v>
      </c>
      <c r="F558" s="19">
        <v>3600.0</v>
      </c>
      <c r="G558" s="19">
        <v>36.0</v>
      </c>
      <c r="H558" s="19">
        <v>49.0</v>
      </c>
      <c r="I558" s="19"/>
      <c r="J558" s="19" t="s">
        <v>21</v>
      </c>
      <c r="K558" s="19"/>
      <c r="L558" s="19" t="s">
        <v>999</v>
      </c>
      <c r="M558" s="19" t="s">
        <v>40</v>
      </c>
      <c r="N558" s="19" t="s">
        <v>23</v>
      </c>
      <c r="O558" s="19"/>
      <c r="P558" s="19"/>
      <c r="Q558" s="19"/>
      <c r="R558" s="19"/>
      <c r="S558" s="19"/>
      <c r="T558" s="19"/>
      <c r="U558" s="19"/>
      <c r="V558" s="19"/>
      <c r="W558" s="19"/>
      <c r="X558" s="19"/>
      <c r="Y558" s="19"/>
      <c r="Z558" s="19"/>
      <c r="AA558" s="19"/>
    </row>
    <row r="559" ht="12.75" customHeight="1">
      <c r="A559" s="25">
        <v>43644.34375</v>
      </c>
      <c r="B559" s="19">
        <v>7.0</v>
      </c>
      <c r="C559" s="19" t="s">
        <v>228</v>
      </c>
      <c r="D559" s="19"/>
      <c r="E559" s="19">
        <v>70.0</v>
      </c>
      <c r="F559" s="19">
        <v>3600.0</v>
      </c>
      <c r="G559" s="19">
        <v>35.0</v>
      </c>
      <c r="H559" s="19">
        <v>1239.0</v>
      </c>
      <c r="I559" s="19"/>
      <c r="J559" s="19" t="s">
        <v>21</v>
      </c>
      <c r="K559" s="19"/>
      <c r="L559" s="19" t="s">
        <v>914</v>
      </c>
      <c r="M559" s="19" t="s">
        <v>35</v>
      </c>
      <c r="N559" s="19" t="s">
        <v>23</v>
      </c>
      <c r="O559" s="19"/>
      <c r="P559" s="19"/>
      <c r="Q559" s="19"/>
      <c r="R559" s="19"/>
      <c r="S559" s="19"/>
      <c r="T559" s="19"/>
      <c r="U559" s="19"/>
      <c r="V559" s="19"/>
      <c r="W559" s="19"/>
      <c r="X559" s="19"/>
      <c r="Y559" s="19"/>
      <c r="Z559" s="19"/>
      <c r="AA559" s="19"/>
    </row>
    <row r="560" ht="12.75" customHeight="1">
      <c r="A560" s="25">
        <v>43638.5625</v>
      </c>
      <c r="B560" s="19">
        <v>7.0</v>
      </c>
      <c r="C560" s="19" t="s">
        <v>228</v>
      </c>
      <c r="D560" s="19"/>
      <c r="E560" s="19">
        <v>73.0</v>
      </c>
      <c r="F560" s="19">
        <v>3620.0</v>
      </c>
      <c r="G560" s="19">
        <v>36.0</v>
      </c>
      <c r="H560" s="19">
        <v>1207.0</v>
      </c>
      <c r="I560" s="19"/>
      <c r="J560" s="19" t="s">
        <v>21</v>
      </c>
      <c r="K560" s="19"/>
      <c r="L560" s="19" t="s">
        <v>33</v>
      </c>
      <c r="M560" s="19" t="s">
        <v>35</v>
      </c>
      <c r="N560" s="19" t="s">
        <v>23</v>
      </c>
      <c r="O560" s="19"/>
      <c r="P560" s="19"/>
      <c r="Q560" s="19"/>
      <c r="R560" s="19"/>
      <c r="S560" s="19"/>
      <c r="T560" s="19"/>
      <c r="U560" s="19"/>
      <c r="V560" s="19"/>
      <c r="W560" s="19"/>
      <c r="X560" s="19"/>
      <c r="Y560" s="19"/>
      <c r="Z560" s="19"/>
      <c r="AA560" s="19"/>
    </row>
    <row r="561" ht="12.75" customHeight="1">
      <c r="A561" s="25">
        <v>43630.4375</v>
      </c>
      <c r="B561" s="19">
        <v>7.0</v>
      </c>
      <c r="C561" s="19" t="s">
        <v>228</v>
      </c>
      <c r="D561" s="19"/>
      <c r="E561" s="19">
        <v>69.0</v>
      </c>
      <c r="F561" s="19">
        <v>3650.0</v>
      </c>
      <c r="G561" s="19">
        <v>35.0</v>
      </c>
      <c r="H561" s="19">
        <v>1074.0</v>
      </c>
      <c r="I561" s="19"/>
      <c r="J561" s="19" t="s">
        <v>21</v>
      </c>
      <c r="K561" s="19"/>
      <c r="L561" s="19" t="s">
        <v>1000</v>
      </c>
      <c r="M561" s="19" t="s">
        <v>23</v>
      </c>
      <c r="N561" s="19" t="s">
        <v>23</v>
      </c>
      <c r="O561" s="19"/>
      <c r="P561" s="19"/>
      <c r="Q561" s="19"/>
      <c r="R561" s="19"/>
      <c r="S561" s="19"/>
      <c r="T561" s="19"/>
      <c r="U561" s="19"/>
      <c r="V561" s="19"/>
      <c r="W561" s="19"/>
      <c r="X561" s="19"/>
      <c r="Y561" s="19"/>
      <c r="Z561" s="19"/>
      <c r="AA561" s="19"/>
    </row>
    <row r="562" ht="12.75" customHeight="1">
      <c r="A562" s="25">
        <v>43638.739583333336</v>
      </c>
      <c r="B562" s="19">
        <v>7.0</v>
      </c>
      <c r="C562" s="19" t="s">
        <v>228</v>
      </c>
      <c r="D562" s="19"/>
      <c r="E562" s="19">
        <v>72.0</v>
      </c>
      <c r="F562" s="19">
        <v>3650.0</v>
      </c>
      <c r="G562" s="19">
        <v>38.0</v>
      </c>
      <c r="H562" s="19">
        <v>1201.0</v>
      </c>
      <c r="I562" s="19"/>
      <c r="J562" s="19" t="s">
        <v>21</v>
      </c>
      <c r="K562" s="19"/>
      <c r="L562" s="19" t="s">
        <v>915</v>
      </c>
      <c r="M562" s="19" t="s">
        <v>35</v>
      </c>
      <c r="N562" s="19" t="s">
        <v>23</v>
      </c>
      <c r="O562" s="19"/>
      <c r="P562" s="19"/>
      <c r="Q562" s="19"/>
      <c r="R562" s="19"/>
      <c r="S562" s="19"/>
      <c r="T562" s="19"/>
      <c r="U562" s="19"/>
      <c r="V562" s="19"/>
      <c r="W562" s="19"/>
      <c r="X562" s="19"/>
      <c r="Y562" s="19"/>
      <c r="Z562" s="19"/>
      <c r="AA562" s="19"/>
    </row>
    <row r="563" ht="12.75" customHeight="1">
      <c r="A563" s="25">
        <v>43592.791666666664</v>
      </c>
      <c r="B563" s="19">
        <v>7.0</v>
      </c>
      <c r="C563" s="19" t="s">
        <v>228</v>
      </c>
      <c r="D563" s="19"/>
      <c r="E563" s="19">
        <v>72.0</v>
      </c>
      <c r="F563" s="19">
        <v>3700.0</v>
      </c>
      <c r="G563" s="19">
        <v>35.0</v>
      </c>
      <c r="H563" s="19">
        <v>32.0</v>
      </c>
      <c r="I563" s="19">
        <v>40.0</v>
      </c>
      <c r="J563" s="19" t="s">
        <v>40</v>
      </c>
      <c r="K563" s="19" t="s">
        <v>739</v>
      </c>
      <c r="L563" s="19"/>
      <c r="M563" s="19" t="s">
        <v>23</v>
      </c>
      <c r="N563" s="19" t="s">
        <v>23</v>
      </c>
      <c r="O563" s="19"/>
      <c r="P563" s="19"/>
      <c r="Q563" s="19"/>
      <c r="R563" s="19"/>
      <c r="S563" s="19"/>
      <c r="T563" s="19"/>
      <c r="U563" s="19"/>
      <c r="V563" s="19"/>
      <c r="W563" s="19"/>
      <c r="X563" s="19"/>
      <c r="Y563" s="19"/>
      <c r="Z563" s="19"/>
      <c r="AA563" s="19"/>
    </row>
    <row r="564" ht="12.75" customHeight="1">
      <c r="A564" s="25">
        <v>43599.430555555555</v>
      </c>
      <c r="B564" s="19">
        <v>7.0</v>
      </c>
      <c r="C564" s="19" t="s">
        <v>228</v>
      </c>
      <c r="D564" s="19"/>
      <c r="E564" s="19">
        <v>72.0</v>
      </c>
      <c r="F564" s="19">
        <v>3700.0</v>
      </c>
      <c r="G564" s="19">
        <v>35.0</v>
      </c>
      <c r="H564" s="19">
        <v>43.0</v>
      </c>
      <c r="I564" s="19">
        <v>88.0</v>
      </c>
      <c r="J564" s="19" t="s">
        <v>40</v>
      </c>
      <c r="K564" s="19" t="s">
        <v>945</v>
      </c>
      <c r="L564" s="19"/>
      <c r="M564" s="19" t="s">
        <v>23</v>
      </c>
      <c r="N564" s="19" t="s">
        <v>23</v>
      </c>
      <c r="O564" s="19"/>
      <c r="P564" s="19"/>
      <c r="Q564" s="19"/>
      <c r="R564" s="19"/>
      <c r="S564" s="19"/>
      <c r="T564" s="19"/>
      <c r="U564" s="19"/>
      <c r="V564" s="19"/>
      <c r="W564" s="19"/>
      <c r="X564" s="19"/>
      <c r="Y564" s="19"/>
      <c r="Z564" s="19"/>
      <c r="AA564" s="19"/>
    </row>
    <row r="565" ht="12.75" customHeight="1">
      <c r="A565" s="25">
        <v>43630.583333333336</v>
      </c>
      <c r="B565" s="19">
        <v>7.0</v>
      </c>
      <c r="C565" s="19" t="s">
        <v>228</v>
      </c>
      <c r="D565" s="19"/>
      <c r="E565" s="19">
        <v>71.0</v>
      </c>
      <c r="F565" s="19">
        <v>3700.0</v>
      </c>
      <c r="G565" s="19">
        <v>36.0</v>
      </c>
      <c r="H565" s="19">
        <v>1079.0</v>
      </c>
      <c r="I565" s="19"/>
      <c r="J565" s="19" t="s">
        <v>21</v>
      </c>
      <c r="K565" s="19"/>
      <c r="L565" s="19" t="s">
        <v>1001</v>
      </c>
      <c r="M565" s="19" t="s">
        <v>23</v>
      </c>
      <c r="N565" s="19" t="s">
        <v>23</v>
      </c>
      <c r="O565" s="19"/>
      <c r="P565" s="19"/>
      <c r="Q565" s="19"/>
      <c r="R565" s="19"/>
      <c r="S565" s="19"/>
      <c r="T565" s="19"/>
      <c r="U565" s="19"/>
      <c r="V565" s="19"/>
      <c r="W565" s="19"/>
      <c r="X565" s="19"/>
      <c r="Y565" s="19"/>
      <c r="Z565" s="19"/>
      <c r="AA565" s="19"/>
    </row>
    <row r="566" ht="12.75" customHeight="1">
      <c r="A566" s="25">
        <v>43646.75</v>
      </c>
      <c r="B566" s="19">
        <v>7.0</v>
      </c>
      <c r="C566" s="19" t="s">
        <v>228</v>
      </c>
      <c r="D566" s="19"/>
      <c r="E566" s="19">
        <v>77.0</v>
      </c>
      <c r="F566" s="19">
        <v>3720.0</v>
      </c>
      <c r="G566" s="19">
        <v>38.0</v>
      </c>
      <c r="H566" s="19">
        <v>1257.0</v>
      </c>
      <c r="I566" s="19">
        <v>40.0</v>
      </c>
      <c r="J566" s="19" t="s">
        <v>40</v>
      </c>
      <c r="K566" s="19" t="s">
        <v>739</v>
      </c>
      <c r="L566" s="19"/>
      <c r="M566" s="19" t="s">
        <v>35</v>
      </c>
      <c r="N566" s="19" t="s">
        <v>23</v>
      </c>
      <c r="O566" s="19"/>
      <c r="P566" s="19"/>
      <c r="Q566" s="19"/>
      <c r="R566" s="19"/>
      <c r="S566" s="19"/>
      <c r="T566" s="19"/>
      <c r="U566" s="19"/>
      <c r="V566" s="19"/>
      <c r="W566" s="19"/>
      <c r="X566" s="19"/>
      <c r="Y566" s="19"/>
      <c r="Z566" s="19"/>
      <c r="AA566" s="19"/>
    </row>
    <row r="567" ht="12.75" customHeight="1">
      <c r="A567" s="25">
        <v>43644.458333333336</v>
      </c>
      <c r="B567" s="19">
        <v>7.0</v>
      </c>
      <c r="C567" s="19" t="s">
        <v>228</v>
      </c>
      <c r="D567" s="19"/>
      <c r="E567" s="19">
        <v>73.0</v>
      </c>
      <c r="F567" s="19">
        <v>3730.0</v>
      </c>
      <c r="G567" s="19">
        <v>35.0</v>
      </c>
      <c r="H567" s="19">
        <v>1235.0</v>
      </c>
      <c r="I567" s="19"/>
      <c r="J567" s="19" t="s">
        <v>21</v>
      </c>
      <c r="K567" s="19"/>
      <c r="L567" s="19" t="s">
        <v>1002</v>
      </c>
      <c r="M567" s="19" t="s">
        <v>35</v>
      </c>
      <c r="N567" s="19" t="s">
        <v>23</v>
      </c>
      <c r="O567" s="19"/>
      <c r="P567" s="19"/>
      <c r="Q567" s="19"/>
      <c r="R567" s="19"/>
      <c r="S567" s="19"/>
      <c r="T567" s="19"/>
      <c r="U567" s="19"/>
      <c r="V567" s="19"/>
      <c r="W567" s="19"/>
      <c r="X567" s="19"/>
      <c r="Y567" s="19"/>
      <c r="Z567" s="19"/>
      <c r="AA567" s="19"/>
    </row>
    <row r="568" ht="12.75" customHeight="1">
      <c r="A568" s="25">
        <v>43624.791666666664</v>
      </c>
      <c r="B568" s="19">
        <v>7.0</v>
      </c>
      <c r="C568" s="19" t="s">
        <v>228</v>
      </c>
      <c r="D568" s="19"/>
      <c r="E568" s="19">
        <v>73.0</v>
      </c>
      <c r="F568" s="19">
        <v>3740.0</v>
      </c>
      <c r="G568" s="19">
        <v>35.0</v>
      </c>
      <c r="H568" s="19">
        <v>1049.0</v>
      </c>
      <c r="I568" s="19"/>
      <c r="J568" s="19" t="s">
        <v>21</v>
      </c>
      <c r="K568" s="19"/>
      <c r="L568" s="19" t="s">
        <v>1001</v>
      </c>
      <c r="M568" s="19" t="s">
        <v>23</v>
      </c>
      <c r="N568" s="19" t="s">
        <v>23</v>
      </c>
      <c r="O568" s="19"/>
      <c r="P568" s="19"/>
      <c r="Q568" s="19"/>
      <c r="R568" s="19"/>
      <c r="S568" s="19"/>
      <c r="T568" s="19"/>
      <c r="U568" s="19"/>
      <c r="V568" s="19"/>
      <c r="W568" s="19"/>
      <c r="X568" s="19"/>
      <c r="Y568" s="19"/>
      <c r="Z568" s="19"/>
      <c r="AA568" s="19"/>
    </row>
    <row r="569" ht="12.75" customHeight="1">
      <c r="A569" s="25">
        <v>43581.385416666664</v>
      </c>
      <c r="B569" s="19">
        <v>7.0</v>
      </c>
      <c r="C569" s="19" t="s">
        <v>228</v>
      </c>
      <c r="D569" s="19"/>
      <c r="E569" s="19">
        <v>70.0</v>
      </c>
      <c r="F569" s="19">
        <v>3760.0</v>
      </c>
      <c r="G569" s="19">
        <v>37.0</v>
      </c>
      <c r="H569" s="19">
        <v>21.0</v>
      </c>
      <c r="I569" s="19"/>
      <c r="J569" s="19" t="s">
        <v>21</v>
      </c>
      <c r="K569" s="19"/>
      <c r="L569" s="19" t="s">
        <v>918</v>
      </c>
      <c r="M569" s="19" t="s">
        <v>23</v>
      </c>
      <c r="N569" s="19" t="s">
        <v>23</v>
      </c>
      <c r="O569" s="19"/>
      <c r="P569" s="19"/>
      <c r="Q569" s="19"/>
      <c r="R569" s="19"/>
      <c r="S569" s="19"/>
      <c r="T569" s="19"/>
      <c r="U569" s="19"/>
      <c r="V569" s="19"/>
      <c r="W569" s="19"/>
      <c r="X569" s="19"/>
      <c r="Y569" s="19"/>
      <c r="Z569" s="19"/>
      <c r="AA569" s="19"/>
    </row>
    <row r="570" ht="12.75" customHeight="1">
      <c r="A570" s="25">
        <v>43623.75</v>
      </c>
      <c r="B570" s="19">
        <v>7.0</v>
      </c>
      <c r="C570" s="19" t="s">
        <v>228</v>
      </c>
      <c r="D570" s="19"/>
      <c r="E570" s="19">
        <v>72.0</v>
      </c>
      <c r="F570" s="19">
        <v>3800.0</v>
      </c>
      <c r="G570" s="19">
        <v>35.0</v>
      </c>
      <c r="H570" s="19">
        <v>1301.0</v>
      </c>
      <c r="I570" s="19">
        <v>38.0</v>
      </c>
      <c r="J570" s="19" t="s">
        <v>40</v>
      </c>
      <c r="K570" s="19" t="s">
        <v>229</v>
      </c>
      <c r="L570" s="19"/>
      <c r="M570" s="19" t="s">
        <v>35</v>
      </c>
      <c r="N570" s="19" t="s">
        <v>23</v>
      </c>
      <c r="O570" s="19"/>
      <c r="P570" s="19"/>
      <c r="Q570" s="19"/>
      <c r="R570" s="19"/>
      <c r="S570" s="19"/>
      <c r="T570" s="19"/>
      <c r="U570" s="19"/>
      <c r="V570" s="19"/>
      <c r="W570" s="19"/>
      <c r="X570" s="19"/>
      <c r="Y570" s="19"/>
      <c r="Z570" s="19"/>
      <c r="AA570" s="19"/>
    </row>
    <row r="571" ht="12.75" customHeight="1">
      <c r="A571" s="25">
        <v>43651.729166666664</v>
      </c>
      <c r="B571" s="19">
        <v>7.0</v>
      </c>
      <c r="C571" s="19" t="s">
        <v>228</v>
      </c>
      <c r="D571" s="19"/>
      <c r="E571" s="19">
        <v>71.0</v>
      </c>
      <c r="F571" s="19">
        <v>3800.0</v>
      </c>
      <c r="G571" s="19">
        <v>34.0</v>
      </c>
      <c r="H571" s="19">
        <v>1271.0</v>
      </c>
      <c r="I571" s="19"/>
      <c r="J571" s="19" t="s">
        <v>21</v>
      </c>
      <c r="K571" s="19"/>
      <c r="L571" s="19" t="s">
        <v>915</v>
      </c>
      <c r="M571" s="19" t="s">
        <v>35</v>
      </c>
      <c r="N571" s="19" t="s">
        <v>23</v>
      </c>
      <c r="O571" s="19"/>
      <c r="P571" s="19"/>
      <c r="Q571" s="19"/>
      <c r="R571" s="19"/>
      <c r="S571" s="19"/>
      <c r="T571" s="19"/>
      <c r="U571" s="19"/>
      <c r="V571" s="19"/>
      <c r="W571" s="19"/>
      <c r="X571" s="19"/>
      <c r="Y571" s="19"/>
      <c r="Z571" s="19"/>
      <c r="AA571" s="19"/>
    </row>
    <row r="572" ht="12.75" customHeight="1">
      <c r="A572" s="25">
        <v>43635.583333333336</v>
      </c>
      <c r="B572" s="19">
        <v>7.0</v>
      </c>
      <c r="C572" s="19" t="s">
        <v>228</v>
      </c>
      <c r="D572" s="19"/>
      <c r="E572" s="19">
        <v>71.0</v>
      </c>
      <c r="F572" s="19">
        <v>3820.0</v>
      </c>
      <c r="G572" s="19">
        <v>36.0</v>
      </c>
      <c r="H572" s="19">
        <v>1116.0</v>
      </c>
      <c r="I572" s="19">
        <v>89.0</v>
      </c>
      <c r="J572" s="19" t="s">
        <v>40</v>
      </c>
      <c r="K572" s="19" t="s">
        <v>924</v>
      </c>
      <c r="L572" s="19"/>
      <c r="M572" s="19" t="s">
        <v>35</v>
      </c>
      <c r="N572" s="19" t="s">
        <v>23</v>
      </c>
      <c r="O572" s="19"/>
      <c r="P572" s="19"/>
      <c r="Q572" s="19"/>
      <c r="R572" s="19"/>
      <c r="S572" s="19"/>
      <c r="T572" s="19"/>
      <c r="U572" s="19"/>
      <c r="V572" s="19"/>
      <c r="W572" s="19"/>
      <c r="X572" s="19"/>
      <c r="Y572" s="19"/>
      <c r="Z572" s="19"/>
      <c r="AA572" s="19"/>
    </row>
    <row r="573" ht="12.75" customHeight="1">
      <c r="A573" s="25">
        <v>43635.625</v>
      </c>
      <c r="B573" s="19">
        <v>7.0</v>
      </c>
      <c r="C573" s="19" t="s">
        <v>228</v>
      </c>
      <c r="D573" s="19"/>
      <c r="E573" s="19">
        <v>72.0</v>
      </c>
      <c r="F573" s="19">
        <v>3820.0</v>
      </c>
      <c r="G573" s="19">
        <v>36.0</v>
      </c>
      <c r="H573" s="19">
        <v>1121.0</v>
      </c>
      <c r="I573" s="19">
        <v>40.0</v>
      </c>
      <c r="J573" s="19" t="s">
        <v>40</v>
      </c>
      <c r="K573" s="19" t="s">
        <v>739</v>
      </c>
      <c r="L573" s="19"/>
      <c r="M573" s="19" t="s">
        <v>35</v>
      </c>
      <c r="N573" s="19" t="s">
        <v>23</v>
      </c>
      <c r="O573" s="19"/>
      <c r="P573" s="19"/>
      <c r="Q573" s="19"/>
      <c r="R573" s="19"/>
      <c r="S573" s="19"/>
      <c r="T573" s="19"/>
      <c r="U573" s="19"/>
      <c r="V573" s="19"/>
      <c r="W573" s="19"/>
      <c r="X573" s="19"/>
      <c r="Y573" s="19"/>
      <c r="Z573" s="19"/>
      <c r="AA573" s="19"/>
    </row>
    <row r="574" ht="12.75" customHeight="1">
      <c r="A574" s="25">
        <v>43634.791666666664</v>
      </c>
      <c r="B574" s="19">
        <v>7.0</v>
      </c>
      <c r="C574" s="19" t="s">
        <v>228</v>
      </c>
      <c r="D574" s="19"/>
      <c r="E574" s="19">
        <v>71.0</v>
      </c>
      <c r="F574" s="19">
        <v>3850.0</v>
      </c>
      <c r="G574" s="19">
        <v>37.0</v>
      </c>
      <c r="H574" s="19">
        <v>1113.0</v>
      </c>
      <c r="I574" s="19">
        <v>40.0</v>
      </c>
      <c r="J574" s="19" t="s">
        <v>40</v>
      </c>
      <c r="K574" s="19" t="s">
        <v>739</v>
      </c>
      <c r="L574" s="19"/>
      <c r="M574" s="19" t="s">
        <v>35</v>
      </c>
      <c r="N574" s="19" t="s">
        <v>23</v>
      </c>
      <c r="O574" s="19"/>
      <c r="P574" s="19"/>
      <c r="Q574" s="19"/>
      <c r="R574" s="19"/>
      <c r="S574" s="19"/>
      <c r="T574" s="19"/>
      <c r="U574" s="19"/>
      <c r="V574" s="19"/>
      <c r="W574" s="19"/>
      <c r="X574" s="19"/>
      <c r="Y574" s="19"/>
      <c r="Z574" s="19"/>
      <c r="AA574" s="19"/>
    </row>
    <row r="575" ht="12.75" customHeight="1">
      <c r="A575" s="25">
        <v>43652.458333333336</v>
      </c>
      <c r="B575" s="19">
        <v>7.0</v>
      </c>
      <c r="C575" s="19" t="s">
        <v>228</v>
      </c>
      <c r="D575" s="19"/>
      <c r="E575" s="19">
        <v>69.0</v>
      </c>
      <c r="F575" s="19">
        <v>3850.0</v>
      </c>
      <c r="G575" s="19">
        <v>36.0</v>
      </c>
      <c r="H575" s="19">
        <v>1276.0</v>
      </c>
      <c r="I575" s="19"/>
      <c r="J575" s="19" t="s">
        <v>21</v>
      </c>
      <c r="K575" s="19"/>
      <c r="L575" s="19" t="s">
        <v>915</v>
      </c>
      <c r="M575" s="19"/>
      <c r="N575" s="19" t="s">
        <v>23</v>
      </c>
      <c r="O575" s="19"/>
      <c r="P575" s="19"/>
      <c r="Q575" s="19"/>
      <c r="R575" s="19"/>
      <c r="S575" s="19"/>
      <c r="T575" s="19"/>
      <c r="U575" s="19"/>
      <c r="V575" s="19"/>
      <c r="W575" s="19"/>
      <c r="X575" s="19"/>
      <c r="Y575" s="19"/>
      <c r="Z575" s="19"/>
      <c r="AA575" s="19"/>
    </row>
    <row r="576" ht="12.75" customHeight="1">
      <c r="A576" s="25">
        <v>43609.489583333336</v>
      </c>
      <c r="B576" s="19">
        <v>7.0</v>
      </c>
      <c r="C576" s="19" t="s">
        <v>228</v>
      </c>
      <c r="D576" s="19"/>
      <c r="E576" s="19">
        <v>71.0</v>
      </c>
      <c r="F576" s="19">
        <v>3860.0</v>
      </c>
      <c r="G576" s="19">
        <v>36.0</v>
      </c>
      <c r="H576" s="19">
        <v>69.0</v>
      </c>
      <c r="I576" s="19"/>
      <c r="J576" s="19" t="s">
        <v>21</v>
      </c>
      <c r="K576" s="19"/>
      <c r="L576" s="19" t="s">
        <v>932</v>
      </c>
      <c r="M576" s="19" t="s">
        <v>23</v>
      </c>
      <c r="N576" s="19" t="s">
        <v>23</v>
      </c>
      <c r="O576" s="19"/>
      <c r="P576" s="19"/>
      <c r="Q576" s="19"/>
      <c r="R576" s="19"/>
      <c r="S576" s="19"/>
      <c r="T576" s="19"/>
      <c r="U576" s="19"/>
      <c r="V576" s="19"/>
      <c r="W576" s="19"/>
      <c r="X576" s="19"/>
      <c r="Y576" s="19"/>
      <c r="Z576" s="19"/>
      <c r="AA576" s="19"/>
    </row>
    <row r="577" ht="12.75" customHeight="1">
      <c r="A577" s="25">
        <v>43609.385416666664</v>
      </c>
      <c r="B577" s="19">
        <v>7.0</v>
      </c>
      <c r="C577" s="19" t="s">
        <v>228</v>
      </c>
      <c r="D577" s="19"/>
      <c r="E577" s="19">
        <v>75.0</v>
      </c>
      <c r="F577" s="19">
        <v>3870.0</v>
      </c>
      <c r="G577" s="19">
        <v>34.0</v>
      </c>
      <c r="H577" s="19">
        <v>65.0</v>
      </c>
      <c r="I577" s="19">
        <v>40.0</v>
      </c>
      <c r="J577" s="19" t="s">
        <v>40</v>
      </c>
      <c r="K577" s="19" t="s">
        <v>739</v>
      </c>
      <c r="L577" s="19"/>
      <c r="M577" s="19" t="s">
        <v>35</v>
      </c>
      <c r="N577" s="19" t="s">
        <v>23</v>
      </c>
      <c r="O577" s="19"/>
      <c r="P577" s="19"/>
      <c r="Q577" s="19"/>
      <c r="R577" s="19"/>
      <c r="S577" s="19"/>
      <c r="T577" s="19"/>
      <c r="U577" s="19"/>
      <c r="V577" s="19"/>
      <c r="W577" s="19"/>
      <c r="X577" s="19"/>
      <c r="Y577" s="19"/>
      <c r="Z577" s="19"/>
      <c r="AA577" s="19"/>
    </row>
    <row r="578" ht="12.75" customHeight="1">
      <c r="A578" s="25">
        <v>43625.6875</v>
      </c>
      <c r="B578" s="19">
        <v>7.0</v>
      </c>
      <c r="C578" s="19" t="s">
        <v>228</v>
      </c>
      <c r="D578" s="19"/>
      <c r="E578" s="19">
        <v>72.0</v>
      </c>
      <c r="F578" s="19">
        <v>3890.0</v>
      </c>
      <c r="G578" s="19">
        <v>36.0</v>
      </c>
      <c r="H578" s="19">
        <v>1057.0</v>
      </c>
      <c r="I578" s="19">
        <v>43.0</v>
      </c>
      <c r="J578" s="19" t="s">
        <v>40</v>
      </c>
      <c r="K578" s="19" t="s">
        <v>903</v>
      </c>
      <c r="L578" s="19"/>
      <c r="M578" s="19" t="s">
        <v>23</v>
      </c>
      <c r="N578" s="19" t="s">
        <v>23</v>
      </c>
      <c r="O578" s="19"/>
      <c r="P578" s="19"/>
      <c r="Q578" s="19"/>
      <c r="R578" s="19"/>
      <c r="S578" s="19"/>
      <c r="T578" s="19"/>
      <c r="U578" s="19"/>
      <c r="V578" s="19"/>
      <c r="W578" s="19"/>
      <c r="X578" s="19"/>
      <c r="Y578" s="19"/>
      <c r="Z578" s="19"/>
      <c r="AA578" s="19"/>
    </row>
    <row r="579" ht="12.75" customHeight="1">
      <c r="A579" s="25">
        <v>43631.5625</v>
      </c>
      <c r="B579" s="19">
        <v>7.0</v>
      </c>
      <c r="C579" s="19" t="s">
        <v>228</v>
      </c>
      <c r="D579" s="19"/>
      <c r="E579" s="19">
        <v>71.0</v>
      </c>
      <c r="F579" s="19">
        <v>3890.0</v>
      </c>
      <c r="G579" s="19">
        <v>37.0</v>
      </c>
      <c r="H579" s="19">
        <v>1094.0</v>
      </c>
      <c r="I579" s="19">
        <v>39.0</v>
      </c>
      <c r="J579" s="19" t="s">
        <v>40</v>
      </c>
      <c r="K579" s="19" t="s">
        <v>414</v>
      </c>
      <c r="L579" s="19"/>
      <c r="M579" s="19" t="s">
        <v>23</v>
      </c>
      <c r="N579" s="19" t="s">
        <v>23</v>
      </c>
      <c r="O579" s="19"/>
      <c r="P579" s="19"/>
      <c r="Q579" s="19"/>
      <c r="R579" s="19"/>
      <c r="S579" s="19"/>
      <c r="T579" s="19"/>
      <c r="U579" s="19"/>
      <c r="V579" s="19"/>
      <c r="W579" s="19"/>
      <c r="X579" s="19"/>
      <c r="Y579" s="19"/>
      <c r="Z579" s="19"/>
      <c r="AA579" s="19"/>
    </row>
    <row r="580" ht="12.75" customHeight="1">
      <c r="A580" s="26">
        <v>43610.0</v>
      </c>
      <c r="B580" s="19">
        <v>7.0</v>
      </c>
      <c r="C580" s="19" t="s">
        <v>228</v>
      </c>
      <c r="D580" s="19"/>
      <c r="E580" s="19">
        <v>71.0</v>
      </c>
      <c r="F580" s="19">
        <v>3910.0</v>
      </c>
      <c r="G580" s="19">
        <v>36.0</v>
      </c>
      <c r="H580" s="19">
        <v>77.0</v>
      </c>
      <c r="I580" s="19"/>
      <c r="J580" s="19" t="s">
        <v>21</v>
      </c>
      <c r="K580" s="19"/>
      <c r="L580" s="19" t="s">
        <v>933</v>
      </c>
      <c r="M580" s="19" t="s">
        <v>23</v>
      </c>
      <c r="N580" s="19" t="s">
        <v>23</v>
      </c>
      <c r="O580" s="19"/>
      <c r="P580" s="19"/>
      <c r="Q580" s="19"/>
      <c r="R580" s="19"/>
      <c r="S580" s="19"/>
      <c r="T580" s="19"/>
      <c r="U580" s="19"/>
      <c r="V580" s="19"/>
      <c r="W580" s="19"/>
      <c r="X580" s="19"/>
      <c r="Y580" s="19"/>
      <c r="Z580" s="19"/>
      <c r="AA580" s="19"/>
    </row>
    <row r="581" ht="12.75" customHeight="1">
      <c r="A581" s="25">
        <v>43627.416666666664</v>
      </c>
      <c r="B581" s="19">
        <v>7.0</v>
      </c>
      <c r="C581" s="19" t="s">
        <v>228</v>
      </c>
      <c r="D581" s="19"/>
      <c r="E581" s="19">
        <v>70.0</v>
      </c>
      <c r="F581" s="19">
        <v>3930.0</v>
      </c>
      <c r="G581" s="19">
        <v>38.0</v>
      </c>
      <c r="H581" s="19">
        <v>1062.0</v>
      </c>
      <c r="I581" s="19">
        <v>45.0</v>
      </c>
      <c r="J581" s="19" t="s">
        <v>40</v>
      </c>
      <c r="K581" s="19" t="s">
        <v>935</v>
      </c>
      <c r="L581" s="19"/>
      <c r="M581" s="19" t="s">
        <v>23</v>
      </c>
      <c r="N581" s="19" t="s">
        <v>23</v>
      </c>
      <c r="O581" s="19"/>
      <c r="P581" s="19"/>
      <c r="Q581" s="19"/>
      <c r="R581" s="19"/>
      <c r="S581" s="19"/>
      <c r="T581" s="19"/>
      <c r="U581" s="19"/>
      <c r="V581" s="19"/>
      <c r="W581" s="19"/>
      <c r="X581" s="19"/>
      <c r="Y581" s="19"/>
      <c r="Z581" s="19"/>
      <c r="AA581" s="19"/>
    </row>
    <row r="582" ht="12.75" customHeight="1">
      <c r="A582" s="25">
        <v>43632.625</v>
      </c>
      <c r="B582" s="19">
        <v>7.0</v>
      </c>
      <c r="C582" s="19" t="s">
        <v>228</v>
      </c>
      <c r="D582" s="19"/>
      <c r="E582" s="19">
        <v>72.0</v>
      </c>
      <c r="F582" s="19">
        <v>3960.0</v>
      </c>
      <c r="G582" s="19">
        <v>36.0</v>
      </c>
      <c r="H582" s="19">
        <v>1105.0</v>
      </c>
      <c r="I582" s="19"/>
      <c r="J582" s="19" t="s">
        <v>21</v>
      </c>
      <c r="K582" s="19"/>
      <c r="L582" s="19" t="s">
        <v>920</v>
      </c>
      <c r="M582" s="19" t="s">
        <v>35</v>
      </c>
      <c r="N582" s="19" t="s">
        <v>23</v>
      </c>
      <c r="O582" s="19"/>
      <c r="P582" s="19"/>
      <c r="Q582" s="19"/>
      <c r="R582" s="19"/>
      <c r="S582" s="19"/>
      <c r="T582" s="19"/>
      <c r="U582" s="19"/>
      <c r="V582" s="19"/>
      <c r="W582" s="19"/>
      <c r="X582" s="19"/>
      <c r="Y582" s="19"/>
      <c r="Z582" s="19"/>
      <c r="AA582" s="19"/>
    </row>
    <row r="583" ht="12.75" customHeight="1">
      <c r="A583" s="25">
        <v>43651.541666666664</v>
      </c>
      <c r="B583" s="19">
        <v>7.0</v>
      </c>
      <c r="C583" s="19" t="s">
        <v>228</v>
      </c>
      <c r="D583" s="19"/>
      <c r="E583" s="19">
        <v>73.0</v>
      </c>
      <c r="F583" s="19">
        <v>3960.0</v>
      </c>
      <c r="G583" s="19">
        <v>36.0</v>
      </c>
      <c r="H583" s="19">
        <v>1269.0</v>
      </c>
      <c r="I583" s="19"/>
      <c r="J583" s="19" t="s">
        <v>21</v>
      </c>
      <c r="K583" s="19"/>
      <c r="L583" s="19" t="s">
        <v>942</v>
      </c>
      <c r="M583" s="19" t="s">
        <v>35</v>
      </c>
      <c r="N583" s="19" t="s">
        <v>23</v>
      </c>
      <c r="O583" s="19"/>
      <c r="P583" s="19"/>
      <c r="Q583" s="19"/>
      <c r="R583" s="19"/>
      <c r="S583" s="19"/>
      <c r="T583" s="19"/>
      <c r="U583" s="19"/>
      <c r="V583" s="19"/>
      <c r="W583" s="19"/>
      <c r="X583" s="19"/>
      <c r="Y583" s="19"/>
      <c r="Z583" s="19"/>
      <c r="AA583" s="19"/>
    </row>
    <row r="584" ht="12.75" customHeight="1">
      <c r="A584" s="25">
        <v>43624.708333333336</v>
      </c>
      <c r="B584" s="19">
        <v>7.0</v>
      </c>
      <c r="C584" s="19" t="s">
        <v>228</v>
      </c>
      <c r="D584" s="19"/>
      <c r="E584" s="19">
        <v>73.0</v>
      </c>
      <c r="F584" s="19">
        <v>3995.0</v>
      </c>
      <c r="G584" s="19">
        <v>36.0</v>
      </c>
      <c r="H584" s="19">
        <v>1047.0</v>
      </c>
      <c r="I584" s="19"/>
      <c r="J584" s="19" t="s">
        <v>21</v>
      </c>
      <c r="K584" s="19"/>
      <c r="L584" s="19" t="s">
        <v>868</v>
      </c>
      <c r="M584" s="19" t="s">
        <v>23</v>
      </c>
      <c r="N584" s="19" t="s">
        <v>23</v>
      </c>
      <c r="O584" s="19"/>
      <c r="P584" s="19"/>
      <c r="Q584" s="19"/>
      <c r="R584" s="19"/>
      <c r="S584" s="19"/>
      <c r="T584" s="19"/>
      <c r="U584" s="19"/>
      <c r="V584" s="19"/>
      <c r="W584" s="19"/>
      <c r="X584" s="19"/>
      <c r="Y584" s="19"/>
      <c r="Z584" s="19"/>
      <c r="AA584" s="19"/>
    </row>
    <row r="585" ht="12.75" customHeight="1">
      <c r="A585" s="25">
        <v>43588.708333333336</v>
      </c>
      <c r="B585" s="19">
        <v>7.0</v>
      </c>
      <c r="C585" s="19" t="s">
        <v>228</v>
      </c>
      <c r="D585" s="19"/>
      <c r="E585" s="19">
        <v>75.0</v>
      </c>
      <c r="F585" s="19">
        <v>4000.0</v>
      </c>
      <c r="G585" s="19">
        <v>37.0</v>
      </c>
      <c r="H585" s="19">
        <v>27.0</v>
      </c>
      <c r="I585" s="19"/>
      <c r="J585" s="19" t="s">
        <v>21</v>
      </c>
      <c r="K585" s="19"/>
      <c r="L585" s="19" t="s">
        <v>945</v>
      </c>
      <c r="M585" s="19" t="s">
        <v>23</v>
      </c>
      <c r="N585" s="19" t="s">
        <v>23</v>
      </c>
      <c r="O585" s="19"/>
      <c r="P585" s="19"/>
      <c r="Q585" s="19"/>
      <c r="R585" s="19"/>
      <c r="S585" s="19"/>
      <c r="T585" s="19"/>
      <c r="U585" s="19"/>
      <c r="V585" s="19"/>
      <c r="W585" s="19"/>
      <c r="X585" s="19"/>
      <c r="Y585" s="19"/>
      <c r="Z585" s="19"/>
      <c r="AA585" s="19"/>
    </row>
    <row r="586" ht="12.75" customHeight="1">
      <c r="A586" s="25">
        <v>43588.75</v>
      </c>
      <c r="B586" s="19">
        <v>7.0</v>
      </c>
      <c r="C586" s="19" t="s">
        <v>228</v>
      </c>
      <c r="D586" s="19"/>
      <c r="E586" s="19">
        <v>72.0</v>
      </c>
      <c r="F586" s="19">
        <v>4000.0</v>
      </c>
      <c r="G586" s="19">
        <v>37.0</v>
      </c>
      <c r="H586" s="19">
        <v>28.0</v>
      </c>
      <c r="I586" s="19"/>
      <c r="J586" s="19" t="s">
        <v>21</v>
      </c>
      <c r="K586" s="19"/>
      <c r="L586" s="19" t="s">
        <v>1003</v>
      </c>
      <c r="M586" s="19" t="s">
        <v>23</v>
      </c>
      <c r="N586" s="19" t="s">
        <v>23</v>
      </c>
      <c r="O586" s="19"/>
      <c r="P586" s="19"/>
      <c r="Q586" s="19"/>
      <c r="R586" s="19"/>
      <c r="S586" s="19"/>
      <c r="T586" s="19"/>
      <c r="U586" s="19"/>
      <c r="V586" s="19"/>
      <c r="W586" s="19"/>
      <c r="X586" s="19"/>
      <c r="Y586" s="19"/>
      <c r="Z586" s="19"/>
      <c r="AA586" s="19"/>
    </row>
    <row r="587" ht="12.75" customHeight="1">
      <c r="A587" s="25">
        <v>43610.479166666664</v>
      </c>
      <c r="B587" s="19">
        <v>7.0</v>
      </c>
      <c r="C587" s="19" t="s">
        <v>228</v>
      </c>
      <c r="D587" s="19"/>
      <c r="E587" s="19">
        <v>72.0</v>
      </c>
      <c r="F587" s="19">
        <v>4000.0</v>
      </c>
      <c r="G587" s="19">
        <v>36.0</v>
      </c>
      <c r="H587" s="19">
        <v>78.0</v>
      </c>
      <c r="I587" s="19"/>
      <c r="J587" s="19" t="s">
        <v>21</v>
      </c>
      <c r="K587" s="19"/>
      <c r="L587" s="19" t="s">
        <v>942</v>
      </c>
      <c r="M587" s="19" t="s">
        <v>35</v>
      </c>
      <c r="N587" s="19" t="s">
        <v>23</v>
      </c>
      <c r="O587" s="19"/>
      <c r="P587" s="19"/>
      <c r="Q587" s="19"/>
      <c r="R587" s="19"/>
      <c r="S587" s="19"/>
      <c r="T587" s="19"/>
      <c r="U587" s="19"/>
      <c r="V587" s="19"/>
      <c r="W587" s="19"/>
      <c r="X587" s="19"/>
      <c r="Y587" s="19"/>
      <c r="Z587" s="19"/>
      <c r="AA587" s="19"/>
    </row>
    <row r="588" ht="12.75" customHeight="1">
      <c r="A588" s="25">
        <v>43631.34375</v>
      </c>
      <c r="B588" s="19">
        <v>7.0</v>
      </c>
      <c r="C588" s="19" t="s">
        <v>228</v>
      </c>
      <c r="D588" s="19"/>
      <c r="E588" s="19">
        <v>72.0</v>
      </c>
      <c r="F588" s="19">
        <v>4000.0</v>
      </c>
      <c r="G588" s="19">
        <v>37.0</v>
      </c>
      <c r="H588" s="19">
        <v>1093.0</v>
      </c>
      <c r="I588" s="19"/>
      <c r="J588" s="19" t="s">
        <v>21</v>
      </c>
      <c r="K588" s="19"/>
      <c r="L588" s="19" t="s">
        <v>920</v>
      </c>
      <c r="M588" s="19" t="s">
        <v>35</v>
      </c>
      <c r="N588" s="19" t="s">
        <v>23</v>
      </c>
      <c r="O588" s="19"/>
      <c r="P588" s="19"/>
      <c r="Q588" s="19"/>
      <c r="R588" s="19"/>
      <c r="S588" s="19"/>
      <c r="T588" s="19"/>
      <c r="U588" s="19"/>
      <c r="V588" s="19"/>
      <c r="W588" s="19"/>
      <c r="X588" s="19"/>
      <c r="Y588" s="19"/>
      <c r="Z588" s="19"/>
      <c r="AA588" s="19"/>
    </row>
    <row r="589" ht="12.75" customHeight="1">
      <c r="A589" s="25">
        <v>43631.645833333336</v>
      </c>
      <c r="B589" s="19">
        <v>7.0</v>
      </c>
      <c r="C589" s="19" t="s">
        <v>228</v>
      </c>
      <c r="D589" s="19"/>
      <c r="E589" s="19">
        <v>72.0</v>
      </c>
      <c r="F589" s="19">
        <v>4000.0</v>
      </c>
      <c r="G589" s="19">
        <v>36.0</v>
      </c>
      <c r="H589" s="19">
        <v>1099.0</v>
      </c>
      <c r="I589" s="19"/>
      <c r="J589" s="19" t="s">
        <v>21</v>
      </c>
      <c r="K589" s="19"/>
      <c r="L589" s="19" t="s">
        <v>1004</v>
      </c>
      <c r="M589" s="19" t="s">
        <v>23</v>
      </c>
      <c r="N589" s="19" t="s">
        <v>23</v>
      </c>
      <c r="O589" s="19"/>
      <c r="P589" s="19"/>
      <c r="Q589" s="19"/>
      <c r="R589" s="19"/>
      <c r="S589" s="19"/>
      <c r="T589" s="19"/>
      <c r="U589" s="19"/>
      <c r="V589" s="19"/>
      <c r="W589" s="19"/>
      <c r="X589" s="19"/>
      <c r="Y589" s="19"/>
      <c r="Z589" s="19"/>
      <c r="AA589" s="19"/>
    </row>
    <row r="590" ht="12.75" customHeight="1">
      <c r="A590" s="25">
        <v>43631.791666666664</v>
      </c>
      <c r="B590" s="19">
        <v>7.0</v>
      </c>
      <c r="C590" s="19" t="s">
        <v>228</v>
      </c>
      <c r="D590" s="19"/>
      <c r="E590" s="19">
        <v>70.0</v>
      </c>
      <c r="F590" s="19">
        <v>4000.0</v>
      </c>
      <c r="G590" s="19">
        <v>38.0</v>
      </c>
      <c r="H590" s="19">
        <v>1100.0</v>
      </c>
      <c r="I590" s="19"/>
      <c r="J590" s="19" t="s">
        <v>21</v>
      </c>
      <c r="K590" s="19"/>
      <c r="L590" s="19" t="s">
        <v>933</v>
      </c>
      <c r="M590" s="19" t="s">
        <v>35</v>
      </c>
      <c r="N590" s="19" t="s">
        <v>23</v>
      </c>
      <c r="O590" s="19" t="s">
        <v>816</v>
      </c>
      <c r="P590" s="19"/>
      <c r="Q590" s="19"/>
      <c r="R590" s="19"/>
      <c r="S590" s="19"/>
      <c r="T590" s="19"/>
      <c r="U590" s="19"/>
      <c r="V590" s="19"/>
      <c r="W590" s="19"/>
      <c r="X590" s="19"/>
      <c r="Y590" s="19"/>
      <c r="Z590" s="19"/>
      <c r="AA590" s="19"/>
    </row>
    <row r="591" ht="12.75" customHeight="1">
      <c r="A591" s="25">
        <v>43632.625</v>
      </c>
      <c r="B591" s="19">
        <v>7.0</v>
      </c>
      <c r="C591" s="19" t="s">
        <v>228</v>
      </c>
      <c r="D591" s="19"/>
      <c r="E591" s="19">
        <v>73.0</v>
      </c>
      <c r="F591" s="19">
        <v>4000.0</v>
      </c>
      <c r="G591" s="19">
        <v>35.0</v>
      </c>
      <c r="H591" s="19">
        <v>1104.0</v>
      </c>
      <c r="I591" s="19"/>
      <c r="J591" s="19" t="s">
        <v>21</v>
      </c>
      <c r="K591" s="19"/>
      <c r="L591" s="19" t="s">
        <v>904</v>
      </c>
      <c r="M591" s="19" t="s">
        <v>35</v>
      </c>
      <c r="N591" s="19" t="s">
        <v>23</v>
      </c>
      <c r="O591" s="19"/>
      <c r="P591" s="19"/>
      <c r="Q591" s="19"/>
      <c r="R591" s="19"/>
      <c r="S591" s="19"/>
      <c r="T591" s="19"/>
      <c r="U591" s="19"/>
      <c r="V591" s="19"/>
      <c r="W591" s="19"/>
      <c r="X591" s="19"/>
      <c r="Y591" s="19"/>
      <c r="Z591" s="19"/>
      <c r="AA591" s="19"/>
    </row>
    <row r="592" ht="12.75" customHeight="1">
      <c r="A592" s="25">
        <v>43638.416666666664</v>
      </c>
      <c r="B592" s="19">
        <v>7.0</v>
      </c>
      <c r="C592" s="19" t="s">
        <v>228</v>
      </c>
      <c r="D592" s="19"/>
      <c r="E592" s="19">
        <v>74.0</v>
      </c>
      <c r="F592" s="19">
        <v>4000.0</v>
      </c>
      <c r="G592" s="19">
        <v>34.0</v>
      </c>
      <c r="H592" s="19">
        <v>1130.0</v>
      </c>
      <c r="I592" s="19">
        <v>42.0</v>
      </c>
      <c r="J592" s="19" t="s">
        <v>40</v>
      </c>
      <c r="K592" s="19" t="s">
        <v>950</v>
      </c>
      <c r="L592" s="19"/>
      <c r="M592" s="19" t="s">
        <v>35</v>
      </c>
      <c r="N592" s="19" t="s">
        <v>23</v>
      </c>
      <c r="O592" s="19"/>
      <c r="P592" s="19"/>
      <c r="Q592" s="19"/>
      <c r="R592" s="19"/>
      <c r="S592" s="19"/>
      <c r="T592" s="19"/>
      <c r="U592" s="19"/>
      <c r="V592" s="19"/>
      <c r="W592" s="19"/>
      <c r="X592" s="19"/>
      <c r="Y592" s="19"/>
      <c r="Z592" s="19"/>
      <c r="AA592" s="19"/>
    </row>
    <row r="593" ht="12.75" customHeight="1">
      <c r="A593" s="25">
        <v>43642.604166666664</v>
      </c>
      <c r="B593" s="19">
        <v>7.0</v>
      </c>
      <c r="C593" s="19" t="s">
        <v>228</v>
      </c>
      <c r="D593" s="19"/>
      <c r="E593" s="19">
        <v>71.0</v>
      </c>
      <c r="F593" s="19">
        <v>4000.0</v>
      </c>
      <c r="G593" s="19">
        <v>37.0</v>
      </c>
      <c r="H593" s="19">
        <v>1227.0</v>
      </c>
      <c r="I593" s="19">
        <v>89.0</v>
      </c>
      <c r="J593" s="19" t="s">
        <v>40</v>
      </c>
      <c r="K593" s="19" t="s">
        <v>924</v>
      </c>
      <c r="L593" s="19"/>
      <c r="M593" s="19" t="s">
        <v>35</v>
      </c>
      <c r="N593" s="19" t="s">
        <v>23</v>
      </c>
      <c r="O593" s="19"/>
      <c r="P593" s="19"/>
      <c r="Q593" s="19"/>
      <c r="R593" s="19"/>
      <c r="S593" s="19"/>
      <c r="T593" s="19"/>
      <c r="U593" s="19"/>
      <c r="V593" s="19"/>
      <c r="W593" s="19"/>
      <c r="X593" s="19"/>
      <c r="Y593" s="19"/>
      <c r="Z593" s="19"/>
      <c r="AA593" s="19"/>
    </row>
    <row r="594" ht="12.75" customHeight="1">
      <c r="A594" s="25">
        <v>43644.322916666664</v>
      </c>
      <c r="B594" s="19">
        <v>7.0</v>
      </c>
      <c r="C594" s="19" t="s">
        <v>228</v>
      </c>
      <c r="D594" s="19"/>
      <c r="E594" s="19">
        <v>74.0</v>
      </c>
      <c r="F594" s="19">
        <v>4000.0</v>
      </c>
      <c r="G594" s="19">
        <v>37.0</v>
      </c>
      <c r="H594" s="19">
        <v>1240.0</v>
      </c>
      <c r="I594" s="19"/>
      <c r="J594" s="19" t="s">
        <v>21</v>
      </c>
      <c r="K594" s="19"/>
      <c r="L594" s="19" t="s">
        <v>914</v>
      </c>
      <c r="M594" s="19" t="s">
        <v>35</v>
      </c>
      <c r="N594" s="19" t="s">
        <v>23</v>
      </c>
      <c r="O594" s="19"/>
      <c r="P594" s="19"/>
      <c r="Q594" s="19"/>
      <c r="R594" s="19"/>
      <c r="S594" s="19"/>
      <c r="T594" s="19"/>
      <c r="U594" s="19"/>
      <c r="V594" s="19"/>
      <c r="W594" s="19"/>
      <c r="X594" s="19"/>
      <c r="Y594" s="19"/>
      <c r="Z594" s="19"/>
      <c r="AA594" s="19"/>
    </row>
    <row r="595" ht="12.75" customHeight="1">
      <c r="A595" s="25">
        <v>43644.625</v>
      </c>
      <c r="B595" s="19">
        <v>7.0</v>
      </c>
      <c r="C595" s="19" t="s">
        <v>228</v>
      </c>
      <c r="D595" s="19"/>
      <c r="E595" s="19">
        <v>74.0</v>
      </c>
      <c r="F595" s="19">
        <v>4000.0</v>
      </c>
      <c r="G595" s="19">
        <v>37.0</v>
      </c>
      <c r="H595" s="19">
        <v>1238.0</v>
      </c>
      <c r="I595" s="19"/>
      <c r="J595" s="19" t="s">
        <v>21</v>
      </c>
      <c r="K595" s="19"/>
      <c r="L595" s="19" t="s">
        <v>1005</v>
      </c>
      <c r="M595" s="19" t="s">
        <v>35</v>
      </c>
      <c r="N595" s="19" t="s">
        <v>23</v>
      </c>
      <c r="O595" s="19"/>
      <c r="P595" s="19"/>
      <c r="Q595" s="19"/>
      <c r="R595" s="19"/>
      <c r="S595" s="19"/>
      <c r="T595" s="19"/>
      <c r="U595" s="19"/>
      <c r="V595" s="19"/>
      <c r="W595" s="19"/>
      <c r="X595" s="19"/>
      <c r="Y595" s="19"/>
      <c r="Z595" s="19"/>
      <c r="AA595" s="19"/>
    </row>
    <row r="596" ht="12.75" customHeight="1">
      <c r="A596" s="25">
        <v>43583.416666666664</v>
      </c>
      <c r="B596" s="19">
        <v>7.0</v>
      </c>
      <c r="C596" s="19" t="s">
        <v>228</v>
      </c>
      <c r="D596" s="19"/>
      <c r="E596" s="19">
        <v>77.0</v>
      </c>
      <c r="F596" s="19">
        <v>4010.0</v>
      </c>
      <c r="G596" s="19">
        <v>35.0</v>
      </c>
      <c r="H596" s="19">
        <v>25.0</v>
      </c>
      <c r="I596" s="19"/>
      <c r="J596" s="19" t="s">
        <v>21</v>
      </c>
      <c r="K596" s="19"/>
      <c r="L596" s="19" t="s">
        <v>1006</v>
      </c>
      <c r="M596" s="19" t="s">
        <v>23</v>
      </c>
      <c r="N596" s="19" t="s">
        <v>23</v>
      </c>
      <c r="O596" s="19"/>
      <c r="P596" s="19"/>
      <c r="Q596" s="19"/>
      <c r="R596" s="19"/>
      <c r="S596" s="19"/>
      <c r="T596" s="19"/>
      <c r="U596" s="19"/>
      <c r="V596" s="19"/>
      <c r="W596" s="19"/>
      <c r="X596" s="19"/>
      <c r="Y596" s="19"/>
      <c r="Z596" s="19"/>
      <c r="AA596" s="19"/>
    </row>
    <row r="597" ht="12.75" customHeight="1">
      <c r="A597" s="25">
        <v>43623.302083333336</v>
      </c>
      <c r="B597" s="19">
        <v>7.0</v>
      </c>
      <c r="C597" s="19" t="s">
        <v>228</v>
      </c>
      <c r="D597" s="19"/>
      <c r="E597" s="19">
        <v>74.0</v>
      </c>
      <c r="F597" s="19">
        <v>4020.0</v>
      </c>
      <c r="G597" s="19">
        <v>37.0</v>
      </c>
      <c r="H597" s="19">
        <v>1350.0</v>
      </c>
      <c r="I597" s="19"/>
      <c r="J597" s="19" t="s">
        <v>21</v>
      </c>
      <c r="K597" s="19"/>
      <c r="L597" s="19" t="s">
        <v>913</v>
      </c>
      <c r="M597" s="19" t="s">
        <v>23</v>
      </c>
      <c r="N597" s="19" t="s">
        <v>23</v>
      </c>
      <c r="O597" s="19"/>
      <c r="P597" s="19"/>
      <c r="Q597" s="19"/>
      <c r="R597" s="19"/>
      <c r="S597" s="19"/>
      <c r="T597" s="19"/>
      <c r="U597" s="19"/>
      <c r="V597" s="19"/>
      <c r="W597" s="19"/>
      <c r="X597" s="19"/>
      <c r="Y597" s="19"/>
      <c r="Z597" s="19"/>
      <c r="AA597" s="19"/>
    </row>
    <row r="598" ht="12.75" customHeight="1">
      <c r="A598" s="25">
        <v>43638.708333333336</v>
      </c>
      <c r="B598" s="19">
        <v>7.0</v>
      </c>
      <c r="C598" s="19" t="s">
        <v>228</v>
      </c>
      <c r="D598" s="19"/>
      <c r="E598" s="19">
        <v>70.0</v>
      </c>
      <c r="F598" s="19">
        <v>4030.0</v>
      </c>
      <c r="G598" s="19">
        <v>37.0</v>
      </c>
      <c r="H598" s="19">
        <v>1140.0</v>
      </c>
      <c r="I598" s="19"/>
      <c r="J598" s="19" t="s">
        <v>21</v>
      </c>
      <c r="K598" s="19"/>
      <c r="L598" s="19" t="s">
        <v>918</v>
      </c>
      <c r="M598" s="19" t="s">
        <v>35</v>
      </c>
      <c r="N598" s="19" t="s">
        <v>23</v>
      </c>
      <c r="O598" s="19"/>
      <c r="P598" s="19"/>
      <c r="Q598" s="19"/>
      <c r="R598" s="19"/>
      <c r="S598" s="19"/>
      <c r="T598" s="19"/>
      <c r="U598" s="19"/>
      <c r="V598" s="19"/>
      <c r="W598" s="19"/>
      <c r="X598" s="19"/>
      <c r="Y598" s="19"/>
      <c r="Z598" s="19"/>
      <c r="AA598" s="19"/>
    </row>
    <row r="599" ht="12.75" customHeight="1">
      <c r="A599" s="25">
        <v>43603.541666666664</v>
      </c>
      <c r="B599" s="19">
        <v>7.0</v>
      </c>
      <c r="C599" s="19" t="s">
        <v>228</v>
      </c>
      <c r="D599" s="19"/>
      <c r="E599" s="19">
        <v>75.0</v>
      </c>
      <c r="F599" s="19">
        <v>4060.0</v>
      </c>
      <c r="G599" s="19">
        <v>37.0</v>
      </c>
      <c r="H599" s="19">
        <v>50.0</v>
      </c>
      <c r="I599" s="19"/>
      <c r="J599" s="19" t="s">
        <v>21</v>
      </c>
      <c r="K599" s="19"/>
      <c r="L599" s="19" t="s">
        <v>33</v>
      </c>
      <c r="M599" s="19" t="s">
        <v>40</v>
      </c>
      <c r="N599" s="19" t="s">
        <v>23</v>
      </c>
      <c r="O599" s="19"/>
      <c r="P599" s="19"/>
      <c r="Q599" s="19"/>
      <c r="R599" s="19"/>
      <c r="S599" s="19"/>
      <c r="T599" s="19"/>
      <c r="U599" s="19"/>
      <c r="V599" s="19"/>
      <c r="W599" s="19"/>
      <c r="X599" s="19"/>
      <c r="Y599" s="19"/>
      <c r="Z599" s="19"/>
      <c r="AA599" s="19"/>
    </row>
    <row r="600" ht="12.75" customHeight="1">
      <c r="A600" s="25">
        <v>43635.708333333336</v>
      </c>
      <c r="B600" s="19">
        <v>7.0</v>
      </c>
      <c r="C600" s="19" t="s">
        <v>228</v>
      </c>
      <c r="D600" s="19"/>
      <c r="E600" s="19">
        <v>70.0</v>
      </c>
      <c r="F600" s="19">
        <v>4060.0</v>
      </c>
      <c r="G600" s="19">
        <v>37.0</v>
      </c>
      <c r="H600" s="19">
        <v>1120.0</v>
      </c>
      <c r="I600" s="19">
        <v>40.0</v>
      </c>
      <c r="J600" s="19" t="s">
        <v>40</v>
      </c>
      <c r="K600" s="19" t="s">
        <v>739</v>
      </c>
      <c r="L600" s="19"/>
      <c r="M600" s="19" t="s">
        <v>35</v>
      </c>
      <c r="N600" s="22" t="s">
        <v>23</v>
      </c>
      <c r="O600" s="19"/>
      <c r="P600" s="19"/>
      <c r="Q600" s="19"/>
      <c r="R600" s="19"/>
      <c r="S600" s="19"/>
      <c r="T600" s="19"/>
      <c r="U600" s="19"/>
      <c r="V600" s="19"/>
      <c r="W600" s="19"/>
      <c r="X600" s="19"/>
      <c r="Y600" s="19"/>
      <c r="Z600" s="19"/>
      <c r="AA600" s="19"/>
    </row>
    <row r="601" ht="12.75" customHeight="1">
      <c r="A601" s="25">
        <v>43641.5</v>
      </c>
      <c r="B601" s="19">
        <v>7.0</v>
      </c>
      <c r="C601" s="19" t="s">
        <v>228</v>
      </c>
      <c r="D601" s="19"/>
      <c r="E601" s="19">
        <v>73.0</v>
      </c>
      <c r="F601" s="19">
        <v>4060.0</v>
      </c>
      <c r="G601" s="19">
        <v>36.0</v>
      </c>
      <c r="H601" s="19">
        <v>1228.0</v>
      </c>
      <c r="I601" s="19">
        <v>38.0</v>
      </c>
      <c r="J601" s="19" t="s">
        <v>40</v>
      </c>
      <c r="K601" s="19" t="s">
        <v>229</v>
      </c>
      <c r="L601" s="19"/>
      <c r="M601" s="19" t="s">
        <v>35</v>
      </c>
      <c r="N601" s="19" t="s">
        <v>23</v>
      </c>
      <c r="O601" s="19"/>
      <c r="P601" s="19"/>
      <c r="Q601" s="19"/>
      <c r="R601" s="19"/>
      <c r="S601" s="19"/>
      <c r="T601" s="19"/>
      <c r="U601" s="19"/>
      <c r="V601" s="19"/>
      <c r="W601" s="19"/>
      <c r="X601" s="19"/>
      <c r="Y601" s="19"/>
      <c r="Z601" s="19"/>
      <c r="AA601" s="19"/>
    </row>
    <row r="602" ht="12.75" customHeight="1">
      <c r="A602" s="25">
        <v>43649.833333333336</v>
      </c>
      <c r="B602" s="19">
        <v>7.0</v>
      </c>
      <c r="C602" s="19" t="s">
        <v>228</v>
      </c>
      <c r="D602" s="19"/>
      <c r="E602" s="19">
        <v>73.0</v>
      </c>
      <c r="F602" s="19">
        <v>4070.0</v>
      </c>
      <c r="G602" s="19">
        <v>35.0</v>
      </c>
      <c r="H602" s="19">
        <v>1266.0</v>
      </c>
      <c r="I602" s="19">
        <v>86.0</v>
      </c>
      <c r="J602" s="19" t="s">
        <v>40</v>
      </c>
      <c r="K602" s="19" t="s">
        <v>918</v>
      </c>
      <c r="L602" s="19"/>
      <c r="M602" s="19" t="s">
        <v>35</v>
      </c>
      <c r="N602" s="19" t="s">
        <v>23</v>
      </c>
      <c r="O602" s="19"/>
      <c r="P602" s="19"/>
      <c r="Q602" s="19"/>
      <c r="R602" s="19"/>
      <c r="S602" s="19"/>
      <c r="T602" s="19"/>
      <c r="U602" s="19"/>
      <c r="V602" s="19"/>
      <c r="W602" s="19"/>
      <c r="X602" s="19"/>
      <c r="Y602" s="19"/>
      <c r="Z602" s="19"/>
      <c r="AA602" s="19"/>
    </row>
    <row r="603" ht="12.75" customHeight="1">
      <c r="A603" s="25">
        <v>43639.375</v>
      </c>
      <c r="B603" s="19">
        <v>7.0</v>
      </c>
      <c r="C603" s="19" t="s">
        <v>228</v>
      </c>
      <c r="D603" s="19"/>
      <c r="E603" s="19">
        <v>73.0</v>
      </c>
      <c r="F603" s="19">
        <v>4090.0</v>
      </c>
      <c r="G603" s="19">
        <v>38.0</v>
      </c>
      <c r="H603" s="19">
        <v>1220.0</v>
      </c>
      <c r="I603" s="19">
        <v>43.0</v>
      </c>
      <c r="J603" s="19" t="s">
        <v>40</v>
      </c>
      <c r="K603" s="19" t="s">
        <v>903</v>
      </c>
      <c r="L603" s="19"/>
      <c r="M603" s="19" t="s">
        <v>35</v>
      </c>
      <c r="N603" s="19" t="s">
        <v>23</v>
      </c>
      <c r="O603" s="19"/>
      <c r="P603" s="19"/>
      <c r="Q603" s="19"/>
      <c r="R603" s="19"/>
      <c r="S603" s="19"/>
      <c r="T603" s="19"/>
      <c r="U603" s="19"/>
      <c r="V603" s="19"/>
      <c r="W603" s="19"/>
      <c r="X603" s="19"/>
      <c r="Y603" s="19"/>
      <c r="Z603" s="19"/>
      <c r="AA603" s="19"/>
    </row>
    <row r="604" ht="12.75" customHeight="1">
      <c r="A604" s="25">
        <v>43625.3125</v>
      </c>
      <c r="B604" s="19">
        <v>7.0</v>
      </c>
      <c r="C604" s="19" t="s">
        <v>228</v>
      </c>
      <c r="D604" s="19"/>
      <c r="E604" s="19">
        <v>74.0</v>
      </c>
      <c r="F604" s="19">
        <v>4100.0</v>
      </c>
      <c r="G604" s="19">
        <v>37.0</v>
      </c>
      <c r="H604" s="19">
        <v>1051.0</v>
      </c>
      <c r="I604" s="19"/>
      <c r="J604" s="19" t="s">
        <v>21</v>
      </c>
      <c r="K604" s="19"/>
      <c r="L604" s="19" t="s">
        <v>930</v>
      </c>
      <c r="M604" s="19" t="s">
        <v>35</v>
      </c>
      <c r="N604" s="19" t="s">
        <v>23</v>
      </c>
      <c r="O604" s="19"/>
      <c r="P604" s="19"/>
      <c r="Q604" s="19"/>
      <c r="R604" s="19"/>
      <c r="S604" s="19"/>
      <c r="T604" s="19"/>
      <c r="U604" s="19"/>
      <c r="V604" s="19"/>
      <c r="W604" s="19"/>
      <c r="X604" s="19"/>
      <c r="Y604" s="19"/>
      <c r="Z604" s="19"/>
      <c r="AA604" s="19"/>
    </row>
    <row r="605" ht="12.75" customHeight="1">
      <c r="A605" s="25">
        <v>43630.375</v>
      </c>
      <c r="B605" s="19">
        <v>7.0</v>
      </c>
      <c r="C605" s="19" t="s">
        <v>228</v>
      </c>
      <c r="D605" s="19"/>
      <c r="E605" s="19">
        <v>73.0</v>
      </c>
      <c r="F605" s="19">
        <v>4100.0</v>
      </c>
      <c r="G605" s="19">
        <v>38.0</v>
      </c>
      <c r="H605" s="19">
        <v>1085.0</v>
      </c>
      <c r="I605" s="19">
        <v>38.0</v>
      </c>
      <c r="J605" s="19" t="s">
        <v>40</v>
      </c>
      <c r="K605" s="19" t="s">
        <v>229</v>
      </c>
      <c r="L605" s="19"/>
      <c r="M605" s="19" t="s">
        <v>35</v>
      </c>
      <c r="N605" s="19" t="s">
        <v>23</v>
      </c>
      <c r="O605" s="19"/>
      <c r="P605" s="19"/>
      <c r="Q605" s="19"/>
      <c r="R605" s="19"/>
      <c r="S605" s="19"/>
      <c r="T605" s="19"/>
      <c r="U605" s="19"/>
      <c r="V605" s="19"/>
      <c r="W605" s="19"/>
      <c r="X605" s="19"/>
      <c r="Y605" s="19"/>
      <c r="Z605" s="19"/>
      <c r="AA605" s="19"/>
    </row>
    <row r="606" ht="12.75" customHeight="1">
      <c r="A606" s="25">
        <v>43652.5</v>
      </c>
      <c r="B606" s="19">
        <v>7.0</v>
      </c>
      <c r="C606" s="19" t="s">
        <v>228</v>
      </c>
      <c r="D606" s="19"/>
      <c r="E606" s="19">
        <v>76.0</v>
      </c>
      <c r="F606" s="19">
        <v>4100.0</v>
      </c>
      <c r="G606" s="19">
        <v>38.0</v>
      </c>
      <c r="H606" s="19">
        <v>1279.0</v>
      </c>
      <c r="I606" s="19">
        <v>43.0</v>
      </c>
      <c r="J606" s="19" t="s">
        <v>40</v>
      </c>
      <c r="K606" s="19" t="s">
        <v>903</v>
      </c>
      <c r="L606" s="19"/>
      <c r="M606" s="19" t="s">
        <v>35</v>
      </c>
      <c r="N606" s="19" t="s">
        <v>23</v>
      </c>
      <c r="O606" s="19"/>
      <c r="P606" s="19"/>
      <c r="Q606" s="19"/>
      <c r="R606" s="19"/>
      <c r="S606" s="19"/>
      <c r="T606" s="19"/>
      <c r="U606" s="19"/>
      <c r="V606" s="19"/>
      <c r="W606" s="19"/>
      <c r="X606" s="19"/>
      <c r="Y606" s="19"/>
      <c r="Z606" s="19"/>
      <c r="AA606" s="19"/>
    </row>
    <row r="607" ht="12.75" customHeight="1">
      <c r="A607" s="25">
        <v>43611.333333333336</v>
      </c>
      <c r="B607" s="19">
        <v>7.0</v>
      </c>
      <c r="C607" s="19" t="s">
        <v>228</v>
      </c>
      <c r="D607" s="19"/>
      <c r="E607" s="19">
        <v>73.0</v>
      </c>
      <c r="F607" s="19">
        <v>4120.0</v>
      </c>
      <c r="G607" s="19">
        <v>36.0</v>
      </c>
      <c r="H607" s="19">
        <v>1003.0</v>
      </c>
      <c r="I607" s="19">
        <v>42.0</v>
      </c>
      <c r="J607" s="19" t="s">
        <v>40</v>
      </c>
      <c r="K607" s="19" t="s">
        <v>950</v>
      </c>
      <c r="L607" s="19"/>
      <c r="M607" s="19" t="s">
        <v>23</v>
      </c>
      <c r="N607" s="19" t="s">
        <v>23</v>
      </c>
      <c r="O607" s="19"/>
      <c r="P607" s="19"/>
      <c r="Q607" s="19"/>
      <c r="R607" s="19"/>
      <c r="S607" s="19"/>
      <c r="T607" s="19"/>
      <c r="U607" s="19"/>
      <c r="V607" s="19"/>
      <c r="W607" s="19"/>
      <c r="X607" s="19"/>
      <c r="Y607" s="19"/>
      <c r="Z607" s="19"/>
      <c r="AA607" s="19"/>
    </row>
    <row r="608" ht="12.75" customHeight="1">
      <c r="A608" s="25">
        <v>43617.520833333336</v>
      </c>
      <c r="B608" s="19">
        <v>7.0</v>
      </c>
      <c r="C608" s="19" t="s">
        <v>228</v>
      </c>
      <c r="D608" s="19"/>
      <c r="E608" s="19">
        <v>72.0</v>
      </c>
      <c r="F608" s="19">
        <v>4120.0</v>
      </c>
      <c r="G608" s="19">
        <v>37.0</v>
      </c>
      <c r="H608" s="19">
        <v>1027.0</v>
      </c>
      <c r="I608" s="19"/>
      <c r="J608" s="19" t="s">
        <v>21</v>
      </c>
      <c r="K608" s="19"/>
      <c r="L608" s="19" t="s">
        <v>1005</v>
      </c>
      <c r="M608" s="19" t="s">
        <v>23</v>
      </c>
      <c r="N608" s="19" t="s">
        <v>23</v>
      </c>
      <c r="O608" s="19"/>
      <c r="P608" s="19"/>
      <c r="Q608" s="19"/>
      <c r="R608" s="19"/>
      <c r="S608" s="19"/>
      <c r="T608" s="19"/>
      <c r="U608" s="19"/>
      <c r="V608" s="19"/>
      <c r="W608" s="19"/>
      <c r="X608" s="19"/>
      <c r="Y608" s="19"/>
      <c r="Z608" s="19"/>
      <c r="AA608" s="19"/>
    </row>
    <row r="609" ht="12.75" customHeight="1">
      <c r="A609" s="25">
        <v>43627.4375</v>
      </c>
      <c r="B609" s="19">
        <v>7.0</v>
      </c>
      <c r="C609" s="19" t="s">
        <v>228</v>
      </c>
      <c r="D609" s="19"/>
      <c r="E609" s="19">
        <v>75.0</v>
      </c>
      <c r="F609" s="19">
        <v>4120.0</v>
      </c>
      <c r="G609" s="19">
        <v>36.0</v>
      </c>
      <c r="H609" s="19">
        <v>1061.0</v>
      </c>
      <c r="I609" s="19">
        <v>34.0</v>
      </c>
      <c r="J609" s="19" t="s">
        <v>40</v>
      </c>
      <c r="K609" s="19" t="s">
        <v>660</v>
      </c>
      <c r="L609" s="19"/>
      <c r="M609" s="19" t="s">
        <v>23</v>
      </c>
      <c r="N609" s="19" t="s">
        <v>23</v>
      </c>
      <c r="O609" s="19"/>
      <c r="P609" s="19"/>
      <c r="Q609" s="19"/>
      <c r="R609" s="19"/>
      <c r="S609" s="19"/>
      <c r="T609" s="19"/>
      <c r="U609" s="19"/>
      <c r="V609" s="19"/>
      <c r="W609" s="19"/>
      <c r="X609" s="19"/>
      <c r="Y609" s="19"/>
      <c r="Z609" s="19"/>
      <c r="AA609" s="19"/>
    </row>
    <row r="610" ht="12.75" customHeight="1">
      <c r="A610" s="25">
        <v>43648.479166666664</v>
      </c>
      <c r="B610" s="19">
        <v>7.0</v>
      </c>
      <c r="C610" s="19" t="s">
        <v>228</v>
      </c>
      <c r="D610" s="19"/>
      <c r="E610" s="19">
        <v>74.0</v>
      </c>
      <c r="F610" s="19">
        <v>4150.0</v>
      </c>
      <c r="G610" s="19">
        <v>37.0</v>
      </c>
      <c r="H610" s="19">
        <v>1260.0</v>
      </c>
      <c r="I610" s="19">
        <v>38.0</v>
      </c>
      <c r="J610" s="19" t="s">
        <v>40</v>
      </c>
      <c r="K610" s="19" t="s">
        <v>229</v>
      </c>
      <c r="L610" s="19"/>
      <c r="M610" s="19" t="s">
        <v>35</v>
      </c>
      <c r="N610" s="19" t="s">
        <v>816</v>
      </c>
      <c r="O610" s="19"/>
      <c r="P610" s="19"/>
      <c r="Q610" s="19"/>
      <c r="R610" s="19"/>
      <c r="S610" s="19"/>
      <c r="T610" s="19"/>
      <c r="U610" s="19"/>
      <c r="V610" s="19"/>
      <c r="W610" s="19"/>
      <c r="X610" s="19"/>
      <c r="Y610" s="19"/>
      <c r="Z610" s="19"/>
      <c r="AA610" s="19"/>
    </row>
    <row r="611" ht="12.75" customHeight="1">
      <c r="A611" s="25">
        <v>43648.666666666664</v>
      </c>
      <c r="B611" s="19">
        <v>7.0</v>
      </c>
      <c r="C611" s="19" t="s">
        <v>228</v>
      </c>
      <c r="D611" s="19"/>
      <c r="E611" s="19">
        <v>77.0</v>
      </c>
      <c r="F611" s="19">
        <v>4150.0</v>
      </c>
      <c r="G611" s="19">
        <v>37.0</v>
      </c>
      <c r="H611" s="19">
        <v>1262.0</v>
      </c>
      <c r="I611" s="19">
        <v>86.0</v>
      </c>
      <c r="J611" s="19" t="s">
        <v>40</v>
      </c>
      <c r="K611" s="19" t="s">
        <v>918</v>
      </c>
      <c r="L611" s="19"/>
      <c r="M611" s="19" t="s">
        <v>35</v>
      </c>
      <c r="N611" s="19" t="s">
        <v>23</v>
      </c>
      <c r="O611" s="19" t="s">
        <v>816</v>
      </c>
      <c r="P611" s="19"/>
      <c r="Q611" s="19"/>
      <c r="R611" s="19"/>
      <c r="S611" s="19"/>
      <c r="T611" s="19"/>
      <c r="U611" s="19"/>
      <c r="V611" s="19"/>
      <c r="W611" s="19"/>
      <c r="X611" s="19"/>
      <c r="Y611" s="19"/>
      <c r="Z611" s="19"/>
      <c r="AA611" s="19"/>
    </row>
    <row r="612" ht="12.75" customHeight="1">
      <c r="A612" s="25">
        <v>43607.333333333336</v>
      </c>
      <c r="B612" s="19">
        <v>7.0</v>
      </c>
      <c r="C612" s="19" t="s">
        <v>228</v>
      </c>
      <c r="D612" s="19"/>
      <c r="E612" s="19">
        <v>68.0</v>
      </c>
      <c r="F612" s="19">
        <v>4190.0</v>
      </c>
      <c r="G612" s="19">
        <v>39.0</v>
      </c>
      <c r="H612" s="19">
        <v>62.0</v>
      </c>
      <c r="I612" s="19">
        <v>79.0</v>
      </c>
      <c r="J612" s="19" t="s">
        <v>40</v>
      </c>
      <c r="K612" s="19" t="s">
        <v>922</v>
      </c>
      <c r="L612" s="19"/>
      <c r="M612" s="19" t="s">
        <v>40</v>
      </c>
      <c r="N612" s="19" t="s">
        <v>23</v>
      </c>
      <c r="O612" s="19"/>
      <c r="P612" s="19"/>
      <c r="Q612" s="19"/>
      <c r="R612" s="19"/>
      <c r="S612" s="19"/>
      <c r="T612" s="19"/>
      <c r="U612" s="19"/>
      <c r="V612" s="19"/>
      <c r="W612" s="19"/>
      <c r="X612" s="19"/>
      <c r="Y612" s="19"/>
      <c r="Z612" s="19"/>
      <c r="AA612" s="19"/>
    </row>
    <row r="613" ht="12.75" customHeight="1">
      <c r="A613" s="25">
        <v>43616.6875</v>
      </c>
      <c r="B613" s="19">
        <v>7.0</v>
      </c>
      <c r="C613" s="19" t="s">
        <v>228</v>
      </c>
      <c r="D613" s="19"/>
      <c r="E613" s="19">
        <v>74.0</v>
      </c>
      <c r="F613" s="19">
        <v>4200.0</v>
      </c>
      <c r="G613" s="19">
        <v>37.0</v>
      </c>
      <c r="H613" s="19">
        <v>1025.0</v>
      </c>
      <c r="I613" s="19">
        <v>38.0</v>
      </c>
      <c r="J613" s="19" t="s">
        <v>40</v>
      </c>
      <c r="K613" s="19" t="s">
        <v>229</v>
      </c>
      <c r="L613" s="19"/>
      <c r="M613" s="19" t="s">
        <v>23</v>
      </c>
      <c r="N613" s="22" t="s">
        <v>23</v>
      </c>
      <c r="O613" s="19"/>
      <c r="P613" s="19"/>
      <c r="Q613" s="19"/>
      <c r="R613" s="19"/>
      <c r="S613" s="19"/>
      <c r="T613" s="19"/>
      <c r="U613" s="19"/>
      <c r="V613" s="19"/>
      <c r="W613" s="19"/>
      <c r="X613" s="19"/>
      <c r="Y613" s="19"/>
      <c r="Z613" s="19"/>
      <c r="AA613" s="19"/>
    </row>
    <row r="614" ht="12.75" customHeight="1">
      <c r="A614" s="25">
        <v>43648.833333333336</v>
      </c>
      <c r="B614" s="19">
        <v>7.0</v>
      </c>
      <c r="C614" s="19" t="s">
        <v>228</v>
      </c>
      <c r="D614" s="19"/>
      <c r="E614" s="19">
        <v>74.0</v>
      </c>
      <c r="F614" s="19">
        <v>4200.0</v>
      </c>
      <c r="G614" s="19">
        <v>37.0</v>
      </c>
      <c r="H614" s="19">
        <v>1265.0</v>
      </c>
      <c r="I614" s="19">
        <v>89.0</v>
      </c>
      <c r="J614" s="19" t="s">
        <v>40</v>
      </c>
      <c r="K614" s="19" t="s">
        <v>924</v>
      </c>
      <c r="L614" s="19"/>
      <c r="M614" s="19" t="s">
        <v>35</v>
      </c>
      <c r="N614" s="19" t="s">
        <v>23</v>
      </c>
      <c r="O614" s="19"/>
      <c r="P614" s="19"/>
      <c r="Q614" s="19"/>
      <c r="R614" s="19"/>
      <c r="S614" s="19"/>
      <c r="T614" s="19"/>
      <c r="U614" s="19"/>
      <c r="V614" s="19"/>
      <c r="W614" s="19"/>
      <c r="X614" s="19"/>
      <c r="Y614" s="19"/>
      <c r="Z614" s="19"/>
      <c r="AA614" s="19"/>
    </row>
    <row r="615" ht="12.75" customHeight="1">
      <c r="A615" s="25">
        <v>43597.854166666664</v>
      </c>
      <c r="B615" s="19">
        <v>7.0</v>
      </c>
      <c r="C615" s="19" t="s">
        <v>228</v>
      </c>
      <c r="D615" s="19"/>
      <c r="E615" s="19">
        <v>72.0</v>
      </c>
      <c r="F615" s="19">
        <v>4210.0</v>
      </c>
      <c r="G615" s="19">
        <v>37.0</v>
      </c>
      <c r="H615" s="19">
        <v>40.0</v>
      </c>
      <c r="I615" s="19"/>
      <c r="J615" s="19" t="s">
        <v>21</v>
      </c>
      <c r="K615" s="19"/>
      <c r="L615" s="19" t="s">
        <v>914</v>
      </c>
      <c r="M615" s="19" t="s">
        <v>23</v>
      </c>
      <c r="N615" s="19" t="s">
        <v>23</v>
      </c>
      <c r="O615" s="19"/>
      <c r="P615" s="19"/>
      <c r="Q615" s="19"/>
      <c r="R615" s="19"/>
      <c r="S615" s="19"/>
      <c r="T615" s="19"/>
      <c r="U615" s="19"/>
      <c r="V615" s="19"/>
      <c r="W615" s="19"/>
      <c r="X615" s="19"/>
      <c r="Y615" s="19"/>
      <c r="Z615" s="19"/>
      <c r="AA615" s="19"/>
    </row>
    <row r="616" ht="12.75" customHeight="1">
      <c r="A616" s="25">
        <v>43620.458333333336</v>
      </c>
      <c r="B616" s="19">
        <v>7.0</v>
      </c>
      <c r="C616" s="19" t="s">
        <v>228</v>
      </c>
      <c r="D616" s="19"/>
      <c r="E616" s="19">
        <v>73.0</v>
      </c>
      <c r="F616" s="19">
        <v>4210.0</v>
      </c>
      <c r="G616" s="19">
        <v>38.0</v>
      </c>
      <c r="H616" s="19">
        <v>1040.0</v>
      </c>
      <c r="I616" s="19">
        <v>38.0</v>
      </c>
      <c r="J616" s="19" t="s">
        <v>40</v>
      </c>
      <c r="K616" s="19" t="s">
        <v>229</v>
      </c>
      <c r="L616" s="19"/>
      <c r="M616" s="19" t="s">
        <v>23</v>
      </c>
      <c r="N616" s="19" t="s">
        <v>23</v>
      </c>
      <c r="O616" s="19"/>
      <c r="P616" s="19"/>
      <c r="Q616" s="19"/>
      <c r="R616" s="19"/>
      <c r="S616" s="19"/>
      <c r="T616" s="19"/>
      <c r="U616" s="19"/>
      <c r="V616" s="19"/>
      <c r="W616" s="19"/>
      <c r="X616" s="19"/>
      <c r="Y616" s="19"/>
      <c r="Z616" s="19"/>
      <c r="AA616" s="19"/>
    </row>
    <row r="617" ht="12.75" customHeight="1">
      <c r="A617" s="25">
        <v>43631.447916666664</v>
      </c>
      <c r="B617" s="19">
        <v>7.0</v>
      </c>
      <c r="C617" s="19" t="s">
        <v>228</v>
      </c>
      <c r="D617" s="19"/>
      <c r="E617" s="19">
        <v>74.0</v>
      </c>
      <c r="F617" s="19">
        <v>4210.0</v>
      </c>
      <c r="G617" s="19">
        <v>37.0</v>
      </c>
      <c r="H617" s="19">
        <v>1092.0</v>
      </c>
      <c r="I617" s="19">
        <v>39.0</v>
      </c>
      <c r="J617" s="19" t="s">
        <v>40</v>
      </c>
      <c r="K617" s="19" t="s">
        <v>414</v>
      </c>
      <c r="L617" s="19"/>
      <c r="M617" s="19" t="s">
        <v>23</v>
      </c>
      <c r="N617" s="19" t="s">
        <v>23</v>
      </c>
      <c r="O617" s="19"/>
      <c r="P617" s="19"/>
      <c r="Q617" s="19"/>
      <c r="R617" s="19"/>
      <c r="S617" s="19"/>
      <c r="T617" s="19"/>
      <c r="U617" s="19"/>
      <c r="V617" s="19"/>
      <c r="W617" s="19"/>
      <c r="X617" s="19"/>
      <c r="Y617" s="19"/>
      <c r="Z617" s="19"/>
      <c r="AA617" s="19"/>
    </row>
    <row r="618" ht="12.75" customHeight="1">
      <c r="A618" s="25">
        <v>43620.802083333336</v>
      </c>
      <c r="B618" s="19">
        <v>7.0</v>
      </c>
      <c r="C618" s="19" t="s">
        <v>228</v>
      </c>
      <c r="D618" s="19"/>
      <c r="E618" s="19">
        <v>72.0</v>
      </c>
      <c r="F618" s="19">
        <v>4220.0</v>
      </c>
      <c r="G618" s="19">
        <v>77.0</v>
      </c>
      <c r="H618" s="19">
        <v>1342.0</v>
      </c>
      <c r="I618" s="19">
        <v>38.0</v>
      </c>
      <c r="J618" s="19" t="s">
        <v>40</v>
      </c>
      <c r="K618" s="19" t="s">
        <v>229</v>
      </c>
      <c r="L618" s="19"/>
      <c r="M618" s="19" t="s">
        <v>23</v>
      </c>
      <c r="N618" s="19" t="s">
        <v>23</v>
      </c>
      <c r="O618" s="19"/>
      <c r="P618" s="19"/>
      <c r="Q618" s="19"/>
      <c r="R618" s="19"/>
      <c r="S618" s="19"/>
      <c r="T618" s="19"/>
      <c r="U618" s="19"/>
      <c r="V618" s="19"/>
      <c r="W618" s="19"/>
      <c r="X618" s="19"/>
      <c r="Y618" s="19"/>
      <c r="Z618" s="19"/>
      <c r="AA618" s="19"/>
    </row>
    <row r="619" ht="12.75" customHeight="1">
      <c r="A619" s="25">
        <v>43638.90625</v>
      </c>
      <c r="B619" s="19">
        <v>7.0</v>
      </c>
      <c r="C619" s="19" t="s">
        <v>228</v>
      </c>
      <c r="D619" s="19"/>
      <c r="E619" s="19">
        <v>76.0</v>
      </c>
      <c r="F619" s="19">
        <v>4220.0</v>
      </c>
      <c r="G619" s="19">
        <v>37.0</v>
      </c>
      <c r="H619" s="19">
        <v>1210.0</v>
      </c>
      <c r="I619" s="19"/>
      <c r="J619" s="19" t="s">
        <v>21</v>
      </c>
      <c r="K619" s="19"/>
      <c r="L619" s="19" t="s">
        <v>915</v>
      </c>
      <c r="M619" s="19" t="s">
        <v>35</v>
      </c>
      <c r="N619" s="19" t="s">
        <v>23</v>
      </c>
      <c r="O619" s="19"/>
      <c r="P619" s="19"/>
      <c r="Q619" s="19"/>
      <c r="R619" s="19"/>
      <c r="S619" s="19"/>
      <c r="T619" s="19"/>
      <c r="U619" s="19"/>
      <c r="V619" s="19"/>
      <c r="W619" s="19"/>
      <c r="X619" s="19"/>
      <c r="Y619" s="19"/>
      <c r="Z619" s="19"/>
      <c r="AA619" s="19"/>
    </row>
    <row r="620" ht="12.75" customHeight="1">
      <c r="A620" s="25">
        <v>43572.75</v>
      </c>
      <c r="B620" s="19">
        <v>7.0</v>
      </c>
      <c r="C620" s="19" t="s">
        <v>228</v>
      </c>
      <c r="D620" s="19"/>
      <c r="E620" s="19">
        <v>76.0</v>
      </c>
      <c r="F620" s="19">
        <v>4240.0</v>
      </c>
      <c r="G620" s="19">
        <v>38.0</v>
      </c>
      <c r="H620" s="19">
        <v>14.0</v>
      </c>
      <c r="I620" s="19">
        <v>92.0</v>
      </c>
      <c r="J620" s="19" t="s">
        <v>40</v>
      </c>
      <c r="K620" s="19" t="s">
        <v>33</v>
      </c>
      <c r="L620" s="19"/>
      <c r="M620" s="19" t="s">
        <v>40</v>
      </c>
      <c r="N620" s="19" t="s">
        <v>23</v>
      </c>
      <c r="O620" s="19"/>
      <c r="P620" s="19"/>
      <c r="Q620" s="19"/>
      <c r="R620" s="19"/>
      <c r="S620" s="19"/>
      <c r="T620" s="19"/>
      <c r="U620" s="19"/>
      <c r="V620" s="19"/>
      <c r="W620" s="19"/>
      <c r="X620" s="19"/>
      <c r="Y620" s="19"/>
      <c r="Z620" s="19"/>
      <c r="AA620" s="19"/>
    </row>
    <row r="621" ht="12.75" customHeight="1">
      <c r="A621" s="25">
        <v>43614.416666666664</v>
      </c>
      <c r="B621" s="19">
        <v>7.0</v>
      </c>
      <c r="C621" s="19" t="s">
        <v>228</v>
      </c>
      <c r="D621" s="19"/>
      <c r="E621" s="19">
        <v>76.0</v>
      </c>
      <c r="F621" s="19">
        <v>4250.0</v>
      </c>
      <c r="G621" s="19">
        <v>37.0</v>
      </c>
      <c r="H621" s="19">
        <v>1016.0</v>
      </c>
      <c r="I621" s="19">
        <v>88.0</v>
      </c>
      <c r="J621" s="19" t="s">
        <v>40</v>
      </c>
      <c r="K621" s="19" t="s">
        <v>945</v>
      </c>
      <c r="L621" s="19"/>
      <c r="M621" s="19" t="s">
        <v>40</v>
      </c>
      <c r="N621" s="19" t="s">
        <v>23</v>
      </c>
      <c r="O621" s="19"/>
      <c r="P621" s="19"/>
      <c r="Q621" s="19"/>
      <c r="R621" s="19"/>
      <c r="S621" s="19"/>
      <c r="T621" s="19"/>
      <c r="U621" s="19"/>
      <c r="V621" s="19"/>
      <c r="W621" s="19"/>
      <c r="X621" s="19"/>
      <c r="Y621" s="19"/>
      <c r="Z621" s="19"/>
      <c r="AA621" s="19"/>
    </row>
    <row r="622" ht="12.75" customHeight="1">
      <c r="A622" s="25">
        <v>43623.3125</v>
      </c>
      <c r="B622" s="19">
        <v>7.0</v>
      </c>
      <c r="C622" s="19" t="s">
        <v>228</v>
      </c>
      <c r="D622" s="19"/>
      <c r="E622" s="19">
        <v>72.0</v>
      </c>
      <c r="F622" s="19">
        <v>4260.0</v>
      </c>
      <c r="G622" s="19">
        <v>38.0</v>
      </c>
      <c r="H622" s="19">
        <v>1349.0</v>
      </c>
      <c r="I622" s="19"/>
      <c r="J622" s="19" t="s">
        <v>21</v>
      </c>
      <c r="K622" s="19"/>
      <c r="L622" s="19" t="s">
        <v>928</v>
      </c>
      <c r="M622" s="19" t="s">
        <v>23</v>
      </c>
      <c r="N622" s="19" t="s">
        <v>23</v>
      </c>
      <c r="O622" s="19"/>
      <c r="P622" s="19"/>
      <c r="Q622" s="19"/>
      <c r="R622" s="19"/>
      <c r="S622" s="19"/>
      <c r="T622" s="19"/>
      <c r="U622" s="19"/>
      <c r="V622" s="19"/>
      <c r="W622" s="19"/>
      <c r="X622" s="19"/>
      <c r="Y622" s="19"/>
      <c r="Z622" s="19"/>
      <c r="AA622" s="19"/>
    </row>
    <row r="623" ht="12.75" customHeight="1">
      <c r="A623" s="25">
        <v>43630.708333333336</v>
      </c>
      <c r="B623" s="19">
        <v>7.0</v>
      </c>
      <c r="C623" s="19" t="s">
        <v>228</v>
      </c>
      <c r="D623" s="19"/>
      <c r="E623" s="19">
        <v>78.0</v>
      </c>
      <c r="F623" s="19">
        <v>4260.0</v>
      </c>
      <c r="G623" s="19">
        <v>39.0</v>
      </c>
      <c r="H623" s="19">
        <v>1082.0</v>
      </c>
      <c r="I623" s="19"/>
      <c r="J623" s="19" t="s">
        <v>21</v>
      </c>
      <c r="K623" s="19"/>
      <c r="L623" s="19" t="s">
        <v>920</v>
      </c>
      <c r="M623" s="19" t="s">
        <v>23</v>
      </c>
      <c r="N623" s="19" t="s">
        <v>23</v>
      </c>
      <c r="O623" s="19"/>
      <c r="P623" s="19"/>
      <c r="Q623" s="19"/>
      <c r="R623" s="19"/>
      <c r="S623" s="19"/>
      <c r="T623" s="19"/>
      <c r="U623" s="19"/>
      <c r="V623" s="19"/>
      <c r="W623" s="19"/>
      <c r="X623" s="19"/>
      <c r="Y623" s="19"/>
      <c r="Z623" s="19"/>
      <c r="AA623" s="19"/>
    </row>
    <row r="624" ht="12.75" customHeight="1">
      <c r="A624" s="25">
        <v>43630.875</v>
      </c>
      <c r="B624" s="19">
        <v>7.0</v>
      </c>
      <c r="C624" s="19" t="s">
        <v>228</v>
      </c>
      <c r="D624" s="19"/>
      <c r="E624" s="19">
        <v>75.0</v>
      </c>
      <c r="F624" s="19">
        <v>4260.0</v>
      </c>
      <c r="G624" s="19">
        <v>38.0</v>
      </c>
      <c r="H624" s="19">
        <v>1088.0</v>
      </c>
      <c r="I624" s="19">
        <v>40.0</v>
      </c>
      <c r="J624" s="19" t="s">
        <v>40</v>
      </c>
      <c r="K624" s="19" t="s">
        <v>739</v>
      </c>
      <c r="L624" s="19"/>
      <c r="M624" s="19" t="s">
        <v>23</v>
      </c>
      <c r="N624" s="19" t="s">
        <v>23</v>
      </c>
      <c r="O624" s="19"/>
      <c r="P624" s="19"/>
      <c r="Q624" s="19"/>
      <c r="R624" s="19"/>
      <c r="S624" s="19"/>
      <c r="T624" s="19"/>
      <c r="U624" s="19"/>
      <c r="V624" s="19"/>
      <c r="W624" s="19"/>
      <c r="X624" s="19"/>
      <c r="Y624" s="19"/>
      <c r="Z624" s="19"/>
      <c r="AA624" s="19"/>
    </row>
    <row r="625" ht="12.75" customHeight="1">
      <c r="A625" s="25">
        <v>43630.520833333336</v>
      </c>
      <c r="B625" s="19">
        <v>7.0</v>
      </c>
      <c r="C625" s="19" t="s">
        <v>228</v>
      </c>
      <c r="D625" s="19"/>
      <c r="E625" s="19">
        <v>73.0</v>
      </c>
      <c r="F625" s="19">
        <v>4280.0</v>
      </c>
      <c r="G625" s="19">
        <v>38.0</v>
      </c>
      <c r="H625" s="19">
        <v>1075.0</v>
      </c>
      <c r="I625" s="19"/>
      <c r="J625" s="19" t="s">
        <v>21</v>
      </c>
      <c r="K625" s="19"/>
      <c r="L625" s="19" t="s">
        <v>933</v>
      </c>
      <c r="M625" s="19" t="s">
        <v>35</v>
      </c>
      <c r="N625" s="19" t="s">
        <v>23</v>
      </c>
      <c r="O625" s="19"/>
      <c r="P625" s="19"/>
      <c r="Q625" s="19"/>
      <c r="R625" s="19"/>
      <c r="S625" s="19"/>
      <c r="T625" s="19"/>
      <c r="U625" s="19"/>
      <c r="V625" s="19"/>
      <c r="W625" s="19"/>
      <c r="X625" s="19"/>
      <c r="Y625" s="19"/>
      <c r="Z625" s="19"/>
      <c r="AA625" s="19"/>
    </row>
    <row r="626" ht="12.75" customHeight="1">
      <c r="A626" s="25">
        <v>43623.708333333336</v>
      </c>
      <c r="B626" s="19">
        <v>7.0</v>
      </c>
      <c r="C626" s="19" t="s">
        <v>228</v>
      </c>
      <c r="D626" s="19"/>
      <c r="E626" s="19">
        <v>72.0</v>
      </c>
      <c r="F626" s="19">
        <v>4290.0</v>
      </c>
      <c r="G626" s="19">
        <v>38.0</v>
      </c>
      <c r="H626" s="19">
        <v>1359.0</v>
      </c>
      <c r="I626" s="19">
        <v>38.0</v>
      </c>
      <c r="J626" s="19" t="s">
        <v>40</v>
      </c>
      <c r="K626" s="19" t="s">
        <v>229</v>
      </c>
      <c r="L626" s="19"/>
      <c r="M626" s="19" t="s">
        <v>35</v>
      </c>
      <c r="N626" s="19" t="s">
        <v>23</v>
      </c>
      <c r="O626" s="19"/>
      <c r="P626" s="19"/>
      <c r="Q626" s="19"/>
      <c r="R626" s="19"/>
      <c r="S626" s="19"/>
      <c r="T626" s="19"/>
      <c r="U626" s="19"/>
      <c r="V626" s="19"/>
      <c r="W626" s="19"/>
      <c r="X626" s="19"/>
      <c r="Y626" s="19"/>
      <c r="Z626" s="19"/>
      <c r="AA626" s="19"/>
    </row>
    <row r="627" ht="12.75" customHeight="1">
      <c r="A627" s="25">
        <v>43639.760416666664</v>
      </c>
      <c r="B627" s="19">
        <v>7.0</v>
      </c>
      <c r="C627" s="19" t="s">
        <v>228</v>
      </c>
      <c r="D627" s="19"/>
      <c r="E627" s="19">
        <v>70.0</v>
      </c>
      <c r="F627" s="19">
        <v>4290.0</v>
      </c>
      <c r="G627" s="19">
        <v>34.0</v>
      </c>
      <c r="H627" s="19">
        <v>1218.0</v>
      </c>
      <c r="I627" s="19">
        <v>40.0</v>
      </c>
      <c r="J627" s="19" t="s">
        <v>40</v>
      </c>
      <c r="K627" s="19" t="s">
        <v>739</v>
      </c>
      <c r="L627" s="19"/>
      <c r="M627" s="19" t="s">
        <v>35</v>
      </c>
      <c r="N627" s="19" t="s">
        <v>23</v>
      </c>
      <c r="O627" s="19"/>
      <c r="P627" s="19"/>
      <c r="Q627" s="19"/>
      <c r="R627" s="19"/>
      <c r="S627" s="19"/>
      <c r="T627" s="19"/>
      <c r="U627" s="19"/>
      <c r="V627" s="19"/>
      <c r="W627" s="19"/>
      <c r="X627" s="19"/>
      <c r="Y627" s="19"/>
      <c r="Z627" s="19"/>
      <c r="AA627" s="19"/>
    </row>
    <row r="628" ht="12.75" customHeight="1">
      <c r="A628" s="25">
        <v>43604.75</v>
      </c>
      <c r="B628" s="19">
        <v>7.0</v>
      </c>
      <c r="C628" s="19" t="s">
        <v>228</v>
      </c>
      <c r="D628" s="19"/>
      <c r="E628" s="19">
        <v>74.0</v>
      </c>
      <c r="F628" s="19">
        <v>4300.0</v>
      </c>
      <c r="G628" s="19">
        <v>38.0</v>
      </c>
      <c r="H628" s="19">
        <v>58.0</v>
      </c>
      <c r="I628" s="19"/>
      <c r="J628" s="19" t="s">
        <v>21</v>
      </c>
      <c r="K628" s="19"/>
      <c r="L628" s="19" t="s">
        <v>868</v>
      </c>
      <c r="M628" s="19" t="s">
        <v>23</v>
      </c>
      <c r="N628" s="19" t="s">
        <v>23</v>
      </c>
      <c r="O628" s="19"/>
      <c r="P628" s="19"/>
      <c r="Q628" s="19"/>
      <c r="R628" s="19"/>
      <c r="S628" s="19"/>
      <c r="T628" s="19"/>
      <c r="U628" s="19"/>
      <c r="V628" s="19"/>
      <c r="W628" s="19"/>
      <c r="X628" s="19"/>
      <c r="Y628" s="19"/>
      <c r="Z628" s="19"/>
      <c r="AA628" s="19"/>
    </row>
    <row r="629" ht="12.75" customHeight="1">
      <c r="A629" s="25">
        <v>43623.458333333336</v>
      </c>
      <c r="B629" s="19">
        <v>7.0</v>
      </c>
      <c r="C629" s="19" t="s">
        <v>228</v>
      </c>
      <c r="D629" s="19"/>
      <c r="E629" s="19">
        <v>73.0</v>
      </c>
      <c r="F629" s="19">
        <v>4300.0</v>
      </c>
      <c r="G629" s="19">
        <v>73.0</v>
      </c>
      <c r="H629" s="19">
        <v>1353.0</v>
      </c>
      <c r="I629" s="19"/>
      <c r="J629" s="19" t="s">
        <v>21</v>
      </c>
      <c r="K629" s="19"/>
      <c r="L629" s="19" t="s">
        <v>942</v>
      </c>
      <c r="M629" s="19" t="s">
        <v>35</v>
      </c>
      <c r="N629" s="19" t="s">
        <v>23</v>
      </c>
      <c r="O629" s="19"/>
      <c r="P629" s="19"/>
      <c r="Q629" s="19"/>
      <c r="R629" s="19"/>
      <c r="S629" s="19"/>
      <c r="T629" s="19"/>
      <c r="U629" s="19"/>
      <c r="V629" s="19"/>
      <c r="W629" s="19"/>
      <c r="X629" s="19"/>
      <c r="Y629" s="19"/>
      <c r="Z629" s="19"/>
      <c r="AA629" s="19"/>
    </row>
    <row r="630" ht="12.75" customHeight="1">
      <c r="A630" s="25">
        <v>43624.541666666664</v>
      </c>
      <c r="B630" s="19">
        <v>7.0</v>
      </c>
      <c r="C630" s="19" t="s">
        <v>228</v>
      </c>
      <c r="D630" s="19"/>
      <c r="E630" s="19">
        <v>75.0</v>
      </c>
      <c r="F630" s="19">
        <v>4300.0</v>
      </c>
      <c r="G630" s="19">
        <v>35.0</v>
      </c>
      <c r="H630" s="19">
        <v>1045.0</v>
      </c>
      <c r="I630" s="19">
        <v>38.0</v>
      </c>
      <c r="J630" s="19" t="s">
        <v>40</v>
      </c>
      <c r="K630" s="19" t="s">
        <v>229</v>
      </c>
      <c r="L630" s="19"/>
      <c r="M630" s="19" t="s">
        <v>23</v>
      </c>
      <c r="N630" s="19" t="s">
        <v>23</v>
      </c>
      <c r="O630" s="19"/>
      <c r="P630" s="19"/>
      <c r="Q630" s="19"/>
      <c r="R630" s="19"/>
      <c r="S630" s="19"/>
      <c r="T630" s="19"/>
      <c r="U630" s="19"/>
      <c r="V630" s="19"/>
      <c r="W630" s="19"/>
      <c r="X630" s="19"/>
      <c r="Y630" s="19"/>
      <c r="Z630" s="19"/>
      <c r="AA630" s="19"/>
    </row>
    <row r="631" ht="12.75" customHeight="1">
      <c r="A631" s="25">
        <v>43630.583333333336</v>
      </c>
      <c r="B631" s="19">
        <v>7.0</v>
      </c>
      <c r="C631" s="19" t="s">
        <v>228</v>
      </c>
      <c r="D631" s="19"/>
      <c r="E631" s="19">
        <v>74.0</v>
      </c>
      <c r="F631" s="19">
        <v>4300.0</v>
      </c>
      <c r="G631" s="19">
        <v>38.0</v>
      </c>
      <c r="H631" s="19">
        <v>1083.0</v>
      </c>
      <c r="I631" s="19">
        <v>38.0</v>
      </c>
      <c r="J631" s="19" t="s">
        <v>40</v>
      </c>
      <c r="K631" s="19" t="s">
        <v>229</v>
      </c>
      <c r="L631" s="19"/>
      <c r="M631" s="19" t="s">
        <v>23</v>
      </c>
      <c r="N631" s="19" t="s">
        <v>23</v>
      </c>
      <c r="O631" s="19"/>
      <c r="P631" s="19"/>
      <c r="Q631" s="19"/>
      <c r="R631" s="19"/>
      <c r="S631" s="19"/>
      <c r="T631" s="19"/>
      <c r="U631" s="19"/>
      <c r="V631" s="19"/>
      <c r="W631" s="19"/>
      <c r="X631" s="19"/>
      <c r="Y631" s="19"/>
      <c r="Z631" s="19"/>
      <c r="AA631" s="19"/>
    </row>
    <row r="632" ht="12.75" customHeight="1">
      <c r="A632" s="25">
        <v>43617.333333333336</v>
      </c>
      <c r="B632" s="19">
        <v>7.0</v>
      </c>
      <c r="C632" s="19" t="s">
        <v>228</v>
      </c>
      <c r="D632" s="19"/>
      <c r="E632" s="19">
        <v>73.0</v>
      </c>
      <c r="F632" s="19">
        <v>4330.0</v>
      </c>
      <c r="G632" s="19">
        <v>37.0</v>
      </c>
      <c r="H632" s="19">
        <v>1029.0</v>
      </c>
      <c r="I632" s="19"/>
      <c r="J632" s="19" t="s">
        <v>21</v>
      </c>
      <c r="K632" s="19"/>
      <c r="L632" s="19" t="s">
        <v>918</v>
      </c>
      <c r="M632" s="19" t="s">
        <v>35</v>
      </c>
      <c r="N632" s="19" t="s">
        <v>23</v>
      </c>
      <c r="O632" s="19"/>
      <c r="P632" s="19"/>
      <c r="Q632" s="19"/>
      <c r="R632" s="19"/>
      <c r="S632" s="19"/>
      <c r="T632" s="19"/>
      <c r="U632" s="19"/>
      <c r="V632" s="19"/>
      <c r="W632" s="19"/>
      <c r="X632" s="19"/>
      <c r="Y632" s="19"/>
      <c r="Z632" s="19"/>
      <c r="AA632" s="19"/>
    </row>
    <row r="633" ht="12.75" customHeight="1">
      <c r="A633" s="25">
        <v>43623.291666666664</v>
      </c>
      <c r="B633" s="19">
        <v>7.0</v>
      </c>
      <c r="C633" s="19" t="s">
        <v>228</v>
      </c>
      <c r="D633" s="19"/>
      <c r="E633" s="19">
        <v>73.0</v>
      </c>
      <c r="F633" s="19">
        <v>4330.0</v>
      </c>
      <c r="G633" s="19">
        <v>37.0</v>
      </c>
      <c r="H633" s="19">
        <v>1358.0</v>
      </c>
      <c r="I633" s="19">
        <v>40.0</v>
      </c>
      <c r="J633" s="19" t="s">
        <v>40</v>
      </c>
      <c r="K633" s="19" t="s">
        <v>739</v>
      </c>
      <c r="L633" s="19"/>
      <c r="M633" s="19" t="s">
        <v>23</v>
      </c>
      <c r="N633" s="22" t="s">
        <v>23</v>
      </c>
      <c r="O633" s="19"/>
      <c r="P633" s="19"/>
      <c r="Q633" s="19"/>
      <c r="R633" s="19"/>
      <c r="S633" s="19"/>
      <c r="T633" s="19"/>
      <c r="U633" s="19"/>
      <c r="V633" s="19"/>
      <c r="W633" s="19"/>
      <c r="X633" s="19"/>
      <c r="Y633" s="19"/>
      <c r="Z633" s="19"/>
      <c r="AA633" s="19"/>
    </row>
    <row r="634" ht="12.75" customHeight="1">
      <c r="A634" s="25">
        <v>43651.4375</v>
      </c>
      <c r="B634" s="19">
        <v>7.0</v>
      </c>
      <c r="C634" s="19" t="s">
        <v>228</v>
      </c>
      <c r="D634" s="19"/>
      <c r="E634" s="19">
        <v>72.0</v>
      </c>
      <c r="F634" s="19">
        <v>4330.0</v>
      </c>
      <c r="G634" s="19">
        <v>37.0</v>
      </c>
      <c r="H634" s="19">
        <v>1270.0</v>
      </c>
      <c r="I634" s="19"/>
      <c r="J634" s="19" t="s">
        <v>21</v>
      </c>
      <c r="K634" s="19"/>
      <c r="L634" s="19" t="s">
        <v>33</v>
      </c>
      <c r="M634" s="19" t="s">
        <v>35</v>
      </c>
      <c r="N634" s="19" t="s">
        <v>23</v>
      </c>
      <c r="O634" s="19"/>
      <c r="P634" s="19"/>
      <c r="Q634" s="19"/>
      <c r="R634" s="19"/>
      <c r="S634" s="19"/>
      <c r="T634" s="19"/>
      <c r="U634" s="19"/>
      <c r="V634" s="19"/>
      <c r="W634" s="19"/>
      <c r="X634" s="19"/>
      <c r="Y634" s="19"/>
      <c r="Z634" s="19"/>
      <c r="AA634" s="19"/>
    </row>
    <row r="635" ht="12.75" customHeight="1">
      <c r="A635" s="25">
        <v>43578.395833333336</v>
      </c>
      <c r="B635" s="19">
        <v>7.0</v>
      </c>
      <c r="C635" s="19" t="s">
        <v>228</v>
      </c>
      <c r="D635" s="19"/>
      <c r="E635" s="19">
        <v>72.0</v>
      </c>
      <c r="F635" s="19">
        <v>4340.0</v>
      </c>
      <c r="G635" s="19">
        <v>39.0</v>
      </c>
      <c r="H635" s="19">
        <v>20.0</v>
      </c>
      <c r="I635" s="19"/>
      <c r="J635" s="19" t="s">
        <v>21</v>
      </c>
      <c r="K635" s="19"/>
      <c r="L635" s="19" t="s">
        <v>913</v>
      </c>
      <c r="M635" s="19" t="s">
        <v>35</v>
      </c>
      <c r="N635" s="19" t="s">
        <v>816</v>
      </c>
      <c r="O635" s="19"/>
      <c r="P635" s="19"/>
      <c r="Q635" s="19"/>
      <c r="R635" s="19"/>
      <c r="S635" s="19"/>
      <c r="T635" s="19"/>
      <c r="U635" s="19"/>
      <c r="V635" s="19"/>
      <c r="W635" s="19"/>
      <c r="X635" s="19"/>
      <c r="Y635" s="19"/>
      <c r="Z635" s="19"/>
      <c r="AA635" s="19"/>
    </row>
    <row r="636" ht="12.75" customHeight="1">
      <c r="A636" s="25">
        <v>43625.5</v>
      </c>
      <c r="B636" s="19">
        <v>7.0</v>
      </c>
      <c r="C636" s="19" t="s">
        <v>228</v>
      </c>
      <c r="D636" s="19"/>
      <c r="E636" s="19">
        <v>74.0</v>
      </c>
      <c r="F636" s="19">
        <v>4350.0</v>
      </c>
      <c r="G636" s="19">
        <v>38.0</v>
      </c>
      <c r="H636" s="19">
        <v>1055.0</v>
      </c>
      <c r="I636" s="19"/>
      <c r="J636" s="19" t="s">
        <v>21</v>
      </c>
      <c r="K636" s="19"/>
      <c r="L636" s="19" t="s">
        <v>914</v>
      </c>
      <c r="M636" s="19" t="s">
        <v>23</v>
      </c>
      <c r="N636" s="19" t="s">
        <v>23</v>
      </c>
      <c r="O636" s="19"/>
      <c r="P636" s="19"/>
      <c r="Q636" s="19"/>
      <c r="R636" s="19"/>
      <c r="S636" s="19"/>
      <c r="T636" s="19"/>
      <c r="U636" s="19"/>
      <c r="V636" s="19"/>
      <c r="W636" s="19"/>
      <c r="X636" s="19"/>
      <c r="Y636" s="19"/>
      <c r="Z636" s="19"/>
      <c r="AA636" s="19"/>
    </row>
    <row r="637" ht="12.75" customHeight="1">
      <c r="A637" s="25">
        <v>43637.395833333336</v>
      </c>
      <c r="B637" s="19">
        <v>7.0</v>
      </c>
      <c r="C637" s="19" t="s">
        <v>228</v>
      </c>
      <c r="D637" s="19"/>
      <c r="E637" s="19">
        <v>74.0</v>
      </c>
      <c r="F637" s="19">
        <v>4350.0</v>
      </c>
      <c r="G637" s="19">
        <v>39.0</v>
      </c>
      <c r="H637" s="19">
        <v>1124.0</v>
      </c>
      <c r="I637" s="19"/>
      <c r="J637" s="19" t="s">
        <v>21</v>
      </c>
      <c r="K637" s="19"/>
      <c r="L637" s="19" t="s">
        <v>939</v>
      </c>
      <c r="M637" s="19" t="s">
        <v>35</v>
      </c>
      <c r="N637" s="19" t="s">
        <v>23</v>
      </c>
      <c r="O637" s="19"/>
      <c r="P637" s="19"/>
      <c r="Q637" s="19"/>
      <c r="R637" s="19"/>
      <c r="S637" s="19"/>
      <c r="T637" s="19"/>
      <c r="U637" s="19"/>
      <c r="V637" s="19"/>
      <c r="W637" s="19"/>
      <c r="X637" s="19"/>
      <c r="Y637" s="19"/>
      <c r="Z637" s="19"/>
      <c r="AA637" s="19"/>
    </row>
    <row r="638" ht="12.75" customHeight="1">
      <c r="A638" s="25">
        <v>43646.354166666664</v>
      </c>
      <c r="B638" s="19">
        <v>7.0</v>
      </c>
      <c r="C638" s="19" t="s">
        <v>228</v>
      </c>
      <c r="D638" s="19"/>
      <c r="E638" s="19">
        <v>79.0</v>
      </c>
      <c r="F638" s="19">
        <v>4370.0</v>
      </c>
      <c r="G638" s="19">
        <v>36.0</v>
      </c>
      <c r="H638" s="19">
        <v>1252.0</v>
      </c>
      <c r="I638" s="19"/>
      <c r="J638" s="19" t="s">
        <v>21</v>
      </c>
      <c r="K638" s="19"/>
      <c r="L638" s="19" t="s">
        <v>1007</v>
      </c>
      <c r="M638" s="19" t="s">
        <v>35</v>
      </c>
      <c r="N638" s="19" t="s">
        <v>23</v>
      </c>
      <c r="O638" s="19"/>
      <c r="P638" s="19"/>
      <c r="Q638" s="19"/>
      <c r="R638" s="19"/>
      <c r="S638" s="19"/>
      <c r="T638" s="19"/>
      <c r="U638" s="19"/>
      <c r="V638" s="19"/>
      <c r="W638" s="19"/>
      <c r="X638" s="19"/>
      <c r="Y638" s="19"/>
      <c r="Z638" s="19"/>
      <c r="AA638" s="19"/>
    </row>
    <row r="639" ht="12.75" customHeight="1">
      <c r="A639" s="25">
        <v>43634.29861111111</v>
      </c>
      <c r="B639" s="19">
        <v>7.0</v>
      </c>
      <c r="C639" s="19" t="s">
        <v>228</v>
      </c>
      <c r="D639" s="19"/>
      <c r="E639" s="19">
        <v>74.0</v>
      </c>
      <c r="F639" s="19">
        <v>4380.0</v>
      </c>
      <c r="G639" s="19">
        <v>37.0</v>
      </c>
      <c r="H639" s="19">
        <v>1109.0</v>
      </c>
      <c r="I639" s="19">
        <v>93.0</v>
      </c>
      <c r="J639" s="19" t="s">
        <v>40</v>
      </c>
      <c r="K639" s="19" t="s">
        <v>915</v>
      </c>
      <c r="L639" s="19"/>
      <c r="M639" s="19" t="s">
        <v>35</v>
      </c>
      <c r="N639" s="19" t="s">
        <v>23</v>
      </c>
      <c r="O639" s="19"/>
      <c r="P639" s="19"/>
      <c r="Q639" s="19"/>
      <c r="R639" s="19"/>
      <c r="S639" s="19"/>
      <c r="T639" s="19"/>
      <c r="U639" s="19"/>
      <c r="V639" s="19"/>
      <c r="W639" s="19"/>
      <c r="X639" s="19"/>
      <c r="Y639" s="19"/>
      <c r="Z639" s="19"/>
      <c r="AA639" s="19"/>
    </row>
    <row r="640" ht="12.75" customHeight="1">
      <c r="A640" s="25">
        <v>43651.46875</v>
      </c>
      <c r="B640" s="19">
        <v>7.0</v>
      </c>
      <c r="C640" s="19" t="s">
        <v>228</v>
      </c>
      <c r="D640" s="19"/>
      <c r="E640" s="19">
        <v>75.0</v>
      </c>
      <c r="F640" s="19">
        <v>4380.0</v>
      </c>
      <c r="G640" s="19">
        <v>38.0</v>
      </c>
      <c r="H640" s="19">
        <v>1268.0</v>
      </c>
      <c r="I640" s="19"/>
      <c r="J640" s="19" t="s">
        <v>21</v>
      </c>
      <c r="K640" s="19"/>
      <c r="L640" s="19" t="s">
        <v>1008</v>
      </c>
      <c r="M640" s="19" t="s">
        <v>35</v>
      </c>
      <c r="N640" s="19" t="s">
        <v>23</v>
      </c>
      <c r="O640" s="19"/>
      <c r="P640" s="19"/>
      <c r="Q640" s="19"/>
      <c r="R640" s="19"/>
      <c r="S640" s="19"/>
      <c r="T640" s="19"/>
      <c r="U640" s="19"/>
      <c r="V640" s="19"/>
      <c r="W640" s="19"/>
      <c r="X640" s="19"/>
      <c r="Y640" s="19"/>
      <c r="Z640" s="19"/>
      <c r="AA640" s="19"/>
    </row>
    <row r="641" ht="12.75" customHeight="1">
      <c r="A641" s="25">
        <v>43604.395833333336</v>
      </c>
      <c r="B641" s="19">
        <v>7.0</v>
      </c>
      <c r="C641" s="19" t="s">
        <v>228</v>
      </c>
      <c r="D641" s="19"/>
      <c r="E641" s="19">
        <v>75.0</v>
      </c>
      <c r="F641" s="19">
        <v>4400.0</v>
      </c>
      <c r="G641" s="19">
        <v>38.0</v>
      </c>
      <c r="H641" s="19">
        <v>53.0</v>
      </c>
      <c r="I641" s="19"/>
      <c r="J641" s="19" t="s">
        <v>21</v>
      </c>
      <c r="K641" s="19"/>
      <c r="L641" s="19" t="s">
        <v>33</v>
      </c>
      <c r="M641" s="19" t="s">
        <v>23</v>
      </c>
      <c r="N641" s="19" t="s">
        <v>23</v>
      </c>
      <c r="O641" s="19"/>
      <c r="P641" s="19"/>
      <c r="Q641" s="19"/>
      <c r="R641" s="19"/>
      <c r="S641" s="19"/>
      <c r="T641" s="19"/>
      <c r="U641" s="19"/>
      <c r="V641" s="19"/>
      <c r="W641" s="19"/>
      <c r="X641" s="19"/>
      <c r="Y641" s="19"/>
      <c r="Z641" s="19"/>
      <c r="AA641" s="19"/>
    </row>
    <row r="642" ht="12.75" customHeight="1">
      <c r="A642" s="25">
        <v>43634.479166666664</v>
      </c>
      <c r="B642" s="19">
        <v>7.0</v>
      </c>
      <c r="C642" s="19" t="s">
        <v>228</v>
      </c>
      <c r="D642" s="19"/>
      <c r="E642" s="19">
        <v>77.0</v>
      </c>
      <c r="F642" s="19">
        <v>4400.0</v>
      </c>
      <c r="G642" s="19">
        <v>37.0</v>
      </c>
      <c r="H642" s="19">
        <v>1108.0</v>
      </c>
      <c r="I642" s="19">
        <v>89.0</v>
      </c>
      <c r="J642" s="19" t="s">
        <v>40</v>
      </c>
      <c r="K642" s="19" t="s">
        <v>924</v>
      </c>
      <c r="L642" s="19"/>
      <c r="M642" s="19" t="s">
        <v>35</v>
      </c>
      <c r="N642" s="19" t="s">
        <v>23</v>
      </c>
      <c r="O642" s="19"/>
      <c r="P642" s="19"/>
      <c r="Q642" s="19"/>
      <c r="R642" s="19"/>
      <c r="S642" s="19"/>
      <c r="T642" s="19"/>
      <c r="U642" s="19"/>
      <c r="V642" s="19"/>
      <c r="W642" s="19"/>
      <c r="X642" s="19"/>
      <c r="Y642" s="19"/>
      <c r="Z642" s="19"/>
      <c r="AA642" s="19"/>
    </row>
    <row r="643" ht="12.75" customHeight="1">
      <c r="A643" s="25">
        <v>43652.4375</v>
      </c>
      <c r="B643" s="19">
        <v>7.0</v>
      </c>
      <c r="C643" s="19" t="s">
        <v>228</v>
      </c>
      <c r="D643" s="19"/>
      <c r="E643" s="19">
        <v>75.0</v>
      </c>
      <c r="F643" s="19">
        <v>4400.0</v>
      </c>
      <c r="G643" s="19">
        <v>36.0</v>
      </c>
      <c r="H643" s="19">
        <v>1273.0</v>
      </c>
      <c r="I643" s="19">
        <v>40.0</v>
      </c>
      <c r="J643" s="19" t="s">
        <v>40</v>
      </c>
      <c r="K643" s="19" t="s">
        <v>739</v>
      </c>
      <c r="L643" s="19"/>
      <c r="M643" s="19" t="s">
        <v>35</v>
      </c>
      <c r="N643" s="19" t="s">
        <v>23</v>
      </c>
      <c r="O643" s="19"/>
      <c r="P643" s="19"/>
      <c r="Q643" s="19"/>
      <c r="R643" s="19"/>
      <c r="S643" s="19"/>
      <c r="T643" s="19"/>
      <c r="U643" s="19"/>
      <c r="V643" s="19"/>
      <c r="W643" s="19"/>
      <c r="X643" s="19"/>
      <c r="Y643" s="19"/>
      <c r="Z643" s="19"/>
      <c r="AA643" s="19"/>
    </row>
    <row r="644" ht="12.75" customHeight="1">
      <c r="A644" s="25">
        <v>43589.8125</v>
      </c>
      <c r="B644" s="19">
        <v>7.0</v>
      </c>
      <c r="C644" s="19" t="s">
        <v>228</v>
      </c>
      <c r="D644" s="19"/>
      <c r="E644" s="19">
        <v>74.0</v>
      </c>
      <c r="F644" s="19">
        <v>4430.0</v>
      </c>
      <c r="G644" s="19">
        <v>38.0</v>
      </c>
      <c r="H644" s="19">
        <v>31.0</v>
      </c>
      <c r="I644" s="19"/>
      <c r="J644" s="19" t="s">
        <v>21</v>
      </c>
      <c r="K644" s="19"/>
      <c r="L644" s="19" t="s">
        <v>914</v>
      </c>
      <c r="M644" s="19" t="s">
        <v>23</v>
      </c>
      <c r="N644" s="19" t="s">
        <v>23</v>
      </c>
      <c r="O644" s="19"/>
      <c r="P644" s="19"/>
      <c r="Q644" s="19"/>
      <c r="R644" s="19"/>
      <c r="S644" s="19"/>
      <c r="T644" s="19"/>
      <c r="U644" s="19"/>
      <c r="V644" s="19"/>
      <c r="W644" s="19"/>
      <c r="X644" s="19"/>
      <c r="Y644" s="19"/>
      <c r="Z644" s="19"/>
      <c r="AA644" s="19"/>
    </row>
    <row r="645" ht="12.75" customHeight="1">
      <c r="A645" s="25">
        <v>43634.541666666664</v>
      </c>
      <c r="B645" s="19">
        <v>7.0</v>
      </c>
      <c r="C645" s="19" t="s">
        <v>228</v>
      </c>
      <c r="D645" s="19"/>
      <c r="E645" s="19">
        <v>75.0</v>
      </c>
      <c r="F645" s="19">
        <v>4430.0</v>
      </c>
      <c r="G645" s="19">
        <v>37.0</v>
      </c>
      <c r="H645" s="19">
        <v>1111.0</v>
      </c>
      <c r="I645" s="19">
        <v>87.0</v>
      </c>
      <c r="J645" s="19" t="s">
        <v>40</v>
      </c>
      <c r="K645" s="19" t="s">
        <v>913</v>
      </c>
      <c r="L645" s="19"/>
      <c r="M645" s="19" t="s">
        <v>35</v>
      </c>
      <c r="N645" s="19" t="s">
        <v>23</v>
      </c>
      <c r="O645" s="19"/>
      <c r="P645" s="19"/>
      <c r="Q645" s="19"/>
      <c r="R645" s="19"/>
      <c r="S645" s="19"/>
      <c r="T645" s="19"/>
      <c r="U645" s="19"/>
      <c r="V645" s="19"/>
      <c r="W645" s="19"/>
      <c r="X645" s="19"/>
      <c r="Y645" s="19"/>
      <c r="Z645" s="19"/>
      <c r="AA645" s="19"/>
    </row>
    <row r="646" ht="12.75" customHeight="1">
      <c r="A646" s="25">
        <v>43582.5</v>
      </c>
      <c r="B646" s="19">
        <v>7.0</v>
      </c>
      <c r="C646" s="19" t="s">
        <v>228</v>
      </c>
      <c r="D646" s="19"/>
      <c r="E646" s="19">
        <v>74.0</v>
      </c>
      <c r="F646" s="19">
        <v>4440.0</v>
      </c>
      <c r="G646" s="19">
        <v>37.0</v>
      </c>
      <c r="H646" s="19">
        <v>23.0</v>
      </c>
      <c r="I646" s="19"/>
      <c r="J646" s="19" t="s">
        <v>21</v>
      </c>
      <c r="K646" s="19"/>
      <c r="L646" s="19" t="s">
        <v>933</v>
      </c>
      <c r="M646" s="19" t="s">
        <v>23</v>
      </c>
      <c r="N646" s="19" t="s">
        <v>23</v>
      </c>
      <c r="O646" s="19"/>
      <c r="P646" s="19"/>
      <c r="Q646" s="19"/>
      <c r="R646" s="19"/>
      <c r="S646" s="19"/>
      <c r="T646" s="19"/>
      <c r="U646" s="19"/>
      <c r="V646" s="19"/>
      <c r="W646" s="19"/>
      <c r="X646" s="19"/>
      <c r="Y646" s="19"/>
      <c r="Z646" s="19"/>
      <c r="AA646" s="19"/>
    </row>
    <row r="647" ht="12.75" customHeight="1">
      <c r="A647" s="25">
        <v>43606.708333333336</v>
      </c>
      <c r="B647" s="19">
        <v>7.0</v>
      </c>
      <c r="C647" s="19" t="s">
        <v>228</v>
      </c>
      <c r="D647" s="19"/>
      <c r="E647" s="19">
        <v>76.0</v>
      </c>
      <c r="F647" s="19">
        <v>4450.0</v>
      </c>
      <c r="G647" s="19">
        <v>40.0</v>
      </c>
      <c r="H647" s="19">
        <v>61.0</v>
      </c>
      <c r="I647" s="19">
        <v>38.0</v>
      </c>
      <c r="J647" s="19" t="s">
        <v>40</v>
      </c>
      <c r="K647" s="19" t="s">
        <v>229</v>
      </c>
      <c r="L647" s="19"/>
      <c r="M647" s="19" t="s">
        <v>23</v>
      </c>
      <c r="N647" s="19" t="s">
        <v>23</v>
      </c>
      <c r="O647" s="19"/>
      <c r="P647" s="19"/>
      <c r="Q647" s="19"/>
      <c r="R647" s="19"/>
      <c r="S647" s="19"/>
      <c r="T647" s="19"/>
      <c r="U647" s="19"/>
      <c r="V647" s="19"/>
      <c r="W647" s="19"/>
      <c r="X647" s="19"/>
      <c r="Y647" s="19"/>
      <c r="Z647" s="19"/>
      <c r="AA647" s="19"/>
    </row>
    <row r="648" ht="12.75" customHeight="1">
      <c r="A648" s="25">
        <v>43609.625</v>
      </c>
      <c r="B648" s="19">
        <v>7.0</v>
      </c>
      <c r="C648" s="19" t="s">
        <v>228</v>
      </c>
      <c r="D648" s="19"/>
      <c r="E648" s="19">
        <v>75.0</v>
      </c>
      <c r="F648" s="19">
        <v>4450.0</v>
      </c>
      <c r="G648" s="19">
        <v>38.0</v>
      </c>
      <c r="H648" s="19">
        <v>72.0</v>
      </c>
      <c r="I648" s="19"/>
      <c r="J648" s="19" t="s">
        <v>21</v>
      </c>
      <c r="K648" s="19"/>
      <c r="L648" s="19" t="s">
        <v>1002</v>
      </c>
      <c r="M648" s="19" t="s">
        <v>23</v>
      </c>
      <c r="N648" s="19" t="s">
        <v>23</v>
      </c>
      <c r="O648" s="19"/>
      <c r="P648" s="19"/>
      <c r="Q648" s="19"/>
      <c r="R648" s="19"/>
      <c r="S648" s="19"/>
      <c r="T648" s="19"/>
      <c r="U648" s="19"/>
      <c r="V648" s="19"/>
      <c r="W648" s="19"/>
      <c r="X648" s="19"/>
      <c r="Y648" s="19"/>
      <c r="Z648" s="19"/>
      <c r="AA648" s="19"/>
    </row>
    <row r="649" ht="12.75" customHeight="1">
      <c r="A649" s="25">
        <v>43623.84375</v>
      </c>
      <c r="B649" s="19">
        <v>7.0</v>
      </c>
      <c r="C649" s="19" t="s">
        <v>228</v>
      </c>
      <c r="D649" s="19"/>
      <c r="E649" s="19">
        <v>75.0</v>
      </c>
      <c r="F649" s="19">
        <v>4460.0</v>
      </c>
      <c r="G649" s="19">
        <v>38.0</v>
      </c>
      <c r="H649" s="19">
        <v>1042.0</v>
      </c>
      <c r="I649" s="19"/>
      <c r="J649" s="19" t="s">
        <v>21</v>
      </c>
      <c r="K649" s="19"/>
      <c r="L649" s="19" t="s">
        <v>921</v>
      </c>
      <c r="M649" s="19" t="s">
        <v>23</v>
      </c>
      <c r="N649" s="19" t="s">
        <v>23</v>
      </c>
      <c r="O649" s="19"/>
      <c r="P649" s="19"/>
      <c r="Q649" s="19"/>
      <c r="R649" s="19"/>
      <c r="S649" s="19"/>
      <c r="T649" s="19"/>
      <c r="U649" s="19"/>
      <c r="V649" s="19"/>
      <c r="W649" s="19"/>
      <c r="X649" s="19"/>
      <c r="Y649" s="19"/>
      <c r="Z649" s="19"/>
      <c r="AA649" s="19"/>
    </row>
    <row r="650" ht="12.75" customHeight="1">
      <c r="A650" s="25">
        <v>43609.4375</v>
      </c>
      <c r="B650" s="19">
        <v>7.0</v>
      </c>
      <c r="C650" s="19" t="s">
        <v>228</v>
      </c>
      <c r="D650" s="19"/>
      <c r="E650" s="19">
        <v>72.0</v>
      </c>
      <c r="F650" s="19">
        <v>4470.0</v>
      </c>
      <c r="G650" s="19">
        <v>39.0</v>
      </c>
      <c r="H650" s="19">
        <v>68.0</v>
      </c>
      <c r="I650" s="19"/>
      <c r="J650" s="19" t="s">
        <v>21</v>
      </c>
      <c r="K650" s="19"/>
      <c r="L650" s="19" t="s">
        <v>913</v>
      </c>
      <c r="M650" s="19" t="s">
        <v>23</v>
      </c>
      <c r="N650" s="19" t="s">
        <v>23</v>
      </c>
      <c r="O650" s="19"/>
      <c r="P650" s="19"/>
      <c r="Q650" s="19"/>
      <c r="R650" s="19"/>
      <c r="S650" s="19"/>
      <c r="T650" s="19"/>
      <c r="U650" s="19"/>
      <c r="V650" s="19"/>
      <c r="W650" s="19"/>
      <c r="X650" s="19"/>
      <c r="Y650" s="19"/>
      <c r="Z650" s="19"/>
      <c r="AA650" s="19"/>
    </row>
    <row r="651" ht="12.75" customHeight="1">
      <c r="A651" s="25">
        <v>43621.770833333336</v>
      </c>
      <c r="B651" s="19">
        <v>7.0</v>
      </c>
      <c r="C651" s="19" t="s">
        <v>228</v>
      </c>
      <c r="D651" s="19"/>
      <c r="E651" s="19">
        <v>74.0</v>
      </c>
      <c r="F651" s="19">
        <v>4470.0</v>
      </c>
      <c r="G651" s="19">
        <v>38.0</v>
      </c>
      <c r="H651" s="19">
        <v>1347.0</v>
      </c>
      <c r="I651" s="19">
        <v>87.0</v>
      </c>
      <c r="J651" s="19" t="s">
        <v>40</v>
      </c>
      <c r="K651" s="19" t="s">
        <v>913</v>
      </c>
      <c r="L651" s="19"/>
      <c r="M651" s="19" t="s">
        <v>23</v>
      </c>
      <c r="N651" s="19" t="s">
        <v>23</v>
      </c>
      <c r="O651" s="19"/>
      <c r="P651" s="19"/>
      <c r="Q651" s="19"/>
      <c r="R651" s="19"/>
      <c r="S651" s="19"/>
      <c r="T651" s="19"/>
      <c r="U651" s="19"/>
      <c r="V651" s="19"/>
      <c r="W651" s="19"/>
      <c r="X651" s="19"/>
      <c r="Y651" s="19"/>
      <c r="Z651" s="19"/>
      <c r="AA651" s="19"/>
    </row>
    <row r="652" ht="12.75" customHeight="1">
      <c r="A652" s="25">
        <v>43641.395833333336</v>
      </c>
      <c r="B652" s="19">
        <v>7.0</v>
      </c>
      <c r="C652" s="19" t="s">
        <v>228</v>
      </c>
      <c r="D652" s="19"/>
      <c r="E652" s="19">
        <v>75.0</v>
      </c>
      <c r="F652" s="19">
        <v>4470.0</v>
      </c>
      <c r="G652" s="19">
        <v>40.0</v>
      </c>
      <c r="H652" s="19">
        <v>1229.0</v>
      </c>
      <c r="I652" s="19">
        <v>38.0</v>
      </c>
      <c r="J652" s="19" t="s">
        <v>40</v>
      </c>
      <c r="K652" s="19" t="s">
        <v>229</v>
      </c>
      <c r="L652" s="19"/>
      <c r="M652" s="19" t="s">
        <v>35</v>
      </c>
      <c r="N652" s="19" t="s">
        <v>816</v>
      </c>
      <c r="O652" s="19"/>
      <c r="P652" s="19"/>
      <c r="Q652" s="19"/>
      <c r="R652" s="19"/>
      <c r="S652" s="19"/>
      <c r="T652" s="19"/>
      <c r="U652" s="19"/>
      <c r="V652" s="19"/>
      <c r="W652" s="19"/>
      <c r="X652" s="19"/>
      <c r="Y652" s="19"/>
      <c r="Z652" s="19"/>
      <c r="AA652" s="19"/>
    </row>
    <row r="653" ht="12.75" customHeight="1">
      <c r="A653" s="25">
        <v>43638.4375</v>
      </c>
      <c r="B653" s="19">
        <v>7.0</v>
      </c>
      <c r="C653" s="19" t="s">
        <v>228</v>
      </c>
      <c r="D653" s="19"/>
      <c r="E653" s="19">
        <v>73.0</v>
      </c>
      <c r="F653" s="19">
        <v>4480.0</v>
      </c>
      <c r="G653" s="19">
        <v>38.0</v>
      </c>
      <c r="H653" s="19">
        <v>1203.0</v>
      </c>
      <c r="I653" s="19">
        <v>40.0</v>
      </c>
      <c r="J653" s="19" t="s">
        <v>40</v>
      </c>
      <c r="K653" s="19" t="s">
        <v>739</v>
      </c>
      <c r="L653" s="19"/>
      <c r="M653" s="19" t="s">
        <v>35</v>
      </c>
      <c r="N653" s="19" t="s">
        <v>23</v>
      </c>
      <c r="O653" s="19"/>
      <c r="P653" s="19"/>
      <c r="Q653" s="19"/>
      <c r="R653" s="19"/>
      <c r="S653" s="19"/>
      <c r="T653" s="19"/>
      <c r="U653" s="19"/>
      <c r="V653" s="19"/>
      <c r="W653" s="19"/>
      <c r="X653" s="19"/>
      <c r="Y653" s="19"/>
      <c r="Z653" s="19"/>
      <c r="AA653" s="19"/>
    </row>
    <row r="654" ht="12.75" customHeight="1">
      <c r="A654" s="25">
        <v>43621.4375</v>
      </c>
      <c r="B654" s="19">
        <v>7.0</v>
      </c>
      <c r="C654" s="19" t="s">
        <v>228</v>
      </c>
      <c r="D654" s="19"/>
      <c r="E654" s="19">
        <v>74.0</v>
      </c>
      <c r="F654" s="19">
        <v>4490.0</v>
      </c>
      <c r="G654" s="19">
        <v>39.0</v>
      </c>
      <c r="H654" s="19">
        <v>1345.0</v>
      </c>
      <c r="I654" s="19">
        <v>87.0</v>
      </c>
      <c r="J654" s="19" t="s">
        <v>40</v>
      </c>
      <c r="K654" s="19" t="s">
        <v>913</v>
      </c>
      <c r="L654" s="19"/>
      <c r="M654" s="19" t="s">
        <v>23</v>
      </c>
      <c r="N654" s="19" t="s">
        <v>23</v>
      </c>
      <c r="O654" s="19"/>
      <c r="P654" s="19"/>
      <c r="Q654" s="19"/>
      <c r="R654" s="19"/>
      <c r="S654" s="19"/>
      <c r="T654" s="19"/>
      <c r="U654" s="19"/>
      <c r="V654" s="19"/>
      <c r="W654" s="19"/>
      <c r="X654" s="19"/>
      <c r="Y654" s="19"/>
      <c r="Z654" s="19"/>
      <c r="AA654" s="19"/>
    </row>
    <row r="655" ht="12.75" customHeight="1">
      <c r="A655" s="25">
        <v>43575.625</v>
      </c>
      <c r="B655" s="19">
        <v>7.0</v>
      </c>
      <c r="C655" s="19" t="s">
        <v>228</v>
      </c>
      <c r="D655" s="19"/>
      <c r="E655" s="19">
        <v>74.0</v>
      </c>
      <c r="F655" s="19">
        <v>4500.0</v>
      </c>
      <c r="G655" s="19">
        <v>38.0</v>
      </c>
      <c r="H655" s="19">
        <v>19.0</v>
      </c>
      <c r="I655" s="19"/>
      <c r="J655" s="19" t="s">
        <v>21</v>
      </c>
      <c r="K655" s="19"/>
      <c r="L655" s="19" t="s">
        <v>918</v>
      </c>
      <c r="M655" s="19" t="s">
        <v>23</v>
      </c>
      <c r="N655" s="19" t="s">
        <v>23</v>
      </c>
      <c r="O655" s="19"/>
      <c r="P655" s="19"/>
      <c r="Q655" s="19"/>
      <c r="R655" s="19"/>
      <c r="S655" s="19"/>
      <c r="T655" s="19"/>
      <c r="U655" s="19"/>
      <c r="V655" s="19"/>
      <c r="W655" s="19"/>
      <c r="X655" s="19"/>
      <c r="Y655" s="19"/>
      <c r="Z655" s="19"/>
      <c r="AA655" s="19"/>
    </row>
    <row r="656" ht="12.75" customHeight="1">
      <c r="A656" s="25">
        <v>43648.4375</v>
      </c>
      <c r="B656" s="19">
        <v>7.0</v>
      </c>
      <c r="C656" s="19" t="s">
        <v>228</v>
      </c>
      <c r="D656" s="19"/>
      <c r="E656" s="19">
        <v>80.0</v>
      </c>
      <c r="F656" s="19">
        <v>4500.0</v>
      </c>
      <c r="G656" s="19">
        <v>38.0</v>
      </c>
      <c r="H656" s="19">
        <v>1259.0</v>
      </c>
      <c r="I656" s="19">
        <v>38.0</v>
      </c>
      <c r="J656" s="19" t="s">
        <v>40</v>
      </c>
      <c r="K656" s="19" t="s">
        <v>229</v>
      </c>
      <c r="L656" s="19"/>
      <c r="M656" s="19" t="s">
        <v>35</v>
      </c>
      <c r="N656" s="19" t="s">
        <v>23</v>
      </c>
      <c r="O656" s="19"/>
      <c r="P656" s="19"/>
      <c r="Q656" s="19"/>
      <c r="R656" s="19"/>
      <c r="S656" s="19"/>
      <c r="T656" s="19"/>
      <c r="U656" s="19"/>
      <c r="V656" s="19"/>
      <c r="W656" s="19"/>
      <c r="X656" s="19"/>
      <c r="Y656" s="19"/>
      <c r="Z656" s="19"/>
      <c r="AA656" s="19"/>
    </row>
    <row r="657" ht="12.75" customHeight="1">
      <c r="A657" s="25">
        <v>43632.458333333336</v>
      </c>
      <c r="B657" s="19">
        <v>7.0</v>
      </c>
      <c r="C657" s="19" t="s">
        <v>228</v>
      </c>
      <c r="D657" s="19"/>
      <c r="E657" s="19">
        <v>75.0</v>
      </c>
      <c r="F657" s="19">
        <v>4510.0</v>
      </c>
      <c r="G657" s="19">
        <v>38.0</v>
      </c>
      <c r="H657" s="19">
        <v>1101.0</v>
      </c>
      <c r="I657" s="19">
        <v>43.0</v>
      </c>
      <c r="J657" s="19" t="s">
        <v>40</v>
      </c>
      <c r="K657" s="19" t="s">
        <v>903</v>
      </c>
      <c r="L657" s="19"/>
      <c r="M657" s="19" t="s">
        <v>35</v>
      </c>
      <c r="N657" s="19" t="s">
        <v>23</v>
      </c>
      <c r="O657" s="19"/>
      <c r="P657" s="19"/>
      <c r="Q657" s="19"/>
      <c r="R657" s="19"/>
      <c r="S657" s="19"/>
      <c r="T657" s="19"/>
      <c r="U657" s="19"/>
      <c r="V657" s="19"/>
      <c r="W657" s="19"/>
      <c r="X657" s="19"/>
      <c r="Y657" s="19"/>
      <c r="Z657" s="19"/>
      <c r="AA657" s="19"/>
    </row>
    <row r="658" ht="12.75" customHeight="1">
      <c r="A658" s="25">
        <v>43614.6875</v>
      </c>
      <c r="B658" s="19">
        <v>7.0</v>
      </c>
      <c r="C658" s="19" t="s">
        <v>228</v>
      </c>
      <c r="D658" s="19"/>
      <c r="E658" s="19">
        <v>72.0</v>
      </c>
      <c r="F658" s="19">
        <v>4520.0</v>
      </c>
      <c r="G658" s="19">
        <v>40.0</v>
      </c>
      <c r="H658" s="19">
        <v>1015.0</v>
      </c>
      <c r="I658" s="19">
        <v>88.0</v>
      </c>
      <c r="J658" s="19" t="s">
        <v>40</v>
      </c>
      <c r="K658" s="19" t="s">
        <v>945</v>
      </c>
      <c r="L658" s="19"/>
      <c r="M658" s="19" t="s">
        <v>23</v>
      </c>
      <c r="N658" s="19" t="s">
        <v>23</v>
      </c>
      <c r="O658" s="19"/>
      <c r="P658" s="19"/>
      <c r="Q658" s="19"/>
      <c r="R658" s="19"/>
      <c r="S658" s="19"/>
      <c r="T658" s="19"/>
      <c r="U658" s="19"/>
      <c r="V658" s="19"/>
      <c r="W658" s="19"/>
      <c r="X658" s="19"/>
      <c r="Y658" s="19"/>
      <c r="Z658" s="19"/>
      <c r="AA658" s="19"/>
    </row>
    <row r="659" ht="12.75" customHeight="1">
      <c r="A659" s="25">
        <v>43614.5625</v>
      </c>
      <c r="B659" s="19">
        <v>7.0</v>
      </c>
      <c r="C659" s="19" t="s">
        <v>228</v>
      </c>
      <c r="D659" s="19"/>
      <c r="E659" s="19">
        <v>73.0</v>
      </c>
      <c r="F659" s="19">
        <v>4530.0</v>
      </c>
      <c r="G659" s="19">
        <v>36.0</v>
      </c>
      <c r="H659" s="19">
        <v>1013.0</v>
      </c>
      <c r="I659" s="19">
        <v>38.0</v>
      </c>
      <c r="J659" s="19" t="s">
        <v>40</v>
      </c>
      <c r="K659" s="19" t="s">
        <v>229</v>
      </c>
      <c r="L659" s="19"/>
      <c r="M659" s="19" t="s">
        <v>23</v>
      </c>
      <c r="N659" s="19" t="s">
        <v>23</v>
      </c>
      <c r="O659" s="19"/>
      <c r="P659" s="19"/>
      <c r="Q659" s="19"/>
      <c r="R659" s="19"/>
      <c r="S659" s="19"/>
      <c r="T659" s="19"/>
      <c r="U659" s="19"/>
      <c r="V659" s="19"/>
      <c r="W659" s="19"/>
      <c r="X659" s="19"/>
      <c r="Y659" s="19"/>
      <c r="Z659" s="19"/>
      <c r="AA659" s="19"/>
    </row>
    <row r="660" ht="12.75" customHeight="1">
      <c r="A660" s="25">
        <v>43614.8125</v>
      </c>
      <c r="B660" s="19">
        <v>7.0</v>
      </c>
      <c r="C660" s="19" t="s">
        <v>228</v>
      </c>
      <c r="D660" s="19"/>
      <c r="E660" s="19">
        <v>75.0</v>
      </c>
      <c r="F660" s="19">
        <v>4530.0</v>
      </c>
      <c r="G660" s="19">
        <v>38.0</v>
      </c>
      <c r="H660" s="19">
        <v>1017.0</v>
      </c>
      <c r="I660" s="19">
        <v>91.0</v>
      </c>
      <c r="J660" s="19" t="s">
        <v>40</v>
      </c>
      <c r="K660" s="19" t="s">
        <v>947</v>
      </c>
      <c r="L660" s="19"/>
      <c r="M660" s="19" t="s">
        <v>23</v>
      </c>
      <c r="N660" s="19" t="s">
        <v>23</v>
      </c>
      <c r="O660" s="19"/>
      <c r="P660" s="19"/>
      <c r="Q660" s="19"/>
      <c r="R660" s="19"/>
      <c r="S660" s="19"/>
      <c r="T660" s="19"/>
      <c r="U660" s="19"/>
      <c r="V660" s="19"/>
      <c r="W660" s="19"/>
      <c r="X660" s="19"/>
      <c r="Y660" s="19"/>
      <c r="Z660" s="19"/>
      <c r="AA660" s="19"/>
    </row>
    <row r="661" ht="12.75" customHeight="1">
      <c r="A661" s="25">
        <v>43603.59375</v>
      </c>
      <c r="B661" s="19">
        <v>7.0</v>
      </c>
      <c r="C661" s="19" t="s">
        <v>228</v>
      </c>
      <c r="D661" s="19"/>
      <c r="E661" s="19">
        <v>79.0</v>
      </c>
      <c r="F661" s="19">
        <v>4540.0</v>
      </c>
      <c r="G661" s="19">
        <v>38.0</v>
      </c>
      <c r="H661" s="19">
        <v>51.0</v>
      </c>
      <c r="I661" s="19">
        <v>40.0</v>
      </c>
      <c r="J661" s="19" t="s">
        <v>40</v>
      </c>
      <c r="K661" s="19" t="s">
        <v>739</v>
      </c>
      <c r="L661" s="19"/>
      <c r="M661" s="19" t="s">
        <v>23</v>
      </c>
      <c r="N661" s="19" t="s">
        <v>23</v>
      </c>
      <c r="O661" s="19"/>
      <c r="P661" s="19"/>
      <c r="Q661" s="19"/>
      <c r="R661" s="19"/>
      <c r="S661" s="19"/>
      <c r="T661" s="19"/>
      <c r="U661" s="19"/>
      <c r="V661" s="19"/>
      <c r="W661" s="19"/>
      <c r="X661" s="19"/>
      <c r="Y661" s="19"/>
      <c r="Z661" s="19"/>
      <c r="AA661" s="19"/>
    </row>
    <row r="662" ht="12.75" customHeight="1">
      <c r="A662" s="25">
        <v>43628.708333333336</v>
      </c>
      <c r="B662" s="19">
        <v>7.0</v>
      </c>
      <c r="C662" s="19" t="s">
        <v>228</v>
      </c>
      <c r="D662" s="19"/>
      <c r="E662" s="19">
        <v>75.0</v>
      </c>
      <c r="F662" s="19">
        <v>4540.0</v>
      </c>
      <c r="G662" s="19">
        <v>39.0</v>
      </c>
      <c r="H662" s="19">
        <v>1066.0</v>
      </c>
      <c r="I662" s="19">
        <v>33.0</v>
      </c>
      <c r="J662" s="19" t="s">
        <v>40</v>
      </c>
      <c r="K662" s="19" t="s">
        <v>791</v>
      </c>
      <c r="L662" s="19"/>
      <c r="M662" s="19" t="s">
        <v>23</v>
      </c>
      <c r="N662" s="19" t="s">
        <v>23</v>
      </c>
      <c r="O662" s="19"/>
      <c r="P662" s="19"/>
      <c r="Q662" s="19"/>
      <c r="R662" s="19"/>
      <c r="S662" s="19"/>
      <c r="T662" s="19"/>
      <c r="U662" s="19"/>
      <c r="V662" s="19"/>
      <c r="W662" s="19"/>
      <c r="X662" s="19"/>
      <c r="Y662" s="19"/>
      <c r="Z662" s="19"/>
      <c r="AA662" s="19"/>
    </row>
    <row r="663" ht="12.75" customHeight="1">
      <c r="A663" s="25">
        <v>43596.75</v>
      </c>
      <c r="B663" s="19">
        <v>7.0</v>
      </c>
      <c r="C663" s="19" t="s">
        <v>228</v>
      </c>
      <c r="D663" s="19"/>
      <c r="E663" s="19">
        <v>75.0</v>
      </c>
      <c r="F663" s="19">
        <v>4560.0</v>
      </c>
      <c r="G663" s="19">
        <v>38.0</v>
      </c>
      <c r="H663" s="19">
        <v>38.0</v>
      </c>
      <c r="I663" s="19"/>
      <c r="J663" s="19" t="s">
        <v>21</v>
      </c>
      <c r="K663" s="19"/>
      <c r="L663" s="19" t="s">
        <v>912</v>
      </c>
      <c r="M663" s="19" t="s">
        <v>23</v>
      </c>
      <c r="N663" s="19" t="s">
        <v>23</v>
      </c>
      <c r="O663" s="19"/>
      <c r="P663" s="19"/>
      <c r="Q663" s="19"/>
      <c r="R663" s="19"/>
      <c r="S663" s="19"/>
      <c r="T663" s="19"/>
      <c r="U663" s="19"/>
      <c r="V663" s="19"/>
      <c r="W663" s="19"/>
      <c r="X663" s="19"/>
      <c r="Y663" s="19"/>
      <c r="Z663" s="19"/>
      <c r="AA663" s="19"/>
    </row>
    <row r="664" ht="12.75" customHeight="1">
      <c r="A664" s="26">
        <v>43623.0</v>
      </c>
      <c r="B664" s="19">
        <v>7.0</v>
      </c>
      <c r="C664" s="19" t="s">
        <v>228</v>
      </c>
      <c r="D664" s="19"/>
      <c r="E664" s="19">
        <v>75.0</v>
      </c>
      <c r="F664" s="19">
        <v>4560.0</v>
      </c>
      <c r="G664" s="19">
        <v>39.0</v>
      </c>
      <c r="H664" s="19">
        <v>1356.0</v>
      </c>
      <c r="I664" s="19">
        <v>38.0</v>
      </c>
      <c r="J664" s="19" t="s">
        <v>40</v>
      </c>
      <c r="K664" s="19" t="s">
        <v>229</v>
      </c>
      <c r="L664" s="19"/>
      <c r="M664" s="19" t="s">
        <v>23</v>
      </c>
      <c r="N664" s="19" t="s">
        <v>23</v>
      </c>
      <c r="O664" s="19"/>
      <c r="P664" s="19"/>
      <c r="Q664" s="19"/>
      <c r="R664" s="19"/>
      <c r="S664" s="19"/>
      <c r="T664" s="19"/>
      <c r="U664" s="19"/>
      <c r="V664" s="19"/>
      <c r="W664" s="19"/>
      <c r="X664" s="19"/>
      <c r="Y664" s="19"/>
      <c r="Z664" s="19"/>
      <c r="AA664" s="19"/>
    </row>
    <row r="665" ht="12.75" customHeight="1">
      <c r="A665" s="26">
        <v>43630.0</v>
      </c>
      <c r="B665" s="19">
        <v>7.0</v>
      </c>
      <c r="C665" s="19" t="s">
        <v>228</v>
      </c>
      <c r="D665" s="19"/>
      <c r="E665" s="19">
        <v>75.0</v>
      </c>
      <c r="F665" s="19">
        <v>4560.0</v>
      </c>
      <c r="G665" s="19">
        <v>37.0</v>
      </c>
      <c r="H665" s="19">
        <v>1071.0</v>
      </c>
      <c r="I665" s="19"/>
      <c r="J665" s="19" t="s">
        <v>21</v>
      </c>
      <c r="K665" s="19"/>
      <c r="L665" s="19" t="s">
        <v>1009</v>
      </c>
      <c r="M665" s="19" t="s">
        <v>23</v>
      </c>
      <c r="N665" s="19" t="s">
        <v>23</v>
      </c>
      <c r="O665" s="19"/>
      <c r="P665" s="19"/>
      <c r="Q665" s="19"/>
      <c r="R665" s="19"/>
      <c r="S665" s="19"/>
      <c r="T665" s="19"/>
      <c r="U665" s="19"/>
      <c r="V665" s="19"/>
      <c r="W665" s="19"/>
      <c r="X665" s="19"/>
      <c r="Y665" s="19"/>
      <c r="Z665" s="19"/>
      <c r="AA665" s="19"/>
    </row>
    <row r="666" ht="12.75" customHeight="1">
      <c r="A666" s="25">
        <v>43630.854166666664</v>
      </c>
      <c r="B666" s="19">
        <v>7.0</v>
      </c>
      <c r="C666" s="19" t="s">
        <v>228</v>
      </c>
      <c r="D666" s="19"/>
      <c r="E666" s="19">
        <v>75.0</v>
      </c>
      <c r="F666" s="19">
        <v>4560.0</v>
      </c>
      <c r="G666" s="19">
        <v>38.0</v>
      </c>
      <c r="H666" s="19">
        <v>1086.0</v>
      </c>
      <c r="I666" s="19"/>
      <c r="J666" s="19" t="s">
        <v>21</v>
      </c>
      <c r="K666" s="19"/>
      <c r="L666" s="19" t="s">
        <v>1010</v>
      </c>
      <c r="M666" s="19" t="s">
        <v>35</v>
      </c>
      <c r="N666" s="19" t="s">
        <v>23</v>
      </c>
      <c r="O666" s="19"/>
      <c r="P666" s="19"/>
      <c r="Q666" s="19"/>
      <c r="R666" s="19"/>
      <c r="S666" s="19"/>
      <c r="T666" s="19"/>
      <c r="U666" s="19"/>
      <c r="V666" s="19"/>
      <c r="W666" s="19"/>
      <c r="X666" s="19"/>
      <c r="Y666" s="19"/>
      <c r="Z666" s="19"/>
      <c r="AA666" s="19"/>
    </row>
    <row r="667" ht="12.75" customHeight="1">
      <c r="A667" s="25">
        <v>43590.833333333336</v>
      </c>
      <c r="B667" s="19">
        <v>7.0</v>
      </c>
      <c r="C667" s="19" t="s">
        <v>228</v>
      </c>
      <c r="D667" s="19"/>
      <c r="E667" s="19">
        <v>77.0</v>
      </c>
      <c r="F667" s="19">
        <v>4600.0</v>
      </c>
      <c r="G667" s="19">
        <v>38.0</v>
      </c>
      <c r="H667" s="19">
        <v>30.0</v>
      </c>
      <c r="I667" s="19">
        <v>36.0</v>
      </c>
      <c r="J667" s="19" t="s">
        <v>40</v>
      </c>
      <c r="K667" s="19" t="s">
        <v>692</v>
      </c>
      <c r="L667" s="19"/>
      <c r="M667" s="19" t="s">
        <v>35</v>
      </c>
      <c r="N667" s="19" t="s">
        <v>23</v>
      </c>
      <c r="O667" s="19"/>
      <c r="P667" s="19"/>
      <c r="Q667" s="19"/>
      <c r="R667" s="19"/>
      <c r="S667" s="19"/>
      <c r="T667" s="19"/>
      <c r="U667" s="19"/>
      <c r="V667" s="19"/>
      <c r="W667" s="19"/>
      <c r="X667" s="19"/>
      <c r="Y667" s="19"/>
      <c r="Z667" s="19"/>
      <c r="AA667" s="19"/>
    </row>
    <row r="668" ht="12.75" customHeight="1">
      <c r="A668" s="25">
        <v>43595.6875</v>
      </c>
      <c r="B668" s="19">
        <v>7.0</v>
      </c>
      <c r="C668" s="19" t="s">
        <v>228</v>
      </c>
      <c r="D668" s="19"/>
      <c r="E668" s="19">
        <v>75.0</v>
      </c>
      <c r="F668" s="19">
        <v>4600.0</v>
      </c>
      <c r="G668" s="19">
        <v>38.0</v>
      </c>
      <c r="H668" s="19">
        <v>37.0</v>
      </c>
      <c r="I668" s="19"/>
      <c r="J668" s="19" t="s">
        <v>21</v>
      </c>
      <c r="K668" s="19"/>
      <c r="L668" s="19" t="s">
        <v>939</v>
      </c>
      <c r="M668" s="19" t="s">
        <v>23</v>
      </c>
      <c r="N668" s="19" t="s">
        <v>23</v>
      </c>
      <c r="O668" s="19"/>
      <c r="P668" s="19"/>
      <c r="Q668" s="19"/>
      <c r="R668" s="19"/>
      <c r="S668" s="19"/>
      <c r="T668" s="19"/>
      <c r="U668" s="19"/>
      <c r="V668" s="19"/>
      <c r="W668" s="19"/>
      <c r="X668" s="19"/>
      <c r="Y668" s="19"/>
      <c r="Z668" s="19"/>
      <c r="AA668" s="19"/>
    </row>
    <row r="669" ht="12.75" customHeight="1">
      <c r="A669" s="25">
        <v>43600.53125</v>
      </c>
      <c r="B669" s="19">
        <v>7.0</v>
      </c>
      <c r="C669" s="19" t="s">
        <v>228</v>
      </c>
      <c r="D669" s="19"/>
      <c r="E669" s="19">
        <v>73.0</v>
      </c>
      <c r="F669" s="19">
        <v>4600.0</v>
      </c>
      <c r="G669" s="19">
        <v>39.0</v>
      </c>
      <c r="H669" s="19">
        <v>47.0</v>
      </c>
      <c r="I669" s="19">
        <v>38.0</v>
      </c>
      <c r="J669" s="19" t="s">
        <v>40</v>
      </c>
      <c r="K669" s="19" t="s">
        <v>229</v>
      </c>
      <c r="L669" s="19"/>
      <c r="M669" s="19" t="s">
        <v>35</v>
      </c>
      <c r="N669" s="19" t="s">
        <v>23</v>
      </c>
      <c r="O669" s="19"/>
      <c r="P669" s="19"/>
      <c r="Q669" s="19"/>
      <c r="R669" s="19"/>
      <c r="S669" s="19"/>
      <c r="T669" s="19"/>
      <c r="U669" s="19"/>
      <c r="V669" s="19"/>
      <c r="W669" s="19"/>
      <c r="X669" s="19"/>
      <c r="Y669" s="19"/>
      <c r="Z669" s="19"/>
      <c r="AA669" s="19"/>
    </row>
    <row r="670" ht="12.75" customHeight="1">
      <c r="A670" s="25">
        <v>43609.364583333336</v>
      </c>
      <c r="B670" s="19">
        <v>7.0</v>
      </c>
      <c r="C670" s="19" t="s">
        <v>228</v>
      </c>
      <c r="D670" s="19"/>
      <c r="E670" s="19">
        <v>75.0</v>
      </c>
      <c r="F670" s="19">
        <v>4600.0</v>
      </c>
      <c r="G670" s="19">
        <v>39.0</v>
      </c>
      <c r="H670" s="19">
        <v>66.0</v>
      </c>
      <c r="I670" s="19"/>
      <c r="J670" s="19" t="s">
        <v>21</v>
      </c>
      <c r="K670" s="19"/>
      <c r="L670" s="19" t="s">
        <v>933</v>
      </c>
      <c r="M670" s="19" t="s">
        <v>35</v>
      </c>
      <c r="N670" s="19" t="s">
        <v>23</v>
      </c>
      <c r="O670" s="19"/>
      <c r="P670" s="19"/>
      <c r="Q670" s="19"/>
      <c r="R670" s="19"/>
      <c r="S670" s="19"/>
      <c r="T670" s="19"/>
      <c r="U670" s="19"/>
      <c r="V670" s="19"/>
      <c r="W670" s="19"/>
      <c r="X670" s="19"/>
      <c r="Y670" s="19"/>
      <c r="Z670" s="19"/>
      <c r="AA670" s="19"/>
    </row>
    <row r="671" ht="12.75" customHeight="1">
      <c r="A671" s="25">
        <v>43613.625</v>
      </c>
      <c r="B671" s="19">
        <v>7.0</v>
      </c>
      <c r="C671" s="19" t="s">
        <v>228</v>
      </c>
      <c r="D671" s="19"/>
      <c r="E671" s="19">
        <v>76.0</v>
      </c>
      <c r="F671" s="19">
        <v>4600.0</v>
      </c>
      <c r="G671" s="19">
        <v>38.0</v>
      </c>
      <c r="H671" s="19">
        <v>1008.0</v>
      </c>
      <c r="I671" s="19">
        <v>91.0</v>
      </c>
      <c r="J671" s="19" t="s">
        <v>40</v>
      </c>
      <c r="K671" s="19" t="s">
        <v>947</v>
      </c>
      <c r="L671" s="19"/>
      <c r="M671" s="19" t="s">
        <v>23</v>
      </c>
      <c r="N671" s="19" t="s">
        <v>23</v>
      </c>
      <c r="O671" s="19"/>
      <c r="P671" s="19"/>
      <c r="Q671" s="19"/>
      <c r="R671" s="19"/>
      <c r="S671" s="19"/>
      <c r="T671" s="19"/>
      <c r="U671" s="19"/>
      <c r="V671" s="19"/>
      <c r="W671" s="19"/>
      <c r="X671" s="19"/>
      <c r="Y671" s="19"/>
      <c r="Z671" s="19"/>
      <c r="AA671" s="19"/>
    </row>
    <row r="672" ht="12.75" customHeight="1">
      <c r="A672" s="25">
        <v>43617.5</v>
      </c>
      <c r="B672" s="19">
        <v>7.0</v>
      </c>
      <c r="C672" s="19" t="s">
        <v>228</v>
      </c>
      <c r="D672" s="19"/>
      <c r="E672" s="19">
        <v>75.0</v>
      </c>
      <c r="F672" s="19">
        <v>4600.0</v>
      </c>
      <c r="G672" s="19"/>
      <c r="H672" s="19">
        <v>1026.0</v>
      </c>
      <c r="I672" s="19"/>
      <c r="J672" s="19" t="s">
        <v>21</v>
      </c>
      <c r="K672" s="19"/>
      <c r="L672" s="19" t="s">
        <v>33</v>
      </c>
      <c r="M672" s="19" t="s">
        <v>35</v>
      </c>
      <c r="N672" s="19" t="s">
        <v>23</v>
      </c>
      <c r="O672" s="19"/>
      <c r="P672" s="19"/>
      <c r="Q672" s="19"/>
      <c r="R672" s="19"/>
      <c r="S672" s="19"/>
      <c r="T672" s="19"/>
      <c r="U672" s="19"/>
      <c r="V672" s="19"/>
      <c r="W672" s="19"/>
      <c r="X672" s="19"/>
      <c r="Y672" s="19"/>
      <c r="Z672" s="19"/>
      <c r="AA672" s="19"/>
    </row>
    <row r="673" ht="12.75" customHeight="1">
      <c r="A673" s="25">
        <v>43639.354166666664</v>
      </c>
      <c r="B673" s="19">
        <v>7.0</v>
      </c>
      <c r="C673" s="19" t="s">
        <v>228</v>
      </c>
      <c r="D673" s="19"/>
      <c r="E673" s="19">
        <v>76.0</v>
      </c>
      <c r="F673" s="19">
        <v>4600.0</v>
      </c>
      <c r="G673" s="19">
        <v>38.0</v>
      </c>
      <c r="H673" s="19">
        <v>1213.0</v>
      </c>
      <c r="I673" s="19"/>
      <c r="J673" s="19" t="s">
        <v>21</v>
      </c>
      <c r="K673" s="19"/>
      <c r="L673" s="19" t="s">
        <v>117</v>
      </c>
      <c r="M673" s="19" t="s">
        <v>35</v>
      </c>
      <c r="N673" s="19" t="s">
        <v>23</v>
      </c>
      <c r="O673" s="19"/>
      <c r="P673" s="19"/>
      <c r="Q673" s="19"/>
      <c r="R673" s="19"/>
      <c r="S673" s="19"/>
      <c r="T673" s="19"/>
      <c r="U673" s="19"/>
      <c r="V673" s="19"/>
      <c r="W673" s="19"/>
      <c r="X673" s="19"/>
      <c r="Y673" s="19"/>
      <c r="Z673" s="19"/>
      <c r="AA673" s="19"/>
    </row>
    <row r="674" ht="12.75" customHeight="1">
      <c r="A674" s="25">
        <v>43639.375</v>
      </c>
      <c r="B674" s="19">
        <v>7.0</v>
      </c>
      <c r="C674" s="19" t="s">
        <v>228</v>
      </c>
      <c r="D674" s="19"/>
      <c r="E674" s="19">
        <v>75.0</v>
      </c>
      <c r="F674" s="19">
        <v>4600.0</v>
      </c>
      <c r="G674" s="19">
        <v>38.0</v>
      </c>
      <c r="H674" s="19">
        <v>1211.0</v>
      </c>
      <c r="I674" s="19"/>
      <c r="J674" s="19" t="s">
        <v>21</v>
      </c>
      <c r="K674" s="19"/>
      <c r="L674" s="19" t="s">
        <v>1011</v>
      </c>
      <c r="M674" s="19" t="s">
        <v>35</v>
      </c>
      <c r="N674" s="19" t="s">
        <v>23</v>
      </c>
      <c r="O674" s="19"/>
      <c r="P674" s="19"/>
      <c r="Q674" s="19"/>
      <c r="R674" s="19"/>
      <c r="S674" s="19"/>
      <c r="T674" s="19"/>
      <c r="U674" s="19"/>
      <c r="V674" s="19"/>
      <c r="W674" s="19"/>
      <c r="X674" s="19"/>
      <c r="Y674" s="19"/>
      <c r="Z674" s="19"/>
      <c r="AA674" s="19"/>
    </row>
    <row r="675" ht="12.75" customHeight="1">
      <c r="A675" s="25">
        <v>43653.708333333336</v>
      </c>
      <c r="B675" s="19">
        <v>7.0</v>
      </c>
      <c r="C675" s="19" t="s">
        <v>228</v>
      </c>
      <c r="D675" s="19"/>
      <c r="E675" s="19">
        <v>74.0</v>
      </c>
      <c r="F675" s="19">
        <v>4600.0</v>
      </c>
      <c r="G675" s="19">
        <v>36.0</v>
      </c>
      <c r="H675" s="19">
        <v>1283.0</v>
      </c>
      <c r="I675" s="19"/>
      <c r="J675" s="19" t="s">
        <v>21</v>
      </c>
      <c r="K675" s="19"/>
      <c r="L675" s="19" t="s">
        <v>33</v>
      </c>
      <c r="M675" s="19" t="s">
        <v>35</v>
      </c>
      <c r="N675" s="19" t="s">
        <v>23</v>
      </c>
      <c r="O675" s="19"/>
      <c r="P675" s="19"/>
      <c r="Q675" s="19"/>
      <c r="R675" s="19"/>
      <c r="S675" s="19"/>
      <c r="T675" s="19"/>
      <c r="U675" s="19"/>
      <c r="V675" s="19"/>
      <c r="W675" s="19"/>
      <c r="X675" s="19"/>
      <c r="Y675" s="19"/>
      <c r="Z675" s="19"/>
      <c r="AA675" s="19"/>
    </row>
    <row r="676" ht="12.75" customHeight="1">
      <c r="A676" s="25">
        <v>43597.75</v>
      </c>
      <c r="B676" s="19">
        <v>7.0</v>
      </c>
      <c r="C676" s="19" t="s">
        <v>228</v>
      </c>
      <c r="D676" s="19"/>
      <c r="E676" s="19">
        <v>72.0</v>
      </c>
      <c r="F676" s="19">
        <v>4610.0</v>
      </c>
      <c r="G676" s="19">
        <v>40.0</v>
      </c>
      <c r="H676" s="19">
        <v>39.0</v>
      </c>
      <c r="I676" s="19"/>
      <c r="J676" s="19" t="s">
        <v>21</v>
      </c>
      <c r="K676" s="19"/>
      <c r="L676" s="19" t="s">
        <v>938</v>
      </c>
      <c r="M676" s="19" t="s">
        <v>23</v>
      </c>
      <c r="N676" s="19" t="s">
        <v>23</v>
      </c>
      <c r="O676" s="19"/>
      <c r="P676" s="19"/>
      <c r="Q676" s="19"/>
      <c r="R676" s="19"/>
      <c r="S676" s="19"/>
      <c r="T676" s="19"/>
      <c r="U676" s="19"/>
      <c r="V676" s="19"/>
      <c r="W676" s="19"/>
      <c r="X676" s="19"/>
      <c r="Y676" s="19"/>
      <c r="Z676" s="19"/>
      <c r="AA676" s="19"/>
    </row>
    <row r="677" ht="12.75" customHeight="1">
      <c r="A677" s="25">
        <v>43610.541666666664</v>
      </c>
      <c r="B677" s="19">
        <v>7.0</v>
      </c>
      <c r="C677" s="19" t="s">
        <v>228</v>
      </c>
      <c r="D677" s="19"/>
      <c r="E677" s="19">
        <v>78.0</v>
      </c>
      <c r="F677" s="19">
        <v>4610.0</v>
      </c>
      <c r="G677" s="19">
        <v>37.0</v>
      </c>
      <c r="H677" s="19">
        <v>79.0</v>
      </c>
      <c r="I677" s="19">
        <v>42.0</v>
      </c>
      <c r="J677" s="19" t="s">
        <v>40</v>
      </c>
      <c r="K677" s="19" t="s">
        <v>950</v>
      </c>
      <c r="L677" s="19"/>
      <c r="M677" s="19" t="s">
        <v>23</v>
      </c>
      <c r="N677" s="19" t="s">
        <v>23</v>
      </c>
      <c r="O677" s="19"/>
      <c r="P677" s="19"/>
      <c r="Q677" s="19"/>
      <c r="R677" s="19"/>
      <c r="S677" s="19"/>
      <c r="T677" s="19"/>
      <c r="U677" s="19"/>
      <c r="V677" s="19"/>
      <c r="W677" s="19"/>
      <c r="X677" s="19"/>
      <c r="Y677" s="19"/>
      <c r="Z677" s="19"/>
      <c r="AA677" s="19"/>
    </row>
    <row r="678" ht="12.75" customHeight="1">
      <c r="A678" s="25">
        <v>43625.3125</v>
      </c>
      <c r="B678" s="19">
        <v>7.0</v>
      </c>
      <c r="C678" s="19" t="s">
        <v>228</v>
      </c>
      <c r="D678" s="19"/>
      <c r="E678" s="19">
        <v>76.0</v>
      </c>
      <c r="F678" s="19">
        <v>4610.0</v>
      </c>
      <c r="G678" s="19">
        <v>40.0</v>
      </c>
      <c r="H678" s="19">
        <v>1052.0</v>
      </c>
      <c r="I678" s="19"/>
      <c r="J678" s="19" t="s">
        <v>21</v>
      </c>
      <c r="K678" s="19"/>
      <c r="L678" s="19" t="s">
        <v>914</v>
      </c>
      <c r="M678" s="19" t="s">
        <v>23</v>
      </c>
      <c r="N678" s="19" t="s">
        <v>23</v>
      </c>
      <c r="O678" s="19"/>
      <c r="P678" s="19"/>
      <c r="Q678" s="19"/>
      <c r="R678" s="19"/>
      <c r="S678" s="19"/>
      <c r="T678" s="19"/>
      <c r="U678" s="19"/>
      <c r="V678" s="19"/>
      <c r="W678" s="19"/>
      <c r="X678" s="19"/>
      <c r="Y678" s="19"/>
      <c r="Z678" s="19"/>
      <c r="AA678" s="19"/>
    </row>
    <row r="679" ht="12.75" customHeight="1">
      <c r="A679" s="25">
        <v>43639.708333333336</v>
      </c>
      <c r="B679" s="19">
        <v>7.0</v>
      </c>
      <c r="C679" s="19" t="s">
        <v>228</v>
      </c>
      <c r="D679" s="19"/>
      <c r="E679" s="19">
        <v>78.0</v>
      </c>
      <c r="F679" s="19">
        <v>4610.0</v>
      </c>
      <c r="G679" s="19">
        <v>38.0</v>
      </c>
      <c r="H679" s="19">
        <v>1217.0</v>
      </c>
      <c r="I679" s="19">
        <v>38.0</v>
      </c>
      <c r="J679" s="19" t="s">
        <v>40</v>
      </c>
      <c r="K679" s="19" t="s">
        <v>229</v>
      </c>
      <c r="L679" s="19"/>
      <c r="M679" s="19" t="s">
        <v>35</v>
      </c>
      <c r="N679" s="19" t="s">
        <v>23</v>
      </c>
      <c r="O679" s="19"/>
      <c r="P679" s="19"/>
      <c r="Q679" s="19"/>
      <c r="R679" s="19"/>
      <c r="S679" s="19"/>
      <c r="T679" s="19"/>
      <c r="U679" s="19"/>
      <c r="V679" s="19"/>
      <c r="W679" s="19"/>
      <c r="X679" s="19"/>
      <c r="Y679" s="19"/>
      <c r="Z679" s="19"/>
      <c r="AA679" s="19"/>
    </row>
    <row r="680" ht="12.75" customHeight="1">
      <c r="A680" s="25">
        <v>43603.708333333336</v>
      </c>
      <c r="B680" s="19">
        <v>7.0</v>
      </c>
      <c r="C680" s="19" t="s">
        <v>228</v>
      </c>
      <c r="D680" s="19"/>
      <c r="E680" s="19">
        <v>76.0</v>
      </c>
      <c r="F680" s="19">
        <v>4630.0</v>
      </c>
      <c r="G680" s="19">
        <v>38.0</v>
      </c>
      <c r="H680" s="19">
        <v>52.0</v>
      </c>
      <c r="I680" s="19"/>
      <c r="J680" s="19" t="s">
        <v>21</v>
      </c>
      <c r="K680" s="19"/>
      <c r="L680" s="19" t="s">
        <v>906</v>
      </c>
      <c r="M680" s="19" t="s">
        <v>40</v>
      </c>
      <c r="N680" s="19" t="s">
        <v>23</v>
      </c>
      <c r="O680" s="19"/>
      <c r="P680" s="19"/>
      <c r="Q680" s="19"/>
      <c r="R680" s="19"/>
      <c r="S680" s="19"/>
      <c r="T680" s="19"/>
      <c r="U680" s="19"/>
      <c r="V680" s="19"/>
      <c r="W680" s="19"/>
      <c r="X680" s="19"/>
      <c r="Y680" s="19"/>
      <c r="Z680" s="19"/>
      <c r="AA680" s="19"/>
    </row>
    <row r="681" ht="12.75" customHeight="1">
      <c r="A681" s="25">
        <v>43609.385416666664</v>
      </c>
      <c r="B681" s="19">
        <v>7.0</v>
      </c>
      <c r="C681" s="19" t="s">
        <v>228</v>
      </c>
      <c r="D681" s="19"/>
      <c r="E681" s="19">
        <v>75.0</v>
      </c>
      <c r="F681" s="19">
        <v>4630.0</v>
      </c>
      <c r="G681" s="19">
        <v>40.0</v>
      </c>
      <c r="H681" s="19">
        <v>64.0</v>
      </c>
      <c r="I681" s="19"/>
      <c r="J681" s="19" t="s">
        <v>21</v>
      </c>
      <c r="K681" s="19"/>
      <c r="L681" s="19" t="s">
        <v>933</v>
      </c>
      <c r="M681" s="19" t="s">
        <v>23</v>
      </c>
      <c r="N681" s="19" t="s">
        <v>23</v>
      </c>
      <c r="O681" s="19"/>
      <c r="P681" s="19"/>
      <c r="Q681" s="19"/>
      <c r="R681" s="19"/>
      <c r="S681" s="19"/>
      <c r="T681" s="19"/>
      <c r="U681" s="19"/>
      <c r="V681" s="19"/>
      <c r="W681" s="19"/>
      <c r="X681" s="19"/>
      <c r="Y681" s="19"/>
      <c r="Z681" s="19"/>
      <c r="AA681" s="19"/>
    </row>
    <row r="682" ht="12.75" customHeight="1">
      <c r="A682" s="25">
        <v>43641.802083333336</v>
      </c>
      <c r="B682" s="19">
        <v>7.0</v>
      </c>
      <c r="C682" s="19" t="s">
        <v>228</v>
      </c>
      <c r="D682" s="19"/>
      <c r="E682" s="19">
        <v>77.0</v>
      </c>
      <c r="F682" s="19">
        <v>4630.0</v>
      </c>
      <c r="G682" s="19">
        <v>40.0</v>
      </c>
      <c r="H682" s="19">
        <v>1226.0</v>
      </c>
      <c r="I682" s="19">
        <v>40.0</v>
      </c>
      <c r="J682" s="19" t="s">
        <v>40</v>
      </c>
      <c r="K682" s="19" t="s">
        <v>739</v>
      </c>
      <c r="L682" s="19"/>
      <c r="M682" s="19" t="s">
        <v>35</v>
      </c>
      <c r="N682" s="19" t="s">
        <v>23</v>
      </c>
      <c r="O682" s="19"/>
      <c r="P682" s="19"/>
      <c r="Q682" s="19"/>
      <c r="R682" s="19"/>
      <c r="S682" s="19"/>
      <c r="T682" s="19"/>
      <c r="U682" s="19"/>
      <c r="V682" s="19"/>
      <c r="W682" s="19"/>
      <c r="X682" s="19"/>
      <c r="Y682" s="19"/>
      <c r="Z682" s="19"/>
      <c r="AA682" s="19"/>
    </row>
    <row r="683" ht="12.75" customHeight="1">
      <c r="A683" s="25">
        <v>43595.479166666664</v>
      </c>
      <c r="B683" s="19">
        <v>7.0</v>
      </c>
      <c r="C683" s="19" t="s">
        <v>228</v>
      </c>
      <c r="D683" s="19"/>
      <c r="E683" s="19">
        <v>74.0</v>
      </c>
      <c r="F683" s="19">
        <v>4640.0</v>
      </c>
      <c r="G683" s="19">
        <v>38.0</v>
      </c>
      <c r="H683" s="19">
        <v>36.0</v>
      </c>
      <c r="I683" s="19">
        <v>42.0</v>
      </c>
      <c r="J683" s="19" t="s">
        <v>40</v>
      </c>
      <c r="K683" s="19" t="s">
        <v>950</v>
      </c>
      <c r="L683" s="19"/>
      <c r="M683" s="19" t="s">
        <v>23</v>
      </c>
      <c r="N683" s="19" t="s">
        <v>23</v>
      </c>
      <c r="O683" s="19"/>
      <c r="P683" s="19"/>
      <c r="Q683" s="19"/>
      <c r="R683" s="19"/>
      <c r="S683" s="19"/>
      <c r="T683" s="19"/>
      <c r="U683" s="19"/>
      <c r="V683" s="19"/>
      <c r="W683" s="19"/>
      <c r="X683" s="19"/>
      <c r="Y683" s="19"/>
      <c r="Z683" s="19"/>
      <c r="AA683" s="19"/>
    </row>
    <row r="684" ht="12.75" customHeight="1">
      <c r="A684" s="25">
        <v>43604.48611111111</v>
      </c>
      <c r="B684" s="19">
        <v>7.0</v>
      </c>
      <c r="C684" s="19" t="s">
        <v>228</v>
      </c>
      <c r="D684" s="19"/>
      <c r="E684" s="19">
        <v>75.0</v>
      </c>
      <c r="F684" s="19">
        <v>4640.0</v>
      </c>
      <c r="G684" s="19">
        <v>39.0</v>
      </c>
      <c r="H684" s="19">
        <v>54.0</v>
      </c>
      <c r="I684" s="19"/>
      <c r="J684" s="19" t="s">
        <v>21</v>
      </c>
      <c r="K684" s="19"/>
      <c r="L684" s="19" t="s">
        <v>921</v>
      </c>
      <c r="M684" s="19" t="s">
        <v>40</v>
      </c>
      <c r="N684" s="19" t="s">
        <v>23</v>
      </c>
      <c r="O684" s="19"/>
      <c r="P684" s="19"/>
      <c r="Q684" s="19"/>
      <c r="R684" s="19"/>
      <c r="S684" s="19"/>
      <c r="T684" s="19"/>
      <c r="U684" s="19"/>
      <c r="V684" s="19"/>
      <c r="W684" s="19"/>
      <c r="X684" s="19"/>
      <c r="Y684" s="19"/>
      <c r="Z684" s="19"/>
      <c r="AA684" s="19"/>
    </row>
    <row r="685" ht="12.75" customHeight="1">
      <c r="A685" s="25">
        <v>43634.854166666664</v>
      </c>
      <c r="B685" s="19">
        <v>7.0</v>
      </c>
      <c r="C685" s="19" t="s">
        <v>228</v>
      </c>
      <c r="D685" s="19"/>
      <c r="E685" s="19">
        <v>76.0</v>
      </c>
      <c r="F685" s="19">
        <v>4640.0</v>
      </c>
      <c r="G685" s="19">
        <v>39.0</v>
      </c>
      <c r="H685" s="19">
        <v>1114.0</v>
      </c>
      <c r="I685" s="19">
        <v>93.0</v>
      </c>
      <c r="J685" s="19" t="s">
        <v>40</v>
      </c>
      <c r="K685" s="19" t="s">
        <v>915</v>
      </c>
      <c r="L685" s="19"/>
      <c r="M685" s="19" t="s">
        <v>35</v>
      </c>
      <c r="N685" s="19" t="s">
        <v>23</v>
      </c>
      <c r="O685" s="19"/>
      <c r="P685" s="19"/>
      <c r="Q685" s="19"/>
      <c r="R685" s="19"/>
      <c r="S685" s="19"/>
      <c r="T685" s="19"/>
      <c r="U685" s="19"/>
      <c r="V685" s="19"/>
      <c r="W685" s="19"/>
      <c r="X685" s="19"/>
      <c r="Y685" s="19"/>
      <c r="Z685" s="19"/>
      <c r="AA685" s="19"/>
    </row>
    <row r="686" ht="12.75" customHeight="1">
      <c r="A686" s="25">
        <v>43644.375</v>
      </c>
      <c r="B686" s="19">
        <v>7.0</v>
      </c>
      <c r="C686" s="19" t="s">
        <v>228</v>
      </c>
      <c r="D686" s="19"/>
      <c r="E686" s="19">
        <v>77.0</v>
      </c>
      <c r="F686" s="19">
        <v>4640.0</v>
      </c>
      <c r="G686" s="19">
        <v>39.0</v>
      </c>
      <c r="H686" s="19">
        <v>1246.0</v>
      </c>
      <c r="I686" s="19"/>
      <c r="J686" s="19" t="s">
        <v>21</v>
      </c>
      <c r="K686" s="19"/>
      <c r="L686" s="19" t="s">
        <v>914</v>
      </c>
      <c r="M686" s="19" t="s">
        <v>35</v>
      </c>
      <c r="N686" s="19" t="s">
        <v>23</v>
      </c>
      <c r="O686" s="19"/>
      <c r="P686" s="19"/>
      <c r="Q686" s="19"/>
      <c r="R686" s="19"/>
      <c r="S686" s="19"/>
      <c r="T686" s="19"/>
      <c r="U686" s="19"/>
      <c r="V686" s="19"/>
      <c r="W686" s="19"/>
      <c r="X686" s="19"/>
      <c r="Y686" s="19"/>
      <c r="Z686" s="19"/>
      <c r="AA686" s="19"/>
    </row>
    <row r="687" ht="12.75" customHeight="1">
      <c r="A687" s="25">
        <v>43646.8125</v>
      </c>
      <c r="B687" s="19">
        <v>7.0</v>
      </c>
      <c r="C687" s="19" t="s">
        <v>228</v>
      </c>
      <c r="D687" s="19"/>
      <c r="E687" s="19">
        <v>76.0</v>
      </c>
      <c r="F687" s="19">
        <v>4650.0</v>
      </c>
      <c r="G687" s="19">
        <v>39.0</v>
      </c>
      <c r="H687" s="19">
        <v>1256.0</v>
      </c>
      <c r="I687" s="19"/>
      <c r="J687" s="19" t="s">
        <v>21</v>
      </c>
      <c r="K687" s="19"/>
      <c r="L687" s="19" t="s">
        <v>933</v>
      </c>
      <c r="M687" s="19" t="s">
        <v>35</v>
      </c>
      <c r="N687" s="19" t="s">
        <v>23</v>
      </c>
      <c r="O687" s="19"/>
      <c r="P687" s="19"/>
      <c r="Q687" s="19"/>
      <c r="R687" s="19"/>
      <c r="S687" s="19"/>
      <c r="T687" s="19"/>
      <c r="U687" s="19"/>
      <c r="V687" s="19"/>
      <c r="W687" s="19"/>
      <c r="X687" s="19"/>
      <c r="Y687" s="19"/>
      <c r="Z687" s="19"/>
      <c r="AA687" s="19"/>
    </row>
    <row r="688" ht="12.75" customHeight="1">
      <c r="A688" s="25">
        <v>43625.5625</v>
      </c>
      <c r="B688" s="19">
        <v>7.0</v>
      </c>
      <c r="C688" s="19" t="s">
        <v>228</v>
      </c>
      <c r="D688" s="19"/>
      <c r="E688" s="19">
        <v>78.0</v>
      </c>
      <c r="F688" s="19">
        <v>4660.0</v>
      </c>
      <c r="G688" s="19">
        <v>38.0</v>
      </c>
      <c r="H688" s="19">
        <v>1060.0</v>
      </c>
      <c r="I688" s="19">
        <v>45.0</v>
      </c>
      <c r="J688" s="19" t="s">
        <v>40</v>
      </c>
      <c r="K688" s="19" t="s">
        <v>935</v>
      </c>
      <c r="L688" s="19"/>
      <c r="M688" s="19" t="s">
        <v>23</v>
      </c>
      <c r="N688" s="19" t="s">
        <v>23</v>
      </c>
      <c r="O688" s="19"/>
      <c r="P688" s="19"/>
      <c r="Q688" s="19"/>
      <c r="R688" s="19"/>
      <c r="S688" s="19"/>
      <c r="T688" s="19"/>
      <c r="U688" s="19"/>
      <c r="V688" s="19"/>
      <c r="W688" s="19"/>
      <c r="X688" s="19"/>
      <c r="Y688" s="19"/>
      <c r="Z688" s="19"/>
      <c r="AA688" s="19"/>
    </row>
    <row r="689" ht="12.75" customHeight="1">
      <c r="A689" s="25">
        <v>43616.5</v>
      </c>
      <c r="B689" s="19">
        <v>7.0</v>
      </c>
      <c r="C689" s="19" t="s">
        <v>228</v>
      </c>
      <c r="D689" s="19"/>
      <c r="E689" s="19">
        <v>68.0</v>
      </c>
      <c r="F689" s="19">
        <v>4670.0</v>
      </c>
      <c r="G689" s="19">
        <v>39.0</v>
      </c>
      <c r="H689" s="19">
        <v>1024.0</v>
      </c>
      <c r="I689" s="19">
        <v>38.0</v>
      </c>
      <c r="J689" s="19" t="s">
        <v>40</v>
      </c>
      <c r="K689" s="19" t="s">
        <v>229</v>
      </c>
      <c r="L689" s="19"/>
      <c r="M689" s="19" t="s">
        <v>23</v>
      </c>
      <c r="N689" s="19" t="s">
        <v>23</v>
      </c>
      <c r="O689" s="19"/>
      <c r="P689" s="19"/>
      <c r="Q689" s="19"/>
      <c r="R689" s="19"/>
      <c r="S689" s="19"/>
      <c r="T689" s="19"/>
      <c r="U689" s="19"/>
      <c r="V689" s="19"/>
      <c r="W689" s="19"/>
      <c r="X689" s="19"/>
      <c r="Y689" s="19"/>
      <c r="Z689" s="19"/>
      <c r="AA689" s="19"/>
    </row>
    <row r="690" ht="12.75" customHeight="1">
      <c r="A690" s="25">
        <v>43585.416666666664</v>
      </c>
      <c r="B690" s="19">
        <v>7.0</v>
      </c>
      <c r="C690" s="19" t="s">
        <v>228</v>
      </c>
      <c r="D690" s="19"/>
      <c r="E690" s="19">
        <v>73.0</v>
      </c>
      <c r="F690" s="19">
        <v>4680.0</v>
      </c>
      <c r="G690" s="19">
        <v>40.0</v>
      </c>
      <c r="H690" s="19">
        <v>26.0</v>
      </c>
      <c r="I690" s="19">
        <v>91.0</v>
      </c>
      <c r="J690" s="19" t="s">
        <v>40</v>
      </c>
      <c r="K690" s="19" t="s">
        <v>947</v>
      </c>
      <c r="L690" s="19"/>
      <c r="M690" s="19" t="s">
        <v>23</v>
      </c>
      <c r="N690" s="19" t="s">
        <v>23</v>
      </c>
      <c r="O690" s="19"/>
      <c r="P690" s="19"/>
      <c r="Q690" s="19"/>
      <c r="R690" s="19"/>
      <c r="S690" s="19"/>
      <c r="T690" s="19"/>
      <c r="U690" s="19"/>
      <c r="V690" s="19"/>
      <c r="W690" s="19"/>
      <c r="X690" s="19"/>
      <c r="Y690" s="19"/>
      <c r="Z690" s="19"/>
      <c r="AA690" s="19"/>
    </row>
    <row r="691" ht="12.75" customHeight="1">
      <c r="A691" s="25">
        <v>43620.5</v>
      </c>
      <c r="B691" s="19">
        <v>7.0</v>
      </c>
      <c r="C691" s="19" t="s">
        <v>228</v>
      </c>
      <c r="D691" s="19"/>
      <c r="E691" s="19">
        <v>76.0</v>
      </c>
      <c r="F691" s="19">
        <v>4680.0</v>
      </c>
      <c r="G691" s="19">
        <v>38.0</v>
      </c>
      <c r="H691" s="19">
        <v>1039.0</v>
      </c>
      <c r="I691" s="19">
        <v>40.0</v>
      </c>
      <c r="J691" s="19" t="s">
        <v>40</v>
      </c>
      <c r="K691" s="19" t="s">
        <v>739</v>
      </c>
      <c r="L691" s="19"/>
      <c r="M691" s="19" t="s">
        <v>35</v>
      </c>
      <c r="N691" s="19" t="s">
        <v>23</v>
      </c>
      <c r="O691" s="19"/>
      <c r="P691" s="19"/>
      <c r="Q691" s="19"/>
      <c r="R691" s="19"/>
      <c r="S691" s="19"/>
      <c r="T691" s="19"/>
      <c r="U691" s="19"/>
      <c r="V691" s="19"/>
      <c r="W691" s="19"/>
      <c r="X691" s="19"/>
      <c r="Y691" s="19"/>
      <c r="Z691" s="19"/>
      <c r="AA691" s="19"/>
    </row>
    <row r="692" ht="12.75" customHeight="1">
      <c r="A692" s="25">
        <v>43625.427083333336</v>
      </c>
      <c r="B692" s="19">
        <v>7.0</v>
      </c>
      <c r="C692" s="19" t="s">
        <v>228</v>
      </c>
      <c r="D692" s="19"/>
      <c r="E692" s="19">
        <v>76.0</v>
      </c>
      <c r="F692" s="19">
        <v>4680.0</v>
      </c>
      <c r="G692" s="19">
        <v>38.0</v>
      </c>
      <c r="H692" s="19">
        <v>1058.0</v>
      </c>
      <c r="I692" s="19">
        <v>43.0</v>
      </c>
      <c r="J692" s="19" t="s">
        <v>40</v>
      </c>
      <c r="K692" s="19" t="s">
        <v>903</v>
      </c>
      <c r="L692" s="19"/>
      <c r="M692" s="19" t="s">
        <v>23</v>
      </c>
      <c r="N692" s="19" t="s">
        <v>23</v>
      </c>
      <c r="O692" s="19"/>
      <c r="P692" s="19"/>
      <c r="Q692" s="19"/>
      <c r="R692" s="19"/>
      <c r="S692" s="19"/>
      <c r="T692" s="19"/>
      <c r="U692" s="19"/>
      <c r="V692" s="19"/>
      <c r="W692" s="19"/>
      <c r="X692" s="19"/>
      <c r="Y692" s="19"/>
      <c r="Z692" s="19"/>
      <c r="AA692" s="19"/>
    </row>
    <row r="693" ht="12.75" customHeight="1">
      <c r="A693" s="25">
        <v>43638.5625</v>
      </c>
      <c r="B693" s="19">
        <v>7.0</v>
      </c>
      <c r="C693" s="19" t="s">
        <v>228</v>
      </c>
      <c r="D693" s="19"/>
      <c r="E693" s="19">
        <v>74.0</v>
      </c>
      <c r="F693" s="19">
        <v>4680.0</v>
      </c>
      <c r="G693" s="19">
        <v>42.0</v>
      </c>
      <c r="H693" s="19">
        <v>1206.0</v>
      </c>
      <c r="I693" s="19"/>
      <c r="J693" s="19" t="s">
        <v>21</v>
      </c>
      <c r="K693" s="19"/>
      <c r="L693" s="19" t="s">
        <v>947</v>
      </c>
      <c r="M693" s="19" t="s">
        <v>35</v>
      </c>
      <c r="N693" s="19" t="s">
        <v>23</v>
      </c>
      <c r="O693" s="19"/>
      <c r="P693" s="19"/>
      <c r="Q693" s="19"/>
      <c r="R693" s="19"/>
      <c r="S693" s="19"/>
      <c r="T693" s="19"/>
      <c r="U693" s="19"/>
      <c r="V693" s="19"/>
      <c r="W693" s="19"/>
      <c r="X693" s="19"/>
      <c r="Y693" s="19"/>
      <c r="Z693" s="19"/>
      <c r="AA693" s="19"/>
    </row>
    <row r="694" ht="12.75" customHeight="1">
      <c r="A694" s="25">
        <v>43607.666666666664</v>
      </c>
      <c r="B694" s="19">
        <v>7.0</v>
      </c>
      <c r="C694" s="19" t="s">
        <v>228</v>
      </c>
      <c r="D694" s="19"/>
      <c r="E694" s="19">
        <v>73.0</v>
      </c>
      <c r="F694" s="19">
        <v>4690.0</v>
      </c>
      <c r="G694" s="19">
        <v>38.0</v>
      </c>
      <c r="H694" s="19">
        <v>63.0</v>
      </c>
      <c r="I694" s="19">
        <v>87.0</v>
      </c>
      <c r="J694" s="19" t="s">
        <v>40</v>
      </c>
      <c r="K694" s="19" t="s">
        <v>913</v>
      </c>
      <c r="L694" s="19"/>
      <c r="M694" s="19" t="s">
        <v>23</v>
      </c>
      <c r="N694" s="19" t="s">
        <v>23</v>
      </c>
      <c r="O694" s="19"/>
      <c r="P694" s="19"/>
      <c r="Q694" s="19"/>
      <c r="R694" s="19"/>
      <c r="S694" s="19"/>
      <c r="T694" s="19"/>
      <c r="U694" s="19"/>
      <c r="V694" s="19"/>
      <c r="W694" s="19"/>
      <c r="X694" s="19"/>
      <c r="Y694" s="19"/>
      <c r="Z694" s="19"/>
      <c r="AA694" s="19"/>
    </row>
    <row r="695" ht="12.75" customHeight="1">
      <c r="A695" s="25">
        <v>43604.666666666664</v>
      </c>
      <c r="B695" s="19">
        <v>7.0</v>
      </c>
      <c r="C695" s="19" t="s">
        <v>228</v>
      </c>
      <c r="D695" s="19"/>
      <c r="E695" s="19">
        <v>76.0</v>
      </c>
      <c r="F695" s="19">
        <v>4700.0</v>
      </c>
      <c r="G695" s="19">
        <v>38.0</v>
      </c>
      <c r="H695" s="19">
        <v>57.0</v>
      </c>
      <c r="I695" s="19"/>
      <c r="J695" s="19" t="s">
        <v>21</v>
      </c>
      <c r="K695" s="19"/>
      <c r="L695" s="19" t="s">
        <v>1005</v>
      </c>
      <c r="M695" s="19" t="s">
        <v>23</v>
      </c>
      <c r="N695" s="19" t="s">
        <v>23</v>
      </c>
      <c r="O695" s="19" t="s">
        <v>816</v>
      </c>
      <c r="P695" s="19"/>
      <c r="Q695" s="19"/>
      <c r="R695" s="19"/>
      <c r="S695" s="19"/>
      <c r="T695" s="19"/>
      <c r="U695" s="19"/>
      <c r="V695" s="19"/>
      <c r="W695" s="19"/>
      <c r="X695" s="19"/>
      <c r="Y695" s="19"/>
      <c r="Z695" s="19"/>
      <c r="AA695" s="19"/>
    </row>
    <row r="696" ht="12.75" customHeight="1">
      <c r="A696" s="25">
        <v>43609.42361111111</v>
      </c>
      <c r="B696" s="19">
        <v>7.0</v>
      </c>
      <c r="C696" s="19" t="s">
        <v>228</v>
      </c>
      <c r="D696" s="19"/>
      <c r="E696" s="19">
        <v>75.0</v>
      </c>
      <c r="F696" s="19">
        <v>4700.0</v>
      </c>
      <c r="G696" s="19">
        <v>40.0</v>
      </c>
      <c r="H696" s="19">
        <v>67.0</v>
      </c>
      <c r="I696" s="19"/>
      <c r="J696" s="19" t="s">
        <v>21</v>
      </c>
      <c r="K696" s="19"/>
      <c r="L696" s="19" t="s">
        <v>933</v>
      </c>
      <c r="M696" s="19" t="s">
        <v>23</v>
      </c>
      <c r="N696" s="19" t="s">
        <v>23</v>
      </c>
      <c r="O696" s="19"/>
      <c r="P696" s="19"/>
      <c r="Q696" s="19"/>
      <c r="R696" s="19"/>
      <c r="S696" s="19"/>
      <c r="T696" s="19"/>
      <c r="U696" s="19"/>
      <c r="V696" s="19"/>
      <c r="W696" s="19"/>
      <c r="X696" s="19"/>
      <c r="Y696" s="19"/>
      <c r="Z696" s="19"/>
      <c r="AA696" s="19"/>
    </row>
    <row r="697" ht="12.75" customHeight="1">
      <c r="A697" s="25">
        <v>43631.5625</v>
      </c>
      <c r="B697" s="19">
        <v>7.0</v>
      </c>
      <c r="C697" s="19" t="s">
        <v>228</v>
      </c>
      <c r="D697" s="19"/>
      <c r="E697" s="19">
        <v>74.0</v>
      </c>
      <c r="F697" s="19">
        <v>4700.0</v>
      </c>
      <c r="G697" s="19">
        <v>38.0</v>
      </c>
      <c r="H697" s="19">
        <v>1095.0</v>
      </c>
      <c r="I697" s="19">
        <v>45.0</v>
      </c>
      <c r="J697" s="19" t="s">
        <v>40</v>
      </c>
      <c r="K697" s="19" t="s">
        <v>935</v>
      </c>
      <c r="L697" s="19"/>
      <c r="M697" s="19" t="s">
        <v>23</v>
      </c>
      <c r="N697" s="19" t="s">
        <v>23</v>
      </c>
      <c r="O697" s="19"/>
      <c r="P697" s="19"/>
      <c r="Q697" s="19"/>
      <c r="R697" s="19"/>
      <c r="S697" s="19"/>
      <c r="T697" s="19"/>
      <c r="U697" s="19"/>
      <c r="V697" s="19"/>
      <c r="W697" s="19"/>
      <c r="X697" s="19"/>
      <c r="Y697" s="19"/>
      <c r="Z697" s="19"/>
      <c r="AA697" s="19"/>
    </row>
    <row r="698" ht="12.75" customHeight="1">
      <c r="A698" s="25">
        <v>43644.708333333336</v>
      </c>
      <c r="B698" s="19">
        <v>7.0</v>
      </c>
      <c r="C698" s="19" t="s">
        <v>228</v>
      </c>
      <c r="D698" s="19"/>
      <c r="E698" s="19">
        <v>76.0</v>
      </c>
      <c r="F698" s="19">
        <v>4700.0</v>
      </c>
      <c r="G698" s="19">
        <v>38.0</v>
      </c>
      <c r="H698" s="19">
        <v>1241.0</v>
      </c>
      <c r="I698" s="19"/>
      <c r="J698" s="19" t="s">
        <v>21</v>
      </c>
      <c r="K698" s="19"/>
      <c r="L698" s="19" t="s">
        <v>915</v>
      </c>
      <c r="M698" s="19" t="s">
        <v>35</v>
      </c>
      <c r="N698" s="19" t="s">
        <v>23</v>
      </c>
      <c r="O698" s="19"/>
      <c r="P698" s="19"/>
      <c r="Q698" s="19"/>
      <c r="R698" s="19"/>
      <c r="S698" s="19"/>
      <c r="T698" s="19"/>
      <c r="U698" s="19"/>
      <c r="V698" s="19"/>
      <c r="W698" s="19"/>
      <c r="X698" s="19"/>
      <c r="Y698" s="19"/>
      <c r="Z698" s="19"/>
      <c r="AA698" s="19"/>
    </row>
    <row r="699" ht="12.75" customHeight="1">
      <c r="A699" s="25">
        <v>43644.75</v>
      </c>
      <c r="B699" s="19">
        <v>7.0</v>
      </c>
      <c r="C699" s="19" t="s">
        <v>228</v>
      </c>
      <c r="D699" s="19"/>
      <c r="E699" s="19">
        <v>77.0</v>
      </c>
      <c r="F699" s="19">
        <v>4700.0</v>
      </c>
      <c r="G699" s="19">
        <v>38.0</v>
      </c>
      <c r="H699" s="19">
        <v>1243.0</v>
      </c>
      <c r="I699" s="19"/>
      <c r="J699" s="19" t="s">
        <v>21</v>
      </c>
      <c r="K699" s="19"/>
      <c r="L699" s="19" t="s">
        <v>1012</v>
      </c>
      <c r="M699" s="19" t="s">
        <v>35</v>
      </c>
      <c r="N699" s="19" t="s">
        <v>23</v>
      </c>
      <c r="O699" s="19"/>
      <c r="P699" s="19"/>
      <c r="Q699" s="19"/>
      <c r="R699" s="19"/>
      <c r="S699" s="19"/>
      <c r="T699" s="19"/>
      <c r="U699" s="19"/>
      <c r="V699" s="19"/>
      <c r="W699" s="19"/>
      <c r="X699" s="19"/>
      <c r="Y699" s="19"/>
      <c r="Z699" s="19"/>
      <c r="AA699" s="19"/>
    </row>
    <row r="700" ht="12.75" customHeight="1">
      <c r="A700" s="25">
        <v>43611.666666666664</v>
      </c>
      <c r="B700" s="19">
        <v>7.0</v>
      </c>
      <c r="C700" s="19" t="s">
        <v>228</v>
      </c>
      <c r="D700" s="19"/>
      <c r="E700" s="19">
        <v>75.0</v>
      </c>
      <c r="F700" s="19">
        <v>4720.0</v>
      </c>
      <c r="G700" s="19">
        <v>40.0</v>
      </c>
      <c r="H700" s="19">
        <v>1004.0</v>
      </c>
      <c r="I700" s="19"/>
      <c r="J700" s="19" t="s">
        <v>21</v>
      </c>
      <c r="K700" s="19"/>
      <c r="L700" s="19" t="s">
        <v>921</v>
      </c>
      <c r="M700" s="19" t="s">
        <v>23</v>
      </c>
      <c r="N700" s="19" t="s">
        <v>23</v>
      </c>
      <c r="O700" s="19"/>
      <c r="P700" s="19"/>
      <c r="Q700" s="19"/>
      <c r="R700" s="19"/>
      <c r="S700" s="19"/>
      <c r="T700" s="19"/>
      <c r="U700" s="19"/>
      <c r="V700" s="19"/>
      <c r="W700" s="19"/>
      <c r="X700" s="19"/>
      <c r="Y700" s="19"/>
      <c r="Z700" s="19"/>
      <c r="AA700" s="19"/>
    </row>
    <row r="701" ht="12.75" customHeight="1">
      <c r="A701" s="25">
        <v>43641.552083333336</v>
      </c>
      <c r="B701" s="19">
        <v>7.0</v>
      </c>
      <c r="C701" s="19" t="s">
        <v>228</v>
      </c>
      <c r="D701" s="19"/>
      <c r="E701" s="19">
        <v>78.0</v>
      </c>
      <c r="F701" s="19">
        <v>4720.0</v>
      </c>
      <c r="G701" s="19">
        <v>40.0</v>
      </c>
      <c r="H701" s="19">
        <v>1230.0</v>
      </c>
      <c r="I701" s="19">
        <v>43.0</v>
      </c>
      <c r="J701" s="19" t="s">
        <v>40</v>
      </c>
      <c r="K701" s="19" t="s">
        <v>903</v>
      </c>
      <c r="L701" s="19"/>
      <c r="M701" s="19" t="s">
        <v>35</v>
      </c>
      <c r="N701" s="19" t="s">
        <v>23</v>
      </c>
      <c r="O701" s="19"/>
      <c r="P701" s="19"/>
      <c r="Q701" s="19"/>
      <c r="R701" s="19"/>
      <c r="S701" s="19"/>
      <c r="T701" s="19"/>
      <c r="U701" s="19"/>
      <c r="V701" s="19"/>
      <c r="W701" s="19"/>
      <c r="X701" s="19"/>
      <c r="Y701" s="19"/>
      <c r="Z701" s="19"/>
      <c r="AA701" s="19"/>
    </row>
    <row r="702" ht="12.75" customHeight="1">
      <c r="A702" s="25">
        <v>43644.375</v>
      </c>
      <c r="B702" s="19">
        <v>7.0</v>
      </c>
      <c r="C702" s="19" t="s">
        <v>228</v>
      </c>
      <c r="D702" s="19"/>
      <c r="E702" s="19">
        <v>80.0</v>
      </c>
      <c r="F702" s="19">
        <v>4720.0</v>
      </c>
      <c r="G702" s="19">
        <v>38.0</v>
      </c>
      <c r="H702" s="19">
        <v>1247.0</v>
      </c>
      <c r="I702" s="19">
        <v>43.0</v>
      </c>
      <c r="J702" s="19" t="s">
        <v>40</v>
      </c>
      <c r="K702" s="19" t="s">
        <v>903</v>
      </c>
      <c r="L702" s="19"/>
      <c r="M702" s="19" t="s">
        <v>35</v>
      </c>
      <c r="N702" s="19" t="s">
        <v>23</v>
      </c>
      <c r="O702" s="19"/>
      <c r="P702" s="19"/>
      <c r="Q702" s="19"/>
      <c r="R702" s="19"/>
      <c r="S702" s="19"/>
      <c r="T702" s="19"/>
      <c r="U702" s="19"/>
      <c r="V702" s="19"/>
      <c r="W702" s="19"/>
      <c r="X702" s="19"/>
      <c r="Y702" s="19"/>
      <c r="Z702" s="19"/>
      <c r="AA702" s="19"/>
    </row>
    <row r="703" ht="12.75" customHeight="1">
      <c r="A703" s="25">
        <v>43572.555555555555</v>
      </c>
      <c r="B703" s="19">
        <v>7.0</v>
      </c>
      <c r="C703" s="19" t="s">
        <v>228</v>
      </c>
      <c r="D703" s="19"/>
      <c r="E703" s="19">
        <v>79.0</v>
      </c>
      <c r="F703" s="19">
        <v>4740.0</v>
      </c>
      <c r="G703" s="19">
        <v>40.0</v>
      </c>
      <c r="H703" s="19">
        <v>15.0</v>
      </c>
      <c r="I703" s="19">
        <v>92.0</v>
      </c>
      <c r="J703" s="19" t="s">
        <v>40</v>
      </c>
      <c r="K703" s="19" t="s">
        <v>33</v>
      </c>
      <c r="L703" s="19"/>
      <c r="M703" s="19" t="s">
        <v>23</v>
      </c>
      <c r="N703" s="19" t="s">
        <v>23</v>
      </c>
      <c r="O703" s="19"/>
      <c r="P703" s="19"/>
      <c r="Q703" s="19"/>
      <c r="R703" s="19"/>
      <c r="S703" s="19"/>
      <c r="T703" s="19"/>
      <c r="U703" s="19"/>
      <c r="V703" s="19"/>
      <c r="W703" s="19"/>
      <c r="X703" s="19"/>
      <c r="Y703" s="19"/>
      <c r="Z703" s="19"/>
      <c r="AA703" s="19"/>
    </row>
    <row r="704" ht="12.75" customHeight="1">
      <c r="A704" s="25">
        <v>43604.5</v>
      </c>
      <c r="B704" s="19">
        <v>7.0</v>
      </c>
      <c r="C704" s="19" t="s">
        <v>228</v>
      </c>
      <c r="D704" s="19"/>
      <c r="E704" s="19">
        <v>76.0</v>
      </c>
      <c r="F704" s="19">
        <v>4750.0</v>
      </c>
      <c r="G704" s="19">
        <v>38.0</v>
      </c>
      <c r="H704" s="19">
        <v>55.0</v>
      </c>
      <c r="I704" s="19">
        <v>40.0</v>
      </c>
      <c r="J704" s="19" t="s">
        <v>40</v>
      </c>
      <c r="K704" s="19" t="s">
        <v>739</v>
      </c>
      <c r="L704" s="19"/>
      <c r="M704" s="19" t="s">
        <v>23</v>
      </c>
      <c r="N704" s="19" t="s">
        <v>23</v>
      </c>
      <c r="O704" s="19"/>
      <c r="P704" s="19"/>
      <c r="Q704" s="19"/>
      <c r="R704" s="19"/>
      <c r="S704" s="19"/>
      <c r="T704" s="19"/>
      <c r="U704" s="19"/>
      <c r="V704" s="19"/>
      <c r="W704" s="19"/>
      <c r="X704" s="19"/>
      <c r="Y704" s="19"/>
      <c r="Z704" s="19"/>
      <c r="AA704" s="19"/>
    </row>
    <row r="705" ht="12.75" customHeight="1">
      <c r="A705" s="25">
        <v>43609.625</v>
      </c>
      <c r="B705" s="19">
        <v>7.0</v>
      </c>
      <c r="C705" s="19" t="s">
        <v>228</v>
      </c>
      <c r="D705" s="19"/>
      <c r="E705" s="19">
        <v>76.0</v>
      </c>
      <c r="F705" s="19">
        <v>4780.0</v>
      </c>
      <c r="G705" s="19">
        <v>38.0</v>
      </c>
      <c r="H705" s="19">
        <v>71.0</v>
      </c>
      <c r="I705" s="19"/>
      <c r="J705" s="19" t="s">
        <v>21</v>
      </c>
      <c r="K705" s="19"/>
      <c r="L705" s="19" t="s">
        <v>933</v>
      </c>
      <c r="M705" s="19" t="s">
        <v>23</v>
      </c>
      <c r="N705" s="19" t="s">
        <v>23</v>
      </c>
      <c r="O705" s="19"/>
      <c r="P705" s="19"/>
      <c r="Q705" s="19"/>
      <c r="R705" s="19"/>
      <c r="S705" s="19"/>
      <c r="T705" s="19"/>
      <c r="U705" s="19"/>
      <c r="V705" s="19"/>
      <c r="W705" s="19"/>
      <c r="X705" s="19"/>
      <c r="Y705" s="19"/>
      <c r="Z705" s="19"/>
      <c r="AA705" s="19"/>
    </row>
    <row r="706" ht="12.75" customHeight="1">
      <c r="A706" s="25">
        <v>43620.5</v>
      </c>
      <c r="B706" s="19">
        <v>7.0</v>
      </c>
      <c r="C706" s="19" t="s">
        <v>228</v>
      </c>
      <c r="D706" s="19"/>
      <c r="E706" s="19">
        <v>77.0</v>
      </c>
      <c r="F706" s="19">
        <v>4780.0</v>
      </c>
      <c r="G706" s="19">
        <v>38.0</v>
      </c>
      <c r="H706" s="19">
        <v>1036.0</v>
      </c>
      <c r="I706" s="19">
        <v>91.0</v>
      </c>
      <c r="J706" s="19" t="s">
        <v>40</v>
      </c>
      <c r="K706" s="19" t="s">
        <v>947</v>
      </c>
      <c r="L706" s="19"/>
      <c r="M706" s="19" t="s">
        <v>35</v>
      </c>
      <c r="N706" s="19" t="s">
        <v>23</v>
      </c>
      <c r="O706" s="19"/>
      <c r="P706" s="19"/>
      <c r="Q706" s="19"/>
      <c r="R706" s="19"/>
      <c r="S706" s="19"/>
      <c r="T706" s="19"/>
      <c r="U706" s="19"/>
      <c r="V706" s="19"/>
      <c r="W706" s="19"/>
      <c r="X706" s="19"/>
      <c r="Y706" s="19"/>
      <c r="Z706" s="19"/>
      <c r="AA706" s="19"/>
    </row>
    <row r="707" ht="12.75" customHeight="1">
      <c r="A707" s="25">
        <v>43648.583333333336</v>
      </c>
      <c r="B707" s="19">
        <v>7.0</v>
      </c>
      <c r="C707" s="19" t="s">
        <v>228</v>
      </c>
      <c r="D707" s="19"/>
      <c r="E707" s="19">
        <v>76.0</v>
      </c>
      <c r="F707" s="19">
        <v>4780.0</v>
      </c>
      <c r="G707" s="19">
        <v>38.0</v>
      </c>
      <c r="H707" s="19">
        <v>1261.0</v>
      </c>
      <c r="I707" s="19">
        <v>43.0</v>
      </c>
      <c r="J707" s="19" t="s">
        <v>40</v>
      </c>
      <c r="K707" s="19" t="s">
        <v>903</v>
      </c>
      <c r="L707" s="19"/>
      <c r="M707" s="19" t="s">
        <v>35</v>
      </c>
      <c r="N707" s="19" t="s">
        <v>23</v>
      </c>
      <c r="O707" s="19"/>
      <c r="P707" s="19"/>
      <c r="Q707" s="19"/>
      <c r="R707" s="19"/>
      <c r="S707" s="19"/>
      <c r="T707" s="19"/>
      <c r="U707" s="19"/>
      <c r="V707" s="19"/>
      <c r="W707" s="19"/>
      <c r="X707" s="19"/>
      <c r="Y707" s="19"/>
      <c r="Z707" s="19"/>
      <c r="AA707" s="19"/>
    </row>
    <row r="708" ht="12.75" customHeight="1">
      <c r="A708" s="25">
        <v>43641.302083333336</v>
      </c>
      <c r="B708" s="19">
        <v>7.0</v>
      </c>
      <c r="C708" s="19" t="s">
        <v>228</v>
      </c>
      <c r="D708" s="19"/>
      <c r="E708" s="19">
        <v>76.0</v>
      </c>
      <c r="F708" s="19">
        <v>4820.0</v>
      </c>
      <c r="G708" s="19">
        <v>39.0</v>
      </c>
      <c r="H708" s="19">
        <v>1221.0</v>
      </c>
      <c r="I708" s="19">
        <v>84.0</v>
      </c>
      <c r="J708" s="19" t="s">
        <v>40</v>
      </c>
      <c r="K708" s="19" t="s">
        <v>904</v>
      </c>
      <c r="L708" s="19"/>
      <c r="M708" s="19" t="s">
        <v>35</v>
      </c>
      <c r="N708" s="19" t="s">
        <v>23</v>
      </c>
      <c r="O708" s="19"/>
      <c r="P708" s="19"/>
      <c r="Q708" s="19"/>
      <c r="R708" s="19"/>
      <c r="S708" s="19"/>
      <c r="T708" s="19"/>
      <c r="U708" s="19"/>
      <c r="V708" s="19"/>
      <c r="W708" s="19"/>
      <c r="X708" s="19"/>
      <c r="Y708" s="19"/>
      <c r="Z708" s="19"/>
      <c r="AA708" s="19"/>
    </row>
    <row r="709" ht="12.75" customHeight="1">
      <c r="A709" s="25">
        <v>43613.395833333336</v>
      </c>
      <c r="B709" s="19">
        <v>7.0</v>
      </c>
      <c r="C709" s="19" t="s">
        <v>228</v>
      </c>
      <c r="D709" s="19"/>
      <c r="E709" s="19">
        <v>75.0</v>
      </c>
      <c r="F709" s="19">
        <v>4840.0</v>
      </c>
      <c r="G709" s="19">
        <v>41.0</v>
      </c>
      <c r="H709" s="19">
        <v>1005.0</v>
      </c>
      <c r="I709" s="19">
        <v>91.0</v>
      </c>
      <c r="J709" s="19" t="s">
        <v>40</v>
      </c>
      <c r="K709" s="19" t="s">
        <v>947</v>
      </c>
      <c r="L709" s="19"/>
      <c r="M709" s="19" t="s">
        <v>23</v>
      </c>
      <c r="N709" s="19" t="s">
        <v>23</v>
      </c>
      <c r="O709" s="19"/>
      <c r="P709" s="19"/>
      <c r="Q709" s="19"/>
      <c r="R709" s="19"/>
      <c r="S709" s="19"/>
      <c r="T709" s="19"/>
      <c r="U709" s="19"/>
      <c r="V709" s="19"/>
      <c r="W709" s="19"/>
      <c r="X709" s="19"/>
      <c r="Y709" s="19"/>
      <c r="Z709" s="19"/>
      <c r="AA709" s="19"/>
    </row>
    <row r="710" ht="12.75" customHeight="1">
      <c r="A710" s="25">
        <v>43631.62152777778</v>
      </c>
      <c r="B710" s="19">
        <v>7.0</v>
      </c>
      <c r="C710" s="19" t="s">
        <v>228</v>
      </c>
      <c r="D710" s="19"/>
      <c r="E710" s="19">
        <v>84.0</v>
      </c>
      <c r="F710" s="19">
        <v>4850.0</v>
      </c>
      <c r="G710" s="19">
        <v>40.0</v>
      </c>
      <c r="H710" s="19">
        <v>1097.0</v>
      </c>
      <c r="I710" s="19">
        <v>38.0</v>
      </c>
      <c r="J710" s="19" t="s">
        <v>40</v>
      </c>
      <c r="K710" s="19" t="s">
        <v>229</v>
      </c>
      <c r="L710" s="19"/>
      <c r="M710" s="19" t="s">
        <v>23</v>
      </c>
      <c r="N710" s="19" t="s">
        <v>23</v>
      </c>
      <c r="O710" s="19"/>
      <c r="P710" s="19"/>
      <c r="Q710" s="19"/>
      <c r="R710" s="19"/>
      <c r="S710" s="19"/>
      <c r="T710" s="19"/>
      <c r="U710" s="19"/>
      <c r="V710" s="19"/>
      <c r="W710" s="19"/>
      <c r="X710" s="19"/>
      <c r="Y710" s="19"/>
      <c r="Z710" s="19"/>
      <c r="AA710" s="19"/>
    </row>
    <row r="711" ht="12.75" customHeight="1">
      <c r="A711" s="25">
        <v>43639.395833333336</v>
      </c>
      <c r="B711" s="19">
        <v>7.0</v>
      </c>
      <c r="C711" s="19" t="s">
        <v>228</v>
      </c>
      <c r="D711" s="19"/>
      <c r="E711" s="19">
        <v>76.0</v>
      </c>
      <c r="F711" s="19">
        <v>4850.0</v>
      </c>
      <c r="G711" s="19">
        <v>40.0</v>
      </c>
      <c r="H711" s="19">
        <v>1214.0</v>
      </c>
      <c r="I711" s="19"/>
      <c r="J711" s="19" t="s">
        <v>21</v>
      </c>
      <c r="K711" s="19"/>
      <c r="L711" s="19" t="s">
        <v>791</v>
      </c>
      <c r="M711" s="19" t="s">
        <v>35</v>
      </c>
      <c r="N711" s="19" t="s">
        <v>23</v>
      </c>
      <c r="O711" s="19"/>
      <c r="P711" s="19"/>
      <c r="Q711" s="19"/>
      <c r="R711" s="19"/>
      <c r="S711" s="19"/>
      <c r="T711" s="19"/>
      <c r="U711" s="19"/>
      <c r="V711" s="19"/>
      <c r="W711" s="19"/>
      <c r="X711" s="19"/>
      <c r="Y711" s="19"/>
      <c r="Z711" s="19"/>
      <c r="AA711" s="19"/>
    </row>
    <row r="712" ht="12.75" customHeight="1">
      <c r="A712" s="25">
        <v>43644.520833333336</v>
      </c>
      <c r="B712" s="19">
        <v>7.0</v>
      </c>
      <c r="C712" s="19" t="s">
        <v>228</v>
      </c>
      <c r="D712" s="19"/>
      <c r="E712" s="19">
        <v>77.0</v>
      </c>
      <c r="F712" s="19">
        <v>4860.0</v>
      </c>
      <c r="G712" s="19">
        <v>38.0</v>
      </c>
      <c r="H712" s="19">
        <v>1244.0</v>
      </c>
      <c r="I712" s="19">
        <v>40.0</v>
      </c>
      <c r="J712" s="19" t="s">
        <v>40</v>
      </c>
      <c r="K712" s="19" t="s">
        <v>739</v>
      </c>
      <c r="L712" s="19"/>
      <c r="M712" s="19" t="s">
        <v>35</v>
      </c>
      <c r="N712" s="19" t="s">
        <v>23</v>
      </c>
      <c r="O712" s="19"/>
      <c r="P712" s="19"/>
      <c r="Q712" s="19"/>
      <c r="R712" s="19"/>
      <c r="S712" s="19"/>
      <c r="T712" s="19"/>
      <c r="U712" s="19"/>
      <c r="V712" s="19"/>
      <c r="W712" s="19"/>
      <c r="X712" s="19"/>
      <c r="Y712" s="19"/>
      <c r="Z712" s="19"/>
      <c r="AA712" s="19"/>
    </row>
    <row r="713" ht="12.75" customHeight="1">
      <c r="A713" s="25">
        <v>43620.75</v>
      </c>
      <c r="B713" s="19">
        <v>7.0</v>
      </c>
      <c r="C713" s="19" t="s">
        <v>228</v>
      </c>
      <c r="D713" s="19"/>
      <c r="E713" s="19">
        <v>77.0</v>
      </c>
      <c r="F713" s="19">
        <v>4870.0</v>
      </c>
      <c r="G713" s="19">
        <v>38.0</v>
      </c>
      <c r="H713" s="19">
        <v>1038.0</v>
      </c>
      <c r="I713" s="19">
        <v>40.0</v>
      </c>
      <c r="J713" s="19" t="s">
        <v>40</v>
      </c>
      <c r="K713" s="19" t="s">
        <v>739</v>
      </c>
      <c r="L713" s="19"/>
      <c r="M713" s="19" t="s">
        <v>23</v>
      </c>
      <c r="N713" s="19" t="s">
        <v>23</v>
      </c>
      <c r="O713" s="19"/>
      <c r="P713" s="19"/>
      <c r="Q713" s="19"/>
      <c r="R713" s="19"/>
      <c r="S713" s="19"/>
      <c r="T713" s="19"/>
      <c r="U713" s="19"/>
      <c r="V713" s="19"/>
      <c r="W713" s="19"/>
      <c r="X713" s="19"/>
      <c r="Y713" s="19"/>
      <c r="Z713" s="19"/>
      <c r="AA713" s="19"/>
    </row>
    <row r="714" ht="12.75" customHeight="1">
      <c r="A714" s="25">
        <v>43582.75</v>
      </c>
      <c r="B714" s="19">
        <v>7.0</v>
      </c>
      <c r="C714" s="19" t="s">
        <v>228</v>
      </c>
      <c r="D714" s="19"/>
      <c r="E714" s="19">
        <v>78.0</v>
      </c>
      <c r="F714" s="19">
        <v>4900.0</v>
      </c>
      <c r="G714" s="19">
        <v>38.0</v>
      </c>
      <c r="H714" s="19">
        <v>24.0</v>
      </c>
      <c r="I714" s="19">
        <v>36.0</v>
      </c>
      <c r="J714" s="19" t="s">
        <v>40</v>
      </c>
      <c r="K714" s="19" t="s">
        <v>692</v>
      </c>
      <c r="L714" s="19"/>
      <c r="M714" s="19" t="s">
        <v>23</v>
      </c>
      <c r="N714" s="19" t="s">
        <v>23</v>
      </c>
      <c r="O714" s="19"/>
      <c r="P714" s="19"/>
      <c r="Q714" s="19"/>
      <c r="R714" s="19"/>
      <c r="S714" s="19"/>
      <c r="T714" s="19"/>
      <c r="U714" s="19"/>
      <c r="V714" s="19"/>
      <c r="W714" s="19"/>
      <c r="X714" s="19"/>
      <c r="Y714" s="19"/>
      <c r="Z714" s="19"/>
      <c r="AA714" s="19"/>
    </row>
    <row r="715" ht="12.75" customHeight="1">
      <c r="A715" s="25">
        <v>43602.458333333336</v>
      </c>
      <c r="B715" s="19">
        <v>7.0</v>
      </c>
      <c r="C715" s="19" t="s">
        <v>228</v>
      </c>
      <c r="D715" s="19"/>
      <c r="E715" s="19">
        <v>76.0</v>
      </c>
      <c r="F715" s="19">
        <v>4900.0</v>
      </c>
      <c r="G715" s="19">
        <v>39.0</v>
      </c>
      <c r="H715" s="19">
        <v>48.0</v>
      </c>
      <c r="I715" s="19"/>
      <c r="J715" s="19" t="s">
        <v>21</v>
      </c>
      <c r="K715" s="19"/>
      <c r="L715" s="19" t="s">
        <v>938</v>
      </c>
      <c r="M715" s="19" t="s">
        <v>40</v>
      </c>
      <c r="N715" s="19" t="s">
        <v>23</v>
      </c>
      <c r="O715" s="19"/>
      <c r="P715" s="19"/>
      <c r="Q715" s="19"/>
      <c r="R715" s="19"/>
      <c r="S715" s="19"/>
      <c r="T715" s="19"/>
      <c r="U715" s="19"/>
      <c r="V715" s="19"/>
      <c r="W715" s="19"/>
      <c r="X715" s="19"/>
      <c r="Y715" s="19"/>
      <c r="Z715" s="19"/>
      <c r="AA715" s="19"/>
    </row>
    <row r="716" ht="12.75" customHeight="1">
      <c r="A716" s="25">
        <v>43625.5</v>
      </c>
      <c r="B716" s="19">
        <v>7.0</v>
      </c>
      <c r="C716" s="19" t="s">
        <v>228</v>
      </c>
      <c r="D716" s="19"/>
      <c r="E716" s="19">
        <v>74.0</v>
      </c>
      <c r="F716" s="19">
        <v>4900.0</v>
      </c>
      <c r="G716" s="19">
        <v>41.0</v>
      </c>
      <c r="H716" s="19">
        <v>1056.0</v>
      </c>
      <c r="I716" s="19"/>
      <c r="J716" s="19" t="s">
        <v>21</v>
      </c>
      <c r="K716" s="19"/>
      <c r="L716" s="19" t="s">
        <v>938</v>
      </c>
      <c r="M716" s="19" t="s">
        <v>35</v>
      </c>
      <c r="N716" s="19" t="s">
        <v>23</v>
      </c>
      <c r="O716" s="19"/>
      <c r="P716" s="19"/>
      <c r="Q716" s="19"/>
      <c r="R716" s="19"/>
      <c r="S716" s="19"/>
      <c r="T716" s="19"/>
      <c r="U716" s="19"/>
      <c r="V716" s="19"/>
      <c r="W716" s="19"/>
      <c r="X716" s="19"/>
      <c r="Y716" s="19"/>
      <c r="Z716" s="19"/>
      <c r="AA716" s="19"/>
    </row>
    <row r="717" ht="12.75" customHeight="1">
      <c r="A717" s="25">
        <v>43614.625</v>
      </c>
      <c r="B717" s="19">
        <v>7.0</v>
      </c>
      <c r="C717" s="19" t="s">
        <v>228</v>
      </c>
      <c r="D717" s="19"/>
      <c r="E717" s="19">
        <v>76.0</v>
      </c>
      <c r="F717" s="19">
        <v>4910.0</v>
      </c>
      <c r="G717" s="19">
        <v>41.0</v>
      </c>
      <c r="H717" s="19">
        <v>1014.0</v>
      </c>
      <c r="I717" s="19">
        <v>88.0</v>
      </c>
      <c r="J717" s="19" t="s">
        <v>40</v>
      </c>
      <c r="K717" s="19" t="s">
        <v>945</v>
      </c>
      <c r="L717" s="19"/>
      <c r="M717" s="19" t="s">
        <v>23</v>
      </c>
      <c r="N717" s="19" t="s">
        <v>23</v>
      </c>
      <c r="O717" s="19"/>
      <c r="P717" s="19"/>
      <c r="Q717" s="19"/>
      <c r="R717" s="19"/>
      <c r="S717" s="19"/>
      <c r="T717" s="19"/>
      <c r="U717" s="19"/>
      <c r="V717" s="19"/>
      <c r="W717" s="19"/>
      <c r="X717" s="19"/>
      <c r="Y717" s="19"/>
      <c r="Z717" s="19"/>
      <c r="AA717" s="19"/>
    </row>
    <row r="718" ht="12.75" customHeight="1">
      <c r="A718" s="25">
        <v>43575.458333333336</v>
      </c>
      <c r="B718" s="19">
        <v>7.0</v>
      </c>
      <c r="C718" s="19" t="s">
        <v>228</v>
      </c>
      <c r="D718" s="19"/>
      <c r="E718" s="19">
        <v>77.0</v>
      </c>
      <c r="F718" s="19">
        <v>4920.0</v>
      </c>
      <c r="G718" s="19">
        <v>38.0</v>
      </c>
      <c r="H718" s="19">
        <v>17.0</v>
      </c>
      <c r="I718" s="19">
        <v>39.0</v>
      </c>
      <c r="J718" s="19" t="s">
        <v>40</v>
      </c>
      <c r="K718" s="19" t="s">
        <v>414</v>
      </c>
      <c r="L718" s="19"/>
      <c r="M718" s="19" t="s">
        <v>23</v>
      </c>
      <c r="N718" s="19" t="s">
        <v>23</v>
      </c>
      <c r="O718" s="19"/>
      <c r="P718" s="19"/>
      <c r="Q718" s="19"/>
      <c r="R718" s="19"/>
      <c r="S718" s="19"/>
      <c r="T718" s="19"/>
      <c r="U718" s="19"/>
      <c r="V718" s="19"/>
      <c r="W718" s="19"/>
      <c r="X718" s="19"/>
      <c r="Y718" s="19"/>
      <c r="Z718" s="19"/>
      <c r="AA718" s="19"/>
    </row>
    <row r="719" ht="12.75" customHeight="1">
      <c r="A719" s="26">
        <v>43599.0</v>
      </c>
      <c r="B719" s="19">
        <v>7.0</v>
      </c>
      <c r="C719" s="19" t="s">
        <v>228</v>
      </c>
      <c r="D719" s="19"/>
      <c r="E719" s="19">
        <v>77.0</v>
      </c>
      <c r="F719" s="19">
        <v>4930.0</v>
      </c>
      <c r="G719" s="19">
        <v>44.0</v>
      </c>
      <c r="H719" s="19">
        <v>44.0</v>
      </c>
      <c r="I719" s="19">
        <v>90.0</v>
      </c>
      <c r="J719" s="19" t="s">
        <v>40</v>
      </c>
      <c r="K719" s="19" t="s">
        <v>911</v>
      </c>
      <c r="L719" s="19"/>
      <c r="M719" s="19" t="s">
        <v>23</v>
      </c>
      <c r="N719" s="19" t="s">
        <v>23</v>
      </c>
      <c r="O719" s="19"/>
      <c r="P719" s="19"/>
      <c r="Q719" s="19"/>
      <c r="R719" s="19"/>
      <c r="S719" s="19"/>
      <c r="T719" s="19"/>
      <c r="U719" s="19"/>
      <c r="V719" s="19"/>
      <c r="W719" s="19"/>
      <c r="X719" s="19"/>
      <c r="Y719" s="19"/>
      <c r="Z719" s="19"/>
      <c r="AA719" s="19"/>
    </row>
    <row r="720" ht="12.75" customHeight="1">
      <c r="A720" s="25">
        <v>43609.666666666664</v>
      </c>
      <c r="B720" s="19">
        <v>7.0</v>
      </c>
      <c r="C720" s="19" t="s">
        <v>228</v>
      </c>
      <c r="D720" s="19"/>
      <c r="E720" s="19">
        <v>76.0</v>
      </c>
      <c r="F720" s="19">
        <v>4940.0</v>
      </c>
      <c r="G720" s="19">
        <v>38.0</v>
      </c>
      <c r="H720" s="19">
        <v>73.0</v>
      </c>
      <c r="I720" s="19"/>
      <c r="J720" s="19" t="s">
        <v>21</v>
      </c>
      <c r="K720" s="19"/>
      <c r="L720" s="19" t="s">
        <v>906</v>
      </c>
      <c r="M720" s="19" t="s">
        <v>23</v>
      </c>
      <c r="N720" s="19" t="s">
        <v>23</v>
      </c>
      <c r="O720" s="19"/>
      <c r="P720" s="19"/>
      <c r="Q720" s="19"/>
      <c r="R720" s="19"/>
      <c r="S720" s="19"/>
      <c r="T720" s="19"/>
      <c r="U720" s="19"/>
      <c r="V720" s="19"/>
      <c r="W720" s="19"/>
      <c r="X720" s="19"/>
      <c r="Y720" s="19"/>
      <c r="Z720" s="19"/>
      <c r="AA720" s="19"/>
    </row>
    <row r="721" ht="12.75" customHeight="1">
      <c r="A721" s="25">
        <v>43573.447916666664</v>
      </c>
      <c r="B721" s="19">
        <v>7.0</v>
      </c>
      <c r="C721" s="19" t="s">
        <v>228</v>
      </c>
      <c r="D721" s="19"/>
      <c r="E721" s="19">
        <v>78.0</v>
      </c>
      <c r="F721" s="19">
        <v>4950.0</v>
      </c>
      <c r="G721" s="19">
        <v>38.0</v>
      </c>
      <c r="H721" s="19">
        <v>16.0</v>
      </c>
      <c r="I721" s="19"/>
      <c r="J721" s="19" t="s">
        <v>21</v>
      </c>
      <c r="K721" s="19"/>
      <c r="L721" s="19" t="s">
        <v>1013</v>
      </c>
      <c r="M721" s="19" t="s">
        <v>23</v>
      </c>
      <c r="N721" s="19" t="s">
        <v>23</v>
      </c>
      <c r="O721" s="19"/>
      <c r="P721" s="19"/>
      <c r="Q721" s="19"/>
      <c r="R721" s="19"/>
      <c r="S721" s="19"/>
      <c r="T721" s="19"/>
      <c r="U721" s="19"/>
      <c r="V721" s="19"/>
      <c r="W721" s="19"/>
      <c r="X721" s="19"/>
      <c r="Y721" s="19"/>
      <c r="Z721" s="19"/>
      <c r="AA721" s="19"/>
    </row>
    <row r="722" ht="12.75" customHeight="1">
      <c r="A722" s="25">
        <v>43617.75</v>
      </c>
      <c r="B722" s="19">
        <v>7.0</v>
      </c>
      <c r="C722" s="19" t="s">
        <v>228</v>
      </c>
      <c r="D722" s="19"/>
      <c r="E722" s="19">
        <v>77.0</v>
      </c>
      <c r="F722" s="19">
        <v>4950.0</v>
      </c>
      <c r="G722" s="19">
        <v>38.0</v>
      </c>
      <c r="H722" s="19">
        <v>1028.0</v>
      </c>
      <c r="I722" s="19"/>
      <c r="J722" s="19" t="s">
        <v>21</v>
      </c>
      <c r="K722" s="19"/>
      <c r="L722" s="19" t="s">
        <v>947</v>
      </c>
      <c r="M722" s="19" t="s">
        <v>23</v>
      </c>
      <c r="N722" s="19" t="s">
        <v>23</v>
      </c>
      <c r="O722" s="19"/>
      <c r="P722" s="19"/>
      <c r="Q722" s="19"/>
      <c r="R722" s="19"/>
      <c r="S722" s="19"/>
      <c r="T722" s="19"/>
      <c r="U722" s="19"/>
      <c r="V722" s="19"/>
      <c r="W722" s="19"/>
      <c r="X722" s="19"/>
      <c r="Y722" s="19"/>
      <c r="Z722" s="19"/>
      <c r="AA722" s="19"/>
    </row>
    <row r="723" ht="12.75" customHeight="1">
      <c r="A723" s="26">
        <v>43630.0</v>
      </c>
      <c r="B723" s="19">
        <v>7.0</v>
      </c>
      <c r="C723" s="19" t="s">
        <v>228</v>
      </c>
      <c r="D723" s="19"/>
      <c r="E723" s="19">
        <v>77.0</v>
      </c>
      <c r="F723" s="19">
        <v>4950.0</v>
      </c>
      <c r="G723" s="19">
        <v>38.0</v>
      </c>
      <c r="H723" s="19">
        <v>1070.0</v>
      </c>
      <c r="I723" s="19"/>
      <c r="J723" s="19" t="s">
        <v>21</v>
      </c>
      <c r="K723" s="19"/>
      <c r="L723" s="19" t="s">
        <v>920</v>
      </c>
      <c r="M723" s="19" t="s">
        <v>23</v>
      </c>
      <c r="N723" s="19" t="s">
        <v>23</v>
      </c>
      <c r="O723" s="19"/>
      <c r="P723" s="19"/>
      <c r="Q723" s="19"/>
      <c r="R723" s="19"/>
      <c r="S723" s="19"/>
      <c r="T723" s="19"/>
      <c r="U723" s="19"/>
      <c r="V723" s="19"/>
      <c r="W723" s="19"/>
      <c r="X723" s="19"/>
      <c r="Y723" s="19"/>
      <c r="Z723" s="19"/>
      <c r="AA723" s="19"/>
    </row>
    <row r="724" ht="12.75" customHeight="1">
      <c r="A724" s="25">
        <v>43630.5</v>
      </c>
      <c r="B724" s="19">
        <v>7.0</v>
      </c>
      <c r="C724" s="19" t="s">
        <v>228</v>
      </c>
      <c r="D724" s="19"/>
      <c r="E724" s="19">
        <v>80.0</v>
      </c>
      <c r="F724" s="19">
        <v>4950.0</v>
      </c>
      <c r="G724" s="19">
        <v>40.0</v>
      </c>
      <c r="H724" s="19">
        <v>1080.0</v>
      </c>
      <c r="I724" s="19"/>
      <c r="J724" s="19" t="s">
        <v>21</v>
      </c>
      <c r="K724" s="19"/>
      <c r="L724" s="19" t="s">
        <v>1014</v>
      </c>
      <c r="M724" s="19" t="s">
        <v>23</v>
      </c>
      <c r="N724" s="19" t="s">
        <v>23</v>
      </c>
      <c r="O724" s="19"/>
      <c r="P724" s="19"/>
      <c r="Q724" s="19"/>
      <c r="R724" s="19"/>
      <c r="S724" s="19"/>
      <c r="T724" s="19"/>
      <c r="U724" s="19"/>
      <c r="V724" s="19"/>
      <c r="W724" s="19"/>
      <c r="X724" s="19"/>
      <c r="Y724" s="19"/>
      <c r="Z724" s="19"/>
      <c r="AA724" s="19"/>
    </row>
    <row r="725" ht="12.75" customHeight="1">
      <c r="A725" s="25">
        <v>43638.625</v>
      </c>
      <c r="B725" s="19">
        <v>7.0</v>
      </c>
      <c r="C725" s="19" t="s">
        <v>228</v>
      </c>
      <c r="D725" s="19"/>
      <c r="E725" s="19">
        <v>77.0</v>
      </c>
      <c r="F725" s="19">
        <v>4950.0</v>
      </c>
      <c r="G725" s="19">
        <v>40.0</v>
      </c>
      <c r="H725" s="19">
        <v>1139.0</v>
      </c>
      <c r="I725" s="19"/>
      <c r="J725" s="19" t="s">
        <v>21</v>
      </c>
      <c r="K725" s="19"/>
      <c r="L725" s="19" t="s">
        <v>918</v>
      </c>
      <c r="M725" s="19" t="s">
        <v>35</v>
      </c>
      <c r="N725" s="19" t="s">
        <v>23</v>
      </c>
      <c r="O725" s="19"/>
      <c r="P725" s="19"/>
      <c r="Q725" s="19"/>
      <c r="R725" s="19"/>
      <c r="S725" s="19"/>
      <c r="T725" s="19"/>
      <c r="U725" s="19"/>
      <c r="V725" s="19"/>
      <c r="W725" s="19"/>
      <c r="X725" s="19"/>
      <c r="Y725" s="19"/>
      <c r="Z725" s="19"/>
      <c r="AA725" s="19"/>
    </row>
    <row r="726" ht="12.75" customHeight="1">
      <c r="A726" s="26">
        <v>43630.0</v>
      </c>
      <c r="B726" s="19">
        <v>7.0</v>
      </c>
      <c r="C726" s="19" t="s">
        <v>228</v>
      </c>
      <c r="D726" s="19"/>
      <c r="E726" s="19">
        <v>78.0</v>
      </c>
      <c r="F726" s="19">
        <v>4970.0</v>
      </c>
      <c r="G726" s="19">
        <v>38.0</v>
      </c>
      <c r="H726" s="19">
        <v>1072.0</v>
      </c>
      <c r="I726" s="19"/>
      <c r="J726" s="19" t="s">
        <v>21</v>
      </c>
      <c r="K726" s="19"/>
      <c r="L726" s="19" t="s">
        <v>1009</v>
      </c>
      <c r="M726" s="19" t="s">
        <v>23</v>
      </c>
      <c r="N726" s="19" t="s">
        <v>23</v>
      </c>
      <c r="O726" s="19"/>
      <c r="P726" s="19"/>
      <c r="Q726" s="19"/>
      <c r="R726" s="19"/>
      <c r="S726" s="19"/>
      <c r="T726" s="19"/>
      <c r="U726" s="19"/>
      <c r="V726" s="19"/>
      <c r="W726" s="19"/>
      <c r="X726" s="19"/>
      <c r="Y726" s="19"/>
      <c r="Z726" s="19"/>
      <c r="AA726" s="19"/>
    </row>
    <row r="727" ht="12.75" customHeight="1">
      <c r="A727" s="25">
        <v>43652.322916666664</v>
      </c>
      <c r="B727" s="19">
        <v>7.0</v>
      </c>
      <c r="C727" s="19" t="s">
        <v>228</v>
      </c>
      <c r="D727" s="19"/>
      <c r="E727" s="19">
        <v>73.0</v>
      </c>
      <c r="F727" s="19">
        <v>4990.0</v>
      </c>
      <c r="G727" s="19">
        <v>44.0</v>
      </c>
      <c r="H727" s="19">
        <v>1275.0</v>
      </c>
      <c r="I727" s="19"/>
      <c r="J727" s="19" t="s">
        <v>21</v>
      </c>
      <c r="K727" s="19"/>
      <c r="L727" s="19" t="s">
        <v>914</v>
      </c>
      <c r="M727" s="19"/>
      <c r="N727" s="19" t="s">
        <v>23</v>
      </c>
      <c r="O727" s="19"/>
      <c r="P727" s="19"/>
      <c r="Q727" s="19"/>
      <c r="R727" s="19"/>
      <c r="S727" s="19"/>
      <c r="T727" s="19"/>
      <c r="U727" s="19"/>
      <c r="V727" s="19"/>
      <c r="W727" s="19"/>
      <c r="X727" s="19"/>
      <c r="Y727" s="19"/>
      <c r="Z727" s="19"/>
      <c r="AA727" s="19"/>
    </row>
    <row r="728" ht="12.75" customHeight="1">
      <c r="A728" s="25">
        <v>43589.708333333336</v>
      </c>
      <c r="B728" s="19">
        <v>7.0</v>
      </c>
      <c r="C728" s="19" t="s">
        <v>228</v>
      </c>
      <c r="D728" s="19"/>
      <c r="E728" s="19">
        <v>76.0</v>
      </c>
      <c r="F728" s="19">
        <v>5000.0</v>
      </c>
      <c r="G728" s="19">
        <v>40.0</v>
      </c>
      <c r="H728" s="19">
        <v>29.0</v>
      </c>
      <c r="I728" s="19"/>
      <c r="J728" s="19" t="s">
        <v>21</v>
      </c>
      <c r="K728" s="19"/>
      <c r="L728" s="19" t="s">
        <v>1015</v>
      </c>
      <c r="M728" s="19" t="s">
        <v>23</v>
      </c>
      <c r="N728" s="19" t="s">
        <v>23</v>
      </c>
      <c r="O728" s="19"/>
      <c r="P728" s="19"/>
      <c r="Q728" s="19"/>
      <c r="R728" s="19"/>
      <c r="S728" s="19"/>
      <c r="T728" s="19"/>
      <c r="U728" s="19"/>
      <c r="V728" s="19"/>
      <c r="W728" s="19"/>
      <c r="X728" s="19"/>
      <c r="Y728" s="19"/>
      <c r="Z728" s="19"/>
      <c r="AA728" s="19"/>
    </row>
    <row r="729" ht="12.75" customHeight="1">
      <c r="A729" s="25">
        <v>43604.416666666664</v>
      </c>
      <c r="B729" s="19">
        <v>7.0</v>
      </c>
      <c r="C729" s="19" t="s">
        <v>228</v>
      </c>
      <c r="D729" s="19"/>
      <c r="E729" s="19">
        <v>76.0</v>
      </c>
      <c r="F729" s="19">
        <v>5000.0</v>
      </c>
      <c r="G729" s="19">
        <v>39.0</v>
      </c>
      <c r="H729" s="19">
        <v>56.0</v>
      </c>
      <c r="I729" s="19">
        <v>40.0</v>
      </c>
      <c r="J729" s="19" t="s">
        <v>40</v>
      </c>
      <c r="K729" s="19" t="s">
        <v>739</v>
      </c>
      <c r="L729" s="19"/>
      <c r="M729" s="19" t="s">
        <v>40</v>
      </c>
      <c r="N729" s="22" t="s">
        <v>23</v>
      </c>
      <c r="O729" s="19"/>
      <c r="P729" s="19"/>
      <c r="Q729" s="19"/>
      <c r="R729" s="19"/>
      <c r="S729" s="19"/>
      <c r="T729" s="19"/>
      <c r="U729" s="19"/>
      <c r="V729" s="19"/>
      <c r="W729" s="19"/>
      <c r="X729" s="19"/>
      <c r="Y729" s="19"/>
      <c r="Z729" s="19"/>
      <c r="AA729" s="19"/>
    </row>
    <row r="730" ht="12.75" customHeight="1">
      <c r="A730" s="25">
        <v>43616.583333333336</v>
      </c>
      <c r="B730" s="19">
        <v>7.0</v>
      </c>
      <c r="C730" s="19" t="s">
        <v>228</v>
      </c>
      <c r="D730" s="19"/>
      <c r="E730" s="19">
        <v>76.0</v>
      </c>
      <c r="F730" s="19">
        <v>5000.0</v>
      </c>
      <c r="G730" s="19">
        <v>41.0</v>
      </c>
      <c r="H730" s="19">
        <v>1023.0</v>
      </c>
      <c r="I730" s="19"/>
      <c r="J730" s="19" t="s">
        <v>21</v>
      </c>
      <c r="K730" s="19"/>
      <c r="L730" s="19" t="s">
        <v>942</v>
      </c>
      <c r="M730" s="19" t="s">
        <v>23</v>
      </c>
      <c r="N730" s="19" t="s">
        <v>23</v>
      </c>
      <c r="O730" s="19"/>
      <c r="P730" s="19"/>
      <c r="Q730" s="19"/>
      <c r="R730" s="19"/>
      <c r="S730" s="19"/>
      <c r="T730" s="19"/>
      <c r="U730" s="19"/>
      <c r="V730" s="19"/>
      <c r="W730" s="19"/>
      <c r="X730" s="19"/>
      <c r="Y730" s="19"/>
      <c r="Z730" s="19"/>
      <c r="AA730" s="19"/>
    </row>
    <row r="731" ht="12.75" customHeight="1">
      <c r="A731" s="25">
        <v>43618.583333333336</v>
      </c>
      <c r="B731" s="19">
        <v>7.0</v>
      </c>
      <c r="C731" s="19" t="s">
        <v>228</v>
      </c>
      <c r="D731" s="19"/>
      <c r="E731" s="19">
        <v>77.0</v>
      </c>
      <c r="F731" s="19">
        <v>5000.0</v>
      </c>
      <c r="G731" s="19">
        <v>38.0</v>
      </c>
      <c r="H731" s="19">
        <v>1030.0</v>
      </c>
      <c r="I731" s="19"/>
      <c r="J731" s="19" t="s">
        <v>21</v>
      </c>
      <c r="K731" s="19"/>
      <c r="L731" s="19" t="s">
        <v>933</v>
      </c>
      <c r="M731" s="19" t="s">
        <v>35</v>
      </c>
      <c r="N731" s="19" t="s">
        <v>23</v>
      </c>
      <c r="O731" s="19" t="s">
        <v>816</v>
      </c>
      <c r="P731" s="19"/>
      <c r="Q731" s="19"/>
      <c r="R731" s="19"/>
      <c r="S731" s="19"/>
      <c r="T731" s="19"/>
      <c r="U731" s="19"/>
      <c r="V731" s="19"/>
      <c r="W731" s="19"/>
      <c r="X731" s="19"/>
      <c r="Y731" s="19"/>
      <c r="Z731" s="19"/>
      <c r="AA731" s="19"/>
    </row>
    <row r="732" ht="12.75" customHeight="1">
      <c r="A732" s="25">
        <v>43623.84375</v>
      </c>
      <c r="B732" s="19">
        <v>7.0</v>
      </c>
      <c r="C732" s="19" t="s">
        <v>228</v>
      </c>
      <c r="D732" s="19"/>
      <c r="E732" s="19">
        <v>76.0</v>
      </c>
      <c r="F732" s="19">
        <v>5000.0</v>
      </c>
      <c r="G732" s="19">
        <v>40.0</v>
      </c>
      <c r="H732" s="19">
        <v>1044.0</v>
      </c>
      <c r="I732" s="19"/>
      <c r="J732" s="19" t="s">
        <v>21</v>
      </c>
      <c r="K732" s="19"/>
      <c r="L732" s="19" t="s">
        <v>1005</v>
      </c>
      <c r="M732" s="19" t="s">
        <v>35</v>
      </c>
      <c r="N732" s="19" t="s">
        <v>23</v>
      </c>
      <c r="O732" s="19"/>
      <c r="P732" s="19"/>
      <c r="Q732" s="19"/>
      <c r="R732" s="19"/>
      <c r="S732" s="19"/>
      <c r="T732" s="19"/>
      <c r="U732" s="19"/>
      <c r="V732" s="19"/>
      <c r="W732" s="19"/>
      <c r="X732" s="19"/>
      <c r="Y732" s="19"/>
      <c r="Z732" s="19"/>
      <c r="AA732" s="19"/>
    </row>
    <row r="733" ht="12.75" customHeight="1">
      <c r="A733" s="25">
        <v>43628.5625</v>
      </c>
      <c r="B733" s="19">
        <v>7.0</v>
      </c>
      <c r="C733" s="19" t="s">
        <v>228</v>
      </c>
      <c r="D733" s="19"/>
      <c r="E733" s="19">
        <v>77.0</v>
      </c>
      <c r="F733" s="19">
        <v>5000.0</v>
      </c>
      <c r="G733" s="19">
        <v>40.0</v>
      </c>
      <c r="H733" s="19">
        <v>1065.0</v>
      </c>
      <c r="I733" s="19">
        <v>92.0</v>
      </c>
      <c r="J733" s="19" t="s">
        <v>40</v>
      </c>
      <c r="K733" s="19" t="s">
        <v>33</v>
      </c>
      <c r="L733" s="19"/>
      <c r="M733" s="19" t="s">
        <v>23</v>
      </c>
      <c r="N733" s="19" t="s">
        <v>23</v>
      </c>
      <c r="O733" s="19"/>
      <c r="P733" s="19"/>
      <c r="Q733" s="19"/>
      <c r="R733" s="19"/>
      <c r="S733" s="19"/>
      <c r="T733" s="19"/>
      <c r="U733" s="19"/>
      <c r="V733" s="19"/>
      <c r="W733" s="19"/>
      <c r="X733" s="19"/>
      <c r="Y733" s="19"/>
      <c r="Z733" s="19"/>
      <c r="AA733" s="19"/>
    </row>
    <row r="734" ht="12.75" customHeight="1">
      <c r="A734" s="25">
        <v>43638.4375</v>
      </c>
      <c r="B734" s="19">
        <v>7.0</v>
      </c>
      <c r="C734" s="19" t="s">
        <v>228</v>
      </c>
      <c r="D734" s="19"/>
      <c r="E734" s="19">
        <v>76.0</v>
      </c>
      <c r="F734" s="19">
        <v>5000.0</v>
      </c>
      <c r="G734" s="19">
        <v>39.0</v>
      </c>
      <c r="H734" s="19">
        <v>1134.0</v>
      </c>
      <c r="I734" s="19">
        <v>39.0</v>
      </c>
      <c r="J734" s="19" t="s">
        <v>40</v>
      </c>
      <c r="K734" s="19" t="s">
        <v>414</v>
      </c>
      <c r="L734" s="19"/>
      <c r="M734" s="19" t="s">
        <v>35</v>
      </c>
      <c r="N734" s="19" t="s">
        <v>23</v>
      </c>
      <c r="O734" s="19"/>
      <c r="P734" s="19"/>
      <c r="Q734" s="19"/>
      <c r="R734" s="19"/>
      <c r="S734" s="19"/>
      <c r="T734" s="19"/>
      <c r="U734" s="19"/>
      <c r="V734" s="19"/>
      <c r="W734" s="19"/>
      <c r="X734" s="19"/>
      <c r="Y734" s="19"/>
      <c r="Z734" s="19"/>
      <c r="AA734" s="19"/>
    </row>
    <row r="735" ht="12.75" customHeight="1">
      <c r="A735" s="25">
        <v>43648.6875</v>
      </c>
      <c r="B735" s="19">
        <v>7.0</v>
      </c>
      <c r="C735" s="19" t="s">
        <v>228</v>
      </c>
      <c r="D735" s="19"/>
      <c r="E735" s="19">
        <v>80.0</v>
      </c>
      <c r="F735" s="19">
        <v>5000.0</v>
      </c>
      <c r="G735" s="19">
        <v>40.0</v>
      </c>
      <c r="H735" s="19">
        <v>1264.0</v>
      </c>
      <c r="I735" s="19">
        <v>42.0</v>
      </c>
      <c r="J735" s="19" t="s">
        <v>40</v>
      </c>
      <c r="K735" s="19" t="s">
        <v>950</v>
      </c>
      <c r="L735" s="19"/>
      <c r="M735" s="19" t="s">
        <v>35</v>
      </c>
      <c r="N735" s="19" t="s">
        <v>23</v>
      </c>
      <c r="O735" s="19"/>
      <c r="P735" s="19"/>
      <c r="Q735" s="19"/>
      <c r="R735" s="19"/>
      <c r="S735" s="19"/>
      <c r="T735" s="19"/>
      <c r="U735" s="19"/>
      <c r="V735" s="19"/>
      <c r="W735" s="19"/>
      <c r="X735" s="19"/>
      <c r="Y735" s="19"/>
      <c r="Z735" s="19"/>
      <c r="AA735" s="19"/>
    </row>
    <row r="736" ht="12.75" customHeight="1">
      <c r="A736" s="25">
        <v>43652.583333333336</v>
      </c>
      <c r="B736" s="19">
        <v>7.0</v>
      </c>
      <c r="C736" s="19" t="s">
        <v>228</v>
      </c>
      <c r="D736" s="19"/>
      <c r="E736" s="19">
        <v>79.0</v>
      </c>
      <c r="F736" s="19">
        <v>5000.0</v>
      </c>
      <c r="G736" s="19">
        <v>42.0</v>
      </c>
      <c r="H736" s="19">
        <v>1280.0</v>
      </c>
      <c r="I736" s="19">
        <v>43.0</v>
      </c>
      <c r="J736" s="19" t="s">
        <v>40</v>
      </c>
      <c r="K736" s="19" t="s">
        <v>903</v>
      </c>
      <c r="L736" s="19"/>
      <c r="M736" s="19" t="s">
        <v>35</v>
      </c>
      <c r="N736" s="19" t="s">
        <v>23</v>
      </c>
      <c r="O736" s="19"/>
      <c r="P736" s="19"/>
      <c r="Q736" s="19"/>
      <c r="R736" s="19"/>
      <c r="S736" s="19"/>
      <c r="T736" s="19"/>
      <c r="U736" s="19"/>
      <c r="V736" s="19"/>
      <c r="W736" s="19"/>
      <c r="X736" s="19"/>
      <c r="Y736" s="19"/>
      <c r="Z736" s="19"/>
      <c r="AA736" s="19"/>
    </row>
    <row r="737" ht="12.75" customHeight="1">
      <c r="A737" s="25">
        <v>43637.375</v>
      </c>
      <c r="B737" s="19">
        <v>7.0</v>
      </c>
      <c r="C737" s="19" t="s">
        <v>228</v>
      </c>
      <c r="D737" s="19"/>
      <c r="E737" s="19">
        <v>80.0</v>
      </c>
      <c r="F737" s="19">
        <v>5020.0</v>
      </c>
      <c r="G737" s="19">
        <v>40.0</v>
      </c>
      <c r="H737" s="19">
        <v>1128.0</v>
      </c>
      <c r="I737" s="19">
        <v>40.0</v>
      </c>
      <c r="J737" s="19" t="s">
        <v>40</v>
      </c>
      <c r="K737" s="19" t="s">
        <v>739</v>
      </c>
      <c r="L737" s="19"/>
      <c r="M737" s="19" t="s">
        <v>35</v>
      </c>
      <c r="N737" s="19" t="s">
        <v>23</v>
      </c>
      <c r="O737" s="19"/>
      <c r="P737" s="19"/>
      <c r="Q737" s="19"/>
      <c r="R737" s="19"/>
      <c r="S737" s="19"/>
      <c r="T737" s="19"/>
      <c r="U737" s="19"/>
      <c r="V737" s="19"/>
      <c r="W737" s="19"/>
      <c r="X737" s="19"/>
      <c r="Y737" s="19"/>
      <c r="Z737" s="19"/>
      <c r="AA737" s="19"/>
    </row>
    <row r="738" ht="12.75" customHeight="1">
      <c r="A738" s="25">
        <v>43620.708333333336</v>
      </c>
      <c r="B738" s="19">
        <v>7.0</v>
      </c>
      <c r="C738" s="19" t="s">
        <v>228</v>
      </c>
      <c r="D738" s="19"/>
      <c r="E738" s="19">
        <v>71.0</v>
      </c>
      <c r="F738" s="19">
        <v>5030.0</v>
      </c>
      <c r="G738" s="19">
        <v>38.0</v>
      </c>
      <c r="H738" s="19">
        <v>1344.0</v>
      </c>
      <c r="I738" s="19">
        <v>93.0</v>
      </c>
      <c r="J738" s="19" t="s">
        <v>40</v>
      </c>
      <c r="K738" s="19" t="s">
        <v>915</v>
      </c>
      <c r="L738" s="19"/>
      <c r="M738" s="19" t="s">
        <v>23</v>
      </c>
      <c r="N738" s="19" t="s">
        <v>23</v>
      </c>
      <c r="O738" s="19"/>
      <c r="P738" s="19"/>
      <c r="Q738" s="19"/>
      <c r="R738" s="19"/>
      <c r="S738" s="19"/>
      <c r="T738" s="19"/>
      <c r="U738" s="19"/>
      <c r="V738" s="19"/>
      <c r="W738" s="19"/>
      <c r="X738" s="19"/>
      <c r="Y738" s="19"/>
      <c r="Z738" s="19"/>
      <c r="AA738" s="19"/>
    </row>
    <row r="739" ht="12.75" customHeight="1">
      <c r="A739" s="25">
        <v>43620.416666666664</v>
      </c>
      <c r="B739" s="19">
        <v>7.0</v>
      </c>
      <c r="C739" s="19" t="s">
        <v>228</v>
      </c>
      <c r="D739" s="19"/>
      <c r="E739" s="19">
        <v>75.0</v>
      </c>
      <c r="F739" s="19">
        <v>5040.0</v>
      </c>
      <c r="G739" s="19">
        <v>43.0</v>
      </c>
      <c r="H739" s="19">
        <v>1032.0</v>
      </c>
      <c r="I739" s="19">
        <v>88.0</v>
      </c>
      <c r="J739" s="19" t="s">
        <v>40</v>
      </c>
      <c r="K739" s="19" t="s">
        <v>945</v>
      </c>
      <c r="L739" s="19"/>
      <c r="M739" s="19" t="s">
        <v>23</v>
      </c>
      <c r="N739" s="19" t="s">
        <v>23</v>
      </c>
      <c r="O739" s="19"/>
      <c r="P739" s="19"/>
      <c r="Q739" s="19"/>
      <c r="R739" s="19"/>
      <c r="S739" s="19"/>
      <c r="T739" s="19"/>
      <c r="U739" s="19"/>
      <c r="V739" s="19"/>
      <c r="W739" s="19"/>
      <c r="X739" s="19"/>
      <c r="Y739" s="19"/>
      <c r="Z739" s="19"/>
      <c r="AA739" s="19"/>
    </row>
    <row r="740" ht="12.75" customHeight="1">
      <c r="A740" s="25">
        <v>43616.583333333336</v>
      </c>
      <c r="B740" s="19">
        <v>7.0</v>
      </c>
      <c r="C740" s="19" t="s">
        <v>228</v>
      </c>
      <c r="D740" s="19"/>
      <c r="E740" s="19">
        <v>76.0</v>
      </c>
      <c r="F740" s="19">
        <v>5060.0</v>
      </c>
      <c r="G740" s="19">
        <v>42.0</v>
      </c>
      <c r="H740" s="19">
        <v>1022.0</v>
      </c>
      <c r="I740" s="19"/>
      <c r="J740" s="19" t="s">
        <v>21</v>
      </c>
      <c r="K740" s="19"/>
      <c r="L740" s="19" t="s">
        <v>33</v>
      </c>
      <c r="M740" s="19" t="s">
        <v>23</v>
      </c>
      <c r="N740" s="19" t="s">
        <v>23</v>
      </c>
      <c r="O740" s="19"/>
      <c r="P740" s="19"/>
      <c r="Q740" s="19"/>
      <c r="R740" s="19"/>
      <c r="S740" s="19"/>
      <c r="T740" s="19"/>
      <c r="U740" s="19"/>
      <c r="V740" s="19"/>
      <c r="W740" s="19"/>
      <c r="X740" s="19"/>
      <c r="Y740" s="19"/>
      <c r="Z740" s="19"/>
      <c r="AA740" s="19"/>
    </row>
    <row r="741" ht="12.75" customHeight="1">
      <c r="A741" s="25">
        <v>43609.788194444445</v>
      </c>
      <c r="B741" s="19">
        <v>7.0</v>
      </c>
      <c r="C741" s="19" t="s">
        <v>228</v>
      </c>
      <c r="D741" s="19"/>
      <c r="E741" s="19">
        <v>77.0</v>
      </c>
      <c r="F741" s="19">
        <v>5070.0</v>
      </c>
      <c r="G741" s="19">
        <v>39.0</v>
      </c>
      <c r="H741" s="19">
        <v>75.0</v>
      </c>
      <c r="I741" s="19"/>
      <c r="J741" s="19" t="s">
        <v>21</v>
      </c>
      <c r="K741" s="19"/>
      <c r="L741" s="19" t="s">
        <v>930</v>
      </c>
      <c r="M741" s="19" t="s">
        <v>23</v>
      </c>
      <c r="N741" s="19" t="s">
        <v>23</v>
      </c>
      <c r="O741" s="19"/>
      <c r="P741" s="19"/>
      <c r="Q741" s="19"/>
      <c r="R741" s="19"/>
      <c r="S741" s="19"/>
      <c r="T741" s="19"/>
      <c r="U741" s="19"/>
      <c r="V741" s="19"/>
      <c r="W741" s="19"/>
      <c r="X741" s="19"/>
      <c r="Y741" s="19"/>
      <c r="Z741" s="19"/>
      <c r="AA741" s="19"/>
    </row>
    <row r="742" ht="12.75" customHeight="1">
      <c r="A742" s="25">
        <v>43624.458333333336</v>
      </c>
      <c r="B742" s="19">
        <v>7.0</v>
      </c>
      <c r="C742" s="19" t="s">
        <v>228</v>
      </c>
      <c r="D742" s="19"/>
      <c r="E742" s="19">
        <v>77.0</v>
      </c>
      <c r="F742" s="19">
        <v>5080.0</v>
      </c>
      <c r="G742" s="19">
        <v>40.0</v>
      </c>
      <c r="H742" s="19">
        <v>1046.0</v>
      </c>
      <c r="I742" s="19"/>
      <c r="J742" s="19" t="s">
        <v>21</v>
      </c>
      <c r="K742" s="19"/>
      <c r="L742" s="19" t="s">
        <v>777</v>
      </c>
      <c r="M742" s="19" t="s">
        <v>23</v>
      </c>
      <c r="N742" s="19" t="s">
        <v>23</v>
      </c>
      <c r="O742" s="19"/>
      <c r="P742" s="19"/>
      <c r="Q742" s="19"/>
      <c r="R742" s="19"/>
      <c r="S742" s="19"/>
      <c r="T742" s="19"/>
      <c r="U742" s="19"/>
      <c r="V742" s="19"/>
      <c r="W742" s="19"/>
      <c r="X742" s="19"/>
      <c r="Y742" s="19"/>
      <c r="Z742" s="19"/>
      <c r="AA742" s="19"/>
    </row>
    <row r="743" ht="12.75" customHeight="1">
      <c r="A743" s="25">
        <v>43645.40972222222</v>
      </c>
      <c r="B743" s="19">
        <v>7.0</v>
      </c>
      <c r="C743" s="19" t="s">
        <v>228</v>
      </c>
      <c r="D743" s="19"/>
      <c r="E743" s="19">
        <v>79.0</v>
      </c>
      <c r="F743" s="19">
        <v>5080.0</v>
      </c>
      <c r="G743" s="19">
        <v>40.0</v>
      </c>
      <c r="H743" s="19">
        <v>1248.0</v>
      </c>
      <c r="I743" s="19"/>
      <c r="J743" s="19" t="s">
        <v>21</v>
      </c>
      <c r="K743" s="19"/>
      <c r="L743" s="19" t="s">
        <v>33</v>
      </c>
      <c r="M743" s="19" t="s">
        <v>35</v>
      </c>
      <c r="N743" s="19" t="s">
        <v>23</v>
      </c>
      <c r="O743" s="19"/>
      <c r="P743" s="19"/>
      <c r="Q743" s="19"/>
      <c r="R743" s="19"/>
      <c r="S743" s="19"/>
      <c r="T743" s="19"/>
      <c r="U743" s="19"/>
      <c r="V743" s="19"/>
      <c r="W743" s="19"/>
      <c r="X743" s="19"/>
      <c r="Y743" s="19"/>
      <c r="Z743" s="19"/>
      <c r="AA743" s="19"/>
    </row>
    <row r="744" ht="12.75" customHeight="1">
      <c r="A744" s="25">
        <v>43611.489583333336</v>
      </c>
      <c r="B744" s="19">
        <v>7.0</v>
      </c>
      <c r="C744" s="19" t="s">
        <v>228</v>
      </c>
      <c r="D744" s="19"/>
      <c r="E744" s="19">
        <v>73.0</v>
      </c>
      <c r="F744" s="19">
        <v>5090.0</v>
      </c>
      <c r="G744" s="19">
        <v>40.0</v>
      </c>
      <c r="H744" s="19">
        <v>1002.0</v>
      </c>
      <c r="I744" s="19">
        <v>40.0</v>
      </c>
      <c r="J744" s="19" t="s">
        <v>40</v>
      </c>
      <c r="K744" s="19" t="s">
        <v>739</v>
      </c>
      <c r="L744" s="19"/>
      <c r="M744" s="19" t="s">
        <v>40</v>
      </c>
      <c r="N744" s="19" t="s">
        <v>23</v>
      </c>
      <c r="O744" s="19"/>
      <c r="P744" s="19"/>
      <c r="Q744" s="19"/>
      <c r="R744" s="19"/>
      <c r="S744" s="19"/>
      <c r="T744" s="19"/>
      <c r="U744" s="19"/>
      <c r="V744" s="19"/>
      <c r="W744" s="19"/>
      <c r="X744" s="19"/>
      <c r="Y744" s="19"/>
      <c r="Z744" s="19"/>
      <c r="AA744" s="19"/>
    </row>
    <row r="745" ht="12.75" customHeight="1">
      <c r="A745" s="25">
        <v>43599.854166666664</v>
      </c>
      <c r="B745" s="19">
        <v>7.0</v>
      </c>
      <c r="C745" s="19" t="s">
        <v>228</v>
      </c>
      <c r="D745" s="19"/>
      <c r="E745" s="19">
        <v>78.0</v>
      </c>
      <c r="F745" s="19">
        <v>5100.0</v>
      </c>
      <c r="G745" s="19">
        <v>41.0</v>
      </c>
      <c r="H745" s="19">
        <v>45.0</v>
      </c>
      <c r="I745" s="19">
        <v>33.0</v>
      </c>
      <c r="J745" s="19" t="s">
        <v>40</v>
      </c>
      <c r="K745" s="19" t="s">
        <v>791</v>
      </c>
      <c r="L745" s="19"/>
      <c r="M745" s="19" t="s">
        <v>35</v>
      </c>
      <c r="N745" s="19" t="s">
        <v>23</v>
      </c>
      <c r="O745" s="19"/>
      <c r="P745" s="19"/>
      <c r="Q745" s="19"/>
      <c r="R745" s="19"/>
      <c r="S745" s="19"/>
      <c r="T745" s="19"/>
      <c r="U745" s="19"/>
      <c r="V745" s="19"/>
      <c r="W745" s="19"/>
      <c r="X745" s="19"/>
      <c r="Y745" s="19"/>
      <c r="Z745" s="19"/>
      <c r="AA745" s="19"/>
    </row>
    <row r="746" ht="12.75" customHeight="1">
      <c r="A746" s="25">
        <v>43620.5625</v>
      </c>
      <c r="B746" s="19">
        <v>7.0</v>
      </c>
      <c r="C746" s="19" t="s">
        <v>228</v>
      </c>
      <c r="D746" s="19"/>
      <c r="E746" s="19">
        <v>77.0</v>
      </c>
      <c r="F746" s="19">
        <v>5100.0</v>
      </c>
      <c r="G746" s="19">
        <v>40.0</v>
      </c>
      <c r="H746" s="19">
        <v>1037.0</v>
      </c>
      <c r="I746" s="19">
        <v>40.0</v>
      </c>
      <c r="J746" s="19" t="s">
        <v>40</v>
      </c>
      <c r="K746" s="19" t="s">
        <v>739</v>
      </c>
      <c r="L746" s="19"/>
      <c r="M746" s="19" t="s">
        <v>23</v>
      </c>
      <c r="N746" s="19" t="s">
        <v>23</v>
      </c>
      <c r="O746" s="19"/>
      <c r="P746" s="19"/>
      <c r="Q746" s="19"/>
      <c r="R746" s="19"/>
      <c r="S746" s="19"/>
      <c r="T746" s="19"/>
      <c r="U746" s="19"/>
      <c r="V746" s="19"/>
      <c r="W746" s="19"/>
      <c r="X746" s="19"/>
      <c r="Y746" s="19"/>
      <c r="Z746" s="19"/>
      <c r="AA746" s="19"/>
    </row>
    <row r="747" ht="12.75" customHeight="1">
      <c r="A747" s="25">
        <v>43642.791666666664</v>
      </c>
      <c r="B747" s="19">
        <v>7.0</v>
      </c>
      <c r="C747" s="19" t="s">
        <v>228</v>
      </c>
      <c r="D747" s="19"/>
      <c r="E747" s="19">
        <v>77.0</v>
      </c>
      <c r="F747" s="19">
        <v>5100.0</v>
      </c>
      <c r="G747" s="19">
        <v>47.0</v>
      </c>
      <c r="H747" s="19">
        <v>1233.0</v>
      </c>
      <c r="I747" s="19">
        <v>40.0</v>
      </c>
      <c r="J747" s="19" t="s">
        <v>40</v>
      </c>
      <c r="K747" s="19" t="s">
        <v>739</v>
      </c>
      <c r="L747" s="19"/>
      <c r="M747" s="19" t="s">
        <v>35</v>
      </c>
      <c r="N747" s="19" t="s">
        <v>23</v>
      </c>
      <c r="O747" s="19"/>
      <c r="P747" s="19"/>
      <c r="Q747" s="19"/>
      <c r="R747" s="19"/>
      <c r="S747" s="19"/>
      <c r="T747" s="19"/>
      <c r="U747" s="19"/>
      <c r="V747" s="19"/>
      <c r="W747" s="19"/>
      <c r="X747" s="19"/>
      <c r="Y747" s="19"/>
      <c r="Z747" s="19"/>
      <c r="AA747" s="19"/>
    </row>
    <row r="748" ht="12.75" customHeight="1">
      <c r="A748" s="25">
        <v>43652.3125</v>
      </c>
      <c r="B748" s="19">
        <v>7.0</v>
      </c>
      <c r="C748" s="19" t="s">
        <v>228</v>
      </c>
      <c r="D748" s="19"/>
      <c r="E748" s="19">
        <v>74.0</v>
      </c>
      <c r="F748" s="19">
        <v>5100.0</v>
      </c>
      <c r="G748" s="19">
        <v>46.0</v>
      </c>
      <c r="H748" s="19">
        <v>1274.0</v>
      </c>
      <c r="I748" s="19"/>
      <c r="J748" s="19" t="s">
        <v>21</v>
      </c>
      <c r="K748" s="19"/>
      <c r="L748" s="19" t="s">
        <v>1016</v>
      </c>
      <c r="M748" s="19"/>
      <c r="N748" s="19" t="s">
        <v>23</v>
      </c>
      <c r="O748" s="19"/>
      <c r="P748" s="19"/>
      <c r="Q748" s="19"/>
      <c r="R748" s="19"/>
      <c r="S748" s="19"/>
      <c r="T748" s="19"/>
      <c r="U748" s="19"/>
      <c r="V748" s="19"/>
      <c r="W748" s="19"/>
      <c r="X748" s="19"/>
      <c r="Y748" s="19"/>
      <c r="Z748" s="19"/>
      <c r="AA748" s="19"/>
    </row>
    <row r="749" ht="12.75" customHeight="1">
      <c r="A749" s="25">
        <v>43599.4375</v>
      </c>
      <c r="B749" s="19">
        <v>7.0</v>
      </c>
      <c r="C749" s="19" t="s">
        <v>228</v>
      </c>
      <c r="D749" s="19"/>
      <c r="E749" s="19">
        <v>76.0</v>
      </c>
      <c r="F749" s="19">
        <v>5110.0</v>
      </c>
      <c r="G749" s="19">
        <v>42.0</v>
      </c>
      <c r="H749" s="19">
        <v>41.0</v>
      </c>
      <c r="I749" s="19"/>
      <c r="J749" s="19" t="s">
        <v>21</v>
      </c>
      <c r="K749" s="19"/>
      <c r="L749" s="19" t="s">
        <v>1017</v>
      </c>
      <c r="M749" s="19" t="s">
        <v>23</v>
      </c>
      <c r="N749" s="19" t="s">
        <v>23</v>
      </c>
      <c r="O749" s="19"/>
      <c r="P749" s="19"/>
      <c r="Q749" s="19"/>
      <c r="R749" s="19"/>
      <c r="S749" s="19"/>
      <c r="T749" s="19"/>
      <c r="U749" s="19"/>
      <c r="V749" s="19"/>
      <c r="W749" s="19"/>
      <c r="X749" s="19"/>
      <c r="Y749" s="19"/>
      <c r="Z749" s="19"/>
      <c r="AA749" s="19"/>
    </row>
    <row r="750" ht="12.75" customHeight="1">
      <c r="A750" s="25">
        <v>43606.375</v>
      </c>
      <c r="B750" s="19">
        <v>7.0</v>
      </c>
      <c r="C750" s="19" t="s">
        <v>228</v>
      </c>
      <c r="D750" s="19"/>
      <c r="E750" s="19">
        <v>78.0</v>
      </c>
      <c r="F750" s="19">
        <v>5110.0</v>
      </c>
      <c r="G750" s="19">
        <v>40.0</v>
      </c>
      <c r="H750" s="19">
        <v>59.0</v>
      </c>
      <c r="I750" s="19">
        <v>80.0</v>
      </c>
      <c r="J750" s="19" t="s">
        <v>40</v>
      </c>
      <c r="K750" s="19" t="s">
        <v>925</v>
      </c>
      <c r="L750" s="19"/>
      <c r="M750" s="19" t="s">
        <v>40</v>
      </c>
      <c r="N750" s="19" t="s">
        <v>23</v>
      </c>
      <c r="O750" s="19"/>
      <c r="P750" s="19"/>
      <c r="Q750" s="19"/>
      <c r="R750" s="19"/>
      <c r="S750" s="19"/>
      <c r="T750" s="19"/>
      <c r="U750" s="19"/>
      <c r="V750" s="19"/>
      <c r="W750" s="19"/>
      <c r="X750" s="19"/>
      <c r="Y750" s="19"/>
      <c r="Z750" s="19"/>
      <c r="AA750" s="19"/>
    </row>
    <row r="751" ht="12.75" customHeight="1">
      <c r="A751" s="25">
        <v>43646.708333333336</v>
      </c>
      <c r="B751" s="19">
        <v>7.0</v>
      </c>
      <c r="C751" s="19" t="s">
        <v>228</v>
      </c>
      <c r="D751" s="19"/>
      <c r="E751" s="19">
        <v>80.0</v>
      </c>
      <c r="F751" s="19">
        <v>5110.0</v>
      </c>
      <c r="G751" s="19">
        <v>40.0</v>
      </c>
      <c r="H751" s="19">
        <v>1258.0</v>
      </c>
      <c r="I751" s="19">
        <v>40.0</v>
      </c>
      <c r="J751" s="19" t="s">
        <v>40</v>
      </c>
      <c r="K751" s="19" t="s">
        <v>739</v>
      </c>
      <c r="L751" s="19"/>
      <c r="M751" s="19" t="s">
        <v>35</v>
      </c>
      <c r="N751" s="19" t="s">
        <v>23</v>
      </c>
      <c r="O751" s="19"/>
      <c r="P751" s="19"/>
      <c r="Q751" s="19"/>
      <c r="R751" s="19"/>
      <c r="S751" s="19"/>
      <c r="T751" s="19"/>
      <c r="U751" s="19"/>
      <c r="V751" s="19"/>
      <c r="W751" s="19"/>
      <c r="X751" s="19"/>
      <c r="Y751" s="19"/>
      <c r="Z751" s="19"/>
      <c r="AA751" s="19"/>
    </row>
    <row r="752" ht="12.75" customHeight="1">
      <c r="A752" s="25">
        <v>43637.447916666664</v>
      </c>
      <c r="B752" s="19">
        <v>7.0</v>
      </c>
      <c r="C752" s="19" t="s">
        <v>228</v>
      </c>
      <c r="D752" s="19"/>
      <c r="E752" s="19">
        <v>77.0</v>
      </c>
      <c r="F752" s="19">
        <v>5120.0</v>
      </c>
      <c r="G752" s="19">
        <v>41.0</v>
      </c>
      <c r="H752" s="19">
        <v>1126.0</v>
      </c>
      <c r="I752" s="19">
        <v>40.0</v>
      </c>
      <c r="J752" s="19" t="s">
        <v>40</v>
      </c>
      <c r="K752" s="19" t="s">
        <v>739</v>
      </c>
      <c r="L752" s="19"/>
      <c r="M752" s="19" t="s">
        <v>35</v>
      </c>
      <c r="N752" s="19" t="s">
        <v>23</v>
      </c>
      <c r="O752" s="19"/>
      <c r="P752" s="19"/>
      <c r="Q752" s="19"/>
      <c r="R752" s="19"/>
      <c r="S752" s="19"/>
      <c r="T752" s="19"/>
      <c r="U752" s="19"/>
      <c r="V752" s="19"/>
      <c r="W752" s="19"/>
      <c r="X752" s="19"/>
      <c r="Y752" s="19"/>
      <c r="Z752" s="19"/>
      <c r="AA752" s="19"/>
    </row>
    <row r="753" ht="12.75" customHeight="1">
      <c r="A753" s="25">
        <v>43623.479166666664</v>
      </c>
      <c r="B753" s="19">
        <v>7.0</v>
      </c>
      <c r="C753" s="19" t="s">
        <v>228</v>
      </c>
      <c r="D753" s="19"/>
      <c r="E753" s="19">
        <v>74.0</v>
      </c>
      <c r="F753" s="19">
        <v>5130.0</v>
      </c>
      <c r="G753" s="19">
        <v>41.0</v>
      </c>
      <c r="H753" s="19">
        <v>1355.0</v>
      </c>
      <c r="I753" s="19"/>
      <c r="J753" s="19" t="s">
        <v>21</v>
      </c>
      <c r="K753" s="19"/>
      <c r="L753" s="19" t="s">
        <v>921</v>
      </c>
      <c r="M753" s="19" t="s">
        <v>35</v>
      </c>
      <c r="N753" s="19" t="s">
        <v>23</v>
      </c>
      <c r="O753" s="19"/>
      <c r="P753" s="19"/>
      <c r="Q753" s="19"/>
      <c r="R753" s="19"/>
      <c r="S753" s="19"/>
      <c r="T753" s="19"/>
      <c r="U753" s="19"/>
      <c r="V753" s="19"/>
      <c r="W753" s="19"/>
      <c r="X753" s="19"/>
      <c r="Y753" s="19"/>
      <c r="Z753" s="19"/>
      <c r="AA753" s="19"/>
    </row>
    <row r="754" ht="12.75" customHeight="1">
      <c r="A754" s="25">
        <v>43630.791666666664</v>
      </c>
      <c r="B754" s="19">
        <v>7.0</v>
      </c>
      <c r="C754" s="19" t="s">
        <v>228</v>
      </c>
      <c r="D754" s="19"/>
      <c r="E754" s="19">
        <v>75.0</v>
      </c>
      <c r="F754" s="19">
        <v>5130.0</v>
      </c>
      <c r="G754" s="19">
        <v>41.0</v>
      </c>
      <c r="H754" s="19">
        <v>1087.0</v>
      </c>
      <c r="I754" s="19">
        <v>40.0</v>
      </c>
      <c r="J754" s="19" t="s">
        <v>40</v>
      </c>
      <c r="K754" s="19" t="s">
        <v>739</v>
      </c>
      <c r="L754" s="19"/>
      <c r="M754" s="19" t="s">
        <v>23</v>
      </c>
      <c r="N754" s="19" t="s">
        <v>23</v>
      </c>
      <c r="O754" s="19"/>
      <c r="P754" s="19"/>
      <c r="Q754" s="19"/>
      <c r="R754" s="19"/>
      <c r="S754" s="19"/>
      <c r="T754" s="19"/>
      <c r="U754" s="19"/>
      <c r="V754" s="19"/>
      <c r="W754" s="19"/>
      <c r="X754" s="19"/>
      <c r="Y754" s="19"/>
      <c r="Z754" s="19"/>
      <c r="AA754" s="19"/>
    </row>
    <row r="755" ht="12.75" customHeight="1">
      <c r="A755" s="25">
        <v>43631.708333333336</v>
      </c>
      <c r="B755" s="19">
        <v>7.0</v>
      </c>
      <c r="C755" s="19" t="s">
        <v>228</v>
      </c>
      <c r="D755" s="19"/>
      <c r="E755" s="19">
        <v>79.0</v>
      </c>
      <c r="F755" s="19">
        <v>5150.0</v>
      </c>
      <c r="G755" s="19">
        <v>40.0</v>
      </c>
      <c r="H755" s="19">
        <v>1098.0</v>
      </c>
      <c r="I755" s="19">
        <v>38.0</v>
      </c>
      <c r="J755" s="19" t="s">
        <v>40</v>
      </c>
      <c r="K755" s="19" t="s">
        <v>229</v>
      </c>
      <c r="L755" s="19"/>
      <c r="M755" s="19" t="s">
        <v>23</v>
      </c>
      <c r="N755" s="19" t="s">
        <v>23</v>
      </c>
      <c r="O755" s="19"/>
      <c r="P755" s="19"/>
      <c r="Q755" s="19"/>
      <c r="R755" s="19"/>
      <c r="S755" s="19"/>
      <c r="T755" s="19"/>
      <c r="U755" s="19"/>
      <c r="V755" s="19"/>
      <c r="W755" s="19"/>
      <c r="X755" s="19"/>
      <c r="Y755" s="19"/>
      <c r="Z755" s="19"/>
      <c r="AA755" s="19"/>
    </row>
    <row r="756" ht="12.75" customHeight="1">
      <c r="A756" s="25">
        <v>43639.541666666664</v>
      </c>
      <c r="B756" s="19">
        <v>7.0</v>
      </c>
      <c r="C756" s="19" t="s">
        <v>228</v>
      </c>
      <c r="D756" s="19"/>
      <c r="E756" s="19">
        <v>79.0</v>
      </c>
      <c r="F756" s="19">
        <v>5150.0</v>
      </c>
      <c r="G756" s="19">
        <v>41.0</v>
      </c>
      <c r="H756" s="19">
        <v>1215.0</v>
      </c>
      <c r="I756" s="19"/>
      <c r="J756" s="19" t="s">
        <v>21</v>
      </c>
      <c r="K756" s="19"/>
      <c r="L756" s="19" t="s">
        <v>921</v>
      </c>
      <c r="M756" s="19" t="s">
        <v>35</v>
      </c>
      <c r="N756" s="19" t="s">
        <v>23</v>
      </c>
      <c r="O756" s="19"/>
      <c r="P756" s="19"/>
      <c r="Q756" s="19"/>
      <c r="R756" s="19"/>
      <c r="S756" s="19"/>
      <c r="T756" s="19"/>
      <c r="U756" s="19"/>
      <c r="V756" s="19"/>
      <c r="W756" s="19"/>
      <c r="X756" s="19"/>
      <c r="Y756" s="19"/>
      <c r="Z756" s="19"/>
      <c r="AA756" s="19"/>
    </row>
    <row r="757" ht="12.75" customHeight="1">
      <c r="A757" s="26">
        <v>43630.0</v>
      </c>
      <c r="B757" s="19">
        <v>7.0</v>
      </c>
      <c r="C757" s="19" t="s">
        <v>228</v>
      </c>
      <c r="D757" s="19"/>
      <c r="E757" s="19">
        <v>80.0</v>
      </c>
      <c r="F757" s="19">
        <v>5160.0</v>
      </c>
      <c r="G757" s="19">
        <v>39.0</v>
      </c>
      <c r="H757" s="19">
        <v>1068.0</v>
      </c>
      <c r="I757" s="19"/>
      <c r="J757" s="19" t="s">
        <v>21</v>
      </c>
      <c r="K757" s="19"/>
      <c r="L757" s="19" t="s">
        <v>1018</v>
      </c>
      <c r="M757" s="19" t="s">
        <v>35</v>
      </c>
      <c r="N757" s="19" t="s">
        <v>23</v>
      </c>
      <c r="O757" s="19"/>
      <c r="P757" s="19"/>
      <c r="Q757" s="19"/>
      <c r="R757" s="19"/>
      <c r="S757" s="19"/>
      <c r="T757" s="19"/>
      <c r="U757" s="19"/>
      <c r="V757" s="19"/>
      <c r="W757" s="19"/>
      <c r="X757" s="19"/>
      <c r="Y757" s="19"/>
      <c r="Z757" s="19"/>
      <c r="AA757" s="19"/>
    </row>
    <row r="758" ht="12.75" customHeight="1">
      <c r="A758" s="25">
        <v>43624.479166666664</v>
      </c>
      <c r="B758" s="19">
        <v>7.0</v>
      </c>
      <c r="C758" s="19" t="s">
        <v>228</v>
      </c>
      <c r="D758" s="19"/>
      <c r="E758" s="19">
        <v>74.0</v>
      </c>
      <c r="F758" s="19">
        <v>5170.0</v>
      </c>
      <c r="G758" s="19">
        <v>45.0</v>
      </c>
      <c r="H758" s="19">
        <v>1050.0</v>
      </c>
      <c r="I758" s="19">
        <v>45.0</v>
      </c>
      <c r="J758" s="19" t="s">
        <v>40</v>
      </c>
      <c r="K758" s="19" t="s">
        <v>935</v>
      </c>
      <c r="L758" s="19"/>
      <c r="M758" s="19" t="s">
        <v>23</v>
      </c>
      <c r="N758" s="19" t="s">
        <v>23</v>
      </c>
      <c r="O758" s="19"/>
      <c r="P758" s="19"/>
      <c r="Q758" s="19"/>
      <c r="R758" s="19"/>
      <c r="S758" s="19"/>
      <c r="T758" s="19"/>
      <c r="U758" s="19"/>
      <c r="V758" s="19"/>
      <c r="W758" s="19"/>
      <c r="X758" s="19"/>
      <c r="Y758" s="19"/>
      <c r="Z758" s="19"/>
      <c r="AA758" s="19"/>
    </row>
    <row r="759" ht="12.75" customHeight="1">
      <c r="A759" s="25">
        <v>43638.8125</v>
      </c>
      <c r="B759" s="19">
        <v>7.0</v>
      </c>
      <c r="C759" s="19" t="s">
        <v>228</v>
      </c>
      <c r="D759" s="19"/>
      <c r="E759" s="19">
        <v>77.0</v>
      </c>
      <c r="F759" s="19">
        <v>5180.0</v>
      </c>
      <c r="G759" s="19">
        <v>39.0</v>
      </c>
      <c r="H759" s="19">
        <v>1209.0</v>
      </c>
      <c r="I759" s="19"/>
      <c r="J759" s="19" t="s">
        <v>21</v>
      </c>
      <c r="K759" s="19"/>
      <c r="L759" s="19" t="s">
        <v>915</v>
      </c>
      <c r="M759" s="19" t="s">
        <v>35</v>
      </c>
      <c r="N759" s="19" t="s">
        <v>23</v>
      </c>
      <c r="O759" s="19"/>
      <c r="P759" s="19"/>
      <c r="Q759" s="19"/>
      <c r="R759" s="19"/>
      <c r="S759" s="19"/>
      <c r="T759" s="19"/>
      <c r="U759" s="19"/>
      <c r="V759" s="19"/>
      <c r="W759" s="19"/>
      <c r="X759" s="19"/>
      <c r="Y759" s="19"/>
      <c r="Z759" s="19"/>
      <c r="AA759" s="19"/>
    </row>
    <row r="760" ht="12.75" customHeight="1">
      <c r="A760" s="25">
        <v>43610.708333333336</v>
      </c>
      <c r="B760" s="19">
        <v>7.0</v>
      </c>
      <c r="C760" s="19" t="s">
        <v>228</v>
      </c>
      <c r="D760" s="19"/>
      <c r="E760" s="19">
        <v>73.0</v>
      </c>
      <c r="F760" s="19">
        <v>5190.0</v>
      </c>
      <c r="G760" s="19">
        <v>42.0</v>
      </c>
      <c r="H760" s="19">
        <v>1001.0</v>
      </c>
      <c r="I760" s="19">
        <v>38.0</v>
      </c>
      <c r="J760" s="19" t="s">
        <v>40</v>
      </c>
      <c r="K760" s="19" t="s">
        <v>229</v>
      </c>
      <c r="L760" s="19"/>
      <c r="M760" s="19" t="s">
        <v>23</v>
      </c>
      <c r="N760" s="19" t="s">
        <v>23</v>
      </c>
      <c r="O760" s="19"/>
      <c r="P760" s="19"/>
      <c r="Q760" s="19"/>
      <c r="R760" s="19"/>
      <c r="S760" s="19"/>
      <c r="T760" s="19"/>
      <c r="U760" s="19"/>
      <c r="V760" s="19"/>
      <c r="W760" s="19"/>
      <c r="X760" s="19"/>
      <c r="Y760" s="19"/>
      <c r="Z760" s="19"/>
      <c r="AA760" s="19"/>
    </row>
    <row r="761" ht="12.75" customHeight="1">
      <c r="A761" s="25">
        <v>43616.5</v>
      </c>
      <c r="B761" s="19">
        <v>7.0</v>
      </c>
      <c r="C761" s="19" t="s">
        <v>228</v>
      </c>
      <c r="D761" s="19"/>
      <c r="E761" s="19">
        <v>77.0</v>
      </c>
      <c r="F761" s="19">
        <v>5200.0</v>
      </c>
      <c r="G761" s="19">
        <v>40.0</v>
      </c>
      <c r="H761" s="19">
        <v>1021.0</v>
      </c>
      <c r="I761" s="19"/>
      <c r="J761" s="19" t="s">
        <v>21</v>
      </c>
      <c r="K761" s="19"/>
      <c r="L761" s="19" t="s">
        <v>947</v>
      </c>
      <c r="M761" s="19" t="s">
        <v>35</v>
      </c>
      <c r="N761" s="19" t="s">
        <v>23</v>
      </c>
      <c r="O761" s="19"/>
      <c r="P761" s="19"/>
      <c r="Q761" s="19"/>
      <c r="R761" s="19"/>
      <c r="S761" s="19"/>
      <c r="T761" s="19"/>
      <c r="U761" s="19"/>
      <c r="V761" s="19"/>
      <c r="W761" s="19"/>
      <c r="X761" s="19"/>
      <c r="Y761" s="19"/>
      <c r="Z761" s="19"/>
      <c r="AA761" s="19"/>
    </row>
    <row r="762" ht="12.75" customHeight="1">
      <c r="A762" s="25">
        <v>43624.75</v>
      </c>
      <c r="B762" s="19">
        <v>7.0</v>
      </c>
      <c r="C762" s="19" t="s">
        <v>228</v>
      </c>
      <c r="D762" s="19"/>
      <c r="E762" s="19">
        <v>76.0</v>
      </c>
      <c r="F762" s="19">
        <v>5200.0</v>
      </c>
      <c r="G762" s="19">
        <v>40.0</v>
      </c>
      <c r="H762" s="19">
        <v>1048.0</v>
      </c>
      <c r="I762" s="19">
        <v>39.0</v>
      </c>
      <c r="J762" s="19" t="s">
        <v>40</v>
      </c>
      <c r="K762" s="19" t="s">
        <v>414</v>
      </c>
      <c r="L762" s="19"/>
      <c r="M762" s="19" t="s">
        <v>35</v>
      </c>
      <c r="N762" s="19" t="s">
        <v>23</v>
      </c>
      <c r="O762" s="19"/>
      <c r="P762" s="19"/>
      <c r="Q762" s="19"/>
      <c r="R762" s="19"/>
      <c r="S762" s="19"/>
      <c r="T762" s="19"/>
      <c r="U762" s="19"/>
      <c r="V762" s="19"/>
      <c r="W762" s="19"/>
      <c r="X762" s="19"/>
      <c r="Y762" s="19"/>
      <c r="Z762" s="19"/>
      <c r="AA762" s="19"/>
    </row>
    <row r="763" ht="12.75" customHeight="1">
      <c r="A763" s="25">
        <v>43634.6875</v>
      </c>
      <c r="B763" s="19">
        <v>7.0</v>
      </c>
      <c r="C763" s="19" t="s">
        <v>228</v>
      </c>
      <c r="D763" s="19"/>
      <c r="E763" s="19">
        <v>80.0</v>
      </c>
      <c r="F763" s="19">
        <v>5200.0</v>
      </c>
      <c r="G763" s="19">
        <v>40.0</v>
      </c>
      <c r="H763" s="19">
        <v>1110.0</v>
      </c>
      <c r="I763" s="19">
        <v>36.0</v>
      </c>
      <c r="J763" s="19" t="s">
        <v>40</v>
      </c>
      <c r="K763" s="19" t="s">
        <v>692</v>
      </c>
      <c r="L763" s="19"/>
      <c r="M763" s="19" t="s">
        <v>35</v>
      </c>
      <c r="N763" s="19" t="s">
        <v>23</v>
      </c>
      <c r="O763" s="19"/>
      <c r="P763" s="19"/>
      <c r="Q763" s="19"/>
      <c r="R763" s="19"/>
      <c r="S763" s="19"/>
      <c r="T763" s="19"/>
      <c r="U763" s="19"/>
      <c r="V763" s="19"/>
      <c r="W763" s="19"/>
      <c r="X763" s="19"/>
      <c r="Y763" s="19"/>
      <c r="Z763" s="19"/>
      <c r="AA763" s="19"/>
    </row>
    <row r="764" ht="12.75" customHeight="1">
      <c r="A764" s="25">
        <v>43623.375</v>
      </c>
      <c r="B764" s="19">
        <v>7.0</v>
      </c>
      <c r="C764" s="19" t="s">
        <v>228</v>
      </c>
      <c r="D764" s="19"/>
      <c r="E764" s="19">
        <v>74.0</v>
      </c>
      <c r="F764" s="19">
        <v>5220.0</v>
      </c>
      <c r="G764" s="19">
        <v>42.0</v>
      </c>
      <c r="H764" s="19">
        <v>1351.0</v>
      </c>
      <c r="I764" s="19"/>
      <c r="J764" s="19" t="s">
        <v>21</v>
      </c>
      <c r="K764" s="19"/>
      <c r="L764" s="19" t="s">
        <v>906</v>
      </c>
      <c r="M764" s="19" t="s">
        <v>23</v>
      </c>
      <c r="N764" s="19" t="s">
        <v>23</v>
      </c>
      <c r="O764" s="19"/>
      <c r="P764" s="19"/>
      <c r="Q764" s="19"/>
      <c r="R764" s="19"/>
      <c r="S764" s="19"/>
      <c r="T764" s="19"/>
      <c r="U764" s="19"/>
      <c r="V764" s="19"/>
      <c r="W764" s="19"/>
      <c r="X764" s="19"/>
      <c r="Y764" s="19"/>
      <c r="Z764" s="19"/>
      <c r="AA764" s="19"/>
    </row>
    <row r="765" ht="12.75" customHeight="1">
      <c r="A765" s="25">
        <v>43635.5625</v>
      </c>
      <c r="B765" s="19">
        <v>7.0</v>
      </c>
      <c r="C765" s="19" t="s">
        <v>228</v>
      </c>
      <c r="D765" s="19"/>
      <c r="E765" s="19">
        <v>77.0</v>
      </c>
      <c r="F765" s="19">
        <v>5220.0</v>
      </c>
      <c r="G765" s="19">
        <v>42.0</v>
      </c>
      <c r="H765" s="19">
        <v>1118.0</v>
      </c>
      <c r="I765" s="19">
        <v>91.0</v>
      </c>
      <c r="J765" s="19" t="s">
        <v>40</v>
      </c>
      <c r="K765" s="19" t="s">
        <v>947</v>
      </c>
      <c r="L765" s="19"/>
      <c r="M765" s="19" t="s">
        <v>35</v>
      </c>
      <c r="N765" s="19" t="s">
        <v>23</v>
      </c>
      <c r="O765" s="19"/>
      <c r="P765" s="19"/>
      <c r="Q765" s="19"/>
      <c r="R765" s="19"/>
      <c r="S765" s="19"/>
      <c r="T765" s="19"/>
      <c r="U765" s="19"/>
      <c r="V765" s="19"/>
      <c r="W765" s="19"/>
      <c r="X765" s="19"/>
      <c r="Y765" s="19"/>
      <c r="Z765" s="19"/>
      <c r="AA765" s="19"/>
    </row>
    <row r="766" ht="12.75" customHeight="1">
      <c r="A766" s="25">
        <v>43623.708333333336</v>
      </c>
      <c r="B766" s="19">
        <v>7.0</v>
      </c>
      <c r="C766" s="19" t="s">
        <v>228</v>
      </c>
      <c r="D766" s="19"/>
      <c r="E766" s="19">
        <v>74.0</v>
      </c>
      <c r="F766" s="19">
        <v>5230.0</v>
      </c>
      <c r="G766" s="19">
        <v>42.0</v>
      </c>
      <c r="H766" s="19">
        <v>1360.0</v>
      </c>
      <c r="I766" s="19"/>
      <c r="J766" s="19" t="s">
        <v>21</v>
      </c>
      <c r="K766" s="19"/>
      <c r="L766" s="19" t="s">
        <v>921</v>
      </c>
      <c r="M766" s="19" t="s">
        <v>23</v>
      </c>
      <c r="N766" s="19" t="s">
        <v>23</v>
      </c>
      <c r="O766" s="19"/>
      <c r="P766" s="19"/>
      <c r="Q766" s="19"/>
      <c r="R766" s="19"/>
      <c r="S766" s="19"/>
      <c r="T766" s="19"/>
      <c r="U766" s="19"/>
      <c r="V766" s="19"/>
      <c r="W766" s="19"/>
      <c r="X766" s="19"/>
      <c r="Y766" s="19"/>
      <c r="Z766" s="19"/>
      <c r="AA766" s="19"/>
    </row>
    <row r="767" ht="12.75" customHeight="1">
      <c r="A767" s="25">
        <v>43656.5</v>
      </c>
      <c r="B767" s="19">
        <v>7.0</v>
      </c>
      <c r="C767" s="19" t="s">
        <v>228</v>
      </c>
      <c r="D767" s="19"/>
      <c r="E767" s="19">
        <v>78.0</v>
      </c>
      <c r="F767" s="19">
        <v>5240.0</v>
      </c>
      <c r="G767" s="19">
        <v>41.0</v>
      </c>
      <c r="H767" s="19">
        <v>1284.0</v>
      </c>
      <c r="I767" s="19">
        <v>39.0</v>
      </c>
      <c r="J767" s="19" t="s">
        <v>40</v>
      </c>
      <c r="K767" s="19" t="s">
        <v>414</v>
      </c>
      <c r="L767" s="19"/>
      <c r="M767" s="19" t="s">
        <v>35</v>
      </c>
      <c r="N767" s="19" t="s">
        <v>23</v>
      </c>
      <c r="O767" s="19"/>
      <c r="P767" s="19"/>
      <c r="Q767" s="19"/>
      <c r="R767" s="19"/>
      <c r="S767" s="19"/>
      <c r="T767" s="19"/>
      <c r="U767" s="19"/>
      <c r="V767" s="19"/>
      <c r="W767" s="19"/>
      <c r="X767" s="19"/>
      <c r="Y767" s="19"/>
      <c r="Z767" s="19"/>
      <c r="AA767" s="19"/>
    </row>
    <row r="768" ht="12.75" customHeight="1">
      <c r="A768" s="25">
        <v>43642.5625</v>
      </c>
      <c r="B768" s="19">
        <v>7.0</v>
      </c>
      <c r="C768" s="19" t="s">
        <v>228</v>
      </c>
      <c r="D768" s="19"/>
      <c r="E768" s="19">
        <v>77.0</v>
      </c>
      <c r="F768" s="19">
        <v>5250.0</v>
      </c>
      <c r="G768" s="19">
        <v>42.0</v>
      </c>
      <c r="H768" s="19">
        <v>1232.0</v>
      </c>
      <c r="I768" s="19">
        <v>40.0</v>
      </c>
      <c r="J768" s="19" t="s">
        <v>40</v>
      </c>
      <c r="K768" s="19" t="s">
        <v>739</v>
      </c>
      <c r="L768" s="19"/>
      <c r="M768" s="19" t="s">
        <v>35</v>
      </c>
      <c r="N768" s="19" t="s">
        <v>23</v>
      </c>
      <c r="O768" s="19"/>
      <c r="P768" s="19"/>
      <c r="Q768" s="19"/>
      <c r="R768" s="19"/>
      <c r="S768" s="19"/>
      <c r="T768" s="19"/>
      <c r="U768" s="19"/>
      <c r="V768" s="19"/>
      <c r="W768" s="19"/>
      <c r="X768" s="19"/>
      <c r="Y768" s="19"/>
      <c r="Z768" s="19"/>
      <c r="AA768" s="19"/>
    </row>
    <row r="769" ht="12.75" customHeight="1">
      <c r="A769" s="25">
        <v>43631.416666666664</v>
      </c>
      <c r="B769" s="19">
        <v>7.0</v>
      </c>
      <c r="C769" s="19" t="s">
        <v>228</v>
      </c>
      <c r="D769" s="19"/>
      <c r="E769" s="19">
        <v>79.0</v>
      </c>
      <c r="F769" s="19">
        <v>5260.0</v>
      </c>
      <c r="G769" s="19">
        <v>40.0</v>
      </c>
      <c r="H769" s="19">
        <v>1090.0</v>
      </c>
      <c r="I769" s="19">
        <v>40.0</v>
      </c>
      <c r="J769" s="19" t="s">
        <v>40</v>
      </c>
      <c r="K769" s="19" t="s">
        <v>739</v>
      </c>
      <c r="L769" s="19"/>
      <c r="M769" s="19" t="s">
        <v>23</v>
      </c>
      <c r="N769" s="19" t="s">
        <v>23</v>
      </c>
      <c r="O769" s="19"/>
      <c r="P769" s="19"/>
      <c r="Q769" s="19"/>
      <c r="R769" s="19"/>
      <c r="S769" s="19"/>
      <c r="T769" s="19"/>
      <c r="U769" s="19"/>
      <c r="V769" s="19"/>
      <c r="W769" s="19"/>
      <c r="X769" s="19"/>
      <c r="Y769" s="19"/>
      <c r="Z769" s="19"/>
      <c r="AA769" s="19"/>
    </row>
    <row r="770" ht="12.75" customHeight="1">
      <c r="A770" s="25">
        <v>43637.395833333336</v>
      </c>
      <c r="B770" s="19">
        <v>7.0</v>
      </c>
      <c r="C770" s="19" t="s">
        <v>228</v>
      </c>
      <c r="D770" s="19"/>
      <c r="E770" s="19">
        <v>78.0</v>
      </c>
      <c r="F770" s="19">
        <v>5280.0</v>
      </c>
      <c r="G770" s="19">
        <v>41.0</v>
      </c>
      <c r="H770" s="19">
        <v>1127.0</v>
      </c>
      <c r="I770" s="19">
        <v>40.0</v>
      </c>
      <c r="J770" s="19" t="s">
        <v>40</v>
      </c>
      <c r="K770" s="19" t="s">
        <v>739</v>
      </c>
      <c r="L770" s="19"/>
      <c r="M770" s="19" t="s">
        <v>35</v>
      </c>
      <c r="N770" s="19" t="s">
        <v>23</v>
      </c>
      <c r="O770" s="19"/>
      <c r="P770" s="19"/>
      <c r="Q770" s="19"/>
      <c r="R770" s="19"/>
      <c r="S770" s="19"/>
      <c r="T770" s="19"/>
      <c r="U770" s="19"/>
      <c r="V770" s="19"/>
      <c r="W770" s="19"/>
      <c r="X770" s="19"/>
      <c r="Y770" s="19"/>
      <c r="Z770" s="19"/>
      <c r="AA770" s="19"/>
    </row>
    <row r="771" ht="12.75" customHeight="1">
      <c r="A771" s="25">
        <v>43620.739583333336</v>
      </c>
      <c r="B771" s="19">
        <v>7.0</v>
      </c>
      <c r="C771" s="19" t="s">
        <v>228</v>
      </c>
      <c r="D771" s="19"/>
      <c r="E771" s="19">
        <v>82.0</v>
      </c>
      <c r="F771" s="19">
        <v>5300.0</v>
      </c>
      <c r="G771" s="19">
        <v>40.0</v>
      </c>
      <c r="H771" s="19">
        <v>1341.0</v>
      </c>
      <c r="I771" s="19">
        <v>38.0</v>
      </c>
      <c r="J771" s="19" t="s">
        <v>40</v>
      </c>
      <c r="K771" s="19" t="s">
        <v>229</v>
      </c>
      <c r="L771" s="19"/>
      <c r="M771" s="19" t="s">
        <v>23</v>
      </c>
      <c r="N771" s="19" t="s">
        <v>23</v>
      </c>
      <c r="O771" s="19"/>
      <c r="P771" s="19"/>
      <c r="Q771" s="19"/>
      <c r="R771" s="19"/>
      <c r="S771" s="19"/>
      <c r="T771" s="19"/>
      <c r="U771" s="19"/>
      <c r="V771" s="19"/>
      <c r="W771" s="19"/>
      <c r="X771" s="19"/>
      <c r="Y771" s="19"/>
      <c r="Z771" s="19"/>
      <c r="AA771" s="19"/>
    </row>
    <row r="772" ht="12.75" customHeight="1">
      <c r="A772" s="25">
        <v>43638.416666666664</v>
      </c>
      <c r="B772" s="19">
        <v>7.0</v>
      </c>
      <c r="C772" s="19" t="s">
        <v>228</v>
      </c>
      <c r="D772" s="19"/>
      <c r="E772" s="19">
        <v>77.0</v>
      </c>
      <c r="F772" s="19">
        <v>5300.0</v>
      </c>
      <c r="G772" s="19">
        <v>41.0</v>
      </c>
      <c r="H772" s="19">
        <v>1131.0</v>
      </c>
      <c r="I772" s="19">
        <v>42.0</v>
      </c>
      <c r="J772" s="19" t="s">
        <v>40</v>
      </c>
      <c r="K772" s="19" t="s">
        <v>950</v>
      </c>
      <c r="L772" s="19"/>
      <c r="M772" s="19" t="s">
        <v>35</v>
      </c>
      <c r="N772" s="19" t="s">
        <v>23</v>
      </c>
      <c r="O772" s="19"/>
      <c r="P772" s="19"/>
      <c r="Q772" s="19"/>
      <c r="R772" s="19"/>
      <c r="S772" s="19"/>
      <c r="T772" s="19"/>
      <c r="U772" s="19"/>
      <c r="V772" s="19"/>
      <c r="W772" s="19"/>
      <c r="X772" s="19"/>
      <c r="Y772" s="19"/>
      <c r="Z772" s="19"/>
      <c r="AA772" s="19"/>
    </row>
    <row r="773" ht="12.75" customHeight="1">
      <c r="A773" s="25">
        <v>43600.75</v>
      </c>
      <c r="B773" s="19">
        <v>7.0</v>
      </c>
      <c r="C773" s="19" t="s">
        <v>228</v>
      </c>
      <c r="D773" s="19"/>
      <c r="E773" s="19">
        <v>76.0</v>
      </c>
      <c r="F773" s="19">
        <v>5320.0</v>
      </c>
      <c r="G773" s="19">
        <v>40.0</v>
      </c>
      <c r="H773" s="19">
        <v>46.0</v>
      </c>
      <c r="I773" s="19">
        <v>42.0</v>
      </c>
      <c r="J773" s="19" t="s">
        <v>40</v>
      </c>
      <c r="K773" s="19" t="s">
        <v>950</v>
      </c>
      <c r="L773" s="19"/>
      <c r="M773" s="19" t="s">
        <v>35</v>
      </c>
      <c r="N773" s="19" t="s">
        <v>23</v>
      </c>
      <c r="O773" s="19"/>
      <c r="P773" s="19"/>
      <c r="Q773" s="19"/>
      <c r="R773" s="19"/>
      <c r="S773" s="19"/>
      <c r="T773" s="19"/>
      <c r="U773" s="19"/>
      <c r="V773" s="19"/>
      <c r="W773" s="19"/>
      <c r="X773" s="19"/>
      <c r="Y773" s="19"/>
      <c r="Z773" s="19"/>
      <c r="AA773" s="19"/>
    </row>
    <row r="774" ht="12.75" customHeight="1">
      <c r="A774" s="25">
        <v>43628.458333333336</v>
      </c>
      <c r="B774" s="19">
        <v>7.0</v>
      </c>
      <c r="C774" s="19" t="s">
        <v>228</v>
      </c>
      <c r="D774" s="19"/>
      <c r="E774" s="19">
        <v>80.0</v>
      </c>
      <c r="F774" s="19">
        <v>5370.0</v>
      </c>
      <c r="G774" s="19">
        <v>40.0</v>
      </c>
      <c r="H774" s="19">
        <v>1064.0</v>
      </c>
      <c r="I774" s="19">
        <v>45.0</v>
      </c>
      <c r="J774" s="19" t="s">
        <v>40</v>
      </c>
      <c r="K774" s="19" t="s">
        <v>935</v>
      </c>
      <c r="L774" s="19"/>
      <c r="M774" s="19" t="s">
        <v>23</v>
      </c>
      <c r="N774" s="19" t="s">
        <v>23</v>
      </c>
      <c r="O774" s="19"/>
      <c r="P774" s="19"/>
      <c r="Q774" s="19"/>
      <c r="R774" s="19"/>
      <c r="S774" s="19"/>
      <c r="T774" s="19"/>
      <c r="U774" s="19"/>
      <c r="V774" s="19"/>
      <c r="W774" s="19"/>
      <c r="X774" s="19"/>
      <c r="Y774" s="19"/>
      <c r="Z774" s="19"/>
      <c r="AA774" s="19"/>
    </row>
    <row r="775" ht="12.75" customHeight="1">
      <c r="A775" s="25">
        <v>43623.875</v>
      </c>
      <c r="B775" s="19">
        <v>7.0</v>
      </c>
      <c r="C775" s="19" t="s">
        <v>228</v>
      </c>
      <c r="D775" s="19"/>
      <c r="E775" s="19">
        <v>78.0</v>
      </c>
      <c r="F775" s="19">
        <v>5380.0</v>
      </c>
      <c r="G775" s="19">
        <v>42.0</v>
      </c>
      <c r="H775" s="19">
        <v>1043.0</v>
      </c>
      <c r="I775" s="19"/>
      <c r="J775" s="19" t="s">
        <v>21</v>
      </c>
      <c r="K775" s="19"/>
      <c r="L775" s="19" t="s">
        <v>920</v>
      </c>
      <c r="M775" s="19" t="s">
        <v>23</v>
      </c>
      <c r="N775" s="19" t="s">
        <v>23</v>
      </c>
      <c r="O775" s="19"/>
      <c r="P775" s="19"/>
      <c r="Q775" s="19"/>
      <c r="R775" s="19"/>
      <c r="S775" s="19"/>
      <c r="T775" s="19"/>
      <c r="U775" s="19"/>
      <c r="V775" s="19"/>
      <c r="W775" s="19"/>
      <c r="X775" s="19"/>
      <c r="Y775" s="19"/>
      <c r="Z775" s="19"/>
      <c r="AA775" s="19"/>
    </row>
    <row r="776" ht="12.75" customHeight="1">
      <c r="A776" s="25">
        <v>43638.5</v>
      </c>
      <c r="B776" s="19">
        <v>7.0</v>
      </c>
      <c r="C776" s="19" t="s">
        <v>228</v>
      </c>
      <c r="D776" s="19"/>
      <c r="E776" s="19">
        <v>79.0</v>
      </c>
      <c r="F776" s="19">
        <v>5390.0</v>
      </c>
      <c r="G776" s="19">
        <v>40.0</v>
      </c>
      <c r="H776" s="19">
        <v>1204.0</v>
      </c>
      <c r="I776" s="19">
        <v>40.0</v>
      </c>
      <c r="J776" s="19" t="s">
        <v>40</v>
      </c>
      <c r="K776" s="19" t="s">
        <v>739</v>
      </c>
      <c r="L776" s="19"/>
      <c r="M776" s="19" t="s">
        <v>35</v>
      </c>
      <c r="N776" s="19" t="s">
        <v>23</v>
      </c>
      <c r="O776" s="19"/>
      <c r="P776" s="19"/>
      <c r="Q776" s="19"/>
      <c r="R776" s="19"/>
      <c r="S776" s="19"/>
      <c r="T776" s="19"/>
      <c r="U776" s="19"/>
      <c r="V776" s="19"/>
      <c r="W776" s="19"/>
      <c r="X776" s="19"/>
      <c r="Y776" s="19"/>
      <c r="Z776" s="19"/>
      <c r="AA776" s="19"/>
    </row>
    <row r="777" ht="12.75" customHeight="1">
      <c r="A777" s="25">
        <v>43635.416666666664</v>
      </c>
      <c r="B777" s="19">
        <v>7.0</v>
      </c>
      <c r="C777" s="19" t="s">
        <v>228</v>
      </c>
      <c r="D777" s="19"/>
      <c r="E777" s="19">
        <v>76.0</v>
      </c>
      <c r="F777" s="19">
        <v>5420.0</v>
      </c>
      <c r="G777" s="19">
        <v>42.0</v>
      </c>
      <c r="H777" s="19">
        <v>1119.0</v>
      </c>
      <c r="I777" s="19">
        <v>40.0</v>
      </c>
      <c r="J777" s="19" t="s">
        <v>40</v>
      </c>
      <c r="K777" s="19" t="s">
        <v>739</v>
      </c>
      <c r="L777" s="19"/>
      <c r="M777" s="19" t="s">
        <v>35</v>
      </c>
      <c r="N777" s="19" t="s">
        <v>23</v>
      </c>
      <c r="O777" s="19"/>
      <c r="P777" s="19"/>
      <c r="Q777" s="19"/>
      <c r="R777" s="19"/>
      <c r="S777" s="19"/>
      <c r="T777" s="19"/>
      <c r="U777" s="19"/>
      <c r="V777" s="19"/>
      <c r="W777" s="19"/>
      <c r="X777" s="19"/>
      <c r="Y777" s="19"/>
      <c r="Z777" s="19"/>
      <c r="AA777" s="19"/>
    </row>
    <row r="778" ht="12.75" customHeight="1">
      <c r="A778" s="25">
        <v>43616.354166666664</v>
      </c>
      <c r="B778" s="19">
        <v>7.0</v>
      </c>
      <c r="C778" s="19" t="s">
        <v>228</v>
      </c>
      <c r="D778" s="19"/>
      <c r="E778" s="19">
        <v>80.0</v>
      </c>
      <c r="F778" s="19">
        <v>5440.0</v>
      </c>
      <c r="G778" s="19">
        <v>43.0</v>
      </c>
      <c r="H778" s="19">
        <v>1019.0</v>
      </c>
      <c r="I778" s="19">
        <v>34.0</v>
      </c>
      <c r="J778" s="19" t="s">
        <v>40</v>
      </c>
      <c r="K778" s="19" t="s">
        <v>660</v>
      </c>
      <c r="L778" s="19"/>
      <c r="M778" s="19" t="s">
        <v>23</v>
      </c>
      <c r="N778" s="19" t="s">
        <v>23</v>
      </c>
      <c r="O778" s="19"/>
      <c r="P778" s="19"/>
      <c r="Q778" s="19"/>
      <c r="R778" s="19"/>
      <c r="S778" s="19"/>
      <c r="T778" s="19"/>
      <c r="U778" s="19"/>
      <c r="V778" s="19"/>
      <c r="W778" s="19"/>
      <c r="X778" s="19"/>
      <c r="Y778" s="19"/>
      <c r="Z778" s="19"/>
      <c r="AA778" s="19"/>
    </row>
    <row r="779" ht="12.75" customHeight="1">
      <c r="A779" s="25">
        <v>43634.38888888889</v>
      </c>
      <c r="B779" s="19">
        <v>7.0</v>
      </c>
      <c r="C779" s="19" t="s">
        <v>228</v>
      </c>
      <c r="D779" s="19"/>
      <c r="E779" s="19">
        <v>80.0</v>
      </c>
      <c r="F779" s="19">
        <v>5440.0</v>
      </c>
      <c r="G779" s="19">
        <v>42.0</v>
      </c>
      <c r="H779" s="19">
        <v>1107.0</v>
      </c>
      <c r="I779" s="19">
        <v>42.0</v>
      </c>
      <c r="J779" s="19" t="s">
        <v>40</v>
      </c>
      <c r="K779" s="19" t="s">
        <v>950</v>
      </c>
      <c r="L779" s="19"/>
      <c r="M779" s="19" t="s">
        <v>35</v>
      </c>
      <c r="N779" s="19" t="s">
        <v>23</v>
      </c>
      <c r="O779" s="19"/>
      <c r="P779" s="19"/>
      <c r="Q779" s="19"/>
      <c r="R779" s="19"/>
      <c r="S779" s="19"/>
      <c r="T779" s="19"/>
      <c r="U779" s="19"/>
      <c r="V779" s="19"/>
      <c r="W779" s="19"/>
      <c r="X779" s="19"/>
      <c r="Y779" s="19"/>
      <c r="Z779" s="19"/>
      <c r="AA779" s="19"/>
    </row>
    <row r="780" ht="12.75" customHeight="1">
      <c r="A780" s="25">
        <v>43635.458333333336</v>
      </c>
      <c r="B780" s="19">
        <v>7.0</v>
      </c>
      <c r="C780" s="19" t="s">
        <v>228</v>
      </c>
      <c r="D780" s="19"/>
      <c r="E780" s="19">
        <v>81.0</v>
      </c>
      <c r="F780" s="19">
        <v>5450.0</v>
      </c>
      <c r="G780" s="19">
        <v>40.0</v>
      </c>
      <c r="H780" s="19">
        <v>1117.0</v>
      </c>
      <c r="I780" s="19">
        <v>89.0</v>
      </c>
      <c r="J780" s="19" t="s">
        <v>40</v>
      </c>
      <c r="K780" s="19" t="s">
        <v>924</v>
      </c>
      <c r="L780" s="19"/>
      <c r="M780" s="19" t="s">
        <v>35</v>
      </c>
      <c r="N780" s="19" t="s">
        <v>23</v>
      </c>
      <c r="O780" s="19"/>
      <c r="P780" s="19"/>
      <c r="Q780" s="19"/>
      <c r="R780" s="19"/>
      <c r="S780" s="19"/>
      <c r="T780" s="19"/>
      <c r="U780" s="19"/>
      <c r="V780" s="19"/>
      <c r="W780" s="19"/>
      <c r="X780" s="19"/>
      <c r="Y780" s="19"/>
      <c r="Z780" s="19"/>
      <c r="AA780" s="19"/>
    </row>
    <row r="781" ht="12.75" customHeight="1">
      <c r="A781" s="25">
        <v>43571.75</v>
      </c>
      <c r="B781" s="19">
        <v>7.0</v>
      </c>
      <c r="C781" s="19" t="s">
        <v>228</v>
      </c>
      <c r="D781" s="19"/>
      <c r="E781" s="19">
        <v>77.0</v>
      </c>
      <c r="F781" s="19">
        <v>5460.0</v>
      </c>
      <c r="G781" s="19">
        <v>40.0</v>
      </c>
      <c r="H781" s="19">
        <v>3.0</v>
      </c>
      <c r="I781" s="19">
        <v>40.0</v>
      </c>
      <c r="J781" s="19" t="s">
        <v>40</v>
      </c>
      <c r="K781" s="19" t="s">
        <v>739</v>
      </c>
      <c r="L781" s="19"/>
      <c r="M781" s="19" t="s">
        <v>23</v>
      </c>
      <c r="N781" s="19" t="s">
        <v>23</v>
      </c>
      <c r="O781" s="19"/>
      <c r="P781" s="19"/>
      <c r="Q781" s="19"/>
      <c r="R781" s="19"/>
      <c r="S781" s="19"/>
      <c r="T781" s="19"/>
      <c r="U781" s="19"/>
      <c r="V781" s="19"/>
      <c r="W781" s="19"/>
      <c r="X781" s="19"/>
      <c r="Y781" s="19"/>
      <c r="Z781" s="19"/>
      <c r="AA781" s="19"/>
    </row>
    <row r="782" ht="12.75" customHeight="1">
      <c r="A782" s="25">
        <v>43606.583333333336</v>
      </c>
      <c r="B782" s="19">
        <v>7.0</v>
      </c>
      <c r="C782" s="19" t="s">
        <v>228</v>
      </c>
      <c r="D782" s="19"/>
      <c r="E782" s="19">
        <v>78.0</v>
      </c>
      <c r="F782" s="19">
        <v>5470.0</v>
      </c>
      <c r="G782" s="19">
        <v>41.0</v>
      </c>
      <c r="H782" s="19">
        <v>60.0</v>
      </c>
      <c r="I782" s="19">
        <v>37.0</v>
      </c>
      <c r="J782" s="19" t="s">
        <v>40</v>
      </c>
      <c r="K782" s="19" t="s">
        <v>716</v>
      </c>
      <c r="L782" s="19"/>
      <c r="M782" s="19" t="s">
        <v>40</v>
      </c>
      <c r="N782" s="19" t="s">
        <v>23</v>
      </c>
      <c r="O782" s="19"/>
      <c r="P782" s="19"/>
      <c r="Q782" s="19"/>
      <c r="R782" s="19"/>
      <c r="S782" s="19"/>
      <c r="T782" s="19"/>
      <c r="U782" s="19"/>
      <c r="V782" s="19"/>
      <c r="W782" s="19"/>
      <c r="X782" s="19"/>
      <c r="Y782" s="19"/>
      <c r="Z782" s="19"/>
      <c r="AA782" s="19"/>
    </row>
    <row r="783" ht="12.75" customHeight="1">
      <c r="A783" s="25">
        <v>43623.708333333336</v>
      </c>
      <c r="B783" s="19">
        <v>7.0</v>
      </c>
      <c r="C783" s="19" t="s">
        <v>228</v>
      </c>
      <c r="D783" s="19"/>
      <c r="E783" s="19">
        <v>80.0</v>
      </c>
      <c r="F783" s="19">
        <v>5470.0</v>
      </c>
      <c r="G783" s="19">
        <v>42.0</v>
      </c>
      <c r="H783" s="19">
        <v>1041.0</v>
      </c>
      <c r="I783" s="19"/>
      <c r="J783" s="19" t="s">
        <v>21</v>
      </c>
      <c r="K783" s="19"/>
      <c r="L783" s="19" t="s">
        <v>951</v>
      </c>
      <c r="M783" s="19" t="s">
        <v>35</v>
      </c>
      <c r="N783" s="19" t="s">
        <v>23</v>
      </c>
      <c r="O783" s="19"/>
      <c r="P783" s="19"/>
      <c r="Q783" s="19"/>
      <c r="R783" s="19"/>
      <c r="S783" s="19"/>
      <c r="T783" s="19"/>
      <c r="U783" s="19"/>
      <c r="V783" s="19"/>
      <c r="W783" s="19"/>
      <c r="X783" s="19"/>
      <c r="Y783" s="19"/>
      <c r="Z783" s="19"/>
      <c r="AA783" s="19"/>
    </row>
    <row r="784" ht="12.75" customHeight="1">
      <c r="A784" s="25">
        <v>43637.354166666664</v>
      </c>
      <c r="B784" s="19">
        <v>7.0</v>
      </c>
      <c r="C784" s="19" t="s">
        <v>228</v>
      </c>
      <c r="D784" s="19"/>
      <c r="E784" s="19">
        <v>79.0</v>
      </c>
      <c r="F784" s="19">
        <v>5480.0</v>
      </c>
      <c r="G784" s="19">
        <v>42.0</v>
      </c>
      <c r="H784" s="19">
        <v>1123.0</v>
      </c>
      <c r="I784" s="19"/>
      <c r="J784" s="19" t="s">
        <v>21</v>
      </c>
      <c r="K784" s="19"/>
      <c r="L784" s="19" t="s">
        <v>1002</v>
      </c>
      <c r="M784" s="19" t="s">
        <v>35</v>
      </c>
      <c r="N784" s="19" t="s">
        <v>23</v>
      </c>
      <c r="O784" s="19"/>
      <c r="P784" s="19"/>
      <c r="Q784" s="19"/>
      <c r="R784" s="19"/>
      <c r="S784" s="19"/>
      <c r="T784" s="19"/>
      <c r="U784" s="19"/>
      <c r="V784" s="19"/>
      <c r="W784" s="19"/>
      <c r="X784" s="19"/>
      <c r="Y784" s="19"/>
      <c r="Z784" s="19"/>
      <c r="AA784" s="19"/>
    </row>
    <row r="785" ht="12.75" customHeight="1">
      <c r="A785" s="25">
        <v>43609.541666666664</v>
      </c>
      <c r="B785" s="19">
        <v>7.0</v>
      </c>
      <c r="C785" s="19" t="s">
        <v>228</v>
      </c>
      <c r="D785" s="19"/>
      <c r="E785" s="19">
        <v>78.0</v>
      </c>
      <c r="F785" s="19">
        <v>5490.0</v>
      </c>
      <c r="G785" s="19">
        <v>40.0</v>
      </c>
      <c r="H785" s="19">
        <v>74.0</v>
      </c>
      <c r="I785" s="19">
        <v>37.0</v>
      </c>
      <c r="J785" s="19" t="s">
        <v>40</v>
      </c>
      <c r="K785" s="19" t="s">
        <v>716</v>
      </c>
      <c r="L785" s="19"/>
      <c r="M785" s="19" t="s">
        <v>23</v>
      </c>
      <c r="N785" s="19" t="s">
        <v>23</v>
      </c>
      <c r="O785" s="19"/>
      <c r="P785" s="19"/>
      <c r="Q785" s="19"/>
      <c r="R785" s="19"/>
      <c r="S785" s="19"/>
      <c r="T785" s="19"/>
      <c r="U785" s="19"/>
      <c r="V785" s="19"/>
      <c r="W785" s="19"/>
      <c r="X785" s="19"/>
      <c r="Y785" s="19"/>
      <c r="Z785" s="19"/>
      <c r="AA785" s="19"/>
    </row>
    <row r="786" ht="12.75" customHeight="1">
      <c r="A786" s="25">
        <v>43644.354166666664</v>
      </c>
      <c r="B786" s="19">
        <v>7.0</v>
      </c>
      <c r="C786" s="19" t="s">
        <v>228</v>
      </c>
      <c r="D786" s="19"/>
      <c r="E786" s="19">
        <v>80.0</v>
      </c>
      <c r="F786" s="19">
        <v>5500.0</v>
      </c>
      <c r="G786" s="19">
        <v>41.0</v>
      </c>
      <c r="H786" s="19">
        <v>1234.0</v>
      </c>
      <c r="I786" s="19"/>
      <c r="J786" s="19" t="s">
        <v>21</v>
      </c>
      <c r="K786" s="19"/>
      <c r="L786" s="19" t="s">
        <v>1002</v>
      </c>
      <c r="M786" s="19" t="s">
        <v>35</v>
      </c>
      <c r="N786" s="19" t="s">
        <v>23</v>
      </c>
      <c r="O786" s="19"/>
      <c r="P786" s="19"/>
      <c r="Q786" s="19"/>
      <c r="R786" s="19"/>
      <c r="S786" s="19"/>
      <c r="T786" s="19"/>
      <c r="U786" s="19"/>
      <c r="V786" s="19"/>
      <c r="W786" s="19"/>
      <c r="X786" s="19"/>
      <c r="Y786" s="19"/>
      <c r="Z786" s="19"/>
      <c r="AA786" s="19"/>
    </row>
    <row r="787" ht="12.75" customHeight="1">
      <c r="A787" s="25">
        <v>43638.5</v>
      </c>
      <c r="B787" s="19">
        <v>7.0</v>
      </c>
      <c r="C787" s="19" t="s">
        <v>228</v>
      </c>
      <c r="D787" s="19"/>
      <c r="E787" s="19">
        <v>78.0</v>
      </c>
      <c r="F787" s="19">
        <v>5520.0</v>
      </c>
      <c r="G787" s="19">
        <v>43.0</v>
      </c>
      <c r="H787" s="19">
        <v>1136.0</v>
      </c>
      <c r="I787" s="19"/>
      <c r="J787" s="19" t="s">
        <v>21</v>
      </c>
      <c r="K787" s="19"/>
      <c r="L787" s="19" t="s">
        <v>947</v>
      </c>
      <c r="M787" s="19" t="s">
        <v>35</v>
      </c>
      <c r="N787" s="19" t="s">
        <v>23</v>
      </c>
      <c r="O787" s="19"/>
      <c r="P787" s="19"/>
      <c r="Q787" s="19"/>
      <c r="R787" s="19"/>
      <c r="S787" s="19"/>
      <c r="T787" s="19"/>
      <c r="U787" s="19"/>
      <c r="V787" s="19"/>
      <c r="W787" s="19"/>
      <c r="X787" s="19"/>
      <c r="Y787" s="19"/>
      <c r="Z787" s="19"/>
      <c r="AA787" s="19"/>
    </row>
    <row r="788" ht="12.75" customHeight="1">
      <c r="A788" s="25">
        <v>43599.447916666664</v>
      </c>
      <c r="B788" s="19">
        <v>7.0</v>
      </c>
      <c r="C788" s="19" t="s">
        <v>228</v>
      </c>
      <c r="D788" s="19"/>
      <c r="E788" s="19">
        <v>77.0</v>
      </c>
      <c r="F788" s="19">
        <v>5550.0</v>
      </c>
      <c r="G788" s="19">
        <v>43.0</v>
      </c>
      <c r="H788" s="19">
        <v>42.0</v>
      </c>
      <c r="I788" s="19">
        <v>79.0</v>
      </c>
      <c r="J788" s="19" t="s">
        <v>40</v>
      </c>
      <c r="K788" s="19" t="s">
        <v>922</v>
      </c>
      <c r="L788" s="19"/>
      <c r="M788" s="19" t="s">
        <v>23</v>
      </c>
      <c r="N788" s="19" t="s">
        <v>23</v>
      </c>
      <c r="O788" s="19"/>
      <c r="P788" s="19"/>
      <c r="Q788" s="19"/>
      <c r="R788" s="19"/>
      <c r="S788" s="19"/>
      <c r="T788" s="19"/>
      <c r="U788" s="19"/>
      <c r="V788" s="19"/>
      <c r="W788" s="19"/>
      <c r="X788" s="19"/>
      <c r="Y788" s="19"/>
      <c r="Z788" s="19"/>
      <c r="AA788" s="19"/>
    </row>
    <row r="789" ht="12.75" customHeight="1">
      <c r="A789" s="33">
        <v>43613.75</v>
      </c>
      <c r="B789" s="19">
        <v>7.0</v>
      </c>
      <c r="C789" s="19" t="s">
        <v>228</v>
      </c>
      <c r="D789" s="19"/>
      <c r="E789" s="19">
        <v>77.0</v>
      </c>
      <c r="F789" s="19">
        <v>5560.0</v>
      </c>
      <c r="G789" s="19">
        <v>39.0</v>
      </c>
      <c r="H789" s="19">
        <v>1009.0</v>
      </c>
      <c r="I789" s="19">
        <v>38.0</v>
      </c>
      <c r="J789" s="22" t="s">
        <v>40</v>
      </c>
      <c r="K789" s="19" t="s">
        <v>229</v>
      </c>
      <c r="L789" s="22"/>
      <c r="M789" s="19" t="s">
        <v>23</v>
      </c>
      <c r="N789" s="19" t="s">
        <v>23</v>
      </c>
      <c r="O789" s="19"/>
      <c r="P789" s="19"/>
      <c r="Q789" s="19"/>
      <c r="R789" s="19"/>
      <c r="S789" s="19"/>
      <c r="T789" s="19"/>
      <c r="U789" s="19"/>
      <c r="V789" s="19"/>
      <c r="W789" s="19"/>
      <c r="X789" s="19"/>
      <c r="Y789" s="19"/>
      <c r="Z789" s="19"/>
      <c r="AA789" s="19"/>
    </row>
    <row r="790" ht="12.75" customHeight="1">
      <c r="A790" s="25">
        <v>43646.510416666664</v>
      </c>
      <c r="B790" s="19">
        <v>7.0</v>
      </c>
      <c r="C790" s="19" t="s">
        <v>228</v>
      </c>
      <c r="D790" s="19"/>
      <c r="E790" s="19">
        <v>78.0</v>
      </c>
      <c r="F790" s="19">
        <v>5570.0</v>
      </c>
      <c r="G790" s="19">
        <v>44.0</v>
      </c>
      <c r="H790" s="19">
        <v>1255.0</v>
      </c>
      <c r="I790" s="19"/>
      <c r="J790" s="19" t="s">
        <v>21</v>
      </c>
      <c r="K790" s="19"/>
      <c r="L790" s="19" t="s">
        <v>911</v>
      </c>
      <c r="M790" s="19" t="s">
        <v>35</v>
      </c>
      <c r="N790" s="19" t="s">
        <v>23</v>
      </c>
      <c r="O790" s="19"/>
      <c r="P790" s="19"/>
      <c r="Q790" s="19"/>
      <c r="R790" s="19"/>
      <c r="S790" s="19"/>
      <c r="T790" s="19"/>
      <c r="U790" s="19"/>
      <c r="V790" s="19"/>
      <c r="W790" s="19"/>
      <c r="X790" s="19"/>
      <c r="Y790" s="19"/>
      <c r="Z790" s="19"/>
      <c r="AA790" s="19"/>
    </row>
    <row r="791" ht="12.75" customHeight="1">
      <c r="A791" s="25">
        <v>43634.666666666664</v>
      </c>
      <c r="B791" s="19">
        <v>7.0</v>
      </c>
      <c r="C791" s="19" t="s">
        <v>228</v>
      </c>
      <c r="D791" s="19"/>
      <c r="E791" s="19">
        <v>78.0</v>
      </c>
      <c r="F791" s="19">
        <v>5600.0</v>
      </c>
      <c r="G791" s="19">
        <v>42.0</v>
      </c>
      <c r="H791" s="19">
        <v>1112.0</v>
      </c>
      <c r="I791" s="19">
        <v>87.0</v>
      </c>
      <c r="J791" s="19" t="s">
        <v>40</v>
      </c>
      <c r="K791" s="19" t="s">
        <v>913</v>
      </c>
      <c r="L791" s="19"/>
      <c r="M791" s="19" t="s">
        <v>35</v>
      </c>
      <c r="N791" s="19" t="s">
        <v>23</v>
      </c>
      <c r="O791" s="19"/>
      <c r="P791" s="19"/>
      <c r="Q791" s="19"/>
      <c r="R791" s="19"/>
      <c r="S791" s="19"/>
      <c r="T791" s="19"/>
      <c r="U791" s="19"/>
      <c r="V791" s="19"/>
      <c r="W791" s="19"/>
      <c r="X791" s="19"/>
      <c r="Y791" s="19"/>
      <c r="Z791" s="19"/>
      <c r="AA791" s="19"/>
    </row>
    <row r="792" ht="12.75" customHeight="1">
      <c r="A792" s="25">
        <v>43638.416666666664</v>
      </c>
      <c r="B792" s="19">
        <v>7.0</v>
      </c>
      <c r="C792" s="19" t="s">
        <v>228</v>
      </c>
      <c r="D792" s="19"/>
      <c r="E792" s="19">
        <v>81.0</v>
      </c>
      <c r="F792" s="19">
        <v>5600.0</v>
      </c>
      <c r="G792" s="19">
        <v>42.0</v>
      </c>
      <c r="H792" s="19">
        <v>1135.0</v>
      </c>
      <c r="I792" s="19"/>
      <c r="J792" s="19" t="s">
        <v>21</v>
      </c>
      <c r="K792" s="19"/>
      <c r="L792" s="19" t="s">
        <v>33</v>
      </c>
      <c r="M792" s="19" t="s">
        <v>35</v>
      </c>
      <c r="N792" s="19" t="s">
        <v>23</v>
      </c>
      <c r="O792" s="19"/>
      <c r="P792" s="19"/>
      <c r="Q792" s="19"/>
      <c r="R792" s="19"/>
      <c r="S792" s="19"/>
      <c r="T792" s="19"/>
      <c r="U792" s="19"/>
      <c r="V792" s="19"/>
      <c r="W792" s="19"/>
      <c r="X792" s="19"/>
      <c r="Y792" s="19"/>
      <c r="Z792" s="19"/>
      <c r="AA792" s="19"/>
    </row>
    <row r="793" ht="12.75" customHeight="1">
      <c r="A793" s="26">
        <v>43630.0</v>
      </c>
      <c r="B793" s="19">
        <v>7.0</v>
      </c>
      <c r="C793" s="19" t="s">
        <v>228</v>
      </c>
      <c r="D793" s="19"/>
      <c r="E793" s="19">
        <v>80.0</v>
      </c>
      <c r="F793" s="19">
        <v>5610.0</v>
      </c>
      <c r="G793" s="19">
        <v>40.0</v>
      </c>
      <c r="H793" s="19">
        <v>1069.0</v>
      </c>
      <c r="I793" s="19"/>
      <c r="J793" s="19" t="s">
        <v>21</v>
      </c>
      <c r="K793" s="19"/>
      <c r="L793" s="19" t="s">
        <v>927</v>
      </c>
      <c r="M793" s="19" t="s">
        <v>23</v>
      </c>
      <c r="N793" s="19" t="s">
        <v>23</v>
      </c>
      <c r="O793" s="19"/>
      <c r="P793" s="19"/>
      <c r="Q793" s="19"/>
      <c r="R793" s="19"/>
      <c r="S793" s="19"/>
      <c r="T793" s="19"/>
      <c r="U793" s="19"/>
      <c r="V793" s="19"/>
      <c r="W793" s="19"/>
      <c r="X793" s="19"/>
      <c r="Y793" s="19"/>
      <c r="Z793" s="19"/>
      <c r="AA793" s="19"/>
    </row>
    <row r="794" ht="12.75" customHeight="1">
      <c r="A794" s="25">
        <v>43620.395833333336</v>
      </c>
      <c r="B794" s="19">
        <v>7.0</v>
      </c>
      <c r="C794" s="19" t="s">
        <v>228</v>
      </c>
      <c r="D794" s="19"/>
      <c r="E794" s="19">
        <v>79.0</v>
      </c>
      <c r="F794" s="19">
        <v>5620.0</v>
      </c>
      <c r="G794" s="19">
        <v>43.0</v>
      </c>
      <c r="H794" s="19">
        <v>1034.0</v>
      </c>
      <c r="I794" s="19">
        <v>39.0</v>
      </c>
      <c r="J794" s="19" t="s">
        <v>40</v>
      </c>
      <c r="K794" s="19" t="s">
        <v>414</v>
      </c>
      <c r="L794" s="19"/>
      <c r="M794" s="19" t="s">
        <v>23</v>
      </c>
      <c r="N794" s="19" t="s">
        <v>23</v>
      </c>
      <c r="O794" s="19"/>
      <c r="P794" s="19"/>
      <c r="Q794" s="19"/>
      <c r="R794" s="19"/>
      <c r="S794" s="19"/>
      <c r="T794" s="19"/>
      <c r="U794" s="19"/>
      <c r="V794" s="19"/>
      <c r="W794" s="19"/>
      <c r="X794" s="19"/>
      <c r="Y794" s="19"/>
      <c r="Z794" s="19"/>
      <c r="AA794" s="19"/>
    </row>
    <row r="795" ht="12.75" customHeight="1">
      <c r="A795" s="26">
        <v>43630.0</v>
      </c>
      <c r="B795" s="19">
        <v>7.0</v>
      </c>
      <c r="C795" s="19" t="s">
        <v>228</v>
      </c>
      <c r="D795" s="19"/>
      <c r="E795" s="19">
        <v>79.0</v>
      </c>
      <c r="F795" s="19">
        <v>5630.0</v>
      </c>
      <c r="G795" s="19">
        <v>42.0</v>
      </c>
      <c r="H795" s="19">
        <v>1067.0</v>
      </c>
      <c r="I795" s="19"/>
      <c r="J795" s="19" t="s">
        <v>21</v>
      </c>
      <c r="K795" s="19"/>
      <c r="L795" s="19" t="s">
        <v>933</v>
      </c>
      <c r="M795" s="19" t="s">
        <v>23</v>
      </c>
      <c r="N795" s="19" t="s">
        <v>23</v>
      </c>
      <c r="O795" s="19"/>
      <c r="P795" s="19"/>
      <c r="Q795" s="19"/>
      <c r="R795" s="19"/>
      <c r="S795" s="19"/>
      <c r="T795" s="19"/>
      <c r="U795" s="19"/>
      <c r="V795" s="19"/>
      <c r="W795" s="19"/>
      <c r="X795" s="19"/>
      <c r="Y795" s="19"/>
      <c r="Z795" s="19"/>
      <c r="AA795" s="19"/>
    </row>
    <row r="796" ht="12.75" customHeight="1">
      <c r="A796" s="25">
        <v>43616.479166666664</v>
      </c>
      <c r="B796" s="19">
        <v>7.0</v>
      </c>
      <c r="C796" s="19" t="s">
        <v>228</v>
      </c>
      <c r="D796" s="19"/>
      <c r="E796" s="19">
        <v>77.0</v>
      </c>
      <c r="F796" s="19">
        <v>5640.0</v>
      </c>
      <c r="G796" s="19">
        <v>44.0</v>
      </c>
      <c r="H796" s="19">
        <v>1020.0</v>
      </c>
      <c r="I796" s="19"/>
      <c r="J796" s="19" t="s">
        <v>21</v>
      </c>
      <c r="K796" s="19"/>
      <c r="L796" s="19" t="s">
        <v>1019</v>
      </c>
      <c r="M796" s="19" t="s">
        <v>23</v>
      </c>
      <c r="N796" s="19" t="s">
        <v>23</v>
      </c>
      <c r="O796" s="19"/>
      <c r="P796" s="19"/>
      <c r="Q796" s="19"/>
      <c r="R796" s="19"/>
      <c r="S796" s="19"/>
      <c r="T796" s="19"/>
      <c r="U796" s="19"/>
      <c r="V796" s="19"/>
      <c r="W796" s="19"/>
      <c r="X796" s="19"/>
      <c r="Y796" s="19"/>
      <c r="Z796" s="19"/>
      <c r="AA796" s="19"/>
    </row>
    <row r="797" ht="12.75" customHeight="1">
      <c r="A797" s="26">
        <v>43614.0</v>
      </c>
      <c r="B797" s="19">
        <v>7.0</v>
      </c>
      <c r="C797" s="19" t="s">
        <v>228</v>
      </c>
      <c r="D797" s="19"/>
      <c r="E797" s="19">
        <v>80.0</v>
      </c>
      <c r="F797" s="19">
        <v>5650.0</v>
      </c>
      <c r="G797" s="19">
        <v>40.0</v>
      </c>
      <c r="H797" s="19">
        <v>1012.0</v>
      </c>
      <c r="I797" s="19">
        <v>90.0</v>
      </c>
      <c r="J797" s="19" t="s">
        <v>40</v>
      </c>
      <c r="K797" s="19" t="s">
        <v>911</v>
      </c>
      <c r="L797" s="19"/>
      <c r="M797" s="19" t="s">
        <v>23</v>
      </c>
      <c r="N797" s="19" t="s">
        <v>23</v>
      </c>
      <c r="O797" s="19"/>
      <c r="P797" s="19"/>
      <c r="Q797" s="19"/>
      <c r="R797" s="19"/>
      <c r="S797" s="19"/>
      <c r="T797" s="19"/>
      <c r="U797" s="19"/>
      <c r="V797" s="19"/>
      <c r="W797" s="19"/>
      <c r="X797" s="19"/>
      <c r="Y797" s="19"/>
      <c r="Z797" s="19"/>
      <c r="AA797" s="19"/>
    </row>
    <row r="798" ht="12.75" customHeight="1">
      <c r="A798" s="25">
        <v>43623.5</v>
      </c>
      <c r="B798" s="19">
        <v>7.0</v>
      </c>
      <c r="C798" s="19" t="s">
        <v>228</v>
      </c>
      <c r="D798" s="19"/>
      <c r="E798" s="19">
        <v>78.0</v>
      </c>
      <c r="F798" s="19">
        <v>5650.0</v>
      </c>
      <c r="G798" s="19">
        <v>40.0</v>
      </c>
      <c r="H798" s="19">
        <v>1357.0</v>
      </c>
      <c r="I798" s="19">
        <v>40.0</v>
      </c>
      <c r="J798" s="19" t="s">
        <v>40</v>
      </c>
      <c r="K798" s="19" t="s">
        <v>739</v>
      </c>
      <c r="L798" s="19"/>
      <c r="M798" s="19" t="s">
        <v>23</v>
      </c>
      <c r="N798" s="19" t="s">
        <v>23</v>
      </c>
      <c r="O798" s="19"/>
      <c r="P798" s="19"/>
      <c r="Q798" s="19"/>
      <c r="R798" s="19"/>
      <c r="S798" s="19"/>
      <c r="T798" s="19"/>
      <c r="U798" s="19"/>
      <c r="V798" s="19"/>
      <c r="W798" s="19"/>
      <c r="X798" s="19"/>
      <c r="Y798" s="19"/>
      <c r="Z798" s="19"/>
      <c r="AA798" s="19"/>
    </row>
    <row r="799" ht="12.75" customHeight="1">
      <c r="A799" s="25">
        <v>43620.552083333336</v>
      </c>
      <c r="B799" s="19">
        <v>7.0</v>
      </c>
      <c r="C799" s="19" t="s">
        <v>228</v>
      </c>
      <c r="D799" s="19"/>
      <c r="E799" s="19">
        <v>82.0</v>
      </c>
      <c r="F799" s="19">
        <v>5660.0</v>
      </c>
      <c r="G799" s="19">
        <v>41.0</v>
      </c>
      <c r="H799" s="19">
        <v>1343.0</v>
      </c>
      <c r="I799" s="19">
        <v>45.0</v>
      </c>
      <c r="J799" s="19" t="s">
        <v>40</v>
      </c>
      <c r="K799" s="19" t="s">
        <v>935</v>
      </c>
      <c r="L799" s="19"/>
      <c r="M799" s="19" t="s">
        <v>23</v>
      </c>
      <c r="N799" s="19" t="s">
        <v>23</v>
      </c>
      <c r="O799" s="19"/>
      <c r="P799" s="19"/>
      <c r="Q799" s="19"/>
      <c r="R799" s="19"/>
      <c r="S799" s="19"/>
      <c r="T799" s="19"/>
      <c r="U799" s="19"/>
      <c r="V799" s="19"/>
      <c r="W799" s="19"/>
      <c r="X799" s="19"/>
      <c r="Y799" s="19"/>
      <c r="Z799" s="19"/>
      <c r="AA799" s="19"/>
    </row>
    <row r="800" ht="12.75" customHeight="1">
      <c r="A800" s="25">
        <v>43623.447916666664</v>
      </c>
      <c r="B800" s="19">
        <v>7.0</v>
      </c>
      <c r="C800" s="19" t="s">
        <v>228</v>
      </c>
      <c r="D800" s="19"/>
      <c r="E800" s="19">
        <v>77.0</v>
      </c>
      <c r="F800" s="19">
        <v>5700.0</v>
      </c>
      <c r="G800" s="19">
        <v>44.0</v>
      </c>
      <c r="H800" s="19">
        <v>1354.0</v>
      </c>
      <c r="I800" s="19"/>
      <c r="J800" s="19" t="s">
        <v>21</v>
      </c>
      <c r="K800" s="19"/>
      <c r="L800" s="19" t="s">
        <v>931</v>
      </c>
      <c r="M800" s="19" t="s">
        <v>23</v>
      </c>
      <c r="N800" s="19" t="s">
        <v>23</v>
      </c>
      <c r="O800" s="19"/>
      <c r="P800" s="19"/>
      <c r="Q800" s="19"/>
      <c r="R800" s="19"/>
      <c r="S800" s="19"/>
      <c r="T800" s="19"/>
      <c r="U800" s="19"/>
      <c r="V800" s="19"/>
      <c r="W800" s="19"/>
      <c r="X800" s="19"/>
      <c r="Y800" s="19"/>
      <c r="Z800" s="19"/>
      <c r="AA800" s="19"/>
    </row>
    <row r="801" ht="12.75" customHeight="1">
      <c r="A801" s="25">
        <v>43638.666666666664</v>
      </c>
      <c r="B801" s="19">
        <v>7.0</v>
      </c>
      <c r="C801" s="19" t="s">
        <v>228</v>
      </c>
      <c r="D801" s="19"/>
      <c r="E801" s="19">
        <v>81.0</v>
      </c>
      <c r="F801" s="19">
        <v>5710.0</v>
      </c>
      <c r="G801" s="19">
        <v>42.0</v>
      </c>
      <c r="H801" s="19">
        <v>1202.0</v>
      </c>
      <c r="I801" s="19"/>
      <c r="J801" s="19" t="s">
        <v>21</v>
      </c>
      <c r="K801" s="19"/>
      <c r="L801" s="19" t="s">
        <v>915</v>
      </c>
      <c r="M801" s="19" t="s">
        <v>35</v>
      </c>
      <c r="N801" s="22" t="s">
        <v>23</v>
      </c>
      <c r="O801" s="19"/>
      <c r="P801" s="19"/>
      <c r="Q801" s="19"/>
      <c r="R801" s="19"/>
      <c r="S801" s="19"/>
      <c r="T801" s="19"/>
      <c r="U801" s="19"/>
      <c r="V801" s="19"/>
      <c r="W801" s="19"/>
      <c r="X801" s="19"/>
      <c r="Y801" s="19"/>
      <c r="Z801" s="19"/>
      <c r="AA801" s="19"/>
    </row>
    <row r="802" ht="12.75" customHeight="1">
      <c r="A802" s="25">
        <v>43614.375</v>
      </c>
      <c r="B802" s="19">
        <v>7.0</v>
      </c>
      <c r="C802" s="19" t="s">
        <v>228</v>
      </c>
      <c r="D802" s="19"/>
      <c r="E802" s="19">
        <v>80.0</v>
      </c>
      <c r="F802" s="19">
        <v>5720.0</v>
      </c>
      <c r="G802" s="19">
        <v>41.0</v>
      </c>
      <c r="H802" s="19">
        <v>1010.0</v>
      </c>
      <c r="I802" s="19">
        <v>42.0</v>
      </c>
      <c r="J802" s="19" t="s">
        <v>40</v>
      </c>
      <c r="K802" s="19" t="s">
        <v>950</v>
      </c>
      <c r="L802" s="19"/>
      <c r="M802" s="19" t="s">
        <v>40</v>
      </c>
      <c r="N802" s="19" t="s">
        <v>23</v>
      </c>
      <c r="O802" s="19"/>
      <c r="P802" s="19"/>
      <c r="Q802" s="19"/>
      <c r="R802" s="19"/>
      <c r="S802" s="19"/>
      <c r="T802" s="19"/>
      <c r="U802" s="19"/>
      <c r="V802" s="19"/>
      <c r="W802" s="19"/>
      <c r="X802" s="19"/>
      <c r="Y802" s="19"/>
      <c r="Z802" s="19"/>
      <c r="AA802" s="19"/>
    </row>
    <row r="803" ht="12.75" customHeight="1">
      <c r="A803" s="25">
        <v>43645.4375</v>
      </c>
      <c r="B803" s="19">
        <v>7.0</v>
      </c>
      <c r="C803" s="19" t="s">
        <v>228</v>
      </c>
      <c r="D803" s="19"/>
      <c r="E803" s="19">
        <v>80.0</v>
      </c>
      <c r="F803" s="19">
        <v>5720.0</v>
      </c>
      <c r="G803" s="19">
        <v>42.0</v>
      </c>
      <c r="H803" s="19">
        <v>1250.0</v>
      </c>
      <c r="I803" s="19">
        <v>38.0</v>
      </c>
      <c r="J803" s="19" t="s">
        <v>40</v>
      </c>
      <c r="K803" s="19" t="s">
        <v>229</v>
      </c>
      <c r="L803" s="19"/>
      <c r="M803" s="19" t="s">
        <v>35</v>
      </c>
      <c r="N803" s="19" t="s">
        <v>23</v>
      </c>
      <c r="O803" s="19"/>
      <c r="P803" s="19"/>
      <c r="Q803" s="19"/>
      <c r="R803" s="19"/>
      <c r="S803" s="19"/>
      <c r="T803" s="19"/>
      <c r="U803" s="19"/>
      <c r="V803" s="19"/>
      <c r="W803" s="19"/>
      <c r="X803" s="19"/>
      <c r="Y803" s="19"/>
      <c r="Z803" s="19"/>
      <c r="AA803" s="19"/>
    </row>
    <row r="804" ht="12.75" customHeight="1">
      <c r="A804" s="25">
        <v>43621.708333333336</v>
      </c>
      <c r="B804" s="19">
        <v>7.0</v>
      </c>
      <c r="C804" s="19" t="s">
        <v>228</v>
      </c>
      <c r="D804" s="19"/>
      <c r="E804" s="19">
        <v>83.0</v>
      </c>
      <c r="F804" s="19">
        <v>5730.0</v>
      </c>
      <c r="G804" s="19">
        <v>40.0</v>
      </c>
      <c r="H804" s="19">
        <v>1346.0</v>
      </c>
      <c r="I804" s="19">
        <v>36.0</v>
      </c>
      <c r="J804" s="19" t="s">
        <v>40</v>
      </c>
      <c r="K804" s="19" t="s">
        <v>692</v>
      </c>
      <c r="L804" s="19"/>
      <c r="M804" s="19" t="s">
        <v>23</v>
      </c>
      <c r="N804" s="19" t="s">
        <v>23</v>
      </c>
      <c r="O804" s="19"/>
      <c r="P804" s="19"/>
      <c r="Q804" s="19"/>
      <c r="R804" s="19"/>
      <c r="S804" s="19"/>
      <c r="T804" s="19"/>
      <c r="U804" s="19"/>
      <c r="V804" s="19"/>
      <c r="W804" s="19"/>
      <c r="X804" s="19"/>
      <c r="Y804" s="19"/>
      <c r="Z804" s="19"/>
      <c r="AA804" s="19"/>
    </row>
    <row r="805" ht="12.75" customHeight="1">
      <c r="A805" s="25">
        <v>43623.458333333336</v>
      </c>
      <c r="B805" s="19">
        <v>7.0</v>
      </c>
      <c r="C805" s="19" t="s">
        <v>228</v>
      </c>
      <c r="D805" s="19"/>
      <c r="E805" s="19">
        <v>78.0</v>
      </c>
      <c r="F805" s="19">
        <v>5730.0</v>
      </c>
      <c r="G805" s="19">
        <v>44.0</v>
      </c>
      <c r="H805" s="19">
        <v>1352.0</v>
      </c>
      <c r="I805" s="19"/>
      <c r="J805" s="19" t="s">
        <v>21</v>
      </c>
      <c r="K805" s="19"/>
      <c r="L805" s="19" t="s">
        <v>1002</v>
      </c>
      <c r="M805" s="19" t="s">
        <v>35</v>
      </c>
      <c r="N805" s="19" t="s">
        <v>23</v>
      </c>
      <c r="O805" s="19"/>
      <c r="P805" s="19"/>
      <c r="Q805" s="19"/>
      <c r="R805" s="19"/>
      <c r="S805" s="19"/>
      <c r="T805" s="19"/>
      <c r="U805" s="19"/>
      <c r="V805" s="19"/>
      <c r="W805" s="19"/>
      <c r="X805" s="19"/>
      <c r="Y805" s="19"/>
      <c r="Z805" s="19"/>
      <c r="AA805" s="19"/>
    </row>
    <row r="806" ht="12.75" customHeight="1">
      <c r="A806" s="26">
        <v>43630.0</v>
      </c>
      <c r="B806" s="19">
        <v>7.0</v>
      </c>
      <c r="C806" s="19" t="s">
        <v>228</v>
      </c>
      <c r="D806" s="19"/>
      <c r="E806" s="19">
        <v>79.0</v>
      </c>
      <c r="F806" s="19">
        <v>5790.0</v>
      </c>
      <c r="G806" s="19">
        <v>42.0</v>
      </c>
      <c r="H806" s="19">
        <v>1073.0</v>
      </c>
      <c r="I806" s="19"/>
      <c r="J806" s="19" t="s">
        <v>21</v>
      </c>
      <c r="K806" s="19"/>
      <c r="L806" s="19" t="s">
        <v>911</v>
      </c>
      <c r="M806" s="19" t="s">
        <v>23</v>
      </c>
      <c r="N806" s="19" t="s">
        <v>23</v>
      </c>
      <c r="O806" s="19"/>
      <c r="P806" s="19"/>
      <c r="Q806" s="19"/>
      <c r="R806" s="19"/>
      <c r="S806" s="19"/>
      <c r="T806" s="19"/>
      <c r="U806" s="19"/>
      <c r="V806" s="19"/>
      <c r="W806" s="19"/>
      <c r="X806" s="19"/>
      <c r="Y806" s="19"/>
      <c r="Z806" s="19"/>
      <c r="AA806" s="19"/>
    </row>
    <row r="807" ht="12.75" customHeight="1">
      <c r="A807" s="25">
        <v>43630.458333333336</v>
      </c>
      <c r="B807" s="19">
        <v>7.0</v>
      </c>
      <c r="C807" s="19" t="s">
        <v>228</v>
      </c>
      <c r="D807" s="19"/>
      <c r="E807" s="19">
        <v>81.0</v>
      </c>
      <c r="F807" s="19">
        <v>5800.0</v>
      </c>
      <c r="G807" s="19">
        <v>42.0</v>
      </c>
      <c r="H807" s="19">
        <v>1081.0</v>
      </c>
      <c r="I807" s="19">
        <v>42.0</v>
      </c>
      <c r="J807" s="19" t="s">
        <v>40</v>
      </c>
      <c r="K807" s="19" t="s">
        <v>950</v>
      </c>
      <c r="L807" s="19"/>
      <c r="M807" s="19" t="s">
        <v>23</v>
      </c>
      <c r="N807" s="19" t="s">
        <v>23</v>
      </c>
      <c r="O807" s="19"/>
      <c r="P807" s="19"/>
      <c r="Q807" s="19"/>
      <c r="R807" s="19"/>
      <c r="S807" s="19"/>
      <c r="T807" s="19"/>
      <c r="U807" s="19"/>
      <c r="V807" s="19"/>
      <c r="W807" s="19"/>
      <c r="X807" s="19"/>
      <c r="Y807" s="19"/>
      <c r="Z807" s="19"/>
      <c r="AA807" s="19"/>
    </row>
    <row r="808" ht="12.75" customHeight="1">
      <c r="A808" s="25">
        <v>43609.614583333336</v>
      </c>
      <c r="B808" s="19">
        <v>7.0</v>
      </c>
      <c r="C808" s="19" t="s">
        <v>228</v>
      </c>
      <c r="D808" s="19"/>
      <c r="E808" s="19">
        <v>78.0</v>
      </c>
      <c r="F808" s="19">
        <v>5850.0</v>
      </c>
      <c r="G808" s="19">
        <v>42.0</v>
      </c>
      <c r="H808" s="19">
        <v>70.0</v>
      </c>
      <c r="I808" s="19"/>
      <c r="J808" s="19" t="s">
        <v>21</v>
      </c>
      <c r="K808" s="19"/>
      <c r="L808" s="19" t="s">
        <v>918</v>
      </c>
      <c r="M808" s="19" t="s">
        <v>35</v>
      </c>
      <c r="N808" s="19" t="s">
        <v>23</v>
      </c>
      <c r="O808" s="19"/>
      <c r="P808" s="19"/>
      <c r="Q808" s="19"/>
      <c r="R808" s="19"/>
      <c r="S808" s="19"/>
      <c r="T808" s="19"/>
      <c r="U808" s="19"/>
      <c r="V808" s="19"/>
      <c r="W808" s="19"/>
      <c r="X808" s="19"/>
      <c r="Y808" s="19"/>
      <c r="Z808" s="19"/>
      <c r="AA808" s="19"/>
    </row>
    <row r="809" ht="12.75" customHeight="1">
      <c r="A809" s="25">
        <v>43593.833333333336</v>
      </c>
      <c r="B809" s="19">
        <v>7.0</v>
      </c>
      <c r="C809" s="19" t="s">
        <v>228</v>
      </c>
      <c r="D809" s="19"/>
      <c r="E809" s="19">
        <v>82.0</v>
      </c>
      <c r="F809" s="19">
        <v>5870.0</v>
      </c>
      <c r="G809" s="19">
        <v>43.0</v>
      </c>
      <c r="H809" s="19">
        <v>33.0</v>
      </c>
      <c r="I809" s="19">
        <v>82.0</v>
      </c>
      <c r="J809" s="19" t="s">
        <v>40</v>
      </c>
      <c r="K809" s="19" t="s">
        <v>923</v>
      </c>
      <c r="L809" s="19"/>
      <c r="M809" s="19" t="s">
        <v>23</v>
      </c>
      <c r="N809" s="19" t="s">
        <v>23</v>
      </c>
      <c r="O809" s="19"/>
      <c r="P809" s="19"/>
      <c r="Q809" s="19"/>
      <c r="R809" s="19"/>
      <c r="S809" s="19"/>
      <c r="T809" s="19"/>
      <c r="U809" s="19"/>
      <c r="V809" s="19"/>
      <c r="W809" s="19"/>
      <c r="X809" s="19"/>
      <c r="Y809" s="19"/>
      <c r="Z809" s="19"/>
      <c r="AA809" s="19"/>
    </row>
    <row r="810" ht="12.75" customHeight="1">
      <c r="A810" s="25">
        <v>43630.572916666664</v>
      </c>
      <c r="B810" s="19">
        <v>7.0</v>
      </c>
      <c r="C810" s="19" t="s">
        <v>228</v>
      </c>
      <c r="D810" s="19"/>
      <c r="E810" s="19">
        <v>80.0</v>
      </c>
      <c r="F810" s="19">
        <v>5870.0</v>
      </c>
      <c r="G810" s="19">
        <v>42.0</v>
      </c>
      <c r="H810" s="19">
        <v>1076.0</v>
      </c>
      <c r="I810" s="19"/>
      <c r="J810" s="19" t="s">
        <v>21</v>
      </c>
      <c r="K810" s="19"/>
      <c r="L810" s="19" t="s">
        <v>939</v>
      </c>
      <c r="M810" s="19" t="s">
        <v>23</v>
      </c>
      <c r="N810" s="19" t="s">
        <v>23</v>
      </c>
      <c r="O810" s="19"/>
      <c r="P810" s="19"/>
      <c r="Q810" s="19"/>
      <c r="R810" s="19"/>
      <c r="S810" s="19"/>
      <c r="T810" s="19"/>
      <c r="U810" s="19"/>
      <c r="V810" s="19"/>
      <c r="W810" s="19"/>
      <c r="X810" s="19"/>
      <c r="Y810" s="19"/>
      <c r="Z810" s="19"/>
      <c r="AA810" s="19"/>
    </row>
    <row r="811" ht="12.75" customHeight="1">
      <c r="A811" s="25">
        <v>43641.375</v>
      </c>
      <c r="B811" s="19">
        <v>7.0</v>
      </c>
      <c r="C811" s="19" t="s">
        <v>228</v>
      </c>
      <c r="D811" s="19"/>
      <c r="E811" s="19">
        <v>84.0</v>
      </c>
      <c r="F811" s="19">
        <v>5870.0</v>
      </c>
      <c r="G811" s="19">
        <v>42.0</v>
      </c>
      <c r="H811" s="19">
        <v>1224.0</v>
      </c>
      <c r="I811" s="19">
        <v>42.0</v>
      </c>
      <c r="J811" s="19" t="s">
        <v>40</v>
      </c>
      <c r="K811" s="19" t="s">
        <v>950</v>
      </c>
      <c r="L811" s="19"/>
      <c r="M811" s="19" t="s">
        <v>35</v>
      </c>
      <c r="N811" s="19" t="s">
        <v>23</v>
      </c>
      <c r="O811" s="19"/>
      <c r="P811" s="19"/>
      <c r="Q811" s="19"/>
      <c r="R811" s="19"/>
      <c r="S811" s="19"/>
      <c r="T811" s="19"/>
      <c r="U811" s="19"/>
      <c r="V811" s="19"/>
      <c r="W811" s="19"/>
      <c r="X811" s="19"/>
      <c r="Y811" s="19"/>
      <c r="Z811" s="19"/>
      <c r="AA811" s="19"/>
    </row>
    <row r="812" ht="12.75" customHeight="1">
      <c r="A812" s="25">
        <v>43610.541666666664</v>
      </c>
      <c r="B812" s="19">
        <v>7.0</v>
      </c>
      <c r="C812" s="19" t="s">
        <v>228</v>
      </c>
      <c r="D812" s="19"/>
      <c r="E812" s="19">
        <v>81.0</v>
      </c>
      <c r="F812" s="19">
        <v>5880.0</v>
      </c>
      <c r="G812" s="19">
        <v>44.0</v>
      </c>
      <c r="H812" s="19">
        <v>80.0</v>
      </c>
      <c r="I812" s="19"/>
      <c r="J812" s="19" t="s">
        <v>21</v>
      </c>
      <c r="K812" s="19"/>
      <c r="L812" s="19" t="s">
        <v>939</v>
      </c>
      <c r="M812" s="19" t="s">
        <v>35</v>
      </c>
      <c r="N812" s="19" t="s">
        <v>23</v>
      </c>
      <c r="O812" s="19"/>
      <c r="P812" s="19"/>
      <c r="Q812" s="19"/>
      <c r="R812" s="19"/>
      <c r="S812" s="19"/>
      <c r="T812" s="19"/>
      <c r="U812" s="19"/>
      <c r="V812" s="19"/>
      <c r="W812" s="19"/>
      <c r="X812" s="19"/>
      <c r="Y812" s="19"/>
      <c r="Z812" s="19"/>
      <c r="AA812" s="19"/>
    </row>
    <row r="813" ht="12.75" customHeight="1">
      <c r="A813" s="25">
        <v>43635.65625</v>
      </c>
      <c r="B813" s="19">
        <v>7.0</v>
      </c>
      <c r="C813" s="19" t="s">
        <v>228</v>
      </c>
      <c r="D813" s="19"/>
      <c r="E813" s="19">
        <v>81.0</v>
      </c>
      <c r="F813" s="19">
        <v>5900.0</v>
      </c>
      <c r="G813" s="19">
        <v>42.0</v>
      </c>
      <c r="H813" s="19">
        <v>1115.0</v>
      </c>
      <c r="I813" s="19">
        <v>89.0</v>
      </c>
      <c r="J813" s="19" t="s">
        <v>40</v>
      </c>
      <c r="K813" s="19" t="s">
        <v>924</v>
      </c>
      <c r="L813" s="19"/>
      <c r="M813" s="19" t="s">
        <v>35</v>
      </c>
      <c r="N813" s="19" t="s">
        <v>23</v>
      </c>
      <c r="O813" s="19"/>
      <c r="P813" s="19"/>
      <c r="Q813" s="19"/>
      <c r="R813" s="19"/>
      <c r="S813" s="19"/>
      <c r="T813" s="19"/>
      <c r="U813" s="19"/>
      <c r="V813" s="19"/>
      <c r="W813" s="19"/>
      <c r="X813" s="19"/>
      <c r="Y813" s="19"/>
      <c r="Z813" s="19"/>
      <c r="AA813" s="19"/>
    </row>
    <row r="814" ht="12.75" customHeight="1">
      <c r="A814" s="25">
        <v>43641.458333333336</v>
      </c>
      <c r="B814" s="19">
        <v>7.0</v>
      </c>
      <c r="C814" s="19" t="s">
        <v>228</v>
      </c>
      <c r="D814" s="19"/>
      <c r="E814" s="19">
        <v>80.0</v>
      </c>
      <c r="F814" s="19">
        <v>5900.0</v>
      </c>
      <c r="G814" s="19">
        <v>44.0</v>
      </c>
      <c r="H814" s="19">
        <v>1225.0</v>
      </c>
      <c r="I814" s="19">
        <v>40.0</v>
      </c>
      <c r="J814" s="19" t="s">
        <v>40</v>
      </c>
      <c r="K814" s="19" t="s">
        <v>739</v>
      </c>
      <c r="L814" s="19"/>
      <c r="M814" s="19" t="s">
        <v>35</v>
      </c>
      <c r="N814" s="19" t="s">
        <v>23</v>
      </c>
      <c r="O814" s="19"/>
      <c r="P814" s="19"/>
      <c r="Q814" s="19"/>
      <c r="R814" s="19"/>
      <c r="S814" s="19"/>
      <c r="T814" s="19"/>
      <c r="U814" s="19"/>
      <c r="V814" s="19"/>
      <c r="W814" s="19"/>
      <c r="X814" s="19"/>
      <c r="Y814" s="19"/>
      <c r="Z814" s="19"/>
      <c r="AA814" s="19"/>
    </row>
    <row r="815" ht="12.75" customHeight="1">
      <c r="A815" s="25">
        <v>43613.53472222222</v>
      </c>
      <c r="B815" s="19">
        <v>7.0</v>
      </c>
      <c r="C815" s="19" t="s">
        <v>228</v>
      </c>
      <c r="D815" s="19"/>
      <c r="E815" s="19">
        <v>81.0</v>
      </c>
      <c r="F815" s="19">
        <v>5930.0</v>
      </c>
      <c r="G815" s="19">
        <v>43.0</v>
      </c>
      <c r="H815" s="19">
        <v>1006.0</v>
      </c>
      <c r="I815" s="19">
        <v>39.0</v>
      </c>
      <c r="J815" s="19" t="s">
        <v>40</v>
      </c>
      <c r="K815" s="19" t="s">
        <v>414</v>
      </c>
      <c r="L815" s="19"/>
      <c r="M815" s="19" t="s">
        <v>23</v>
      </c>
      <c r="N815" s="19" t="s">
        <v>23</v>
      </c>
      <c r="O815" s="19"/>
      <c r="P815" s="19"/>
      <c r="Q815" s="19"/>
      <c r="R815" s="19"/>
      <c r="S815" s="19"/>
      <c r="T815" s="19"/>
      <c r="U815" s="19"/>
      <c r="V815" s="19"/>
      <c r="W815" s="19"/>
      <c r="X815" s="19"/>
      <c r="Y815" s="19"/>
      <c r="Z815" s="19"/>
      <c r="AA815" s="19"/>
    </row>
    <row r="816" ht="12.75" customHeight="1">
      <c r="A816" s="25">
        <v>43639.583333333336</v>
      </c>
      <c r="B816" s="19">
        <v>7.0</v>
      </c>
      <c r="C816" s="19" t="s">
        <v>228</v>
      </c>
      <c r="D816" s="19"/>
      <c r="E816" s="19">
        <v>81.0</v>
      </c>
      <c r="F816" s="19">
        <v>5930.0</v>
      </c>
      <c r="G816" s="19">
        <v>44.0</v>
      </c>
      <c r="H816" s="19">
        <v>1216.0</v>
      </c>
      <c r="I816" s="19"/>
      <c r="J816" s="19" t="s">
        <v>21</v>
      </c>
      <c r="K816" s="19"/>
      <c r="L816" s="19" t="s">
        <v>915</v>
      </c>
      <c r="M816" s="19" t="s">
        <v>35</v>
      </c>
      <c r="N816" s="19" t="s">
        <v>23</v>
      </c>
      <c r="O816" s="19"/>
      <c r="P816" s="19"/>
      <c r="Q816" s="19"/>
      <c r="R816" s="19"/>
      <c r="S816" s="19"/>
      <c r="T816" s="19"/>
      <c r="U816" s="19"/>
      <c r="V816" s="19"/>
      <c r="W816" s="19"/>
      <c r="X816" s="19"/>
      <c r="Y816" s="19"/>
      <c r="Z816" s="19"/>
      <c r="AA816" s="19"/>
    </row>
    <row r="817" ht="12.75" customHeight="1">
      <c r="A817" s="25">
        <v>43625.604166666664</v>
      </c>
      <c r="B817" s="19">
        <v>7.0</v>
      </c>
      <c r="C817" s="19" t="s">
        <v>228</v>
      </c>
      <c r="D817" s="19"/>
      <c r="E817" s="19">
        <v>80.0</v>
      </c>
      <c r="F817" s="19">
        <v>5950.0</v>
      </c>
      <c r="G817" s="19">
        <v>42.0</v>
      </c>
      <c r="H817" s="19">
        <v>1059.0</v>
      </c>
      <c r="I817" s="19"/>
      <c r="J817" s="19" t="s">
        <v>21</v>
      </c>
      <c r="K817" s="19"/>
      <c r="L817" s="19" t="s">
        <v>1020</v>
      </c>
      <c r="M817" s="19" t="s">
        <v>35</v>
      </c>
      <c r="N817" s="19" t="s">
        <v>23</v>
      </c>
      <c r="O817" s="19"/>
      <c r="P817" s="19"/>
      <c r="Q817" s="19"/>
      <c r="R817" s="19"/>
      <c r="S817" s="19"/>
      <c r="T817" s="19"/>
      <c r="U817" s="19"/>
      <c r="V817" s="19"/>
      <c r="W817" s="19"/>
      <c r="X817" s="19"/>
      <c r="Y817" s="19"/>
      <c r="Z817" s="19"/>
      <c r="AA817" s="19"/>
    </row>
    <row r="818" ht="12.75" customHeight="1">
      <c r="A818" s="25">
        <v>43572.333333333336</v>
      </c>
      <c r="B818" s="19">
        <v>7.0</v>
      </c>
      <c r="C818" s="19" t="s">
        <v>228</v>
      </c>
      <c r="D818" s="19"/>
      <c r="E818" s="19">
        <v>82.0</v>
      </c>
      <c r="F818" s="19">
        <v>6000.0</v>
      </c>
      <c r="G818" s="19">
        <v>43.0</v>
      </c>
      <c r="H818" s="19">
        <v>11.0</v>
      </c>
      <c r="I818" s="19">
        <v>40.0</v>
      </c>
      <c r="J818" s="19" t="s">
        <v>40</v>
      </c>
      <c r="K818" s="19" t="s">
        <v>739</v>
      </c>
      <c r="L818" s="19"/>
      <c r="M818" s="19" t="s">
        <v>23</v>
      </c>
      <c r="N818" s="19" t="s">
        <v>23</v>
      </c>
      <c r="O818" s="19"/>
      <c r="P818" s="19"/>
      <c r="Q818" s="19"/>
      <c r="R818" s="19"/>
      <c r="S818" s="19"/>
      <c r="T818" s="19"/>
      <c r="U818" s="19"/>
      <c r="V818" s="19"/>
      <c r="W818" s="19"/>
      <c r="X818" s="19"/>
      <c r="Y818" s="19"/>
      <c r="Z818" s="19"/>
      <c r="AA818" s="19"/>
    </row>
    <row r="819" ht="12.75" customHeight="1">
      <c r="A819" s="25">
        <v>43575.489583333336</v>
      </c>
      <c r="B819" s="19">
        <v>7.0</v>
      </c>
      <c r="C819" s="19" t="s">
        <v>228</v>
      </c>
      <c r="D819" s="19"/>
      <c r="E819" s="19">
        <v>79.0</v>
      </c>
      <c r="F819" s="19">
        <v>6000.0</v>
      </c>
      <c r="G819" s="19">
        <v>44.0</v>
      </c>
      <c r="H819" s="19">
        <v>18.0</v>
      </c>
      <c r="I819" s="19"/>
      <c r="J819" s="19" t="s">
        <v>21</v>
      </c>
      <c r="K819" s="19"/>
      <c r="L819" s="19" t="s">
        <v>923</v>
      </c>
      <c r="M819" s="19" t="s">
        <v>23</v>
      </c>
      <c r="N819" s="19" t="s">
        <v>23</v>
      </c>
      <c r="O819" s="19"/>
      <c r="P819" s="19"/>
      <c r="Q819" s="19"/>
      <c r="R819" s="19"/>
      <c r="S819" s="19"/>
      <c r="T819" s="19"/>
      <c r="U819" s="19"/>
      <c r="V819" s="19"/>
      <c r="W819" s="19"/>
      <c r="X819" s="19"/>
      <c r="Y819" s="19"/>
      <c r="Z819" s="19"/>
      <c r="AA819" s="19"/>
    </row>
    <row r="820" ht="12.75" customHeight="1">
      <c r="A820" s="25">
        <v>43616.46875</v>
      </c>
      <c r="B820" s="19">
        <v>7.0</v>
      </c>
      <c r="C820" s="19" t="s">
        <v>228</v>
      </c>
      <c r="D820" s="19"/>
      <c r="E820" s="19">
        <v>81.0</v>
      </c>
      <c r="F820" s="19">
        <v>6060.0</v>
      </c>
      <c r="G820" s="19">
        <v>43.0</v>
      </c>
      <c r="H820" s="19">
        <v>1018.0</v>
      </c>
      <c r="I820" s="19"/>
      <c r="J820" s="19" t="s">
        <v>21</v>
      </c>
      <c r="K820" s="19"/>
      <c r="L820" s="19" t="s">
        <v>1000</v>
      </c>
      <c r="M820" s="19" t="s">
        <v>23</v>
      </c>
      <c r="N820" s="19" t="s">
        <v>23</v>
      </c>
      <c r="O820" s="19"/>
      <c r="P820" s="19"/>
      <c r="Q820" s="19"/>
      <c r="R820" s="19"/>
      <c r="S820" s="19"/>
      <c r="T820" s="19"/>
      <c r="U820" s="19"/>
      <c r="V820" s="19"/>
      <c r="W820" s="19"/>
      <c r="X820" s="19"/>
      <c r="Y820" s="19"/>
      <c r="Z820" s="19"/>
      <c r="AA820" s="19"/>
    </row>
    <row r="821" ht="12.75" customHeight="1">
      <c r="A821" s="25">
        <v>43620.427083333336</v>
      </c>
      <c r="B821" s="19">
        <v>7.0</v>
      </c>
      <c r="C821" s="19" t="s">
        <v>228</v>
      </c>
      <c r="D821" s="19"/>
      <c r="E821" s="19">
        <v>83.0</v>
      </c>
      <c r="F821" s="19">
        <v>6100.0</v>
      </c>
      <c r="G821" s="19">
        <v>43.0</v>
      </c>
      <c r="H821" s="19">
        <v>1033.0</v>
      </c>
      <c r="I821" s="19">
        <v>39.0</v>
      </c>
      <c r="J821" s="19" t="s">
        <v>40</v>
      </c>
      <c r="K821" s="19" t="s">
        <v>414</v>
      </c>
      <c r="L821" s="19"/>
      <c r="M821" s="19" t="s">
        <v>23</v>
      </c>
      <c r="N821" s="19" t="s">
        <v>23</v>
      </c>
      <c r="O821" s="19"/>
      <c r="P821" s="19"/>
      <c r="Q821" s="19"/>
      <c r="R821" s="19"/>
      <c r="S821" s="19"/>
      <c r="T821" s="19"/>
      <c r="U821" s="19"/>
      <c r="V821" s="19"/>
      <c r="W821" s="19"/>
      <c r="X821" s="19"/>
      <c r="Y821" s="19"/>
      <c r="Z821" s="19"/>
      <c r="AA821" s="19"/>
    </row>
    <row r="822" ht="12.75" customHeight="1">
      <c r="A822" s="25">
        <v>43652.5</v>
      </c>
      <c r="B822" s="19">
        <v>7.0</v>
      </c>
      <c r="C822" s="19" t="s">
        <v>228</v>
      </c>
      <c r="D822" s="19"/>
      <c r="E822" s="19">
        <v>82.0</v>
      </c>
      <c r="F822" s="19">
        <v>6120.0</v>
      </c>
      <c r="G822" s="19">
        <v>44.0</v>
      </c>
      <c r="H822" s="19">
        <v>1277.0</v>
      </c>
      <c r="I822" s="19">
        <v>40.0</v>
      </c>
      <c r="J822" s="19" t="s">
        <v>40</v>
      </c>
      <c r="K822" s="19" t="s">
        <v>739</v>
      </c>
      <c r="L822" s="19"/>
      <c r="M822" s="19" t="s">
        <v>35</v>
      </c>
      <c r="N822" s="19" t="s">
        <v>23</v>
      </c>
      <c r="O822" s="19"/>
      <c r="P822" s="19"/>
      <c r="Q822" s="19"/>
      <c r="R822" s="19"/>
      <c r="S822" s="19"/>
      <c r="T822" s="19"/>
      <c r="U822" s="19"/>
      <c r="V822" s="19"/>
      <c r="W822" s="19"/>
      <c r="X822" s="19"/>
      <c r="Y822" s="19"/>
      <c r="Z822" s="19"/>
      <c r="AA822" s="19"/>
    </row>
    <row r="823" ht="12.75" customHeight="1">
      <c r="A823" s="25">
        <v>43638.395833333336</v>
      </c>
      <c r="B823" s="19">
        <v>7.0</v>
      </c>
      <c r="C823" s="19" t="s">
        <v>228</v>
      </c>
      <c r="D823" s="19"/>
      <c r="E823" s="19">
        <v>79.0</v>
      </c>
      <c r="F823" s="19">
        <v>6230.0</v>
      </c>
      <c r="G823" s="19">
        <v>45.0</v>
      </c>
      <c r="H823" s="19">
        <v>1137.0</v>
      </c>
      <c r="I823" s="19"/>
      <c r="J823" s="19" t="s">
        <v>21</v>
      </c>
      <c r="K823" s="19"/>
      <c r="L823" s="19" t="s">
        <v>1005</v>
      </c>
      <c r="M823" s="19" t="s">
        <v>35</v>
      </c>
      <c r="N823" s="19" t="s">
        <v>23</v>
      </c>
      <c r="O823" s="19"/>
      <c r="P823" s="19"/>
      <c r="Q823" s="19"/>
      <c r="R823" s="19"/>
      <c r="S823" s="19"/>
      <c r="T823" s="19"/>
      <c r="U823" s="19"/>
      <c r="V823" s="19"/>
      <c r="W823" s="19"/>
      <c r="X823" s="19"/>
      <c r="Y823" s="19"/>
      <c r="Z823" s="19"/>
      <c r="AA823" s="19"/>
    </row>
    <row r="824" ht="12.75" customHeight="1">
      <c r="A824" s="25">
        <v>43618.708333333336</v>
      </c>
      <c r="B824" s="19">
        <v>7.0</v>
      </c>
      <c r="C824" s="19" t="s">
        <v>228</v>
      </c>
      <c r="D824" s="19"/>
      <c r="E824" s="19">
        <v>82.0</v>
      </c>
      <c r="F824" s="19">
        <v>6240.0</v>
      </c>
      <c r="G824" s="19">
        <v>41.0</v>
      </c>
      <c r="H824" s="19">
        <v>1031.0</v>
      </c>
      <c r="I824" s="19"/>
      <c r="J824" s="19" t="s">
        <v>21</v>
      </c>
      <c r="K824" s="19"/>
      <c r="L824" s="19" t="s">
        <v>920</v>
      </c>
      <c r="M824" s="19" t="s">
        <v>23</v>
      </c>
      <c r="N824" s="19" t="s">
        <v>23</v>
      </c>
      <c r="O824" s="19"/>
      <c r="P824" s="19"/>
      <c r="Q824" s="19"/>
      <c r="R824" s="19"/>
      <c r="S824" s="19"/>
      <c r="T824" s="19"/>
      <c r="U824" s="19"/>
      <c r="V824" s="19"/>
      <c r="W824" s="19"/>
      <c r="X824" s="19"/>
      <c r="Y824" s="19"/>
      <c r="Z824" s="19"/>
      <c r="AA824" s="19"/>
    </row>
    <row r="825" ht="12.75" customHeight="1">
      <c r="A825" s="25">
        <v>43637.302083333336</v>
      </c>
      <c r="B825" s="19">
        <v>7.0</v>
      </c>
      <c r="C825" s="19" t="s">
        <v>228</v>
      </c>
      <c r="D825" s="19"/>
      <c r="E825" s="19">
        <v>81.0</v>
      </c>
      <c r="F825" s="19">
        <v>6320.0</v>
      </c>
      <c r="G825" s="19">
        <v>45.0</v>
      </c>
      <c r="H825" s="19">
        <v>1125.0</v>
      </c>
      <c r="I825" s="19">
        <v>38.0</v>
      </c>
      <c r="J825" s="19" t="s">
        <v>40</v>
      </c>
      <c r="K825" s="19" t="s">
        <v>229</v>
      </c>
      <c r="L825" s="19"/>
      <c r="M825" s="19" t="s">
        <v>35</v>
      </c>
      <c r="N825" s="19" t="s">
        <v>23</v>
      </c>
      <c r="O825" s="19"/>
      <c r="P825" s="19"/>
      <c r="Q825" s="19"/>
      <c r="R825" s="19"/>
      <c r="S825" s="19"/>
      <c r="T825" s="19"/>
      <c r="U825" s="19"/>
      <c r="V825" s="19"/>
      <c r="W825" s="19"/>
      <c r="X825" s="19"/>
      <c r="Y825" s="19"/>
      <c r="Z825" s="19"/>
      <c r="AA825" s="19"/>
    </row>
    <row r="826" ht="12.75" customHeight="1">
      <c r="A826" s="25">
        <v>43651.416666666664</v>
      </c>
      <c r="B826" s="19">
        <v>7.0</v>
      </c>
      <c r="C826" s="19" t="s">
        <v>228</v>
      </c>
      <c r="D826" s="19"/>
      <c r="E826" s="19">
        <v>87.0</v>
      </c>
      <c r="F826" s="19">
        <v>6400.0</v>
      </c>
      <c r="G826" s="19">
        <v>42.0</v>
      </c>
      <c r="H826" s="19">
        <v>1272.0</v>
      </c>
      <c r="I826" s="19">
        <v>39.0</v>
      </c>
      <c r="J826" s="19" t="s">
        <v>40</v>
      </c>
      <c r="K826" s="19" t="s">
        <v>414</v>
      </c>
      <c r="L826" s="19"/>
      <c r="M826" s="19" t="s">
        <v>35</v>
      </c>
      <c r="N826" s="19" t="s">
        <v>23</v>
      </c>
      <c r="O826" s="19"/>
      <c r="P826" s="19"/>
      <c r="Q826" s="19"/>
      <c r="R826" s="19"/>
      <c r="S826" s="19"/>
      <c r="T826" s="19"/>
      <c r="U826" s="19"/>
      <c r="V826" s="19"/>
      <c r="W826" s="19"/>
      <c r="X826" s="19"/>
      <c r="Y826" s="19"/>
      <c r="Z826" s="19"/>
      <c r="AA826" s="19"/>
    </row>
    <row r="827" ht="12.75" customHeight="1">
      <c r="A827" s="25">
        <v>43638.416666666664</v>
      </c>
      <c r="B827" s="19">
        <v>7.0</v>
      </c>
      <c r="C827" s="19" t="s">
        <v>228</v>
      </c>
      <c r="D827" s="19"/>
      <c r="E827" s="19">
        <v>83.0</v>
      </c>
      <c r="F827" s="19">
        <v>6500.0</v>
      </c>
      <c r="G827" s="19">
        <v>44.0</v>
      </c>
      <c r="H827" s="19">
        <v>1132.0</v>
      </c>
      <c r="I827" s="19"/>
      <c r="J827" s="19" t="s">
        <v>21</v>
      </c>
      <c r="K827" s="19"/>
      <c r="L827" s="19" t="s">
        <v>914</v>
      </c>
      <c r="M827" s="19" t="s">
        <v>35</v>
      </c>
      <c r="N827" s="19" t="s">
        <v>23</v>
      </c>
      <c r="O827" s="19"/>
      <c r="P827" s="19"/>
      <c r="Q827" s="19"/>
      <c r="R827" s="19"/>
      <c r="S827" s="19"/>
      <c r="T827" s="19"/>
      <c r="U827" s="19"/>
      <c r="V827" s="19"/>
      <c r="W827" s="19"/>
      <c r="X827" s="19"/>
      <c r="Y827" s="19"/>
      <c r="Z827" s="19"/>
      <c r="AA827" s="19"/>
    </row>
    <row r="828" ht="12.75" customHeight="1">
      <c r="A828" s="25">
        <v>43638.708333333336</v>
      </c>
      <c r="B828" s="19">
        <v>7.0</v>
      </c>
      <c r="C828" s="19" t="s">
        <v>228</v>
      </c>
      <c r="D828" s="19"/>
      <c r="E828" s="19">
        <v>83.0</v>
      </c>
      <c r="F828" s="19">
        <v>6600.0</v>
      </c>
      <c r="G828" s="19">
        <v>44.0</v>
      </c>
      <c r="H828" s="19">
        <v>1208.0</v>
      </c>
      <c r="I828" s="19"/>
      <c r="J828" s="19" t="s">
        <v>21</v>
      </c>
      <c r="K828" s="19"/>
      <c r="L828" s="19" t="s">
        <v>947</v>
      </c>
      <c r="M828" s="19" t="s">
        <v>35</v>
      </c>
      <c r="N828" s="19" t="s">
        <v>23</v>
      </c>
      <c r="O828" s="19"/>
      <c r="P828" s="19"/>
      <c r="Q828" s="19"/>
      <c r="R828" s="19"/>
      <c r="S828" s="19"/>
      <c r="T828" s="19"/>
      <c r="U828" s="19"/>
      <c r="V828" s="19"/>
      <c r="W828" s="19"/>
      <c r="X828" s="19"/>
      <c r="Y828" s="19"/>
      <c r="Z828" s="19"/>
      <c r="AA828" s="19"/>
    </row>
    <row r="829" ht="12.75" customHeight="1">
      <c r="A829" s="25">
        <v>43613.5</v>
      </c>
      <c r="B829" s="19">
        <v>7.0</v>
      </c>
      <c r="C829" s="19" t="s">
        <v>228</v>
      </c>
      <c r="D829" s="19"/>
      <c r="E829" s="19">
        <v>82.0</v>
      </c>
      <c r="F829" s="19">
        <v>6780.0</v>
      </c>
      <c r="G829" s="19">
        <v>44.0</v>
      </c>
      <c r="H829" s="19">
        <v>1007.0</v>
      </c>
      <c r="I829" s="19">
        <v>40.0</v>
      </c>
      <c r="J829" s="19" t="s">
        <v>40</v>
      </c>
      <c r="K829" s="19" t="s">
        <v>739</v>
      </c>
      <c r="L829" s="19"/>
      <c r="M829" s="19" t="s">
        <v>23</v>
      </c>
      <c r="N829" s="19" t="s">
        <v>23</v>
      </c>
      <c r="O829" s="19"/>
      <c r="P829" s="19"/>
      <c r="Q829" s="19"/>
      <c r="R829" s="19"/>
      <c r="S829" s="19"/>
      <c r="T829" s="19"/>
      <c r="U829" s="19"/>
      <c r="V829" s="19"/>
      <c r="W829" s="19"/>
      <c r="X829" s="19"/>
      <c r="Y829" s="19"/>
      <c r="Z829" s="19"/>
      <c r="AA829" s="19"/>
    </row>
    <row r="830" ht="12.75" customHeight="1">
      <c r="A830" s="25">
        <v>43659.833333333336</v>
      </c>
      <c r="B830" s="19">
        <v>7.0</v>
      </c>
      <c r="C830" s="19" t="s">
        <v>228</v>
      </c>
      <c r="D830" s="19"/>
      <c r="E830" s="19">
        <v>85.0</v>
      </c>
      <c r="F830" s="19">
        <v>7290.0</v>
      </c>
      <c r="G830" s="19">
        <v>45.0</v>
      </c>
      <c r="H830" s="19">
        <v>1286.0</v>
      </c>
      <c r="I830" s="19"/>
      <c r="J830" s="19" t="s">
        <v>21</v>
      </c>
      <c r="K830" s="19"/>
      <c r="L830" s="19" t="s">
        <v>915</v>
      </c>
      <c r="M830" s="19" t="s">
        <v>35</v>
      </c>
      <c r="N830" s="19" t="s">
        <v>23</v>
      </c>
      <c r="O830" s="19"/>
      <c r="P830" s="19"/>
      <c r="Q830" s="19"/>
      <c r="R830" s="19"/>
      <c r="S830" s="19"/>
      <c r="T830" s="19"/>
      <c r="U830" s="19"/>
      <c r="V830" s="19"/>
      <c r="W830" s="19"/>
      <c r="X830" s="19"/>
      <c r="Y830" s="19"/>
      <c r="Z830" s="19"/>
      <c r="AA830" s="19"/>
    </row>
    <row r="831" ht="12.75" customHeight="1">
      <c r="A831" s="25">
        <v>43614.354166666664</v>
      </c>
      <c r="B831" s="19">
        <v>7.0</v>
      </c>
      <c r="C831" s="19" t="s">
        <v>228</v>
      </c>
      <c r="D831" s="19"/>
      <c r="E831" s="19">
        <v>88.0</v>
      </c>
      <c r="F831" s="19">
        <v>7520.0</v>
      </c>
      <c r="G831" s="19">
        <v>46.0</v>
      </c>
      <c r="H831" s="19">
        <v>1011.0</v>
      </c>
      <c r="I831" s="19">
        <v>93.0</v>
      </c>
      <c r="J831" s="19" t="s">
        <v>40</v>
      </c>
      <c r="K831" s="19" t="s">
        <v>915</v>
      </c>
      <c r="L831" s="19"/>
      <c r="M831" s="19" t="s">
        <v>23</v>
      </c>
      <c r="N831" s="19" t="s">
        <v>23</v>
      </c>
      <c r="O831" s="19"/>
      <c r="P831" s="19"/>
      <c r="Q831" s="19"/>
      <c r="R831" s="19"/>
      <c r="S831" s="19"/>
      <c r="T831" s="19"/>
      <c r="U831" s="19"/>
      <c r="V831" s="19"/>
      <c r="W831" s="19"/>
      <c r="X831" s="19"/>
      <c r="Y831" s="19"/>
      <c r="Z831" s="19"/>
      <c r="AA831" s="19"/>
    </row>
    <row r="832" ht="12.75" customHeight="1">
      <c r="A832" s="25">
        <v>43625.458333333336</v>
      </c>
      <c r="B832" s="19">
        <v>7.0</v>
      </c>
      <c r="C832" s="19" t="s">
        <v>228</v>
      </c>
      <c r="D832" s="19"/>
      <c r="E832" s="19">
        <v>90.0</v>
      </c>
      <c r="F832" s="19">
        <v>7570.0</v>
      </c>
      <c r="G832" s="19">
        <v>45.0</v>
      </c>
      <c r="H832" s="19">
        <v>1054.0</v>
      </c>
      <c r="I832" s="19"/>
      <c r="J832" s="19" t="s">
        <v>21</v>
      </c>
      <c r="K832" s="19"/>
      <c r="L832" s="19" t="s">
        <v>906</v>
      </c>
      <c r="M832" s="19" t="s">
        <v>35</v>
      </c>
      <c r="N832" s="19" t="s">
        <v>23</v>
      </c>
      <c r="O832" s="19"/>
      <c r="P832" s="19"/>
      <c r="Q832" s="19"/>
      <c r="R832" s="19"/>
      <c r="S832" s="19"/>
      <c r="T832" s="19"/>
      <c r="U832" s="19"/>
      <c r="V832" s="19"/>
      <c r="W832" s="19"/>
      <c r="X832" s="19"/>
      <c r="Y832" s="19"/>
      <c r="Z832" s="19"/>
      <c r="AA832" s="19"/>
    </row>
    <row r="833" ht="12.75" customHeight="1">
      <c r="A833" s="25">
        <v>43572.5</v>
      </c>
      <c r="B833" s="19">
        <v>7.0</v>
      </c>
      <c r="C833" s="19" t="s">
        <v>228</v>
      </c>
      <c r="D833" s="19"/>
      <c r="E833" s="19">
        <v>92.0</v>
      </c>
      <c r="F833" s="19">
        <v>7700.0</v>
      </c>
      <c r="G833" s="19">
        <v>46.0</v>
      </c>
      <c r="H833" s="19">
        <v>13.0</v>
      </c>
      <c r="I833" s="19">
        <v>40.0</v>
      </c>
      <c r="J833" s="19" t="s">
        <v>40</v>
      </c>
      <c r="K833" s="19" t="s">
        <v>739</v>
      </c>
      <c r="L833" s="19"/>
      <c r="M833" s="19" t="s">
        <v>23</v>
      </c>
      <c r="N833" s="19" t="s">
        <v>23</v>
      </c>
      <c r="O833" s="19"/>
      <c r="P833" s="19"/>
      <c r="Q833" s="19"/>
      <c r="R833" s="19"/>
      <c r="S833" s="19"/>
      <c r="T833" s="19"/>
      <c r="U833" s="19"/>
      <c r="V833" s="19"/>
      <c r="W833" s="19"/>
      <c r="X833" s="19"/>
      <c r="Y833" s="19"/>
      <c r="Z833" s="19"/>
      <c r="AA833" s="19"/>
    </row>
    <row r="834" ht="12.75" customHeight="1">
      <c r="A834" s="25">
        <v>43632.802083333336</v>
      </c>
      <c r="B834" s="19">
        <v>7.0</v>
      </c>
      <c r="C834" s="19" t="s">
        <v>228</v>
      </c>
      <c r="D834" s="19"/>
      <c r="E834" s="19">
        <v>90.0</v>
      </c>
      <c r="F834" s="19">
        <v>8070.0</v>
      </c>
      <c r="G834" s="19">
        <v>46.0</v>
      </c>
      <c r="H834" s="19">
        <v>1106.0</v>
      </c>
      <c r="I834" s="19"/>
      <c r="J834" s="19" t="s">
        <v>21</v>
      </c>
      <c r="K834" s="19"/>
      <c r="L834" s="19" t="s">
        <v>921</v>
      </c>
      <c r="M834" s="19" t="s">
        <v>35</v>
      </c>
      <c r="N834" s="19" t="s">
        <v>23</v>
      </c>
      <c r="O834" s="19"/>
      <c r="P834" s="19"/>
      <c r="Q834" s="19"/>
      <c r="R834" s="19"/>
      <c r="S834" s="19"/>
      <c r="T834" s="19"/>
      <c r="U834" s="19"/>
      <c r="V834" s="19"/>
      <c r="W834" s="19"/>
      <c r="X834" s="19"/>
      <c r="Y834" s="19"/>
      <c r="Z834" s="19"/>
      <c r="AA834" s="19"/>
    </row>
    <row r="835" ht="12.75" customHeight="1">
      <c r="A835" s="25">
        <v>43572.395833333336</v>
      </c>
      <c r="B835" s="19">
        <v>7.0</v>
      </c>
      <c r="C835" s="19" t="s">
        <v>228</v>
      </c>
      <c r="D835" s="19"/>
      <c r="E835" s="19">
        <v>89.0</v>
      </c>
      <c r="F835" s="19">
        <v>8120.0</v>
      </c>
      <c r="G835" s="19">
        <v>48.0</v>
      </c>
      <c r="H835" s="19">
        <v>12.0</v>
      </c>
      <c r="I835" s="19">
        <v>86.0</v>
      </c>
      <c r="J835" s="19" t="s">
        <v>40</v>
      </c>
      <c r="K835" s="19" t="s">
        <v>918</v>
      </c>
      <c r="L835" s="19"/>
      <c r="M835" s="19" t="s">
        <v>23</v>
      </c>
      <c r="N835" s="19" t="s">
        <v>23</v>
      </c>
      <c r="O835" s="19"/>
      <c r="P835" s="19"/>
      <c r="Q835" s="19"/>
      <c r="R835" s="19"/>
      <c r="S835" s="19"/>
      <c r="T835" s="19"/>
      <c r="U835" s="19"/>
      <c r="V835" s="19"/>
      <c r="W835" s="19"/>
      <c r="X835" s="19"/>
      <c r="Y835" s="19"/>
      <c r="Z835" s="19"/>
      <c r="AA835" s="19"/>
    </row>
    <row r="836" ht="12.75" customHeight="1">
      <c r="A836" s="25"/>
      <c r="B836" s="19"/>
      <c r="C836" s="19"/>
      <c r="D836" s="19"/>
      <c r="E836" s="19"/>
      <c r="F836" s="19"/>
      <c r="G836" s="19"/>
      <c r="H836" s="19"/>
      <c r="I836" s="19"/>
      <c r="J836" s="19"/>
      <c r="K836" s="19"/>
      <c r="L836" s="19"/>
      <c r="M836" s="19"/>
      <c r="N836" s="19"/>
      <c r="O836" s="19"/>
      <c r="P836" s="19"/>
      <c r="Q836" s="19"/>
      <c r="R836" s="19"/>
      <c r="S836" s="19"/>
      <c r="T836" s="19"/>
      <c r="U836" s="19"/>
      <c r="V836" s="19"/>
      <c r="W836" s="19"/>
      <c r="X836" s="19"/>
      <c r="Y836" s="19"/>
      <c r="Z836" s="19"/>
      <c r="AA836" s="19"/>
    </row>
    <row r="837" ht="12.75" customHeight="1">
      <c r="A837" s="25"/>
      <c r="B837" s="19"/>
      <c r="C837" s="19"/>
      <c r="D837" s="19"/>
      <c r="E837" s="34"/>
      <c r="F837" s="34"/>
      <c r="G837" s="34"/>
      <c r="H837" s="19"/>
      <c r="I837" s="19"/>
      <c r="J837" s="19"/>
      <c r="K837" s="19"/>
      <c r="L837" s="19"/>
      <c r="M837" s="19"/>
      <c r="N837" s="19"/>
      <c r="O837" s="19"/>
      <c r="P837" s="19"/>
      <c r="Q837" s="19"/>
      <c r="R837" s="35"/>
      <c r="S837" s="19"/>
      <c r="T837" s="19"/>
      <c r="U837" s="19"/>
      <c r="V837" s="19"/>
      <c r="W837" s="19"/>
      <c r="X837" s="19"/>
      <c r="Y837" s="19"/>
      <c r="Z837" s="19"/>
      <c r="AA837" s="19"/>
    </row>
    <row r="838" ht="12.75" customHeight="1">
      <c r="A838" s="19"/>
      <c r="B838" s="19"/>
      <c r="C838" s="19"/>
      <c r="D838" s="19"/>
      <c r="E838" s="19"/>
      <c r="F838" s="19"/>
      <c r="G838" s="19"/>
      <c r="H838" s="19"/>
      <c r="I838" s="19"/>
      <c r="J838" s="19"/>
      <c r="K838" s="19"/>
      <c r="L838" s="19"/>
      <c r="M838" s="19"/>
      <c r="N838" s="19"/>
      <c r="O838" s="19"/>
      <c r="P838" s="19"/>
      <c r="Q838" s="19"/>
      <c r="R838" s="19"/>
      <c r="S838" s="19"/>
      <c r="T838" s="19"/>
      <c r="U838" s="19"/>
      <c r="V838" s="19"/>
      <c r="W838" s="19"/>
      <c r="X838" s="19"/>
      <c r="Y838" s="19"/>
      <c r="Z838" s="19"/>
      <c r="AA838" s="19"/>
    </row>
    <row r="839" ht="12.75" customHeight="1">
      <c r="A839" s="19"/>
      <c r="B839" s="19"/>
      <c r="C839" s="19"/>
      <c r="D839" s="19"/>
      <c r="E839" s="19"/>
      <c r="F839" s="19"/>
      <c r="G839" s="19"/>
      <c r="H839" s="19"/>
      <c r="I839" s="19"/>
      <c r="J839" s="19"/>
      <c r="K839" s="19"/>
      <c r="L839" s="19"/>
      <c r="M839" s="19"/>
      <c r="N839" s="19"/>
      <c r="O839" s="19"/>
      <c r="P839" s="19"/>
      <c r="Q839" s="19"/>
      <c r="R839" s="19"/>
      <c r="S839" s="19"/>
      <c r="T839" s="19"/>
      <c r="U839" s="19"/>
      <c r="V839" s="19"/>
      <c r="W839" s="19"/>
      <c r="X839" s="19"/>
      <c r="Y839" s="19"/>
      <c r="Z839" s="19"/>
      <c r="AA839" s="19"/>
    </row>
    <row r="840" ht="12.75" customHeight="1">
      <c r="A840" s="19"/>
      <c r="B840" s="19"/>
      <c r="C840" s="19"/>
      <c r="D840" s="19"/>
      <c r="E840" s="19"/>
      <c r="F840" s="19"/>
      <c r="G840" s="19"/>
      <c r="H840" s="19"/>
      <c r="I840" s="19"/>
      <c r="J840" s="19"/>
      <c r="K840" s="19"/>
      <c r="L840" s="19"/>
      <c r="M840" s="19"/>
      <c r="N840" s="19"/>
      <c r="O840" s="19"/>
      <c r="P840" s="19"/>
      <c r="Q840" s="19"/>
      <c r="R840" s="19"/>
      <c r="S840" s="19"/>
      <c r="T840" s="19"/>
      <c r="U840" s="19"/>
      <c r="V840" s="19"/>
      <c r="W840" s="19"/>
      <c r="X840" s="19"/>
      <c r="Y840" s="19"/>
      <c r="Z840" s="19"/>
      <c r="AA840" s="19"/>
    </row>
    <row r="841" ht="12.75" customHeight="1">
      <c r="A841" s="19"/>
      <c r="B841" s="19"/>
      <c r="C841" s="19"/>
      <c r="D841" s="19"/>
      <c r="E841" s="19"/>
      <c r="F841" s="19"/>
      <c r="G841" s="19"/>
      <c r="H841" s="19"/>
      <c r="I841" s="19"/>
      <c r="J841" s="19"/>
      <c r="K841" s="19"/>
      <c r="L841" s="19"/>
      <c r="M841" s="19"/>
      <c r="N841" s="19"/>
      <c r="O841" s="19"/>
      <c r="P841" s="19"/>
      <c r="Q841" s="19"/>
      <c r="R841" s="19"/>
      <c r="S841" s="19"/>
      <c r="T841" s="19"/>
      <c r="U841" s="19"/>
      <c r="V841" s="19"/>
      <c r="W841" s="19"/>
      <c r="X841" s="19"/>
      <c r="Y841" s="19"/>
      <c r="Z841" s="19"/>
      <c r="AA841" s="19"/>
    </row>
    <row r="842" ht="12.75" customHeight="1">
      <c r="A842" s="19"/>
      <c r="B842" s="19"/>
      <c r="C842" s="19"/>
      <c r="D842" s="19"/>
      <c r="E842" s="19"/>
      <c r="F842" s="19"/>
      <c r="G842" s="19"/>
      <c r="H842" s="19"/>
      <c r="I842" s="19"/>
      <c r="J842" s="19"/>
      <c r="K842" s="19"/>
      <c r="L842" s="19"/>
      <c r="M842" s="19"/>
      <c r="N842" s="19"/>
      <c r="O842" s="19"/>
      <c r="P842" s="19"/>
      <c r="Q842" s="19"/>
      <c r="R842" s="19"/>
      <c r="S842" s="19"/>
      <c r="T842" s="19"/>
      <c r="U842" s="19"/>
      <c r="V842" s="19"/>
      <c r="W842" s="19"/>
      <c r="X842" s="19"/>
      <c r="Y842" s="19"/>
      <c r="Z842" s="19"/>
      <c r="AA842" s="19"/>
    </row>
    <row r="843" ht="12.75" customHeight="1">
      <c r="A843" s="19"/>
      <c r="B843" s="19"/>
      <c r="C843" s="19"/>
      <c r="D843" s="19"/>
      <c r="E843" s="19"/>
      <c r="F843" s="19"/>
      <c r="G843" s="19"/>
      <c r="H843" s="19"/>
      <c r="I843" s="19"/>
      <c r="J843" s="19"/>
      <c r="K843" s="19"/>
      <c r="L843" s="19"/>
      <c r="M843" s="19"/>
      <c r="N843" s="19"/>
      <c r="O843" s="19"/>
      <c r="P843" s="19"/>
      <c r="Q843" s="19"/>
      <c r="R843" s="19"/>
      <c r="S843" s="19"/>
      <c r="T843" s="19"/>
      <c r="U843" s="19"/>
      <c r="V843" s="19"/>
      <c r="W843" s="19"/>
      <c r="X843" s="19"/>
      <c r="Y843" s="19"/>
      <c r="Z843" s="19"/>
      <c r="AA843" s="19"/>
    </row>
    <row r="844" ht="12.75" customHeight="1">
      <c r="A844" s="19"/>
      <c r="B844" s="19"/>
      <c r="C844" s="19"/>
      <c r="D844" s="19"/>
      <c r="E844" s="19"/>
      <c r="F844" s="19"/>
      <c r="G844" s="19"/>
      <c r="H844" s="19"/>
      <c r="I844" s="19"/>
      <c r="J844" s="19"/>
      <c r="K844" s="19"/>
      <c r="L844" s="19"/>
      <c r="M844" s="19"/>
      <c r="N844" s="19"/>
      <c r="O844" s="19"/>
      <c r="P844" s="19"/>
      <c r="Q844" s="19"/>
      <c r="R844" s="19"/>
      <c r="S844" s="19"/>
      <c r="T844" s="19"/>
      <c r="U844" s="19"/>
      <c r="V844" s="19"/>
      <c r="W844" s="19"/>
      <c r="X844" s="19"/>
      <c r="Y844" s="19"/>
      <c r="Z844" s="19"/>
      <c r="AA844" s="19"/>
    </row>
    <row r="845" ht="12.75" customHeight="1">
      <c r="A845" s="19"/>
      <c r="B845" s="19"/>
      <c r="C845" s="19"/>
      <c r="D845" s="19"/>
      <c r="E845" s="19"/>
      <c r="F845" s="19"/>
      <c r="G845" s="19"/>
      <c r="H845" s="19"/>
      <c r="I845" s="19"/>
      <c r="J845" s="19"/>
      <c r="K845" s="19"/>
      <c r="L845" s="19"/>
      <c r="M845" s="19"/>
      <c r="N845" s="19"/>
      <c r="O845" s="19"/>
      <c r="P845" s="19"/>
      <c r="Q845" s="19"/>
      <c r="R845" s="19"/>
      <c r="S845" s="19"/>
      <c r="T845" s="19"/>
      <c r="U845" s="19"/>
      <c r="V845" s="19"/>
      <c r="W845" s="19"/>
      <c r="X845" s="19"/>
      <c r="Y845" s="19"/>
      <c r="Z845" s="19"/>
      <c r="AA845" s="19"/>
    </row>
    <row r="846" ht="12.75" customHeight="1">
      <c r="A846" s="19"/>
      <c r="B846" s="19"/>
      <c r="C846" s="19"/>
      <c r="D846" s="19"/>
      <c r="E846" s="19"/>
      <c r="F846" s="19"/>
      <c r="G846" s="19"/>
      <c r="H846" s="19"/>
      <c r="I846" s="19"/>
      <c r="J846" s="19"/>
      <c r="K846" s="19"/>
      <c r="L846" s="19"/>
      <c r="M846" s="19"/>
      <c r="N846" s="19"/>
      <c r="O846" s="19"/>
      <c r="P846" s="19"/>
      <c r="Q846" s="19"/>
      <c r="R846" s="19"/>
      <c r="S846" s="19"/>
      <c r="T846" s="19"/>
      <c r="U846" s="19"/>
      <c r="V846" s="19"/>
      <c r="W846" s="19"/>
      <c r="X846" s="19"/>
      <c r="Y846" s="19"/>
      <c r="Z846" s="19"/>
      <c r="AA846" s="19"/>
    </row>
    <row r="847" ht="12.75" customHeight="1">
      <c r="A847" s="19"/>
      <c r="B847" s="19"/>
      <c r="C847" s="19"/>
      <c r="D847" s="19"/>
      <c r="E847" s="19"/>
      <c r="F847" s="19"/>
      <c r="G847" s="19"/>
      <c r="H847" s="19"/>
      <c r="I847" s="19"/>
      <c r="J847" s="19"/>
      <c r="K847" s="19"/>
      <c r="L847" s="19"/>
      <c r="M847" s="19"/>
      <c r="N847" s="19"/>
      <c r="O847" s="19"/>
      <c r="P847" s="19"/>
      <c r="Q847" s="19"/>
      <c r="R847" s="19"/>
      <c r="S847" s="19"/>
      <c r="T847" s="19"/>
      <c r="U847" s="19"/>
      <c r="V847" s="19"/>
      <c r="W847" s="19"/>
      <c r="X847" s="19"/>
      <c r="Y847" s="19"/>
      <c r="Z847" s="19"/>
      <c r="AA847" s="19"/>
    </row>
    <row r="848" ht="12.75" customHeight="1">
      <c r="A848" s="19"/>
      <c r="B848" s="19"/>
      <c r="C848" s="19"/>
      <c r="D848" s="19"/>
      <c r="E848" s="19"/>
      <c r="F848" s="19"/>
      <c r="G848" s="19"/>
      <c r="H848" s="19"/>
      <c r="I848" s="19"/>
      <c r="J848" s="19"/>
      <c r="K848" s="19"/>
      <c r="L848" s="19"/>
      <c r="M848" s="19"/>
      <c r="N848" s="19"/>
      <c r="O848" s="19"/>
      <c r="P848" s="19"/>
      <c r="Q848" s="19"/>
      <c r="R848" s="19"/>
      <c r="S848" s="19"/>
      <c r="T848" s="19"/>
      <c r="U848" s="19"/>
      <c r="V848" s="19"/>
      <c r="W848" s="19"/>
      <c r="X848" s="19"/>
      <c r="Y848" s="19"/>
      <c r="Z848" s="19"/>
      <c r="AA848" s="19"/>
    </row>
    <row r="849" ht="12.75" customHeight="1">
      <c r="A849" s="19"/>
      <c r="B849" s="19"/>
      <c r="C849" s="19"/>
      <c r="D849" s="19"/>
      <c r="E849" s="19"/>
      <c r="F849" s="19"/>
      <c r="G849" s="19"/>
      <c r="H849" s="19"/>
      <c r="I849" s="19"/>
      <c r="J849" s="19"/>
      <c r="K849" s="19"/>
      <c r="L849" s="19"/>
      <c r="M849" s="19"/>
      <c r="N849" s="19"/>
      <c r="O849" s="19"/>
      <c r="P849" s="19"/>
      <c r="Q849" s="19"/>
      <c r="R849" s="19"/>
      <c r="S849" s="19"/>
      <c r="T849" s="19"/>
      <c r="U849" s="19"/>
      <c r="V849" s="19"/>
      <c r="W849" s="19"/>
      <c r="X849" s="19"/>
      <c r="Y849" s="19"/>
      <c r="Z849" s="19"/>
      <c r="AA849" s="19"/>
    </row>
    <row r="850" ht="12.75" customHeight="1">
      <c r="A850" s="19"/>
      <c r="B850" s="19"/>
      <c r="C850" s="19"/>
      <c r="D850" s="19"/>
      <c r="E850" s="19"/>
      <c r="F850" s="19"/>
      <c r="G850" s="19"/>
      <c r="H850" s="19"/>
      <c r="I850" s="19"/>
      <c r="J850" s="19"/>
      <c r="K850" s="19"/>
      <c r="L850" s="19"/>
      <c r="M850" s="19"/>
      <c r="N850" s="19"/>
      <c r="O850" s="19"/>
      <c r="P850" s="19"/>
      <c r="Q850" s="19"/>
      <c r="R850" s="19"/>
      <c r="S850" s="19"/>
      <c r="T850" s="19"/>
      <c r="U850" s="19"/>
      <c r="V850" s="19"/>
      <c r="W850" s="19"/>
      <c r="X850" s="19"/>
      <c r="Y850" s="19"/>
      <c r="Z850" s="19"/>
      <c r="AA850" s="19"/>
    </row>
    <row r="851" ht="12.75" customHeight="1">
      <c r="A851" s="19"/>
      <c r="B851" s="19"/>
      <c r="C851" s="19"/>
      <c r="D851" s="19"/>
      <c r="E851" s="19"/>
      <c r="F851" s="19"/>
      <c r="G851" s="19"/>
      <c r="H851" s="19"/>
      <c r="I851" s="19"/>
      <c r="J851" s="19"/>
      <c r="K851" s="19"/>
      <c r="L851" s="19"/>
      <c r="M851" s="19"/>
      <c r="N851" s="19"/>
      <c r="O851" s="19"/>
      <c r="P851" s="19"/>
      <c r="Q851" s="19"/>
      <c r="R851" s="19"/>
      <c r="S851" s="19"/>
      <c r="T851" s="19"/>
      <c r="U851" s="19"/>
      <c r="V851" s="19"/>
      <c r="W851" s="19"/>
      <c r="X851" s="19"/>
      <c r="Y851" s="19"/>
      <c r="Z851" s="19"/>
      <c r="AA851" s="19"/>
    </row>
    <row r="852" ht="12.75" customHeight="1">
      <c r="A852" s="19"/>
      <c r="B852" s="19"/>
      <c r="C852" s="19"/>
      <c r="D852" s="19"/>
      <c r="E852" s="19"/>
      <c r="F852" s="19"/>
      <c r="G852" s="19"/>
      <c r="H852" s="19"/>
      <c r="I852" s="19"/>
      <c r="J852" s="19"/>
      <c r="K852" s="19"/>
      <c r="L852" s="19"/>
      <c r="M852" s="19"/>
      <c r="N852" s="19"/>
      <c r="O852" s="19"/>
      <c r="P852" s="19"/>
      <c r="Q852" s="19"/>
      <c r="R852" s="19"/>
      <c r="S852" s="19"/>
      <c r="T852" s="19"/>
      <c r="U852" s="19"/>
      <c r="V852" s="19"/>
      <c r="W852" s="19"/>
      <c r="X852" s="19"/>
      <c r="Y852" s="19"/>
      <c r="Z852" s="19"/>
      <c r="AA852" s="19"/>
    </row>
    <row r="853" ht="12.75" customHeight="1">
      <c r="A853" s="19"/>
      <c r="B853" s="19"/>
      <c r="C853" s="19"/>
      <c r="D853" s="19"/>
      <c r="E853" s="19"/>
      <c r="F853" s="19"/>
      <c r="G853" s="19"/>
      <c r="H853" s="19"/>
      <c r="I853" s="19"/>
      <c r="J853" s="19"/>
      <c r="K853" s="19"/>
      <c r="L853" s="19"/>
      <c r="M853" s="19"/>
      <c r="N853" s="19"/>
      <c r="O853" s="19"/>
      <c r="P853" s="19"/>
      <c r="Q853" s="19"/>
      <c r="R853" s="19"/>
      <c r="S853" s="19"/>
      <c r="T853" s="19"/>
      <c r="U853" s="19"/>
      <c r="V853" s="19"/>
      <c r="W853" s="19"/>
      <c r="X853" s="19"/>
      <c r="Y853" s="19"/>
      <c r="Z853" s="19"/>
      <c r="AA853" s="19"/>
    </row>
    <row r="854" ht="12.75" customHeight="1">
      <c r="A854" s="19"/>
      <c r="B854" s="19"/>
      <c r="C854" s="19"/>
      <c r="D854" s="19"/>
      <c r="E854" s="19"/>
      <c r="F854" s="19"/>
      <c r="G854" s="19"/>
      <c r="H854" s="19"/>
      <c r="I854" s="19"/>
      <c r="J854" s="19"/>
      <c r="K854" s="19"/>
      <c r="L854" s="19"/>
      <c r="M854" s="19"/>
      <c r="N854" s="19"/>
      <c r="O854" s="19"/>
      <c r="P854" s="19"/>
      <c r="Q854" s="19"/>
      <c r="R854" s="19"/>
      <c r="S854" s="19"/>
      <c r="T854" s="19"/>
      <c r="U854" s="19"/>
      <c r="V854" s="19"/>
      <c r="W854" s="19"/>
      <c r="X854" s="19"/>
      <c r="Y854" s="19"/>
      <c r="Z854" s="19"/>
      <c r="AA854" s="19"/>
    </row>
    <row r="855" ht="12.75" customHeight="1">
      <c r="A855" s="19"/>
      <c r="B855" s="19"/>
      <c r="C855" s="19"/>
      <c r="D855" s="19"/>
      <c r="E855" s="19"/>
      <c r="F855" s="19"/>
      <c r="G855" s="19"/>
      <c r="H855" s="19"/>
      <c r="I855" s="19"/>
      <c r="J855" s="19"/>
      <c r="K855" s="19"/>
      <c r="L855" s="19"/>
      <c r="M855" s="19"/>
      <c r="N855" s="19"/>
      <c r="O855" s="19"/>
      <c r="P855" s="19"/>
      <c r="Q855" s="19"/>
      <c r="R855" s="19"/>
      <c r="S855" s="19"/>
      <c r="T855" s="19"/>
      <c r="U855" s="19"/>
      <c r="V855" s="19"/>
      <c r="W855" s="19"/>
      <c r="X855" s="19"/>
      <c r="Y855" s="19"/>
      <c r="Z855" s="19"/>
      <c r="AA855" s="19"/>
    </row>
    <row r="856" ht="12.75" customHeight="1">
      <c r="A856" s="19"/>
      <c r="B856" s="19"/>
      <c r="C856" s="19"/>
      <c r="D856" s="19"/>
      <c r="E856" s="19"/>
      <c r="F856" s="19"/>
      <c r="G856" s="19"/>
      <c r="H856" s="19"/>
      <c r="I856" s="19"/>
      <c r="J856" s="19"/>
      <c r="K856" s="19"/>
      <c r="L856" s="19"/>
      <c r="M856" s="19"/>
      <c r="N856" s="19"/>
      <c r="O856" s="19"/>
      <c r="P856" s="19"/>
      <c r="Q856" s="19"/>
      <c r="R856" s="19"/>
      <c r="S856" s="19"/>
      <c r="T856" s="19"/>
      <c r="U856" s="19"/>
      <c r="V856" s="19"/>
      <c r="W856" s="19"/>
      <c r="X856" s="19"/>
      <c r="Y856" s="19"/>
      <c r="Z856" s="19"/>
      <c r="AA856" s="19"/>
    </row>
    <row r="857" ht="12.75" customHeight="1">
      <c r="A857" s="19"/>
      <c r="B857" s="19"/>
      <c r="C857" s="19"/>
      <c r="D857" s="19"/>
      <c r="E857" s="19"/>
      <c r="F857" s="19"/>
      <c r="G857" s="19"/>
      <c r="H857" s="19"/>
      <c r="I857" s="19"/>
      <c r="J857" s="19"/>
      <c r="K857" s="19"/>
      <c r="L857" s="19"/>
      <c r="M857" s="19"/>
      <c r="N857" s="19"/>
      <c r="O857" s="19"/>
      <c r="P857" s="19"/>
      <c r="Q857" s="19"/>
      <c r="R857" s="19"/>
      <c r="S857" s="19"/>
      <c r="T857" s="19"/>
      <c r="U857" s="19"/>
      <c r="V857" s="19"/>
      <c r="W857" s="19"/>
      <c r="X857" s="19"/>
      <c r="Y857" s="19"/>
      <c r="Z857" s="19"/>
      <c r="AA857" s="19"/>
    </row>
    <row r="858" ht="12.75" customHeight="1">
      <c r="A858" s="19"/>
      <c r="B858" s="19"/>
      <c r="C858" s="19"/>
      <c r="D858" s="19"/>
      <c r="E858" s="19"/>
      <c r="F858" s="19"/>
      <c r="G858" s="19"/>
      <c r="H858" s="19"/>
      <c r="I858" s="19"/>
      <c r="J858" s="19"/>
      <c r="K858" s="19"/>
      <c r="L858" s="19"/>
      <c r="M858" s="19"/>
      <c r="N858" s="19"/>
      <c r="O858" s="19"/>
      <c r="P858" s="19"/>
      <c r="Q858" s="19"/>
      <c r="R858" s="19"/>
      <c r="S858" s="19"/>
      <c r="T858" s="19"/>
      <c r="U858" s="19"/>
      <c r="V858" s="19"/>
      <c r="W858" s="19"/>
      <c r="X858" s="19"/>
      <c r="Y858" s="19"/>
      <c r="Z858" s="19"/>
      <c r="AA858" s="19"/>
    </row>
    <row r="859" ht="12.75" customHeight="1">
      <c r="A859" s="19"/>
      <c r="B859" s="19"/>
      <c r="C859" s="19"/>
      <c r="D859" s="19"/>
      <c r="E859" s="19"/>
      <c r="F859" s="19"/>
      <c r="G859" s="19"/>
      <c r="H859" s="19"/>
      <c r="I859" s="19"/>
      <c r="J859" s="19"/>
      <c r="K859" s="19"/>
      <c r="L859" s="19"/>
      <c r="M859" s="19"/>
      <c r="N859" s="19"/>
      <c r="O859" s="19"/>
      <c r="P859" s="19"/>
      <c r="Q859" s="19"/>
      <c r="R859" s="19"/>
      <c r="S859" s="19"/>
      <c r="T859" s="19"/>
      <c r="U859" s="19"/>
      <c r="V859" s="19"/>
      <c r="W859" s="19"/>
      <c r="X859" s="19"/>
      <c r="Y859" s="19"/>
      <c r="Z859" s="19"/>
      <c r="AA859" s="19"/>
    </row>
    <row r="860" ht="12.75" customHeight="1">
      <c r="A860" s="19"/>
      <c r="B860" s="19"/>
      <c r="C860" s="19"/>
      <c r="D860" s="19"/>
      <c r="E860" s="19"/>
      <c r="F860" s="19"/>
      <c r="G860" s="19"/>
      <c r="H860" s="19"/>
      <c r="I860" s="19"/>
      <c r="J860" s="19"/>
      <c r="K860" s="19"/>
      <c r="L860" s="19"/>
      <c r="M860" s="19"/>
      <c r="N860" s="19"/>
      <c r="O860" s="19"/>
      <c r="P860" s="19"/>
      <c r="Q860" s="19"/>
      <c r="R860" s="19"/>
      <c r="S860" s="19"/>
      <c r="T860" s="19"/>
      <c r="U860" s="19"/>
      <c r="V860" s="19"/>
      <c r="W860" s="19"/>
      <c r="X860" s="19"/>
      <c r="Y860" s="19"/>
      <c r="Z860" s="19"/>
      <c r="AA860" s="19"/>
    </row>
    <row r="861" ht="12.75" customHeight="1">
      <c r="A861" s="19"/>
      <c r="B861" s="19"/>
      <c r="C861" s="19"/>
      <c r="D861" s="19"/>
      <c r="E861" s="19"/>
      <c r="F861" s="19"/>
      <c r="G861" s="19"/>
      <c r="H861" s="19"/>
      <c r="I861" s="19"/>
      <c r="J861" s="19"/>
      <c r="K861" s="19"/>
      <c r="L861" s="19"/>
      <c r="M861" s="19"/>
      <c r="N861" s="19"/>
      <c r="O861" s="19"/>
      <c r="P861" s="19"/>
      <c r="Q861" s="19"/>
      <c r="R861" s="19"/>
      <c r="S861" s="19"/>
      <c r="T861" s="19"/>
      <c r="U861" s="19"/>
      <c r="V861" s="19"/>
      <c r="W861" s="19"/>
      <c r="X861" s="19"/>
      <c r="Y861" s="19"/>
      <c r="Z861" s="19"/>
      <c r="AA861" s="19"/>
    </row>
    <row r="862" ht="12.75" customHeight="1">
      <c r="A862" s="19"/>
      <c r="B862" s="19"/>
      <c r="C862" s="19"/>
      <c r="D862" s="19"/>
      <c r="E862" s="19"/>
      <c r="F862" s="19"/>
      <c r="G862" s="19"/>
      <c r="H862" s="19"/>
      <c r="I862" s="19"/>
      <c r="J862" s="19"/>
      <c r="K862" s="19"/>
      <c r="L862" s="19"/>
      <c r="M862" s="19"/>
      <c r="N862" s="19"/>
      <c r="O862" s="19"/>
      <c r="P862" s="19"/>
      <c r="Q862" s="19"/>
      <c r="R862" s="19"/>
      <c r="S862" s="19"/>
      <c r="T862" s="19"/>
      <c r="U862" s="19"/>
      <c r="V862" s="19"/>
      <c r="W862" s="19"/>
      <c r="X862" s="19"/>
      <c r="Y862" s="19"/>
      <c r="Z862" s="19"/>
      <c r="AA862" s="19"/>
    </row>
    <row r="863" ht="12.75" customHeight="1">
      <c r="A863" s="19"/>
      <c r="B863" s="19"/>
      <c r="C863" s="19"/>
      <c r="D863" s="19"/>
      <c r="E863" s="19"/>
      <c r="F863" s="19"/>
      <c r="G863" s="19"/>
      <c r="H863" s="19"/>
      <c r="I863" s="19"/>
      <c r="J863" s="19"/>
      <c r="K863" s="19"/>
      <c r="L863" s="19"/>
      <c r="M863" s="19"/>
      <c r="N863" s="19"/>
      <c r="O863" s="19"/>
      <c r="P863" s="19"/>
      <c r="Q863" s="19"/>
      <c r="R863" s="19"/>
      <c r="S863" s="19"/>
      <c r="T863" s="19"/>
      <c r="U863" s="19"/>
      <c r="V863" s="19"/>
      <c r="W863" s="19"/>
      <c r="X863" s="19"/>
      <c r="Y863" s="19"/>
      <c r="Z863" s="19"/>
      <c r="AA863" s="19"/>
    </row>
    <row r="864" ht="12.75" customHeight="1">
      <c r="A864" s="19"/>
      <c r="B864" s="19"/>
      <c r="C864" s="19"/>
      <c r="D864" s="19"/>
      <c r="E864" s="19"/>
      <c r="F864" s="19"/>
      <c r="G864" s="19"/>
      <c r="H864" s="19"/>
      <c r="I864" s="19"/>
      <c r="J864" s="19"/>
      <c r="K864" s="19"/>
      <c r="L864" s="19"/>
      <c r="M864" s="19"/>
      <c r="N864" s="19"/>
      <c r="O864" s="19"/>
      <c r="P864" s="19"/>
      <c r="Q864" s="19"/>
      <c r="R864" s="19"/>
      <c r="S864" s="19"/>
      <c r="T864" s="19"/>
      <c r="U864" s="19"/>
      <c r="V864" s="19"/>
      <c r="W864" s="19"/>
      <c r="X864" s="19"/>
      <c r="Y864" s="19"/>
      <c r="Z864" s="19"/>
      <c r="AA864" s="19"/>
    </row>
    <row r="865" ht="12.75" customHeight="1">
      <c r="A865" s="19"/>
      <c r="B865" s="19"/>
      <c r="C865" s="19"/>
      <c r="D865" s="19"/>
      <c r="E865" s="19"/>
      <c r="F865" s="19"/>
      <c r="G865" s="19"/>
      <c r="H865" s="19"/>
      <c r="I865" s="19"/>
      <c r="J865" s="19"/>
      <c r="K865" s="19"/>
      <c r="L865" s="19"/>
      <c r="M865" s="19"/>
      <c r="N865" s="19"/>
      <c r="O865" s="19"/>
      <c r="P865" s="19"/>
      <c r="Q865" s="19"/>
      <c r="R865" s="19"/>
      <c r="S865" s="19"/>
      <c r="T865" s="19"/>
      <c r="U865" s="19"/>
      <c r="V865" s="19"/>
      <c r="W865" s="19"/>
      <c r="X865" s="19"/>
      <c r="Y865" s="19"/>
      <c r="Z865" s="19"/>
      <c r="AA865" s="19"/>
    </row>
    <row r="866" ht="12.75" customHeight="1">
      <c r="A866" s="19"/>
      <c r="B866" s="19"/>
      <c r="C866" s="19"/>
      <c r="D866" s="19"/>
      <c r="E866" s="19"/>
      <c r="F866" s="19"/>
      <c r="G866" s="19"/>
      <c r="H866" s="19"/>
      <c r="I866" s="19"/>
      <c r="J866" s="19"/>
      <c r="K866" s="19"/>
      <c r="L866" s="19"/>
      <c r="M866" s="19"/>
      <c r="N866" s="19"/>
      <c r="O866" s="19"/>
      <c r="P866" s="19"/>
      <c r="Q866" s="19"/>
      <c r="R866" s="19"/>
      <c r="S866" s="19"/>
      <c r="T866" s="19"/>
      <c r="U866" s="19"/>
      <c r="V866" s="19"/>
      <c r="W866" s="19"/>
      <c r="X866" s="19"/>
      <c r="Y866" s="19"/>
      <c r="Z866" s="19"/>
      <c r="AA866" s="19"/>
    </row>
    <row r="867" ht="12.75" customHeight="1">
      <c r="A867" s="19"/>
      <c r="B867" s="19"/>
      <c r="C867" s="19"/>
      <c r="D867" s="19"/>
      <c r="E867" s="19"/>
      <c r="F867" s="19"/>
      <c r="G867" s="19"/>
      <c r="H867" s="19"/>
      <c r="I867" s="19"/>
      <c r="J867" s="19"/>
      <c r="K867" s="19"/>
      <c r="L867" s="19"/>
      <c r="M867" s="19"/>
      <c r="N867" s="19"/>
      <c r="O867" s="19"/>
      <c r="P867" s="19"/>
      <c r="Q867" s="19"/>
      <c r="R867" s="19"/>
      <c r="S867" s="19"/>
      <c r="T867" s="19"/>
      <c r="U867" s="19"/>
      <c r="V867" s="19"/>
      <c r="W867" s="19"/>
      <c r="X867" s="19"/>
      <c r="Y867" s="19"/>
      <c r="Z867" s="19"/>
      <c r="AA867" s="19"/>
    </row>
    <row r="868" ht="12.75" customHeight="1">
      <c r="A868" s="19"/>
      <c r="B868" s="19"/>
      <c r="C868" s="19"/>
      <c r="D868" s="19"/>
      <c r="E868" s="19"/>
      <c r="F868" s="19"/>
      <c r="G868" s="19"/>
      <c r="H868" s="19"/>
      <c r="I868" s="19"/>
      <c r="J868" s="19"/>
      <c r="K868" s="19"/>
      <c r="L868" s="19"/>
      <c r="M868" s="19"/>
      <c r="N868" s="19"/>
      <c r="O868" s="19"/>
      <c r="P868" s="19"/>
      <c r="Q868" s="19"/>
      <c r="R868" s="19"/>
      <c r="S868" s="19"/>
      <c r="T868" s="19"/>
      <c r="U868" s="19"/>
      <c r="V868" s="19"/>
      <c r="W868" s="19"/>
      <c r="X868" s="19"/>
      <c r="Y868" s="19"/>
      <c r="Z868" s="19"/>
      <c r="AA868" s="19"/>
    </row>
    <row r="869" ht="12.75" customHeight="1">
      <c r="A869" s="19"/>
      <c r="B869" s="19"/>
      <c r="C869" s="19"/>
      <c r="D869" s="19"/>
      <c r="E869" s="19"/>
      <c r="F869" s="19"/>
      <c r="G869" s="19"/>
      <c r="H869" s="19"/>
      <c r="I869" s="19"/>
      <c r="J869" s="19"/>
      <c r="K869" s="19"/>
      <c r="L869" s="19"/>
      <c r="M869" s="19"/>
      <c r="N869" s="19"/>
      <c r="O869" s="19"/>
      <c r="P869" s="19"/>
      <c r="Q869" s="19"/>
      <c r="R869" s="19"/>
      <c r="S869" s="19"/>
      <c r="T869" s="19"/>
      <c r="U869" s="19"/>
      <c r="V869" s="19"/>
      <c r="W869" s="19"/>
      <c r="X869" s="19"/>
      <c r="Y869" s="19"/>
      <c r="Z869" s="19"/>
      <c r="AA869" s="19"/>
    </row>
    <row r="870" ht="12.75" customHeight="1">
      <c r="A870" s="19"/>
      <c r="B870" s="19"/>
      <c r="C870" s="19"/>
      <c r="D870" s="19"/>
      <c r="E870" s="19"/>
      <c r="F870" s="19"/>
      <c r="G870" s="19"/>
      <c r="H870" s="19"/>
      <c r="I870" s="19"/>
      <c r="J870" s="19"/>
      <c r="K870" s="19"/>
      <c r="L870" s="19"/>
      <c r="M870" s="19"/>
      <c r="N870" s="19"/>
      <c r="O870" s="19"/>
      <c r="P870" s="19"/>
      <c r="Q870" s="19"/>
      <c r="R870" s="19"/>
      <c r="S870" s="19"/>
      <c r="T870" s="19"/>
      <c r="U870" s="19"/>
      <c r="V870" s="19"/>
      <c r="W870" s="19"/>
      <c r="X870" s="19"/>
      <c r="Y870" s="19"/>
      <c r="Z870" s="19"/>
      <c r="AA870" s="19"/>
    </row>
    <row r="871" ht="12.75" customHeight="1">
      <c r="A871" s="19"/>
      <c r="B871" s="19"/>
      <c r="C871" s="19"/>
      <c r="D871" s="19"/>
      <c r="E871" s="19"/>
      <c r="F871" s="19"/>
      <c r="G871" s="19"/>
      <c r="H871" s="19"/>
      <c r="I871" s="19"/>
      <c r="J871" s="19"/>
      <c r="K871" s="19"/>
      <c r="L871" s="19"/>
      <c r="M871" s="19"/>
      <c r="N871" s="19"/>
      <c r="O871" s="19"/>
      <c r="P871" s="19"/>
      <c r="Q871" s="19"/>
      <c r="R871" s="19"/>
      <c r="S871" s="19"/>
      <c r="T871" s="19"/>
      <c r="U871" s="19"/>
      <c r="V871" s="19"/>
      <c r="W871" s="19"/>
      <c r="X871" s="19"/>
      <c r="Y871" s="19"/>
      <c r="Z871" s="19"/>
      <c r="AA871" s="19"/>
    </row>
    <row r="872" ht="12.75" customHeight="1">
      <c r="A872" s="19"/>
      <c r="B872" s="19"/>
      <c r="C872" s="19"/>
      <c r="D872" s="19"/>
      <c r="E872" s="19"/>
      <c r="F872" s="19"/>
      <c r="G872" s="19"/>
      <c r="H872" s="19"/>
      <c r="I872" s="19"/>
      <c r="J872" s="19"/>
      <c r="K872" s="19"/>
      <c r="L872" s="19"/>
      <c r="M872" s="19"/>
      <c r="N872" s="19"/>
      <c r="O872" s="19"/>
      <c r="P872" s="19"/>
      <c r="Q872" s="19"/>
      <c r="R872" s="19"/>
      <c r="S872" s="19"/>
      <c r="T872" s="19"/>
      <c r="U872" s="19"/>
      <c r="V872" s="19"/>
      <c r="W872" s="19"/>
      <c r="X872" s="19"/>
      <c r="Y872" s="19"/>
      <c r="Z872" s="19"/>
      <c r="AA872" s="19"/>
    </row>
    <row r="873" ht="12.75" customHeight="1">
      <c r="A873" s="19"/>
      <c r="B873" s="19"/>
      <c r="C873" s="19"/>
      <c r="D873" s="19"/>
      <c r="E873" s="19"/>
      <c r="F873" s="19"/>
      <c r="G873" s="19"/>
      <c r="H873" s="19"/>
      <c r="I873" s="19"/>
      <c r="J873" s="19"/>
      <c r="K873" s="19"/>
      <c r="L873" s="19"/>
      <c r="M873" s="19"/>
      <c r="N873" s="19"/>
      <c r="O873" s="19"/>
      <c r="P873" s="19"/>
      <c r="Q873" s="19"/>
      <c r="R873" s="19"/>
      <c r="S873" s="19"/>
      <c r="T873" s="19"/>
      <c r="U873" s="19"/>
      <c r="V873" s="19"/>
      <c r="W873" s="19"/>
      <c r="X873" s="19"/>
      <c r="Y873" s="19"/>
      <c r="Z873" s="19"/>
      <c r="AA873" s="19"/>
    </row>
    <row r="874" ht="12.75" customHeight="1">
      <c r="A874" s="19"/>
      <c r="B874" s="19"/>
      <c r="C874" s="19"/>
      <c r="D874" s="19"/>
      <c r="E874" s="19"/>
      <c r="F874" s="19"/>
      <c r="G874" s="19"/>
      <c r="H874" s="19"/>
      <c r="I874" s="19"/>
      <c r="J874" s="19"/>
      <c r="K874" s="19"/>
      <c r="L874" s="19"/>
      <c r="M874" s="19"/>
      <c r="N874" s="19"/>
      <c r="O874" s="19"/>
      <c r="P874" s="19"/>
      <c r="Q874" s="19"/>
      <c r="R874" s="19"/>
      <c r="S874" s="19"/>
      <c r="T874" s="19"/>
      <c r="U874" s="19"/>
      <c r="V874" s="19"/>
      <c r="W874" s="19"/>
      <c r="X874" s="19"/>
      <c r="Y874" s="19"/>
      <c r="Z874" s="19"/>
      <c r="AA874" s="19"/>
    </row>
    <row r="875" ht="12.75" customHeight="1">
      <c r="A875" s="19"/>
      <c r="B875" s="19"/>
      <c r="C875" s="19"/>
      <c r="D875" s="19"/>
      <c r="E875" s="19"/>
      <c r="F875" s="19"/>
      <c r="G875" s="19"/>
      <c r="H875" s="19"/>
      <c r="I875" s="19"/>
      <c r="J875" s="19"/>
      <c r="K875" s="19"/>
      <c r="L875" s="19"/>
      <c r="M875" s="19"/>
      <c r="N875" s="19"/>
      <c r="O875" s="19"/>
      <c r="P875" s="19"/>
      <c r="Q875" s="19"/>
      <c r="R875" s="19"/>
      <c r="S875" s="19"/>
      <c r="T875" s="19"/>
      <c r="U875" s="19"/>
      <c r="V875" s="19"/>
      <c r="W875" s="19"/>
      <c r="X875" s="19"/>
      <c r="Y875" s="19"/>
      <c r="Z875" s="19"/>
      <c r="AA875" s="19"/>
    </row>
    <row r="876" ht="12.75" customHeight="1">
      <c r="A876" s="19"/>
      <c r="B876" s="19"/>
      <c r="C876" s="19"/>
      <c r="D876" s="19"/>
      <c r="E876" s="19"/>
      <c r="F876" s="19"/>
      <c r="G876" s="19"/>
      <c r="H876" s="19"/>
      <c r="I876" s="19"/>
      <c r="J876" s="19"/>
      <c r="K876" s="19"/>
      <c r="L876" s="19"/>
      <c r="M876" s="19"/>
      <c r="N876" s="19"/>
      <c r="O876" s="19"/>
      <c r="P876" s="19"/>
      <c r="Q876" s="19"/>
      <c r="R876" s="19"/>
      <c r="S876" s="19"/>
      <c r="T876" s="19"/>
      <c r="U876" s="19"/>
      <c r="V876" s="19"/>
      <c r="W876" s="19"/>
      <c r="X876" s="19"/>
      <c r="Y876" s="19"/>
      <c r="Z876" s="19"/>
      <c r="AA876" s="19"/>
    </row>
    <row r="877" ht="12.75" customHeight="1">
      <c r="A877" s="19"/>
      <c r="B877" s="19"/>
      <c r="C877" s="19"/>
      <c r="D877" s="19"/>
      <c r="E877" s="19"/>
      <c r="F877" s="19"/>
      <c r="G877" s="19"/>
      <c r="H877" s="19"/>
      <c r="I877" s="19"/>
      <c r="J877" s="19"/>
      <c r="K877" s="19"/>
      <c r="L877" s="19"/>
      <c r="M877" s="19"/>
      <c r="N877" s="19"/>
      <c r="O877" s="19"/>
      <c r="P877" s="19"/>
      <c r="Q877" s="19"/>
      <c r="R877" s="19"/>
      <c r="S877" s="19"/>
      <c r="T877" s="19"/>
      <c r="U877" s="19"/>
      <c r="V877" s="19"/>
      <c r="W877" s="19"/>
      <c r="X877" s="19"/>
      <c r="Y877" s="19"/>
      <c r="Z877" s="19"/>
      <c r="AA877" s="19"/>
    </row>
    <row r="878" ht="12.75" customHeight="1">
      <c r="A878" s="19"/>
      <c r="B878" s="19"/>
      <c r="C878" s="19"/>
      <c r="D878" s="19"/>
      <c r="E878" s="19"/>
      <c r="F878" s="19"/>
      <c r="G878" s="19"/>
      <c r="H878" s="19"/>
      <c r="I878" s="19"/>
      <c r="J878" s="19"/>
      <c r="K878" s="19"/>
      <c r="L878" s="19"/>
      <c r="M878" s="19"/>
      <c r="N878" s="19"/>
      <c r="O878" s="19"/>
      <c r="P878" s="19"/>
      <c r="Q878" s="19"/>
      <c r="R878" s="19"/>
      <c r="S878" s="19"/>
      <c r="T878" s="19"/>
      <c r="U878" s="19"/>
      <c r="V878" s="19"/>
      <c r="W878" s="19"/>
      <c r="X878" s="19"/>
      <c r="Y878" s="19"/>
      <c r="Z878" s="19"/>
      <c r="AA878" s="19"/>
    </row>
    <row r="879" ht="12.75" customHeight="1">
      <c r="A879" s="19"/>
      <c r="B879" s="19"/>
      <c r="C879" s="19"/>
      <c r="D879" s="19"/>
      <c r="E879" s="19"/>
      <c r="F879" s="19"/>
      <c r="G879" s="19"/>
      <c r="H879" s="19"/>
      <c r="I879" s="19"/>
      <c r="J879" s="19"/>
      <c r="K879" s="19"/>
      <c r="L879" s="19"/>
      <c r="M879" s="19"/>
      <c r="N879" s="19"/>
      <c r="O879" s="19"/>
      <c r="P879" s="19"/>
      <c r="Q879" s="19"/>
      <c r="R879" s="19"/>
      <c r="S879" s="19"/>
      <c r="T879" s="19"/>
      <c r="U879" s="19"/>
      <c r="V879" s="19"/>
      <c r="W879" s="19"/>
      <c r="X879" s="19"/>
      <c r="Y879" s="19"/>
      <c r="Z879" s="19"/>
      <c r="AA879" s="19"/>
    </row>
    <row r="880" ht="12.75" customHeight="1">
      <c r="A880" s="19"/>
      <c r="B880" s="19"/>
      <c r="C880" s="19"/>
      <c r="D880" s="19"/>
      <c r="E880" s="19"/>
      <c r="F880" s="19"/>
      <c r="G880" s="19"/>
      <c r="H880" s="19"/>
      <c r="I880" s="19"/>
      <c r="J880" s="19"/>
      <c r="K880" s="19"/>
      <c r="L880" s="19"/>
      <c r="M880" s="19"/>
      <c r="N880" s="19"/>
      <c r="O880" s="19"/>
      <c r="P880" s="19"/>
      <c r="Q880" s="19"/>
      <c r="R880" s="19"/>
      <c r="S880" s="19"/>
      <c r="T880" s="19"/>
      <c r="U880" s="19"/>
      <c r="V880" s="19"/>
      <c r="W880" s="19"/>
      <c r="X880" s="19"/>
      <c r="Y880" s="19"/>
      <c r="Z880" s="19"/>
      <c r="AA880" s="19"/>
    </row>
    <row r="881" ht="12.75" customHeight="1">
      <c r="A881" s="19"/>
      <c r="B881" s="19"/>
      <c r="C881" s="19"/>
      <c r="D881" s="19"/>
      <c r="E881" s="19"/>
      <c r="F881" s="19"/>
      <c r="G881" s="19"/>
      <c r="H881" s="19"/>
      <c r="I881" s="19"/>
      <c r="J881" s="19"/>
      <c r="K881" s="19"/>
      <c r="L881" s="19"/>
      <c r="M881" s="19"/>
      <c r="N881" s="19"/>
      <c r="O881" s="19"/>
      <c r="P881" s="19"/>
      <c r="Q881" s="19"/>
      <c r="R881" s="19"/>
      <c r="S881" s="19"/>
      <c r="T881" s="19"/>
      <c r="U881" s="19"/>
      <c r="V881" s="19"/>
      <c r="W881" s="19"/>
      <c r="X881" s="19"/>
      <c r="Y881" s="19"/>
      <c r="Z881" s="19"/>
      <c r="AA881" s="19"/>
    </row>
    <row r="882" ht="12.75" customHeight="1">
      <c r="A882" s="19"/>
      <c r="B882" s="19"/>
      <c r="C882" s="19"/>
      <c r="D882" s="19"/>
      <c r="E882" s="19"/>
      <c r="F882" s="19"/>
      <c r="G882" s="19"/>
      <c r="H882" s="19"/>
      <c r="I882" s="19"/>
      <c r="J882" s="19"/>
      <c r="K882" s="19"/>
      <c r="L882" s="19"/>
      <c r="M882" s="19"/>
      <c r="N882" s="19"/>
      <c r="O882" s="19"/>
      <c r="P882" s="19"/>
      <c r="Q882" s="19"/>
      <c r="R882" s="19"/>
      <c r="S882" s="19"/>
      <c r="T882" s="19"/>
      <c r="U882" s="19"/>
      <c r="V882" s="19"/>
      <c r="W882" s="19"/>
      <c r="X882" s="19"/>
      <c r="Y882" s="19"/>
      <c r="Z882" s="19"/>
      <c r="AA882" s="19"/>
    </row>
    <row r="883" ht="12.75" customHeight="1">
      <c r="A883" s="19"/>
      <c r="B883" s="19"/>
      <c r="C883" s="19"/>
      <c r="D883" s="19"/>
      <c r="E883" s="19"/>
      <c r="F883" s="19"/>
      <c r="G883" s="19"/>
      <c r="H883" s="19"/>
      <c r="I883" s="19"/>
      <c r="J883" s="19"/>
      <c r="K883" s="19"/>
      <c r="L883" s="19"/>
      <c r="M883" s="19"/>
      <c r="N883" s="19"/>
      <c r="O883" s="19"/>
      <c r="P883" s="19"/>
      <c r="Q883" s="19"/>
      <c r="R883" s="19"/>
      <c r="S883" s="19"/>
      <c r="T883" s="19"/>
      <c r="U883" s="19"/>
      <c r="V883" s="19"/>
      <c r="W883" s="19"/>
      <c r="X883" s="19"/>
      <c r="Y883" s="19"/>
      <c r="Z883" s="19"/>
      <c r="AA883" s="19"/>
    </row>
    <row r="884" ht="12.75" customHeight="1">
      <c r="A884" s="19"/>
      <c r="B884" s="19"/>
      <c r="C884" s="19"/>
      <c r="D884" s="19"/>
      <c r="E884" s="19"/>
      <c r="F884" s="19"/>
      <c r="G884" s="19"/>
      <c r="H884" s="19"/>
      <c r="I884" s="19"/>
      <c r="J884" s="19"/>
      <c r="K884" s="19"/>
      <c r="L884" s="19"/>
      <c r="M884" s="19"/>
      <c r="N884" s="19"/>
      <c r="O884" s="19"/>
      <c r="P884" s="19"/>
      <c r="Q884" s="19"/>
      <c r="R884" s="19"/>
      <c r="S884" s="19"/>
      <c r="T884" s="19"/>
      <c r="U884" s="19"/>
      <c r="V884" s="19"/>
      <c r="W884" s="19"/>
      <c r="X884" s="19"/>
      <c r="Y884" s="19"/>
      <c r="Z884" s="19"/>
      <c r="AA884" s="19"/>
    </row>
    <row r="885" ht="12.75" customHeight="1">
      <c r="A885" s="19"/>
      <c r="B885" s="19"/>
      <c r="C885" s="19"/>
      <c r="D885" s="19"/>
      <c r="E885" s="19"/>
      <c r="F885" s="19"/>
      <c r="G885" s="19"/>
      <c r="H885" s="19"/>
      <c r="I885" s="19"/>
      <c r="J885" s="19"/>
      <c r="K885" s="19"/>
      <c r="L885" s="19"/>
      <c r="M885" s="19"/>
      <c r="N885" s="19"/>
      <c r="O885" s="19"/>
      <c r="P885" s="19"/>
      <c r="Q885" s="19"/>
      <c r="R885" s="19"/>
      <c r="S885" s="19"/>
      <c r="T885" s="19"/>
      <c r="U885" s="19"/>
      <c r="V885" s="19"/>
      <c r="W885" s="19"/>
      <c r="X885" s="19"/>
      <c r="Y885" s="19"/>
      <c r="Z885" s="19"/>
      <c r="AA885" s="19"/>
    </row>
    <row r="886" ht="12.75" customHeight="1">
      <c r="A886" s="19"/>
      <c r="B886" s="19"/>
      <c r="C886" s="19"/>
      <c r="D886" s="19"/>
      <c r="E886" s="19"/>
      <c r="F886" s="19"/>
      <c r="G886" s="19"/>
      <c r="H886" s="19"/>
      <c r="I886" s="19"/>
      <c r="J886" s="19"/>
      <c r="K886" s="19"/>
      <c r="L886" s="19"/>
      <c r="M886" s="19"/>
      <c r="N886" s="19"/>
      <c r="O886" s="19"/>
      <c r="P886" s="19"/>
      <c r="Q886" s="19"/>
      <c r="R886" s="19"/>
      <c r="S886" s="19"/>
      <c r="T886" s="19"/>
      <c r="U886" s="19"/>
      <c r="V886" s="19"/>
      <c r="W886" s="19"/>
      <c r="X886" s="19"/>
      <c r="Y886" s="19"/>
      <c r="Z886" s="19"/>
      <c r="AA886" s="19"/>
    </row>
    <row r="887" ht="12.75" customHeight="1">
      <c r="A887" s="19"/>
      <c r="B887" s="19"/>
      <c r="C887" s="19"/>
      <c r="D887" s="19"/>
      <c r="E887" s="19"/>
      <c r="F887" s="19"/>
      <c r="G887" s="19"/>
      <c r="H887" s="19"/>
      <c r="I887" s="19"/>
      <c r="J887" s="19"/>
      <c r="K887" s="19"/>
      <c r="L887" s="19"/>
      <c r="M887" s="19"/>
      <c r="N887" s="19"/>
      <c r="O887" s="19"/>
      <c r="P887" s="19"/>
      <c r="Q887" s="19"/>
      <c r="R887" s="19"/>
      <c r="S887" s="19"/>
      <c r="T887" s="19"/>
      <c r="U887" s="19"/>
      <c r="V887" s="19"/>
      <c r="W887" s="19"/>
      <c r="X887" s="19"/>
      <c r="Y887" s="19"/>
      <c r="Z887" s="19"/>
      <c r="AA887" s="19"/>
    </row>
    <row r="888" ht="12.75" customHeight="1">
      <c r="A888" s="19"/>
      <c r="B888" s="19"/>
      <c r="C888" s="19"/>
      <c r="D888" s="19"/>
      <c r="E888" s="19"/>
      <c r="F888" s="19"/>
      <c r="G888" s="19"/>
      <c r="H888" s="19"/>
      <c r="I888" s="19"/>
      <c r="J888" s="19"/>
      <c r="K888" s="19"/>
      <c r="L888" s="19"/>
      <c r="M888" s="19"/>
      <c r="N888" s="19"/>
      <c r="O888" s="19"/>
      <c r="P888" s="19"/>
      <c r="Q888" s="19"/>
      <c r="R888" s="19"/>
      <c r="S888" s="19"/>
      <c r="T888" s="19"/>
      <c r="U888" s="19"/>
      <c r="V888" s="19"/>
      <c r="W888" s="19"/>
      <c r="X888" s="19"/>
      <c r="Y888" s="19"/>
      <c r="Z888" s="19"/>
      <c r="AA888" s="19"/>
    </row>
    <row r="889" ht="12.75" customHeight="1">
      <c r="A889" s="19"/>
      <c r="B889" s="19"/>
      <c r="C889" s="19"/>
      <c r="D889" s="19"/>
      <c r="E889" s="19"/>
      <c r="F889" s="19"/>
      <c r="G889" s="19"/>
      <c r="H889" s="19"/>
      <c r="I889" s="19"/>
      <c r="J889" s="19"/>
      <c r="K889" s="19"/>
      <c r="L889" s="19"/>
      <c r="M889" s="19"/>
      <c r="N889" s="19"/>
      <c r="O889" s="19"/>
      <c r="P889" s="19"/>
      <c r="Q889" s="19"/>
      <c r="R889" s="19"/>
      <c r="S889" s="19"/>
      <c r="T889" s="19"/>
      <c r="U889" s="19"/>
      <c r="V889" s="19"/>
      <c r="W889" s="19"/>
      <c r="X889" s="19"/>
      <c r="Y889" s="19"/>
      <c r="Z889" s="19"/>
      <c r="AA889" s="19"/>
    </row>
    <row r="890" ht="12.75" customHeight="1">
      <c r="A890" s="19"/>
      <c r="B890" s="19"/>
      <c r="C890" s="19"/>
      <c r="D890" s="19"/>
      <c r="E890" s="19"/>
      <c r="F890" s="19"/>
      <c r="G890" s="19"/>
      <c r="H890" s="19"/>
      <c r="I890" s="19"/>
      <c r="J890" s="19"/>
      <c r="K890" s="19"/>
      <c r="L890" s="19"/>
      <c r="M890" s="19"/>
      <c r="N890" s="19"/>
      <c r="O890" s="19"/>
      <c r="P890" s="19"/>
      <c r="Q890" s="19"/>
      <c r="R890" s="19"/>
      <c r="S890" s="19"/>
      <c r="T890" s="19"/>
      <c r="U890" s="19"/>
      <c r="V890" s="19"/>
      <c r="W890" s="19"/>
      <c r="X890" s="19"/>
      <c r="Y890" s="19"/>
      <c r="Z890" s="19"/>
      <c r="AA890" s="19"/>
    </row>
    <row r="891" ht="12.75" customHeight="1">
      <c r="A891" s="19"/>
      <c r="B891" s="19"/>
      <c r="C891" s="19"/>
      <c r="D891" s="19"/>
      <c r="E891" s="19"/>
      <c r="F891" s="19"/>
      <c r="G891" s="19"/>
      <c r="H891" s="19"/>
      <c r="I891" s="19"/>
      <c r="J891" s="19"/>
      <c r="K891" s="19"/>
      <c r="L891" s="19"/>
      <c r="M891" s="19"/>
      <c r="N891" s="19"/>
      <c r="O891" s="19"/>
      <c r="P891" s="19"/>
      <c r="Q891" s="19"/>
      <c r="R891" s="19"/>
      <c r="S891" s="19"/>
      <c r="T891" s="19"/>
      <c r="U891" s="19"/>
      <c r="V891" s="19"/>
      <c r="W891" s="19"/>
      <c r="X891" s="19"/>
      <c r="Y891" s="19"/>
      <c r="Z891" s="19"/>
      <c r="AA891" s="19"/>
    </row>
    <row r="892" ht="12.75" customHeight="1">
      <c r="A892" s="19"/>
      <c r="B892" s="19"/>
      <c r="C892" s="19"/>
      <c r="D892" s="19"/>
      <c r="E892" s="19"/>
      <c r="F892" s="19"/>
      <c r="G892" s="19"/>
      <c r="H892" s="19"/>
      <c r="I892" s="19"/>
      <c r="J892" s="19"/>
      <c r="K892" s="19"/>
      <c r="L892" s="19"/>
      <c r="M892" s="19"/>
      <c r="N892" s="19"/>
      <c r="O892" s="19"/>
      <c r="P892" s="19"/>
      <c r="Q892" s="19"/>
      <c r="R892" s="19"/>
      <c r="S892" s="19"/>
      <c r="T892" s="19"/>
      <c r="U892" s="19"/>
      <c r="V892" s="19"/>
      <c r="W892" s="19"/>
      <c r="X892" s="19"/>
      <c r="Y892" s="19"/>
      <c r="Z892" s="19"/>
      <c r="AA892" s="19"/>
    </row>
    <row r="893" ht="12.75" customHeight="1">
      <c r="A893" s="19"/>
      <c r="B893" s="19"/>
      <c r="C893" s="19"/>
      <c r="D893" s="19"/>
      <c r="E893" s="19"/>
      <c r="F893" s="19"/>
      <c r="G893" s="19"/>
      <c r="H893" s="19"/>
      <c r="I893" s="19"/>
      <c r="J893" s="19"/>
      <c r="K893" s="19"/>
      <c r="L893" s="19"/>
      <c r="M893" s="19"/>
      <c r="N893" s="19"/>
      <c r="O893" s="19"/>
      <c r="P893" s="19"/>
      <c r="Q893" s="19"/>
      <c r="R893" s="19"/>
      <c r="S893" s="19"/>
      <c r="T893" s="19"/>
      <c r="U893" s="19"/>
      <c r="V893" s="19"/>
      <c r="W893" s="19"/>
      <c r="X893" s="19"/>
      <c r="Y893" s="19"/>
      <c r="Z893" s="19"/>
      <c r="AA893" s="19"/>
    </row>
    <row r="894" ht="12.75" customHeight="1">
      <c r="A894" s="19"/>
      <c r="B894" s="19"/>
      <c r="C894" s="19"/>
      <c r="D894" s="19"/>
      <c r="E894" s="19"/>
      <c r="F894" s="19"/>
      <c r="G894" s="19"/>
      <c r="H894" s="19"/>
      <c r="I894" s="19"/>
      <c r="J894" s="19"/>
      <c r="K894" s="19"/>
      <c r="L894" s="19"/>
      <c r="M894" s="19"/>
      <c r="N894" s="19"/>
      <c r="O894" s="19"/>
      <c r="P894" s="19"/>
      <c r="Q894" s="19"/>
      <c r="R894" s="19"/>
      <c r="S894" s="19"/>
      <c r="T894" s="19"/>
      <c r="U894" s="19"/>
      <c r="V894" s="19"/>
      <c r="W894" s="19"/>
      <c r="X894" s="19"/>
      <c r="Y894" s="19"/>
      <c r="Z894" s="19"/>
      <c r="AA894" s="19"/>
    </row>
    <row r="895" ht="12.75" customHeight="1">
      <c r="A895" s="19"/>
      <c r="B895" s="19"/>
      <c r="C895" s="19"/>
      <c r="D895" s="19"/>
      <c r="E895" s="19"/>
      <c r="F895" s="19"/>
      <c r="G895" s="19"/>
      <c r="H895" s="19"/>
      <c r="I895" s="19"/>
      <c r="J895" s="19"/>
      <c r="K895" s="19"/>
      <c r="L895" s="19"/>
      <c r="M895" s="19"/>
      <c r="N895" s="19"/>
      <c r="O895" s="19"/>
      <c r="P895" s="19"/>
      <c r="Q895" s="19"/>
      <c r="R895" s="19"/>
      <c r="S895" s="19"/>
      <c r="T895" s="19"/>
      <c r="U895" s="19"/>
      <c r="V895" s="19"/>
      <c r="W895" s="19"/>
      <c r="X895" s="19"/>
      <c r="Y895" s="19"/>
      <c r="Z895" s="19"/>
      <c r="AA895" s="19"/>
    </row>
    <row r="896" ht="12.75" customHeight="1">
      <c r="A896" s="19"/>
      <c r="B896" s="19"/>
      <c r="C896" s="19"/>
      <c r="D896" s="19"/>
      <c r="E896" s="19"/>
      <c r="F896" s="19"/>
      <c r="G896" s="19"/>
      <c r="H896" s="19"/>
      <c r="I896" s="19"/>
      <c r="J896" s="19"/>
      <c r="K896" s="19"/>
      <c r="L896" s="19"/>
      <c r="M896" s="19"/>
      <c r="N896" s="19"/>
      <c r="O896" s="19"/>
      <c r="P896" s="19"/>
      <c r="Q896" s="19"/>
      <c r="R896" s="19"/>
      <c r="S896" s="19"/>
      <c r="T896" s="19"/>
      <c r="U896" s="19"/>
      <c r="V896" s="19"/>
      <c r="W896" s="19"/>
      <c r="X896" s="19"/>
      <c r="Y896" s="19"/>
      <c r="Z896" s="19"/>
      <c r="AA896" s="19"/>
    </row>
    <row r="897" ht="12.75" customHeight="1">
      <c r="A897" s="19"/>
      <c r="B897" s="19"/>
      <c r="C897" s="19"/>
      <c r="D897" s="19"/>
      <c r="E897" s="19"/>
      <c r="F897" s="19"/>
      <c r="G897" s="19"/>
      <c r="H897" s="19"/>
      <c r="I897" s="19"/>
      <c r="J897" s="19"/>
      <c r="K897" s="19"/>
      <c r="L897" s="19"/>
      <c r="M897" s="19"/>
      <c r="N897" s="19"/>
      <c r="O897" s="19"/>
      <c r="P897" s="19"/>
      <c r="Q897" s="19"/>
      <c r="R897" s="19"/>
      <c r="S897" s="19"/>
      <c r="T897" s="19"/>
      <c r="U897" s="19"/>
      <c r="V897" s="19"/>
      <c r="W897" s="19"/>
      <c r="X897" s="19"/>
      <c r="Y897" s="19"/>
      <c r="Z897" s="19"/>
      <c r="AA897" s="19"/>
    </row>
    <row r="898" ht="12.75" customHeight="1">
      <c r="A898" s="19"/>
      <c r="B898" s="19"/>
      <c r="C898" s="19"/>
      <c r="D898" s="19"/>
      <c r="E898" s="19"/>
      <c r="F898" s="19"/>
      <c r="G898" s="19"/>
      <c r="H898" s="19"/>
      <c r="I898" s="19"/>
      <c r="J898" s="19"/>
      <c r="K898" s="19"/>
      <c r="L898" s="19"/>
      <c r="M898" s="19"/>
      <c r="N898" s="19"/>
      <c r="O898" s="19"/>
      <c r="P898" s="19"/>
      <c r="Q898" s="19"/>
      <c r="R898" s="19"/>
      <c r="S898" s="19"/>
      <c r="T898" s="19"/>
      <c r="U898" s="19"/>
      <c r="V898" s="19"/>
      <c r="W898" s="19"/>
      <c r="X898" s="19"/>
      <c r="Y898" s="19"/>
      <c r="Z898" s="19"/>
      <c r="AA898" s="19"/>
    </row>
    <row r="899" ht="12.75" customHeight="1">
      <c r="A899" s="19"/>
      <c r="B899" s="19"/>
      <c r="C899" s="19"/>
      <c r="D899" s="19"/>
      <c r="E899" s="19"/>
      <c r="F899" s="19"/>
      <c r="G899" s="19"/>
      <c r="H899" s="19"/>
      <c r="I899" s="19"/>
      <c r="J899" s="19"/>
      <c r="K899" s="19"/>
      <c r="L899" s="19"/>
      <c r="M899" s="19"/>
      <c r="N899" s="19"/>
      <c r="O899" s="19"/>
      <c r="P899" s="19"/>
      <c r="Q899" s="19"/>
      <c r="R899" s="19"/>
      <c r="S899" s="19"/>
      <c r="T899" s="19"/>
      <c r="U899" s="19"/>
      <c r="V899" s="19"/>
      <c r="W899" s="19"/>
      <c r="X899" s="19"/>
      <c r="Y899" s="19"/>
      <c r="Z899" s="19"/>
      <c r="AA899" s="19"/>
    </row>
    <row r="900" ht="12.75" customHeight="1">
      <c r="A900" s="19"/>
      <c r="B900" s="19"/>
      <c r="C900" s="19"/>
      <c r="D900" s="19"/>
      <c r="E900" s="19"/>
      <c r="F900" s="19"/>
      <c r="G900" s="19"/>
      <c r="H900" s="19"/>
      <c r="I900" s="19"/>
      <c r="J900" s="19"/>
      <c r="K900" s="19"/>
      <c r="L900" s="19"/>
      <c r="M900" s="19"/>
      <c r="N900" s="19"/>
      <c r="O900" s="19"/>
      <c r="P900" s="19"/>
      <c r="Q900" s="19"/>
      <c r="R900" s="19"/>
      <c r="S900" s="19"/>
      <c r="T900" s="19"/>
      <c r="U900" s="19"/>
      <c r="V900" s="19"/>
      <c r="W900" s="19"/>
      <c r="X900" s="19"/>
      <c r="Y900" s="19"/>
      <c r="Z900" s="19"/>
      <c r="AA900" s="19"/>
    </row>
    <row r="901" ht="12.75" customHeight="1">
      <c r="A901" s="19"/>
      <c r="B901" s="19"/>
      <c r="C901" s="19"/>
      <c r="D901" s="19"/>
      <c r="E901" s="19"/>
      <c r="F901" s="19"/>
      <c r="G901" s="19"/>
      <c r="H901" s="19"/>
      <c r="I901" s="19"/>
      <c r="J901" s="19"/>
      <c r="K901" s="19"/>
      <c r="L901" s="19"/>
      <c r="M901" s="19"/>
      <c r="N901" s="19"/>
      <c r="O901" s="19"/>
      <c r="P901" s="19"/>
      <c r="Q901" s="19"/>
      <c r="R901" s="19"/>
      <c r="S901" s="19"/>
      <c r="T901" s="19"/>
      <c r="U901" s="19"/>
      <c r="V901" s="19"/>
      <c r="W901" s="19"/>
      <c r="X901" s="19"/>
      <c r="Y901" s="19"/>
      <c r="Z901" s="19"/>
      <c r="AA901" s="19"/>
    </row>
    <row r="902" ht="12.75" customHeight="1">
      <c r="A902" s="19"/>
      <c r="B902" s="19"/>
      <c r="C902" s="19"/>
      <c r="D902" s="19"/>
      <c r="E902" s="19"/>
      <c r="F902" s="19"/>
      <c r="G902" s="19"/>
      <c r="H902" s="19"/>
      <c r="I902" s="19"/>
      <c r="J902" s="19"/>
      <c r="K902" s="19"/>
      <c r="L902" s="19"/>
      <c r="M902" s="19"/>
      <c r="N902" s="19"/>
      <c r="O902" s="19"/>
      <c r="P902" s="19"/>
      <c r="Q902" s="19"/>
      <c r="R902" s="19"/>
      <c r="S902" s="19"/>
      <c r="T902" s="19"/>
      <c r="U902" s="19"/>
      <c r="V902" s="19"/>
      <c r="W902" s="19"/>
      <c r="X902" s="19"/>
      <c r="Y902" s="19"/>
      <c r="Z902" s="19"/>
      <c r="AA902" s="19"/>
    </row>
    <row r="903" ht="12.75" customHeight="1">
      <c r="A903" s="19"/>
      <c r="B903" s="19"/>
      <c r="C903" s="19"/>
      <c r="D903" s="19"/>
      <c r="E903" s="19"/>
      <c r="F903" s="19"/>
      <c r="G903" s="19"/>
      <c r="H903" s="19"/>
      <c r="I903" s="19"/>
      <c r="J903" s="19"/>
      <c r="K903" s="19"/>
      <c r="L903" s="19"/>
      <c r="M903" s="19"/>
      <c r="N903" s="19"/>
      <c r="O903" s="19"/>
      <c r="P903" s="19"/>
      <c r="Q903" s="19"/>
      <c r="R903" s="19"/>
      <c r="S903" s="19"/>
      <c r="T903" s="19"/>
      <c r="U903" s="19"/>
      <c r="V903" s="19"/>
      <c r="W903" s="19"/>
      <c r="X903" s="19"/>
      <c r="Y903" s="19"/>
      <c r="Z903" s="19"/>
      <c r="AA903" s="19"/>
    </row>
    <row r="904" ht="12.75" customHeight="1">
      <c r="A904" s="19"/>
      <c r="B904" s="19"/>
      <c r="C904" s="19"/>
      <c r="D904" s="19"/>
      <c r="E904" s="19"/>
      <c r="F904" s="19"/>
      <c r="G904" s="19"/>
      <c r="H904" s="19"/>
      <c r="I904" s="19"/>
      <c r="J904" s="19"/>
      <c r="K904" s="19"/>
      <c r="L904" s="19"/>
      <c r="M904" s="19"/>
      <c r="N904" s="19"/>
      <c r="O904" s="19"/>
      <c r="P904" s="19"/>
      <c r="Q904" s="19"/>
      <c r="R904" s="19"/>
      <c r="S904" s="19"/>
      <c r="T904" s="19"/>
      <c r="U904" s="19"/>
      <c r="V904" s="19"/>
      <c r="W904" s="19"/>
      <c r="X904" s="19"/>
      <c r="Y904" s="19"/>
      <c r="Z904" s="19"/>
      <c r="AA904" s="19"/>
    </row>
    <row r="905" ht="12.75" customHeight="1">
      <c r="A905" s="19"/>
      <c r="B905" s="19"/>
      <c r="C905" s="19"/>
      <c r="D905" s="19"/>
      <c r="E905" s="19"/>
      <c r="F905" s="19"/>
      <c r="G905" s="19"/>
      <c r="H905" s="19"/>
      <c r="I905" s="19"/>
      <c r="J905" s="19"/>
      <c r="K905" s="19"/>
      <c r="L905" s="19"/>
      <c r="M905" s="19"/>
      <c r="N905" s="19"/>
      <c r="O905" s="19"/>
      <c r="P905" s="19"/>
      <c r="Q905" s="19"/>
      <c r="R905" s="19"/>
      <c r="S905" s="19"/>
      <c r="T905" s="19"/>
      <c r="U905" s="19"/>
      <c r="V905" s="19"/>
      <c r="W905" s="19"/>
      <c r="X905" s="19"/>
      <c r="Y905" s="19"/>
      <c r="Z905" s="19"/>
      <c r="AA905" s="19"/>
    </row>
    <row r="906" ht="12.75" customHeight="1">
      <c r="A906" s="19"/>
      <c r="B906" s="19"/>
      <c r="C906" s="19"/>
      <c r="D906" s="19"/>
      <c r="E906" s="19"/>
      <c r="F906" s="19"/>
      <c r="G906" s="19"/>
      <c r="H906" s="19"/>
      <c r="I906" s="19"/>
      <c r="J906" s="19"/>
      <c r="K906" s="19"/>
      <c r="L906" s="19"/>
      <c r="M906" s="19"/>
      <c r="N906" s="19"/>
      <c r="O906" s="19"/>
      <c r="P906" s="19"/>
      <c r="Q906" s="19"/>
      <c r="R906" s="19"/>
      <c r="S906" s="19"/>
      <c r="T906" s="19"/>
      <c r="U906" s="19"/>
      <c r="V906" s="19"/>
      <c r="W906" s="19"/>
      <c r="X906" s="19"/>
      <c r="Y906" s="19"/>
      <c r="Z906" s="19"/>
      <c r="AA906" s="19"/>
    </row>
    <row r="907" ht="12.75" customHeight="1">
      <c r="A907" s="19"/>
      <c r="B907" s="19"/>
      <c r="C907" s="19"/>
      <c r="D907" s="19"/>
      <c r="E907" s="19"/>
      <c r="F907" s="19"/>
      <c r="G907" s="19"/>
      <c r="H907" s="19"/>
      <c r="I907" s="19"/>
      <c r="J907" s="19"/>
      <c r="K907" s="19"/>
      <c r="L907" s="19"/>
      <c r="M907" s="19"/>
      <c r="N907" s="19"/>
      <c r="O907" s="19"/>
      <c r="P907" s="19"/>
      <c r="Q907" s="19"/>
      <c r="R907" s="19"/>
      <c r="S907" s="19"/>
      <c r="T907" s="19"/>
      <c r="U907" s="19"/>
      <c r="V907" s="19"/>
      <c r="W907" s="19"/>
      <c r="X907" s="19"/>
      <c r="Y907" s="19"/>
      <c r="Z907" s="19"/>
      <c r="AA907" s="19"/>
    </row>
    <row r="908" ht="12.75" customHeight="1">
      <c r="A908" s="19"/>
      <c r="B908" s="19"/>
      <c r="C908" s="19"/>
      <c r="D908" s="19"/>
      <c r="E908" s="19"/>
      <c r="F908" s="19"/>
      <c r="G908" s="19"/>
      <c r="H908" s="19"/>
      <c r="I908" s="19"/>
      <c r="J908" s="19"/>
      <c r="K908" s="19"/>
      <c r="L908" s="19"/>
      <c r="M908" s="19"/>
      <c r="N908" s="19"/>
      <c r="O908" s="19"/>
      <c r="P908" s="19"/>
      <c r="Q908" s="19"/>
      <c r="R908" s="19"/>
      <c r="S908" s="19"/>
      <c r="T908" s="19"/>
      <c r="U908" s="19"/>
      <c r="V908" s="19"/>
      <c r="W908" s="19"/>
      <c r="X908" s="19"/>
      <c r="Y908" s="19"/>
      <c r="Z908" s="19"/>
      <c r="AA908" s="19"/>
    </row>
    <row r="909" ht="12.75" customHeight="1">
      <c r="A909" s="19"/>
      <c r="B909" s="19"/>
      <c r="C909" s="19"/>
      <c r="D909" s="19"/>
      <c r="E909" s="19"/>
      <c r="F909" s="19"/>
      <c r="G909" s="19"/>
      <c r="H909" s="19"/>
      <c r="I909" s="19"/>
      <c r="J909" s="19"/>
      <c r="K909" s="19"/>
      <c r="L909" s="19"/>
      <c r="M909" s="19"/>
      <c r="N909" s="19"/>
      <c r="O909" s="19"/>
      <c r="P909" s="19"/>
      <c r="Q909" s="19"/>
      <c r="R909" s="19"/>
      <c r="S909" s="19"/>
      <c r="T909" s="19"/>
      <c r="U909" s="19"/>
      <c r="V909" s="19"/>
      <c r="W909" s="19"/>
      <c r="X909" s="19"/>
      <c r="Y909" s="19"/>
      <c r="Z909" s="19"/>
      <c r="AA909" s="19"/>
    </row>
    <row r="910" ht="12.75" customHeight="1">
      <c r="A910" s="19"/>
      <c r="B910" s="19"/>
      <c r="C910" s="19"/>
      <c r="D910" s="19"/>
      <c r="E910" s="19"/>
      <c r="F910" s="19"/>
      <c r="G910" s="19"/>
      <c r="H910" s="19"/>
      <c r="I910" s="19"/>
      <c r="J910" s="19"/>
      <c r="K910" s="19"/>
      <c r="L910" s="19"/>
      <c r="M910" s="19"/>
      <c r="N910" s="19"/>
      <c r="O910" s="19"/>
      <c r="P910" s="19"/>
      <c r="Q910" s="19"/>
      <c r="R910" s="19"/>
      <c r="S910" s="19"/>
      <c r="T910" s="19"/>
      <c r="U910" s="19"/>
      <c r="V910" s="19"/>
      <c r="W910" s="19"/>
      <c r="X910" s="19"/>
      <c r="Y910" s="19"/>
      <c r="Z910" s="19"/>
      <c r="AA910" s="19"/>
    </row>
    <row r="911" ht="12.75" customHeight="1">
      <c r="A911" s="19"/>
      <c r="B911" s="19"/>
      <c r="C911" s="19"/>
      <c r="D911" s="19"/>
      <c r="E911" s="19"/>
      <c r="F911" s="19"/>
      <c r="G911" s="19"/>
      <c r="H911" s="19"/>
      <c r="I911" s="19"/>
      <c r="J911" s="19"/>
      <c r="K911" s="19"/>
      <c r="L911" s="19"/>
      <c r="M911" s="19"/>
      <c r="N911" s="19"/>
      <c r="O911" s="19"/>
      <c r="P911" s="19"/>
      <c r="Q911" s="19"/>
      <c r="R911" s="19"/>
      <c r="S911" s="19"/>
      <c r="T911" s="19"/>
      <c r="U911" s="19"/>
      <c r="V911" s="19"/>
      <c r="W911" s="19"/>
      <c r="X911" s="19"/>
      <c r="Y911" s="19"/>
      <c r="Z911" s="19"/>
      <c r="AA911" s="19"/>
    </row>
    <row r="912" ht="12.75" customHeight="1">
      <c r="A912" s="19"/>
      <c r="B912" s="19"/>
      <c r="C912" s="19"/>
      <c r="D912" s="19"/>
      <c r="E912" s="19"/>
      <c r="F912" s="19"/>
      <c r="G912" s="19"/>
      <c r="H912" s="19"/>
      <c r="I912" s="19"/>
      <c r="J912" s="19"/>
      <c r="K912" s="19"/>
      <c r="L912" s="19"/>
      <c r="M912" s="19"/>
      <c r="N912" s="19"/>
      <c r="O912" s="19"/>
      <c r="P912" s="19"/>
      <c r="Q912" s="19"/>
      <c r="R912" s="19"/>
      <c r="S912" s="19"/>
      <c r="T912" s="19"/>
      <c r="U912" s="19"/>
      <c r="V912" s="19"/>
      <c r="W912" s="19"/>
      <c r="X912" s="19"/>
      <c r="Y912" s="19"/>
      <c r="Z912" s="19"/>
      <c r="AA912" s="19"/>
    </row>
    <row r="913" ht="12.75" customHeight="1">
      <c r="A913" s="19"/>
      <c r="B913" s="19"/>
      <c r="C913" s="19"/>
      <c r="D913" s="19"/>
      <c r="E913" s="19"/>
      <c r="F913" s="19"/>
      <c r="G913" s="19"/>
      <c r="H913" s="19"/>
      <c r="I913" s="19"/>
      <c r="J913" s="19"/>
      <c r="K913" s="19"/>
      <c r="L913" s="19"/>
      <c r="M913" s="19"/>
      <c r="N913" s="19"/>
      <c r="O913" s="19"/>
      <c r="P913" s="19"/>
      <c r="Q913" s="19"/>
      <c r="R913" s="19"/>
      <c r="S913" s="19"/>
      <c r="T913" s="19"/>
      <c r="U913" s="19"/>
      <c r="V913" s="19"/>
      <c r="W913" s="19"/>
      <c r="X913" s="19"/>
      <c r="Y913" s="19"/>
      <c r="Z913" s="19"/>
      <c r="AA913" s="19"/>
    </row>
    <row r="914" ht="12.75" customHeight="1">
      <c r="A914" s="19"/>
      <c r="B914" s="19"/>
      <c r="C914" s="19"/>
      <c r="D914" s="19"/>
      <c r="E914" s="19"/>
      <c r="F914" s="19"/>
      <c r="G914" s="19"/>
      <c r="H914" s="19"/>
      <c r="I914" s="19"/>
      <c r="J914" s="19"/>
      <c r="K914" s="19"/>
      <c r="L914" s="19"/>
      <c r="M914" s="19"/>
      <c r="N914" s="19"/>
      <c r="O914" s="19"/>
      <c r="P914" s="19"/>
      <c r="Q914" s="19"/>
      <c r="R914" s="19"/>
      <c r="S914" s="19"/>
      <c r="T914" s="19"/>
      <c r="U914" s="19"/>
      <c r="V914" s="19"/>
      <c r="W914" s="19"/>
      <c r="X914" s="19"/>
      <c r="Y914" s="19"/>
      <c r="Z914" s="19"/>
      <c r="AA914" s="19"/>
    </row>
    <row r="915" ht="12.75" customHeight="1">
      <c r="A915" s="19"/>
      <c r="B915" s="19"/>
      <c r="C915" s="19"/>
      <c r="D915" s="19"/>
      <c r="E915" s="19"/>
      <c r="F915" s="19"/>
      <c r="G915" s="19"/>
      <c r="H915" s="19"/>
      <c r="I915" s="19"/>
      <c r="J915" s="19"/>
      <c r="K915" s="19"/>
      <c r="L915" s="19"/>
      <c r="M915" s="19"/>
      <c r="N915" s="19"/>
      <c r="O915" s="19"/>
      <c r="P915" s="19"/>
      <c r="Q915" s="19"/>
      <c r="R915" s="19"/>
      <c r="S915" s="19"/>
      <c r="T915" s="19"/>
      <c r="U915" s="19"/>
      <c r="V915" s="19"/>
      <c r="W915" s="19"/>
      <c r="X915" s="19"/>
      <c r="Y915" s="19"/>
      <c r="Z915" s="19"/>
      <c r="AA915" s="19"/>
    </row>
    <row r="916" ht="12.75" customHeight="1">
      <c r="A916" s="19"/>
      <c r="B916" s="19"/>
      <c r="C916" s="19"/>
      <c r="D916" s="19"/>
      <c r="E916" s="19"/>
      <c r="F916" s="19"/>
      <c r="G916" s="19"/>
      <c r="H916" s="19"/>
      <c r="I916" s="19"/>
      <c r="J916" s="19"/>
      <c r="K916" s="19"/>
      <c r="L916" s="19"/>
      <c r="M916" s="19"/>
      <c r="N916" s="19"/>
      <c r="O916" s="19"/>
      <c r="P916" s="19"/>
      <c r="Q916" s="19"/>
      <c r="R916" s="19"/>
      <c r="S916" s="19"/>
      <c r="T916" s="19"/>
      <c r="U916" s="19"/>
      <c r="V916" s="19"/>
      <c r="W916" s="19"/>
      <c r="X916" s="19"/>
      <c r="Y916" s="19"/>
      <c r="Z916" s="19"/>
      <c r="AA916" s="19"/>
    </row>
    <row r="917" ht="12.75" customHeight="1">
      <c r="A917" s="19"/>
      <c r="B917" s="19"/>
      <c r="C917" s="19"/>
      <c r="D917" s="19"/>
      <c r="E917" s="19"/>
      <c r="F917" s="19"/>
      <c r="G917" s="19"/>
      <c r="H917" s="19"/>
      <c r="I917" s="19"/>
      <c r="J917" s="19"/>
      <c r="K917" s="19"/>
      <c r="L917" s="19"/>
      <c r="M917" s="19"/>
      <c r="N917" s="19"/>
      <c r="O917" s="19"/>
      <c r="P917" s="19"/>
      <c r="Q917" s="19"/>
      <c r="R917" s="19"/>
      <c r="S917" s="19"/>
      <c r="T917" s="19"/>
      <c r="U917" s="19"/>
      <c r="V917" s="19"/>
      <c r="W917" s="19"/>
      <c r="X917" s="19"/>
      <c r="Y917" s="19"/>
      <c r="Z917" s="19"/>
      <c r="AA917" s="19"/>
    </row>
    <row r="918" ht="12.75" customHeight="1">
      <c r="A918" s="19"/>
      <c r="B918" s="19"/>
      <c r="C918" s="19"/>
      <c r="D918" s="19"/>
      <c r="E918" s="19"/>
      <c r="F918" s="19"/>
      <c r="G918" s="19"/>
      <c r="H918" s="19"/>
      <c r="I918" s="19"/>
      <c r="J918" s="19"/>
      <c r="K918" s="19"/>
      <c r="L918" s="19"/>
      <c r="M918" s="19"/>
      <c r="N918" s="19"/>
      <c r="O918" s="19"/>
      <c r="P918" s="19"/>
      <c r="Q918" s="19"/>
      <c r="R918" s="19"/>
      <c r="S918" s="19"/>
      <c r="T918" s="19"/>
      <c r="U918" s="19"/>
      <c r="V918" s="19"/>
      <c r="W918" s="19"/>
      <c r="X918" s="19"/>
      <c r="Y918" s="19"/>
      <c r="Z918" s="19"/>
      <c r="AA918" s="19"/>
    </row>
    <row r="919" ht="12.75" customHeight="1">
      <c r="A919" s="19"/>
      <c r="B919" s="19"/>
      <c r="C919" s="19"/>
      <c r="D919" s="19"/>
      <c r="E919" s="19"/>
      <c r="F919" s="19"/>
      <c r="G919" s="19"/>
      <c r="H919" s="19"/>
      <c r="I919" s="19"/>
      <c r="J919" s="19"/>
      <c r="K919" s="19"/>
      <c r="L919" s="19"/>
      <c r="M919" s="19"/>
      <c r="N919" s="19"/>
      <c r="O919" s="19"/>
      <c r="P919" s="19"/>
      <c r="Q919" s="19"/>
      <c r="R919" s="19"/>
      <c r="S919" s="19"/>
      <c r="T919" s="19"/>
      <c r="U919" s="19"/>
      <c r="V919" s="19"/>
      <c r="W919" s="19"/>
      <c r="X919" s="19"/>
      <c r="Y919" s="19"/>
      <c r="Z919" s="19"/>
      <c r="AA919" s="19"/>
    </row>
    <row r="920" ht="12.75" customHeight="1">
      <c r="A920" s="19"/>
      <c r="B920" s="19"/>
      <c r="C920" s="19"/>
      <c r="D920" s="19"/>
      <c r="E920" s="19"/>
      <c r="F920" s="19"/>
      <c r="G920" s="19"/>
      <c r="H920" s="19"/>
      <c r="I920" s="19"/>
      <c r="J920" s="19"/>
      <c r="K920" s="19"/>
      <c r="L920" s="19"/>
      <c r="M920" s="19"/>
      <c r="N920" s="19"/>
      <c r="O920" s="19"/>
      <c r="P920" s="19"/>
      <c r="Q920" s="19"/>
      <c r="R920" s="19"/>
      <c r="S920" s="19"/>
      <c r="T920" s="19"/>
      <c r="U920" s="19"/>
      <c r="V920" s="19"/>
      <c r="W920" s="19"/>
      <c r="X920" s="19"/>
      <c r="Y920" s="19"/>
      <c r="Z920" s="19"/>
      <c r="AA920" s="19"/>
    </row>
    <row r="921" ht="12.75" customHeight="1">
      <c r="A921" s="19"/>
      <c r="B921" s="19"/>
      <c r="C921" s="19"/>
      <c r="D921" s="19"/>
      <c r="E921" s="19"/>
      <c r="F921" s="19"/>
      <c r="G921" s="19"/>
      <c r="H921" s="19"/>
      <c r="I921" s="19"/>
      <c r="J921" s="19"/>
      <c r="K921" s="19"/>
      <c r="L921" s="19"/>
      <c r="M921" s="19"/>
      <c r="N921" s="19"/>
      <c r="O921" s="19"/>
      <c r="P921" s="19"/>
      <c r="Q921" s="19"/>
      <c r="R921" s="19"/>
      <c r="S921" s="19"/>
      <c r="T921" s="19"/>
      <c r="U921" s="19"/>
      <c r="V921" s="19"/>
      <c r="W921" s="19"/>
      <c r="X921" s="19"/>
      <c r="Y921" s="19"/>
      <c r="Z921" s="19"/>
      <c r="AA921" s="19"/>
    </row>
    <row r="922" ht="12.75" customHeight="1">
      <c r="A922" s="19"/>
      <c r="B922" s="19"/>
      <c r="C922" s="19"/>
      <c r="D922" s="19"/>
      <c r="E922" s="19"/>
      <c r="F922" s="19"/>
      <c r="G922" s="19"/>
      <c r="H922" s="19"/>
      <c r="I922" s="19"/>
      <c r="J922" s="19"/>
      <c r="K922" s="19"/>
      <c r="L922" s="19"/>
      <c r="M922" s="19"/>
      <c r="N922" s="19"/>
      <c r="O922" s="19"/>
      <c r="P922" s="19"/>
      <c r="Q922" s="19"/>
      <c r="R922" s="19"/>
      <c r="S922" s="19"/>
      <c r="T922" s="19"/>
      <c r="U922" s="19"/>
      <c r="V922" s="19"/>
      <c r="W922" s="19"/>
      <c r="X922" s="19"/>
      <c r="Y922" s="19"/>
      <c r="Z922" s="19"/>
      <c r="AA922" s="19"/>
    </row>
    <row r="923" ht="12.75" customHeight="1">
      <c r="A923" s="19"/>
      <c r="B923" s="19"/>
      <c r="C923" s="19"/>
      <c r="D923" s="19"/>
      <c r="E923" s="19"/>
      <c r="F923" s="19"/>
      <c r="G923" s="19"/>
      <c r="H923" s="19"/>
      <c r="I923" s="19"/>
      <c r="J923" s="19"/>
      <c r="K923" s="19"/>
      <c r="L923" s="19"/>
      <c r="M923" s="19"/>
      <c r="N923" s="19"/>
      <c r="O923" s="19"/>
      <c r="P923" s="19"/>
      <c r="Q923" s="19"/>
      <c r="R923" s="19"/>
      <c r="S923" s="19"/>
      <c r="T923" s="19"/>
      <c r="U923" s="19"/>
      <c r="V923" s="19"/>
      <c r="W923" s="19"/>
      <c r="X923" s="19"/>
      <c r="Y923" s="19"/>
      <c r="Z923" s="19"/>
      <c r="AA923" s="19"/>
    </row>
    <row r="924" ht="12.75" customHeight="1">
      <c r="A924" s="19"/>
      <c r="B924" s="19"/>
      <c r="C924" s="19"/>
      <c r="D924" s="19"/>
      <c r="E924" s="19"/>
      <c r="F924" s="19"/>
      <c r="G924" s="19"/>
      <c r="H924" s="19"/>
      <c r="I924" s="19"/>
      <c r="J924" s="19"/>
      <c r="K924" s="19"/>
      <c r="L924" s="19"/>
      <c r="M924" s="19"/>
      <c r="N924" s="19"/>
      <c r="O924" s="19"/>
      <c r="P924" s="19"/>
      <c r="Q924" s="19"/>
      <c r="R924" s="19"/>
      <c r="S924" s="19"/>
      <c r="T924" s="19"/>
      <c r="U924" s="19"/>
      <c r="V924" s="19"/>
      <c r="W924" s="19"/>
      <c r="X924" s="19"/>
      <c r="Y924" s="19"/>
      <c r="Z924" s="19"/>
      <c r="AA924" s="19"/>
    </row>
    <row r="925" ht="12.75" customHeight="1">
      <c r="A925" s="19"/>
      <c r="B925" s="19"/>
      <c r="C925" s="19"/>
      <c r="D925" s="19"/>
      <c r="E925" s="19"/>
      <c r="F925" s="19"/>
      <c r="G925" s="19"/>
      <c r="H925" s="19"/>
      <c r="I925" s="19"/>
      <c r="J925" s="19"/>
      <c r="K925" s="19"/>
      <c r="L925" s="19"/>
      <c r="M925" s="19"/>
      <c r="N925" s="19"/>
      <c r="O925" s="19"/>
      <c r="P925" s="19"/>
      <c r="Q925" s="19"/>
      <c r="R925" s="19"/>
      <c r="S925" s="19"/>
      <c r="T925" s="19"/>
      <c r="U925" s="19"/>
      <c r="V925" s="19"/>
      <c r="W925" s="19"/>
      <c r="X925" s="19"/>
      <c r="Y925" s="19"/>
      <c r="Z925" s="19"/>
      <c r="AA925" s="19"/>
    </row>
    <row r="926" ht="12.75" customHeight="1">
      <c r="A926" s="19"/>
      <c r="B926" s="19"/>
      <c r="C926" s="19"/>
      <c r="D926" s="19"/>
      <c r="E926" s="19"/>
      <c r="F926" s="19"/>
      <c r="G926" s="19"/>
      <c r="H926" s="19"/>
      <c r="I926" s="19"/>
      <c r="J926" s="19"/>
      <c r="K926" s="19"/>
      <c r="L926" s="19"/>
      <c r="M926" s="19"/>
      <c r="N926" s="19"/>
      <c r="O926" s="19"/>
      <c r="P926" s="19"/>
      <c r="Q926" s="19"/>
      <c r="R926" s="19"/>
      <c r="S926" s="19"/>
      <c r="T926" s="19"/>
      <c r="U926" s="19"/>
      <c r="V926" s="19"/>
      <c r="W926" s="19"/>
      <c r="X926" s="19"/>
      <c r="Y926" s="19"/>
      <c r="Z926" s="19"/>
      <c r="AA926" s="19"/>
    </row>
    <row r="927" ht="12.75" customHeight="1">
      <c r="A927" s="19"/>
      <c r="B927" s="19"/>
      <c r="C927" s="19"/>
      <c r="D927" s="19"/>
      <c r="E927" s="19"/>
      <c r="F927" s="19"/>
      <c r="G927" s="19"/>
      <c r="H927" s="19"/>
      <c r="I927" s="19"/>
      <c r="J927" s="19"/>
      <c r="K927" s="19"/>
      <c r="L927" s="19"/>
      <c r="M927" s="19"/>
      <c r="N927" s="19"/>
      <c r="O927" s="19"/>
      <c r="P927" s="19"/>
      <c r="Q927" s="19"/>
      <c r="R927" s="19"/>
      <c r="S927" s="19"/>
      <c r="T927" s="19"/>
      <c r="U927" s="19"/>
      <c r="V927" s="19"/>
      <c r="W927" s="19"/>
      <c r="X927" s="19"/>
      <c r="Y927" s="19"/>
      <c r="Z927" s="19"/>
      <c r="AA927" s="19"/>
    </row>
    <row r="928" ht="12.75" customHeight="1">
      <c r="A928" s="19"/>
      <c r="B928" s="19"/>
      <c r="C928" s="19"/>
      <c r="D928" s="19"/>
      <c r="E928" s="19"/>
      <c r="F928" s="19"/>
      <c r="G928" s="19"/>
      <c r="H928" s="19"/>
      <c r="I928" s="19"/>
      <c r="J928" s="19"/>
      <c r="K928" s="19"/>
      <c r="L928" s="19"/>
      <c r="M928" s="19"/>
      <c r="N928" s="19"/>
      <c r="O928" s="19"/>
      <c r="P928" s="19"/>
      <c r="Q928" s="19"/>
      <c r="R928" s="19"/>
      <c r="S928" s="19"/>
      <c r="T928" s="19"/>
      <c r="U928" s="19"/>
      <c r="V928" s="19"/>
      <c r="W928" s="19"/>
      <c r="X928" s="19"/>
      <c r="Y928" s="19"/>
      <c r="Z928" s="19"/>
      <c r="AA928" s="19"/>
    </row>
    <row r="929" ht="12.75" customHeight="1">
      <c r="A929" s="19"/>
      <c r="B929" s="19"/>
      <c r="C929" s="19"/>
      <c r="D929" s="19"/>
      <c r="E929" s="19"/>
      <c r="F929" s="19"/>
      <c r="G929" s="19"/>
      <c r="H929" s="19"/>
      <c r="I929" s="19"/>
      <c r="J929" s="19"/>
      <c r="K929" s="19"/>
      <c r="L929" s="19"/>
      <c r="M929" s="19"/>
      <c r="N929" s="19"/>
      <c r="O929" s="19"/>
      <c r="P929" s="19"/>
      <c r="Q929" s="19"/>
      <c r="R929" s="19"/>
      <c r="S929" s="19"/>
      <c r="T929" s="19"/>
      <c r="U929" s="19"/>
      <c r="V929" s="19"/>
      <c r="W929" s="19"/>
      <c r="X929" s="19"/>
      <c r="Y929" s="19"/>
      <c r="Z929" s="19"/>
      <c r="AA929" s="19"/>
    </row>
    <row r="930" ht="12.75" customHeight="1">
      <c r="A930" s="19"/>
      <c r="B930" s="19"/>
      <c r="C930" s="19"/>
      <c r="D930" s="19"/>
      <c r="E930" s="19"/>
      <c r="F930" s="19"/>
      <c r="G930" s="19"/>
      <c r="H930" s="19"/>
      <c r="I930" s="19"/>
      <c r="J930" s="19"/>
      <c r="K930" s="19"/>
      <c r="L930" s="19"/>
      <c r="M930" s="19"/>
      <c r="N930" s="19"/>
      <c r="O930" s="19"/>
      <c r="P930" s="19"/>
      <c r="Q930" s="19"/>
      <c r="R930" s="19"/>
      <c r="S930" s="19"/>
      <c r="T930" s="19"/>
      <c r="U930" s="19"/>
      <c r="V930" s="19"/>
      <c r="W930" s="19"/>
      <c r="X930" s="19"/>
      <c r="Y930" s="19"/>
      <c r="Z930" s="19"/>
      <c r="AA930" s="19"/>
    </row>
    <row r="931" ht="12.75" customHeight="1">
      <c r="A931" s="19"/>
      <c r="B931" s="19"/>
      <c r="C931" s="19"/>
      <c r="D931" s="19"/>
      <c r="E931" s="19"/>
      <c r="F931" s="19"/>
      <c r="G931" s="19"/>
      <c r="H931" s="19"/>
      <c r="I931" s="19"/>
      <c r="J931" s="19"/>
      <c r="K931" s="19"/>
      <c r="L931" s="19"/>
      <c r="M931" s="19"/>
      <c r="N931" s="19"/>
      <c r="O931" s="19"/>
      <c r="P931" s="19"/>
      <c r="Q931" s="19"/>
      <c r="R931" s="19"/>
      <c r="S931" s="19"/>
      <c r="T931" s="19"/>
      <c r="U931" s="19"/>
      <c r="V931" s="19"/>
      <c r="W931" s="19"/>
      <c r="X931" s="19"/>
      <c r="Y931" s="19"/>
      <c r="Z931" s="19"/>
      <c r="AA931" s="19"/>
    </row>
    <row r="932" ht="12.75" customHeight="1">
      <c r="A932" s="19"/>
      <c r="B932" s="19"/>
      <c r="C932" s="19"/>
      <c r="D932" s="19"/>
      <c r="E932" s="19"/>
      <c r="F932" s="19"/>
      <c r="G932" s="19"/>
      <c r="H932" s="19"/>
      <c r="I932" s="19"/>
      <c r="J932" s="19"/>
      <c r="K932" s="19"/>
      <c r="L932" s="19"/>
      <c r="M932" s="19"/>
      <c r="N932" s="19"/>
      <c r="O932" s="19"/>
      <c r="P932" s="19"/>
      <c r="Q932" s="19"/>
      <c r="R932" s="19"/>
      <c r="S932" s="19"/>
      <c r="T932" s="19"/>
      <c r="U932" s="19"/>
      <c r="V932" s="19"/>
      <c r="W932" s="19"/>
      <c r="X932" s="19"/>
      <c r="Y932" s="19"/>
      <c r="Z932" s="19"/>
      <c r="AA932" s="19"/>
    </row>
    <row r="933" ht="12.75" customHeight="1">
      <c r="A933" s="19"/>
      <c r="B933" s="19"/>
      <c r="C933" s="19"/>
      <c r="D933" s="19"/>
      <c r="E933" s="19"/>
      <c r="F933" s="19"/>
      <c r="G933" s="19"/>
      <c r="H933" s="19"/>
      <c r="I933" s="19"/>
      <c r="J933" s="19"/>
      <c r="K933" s="19"/>
      <c r="L933" s="19"/>
      <c r="M933" s="19"/>
      <c r="N933" s="19"/>
      <c r="O933" s="19"/>
      <c r="P933" s="19"/>
      <c r="Q933" s="19"/>
      <c r="R933" s="19"/>
      <c r="S933" s="19"/>
      <c r="T933" s="19"/>
      <c r="U933" s="19"/>
      <c r="V933" s="19"/>
      <c r="W933" s="19"/>
      <c r="X933" s="19"/>
      <c r="Y933" s="19"/>
      <c r="Z933" s="19"/>
      <c r="AA933" s="19"/>
    </row>
    <row r="934" ht="12.75" customHeight="1">
      <c r="A934" s="19"/>
      <c r="B934" s="19"/>
      <c r="C934" s="19"/>
      <c r="D934" s="19"/>
      <c r="E934" s="19"/>
      <c r="F934" s="19"/>
      <c r="G934" s="19"/>
      <c r="H934" s="19"/>
      <c r="I934" s="19"/>
      <c r="J934" s="19"/>
      <c r="K934" s="19"/>
      <c r="L934" s="19"/>
      <c r="M934" s="19"/>
      <c r="N934" s="19"/>
      <c r="O934" s="19"/>
      <c r="P934" s="19"/>
      <c r="Q934" s="19"/>
      <c r="R934" s="19"/>
      <c r="S934" s="19"/>
      <c r="T934" s="19"/>
      <c r="U934" s="19"/>
      <c r="V934" s="19"/>
      <c r="W934" s="19"/>
      <c r="X934" s="19"/>
      <c r="Y934" s="19"/>
      <c r="Z934" s="19"/>
      <c r="AA934" s="19"/>
    </row>
    <row r="935" ht="12.75" customHeight="1">
      <c r="A935" s="19"/>
      <c r="B935" s="19"/>
      <c r="C935" s="19"/>
      <c r="D935" s="19"/>
      <c r="E935" s="19"/>
      <c r="F935" s="19"/>
      <c r="G935" s="19"/>
      <c r="H935" s="19"/>
      <c r="I935" s="19"/>
      <c r="J935" s="19"/>
      <c r="K935" s="19"/>
      <c r="L935" s="19"/>
      <c r="M935" s="19"/>
      <c r="N935" s="19"/>
      <c r="O935" s="19"/>
      <c r="P935" s="19"/>
      <c r="Q935" s="19"/>
      <c r="R935" s="19"/>
      <c r="S935" s="19"/>
      <c r="T935" s="19"/>
      <c r="U935" s="19"/>
      <c r="V935" s="19"/>
      <c r="W935" s="19"/>
      <c r="X935" s="19"/>
      <c r="Y935" s="19"/>
      <c r="Z935" s="19"/>
      <c r="AA935" s="19"/>
    </row>
    <row r="936" ht="12.75" customHeight="1">
      <c r="A936" s="19"/>
      <c r="B936" s="19"/>
      <c r="C936" s="19"/>
      <c r="D936" s="19"/>
      <c r="E936" s="19"/>
      <c r="F936" s="19"/>
      <c r="G936" s="19"/>
      <c r="H936" s="19"/>
      <c r="I936" s="19"/>
      <c r="J936" s="19"/>
      <c r="K936" s="19"/>
      <c r="L936" s="19"/>
      <c r="M936" s="19"/>
      <c r="N936" s="19"/>
      <c r="O936" s="19"/>
      <c r="P936" s="19"/>
      <c r="Q936" s="19"/>
      <c r="R936" s="19"/>
      <c r="S936" s="19"/>
      <c r="T936" s="19"/>
      <c r="U936" s="19"/>
      <c r="V936" s="19"/>
      <c r="W936" s="19"/>
      <c r="X936" s="19"/>
      <c r="Y936" s="19"/>
      <c r="Z936" s="19"/>
      <c r="AA936" s="19"/>
    </row>
    <row r="937" ht="12.75" customHeight="1">
      <c r="A937" s="19"/>
      <c r="B937" s="19"/>
      <c r="C937" s="19"/>
      <c r="D937" s="19"/>
      <c r="E937" s="19"/>
      <c r="F937" s="19"/>
      <c r="G937" s="19"/>
      <c r="H937" s="19"/>
      <c r="I937" s="19"/>
      <c r="J937" s="19"/>
      <c r="K937" s="19"/>
      <c r="L937" s="19"/>
      <c r="M937" s="19"/>
      <c r="N937" s="19"/>
      <c r="O937" s="19"/>
      <c r="P937" s="19"/>
      <c r="Q937" s="19"/>
      <c r="R937" s="19"/>
      <c r="S937" s="19"/>
      <c r="T937" s="19"/>
      <c r="U937" s="19"/>
      <c r="V937" s="19"/>
      <c r="W937" s="19"/>
      <c r="X937" s="19"/>
      <c r="Y937" s="19"/>
      <c r="Z937" s="19"/>
      <c r="AA937" s="19"/>
    </row>
    <row r="938" ht="12.75" customHeight="1">
      <c r="A938" s="19"/>
      <c r="B938" s="19"/>
      <c r="C938" s="19"/>
      <c r="D938" s="19"/>
      <c r="E938" s="19"/>
      <c r="F938" s="19"/>
      <c r="G938" s="19"/>
      <c r="H938" s="19"/>
      <c r="I938" s="19"/>
      <c r="J938" s="19"/>
      <c r="K938" s="19"/>
      <c r="L938" s="19"/>
      <c r="M938" s="19"/>
      <c r="N938" s="19"/>
      <c r="O938" s="19"/>
      <c r="P938" s="19"/>
      <c r="Q938" s="19"/>
      <c r="R938" s="19"/>
      <c r="S938" s="19"/>
      <c r="T938" s="19"/>
      <c r="U938" s="19"/>
      <c r="V938" s="19"/>
      <c r="W938" s="19"/>
      <c r="X938" s="19"/>
      <c r="Y938" s="19"/>
      <c r="Z938" s="19"/>
      <c r="AA938" s="19"/>
    </row>
    <row r="939" ht="12.75" customHeight="1">
      <c r="A939" s="19"/>
      <c r="B939" s="19"/>
      <c r="C939" s="19"/>
      <c r="D939" s="19"/>
      <c r="E939" s="19"/>
      <c r="F939" s="19"/>
      <c r="G939" s="19"/>
      <c r="H939" s="19"/>
      <c r="I939" s="19"/>
      <c r="J939" s="19"/>
      <c r="K939" s="19"/>
      <c r="L939" s="19"/>
      <c r="M939" s="19"/>
      <c r="N939" s="19"/>
      <c r="O939" s="19"/>
      <c r="P939" s="19"/>
      <c r="Q939" s="19"/>
      <c r="R939" s="19"/>
      <c r="S939" s="19"/>
      <c r="T939" s="19"/>
      <c r="U939" s="19"/>
      <c r="V939" s="19"/>
      <c r="W939" s="19"/>
      <c r="X939" s="19"/>
      <c r="Y939" s="19"/>
      <c r="Z939" s="19"/>
      <c r="AA939" s="19"/>
    </row>
    <row r="940" ht="12.75" customHeight="1">
      <c r="A940" s="19"/>
      <c r="B940" s="19"/>
      <c r="C940" s="19"/>
      <c r="D940" s="19"/>
      <c r="E940" s="19"/>
      <c r="F940" s="19"/>
      <c r="G940" s="19"/>
      <c r="H940" s="19"/>
      <c r="I940" s="19"/>
      <c r="J940" s="19"/>
      <c r="K940" s="19"/>
      <c r="L940" s="19"/>
      <c r="M940" s="19"/>
      <c r="N940" s="19"/>
      <c r="O940" s="19"/>
      <c r="P940" s="19"/>
      <c r="Q940" s="19"/>
      <c r="R940" s="19"/>
      <c r="S940" s="19"/>
      <c r="T940" s="19"/>
      <c r="U940" s="19"/>
      <c r="V940" s="19"/>
      <c r="W940" s="19"/>
      <c r="X940" s="19"/>
      <c r="Y940" s="19"/>
      <c r="Z940" s="19"/>
      <c r="AA940" s="19"/>
    </row>
    <row r="941" ht="12.75" customHeight="1">
      <c r="A941" s="19"/>
      <c r="B941" s="19"/>
      <c r="C941" s="19"/>
      <c r="D941" s="19"/>
      <c r="E941" s="19"/>
      <c r="F941" s="19"/>
      <c r="G941" s="19"/>
      <c r="H941" s="19"/>
      <c r="I941" s="19"/>
      <c r="J941" s="19"/>
      <c r="K941" s="19"/>
      <c r="L941" s="19"/>
      <c r="M941" s="19"/>
      <c r="N941" s="19"/>
      <c r="O941" s="19"/>
      <c r="P941" s="19"/>
      <c r="Q941" s="19"/>
      <c r="R941" s="19"/>
      <c r="S941" s="19"/>
      <c r="T941" s="19"/>
      <c r="U941" s="19"/>
      <c r="V941" s="19"/>
      <c r="W941" s="19"/>
      <c r="X941" s="19"/>
      <c r="Y941" s="19"/>
      <c r="Z941" s="19"/>
      <c r="AA941" s="19"/>
    </row>
    <row r="942" ht="12.75" customHeight="1">
      <c r="A942" s="19"/>
      <c r="B942" s="19"/>
      <c r="C942" s="19"/>
      <c r="D942" s="19"/>
      <c r="E942" s="19"/>
      <c r="F942" s="19"/>
      <c r="G942" s="19"/>
      <c r="H942" s="19"/>
      <c r="I942" s="19"/>
      <c r="J942" s="19"/>
      <c r="K942" s="19"/>
      <c r="L942" s="19"/>
      <c r="M942" s="19"/>
      <c r="N942" s="19"/>
      <c r="O942" s="19"/>
      <c r="P942" s="19"/>
      <c r="Q942" s="19"/>
      <c r="R942" s="19"/>
      <c r="S942" s="19"/>
      <c r="T942" s="19"/>
      <c r="U942" s="19"/>
      <c r="V942" s="19"/>
      <c r="W942" s="19"/>
      <c r="X942" s="19"/>
      <c r="Y942" s="19"/>
      <c r="Z942" s="19"/>
      <c r="AA942" s="19"/>
    </row>
    <row r="943" ht="12.75" customHeight="1">
      <c r="A943" s="19"/>
      <c r="B943" s="19"/>
      <c r="C943" s="19"/>
      <c r="D943" s="19"/>
      <c r="E943" s="19"/>
      <c r="F943" s="19"/>
      <c r="G943" s="19"/>
      <c r="H943" s="19"/>
      <c r="I943" s="19"/>
      <c r="J943" s="19"/>
      <c r="K943" s="19"/>
      <c r="L943" s="19"/>
      <c r="M943" s="19"/>
      <c r="N943" s="19"/>
      <c r="O943" s="19"/>
      <c r="P943" s="19"/>
      <c r="Q943" s="19"/>
      <c r="R943" s="19"/>
      <c r="S943" s="19"/>
      <c r="T943" s="19"/>
      <c r="U943" s="19"/>
      <c r="V943" s="19"/>
      <c r="W943" s="19"/>
      <c r="X943" s="19"/>
      <c r="Y943" s="19"/>
      <c r="Z943" s="19"/>
      <c r="AA943" s="19"/>
    </row>
    <row r="944" ht="12.75" customHeight="1">
      <c r="A944" s="19"/>
      <c r="B944" s="19"/>
      <c r="C944" s="19"/>
      <c r="D944" s="19"/>
      <c r="E944" s="19"/>
      <c r="F944" s="19"/>
      <c r="G944" s="19"/>
      <c r="H944" s="19"/>
      <c r="I944" s="19"/>
      <c r="J944" s="19"/>
      <c r="K944" s="19"/>
      <c r="L944" s="19"/>
      <c r="M944" s="19"/>
      <c r="N944" s="19"/>
      <c r="O944" s="19"/>
      <c r="P944" s="19"/>
      <c r="Q944" s="19"/>
      <c r="R944" s="19"/>
      <c r="S944" s="19"/>
      <c r="T944" s="19"/>
      <c r="U944" s="19"/>
      <c r="V944" s="19"/>
      <c r="W944" s="19"/>
      <c r="X944" s="19"/>
      <c r="Y944" s="19"/>
      <c r="Z944" s="19"/>
      <c r="AA944" s="19"/>
    </row>
    <row r="945" ht="12.75" customHeight="1">
      <c r="A945" s="19"/>
      <c r="B945" s="19"/>
      <c r="C945" s="19"/>
      <c r="D945" s="19"/>
      <c r="E945" s="19"/>
      <c r="F945" s="19"/>
      <c r="G945" s="19"/>
      <c r="H945" s="19"/>
      <c r="I945" s="19"/>
      <c r="J945" s="19"/>
      <c r="K945" s="19"/>
      <c r="L945" s="19"/>
      <c r="M945" s="19"/>
      <c r="N945" s="19"/>
      <c r="O945" s="19"/>
      <c r="P945" s="19"/>
      <c r="Q945" s="19"/>
      <c r="R945" s="19"/>
      <c r="S945" s="19"/>
      <c r="T945" s="19"/>
      <c r="U945" s="19"/>
      <c r="V945" s="19"/>
      <c r="W945" s="19"/>
      <c r="X945" s="19"/>
      <c r="Y945" s="19"/>
      <c r="Z945" s="19"/>
      <c r="AA945" s="19"/>
    </row>
    <row r="946" ht="12.75" customHeight="1">
      <c r="A946" s="19"/>
      <c r="B946" s="19"/>
      <c r="C946" s="19"/>
      <c r="D946" s="19"/>
      <c r="E946" s="19"/>
      <c r="F946" s="19"/>
      <c r="G946" s="19"/>
      <c r="H946" s="19"/>
      <c r="I946" s="19"/>
      <c r="J946" s="19"/>
      <c r="K946" s="19"/>
      <c r="L946" s="19"/>
      <c r="M946" s="19"/>
      <c r="N946" s="19"/>
      <c r="O946" s="19"/>
      <c r="P946" s="19"/>
      <c r="Q946" s="19"/>
      <c r="R946" s="19"/>
      <c r="S946" s="19"/>
      <c r="T946" s="19"/>
      <c r="U946" s="19"/>
      <c r="V946" s="19"/>
      <c r="W946" s="19"/>
      <c r="X946" s="19"/>
      <c r="Y946" s="19"/>
      <c r="Z946" s="19"/>
      <c r="AA946" s="19"/>
    </row>
    <row r="947" ht="12.75" customHeight="1">
      <c r="A947" s="19"/>
      <c r="B947" s="19"/>
      <c r="C947" s="19"/>
      <c r="D947" s="19"/>
      <c r="E947" s="19"/>
      <c r="F947" s="19"/>
      <c r="G947" s="19"/>
      <c r="H947" s="19"/>
      <c r="I947" s="19"/>
      <c r="J947" s="19"/>
      <c r="K947" s="19"/>
      <c r="L947" s="19"/>
      <c r="M947" s="19"/>
      <c r="N947" s="19"/>
      <c r="O947" s="19"/>
      <c r="P947" s="19"/>
      <c r="Q947" s="19"/>
      <c r="R947" s="19"/>
      <c r="S947" s="19"/>
      <c r="T947" s="19"/>
      <c r="U947" s="19"/>
      <c r="V947" s="19"/>
      <c r="W947" s="19"/>
      <c r="X947" s="19"/>
      <c r="Y947" s="19"/>
      <c r="Z947" s="19"/>
      <c r="AA947" s="19"/>
    </row>
    <row r="948" ht="12.75" customHeight="1">
      <c r="A948" s="19"/>
      <c r="B948" s="19"/>
      <c r="C948" s="19"/>
      <c r="D948" s="19"/>
      <c r="E948" s="19"/>
      <c r="F948" s="19"/>
      <c r="G948" s="19"/>
      <c r="H948" s="19"/>
      <c r="I948" s="19"/>
      <c r="J948" s="19"/>
      <c r="K948" s="19"/>
      <c r="L948" s="19"/>
      <c r="M948" s="19"/>
      <c r="N948" s="19"/>
      <c r="O948" s="19"/>
      <c r="P948" s="19"/>
      <c r="Q948" s="19"/>
      <c r="R948" s="19"/>
      <c r="S948" s="19"/>
      <c r="T948" s="19"/>
      <c r="U948" s="19"/>
      <c r="V948" s="19"/>
      <c r="W948" s="19"/>
      <c r="X948" s="19"/>
      <c r="Y948" s="19"/>
      <c r="Z948" s="19"/>
      <c r="AA948" s="19"/>
    </row>
    <row r="949" ht="12.75" customHeight="1">
      <c r="A949" s="19"/>
      <c r="B949" s="19"/>
      <c r="C949" s="19"/>
      <c r="D949" s="19"/>
      <c r="E949" s="19"/>
      <c r="F949" s="19"/>
      <c r="G949" s="19"/>
      <c r="H949" s="19"/>
      <c r="I949" s="19"/>
      <c r="J949" s="19"/>
      <c r="K949" s="19"/>
      <c r="L949" s="19"/>
      <c r="M949" s="19"/>
      <c r="N949" s="19"/>
      <c r="O949" s="19"/>
      <c r="P949" s="19"/>
      <c r="Q949" s="19"/>
      <c r="R949" s="19"/>
      <c r="S949" s="19"/>
      <c r="T949" s="19"/>
      <c r="U949" s="19"/>
      <c r="V949" s="19"/>
      <c r="W949" s="19"/>
      <c r="X949" s="19"/>
      <c r="Y949" s="19"/>
      <c r="Z949" s="19"/>
      <c r="AA949" s="19"/>
    </row>
    <row r="950" ht="12.75" customHeight="1">
      <c r="A950" s="19"/>
      <c r="B950" s="19"/>
      <c r="C950" s="19"/>
      <c r="D950" s="19"/>
      <c r="E950" s="19"/>
      <c r="F950" s="19"/>
      <c r="G950" s="19"/>
      <c r="H950" s="19"/>
      <c r="I950" s="19"/>
      <c r="J950" s="19"/>
      <c r="K950" s="19"/>
      <c r="L950" s="19"/>
      <c r="M950" s="19"/>
      <c r="N950" s="19"/>
      <c r="O950" s="19"/>
      <c r="P950" s="19"/>
      <c r="Q950" s="19"/>
      <c r="R950" s="19"/>
      <c r="S950" s="19"/>
      <c r="T950" s="19"/>
      <c r="U950" s="19"/>
      <c r="V950" s="19"/>
      <c r="W950" s="19"/>
      <c r="X950" s="19"/>
      <c r="Y950" s="19"/>
      <c r="Z950" s="19"/>
      <c r="AA950" s="19"/>
    </row>
    <row r="951" ht="12.75" customHeight="1">
      <c r="A951" s="19"/>
      <c r="B951" s="19"/>
      <c r="C951" s="19"/>
      <c r="D951" s="19"/>
      <c r="E951" s="19"/>
      <c r="F951" s="19"/>
      <c r="G951" s="19"/>
      <c r="H951" s="19"/>
      <c r="I951" s="19"/>
      <c r="J951" s="19"/>
      <c r="K951" s="19"/>
      <c r="L951" s="19"/>
      <c r="M951" s="19"/>
      <c r="N951" s="19"/>
      <c r="O951" s="19"/>
      <c r="P951" s="19"/>
      <c r="Q951" s="19"/>
      <c r="R951" s="19"/>
      <c r="S951" s="19"/>
      <c r="T951" s="19"/>
      <c r="U951" s="19"/>
      <c r="V951" s="19"/>
      <c r="W951" s="19"/>
      <c r="X951" s="19"/>
      <c r="Y951" s="19"/>
      <c r="Z951" s="19"/>
      <c r="AA951" s="19"/>
    </row>
    <row r="952" ht="12.75" customHeight="1">
      <c r="A952" s="19"/>
      <c r="B952" s="19"/>
      <c r="C952" s="19"/>
      <c r="D952" s="19"/>
      <c r="E952" s="19"/>
      <c r="F952" s="19"/>
      <c r="G952" s="19"/>
      <c r="H952" s="19"/>
      <c r="I952" s="19"/>
      <c r="J952" s="19"/>
      <c r="K952" s="19"/>
      <c r="L952" s="19"/>
      <c r="M952" s="19"/>
      <c r="N952" s="19"/>
      <c r="O952" s="19"/>
      <c r="P952" s="19"/>
      <c r="Q952" s="19"/>
      <c r="R952" s="19"/>
      <c r="S952" s="19"/>
      <c r="T952" s="19"/>
      <c r="U952" s="19"/>
      <c r="V952" s="19"/>
      <c r="W952" s="19"/>
      <c r="X952" s="19"/>
      <c r="Y952" s="19"/>
      <c r="Z952" s="19"/>
      <c r="AA952" s="19"/>
    </row>
    <row r="953" ht="12.75" customHeight="1">
      <c r="A953" s="19"/>
      <c r="B953" s="19"/>
      <c r="C953" s="19"/>
      <c r="D953" s="19"/>
      <c r="E953" s="19"/>
      <c r="F953" s="19"/>
      <c r="G953" s="19"/>
      <c r="H953" s="19"/>
      <c r="I953" s="19"/>
      <c r="J953" s="19"/>
      <c r="K953" s="19"/>
      <c r="L953" s="19"/>
      <c r="M953" s="19"/>
      <c r="N953" s="19"/>
      <c r="O953" s="19"/>
      <c r="P953" s="19"/>
      <c r="Q953" s="19"/>
      <c r="R953" s="19"/>
      <c r="S953" s="19"/>
      <c r="T953" s="19"/>
      <c r="U953" s="19"/>
      <c r="V953" s="19"/>
      <c r="W953" s="19"/>
      <c r="X953" s="19"/>
      <c r="Y953" s="19"/>
      <c r="Z953" s="19"/>
      <c r="AA953" s="19"/>
    </row>
    <row r="954" ht="12.75" customHeight="1">
      <c r="A954" s="19"/>
      <c r="B954" s="19"/>
      <c r="C954" s="19"/>
      <c r="D954" s="19"/>
      <c r="E954" s="19"/>
      <c r="F954" s="19"/>
      <c r="G954" s="19"/>
      <c r="H954" s="19"/>
      <c r="I954" s="19"/>
      <c r="J954" s="19"/>
      <c r="K954" s="19"/>
      <c r="L954" s="19"/>
      <c r="M954" s="19"/>
      <c r="N954" s="19"/>
      <c r="O954" s="19"/>
      <c r="P954" s="19"/>
      <c r="Q954" s="19"/>
      <c r="R954" s="19"/>
      <c r="S954" s="19"/>
      <c r="T954" s="19"/>
      <c r="U954" s="19"/>
      <c r="V954" s="19"/>
      <c r="W954" s="19"/>
      <c r="X954" s="19"/>
      <c r="Y954" s="19"/>
      <c r="Z954" s="19"/>
      <c r="AA954" s="19"/>
    </row>
    <row r="955" ht="12.75" customHeight="1">
      <c r="A955" s="19"/>
      <c r="B955" s="19"/>
      <c r="C955" s="19"/>
      <c r="D955" s="19"/>
      <c r="E955" s="19"/>
      <c r="F955" s="19"/>
      <c r="G955" s="19"/>
      <c r="H955" s="19"/>
      <c r="I955" s="19"/>
      <c r="J955" s="19"/>
      <c r="K955" s="19"/>
      <c r="L955" s="19"/>
      <c r="M955" s="19"/>
      <c r="N955" s="19"/>
      <c r="O955" s="19"/>
      <c r="P955" s="19"/>
      <c r="Q955" s="19"/>
      <c r="R955" s="19"/>
      <c r="S955" s="19"/>
      <c r="T955" s="19"/>
      <c r="U955" s="19"/>
      <c r="V955" s="19"/>
      <c r="W955" s="19"/>
      <c r="X955" s="19"/>
      <c r="Y955" s="19"/>
      <c r="Z955" s="19"/>
      <c r="AA955" s="19"/>
    </row>
    <row r="956" ht="12.75" customHeight="1">
      <c r="A956" s="19"/>
      <c r="B956" s="19"/>
      <c r="C956" s="19"/>
      <c r="D956" s="19"/>
      <c r="E956" s="19"/>
      <c r="F956" s="19"/>
      <c r="G956" s="19"/>
      <c r="H956" s="19"/>
      <c r="I956" s="19"/>
      <c r="J956" s="19"/>
      <c r="K956" s="19"/>
      <c r="L956" s="19"/>
      <c r="M956" s="19"/>
      <c r="N956" s="19"/>
      <c r="O956" s="19"/>
      <c r="P956" s="19"/>
      <c r="Q956" s="19"/>
      <c r="R956" s="19"/>
      <c r="S956" s="19"/>
      <c r="T956" s="19"/>
      <c r="U956" s="19"/>
      <c r="V956" s="19"/>
      <c r="W956" s="19"/>
      <c r="X956" s="19"/>
      <c r="Y956" s="19"/>
      <c r="Z956" s="19"/>
      <c r="AA956" s="19"/>
    </row>
    <row r="957" ht="12.75" customHeight="1">
      <c r="A957" s="19"/>
      <c r="B957" s="19"/>
      <c r="C957" s="19"/>
      <c r="D957" s="19"/>
      <c r="E957" s="19"/>
      <c r="F957" s="19"/>
      <c r="G957" s="19"/>
      <c r="H957" s="19"/>
      <c r="I957" s="19"/>
      <c r="J957" s="19"/>
      <c r="K957" s="19"/>
      <c r="L957" s="19"/>
      <c r="M957" s="19"/>
      <c r="N957" s="19"/>
      <c r="O957" s="19"/>
      <c r="P957" s="19"/>
      <c r="Q957" s="19"/>
      <c r="R957" s="19"/>
      <c r="S957" s="19"/>
      <c r="T957" s="19"/>
      <c r="U957" s="19"/>
      <c r="V957" s="19"/>
      <c r="W957" s="19"/>
      <c r="X957" s="19"/>
      <c r="Y957" s="19"/>
      <c r="Z957" s="19"/>
      <c r="AA957" s="19"/>
    </row>
    <row r="958" ht="12.75" customHeight="1">
      <c r="A958" s="19"/>
      <c r="B958" s="19"/>
      <c r="C958" s="19"/>
      <c r="D958" s="19"/>
      <c r="E958" s="19"/>
      <c r="F958" s="19"/>
      <c r="G958" s="19"/>
      <c r="H958" s="19"/>
      <c r="I958" s="19"/>
      <c r="J958" s="19"/>
      <c r="K958" s="19"/>
      <c r="L958" s="19"/>
      <c r="M958" s="19"/>
      <c r="N958" s="19"/>
      <c r="O958" s="19"/>
      <c r="P958" s="19"/>
      <c r="Q958" s="19"/>
      <c r="R958" s="19"/>
      <c r="S958" s="19"/>
      <c r="T958" s="19"/>
      <c r="U958" s="19"/>
      <c r="V958" s="19"/>
      <c r="W958" s="19"/>
      <c r="X958" s="19"/>
      <c r="Y958" s="19"/>
      <c r="Z958" s="19"/>
      <c r="AA958" s="19"/>
    </row>
    <row r="959" ht="12.75" customHeight="1">
      <c r="A959" s="19"/>
      <c r="B959" s="19"/>
      <c r="C959" s="19"/>
      <c r="D959" s="19"/>
      <c r="E959" s="19"/>
      <c r="F959" s="19"/>
      <c r="G959" s="19"/>
      <c r="H959" s="19"/>
      <c r="I959" s="19"/>
      <c r="J959" s="19"/>
      <c r="K959" s="19"/>
      <c r="L959" s="19"/>
      <c r="M959" s="19"/>
      <c r="N959" s="19"/>
      <c r="O959" s="19"/>
      <c r="P959" s="19"/>
      <c r="Q959" s="19"/>
      <c r="R959" s="19"/>
      <c r="S959" s="19"/>
      <c r="T959" s="19"/>
      <c r="U959" s="19"/>
      <c r="V959" s="19"/>
      <c r="W959" s="19"/>
      <c r="X959" s="19"/>
      <c r="Y959" s="19"/>
      <c r="Z959" s="19"/>
      <c r="AA959" s="19"/>
    </row>
    <row r="960" ht="12.75" customHeight="1">
      <c r="A960" s="19"/>
      <c r="B960" s="19"/>
      <c r="C960" s="19"/>
      <c r="D960" s="19"/>
      <c r="E960" s="19"/>
      <c r="F960" s="19"/>
      <c r="G960" s="19"/>
      <c r="H960" s="19"/>
      <c r="I960" s="19"/>
      <c r="J960" s="19"/>
      <c r="K960" s="19"/>
      <c r="L960" s="19"/>
      <c r="M960" s="19"/>
      <c r="N960" s="19"/>
      <c r="O960" s="19"/>
      <c r="P960" s="19"/>
      <c r="Q960" s="19"/>
      <c r="R960" s="19"/>
      <c r="S960" s="19"/>
      <c r="T960" s="19"/>
      <c r="U960" s="19"/>
      <c r="V960" s="19"/>
      <c r="W960" s="19"/>
      <c r="X960" s="19"/>
      <c r="Y960" s="19"/>
      <c r="Z960" s="19"/>
      <c r="AA960" s="19"/>
    </row>
    <row r="961" ht="12.75" customHeight="1">
      <c r="A961" s="19"/>
      <c r="B961" s="19"/>
      <c r="C961" s="19"/>
      <c r="D961" s="19"/>
      <c r="E961" s="19"/>
      <c r="F961" s="19"/>
      <c r="G961" s="19"/>
      <c r="H961" s="19"/>
      <c r="I961" s="19"/>
      <c r="J961" s="19"/>
      <c r="K961" s="19"/>
      <c r="L961" s="19"/>
      <c r="M961" s="19"/>
      <c r="N961" s="19"/>
      <c r="O961" s="19"/>
      <c r="P961" s="19"/>
      <c r="Q961" s="19"/>
      <c r="R961" s="19"/>
      <c r="S961" s="19"/>
      <c r="T961" s="19"/>
      <c r="U961" s="19"/>
      <c r="V961" s="19"/>
      <c r="W961" s="19"/>
      <c r="X961" s="19"/>
      <c r="Y961" s="19"/>
      <c r="Z961" s="19"/>
      <c r="AA961" s="19"/>
    </row>
    <row r="962" ht="12.75" customHeight="1">
      <c r="A962" s="19"/>
      <c r="B962" s="19"/>
      <c r="C962" s="19"/>
      <c r="D962" s="19"/>
      <c r="E962" s="19"/>
      <c r="F962" s="19"/>
      <c r="G962" s="19"/>
      <c r="H962" s="19"/>
      <c r="I962" s="19"/>
      <c r="J962" s="19"/>
      <c r="K962" s="19"/>
      <c r="L962" s="19"/>
      <c r="M962" s="19"/>
      <c r="N962" s="19"/>
      <c r="O962" s="19"/>
      <c r="P962" s="19"/>
      <c r="Q962" s="19"/>
      <c r="R962" s="19"/>
      <c r="S962" s="19"/>
      <c r="T962" s="19"/>
      <c r="U962" s="19"/>
      <c r="V962" s="19"/>
      <c r="W962" s="19"/>
      <c r="X962" s="19"/>
      <c r="Y962" s="19"/>
      <c r="Z962" s="19"/>
      <c r="AA962" s="19"/>
    </row>
    <row r="963" ht="12.75" customHeight="1">
      <c r="A963" s="19"/>
      <c r="B963" s="19"/>
      <c r="C963" s="19"/>
      <c r="D963" s="19"/>
      <c r="E963" s="19"/>
      <c r="F963" s="19"/>
      <c r="G963" s="19"/>
      <c r="H963" s="19"/>
      <c r="I963" s="19"/>
      <c r="J963" s="19"/>
      <c r="K963" s="19"/>
      <c r="L963" s="19"/>
      <c r="M963" s="19"/>
      <c r="N963" s="19"/>
      <c r="O963" s="19"/>
      <c r="P963" s="19"/>
      <c r="Q963" s="19"/>
      <c r="R963" s="19"/>
      <c r="S963" s="19"/>
      <c r="T963" s="19"/>
      <c r="U963" s="19"/>
      <c r="V963" s="19"/>
      <c r="W963" s="19"/>
      <c r="X963" s="19"/>
      <c r="Y963" s="19"/>
      <c r="Z963" s="19"/>
      <c r="AA963" s="19"/>
    </row>
    <row r="964" ht="12.75" customHeight="1">
      <c r="A964" s="19"/>
      <c r="B964" s="19"/>
      <c r="C964" s="19"/>
      <c r="D964" s="19"/>
      <c r="E964" s="19"/>
      <c r="F964" s="19"/>
      <c r="G964" s="19"/>
      <c r="H964" s="19"/>
      <c r="I964" s="19"/>
      <c r="J964" s="19"/>
      <c r="K964" s="19"/>
      <c r="L964" s="19"/>
      <c r="M964" s="19"/>
      <c r="N964" s="19"/>
      <c r="O964" s="19"/>
      <c r="P964" s="19"/>
      <c r="Q964" s="19"/>
      <c r="R964" s="19"/>
      <c r="S964" s="19"/>
      <c r="T964" s="19"/>
      <c r="U964" s="19"/>
      <c r="V964" s="19"/>
      <c r="W964" s="19"/>
      <c r="X964" s="19"/>
      <c r="Y964" s="19"/>
      <c r="Z964" s="19"/>
      <c r="AA964" s="19"/>
    </row>
    <row r="965" ht="12.75" customHeight="1">
      <c r="A965" s="19"/>
      <c r="B965" s="19"/>
      <c r="C965" s="19"/>
      <c r="D965" s="19"/>
      <c r="E965" s="19"/>
      <c r="F965" s="19"/>
      <c r="G965" s="19"/>
      <c r="H965" s="19"/>
      <c r="I965" s="19"/>
      <c r="J965" s="19"/>
      <c r="K965" s="19"/>
      <c r="L965" s="19"/>
      <c r="M965" s="19"/>
      <c r="N965" s="19"/>
      <c r="O965" s="19"/>
      <c r="P965" s="19"/>
      <c r="Q965" s="19"/>
      <c r="R965" s="19"/>
      <c r="S965" s="19"/>
      <c r="T965" s="19"/>
      <c r="U965" s="19"/>
      <c r="V965" s="19"/>
      <c r="W965" s="19"/>
      <c r="X965" s="19"/>
      <c r="Y965" s="19"/>
      <c r="Z965" s="19"/>
      <c r="AA965" s="19"/>
    </row>
    <row r="966" ht="12.75" customHeight="1">
      <c r="A966" s="19"/>
      <c r="B966" s="19"/>
      <c r="C966" s="19"/>
      <c r="D966" s="19"/>
      <c r="E966" s="19"/>
      <c r="F966" s="19"/>
      <c r="G966" s="19"/>
      <c r="H966" s="19"/>
      <c r="I966" s="19"/>
      <c r="J966" s="19"/>
      <c r="K966" s="19"/>
      <c r="L966" s="19"/>
      <c r="M966" s="19"/>
      <c r="N966" s="19"/>
      <c r="O966" s="19"/>
      <c r="P966" s="19"/>
      <c r="Q966" s="19"/>
      <c r="R966" s="19"/>
      <c r="S966" s="19"/>
      <c r="T966" s="19"/>
      <c r="U966" s="19"/>
      <c r="V966" s="19"/>
      <c r="W966" s="19"/>
      <c r="X966" s="19"/>
      <c r="Y966" s="19"/>
      <c r="Z966" s="19"/>
      <c r="AA966" s="19"/>
    </row>
    <row r="967" ht="12.75" customHeight="1">
      <c r="A967" s="19"/>
      <c r="B967" s="19"/>
      <c r="C967" s="19"/>
      <c r="D967" s="19"/>
      <c r="E967" s="19"/>
      <c r="F967" s="19"/>
      <c r="G967" s="19"/>
      <c r="H967" s="19"/>
      <c r="I967" s="19"/>
      <c r="J967" s="19"/>
      <c r="K967" s="19"/>
      <c r="L967" s="19"/>
      <c r="M967" s="19"/>
      <c r="N967" s="19"/>
      <c r="O967" s="19"/>
      <c r="P967" s="19"/>
      <c r="Q967" s="19"/>
      <c r="R967" s="19"/>
      <c r="S967" s="19"/>
      <c r="T967" s="19"/>
      <c r="U967" s="19"/>
      <c r="V967" s="19"/>
      <c r="W967" s="19"/>
      <c r="X967" s="19"/>
      <c r="Y967" s="19"/>
      <c r="Z967" s="19"/>
      <c r="AA967" s="19"/>
    </row>
    <row r="968" ht="12.75" customHeight="1">
      <c r="A968" s="19"/>
      <c r="B968" s="19"/>
      <c r="C968" s="19"/>
      <c r="D968" s="19"/>
      <c r="E968" s="19"/>
      <c r="F968" s="19"/>
      <c r="G968" s="19"/>
      <c r="H968" s="19"/>
      <c r="I968" s="19"/>
      <c r="J968" s="19"/>
      <c r="K968" s="19"/>
      <c r="L968" s="19"/>
      <c r="M968" s="19"/>
      <c r="N968" s="19"/>
      <c r="O968" s="19"/>
      <c r="P968" s="19"/>
      <c r="Q968" s="19"/>
      <c r="R968" s="19"/>
      <c r="S968" s="19"/>
      <c r="T968" s="19"/>
      <c r="U968" s="19"/>
      <c r="V968" s="19"/>
      <c r="W968" s="19"/>
      <c r="X968" s="19"/>
      <c r="Y968" s="19"/>
      <c r="Z968" s="19"/>
      <c r="AA968" s="19"/>
    </row>
    <row r="969" ht="12.75" customHeight="1">
      <c r="A969" s="19"/>
      <c r="B969" s="19"/>
      <c r="C969" s="19"/>
      <c r="D969" s="19"/>
      <c r="E969" s="19"/>
      <c r="F969" s="19"/>
      <c r="G969" s="19"/>
      <c r="H969" s="19"/>
      <c r="I969" s="19"/>
      <c r="J969" s="19"/>
      <c r="K969" s="19"/>
      <c r="L969" s="19"/>
      <c r="M969" s="19"/>
      <c r="N969" s="19"/>
      <c r="O969" s="19"/>
      <c r="P969" s="19"/>
      <c r="Q969" s="19"/>
      <c r="R969" s="19"/>
      <c r="S969" s="19"/>
      <c r="T969" s="19"/>
      <c r="U969" s="19"/>
      <c r="V969" s="19"/>
      <c r="W969" s="19"/>
      <c r="X969" s="19"/>
      <c r="Y969" s="19"/>
      <c r="Z969" s="19"/>
      <c r="AA969" s="19"/>
    </row>
    <row r="970" ht="12.75" customHeight="1">
      <c r="A970" s="19"/>
      <c r="B970" s="19"/>
      <c r="C970" s="19"/>
      <c r="D970" s="19"/>
      <c r="E970" s="19"/>
      <c r="F970" s="19"/>
      <c r="G970" s="19"/>
      <c r="H970" s="19"/>
      <c r="I970" s="19"/>
      <c r="J970" s="19"/>
      <c r="K970" s="19"/>
      <c r="L970" s="19"/>
      <c r="M970" s="19"/>
      <c r="N970" s="19"/>
      <c r="O970" s="19"/>
      <c r="P970" s="19"/>
      <c r="Q970" s="19"/>
      <c r="R970" s="19"/>
      <c r="S970" s="19"/>
      <c r="T970" s="19"/>
      <c r="U970" s="19"/>
      <c r="V970" s="19"/>
      <c r="W970" s="19"/>
      <c r="X970" s="19"/>
      <c r="Y970" s="19"/>
      <c r="Z970" s="19"/>
      <c r="AA970" s="19"/>
    </row>
    <row r="971" ht="12.75" customHeight="1">
      <c r="A971" s="19"/>
      <c r="B971" s="19"/>
      <c r="C971" s="19"/>
      <c r="D971" s="19"/>
      <c r="E971" s="19"/>
      <c r="F971" s="19"/>
      <c r="G971" s="19"/>
      <c r="H971" s="19"/>
      <c r="I971" s="19"/>
      <c r="J971" s="19"/>
      <c r="K971" s="19"/>
      <c r="L971" s="19"/>
      <c r="M971" s="19"/>
      <c r="N971" s="19"/>
      <c r="O971" s="19"/>
      <c r="P971" s="19"/>
      <c r="Q971" s="19"/>
      <c r="R971" s="19"/>
      <c r="S971" s="19"/>
      <c r="T971" s="19"/>
      <c r="U971" s="19"/>
      <c r="V971" s="19"/>
      <c r="W971" s="19"/>
      <c r="X971" s="19"/>
      <c r="Y971" s="19"/>
      <c r="Z971" s="19"/>
      <c r="AA971" s="19"/>
    </row>
    <row r="972" ht="12.75" customHeight="1">
      <c r="A972" s="19"/>
      <c r="B972" s="19"/>
      <c r="C972" s="19"/>
      <c r="D972" s="19"/>
      <c r="E972" s="19"/>
      <c r="F972" s="19"/>
      <c r="G972" s="19"/>
      <c r="H972" s="19"/>
      <c r="I972" s="19"/>
      <c r="J972" s="19"/>
      <c r="K972" s="19"/>
      <c r="L972" s="19"/>
      <c r="M972" s="19"/>
      <c r="N972" s="19"/>
      <c r="O972" s="19"/>
      <c r="P972" s="19"/>
      <c r="Q972" s="19"/>
      <c r="R972" s="19"/>
      <c r="S972" s="19"/>
      <c r="T972" s="19"/>
      <c r="U972" s="19"/>
      <c r="V972" s="19"/>
      <c r="W972" s="19"/>
      <c r="X972" s="19"/>
      <c r="Y972" s="19"/>
      <c r="Z972" s="19"/>
      <c r="AA972" s="19"/>
    </row>
    <row r="973" ht="12.75" customHeight="1">
      <c r="A973" s="19"/>
      <c r="B973" s="19"/>
      <c r="C973" s="19"/>
      <c r="D973" s="19"/>
      <c r="E973" s="19"/>
      <c r="F973" s="19"/>
      <c r="G973" s="19"/>
      <c r="H973" s="19"/>
      <c r="I973" s="19"/>
      <c r="J973" s="19"/>
      <c r="K973" s="19"/>
      <c r="L973" s="19"/>
      <c r="M973" s="19"/>
      <c r="N973" s="19"/>
      <c r="O973" s="19"/>
      <c r="P973" s="19"/>
      <c r="Q973" s="19"/>
      <c r="R973" s="19"/>
      <c r="S973" s="19"/>
      <c r="T973" s="19"/>
      <c r="U973" s="19"/>
      <c r="V973" s="19"/>
      <c r="W973" s="19"/>
      <c r="X973" s="19"/>
      <c r="Y973" s="19"/>
      <c r="Z973" s="19"/>
      <c r="AA973" s="19"/>
    </row>
    <row r="974" ht="12.75" customHeight="1">
      <c r="A974" s="19"/>
      <c r="B974" s="19"/>
      <c r="C974" s="19"/>
      <c r="D974" s="19"/>
      <c r="E974" s="19"/>
      <c r="F974" s="19"/>
      <c r="G974" s="19"/>
      <c r="H974" s="19"/>
      <c r="I974" s="19"/>
      <c r="J974" s="19"/>
      <c r="K974" s="19"/>
      <c r="L974" s="19"/>
      <c r="M974" s="19"/>
      <c r="N974" s="19"/>
      <c r="O974" s="19"/>
      <c r="P974" s="19"/>
      <c r="Q974" s="19"/>
      <c r="R974" s="19"/>
      <c r="S974" s="19"/>
      <c r="T974" s="19"/>
      <c r="U974" s="19"/>
      <c r="V974" s="19"/>
      <c r="W974" s="19"/>
      <c r="X974" s="19"/>
      <c r="Y974" s="19"/>
      <c r="Z974" s="19"/>
      <c r="AA974" s="19"/>
    </row>
    <row r="975" ht="12.75" customHeight="1">
      <c r="A975" s="19"/>
      <c r="B975" s="19"/>
      <c r="C975" s="19"/>
      <c r="D975" s="19"/>
      <c r="E975" s="19"/>
      <c r="F975" s="19"/>
      <c r="G975" s="19"/>
      <c r="H975" s="19"/>
      <c r="I975" s="19"/>
      <c r="J975" s="19"/>
      <c r="K975" s="19"/>
      <c r="L975" s="19"/>
      <c r="M975" s="19"/>
      <c r="N975" s="19"/>
      <c r="O975" s="19"/>
      <c r="P975" s="19"/>
      <c r="Q975" s="19"/>
      <c r="R975" s="19"/>
      <c r="S975" s="19"/>
      <c r="T975" s="19"/>
      <c r="U975" s="19"/>
      <c r="V975" s="19"/>
      <c r="W975" s="19"/>
      <c r="X975" s="19"/>
      <c r="Y975" s="19"/>
      <c r="Z975" s="19"/>
      <c r="AA975" s="19"/>
    </row>
    <row r="976" ht="12.75" customHeight="1">
      <c r="A976" s="19"/>
      <c r="B976" s="19"/>
      <c r="C976" s="19"/>
      <c r="D976" s="19"/>
      <c r="E976" s="19"/>
      <c r="F976" s="19"/>
      <c r="G976" s="19"/>
      <c r="H976" s="19"/>
      <c r="I976" s="19"/>
      <c r="J976" s="19"/>
      <c r="K976" s="19"/>
      <c r="L976" s="19"/>
      <c r="M976" s="19"/>
      <c r="N976" s="19"/>
      <c r="O976" s="19"/>
      <c r="P976" s="19"/>
      <c r="Q976" s="19"/>
      <c r="R976" s="19"/>
      <c r="S976" s="19"/>
      <c r="T976" s="19"/>
      <c r="U976" s="19"/>
      <c r="V976" s="19"/>
      <c r="W976" s="19"/>
      <c r="X976" s="19"/>
      <c r="Y976" s="19"/>
      <c r="Z976" s="19"/>
      <c r="AA976" s="19"/>
    </row>
    <row r="977" ht="12.75" customHeight="1">
      <c r="A977" s="19"/>
      <c r="B977" s="19"/>
      <c r="C977" s="19"/>
      <c r="D977" s="19"/>
      <c r="E977" s="19"/>
      <c r="F977" s="19"/>
      <c r="G977" s="19"/>
      <c r="H977" s="19"/>
      <c r="I977" s="19"/>
      <c r="J977" s="19"/>
      <c r="K977" s="19"/>
      <c r="L977" s="19"/>
      <c r="M977" s="19"/>
      <c r="N977" s="19"/>
      <c r="O977" s="19"/>
      <c r="P977" s="19"/>
      <c r="Q977" s="19"/>
      <c r="R977" s="19"/>
      <c r="S977" s="19"/>
      <c r="T977" s="19"/>
      <c r="U977" s="19"/>
      <c r="V977" s="19"/>
      <c r="W977" s="19"/>
      <c r="X977" s="19"/>
      <c r="Y977" s="19"/>
      <c r="Z977" s="19"/>
      <c r="AA977" s="19"/>
    </row>
    <row r="978" ht="12.75" customHeight="1">
      <c r="A978" s="19"/>
      <c r="B978" s="19"/>
      <c r="C978" s="19"/>
      <c r="D978" s="19"/>
      <c r="E978" s="19"/>
      <c r="F978" s="19"/>
      <c r="G978" s="19"/>
      <c r="H978" s="19"/>
      <c r="I978" s="19"/>
      <c r="J978" s="19"/>
      <c r="K978" s="19"/>
      <c r="L978" s="19"/>
      <c r="M978" s="19"/>
      <c r="N978" s="19"/>
      <c r="O978" s="19"/>
      <c r="P978" s="19"/>
      <c r="Q978" s="19"/>
      <c r="R978" s="19"/>
      <c r="S978" s="19"/>
      <c r="T978" s="19"/>
      <c r="U978" s="19"/>
      <c r="V978" s="19"/>
      <c r="W978" s="19"/>
      <c r="X978" s="19"/>
      <c r="Y978" s="19"/>
      <c r="Z978" s="19"/>
      <c r="AA978" s="19"/>
    </row>
    <row r="979" ht="12.75" customHeight="1">
      <c r="A979" s="19"/>
      <c r="B979" s="19"/>
      <c r="C979" s="19"/>
      <c r="D979" s="19"/>
      <c r="E979" s="19"/>
      <c r="F979" s="19"/>
      <c r="G979" s="19"/>
      <c r="H979" s="19"/>
      <c r="I979" s="19"/>
      <c r="J979" s="19"/>
      <c r="K979" s="19"/>
      <c r="L979" s="19"/>
      <c r="M979" s="19"/>
      <c r="N979" s="19"/>
      <c r="O979" s="19"/>
      <c r="P979" s="19"/>
      <c r="Q979" s="19"/>
      <c r="R979" s="19"/>
      <c r="S979" s="19"/>
      <c r="T979" s="19"/>
      <c r="U979" s="19"/>
      <c r="V979" s="19"/>
      <c r="W979" s="19"/>
      <c r="X979" s="19"/>
      <c r="Y979" s="19"/>
      <c r="Z979" s="19"/>
      <c r="AA979" s="19"/>
    </row>
    <row r="980" ht="12.75" customHeight="1">
      <c r="A980" s="19"/>
      <c r="B980" s="19"/>
      <c r="C980" s="19"/>
      <c r="D980" s="19"/>
      <c r="E980" s="19"/>
      <c r="F980" s="19"/>
      <c r="G980" s="19"/>
      <c r="H980" s="19"/>
      <c r="I980" s="19"/>
      <c r="J980" s="19"/>
      <c r="K980" s="19"/>
      <c r="L980" s="19"/>
      <c r="M980" s="19"/>
      <c r="N980" s="19"/>
      <c r="O980" s="19"/>
      <c r="P980" s="19"/>
      <c r="Q980" s="19"/>
      <c r="R980" s="19"/>
      <c r="S980" s="19"/>
      <c r="T980" s="19"/>
      <c r="U980" s="19"/>
      <c r="V980" s="19"/>
      <c r="W980" s="19"/>
      <c r="X980" s="19"/>
      <c r="Y980" s="19"/>
      <c r="Z980" s="19"/>
      <c r="AA980" s="19"/>
    </row>
    <row r="981" ht="12.75" customHeight="1">
      <c r="A981" s="19"/>
      <c r="B981" s="19"/>
      <c r="C981" s="19"/>
      <c r="D981" s="19"/>
      <c r="E981" s="19"/>
      <c r="F981" s="19"/>
      <c r="G981" s="19"/>
      <c r="H981" s="19"/>
      <c r="I981" s="19"/>
      <c r="J981" s="19"/>
      <c r="K981" s="19"/>
      <c r="L981" s="19"/>
      <c r="M981" s="19"/>
      <c r="N981" s="19"/>
      <c r="O981" s="19"/>
      <c r="P981" s="19"/>
      <c r="Q981" s="19"/>
      <c r="R981" s="19"/>
      <c r="S981" s="19"/>
      <c r="T981" s="19"/>
      <c r="U981" s="19"/>
      <c r="V981" s="19"/>
      <c r="W981" s="19"/>
      <c r="X981" s="19"/>
      <c r="Y981" s="19"/>
      <c r="Z981" s="19"/>
      <c r="AA981" s="19"/>
    </row>
    <row r="982" ht="12.75" customHeight="1">
      <c r="A982" s="19"/>
      <c r="B982" s="19"/>
      <c r="C982" s="19"/>
      <c r="D982" s="19"/>
      <c r="E982" s="19"/>
      <c r="F982" s="19"/>
      <c r="G982" s="19"/>
      <c r="H982" s="19"/>
      <c r="I982" s="19"/>
      <c r="J982" s="19"/>
      <c r="K982" s="19"/>
      <c r="L982" s="19"/>
      <c r="M982" s="19"/>
      <c r="N982" s="19"/>
      <c r="O982" s="19"/>
      <c r="P982" s="19"/>
      <c r="Q982" s="19"/>
      <c r="R982" s="19"/>
      <c r="S982" s="19"/>
      <c r="T982" s="19"/>
      <c r="U982" s="19"/>
      <c r="V982" s="19"/>
      <c r="W982" s="19"/>
      <c r="X982" s="19"/>
      <c r="Y982" s="19"/>
      <c r="Z982" s="19"/>
      <c r="AA982" s="19"/>
    </row>
    <row r="983" ht="12.75" customHeight="1">
      <c r="A983" s="19"/>
      <c r="B983" s="19"/>
      <c r="C983" s="19"/>
      <c r="D983" s="19"/>
      <c r="E983" s="19"/>
      <c r="F983" s="19"/>
      <c r="G983" s="19"/>
      <c r="H983" s="19"/>
      <c r="I983" s="19"/>
      <c r="J983" s="19"/>
      <c r="K983" s="19"/>
      <c r="L983" s="19"/>
      <c r="M983" s="19"/>
      <c r="N983" s="19"/>
      <c r="O983" s="19"/>
      <c r="P983" s="19"/>
      <c r="Q983" s="19"/>
      <c r="R983" s="19"/>
      <c r="S983" s="19"/>
      <c r="T983" s="19"/>
      <c r="U983" s="19"/>
      <c r="V983" s="19"/>
      <c r="W983" s="19"/>
      <c r="X983" s="19"/>
      <c r="Y983" s="19"/>
      <c r="Z983" s="19"/>
      <c r="AA983" s="19"/>
    </row>
    <row r="984" ht="12.75" customHeight="1">
      <c r="A984" s="19"/>
      <c r="B984" s="19"/>
      <c r="C984" s="19"/>
      <c r="D984" s="19"/>
      <c r="E984" s="19"/>
      <c r="F984" s="19"/>
      <c r="G984" s="19"/>
      <c r="H984" s="19"/>
      <c r="I984" s="19"/>
      <c r="J984" s="19"/>
      <c r="K984" s="19"/>
      <c r="L984" s="19"/>
      <c r="M984" s="19"/>
      <c r="N984" s="19"/>
      <c r="O984" s="19"/>
      <c r="P984" s="19"/>
      <c r="Q984" s="19"/>
      <c r="R984" s="19"/>
      <c r="S984" s="19"/>
      <c r="T984" s="19"/>
      <c r="U984" s="19"/>
      <c r="V984" s="19"/>
      <c r="W984" s="19"/>
      <c r="X984" s="19"/>
      <c r="Y984" s="19"/>
      <c r="Z984" s="19"/>
      <c r="AA984" s="19"/>
    </row>
    <row r="985" ht="12.75" customHeight="1">
      <c r="A985" s="19"/>
      <c r="B985" s="19"/>
      <c r="C985" s="19"/>
      <c r="D985" s="19"/>
      <c r="E985" s="19"/>
      <c r="F985" s="19"/>
      <c r="G985" s="19"/>
      <c r="H985" s="19"/>
      <c r="I985" s="19"/>
      <c r="J985" s="19"/>
      <c r="K985" s="19"/>
      <c r="L985" s="19"/>
      <c r="M985" s="19"/>
      <c r="N985" s="19"/>
      <c r="O985" s="19"/>
      <c r="P985" s="19"/>
      <c r="Q985" s="19"/>
      <c r="R985" s="19"/>
      <c r="S985" s="19"/>
      <c r="T985" s="19"/>
      <c r="U985" s="19"/>
      <c r="V985" s="19"/>
      <c r="W985" s="19"/>
      <c r="X985" s="19"/>
      <c r="Y985" s="19"/>
      <c r="Z985" s="19"/>
      <c r="AA985" s="19"/>
    </row>
    <row r="986" ht="12.75" customHeight="1">
      <c r="A986" s="19"/>
      <c r="B986" s="19"/>
      <c r="C986" s="19"/>
      <c r="D986" s="19"/>
      <c r="E986" s="19"/>
      <c r="F986" s="19"/>
      <c r="G986" s="19"/>
      <c r="H986" s="19"/>
      <c r="I986" s="19"/>
      <c r="J986" s="19"/>
      <c r="K986" s="19"/>
      <c r="L986" s="19"/>
      <c r="M986" s="19"/>
      <c r="N986" s="19"/>
      <c r="O986" s="19"/>
      <c r="P986" s="19"/>
      <c r="Q986" s="19"/>
      <c r="R986" s="19"/>
      <c r="S986" s="19"/>
      <c r="T986" s="19"/>
      <c r="U986" s="19"/>
      <c r="V986" s="19"/>
      <c r="W986" s="19"/>
      <c r="X986" s="19"/>
      <c r="Y986" s="19"/>
      <c r="Z986" s="19"/>
      <c r="AA986" s="19"/>
    </row>
    <row r="987" ht="12.75" customHeight="1">
      <c r="A987" s="19"/>
      <c r="B987" s="19"/>
      <c r="C987" s="19"/>
      <c r="D987" s="19"/>
      <c r="E987" s="19"/>
      <c r="F987" s="19"/>
      <c r="G987" s="19"/>
      <c r="H987" s="19"/>
      <c r="I987" s="19"/>
      <c r="J987" s="19"/>
      <c r="K987" s="19"/>
      <c r="L987" s="19"/>
      <c r="M987" s="19"/>
      <c r="N987" s="19"/>
      <c r="O987" s="19"/>
      <c r="P987" s="19"/>
      <c r="Q987" s="19"/>
      <c r="R987" s="19"/>
      <c r="S987" s="19"/>
      <c r="T987" s="19"/>
      <c r="U987" s="19"/>
      <c r="V987" s="19"/>
      <c r="W987" s="19"/>
      <c r="X987" s="19"/>
      <c r="Y987" s="19"/>
      <c r="Z987" s="19"/>
      <c r="AA987" s="19"/>
    </row>
    <row r="988" ht="12.75" customHeight="1">
      <c r="A988" s="19"/>
      <c r="B988" s="19"/>
      <c r="C988" s="19"/>
      <c r="D988" s="19"/>
      <c r="E988" s="19"/>
      <c r="F988" s="19"/>
      <c r="G988" s="19"/>
      <c r="H988" s="19"/>
      <c r="I988" s="19"/>
      <c r="J988" s="19"/>
      <c r="K988" s="19"/>
      <c r="L988" s="19"/>
      <c r="M988" s="19"/>
      <c r="N988" s="19"/>
      <c r="O988" s="19"/>
      <c r="P988" s="19"/>
      <c r="Q988" s="19"/>
      <c r="R988" s="19"/>
      <c r="S988" s="19"/>
      <c r="T988" s="19"/>
      <c r="U988" s="19"/>
      <c r="V988" s="19"/>
      <c r="W988" s="19"/>
      <c r="X988" s="19"/>
      <c r="Y988" s="19"/>
      <c r="Z988" s="19"/>
      <c r="AA988" s="19"/>
    </row>
    <row r="989" ht="12.75" customHeight="1">
      <c r="A989" s="19"/>
      <c r="B989" s="19"/>
      <c r="C989" s="19"/>
      <c r="D989" s="19"/>
      <c r="E989" s="19"/>
      <c r="F989" s="19"/>
      <c r="G989" s="19"/>
      <c r="H989" s="19"/>
      <c r="I989" s="19"/>
      <c r="J989" s="19"/>
      <c r="K989" s="19"/>
      <c r="L989" s="19"/>
      <c r="M989" s="19"/>
      <c r="N989" s="19"/>
      <c r="O989" s="19"/>
      <c r="P989" s="19"/>
      <c r="Q989" s="19"/>
      <c r="R989" s="19"/>
      <c r="S989" s="19"/>
      <c r="T989" s="19"/>
      <c r="U989" s="19"/>
      <c r="V989" s="19"/>
      <c r="W989" s="19"/>
      <c r="X989" s="19"/>
      <c r="Y989" s="19"/>
      <c r="Z989" s="19"/>
      <c r="AA989" s="19"/>
    </row>
    <row r="990" ht="12.75" customHeight="1">
      <c r="A990" s="19"/>
      <c r="B990" s="19"/>
      <c r="C990" s="19"/>
      <c r="D990" s="19"/>
      <c r="E990" s="19"/>
      <c r="F990" s="19"/>
      <c r="G990" s="19"/>
      <c r="H990" s="19"/>
      <c r="I990" s="19"/>
      <c r="J990" s="19"/>
      <c r="K990" s="19"/>
      <c r="L990" s="19"/>
      <c r="M990" s="19"/>
      <c r="N990" s="19"/>
      <c r="O990" s="19"/>
      <c r="P990" s="19"/>
      <c r="Q990" s="19"/>
      <c r="R990" s="19"/>
      <c r="S990" s="19"/>
      <c r="T990" s="19"/>
      <c r="U990" s="19"/>
      <c r="V990" s="19"/>
      <c r="W990" s="19"/>
      <c r="X990" s="19"/>
      <c r="Y990" s="19"/>
      <c r="Z990" s="19"/>
      <c r="AA990" s="19"/>
    </row>
    <row r="991" ht="12.75" customHeight="1">
      <c r="A991" s="19"/>
      <c r="B991" s="19"/>
      <c r="C991" s="19"/>
      <c r="D991" s="19"/>
      <c r="E991" s="19"/>
      <c r="F991" s="19"/>
      <c r="G991" s="19"/>
      <c r="H991" s="19"/>
      <c r="I991" s="19"/>
      <c r="J991" s="19"/>
      <c r="K991" s="19"/>
      <c r="L991" s="19"/>
      <c r="M991" s="19"/>
      <c r="N991" s="19"/>
      <c r="O991" s="19"/>
      <c r="P991" s="19"/>
      <c r="Q991" s="19"/>
      <c r="R991" s="19"/>
      <c r="S991" s="19"/>
      <c r="T991" s="19"/>
      <c r="U991" s="19"/>
      <c r="V991" s="19"/>
      <c r="W991" s="19"/>
      <c r="X991" s="19"/>
      <c r="Y991" s="19"/>
      <c r="Z991" s="19"/>
      <c r="AA991" s="19"/>
    </row>
    <row r="992" ht="12.75" customHeight="1">
      <c r="A992" s="19"/>
      <c r="B992" s="19"/>
      <c r="C992" s="19"/>
      <c r="D992" s="19"/>
      <c r="E992" s="19"/>
      <c r="F992" s="19"/>
      <c r="G992" s="19"/>
      <c r="H992" s="19"/>
      <c r="I992" s="19"/>
      <c r="J992" s="19"/>
      <c r="K992" s="19"/>
      <c r="L992" s="19"/>
      <c r="M992" s="19"/>
      <c r="N992" s="19"/>
      <c r="O992" s="19"/>
      <c r="P992" s="19"/>
      <c r="Q992" s="19"/>
      <c r="R992" s="19"/>
      <c r="S992" s="19"/>
      <c r="T992" s="19"/>
      <c r="U992" s="19"/>
      <c r="V992" s="19"/>
      <c r="W992" s="19"/>
      <c r="X992" s="19"/>
      <c r="Y992" s="19"/>
      <c r="Z992" s="19"/>
      <c r="AA992" s="19"/>
    </row>
    <row r="993" ht="12.75" customHeight="1">
      <c r="A993" s="19"/>
      <c r="B993" s="19"/>
      <c r="C993" s="19"/>
      <c r="D993" s="19"/>
      <c r="E993" s="19"/>
      <c r="F993" s="19"/>
      <c r="G993" s="19"/>
      <c r="H993" s="19"/>
      <c r="I993" s="19"/>
      <c r="J993" s="19"/>
      <c r="K993" s="19"/>
      <c r="L993" s="19"/>
      <c r="M993" s="19"/>
      <c r="N993" s="19"/>
      <c r="O993" s="19"/>
      <c r="P993" s="19"/>
      <c r="Q993" s="19"/>
      <c r="R993" s="19"/>
      <c r="S993" s="19"/>
      <c r="T993" s="19"/>
      <c r="U993" s="19"/>
      <c r="V993" s="19"/>
      <c r="W993" s="19"/>
      <c r="X993" s="19"/>
      <c r="Y993" s="19"/>
      <c r="Z993" s="19"/>
      <c r="AA993" s="19"/>
    </row>
    <row r="994" ht="12.75" customHeight="1">
      <c r="A994" s="19"/>
      <c r="B994" s="19"/>
      <c r="C994" s="19"/>
      <c r="D994" s="19"/>
      <c r="E994" s="19"/>
      <c r="F994" s="19"/>
      <c r="G994" s="19"/>
      <c r="H994" s="19"/>
      <c r="I994" s="19"/>
      <c r="J994" s="19"/>
      <c r="K994" s="19"/>
      <c r="L994" s="19"/>
      <c r="M994" s="19"/>
      <c r="N994" s="19"/>
      <c r="O994" s="19"/>
      <c r="P994" s="19"/>
      <c r="Q994" s="19"/>
      <c r="R994" s="19"/>
      <c r="S994" s="19"/>
      <c r="T994" s="19"/>
      <c r="U994" s="19"/>
      <c r="V994" s="19"/>
      <c r="W994" s="19"/>
      <c r="X994" s="19"/>
      <c r="Y994" s="19"/>
      <c r="Z994" s="19"/>
      <c r="AA994" s="19"/>
    </row>
    <row r="995" ht="12.75" customHeight="1">
      <c r="A995" s="19"/>
      <c r="B995" s="19"/>
      <c r="C995" s="19"/>
      <c r="D995" s="19"/>
      <c r="E995" s="19"/>
      <c r="F995" s="19"/>
      <c r="G995" s="19"/>
      <c r="H995" s="19"/>
      <c r="I995" s="19"/>
      <c r="J995" s="19"/>
      <c r="K995" s="19"/>
      <c r="L995" s="19"/>
      <c r="M995" s="19"/>
      <c r="N995" s="19"/>
      <c r="O995" s="19"/>
      <c r="P995" s="19"/>
      <c r="Q995" s="19"/>
      <c r="R995" s="19"/>
      <c r="S995" s="19"/>
      <c r="T995" s="19"/>
      <c r="U995" s="19"/>
      <c r="V995" s="19"/>
      <c r="W995" s="19"/>
      <c r="X995" s="19"/>
      <c r="Y995" s="19"/>
      <c r="Z995" s="19"/>
      <c r="AA995" s="19"/>
    </row>
    <row r="996" ht="12.75" customHeight="1">
      <c r="A996" s="19"/>
      <c r="B996" s="19"/>
      <c r="C996" s="19"/>
      <c r="D996" s="19"/>
      <c r="E996" s="19"/>
      <c r="F996" s="19"/>
      <c r="G996" s="19"/>
      <c r="H996" s="19"/>
      <c r="I996" s="19"/>
      <c r="J996" s="19"/>
      <c r="K996" s="19"/>
      <c r="L996" s="19"/>
      <c r="M996" s="19"/>
      <c r="N996" s="19"/>
      <c r="O996" s="19"/>
      <c r="P996" s="19"/>
      <c r="Q996" s="19"/>
      <c r="R996" s="19"/>
      <c r="S996" s="19"/>
      <c r="T996" s="19"/>
      <c r="U996" s="19"/>
      <c r="V996" s="19"/>
      <c r="W996" s="19"/>
      <c r="X996" s="19"/>
      <c r="Y996" s="19"/>
      <c r="Z996" s="19"/>
      <c r="AA996" s="19"/>
    </row>
    <row r="997" ht="12.75" customHeight="1">
      <c r="A997" s="19"/>
      <c r="B997" s="19"/>
      <c r="C997" s="19"/>
      <c r="D997" s="19"/>
      <c r="E997" s="19"/>
      <c r="F997" s="19"/>
      <c r="G997" s="19"/>
      <c r="H997" s="19"/>
      <c r="I997" s="19"/>
      <c r="J997" s="19"/>
      <c r="K997" s="19"/>
      <c r="L997" s="19"/>
      <c r="M997" s="19"/>
      <c r="N997" s="19"/>
      <c r="O997" s="19"/>
      <c r="P997" s="19"/>
      <c r="Q997" s="19"/>
      <c r="R997" s="19"/>
      <c r="S997" s="19"/>
      <c r="T997" s="19"/>
      <c r="U997" s="19"/>
      <c r="V997" s="19"/>
      <c r="W997" s="19"/>
      <c r="X997" s="19"/>
      <c r="Y997" s="19"/>
      <c r="Z997" s="19"/>
      <c r="AA997" s="19"/>
    </row>
    <row r="998" ht="12.75" customHeight="1">
      <c r="A998" s="19"/>
      <c r="B998" s="19"/>
      <c r="C998" s="19"/>
      <c r="D998" s="19"/>
      <c r="E998" s="19"/>
      <c r="F998" s="19"/>
      <c r="G998" s="19"/>
      <c r="H998" s="19"/>
      <c r="I998" s="19"/>
      <c r="J998" s="19"/>
      <c r="K998" s="19"/>
      <c r="L998" s="19"/>
      <c r="M998" s="19"/>
      <c r="N998" s="19"/>
      <c r="O998" s="19"/>
      <c r="P998" s="19"/>
      <c r="Q998" s="19"/>
      <c r="R998" s="19"/>
      <c r="S998" s="19"/>
      <c r="T998" s="19"/>
      <c r="U998" s="19"/>
      <c r="V998" s="19"/>
      <c r="W998" s="19"/>
      <c r="X998" s="19"/>
      <c r="Y998" s="19"/>
      <c r="Z998" s="19"/>
      <c r="AA998" s="19"/>
    </row>
  </sheetData>
  <conditionalFormatting sqref="A2:Q835">
    <cfRule type="containsBlanks" dxfId="2" priority="1">
      <formula>LEN(TRIM(A2))=0</formula>
    </cfRule>
  </conditionalFormatting>
  <printOptions/>
  <pageMargins bottom="1.0" footer="0.0" header="0.0" left="0.75" right="0.75" top="1.0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 outlineLevelRow="2"/>
  <cols>
    <col customWidth="1" min="1" max="1" width="17.57"/>
    <col customWidth="1" min="2" max="2" width="22.71"/>
    <col customWidth="1" min="3" max="8" width="11.43"/>
    <col customWidth="1" min="9" max="9" width="13.29"/>
    <col customWidth="1" min="10" max="10" width="22.86"/>
    <col customWidth="1" min="11" max="11" width="8.43"/>
    <col customWidth="1" min="12" max="12" width="8.29"/>
    <col customWidth="1" min="13" max="13" width="9.29"/>
    <col customWidth="1" min="14" max="14" width="11.43"/>
    <col customWidth="1" min="15" max="15" width="13.86"/>
    <col customWidth="1" min="16" max="25" width="11.43"/>
    <col customWidth="1" min="26" max="26" width="8.29"/>
  </cols>
  <sheetData>
    <row r="1" ht="24.0" customHeight="1" outlineLevel="2">
      <c r="A1" s="36" t="s">
        <v>1</v>
      </c>
      <c r="B1" s="37"/>
      <c r="C1" s="36" t="s">
        <v>0</v>
      </c>
      <c r="D1" s="36" t="s">
        <v>807</v>
      </c>
      <c r="E1" s="37"/>
      <c r="F1" s="36" t="s">
        <v>6</v>
      </c>
      <c r="G1" s="37"/>
      <c r="H1" s="37"/>
      <c r="I1" s="37"/>
      <c r="J1" s="36" t="s">
        <v>121</v>
      </c>
      <c r="K1" s="36" t="s">
        <v>7</v>
      </c>
      <c r="L1" s="36" t="s">
        <v>960</v>
      </c>
      <c r="M1" s="36" t="s">
        <v>4</v>
      </c>
      <c r="N1" s="36" t="s">
        <v>123</v>
      </c>
      <c r="O1" s="36" t="s">
        <v>13</v>
      </c>
      <c r="P1" s="36" t="s">
        <v>10</v>
      </c>
      <c r="Q1" s="36" t="s">
        <v>813</v>
      </c>
      <c r="R1" s="37"/>
      <c r="S1" s="37"/>
      <c r="T1" s="36" t="s">
        <v>12</v>
      </c>
      <c r="U1" s="36" t="s">
        <v>12</v>
      </c>
      <c r="V1" s="38"/>
      <c r="W1" s="38"/>
      <c r="X1" s="38"/>
      <c r="Y1" s="38"/>
      <c r="Z1" s="38"/>
    </row>
    <row r="2" ht="12.75" customHeight="1" outlineLevel="2">
      <c r="A2" s="38" t="s">
        <v>19</v>
      </c>
      <c r="B2" s="38"/>
      <c r="C2" s="39">
        <v>43222.0</v>
      </c>
      <c r="D2" s="38">
        <v>2018.0</v>
      </c>
      <c r="E2" s="38">
        <v>2.0</v>
      </c>
      <c r="F2" s="38">
        <v>171674.0</v>
      </c>
      <c r="G2" s="38">
        <v>2.0</v>
      </c>
      <c r="H2" s="38"/>
      <c r="I2" s="38" t="s">
        <v>1021</v>
      </c>
      <c r="J2" s="40">
        <v>43222.416666666664</v>
      </c>
      <c r="K2" s="38" t="s">
        <v>21</v>
      </c>
      <c r="L2" s="38">
        <v>74.0</v>
      </c>
      <c r="M2" s="38">
        <v>4400.0</v>
      </c>
      <c r="N2" s="38">
        <v>38.0</v>
      </c>
      <c r="O2" s="38" t="s">
        <v>23</v>
      </c>
      <c r="P2" s="38" t="s">
        <v>23</v>
      </c>
      <c r="Q2" s="38" t="s">
        <v>814</v>
      </c>
      <c r="R2" s="38"/>
      <c r="S2" s="38"/>
      <c r="T2" s="38"/>
      <c r="U2" s="38"/>
      <c r="V2" s="38"/>
      <c r="W2" s="38"/>
      <c r="X2" s="38"/>
      <c r="Y2" s="38"/>
      <c r="Z2" s="38">
        <v>50.0</v>
      </c>
    </row>
    <row r="3" ht="12.75" customHeight="1" outlineLevel="2">
      <c r="A3" s="38" t="s">
        <v>19</v>
      </c>
      <c r="B3" s="38"/>
      <c r="C3" s="39">
        <v>43222.0</v>
      </c>
      <c r="D3" s="38">
        <v>2018.0</v>
      </c>
      <c r="E3" s="38">
        <v>2.0</v>
      </c>
      <c r="F3" s="38">
        <v>171674.0</v>
      </c>
      <c r="G3" s="38">
        <v>2.0</v>
      </c>
      <c r="H3" s="38"/>
      <c r="I3" s="38" t="s">
        <v>1021</v>
      </c>
      <c r="J3" s="40">
        <v>43222.416666666664</v>
      </c>
      <c r="K3" s="38" t="s">
        <v>21</v>
      </c>
      <c r="L3" s="38">
        <v>74.0</v>
      </c>
      <c r="M3" s="38">
        <v>4400.0</v>
      </c>
      <c r="N3" s="38">
        <v>38.0</v>
      </c>
      <c r="O3" s="38" t="s">
        <v>23</v>
      </c>
      <c r="P3" s="38" t="s">
        <v>23</v>
      </c>
      <c r="Q3" s="38" t="s">
        <v>814</v>
      </c>
      <c r="R3" s="38"/>
      <c r="S3" s="38"/>
      <c r="T3" s="38"/>
      <c r="U3" s="38"/>
      <c r="V3" s="38"/>
      <c r="W3" s="38"/>
      <c r="X3" s="38"/>
      <c r="Y3" s="38"/>
      <c r="Z3" s="38">
        <v>50.0</v>
      </c>
    </row>
    <row r="4" ht="12.75" customHeight="1" outlineLevel="1">
      <c r="A4" s="38"/>
      <c r="B4" s="38"/>
      <c r="C4" s="39"/>
      <c r="D4" s="38"/>
      <c r="E4" s="38"/>
      <c r="F4" s="38"/>
      <c r="G4" s="38"/>
      <c r="H4" s="38"/>
      <c r="I4" s="38"/>
      <c r="J4" s="40"/>
      <c r="K4" s="38"/>
      <c r="L4" s="38"/>
      <c r="M4" s="38"/>
      <c r="N4" s="38"/>
      <c r="O4" s="38"/>
      <c r="P4" s="38"/>
      <c r="Q4" s="38"/>
      <c r="R4" s="38"/>
      <c r="S4" s="38"/>
      <c r="T4" s="38"/>
      <c r="U4" s="38"/>
      <c r="V4" s="38"/>
      <c r="W4" s="38"/>
      <c r="X4" s="38"/>
      <c r="Y4" s="41" t="s">
        <v>1022</v>
      </c>
      <c r="Z4" s="38">
        <f>SUBTOTAL(3,Z3)</f>
        <v>1</v>
      </c>
    </row>
    <row r="5" ht="12.75" customHeight="1" outlineLevel="2">
      <c r="A5" s="38" t="s">
        <v>19</v>
      </c>
      <c r="B5" s="38" t="s">
        <v>70</v>
      </c>
      <c r="C5" s="39">
        <v>43226.0</v>
      </c>
      <c r="D5" s="38">
        <v>2018.0</v>
      </c>
      <c r="E5" s="38">
        <v>4332.0</v>
      </c>
      <c r="F5" s="38">
        <v>179775.0</v>
      </c>
      <c r="G5" s="38">
        <v>2.0</v>
      </c>
      <c r="H5" s="38">
        <v>52.0</v>
      </c>
      <c r="I5" s="38"/>
      <c r="J5" s="40">
        <v>43226.8125</v>
      </c>
      <c r="K5" s="38" t="s">
        <v>40</v>
      </c>
      <c r="L5" s="38">
        <v>88.0</v>
      </c>
      <c r="M5" s="38">
        <v>6600.0</v>
      </c>
      <c r="N5" s="38">
        <v>43.0</v>
      </c>
      <c r="O5" s="38" t="s">
        <v>23</v>
      </c>
      <c r="P5" s="38" t="s">
        <v>23</v>
      </c>
      <c r="Q5" s="38" t="s">
        <v>814</v>
      </c>
      <c r="R5" s="38"/>
      <c r="S5" s="38"/>
      <c r="T5" s="38"/>
      <c r="U5" s="38"/>
      <c r="V5" s="38"/>
      <c r="W5" s="38"/>
      <c r="X5" s="38"/>
      <c r="Y5" s="38"/>
      <c r="Z5" s="38">
        <v>53.0</v>
      </c>
    </row>
    <row r="6" ht="12.75" customHeight="1" outlineLevel="2">
      <c r="A6" s="38" t="s">
        <v>19</v>
      </c>
      <c r="B6" s="38"/>
      <c r="C6" s="39">
        <v>43226.0</v>
      </c>
      <c r="D6" s="38">
        <v>2018.0</v>
      </c>
      <c r="E6" s="38">
        <v>4330.0</v>
      </c>
      <c r="F6" s="38">
        <v>170822.0</v>
      </c>
      <c r="G6" s="38">
        <v>2.0</v>
      </c>
      <c r="H6" s="38"/>
      <c r="I6" s="38" t="s">
        <v>1023</v>
      </c>
      <c r="J6" s="40">
        <v>43226.4375</v>
      </c>
      <c r="K6" s="38" t="s">
        <v>21</v>
      </c>
      <c r="L6" s="38">
        <v>76.0</v>
      </c>
      <c r="M6" s="38">
        <v>4850.0</v>
      </c>
      <c r="N6" s="38">
        <v>41.0</v>
      </c>
      <c r="O6" s="38" t="s">
        <v>23</v>
      </c>
      <c r="P6" s="38" t="s">
        <v>23</v>
      </c>
      <c r="Q6" s="38" t="s">
        <v>814</v>
      </c>
      <c r="R6" s="38"/>
      <c r="S6" s="38"/>
      <c r="T6" s="38"/>
      <c r="U6" s="38"/>
      <c r="V6" s="38"/>
      <c r="W6" s="38"/>
      <c r="X6" s="38"/>
      <c r="Y6" s="38"/>
      <c r="Z6" s="38">
        <v>53.0</v>
      </c>
    </row>
    <row r="7" ht="12.75" customHeight="1" outlineLevel="1">
      <c r="A7" s="38"/>
      <c r="B7" s="38"/>
      <c r="C7" s="39"/>
      <c r="D7" s="38"/>
      <c r="E7" s="38"/>
      <c r="F7" s="38"/>
      <c r="G7" s="38"/>
      <c r="H7" s="38"/>
      <c r="I7" s="38"/>
      <c r="J7" s="40"/>
      <c r="K7" s="38"/>
      <c r="L7" s="38"/>
      <c r="M7" s="38"/>
      <c r="N7" s="38"/>
      <c r="O7" s="38"/>
      <c r="P7" s="38"/>
      <c r="Q7" s="38"/>
      <c r="R7" s="38"/>
      <c r="S7" s="38"/>
      <c r="T7" s="38"/>
      <c r="U7" s="38"/>
      <c r="V7" s="38"/>
      <c r="W7" s="38"/>
      <c r="X7" s="38"/>
      <c r="Y7" s="41" t="s">
        <v>1024</v>
      </c>
      <c r="Z7" s="38">
        <f>SUBTOTAL(3,Z5:Z6)</f>
        <v>2</v>
      </c>
    </row>
    <row r="8" ht="12.75" customHeight="1" outlineLevel="2">
      <c r="A8" s="38" t="s">
        <v>19</v>
      </c>
      <c r="B8" s="38"/>
      <c r="C8" s="39">
        <v>43226.0</v>
      </c>
      <c r="D8" s="38">
        <v>2018.0</v>
      </c>
      <c r="E8" s="38">
        <v>4331.0</v>
      </c>
      <c r="F8" s="38">
        <v>106938.0</v>
      </c>
      <c r="G8" s="38">
        <v>2.0</v>
      </c>
      <c r="H8" s="38"/>
      <c r="I8" s="38" t="s">
        <v>53</v>
      </c>
      <c r="J8" s="40">
        <v>43226.625</v>
      </c>
      <c r="K8" s="38" t="s">
        <v>21</v>
      </c>
      <c r="L8" s="38">
        <v>77.0</v>
      </c>
      <c r="M8" s="38">
        <v>4400.0</v>
      </c>
      <c r="N8" s="38">
        <v>38.0</v>
      </c>
      <c r="O8" s="38" t="s">
        <v>23</v>
      </c>
      <c r="P8" s="38" t="s">
        <v>23</v>
      </c>
      <c r="Q8" s="38" t="s">
        <v>814</v>
      </c>
      <c r="R8" s="38"/>
      <c r="S8" s="38"/>
      <c r="T8" s="38"/>
      <c r="U8" s="38"/>
      <c r="V8" s="38"/>
      <c r="W8" s="38"/>
      <c r="X8" s="38"/>
      <c r="Y8" s="38"/>
      <c r="Z8" s="38">
        <v>54.0</v>
      </c>
    </row>
    <row r="9" ht="12.75" customHeight="1" outlineLevel="2">
      <c r="A9" s="38" t="s">
        <v>19</v>
      </c>
      <c r="B9" s="38" t="s">
        <v>818</v>
      </c>
      <c r="C9" s="39">
        <v>43228.0</v>
      </c>
      <c r="D9" s="38">
        <v>2018.0</v>
      </c>
      <c r="E9" s="38">
        <v>4333.0</v>
      </c>
      <c r="F9" s="38">
        <v>144593.0</v>
      </c>
      <c r="G9" s="38">
        <v>2.0</v>
      </c>
      <c r="H9" s="38">
        <v>47.0</v>
      </c>
      <c r="I9" s="38"/>
      <c r="J9" s="40">
        <v>43228.75</v>
      </c>
      <c r="K9" s="38" t="s">
        <v>40</v>
      </c>
      <c r="L9" s="38">
        <v>77.0</v>
      </c>
      <c r="M9" s="38">
        <v>4750.0</v>
      </c>
      <c r="N9" s="38">
        <v>39.0</v>
      </c>
      <c r="O9" s="38" t="s">
        <v>23</v>
      </c>
      <c r="P9" s="38" t="s">
        <v>23</v>
      </c>
      <c r="Q9" s="38" t="s">
        <v>814</v>
      </c>
      <c r="R9" s="38"/>
      <c r="S9" s="38"/>
      <c r="T9" s="38"/>
      <c r="U9" s="38"/>
      <c r="V9" s="38"/>
      <c r="W9" s="38"/>
      <c r="X9" s="38"/>
      <c r="Y9" s="38"/>
      <c r="Z9" s="38">
        <v>54.0</v>
      </c>
    </row>
    <row r="10" ht="12.75" customHeight="1" outlineLevel="2">
      <c r="A10" s="38" t="s">
        <v>19</v>
      </c>
      <c r="B10" s="38" t="s">
        <v>69</v>
      </c>
      <c r="C10" s="39">
        <v>43229.0</v>
      </c>
      <c r="D10" s="38">
        <v>2018.0</v>
      </c>
      <c r="E10" s="38">
        <v>4334.0</v>
      </c>
      <c r="F10" s="38">
        <v>142728.0</v>
      </c>
      <c r="G10" s="38">
        <v>2.0</v>
      </c>
      <c r="H10" s="38">
        <v>48.0</v>
      </c>
      <c r="I10" s="38"/>
      <c r="J10" s="40">
        <v>43229.416666666664</v>
      </c>
      <c r="K10" s="38" t="s">
        <v>40</v>
      </c>
      <c r="L10" s="38">
        <v>77.0</v>
      </c>
      <c r="M10" s="38">
        <v>4700.0</v>
      </c>
      <c r="N10" s="38">
        <v>39.0</v>
      </c>
      <c r="O10" s="38" t="s">
        <v>23</v>
      </c>
      <c r="P10" s="38" t="s">
        <v>23</v>
      </c>
      <c r="Q10" s="38"/>
      <c r="R10" s="38"/>
      <c r="S10" s="38"/>
      <c r="T10" s="38"/>
      <c r="U10" s="38"/>
      <c r="V10" s="38"/>
      <c r="W10" s="38"/>
      <c r="X10" s="38"/>
      <c r="Y10" s="38"/>
      <c r="Z10" s="38">
        <v>54.0</v>
      </c>
    </row>
    <row r="11" ht="12.75" customHeight="1" outlineLevel="1">
      <c r="A11" s="38"/>
      <c r="B11" s="38"/>
      <c r="C11" s="39"/>
      <c r="D11" s="38"/>
      <c r="E11" s="38"/>
      <c r="F11" s="38"/>
      <c r="G11" s="38"/>
      <c r="H11" s="38"/>
      <c r="I11" s="38"/>
      <c r="J11" s="40"/>
      <c r="K11" s="38"/>
      <c r="L11" s="38"/>
      <c r="M11" s="38"/>
      <c r="N11" s="38"/>
      <c r="O11" s="38"/>
      <c r="P11" s="38"/>
      <c r="Q11" s="38"/>
      <c r="R11" s="38"/>
      <c r="S11" s="38"/>
      <c r="T11" s="38"/>
      <c r="U11" s="38"/>
      <c r="V11" s="38"/>
      <c r="W11" s="38"/>
      <c r="X11" s="38"/>
      <c r="Y11" s="41" t="s">
        <v>1025</v>
      </c>
      <c r="Z11" s="38">
        <f>SUBTOTAL(3,Z8:Z10)</f>
        <v>3</v>
      </c>
    </row>
    <row r="12" ht="12.75" customHeight="1" outlineLevel="2">
      <c r="A12" s="38" t="s">
        <v>19</v>
      </c>
      <c r="B12" s="38" t="s">
        <v>818</v>
      </c>
      <c r="C12" s="39">
        <v>43231.0</v>
      </c>
      <c r="D12" s="38">
        <v>2018.0</v>
      </c>
      <c r="E12" s="38">
        <v>4335.0</v>
      </c>
      <c r="F12" s="38">
        <v>107028.0</v>
      </c>
      <c r="G12" s="38">
        <v>2.0</v>
      </c>
      <c r="H12" s="38">
        <v>47.0</v>
      </c>
      <c r="I12" s="38"/>
      <c r="J12" s="40">
        <v>43231.458333333336</v>
      </c>
      <c r="K12" s="38" t="s">
        <v>40</v>
      </c>
      <c r="L12" s="38">
        <v>77.0</v>
      </c>
      <c r="M12" s="38">
        <v>5250.0</v>
      </c>
      <c r="N12" s="38">
        <v>40.0</v>
      </c>
      <c r="O12" s="38" t="s">
        <v>23</v>
      </c>
      <c r="P12" s="38" t="s">
        <v>23</v>
      </c>
      <c r="Q12" s="38" t="s">
        <v>821</v>
      </c>
      <c r="R12" s="38"/>
      <c r="S12" s="38"/>
      <c r="T12" s="38"/>
      <c r="U12" s="38"/>
      <c r="V12" s="38"/>
      <c r="W12" s="38"/>
      <c r="X12" s="38"/>
      <c r="Y12" s="38"/>
      <c r="Z12" s="38">
        <v>55.0</v>
      </c>
    </row>
    <row r="13" ht="12.75" customHeight="1" outlineLevel="2">
      <c r="A13" s="38" t="s">
        <v>19</v>
      </c>
      <c r="B13" s="38"/>
      <c r="C13" s="39">
        <v>43231.0</v>
      </c>
      <c r="D13" s="38">
        <v>2018.0</v>
      </c>
      <c r="E13" s="38">
        <v>4336.0</v>
      </c>
      <c r="F13" s="38">
        <v>4030.0</v>
      </c>
      <c r="G13" s="38">
        <v>2.0</v>
      </c>
      <c r="H13" s="38"/>
      <c r="I13" s="38" t="s">
        <v>33</v>
      </c>
      <c r="J13" s="40">
        <v>43231.395833333336</v>
      </c>
      <c r="K13" s="38" t="s">
        <v>21</v>
      </c>
      <c r="L13" s="38">
        <v>77.0</v>
      </c>
      <c r="M13" s="38">
        <v>5250.0</v>
      </c>
      <c r="N13" s="38">
        <v>40.0</v>
      </c>
      <c r="O13" s="38" t="s">
        <v>23</v>
      </c>
      <c r="P13" s="38" t="s">
        <v>23</v>
      </c>
      <c r="Q13" s="38" t="s">
        <v>821</v>
      </c>
      <c r="R13" s="38"/>
      <c r="S13" s="38"/>
      <c r="T13" s="38"/>
      <c r="U13" s="38"/>
      <c r="V13" s="38"/>
      <c r="W13" s="38"/>
      <c r="X13" s="38"/>
      <c r="Y13" s="38"/>
      <c r="Z13" s="38">
        <v>55.0</v>
      </c>
    </row>
    <row r="14" ht="12.75" customHeight="1" outlineLevel="2">
      <c r="A14" s="38" t="s">
        <v>19</v>
      </c>
      <c r="B14" s="38"/>
      <c r="C14" s="39">
        <v>43232.0</v>
      </c>
      <c r="D14" s="38">
        <v>2018.0</v>
      </c>
      <c r="E14" s="38">
        <v>4338.0</v>
      </c>
      <c r="F14" s="38">
        <v>104693.0</v>
      </c>
      <c r="G14" s="38">
        <v>2.0</v>
      </c>
      <c r="H14" s="38"/>
      <c r="I14" s="38" t="s">
        <v>37</v>
      </c>
      <c r="J14" s="40">
        <v>43232.375</v>
      </c>
      <c r="K14" s="38" t="s">
        <v>21</v>
      </c>
      <c r="L14" s="38">
        <v>71.0</v>
      </c>
      <c r="M14" s="38">
        <v>3900.0</v>
      </c>
      <c r="N14" s="38">
        <v>36.0</v>
      </c>
      <c r="O14" s="38" t="s">
        <v>23</v>
      </c>
      <c r="P14" s="38" t="s">
        <v>23</v>
      </c>
      <c r="Q14" s="38" t="s">
        <v>814</v>
      </c>
      <c r="R14" s="38"/>
      <c r="S14" s="38"/>
      <c r="T14" s="38"/>
      <c r="U14" s="38"/>
      <c r="V14" s="38"/>
      <c r="W14" s="38"/>
      <c r="X14" s="38"/>
      <c r="Y14" s="38"/>
      <c r="Z14" s="38">
        <v>55.0</v>
      </c>
    </row>
    <row r="15" ht="12.75" customHeight="1" outlineLevel="2">
      <c r="A15" s="38" t="s">
        <v>19</v>
      </c>
      <c r="B15" s="38"/>
      <c r="C15" s="39">
        <v>43232.0</v>
      </c>
      <c r="D15" s="38">
        <v>2018.0</v>
      </c>
      <c r="E15" s="38">
        <v>4337.0</v>
      </c>
      <c r="F15" s="38">
        <v>108510.0</v>
      </c>
      <c r="G15" s="38">
        <v>2.0</v>
      </c>
      <c r="H15" s="38"/>
      <c r="I15" s="38" t="s">
        <v>33</v>
      </c>
      <c r="J15" s="40">
        <v>43232.354166666664</v>
      </c>
      <c r="K15" s="38" t="s">
        <v>21</v>
      </c>
      <c r="L15" s="38">
        <v>74.0</v>
      </c>
      <c r="M15" s="38">
        <v>4600.0</v>
      </c>
      <c r="N15" s="38">
        <v>38.0</v>
      </c>
      <c r="O15" s="38" t="s">
        <v>23</v>
      </c>
      <c r="P15" s="38" t="s">
        <v>23</v>
      </c>
      <c r="Q15" s="38" t="s">
        <v>814</v>
      </c>
      <c r="R15" s="38"/>
      <c r="S15" s="38"/>
      <c r="T15" s="38"/>
      <c r="U15" s="38"/>
      <c r="V15" s="38"/>
      <c r="W15" s="38"/>
      <c r="X15" s="38"/>
      <c r="Y15" s="38"/>
      <c r="Z15" s="38">
        <v>55.0</v>
      </c>
    </row>
    <row r="16" ht="12.75" customHeight="1" outlineLevel="2">
      <c r="A16" s="38" t="s">
        <v>19</v>
      </c>
      <c r="B16" s="38" t="s">
        <v>69</v>
      </c>
      <c r="C16" s="39">
        <v>43233.0</v>
      </c>
      <c r="D16" s="38">
        <v>2018.0</v>
      </c>
      <c r="E16" s="38">
        <v>4339.0</v>
      </c>
      <c r="F16" s="38">
        <v>159736.0</v>
      </c>
      <c r="G16" s="38">
        <v>2.0</v>
      </c>
      <c r="H16" s="38">
        <v>48.0</v>
      </c>
      <c r="I16" s="38"/>
      <c r="J16" s="40">
        <v>43233.354166666664</v>
      </c>
      <c r="K16" s="38" t="s">
        <v>40</v>
      </c>
      <c r="L16" s="38">
        <v>73.0</v>
      </c>
      <c r="M16" s="38">
        <v>5000.0</v>
      </c>
      <c r="N16" s="38">
        <v>42.0</v>
      </c>
      <c r="O16" s="38" t="s">
        <v>23</v>
      </c>
      <c r="P16" s="38" t="s">
        <v>23</v>
      </c>
      <c r="Q16" s="38" t="s">
        <v>814</v>
      </c>
      <c r="R16" s="38"/>
      <c r="S16" s="38"/>
      <c r="T16" s="38"/>
      <c r="U16" s="38"/>
      <c r="V16" s="38"/>
      <c r="W16" s="38"/>
      <c r="X16" s="38"/>
      <c r="Y16" s="38"/>
      <c r="Z16" s="38">
        <v>55.0</v>
      </c>
    </row>
    <row r="17" ht="12.75" customHeight="1" outlineLevel="2">
      <c r="A17" s="38" t="s">
        <v>19</v>
      </c>
      <c r="B17" s="38" t="s">
        <v>74</v>
      </c>
      <c r="C17" s="39">
        <v>43233.0</v>
      </c>
      <c r="D17" s="38">
        <v>2018.0</v>
      </c>
      <c r="E17" s="38">
        <v>4341.0</v>
      </c>
      <c r="F17" s="38">
        <v>175565.0</v>
      </c>
      <c r="G17" s="38">
        <v>2.0</v>
      </c>
      <c r="H17" s="38">
        <v>49.0</v>
      </c>
      <c r="I17" s="38"/>
      <c r="J17" s="40">
        <v>43233.791666666664</v>
      </c>
      <c r="K17" s="38" t="s">
        <v>40</v>
      </c>
      <c r="L17" s="38">
        <v>78.0</v>
      </c>
      <c r="M17" s="38">
        <v>5300.0</v>
      </c>
      <c r="N17" s="38">
        <v>41.0</v>
      </c>
      <c r="O17" s="38" t="s">
        <v>23</v>
      </c>
      <c r="P17" s="38" t="s">
        <v>23</v>
      </c>
      <c r="Q17" s="38" t="s">
        <v>814</v>
      </c>
      <c r="R17" s="38"/>
      <c r="S17" s="38"/>
      <c r="T17" s="38"/>
      <c r="U17" s="38"/>
      <c r="V17" s="38"/>
      <c r="W17" s="38"/>
      <c r="X17" s="38"/>
      <c r="Y17" s="38"/>
      <c r="Z17" s="38">
        <v>55.0</v>
      </c>
    </row>
    <row r="18" ht="12.75" customHeight="1" outlineLevel="1">
      <c r="A18" s="38"/>
      <c r="B18" s="38"/>
      <c r="C18" s="39"/>
      <c r="D18" s="38"/>
      <c r="E18" s="38"/>
      <c r="F18" s="38"/>
      <c r="G18" s="38"/>
      <c r="H18" s="38"/>
      <c r="I18" s="38"/>
      <c r="J18" s="40"/>
      <c r="K18" s="38"/>
      <c r="L18" s="38"/>
      <c r="M18" s="38"/>
      <c r="N18" s="38"/>
      <c r="O18" s="38"/>
      <c r="P18" s="38"/>
      <c r="Q18" s="38"/>
      <c r="R18" s="38"/>
      <c r="S18" s="38"/>
      <c r="T18" s="38"/>
      <c r="U18" s="38"/>
      <c r="V18" s="38"/>
      <c r="W18" s="38"/>
      <c r="X18" s="38"/>
      <c r="Y18" s="41" t="s">
        <v>1026</v>
      </c>
      <c r="Z18" s="38">
        <f>SUBTOTAL(3,Z12:Z17)</f>
        <v>6</v>
      </c>
    </row>
    <row r="19" ht="12.75" customHeight="1" outlineLevel="2">
      <c r="A19" s="38" t="s">
        <v>19</v>
      </c>
      <c r="B19" s="38"/>
      <c r="C19" s="39">
        <v>43233.0</v>
      </c>
      <c r="D19" s="38">
        <v>2018.0</v>
      </c>
      <c r="E19" s="38">
        <v>4340.0</v>
      </c>
      <c r="F19" s="38">
        <v>104693.0</v>
      </c>
      <c r="G19" s="38">
        <v>2.0</v>
      </c>
      <c r="H19" s="38"/>
      <c r="I19" s="38" t="s">
        <v>1027</v>
      </c>
      <c r="J19" s="40">
        <v>43233.375</v>
      </c>
      <c r="K19" s="38" t="s">
        <v>21</v>
      </c>
      <c r="L19" s="38">
        <v>73.0</v>
      </c>
      <c r="M19" s="38">
        <v>4150.0</v>
      </c>
      <c r="N19" s="38">
        <v>37.0</v>
      </c>
      <c r="O19" s="38" t="s">
        <v>23</v>
      </c>
      <c r="P19" s="38" t="s">
        <v>23</v>
      </c>
      <c r="Q19" s="38" t="s">
        <v>814</v>
      </c>
      <c r="R19" s="38"/>
      <c r="S19" s="38"/>
      <c r="T19" s="38"/>
      <c r="U19" s="38"/>
      <c r="V19" s="38"/>
      <c r="W19" s="38"/>
      <c r="X19" s="38"/>
      <c r="Y19" s="38"/>
      <c r="Z19" s="38">
        <v>56.0</v>
      </c>
    </row>
    <row r="20" ht="12.75" customHeight="1" outlineLevel="2">
      <c r="A20" s="38" t="s">
        <v>19</v>
      </c>
      <c r="B20" s="38" t="s">
        <v>70</v>
      </c>
      <c r="C20" s="39">
        <v>43235.0</v>
      </c>
      <c r="D20" s="38">
        <v>2018.0</v>
      </c>
      <c r="E20" s="38">
        <v>4342.0</v>
      </c>
      <c r="F20" s="38">
        <v>28157.0</v>
      </c>
      <c r="G20" s="38">
        <v>2.0</v>
      </c>
      <c r="H20" s="38">
        <v>52.0</v>
      </c>
      <c r="I20" s="38"/>
      <c r="J20" s="40">
        <v>43235.5</v>
      </c>
      <c r="K20" s="38" t="s">
        <v>40</v>
      </c>
      <c r="L20" s="38">
        <v>76.0</v>
      </c>
      <c r="M20" s="38">
        <v>4550.0</v>
      </c>
      <c r="N20" s="38">
        <v>36.0</v>
      </c>
      <c r="O20" s="38" t="s">
        <v>23</v>
      </c>
      <c r="P20" s="38" t="s">
        <v>23</v>
      </c>
      <c r="Q20" s="38"/>
      <c r="R20" s="38"/>
      <c r="S20" s="38"/>
      <c r="T20" s="38"/>
      <c r="U20" s="38"/>
      <c r="V20" s="38"/>
      <c r="W20" s="38"/>
      <c r="X20" s="38"/>
      <c r="Y20" s="38"/>
      <c r="Z20" s="38">
        <v>56.0</v>
      </c>
    </row>
    <row r="21" ht="12.75" customHeight="1" outlineLevel="2">
      <c r="A21" s="38" t="s">
        <v>19</v>
      </c>
      <c r="B21" s="38" t="s">
        <v>69</v>
      </c>
      <c r="C21" s="39">
        <v>43236.0</v>
      </c>
      <c r="D21" s="38">
        <v>2018.0</v>
      </c>
      <c r="E21" s="38">
        <v>4344.0</v>
      </c>
      <c r="F21" s="38">
        <v>55831.0</v>
      </c>
      <c r="G21" s="38">
        <v>2.0</v>
      </c>
      <c r="H21" s="38">
        <v>48.0</v>
      </c>
      <c r="I21" s="38"/>
      <c r="J21" s="40">
        <v>43236.375</v>
      </c>
      <c r="K21" s="38" t="s">
        <v>40</v>
      </c>
      <c r="L21" s="38">
        <v>79.0</v>
      </c>
      <c r="M21" s="38">
        <v>5600.0</v>
      </c>
      <c r="N21" s="38">
        <v>42.0</v>
      </c>
      <c r="O21" s="38" t="s">
        <v>23</v>
      </c>
      <c r="P21" s="38" t="s">
        <v>23</v>
      </c>
      <c r="Q21" s="38"/>
      <c r="R21" s="38"/>
      <c r="S21" s="38"/>
      <c r="T21" s="38"/>
      <c r="U21" s="38"/>
      <c r="V21" s="38"/>
      <c r="W21" s="38"/>
      <c r="X21" s="38"/>
      <c r="Y21" s="38"/>
      <c r="Z21" s="38">
        <v>56.0</v>
      </c>
    </row>
    <row r="22" ht="12.75" customHeight="1" outlineLevel="2">
      <c r="A22" s="38" t="s">
        <v>19</v>
      </c>
      <c r="B22" s="38" t="s">
        <v>79</v>
      </c>
      <c r="C22" s="39">
        <v>43236.0</v>
      </c>
      <c r="D22" s="38">
        <v>2018.0</v>
      </c>
      <c r="E22" s="38">
        <v>4343.0</v>
      </c>
      <c r="F22" s="38">
        <v>169948.0</v>
      </c>
      <c r="G22" s="38">
        <v>2.0</v>
      </c>
      <c r="H22" s="38">
        <v>50.0</v>
      </c>
      <c r="I22" s="38"/>
      <c r="J22" s="40">
        <v>43236.770833333336</v>
      </c>
      <c r="K22" s="38" t="s">
        <v>40</v>
      </c>
      <c r="L22" s="38">
        <v>75.0</v>
      </c>
      <c r="M22" s="38">
        <v>4300.0</v>
      </c>
      <c r="N22" s="38">
        <v>37.0</v>
      </c>
      <c r="O22" s="42" t="s">
        <v>816</v>
      </c>
      <c r="P22" s="38" t="s">
        <v>40</v>
      </c>
      <c r="Q22" s="38"/>
      <c r="R22" s="38"/>
      <c r="S22" s="38"/>
      <c r="T22" s="38"/>
      <c r="U22" s="38"/>
      <c r="V22" s="38"/>
      <c r="W22" s="38"/>
      <c r="X22" s="38"/>
      <c r="Y22" s="38"/>
      <c r="Z22" s="38">
        <v>56.0</v>
      </c>
    </row>
    <row r="23" ht="12.75" customHeight="1" outlineLevel="2">
      <c r="A23" s="38" t="s">
        <v>19</v>
      </c>
      <c r="B23" s="38" t="s">
        <v>818</v>
      </c>
      <c r="C23" s="39">
        <v>43238.0</v>
      </c>
      <c r="D23" s="38">
        <v>2018.0</v>
      </c>
      <c r="E23" s="38">
        <v>4346.0</v>
      </c>
      <c r="F23" s="38">
        <v>47607.0</v>
      </c>
      <c r="G23" s="38">
        <v>2.0</v>
      </c>
      <c r="H23" s="38">
        <v>47.0</v>
      </c>
      <c r="I23" s="38"/>
      <c r="J23" s="40">
        <v>43238.5625</v>
      </c>
      <c r="K23" s="38" t="s">
        <v>40</v>
      </c>
      <c r="L23" s="38">
        <v>74.0</v>
      </c>
      <c r="M23" s="38">
        <v>4200.0</v>
      </c>
      <c r="N23" s="38">
        <v>37.0</v>
      </c>
      <c r="O23" s="38" t="s">
        <v>23</v>
      </c>
      <c r="P23" s="38" t="s">
        <v>23</v>
      </c>
      <c r="Q23" s="38" t="s">
        <v>814</v>
      </c>
      <c r="R23" s="38"/>
      <c r="S23" s="38"/>
      <c r="T23" s="38"/>
      <c r="U23" s="38"/>
      <c r="V23" s="38"/>
      <c r="W23" s="38"/>
      <c r="X23" s="38"/>
      <c r="Y23" s="38"/>
      <c r="Z23" s="38">
        <v>56.0</v>
      </c>
    </row>
    <row r="24" ht="12.75" customHeight="1" outlineLevel="2">
      <c r="A24" s="38" t="s">
        <v>19</v>
      </c>
      <c r="B24" s="38" t="s">
        <v>69</v>
      </c>
      <c r="C24" s="39">
        <v>43238.0</v>
      </c>
      <c r="D24" s="38">
        <v>2018.0</v>
      </c>
      <c r="E24" s="38">
        <v>4347.0</v>
      </c>
      <c r="F24" s="38">
        <v>110844.0</v>
      </c>
      <c r="G24" s="38">
        <v>2.0</v>
      </c>
      <c r="H24" s="38">
        <v>48.0</v>
      </c>
      <c r="I24" s="38"/>
      <c r="J24" s="40">
        <v>43238.84027777778</v>
      </c>
      <c r="K24" s="38" t="s">
        <v>40</v>
      </c>
      <c r="L24" s="38">
        <v>82.0</v>
      </c>
      <c r="M24" s="38">
        <v>5800.0</v>
      </c>
      <c r="N24" s="38">
        <v>44.0</v>
      </c>
      <c r="O24" s="38" t="s">
        <v>23</v>
      </c>
      <c r="P24" s="38" t="s">
        <v>23</v>
      </c>
      <c r="Q24" s="38"/>
      <c r="R24" s="38"/>
      <c r="S24" s="38"/>
      <c r="T24" s="38"/>
      <c r="U24" s="38"/>
      <c r="V24" s="38"/>
      <c r="W24" s="38"/>
      <c r="X24" s="38"/>
      <c r="Y24" s="38"/>
      <c r="Z24" s="38">
        <v>56.0</v>
      </c>
    </row>
    <row r="25" ht="12.75" customHeight="1" outlineLevel="2">
      <c r="A25" s="38" t="s">
        <v>19</v>
      </c>
      <c r="B25" s="38"/>
      <c r="C25" s="39">
        <v>43238.0</v>
      </c>
      <c r="D25" s="38">
        <v>2018.0</v>
      </c>
      <c r="E25" s="38">
        <v>4345.0</v>
      </c>
      <c r="F25" s="38">
        <v>77300.0</v>
      </c>
      <c r="G25" s="38">
        <v>2.0</v>
      </c>
      <c r="H25" s="38"/>
      <c r="I25" s="38" t="s">
        <v>62</v>
      </c>
      <c r="J25" s="40">
        <v>43238.604166666664</v>
      </c>
      <c r="K25" s="38" t="s">
        <v>21</v>
      </c>
      <c r="L25" s="38">
        <v>76.0</v>
      </c>
      <c r="M25" s="38">
        <v>4400.0</v>
      </c>
      <c r="N25" s="38">
        <v>37.0</v>
      </c>
      <c r="O25" s="38" t="s">
        <v>23</v>
      </c>
      <c r="P25" s="38" t="s">
        <v>23</v>
      </c>
      <c r="Q25" s="38" t="s">
        <v>814</v>
      </c>
      <c r="R25" s="38"/>
      <c r="S25" s="38"/>
      <c r="T25" s="38"/>
      <c r="U25" s="38"/>
      <c r="V25" s="38"/>
      <c r="W25" s="38"/>
      <c r="X25" s="38"/>
      <c r="Y25" s="38"/>
      <c r="Z25" s="38">
        <v>56.0</v>
      </c>
    </row>
    <row r="26" ht="12.75" customHeight="1" outlineLevel="2">
      <c r="A26" s="38" t="s">
        <v>19</v>
      </c>
      <c r="B26" s="38" t="s">
        <v>818</v>
      </c>
      <c r="C26" s="39">
        <v>43240.0</v>
      </c>
      <c r="D26" s="38">
        <v>2018.0</v>
      </c>
      <c r="E26" s="38">
        <v>4348.0</v>
      </c>
      <c r="F26" s="38">
        <v>108648.0</v>
      </c>
      <c r="G26" s="38">
        <v>2.0</v>
      </c>
      <c r="H26" s="38">
        <v>47.0</v>
      </c>
      <c r="I26" s="38"/>
      <c r="J26" s="40">
        <v>43240.5</v>
      </c>
      <c r="K26" s="38" t="s">
        <v>40</v>
      </c>
      <c r="L26" s="38">
        <v>77.0</v>
      </c>
      <c r="M26" s="38">
        <v>5300.0</v>
      </c>
      <c r="N26" s="38">
        <v>42.0</v>
      </c>
      <c r="O26" s="38" t="s">
        <v>23</v>
      </c>
      <c r="P26" s="38" t="s">
        <v>23</v>
      </c>
      <c r="Q26" s="38"/>
      <c r="R26" s="38"/>
      <c r="S26" s="38"/>
      <c r="T26" s="38"/>
      <c r="U26" s="38"/>
      <c r="V26" s="38"/>
      <c r="W26" s="38"/>
      <c r="X26" s="38"/>
      <c r="Y26" s="38"/>
      <c r="Z26" s="38">
        <v>56.0</v>
      </c>
    </row>
    <row r="27" ht="12.75" customHeight="1" outlineLevel="2">
      <c r="A27" s="38" t="s">
        <v>19</v>
      </c>
      <c r="B27" s="38"/>
      <c r="C27" s="39">
        <v>43240.0</v>
      </c>
      <c r="D27" s="38">
        <v>2018.0</v>
      </c>
      <c r="E27" s="38">
        <v>4349.0</v>
      </c>
      <c r="F27" s="38">
        <v>108296.0</v>
      </c>
      <c r="G27" s="38">
        <v>2.0</v>
      </c>
      <c r="H27" s="38"/>
      <c r="I27" s="38" t="s">
        <v>36</v>
      </c>
      <c r="J27" s="40">
        <v>43240.5</v>
      </c>
      <c r="K27" s="38" t="s">
        <v>21</v>
      </c>
      <c r="L27" s="38">
        <v>78.0</v>
      </c>
      <c r="M27" s="38">
        <v>5000.0</v>
      </c>
      <c r="N27" s="38">
        <v>41.0</v>
      </c>
      <c r="O27" s="38" t="s">
        <v>23</v>
      </c>
      <c r="P27" s="38" t="s">
        <v>23</v>
      </c>
      <c r="Q27" s="38"/>
      <c r="R27" s="38"/>
      <c r="S27" s="38"/>
      <c r="T27" s="38"/>
      <c r="U27" s="38"/>
      <c r="V27" s="38"/>
      <c r="W27" s="38"/>
      <c r="X27" s="38"/>
      <c r="Y27" s="38"/>
      <c r="Z27" s="38">
        <v>56.0</v>
      </c>
    </row>
    <row r="28" ht="12.75" customHeight="1" outlineLevel="1">
      <c r="A28" s="38"/>
      <c r="B28" s="38"/>
      <c r="C28" s="39"/>
      <c r="D28" s="38"/>
      <c r="E28" s="38"/>
      <c r="F28" s="38"/>
      <c r="G28" s="38"/>
      <c r="H28" s="38"/>
      <c r="I28" s="38"/>
      <c r="J28" s="40"/>
      <c r="K28" s="38"/>
      <c r="L28" s="38"/>
      <c r="M28" s="38"/>
      <c r="N28" s="38"/>
      <c r="O28" s="38"/>
      <c r="P28" s="38"/>
      <c r="Q28" s="38"/>
      <c r="R28" s="38"/>
      <c r="S28" s="38"/>
      <c r="T28" s="38"/>
      <c r="U28" s="38"/>
      <c r="V28" s="38"/>
      <c r="W28" s="38"/>
      <c r="X28" s="38"/>
      <c r="Y28" s="41" t="s">
        <v>1028</v>
      </c>
      <c r="Z28" s="38">
        <f>SUBTOTAL(3,Z19:Z27)</f>
        <v>9</v>
      </c>
    </row>
    <row r="29" ht="12.75" customHeight="1" outlineLevel="2">
      <c r="A29" s="38" t="s">
        <v>19</v>
      </c>
      <c r="B29" s="38" t="s">
        <v>67</v>
      </c>
      <c r="C29" s="39">
        <v>43242.0</v>
      </c>
      <c r="D29" s="38">
        <v>2018.0</v>
      </c>
      <c r="E29" s="38">
        <v>4350.0</v>
      </c>
      <c r="F29" s="38">
        <v>21465.0</v>
      </c>
      <c r="G29" s="38">
        <v>2.0</v>
      </c>
      <c r="H29" s="38">
        <v>54.0</v>
      </c>
      <c r="I29" s="38"/>
      <c r="J29" s="40">
        <v>43242.416666666664</v>
      </c>
      <c r="K29" s="38" t="s">
        <v>40</v>
      </c>
      <c r="L29" s="38">
        <v>79.0</v>
      </c>
      <c r="M29" s="38">
        <v>5400.0</v>
      </c>
      <c r="N29" s="38">
        <v>40.0</v>
      </c>
      <c r="O29" s="38" t="s">
        <v>23</v>
      </c>
      <c r="P29" s="38" t="s">
        <v>23</v>
      </c>
      <c r="Q29" s="38" t="s">
        <v>814</v>
      </c>
      <c r="R29" s="38"/>
      <c r="S29" s="38"/>
      <c r="T29" s="38"/>
      <c r="U29" s="38"/>
      <c r="V29" s="38"/>
      <c r="W29" s="38"/>
      <c r="X29" s="38"/>
      <c r="Y29" s="38"/>
      <c r="Z29" s="38">
        <v>57.0</v>
      </c>
    </row>
    <row r="30" ht="12.75" customHeight="1" outlineLevel="2">
      <c r="A30" s="38" t="s">
        <v>19</v>
      </c>
      <c r="B30" s="38" t="s">
        <v>817</v>
      </c>
      <c r="C30" s="39">
        <v>43242.0</v>
      </c>
      <c r="D30" s="38">
        <v>2018.0</v>
      </c>
      <c r="E30" s="38">
        <v>4351.0</v>
      </c>
      <c r="F30" s="38">
        <v>214832.0</v>
      </c>
      <c r="G30" s="38">
        <v>2.0</v>
      </c>
      <c r="H30" s="38">
        <v>105.0</v>
      </c>
      <c r="I30" s="38"/>
      <c r="J30" s="40">
        <v>43242.541666666664</v>
      </c>
      <c r="K30" s="38" t="s">
        <v>40</v>
      </c>
      <c r="L30" s="38">
        <v>88.0</v>
      </c>
      <c r="M30" s="38">
        <v>6500.0</v>
      </c>
      <c r="N30" s="38">
        <v>40.0</v>
      </c>
      <c r="O30" s="38" t="s">
        <v>23</v>
      </c>
      <c r="P30" s="38" t="s">
        <v>23</v>
      </c>
      <c r="Q30" s="38" t="s">
        <v>814</v>
      </c>
      <c r="R30" s="38"/>
      <c r="S30" s="38"/>
      <c r="T30" s="38"/>
      <c r="U30" s="38"/>
      <c r="V30" s="38"/>
      <c r="W30" s="38"/>
      <c r="X30" s="38"/>
      <c r="Y30" s="38"/>
      <c r="Z30" s="38">
        <v>57.0</v>
      </c>
    </row>
    <row r="31" ht="12.75" customHeight="1" outlineLevel="2">
      <c r="A31" s="38" t="s">
        <v>19</v>
      </c>
      <c r="B31" s="38" t="s">
        <v>70</v>
      </c>
      <c r="C31" s="39">
        <v>43243.0</v>
      </c>
      <c r="D31" s="38">
        <v>2018.0</v>
      </c>
      <c r="E31" s="38">
        <v>4353.0</v>
      </c>
      <c r="F31" s="38">
        <v>15731.0</v>
      </c>
      <c r="G31" s="38">
        <v>2.0</v>
      </c>
      <c r="H31" s="38">
        <v>52.0</v>
      </c>
      <c r="I31" s="38"/>
      <c r="J31" s="40">
        <v>43243.541666666664</v>
      </c>
      <c r="K31" s="38" t="s">
        <v>40</v>
      </c>
      <c r="L31" s="38">
        <v>80.0</v>
      </c>
      <c r="M31" s="38">
        <v>5100.0</v>
      </c>
      <c r="N31" s="38">
        <v>40.0</v>
      </c>
      <c r="O31" s="38" t="s">
        <v>23</v>
      </c>
      <c r="P31" s="38" t="s">
        <v>23</v>
      </c>
      <c r="Q31" s="38"/>
      <c r="R31" s="38"/>
      <c r="S31" s="38"/>
      <c r="T31" s="38"/>
      <c r="U31" s="38"/>
      <c r="V31" s="38"/>
      <c r="W31" s="38"/>
      <c r="X31" s="38"/>
      <c r="Y31" s="38"/>
      <c r="Z31" s="38">
        <v>57.0</v>
      </c>
    </row>
    <row r="32" ht="12.75" customHeight="1" outlineLevel="2">
      <c r="A32" s="38" t="s">
        <v>19</v>
      </c>
      <c r="B32" s="38" t="s">
        <v>817</v>
      </c>
      <c r="C32" s="39">
        <v>43243.0</v>
      </c>
      <c r="D32" s="38">
        <v>2018.0</v>
      </c>
      <c r="E32" s="38">
        <v>4352.0</v>
      </c>
      <c r="F32" s="38">
        <v>136878.0</v>
      </c>
      <c r="G32" s="38">
        <v>2.0</v>
      </c>
      <c r="H32" s="38">
        <v>105.0</v>
      </c>
      <c r="I32" s="38"/>
      <c r="J32" s="40">
        <v>43243.416666666664</v>
      </c>
      <c r="K32" s="38" t="s">
        <v>40</v>
      </c>
      <c r="L32" s="38">
        <v>79.0</v>
      </c>
      <c r="M32" s="38">
        <v>5100.0</v>
      </c>
      <c r="N32" s="38">
        <v>39.0</v>
      </c>
      <c r="O32" s="38" t="s">
        <v>23</v>
      </c>
      <c r="P32" s="38" t="s">
        <v>23</v>
      </c>
      <c r="Q32" s="38"/>
      <c r="R32" s="38"/>
      <c r="S32" s="38"/>
      <c r="T32" s="38"/>
      <c r="U32" s="38"/>
      <c r="V32" s="38"/>
      <c r="W32" s="38"/>
      <c r="X32" s="38"/>
      <c r="Y32" s="38"/>
      <c r="Z32" s="38">
        <v>57.0</v>
      </c>
    </row>
    <row r="33" ht="12.75" customHeight="1" outlineLevel="2">
      <c r="A33" s="38" t="s">
        <v>19</v>
      </c>
      <c r="B33" s="38" t="s">
        <v>67</v>
      </c>
      <c r="C33" s="39">
        <v>43245.0</v>
      </c>
      <c r="D33" s="38">
        <v>2018.0</v>
      </c>
      <c r="E33" s="38">
        <v>4355.0</v>
      </c>
      <c r="F33" s="38">
        <v>112281.0</v>
      </c>
      <c r="G33" s="38">
        <v>2.0</v>
      </c>
      <c r="H33" s="38">
        <v>54.0</v>
      </c>
      <c r="I33" s="38"/>
      <c r="J33" s="40">
        <v>43245.458333333336</v>
      </c>
      <c r="K33" s="38" t="s">
        <v>40</v>
      </c>
      <c r="L33" s="38">
        <v>74.0</v>
      </c>
      <c r="M33" s="38">
        <v>3900.0</v>
      </c>
      <c r="N33" s="38">
        <v>35.0</v>
      </c>
      <c r="O33" s="38" t="s">
        <v>23</v>
      </c>
      <c r="P33" s="38" t="s">
        <v>23</v>
      </c>
      <c r="Q33" s="38"/>
      <c r="R33" s="38"/>
      <c r="S33" s="38"/>
      <c r="T33" s="38"/>
      <c r="U33" s="38"/>
      <c r="V33" s="38"/>
      <c r="W33" s="38"/>
      <c r="X33" s="38"/>
      <c r="Y33" s="38"/>
      <c r="Z33" s="38">
        <v>57.0</v>
      </c>
    </row>
    <row r="34" ht="12.75" customHeight="1" outlineLevel="2">
      <c r="A34" s="38" t="s">
        <v>19</v>
      </c>
      <c r="B34" s="38" t="s">
        <v>67</v>
      </c>
      <c r="C34" s="39">
        <v>43245.0</v>
      </c>
      <c r="D34" s="38">
        <v>2018.0</v>
      </c>
      <c r="E34" s="38">
        <v>4354.0</v>
      </c>
      <c r="F34" s="38">
        <v>219993.0</v>
      </c>
      <c r="G34" s="38">
        <v>2.0</v>
      </c>
      <c r="H34" s="38">
        <v>54.0</v>
      </c>
      <c r="I34" s="38"/>
      <c r="J34" s="40">
        <v>43245.458333333336</v>
      </c>
      <c r="K34" s="38" t="s">
        <v>40</v>
      </c>
      <c r="L34" s="38">
        <v>78.0</v>
      </c>
      <c r="M34" s="38">
        <v>4800.0</v>
      </c>
      <c r="N34" s="38">
        <v>40.0</v>
      </c>
      <c r="O34" s="38" t="s">
        <v>23</v>
      </c>
      <c r="P34" s="38" t="s">
        <v>23</v>
      </c>
      <c r="Q34" s="38"/>
      <c r="R34" s="38"/>
      <c r="S34" s="38"/>
      <c r="T34" s="38"/>
      <c r="U34" s="38"/>
      <c r="V34" s="38"/>
      <c r="W34" s="38"/>
      <c r="X34" s="38"/>
      <c r="Y34" s="38"/>
      <c r="Z34" s="38">
        <v>57.0</v>
      </c>
    </row>
    <row r="35" ht="12.75" customHeight="1" outlineLevel="2">
      <c r="A35" s="38" t="s">
        <v>19</v>
      </c>
      <c r="B35" s="38" t="s">
        <v>69</v>
      </c>
      <c r="C35" s="39">
        <v>43246.0</v>
      </c>
      <c r="D35" s="38">
        <v>2018.0</v>
      </c>
      <c r="E35" s="38">
        <v>4356.0</v>
      </c>
      <c r="F35" s="38">
        <v>5530.0</v>
      </c>
      <c r="G35" s="38">
        <v>2.0</v>
      </c>
      <c r="H35" s="38">
        <v>48.0</v>
      </c>
      <c r="I35" s="38"/>
      <c r="J35" s="40">
        <v>43246.708333333336</v>
      </c>
      <c r="K35" s="38" t="s">
        <v>40</v>
      </c>
      <c r="L35" s="38">
        <v>81.0</v>
      </c>
      <c r="M35" s="38">
        <v>5800.0</v>
      </c>
      <c r="N35" s="38">
        <v>43.0</v>
      </c>
      <c r="O35" s="38" t="s">
        <v>23</v>
      </c>
      <c r="P35" s="38" t="s">
        <v>23</v>
      </c>
      <c r="Q35" s="38" t="s">
        <v>814</v>
      </c>
      <c r="R35" s="38"/>
      <c r="S35" s="38"/>
      <c r="T35" s="38"/>
      <c r="U35" s="38"/>
      <c r="V35" s="38"/>
      <c r="W35" s="38"/>
      <c r="X35" s="38"/>
      <c r="Y35" s="38"/>
      <c r="Z35" s="38">
        <v>57.0</v>
      </c>
    </row>
    <row r="36" ht="12.75" customHeight="1" outlineLevel="2">
      <c r="A36" s="38" t="s">
        <v>19</v>
      </c>
      <c r="B36" s="38"/>
      <c r="C36" s="39">
        <v>43252.0</v>
      </c>
      <c r="D36" s="38">
        <v>2018.0</v>
      </c>
      <c r="E36" s="38">
        <v>4357.0</v>
      </c>
      <c r="F36" s="38">
        <v>157800.0</v>
      </c>
      <c r="G36" s="38">
        <v>2.0</v>
      </c>
      <c r="H36" s="38"/>
      <c r="I36" s="38" t="s">
        <v>60</v>
      </c>
      <c r="J36" s="40">
        <v>43252.458333333336</v>
      </c>
      <c r="K36" s="38" t="s">
        <v>21</v>
      </c>
      <c r="L36" s="38">
        <v>77.0</v>
      </c>
      <c r="M36" s="38">
        <v>5100.0</v>
      </c>
      <c r="N36" s="38">
        <v>40.0</v>
      </c>
      <c r="O36" s="38" t="s">
        <v>23</v>
      </c>
      <c r="P36" s="38" t="s">
        <v>23</v>
      </c>
      <c r="Q36" s="38"/>
      <c r="R36" s="38"/>
      <c r="S36" s="38"/>
      <c r="T36" s="38"/>
      <c r="U36" s="38"/>
      <c r="V36" s="38"/>
      <c r="W36" s="38"/>
      <c r="X36" s="38"/>
      <c r="Y36" s="38"/>
      <c r="Z36" s="38">
        <v>57.0</v>
      </c>
    </row>
    <row r="37" ht="12.75" customHeight="1" outlineLevel="2">
      <c r="A37" s="38" t="s">
        <v>19</v>
      </c>
      <c r="B37" s="38" t="s">
        <v>818</v>
      </c>
      <c r="C37" s="39">
        <v>43253.0</v>
      </c>
      <c r="D37" s="38">
        <v>2018.0</v>
      </c>
      <c r="E37" s="38">
        <v>4358.0</v>
      </c>
      <c r="F37" s="38">
        <v>109595.0</v>
      </c>
      <c r="G37" s="38">
        <v>2.0</v>
      </c>
      <c r="H37" s="38">
        <v>47.0</v>
      </c>
      <c r="I37" s="38"/>
      <c r="J37" s="40">
        <v>43253.708333333336</v>
      </c>
      <c r="K37" s="38" t="s">
        <v>40</v>
      </c>
      <c r="L37" s="38">
        <v>77.0</v>
      </c>
      <c r="M37" s="38">
        <v>5300.0</v>
      </c>
      <c r="N37" s="38">
        <v>40.0</v>
      </c>
      <c r="O37" s="38" t="s">
        <v>23</v>
      </c>
      <c r="P37" s="38" t="s">
        <v>23</v>
      </c>
      <c r="Q37" s="38" t="s">
        <v>814</v>
      </c>
      <c r="R37" s="38"/>
      <c r="S37" s="38"/>
      <c r="T37" s="38"/>
      <c r="U37" s="38"/>
      <c r="V37" s="38"/>
      <c r="W37" s="38"/>
      <c r="X37" s="38"/>
      <c r="Y37" s="38"/>
      <c r="Z37" s="38">
        <v>57.0</v>
      </c>
    </row>
    <row r="38" ht="12.75" customHeight="1" outlineLevel="2">
      <c r="A38" s="38" t="s">
        <v>19</v>
      </c>
      <c r="B38" s="38"/>
      <c r="C38" s="39">
        <v>43259.0</v>
      </c>
      <c r="D38" s="38">
        <v>2018.0</v>
      </c>
      <c r="E38" s="38">
        <v>4360.0</v>
      </c>
      <c r="F38" s="38">
        <v>222406.0</v>
      </c>
      <c r="G38" s="38">
        <v>2.0</v>
      </c>
      <c r="H38" s="38"/>
      <c r="I38" s="38" t="s">
        <v>47</v>
      </c>
      <c r="J38" s="40">
        <v>43259.416666666664</v>
      </c>
      <c r="K38" s="38" t="s">
        <v>21</v>
      </c>
      <c r="L38" s="38">
        <v>73.0</v>
      </c>
      <c r="M38" s="38">
        <v>4250.0</v>
      </c>
      <c r="N38" s="38">
        <v>38.0</v>
      </c>
      <c r="O38" s="38" t="s">
        <v>23</v>
      </c>
      <c r="P38" s="38" t="s">
        <v>23</v>
      </c>
      <c r="Q38" s="38"/>
      <c r="R38" s="38"/>
      <c r="S38" s="38"/>
      <c r="T38" s="38"/>
      <c r="U38" s="38"/>
      <c r="V38" s="38"/>
      <c r="W38" s="38"/>
      <c r="X38" s="38"/>
      <c r="Y38" s="38"/>
      <c r="Z38" s="38">
        <v>57.0</v>
      </c>
    </row>
    <row r="39" ht="12.75" customHeight="1" outlineLevel="2">
      <c r="A39" s="38" t="s">
        <v>19</v>
      </c>
      <c r="B39" s="38"/>
      <c r="C39" s="39">
        <v>43259.0</v>
      </c>
      <c r="D39" s="38">
        <v>2018.0</v>
      </c>
      <c r="E39" s="38">
        <v>4359.0</v>
      </c>
      <c r="F39" s="38">
        <v>157800.0</v>
      </c>
      <c r="G39" s="38">
        <v>2.0</v>
      </c>
      <c r="H39" s="38"/>
      <c r="I39" s="38" t="s">
        <v>53</v>
      </c>
      <c r="J39" s="40">
        <v>43259.333333333336</v>
      </c>
      <c r="K39" s="38" t="s">
        <v>21</v>
      </c>
      <c r="L39" s="38">
        <v>75.0</v>
      </c>
      <c r="M39" s="38">
        <v>4350.0</v>
      </c>
      <c r="N39" s="38">
        <v>39.0</v>
      </c>
      <c r="O39" s="38" t="s">
        <v>23</v>
      </c>
      <c r="P39" s="38" t="s">
        <v>23</v>
      </c>
      <c r="Q39" s="38"/>
      <c r="R39" s="38"/>
      <c r="S39" s="38"/>
      <c r="T39" s="38"/>
      <c r="U39" s="38"/>
      <c r="V39" s="38"/>
      <c r="W39" s="38"/>
      <c r="X39" s="38"/>
      <c r="Y39" s="38"/>
      <c r="Z39" s="38">
        <v>57.0</v>
      </c>
    </row>
    <row r="40" ht="12.75" customHeight="1" outlineLevel="2">
      <c r="A40" s="38" t="s">
        <v>19</v>
      </c>
      <c r="B40" s="38"/>
      <c r="C40" s="39">
        <v>43259.0</v>
      </c>
      <c r="D40" s="38">
        <v>2018.0</v>
      </c>
      <c r="E40" s="38">
        <v>4361.0</v>
      </c>
      <c r="F40" s="38">
        <v>104895.0</v>
      </c>
      <c r="G40" s="38">
        <v>2.0</v>
      </c>
      <c r="H40" s="38"/>
      <c r="I40" s="38" t="s">
        <v>47</v>
      </c>
      <c r="J40" s="40">
        <v>43259.4375</v>
      </c>
      <c r="K40" s="38" t="s">
        <v>21</v>
      </c>
      <c r="L40" s="38">
        <v>75.0</v>
      </c>
      <c r="M40" s="38">
        <v>4350.0</v>
      </c>
      <c r="N40" s="38">
        <v>38.0</v>
      </c>
      <c r="O40" s="38" t="s">
        <v>23</v>
      </c>
      <c r="P40" s="38" t="s">
        <v>23</v>
      </c>
      <c r="Q40" s="38"/>
      <c r="R40" s="38"/>
      <c r="S40" s="38"/>
      <c r="T40" s="38"/>
      <c r="U40" s="38"/>
      <c r="V40" s="38"/>
      <c r="W40" s="38"/>
      <c r="X40" s="38"/>
      <c r="Y40" s="38"/>
      <c r="Z40" s="38">
        <v>57.0</v>
      </c>
    </row>
    <row r="41" ht="12.75" customHeight="1" outlineLevel="1">
      <c r="A41" s="38"/>
      <c r="B41" s="38"/>
      <c r="C41" s="39"/>
      <c r="D41" s="38"/>
      <c r="E41" s="38"/>
      <c r="F41" s="38"/>
      <c r="G41" s="38"/>
      <c r="H41" s="38"/>
      <c r="I41" s="38"/>
      <c r="J41" s="40"/>
      <c r="K41" s="38"/>
      <c r="L41" s="38"/>
      <c r="M41" s="38"/>
      <c r="N41" s="38"/>
      <c r="O41" s="38"/>
      <c r="P41" s="38"/>
      <c r="Q41" s="38"/>
      <c r="R41" s="38"/>
      <c r="S41" s="38"/>
      <c r="T41" s="38"/>
      <c r="U41" s="38"/>
      <c r="V41" s="38"/>
      <c r="W41" s="38"/>
      <c r="X41" s="38"/>
      <c r="Y41" s="41" t="s">
        <v>1029</v>
      </c>
      <c r="Z41" s="38">
        <f>SUBTOTAL(3,Z29:Z40)</f>
        <v>12</v>
      </c>
    </row>
    <row r="42" ht="12.75" customHeight="1" outlineLevel="2">
      <c r="A42" s="38" t="s">
        <v>19</v>
      </c>
      <c r="B42" s="38"/>
      <c r="C42" s="39">
        <v>43259.0</v>
      </c>
      <c r="D42" s="38">
        <v>2018.0</v>
      </c>
      <c r="E42" s="38">
        <v>4363.0</v>
      </c>
      <c r="F42" s="38">
        <v>153273.0</v>
      </c>
      <c r="G42" s="38">
        <v>2.0</v>
      </c>
      <c r="H42" s="38"/>
      <c r="I42" s="38" t="s">
        <v>47</v>
      </c>
      <c r="J42" s="40">
        <v>43259.708333333336</v>
      </c>
      <c r="K42" s="38" t="s">
        <v>21</v>
      </c>
      <c r="L42" s="38">
        <v>75.0</v>
      </c>
      <c r="M42" s="38">
        <v>4500.0</v>
      </c>
      <c r="N42" s="38">
        <v>38.0</v>
      </c>
      <c r="O42" s="38" t="s">
        <v>23</v>
      </c>
      <c r="P42" s="38" t="s">
        <v>23</v>
      </c>
      <c r="Q42" s="38"/>
      <c r="R42" s="38"/>
      <c r="S42" s="38"/>
      <c r="T42" s="38"/>
      <c r="U42" s="38"/>
      <c r="V42" s="38"/>
      <c r="W42" s="38"/>
      <c r="X42" s="38"/>
      <c r="Y42" s="38"/>
      <c r="Z42" s="38">
        <v>58.0</v>
      </c>
    </row>
    <row r="43" ht="12.75" customHeight="1" outlineLevel="2">
      <c r="A43" s="38" t="s">
        <v>19</v>
      </c>
      <c r="B43" s="38"/>
      <c r="C43" s="39">
        <v>43259.0</v>
      </c>
      <c r="D43" s="38">
        <v>2018.0</v>
      </c>
      <c r="E43" s="38">
        <v>4362.0</v>
      </c>
      <c r="F43" s="38">
        <v>171674.0</v>
      </c>
      <c r="G43" s="38">
        <v>2.0</v>
      </c>
      <c r="H43" s="38"/>
      <c r="I43" s="38" t="s">
        <v>36</v>
      </c>
      <c r="J43" s="40">
        <v>43259.541666666664</v>
      </c>
      <c r="K43" s="38" t="s">
        <v>21</v>
      </c>
      <c r="L43" s="38">
        <v>75.0</v>
      </c>
      <c r="M43" s="38">
        <v>4800.0</v>
      </c>
      <c r="N43" s="38">
        <v>40.0</v>
      </c>
      <c r="O43" s="38" t="s">
        <v>23</v>
      </c>
      <c r="P43" s="38" t="s">
        <v>23</v>
      </c>
      <c r="Q43" s="38"/>
      <c r="R43" s="38"/>
      <c r="S43" s="38"/>
      <c r="T43" s="38"/>
      <c r="U43" s="38"/>
      <c r="V43" s="38"/>
      <c r="W43" s="38"/>
      <c r="X43" s="38"/>
      <c r="Y43" s="38"/>
      <c r="Z43" s="38">
        <v>58.0</v>
      </c>
    </row>
    <row r="44" ht="12.75" customHeight="1" outlineLevel="2">
      <c r="A44" s="38" t="s">
        <v>19</v>
      </c>
      <c r="B44" s="38" t="s">
        <v>818</v>
      </c>
      <c r="C44" s="39">
        <v>43260.0</v>
      </c>
      <c r="D44" s="38">
        <v>2018.0</v>
      </c>
      <c r="E44" s="38">
        <v>4364.0</v>
      </c>
      <c r="F44" s="38">
        <v>125961.0</v>
      </c>
      <c r="G44" s="38">
        <v>2.0</v>
      </c>
      <c r="H44" s="38">
        <v>47.0</v>
      </c>
      <c r="I44" s="38"/>
      <c r="J44" s="40">
        <v>43260.75</v>
      </c>
      <c r="K44" s="38" t="s">
        <v>40</v>
      </c>
      <c r="L44" s="38">
        <v>79.0</v>
      </c>
      <c r="M44" s="38">
        <v>5600.0</v>
      </c>
      <c r="N44" s="38">
        <v>42.0</v>
      </c>
      <c r="O44" s="38" t="s">
        <v>23</v>
      </c>
      <c r="P44" s="38" t="s">
        <v>23</v>
      </c>
      <c r="Q44" s="38"/>
      <c r="R44" s="38"/>
      <c r="S44" s="38"/>
      <c r="T44" s="38"/>
      <c r="U44" s="38"/>
      <c r="V44" s="38"/>
      <c r="W44" s="38"/>
      <c r="X44" s="38"/>
      <c r="Y44" s="38"/>
      <c r="Z44" s="38">
        <v>58.0</v>
      </c>
    </row>
    <row r="45" ht="12.75" customHeight="1" outlineLevel="2">
      <c r="A45" s="38" t="s">
        <v>19</v>
      </c>
      <c r="B45" s="38"/>
      <c r="C45" s="39">
        <v>43260.0</v>
      </c>
      <c r="D45" s="38">
        <v>2018.0</v>
      </c>
      <c r="E45" s="38">
        <v>4365.0</v>
      </c>
      <c r="F45" s="38">
        <v>172288.0</v>
      </c>
      <c r="G45" s="38">
        <v>2.0</v>
      </c>
      <c r="H45" s="38"/>
      <c r="I45" s="38" t="s">
        <v>815</v>
      </c>
      <c r="J45" s="40">
        <v>43260.791666666664</v>
      </c>
      <c r="K45" s="38" t="s">
        <v>21</v>
      </c>
      <c r="L45" s="38">
        <v>81.0</v>
      </c>
      <c r="M45" s="38">
        <v>6300.0</v>
      </c>
      <c r="N45" s="38">
        <v>45.0</v>
      </c>
      <c r="O45" s="38" t="s">
        <v>23</v>
      </c>
      <c r="P45" s="38" t="s">
        <v>23</v>
      </c>
      <c r="Q45" s="38"/>
      <c r="R45" s="38"/>
      <c r="S45" s="38"/>
      <c r="T45" s="38"/>
      <c r="U45" s="38"/>
      <c r="V45" s="38"/>
      <c r="W45" s="38"/>
      <c r="X45" s="38"/>
      <c r="Y45" s="38"/>
      <c r="Z45" s="38">
        <v>58.0</v>
      </c>
    </row>
    <row r="46" ht="12.75" customHeight="1" outlineLevel="2">
      <c r="A46" s="38" t="s">
        <v>19</v>
      </c>
      <c r="B46" s="38" t="s">
        <v>818</v>
      </c>
      <c r="C46" s="39">
        <v>43263.0</v>
      </c>
      <c r="D46" s="38">
        <v>2018.0</v>
      </c>
      <c r="E46" s="38">
        <v>4366.0</v>
      </c>
      <c r="F46" s="38">
        <v>104903.0</v>
      </c>
      <c r="G46" s="38">
        <v>2.0</v>
      </c>
      <c r="H46" s="38">
        <v>47.0</v>
      </c>
      <c r="I46" s="38"/>
      <c r="J46" s="40">
        <v>43263.4375</v>
      </c>
      <c r="K46" s="38" t="s">
        <v>40</v>
      </c>
      <c r="L46" s="38">
        <v>78.0</v>
      </c>
      <c r="M46" s="38">
        <v>5200.0</v>
      </c>
      <c r="N46" s="38">
        <v>41.0</v>
      </c>
      <c r="O46" s="38" t="s">
        <v>23</v>
      </c>
      <c r="P46" s="38" t="s">
        <v>23</v>
      </c>
      <c r="Q46" s="38"/>
      <c r="R46" s="38"/>
      <c r="S46" s="38"/>
      <c r="T46" s="38"/>
      <c r="U46" s="38"/>
      <c r="V46" s="38"/>
      <c r="W46" s="38"/>
      <c r="X46" s="38"/>
      <c r="Y46" s="38"/>
      <c r="Z46" s="38">
        <v>58.0</v>
      </c>
    </row>
    <row r="47" ht="12.75" customHeight="1" outlineLevel="2">
      <c r="A47" s="38" t="s">
        <v>19</v>
      </c>
      <c r="B47" s="38" t="s">
        <v>74</v>
      </c>
      <c r="C47" s="39">
        <v>43264.0</v>
      </c>
      <c r="D47" s="38">
        <v>2018.0</v>
      </c>
      <c r="E47" s="38">
        <v>4367.0</v>
      </c>
      <c r="F47" s="38">
        <v>52332.0</v>
      </c>
      <c r="G47" s="38">
        <v>2.0</v>
      </c>
      <c r="H47" s="38">
        <v>49.0</v>
      </c>
      <c r="I47" s="38"/>
      <c r="J47" s="40">
        <v>43264.395833333336</v>
      </c>
      <c r="K47" s="38" t="s">
        <v>40</v>
      </c>
      <c r="L47" s="38">
        <v>83.0</v>
      </c>
      <c r="M47" s="38">
        <v>6700.0</v>
      </c>
      <c r="N47" s="38">
        <v>46.0</v>
      </c>
      <c r="O47" s="38" t="s">
        <v>23</v>
      </c>
      <c r="P47" s="38" t="s">
        <v>23</v>
      </c>
      <c r="Q47" s="38"/>
      <c r="R47" s="38"/>
      <c r="S47" s="38"/>
      <c r="T47" s="38"/>
      <c r="U47" s="38"/>
      <c r="V47" s="38"/>
      <c r="W47" s="38"/>
      <c r="X47" s="38"/>
      <c r="Y47" s="38"/>
      <c r="Z47" s="38">
        <v>58.0</v>
      </c>
    </row>
    <row r="48" ht="12.75" customHeight="1" outlineLevel="2">
      <c r="A48" s="38" t="s">
        <v>19</v>
      </c>
      <c r="B48" s="38" t="s">
        <v>74</v>
      </c>
      <c r="C48" s="39">
        <v>43266.0</v>
      </c>
      <c r="D48" s="38">
        <v>2018.0</v>
      </c>
      <c r="E48" s="38">
        <v>4368.0</v>
      </c>
      <c r="F48" s="38">
        <v>104986.0</v>
      </c>
      <c r="G48" s="38">
        <v>2.0</v>
      </c>
      <c r="H48" s="38">
        <v>49.0</v>
      </c>
      <c r="I48" s="38"/>
      <c r="J48" s="40">
        <v>43266.395833333336</v>
      </c>
      <c r="K48" s="38" t="s">
        <v>40</v>
      </c>
      <c r="L48" s="38">
        <v>77.0</v>
      </c>
      <c r="M48" s="38">
        <v>5500.0</v>
      </c>
      <c r="N48" s="38">
        <v>42.0</v>
      </c>
      <c r="O48" s="42" t="s">
        <v>816</v>
      </c>
      <c r="P48" s="38" t="s">
        <v>23</v>
      </c>
      <c r="Q48" s="38"/>
      <c r="R48" s="38"/>
      <c r="S48" s="38"/>
      <c r="T48" s="38"/>
      <c r="U48" s="38"/>
      <c r="V48" s="38"/>
      <c r="W48" s="38"/>
      <c r="X48" s="38"/>
      <c r="Y48" s="38"/>
      <c r="Z48" s="38">
        <v>58.0</v>
      </c>
    </row>
    <row r="49" ht="12.75" customHeight="1" outlineLevel="2">
      <c r="A49" s="38" t="s">
        <v>19</v>
      </c>
      <c r="B49" s="38" t="s">
        <v>70</v>
      </c>
      <c r="C49" s="39">
        <v>43273.0</v>
      </c>
      <c r="D49" s="38">
        <v>2018.0</v>
      </c>
      <c r="E49" s="38">
        <v>4369.0</v>
      </c>
      <c r="F49" s="38">
        <v>12421.0</v>
      </c>
      <c r="G49" s="38">
        <v>2.0</v>
      </c>
      <c r="H49" s="38">
        <v>52.0</v>
      </c>
      <c r="I49" s="38"/>
      <c r="J49" s="40">
        <v>43273.770833333336</v>
      </c>
      <c r="K49" s="38" t="s">
        <v>40</v>
      </c>
      <c r="L49" s="38">
        <v>78.0</v>
      </c>
      <c r="M49" s="38">
        <v>5200.0</v>
      </c>
      <c r="N49" s="38">
        <v>41.0</v>
      </c>
      <c r="O49" s="38" t="s">
        <v>23</v>
      </c>
      <c r="P49" s="38"/>
      <c r="Q49" s="38"/>
      <c r="R49" s="38"/>
      <c r="S49" s="38"/>
      <c r="T49" s="38"/>
      <c r="U49" s="38"/>
      <c r="V49" s="38"/>
      <c r="W49" s="38"/>
      <c r="X49" s="38"/>
      <c r="Y49" s="38"/>
      <c r="Z49" s="38">
        <v>58.0</v>
      </c>
    </row>
    <row r="50" ht="12.75" customHeight="1" outlineLevel="2">
      <c r="A50" s="38" t="s">
        <v>19</v>
      </c>
      <c r="B50" s="38"/>
      <c r="C50" s="39">
        <v>43275.0</v>
      </c>
      <c r="D50" s="38">
        <v>2018.0</v>
      </c>
      <c r="E50" s="38">
        <v>4370.0</v>
      </c>
      <c r="F50" s="38">
        <v>156043.0</v>
      </c>
      <c r="G50" s="38">
        <v>2.0</v>
      </c>
      <c r="H50" s="38"/>
      <c r="I50" s="38" t="s">
        <v>37</v>
      </c>
      <c r="J50" s="40">
        <v>43275.458333333336</v>
      </c>
      <c r="K50" s="38" t="s">
        <v>21</v>
      </c>
      <c r="L50" s="38">
        <v>71.0</v>
      </c>
      <c r="M50" s="38">
        <v>4100.0</v>
      </c>
      <c r="N50" s="38">
        <v>37.0</v>
      </c>
      <c r="O50" s="38" t="s">
        <v>23</v>
      </c>
      <c r="P50" s="38" t="s">
        <v>35</v>
      </c>
      <c r="Q50" s="38"/>
      <c r="R50" s="38"/>
      <c r="S50" s="38"/>
      <c r="T50" s="38"/>
      <c r="U50" s="38"/>
      <c r="V50" s="38"/>
      <c r="W50" s="38"/>
      <c r="X50" s="38"/>
      <c r="Y50" s="38"/>
      <c r="Z50" s="38">
        <v>58.0</v>
      </c>
    </row>
    <row r="51" ht="12.75" customHeight="1" outlineLevel="2">
      <c r="A51" s="38" t="s">
        <v>19</v>
      </c>
      <c r="B51" s="38"/>
      <c r="C51" s="39">
        <v>43275.0</v>
      </c>
      <c r="D51" s="38">
        <v>2018.0</v>
      </c>
      <c r="E51" s="38">
        <v>4371.0</v>
      </c>
      <c r="F51" s="38">
        <v>172288.0</v>
      </c>
      <c r="G51" s="38">
        <v>2.0</v>
      </c>
      <c r="H51" s="38"/>
      <c r="I51" s="38" t="s">
        <v>738</v>
      </c>
      <c r="J51" s="40">
        <v>43275.75</v>
      </c>
      <c r="K51" s="38" t="s">
        <v>21</v>
      </c>
      <c r="L51" s="38">
        <v>76.0</v>
      </c>
      <c r="M51" s="38">
        <v>4700.0</v>
      </c>
      <c r="N51" s="38">
        <v>39.0</v>
      </c>
      <c r="O51" s="38" t="s">
        <v>23</v>
      </c>
      <c r="P51" s="38" t="s">
        <v>35</v>
      </c>
      <c r="Q51" s="38"/>
      <c r="R51" s="38"/>
      <c r="S51" s="38"/>
      <c r="T51" s="38"/>
      <c r="U51" s="38"/>
      <c r="V51" s="38"/>
      <c r="W51" s="38"/>
      <c r="X51" s="38"/>
      <c r="Y51" s="38"/>
      <c r="Z51" s="38">
        <v>58.0</v>
      </c>
    </row>
    <row r="52" ht="12.75" customHeight="1" outlineLevel="2">
      <c r="A52" s="38" t="s">
        <v>19</v>
      </c>
      <c r="B52" s="38" t="s">
        <v>74</v>
      </c>
      <c r="C52" s="39">
        <v>43277.0</v>
      </c>
      <c r="D52" s="38">
        <v>2018.0</v>
      </c>
      <c r="E52" s="38">
        <v>4372.0</v>
      </c>
      <c r="F52" s="38">
        <v>108265.0</v>
      </c>
      <c r="G52" s="38">
        <v>2.0</v>
      </c>
      <c r="H52" s="38">
        <v>49.0</v>
      </c>
      <c r="I52" s="38"/>
      <c r="J52" s="40">
        <v>43277.645833333336</v>
      </c>
      <c r="K52" s="38" t="s">
        <v>40</v>
      </c>
      <c r="L52" s="38">
        <v>79.0</v>
      </c>
      <c r="M52" s="38">
        <v>5200.0</v>
      </c>
      <c r="N52" s="38">
        <v>40.0</v>
      </c>
      <c r="O52" s="38" t="s">
        <v>23</v>
      </c>
      <c r="P52" s="38" t="s">
        <v>35</v>
      </c>
      <c r="Q52" s="38"/>
      <c r="R52" s="38"/>
      <c r="S52" s="38"/>
      <c r="T52" s="38"/>
      <c r="U52" s="38"/>
      <c r="V52" s="38"/>
      <c r="W52" s="38"/>
      <c r="X52" s="38"/>
      <c r="Y52" s="38"/>
      <c r="Z52" s="38">
        <v>58.0</v>
      </c>
    </row>
    <row r="53" ht="12.75" customHeight="1" outlineLevel="2">
      <c r="A53" s="38" t="s">
        <v>19</v>
      </c>
      <c r="B53" s="38"/>
      <c r="C53" s="39">
        <v>43280.0</v>
      </c>
      <c r="D53" s="38">
        <v>2018.0</v>
      </c>
      <c r="E53" s="38">
        <v>4373.0</v>
      </c>
      <c r="F53" s="38">
        <v>179979.0</v>
      </c>
      <c r="G53" s="38">
        <v>2.0</v>
      </c>
      <c r="H53" s="38"/>
      <c r="I53" s="38" t="s">
        <v>62</v>
      </c>
      <c r="J53" s="40">
        <v>43280.458333333336</v>
      </c>
      <c r="K53" s="38" t="s">
        <v>21</v>
      </c>
      <c r="L53" s="38">
        <v>76.0</v>
      </c>
      <c r="M53" s="38">
        <v>4550.0</v>
      </c>
      <c r="N53" s="38">
        <v>37.0</v>
      </c>
      <c r="O53" s="38" t="s">
        <v>23</v>
      </c>
      <c r="P53" s="38" t="s">
        <v>35</v>
      </c>
      <c r="Q53" s="38"/>
      <c r="R53" s="38"/>
      <c r="S53" s="38"/>
      <c r="T53" s="38"/>
      <c r="U53" s="38"/>
      <c r="V53" s="38"/>
      <c r="W53" s="38"/>
      <c r="X53" s="38"/>
      <c r="Y53" s="38"/>
      <c r="Z53" s="38">
        <v>58.0</v>
      </c>
    </row>
    <row r="54" ht="12.75" customHeight="1" outlineLevel="2">
      <c r="A54" s="38" t="s">
        <v>19</v>
      </c>
      <c r="B54" s="38"/>
      <c r="C54" s="39">
        <v>43282.0</v>
      </c>
      <c r="D54" s="38">
        <v>2018.0</v>
      </c>
      <c r="E54" s="38">
        <v>4374.0</v>
      </c>
      <c r="F54" s="38">
        <v>12421.0</v>
      </c>
      <c r="G54" s="38">
        <v>2.0</v>
      </c>
      <c r="H54" s="38"/>
      <c r="I54" s="38" t="s">
        <v>62</v>
      </c>
      <c r="J54" s="40">
        <v>43282.833333333336</v>
      </c>
      <c r="K54" s="38" t="s">
        <v>21</v>
      </c>
      <c r="L54" s="38">
        <v>79.0</v>
      </c>
      <c r="M54" s="38">
        <v>4750.0</v>
      </c>
      <c r="N54" s="38"/>
      <c r="O54" s="38" t="s">
        <v>23</v>
      </c>
      <c r="P54" s="38" t="s">
        <v>35</v>
      </c>
      <c r="Q54" s="38" t="s">
        <v>814</v>
      </c>
      <c r="R54" s="38"/>
      <c r="S54" s="38"/>
      <c r="T54" s="38"/>
      <c r="U54" s="38"/>
      <c r="V54" s="38"/>
      <c r="W54" s="38"/>
      <c r="X54" s="38"/>
      <c r="Y54" s="38"/>
      <c r="Z54" s="38">
        <v>58.0</v>
      </c>
    </row>
    <row r="55" ht="12.75" customHeight="1" outlineLevel="2">
      <c r="A55" s="38" t="s">
        <v>19</v>
      </c>
      <c r="B55" s="38" t="s">
        <v>67</v>
      </c>
      <c r="C55" s="39">
        <v>43284.0</v>
      </c>
      <c r="D55" s="38">
        <v>2018.0</v>
      </c>
      <c r="E55" s="38">
        <v>4375.0</v>
      </c>
      <c r="F55" s="38">
        <v>26451.0</v>
      </c>
      <c r="G55" s="38">
        <v>2.0</v>
      </c>
      <c r="H55" s="38">
        <v>54.0</v>
      </c>
      <c r="I55" s="38"/>
      <c r="J55" s="40">
        <v>43284.583333333336</v>
      </c>
      <c r="K55" s="38" t="s">
        <v>40</v>
      </c>
      <c r="L55" s="38">
        <v>80.0</v>
      </c>
      <c r="M55" s="38">
        <v>5350.0</v>
      </c>
      <c r="N55" s="38">
        <v>40.0</v>
      </c>
      <c r="O55" s="38" t="s">
        <v>23</v>
      </c>
      <c r="P55" s="38" t="s">
        <v>35</v>
      </c>
      <c r="Q55" s="38" t="s">
        <v>814</v>
      </c>
      <c r="R55" s="38"/>
      <c r="S55" s="38"/>
      <c r="T55" s="38"/>
      <c r="U55" s="38"/>
      <c r="V55" s="38"/>
      <c r="W55" s="38"/>
      <c r="X55" s="38"/>
      <c r="Y55" s="38"/>
      <c r="Z55" s="38">
        <v>58.0</v>
      </c>
    </row>
    <row r="56" ht="12.75" customHeight="1" outlineLevel="2">
      <c r="A56" s="38" t="s">
        <v>19</v>
      </c>
      <c r="B56" s="38" t="s">
        <v>70</v>
      </c>
      <c r="C56" s="39">
        <v>43284.0</v>
      </c>
      <c r="D56" s="38">
        <v>2018.0</v>
      </c>
      <c r="E56" s="38">
        <v>4376.0</v>
      </c>
      <c r="F56" s="38">
        <v>161163.0</v>
      </c>
      <c r="G56" s="38">
        <v>2.0</v>
      </c>
      <c r="H56" s="38">
        <v>52.0</v>
      </c>
      <c r="I56" s="38"/>
      <c r="J56" s="40">
        <v>43284.75</v>
      </c>
      <c r="K56" s="38" t="s">
        <v>40</v>
      </c>
      <c r="L56" s="38">
        <v>81.0</v>
      </c>
      <c r="M56" s="38">
        <v>5450.0</v>
      </c>
      <c r="N56" s="38">
        <v>40.0</v>
      </c>
      <c r="O56" s="38" t="s">
        <v>23</v>
      </c>
      <c r="P56" s="38" t="s">
        <v>35</v>
      </c>
      <c r="Q56" s="38" t="s">
        <v>814</v>
      </c>
      <c r="R56" s="38"/>
      <c r="S56" s="38"/>
      <c r="T56" s="38"/>
      <c r="U56" s="38"/>
      <c r="V56" s="38"/>
      <c r="W56" s="38"/>
      <c r="X56" s="38"/>
      <c r="Y56" s="38"/>
      <c r="Z56" s="38">
        <v>58.0</v>
      </c>
    </row>
    <row r="57" ht="12.75" customHeight="1" outlineLevel="2">
      <c r="A57" s="38" t="s">
        <v>19</v>
      </c>
      <c r="B57" s="38" t="s">
        <v>69</v>
      </c>
      <c r="C57" s="39">
        <v>43287.0</v>
      </c>
      <c r="D57" s="38">
        <v>2018.0</v>
      </c>
      <c r="E57" s="38">
        <v>4377.0</v>
      </c>
      <c r="F57" s="38">
        <v>20497.0</v>
      </c>
      <c r="G57" s="38">
        <v>2.0</v>
      </c>
      <c r="H57" s="38">
        <v>48.0</v>
      </c>
      <c r="I57" s="38"/>
      <c r="J57" s="40">
        <v>43287.666666666664</v>
      </c>
      <c r="K57" s="38" t="s">
        <v>40</v>
      </c>
      <c r="L57" s="38">
        <v>76.0</v>
      </c>
      <c r="M57" s="38">
        <v>4250.0</v>
      </c>
      <c r="N57" s="38">
        <v>37.0</v>
      </c>
      <c r="O57" s="42" t="s">
        <v>816</v>
      </c>
      <c r="P57" s="38" t="s">
        <v>35</v>
      </c>
      <c r="Q57" s="38" t="s">
        <v>814</v>
      </c>
      <c r="R57" s="38"/>
      <c r="S57" s="38"/>
      <c r="T57" s="38"/>
      <c r="U57" s="38"/>
      <c r="V57" s="38"/>
      <c r="W57" s="38"/>
      <c r="X57" s="38"/>
      <c r="Y57" s="38"/>
      <c r="Z57" s="38">
        <v>58.0</v>
      </c>
    </row>
    <row r="58" ht="12.75" customHeight="1" outlineLevel="2">
      <c r="A58" s="38" t="s">
        <v>19</v>
      </c>
      <c r="B58" s="38" t="s">
        <v>74</v>
      </c>
      <c r="C58" s="39">
        <v>43289.0</v>
      </c>
      <c r="D58" s="38">
        <v>2018.0</v>
      </c>
      <c r="E58" s="38">
        <v>4200.0</v>
      </c>
      <c r="F58" s="38">
        <v>119976.0</v>
      </c>
      <c r="G58" s="38">
        <v>2.0</v>
      </c>
      <c r="H58" s="38">
        <v>49.0</v>
      </c>
      <c r="I58" s="38"/>
      <c r="J58" s="40">
        <v>43289.791666666664</v>
      </c>
      <c r="K58" s="38" t="s">
        <v>40</v>
      </c>
      <c r="L58" s="38">
        <v>61.0</v>
      </c>
      <c r="M58" s="38">
        <v>2450.0</v>
      </c>
      <c r="N58" s="38">
        <v>32.0</v>
      </c>
      <c r="O58" s="38" t="s">
        <v>23</v>
      </c>
      <c r="P58" s="38" t="s">
        <v>35</v>
      </c>
      <c r="Q58" s="38" t="s">
        <v>814</v>
      </c>
      <c r="R58" s="38"/>
      <c r="S58" s="38"/>
      <c r="T58" s="38"/>
      <c r="U58" s="38"/>
      <c r="V58" s="38"/>
      <c r="W58" s="38"/>
      <c r="X58" s="38"/>
      <c r="Y58" s="38"/>
      <c r="Z58" s="38">
        <v>58.0</v>
      </c>
    </row>
    <row r="59" ht="12.75" customHeight="1" outlineLevel="2">
      <c r="A59" s="38" t="s">
        <v>19</v>
      </c>
      <c r="B59" s="38"/>
      <c r="C59" s="39">
        <v>43289.0</v>
      </c>
      <c r="D59" s="38">
        <v>2018.0</v>
      </c>
      <c r="E59" s="38">
        <v>4378.0</v>
      </c>
      <c r="F59" s="38">
        <v>153273.0</v>
      </c>
      <c r="G59" s="38">
        <v>2.0</v>
      </c>
      <c r="H59" s="38"/>
      <c r="I59" s="38" t="s">
        <v>62</v>
      </c>
      <c r="J59" s="40">
        <v>43289.8125</v>
      </c>
      <c r="K59" s="38" t="s">
        <v>21</v>
      </c>
      <c r="L59" s="38">
        <v>59.0</v>
      </c>
      <c r="M59" s="38">
        <v>2150.0</v>
      </c>
      <c r="N59" s="38">
        <v>29.0</v>
      </c>
      <c r="O59" s="38" t="s">
        <v>23</v>
      </c>
      <c r="P59" s="38" t="s">
        <v>35</v>
      </c>
      <c r="Q59" s="38" t="s">
        <v>814</v>
      </c>
      <c r="R59" s="38"/>
      <c r="S59" s="38"/>
      <c r="T59" s="38"/>
      <c r="U59" s="38"/>
      <c r="V59" s="38"/>
      <c r="W59" s="38"/>
      <c r="X59" s="38"/>
      <c r="Y59" s="38"/>
      <c r="Z59" s="38">
        <v>58.0</v>
      </c>
    </row>
    <row r="60" ht="12.75" customHeight="1" outlineLevel="2">
      <c r="A60" s="38" t="s">
        <v>19</v>
      </c>
      <c r="B60" s="38" t="s">
        <v>70</v>
      </c>
      <c r="C60" s="39">
        <v>43291.0</v>
      </c>
      <c r="D60" s="38">
        <v>2018.0</v>
      </c>
      <c r="E60" s="38">
        <v>4201.0</v>
      </c>
      <c r="F60" s="38">
        <v>110679.0</v>
      </c>
      <c r="G60" s="38">
        <v>2.0</v>
      </c>
      <c r="H60" s="38">
        <v>52.0</v>
      </c>
      <c r="I60" s="38"/>
      <c r="J60" s="40">
        <v>43291.916666666664</v>
      </c>
      <c r="K60" s="38" t="s">
        <v>40</v>
      </c>
      <c r="L60" s="38">
        <v>64.0</v>
      </c>
      <c r="M60" s="38">
        <v>2400.0</v>
      </c>
      <c r="N60" s="38">
        <v>30.0</v>
      </c>
      <c r="O60" s="38" t="s">
        <v>23</v>
      </c>
      <c r="P60" s="38" t="s">
        <v>35</v>
      </c>
      <c r="Q60" s="38"/>
      <c r="R60" s="38"/>
      <c r="S60" s="38"/>
      <c r="T60" s="38"/>
      <c r="U60" s="38"/>
      <c r="V60" s="38"/>
      <c r="W60" s="38"/>
      <c r="X60" s="38"/>
      <c r="Y60" s="38"/>
      <c r="Z60" s="38">
        <v>58.0</v>
      </c>
    </row>
    <row r="61" ht="12.75" customHeight="1" outlineLevel="2">
      <c r="A61" s="38" t="s">
        <v>19</v>
      </c>
      <c r="B61" s="38" t="s">
        <v>67</v>
      </c>
      <c r="C61" s="39">
        <v>43292.0</v>
      </c>
      <c r="D61" s="38">
        <v>2018.0</v>
      </c>
      <c r="E61" s="38">
        <v>4202.0</v>
      </c>
      <c r="F61" s="38">
        <v>105843.0</v>
      </c>
      <c r="G61" s="38">
        <v>2.0</v>
      </c>
      <c r="H61" s="38">
        <v>54.0</v>
      </c>
      <c r="I61" s="38"/>
      <c r="J61" s="40">
        <v>43292.625</v>
      </c>
      <c r="K61" s="38" t="s">
        <v>40</v>
      </c>
      <c r="L61" s="38">
        <v>85.0</v>
      </c>
      <c r="M61" s="38">
        <v>6400.0</v>
      </c>
      <c r="N61" s="38">
        <v>44.0</v>
      </c>
      <c r="O61" s="38" t="s">
        <v>23</v>
      </c>
      <c r="P61" s="38" t="s">
        <v>35</v>
      </c>
      <c r="Q61" s="38"/>
      <c r="R61" s="38"/>
      <c r="S61" s="38"/>
      <c r="T61" s="38"/>
      <c r="U61" s="38"/>
      <c r="V61" s="38"/>
      <c r="W61" s="38"/>
      <c r="X61" s="38"/>
      <c r="Y61" s="38"/>
      <c r="Z61" s="38">
        <v>58.0</v>
      </c>
    </row>
    <row r="62" ht="12.75" customHeight="1" outlineLevel="2">
      <c r="A62" s="38" t="s">
        <v>19</v>
      </c>
      <c r="B62" s="38" t="s">
        <v>818</v>
      </c>
      <c r="C62" s="39">
        <v>43295.0</v>
      </c>
      <c r="D62" s="38">
        <v>2018.0</v>
      </c>
      <c r="E62" s="38">
        <v>4219.0</v>
      </c>
      <c r="F62" s="38">
        <v>116009.0</v>
      </c>
      <c r="G62" s="38">
        <v>2.0</v>
      </c>
      <c r="H62" s="38">
        <v>47.0</v>
      </c>
      <c r="I62" s="38"/>
      <c r="J62" s="40">
        <v>43295.8125</v>
      </c>
      <c r="K62" s="38" t="s">
        <v>40</v>
      </c>
      <c r="L62" s="38">
        <v>60.0</v>
      </c>
      <c r="M62" s="38">
        <v>2000.0</v>
      </c>
      <c r="N62" s="38">
        <v>30.0</v>
      </c>
      <c r="O62" s="38" t="s">
        <v>23</v>
      </c>
      <c r="P62" s="38" t="s">
        <v>35</v>
      </c>
      <c r="Q62" s="38"/>
      <c r="R62" s="38"/>
      <c r="S62" s="38"/>
      <c r="T62" s="38"/>
      <c r="U62" s="38"/>
      <c r="V62" s="38"/>
      <c r="W62" s="38"/>
      <c r="X62" s="38"/>
      <c r="Y62" s="38"/>
      <c r="Z62" s="38">
        <v>58.0</v>
      </c>
    </row>
    <row r="63" ht="12.75" customHeight="1" outlineLevel="2">
      <c r="A63" s="38" t="s">
        <v>19</v>
      </c>
      <c r="B63" s="38" t="s">
        <v>70</v>
      </c>
      <c r="C63" s="39">
        <v>43295.0</v>
      </c>
      <c r="D63" s="38">
        <v>2018.0</v>
      </c>
      <c r="E63" s="38">
        <v>4203.0</v>
      </c>
      <c r="F63" s="38">
        <v>211184.0</v>
      </c>
      <c r="G63" s="38">
        <v>2.0</v>
      </c>
      <c r="H63" s="38">
        <v>52.0</v>
      </c>
      <c r="I63" s="38"/>
      <c r="J63" s="40">
        <v>43295.770833333336</v>
      </c>
      <c r="K63" s="38" t="s">
        <v>40</v>
      </c>
      <c r="L63" s="38">
        <v>64.0</v>
      </c>
      <c r="M63" s="38">
        <v>2500.0</v>
      </c>
      <c r="N63" s="38">
        <v>30.0</v>
      </c>
      <c r="O63" s="38" t="s">
        <v>23</v>
      </c>
      <c r="P63" s="38" t="s">
        <v>35</v>
      </c>
      <c r="Q63" s="38"/>
      <c r="R63" s="38"/>
      <c r="S63" s="38"/>
      <c r="T63" s="38"/>
      <c r="U63" s="38"/>
      <c r="V63" s="38"/>
      <c r="W63" s="38"/>
      <c r="X63" s="38"/>
      <c r="Y63" s="38"/>
      <c r="Z63" s="38">
        <v>58.0</v>
      </c>
    </row>
    <row r="64" ht="12.75" customHeight="1" outlineLevel="2">
      <c r="A64" s="38" t="s">
        <v>19</v>
      </c>
      <c r="B64" s="38" t="s">
        <v>69</v>
      </c>
      <c r="C64" s="39">
        <v>43296.0</v>
      </c>
      <c r="D64" s="38">
        <v>2018.0</v>
      </c>
      <c r="E64" s="38">
        <v>4204.0</v>
      </c>
      <c r="F64" s="38">
        <v>106072.0</v>
      </c>
      <c r="G64" s="38">
        <v>2.0</v>
      </c>
      <c r="H64" s="38">
        <v>48.0</v>
      </c>
      <c r="I64" s="38"/>
      <c r="J64" s="40">
        <v>43296.416666666664</v>
      </c>
      <c r="K64" s="38" t="s">
        <v>40</v>
      </c>
      <c r="L64" s="38">
        <v>60.0</v>
      </c>
      <c r="M64" s="38">
        <v>2450.0</v>
      </c>
      <c r="N64" s="38">
        <v>31.0</v>
      </c>
      <c r="O64" s="38" t="s">
        <v>23</v>
      </c>
      <c r="P64" s="38" t="s">
        <v>35</v>
      </c>
      <c r="Q64" s="38" t="s">
        <v>814</v>
      </c>
      <c r="R64" s="38"/>
      <c r="S64" s="38"/>
      <c r="T64" s="38"/>
      <c r="U64" s="38"/>
      <c r="V64" s="38"/>
      <c r="W64" s="38"/>
      <c r="X64" s="38"/>
      <c r="Y64" s="38"/>
      <c r="Z64" s="38">
        <v>58.0</v>
      </c>
    </row>
    <row r="65" ht="12.75" customHeight="1" outlineLevel="1">
      <c r="A65" s="38"/>
      <c r="B65" s="38"/>
      <c r="C65" s="39"/>
      <c r="D65" s="38"/>
      <c r="E65" s="38"/>
      <c r="F65" s="38"/>
      <c r="G65" s="38"/>
      <c r="H65" s="38"/>
      <c r="I65" s="38"/>
      <c r="J65" s="40"/>
      <c r="K65" s="38"/>
      <c r="L65" s="38"/>
      <c r="M65" s="38"/>
      <c r="N65" s="38"/>
      <c r="O65" s="38"/>
      <c r="P65" s="38"/>
      <c r="Q65" s="38"/>
      <c r="R65" s="38"/>
      <c r="S65" s="38"/>
      <c r="T65" s="38"/>
      <c r="U65" s="38"/>
      <c r="V65" s="38"/>
      <c r="W65" s="38"/>
      <c r="X65" s="38"/>
      <c r="Y65" s="41" t="s">
        <v>1030</v>
      </c>
      <c r="Z65" s="38">
        <f>SUBTOTAL(3,Z42:Z64)</f>
        <v>23</v>
      </c>
    </row>
    <row r="66" ht="12.75" customHeight="1" outlineLevel="2">
      <c r="A66" s="38" t="s">
        <v>19</v>
      </c>
      <c r="B66" s="38"/>
      <c r="C66" s="39">
        <v>43296.0</v>
      </c>
      <c r="D66" s="38">
        <v>2018.0</v>
      </c>
      <c r="E66" s="38">
        <v>4205.0</v>
      </c>
      <c r="F66" s="38">
        <v>106399.0</v>
      </c>
      <c r="G66" s="38">
        <v>2.0</v>
      </c>
      <c r="H66" s="38"/>
      <c r="I66" s="38" t="s">
        <v>1031</v>
      </c>
      <c r="J66" s="40">
        <v>43296.520833333336</v>
      </c>
      <c r="K66" s="38" t="s">
        <v>21</v>
      </c>
      <c r="L66" s="38">
        <v>58.0</v>
      </c>
      <c r="M66" s="38">
        <v>2000.0</v>
      </c>
      <c r="N66" s="38">
        <v>28.0</v>
      </c>
      <c r="O66" s="38" t="s">
        <v>23</v>
      </c>
      <c r="P66" s="38" t="s">
        <v>35</v>
      </c>
      <c r="Q66" s="38" t="s">
        <v>814</v>
      </c>
      <c r="R66" s="38"/>
      <c r="S66" s="38"/>
      <c r="T66" s="38"/>
      <c r="U66" s="38"/>
      <c r="V66" s="38"/>
      <c r="W66" s="38"/>
      <c r="X66" s="38"/>
      <c r="Y66" s="38"/>
      <c r="Z66" s="38">
        <v>59.0</v>
      </c>
    </row>
    <row r="67" ht="12.75" customHeight="1" outlineLevel="2">
      <c r="A67" s="42" t="s">
        <v>82</v>
      </c>
      <c r="B67" s="42" t="s">
        <v>974</v>
      </c>
      <c r="C67" s="43">
        <v>43208.0</v>
      </c>
      <c r="D67" s="42">
        <v>2018.0</v>
      </c>
      <c r="E67" s="42">
        <v>4.0</v>
      </c>
      <c r="F67" s="42">
        <v>608.0</v>
      </c>
      <c r="G67" s="42">
        <v>4.0</v>
      </c>
      <c r="H67" s="42">
        <v>9.0</v>
      </c>
      <c r="I67" s="42"/>
      <c r="J67" s="44">
        <v>43208.385416666664</v>
      </c>
      <c r="K67" s="42" t="s">
        <v>40</v>
      </c>
      <c r="L67" s="42">
        <v>76.0</v>
      </c>
      <c r="M67" s="42">
        <v>5000.0</v>
      </c>
      <c r="N67" s="42">
        <v>76.0</v>
      </c>
      <c r="O67" s="42" t="s">
        <v>23</v>
      </c>
      <c r="P67" s="42" t="s">
        <v>40</v>
      </c>
      <c r="Q67" s="42" t="s">
        <v>821</v>
      </c>
      <c r="R67" s="42"/>
      <c r="S67" s="42"/>
      <c r="T67" s="42"/>
      <c r="U67" s="42"/>
      <c r="V67" s="42"/>
      <c r="W67" s="42"/>
      <c r="X67" s="42"/>
      <c r="Y67" s="42"/>
      <c r="Z67" s="38">
        <v>59.0</v>
      </c>
    </row>
    <row r="68" ht="12.75" customHeight="1" outlineLevel="2">
      <c r="A68" s="42" t="s">
        <v>82</v>
      </c>
      <c r="B68" s="42" t="s">
        <v>834</v>
      </c>
      <c r="C68" s="43">
        <v>43231.0</v>
      </c>
      <c r="D68" s="42">
        <v>2018.0</v>
      </c>
      <c r="E68" s="42">
        <v>1802.0</v>
      </c>
      <c r="F68" s="42">
        <v>14140.0</v>
      </c>
      <c r="G68" s="42">
        <v>4.0</v>
      </c>
      <c r="H68" s="42">
        <v>10.0</v>
      </c>
      <c r="I68" s="42"/>
      <c r="J68" s="44">
        <v>43231.4375</v>
      </c>
      <c r="K68" s="42" t="s">
        <v>40</v>
      </c>
      <c r="L68" s="42">
        <v>75.0</v>
      </c>
      <c r="M68" s="42">
        <v>4800.0</v>
      </c>
      <c r="N68" s="42">
        <v>40.0</v>
      </c>
      <c r="O68" s="42" t="s">
        <v>23</v>
      </c>
      <c r="P68" s="42" t="s">
        <v>23</v>
      </c>
      <c r="Q68" s="42" t="s">
        <v>821</v>
      </c>
      <c r="R68" s="42"/>
      <c r="S68" s="42"/>
      <c r="T68" s="42"/>
      <c r="U68" s="42"/>
      <c r="V68" s="42"/>
      <c r="W68" s="42"/>
      <c r="X68" s="42"/>
      <c r="Y68" s="42"/>
      <c r="Z68" s="38">
        <v>59.0</v>
      </c>
    </row>
    <row r="69" ht="12.75" customHeight="1" outlineLevel="2">
      <c r="A69" s="42" t="s">
        <v>82</v>
      </c>
      <c r="B69" s="42" t="s">
        <v>834</v>
      </c>
      <c r="C69" s="43">
        <v>43252.0</v>
      </c>
      <c r="D69" s="42">
        <v>2018.0</v>
      </c>
      <c r="E69" s="42">
        <v>1803.0</v>
      </c>
      <c r="F69" s="42">
        <v>174926.0</v>
      </c>
      <c r="G69" s="42">
        <v>4.0</v>
      </c>
      <c r="H69" s="42">
        <v>10.0</v>
      </c>
      <c r="I69" s="42"/>
      <c r="J69" s="44">
        <v>43252.416666666664</v>
      </c>
      <c r="K69" s="42" t="s">
        <v>40</v>
      </c>
      <c r="L69" s="42">
        <v>79.0</v>
      </c>
      <c r="M69" s="42">
        <v>5250.0</v>
      </c>
      <c r="N69" s="42">
        <v>40.0</v>
      </c>
      <c r="O69" s="42" t="s">
        <v>23</v>
      </c>
      <c r="P69" s="42" t="s">
        <v>23</v>
      </c>
      <c r="Q69" s="42" t="s">
        <v>821</v>
      </c>
      <c r="R69" s="42"/>
      <c r="S69" s="42"/>
      <c r="T69" s="42"/>
      <c r="U69" s="42"/>
      <c r="V69" s="42"/>
      <c r="W69" s="42"/>
      <c r="X69" s="42"/>
      <c r="Y69" s="42"/>
      <c r="Z69" s="38">
        <v>59.0</v>
      </c>
    </row>
    <row r="70" ht="12.75" customHeight="1" outlineLevel="2">
      <c r="A70" s="42" t="s">
        <v>82</v>
      </c>
      <c r="B70" s="42" t="s">
        <v>834</v>
      </c>
      <c r="C70" s="43">
        <v>43252.0</v>
      </c>
      <c r="D70" s="42">
        <v>2018.0</v>
      </c>
      <c r="E70" s="42">
        <v>1804.0</v>
      </c>
      <c r="F70" s="42">
        <v>89498.0</v>
      </c>
      <c r="G70" s="42">
        <v>4.0</v>
      </c>
      <c r="H70" s="42">
        <v>10.0</v>
      </c>
      <c r="I70" s="42"/>
      <c r="J70" s="44">
        <v>43252.583333333336</v>
      </c>
      <c r="K70" s="42" t="s">
        <v>40</v>
      </c>
      <c r="L70" s="42">
        <v>80.0</v>
      </c>
      <c r="M70" s="42">
        <v>6100.0</v>
      </c>
      <c r="N70" s="42">
        <v>44.0</v>
      </c>
      <c r="O70" s="42" t="s">
        <v>23</v>
      </c>
      <c r="P70" s="42" t="s">
        <v>23</v>
      </c>
      <c r="Q70" s="42" t="s">
        <v>821</v>
      </c>
      <c r="R70" s="42"/>
      <c r="S70" s="42"/>
      <c r="T70" s="42"/>
      <c r="U70" s="42"/>
      <c r="V70" s="42"/>
      <c r="W70" s="42"/>
      <c r="X70" s="42"/>
      <c r="Y70" s="42"/>
      <c r="Z70" s="38">
        <v>59.0</v>
      </c>
    </row>
    <row r="71" ht="12.75" customHeight="1" outlineLevel="2">
      <c r="A71" s="42" t="s">
        <v>82</v>
      </c>
      <c r="B71" s="42" t="s">
        <v>833</v>
      </c>
      <c r="C71" s="43">
        <v>43261.0</v>
      </c>
      <c r="D71" s="42">
        <v>2018.0</v>
      </c>
      <c r="E71" s="42">
        <v>1805.0</v>
      </c>
      <c r="F71" s="42">
        <v>212066.0</v>
      </c>
      <c r="G71" s="42">
        <v>4.0</v>
      </c>
      <c r="H71" s="42">
        <v>6.0</v>
      </c>
      <c r="I71" s="42"/>
      <c r="J71" s="44">
        <v>43261.4375</v>
      </c>
      <c r="K71" s="42" t="s">
        <v>40</v>
      </c>
      <c r="L71" s="42">
        <v>70.0</v>
      </c>
      <c r="M71" s="42">
        <v>4050.0</v>
      </c>
      <c r="N71" s="42">
        <v>38.0</v>
      </c>
      <c r="O71" s="42" t="s">
        <v>23</v>
      </c>
      <c r="P71" s="42" t="s">
        <v>23</v>
      </c>
      <c r="Q71" s="42" t="s">
        <v>814</v>
      </c>
      <c r="R71" s="42"/>
      <c r="S71" s="42" t="s">
        <v>816</v>
      </c>
      <c r="T71" s="42"/>
      <c r="U71" s="42"/>
      <c r="V71" s="42"/>
      <c r="W71" s="42"/>
      <c r="X71" s="42"/>
      <c r="Y71" s="42"/>
      <c r="Z71" s="38">
        <v>59.0</v>
      </c>
    </row>
    <row r="72" ht="12.75" customHeight="1" outlineLevel="2">
      <c r="A72" s="42" t="s">
        <v>82</v>
      </c>
      <c r="B72" s="42" t="s">
        <v>833</v>
      </c>
      <c r="C72" s="43">
        <v>43289.0</v>
      </c>
      <c r="D72" s="42">
        <v>2018.0</v>
      </c>
      <c r="E72" s="42">
        <v>1806.0</v>
      </c>
      <c r="F72" s="42">
        <v>14589.0</v>
      </c>
      <c r="G72" s="42">
        <v>4.0</v>
      </c>
      <c r="H72" s="42">
        <v>6.0</v>
      </c>
      <c r="I72" s="42"/>
      <c r="J72" s="44">
        <v>43289.479166666664</v>
      </c>
      <c r="K72" s="42" t="s">
        <v>40</v>
      </c>
      <c r="L72" s="42">
        <v>74.0</v>
      </c>
      <c r="M72" s="42">
        <v>4300.0</v>
      </c>
      <c r="N72" s="42">
        <v>36.0</v>
      </c>
      <c r="O72" s="42" t="s">
        <v>23</v>
      </c>
      <c r="P72" s="42" t="s">
        <v>35</v>
      </c>
      <c r="Q72" s="42" t="s">
        <v>821</v>
      </c>
      <c r="R72" s="42"/>
      <c r="S72" s="42"/>
      <c r="T72" s="42"/>
      <c r="U72" s="42"/>
      <c r="V72" s="42"/>
      <c r="W72" s="42"/>
      <c r="X72" s="42"/>
      <c r="Y72" s="42"/>
      <c r="Z72" s="38">
        <v>59.0</v>
      </c>
    </row>
    <row r="73" ht="12.75" customHeight="1" outlineLevel="2">
      <c r="A73" s="42" t="s">
        <v>82</v>
      </c>
      <c r="B73" s="42" t="s">
        <v>834</v>
      </c>
      <c r="C73" s="43">
        <v>43295.0</v>
      </c>
      <c r="D73" s="42">
        <v>2018.0</v>
      </c>
      <c r="E73" s="42">
        <v>1807.0</v>
      </c>
      <c r="F73" s="42">
        <v>116692.0</v>
      </c>
      <c r="G73" s="42">
        <v>4.0</v>
      </c>
      <c r="H73" s="42">
        <v>10.0</v>
      </c>
      <c r="I73" s="42"/>
      <c r="J73" s="44">
        <v>43295.354166666664</v>
      </c>
      <c r="K73" s="42" t="s">
        <v>40</v>
      </c>
      <c r="L73" s="42">
        <v>60.0</v>
      </c>
      <c r="M73" s="42">
        <v>2400.0</v>
      </c>
      <c r="N73" s="42">
        <v>31.0</v>
      </c>
      <c r="O73" s="42" t="s">
        <v>23</v>
      </c>
      <c r="P73" s="42" t="s">
        <v>35</v>
      </c>
      <c r="Q73" s="42" t="s">
        <v>35</v>
      </c>
      <c r="R73" s="42"/>
      <c r="S73" s="42"/>
      <c r="T73" s="42"/>
      <c r="U73" s="42"/>
      <c r="V73" s="42"/>
      <c r="W73" s="42"/>
      <c r="X73" s="42"/>
      <c r="Y73" s="42"/>
      <c r="Z73" s="38">
        <v>59.0</v>
      </c>
    </row>
    <row r="74" ht="12.75" customHeight="1" outlineLevel="2">
      <c r="A74" s="38" t="s">
        <v>90</v>
      </c>
      <c r="B74" s="38" t="s">
        <v>976</v>
      </c>
      <c r="C74" s="39">
        <v>43211.0</v>
      </c>
      <c r="D74" s="38">
        <v>2018.0</v>
      </c>
      <c r="E74" s="38">
        <v>51.0</v>
      </c>
      <c r="F74" s="38">
        <v>157812.0</v>
      </c>
      <c r="G74" s="38">
        <v>5.0</v>
      </c>
      <c r="H74" s="38">
        <v>15.0</v>
      </c>
      <c r="I74" s="38"/>
      <c r="J74" s="40">
        <v>43211.604166666664</v>
      </c>
      <c r="K74" s="38" t="s">
        <v>40</v>
      </c>
      <c r="L74" s="38">
        <v>76.0</v>
      </c>
      <c r="M74" s="38">
        <v>4300.0</v>
      </c>
      <c r="N74" s="38">
        <v>38.0</v>
      </c>
      <c r="O74" s="38" t="s">
        <v>23</v>
      </c>
      <c r="P74" s="38" t="s">
        <v>23</v>
      </c>
      <c r="Q74" s="38" t="s">
        <v>821</v>
      </c>
      <c r="R74" s="38"/>
      <c r="S74" s="38"/>
      <c r="T74" s="38"/>
      <c r="U74" s="38"/>
      <c r="V74" s="38"/>
      <c r="W74" s="38"/>
      <c r="X74" s="38"/>
      <c r="Y74" s="38"/>
      <c r="Z74" s="38">
        <v>59.0</v>
      </c>
    </row>
    <row r="75" ht="12.75" customHeight="1" outlineLevel="2">
      <c r="A75" s="38" t="s">
        <v>90</v>
      </c>
      <c r="B75" s="38" t="s">
        <v>1032</v>
      </c>
      <c r="C75" s="39">
        <v>43231.0</v>
      </c>
      <c r="D75" s="38">
        <v>2018.0</v>
      </c>
      <c r="E75" s="38">
        <v>1989.0</v>
      </c>
      <c r="F75" s="38">
        <v>106109.0</v>
      </c>
      <c r="G75" s="38">
        <v>5.0</v>
      </c>
      <c r="H75" s="38">
        <v>18.0</v>
      </c>
      <c r="I75" s="38"/>
      <c r="J75" s="40">
        <v>43231.6875</v>
      </c>
      <c r="K75" s="38" t="s">
        <v>40</v>
      </c>
      <c r="L75" s="38">
        <v>72.0</v>
      </c>
      <c r="M75" s="38">
        <v>4400.0</v>
      </c>
      <c r="N75" s="38">
        <v>37.0</v>
      </c>
      <c r="O75" s="38" t="s">
        <v>23</v>
      </c>
      <c r="P75" s="38" t="s">
        <v>23</v>
      </c>
      <c r="Q75" s="38" t="s">
        <v>821</v>
      </c>
      <c r="R75" s="38"/>
      <c r="S75" s="38"/>
      <c r="T75" s="38"/>
      <c r="U75" s="38"/>
      <c r="V75" s="38"/>
      <c r="W75" s="38"/>
      <c r="X75" s="38"/>
      <c r="Y75" s="38"/>
      <c r="Z75" s="38">
        <v>59.0</v>
      </c>
    </row>
    <row r="76" ht="12.75" customHeight="1" outlineLevel="2">
      <c r="A76" s="38" t="s">
        <v>90</v>
      </c>
      <c r="B76" s="38" t="s">
        <v>976</v>
      </c>
      <c r="C76" s="39">
        <v>43236.0</v>
      </c>
      <c r="D76" s="38">
        <v>2018.0</v>
      </c>
      <c r="E76" s="38">
        <v>1997.0</v>
      </c>
      <c r="F76" s="38">
        <v>103873.0</v>
      </c>
      <c r="G76" s="38">
        <v>5.0</v>
      </c>
      <c r="H76" s="38">
        <v>15.0</v>
      </c>
      <c r="I76" s="38"/>
      <c r="J76" s="40">
        <v>43236.791666666664</v>
      </c>
      <c r="K76" s="38" t="s">
        <v>40</v>
      </c>
      <c r="L76" s="38">
        <v>77.0</v>
      </c>
      <c r="M76" s="38">
        <v>5000.0</v>
      </c>
      <c r="N76" s="38">
        <v>44.0</v>
      </c>
      <c r="O76" s="38" t="s">
        <v>23</v>
      </c>
      <c r="P76" s="38" t="s">
        <v>23</v>
      </c>
      <c r="Q76" s="38" t="s">
        <v>35</v>
      </c>
      <c r="R76" s="38"/>
      <c r="S76" s="38"/>
      <c r="T76" s="38">
        <v>2.0</v>
      </c>
      <c r="U76" s="38">
        <v>1.0</v>
      </c>
      <c r="V76" s="38"/>
      <c r="W76" s="38"/>
      <c r="X76" s="38"/>
      <c r="Y76" s="38"/>
      <c r="Z76" s="38">
        <v>59.0</v>
      </c>
    </row>
    <row r="77" ht="12.75" customHeight="1" outlineLevel="2">
      <c r="A77" s="38" t="s">
        <v>90</v>
      </c>
      <c r="B77" s="38" t="s">
        <v>976</v>
      </c>
      <c r="C77" s="39">
        <v>43238.0</v>
      </c>
      <c r="D77" s="38">
        <v>2018.0</v>
      </c>
      <c r="E77" s="38">
        <v>1998.0</v>
      </c>
      <c r="F77" s="38">
        <v>90992.0</v>
      </c>
      <c r="G77" s="38">
        <v>5.0</v>
      </c>
      <c r="H77" s="38">
        <v>15.0</v>
      </c>
      <c r="I77" s="38"/>
      <c r="J77" s="40">
        <v>43238.625</v>
      </c>
      <c r="K77" s="38" t="s">
        <v>40</v>
      </c>
      <c r="L77" s="38">
        <v>76.0</v>
      </c>
      <c r="M77" s="38">
        <v>4300.0</v>
      </c>
      <c r="N77" s="38"/>
      <c r="O77" s="38" t="s">
        <v>23</v>
      </c>
      <c r="P77" s="38" t="s">
        <v>23</v>
      </c>
      <c r="Q77" s="38" t="s">
        <v>821</v>
      </c>
      <c r="R77" s="38"/>
      <c r="S77" s="38"/>
      <c r="T77" s="38">
        <v>2.0</v>
      </c>
      <c r="U77" s="38">
        <v>2.0</v>
      </c>
      <c r="V77" s="38"/>
      <c r="W77" s="38"/>
      <c r="X77" s="38"/>
      <c r="Y77" s="38"/>
      <c r="Z77" s="38">
        <v>59.0</v>
      </c>
    </row>
    <row r="78" ht="12.75" customHeight="1" outlineLevel="2">
      <c r="A78" s="38" t="s">
        <v>90</v>
      </c>
      <c r="B78" s="38"/>
      <c r="C78" s="39">
        <v>43242.0</v>
      </c>
      <c r="D78" s="38">
        <v>2018.0</v>
      </c>
      <c r="E78" s="38">
        <v>1999.0</v>
      </c>
      <c r="F78" s="38">
        <v>166856.0</v>
      </c>
      <c r="G78" s="38">
        <v>5.0</v>
      </c>
      <c r="H78" s="38"/>
      <c r="I78" s="38" t="s">
        <v>1033</v>
      </c>
      <c r="J78" s="40">
        <v>43242.375</v>
      </c>
      <c r="K78" s="38" t="s">
        <v>21</v>
      </c>
      <c r="L78" s="38">
        <v>72.0</v>
      </c>
      <c r="M78" s="38">
        <v>4000.0</v>
      </c>
      <c r="N78" s="38">
        <v>37.0</v>
      </c>
      <c r="O78" s="38" t="s">
        <v>23</v>
      </c>
      <c r="P78" s="38" t="s">
        <v>23</v>
      </c>
      <c r="Q78" s="38" t="s">
        <v>821</v>
      </c>
      <c r="R78" s="38"/>
      <c r="S78" s="38"/>
      <c r="T78" s="38"/>
      <c r="U78" s="38"/>
      <c r="V78" s="38"/>
      <c r="W78" s="38"/>
      <c r="X78" s="38"/>
      <c r="Y78" s="38"/>
      <c r="Z78" s="38">
        <v>59.0</v>
      </c>
    </row>
    <row r="79" ht="12.75" customHeight="1" outlineLevel="2">
      <c r="A79" s="38" t="s">
        <v>90</v>
      </c>
      <c r="B79" s="38" t="s">
        <v>976</v>
      </c>
      <c r="C79" s="39">
        <v>43249.0</v>
      </c>
      <c r="D79" s="38">
        <v>2018.0</v>
      </c>
      <c r="E79" s="38">
        <v>1941.0</v>
      </c>
      <c r="F79" s="38">
        <v>140440.0</v>
      </c>
      <c r="G79" s="38">
        <v>5.0</v>
      </c>
      <c r="H79" s="38">
        <v>15.0</v>
      </c>
      <c r="I79" s="38"/>
      <c r="J79" s="40">
        <v>43249.5625</v>
      </c>
      <c r="K79" s="38" t="s">
        <v>40</v>
      </c>
      <c r="L79" s="38">
        <v>74.0</v>
      </c>
      <c r="M79" s="38">
        <v>4500.0</v>
      </c>
      <c r="N79" s="38">
        <v>38.0</v>
      </c>
      <c r="O79" s="38" t="s">
        <v>23</v>
      </c>
      <c r="P79" s="38" t="s">
        <v>23</v>
      </c>
      <c r="Q79" s="38" t="s">
        <v>821</v>
      </c>
      <c r="R79" s="38"/>
      <c r="S79" s="38"/>
      <c r="T79" s="38"/>
      <c r="U79" s="38"/>
      <c r="V79" s="38"/>
      <c r="W79" s="38"/>
      <c r="X79" s="38"/>
      <c r="Y79" s="38"/>
      <c r="Z79" s="38">
        <v>59.0</v>
      </c>
    </row>
    <row r="80" ht="12.75" customHeight="1" outlineLevel="1">
      <c r="A80" s="38"/>
      <c r="B80" s="38"/>
      <c r="C80" s="39"/>
      <c r="D80" s="38"/>
      <c r="E80" s="38"/>
      <c r="F80" s="38"/>
      <c r="G80" s="38"/>
      <c r="H80" s="38"/>
      <c r="I80" s="38"/>
      <c r="J80" s="40"/>
      <c r="K80" s="38"/>
      <c r="L80" s="38"/>
      <c r="M80" s="38"/>
      <c r="N80" s="38"/>
      <c r="O80" s="38"/>
      <c r="P80" s="38"/>
      <c r="Q80" s="38"/>
      <c r="R80" s="38"/>
      <c r="S80" s="38"/>
      <c r="T80" s="38"/>
      <c r="U80" s="38"/>
      <c r="V80" s="38"/>
      <c r="W80" s="38"/>
      <c r="X80" s="38"/>
      <c r="Y80" s="41" t="s">
        <v>1034</v>
      </c>
      <c r="Z80" s="38">
        <f>SUBTOTAL(3,Z66:Z79)</f>
        <v>14</v>
      </c>
    </row>
    <row r="81" ht="12.75" customHeight="1" outlineLevel="2">
      <c r="A81" s="38" t="s">
        <v>90</v>
      </c>
      <c r="B81" s="38" t="s">
        <v>976</v>
      </c>
      <c r="C81" s="39">
        <v>43249.0</v>
      </c>
      <c r="D81" s="38">
        <v>2018.0</v>
      </c>
      <c r="E81" s="38">
        <v>1940.0</v>
      </c>
      <c r="F81" s="38">
        <v>56624.0</v>
      </c>
      <c r="G81" s="38">
        <v>5.0</v>
      </c>
      <c r="H81" s="38">
        <v>15.0</v>
      </c>
      <c r="I81" s="38"/>
      <c r="J81" s="40">
        <v>43249.729166666664</v>
      </c>
      <c r="K81" s="38" t="s">
        <v>40</v>
      </c>
      <c r="L81" s="38">
        <v>81.0</v>
      </c>
      <c r="M81" s="38">
        <v>6000.0</v>
      </c>
      <c r="N81" s="38">
        <v>43.0</v>
      </c>
      <c r="O81" s="38" t="s">
        <v>23</v>
      </c>
      <c r="P81" s="38" t="s">
        <v>23</v>
      </c>
      <c r="Q81" s="38" t="s">
        <v>821</v>
      </c>
      <c r="R81" s="38"/>
      <c r="S81" s="38"/>
      <c r="T81" s="38"/>
      <c r="U81" s="38"/>
      <c r="V81" s="38"/>
      <c r="W81" s="38"/>
      <c r="X81" s="38"/>
      <c r="Y81" s="38"/>
      <c r="Z81" s="38">
        <v>60.0</v>
      </c>
    </row>
    <row r="82" ht="12.75" customHeight="1" outlineLevel="2">
      <c r="A82" s="38" t="s">
        <v>90</v>
      </c>
      <c r="B82" s="38" t="s">
        <v>976</v>
      </c>
      <c r="C82" s="39">
        <v>43250.0</v>
      </c>
      <c r="D82" s="38">
        <v>2018.0</v>
      </c>
      <c r="E82" s="38">
        <v>1950.0</v>
      </c>
      <c r="F82" s="38">
        <v>143173.0</v>
      </c>
      <c r="G82" s="38">
        <v>5.0</v>
      </c>
      <c r="H82" s="38">
        <v>15.0</v>
      </c>
      <c r="I82" s="38"/>
      <c r="J82" s="40">
        <v>43250.555555555555</v>
      </c>
      <c r="K82" s="38" t="s">
        <v>40</v>
      </c>
      <c r="L82" s="38">
        <v>73.0</v>
      </c>
      <c r="M82" s="38">
        <v>4350.0</v>
      </c>
      <c r="N82" s="38">
        <v>41.0</v>
      </c>
      <c r="O82" s="38" t="s">
        <v>23</v>
      </c>
      <c r="P82" s="38" t="s">
        <v>40</v>
      </c>
      <c r="Q82" s="38" t="s">
        <v>814</v>
      </c>
      <c r="R82" s="38"/>
      <c r="S82" s="38"/>
      <c r="T82" s="38"/>
      <c r="U82" s="38"/>
      <c r="V82" s="38"/>
      <c r="W82" s="38"/>
      <c r="X82" s="38"/>
      <c r="Y82" s="38"/>
      <c r="Z82" s="38">
        <v>60.0</v>
      </c>
    </row>
    <row r="83" ht="12.75" customHeight="1" outlineLevel="2">
      <c r="A83" s="38" t="s">
        <v>90</v>
      </c>
      <c r="B83" s="38" t="s">
        <v>1032</v>
      </c>
      <c r="C83" s="39">
        <v>43259.0</v>
      </c>
      <c r="D83" s="38">
        <v>2018.0</v>
      </c>
      <c r="E83" s="38">
        <v>1951.0</v>
      </c>
      <c r="F83" s="38">
        <v>177470.0</v>
      </c>
      <c r="G83" s="38">
        <v>5.0</v>
      </c>
      <c r="H83" s="38">
        <v>18.0</v>
      </c>
      <c r="I83" s="38"/>
      <c r="J83" s="40">
        <v>43259.375</v>
      </c>
      <c r="K83" s="38" t="s">
        <v>40</v>
      </c>
      <c r="L83" s="38">
        <v>75.0</v>
      </c>
      <c r="M83" s="38">
        <v>4400.0</v>
      </c>
      <c r="N83" s="38">
        <v>39.0</v>
      </c>
      <c r="O83" s="38" t="s">
        <v>23</v>
      </c>
      <c r="P83" s="38" t="s">
        <v>23</v>
      </c>
      <c r="Q83" s="38" t="s">
        <v>821</v>
      </c>
      <c r="R83" s="38"/>
      <c r="S83" s="38"/>
      <c r="T83" s="38"/>
      <c r="U83" s="38"/>
      <c r="V83" s="38"/>
      <c r="W83" s="38"/>
      <c r="X83" s="38"/>
      <c r="Y83" s="38"/>
      <c r="Z83" s="42">
        <v>60.0</v>
      </c>
    </row>
    <row r="84" ht="12.75" customHeight="1" outlineLevel="2">
      <c r="A84" s="38" t="s">
        <v>90</v>
      </c>
      <c r="B84" s="38" t="s">
        <v>976</v>
      </c>
      <c r="C84" s="39">
        <v>43266.0</v>
      </c>
      <c r="D84" s="38">
        <v>2018.0</v>
      </c>
      <c r="E84" s="38">
        <v>1952.0</v>
      </c>
      <c r="F84" s="38">
        <v>165882.0</v>
      </c>
      <c r="G84" s="38">
        <v>5.0</v>
      </c>
      <c r="H84" s="38">
        <v>15.0</v>
      </c>
      <c r="I84" s="38"/>
      <c r="J84" s="40">
        <v>43266.805555555555</v>
      </c>
      <c r="K84" s="38" t="s">
        <v>40</v>
      </c>
      <c r="L84" s="38">
        <v>76.0</v>
      </c>
      <c r="M84" s="38">
        <v>4500.0</v>
      </c>
      <c r="N84" s="38">
        <v>42.0</v>
      </c>
      <c r="O84" s="38" t="s">
        <v>23</v>
      </c>
      <c r="P84" s="38" t="s">
        <v>23</v>
      </c>
      <c r="Q84" s="38" t="s">
        <v>821</v>
      </c>
      <c r="R84" s="38"/>
      <c r="S84" s="38"/>
      <c r="T84" s="38">
        <v>2.0</v>
      </c>
      <c r="U84" s="38">
        <v>2.0</v>
      </c>
      <c r="V84" s="38"/>
      <c r="W84" s="38"/>
      <c r="X84" s="38"/>
      <c r="Y84" s="38"/>
      <c r="Z84" s="38">
        <v>60.0</v>
      </c>
    </row>
    <row r="85" ht="12.75" customHeight="1" outlineLevel="2">
      <c r="A85" s="38" t="s">
        <v>99</v>
      </c>
      <c r="B85" s="38"/>
      <c r="C85" s="39">
        <v>43210.0</v>
      </c>
      <c r="D85" s="38">
        <v>2018.0</v>
      </c>
      <c r="E85" s="38">
        <v>3.0</v>
      </c>
      <c r="F85" s="38">
        <v>198556.0</v>
      </c>
      <c r="G85" s="38">
        <v>6.0</v>
      </c>
      <c r="H85" s="38"/>
      <c r="I85" s="38" t="s">
        <v>1035</v>
      </c>
      <c r="J85" s="40">
        <v>43210.645833333336</v>
      </c>
      <c r="K85" s="38" t="s">
        <v>21</v>
      </c>
      <c r="L85" s="38">
        <v>92.0</v>
      </c>
      <c r="M85" s="38">
        <v>9470.0</v>
      </c>
      <c r="N85" s="38">
        <v>52.0</v>
      </c>
      <c r="O85" s="38" t="s">
        <v>23</v>
      </c>
      <c r="P85" s="38" t="s">
        <v>40</v>
      </c>
      <c r="Q85" s="38" t="s">
        <v>814</v>
      </c>
      <c r="R85" s="38"/>
      <c r="S85" s="38"/>
      <c r="T85" s="38">
        <v>1.0</v>
      </c>
      <c r="U85" s="38">
        <v>2.0</v>
      </c>
      <c r="V85" s="38"/>
      <c r="W85" s="38"/>
      <c r="X85" s="38"/>
      <c r="Y85" s="38"/>
      <c r="Z85" s="38">
        <v>60.0</v>
      </c>
    </row>
    <row r="86" ht="12.75" customHeight="1" outlineLevel="2">
      <c r="A86" s="38" t="s">
        <v>99</v>
      </c>
      <c r="B86" s="38" t="s">
        <v>886</v>
      </c>
      <c r="C86" s="39">
        <v>43219.0</v>
      </c>
      <c r="D86" s="38">
        <v>2018.0</v>
      </c>
      <c r="E86" s="38">
        <v>401.0</v>
      </c>
      <c r="F86" s="38">
        <v>172555.0</v>
      </c>
      <c r="G86" s="38">
        <v>6.0</v>
      </c>
      <c r="H86" s="38">
        <v>27.0</v>
      </c>
      <c r="I86" s="38"/>
      <c r="J86" s="40">
        <v>43219.5</v>
      </c>
      <c r="K86" s="38" t="s">
        <v>40</v>
      </c>
      <c r="L86" s="38">
        <v>91.0</v>
      </c>
      <c r="M86" s="38">
        <v>8380.0</v>
      </c>
      <c r="N86" s="38">
        <v>46.0</v>
      </c>
      <c r="O86" s="38" t="s">
        <v>23</v>
      </c>
      <c r="P86" s="38" t="s">
        <v>23</v>
      </c>
      <c r="Q86" s="38" t="s">
        <v>821</v>
      </c>
      <c r="R86" s="38"/>
      <c r="S86" s="38"/>
      <c r="T86" s="38">
        <v>2.0</v>
      </c>
      <c r="U86" s="38">
        <v>2.0</v>
      </c>
      <c r="V86" s="38"/>
      <c r="W86" s="38"/>
      <c r="X86" s="38"/>
      <c r="Y86" s="38"/>
      <c r="Z86" s="38">
        <v>60.0</v>
      </c>
    </row>
    <row r="87" ht="12.75" customHeight="1" outlineLevel="2">
      <c r="A87" s="38" t="s">
        <v>99</v>
      </c>
      <c r="B87" s="38"/>
      <c r="C87" s="39">
        <v>43219.0</v>
      </c>
      <c r="D87" s="38">
        <v>2018.0</v>
      </c>
      <c r="E87" s="38">
        <v>402.0</v>
      </c>
      <c r="F87" s="38">
        <v>158478.0</v>
      </c>
      <c r="G87" s="38">
        <v>6.0</v>
      </c>
      <c r="H87" s="38"/>
      <c r="I87" s="38" t="s">
        <v>149</v>
      </c>
      <c r="J87" s="40">
        <v>43219.833333333336</v>
      </c>
      <c r="K87" s="38" t="s">
        <v>21</v>
      </c>
      <c r="L87" s="38">
        <v>93.0</v>
      </c>
      <c r="M87" s="38">
        <v>8240.0</v>
      </c>
      <c r="N87" s="38">
        <v>48.0</v>
      </c>
      <c r="O87" s="38" t="s">
        <v>23</v>
      </c>
      <c r="P87" s="38" t="s">
        <v>40</v>
      </c>
      <c r="Q87" s="38"/>
      <c r="R87" s="38"/>
      <c r="S87" s="38"/>
      <c r="T87" s="38"/>
      <c r="U87" s="38"/>
      <c r="V87" s="38"/>
      <c r="W87" s="38"/>
      <c r="X87" s="38"/>
      <c r="Y87" s="38"/>
      <c r="Z87" s="38">
        <v>60.0</v>
      </c>
    </row>
    <row r="88" ht="12.75" customHeight="1" outlineLevel="2">
      <c r="A88" s="38" t="s">
        <v>99</v>
      </c>
      <c r="B88" s="38" t="s">
        <v>855</v>
      </c>
      <c r="C88" s="39">
        <v>43221.0</v>
      </c>
      <c r="D88" s="38">
        <v>2018.0</v>
      </c>
      <c r="E88" s="38">
        <v>403.0</v>
      </c>
      <c r="F88" s="38">
        <v>14508.0</v>
      </c>
      <c r="G88" s="38">
        <v>6.0</v>
      </c>
      <c r="H88" s="38">
        <v>22.0</v>
      </c>
      <c r="I88" s="38"/>
      <c r="J88" s="40">
        <v>43221.708333333336</v>
      </c>
      <c r="K88" s="38" t="s">
        <v>40</v>
      </c>
      <c r="L88" s="38">
        <v>65.0</v>
      </c>
      <c r="M88" s="38">
        <v>3065.0</v>
      </c>
      <c r="N88" s="38">
        <v>34.0</v>
      </c>
      <c r="O88" s="38" t="s">
        <v>23</v>
      </c>
      <c r="P88" s="38" t="s">
        <v>35</v>
      </c>
      <c r="Q88" s="38" t="s">
        <v>814</v>
      </c>
      <c r="R88" s="38"/>
      <c r="S88" s="38"/>
      <c r="T88" s="38">
        <v>1.0</v>
      </c>
      <c r="U88" s="38">
        <v>1.0</v>
      </c>
      <c r="V88" s="38"/>
      <c r="W88" s="38"/>
      <c r="X88" s="38"/>
      <c r="Y88" s="38"/>
      <c r="Z88" s="38">
        <v>60.0</v>
      </c>
    </row>
    <row r="89" ht="12.75" customHeight="1" outlineLevel="2">
      <c r="A89" s="38" t="s">
        <v>99</v>
      </c>
      <c r="B89" s="38"/>
      <c r="C89" s="39">
        <v>43224.0</v>
      </c>
      <c r="D89" s="38">
        <v>2018.0</v>
      </c>
      <c r="E89" s="38">
        <v>404.0</v>
      </c>
      <c r="F89" s="38">
        <v>37976.0</v>
      </c>
      <c r="G89" s="38">
        <v>6.0</v>
      </c>
      <c r="H89" s="38"/>
      <c r="I89" s="38" t="s">
        <v>857</v>
      </c>
      <c r="J89" s="40">
        <v>43224.46875</v>
      </c>
      <c r="K89" s="38" t="s">
        <v>21</v>
      </c>
      <c r="L89" s="38">
        <v>86.0</v>
      </c>
      <c r="M89" s="38">
        <v>7765.0</v>
      </c>
      <c r="N89" s="38">
        <v>46.0</v>
      </c>
      <c r="O89" s="38" t="s">
        <v>23</v>
      </c>
      <c r="P89" s="38" t="s">
        <v>40</v>
      </c>
      <c r="Q89" s="38" t="s">
        <v>814</v>
      </c>
      <c r="R89" s="38"/>
      <c r="S89" s="38"/>
      <c r="T89" s="38"/>
      <c r="U89" s="38"/>
      <c r="V89" s="38"/>
      <c r="W89" s="38"/>
      <c r="X89" s="38"/>
      <c r="Y89" s="38"/>
      <c r="Z89" s="38">
        <v>60.0</v>
      </c>
    </row>
    <row r="90" ht="12.75" customHeight="1" outlineLevel="2">
      <c r="A90" s="38" t="s">
        <v>99</v>
      </c>
      <c r="B90" s="38" t="s">
        <v>855</v>
      </c>
      <c r="C90" s="39">
        <v>43226.0</v>
      </c>
      <c r="D90" s="38">
        <v>2018.0</v>
      </c>
      <c r="E90" s="38">
        <v>406.0</v>
      </c>
      <c r="F90" s="38">
        <v>64567.0</v>
      </c>
      <c r="G90" s="38">
        <v>6.0</v>
      </c>
      <c r="H90" s="38">
        <v>22.0</v>
      </c>
      <c r="I90" s="38"/>
      <c r="J90" s="40">
        <v>43226.302083333336</v>
      </c>
      <c r="K90" s="38" t="s">
        <v>40</v>
      </c>
      <c r="L90" s="38">
        <v>72.0</v>
      </c>
      <c r="M90" s="38">
        <v>5300.0</v>
      </c>
      <c r="N90" s="38">
        <v>43.0</v>
      </c>
      <c r="O90" s="38" t="s">
        <v>23</v>
      </c>
      <c r="P90" s="38" t="s">
        <v>23</v>
      </c>
      <c r="Q90" s="38"/>
      <c r="R90" s="38"/>
      <c r="S90" s="38"/>
      <c r="T90" s="38"/>
      <c r="U90" s="38"/>
      <c r="V90" s="38"/>
      <c r="W90" s="38"/>
      <c r="X90" s="38"/>
      <c r="Y90" s="38"/>
      <c r="Z90" s="38">
        <v>60.0</v>
      </c>
    </row>
    <row r="91" ht="12.75" customHeight="1" outlineLevel="2">
      <c r="A91" s="38" t="s">
        <v>99</v>
      </c>
      <c r="B91" s="38"/>
      <c r="C91" s="39">
        <v>43226.0</v>
      </c>
      <c r="D91" s="38">
        <v>2018.0</v>
      </c>
      <c r="E91" s="38">
        <v>405.0</v>
      </c>
      <c r="F91" s="38">
        <v>15167.0</v>
      </c>
      <c r="G91" s="38">
        <v>6.0</v>
      </c>
      <c r="H91" s="38"/>
      <c r="I91" s="38" t="s">
        <v>1036</v>
      </c>
      <c r="J91" s="40">
        <v>43226.333333333336</v>
      </c>
      <c r="K91" s="38" t="s">
        <v>21</v>
      </c>
      <c r="L91" s="38">
        <v>74.0</v>
      </c>
      <c r="M91" s="38">
        <v>4165.0</v>
      </c>
      <c r="N91" s="38">
        <v>37.0</v>
      </c>
      <c r="O91" s="42" t="s">
        <v>816</v>
      </c>
      <c r="P91" s="38" t="s">
        <v>23</v>
      </c>
      <c r="Q91" s="38"/>
      <c r="R91" s="38"/>
      <c r="S91" s="38"/>
      <c r="T91" s="38"/>
      <c r="U91" s="38"/>
      <c r="V91" s="38"/>
      <c r="W91" s="38"/>
      <c r="X91" s="38"/>
      <c r="Y91" s="38"/>
      <c r="Z91" s="38">
        <v>60.0</v>
      </c>
    </row>
    <row r="92" ht="12.75" customHeight="1" outlineLevel="2">
      <c r="A92" s="38" t="s">
        <v>99</v>
      </c>
      <c r="B92" s="38" t="s">
        <v>343</v>
      </c>
      <c r="C92" s="39">
        <v>43228.0</v>
      </c>
      <c r="D92" s="38">
        <v>2018.0</v>
      </c>
      <c r="E92" s="38">
        <v>407.0</v>
      </c>
      <c r="F92" s="38">
        <v>140780.0</v>
      </c>
      <c r="G92" s="38">
        <v>6.0</v>
      </c>
      <c r="H92" s="38">
        <v>21.0</v>
      </c>
      <c r="I92" s="38"/>
      <c r="J92" s="40">
        <v>43228.416666666664</v>
      </c>
      <c r="K92" s="38" t="s">
        <v>40</v>
      </c>
      <c r="L92" s="38">
        <v>87.0</v>
      </c>
      <c r="M92" s="38">
        <v>6805.0</v>
      </c>
      <c r="N92" s="38">
        <v>44.0</v>
      </c>
      <c r="O92" s="38" t="s">
        <v>23</v>
      </c>
      <c r="P92" s="38" t="s">
        <v>40</v>
      </c>
      <c r="Q92" s="38" t="s">
        <v>821</v>
      </c>
      <c r="R92" s="38"/>
      <c r="S92" s="38"/>
      <c r="T92" s="38">
        <v>2.0</v>
      </c>
      <c r="U92" s="38">
        <v>2.0</v>
      </c>
      <c r="V92" s="38"/>
      <c r="W92" s="38"/>
      <c r="X92" s="38"/>
      <c r="Y92" s="38"/>
      <c r="Z92" s="38">
        <v>60.0</v>
      </c>
    </row>
    <row r="93" ht="12.75" customHeight="1" outlineLevel="2">
      <c r="A93" s="38" t="s">
        <v>99</v>
      </c>
      <c r="B93" s="38" t="s">
        <v>886</v>
      </c>
      <c r="C93" s="39">
        <v>43229.0</v>
      </c>
      <c r="D93" s="38">
        <v>2018.0</v>
      </c>
      <c r="E93" s="38">
        <v>408.0</v>
      </c>
      <c r="F93" s="38">
        <v>165178.0</v>
      </c>
      <c r="G93" s="38">
        <v>6.0</v>
      </c>
      <c r="H93" s="38">
        <v>27.0</v>
      </c>
      <c r="I93" s="38"/>
      <c r="J93" s="40">
        <v>43229.479166666664</v>
      </c>
      <c r="K93" s="38" t="s">
        <v>40</v>
      </c>
      <c r="L93" s="38">
        <v>91.0</v>
      </c>
      <c r="M93" s="38">
        <v>8500.0</v>
      </c>
      <c r="N93" s="38">
        <v>47.0</v>
      </c>
      <c r="O93" s="38" t="s">
        <v>23</v>
      </c>
      <c r="P93" s="38" t="s">
        <v>23</v>
      </c>
      <c r="Q93" s="38" t="s">
        <v>814</v>
      </c>
      <c r="R93" s="38"/>
      <c r="S93" s="38"/>
      <c r="T93" s="38"/>
      <c r="U93" s="38">
        <v>2.0</v>
      </c>
      <c r="V93" s="38"/>
      <c r="W93" s="38"/>
      <c r="X93" s="38"/>
      <c r="Y93" s="38"/>
      <c r="Z93" s="38">
        <v>60.0</v>
      </c>
    </row>
    <row r="94" ht="12.75" customHeight="1" outlineLevel="2">
      <c r="A94" s="38" t="s">
        <v>99</v>
      </c>
      <c r="B94" s="38" t="s">
        <v>850</v>
      </c>
      <c r="C94" s="39">
        <v>43231.0</v>
      </c>
      <c r="D94" s="38">
        <v>2018.0</v>
      </c>
      <c r="E94" s="38">
        <v>413.0</v>
      </c>
      <c r="F94" s="38">
        <v>149482.0</v>
      </c>
      <c r="G94" s="38">
        <v>6.0</v>
      </c>
      <c r="H94" s="38">
        <v>25.0</v>
      </c>
      <c r="I94" s="38"/>
      <c r="J94" s="40">
        <v>43231.458333333336</v>
      </c>
      <c r="K94" s="38" t="s">
        <v>40</v>
      </c>
      <c r="L94" s="38">
        <v>92.0</v>
      </c>
      <c r="M94" s="38">
        <v>8975.0</v>
      </c>
      <c r="N94" s="38">
        <v>58.0</v>
      </c>
      <c r="O94" s="38" t="s">
        <v>23</v>
      </c>
      <c r="P94" s="38" t="s">
        <v>40</v>
      </c>
      <c r="Q94" s="38"/>
      <c r="R94" s="38"/>
      <c r="S94" s="38"/>
      <c r="T94" s="38"/>
      <c r="U94" s="38"/>
      <c r="V94" s="38"/>
      <c r="W94" s="38"/>
      <c r="X94" s="38"/>
      <c r="Y94" s="38"/>
      <c r="Z94" s="38">
        <v>60.0</v>
      </c>
    </row>
    <row r="95" ht="12.75" customHeight="1" outlineLevel="2">
      <c r="A95" s="38" t="s">
        <v>99</v>
      </c>
      <c r="B95" s="38"/>
      <c r="C95" s="39">
        <v>43231.0</v>
      </c>
      <c r="D95" s="38">
        <v>2018.0</v>
      </c>
      <c r="E95" s="38">
        <v>411.0</v>
      </c>
      <c r="F95" s="38">
        <v>28937.0</v>
      </c>
      <c r="G95" s="38">
        <v>6.0</v>
      </c>
      <c r="H95" s="38"/>
      <c r="I95" s="38" t="s">
        <v>112</v>
      </c>
      <c r="J95" s="40">
        <v>43231.479166666664</v>
      </c>
      <c r="K95" s="38" t="s">
        <v>21</v>
      </c>
      <c r="L95" s="38">
        <v>76.0</v>
      </c>
      <c r="M95" s="38">
        <v>5080.0</v>
      </c>
      <c r="N95" s="38"/>
      <c r="O95" s="38" t="s">
        <v>23</v>
      </c>
      <c r="P95" s="38" t="s">
        <v>35</v>
      </c>
      <c r="Q95" s="38" t="s">
        <v>821</v>
      </c>
      <c r="R95" s="38"/>
      <c r="S95" s="38"/>
      <c r="T95" s="38">
        <v>2.0</v>
      </c>
      <c r="U95" s="38">
        <v>2.0</v>
      </c>
      <c r="V95" s="38"/>
      <c r="W95" s="38"/>
      <c r="X95" s="38"/>
      <c r="Y95" s="38"/>
      <c r="Z95" s="38">
        <v>60.0</v>
      </c>
    </row>
    <row r="96" ht="12.75" customHeight="1" outlineLevel="2">
      <c r="A96" s="38" t="s">
        <v>99</v>
      </c>
      <c r="B96" s="38"/>
      <c r="C96" s="39">
        <v>43231.0</v>
      </c>
      <c r="D96" s="38">
        <v>2018.0</v>
      </c>
      <c r="E96" s="38">
        <v>409.0</v>
      </c>
      <c r="F96" s="38">
        <v>80643.0</v>
      </c>
      <c r="G96" s="38">
        <v>6.0</v>
      </c>
      <c r="H96" s="38"/>
      <c r="I96" s="38" t="s">
        <v>29</v>
      </c>
      <c r="J96" s="40">
        <v>43231.458333333336</v>
      </c>
      <c r="K96" s="38" t="s">
        <v>21</v>
      </c>
      <c r="L96" s="38">
        <v>78.0</v>
      </c>
      <c r="M96" s="38">
        <v>5930.0</v>
      </c>
      <c r="N96" s="38">
        <v>40.0</v>
      </c>
      <c r="O96" s="38" t="s">
        <v>23</v>
      </c>
      <c r="P96" s="38" t="s">
        <v>23</v>
      </c>
      <c r="Q96" s="38" t="s">
        <v>35</v>
      </c>
      <c r="R96" s="38"/>
      <c r="S96" s="38"/>
      <c r="T96" s="38">
        <v>2.0</v>
      </c>
      <c r="U96" s="38">
        <v>2.0</v>
      </c>
      <c r="V96" s="38"/>
      <c r="W96" s="38"/>
      <c r="X96" s="38"/>
      <c r="Y96" s="38"/>
      <c r="Z96" s="38">
        <v>60.0</v>
      </c>
    </row>
    <row r="97" ht="12.75" customHeight="1" outlineLevel="2">
      <c r="A97" s="38" t="s">
        <v>99</v>
      </c>
      <c r="B97" s="38"/>
      <c r="C97" s="39">
        <v>43231.0</v>
      </c>
      <c r="D97" s="38">
        <v>2018.0</v>
      </c>
      <c r="E97" s="38">
        <v>410.0</v>
      </c>
      <c r="F97" s="38">
        <v>52293.0</v>
      </c>
      <c r="G97" s="38">
        <v>6.0</v>
      </c>
      <c r="H97" s="38"/>
      <c r="I97" s="38" t="s">
        <v>29</v>
      </c>
      <c r="J97" s="40">
        <v>43231.4375</v>
      </c>
      <c r="K97" s="38" t="s">
        <v>21</v>
      </c>
      <c r="L97" s="38">
        <v>82.0</v>
      </c>
      <c r="M97" s="38">
        <v>6920.0</v>
      </c>
      <c r="N97" s="38">
        <v>43.0</v>
      </c>
      <c r="O97" s="38" t="s">
        <v>23</v>
      </c>
      <c r="P97" s="38" t="s">
        <v>23</v>
      </c>
      <c r="Q97" s="38" t="s">
        <v>821</v>
      </c>
      <c r="R97" s="38"/>
      <c r="S97" s="38"/>
      <c r="T97" s="38">
        <v>2.0</v>
      </c>
      <c r="U97" s="38">
        <v>2.0</v>
      </c>
      <c r="V97" s="38"/>
      <c r="W97" s="38"/>
      <c r="X97" s="38"/>
      <c r="Y97" s="38"/>
      <c r="Z97" s="38">
        <v>60.0</v>
      </c>
    </row>
    <row r="98" ht="12.75" customHeight="1" outlineLevel="2">
      <c r="A98" s="38" t="s">
        <v>99</v>
      </c>
      <c r="B98" s="38"/>
      <c r="C98" s="39">
        <v>43231.0</v>
      </c>
      <c r="D98" s="38">
        <v>2018.0</v>
      </c>
      <c r="E98" s="38">
        <v>412.0</v>
      </c>
      <c r="F98" s="38">
        <v>160055.0</v>
      </c>
      <c r="G98" s="38">
        <v>6.0</v>
      </c>
      <c r="H98" s="38"/>
      <c r="I98" s="38" t="s">
        <v>846</v>
      </c>
      <c r="J98" s="40">
        <v>43231.5625</v>
      </c>
      <c r="K98" s="38" t="s">
        <v>21</v>
      </c>
      <c r="L98" s="38">
        <v>85.0</v>
      </c>
      <c r="M98" s="38">
        <v>7300.0</v>
      </c>
      <c r="N98" s="38">
        <v>48.0</v>
      </c>
      <c r="O98" s="38" t="s">
        <v>23</v>
      </c>
      <c r="P98" s="38" t="s">
        <v>23</v>
      </c>
      <c r="Q98" s="38"/>
      <c r="R98" s="38"/>
      <c r="S98" s="38"/>
      <c r="T98" s="38"/>
      <c r="U98" s="38"/>
      <c r="V98" s="38"/>
      <c r="W98" s="38"/>
      <c r="X98" s="38"/>
      <c r="Y98" s="38"/>
      <c r="Z98" s="38">
        <v>60.0</v>
      </c>
    </row>
    <row r="99" ht="12.75" customHeight="1" outlineLevel="2">
      <c r="A99" s="38" t="s">
        <v>99</v>
      </c>
      <c r="B99" s="38"/>
      <c r="C99" s="39">
        <v>43232.0</v>
      </c>
      <c r="D99" s="38">
        <v>2018.0</v>
      </c>
      <c r="E99" s="38">
        <v>414.0</v>
      </c>
      <c r="F99" s="38">
        <v>161331.0</v>
      </c>
      <c r="G99" s="38">
        <v>6.0</v>
      </c>
      <c r="H99" s="38"/>
      <c r="I99" s="38" t="s">
        <v>842</v>
      </c>
      <c r="J99" s="40">
        <v>43232.75</v>
      </c>
      <c r="K99" s="38" t="s">
        <v>21</v>
      </c>
      <c r="L99" s="38">
        <v>79.0</v>
      </c>
      <c r="M99" s="38">
        <v>5575.0</v>
      </c>
      <c r="N99" s="38">
        <v>42.0</v>
      </c>
      <c r="O99" s="38" t="s">
        <v>23</v>
      </c>
      <c r="P99" s="38" t="s">
        <v>23</v>
      </c>
      <c r="Q99" s="38"/>
      <c r="R99" s="38"/>
      <c r="S99" s="38"/>
      <c r="T99" s="38"/>
      <c r="U99" s="38"/>
      <c r="V99" s="38"/>
      <c r="W99" s="38"/>
      <c r="X99" s="38"/>
      <c r="Y99" s="38"/>
      <c r="Z99" s="38">
        <v>60.0</v>
      </c>
    </row>
    <row r="100" ht="12.75" customHeight="1" outlineLevel="2">
      <c r="A100" s="38" t="s">
        <v>99</v>
      </c>
      <c r="B100" s="38"/>
      <c r="C100" s="39">
        <v>43233.0</v>
      </c>
      <c r="D100" s="38">
        <v>2018.0</v>
      </c>
      <c r="E100" s="38">
        <v>416.0</v>
      </c>
      <c r="F100" s="38">
        <v>171579.0</v>
      </c>
      <c r="G100" s="38">
        <v>6.0</v>
      </c>
      <c r="H100" s="38"/>
      <c r="I100" s="38" t="s">
        <v>846</v>
      </c>
      <c r="J100" s="40">
        <v>43233.583333333336</v>
      </c>
      <c r="K100" s="38" t="s">
        <v>21</v>
      </c>
      <c r="L100" s="38">
        <v>77.0</v>
      </c>
      <c r="M100" s="38">
        <v>5835.0</v>
      </c>
      <c r="N100" s="38">
        <v>45.0</v>
      </c>
      <c r="O100" s="38" t="s">
        <v>23</v>
      </c>
      <c r="P100" s="38" t="s">
        <v>23</v>
      </c>
      <c r="Q100" s="38"/>
      <c r="R100" s="38"/>
      <c r="S100" s="38"/>
      <c r="T100" s="38"/>
      <c r="U100" s="38"/>
      <c r="V100" s="38"/>
      <c r="W100" s="38"/>
      <c r="X100" s="38"/>
      <c r="Y100" s="38"/>
      <c r="Z100" s="38">
        <v>60.0</v>
      </c>
    </row>
    <row r="101" ht="12.75" customHeight="1" outlineLevel="2">
      <c r="A101" s="38" t="s">
        <v>99</v>
      </c>
      <c r="B101" s="38"/>
      <c r="C101" s="39">
        <v>43235.0</v>
      </c>
      <c r="D101" s="38">
        <v>2018.0</v>
      </c>
      <c r="E101" s="38">
        <v>415.0</v>
      </c>
      <c r="F101" s="38">
        <v>69131.0</v>
      </c>
      <c r="G101" s="38">
        <v>6.0</v>
      </c>
      <c r="H101" s="38"/>
      <c r="I101" s="38" t="s">
        <v>819</v>
      </c>
      <c r="J101" s="40">
        <v>43235.416666666664</v>
      </c>
      <c r="K101" s="38" t="s">
        <v>21</v>
      </c>
      <c r="L101" s="38">
        <v>76.0</v>
      </c>
      <c r="M101" s="38">
        <v>5600.0</v>
      </c>
      <c r="N101" s="38">
        <v>39.0</v>
      </c>
      <c r="O101" s="38" t="s">
        <v>23</v>
      </c>
      <c r="P101" s="38" t="s">
        <v>23</v>
      </c>
      <c r="Q101" s="38" t="s">
        <v>821</v>
      </c>
      <c r="R101" s="38"/>
      <c r="S101" s="38"/>
      <c r="T101" s="38">
        <v>2.0</v>
      </c>
      <c r="U101" s="38">
        <v>2.0</v>
      </c>
      <c r="V101" s="38"/>
      <c r="W101" s="38"/>
      <c r="X101" s="38"/>
      <c r="Y101" s="38"/>
      <c r="Z101" s="38">
        <v>60.0</v>
      </c>
    </row>
    <row r="102" ht="12.75" customHeight="1" outlineLevel="2">
      <c r="A102" s="38" t="s">
        <v>99</v>
      </c>
      <c r="B102" s="38" t="s">
        <v>842</v>
      </c>
      <c r="C102" s="39">
        <v>43236.0</v>
      </c>
      <c r="D102" s="38">
        <v>2018.0</v>
      </c>
      <c r="E102" s="38">
        <v>417.0</v>
      </c>
      <c r="F102" s="38">
        <v>90525.0</v>
      </c>
      <c r="G102" s="38">
        <v>6.0</v>
      </c>
      <c r="H102" s="38">
        <v>24.0</v>
      </c>
      <c r="I102" s="38"/>
      <c r="J102" s="40">
        <v>43236.5</v>
      </c>
      <c r="K102" s="38" t="s">
        <v>40</v>
      </c>
      <c r="L102" s="38">
        <v>73.0</v>
      </c>
      <c r="M102" s="38">
        <v>4130.0</v>
      </c>
      <c r="N102" s="38">
        <v>37.0</v>
      </c>
      <c r="O102" s="38" t="s">
        <v>23</v>
      </c>
      <c r="P102" s="38" t="s">
        <v>23</v>
      </c>
      <c r="Q102" s="38" t="s">
        <v>814</v>
      </c>
      <c r="R102" s="38"/>
      <c r="S102" s="38"/>
      <c r="T102" s="38"/>
      <c r="U102" s="38"/>
      <c r="V102" s="38"/>
      <c r="W102" s="38"/>
      <c r="X102" s="38"/>
      <c r="Y102" s="38"/>
      <c r="Z102" s="38">
        <v>60.0</v>
      </c>
    </row>
    <row r="103" ht="12.75" customHeight="1" outlineLevel="2">
      <c r="A103" s="38" t="s">
        <v>99</v>
      </c>
      <c r="B103" s="38" t="s">
        <v>850</v>
      </c>
      <c r="C103" s="39">
        <v>43238.0</v>
      </c>
      <c r="D103" s="38">
        <v>2018.0</v>
      </c>
      <c r="E103" s="38">
        <v>424.0</v>
      </c>
      <c r="F103" s="38">
        <v>173239.0</v>
      </c>
      <c r="G103" s="38">
        <v>6.0</v>
      </c>
      <c r="H103" s="38">
        <v>25.0</v>
      </c>
      <c r="I103" s="38"/>
      <c r="J103" s="40">
        <v>43238.520833333336</v>
      </c>
      <c r="K103" s="38" t="s">
        <v>40</v>
      </c>
      <c r="L103" s="38">
        <v>78.0</v>
      </c>
      <c r="M103" s="38">
        <v>4550.0</v>
      </c>
      <c r="N103" s="38">
        <v>39.0</v>
      </c>
      <c r="O103" s="38" t="s">
        <v>23</v>
      </c>
      <c r="P103" s="38" t="s">
        <v>40</v>
      </c>
      <c r="Q103" s="38"/>
      <c r="R103" s="38"/>
      <c r="S103" s="38"/>
      <c r="T103" s="38"/>
      <c r="U103" s="38"/>
      <c r="V103" s="38"/>
      <c r="W103" s="38"/>
      <c r="X103" s="38"/>
      <c r="Y103" s="38"/>
      <c r="Z103" s="38">
        <v>60.0</v>
      </c>
    </row>
    <row r="104" ht="12.75" customHeight="1" outlineLevel="2">
      <c r="A104" s="38" t="s">
        <v>99</v>
      </c>
      <c r="B104" s="38"/>
      <c r="C104" s="39">
        <v>43238.0</v>
      </c>
      <c r="D104" s="38">
        <v>2018.0</v>
      </c>
      <c r="E104" s="38">
        <v>418.0</v>
      </c>
      <c r="F104" s="38">
        <v>88938.0</v>
      </c>
      <c r="G104" s="38">
        <v>6.0</v>
      </c>
      <c r="H104" s="38"/>
      <c r="I104" s="38" t="s">
        <v>897</v>
      </c>
      <c r="J104" s="40">
        <v>43238.416666666664</v>
      </c>
      <c r="K104" s="38" t="s">
        <v>21</v>
      </c>
      <c r="L104" s="38">
        <v>73.0</v>
      </c>
      <c r="M104" s="38">
        <v>4210.0</v>
      </c>
      <c r="N104" s="38">
        <v>38.0</v>
      </c>
      <c r="O104" s="38" t="s">
        <v>23</v>
      </c>
      <c r="P104" s="38" t="s">
        <v>23</v>
      </c>
      <c r="Q104" s="38"/>
      <c r="R104" s="38"/>
      <c r="S104" s="38"/>
      <c r="T104" s="38"/>
      <c r="U104" s="38"/>
      <c r="V104" s="38"/>
      <c r="W104" s="38"/>
      <c r="X104" s="38"/>
      <c r="Y104" s="38"/>
      <c r="Z104" s="38">
        <v>60.0</v>
      </c>
    </row>
    <row r="105" ht="12.75" customHeight="1" outlineLevel="1">
      <c r="A105" s="38"/>
      <c r="B105" s="38"/>
      <c r="C105" s="39"/>
      <c r="D105" s="38"/>
      <c r="E105" s="38"/>
      <c r="F105" s="38"/>
      <c r="G105" s="38"/>
      <c r="H105" s="38"/>
      <c r="I105" s="38"/>
      <c r="J105" s="40"/>
      <c r="K105" s="38"/>
      <c r="L105" s="38"/>
      <c r="M105" s="38"/>
      <c r="N105" s="38"/>
      <c r="O105" s="38"/>
      <c r="P105" s="38"/>
      <c r="Q105" s="38"/>
      <c r="R105" s="38"/>
      <c r="S105" s="38"/>
      <c r="T105" s="38"/>
      <c r="U105" s="38"/>
      <c r="V105" s="38"/>
      <c r="W105" s="38"/>
      <c r="X105" s="38"/>
      <c r="Y105" s="41" t="s">
        <v>1037</v>
      </c>
      <c r="Z105" s="38">
        <f>SUBTOTAL(3,Z81:Z104)</f>
        <v>24</v>
      </c>
    </row>
    <row r="106" ht="12.75" customHeight="1" outlineLevel="2">
      <c r="A106" s="38" t="s">
        <v>99</v>
      </c>
      <c r="B106" s="38"/>
      <c r="C106" s="39">
        <v>43238.0</v>
      </c>
      <c r="D106" s="38">
        <v>2018.0</v>
      </c>
      <c r="E106" s="38">
        <v>420.0</v>
      </c>
      <c r="F106" s="38">
        <v>66741.0</v>
      </c>
      <c r="G106" s="38">
        <v>6.0</v>
      </c>
      <c r="H106" s="38"/>
      <c r="I106" s="38" t="s">
        <v>146</v>
      </c>
      <c r="J106" s="40">
        <v>43238.354166666664</v>
      </c>
      <c r="K106" s="38" t="s">
        <v>21</v>
      </c>
      <c r="L106" s="38">
        <v>76.0</v>
      </c>
      <c r="M106" s="38">
        <v>5230.0</v>
      </c>
      <c r="N106" s="38">
        <v>42.0</v>
      </c>
      <c r="O106" s="38" t="s">
        <v>23</v>
      </c>
      <c r="P106" s="38" t="s">
        <v>23</v>
      </c>
      <c r="Q106" s="38"/>
      <c r="R106" s="38"/>
      <c r="S106" s="38"/>
      <c r="T106" s="38"/>
      <c r="U106" s="38"/>
      <c r="V106" s="38"/>
      <c r="W106" s="38"/>
      <c r="X106" s="38"/>
      <c r="Y106" s="38"/>
      <c r="Z106" s="38">
        <v>61.0</v>
      </c>
    </row>
    <row r="107" ht="12.75" customHeight="1" outlineLevel="2">
      <c r="A107" s="38" t="s">
        <v>99</v>
      </c>
      <c r="B107" s="38"/>
      <c r="C107" s="39">
        <v>43238.0</v>
      </c>
      <c r="D107" s="38">
        <v>2018.0</v>
      </c>
      <c r="E107" s="38">
        <v>419.0</v>
      </c>
      <c r="F107" s="38">
        <v>11536.0</v>
      </c>
      <c r="G107" s="38">
        <v>6.0</v>
      </c>
      <c r="H107" s="38"/>
      <c r="I107" s="38" t="s">
        <v>144</v>
      </c>
      <c r="J107" s="40">
        <v>43238.3125</v>
      </c>
      <c r="K107" s="38" t="s">
        <v>21</v>
      </c>
      <c r="L107" s="38">
        <v>76.0</v>
      </c>
      <c r="M107" s="38">
        <v>5465.0</v>
      </c>
      <c r="N107" s="38">
        <v>42.0</v>
      </c>
      <c r="O107" s="38" t="s">
        <v>23</v>
      </c>
      <c r="P107" s="38" t="s">
        <v>23</v>
      </c>
      <c r="Q107" s="38" t="s">
        <v>821</v>
      </c>
      <c r="R107" s="38"/>
      <c r="S107" s="38"/>
      <c r="T107" s="38"/>
      <c r="U107" s="38"/>
      <c r="V107" s="38"/>
      <c r="W107" s="38"/>
      <c r="X107" s="38"/>
      <c r="Y107" s="38"/>
      <c r="Z107" s="38">
        <v>61.0</v>
      </c>
    </row>
    <row r="108" ht="12.75" customHeight="1" outlineLevel="2">
      <c r="A108" s="38" t="s">
        <v>99</v>
      </c>
      <c r="B108" s="38"/>
      <c r="C108" s="39">
        <v>43238.0</v>
      </c>
      <c r="D108" s="38">
        <v>2018.0</v>
      </c>
      <c r="E108" s="38">
        <v>421.0</v>
      </c>
      <c r="F108" s="38">
        <v>167554.0</v>
      </c>
      <c r="G108" s="38">
        <v>6.0</v>
      </c>
      <c r="H108" s="38"/>
      <c r="I108" s="38" t="s">
        <v>211</v>
      </c>
      <c r="J108" s="40">
        <v>43238.333333333336</v>
      </c>
      <c r="K108" s="38" t="s">
        <v>21</v>
      </c>
      <c r="L108" s="38">
        <v>76.0</v>
      </c>
      <c r="M108" s="38">
        <v>6000.0</v>
      </c>
      <c r="N108" s="38"/>
      <c r="O108" s="38" t="s">
        <v>23</v>
      </c>
      <c r="P108" s="38" t="s">
        <v>23</v>
      </c>
      <c r="Q108" s="38"/>
      <c r="R108" s="38"/>
      <c r="S108" s="38"/>
      <c r="T108" s="38"/>
      <c r="U108" s="38"/>
      <c r="V108" s="38"/>
      <c r="W108" s="38"/>
      <c r="X108" s="38"/>
      <c r="Y108" s="38"/>
      <c r="Z108" s="38">
        <v>61.0</v>
      </c>
    </row>
    <row r="109" ht="12.75" customHeight="1" outlineLevel="2">
      <c r="A109" s="38" t="s">
        <v>99</v>
      </c>
      <c r="B109" s="38"/>
      <c r="C109" s="39">
        <v>43238.0</v>
      </c>
      <c r="D109" s="38">
        <v>2018.0</v>
      </c>
      <c r="E109" s="38">
        <v>427.0</v>
      </c>
      <c r="F109" s="38">
        <v>73091.0</v>
      </c>
      <c r="G109" s="38">
        <v>6.0</v>
      </c>
      <c r="H109" s="38"/>
      <c r="I109" s="38" t="s">
        <v>140</v>
      </c>
      <c r="J109" s="40">
        <v>43238.625</v>
      </c>
      <c r="K109" s="38" t="s">
        <v>21</v>
      </c>
      <c r="L109" s="38">
        <v>77.0</v>
      </c>
      <c r="M109" s="38">
        <v>4770.0</v>
      </c>
      <c r="N109" s="38">
        <v>39.0</v>
      </c>
      <c r="O109" s="38" t="s">
        <v>23</v>
      </c>
      <c r="P109" s="38" t="s">
        <v>23</v>
      </c>
      <c r="Q109" s="38" t="s">
        <v>821</v>
      </c>
      <c r="R109" s="38"/>
      <c r="S109" s="38"/>
      <c r="T109" s="38">
        <v>2.0</v>
      </c>
      <c r="U109" s="38">
        <v>2.0</v>
      </c>
      <c r="V109" s="38"/>
      <c r="W109" s="38"/>
      <c r="X109" s="38"/>
      <c r="Y109" s="38"/>
      <c r="Z109" s="38">
        <v>61.0</v>
      </c>
    </row>
    <row r="110" ht="12.75" customHeight="1" outlineLevel="2">
      <c r="A110" s="38" t="s">
        <v>99</v>
      </c>
      <c r="B110" s="38"/>
      <c r="C110" s="39">
        <v>43238.0</v>
      </c>
      <c r="D110" s="38">
        <v>2018.0</v>
      </c>
      <c r="E110" s="38">
        <v>422.0</v>
      </c>
      <c r="F110" s="38">
        <v>68080.0</v>
      </c>
      <c r="G110" s="38">
        <v>6.0</v>
      </c>
      <c r="H110" s="38"/>
      <c r="I110" s="38" t="s">
        <v>133</v>
      </c>
      <c r="J110" s="40">
        <v>43238.333333333336</v>
      </c>
      <c r="K110" s="38" t="s">
        <v>21</v>
      </c>
      <c r="L110" s="38">
        <v>77.0</v>
      </c>
      <c r="M110" s="38">
        <v>6100.0</v>
      </c>
      <c r="N110" s="38"/>
      <c r="O110" s="38" t="s">
        <v>23</v>
      </c>
      <c r="P110" s="38" t="s">
        <v>23</v>
      </c>
      <c r="Q110" s="38"/>
      <c r="R110" s="38"/>
      <c r="S110" s="38"/>
      <c r="T110" s="38"/>
      <c r="U110" s="38"/>
      <c r="V110" s="38"/>
      <c r="W110" s="38"/>
      <c r="X110" s="38"/>
      <c r="Y110" s="38"/>
      <c r="Z110" s="38">
        <v>61.0</v>
      </c>
    </row>
    <row r="111" ht="12.75" customHeight="1" outlineLevel="2">
      <c r="A111" s="38" t="s">
        <v>99</v>
      </c>
      <c r="B111" s="38"/>
      <c r="C111" s="39">
        <v>43238.0</v>
      </c>
      <c r="D111" s="38">
        <v>2018.0</v>
      </c>
      <c r="E111" s="38">
        <v>426.0</v>
      </c>
      <c r="F111" s="38">
        <v>37912.0</v>
      </c>
      <c r="G111" s="38">
        <v>6.0</v>
      </c>
      <c r="H111" s="38"/>
      <c r="I111" s="38" t="s">
        <v>1038</v>
      </c>
      <c r="J111" s="40">
        <v>43238.5625</v>
      </c>
      <c r="K111" s="38" t="s">
        <v>21</v>
      </c>
      <c r="L111" s="38">
        <v>78.0</v>
      </c>
      <c r="M111" s="38">
        <v>5560.0</v>
      </c>
      <c r="N111" s="38">
        <v>43.0</v>
      </c>
      <c r="O111" s="38" t="s">
        <v>23</v>
      </c>
      <c r="P111" s="38" t="s">
        <v>40</v>
      </c>
      <c r="Q111" s="38"/>
      <c r="R111" s="38"/>
      <c r="S111" s="38"/>
      <c r="T111" s="38"/>
      <c r="U111" s="38"/>
      <c r="V111" s="38"/>
      <c r="W111" s="38"/>
      <c r="X111" s="38"/>
      <c r="Y111" s="38"/>
      <c r="Z111" s="38">
        <v>61.0</v>
      </c>
    </row>
    <row r="112" ht="12.75" customHeight="1" outlineLevel="2">
      <c r="A112" s="38" t="s">
        <v>99</v>
      </c>
      <c r="B112" s="38"/>
      <c r="C112" s="39">
        <v>43238.0</v>
      </c>
      <c r="D112" s="38">
        <v>2018.0</v>
      </c>
      <c r="E112" s="38">
        <v>428.0</v>
      </c>
      <c r="F112" s="38">
        <v>173805.0</v>
      </c>
      <c r="G112" s="38">
        <v>6.0</v>
      </c>
      <c r="H112" s="38"/>
      <c r="I112" s="38" t="s">
        <v>846</v>
      </c>
      <c r="J112" s="40">
        <v>43238.75</v>
      </c>
      <c r="K112" s="38" t="s">
        <v>21</v>
      </c>
      <c r="L112" s="38">
        <v>79.0</v>
      </c>
      <c r="M112" s="38">
        <v>6000.0</v>
      </c>
      <c r="N112" s="38">
        <v>40.0</v>
      </c>
      <c r="O112" s="38" t="s">
        <v>23</v>
      </c>
      <c r="P112" s="38" t="s">
        <v>23</v>
      </c>
      <c r="Q112" s="38" t="s">
        <v>821</v>
      </c>
      <c r="R112" s="38"/>
      <c r="S112" s="38"/>
      <c r="T112" s="38">
        <v>2.0</v>
      </c>
      <c r="U112" s="38">
        <v>2.0</v>
      </c>
      <c r="V112" s="38"/>
      <c r="W112" s="38"/>
      <c r="X112" s="38"/>
      <c r="Y112" s="38"/>
      <c r="Z112" s="38">
        <v>61.0</v>
      </c>
    </row>
    <row r="113" ht="12.75" customHeight="1" outlineLevel="2">
      <c r="A113" s="38" t="s">
        <v>99</v>
      </c>
      <c r="B113" s="38"/>
      <c r="C113" s="39">
        <v>43238.0</v>
      </c>
      <c r="D113" s="38">
        <v>2018.0</v>
      </c>
      <c r="E113" s="38">
        <v>425.0</v>
      </c>
      <c r="F113" s="38">
        <v>14448.0</v>
      </c>
      <c r="G113" s="38">
        <v>6.0</v>
      </c>
      <c r="H113" s="38"/>
      <c r="I113" s="38" t="s">
        <v>1039</v>
      </c>
      <c r="J113" s="40">
        <v>43238.520833333336</v>
      </c>
      <c r="K113" s="38" t="s">
        <v>21</v>
      </c>
      <c r="L113" s="38">
        <v>87.0</v>
      </c>
      <c r="M113" s="38">
        <v>6545.0</v>
      </c>
      <c r="N113" s="38">
        <v>42.0</v>
      </c>
      <c r="O113" s="38" t="s">
        <v>23</v>
      </c>
      <c r="P113" s="38" t="s">
        <v>23</v>
      </c>
      <c r="Q113" s="38"/>
      <c r="R113" s="38"/>
      <c r="S113" s="38"/>
      <c r="T113" s="38"/>
      <c r="U113" s="38"/>
      <c r="V113" s="38"/>
      <c r="W113" s="38"/>
      <c r="X113" s="38"/>
      <c r="Y113" s="38"/>
      <c r="Z113" s="38">
        <v>61.0</v>
      </c>
    </row>
    <row r="114" ht="12.75" customHeight="1" outlineLevel="2">
      <c r="A114" s="38" t="s">
        <v>99</v>
      </c>
      <c r="B114" s="38"/>
      <c r="C114" s="39">
        <v>43238.0</v>
      </c>
      <c r="D114" s="38">
        <v>2018.0</v>
      </c>
      <c r="E114" s="38">
        <v>423.0</v>
      </c>
      <c r="F114" s="38">
        <v>153364.0</v>
      </c>
      <c r="G114" s="38">
        <v>6.0</v>
      </c>
      <c r="H114" s="38"/>
      <c r="I114" s="38" t="s">
        <v>133</v>
      </c>
      <c r="J114" s="40">
        <v>43238.520833333336</v>
      </c>
      <c r="K114" s="38" t="s">
        <v>21</v>
      </c>
      <c r="L114" s="38">
        <v>88.0</v>
      </c>
      <c r="M114" s="38">
        <v>8115.0</v>
      </c>
      <c r="N114" s="38">
        <v>47.0</v>
      </c>
      <c r="O114" s="38" t="s">
        <v>23</v>
      </c>
      <c r="P114" s="38" t="s">
        <v>40</v>
      </c>
      <c r="Q114" s="38"/>
      <c r="R114" s="38"/>
      <c r="S114" s="38"/>
      <c r="T114" s="38"/>
      <c r="U114" s="38"/>
      <c r="V114" s="38"/>
      <c r="W114" s="38"/>
      <c r="X114" s="38"/>
      <c r="Y114" s="38"/>
      <c r="Z114" s="38">
        <v>61.0</v>
      </c>
    </row>
    <row r="115" ht="12.75" customHeight="1" outlineLevel="2">
      <c r="A115" s="38" t="s">
        <v>99</v>
      </c>
      <c r="B115" s="38" t="s">
        <v>845</v>
      </c>
      <c r="C115" s="39">
        <v>43239.0</v>
      </c>
      <c r="D115" s="38">
        <v>2018.0</v>
      </c>
      <c r="E115" s="38">
        <v>431.0</v>
      </c>
      <c r="F115" s="38">
        <v>15498.0</v>
      </c>
      <c r="G115" s="38">
        <v>6.0</v>
      </c>
      <c r="H115" s="38">
        <v>26.0</v>
      </c>
      <c r="I115" s="38"/>
      <c r="J115" s="40">
        <v>43239.416666666664</v>
      </c>
      <c r="K115" s="38" t="s">
        <v>40</v>
      </c>
      <c r="L115" s="38">
        <v>80.0</v>
      </c>
      <c r="M115" s="38">
        <v>6100.0</v>
      </c>
      <c r="N115" s="38">
        <v>43.0</v>
      </c>
      <c r="O115" s="38" t="s">
        <v>23</v>
      </c>
      <c r="P115" s="38" t="s">
        <v>23</v>
      </c>
      <c r="Q115" s="38" t="s">
        <v>814</v>
      </c>
      <c r="R115" s="38"/>
      <c r="S115" s="38"/>
      <c r="T115" s="38"/>
      <c r="U115" s="38"/>
      <c r="V115" s="38"/>
      <c r="W115" s="38"/>
      <c r="X115" s="38"/>
      <c r="Y115" s="38"/>
      <c r="Z115" s="38">
        <v>61.0</v>
      </c>
    </row>
    <row r="116" ht="12.75" customHeight="1" outlineLevel="1">
      <c r="A116" s="38"/>
      <c r="B116" s="38"/>
      <c r="C116" s="39"/>
      <c r="D116" s="38"/>
      <c r="E116" s="38"/>
      <c r="F116" s="38"/>
      <c r="G116" s="38"/>
      <c r="H116" s="38"/>
      <c r="I116" s="38"/>
      <c r="J116" s="40"/>
      <c r="K116" s="38"/>
      <c r="L116" s="38"/>
      <c r="M116" s="38"/>
      <c r="N116" s="38"/>
      <c r="O116" s="38"/>
      <c r="P116" s="38"/>
      <c r="Q116" s="38"/>
      <c r="R116" s="38"/>
      <c r="S116" s="38"/>
      <c r="T116" s="38"/>
      <c r="U116" s="38"/>
      <c r="V116" s="38"/>
      <c r="W116" s="38"/>
      <c r="X116" s="38"/>
      <c r="Y116" s="41" t="s">
        <v>1040</v>
      </c>
      <c r="Z116" s="38">
        <f>SUBTOTAL(3,Z106:Z115)</f>
        <v>10</v>
      </c>
    </row>
    <row r="117" ht="12.75" customHeight="1" outlineLevel="2">
      <c r="A117" s="38" t="s">
        <v>99</v>
      </c>
      <c r="B117" s="38" t="s">
        <v>845</v>
      </c>
      <c r="C117" s="39">
        <v>43239.0</v>
      </c>
      <c r="D117" s="38">
        <v>2018.0</v>
      </c>
      <c r="E117" s="38">
        <v>434.0</v>
      </c>
      <c r="F117" s="38">
        <v>172031.0</v>
      </c>
      <c r="G117" s="38">
        <v>6.0</v>
      </c>
      <c r="H117" s="38">
        <v>26.0</v>
      </c>
      <c r="I117" s="38"/>
      <c r="J117" s="40">
        <v>43239.8125</v>
      </c>
      <c r="K117" s="38" t="s">
        <v>40</v>
      </c>
      <c r="L117" s="38">
        <v>81.0</v>
      </c>
      <c r="M117" s="38">
        <v>5735.0</v>
      </c>
      <c r="N117" s="38">
        <v>41.0</v>
      </c>
      <c r="O117" s="38" t="s">
        <v>23</v>
      </c>
      <c r="P117" s="38" t="s">
        <v>23</v>
      </c>
      <c r="Q117" s="38" t="s">
        <v>35</v>
      </c>
      <c r="R117" s="38"/>
      <c r="S117" s="38"/>
      <c r="T117" s="38"/>
      <c r="U117" s="38"/>
      <c r="V117" s="38"/>
      <c r="W117" s="38"/>
      <c r="X117" s="38"/>
      <c r="Y117" s="38"/>
      <c r="Z117" s="38">
        <v>62.0</v>
      </c>
    </row>
    <row r="118" ht="12.75" customHeight="1" outlineLevel="2">
      <c r="A118" s="38" t="s">
        <v>99</v>
      </c>
      <c r="B118" s="38"/>
      <c r="C118" s="39">
        <v>43239.0</v>
      </c>
      <c r="D118" s="38">
        <v>2018.0</v>
      </c>
      <c r="E118" s="38">
        <v>439.0</v>
      </c>
      <c r="F118" s="38">
        <v>101259.0</v>
      </c>
      <c r="G118" s="38">
        <v>6.0</v>
      </c>
      <c r="H118" s="38"/>
      <c r="I118" s="38" t="s">
        <v>161</v>
      </c>
      <c r="J118" s="40">
        <v>43239.541666666664</v>
      </c>
      <c r="K118" s="38" t="s">
        <v>21</v>
      </c>
      <c r="L118" s="38">
        <v>72.0</v>
      </c>
      <c r="M118" s="38">
        <v>3995.0</v>
      </c>
      <c r="N118" s="38">
        <v>40.0</v>
      </c>
      <c r="O118" s="38" t="s">
        <v>23</v>
      </c>
      <c r="P118" s="38" t="s">
        <v>23</v>
      </c>
      <c r="Q118" s="38" t="s">
        <v>814</v>
      </c>
      <c r="R118" s="38"/>
      <c r="S118" s="38"/>
      <c r="T118" s="38"/>
      <c r="U118" s="38"/>
      <c r="V118" s="38"/>
      <c r="W118" s="38"/>
      <c r="X118" s="38"/>
      <c r="Y118" s="38"/>
      <c r="Z118" s="38">
        <v>62.0</v>
      </c>
    </row>
    <row r="119" ht="12.75" customHeight="1" outlineLevel="2">
      <c r="A119" s="38" t="s">
        <v>99</v>
      </c>
      <c r="B119" s="38"/>
      <c r="C119" s="39">
        <v>43239.0</v>
      </c>
      <c r="D119" s="38">
        <v>2018.0</v>
      </c>
      <c r="E119" s="38">
        <v>432.0</v>
      </c>
      <c r="F119" s="38">
        <v>59715.0</v>
      </c>
      <c r="G119" s="38">
        <v>6.0</v>
      </c>
      <c r="H119" s="38"/>
      <c r="I119" s="38" t="s">
        <v>136</v>
      </c>
      <c r="J119" s="40">
        <v>43239.541666666664</v>
      </c>
      <c r="K119" s="38" t="s">
        <v>21</v>
      </c>
      <c r="L119" s="38">
        <v>77.0</v>
      </c>
      <c r="M119" s="38">
        <v>4770.0</v>
      </c>
      <c r="N119" s="38">
        <v>39.0</v>
      </c>
      <c r="O119" s="38" t="s">
        <v>23</v>
      </c>
      <c r="P119" s="38" t="s">
        <v>35</v>
      </c>
      <c r="Q119" s="38" t="s">
        <v>814</v>
      </c>
      <c r="R119" s="38"/>
      <c r="S119" s="38"/>
      <c r="T119" s="38"/>
      <c r="U119" s="38"/>
      <c r="V119" s="38"/>
      <c r="W119" s="38"/>
      <c r="X119" s="38"/>
      <c r="Y119" s="38"/>
      <c r="Z119" s="38">
        <v>62.0</v>
      </c>
    </row>
    <row r="120" ht="12.75" customHeight="1" outlineLevel="2">
      <c r="A120" s="38" t="s">
        <v>99</v>
      </c>
      <c r="B120" s="38"/>
      <c r="C120" s="39">
        <v>43239.0</v>
      </c>
      <c r="D120" s="38">
        <v>2018.0</v>
      </c>
      <c r="E120" s="38">
        <v>430.0</v>
      </c>
      <c r="F120" s="38">
        <v>69131.0</v>
      </c>
      <c r="G120" s="38">
        <v>6.0</v>
      </c>
      <c r="H120" s="38"/>
      <c r="I120" s="38" t="s">
        <v>133</v>
      </c>
      <c r="J120" s="40">
        <v>43239.354166666664</v>
      </c>
      <c r="K120" s="38" t="s">
        <v>21</v>
      </c>
      <c r="L120" s="38">
        <v>78.0</v>
      </c>
      <c r="M120" s="38">
        <v>5600.0</v>
      </c>
      <c r="N120" s="38">
        <v>40.0</v>
      </c>
      <c r="O120" s="38" t="s">
        <v>23</v>
      </c>
      <c r="P120" s="38" t="s">
        <v>23</v>
      </c>
      <c r="Q120" s="38" t="s">
        <v>814</v>
      </c>
      <c r="R120" s="38"/>
      <c r="S120" s="38"/>
      <c r="T120" s="38"/>
      <c r="U120" s="38"/>
      <c r="V120" s="38"/>
      <c r="W120" s="38"/>
      <c r="X120" s="38"/>
      <c r="Y120" s="38"/>
      <c r="Z120" s="38">
        <v>62.0</v>
      </c>
    </row>
    <row r="121" ht="12.75" customHeight="1" outlineLevel="2">
      <c r="A121" s="38" t="s">
        <v>99</v>
      </c>
      <c r="B121" s="38"/>
      <c r="C121" s="39">
        <v>43239.0</v>
      </c>
      <c r="D121" s="38">
        <v>2018.0</v>
      </c>
      <c r="E121" s="38">
        <v>429.0</v>
      </c>
      <c r="F121" s="38">
        <v>160925.0</v>
      </c>
      <c r="G121" s="38">
        <v>6.0</v>
      </c>
      <c r="H121" s="38"/>
      <c r="I121" s="38" t="s">
        <v>857</v>
      </c>
      <c r="J121" s="40">
        <v>43239.354166666664</v>
      </c>
      <c r="K121" s="38" t="s">
        <v>21</v>
      </c>
      <c r="L121" s="38">
        <v>79.0</v>
      </c>
      <c r="M121" s="38">
        <v>5200.0</v>
      </c>
      <c r="N121" s="38">
        <v>40.0</v>
      </c>
      <c r="O121" s="38" t="s">
        <v>23</v>
      </c>
      <c r="P121" s="38" t="s">
        <v>23</v>
      </c>
      <c r="Q121" s="38" t="s">
        <v>814</v>
      </c>
      <c r="R121" s="38"/>
      <c r="S121" s="38"/>
      <c r="T121" s="38"/>
      <c r="U121" s="38"/>
      <c r="V121" s="38"/>
      <c r="W121" s="38"/>
      <c r="X121" s="38"/>
      <c r="Y121" s="38"/>
      <c r="Z121" s="38">
        <v>62.0</v>
      </c>
    </row>
    <row r="122" ht="12.75" customHeight="1" outlineLevel="2">
      <c r="A122" s="38" t="s">
        <v>99</v>
      </c>
      <c r="B122" s="38"/>
      <c r="C122" s="39">
        <v>43239.0</v>
      </c>
      <c r="D122" s="38">
        <v>2018.0</v>
      </c>
      <c r="E122" s="38">
        <v>433.0</v>
      </c>
      <c r="F122" s="38">
        <v>154447.0</v>
      </c>
      <c r="G122" s="38">
        <v>6.0</v>
      </c>
      <c r="H122" s="38"/>
      <c r="I122" s="38" t="s">
        <v>842</v>
      </c>
      <c r="J122" s="40">
        <v>43239.625</v>
      </c>
      <c r="K122" s="38" t="s">
        <v>21</v>
      </c>
      <c r="L122" s="38">
        <v>80.0</v>
      </c>
      <c r="M122" s="38">
        <v>6070.0</v>
      </c>
      <c r="N122" s="38">
        <v>45.0</v>
      </c>
      <c r="O122" s="38" t="s">
        <v>23</v>
      </c>
      <c r="P122" s="38" t="s">
        <v>23</v>
      </c>
      <c r="Q122" s="38" t="s">
        <v>35</v>
      </c>
      <c r="R122" s="38"/>
      <c r="S122" s="38"/>
      <c r="T122" s="38"/>
      <c r="U122" s="38"/>
      <c r="V122" s="38"/>
      <c r="W122" s="38"/>
      <c r="X122" s="38"/>
      <c r="Y122" s="38"/>
      <c r="Z122" s="38">
        <v>62.0</v>
      </c>
    </row>
    <row r="123" ht="12.75" customHeight="1" outlineLevel="1">
      <c r="A123" s="38"/>
      <c r="B123" s="38"/>
      <c r="C123" s="39"/>
      <c r="D123" s="38"/>
      <c r="E123" s="38"/>
      <c r="F123" s="38"/>
      <c r="G123" s="38"/>
      <c r="H123" s="38"/>
      <c r="I123" s="38"/>
      <c r="J123" s="40"/>
      <c r="K123" s="38"/>
      <c r="L123" s="38"/>
      <c r="M123" s="38"/>
      <c r="N123" s="38"/>
      <c r="O123" s="38"/>
      <c r="P123" s="38"/>
      <c r="Q123" s="38"/>
      <c r="R123" s="38"/>
      <c r="S123" s="38"/>
      <c r="T123" s="38"/>
      <c r="U123" s="38"/>
      <c r="V123" s="38"/>
      <c r="W123" s="38"/>
      <c r="X123" s="38"/>
      <c r="Y123" s="41" t="s">
        <v>1041</v>
      </c>
      <c r="Z123" s="38">
        <f>SUBTOTAL(3,Z117:Z122)</f>
        <v>6</v>
      </c>
    </row>
    <row r="124" ht="12.75" customHeight="1" outlineLevel="2">
      <c r="A124" s="38" t="s">
        <v>99</v>
      </c>
      <c r="B124" s="38"/>
      <c r="C124" s="39">
        <v>43240.0</v>
      </c>
      <c r="D124" s="38">
        <v>2018.0</v>
      </c>
      <c r="E124" s="38">
        <v>438.0</v>
      </c>
      <c r="F124" s="38">
        <v>174261.0</v>
      </c>
      <c r="G124" s="38">
        <v>6.0</v>
      </c>
      <c r="H124" s="38"/>
      <c r="I124" s="38" t="s">
        <v>102</v>
      </c>
      <c r="J124" s="40">
        <v>43240.458333333336</v>
      </c>
      <c r="K124" s="38" t="s">
        <v>21</v>
      </c>
      <c r="L124" s="38">
        <v>71.0</v>
      </c>
      <c r="M124" s="38">
        <v>3805.0</v>
      </c>
      <c r="N124" s="38">
        <v>36.0</v>
      </c>
      <c r="O124" s="38" t="s">
        <v>23</v>
      </c>
      <c r="P124" s="38" t="s">
        <v>23</v>
      </c>
      <c r="Q124" s="38"/>
      <c r="R124" s="38"/>
      <c r="S124" s="38"/>
      <c r="T124" s="38"/>
      <c r="U124" s="38"/>
      <c r="V124" s="38"/>
      <c r="W124" s="38"/>
      <c r="X124" s="38"/>
      <c r="Y124" s="38"/>
      <c r="Z124" s="38">
        <v>63.0</v>
      </c>
    </row>
    <row r="125" ht="12.75" customHeight="1" outlineLevel="1">
      <c r="A125" s="38"/>
      <c r="B125" s="38"/>
      <c r="C125" s="39"/>
      <c r="D125" s="38"/>
      <c r="E125" s="38"/>
      <c r="F125" s="38"/>
      <c r="G125" s="38"/>
      <c r="H125" s="38"/>
      <c r="I125" s="38"/>
      <c r="J125" s="40"/>
      <c r="K125" s="38"/>
      <c r="L125" s="38"/>
      <c r="M125" s="38"/>
      <c r="N125" s="38"/>
      <c r="O125" s="38"/>
      <c r="P125" s="38"/>
      <c r="Q125" s="38"/>
      <c r="R125" s="38"/>
      <c r="S125" s="38"/>
      <c r="T125" s="38"/>
      <c r="U125" s="38"/>
      <c r="V125" s="38"/>
      <c r="W125" s="38"/>
      <c r="X125" s="38"/>
      <c r="Y125" s="41" t="s">
        <v>1042</v>
      </c>
      <c r="Z125" s="38">
        <f>SUBTOTAL(3,Z124)</f>
        <v>1</v>
      </c>
    </row>
    <row r="126" ht="12.75" customHeight="1" outlineLevel="2">
      <c r="A126" s="38" t="s">
        <v>99</v>
      </c>
      <c r="B126" s="38"/>
      <c r="C126" s="39">
        <v>43240.0</v>
      </c>
      <c r="D126" s="38">
        <v>2018.0</v>
      </c>
      <c r="E126" s="38">
        <v>441.0</v>
      </c>
      <c r="F126" s="38">
        <v>23539.0</v>
      </c>
      <c r="G126" s="38">
        <v>6.0</v>
      </c>
      <c r="H126" s="38"/>
      <c r="I126" s="38" t="s">
        <v>1043</v>
      </c>
      <c r="J126" s="40">
        <v>43240.625</v>
      </c>
      <c r="K126" s="38" t="s">
        <v>21</v>
      </c>
      <c r="L126" s="38">
        <v>75.0</v>
      </c>
      <c r="M126" s="38">
        <v>4580.0</v>
      </c>
      <c r="N126" s="38">
        <v>40.0</v>
      </c>
      <c r="O126" s="38" t="s">
        <v>23</v>
      </c>
      <c r="P126" s="38" t="s">
        <v>40</v>
      </c>
      <c r="Q126" s="38"/>
      <c r="R126" s="38"/>
      <c r="S126" s="38"/>
      <c r="T126" s="38"/>
      <c r="U126" s="38"/>
      <c r="V126" s="38"/>
      <c r="W126" s="38"/>
      <c r="X126" s="38"/>
      <c r="Y126" s="38"/>
      <c r="Z126" s="38">
        <v>64.0</v>
      </c>
    </row>
    <row r="127" ht="12.75" customHeight="1" outlineLevel="2">
      <c r="A127" s="38" t="s">
        <v>99</v>
      </c>
      <c r="B127" s="38"/>
      <c r="C127" s="39">
        <v>43240.0</v>
      </c>
      <c r="D127" s="38">
        <v>2018.0</v>
      </c>
      <c r="E127" s="38">
        <v>436.0</v>
      </c>
      <c r="F127" s="38">
        <v>154447.0</v>
      </c>
      <c r="G127" s="38">
        <v>6.0</v>
      </c>
      <c r="H127" s="38"/>
      <c r="I127" s="38" t="s">
        <v>842</v>
      </c>
      <c r="J127" s="40">
        <v>43240.375</v>
      </c>
      <c r="K127" s="38" t="s">
        <v>21</v>
      </c>
      <c r="L127" s="38">
        <v>75.0</v>
      </c>
      <c r="M127" s="38">
        <v>4960.0</v>
      </c>
      <c r="N127" s="38">
        <v>38.0</v>
      </c>
      <c r="O127" s="38" t="s">
        <v>23</v>
      </c>
      <c r="P127" s="38" t="s">
        <v>23</v>
      </c>
      <c r="Q127" s="38"/>
      <c r="R127" s="38"/>
      <c r="S127" s="38"/>
      <c r="T127" s="38"/>
      <c r="U127" s="38"/>
      <c r="V127" s="38"/>
      <c r="W127" s="38"/>
      <c r="X127" s="38"/>
      <c r="Y127" s="38"/>
      <c r="Z127" s="38">
        <v>64.0</v>
      </c>
    </row>
    <row r="128" ht="12.75" customHeight="1" outlineLevel="2">
      <c r="A128" s="38" t="s">
        <v>99</v>
      </c>
      <c r="B128" s="38"/>
      <c r="C128" s="39">
        <v>43240.0</v>
      </c>
      <c r="D128" s="38">
        <v>2018.0</v>
      </c>
      <c r="E128" s="38">
        <v>437.0</v>
      </c>
      <c r="F128" s="38">
        <v>40080.0</v>
      </c>
      <c r="G128" s="38">
        <v>6.0</v>
      </c>
      <c r="H128" s="38"/>
      <c r="I128" s="38" t="s">
        <v>29</v>
      </c>
      <c r="J128" s="40">
        <v>43240.5</v>
      </c>
      <c r="K128" s="38" t="s">
        <v>21</v>
      </c>
      <c r="L128" s="38">
        <v>75.0</v>
      </c>
      <c r="M128" s="38">
        <v>5120.0</v>
      </c>
      <c r="N128" s="38">
        <v>42.0</v>
      </c>
      <c r="O128" s="38" t="s">
        <v>23</v>
      </c>
      <c r="P128" s="38" t="s">
        <v>23</v>
      </c>
      <c r="Q128" s="38"/>
      <c r="R128" s="38"/>
      <c r="S128" s="38"/>
      <c r="T128" s="38"/>
      <c r="U128" s="38"/>
      <c r="V128" s="38"/>
      <c r="W128" s="38"/>
      <c r="X128" s="38"/>
      <c r="Y128" s="38"/>
      <c r="Z128" s="38">
        <v>64.0</v>
      </c>
    </row>
    <row r="129" ht="12.75" customHeight="1" outlineLevel="2">
      <c r="A129" s="38" t="s">
        <v>99</v>
      </c>
      <c r="B129" s="38"/>
      <c r="C129" s="39">
        <v>43240.0</v>
      </c>
      <c r="D129" s="38">
        <v>2018.0</v>
      </c>
      <c r="E129" s="38">
        <v>440.0</v>
      </c>
      <c r="F129" s="38">
        <v>153483.0</v>
      </c>
      <c r="G129" s="38">
        <v>6.0</v>
      </c>
      <c r="H129" s="38"/>
      <c r="I129" s="38" t="s">
        <v>144</v>
      </c>
      <c r="J129" s="40">
        <v>43240.5</v>
      </c>
      <c r="K129" s="38" t="s">
        <v>21</v>
      </c>
      <c r="L129" s="38">
        <v>76.0</v>
      </c>
      <c r="M129" s="38">
        <v>4820.0</v>
      </c>
      <c r="N129" s="38">
        <v>39.0</v>
      </c>
      <c r="O129" s="38" t="s">
        <v>23</v>
      </c>
      <c r="P129" s="38" t="s">
        <v>23</v>
      </c>
      <c r="Q129" s="38"/>
      <c r="R129" s="38"/>
      <c r="S129" s="38"/>
      <c r="T129" s="38"/>
      <c r="U129" s="38"/>
      <c r="V129" s="38"/>
      <c r="W129" s="38"/>
      <c r="X129" s="38"/>
      <c r="Y129" s="38"/>
      <c r="Z129" s="38">
        <v>64.0</v>
      </c>
    </row>
    <row r="130" ht="12.75" customHeight="1" outlineLevel="2">
      <c r="A130" s="38" t="s">
        <v>99</v>
      </c>
      <c r="B130" s="38"/>
      <c r="C130" s="39">
        <v>43240.0</v>
      </c>
      <c r="D130" s="38">
        <v>2018.0</v>
      </c>
      <c r="E130" s="38">
        <v>435.0</v>
      </c>
      <c r="F130" s="38">
        <v>80023.0</v>
      </c>
      <c r="G130" s="38">
        <v>6.0</v>
      </c>
      <c r="H130" s="38"/>
      <c r="I130" s="38" t="s">
        <v>146</v>
      </c>
      <c r="J130" s="40">
        <v>43240.3125</v>
      </c>
      <c r="K130" s="38" t="s">
        <v>21</v>
      </c>
      <c r="L130" s="38">
        <v>79.0</v>
      </c>
      <c r="M130" s="38">
        <v>5200.0</v>
      </c>
      <c r="N130" s="38">
        <v>40.0</v>
      </c>
      <c r="O130" s="38" t="s">
        <v>23</v>
      </c>
      <c r="P130" s="38" t="s">
        <v>23</v>
      </c>
      <c r="Q130" s="38"/>
      <c r="R130" s="38"/>
      <c r="S130" s="38"/>
      <c r="T130" s="38"/>
      <c r="U130" s="38"/>
      <c r="V130" s="38"/>
      <c r="W130" s="38"/>
      <c r="X130" s="38"/>
      <c r="Y130" s="38"/>
      <c r="Z130" s="38">
        <v>64.0</v>
      </c>
    </row>
    <row r="131" ht="12.75" customHeight="1" outlineLevel="1">
      <c r="A131" s="38"/>
      <c r="B131" s="38"/>
      <c r="C131" s="39"/>
      <c r="D131" s="38"/>
      <c r="E131" s="38"/>
      <c r="F131" s="38"/>
      <c r="G131" s="38"/>
      <c r="H131" s="38"/>
      <c r="I131" s="38"/>
      <c r="J131" s="40"/>
      <c r="K131" s="38"/>
      <c r="L131" s="38"/>
      <c r="M131" s="38"/>
      <c r="N131" s="38"/>
      <c r="O131" s="38"/>
      <c r="P131" s="38"/>
      <c r="Q131" s="38"/>
      <c r="R131" s="38"/>
      <c r="S131" s="38"/>
      <c r="T131" s="38"/>
      <c r="U131" s="38"/>
      <c r="V131" s="38"/>
      <c r="W131" s="38"/>
      <c r="X131" s="38"/>
      <c r="Y131" s="41" t="s">
        <v>1044</v>
      </c>
      <c r="Z131" s="38">
        <f>SUBTOTAL(3,Z126:Z130)</f>
        <v>5</v>
      </c>
    </row>
    <row r="132" ht="12.75" customHeight="1" outlineLevel="2">
      <c r="A132" s="38" t="s">
        <v>99</v>
      </c>
      <c r="B132" s="38"/>
      <c r="C132" s="39">
        <v>43240.0</v>
      </c>
      <c r="D132" s="38">
        <v>2018.0</v>
      </c>
      <c r="E132" s="38">
        <v>442.0</v>
      </c>
      <c r="F132" s="38">
        <v>161331.0</v>
      </c>
      <c r="G132" s="38">
        <v>6.0</v>
      </c>
      <c r="H132" s="38"/>
      <c r="I132" s="38" t="s">
        <v>1035</v>
      </c>
      <c r="J132" s="40">
        <v>43240.604166666664</v>
      </c>
      <c r="K132" s="38" t="s">
        <v>21</v>
      </c>
      <c r="L132" s="38">
        <v>80.0</v>
      </c>
      <c r="M132" s="38">
        <v>6000.0</v>
      </c>
      <c r="N132" s="38">
        <v>41.0</v>
      </c>
      <c r="O132" s="38" t="s">
        <v>23</v>
      </c>
      <c r="P132" s="38" t="s">
        <v>23</v>
      </c>
      <c r="Q132" s="38" t="s">
        <v>814</v>
      </c>
      <c r="R132" s="38"/>
      <c r="S132" s="38"/>
      <c r="T132" s="38">
        <v>1.0</v>
      </c>
      <c r="U132" s="38">
        <v>2.0</v>
      </c>
      <c r="V132" s="38"/>
      <c r="W132" s="38"/>
      <c r="X132" s="38"/>
      <c r="Y132" s="38"/>
      <c r="Z132" s="38">
        <v>65.0</v>
      </c>
    </row>
    <row r="133" ht="12.75" customHeight="1" outlineLevel="2">
      <c r="A133" s="38" t="s">
        <v>99</v>
      </c>
      <c r="B133" s="38"/>
      <c r="C133" s="39">
        <v>43240.0</v>
      </c>
      <c r="D133" s="38">
        <v>2018.0</v>
      </c>
      <c r="E133" s="38">
        <v>443.0</v>
      </c>
      <c r="F133" s="38">
        <v>37976.0</v>
      </c>
      <c r="G133" s="38">
        <v>6.0</v>
      </c>
      <c r="H133" s="38"/>
      <c r="I133" s="38" t="s">
        <v>842</v>
      </c>
      <c r="J133" s="40">
        <v>43240.8125</v>
      </c>
      <c r="K133" s="38" t="s">
        <v>21</v>
      </c>
      <c r="L133" s="38">
        <v>81.0</v>
      </c>
      <c r="M133" s="38">
        <v>5575.0</v>
      </c>
      <c r="N133" s="38">
        <v>41.0</v>
      </c>
      <c r="O133" s="38" t="s">
        <v>23</v>
      </c>
      <c r="P133" s="38" t="s">
        <v>23</v>
      </c>
      <c r="Q133" s="38" t="s">
        <v>814</v>
      </c>
      <c r="R133" s="38"/>
      <c r="S133" s="38"/>
      <c r="T133" s="38">
        <v>1.0</v>
      </c>
      <c r="U133" s="38">
        <v>2.0</v>
      </c>
      <c r="V133" s="38"/>
      <c r="W133" s="38"/>
      <c r="X133" s="38"/>
      <c r="Y133" s="38"/>
      <c r="Z133" s="38">
        <v>65.0</v>
      </c>
    </row>
    <row r="134" ht="12.75" customHeight="1" outlineLevel="2">
      <c r="A134" s="38" t="s">
        <v>99</v>
      </c>
      <c r="B134" s="38" t="s">
        <v>343</v>
      </c>
      <c r="C134" s="39">
        <v>43242.0</v>
      </c>
      <c r="D134" s="38">
        <v>2018.0</v>
      </c>
      <c r="E134" s="38">
        <v>445.0</v>
      </c>
      <c r="F134" s="38">
        <v>66784.0</v>
      </c>
      <c r="G134" s="38">
        <v>6.0</v>
      </c>
      <c r="H134" s="38">
        <v>21.0</v>
      </c>
      <c r="I134" s="38"/>
      <c r="J134" s="40">
        <v>43242.395833333336</v>
      </c>
      <c r="K134" s="38" t="s">
        <v>40</v>
      </c>
      <c r="L134" s="38">
        <v>76.0</v>
      </c>
      <c r="M134" s="38">
        <v>5500.0</v>
      </c>
      <c r="N134" s="38"/>
      <c r="O134" s="38" t="s">
        <v>23</v>
      </c>
      <c r="P134" s="38" t="s">
        <v>23</v>
      </c>
      <c r="Q134" s="38" t="s">
        <v>814</v>
      </c>
      <c r="R134" s="38"/>
      <c r="S134" s="38"/>
      <c r="T134" s="38"/>
      <c r="U134" s="38"/>
      <c r="V134" s="38"/>
      <c r="W134" s="38"/>
      <c r="X134" s="38"/>
      <c r="Y134" s="38"/>
      <c r="Z134" s="38">
        <v>65.0</v>
      </c>
    </row>
    <row r="135" ht="12.75" customHeight="1" outlineLevel="1">
      <c r="A135" s="38"/>
      <c r="B135" s="38"/>
      <c r="C135" s="39"/>
      <c r="D135" s="38"/>
      <c r="E135" s="38"/>
      <c r="F135" s="38"/>
      <c r="G135" s="38"/>
      <c r="H135" s="38"/>
      <c r="I135" s="38"/>
      <c r="J135" s="40"/>
      <c r="K135" s="38"/>
      <c r="L135" s="38"/>
      <c r="M135" s="38"/>
      <c r="N135" s="38"/>
      <c r="O135" s="38"/>
      <c r="P135" s="38"/>
      <c r="Q135" s="38"/>
      <c r="R135" s="38"/>
      <c r="S135" s="38"/>
      <c r="T135" s="38"/>
      <c r="U135" s="38"/>
      <c r="V135" s="38"/>
      <c r="W135" s="38"/>
      <c r="X135" s="38"/>
      <c r="Y135" s="41" t="s">
        <v>1045</v>
      </c>
      <c r="Z135" s="38">
        <f>SUBTOTAL(3,Z132:Z134)</f>
        <v>3</v>
      </c>
    </row>
    <row r="136" ht="12.75" customHeight="1" outlineLevel="2">
      <c r="A136" s="38" t="s">
        <v>99</v>
      </c>
      <c r="B136" s="38" t="s">
        <v>136</v>
      </c>
      <c r="C136" s="39">
        <v>43242.0</v>
      </c>
      <c r="D136" s="38">
        <v>2018.0</v>
      </c>
      <c r="E136" s="38">
        <v>447.0</v>
      </c>
      <c r="F136" s="38">
        <v>173500.0</v>
      </c>
      <c r="G136" s="38">
        <v>6.0</v>
      </c>
      <c r="H136" s="38">
        <v>111.0</v>
      </c>
      <c r="I136" s="38"/>
      <c r="J136" s="40">
        <v>43242.479166666664</v>
      </c>
      <c r="K136" s="38" t="s">
        <v>40</v>
      </c>
      <c r="L136" s="38">
        <v>73.0</v>
      </c>
      <c r="M136" s="38">
        <v>4295.0</v>
      </c>
      <c r="N136" s="38">
        <v>37.0</v>
      </c>
      <c r="O136" s="38" t="s">
        <v>23</v>
      </c>
      <c r="P136" s="38" t="s">
        <v>23</v>
      </c>
      <c r="Q136" s="38"/>
      <c r="R136" s="38"/>
      <c r="S136" s="38"/>
      <c r="T136" s="38"/>
      <c r="U136" s="38"/>
      <c r="V136" s="38"/>
      <c r="W136" s="38"/>
      <c r="X136" s="38"/>
      <c r="Y136" s="38"/>
      <c r="Z136" s="38">
        <v>66.0</v>
      </c>
    </row>
    <row r="137" ht="12.75" customHeight="1" outlineLevel="2">
      <c r="A137" s="38" t="s">
        <v>99</v>
      </c>
      <c r="B137" s="38" t="s">
        <v>136</v>
      </c>
      <c r="C137" s="39">
        <v>43242.0</v>
      </c>
      <c r="D137" s="38">
        <v>2018.0</v>
      </c>
      <c r="E137" s="38">
        <v>446.0</v>
      </c>
      <c r="F137" s="38">
        <v>170953.0</v>
      </c>
      <c r="G137" s="38">
        <v>6.0</v>
      </c>
      <c r="H137" s="38">
        <v>111.0</v>
      </c>
      <c r="I137" s="38"/>
      <c r="J137" s="40">
        <v>43242.416666666664</v>
      </c>
      <c r="K137" s="38" t="s">
        <v>40</v>
      </c>
      <c r="L137" s="38">
        <v>73.0</v>
      </c>
      <c r="M137" s="38">
        <v>4440.0</v>
      </c>
      <c r="N137" s="38">
        <v>38.0</v>
      </c>
      <c r="O137" s="38" t="s">
        <v>23</v>
      </c>
      <c r="P137" s="38" t="s">
        <v>23</v>
      </c>
      <c r="Q137" s="38"/>
      <c r="R137" s="38"/>
      <c r="S137" s="38"/>
      <c r="T137" s="38"/>
      <c r="U137" s="38"/>
      <c r="V137" s="38"/>
      <c r="W137" s="38"/>
      <c r="X137" s="38"/>
      <c r="Y137" s="38"/>
      <c r="Z137" s="38">
        <v>66.0</v>
      </c>
    </row>
    <row r="138" ht="12.75" customHeight="1" outlineLevel="1">
      <c r="A138" s="38"/>
      <c r="B138" s="38"/>
      <c r="C138" s="39"/>
      <c r="D138" s="38"/>
      <c r="E138" s="38"/>
      <c r="F138" s="38"/>
      <c r="G138" s="38"/>
      <c r="H138" s="38"/>
      <c r="I138" s="38"/>
      <c r="J138" s="40"/>
      <c r="K138" s="38"/>
      <c r="L138" s="38"/>
      <c r="M138" s="38"/>
      <c r="N138" s="38"/>
      <c r="O138" s="38"/>
      <c r="P138" s="38"/>
      <c r="Q138" s="38"/>
      <c r="R138" s="38"/>
      <c r="S138" s="38"/>
      <c r="T138" s="38"/>
      <c r="U138" s="38"/>
      <c r="V138" s="38"/>
      <c r="W138" s="38"/>
      <c r="X138" s="38"/>
      <c r="Y138" s="41" t="s">
        <v>1046</v>
      </c>
      <c r="Z138" s="38">
        <f>SUBTOTAL(3,Z136:Z137)</f>
        <v>2</v>
      </c>
    </row>
    <row r="139" ht="12.75" customHeight="1" outlineLevel="2">
      <c r="A139" s="38" t="s">
        <v>99</v>
      </c>
      <c r="B139" s="38" t="s">
        <v>886</v>
      </c>
      <c r="C139" s="39">
        <v>43242.0</v>
      </c>
      <c r="D139" s="38">
        <v>2018.0</v>
      </c>
      <c r="E139" s="38">
        <v>448.0</v>
      </c>
      <c r="F139" s="38">
        <v>30670.0</v>
      </c>
      <c r="G139" s="38">
        <v>6.0</v>
      </c>
      <c r="H139" s="38">
        <v>27.0</v>
      </c>
      <c r="I139" s="38"/>
      <c r="J139" s="40">
        <v>43242.333333333336</v>
      </c>
      <c r="K139" s="38" t="s">
        <v>40</v>
      </c>
      <c r="L139" s="38">
        <v>76.0</v>
      </c>
      <c r="M139" s="38">
        <v>4855.0</v>
      </c>
      <c r="N139" s="38">
        <v>39.0</v>
      </c>
      <c r="O139" s="38" t="s">
        <v>23</v>
      </c>
      <c r="P139" s="38" t="s">
        <v>35</v>
      </c>
      <c r="Q139" s="38"/>
      <c r="R139" s="38"/>
      <c r="S139" s="38"/>
      <c r="T139" s="38"/>
      <c r="U139" s="38"/>
      <c r="V139" s="38"/>
      <c r="W139" s="38"/>
      <c r="X139" s="38"/>
      <c r="Y139" s="38"/>
      <c r="Z139" s="38">
        <v>68.0</v>
      </c>
    </row>
    <row r="140" ht="12.75" customHeight="1" outlineLevel="2">
      <c r="A140" s="38" t="s">
        <v>99</v>
      </c>
      <c r="B140" s="38"/>
      <c r="C140" s="39">
        <v>43242.0</v>
      </c>
      <c r="D140" s="38">
        <v>2018.0</v>
      </c>
      <c r="E140" s="38">
        <v>444.0</v>
      </c>
      <c r="F140" s="38">
        <v>171005.0</v>
      </c>
      <c r="G140" s="38">
        <v>6.0</v>
      </c>
      <c r="H140" s="38"/>
      <c r="I140" s="38" t="s">
        <v>1047</v>
      </c>
      <c r="J140" s="40">
        <v>43242.375</v>
      </c>
      <c r="K140" s="38" t="s">
        <v>21</v>
      </c>
      <c r="L140" s="38">
        <v>79.0</v>
      </c>
      <c r="M140" s="38">
        <v>5765.0</v>
      </c>
      <c r="N140" s="38">
        <v>42.0</v>
      </c>
      <c r="O140" s="38" t="s">
        <v>23</v>
      </c>
      <c r="P140" s="38" t="s">
        <v>40</v>
      </c>
      <c r="Q140" s="38" t="s">
        <v>821</v>
      </c>
      <c r="R140" s="38"/>
      <c r="S140" s="38"/>
      <c r="T140" s="38"/>
      <c r="U140" s="38"/>
      <c r="V140" s="38"/>
      <c r="W140" s="38"/>
      <c r="X140" s="38"/>
      <c r="Y140" s="38"/>
      <c r="Z140" s="38">
        <v>68.0</v>
      </c>
    </row>
    <row r="141" ht="12.75" customHeight="1" outlineLevel="2">
      <c r="A141" s="38" t="s">
        <v>99</v>
      </c>
      <c r="B141" s="38" t="s">
        <v>29</v>
      </c>
      <c r="C141" s="39">
        <v>43243.0</v>
      </c>
      <c r="D141" s="38">
        <v>2018.0</v>
      </c>
      <c r="E141" s="38">
        <v>449.0</v>
      </c>
      <c r="F141" s="38">
        <v>120176.0</v>
      </c>
      <c r="G141" s="38">
        <v>6.0</v>
      </c>
      <c r="H141" s="38">
        <v>109.0</v>
      </c>
      <c r="I141" s="38"/>
      <c r="J141" s="40">
        <v>43243.583333333336</v>
      </c>
      <c r="K141" s="38" t="s">
        <v>40</v>
      </c>
      <c r="L141" s="38">
        <v>77.0</v>
      </c>
      <c r="M141" s="38">
        <v>5230.0</v>
      </c>
      <c r="N141" s="38">
        <v>41.0</v>
      </c>
      <c r="O141" s="38" t="s">
        <v>23</v>
      </c>
      <c r="P141" s="38" t="s">
        <v>35</v>
      </c>
      <c r="Q141" s="38" t="s">
        <v>814</v>
      </c>
      <c r="R141" s="38"/>
      <c r="S141" s="38"/>
      <c r="T141" s="38"/>
      <c r="U141" s="38"/>
      <c r="V141" s="38"/>
      <c r="W141" s="38"/>
      <c r="X141" s="38"/>
      <c r="Y141" s="38"/>
      <c r="Z141" s="38">
        <v>68.0</v>
      </c>
    </row>
    <row r="142" ht="12.75" customHeight="1" outlineLevel="1">
      <c r="A142" s="38"/>
      <c r="B142" s="38"/>
      <c r="C142" s="39"/>
      <c r="D142" s="38"/>
      <c r="E142" s="38"/>
      <c r="F142" s="38"/>
      <c r="G142" s="38"/>
      <c r="H142" s="38"/>
      <c r="I142" s="38"/>
      <c r="J142" s="40"/>
      <c r="K142" s="38"/>
      <c r="L142" s="38"/>
      <c r="M142" s="38"/>
      <c r="N142" s="38"/>
      <c r="O142" s="38"/>
      <c r="P142" s="38"/>
      <c r="Q142" s="38"/>
      <c r="R142" s="38"/>
      <c r="S142" s="38"/>
      <c r="T142" s="38"/>
      <c r="U142" s="38"/>
      <c r="V142" s="38"/>
      <c r="W142" s="38"/>
      <c r="X142" s="38"/>
      <c r="Y142" s="41" t="s">
        <v>1048</v>
      </c>
      <c r="Z142" s="38">
        <f>SUBTOTAL(3,Z139:Z141)</f>
        <v>3</v>
      </c>
    </row>
    <row r="143" ht="12.75" customHeight="1" outlineLevel="2">
      <c r="A143" s="38" t="s">
        <v>99</v>
      </c>
      <c r="B143" s="38" t="s">
        <v>851</v>
      </c>
      <c r="C143" s="39">
        <v>43243.0</v>
      </c>
      <c r="D143" s="38">
        <v>2018.0</v>
      </c>
      <c r="E143" s="38">
        <v>453.0</v>
      </c>
      <c r="F143" s="38">
        <v>101259.0</v>
      </c>
      <c r="G143" s="38">
        <v>6.0</v>
      </c>
      <c r="H143" s="38">
        <v>141.0</v>
      </c>
      <c r="I143" s="38"/>
      <c r="J143" s="40">
        <v>43243.583333333336</v>
      </c>
      <c r="K143" s="38" t="s">
        <v>40</v>
      </c>
      <c r="L143" s="38">
        <v>74.0</v>
      </c>
      <c r="M143" s="38">
        <v>5000.0</v>
      </c>
      <c r="N143" s="38">
        <v>37.0</v>
      </c>
      <c r="O143" s="38" t="s">
        <v>23</v>
      </c>
      <c r="P143" s="38" t="s">
        <v>40</v>
      </c>
      <c r="Q143" s="38" t="s">
        <v>814</v>
      </c>
      <c r="R143" s="38"/>
      <c r="S143" s="38"/>
      <c r="T143" s="38"/>
      <c r="U143" s="38"/>
      <c r="V143" s="38"/>
      <c r="W143" s="38"/>
      <c r="X143" s="38"/>
      <c r="Y143" s="38"/>
      <c r="Z143" s="38">
        <v>69.0</v>
      </c>
    </row>
    <row r="144" ht="12.75" customHeight="1" outlineLevel="2">
      <c r="A144" s="38" t="s">
        <v>99</v>
      </c>
      <c r="B144" s="38" t="s">
        <v>842</v>
      </c>
      <c r="C144" s="39">
        <v>43243.0</v>
      </c>
      <c r="D144" s="38">
        <v>2018.0</v>
      </c>
      <c r="E144" s="38">
        <v>452.0</v>
      </c>
      <c r="F144" s="38">
        <v>153357.0</v>
      </c>
      <c r="G144" s="38">
        <v>6.0</v>
      </c>
      <c r="H144" s="38">
        <v>24.0</v>
      </c>
      <c r="I144" s="38"/>
      <c r="J144" s="40">
        <v>43243.791666666664</v>
      </c>
      <c r="K144" s="38" t="s">
        <v>40</v>
      </c>
      <c r="L144" s="38">
        <v>70.0</v>
      </c>
      <c r="M144" s="38">
        <v>5305.0</v>
      </c>
      <c r="N144" s="38">
        <v>43.0</v>
      </c>
      <c r="O144" s="38" t="s">
        <v>23</v>
      </c>
      <c r="P144" s="38" t="s">
        <v>40</v>
      </c>
      <c r="Q144" s="38"/>
      <c r="R144" s="38"/>
      <c r="S144" s="38"/>
      <c r="T144" s="38"/>
      <c r="U144" s="38"/>
      <c r="V144" s="38"/>
      <c r="W144" s="38"/>
      <c r="X144" s="38"/>
      <c r="Y144" s="38"/>
      <c r="Z144" s="38">
        <v>69.0</v>
      </c>
    </row>
    <row r="145" ht="12.75" customHeight="1" outlineLevel="1">
      <c r="A145" s="38"/>
      <c r="B145" s="38"/>
      <c r="C145" s="39"/>
      <c r="D145" s="38"/>
      <c r="E145" s="38"/>
      <c r="F145" s="38"/>
      <c r="G145" s="38"/>
      <c r="H145" s="38"/>
      <c r="I145" s="38"/>
      <c r="J145" s="40"/>
      <c r="K145" s="38"/>
      <c r="L145" s="38"/>
      <c r="M145" s="38"/>
      <c r="N145" s="38"/>
      <c r="O145" s="38"/>
      <c r="P145" s="38"/>
      <c r="Q145" s="38"/>
      <c r="R145" s="38"/>
      <c r="S145" s="38"/>
      <c r="T145" s="38"/>
      <c r="U145" s="38"/>
      <c r="V145" s="38"/>
      <c r="W145" s="38"/>
      <c r="X145" s="38"/>
      <c r="Y145" s="41" t="s">
        <v>1049</v>
      </c>
      <c r="Z145" s="38">
        <f>SUBTOTAL(3,Z143:Z144)</f>
        <v>2</v>
      </c>
    </row>
    <row r="146" ht="12.75" customHeight="1" outlineLevel="2">
      <c r="A146" s="38" t="s">
        <v>99</v>
      </c>
      <c r="B146" s="38" t="s">
        <v>146</v>
      </c>
      <c r="C146" s="39">
        <v>43243.0</v>
      </c>
      <c r="D146" s="38">
        <v>2018.0</v>
      </c>
      <c r="E146" s="38">
        <v>450.0</v>
      </c>
      <c r="F146" s="38">
        <v>195232.0</v>
      </c>
      <c r="G146" s="38">
        <v>6.0</v>
      </c>
      <c r="H146" s="38">
        <v>110.0</v>
      </c>
      <c r="I146" s="38"/>
      <c r="J146" s="40">
        <v>43243.604166666664</v>
      </c>
      <c r="K146" s="38" t="s">
        <v>40</v>
      </c>
      <c r="L146" s="38">
        <v>74.0</v>
      </c>
      <c r="M146" s="38">
        <v>5300.0</v>
      </c>
      <c r="N146" s="38">
        <v>40.0</v>
      </c>
      <c r="O146" s="38" t="s">
        <v>23</v>
      </c>
      <c r="P146" s="38" t="s">
        <v>40</v>
      </c>
      <c r="Q146" s="38" t="s">
        <v>814</v>
      </c>
      <c r="R146" s="38"/>
      <c r="S146" s="38"/>
      <c r="T146" s="38"/>
      <c r="U146" s="38"/>
      <c r="V146" s="38"/>
      <c r="W146" s="38"/>
      <c r="X146" s="38"/>
      <c r="Y146" s="38"/>
      <c r="Z146" s="42">
        <v>70.0</v>
      </c>
    </row>
    <row r="147" ht="12.75" customHeight="1" outlineLevel="2">
      <c r="A147" s="38" t="s">
        <v>99</v>
      </c>
      <c r="B147" s="38"/>
      <c r="C147" s="39">
        <v>43243.0</v>
      </c>
      <c r="D147" s="38">
        <v>2018.0</v>
      </c>
      <c r="E147" s="38">
        <v>451.0</v>
      </c>
      <c r="F147" s="38">
        <v>175557.0</v>
      </c>
      <c r="G147" s="38">
        <v>6.0</v>
      </c>
      <c r="H147" s="38"/>
      <c r="I147" s="38" t="s">
        <v>1050</v>
      </c>
      <c r="J147" s="40">
        <v>43243.75</v>
      </c>
      <c r="K147" s="38" t="s">
        <v>21</v>
      </c>
      <c r="L147" s="38">
        <v>75.0</v>
      </c>
      <c r="M147" s="38">
        <v>5835.0</v>
      </c>
      <c r="N147" s="38">
        <v>44.0</v>
      </c>
      <c r="O147" s="38" t="s">
        <v>23</v>
      </c>
      <c r="P147" s="38" t="s">
        <v>23</v>
      </c>
      <c r="Q147" s="38"/>
      <c r="R147" s="38"/>
      <c r="S147" s="38"/>
      <c r="T147" s="38"/>
      <c r="U147" s="38"/>
      <c r="V147" s="38"/>
      <c r="W147" s="38"/>
      <c r="X147" s="38"/>
      <c r="Y147" s="38"/>
      <c r="Z147" s="38">
        <v>70.0</v>
      </c>
    </row>
    <row r="148" ht="12.75" customHeight="1" outlineLevel="2">
      <c r="A148" s="38" t="s">
        <v>99</v>
      </c>
      <c r="B148" s="38"/>
      <c r="C148" s="39">
        <v>43245.0</v>
      </c>
      <c r="D148" s="38">
        <v>2018.0</v>
      </c>
      <c r="E148" s="38">
        <v>462.0</v>
      </c>
      <c r="F148" s="38">
        <v>32745.0</v>
      </c>
      <c r="G148" s="38">
        <v>6.0</v>
      </c>
      <c r="H148" s="38"/>
      <c r="I148" s="38" t="s">
        <v>858</v>
      </c>
      <c r="J148" s="40">
        <v>43245.458333333336</v>
      </c>
      <c r="K148" s="38" t="s">
        <v>21</v>
      </c>
      <c r="L148" s="38">
        <v>72.0</v>
      </c>
      <c r="M148" s="38">
        <v>5615.0</v>
      </c>
      <c r="N148" s="38">
        <v>43.0</v>
      </c>
      <c r="O148" s="38" t="s">
        <v>23</v>
      </c>
      <c r="P148" s="38" t="s">
        <v>23</v>
      </c>
      <c r="Q148" s="38"/>
      <c r="R148" s="38"/>
      <c r="S148" s="38"/>
      <c r="T148" s="38"/>
      <c r="U148" s="38"/>
      <c r="V148" s="38"/>
      <c r="W148" s="38"/>
      <c r="X148" s="38"/>
      <c r="Y148" s="38"/>
      <c r="Z148" s="38">
        <v>70.0</v>
      </c>
    </row>
    <row r="149" ht="12.75" customHeight="1" outlineLevel="2">
      <c r="A149" s="38" t="s">
        <v>99</v>
      </c>
      <c r="B149" s="38"/>
      <c r="C149" s="39">
        <v>43245.0</v>
      </c>
      <c r="D149" s="38">
        <v>2018.0</v>
      </c>
      <c r="E149" s="38">
        <v>460.0</v>
      </c>
      <c r="F149" s="38">
        <v>174277.0</v>
      </c>
      <c r="G149" s="38">
        <v>6.0</v>
      </c>
      <c r="H149" s="38"/>
      <c r="I149" s="38" t="s">
        <v>858</v>
      </c>
      <c r="J149" s="40">
        <v>43245.375</v>
      </c>
      <c r="K149" s="38" t="s">
        <v>21</v>
      </c>
      <c r="L149" s="38">
        <v>74.0</v>
      </c>
      <c r="M149" s="38">
        <v>5025.0</v>
      </c>
      <c r="N149" s="38">
        <v>38.0</v>
      </c>
      <c r="O149" s="38" t="s">
        <v>23</v>
      </c>
      <c r="P149" s="38" t="s">
        <v>23</v>
      </c>
      <c r="Q149" s="38" t="s">
        <v>814</v>
      </c>
      <c r="R149" s="38"/>
      <c r="S149" s="38"/>
      <c r="T149" s="38">
        <v>2.0</v>
      </c>
      <c r="U149" s="38">
        <v>2.0</v>
      </c>
      <c r="V149" s="38"/>
      <c r="W149" s="38"/>
      <c r="X149" s="38"/>
      <c r="Y149" s="38"/>
      <c r="Z149" s="38">
        <v>70.0</v>
      </c>
    </row>
    <row r="150" ht="12.75" customHeight="1" outlineLevel="2">
      <c r="A150" s="38" t="s">
        <v>99</v>
      </c>
      <c r="B150" s="38"/>
      <c r="C150" s="39">
        <v>43245.0</v>
      </c>
      <c r="D150" s="38">
        <v>2018.0</v>
      </c>
      <c r="E150" s="38">
        <v>455.0</v>
      </c>
      <c r="F150" s="38">
        <v>66353.0</v>
      </c>
      <c r="G150" s="38">
        <v>6.0</v>
      </c>
      <c r="H150" s="38"/>
      <c r="I150" s="38" t="s">
        <v>819</v>
      </c>
      <c r="J150" s="40">
        <v>43245.416666666664</v>
      </c>
      <c r="K150" s="38" t="s">
        <v>21</v>
      </c>
      <c r="L150" s="38">
        <v>75.0</v>
      </c>
      <c r="M150" s="38">
        <v>5200.0</v>
      </c>
      <c r="N150" s="38">
        <v>38.0</v>
      </c>
      <c r="O150" s="38" t="s">
        <v>23</v>
      </c>
      <c r="P150" s="38" t="s">
        <v>23</v>
      </c>
      <c r="Q150" s="38" t="s">
        <v>814</v>
      </c>
      <c r="R150" s="38"/>
      <c r="S150" s="38"/>
      <c r="T150" s="38">
        <v>2.0</v>
      </c>
      <c r="U150" s="38">
        <v>2.0</v>
      </c>
      <c r="V150" s="38"/>
      <c r="W150" s="38"/>
      <c r="X150" s="38"/>
      <c r="Y150" s="38"/>
      <c r="Z150" s="38">
        <v>70.0</v>
      </c>
    </row>
    <row r="151" ht="12.75" customHeight="1" outlineLevel="2">
      <c r="A151" s="38" t="s">
        <v>99</v>
      </c>
      <c r="B151" s="38"/>
      <c r="C151" s="39">
        <v>43245.0</v>
      </c>
      <c r="D151" s="38">
        <v>2018.0</v>
      </c>
      <c r="E151" s="38">
        <v>463.0</v>
      </c>
      <c r="F151" s="38">
        <v>174879.0</v>
      </c>
      <c r="G151" s="38">
        <v>6.0</v>
      </c>
      <c r="H151" s="38"/>
      <c r="I151" s="38" t="s">
        <v>857</v>
      </c>
      <c r="J151" s="40">
        <v>43245.875</v>
      </c>
      <c r="K151" s="38" t="s">
        <v>21</v>
      </c>
      <c r="L151" s="38">
        <v>76.0</v>
      </c>
      <c r="M151" s="38">
        <v>4950.0</v>
      </c>
      <c r="N151" s="38">
        <v>42.0</v>
      </c>
      <c r="O151" s="38" t="s">
        <v>23</v>
      </c>
      <c r="P151" s="38" t="s">
        <v>23</v>
      </c>
      <c r="Q151" s="38"/>
      <c r="R151" s="38"/>
      <c r="S151" s="38"/>
      <c r="T151" s="38"/>
      <c r="U151" s="38"/>
      <c r="V151" s="38"/>
      <c r="W151" s="38"/>
      <c r="X151" s="38"/>
      <c r="Y151" s="38"/>
      <c r="Z151" s="38">
        <v>70.0</v>
      </c>
    </row>
    <row r="152" ht="12.75" customHeight="1" outlineLevel="1">
      <c r="A152" s="38"/>
      <c r="B152" s="38"/>
      <c r="C152" s="39"/>
      <c r="D152" s="38"/>
      <c r="E152" s="38"/>
      <c r="F152" s="38"/>
      <c r="G152" s="38"/>
      <c r="H152" s="38"/>
      <c r="I152" s="38"/>
      <c r="J152" s="40"/>
      <c r="K152" s="38"/>
      <c r="L152" s="38"/>
      <c r="M152" s="38"/>
      <c r="N152" s="38"/>
      <c r="O152" s="38"/>
      <c r="P152" s="38"/>
      <c r="Q152" s="38"/>
      <c r="R152" s="38"/>
      <c r="S152" s="38"/>
      <c r="T152" s="38"/>
      <c r="U152" s="38"/>
      <c r="V152" s="38"/>
      <c r="W152" s="38"/>
      <c r="X152" s="38"/>
      <c r="Y152" s="41" t="s">
        <v>1051</v>
      </c>
      <c r="Z152" s="38">
        <f>SUBTOTAL(3,Z146:Z151)</f>
        <v>6</v>
      </c>
    </row>
    <row r="153" ht="12.75" customHeight="1" outlineLevel="2">
      <c r="A153" s="38" t="s">
        <v>99</v>
      </c>
      <c r="B153" s="38"/>
      <c r="C153" s="39">
        <v>43245.0</v>
      </c>
      <c r="D153" s="38">
        <v>2018.0</v>
      </c>
      <c r="E153" s="38">
        <v>458.0</v>
      </c>
      <c r="F153" s="38">
        <v>17641.0</v>
      </c>
      <c r="G153" s="38">
        <v>6.0</v>
      </c>
      <c r="H153" s="38"/>
      <c r="I153" s="38" t="s">
        <v>161</v>
      </c>
      <c r="J153" s="40">
        <v>43245.416666666664</v>
      </c>
      <c r="K153" s="38" t="s">
        <v>21</v>
      </c>
      <c r="L153" s="38">
        <v>76.0</v>
      </c>
      <c r="M153" s="38">
        <v>5510.0</v>
      </c>
      <c r="N153" s="38">
        <v>39.0</v>
      </c>
      <c r="O153" s="38" t="s">
        <v>23</v>
      </c>
      <c r="P153" s="38" t="s">
        <v>23</v>
      </c>
      <c r="Q153" s="38" t="s">
        <v>821</v>
      </c>
      <c r="R153" s="38"/>
      <c r="S153" s="38"/>
      <c r="T153" s="38">
        <v>2.0</v>
      </c>
      <c r="U153" s="38">
        <v>2.0</v>
      </c>
      <c r="V153" s="38"/>
      <c r="W153" s="38"/>
      <c r="X153" s="38"/>
      <c r="Y153" s="38"/>
      <c r="Z153" s="38">
        <v>71.0</v>
      </c>
    </row>
    <row r="154" ht="12.75" customHeight="1" outlineLevel="2">
      <c r="A154" s="38" t="s">
        <v>99</v>
      </c>
      <c r="B154" s="38"/>
      <c r="C154" s="39">
        <v>43245.0</v>
      </c>
      <c r="D154" s="38">
        <v>2018.0</v>
      </c>
      <c r="E154" s="38">
        <v>454.0</v>
      </c>
      <c r="F154" s="38">
        <v>10143.0</v>
      </c>
      <c r="G154" s="38">
        <v>6.0</v>
      </c>
      <c r="H154" s="38"/>
      <c r="I154" s="38" t="s">
        <v>842</v>
      </c>
      <c r="J154" s="40">
        <v>43245.395833333336</v>
      </c>
      <c r="K154" s="38" t="s">
        <v>21</v>
      </c>
      <c r="L154" s="38">
        <v>78.0</v>
      </c>
      <c r="M154" s="38">
        <v>5340.0</v>
      </c>
      <c r="N154" s="38">
        <v>39.0</v>
      </c>
      <c r="O154" s="38" t="s">
        <v>23</v>
      </c>
      <c r="P154" s="38" t="s">
        <v>40</v>
      </c>
      <c r="Q154" s="38" t="s">
        <v>821</v>
      </c>
      <c r="R154" s="38"/>
      <c r="S154" s="38"/>
      <c r="T154" s="38">
        <v>2.0</v>
      </c>
      <c r="U154" s="38">
        <v>2.0</v>
      </c>
      <c r="V154" s="38"/>
      <c r="W154" s="38"/>
      <c r="X154" s="38"/>
      <c r="Y154" s="38"/>
      <c r="Z154" s="38">
        <v>71.0</v>
      </c>
    </row>
    <row r="155" ht="12.75" customHeight="1" outlineLevel="2">
      <c r="A155" s="38" t="s">
        <v>99</v>
      </c>
      <c r="B155" s="38"/>
      <c r="C155" s="39">
        <v>43245.0</v>
      </c>
      <c r="D155" s="38">
        <v>2018.0</v>
      </c>
      <c r="E155" s="38">
        <v>461.0</v>
      </c>
      <c r="F155" s="38">
        <v>134501.0</v>
      </c>
      <c r="G155" s="38">
        <v>6.0</v>
      </c>
      <c r="H155" s="38"/>
      <c r="I155" s="38" t="s">
        <v>109</v>
      </c>
      <c r="J155" s="40">
        <v>43245.333333333336</v>
      </c>
      <c r="K155" s="38" t="s">
        <v>21</v>
      </c>
      <c r="L155" s="38">
        <v>78.0</v>
      </c>
      <c r="M155" s="38">
        <v>5790.0</v>
      </c>
      <c r="N155" s="38">
        <v>40.0</v>
      </c>
      <c r="O155" s="38" t="s">
        <v>23</v>
      </c>
      <c r="P155" s="38" t="s">
        <v>23</v>
      </c>
      <c r="Q155" s="38" t="s">
        <v>821</v>
      </c>
      <c r="R155" s="38"/>
      <c r="S155" s="38"/>
      <c r="T155" s="38">
        <v>2.0</v>
      </c>
      <c r="U155" s="38">
        <v>2.0</v>
      </c>
      <c r="V155" s="38"/>
      <c r="W155" s="38"/>
      <c r="X155" s="38"/>
      <c r="Y155" s="38"/>
      <c r="Z155" s="38">
        <v>71.0</v>
      </c>
    </row>
    <row r="156" ht="12.75" customHeight="1" outlineLevel="2">
      <c r="A156" s="38" t="s">
        <v>99</v>
      </c>
      <c r="B156" s="38"/>
      <c r="C156" s="39">
        <v>43245.0</v>
      </c>
      <c r="D156" s="38">
        <v>2018.0</v>
      </c>
      <c r="E156" s="38">
        <v>457.0</v>
      </c>
      <c r="F156" s="38">
        <v>168167.0</v>
      </c>
      <c r="G156" s="38">
        <v>6.0</v>
      </c>
      <c r="H156" s="38"/>
      <c r="I156" s="38" t="s">
        <v>896</v>
      </c>
      <c r="J156" s="40">
        <v>43245.458333333336</v>
      </c>
      <c r="K156" s="38" t="s">
        <v>21</v>
      </c>
      <c r="L156" s="38">
        <v>78.0</v>
      </c>
      <c r="M156" s="38">
        <v>6080.0</v>
      </c>
      <c r="N156" s="38">
        <v>40.0</v>
      </c>
      <c r="O156" s="38" t="s">
        <v>23</v>
      </c>
      <c r="P156" s="38" t="s">
        <v>35</v>
      </c>
      <c r="Q156" s="38" t="s">
        <v>821</v>
      </c>
      <c r="R156" s="38"/>
      <c r="S156" s="38"/>
      <c r="T156" s="38"/>
      <c r="U156" s="38"/>
      <c r="V156" s="38"/>
      <c r="W156" s="38"/>
      <c r="X156" s="38"/>
      <c r="Y156" s="38"/>
      <c r="Z156" s="42">
        <v>71.0</v>
      </c>
    </row>
    <row r="157" ht="12.75" customHeight="1" outlineLevel="2">
      <c r="A157" s="38" t="s">
        <v>99</v>
      </c>
      <c r="B157" s="38"/>
      <c r="C157" s="39">
        <v>43245.0</v>
      </c>
      <c r="D157" s="38">
        <v>2018.0</v>
      </c>
      <c r="E157" s="38">
        <v>459.0</v>
      </c>
      <c r="F157" s="38">
        <v>174261.0</v>
      </c>
      <c r="G157" s="38">
        <v>6.0</v>
      </c>
      <c r="H157" s="38"/>
      <c r="I157" s="38" t="s">
        <v>102</v>
      </c>
      <c r="J157" s="40">
        <v>43245.395833333336</v>
      </c>
      <c r="K157" s="38" t="s">
        <v>21</v>
      </c>
      <c r="L157" s="38">
        <v>79.0</v>
      </c>
      <c r="M157" s="38">
        <v>5990.0</v>
      </c>
      <c r="N157" s="38">
        <v>40.0</v>
      </c>
      <c r="O157" s="38" t="s">
        <v>23</v>
      </c>
      <c r="P157" s="38" t="s">
        <v>23</v>
      </c>
      <c r="Q157" s="38" t="s">
        <v>821</v>
      </c>
      <c r="R157" s="38"/>
      <c r="S157" s="38"/>
      <c r="T157" s="38">
        <v>2.0</v>
      </c>
      <c r="U157" s="38">
        <v>2.0</v>
      </c>
      <c r="V157" s="38"/>
      <c r="W157" s="38"/>
      <c r="X157" s="38"/>
      <c r="Y157" s="38"/>
      <c r="Z157" s="38">
        <v>71.0</v>
      </c>
    </row>
    <row r="158" ht="12.75" customHeight="1" outlineLevel="2">
      <c r="A158" s="38" t="s">
        <v>99</v>
      </c>
      <c r="B158" s="38"/>
      <c r="C158" s="39">
        <v>43245.0</v>
      </c>
      <c r="D158" s="38">
        <v>2018.0</v>
      </c>
      <c r="E158" s="38">
        <v>456.0</v>
      </c>
      <c r="F158" s="38">
        <v>99047.0</v>
      </c>
      <c r="G158" s="38">
        <v>6.0</v>
      </c>
      <c r="H158" s="38"/>
      <c r="I158" s="38" t="s">
        <v>102</v>
      </c>
      <c r="J158" s="40">
        <v>43245.333333333336</v>
      </c>
      <c r="K158" s="38" t="s">
        <v>21</v>
      </c>
      <c r="L158" s="38">
        <v>81.0</v>
      </c>
      <c r="M158" s="38">
        <v>6400.0</v>
      </c>
      <c r="N158" s="38">
        <v>43.0</v>
      </c>
      <c r="O158" s="38" t="s">
        <v>23</v>
      </c>
      <c r="P158" s="38" t="s">
        <v>23</v>
      </c>
      <c r="Q158" s="38" t="s">
        <v>821</v>
      </c>
      <c r="R158" s="38"/>
      <c r="S158" s="38"/>
      <c r="T158" s="38"/>
      <c r="U158" s="38"/>
      <c r="V158" s="38"/>
      <c r="W158" s="38"/>
      <c r="X158" s="38"/>
      <c r="Y158" s="38"/>
      <c r="Z158" s="38">
        <v>71.0</v>
      </c>
    </row>
    <row r="159" ht="12.75" customHeight="1" outlineLevel="2">
      <c r="A159" s="38" t="s">
        <v>99</v>
      </c>
      <c r="B159" s="38"/>
      <c r="C159" s="39">
        <v>43247.0</v>
      </c>
      <c r="D159" s="38">
        <v>2018.0</v>
      </c>
      <c r="E159" s="38">
        <v>465.0</v>
      </c>
      <c r="F159" s="38">
        <v>3937.0</v>
      </c>
      <c r="G159" s="38">
        <v>6.0</v>
      </c>
      <c r="H159" s="38"/>
      <c r="I159" s="38" t="s">
        <v>846</v>
      </c>
      <c r="J159" s="40">
        <v>43247.541666666664</v>
      </c>
      <c r="K159" s="38" t="s">
        <v>21</v>
      </c>
      <c r="L159" s="38">
        <v>74.0</v>
      </c>
      <c r="M159" s="38">
        <v>5015.0</v>
      </c>
      <c r="N159" s="38">
        <v>42.0</v>
      </c>
      <c r="O159" s="38" t="s">
        <v>23</v>
      </c>
      <c r="P159" s="38" t="s">
        <v>40</v>
      </c>
      <c r="Q159" s="38" t="s">
        <v>821</v>
      </c>
      <c r="R159" s="38"/>
      <c r="S159" s="38"/>
      <c r="T159" s="38">
        <v>2.0</v>
      </c>
      <c r="U159" s="38">
        <v>2.0</v>
      </c>
      <c r="V159" s="38"/>
      <c r="W159" s="38"/>
      <c r="X159" s="38"/>
      <c r="Y159" s="38"/>
      <c r="Z159" s="38">
        <v>71.0</v>
      </c>
    </row>
    <row r="160" ht="12.75" customHeight="1" outlineLevel="2">
      <c r="A160" s="38" t="s">
        <v>99</v>
      </c>
      <c r="B160" s="38"/>
      <c r="C160" s="39">
        <v>43247.0</v>
      </c>
      <c r="D160" s="38">
        <v>2018.0</v>
      </c>
      <c r="E160" s="38">
        <v>464.0</v>
      </c>
      <c r="F160" s="38">
        <v>75995.0</v>
      </c>
      <c r="G160" s="38">
        <v>6.0</v>
      </c>
      <c r="H160" s="38"/>
      <c r="I160" s="38" t="s">
        <v>175</v>
      </c>
      <c r="J160" s="40">
        <v>43247.520833333336</v>
      </c>
      <c r="K160" s="38" t="s">
        <v>21</v>
      </c>
      <c r="L160" s="38">
        <v>76.0</v>
      </c>
      <c r="M160" s="38">
        <v>5670.0</v>
      </c>
      <c r="N160" s="38">
        <v>43.0</v>
      </c>
      <c r="O160" s="38" t="s">
        <v>23</v>
      </c>
      <c r="P160" s="38" t="s">
        <v>23</v>
      </c>
      <c r="Q160" s="38" t="s">
        <v>821</v>
      </c>
      <c r="R160" s="38"/>
      <c r="S160" s="38"/>
      <c r="T160" s="38"/>
      <c r="U160" s="38"/>
      <c r="V160" s="38"/>
      <c r="W160" s="38"/>
      <c r="X160" s="38"/>
      <c r="Y160" s="38"/>
      <c r="Z160" s="38">
        <v>71.0</v>
      </c>
    </row>
    <row r="161" ht="12.75" customHeight="1" outlineLevel="2">
      <c r="A161" s="38" t="s">
        <v>99</v>
      </c>
      <c r="B161" s="38" t="s">
        <v>133</v>
      </c>
      <c r="C161" s="39">
        <v>43249.0</v>
      </c>
      <c r="D161" s="38">
        <v>2018.0</v>
      </c>
      <c r="E161" s="38">
        <v>466.0</v>
      </c>
      <c r="F161" s="38">
        <v>119786.0</v>
      </c>
      <c r="G161" s="38">
        <v>6.0</v>
      </c>
      <c r="H161" s="38">
        <v>114.0</v>
      </c>
      <c r="I161" s="38"/>
      <c r="J161" s="40">
        <v>43249.666666666664</v>
      </c>
      <c r="K161" s="38" t="s">
        <v>40</v>
      </c>
      <c r="L161" s="38">
        <v>81.0</v>
      </c>
      <c r="M161" s="38">
        <v>5305.0</v>
      </c>
      <c r="N161" s="38">
        <v>41.0</v>
      </c>
      <c r="O161" s="38" t="s">
        <v>23</v>
      </c>
      <c r="P161" s="38" t="s">
        <v>23</v>
      </c>
      <c r="Q161" s="38" t="s">
        <v>821</v>
      </c>
      <c r="R161" s="38"/>
      <c r="S161" s="38"/>
      <c r="T161" s="38">
        <v>1.0</v>
      </c>
      <c r="U161" s="38">
        <v>2.0</v>
      </c>
      <c r="V161" s="38"/>
      <c r="W161" s="38"/>
      <c r="X161" s="38"/>
      <c r="Y161" s="38"/>
      <c r="Z161" s="38">
        <v>71.0</v>
      </c>
    </row>
    <row r="162" ht="12.75" customHeight="1" outlineLevel="2">
      <c r="A162" s="38" t="s">
        <v>99</v>
      </c>
      <c r="B162" s="38" t="s">
        <v>840</v>
      </c>
      <c r="C162" s="39">
        <v>43250.0</v>
      </c>
      <c r="D162" s="38">
        <v>2018.0</v>
      </c>
      <c r="E162" s="38">
        <v>467.0</v>
      </c>
      <c r="F162" s="38">
        <v>115015.0</v>
      </c>
      <c r="G162" s="38">
        <v>6.0</v>
      </c>
      <c r="H162" s="38">
        <v>113.0</v>
      </c>
      <c r="I162" s="38"/>
      <c r="J162" s="40">
        <v>43250.416666666664</v>
      </c>
      <c r="K162" s="38" t="s">
        <v>40</v>
      </c>
      <c r="L162" s="38">
        <v>79.0</v>
      </c>
      <c r="M162" s="38">
        <v>6595.0</v>
      </c>
      <c r="N162" s="38">
        <v>47.0</v>
      </c>
      <c r="O162" s="38" t="s">
        <v>23</v>
      </c>
      <c r="P162" s="38" t="s">
        <v>23</v>
      </c>
      <c r="Q162" s="38"/>
      <c r="R162" s="38"/>
      <c r="S162" s="38"/>
      <c r="T162" s="38"/>
      <c r="U162" s="38"/>
      <c r="V162" s="38"/>
      <c r="W162" s="38"/>
      <c r="X162" s="38"/>
      <c r="Y162" s="38"/>
      <c r="Z162" s="38">
        <v>71.0</v>
      </c>
    </row>
    <row r="163" ht="12.75" customHeight="1" outlineLevel="1">
      <c r="A163" s="38"/>
      <c r="B163" s="38"/>
      <c r="C163" s="39"/>
      <c r="D163" s="38"/>
      <c r="E163" s="38"/>
      <c r="F163" s="38"/>
      <c r="G163" s="38"/>
      <c r="H163" s="38"/>
      <c r="I163" s="38"/>
      <c r="J163" s="40"/>
      <c r="K163" s="38"/>
      <c r="L163" s="38"/>
      <c r="M163" s="38"/>
      <c r="N163" s="38"/>
      <c r="O163" s="38"/>
      <c r="P163" s="38"/>
      <c r="Q163" s="38"/>
      <c r="R163" s="38"/>
      <c r="S163" s="38"/>
      <c r="T163" s="38"/>
      <c r="U163" s="38"/>
      <c r="V163" s="38"/>
      <c r="W163" s="38"/>
      <c r="X163" s="38"/>
      <c r="Y163" s="41" t="s">
        <v>1052</v>
      </c>
      <c r="Z163" s="38">
        <f>SUBTOTAL(3,Z153:Z162)</f>
        <v>10</v>
      </c>
    </row>
    <row r="164" ht="12.75" customHeight="1" outlineLevel="2">
      <c r="A164" s="38" t="s">
        <v>99</v>
      </c>
      <c r="B164" s="38" t="s">
        <v>29</v>
      </c>
      <c r="C164" s="39">
        <v>43250.0</v>
      </c>
      <c r="D164" s="38">
        <v>2018.0</v>
      </c>
      <c r="E164" s="38">
        <v>470.0</v>
      </c>
      <c r="F164" s="38">
        <v>92432.0</v>
      </c>
      <c r="G164" s="38">
        <v>6.0</v>
      </c>
      <c r="H164" s="38">
        <v>109.0</v>
      </c>
      <c r="I164" s="38"/>
      <c r="J164" s="40">
        <v>43250.708333333336</v>
      </c>
      <c r="K164" s="38" t="s">
        <v>40</v>
      </c>
      <c r="L164" s="38">
        <v>72.0</v>
      </c>
      <c r="M164" s="38">
        <v>4030.0</v>
      </c>
      <c r="N164" s="38">
        <v>37.0</v>
      </c>
      <c r="O164" s="38" t="s">
        <v>23</v>
      </c>
      <c r="P164" s="38" t="s">
        <v>35</v>
      </c>
      <c r="Q164" s="38" t="s">
        <v>35</v>
      </c>
      <c r="R164" s="38"/>
      <c r="S164" s="38"/>
      <c r="T164" s="38">
        <v>1.0</v>
      </c>
      <c r="U164" s="38">
        <v>1.0</v>
      </c>
      <c r="V164" s="38"/>
      <c r="W164" s="38"/>
      <c r="X164" s="38"/>
      <c r="Y164" s="38"/>
      <c r="Z164" s="38">
        <v>72.0</v>
      </c>
    </row>
    <row r="165" ht="12.75" customHeight="1" outlineLevel="2">
      <c r="A165" s="38" t="s">
        <v>99</v>
      </c>
      <c r="B165" s="38" t="s">
        <v>146</v>
      </c>
      <c r="C165" s="39">
        <v>43250.0</v>
      </c>
      <c r="D165" s="38">
        <v>2018.0</v>
      </c>
      <c r="E165" s="38">
        <v>469.0</v>
      </c>
      <c r="F165" s="38">
        <v>222228.0</v>
      </c>
      <c r="G165" s="38">
        <v>6.0</v>
      </c>
      <c r="H165" s="38">
        <v>110.0</v>
      </c>
      <c r="I165" s="38"/>
      <c r="J165" s="40">
        <v>43250.583333333336</v>
      </c>
      <c r="K165" s="38" t="s">
        <v>40</v>
      </c>
      <c r="L165" s="38">
        <v>69.0</v>
      </c>
      <c r="M165" s="38">
        <v>4025.0</v>
      </c>
      <c r="N165" s="38">
        <v>38.0</v>
      </c>
      <c r="O165" s="38" t="s">
        <v>23</v>
      </c>
      <c r="P165" s="38" t="s">
        <v>23</v>
      </c>
      <c r="Q165" s="38" t="s">
        <v>821</v>
      </c>
      <c r="R165" s="38"/>
      <c r="S165" s="38"/>
      <c r="T165" s="38"/>
      <c r="U165" s="38"/>
      <c r="V165" s="38"/>
      <c r="W165" s="38"/>
      <c r="X165" s="38"/>
      <c r="Y165" s="38"/>
      <c r="Z165" s="38">
        <v>72.0</v>
      </c>
    </row>
    <row r="166" ht="12.75" customHeight="1" outlineLevel="2">
      <c r="A166" s="38" t="s">
        <v>99</v>
      </c>
      <c r="B166" s="38"/>
      <c r="C166" s="39">
        <v>43250.0</v>
      </c>
      <c r="D166" s="38">
        <v>2018.0</v>
      </c>
      <c r="E166" s="38">
        <v>468.0</v>
      </c>
      <c r="F166" s="38">
        <v>89458.0</v>
      </c>
      <c r="G166" s="38">
        <v>6.0</v>
      </c>
      <c r="H166" s="38"/>
      <c r="I166" s="38" t="s">
        <v>1043</v>
      </c>
      <c r="J166" s="40">
        <v>43250.458333333336</v>
      </c>
      <c r="K166" s="38" t="s">
        <v>21</v>
      </c>
      <c r="L166" s="38">
        <v>78.0</v>
      </c>
      <c r="M166" s="38">
        <v>4885.0</v>
      </c>
      <c r="N166" s="38">
        <v>39.0</v>
      </c>
      <c r="O166" s="38" t="s">
        <v>23</v>
      </c>
      <c r="P166" s="38" t="s">
        <v>40</v>
      </c>
      <c r="Q166" s="38" t="s">
        <v>814</v>
      </c>
      <c r="R166" s="38"/>
      <c r="S166" s="38"/>
      <c r="T166" s="38"/>
      <c r="U166" s="38"/>
      <c r="V166" s="38"/>
      <c r="W166" s="38"/>
      <c r="X166" s="38"/>
      <c r="Y166" s="38"/>
      <c r="Z166" s="38">
        <v>72.0</v>
      </c>
    </row>
    <row r="167" ht="12.75" customHeight="1" outlineLevel="2">
      <c r="A167" s="38" t="s">
        <v>99</v>
      </c>
      <c r="B167" s="38" t="s">
        <v>855</v>
      </c>
      <c r="C167" s="39">
        <v>43252.0</v>
      </c>
      <c r="D167" s="38">
        <v>2018.0</v>
      </c>
      <c r="E167" s="38">
        <v>483.0</v>
      </c>
      <c r="F167" s="38">
        <v>159244.0</v>
      </c>
      <c r="G167" s="38">
        <v>6.0</v>
      </c>
      <c r="H167" s="38">
        <v>22.0</v>
      </c>
      <c r="I167" s="38"/>
      <c r="J167" s="40">
        <v>43252.604166666664</v>
      </c>
      <c r="K167" s="38" t="s">
        <v>40</v>
      </c>
      <c r="L167" s="38">
        <v>75.0</v>
      </c>
      <c r="M167" s="38">
        <v>4575.0</v>
      </c>
      <c r="N167" s="38">
        <v>40.0</v>
      </c>
      <c r="O167" s="38" t="s">
        <v>23</v>
      </c>
      <c r="P167" s="38" t="s">
        <v>23</v>
      </c>
      <c r="Q167" s="38" t="s">
        <v>821</v>
      </c>
      <c r="R167" s="38"/>
      <c r="S167" s="38"/>
      <c r="T167" s="38">
        <v>1.0</v>
      </c>
      <c r="U167" s="38">
        <v>2.0</v>
      </c>
      <c r="V167" s="38"/>
      <c r="W167" s="38"/>
      <c r="X167" s="38"/>
      <c r="Y167" s="38"/>
      <c r="Z167" s="38">
        <v>72.0</v>
      </c>
    </row>
    <row r="168" ht="12.75" customHeight="1" outlineLevel="2">
      <c r="A168" s="38" t="s">
        <v>99</v>
      </c>
      <c r="B168" s="38"/>
      <c r="C168" s="39">
        <v>43252.0</v>
      </c>
      <c r="D168" s="38">
        <v>2018.0</v>
      </c>
      <c r="E168" s="38">
        <v>474.0</v>
      </c>
      <c r="F168" s="38">
        <v>96313.0</v>
      </c>
      <c r="G168" s="38">
        <v>6.0</v>
      </c>
      <c r="H168" s="38"/>
      <c r="I168" s="38" t="s">
        <v>846</v>
      </c>
      <c r="J168" s="40">
        <v>43252.479166666664</v>
      </c>
      <c r="K168" s="38" t="s">
        <v>21</v>
      </c>
      <c r="L168" s="38">
        <v>72.0</v>
      </c>
      <c r="M168" s="38">
        <v>4105.0</v>
      </c>
      <c r="N168" s="38">
        <v>40.0</v>
      </c>
      <c r="O168" s="38" t="s">
        <v>23</v>
      </c>
      <c r="P168" s="38" t="s">
        <v>23</v>
      </c>
      <c r="Q168" s="38"/>
      <c r="R168" s="38"/>
      <c r="S168" s="38"/>
      <c r="T168" s="38"/>
      <c r="U168" s="38"/>
      <c r="V168" s="38"/>
      <c r="W168" s="38"/>
      <c r="X168" s="38"/>
      <c r="Y168" s="38"/>
      <c r="Z168" s="38">
        <v>72.0</v>
      </c>
    </row>
    <row r="169" ht="12.75" customHeight="1" outlineLevel="2">
      <c r="A169" s="38" t="s">
        <v>99</v>
      </c>
      <c r="B169" s="38"/>
      <c r="C169" s="39">
        <v>43252.0</v>
      </c>
      <c r="D169" s="38">
        <v>2018.0</v>
      </c>
      <c r="E169" s="38">
        <v>471.0</v>
      </c>
      <c r="F169" s="38">
        <v>101259.0</v>
      </c>
      <c r="G169" s="38">
        <v>6.0</v>
      </c>
      <c r="H169" s="38"/>
      <c r="I169" s="38" t="s">
        <v>1053</v>
      </c>
      <c r="J169" s="40">
        <v>43252.395833333336</v>
      </c>
      <c r="K169" s="38" t="s">
        <v>21</v>
      </c>
      <c r="L169" s="38">
        <v>74.0</v>
      </c>
      <c r="M169" s="38">
        <v>4380.0</v>
      </c>
      <c r="N169" s="38">
        <v>39.0</v>
      </c>
      <c r="O169" s="38" t="s">
        <v>23</v>
      </c>
      <c r="P169" s="38" t="s">
        <v>23</v>
      </c>
      <c r="Q169" s="38" t="s">
        <v>821</v>
      </c>
      <c r="R169" s="38"/>
      <c r="S169" s="38"/>
      <c r="T169" s="38">
        <v>1.0</v>
      </c>
      <c r="U169" s="38">
        <v>1.0</v>
      </c>
      <c r="V169" s="38"/>
      <c r="W169" s="38"/>
      <c r="X169" s="38"/>
      <c r="Y169" s="38"/>
      <c r="Z169" s="38">
        <v>72.0</v>
      </c>
    </row>
    <row r="170" ht="12.75" customHeight="1" outlineLevel="2">
      <c r="A170" s="38" t="s">
        <v>99</v>
      </c>
      <c r="B170" s="38"/>
      <c r="C170" s="39">
        <v>43252.0</v>
      </c>
      <c r="D170" s="38">
        <v>2018.0</v>
      </c>
      <c r="E170" s="38">
        <v>477.0</v>
      </c>
      <c r="F170" s="38">
        <v>64567.0</v>
      </c>
      <c r="G170" s="38">
        <v>6.0</v>
      </c>
      <c r="H170" s="38"/>
      <c r="I170" s="38" t="s">
        <v>134</v>
      </c>
      <c r="J170" s="40">
        <v>43252.458333333336</v>
      </c>
      <c r="K170" s="38" t="s">
        <v>21</v>
      </c>
      <c r="L170" s="38">
        <v>74.0</v>
      </c>
      <c r="M170" s="38">
        <v>5035.0</v>
      </c>
      <c r="N170" s="38">
        <v>43.0</v>
      </c>
      <c r="O170" s="38" t="s">
        <v>23</v>
      </c>
      <c r="P170" s="38" t="s">
        <v>23</v>
      </c>
      <c r="Q170" s="38"/>
      <c r="R170" s="38"/>
      <c r="S170" s="38"/>
      <c r="T170" s="38"/>
      <c r="U170" s="38"/>
      <c r="V170" s="38"/>
      <c r="W170" s="38"/>
      <c r="X170" s="38"/>
      <c r="Y170" s="38"/>
      <c r="Z170" s="38">
        <v>72.0</v>
      </c>
    </row>
    <row r="171" ht="12.75" customHeight="1" outlineLevel="2">
      <c r="A171" s="38" t="s">
        <v>99</v>
      </c>
      <c r="B171" s="38"/>
      <c r="C171" s="39">
        <v>43252.0</v>
      </c>
      <c r="D171" s="38">
        <v>2018.0</v>
      </c>
      <c r="E171" s="38">
        <v>475.0</v>
      </c>
      <c r="F171" s="38">
        <v>128041.0</v>
      </c>
      <c r="G171" s="38">
        <v>6.0</v>
      </c>
      <c r="H171" s="38"/>
      <c r="I171" s="38" t="s">
        <v>134</v>
      </c>
      <c r="J171" s="40">
        <v>43252.479166666664</v>
      </c>
      <c r="K171" s="38" t="s">
        <v>21</v>
      </c>
      <c r="L171" s="38">
        <v>75.0</v>
      </c>
      <c r="M171" s="38">
        <v>5230.0</v>
      </c>
      <c r="N171" s="38">
        <v>43.0</v>
      </c>
      <c r="O171" s="38" t="s">
        <v>23</v>
      </c>
      <c r="P171" s="38" t="s">
        <v>23</v>
      </c>
      <c r="Q171" s="38"/>
      <c r="R171" s="38"/>
      <c r="S171" s="38"/>
      <c r="T171" s="38"/>
      <c r="U171" s="38"/>
      <c r="V171" s="38"/>
      <c r="W171" s="38"/>
      <c r="X171" s="38"/>
      <c r="Y171" s="38"/>
      <c r="Z171" s="38">
        <v>72.0</v>
      </c>
    </row>
    <row r="172" ht="12.75" customHeight="1" outlineLevel="2">
      <c r="A172" s="38" t="s">
        <v>99</v>
      </c>
      <c r="B172" s="38"/>
      <c r="C172" s="39">
        <v>43252.0</v>
      </c>
      <c r="D172" s="38">
        <v>2018.0</v>
      </c>
      <c r="E172" s="38">
        <v>478.0</v>
      </c>
      <c r="F172" s="38">
        <v>49279.0</v>
      </c>
      <c r="G172" s="38">
        <v>6.0</v>
      </c>
      <c r="H172" s="38"/>
      <c r="I172" s="38" t="s">
        <v>134</v>
      </c>
      <c r="J172" s="40">
        <v>43252.458333333336</v>
      </c>
      <c r="K172" s="38" t="s">
        <v>21</v>
      </c>
      <c r="L172" s="38">
        <v>76.0</v>
      </c>
      <c r="M172" s="38">
        <v>4785.0</v>
      </c>
      <c r="N172" s="38">
        <v>42.0</v>
      </c>
      <c r="O172" s="38" t="s">
        <v>23</v>
      </c>
      <c r="P172" s="38" t="s">
        <v>23</v>
      </c>
      <c r="Q172" s="38"/>
      <c r="R172" s="38"/>
      <c r="S172" s="38"/>
      <c r="T172" s="38"/>
      <c r="U172" s="38"/>
      <c r="V172" s="38"/>
      <c r="W172" s="38"/>
      <c r="X172" s="38"/>
      <c r="Y172" s="38"/>
      <c r="Z172" s="38">
        <v>72.0</v>
      </c>
    </row>
    <row r="173" ht="12.75" customHeight="1" outlineLevel="2">
      <c r="A173" s="38" t="s">
        <v>99</v>
      </c>
      <c r="B173" s="38"/>
      <c r="C173" s="39">
        <v>43252.0</v>
      </c>
      <c r="D173" s="38">
        <v>2018.0</v>
      </c>
      <c r="E173" s="38">
        <v>484.0</v>
      </c>
      <c r="F173" s="38">
        <v>65385.0</v>
      </c>
      <c r="G173" s="38">
        <v>6.0</v>
      </c>
      <c r="H173" s="38"/>
      <c r="I173" s="38" t="s">
        <v>134</v>
      </c>
      <c r="J173" s="40">
        <v>43252.666666666664</v>
      </c>
      <c r="K173" s="38" t="s">
        <v>21</v>
      </c>
      <c r="L173" s="38">
        <v>76.0</v>
      </c>
      <c r="M173" s="38">
        <v>5180.0</v>
      </c>
      <c r="N173" s="38">
        <v>42.0</v>
      </c>
      <c r="O173" s="38" t="s">
        <v>23</v>
      </c>
      <c r="P173" s="38" t="s">
        <v>23</v>
      </c>
      <c r="Q173" s="38" t="s">
        <v>821</v>
      </c>
      <c r="R173" s="38"/>
      <c r="S173" s="38"/>
      <c r="T173" s="38">
        <v>1.0</v>
      </c>
      <c r="U173" s="38">
        <v>2.0</v>
      </c>
      <c r="V173" s="38"/>
      <c r="W173" s="38"/>
      <c r="X173" s="38"/>
      <c r="Y173" s="38"/>
      <c r="Z173" s="38">
        <v>72.0</v>
      </c>
    </row>
    <row r="174" ht="12.75" customHeight="1" outlineLevel="2">
      <c r="A174" s="38" t="s">
        <v>99</v>
      </c>
      <c r="B174" s="38"/>
      <c r="C174" s="39">
        <v>43252.0</v>
      </c>
      <c r="D174" s="38">
        <v>2018.0</v>
      </c>
      <c r="E174" s="38">
        <v>480.0</v>
      </c>
      <c r="F174" s="38">
        <v>139823.0</v>
      </c>
      <c r="G174" s="38">
        <v>6.0</v>
      </c>
      <c r="H174" s="38"/>
      <c r="I174" s="38" t="s">
        <v>846</v>
      </c>
      <c r="J174" s="40">
        <v>43252.375</v>
      </c>
      <c r="K174" s="38" t="s">
        <v>21</v>
      </c>
      <c r="L174" s="38">
        <v>76.0</v>
      </c>
      <c r="M174" s="38">
        <v>6000.0</v>
      </c>
      <c r="N174" s="38"/>
      <c r="O174" s="38" t="s">
        <v>23</v>
      </c>
      <c r="P174" s="38" t="s">
        <v>23</v>
      </c>
      <c r="Q174" s="38"/>
      <c r="R174" s="38"/>
      <c r="S174" s="38"/>
      <c r="T174" s="38"/>
      <c r="U174" s="38"/>
      <c r="V174" s="38"/>
      <c r="W174" s="38"/>
      <c r="X174" s="38"/>
      <c r="Y174" s="38"/>
      <c r="Z174" s="38">
        <v>72.0</v>
      </c>
    </row>
    <row r="175" ht="12.75" customHeight="1" outlineLevel="2">
      <c r="A175" s="38" t="s">
        <v>99</v>
      </c>
      <c r="B175" s="38"/>
      <c r="C175" s="39">
        <v>43252.0</v>
      </c>
      <c r="D175" s="38">
        <v>2018.0</v>
      </c>
      <c r="E175" s="38">
        <v>479.0</v>
      </c>
      <c r="F175" s="38">
        <v>46895.0</v>
      </c>
      <c r="G175" s="38">
        <v>6.0</v>
      </c>
      <c r="H175" s="38"/>
      <c r="I175" s="38" t="s">
        <v>187</v>
      </c>
      <c r="J175" s="40">
        <v>43252.458333333336</v>
      </c>
      <c r="K175" s="38" t="s">
        <v>21</v>
      </c>
      <c r="L175" s="38">
        <v>77.0</v>
      </c>
      <c r="M175" s="38">
        <v>4985.0</v>
      </c>
      <c r="N175" s="38">
        <v>41.0</v>
      </c>
      <c r="O175" s="38" t="s">
        <v>23</v>
      </c>
      <c r="P175" s="38" t="s">
        <v>23</v>
      </c>
      <c r="Q175" s="38"/>
      <c r="R175" s="38"/>
      <c r="S175" s="38"/>
      <c r="T175" s="38"/>
      <c r="U175" s="38"/>
      <c r="V175" s="38"/>
      <c r="W175" s="38"/>
      <c r="X175" s="38"/>
      <c r="Y175" s="38"/>
      <c r="Z175" s="38">
        <v>72.0</v>
      </c>
    </row>
    <row r="176" ht="12.75" customHeight="1" outlineLevel="2">
      <c r="A176" s="38" t="s">
        <v>99</v>
      </c>
      <c r="B176" s="38"/>
      <c r="C176" s="39">
        <v>43252.0</v>
      </c>
      <c r="D176" s="38">
        <v>2018.0</v>
      </c>
      <c r="E176" s="38">
        <v>488.0</v>
      </c>
      <c r="F176" s="38">
        <v>69131.0</v>
      </c>
      <c r="G176" s="38">
        <v>6.0</v>
      </c>
      <c r="H176" s="38"/>
      <c r="I176" s="38" t="s">
        <v>155</v>
      </c>
      <c r="J176" s="40">
        <v>43252.875</v>
      </c>
      <c r="K176" s="38" t="s">
        <v>21</v>
      </c>
      <c r="L176" s="38">
        <v>77.0</v>
      </c>
      <c r="M176" s="38">
        <v>5500.0</v>
      </c>
      <c r="N176" s="38">
        <v>39.0</v>
      </c>
      <c r="O176" s="38" t="s">
        <v>23</v>
      </c>
      <c r="P176" s="38" t="s">
        <v>35</v>
      </c>
      <c r="Q176" s="38" t="s">
        <v>814</v>
      </c>
      <c r="R176" s="38"/>
      <c r="S176" s="38"/>
      <c r="T176" s="38">
        <v>1.0</v>
      </c>
      <c r="U176" s="38">
        <v>2.0</v>
      </c>
      <c r="V176" s="38"/>
      <c r="W176" s="38"/>
      <c r="X176" s="38"/>
      <c r="Y176" s="38"/>
      <c r="Z176" s="38">
        <v>72.0</v>
      </c>
    </row>
    <row r="177" ht="12.75" customHeight="1" outlineLevel="2">
      <c r="A177" s="38" t="s">
        <v>99</v>
      </c>
      <c r="B177" s="38"/>
      <c r="C177" s="39">
        <v>43252.0</v>
      </c>
      <c r="D177" s="38">
        <v>2018.0</v>
      </c>
      <c r="E177" s="38">
        <v>487.0</v>
      </c>
      <c r="F177" s="38">
        <v>68080.0</v>
      </c>
      <c r="G177" s="38">
        <v>6.0</v>
      </c>
      <c r="H177" s="38"/>
      <c r="I177" s="38" t="s">
        <v>155</v>
      </c>
      <c r="J177" s="40">
        <v>43252.854166666664</v>
      </c>
      <c r="K177" s="38" t="s">
        <v>21</v>
      </c>
      <c r="L177" s="38">
        <v>77.0</v>
      </c>
      <c r="M177" s="38">
        <v>5800.0</v>
      </c>
      <c r="N177" s="38">
        <v>41.0</v>
      </c>
      <c r="O177" s="38" t="s">
        <v>23</v>
      </c>
      <c r="P177" s="38" t="s">
        <v>35</v>
      </c>
      <c r="Q177" s="38" t="s">
        <v>814</v>
      </c>
      <c r="R177" s="38"/>
      <c r="S177" s="38"/>
      <c r="T177" s="38">
        <v>1.0</v>
      </c>
      <c r="U177" s="38">
        <v>2.0</v>
      </c>
      <c r="V177" s="38"/>
      <c r="W177" s="38"/>
      <c r="X177" s="38"/>
      <c r="Y177" s="38"/>
      <c r="Z177" s="38">
        <v>72.0</v>
      </c>
    </row>
    <row r="178" ht="12.75" customHeight="1" outlineLevel="2">
      <c r="A178" s="38" t="s">
        <v>99</v>
      </c>
      <c r="B178" s="38"/>
      <c r="C178" s="39">
        <v>43252.0</v>
      </c>
      <c r="D178" s="38">
        <v>2018.0</v>
      </c>
      <c r="E178" s="38">
        <v>472.0</v>
      </c>
      <c r="F178" s="38">
        <v>88938.0</v>
      </c>
      <c r="G178" s="38">
        <v>6.0</v>
      </c>
      <c r="H178" s="38"/>
      <c r="I178" s="38" t="s">
        <v>170</v>
      </c>
      <c r="J178" s="40">
        <v>43252.333333333336</v>
      </c>
      <c r="K178" s="38" t="s">
        <v>21</v>
      </c>
      <c r="L178" s="38">
        <v>78.0</v>
      </c>
      <c r="M178" s="38">
        <v>5315.0</v>
      </c>
      <c r="N178" s="38">
        <v>43.0</v>
      </c>
      <c r="O178" s="38" t="s">
        <v>23</v>
      </c>
      <c r="P178" s="38" t="s">
        <v>23</v>
      </c>
      <c r="Q178" s="38"/>
      <c r="R178" s="38"/>
      <c r="S178" s="38"/>
      <c r="T178" s="38"/>
      <c r="U178" s="38"/>
      <c r="V178" s="38"/>
      <c r="W178" s="38"/>
      <c r="X178" s="38"/>
      <c r="Y178" s="38"/>
      <c r="Z178" s="38">
        <v>72.0</v>
      </c>
    </row>
    <row r="179" ht="12.75" customHeight="1" outlineLevel="2">
      <c r="A179" s="38" t="s">
        <v>99</v>
      </c>
      <c r="B179" s="38"/>
      <c r="C179" s="39">
        <v>43252.0</v>
      </c>
      <c r="D179" s="38">
        <v>2018.0</v>
      </c>
      <c r="E179" s="38">
        <v>482.0</v>
      </c>
      <c r="F179" s="38">
        <v>47713.0</v>
      </c>
      <c r="G179" s="38">
        <v>6.0</v>
      </c>
      <c r="H179" s="38"/>
      <c r="I179" s="38" t="s">
        <v>217</v>
      </c>
      <c r="J179" s="40">
        <v>43252.666666666664</v>
      </c>
      <c r="K179" s="38" t="s">
        <v>21</v>
      </c>
      <c r="L179" s="38">
        <v>78.0</v>
      </c>
      <c r="M179" s="38">
        <v>5580.0</v>
      </c>
      <c r="N179" s="38">
        <v>43.0</v>
      </c>
      <c r="O179" s="38" t="s">
        <v>23</v>
      </c>
      <c r="P179" s="38" t="s">
        <v>23</v>
      </c>
      <c r="Q179" s="38" t="s">
        <v>35</v>
      </c>
      <c r="R179" s="38"/>
      <c r="S179" s="38"/>
      <c r="T179" s="38">
        <v>1.0</v>
      </c>
      <c r="U179" s="38">
        <v>2.0</v>
      </c>
      <c r="V179" s="38"/>
      <c r="W179" s="38"/>
      <c r="X179" s="38"/>
      <c r="Y179" s="38"/>
      <c r="Z179" s="38">
        <v>72.0</v>
      </c>
    </row>
    <row r="180" ht="12.75" customHeight="1" outlineLevel="2">
      <c r="A180" s="38" t="s">
        <v>99</v>
      </c>
      <c r="B180" s="38"/>
      <c r="C180" s="39">
        <v>43252.0</v>
      </c>
      <c r="D180" s="38">
        <v>2018.0</v>
      </c>
      <c r="E180" s="38">
        <v>485.0</v>
      </c>
      <c r="F180" s="38">
        <v>99047.0</v>
      </c>
      <c r="G180" s="38">
        <v>6.0</v>
      </c>
      <c r="H180" s="38"/>
      <c r="I180" s="38" t="s">
        <v>102</v>
      </c>
      <c r="J180" s="40">
        <v>43252.75</v>
      </c>
      <c r="K180" s="38" t="s">
        <v>21</v>
      </c>
      <c r="L180" s="38">
        <v>78.0</v>
      </c>
      <c r="M180" s="38">
        <v>5975.0</v>
      </c>
      <c r="N180" s="38">
        <v>44.0</v>
      </c>
      <c r="O180" s="38" t="s">
        <v>23</v>
      </c>
      <c r="P180" s="38" t="s">
        <v>23</v>
      </c>
      <c r="Q180" s="38" t="s">
        <v>814</v>
      </c>
      <c r="R180" s="38"/>
      <c r="S180" s="38"/>
      <c r="T180" s="38">
        <v>1.0</v>
      </c>
      <c r="U180" s="38">
        <v>2.0</v>
      </c>
      <c r="V180" s="38"/>
      <c r="W180" s="38"/>
      <c r="X180" s="38"/>
      <c r="Y180" s="38"/>
      <c r="Z180" s="38">
        <v>72.0</v>
      </c>
    </row>
    <row r="181" ht="12.75" customHeight="1" outlineLevel="2">
      <c r="A181" s="38" t="s">
        <v>99</v>
      </c>
      <c r="B181" s="38"/>
      <c r="C181" s="39">
        <v>43252.0</v>
      </c>
      <c r="D181" s="38">
        <v>2018.0</v>
      </c>
      <c r="E181" s="38">
        <v>481.0</v>
      </c>
      <c r="F181" s="38">
        <v>38212.0</v>
      </c>
      <c r="G181" s="38">
        <v>6.0</v>
      </c>
      <c r="H181" s="38"/>
      <c r="I181" s="38" t="s">
        <v>883</v>
      </c>
      <c r="J181" s="40">
        <v>43252.625</v>
      </c>
      <c r="K181" s="38" t="s">
        <v>21</v>
      </c>
      <c r="L181" s="38">
        <v>80.0</v>
      </c>
      <c r="M181" s="38">
        <v>5550.0</v>
      </c>
      <c r="N181" s="38">
        <v>42.0</v>
      </c>
      <c r="O181" s="38" t="s">
        <v>23</v>
      </c>
      <c r="P181" s="38" t="s">
        <v>23</v>
      </c>
      <c r="Q181" s="38" t="s">
        <v>814</v>
      </c>
      <c r="R181" s="38"/>
      <c r="S181" s="38"/>
      <c r="T181" s="38">
        <v>1.0</v>
      </c>
      <c r="U181" s="38">
        <v>2.0</v>
      </c>
      <c r="V181" s="38"/>
      <c r="W181" s="38"/>
      <c r="X181" s="38"/>
      <c r="Y181" s="38"/>
      <c r="Z181" s="38">
        <v>72.0</v>
      </c>
    </row>
    <row r="182" ht="12.75" customHeight="1" outlineLevel="2">
      <c r="A182" s="38" t="s">
        <v>99</v>
      </c>
      <c r="B182" s="38"/>
      <c r="C182" s="39">
        <v>43252.0</v>
      </c>
      <c r="D182" s="38">
        <v>2018.0</v>
      </c>
      <c r="E182" s="38">
        <v>473.0</v>
      </c>
      <c r="F182" s="38">
        <v>164646.0</v>
      </c>
      <c r="G182" s="38">
        <v>6.0</v>
      </c>
      <c r="H182" s="38"/>
      <c r="I182" s="38" t="s">
        <v>846</v>
      </c>
      <c r="J182" s="40">
        <v>43252.305555555555</v>
      </c>
      <c r="K182" s="38" t="s">
        <v>21</v>
      </c>
      <c r="L182" s="38">
        <v>80.0</v>
      </c>
      <c r="M182" s="38">
        <v>6010.0</v>
      </c>
      <c r="N182" s="38">
        <v>44.0</v>
      </c>
      <c r="O182" s="38" t="s">
        <v>23</v>
      </c>
      <c r="P182" s="38" t="s">
        <v>23</v>
      </c>
      <c r="Q182" s="38"/>
      <c r="R182" s="38"/>
      <c r="S182" s="38"/>
      <c r="T182" s="38"/>
      <c r="U182" s="38"/>
      <c r="V182" s="38"/>
      <c r="W182" s="38"/>
      <c r="X182" s="38"/>
      <c r="Y182" s="38"/>
      <c r="Z182" s="38">
        <v>72.0</v>
      </c>
    </row>
    <row r="183" ht="12.75" customHeight="1" outlineLevel="1">
      <c r="A183" s="38"/>
      <c r="B183" s="38"/>
      <c r="C183" s="39"/>
      <c r="D183" s="38"/>
      <c r="E183" s="38"/>
      <c r="F183" s="38"/>
      <c r="G183" s="38"/>
      <c r="H183" s="38"/>
      <c r="I183" s="38"/>
      <c r="J183" s="40"/>
      <c r="K183" s="38"/>
      <c r="L183" s="38"/>
      <c r="M183" s="38"/>
      <c r="N183" s="38"/>
      <c r="O183" s="38"/>
      <c r="P183" s="38"/>
      <c r="Q183" s="38"/>
      <c r="R183" s="38"/>
      <c r="S183" s="38"/>
      <c r="T183" s="38"/>
      <c r="U183" s="38"/>
      <c r="V183" s="38"/>
      <c r="W183" s="38"/>
      <c r="X183" s="38"/>
      <c r="Y183" s="41" t="s">
        <v>1054</v>
      </c>
      <c r="Z183" s="38">
        <f>SUBTOTAL(3,Z164:Z182)</f>
        <v>19</v>
      </c>
    </row>
    <row r="184" ht="12.75" customHeight="1" outlineLevel="2">
      <c r="A184" s="38" t="s">
        <v>99</v>
      </c>
      <c r="B184" s="38"/>
      <c r="C184" s="39">
        <v>43252.0</v>
      </c>
      <c r="D184" s="38">
        <v>2018.0</v>
      </c>
      <c r="E184" s="38">
        <v>476.0</v>
      </c>
      <c r="F184" s="38">
        <v>174277.0</v>
      </c>
      <c r="G184" s="38">
        <v>6.0</v>
      </c>
      <c r="H184" s="38"/>
      <c r="I184" s="38" t="s">
        <v>211</v>
      </c>
      <c r="J184" s="40">
        <v>43252.5</v>
      </c>
      <c r="K184" s="38" t="s">
        <v>21</v>
      </c>
      <c r="L184" s="38">
        <v>80.0</v>
      </c>
      <c r="M184" s="38">
        <v>6170.0</v>
      </c>
      <c r="N184" s="38">
        <v>45.0</v>
      </c>
      <c r="O184" s="38" t="s">
        <v>23</v>
      </c>
      <c r="P184" s="38" t="s">
        <v>35</v>
      </c>
      <c r="Q184" s="38" t="s">
        <v>821</v>
      </c>
      <c r="R184" s="38"/>
      <c r="S184" s="38"/>
      <c r="T184" s="38">
        <v>1.0</v>
      </c>
      <c r="U184" s="38">
        <v>2.0</v>
      </c>
      <c r="V184" s="38"/>
      <c r="W184" s="38"/>
      <c r="X184" s="38"/>
      <c r="Y184" s="38"/>
      <c r="Z184" s="38">
        <v>73.0</v>
      </c>
    </row>
    <row r="185" ht="12.75" customHeight="1" outlineLevel="2">
      <c r="A185" s="38" t="s">
        <v>99</v>
      </c>
      <c r="B185" s="38"/>
      <c r="C185" s="39">
        <v>43252.0</v>
      </c>
      <c r="D185" s="38">
        <v>2018.0</v>
      </c>
      <c r="E185" s="38">
        <v>486.0</v>
      </c>
      <c r="F185" s="38">
        <v>67770.0</v>
      </c>
      <c r="G185" s="38">
        <v>6.0</v>
      </c>
      <c r="H185" s="38"/>
      <c r="I185" s="38" t="s">
        <v>1055</v>
      </c>
      <c r="J185" s="40">
        <v>43252.885416666664</v>
      </c>
      <c r="K185" s="38" t="s">
        <v>21</v>
      </c>
      <c r="L185" s="38">
        <v>83.0</v>
      </c>
      <c r="M185" s="38">
        <v>5930.0</v>
      </c>
      <c r="N185" s="38">
        <v>42.0</v>
      </c>
      <c r="O185" s="38" t="s">
        <v>23</v>
      </c>
      <c r="P185" s="38" t="s">
        <v>35</v>
      </c>
      <c r="Q185" s="38" t="s">
        <v>821</v>
      </c>
      <c r="R185" s="38"/>
      <c r="S185" s="38"/>
      <c r="T185" s="38">
        <v>1.0</v>
      </c>
      <c r="U185" s="38">
        <v>2.0</v>
      </c>
      <c r="V185" s="38"/>
      <c r="W185" s="38"/>
      <c r="X185" s="38"/>
      <c r="Y185" s="38"/>
      <c r="Z185" s="38">
        <v>73.0</v>
      </c>
    </row>
    <row r="186" ht="12.75" customHeight="1" outlineLevel="2">
      <c r="A186" s="38" t="s">
        <v>99</v>
      </c>
      <c r="B186" s="38" t="s">
        <v>845</v>
      </c>
      <c r="C186" s="39">
        <v>43253.0</v>
      </c>
      <c r="D186" s="38">
        <v>2018.0</v>
      </c>
      <c r="E186" s="38">
        <v>492.0</v>
      </c>
      <c r="F186" s="38">
        <v>11536.0</v>
      </c>
      <c r="G186" s="38">
        <v>6.0</v>
      </c>
      <c r="H186" s="38">
        <v>26.0</v>
      </c>
      <c r="I186" s="38"/>
      <c r="J186" s="40">
        <v>43253.333333333336</v>
      </c>
      <c r="K186" s="38" t="s">
        <v>40</v>
      </c>
      <c r="L186" s="38">
        <v>87.0</v>
      </c>
      <c r="M186" s="38">
        <v>5680.0</v>
      </c>
      <c r="N186" s="38">
        <v>45.0</v>
      </c>
      <c r="O186" s="38" t="s">
        <v>23</v>
      </c>
      <c r="P186" s="38" t="s">
        <v>23</v>
      </c>
      <c r="Q186" s="38" t="s">
        <v>814</v>
      </c>
      <c r="R186" s="38"/>
      <c r="S186" s="38"/>
      <c r="T186" s="38"/>
      <c r="U186" s="38"/>
      <c r="V186" s="38"/>
      <c r="W186" s="38"/>
      <c r="X186" s="38"/>
      <c r="Y186" s="38"/>
      <c r="Z186" s="38">
        <v>73.0</v>
      </c>
    </row>
    <row r="187" ht="12.75" customHeight="1" outlineLevel="2">
      <c r="A187" s="38" t="s">
        <v>99</v>
      </c>
      <c r="B187" s="38"/>
      <c r="C187" s="39">
        <v>43253.0</v>
      </c>
      <c r="D187" s="38">
        <v>2018.0</v>
      </c>
      <c r="E187" s="38">
        <v>494.0</v>
      </c>
      <c r="F187" s="38">
        <v>66353.0</v>
      </c>
      <c r="G187" s="38">
        <v>6.0</v>
      </c>
      <c r="H187" s="38"/>
      <c r="I187" s="38" t="s">
        <v>156</v>
      </c>
      <c r="J187" s="40">
        <v>43253.552083333336</v>
      </c>
      <c r="K187" s="38" t="s">
        <v>21</v>
      </c>
      <c r="L187" s="38">
        <v>73.0</v>
      </c>
      <c r="M187" s="38">
        <v>4440.0</v>
      </c>
      <c r="N187" s="38">
        <v>38.0</v>
      </c>
      <c r="O187" s="38" t="s">
        <v>23</v>
      </c>
      <c r="P187" s="38" t="s">
        <v>23</v>
      </c>
      <c r="Q187" s="38" t="s">
        <v>814</v>
      </c>
      <c r="R187" s="38"/>
      <c r="S187" s="38"/>
      <c r="T187" s="38"/>
      <c r="U187" s="38"/>
      <c r="V187" s="38"/>
      <c r="W187" s="38"/>
      <c r="X187" s="38"/>
      <c r="Y187" s="38"/>
      <c r="Z187" s="38">
        <v>73.0</v>
      </c>
    </row>
    <row r="188" ht="12.75" customHeight="1" outlineLevel="2">
      <c r="A188" s="38" t="s">
        <v>99</v>
      </c>
      <c r="B188" s="38"/>
      <c r="C188" s="39">
        <v>43253.0</v>
      </c>
      <c r="D188" s="38">
        <v>2018.0</v>
      </c>
      <c r="E188" s="38">
        <v>489.0</v>
      </c>
      <c r="F188" s="38">
        <v>27238.0</v>
      </c>
      <c r="G188" s="38">
        <v>6.0</v>
      </c>
      <c r="H188" s="38"/>
      <c r="I188" s="38" t="s">
        <v>133</v>
      </c>
      <c r="J188" s="40">
        <v>43253.416666666664</v>
      </c>
      <c r="K188" s="38" t="s">
        <v>21</v>
      </c>
      <c r="L188" s="38">
        <v>74.0</v>
      </c>
      <c r="M188" s="38">
        <v>4500.0</v>
      </c>
      <c r="N188" s="38">
        <v>37.0</v>
      </c>
      <c r="O188" s="38" t="s">
        <v>23</v>
      </c>
      <c r="P188" s="38" t="s">
        <v>23</v>
      </c>
      <c r="Q188" s="38" t="s">
        <v>814</v>
      </c>
      <c r="R188" s="38"/>
      <c r="S188" s="38"/>
      <c r="T188" s="38"/>
      <c r="U188" s="38"/>
      <c r="V188" s="38"/>
      <c r="W188" s="38"/>
      <c r="X188" s="38"/>
      <c r="Y188" s="38"/>
      <c r="Z188" s="38">
        <v>73.0</v>
      </c>
    </row>
    <row r="189" ht="12.75" customHeight="1" outlineLevel="2">
      <c r="A189" s="38" t="s">
        <v>99</v>
      </c>
      <c r="B189" s="38"/>
      <c r="C189" s="39">
        <v>43253.0</v>
      </c>
      <c r="D189" s="38">
        <v>2018.0</v>
      </c>
      <c r="E189" s="38">
        <v>495.0</v>
      </c>
      <c r="F189" s="38">
        <v>171579.0</v>
      </c>
      <c r="G189" s="38">
        <v>6.0</v>
      </c>
      <c r="H189" s="38"/>
      <c r="I189" s="38" t="s">
        <v>846</v>
      </c>
      <c r="J189" s="40">
        <v>43253.6875</v>
      </c>
      <c r="K189" s="38" t="s">
        <v>21</v>
      </c>
      <c r="L189" s="38">
        <v>74.0</v>
      </c>
      <c r="M189" s="38">
        <v>5070.0</v>
      </c>
      <c r="N189" s="38">
        <v>38.0</v>
      </c>
      <c r="O189" s="38" t="s">
        <v>23</v>
      </c>
      <c r="P189" s="38" t="s">
        <v>23</v>
      </c>
      <c r="Q189" s="38" t="s">
        <v>821</v>
      </c>
      <c r="R189" s="38"/>
      <c r="S189" s="38"/>
      <c r="T189" s="38">
        <v>1.0</v>
      </c>
      <c r="U189" s="38">
        <v>2.0</v>
      </c>
      <c r="V189" s="38"/>
      <c r="W189" s="38"/>
      <c r="X189" s="38"/>
      <c r="Y189" s="38"/>
      <c r="Z189" s="38">
        <v>73.0</v>
      </c>
    </row>
    <row r="190" ht="12.75" customHeight="1" outlineLevel="2">
      <c r="A190" s="38" t="s">
        <v>99</v>
      </c>
      <c r="B190" s="38"/>
      <c r="C190" s="39">
        <v>43253.0</v>
      </c>
      <c r="D190" s="38">
        <v>2018.0</v>
      </c>
      <c r="E190" s="38">
        <v>491.0</v>
      </c>
      <c r="F190" s="38">
        <v>94082.0</v>
      </c>
      <c r="G190" s="38">
        <v>6.0</v>
      </c>
      <c r="H190" s="38"/>
      <c r="I190" s="38" t="s">
        <v>139</v>
      </c>
      <c r="J190" s="40">
        <v>43253.5</v>
      </c>
      <c r="K190" s="38" t="s">
        <v>21</v>
      </c>
      <c r="L190" s="38">
        <v>76.0</v>
      </c>
      <c r="M190" s="38">
        <v>5190.0</v>
      </c>
      <c r="N190" s="38">
        <v>38.0</v>
      </c>
      <c r="O190" s="38" t="s">
        <v>23</v>
      </c>
      <c r="P190" s="38" t="s">
        <v>23</v>
      </c>
      <c r="Q190" s="38" t="s">
        <v>814</v>
      </c>
      <c r="R190" s="38"/>
      <c r="S190" s="38"/>
      <c r="T190" s="38"/>
      <c r="U190" s="38"/>
      <c r="V190" s="38"/>
      <c r="W190" s="38"/>
      <c r="X190" s="38"/>
      <c r="Y190" s="38"/>
      <c r="Z190" s="38">
        <v>73.0</v>
      </c>
    </row>
    <row r="191" ht="12.75" customHeight="1" outlineLevel="2">
      <c r="A191" s="38" t="s">
        <v>99</v>
      </c>
      <c r="B191" s="38"/>
      <c r="C191" s="39">
        <v>43253.0</v>
      </c>
      <c r="D191" s="38">
        <v>2018.0</v>
      </c>
      <c r="E191" s="38">
        <v>496.0</v>
      </c>
      <c r="F191" s="38">
        <v>104763.0</v>
      </c>
      <c r="G191" s="38">
        <v>6.0</v>
      </c>
      <c r="H191" s="38"/>
      <c r="I191" s="38" t="s">
        <v>1056</v>
      </c>
      <c r="J191" s="40">
        <v>43253.833333333336</v>
      </c>
      <c r="K191" s="38" t="s">
        <v>21</v>
      </c>
      <c r="L191" s="38">
        <v>76.0</v>
      </c>
      <c r="M191" s="38">
        <v>5300.0</v>
      </c>
      <c r="N191" s="38">
        <v>39.0</v>
      </c>
      <c r="O191" s="38" t="s">
        <v>23</v>
      </c>
      <c r="P191" s="38" t="s">
        <v>23</v>
      </c>
      <c r="Q191" s="38" t="s">
        <v>821</v>
      </c>
      <c r="R191" s="38"/>
      <c r="S191" s="38"/>
      <c r="T191" s="38">
        <v>2.0</v>
      </c>
      <c r="U191" s="38">
        <v>2.0</v>
      </c>
      <c r="V191" s="38"/>
      <c r="W191" s="38"/>
      <c r="X191" s="38"/>
      <c r="Y191" s="38"/>
      <c r="Z191" s="38">
        <v>73.0</v>
      </c>
    </row>
    <row r="192" ht="12.75" customHeight="1" outlineLevel="2">
      <c r="A192" s="38" t="s">
        <v>99</v>
      </c>
      <c r="B192" s="38"/>
      <c r="C192" s="39">
        <v>43253.0</v>
      </c>
      <c r="D192" s="38">
        <v>2018.0</v>
      </c>
      <c r="E192" s="38">
        <v>493.0</v>
      </c>
      <c r="F192" s="38">
        <v>71106.0</v>
      </c>
      <c r="G192" s="38">
        <v>6.0</v>
      </c>
      <c r="H192" s="38"/>
      <c r="I192" s="38" t="s">
        <v>1039</v>
      </c>
      <c r="J192" s="40">
        <v>43253.416666666664</v>
      </c>
      <c r="K192" s="38" t="s">
        <v>21</v>
      </c>
      <c r="L192" s="38">
        <v>77.0</v>
      </c>
      <c r="M192" s="38">
        <v>5235.0</v>
      </c>
      <c r="N192" s="38">
        <v>40.0</v>
      </c>
      <c r="O192" s="38" t="s">
        <v>23</v>
      </c>
      <c r="P192" s="38" t="s">
        <v>23</v>
      </c>
      <c r="Q192" s="38" t="s">
        <v>814</v>
      </c>
      <c r="R192" s="38"/>
      <c r="S192" s="38"/>
      <c r="T192" s="38"/>
      <c r="U192" s="38"/>
      <c r="V192" s="38"/>
      <c r="W192" s="38"/>
      <c r="X192" s="38"/>
      <c r="Y192" s="38"/>
      <c r="Z192" s="38">
        <v>73.0</v>
      </c>
    </row>
    <row r="193" ht="12.75" customHeight="1" outlineLevel="2">
      <c r="A193" s="38" t="s">
        <v>99</v>
      </c>
      <c r="B193" s="38"/>
      <c r="C193" s="39">
        <v>43253.0</v>
      </c>
      <c r="D193" s="38">
        <v>2018.0</v>
      </c>
      <c r="E193" s="38">
        <v>490.0</v>
      </c>
      <c r="F193" s="38">
        <v>87787.0</v>
      </c>
      <c r="G193" s="38">
        <v>6.0</v>
      </c>
      <c r="H193" s="38"/>
      <c r="I193" s="38" t="s">
        <v>857</v>
      </c>
      <c r="J193" s="40">
        <v>43253.416666666664</v>
      </c>
      <c r="K193" s="38" t="s">
        <v>21</v>
      </c>
      <c r="L193" s="38">
        <v>83.0</v>
      </c>
      <c r="M193" s="38">
        <v>6500.0</v>
      </c>
      <c r="N193" s="38">
        <v>44.0</v>
      </c>
      <c r="O193" s="38" t="s">
        <v>23</v>
      </c>
      <c r="P193" s="38" t="s">
        <v>23</v>
      </c>
      <c r="Q193" s="38" t="s">
        <v>821</v>
      </c>
      <c r="R193" s="38"/>
      <c r="S193" s="38"/>
      <c r="T193" s="38"/>
      <c r="U193" s="38"/>
      <c r="V193" s="38"/>
      <c r="W193" s="38"/>
      <c r="X193" s="38"/>
      <c r="Y193" s="38"/>
      <c r="Z193" s="38">
        <v>73.0</v>
      </c>
    </row>
    <row r="194" ht="12.75" customHeight="1" outlineLevel="2">
      <c r="A194" s="38" t="s">
        <v>99</v>
      </c>
      <c r="B194" s="38" t="s">
        <v>856</v>
      </c>
      <c r="C194" s="39">
        <v>43254.0</v>
      </c>
      <c r="D194" s="38">
        <v>2018.0</v>
      </c>
      <c r="E194" s="38">
        <v>507.0</v>
      </c>
      <c r="F194" s="38">
        <v>147293.0</v>
      </c>
      <c r="G194" s="38">
        <v>6.0</v>
      </c>
      <c r="H194" s="38">
        <v>23.0</v>
      </c>
      <c r="I194" s="38"/>
      <c r="J194" s="40">
        <v>43254.854166666664</v>
      </c>
      <c r="K194" s="38" t="s">
        <v>40</v>
      </c>
      <c r="L194" s="38">
        <v>75.0</v>
      </c>
      <c r="M194" s="38">
        <v>4740.0</v>
      </c>
      <c r="N194" s="38">
        <v>41.0</v>
      </c>
      <c r="O194" s="38" t="s">
        <v>23</v>
      </c>
      <c r="P194" s="38" t="s">
        <v>23</v>
      </c>
      <c r="Q194" s="38"/>
      <c r="R194" s="38"/>
      <c r="S194" s="38"/>
      <c r="T194" s="38">
        <v>1.0</v>
      </c>
      <c r="U194" s="38">
        <v>2.0</v>
      </c>
      <c r="V194" s="38"/>
      <c r="W194" s="38"/>
      <c r="X194" s="38"/>
      <c r="Y194" s="38"/>
      <c r="Z194" s="38">
        <v>73.0</v>
      </c>
    </row>
    <row r="195" ht="12.75" customHeight="1" outlineLevel="2">
      <c r="A195" s="38" t="s">
        <v>99</v>
      </c>
      <c r="B195" s="38"/>
      <c r="C195" s="39">
        <v>43254.0</v>
      </c>
      <c r="D195" s="38">
        <v>2018.0</v>
      </c>
      <c r="E195" s="38">
        <v>498.0</v>
      </c>
      <c r="F195" s="38">
        <v>170185.0</v>
      </c>
      <c r="G195" s="38">
        <v>6.0</v>
      </c>
      <c r="H195" s="38"/>
      <c r="I195" s="38" t="s">
        <v>161</v>
      </c>
      <c r="J195" s="40">
        <v>43254.479166666664</v>
      </c>
      <c r="K195" s="38" t="s">
        <v>21</v>
      </c>
      <c r="L195" s="38">
        <v>72.0</v>
      </c>
      <c r="M195" s="38">
        <v>4045.0</v>
      </c>
      <c r="N195" s="38">
        <v>37.0</v>
      </c>
      <c r="O195" s="38" t="s">
        <v>23</v>
      </c>
      <c r="P195" s="38" t="s">
        <v>23</v>
      </c>
      <c r="Q195" s="38"/>
      <c r="R195" s="38"/>
      <c r="S195" s="38"/>
      <c r="T195" s="38"/>
      <c r="U195" s="38"/>
      <c r="V195" s="38"/>
      <c r="W195" s="38"/>
      <c r="X195" s="38"/>
      <c r="Y195" s="38"/>
      <c r="Z195" s="38">
        <v>73.0</v>
      </c>
    </row>
    <row r="196" ht="12.75" customHeight="1" outlineLevel="2">
      <c r="A196" s="38" t="s">
        <v>99</v>
      </c>
      <c r="B196" s="38"/>
      <c r="C196" s="39">
        <v>43254.0</v>
      </c>
      <c r="D196" s="38">
        <v>2018.0</v>
      </c>
      <c r="E196" s="38">
        <v>508.0</v>
      </c>
      <c r="F196" s="38">
        <v>21000.0</v>
      </c>
      <c r="G196" s="38">
        <v>6.0</v>
      </c>
      <c r="H196" s="38"/>
      <c r="I196" s="38" t="s">
        <v>165</v>
      </c>
      <c r="J196" s="40">
        <v>43254.84375</v>
      </c>
      <c r="K196" s="38" t="s">
        <v>21</v>
      </c>
      <c r="L196" s="38">
        <v>72.0</v>
      </c>
      <c r="M196" s="38">
        <v>4135.0</v>
      </c>
      <c r="N196" s="38">
        <v>38.0</v>
      </c>
      <c r="O196" s="38" t="s">
        <v>23</v>
      </c>
      <c r="P196" s="38" t="s">
        <v>23</v>
      </c>
      <c r="Q196" s="38" t="s">
        <v>35</v>
      </c>
      <c r="R196" s="38"/>
      <c r="S196" s="38"/>
      <c r="T196" s="38">
        <v>1.0</v>
      </c>
      <c r="U196" s="38">
        <v>2.0</v>
      </c>
      <c r="V196" s="38"/>
      <c r="W196" s="38"/>
      <c r="X196" s="38"/>
      <c r="Y196" s="38"/>
      <c r="Z196" s="38">
        <v>73.0</v>
      </c>
    </row>
    <row r="197" ht="12.75" customHeight="1" outlineLevel="2">
      <c r="A197" s="38" t="s">
        <v>99</v>
      </c>
      <c r="B197" s="38"/>
      <c r="C197" s="39">
        <v>43254.0</v>
      </c>
      <c r="D197" s="38">
        <v>2018.0</v>
      </c>
      <c r="E197" s="38">
        <v>502.0</v>
      </c>
      <c r="F197" s="38">
        <v>28937.0</v>
      </c>
      <c r="G197" s="38">
        <v>6.0</v>
      </c>
      <c r="H197" s="38"/>
      <c r="I197" s="38" t="s">
        <v>136</v>
      </c>
      <c r="J197" s="40">
        <v>43254.666666666664</v>
      </c>
      <c r="K197" s="38" t="s">
        <v>21</v>
      </c>
      <c r="L197" s="38">
        <v>77.0</v>
      </c>
      <c r="M197" s="38">
        <v>4760.0</v>
      </c>
      <c r="N197" s="38">
        <v>39.0</v>
      </c>
      <c r="O197" s="38" t="s">
        <v>23</v>
      </c>
      <c r="P197" s="38" t="s">
        <v>35</v>
      </c>
      <c r="Q197" s="38" t="s">
        <v>814</v>
      </c>
      <c r="R197" s="38"/>
      <c r="S197" s="38"/>
      <c r="T197" s="38">
        <v>1.0</v>
      </c>
      <c r="U197" s="38">
        <v>2.0</v>
      </c>
      <c r="V197" s="38"/>
      <c r="W197" s="38"/>
      <c r="X197" s="38"/>
      <c r="Y197" s="38"/>
      <c r="Z197" s="38">
        <v>73.0</v>
      </c>
    </row>
    <row r="198" ht="12.75" customHeight="1" outlineLevel="2">
      <c r="A198" s="38" t="s">
        <v>99</v>
      </c>
      <c r="B198" s="38"/>
      <c r="C198" s="39">
        <v>43254.0</v>
      </c>
      <c r="D198" s="38">
        <v>2018.0</v>
      </c>
      <c r="E198" s="38">
        <v>501.0</v>
      </c>
      <c r="F198" s="38">
        <v>154447.0</v>
      </c>
      <c r="G198" s="38">
        <v>6.0</v>
      </c>
      <c r="H198" s="38"/>
      <c r="I198" s="38" t="s">
        <v>842</v>
      </c>
      <c r="J198" s="40">
        <v>43254.458333333336</v>
      </c>
      <c r="K198" s="38" t="s">
        <v>21</v>
      </c>
      <c r="L198" s="38">
        <v>77.0</v>
      </c>
      <c r="M198" s="38">
        <v>4870.0</v>
      </c>
      <c r="N198" s="38">
        <v>40.0</v>
      </c>
      <c r="O198" s="38" t="s">
        <v>23</v>
      </c>
      <c r="P198" s="38" t="s">
        <v>23</v>
      </c>
      <c r="Q198" s="38"/>
      <c r="R198" s="38"/>
      <c r="S198" s="38"/>
      <c r="T198" s="38"/>
      <c r="U198" s="38"/>
      <c r="V198" s="38"/>
      <c r="W198" s="38"/>
      <c r="X198" s="38"/>
      <c r="Y198" s="38"/>
      <c r="Z198" s="38">
        <v>73.0</v>
      </c>
    </row>
    <row r="199" ht="12.75" customHeight="1" outlineLevel="2">
      <c r="A199" s="38" t="s">
        <v>99</v>
      </c>
      <c r="B199" s="38"/>
      <c r="C199" s="39">
        <v>43254.0</v>
      </c>
      <c r="D199" s="38">
        <v>2018.0</v>
      </c>
      <c r="E199" s="38">
        <v>500.0</v>
      </c>
      <c r="F199" s="38">
        <v>99047.0</v>
      </c>
      <c r="G199" s="38">
        <v>6.0</v>
      </c>
      <c r="H199" s="38"/>
      <c r="I199" s="38" t="s">
        <v>102</v>
      </c>
      <c r="J199" s="40">
        <v>43254.458333333336</v>
      </c>
      <c r="K199" s="38" t="s">
        <v>21</v>
      </c>
      <c r="L199" s="38">
        <v>77.0</v>
      </c>
      <c r="M199" s="38">
        <v>5145.0</v>
      </c>
      <c r="N199" s="38">
        <v>41.0</v>
      </c>
      <c r="O199" s="38" t="s">
        <v>23</v>
      </c>
      <c r="P199" s="38" t="s">
        <v>23</v>
      </c>
      <c r="Q199" s="38"/>
      <c r="R199" s="38"/>
      <c r="S199" s="38"/>
      <c r="T199" s="38"/>
      <c r="U199" s="38"/>
      <c r="V199" s="38"/>
      <c r="W199" s="38"/>
      <c r="X199" s="38"/>
      <c r="Y199" s="38"/>
      <c r="Z199" s="38">
        <v>73.0</v>
      </c>
    </row>
    <row r="200" ht="12.75" customHeight="1" outlineLevel="2">
      <c r="A200" s="38" t="s">
        <v>99</v>
      </c>
      <c r="B200" s="38"/>
      <c r="C200" s="39">
        <v>43254.0</v>
      </c>
      <c r="D200" s="38">
        <v>2018.0</v>
      </c>
      <c r="E200" s="38">
        <v>504.0</v>
      </c>
      <c r="F200" s="38">
        <v>46999.0</v>
      </c>
      <c r="G200" s="38">
        <v>6.0</v>
      </c>
      <c r="H200" s="38"/>
      <c r="I200" s="38" t="s">
        <v>842</v>
      </c>
      <c r="J200" s="40">
        <v>43254.75</v>
      </c>
      <c r="K200" s="38" t="s">
        <v>21</v>
      </c>
      <c r="L200" s="38">
        <v>77.0</v>
      </c>
      <c r="M200" s="38">
        <v>5215.0</v>
      </c>
      <c r="N200" s="38">
        <v>40.0</v>
      </c>
      <c r="O200" s="38" t="s">
        <v>23</v>
      </c>
      <c r="P200" s="38" t="s">
        <v>23</v>
      </c>
      <c r="Q200" s="38" t="s">
        <v>814</v>
      </c>
      <c r="R200" s="38"/>
      <c r="S200" s="38"/>
      <c r="T200" s="38">
        <v>1.0</v>
      </c>
      <c r="U200" s="38">
        <v>2.0</v>
      </c>
      <c r="V200" s="38"/>
      <c r="W200" s="38"/>
      <c r="X200" s="38"/>
      <c r="Y200" s="38"/>
      <c r="Z200" s="38">
        <v>73.0</v>
      </c>
    </row>
    <row r="201" ht="12.75" customHeight="1" outlineLevel="2">
      <c r="A201" s="38" t="s">
        <v>99</v>
      </c>
      <c r="B201" s="38"/>
      <c r="C201" s="39">
        <v>43254.0</v>
      </c>
      <c r="D201" s="38">
        <v>2018.0</v>
      </c>
      <c r="E201" s="38">
        <v>503.0</v>
      </c>
      <c r="F201" s="38">
        <v>15167.0</v>
      </c>
      <c r="G201" s="38">
        <v>6.0</v>
      </c>
      <c r="H201" s="38"/>
      <c r="I201" s="38" t="s">
        <v>161</v>
      </c>
      <c r="J201" s="40">
        <v>43254.583333333336</v>
      </c>
      <c r="K201" s="38" t="s">
        <v>21</v>
      </c>
      <c r="L201" s="38">
        <v>78.0</v>
      </c>
      <c r="M201" s="38">
        <v>6035.0</v>
      </c>
      <c r="N201" s="38"/>
      <c r="O201" s="38" t="s">
        <v>23</v>
      </c>
      <c r="P201" s="38" t="s">
        <v>35</v>
      </c>
      <c r="Q201" s="38" t="s">
        <v>814</v>
      </c>
      <c r="R201" s="38"/>
      <c r="S201" s="38"/>
      <c r="T201" s="38">
        <v>1.0</v>
      </c>
      <c r="U201" s="38">
        <v>2.0</v>
      </c>
      <c r="V201" s="38"/>
      <c r="W201" s="38"/>
      <c r="X201" s="38"/>
      <c r="Y201" s="38"/>
      <c r="Z201" s="38">
        <v>73.0</v>
      </c>
    </row>
    <row r="202" ht="12.75" customHeight="1" outlineLevel="2">
      <c r="A202" s="38" t="s">
        <v>99</v>
      </c>
      <c r="B202" s="38"/>
      <c r="C202" s="39">
        <v>43254.0</v>
      </c>
      <c r="D202" s="38">
        <v>2018.0</v>
      </c>
      <c r="E202" s="38">
        <v>499.0</v>
      </c>
      <c r="F202" s="38">
        <v>47644.0</v>
      </c>
      <c r="G202" s="38">
        <v>6.0</v>
      </c>
      <c r="H202" s="38"/>
      <c r="I202" s="38" t="s">
        <v>343</v>
      </c>
      <c r="J202" s="40">
        <v>43254.4375</v>
      </c>
      <c r="K202" s="38" t="s">
        <v>21</v>
      </c>
      <c r="L202" s="38">
        <v>79.0</v>
      </c>
      <c r="M202" s="38">
        <v>5670.0</v>
      </c>
      <c r="N202" s="38">
        <v>44.0</v>
      </c>
      <c r="O202" s="38" t="s">
        <v>23</v>
      </c>
      <c r="P202" s="38" t="s">
        <v>35</v>
      </c>
      <c r="Q202" s="38"/>
      <c r="R202" s="38"/>
      <c r="S202" s="38"/>
      <c r="T202" s="38"/>
      <c r="U202" s="38"/>
      <c r="V202" s="38"/>
      <c r="W202" s="38"/>
      <c r="X202" s="38"/>
      <c r="Y202" s="38"/>
      <c r="Z202" s="38">
        <v>73.0</v>
      </c>
    </row>
    <row r="203" ht="12.75" customHeight="1" outlineLevel="2">
      <c r="A203" s="38" t="s">
        <v>99</v>
      </c>
      <c r="B203" s="38"/>
      <c r="C203" s="39">
        <v>43254.0</v>
      </c>
      <c r="D203" s="38">
        <v>2018.0</v>
      </c>
      <c r="E203" s="38">
        <v>505.0</v>
      </c>
      <c r="F203" s="38">
        <v>14448.0</v>
      </c>
      <c r="G203" s="38">
        <v>6.0</v>
      </c>
      <c r="H203" s="38"/>
      <c r="I203" s="38" t="s">
        <v>217</v>
      </c>
      <c r="J203" s="40">
        <v>43254.333333333336</v>
      </c>
      <c r="K203" s="38" t="s">
        <v>21</v>
      </c>
      <c r="L203" s="38">
        <v>79.0</v>
      </c>
      <c r="M203" s="38">
        <v>6130.0</v>
      </c>
      <c r="N203" s="38">
        <v>45.0</v>
      </c>
      <c r="O203" s="38" t="s">
        <v>23</v>
      </c>
      <c r="P203" s="38" t="s">
        <v>23</v>
      </c>
      <c r="Q203" s="38" t="s">
        <v>821</v>
      </c>
      <c r="R203" s="38"/>
      <c r="S203" s="38"/>
      <c r="T203" s="38">
        <v>1.0</v>
      </c>
      <c r="U203" s="38">
        <v>2.0</v>
      </c>
      <c r="V203" s="38"/>
      <c r="W203" s="38"/>
      <c r="X203" s="38"/>
      <c r="Y203" s="38"/>
      <c r="Z203" s="38">
        <v>73.0</v>
      </c>
    </row>
    <row r="204" ht="12.75" customHeight="1" outlineLevel="2">
      <c r="A204" s="38" t="s">
        <v>99</v>
      </c>
      <c r="B204" s="38"/>
      <c r="C204" s="39">
        <v>43254.0</v>
      </c>
      <c r="D204" s="38">
        <v>2018.0</v>
      </c>
      <c r="E204" s="38">
        <v>497.0</v>
      </c>
      <c r="F204" s="38">
        <v>91815.0</v>
      </c>
      <c r="G204" s="38">
        <v>6.0</v>
      </c>
      <c r="H204" s="38"/>
      <c r="I204" s="38" t="s">
        <v>1057</v>
      </c>
      <c r="J204" s="40">
        <v>43254.375</v>
      </c>
      <c r="K204" s="38" t="s">
        <v>21</v>
      </c>
      <c r="L204" s="38">
        <v>82.0</v>
      </c>
      <c r="M204" s="38">
        <v>5680.0</v>
      </c>
      <c r="N204" s="38">
        <v>42.0</v>
      </c>
      <c r="O204" s="38" t="s">
        <v>23</v>
      </c>
      <c r="P204" s="38" t="s">
        <v>35</v>
      </c>
      <c r="Q204" s="38"/>
      <c r="R204" s="38"/>
      <c r="S204" s="38"/>
      <c r="T204" s="38"/>
      <c r="U204" s="38"/>
      <c r="V204" s="38"/>
      <c r="W204" s="38"/>
      <c r="X204" s="38"/>
      <c r="Y204" s="38"/>
      <c r="Z204" s="38">
        <v>73.0</v>
      </c>
    </row>
    <row r="205" ht="12.75" customHeight="1" outlineLevel="2">
      <c r="A205" s="38" t="s">
        <v>99</v>
      </c>
      <c r="B205" s="38"/>
      <c r="C205" s="39">
        <v>43254.0</v>
      </c>
      <c r="D205" s="38">
        <v>2018.0</v>
      </c>
      <c r="E205" s="38">
        <v>506.0</v>
      </c>
      <c r="F205" s="38">
        <v>75995.0</v>
      </c>
      <c r="G205" s="38">
        <v>6.0</v>
      </c>
      <c r="H205" s="38"/>
      <c r="I205" s="38" t="s">
        <v>170</v>
      </c>
      <c r="J205" s="40">
        <v>43254.770833333336</v>
      </c>
      <c r="K205" s="38" t="s">
        <v>21</v>
      </c>
      <c r="L205" s="38">
        <v>85.0</v>
      </c>
      <c r="M205" s="38">
        <v>7040.0</v>
      </c>
      <c r="N205" s="38">
        <v>45.0</v>
      </c>
      <c r="O205" s="38" t="s">
        <v>23</v>
      </c>
      <c r="P205" s="38" t="s">
        <v>23</v>
      </c>
      <c r="Q205" s="38" t="s">
        <v>35</v>
      </c>
      <c r="R205" s="38"/>
      <c r="S205" s="38"/>
      <c r="T205" s="38">
        <v>1.0</v>
      </c>
      <c r="U205" s="38">
        <v>2.0</v>
      </c>
      <c r="V205" s="38"/>
      <c r="W205" s="38"/>
      <c r="X205" s="38"/>
      <c r="Y205" s="38"/>
      <c r="Z205" s="38">
        <v>73.0</v>
      </c>
    </row>
    <row r="206" ht="12.75" customHeight="1" outlineLevel="2">
      <c r="A206" s="38" t="s">
        <v>99</v>
      </c>
      <c r="B206" s="38" t="s">
        <v>133</v>
      </c>
      <c r="C206" s="39">
        <v>43257.0</v>
      </c>
      <c r="D206" s="38">
        <v>2018.0</v>
      </c>
      <c r="E206" s="38">
        <v>509.0</v>
      </c>
      <c r="F206" s="38">
        <v>167554.0</v>
      </c>
      <c r="G206" s="38">
        <v>6.0</v>
      </c>
      <c r="H206" s="38">
        <v>114.0</v>
      </c>
      <c r="I206" s="38"/>
      <c r="J206" s="40">
        <v>43257.625</v>
      </c>
      <c r="K206" s="38" t="s">
        <v>40</v>
      </c>
      <c r="L206" s="38">
        <v>74.0</v>
      </c>
      <c r="M206" s="38">
        <v>5000.0</v>
      </c>
      <c r="N206" s="38">
        <v>38.0</v>
      </c>
      <c r="O206" s="38" t="s">
        <v>23</v>
      </c>
      <c r="P206" s="38" t="s">
        <v>23</v>
      </c>
      <c r="Q206" s="38" t="s">
        <v>814</v>
      </c>
      <c r="R206" s="38"/>
      <c r="S206" s="38"/>
      <c r="T206" s="38"/>
      <c r="U206" s="38"/>
      <c r="V206" s="38"/>
      <c r="W206" s="38"/>
      <c r="X206" s="38"/>
      <c r="Y206" s="38"/>
      <c r="Z206" s="38">
        <v>73.0</v>
      </c>
    </row>
    <row r="207" ht="12.75" customHeight="1" outlineLevel="2">
      <c r="A207" s="38" t="s">
        <v>99</v>
      </c>
      <c r="B207" s="38"/>
      <c r="C207" s="39">
        <v>43259.0</v>
      </c>
      <c r="D207" s="38">
        <v>2018.0</v>
      </c>
      <c r="E207" s="38">
        <v>514.0</v>
      </c>
      <c r="F207" s="38">
        <v>23539.0</v>
      </c>
      <c r="G207" s="38">
        <v>6.0</v>
      </c>
      <c r="H207" s="38"/>
      <c r="I207" s="38" t="s">
        <v>873</v>
      </c>
      <c r="J207" s="40">
        <v>43259.333333333336</v>
      </c>
      <c r="K207" s="38" t="s">
        <v>21</v>
      </c>
      <c r="L207" s="38">
        <v>72.0</v>
      </c>
      <c r="M207" s="38">
        <v>4440.0</v>
      </c>
      <c r="N207" s="38">
        <v>40.0</v>
      </c>
      <c r="O207" s="38" t="s">
        <v>23</v>
      </c>
      <c r="P207" s="38" t="s">
        <v>35</v>
      </c>
      <c r="Q207" s="38" t="s">
        <v>814</v>
      </c>
      <c r="R207" s="38"/>
      <c r="S207" s="38"/>
      <c r="T207" s="38">
        <v>1.0</v>
      </c>
      <c r="U207" s="38">
        <v>2.0</v>
      </c>
      <c r="V207" s="38"/>
      <c r="W207" s="38"/>
      <c r="X207" s="38"/>
      <c r="Y207" s="38"/>
      <c r="Z207" s="38">
        <v>73.0</v>
      </c>
    </row>
    <row r="208" ht="12.75" customHeight="1" outlineLevel="2">
      <c r="A208" s="38" t="s">
        <v>99</v>
      </c>
      <c r="B208" s="38"/>
      <c r="C208" s="39">
        <v>43259.0</v>
      </c>
      <c r="D208" s="38">
        <v>2018.0</v>
      </c>
      <c r="E208" s="38">
        <v>518.0</v>
      </c>
      <c r="F208" s="38">
        <v>47644.0</v>
      </c>
      <c r="G208" s="38">
        <v>6.0</v>
      </c>
      <c r="H208" s="38"/>
      <c r="I208" s="38" t="s">
        <v>343</v>
      </c>
      <c r="J208" s="40">
        <v>43259.5</v>
      </c>
      <c r="K208" s="38" t="s">
        <v>21</v>
      </c>
      <c r="L208" s="38">
        <v>76.0</v>
      </c>
      <c r="M208" s="38">
        <v>4270.0</v>
      </c>
      <c r="N208" s="38">
        <v>38.0</v>
      </c>
      <c r="O208" s="38" t="s">
        <v>23</v>
      </c>
      <c r="P208" s="38" t="s">
        <v>23</v>
      </c>
      <c r="Q208" s="38"/>
      <c r="R208" s="38"/>
      <c r="S208" s="38"/>
      <c r="T208" s="38"/>
      <c r="U208" s="38"/>
      <c r="V208" s="38"/>
      <c r="W208" s="38"/>
      <c r="X208" s="38"/>
      <c r="Y208" s="38"/>
      <c r="Z208" s="38">
        <v>73.0</v>
      </c>
    </row>
    <row r="209" ht="12.75" customHeight="1" outlineLevel="2">
      <c r="A209" s="38" t="s">
        <v>99</v>
      </c>
      <c r="B209" s="38"/>
      <c r="C209" s="39">
        <v>43259.0</v>
      </c>
      <c r="D209" s="38">
        <v>2018.0</v>
      </c>
      <c r="E209" s="38">
        <v>513.0</v>
      </c>
      <c r="F209" s="38">
        <v>39594.0</v>
      </c>
      <c r="G209" s="38">
        <v>6.0</v>
      </c>
      <c r="H209" s="38"/>
      <c r="I209" s="38" t="s">
        <v>29</v>
      </c>
      <c r="J209" s="40">
        <v>43259.395833333336</v>
      </c>
      <c r="K209" s="38" t="s">
        <v>21</v>
      </c>
      <c r="L209" s="38">
        <v>76.0</v>
      </c>
      <c r="M209" s="38">
        <v>4965.0</v>
      </c>
      <c r="N209" s="38">
        <v>41.0</v>
      </c>
      <c r="O209" s="38" t="s">
        <v>23</v>
      </c>
      <c r="P209" s="38" t="s">
        <v>23</v>
      </c>
      <c r="Q209" s="38" t="s">
        <v>814</v>
      </c>
      <c r="R209" s="38"/>
      <c r="S209" s="38"/>
      <c r="T209" s="38">
        <v>1.0</v>
      </c>
      <c r="U209" s="38">
        <v>2.0</v>
      </c>
      <c r="V209" s="38"/>
      <c r="W209" s="38"/>
      <c r="X209" s="38"/>
      <c r="Y209" s="38"/>
      <c r="Z209" s="38">
        <v>73.0</v>
      </c>
    </row>
    <row r="210" ht="12.75" customHeight="1" outlineLevel="1">
      <c r="A210" s="38"/>
      <c r="B210" s="38"/>
      <c r="C210" s="39"/>
      <c r="D210" s="38"/>
      <c r="E210" s="38"/>
      <c r="F210" s="38"/>
      <c r="G210" s="38"/>
      <c r="H210" s="38"/>
      <c r="I210" s="38"/>
      <c r="J210" s="40"/>
      <c r="K210" s="38"/>
      <c r="L210" s="38"/>
      <c r="M210" s="38"/>
      <c r="N210" s="38"/>
      <c r="O210" s="38"/>
      <c r="P210" s="38"/>
      <c r="Q210" s="38"/>
      <c r="R210" s="38"/>
      <c r="S210" s="38"/>
      <c r="T210" s="38"/>
      <c r="U210" s="38"/>
      <c r="V210" s="38"/>
      <c r="W210" s="38"/>
      <c r="X210" s="38"/>
      <c r="Y210" s="41" t="s">
        <v>1058</v>
      </c>
      <c r="Z210" s="38">
        <f>SUBTOTAL(3,Z184:Z209)</f>
        <v>26</v>
      </c>
    </row>
    <row r="211" ht="12.75" customHeight="1" outlineLevel="2">
      <c r="A211" s="38" t="s">
        <v>99</v>
      </c>
      <c r="B211" s="38"/>
      <c r="C211" s="39">
        <v>43259.0</v>
      </c>
      <c r="D211" s="38">
        <v>2018.0</v>
      </c>
      <c r="E211" s="38">
        <v>516.0</v>
      </c>
      <c r="F211" s="38">
        <v>22859.0</v>
      </c>
      <c r="G211" s="38">
        <v>6.0</v>
      </c>
      <c r="H211" s="38"/>
      <c r="I211" s="38" t="s">
        <v>109</v>
      </c>
      <c r="J211" s="40">
        <v>43259.4375</v>
      </c>
      <c r="K211" s="38" t="s">
        <v>21</v>
      </c>
      <c r="L211" s="38">
        <v>76.0</v>
      </c>
      <c r="M211" s="38">
        <v>5200.0</v>
      </c>
      <c r="N211" s="38">
        <v>39.0</v>
      </c>
      <c r="O211" s="38" t="s">
        <v>23</v>
      </c>
      <c r="P211" s="38" t="s">
        <v>35</v>
      </c>
      <c r="Q211" s="38" t="s">
        <v>814</v>
      </c>
      <c r="R211" s="38"/>
      <c r="S211" s="38"/>
      <c r="T211" s="38">
        <v>1.0</v>
      </c>
      <c r="U211" s="38">
        <v>2.0</v>
      </c>
      <c r="V211" s="38"/>
      <c r="W211" s="38"/>
      <c r="X211" s="38"/>
      <c r="Y211" s="38"/>
      <c r="Z211" s="38">
        <v>74.0</v>
      </c>
    </row>
    <row r="212" ht="12.75" customHeight="1" outlineLevel="2">
      <c r="A212" s="38" t="s">
        <v>99</v>
      </c>
      <c r="B212" s="38"/>
      <c r="C212" s="39">
        <v>43259.0</v>
      </c>
      <c r="D212" s="38">
        <v>2018.0</v>
      </c>
      <c r="E212" s="38">
        <v>519.0</v>
      </c>
      <c r="F212" s="38">
        <v>172555.0</v>
      </c>
      <c r="G212" s="38">
        <v>6.0</v>
      </c>
      <c r="H212" s="38"/>
      <c r="I212" s="38" t="s">
        <v>840</v>
      </c>
      <c r="J212" s="40">
        <v>43259.75</v>
      </c>
      <c r="K212" s="38" t="s">
        <v>21</v>
      </c>
      <c r="L212" s="38">
        <v>78.0</v>
      </c>
      <c r="M212" s="38">
        <v>5180.0</v>
      </c>
      <c r="N212" s="38">
        <v>42.0</v>
      </c>
      <c r="O212" s="38" t="s">
        <v>23</v>
      </c>
      <c r="P212" s="38" t="s">
        <v>23</v>
      </c>
      <c r="Q212" s="38"/>
      <c r="R212" s="38"/>
      <c r="S212" s="38"/>
      <c r="T212" s="38"/>
      <c r="U212" s="38"/>
      <c r="V212" s="38"/>
      <c r="W212" s="38"/>
      <c r="X212" s="38"/>
      <c r="Y212" s="38"/>
      <c r="Z212" s="38">
        <v>74.0</v>
      </c>
    </row>
    <row r="213" ht="12.75" customHeight="1" outlineLevel="2">
      <c r="A213" s="38" t="s">
        <v>99</v>
      </c>
      <c r="B213" s="38"/>
      <c r="C213" s="39">
        <v>43259.0</v>
      </c>
      <c r="D213" s="38">
        <v>2018.0</v>
      </c>
      <c r="E213" s="38">
        <v>512.0</v>
      </c>
      <c r="F213" s="38">
        <v>21000.0</v>
      </c>
      <c r="G213" s="38">
        <v>6.0</v>
      </c>
      <c r="H213" s="38"/>
      <c r="I213" s="38" t="s">
        <v>135</v>
      </c>
      <c r="J213" s="40">
        <v>43259.333333333336</v>
      </c>
      <c r="K213" s="38" t="s">
        <v>21</v>
      </c>
      <c r="L213" s="38">
        <v>78.0</v>
      </c>
      <c r="M213" s="38">
        <v>5460.0</v>
      </c>
      <c r="N213" s="38">
        <v>43.0</v>
      </c>
      <c r="O213" s="38" t="s">
        <v>23</v>
      </c>
      <c r="P213" s="38" t="s">
        <v>23</v>
      </c>
      <c r="Q213" s="38" t="s">
        <v>814</v>
      </c>
      <c r="R213" s="38"/>
      <c r="S213" s="38"/>
      <c r="T213" s="38">
        <v>1.0</v>
      </c>
      <c r="U213" s="38">
        <v>2.0</v>
      </c>
      <c r="V213" s="38"/>
      <c r="W213" s="38"/>
      <c r="X213" s="38"/>
      <c r="Y213" s="38"/>
      <c r="Z213" s="38">
        <v>74.0</v>
      </c>
    </row>
    <row r="214" ht="12.75" customHeight="1" outlineLevel="2">
      <c r="A214" s="38" t="s">
        <v>99</v>
      </c>
      <c r="B214" s="38"/>
      <c r="C214" s="39">
        <v>43259.0</v>
      </c>
      <c r="D214" s="38">
        <v>2018.0</v>
      </c>
      <c r="E214" s="38">
        <v>517.0</v>
      </c>
      <c r="F214" s="38">
        <v>174277.0</v>
      </c>
      <c r="G214" s="38">
        <v>6.0</v>
      </c>
      <c r="H214" s="38"/>
      <c r="I214" s="38" t="s">
        <v>849</v>
      </c>
      <c r="J214" s="40">
        <v>43259.375</v>
      </c>
      <c r="K214" s="38" t="s">
        <v>21</v>
      </c>
      <c r="L214" s="38">
        <v>78.0</v>
      </c>
      <c r="M214" s="38">
        <v>5590.0</v>
      </c>
      <c r="N214" s="38">
        <v>42.0</v>
      </c>
      <c r="O214" s="38" t="s">
        <v>23</v>
      </c>
      <c r="P214" s="38" t="s">
        <v>23</v>
      </c>
      <c r="Q214" s="38" t="s">
        <v>814</v>
      </c>
      <c r="R214" s="38"/>
      <c r="S214" s="38"/>
      <c r="T214" s="38">
        <v>1.0</v>
      </c>
      <c r="U214" s="38">
        <v>2.0</v>
      </c>
      <c r="V214" s="38"/>
      <c r="W214" s="38"/>
      <c r="X214" s="38"/>
      <c r="Y214" s="38"/>
      <c r="Z214" s="38">
        <v>74.0</v>
      </c>
    </row>
    <row r="215" ht="12.75" customHeight="1" outlineLevel="2">
      <c r="A215" s="38" t="s">
        <v>99</v>
      </c>
      <c r="B215" s="38"/>
      <c r="C215" s="39">
        <v>43259.0</v>
      </c>
      <c r="D215" s="38">
        <v>2018.0</v>
      </c>
      <c r="E215" s="38">
        <v>511.0</v>
      </c>
      <c r="F215" s="38">
        <v>161331.0</v>
      </c>
      <c r="G215" s="38">
        <v>6.0</v>
      </c>
      <c r="H215" s="38"/>
      <c r="I215" s="38" t="s">
        <v>154</v>
      </c>
      <c r="J215" s="40">
        <v>43259.395833333336</v>
      </c>
      <c r="K215" s="38" t="s">
        <v>21</v>
      </c>
      <c r="L215" s="38">
        <v>84.0</v>
      </c>
      <c r="M215" s="38">
        <v>6520.0</v>
      </c>
      <c r="N215" s="38">
        <v>44.0</v>
      </c>
      <c r="O215" s="38" t="s">
        <v>23</v>
      </c>
      <c r="P215" s="38" t="s">
        <v>23</v>
      </c>
      <c r="Q215" s="38" t="s">
        <v>814</v>
      </c>
      <c r="R215" s="38"/>
      <c r="S215" s="38"/>
      <c r="T215" s="38">
        <v>1.0</v>
      </c>
      <c r="U215" s="38">
        <v>2.0</v>
      </c>
      <c r="V215" s="38"/>
      <c r="W215" s="38"/>
      <c r="X215" s="38"/>
      <c r="Y215" s="38"/>
      <c r="Z215" s="42">
        <v>74.0</v>
      </c>
    </row>
    <row r="216" ht="12.75" customHeight="1" outlineLevel="2">
      <c r="A216" s="38" t="s">
        <v>99</v>
      </c>
      <c r="B216" s="38"/>
      <c r="C216" s="39">
        <v>43259.0</v>
      </c>
      <c r="D216" s="38">
        <v>2018.0</v>
      </c>
      <c r="E216" s="38">
        <v>510.0</v>
      </c>
      <c r="F216" s="38">
        <v>18204.0</v>
      </c>
      <c r="G216" s="38">
        <v>6.0</v>
      </c>
      <c r="H216" s="38"/>
      <c r="I216" s="38" t="s">
        <v>133</v>
      </c>
      <c r="J216" s="40">
        <v>43259.854166666664</v>
      </c>
      <c r="K216" s="38" t="s">
        <v>21</v>
      </c>
      <c r="L216" s="38">
        <v>84.0</v>
      </c>
      <c r="M216" s="38">
        <v>7190.0</v>
      </c>
      <c r="N216" s="38">
        <v>48.0</v>
      </c>
      <c r="O216" s="38" t="s">
        <v>23</v>
      </c>
      <c r="P216" s="38" t="s">
        <v>35</v>
      </c>
      <c r="Q216" s="38" t="s">
        <v>35</v>
      </c>
      <c r="R216" s="38"/>
      <c r="S216" s="38"/>
      <c r="T216" s="38">
        <v>1.0</v>
      </c>
      <c r="U216" s="38">
        <v>2.0</v>
      </c>
      <c r="V216" s="38"/>
      <c r="W216" s="38"/>
      <c r="X216" s="38"/>
      <c r="Y216" s="38"/>
      <c r="Z216" s="38">
        <v>74.0</v>
      </c>
    </row>
    <row r="217" ht="12.75" customHeight="1" outlineLevel="2">
      <c r="A217" s="38" t="s">
        <v>99</v>
      </c>
      <c r="B217" s="38"/>
      <c r="C217" s="39">
        <v>43259.0</v>
      </c>
      <c r="D217" s="38">
        <v>2018.0</v>
      </c>
      <c r="E217" s="38">
        <v>515.0</v>
      </c>
      <c r="F217" s="38">
        <v>167554.0</v>
      </c>
      <c r="G217" s="38">
        <v>6.0</v>
      </c>
      <c r="H217" s="38"/>
      <c r="I217" s="38" t="s">
        <v>187</v>
      </c>
      <c r="J217" s="40">
        <v>43259.375</v>
      </c>
      <c r="K217" s="38" t="s">
        <v>21</v>
      </c>
      <c r="L217" s="38">
        <v>85.0</v>
      </c>
      <c r="M217" s="38">
        <v>7200.0</v>
      </c>
      <c r="N217" s="38">
        <v>44.0</v>
      </c>
      <c r="O217" s="38" t="s">
        <v>23</v>
      </c>
      <c r="P217" s="38" t="s">
        <v>23</v>
      </c>
      <c r="Q217" s="38" t="s">
        <v>814</v>
      </c>
      <c r="R217" s="38"/>
      <c r="S217" s="38"/>
      <c r="T217" s="38">
        <v>1.0</v>
      </c>
      <c r="U217" s="38">
        <v>2.0</v>
      </c>
      <c r="V217" s="38"/>
      <c r="W217" s="38"/>
      <c r="X217" s="38"/>
      <c r="Y217" s="38"/>
      <c r="Z217" s="38">
        <v>74.0</v>
      </c>
    </row>
    <row r="218" ht="12.75" customHeight="1" outlineLevel="2">
      <c r="A218" s="38" t="s">
        <v>99</v>
      </c>
      <c r="B218" s="38"/>
      <c r="C218" s="39">
        <v>43260.0</v>
      </c>
      <c r="D218" s="38">
        <v>2018.0</v>
      </c>
      <c r="E218" s="38">
        <v>520.0</v>
      </c>
      <c r="F218" s="38">
        <v>21000.0</v>
      </c>
      <c r="G218" s="38">
        <v>6.0</v>
      </c>
      <c r="H218" s="38"/>
      <c r="I218" s="38" t="s">
        <v>154</v>
      </c>
      <c r="J218" s="40">
        <v>43260.833333333336</v>
      </c>
      <c r="K218" s="38" t="s">
        <v>21</v>
      </c>
      <c r="L218" s="38">
        <v>76.0</v>
      </c>
      <c r="M218" s="38">
        <v>4420.0</v>
      </c>
      <c r="N218" s="38">
        <v>38.0</v>
      </c>
      <c r="O218" s="38" t="s">
        <v>23</v>
      </c>
      <c r="P218" s="38" t="s">
        <v>23</v>
      </c>
      <c r="Q218" s="38"/>
      <c r="R218" s="38"/>
      <c r="S218" s="38"/>
      <c r="T218" s="38"/>
      <c r="U218" s="38"/>
      <c r="V218" s="38"/>
      <c r="W218" s="38"/>
      <c r="X218" s="38"/>
      <c r="Y218" s="38"/>
      <c r="Z218" s="38">
        <v>74.0</v>
      </c>
    </row>
    <row r="219" ht="12.75" customHeight="1" outlineLevel="2">
      <c r="A219" s="38" t="s">
        <v>99</v>
      </c>
      <c r="B219" s="38"/>
      <c r="C219" s="39">
        <v>43261.0</v>
      </c>
      <c r="D219" s="38">
        <v>2018.0</v>
      </c>
      <c r="E219" s="38">
        <v>524.0</v>
      </c>
      <c r="F219" s="38">
        <v>161331.0</v>
      </c>
      <c r="G219" s="38">
        <v>6.0</v>
      </c>
      <c r="H219" s="38"/>
      <c r="I219" s="38" t="s">
        <v>978</v>
      </c>
      <c r="J219" s="40">
        <v>43261.520833333336</v>
      </c>
      <c r="K219" s="38" t="s">
        <v>21</v>
      </c>
      <c r="L219" s="42">
        <v>71.0</v>
      </c>
      <c r="M219" s="38">
        <v>4380.0</v>
      </c>
      <c r="N219" s="38">
        <v>38.0</v>
      </c>
      <c r="O219" s="38" t="s">
        <v>23</v>
      </c>
      <c r="P219" s="38" t="s">
        <v>23</v>
      </c>
      <c r="Q219" s="38"/>
      <c r="R219" s="38"/>
      <c r="S219" s="38"/>
      <c r="T219" s="38"/>
      <c r="U219" s="38"/>
      <c r="V219" s="38"/>
      <c r="W219" s="38"/>
      <c r="X219" s="38"/>
      <c r="Y219" s="38"/>
      <c r="Z219" s="38">
        <v>74.0</v>
      </c>
    </row>
    <row r="220" ht="12.75" customHeight="1" outlineLevel="2">
      <c r="A220" s="38" t="s">
        <v>99</v>
      </c>
      <c r="B220" s="38"/>
      <c r="C220" s="39">
        <v>43261.0</v>
      </c>
      <c r="D220" s="38">
        <v>2018.0</v>
      </c>
      <c r="E220" s="38">
        <v>523.0</v>
      </c>
      <c r="F220" s="38">
        <v>66353.0</v>
      </c>
      <c r="G220" s="38">
        <v>6.0</v>
      </c>
      <c r="H220" s="38"/>
      <c r="I220" s="38" t="s">
        <v>978</v>
      </c>
      <c r="J220" s="40">
        <v>43261.708333333336</v>
      </c>
      <c r="K220" s="38" t="s">
        <v>21</v>
      </c>
      <c r="L220" s="42">
        <v>84.0</v>
      </c>
      <c r="M220" s="38">
        <v>7915.0</v>
      </c>
      <c r="N220" s="38">
        <v>40.0</v>
      </c>
      <c r="O220" s="38" t="s">
        <v>23</v>
      </c>
      <c r="P220" s="38" t="s">
        <v>23</v>
      </c>
      <c r="Q220" s="38"/>
      <c r="R220" s="38"/>
      <c r="S220" s="38"/>
      <c r="T220" s="38"/>
      <c r="U220" s="38"/>
      <c r="V220" s="38"/>
      <c r="W220" s="38"/>
      <c r="X220" s="38"/>
      <c r="Y220" s="38"/>
      <c r="Z220" s="38">
        <v>74.0</v>
      </c>
    </row>
    <row r="221" ht="12.75" customHeight="1" outlineLevel="2">
      <c r="A221" s="38" t="s">
        <v>99</v>
      </c>
      <c r="B221" s="38"/>
      <c r="C221" s="39">
        <v>43261.0</v>
      </c>
      <c r="D221" s="38">
        <v>2018.0</v>
      </c>
      <c r="E221" s="38">
        <v>522.0</v>
      </c>
      <c r="F221" s="38">
        <v>40190.0</v>
      </c>
      <c r="G221" s="38">
        <v>6.0</v>
      </c>
      <c r="H221" s="38"/>
      <c r="I221" s="38" t="s">
        <v>343</v>
      </c>
      <c r="J221" s="40">
        <v>43261.583333333336</v>
      </c>
      <c r="K221" s="38" t="s">
        <v>21</v>
      </c>
      <c r="L221" s="42">
        <v>80.0</v>
      </c>
      <c r="M221" s="38">
        <v>6100.0</v>
      </c>
      <c r="N221" s="38">
        <v>40.0</v>
      </c>
      <c r="O221" s="38" t="s">
        <v>23</v>
      </c>
      <c r="P221" s="38" t="s">
        <v>23</v>
      </c>
      <c r="Q221" s="38"/>
      <c r="R221" s="38"/>
      <c r="S221" s="38"/>
      <c r="T221" s="38"/>
      <c r="U221" s="38"/>
      <c r="V221" s="38"/>
      <c r="W221" s="38"/>
      <c r="X221" s="38"/>
      <c r="Y221" s="38"/>
      <c r="Z221" s="38">
        <v>74.0</v>
      </c>
    </row>
    <row r="222" ht="12.75" customHeight="1" outlineLevel="2">
      <c r="A222" s="38" t="s">
        <v>99</v>
      </c>
      <c r="B222" s="38"/>
      <c r="C222" s="39">
        <v>43261.0</v>
      </c>
      <c r="D222" s="38">
        <v>2018.0</v>
      </c>
      <c r="E222" s="38">
        <v>525.0</v>
      </c>
      <c r="F222" s="38">
        <v>174879.0</v>
      </c>
      <c r="G222" s="38">
        <v>6.0</v>
      </c>
      <c r="H222" s="38"/>
      <c r="I222" s="38" t="s">
        <v>857</v>
      </c>
      <c r="J222" s="40">
        <v>43261.791666666664</v>
      </c>
      <c r="K222" s="38" t="s">
        <v>21</v>
      </c>
      <c r="L222" s="38">
        <v>70.0</v>
      </c>
      <c r="M222" s="38">
        <v>3855.0</v>
      </c>
      <c r="N222" s="38">
        <v>37.0</v>
      </c>
      <c r="O222" s="38" t="s">
        <v>23</v>
      </c>
      <c r="P222" s="38" t="s">
        <v>23</v>
      </c>
      <c r="Q222" s="38"/>
      <c r="R222" s="38"/>
      <c r="S222" s="38"/>
      <c r="T222" s="38"/>
      <c r="U222" s="38"/>
      <c r="V222" s="38"/>
      <c r="W222" s="38"/>
      <c r="X222" s="38"/>
      <c r="Y222" s="38"/>
      <c r="Z222" s="38">
        <v>74.0</v>
      </c>
    </row>
    <row r="223" ht="12.75" customHeight="1" outlineLevel="2">
      <c r="A223" s="38" t="s">
        <v>99</v>
      </c>
      <c r="B223" s="38"/>
      <c r="C223" s="39">
        <v>43261.0</v>
      </c>
      <c r="D223" s="38">
        <v>2018.0</v>
      </c>
      <c r="E223" s="38">
        <v>521.0</v>
      </c>
      <c r="F223" s="38">
        <v>89458.0</v>
      </c>
      <c r="G223" s="38">
        <v>6.0</v>
      </c>
      <c r="H223" s="38"/>
      <c r="I223" s="38" t="s">
        <v>819</v>
      </c>
      <c r="J223" s="40">
        <v>43261.520833333336</v>
      </c>
      <c r="K223" s="38" t="s">
        <v>21</v>
      </c>
      <c r="L223" s="38">
        <v>71.0</v>
      </c>
      <c r="M223" s="38">
        <v>4190.0</v>
      </c>
      <c r="N223" s="38">
        <v>38.0</v>
      </c>
      <c r="O223" s="38" t="s">
        <v>23</v>
      </c>
      <c r="P223" s="38" t="s">
        <v>23</v>
      </c>
      <c r="Q223" s="38" t="s">
        <v>821</v>
      </c>
      <c r="R223" s="38"/>
      <c r="S223" s="38"/>
      <c r="T223" s="38"/>
      <c r="U223" s="38"/>
      <c r="V223" s="38"/>
      <c r="W223" s="38"/>
      <c r="X223" s="38"/>
      <c r="Y223" s="38"/>
      <c r="Z223" s="38">
        <v>74.0</v>
      </c>
    </row>
    <row r="224" ht="12.75" customHeight="1" outlineLevel="2">
      <c r="A224" s="38" t="s">
        <v>99</v>
      </c>
      <c r="B224" s="38"/>
      <c r="C224" s="39">
        <v>43261.0</v>
      </c>
      <c r="D224" s="38">
        <v>2018.0</v>
      </c>
      <c r="E224" s="38">
        <v>526.0</v>
      </c>
      <c r="F224" s="38">
        <v>21000.0</v>
      </c>
      <c r="G224" s="38">
        <v>6.0</v>
      </c>
      <c r="H224" s="38"/>
      <c r="I224" s="38" t="s">
        <v>154</v>
      </c>
      <c r="J224" s="40">
        <v>43261.770833333336</v>
      </c>
      <c r="K224" s="38" t="s">
        <v>21</v>
      </c>
      <c r="L224" s="38">
        <v>71.0</v>
      </c>
      <c r="M224" s="38">
        <v>4210.0</v>
      </c>
      <c r="N224" s="38">
        <v>37.0</v>
      </c>
      <c r="O224" s="38" t="s">
        <v>23</v>
      </c>
      <c r="P224" s="38" t="s">
        <v>23</v>
      </c>
      <c r="Q224" s="38"/>
      <c r="R224" s="38"/>
      <c r="S224" s="38"/>
      <c r="T224" s="38"/>
      <c r="U224" s="38"/>
      <c r="V224" s="38"/>
      <c r="W224" s="38"/>
      <c r="X224" s="38"/>
      <c r="Y224" s="38"/>
      <c r="Z224" s="38">
        <v>74.0</v>
      </c>
    </row>
    <row r="225" ht="12.75" customHeight="1" outlineLevel="2">
      <c r="A225" s="38" t="s">
        <v>99</v>
      </c>
      <c r="B225" s="38"/>
      <c r="C225" s="39">
        <v>43261.0</v>
      </c>
      <c r="D225" s="38">
        <v>2018.0</v>
      </c>
      <c r="E225" s="38">
        <v>527.0</v>
      </c>
      <c r="F225" s="38">
        <v>46895.0</v>
      </c>
      <c r="G225" s="38">
        <v>6.0</v>
      </c>
      <c r="H225" s="38"/>
      <c r="I225" s="38" t="s">
        <v>133</v>
      </c>
      <c r="J225" s="40">
        <v>43261.791666666664</v>
      </c>
      <c r="K225" s="38" t="s">
        <v>21</v>
      </c>
      <c r="L225" s="38">
        <v>80.0</v>
      </c>
      <c r="M225" s="38">
        <v>6275.0</v>
      </c>
      <c r="N225" s="38">
        <v>45.0</v>
      </c>
      <c r="O225" s="38" t="s">
        <v>23</v>
      </c>
      <c r="P225" s="38" t="s">
        <v>23</v>
      </c>
      <c r="Q225" s="38"/>
      <c r="R225" s="38"/>
      <c r="S225" s="38"/>
      <c r="T225" s="38"/>
      <c r="U225" s="38"/>
      <c r="V225" s="38"/>
      <c r="W225" s="38"/>
      <c r="X225" s="38"/>
      <c r="Y225" s="38"/>
      <c r="Z225" s="38">
        <v>74.0</v>
      </c>
    </row>
    <row r="226" ht="12.75" customHeight="1" outlineLevel="2">
      <c r="A226" s="38" t="s">
        <v>99</v>
      </c>
      <c r="B226" s="38" t="s">
        <v>133</v>
      </c>
      <c r="C226" s="39">
        <v>43263.0</v>
      </c>
      <c r="D226" s="38">
        <v>2018.0</v>
      </c>
      <c r="E226" s="38">
        <v>528.0</v>
      </c>
      <c r="F226" s="38">
        <v>56455.0</v>
      </c>
      <c r="G226" s="38">
        <v>6.0</v>
      </c>
      <c r="H226" s="38">
        <v>114.0</v>
      </c>
      <c r="I226" s="38"/>
      <c r="J226" s="40">
        <v>43263.322916666664</v>
      </c>
      <c r="K226" s="38" t="s">
        <v>40</v>
      </c>
      <c r="L226" s="38">
        <v>79.0</v>
      </c>
      <c r="M226" s="38">
        <v>5205.0</v>
      </c>
      <c r="N226" s="38">
        <v>41.0</v>
      </c>
      <c r="O226" s="38" t="s">
        <v>23</v>
      </c>
      <c r="P226" s="38" t="s">
        <v>35</v>
      </c>
      <c r="Q226" s="38" t="s">
        <v>814</v>
      </c>
      <c r="R226" s="38"/>
      <c r="S226" s="38"/>
      <c r="T226" s="38">
        <v>1.0</v>
      </c>
      <c r="U226" s="38">
        <v>2.0</v>
      </c>
      <c r="V226" s="38"/>
      <c r="W226" s="38"/>
      <c r="X226" s="38"/>
      <c r="Y226" s="38"/>
      <c r="Z226" s="38">
        <v>74.0</v>
      </c>
    </row>
    <row r="227" ht="12.75" customHeight="1" outlineLevel="2">
      <c r="A227" s="38" t="s">
        <v>99</v>
      </c>
      <c r="B227" s="38" t="s">
        <v>161</v>
      </c>
      <c r="C227" s="39">
        <v>43263.0</v>
      </c>
      <c r="D227" s="38">
        <v>2018.0</v>
      </c>
      <c r="E227" s="38">
        <v>530.0</v>
      </c>
      <c r="F227" s="38">
        <v>108512.0</v>
      </c>
      <c r="G227" s="38">
        <v>6.0</v>
      </c>
      <c r="H227" s="38">
        <v>123.0</v>
      </c>
      <c r="I227" s="38"/>
      <c r="J227" s="40">
        <v>43263.583333333336</v>
      </c>
      <c r="K227" s="38" t="s">
        <v>40</v>
      </c>
      <c r="L227" s="38">
        <v>73.0</v>
      </c>
      <c r="M227" s="38">
        <v>4500.0</v>
      </c>
      <c r="N227" s="38">
        <v>41.0</v>
      </c>
      <c r="O227" s="38" t="s">
        <v>23</v>
      </c>
      <c r="P227" s="38" t="s">
        <v>23</v>
      </c>
      <c r="Q227" s="38" t="s">
        <v>814</v>
      </c>
      <c r="R227" s="38"/>
      <c r="S227" s="38"/>
      <c r="T227" s="38">
        <v>1.0</v>
      </c>
      <c r="U227" s="38">
        <v>2.0</v>
      </c>
      <c r="V227" s="38"/>
      <c r="W227" s="38"/>
      <c r="X227" s="38"/>
      <c r="Y227" s="38"/>
      <c r="Z227" s="38">
        <v>74.0</v>
      </c>
    </row>
    <row r="228" ht="12.75" customHeight="1" outlineLevel="2">
      <c r="A228" s="38" t="s">
        <v>99</v>
      </c>
      <c r="B228" s="38" t="s">
        <v>161</v>
      </c>
      <c r="C228" s="39">
        <v>43263.0</v>
      </c>
      <c r="D228" s="38">
        <v>2018.0</v>
      </c>
      <c r="E228" s="38">
        <v>531.0</v>
      </c>
      <c r="F228" s="38">
        <v>107992.0</v>
      </c>
      <c r="G228" s="38">
        <v>6.0</v>
      </c>
      <c r="H228" s="38">
        <v>123.0</v>
      </c>
      <c r="I228" s="38"/>
      <c r="J228" s="40">
        <v>43263.729166666664</v>
      </c>
      <c r="K228" s="38" t="s">
        <v>40</v>
      </c>
      <c r="L228" s="38">
        <v>76.0</v>
      </c>
      <c r="M228" s="38">
        <v>4970.0</v>
      </c>
      <c r="N228" s="38">
        <v>41.0</v>
      </c>
      <c r="O228" s="38" t="s">
        <v>23</v>
      </c>
      <c r="P228" s="38" t="s">
        <v>23</v>
      </c>
      <c r="Q228" s="38" t="s">
        <v>35</v>
      </c>
      <c r="R228" s="38"/>
      <c r="S228" s="38"/>
      <c r="T228" s="38">
        <v>1.0</v>
      </c>
      <c r="U228" s="38">
        <v>2.0</v>
      </c>
      <c r="V228" s="38"/>
      <c r="W228" s="38"/>
      <c r="X228" s="38"/>
      <c r="Y228" s="38"/>
      <c r="Z228" s="38">
        <v>74.0</v>
      </c>
    </row>
    <row r="229" ht="12.75" customHeight="1" outlineLevel="2">
      <c r="A229" s="38" t="s">
        <v>99</v>
      </c>
      <c r="B229" s="38" t="s">
        <v>850</v>
      </c>
      <c r="C229" s="39">
        <v>43263.0</v>
      </c>
      <c r="D229" s="38">
        <v>2018.0</v>
      </c>
      <c r="E229" s="38">
        <v>529.0</v>
      </c>
      <c r="F229" s="38">
        <v>77815.0</v>
      </c>
      <c r="G229" s="38">
        <v>6.0</v>
      </c>
      <c r="H229" s="38">
        <v>25.0</v>
      </c>
      <c r="I229" s="38"/>
      <c r="J229" s="40">
        <v>43263.822916666664</v>
      </c>
      <c r="K229" s="38" t="s">
        <v>40</v>
      </c>
      <c r="L229" s="38">
        <v>77.0</v>
      </c>
      <c r="M229" s="38">
        <v>5865.0</v>
      </c>
      <c r="N229" s="38">
        <v>43.0</v>
      </c>
      <c r="O229" s="38" t="s">
        <v>23</v>
      </c>
      <c r="P229" s="38" t="s">
        <v>35</v>
      </c>
      <c r="Q229" s="38" t="s">
        <v>814</v>
      </c>
      <c r="R229" s="38"/>
      <c r="S229" s="38"/>
      <c r="T229" s="38">
        <v>1.0</v>
      </c>
      <c r="U229" s="38">
        <v>2.0</v>
      </c>
      <c r="V229" s="38"/>
      <c r="W229" s="38"/>
      <c r="X229" s="38"/>
      <c r="Y229" s="38"/>
      <c r="Z229" s="38">
        <v>74.0</v>
      </c>
    </row>
    <row r="230" ht="12.75" customHeight="1" outlineLevel="2">
      <c r="A230" s="38" t="s">
        <v>99</v>
      </c>
      <c r="B230" s="38" t="s">
        <v>109</v>
      </c>
      <c r="C230" s="39">
        <v>43264.0</v>
      </c>
      <c r="D230" s="38">
        <v>2018.0</v>
      </c>
      <c r="E230" s="38">
        <v>533.0</v>
      </c>
      <c r="F230" s="38">
        <v>56539.0</v>
      </c>
      <c r="G230" s="38">
        <v>6.0</v>
      </c>
      <c r="H230" s="38">
        <v>127.0</v>
      </c>
      <c r="I230" s="38"/>
      <c r="J230" s="40">
        <v>43264.885416666664</v>
      </c>
      <c r="K230" s="38" t="s">
        <v>40</v>
      </c>
      <c r="L230" s="38">
        <v>79.0</v>
      </c>
      <c r="M230" s="38">
        <v>6240.0</v>
      </c>
      <c r="N230" s="38">
        <v>44.0</v>
      </c>
      <c r="O230" s="38" t="s">
        <v>23</v>
      </c>
      <c r="P230" s="38" t="s">
        <v>23</v>
      </c>
      <c r="Q230" s="38"/>
      <c r="R230" s="38"/>
      <c r="S230" s="38"/>
      <c r="T230" s="38"/>
      <c r="U230" s="38"/>
      <c r="V230" s="38"/>
      <c r="W230" s="38"/>
      <c r="X230" s="38"/>
      <c r="Y230" s="38"/>
      <c r="Z230" s="38">
        <v>74.0</v>
      </c>
    </row>
    <row r="231" ht="12.75" customHeight="1" outlineLevel="2">
      <c r="A231" s="38" t="s">
        <v>99</v>
      </c>
      <c r="B231" s="38" t="s">
        <v>845</v>
      </c>
      <c r="C231" s="39">
        <v>43264.0</v>
      </c>
      <c r="D231" s="38">
        <v>2018.0</v>
      </c>
      <c r="E231" s="38">
        <v>532.0</v>
      </c>
      <c r="F231" s="38">
        <v>85684.0</v>
      </c>
      <c r="G231" s="38">
        <v>6.0</v>
      </c>
      <c r="H231" s="38">
        <v>26.0</v>
      </c>
      <c r="I231" s="38"/>
      <c r="J231" s="40">
        <v>43264.5625</v>
      </c>
      <c r="K231" s="38" t="s">
        <v>40</v>
      </c>
      <c r="L231" s="38">
        <v>81.0</v>
      </c>
      <c r="M231" s="38">
        <v>5860.0</v>
      </c>
      <c r="N231" s="38">
        <v>44.0</v>
      </c>
      <c r="O231" s="38" t="s">
        <v>23</v>
      </c>
      <c r="P231" s="38" t="s">
        <v>23</v>
      </c>
      <c r="Q231" s="38"/>
      <c r="R231" s="38"/>
      <c r="S231" s="38"/>
      <c r="T231" s="38"/>
      <c r="U231" s="38"/>
      <c r="V231" s="38"/>
      <c r="W231" s="38"/>
      <c r="X231" s="38"/>
      <c r="Y231" s="38"/>
      <c r="Z231" s="38">
        <v>74.0</v>
      </c>
    </row>
    <row r="232" ht="12.75" customHeight="1" outlineLevel="2">
      <c r="A232" s="38" t="s">
        <v>99</v>
      </c>
      <c r="B232" s="38" t="s">
        <v>886</v>
      </c>
      <c r="C232" s="39">
        <v>43266.0</v>
      </c>
      <c r="D232" s="38">
        <v>2018.0</v>
      </c>
      <c r="E232" s="38">
        <v>560.0</v>
      </c>
      <c r="F232" s="38">
        <v>149489.0</v>
      </c>
      <c r="G232" s="38">
        <v>6.0</v>
      </c>
      <c r="H232" s="38">
        <v>27.0</v>
      </c>
      <c r="I232" s="38"/>
      <c r="J232" s="40">
        <v>43266.729166666664</v>
      </c>
      <c r="K232" s="38" t="s">
        <v>40</v>
      </c>
      <c r="L232" s="38">
        <v>77.0</v>
      </c>
      <c r="M232" s="38">
        <v>4820.0</v>
      </c>
      <c r="N232" s="38">
        <v>40.0</v>
      </c>
      <c r="O232" s="38" t="s">
        <v>23</v>
      </c>
      <c r="P232" s="38" t="s">
        <v>23</v>
      </c>
      <c r="Q232" s="38" t="s">
        <v>814</v>
      </c>
      <c r="R232" s="38"/>
      <c r="S232" s="38"/>
      <c r="T232" s="38">
        <v>1.0</v>
      </c>
      <c r="U232" s="38">
        <v>2.0</v>
      </c>
      <c r="V232" s="38"/>
      <c r="W232" s="38"/>
      <c r="X232" s="38"/>
      <c r="Y232" s="38"/>
      <c r="Z232" s="38">
        <v>74.0</v>
      </c>
    </row>
    <row r="233" ht="12.75" customHeight="1" outlineLevel="2">
      <c r="A233" s="38" t="s">
        <v>99</v>
      </c>
      <c r="B233" s="38" t="s">
        <v>886</v>
      </c>
      <c r="C233" s="39">
        <v>43266.0</v>
      </c>
      <c r="D233" s="38">
        <v>2018.0</v>
      </c>
      <c r="E233" s="38">
        <v>547.0</v>
      </c>
      <c r="F233" s="38">
        <v>153232.0</v>
      </c>
      <c r="G233" s="38">
        <v>6.0</v>
      </c>
      <c r="H233" s="38">
        <v>27.0</v>
      </c>
      <c r="I233" s="38"/>
      <c r="J233" s="40">
        <v>43266.354166666664</v>
      </c>
      <c r="K233" s="38" t="s">
        <v>40</v>
      </c>
      <c r="L233" s="38">
        <v>82.0</v>
      </c>
      <c r="M233" s="38">
        <v>6105.0</v>
      </c>
      <c r="N233" s="38">
        <v>44.0</v>
      </c>
      <c r="O233" s="38" t="s">
        <v>23</v>
      </c>
      <c r="P233" s="38" t="s">
        <v>23</v>
      </c>
      <c r="Q233" s="38"/>
      <c r="R233" s="38"/>
      <c r="S233" s="38"/>
      <c r="T233" s="38"/>
      <c r="U233" s="38"/>
      <c r="V233" s="38"/>
      <c r="W233" s="38"/>
      <c r="X233" s="38"/>
      <c r="Y233" s="38"/>
      <c r="Z233" s="38">
        <v>74.0</v>
      </c>
    </row>
    <row r="234" ht="12.75" customHeight="1" outlineLevel="2">
      <c r="A234" s="38" t="s">
        <v>99</v>
      </c>
      <c r="B234" s="38"/>
      <c r="C234" s="39">
        <v>43266.0</v>
      </c>
      <c r="D234" s="38">
        <v>2018.0</v>
      </c>
      <c r="E234" s="38">
        <v>540.0</v>
      </c>
      <c r="F234" s="38">
        <v>46895.0</v>
      </c>
      <c r="G234" s="38">
        <v>6.0</v>
      </c>
      <c r="H234" s="38"/>
      <c r="I234" s="38" t="s">
        <v>133</v>
      </c>
      <c r="J234" s="40">
        <v>43266.4375</v>
      </c>
      <c r="K234" s="38" t="s">
        <v>21</v>
      </c>
      <c r="L234" s="38">
        <v>72.0</v>
      </c>
      <c r="M234" s="38">
        <v>4155.0</v>
      </c>
      <c r="N234" s="38">
        <v>37.0</v>
      </c>
      <c r="O234" s="38" t="s">
        <v>23</v>
      </c>
      <c r="P234" s="38" t="s">
        <v>23</v>
      </c>
      <c r="Q234" s="38"/>
      <c r="R234" s="38"/>
      <c r="S234" s="38"/>
      <c r="T234" s="38"/>
      <c r="U234" s="38"/>
      <c r="V234" s="38"/>
      <c r="W234" s="38"/>
      <c r="X234" s="38"/>
      <c r="Y234" s="38"/>
      <c r="Z234" s="38">
        <v>74.0</v>
      </c>
    </row>
    <row r="235" ht="12.75" customHeight="1" outlineLevel="2">
      <c r="A235" s="38" t="s">
        <v>99</v>
      </c>
      <c r="B235" s="38"/>
      <c r="C235" s="39">
        <v>43266.0</v>
      </c>
      <c r="D235" s="38">
        <v>2018.0</v>
      </c>
      <c r="E235" s="38">
        <v>548.0</v>
      </c>
      <c r="F235" s="38">
        <v>105099.0</v>
      </c>
      <c r="G235" s="38">
        <v>6.0</v>
      </c>
      <c r="H235" s="38"/>
      <c r="I235" s="38" t="s">
        <v>137</v>
      </c>
      <c r="J235" s="40">
        <v>43266.354166666664</v>
      </c>
      <c r="K235" s="38" t="s">
        <v>21</v>
      </c>
      <c r="L235" s="38">
        <v>73.0</v>
      </c>
      <c r="M235" s="38">
        <v>4190.0</v>
      </c>
      <c r="N235" s="38">
        <v>39.0</v>
      </c>
      <c r="O235" s="38" t="s">
        <v>23</v>
      </c>
      <c r="P235" s="38" t="s">
        <v>23</v>
      </c>
      <c r="Q235" s="38"/>
      <c r="R235" s="38"/>
      <c r="S235" s="38" t="s">
        <v>816</v>
      </c>
      <c r="T235" s="38"/>
      <c r="U235" s="38"/>
      <c r="V235" s="38"/>
      <c r="W235" s="38"/>
      <c r="X235" s="38"/>
      <c r="Y235" s="38"/>
      <c r="Z235" s="38">
        <v>74.0</v>
      </c>
    </row>
    <row r="236" ht="12.75" customHeight="1" outlineLevel="2">
      <c r="A236" s="38" t="s">
        <v>99</v>
      </c>
      <c r="B236" s="38"/>
      <c r="C236" s="39">
        <v>43266.0</v>
      </c>
      <c r="D236" s="38">
        <v>2018.0</v>
      </c>
      <c r="E236" s="38">
        <v>554.0</v>
      </c>
      <c r="F236" s="38">
        <v>77593.0</v>
      </c>
      <c r="G236" s="38">
        <v>6.0</v>
      </c>
      <c r="H236" s="38"/>
      <c r="I236" s="38" t="s">
        <v>156</v>
      </c>
      <c r="J236" s="40">
        <v>43266.583333333336</v>
      </c>
      <c r="K236" s="38" t="s">
        <v>21</v>
      </c>
      <c r="L236" s="38">
        <v>73.0</v>
      </c>
      <c r="M236" s="38">
        <v>4190.0</v>
      </c>
      <c r="N236" s="38">
        <v>39.0</v>
      </c>
      <c r="O236" s="38" t="s">
        <v>23</v>
      </c>
      <c r="P236" s="38" t="s">
        <v>23</v>
      </c>
      <c r="Q236" s="38" t="s">
        <v>814</v>
      </c>
      <c r="R236" s="38"/>
      <c r="S236" s="38"/>
      <c r="T236" s="38">
        <v>1.0</v>
      </c>
      <c r="U236" s="38">
        <v>2.0</v>
      </c>
      <c r="V236" s="38"/>
      <c r="W236" s="38"/>
      <c r="X236" s="38"/>
      <c r="Y236" s="38"/>
      <c r="Z236" s="38">
        <v>74.0</v>
      </c>
    </row>
    <row r="237" ht="12.75" customHeight="1" outlineLevel="2">
      <c r="A237" s="38" t="s">
        <v>99</v>
      </c>
      <c r="B237" s="38"/>
      <c r="C237" s="39">
        <v>43266.0</v>
      </c>
      <c r="D237" s="38">
        <v>2018.0</v>
      </c>
      <c r="E237" s="38">
        <v>552.0</v>
      </c>
      <c r="F237" s="38">
        <v>139325.0</v>
      </c>
      <c r="G237" s="38">
        <v>6.0</v>
      </c>
      <c r="H237" s="38"/>
      <c r="I237" s="38" t="s">
        <v>22</v>
      </c>
      <c r="J237" s="40">
        <v>43266.375</v>
      </c>
      <c r="K237" s="38" t="s">
        <v>21</v>
      </c>
      <c r="L237" s="38">
        <v>74.0</v>
      </c>
      <c r="M237" s="38">
        <v>4400.0</v>
      </c>
      <c r="N237" s="38">
        <v>39.0</v>
      </c>
      <c r="O237" s="38" t="s">
        <v>23</v>
      </c>
      <c r="P237" s="38" t="s">
        <v>23</v>
      </c>
      <c r="Q237" s="38"/>
      <c r="R237" s="38"/>
      <c r="S237" s="38"/>
      <c r="T237" s="38"/>
      <c r="U237" s="38"/>
      <c r="V237" s="38"/>
      <c r="W237" s="38"/>
      <c r="X237" s="38"/>
      <c r="Y237" s="38"/>
      <c r="Z237" s="38">
        <v>74.0</v>
      </c>
    </row>
    <row r="238" ht="12.75" customHeight="1" outlineLevel="2">
      <c r="A238" s="38" t="s">
        <v>99</v>
      </c>
      <c r="B238" s="38"/>
      <c r="C238" s="39">
        <v>43266.0</v>
      </c>
      <c r="D238" s="38">
        <v>2018.0</v>
      </c>
      <c r="E238" s="38">
        <v>559.0</v>
      </c>
      <c r="F238" s="38">
        <v>166927.0</v>
      </c>
      <c r="G238" s="38">
        <v>6.0</v>
      </c>
      <c r="H238" s="38"/>
      <c r="I238" s="38" t="s">
        <v>343</v>
      </c>
      <c r="J238" s="40">
        <v>43266.354166666664</v>
      </c>
      <c r="K238" s="38" t="s">
        <v>21</v>
      </c>
      <c r="L238" s="38">
        <v>74.0</v>
      </c>
      <c r="M238" s="38">
        <v>4650.0</v>
      </c>
      <c r="N238" s="38">
        <v>42.0</v>
      </c>
      <c r="O238" s="38" t="s">
        <v>23</v>
      </c>
      <c r="P238" s="38" t="s">
        <v>23</v>
      </c>
      <c r="Q238" s="38" t="s">
        <v>814</v>
      </c>
      <c r="R238" s="38"/>
      <c r="S238" s="38"/>
      <c r="T238" s="38">
        <v>1.0</v>
      </c>
      <c r="U238" s="38">
        <v>2.0</v>
      </c>
      <c r="V238" s="38"/>
      <c r="W238" s="38"/>
      <c r="X238" s="38"/>
      <c r="Y238" s="38"/>
      <c r="Z238" s="38">
        <v>74.0</v>
      </c>
    </row>
    <row r="239" ht="12.75" customHeight="1" outlineLevel="2">
      <c r="A239" s="38" t="s">
        <v>99</v>
      </c>
      <c r="B239" s="38"/>
      <c r="C239" s="39">
        <v>43266.0</v>
      </c>
      <c r="D239" s="38">
        <v>2018.0</v>
      </c>
      <c r="E239" s="38">
        <v>538.0</v>
      </c>
      <c r="F239" s="38">
        <v>17641.0</v>
      </c>
      <c r="G239" s="38">
        <v>6.0</v>
      </c>
      <c r="H239" s="38"/>
      <c r="I239" s="38" t="s">
        <v>137</v>
      </c>
      <c r="J239" s="40">
        <v>43266.291666666664</v>
      </c>
      <c r="K239" s="38" t="s">
        <v>21</v>
      </c>
      <c r="L239" s="38">
        <v>75.0</v>
      </c>
      <c r="M239" s="38">
        <v>4880.0</v>
      </c>
      <c r="N239" s="38">
        <v>41.0</v>
      </c>
      <c r="O239" s="38" t="s">
        <v>23</v>
      </c>
      <c r="P239" s="38" t="s">
        <v>23</v>
      </c>
      <c r="Q239" s="38"/>
      <c r="R239" s="38"/>
      <c r="S239" s="38"/>
      <c r="T239" s="38"/>
      <c r="U239" s="38"/>
      <c r="V239" s="38"/>
      <c r="W239" s="38"/>
      <c r="X239" s="38"/>
      <c r="Y239" s="38"/>
      <c r="Z239" s="38">
        <v>74.0</v>
      </c>
    </row>
    <row r="240" ht="12.75" customHeight="1" outlineLevel="2">
      <c r="A240" s="38" t="s">
        <v>99</v>
      </c>
      <c r="B240" s="38"/>
      <c r="C240" s="39">
        <v>43266.0</v>
      </c>
      <c r="D240" s="38">
        <v>2018.0</v>
      </c>
      <c r="E240" s="38">
        <v>542.0</v>
      </c>
      <c r="F240" s="38">
        <v>97879.0</v>
      </c>
      <c r="G240" s="38">
        <v>6.0</v>
      </c>
      <c r="H240" s="38"/>
      <c r="I240" s="38" t="s">
        <v>146</v>
      </c>
      <c r="J240" s="40">
        <v>43266.458333333336</v>
      </c>
      <c r="K240" s="38" t="s">
        <v>21</v>
      </c>
      <c r="L240" s="38">
        <v>75.0</v>
      </c>
      <c r="M240" s="38">
        <v>5065.0</v>
      </c>
      <c r="N240" s="38">
        <v>42.0</v>
      </c>
      <c r="O240" s="38" t="s">
        <v>23</v>
      </c>
      <c r="P240" s="38" t="s">
        <v>23</v>
      </c>
      <c r="Q240" s="38"/>
      <c r="R240" s="38"/>
      <c r="S240" s="38"/>
      <c r="T240" s="38"/>
      <c r="U240" s="38"/>
      <c r="V240" s="38"/>
      <c r="W240" s="38"/>
      <c r="X240" s="38"/>
      <c r="Y240" s="38"/>
      <c r="Z240" s="38">
        <v>74.0</v>
      </c>
    </row>
    <row r="241" ht="12.75" customHeight="1" outlineLevel="2">
      <c r="A241" s="38" t="s">
        <v>99</v>
      </c>
      <c r="B241" s="38"/>
      <c r="C241" s="39">
        <v>43266.0</v>
      </c>
      <c r="D241" s="38">
        <v>2018.0</v>
      </c>
      <c r="E241" s="38">
        <v>546.0</v>
      </c>
      <c r="F241" s="38">
        <v>163886.0</v>
      </c>
      <c r="G241" s="38">
        <v>6.0</v>
      </c>
      <c r="H241" s="38"/>
      <c r="I241" s="38" t="s">
        <v>137</v>
      </c>
      <c r="J241" s="40">
        <v>43266.416666666664</v>
      </c>
      <c r="K241" s="38" t="s">
        <v>21</v>
      </c>
      <c r="L241" s="38">
        <v>76.0</v>
      </c>
      <c r="M241" s="38">
        <v>4655.0</v>
      </c>
      <c r="N241" s="38">
        <v>40.0</v>
      </c>
      <c r="O241" s="38" t="s">
        <v>23</v>
      </c>
      <c r="P241" s="38" t="s">
        <v>23</v>
      </c>
      <c r="Q241" s="38"/>
      <c r="R241" s="38"/>
      <c r="S241" s="38"/>
      <c r="T241" s="38"/>
      <c r="U241" s="38"/>
      <c r="V241" s="38"/>
      <c r="W241" s="38"/>
      <c r="X241" s="38"/>
      <c r="Y241" s="38"/>
      <c r="Z241" s="38">
        <v>74.0</v>
      </c>
    </row>
    <row r="242" ht="12.75" customHeight="1" outlineLevel="2">
      <c r="A242" s="38" t="s">
        <v>99</v>
      </c>
      <c r="B242" s="38"/>
      <c r="C242" s="39">
        <v>43266.0</v>
      </c>
      <c r="D242" s="38">
        <v>2018.0</v>
      </c>
      <c r="E242" s="38">
        <v>553.0</v>
      </c>
      <c r="F242" s="38">
        <v>37976.0</v>
      </c>
      <c r="G242" s="38">
        <v>6.0</v>
      </c>
      <c r="H242" s="38"/>
      <c r="I242" s="38" t="s">
        <v>187</v>
      </c>
      <c r="J242" s="40">
        <v>43266.447916666664</v>
      </c>
      <c r="K242" s="38" t="s">
        <v>21</v>
      </c>
      <c r="L242" s="38">
        <v>76.0</v>
      </c>
      <c r="M242" s="38">
        <v>5085.0</v>
      </c>
      <c r="N242" s="38">
        <v>42.0</v>
      </c>
      <c r="O242" s="38" t="s">
        <v>23</v>
      </c>
      <c r="P242" s="38" t="s">
        <v>23</v>
      </c>
      <c r="Q242" s="38"/>
      <c r="R242" s="38"/>
      <c r="S242" s="38"/>
      <c r="T242" s="38"/>
      <c r="U242" s="38"/>
      <c r="V242" s="38"/>
      <c r="W242" s="38"/>
      <c r="X242" s="38"/>
      <c r="Y242" s="38"/>
      <c r="Z242" s="38">
        <v>74.0</v>
      </c>
    </row>
    <row r="243" ht="12.75" customHeight="1" outlineLevel="2">
      <c r="A243" s="38" t="s">
        <v>99</v>
      </c>
      <c r="B243" s="38"/>
      <c r="C243" s="39">
        <v>43266.0</v>
      </c>
      <c r="D243" s="38">
        <v>2018.0</v>
      </c>
      <c r="E243" s="38">
        <v>561.0</v>
      </c>
      <c r="F243" s="38">
        <v>14589.0</v>
      </c>
      <c r="G243" s="38">
        <v>6.0</v>
      </c>
      <c r="H243" s="38"/>
      <c r="I243" s="38" t="s">
        <v>137</v>
      </c>
      <c r="J243" s="40">
        <v>43266.8125</v>
      </c>
      <c r="K243" s="38" t="s">
        <v>21</v>
      </c>
      <c r="L243" s="38">
        <v>76.0</v>
      </c>
      <c r="M243" s="38">
        <v>5100.0</v>
      </c>
      <c r="N243" s="38">
        <v>39.0</v>
      </c>
      <c r="O243" s="42" t="s">
        <v>816</v>
      </c>
      <c r="P243" s="38" t="s">
        <v>23</v>
      </c>
      <c r="Q243" s="38" t="s">
        <v>814</v>
      </c>
      <c r="R243" s="38"/>
      <c r="S243" s="38"/>
      <c r="T243" s="38">
        <v>1.0</v>
      </c>
      <c r="U243" s="38">
        <v>2.0</v>
      </c>
      <c r="V243" s="38"/>
      <c r="W243" s="38"/>
      <c r="X243" s="38"/>
      <c r="Y243" s="38"/>
      <c r="Z243" s="38">
        <v>74.0</v>
      </c>
    </row>
    <row r="244" ht="12.75" customHeight="1" outlineLevel="2">
      <c r="A244" s="38" t="s">
        <v>99</v>
      </c>
      <c r="B244" s="38"/>
      <c r="C244" s="39">
        <v>43266.0</v>
      </c>
      <c r="D244" s="38">
        <v>2018.0</v>
      </c>
      <c r="E244" s="38">
        <v>544.0</v>
      </c>
      <c r="F244" s="38">
        <v>132945.0</v>
      </c>
      <c r="G244" s="38">
        <v>6.0</v>
      </c>
      <c r="H244" s="38"/>
      <c r="I244" s="38" t="s">
        <v>1059</v>
      </c>
      <c r="J244" s="40">
        <v>43266.375</v>
      </c>
      <c r="K244" s="38" t="s">
        <v>21</v>
      </c>
      <c r="L244" s="38">
        <v>76.0</v>
      </c>
      <c r="M244" s="38">
        <v>5115.0</v>
      </c>
      <c r="N244" s="38">
        <v>43.0</v>
      </c>
      <c r="O244" s="38" t="s">
        <v>23</v>
      </c>
      <c r="P244" s="38"/>
      <c r="Q244" s="38"/>
      <c r="R244" s="38"/>
      <c r="S244" s="38"/>
      <c r="T244" s="38"/>
      <c r="U244" s="38"/>
      <c r="V244" s="38"/>
      <c r="W244" s="38"/>
      <c r="X244" s="38"/>
      <c r="Y244" s="38"/>
      <c r="Z244" s="38">
        <v>74.0</v>
      </c>
    </row>
    <row r="245" ht="12.75" customHeight="1" outlineLevel="2">
      <c r="A245" s="38" t="s">
        <v>99</v>
      </c>
      <c r="B245" s="38"/>
      <c r="C245" s="39">
        <v>43266.0</v>
      </c>
      <c r="D245" s="38">
        <v>2018.0</v>
      </c>
      <c r="E245" s="38">
        <v>550.0</v>
      </c>
      <c r="F245" s="38">
        <v>28937.0</v>
      </c>
      <c r="G245" s="38">
        <v>6.0</v>
      </c>
      <c r="H245" s="38"/>
      <c r="I245" s="38" t="s">
        <v>343</v>
      </c>
      <c r="J245" s="40">
        <v>43266.458333333336</v>
      </c>
      <c r="K245" s="38" t="s">
        <v>21</v>
      </c>
      <c r="L245" s="38">
        <v>76.0</v>
      </c>
      <c r="M245" s="38">
        <v>7820.0</v>
      </c>
      <c r="N245" s="38">
        <v>41.0</v>
      </c>
      <c r="O245" s="38" t="s">
        <v>23</v>
      </c>
      <c r="P245" s="38" t="s">
        <v>35</v>
      </c>
      <c r="Q245" s="38"/>
      <c r="R245" s="38"/>
      <c r="S245" s="38"/>
      <c r="T245" s="38"/>
      <c r="U245" s="38"/>
      <c r="V245" s="38"/>
      <c r="W245" s="38"/>
      <c r="X245" s="38"/>
      <c r="Y245" s="38"/>
      <c r="Z245" s="38">
        <v>74.0</v>
      </c>
    </row>
    <row r="246" ht="12.75" customHeight="1" outlineLevel="2">
      <c r="A246" s="38" t="s">
        <v>99</v>
      </c>
      <c r="B246" s="38"/>
      <c r="C246" s="39">
        <v>43266.0</v>
      </c>
      <c r="D246" s="38">
        <v>2018.0</v>
      </c>
      <c r="E246" s="38">
        <v>549.0</v>
      </c>
      <c r="F246" s="38">
        <v>99047.0</v>
      </c>
      <c r="G246" s="38">
        <v>6.0</v>
      </c>
      <c r="H246" s="38"/>
      <c r="I246" s="38" t="s">
        <v>102</v>
      </c>
      <c r="J246" s="40">
        <v>43266.458333333336</v>
      </c>
      <c r="K246" s="38" t="s">
        <v>21</v>
      </c>
      <c r="L246" s="38">
        <v>77.0</v>
      </c>
      <c r="M246" s="38">
        <v>4940.0</v>
      </c>
      <c r="N246" s="38">
        <v>41.0</v>
      </c>
      <c r="O246" s="38" t="s">
        <v>23</v>
      </c>
      <c r="P246" s="38" t="s">
        <v>23</v>
      </c>
      <c r="Q246" s="38"/>
      <c r="R246" s="38"/>
      <c r="S246" s="38"/>
      <c r="T246" s="38"/>
      <c r="U246" s="38"/>
      <c r="V246" s="38"/>
      <c r="W246" s="38"/>
      <c r="X246" s="38"/>
      <c r="Y246" s="38"/>
      <c r="Z246" s="38">
        <v>74.0</v>
      </c>
    </row>
    <row r="247" ht="12.75" customHeight="1" outlineLevel="2">
      <c r="A247" s="38" t="s">
        <v>99</v>
      </c>
      <c r="B247" s="38"/>
      <c r="C247" s="39">
        <v>43266.0</v>
      </c>
      <c r="D247" s="38">
        <v>2018.0</v>
      </c>
      <c r="E247" s="38">
        <v>543.0</v>
      </c>
      <c r="F247" s="38">
        <v>117820.0</v>
      </c>
      <c r="G247" s="38">
        <v>6.0</v>
      </c>
      <c r="H247" s="38"/>
      <c r="I247" s="38" t="s">
        <v>1060</v>
      </c>
      <c r="J247" s="40">
        <v>43266.458333333336</v>
      </c>
      <c r="K247" s="38" t="s">
        <v>21</v>
      </c>
      <c r="L247" s="38">
        <v>77.0</v>
      </c>
      <c r="M247" s="38">
        <v>4965.0</v>
      </c>
      <c r="N247" s="38">
        <v>41.0</v>
      </c>
      <c r="O247" s="38" t="s">
        <v>23</v>
      </c>
      <c r="P247" s="38" t="s">
        <v>23</v>
      </c>
      <c r="Q247" s="38"/>
      <c r="R247" s="38"/>
      <c r="S247" s="38"/>
      <c r="T247" s="38"/>
      <c r="U247" s="38"/>
      <c r="V247" s="38"/>
      <c r="W247" s="38"/>
      <c r="X247" s="38"/>
      <c r="Y247" s="38"/>
      <c r="Z247" s="38">
        <v>74.0</v>
      </c>
    </row>
    <row r="248" ht="12.75" customHeight="1" outlineLevel="2">
      <c r="A248" s="38" t="s">
        <v>99</v>
      </c>
      <c r="B248" s="38"/>
      <c r="C248" s="39">
        <v>43266.0</v>
      </c>
      <c r="D248" s="38">
        <v>2018.0</v>
      </c>
      <c r="E248" s="38">
        <v>558.0</v>
      </c>
      <c r="F248" s="38">
        <v>78597.0</v>
      </c>
      <c r="G248" s="38">
        <v>6.0</v>
      </c>
      <c r="H248" s="38"/>
      <c r="I248" s="38" t="s">
        <v>897</v>
      </c>
      <c r="J248" s="40">
        <v>43266.78125</v>
      </c>
      <c r="K248" s="38" t="s">
        <v>21</v>
      </c>
      <c r="L248" s="38">
        <v>78.0</v>
      </c>
      <c r="M248" s="38">
        <v>4790.0</v>
      </c>
      <c r="N248" s="38">
        <v>39.0</v>
      </c>
      <c r="O248" s="38" t="s">
        <v>23</v>
      </c>
      <c r="P248" s="38" t="s">
        <v>23</v>
      </c>
      <c r="Q248" s="38" t="s">
        <v>35</v>
      </c>
      <c r="R248" s="38"/>
      <c r="S248" s="38"/>
      <c r="T248" s="38">
        <v>1.0</v>
      </c>
      <c r="U248" s="38">
        <v>2.0</v>
      </c>
      <c r="V248" s="38"/>
      <c r="W248" s="38"/>
      <c r="X248" s="38"/>
      <c r="Y248" s="38"/>
      <c r="Z248" s="38">
        <v>74.0</v>
      </c>
    </row>
    <row r="249" ht="12.75" customHeight="1" outlineLevel="1">
      <c r="A249" s="38"/>
      <c r="B249" s="38"/>
      <c r="C249" s="39"/>
      <c r="D249" s="38"/>
      <c r="E249" s="38"/>
      <c r="F249" s="38"/>
      <c r="G249" s="38"/>
      <c r="H249" s="38"/>
      <c r="I249" s="38"/>
      <c r="J249" s="40"/>
      <c r="K249" s="38"/>
      <c r="L249" s="38"/>
      <c r="M249" s="38"/>
      <c r="N249" s="38"/>
      <c r="O249" s="38"/>
      <c r="P249" s="38"/>
      <c r="Q249" s="38"/>
      <c r="R249" s="38"/>
      <c r="S249" s="38"/>
      <c r="T249" s="38"/>
      <c r="U249" s="38"/>
      <c r="V249" s="38"/>
      <c r="W249" s="38"/>
      <c r="X249" s="38"/>
      <c r="Y249" s="41" t="s">
        <v>1061</v>
      </c>
      <c r="Z249" s="38">
        <f>SUBTOTAL(3,Z211:Z248)</f>
        <v>38</v>
      </c>
    </row>
    <row r="250" ht="12.75" customHeight="1" outlineLevel="2">
      <c r="A250" s="38" t="s">
        <v>99</v>
      </c>
      <c r="B250" s="38"/>
      <c r="C250" s="39">
        <v>43266.0</v>
      </c>
      <c r="D250" s="38">
        <v>2018.0</v>
      </c>
      <c r="E250" s="38">
        <v>536.0</v>
      </c>
      <c r="F250" s="38">
        <v>1893.0</v>
      </c>
      <c r="G250" s="38">
        <v>6.0</v>
      </c>
      <c r="H250" s="38"/>
      <c r="I250" s="38" t="s">
        <v>343</v>
      </c>
      <c r="J250" s="40">
        <v>43266.416666666664</v>
      </c>
      <c r="K250" s="38" t="s">
        <v>21</v>
      </c>
      <c r="L250" s="38">
        <v>78.0</v>
      </c>
      <c r="M250" s="38">
        <v>5320.0</v>
      </c>
      <c r="N250" s="38">
        <v>43.0</v>
      </c>
      <c r="O250" s="38" t="s">
        <v>23</v>
      </c>
      <c r="P250" s="38" t="s">
        <v>35</v>
      </c>
      <c r="Q250" s="38"/>
      <c r="R250" s="38"/>
      <c r="S250" s="38"/>
      <c r="T250" s="38"/>
      <c r="U250" s="38"/>
      <c r="V250" s="38"/>
      <c r="W250" s="38"/>
      <c r="X250" s="38"/>
      <c r="Y250" s="38"/>
      <c r="Z250" s="38">
        <v>75.0</v>
      </c>
    </row>
    <row r="251" ht="12.75" customHeight="1" outlineLevel="2">
      <c r="A251" s="38" t="s">
        <v>99</v>
      </c>
      <c r="B251" s="38"/>
      <c r="C251" s="39">
        <v>43266.0</v>
      </c>
      <c r="D251" s="38">
        <v>2018.0</v>
      </c>
      <c r="E251" s="38">
        <v>534.0</v>
      </c>
      <c r="F251" s="38">
        <v>96313.0</v>
      </c>
      <c r="G251" s="38">
        <v>6.0</v>
      </c>
      <c r="H251" s="38"/>
      <c r="I251" s="38" t="s">
        <v>146</v>
      </c>
      <c r="J251" s="40">
        <v>43266.291666666664</v>
      </c>
      <c r="K251" s="38" t="s">
        <v>21</v>
      </c>
      <c r="L251" s="38">
        <v>79.0</v>
      </c>
      <c r="M251" s="38">
        <v>5200.0</v>
      </c>
      <c r="N251" s="38">
        <v>42.0</v>
      </c>
      <c r="O251" s="38" t="s">
        <v>23</v>
      </c>
      <c r="P251" s="38" t="s">
        <v>23</v>
      </c>
      <c r="Q251" s="38"/>
      <c r="R251" s="38"/>
      <c r="S251" s="38"/>
      <c r="T251" s="38"/>
      <c r="U251" s="38"/>
      <c r="V251" s="38"/>
      <c r="W251" s="38"/>
      <c r="X251" s="38"/>
      <c r="Y251" s="38"/>
      <c r="Z251" s="38">
        <v>75.0</v>
      </c>
    </row>
    <row r="252" ht="12.75" customHeight="1" outlineLevel="2">
      <c r="A252" s="38" t="s">
        <v>99</v>
      </c>
      <c r="B252" s="38"/>
      <c r="C252" s="39">
        <v>43266.0</v>
      </c>
      <c r="D252" s="38">
        <v>2018.0</v>
      </c>
      <c r="E252" s="38">
        <v>556.0</v>
      </c>
      <c r="F252" s="38">
        <v>83012.0</v>
      </c>
      <c r="G252" s="38">
        <v>6.0</v>
      </c>
      <c r="H252" s="38"/>
      <c r="I252" s="38" t="s">
        <v>139</v>
      </c>
      <c r="J252" s="40">
        <v>43266.729166666664</v>
      </c>
      <c r="K252" s="38" t="s">
        <v>21</v>
      </c>
      <c r="L252" s="38">
        <v>79.0</v>
      </c>
      <c r="M252" s="38">
        <v>5305.0</v>
      </c>
      <c r="N252" s="38">
        <v>42.0</v>
      </c>
      <c r="O252" s="38" t="s">
        <v>23</v>
      </c>
      <c r="P252" s="38" t="s">
        <v>23</v>
      </c>
      <c r="Q252" s="38" t="s">
        <v>814</v>
      </c>
      <c r="R252" s="38"/>
      <c r="S252" s="38"/>
      <c r="T252" s="38">
        <v>1.0</v>
      </c>
      <c r="U252" s="38">
        <v>2.0</v>
      </c>
      <c r="V252" s="38"/>
      <c r="W252" s="38"/>
      <c r="X252" s="38"/>
      <c r="Y252" s="38"/>
      <c r="Z252" s="38">
        <v>75.0</v>
      </c>
    </row>
    <row r="253" ht="12.75" customHeight="1" outlineLevel="2">
      <c r="A253" s="38" t="s">
        <v>99</v>
      </c>
      <c r="B253" s="38"/>
      <c r="C253" s="39">
        <v>43266.0</v>
      </c>
      <c r="D253" s="38">
        <v>2018.0</v>
      </c>
      <c r="E253" s="38">
        <v>535.0</v>
      </c>
      <c r="F253" s="38">
        <v>123942.0</v>
      </c>
      <c r="G253" s="38">
        <v>6.0</v>
      </c>
      <c r="H253" s="38"/>
      <c r="I253" s="38" t="s">
        <v>343</v>
      </c>
      <c r="J253" s="40">
        <v>43266.416666666664</v>
      </c>
      <c r="K253" s="38" t="s">
        <v>21</v>
      </c>
      <c r="L253" s="38">
        <v>79.0</v>
      </c>
      <c r="M253" s="38">
        <v>5625.0</v>
      </c>
      <c r="N253" s="38">
        <v>43.0</v>
      </c>
      <c r="O253" s="38" t="s">
        <v>23</v>
      </c>
      <c r="P253" s="38" t="s">
        <v>35</v>
      </c>
      <c r="Q253" s="38"/>
      <c r="R253" s="38"/>
      <c r="S253" s="38"/>
      <c r="T253" s="38"/>
      <c r="U253" s="38"/>
      <c r="V253" s="38"/>
      <c r="W253" s="38"/>
      <c r="X253" s="38"/>
      <c r="Y253" s="38"/>
      <c r="Z253" s="38">
        <v>75.0</v>
      </c>
    </row>
    <row r="254" ht="12.75" customHeight="1" outlineLevel="2">
      <c r="A254" s="38" t="s">
        <v>99</v>
      </c>
      <c r="B254" s="38"/>
      <c r="C254" s="39">
        <v>43266.0</v>
      </c>
      <c r="D254" s="38">
        <v>2018.0</v>
      </c>
      <c r="E254" s="38">
        <v>541.0</v>
      </c>
      <c r="F254" s="38">
        <v>152175.0</v>
      </c>
      <c r="G254" s="38">
        <v>6.0</v>
      </c>
      <c r="H254" s="38"/>
      <c r="I254" s="38" t="s">
        <v>842</v>
      </c>
      <c r="J254" s="40">
        <v>43266.354166666664</v>
      </c>
      <c r="K254" s="38" t="s">
        <v>21</v>
      </c>
      <c r="L254" s="38">
        <v>79.0</v>
      </c>
      <c r="M254" s="38">
        <v>5700.0</v>
      </c>
      <c r="N254" s="38">
        <v>43.0</v>
      </c>
      <c r="O254" s="38" t="s">
        <v>23</v>
      </c>
      <c r="P254" s="38" t="s">
        <v>23</v>
      </c>
      <c r="Q254" s="38"/>
      <c r="R254" s="38"/>
      <c r="S254" s="38"/>
      <c r="T254" s="38"/>
      <c r="U254" s="38"/>
      <c r="V254" s="38"/>
      <c r="W254" s="38"/>
      <c r="X254" s="38"/>
      <c r="Y254" s="38"/>
      <c r="Z254" s="38">
        <v>75.0</v>
      </c>
    </row>
    <row r="255" ht="12.75" customHeight="1" outlineLevel="2">
      <c r="A255" s="38" t="s">
        <v>99</v>
      </c>
      <c r="B255" s="38"/>
      <c r="C255" s="39">
        <v>43266.0</v>
      </c>
      <c r="D255" s="38">
        <v>2018.0</v>
      </c>
      <c r="E255" s="38">
        <v>551.0</v>
      </c>
      <c r="F255" s="38">
        <v>47644.0</v>
      </c>
      <c r="G255" s="38">
        <v>6.0</v>
      </c>
      <c r="H255" s="38"/>
      <c r="I255" s="38" t="s">
        <v>343</v>
      </c>
      <c r="J255" s="40">
        <v>43266.395833333336</v>
      </c>
      <c r="K255" s="38" t="s">
        <v>21</v>
      </c>
      <c r="L255" s="38">
        <v>80.0</v>
      </c>
      <c r="M255" s="38">
        <v>5230.0</v>
      </c>
      <c r="N255" s="38"/>
      <c r="O255" s="38" t="s">
        <v>23</v>
      </c>
      <c r="P255" s="38" t="s">
        <v>23</v>
      </c>
      <c r="Q255" s="38"/>
      <c r="R255" s="38"/>
      <c r="S255" s="38"/>
      <c r="T255" s="38"/>
      <c r="U255" s="38"/>
      <c r="V255" s="38"/>
      <c r="W255" s="38"/>
      <c r="X255" s="38"/>
      <c r="Y255" s="38"/>
      <c r="Z255" s="42">
        <v>75.0</v>
      </c>
    </row>
    <row r="256" ht="12.75" customHeight="1" outlineLevel="2">
      <c r="A256" s="38" t="s">
        <v>99</v>
      </c>
      <c r="B256" s="38"/>
      <c r="C256" s="39">
        <v>43266.0</v>
      </c>
      <c r="D256" s="38">
        <v>2018.0</v>
      </c>
      <c r="E256" s="38">
        <v>537.0</v>
      </c>
      <c r="F256" s="38">
        <v>165375.0</v>
      </c>
      <c r="G256" s="38">
        <v>6.0</v>
      </c>
      <c r="H256" s="38"/>
      <c r="I256" s="38" t="s">
        <v>161</v>
      </c>
      <c r="J256" s="40">
        <v>43266.4375</v>
      </c>
      <c r="K256" s="38" t="s">
        <v>21</v>
      </c>
      <c r="L256" s="38">
        <v>80.0</v>
      </c>
      <c r="M256" s="38">
        <v>5275.0</v>
      </c>
      <c r="N256" s="38">
        <v>41.0</v>
      </c>
      <c r="O256" s="38" t="s">
        <v>23</v>
      </c>
      <c r="P256" s="38" t="s">
        <v>23</v>
      </c>
      <c r="Q256" s="38"/>
      <c r="R256" s="38"/>
      <c r="S256" s="38"/>
      <c r="T256" s="38"/>
      <c r="U256" s="38"/>
      <c r="V256" s="38"/>
      <c r="W256" s="38"/>
      <c r="X256" s="38"/>
      <c r="Y256" s="38"/>
      <c r="Z256" s="38">
        <v>75.0</v>
      </c>
    </row>
    <row r="257" ht="12.75" customHeight="1" outlineLevel="2">
      <c r="A257" s="38" t="s">
        <v>99</v>
      </c>
      <c r="B257" s="38"/>
      <c r="C257" s="39">
        <v>43266.0</v>
      </c>
      <c r="D257" s="38">
        <v>2018.0</v>
      </c>
      <c r="E257" s="38">
        <v>557.0</v>
      </c>
      <c r="F257" s="38">
        <v>68080.0</v>
      </c>
      <c r="G257" s="38">
        <v>6.0</v>
      </c>
      <c r="H257" s="38"/>
      <c r="I257" s="38" t="s">
        <v>133</v>
      </c>
      <c r="J257" s="40">
        <v>43266.645833333336</v>
      </c>
      <c r="K257" s="38" t="s">
        <v>21</v>
      </c>
      <c r="L257" s="38">
        <v>80.0</v>
      </c>
      <c r="M257" s="38">
        <v>5500.0</v>
      </c>
      <c r="N257" s="38">
        <v>42.0</v>
      </c>
      <c r="O257" s="38" t="s">
        <v>23</v>
      </c>
      <c r="P257" s="38" t="s">
        <v>23</v>
      </c>
      <c r="Q257" s="38" t="s">
        <v>814</v>
      </c>
      <c r="R257" s="38"/>
      <c r="S257" s="38"/>
      <c r="T257" s="38">
        <v>1.0</v>
      </c>
      <c r="U257" s="38">
        <v>2.0</v>
      </c>
      <c r="V257" s="38"/>
      <c r="W257" s="38"/>
      <c r="X257" s="38"/>
      <c r="Y257" s="38"/>
      <c r="Z257" s="38">
        <v>75.0</v>
      </c>
    </row>
    <row r="258" ht="12.75" customHeight="1" outlineLevel="2">
      <c r="A258" s="38" t="s">
        <v>99</v>
      </c>
      <c r="B258" s="38"/>
      <c r="C258" s="39">
        <v>43266.0</v>
      </c>
      <c r="D258" s="38">
        <v>2018.0</v>
      </c>
      <c r="E258" s="38">
        <v>545.0</v>
      </c>
      <c r="F258" s="38">
        <v>78067.0</v>
      </c>
      <c r="G258" s="38">
        <v>6.0</v>
      </c>
      <c r="H258" s="38"/>
      <c r="I258" s="38" t="s">
        <v>137</v>
      </c>
      <c r="J258" s="40">
        <v>43266.416666666664</v>
      </c>
      <c r="K258" s="38" t="s">
        <v>21</v>
      </c>
      <c r="L258" s="38">
        <v>81.0</v>
      </c>
      <c r="M258" s="38">
        <v>5625.0</v>
      </c>
      <c r="N258" s="38">
        <v>42.0</v>
      </c>
      <c r="O258" s="38" t="s">
        <v>23</v>
      </c>
      <c r="P258" s="38" t="s">
        <v>23</v>
      </c>
      <c r="Q258" s="38"/>
      <c r="R258" s="38"/>
      <c r="S258" s="38"/>
      <c r="T258" s="38"/>
      <c r="U258" s="38"/>
      <c r="V258" s="38"/>
      <c r="W258" s="38"/>
      <c r="X258" s="38"/>
      <c r="Y258" s="38"/>
      <c r="Z258" s="38">
        <v>75.0</v>
      </c>
    </row>
    <row r="259" ht="12.75" customHeight="1" outlineLevel="2">
      <c r="A259" s="38" t="s">
        <v>99</v>
      </c>
      <c r="B259" s="38"/>
      <c r="C259" s="39">
        <v>43266.0</v>
      </c>
      <c r="D259" s="38">
        <v>2018.0</v>
      </c>
      <c r="E259" s="38">
        <v>555.0</v>
      </c>
      <c r="F259" s="38">
        <v>161343.0</v>
      </c>
      <c r="G259" s="38">
        <v>6.0</v>
      </c>
      <c r="H259" s="38"/>
      <c r="I259" s="38" t="s">
        <v>139</v>
      </c>
      <c r="J259" s="40">
        <v>43266.6875</v>
      </c>
      <c r="K259" s="38" t="s">
        <v>21</v>
      </c>
      <c r="L259" s="38">
        <v>83.0</v>
      </c>
      <c r="M259" s="38">
        <v>5985.0</v>
      </c>
      <c r="N259" s="38">
        <v>43.0</v>
      </c>
      <c r="O259" s="38" t="s">
        <v>23</v>
      </c>
      <c r="P259" s="38" t="s">
        <v>23</v>
      </c>
      <c r="Q259" s="38" t="s">
        <v>35</v>
      </c>
      <c r="R259" s="38"/>
      <c r="S259" s="38"/>
      <c r="T259" s="38">
        <v>1.0</v>
      </c>
      <c r="U259" s="38">
        <v>2.0</v>
      </c>
      <c r="V259" s="38"/>
      <c r="W259" s="38"/>
      <c r="X259" s="38"/>
      <c r="Y259" s="38"/>
      <c r="Z259" s="38">
        <v>75.0</v>
      </c>
    </row>
    <row r="260" ht="12.75" customHeight="1" outlineLevel="2">
      <c r="A260" s="38" t="s">
        <v>99</v>
      </c>
      <c r="B260" s="38"/>
      <c r="C260" s="39">
        <v>43266.0</v>
      </c>
      <c r="D260" s="38">
        <v>2018.0</v>
      </c>
      <c r="E260" s="38">
        <v>539.0</v>
      </c>
      <c r="F260" s="38">
        <v>164868.0</v>
      </c>
      <c r="G260" s="38">
        <v>6.0</v>
      </c>
      <c r="H260" s="38"/>
      <c r="I260" s="38" t="s">
        <v>178</v>
      </c>
      <c r="J260" s="40">
        <v>43266.375</v>
      </c>
      <c r="K260" s="38" t="s">
        <v>21</v>
      </c>
      <c r="L260" s="38">
        <v>83.0</v>
      </c>
      <c r="M260" s="38">
        <v>6310.0</v>
      </c>
      <c r="N260" s="38">
        <v>42.0</v>
      </c>
      <c r="O260" s="38" t="s">
        <v>23</v>
      </c>
      <c r="P260" s="38" t="s">
        <v>23</v>
      </c>
      <c r="Q260" s="38"/>
      <c r="R260" s="38"/>
      <c r="S260" s="38"/>
      <c r="T260" s="38"/>
      <c r="U260" s="38"/>
      <c r="V260" s="38"/>
      <c r="W260" s="38"/>
      <c r="X260" s="38"/>
      <c r="Y260" s="38"/>
      <c r="Z260" s="38">
        <v>75.0</v>
      </c>
    </row>
    <row r="261" ht="12.75" customHeight="1" outlineLevel="2">
      <c r="A261" s="38" t="s">
        <v>99</v>
      </c>
      <c r="B261" s="38"/>
      <c r="C261" s="39">
        <v>43267.0</v>
      </c>
      <c r="D261" s="38">
        <v>2018.0</v>
      </c>
      <c r="E261" s="38">
        <v>562.0</v>
      </c>
      <c r="F261" s="38">
        <v>156454.0</v>
      </c>
      <c r="G261" s="38">
        <v>6.0</v>
      </c>
      <c r="H261" s="38"/>
      <c r="I261" s="38" t="s">
        <v>102</v>
      </c>
      <c r="J261" s="40">
        <v>43267.3125</v>
      </c>
      <c r="K261" s="38" t="s">
        <v>21</v>
      </c>
      <c r="L261" s="38">
        <v>66.0</v>
      </c>
      <c r="M261" s="38">
        <v>2710.0</v>
      </c>
      <c r="N261" s="38">
        <v>32.0</v>
      </c>
      <c r="O261" s="38" t="s">
        <v>23</v>
      </c>
      <c r="P261" s="38" t="s">
        <v>35</v>
      </c>
      <c r="Q261" s="38"/>
      <c r="R261" s="38"/>
      <c r="S261" s="38"/>
      <c r="T261" s="38"/>
      <c r="U261" s="38"/>
      <c r="V261" s="38"/>
      <c r="W261" s="38"/>
      <c r="X261" s="38"/>
      <c r="Y261" s="38"/>
      <c r="Z261" s="38">
        <v>75.0</v>
      </c>
    </row>
    <row r="262" ht="12.75" customHeight="1" outlineLevel="2">
      <c r="A262" s="38" t="s">
        <v>99</v>
      </c>
      <c r="B262" s="38"/>
      <c r="C262" s="39">
        <v>43267.0</v>
      </c>
      <c r="D262" s="38">
        <v>2018.0</v>
      </c>
      <c r="E262" s="38">
        <v>563.0</v>
      </c>
      <c r="F262" s="38">
        <v>56539.0</v>
      </c>
      <c r="G262" s="38">
        <v>6.0</v>
      </c>
      <c r="H262" s="38"/>
      <c r="I262" s="38" t="s">
        <v>161</v>
      </c>
      <c r="J262" s="40">
        <v>43267.333333333336</v>
      </c>
      <c r="K262" s="38" t="s">
        <v>21</v>
      </c>
      <c r="L262" s="38">
        <v>68.0</v>
      </c>
      <c r="M262" s="38">
        <v>4240.0</v>
      </c>
      <c r="N262" s="38">
        <v>35.0</v>
      </c>
      <c r="O262" s="38" t="s">
        <v>23</v>
      </c>
      <c r="P262" s="38" t="s">
        <v>35</v>
      </c>
      <c r="Q262" s="38"/>
      <c r="R262" s="38"/>
      <c r="S262" s="38"/>
      <c r="T262" s="38"/>
      <c r="U262" s="38"/>
      <c r="V262" s="38"/>
      <c r="W262" s="38"/>
      <c r="X262" s="38"/>
      <c r="Y262" s="38"/>
      <c r="Z262" s="38">
        <v>75.0</v>
      </c>
    </row>
    <row r="263" ht="12.75" customHeight="1" outlineLevel="2">
      <c r="A263" s="38" t="s">
        <v>99</v>
      </c>
      <c r="B263" s="38"/>
      <c r="C263" s="39">
        <v>43267.0</v>
      </c>
      <c r="D263" s="38">
        <v>2018.0</v>
      </c>
      <c r="E263" s="38">
        <v>565.0</v>
      </c>
      <c r="F263" s="38">
        <v>17641.0</v>
      </c>
      <c r="G263" s="38">
        <v>6.0</v>
      </c>
      <c r="H263" s="38"/>
      <c r="I263" s="38" t="s">
        <v>842</v>
      </c>
      <c r="J263" s="40">
        <v>43267.354166666664</v>
      </c>
      <c r="K263" s="38" t="s">
        <v>21</v>
      </c>
      <c r="L263" s="38">
        <v>71.0</v>
      </c>
      <c r="M263" s="38">
        <v>4405.0</v>
      </c>
      <c r="N263" s="38">
        <v>41.0</v>
      </c>
      <c r="O263" s="38" t="s">
        <v>23</v>
      </c>
      <c r="P263" s="38" t="s">
        <v>35</v>
      </c>
      <c r="Q263" s="38"/>
      <c r="R263" s="38"/>
      <c r="S263" s="38"/>
      <c r="T263" s="38"/>
      <c r="U263" s="38"/>
      <c r="V263" s="38"/>
      <c r="W263" s="38"/>
      <c r="X263" s="38"/>
      <c r="Y263" s="38"/>
      <c r="Z263" s="38">
        <v>75.0</v>
      </c>
    </row>
    <row r="264" ht="12.75" customHeight="1" outlineLevel="2">
      <c r="A264" s="38" t="s">
        <v>99</v>
      </c>
      <c r="B264" s="38"/>
      <c r="C264" s="39">
        <v>43268.0</v>
      </c>
      <c r="D264" s="38">
        <v>2018.0</v>
      </c>
      <c r="E264" s="38">
        <v>570.0</v>
      </c>
      <c r="F264" s="38">
        <v>174879.0</v>
      </c>
      <c r="G264" s="38">
        <v>6.0</v>
      </c>
      <c r="H264" s="38"/>
      <c r="I264" s="38" t="s">
        <v>1060</v>
      </c>
      <c r="J264" s="40">
        <v>43268.541666666664</v>
      </c>
      <c r="K264" s="38" t="s">
        <v>21</v>
      </c>
      <c r="L264" s="38">
        <v>72.0</v>
      </c>
      <c r="M264" s="38">
        <v>4200.0</v>
      </c>
      <c r="N264" s="38">
        <v>37.0</v>
      </c>
      <c r="O264" s="38" t="s">
        <v>23</v>
      </c>
      <c r="P264" s="38" t="s">
        <v>35</v>
      </c>
      <c r="Q264" s="38"/>
      <c r="R264" s="38"/>
      <c r="S264" s="38"/>
      <c r="T264" s="38"/>
      <c r="U264" s="38"/>
      <c r="V264" s="38"/>
      <c r="W264" s="38"/>
      <c r="X264" s="38"/>
      <c r="Y264" s="38"/>
      <c r="Z264" s="38">
        <v>75.0</v>
      </c>
    </row>
    <row r="265" ht="12.75" customHeight="1" outlineLevel="2">
      <c r="A265" s="38" t="s">
        <v>99</v>
      </c>
      <c r="B265" s="38"/>
      <c r="C265" s="39">
        <v>43268.0</v>
      </c>
      <c r="D265" s="38">
        <v>2018.0</v>
      </c>
      <c r="E265" s="38">
        <v>569.0</v>
      </c>
      <c r="F265" s="38">
        <v>47713.0</v>
      </c>
      <c r="G265" s="38">
        <v>6.0</v>
      </c>
      <c r="H265" s="38"/>
      <c r="I265" s="38" t="s">
        <v>852</v>
      </c>
      <c r="J265" s="40">
        <v>43268.5</v>
      </c>
      <c r="K265" s="38" t="s">
        <v>21</v>
      </c>
      <c r="L265" s="38">
        <v>77.0</v>
      </c>
      <c r="M265" s="38">
        <v>5275.0</v>
      </c>
      <c r="N265" s="38">
        <v>41.0</v>
      </c>
      <c r="O265" s="38" t="s">
        <v>23</v>
      </c>
      <c r="P265" s="38" t="s">
        <v>35</v>
      </c>
      <c r="Q265" s="38" t="s">
        <v>35</v>
      </c>
      <c r="R265" s="38"/>
      <c r="S265" s="38"/>
      <c r="T265" s="38"/>
      <c r="U265" s="38"/>
      <c r="V265" s="38"/>
      <c r="W265" s="38"/>
      <c r="X265" s="38"/>
      <c r="Y265" s="38"/>
      <c r="Z265" s="38">
        <v>75.0</v>
      </c>
    </row>
    <row r="266" ht="12.75" customHeight="1" outlineLevel="2">
      <c r="A266" s="38" t="s">
        <v>99</v>
      </c>
      <c r="B266" s="38"/>
      <c r="C266" s="39">
        <v>43268.0</v>
      </c>
      <c r="D266" s="38">
        <v>2018.0</v>
      </c>
      <c r="E266" s="38">
        <v>567.0</v>
      </c>
      <c r="F266" s="38">
        <v>40146.0</v>
      </c>
      <c r="G266" s="38">
        <v>6.0</v>
      </c>
      <c r="H266" s="38"/>
      <c r="I266" s="38" t="s">
        <v>138</v>
      </c>
      <c r="J266" s="40">
        <v>43268.333333333336</v>
      </c>
      <c r="K266" s="38" t="s">
        <v>21</v>
      </c>
      <c r="L266" s="38">
        <v>78.0</v>
      </c>
      <c r="M266" s="38">
        <v>4850.0</v>
      </c>
      <c r="N266" s="38">
        <v>40.0</v>
      </c>
      <c r="O266" s="38" t="s">
        <v>23</v>
      </c>
      <c r="P266" s="38" t="s">
        <v>35</v>
      </c>
      <c r="Q266" s="38" t="s">
        <v>35</v>
      </c>
      <c r="R266" s="38"/>
      <c r="S266" s="38"/>
      <c r="T266" s="38"/>
      <c r="U266" s="38"/>
      <c r="V266" s="38"/>
      <c r="W266" s="38"/>
      <c r="X266" s="38"/>
      <c r="Y266" s="38"/>
      <c r="Z266" s="38">
        <v>75.0</v>
      </c>
    </row>
    <row r="267" ht="12.75" customHeight="1" outlineLevel="2">
      <c r="A267" s="38" t="s">
        <v>99</v>
      </c>
      <c r="B267" s="38"/>
      <c r="C267" s="39">
        <v>43268.0</v>
      </c>
      <c r="D267" s="38">
        <v>2018.0</v>
      </c>
      <c r="E267" s="38">
        <v>568.0</v>
      </c>
      <c r="F267" s="38">
        <v>66353.0</v>
      </c>
      <c r="G267" s="38">
        <v>6.0</v>
      </c>
      <c r="H267" s="38"/>
      <c r="I267" s="38" t="s">
        <v>137</v>
      </c>
      <c r="J267" s="40">
        <v>43268.4375</v>
      </c>
      <c r="K267" s="38" t="s">
        <v>21</v>
      </c>
      <c r="L267" s="38">
        <v>80.0</v>
      </c>
      <c r="M267" s="38">
        <v>5740.0</v>
      </c>
      <c r="N267" s="38">
        <v>45.0</v>
      </c>
      <c r="O267" s="38" t="s">
        <v>23</v>
      </c>
      <c r="P267" s="38" t="s">
        <v>35</v>
      </c>
      <c r="Q267" s="38" t="s">
        <v>35</v>
      </c>
      <c r="R267" s="38"/>
      <c r="S267" s="38"/>
      <c r="T267" s="38"/>
      <c r="U267" s="38"/>
      <c r="V267" s="38"/>
      <c r="W267" s="38"/>
      <c r="X267" s="38"/>
      <c r="Y267" s="38"/>
      <c r="Z267" s="38">
        <v>75.0</v>
      </c>
    </row>
    <row r="268" ht="12.75" customHeight="1" outlineLevel="2">
      <c r="A268" s="38" t="s">
        <v>99</v>
      </c>
      <c r="B268" s="38"/>
      <c r="C268" s="39">
        <v>43268.0</v>
      </c>
      <c r="D268" s="38">
        <v>2018.0</v>
      </c>
      <c r="E268" s="38">
        <v>566.0</v>
      </c>
      <c r="F268" s="38">
        <v>137291.0</v>
      </c>
      <c r="G268" s="38">
        <v>6.0</v>
      </c>
      <c r="H268" s="38"/>
      <c r="I268" s="38" t="s">
        <v>170</v>
      </c>
      <c r="J268" s="40">
        <v>43268.4375</v>
      </c>
      <c r="K268" s="38" t="s">
        <v>21</v>
      </c>
      <c r="L268" s="38">
        <v>83.0</v>
      </c>
      <c r="M268" s="38">
        <v>6510.0</v>
      </c>
      <c r="N268" s="38">
        <v>47.0</v>
      </c>
      <c r="O268" s="38" t="s">
        <v>23</v>
      </c>
      <c r="P268" s="38" t="s">
        <v>35</v>
      </c>
      <c r="Q268" s="38" t="s">
        <v>35</v>
      </c>
      <c r="R268" s="38"/>
      <c r="S268" s="38"/>
      <c r="T268" s="38"/>
      <c r="U268" s="38">
        <v>2.0</v>
      </c>
      <c r="V268" s="38"/>
      <c r="W268" s="38"/>
      <c r="X268" s="38"/>
      <c r="Y268" s="38"/>
      <c r="Z268" s="38">
        <v>75.0</v>
      </c>
    </row>
    <row r="269" ht="12.75" customHeight="1" outlineLevel="2">
      <c r="A269" s="38" t="s">
        <v>99</v>
      </c>
      <c r="B269" s="38" t="s">
        <v>133</v>
      </c>
      <c r="C269" s="39">
        <v>43270.0</v>
      </c>
      <c r="D269" s="38">
        <v>2018.0</v>
      </c>
      <c r="E269" s="38">
        <v>574.0</v>
      </c>
      <c r="F269" s="38">
        <v>125321.0</v>
      </c>
      <c r="G269" s="38">
        <v>6.0</v>
      </c>
      <c r="H269" s="38">
        <v>114.0</v>
      </c>
      <c r="I269" s="38"/>
      <c r="J269" s="40">
        <v>43270.8125</v>
      </c>
      <c r="K269" s="38" t="s">
        <v>40</v>
      </c>
      <c r="L269" s="38">
        <v>81.0</v>
      </c>
      <c r="M269" s="38">
        <v>5800.0</v>
      </c>
      <c r="N269" s="38">
        <v>42.0</v>
      </c>
      <c r="O269" s="38" t="s">
        <v>23</v>
      </c>
      <c r="P269" s="38" t="s">
        <v>35</v>
      </c>
      <c r="Q269" s="38" t="s">
        <v>814</v>
      </c>
      <c r="R269" s="38"/>
      <c r="S269" s="38"/>
      <c r="T269" s="38"/>
      <c r="U269" s="38"/>
      <c r="V269" s="38"/>
      <c r="W269" s="38"/>
      <c r="X269" s="38"/>
      <c r="Y269" s="38"/>
      <c r="Z269" s="38">
        <v>75.0</v>
      </c>
    </row>
    <row r="270" ht="12.75" customHeight="1" outlineLevel="2">
      <c r="A270" s="38" t="s">
        <v>99</v>
      </c>
      <c r="B270" s="38" t="s">
        <v>29</v>
      </c>
      <c r="C270" s="39">
        <v>43270.0</v>
      </c>
      <c r="D270" s="38">
        <v>2018.0</v>
      </c>
      <c r="E270" s="38">
        <v>572.0</v>
      </c>
      <c r="F270" s="38">
        <v>1893.0</v>
      </c>
      <c r="G270" s="38">
        <v>6.0</v>
      </c>
      <c r="H270" s="38">
        <v>109.0</v>
      </c>
      <c r="I270" s="38"/>
      <c r="J270" s="40">
        <v>43270.458333333336</v>
      </c>
      <c r="K270" s="38" t="s">
        <v>40</v>
      </c>
      <c r="L270" s="38">
        <v>80.0</v>
      </c>
      <c r="M270" s="38">
        <v>5525.0</v>
      </c>
      <c r="N270" s="38">
        <v>41.0</v>
      </c>
      <c r="O270" s="38" t="s">
        <v>23</v>
      </c>
      <c r="P270" s="38" t="s">
        <v>35</v>
      </c>
      <c r="Q270" s="38" t="s">
        <v>35</v>
      </c>
      <c r="R270" s="38"/>
      <c r="S270" s="38"/>
      <c r="T270" s="38"/>
      <c r="U270" s="38"/>
      <c r="V270" s="38"/>
      <c r="W270" s="38"/>
      <c r="X270" s="38"/>
      <c r="Y270" s="38"/>
      <c r="Z270" s="38">
        <v>75.0</v>
      </c>
    </row>
    <row r="271" ht="12.75" customHeight="1" outlineLevel="2">
      <c r="A271" s="38" t="s">
        <v>99</v>
      </c>
      <c r="B271" s="38" t="s">
        <v>850</v>
      </c>
      <c r="C271" s="39">
        <v>43270.0</v>
      </c>
      <c r="D271" s="38">
        <v>2018.0</v>
      </c>
      <c r="E271" s="38">
        <v>571.0</v>
      </c>
      <c r="F271" s="38">
        <v>51668.0</v>
      </c>
      <c r="G271" s="38">
        <v>6.0</v>
      </c>
      <c r="H271" s="38">
        <v>25.0</v>
      </c>
      <c r="I271" s="38"/>
      <c r="J271" s="40">
        <v>43270.375</v>
      </c>
      <c r="K271" s="38" t="s">
        <v>40</v>
      </c>
      <c r="L271" s="38">
        <v>76.0</v>
      </c>
      <c r="M271" s="38">
        <v>5045.0</v>
      </c>
      <c r="N271" s="38">
        <v>40.0</v>
      </c>
      <c r="O271" s="38" t="s">
        <v>23</v>
      </c>
      <c r="P271" s="38" t="s">
        <v>35</v>
      </c>
      <c r="Q271" s="38" t="s">
        <v>821</v>
      </c>
      <c r="R271" s="38"/>
      <c r="S271" s="38"/>
      <c r="T271" s="38">
        <v>1.0</v>
      </c>
      <c r="U271" s="38">
        <v>2.0</v>
      </c>
      <c r="V271" s="38"/>
      <c r="W271" s="38"/>
      <c r="X271" s="38"/>
      <c r="Y271" s="38"/>
      <c r="Z271" s="38">
        <v>75.0</v>
      </c>
    </row>
    <row r="272" ht="12.75" customHeight="1" outlineLevel="2">
      <c r="A272" s="38" t="s">
        <v>99</v>
      </c>
      <c r="B272" s="38" t="s">
        <v>850</v>
      </c>
      <c r="C272" s="39">
        <v>43270.0</v>
      </c>
      <c r="D272" s="38">
        <v>2018.0</v>
      </c>
      <c r="E272" s="38">
        <v>573.0</v>
      </c>
      <c r="F272" s="38">
        <v>71042.0</v>
      </c>
      <c r="G272" s="38">
        <v>6.0</v>
      </c>
      <c r="H272" s="38">
        <v>25.0</v>
      </c>
      <c r="I272" s="38"/>
      <c r="J272" s="40">
        <v>43270.8125</v>
      </c>
      <c r="K272" s="38" t="s">
        <v>40</v>
      </c>
      <c r="L272" s="38">
        <v>77.0</v>
      </c>
      <c r="M272" s="38">
        <v>4765.0</v>
      </c>
      <c r="N272" s="38">
        <v>40.0</v>
      </c>
      <c r="O272" s="38" t="s">
        <v>23</v>
      </c>
      <c r="P272" s="38" t="s">
        <v>35</v>
      </c>
      <c r="Q272" s="38" t="s">
        <v>821</v>
      </c>
      <c r="R272" s="38"/>
      <c r="S272" s="38"/>
      <c r="T272" s="38"/>
      <c r="U272" s="38"/>
      <c r="V272" s="38"/>
      <c r="W272" s="38"/>
      <c r="X272" s="38"/>
      <c r="Y272" s="38"/>
      <c r="Z272" s="38">
        <v>75.0</v>
      </c>
    </row>
    <row r="273" ht="12.75" customHeight="1" outlineLevel="2">
      <c r="A273" s="38" t="s">
        <v>99</v>
      </c>
      <c r="B273" s="38" t="s">
        <v>343</v>
      </c>
      <c r="C273" s="39">
        <v>43271.0</v>
      </c>
      <c r="D273" s="38">
        <v>2018.0</v>
      </c>
      <c r="E273" s="38">
        <v>577.0</v>
      </c>
      <c r="F273" s="38">
        <v>15234.0</v>
      </c>
      <c r="G273" s="38">
        <v>6.0</v>
      </c>
      <c r="H273" s="38">
        <v>21.0</v>
      </c>
      <c r="I273" s="38"/>
      <c r="J273" s="40">
        <v>43271.791666666664</v>
      </c>
      <c r="K273" s="38" t="s">
        <v>40</v>
      </c>
      <c r="L273" s="38">
        <v>76.0</v>
      </c>
      <c r="M273" s="38">
        <v>5100.0</v>
      </c>
      <c r="N273" s="38">
        <v>39.0</v>
      </c>
      <c r="O273" s="38" t="s">
        <v>23</v>
      </c>
      <c r="P273" s="38" t="s">
        <v>35</v>
      </c>
      <c r="Q273" s="38" t="s">
        <v>814</v>
      </c>
      <c r="R273" s="38"/>
      <c r="S273" s="38"/>
      <c r="T273" s="38"/>
      <c r="U273" s="38"/>
      <c r="V273" s="38"/>
      <c r="W273" s="38"/>
      <c r="X273" s="38"/>
      <c r="Y273" s="38"/>
      <c r="Z273" s="38">
        <v>75.0</v>
      </c>
    </row>
    <row r="274" ht="12.75" customHeight="1" outlineLevel="2">
      <c r="A274" s="38" t="s">
        <v>99</v>
      </c>
      <c r="B274" s="38"/>
      <c r="C274" s="39">
        <v>43271.0</v>
      </c>
      <c r="D274" s="38">
        <v>2018.0</v>
      </c>
      <c r="E274" s="38">
        <v>576.0</v>
      </c>
      <c r="F274" s="38">
        <v>92346.0</v>
      </c>
      <c r="G274" s="38">
        <v>6.0</v>
      </c>
      <c r="H274" s="38"/>
      <c r="I274" s="38" t="s">
        <v>1062</v>
      </c>
      <c r="J274" s="40">
        <v>43271.6875</v>
      </c>
      <c r="K274" s="38" t="s">
        <v>21</v>
      </c>
      <c r="L274" s="38">
        <v>78.0</v>
      </c>
      <c r="M274" s="38">
        <v>5040.0</v>
      </c>
      <c r="N274" s="38">
        <v>40.0</v>
      </c>
      <c r="O274" s="38" t="s">
        <v>23</v>
      </c>
      <c r="P274" s="38" t="s">
        <v>35</v>
      </c>
      <c r="Q274" s="38" t="s">
        <v>814</v>
      </c>
      <c r="R274" s="38"/>
      <c r="S274" s="38"/>
      <c r="T274" s="38"/>
      <c r="U274" s="38"/>
      <c r="V274" s="38"/>
      <c r="W274" s="38"/>
      <c r="X274" s="38"/>
      <c r="Y274" s="38"/>
      <c r="Z274" s="38">
        <v>75.0</v>
      </c>
    </row>
    <row r="275" ht="12.75" customHeight="1" outlineLevel="2">
      <c r="A275" s="38" t="s">
        <v>99</v>
      </c>
      <c r="B275" s="38"/>
      <c r="C275" s="39">
        <v>43271.0</v>
      </c>
      <c r="D275" s="38">
        <v>2018.0</v>
      </c>
      <c r="E275" s="38">
        <v>575.0</v>
      </c>
      <c r="F275" s="38">
        <v>23539.0</v>
      </c>
      <c r="G275" s="38">
        <v>6.0</v>
      </c>
      <c r="H275" s="38"/>
      <c r="I275" s="38" t="s">
        <v>857</v>
      </c>
      <c r="J275" s="40">
        <v>43271.375</v>
      </c>
      <c r="K275" s="38" t="s">
        <v>21</v>
      </c>
      <c r="L275" s="38">
        <v>81.0</v>
      </c>
      <c r="M275" s="38">
        <v>5570.0</v>
      </c>
      <c r="N275" s="38">
        <v>42.0</v>
      </c>
      <c r="O275" s="38" t="s">
        <v>23</v>
      </c>
      <c r="P275" s="38" t="s">
        <v>35</v>
      </c>
      <c r="Q275" s="38" t="s">
        <v>814</v>
      </c>
      <c r="R275" s="38"/>
      <c r="S275" s="38"/>
      <c r="T275" s="38">
        <v>1.0</v>
      </c>
      <c r="U275" s="38">
        <v>2.0</v>
      </c>
      <c r="V275" s="38"/>
      <c r="W275" s="38"/>
      <c r="X275" s="38"/>
      <c r="Y275" s="38"/>
      <c r="Z275" s="38">
        <v>75.0</v>
      </c>
    </row>
    <row r="276" ht="12.75" customHeight="1" outlineLevel="2">
      <c r="A276" s="38" t="s">
        <v>99</v>
      </c>
      <c r="B276" s="38" t="s">
        <v>850</v>
      </c>
      <c r="C276" s="39">
        <v>43273.0</v>
      </c>
      <c r="D276" s="38">
        <v>2018.0</v>
      </c>
      <c r="E276" s="38">
        <v>593.0</v>
      </c>
      <c r="F276" s="38">
        <v>236545.0</v>
      </c>
      <c r="G276" s="38">
        <v>6.0</v>
      </c>
      <c r="H276" s="38">
        <v>25.0</v>
      </c>
      <c r="I276" s="38"/>
      <c r="J276" s="40">
        <v>43273.458333333336</v>
      </c>
      <c r="K276" s="38" t="s">
        <v>40</v>
      </c>
      <c r="L276" s="38">
        <v>77.0</v>
      </c>
      <c r="M276" s="38">
        <v>5285.0</v>
      </c>
      <c r="N276" s="38">
        <v>42.0</v>
      </c>
      <c r="O276" s="38" t="s">
        <v>23</v>
      </c>
      <c r="P276" s="38" t="s">
        <v>35</v>
      </c>
      <c r="Q276" s="38" t="s">
        <v>814</v>
      </c>
      <c r="R276" s="38"/>
      <c r="S276" s="38"/>
      <c r="T276" s="38"/>
      <c r="U276" s="38"/>
      <c r="V276" s="38"/>
      <c r="W276" s="38"/>
      <c r="X276" s="38"/>
      <c r="Y276" s="38"/>
      <c r="Z276" s="38">
        <v>75.0</v>
      </c>
    </row>
    <row r="277" ht="12.75" customHeight="1" outlineLevel="2">
      <c r="A277" s="38" t="s">
        <v>99</v>
      </c>
      <c r="B277" s="38"/>
      <c r="C277" s="39">
        <v>43273.0</v>
      </c>
      <c r="D277" s="38">
        <v>2018.0</v>
      </c>
      <c r="E277" s="38">
        <v>582.0</v>
      </c>
      <c r="F277" s="38">
        <v>138082.0</v>
      </c>
      <c r="G277" s="38">
        <v>6.0</v>
      </c>
      <c r="H277" s="38"/>
      <c r="I277" s="38" t="s">
        <v>862</v>
      </c>
      <c r="J277" s="40">
        <v>43273.333333333336</v>
      </c>
      <c r="K277" s="38" t="s">
        <v>21</v>
      </c>
      <c r="L277" s="38">
        <v>53.0</v>
      </c>
      <c r="M277" s="38">
        <v>1880.0</v>
      </c>
      <c r="N277" s="38">
        <v>26.0</v>
      </c>
      <c r="O277" s="38" t="s">
        <v>23</v>
      </c>
      <c r="P277" s="38" t="s">
        <v>35</v>
      </c>
      <c r="Q277" s="38"/>
      <c r="R277" s="38"/>
      <c r="S277" s="38"/>
      <c r="T277" s="38"/>
      <c r="U277" s="38"/>
      <c r="V277" s="38"/>
      <c r="W277" s="38"/>
      <c r="X277" s="38"/>
      <c r="Y277" s="38"/>
      <c r="Z277" s="38">
        <v>75.0</v>
      </c>
    </row>
    <row r="278" ht="12.75" customHeight="1" outlineLevel="2">
      <c r="A278" s="38" t="s">
        <v>99</v>
      </c>
      <c r="B278" s="38"/>
      <c r="C278" s="39">
        <v>43273.0</v>
      </c>
      <c r="D278" s="38">
        <v>2018.0</v>
      </c>
      <c r="E278" s="38">
        <v>584.0</v>
      </c>
      <c r="F278" s="38">
        <v>47222.0</v>
      </c>
      <c r="G278" s="38">
        <v>6.0</v>
      </c>
      <c r="H278" s="38"/>
      <c r="I278" s="38" t="s">
        <v>137</v>
      </c>
      <c r="J278" s="40">
        <v>43273.541666666664</v>
      </c>
      <c r="K278" s="38" t="s">
        <v>21</v>
      </c>
      <c r="L278" s="38">
        <v>73.0</v>
      </c>
      <c r="M278" s="38">
        <v>3870.0</v>
      </c>
      <c r="N278" s="38">
        <v>37.0</v>
      </c>
      <c r="O278" s="38" t="s">
        <v>23</v>
      </c>
      <c r="P278" s="38" t="s">
        <v>35</v>
      </c>
      <c r="Q278" s="38"/>
      <c r="R278" s="38"/>
      <c r="S278" s="38"/>
      <c r="T278" s="38"/>
      <c r="U278" s="38"/>
      <c r="V278" s="38"/>
      <c r="W278" s="38"/>
      <c r="X278" s="38"/>
      <c r="Y278" s="38"/>
      <c r="Z278" s="38">
        <v>75.0</v>
      </c>
    </row>
    <row r="279" ht="12.75" customHeight="1" outlineLevel="2">
      <c r="A279" s="38" t="s">
        <v>99</v>
      </c>
      <c r="B279" s="38"/>
      <c r="C279" s="39">
        <v>43273.0</v>
      </c>
      <c r="D279" s="38">
        <v>2018.0</v>
      </c>
      <c r="E279" s="38">
        <v>586.0</v>
      </c>
      <c r="F279" s="38">
        <v>58600.0</v>
      </c>
      <c r="G279" s="38">
        <v>6.0</v>
      </c>
      <c r="H279" s="38"/>
      <c r="I279" s="38" t="s">
        <v>136</v>
      </c>
      <c r="J279" s="40">
        <v>43273.520833333336</v>
      </c>
      <c r="K279" s="38" t="s">
        <v>21</v>
      </c>
      <c r="L279" s="38">
        <v>74.0</v>
      </c>
      <c r="M279" s="38">
        <v>4380.0</v>
      </c>
      <c r="N279" s="38">
        <v>37.0</v>
      </c>
      <c r="O279" s="38" t="s">
        <v>23</v>
      </c>
      <c r="P279" s="38" t="s">
        <v>35</v>
      </c>
      <c r="Q279" s="38" t="s">
        <v>35</v>
      </c>
      <c r="R279" s="38"/>
      <c r="S279" s="38"/>
      <c r="T279" s="38">
        <v>1.0</v>
      </c>
      <c r="U279" s="38">
        <v>2.0</v>
      </c>
      <c r="V279" s="38"/>
      <c r="W279" s="38"/>
      <c r="X279" s="38"/>
      <c r="Y279" s="38"/>
      <c r="Z279" s="38">
        <v>75.0</v>
      </c>
    </row>
    <row r="280" ht="12.75" customHeight="1" outlineLevel="2">
      <c r="A280" s="38" t="s">
        <v>99</v>
      </c>
      <c r="B280" s="38"/>
      <c r="C280" s="39">
        <v>43273.0</v>
      </c>
      <c r="D280" s="38">
        <v>2018.0</v>
      </c>
      <c r="E280" s="38">
        <v>580.0</v>
      </c>
      <c r="F280" s="38">
        <v>44652.0</v>
      </c>
      <c r="G280" s="38">
        <v>6.0</v>
      </c>
      <c r="H280" s="38"/>
      <c r="I280" s="38" t="s">
        <v>846</v>
      </c>
      <c r="J280" s="40">
        <v>43273.5</v>
      </c>
      <c r="K280" s="38" t="s">
        <v>21</v>
      </c>
      <c r="L280" s="38">
        <v>74.0</v>
      </c>
      <c r="M280" s="38">
        <v>4430.0</v>
      </c>
      <c r="N280" s="38">
        <v>38.0</v>
      </c>
      <c r="O280" s="38" t="s">
        <v>23</v>
      </c>
      <c r="P280" s="38" t="s">
        <v>35</v>
      </c>
      <c r="Q280" s="38"/>
      <c r="R280" s="38"/>
      <c r="S280" s="38"/>
      <c r="T280" s="38"/>
      <c r="U280" s="38"/>
      <c r="V280" s="38"/>
      <c r="W280" s="38"/>
      <c r="X280" s="38"/>
      <c r="Y280" s="38"/>
      <c r="Z280" s="38">
        <v>75.0</v>
      </c>
    </row>
    <row r="281" ht="12.75" customHeight="1" outlineLevel="2">
      <c r="A281" s="38" t="s">
        <v>99</v>
      </c>
      <c r="B281" s="38"/>
      <c r="C281" s="39">
        <v>43273.0</v>
      </c>
      <c r="D281" s="38">
        <v>2018.0</v>
      </c>
      <c r="E281" s="38">
        <v>578.0</v>
      </c>
      <c r="F281" s="38">
        <v>40146.0</v>
      </c>
      <c r="G281" s="38">
        <v>6.0</v>
      </c>
      <c r="H281" s="38"/>
      <c r="I281" s="38" t="s">
        <v>148</v>
      </c>
      <c r="J281" s="40">
        <v>43273.375</v>
      </c>
      <c r="K281" s="38" t="s">
        <v>21</v>
      </c>
      <c r="L281" s="38">
        <v>77.0</v>
      </c>
      <c r="M281" s="38">
        <v>4590.0</v>
      </c>
      <c r="N281" s="38">
        <v>39.0</v>
      </c>
      <c r="O281" s="38" t="s">
        <v>23</v>
      </c>
      <c r="P281" s="38" t="s">
        <v>35</v>
      </c>
      <c r="Q281" s="38"/>
      <c r="R281" s="38"/>
      <c r="S281" s="38"/>
      <c r="T281" s="38"/>
      <c r="U281" s="38"/>
      <c r="V281" s="38"/>
      <c r="W281" s="38"/>
      <c r="X281" s="38"/>
      <c r="Y281" s="38"/>
      <c r="Z281" s="38">
        <v>75.0</v>
      </c>
    </row>
    <row r="282" ht="12.75" customHeight="1" outlineLevel="2">
      <c r="A282" s="38" t="s">
        <v>99</v>
      </c>
      <c r="B282" s="38"/>
      <c r="C282" s="39">
        <v>43273.0</v>
      </c>
      <c r="D282" s="38">
        <v>2018.0</v>
      </c>
      <c r="E282" s="38">
        <v>581.0</v>
      </c>
      <c r="F282" s="38">
        <v>20072.0</v>
      </c>
      <c r="G282" s="38">
        <v>6.0</v>
      </c>
      <c r="H282" s="38"/>
      <c r="I282" s="38" t="s">
        <v>216</v>
      </c>
      <c r="J282" s="40">
        <v>43273.5</v>
      </c>
      <c r="K282" s="38" t="s">
        <v>21</v>
      </c>
      <c r="L282" s="38">
        <v>77.0</v>
      </c>
      <c r="M282" s="38">
        <v>5400.0</v>
      </c>
      <c r="N282" s="38"/>
      <c r="O282" s="38" t="s">
        <v>23</v>
      </c>
      <c r="P282" s="38" t="s">
        <v>35</v>
      </c>
      <c r="Q282" s="38"/>
      <c r="R282" s="38"/>
      <c r="S282" s="38"/>
      <c r="T282" s="38"/>
      <c r="U282" s="38"/>
      <c r="V282" s="38"/>
      <c r="W282" s="38"/>
      <c r="X282" s="38"/>
      <c r="Y282" s="38"/>
      <c r="Z282" s="38">
        <v>75.0</v>
      </c>
    </row>
    <row r="283" ht="12.75" customHeight="1" outlineLevel="2">
      <c r="A283" s="38" t="s">
        <v>99</v>
      </c>
      <c r="B283" s="38"/>
      <c r="C283" s="39">
        <v>43273.0</v>
      </c>
      <c r="D283" s="38">
        <v>2018.0</v>
      </c>
      <c r="E283" s="38">
        <v>592.0</v>
      </c>
      <c r="F283" s="38">
        <v>106109.0</v>
      </c>
      <c r="G283" s="38">
        <v>6.0</v>
      </c>
      <c r="H283" s="38"/>
      <c r="I283" s="38" t="s">
        <v>819</v>
      </c>
      <c r="J283" s="40">
        <v>43273.625</v>
      </c>
      <c r="K283" s="38" t="s">
        <v>21</v>
      </c>
      <c r="L283" s="38">
        <v>78.0</v>
      </c>
      <c r="M283" s="38">
        <v>5000.0</v>
      </c>
      <c r="N283" s="38">
        <v>39.0</v>
      </c>
      <c r="O283" s="38" t="s">
        <v>23</v>
      </c>
      <c r="P283" s="38" t="s">
        <v>35</v>
      </c>
      <c r="Q283" s="38"/>
      <c r="R283" s="38"/>
      <c r="S283" s="38"/>
      <c r="T283" s="38"/>
      <c r="U283" s="38"/>
      <c r="V283" s="38"/>
      <c r="W283" s="38"/>
      <c r="X283" s="38"/>
      <c r="Y283" s="38"/>
      <c r="Z283" s="38">
        <v>75.0</v>
      </c>
    </row>
    <row r="284" ht="12.75" customHeight="1" outlineLevel="2">
      <c r="A284" s="38" t="s">
        <v>99</v>
      </c>
      <c r="B284" s="38"/>
      <c r="C284" s="39">
        <v>43273.0</v>
      </c>
      <c r="D284" s="38">
        <v>2018.0</v>
      </c>
      <c r="E284" s="38">
        <v>591.0</v>
      </c>
      <c r="F284" s="38">
        <v>73425.0</v>
      </c>
      <c r="G284" s="38">
        <v>6.0</v>
      </c>
      <c r="H284" s="38"/>
      <c r="I284" s="38" t="s">
        <v>1063</v>
      </c>
      <c r="J284" s="40">
        <v>43273.729166666664</v>
      </c>
      <c r="K284" s="38" t="s">
        <v>21</v>
      </c>
      <c r="L284" s="38">
        <v>78.0</v>
      </c>
      <c r="M284" s="38">
        <v>5800.0</v>
      </c>
      <c r="N284" s="38">
        <v>42.0</v>
      </c>
      <c r="O284" s="38" t="s">
        <v>23</v>
      </c>
      <c r="P284" s="38" t="s">
        <v>35</v>
      </c>
      <c r="Q284" s="38" t="s">
        <v>821</v>
      </c>
      <c r="R284" s="38"/>
      <c r="S284" s="38"/>
      <c r="T284" s="38"/>
      <c r="U284" s="38"/>
      <c r="V284" s="38"/>
      <c r="W284" s="38"/>
      <c r="X284" s="38"/>
      <c r="Y284" s="38"/>
      <c r="Z284" s="38">
        <v>75.0</v>
      </c>
    </row>
    <row r="285" ht="12.75" customHeight="1" outlineLevel="2">
      <c r="A285" s="38" t="s">
        <v>99</v>
      </c>
      <c r="B285" s="38"/>
      <c r="C285" s="39">
        <v>43273.0</v>
      </c>
      <c r="D285" s="38">
        <v>2018.0</v>
      </c>
      <c r="E285" s="38">
        <v>585.0</v>
      </c>
      <c r="F285" s="38">
        <v>102749.0</v>
      </c>
      <c r="G285" s="38">
        <v>6.0</v>
      </c>
      <c r="H285" s="38"/>
      <c r="I285" s="38" t="s">
        <v>178</v>
      </c>
      <c r="J285" s="40">
        <v>43273.5625</v>
      </c>
      <c r="K285" s="38" t="s">
        <v>21</v>
      </c>
      <c r="L285" s="38">
        <v>79.0</v>
      </c>
      <c r="M285" s="38">
        <v>4945.0</v>
      </c>
      <c r="N285" s="38">
        <v>40.0</v>
      </c>
      <c r="O285" s="38" t="s">
        <v>23</v>
      </c>
      <c r="P285" s="38" t="s">
        <v>35</v>
      </c>
      <c r="Q285" s="38"/>
      <c r="R285" s="38"/>
      <c r="S285" s="38"/>
      <c r="T285" s="38"/>
      <c r="U285" s="38"/>
      <c r="V285" s="38"/>
      <c r="W285" s="38"/>
      <c r="X285" s="38"/>
      <c r="Y285" s="38"/>
      <c r="Z285" s="38">
        <v>75.0</v>
      </c>
    </row>
    <row r="286" ht="12.75" customHeight="1" outlineLevel="1">
      <c r="A286" s="38"/>
      <c r="B286" s="38"/>
      <c r="C286" s="39"/>
      <c r="D286" s="38"/>
      <c r="E286" s="38"/>
      <c r="F286" s="38"/>
      <c r="G286" s="38"/>
      <c r="H286" s="38"/>
      <c r="I286" s="38"/>
      <c r="J286" s="40"/>
      <c r="K286" s="38"/>
      <c r="L286" s="38"/>
      <c r="M286" s="38"/>
      <c r="N286" s="38"/>
      <c r="O286" s="38"/>
      <c r="P286" s="38"/>
      <c r="Q286" s="38"/>
      <c r="R286" s="38"/>
      <c r="S286" s="38"/>
      <c r="T286" s="38"/>
      <c r="U286" s="38"/>
      <c r="V286" s="38"/>
      <c r="W286" s="38"/>
      <c r="X286" s="38"/>
      <c r="Y286" s="41" t="s">
        <v>1064</v>
      </c>
      <c r="Z286" s="38">
        <f>SUBTOTAL(3,Z250:Z285)</f>
        <v>36</v>
      </c>
    </row>
    <row r="287" ht="12.75" customHeight="1" outlineLevel="2">
      <c r="A287" s="38" t="s">
        <v>99</v>
      </c>
      <c r="B287" s="38"/>
      <c r="C287" s="39">
        <v>43273.0</v>
      </c>
      <c r="D287" s="38">
        <v>2018.0</v>
      </c>
      <c r="E287" s="38">
        <v>583.0</v>
      </c>
      <c r="F287" s="38">
        <v>69207.0</v>
      </c>
      <c r="G287" s="38">
        <v>6.0</v>
      </c>
      <c r="H287" s="38"/>
      <c r="I287" s="38" t="s">
        <v>1065</v>
      </c>
      <c r="J287" s="40">
        <v>43273.479166666664</v>
      </c>
      <c r="K287" s="38" t="s">
        <v>21</v>
      </c>
      <c r="L287" s="38">
        <v>79.0</v>
      </c>
      <c r="M287" s="38">
        <v>5420.0</v>
      </c>
      <c r="N287" s="38">
        <v>40.0</v>
      </c>
      <c r="O287" s="38" t="s">
        <v>23</v>
      </c>
      <c r="P287" s="38" t="s">
        <v>35</v>
      </c>
      <c r="Q287" s="38"/>
      <c r="R287" s="38"/>
      <c r="S287" s="38"/>
      <c r="T287" s="38"/>
      <c r="U287" s="38"/>
      <c r="V287" s="38"/>
      <c r="W287" s="38"/>
      <c r="X287" s="38"/>
      <c r="Y287" s="38"/>
      <c r="Z287" s="38">
        <v>76.0</v>
      </c>
    </row>
    <row r="288" ht="12.75" customHeight="1" outlineLevel="2">
      <c r="A288" s="38" t="s">
        <v>99</v>
      </c>
      <c r="B288" s="38"/>
      <c r="C288" s="39">
        <v>43273.0</v>
      </c>
      <c r="D288" s="38">
        <v>2018.0</v>
      </c>
      <c r="E288" s="38">
        <v>579.0</v>
      </c>
      <c r="F288" s="38">
        <v>46999.0</v>
      </c>
      <c r="G288" s="38">
        <v>6.0</v>
      </c>
      <c r="H288" s="38"/>
      <c r="I288" s="38" t="s">
        <v>842</v>
      </c>
      <c r="J288" s="40">
        <v>43273.5</v>
      </c>
      <c r="K288" s="38" t="s">
        <v>21</v>
      </c>
      <c r="L288" s="38">
        <v>79.0</v>
      </c>
      <c r="M288" s="38">
        <v>5815.0</v>
      </c>
      <c r="N288" s="38">
        <v>42.0</v>
      </c>
      <c r="O288" s="38" t="s">
        <v>23</v>
      </c>
      <c r="P288" s="38" t="s">
        <v>35</v>
      </c>
      <c r="Q288" s="38"/>
      <c r="R288" s="38"/>
      <c r="S288" s="38"/>
      <c r="T288" s="38"/>
      <c r="U288" s="38"/>
      <c r="V288" s="38"/>
      <c r="W288" s="38"/>
      <c r="X288" s="38"/>
      <c r="Y288" s="38"/>
      <c r="Z288" s="38">
        <v>76.0</v>
      </c>
    </row>
    <row r="289" ht="12.75" customHeight="1" outlineLevel="2">
      <c r="A289" s="38" t="s">
        <v>99</v>
      </c>
      <c r="B289" s="38"/>
      <c r="C289" s="39">
        <v>43274.0</v>
      </c>
      <c r="D289" s="38">
        <v>2018.0</v>
      </c>
      <c r="E289" s="38">
        <v>596.0</v>
      </c>
      <c r="F289" s="38">
        <v>174879.0</v>
      </c>
      <c r="G289" s="38">
        <v>6.0</v>
      </c>
      <c r="H289" s="38"/>
      <c r="I289" s="38" t="s">
        <v>170</v>
      </c>
      <c r="J289" s="40">
        <v>43274.333333333336</v>
      </c>
      <c r="K289" s="38" t="s">
        <v>21</v>
      </c>
      <c r="L289" s="38">
        <v>74.0</v>
      </c>
      <c r="M289" s="38">
        <v>4750.0</v>
      </c>
      <c r="N289" s="38">
        <v>40.0</v>
      </c>
      <c r="O289" s="38" t="s">
        <v>23</v>
      </c>
      <c r="P289" s="38" t="s">
        <v>35</v>
      </c>
      <c r="Q289" s="38" t="s">
        <v>821</v>
      </c>
      <c r="R289" s="38"/>
      <c r="S289" s="38"/>
      <c r="T289" s="38"/>
      <c r="U289" s="38"/>
      <c r="V289" s="38"/>
      <c r="W289" s="38"/>
      <c r="X289" s="38"/>
      <c r="Y289" s="38"/>
      <c r="Z289" s="38">
        <v>76.0</v>
      </c>
    </row>
    <row r="290" ht="12.75" customHeight="1" outlineLevel="2">
      <c r="A290" s="38" t="s">
        <v>99</v>
      </c>
      <c r="B290" s="38"/>
      <c r="C290" s="39">
        <v>43274.0</v>
      </c>
      <c r="D290" s="38">
        <v>2018.0</v>
      </c>
      <c r="E290" s="38">
        <v>587.0</v>
      </c>
      <c r="F290" s="38">
        <v>173805.0</v>
      </c>
      <c r="G290" s="38">
        <v>6.0</v>
      </c>
      <c r="H290" s="38"/>
      <c r="I290" s="38" t="s">
        <v>146</v>
      </c>
      <c r="J290" s="40">
        <v>43274.708333333336</v>
      </c>
      <c r="K290" s="38" t="s">
        <v>21</v>
      </c>
      <c r="L290" s="38">
        <v>77.0</v>
      </c>
      <c r="M290" s="38">
        <v>5200.0</v>
      </c>
      <c r="N290" s="38">
        <v>39.0</v>
      </c>
      <c r="O290" s="38" t="s">
        <v>23</v>
      </c>
      <c r="P290" s="38" t="s">
        <v>35</v>
      </c>
      <c r="Q290" s="38"/>
      <c r="R290" s="38"/>
      <c r="S290" s="38"/>
      <c r="T290" s="38"/>
      <c r="U290" s="38"/>
      <c r="V290" s="38"/>
      <c r="W290" s="38"/>
      <c r="X290" s="38"/>
      <c r="Y290" s="38"/>
      <c r="Z290" s="38">
        <v>76.0</v>
      </c>
    </row>
    <row r="291" ht="12.75" customHeight="1" outlineLevel="2">
      <c r="A291" s="38" t="s">
        <v>99</v>
      </c>
      <c r="B291" s="38"/>
      <c r="C291" s="39">
        <v>43274.0</v>
      </c>
      <c r="D291" s="38">
        <v>2018.0</v>
      </c>
      <c r="E291" s="38">
        <v>595.0</v>
      </c>
      <c r="F291" s="38">
        <v>68080.0</v>
      </c>
      <c r="G291" s="38">
        <v>6.0</v>
      </c>
      <c r="H291" s="38"/>
      <c r="I291" s="38" t="s">
        <v>862</v>
      </c>
      <c r="J291" s="40">
        <v>43274.458333333336</v>
      </c>
      <c r="K291" s="38" t="s">
        <v>21</v>
      </c>
      <c r="L291" s="38">
        <v>77.0</v>
      </c>
      <c r="M291" s="38">
        <v>5500.0</v>
      </c>
      <c r="N291" s="38"/>
      <c r="O291" s="38" t="s">
        <v>23</v>
      </c>
      <c r="P291" s="38" t="s">
        <v>35</v>
      </c>
      <c r="Q291" s="38" t="s">
        <v>814</v>
      </c>
      <c r="R291" s="38"/>
      <c r="S291" s="38"/>
      <c r="T291" s="38"/>
      <c r="U291" s="38"/>
      <c r="V291" s="38"/>
      <c r="W291" s="38"/>
      <c r="X291" s="38"/>
      <c r="Y291" s="38"/>
      <c r="Z291" s="38">
        <v>76.0</v>
      </c>
    </row>
    <row r="292" ht="12.75" customHeight="1" outlineLevel="2">
      <c r="A292" s="38" t="s">
        <v>99</v>
      </c>
      <c r="B292" s="38"/>
      <c r="C292" s="39">
        <v>43274.0</v>
      </c>
      <c r="D292" s="38">
        <v>2018.0</v>
      </c>
      <c r="E292" s="38">
        <v>597.0</v>
      </c>
      <c r="F292" s="38">
        <v>46999.0</v>
      </c>
      <c r="G292" s="38">
        <v>6.0</v>
      </c>
      <c r="H292" s="38"/>
      <c r="I292" s="38" t="s">
        <v>842</v>
      </c>
      <c r="J292" s="40">
        <v>43274.416666666664</v>
      </c>
      <c r="K292" s="38" t="s">
        <v>21</v>
      </c>
      <c r="L292" s="38">
        <v>79.0</v>
      </c>
      <c r="M292" s="38">
        <v>5540.0</v>
      </c>
      <c r="N292" s="38">
        <v>41.0</v>
      </c>
      <c r="O292" s="38" t="s">
        <v>23</v>
      </c>
      <c r="P292" s="38" t="s">
        <v>35</v>
      </c>
      <c r="Q292" s="38" t="s">
        <v>35</v>
      </c>
      <c r="R292" s="38"/>
      <c r="S292" s="38"/>
      <c r="T292" s="38"/>
      <c r="U292" s="38"/>
      <c r="V292" s="38"/>
      <c r="W292" s="38"/>
      <c r="X292" s="38"/>
      <c r="Y292" s="38"/>
      <c r="Z292" s="38">
        <v>76.0</v>
      </c>
    </row>
    <row r="293" ht="12.75" customHeight="1" outlineLevel="2">
      <c r="A293" s="38" t="s">
        <v>99</v>
      </c>
      <c r="B293" s="38"/>
      <c r="C293" s="39">
        <v>43274.0</v>
      </c>
      <c r="D293" s="38">
        <v>2018.0</v>
      </c>
      <c r="E293" s="38">
        <v>594.0</v>
      </c>
      <c r="F293" s="38">
        <v>40146.0</v>
      </c>
      <c r="G293" s="38">
        <v>6.0</v>
      </c>
      <c r="H293" s="38"/>
      <c r="I293" s="38" t="s">
        <v>138</v>
      </c>
      <c r="J293" s="40">
        <v>43274.375</v>
      </c>
      <c r="K293" s="38" t="s">
        <v>21</v>
      </c>
      <c r="L293" s="38">
        <v>79.0</v>
      </c>
      <c r="M293" s="38">
        <v>5625.0</v>
      </c>
      <c r="N293" s="38">
        <v>42.0</v>
      </c>
      <c r="O293" s="38" t="s">
        <v>23</v>
      </c>
      <c r="P293" s="38" t="s">
        <v>35</v>
      </c>
      <c r="Q293" s="38" t="s">
        <v>821</v>
      </c>
      <c r="R293" s="38"/>
      <c r="S293" s="38"/>
      <c r="T293" s="38"/>
      <c r="U293" s="38">
        <v>2.0</v>
      </c>
      <c r="V293" s="38"/>
      <c r="W293" s="38"/>
      <c r="X293" s="38"/>
      <c r="Y293" s="38"/>
      <c r="Z293" s="42">
        <v>76.0</v>
      </c>
    </row>
    <row r="294" ht="12.75" customHeight="1" outlineLevel="2">
      <c r="A294" s="38" t="s">
        <v>99</v>
      </c>
      <c r="B294" s="38"/>
      <c r="C294" s="39">
        <v>43274.0</v>
      </c>
      <c r="D294" s="38">
        <v>2018.0</v>
      </c>
      <c r="E294" s="38">
        <v>598.0</v>
      </c>
      <c r="F294" s="38">
        <v>143670.0</v>
      </c>
      <c r="G294" s="38">
        <v>6.0</v>
      </c>
      <c r="H294" s="38"/>
      <c r="I294" s="38" t="s">
        <v>161</v>
      </c>
      <c r="J294" s="40">
        <v>43274.583333333336</v>
      </c>
      <c r="K294" s="38" t="s">
        <v>21</v>
      </c>
      <c r="L294" s="38">
        <v>83.0</v>
      </c>
      <c r="M294" s="38">
        <v>6500.0</v>
      </c>
      <c r="N294" s="38">
        <v>45.0</v>
      </c>
      <c r="O294" s="38" t="s">
        <v>23</v>
      </c>
      <c r="P294" s="38" t="s">
        <v>35</v>
      </c>
      <c r="Q294" s="38"/>
      <c r="R294" s="38"/>
      <c r="S294" s="38"/>
      <c r="T294" s="38"/>
      <c r="U294" s="38"/>
      <c r="V294" s="38"/>
      <c r="W294" s="38"/>
      <c r="X294" s="38"/>
      <c r="Y294" s="38"/>
      <c r="Z294" s="38">
        <v>76.0</v>
      </c>
    </row>
    <row r="295" ht="12.75" customHeight="1" outlineLevel="2">
      <c r="A295" s="38" t="s">
        <v>99</v>
      </c>
      <c r="B295" s="38"/>
      <c r="C295" s="39">
        <v>43275.0</v>
      </c>
      <c r="D295" s="38">
        <v>2018.0</v>
      </c>
      <c r="E295" s="38">
        <v>599.0</v>
      </c>
      <c r="F295" s="38">
        <v>47214.0</v>
      </c>
      <c r="G295" s="38">
        <v>6.0</v>
      </c>
      <c r="H295" s="38"/>
      <c r="I295" s="38" t="s">
        <v>140</v>
      </c>
      <c r="J295" s="40">
        <v>43275.53125</v>
      </c>
      <c r="K295" s="38" t="s">
        <v>21</v>
      </c>
      <c r="L295" s="38">
        <v>54.0</v>
      </c>
      <c r="M295" s="38">
        <v>1510.0</v>
      </c>
      <c r="N295" s="38">
        <v>28.0</v>
      </c>
      <c r="O295" s="38" t="s">
        <v>23</v>
      </c>
      <c r="P295" s="38" t="s">
        <v>35</v>
      </c>
      <c r="Q295" s="38" t="s">
        <v>35</v>
      </c>
      <c r="R295" s="38"/>
      <c r="S295" s="38"/>
      <c r="T295" s="38">
        <v>1.0</v>
      </c>
      <c r="U295" s="38">
        <v>1.0</v>
      </c>
      <c r="V295" s="38"/>
      <c r="W295" s="38"/>
      <c r="X295" s="38"/>
      <c r="Y295" s="38"/>
      <c r="Z295" s="38">
        <v>76.0</v>
      </c>
    </row>
    <row r="296" ht="12.75" customHeight="1" outlineLevel="2">
      <c r="A296" s="38" t="s">
        <v>99</v>
      </c>
      <c r="B296" s="38"/>
      <c r="C296" s="39">
        <v>43275.0</v>
      </c>
      <c r="D296" s="38">
        <v>2018.0</v>
      </c>
      <c r="E296" s="38">
        <v>5419.0</v>
      </c>
      <c r="F296" s="38">
        <v>152520.0</v>
      </c>
      <c r="G296" s="38">
        <v>6.0</v>
      </c>
      <c r="H296" s="38"/>
      <c r="I296" s="38" t="s">
        <v>144</v>
      </c>
      <c r="J296" s="40">
        <v>43275.479166666664</v>
      </c>
      <c r="K296" s="38" t="s">
        <v>21</v>
      </c>
      <c r="L296" s="38">
        <v>56.0</v>
      </c>
      <c r="M296" s="38">
        <v>1770.0</v>
      </c>
      <c r="N296" s="38">
        <v>30.0</v>
      </c>
      <c r="O296" s="38" t="s">
        <v>23</v>
      </c>
      <c r="P296" s="38" t="s">
        <v>23</v>
      </c>
      <c r="Q296" s="38" t="s">
        <v>35</v>
      </c>
      <c r="R296" s="38"/>
      <c r="S296" s="38"/>
      <c r="T296" s="38">
        <v>1.0</v>
      </c>
      <c r="U296" s="38">
        <v>1.0</v>
      </c>
      <c r="V296" s="38"/>
      <c r="W296" s="38"/>
      <c r="X296" s="38"/>
      <c r="Y296" s="38"/>
      <c r="Z296" s="38">
        <v>76.0</v>
      </c>
    </row>
    <row r="297" ht="12.75" customHeight="1" outlineLevel="2">
      <c r="A297" s="38" t="s">
        <v>99</v>
      </c>
      <c r="B297" s="38"/>
      <c r="C297" s="39">
        <v>43275.0</v>
      </c>
      <c r="D297" s="38">
        <v>2018.0</v>
      </c>
      <c r="E297" s="38">
        <v>600.0</v>
      </c>
      <c r="F297" s="38">
        <v>147399.0</v>
      </c>
      <c r="G297" s="38">
        <v>6.0</v>
      </c>
      <c r="H297" s="38"/>
      <c r="I297" s="38" t="s">
        <v>140</v>
      </c>
      <c r="J297" s="40">
        <v>43275.479166666664</v>
      </c>
      <c r="K297" s="38" t="s">
        <v>21</v>
      </c>
      <c r="L297" s="38">
        <v>59.0</v>
      </c>
      <c r="M297" s="38">
        <v>2715.0</v>
      </c>
      <c r="N297" s="38">
        <v>30.0</v>
      </c>
      <c r="O297" s="38" t="s">
        <v>23</v>
      </c>
      <c r="P297" s="38" t="s">
        <v>35</v>
      </c>
      <c r="Q297" s="38" t="s">
        <v>35</v>
      </c>
      <c r="R297" s="38"/>
      <c r="S297" s="38"/>
      <c r="T297" s="38">
        <v>1.0</v>
      </c>
      <c r="U297" s="38">
        <v>1.0</v>
      </c>
      <c r="V297" s="38"/>
      <c r="W297" s="38"/>
      <c r="X297" s="38"/>
      <c r="Y297" s="38"/>
      <c r="Z297" s="38">
        <v>76.0</v>
      </c>
    </row>
    <row r="298" ht="12.75" customHeight="1" outlineLevel="2">
      <c r="A298" s="38" t="s">
        <v>99</v>
      </c>
      <c r="B298" s="38"/>
      <c r="C298" s="39">
        <v>43275.0</v>
      </c>
      <c r="D298" s="38">
        <v>2018.0</v>
      </c>
      <c r="E298" s="38">
        <v>590.0</v>
      </c>
      <c r="F298" s="38">
        <v>94082.0</v>
      </c>
      <c r="G298" s="38">
        <v>6.0</v>
      </c>
      <c r="H298" s="38"/>
      <c r="I298" s="38" t="s">
        <v>846</v>
      </c>
      <c r="J298" s="40">
        <v>43275.36111111111</v>
      </c>
      <c r="K298" s="38" t="s">
        <v>21</v>
      </c>
      <c r="L298" s="38">
        <v>73.0</v>
      </c>
      <c r="M298" s="38">
        <v>4300.0</v>
      </c>
      <c r="N298" s="38"/>
      <c r="O298" s="38" t="s">
        <v>23</v>
      </c>
      <c r="P298" s="38" t="s">
        <v>35</v>
      </c>
      <c r="Q298" s="38" t="s">
        <v>814</v>
      </c>
      <c r="R298" s="38"/>
      <c r="S298" s="38"/>
      <c r="T298" s="38">
        <v>1.0</v>
      </c>
      <c r="U298" s="38">
        <v>2.0</v>
      </c>
      <c r="V298" s="38"/>
      <c r="W298" s="38"/>
      <c r="X298" s="38"/>
      <c r="Y298" s="38"/>
      <c r="Z298" s="38">
        <v>76.0</v>
      </c>
    </row>
    <row r="299" ht="12.75" customHeight="1" outlineLevel="2">
      <c r="A299" s="38" t="s">
        <v>99</v>
      </c>
      <c r="B299" s="38"/>
      <c r="C299" s="39">
        <v>43275.0</v>
      </c>
      <c r="D299" s="38">
        <v>2018.0</v>
      </c>
      <c r="E299" s="38">
        <v>4998.0</v>
      </c>
      <c r="F299" s="38">
        <v>83773.0</v>
      </c>
      <c r="G299" s="38">
        <v>6.0</v>
      </c>
      <c r="H299" s="38"/>
      <c r="I299" s="38" t="s">
        <v>140</v>
      </c>
      <c r="J299" s="40">
        <v>43275.4375</v>
      </c>
      <c r="K299" s="38" t="s">
        <v>21</v>
      </c>
      <c r="L299" s="38">
        <v>73.0</v>
      </c>
      <c r="M299" s="38">
        <v>4785.0</v>
      </c>
      <c r="N299" s="38"/>
      <c r="O299" s="38" t="s">
        <v>23</v>
      </c>
      <c r="P299" s="38" t="s">
        <v>35</v>
      </c>
      <c r="Q299" s="38" t="s">
        <v>821</v>
      </c>
      <c r="R299" s="38"/>
      <c r="S299" s="38"/>
      <c r="T299" s="38">
        <v>1.0</v>
      </c>
      <c r="U299" s="38">
        <v>2.0</v>
      </c>
      <c r="V299" s="38"/>
      <c r="W299" s="38"/>
      <c r="X299" s="38"/>
      <c r="Y299" s="38"/>
      <c r="Z299" s="38">
        <v>76.0</v>
      </c>
    </row>
    <row r="300" ht="12.75" customHeight="1" outlineLevel="2">
      <c r="A300" s="38" t="s">
        <v>99</v>
      </c>
      <c r="B300" s="38"/>
      <c r="C300" s="39">
        <v>43275.0</v>
      </c>
      <c r="D300" s="38">
        <v>2018.0</v>
      </c>
      <c r="E300" s="38">
        <v>5401.0</v>
      </c>
      <c r="F300" s="38">
        <v>14589.0</v>
      </c>
      <c r="G300" s="38">
        <v>6.0</v>
      </c>
      <c r="H300" s="38"/>
      <c r="I300" s="38" t="s">
        <v>857</v>
      </c>
      <c r="J300" s="40">
        <v>43275.583333333336</v>
      </c>
      <c r="K300" s="38" t="s">
        <v>21</v>
      </c>
      <c r="L300" s="38">
        <v>73.0</v>
      </c>
      <c r="M300" s="38">
        <v>5200.0</v>
      </c>
      <c r="N300" s="38">
        <v>38.0</v>
      </c>
      <c r="O300" s="38" t="s">
        <v>23</v>
      </c>
      <c r="P300" s="38" t="s">
        <v>35</v>
      </c>
      <c r="Q300" s="38"/>
      <c r="R300" s="38"/>
      <c r="S300" s="38"/>
      <c r="T300" s="38"/>
      <c r="U300" s="38"/>
      <c r="V300" s="38"/>
      <c r="W300" s="38"/>
      <c r="X300" s="38"/>
      <c r="Y300" s="38"/>
      <c r="Z300" s="38">
        <v>76.0</v>
      </c>
    </row>
    <row r="301" ht="12.75" customHeight="1" outlineLevel="2">
      <c r="A301" s="38" t="s">
        <v>99</v>
      </c>
      <c r="B301" s="38"/>
      <c r="C301" s="39">
        <v>43275.0</v>
      </c>
      <c r="D301" s="38">
        <v>2018.0</v>
      </c>
      <c r="E301" s="38">
        <v>589.0</v>
      </c>
      <c r="F301" s="38">
        <v>165178.0</v>
      </c>
      <c r="G301" s="38">
        <v>6.0</v>
      </c>
      <c r="H301" s="38"/>
      <c r="I301" s="38" t="s">
        <v>109</v>
      </c>
      <c r="J301" s="40">
        <v>43275.416666666664</v>
      </c>
      <c r="K301" s="38" t="s">
        <v>21</v>
      </c>
      <c r="L301" s="38">
        <v>75.0</v>
      </c>
      <c r="M301" s="38">
        <v>5300.0</v>
      </c>
      <c r="N301" s="38">
        <v>39.0</v>
      </c>
      <c r="O301" s="38" t="s">
        <v>23</v>
      </c>
      <c r="P301" s="38" t="s">
        <v>35</v>
      </c>
      <c r="Q301" s="38" t="s">
        <v>814</v>
      </c>
      <c r="R301" s="38"/>
      <c r="S301" s="38"/>
      <c r="T301" s="38">
        <v>1.0</v>
      </c>
      <c r="U301" s="38">
        <v>2.0</v>
      </c>
      <c r="V301" s="38"/>
      <c r="W301" s="38"/>
      <c r="X301" s="38"/>
      <c r="Y301" s="38"/>
      <c r="Z301" s="38">
        <v>76.0</v>
      </c>
    </row>
    <row r="302" ht="12.75" customHeight="1" outlineLevel="2">
      <c r="A302" s="38" t="s">
        <v>99</v>
      </c>
      <c r="B302" s="38"/>
      <c r="C302" s="39">
        <v>43275.0</v>
      </c>
      <c r="D302" s="38">
        <v>2018.0</v>
      </c>
      <c r="E302" s="38">
        <v>5400.0</v>
      </c>
      <c r="F302" s="38">
        <v>65385.0</v>
      </c>
      <c r="G302" s="38">
        <v>6.0</v>
      </c>
      <c r="H302" s="38"/>
      <c r="I302" s="38" t="s">
        <v>134</v>
      </c>
      <c r="J302" s="40">
        <v>43275.541666666664</v>
      </c>
      <c r="K302" s="38" t="s">
        <v>21</v>
      </c>
      <c r="L302" s="38">
        <v>76.0</v>
      </c>
      <c r="M302" s="38">
        <v>4800.0</v>
      </c>
      <c r="N302" s="38">
        <v>39.0</v>
      </c>
      <c r="O302" s="38" t="s">
        <v>23</v>
      </c>
      <c r="P302" s="38" t="s">
        <v>35</v>
      </c>
      <c r="Q302" s="38" t="s">
        <v>814</v>
      </c>
      <c r="R302" s="38"/>
      <c r="S302" s="38"/>
      <c r="T302" s="38">
        <v>1.0</v>
      </c>
      <c r="U302" s="38">
        <v>2.0</v>
      </c>
      <c r="V302" s="38"/>
      <c r="W302" s="38"/>
      <c r="X302" s="38"/>
      <c r="Y302" s="38"/>
      <c r="Z302" s="38">
        <v>76.0</v>
      </c>
    </row>
    <row r="303" ht="12.75" customHeight="1" outlineLevel="2">
      <c r="A303" s="38" t="s">
        <v>99</v>
      </c>
      <c r="B303" s="38"/>
      <c r="C303" s="39">
        <v>43275.0</v>
      </c>
      <c r="D303" s="38">
        <v>2018.0</v>
      </c>
      <c r="E303" s="38">
        <v>588.0</v>
      </c>
      <c r="F303" s="38">
        <v>44652.0</v>
      </c>
      <c r="G303" s="38">
        <v>6.0</v>
      </c>
      <c r="H303" s="38"/>
      <c r="I303" s="38" t="s">
        <v>1059</v>
      </c>
      <c r="J303" s="40">
        <v>43275.416666666664</v>
      </c>
      <c r="K303" s="38" t="s">
        <v>21</v>
      </c>
      <c r="L303" s="38">
        <v>76.0</v>
      </c>
      <c r="M303" s="38">
        <v>5255.0</v>
      </c>
      <c r="N303" s="38">
        <v>39.0</v>
      </c>
      <c r="O303" s="38" t="s">
        <v>23</v>
      </c>
      <c r="P303" s="38" t="s">
        <v>35</v>
      </c>
      <c r="Q303" s="38" t="s">
        <v>821</v>
      </c>
      <c r="R303" s="38"/>
      <c r="S303" s="38"/>
      <c r="T303" s="38">
        <v>1.0</v>
      </c>
      <c r="U303" s="38">
        <v>2.0</v>
      </c>
      <c r="V303" s="38"/>
      <c r="W303" s="38"/>
      <c r="X303" s="38"/>
      <c r="Y303" s="38"/>
      <c r="Z303" s="38">
        <v>76.0</v>
      </c>
    </row>
    <row r="304" ht="12.75" customHeight="1" outlineLevel="2">
      <c r="A304" s="38" t="s">
        <v>99</v>
      </c>
      <c r="B304" s="38"/>
      <c r="C304" s="39">
        <v>43275.0</v>
      </c>
      <c r="D304" s="38">
        <v>2018.0</v>
      </c>
      <c r="E304" s="38">
        <v>4999.0</v>
      </c>
      <c r="F304" s="38">
        <v>37976.0</v>
      </c>
      <c r="G304" s="38">
        <v>6.0</v>
      </c>
      <c r="H304" s="38"/>
      <c r="I304" s="38" t="s">
        <v>109</v>
      </c>
      <c r="J304" s="40">
        <v>43275.458333333336</v>
      </c>
      <c r="K304" s="38" t="s">
        <v>21</v>
      </c>
      <c r="L304" s="38">
        <v>76.0</v>
      </c>
      <c r="M304" s="38">
        <v>5500.0</v>
      </c>
      <c r="N304" s="38">
        <v>40.0</v>
      </c>
      <c r="O304" s="38" t="s">
        <v>23</v>
      </c>
      <c r="P304" s="38" t="s">
        <v>35</v>
      </c>
      <c r="Q304" s="38" t="s">
        <v>814</v>
      </c>
      <c r="R304" s="38"/>
      <c r="S304" s="38"/>
      <c r="T304" s="38">
        <v>2.0</v>
      </c>
      <c r="U304" s="38">
        <v>2.0</v>
      </c>
      <c r="V304" s="38"/>
      <c r="W304" s="38"/>
      <c r="X304" s="38"/>
      <c r="Y304" s="38"/>
      <c r="Z304" s="38">
        <v>76.0</v>
      </c>
    </row>
    <row r="305" ht="12.75" customHeight="1" outlineLevel="2">
      <c r="A305" s="38" t="s">
        <v>99</v>
      </c>
      <c r="B305" s="38" t="s">
        <v>840</v>
      </c>
      <c r="C305" s="39">
        <v>43277.0</v>
      </c>
      <c r="D305" s="38">
        <v>2018.0</v>
      </c>
      <c r="E305" s="38">
        <v>5405.0</v>
      </c>
      <c r="F305" s="38">
        <v>44179.0</v>
      </c>
      <c r="G305" s="38">
        <v>6.0</v>
      </c>
      <c r="H305" s="38">
        <v>113.0</v>
      </c>
      <c r="I305" s="38"/>
      <c r="J305" s="40">
        <v>43277.541666666664</v>
      </c>
      <c r="K305" s="38" t="s">
        <v>40</v>
      </c>
      <c r="L305" s="38">
        <v>73.0</v>
      </c>
      <c r="M305" s="38">
        <v>4795.0</v>
      </c>
      <c r="N305" s="38">
        <v>38.0</v>
      </c>
      <c r="O305" s="38" t="s">
        <v>23</v>
      </c>
      <c r="P305" s="38" t="s">
        <v>35</v>
      </c>
      <c r="Q305" s="38" t="s">
        <v>814</v>
      </c>
      <c r="R305" s="38"/>
      <c r="S305" s="38"/>
      <c r="T305" s="38">
        <v>2.0</v>
      </c>
      <c r="U305" s="38">
        <v>2.0</v>
      </c>
      <c r="V305" s="38"/>
      <c r="W305" s="38"/>
      <c r="X305" s="38"/>
      <c r="Y305" s="38"/>
      <c r="Z305" s="38">
        <v>76.0</v>
      </c>
    </row>
    <row r="306" ht="12.75" customHeight="1" outlineLevel="2">
      <c r="A306" s="38" t="s">
        <v>99</v>
      </c>
      <c r="B306" s="38" t="s">
        <v>845</v>
      </c>
      <c r="C306" s="39">
        <v>43277.0</v>
      </c>
      <c r="D306" s="38">
        <v>2018.0</v>
      </c>
      <c r="E306" s="38">
        <v>5402.0</v>
      </c>
      <c r="F306" s="38">
        <v>15089.0</v>
      </c>
      <c r="G306" s="38">
        <v>6.0</v>
      </c>
      <c r="H306" s="38">
        <v>26.0</v>
      </c>
      <c r="I306" s="38"/>
      <c r="J306" s="40">
        <v>43277.375</v>
      </c>
      <c r="K306" s="38" t="s">
        <v>40</v>
      </c>
      <c r="L306" s="38">
        <v>75.0</v>
      </c>
      <c r="M306" s="38">
        <v>4345.0</v>
      </c>
      <c r="N306" s="38">
        <v>38.0</v>
      </c>
      <c r="O306" s="38" t="s">
        <v>23</v>
      </c>
      <c r="P306" s="38" t="s">
        <v>35</v>
      </c>
      <c r="Q306" s="38"/>
      <c r="R306" s="38"/>
      <c r="S306" s="38"/>
      <c r="T306" s="38"/>
      <c r="U306" s="38"/>
      <c r="V306" s="38"/>
      <c r="W306" s="38"/>
      <c r="X306" s="38"/>
      <c r="Y306" s="38"/>
      <c r="Z306" s="38">
        <v>76.0</v>
      </c>
    </row>
    <row r="307" ht="12.75" customHeight="1" outlineLevel="2">
      <c r="A307" s="38" t="s">
        <v>99</v>
      </c>
      <c r="B307" s="38" t="s">
        <v>850</v>
      </c>
      <c r="C307" s="39">
        <v>43277.0</v>
      </c>
      <c r="D307" s="38">
        <v>2018.0</v>
      </c>
      <c r="E307" s="38">
        <v>5403.0</v>
      </c>
      <c r="F307" s="38">
        <v>178312.0</v>
      </c>
      <c r="G307" s="38">
        <v>6.0</v>
      </c>
      <c r="H307" s="38">
        <v>25.0</v>
      </c>
      <c r="I307" s="38"/>
      <c r="J307" s="40">
        <v>43277.5</v>
      </c>
      <c r="K307" s="38" t="s">
        <v>40</v>
      </c>
      <c r="L307" s="38">
        <v>72.0</v>
      </c>
      <c r="M307" s="38">
        <v>3440.0</v>
      </c>
      <c r="N307" s="38">
        <v>33.0</v>
      </c>
      <c r="O307" s="38" t="s">
        <v>23</v>
      </c>
      <c r="P307" s="38" t="s">
        <v>35</v>
      </c>
      <c r="Q307" s="38"/>
      <c r="R307" s="38"/>
      <c r="S307" s="38"/>
      <c r="T307" s="38"/>
      <c r="U307" s="38"/>
      <c r="V307" s="38"/>
      <c r="W307" s="38"/>
      <c r="X307" s="38"/>
      <c r="Y307" s="38"/>
      <c r="Z307" s="38">
        <v>76.0</v>
      </c>
    </row>
    <row r="308" ht="12.75" customHeight="1" outlineLevel="2">
      <c r="A308" s="38" t="s">
        <v>99</v>
      </c>
      <c r="B308" s="38" t="s">
        <v>144</v>
      </c>
      <c r="C308" s="39">
        <v>43277.0</v>
      </c>
      <c r="D308" s="38">
        <v>2018.0</v>
      </c>
      <c r="E308" s="38">
        <v>5404.0</v>
      </c>
      <c r="F308" s="38">
        <v>23539.0</v>
      </c>
      <c r="G308" s="38">
        <v>6.0</v>
      </c>
      <c r="H308" s="38">
        <v>117.0</v>
      </c>
      <c r="I308" s="38"/>
      <c r="J308" s="40">
        <v>43277.333333333336</v>
      </c>
      <c r="K308" s="38" t="s">
        <v>40</v>
      </c>
      <c r="L308" s="38">
        <v>70.0</v>
      </c>
      <c r="M308" s="38">
        <v>3870.0</v>
      </c>
      <c r="N308" s="38">
        <v>36.0</v>
      </c>
      <c r="O308" s="38" t="s">
        <v>23</v>
      </c>
      <c r="P308" s="38" t="s">
        <v>35</v>
      </c>
      <c r="Q308" s="38" t="s">
        <v>35</v>
      </c>
      <c r="R308" s="38"/>
      <c r="S308" s="38"/>
      <c r="T308" s="38">
        <v>1.0</v>
      </c>
      <c r="U308" s="38">
        <v>1.0</v>
      </c>
      <c r="V308" s="38"/>
      <c r="W308" s="38"/>
      <c r="X308" s="38"/>
      <c r="Y308" s="38"/>
      <c r="Z308" s="38">
        <v>76.0</v>
      </c>
    </row>
    <row r="309" ht="12.75" customHeight="1" outlineLevel="2">
      <c r="A309" s="38" t="s">
        <v>99</v>
      </c>
      <c r="B309" s="38" t="s">
        <v>109</v>
      </c>
      <c r="C309" s="39">
        <v>43278.0</v>
      </c>
      <c r="D309" s="38">
        <v>2018.0</v>
      </c>
      <c r="E309" s="38">
        <v>5408.0</v>
      </c>
      <c r="F309" s="38">
        <v>165178.0</v>
      </c>
      <c r="G309" s="38">
        <v>6.0</v>
      </c>
      <c r="H309" s="38">
        <v>127.0</v>
      </c>
      <c r="I309" s="38"/>
      <c r="J309" s="40">
        <v>43278.5625</v>
      </c>
      <c r="K309" s="38" t="s">
        <v>40</v>
      </c>
      <c r="L309" s="38">
        <v>82.0</v>
      </c>
      <c r="M309" s="38">
        <v>6300.0</v>
      </c>
      <c r="N309" s="38">
        <v>43.0</v>
      </c>
      <c r="O309" s="38" t="s">
        <v>23</v>
      </c>
      <c r="P309" s="38" t="s">
        <v>35</v>
      </c>
      <c r="Q309" s="38"/>
      <c r="R309" s="38"/>
      <c r="S309" s="38"/>
      <c r="T309" s="38"/>
      <c r="U309" s="38"/>
      <c r="V309" s="38"/>
      <c r="W309" s="38"/>
      <c r="X309" s="38"/>
      <c r="Y309" s="38"/>
      <c r="Z309" s="38">
        <v>76.0</v>
      </c>
    </row>
    <row r="310" ht="12.75" customHeight="1" outlineLevel="2">
      <c r="A310" s="38" t="s">
        <v>99</v>
      </c>
      <c r="B310" s="38" t="s">
        <v>136</v>
      </c>
      <c r="C310" s="39">
        <v>43278.0</v>
      </c>
      <c r="D310" s="38">
        <v>2018.0</v>
      </c>
      <c r="E310" s="38">
        <v>5406.0</v>
      </c>
      <c r="F310" s="38">
        <v>42874.0</v>
      </c>
      <c r="G310" s="38">
        <v>6.0</v>
      </c>
      <c r="H310" s="38">
        <v>111.0</v>
      </c>
      <c r="I310" s="38"/>
      <c r="J310" s="40">
        <v>43278.333333333336</v>
      </c>
      <c r="K310" s="38" t="s">
        <v>40</v>
      </c>
      <c r="L310" s="38">
        <v>79.0</v>
      </c>
      <c r="M310" s="38">
        <v>5250.0</v>
      </c>
      <c r="N310" s="38">
        <v>41.0</v>
      </c>
      <c r="O310" s="38" t="s">
        <v>23</v>
      </c>
      <c r="P310" s="38" t="s">
        <v>35</v>
      </c>
      <c r="Q310" s="38"/>
      <c r="R310" s="38"/>
      <c r="S310" s="38"/>
      <c r="T310" s="38"/>
      <c r="U310" s="38"/>
      <c r="V310" s="38"/>
      <c r="W310" s="38"/>
      <c r="X310" s="38"/>
      <c r="Y310" s="38"/>
      <c r="Z310" s="38">
        <v>76.0</v>
      </c>
    </row>
    <row r="311" ht="12.75" customHeight="1" outlineLevel="2">
      <c r="A311" s="38" t="s">
        <v>99</v>
      </c>
      <c r="B311" s="38" t="s">
        <v>850</v>
      </c>
      <c r="C311" s="39">
        <v>43278.0</v>
      </c>
      <c r="D311" s="38">
        <v>2018.0</v>
      </c>
      <c r="E311" s="38">
        <v>5407.0</v>
      </c>
      <c r="F311" s="38">
        <v>134415.0</v>
      </c>
      <c r="G311" s="38">
        <v>6.0</v>
      </c>
      <c r="H311" s="38">
        <v>25.0</v>
      </c>
      <c r="I311" s="38"/>
      <c r="J311" s="40">
        <v>43278.520833333336</v>
      </c>
      <c r="K311" s="38" t="s">
        <v>40</v>
      </c>
      <c r="L311" s="38">
        <v>79.0</v>
      </c>
      <c r="M311" s="38">
        <v>5345.0</v>
      </c>
      <c r="N311" s="38">
        <v>40.0</v>
      </c>
      <c r="O311" s="38" t="s">
        <v>23</v>
      </c>
      <c r="P311" s="38" t="s">
        <v>35</v>
      </c>
      <c r="Q311" s="38"/>
      <c r="R311" s="38"/>
      <c r="S311" s="38"/>
      <c r="T311" s="38"/>
      <c r="U311" s="38"/>
      <c r="V311" s="38"/>
      <c r="W311" s="38"/>
      <c r="X311" s="38"/>
      <c r="Y311" s="38"/>
      <c r="Z311" s="38">
        <v>76.0</v>
      </c>
    </row>
    <row r="312" ht="12.75" customHeight="1" outlineLevel="2">
      <c r="A312" s="38" t="s">
        <v>99</v>
      </c>
      <c r="B312" s="38"/>
      <c r="C312" s="39">
        <v>43280.0</v>
      </c>
      <c r="D312" s="38">
        <v>2018.0</v>
      </c>
      <c r="E312" s="38">
        <v>5412.0</v>
      </c>
      <c r="F312" s="38">
        <v>40146.0</v>
      </c>
      <c r="G312" s="38">
        <v>6.0</v>
      </c>
      <c r="H312" s="38"/>
      <c r="I312" s="38" t="s">
        <v>209</v>
      </c>
      <c r="J312" s="40">
        <v>43280.3125</v>
      </c>
      <c r="K312" s="38" t="s">
        <v>21</v>
      </c>
      <c r="L312" s="38">
        <v>53.0</v>
      </c>
      <c r="M312" s="38">
        <v>1775.0</v>
      </c>
      <c r="N312" s="38">
        <v>28.0</v>
      </c>
      <c r="O312" s="38" t="s">
        <v>23</v>
      </c>
      <c r="P312" s="38" t="s">
        <v>35</v>
      </c>
      <c r="Q312" s="38" t="s">
        <v>814</v>
      </c>
      <c r="R312" s="38"/>
      <c r="S312" s="38"/>
      <c r="T312" s="38"/>
      <c r="U312" s="38"/>
      <c r="V312" s="38"/>
      <c r="W312" s="38"/>
      <c r="X312" s="38"/>
      <c r="Y312" s="38"/>
      <c r="Z312" s="38">
        <v>76.0</v>
      </c>
    </row>
    <row r="313" ht="12.75" customHeight="1" outlineLevel="2">
      <c r="A313" s="38" t="s">
        <v>99</v>
      </c>
      <c r="B313" s="38"/>
      <c r="C313" s="39">
        <v>43280.0</v>
      </c>
      <c r="D313" s="38">
        <v>2018.0</v>
      </c>
      <c r="E313" s="38">
        <v>5409.0</v>
      </c>
      <c r="F313" s="38">
        <v>44311.0</v>
      </c>
      <c r="G313" s="38">
        <v>6.0</v>
      </c>
      <c r="H313" s="38"/>
      <c r="I313" s="38" t="s">
        <v>217</v>
      </c>
      <c r="J313" s="40">
        <v>43280.375</v>
      </c>
      <c r="K313" s="38" t="s">
        <v>21</v>
      </c>
      <c r="L313" s="38">
        <v>55.0</v>
      </c>
      <c r="M313" s="38">
        <v>1975.0</v>
      </c>
      <c r="N313" s="38">
        <v>30.0</v>
      </c>
      <c r="O313" s="38" t="s">
        <v>23</v>
      </c>
      <c r="P313" s="38" t="s">
        <v>35</v>
      </c>
      <c r="Q313" s="38"/>
      <c r="R313" s="38"/>
      <c r="S313" s="38"/>
      <c r="T313" s="38"/>
      <c r="U313" s="38"/>
      <c r="V313" s="38"/>
      <c r="W313" s="38"/>
      <c r="X313" s="38"/>
      <c r="Y313" s="38"/>
      <c r="Z313" s="38">
        <v>76.0</v>
      </c>
    </row>
    <row r="314" ht="12.75" customHeight="1" outlineLevel="2">
      <c r="A314" s="38" t="s">
        <v>99</v>
      </c>
      <c r="B314" s="38"/>
      <c r="C314" s="39">
        <v>43280.0</v>
      </c>
      <c r="D314" s="38">
        <v>2018.0</v>
      </c>
      <c r="E314" s="38">
        <v>5420.0</v>
      </c>
      <c r="F314" s="38">
        <v>14589.0</v>
      </c>
      <c r="G314" s="38">
        <v>6.0</v>
      </c>
      <c r="H314" s="38"/>
      <c r="I314" s="38" t="s">
        <v>137</v>
      </c>
      <c r="J314" s="40">
        <v>43280.8125</v>
      </c>
      <c r="K314" s="38" t="s">
        <v>21</v>
      </c>
      <c r="L314" s="38">
        <v>75.0</v>
      </c>
      <c r="M314" s="38">
        <v>5000.0</v>
      </c>
      <c r="N314" s="38"/>
      <c r="O314" s="42" t="s">
        <v>816</v>
      </c>
      <c r="P314" s="38" t="s">
        <v>35</v>
      </c>
      <c r="Q314" s="38" t="s">
        <v>814</v>
      </c>
      <c r="R314" s="38"/>
      <c r="S314" s="38"/>
      <c r="T314" s="38"/>
      <c r="U314" s="38"/>
      <c r="V314" s="38"/>
      <c r="W314" s="38"/>
      <c r="X314" s="38"/>
      <c r="Y314" s="38"/>
      <c r="Z314" s="38">
        <v>76.0</v>
      </c>
    </row>
    <row r="315" ht="12.75" customHeight="1" outlineLevel="2">
      <c r="A315" s="38" t="s">
        <v>99</v>
      </c>
      <c r="B315" s="38"/>
      <c r="C315" s="39">
        <v>43280.0</v>
      </c>
      <c r="D315" s="38">
        <v>2018.0</v>
      </c>
      <c r="E315" s="38">
        <v>5416.0</v>
      </c>
      <c r="F315" s="38">
        <v>175557.0</v>
      </c>
      <c r="G315" s="38">
        <v>6.0</v>
      </c>
      <c r="H315" s="38"/>
      <c r="I315" s="38" t="s">
        <v>136</v>
      </c>
      <c r="J315" s="40">
        <v>43280.479166666664</v>
      </c>
      <c r="K315" s="38" t="s">
        <v>21</v>
      </c>
      <c r="L315" s="38">
        <v>75.0</v>
      </c>
      <c r="M315" s="38">
        <v>5010.0</v>
      </c>
      <c r="N315" s="38">
        <v>72.0</v>
      </c>
      <c r="O315" s="38" t="s">
        <v>23</v>
      </c>
      <c r="P315" s="38" t="s">
        <v>35</v>
      </c>
      <c r="Q315" s="38" t="s">
        <v>814</v>
      </c>
      <c r="R315" s="38"/>
      <c r="S315" s="38"/>
      <c r="T315" s="38"/>
      <c r="U315" s="38"/>
      <c r="V315" s="38"/>
      <c r="W315" s="38"/>
      <c r="X315" s="38"/>
      <c r="Y315" s="38"/>
      <c r="Z315" s="38">
        <v>76.0</v>
      </c>
    </row>
    <row r="316" ht="12.75" customHeight="1" outlineLevel="2">
      <c r="A316" s="38" t="s">
        <v>99</v>
      </c>
      <c r="B316" s="38"/>
      <c r="C316" s="39">
        <v>43280.0</v>
      </c>
      <c r="D316" s="38">
        <v>2018.0</v>
      </c>
      <c r="E316" s="38">
        <v>5414.0</v>
      </c>
      <c r="F316" s="38">
        <v>20072.0</v>
      </c>
      <c r="G316" s="38">
        <v>6.0</v>
      </c>
      <c r="H316" s="38"/>
      <c r="I316" s="38" t="s">
        <v>133</v>
      </c>
      <c r="J316" s="40">
        <v>43280.458333333336</v>
      </c>
      <c r="K316" s="38" t="s">
        <v>21</v>
      </c>
      <c r="L316" s="38">
        <v>77.0</v>
      </c>
      <c r="M316" s="38">
        <v>5640.0</v>
      </c>
      <c r="N316" s="38">
        <v>38.0</v>
      </c>
      <c r="O316" s="38" t="s">
        <v>23</v>
      </c>
      <c r="P316" s="38" t="s">
        <v>35</v>
      </c>
      <c r="Q316" s="38"/>
      <c r="R316" s="38"/>
      <c r="S316" s="38"/>
      <c r="T316" s="38"/>
      <c r="U316" s="38"/>
      <c r="V316" s="38"/>
      <c r="W316" s="38"/>
      <c r="X316" s="38"/>
      <c r="Y316" s="38"/>
      <c r="Z316" s="38">
        <v>76.0</v>
      </c>
    </row>
    <row r="317" ht="12.75" customHeight="1" outlineLevel="2">
      <c r="A317" s="38" t="s">
        <v>99</v>
      </c>
      <c r="B317" s="38"/>
      <c r="C317" s="39">
        <v>43280.0</v>
      </c>
      <c r="D317" s="38">
        <v>2018.0</v>
      </c>
      <c r="E317" s="38">
        <v>5418.0</v>
      </c>
      <c r="F317" s="38">
        <v>64254.0</v>
      </c>
      <c r="G317" s="38">
        <v>6.0</v>
      </c>
      <c r="H317" s="38"/>
      <c r="I317" s="38" t="s">
        <v>220</v>
      </c>
      <c r="J317" s="40">
        <v>43280.604166666664</v>
      </c>
      <c r="K317" s="38" t="s">
        <v>21</v>
      </c>
      <c r="L317" s="38">
        <v>77.0</v>
      </c>
      <c r="M317" s="38">
        <v>5830.0</v>
      </c>
      <c r="N317" s="38">
        <v>43.0</v>
      </c>
      <c r="O317" s="38" t="s">
        <v>23</v>
      </c>
      <c r="P317" s="38" t="s">
        <v>35</v>
      </c>
      <c r="Q317" s="38" t="s">
        <v>821</v>
      </c>
      <c r="R317" s="38"/>
      <c r="S317" s="38"/>
      <c r="T317" s="38"/>
      <c r="U317" s="38">
        <v>2.0</v>
      </c>
      <c r="V317" s="38"/>
      <c r="W317" s="38"/>
      <c r="X317" s="38"/>
      <c r="Y317" s="38"/>
      <c r="Z317" s="38">
        <v>76.0</v>
      </c>
    </row>
    <row r="318" ht="12.75" customHeight="1" outlineLevel="2">
      <c r="A318" s="38" t="s">
        <v>99</v>
      </c>
      <c r="B318" s="38"/>
      <c r="C318" s="39">
        <v>43280.0</v>
      </c>
      <c r="D318" s="38">
        <v>2018.0</v>
      </c>
      <c r="E318" s="38">
        <v>5417.0</v>
      </c>
      <c r="F318" s="38">
        <v>65385.0</v>
      </c>
      <c r="G318" s="38">
        <v>6.0</v>
      </c>
      <c r="H318" s="38"/>
      <c r="I318" s="38" t="s">
        <v>161</v>
      </c>
      <c r="J318" s="40">
        <v>43280.333333333336</v>
      </c>
      <c r="K318" s="38" t="s">
        <v>21</v>
      </c>
      <c r="L318" s="38">
        <v>78.0</v>
      </c>
      <c r="M318" s="38">
        <v>5670.0</v>
      </c>
      <c r="N318" s="38">
        <v>44.0</v>
      </c>
      <c r="O318" s="38" t="s">
        <v>23</v>
      </c>
      <c r="P318" s="38"/>
      <c r="Q318" s="38"/>
      <c r="R318" s="38"/>
      <c r="S318" s="38"/>
      <c r="T318" s="38"/>
      <c r="U318" s="38"/>
      <c r="V318" s="38"/>
      <c r="W318" s="38"/>
      <c r="X318" s="38"/>
      <c r="Y318" s="38"/>
      <c r="Z318" s="38">
        <v>76.0</v>
      </c>
    </row>
    <row r="319" ht="12.75" customHeight="1" outlineLevel="2">
      <c r="A319" s="38" t="s">
        <v>99</v>
      </c>
      <c r="B319" s="38"/>
      <c r="C319" s="39">
        <v>43280.0</v>
      </c>
      <c r="D319" s="38">
        <v>2018.0</v>
      </c>
      <c r="E319" s="38">
        <v>5415.0</v>
      </c>
      <c r="F319" s="38">
        <v>47578.0</v>
      </c>
      <c r="G319" s="38">
        <v>6.0</v>
      </c>
      <c r="H319" s="38"/>
      <c r="I319" s="38" t="s">
        <v>1066</v>
      </c>
      <c r="J319" s="40">
        <v>43280.458333333336</v>
      </c>
      <c r="K319" s="38" t="s">
        <v>21</v>
      </c>
      <c r="L319" s="38">
        <v>78.0</v>
      </c>
      <c r="M319" s="38">
        <v>5830.0</v>
      </c>
      <c r="N319" s="38">
        <v>43.0</v>
      </c>
      <c r="O319" s="38" t="s">
        <v>23</v>
      </c>
      <c r="P319" s="38"/>
      <c r="Q319" s="38" t="s">
        <v>35</v>
      </c>
      <c r="R319" s="38"/>
      <c r="S319" s="38"/>
      <c r="T319" s="38"/>
      <c r="U319" s="38"/>
      <c r="V319" s="38"/>
      <c r="W319" s="38"/>
      <c r="X319" s="38"/>
      <c r="Y319" s="38"/>
      <c r="Z319" s="38">
        <v>76.0</v>
      </c>
    </row>
    <row r="320" ht="12.75" customHeight="1" outlineLevel="2">
      <c r="A320" s="38" t="s">
        <v>99</v>
      </c>
      <c r="B320" s="38"/>
      <c r="C320" s="39">
        <v>43280.0</v>
      </c>
      <c r="D320" s="38">
        <v>2018.0</v>
      </c>
      <c r="E320" s="38">
        <v>5413.0</v>
      </c>
      <c r="F320" s="38">
        <v>152520.0</v>
      </c>
      <c r="G320" s="38">
        <v>6.0</v>
      </c>
      <c r="H320" s="38"/>
      <c r="I320" s="38" t="s">
        <v>134</v>
      </c>
      <c r="J320" s="40">
        <v>43280.4375</v>
      </c>
      <c r="K320" s="38" t="s">
        <v>21</v>
      </c>
      <c r="L320" s="38">
        <v>79.0</v>
      </c>
      <c r="M320" s="38">
        <v>5330.0</v>
      </c>
      <c r="N320" s="38">
        <v>40.0</v>
      </c>
      <c r="O320" s="38" t="s">
        <v>23</v>
      </c>
      <c r="P320" s="38" t="s">
        <v>35</v>
      </c>
      <c r="Q320" s="38"/>
      <c r="R320" s="38"/>
      <c r="S320" s="38"/>
      <c r="T320" s="38"/>
      <c r="U320" s="38"/>
      <c r="V320" s="38"/>
      <c r="W320" s="38"/>
      <c r="X320" s="38"/>
      <c r="Y320" s="38"/>
      <c r="Z320" s="38">
        <v>76.0</v>
      </c>
    </row>
    <row r="321" ht="12.75" customHeight="1" outlineLevel="2">
      <c r="A321" s="38" t="s">
        <v>99</v>
      </c>
      <c r="B321" s="38"/>
      <c r="C321" s="39">
        <v>43280.0</v>
      </c>
      <c r="D321" s="38">
        <v>2018.0</v>
      </c>
      <c r="E321" s="38">
        <v>5410.0</v>
      </c>
      <c r="F321" s="38">
        <v>111296.0</v>
      </c>
      <c r="G321" s="38">
        <v>6.0</v>
      </c>
      <c r="H321" s="38"/>
      <c r="I321" s="38" t="s">
        <v>840</v>
      </c>
      <c r="J321" s="40">
        <v>43280.479166666664</v>
      </c>
      <c r="K321" s="38" t="s">
        <v>21</v>
      </c>
      <c r="L321" s="38">
        <v>80.0</v>
      </c>
      <c r="M321" s="38">
        <v>5060.0</v>
      </c>
      <c r="N321" s="38">
        <v>43.0</v>
      </c>
      <c r="O321" s="38" t="s">
        <v>23</v>
      </c>
      <c r="P321" s="38" t="s">
        <v>35</v>
      </c>
      <c r="Q321" s="38" t="s">
        <v>814</v>
      </c>
      <c r="R321" s="38"/>
      <c r="S321" s="38"/>
      <c r="T321" s="38"/>
      <c r="U321" s="38"/>
      <c r="V321" s="38"/>
      <c r="W321" s="38"/>
      <c r="X321" s="38"/>
      <c r="Y321" s="38"/>
      <c r="Z321" s="38">
        <v>76.0</v>
      </c>
    </row>
    <row r="322" ht="12.75" customHeight="1" outlineLevel="2">
      <c r="A322" s="38" t="s">
        <v>99</v>
      </c>
      <c r="B322" s="38"/>
      <c r="C322" s="39">
        <v>43280.0</v>
      </c>
      <c r="D322" s="38">
        <v>2018.0</v>
      </c>
      <c r="E322" s="38">
        <v>5411.0</v>
      </c>
      <c r="F322" s="38">
        <v>49767.0</v>
      </c>
      <c r="G322" s="38">
        <v>6.0</v>
      </c>
      <c r="H322" s="38"/>
      <c r="I322" s="38" t="s">
        <v>170</v>
      </c>
      <c r="J322" s="40">
        <v>43280.416666666664</v>
      </c>
      <c r="K322" s="38" t="s">
        <v>21</v>
      </c>
      <c r="L322" s="38">
        <v>81.0</v>
      </c>
      <c r="M322" s="38">
        <v>6295.0</v>
      </c>
      <c r="N322" s="38">
        <v>43.0</v>
      </c>
      <c r="O322" s="38" t="s">
        <v>23</v>
      </c>
      <c r="P322" s="38" t="s">
        <v>35</v>
      </c>
      <c r="Q322" s="38" t="s">
        <v>814</v>
      </c>
      <c r="R322" s="38"/>
      <c r="S322" s="38"/>
      <c r="T322" s="38"/>
      <c r="U322" s="38"/>
      <c r="V322" s="38"/>
      <c r="W322" s="38"/>
      <c r="X322" s="38"/>
      <c r="Y322" s="38"/>
      <c r="Z322" s="38">
        <v>76.0</v>
      </c>
    </row>
    <row r="323" ht="12.75" customHeight="1" outlineLevel="2">
      <c r="A323" s="38" t="s">
        <v>99</v>
      </c>
      <c r="B323" s="38"/>
      <c r="C323" s="39">
        <v>43281.0</v>
      </c>
      <c r="D323" s="38">
        <v>2018.0</v>
      </c>
      <c r="E323" s="38">
        <v>5425.0</v>
      </c>
      <c r="F323" s="38">
        <v>80023.0</v>
      </c>
      <c r="G323" s="38">
        <v>6.0</v>
      </c>
      <c r="H323" s="38"/>
      <c r="I323" s="38" t="s">
        <v>977</v>
      </c>
      <c r="J323" s="40">
        <v>43281.4375</v>
      </c>
      <c r="K323" s="38" t="s">
        <v>21</v>
      </c>
      <c r="L323" s="38">
        <v>58.0</v>
      </c>
      <c r="M323" s="38">
        <v>2465.0</v>
      </c>
      <c r="N323" s="38">
        <v>30.0</v>
      </c>
      <c r="O323" s="38" t="s">
        <v>23</v>
      </c>
      <c r="P323" s="38" t="s">
        <v>35</v>
      </c>
      <c r="Q323" s="38"/>
      <c r="R323" s="38"/>
      <c r="S323" s="38"/>
      <c r="T323" s="38"/>
      <c r="U323" s="38"/>
      <c r="V323" s="38"/>
      <c r="W323" s="38"/>
      <c r="X323" s="38"/>
      <c r="Y323" s="38"/>
      <c r="Z323" s="38">
        <v>76.0</v>
      </c>
    </row>
    <row r="324" ht="12.75" customHeight="1" outlineLevel="2">
      <c r="A324" s="38" t="s">
        <v>99</v>
      </c>
      <c r="B324" s="38"/>
      <c r="C324" s="39">
        <v>43281.0</v>
      </c>
      <c r="D324" s="38">
        <v>2018.0</v>
      </c>
      <c r="E324" s="38">
        <v>5421.0</v>
      </c>
      <c r="F324" s="38">
        <v>146717.0</v>
      </c>
      <c r="G324" s="38">
        <v>6.0</v>
      </c>
      <c r="H324" s="38"/>
      <c r="I324" s="38" t="s">
        <v>1067</v>
      </c>
      <c r="J324" s="40">
        <v>43281.479166666664</v>
      </c>
      <c r="K324" s="38" t="s">
        <v>21</v>
      </c>
      <c r="L324" s="38">
        <v>60.0</v>
      </c>
      <c r="M324" s="38">
        <v>2075.0</v>
      </c>
      <c r="N324" s="38">
        <v>32.0</v>
      </c>
      <c r="O324" s="38" t="s">
        <v>23</v>
      </c>
      <c r="P324" s="38"/>
      <c r="Q324" s="38"/>
      <c r="R324" s="38"/>
      <c r="S324" s="38"/>
      <c r="T324" s="38"/>
      <c r="U324" s="38"/>
      <c r="V324" s="38"/>
      <c r="W324" s="38"/>
      <c r="X324" s="38"/>
      <c r="Y324" s="38"/>
      <c r="Z324" s="38">
        <v>76.0</v>
      </c>
    </row>
    <row r="325" ht="12.75" customHeight="1" outlineLevel="2">
      <c r="A325" s="38" t="s">
        <v>99</v>
      </c>
      <c r="B325" s="38"/>
      <c r="C325" s="39">
        <v>43281.0</v>
      </c>
      <c r="D325" s="38">
        <v>2018.0</v>
      </c>
      <c r="E325" s="38">
        <v>5428.0</v>
      </c>
      <c r="F325" s="38">
        <v>66741.0</v>
      </c>
      <c r="G325" s="38">
        <v>6.0</v>
      </c>
      <c r="H325" s="38"/>
      <c r="I325" s="38" t="s">
        <v>146</v>
      </c>
      <c r="J325" s="40">
        <v>43281.447916666664</v>
      </c>
      <c r="K325" s="38" t="s">
        <v>21</v>
      </c>
      <c r="L325" s="38">
        <v>61.0</v>
      </c>
      <c r="M325" s="38">
        <v>2500.0</v>
      </c>
      <c r="N325" s="38">
        <v>33.0</v>
      </c>
      <c r="O325" s="38" t="s">
        <v>23</v>
      </c>
      <c r="P325" s="38" t="s">
        <v>35</v>
      </c>
      <c r="Q325" s="38"/>
      <c r="R325" s="38"/>
      <c r="S325" s="38"/>
      <c r="T325" s="38"/>
      <c r="U325" s="38"/>
      <c r="V325" s="38"/>
      <c r="W325" s="38"/>
      <c r="X325" s="38"/>
      <c r="Y325" s="38"/>
      <c r="Z325" s="38">
        <v>76.0</v>
      </c>
    </row>
    <row r="326" ht="12.75" customHeight="1" outlineLevel="2">
      <c r="A326" s="38" t="s">
        <v>99</v>
      </c>
      <c r="B326" s="38"/>
      <c r="C326" s="39">
        <v>43281.0</v>
      </c>
      <c r="D326" s="38">
        <v>2018.0</v>
      </c>
      <c r="E326" s="38">
        <v>5426.0</v>
      </c>
      <c r="F326" s="38">
        <v>167554.0</v>
      </c>
      <c r="G326" s="38">
        <v>6.0</v>
      </c>
      <c r="H326" s="38"/>
      <c r="I326" s="38" t="s">
        <v>977</v>
      </c>
      <c r="J326" s="40">
        <v>43281.541666666664</v>
      </c>
      <c r="K326" s="38" t="s">
        <v>21</v>
      </c>
      <c r="L326" s="38">
        <v>65.0</v>
      </c>
      <c r="M326" s="38">
        <v>2555.0</v>
      </c>
      <c r="N326" s="38">
        <v>32.0</v>
      </c>
      <c r="O326" s="38" t="s">
        <v>23</v>
      </c>
      <c r="P326" s="38" t="s">
        <v>35</v>
      </c>
      <c r="Q326" s="38"/>
      <c r="R326" s="38"/>
      <c r="S326" s="38"/>
      <c r="T326" s="38"/>
      <c r="U326" s="38"/>
      <c r="V326" s="38"/>
      <c r="W326" s="38"/>
      <c r="X326" s="38"/>
      <c r="Y326" s="38"/>
      <c r="Z326" s="38">
        <v>76.0</v>
      </c>
    </row>
    <row r="327" ht="12.75" customHeight="1" outlineLevel="2">
      <c r="A327" s="38" t="s">
        <v>99</v>
      </c>
      <c r="B327" s="38"/>
      <c r="C327" s="39">
        <v>43281.0</v>
      </c>
      <c r="D327" s="38">
        <v>2018.0</v>
      </c>
      <c r="E327" s="38">
        <v>5422.0</v>
      </c>
      <c r="F327" s="38">
        <v>79946.0</v>
      </c>
      <c r="G327" s="38">
        <v>6.0</v>
      </c>
      <c r="H327" s="38"/>
      <c r="I327" s="38" t="s">
        <v>852</v>
      </c>
      <c r="J327" s="40">
        <v>43281.458333333336</v>
      </c>
      <c r="K327" s="38" t="s">
        <v>21</v>
      </c>
      <c r="L327" s="38">
        <v>74.0</v>
      </c>
      <c r="M327" s="38">
        <v>4900.0</v>
      </c>
      <c r="N327" s="38">
        <v>40.0</v>
      </c>
      <c r="O327" s="38" t="s">
        <v>23</v>
      </c>
      <c r="P327" s="38" t="s">
        <v>35</v>
      </c>
      <c r="Q327" s="38" t="s">
        <v>821</v>
      </c>
      <c r="R327" s="38"/>
      <c r="S327" s="38"/>
      <c r="T327" s="38"/>
      <c r="U327" s="38"/>
      <c r="V327" s="38"/>
      <c r="W327" s="38"/>
      <c r="X327" s="38"/>
      <c r="Y327" s="38"/>
      <c r="Z327" s="38">
        <v>76.0</v>
      </c>
    </row>
    <row r="328" ht="12.75" customHeight="1" outlineLevel="2">
      <c r="A328" s="38" t="s">
        <v>99</v>
      </c>
      <c r="B328" s="38"/>
      <c r="C328" s="39">
        <v>43281.0</v>
      </c>
      <c r="D328" s="38">
        <v>2018.0</v>
      </c>
      <c r="E328" s="38">
        <v>5423.0</v>
      </c>
      <c r="F328" s="38">
        <v>130183.0</v>
      </c>
      <c r="G328" s="38">
        <v>6.0</v>
      </c>
      <c r="H328" s="38"/>
      <c r="I328" s="38" t="s">
        <v>852</v>
      </c>
      <c r="J328" s="40">
        <v>43281.520833333336</v>
      </c>
      <c r="K328" s="38" t="s">
        <v>21</v>
      </c>
      <c r="L328" s="38">
        <v>74.0</v>
      </c>
      <c r="M328" s="38">
        <v>5300.0</v>
      </c>
      <c r="N328" s="38">
        <v>42.0</v>
      </c>
      <c r="O328" s="38" t="s">
        <v>23</v>
      </c>
      <c r="P328" s="38"/>
      <c r="Q328" s="38"/>
      <c r="R328" s="38"/>
      <c r="S328" s="38"/>
      <c r="T328" s="38"/>
      <c r="U328" s="38"/>
      <c r="V328" s="38"/>
      <c r="W328" s="38"/>
      <c r="X328" s="38"/>
      <c r="Y328" s="38"/>
      <c r="Z328" s="38">
        <v>76.0</v>
      </c>
    </row>
    <row r="329" ht="12.75" customHeight="1" outlineLevel="2">
      <c r="A329" s="38" t="s">
        <v>99</v>
      </c>
      <c r="B329" s="38"/>
      <c r="C329" s="39">
        <v>43281.0</v>
      </c>
      <c r="D329" s="38">
        <v>2018.0</v>
      </c>
      <c r="E329" s="38">
        <v>5424.0</v>
      </c>
      <c r="F329" s="38">
        <v>204499.0</v>
      </c>
      <c r="G329" s="38">
        <v>6.0</v>
      </c>
      <c r="H329" s="38"/>
      <c r="I329" s="38" t="s">
        <v>977</v>
      </c>
      <c r="J329" s="40">
        <v>43281.479166666664</v>
      </c>
      <c r="K329" s="38" t="s">
        <v>21</v>
      </c>
      <c r="L329" s="38">
        <v>78.0</v>
      </c>
      <c r="M329" s="38">
        <v>5445.0</v>
      </c>
      <c r="N329" s="38">
        <v>43.0</v>
      </c>
      <c r="O329" s="38" t="s">
        <v>23</v>
      </c>
      <c r="P329" s="38" t="s">
        <v>35</v>
      </c>
      <c r="Q329" s="38"/>
      <c r="R329" s="38"/>
      <c r="S329" s="38"/>
      <c r="T329" s="38"/>
      <c r="U329" s="38"/>
      <c r="V329" s="38"/>
      <c r="W329" s="38"/>
      <c r="X329" s="38"/>
      <c r="Y329" s="38"/>
      <c r="Z329" s="38">
        <v>76.0</v>
      </c>
    </row>
    <row r="330" ht="12.75" customHeight="1" outlineLevel="2">
      <c r="A330" s="38" t="s">
        <v>99</v>
      </c>
      <c r="B330" s="38"/>
      <c r="C330" s="39">
        <v>43281.0</v>
      </c>
      <c r="D330" s="38">
        <v>2018.0</v>
      </c>
      <c r="E330" s="38">
        <v>5427.0</v>
      </c>
      <c r="F330" s="38">
        <v>123942.0</v>
      </c>
      <c r="G330" s="38">
        <v>6.0</v>
      </c>
      <c r="H330" s="38"/>
      <c r="I330" s="38" t="s">
        <v>343</v>
      </c>
      <c r="J330" s="40">
        <v>43281.5625</v>
      </c>
      <c r="K330" s="38" t="s">
        <v>21</v>
      </c>
      <c r="L330" s="38">
        <v>78.0</v>
      </c>
      <c r="M330" s="38">
        <v>5710.0</v>
      </c>
      <c r="N330" s="38">
        <v>43.0</v>
      </c>
      <c r="O330" s="38" t="s">
        <v>23</v>
      </c>
      <c r="P330" s="38" t="s">
        <v>35</v>
      </c>
      <c r="Q330" s="38"/>
      <c r="R330" s="38"/>
      <c r="S330" s="38"/>
      <c r="T330" s="38"/>
      <c r="U330" s="38"/>
      <c r="V330" s="38"/>
      <c r="W330" s="38"/>
      <c r="X330" s="38"/>
      <c r="Y330" s="38"/>
      <c r="Z330" s="38">
        <v>76.0</v>
      </c>
    </row>
    <row r="331" ht="12.75" customHeight="1" outlineLevel="2">
      <c r="A331" s="38" t="s">
        <v>99</v>
      </c>
      <c r="B331" s="38" t="s">
        <v>856</v>
      </c>
      <c r="C331" s="39">
        <v>43282.0</v>
      </c>
      <c r="D331" s="38">
        <v>2018.0</v>
      </c>
      <c r="E331" s="38">
        <v>5430.0</v>
      </c>
      <c r="F331" s="38">
        <v>209766.0</v>
      </c>
      <c r="G331" s="38">
        <v>6.0</v>
      </c>
      <c r="H331" s="38">
        <v>23.0</v>
      </c>
      <c r="I331" s="38"/>
      <c r="J331" s="40">
        <v>43282.520833333336</v>
      </c>
      <c r="K331" s="38" t="s">
        <v>40</v>
      </c>
      <c r="L331" s="38">
        <v>59.0</v>
      </c>
      <c r="M331" s="38">
        <v>2040.0</v>
      </c>
      <c r="N331" s="38"/>
      <c r="O331" s="38" t="s">
        <v>23</v>
      </c>
      <c r="P331" s="38" t="s">
        <v>35</v>
      </c>
      <c r="Q331" s="38"/>
      <c r="R331" s="38"/>
      <c r="S331" s="38"/>
      <c r="T331" s="38"/>
      <c r="U331" s="38"/>
      <c r="V331" s="38"/>
      <c r="W331" s="38"/>
      <c r="X331" s="38"/>
      <c r="Y331" s="38"/>
      <c r="Z331" s="38">
        <v>76.0</v>
      </c>
    </row>
    <row r="332" ht="12.75" customHeight="1" outlineLevel="2">
      <c r="A332" s="38" t="s">
        <v>99</v>
      </c>
      <c r="B332" s="38"/>
      <c r="C332" s="39">
        <v>43282.0</v>
      </c>
      <c r="D332" s="38">
        <v>2018.0</v>
      </c>
      <c r="E332" s="38">
        <v>5432.0</v>
      </c>
      <c r="F332" s="38">
        <v>63359.0</v>
      </c>
      <c r="G332" s="38">
        <v>6.0</v>
      </c>
      <c r="H332" s="38"/>
      <c r="I332" s="38" t="s">
        <v>134</v>
      </c>
      <c r="J332" s="40">
        <v>43282.520833333336</v>
      </c>
      <c r="K332" s="38" t="s">
        <v>21</v>
      </c>
      <c r="L332" s="38">
        <v>68.0</v>
      </c>
      <c r="M332" s="38">
        <v>3170.0</v>
      </c>
      <c r="N332" s="38"/>
      <c r="O332" s="38" t="s">
        <v>23</v>
      </c>
      <c r="P332" s="38" t="s">
        <v>35</v>
      </c>
      <c r="Q332" s="38"/>
      <c r="R332" s="38"/>
      <c r="S332" s="38"/>
      <c r="T332" s="38"/>
      <c r="U332" s="38"/>
      <c r="V332" s="38"/>
      <c r="W332" s="38"/>
      <c r="X332" s="38"/>
      <c r="Y332" s="38"/>
      <c r="Z332" s="38">
        <v>76.0</v>
      </c>
    </row>
    <row r="333" ht="12.75" customHeight="1" outlineLevel="2">
      <c r="A333" s="38" t="s">
        <v>99</v>
      </c>
      <c r="B333" s="38"/>
      <c r="C333" s="39">
        <v>43282.0</v>
      </c>
      <c r="D333" s="38">
        <v>2018.0</v>
      </c>
      <c r="E333" s="38">
        <v>5431.0</v>
      </c>
      <c r="F333" s="38">
        <v>49279.0</v>
      </c>
      <c r="G333" s="38">
        <v>6.0</v>
      </c>
      <c r="H333" s="38"/>
      <c r="I333" s="38" t="s">
        <v>170</v>
      </c>
      <c r="J333" s="40">
        <v>43282.541666666664</v>
      </c>
      <c r="K333" s="38" t="s">
        <v>21</v>
      </c>
      <c r="L333" s="38">
        <v>81.0</v>
      </c>
      <c r="M333" s="38">
        <v>5815.0</v>
      </c>
      <c r="N333" s="38">
        <v>43.0</v>
      </c>
      <c r="O333" s="38" t="s">
        <v>23</v>
      </c>
      <c r="P333" s="38" t="s">
        <v>35</v>
      </c>
      <c r="Q333" s="38"/>
      <c r="R333" s="38"/>
      <c r="S333" s="38"/>
      <c r="T333" s="38"/>
      <c r="U333" s="38"/>
      <c r="V333" s="38"/>
      <c r="W333" s="38"/>
      <c r="X333" s="38"/>
      <c r="Y333" s="38"/>
      <c r="Z333" s="38">
        <v>76.0</v>
      </c>
    </row>
    <row r="334" ht="12.75" customHeight="1" outlineLevel="2">
      <c r="A334" s="38" t="s">
        <v>99</v>
      </c>
      <c r="B334" s="38"/>
      <c r="C334" s="39">
        <v>43282.0</v>
      </c>
      <c r="D334" s="38">
        <v>2018.0</v>
      </c>
      <c r="E334" s="38">
        <v>5433.0</v>
      </c>
      <c r="F334" s="38">
        <v>17641.0</v>
      </c>
      <c r="G334" s="38">
        <v>6.0</v>
      </c>
      <c r="H334" s="38"/>
      <c r="I334" s="38" t="s">
        <v>134</v>
      </c>
      <c r="J334" s="40">
        <v>43282.541666666664</v>
      </c>
      <c r="K334" s="38" t="s">
        <v>21</v>
      </c>
      <c r="L334" s="38">
        <v>81.0</v>
      </c>
      <c r="M334" s="38">
        <v>6100.0</v>
      </c>
      <c r="N334" s="38">
        <v>42.0</v>
      </c>
      <c r="O334" s="38" t="s">
        <v>23</v>
      </c>
      <c r="P334" s="38" t="s">
        <v>35</v>
      </c>
      <c r="Q334" s="38" t="s">
        <v>821</v>
      </c>
      <c r="R334" s="38"/>
      <c r="S334" s="38"/>
      <c r="T334" s="38">
        <v>2.0</v>
      </c>
      <c r="U334" s="38">
        <v>2.0</v>
      </c>
      <c r="V334" s="38"/>
      <c r="W334" s="38"/>
      <c r="X334" s="38"/>
      <c r="Y334" s="38"/>
      <c r="Z334" s="38">
        <v>76.0</v>
      </c>
    </row>
    <row r="335" ht="12.75" customHeight="1" outlineLevel="2">
      <c r="A335" s="38" t="s">
        <v>99</v>
      </c>
      <c r="B335" s="38"/>
      <c r="C335" s="39">
        <v>43282.0</v>
      </c>
      <c r="D335" s="38">
        <v>2018.0</v>
      </c>
      <c r="E335" s="38">
        <v>5429.0</v>
      </c>
      <c r="F335" s="38">
        <v>165156.0</v>
      </c>
      <c r="G335" s="38">
        <v>6.0</v>
      </c>
      <c r="H335" s="38"/>
      <c r="I335" s="38" t="s">
        <v>343</v>
      </c>
      <c r="J335" s="40">
        <v>43282.375</v>
      </c>
      <c r="K335" s="38" t="s">
        <v>21</v>
      </c>
      <c r="L335" s="38">
        <v>89.0</v>
      </c>
      <c r="M335" s="38">
        <v>8240.0</v>
      </c>
      <c r="N335" s="38"/>
      <c r="O335" s="38" t="s">
        <v>23</v>
      </c>
      <c r="P335" s="38" t="s">
        <v>35</v>
      </c>
      <c r="Q335" s="38" t="s">
        <v>814</v>
      </c>
      <c r="R335" s="38"/>
      <c r="S335" s="38"/>
      <c r="T335" s="38"/>
      <c r="U335" s="38"/>
      <c r="V335" s="38"/>
      <c r="W335" s="38"/>
      <c r="X335" s="38"/>
      <c r="Y335" s="38"/>
      <c r="Z335" s="38">
        <v>76.0</v>
      </c>
    </row>
    <row r="336" ht="12.75" customHeight="1" outlineLevel="2">
      <c r="A336" s="38" t="s">
        <v>99</v>
      </c>
      <c r="B336" s="38" t="s">
        <v>855</v>
      </c>
      <c r="C336" s="39">
        <v>43284.0</v>
      </c>
      <c r="D336" s="38">
        <v>2018.0</v>
      </c>
      <c r="E336" s="38">
        <v>5435.0</v>
      </c>
      <c r="F336" s="38">
        <v>75995.0</v>
      </c>
      <c r="G336" s="38">
        <v>6.0</v>
      </c>
      <c r="H336" s="38">
        <v>22.0</v>
      </c>
      <c r="I336" s="38"/>
      <c r="J336" s="40">
        <v>43284.770833333336</v>
      </c>
      <c r="K336" s="38" t="s">
        <v>40</v>
      </c>
      <c r="L336" s="38">
        <v>60.0</v>
      </c>
      <c r="M336" s="38">
        <v>2235.0</v>
      </c>
      <c r="N336" s="38">
        <v>31.0</v>
      </c>
      <c r="O336" s="38" t="s">
        <v>23</v>
      </c>
      <c r="P336" s="38" t="s">
        <v>35</v>
      </c>
      <c r="Q336" s="38"/>
      <c r="R336" s="38"/>
      <c r="S336" s="38"/>
      <c r="T336" s="38"/>
      <c r="U336" s="38"/>
      <c r="V336" s="38"/>
      <c r="W336" s="38"/>
      <c r="X336" s="38"/>
      <c r="Y336" s="38"/>
      <c r="Z336" s="38">
        <v>76.0</v>
      </c>
    </row>
    <row r="337" ht="12.75" customHeight="1" outlineLevel="2">
      <c r="A337" s="38" t="s">
        <v>99</v>
      </c>
      <c r="B337" s="38" t="s">
        <v>850</v>
      </c>
      <c r="C337" s="39">
        <v>43284.0</v>
      </c>
      <c r="D337" s="38">
        <v>2018.0</v>
      </c>
      <c r="E337" s="38">
        <v>5441.0</v>
      </c>
      <c r="F337" s="38">
        <v>21335.0</v>
      </c>
      <c r="G337" s="38">
        <v>6.0</v>
      </c>
      <c r="H337" s="38">
        <v>25.0</v>
      </c>
      <c r="I337" s="38"/>
      <c r="J337" s="40">
        <v>43284.645833333336</v>
      </c>
      <c r="K337" s="38" t="s">
        <v>40</v>
      </c>
      <c r="L337" s="38">
        <v>82.0</v>
      </c>
      <c r="M337" s="38">
        <v>6000.0</v>
      </c>
      <c r="N337" s="38">
        <v>43.0</v>
      </c>
      <c r="O337" s="38" t="s">
        <v>23</v>
      </c>
      <c r="P337" s="38" t="s">
        <v>35</v>
      </c>
      <c r="Q337" s="38" t="s">
        <v>814</v>
      </c>
      <c r="R337" s="38"/>
      <c r="S337" s="38"/>
      <c r="T337" s="38"/>
      <c r="U337" s="38"/>
      <c r="V337" s="38"/>
      <c r="W337" s="38"/>
      <c r="X337" s="38"/>
      <c r="Y337" s="38"/>
      <c r="Z337" s="38">
        <v>76.0</v>
      </c>
    </row>
    <row r="338" ht="12.75" customHeight="1" outlineLevel="2">
      <c r="A338" s="38" t="s">
        <v>99</v>
      </c>
      <c r="B338" s="38" t="s">
        <v>855</v>
      </c>
      <c r="C338" s="39">
        <v>43285.0</v>
      </c>
      <c r="D338" s="38">
        <v>2018.0</v>
      </c>
      <c r="E338" s="38">
        <v>5440.0</v>
      </c>
      <c r="F338" s="38">
        <v>49702.0</v>
      </c>
      <c r="G338" s="38">
        <v>6.0</v>
      </c>
      <c r="H338" s="38">
        <v>22.0</v>
      </c>
      <c r="I338" s="38"/>
      <c r="J338" s="40">
        <v>43285.541666666664</v>
      </c>
      <c r="K338" s="38" t="s">
        <v>40</v>
      </c>
      <c r="L338" s="38">
        <v>74.0</v>
      </c>
      <c r="M338" s="38">
        <v>5030.0</v>
      </c>
      <c r="N338" s="38">
        <v>39.0</v>
      </c>
      <c r="O338" s="38" t="s">
        <v>23</v>
      </c>
      <c r="P338" s="38" t="s">
        <v>35</v>
      </c>
      <c r="Q338" s="38" t="s">
        <v>814</v>
      </c>
      <c r="R338" s="38"/>
      <c r="S338" s="38"/>
      <c r="T338" s="38">
        <v>1.0</v>
      </c>
      <c r="U338" s="38">
        <v>2.0</v>
      </c>
      <c r="V338" s="38"/>
      <c r="W338" s="38"/>
      <c r="X338" s="38"/>
      <c r="Y338" s="38"/>
      <c r="Z338" s="38">
        <v>76.0</v>
      </c>
    </row>
    <row r="339" ht="12.75" customHeight="1" outlineLevel="2">
      <c r="A339" s="38" t="s">
        <v>99</v>
      </c>
      <c r="B339" s="38" t="s">
        <v>855</v>
      </c>
      <c r="C339" s="39">
        <v>43285.0</v>
      </c>
      <c r="D339" s="38">
        <v>2018.0</v>
      </c>
      <c r="E339" s="38">
        <v>5436.0</v>
      </c>
      <c r="F339" s="38">
        <v>56578.0</v>
      </c>
      <c r="G339" s="38">
        <v>6.0</v>
      </c>
      <c r="H339" s="38">
        <v>22.0</v>
      </c>
      <c r="I339" s="38"/>
      <c r="J339" s="40">
        <v>43285.4375</v>
      </c>
      <c r="K339" s="38" t="s">
        <v>40</v>
      </c>
      <c r="L339" s="38">
        <v>80.0</v>
      </c>
      <c r="M339" s="38">
        <v>5560.0</v>
      </c>
      <c r="N339" s="38">
        <v>42.0</v>
      </c>
      <c r="O339" s="38" t="s">
        <v>23</v>
      </c>
      <c r="P339" s="38" t="s">
        <v>35</v>
      </c>
      <c r="Q339" s="38" t="s">
        <v>814</v>
      </c>
      <c r="R339" s="38"/>
      <c r="S339" s="38"/>
      <c r="T339" s="38">
        <v>1.0</v>
      </c>
      <c r="U339" s="38">
        <v>2.0</v>
      </c>
      <c r="V339" s="38"/>
      <c r="W339" s="38"/>
      <c r="X339" s="38"/>
      <c r="Y339" s="38"/>
      <c r="Z339" s="38">
        <v>76.0</v>
      </c>
    </row>
    <row r="340" ht="12.75" customHeight="1" outlineLevel="2">
      <c r="A340" s="38" t="s">
        <v>99</v>
      </c>
      <c r="B340" s="38" t="s">
        <v>343</v>
      </c>
      <c r="C340" s="39">
        <v>43285.0</v>
      </c>
      <c r="D340" s="38">
        <v>2018.0</v>
      </c>
      <c r="E340" s="38">
        <v>5442.0</v>
      </c>
      <c r="F340" s="38">
        <v>40082.0</v>
      </c>
      <c r="G340" s="38">
        <v>6.0</v>
      </c>
      <c r="H340" s="38">
        <v>21.0</v>
      </c>
      <c r="I340" s="38"/>
      <c r="J340" s="40">
        <v>43285.833333333336</v>
      </c>
      <c r="K340" s="38" t="s">
        <v>40</v>
      </c>
      <c r="L340" s="38">
        <v>79.0</v>
      </c>
      <c r="M340" s="38">
        <v>6240.0</v>
      </c>
      <c r="N340" s="38">
        <v>44.0</v>
      </c>
      <c r="O340" s="38" t="s">
        <v>23</v>
      </c>
      <c r="P340" s="38" t="s">
        <v>35</v>
      </c>
      <c r="Q340" s="38" t="s">
        <v>821</v>
      </c>
      <c r="R340" s="38"/>
      <c r="S340" s="38"/>
      <c r="T340" s="38"/>
      <c r="U340" s="38"/>
      <c r="V340" s="38"/>
      <c r="W340" s="38"/>
      <c r="X340" s="38"/>
      <c r="Y340" s="38"/>
      <c r="Z340" s="38">
        <v>76.0</v>
      </c>
    </row>
    <row r="341" ht="12.75" customHeight="1" outlineLevel="2">
      <c r="A341" s="38" t="s">
        <v>99</v>
      </c>
      <c r="B341" s="38" t="s">
        <v>136</v>
      </c>
      <c r="C341" s="39">
        <v>43285.0</v>
      </c>
      <c r="D341" s="38">
        <v>2018.0</v>
      </c>
      <c r="E341" s="38">
        <v>5438.0</v>
      </c>
      <c r="F341" s="38">
        <v>172037.0</v>
      </c>
      <c r="G341" s="38">
        <v>6.0</v>
      </c>
      <c r="H341" s="38">
        <v>111.0</v>
      </c>
      <c r="I341" s="38"/>
      <c r="J341" s="40">
        <v>43285.416666666664</v>
      </c>
      <c r="K341" s="38" t="s">
        <v>40</v>
      </c>
      <c r="L341" s="38">
        <v>82.0</v>
      </c>
      <c r="M341" s="38">
        <v>5950.0</v>
      </c>
      <c r="N341" s="38">
        <v>43.0</v>
      </c>
      <c r="O341" s="38" t="s">
        <v>23</v>
      </c>
      <c r="P341" s="38" t="s">
        <v>35</v>
      </c>
      <c r="Q341" s="38" t="s">
        <v>814</v>
      </c>
      <c r="R341" s="38"/>
      <c r="S341" s="38"/>
      <c r="T341" s="38">
        <v>1.0</v>
      </c>
      <c r="U341" s="38">
        <v>2.0</v>
      </c>
      <c r="V341" s="38"/>
      <c r="W341" s="38"/>
      <c r="X341" s="38"/>
      <c r="Y341" s="38"/>
      <c r="Z341" s="38">
        <v>76.0</v>
      </c>
    </row>
    <row r="342" ht="12.75" customHeight="1" outlineLevel="2">
      <c r="A342" s="38" t="s">
        <v>99</v>
      </c>
      <c r="B342" s="38" t="s">
        <v>134</v>
      </c>
      <c r="C342" s="39">
        <v>43285.0</v>
      </c>
      <c r="D342" s="38">
        <v>2018.0</v>
      </c>
      <c r="E342" s="38">
        <v>5439.0</v>
      </c>
      <c r="F342" s="38">
        <v>113077.0</v>
      </c>
      <c r="G342" s="38">
        <v>6.0</v>
      </c>
      <c r="H342" s="38">
        <v>115.0</v>
      </c>
      <c r="I342" s="38"/>
      <c r="J342" s="40">
        <v>43285.458333333336</v>
      </c>
      <c r="K342" s="38" t="s">
        <v>40</v>
      </c>
      <c r="L342" s="38">
        <v>74.0</v>
      </c>
      <c r="M342" s="38">
        <v>4410.0</v>
      </c>
      <c r="N342" s="38">
        <v>39.0</v>
      </c>
      <c r="O342" s="38" t="s">
        <v>23</v>
      </c>
      <c r="P342" s="38" t="s">
        <v>35</v>
      </c>
      <c r="Q342" s="38" t="s">
        <v>814</v>
      </c>
      <c r="R342" s="38"/>
      <c r="S342" s="38"/>
      <c r="T342" s="38">
        <v>1.0</v>
      </c>
      <c r="U342" s="38">
        <v>2.0</v>
      </c>
      <c r="V342" s="38"/>
      <c r="W342" s="38"/>
      <c r="X342" s="38"/>
      <c r="Y342" s="38"/>
      <c r="Z342" s="38">
        <v>76.0</v>
      </c>
    </row>
    <row r="343" ht="12.75" customHeight="1" outlineLevel="2">
      <c r="A343" s="38" t="s">
        <v>99</v>
      </c>
      <c r="B343" s="38" t="s">
        <v>146</v>
      </c>
      <c r="C343" s="39">
        <v>43285.0</v>
      </c>
      <c r="D343" s="38">
        <v>2018.0</v>
      </c>
      <c r="E343" s="38">
        <v>5437.0</v>
      </c>
      <c r="F343" s="38">
        <v>152028.0</v>
      </c>
      <c r="G343" s="38">
        <v>6.0</v>
      </c>
      <c r="H343" s="38">
        <v>110.0</v>
      </c>
      <c r="I343" s="38"/>
      <c r="J343" s="40">
        <v>43285.510416666664</v>
      </c>
      <c r="K343" s="38" t="s">
        <v>40</v>
      </c>
      <c r="L343" s="38">
        <v>62.0</v>
      </c>
      <c r="M343" s="38">
        <v>2515.0</v>
      </c>
      <c r="N343" s="38">
        <v>32.0</v>
      </c>
      <c r="O343" s="38" t="s">
        <v>23</v>
      </c>
      <c r="P343" s="38" t="s">
        <v>35</v>
      </c>
      <c r="Q343" s="38" t="s">
        <v>814</v>
      </c>
      <c r="R343" s="38"/>
      <c r="S343" s="38"/>
      <c r="T343" s="38">
        <v>1.0</v>
      </c>
      <c r="U343" s="38">
        <v>1.0</v>
      </c>
      <c r="V343" s="38"/>
      <c r="W343" s="38"/>
      <c r="X343" s="38"/>
      <c r="Y343" s="38"/>
      <c r="Z343" s="38">
        <v>76.0</v>
      </c>
    </row>
    <row r="344" ht="12.75" customHeight="1" outlineLevel="2">
      <c r="A344" s="38" t="s">
        <v>99</v>
      </c>
      <c r="B344" s="38"/>
      <c r="C344" s="39">
        <v>43287.0</v>
      </c>
      <c r="D344" s="38">
        <v>2018.0</v>
      </c>
      <c r="E344" s="38">
        <v>5451.0</v>
      </c>
      <c r="F344" s="38">
        <v>44121.0</v>
      </c>
      <c r="G344" s="38">
        <v>6.0</v>
      </c>
      <c r="H344" s="38"/>
      <c r="I344" s="38" t="s">
        <v>1059</v>
      </c>
      <c r="J344" s="40">
        <v>43287.541666666664</v>
      </c>
      <c r="K344" s="38" t="s">
        <v>21</v>
      </c>
      <c r="L344" s="38">
        <v>55.0</v>
      </c>
      <c r="M344" s="38">
        <v>2090.0</v>
      </c>
      <c r="N344" s="38">
        <v>28.0</v>
      </c>
      <c r="O344" s="38" t="s">
        <v>23</v>
      </c>
      <c r="P344" s="38" t="s">
        <v>35</v>
      </c>
      <c r="Q344" s="38"/>
      <c r="R344" s="38"/>
      <c r="S344" s="38"/>
      <c r="T344" s="38">
        <v>1.0</v>
      </c>
      <c r="U344" s="38">
        <v>1.0</v>
      </c>
      <c r="V344" s="38"/>
      <c r="W344" s="38"/>
      <c r="X344" s="38"/>
      <c r="Y344" s="38"/>
      <c r="Z344" s="38">
        <v>76.0</v>
      </c>
    </row>
    <row r="345" ht="12.75" customHeight="1" outlineLevel="2">
      <c r="A345" s="38" t="s">
        <v>99</v>
      </c>
      <c r="B345" s="38"/>
      <c r="C345" s="39">
        <v>43287.0</v>
      </c>
      <c r="D345" s="38">
        <v>2018.0</v>
      </c>
      <c r="E345" s="38">
        <v>5443.0</v>
      </c>
      <c r="F345" s="38">
        <v>10143.0</v>
      </c>
      <c r="G345" s="38">
        <v>6.0</v>
      </c>
      <c r="H345" s="38"/>
      <c r="I345" s="38" t="s">
        <v>144</v>
      </c>
      <c r="J345" s="40">
        <v>43287.416666666664</v>
      </c>
      <c r="K345" s="38" t="s">
        <v>21</v>
      </c>
      <c r="L345" s="38">
        <v>56.0</v>
      </c>
      <c r="M345" s="38">
        <v>1950.0</v>
      </c>
      <c r="N345" s="38">
        <v>29.0</v>
      </c>
      <c r="O345" s="38" t="s">
        <v>23</v>
      </c>
      <c r="P345" s="38" t="s">
        <v>35</v>
      </c>
      <c r="Q345" s="38" t="s">
        <v>35</v>
      </c>
      <c r="R345" s="38"/>
      <c r="S345" s="38"/>
      <c r="T345" s="38">
        <v>1.0</v>
      </c>
      <c r="U345" s="38">
        <v>1.0</v>
      </c>
      <c r="V345" s="38"/>
      <c r="W345" s="38"/>
      <c r="X345" s="38"/>
      <c r="Y345" s="38"/>
      <c r="Z345" s="38">
        <v>76.0</v>
      </c>
    </row>
    <row r="346" ht="12.75" customHeight="1" outlineLevel="2">
      <c r="A346" s="38" t="s">
        <v>99</v>
      </c>
      <c r="B346" s="38"/>
      <c r="C346" s="39">
        <v>43287.0</v>
      </c>
      <c r="D346" s="38">
        <v>2018.0</v>
      </c>
      <c r="E346" s="38">
        <v>5450.0</v>
      </c>
      <c r="F346" s="38">
        <v>20072.0</v>
      </c>
      <c r="G346" s="38">
        <v>6.0</v>
      </c>
      <c r="H346" s="38"/>
      <c r="I346" s="38" t="s">
        <v>862</v>
      </c>
      <c r="J346" s="40">
        <v>43287.4375</v>
      </c>
      <c r="K346" s="38" t="s">
        <v>21</v>
      </c>
      <c r="L346" s="38">
        <v>61.0</v>
      </c>
      <c r="M346" s="38">
        <v>2615.0</v>
      </c>
      <c r="N346" s="38">
        <v>32.0</v>
      </c>
      <c r="O346" s="38" t="s">
        <v>23</v>
      </c>
      <c r="P346" s="38" t="s">
        <v>35</v>
      </c>
      <c r="Q346" s="38" t="s">
        <v>35</v>
      </c>
      <c r="R346" s="38"/>
      <c r="S346" s="38"/>
      <c r="T346" s="38">
        <v>1.0</v>
      </c>
      <c r="U346" s="38">
        <v>1.0</v>
      </c>
      <c r="V346" s="38"/>
      <c r="W346" s="38"/>
      <c r="X346" s="38"/>
      <c r="Y346" s="38"/>
      <c r="Z346" s="38">
        <v>76.0</v>
      </c>
    </row>
    <row r="347" ht="12.75" customHeight="1" outlineLevel="2">
      <c r="A347" s="38" t="s">
        <v>99</v>
      </c>
      <c r="B347" s="38"/>
      <c r="C347" s="39">
        <v>43287.0</v>
      </c>
      <c r="D347" s="38">
        <v>2018.0</v>
      </c>
      <c r="E347" s="38">
        <v>5444.0</v>
      </c>
      <c r="F347" s="38">
        <v>174277.0</v>
      </c>
      <c r="G347" s="38">
        <v>6.0</v>
      </c>
      <c r="H347" s="38"/>
      <c r="I347" s="38" t="s">
        <v>161</v>
      </c>
      <c r="J347" s="40">
        <v>43287.333333333336</v>
      </c>
      <c r="K347" s="38" t="s">
        <v>21</v>
      </c>
      <c r="L347" s="38">
        <v>62.0</v>
      </c>
      <c r="M347" s="38">
        <v>2980.0</v>
      </c>
      <c r="N347" s="38">
        <v>33.0</v>
      </c>
      <c r="O347" s="38" t="s">
        <v>23</v>
      </c>
      <c r="P347" s="38" t="s">
        <v>35</v>
      </c>
      <c r="Q347" s="38" t="s">
        <v>814</v>
      </c>
      <c r="R347" s="38"/>
      <c r="S347" s="38"/>
      <c r="T347" s="38">
        <v>1.0</v>
      </c>
      <c r="U347" s="38">
        <v>1.0</v>
      </c>
      <c r="V347" s="38"/>
      <c r="W347" s="38"/>
      <c r="X347" s="38"/>
      <c r="Y347" s="38"/>
      <c r="Z347" s="38">
        <v>76.0</v>
      </c>
    </row>
    <row r="348" ht="12.75" customHeight="1" outlineLevel="2">
      <c r="A348" s="38" t="s">
        <v>99</v>
      </c>
      <c r="B348" s="38"/>
      <c r="C348" s="39">
        <v>43287.0</v>
      </c>
      <c r="D348" s="38">
        <v>2018.0</v>
      </c>
      <c r="E348" s="38">
        <v>5448.0</v>
      </c>
      <c r="F348" s="38">
        <v>164033.0</v>
      </c>
      <c r="G348" s="38">
        <v>6.0</v>
      </c>
      <c r="H348" s="38"/>
      <c r="I348" s="38" t="s">
        <v>146</v>
      </c>
      <c r="J348" s="40">
        <v>43287.416666666664</v>
      </c>
      <c r="K348" s="38" t="s">
        <v>21</v>
      </c>
      <c r="L348" s="38">
        <v>73.0</v>
      </c>
      <c r="M348" s="38">
        <v>4600.0</v>
      </c>
      <c r="N348" s="38">
        <v>37.0</v>
      </c>
      <c r="O348" s="38" t="s">
        <v>23</v>
      </c>
      <c r="P348" s="38" t="s">
        <v>35</v>
      </c>
      <c r="Q348" s="38" t="s">
        <v>814</v>
      </c>
      <c r="R348" s="38"/>
      <c r="S348" s="38"/>
      <c r="T348" s="38">
        <v>2.0</v>
      </c>
      <c r="U348" s="38">
        <v>2.0</v>
      </c>
      <c r="V348" s="38"/>
      <c r="W348" s="38"/>
      <c r="X348" s="38"/>
      <c r="Y348" s="38"/>
      <c r="Z348" s="38">
        <v>76.0</v>
      </c>
    </row>
    <row r="349" ht="12.75" customHeight="1" outlineLevel="2">
      <c r="A349" s="38" t="s">
        <v>99</v>
      </c>
      <c r="B349" s="38"/>
      <c r="C349" s="39">
        <v>43287.0</v>
      </c>
      <c r="D349" s="38">
        <v>2018.0</v>
      </c>
      <c r="E349" s="38">
        <v>5446.0</v>
      </c>
      <c r="F349" s="38">
        <v>152520.0</v>
      </c>
      <c r="G349" s="38">
        <v>6.0</v>
      </c>
      <c r="H349" s="38"/>
      <c r="I349" s="38" t="s">
        <v>134</v>
      </c>
      <c r="J349" s="40">
        <v>43287.458333333336</v>
      </c>
      <c r="K349" s="38" t="s">
        <v>21</v>
      </c>
      <c r="L349" s="38">
        <v>76.0</v>
      </c>
      <c r="M349" s="38">
        <v>5650.0</v>
      </c>
      <c r="N349" s="38">
        <v>36.0</v>
      </c>
      <c r="O349" s="38" t="s">
        <v>23</v>
      </c>
      <c r="P349" s="38" t="s">
        <v>35</v>
      </c>
      <c r="Q349" s="38" t="s">
        <v>821</v>
      </c>
      <c r="R349" s="38"/>
      <c r="S349" s="38"/>
      <c r="T349" s="38">
        <v>2.0</v>
      </c>
      <c r="U349" s="38">
        <v>2.0</v>
      </c>
      <c r="V349" s="38"/>
      <c r="W349" s="38"/>
      <c r="X349" s="38"/>
      <c r="Y349" s="38"/>
      <c r="Z349" s="38">
        <v>76.0</v>
      </c>
    </row>
    <row r="350" ht="12.75" customHeight="1" outlineLevel="2">
      <c r="A350" s="38" t="s">
        <v>99</v>
      </c>
      <c r="B350" s="38"/>
      <c r="C350" s="39">
        <v>43287.0</v>
      </c>
      <c r="D350" s="38">
        <v>2018.0</v>
      </c>
      <c r="E350" s="38">
        <v>5454.0</v>
      </c>
      <c r="F350" s="38">
        <v>135399.0</v>
      </c>
      <c r="G350" s="38">
        <v>6.0</v>
      </c>
      <c r="H350" s="38"/>
      <c r="I350" s="38" t="s">
        <v>858</v>
      </c>
      <c r="J350" s="40">
        <v>43287.802083333336</v>
      </c>
      <c r="K350" s="38" t="s">
        <v>21</v>
      </c>
      <c r="L350" s="38">
        <v>77.0</v>
      </c>
      <c r="M350" s="38">
        <v>4160.0</v>
      </c>
      <c r="N350" s="38">
        <v>39.0</v>
      </c>
      <c r="O350" s="38" t="s">
        <v>23</v>
      </c>
      <c r="P350" s="38" t="s">
        <v>35</v>
      </c>
      <c r="Q350" s="38"/>
      <c r="R350" s="38"/>
      <c r="S350" s="38"/>
      <c r="T350" s="38"/>
      <c r="U350" s="38"/>
      <c r="V350" s="38"/>
      <c r="W350" s="38"/>
      <c r="X350" s="38"/>
      <c r="Y350" s="38"/>
      <c r="Z350" s="38">
        <v>76.0</v>
      </c>
    </row>
    <row r="351" ht="12.75" customHeight="1" outlineLevel="1">
      <c r="A351" s="38"/>
      <c r="B351" s="38"/>
      <c r="C351" s="39"/>
      <c r="D351" s="38"/>
      <c r="E351" s="38"/>
      <c r="F351" s="38"/>
      <c r="G351" s="38"/>
      <c r="H351" s="38"/>
      <c r="I351" s="38"/>
      <c r="J351" s="40"/>
      <c r="K351" s="38"/>
      <c r="L351" s="38"/>
      <c r="M351" s="38"/>
      <c r="N351" s="38"/>
      <c r="O351" s="38"/>
      <c r="P351" s="38"/>
      <c r="Q351" s="38"/>
      <c r="R351" s="38"/>
      <c r="S351" s="38"/>
      <c r="T351" s="38"/>
      <c r="U351" s="38"/>
      <c r="V351" s="38"/>
      <c r="W351" s="38"/>
      <c r="X351" s="38"/>
      <c r="Y351" s="41" t="s">
        <v>1068</v>
      </c>
      <c r="Z351" s="38">
        <f>SUBTOTAL(3,Z287:Z350)</f>
        <v>64</v>
      </c>
    </row>
    <row r="352" ht="12.75" customHeight="1" outlineLevel="2">
      <c r="A352" s="38" t="s">
        <v>99</v>
      </c>
      <c r="B352" s="38"/>
      <c r="C352" s="39">
        <v>43287.0</v>
      </c>
      <c r="D352" s="38">
        <v>2018.0</v>
      </c>
      <c r="E352" s="38">
        <v>5447.0</v>
      </c>
      <c r="F352" s="38">
        <v>49465.0</v>
      </c>
      <c r="G352" s="38">
        <v>6.0</v>
      </c>
      <c r="H352" s="38"/>
      <c r="I352" s="38" t="s">
        <v>144</v>
      </c>
      <c r="J352" s="40">
        <v>43287.375</v>
      </c>
      <c r="K352" s="38" t="s">
        <v>21</v>
      </c>
      <c r="L352" s="38">
        <v>77.0</v>
      </c>
      <c r="M352" s="38">
        <v>5800.0</v>
      </c>
      <c r="N352" s="38">
        <v>39.0</v>
      </c>
      <c r="O352" s="38" t="s">
        <v>23</v>
      </c>
      <c r="P352" s="38" t="s">
        <v>35</v>
      </c>
      <c r="Q352" s="38" t="s">
        <v>821</v>
      </c>
      <c r="R352" s="38"/>
      <c r="S352" s="38"/>
      <c r="T352" s="38">
        <v>2.0</v>
      </c>
      <c r="U352" s="38">
        <v>2.0</v>
      </c>
      <c r="V352" s="38"/>
      <c r="W352" s="38"/>
      <c r="X352" s="38"/>
      <c r="Y352" s="38"/>
      <c r="Z352" s="38">
        <v>77.0</v>
      </c>
    </row>
    <row r="353" ht="12.75" customHeight="1" outlineLevel="2">
      <c r="A353" s="38" t="s">
        <v>99</v>
      </c>
      <c r="B353" s="38"/>
      <c r="C353" s="39">
        <v>43287.0</v>
      </c>
      <c r="D353" s="38">
        <v>2018.0</v>
      </c>
      <c r="E353" s="38">
        <v>5452.0</v>
      </c>
      <c r="F353" s="38">
        <v>59715.0</v>
      </c>
      <c r="G353" s="38">
        <v>6.0</v>
      </c>
      <c r="H353" s="38"/>
      <c r="I353" s="38" t="s">
        <v>133</v>
      </c>
      <c r="J353" s="40">
        <v>43287.75</v>
      </c>
      <c r="K353" s="38" t="s">
        <v>21</v>
      </c>
      <c r="L353" s="38">
        <v>78.0</v>
      </c>
      <c r="M353" s="38">
        <v>5150.0</v>
      </c>
      <c r="N353" s="38">
        <v>40.0</v>
      </c>
      <c r="O353" s="38" t="s">
        <v>23</v>
      </c>
      <c r="P353" s="38" t="s">
        <v>35</v>
      </c>
      <c r="Q353" s="38"/>
      <c r="R353" s="38"/>
      <c r="S353" s="38"/>
      <c r="T353" s="38"/>
      <c r="U353" s="38"/>
      <c r="V353" s="38"/>
      <c r="W353" s="38"/>
      <c r="X353" s="38"/>
      <c r="Y353" s="38"/>
      <c r="Z353" s="38">
        <v>77.0</v>
      </c>
    </row>
    <row r="354" ht="12.75" customHeight="1" outlineLevel="2">
      <c r="A354" s="38" t="s">
        <v>99</v>
      </c>
      <c r="B354" s="38"/>
      <c r="C354" s="39">
        <v>43287.0</v>
      </c>
      <c r="D354" s="38">
        <v>2018.0</v>
      </c>
      <c r="E354" s="38">
        <v>5449.0</v>
      </c>
      <c r="F354" s="38">
        <v>49279.0</v>
      </c>
      <c r="G354" s="38">
        <v>6.0</v>
      </c>
      <c r="H354" s="38"/>
      <c r="I354" s="38" t="s">
        <v>134</v>
      </c>
      <c r="J354" s="40">
        <v>43287.479166666664</v>
      </c>
      <c r="K354" s="38" t="s">
        <v>21</v>
      </c>
      <c r="L354" s="38">
        <v>80.0</v>
      </c>
      <c r="M354" s="38">
        <v>6510.0</v>
      </c>
      <c r="N354" s="38">
        <v>42.0</v>
      </c>
      <c r="O354" s="38" t="s">
        <v>23</v>
      </c>
      <c r="P354" s="38" t="s">
        <v>35</v>
      </c>
      <c r="Q354" s="38" t="s">
        <v>35</v>
      </c>
      <c r="R354" s="38"/>
      <c r="S354" s="38"/>
      <c r="T354" s="38">
        <v>2.0</v>
      </c>
      <c r="U354" s="38">
        <v>2.0</v>
      </c>
      <c r="V354" s="38"/>
      <c r="W354" s="38"/>
      <c r="X354" s="38"/>
      <c r="Y354" s="38"/>
      <c r="Z354" s="38">
        <v>77.0</v>
      </c>
    </row>
    <row r="355" ht="12.75" customHeight="1" outlineLevel="2">
      <c r="A355" s="38" t="s">
        <v>99</v>
      </c>
      <c r="B355" s="38"/>
      <c r="C355" s="39">
        <v>43287.0</v>
      </c>
      <c r="D355" s="38">
        <v>2018.0</v>
      </c>
      <c r="E355" s="38">
        <v>5445.0</v>
      </c>
      <c r="F355" s="38">
        <v>3560.0</v>
      </c>
      <c r="G355" s="38">
        <v>6.0</v>
      </c>
      <c r="H355" s="38"/>
      <c r="I355" s="38" t="s">
        <v>133</v>
      </c>
      <c r="J355" s="40">
        <v>43287.354166666664</v>
      </c>
      <c r="K355" s="38" t="s">
        <v>21</v>
      </c>
      <c r="L355" s="38">
        <v>81.0</v>
      </c>
      <c r="M355" s="38">
        <v>6690.0</v>
      </c>
      <c r="N355" s="38">
        <v>42.0</v>
      </c>
      <c r="O355" s="38" t="s">
        <v>23</v>
      </c>
      <c r="P355" s="38" t="s">
        <v>35</v>
      </c>
      <c r="Q355" s="38" t="s">
        <v>821</v>
      </c>
      <c r="R355" s="38"/>
      <c r="S355" s="38"/>
      <c r="T355" s="38">
        <v>2.0</v>
      </c>
      <c r="U355" s="38">
        <v>2.0</v>
      </c>
      <c r="V355" s="38"/>
      <c r="W355" s="38"/>
      <c r="X355" s="38"/>
      <c r="Y355" s="38"/>
      <c r="Z355" s="38">
        <v>77.0</v>
      </c>
    </row>
    <row r="356" ht="12.75" customHeight="1" outlineLevel="2">
      <c r="A356" s="38" t="s">
        <v>99</v>
      </c>
      <c r="B356" s="38"/>
      <c r="C356" s="39">
        <v>43287.0</v>
      </c>
      <c r="D356" s="38">
        <v>2018.0</v>
      </c>
      <c r="E356" s="38">
        <v>5453.0</v>
      </c>
      <c r="F356" s="38">
        <v>23687.0</v>
      </c>
      <c r="G356" s="38">
        <v>6.0</v>
      </c>
      <c r="H356" s="38"/>
      <c r="I356" s="38" t="s">
        <v>139</v>
      </c>
      <c r="J356" s="40">
        <v>43287.770833333336</v>
      </c>
      <c r="K356" s="38" t="s">
        <v>21</v>
      </c>
      <c r="L356" s="38">
        <v>85.0</v>
      </c>
      <c r="M356" s="38">
        <v>6790.0</v>
      </c>
      <c r="N356" s="38"/>
      <c r="O356" s="38" t="s">
        <v>23</v>
      </c>
      <c r="P356" s="38" t="s">
        <v>35</v>
      </c>
      <c r="Q356" s="38"/>
      <c r="R356" s="38"/>
      <c r="S356" s="38"/>
      <c r="T356" s="38"/>
      <c r="U356" s="38"/>
      <c r="V356" s="38"/>
      <c r="W356" s="38"/>
      <c r="X356" s="38"/>
      <c r="Y356" s="38"/>
      <c r="Z356" s="38">
        <v>77.0</v>
      </c>
    </row>
    <row r="357" ht="12.75" customHeight="1" outlineLevel="2">
      <c r="A357" s="38" t="s">
        <v>99</v>
      </c>
      <c r="B357" s="38"/>
      <c r="C357" s="39">
        <v>43288.0</v>
      </c>
      <c r="D357" s="38">
        <v>2018.0</v>
      </c>
      <c r="E357" s="38">
        <v>5461.0</v>
      </c>
      <c r="F357" s="38">
        <v>69131.0</v>
      </c>
      <c r="G357" s="38">
        <v>6.0</v>
      </c>
      <c r="H357" s="38"/>
      <c r="I357" s="38" t="s">
        <v>862</v>
      </c>
      <c r="J357" s="40">
        <v>43288.416666666664</v>
      </c>
      <c r="K357" s="38" t="s">
        <v>21</v>
      </c>
      <c r="L357" s="38">
        <v>70.0</v>
      </c>
      <c r="M357" s="38">
        <v>3500.0</v>
      </c>
      <c r="N357" s="38">
        <v>0.0</v>
      </c>
      <c r="O357" s="38" t="s">
        <v>23</v>
      </c>
      <c r="P357" s="38"/>
      <c r="Q357" s="38" t="s">
        <v>814</v>
      </c>
      <c r="R357" s="38"/>
      <c r="S357" s="38"/>
      <c r="T357" s="38"/>
      <c r="U357" s="38"/>
      <c r="V357" s="38"/>
      <c r="W357" s="38"/>
      <c r="X357" s="38"/>
      <c r="Y357" s="38"/>
      <c r="Z357" s="38">
        <v>77.0</v>
      </c>
    </row>
    <row r="358" ht="12.75" customHeight="1" outlineLevel="2">
      <c r="A358" s="38" t="s">
        <v>99</v>
      </c>
      <c r="B358" s="38"/>
      <c r="C358" s="39">
        <v>43288.0</v>
      </c>
      <c r="D358" s="38">
        <v>2018.0</v>
      </c>
      <c r="E358" s="38">
        <v>5458.0</v>
      </c>
      <c r="F358" s="38">
        <v>59715.0</v>
      </c>
      <c r="G358" s="38">
        <v>6.0</v>
      </c>
      <c r="H358" s="38"/>
      <c r="I358" s="38" t="s">
        <v>175</v>
      </c>
      <c r="J358" s="40">
        <v>43288.375</v>
      </c>
      <c r="K358" s="38" t="s">
        <v>21</v>
      </c>
      <c r="L358" s="38">
        <v>57.0</v>
      </c>
      <c r="M358" s="38">
        <v>2100.0</v>
      </c>
      <c r="N358" s="38">
        <v>37.0</v>
      </c>
      <c r="O358" s="38" t="s">
        <v>23</v>
      </c>
      <c r="P358" s="38" t="s">
        <v>35</v>
      </c>
      <c r="Q358" s="38" t="s">
        <v>35</v>
      </c>
      <c r="R358" s="38"/>
      <c r="S358" s="38"/>
      <c r="T358" s="38"/>
      <c r="U358" s="38">
        <v>1.0</v>
      </c>
      <c r="V358" s="38"/>
      <c r="W358" s="38"/>
      <c r="X358" s="38"/>
      <c r="Y358" s="38"/>
      <c r="Z358" s="38">
        <v>77.0</v>
      </c>
    </row>
    <row r="359" ht="12.75" customHeight="1" outlineLevel="2">
      <c r="A359" s="38" t="s">
        <v>99</v>
      </c>
      <c r="B359" s="38"/>
      <c r="C359" s="39">
        <v>43288.0</v>
      </c>
      <c r="D359" s="38">
        <v>2018.0</v>
      </c>
      <c r="E359" s="38">
        <v>5464.0</v>
      </c>
      <c r="F359" s="38">
        <v>66741.0</v>
      </c>
      <c r="G359" s="38">
        <v>6.0</v>
      </c>
      <c r="H359" s="38"/>
      <c r="I359" s="38" t="s">
        <v>146</v>
      </c>
      <c r="J359" s="40">
        <v>43288.5625</v>
      </c>
      <c r="K359" s="38" t="s">
        <v>21</v>
      </c>
      <c r="L359" s="38">
        <v>57.0</v>
      </c>
      <c r="M359" s="38">
        <v>2150.0</v>
      </c>
      <c r="N359" s="38">
        <v>30.0</v>
      </c>
      <c r="O359" s="38" t="s">
        <v>23</v>
      </c>
      <c r="P359" s="38" t="s">
        <v>35</v>
      </c>
      <c r="Q359" s="38" t="s">
        <v>814</v>
      </c>
      <c r="R359" s="38"/>
      <c r="S359" s="38"/>
      <c r="T359" s="38"/>
      <c r="U359" s="38">
        <v>1.0</v>
      </c>
      <c r="V359" s="38"/>
      <c r="W359" s="38"/>
      <c r="X359" s="38"/>
      <c r="Y359" s="38"/>
      <c r="Z359" s="38">
        <v>77.0</v>
      </c>
    </row>
    <row r="360" ht="12.75" customHeight="1" outlineLevel="2">
      <c r="A360" s="38" t="s">
        <v>99</v>
      </c>
      <c r="B360" s="38"/>
      <c r="C360" s="39">
        <v>43288.0</v>
      </c>
      <c r="D360" s="38">
        <v>2018.0</v>
      </c>
      <c r="E360" s="38">
        <v>5465.0</v>
      </c>
      <c r="F360" s="38">
        <v>139325.0</v>
      </c>
      <c r="G360" s="38">
        <v>6.0</v>
      </c>
      <c r="H360" s="38"/>
      <c r="I360" s="38" t="s">
        <v>22</v>
      </c>
      <c r="J360" s="40">
        <v>43288.864583333336</v>
      </c>
      <c r="K360" s="38" t="s">
        <v>21</v>
      </c>
      <c r="L360" s="38">
        <v>64.0</v>
      </c>
      <c r="M360" s="38">
        <v>2925.0</v>
      </c>
      <c r="N360" s="38">
        <v>33.0</v>
      </c>
      <c r="O360" s="38" t="s">
        <v>23</v>
      </c>
      <c r="P360" s="38" t="s">
        <v>35</v>
      </c>
      <c r="Q360" s="38"/>
      <c r="R360" s="38"/>
      <c r="S360" s="38"/>
      <c r="T360" s="38"/>
      <c r="U360" s="38"/>
      <c r="V360" s="38"/>
      <c r="W360" s="38"/>
      <c r="X360" s="38"/>
      <c r="Y360" s="38"/>
      <c r="Z360" s="38">
        <v>77.0</v>
      </c>
    </row>
    <row r="361" ht="12.75" customHeight="1" outlineLevel="2">
      <c r="A361" s="38" t="s">
        <v>99</v>
      </c>
      <c r="B361" s="38"/>
      <c r="C361" s="39">
        <v>43288.0</v>
      </c>
      <c r="D361" s="38">
        <v>2018.0</v>
      </c>
      <c r="E361" s="38">
        <v>5462.0</v>
      </c>
      <c r="F361" s="38">
        <v>64254.0</v>
      </c>
      <c r="G361" s="38">
        <v>6.0</v>
      </c>
      <c r="H361" s="38"/>
      <c r="I361" s="38" t="s">
        <v>858</v>
      </c>
      <c r="J361" s="40">
        <v>43288.395833333336</v>
      </c>
      <c r="K361" s="38" t="s">
        <v>21</v>
      </c>
      <c r="L361" s="38">
        <v>73.0</v>
      </c>
      <c r="M361" s="38">
        <v>3980.0</v>
      </c>
      <c r="N361" s="38">
        <v>36.0</v>
      </c>
      <c r="O361" s="38" t="s">
        <v>23</v>
      </c>
      <c r="P361" s="38" t="s">
        <v>35</v>
      </c>
      <c r="Q361" s="38" t="s">
        <v>814</v>
      </c>
      <c r="R361" s="38"/>
      <c r="S361" s="38"/>
      <c r="T361" s="38"/>
      <c r="U361" s="38"/>
      <c r="V361" s="38"/>
      <c r="W361" s="38"/>
      <c r="X361" s="38"/>
      <c r="Y361" s="38"/>
      <c r="Z361" s="38">
        <v>77.0</v>
      </c>
    </row>
    <row r="362" ht="12.75" customHeight="1" outlineLevel="2">
      <c r="A362" s="38" t="s">
        <v>99</v>
      </c>
      <c r="B362" s="38"/>
      <c r="C362" s="39">
        <v>43288.0</v>
      </c>
      <c r="D362" s="38">
        <v>2018.0</v>
      </c>
      <c r="E362" s="38">
        <v>5460.0</v>
      </c>
      <c r="F362" s="38">
        <v>152520.0</v>
      </c>
      <c r="G362" s="38">
        <v>6.0</v>
      </c>
      <c r="H362" s="38"/>
      <c r="I362" s="38" t="s">
        <v>842</v>
      </c>
      <c r="J362" s="40">
        <v>43288.354166666664</v>
      </c>
      <c r="K362" s="38" t="s">
        <v>21</v>
      </c>
      <c r="L362" s="38">
        <v>73.0</v>
      </c>
      <c r="M362" s="38">
        <v>4100.0</v>
      </c>
      <c r="N362" s="38">
        <v>37.0</v>
      </c>
      <c r="O362" s="38" t="s">
        <v>23</v>
      </c>
      <c r="P362" s="38" t="s">
        <v>35</v>
      </c>
      <c r="Q362" s="38" t="s">
        <v>814</v>
      </c>
      <c r="R362" s="38"/>
      <c r="S362" s="38"/>
      <c r="T362" s="38"/>
      <c r="U362" s="38"/>
      <c r="V362" s="38"/>
      <c r="W362" s="38"/>
      <c r="X362" s="38"/>
      <c r="Y362" s="38"/>
      <c r="Z362" s="38">
        <v>77.0</v>
      </c>
    </row>
    <row r="363" ht="12.75" customHeight="1" outlineLevel="2">
      <c r="A363" s="38" t="s">
        <v>99</v>
      </c>
      <c r="B363" s="38"/>
      <c r="C363" s="39">
        <v>43288.0</v>
      </c>
      <c r="D363" s="38">
        <v>2018.0</v>
      </c>
      <c r="E363" s="38">
        <v>5456.0</v>
      </c>
      <c r="F363" s="38">
        <v>49645.0</v>
      </c>
      <c r="G363" s="38">
        <v>6.0</v>
      </c>
      <c r="H363" s="38"/>
      <c r="I363" s="38" t="s">
        <v>220</v>
      </c>
      <c r="J363" s="40">
        <v>43288.322916666664</v>
      </c>
      <c r="K363" s="38" t="s">
        <v>21</v>
      </c>
      <c r="L363" s="38">
        <v>75.0</v>
      </c>
      <c r="M363" s="38">
        <v>4395.0</v>
      </c>
      <c r="N363" s="38">
        <v>37.0</v>
      </c>
      <c r="O363" s="38" t="s">
        <v>23</v>
      </c>
      <c r="P363" s="38" t="s">
        <v>35</v>
      </c>
      <c r="Q363" s="38" t="s">
        <v>35</v>
      </c>
      <c r="R363" s="38"/>
      <c r="S363" s="38"/>
      <c r="T363" s="38"/>
      <c r="U363" s="38"/>
      <c r="V363" s="38"/>
      <c r="W363" s="38"/>
      <c r="X363" s="38"/>
      <c r="Y363" s="38"/>
      <c r="Z363" s="38">
        <v>77.0</v>
      </c>
    </row>
    <row r="364" ht="12.75" customHeight="1" outlineLevel="2">
      <c r="A364" s="38" t="s">
        <v>99</v>
      </c>
      <c r="B364" s="38"/>
      <c r="C364" s="39">
        <v>43288.0</v>
      </c>
      <c r="D364" s="38">
        <v>2018.0</v>
      </c>
      <c r="E364" s="38">
        <v>5459.0</v>
      </c>
      <c r="F364" s="38">
        <v>101259.0</v>
      </c>
      <c r="G364" s="38">
        <v>6.0</v>
      </c>
      <c r="H364" s="38"/>
      <c r="I364" s="38" t="s">
        <v>175</v>
      </c>
      <c r="J364" s="40">
        <v>43288.354166666664</v>
      </c>
      <c r="K364" s="38" t="s">
        <v>21</v>
      </c>
      <c r="L364" s="38">
        <v>76.0</v>
      </c>
      <c r="M364" s="38">
        <v>4690.0</v>
      </c>
      <c r="N364" s="38">
        <v>37.0</v>
      </c>
      <c r="O364" s="38" t="s">
        <v>23</v>
      </c>
      <c r="P364" s="38" t="s">
        <v>35</v>
      </c>
      <c r="Q364" s="38" t="s">
        <v>35</v>
      </c>
      <c r="R364" s="38"/>
      <c r="S364" s="38"/>
      <c r="T364" s="38"/>
      <c r="U364" s="38"/>
      <c r="V364" s="38"/>
      <c r="W364" s="38"/>
      <c r="X364" s="38"/>
      <c r="Y364" s="38"/>
      <c r="Z364" s="38">
        <v>77.0</v>
      </c>
    </row>
    <row r="365" ht="12.75" customHeight="1" outlineLevel="2">
      <c r="A365" s="38" t="s">
        <v>99</v>
      </c>
      <c r="B365" s="38"/>
      <c r="C365" s="39">
        <v>43288.0</v>
      </c>
      <c r="D365" s="38">
        <v>2018.0</v>
      </c>
      <c r="E365" s="38">
        <v>5455.0</v>
      </c>
      <c r="F365" s="38">
        <v>44652.0</v>
      </c>
      <c r="G365" s="38">
        <v>6.0</v>
      </c>
      <c r="H365" s="38"/>
      <c r="I365" s="38" t="s">
        <v>858</v>
      </c>
      <c r="J365" s="40">
        <v>43288.416666666664</v>
      </c>
      <c r="K365" s="38" t="s">
        <v>21</v>
      </c>
      <c r="L365" s="38">
        <v>76.0</v>
      </c>
      <c r="M365" s="38">
        <v>5350.0</v>
      </c>
      <c r="N365" s="38">
        <v>40.0</v>
      </c>
      <c r="O365" s="38" t="s">
        <v>23</v>
      </c>
      <c r="P365" s="38" t="s">
        <v>35</v>
      </c>
      <c r="Q365" s="38" t="s">
        <v>35</v>
      </c>
      <c r="R365" s="38"/>
      <c r="S365" s="38"/>
      <c r="T365" s="38"/>
      <c r="U365" s="38">
        <v>2.0</v>
      </c>
      <c r="V365" s="38"/>
      <c r="W365" s="38"/>
      <c r="X365" s="38"/>
      <c r="Y365" s="38"/>
      <c r="Z365" s="38">
        <v>77.0</v>
      </c>
    </row>
    <row r="366" ht="12.75" customHeight="1" outlineLevel="2">
      <c r="A366" s="38" t="s">
        <v>99</v>
      </c>
      <c r="B366" s="38"/>
      <c r="C366" s="39">
        <v>43288.0</v>
      </c>
      <c r="D366" s="38">
        <v>2018.0</v>
      </c>
      <c r="E366" s="38">
        <v>5463.0</v>
      </c>
      <c r="F366" s="38">
        <v>179991.0</v>
      </c>
      <c r="G366" s="38">
        <v>6.0</v>
      </c>
      <c r="H366" s="38"/>
      <c r="I366" s="38" t="s">
        <v>858</v>
      </c>
      <c r="J366" s="40">
        <v>43288.479166666664</v>
      </c>
      <c r="K366" s="38" t="s">
        <v>21</v>
      </c>
      <c r="L366" s="38">
        <v>77.0</v>
      </c>
      <c r="M366" s="38">
        <v>5180.0</v>
      </c>
      <c r="N366" s="38">
        <v>39.0</v>
      </c>
      <c r="O366" s="38" t="s">
        <v>23</v>
      </c>
      <c r="P366" s="38" t="s">
        <v>35</v>
      </c>
      <c r="Q366" s="38" t="s">
        <v>821</v>
      </c>
      <c r="R366" s="38"/>
      <c r="S366" s="38"/>
      <c r="T366" s="38"/>
      <c r="U366" s="38">
        <v>2.0</v>
      </c>
      <c r="V366" s="38"/>
      <c r="W366" s="38"/>
      <c r="X366" s="38"/>
      <c r="Y366" s="38"/>
      <c r="Z366" s="38">
        <v>77.0</v>
      </c>
    </row>
    <row r="367" ht="12.75" customHeight="1" outlineLevel="2">
      <c r="A367" s="38" t="s">
        <v>99</v>
      </c>
      <c r="B367" s="38"/>
      <c r="C367" s="39">
        <v>43288.0</v>
      </c>
      <c r="D367" s="38">
        <v>2018.0</v>
      </c>
      <c r="E367" s="38">
        <v>5457.0</v>
      </c>
      <c r="F367" s="38">
        <v>84037.0</v>
      </c>
      <c r="G367" s="38">
        <v>6.0</v>
      </c>
      <c r="H367" s="38"/>
      <c r="I367" s="38" t="s">
        <v>109</v>
      </c>
      <c r="J367" s="40">
        <v>43288.3125</v>
      </c>
      <c r="K367" s="38" t="s">
        <v>21</v>
      </c>
      <c r="L367" s="38">
        <v>84.0</v>
      </c>
      <c r="M367" s="38">
        <v>6650.0</v>
      </c>
      <c r="N367" s="38">
        <v>45.0</v>
      </c>
      <c r="O367" s="38" t="s">
        <v>23</v>
      </c>
      <c r="P367" s="38" t="s">
        <v>35</v>
      </c>
      <c r="Q367" s="38" t="s">
        <v>821</v>
      </c>
      <c r="R367" s="38"/>
      <c r="S367" s="38"/>
      <c r="T367" s="38"/>
      <c r="U367" s="38">
        <v>2.0</v>
      </c>
      <c r="V367" s="38"/>
      <c r="W367" s="38"/>
      <c r="X367" s="38"/>
      <c r="Y367" s="38"/>
      <c r="Z367" s="38">
        <v>77.0</v>
      </c>
    </row>
    <row r="368" ht="12.75" customHeight="1" outlineLevel="2">
      <c r="A368" s="38" t="s">
        <v>99</v>
      </c>
      <c r="B368" s="38"/>
      <c r="C368" s="39">
        <v>43289.0</v>
      </c>
      <c r="D368" s="38">
        <v>2018.0</v>
      </c>
      <c r="E368" s="38">
        <v>5467.0</v>
      </c>
      <c r="F368" s="38">
        <v>44121.0</v>
      </c>
      <c r="G368" s="38">
        <v>6.0</v>
      </c>
      <c r="H368" s="38"/>
      <c r="I368" s="38" t="s">
        <v>178</v>
      </c>
      <c r="J368" s="40">
        <v>43289.4375</v>
      </c>
      <c r="K368" s="38" t="s">
        <v>21</v>
      </c>
      <c r="L368" s="38">
        <v>56.0</v>
      </c>
      <c r="M368" s="38">
        <v>1975.0</v>
      </c>
      <c r="N368" s="38">
        <v>29.0</v>
      </c>
      <c r="O368" s="38" t="s">
        <v>23</v>
      </c>
      <c r="P368" s="38" t="s">
        <v>35</v>
      </c>
      <c r="Q368" s="38" t="s">
        <v>814</v>
      </c>
      <c r="R368" s="38"/>
      <c r="S368" s="38"/>
      <c r="T368" s="38"/>
      <c r="U368" s="38">
        <v>1.0</v>
      </c>
      <c r="V368" s="38"/>
      <c r="W368" s="38"/>
      <c r="X368" s="38"/>
      <c r="Y368" s="38"/>
      <c r="Z368" s="38">
        <v>77.0</v>
      </c>
    </row>
    <row r="369" ht="12.75" customHeight="1" outlineLevel="2">
      <c r="A369" s="38" t="s">
        <v>99</v>
      </c>
      <c r="B369" s="38"/>
      <c r="C369" s="39">
        <v>43289.0</v>
      </c>
      <c r="D369" s="38">
        <v>2018.0</v>
      </c>
      <c r="E369" s="38">
        <v>5466.0</v>
      </c>
      <c r="F369" s="38">
        <v>182623.0</v>
      </c>
      <c r="G369" s="38">
        <v>6.0</v>
      </c>
      <c r="H369" s="38"/>
      <c r="I369" s="38" t="s">
        <v>858</v>
      </c>
      <c r="J369" s="40">
        <v>43289.5</v>
      </c>
      <c r="K369" s="38" t="s">
        <v>21</v>
      </c>
      <c r="L369" s="38">
        <v>73.0</v>
      </c>
      <c r="M369" s="38">
        <v>4730.0</v>
      </c>
      <c r="N369" s="38">
        <v>40.0</v>
      </c>
      <c r="O369" s="38" t="s">
        <v>23</v>
      </c>
      <c r="P369" s="38" t="s">
        <v>35</v>
      </c>
      <c r="Q369" s="38" t="s">
        <v>821</v>
      </c>
      <c r="R369" s="38"/>
      <c r="S369" s="38"/>
      <c r="T369" s="38"/>
      <c r="U369" s="38"/>
      <c r="V369" s="38"/>
      <c r="W369" s="38"/>
      <c r="X369" s="38"/>
      <c r="Y369" s="38"/>
      <c r="Z369" s="38">
        <v>77.0</v>
      </c>
    </row>
    <row r="370" ht="12.75" customHeight="1" outlineLevel="2">
      <c r="A370" s="38" t="s">
        <v>99</v>
      </c>
      <c r="B370" s="38"/>
      <c r="C370" s="39">
        <v>43289.0</v>
      </c>
      <c r="D370" s="38">
        <v>2018.0</v>
      </c>
      <c r="E370" s="38">
        <v>5468.0</v>
      </c>
      <c r="F370" s="38">
        <v>20072.0</v>
      </c>
      <c r="G370" s="38">
        <v>6.0</v>
      </c>
      <c r="H370" s="38"/>
      <c r="I370" s="38" t="s">
        <v>216</v>
      </c>
      <c r="J370" s="40">
        <v>43289.583333333336</v>
      </c>
      <c r="K370" s="38" t="s">
        <v>21</v>
      </c>
      <c r="L370" s="38">
        <v>75.0</v>
      </c>
      <c r="M370" s="38">
        <v>5400.0</v>
      </c>
      <c r="N370" s="38"/>
      <c r="O370" s="38" t="s">
        <v>23</v>
      </c>
      <c r="P370" s="38" t="s">
        <v>35</v>
      </c>
      <c r="Q370" s="38"/>
      <c r="R370" s="38"/>
      <c r="S370" s="38"/>
      <c r="T370" s="38"/>
      <c r="U370" s="38"/>
      <c r="V370" s="38"/>
      <c r="W370" s="38"/>
      <c r="X370" s="38"/>
      <c r="Y370" s="38"/>
      <c r="Z370" s="38">
        <v>77.0</v>
      </c>
    </row>
    <row r="371" ht="12.75" customHeight="1" outlineLevel="2">
      <c r="A371" s="38" t="s">
        <v>99</v>
      </c>
      <c r="B371" s="38" t="s">
        <v>149</v>
      </c>
      <c r="C371" s="39">
        <v>43291.0</v>
      </c>
      <c r="D371" s="38">
        <v>2018.0</v>
      </c>
      <c r="E371" s="38">
        <v>5472.0</v>
      </c>
      <c r="F371" s="38">
        <v>49465.0</v>
      </c>
      <c r="G371" s="38">
        <v>6.0</v>
      </c>
      <c r="H371" s="38">
        <v>119.0</v>
      </c>
      <c r="I371" s="38"/>
      <c r="J371" s="40">
        <v>43291.375</v>
      </c>
      <c r="K371" s="38" t="s">
        <v>40</v>
      </c>
      <c r="L371" s="38">
        <v>73.0</v>
      </c>
      <c r="M371" s="38">
        <v>4175.0</v>
      </c>
      <c r="N371" s="38">
        <v>38.0</v>
      </c>
      <c r="O371" s="38" t="s">
        <v>23</v>
      </c>
      <c r="P371" s="38" t="s">
        <v>35</v>
      </c>
      <c r="Q371" s="38" t="s">
        <v>814</v>
      </c>
      <c r="R371" s="38"/>
      <c r="S371" s="38"/>
      <c r="T371" s="38">
        <v>2.0</v>
      </c>
      <c r="U371" s="38">
        <v>2.0</v>
      </c>
      <c r="V371" s="38"/>
      <c r="W371" s="38"/>
      <c r="X371" s="38"/>
      <c r="Y371" s="38"/>
      <c r="Z371" s="38">
        <v>77.0</v>
      </c>
    </row>
    <row r="372" ht="12.75" customHeight="1" outlineLevel="2">
      <c r="A372" s="38" t="s">
        <v>99</v>
      </c>
      <c r="B372" s="38" t="s">
        <v>856</v>
      </c>
      <c r="C372" s="39">
        <v>43291.0</v>
      </c>
      <c r="D372" s="38">
        <v>2018.0</v>
      </c>
      <c r="E372" s="38">
        <v>5473.0</v>
      </c>
      <c r="F372" s="38">
        <v>211035.0</v>
      </c>
      <c r="G372" s="38">
        <v>6.0</v>
      </c>
      <c r="H372" s="38">
        <v>23.0</v>
      </c>
      <c r="I372" s="38"/>
      <c r="J372" s="40">
        <v>43291.395833333336</v>
      </c>
      <c r="K372" s="38" t="s">
        <v>40</v>
      </c>
      <c r="L372" s="38">
        <v>60.0</v>
      </c>
      <c r="M372" s="38">
        <v>2310.0</v>
      </c>
      <c r="N372" s="38">
        <v>31.0</v>
      </c>
      <c r="O372" s="38" t="s">
        <v>23</v>
      </c>
      <c r="P372" s="38" t="s">
        <v>35</v>
      </c>
      <c r="Q372" s="38" t="s">
        <v>814</v>
      </c>
      <c r="R372" s="38"/>
      <c r="S372" s="38"/>
      <c r="T372" s="38">
        <v>1.0</v>
      </c>
      <c r="U372" s="38">
        <v>1.0</v>
      </c>
      <c r="V372" s="38"/>
      <c r="W372" s="38"/>
      <c r="X372" s="38"/>
      <c r="Y372" s="38"/>
      <c r="Z372" s="38">
        <v>77.0</v>
      </c>
    </row>
    <row r="373" ht="12.75" customHeight="1" outlineLevel="2">
      <c r="A373" s="38" t="s">
        <v>99</v>
      </c>
      <c r="B373" s="38" t="s">
        <v>133</v>
      </c>
      <c r="C373" s="39">
        <v>43291.0</v>
      </c>
      <c r="D373" s="38">
        <v>2018.0</v>
      </c>
      <c r="E373" s="38">
        <v>5469.0</v>
      </c>
      <c r="F373" s="38">
        <v>49767.0</v>
      </c>
      <c r="G373" s="38">
        <v>6.0</v>
      </c>
      <c r="H373" s="38">
        <v>114.0</v>
      </c>
      <c r="I373" s="38"/>
      <c r="J373" s="40">
        <v>43291.416666666664</v>
      </c>
      <c r="K373" s="38" t="s">
        <v>40</v>
      </c>
      <c r="L373" s="38">
        <v>61.0</v>
      </c>
      <c r="M373" s="38">
        <v>2685.0</v>
      </c>
      <c r="N373" s="38">
        <v>32.0</v>
      </c>
      <c r="O373" s="38" t="s">
        <v>23</v>
      </c>
      <c r="P373" s="38" t="s">
        <v>35</v>
      </c>
      <c r="Q373" s="38" t="s">
        <v>35</v>
      </c>
      <c r="R373" s="38"/>
      <c r="S373" s="38"/>
      <c r="T373" s="38">
        <v>1.0</v>
      </c>
      <c r="U373" s="38">
        <v>1.0</v>
      </c>
      <c r="V373" s="38"/>
      <c r="W373" s="38"/>
      <c r="X373" s="38"/>
      <c r="Y373" s="38"/>
      <c r="Z373" s="38">
        <v>77.0</v>
      </c>
    </row>
    <row r="374" ht="12.75" customHeight="1" outlineLevel="2">
      <c r="A374" s="38" t="s">
        <v>99</v>
      </c>
      <c r="B374" s="38" t="s">
        <v>858</v>
      </c>
      <c r="C374" s="39">
        <v>43291.0</v>
      </c>
      <c r="D374" s="38">
        <v>2018.0</v>
      </c>
      <c r="E374" s="38">
        <v>5470.0</v>
      </c>
      <c r="F374" s="38">
        <v>78333.0</v>
      </c>
      <c r="G374" s="38">
        <v>6.0</v>
      </c>
      <c r="H374" s="38">
        <v>126.0</v>
      </c>
      <c r="I374" s="38"/>
      <c r="J374" s="40">
        <v>43291.416666666664</v>
      </c>
      <c r="K374" s="38" t="s">
        <v>40</v>
      </c>
      <c r="L374" s="38">
        <v>78.0</v>
      </c>
      <c r="M374" s="38">
        <v>5805.0</v>
      </c>
      <c r="N374" s="38"/>
      <c r="O374" s="38" t="s">
        <v>23</v>
      </c>
      <c r="P374" s="38" t="s">
        <v>35</v>
      </c>
      <c r="Q374" s="38" t="s">
        <v>821</v>
      </c>
      <c r="R374" s="38"/>
      <c r="S374" s="38"/>
      <c r="T374" s="38">
        <v>2.0</v>
      </c>
      <c r="U374" s="38">
        <v>2.0</v>
      </c>
      <c r="V374" s="38"/>
      <c r="W374" s="38"/>
      <c r="X374" s="38"/>
      <c r="Y374" s="38"/>
      <c r="Z374" s="38">
        <v>77.0</v>
      </c>
    </row>
    <row r="375" ht="12.75" customHeight="1" outlineLevel="2">
      <c r="A375" s="38" t="s">
        <v>99</v>
      </c>
      <c r="B375" s="38"/>
      <c r="C375" s="39">
        <v>43291.0</v>
      </c>
      <c r="D375" s="38">
        <v>2018.0</v>
      </c>
      <c r="E375" s="38">
        <v>5471.0</v>
      </c>
      <c r="F375" s="38">
        <v>174261.0</v>
      </c>
      <c r="G375" s="38">
        <v>6.0</v>
      </c>
      <c r="H375" s="38"/>
      <c r="I375" s="38" t="s">
        <v>1069</v>
      </c>
      <c r="J375" s="40">
        <v>43291.375</v>
      </c>
      <c r="K375" s="38" t="s">
        <v>21</v>
      </c>
      <c r="L375" s="38">
        <v>77.0</v>
      </c>
      <c r="M375" s="38">
        <v>5730.0</v>
      </c>
      <c r="N375" s="38">
        <v>39.0</v>
      </c>
      <c r="O375" s="38" t="s">
        <v>23</v>
      </c>
      <c r="P375" s="38" t="s">
        <v>35</v>
      </c>
      <c r="Q375" s="38" t="s">
        <v>814</v>
      </c>
      <c r="R375" s="38"/>
      <c r="S375" s="38"/>
      <c r="T375" s="38">
        <v>2.0</v>
      </c>
      <c r="U375" s="38">
        <v>2.0</v>
      </c>
      <c r="V375" s="38"/>
      <c r="W375" s="38"/>
      <c r="X375" s="38"/>
      <c r="Y375" s="38"/>
      <c r="Z375" s="38">
        <v>77.0</v>
      </c>
    </row>
    <row r="376" ht="12.75" customHeight="1" outlineLevel="2">
      <c r="A376" s="38" t="s">
        <v>99</v>
      </c>
      <c r="B376" s="38" t="s">
        <v>133</v>
      </c>
      <c r="C376" s="39">
        <v>43292.0</v>
      </c>
      <c r="D376" s="38">
        <v>2018.0</v>
      </c>
      <c r="E376" s="38">
        <v>5476.0</v>
      </c>
      <c r="F376" s="38">
        <v>43531.0</v>
      </c>
      <c r="G376" s="38">
        <v>6.0</v>
      </c>
      <c r="H376" s="38">
        <v>114.0</v>
      </c>
      <c r="I376" s="38"/>
      <c r="J376" s="40">
        <v>43292.770833333336</v>
      </c>
      <c r="K376" s="38" t="s">
        <v>40</v>
      </c>
      <c r="L376" s="38">
        <v>74.0</v>
      </c>
      <c r="M376" s="38">
        <v>4390.0</v>
      </c>
      <c r="N376" s="38">
        <v>39.0</v>
      </c>
      <c r="O376" s="38" t="s">
        <v>23</v>
      </c>
      <c r="P376" s="38" t="s">
        <v>35</v>
      </c>
      <c r="Q376" s="38" t="s">
        <v>814</v>
      </c>
      <c r="R376" s="38"/>
      <c r="S376" s="38"/>
      <c r="T376" s="38">
        <v>1.0</v>
      </c>
      <c r="U376" s="38">
        <v>2.0</v>
      </c>
      <c r="V376" s="38"/>
      <c r="W376" s="38"/>
      <c r="X376" s="38"/>
      <c r="Y376" s="38"/>
      <c r="Z376" s="38">
        <v>77.0</v>
      </c>
    </row>
    <row r="377" ht="12.75" customHeight="1" outlineLevel="2">
      <c r="A377" s="38" t="s">
        <v>99</v>
      </c>
      <c r="B377" s="38" t="s">
        <v>134</v>
      </c>
      <c r="C377" s="39">
        <v>43292.0</v>
      </c>
      <c r="D377" s="38">
        <v>2018.0</v>
      </c>
      <c r="E377" s="38">
        <v>5474.0</v>
      </c>
      <c r="F377" s="38">
        <v>16726.0</v>
      </c>
      <c r="G377" s="38">
        <v>6.0</v>
      </c>
      <c r="H377" s="38">
        <v>115.0</v>
      </c>
      <c r="I377" s="38"/>
      <c r="J377" s="40">
        <v>43292.375</v>
      </c>
      <c r="K377" s="38" t="s">
        <v>40</v>
      </c>
      <c r="L377" s="38">
        <v>59.0</v>
      </c>
      <c r="M377" s="38">
        <v>2000.0</v>
      </c>
      <c r="N377" s="38">
        <v>30.0</v>
      </c>
      <c r="O377" s="38" t="s">
        <v>23</v>
      </c>
      <c r="P377" s="38" t="s">
        <v>35</v>
      </c>
      <c r="Q377" s="38" t="s">
        <v>814</v>
      </c>
      <c r="R377" s="38"/>
      <c r="S377" s="38"/>
      <c r="T377" s="38">
        <v>1.0</v>
      </c>
      <c r="U377" s="38">
        <v>1.0</v>
      </c>
      <c r="V377" s="38"/>
      <c r="W377" s="38"/>
      <c r="X377" s="38"/>
      <c r="Y377" s="38"/>
      <c r="Z377" s="38">
        <v>77.0</v>
      </c>
    </row>
    <row r="378" ht="12.75" customHeight="1" outlineLevel="2">
      <c r="A378" s="38" t="s">
        <v>99</v>
      </c>
      <c r="B378" s="38" t="s">
        <v>144</v>
      </c>
      <c r="C378" s="39">
        <v>43292.0</v>
      </c>
      <c r="D378" s="38">
        <v>2018.0</v>
      </c>
      <c r="E378" s="38">
        <v>5475.0</v>
      </c>
      <c r="F378" s="38">
        <v>20425.0</v>
      </c>
      <c r="G378" s="38">
        <v>6.0</v>
      </c>
      <c r="H378" s="38">
        <v>117.0</v>
      </c>
      <c r="I378" s="38"/>
      <c r="J378" s="40">
        <v>43292.4375</v>
      </c>
      <c r="K378" s="38" t="s">
        <v>40</v>
      </c>
      <c r="L378" s="38">
        <v>77.0</v>
      </c>
      <c r="M378" s="38">
        <v>5140.0</v>
      </c>
      <c r="N378" s="38">
        <v>39.0</v>
      </c>
      <c r="O378" s="38" t="s">
        <v>23</v>
      </c>
      <c r="P378" s="38" t="s">
        <v>35</v>
      </c>
      <c r="Q378" s="38" t="s">
        <v>35</v>
      </c>
      <c r="R378" s="38"/>
      <c r="S378" s="38"/>
      <c r="T378" s="38">
        <v>2.0</v>
      </c>
      <c r="U378" s="38">
        <v>2.0</v>
      </c>
      <c r="V378" s="38"/>
      <c r="W378" s="38"/>
      <c r="X378" s="38"/>
      <c r="Y378" s="38"/>
      <c r="Z378" s="38">
        <v>77.0</v>
      </c>
    </row>
    <row r="379" ht="12.75" customHeight="1" outlineLevel="2">
      <c r="A379" s="38" t="s">
        <v>99</v>
      </c>
      <c r="B379" s="38" t="s">
        <v>842</v>
      </c>
      <c r="C379" s="39">
        <v>43292.0</v>
      </c>
      <c r="D379" s="38">
        <v>2018.0</v>
      </c>
      <c r="E379" s="38">
        <v>5477.0</v>
      </c>
      <c r="F379" s="38">
        <v>89102.0</v>
      </c>
      <c r="G379" s="38">
        <v>6.0</v>
      </c>
      <c r="H379" s="38">
        <v>24.0</v>
      </c>
      <c r="I379" s="38"/>
      <c r="J379" s="40">
        <v>43292.40625</v>
      </c>
      <c r="K379" s="38" t="s">
        <v>40</v>
      </c>
      <c r="L379" s="38">
        <v>87.0</v>
      </c>
      <c r="M379" s="38">
        <v>7140.0</v>
      </c>
      <c r="N379" s="38">
        <v>45.0</v>
      </c>
      <c r="O379" s="38" t="s">
        <v>23</v>
      </c>
      <c r="P379" s="38" t="s">
        <v>35</v>
      </c>
      <c r="Q379" s="38" t="s">
        <v>814</v>
      </c>
      <c r="R379" s="38"/>
      <c r="S379" s="38"/>
      <c r="T379" s="38">
        <v>1.0</v>
      </c>
      <c r="U379" s="38">
        <v>2.0</v>
      </c>
      <c r="V379" s="38"/>
      <c r="W379" s="38"/>
      <c r="X379" s="38"/>
      <c r="Y379" s="38"/>
      <c r="Z379" s="38">
        <v>77.0</v>
      </c>
    </row>
    <row r="380" ht="12.75" customHeight="1" outlineLevel="2">
      <c r="A380" s="38" t="s">
        <v>99</v>
      </c>
      <c r="B380" s="38" t="s">
        <v>845</v>
      </c>
      <c r="C380" s="39">
        <v>43294.0</v>
      </c>
      <c r="D380" s="38">
        <v>2018.0</v>
      </c>
      <c r="E380" s="38">
        <v>5479.0</v>
      </c>
      <c r="F380" s="38">
        <v>142055.0</v>
      </c>
      <c r="G380" s="38">
        <v>6.0</v>
      </c>
      <c r="H380" s="38">
        <v>26.0</v>
      </c>
      <c r="I380" s="38"/>
      <c r="J380" s="40">
        <v>43294.479166666664</v>
      </c>
      <c r="K380" s="38" t="s">
        <v>40</v>
      </c>
      <c r="L380" s="38">
        <v>60.0</v>
      </c>
      <c r="M380" s="38">
        <v>2300.0</v>
      </c>
      <c r="N380" s="38">
        <v>33.0</v>
      </c>
      <c r="O380" s="38" t="s">
        <v>23</v>
      </c>
      <c r="P380" s="38" t="s">
        <v>35</v>
      </c>
      <c r="Q380" s="38"/>
      <c r="R380" s="38"/>
      <c r="S380" s="38"/>
      <c r="T380" s="38"/>
      <c r="U380" s="38"/>
      <c r="V380" s="38"/>
      <c r="W380" s="38"/>
      <c r="X380" s="38"/>
      <c r="Y380" s="38"/>
      <c r="Z380" s="38">
        <v>77.0</v>
      </c>
    </row>
    <row r="381" ht="12.75" customHeight="1" outlineLevel="2">
      <c r="A381" s="38" t="s">
        <v>99</v>
      </c>
      <c r="B381" s="38" t="s">
        <v>850</v>
      </c>
      <c r="C381" s="39">
        <v>43294.0</v>
      </c>
      <c r="D381" s="38">
        <v>2018.0</v>
      </c>
      <c r="E381" s="38">
        <v>5484.0</v>
      </c>
      <c r="F381" s="38">
        <v>113216.0</v>
      </c>
      <c r="G381" s="38">
        <v>6.0</v>
      </c>
      <c r="H381" s="38">
        <v>25.0</v>
      </c>
      <c r="I381" s="38"/>
      <c r="J381" s="40">
        <v>43294.895833333336</v>
      </c>
      <c r="K381" s="38" t="s">
        <v>40</v>
      </c>
      <c r="L381" s="38">
        <v>76.0</v>
      </c>
      <c r="M381" s="38">
        <v>4530.0</v>
      </c>
      <c r="N381" s="38">
        <v>39.0</v>
      </c>
      <c r="O381" s="38" t="s">
        <v>23</v>
      </c>
      <c r="P381" s="38" t="s">
        <v>35</v>
      </c>
      <c r="Q381" s="38" t="s">
        <v>821</v>
      </c>
      <c r="R381" s="38"/>
      <c r="S381" s="38"/>
      <c r="T381" s="38">
        <v>2.0</v>
      </c>
      <c r="U381" s="38">
        <v>2.0</v>
      </c>
      <c r="V381" s="38"/>
      <c r="W381" s="38"/>
      <c r="X381" s="38"/>
      <c r="Y381" s="38"/>
      <c r="Z381" s="38">
        <v>77.0</v>
      </c>
    </row>
    <row r="382" ht="12.75" customHeight="1" outlineLevel="2">
      <c r="A382" s="38" t="s">
        <v>99</v>
      </c>
      <c r="B382" s="38"/>
      <c r="C382" s="39">
        <v>43294.0</v>
      </c>
      <c r="D382" s="38">
        <v>2018.0</v>
      </c>
      <c r="E382" s="38">
        <v>5481.0</v>
      </c>
      <c r="F382" s="38">
        <v>19695.0</v>
      </c>
      <c r="G382" s="38">
        <v>6.0</v>
      </c>
      <c r="H382" s="38"/>
      <c r="I382" s="38" t="s">
        <v>144</v>
      </c>
      <c r="J382" s="40">
        <v>43294.645833333336</v>
      </c>
      <c r="K382" s="38" t="s">
        <v>21</v>
      </c>
      <c r="L382" s="38">
        <v>60.0</v>
      </c>
      <c r="M382" s="38">
        <v>2120.0</v>
      </c>
      <c r="N382" s="38">
        <v>31.0</v>
      </c>
      <c r="O382" s="38" t="s">
        <v>23</v>
      </c>
      <c r="P382" s="38" t="s">
        <v>35</v>
      </c>
      <c r="Q382" s="38" t="s">
        <v>814</v>
      </c>
      <c r="R382" s="38"/>
      <c r="S382" s="38"/>
      <c r="T382" s="38">
        <v>1.0</v>
      </c>
      <c r="U382" s="38">
        <v>1.0</v>
      </c>
      <c r="V382" s="38"/>
      <c r="W382" s="38"/>
      <c r="X382" s="38"/>
      <c r="Y382" s="38"/>
      <c r="Z382" s="38">
        <v>77.0</v>
      </c>
    </row>
    <row r="383" ht="12.75" customHeight="1" outlineLevel="2">
      <c r="A383" s="38" t="s">
        <v>99</v>
      </c>
      <c r="B383" s="38"/>
      <c r="C383" s="39">
        <v>43294.0</v>
      </c>
      <c r="D383" s="38">
        <v>2018.0</v>
      </c>
      <c r="E383" s="38">
        <v>5482.0</v>
      </c>
      <c r="F383" s="38">
        <v>171579.0</v>
      </c>
      <c r="G383" s="38">
        <v>6.0</v>
      </c>
      <c r="H383" s="38"/>
      <c r="I383" s="38" t="s">
        <v>846</v>
      </c>
      <c r="J383" s="40">
        <v>43294.770833333336</v>
      </c>
      <c r="K383" s="38" t="s">
        <v>21</v>
      </c>
      <c r="L383" s="38">
        <v>62.0</v>
      </c>
      <c r="M383" s="38">
        <v>2400.0</v>
      </c>
      <c r="N383" s="38">
        <v>33.0</v>
      </c>
      <c r="O383" s="38" t="s">
        <v>23</v>
      </c>
      <c r="P383" s="38" t="s">
        <v>35</v>
      </c>
      <c r="Q383" s="38" t="s">
        <v>814</v>
      </c>
      <c r="R383" s="38"/>
      <c r="S383" s="38"/>
      <c r="T383" s="38">
        <v>1.0</v>
      </c>
      <c r="U383" s="38">
        <v>1.0</v>
      </c>
      <c r="V383" s="38"/>
      <c r="W383" s="38"/>
      <c r="X383" s="38"/>
      <c r="Y383" s="38"/>
      <c r="Z383" s="38">
        <v>77.0</v>
      </c>
    </row>
    <row r="384" ht="12.75" customHeight="1" outlineLevel="2">
      <c r="A384" s="38" t="s">
        <v>99</v>
      </c>
      <c r="B384" s="38"/>
      <c r="C384" s="39">
        <v>43294.0</v>
      </c>
      <c r="D384" s="38">
        <v>2018.0</v>
      </c>
      <c r="E384" s="38">
        <v>5480.0</v>
      </c>
      <c r="F384" s="38">
        <v>106109.0</v>
      </c>
      <c r="G384" s="38">
        <v>6.0</v>
      </c>
      <c r="H384" s="38"/>
      <c r="I384" s="38" t="s">
        <v>862</v>
      </c>
      <c r="J384" s="40">
        <v>43294.625</v>
      </c>
      <c r="K384" s="38" t="s">
        <v>21</v>
      </c>
      <c r="L384" s="38">
        <v>62.0</v>
      </c>
      <c r="M384" s="38">
        <v>2410.0</v>
      </c>
      <c r="N384" s="38"/>
      <c r="O384" s="38" t="s">
        <v>23</v>
      </c>
      <c r="P384" s="38" t="s">
        <v>35</v>
      </c>
      <c r="Q384" s="38" t="s">
        <v>814</v>
      </c>
      <c r="R384" s="38"/>
      <c r="S384" s="38"/>
      <c r="T384" s="38">
        <v>1.0</v>
      </c>
      <c r="U384" s="38">
        <v>1.0</v>
      </c>
      <c r="V384" s="38"/>
      <c r="W384" s="38"/>
      <c r="X384" s="38"/>
      <c r="Y384" s="38"/>
      <c r="Z384" s="38">
        <v>77.0</v>
      </c>
    </row>
    <row r="385" ht="12.75" customHeight="1" outlineLevel="2">
      <c r="A385" s="38" t="s">
        <v>99</v>
      </c>
      <c r="B385" s="38"/>
      <c r="C385" s="39">
        <v>43294.0</v>
      </c>
      <c r="D385" s="38">
        <v>2018.0</v>
      </c>
      <c r="E385" s="38">
        <v>5478.0</v>
      </c>
      <c r="F385" s="38">
        <v>49767.0</v>
      </c>
      <c r="G385" s="38">
        <v>6.0</v>
      </c>
      <c r="H385" s="38"/>
      <c r="I385" s="38" t="s">
        <v>216</v>
      </c>
      <c r="J385" s="40">
        <v>43294.430555555555</v>
      </c>
      <c r="K385" s="38" t="s">
        <v>21</v>
      </c>
      <c r="L385" s="38">
        <v>74.0</v>
      </c>
      <c r="M385" s="38">
        <v>3775.0</v>
      </c>
      <c r="N385" s="38">
        <v>38.0</v>
      </c>
      <c r="O385" s="38" t="s">
        <v>23</v>
      </c>
      <c r="P385" s="38" t="s">
        <v>35</v>
      </c>
      <c r="Q385" s="38"/>
      <c r="R385" s="38"/>
      <c r="S385" s="38"/>
      <c r="T385" s="38"/>
      <c r="U385" s="38"/>
      <c r="V385" s="38"/>
      <c r="W385" s="38"/>
      <c r="X385" s="38"/>
      <c r="Y385" s="38"/>
      <c r="Z385" s="38">
        <v>77.0</v>
      </c>
    </row>
    <row r="386" ht="12.75" customHeight="1" outlineLevel="2">
      <c r="A386" s="38" t="s">
        <v>99</v>
      </c>
      <c r="B386" s="38"/>
      <c r="C386" s="39">
        <v>43295.0</v>
      </c>
      <c r="D386" s="38">
        <v>2018.0</v>
      </c>
      <c r="E386" s="38">
        <v>5489.0</v>
      </c>
      <c r="F386" s="38">
        <v>154447.0</v>
      </c>
      <c r="G386" s="38">
        <v>6.0</v>
      </c>
      <c r="H386" s="38"/>
      <c r="I386" s="38" t="s">
        <v>988</v>
      </c>
      <c r="J386" s="40">
        <v>43295.375</v>
      </c>
      <c r="K386" s="38" t="s">
        <v>21</v>
      </c>
      <c r="L386" s="38">
        <v>55.0</v>
      </c>
      <c r="M386" s="38">
        <v>1800.0</v>
      </c>
      <c r="N386" s="38"/>
      <c r="O386" s="38" t="s">
        <v>23</v>
      </c>
      <c r="P386" s="38" t="s">
        <v>35</v>
      </c>
      <c r="Q386" s="38"/>
      <c r="R386" s="38"/>
      <c r="S386" s="38"/>
      <c r="T386" s="38"/>
      <c r="U386" s="38"/>
      <c r="V386" s="38"/>
      <c r="W386" s="38"/>
      <c r="X386" s="38"/>
      <c r="Y386" s="38"/>
      <c r="Z386" s="38">
        <v>77.0</v>
      </c>
    </row>
    <row r="387" ht="12.75" customHeight="1" outlineLevel="2">
      <c r="A387" s="38" t="s">
        <v>99</v>
      </c>
      <c r="B387" s="38"/>
      <c r="C387" s="39">
        <v>43295.0</v>
      </c>
      <c r="D387" s="38">
        <v>2018.0</v>
      </c>
      <c r="E387" s="38">
        <v>5486.0</v>
      </c>
      <c r="F387" s="38">
        <v>44652.0</v>
      </c>
      <c r="G387" s="38">
        <v>6.0</v>
      </c>
      <c r="H387" s="38"/>
      <c r="I387" s="38" t="s">
        <v>175</v>
      </c>
      <c r="J387" s="40">
        <v>43295.416666666664</v>
      </c>
      <c r="K387" s="38" t="s">
        <v>21</v>
      </c>
      <c r="L387" s="38">
        <v>56.0</v>
      </c>
      <c r="M387" s="38">
        <v>2150.0</v>
      </c>
      <c r="N387" s="38">
        <v>30.0</v>
      </c>
      <c r="O387" s="38" t="s">
        <v>23</v>
      </c>
      <c r="P387" s="38" t="s">
        <v>35</v>
      </c>
      <c r="Q387" s="38"/>
      <c r="R387" s="38"/>
      <c r="S387" s="38"/>
      <c r="T387" s="38"/>
      <c r="U387" s="38"/>
      <c r="V387" s="38"/>
      <c r="W387" s="38"/>
      <c r="X387" s="38"/>
      <c r="Y387" s="38"/>
      <c r="Z387" s="38">
        <v>77.0</v>
      </c>
    </row>
    <row r="388" ht="12.75" customHeight="1" outlineLevel="2">
      <c r="A388" s="38" t="s">
        <v>99</v>
      </c>
      <c r="B388" s="38"/>
      <c r="C388" s="39">
        <v>43295.0</v>
      </c>
      <c r="D388" s="38">
        <v>2018.0</v>
      </c>
      <c r="E388" s="38">
        <v>5485.0</v>
      </c>
      <c r="F388" s="38">
        <v>11536.0</v>
      </c>
      <c r="G388" s="38">
        <v>6.0</v>
      </c>
      <c r="H388" s="38"/>
      <c r="I388" s="38" t="s">
        <v>140</v>
      </c>
      <c r="J388" s="40">
        <v>43295.416666666664</v>
      </c>
      <c r="K388" s="38" t="s">
        <v>21</v>
      </c>
      <c r="L388" s="38">
        <v>58.0</v>
      </c>
      <c r="M388" s="38">
        <v>2310.0</v>
      </c>
      <c r="N388" s="38">
        <v>31.0</v>
      </c>
      <c r="O388" s="38" t="s">
        <v>23</v>
      </c>
      <c r="P388" s="38" t="s">
        <v>35</v>
      </c>
      <c r="Q388" s="38"/>
      <c r="R388" s="38"/>
      <c r="S388" s="38"/>
      <c r="T388" s="38"/>
      <c r="U388" s="38"/>
      <c r="V388" s="38"/>
      <c r="W388" s="38"/>
      <c r="X388" s="38"/>
      <c r="Y388" s="38"/>
      <c r="Z388" s="38">
        <v>77.0</v>
      </c>
    </row>
    <row r="389" ht="12.75" customHeight="1" outlineLevel="2">
      <c r="A389" s="38" t="s">
        <v>99</v>
      </c>
      <c r="B389" s="38"/>
      <c r="C389" s="39">
        <v>43295.0</v>
      </c>
      <c r="D389" s="38">
        <v>2018.0</v>
      </c>
      <c r="E389" s="38">
        <v>5488.0</v>
      </c>
      <c r="F389" s="38">
        <v>94082.0</v>
      </c>
      <c r="G389" s="38">
        <v>6.0</v>
      </c>
      <c r="H389" s="38"/>
      <c r="I389" s="38" t="s">
        <v>217</v>
      </c>
      <c r="J389" s="40">
        <v>43295.36111111111</v>
      </c>
      <c r="K389" s="38" t="s">
        <v>21</v>
      </c>
      <c r="L389" s="38">
        <v>60.0</v>
      </c>
      <c r="M389" s="38">
        <v>2345.0</v>
      </c>
      <c r="N389" s="38">
        <v>60.0</v>
      </c>
      <c r="O389" s="38" t="s">
        <v>23</v>
      </c>
      <c r="P389" s="38" t="s">
        <v>35</v>
      </c>
      <c r="Q389" s="38"/>
      <c r="R389" s="38"/>
      <c r="S389" s="38"/>
      <c r="T389" s="38"/>
      <c r="U389" s="38"/>
      <c r="V389" s="38"/>
      <c r="W389" s="38"/>
      <c r="X389" s="38"/>
      <c r="Y389" s="38"/>
      <c r="Z389" s="38">
        <v>77.0</v>
      </c>
    </row>
    <row r="390" ht="12.75" customHeight="1" outlineLevel="2">
      <c r="A390" s="38" t="s">
        <v>99</v>
      </c>
      <c r="B390" s="38"/>
      <c r="C390" s="39">
        <v>43295.0</v>
      </c>
      <c r="D390" s="38">
        <v>2018.0</v>
      </c>
      <c r="E390" s="38">
        <v>5491.0</v>
      </c>
      <c r="F390" s="38">
        <v>143670.0</v>
      </c>
      <c r="G390" s="38">
        <v>6.0</v>
      </c>
      <c r="H390" s="38"/>
      <c r="I390" s="38" t="s">
        <v>161</v>
      </c>
      <c r="J390" s="40">
        <v>43295.458333333336</v>
      </c>
      <c r="K390" s="38" t="s">
        <v>21</v>
      </c>
      <c r="L390" s="38">
        <v>60.0</v>
      </c>
      <c r="M390" s="38">
        <v>2360.0</v>
      </c>
      <c r="N390" s="38">
        <v>31.0</v>
      </c>
      <c r="O390" s="38" t="s">
        <v>23</v>
      </c>
      <c r="P390" s="38" t="s">
        <v>35</v>
      </c>
      <c r="Q390" s="38"/>
      <c r="R390" s="38"/>
      <c r="S390" s="38"/>
      <c r="T390" s="38"/>
      <c r="U390" s="38"/>
      <c r="V390" s="38"/>
      <c r="W390" s="38"/>
      <c r="X390" s="38"/>
      <c r="Y390" s="38"/>
      <c r="Z390" s="38">
        <v>77.0</v>
      </c>
    </row>
    <row r="391" ht="12.75" customHeight="1" outlineLevel="2">
      <c r="A391" s="38" t="s">
        <v>99</v>
      </c>
      <c r="B391" s="38"/>
      <c r="C391" s="39">
        <v>43295.0</v>
      </c>
      <c r="D391" s="38">
        <v>2018.0</v>
      </c>
      <c r="E391" s="38">
        <v>5483.0</v>
      </c>
      <c r="F391" s="38">
        <v>89458.0</v>
      </c>
      <c r="G391" s="38">
        <v>6.0</v>
      </c>
      <c r="H391" s="38"/>
      <c r="I391" s="38" t="s">
        <v>862</v>
      </c>
      <c r="J391" s="40">
        <v>43295.416666666664</v>
      </c>
      <c r="K391" s="38" t="s">
        <v>21</v>
      </c>
      <c r="L391" s="38">
        <v>60.0</v>
      </c>
      <c r="M391" s="38">
        <v>2450.0</v>
      </c>
      <c r="N391" s="38">
        <v>32.0</v>
      </c>
      <c r="O391" s="38" t="s">
        <v>23</v>
      </c>
      <c r="P391" s="38" t="s">
        <v>35</v>
      </c>
      <c r="Q391" s="38"/>
      <c r="R391" s="38"/>
      <c r="S391" s="38"/>
      <c r="T391" s="38"/>
      <c r="U391" s="38"/>
      <c r="V391" s="38"/>
      <c r="W391" s="38"/>
      <c r="X391" s="38"/>
      <c r="Y391" s="38"/>
      <c r="Z391" s="38">
        <v>77.0</v>
      </c>
    </row>
    <row r="392" ht="12.75" customHeight="1" outlineLevel="2">
      <c r="A392" s="38" t="s">
        <v>99</v>
      </c>
      <c r="B392" s="38"/>
      <c r="C392" s="39">
        <v>43295.0</v>
      </c>
      <c r="D392" s="38">
        <v>2018.0</v>
      </c>
      <c r="E392" s="38">
        <v>5487.0</v>
      </c>
      <c r="F392" s="38">
        <v>166170.0</v>
      </c>
      <c r="G392" s="38">
        <v>6.0</v>
      </c>
      <c r="H392" s="38"/>
      <c r="I392" s="38" t="s">
        <v>982</v>
      </c>
      <c r="J392" s="40">
        <v>43295.333333333336</v>
      </c>
      <c r="K392" s="38" t="s">
        <v>21</v>
      </c>
      <c r="L392" s="38">
        <v>61.0</v>
      </c>
      <c r="M392" s="38">
        <v>2740.0</v>
      </c>
      <c r="N392" s="38">
        <v>61.0</v>
      </c>
      <c r="O392" s="38" t="s">
        <v>23</v>
      </c>
      <c r="P392" s="38" t="s">
        <v>35</v>
      </c>
      <c r="Q392" s="38"/>
      <c r="R392" s="38"/>
      <c r="S392" s="38"/>
      <c r="T392" s="38"/>
      <c r="U392" s="38"/>
      <c r="V392" s="38"/>
      <c r="W392" s="38"/>
      <c r="X392" s="38"/>
      <c r="Y392" s="38"/>
      <c r="Z392" s="38">
        <v>77.0</v>
      </c>
    </row>
    <row r="393" ht="12.75" customHeight="1" outlineLevel="2">
      <c r="A393" s="38" t="s">
        <v>99</v>
      </c>
      <c r="B393" s="38"/>
      <c r="C393" s="39">
        <v>43295.0</v>
      </c>
      <c r="D393" s="38">
        <v>2018.0</v>
      </c>
      <c r="E393" s="38">
        <v>5490.0</v>
      </c>
      <c r="F393" s="38">
        <v>211985.0</v>
      </c>
      <c r="G393" s="38">
        <v>6.0</v>
      </c>
      <c r="H393" s="38"/>
      <c r="I393" s="38" t="s">
        <v>220</v>
      </c>
      <c r="J393" s="40">
        <v>43295.5</v>
      </c>
      <c r="K393" s="38" t="s">
        <v>21</v>
      </c>
      <c r="L393" s="38">
        <v>78.0</v>
      </c>
      <c r="M393" s="38">
        <v>5055.0</v>
      </c>
      <c r="N393" s="38"/>
      <c r="O393" s="38" t="s">
        <v>23</v>
      </c>
      <c r="P393" s="38" t="s">
        <v>35</v>
      </c>
      <c r="Q393" s="38"/>
      <c r="R393" s="38"/>
      <c r="S393" s="38"/>
      <c r="T393" s="38"/>
      <c r="U393" s="38"/>
      <c r="V393" s="38"/>
      <c r="W393" s="38"/>
      <c r="X393" s="38"/>
      <c r="Y393" s="38"/>
      <c r="Z393" s="38">
        <v>77.0</v>
      </c>
    </row>
    <row r="394" ht="12.75" customHeight="1" outlineLevel="2">
      <c r="A394" s="38" t="s">
        <v>99</v>
      </c>
      <c r="B394" s="38"/>
      <c r="C394" s="39">
        <v>43296.0</v>
      </c>
      <c r="D394" s="38">
        <v>2018.0</v>
      </c>
      <c r="E394" s="38">
        <v>5495.0</v>
      </c>
      <c r="F394" s="38">
        <v>171866.0</v>
      </c>
      <c r="G394" s="38">
        <v>6.0</v>
      </c>
      <c r="H394" s="38"/>
      <c r="I394" s="38" t="s">
        <v>142</v>
      </c>
      <c r="J394" s="40">
        <v>43296.5</v>
      </c>
      <c r="K394" s="38" t="s">
        <v>21</v>
      </c>
      <c r="L394" s="38">
        <v>57.0</v>
      </c>
      <c r="M394" s="38">
        <v>2050.0</v>
      </c>
      <c r="N394" s="38">
        <v>57.0</v>
      </c>
      <c r="O394" s="38" t="s">
        <v>23</v>
      </c>
      <c r="P394" s="38" t="s">
        <v>35</v>
      </c>
      <c r="Q394" s="38" t="s">
        <v>814</v>
      </c>
      <c r="R394" s="38"/>
      <c r="S394" s="38"/>
      <c r="T394" s="38">
        <v>1.0</v>
      </c>
      <c r="U394" s="38">
        <v>1.0</v>
      </c>
      <c r="V394" s="38"/>
      <c r="W394" s="38"/>
      <c r="X394" s="38"/>
      <c r="Y394" s="38"/>
      <c r="Z394" s="38">
        <v>77.0</v>
      </c>
    </row>
    <row r="395" ht="12.75" customHeight="1" outlineLevel="2">
      <c r="A395" s="38" t="s">
        <v>99</v>
      </c>
      <c r="B395" s="38"/>
      <c r="C395" s="39">
        <v>43296.0</v>
      </c>
      <c r="D395" s="38">
        <v>2018.0</v>
      </c>
      <c r="E395" s="38">
        <v>5494.0</v>
      </c>
      <c r="F395" s="38">
        <v>146973.0</v>
      </c>
      <c r="G395" s="38">
        <v>6.0</v>
      </c>
      <c r="H395" s="38"/>
      <c r="I395" s="38" t="s">
        <v>133</v>
      </c>
      <c r="J395" s="40">
        <v>43296.4375</v>
      </c>
      <c r="K395" s="38" t="s">
        <v>21</v>
      </c>
      <c r="L395" s="38">
        <v>58.0</v>
      </c>
      <c r="M395" s="38">
        <v>2105.0</v>
      </c>
      <c r="N395" s="38">
        <v>29.0</v>
      </c>
      <c r="O395" s="38" t="s">
        <v>23</v>
      </c>
      <c r="P395" s="38" t="s">
        <v>35</v>
      </c>
      <c r="Q395" s="38" t="s">
        <v>814</v>
      </c>
      <c r="R395" s="38"/>
      <c r="S395" s="38"/>
      <c r="T395" s="38">
        <v>1.0</v>
      </c>
      <c r="U395" s="38">
        <v>1.0</v>
      </c>
      <c r="V395" s="38"/>
      <c r="W395" s="38"/>
      <c r="X395" s="38"/>
      <c r="Y395" s="38"/>
      <c r="Z395" s="38">
        <v>77.0</v>
      </c>
    </row>
    <row r="396" ht="12.75" customHeight="1" outlineLevel="2">
      <c r="A396" s="38" t="s">
        <v>99</v>
      </c>
      <c r="B396" s="38"/>
      <c r="C396" s="39">
        <v>43296.0</v>
      </c>
      <c r="D396" s="38">
        <v>2018.0</v>
      </c>
      <c r="E396" s="38">
        <v>5496.0</v>
      </c>
      <c r="F396" s="38">
        <v>171330.0</v>
      </c>
      <c r="G396" s="38">
        <v>6.0</v>
      </c>
      <c r="H396" s="38"/>
      <c r="I396" s="38" t="s">
        <v>142</v>
      </c>
      <c r="J396" s="40">
        <v>43296.541666666664</v>
      </c>
      <c r="K396" s="38" t="s">
        <v>21</v>
      </c>
      <c r="L396" s="38">
        <v>61.0</v>
      </c>
      <c r="M396" s="38">
        <v>2055.0</v>
      </c>
      <c r="N396" s="38">
        <v>28.0</v>
      </c>
      <c r="O396" s="38" t="s">
        <v>23</v>
      </c>
      <c r="P396" s="38" t="s">
        <v>35</v>
      </c>
      <c r="Q396" s="38" t="s">
        <v>814</v>
      </c>
      <c r="R396" s="38"/>
      <c r="S396" s="38"/>
      <c r="T396" s="38">
        <v>1.0</v>
      </c>
      <c r="U396" s="38">
        <v>1.0</v>
      </c>
      <c r="V396" s="38"/>
      <c r="W396" s="38"/>
      <c r="X396" s="38"/>
      <c r="Y396" s="38"/>
      <c r="Z396" s="38">
        <v>77.0</v>
      </c>
    </row>
    <row r="397" ht="12.75" customHeight="1" outlineLevel="2">
      <c r="A397" s="38" t="s">
        <v>99</v>
      </c>
      <c r="B397" s="38"/>
      <c r="C397" s="39">
        <v>43296.0</v>
      </c>
      <c r="D397" s="38">
        <v>2018.0</v>
      </c>
      <c r="E397" s="38">
        <v>5493.0</v>
      </c>
      <c r="F397" s="38">
        <v>18204.0</v>
      </c>
      <c r="G397" s="38">
        <v>6.0</v>
      </c>
      <c r="H397" s="38"/>
      <c r="I397" s="38" t="s">
        <v>343</v>
      </c>
      <c r="J397" s="40">
        <v>43296.458333333336</v>
      </c>
      <c r="K397" s="38" t="s">
        <v>21</v>
      </c>
      <c r="L397" s="38">
        <v>77.0</v>
      </c>
      <c r="M397" s="38">
        <v>4635.0</v>
      </c>
      <c r="N397" s="38">
        <v>39.0</v>
      </c>
      <c r="O397" s="38" t="s">
        <v>23</v>
      </c>
      <c r="P397" s="38" t="s">
        <v>35</v>
      </c>
      <c r="Q397" s="38" t="s">
        <v>35</v>
      </c>
      <c r="R397" s="38"/>
      <c r="S397" s="38"/>
      <c r="T397" s="38">
        <v>1.0</v>
      </c>
      <c r="U397" s="38">
        <v>2.0</v>
      </c>
      <c r="V397" s="38"/>
      <c r="W397" s="38"/>
      <c r="X397" s="38"/>
      <c r="Y397" s="38"/>
      <c r="Z397" s="38">
        <v>77.0</v>
      </c>
    </row>
    <row r="398" ht="12.75" customHeight="1" outlineLevel="2">
      <c r="A398" s="38" t="s">
        <v>99</v>
      </c>
      <c r="B398" s="38"/>
      <c r="C398" s="39">
        <v>43296.0</v>
      </c>
      <c r="D398" s="38">
        <v>2018.0</v>
      </c>
      <c r="E398" s="38">
        <v>5492.0</v>
      </c>
      <c r="F398" s="38">
        <v>46999.0</v>
      </c>
      <c r="G398" s="38">
        <v>6.0</v>
      </c>
      <c r="H398" s="38"/>
      <c r="I398" s="38" t="s">
        <v>883</v>
      </c>
      <c r="J398" s="40">
        <v>43296.416666666664</v>
      </c>
      <c r="K398" s="38" t="s">
        <v>21</v>
      </c>
      <c r="L398" s="38">
        <v>77.0</v>
      </c>
      <c r="M398" s="38">
        <v>5160.0</v>
      </c>
      <c r="N398" s="38">
        <v>41.0</v>
      </c>
      <c r="O398" s="38" t="s">
        <v>23</v>
      </c>
      <c r="P398" s="38" t="s">
        <v>35</v>
      </c>
      <c r="Q398" s="38" t="s">
        <v>35</v>
      </c>
      <c r="R398" s="38"/>
      <c r="S398" s="38"/>
      <c r="T398" s="38">
        <v>1.0</v>
      </c>
      <c r="U398" s="38">
        <v>2.0</v>
      </c>
      <c r="V398" s="38"/>
      <c r="W398" s="38"/>
      <c r="X398" s="38"/>
      <c r="Y398" s="38"/>
      <c r="Z398" s="38">
        <v>77.0</v>
      </c>
    </row>
    <row r="399" ht="12.75" customHeight="1" outlineLevel="2">
      <c r="A399" s="38" t="s">
        <v>900</v>
      </c>
      <c r="B399" s="38"/>
      <c r="C399" s="39">
        <v>43233.0</v>
      </c>
      <c r="D399" s="38">
        <v>2018.0</v>
      </c>
      <c r="E399" s="38">
        <v>5149.0</v>
      </c>
      <c r="F399" s="38">
        <v>140251.0</v>
      </c>
      <c r="G399" s="38">
        <v>14.0</v>
      </c>
      <c r="H399" s="38"/>
      <c r="I399" s="38" t="s">
        <v>1070</v>
      </c>
      <c r="J399" s="40">
        <v>43233.40625</v>
      </c>
      <c r="K399" s="38" t="s">
        <v>21</v>
      </c>
      <c r="L399" s="38">
        <v>76.0</v>
      </c>
      <c r="M399" s="38">
        <v>4850.0</v>
      </c>
      <c r="N399" s="38">
        <v>40.0</v>
      </c>
      <c r="O399" s="38" t="s">
        <v>23</v>
      </c>
      <c r="P399" s="38"/>
      <c r="Q399" s="38"/>
      <c r="R399" s="38"/>
      <c r="S399" s="38"/>
      <c r="T399" s="38"/>
      <c r="U399" s="38"/>
      <c r="V399" s="38"/>
      <c r="W399" s="38"/>
      <c r="X399" s="38"/>
      <c r="Y399" s="38"/>
      <c r="Z399" s="38">
        <v>77.0</v>
      </c>
    </row>
    <row r="400" ht="12.75" customHeight="1" outlineLevel="2">
      <c r="A400" s="38" t="s">
        <v>900</v>
      </c>
      <c r="B400" s="38"/>
      <c r="C400" s="39">
        <v>43277.0</v>
      </c>
      <c r="D400" s="38">
        <v>2018.0</v>
      </c>
      <c r="E400" s="38">
        <v>6260.0</v>
      </c>
      <c r="F400" s="38">
        <v>140251.0</v>
      </c>
      <c r="G400" s="38">
        <v>14.0</v>
      </c>
      <c r="H400" s="38"/>
      <c r="I400" s="38" t="s">
        <v>1071</v>
      </c>
      <c r="J400" s="40">
        <v>43277.541666666664</v>
      </c>
      <c r="K400" s="38" t="s">
        <v>21</v>
      </c>
      <c r="L400" s="38">
        <v>78.0</v>
      </c>
      <c r="M400" s="38">
        <v>5260.0</v>
      </c>
      <c r="N400" s="38">
        <v>40.0</v>
      </c>
      <c r="O400" s="38" t="s">
        <v>23</v>
      </c>
      <c r="P400" s="38" t="s">
        <v>35</v>
      </c>
      <c r="Q400" s="38" t="s">
        <v>814</v>
      </c>
      <c r="R400" s="38"/>
      <c r="S400" s="38"/>
      <c r="T400" s="38"/>
      <c r="U400" s="38"/>
      <c r="V400" s="38"/>
      <c r="W400" s="38"/>
      <c r="X400" s="38"/>
      <c r="Y400" s="38"/>
      <c r="Z400" s="38">
        <v>77.0</v>
      </c>
    </row>
    <row r="401" ht="12.75" customHeight="1" outlineLevel="2">
      <c r="A401" s="38" t="s">
        <v>900</v>
      </c>
      <c r="B401" s="38"/>
      <c r="C401" s="39">
        <v>43281.0</v>
      </c>
      <c r="D401" s="38">
        <v>2018.0</v>
      </c>
      <c r="E401" s="38">
        <v>5277.0</v>
      </c>
      <c r="F401" s="38">
        <v>13738.0</v>
      </c>
      <c r="G401" s="38">
        <v>14.0</v>
      </c>
      <c r="H401" s="38"/>
      <c r="I401" s="38" t="s">
        <v>1072</v>
      </c>
      <c r="J401" s="40">
        <v>43281.895833333336</v>
      </c>
      <c r="K401" s="38" t="s">
        <v>21</v>
      </c>
      <c r="L401" s="38">
        <v>83.0</v>
      </c>
      <c r="M401" s="38">
        <v>5400.0</v>
      </c>
      <c r="N401" s="38">
        <v>39.0</v>
      </c>
      <c r="O401" s="38" t="s">
        <v>23</v>
      </c>
      <c r="P401" s="38" t="s">
        <v>35</v>
      </c>
      <c r="Q401" s="38"/>
      <c r="R401" s="38"/>
      <c r="S401" s="38"/>
      <c r="T401" s="38"/>
      <c r="U401" s="38"/>
      <c r="V401" s="38"/>
      <c r="W401" s="38"/>
      <c r="X401" s="38"/>
      <c r="Y401" s="38"/>
      <c r="Z401" s="38">
        <v>77.0</v>
      </c>
    </row>
    <row r="402" ht="12.75" customHeight="1" outlineLevel="2">
      <c r="A402" s="38" t="s">
        <v>228</v>
      </c>
      <c r="B402" s="38"/>
      <c r="C402" s="39">
        <v>43205.0</v>
      </c>
      <c r="D402" s="38">
        <v>2018.0</v>
      </c>
      <c r="E402" s="38">
        <v>1.0</v>
      </c>
      <c r="F402" s="38">
        <v>156015.0</v>
      </c>
      <c r="G402" s="38">
        <v>7.0</v>
      </c>
      <c r="H402" s="38"/>
      <c r="I402" s="38" t="s">
        <v>923</v>
      </c>
      <c r="J402" s="40">
        <v>43205.493055555555</v>
      </c>
      <c r="K402" s="38" t="s">
        <v>21</v>
      </c>
      <c r="L402" s="38">
        <v>87.0</v>
      </c>
      <c r="M402" s="38">
        <v>7190.0</v>
      </c>
      <c r="N402" s="38">
        <v>46.0</v>
      </c>
      <c r="O402" s="38" t="s">
        <v>23</v>
      </c>
      <c r="P402" s="38" t="s">
        <v>23</v>
      </c>
      <c r="Q402" s="38" t="s">
        <v>814</v>
      </c>
      <c r="R402" s="38"/>
      <c r="S402" s="38"/>
      <c r="T402" s="38"/>
      <c r="U402" s="38"/>
      <c r="V402" s="38"/>
      <c r="W402" s="38"/>
      <c r="X402" s="38"/>
      <c r="Y402" s="38"/>
      <c r="Z402" s="38">
        <v>77.0</v>
      </c>
    </row>
    <row r="403" ht="12.75" customHeight="1" outlineLevel="2">
      <c r="A403" s="38" t="s">
        <v>228</v>
      </c>
      <c r="B403" s="38" t="s">
        <v>918</v>
      </c>
      <c r="C403" s="39">
        <v>43208.0</v>
      </c>
      <c r="D403" s="38">
        <v>2018.0</v>
      </c>
      <c r="E403" s="38">
        <v>5129.0</v>
      </c>
      <c r="F403" s="38">
        <v>169950.0</v>
      </c>
      <c r="G403" s="38">
        <v>7.0</v>
      </c>
      <c r="H403" s="38">
        <v>86.0</v>
      </c>
      <c r="I403" s="38"/>
      <c r="J403" s="40">
        <v>43208.458333333336</v>
      </c>
      <c r="K403" s="38" t="s">
        <v>40</v>
      </c>
      <c r="L403" s="38">
        <v>76.0</v>
      </c>
      <c r="M403" s="38">
        <v>4450.0</v>
      </c>
      <c r="N403" s="38">
        <v>37.0</v>
      </c>
      <c r="O403" s="38" t="s">
        <v>23</v>
      </c>
      <c r="P403" s="38" t="s">
        <v>23</v>
      </c>
      <c r="Q403" s="38" t="s">
        <v>821</v>
      </c>
      <c r="R403" s="38"/>
      <c r="S403" s="38"/>
      <c r="T403" s="38"/>
      <c r="U403" s="38"/>
      <c r="V403" s="38"/>
      <c r="W403" s="38"/>
      <c r="X403" s="38"/>
      <c r="Y403" s="38"/>
      <c r="Z403" s="38">
        <v>77.0</v>
      </c>
    </row>
    <row r="404" ht="12.75" customHeight="1" outlineLevel="2">
      <c r="A404" s="38" t="s">
        <v>228</v>
      </c>
      <c r="B404" s="38"/>
      <c r="C404" s="39">
        <v>43210.0</v>
      </c>
      <c r="D404" s="38">
        <v>2018.0</v>
      </c>
      <c r="E404" s="38">
        <v>5130.0</v>
      </c>
      <c r="F404" s="38">
        <v>156600.0</v>
      </c>
      <c r="G404" s="38">
        <v>7.0</v>
      </c>
      <c r="H404" s="38"/>
      <c r="I404" s="38" t="s">
        <v>896</v>
      </c>
      <c r="J404" s="40">
        <v>43210.333333333336</v>
      </c>
      <c r="K404" s="38" t="s">
        <v>21</v>
      </c>
      <c r="L404" s="38">
        <v>76.0</v>
      </c>
      <c r="M404" s="38">
        <v>4200.0</v>
      </c>
      <c r="N404" s="38">
        <v>37.0</v>
      </c>
      <c r="O404" s="38" t="s">
        <v>23</v>
      </c>
      <c r="P404" s="38" t="s">
        <v>40</v>
      </c>
      <c r="Q404" s="38" t="s">
        <v>814</v>
      </c>
      <c r="R404" s="38"/>
      <c r="S404" s="38"/>
      <c r="T404" s="38"/>
      <c r="U404" s="38"/>
      <c r="V404" s="38"/>
      <c r="W404" s="38"/>
      <c r="X404" s="38"/>
      <c r="Y404" s="38"/>
      <c r="Z404" s="38">
        <v>77.0</v>
      </c>
    </row>
    <row r="405" ht="12.75" customHeight="1" outlineLevel="2">
      <c r="A405" s="38" t="s">
        <v>228</v>
      </c>
      <c r="B405" s="38"/>
      <c r="C405" s="39">
        <v>43212.0</v>
      </c>
      <c r="D405" s="38">
        <v>2018.0</v>
      </c>
      <c r="E405" s="38">
        <v>5132.0</v>
      </c>
      <c r="F405" s="38">
        <v>38753.0</v>
      </c>
      <c r="G405" s="38">
        <v>7.0</v>
      </c>
      <c r="H405" s="38"/>
      <c r="I405" s="38" t="s">
        <v>923</v>
      </c>
      <c r="J405" s="40">
        <v>43212.40277777778</v>
      </c>
      <c r="K405" s="38" t="s">
        <v>21</v>
      </c>
      <c r="L405" s="38">
        <v>75.0</v>
      </c>
      <c r="M405" s="38">
        <v>4700.0</v>
      </c>
      <c r="N405" s="38">
        <v>40.0</v>
      </c>
      <c r="O405" s="38" t="s">
        <v>23</v>
      </c>
      <c r="P405" s="38" t="s">
        <v>23</v>
      </c>
      <c r="Q405" s="38" t="s">
        <v>814</v>
      </c>
      <c r="R405" s="38"/>
      <c r="S405" s="38"/>
      <c r="T405" s="38"/>
      <c r="U405" s="38"/>
      <c r="V405" s="38"/>
      <c r="W405" s="38"/>
      <c r="X405" s="38"/>
      <c r="Y405" s="38"/>
      <c r="Z405" s="38">
        <v>77.0</v>
      </c>
    </row>
    <row r="406" ht="12.75" customHeight="1" outlineLevel="2">
      <c r="A406" s="38" t="s">
        <v>228</v>
      </c>
      <c r="B406" s="38"/>
      <c r="C406" s="39">
        <v>43212.0</v>
      </c>
      <c r="D406" s="38">
        <v>2018.0</v>
      </c>
      <c r="E406" s="38">
        <v>5131.0</v>
      </c>
      <c r="F406" s="38">
        <v>155752.0</v>
      </c>
      <c r="G406" s="38">
        <v>7.0</v>
      </c>
      <c r="H406" s="38"/>
      <c r="I406" s="38" t="s">
        <v>39</v>
      </c>
      <c r="J406" s="40">
        <v>43212.38888888889</v>
      </c>
      <c r="K406" s="38" t="s">
        <v>21</v>
      </c>
      <c r="L406" s="38">
        <v>77.0</v>
      </c>
      <c r="M406" s="38">
        <v>5400.0</v>
      </c>
      <c r="N406" s="38">
        <v>41.0</v>
      </c>
      <c r="O406" s="38" t="s">
        <v>23</v>
      </c>
      <c r="P406" s="38" t="s">
        <v>40</v>
      </c>
      <c r="Q406" s="38" t="s">
        <v>814</v>
      </c>
      <c r="R406" s="38"/>
      <c r="S406" s="38"/>
      <c r="T406" s="38"/>
      <c r="U406" s="38"/>
      <c r="V406" s="38"/>
      <c r="W406" s="38"/>
      <c r="X406" s="38"/>
      <c r="Y406" s="38"/>
      <c r="Z406" s="38">
        <v>77.0</v>
      </c>
    </row>
    <row r="407" ht="12.75" customHeight="1" outlineLevel="2">
      <c r="A407" s="38" t="s">
        <v>228</v>
      </c>
      <c r="B407" s="38"/>
      <c r="C407" s="39">
        <v>43217.0</v>
      </c>
      <c r="D407" s="38">
        <v>2018.0</v>
      </c>
      <c r="E407" s="38">
        <v>5133.0</v>
      </c>
      <c r="F407" s="38">
        <v>181679.0</v>
      </c>
      <c r="G407" s="38">
        <v>7.0</v>
      </c>
      <c r="H407" s="38"/>
      <c r="I407" s="38" t="s">
        <v>1073</v>
      </c>
      <c r="J407" s="40">
        <v>43217.645833333336</v>
      </c>
      <c r="K407" s="38" t="s">
        <v>21</v>
      </c>
      <c r="L407" s="38">
        <v>77.0</v>
      </c>
      <c r="M407" s="38">
        <v>4350.0</v>
      </c>
      <c r="N407" s="38">
        <v>39.0</v>
      </c>
      <c r="O407" s="38" t="s">
        <v>23</v>
      </c>
      <c r="P407" s="38" t="s">
        <v>23</v>
      </c>
      <c r="Q407" s="38"/>
      <c r="R407" s="38"/>
      <c r="S407" s="38"/>
      <c r="T407" s="38"/>
      <c r="U407" s="38"/>
      <c r="V407" s="38"/>
      <c r="W407" s="38"/>
      <c r="X407" s="38"/>
      <c r="Y407" s="38"/>
      <c r="Z407" s="38">
        <v>77.0</v>
      </c>
    </row>
    <row r="408" ht="12.75" customHeight="1" outlineLevel="2">
      <c r="A408" s="38" t="s">
        <v>228</v>
      </c>
      <c r="B408" s="38" t="s">
        <v>716</v>
      </c>
      <c r="C408" s="39">
        <v>43219.0</v>
      </c>
      <c r="D408" s="38">
        <v>2018.0</v>
      </c>
      <c r="E408" s="38">
        <v>5134.0</v>
      </c>
      <c r="F408" s="38">
        <v>169442.0</v>
      </c>
      <c r="G408" s="38">
        <v>7.0</v>
      </c>
      <c r="H408" s="38">
        <v>37.0</v>
      </c>
      <c r="I408" s="38"/>
      <c r="J408" s="40">
        <v>43219.444444444445</v>
      </c>
      <c r="K408" s="38" t="s">
        <v>40</v>
      </c>
      <c r="L408" s="38">
        <v>81.0</v>
      </c>
      <c r="M408" s="38">
        <v>6150.0</v>
      </c>
      <c r="N408" s="38">
        <v>44.0</v>
      </c>
      <c r="O408" s="38" t="s">
        <v>23</v>
      </c>
      <c r="P408" s="38" t="s">
        <v>23</v>
      </c>
      <c r="Q408" s="38" t="s">
        <v>35</v>
      </c>
      <c r="R408" s="38"/>
      <c r="S408" s="38"/>
      <c r="T408" s="38"/>
      <c r="U408" s="38"/>
      <c r="V408" s="38"/>
      <c r="W408" s="38"/>
      <c r="X408" s="38"/>
      <c r="Y408" s="38"/>
      <c r="Z408" s="38">
        <v>77.0</v>
      </c>
    </row>
    <row r="409" ht="12.75" customHeight="1" outlineLevel="2">
      <c r="A409" s="38" t="s">
        <v>228</v>
      </c>
      <c r="B409" s="38" t="s">
        <v>739</v>
      </c>
      <c r="C409" s="39">
        <v>43219.0</v>
      </c>
      <c r="D409" s="38">
        <v>2018.0</v>
      </c>
      <c r="E409" s="38">
        <v>5135.0</v>
      </c>
      <c r="F409" s="38">
        <v>135399.0</v>
      </c>
      <c r="G409" s="38">
        <v>7.0</v>
      </c>
      <c r="H409" s="38">
        <v>40.0</v>
      </c>
      <c r="I409" s="38"/>
      <c r="J409" s="40">
        <v>43219.458333333336</v>
      </c>
      <c r="K409" s="38" t="s">
        <v>40</v>
      </c>
      <c r="L409" s="38">
        <v>72.0</v>
      </c>
      <c r="M409" s="38">
        <v>4300.0</v>
      </c>
      <c r="N409" s="38">
        <v>38.0</v>
      </c>
      <c r="O409" s="38" t="s">
        <v>23</v>
      </c>
      <c r="P409" s="38" t="s">
        <v>23</v>
      </c>
      <c r="Q409" s="38" t="s">
        <v>821</v>
      </c>
      <c r="R409" s="38"/>
      <c r="S409" s="38"/>
      <c r="T409" s="38"/>
      <c r="U409" s="38"/>
      <c r="V409" s="38"/>
      <c r="W409" s="38"/>
      <c r="X409" s="38"/>
      <c r="Y409" s="38"/>
      <c r="Z409" s="38">
        <v>77.0</v>
      </c>
    </row>
    <row r="410" ht="12.75" customHeight="1" outlineLevel="2">
      <c r="A410" s="38" t="s">
        <v>228</v>
      </c>
      <c r="B410" s="38"/>
      <c r="C410" s="39">
        <v>43219.0</v>
      </c>
      <c r="D410" s="38">
        <v>2018.0</v>
      </c>
      <c r="E410" s="38">
        <v>5136.0</v>
      </c>
      <c r="F410" s="38">
        <v>41513.0</v>
      </c>
      <c r="G410" s="38">
        <v>7.0</v>
      </c>
      <c r="H410" s="38"/>
      <c r="I410" s="38" t="s">
        <v>918</v>
      </c>
      <c r="J410" s="40">
        <v>43219.46875</v>
      </c>
      <c r="K410" s="38" t="s">
        <v>21</v>
      </c>
      <c r="L410" s="38">
        <v>77.0</v>
      </c>
      <c r="M410" s="38">
        <v>4500.0</v>
      </c>
      <c r="N410" s="38">
        <v>38.0</v>
      </c>
      <c r="O410" s="38" t="s">
        <v>23</v>
      </c>
      <c r="P410" s="38"/>
      <c r="Q410" s="38"/>
      <c r="R410" s="38"/>
      <c r="S410" s="38"/>
      <c r="T410" s="38"/>
      <c r="U410" s="38"/>
      <c r="V410" s="38"/>
      <c r="W410" s="38"/>
      <c r="X410" s="38"/>
      <c r="Y410" s="38"/>
      <c r="Z410" s="38">
        <v>77.0</v>
      </c>
    </row>
    <row r="411" ht="12.75" customHeight="1" outlineLevel="2">
      <c r="A411" s="38" t="s">
        <v>228</v>
      </c>
      <c r="B411" s="38" t="s">
        <v>692</v>
      </c>
      <c r="C411" s="39">
        <v>43222.0</v>
      </c>
      <c r="D411" s="38">
        <v>2018.0</v>
      </c>
      <c r="E411" s="38">
        <v>5138.0</v>
      </c>
      <c r="F411" s="38">
        <v>136423.0</v>
      </c>
      <c r="G411" s="38">
        <v>7.0</v>
      </c>
      <c r="H411" s="38">
        <v>36.0</v>
      </c>
      <c r="I411" s="38"/>
      <c r="J411" s="39">
        <v>43222.0</v>
      </c>
      <c r="K411" s="38" t="s">
        <v>40</v>
      </c>
      <c r="L411" s="38">
        <v>80.0</v>
      </c>
      <c r="M411" s="38">
        <v>6110.0</v>
      </c>
      <c r="N411" s="38">
        <v>43.0</v>
      </c>
      <c r="O411" s="38" t="s">
        <v>23</v>
      </c>
      <c r="P411" s="38" t="s">
        <v>23</v>
      </c>
      <c r="Q411" s="38" t="s">
        <v>814</v>
      </c>
      <c r="R411" s="38"/>
      <c r="S411" s="38"/>
      <c r="T411" s="38"/>
      <c r="U411" s="38"/>
      <c r="V411" s="38"/>
      <c r="W411" s="38"/>
      <c r="X411" s="38"/>
      <c r="Y411" s="38"/>
      <c r="Z411" s="38">
        <v>77.0</v>
      </c>
    </row>
    <row r="412" ht="12.75" customHeight="1" outlineLevel="1">
      <c r="A412" s="38"/>
      <c r="B412" s="38"/>
      <c r="C412" s="39"/>
      <c r="D412" s="38"/>
      <c r="E412" s="38"/>
      <c r="F412" s="38"/>
      <c r="G412" s="38"/>
      <c r="H412" s="38"/>
      <c r="I412" s="38"/>
      <c r="J412" s="39"/>
      <c r="K412" s="38"/>
      <c r="L412" s="38"/>
      <c r="M412" s="38"/>
      <c r="N412" s="38"/>
      <c r="O412" s="38"/>
      <c r="P412" s="38"/>
      <c r="Q412" s="38"/>
      <c r="R412" s="38"/>
      <c r="S412" s="38"/>
      <c r="T412" s="38"/>
      <c r="U412" s="38"/>
      <c r="V412" s="38"/>
      <c r="W412" s="38"/>
      <c r="X412" s="38"/>
      <c r="Y412" s="41" t="s">
        <v>1074</v>
      </c>
      <c r="Z412" s="38">
        <f>SUBTOTAL(3,Z352:Z411)</f>
        <v>60</v>
      </c>
    </row>
    <row r="413" ht="12.75" customHeight="1" outlineLevel="2">
      <c r="A413" s="38" t="s">
        <v>228</v>
      </c>
      <c r="B413" s="38" t="s">
        <v>739</v>
      </c>
      <c r="C413" s="39">
        <v>43222.0</v>
      </c>
      <c r="D413" s="38">
        <v>2018.0</v>
      </c>
      <c r="E413" s="38">
        <v>5137.0</v>
      </c>
      <c r="F413" s="38">
        <v>915.0</v>
      </c>
      <c r="G413" s="38">
        <v>7.0</v>
      </c>
      <c r="H413" s="38">
        <v>40.0</v>
      </c>
      <c r="I413" s="38"/>
      <c r="J413" s="39">
        <v>43222.0</v>
      </c>
      <c r="K413" s="38" t="s">
        <v>40</v>
      </c>
      <c r="L413" s="38">
        <v>74.0</v>
      </c>
      <c r="M413" s="38">
        <v>4120.0</v>
      </c>
      <c r="N413" s="38">
        <v>38.0</v>
      </c>
      <c r="O413" s="38" t="s">
        <v>23</v>
      </c>
      <c r="P413" s="38" t="s">
        <v>23</v>
      </c>
      <c r="Q413" s="38" t="s">
        <v>814</v>
      </c>
      <c r="R413" s="38"/>
      <c r="S413" s="38"/>
      <c r="T413" s="38"/>
      <c r="U413" s="38"/>
      <c r="V413" s="38"/>
      <c r="W413" s="38"/>
      <c r="X413" s="38"/>
      <c r="Y413" s="38"/>
      <c r="Z413" s="38">
        <v>78.0</v>
      </c>
    </row>
    <row r="414" ht="12.75" customHeight="1" outlineLevel="2">
      <c r="A414" s="38" t="s">
        <v>228</v>
      </c>
      <c r="B414" s="38"/>
      <c r="C414" s="39">
        <v>43225.0</v>
      </c>
      <c r="D414" s="38">
        <v>2018.0</v>
      </c>
      <c r="E414" s="38">
        <v>5139.0</v>
      </c>
      <c r="F414" s="38">
        <v>40524.0</v>
      </c>
      <c r="G414" s="38">
        <v>7.0</v>
      </c>
      <c r="H414" s="38"/>
      <c r="I414" s="38" t="s">
        <v>1002</v>
      </c>
      <c r="J414" s="40">
        <v>43225.6875</v>
      </c>
      <c r="K414" s="38" t="s">
        <v>21</v>
      </c>
      <c r="L414" s="38">
        <v>74.0</v>
      </c>
      <c r="M414" s="38">
        <v>4310.0</v>
      </c>
      <c r="N414" s="38">
        <v>39.0</v>
      </c>
      <c r="O414" s="38" t="s">
        <v>23</v>
      </c>
      <c r="P414" s="38" t="s">
        <v>23</v>
      </c>
      <c r="Q414" s="38" t="s">
        <v>814</v>
      </c>
      <c r="R414" s="38"/>
      <c r="S414" s="38"/>
      <c r="T414" s="38"/>
      <c r="U414" s="38"/>
      <c r="V414" s="38"/>
      <c r="W414" s="38"/>
      <c r="X414" s="38"/>
      <c r="Y414" s="38"/>
      <c r="Z414" s="38">
        <v>78.0</v>
      </c>
    </row>
    <row r="415" ht="12.75" customHeight="1" outlineLevel="2">
      <c r="A415" s="38" t="s">
        <v>228</v>
      </c>
      <c r="B415" s="38"/>
      <c r="C415" s="39">
        <v>43225.0</v>
      </c>
      <c r="D415" s="38">
        <v>2018.0</v>
      </c>
      <c r="E415" s="38">
        <v>5140.0</v>
      </c>
      <c r="F415" s="38">
        <v>16185.0</v>
      </c>
      <c r="G415" s="38">
        <v>7.0</v>
      </c>
      <c r="H415" s="38"/>
      <c r="I415" s="38" t="s">
        <v>1075</v>
      </c>
      <c r="J415" s="40">
        <v>43225.8125</v>
      </c>
      <c r="K415" s="38" t="s">
        <v>21</v>
      </c>
      <c r="L415" s="38">
        <v>86.0</v>
      </c>
      <c r="M415" s="38">
        <v>7260.0</v>
      </c>
      <c r="N415" s="38">
        <v>45.0</v>
      </c>
      <c r="O415" s="38" t="s">
        <v>23</v>
      </c>
      <c r="P415" s="38" t="s">
        <v>23</v>
      </c>
      <c r="Q415" s="38" t="s">
        <v>814</v>
      </c>
      <c r="R415" s="38"/>
      <c r="S415" s="38"/>
      <c r="T415" s="38"/>
      <c r="U415" s="38"/>
      <c r="V415" s="38"/>
      <c r="W415" s="38"/>
      <c r="X415" s="38"/>
      <c r="Y415" s="38"/>
      <c r="Z415" s="38">
        <v>78.0</v>
      </c>
    </row>
    <row r="416" ht="12.75" customHeight="1" outlineLevel="2">
      <c r="A416" s="38" t="s">
        <v>228</v>
      </c>
      <c r="B416" s="38"/>
      <c r="C416" s="39">
        <v>43226.0</v>
      </c>
      <c r="D416" s="38">
        <v>2018.0</v>
      </c>
      <c r="E416" s="38">
        <v>5141.0</v>
      </c>
      <c r="F416" s="38">
        <v>179680.0</v>
      </c>
      <c r="G416" s="38">
        <v>7.0</v>
      </c>
      <c r="H416" s="38"/>
      <c r="I416" s="38" t="s">
        <v>904</v>
      </c>
      <c r="J416" s="40">
        <v>43226.680555555555</v>
      </c>
      <c r="K416" s="38" t="s">
        <v>21</v>
      </c>
      <c r="L416" s="38">
        <v>75.0</v>
      </c>
      <c r="M416" s="38">
        <v>4270.0</v>
      </c>
      <c r="N416" s="38">
        <v>36.0</v>
      </c>
      <c r="O416" s="38" t="s">
        <v>23</v>
      </c>
      <c r="P416" s="38" t="s">
        <v>23</v>
      </c>
      <c r="Q416" s="38" t="s">
        <v>814</v>
      </c>
      <c r="R416" s="38"/>
      <c r="S416" s="38"/>
      <c r="T416" s="38"/>
      <c r="U416" s="38"/>
      <c r="V416" s="38"/>
      <c r="W416" s="38"/>
      <c r="X416" s="38"/>
      <c r="Y416" s="38"/>
      <c r="Z416" s="38">
        <v>78.0</v>
      </c>
    </row>
    <row r="417" ht="12.75" customHeight="1" outlineLevel="2">
      <c r="A417" s="38" t="s">
        <v>228</v>
      </c>
      <c r="B417" s="38" t="s">
        <v>739</v>
      </c>
      <c r="C417" s="39">
        <v>43228.0</v>
      </c>
      <c r="D417" s="38">
        <v>2018.0</v>
      </c>
      <c r="E417" s="38">
        <v>5142.0</v>
      </c>
      <c r="F417" s="38">
        <v>173462.0</v>
      </c>
      <c r="G417" s="38">
        <v>7.0</v>
      </c>
      <c r="H417" s="38">
        <v>40.0</v>
      </c>
      <c r="I417" s="38"/>
      <c r="J417" s="39">
        <v>43228.0</v>
      </c>
      <c r="K417" s="38" t="s">
        <v>40</v>
      </c>
      <c r="L417" s="38">
        <v>78.0</v>
      </c>
      <c r="M417" s="38">
        <v>5010.0</v>
      </c>
      <c r="N417" s="38">
        <v>40.0</v>
      </c>
      <c r="O417" s="38" t="s">
        <v>23</v>
      </c>
      <c r="P417" s="38" t="s">
        <v>23</v>
      </c>
      <c r="Q417" s="38" t="s">
        <v>814</v>
      </c>
      <c r="R417" s="38"/>
      <c r="S417" s="38"/>
      <c r="T417" s="38"/>
      <c r="U417" s="38"/>
      <c r="V417" s="38"/>
      <c r="W417" s="38"/>
      <c r="X417" s="38"/>
      <c r="Y417" s="38"/>
      <c r="Z417" s="38">
        <v>78.0</v>
      </c>
    </row>
    <row r="418" ht="12.75" customHeight="1" outlineLevel="2">
      <c r="A418" s="38" t="s">
        <v>228</v>
      </c>
      <c r="B418" s="38" t="s">
        <v>229</v>
      </c>
      <c r="C418" s="39">
        <v>43229.0</v>
      </c>
      <c r="D418" s="38">
        <v>2018.0</v>
      </c>
      <c r="E418" s="38">
        <v>5143.0</v>
      </c>
      <c r="F418" s="38">
        <v>104955.0</v>
      </c>
      <c r="G418" s="38">
        <v>7.0</v>
      </c>
      <c r="H418" s="38">
        <v>38.0</v>
      </c>
      <c r="I418" s="38"/>
      <c r="J418" s="39">
        <v>43229.0</v>
      </c>
      <c r="K418" s="38" t="s">
        <v>40</v>
      </c>
      <c r="L418" s="38">
        <v>75.0</v>
      </c>
      <c r="M418" s="38">
        <v>4400.0</v>
      </c>
      <c r="N418" s="38">
        <v>38.0</v>
      </c>
      <c r="O418" s="38" t="s">
        <v>23</v>
      </c>
      <c r="P418" s="38" t="s">
        <v>23</v>
      </c>
      <c r="Q418" s="38" t="s">
        <v>814</v>
      </c>
      <c r="R418" s="38"/>
      <c r="S418" s="38"/>
      <c r="T418" s="38"/>
      <c r="U418" s="38"/>
      <c r="V418" s="38"/>
      <c r="W418" s="38"/>
      <c r="X418" s="38"/>
      <c r="Y418" s="38"/>
      <c r="Z418" s="38">
        <v>78.0</v>
      </c>
    </row>
    <row r="419" ht="12.75" customHeight="1" outlineLevel="2">
      <c r="A419" s="38" t="s">
        <v>228</v>
      </c>
      <c r="B419" s="38" t="s">
        <v>229</v>
      </c>
      <c r="C419" s="39">
        <v>43231.0</v>
      </c>
      <c r="D419" s="38">
        <v>2018.0</v>
      </c>
      <c r="E419" s="38">
        <v>5147.0</v>
      </c>
      <c r="F419" s="38">
        <v>66221.0</v>
      </c>
      <c r="G419" s="38">
        <v>7.0</v>
      </c>
      <c r="H419" s="38">
        <v>38.0</v>
      </c>
      <c r="I419" s="38"/>
      <c r="J419" s="40">
        <v>43231.833333333336</v>
      </c>
      <c r="K419" s="38" t="s">
        <v>40</v>
      </c>
      <c r="L419" s="38">
        <v>76.0</v>
      </c>
      <c r="M419" s="38">
        <v>5147.0</v>
      </c>
      <c r="N419" s="38">
        <v>36.0</v>
      </c>
      <c r="O419" s="38" t="s">
        <v>23</v>
      </c>
      <c r="P419" s="38" t="s">
        <v>23</v>
      </c>
      <c r="Q419" s="38" t="s">
        <v>814</v>
      </c>
      <c r="R419" s="38"/>
      <c r="S419" s="38"/>
      <c r="T419" s="38"/>
      <c r="U419" s="38"/>
      <c r="V419" s="38"/>
      <c r="W419" s="38"/>
      <c r="X419" s="38"/>
      <c r="Y419" s="38"/>
      <c r="Z419" s="38">
        <v>78.0</v>
      </c>
    </row>
    <row r="420" ht="12.75" customHeight="1" outlineLevel="2">
      <c r="A420" s="38" t="s">
        <v>228</v>
      </c>
      <c r="B420" s="38"/>
      <c r="C420" s="39">
        <v>43231.0</v>
      </c>
      <c r="D420" s="38">
        <v>2018.0</v>
      </c>
      <c r="E420" s="38">
        <v>5144.0</v>
      </c>
      <c r="F420" s="38">
        <v>118282.0</v>
      </c>
      <c r="G420" s="38">
        <v>7.0</v>
      </c>
      <c r="H420" s="38"/>
      <c r="I420" s="38" t="s">
        <v>913</v>
      </c>
      <c r="J420" s="39">
        <v>43231.0</v>
      </c>
      <c r="K420" s="38" t="s">
        <v>21</v>
      </c>
      <c r="L420" s="38">
        <v>75.0</v>
      </c>
      <c r="M420" s="38">
        <v>4700.0</v>
      </c>
      <c r="N420" s="38">
        <v>39.0</v>
      </c>
      <c r="O420" s="38" t="s">
        <v>23</v>
      </c>
      <c r="P420" s="38" t="s">
        <v>23</v>
      </c>
      <c r="Q420" s="38" t="s">
        <v>814</v>
      </c>
      <c r="R420" s="38"/>
      <c r="S420" s="38"/>
      <c r="T420" s="38"/>
      <c r="U420" s="38"/>
      <c r="V420" s="38"/>
      <c r="W420" s="38"/>
      <c r="X420" s="38"/>
      <c r="Y420" s="38"/>
      <c r="Z420" s="38">
        <v>78.0</v>
      </c>
    </row>
    <row r="421" ht="12.75" customHeight="1" outlineLevel="2">
      <c r="A421" s="38" t="s">
        <v>228</v>
      </c>
      <c r="B421" s="38"/>
      <c r="C421" s="39">
        <v>43231.0</v>
      </c>
      <c r="D421" s="38">
        <v>2018.0</v>
      </c>
      <c r="E421" s="38">
        <v>5146.0</v>
      </c>
      <c r="F421" s="38">
        <v>117377.0</v>
      </c>
      <c r="G421" s="38">
        <v>7.0</v>
      </c>
      <c r="H421" s="38"/>
      <c r="I421" s="38" t="s">
        <v>932</v>
      </c>
      <c r="J421" s="39">
        <v>43231.0</v>
      </c>
      <c r="K421" s="38" t="s">
        <v>21</v>
      </c>
      <c r="L421" s="38">
        <v>76.0</v>
      </c>
      <c r="M421" s="38">
        <v>4700.0</v>
      </c>
      <c r="N421" s="38">
        <v>38.0</v>
      </c>
      <c r="O421" s="38" t="s">
        <v>23</v>
      </c>
      <c r="P421" s="38" t="s">
        <v>23</v>
      </c>
      <c r="Q421" s="38" t="s">
        <v>814</v>
      </c>
      <c r="R421" s="38"/>
      <c r="S421" s="38"/>
      <c r="T421" s="38"/>
      <c r="U421" s="38"/>
      <c r="V421" s="38"/>
      <c r="W421" s="38"/>
      <c r="X421" s="38"/>
      <c r="Y421" s="38"/>
      <c r="Z421" s="38">
        <v>78.0</v>
      </c>
    </row>
    <row r="422" ht="12.75" customHeight="1" outlineLevel="2">
      <c r="A422" s="38" t="s">
        <v>228</v>
      </c>
      <c r="B422" s="38"/>
      <c r="C422" s="39">
        <v>43231.0</v>
      </c>
      <c r="D422" s="38">
        <v>2018.0</v>
      </c>
      <c r="E422" s="38">
        <v>5145.0</v>
      </c>
      <c r="F422" s="38">
        <v>136878.0</v>
      </c>
      <c r="G422" s="38">
        <v>7.0</v>
      </c>
      <c r="H422" s="38"/>
      <c r="I422" s="38" t="s">
        <v>117</v>
      </c>
      <c r="J422" s="39">
        <v>43231.0</v>
      </c>
      <c r="K422" s="38" t="s">
        <v>21</v>
      </c>
      <c r="L422" s="38">
        <v>78.0</v>
      </c>
      <c r="M422" s="38">
        <v>4710.0</v>
      </c>
      <c r="N422" s="38">
        <v>39.0</v>
      </c>
      <c r="O422" s="38" t="s">
        <v>23</v>
      </c>
      <c r="P422" s="38" t="s">
        <v>23</v>
      </c>
      <c r="Q422" s="38" t="s">
        <v>814</v>
      </c>
      <c r="R422" s="38"/>
      <c r="S422" s="38"/>
      <c r="T422" s="38"/>
      <c r="U422" s="38"/>
      <c r="V422" s="38"/>
      <c r="W422" s="38"/>
      <c r="X422" s="38"/>
      <c r="Y422" s="38"/>
      <c r="Z422" s="38">
        <v>78.0</v>
      </c>
    </row>
    <row r="423" ht="12.75" customHeight="1" outlineLevel="2">
      <c r="A423" s="38" t="s">
        <v>228</v>
      </c>
      <c r="B423" s="38"/>
      <c r="C423" s="39">
        <v>43232.0</v>
      </c>
      <c r="D423" s="38">
        <v>2018.0</v>
      </c>
      <c r="E423" s="38">
        <v>5148.0</v>
      </c>
      <c r="F423" s="38">
        <v>203673.0</v>
      </c>
      <c r="G423" s="38">
        <v>7.0</v>
      </c>
      <c r="H423" s="38"/>
      <c r="I423" s="38" t="s">
        <v>1076</v>
      </c>
      <c r="J423" s="40">
        <v>43232.5</v>
      </c>
      <c r="K423" s="38" t="s">
        <v>21</v>
      </c>
      <c r="L423" s="38">
        <v>79.0</v>
      </c>
      <c r="M423" s="38">
        <v>4900.0</v>
      </c>
      <c r="N423" s="38">
        <v>39.0</v>
      </c>
      <c r="O423" s="38" t="s">
        <v>23</v>
      </c>
      <c r="P423" s="38" t="s">
        <v>40</v>
      </c>
      <c r="Q423" s="38"/>
      <c r="R423" s="38"/>
      <c r="S423" s="38"/>
      <c r="T423" s="38"/>
      <c r="U423" s="38"/>
      <c r="V423" s="38"/>
      <c r="W423" s="38"/>
      <c r="X423" s="38"/>
      <c r="Y423" s="38"/>
      <c r="Z423" s="38">
        <v>78.0</v>
      </c>
    </row>
    <row r="424" ht="12.75" customHeight="1" outlineLevel="2">
      <c r="A424" s="38" t="s">
        <v>228</v>
      </c>
      <c r="B424" s="38"/>
      <c r="C424" s="39">
        <v>43233.0</v>
      </c>
      <c r="D424" s="38">
        <v>2018.0</v>
      </c>
      <c r="E424" s="38">
        <v>5150.0</v>
      </c>
      <c r="F424" s="38">
        <v>9565.0</v>
      </c>
      <c r="G424" s="38">
        <v>7.0</v>
      </c>
      <c r="H424" s="38"/>
      <c r="I424" s="38" t="s">
        <v>117</v>
      </c>
      <c r="J424" s="40">
        <v>43233.458333333336</v>
      </c>
      <c r="K424" s="38" t="s">
        <v>21</v>
      </c>
      <c r="L424" s="38">
        <v>75.0</v>
      </c>
      <c r="M424" s="38">
        <v>4750.0</v>
      </c>
      <c r="N424" s="38">
        <v>41.0</v>
      </c>
      <c r="O424" s="38" t="s">
        <v>23</v>
      </c>
      <c r="P424" s="38"/>
      <c r="Q424" s="38"/>
      <c r="R424" s="38"/>
      <c r="S424" s="38"/>
      <c r="T424" s="38"/>
      <c r="U424" s="38"/>
      <c r="V424" s="38"/>
      <c r="W424" s="38"/>
      <c r="X424" s="38"/>
      <c r="Y424" s="38"/>
      <c r="Z424" s="38">
        <v>78.0</v>
      </c>
    </row>
    <row r="425" ht="12.75" customHeight="1" outlineLevel="2">
      <c r="A425" s="38" t="s">
        <v>228</v>
      </c>
      <c r="B425" s="38"/>
      <c r="C425" s="39">
        <v>43238.0</v>
      </c>
      <c r="D425" s="38">
        <v>2018.0</v>
      </c>
      <c r="E425" s="38">
        <v>5151.0</v>
      </c>
      <c r="F425" s="38">
        <v>44184.0</v>
      </c>
      <c r="G425" s="38">
        <v>7.0</v>
      </c>
      <c r="H425" s="38"/>
      <c r="I425" s="38" t="s">
        <v>117</v>
      </c>
      <c r="J425" s="40">
        <v>43238.375</v>
      </c>
      <c r="K425" s="38" t="s">
        <v>21</v>
      </c>
      <c r="L425" s="38">
        <v>76.0</v>
      </c>
      <c r="M425" s="38">
        <v>5280.0</v>
      </c>
      <c r="N425" s="38">
        <v>42.0</v>
      </c>
      <c r="O425" s="38" t="s">
        <v>23</v>
      </c>
      <c r="P425" s="38" t="s">
        <v>23</v>
      </c>
      <c r="Q425" s="38" t="s">
        <v>814</v>
      </c>
      <c r="R425" s="38"/>
      <c r="S425" s="38"/>
      <c r="T425" s="38"/>
      <c r="U425" s="38"/>
      <c r="V425" s="38"/>
      <c r="W425" s="38"/>
      <c r="X425" s="38"/>
      <c r="Y425" s="38"/>
      <c r="Z425" s="38">
        <v>78.0</v>
      </c>
    </row>
    <row r="426" ht="12.75" customHeight="1" outlineLevel="2">
      <c r="A426" s="38" t="s">
        <v>228</v>
      </c>
      <c r="B426" s="38" t="s">
        <v>692</v>
      </c>
      <c r="C426" s="39">
        <v>43239.0</v>
      </c>
      <c r="D426" s="38">
        <v>2018.0</v>
      </c>
      <c r="E426" s="38">
        <v>5153.0</v>
      </c>
      <c r="F426" s="38">
        <v>112579.0</v>
      </c>
      <c r="G426" s="38">
        <v>7.0</v>
      </c>
      <c r="H426" s="38">
        <v>36.0</v>
      </c>
      <c r="I426" s="38"/>
      <c r="J426" s="40">
        <v>43239.770833333336</v>
      </c>
      <c r="K426" s="38" t="s">
        <v>40</v>
      </c>
      <c r="L426" s="38">
        <v>81.0</v>
      </c>
      <c r="M426" s="38">
        <v>6000.0</v>
      </c>
      <c r="N426" s="38">
        <v>44.0</v>
      </c>
      <c r="O426" s="38" t="s">
        <v>23</v>
      </c>
      <c r="P426" s="38" t="s">
        <v>23</v>
      </c>
      <c r="Q426" s="38" t="s">
        <v>814</v>
      </c>
      <c r="R426" s="38"/>
      <c r="S426" s="38"/>
      <c r="T426" s="38"/>
      <c r="U426" s="38"/>
      <c r="V426" s="38"/>
      <c r="W426" s="38"/>
      <c r="X426" s="38"/>
      <c r="Y426" s="38"/>
      <c r="Z426" s="38">
        <v>78.0</v>
      </c>
    </row>
    <row r="427" ht="12.75" customHeight="1" outlineLevel="2">
      <c r="A427" s="38" t="s">
        <v>228</v>
      </c>
      <c r="B427" s="38"/>
      <c r="C427" s="39">
        <v>43239.0</v>
      </c>
      <c r="D427" s="38">
        <v>2018.0</v>
      </c>
      <c r="E427" s="38">
        <v>5152.0</v>
      </c>
      <c r="F427" s="38">
        <v>137648.0</v>
      </c>
      <c r="G427" s="38">
        <v>7.0</v>
      </c>
      <c r="H427" s="38"/>
      <c r="I427" s="38" t="s">
        <v>1077</v>
      </c>
      <c r="J427" s="40">
        <v>43239.4375</v>
      </c>
      <c r="K427" s="38" t="s">
        <v>21</v>
      </c>
      <c r="L427" s="38">
        <v>75.0</v>
      </c>
      <c r="M427" s="38">
        <v>4780.0</v>
      </c>
      <c r="N427" s="38">
        <v>38.0</v>
      </c>
      <c r="O427" s="38" t="s">
        <v>23</v>
      </c>
      <c r="P427" s="38" t="s">
        <v>40</v>
      </c>
      <c r="Q427" s="38" t="s">
        <v>814</v>
      </c>
      <c r="R427" s="38"/>
      <c r="S427" s="38"/>
      <c r="T427" s="38"/>
      <c r="U427" s="38"/>
      <c r="V427" s="38"/>
      <c r="W427" s="38"/>
      <c r="X427" s="38"/>
      <c r="Y427" s="38"/>
      <c r="Z427" s="38">
        <v>78.0</v>
      </c>
    </row>
    <row r="428" ht="12.75" customHeight="1" outlineLevel="2">
      <c r="A428" s="38" t="s">
        <v>228</v>
      </c>
      <c r="B428" s="38"/>
      <c r="C428" s="39">
        <v>43239.0</v>
      </c>
      <c r="D428" s="38">
        <v>2018.0</v>
      </c>
      <c r="E428" s="38">
        <v>5154.0</v>
      </c>
      <c r="F428" s="38">
        <v>44555.0</v>
      </c>
      <c r="G428" s="38">
        <v>7.0</v>
      </c>
      <c r="H428" s="38"/>
      <c r="I428" s="38" t="s">
        <v>921</v>
      </c>
      <c r="J428" s="40">
        <v>43239.84375</v>
      </c>
      <c r="K428" s="38" t="s">
        <v>21</v>
      </c>
      <c r="L428" s="38">
        <v>79.0</v>
      </c>
      <c r="M428" s="38">
        <v>5350.0</v>
      </c>
      <c r="N428" s="38">
        <v>42.0</v>
      </c>
      <c r="O428" s="38" t="s">
        <v>23</v>
      </c>
      <c r="P428" s="38" t="s">
        <v>23</v>
      </c>
      <c r="Q428" s="38" t="s">
        <v>814</v>
      </c>
      <c r="R428" s="38"/>
      <c r="S428" s="38"/>
      <c r="T428" s="38"/>
      <c r="U428" s="38"/>
      <c r="V428" s="38"/>
      <c r="W428" s="38"/>
      <c r="X428" s="38"/>
      <c r="Y428" s="38"/>
      <c r="Z428" s="38">
        <v>78.0</v>
      </c>
    </row>
    <row r="429" ht="12.75" customHeight="1" outlineLevel="2">
      <c r="A429" s="38" t="s">
        <v>228</v>
      </c>
      <c r="B429" s="38"/>
      <c r="C429" s="39">
        <v>43240.0</v>
      </c>
      <c r="D429" s="38">
        <v>2018.0</v>
      </c>
      <c r="E429" s="38">
        <v>5157.0</v>
      </c>
      <c r="F429" s="38">
        <v>20883.0</v>
      </c>
      <c r="G429" s="38">
        <v>7.0</v>
      </c>
      <c r="H429" s="38"/>
      <c r="I429" s="38" t="s">
        <v>1078</v>
      </c>
      <c r="J429" s="40">
        <v>43240.854166666664</v>
      </c>
      <c r="K429" s="38" t="s">
        <v>21</v>
      </c>
      <c r="L429" s="38">
        <v>72.0</v>
      </c>
      <c r="M429" s="38">
        <v>4111.0</v>
      </c>
      <c r="N429" s="38">
        <v>36.0</v>
      </c>
      <c r="O429" s="38" t="s">
        <v>23</v>
      </c>
      <c r="P429" s="38" t="s">
        <v>23</v>
      </c>
      <c r="Q429" s="38" t="s">
        <v>814</v>
      </c>
      <c r="R429" s="38"/>
      <c r="S429" s="38"/>
      <c r="T429" s="38"/>
      <c r="U429" s="38"/>
      <c r="V429" s="38"/>
      <c r="W429" s="38"/>
      <c r="X429" s="38"/>
      <c r="Y429" s="38"/>
      <c r="Z429" s="38">
        <v>78.0</v>
      </c>
    </row>
    <row r="430" ht="12.75" customHeight="1" outlineLevel="2">
      <c r="A430" s="38" t="s">
        <v>228</v>
      </c>
      <c r="B430" s="38"/>
      <c r="C430" s="39">
        <v>43240.0</v>
      </c>
      <c r="D430" s="38">
        <v>2018.0</v>
      </c>
      <c r="E430" s="38">
        <v>5156.0</v>
      </c>
      <c r="F430" s="38">
        <v>110373.0</v>
      </c>
      <c r="G430" s="38">
        <v>7.0</v>
      </c>
      <c r="H430" s="38"/>
      <c r="I430" s="38" t="s">
        <v>922</v>
      </c>
      <c r="J430" s="39">
        <v>43240.0</v>
      </c>
      <c r="K430" s="38" t="s">
        <v>21</v>
      </c>
      <c r="L430" s="38">
        <v>76.0</v>
      </c>
      <c r="M430" s="38">
        <v>4900.0</v>
      </c>
      <c r="N430" s="38">
        <v>38.0</v>
      </c>
      <c r="O430" s="38" t="s">
        <v>23</v>
      </c>
      <c r="P430" s="38" t="s">
        <v>23</v>
      </c>
      <c r="Q430" s="38" t="s">
        <v>814</v>
      </c>
      <c r="R430" s="38"/>
      <c r="S430" s="38"/>
      <c r="T430" s="38"/>
      <c r="U430" s="38"/>
      <c r="V430" s="38"/>
      <c r="W430" s="38"/>
      <c r="X430" s="38"/>
      <c r="Y430" s="38"/>
      <c r="Z430" s="38">
        <v>78.0</v>
      </c>
    </row>
    <row r="431" ht="12.75" customHeight="1" outlineLevel="2">
      <c r="A431" s="38" t="s">
        <v>228</v>
      </c>
      <c r="B431" s="38"/>
      <c r="C431" s="39">
        <v>43240.0</v>
      </c>
      <c r="D431" s="38">
        <v>2018.0</v>
      </c>
      <c r="E431" s="38">
        <v>5155.0</v>
      </c>
      <c r="F431" s="38">
        <v>59110.0</v>
      </c>
      <c r="G431" s="38">
        <v>7.0</v>
      </c>
      <c r="H431" s="38"/>
      <c r="I431" s="38" t="s">
        <v>928</v>
      </c>
      <c r="J431" s="40">
        <v>43240.354166666664</v>
      </c>
      <c r="K431" s="38" t="s">
        <v>21</v>
      </c>
      <c r="L431" s="38">
        <v>81.0</v>
      </c>
      <c r="M431" s="38">
        <v>5460.0</v>
      </c>
      <c r="N431" s="38">
        <v>42.0</v>
      </c>
      <c r="O431" s="38" t="s">
        <v>23</v>
      </c>
      <c r="P431" s="38" t="s">
        <v>40</v>
      </c>
      <c r="Q431" s="38"/>
      <c r="R431" s="38"/>
      <c r="S431" s="38"/>
      <c r="T431" s="38"/>
      <c r="U431" s="38"/>
      <c r="V431" s="38"/>
      <c r="W431" s="38"/>
      <c r="X431" s="38"/>
      <c r="Y431" s="38"/>
      <c r="Z431" s="38">
        <v>78.0</v>
      </c>
    </row>
    <row r="432" ht="12.75" customHeight="1" outlineLevel="2">
      <c r="A432" s="38" t="s">
        <v>228</v>
      </c>
      <c r="B432" s="38" t="s">
        <v>945</v>
      </c>
      <c r="C432" s="39">
        <v>43242.0</v>
      </c>
      <c r="D432" s="38">
        <v>2018.0</v>
      </c>
      <c r="E432" s="38">
        <v>5158.0</v>
      </c>
      <c r="F432" s="38">
        <v>172288.0</v>
      </c>
      <c r="G432" s="38">
        <v>7.0</v>
      </c>
      <c r="H432" s="38">
        <v>88.0</v>
      </c>
      <c r="I432" s="38"/>
      <c r="J432" s="39">
        <v>43242.0</v>
      </c>
      <c r="K432" s="38" t="s">
        <v>40</v>
      </c>
      <c r="L432" s="38">
        <v>77.0</v>
      </c>
      <c r="M432" s="38">
        <v>5400.0</v>
      </c>
      <c r="N432" s="38">
        <v>40.0</v>
      </c>
      <c r="O432" s="38" t="s">
        <v>23</v>
      </c>
      <c r="P432" s="38" t="s">
        <v>23</v>
      </c>
      <c r="Q432" s="38" t="s">
        <v>814</v>
      </c>
      <c r="R432" s="38"/>
      <c r="S432" s="38"/>
      <c r="T432" s="38"/>
      <c r="U432" s="38"/>
      <c r="V432" s="38"/>
      <c r="W432" s="38"/>
      <c r="X432" s="38"/>
      <c r="Y432" s="38"/>
      <c r="Z432" s="38">
        <v>78.0</v>
      </c>
    </row>
    <row r="433" ht="12.75" customHeight="1" outlineLevel="2">
      <c r="A433" s="38" t="s">
        <v>228</v>
      </c>
      <c r="B433" s="38" t="s">
        <v>229</v>
      </c>
      <c r="C433" s="39">
        <v>43243.0</v>
      </c>
      <c r="D433" s="38">
        <v>2018.0</v>
      </c>
      <c r="E433" s="38">
        <v>5160.0</v>
      </c>
      <c r="F433" s="38">
        <v>211864.0</v>
      </c>
      <c r="G433" s="38">
        <v>7.0</v>
      </c>
      <c r="H433" s="38">
        <v>38.0</v>
      </c>
      <c r="I433" s="38"/>
      <c r="J433" s="40">
        <v>43243.729166666664</v>
      </c>
      <c r="K433" s="38" t="s">
        <v>40</v>
      </c>
      <c r="L433" s="38">
        <v>74.0</v>
      </c>
      <c r="M433" s="38">
        <v>4590.0</v>
      </c>
      <c r="N433" s="38">
        <v>37.0</v>
      </c>
      <c r="O433" s="38" t="s">
        <v>23</v>
      </c>
      <c r="P433" s="38" t="s">
        <v>23</v>
      </c>
      <c r="Q433" s="38" t="s">
        <v>814</v>
      </c>
      <c r="R433" s="38"/>
      <c r="S433" s="38"/>
      <c r="T433" s="38"/>
      <c r="U433" s="38"/>
      <c r="V433" s="38"/>
      <c r="W433" s="38"/>
      <c r="X433" s="38"/>
      <c r="Y433" s="38"/>
      <c r="Z433" s="38">
        <v>78.0</v>
      </c>
    </row>
    <row r="434" ht="12.75" customHeight="1" outlineLevel="2">
      <c r="A434" s="38" t="s">
        <v>228</v>
      </c>
      <c r="B434" s="38" t="s">
        <v>904</v>
      </c>
      <c r="C434" s="39">
        <v>43243.0</v>
      </c>
      <c r="D434" s="38">
        <v>2018.0</v>
      </c>
      <c r="E434" s="38">
        <v>5161.0</v>
      </c>
      <c r="F434" s="38">
        <v>155729.0</v>
      </c>
      <c r="G434" s="38">
        <v>7.0</v>
      </c>
      <c r="H434" s="38">
        <v>84.0</v>
      </c>
      <c r="I434" s="38"/>
      <c r="J434" s="40">
        <v>43243.791666666664</v>
      </c>
      <c r="K434" s="38" t="s">
        <v>40</v>
      </c>
      <c r="L434" s="38">
        <v>76.0</v>
      </c>
      <c r="M434" s="38">
        <v>4850.0</v>
      </c>
      <c r="N434" s="38">
        <v>39.0</v>
      </c>
      <c r="O434" s="38" t="s">
        <v>23</v>
      </c>
      <c r="P434" s="38" t="s">
        <v>23</v>
      </c>
      <c r="Q434" s="38" t="s">
        <v>814</v>
      </c>
      <c r="R434" s="38"/>
      <c r="S434" s="38"/>
      <c r="T434" s="38"/>
      <c r="U434" s="38"/>
      <c r="V434" s="38"/>
      <c r="W434" s="38"/>
      <c r="X434" s="38"/>
      <c r="Y434" s="38"/>
      <c r="Z434" s="38">
        <v>78.0</v>
      </c>
    </row>
    <row r="435" ht="12.75" customHeight="1" outlineLevel="2">
      <c r="A435" s="38" t="s">
        <v>228</v>
      </c>
      <c r="B435" s="38" t="s">
        <v>904</v>
      </c>
      <c r="C435" s="39">
        <v>43243.0</v>
      </c>
      <c r="D435" s="38">
        <v>2018.0</v>
      </c>
      <c r="E435" s="38">
        <v>5162.0</v>
      </c>
      <c r="F435" s="38">
        <v>158601.0</v>
      </c>
      <c r="G435" s="38">
        <v>7.0</v>
      </c>
      <c r="H435" s="38">
        <v>84.0</v>
      </c>
      <c r="I435" s="38"/>
      <c r="J435" s="40">
        <v>43243.833333333336</v>
      </c>
      <c r="K435" s="38" t="s">
        <v>40</v>
      </c>
      <c r="L435" s="38">
        <v>79.0</v>
      </c>
      <c r="M435" s="38">
        <v>6000.0</v>
      </c>
      <c r="N435" s="38">
        <v>44.0</v>
      </c>
      <c r="O435" s="38" t="s">
        <v>23</v>
      </c>
      <c r="P435" s="38" t="s">
        <v>23</v>
      </c>
      <c r="Q435" s="38" t="s">
        <v>814</v>
      </c>
      <c r="R435" s="38"/>
      <c r="S435" s="38"/>
      <c r="T435" s="38"/>
      <c r="U435" s="38"/>
      <c r="V435" s="38"/>
      <c r="W435" s="38"/>
      <c r="X435" s="38"/>
      <c r="Y435" s="38"/>
      <c r="Z435" s="38">
        <v>78.0</v>
      </c>
    </row>
    <row r="436" ht="12.75" customHeight="1" outlineLevel="2">
      <c r="A436" s="38" t="s">
        <v>228</v>
      </c>
      <c r="B436" s="38" t="s">
        <v>739</v>
      </c>
      <c r="C436" s="39">
        <v>43243.0</v>
      </c>
      <c r="D436" s="38">
        <v>2018.0</v>
      </c>
      <c r="E436" s="38">
        <v>5159.0</v>
      </c>
      <c r="F436" s="38">
        <v>58699.0</v>
      </c>
      <c r="G436" s="38">
        <v>7.0</v>
      </c>
      <c r="H436" s="38">
        <v>40.0</v>
      </c>
      <c r="I436" s="38"/>
      <c r="J436" s="39">
        <v>43243.0</v>
      </c>
      <c r="K436" s="38" t="s">
        <v>40</v>
      </c>
      <c r="L436" s="38">
        <v>71.0</v>
      </c>
      <c r="M436" s="38">
        <v>4460.0</v>
      </c>
      <c r="N436" s="38">
        <v>40.0</v>
      </c>
      <c r="O436" s="38" t="s">
        <v>23</v>
      </c>
      <c r="P436" s="38" t="s">
        <v>23</v>
      </c>
      <c r="Q436" s="38" t="s">
        <v>814</v>
      </c>
      <c r="R436" s="38"/>
      <c r="S436" s="38"/>
      <c r="T436" s="38"/>
      <c r="U436" s="38"/>
      <c r="V436" s="38"/>
      <c r="W436" s="38"/>
      <c r="X436" s="38"/>
      <c r="Y436" s="38"/>
      <c r="Z436" s="38">
        <v>78.0</v>
      </c>
    </row>
    <row r="437" ht="12.75" customHeight="1" outlineLevel="2">
      <c r="A437" s="38" t="s">
        <v>228</v>
      </c>
      <c r="B437" s="38"/>
      <c r="C437" s="39">
        <v>43245.0</v>
      </c>
      <c r="D437" s="38">
        <v>2018.0</v>
      </c>
      <c r="E437" s="38">
        <v>5165.0</v>
      </c>
      <c r="F437" s="38">
        <v>136878.0</v>
      </c>
      <c r="G437" s="38">
        <v>7.0</v>
      </c>
      <c r="H437" s="38"/>
      <c r="I437" s="38" t="s">
        <v>922</v>
      </c>
      <c r="J437" s="40">
        <v>43245.416666666664</v>
      </c>
      <c r="K437" s="38" t="s">
        <v>21</v>
      </c>
      <c r="L437" s="38">
        <v>73.0</v>
      </c>
      <c r="M437" s="38">
        <v>4640.0</v>
      </c>
      <c r="N437" s="38">
        <v>41.0</v>
      </c>
      <c r="O437" s="38" t="s">
        <v>23</v>
      </c>
      <c r="P437" s="38" t="s">
        <v>23</v>
      </c>
      <c r="Q437" s="38" t="s">
        <v>814</v>
      </c>
      <c r="R437" s="38"/>
      <c r="S437" s="38"/>
      <c r="T437" s="38"/>
      <c r="U437" s="38"/>
      <c r="V437" s="38"/>
      <c r="W437" s="38"/>
      <c r="X437" s="38"/>
      <c r="Y437" s="38"/>
      <c r="Z437" s="38">
        <v>78.0</v>
      </c>
    </row>
    <row r="438" ht="12.75" customHeight="1" outlineLevel="2">
      <c r="A438" s="38" t="s">
        <v>228</v>
      </c>
      <c r="B438" s="38"/>
      <c r="C438" s="39">
        <v>43245.0</v>
      </c>
      <c r="D438" s="38">
        <v>2018.0</v>
      </c>
      <c r="E438" s="38">
        <v>5164.0</v>
      </c>
      <c r="F438" s="38">
        <v>37389.0</v>
      </c>
      <c r="G438" s="38">
        <v>7.0</v>
      </c>
      <c r="H438" s="38"/>
      <c r="I438" s="38" t="s">
        <v>117</v>
      </c>
      <c r="J438" s="40">
        <v>43245.40625</v>
      </c>
      <c r="K438" s="38" t="s">
        <v>21</v>
      </c>
      <c r="L438" s="38">
        <v>74.0</v>
      </c>
      <c r="M438" s="38">
        <v>4510.0</v>
      </c>
      <c r="N438" s="38">
        <v>39.0</v>
      </c>
      <c r="O438" s="38" t="s">
        <v>23</v>
      </c>
      <c r="P438" s="38" t="s">
        <v>23</v>
      </c>
      <c r="Q438" s="38" t="s">
        <v>814</v>
      </c>
      <c r="R438" s="38"/>
      <c r="S438" s="38"/>
      <c r="T438" s="38"/>
      <c r="U438" s="38"/>
      <c r="V438" s="38"/>
      <c r="W438" s="38"/>
      <c r="X438" s="38"/>
      <c r="Y438" s="38"/>
      <c r="Z438" s="38">
        <v>78.0</v>
      </c>
    </row>
    <row r="439" ht="12.75" customHeight="1" outlineLevel="2">
      <c r="A439" s="38" t="s">
        <v>228</v>
      </c>
      <c r="B439" s="38"/>
      <c r="C439" s="39">
        <v>43245.0</v>
      </c>
      <c r="D439" s="38">
        <v>2018.0</v>
      </c>
      <c r="E439" s="38">
        <v>5163.0</v>
      </c>
      <c r="F439" s="38">
        <v>112965.0</v>
      </c>
      <c r="G439" s="38">
        <v>7.0</v>
      </c>
      <c r="H439" s="38"/>
      <c r="I439" s="38" t="s">
        <v>1079</v>
      </c>
      <c r="J439" s="40">
        <v>43245.302083333336</v>
      </c>
      <c r="K439" s="38" t="s">
        <v>21</v>
      </c>
      <c r="L439" s="38">
        <v>74.0</v>
      </c>
      <c r="M439" s="38">
        <v>4920.0</v>
      </c>
      <c r="N439" s="38">
        <v>41.0</v>
      </c>
      <c r="O439" s="38" t="s">
        <v>23</v>
      </c>
      <c r="P439" s="38" t="s">
        <v>23</v>
      </c>
      <c r="Q439" s="38" t="s">
        <v>814</v>
      </c>
      <c r="R439" s="38"/>
      <c r="S439" s="38"/>
      <c r="T439" s="38"/>
      <c r="U439" s="38"/>
      <c r="V439" s="38"/>
      <c r="W439" s="38"/>
      <c r="X439" s="38"/>
      <c r="Y439" s="38"/>
      <c r="Z439" s="38">
        <v>78.0</v>
      </c>
    </row>
    <row r="440" ht="12.75" customHeight="1" outlineLevel="2">
      <c r="A440" s="38" t="s">
        <v>228</v>
      </c>
      <c r="B440" s="38"/>
      <c r="C440" s="39">
        <v>43245.0</v>
      </c>
      <c r="D440" s="38">
        <v>2018.0</v>
      </c>
      <c r="E440" s="38">
        <v>5169.0</v>
      </c>
      <c r="F440" s="38">
        <v>122725.0</v>
      </c>
      <c r="G440" s="38">
        <v>7.0</v>
      </c>
      <c r="H440" s="38"/>
      <c r="I440" s="38" t="s">
        <v>918</v>
      </c>
      <c r="J440" s="40">
        <v>43245.833333333336</v>
      </c>
      <c r="K440" s="38" t="s">
        <v>21</v>
      </c>
      <c r="L440" s="38">
        <v>76.0</v>
      </c>
      <c r="M440" s="38">
        <v>4800.0</v>
      </c>
      <c r="N440" s="38">
        <v>39.0</v>
      </c>
      <c r="O440" s="38" t="s">
        <v>23</v>
      </c>
      <c r="P440" s="38" t="s">
        <v>23</v>
      </c>
      <c r="Q440" s="38"/>
      <c r="R440" s="38"/>
      <c r="S440" s="38"/>
      <c r="T440" s="38"/>
      <c r="U440" s="38"/>
      <c r="V440" s="38"/>
      <c r="W440" s="38"/>
      <c r="X440" s="38"/>
      <c r="Y440" s="38"/>
      <c r="Z440" s="38">
        <v>78.0</v>
      </c>
    </row>
    <row r="441" ht="12.75" customHeight="1" outlineLevel="2">
      <c r="A441" s="38" t="s">
        <v>228</v>
      </c>
      <c r="B441" s="38"/>
      <c r="C441" s="39">
        <v>43245.0</v>
      </c>
      <c r="D441" s="38">
        <v>2018.0</v>
      </c>
      <c r="E441" s="38">
        <v>5167.0</v>
      </c>
      <c r="F441" s="38">
        <v>25863.0</v>
      </c>
      <c r="G441" s="38">
        <v>7.0</v>
      </c>
      <c r="H441" s="38"/>
      <c r="I441" s="38" t="s">
        <v>921</v>
      </c>
      <c r="J441" s="40">
        <v>43245.625</v>
      </c>
      <c r="K441" s="38" t="s">
        <v>21</v>
      </c>
      <c r="L441" s="38">
        <v>77.0</v>
      </c>
      <c r="M441" s="38">
        <v>4750.0</v>
      </c>
      <c r="N441" s="38">
        <v>40.0</v>
      </c>
      <c r="O441" s="38" t="s">
        <v>23</v>
      </c>
      <c r="P441" s="38" t="s">
        <v>23</v>
      </c>
      <c r="Q441" s="38"/>
      <c r="R441" s="38"/>
      <c r="S441" s="38"/>
      <c r="T441" s="38"/>
      <c r="U441" s="38"/>
      <c r="V441" s="38"/>
      <c r="W441" s="38"/>
      <c r="X441" s="38"/>
      <c r="Y441" s="38"/>
      <c r="Z441" s="38">
        <v>78.0</v>
      </c>
    </row>
    <row r="442" ht="12.75" customHeight="1" outlineLevel="2">
      <c r="A442" s="38" t="s">
        <v>228</v>
      </c>
      <c r="B442" s="38"/>
      <c r="C442" s="39">
        <v>43245.0</v>
      </c>
      <c r="D442" s="38">
        <v>2018.0</v>
      </c>
      <c r="E442" s="38">
        <v>5168.0</v>
      </c>
      <c r="F442" s="38">
        <v>15948.0</v>
      </c>
      <c r="G442" s="38">
        <v>7.0</v>
      </c>
      <c r="H442" s="38"/>
      <c r="I442" s="38" t="s">
        <v>918</v>
      </c>
      <c r="J442" s="40">
        <v>43245.666666666664</v>
      </c>
      <c r="K442" s="38" t="s">
        <v>21</v>
      </c>
      <c r="L442" s="38">
        <v>78.0</v>
      </c>
      <c r="M442" s="38">
        <v>5000.0</v>
      </c>
      <c r="N442" s="38">
        <v>40.0</v>
      </c>
      <c r="O442" s="38" t="s">
        <v>23</v>
      </c>
      <c r="P442" s="38" t="s">
        <v>23</v>
      </c>
      <c r="Q442" s="38"/>
      <c r="R442" s="38"/>
      <c r="S442" s="38"/>
      <c r="T442" s="38"/>
      <c r="U442" s="38"/>
      <c r="V442" s="38"/>
      <c r="W442" s="38"/>
      <c r="X442" s="38"/>
      <c r="Y442" s="38"/>
      <c r="Z442" s="38">
        <v>78.0</v>
      </c>
    </row>
    <row r="443" ht="12.75" customHeight="1" outlineLevel="2">
      <c r="A443" s="38" t="s">
        <v>228</v>
      </c>
      <c r="B443" s="38"/>
      <c r="C443" s="39">
        <v>43245.0</v>
      </c>
      <c r="D443" s="38">
        <v>2018.0</v>
      </c>
      <c r="E443" s="38">
        <v>5166.0</v>
      </c>
      <c r="F443" s="38">
        <v>111296.0</v>
      </c>
      <c r="G443" s="38">
        <v>7.0</v>
      </c>
      <c r="H443" s="38"/>
      <c r="I443" s="38" t="s">
        <v>921</v>
      </c>
      <c r="J443" s="40">
        <v>43245.645833333336</v>
      </c>
      <c r="K443" s="38" t="s">
        <v>21</v>
      </c>
      <c r="L443" s="38">
        <v>80.0</v>
      </c>
      <c r="M443" s="38">
        <v>6000.0</v>
      </c>
      <c r="N443" s="38">
        <v>43.0</v>
      </c>
      <c r="O443" s="38" t="s">
        <v>23</v>
      </c>
      <c r="P443" s="38" t="s">
        <v>35</v>
      </c>
      <c r="Q443" s="38"/>
      <c r="R443" s="38"/>
      <c r="S443" s="38"/>
      <c r="T443" s="38"/>
      <c r="U443" s="38"/>
      <c r="V443" s="38"/>
      <c r="W443" s="38"/>
      <c r="X443" s="38"/>
      <c r="Y443" s="38"/>
      <c r="Z443" s="38">
        <v>78.0</v>
      </c>
    </row>
    <row r="444" ht="12.75" customHeight="1" outlineLevel="2">
      <c r="A444" s="38" t="s">
        <v>228</v>
      </c>
      <c r="B444" s="38"/>
      <c r="C444" s="39">
        <v>43246.0</v>
      </c>
      <c r="D444" s="38">
        <v>2018.0</v>
      </c>
      <c r="E444" s="38">
        <v>5170.0</v>
      </c>
      <c r="F444" s="38">
        <v>136878.0</v>
      </c>
      <c r="G444" s="38">
        <v>7.0</v>
      </c>
      <c r="H444" s="38"/>
      <c r="I444" s="38" t="s">
        <v>913</v>
      </c>
      <c r="J444" s="40">
        <v>43246.708333333336</v>
      </c>
      <c r="K444" s="38" t="s">
        <v>21</v>
      </c>
      <c r="L444" s="38">
        <v>76.0</v>
      </c>
      <c r="M444" s="38">
        <v>4300.0</v>
      </c>
      <c r="N444" s="38">
        <v>38.0</v>
      </c>
      <c r="O444" s="38" t="s">
        <v>23</v>
      </c>
      <c r="P444" s="38" t="s">
        <v>40</v>
      </c>
      <c r="Q444" s="38"/>
      <c r="R444" s="38"/>
      <c r="S444" s="38"/>
      <c r="T444" s="38"/>
      <c r="U444" s="38"/>
      <c r="V444" s="38"/>
      <c r="W444" s="38"/>
      <c r="X444" s="38"/>
      <c r="Y444" s="38"/>
      <c r="Z444" s="38">
        <v>78.0</v>
      </c>
    </row>
    <row r="445" ht="12.75" customHeight="1" outlineLevel="2">
      <c r="A445" s="38" t="s">
        <v>228</v>
      </c>
      <c r="B445" s="38"/>
      <c r="C445" s="39">
        <v>43247.0</v>
      </c>
      <c r="D445" s="38">
        <v>2018.0</v>
      </c>
      <c r="E445" s="38">
        <v>5172.0</v>
      </c>
      <c r="F445" s="38">
        <v>177309.0</v>
      </c>
      <c r="G445" s="38">
        <v>7.0</v>
      </c>
      <c r="H445" s="38"/>
      <c r="I445" s="38" t="s">
        <v>1077</v>
      </c>
      <c r="J445" s="40">
        <v>43247.53472222222</v>
      </c>
      <c r="K445" s="38" t="s">
        <v>21</v>
      </c>
      <c r="L445" s="38">
        <v>76.0</v>
      </c>
      <c r="M445" s="38">
        <v>5300.0</v>
      </c>
      <c r="N445" s="38">
        <v>41.0</v>
      </c>
      <c r="O445" s="38" t="s">
        <v>23</v>
      </c>
      <c r="P445" s="38" t="s">
        <v>23</v>
      </c>
      <c r="Q445" s="38"/>
      <c r="R445" s="38"/>
      <c r="S445" s="38"/>
      <c r="T445" s="38"/>
      <c r="U445" s="38"/>
      <c r="V445" s="38"/>
      <c r="W445" s="38"/>
      <c r="X445" s="38"/>
      <c r="Y445" s="38"/>
      <c r="Z445" s="38">
        <v>78.0</v>
      </c>
    </row>
    <row r="446" ht="12.75" customHeight="1" outlineLevel="2">
      <c r="A446" s="38" t="s">
        <v>228</v>
      </c>
      <c r="B446" s="38"/>
      <c r="C446" s="39">
        <v>43247.0</v>
      </c>
      <c r="D446" s="38">
        <v>2018.0</v>
      </c>
      <c r="E446" s="38">
        <v>5171.0</v>
      </c>
      <c r="F446" s="38">
        <v>212770.0</v>
      </c>
      <c r="G446" s="38">
        <v>7.0</v>
      </c>
      <c r="H446" s="38"/>
      <c r="I446" s="38" t="s">
        <v>918</v>
      </c>
      <c r="J446" s="40">
        <v>43247.34722222222</v>
      </c>
      <c r="K446" s="38" t="s">
        <v>21</v>
      </c>
      <c r="L446" s="38">
        <v>79.0</v>
      </c>
      <c r="M446" s="38">
        <v>5300.0</v>
      </c>
      <c r="N446" s="38">
        <v>41.0</v>
      </c>
      <c r="O446" s="38" t="s">
        <v>23</v>
      </c>
      <c r="P446" s="38" t="s">
        <v>23</v>
      </c>
      <c r="Q446" s="38"/>
      <c r="R446" s="38"/>
      <c r="S446" s="38"/>
      <c r="T446" s="38"/>
      <c r="U446" s="38"/>
      <c r="V446" s="38"/>
      <c r="W446" s="38"/>
      <c r="X446" s="38"/>
      <c r="Y446" s="38"/>
      <c r="Z446" s="38">
        <v>78.0</v>
      </c>
    </row>
    <row r="447" ht="12.75" customHeight="1" outlineLevel="2">
      <c r="A447" s="38" t="s">
        <v>228</v>
      </c>
      <c r="B447" s="38" t="s">
        <v>791</v>
      </c>
      <c r="C447" s="39">
        <v>43249.0</v>
      </c>
      <c r="D447" s="38">
        <v>2018.0</v>
      </c>
      <c r="E447" s="38">
        <v>5174.0</v>
      </c>
      <c r="F447" s="38">
        <v>53738.0</v>
      </c>
      <c r="G447" s="38">
        <v>7.0</v>
      </c>
      <c r="H447" s="38">
        <v>33.0</v>
      </c>
      <c r="I447" s="38"/>
      <c r="J447" s="40">
        <v>43249.729166666664</v>
      </c>
      <c r="K447" s="38" t="s">
        <v>40</v>
      </c>
      <c r="L447" s="38">
        <v>74.0</v>
      </c>
      <c r="M447" s="38">
        <v>4470.0</v>
      </c>
      <c r="N447" s="38">
        <v>74.0</v>
      </c>
      <c r="O447" s="38" t="s">
        <v>23</v>
      </c>
      <c r="P447" s="38" t="s">
        <v>23</v>
      </c>
      <c r="Q447" s="38" t="s">
        <v>814</v>
      </c>
      <c r="R447" s="38"/>
      <c r="S447" s="38"/>
      <c r="T447" s="38"/>
      <c r="U447" s="38"/>
      <c r="V447" s="38"/>
      <c r="W447" s="38"/>
      <c r="X447" s="38"/>
      <c r="Y447" s="38"/>
      <c r="Z447" s="38">
        <v>78.0</v>
      </c>
    </row>
    <row r="448" ht="12.75" customHeight="1" outlineLevel="2">
      <c r="A448" s="38" t="s">
        <v>228</v>
      </c>
      <c r="B448" s="38"/>
      <c r="C448" s="39">
        <v>43249.0</v>
      </c>
      <c r="D448" s="38">
        <v>2018.0</v>
      </c>
      <c r="E448" s="38">
        <v>5173.0</v>
      </c>
      <c r="F448" s="38">
        <v>59652.0</v>
      </c>
      <c r="G448" s="38">
        <v>7.0</v>
      </c>
      <c r="H448" s="38"/>
      <c r="I448" s="38" t="s">
        <v>1080</v>
      </c>
      <c r="J448" s="40">
        <v>43249.6875</v>
      </c>
      <c r="K448" s="38" t="s">
        <v>21</v>
      </c>
      <c r="L448" s="38">
        <v>77.0</v>
      </c>
      <c r="M448" s="38">
        <v>5000.0</v>
      </c>
      <c r="N448" s="38">
        <v>42.0</v>
      </c>
      <c r="O448" s="38" t="s">
        <v>23</v>
      </c>
      <c r="P448" s="38" t="s">
        <v>23</v>
      </c>
      <c r="Q448" s="38" t="s">
        <v>814</v>
      </c>
      <c r="R448" s="38"/>
      <c r="S448" s="38"/>
      <c r="T448" s="38"/>
      <c r="U448" s="38"/>
      <c r="V448" s="38"/>
      <c r="W448" s="38"/>
      <c r="X448" s="38"/>
      <c r="Y448" s="38"/>
      <c r="Z448" s="38">
        <v>78.0</v>
      </c>
    </row>
    <row r="449" ht="12.75" customHeight="1" outlineLevel="2">
      <c r="A449" s="38" t="s">
        <v>228</v>
      </c>
      <c r="B449" s="38" t="s">
        <v>911</v>
      </c>
      <c r="C449" s="39">
        <v>43250.0</v>
      </c>
      <c r="D449" s="38">
        <v>2018.0</v>
      </c>
      <c r="E449" s="38">
        <v>5175.0</v>
      </c>
      <c r="F449" s="38">
        <v>124525.0</v>
      </c>
      <c r="G449" s="38">
        <v>7.0</v>
      </c>
      <c r="H449" s="38">
        <v>90.0</v>
      </c>
      <c r="I449" s="38"/>
      <c r="J449" s="39">
        <v>43250.0</v>
      </c>
      <c r="K449" s="38" t="s">
        <v>40</v>
      </c>
      <c r="L449" s="38">
        <v>78.0</v>
      </c>
      <c r="M449" s="38">
        <v>4960.0</v>
      </c>
      <c r="N449" s="38">
        <v>41.0</v>
      </c>
      <c r="O449" s="38" t="s">
        <v>23</v>
      </c>
      <c r="P449" s="38" t="s">
        <v>23</v>
      </c>
      <c r="Q449" s="38" t="s">
        <v>814</v>
      </c>
      <c r="R449" s="38"/>
      <c r="S449" s="38"/>
      <c r="T449" s="38"/>
      <c r="U449" s="38"/>
      <c r="V449" s="38"/>
      <c r="W449" s="38"/>
      <c r="X449" s="38"/>
      <c r="Y449" s="38"/>
      <c r="Z449" s="38">
        <v>78.0</v>
      </c>
    </row>
    <row r="450" ht="12.75" customHeight="1" outlineLevel="2">
      <c r="A450" s="38" t="s">
        <v>228</v>
      </c>
      <c r="B450" s="38"/>
      <c r="C450" s="39">
        <v>43250.0</v>
      </c>
      <c r="D450" s="38">
        <v>2018.0</v>
      </c>
      <c r="E450" s="38">
        <v>5176.0</v>
      </c>
      <c r="F450" s="38">
        <v>18463.0</v>
      </c>
      <c r="G450" s="38">
        <v>7.0</v>
      </c>
      <c r="H450" s="38"/>
      <c r="I450" s="38" t="s">
        <v>1081</v>
      </c>
      <c r="J450" s="40">
        <v>43250.8125</v>
      </c>
      <c r="K450" s="38" t="s">
        <v>21</v>
      </c>
      <c r="L450" s="38">
        <v>74.0</v>
      </c>
      <c r="M450" s="38">
        <v>5000.0</v>
      </c>
      <c r="N450" s="38">
        <v>41.0</v>
      </c>
      <c r="O450" s="38" t="s">
        <v>23</v>
      </c>
      <c r="P450" s="38"/>
      <c r="Q450" s="38"/>
      <c r="R450" s="38"/>
      <c r="S450" s="38"/>
      <c r="T450" s="38"/>
      <c r="U450" s="38"/>
      <c r="V450" s="38"/>
      <c r="W450" s="38"/>
      <c r="X450" s="38"/>
      <c r="Y450" s="38"/>
      <c r="Z450" s="38">
        <v>78.0</v>
      </c>
    </row>
    <row r="451" ht="12.75" customHeight="1" outlineLevel="2">
      <c r="A451" s="38" t="s">
        <v>228</v>
      </c>
      <c r="B451" s="38" t="s">
        <v>229</v>
      </c>
      <c r="C451" s="39">
        <v>43252.0</v>
      </c>
      <c r="D451" s="38">
        <v>2018.0</v>
      </c>
      <c r="E451" s="38">
        <v>5180.0</v>
      </c>
      <c r="F451" s="38">
        <v>182971.0</v>
      </c>
      <c r="G451" s="38">
        <v>7.0</v>
      </c>
      <c r="H451" s="38">
        <v>38.0</v>
      </c>
      <c r="I451" s="38"/>
      <c r="J451" s="39">
        <v>43252.0</v>
      </c>
      <c r="K451" s="38" t="s">
        <v>40</v>
      </c>
      <c r="L451" s="38">
        <v>76.0</v>
      </c>
      <c r="M451" s="38">
        <v>4730.0</v>
      </c>
      <c r="N451" s="38">
        <v>38.0</v>
      </c>
      <c r="O451" s="38" t="s">
        <v>23</v>
      </c>
      <c r="P451" s="38" t="s">
        <v>23</v>
      </c>
      <c r="Q451" s="38" t="s">
        <v>814</v>
      </c>
      <c r="R451" s="38"/>
      <c r="S451" s="38"/>
      <c r="T451" s="38"/>
      <c r="U451" s="38"/>
      <c r="V451" s="38"/>
      <c r="W451" s="38"/>
      <c r="X451" s="38"/>
      <c r="Y451" s="38"/>
      <c r="Z451" s="38">
        <v>78.0</v>
      </c>
    </row>
    <row r="452" ht="12.75" customHeight="1" outlineLevel="2">
      <c r="A452" s="38" t="s">
        <v>228</v>
      </c>
      <c r="B452" s="38" t="s">
        <v>692</v>
      </c>
      <c r="C452" s="39">
        <v>43252.0</v>
      </c>
      <c r="D452" s="38">
        <v>2018.0</v>
      </c>
      <c r="E452" s="38">
        <v>5183.0</v>
      </c>
      <c r="F452" s="38">
        <v>216322.0</v>
      </c>
      <c r="G452" s="38">
        <v>7.0</v>
      </c>
      <c r="H452" s="38">
        <v>36.0</v>
      </c>
      <c r="I452" s="38"/>
      <c r="J452" s="39">
        <v>43252.0</v>
      </c>
      <c r="K452" s="38" t="s">
        <v>40</v>
      </c>
      <c r="L452" s="38">
        <v>77.0</v>
      </c>
      <c r="M452" s="38">
        <v>4620.0</v>
      </c>
      <c r="N452" s="38">
        <v>38.0</v>
      </c>
      <c r="O452" s="38" t="s">
        <v>23</v>
      </c>
      <c r="P452" s="38" t="s">
        <v>23</v>
      </c>
      <c r="Q452" s="38" t="s">
        <v>814</v>
      </c>
      <c r="R452" s="38"/>
      <c r="S452" s="38"/>
      <c r="T452" s="38"/>
      <c r="U452" s="38"/>
      <c r="V452" s="38"/>
      <c r="W452" s="38"/>
      <c r="X452" s="38"/>
      <c r="Y452" s="38"/>
      <c r="Z452" s="38">
        <v>78.0</v>
      </c>
    </row>
    <row r="453" ht="12.75" customHeight="1" outlineLevel="2">
      <c r="A453" s="38" t="s">
        <v>228</v>
      </c>
      <c r="B453" s="38" t="s">
        <v>692</v>
      </c>
      <c r="C453" s="39">
        <v>43252.0</v>
      </c>
      <c r="D453" s="38">
        <v>2018.0</v>
      </c>
      <c r="E453" s="38">
        <v>5182.0</v>
      </c>
      <c r="F453" s="38">
        <v>157726.0</v>
      </c>
      <c r="G453" s="38">
        <v>7.0</v>
      </c>
      <c r="H453" s="38">
        <v>36.0</v>
      </c>
      <c r="I453" s="38"/>
      <c r="J453" s="40">
        <v>43252.791666666664</v>
      </c>
      <c r="K453" s="38" t="s">
        <v>40</v>
      </c>
      <c r="L453" s="38">
        <v>81.0</v>
      </c>
      <c r="M453" s="38">
        <v>5830.0</v>
      </c>
      <c r="N453" s="38">
        <v>43.0</v>
      </c>
      <c r="O453" s="38" t="s">
        <v>23</v>
      </c>
      <c r="P453" s="38" t="s">
        <v>23</v>
      </c>
      <c r="Q453" s="38" t="s">
        <v>814</v>
      </c>
      <c r="R453" s="38"/>
      <c r="S453" s="38"/>
      <c r="T453" s="38"/>
      <c r="U453" s="38"/>
      <c r="V453" s="38"/>
      <c r="W453" s="38"/>
      <c r="X453" s="38"/>
      <c r="Y453" s="38"/>
      <c r="Z453" s="38">
        <v>78.0</v>
      </c>
    </row>
    <row r="454" ht="12.75" customHeight="1" outlineLevel="2">
      <c r="A454" s="38" t="s">
        <v>228</v>
      </c>
      <c r="B454" s="38"/>
      <c r="C454" s="39">
        <v>43252.0</v>
      </c>
      <c r="D454" s="38">
        <v>2018.0</v>
      </c>
      <c r="E454" s="38">
        <v>5177.0</v>
      </c>
      <c r="F454" s="38">
        <v>181679.0</v>
      </c>
      <c r="G454" s="38">
        <v>7.0</v>
      </c>
      <c r="H454" s="38"/>
      <c r="I454" s="38" t="s">
        <v>922</v>
      </c>
      <c r="J454" s="39">
        <v>43252.0</v>
      </c>
      <c r="K454" s="38" t="s">
        <v>21</v>
      </c>
      <c r="L454" s="38">
        <v>78.0</v>
      </c>
      <c r="M454" s="38">
        <v>6130.0</v>
      </c>
      <c r="N454" s="38">
        <v>45.0</v>
      </c>
      <c r="O454" s="38" t="s">
        <v>23</v>
      </c>
      <c r="P454" s="38" t="s">
        <v>23</v>
      </c>
      <c r="Q454" s="38" t="s">
        <v>814</v>
      </c>
      <c r="R454" s="38"/>
      <c r="S454" s="38"/>
      <c r="T454" s="38"/>
      <c r="U454" s="38"/>
      <c r="V454" s="38"/>
      <c r="W454" s="38"/>
      <c r="X454" s="38"/>
      <c r="Y454" s="38"/>
      <c r="Z454" s="38">
        <v>78.0</v>
      </c>
    </row>
    <row r="455" ht="12.75" customHeight="1" outlineLevel="2">
      <c r="A455" s="38" t="s">
        <v>228</v>
      </c>
      <c r="B455" s="38"/>
      <c r="C455" s="39">
        <v>43252.0</v>
      </c>
      <c r="D455" s="38">
        <v>2018.0</v>
      </c>
      <c r="E455" s="38">
        <v>5178.0</v>
      </c>
      <c r="F455" s="38">
        <v>51342.0</v>
      </c>
      <c r="G455" s="38">
        <v>7.0</v>
      </c>
      <c r="H455" s="38"/>
      <c r="I455" s="38" t="s">
        <v>938</v>
      </c>
      <c r="J455" s="39">
        <v>43252.0</v>
      </c>
      <c r="K455" s="38" t="s">
        <v>21</v>
      </c>
      <c r="L455" s="38">
        <v>80.0</v>
      </c>
      <c r="M455" s="38">
        <v>5170.0</v>
      </c>
      <c r="N455" s="38">
        <v>40.0</v>
      </c>
      <c r="O455" s="38" t="s">
        <v>23</v>
      </c>
      <c r="P455" s="38" t="s">
        <v>23</v>
      </c>
      <c r="Q455" s="38" t="s">
        <v>814</v>
      </c>
      <c r="R455" s="38"/>
      <c r="S455" s="38"/>
      <c r="T455" s="38"/>
      <c r="U455" s="38"/>
      <c r="V455" s="38"/>
      <c r="W455" s="38"/>
      <c r="X455" s="38"/>
      <c r="Y455" s="38"/>
      <c r="Z455" s="38">
        <v>78.0</v>
      </c>
    </row>
    <row r="456" ht="12.75" customHeight="1" outlineLevel="2">
      <c r="A456" s="38" t="s">
        <v>228</v>
      </c>
      <c r="B456" s="38"/>
      <c r="C456" s="39">
        <v>43252.0</v>
      </c>
      <c r="D456" s="38">
        <v>2018.0</v>
      </c>
      <c r="E456" s="38">
        <v>5179.0</v>
      </c>
      <c r="F456" s="38">
        <v>32876.0</v>
      </c>
      <c r="G456" s="38">
        <v>7.0</v>
      </c>
      <c r="H456" s="38"/>
      <c r="I456" s="38" t="s">
        <v>997</v>
      </c>
      <c r="J456" s="39">
        <v>43252.0</v>
      </c>
      <c r="K456" s="38" t="s">
        <v>21</v>
      </c>
      <c r="L456" s="38">
        <v>81.0</v>
      </c>
      <c r="M456" s="38">
        <v>5470.0</v>
      </c>
      <c r="N456" s="38">
        <v>41.0</v>
      </c>
      <c r="O456" s="38" t="s">
        <v>23</v>
      </c>
      <c r="P456" s="38" t="s">
        <v>23</v>
      </c>
      <c r="Q456" s="38" t="s">
        <v>814</v>
      </c>
      <c r="R456" s="38"/>
      <c r="S456" s="38"/>
      <c r="T456" s="38"/>
      <c r="U456" s="38"/>
      <c r="V456" s="38"/>
      <c r="W456" s="38"/>
      <c r="X456" s="38"/>
      <c r="Y456" s="38"/>
      <c r="Z456" s="38">
        <v>78.0</v>
      </c>
    </row>
    <row r="457" ht="12.75" customHeight="1" outlineLevel="2">
      <c r="A457" s="38" t="s">
        <v>228</v>
      </c>
      <c r="B457" s="38"/>
      <c r="C457" s="39">
        <v>43252.0</v>
      </c>
      <c r="D457" s="38">
        <v>2018.0</v>
      </c>
      <c r="E457" s="38">
        <v>5181.0</v>
      </c>
      <c r="F457" s="38">
        <v>44555.0</v>
      </c>
      <c r="G457" s="38">
        <v>7.0</v>
      </c>
      <c r="H457" s="38"/>
      <c r="I457" s="38" t="s">
        <v>913</v>
      </c>
      <c r="J457" s="39">
        <v>43252.0</v>
      </c>
      <c r="K457" s="38" t="s">
        <v>21</v>
      </c>
      <c r="L457" s="38">
        <v>81.0</v>
      </c>
      <c r="M457" s="38">
        <v>6160.0</v>
      </c>
      <c r="N457" s="38">
        <v>46.0</v>
      </c>
      <c r="O457" s="38" t="s">
        <v>23</v>
      </c>
      <c r="P457" s="38" t="s">
        <v>23</v>
      </c>
      <c r="Q457" s="38" t="s">
        <v>814</v>
      </c>
      <c r="R457" s="38"/>
      <c r="S457" s="38"/>
      <c r="T457" s="38"/>
      <c r="U457" s="38"/>
      <c r="V457" s="38"/>
      <c r="W457" s="38"/>
      <c r="X457" s="38"/>
      <c r="Y457" s="38"/>
      <c r="Z457" s="38">
        <v>78.0</v>
      </c>
    </row>
    <row r="458" ht="12.75" customHeight="1" outlineLevel="2">
      <c r="A458" s="38" t="s">
        <v>228</v>
      </c>
      <c r="B458" s="38" t="s">
        <v>903</v>
      </c>
      <c r="C458" s="39">
        <v>43253.0</v>
      </c>
      <c r="D458" s="38">
        <v>2018.0</v>
      </c>
      <c r="E458" s="38">
        <v>5185.0</v>
      </c>
      <c r="F458" s="38">
        <v>195247.0</v>
      </c>
      <c r="G458" s="38">
        <v>7.0</v>
      </c>
      <c r="H458" s="38">
        <v>43.0</v>
      </c>
      <c r="I458" s="38"/>
      <c r="J458" s="40">
        <v>43253.5</v>
      </c>
      <c r="K458" s="38" t="s">
        <v>40</v>
      </c>
      <c r="L458" s="38">
        <v>72.0</v>
      </c>
      <c r="M458" s="38">
        <v>4760.0</v>
      </c>
      <c r="N458" s="38">
        <v>41.0</v>
      </c>
      <c r="O458" s="38" t="s">
        <v>23</v>
      </c>
      <c r="P458" s="38" t="s">
        <v>23</v>
      </c>
      <c r="Q458" s="38" t="s">
        <v>814</v>
      </c>
      <c r="R458" s="38"/>
      <c r="S458" s="38"/>
      <c r="T458" s="38"/>
      <c r="U458" s="38"/>
      <c r="V458" s="38"/>
      <c r="W458" s="38"/>
      <c r="X458" s="38"/>
      <c r="Y458" s="38"/>
      <c r="Z458" s="38">
        <v>78.0</v>
      </c>
    </row>
    <row r="459" ht="12.75" customHeight="1" outlineLevel="2">
      <c r="A459" s="38" t="s">
        <v>228</v>
      </c>
      <c r="B459" s="38" t="s">
        <v>716</v>
      </c>
      <c r="C459" s="39">
        <v>43253.0</v>
      </c>
      <c r="D459" s="38">
        <v>2018.0</v>
      </c>
      <c r="E459" s="38">
        <v>5186.0</v>
      </c>
      <c r="F459" s="38">
        <v>92347.0</v>
      </c>
      <c r="G459" s="38">
        <v>7.0</v>
      </c>
      <c r="H459" s="38">
        <v>37.0</v>
      </c>
      <c r="I459" s="38"/>
      <c r="J459" s="40">
        <v>43253.458333333336</v>
      </c>
      <c r="K459" s="38" t="s">
        <v>40</v>
      </c>
      <c r="L459" s="38">
        <v>73.0</v>
      </c>
      <c r="M459" s="38">
        <v>3600.0</v>
      </c>
      <c r="N459" s="38">
        <v>34.0</v>
      </c>
      <c r="O459" s="38" t="s">
        <v>23</v>
      </c>
      <c r="P459" s="38" t="s">
        <v>23</v>
      </c>
      <c r="Q459" s="38" t="s">
        <v>814</v>
      </c>
      <c r="R459" s="38"/>
      <c r="S459" s="38"/>
      <c r="T459" s="38"/>
      <c r="U459" s="38"/>
      <c r="V459" s="38"/>
      <c r="W459" s="38"/>
      <c r="X459" s="38"/>
      <c r="Y459" s="38"/>
      <c r="Z459" s="38">
        <v>78.0</v>
      </c>
    </row>
    <row r="460" ht="12.75" customHeight="1" outlineLevel="2">
      <c r="A460" s="38" t="s">
        <v>228</v>
      </c>
      <c r="B460" s="38"/>
      <c r="C460" s="39">
        <v>43253.0</v>
      </c>
      <c r="D460" s="38">
        <v>2018.0</v>
      </c>
      <c r="E460" s="38">
        <v>5187.0</v>
      </c>
      <c r="F460" s="38">
        <v>57141.0</v>
      </c>
      <c r="G460" s="38">
        <v>7.0</v>
      </c>
      <c r="H460" s="38"/>
      <c r="I460" s="38" t="s">
        <v>1009</v>
      </c>
      <c r="J460" s="40">
        <v>43253.8125</v>
      </c>
      <c r="K460" s="38" t="s">
        <v>21</v>
      </c>
      <c r="L460" s="38">
        <v>79.0</v>
      </c>
      <c r="M460" s="38">
        <v>5200.0</v>
      </c>
      <c r="N460" s="38">
        <v>39.0</v>
      </c>
      <c r="O460" s="38" t="s">
        <v>23</v>
      </c>
      <c r="P460" s="38" t="s">
        <v>23</v>
      </c>
      <c r="Q460" s="38" t="s">
        <v>814</v>
      </c>
      <c r="R460" s="38"/>
      <c r="S460" s="38"/>
      <c r="T460" s="38"/>
      <c r="U460" s="38"/>
      <c r="V460" s="38"/>
      <c r="W460" s="38"/>
      <c r="X460" s="38"/>
      <c r="Y460" s="38"/>
      <c r="Z460" s="38">
        <v>78.0</v>
      </c>
    </row>
    <row r="461" ht="12.75" customHeight="1" outlineLevel="1">
      <c r="A461" s="38"/>
      <c r="B461" s="38"/>
      <c r="C461" s="39"/>
      <c r="D461" s="38"/>
      <c r="E461" s="38"/>
      <c r="F461" s="38"/>
      <c r="G461" s="38"/>
      <c r="H461" s="38"/>
      <c r="I461" s="38"/>
      <c r="J461" s="40"/>
      <c r="K461" s="38"/>
      <c r="L461" s="38"/>
      <c r="M461" s="38"/>
      <c r="N461" s="38"/>
      <c r="O461" s="38"/>
      <c r="P461" s="38"/>
      <c r="Q461" s="38"/>
      <c r="R461" s="38"/>
      <c r="S461" s="38"/>
      <c r="T461" s="38"/>
      <c r="U461" s="38"/>
      <c r="V461" s="38"/>
      <c r="W461" s="38"/>
      <c r="X461" s="38"/>
      <c r="Y461" s="41" t="s">
        <v>1082</v>
      </c>
      <c r="Z461" s="38">
        <f>SUBTOTAL(3,Z413:Z460)</f>
        <v>48</v>
      </c>
    </row>
    <row r="462" ht="12.75" customHeight="1" outlineLevel="2">
      <c r="A462" s="38" t="s">
        <v>228</v>
      </c>
      <c r="B462" s="38"/>
      <c r="C462" s="39">
        <v>43253.0</v>
      </c>
      <c r="D462" s="38">
        <v>2018.0</v>
      </c>
      <c r="E462" s="38">
        <v>5184.0</v>
      </c>
      <c r="F462" s="38">
        <v>107626.0</v>
      </c>
      <c r="G462" s="38">
        <v>7.0</v>
      </c>
      <c r="H462" s="38"/>
      <c r="I462" s="38" t="s">
        <v>1083</v>
      </c>
      <c r="J462" s="40">
        <v>43253.645833333336</v>
      </c>
      <c r="K462" s="38" t="s">
        <v>21</v>
      </c>
      <c r="L462" s="38">
        <v>84.0</v>
      </c>
      <c r="M462" s="38">
        <v>6700.0</v>
      </c>
      <c r="N462" s="38">
        <v>44.0</v>
      </c>
      <c r="O462" s="38" t="s">
        <v>23</v>
      </c>
      <c r="P462" s="38" t="s">
        <v>23</v>
      </c>
      <c r="Q462" s="38" t="s">
        <v>814</v>
      </c>
      <c r="R462" s="38"/>
      <c r="S462" s="38"/>
      <c r="T462" s="38"/>
      <c r="U462" s="38"/>
      <c r="V462" s="38"/>
      <c r="W462" s="38"/>
      <c r="X462" s="38"/>
      <c r="Y462" s="38"/>
      <c r="Z462" s="38">
        <v>79.0</v>
      </c>
    </row>
    <row r="463" ht="12.75" customHeight="1" outlineLevel="2">
      <c r="A463" s="38" t="s">
        <v>228</v>
      </c>
      <c r="B463" s="38" t="s">
        <v>716</v>
      </c>
      <c r="C463" s="39">
        <v>43254.0</v>
      </c>
      <c r="D463" s="38">
        <v>2018.0</v>
      </c>
      <c r="E463" s="38">
        <v>5188.0</v>
      </c>
      <c r="F463" s="38">
        <v>16206.0</v>
      </c>
      <c r="G463" s="38">
        <v>7.0</v>
      </c>
      <c r="H463" s="38">
        <v>37.0</v>
      </c>
      <c r="I463" s="38"/>
      <c r="J463" s="40">
        <v>43254.46875</v>
      </c>
      <c r="K463" s="38" t="s">
        <v>40</v>
      </c>
      <c r="L463" s="38">
        <v>79.0</v>
      </c>
      <c r="M463" s="38">
        <v>5420.0</v>
      </c>
      <c r="N463" s="38">
        <v>41.0</v>
      </c>
      <c r="O463" s="38" t="s">
        <v>23</v>
      </c>
      <c r="P463" s="38" t="s">
        <v>35</v>
      </c>
      <c r="Q463" s="38" t="s">
        <v>814</v>
      </c>
      <c r="R463" s="38"/>
      <c r="S463" s="38"/>
      <c r="T463" s="38"/>
      <c r="U463" s="38"/>
      <c r="V463" s="38"/>
      <c r="W463" s="38"/>
      <c r="X463" s="38"/>
      <c r="Y463" s="38"/>
      <c r="Z463" s="38">
        <v>79.0</v>
      </c>
    </row>
    <row r="464" ht="12.75" customHeight="1" outlineLevel="2">
      <c r="A464" s="38" t="s">
        <v>228</v>
      </c>
      <c r="B464" s="38"/>
      <c r="C464" s="39">
        <v>43254.0</v>
      </c>
      <c r="D464" s="38">
        <v>2018.0</v>
      </c>
      <c r="E464" s="38">
        <v>5192.0</v>
      </c>
      <c r="F464" s="38">
        <v>182623.0</v>
      </c>
      <c r="G464" s="38">
        <v>7.0</v>
      </c>
      <c r="H464" s="38"/>
      <c r="I464" s="38" t="s">
        <v>1083</v>
      </c>
      <c r="J464" s="40">
        <v>43254.520833333336</v>
      </c>
      <c r="K464" s="38" t="s">
        <v>21</v>
      </c>
      <c r="L464" s="38">
        <v>71.0</v>
      </c>
      <c r="M464" s="38">
        <v>3900.0</v>
      </c>
      <c r="N464" s="38">
        <v>36.0</v>
      </c>
      <c r="O464" s="38" t="s">
        <v>23</v>
      </c>
      <c r="P464" s="38" t="s">
        <v>23</v>
      </c>
      <c r="Q464" s="38" t="s">
        <v>814</v>
      </c>
      <c r="R464" s="38"/>
      <c r="S464" s="38"/>
      <c r="T464" s="38"/>
      <c r="U464" s="38"/>
      <c r="V464" s="38"/>
      <c r="W464" s="38"/>
      <c r="X464" s="38"/>
      <c r="Y464" s="38"/>
      <c r="Z464" s="38">
        <v>79.0</v>
      </c>
    </row>
    <row r="465" ht="12.75" customHeight="1" outlineLevel="2">
      <c r="A465" s="38" t="s">
        <v>228</v>
      </c>
      <c r="B465" s="38"/>
      <c r="C465" s="39">
        <v>43254.0</v>
      </c>
      <c r="D465" s="38">
        <v>2018.0</v>
      </c>
      <c r="E465" s="38">
        <v>5189.0</v>
      </c>
      <c r="F465" s="38">
        <v>158340.0</v>
      </c>
      <c r="G465" s="38">
        <v>7.0</v>
      </c>
      <c r="H465" s="38"/>
      <c r="I465" s="38" t="s">
        <v>945</v>
      </c>
      <c r="J465" s="40">
        <v>43254.541666666664</v>
      </c>
      <c r="K465" s="38" t="s">
        <v>21</v>
      </c>
      <c r="L465" s="38">
        <v>75.0</v>
      </c>
      <c r="M465" s="38">
        <v>4500.0</v>
      </c>
      <c r="N465" s="38">
        <v>38.0</v>
      </c>
      <c r="O465" s="38" t="s">
        <v>23</v>
      </c>
      <c r="P465" s="38" t="s">
        <v>23</v>
      </c>
      <c r="Q465" s="38" t="s">
        <v>814</v>
      </c>
      <c r="R465" s="38"/>
      <c r="S465" s="38"/>
      <c r="T465" s="38"/>
      <c r="U465" s="38"/>
      <c r="V465" s="38"/>
      <c r="W465" s="38"/>
      <c r="X465" s="38"/>
      <c r="Y465" s="38"/>
      <c r="Z465" s="38">
        <v>79.0</v>
      </c>
    </row>
    <row r="466" ht="12.75" customHeight="1" outlineLevel="2">
      <c r="A466" s="38" t="s">
        <v>228</v>
      </c>
      <c r="B466" s="38"/>
      <c r="C466" s="39">
        <v>43254.0</v>
      </c>
      <c r="D466" s="38">
        <v>2018.0</v>
      </c>
      <c r="E466" s="38">
        <v>5194.0</v>
      </c>
      <c r="F466" s="38">
        <v>181740.0</v>
      </c>
      <c r="G466" s="38">
        <v>7.0</v>
      </c>
      <c r="H466" s="38"/>
      <c r="I466" s="38" t="s">
        <v>791</v>
      </c>
      <c r="J466" s="39">
        <v>43254.0</v>
      </c>
      <c r="K466" s="38" t="s">
        <v>21</v>
      </c>
      <c r="L466" s="38">
        <v>79.0</v>
      </c>
      <c r="M466" s="38">
        <v>5830.0</v>
      </c>
      <c r="N466" s="38">
        <v>44.0</v>
      </c>
      <c r="O466" s="38" t="s">
        <v>23</v>
      </c>
      <c r="P466" s="38" t="s">
        <v>35</v>
      </c>
      <c r="Q466" s="38" t="s">
        <v>814</v>
      </c>
      <c r="R466" s="38"/>
      <c r="S466" s="38" t="s">
        <v>816</v>
      </c>
      <c r="T466" s="38"/>
      <c r="U466" s="38"/>
      <c r="V466" s="38"/>
      <c r="W466" s="38"/>
      <c r="X466" s="38"/>
      <c r="Y466" s="38"/>
      <c r="Z466" s="38">
        <v>79.0</v>
      </c>
    </row>
    <row r="467" ht="12.75" customHeight="1" outlineLevel="2">
      <c r="A467" s="38" t="s">
        <v>228</v>
      </c>
      <c r="B467" s="38"/>
      <c r="C467" s="39">
        <v>43254.0</v>
      </c>
      <c r="D467" s="38">
        <v>2018.0</v>
      </c>
      <c r="E467" s="38">
        <v>5193.0</v>
      </c>
      <c r="F467" s="38">
        <v>40524.0</v>
      </c>
      <c r="G467" s="38">
        <v>7.0</v>
      </c>
      <c r="H467" s="38"/>
      <c r="I467" s="38" t="s">
        <v>951</v>
      </c>
      <c r="J467" s="40">
        <v>43254.770833333336</v>
      </c>
      <c r="K467" s="38" t="s">
        <v>21</v>
      </c>
      <c r="L467" s="38">
        <v>87.0</v>
      </c>
      <c r="M467" s="38">
        <v>6530.0</v>
      </c>
      <c r="N467" s="38">
        <v>44.0</v>
      </c>
      <c r="O467" s="38" t="s">
        <v>23</v>
      </c>
      <c r="P467" s="38" t="s">
        <v>23</v>
      </c>
      <c r="Q467" s="38" t="s">
        <v>814</v>
      </c>
      <c r="R467" s="38"/>
      <c r="S467" s="38"/>
      <c r="T467" s="38"/>
      <c r="U467" s="38"/>
      <c r="V467" s="38"/>
      <c r="W467" s="38"/>
      <c r="X467" s="38"/>
      <c r="Y467" s="38"/>
      <c r="Z467" s="38">
        <v>79.0</v>
      </c>
    </row>
    <row r="468" ht="12.75" customHeight="1" outlineLevel="2">
      <c r="A468" s="38" t="s">
        <v>228</v>
      </c>
      <c r="B468" s="38" t="s">
        <v>33</v>
      </c>
      <c r="C468" s="39">
        <v>43257.0</v>
      </c>
      <c r="D468" s="38">
        <v>2018.0</v>
      </c>
      <c r="E468" s="38">
        <v>5195.0</v>
      </c>
      <c r="F468" s="38">
        <v>215064.0</v>
      </c>
      <c r="G468" s="38">
        <v>7.0</v>
      </c>
      <c r="H468" s="38">
        <v>92.0</v>
      </c>
      <c r="I468" s="38"/>
      <c r="J468" s="40">
        <v>43257.5</v>
      </c>
      <c r="K468" s="38" t="s">
        <v>40</v>
      </c>
      <c r="L468" s="38">
        <v>74.0</v>
      </c>
      <c r="M468" s="38">
        <v>4640.0</v>
      </c>
      <c r="N468" s="38">
        <v>39.0</v>
      </c>
      <c r="O468" s="38" t="s">
        <v>23</v>
      </c>
      <c r="P468" s="38" t="s">
        <v>35</v>
      </c>
      <c r="Q468" s="38" t="s">
        <v>814</v>
      </c>
      <c r="R468" s="38"/>
      <c r="S468" s="38"/>
      <c r="T468" s="38"/>
      <c r="U468" s="38"/>
      <c r="V468" s="38"/>
      <c r="W468" s="38"/>
      <c r="X468" s="38"/>
      <c r="Y468" s="38"/>
      <c r="Z468" s="42">
        <v>79.0</v>
      </c>
    </row>
    <row r="469" ht="12.75" customHeight="1" outlineLevel="2">
      <c r="A469" s="38" t="s">
        <v>228</v>
      </c>
      <c r="B469" s="38"/>
      <c r="C469" s="39">
        <v>43258.0</v>
      </c>
      <c r="D469" s="38">
        <v>2018.0</v>
      </c>
      <c r="E469" s="38">
        <v>5284.0</v>
      </c>
      <c r="F469" s="38">
        <v>181679.0</v>
      </c>
      <c r="G469" s="38">
        <v>7.0</v>
      </c>
      <c r="H469" s="38"/>
      <c r="I469" s="38" t="s">
        <v>913</v>
      </c>
      <c r="J469" s="40">
        <v>43258.333333333336</v>
      </c>
      <c r="K469" s="38" t="s">
        <v>21</v>
      </c>
      <c r="L469" s="38">
        <v>60.0</v>
      </c>
      <c r="M469" s="38">
        <v>2370.0</v>
      </c>
      <c r="N469" s="38">
        <v>31.0</v>
      </c>
      <c r="O469" s="38" t="s">
        <v>23</v>
      </c>
      <c r="P469" s="38"/>
      <c r="Q469" s="38"/>
      <c r="R469" s="38"/>
      <c r="S469" s="38"/>
      <c r="T469" s="38"/>
      <c r="U469" s="38"/>
      <c r="V469" s="38"/>
      <c r="W469" s="38"/>
      <c r="X469" s="38"/>
      <c r="Y469" s="38"/>
      <c r="Z469" s="38">
        <v>79.0</v>
      </c>
    </row>
    <row r="470" ht="12.75" customHeight="1" outlineLevel="2">
      <c r="A470" s="38" t="s">
        <v>228</v>
      </c>
      <c r="B470" s="38" t="s">
        <v>692</v>
      </c>
      <c r="C470" s="39">
        <v>43259.0</v>
      </c>
      <c r="D470" s="38">
        <v>2018.0</v>
      </c>
      <c r="E470" s="38">
        <v>5198.0</v>
      </c>
      <c r="F470" s="38">
        <v>53435.0</v>
      </c>
      <c r="G470" s="38">
        <v>7.0</v>
      </c>
      <c r="H470" s="38">
        <v>36.0</v>
      </c>
      <c r="I470" s="38"/>
      <c r="J470" s="40">
        <v>43259.583333333336</v>
      </c>
      <c r="K470" s="38" t="s">
        <v>40</v>
      </c>
      <c r="L470" s="38">
        <v>78.0</v>
      </c>
      <c r="M470" s="38">
        <v>5540.0</v>
      </c>
      <c r="N470" s="38">
        <v>42.0</v>
      </c>
      <c r="O470" s="38" t="s">
        <v>23</v>
      </c>
      <c r="P470" s="38" t="s">
        <v>23</v>
      </c>
      <c r="Q470" s="38"/>
      <c r="R470" s="38"/>
      <c r="S470" s="38"/>
      <c r="T470" s="38"/>
      <c r="U470" s="38"/>
      <c r="V470" s="38"/>
      <c r="W470" s="38"/>
      <c r="X470" s="38"/>
      <c r="Y470" s="38"/>
      <c r="Z470" s="38">
        <v>79.0</v>
      </c>
    </row>
    <row r="471" ht="12.75" customHeight="1" outlineLevel="2">
      <c r="A471" s="38" t="s">
        <v>228</v>
      </c>
      <c r="B471" s="38" t="s">
        <v>716</v>
      </c>
      <c r="C471" s="39">
        <v>43259.0</v>
      </c>
      <c r="D471" s="38">
        <v>2018.0</v>
      </c>
      <c r="E471" s="38">
        <v>5197.0</v>
      </c>
      <c r="F471" s="38">
        <v>111301.0</v>
      </c>
      <c r="G471" s="38">
        <v>7.0</v>
      </c>
      <c r="H471" s="38">
        <v>37.0</v>
      </c>
      <c r="I471" s="38"/>
      <c r="J471" s="40">
        <v>43259.541666666664</v>
      </c>
      <c r="K471" s="38" t="s">
        <v>40</v>
      </c>
      <c r="L471" s="38">
        <v>76.0</v>
      </c>
      <c r="M471" s="38">
        <v>4940.0</v>
      </c>
      <c r="N471" s="38">
        <v>39.0</v>
      </c>
      <c r="O471" s="38" t="s">
        <v>23</v>
      </c>
      <c r="P471" s="38" t="s">
        <v>23</v>
      </c>
      <c r="Q471" s="38"/>
      <c r="R471" s="38"/>
      <c r="S471" s="38"/>
      <c r="T471" s="38"/>
      <c r="U471" s="38"/>
      <c r="V471" s="38"/>
      <c r="W471" s="38"/>
      <c r="X471" s="38"/>
      <c r="Y471" s="38"/>
      <c r="Z471" s="38">
        <v>79.0</v>
      </c>
    </row>
    <row r="472" ht="12.75" customHeight="1" outlineLevel="2">
      <c r="A472" s="38" t="s">
        <v>228</v>
      </c>
      <c r="B472" s="38" t="s">
        <v>739</v>
      </c>
      <c r="C472" s="39">
        <v>43259.0</v>
      </c>
      <c r="D472" s="38">
        <v>2018.0</v>
      </c>
      <c r="E472" s="38">
        <v>5223.0</v>
      </c>
      <c r="F472" s="38">
        <v>46789.0</v>
      </c>
      <c r="G472" s="38">
        <v>7.0</v>
      </c>
      <c r="H472" s="38">
        <v>40.0</v>
      </c>
      <c r="I472" s="38"/>
      <c r="J472" s="40">
        <v>43259.833333333336</v>
      </c>
      <c r="K472" s="38" t="s">
        <v>40</v>
      </c>
      <c r="L472" s="38">
        <v>72.0</v>
      </c>
      <c r="M472" s="38">
        <v>4200.0</v>
      </c>
      <c r="N472" s="38">
        <v>37.0</v>
      </c>
      <c r="O472" s="38" t="s">
        <v>23</v>
      </c>
      <c r="P472" s="38" t="s">
        <v>23</v>
      </c>
      <c r="Q472" s="38"/>
      <c r="R472" s="38"/>
      <c r="S472" s="38"/>
      <c r="T472" s="38"/>
      <c r="U472" s="38"/>
      <c r="V472" s="38"/>
      <c r="W472" s="38"/>
      <c r="X472" s="38"/>
      <c r="Y472" s="38"/>
      <c r="Z472" s="38">
        <v>79.0</v>
      </c>
    </row>
    <row r="473" ht="12.75" customHeight="1" outlineLevel="2">
      <c r="A473" s="38" t="s">
        <v>228</v>
      </c>
      <c r="B473" s="38" t="s">
        <v>739</v>
      </c>
      <c r="C473" s="39">
        <v>43259.0</v>
      </c>
      <c r="D473" s="38">
        <v>2018.0</v>
      </c>
      <c r="E473" s="38">
        <v>5222.0</v>
      </c>
      <c r="F473" s="38">
        <v>152175.0</v>
      </c>
      <c r="G473" s="38">
        <v>7.0</v>
      </c>
      <c r="H473" s="38">
        <v>40.0</v>
      </c>
      <c r="I473" s="38"/>
      <c r="J473" s="40">
        <v>43259.5625</v>
      </c>
      <c r="K473" s="38" t="s">
        <v>40</v>
      </c>
      <c r="L473" s="38">
        <v>74.0</v>
      </c>
      <c r="M473" s="38">
        <v>4700.0</v>
      </c>
      <c r="N473" s="38">
        <v>38.0</v>
      </c>
      <c r="O473" s="38" t="s">
        <v>23</v>
      </c>
      <c r="P473" s="38" t="s">
        <v>23</v>
      </c>
      <c r="Q473" s="38" t="s">
        <v>814</v>
      </c>
      <c r="R473" s="38"/>
      <c r="S473" s="38"/>
      <c r="T473" s="38"/>
      <c r="U473" s="38"/>
      <c r="V473" s="38"/>
      <c r="W473" s="38"/>
      <c r="X473" s="38"/>
      <c r="Y473" s="38"/>
      <c r="Z473" s="38">
        <v>79.0</v>
      </c>
    </row>
    <row r="474" ht="12.75" customHeight="1" outlineLevel="2">
      <c r="A474" s="38" t="s">
        <v>228</v>
      </c>
      <c r="B474" s="38"/>
      <c r="C474" s="39">
        <v>43259.0</v>
      </c>
      <c r="D474" s="38">
        <v>2018.0</v>
      </c>
      <c r="E474" s="38">
        <v>5196.0</v>
      </c>
      <c r="F474" s="38">
        <v>59715.0</v>
      </c>
      <c r="G474" s="38">
        <v>7.0</v>
      </c>
      <c r="H474" s="38"/>
      <c r="I474" s="38" t="s">
        <v>947</v>
      </c>
      <c r="J474" s="40">
        <v>43259.354166666664</v>
      </c>
      <c r="K474" s="38" t="s">
        <v>21</v>
      </c>
      <c r="L474" s="38">
        <v>77.0</v>
      </c>
      <c r="M474" s="38">
        <v>5690.0</v>
      </c>
      <c r="N474" s="38">
        <v>42.0</v>
      </c>
      <c r="O474" s="38" t="s">
        <v>23</v>
      </c>
      <c r="P474" s="38" t="s">
        <v>23</v>
      </c>
      <c r="Q474" s="38"/>
      <c r="R474" s="38"/>
      <c r="S474" s="38"/>
      <c r="T474" s="38"/>
      <c r="U474" s="38"/>
      <c r="V474" s="38"/>
      <c r="W474" s="38"/>
      <c r="X474" s="38"/>
      <c r="Y474" s="38"/>
      <c r="Z474" s="38">
        <v>79.0</v>
      </c>
    </row>
    <row r="475" ht="12.75" customHeight="1" outlineLevel="2">
      <c r="A475" s="38" t="s">
        <v>228</v>
      </c>
      <c r="B475" s="38"/>
      <c r="C475" s="39">
        <v>43259.0</v>
      </c>
      <c r="D475" s="38">
        <v>2018.0</v>
      </c>
      <c r="E475" s="38">
        <v>5199.0</v>
      </c>
      <c r="F475" s="38">
        <v>159676.0</v>
      </c>
      <c r="G475" s="38">
        <v>7.0</v>
      </c>
      <c r="H475" s="38"/>
      <c r="I475" s="38" t="s">
        <v>1084</v>
      </c>
      <c r="J475" s="40">
        <v>43259.583333333336</v>
      </c>
      <c r="K475" s="38" t="s">
        <v>21</v>
      </c>
      <c r="L475" s="38">
        <v>78.0</v>
      </c>
      <c r="M475" s="38">
        <v>5000.0</v>
      </c>
      <c r="N475" s="38">
        <v>40.0</v>
      </c>
      <c r="O475" s="38" t="s">
        <v>23</v>
      </c>
      <c r="P475" s="38" t="s">
        <v>23</v>
      </c>
      <c r="Q475" s="38"/>
      <c r="R475" s="38"/>
      <c r="S475" s="38"/>
      <c r="T475" s="38"/>
      <c r="U475" s="38"/>
      <c r="V475" s="38"/>
      <c r="W475" s="38"/>
      <c r="X475" s="38"/>
      <c r="Y475" s="38"/>
      <c r="Z475" s="38">
        <v>79.0</v>
      </c>
    </row>
    <row r="476" ht="12.75" customHeight="1" outlineLevel="2">
      <c r="A476" s="38" t="s">
        <v>228</v>
      </c>
      <c r="B476" s="38"/>
      <c r="C476" s="39">
        <v>43259.0</v>
      </c>
      <c r="D476" s="38">
        <v>2018.0</v>
      </c>
      <c r="E476" s="38">
        <v>5221.0</v>
      </c>
      <c r="F476" s="38">
        <v>44184.0</v>
      </c>
      <c r="G476" s="38">
        <v>7.0</v>
      </c>
      <c r="H476" s="38"/>
      <c r="I476" s="38" t="s">
        <v>117</v>
      </c>
      <c r="J476" s="40">
        <v>43259.583333333336</v>
      </c>
      <c r="K476" s="38" t="s">
        <v>21</v>
      </c>
      <c r="L476" s="38">
        <v>80.0</v>
      </c>
      <c r="M476" s="38">
        <v>4970.0</v>
      </c>
      <c r="N476" s="38">
        <v>38.0</v>
      </c>
      <c r="O476" s="38" t="s">
        <v>23</v>
      </c>
      <c r="P476" s="38" t="s">
        <v>23</v>
      </c>
      <c r="Q476" s="38"/>
      <c r="R476" s="38"/>
      <c r="S476" s="38"/>
      <c r="T476" s="38"/>
      <c r="U476" s="38"/>
      <c r="V476" s="38"/>
      <c r="W476" s="38"/>
      <c r="X476" s="38"/>
      <c r="Y476" s="38"/>
      <c r="Z476" s="38">
        <v>79.0</v>
      </c>
    </row>
    <row r="477" ht="12.75" customHeight="1" outlineLevel="2">
      <c r="A477" s="38" t="s">
        <v>228</v>
      </c>
      <c r="B477" s="38"/>
      <c r="C477" s="39">
        <v>43259.0</v>
      </c>
      <c r="D477" s="38">
        <v>2018.0</v>
      </c>
      <c r="E477" s="38">
        <v>5220.0</v>
      </c>
      <c r="F477" s="38">
        <v>40524.0</v>
      </c>
      <c r="G477" s="38">
        <v>7.0</v>
      </c>
      <c r="H477" s="38"/>
      <c r="I477" s="38" t="s">
        <v>1084</v>
      </c>
      <c r="J477" s="40">
        <v>43259.5625</v>
      </c>
      <c r="K477" s="38" t="s">
        <v>21</v>
      </c>
      <c r="L477" s="38">
        <v>82.0</v>
      </c>
      <c r="M477" s="38">
        <v>5820.0</v>
      </c>
      <c r="N477" s="38">
        <v>83.0</v>
      </c>
      <c r="O477" s="38" t="s">
        <v>23</v>
      </c>
      <c r="P477" s="38" t="s">
        <v>23</v>
      </c>
      <c r="Q477" s="38"/>
      <c r="R477" s="38"/>
      <c r="S477" s="38"/>
      <c r="T477" s="38"/>
      <c r="U477" s="38"/>
      <c r="V477" s="38"/>
      <c r="W477" s="38"/>
      <c r="X477" s="38"/>
      <c r="Y477" s="38"/>
      <c r="Z477" s="38">
        <v>79.0</v>
      </c>
    </row>
    <row r="478" ht="12.75" customHeight="1" outlineLevel="2">
      <c r="A478" s="38" t="s">
        <v>228</v>
      </c>
      <c r="B478" s="38" t="s">
        <v>739</v>
      </c>
      <c r="C478" s="39">
        <v>43260.0</v>
      </c>
      <c r="D478" s="38">
        <v>2018.0</v>
      </c>
      <c r="E478" s="38">
        <v>5225.0</v>
      </c>
      <c r="F478" s="38">
        <v>177508.0</v>
      </c>
      <c r="G478" s="38">
        <v>7.0</v>
      </c>
      <c r="H478" s="38">
        <v>40.0</v>
      </c>
      <c r="I478" s="38"/>
      <c r="J478" s="39">
        <v>43260.0</v>
      </c>
      <c r="K478" s="38" t="s">
        <v>40</v>
      </c>
      <c r="L478" s="38">
        <v>79.0</v>
      </c>
      <c r="M478" s="38">
        <v>5330.0</v>
      </c>
      <c r="N478" s="38">
        <v>40.0</v>
      </c>
      <c r="O478" s="38" t="s">
        <v>23</v>
      </c>
      <c r="P478" s="38" t="s">
        <v>23</v>
      </c>
      <c r="Q478" s="38" t="s">
        <v>814</v>
      </c>
      <c r="R478" s="38"/>
      <c r="S478" s="38"/>
      <c r="T478" s="38"/>
      <c r="U478" s="38"/>
      <c r="V478" s="38"/>
      <c r="W478" s="38"/>
      <c r="X478" s="38"/>
      <c r="Y478" s="38"/>
      <c r="Z478" s="38">
        <v>79.0</v>
      </c>
    </row>
    <row r="479" ht="12.75" customHeight="1" outlineLevel="2">
      <c r="A479" s="38" t="s">
        <v>228</v>
      </c>
      <c r="B479" s="38"/>
      <c r="C479" s="39">
        <v>43260.0</v>
      </c>
      <c r="D479" s="38">
        <v>2018.0</v>
      </c>
      <c r="E479" s="38">
        <v>5224.0</v>
      </c>
      <c r="F479" s="38">
        <v>41513.0</v>
      </c>
      <c r="G479" s="38">
        <v>7.0</v>
      </c>
      <c r="H479" s="38"/>
      <c r="I479" s="38" t="s">
        <v>918</v>
      </c>
      <c r="J479" s="40">
        <v>43260.291666666664</v>
      </c>
      <c r="K479" s="38" t="s">
        <v>21</v>
      </c>
      <c r="L479" s="38">
        <v>69.0</v>
      </c>
      <c r="M479" s="38">
        <v>4020.0</v>
      </c>
      <c r="N479" s="38">
        <v>36.0</v>
      </c>
      <c r="O479" s="38" t="s">
        <v>23</v>
      </c>
      <c r="P479" s="38" t="s">
        <v>23</v>
      </c>
      <c r="Q479" s="38" t="s">
        <v>814</v>
      </c>
      <c r="R479" s="38"/>
      <c r="S479" s="38"/>
      <c r="T479" s="38"/>
      <c r="U479" s="38"/>
      <c r="V479" s="38"/>
      <c r="W479" s="38"/>
      <c r="X479" s="38"/>
      <c r="Y479" s="38"/>
      <c r="Z479" s="38">
        <v>79.0</v>
      </c>
    </row>
    <row r="480" ht="12.75" customHeight="1" outlineLevel="2">
      <c r="A480" s="38" t="s">
        <v>228</v>
      </c>
      <c r="B480" s="38"/>
      <c r="C480" s="39">
        <v>43260.0</v>
      </c>
      <c r="D480" s="38">
        <v>2018.0</v>
      </c>
      <c r="E480" s="38">
        <v>5226.0</v>
      </c>
      <c r="F480" s="38">
        <v>108545.0</v>
      </c>
      <c r="G480" s="38">
        <v>7.0</v>
      </c>
      <c r="H480" s="38"/>
      <c r="I480" s="38" t="s">
        <v>791</v>
      </c>
      <c r="J480" s="40">
        <v>43260.791666666664</v>
      </c>
      <c r="K480" s="38" t="s">
        <v>21</v>
      </c>
      <c r="L480" s="38">
        <v>76.0</v>
      </c>
      <c r="M480" s="38">
        <v>5000.0</v>
      </c>
      <c r="N480" s="38">
        <v>40.0</v>
      </c>
      <c r="O480" s="38" t="s">
        <v>23</v>
      </c>
      <c r="P480" s="38" t="s">
        <v>23</v>
      </c>
      <c r="Q480" s="38" t="s">
        <v>814</v>
      </c>
      <c r="R480" s="38"/>
      <c r="S480" s="38"/>
      <c r="T480" s="38"/>
      <c r="U480" s="38"/>
      <c r="V480" s="38"/>
      <c r="W480" s="38"/>
      <c r="X480" s="38"/>
      <c r="Y480" s="38"/>
      <c r="Z480" s="38">
        <v>79.0</v>
      </c>
    </row>
    <row r="481" ht="12.75" customHeight="1" outlineLevel="2">
      <c r="A481" s="38" t="s">
        <v>228</v>
      </c>
      <c r="B481" s="38"/>
      <c r="C481" s="39">
        <v>43260.0</v>
      </c>
      <c r="D481" s="38">
        <v>2018.0</v>
      </c>
      <c r="E481" s="38">
        <v>5227.0</v>
      </c>
      <c r="F481" s="38">
        <v>66221.0</v>
      </c>
      <c r="G481" s="38">
        <v>7.0</v>
      </c>
      <c r="H481" s="38"/>
      <c r="I481" s="38" t="s">
        <v>1009</v>
      </c>
      <c r="J481" s="40">
        <v>43260.833333333336</v>
      </c>
      <c r="K481" s="38" t="s">
        <v>21</v>
      </c>
      <c r="L481" s="38">
        <v>90.0</v>
      </c>
      <c r="M481" s="38">
        <v>7720.0</v>
      </c>
      <c r="N481" s="38">
        <v>47.0</v>
      </c>
      <c r="O481" s="38" t="s">
        <v>23</v>
      </c>
      <c r="P481" s="38" t="s">
        <v>23</v>
      </c>
      <c r="Q481" s="38" t="s">
        <v>814</v>
      </c>
      <c r="R481" s="38"/>
      <c r="S481" s="38"/>
      <c r="T481" s="38"/>
      <c r="U481" s="38"/>
      <c r="V481" s="38"/>
      <c r="W481" s="38"/>
      <c r="X481" s="38"/>
      <c r="Y481" s="38"/>
      <c r="Z481" s="38">
        <v>79.0</v>
      </c>
    </row>
    <row r="482" ht="12.75" customHeight="1" outlineLevel="2">
      <c r="A482" s="38" t="s">
        <v>228</v>
      </c>
      <c r="B482" s="38"/>
      <c r="C482" s="39">
        <v>43261.0</v>
      </c>
      <c r="D482" s="38">
        <v>2018.0</v>
      </c>
      <c r="E482" s="38">
        <v>5231.0</v>
      </c>
      <c r="F482" s="38">
        <v>104351.0</v>
      </c>
      <c r="G482" s="38">
        <v>7.0</v>
      </c>
      <c r="H482" s="38"/>
      <c r="I482" s="38" t="s">
        <v>933</v>
      </c>
      <c r="J482" s="40">
        <v>43261.416666666664</v>
      </c>
      <c r="K482" s="38" t="s">
        <v>21</v>
      </c>
      <c r="L482" s="38">
        <v>75.0</v>
      </c>
      <c r="M482" s="38">
        <v>4300.0</v>
      </c>
      <c r="N482" s="38">
        <v>38.0</v>
      </c>
      <c r="O482" s="38" t="s">
        <v>23</v>
      </c>
      <c r="P482" s="38" t="s">
        <v>23</v>
      </c>
      <c r="Q482" s="38" t="s">
        <v>814</v>
      </c>
      <c r="R482" s="38"/>
      <c r="S482" s="38"/>
      <c r="T482" s="38"/>
      <c r="U482" s="38"/>
      <c r="V482" s="38"/>
      <c r="W482" s="38"/>
      <c r="X482" s="38"/>
      <c r="Y482" s="38"/>
      <c r="Z482" s="38">
        <v>79.0</v>
      </c>
    </row>
    <row r="483" ht="12.75" customHeight="1" outlineLevel="2">
      <c r="A483" s="38" t="s">
        <v>228</v>
      </c>
      <c r="B483" s="38"/>
      <c r="C483" s="39">
        <v>43261.0</v>
      </c>
      <c r="D483" s="38">
        <v>2018.0</v>
      </c>
      <c r="E483" s="38">
        <v>5230.0</v>
      </c>
      <c r="F483" s="38">
        <v>58901.0</v>
      </c>
      <c r="G483" s="38">
        <v>7.0</v>
      </c>
      <c r="H483" s="38"/>
      <c r="I483" s="38" t="s">
        <v>938</v>
      </c>
      <c r="J483" s="40">
        <v>43261.60625</v>
      </c>
      <c r="K483" s="38" t="s">
        <v>21</v>
      </c>
      <c r="L483" s="38">
        <v>77.0</v>
      </c>
      <c r="M483" s="38">
        <v>4570.0</v>
      </c>
      <c r="N483" s="38">
        <v>39.0</v>
      </c>
      <c r="O483" s="38" t="s">
        <v>23</v>
      </c>
      <c r="P483" s="38" t="s">
        <v>23</v>
      </c>
      <c r="Q483" s="38" t="s">
        <v>814</v>
      </c>
      <c r="R483" s="38"/>
      <c r="S483" s="38"/>
      <c r="T483" s="38"/>
      <c r="U483" s="38"/>
      <c r="V483" s="38"/>
      <c r="W483" s="38"/>
      <c r="X483" s="38"/>
      <c r="Y483" s="38"/>
      <c r="Z483" s="38">
        <v>79.0</v>
      </c>
    </row>
    <row r="484" ht="12.75" customHeight="1" outlineLevel="2">
      <c r="A484" s="38" t="s">
        <v>228</v>
      </c>
      <c r="B484" s="38"/>
      <c r="C484" s="39">
        <v>43261.0</v>
      </c>
      <c r="D484" s="38">
        <v>2018.0</v>
      </c>
      <c r="E484" s="38">
        <v>5229.0</v>
      </c>
      <c r="F484" s="38">
        <v>153108.0</v>
      </c>
      <c r="G484" s="38">
        <v>7.0</v>
      </c>
      <c r="H484" s="38"/>
      <c r="I484" s="38" t="s">
        <v>1085</v>
      </c>
      <c r="J484" s="40">
        <v>43261.541666666664</v>
      </c>
      <c r="K484" s="38" t="s">
        <v>21</v>
      </c>
      <c r="L484" s="38">
        <v>77.0</v>
      </c>
      <c r="M484" s="38">
        <v>4980.0</v>
      </c>
      <c r="N484" s="38">
        <v>42.0</v>
      </c>
      <c r="O484" s="38" t="s">
        <v>23</v>
      </c>
      <c r="P484" s="38"/>
      <c r="Q484" s="38"/>
      <c r="R484" s="38"/>
      <c r="S484" s="38"/>
      <c r="T484" s="38"/>
      <c r="U484" s="38"/>
      <c r="V484" s="38"/>
      <c r="W484" s="38"/>
      <c r="X484" s="38"/>
      <c r="Y484" s="38"/>
      <c r="Z484" s="38">
        <v>79.0</v>
      </c>
    </row>
    <row r="485" ht="12.75" customHeight="1" outlineLevel="2">
      <c r="A485" s="38" t="s">
        <v>228</v>
      </c>
      <c r="B485" s="38"/>
      <c r="C485" s="39">
        <v>43261.0</v>
      </c>
      <c r="D485" s="38">
        <v>2018.0</v>
      </c>
      <c r="E485" s="38">
        <v>5228.0</v>
      </c>
      <c r="F485" s="38">
        <v>135988.0</v>
      </c>
      <c r="G485" s="38">
        <v>7.0</v>
      </c>
      <c r="H485" s="38"/>
      <c r="I485" s="38" t="s">
        <v>911</v>
      </c>
      <c r="J485" s="40">
        <v>43261.34375</v>
      </c>
      <c r="K485" s="38" t="s">
        <v>21</v>
      </c>
      <c r="L485" s="38">
        <v>81.0</v>
      </c>
      <c r="M485" s="38">
        <v>6630.0</v>
      </c>
      <c r="N485" s="38">
        <v>46.0</v>
      </c>
      <c r="O485" s="38" t="s">
        <v>23</v>
      </c>
      <c r="P485" s="38"/>
      <c r="Q485" s="38"/>
      <c r="R485" s="38"/>
      <c r="S485" s="38"/>
      <c r="T485" s="38"/>
      <c r="U485" s="38"/>
      <c r="V485" s="38"/>
      <c r="W485" s="38"/>
      <c r="X485" s="38"/>
      <c r="Y485" s="38"/>
      <c r="Z485" s="38">
        <v>79.0</v>
      </c>
    </row>
    <row r="486" ht="12.75" customHeight="1" outlineLevel="2">
      <c r="A486" s="38" t="s">
        <v>228</v>
      </c>
      <c r="B486" s="38" t="s">
        <v>739</v>
      </c>
      <c r="C486" s="39">
        <v>43264.0</v>
      </c>
      <c r="D486" s="38">
        <v>2018.0</v>
      </c>
      <c r="E486" s="38">
        <v>5232.0</v>
      </c>
      <c r="F486" s="38">
        <v>219270.0</v>
      </c>
      <c r="G486" s="38">
        <v>7.0</v>
      </c>
      <c r="H486" s="38">
        <v>40.0</v>
      </c>
      <c r="I486" s="38"/>
      <c r="J486" s="40">
        <v>43264.708333333336</v>
      </c>
      <c r="K486" s="38" t="s">
        <v>40</v>
      </c>
      <c r="L486" s="38">
        <v>79.0</v>
      </c>
      <c r="M486" s="38">
        <v>5170.0</v>
      </c>
      <c r="N486" s="38">
        <v>41.0</v>
      </c>
      <c r="O486" s="38" t="s">
        <v>23</v>
      </c>
      <c r="P486" s="38"/>
      <c r="Q486" s="38"/>
      <c r="R486" s="38"/>
      <c r="S486" s="38" t="s">
        <v>816</v>
      </c>
      <c r="T486" s="38"/>
      <c r="U486" s="38"/>
      <c r="V486" s="38"/>
      <c r="W486" s="38"/>
      <c r="X486" s="38"/>
      <c r="Y486" s="38"/>
      <c r="Z486" s="38">
        <v>79.0</v>
      </c>
    </row>
    <row r="487" ht="12.75" customHeight="1" outlineLevel="2">
      <c r="A487" s="38" t="s">
        <v>228</v>
      </c>
      <c r="B487" s="38"/>
      <c r="C487" s="39">
        <v>43266.0</v>
      </c>
      <c r="D487" s="38">
        <v>2018.0</v>
      </c>
      <c r="E487" s="38">
        <v>5238.0</v>
      </c>
      <c r="F487" s="38">
        <v>47607.0</v>
      </c>
      <c r="G487" s="38">
        <v>7.0</v>
      </c>
      <c r="H487" s="38"/>
      <c r="I487" s="38" t="s">
        <v>33</v>
      </c>
      <c r="J487" s="40">
        <v>43266.625</v>
      </c>
      <c r="K487" s="38" t="s">
        <v>21</v>
      </c>
      <c r="L487" s="38">
        <v>70.0</v>
      </c>
      <c r="M487" s="38">
        <v>3900.0</v>
      </c>
      <c r="N487" s="38">
        <v>36.0</v>
      </c>
      <c r="O487" s="38" t="s">
        <v>23</v>
      </c>
      <c r="P487" s="38" t="s">
        <v>23</v>
      </c>
      <c r="Q487" s="38" t="s">
        <v>814</v>
      </c>
      <c r="R487" s="38"/>
      <c r="S487" s="38"/>
      <c r="T487" s="38"/>
      <c r="U487" s="38"/>
      <c r="V487" s="38"/>
      <c r="W487" s="38"/>
      <c r="X487" s="38"/>
      <c r="Y487" s="38"/>
      <c r="Z487" s="38">
        <v>79.0</v>
      </c>
    </row>
    <row r="488" ht="12.75" customHeight="1" outlineLevel="2">
      <c r="A488" s="38" t="s">
        <v>228</v>
      </c>
      <c r="B488" s="38"/>
      <c r="C488" s="39">
        <v>43266.0</v>
      </c>
      <c r="D488" s="38">
        <v>2018.0</v>
      </c>
      <c r="E488" s="38">
        <v>5233.0</v>
      </c>
      <c r="F488" s="38">
        <v>80448.0</v>
      </c>
      <c r="G488" s="38">
        <v>7.0</v>
      </c>
      <c r="H488" s="38"/>
      <c r="I488" s="38" t="s">
        <v>911</v>
      </c>
      <c r="J488" s="40">
        <v>43266.395833333336</v>
      </c>
      <c r="K488" s="38" t="s">
        <v>21</v>
      </c>
      <c r="L488" s="38">
        <v>72.0</v>
      </c>
      <c r="M488" s="38">
        <v>4020.0</v>
      </c>
      <c r="N488" s="38">
        <v>37.0</v>
      </c>
      <c r="O488" s="38" t="s">
        <v>23</v>
      </c>
      <c r="P488" s="38" t="s">
        <v>23</v>
      </c>
      <c r="Q488" s="38" t="s">
        <v>814</v>
      </c>
      <c r="R488" s="38"/>
      <c r="S488" s="38"/>
      <c r="T488" s="38"/>
      <c r="U488" s="38"/>
      <c r="V488" s="38"/>
      <c r="W488" s="38"/>
      <c r="X488" s="38"/>
      <c r="Y488" s="38"/>
      <c r="Z488" s="38">
        <v>79.0</v>
      </c>
    </row>
    <row r="489" ht="12.75" customHeight="1" outlineLevel="2">
      <c r="A489" s="38" t="s">
        <v>228</v>
      </c>
      <c r="B489" s="38"/>
      <c r="C489" s="39">
        <v>43266.0</v>
      </c>
      <c r="D489" s="38">
        <v>2018.0</v>
      </c>
      <c r="E489" s="38">
        <v>5239.0</v>
      </c>
      <c r="F489" s="38">
        <v>121411.0</v>
      </c>
      <c r="G489" s="38">
        <v>7.0</v>
      </c>
      <c r="H489" s="38"/>
      <c r="I489" s="38" t="s">
        <v>905</v>
      </c>
      <c r="J489" s="40">
        <v>43266.708333333336</v>
      </c>
      <c r="K489" s="38" t="s">
        <v>21</v>
      </c>
      <c r="L489" s="38">
        <v>74.0</v>
      </c>
      <c r="M489" s="38">
        <v>4320.0</v>
      </c>
      <c r="N489" s="38">
        <v>38.0</v>
      </c>
      <c r="O489" s="38" t="s">
        <v>23</v>
      </c>
      <c r="P489" s="38"/>
      <c r="Q489" s="38"/>
      <c r="R489" s="38"/>
      <c r="S489" s="38"/>
      <c r="T489" s="38"/>
      <c r="U489" s="38"/>
      <c r="V489" s="38"/>
      <c r="W489" s="38"/>
      <c r="X489" s="38"/>
      <c r="Y489" s="38"/>
      <c r="Z489" s="38">
        <v>79.0</v>
      </c>
    </row>
    <row r="490" ht="12.75" customHeight="1" outlineLevel="2">
      <c r="A490" s="38" t="s">
        <v>228</v>
      </c>
      <c r="B490" s="38"/>
      <c r="C490" s="39">
        <v>43266.0</v>
      </c>
      <c r="D490" s="38">
        <v>2018.0</v>
      </c>
      <c r="E490" s="38">
        <v>5237.0</v>
      </c>
      <c r="F490" s="38">
        <v>118282.0</v>
      </c>
      <c r="G490" s="38">
        <v>7.0</v>
      </c>
      <c r="H490" s="38"/>
      <c r="I490" s="38" t="s">
        <v>913</v>
      </c>
      <c r="J490" s="40">
        <v>43266.6875</v>
      </c>
      <c r="K490" s="38" t="s">
        <v>21</v>
      </c>
      <c r="L490" s="38">
        <v>75.0</v>
      </c>
      <c r="M490" s="38">
        <v>4200.0</v>
      </c>
      <c r="N490" s="38">
        <v>37.0</v>
      </c>
      <c r="O490" s="38" t="s">
        <v>23</v>
      </c>
      <c r="P490" s="38" t="s">
        <v>23</v>
      </c>
      <c r="Q490" s="38" t="s">
        <v>814</v>
      </c>
      <c r="R490" s="38"/>
      <c r="S490" s="38"/>
      <c r="T490" s="38"/>
      <c r="U490" s="38"/>
      <c r="V490" s="38"/>
      <c r="W490" s="38"/>
      <c r="X490" s="38"/>
      <c r="Y490" s="38"/>
      <c r="Z490" s="38">
        <v>79.0</v>
      </c>
    </row>
    <row r="491" ht="12.75" customHeight="1" outlineLevel="2">
      <c r="A491" s="38" t="s">
        <v>228</v>
      </c>
      <c r="B491" s="38"/>
      <c r="C491" s="39">
        <v>43266.0</v>
      </c>
      <c r="D491" s="38">
        <v>2018.0</v>
      </c>
      <c r="E491" s="38">
        <v>5235.0</v>
      </c>
      <c r="F491" s="38">
        <v>181414.0</v>
      </c>
      <c r="G491" s="38">
        <v>7.0</v>
      </c>
      <c r="H491" s="38"/>
      <c r="I491" s="38" t="s">
        <v>911</v>
      </c>
      <c r="J491" s="40">
        <v>43266.493055555555</v>
      </c>
      <c r="K491" s="38" t="s">
        <v>21</v>
      </c>
      <c r="L491" s="38">
        <v>75.0</v>
      </c>
      <c r="M491" s="38">
        <v>4800.0</v>
      </c>
      <c r="N491" s="38">
        <v>39.0</v>
      </c>
      <c r="O491" s="38" t="s">
        <v>23</v>
      </c>
      <c r="P491" s="38" t="s">
        <v>23</v>
      </c>
      <c r="Q491" s="38" t="s">
        <v>814</v>
      </c>
      <c r="R491" s="38"/>
      <c r="S491" s="38"/>
      <c r="T491" s="38"/>
      <c r="U491" s="38"/>
      <c r="V491" s="38"/>
      <c r="W491" s="38"/>
      <c r="X491" s="38"/>
      <c r="Y491" s="38"/>
      <c r="Z491" s="38">
        <v>79.0</v>
      </c>
    </row>
    <row r="492" ht="12.75" customHeight="1" outlineLevel="2">
      <c r="A492" s="38" t="s">
        <v>228</v>
      </c>
      <c r="B492" s="38"/>
      <c r="C492" s="39">
        <v>43266.0</v>
      </c>
      <c r="D492" s="38">
        <v>2018.0</v>
      </c>
      <c r="E492" s="38">
        <v>5234.0</v>
      </c>
      <c r="F492" s="38">
        <v>154855.0</v>
      </c>
      <c r="G492" s="38">
        <v>7.0</v>
      </c>
      <c r="H492" s="38"/>
      <c r="I492" s="38" t="s">
        <v>1086</v>
      </c>
      <c r="J492" s="40">
        <v>43266.291666666664</v>
      </c>
      <c r="K492" s="38" t="s">
        <v>21</v>
      </c>
      <c r="L492" s="38">
        <v>77.0</v>
      </c>
      <c r="M492" s="38">
        <v>4900.0</v>
      </c>
      <c r="N492" s="38">
        <v>39.0</v>
      </c>
      <c r="O492" s="38" t="s">
        <v>23</v>
      </c>
      <c r="P492" s="38" t="s">
        <v>23</v>
      </c>
      <c r="Q492" s="38" t="s">
        <v>814</v>
      </c>
      <c r="R492" s="38"/>
      <c r="S492" s="38"/>
      <c r="T492" s="38"/>
      <c r="U492" s="38"/>
      <c r="V492" s="38"/>
      <c r="W492" s="38"/>
      <c r="X492" s="38"/>
      <c r="Y492" s="38"/>
      <c r="Z492" s="38">
        <v>79.0</v>
      </c>
    </row>
    <row r="493" ht="12.75" customHeight="1" outlineLevel="2">
      <c r="A493" s="38" t="s">
        <v>228</v>
      </c>
      <c r="B493" s="38"/>
      <c r="C493" s="39">
        <v>43266.0</v>
      </c>
      <c r="D493" s="38">
        <v>2018.0</v>
      </c>
      <c r="E493" s="38">
        <v>5236.0</v>
      </c>
      <c r="F493" s="38">
        <v>20334.0</v>
      </c>
      <c r="G493" s="38">
        <v>7.0</v>
      </c>
      <c r="H493" s="38"/>
      <c r="I493" s="38" t="s">
        <v>931</v>
      </c>
      <c r="J493" s="40">
        <v>43266.5</v>
      </c>
      <c r="K493" s="38" t="s">
        <v>21</v>
      </c>
      <c r="L493" s="38">
        <v>81.0</v>
      </c>
      <c r="M493" s="38">
        <v>5900.0</v>
      </c>
      <c r="N493" s="38">
        <v>43.0</v>
      </c>
      <c r="O493" s="38" t="s">
        <v>23</v>
      </c>
      <c r="P493" s="38" t="s">
        <v>23</v>
      </c>
      <c r="Q493" s="38" t="s">
        <v>814</v>
      </c>
      <c r="R493" s="38"/>
      <c r="S493" s="38"/>
      <c r="T493" s="38"/>
      <c r="U493" s="38"/>
      <c r="V493" s="38"/>
      <c r="W493" s="38"/>
      <c r="X493" s="38"/>
      <c r="Y493" s="38"/>
      <c r="Z493" s="38">
        <v>79.0</v>
      </c>
    </row>
    <row r="494" ht="12.75" customHeight="1" outlineLevel="2">
      <c r="A494" s="38" t="s">
        <v>228</v>
      </c>
      <c r="B494" s="38"/>
      <c r="C494" s="39">
        <v>43266.0</v>
      </c>
      <c r="D494" s="38">
        <v>2018.0</v>
      </c>
      <c r="E494" s="38">
        <v>5240.0</v>
      </c>
      <c r="F494" s="38">
        <v>135647.0</v>
      </c>
      <c r="G494" s="38">
        <v>7.0</v>
      </c>
      <c r="H494" s="38"/>
      <c r="I494" s="38" t="s">
        <v>931</v>
      </c>
      <c r="J494" s="40">
        <v>43266.666666666664</v>
      </c>
      <c r="K494" s="38" t="s">
        <v>21</v>
      </c>
      <c r="L494" s="38">
        <v>81.0</v>
      </c>
      <c r="M494" s="38">
        <v>5920.0</v>
      </c>
      <c r="N494" s="38">
        <v>42.0</v>
      </c>
      <c r="O494" s="38" t="s">
        <v>23</v>
      </c>
      <c r="P494" s="38"/>
      <c r="Q494" s="38"/>
      <c r="R494" s="38"/>
      <c r="S494" s="38"/>
      <c r="T494" s="38"/>
      <c r="U494" s="38"/>
      <c r="V494" s="38"/>
      <c r="W494" s="38"/>
      <c r="X494" s="38"/>
      <c r="Y494" s="38"/>
      <c r="Z494" s="38">
        <v>79.0</v>
      </c>
    </row>
    <row r="495" ht="12.75" customHeight="1" outlineLevel="2">
      <c r="A495" s="38" t="s">
        <v>228</v>
      </c>
      <c r="B495" s="38" t="s">
        <v>692</v>
      </c>
      <c r="C495" s="39">
        <v>43267.0</v>
      </c>
      <c r="D495" s="38">
        <v>2018.0</v>
      </c>
      <c r="E495" s="38">
        <v>5245.0</v>
      </c>
      <c r="F495" s="38">
        <v>26664.0</v>
      </c>
      <c r="G495" s="38">
        <v>7.0</v>
      </c>
      <c r="H495" s="38">
        <v>36.0</v>
      </c>
      <c r="I495" s="38"/>
      <c r="J495" s="40">
        <v>43267.791666666664</v>
      </c>
      <c r="K495" s="38" t="s">
        <v>40</v>
      </c>
      <c r="L495" s="38">
        <v>73.0</v>
      </c>
      <c r="M495" s="38">
        <v>3990.0</v>
      </c>
      <c r="N495" s="38">
        <v>37.0</v>
      </c>
      <c r="O495" s="38" t="s">
        <v>23</v>
      </c>
      <c r="P495" s="38"/>
      <c r="Q495" s="38"/>
      <c r="R495" s="38"/>
      <c r="S495" s="38"/>
      <c r="T495" s="38"/>
      <c r="U495" s="38"/>
      <c r="V495" s="38"/>
      <c r="W495" s="38"/>
      <c r="X495" s="38"/>
      <c r="Y495" s="38"/>
      <c r="Z495" s="38">
        <v>79.0</v>
      </c>
    </row>
    <row r="496" ht="12.75" customHeight="1" outlineLevel="2">
      <c r="A496" s="38" t="s">
        <v>228</v>
      </c>
      <c r="B496" s="38"/>
      <c r="C496" s="39">
        <v>43267.0</v>
      </c>
      <c r="D496" s="38">
        <v>2018.0</v>
      </c>
      <c r="E496" s="38">
        <v>5244.0</v>
      </c>
      <c r="F496" s="38">
        <v>25549.0</v>
      </c>
      <c r="G496" s="38">
        <v>7.0</v>
      </c>
      <c r="H496" s="38"/>
      <c r="I496" s="38" t="s">
        <v>33</v>
      </c>
      <c r="J496" s="40">
        <v>43267.791666666664</v>
      </c>
      <c r="K496" s="38" t="s">
        <v>21</v>
      </c>
      <c r="L496" s="38">
        <v>76.0</v>
      </c>
      <c r="M496" s="38">
        <v>4460.0</v>
      </c>
      <c r="N496" s="38">
        <v>40.0</v>
      </c>
      <c r="O496" s="38" t="s">
        <v>23</v>
      </c>
      <c r="P496" s="38"/>
      <c r="Q496" s="38"/>
      <c r="R496" s="38"/>
      <c r="S496" s="38"/>
      <c r="T496" s="38"/>
      <c r="U496" s="38"/>
      <c r="V496" s="38"/>
      <c r="W496" s="38"/>
      <c r="X496" s="38"/>
      <c r="Y496" s="38"/>
      <c r="Z496" s="38">
        <v>79.0</v>
      </c>
    </row>
    <row r="497" ht="12.75" customHeight="1" outlineLevel="2">
      <c r="A497" s="38" t="s">
        <v>228</v>
      </c>
      <c r="B497" s="38"/>
      <c r="C497" s="39">
        <v>43267.0</v>
      </c>
      <c r="D497" s="38">
        <v>2018.0</v>
      </c>
      <c r="E497" s="38">
        <v>5243.0</v>
      </c>
      <c r="F497" s="38">
        <v>135647.0</v>
      </c>
      <c r="G497" s="38">
        <v>7.0</v>
      </c>
      <c r="H497" s="38"/>
      <c r="I497" s="38" t="s">
        <v>931</v>
      </c>
      <c r="J497" s="40">
        <v>43267.583333333336</v>
      </c>
      <c r="K497" s="38" t="s">
        <v>21</v>
      </c>
      <c r="L497" s="38">
        <v>78.0</v>
      </c>
      <c r="M497" s="38">
        <v>5310.0</v>
      </c>
      <c r="N497" s="38">
        <v>42.0</v>
      </c>
      <c r="O497" s="38" t="s">
        <v>23</v>
      </c>
      <c r="P497" s="38"/>
      <c r="Q497" s="38"/>
      <c r="R497" s="38"/>
      <c r="S497" s="38"/>
      <c r="T497" s="38"/>
      <c r="U497" s="38"/>
      <c r="V497" s="38"/>
      <c r="W497" s="38"/>
      <c r="X497" s="38"/>
      <c r="Y497" s="38"/>
      <c r="Z497" s="38">
        <v>79.0</v>
      </c>
    </row>
    <row r="498" ht="12.75" customHeight="1" outlineLevel="2">
      <c r="A498" s="38" t="s">
        <v>228</v>
      </c>
      <c r="B498" s="38"/>
      <c r="C498" s="39">
        <v>43267.0</v>
      </c>
      <c r="D498" s="38">
        <v>2018.0</v>
      </c>
      <c r="E498" s="38">
        <v>5242.0</v>
      </c>
      <c r="F498" s="38">
        <v>62404.0</v>
      </c>
      <c r="G498" s="38">
        <v>7.0</v>
      </c>
      <c r="H498" s="38"/>
      <c r="I498" s="38" t="s">
        <v>918</v>
      </c>
      <c r="J498" s="40">
        <v>43267.458333333336</v>
      </c>
      <c r="K498" s="38" t="s">
        <v>21</v>
      </c>
      <c r="L498" s="38">
        <v>82.0</v>
      </c>
      <c r="M498" s="38">
        <v>5020.0</v>
      </c>
      <c r="N498" s="38">
        <v>40.0</v>
      </c>
      <c r="O498" s="38" t="s">
        <v>23</v>
      </c>
      <c r="P498" s="38" t="s">
        <v>35</v>
      </c>
      <c r="Q498" s="38"/>
      <c r="R498" s="38"/>
      <c r="S498" s="38"/>
      <c r="T498" s="38"/>
      <c r="U498" s="38"/>
      <c r="V498" s="38"/>
      <c r="W498" s="38"/>
      <c r="X498" s="38"/>
      <c r="Y498" s="38"/>
      <c r="Z498" s="38">
        <v>79.0</v>
      </c>
    </row>
    <row r="499" ht="12.75" customHeight="1" outlineLevel="2">
      <c r="A499" s="38" t="s">
        <v>228</v>
      </c>
      <c r="B499" s="38"/>
      <c r="C499" s="39">
        <v>43267.0</v>
      </c>
      <c r="D499" s="38">
        <v>2018.0</v>
      </c>
      <c r="E499" s="38">
        <v>5241.0</v>
      </c>
      <c r="F499" s="38">
        <v>118282.0</v>
      </c>
      <c r="G499" s="38">
        <v>7.0</v>
      </c>
      <c r="H499" s="38"/>
      <c r="I499" s="38" t="s">
        <v>913</v>
      </c>
      <c r="J499" s="40">
        <v>43267.364583333336</v>
      </c>
      <c r="K499" s="38" t="s">
        <v>21</v>
      </c>
      <c r="L499" s="38">
        <v>82.0</v>
      </c>
      <c r="M499" s="38">
        <v>5350.0</v>
      </c>
      <c r="N499" s="38">
        <v>43.0</v>
      </c>
      <c r="O499" s="38" t="s">
        <v>23</v>
      </c>
      <c r="P499" s="38" t="s">
        <v>35</v>
      </c>
      <c r="Q499" s="38"/>
      <c r="R499" s="38"/>
      <c r="S499" s="38"/>
      <c r="T499" s="38"/>
      <c r="U499" s="38"/>
      <c r="V499" s="38"/>
      <c r="W499" s="38"/>
      <c r="X499" s="38"/>
      <c r="Y499" s="38"/>
      <c r="Z499" s="38">
        <v>79.0</v>
      </c>
    </row>
    <row r="500" ht="12.75" customHeight="1" outlineLevel="2">
      <c r="A500" s="38" t="s">
        <v>228</v>
      </c>
      <c r="B500" s="38"/>
      <c r="C500" s="39">
        <v>43268.0</v>
      </c>
      <c r="D500" s="38">
        <v>2018.0</v>
      </c>
      <c r="E500" s="38">
        <v>5248.0</v>
      </c>
      <c r="F500" s="38">
        <v>135988.0</v>
      </c>
      <c r="G500" s="38">
        <v>7.0</v>
      </c>
      <c r="H500" s="38"/>
      <c r="I500" s="38" t="s">
        <v>1004</v>
      </c>
      <c r="J500" s="40">
        <v>43268.5</v>
      </c>
      <c r="K500" s="38" t="s">
        <v>21</v>
      </c>
      <c r="L500" s="38">
        <v>58.0</v>
      </c>
      <c r="M500" s="38">
        <v>2120.0</v>
      </c>
      <c r="N500" s="38">
        <v>31.0</v>
      </c>
      <c r="O500" s="38" t="s">
        <v>23</v>
      </c>
      <c r="P500" s="38"/>
      <c r="Q500" s="38"/>
      <c r="R500" s="38"/>
      <c r="S500" s="38"/>
      <c r="T500" s="38"/>
      <c r="U500" s="38"/>
      <c r="V500" s="38"/>
      <c r="W500" s="38"/>
      <c r="X500" s="38"/>
      <c r="Y500" s="38"/>
      <c r="Z500" s="38">
        <v>79.0</v>
      </c>
    </row>
    <row r="501" ht="12.75" customHeight="1" outlineLevel="2">
      <c r="A501" s="38" t="s">
        <v>228</v>
      </c>
      <c r="B501" s="38"/>
      <c r="C501" s="39">
        <v>43268.0</v>
      </c>
      <c r="D501" s="38">
        <v>2018.0</v>
      </c>
      <c r="E501" s="38">
        <v>5249.0</v>
      </c>
      <c r="F501" s="38">
        <v>110373.0</v>
      </c>
      <c r="G501" s="38">
        <v>7.0</v>
      </c>
      <c r="H501" s="38"/>
      <c r="I501" s="38" t="s">
        <v>922</v>
      </c>
      <c r="J501" s="40">
        <v>43268.520833333336</v>
      </c>
      <c r="K501" s="38" t="s">
        <v>21</v>
      </c>
      <c r="L501" s="38">
        <v>74.0</v>
      </c>
      <c r="M501" s="38">
        <v>4690.0</v>
      </c>
      <c r="N501" s="38">
        <v>40.0</v>
      </c>
      <c r="O501" s="38" t="s">
        <v>23</v>
      </c>
      <c r="P501" s="38"/>
      <c r="Q501" s="38"/>
      <c r="R501" s="38"/>
      <c r="S501" s="38"/>
      <c r="T501" s="38"/>
      <c r="U501" s="38"/>
      <c r="V501" s="38"/>
      <c r="W501" s="38"/>
      <c r="X501" s="38"/>
      <c r="Y501" s="38"/>
      <c r="Z501" s="38">
        <v>79.0</v>
      </c>
    </row>
    <row r="502" ht="12.75" customHeight="1" outlineLevel="2">
      <c r="A502" s="38" t="s">
        <v>228</v>
      </c>
      <c r="B502" s="38"/>
      <c r="C502" s="39">
        <v>43268.0</v>
      </c>
      <c r="D502" s="38">
        <v>2018.0</v>
      </c>
      <c r="E502" s="38">
        <v>5246.0</v>
      </c>
      <c r="F502" s="38">
        <v>181740.0</v>
      </c>
      <c r="G502" s="38">
        <v>7.0</v>
      </c>
      <c r="H502" s="38"/>
      <c r="I502" s="38" t="s">
        <v>1087</v>
      </c>
      <c r="J502" s="40">
        <v>43268.375</v>
      </c>
      <c r="K502" s="38" t="s">
        <v>21</v>
      </c>
      <c r="L502" s="38">
        <v>76.0</v>
      </c>
      <c r="M502" s="38">
        <v>5400.0</v>
      </c>
      <c r="N502" s="38">
        <v>42.0</v>
      </c>
      <c r="O502" s="38" t="s">
        <v>23</v>
      </c>
      <c r="P502" s="38"/>
      <c r="Q502" s="38"/>
      <c r="R502" s="38"/>
      <c r="S502" s="38" t="s">
        <v>816</v>
      </c>
      <c r="T502" s="38"/>
      <c r="U502" s="38"/>
      <c r="V502" s="38"/>
      <c r="W502" s="38"/>
      <c r="X502" s="38"/>
      <c r="Y502" s="38"/>
      <c r="Z502" s="38">
        <v>79.0</v>
      </c>
    </row>
    <row r="503" ht="12.75" customHeight="1" outlineLevel="2">
      <c r="A503" s="38" t="s">
        <v>228</v>
      </c>
      <c r="B503" s="38"/>
      <c r="C503" s="39">
        <v>43268.0</v>
      </c>
      <c r="D503" s="38">
        <v>2018.0</v>
      </c>
      <c r="E503" s="38">
        <v>5247.0</v>
      </c>
      <c r="F503" s="38">
        <v>159691.0</v>
      </c>
      <c r="G503" s="38">
        <v>7.0</v>
      </c>
      <c r="H503" s="38"/>
      <c r="I503" s="38" t="s">
        <v>931</v>
      </c>
      <c r="J503" s="40">
        <v>43268.416666666664</v>
      </c>
      <c r="K503" s="38" t="s">
        <v>21</v>
      </c>
      <c r="L503" s="38">
        <v>77.0</v>
      </c>
      <c r="M503" s="38">
        <v>4270.0</v>
      </c>
      <c r="N503" s="38">
        <v>36.0</v>
      </c>
      <c r="O503" s="38" t="s">
        <v>23</v>
      </c>
      <c r="P503" s="38"/>
      <c r="Q503" s="38"/>
      <c r="R503" s="38"/>
      <c r="S503" s="38"/>
      <c r="T503" s="38"/>
      <c r="U503" s="38"/>
      <c r="V503" s="38"/>
      <c r="W503" s="38"/>
      <c r="X503" s="38"/>
      <c r="Y503" s="38"/>
      <c r="Z503" s="38">
        <v>79.0</v>
      </c>
    </row>
    <row r="504" ht="12.75" customHeight="1" outlineLevel="2">
      <c r="A504" s="38" t="s">
        <v>228</v>
      </c>
      <c r="B504" s="38" t="s">
        <v>229</v>
      </c>
      <c r="C504" s="39">
        <v>43270.0</v>
      </c>
      <c r="D504" s="38">
        <v>2018.0</v>
      </c>
      <c r="E504" s="38">
        <v>5251.0</v>
      </c>
      <c r="F504" s="38">
        <v>122608.0</v>
      </c>
      <c r="G504" s="38">
        <v>7.0</v>
      </c>
      <c r="H504" s="38">
        <v>38.0</v>
      </c>
      <c r="I504" s="38"/>
      <c r="J504" s="40">
        <v>43270.583333333336</v>
      </c>
      <c r="K504" s="38" t="s">
        <v>40</v>
      </c>
      <c r="L504" s="38">
        <v>60.0</v>
      </c>
      <c r="M504" s="38">
        <v>2500.0</v>
      </c>
      <c r="N504" s="38">
        <v>31.0</v>
      </c>
      <c r="O504" s="38" t="s">
        <v>23</v>
      </c>
      <c r="P504" s="38" t="s">
        <v>35</v>
      </c>
      <c r="Q504" s="38" t="s">
        <v>814</v>
      </c>
      <c r="R504" s="38"/>
      <c r="S504" s="38"/>
      <c r="T504" s="38"/>
      <c r="U504" s="38"/>
      <c r="V504" s="38"/>
      <c r="W504" s="38"/>
      <c r="X504" s="38"/>
      <c r="Y504" s="38"/>
      <c r="Z504" s="38">
        <v>79.0</v>
      </c>
    </row>
    <row r="505" ht="12.75" customHeight="1" outlineLevel="2">
      <c r="A505" s="38" t="s">
        <v>228</v>
      </c>
      <c r="B505" s="38" t="s">
        <v>904</v>
      </c>
      <c r="C505" s="39">
        <v>43270.0</v>
      </c>
      <c r="D505" s="38">
        <v>2018.0</v>
      </c>
      <c r="E505" s="38">
        <v>5252.0</v>
      </c>
      <c r="F505" s="38">
        <v>180806.0</v>
      </c>
      <c r="G505" s="38">
        <v>7.0</v>
      </c>
      <c r="H505" s="38">
        <v>84.0</v>
      </c>
      <c r="I505" s="38"/>
      <c r="J505" s="40">
        <v>43270.8125</v>
      </c>
      <c r="K505" s="38" t="s">
        <v>40</v>
      </c>
      <c r="L505" s="38">
        <v>75.0</v>
      </c>
      <c r="M505" s="38">
        <v>4550.0</v>
      </c>
      <c r="N505" s="38">
        <v>39.0</v>
      </c>
      <c r="O505" s="38" t="s">
        <v>23</v>
      </c>
      <c r="P505" s="38" t="s">
        <v>35</v>
      </c>
      <c r="Q505" s="38" t="s">
        <v>814</v>
      </c>
      <c r="R505" s="38"/>
      <c r="S505" s="38"/>
      <c r="T505" s="38"/>
      <c r="U505" s="38"/>
      <c r="V505" s="38"/>
      <c r="W505" s="38"/>
      <c r="X505" s="38"/>
      <c r="Y505" s="38"/>
      <c r="Z505" s="38">
        <v>79.0</v>
      </c>
    </row>
    <row r="506" ht="12.75" customHeight="1" outlineLevel="1">
      <c r="A506" s="38"/>
      <c r="B506" s="38"/>
      <c r="C506" s="39"/>
      <c r="D506" s="38"/>
      <c r="E506" s="38"/>
      <c r="F506" s="38"/>
      <c r="G506" s="38"/>
      <c r="H506" s="38"/>
      <c r="I506" s="38"/>
      <c r="J506" s="40"/>
      <c r="K506" s="38"/>
      <c r="L506" s="38"/>
      <c r="M506" s="38"/>
      <c r="N506" s="38"/>
      <c r="O506" s="38"/>
      <c r="P506" s="38"/>
      <c r="Q506" s="38"/>
      <c r="R506" s="38"/>
      <c r="S506" s="38"/>
      <c r="T506" s="38"/>
      <c r="U506" s="38"/>
      <c r="V506" s="38"/>
      <c r="W506" s="38"/>
      <c r="X506" s="38"/>
      <c r="Y506" s="41" t="s">
        <v>1088</v>
      </c>
      <c r="Z506" s="38">
        <f>SUBTOTAL(3,Z462:Z505)</f>
        <v>44</v>
      </c>
    </row>
    <row r="507" ht="12.75" customHeight="1" outlineLevel="2">
      <c r="A507" s="38" t="s">
        <v>228</v>
      </c>
      <c r="B507" s="38" t="s">
        <v>950</v>
      </c>
      <c r="C507" s="39">
        <v>43270.0</v>
      </c>
      <c r="D507" s="38">
        <v>2018.0</v>
      </c>
      <c r="E507" s="38">
        <v>5250.0</v>
      </c>
      <c r="F507" s="38">
        <v>25289.0</v>
      </c>
      <c r="G507" s="38">
        <v>7.0</v>
      </c>
      <c r="H507" s="38">
        <v>42.0</v>
      </c>
      <c r="I507" s="38"/>
      <c r="J507" s="39">
        <v>43270.0</v>
      </c>
      <c r="K507" s="38" t="s">
        <v>40</v>
      </c>
      <c r="L507" s="38">
        <v>75.0</v>
      </c>
      <c r="M507" s="38">
        <v>4350.0</v>
      </c>
      <c r="N507" s="38">
        <v>38.0</v>
      </c>
      <c r="O507" s="38" t="s">
        <v>23</v>
      </c>
      <c r="P507" s="38" t="s">
        <v>35</v>
      </c>
      <c r="Q507" s="38" t="s">
        <v>814</v>
      </c>
      <c r="R507" s="38"/>
      <c r="S507" s="38"/>
      <c r="T507" s="38"/>
      <c r="U507" s="38"/>
      <c r="V507" s="38"/>
      <c r="W507" s="38"/>
      <c r="X507" s="38"/>
      <c r="Y507" s="38"/>
      <c r="Z507" s="38">
        <v>80.0</v>
      </c>
    </row>
    <row r="508" ht="12.75" customHeight="1" outlineLevel="2">
      <c r="A508" s="38" t="s">
        <v>228</v>
      </c>
      <c r="B508" s="38" t="s">
        <v>229</v>
      </c>
      <c r="C508" s="39">
        <v>43273.0</v>
      </c>
      <c r="D508" s="38">
        <v>2018.0</v>
      </c>
      <c r="E508" s="38">
        <v>5254.0</v>
      </c>
      <c r="F508" s="38">
        <v>105851.0</v>
      </c>
      <c r="G508" s="38">
        <v>7.0</v>
      </c>
      <c r="H508" s="38">
        <v>38.0</v>
      </c>
      <c r="I508" s="38"/>
      <c r="J508" s="40">
        <v>43273.541666666664</v>
      </c>
      <c r="K508" s="38" t="s">
        <v>40</v>
      </c>
      <c r="L508" s="38">
        <v>76.0</v>
      </c>
      <c r="M508" s="38">
        <v>4720.0</v>
      </c>
      <c r="N508" s="38">
        <v>36.0</v>
      </c>
      <c r="O508" s="38" t="s">
        <v>23</v>
      </c>
      <c r="P508" s="38" t="s">
        <v>35</v>
      </c>
      <c r="Q508" s="38" t="s">
        <v>814</v>
      </c>
      <c r="R508" s="38"/>
      <c r="S508" s="38"/>
      <c r="T508" s="38"/>
      <c r="U508" s="38"/>
      <c r="V508" s="38"/>
      <c r="W508" s="38"/>
      <c r="X508" s="38"/>
      <c r="Y508" s="38"/>
      <c r="Z508" s="38">
        <v>80.0</v>
      </c>
    </row>
    <row r="509" ht="12.75" customHeight="1" outlineLevel="2">
      <c r="A509" s="38" t="s">
        <v>228</v>
      </c>
      <c r="B509" s="38"/>
      <c r="C509" s="39">
        <v>43273.0</v>
      </c>
      <c r="D509" s="38">
        <v>2018.0</v>
      </c>
      <c r="E509" s="38">
        <v>5253.0</v>
      </c>
      <c r="F509" s="38">
        <v>181679.0</v>
      </c>
      <c r="G509" s="38">
        <v>7.0</v>
      </c>
      <c r="H509" s="38"/>
      <c r="I509" s="38" t="s">
        <v>928</v>
      </c>
      <c r="J509" s="40">
        <v>43273.520833333336</v>
      </c>
      <c r="K509" s="38" t="s">
        <v>21</v>
      </c>
      <c r="L509" s="38">
        <v>78.0</v>
      </c>
      <c r="M509" s="38">
        <v>4650.0</v>
      </c>
      <c r="N509" s="38">
        <v>37.0</v>
      </c>
      <c r="O509" s="38" t="s">
        <v>23</v>
      </c>
      <c r="P509" s="38" t="s">
        <v>35</v>
      </c>
      <c r="Q509" s="38" t="s">
        <v>814</v>
      </c>
      <c r="R509" s="38"/>
      <c r="S509" s="38"/>
      <c r="T509" s="38"/>
      <c r="U509" s="38"/>
      <c r="V509" s="38"/>
      <c r="W509" s="38"/>
      <c r="X509" s="38"/>
      <c r="Y509" s="38"/>
      <c r="Z509" s="42">
        <v>80.0</v>
      </c>
    </row>
    <row r="510" ht="12.75" customHeight="1" outlineLevel="2">
      <c r="A510" s="38" t="s">
        <v>228</v>
      </c>
      <c r="B510" s="38"/>
      <c r="C510" s="39">
        <v>43273.0</v>
      </c>
      <c r="D510" s="38">
        <v>2018.0</v>
      </c>
      <c r="E510" s="38">
        <v>5256.0</v>
      </c>
      <c r="F510" s="38">
        <v>122725.0</v>
      </c>
      <c r="G510" s="38">
        <v>7.0</v>
      </c>
      <c r="H510" s="38"/>
      <c r="I510" s="38" t="s">
        <v>942</v>
      </c>
      <c r="J510" s="40">
        <v>43273.625</v>
      </c>
      <c r="K510" s="38" t="s">
        <v>21</v>
      </c>
      <c r="L510" s="38">
        <v>78.0</v>
      </c>
      <c r="M510" s="38">
        <v>4830.0</v>
      </c>
      <c r="N510" s="38">
        <v>38.0</v>
      </c>
      <c r="O510" s="38" t="s">
        <v>23</v>
      </c>
      <c r="P510" s="38" t="s">
        <v>35</v>
      </c>
      <c r="Q510" s="38" t="s">
        <v>814</v>
      </c>
      <c r="R510" s="38"/>
      <c r="S510" s="38"/>
      <c r="T510" s="38"/>
      <c r="U510" s="38"/>
      <c r="V510" s="38"/>
      <c r="W510" s="38"/>
      <c r="X510" s="38"/>
      <c r="Y510" s="38"/>
      <c r="Z510" s="38">
        <v>80.0</v>
      </c>
    </row>
    <row r="511" ht="12.75" customHeight="1" outlineLevel="2">
      <c r="A511" s="38" t="s">
        <v>228</v>
      </c>
      <c r="B511" s="38"/>
      <c r="C511" s="39">
        <v>43273.0</v>
      </c>
      <c r="D511" s="38">
        <v>2018.0</v>
      </c>
      <c r="E511" s="38">
        <v>5255.0</v>
      </c>
      <c r="F511" s="38">
        <v>140251.0</v>
      </c>
      <c r="G511" s="38">
        <v>7.0</v>
      </c>
      <c r="H511" s="38"/>
      <c r="I511" s="38" t="s">
        <v>1089</v>
      </c>
      <c r="J511" s="40">
        <v>43273.541666666664</v>
      </c>
      <c r="K511" s="38" t="s">
        <v>21</v>
      </c>
      <c r="L511" s="38">
        <v>78.0</v>
      </c>
      <c r="M511" s="38">
        <v>5325.0</v>
      </c>
      <c r="N511" s="38">
        <v>41.0</v>
      </c>
      <c r="O511" s="38" t="s">
        <v>23</v>
      </c>
      <c r="P511" s="38" t="s">
        <v>35</v>
      </c>
      <c r="Q511" s="38" t="s">
        <v>814</v>
      </c>
      <c r="R511" s="38"/>
      <c r="S511" s="38"/>
      <c r="T511" s="38"/>
      <c r="U511" s="38"/>
      <c r="V511" s="38"/>
      <c r="W511" s="38"/>
      <c r="X511" s="38"/>
      <c r="Y511" s="38"/>
      <c r="Z511" s="38">
        <v>80.0</v>
      </c>
    </row>
    <row r="512" ht="12.75" customHeight="1" outlineLevel="2">
      <c r="A512" s="38" t="s">
        <v>228</v>
      </c>
      <c r="B512" s="38" t="s">
        <v>692</v>
      </c>
      <c r="C512" s="39">
        <v>43274.0</v>
      </c>
      <c r="D512" s="38">
        <v>2018.0</v>
      </c>
      <c r="E512" s="38">
        <v>5259.0</v>
      </c>
      <c r="F512" s="38">
        <v>214842.0</v>
      </c>
      <c r="G512" s="38">
        <v>7.0</v>
      </c>
      <c r="H512" s="38">
        <v>36.0</v>
      </c>
      <c r="I512" s="38"/>
      <c r="J512" s="39">
        <v>43274.0</v>
      </c>
      <c r="K512" s="38" t="s">
        <v>40</v>
      </c>
      <c r="L512" s="38">
        <v>64.0</v>
      </c>
      <c r="M512" s="38">
        <v>2730.0</v>
      </c>
      <c r="N512" s="38">
        <v>31.0</v>
      </c>
      <c r="O512" s="38" t="s">
        <v>23</v>
      </c>
      <c r="P512" s="38" t="s">
        <v>35</v>
      </c>
      <c r="Q512" s="38"/>
      <c r="R512" s="38"/>
      <c r="S512" s="38"/>
      <c r="T512" s="38"/>
      <c r="U512" s="38"/>
      <c r="V512" s="38"/>
      <c r="W512" s="38"/>
      <c r="X512" s="38"/>
      <c r="Y512" s="38"/>
      <c r="Z512" s="38">
        <v>80.0</v>
      </c>
    </row>
    <row r="513" ht="12.75" customHeight="1" outlineLevel="2">
      <c r="A513" s="38" t="s">
        <v>228</v>
      </c>
      <c r="B513" s="38" t="s">
        <v>716</v>
      </c>
      <c r="C513" s="39">
        <v>43274.0</v>
      </c>
      <c r="D513" s="38">
        <v>2018.0</v>
      </c>
      <c r="E513" s="38">
        <v>5258.0</v>
      </c>
      <c r="F513" s="38">
        <v>220293.0</v>
      </c>
      <c r="G513" s="38">
        <v>7.0</v>
      </c>
      <c r="H513" s="38">
        <v>37.0</v>
      </c>
      <c r="I513" s="38"/>
      <c r="J513" s="40">
        <v>43274.479166666664</v>
      </c>
      <c r="K513" s="38" t="s">
        <v>40</v>
      </c>
      <c r="L513" s="38">
        <v>77.0</v>
      </c>
      <c r="M513" s="38">
        <v>4300.0</v>
      </c>
      <c r="N513" s="38">
        <v>37.0</v>
      </c>
      <c r="O513" s="38" t="s">
        <v>23</v>
      </c>
      <c r="P513" s="38" t="s">
        <v>35</v>
      </c>
      <c r="Q513" s="38" t="s">
        <v>814</v>
      </c>
      <c r="R513" s="38"/>
      <c r="S513" s="38"/>
      <c r="T513" s="38"/>
      <c r="U513" s="38"/>
      <c r="V513" s="38"/>
      <c r="W513" s="38"/>
      <c r="X513" s="38"/>
      <c r="Y513" s="38"/>
      <c r="Z513" s="38">
        <v>80.0</v>
      </c>
    </row>
    <row r="514" ht="12.75" customHeight="1" outlineLevel="2">
      <c r="A514" s="38" t="s">
        <v>228</v>
      </c>
      <c r="B514" s="38"/>
      <c r="C514" s="39">
        <v>43274.0</v>
      </c>
      <c r="D514" s="38">
        <v>2018.0</v>
      </c>
      <c r="E514" s="38">
        <v>5257.0</v>
      </c>
      <c r="F514" s="38">
        <v>40524.0</v>
      </c>
      <c r="G514" s="38">
        <v>7.0</v>
      </c>
      <c r="H514" s="38"/>
      <c r="I514" s="38" t="s">
        <v>117</v>
      </c>
      <c r="J514" s="40">
        <v>43274.333333333336</v>
      </c>
      <c r="K514" s="38" t="s">
        <v>21</v>
      </c>
      <c r="L514" s="38">
        <v>78.0</v>
      </c>
      <c r="M514" s="38">
        <v>4500.0</v>
      </c>
      <c r="N514" s="38">
        <v>38.0</v>
      </c>
      <c r="O514" s="38" t="s">
        <v>23</v>
      </c>
      <c r="P514" s="38" t="s">
        <v>35</v>
      </c>
      <c r="Q514" s="38" t="s">
        <v>814</v>
      </c>
      <c r="R514" s="38"/>
      <c r="S514" s="38"/>
      <c r="T514" s="38"/>
      <c r="U514" s="38"/>
      <c r="V514" s="38"/>
      <c r="W514" s="38"/>
      <c r="X514" s="38"/>
      <c r="Y514" s="38"/>
      <c r="Z514" s="38">
        <v>80.0</v>
      </c>
    </row>
    <row r="515" ht="12.75" customHeight="1" outlineLevel="2">
      <c r="A515" s="38" t="s">
        <v>228</v>
      </c>
      <c r="B515" s="38" t="s">
        <v>716</v>
      </c>
      <c r="C515" s="39">
        <v>43277.0</v>
      </c>
      <c r="D515" s="38">
        <v>2018.0</v>
      </c>
      <c r="E515" s="38">
        <v>5261.0</v>
      </c>
      <c r="F515" s="38">
        <v>37475.0</v>
      </c>
      <c r="G515" s="38">
        <v>7.0</v>
      </c>
      <c r="H515" s="38">
        <v>37.0</v>
      </c>
      <c r="I515" s="38"/>
      <c r="J515" s="40">
        <v>43277.541666666664</v>
      </c>
      <c r="K515" s="38" t="s">
        <v>40</v>
      </c>
      <c r="L515" s="38">
        <v>58.0</v>
      </c>
      <c r="M515" s="38">
        <v>2130.0</v>
      </c>
      <c r="N515" s="38">
        <v>30.0</v>
      </c>
      <c r="O515" s="38" t="s">
        <v>23</v>
      </c>
      <c r="P515" s="38" t="s">
        <v>35</v>
      </c>
      <c r="Q515" s="38" t="s">
        <v>814</v>
      </c>
      <c r="R515" s="38"/>
      <c r="S515" s="38"/>
      <c r="T515" s="38"/>
      <c r="U515" s="38"/>
      <c r="V515" s="38"/>
      <c r="W515" s="38"/>
      <c r="X515" s="38"/>
      <c r="Y515" s="38"/>
      <c r="Z515" s="38">
        <v>80.0</v>
      </c>
    </row>
    <row r="516" ht="12.75" customHeight="1" outlineLevel="2">
      <c r="A516" s="38" t="s">
        <v>228</v>
      </c>
      <c r="B516" s="38" t="s">
        <v>692</v>
      </c>
      <c r="C516" s="39">
        <v>43278.0</v>
      </c>
      <c r="D516" s="38">
        <v>2018.0</v>
      </c>
      <c r="E516" s="38">
        <v>5262.0</v>
      </c>
      <c r="F516" s="38">
        <v>157955.0</v>
      </c>
      <c r="G516" s="38">
        <v>7.0</v>
      </c>
      <c r="H516" s="38">
        <v>36.0</v>
      </c>
      <c r="I516" s="38"/>
      <c r="J516" s="40">
        <v>43278.75</v>
      </c>
      <c r="K516" s="38" t="s">
        <v>40</v>
      </c>
      <c r="L516" s="38">
        <v>72.0</v>
      </c>
      <c r="M516" s="38">
        <v>3600.0</v>
      </c>
      <c r="N516" s="38">
        <v>34.0</v>
      </c>
      <c r="O516" s="38" t="s">
        <v>23</v>
      </c>
      <c r="P516" s="38" t="s">
        <v>35</v>
      </c>
      <c r="Q516" s="38" t="s">
        <v>814</v>
      </c>
      <c r="R516" s="38"/>
      <c r="S516" s="38"/>
      <c r="T516" s="38"/>
      <c r="U516" s="38"/>
      <c r="V516" s="38"/>
      <c r="W516" s="38"/>
      <c r="X516" s="38"/>
      <c r="Y516" s="38"/>
      <c r="Z516" s="42">
        <v>80.0</v>
      </c>
    </row>
    <row r="517" ht="12.75" customHeight="1" outlineLevel="2">
      <c r="A517" s="38" t="s">
        <v>228</v>
      </c>
      <c r="B517" s="38" t="s">
        <v>716</v>
      </c>
      <c r="C517" s="39">
        <v>43280.0</v>
      </c>
      <c r="D517" s="38">
        <v>2018.0</v>
      </c>
      <c r="E517" s="38">
        <v>5268.0</v>
      </c>
      <c r="F517" s="38">
        <v>140814.0</v>
      </c>
      <c r="G517" s="38">
        <v>7.0</v>
      </c>
      <c r="H517" s="38">
        <v>37.0</v>
      </c>
      <c r="I517" s="38"/>
      <c r="J517" s="40">
        <v>43280.458333333336</v>
      </c>
      <c r="K517" s="38" t="s">
        <v>40</v>
      </c>
      <c r="L517" s="38">
        <v>76.0</v>
      </c>
      <c r="M517" s="38">
        <v>5290.0</v>
      </c>
      <c r="N517" s="38">
        <v>42.0</v>
      </c>
      <c r="O517" s="38" t="s">
        <v>23</v>
      </c>
      <c r="P517" s="38" t="s">
        <v>35</v>
      </c>
      <c r="Q517" s="38" t="s">
        <v>814</v>
      </c>
      <c r="R517" s="38"/>
      <c r="S517" s="38"/>
      <c r="T517" s="38"/>
      <c r="U517" s="38"/>
      <c r="V517" s="38"/>
      <c r="W517" s="38"/>
      <c r="X517" s="38"/>
      <c r="Y517" s="38"/>
      <c r="Z517" s="38">
        <v>80.0</v>
      </c>
    </row>
    <row r="518" ht="12.75" customHeight="1" outlineLevel="2">
      <c r="A518" s="38" t="s">
        <v>228</v>
      </c>
      <c r="B518" s="38" t="s">
        <v>739</v>
      </c>
      <c r="C518" s="39">
        <v>43280.0</v>
      </c>
      <c r="D518" s="38">
        <v>2018.0</v>
      </c>
      <c r="E518" s="38">
        <v>5273.0</v>
      </c>
      <c r="F518" s="38">
        <v>25947.0</v>
      </c>
      <c r="G518" s="38">
        <v>7.0</v>
      </c>
      <c r="H518" s="38">
        <v>40.0</v>
      </c>
      <c r="I518" s="38"/>
      <c r="J518" s="40">
        <v>43280.791666666664</v>
      </c>
      <c r="K518" s="38" t="s">
        <v>40</v>
      </c>
      <c r="L518" s="38">
        <v>54.0</v>
      </c>
      <c r="M518" s="38">
        <v>1700.0</v>
      </c>
      <c r="N518" s="38">
        <v>27.0</v>
      </c>
      <c r="O518" s="38" t="s">
        <v>23</v>
      </c>
      <c r="P518" s="38" t="s">
        <v>35</v>
      </c>
      <c r="Q518" s="38" t="s">
        <v>814</v>
      </c>
      <c r="R518" s="38"/>
      <c r="S518" s="38"/>
      <c r="T518" s="38"/>
      <c r="U518" s="38"/>
      <c r="V518" s="38"/>
      <c r="W518" s="38"/>
      <c r="X518" s="38"/>
      <c r="Y518" s="38"/>
      <c r="Z518" s="38">
        <v>80.0</v>
      </c>
    </row>
    <row r="519" ht="12.75" customHeight="1" outlineLevel="2">
      <c r="A519" s="38" t="s">
        <v>228</v>
      </c>
      <c r="B519" s="38" t="s">
        <v>739</v>
      </c>
      <c r="C519" s="39">
        <v>43280.0</v>
      </c>
      <c r="D519" s="38">
        <v>2018.0</v>
      </c>
      <c r="E519" s="38">
        <v>5272.0</v>
      </c>
      <c r="F519" s="38">
        <v>123474.0</v>
      </c>
      <c r="G519" s="38">
        <v>7.0</v>
      </c>
      <c r="H519" s="38">
        <v>40.0</v>
      </c>
      <c r="I519" s="38"/>
      <c r="J519" s="40">
        <v>43280.770833333336</v>
      </c>
      <c r="K519" s="38" t="s">
        <v>40</v>
      </c>
      <c r="L519" s="38">
        <v>59.0</v>
      </c>
      <c r="M519" s="38">
        <v>2040.0</v>
      </c>
      <c r="N519" s="38">
        <v>28.0</v>
      </c>
      <c r="O519" s="38" t="s">
        <v>23</v>
      </c>
      <c r="P519" s="38" t="s">
        <v>35</v>
      </c>
      <c r="Q519" s="38" t="s">
        <v>814</v>
      </c>
      <c r="R519" s="38"/>
      <c r="S519" s="38"/>
      <c r="T519" s="38"/>
      <c r="U519" s="38"/>
      <c r="V519" s="38"/>
      <c r="W519" s="38"/>
      <c r="X519" s="38"/>
      <c r="Y519" s="38"/>
      <c r="Z519" s="38">
        <v>80.0</v>
      </c>
    </row>
    <row r="520" ht="12.75" customHeight="1" outlineLevel="2">
      <c r="A520" s="38" t="s">
        <v>228</v>
      </c>
      <c r="B520" s="38"/>
      <c r="C520" s="39">
        <v>43280.0</v>
      </c>
      <c r="D520" s="38">
        <v>2018.0</v>
      </c>
      <c r="E520" s="38">
        <v>5267.0</v>
      </c>
      <c r="F520" s="38">
        <v>195558.0</v>
      </c>
      <c r="G520" s="38">
        <v>7.0</v>
      </c>
      <c r="H520" s="38"/>
      <c r="I520" s="38" t="s">
        <v>945</v>
      </c>
      <c r="J520" s="40">
        <v>43280.479166666664</v>
      </c>
      <c r="K520" s="38" t="s">
        <v>21</v>
      </c>
      <c r="L520" s="38">
        <v>56.0</v>
      </c>
      <c r="M520" s="38">
        <v>1810.0</v>
      </c>
      <c r="N520" s="38">
        <v>27.0</v>
      </c>
      <c r="O520" s="38" t="s">
        <v>23</v>
      </c>
      <c r="P520" s="38" t="s">
        <v>35</v>
      </c>
      <c r="Q520" s="38" t="s">
        <v>814</v>
      </c>
      <c r="R520" s="38"/>
      <c r="S520" s="38"/>
      <c r="T520" s="38"/>
      <c r="U520" s="38"/>
      <c r="V520" s="38"/>
      <c r="W520" s="38"/>
      <c r="X520" s="38"/>
      <c r="Y520" s="38"/>
      <c r="Z520" s="38">
        <v>80.0</v>
      </c>
    </row>
    <row r="521" ht="12.75" customHeight="1" outlineLevel="2">
      <c r="A521" s="38" t="s">
        <v>228</v>
      </c>
      <c r="B521" s="38"/>
      <c r="C521" s="39">
        <v>43280.0</v>
      </c>
      <c r="D521" s="38">
        <v>2018.0</v>
      </c>
      <c r="E521" s="38">
        <v>5271.0</v>
      </c>
      <c r="F521" s="38">
        <v>134045.0</v>
      </c>
      <c r="G521" s="38">
        <v>7.0</v>
      </c>
      <c r="H521" s="38"/>
      <c r="I521" s="38" t="s">
        <v>951</v>
      </c>
      <c r="J521" s="40">
        <v>43280.729166666664</v>
      </c>
      <c r="K521" s="38" t="s">
        <v>21</v>
      </c>
      <c r="L521" s="38">
        <v>58.0</v>
      </c>
      <c r="M521" s="38">
        <v>2050.0</v>
      </c>
      <c r="N521" s="38">
        <v>29.0</v>
      </c>
      <c r="O521" s="38" t="s">
        <v>23</v>
      </c>
      <c r="P521" s="38" t="s">
        <v>35</v>
      </c>
      <c r="Q521" s="38" t="s">
        <v>814</v>
      </c>
      <c r="R521" s="38"/>
      <c r="S521" s="38"/>
      <c r="T521" s="38"/>
      <c r="U521" s="38"/>
      <c r="V521" s="38"/>
      <c r="W521" s="38"/>
      <c r="X521" s="38"/>
      <c r="Y521" s="38"/>
      <c r="Z521" s="38">
        <v>80.0</v>
      </c>
    </row>
    <row r="522" ht="12.75" customHeight="1" outlineLevel="2">
      <c r="A522" s="38" t="s">
        <v>228</v>
      </c>
      <c r="B522" s="38"/>
      <c r="C522" s="39">
        <v>43280.0</v>
      </c>
      <c r="D522" s="38">
        <v>2018.0</v>
      </c>
      <c r="E522" s="38">
        <v>5269.0</v>
      </c>
      <c r="F522" s="38">
        <v>135649.0</v>
      </c>
      <c r="G522" s="38">
        <v>7.0</v>
      </c>
      <c r="H522" s="38"/>
      <c r="I522" s="38" t="s">
        <v>1090</v>
      </c>
      <c r="J522" s="40">
        <v>43280.541666666664</v>
      </c>
      <c r="K522" s="38" t="s">
        <v>21</v>
      </c>
      <c r="L522" s="38">
        <v>59.0</v>
      </c>
      <c r="M522" s="38">
        <v>2370.0</v>
      </c>
      <c r="N522" s="38">
        <v>32.0</v>
      </c>
      <c r="O522" s="38" t="s">
        <v>23</v>
      </c>
      <c r="P522" s="38" t="s">
        <v>35</v>
      </c>
      <c r="Q522" s="38" t="s">
        <v>814</v>
      </c>
      <c r="R522" s="38"/>
      <c r="S522" s="38"/>
      <c r="T522" s="38"/>
      <c r="U522" s="38"/>
      <c r="V522" s="38"/>
      <c r="W522" s="38"/>
      <c r="X522" s="38"/>
      <c r="Y522" s="38"/>
      <c r="Z522" s="38">
        <v>80.0</v>
      </c>
    </row>
    <row r="523" ht="12.75" customHeight="1" outlineLevel="2">
      <c r="A523" s="38" t="s">
        <v>228</v>
      </c>
      <c r="B523" s="38"/>
      <c r="C523" s="39">
        <v>43280.0</v>
      </c>
      <c r="D523" s="38">
        <v>2018.0</v>
      </c>
      <c r="E523" s="38">
        <v>5265.0</v>
      </c>
      <c r="F523" s="38">
        <v>122725.0</v>
      </c>
      <c r="G523" s="38">
        <v>7.0</v>
      </c>
      <c r="H523" s="38"/>
      <c r="I523" s="38" t="s">
        <v>1091</v>
      </c>
      <c r="J523" s="40">
        <v>43280.375</v>
      </c>
      <c r="K523" s="38" t="s">
        <v>21</v>
      </c>
      <c r="L523" s="38">
        <v>65.0</v>
      </c>
      <c r="M523" s="38">
        <v>3050.0</v>
      </c>
      <c r="N523" s="38">
        <v>34.0</v>
      </c>
      <c r="O523" s="38" t="s">
        <v>23</v>
      </c>
      <c r="P523" s="38" t="s">
        <v>35</v>
      </c>
      <c r="Q523" s="38" t="s">
        <v>814</v>
      </c>
      <c r="R523" s="38"/>
      <c r="S523" s="38"/>
      <c r="T523" s="38"/>
      <c r="U523" s="38"/>
      <c r="V523" s="38"/>
      <c r="W523" s="38"/>
      <c r="X523" s="38"/>
      <c r="Y523" s="38"/>
      <c r="Z523" s="38">
        <v>80.0</v>
      </c>
    </row>
    <row r="524" ht="12.75" customHeight="1" outlineLevel="2">
      <c r="A524" s="38" t="s">
        <v>228</v>
      </c>
      <c r="B524" s="38"/>
      <c r="C524" s="39">
        <v>43280.0</v>
      </c>
      <c r="D524" s="38">
        <v>2018.0</v>
      </c>
      <c r="E524" s="38">
        <v>5270.0</v>
      </c>
      <c r="F524" s="38">
        <v>49872.0</v>
      </c>
      <c r="G524" s="38">
        <v>7.0</v>
      </c>
      <c r="H524" s="38"/>
      <c r="I524" s="38" t="s">
        <v>918</v>
      </c>
      <c r="J524" s="40">
        <v>43280.625</v>
      </c>
      <c r="K524" s="38" t="s">
        <v>21</v>
      </c>
      <c r="L524" s="38">
        <v>76.0</v>
      </c>
      <c r="M524" s="38">
        <v>4830.0</v>
      </c>
      <c r="N524" s="38">
        <v>40.0</v>
      </c>
      <c r="O524" s="38" t="s">
        <v>23</v>
      </c>
      <c r="P524" s="38" t="s">
        <v>35</v>
      </c>
      <c r="Q524" s="38" t="s">
        <v>814</v>
      </c>
      <c r="R524" s="38"/>
      <c r="S524" s="38"/>
      <c r="T524" s="38"/>
      <c r="U524" s="38"/>
      <c r="V524" s="38"/>
      <c r="W524" s="38"/>
      <c r="X524" s="38"/>
      <c r="Y524" s="38"/>
      <c r="Z524" s="38">
        <v>80.0</v>
      </c>
    </row>
    <row r="525" ht="12.75" customHeight="1" outlineLevel="2">
      <c r="A525" s="38" t="s">
        <v>228</v>
      </c>
      <c r="B525" s="38"/>
      <c r="C525" s="39">
        <v>43280.0</v>
      </c>
      <c r="D525" s="38">
        <v>2018.0</v>
      </c>
      <c r="E525" s="38">
        <v>5264.0</v>
      </c>
      <c r="F525" s="38">
        <v>49710.0</v>
      </c>
      <c r="G525" s="38">
        <v>7.0</v>
      </c>
      <c r="H525" s="38"/>
      <c r="I525" s="38" t="s">
        <v>947</v>
      </c>
      <c r="J525" s="40">
        <v>43280.354166666664</v>
      </c>
      <c r="K525" s="38" t="s">
        <v>21</v>
      </c>
      <c r="L525" s="38">
        <v>77.0</v>
      </c>
      <c r="M525" s="38">
        <v>5720.0</v>
      </c>
      <c r="N525" s="38">
        <v>44.0</v>
      </c>
      <c r="O525" s="38" t="s">
        <v>23</v>
      </c>
      <c r="P525" s="38" t="s">
        <v>35</v>
      </c>
      <c r="Q525" s="38" t="s">
        <v>814</v>
      </c>
      <c r="R525" s="38"/>
      <c r="S525" s="38"/>
      <c r="T525" s="38"/>
      <c r="U525" s="38"/>
      <c r="V525" s="38"/>
      <c r="W525" s="38"/>
      <c r="X525" s="38"/>
      <c r="Y525" s="38"/>
      <c r="Z525" s="38">
        <v>80.0</v>
      </c>
    </row>
    <row r="526" ht="12.75" customHeight="1" outlineLevel="2">
      <c r="A526" s="38" t="s">
        <v>228</v>
      </c>
      <c r="B526" s="38"/>
      <c r="C526" s="39">
        <v>43280.0</v>
      </c>
      <c r="D526" s="38">
        <v>2018.0</v>
      </c>
      <c r="E526" s="38">
        <v>5266.0</v>
      </c>
      <c r="F526" s="38">
        <v>132839.0</v>
      </c>
      <c r="G526" s="38">
        <v>7.0</v>
      </c>
      <c r="H526" s="38"/>
      <c r="I526" s="38" t="s">
        <v>1090</v>
      </c>
      <c r="J526" s="40">
        <v>43280.416666666664</v>
      </c>
      <c r="K526" s="38" t="s">
        <v>21</v>
      </c>
      <c r="L526" s="38">
        <v>79.0</v>
      </c>
      <c r="M526" s="38">
        <v>4950.0</v>
      </c>
      <c r="N526" s="38">
        <v>39.0</v>
      </c>
      <c r="O526" s="38" t="s">
        <v>23</v>
      </c>
      <c r="P526" s="38" t="s">
        <v>35</v>
      </c>
      <c r="Q526" s="38" t="s">
        <v>814</v>
      </c>
      <c r="R526" s="38"/>
      <c r="S526" s="38"/>
      <c r="T526" s="38"/>
      <c r="U526" s="38"/>
      <c r="V526" s="38"/>
      <c r="W526" s="38"/>
      <c r="X526" s="38"/>
      <c r="Y526" s="38"/>
      <c r="Z526" s="38">
        <v>80.0</v>
      </c>
    </row>
    <row r="527" ht="12.75" customHeight="1" outlineLevel="2">
      <c r="A527" s="38" t="s">
        <v>228</v>
      </c>
      <c r="B527" s="38"/>
      <c r="C527" s="39">
        <v>43280.0</v>
      </c>
      <c r="D527" s="38">
        <v>2018.0</v>
      </c>
      <c r="E527" s="38">
        <v>5263.0</v>
      </c>
      <c r="F527" s="38">
        <v>40537.0</v>
      </c>
      <c r="G527" s="38">
        <v>7.0</v>
      </c>
      <c r="H527" s="38"/>
      <c r="I527" s="38" t="s">
        <v>914</v>
      </c>
      <c r="J527" s="40">
        <v>43280.333333333336</v>
      </c>
      <c r="K527" s="38" t="s">
        <v>21</v>
      </c>
      <c r="L527" s="38">
        <v>81.0</v>
      </c>
      <c r="M527" s="38">
        <v>5030.0</v>
      </c>
      <c r="N527" s="38">
        <v>40.0</v>
      </c>
      <c r="O527" s="38" t="s">
        <v>23</v>
      </c>
      <c r="P527" s="38" t="s">
        <v>35</v>
      </c>
      <c r="Q527" s="38" t="s">
        <v>814</v>
      </c>
      <c r="R527" s="38"/>
      <c r="S527" s="38"/>
      <c r="T527" s="38"/>
      <c r="U527" s="38"/>
      <c r="V527" s="38"/>
      <c r="W527" s="38"/>
      <c r="X527" s="38"/>
      <c r="Y527" s="38"/>
      <c r="Z527" s="38">
        <v>80.0</v>
      </c>
    </row>
    <row r="528" ht="12.75" customHeight="1" outlineLevel="2">
      <c r="A528" s="38" t="s">
        <v>228</v>
      </c>
      <c r="B528" s="38"/>
      <c r="C528" s="39">
        <v>43281.0</v>
      </c>
      <c r="D528" s="38">
        <v>2018.0</v>
      </c>
      <c r="E528" s="38">
        <v>5276.0</v>
      </c>
      <c r="F528" s="38">
        <v>129961.0</v>
      </c>
      <c r="G528" s="38">
        <v>7.0</v>
      </c>
      <c r="H528" s="38"/>
      <c r="I528" s="38" t="s">
        <v>923</v>
      </c>
      <c r="J528" s="40">
        <v>43281.4375</v>
      </c>
      <c r="K528" s="38" t="s">
        <v>21</v>
      </c>
      <c r="L528" s="38">
        <v>58.0</v>
      </c>
      <c r="M528" s="38">
        <v>1720.0</v>
      </c>
      <c r="N528" s="38">
        <v>58.0</v>
      </c>
      <c r="O528" s="38" t="s">
        <v>23</v>
      </c>
      <c r="P528" s="38" t="s">
        <v>35</v>
      </c>
      <c r="Q528" s="38" t="s">
        <v>814</v>
      </c>
      <c r="R528" s="38"/>
      <c r="S528" s="38"/>
      <c r="T528" s="38"/>
      <c r="U528" s="38"/>
      <c r="V528" s="38"/>
      <c r="W528" s="38"/>
      <c r="X528" s="38"/>
      <c r="Y528" s="38"/>
      <c r="Z528" s="38">
        <v>80.0</v>
      </c>
    </row>
    <row r="529" ht="12.75" customHeight="1" outlineLevel="2">
      <c r="A529" s="38" t="s">
        <v>228</v>
      </c>
      <c r="B529" s="38"/>
      <c r="C529" s="39">
        <v>43281.0</v>
      </c>
      <c r="D529" s="38">
        <v>2018.0</v>
      </c>
      <c r="E529" s="38">
        <v>5279.0</v>
      </c>
      <c r="F529" s="38">
        <v>159711.0</v>
      </c>
      <c r="G529" s="38">
        <v>7.0</v>
      </c>
      <c r="H529" s="38"/>
      <c r="I529" s="38" t="s">
        <v>33</v>
      </c>
      <c r="J529" s="40">
        <v>43281.833333333336</v>
      </c>
      <c r="K529" s="38" t="s">
        <v>21</v>
      </c>
      <c r="L529" s="38">
        <v>58.0</v>
      </c>
      <c r="M529" s="38">
        <v>1750.0</v>
      </c>
      <c r="N529" s="38">
        <v>29.0</v>
      </c>
      <c r="O529" s="38" t="s">
        <v>23</v>
      </c>
      <c r="P529" s="38" t="s">
        <v>35</v>
      </c>
      <c r="Q529" s="38"/>
      <c r="R529" s="38"/>
      <c r="S529" s="38"/>
      <c r="T529" s="38"/>
      <c r="U529" s="38"/>
      <c r="V529" s="38"/>
      <c r="W529" s="38"/>
      <c r="X529" s="38"/>
      <c r="Y529" s="38"/>
      <c r="Z529" s="38">
        <v>80.0</v>
      </c>
    </row>
    <row r="530" ht="12.75" customHeight="1" outlineLevel="2">
      <c r="A530" s="38" t="s">
        <v>228</v>
      </c>
      <c r="B530" s="38"/>
      <c r="C530" s="39">
        <v>43281.0</v>
      </c>
      <c r="D530" s="38">
        <v>2018.0</v>
      </c>
      <c r="E530" s="38">
        <v>5278.0</v>
      </c>
      <c r="F530" s="38">
        <v>158929.0</v>
      </c>
      <c r="G530" s="38">
        <v>7.0</v>
      </c>
      <c r="H530" s="38"/>
      <c r="I530" s="38" t="s">
        <v>921</v>
      </c>
      <c r="J530" s="39">
        <v>43281.0</v>
      </c>
      <c r="K530" s="38" t="s">
        <v>21</v>
      </c>
      <c r="L530" s="38">
        <v>59.0</v>
      </c>
      <c r="M530" s="38">
        <v>2000.0</v>
      </c>
      <c r="N530" s="38">
        <v>29.0</v>
      </c>
      <c r="O530" s="38" t="s">
        <v>23</v>
      </c>
      <c r="P530" s="38" t="s">
        <v>35</v>
      </c>
      <c r="Q530" s="38"/>
      <c r="R530" s="38"/>
      <c r="S530" s="38"/>
      <c r="T530" s="38"/>
      <c r="U530" s="38"/>
      <c r="V530" s="38"/>
      <c r="W530" s="38"/>
      <c r="X530" s="38"/>
      <c r="Y530" s="38"/>
      <c r="Z530" s="38">
        <v>80.0</v>
      </c>
    </row>
    <row r="531" ht="12.75" customHeight="1" outlineLevel="1">
      <c r="A531" s="38"/>
      <c r="B531" s="38"/>
      <c r="C531" s="39"/>
      <c r="D531" s="38"/>
      <c r="E531" s="38"/>
      <c r="F531" s="38"/>
      <c r="G531" s="38"/>
      <c r="H531" s="38"/>
      <c r="I531" s="38"/>
      <c r="J531" s="39"/>
      <c r="K531" s="38"/>
      <c r="L531" s="38"/>
      <c r="M531" s="38"/>
      <c r="N531" s="38"/>
      <c r="O531" s="38"/>
      <c r="P531" s="38"/>
      <c r="Q531" s="38"/>
      <c r="R531" s="38"/>
      <c r="S531" s="38"/>
      <c r="T531" s="38"/>
      <c r="U531" s="38"/>
      <c r="V531" s="38"/>
      <c r="W531" s="38"/>
      <c r="X531" s="38"/>
      <c r="Y531" s="41" t="s">
        <v>1092</v>
      </c>
      <c r="Z531" s="38">
        <f>SUBTOTAL(3,Z507:Z530)</f>
        <v>24</v>
      </c>
    </row>
    <row r="532" ht="12.75" customHeight="1" outlineLevel="2">
      <c r="A532" s="38" t="s">
        <v>228</v>
      </c>
      <c r="B532" s="38"/>
      <c r="C532" s="39">
        <v>43281.0</v>
      </c>
      <c r="D532" s="38">
        <v>2018.0</v>
      </c>
      <c r="E532" s="38">
        <v>5275.0</v>
      </c>
      <c r="F532" s="38">
        <v>15948.0</v>
      </c>
      <c r="G532" s="38">
        <v>7.0</v>
      </c>
      <c r="H532" s="38"/>
      <c r="I532" s="38" t="s">
        <v>937</v>
      </c>
      <c r="J532" s="40">
        <v>43281.5</v>
      </c>
      <c r="K532" s="38" t="s">
        <v>21</v>
      </c>
      <c r="L532" s="38">
        <v>64.0</v>
      </c>
      <c r="M532" s="38">
        <v>2580.0</v>
      </c>
      <c r="N532" s="38">
        <v>32.0</v>
      </c>
      <c r="O532" s="38" t="s">
        <v>23</v>
      </c>
      <c r="P532" s="38" t="s">
        <v>35</v>
      </c>
      <c r="Q532" s="38" t="s">
        <v>814</v>
      </c>
      <c r="R532" s="38"/>
      <c r="S532" s="38"/>
      <c r="T532" s="38"/>
      <c r="U532" s="38"/>
      <c r="V532" s="38"/>
      <c r="W532" s="38"/>
      <c r="X532" s="38"/>
      <c r="Y532" s="38"/>
      <c r="Z532" s="38">
        <v>81.0</v>
      </c>
    </row>
    <row r="533" ht="12.75" customHeight="1" outlineLevel="2">
      <c r="A533" s="38" t="s">
        <v>228</v>
      </c>
      <c r="B533" s="38"/>
      <c r="C533" s="39">
        <v>43281.0</v>
      </c>
      <c r="D533" s="38">
        <v>2018.0</v>
      </c>
      <c r="E533" s="38">
        <v>5274.0</v>
      </c>
      <c r="F533" s="38">
        <v>49710.0</v>
      </c>
      <c r="G533" s="38">
        <v>7.0</v>
      </c>
      <c r="H533" s="38"/>
      <c r="I533" s="38" t="s">
        <v>947</v>
      </c>
      <c r="J533" s="40">
        <v>43281.375</v>
      </c>
      <c r="K533" s="38" t="s">
        <v>21</v>
      </c>
      <c r="L533" s="38">
        <v>77.0</v>
      </c>
      <c r="M533" s="38">
        <v>4300.0</v>
      </c>
      <c r="N533" s="38">
        <v>77.0</v>
      </c>
      <c r="O533" s="38" t="s">
        <v>23</v>
      </c>
      <c r="P533" s="38" t="s">
        <v>35</v>
      </c>
      <c r="Q533" s="38" t="s">
        <v>814</v>
      </c>
      <c r="R533" s="38"/>
      <c r="S533" s="38"/>
      <c r="T533" s="38"/>
      <c r="U533" s="38"/>
      <c r="V533" s="38"/>
      <c r="W533" s="38"/>
      <c r="X533" s="38"/>
      <c r="Y533" s="38"/>
      <c r="Z533" s="38">
        <v>81.0</v>
      </c>
    </row>
    <row r="534" ht="12.75" customHeight="1" outlineLevel="2">
      <c r="A534" s="38" t="s">
        <v>228</v>
      </c>
      <c r="B534" s="38"/>
      <c r="C534" s="39">
        <v>43282.0</v>
      </c>
      <c r="D534" s="38">
        <v>2018.0</v>
      </c>
      <c r="E534" s="38">
        <v>5202.0</v>
      </c>
      <c r="F534" s="38">
        <v>180789.0</v>
      </c>
      <c r="G534" s="38">
        <v>7.0</v>
      </c>
      <c r="H534" s="38"/>
      <c r="I534" s="38" t="s">
        <v>914</v>
      </c>
      <c r="J534" s="40">
        <v>43282.708333333336</v>
      </c>
      <c r="K534" s="38" t="s">
        <v>21</v>
      </c>
      <c r="L534" s="38">
        <v>58.0</v>
      </c>
      <c r="M534" s="38">
        <v>1750.0</v>
      </c>
      <c r="N534" s="38">
        <v>29.0</v>
      </c>
      <c r="O534" s="38" t="s">
        <v>23</v>
      </c>
      <c r="P534" s="38" t="s">
        <v>35</v>
      </c>
      <c r="Q534" s="38" t="s">
        <v>814</v>
      </c>
      <c r="R534" s="38"/>
      <c r="S534" s="38"/>
      <c r="T534" s="38"/>
      <c r="U534" s="38"/>
      <c r="V534" s="38"/>
      <c r="W534" s="38"/>
      <c r="X534" s="38"/>
      <c r="Y534" s="38"/>
      <c r="Z534" s="38">
        <v>81.0</v>
      </c>
    </row>
    <row r="535" ht="12.75" customHeight="1" outlineLevel="2">
      <c r="A535" s="38" t="s">
        <v>228</v>
      </c>
      <c r="B535" s="38"/>
      <c r="C535" s="39">
        <v>43282.0</v>
      </c>
      <c r="D535" s="38">
        <v>2018.0</v>
      </c>
      <c r="E535" s="38">
        <v>5204.0</v>
      </c>
      <c r="F535" s="38">
        <v>44385.0</v>
      </c>
      <c r="G535" s="38">
        <v>7.0</v>
      </c>
      <c r="H535" s="38"/>
      <c r="I535" s="38" t="s">
        <v>913</v>
      </c>
      <c r="J535" s="40">
        <v>43282.75</v>
      </c>
      <c r="K535" s="38" t="s">
        <v>21</v>
      </c>
      <c r="L535" s="38">
        <v>59.0</v>
      </c>
      <c r="M535" s="38">
        <v>1940.0</v>
      </c>
      <c r="N535" s="38">
        <v>29.0</v>
      </c>
      <c r="O535" s="38" t="s">
        <v>23</v>
      </c>
      <c r="P535" s="38" t="s">
        <v>35</v>
      </c>
      <c r="Q535" s="38"/>
      <c r="R535" s="38"/>
      <c r="S535" s="38"/>
      <c r="T535" s="38"/>
      <c r="U535" s="38"/>
      <c r="V535" s="38"/>
      <c r="W535" s="38"/>
      <c r="X535" s="38"/>
      <c r="Y535" s="38"/>
      <c r="Z535" s="38">
        <v>81.0</v>
      </c>
    </row>
    <row r="536" ht="12.75" customHeight="1" outlineLevel="2">
      <c r="A536" s="38" t="s">
        <v>228</v>
      </c>
      <c r="B536" s="38"/>
      <c r="C536" s="39">
        <v>43282.0</v>
      </c>
      <c r="D536" s="38">
        <v>2018.0</v>
      </c>
      <c r="E536" s="38">
        <v>5203.0</v>
      </c>
      <c r="F536" s="38">
        <v>34193.0</v>
      </c>
      <c r="G536" s="38">
        <v>7.0</v>
      </c>
      <c r="H536" s="38"/>
      <c r="I536" s="38" t="s">
        <v>1004</v>
      </c>
      <c r="J536" s="40">
        <v>43282.666666666664</v>
      </c>
      <c r="K536" s="38" t="s">
        <v>21</v>
      </c>
      <c r="L536" s="38">
        <v>60.0</v>
      </c>
      <c r="M536" s="38">
        <v>2200.0</v>
      </c>
      <c r="N536" s="38">
        <v>31.0</v>
      </c>
      <c r="O536" s="38" t="s">
        <v>23</v>
      </c>
      <c r="P536" s="38" t="s">
        <v>35</v>
      </c>
      <c r="Q536" s="38"/>
      <c r="R536" s="38"/>
      <c r="S536" s="38"/>
      <c r="T536" s="38"/>
      <c r="U536" s="38"/>
      <c r="V536" s="38"/>
      <c r="W536" s="38"/>
      <c r="X536" s="38"/>
      <c r="Y536" s="38"/>
      <c r="Z536" s="38">
        <v>81.0</v>
      </c>
    </row>
    <row r="537" ht="12.75" customHeight="1" outlineLevel="2">
      <c r="A537" s="38" t="s">
        <v>228</v>
      </c>
      <c r="B537" s="38"/>
      <c r="C537" s="39">
        <v>43282.0</v>
      </c>
      <c r="D537" s="38">
        <v>2018.0</v>
      </c>
      <c r="E537" s="38">
        <v>5201.0</v>
      </c>
      <c r="F537" s="38">
        <v>181740.0</v>
      </c>
      <c r="G537" s="38">
        <v>7.0</v>
      </c>
      <c r="H537" s="38"/>
      <c r="I537" s="38" t="s">
        <v>933</v>
      </c>
      <c r="J537" s="40">
        <v>43282.458333333336</v>
      </c>
      <c r="K537" s="38" t="s">
        <v>21</v>
      </c>
      <c r="L537" s="38">
        <v>61.0</v>
      </c>
      <c r="M537" s="38">
        <v>2700.0</v>
      </c>
      <c r="N537" s="38">
        <v>29.0</v>
      </c>
      <c r="O537" s="38" t="s">
        <v>23</v>
      </c>
      <c r="P537" s="38" t="s">
        <v>35</v>
      </c>
      <c r="Q537" s="38" t="s">
        <v>814</v>
      </c>
      <c r="R537" s="38"/>
      <c r="S537" s="38" t="s">
        <v>816</v>
      </c>
      <c r="T537" s="38"/>
      <c r="U537" s="38"/>
      <c r="V537" s="38"/>
      <c r="W537" s="38"/>
      <c r="X537" s="38"/>
      <c r="Y537" s="38"/>
      <c r="Z537" s="38">
        <v>81.0</v>
      </c>
    </row>
    <row r="538" ht="12.75" customHeight="1" outlineLevel="2">
      <c r="A538" s="38" t="s">
        <v>228</v>
      </c>
      <c r="B538" s="38"/>
      <c r="C538" s="39">
        <v>43282.0</v>
      </c>
      <c r="D538" s="38">
        <v>2018.0</v>
      </c>
      <c r="E538" s="38">
        <v>5200.0</v>
      </c>
      <c r="F538" s="38">
        <v>15948.0</v>
      </c>
      <c r="G538" s="38">
        <v>7.0</v>
      </c>
      <c r="H538" s="38"/>
      <c r="I538" s="38" t="s">
        <v>945</v>
      </c>
      <c r="J538" s="40">
        <v>43282.416666666664</v>
      </c>
      <c r="K538" s="38" t="s">
        <v>21</v>
      </c>
      <c r="L538" s="38">
        <v>79.0</v>
      </c>
      <c r="M538" s="38">
        <v>5500.0</v>
      </c>
      <c r="N538" s="38">
        <v>42.0</v>
      </c>
      <c r="O538" s="38" t="s">
        <v>23</v>
      </c>
      <c r="P538" s="38" t="s">
        <v>35</v>
      </c>
      <c r="Q538" s="38" t="s">
        <v>814</v>
      </c>
      <c r="R538" s="38"/>
      <c r="S538" s="38"/>
      <c r="T538" s="38"/>
      <c r="U538" s="38"/>
      <c r="V538" s="38"/>
      <c r="W538" s="38"/>
      <c r="X538" s="38"/>
      <c r="Y538" s="38"/>
      <c r="Z538" s="38">
        <v>81.0</v>
      </c>
    </row>
    <row r="539" ht="12.75" customHeight="1" outlineLevel="2">
      <c r="A539" s="38" t="s">
        <v>228</v>
      </c>
      <c r="B539" s="38" t="s">
        <v>947</v>
      </c>
      <c r="C539" s="39">
        <v>43284.0</v>
      </c>
      <c r="D539" s="38">
        <v>2018.0</v>
      </c>
      <c r="E539" s="38">
        <v>5205.0</v>
      </c>
      <c r="F539" s="38">
        <v>175557.0</v>
      </c>
      <c r="G539" s="38">
        <v>7.0</v>
      </c>
      <c r="H539" s="38">
        <v>91.0</v>
      </c>
      <c r="I539" s="38"/>
      <c r="J539" s="40">
        <v>43284.8125</v>
      </c>
      <c r="K539" s="38" t="s">
        <v>40</v>
      </c>
      <c r="L539" s="38">
        <v>55.0</v>
      </c>
      <c r="M539" s="38">
        <v>1930.0</v>
      </c>
      <c r="N539" s="38">
        <v>27.0</v>
      </c>
      <c r="O539" s="38" t="s">
        <v>23</v>
      </c>
      <c r="P539" s="38" t="s">
        <v>35</v>
      </c>
      <c r="Q539" s="38" t="s">
        <v>814</v>
      </c>
      <c r="R539" s="38"/>
      <c r="S539" s="38"/>
      <c r="T539" s="38"/>
      <c r="U539" s="38"/>
      <c r="V539" s="38"/>
      <c r="W539" s="38"/>
      <c r="X539" s="38"/>
      <c r="Y539" s="38"/>
      <c r="Z539" s="38">
        <v>81.0</v>
      </c>
    </row>
    <row r="540" ht="12.75" customHeight="1" outlineLevel="2">
      <c r="A540" s="38" t="s">
        <v>228</v>
      </c>
      <c r="B540" s="38" t="s">
        <v>913</v>
      </c>
      <c r="C540" s="39">
        <v>43285.0</v>
      </c>
      <c r="D540" s="38">
        <v>2018.0</v>
      </c>
      <c r="E540" s="38">
        <v>5207.0</v>
      </c>
      <c r="F540" s="38">
        <v>14570.0</v>
      </c>
      <c r="G540" s="38">
        <v>7.0</v>
      </c>
      <c r="H540" s="38">
        <v>87.0</v>
      </c>
      <c r="I540" s="38"/>
      <c r="J540" s="40">
        <v>43285.708333333336</v>
      </c>
      <c r="K540" s="38" t="s">
        <v>40</v>
      </c>
      <c r="L540" s="38">
        <v>73.0</v>
      </c>
      <c r="M540" s="38">
        <v>3800.0</v>
      </c>
      <c r="N540" s="38">
        <v>36.0</v>
      </c>
      <c r="O540" s="38" t="s">
        <v>23</v>
      </c>
      <c r="P540" s="38" t="s">
        <v>35</v>
      </c>
      <c r="Q540" s="38" t="s">
        <v>814</v>
      </c>
      <c r="R540" s="38"/>
      <c r="S540" s="38"/>
      <c r="T540" s="38"/>
      <c r="U540" s="38"/>
      <c r="V540" s="38"/>
      <c r="W540" s="38"/>
      <c r="X540" s="38"/>
      <c r="Y540" s="38"/>
      <c r="Z540" s="38">
        <v>81.0</v>
      </c>
    </row>
    <row r="541" ht="12.75" customHeight="1" outlineLevel="2">
      <c r="A541" s="38" t="s">
        <v>228</v>
      </c>
      <c r="B541" s="38" t="s">
        <v>904</v>
      </c>
      <c r="C541" s="39">
        <v>43285.0</v>
      </c>
      <c r="D541" s="38">
        <v>2018.0</v>
      </c>
      <c r="E541" s="38">
        <v>5210.0</v>
      </c>
      <c r="F541" s="38">
        <v>134046.0</v>
      </c>
      <c r="G541" s="38">
        <v>7.0</v>
      </c>
      <c r="H541" s="38">
        <v>84.0</v>
      </c>
      <c r="I541" s="38"/>
      <c r="J541" s="40">
        <v>43285.708333333336</v>
      </c>
      <c r="K541" s="38" t="s">
        <v>40</v>
      </c>
      <c r="L541" s="38">
        <v>61.0</v>
      </c>
      <c r="M541" s="38">
        <v>2100.0</v>
      </c>
      <c r="N541" s="38">
        <v>30.0</v>
      </c>
      <c r="O541" s="38" t="s">
        <v>23</v>
      </c>
      <c r="P541" s="38" t="s">
        <v>35</v>
      </c>
      <c r="Q541" s="38" t="s">
        <v>814</v>
      </c>
      <c r="R541" s="38"/>
      <c r="S541" s="38"/>
      <c r="T541" s="38"/>
      <c r="U541" s="38"/>
      <c r="V541" s="38"/>
      <c r="W541" s="38"/>
      <c r="X541" s="38"/>
      <c r="Y541" s="38"/>
      <c r="Z541" s="38">
        <v>81.0</v>
      </c>
    </row>
    <row r="542" ht="12.75" customHeight="1" outlineLevel="2">
      <c r="A542" s="38" t="s">
        <v>228</v>
      </c>
      <c r="B542" s="38" t="s">
        <v>924</v>
      </c>
      <c r="C542" s="39">
        <v>43285.0</v>
      </c>
      <c r="D542" s="38">
        <v>2018.0</v>
      </c>
      <c r="E542" s="38">
        <v>5206.0</v>
      </c>
      <c r="F542" s="38">
        <v>154855.0</v>
      </c>
      <c r="G542" s="38">
        <v>7.0</v>
      </c>
      <c r="H542" s="38">
        <v>89.0</v>
      </c>
      <c r="I542" s="38"/>
      <c r="J542" s="40">
        <v>43285.520833333336</v>
      </c>
      <c r="K542" s="38" t="s">
        <v>40</v>
      </c>
      <c r="L542" s="38">
        <v>62.0</v>
      </c>
      <c r="M542" s="38">
        <v>2630.0</v>
      </c>
      <c r="N542" s="38">
        <v>33.0</v>
      </c>
      <c r="O542" s="38" t="s">
        <v>23</v>
      </c>
      <c r="P542" s="38" t="s">
        <v>35</v>
      </c>
      <c r="Q542" s="38" t="s">
        <v>814</v>
      </c>
      <c r="R542" s="38"/>
      <c r="S542" s="38"/>
      <c r="T542" s="38"/>
      <c r="U542" s="38"/>
      <c r="V542" s="38"/>
      <c r="W542" s="38"/>
      <c r="X542" s="38"/>
      <c r="Y542" s="38"/>
      <c r="Z542" s="38">
        <v>81.0</v>
      </c>
    </row>
    <row r="543" ht="12.75" customHeight="1" outlineLevel="2">
      <c r="A543" s="38" t="s">
        <v>228</v>
      </c>
      <c r="B543" s="38" t="s">
        <v>924</v>
      </c>
      <c r="C543" s="39">
        <v>43285.0</v>
      </c>
      <c r="D543" s="38">
        <v>2018.0</v>
      </c>
      <c r="E543" s="38">
        <v>5208.0</v>
      </c>
      <c r="F543" s="38">
        <v>155547.0</v>
      </c>
      <c r="G543" s="38">
        <v>7.0</v>
      </c>
      <c r="H543" s="38">
        <v>89.0</v>
      </c>
      <c r="I543" s="38"/>
      <c r="J543" s="40">
        <v>43285.729166666664</v>
      </c>
      <c r="K543" s="38" t="s">
        <v>40</v>
      </c>
      <c r="L543" s="38">
        <v>81.0</v>
      </c>
      <c r="M543" s="38">
        <v>5300.0</v>
      </c>
      <c r="N543" s="38">
        <v>40.0</v>
      </c>
      <c r="O543" s="38" t="s">
        <v>23</v>
      </c>
      <c r="P543" s="38" t="s">
        <v>35</v>
      </c>
      <c r="Q543" s="38" t="s">
        <v>814</v>
      </c>
      <c r="R543" s="38"/>
      <c r="S543" s="38"/>
      <c r="T543" s="38"/>
      <c r="U543" s="38"/>
      <c r="V543" s="38"/>
      <c r="W543" s="38"/>
      <c r="X543" s="38"/>
      <c r="Y543" s="38"/>
      <c r="Z543" s="38">
        <v>81.0</v>
      </c>
    </row>
    <row r="544" ht="12.75" customHeight="1" outlineLevel="2">
      <c r="A544" s="38" t="s">
        <v>228</v>
      </c>
      <c r="B544" s="38" t="s">
        <v>692</v>
      </c>
      <c r="C544" s="39">
        <v>43285.0</v>
      </c>
      <c r="D544" s="38">
        <v>2018.0</v>
      </c>
      <c r="E544" s="38">
        <v>5209.0</v>
      </c>
      <c r="F544" s="38">
        <v>202866.0</v>
      </c>
      <c r="G544" s="38">
        <v>7.0</v>
      </c>
      <c r="H544" s="38">
        <v>36.0</v>
      </c>
      <c r="I544" s="38"/>
      <c r="J544" s="40">
        <v>43285.770833333336</v>
      </c>
      <c r="K544" s="38" t="s">
        <v>40</v>
      </c>
      <c r="L544" s="38">
        <v>79.0</v>
      </c>
      <c r="M544" s="38">
        <v>5100.0</v>
      </c>
      <c r="N544" s="38">
        <v>40.0</v>
      </c>
      <c r="O544" s="38" t="s">
        <v>23</v>
      </c>
      <c r="P544" s="38" t="s">
        <v>35</v>
      </c>
      <c r="Q544" s="38" t="s">
        <v>814</v>
      </c>
      <c r="R544" s="38"/>
      <c r="S544" s="38"/>
      <c r="T544" s="38"/>
      <c r="U544" s="38"/>
      <c r="V544" s="38"/>
      <c r="W544" s="38"/>
      <c r="X544" s="38"/>
      <c r="Y544" s="38"/>
      <c r="Z544" s="38">
        <v>81.0</v>
      </c>
    </row>
    <row r="545" ht="12.75" customHeight="1" outlineLevel="2">
      <c r="A545" s="38" t="s">
        <v>228</v>
      </c>
      <c r="B545" s="38" t="s">
        <v>950</v>
      </c>
      <c r="C545" s="39">
        <v>43287.0</v>
      </c>
      <c r="D545" s="38">
        <v>2018.0</v>
      </c>
      <c r="E545" s="38">
        <v>5282.0</v>
      </c>
      <c r="F545" s="38">
        <v>21879.0</v>
      </c>
      <c r="G545" s="38">
        <v>7.0</v>
      </c>
      <c r="H545" s="38">
        <v>42.0</v>
      </c>
      <c r="I545" s="38"/>
      <c r="J545" s="40">
        <v>43287.666666666664</v>
      </c>
      <c r="K545" s="38" t="s">
        <v>40</v>
      </c>
      <c r="L545" s="38">
        <v>77.0</v>
      </c>
      <c r="M545" s="38">
        <v>4540.0</v>
      </c>
      <c r="N545" s="38">
        <v>40.0</v>
      </c>
      <c r="O545" s="38" t="s">
        <v>23</v>
      </c>
      <c r="P545" s="38"/>
      <c r="Q545" s="38"/>
      <c r="R545" s="38"/>
      <c r="S545" s="38"/>
      <c r="T545" s="38"/>
      <c r="U545" s="38"/>
      <c r="V545" s="38"/>
      <c r="W545" s="38"/>
      <c r="X545" s="38"/>
      <c r="Y545" s="38"/>
      <c r="Z545" s="38">
        <v>81.0</v>
      </c>
    </row>
    <row r="546" ht="12.75" customHeight="1" outlineLevel="2">
      <c r="A546" s="38" t="s">
        <v>228</v>
      </c>
      <c r="B546" s="38" t="s">
        <v>660</v>
      </c>
      <c r="C546" s="39">
        <v>43287.0</v>
      </c>
      <c r="D546" s="38">
        <v>2018.0</v>
      </c>
      <c r="E546" s="38">
        <v>5283.0</v>
      </c>
      <c r="F546" s="38">
        <v>65542.0</v>
      </c>
      <c r="G546" s="38">
        <v>7.0</v>
      </c>
      <c r="H546" s="38">
        <v>34.0</v>
      </c>
      <c r="I546" s="38"/>
      <c r="J546" s="40">
        <v>43287.833333333336</v>
      </c>
      <c r="K546" s="38" t="s">
        <v>40</v>
      </c>
      <c r="L546" s="38">
        <v>80.0</v>
      </c>
      <c r="M546" s="38">
        <v>5480.0</v>
      </c>
      <c r="N546" s="38">
        <v>42.0</v>
      </c>
      <c r="O546" s="38" t="s">
        <v>23</v>
      </c>
      <c r="P546" s="38"/>
      <c r="Q546" s="38"/>
      <c r="R546" s="38"/>
      <c r="S546" s="38"/>
      <c r="T546" s="38"/>
      <c r="U546" s="38"/>
      <c r="V546" s="38"/>
      <c r="W546" s="38"/>
      <c r="X546" s="38"/>
      <c r="Y546" s="38"/>
      <c r="Z546" s="38">
        <v>81.0</v>
      </c>
    </row>
    <row r="547" ht="12.75" customHeight="1" outlineLevel="2">
      <c r="A547" s="38" t="s">
        <v>228</v>
      </c>
      <c r="B547" s="38" t="s">
        <v>716</v>
      </c>
      <c r="C547" s="39">
        <v>43287.0</v>
      </c>
      <c r="D547" s="38">
        <v>2018.0</v>
      </c>
      <c r="E547" s="38">
        <v>5217.0</v>
      </c>
      <c r="F547" s="38">
        <v>9194.0</v>
      </c>
      <c r="G547" s="38">
        <v>7.0</v>
      </c>
      <c r="H547" s="38">
        <v>37.0</v>
      </c>
      <c r="I547" s="38"/>
      <c r="J547" s="40">
        <v>43287.5625</v>
      </c>
      <c r="K547" s="38" t="s">
        <v>40</v>
      </c>
      <c r="L547" s="38">
        <v>59.0</v>
      </c>
      <c r="M547" s="38">
        <v>2350.0</v>
      </c>
      <c r="N547" s="38">
        <v>32.0</v>
      </c>
      <c r="O547" s="38" t="s">
        <v>23</v>
      </c>
      <c r="P547" s="38" t="s">
        <v>35</v>
      </c>
      <c r="Q547" s="38" t="s">
        <v>814</v>
      </c>
      <c r="R547" s="38"/>
      <c r="S547" s="38"/>
      <c r="T547" s="38"/>
      <c r="U547" s="38"/>
      <c r="V547" s="38"/>
      <c r="W547" s="38"/>
      <c r="X547" s="38"/>
      <c r="Y547" s="38"/>
      <c r="Z547" s="38">
        <v>81.0</v>
      </c>
    </row>
    <row r="548" ht="12.75" customHeight="1" outlineLevel="2">
      <c r="A548" s="38" t="s">
        <v>228</v>
      </c>
      <c r="B548" s="38"/>
      <c r="C548" s="39">
        <v>43287.0</v>
      </c>
      <c r="D548" s="38">
        <v>2018.0</v>
      </c>
      <c r="E548" s="38">
        <v>5218.0</v>
      </c>
      <c r="F548" s="38">
        <v>25947.0</v>
      </c>
      <c r="G548" s="38">
        <v>7.0</v>
      </c>
      <c r="H548" s="38"/>
      <c r="I548" s="38" t="s">
        <v>924</v>
      </c>
      <c r="J548" s="40">
        <v>43287.625</v>
      </c>
      <c r="K548" s="38" t="s">
        <v>21</v>
      </c>
      <c r="L548" s="38">
        <v>55.0</v>
      </c>
      <c r="M548" s="38">
        <v>1500.0</v>
      </c>
      <c r="N548" s="38">
        <v>25.0</v>
      </c>
      <c r="O548" s="38" t="s">
        <v>23</v>
      </c>
      <c r="P548" s="38"/>
      <c r="Q548" s="38"/>
      <c r="R548" s="38"/>
      <c r="S548" s="38"/>
      <c r="T548" s="38"/>
      <c r="U548" s="38"/>
      <c r="V548" s="38"/>
      <c r="W548" s="38"/>
      <c r="X548" s="38"/>
      <c r="Y548" s="38"/>
      <c r="Z548" s="38">
        <v>81.0</v>
      </c>
    </row>
    <row r="549" ht="12.75" customHeight="1" outlineLevel="2">
      <c r="A549" s="38" t="s">
        <v>228</v>
      </c>
      <c r="B549" s="38"/>
      <c r="C549" s="39">
        <v>43287.0</v>
      </c>
      <c r="D549" s="38">
        <v>2018.0</v>
      </c>
      <c r="E549" s="38">
        <v>5216.0</v>
      </c>
      <c r="F549" s="38">
        <v>140225.0</v>
      </c>
      <c r="G549" s="38">
        <v>7.0</v>
      </c>
      <c r="H549" s="38"/>
      <c r="I549" s="38" t="s">
        <v>1011</v>
      </c>
      <c r="J549" s="40">
        <v>43287.541666666664</v>
      </c>
      <c r="K549" s="38" t="s">
        <v>21</v>
      </c>
      <c r="L549" s="38">
        <v>56.0</v>
      </c>
      <c r="M549" s="38">
        <v>1810.0</v>
      </c>
      <c r="N549" s="38">
        <v>28.0</v>
      </c>
      <c r="O549" s="38" t="s">
        <v>23</v>
      </c>
      <c r="P549" s="38" t="s">
        <v>35</v>
      </c>
      <c r="Q549" s="38" t="s">
        <v>814</v>
      </c>
      <c r="R549" s="38"/>
      <c r="S549" s="38"/>
      <c r="T549" s="38"/>
      <c r="U549" s="38"/>
      <c r="V549" s="38"/>
      <c r="W549" s="38"/>
      <c r="X549" s="38"/>
      <c r="Y549" s="38"/>
      <c r="Z549" s="38">
        <v>81.0</v>
      </c>
    </row>
    <row r="550" ht="12.75" customHeight="1" outlineLevel="2">
      <c r="A550" s="38" t="s">
        <v>228</v>
      </c>
      <c r="B550" s="38"/>
      <c r="C550" s="39">
        <v>43287.0</v>
      </c>
      <c r="D550" s="38">
        <v>2018.0</v>
      </c>
      <c r="E550" s="38">
        <v>5214.0</v>
      </c>
      <c r="F550" s="38">
        <v>195557.0</v>
      </c>
      <c r="G550" s="38">
        <v>7.0</v>
      </c>
      <c r="H550" s="38"/>
      <c r="I550" s="38" t="s">
        <v>1016</v>
      </c>
      <c r="J550" s="40">
        <v>43287.3125</v>
      </c>
      <c r="K550" s="38" t="s">
        <v>21</v>
      </c>
      <c r="L550" s="38">
        <v>58.0</v>
      </c>
      <c r="M550" s="38">
        <v>1960.0</v>
      </c>
      <c r="N550" s="38">
        <v>29.0</v>
      </c>
      <c r="O550" s="38" t="s">
        <v>23</v>
      </c>
      <c r="P550" s="38" t="s">
        <v>35</v>
      </c>
      <c r="Q550" s="38" t="s">
        <v>814</v>
      </c>
      <c r="R550" s="38"/>
      <c r="S550" s="38"/>
      <c r="T550" s="38"/>
      <c r="U550" s="38"/>
      <c r="V550" s="38"/>
      <c r="W550" s="38"/>
      <c r="X550" s="38"/>
      <c r="Y550" s="38"/>
      <c r="Z550" s="38">
        <v>81.0</v>
      </c>
    </row>
    <row r="551" ht="12.75" customHeight="1" outlineLevel="2">
      <c r="A551" s="38" t="s">
        <v>228</v>
      </c>
      <c r="B551" s="38"/>
      <c r="C551" s="39">
        <v>43287.0</v>
      </c>
      <c r="D551" s="38">
        <v>2018.0</v>
      </c>
      <c r="E551" s="38">
        <v>5211.0</v>
      </c>
      <c r="F551" s="38">
        <v>53435.0</v>
      </c>
      <c r="G551" s="38">
        <v>7.0</v>
      </c>
      <c r="H551" s="38"/>
      <c r="I551" s="38" t="s">
        <v>117</v>
      </c>
      <c r="J551" s="40">
        <v>43287.354166666664</v>
      </c>
      <c r="K551" s="38" t="s">
        <v>21</v>
      </c>
      <c r="L551" s="38">
        <v>58.0</v>
      </c>
      <c r="M551" s="38">
        <v>2000.0</v>
      </c>
      <c r="N551" s="38">
        <v>29.0</v>
      </c>
      <c r="O551" s="38" t="s">
        <v>23</v>
      </c>
      <c r="P551" s="38" t="s">
        <v>35</v>
      </c>
      <c r="Q551" s="38" t="s">
        <v>814</v>
      </c>
      <c r="R551" s="38"/>
      <c r="S551" s="38"/>
      <c r="T551" s="38"/>
      <c r="U551" s="38"/>
      <c r="V551" s="38"/>
      <c r="W551" s="38"/>
      <c r="X551" s="38"/>
      <c r="Y551" s="38"/>
      <c r="Z551" s="38">
        <v>81.0</v>
      </c>
    </row>
    <row r="552" ht="12.75" customHeight="1" outlineLevel="2">
      <c r="A552" s="38" t="s">
        <v>228</v>
      </c>
      <c r="B552" s="38"/>
      <c r="C552" s="39">
        <v>43287.0</v>
      </c>
      <c r="D552" s="38">
        <v>2018.0</v>
      </c>
      <c r="E552" s="38">
        <v>5212.0</v>
      </c>
      <c r="F552" s="38">
        <v>51785.0</v>
      </c>
      <c r="G552" s="38">
        <v>7.0</v>
      </c>
      <c r="H552" s="38"/>
      <c r="I552" s="38" t="s">
        <v>1090</v>
      </c>
      <c r="J552" s="40">
        <v>43287.322916666664</v>
      </c>
      <c r="K552" s="38" t="s">
        <v>21</v>
      </c>
      <c r="L552" s="38">
        <v>58.0</v>
      </c>
      <c r="M552" s="38">
        <v>2230.0</v>
      </c>
      <c r="N552" s="38">
        <v>31.0</v>
      </c>
      <c r="O552" s="38" t="s">
        <v>23</v>
      </c>
      <c r="P552" s="38" t="s">
        <v>35</v>
      </c>
      <c r="Q552" s="38" t="s">
        <v>814</v>
      </c>
      <c r="R552" s="38"/>
      <c r="S552" s="38"/>
      <c r="T552" s="38"/>
      <c r="U552" s="38"/>
      <c r="V552" s="38"/>
      <c r="W552" s="38"/>
      <c r="X552" s="38"/>
      <c r="Y552" s="38"/>
      <c r="Z552" s="38">
        <v>81.0</v>
      </c>
    </row>
    <row r="553" ht="12.75" customHeight="1" outlineLevel="2">
      <c r="A553" s="38" t="s">
        <v>228</v>
      </c>
      <c r="B553" s="38"/>
      <c r="C553" s="39">
        <v>43287.0</v>
      </c>
      <c r="D553" s="38">
        <v>2018.0</v>
      </c>
      <c r="E553" s="38">
        <v>5280.0</v>
      </c>
      <c r="F553" s="38">
        <v>129961.0</v>
      </c>
      <c r="G553" s="38">
        <v>7.0</v>
      </c>
      <c r="H553" s="38"/>
      <c r="I553" s="38" t="s">
        <v>918</v>
      </c>
      <c r="J553" s="40">
        <v>43287.75</v>
      </c>
      <c r="K553" s="38" t="s">
        <v>21</v>
      </c>
      <c r="L553" s="38">
        <v>58.0</v>
      </c>
      <c r="M553" s="38">
        <v>2260.0</v>
      </c>
      <c r="N553" s="38">
        <v>31.0</v>
      </c>
      <c r="O553" s="38" t="s">
        <v>23</v>
      </c>
      <c r="P553" s="38"/>
      <c r="Q553" s="38"/>
      <c r="R553" s="38"/>
      <c r="S553" s="38"/>
      <c r="T553" s="38"/>
      <c r="U553" s="38"/>
      <c r="V553" s="38"/>
      <c r="W553" s="38"/>
      <c r="X553" s="38"/>
      <c r="Y553" s="38"/>
      <c r="Z553" s="38">
        <v>81.0</v>
      </c>
    </row>
    <row r="554" ht="12.75" customHeight="1" outlineLevel="2">
      <c r="A554" s="38" t="s">
        <v>228</v>
      </c>
      <c r="B554" s="38"/>
      <c r="C554" s="39">
        <v>43287.0</v>
      </c>
      <c r="D554" s="38">
        <v>2018.0</v>
      </c>
      <c r="E554" s="38">
        <v>5219.0</v>
      </c>
      <c r="F554" s="38">
        <v>42017.0</v>
      </c>
      <c r="G554" s="38">
        <v>7.0</v>
      </c>
      <c r="H554" s="38"/>
      <c r="I554" s="38" t="s">
        <v>921</v>
      </c>
      <c r="J554" s="40">
        <v>43287.583333333336</v>
      </c>
      <c r="K554" s="38" t="s">
        <v>21</v>
      </c>
      <c r="L554" s="38">
        <v>59.0</v>
      </c>
      <c r="M554" s="38">
        <v>1760.0</v>
      </c>
      <c r="N554" s="38">
        <v>26.0</v>
      </c>
      <c r="O554" s="38" t="s">
        <v>23</v>
      </c>
      <c r="P554" s="38"/>
      <c r="Q554" s="38"/>
      <c r="R554" s="38"/>
      <c r="S554" s="38"/>
      <c r="T554" s="38"/>
      <c r="U554" s="38"/>
      <c r="V554" s="38"/>
      <c r="W554" s="38"/>
      <c r="X554" s="38"/>
      <c r="Y554" s="38"/>
      <c r="Z554" s="38">
        <v>81.0</v>
      </c>
    </row>
    <row r="555" ht="12.75" customHeight="1" outlineLevel="2">
      <c r="A555" s="38" t="s">
        <v>228</v>
      </c>
      <c r="B555" s="38"/>
      <c r="C555" s="39">
        <v>43287.0</v>
      </c>
      <c r="D555" s="38">
        <v>2018.0</v>
      </c>
      <c r="E555" s="38">
        <v>5215.0</v>
      </c>
      <c r="F555" s="38">
        <v>118282.0</v>
      </c>
      <c r="G555" s="38">
        <v>7.0</v>
      </c>
      <c r="H555" s="38"/>
      <c r="I555" s="38" t="s">
        <v>913</v>
      </c>
      <c r="J555" s="40">
        <v>43287.458333333336</v>
      </c>
      <c r="K555" s="38" t="s">
        <v>21</v>
      </c>
      <c r="L555" s="38">
        <v>60.0</v>
      </c>
      <c r="M555" s="38">
        <v>2430.0</v>
      </c>
      <c r="N555" s="38">
        <v>32.0</v>
      </c>
      <c r="O555" s="38" t="s">
        <v>23</v>
      </c>
      <c r="P555" s="38" t="s">
        <v>35</v>
      </c>
      <c r="Q555" s="38" t="s">
        <v>814</v>
      </c>
      <c r="R555" s="38"/>
      <c r="S555" s="38"/>
      <c r="T555" s="38"/>
      <c r="U555" s="38"/>
      <c r="V555" s="38"/>
      <c r="W555" s="38"/>
      <c r="X555" s="38"/>
      <c r="Y555" s="38"/>
      <c r="Z555" s="38">
        <v>81.0</v>
      </c>
    </row>
    <row r="556" ht="12.75" customHeight="1" outlineLevel="2">
      <c r="A556" s="38" t="s">
        <v>228</v>
      </c>
      <c r="B556" s="38"/>
      <c r="C556" s="39">
        <v>43287.0</v>
      </c>
      <c r="D556" s="38">
        <v>2018.0</v>
      </c>
      <c r="E556" s="38">
        <v>5281.0</v>
      </c>
      <c r="F556" s="38">
        <v>44385.0</v>
      </c>
      <c r="G556" s="38">
        <v>7.0</v>
      </c>
      <c r="H556" s="38"/>
      <c r="I556" s="38" t="s">
        <v>1093</v>
      </c>
      <c r="J556" s="40">
        <v>43287.604166666664</v>
      </c>
      <c r="K556" s="38" t="s">
        <v>21</v>
      </c>
      <c r="L556" s="38">
        <v>62.0</v>
      </c>
      <c r="M556" s="38">
        <v>2800.0</v>
      </c>
      <c r="N556" s="38">
        <v>34.0</v>
      </c>
      <c r="O556" s="38" t="s">
        <v>23</v>
      </c>
      <c r="P556" s="38"/>
      <c r="Q556" s="38"/>
      <c r="R556" s="38"/>
      <c r="S556" s="38"/>
      <c r="T556" s="38"/>
      <c r="U556" s="38"/>
      <c r="V556" s="38"/>
      <c r="W556" s="38"/>
      <c r="X556" s="38"/>
      <c r="Y556" s="38"/>
      <c r="Z556" s="38">
        <v>81.0</v>
      </c>
    </row>
    <row r="557" ht="12.75" customHeight="1" outlineLevel="2">
      <c r="A557" s="38" t="s">
        <v>228</v>
      </c>
      <c r="B557" s="38"/>
      <c r="C557" s="39">
        <v>43287.0</v>
      </c>
      <c r="D557" s="38">
        <v>2018.0</v>
      </c>
      <c r="E557" s="38">
        <v>5213.0</v>
      </c>
      <c r="F557" s="38">
        <v>158063.0</v>
      </c>
      <c r="G557" s="38">
        <v>7.0</v>
      </c>
      <c r="H557" s="38"/>
      <c r="I557" s="38" t="s">
        <v>1016</v>
      </c>
      <c r="J557" s="40">
        <v>43287.395833333336</v>
      </c>
      <c r="K557" s="38" t="s">
        <v>21</v>
      </c>
      <c r="L557" s="38">
        <v>81.0</v>
      </c>
      <c r="M557" s="38">
        <v>5870.0</v>
      </c>
      <c r="N557" s="38">
        <v>42.0</v>
      </c>
      <c r="O557" s="38" t="s">
        <v>23</v>
      </c>
      <c r="P557" s="38" t="s">
        <v>35</v>
      </c>
      <c r="Q557" s="38" t="s">
        <v>821</v>
      </c>
      <c r="R557" s="38"/>
      <c r="S557" s="38"/>
      <c r="T557" s="38"/>
      <c r="U557" s="38"/>
      <c r="V557" s="38"/>
      <c r="W557" s="38"/>
      <c r="X557" s="38"/>
      <c r="Y557" s="38"/>
      <c r="Z557" s="38">
        <v>81.0</v>
      </c>
    </row>
    <row r="558" ht="12.75" customHeight="1" outlineLevel="2">
      <c r="A558" s="38" t="s">
        <v>228</v>
      </c>
      <c r="B558" s="38" t="s">
        <v>414</v>
      </c>
      <c r="C558" s="39">
        <v>43288.0</v>
      </c>
      <c r="D558" s="38">
        <v>2018.0</v>
      </c>
      <c r="E558" s="38">
        <v>5286.0</v>
      </c>
      <c r="F558" s="38">
        <v>136852.0</v>
      </c>
      <c r="G558" s="38">
        <v>7.0</v>
      </c>
      <c r="H558" s="38">
        <v>39.0</v>
      </c>
      <c r="I558" s="38"/>
      <c r="J558" s="40">
        <v>43288.385416666664</v>
      </c>
      <c r="K558" s="38" t="s">
        <v>40</v>
      </c>
      <c r="L558" s="38">
        <v>56.0</v>
      </c>
      <c r="M558" s="38">
        <v>1600.0</v>
      </c>
      <c r="N558" s="38">
        <v>27.0</v>
      </c>
      <c r="O558" s="38" t="s">
        <v>23</v>
      </c>
      <c r="P558" s="38"/>
      <c r="Q558" s="38"/>
      <c r="R558" s="38"/>
      <c r="S558" s="38"/>
      <c r="T558" s="38"/>
      <c r="U558" s="38"/>
      <c r="V558" s="38"/>
      <c r="W558" s="38"/>
      <c r="X558" s="38"/>
      <c r="Y558" s="38"/>
      <c r="Z558" s="38">
        <v>81.0</v>
      </c>
    </row>
    <row r="559" ht="12.75" customHeight="1" outlineLevel="2">
      <c r="A559" s="38" t="s">
        <v>228</v>
      </c>
      <c r="B559" s="38"/>
      <c r="C559" s="39">
        <v>43288.0</v>
      </c>
      <c r="D559" s="38">
        <v>2018.0</v>
      </c>
      <c r="E559" s="38">
        <v>5290.0</v>
      </c>
      <c r="F559" s="38">
        <v>140225.0</v>
      </c>
      <c r="G559" s="38">
        <v>7.0</v>
      </c>
      <c r="H559" s="38"/>
      <c r="I559" s="38" t="s">
        <v>930</v>
      </c>
      <c r="J559" s="40">
        <v>43288.583333333336</v>
      </c>
      <c r="K559" s="38" t="s">
        <v>21</v>
      </c>
      <c r="L559" s="38">
        <v>55.0</v>
      </c>
      <c r="M559" s="38">
        <v>1930.0</v>
      </c>
      <c r="N559" s="38">
        <v>30.0</v>
      </c>
      <c r="O559" s="38" t="s">
        <v>23</v>
      </c>
      <c r="P559" s="38" t="s">
        <v>35</v>
      </c>
      <c r="Q559" s="38"/>
      <c r="R559" s="38"/>
      <c r="S559" s="38"/>
      <c r="T559" s="38"/>
      <c r="U559" s="38"/>
      <c r="V559" s="38"/>
      <c r="W559" s="38"/>
      <c r="X559" s="38"/>
      <c r="Y559" s="38"/>
      <c r="Z559" s="38">
        <v>81.0</v>
      </c>
    </row>
    <row r="560" ht="12.75" customHeight="1" outlineLevel="1">
      <c r="A560" s="38"/>
      <c r="B560" s="38"/>
      <c r="C560" s="39"/>
      <c r="D560" s="38"/>
      <c r="E560" s="38"/>
      <c r="F560" s="38"/>
      <c r="G560" s="38"/>
      <c r="H560" s="38"/>
      <c r="I560" s="38"/>
      <c r="J560" s="40"/>
      <c r="K560" s="38"/>
      <c r="L560" s="38"/>
      <c r="M560" s="38"/>
      <c r="N560" s="38"/>
      <c r="O560" s="38"/>
      <c r="P560" s="38"/>
      <c r="Q560" s="38"/>
      <c r="R560" s="38"/>
      <c r="S560" s="38"/>
      <c r="T560" s="38"/>
      <c r="U560" s="38"/>
      <c r="V560" s="38"/>
      <c r="W560" s="38"/>
      <c r="X560" s="38"/>
      <c r="Y560" s="41" t="s">
        <v>1094</v>
      </c>
      <c r="Z560" s="38">
        <f>SUBTOTAL(3,Z532:Z559)</f>
        <v>28</v>
      </c>
    </row>
    <row r="561" ht="12.75" customHeight="1" outlineLevel="2">
      <c r="A561" s="38" t="s">
        <v>228</v>
      </c>
      <c r="B561" s="38"/>
      <c r="C561" s="39">
        <v>43288.0</v>
      </c>
      <c r="D561" s="38">
        <v>2018.0</v>
      </c>
      <c r="E561" s="38">
        <v>5288.0</v>
      </c>
      <c r="F561" s="38">
        <v>26384.0</v>
      </c>
      <c r="G561" s="38">
        <v>7.0</v>
      </c>
      <c r="H561" s="38"/>
      <c r="I561" s="38" t="s">
        <v>924</v>
      </c>
      <c r="J561" s="40">
        <v>43288.5</v>
      </c>
      <c r="K561" s="38" t="s">
        <v>21</v>
      </c>
      <c r="L561" s="38">
        <v>57.0</v>
      </c>
      <c r="M561" s="38">
        <v>1880.0</v>
      </c>
      <c r="N561" s="38">
        <v>28.0</v>
      </c>
      <c r="O561" s="38" t="s">
        <v>23</v>
      </c>
      <c r="P561" s="38"/>
      <c r="Q561" s="38"/>
      <c r="R561" s="38"/>
      <c r="S561" s="38"/>
      <c r="T561" s="38"/>
      <c r="U561" s="38"/>
      <c r="V561" s="38"/>
      <c r="W561" s="38"/>
      <c r="X561" s="38"/>
      <c r="Y561" s="38"/>
      <c r="Z561" s="38">
        <v>82.0</v>
      </c>
    </row>
    <row r="562" ht="12.75" customHeight="1" outlineLevel="2">
      <c r="A562" s="38" t="s">
        <v>228</v>
      </c>
      <c r="B562" s="38"/>
      <c r="C562" s="39">
        <v>43288.0</v>
      </c>
      <c r="D562" s="38">
        <v>2018.0</v>
      </c>
      <c r="E562" s="38">
        <v>5289.0</v>
      </c>
      <c r="F562" s="38">
        <v>123474.0</v>
      </c>
      <c r="G562" s="38">
        <v>7.0</v>
      </c>
      <c r="H562" s="38"/>
      <c r="I562" s="38" t="s">
        <v>33</v>
      </c>
      <c r="J562" s="40">
        <v>43288.520833333336</v>
      </c>
      <c r="K562" s="38" t="s">
        <v>21</v>
      </c>
      <c r="L562" s="38">
        <v>58.0</v>
      </c>
      <c r="M562" s="38">
        <v>2060.0</v>
      </c>
      <c r="N562" s="38">
        <v>30.0</v>
      </c>
      <c r="O562" s="38" t="s">
        <v>23</v>
      </c>
      <c r="P562" s="38"/>
      <c r="Q562" s="38"/>
      <c r="R562" s="38"/>
      <c r="S562" s="38"/>
      <c r="T562" s="38"/>
      <c r="U562" s="38"/>
      <c r="V562" s="38"/>
      <c r="W562" s="38"/>
      <c r="X562" s="38"/>
      <c r="Y562" s="38"/>
      <c r="Z562" s="38">
        <v>82.0</v>
      </c>
    </row>
    <row r="563" ht="12.75" customHeight="1" outlineLevel="2">
      <c r="A563" s="38" t="s">
        <v>228</v>
      </c>
      <c r="B563" s="38"/>
      <c r="C563" s="39">
        <v>43288.0</v>
      </c>
      <c r="D563" s="38">
        <v>2018.0</v>
      </c>
      <c r="E563" s="38">
        <v>5285.0</v>
      </c>
      <c r="F563" s="38">
        <v>202866.0</v>
      </c>
      <c r="G563" s="38">
        <v>7.0</v>
      </c>
      <c r="H563" s="38"/>
      <c r="I563" s="38" t="s">
        <v>913</v>
      </c>
      <c r="J563" s="40">
        <v>43288.354166666664</v>
      </c>
      <c r="K563" s="38" t="s">
        <v>21</v>
      </c>
      <c r="L563" s="38">
        <v>63.0</v>
      </c>
      <c r="M563" s="38">
        <v>2700.0</v>
      </c>
      <c r="N563" s="38">
        <v>33.0</v>
      </c>
      <c r="O563" s="38" t="s">
        <v>23</v>
      </c>
      <c r="P563" s="38"/>
      <c r="Q563" s="38"/>
      <c r="R563" s="38"/>
      <c r="S563" s="38"/>
      <c r="T563" s="38"/>
      <c r="U563" s="38"/>
      <c r="V563" s="38"/>
      <c r="W563" s="38"/>
      <c r="X563" s="38"/>
      <c r="Y563" s="38"/>
      <c r="Z563" s="38">
        <v>82.0</v>
      </c>
    </row>
    <row r="564" ht="12.75" customHeight="1" outlineLevel="2">
      <c r="A564" s="38" t="s">
        <v>228</v>
      </c>
      <c r="B564" s="38"/>
      <c r="C564" s="39">
        <v>43288.0</v>
      </c>
      <c r="D564" s="38">
        <v>2018.0</v>
      </c>
      <c r="E564" s="38">
        <v>5291.0</v>
      </c>
      <c r="F564" s="38">
        <v>14570.0</v>
      </c>
      <c r="G564" s="38">
        <v>7.0</v>
      </c>
      <c r="H564" s="38"/>
      <c r="I564" s="38" t="s">
        <v>904</v>
      </c>
      <c r="J564" s="40">
        <v>43288.770833333336</v>
      </c>
      <c r="K564" s="38" t="s">
        <v>21</v>
      </c>
      <c r="L564" s="38">
        <v>77.0</v>
      </c>
      <c r="M564" s="38">
        <v>5010.0</v>
      </c>
      <c r="N564" s="38">
        <v>40.0</v>
      </c>
      <c r="O564" s="38" t="s">
        <v>23</v>
      </c>
      <c r="P564" s="38" t="s">
        <v>35</v>
      </c>
      <c r="Q564" s="38"/>
      <c r="R564" s="38"/>
      <c r="S564" s="38"/>
      <c r="T564" s="38"/>
      <c r="U564" s="38"/>
      <c r="V564" s="38"/>
      <c r="W564" s="38"/>
      <c r="X564" s="38"/>
      <c r="Y564" s="38"/>
      <c r="Z564" s="38">
        <v>82.0</v>
      </c>
    </row>
    <row r="565" ht="12.75" customHeight="1" outlineLevel="2">
      <c r="A565" s="38" t="s">
        <v>228</v>
      </c>
      <c r="B565" s="38"/>
      <c r="C565" s="39">
        <v>43288.0</v>
      </c>
      <c r="D565" s="38">
        <v>2018.0</v>
      </c>
      <c r="E565" s="38">
        <v>5287.0</v>
      </c>
      <c r="F565" s="38">
        <v>80448.0</v>
      </c>
      <c r="G565" s="38">
        <v>7.0</v>
      </c>
      <c r="H565" s="38"/>
      <c r="I565" s="38" t="s">
        <v>945</v>
      </c>
      <c r="J565" s="40">
        <v>43288.458333333336</v>
      </c>
      <c r="K565" s="38" t="s">
        <v>21</v>
      </c>
      <c r="L565" s="38">
        <v>79.0</v>
      </c>
      <c r="M565" s="38">
        <v>4600.0</v>
      </c>
      <c r="N565" s="38">
        <v>38.0</v>
      </c>
      <c r="O565" s="38" t="s">
        <v>23</v>
      </c>
      <c r="P565" s="38"/>
      <c r="Q565" s="38"/>
      <c r="R565" s="38"/>
      <c r="S565" s="38"/>
      <c r="T565" s="38"/>
      <c r="U565" s="38"/>
      <c r="V565" s="38"/>
      <c r="W565" s="38"/>
      <c r="X565" s="38"/>
      <c r="Y565" s="38"/>
      <c r="Z565" s="38">
        <v>82.0</v>
      </c>
    </row>
    <row r="566" ht="12.75" customHeight="1" outlineLevel="2">
      <c r="A566" s="38" t="s">
        <v>228</v>
      </c>
      <c r="B566" s="38" t="s">
        <v>950</v>
      </c>
      <c r="C566" s="39">
        <v>43289.0</v>
      </c>
      <c r="D566" s="38">
        <v>2018.0</v>
      </c>
      <c r="E566" s="38">
        <v>5294.0</v>
      </c>
      <c r="F566" s="38">
        <v>58581.0</v>
      </c>
      <c r="G566" s="38">
        <v>7.0</v>
      </c>
      <c r="H566" s="38">
        <v>42.0</v>
      </c>
      <c r="I566" s="38"/>
      <c r="J566" s="40">
        <v>43289.333333333336</v>
      </c>
      <c r="K566" s="38" t="s">
        <v>40</v>
      </c>
      <c r="L566" s="38">
        <v>75.0</v>
      </c>
      <c r="M566" s="38">
        <v>4520.0</v>
      </c>
      <c r="N566" s="38">
        <v>38.0</v>
      </c>
      <c r="O566" s="38" t="s">
        <v>23</v>
      </c>
      <c r="P566" s="38" t="s">
        <v>35</v>
      </c>
      <c r="Q566" s="38"/>
      <c r="R566" s="38"/>
      <c r="S566" s="38"/>
      <c r="T566" s="38"/>
      <c r="U566" s="38"/>
      <c r="V566" s="38"/>
      <c r="W566" s="38"/>
      <c r="X566" s="38"/>
      <c r="Y566" s="38"/>
      <c r="Z566" s="38">
        <v>82.0</v>
      </c>
    </row>
    <row r="567" ht="12.75" customHeight="1" outlineLevel="2">
      <c r="A567" s="38" t="s">
        <v>228</v>
      </c>
      <c r="B567" s="38"/>
      <c r="C567" s="39">
        <v>43289.0</v>
      </c>
      <c r="D567" s="38">
        <v>2018.0</v>
      </c>
      <c r="E567" s="38">
        <v>5190.0</v>
      </c>
      <c r="F567" s="38">
        <v>49710.0</v>
      </c>
      <c r="G567" s="38">
        <v>7.0</v>
      </c>
      <c r="H567" s="38"/>
      <c r="I567" s="38" t="s">
        <v>933</v>
      </c>
      <c r="J567" s="40">
        <v>43289.666666666664</v>
      </c>
      <c r="K567" s="38" t="s">
        <v>21</v>
      </c>
      <c r="L567" s="38">
        <v>57.0</v>
      </c>
      <c r="M567" s="38">
        <v>1560.0</v>
      </c>
      <c r="N567" s="38">
        <v>24.0</v>
      </c>
      <c r="O567" s="38" t="s">
        <v>23</v>
      </c>
      <c r="P567" s="38"/>
      <c r="Q567" s="38"/>
      <c r="R567" s="38"/>
      <c r="S567" s="38"/>
      <c r="T567" s="38"/>
      <c r="U567" s="38"/>
      <c r="V567" s="38"/>
      <c r="W567" s="38"/>
      <c r="X567" s="38"/>
      <c r="Y567" s="38"/>
      <c r="Z567" s="38">
        <v>82.0</v>
      </c>
    </row>
    <row r="568" ht="12.75" customHeight="1" outlineLevel="2">
      <c r="A568" s="38" t="s">
        <v>228</v>
      </c>
      <c r="B568" s="38"/>
      <c r="C568" s="39">
        <v>43289.0</v>
      </c>
      <c r="D568" s="38">
        <v>2018.0</v>
      </c>
      <c r="E568" s="38">
        <v>5296.0</v>
      </c>
      <c r="F568" s="38">
        <v>195557.0</v>
      </c>
      <c r="G568" s="38">
        <v>7.0</v>
      </c>
      <c r="H568" s="38"/>
      <c r="I568" s="38" t="s">
        <v>915</v>
      </c>
      <c r="J568" s="40">
        <v>43289.833333333336</v>
      </c>
      <c r="K568" s="38" t="s">
        <v>21</v>
      </c>
      <c r="L568" s="38">
        <v>57.0</v>
      </c>
      <c r="M568" s="38">
        <v>1920.0</v>
      </c>
      <c r="N568" s="38">
        <v>27.0</v>
      </c>
      <c r="O568" s="38" t="s">
        <v>23</v>
      </c>
      <c r="P568" s="38" t="s">
        <v>35</v>
      </c>
      <c r="Q568" s="38" t="s">
        <v>814</v>
      </c>
      <c r="R568" s="38"/>
      <c r="S568" s="38"/>
      <c r="T568" s="38"/>
      <c r="U568" s="38"/>
      <c r="V568" s="38"/>
      <c r="W568" s="38"/>
      <c r="X568" s="38"/>
      <c r="Y568" s="38"/>
      <c r="Z568" s="38">
        <v>82.0</v>
      </c>
    </row>
    <row r="569" ht="12.75" customHeight="1" outlineLevel="2">
      <c r="A569" s="38" t="s">
        <v>228</v>
      </c>
      <c r="B569" s="38"/>
      <c r="C569" s="39">
        <v>43289.0</v>
      </c>
      <c r="D569" s="38">
        <v>2018.0</v>
      </c>
      <c r="E569" s="38">
        <v>5191.0</v>
      </c>
      <c r="F569" s="38">
        <v>4559.0</v>
      </c>
      <c r="G569" s="38">
        <v>7.0</v>
      </c>
      <c r="H569" s="38"/>
      <c r="I569" s="38" t="s">
        <v>933</v>
      </c>
      <c r="J569" s="40">
        <v>43289.625</v>
      </c>
      <c r="K569" s="38" t="s">
        <v>21</v>
      </c>
      <c r="L569" s="38">
        <v>58.0</v>
      </c>
      <c r="M569" s="38">
        <v>2070.0</v>
      </c>
      <c r="N569" s="38">
        <v>26.0</v>
      </c>
      <c r="O569" s="38" t="s">
        <v>23</v>
      </c>
      <c r="P569" s="38"/>
      <c r="Q569" s="38"/>
      <c r="R569" s="38"/>
      <c r="S569" s="38"/>
      <c r="T569" s="38"/>
      <c r="U569" s="38"/>
      <c r="V569" s="38"/>
      <c r="W569" s="38"/>
      <c r="X569" s="38"/>
      <c r="Y569" s="38"/>
      <c r="Z569" s="38">
        <v>82.0</v>
      </c>
    </row>
    <row r="570" ht="12.75" customHeight="1" outlineLevel="2">
      <c r="A570" s="38" t="s">
        <v>228</v>
      </c>
      <c r="B570" s="38"/>
      <c r="C570" s="39">
        <v>43289.0</v>
      </c>
      <c r="D570" s="38">
        <v>2018.0</v>
      </c>
      <c r="E570" s="38">
        <v>5292.0</v>
      </c>
      <c r="F570" s="38">
        <v>51617.0</v>
      </c>
      <c r="G570" s="38">
        <v>7.0</v>
      </c>
      <c r="H570" s="38"/>
      <c r="I570" s="38" t="s">
        <v>904</v>
      </c>
      <c r="J570" s="40">
        <v>43289.375</v>
      </c>
      <c r="K570" s="38" t="s">
        <v>21</v>
      </c>
      <c r="L570" s="38">
        <v>59.0</v>
      </c>
      <c r="M570" s="38">
        <v>2280.0</v>
      </c>
      <c r="N570" s="38">
        <v>31.0</v>
      </c>
      <c r="O570" s="38" t="s">
        <v>23</v>
      </c>
      <c r="P570" s="38" t="s">
        <v>35</v>
      </c>
      <c r="Q570" s="38"/>
      <c r="R570" s="38"/>
      <c r="S570" s="38"/>
      <c r="T570" s="38"/>
      <c r="U570" s="38"/>
      <c r="V570" s="38"/>
      <c r="W570" s="38"/>
      <c r="X570" s="38"/>
      <c r="Y570" s="38"/>
      <c r="Z570" s="38">
        <v>82.0</v>
      </c>
    </row>
    <row r="571" ht="12.75" customHeight="1" outlineLevel="1">
      <c r="A571" s="38"/>
      <c r="B571" s="38"/>
      <c r="C571" s="39"/>
      <c r="D571" s="38"/>
      <c r="E571" s="38"/>
      <c r="F571" s="38"/>
      <c r="G571" s="38"/>
      <c r="H571" s="38"/>
      <c r="I571" s="38"/>
      <c r="J571" s="40"/>
      <c r="K571" s="38"/>
      <c r="L571" s="38"/>
      <c r="M571" s="38"/>
      <c r="N571" s="38"/>
      <c r="O571" s="38"/>
      <c r="P571" s="38"/>
      <c r="Q571" s="38"/>
      <c r="R571" s="38"/>
      <c r="S571" s="38"/>
      <c r="T571" s="38"/>
      <c r="U571" s="38"/>
      <c r="V571" s="38"/>
      <c r="W571" s="38"/>
      <c r="X571" s="38"/>
      <c r="Y571" s="41" t="s">
        <v>1095</v>
      </c>
      <c r="Z571" s="38">
        <f>SUBTOTAL(3,Z561:Z570)</f>
        <v>10</v>
      </c>
    </row>
    <row r="572" ht="12.75" customHeight="1" outlineLevel="2">
      <c r="A572" s="38" t="s">
        <v>228</v>
      </c>
      <c r="B572" s="38"/>
      <c r="C572" s="39">
        <v>43289.0</v>
      </c>
      <c r="D572" s="38">
        <v>2018.0</v>
      </c>
      <c r="E572" s="38">
        <v>5295.0</v>
      </c>
      <c r="F572" s="38">
        <v>52025.0</v>
      </c>
      <c r="G572" s="38">
        <v>7.0</v>
      </c>
      <c r="H572" s="38"/>
      <c r="I572" s="38" t="s">
        <v>921</v>
      </c>
      <c r="J572" s="40">
        <v>43289.729166666664</v>
      </c>
      <c r="K572" s="38" t="s">
        <v>21</v>
      </c>
      <c r="L572" s="38">
        <v>60.0</v>
      </c>
      <c r="M572" s="38">
        <v>2390.0</v>
      </c>
      <c r="N572" s="38">
        <v>31.0</v>
      </c>
      <c r="O572" s="38" t="s">
        <v>23</v>
      </c>
      <c r="P572" s="38"/>
      <c r="Q572" s="38"/>
      <c r="R572" s="38"/>
      <c r="S572" s="38"/>
      <c r="T572" s="38"/>
      <c r="U572" s="38"/>
      <c r="V572" s="38"/>
      <c r="W572" s="38"/>
      <c r="X572" s="38"/>
      <c r="Y572" s="38"/>
      <c r="Z572" s="38">
        <v>83.0</v>
      </c>
    </row>
    <row r="573" ht="12.75" customHeight="1" outlineLevel="2">
      <c r="A573" s="38" t="s">
        <v>228</v>
      </c>
      <c r="B573" s="38"/>
      <c r="C573" s="39">
        <v>43289.0</v>
      </c>
      <c r="D573" s="38">
        <v>2018.0</v>
      </c>
      <c r="E573" s="38">
        <v>5293.0</v>
      </c>
      <c r="F573" s="38">
        <v>112944.0</v>
      </c>
      <c r="G573" s="38">
        <v>7.0</v>
      </c>
      <c r="H573" s="38"/>
      <c r="I573" s="38" t="s">
        <v>914</v>
      </c>
      <c r="J573" s="40">
        <v>43289.416666666664</v>
      </c>
      <c r="K573" s="38" t="s">
        <v>21</v>
      </c>
      <c r="L573" s="38">
        <v>68.0</v>
      </c>
      <c r="M573" s="38">
        <v>2620.0</v>
      </c>
      <c r="N573" s="38">
        <v>30.0</v>
      </c>
      <c r="O573" s="38" t="s">
        <v>23</v>
      </c>
      <c r="P573" s="38" t="s">
        <v>35</v>
      </c>
      <c r="Q573" s="38"/>
      <c r="R573" s="38"/>
      <c r="S573" s="38"/>
      <c r="T573" s="38"/>
      <c r="U573" s="38"/>
      <c r="V573" s="38"/>
      <c r="W573" s="38"/>
      <c r="X573" s="38"/>
      <c r="Y573" s="38"/>
      <c r="Z573" s="38">
        <v>83.0</v>
      </c>
    </row>
    <row r="574" ht="12.75" customHeight="1" outlineLevel="2">
      <c r="A574" s="38" t="s">
        <v>228</v>
      </c>
      <c r="B574" s="38" t="s">
        <v>915</v>
      </c>
      <c r="C574" s="39">
        <v>43291.0</v>
      </c>
      <c r="D574" s="38">
        <v>2018.0</v>
      </c>
      <c r="E574" s="38">
        <v>5298.0</v>
      </c>
      <c r="F574" s="38">
        <v>195558.0</v>
      </c>
      <c r="G574" s="38">
        <v>7.0</v>
      </c>
      <c r="H574" s="38">
        <v>93.0</v>
      </c>
      <c r="I574" s="38"/>
      <c r="J574" s="40">
        <v>43291.541666666664</v>
      </c>
      <c r="K574" s="38" t="s">
        <v>40</v>
      </c>
      <c r="L574" s="38">
        <v>60.0</v>
      </c>
      <c r="M574" s="38">
        <v>2010.0</v>
      </c>
      <c r="N574" s="38">
        <v>28.0</v>
      </c>
      <c r="O574" s="38" t="s">
        <v>23</v>
      </c>
      <c r="P574" s="38" t="s">
        <v>35</v>
      </c>
      <c r="Q574" s="38" t="s">
        <v>814</v>
      </c>
      <c r="R574" s="38"/>
      <c r="S574" s="38"/>
      <c r="T574" s="38"/>
      <c r="U574" s="38"/>
      <c r="V574" s="38"/>
      <c r="W574" s="38"/>
      <c r="X574" s="38"/>
      <c r="Y574" s="38"/>
      <c r="Z574" s="38">
        <v>83.0</v>
      </c>
    </row>
    <row r="575" ht="12.75" customHeight="1" outlineLevel="2">
      <c r="A575" s="38" t="s">
        <v>228</v>
      </c>
      <c r="B575" s="38" t="s">
        <v>924</v>
      </c>
      <c r="C575" s="39">
        <v>43291.0</v>
      </c>
      <c r="D575" s="38">
        <v>2018.0</v>
      </c>
      <c r="E575" s="38">
        <v>180.0</v>
      </c>
      <c r="F575" s="38">
        <v>153498.0</v>
      </c>
      <c r="G575" s="38">
        <v>7.0</v>
      </c>
      <c r="H575" s="38">
        <v>89.0</v>
      </c>
      <c r="I575" s="38"/>
      <c r="J575" s="40">
        <v>43291.75</v>
      </c>
      <c r="K575" s="38" t="s">
        <v>40</v>
      </c>
      <c r="L575" s="38">
        <v>58.0</v>
      </c>
      <c r="M575" s="38">
        <v>1920.0</v>
      </c>
      <c r="N575" s="38">
        <v>27.0</v>
      </c>
      <c r="O575" s="38" t="s">
        <v>23</v>
      </c>
      <c r="P575" s="38" t="s">
        <v>35</v>
      </c>
      <c r="Q575" s="38" t="s">
        <v>814</v>
      </c>
      <c r="R575" s="38"/>
      <c r="S575" s="38"/>
      <c r="T575" s="38"/>
      <c r="U575" s="38"/>
      <c r="V575" s="38"/>
      <c r="W575" s="38"/>
      <c r="X575" s="38"/>
      <c r="Y575" s="38"/>
      <c r="Z575" s="38">
        <v>83.0</v>
      </c>
    </row>
    <row r="576" ht="12.75" customHeight="1" outlineLevel="2">
      <c r="A576" s="38" t="s">
        <v>228</v>
      </c>
      <c r="B576" s="38" t="s">
        <v>924</v>
      </c>
      <c r="C576" s="39">
        <v>43291.0</v>
      </c>
      <c r="D576" s="38">
        <v>2018.0</v>
      </c>
      <c r="E576" s="38">
        <v>5297.0</v>
      </c>
      <c r="F576" s="38">
        <v>147555.0</v>
      </c>
      <c r="G576" s="38">
        <v>7.0</v>
      </c>
      <c r="H576" s="38">
        <v>89.0</v>
      </c>
      <c r="I576" s="38"/>
      <c r="J576" s="40">
        <v>43291.489583333336</v>
      </c>
      <c r="K576" s="38" t="s">
        <v>40</v>
      </c>
      <c r="L576" s="38">
        <v>66.0</v>
      </c>
      <c r="M576" s="38">
        <v>3020.0</v>
      </c>
      <c r="N576" s="38">
        <v>34.0</v>
      </c>
      <c r="O576" s="38" t="s">
        <v>23</v>
      </c>
      <c r="P576" s="38" t="s">
        <v>35</v>
      </c>
      <c r="Q576" s="38" t="s">
        <v>814</v>
      </c>
      <c r="R576" s="38"/>
      <c r="S576" s="38"/>
      <c r="T576" s="38"/>
      <c r="U576" s="38"/>
      <c r="V576" s="38"/>
      <c r="W576" s="38"/>
      <c r="X576" s="38"/>
      <c r="Y576" s="38"/>
      <c r="Z576" s="38">
        <v>83.0</v>
      </c>
    </row>
    <row r="577" ht="12.75" customHeight="1" outlineLevel="2">
      <c r="A577" s="38" t="s">
        <v>228</v>
      </c>
      <c r="B577" s="38" t="s">
        <v>33</v>
      </c>
      <c r="C577" s="39">
        <v>43291.0</v>
      </c>
      <c r="D577" s="38">
        <v>2018.0</v>
      </c>
      <c r="E577" s="38">
        <v>181.0</v>
      </c>
      <c r="F577" s="38">
        <v>44227.0</v>
      </c>
      <c r="G577" s="38">
        <v>7.0</v>
      </c>
      <c r="H577" s="38">
        <v>92.0</v>
      </c>
      <c r="I577" s="38"/>
      <c r="J577" s="40">
        <v>43291.5</v>
      </c>
      <c r="K577" s="38" t="s">
        <v>40</v>
      </c>
      <c r="L577" s="38">
        <v>58.0</v>
      </c>
      <c r="M577" s="38">
        <v>2230.0</v>
      </c>
      <c r="N577" s="38">
        <v>30.0</v>
      </c>
      <c r="O577" s="38" t="s">
        <v>23</v>
      </c>
      <c r="P577" s="38" t="s">
        <v>35</v>
      </c>
      <c r="Q577" s="38" t="s">
        <v>814</v>
      </c>
      <c r="R577" s="38"/>
      <c r="S577" s="38"/>
      <c r="T577" s="38"/>
      <c r="U577" s="38"/>
      <c r="V577" s="38"/>
      <c r="W577" s="38"/>
      <c r="X577" s="38"/>
      <c r="Y577" s="38"/>
      <c r="Z577" s="38">
        <v>83.0</v>
      </c>
    </row>
    <row r="578" ht="12.75" customHeight="1" outlineLevel="2">
      <c r="A578" s="38" t="s">
        <v>228</v>
      </c>
      <c r="B578" s="38" t="s">
        <v>903</v>
      </c>
      <c r="C578" s="39">
        <v>43291.0</v>
      </c>
      <c r="D578" s="38">
        <v>2018.0</v>
      </c>
      <c r="E578" s="38">
        <v>5299.0</v>
      </c>
      <c r="F578" s="38">
        <v>142121.0</v>
      </c>
      <c r="G578" s="38">
        <v>7.0</v>
      </c>
      <c r="H578" s="38">
        <v>43.0</v>
      </c>
      <c r="I578" s="38"/>
      <c r="J578" s="40">
        <v>43291.541666666664</v>
      </c>
      <c r="K578" s="38" t="s">
        <v>40</v>
      </c>
      <c r="L578" s="38">
        <v>57.0</v>
      </c>
      <c r="M578" s="38">
        <v>1950.0</v>
      </c>
      <c r="N578" s="38">
        <v>27.0</v>
      </c>
      <c r="O578" s="38" t="s">
        <v>23</v>
      </c>
      <c r="P578" s="38" t="s">
        <v>35</v>
      </c>
      <c r="Q578" s="38" t="s">
        <v>814</v>
      </c>
      <c r="R578" s="38"/>
      <c r="S578" s="38"/>
      <c r="T578" s="38"/>
      <c r="U578" s="38"/>
      <c r="V578" s="38"/>
      <c r="W578" s="38"/>
      <c r="X578" s="38"/>
      <c r="Y578" s="38"/>
      <c r="Z578" s="38">
        <v>83.0</v>
      </c>
    </row>
    <row r="579" ht="12.75" customHeight="1" outlineLevel="2">
      <c r="A579" s="38" t="s">
        <v>228</v>
      </c>
      <c r="B579" s="38" t="s">
        <v>904</v>
      </c>
      <c r="C579" s="39">
        <v>43292.0</v>
      </c>
      <c r="D579" s="38">
        <v>2018.0</v>
      </c>
      <c r="E579" s="38">
        <v>188.0</v>
      </c>
      <c r="F579" s="38">
        <v>214480.0</v>
      </c>
      <c r="G579" s="38">
        <v>7.0</v>
      </c>
      <c r="H579" s="38">
        <v>84.0</v>
      </c>
      <c r="I579" s="38"/>
      <c r="J579" s="40">
        <v>43292.416666666664</v>
      </c>
      <c r="K579" s="38" t="s">
        <v>40</v>
      </c>
      <c r="L579" s="38">
        <v>50.0</v>
      </c>
      <c r="M579" s="38">
        <v>2200.0</v>
      </c>
      <c r="N579" s="38">
        <v>59.0</v>
      </c>
      <c r="O579" s="38" t="s">
        <v>23</v>
      </c>
      <c r="P579" s="38" t="s">
        <v>35</v>
      </c>
      <c r="Q579" s="38"/>
      <c r="R579" s="38"/>
      <c r="S579" s="38" t="s">
        <v>816</v>
      </c>
      <c r="T579" s="38"/>
      <c r="U579" s="38"/>
      <c r="V579" s="38"/>
      <c r="W579" s="38"/>
      <c r="X579" s="38"/>
      <c r="Y579" s="38"/>
      <c r="Z579" s="38">
        <v>83.0</v>
      </c>
    </row>
    <row r="580" ht="12.75" customHeight="1" outlineLevel="1">
      <c r="A580" s="38"/>
      <c r="B580" s="38"/>
      <c r="C580" s="39"/>
      <c r="D580" s="38"/>
      <c r="E580" s="38"/>
      <c r="F580" s="38"/>
      <c r="G580" s="38"/>
      <c r="H580" s="38"/>
      <c r="I580" s="38"/>
      <c r="J580" s="40"/>
      <c r="K580" s="38"/>
      <c r="L580" s="38"/>
      <c r="M580" s="38"/>
      <c r="N580" s="38"/>
      <c r="O580" s="38"/>
      <c r="P580" s="38"/>
      <c r="Q580" s="38"/>
      <c r="R580" s="38"/>
      <c r="S580" s="38"/>
      <c r="T580" s="38"/>
      <c r="U580" s="38"/>
      <c r="V580" s="38"/>
      <c r="W580" s="38"/>
      <c r="X580" s="38"/>
      <c r="Y580" s="41" t="s">
        <v>1096</v>
      </c>
      <c r="Z580" s="38">
        <f>SUBTOTAL(3,Z572:Z579)</f>
        <v>8</v>
      </c>
    </row>
    <row r="581" ht="12.75" customHeight="1" outlineLevel="2">
      <c r="A581" s="38" t="s">
        <v>228</v>
      </c>
      <c r="B581" s="38" t="s">
        <v>904</v>
      </c>
      <c r="C581" s="39">
        <v>43292.0</v>
      </c>
      <c r="D581" s="38">
        <v>2018.0</v>
      </c>
      <c r="E581" s="38">
        <v>187.0</v>
      </c>
      <c r="F581" s="38">
        <v>202866.0</v>
      </c>
      <c r="G581" s="38">
        <v>7.0</v>
      </c>
      <c r="H581" s="38">
        <v>84.0</v>
      </c>
      <c r="I581" s="38"/>
      <c r="J581" s="40">
        <v>43292.479166666664</v>
      </c>
      <c r="K581" s="38" t="s">
        <v>40</v>
      </c>
      <c r="L581" s="38">
        <v>59.0</v>
      </c>
      <c r="M581" s="38">
        <v>2330.0</v>
      </c>
      <c r="N581" s="38">
        <v>30.0</v>
      </c>
      <c r="O581" s="38" t="s">
        <v>23</v>
      </c>
      <c r="P581" s="38" t="s">
        <v>35</v>
      </c>
      <c r="Q581" s="38"/>
      <c r="R581" s="38"/>
      <c r="S581" s="38"/>
      <c r="T581" s="38"/>
      <c r="U581" s="38"/>
      <c r="V581" s="38"/>
      <c r="W581" s="38"/>
      <c r="X581" s="38"/>
      <c r="Y581" s="38"/>
      <c r="Z581" s="38">
        <v>84.0</v>
      </c>
    </row>
    <row r="582" ht="12.75" customHeight="1" outlineLevel="2">
      <c r="A582" s="38" t="s">
        <v>228</v>
      </c>
      <c r="B582" s="38" t="s">
        <v>919</v>
      </c>
      <c r="C582" s="39">
        <v>43292.0</v>
      </c>
      <c r="D582" s="38">
        <v>2018.0</v>
      </c>
      <c r="E582" s="38">
        <v>183.0</v>
      </c>
      <c r="F582" s="38">
        <v>25863.0</v>
      </c>
      <c r="G582" s="38">
        <v>7.0</v>
      </c>
      <c r="H582" s="38">
        <v>85.0</v>
      </c>
      <c r="I582" s="38"/>
      <c r="J582" s="40">
        <v>43292.4375</v>
      </c>
      <c r="K582" s="38" t="s">
        <v>40</v>
      </c>
      <c r="L582" s="38">
        <v>56.0</v>
      </c>
      <c r="M582" s="38">
        <v>2150.0</v>
      </c>
      <c r="N582" s="38">
        <v>30.0</v>
      </c>
      <c r="O582" s="38" t="s">
        <v>23</v>
      </c>
      <c r="P582" s="38" t="s">
        <v>35</v>
      </c>
      <c r="Q582" s="38" t="s">
        <v>814</v>
      </c>
      <c r="R582" s="38"/>
      <c r="S582" s="38"/>
      <c r="T582" s="38"/>
      <c r="U582" s="38"/>
      <c r="V582" s="38"/>
      <c r="W582" s="38"/>
      <c r="X582" s="38"/>
      <c r="Y582" s="38"/>
      <c r="Z582" s="38">
        <v>84.0</v>
      </c>
    </row>
    <row r="583" ht="12.75" customHeight="1" outlineLevel="2">
      <c r="A583" s="38" t="s">
        <v>228</v>
      </c>
      <c r="B583" s="38" t="s">
        <v>915</v>
      </c>
      <c r="C583" s="39">
        <v>43292.0</v>
      </c>
      <c r="D583" s="38">
        <v>2018.0</v>
      </c>
      <c r="E583" s="38">
        <v>184.0</v>
      </c>
      <c r="F583" s="38">
        <v>16446.0</v>
      </c>
      <c r="G583" s="38">
        <v>7.0</v>
      </c>
      <c r="H583" s="38">
        <v>93.0</v>
      </c>
      <c r="I583" s="38"/>
      <c r="J583" s="40">
        <v>43292.6875</v>
      </c>
      <c r="K583" s="38" t="s">
        <v>40</v>
      </c>
      <c r="L583" s="38">
        <v>60.0</v>
      </c>
      <c r="M583" s="38">
        <v>1970.0</v>
      </c>
      <c r="N583" s="38">
        <v>28.0</v>
      </c>
      <c r="O583" s="38" t="s">
        <v>23</v>
      </c>
      <c r="P583" s="38" t="s">
        <v>35</v>
      </c>
      <c r="Q583" s="38"/>
      <c r="R583" s="38"/>
      <c r="S583" s="38"/>
      <c r="T583" s="38"/>
      <c r="U583" s="38"/>
      <c r="V583" s="38"/>
      <c r="W583" s="38"/>
      <c r="X583" s="38"/>
      <c r="Y583" s="38"/>
      <c r="Z583" s="42">
        <v>84.0</v>
      </c>
    </row>
    <row r="584" ht="12.75" customHeight="1" outlineLevel="2">
      <c r="A584" s="38" t="s">
        <v>228</v>
      </c>
      <c r="B584" s="38" t="s">
        <v>947</v>
      </c>
      <c r="C584" s="39">
        <v>43292.0</v>
      </c>
      <c r="D584" s="38">
        <v>2018.0</v>
      </c>
      <c r="E584" s="38">
        <v>182.0</v>
      </c>
      <c r="F584" s="38">
        <v>52293.0</v>
      </c>
      <c r="G584" s="38">
        <v>7.0</v>
      </c>
      <c r="H584" s="38">
        <v>91.0</v>
      </c>
      <c r="I584" s="38"/>
      <c r="J584" s="40">
        <v>43292.375</v>
      </c>
      <c r="K584" s="38" t="s">
        <v>40</v>
      </c>
      <c r="L584" s="38">
        <v>58.0</v>
      </c>
      <c r="M584" s="38">
        <v>1940.0</v>
      </c>
      <c r="N584" s="38">
        <v>27.0</v>
      </c>
      <c r="O584" s="38" t="s">
        <v>23</v>
      </c>
      <c r="P584" s="38" t="s">
        <v>35</v>
      </c>
      <c r="Q584" s="38" t="s">
        <v>814</v>
      </c>
      <c r="R584" s="38"/>
      <c r="S584" s="38"/>
      <c r="T584" s="38"/>
      <c r="U584" s="38"/>
      <c r="V584" s="38"/>
      <c r="W584" s="38"/>
      <c r="X584" s="38"/>
      <c r="Y584" s="38"/>
      <c r="Z584" s="38">
        <v>84.0</v>
      </c>
    </row>
    <row r="585" ht="12.75" customHeight="1" outlineLevel="2">
      <c r="A585" s="38" t="s">
        <v>228</v>
      </c>
      <c r="B585" s="38" t="s">
        <v>911</v>
      </c>
      <c r="C585" s="39">
        <v>43292.0</v>
      </c>
      <c r="D585" s="38">
        <v>2018.0</v>
      </c>
      <c r="E585" s="38">
        <v>185.0</v>
      </c>
      <c r="F585" s="38">
        <v>210911.0</v>
      </c>
      <c r="G585" s="38">
        <v>7.0</v>
      </c>
      <c r="H585" s="38">
        <v>90.0</v>
      </c>
      <c r="I585" s="38"/>
      <c r="J585" s="40">
        <v>43292.479166666664</v>
      </c>
      <c r="K585" s="38" t="s">
        <v>40</v>
      </c>
      <c r="L585" s="38">
        <v>54.0</v>
      </c>
      <c r="M585" s="38">
        <v>1650.0</v>
      </c>
      <c r="N585" s="38">
        <v>26.0</v>
      </c>
      <c r="O585" s="38" t="s">
        <v>23</v>
      </c>
      <c r="P585" s="38" t="s">
        <v>35</v>
      </c>
      <c r="Q585" s="38"/>
      <c r="R585" s="38"/>
      <c r="S585" s="38"/>
      <c r="T585" s="38"/>
      <c r="U585" s="38"/>
      <c r="V585" s="38"/>
      <c r="W585" s="38"/>
      <c r="X585" s="38"/>
      <c r="Y585" s="38"/>
      <c r="Z585" s="38">
        <v>84.0</v>
      </c>
    </row>
    <row r="586" ht="12.75" customHeight="1" outlineLevel="1">
      <c r="A586" s="38"/>
      <c r="B586" s="38"/>
      <c r="C586" s="39"/>
      <c r="D586" s="38"/>
      <c r="E586" s="38"/>
      <c r="F586" s="38"/>
      <c r="G586" s="38"/>
      <c r="H586" s="38"/>
      <c r="I586" s="38"/>
      <c r="J586" s="40"/>
      <c r="K586" s="38"/>
      <c r="L586" s="38"/>
      <c r="M586" s="38"/>
      <c r="N586" s="38"/>
      <c r="O586" s="38"/>
      <c r="P586" s="38"/>
      <c r="Q586" s="38"/>
      <c r="R586" s="38"/>
      <c r="S586" s="38"/>
      <c r="T586" s="38"/>
      <c r="U586" s="38"/>
      <c r="V586" s="38"/>
      <c r="W586" s="38"/>
      <c r="X586" s="38"/>
      <c r="Y586" s="41" t="s">
        <v>1097</v>
      </c>
      <c r="Z586" s="38">
        <f>SUBTOTAL(3,Z581:Z585)</f>
        <v>5</v>
      </c>
    </row>
    <row r="587" ht="12.75" customHeight="1" outlineLevel="2">
      <c r="A587" s="38" t="s">
        <v>228</v>
      </c>
      <c r="B587" s="38" t="s">
        <v>692</v>
      </c>
      <c r="C587" s="39">
        <v>43292.0</v>
      </c>
      <c r="D587" s="38">
        <v>2018.0</v>
      </c>
      <c r="E587" s="38">
        <v>186.0</v>
      </c>
      <c r="F587" s="38">
        <v>38753.0</v>
      </c>
      <c r="G587" s="38">
        <v>7.0</v>
      </c>
      <c r="H587" s="38">
        <v>36.0</v>
      </c>
      <c r="I587" s="38"/>
      <c r="J587" s="40">
        <v>43292.6875</v>
      </c>
      <c r="K587" s="38" t="s">
        <v>40</v>
      </c>
      <c r="L587" s="38">
        <v>78.0</v>
      </c>
      <c r="M587" s="38">
        <v>5280.0</v>
      </c>
      <c r="N587" s="38">
        <v>39.0</v>
      </c>
      <c r="O587" s="38" t="s">
        <v>23</v>
      </c>
      <c r="P587" s="38" t="s">
        <v>35</v>
      </c>
      <c r="Q587" s="38"/>
      <c r="R587" s="38"/>
      <c r="S587" s="38"/>
      <c r="T587" s="38"/>
      <c r="U587" s="38"/>
      <c r="V587" s="38"/>
      <c r="W587" s="38"/>
      <c r="X587" s="38"/>
      <c r="Y587" s="38"/>
      <c r="Z587" s="38">
        <v>85.0</v>
      </c>
    </row>
    <row r="588" ht="12.75" customHeight="1" outlineLevel="2">
      <c r="A588" s="38" t="s">
        <v>228</v>
      </c>
      <c r="B588" s="38" t="s">
        <v>903</v>
      </c>
      <c r="C588" s="39">
        <v>43294.0</v>
      </c>
      <c r="D588" s="38">
        <v>2018.0</v>
      </c>
      <c r="E588" s="38">
        <v>195.0</v>
      </c>
      <c r="F588" s="38">
        <v>214884.0</v>
      </c>
      <c r="G588" s="38">
        <v>7.0</v>
      </c>
      <c r="H588" s="38">
        <v>43.0</v>
      </c>
      <c r="I588" s="38"/>
      <c r="J588" s="40">
        <v>43294.416666666664</v>
      </c>
      <c r="K588" s="38" t="s">
        <v>40</v>
      </c>
      <c r="L588" s="38">
        <v>60.0</v>
      </c>
      <c r="M588" s="38">
        <v>2500.0</v>
      </c>
      <c r="N588" s="38">
        <v>32.0</v>
      </c>
      <c r="O588" s="38" t="s">
        <v>23</v>
      </c>
      <c r="P588" s="38" t="s">
        <v>35</v>
      </c>
      <c r="Q588" s="38" t="s">
        <v>814</v>
      </c>
      <c r="R588" s="38"/>
      <c r="S588" s="38"/>
      <c r="T588" s="38"/>
      <c r="U588" s="38"/>
      <c r="V588" s="38"/>
      <c r="W588" s="38"/>
      <c r="X588" s="38"/>
      <c r="Y588" s="38"/>
      <c r="Z588" s="38">
        <v>85.0</v>
      </c>
    </row>
    <row r="589" ht="12.75" customHeight="1" outlineLevel="2">
      <c r="A589" s="38" t="s">
        <v>228</v>
      </c>
      <c r="B589" s="38" t="s">
        <v>739</v>
      </c>
      <c r="C589" s="39">
        <v>43294.0</v>
      </c>
      <c r="D589" s="38">
        <v>2018.0</v>
      </c>
      <c r="E589" s="38">
        <v>199.0</v>
      </c>
      <c r="F589" s="38">
        <v>112562.0</v>
      </c>
      <c r="G589" s="38">
        <v>7.0</v>
      </c>
      <c r="H589" s="38">
        <v>40.0</v>
      </c>
      <c r="I589" s="38"/>
      <c r="J589" s="40">
        <v>43294.604166666664</v>
      </c>
      <c r="K589" s="38" t="s">
        <v>40</v>
      </c>
      <c r="L589" s="38">
        <v>60.0</v>
      </c>
      <c r="M589" s="38">
        <v>2140.0</v>
      </c>
      <c r="N589" s="38">
        <v>30.0</v>
      </c>
      <c r="O589" s="38" t="s">
        <v>23</v>
      </c>
      <c r="P589" s="38" t="s">
        <v>35</v>
      </c>
      <c r="Q589" s="38" t="s">
        <v>814</v>
      </c>
      <c r="R589" s="38"/>
      <c r="S589" s="38"/>
      <c r="T589" s="38"/>
      <c r="U589" s="38"/>
      <c r="V589" s="38"/>
      <c r="W589" s="38"/>
      <c r="X589" s="38"/>
      <c r="Y589" s="38"/>
      <c r="Z589" s="38">
        <v>85.0</v>
      </c>
    </row>
    <row r="590" ht="12.75" customHeight="1" outlineLevel="2">
      <c r="A590" s="38" t="s">
        <v>228</v>
      </c>
      <c r="B590" s="38" t="s">
        <v>739</v>
      </c>
      <c r="C590" s="39">
        <v>43294.0</v>
      </c>
      <c r="D590" s="38">
        <v>2018.0</v>
      </c>
      <c r="E590" s="38">
        <v>162.0</v>
      </c>
      <c r="F590" s="38">
        <v>169379.0</v>
      </c>
      <c r="G590" s="38">
        <v>7.0</v>
      </c>
      <c r="H590" s="38">
        <v>40.0</v>
      </c>
      <c r="I590" s="38"/>
      <c r="J590" s="40">
        <v>43294.8125</v>
      </c>
      <c r="K590" s="38" t="s">
        <v>40</v>
      </c>
      <c r="L590" s="38">
        <v>61.0</v>
      </c>
      <c r="M590" s="38">
        <v>2300.0</v>
      </c>
      <c r="N590" s="38">
        <v>31.0</v>
      </c>
      <c r="O590" s="38" t="s">
        <v>23</v>
      </c>
      <c r="P590" s="38" t="s">
        <v>35</v>
      </c>
      <c r="Q590" s="38" t="s">
        <v>814</v>
      </c>
      <c r="R590" s="38"/>
      <c r="S590" s="38"/>
      <c r="T590" s="38"/>
      <c r="U590" s="38"/>
      <c r="V590" s="38"/>
      <c r="W590" s="38"/>
      <c r="X590" s="38"/>
      <c r="Y590" s="38"/>
      <c r="Z590" s="38">
        <v>85.0</v>
      </c>
    </row>
    <row r="591" ht="12.75" customHeight="1" outlineLevel="2">
      <c r="A591" s="38" t="s">
        <v>228</v>
      </c>
      <c r="B591" s="38"/>
      <c r="C591" s="39">
        <v>43294.0</v>
      </c>
      <c r="D591" s="38">
        <v>2018.0</v>
      </c>
      <c r="E591" s="38">
        <v>196.0</v>
      </c>
      <c r="F591" s="38">
        <v>28534.0</v>
      </c>
      <c r="G591" s="38">
        <v>7.0</v>
      </c>
      <c r="H591" s="38"/>
      <c r="I591" s="38" t="s">
        <v>1098</v>
      </c>
      <c r="J591" s="40">
        <v>43294.583333333336</v>
      </c>
      <c r="K591" s="38" t="s">
        <v>21</v>
      </c>
      <c r="L591" s="38">
        <v>56.0</v>
      </c>
      <c r="M591" s="38">
        <v>2040.0</v>
      </c>
      <c r="N591" s="38">
        <v>30.0</v>
      </c>
      <c r="O591" s="38" t="s">
        <v>23</v>
      </c>
      <c r="P591" s="38" t="s">
        <v>35</v>
      </c>
      <c r="Q591" s="38" t="s">
        <v>814</v>
      </c>
      <c r="R591" s="38"/>
      <c r="S591" s="38"/>
      <c r="T591" s="38"/>
      <c r="U591" s="38"/>
      <c r="V591" s="38"/>
      <c r="W591" s="38"/>
      <c r="X591" s="38"/>
      <c r="Y591" s="38"/>
      <c r="Z591" s="38">
        <v>85.0</v>
      </c>
    </row>
    <row r="592" ht="12.75" customHeight="1" outlineLevel="1">
      <c r="A592" s="38"/>
      <c r="B592" s="38"/>
      <c r="C592" s="39"/>
      <c r="D592" s="38"/>
      <c r="E592" s="38"/>
      <c r="F592" s="38"/>
      <c r="G592" s="38"/>
      <c r="H592" s="38"/>
      <c r="I592" s="38"/>
      <c r="J592" s="40"/>
      <c r="K592" s="38"/>
      <c r="L592" s="38"/>
      <c r="M592" s="38"/>
      <c r="N592" s="38"/>
      <c r="O592" s="38"/>
      <c r="P592" s="38"/>
      <c r="Q592" s="38"/>
      <c r="R592" s="38"/>
      <c r="S592" s="38"/>
      <c r="T592" s="38"/>
      <c r="U592" s="38"/>
      <c r="V592" s="38"/>
      <c r="W592" s="38"/>
      <c r="X592" s="38"/>
      <c r="Y592" s="41" t="s">
        <v>1099</v>
      </c>
      <c r="Z592" s="38">
        <f>SUBTOTAL(3,Z587:Z591)</f>
        <v>5</v>
      </c>
    </row>
    <row r="593" ht="12.75" customHeight="1" outlineLevel="2">
      <c r="A593" s="38" t="s">
        <v>228</v>
      </c>
      <c r="B593" s="38"/>
      <c r="C593" s="39">
        <v>43294.0</v>
      </c>
      <c r="D593" s="38">
        <v>2018.0</v>
      </c>
      <c r="E593" s="38">
        <v>194.0</v>
      </c>
      <c r="F593" s="38">
        <v>140251.0</v>
      </c>
      <c r="G593" s="38">
        <v>7.0</v>
      </c>
      <c r="H593" s="38"/>
      <c r="I593" s="38" t="s">
        <v>953</v>
      </c>
      <c r="J593" s="40">
        <v>43294.6875</v>
      </c>
      <c r="K593" s="38" t="s">
        <v>21</v>
      </c>
      <c r="L593" s="38">
        <v>57.0</v>
      </c>
      <c r="M593" s="38">
        <v>1950.0</v>
      </c>
      <c r="N593" s="38">
        <v>29.0</v>
      </c>
      <c r="O593" s="38" t="s">
        <v>23</v>
      </c>
      <c r="P593" s="38" t="s">
        <v>35</v>
      </c>
      <c r="Q593" s="38" t="s">
        <v>814</v>
      </c>
      <c r="R593" s="38"/>
      <c r="S593" s="38"/>
      <c r="T593" s="38"/>
      <c r="U593" s="38"/>
      <c r="V593" s="38"/>
      <c r="W593" s="38"/>
      <c r="X593" s="38"/>
      <c r="Y593" s="38"/>
      <c r="Z593" s="38">
        <v>86.0</v>
      </c>
    </row>
    <row r="594" ht="12.75" customHeight="1" outlineLevel="2">
      <c r="A594" s="38" t="s">
        <v>228</v>
      </c>
      <c r="B594" s="38"/>
      <c r="C594" s="39">
        <v>43294.0</v>
      </c>
      <c r="D594" s="38">
        <v>2018.0</v>
      </c>
      <c r="E594" s="38">
        <v>190.0</v>
      </c>
      <c r="F594" s="38">
        <v>236691.0</v>
      </c>
      <c r="G594" s="38">
        <v>7.0</v>
      </c>
      <c r="H594" s="38"/>
      <c r="I594" s="38" t="s">
        <v>791</v>
      </c>
      <c r="J594" s="40">
        <v>43294.385416666664</v>
      </c>
      <c r="K594" s="38" t="s">
        <v>21</v>
      </c>
      <c r="L594" s="38">
        <v>57.0</v>
      </c>
      <c r="M594" s="38">
        <v>2040.0</v>
      </c>
      <c r="N594" s="38">
        <v>29.0</v>
      </c>
      <c r="O594" s="38" t="s">
        <v>23</v>
      </c>
      <c r="P594" s="38" t="s">
        <v>35</v>
      </c>
      <c r="Q594" s="38" t="s">
        <v>814</v>
      </c>
      <c r="R594" s="38"/>
      <c r="S594" s="38"/>
      <c r="T594" s="38"/>
      <c r="U594" s="38"/>
      <c r="V594" s="38"/>
      <c r="W594" s="38"/>
      <c r="X594" s="38"/>
      <c r="Y594" s="38"/>
      <c r="Z594" s="38">
        <v>86.0</v>
      </c>
    </row>
    <row r="595" ht="12.75" customHeight="1" outlineLevel="1">
      <c r="A595" s="38"/>
      <c r="B595" s="38"/>
      <c r="C595" s="39"/>
      <c r="D595" s="38"/>
      <c r="E595" s="38"/>
      <c r="F595" s="38"/>
      <c r="G595" s="38"/>
      <c r="H595" s="38"/>
      <c r="I595" s="38"/>
      <c r="J595" s="40"/>
      <c r="K595" s="38"/>
      <c r="L595" s="38"/>
      <c r="M595" s="38"/>
      <c r="N595" s="38"/>
      <c r="O595" s="38"/>
      <c r="P595" s="38"/>
      <c r="Q595" s="38"/>
      <c r="R595" s="38"/>
      <c r="S595" s="38"/>
      <c r="T595" s="38"/>
      <c r="U595" s="38"/>
      <c r="V595" s="38"/>
      <c r="W595" s="38"/>
      <c r="X595" s="38"/>
      <c r="Y595" s="41" t="s">
        <v>1100</v>
      </c>
      <c r="Z595" s="38">
        <f>SUBTOTAL(3,Z593:Z594)</f>
        <v>2</v>
      </c>
    </row>
    <row r="596" ht="12.75" customHeight="1" outlineLevel="2">
      <c r="A596" s="38" t="s">
        <v>228</v>
      </c>
      <c r="B596" s="38"/>
      <c r="C596" s="39">
        <v>43294.0</v>
      </c>
      <c r="D596" s="38">
        <v>2018.0</v>
      </c>
      <c r="E596" s="38">
        <v>191.0</v>
      </c>
      <c r="F596" s="38">
        <v>52025.0</v>
      </c>
      <c r="G596" s="38">
        <v>7.0</v>
      </c>
      <c r="H596" s="38"/>
      <c r="I596" s="38" t="s">
        <v>938</v>
      </c>
      <c r="J596" s="40">
        <v>43294.375</v>
      </c>
      <c r="K596" s="38" t="s">
        <v>21</v>
      </c>
      <c r="L596" s="38">
        <v>57.0</v>
      </c>
      <c r="M596" s="38">
        <v>2230.0</v>
      </c>
      <c r="N596" s="38">
        <v>31.0</v>
      </c>
      <c r="O596" s="38" t="s">
        <v>23</v>
      </c>
      <c r="P596" s="38" t="s">
        <v>35</v>
      </c>
      <c r="Q596" s="38" t="s">
        <v>814</v>
      </c>
      <c r="R596" s="38"/>
      <c r="S596" s="38"/>
      <c r="T596" s="38"/>
      <c r="U596" s="38"/>
      <c r="V596" s="38"/>
      <c r="W596" s="38"/>
      <c r="X596" s="38"/>
      <c r="Y596" s="38"/>
      <c r="Z596" s="38">
        <v>87.0</v>
      </c>
    </row>
    <row r="597" ht="12.75" customHeight="1" outlineLevel="2">
      <c r="A597" s="38" t="s">
        <v>228</v>
      </c>
      <c r="B597" s="38"/>
      <c r="C597" s="39">
        <v>43294.0</v>
      </c>
      <c r="D597" s="38">
        <v>2018.0</v>
      </c>
      <c r="E597" s="38">
        <v>192.0</v>
      </c>
      <c r="F597" s="38">
        <v>15948.0</v>
      </c>
      <c r="G597" s="38">
        <v>7.0</v>
      </c>
      <c r="H597" s="38"/>
      <c r="I597" s="38" t="s">
        <v>914</v>
      </c>
      <c r="J597" s="40">
        <v>43294.458333333336</v>
      </c>
      <c r="K597" s="38" t="s">
        <v>21</v>
      </c>
      <c r="L597" s="38">
        <v>58.0</v>
      </c>
      <c r="M597" s="38">
        <v>1940.0</v>
      </c>
      <c r="N597" s="38">
        <v>27.0</v>
      </c>
      <c r="O597" s="38" t="s">
        <v>23</v>
      </c>
      <c r="P597" s="38" t="s">
        <v>35</v>
      </c>
      <c r="Q597" s="38" t="s">
        <v>814</v>
      </c>
      <c r="R597" s="38"/>
      <c r="S597" s="38"/>
      <c r="T597" s="38"/>
      <c r="U597" s="38"/>
      <c r="V597" s="38"/>
      <c r="W597" s="38"/>
      <c r="X597" s="38"/>
      <c r="Y597" s="38"/>
      <c r="Z597" s="38">
        <v>87.0</v>
      </c>
    </row>
    <row r="598" ht="12.75" customHeight="1" outlineLevel="2">
      <c r="A598" s="38" t="s">
        <v>228</v>
      </c>
      <c r="B598" s="38"/>
      <c r="C598" s="39">
        <v>43294.0</v>
      </c>
      <c r="D598" s="38">
        <v>2018.0</v>
      </c>
      <c r="E598" s="38">
        <v>198.0</v>
      </c>
      <c r="F598" s="38">
        <v>158929.0</v>
      </c>
      <c r="G598" s="38">
        <v>7.0</v>
      </c>
      <c r="H598" s="38"/>
      <c r="I598" s="38" t="s">
        <v>942</v>
      </c>
      <c r="J598" s="40">
        <v>43294.625</v>
      </c>
      <c r="K598" s="38" t="s">
        <v>21</v>
      </c>
      <c r="L598" s="38">
        <v>58.0</v>
      </c>
      <c r="M598" s="38">
        <v>2120.0</v>
      </c>
      <c r="N598" s="38">
        <v>29.0</v>
      </c>
      <c r="O598" s="38" t="s">
        <v>23</v>
      </c>
      <c r="P598" s="38" t="s">
        <v>35</v>
      </c>
      <c r="Q598" s="38" t="s">
        <v>814</v>
      </c>
      <c r="R598" s="38"/>
      <c r="S598" s="38"/>
      <c r="T598" s="38"/>
      <c r="U598" s="38"/>
      <c r="V598" s="38"/>
      <c r="W598" s="38"/>
      <c r="X598" s="38"/>
      <c r="Y598" s="38"/>
      <c r="Z598" s="38">
        <v>87.0</v>
      </c>
    </row>
    <row r="599" ht="12.75" customHeight="1" outlineLevel="2">
      <c r="A599" s="38" t="s">
        <v>228</v>
      </c>
      <c r="B599" s="38"/>
      <c r="C599" s="39">
        <v>43294.0</v>
      </c>
      <c r="D599" s="38">
        <v>2018.0</v>
      </c>
      <c r="E599" s="38">
        <v>197.0</v>
      </c>
      <c r="F599" s="38">
        <v>44385.0</v>
      </c>
      <c r="G599" s="38">
        <v>7.0</v>
      </c>
      <c r="H599" s="38"/>
      <c r="I599" s="38" t="s">
        <v>953</v>
      </c>
      <c r="J599" s="40">
        <v>43294.583333333336</v>
      </c>
      <c r="K599" s="38" t="s">
        <v>21</v>
      </c>
      <c r="L599" s="38">
        <v>58.0</v>
      </c>
      <c r="M599" s="38">
        <v>2150.0</v>
      </c>
      <c r="N599" s="38">
        <v>31.0</v>
      </c>
      <c r="O599" s="38" t="s">
        <v>23</v>
      </c>
      <c r="P599" s="38" t="s">
        <v>35</v>
      </c>
      <c r="Q599" s="38" t="s">
        <v>814</v>
      </c>
      <c r="R599" s="38"/>
      <c r="S599" s="38"/>
      <c r="T599" s="38"/>
      <c r="U599" s="38"/>
      <c r="V599" s="38"/>
      <c r="W599" s="38"/>
      <c r="X599" s="38"/>
      <c r="Y599" s="38"/>
      <c r="Z599" s="38">
        <v>87.0</v>
      </c>
    </row>
    <row r="600" ht="12.75" customHeight="1" outlineLevel="2">
      <c r="A600" s="38" t="s">
        <v>228</v>
      </c>
      <c r="B600" s="38"/>
      <c r="C600" s="39">
        <v>43294.0</v>
      </c>
      <c r="D600" s="38">
        <v>2018.0</v>
      </c>
      <c r="E600" s="38">
        <v>161.0</v>
      </c>
      <c r="F600" s="38">
        <v>135491.0</v>
      </c>
      <c r="G600" s="38">
        <v>7.0</v>
      </c>
      <c r="H600" s="38"/>
      <c r="I600" s="38" t="s">
        <v>1101</v>
      </c>
      <c r="J600" s="40">
        <v>43294.819444444445</v>
      </c>
      <c r="K600" s="38" t="s">
        <v>21</v>
      </c>
      <c r="L600" s="38">
        <v>59.0</v>
      </c>
      <c r="M600" s="38">
        <v>2100.0</v>
      </c>
      <c r="N600" s="38">
        <v>28.0</v>
      </c>
      <c r="O600" s="38" t="s">
        <v>23</v>
      </c>
      <c r="P600" s="38" t="s">
        <v>35</v>
      </c>
      <c r="Q600" s="38" t="s">
        <v>814</v>
      </c>
      <c r="R600" s="38"/>
      <c r="S600" s="38"/>
      <c r="T600" s="38"/>
      <c r="U600" s="38"/>
      <c r="V600" s="38"/>
      <c r="W600" s="38"/>
      <c r="X600" s="38"/>
      <c r="Y600" s="38"/>
      <c r="Z600" s="38">
        <v>87.0</v>
      </c>
    </row>
    <row r="601" ht="12.75" customHeight="1" outlineLevel="2">
      <c r="A601" s="38" t="s">
        <v>228</v>
      </c>
      <c r="B601" s="38"/>
      <c r="C601" s="39">
        <v>43294.0</v>
      </c>
      <c r="D601" s="38">
        <v>2018.0</v>
      </c>
      <c r="E601" s="38">
        <v>200.0</v>
      </c>
      <c r="F601" s="38">
        <v>22766.0</v>
      </c>
      <c r="G601" s="38">
        <v>7.0</v>
      </c>
      <c r="H601" s="38"/>
      <c r="I601" s="38" t="s">
        <v>919</v>
      </c>
      <c r="J601" s="40">
        <v>43294.770833333336</v>
      </c>
      <c r="K601" s="38" t="s">
        <v>21</v>
      </c>
      <c r="L601" s="38">
        <v>60.0</v>
      </c>
      <c r="M601" s="38">
        <v>2200.0</v>
      </c>
      <c r="N601" s="38">
        <v>30.0</v>
      </c>
      <c r="O601" s="38" t="s">
        <v>23</v>
      </c>
      <c r="P601" s="38" t="s">
        <v>35</v>
      </c>
      <c r="Q601" s="38" t="s">
        <v>814</v>
      </c>
      <c r="R601" s="38"/>
      <c r="S601" s="38"/>
      <c r="T601" s="38"/>
      <c r="U601" s="38"/>
      <c r="V601" s="38"/>
      <c r="W601" s="38"/>
      <c r="X601" s="38"/>
      <c r="Y601" s="38"/>
      <c r="Z601" s="38">
        <v>87.0</v>
      </c>
    </row>
    <row r="602" ht="12.75" customHeight="1" outlineLevel="1">
      <c r="A602" s="38"/>
      <c r="B602" s="38"/>
      <c r="C602" s="39"/>
      <c r="D602" s="38"/>
      <c r="E602" s="38"/>
      <c r="F602" s="38"/>
      <c r="G602" s="38"/>
      <c r="H602" s="38"/>
      <c r="I602" s="38"/>
      <c r="J602" s="40"/>
      <c r="K602" s="38"/>
      <c r="L602" s="38"/>
      <c r="M602" s="38"/>
      <c r="N602" s="38"/>
      <c r="O602" s="38"/>
      <c r="P602" s="38"/>
      <c r="Q602" s="38"/>
      <c r="R602" s="38"/>
      <c r="S602" s="38"/>
      <c r="T602" s="38"/>
      <c r="U602" s="38"/>
      <c r="V602" s="38"/>
      <c r="W602" s="38"/>
      <c r="X602" s="38"/>
      <c r="Y602" s="41" t="s">
        <v>1102</v>
      </c>
      <c r="Z602" s="38">
        <f>SUBTOTAL(3,Z596:Z601)</f>
        <v>6</v>
      </c>
    </row>
    <row r="603" ht="12.75" customHeight="1" outlineLevel="2">
      <c r="A603" s="38" t="s">
        <v>228</v>
      </c>
      <c r="B603" s="38"/>
      <c r="C603" s="39">
        <v>43294.0</v>
      </c>
      <c r="D603" s="38">
        <v>2018.0</v>
      </c>
      <c r="E603" s="38">
        <v>193.0</v>
      </c>
      <c r="F603" s="38">
        <v>59652.0</v>
      </c>
      <c r="G603" s="38">
        <v>7.0</v>
      </c>
      <c r="H603" s="38"/>
      <c r="I603" s="38" t="s">
        <v>913</v>
      </c>
      <c r="J603" s="40">
        <v>43294.479166666664</v>
      </c>
      <c r="K603" s="38" t="s">
        <v>21</v>
      </c>
      <c r="L603" s="38">
        <v>61.0</v>
      </c>
      <c r="M603" s="38">
        <v>2160.0</v>
      </c>
      <c r="N603" s="38">
        <v>29.0</v>
      </c>
      <c r="O603" s="38" t="s">
        <v>23</v>
      </c>
      <c r="P603" s="38" t="s">
        <v>35</v>
      </c>
      <c r="Q603" s="38" t="s">
        <v>814</v>
      </c>
      <c r="R603" s="38"/>
      <c r="S603" s="38"/>
      <c r="T603" s="38"/>
      <c r="U603" s="38"/>
      <c r="V603" s="38"/>
      <c r="W603" s="38"/>
      <c r="X603" s="38"/>
      <c r="Y603" s="38"/>
      <c r="Z603" s="38">
        <v>88.0</v>
      </c>
    </row>
    <row r="604" ht="12.75" customHeight="1" outlineLevel="2">
      <c r="A604" s="38" t="s">
        <v>228</v>
      </c>
      <c r="B604" s="38"/>
      <c r="C604" s="39">
        <v>43294.0</v>
      </c>
      <c r="D604" s="38">
        <v>2018.0</v>
      </c>
      <c r="E604" s="38">
        <v>189.0</v>
      </c>
      <c r="F604" s="38">
        <v>14140.0</v>
      </c>
      <c r="G604" s="38">
        <v>7.0</v>
      </c>
      <c r="H604" s="38"/>
      <c r="I604" s="38" t="s">
        <v>915</v>
      </c>
      <c r="J604" s="40">
        <v>43294.29861111111</v>
      </c>
      <c r="K604" s="38" t="s">
        <v>21</v>
      </c>
      <c r="L604" s="38">
        <v>78.0</v>
      </c>
      <c r="M604" s="38">
        <v>5200.0</v>
      </c>
      <c r="N604" s="38">
        <v>41.0</v>
      </c>
      <c r="O604" s="38" t="s">
        <v>23</v>
      </c>
      <c r="P604" s="38" t="s">
        <v>35</v>
      </c>
      <c r="Q604" s="38" t="s">
        <v>814</v>
      </c>
      <c r="R604" s="38"/>
      <c r="S604" s="38"/>
      <c r="T604" s="38"/>
      <c r="U604" s="38"/>
      <c r="V604" s="38"/>
      <c r="W604" s="38"/>
      <c r="X604" s="38"/>
      <c r="Y604" s="38"/>
      <c r="Z604" s="38">
        <v>88.0</v>
      </c>
    </row>
    <row r="605" ht="12.75" customHeight="1" outlineLevel="2">
      <c r="A605" s="38" t="s">
        <v>228</v>
      </c>
      <c r="B605" s="38" t="s">
        <v>229</v>
      </c>
      <c r="C605" s="39">
        <v>43295.0</v>
      </c>
      <c r="D605" s="38">
        <v>2018.0</v>
      </c>
      <c r="E605" s="38">
        <v>164.0</v>
      </c>
      <c r="F605" s="38">
        <v>1623.0</v>
      </c>
      <c r="G605" s="38">
        <v>7.0</v>
      </c>
      <c r="H605" s="38">
        <v>38.0</v>
      </c>
      <c r="I605" s="38"/>
      <c r="J605" s="40">
        <v>43295.333333333336</v>
      </c>
      <c r="K605" s="38" t="s">
        <v>40</v>
      </c>
      <c r="L605" s="38">
        <v>60.0</v>
      </c>
      <c r="M605" s="38">
        <v>2360.0</v>
      </c>
      <c r="N605" s="38">
        <v>30.0</v>
      </c>
      <c r="O605" s="38" t="s">
        <v>23</v>
      </c>
      <c r="P605" s="38" t="s">
        <v>35</v>
      </c>
      <c r="Q605" s="38"/>
      <c r="R605" s="38"/>
      <c r="S605" s="38"/>
      <c r="T605" s="38"/>
      <c r="U605" s="38"/>
      <c r="V605" s="38"/>
      <c r="W605" s="38"/>
      <c r="X605" s="38"/>
      <c r="Y605" s="38"/>
      <c r="Z605" s="38">
        <v>88.0</v>
      </c>
    </row>
    <row r="606" ht="12.75" customHeight="1" outlineLevel="1">
      <c r="A606" s="38"/>
      <c r="B606" s="38"/>
      <c r="C606" s="39"/>
      <c r="D606" s="38"/>
      <c r="E606" s="38"/>
      <c r="F606" s="38"/>
      <c r="G606" s="38"/>
      <c r="H606" s="38"/>
      <c r="I606" s="38"/>
      <c r="J606" s="40"/>
      <c r="K606" s="38"/>
      <c r="L606" s="38"/>
      <c r="M606" s="38"/>
      <c r="N606" s="38"/>
      <c r="O606" s="38"/>
      <c r="P606" s="38"/>
      <c r="Q606" s="38"/>
      <c r="R606" s="38"/>
      <c r="S606" s="38"/>
      <c r="T606" s="38"/>
      <c r="U606" s="38"/>
      <c r="V606" s="38"/>
      <c r="W606" s="38"/>
      <c r="X606" s="38"/>
      <c r="Y606" s="41" t="s">
        <v>1103</v>
      </c>
      <c r="Z606" s="38">
        <f>SUBTOTAL(3,Z603:Z605)</f>
        <v>3</v>
      </c>
    </row>
    <row r="607" ht="12.75" customHeight="1" outlineLevel="2">
      <c r="A607" s="38" t="s">
        <v>228</v>
      </c>
      <c r="B607" s="38" t="s">
        <v>739</v>
      </c>
      <c r="C607" s="39">
        <v>43295.0</v>
      </c>
      <c r="D607" s="38">
        <v>2018.0</v>
      </c>
      <c r="E607" s="38">
        <v>163.0</v>
      </c>
      <c r="F607" s="38">
        <v>133453.0</v>
      </c>
      <c r="G607" s="38">
        <v>7.0</v>
      </c>
      <c r="H607" s="38">
        <v>40.0</v>
      </c>
      <c r="I607" s="38"/>
      <c r="J607" s="40">
        <v>43295.520833333336</v>
      </c>
      <c r="K607" s="38" t="s">
        <v>40</v>
      </c>
      <c r="L607" s="38">
        <v>71.0</v>
      </c>
      <c r="M607" s="38">
        <v>3860.0</v>
      </c>
      <c r="N607" s="38"/>
      <c r="O607" s="38" t="s">
        <v>23</v>
      </c>
      <c r="P607" s="38" t="s">
        <v>35</v>
      </c>
      <c r="Q607" s="38"/>
      <c r="R607" s="38"/>
      <c r="S607" s="38"/>
      <c r="T607" s="38"/>
      <c r="U607" s="38"/>
      <c r="V607" s="38"/>
      <c r="W607" s="38"/>
      <c r="X607" s="38"/>
      <c r="Y607" s="38"/>
      <c r="Z607" s="38">
        <v>89.0</v>
      </c>
    </row>
    <row r="608" ht="12.75" customHeight="1" outlineLevel="1">
      <c r="A608" s="38"/>
      <c r="B608" s="38"/>
      <c r="C608" s="39"/>
      <c r="D608" s="38"/>
      <c r="E608" s="38"/>
      <c r="F608" s="38"/>
      <c r="G608" s="38"/>
      <c r="H608" s="38"/>
      <c r="I608" s="38"/>
      <c r="J608" s="40"/>
      <c r="K608" s="38"/>
      <c r="L608" s="38"/>
      <c r="M608" s="38"/>
      <c r="N608" s="38"/>
      <c r="O608" s="38"/>
      <c r="P608" s="38"/>
      <c r="Q608" s="38"/>
      <c r="R608" s="38"/>
      <c r="S608" s="38"/>
      <c r="T608" s="38"/>
      <c r="U608" s="38"/>
      <c r="V608" s="38"/>
      <c r="W608" s="38"/>
      <c r="X608" s="38"/>
      <c r="Y608" s="41" t="s">
        <v>1104</v>
      </c>
      <c r="Z608" s="38">
        <f>SUBTOTAL(3,Z607)</f>
        <v>1</v>
      </c>
    </row>
    <row r="609" ht="12.75" customHeight="1" outlineLevel="2">
      <c r="A609" s="38" t="s">
        <v>228</v>
      </c>
      <c r="B609" s="38"/>
      <c r="C609" s="39">
        <v>43295.0</v>
      </c>
      <c r="D609" s="38">
        <v>2018.0</v>
      </c>
      <c r="E609" s="38">
        <v>165.0</v>
      </c>
      <c r="F609" s="38">
        <v>25863.0</v>
      </c>
      <c r="G609" s="38">
        <v>7.0</v>
      </c>
      <c r="H609" s="38"/>
      <c r="I609" s="38" t="s">
        <v>914</v>
      </c>
      <c r="J609" s="40">
        <v>43295.333333333336</v>
      </c>
      <c r="K609" s="38" t="s">
        <v>21</v>
      </c>
      <c r="L609" s="38">
        <v>58.0</v>
      </c>
      <c r="M609" s="38">
        <v>1920.0</v>
      </c>
      <c r="N609" s="38">
        <v>29.0</v>
      </c>
      <c r="O609" s="38" t="s">
        <v>23</v>
      </c>
      <c r="P609" s="38" t="s">
        <v>35</v>
      </c>
      <c r="Q609" s="38"/>
      <c r="R609" s="38"/>
      <c r="S609" s="38"/>
      <c r="T609" s="38"/>
      <c r="U609" s="38"/>
      <c r="V609" s="38"/>
      <c r="W609" s="38"/>
      <c r="X609" s="38"/>
      <c r="Y609" s="38"/>
      <c r="Z609" s="38">
        <v>90.0</v>
      </c>
    </row>
    <row r="610" ht="12.75" customHeight="1" outlineLevel="1">
      <c r="A610" s="38"/>
      <c r="B610" s="38"/>
      <c r="C610" s="39"/>
      <c r="D610" s="38">
        <v>2018.0</v>
      </c>
      <c r="E610" s="38"/>
      <c r="F610" s="38"/>
      <c r="G610" s="38"/>
      <c r="H610" s="38"/>
      <c r="I610" s="38"/>
      <c r="J610" s="40"/>
      <c r="K610" s="38"/>
      <c r="L610" s="38"/>
      <c r="M610" s="38"/>
      <c r="N610" s="38"/>
      <c r="O610" s="38"/>
      <c r="P610" s="38"/>
      <c r="Q610" s="38"/>
      <c r="R610" s="38"/>
      <c r="S610" s="38"/>
      <c r="T610" s="38"/>
      <c r="U610" s="38"/>
      <c r="V610" s="38"/>
      <c r="W610" s="38"/>
      <c r="X610" s="38"/>
      <c r="Y610" s="41" t="s">
        <v>1105</v>
      </c>
      <c r="Z610" s="38">
        <f>SUBTOTAL(3,Z609)</f>
        <v>1</v>
      </c>
    </row>
    <row r="611" ht="12.75" customHeight="1" outlineLevel="2">
      <c r="A611" s="38" t="s">
        <v>228</v>
      </c>
      <c r="B611" s="38"/>
      <c r="C611" s="39">
        <v>43295.0</v>
      </c>
      <c r="D611" s="38">
        <v>2018.0</v>
      </c>
      <c r="E611" s="38">
        <v>166.0</v>
      </c>
      <c r="F611" s="38">
        <v>181740.0</v>
      </c>
      <c r="G611" s="38">
        <v>7.0</v>
      </c>
      <c r="H611" s="38"/>
      <c r="I611" s="38" t="s">
        <v>947</v>
      </c>
      <c r="J611" s="40">
        <v>43295.583333333336</v>
      </c>
      <c r="K611" s="38" t="s">
        <v>21</v>
      </c>
      <c r="L611" s="38">
        <v>60.0</v>
      </c>
      <c r="M611" s="38">
        <v>2310.0</v>
      </c>
      <c r="N611" s="38">
        <v>30.0</v>
      </c>
      <c r="O611" s="38" t="s">
        <v>23</v>
      </c>
      <c r="P611" s="38" t="s">
        <v>35</v>
      </c>
      <c r="Q611" s="38"/>
      <c r="R611" s="38"/>
      <c r="S611" s="38" t="s">
        <v>816</v>
      </c>
      <c r="T611" s="38"/>
      <c r="U611" s="38"/>
      <c r="V611" s="38"/>
      <c r="W611" s="38"/>
      <c r="X611" s="38"/>
      <c r="Y611" s="38"/>
      <c r="Z611" s="38">
        <v>91.0</v>
      </c>
    </row>
    <row r="612" ht="12.75" customHeight="1" outlineLevel="2">
      <c r="A612" s="38" t="s">
        <v>228</v>
      </c>
      <c r="B612" s="38"/>
      <c r="C612" s="39">
        <v>43296.0</v>
      </c>
      <c r="D612" s="38">
        <v>2018.0</v>
      </c>
      <c r="E612" s="38">
        <v>167.0</v>
      </c>
      <c r="F612" s="38">
        <v>158929.0</v>
      </c>
      <c r="G612" s="38">
        <v>7.0</v>
      </c>
      <c r="H612" s="38"/>
      <c r="I612" s="38" t="s">
        <v>914</v>
      </c>
      <c r="J612" s="40">
        <v>43296.541666666664</v>
      </c>
      <c r="K612" s="38" t="s">
        <v>21</v>
      </c>
      <c r="L612" s="38">
        <v>57.0</v>
      </c>
      <c r="M612" s="38">
        <v>1670.0</v>
      </c>
      <c r="N612" s="38">
        <v>28.0</v>
      </c>
      <c r="O612" s="38" t="s">
        <v>23</v>
      </c>
      <c r="P612" s="38" t="s">
        <v>35</v>
      </c>
      <c r="Q612" s="38"/>
      <c r="R612" s="38"/>
      <c r="S612" s="38"/>
      <c r="T612" s="38"/>
      <c r="U612" s="38"/>
      <c r="V612" s="38"/>
      <c r="W612" s="38"/>
      <c r="X612" s="38"/>
      <c r="Y612" s="38"/>
      <c r="Z612" s="38">
        <v>91.0</v>
      </c>
    </row>
    <row r="613" ht="12.75" customHeight="1" outlineLevel="2">
      <c r="A613" s="38" t="s">
        <v>228</v>
      </c>
      <c r="B613" s="38"/>
      <c r="C613" s="39">
        <v>43296.0</v>
      </c>
      <c r="D613" s="38">
        <v>2018.0</v>
      </c>
      <c r="E613" s="38">
        <v>170.0</v>
      </c>
      <c r="F613" s="38">
        <v>140225.0</v>
      </c>
      <c r="G613" s="38">
        <v>7.0</v>
      </c>
      <c r="H613" s="38"/>
      <c r="I613" s="38" t="s">
        <v>791</v>
      </c>
      <c r="J613" s="40">
        <v>43296.875</v>
      </c>
      <c r="K613" s="38" t="s">
        <v>21</v>
      </c>
      <c r="L613" s="38">
        <v>57.0</v>
      </c>
      <c r="M613" s="38">
        <v>2030.0</v>
      </c>
      <c r="N613" s="38">
        <v>30.0</v>
      </c>
      <c r="O613" s="38" t="s">
        <v>23</v>
      </c>
      <c r="P613" s="38" t="s">
        <v>35</v>
      </c>
      <c r="Q613" s="38" t="s">
        <v>814</v>
      </c>
      <c r="R613" s="38"/>
      <c r="S613" s="38"/>
      <c r="T613" s="38"/>
      <c r="U613" s="38"/>
      <c r="V613" s="38"/>
      <c r="W613" s="38"/>
      <c r="X613" s="38"/>
      <c r="Y613" s="38"/>
      <c r="Z613" s="38">
        <v>92.0</v>
      </c>
    </row>
    <row r="614" ht="12.75" customHeight="1" outlineLevel="2">
      <c r="A614" s="38" t="s">
        <v>228</v>
      </c>
      <c r="B614" s="38"/>
      <c r="C614" s="39">
        <v>43296.0</v>
      </c>
      <c r="D614" s="38">
        <v>2018.0</v>
      </c>
      <c r="E614" s="38">
        <v>169.0</v>
      </c>
      <c r="F614" s="38">
        <v>52025.0</v>
      </c>
      <c r="G614" s="38">
        <v>7.0</v>
      </c>
      <c r="H614" s="38"/>
      <c r="I614" s="38" t="s">
        <v>938</v>
      </c>
      <c r="J614" s="40">
        <v>43296.666666666664</v>
      </c>
      <c r="K614" s="38" t="s">
        <v>21</v>
      </c>
      <c r="L614" s="38">
        <v>59.0</v>
      </c>
      <c r="M614" s="38">
        <v>2110.0</v>
      </c>
      <c r="N614" s="38">
        <v>29.0</v>
      </c>
      <c r="O614" s="38" t="s">
        <v>23</v>
      </c>
      <c r="P614" s="38" t="s">
        <v>35</v>
      </c>
      <c r="Q614" s="38" t="s">
        <v>814</v>
      </c>
      <c r="R614" s="38"/>
      <c r="S614" s="38"/>
      <c r="T614" s="38"/>
      <c r="U614" s="38"/>
      <c r="V614" s="38"/>
      <c r="W614" s="38"/>
      <c r="X614" s="38"/>
      <c r="Y614" s="38"/>
      <c r="Z614" s="38">
        <v>92.0</v>
      </c>
    </row>
    <row r="615" ht="12.75" customHeight="1" outlineLevel="2">
      <c r="A615" s="38" t="s">
        <v>228</v>
      </c>
      <c r="B615" s="38"/>
      <c r="C615" s="39">
        <v>43296.0</v>
      </c>
      <c r="D615" s="38">
        <v>2018.0</v>
      </c>
      <c r="E615" s="38">
        <v>168.0</v>
      </c>
      <c r="F615" s="38">
        <v>195558.0</v>
      </c>
      <c r="G615" s="38">
        <v>7.0</v>
      </c>
      <c r="H615" s="38"/>
      <c r="I615" s="38" t="s">
        <v>945</v>
      </c>
      <c r="J615" s="40">
        <v>43296.604166666664</v>
      </c>
      <c r="K615" s="38" t="s">
        <v>21</v>
      </c>
      <c r="L615" s="38">
        <v>60.0</v>
      </c>
      <c r="M615" s="38">
        <v>2260.0</v>
      </c>
      <c r="N615" s="38">
        <v>30.0</v>
      </c>
      <c r="O615" s="38" t="s">
        <v>23</v>
      </c>
      <c r="P615" s="38" t="s">
        <v>35</v>
      </c>
      <c r="Q615" s="38" t="s">
        <v>814</v>
      </c>
      <c r="R615" s="38"/>
      <c r="S615" s="38"/>
      <c r="T615" s="38"/>
      <c r="U615" s="38"/>
      <c r="V615" s="38"/>
      <c r="W615" s="38"/>
      <c r="X615" s="38"/>
      <c r="Y615" s="38"/>
      <c r="Z615" s="38">
        <v>93.0</v>
      </c>
    </row>
    <row r="616" ht="12.75" customHeight="1">
      <c r="A616" s="38" t="s">
        <v>82</v>
      </c>
      <c r="B616" s="45" t="s">
        <v>1106</v>
      </c>
      <c r="C616" s="46">
        <v>43289.0</v>
      </c>
      <c r="D616" s="38">
        <v>2018.0</v>
      </c>
      <c r="E616" s="47">
        <v>5608.0</v>
      </c>
      <c r="F616" s="38"/>
      <c r="G616" s="48"/>
      <c r="H616" s="49">
        <v>35.0</v>
      </c>
      <c r="I616" s="48" t="s">
        <v>1107</v>
      </c>
      <c r="J616" s="50">
        <v>0.5208333333333334</v>
      </c>
      <c r="K616" s="49"/>
      <c r="L616" s="49">
        <v>70.0</v>
      </c>
      <c r="M616" s="51">
        <v>4650.0</v>
      </c>
      <c r="N616" s="48" t="s">
        <v>1108</v>
      </c>
      <c r="O616" s="48"/>
      <c r="P616" s="48" t="s">
        <v>1109</v>
      </c>
      <c r="Q616" s="48"/>
      <c r="R616" s="45"/>
      <c r="S616" s="48"/>
      <c r="T616" s="38"/>
      <c r="U616" s="48"/>
      <c r="V616" s="48" t="s">
        <v>1110</v>
      </c>
      <c r="W616" s="38"/>
      <c r="X616" s="38"/>
      <c r="Y616" s="38"/>
      <c r="Z616" s="38"/>
    </row>
    <row r="617" ht="12.75" customHeight="1">
      <c r="A617" s="38" t="s">
        <v>82</v>
      </c>
      <c r="B617" s="45" t="s">
        <v>1111</v>
      </c>
      <c r="C617" s="46">
        <v>43294.0</v>
      </c>
      <c r="D617" s="38">
        <v>2018.0</v>
      </c>
      <c r="E617" s="47">
        <v>5609.0</v>
      </c>
      <c r="F617" s="38"/>
      <c r="G617" s="48"/>
      <c r="H617" s="49">
        <v>35.0</v>
      </c>
      <c r="I617" s="48" t="s">
        <v>1112</v>
      </c>
      <c r="J617" s="50">
        <v>0.5625</v>
      </c>
      <c r="K617" s="49"/>
      <c r="L617" s="49">
        <v>71.0</v>
      </c>
      <c r="M617" s="51">
        <v>3700.0</v>
      </c>
      <c r="N617" s="48" t="s">
        <v>1113</v>
      </c>
      <c r="O617" s="52"/>
      <c r="P617" s="48" t="s">
        <v>1109</v>
      </c>
      <c r="Q617" s="48"/>
      <c r="R617" s="45"/>
      <c r="S617" s="48"/>
      <c r="T617" s="38"/>
      <c r="U617" s="48"/>
      <c r="V617" s="48" t="s">
        <v>1114</v>
      </c>
      <c r="W617" s="38"/>
      <c r="X617" s="38"/>
      <c r="Y617" s="38"/>
      <c r="Z617" s="38"/>
    </row>
    <row r="618" ht="12.75" customHeight="1">
      <c r="A618" s="38" t="s">
        <v>82</v>
      </c>
      <c r="B618" s="45" t="s">
        <v>1115</v>
      </c>
      <c r="C618" s="46">
        <v>43240.0</v>
      </c>
      <c r="D618" s="38">
        <v>2018.0</v>
      </c>
      <c r="E618" s="47">
        <v>7617.0</v>
      </c>
      <c r="F618" s="38"/>
      <c r="G618" s="48"/>
      <c r="H618" s="49">
        <v>38.0</v>
      </c>
      <c r="I618" s="48" t="s">
        <v>1107</v>
      </c>
      <c r="J618" s="50">
        <v>0.7291666666666666</v>
      </c>
      <c r="K618" s="49"/>
      <c r="L618" s="49">
        <v>73.0</v>
      </c>
      <c r="M618" s="51">
        <v>4200.0</v>
      </c>
      <c r="N618" s="48" t="s">
        <v>1116</v>
      </c>
      <c r="O618" s="52"/>
      <c r="P618" s="48" t="s">
        <v>1117</v>
      </c>
      <c r="Q618" s="48"/>
      <c r="R618" s="45"/>
      <c r="S618" s="48"/>
      <c r="T618" s="38"/>
      <c r="U618" s="48"/>
      <c r="V618" s="48" t="s">
        <v>1118</v>
      </c>
      <c r="W618" s="38"/>
      <c r="X618" s="38"/>
      <c r="Y618" s="38"/>
      <c r="Z618" s="38"/>
    </row>
    <row r="619" ht="12.75" customHeight="1">
      <c r="A619" s="38" t="s">
        <v>82</v>
      </c>
      <c r="B619" s="45" t="s">
        <v>1119</v>
      </c>
      <c r="C619" s="46">
        <v>43231.0</v>
      </c>
      <c r="D619" s="38">
        <v>2018.0</v>
      </c>
      <c r="E619" s="53">
        <v>16341.0</v>
      </c>
      <c r="F619" s="38"/>
      <c r="G619" s="48"/>
      <c r="H619" s="49"/>
      <c r="I619" s="48" t="s">
        <v>1120</v>
      </c>
      <c r="J619" s="50">
        <v>0.53125</v>
      </c>
      <c r="K619" s="49"/>
      <c r="L619" s="49">
        <v>74.0</v>
      </c>
      <c r="M619" s="51">
        <v>4400.0</v>
      </c>
      <c r="N619" s="48" t="s">
        <v>1121</v>
      </c>
      <c r="O619" s="48"/>
      <c r="P619" s="48" t="s">
        <v>1109</v>
      </c>
      <c r="Q619" s="48"/>
      <c r="R619" s="45"/>
      <c r="S619" s="48"/>
      <c r="T619" s="38"/>
      <c r="U619" s="48"/>
      <c r="V619" s="48" t="s">
        <v>1122</v>
      </c>
      <c r="W619" s="38"/>
      <c r="X619" s="38"/>
      <c r="Y619" s="38"/>
      <c r="Z619" s="38"/>
    </row>
    <row r="620" ht="12.75" customHeight="1">
      <c r="A620" s="38" t="s">
        <v>82</v>
      </c>
      <c r="B620" s="45" t="s">
        <v>1123</v>
      </c>
      <c r="C620" s="46">
        <v>43231.0</v>
      </c>
      <c r="D620" s="38">
        <v>2018.0</v>
      </c>
      <c r="E620" s="47">
        <v>16342.0</v>
      </c>
      <c r="F620" s="38"/>
      <c r="G620" s="48"/>
      <c r="H620" s="49"/>
      <c r="I620" s="48" t="s">
        <v>1124</v>
      </c>
      <c r="J620" s="50">
        <v>0.7291666666666666</v>
      </c>
      <c r="K620" s="49"/>
      <c r="L620" s="49">
        <v>74.0</v>
      </c>
      <c r="M620" s="51">
        <v>4400.0</v>
      </c>
      <c r="N620" s="48" t="s">
        <v>1125</v>
      </c>
      <c r="O620" s="52"/>
      <c r="P620" s="48" t="s">
        <v>1126</v>
      </c>
      <c r="Q620" s="48"/>
      <c r="R620" s="45"/>
      <c r="S620" s="48"/>
      <c r="T620" s="38"/>
      <c r="U620" s="48"/>
      <c r="V620" s="48" t="s">
        <v>1127</v>
      </c>
      <c r="W620" s="38"/>
      <c r="X620" s="38"/>
      <c r="Y620" s="38"/>
      <c r="Z620" s="38"/>
    </row>
    <row r="621" ht="12.75" customHeight="1">
      <c r="A621" s="38" t="s">
        <v>82</v>
      </c>
      <c r="B621" s="45" t="s">
        <v>1111</v>
      </c>
      <c r="C621" s="46">
        <v>43237.0</v>
      </c>
      <c r="D621" s="38">
        <v>2018.0</v>
      </c>
      <c r="E621" s="47">
        <v>16343.0</v>
      </c>
      <c r="F621" s="38"/>
      <c r="G621" s="48"/>
      <c r="H621" s="49">
        <v>36.0</v>
      </c>
      <c r="I621" s="48" t="s">
        <v>1112</v>
      </c>
      <c r="J621" s="50">
        <v>0.5416666666666666</v>
      </c>
      <c r="K621" s="49"/>
      <c r="L621" s="49">
        <v>75.0</v>
      </c>
      <c r="M621" s="51">
        <v>4500.0</v>
      </c>
      <c r="N621" s="48" t="s">
        <v>1128</v>
      </c>
      <c r="O621" s="52"/>
      <c r="P621" s="48" t="s">
        <v>1109</v>
      </c>
      <c r="Q621" s="48"/>
      <c r="R621" s="45"/>
      <c r="S621" s="48"/>
      <c r="T621" s="38"/>
      <c r="U621" s="48"/>
      <c r="V621" s="48" t="s">
        <v>1129</v>
      </c>
      <c r="W621" s="38"/>
      <c r="X621" s="38"/>
      <c r="Y621" s="38"/>
      <c r="Z621" s="38"/>
    </row>
    <row r="622" ht="12.75" customHeight="1">
      <c r="A622" s="38" t="s">
        <v>82</v>
      </c>
      <c r="B622" s="45" t="s">
        <v>1130</v>
      </c>
      <c r="C622" s="46">
        <v>43249.0</v>
      </c>
      <c r="D622" s="38">
        <v>2018.0</v>
      </c>
      <c r="E622" s="47">
        <v>16345.0</v>
      </c>
      <c r="F622" s="38"/>
      <c r="G622" s="48"/>
      <c r="H622" s="49">
        <v>39.0</v>
      </c>
      <c r="I622" s="48" t="s">
        <v>1120</v>
      </c>
      <c r="J622" s="50">
        <v>0.4791666666666667</v>
      </c>
      <c r="K622" s="49"/>
      <c r="L622" s="49">
        <v>75.0</v>
      </c>
      <c r="M622" s="51">
        <v>4750.0</v>
      </c>
      <c r="N622" s="48" t="s">
        <v>1131</v>
      </c>
      <c r="O622" s="52"/>
      <c r="P622" s="48" t="s">
        <v>1109</v>
      </c>
      <c r="Q622" s="48"/>
      <c r="R622" s="45"/>
      <c r="S622" s="48"/>
      <c r="T622" s="38"/>
      <c r="U622" s="48"/>
      <c r="V622" s="48" t="s">
        <v>1132</v>
      </c>
      <c r="W622" s="38"/>
      <c r="X622" s="38"/>
      <c r="Y622" s="38"/>
      <c r="Z622" s="38"/>
    </row>
    <row r="623" ht="12.75" customHeight="1">
      <c r="A623" s="38" t="s">
        <v>82</v>
      </c>
      <c r="B623" s="45" t="s">
        <v>1133</v>
      </c>
      <c r="C623" s="46">
        <v>43249.0</v>
      </c>
      <c r="D623" s="38">
        <v>2018.0</v>
      </c>
      <c r="E623" s="47">
        <v>16346.0</v>
      </c>
      <c r="F623" s="38"/>
      <c r="G623" s="48"/>
      <c r="H623" s="49">
        <v>40.0</v>
      </c>
      <c r="I623" s="48" t="s">
        <v>1107</v>
      </c>
      <c r="J623" s="50">
        <v>0.3125</v>
      </c>
      <c r="K623" s="49"/>
      <c r="L623" s="49">
        <v>75.0</v>
      </c>
      <c r="M623" s="51">
        <v>4900.0</v>
      </c>
      <c r="N623" s="48" t="s">
        <v>1134</v>
      </c>
      <c r="O623" s="52"/>
      <c r="P623" s="48" t="s">
        <v>1109</v>
      </c>
      <c r="Q623" s="48"/>
      <c r="R623" s="45"/>
      <c r="S623" s="48"/>
      <c r="T623" s="38"/>
      <c r="U623" s="48"/>
      <c r="V623" s="48" t="s">
        <v>1135</v>
      </c>
      <c r="W623" s="38"/>
      <c r="X623" s="38"/>
      <c r="Y623" s="38"/>
      <c r="Z623" s="38"/>
    </row>
    <row r="624" ht="12.75" customHeight="1">
      <c r="A624" s="38" t="s">
        <v>82</v>
      </c>
      <c r="B624" s="45" t="s">
        <v>1106</v>
      </c>
      <c r="C624" s="46">
        <v>43250.0</v>
      </c>
      <c r="D624" s="38">
        <v>2018.0</v>
      </c>
      <c r="E624" s="47">
        <v>16347.0</v>
      </c>
      <c r="F624" s="38"/>
      <c r="G624" s="48"/>
      <c r="H624" s="49">
        <v>35.0</v>
      </c>
      <c r="I624" s="48" t="s">
        <v>1136</v>
      </c>
      <c r="J624" s="50">
        <v>0.5</v>
      </c>
      <c r="K624" s="49"/>
      <c r="L624" s="49">
        <v>75.0</v>
      </c>
      <c r="M624" s="51">
        <v>4600.0</v>
      </c>
      <c r="N624" s="48" t="s">
        <v>1137</v>
      </c>
      <c r="O624" s="52"/>
      <c r="P624" s="48" t="s">
        <v>1109</v>
      </c>
      <c r="Q624" s="48"/>
      <c r="R624" s="45"/>
      <c r="S624" s="48"/>
      <c r="T624" s="38"/>
      <c r="U624" s="48"/>
      <c r="V624" s="48" t="s">
        <v>1138</v>
      </c>
      <c r="W624" s="38"/>
      <c r="X624" s="38"/>
      <c r="Y624" s="38"/>
      <c r="Z624" s="38"/>
    </row>
    <row r="625" ht="12.75" customHeight="1">
      <c r="A625" s="38" t="s">
        <v>82</v>
      </c>
      <c r="B625" s="45" t="s">
        <v>1106</v>
      </c>
      <c r="C625" s="46">
        <v>43252.0</v>
      </c>
      <c r="D625" s="38">
        <v>2018.0</v>
      </c>
      <c r="E625" s="47">
        <v>16348.0</v>
      </c>
      <c r="F625" s="38"/>
      <c r="G625" s="48"/>
      <c r="H625" s="49">
        <v>37.0</v>
      </c>
      <c r="I625" s="48" t="s">
        <v>1124</v>
      </c>
      <c r="J625" s="50">
        <v>0.7916666666666666</v>
      </c>
      <c r="K625" s="49"/>
      <c r="L625" s="49">
        <v>72.0</v>
      </c>
      <c r="M625" s="51">
        <v>4100.0</v>
      </c>
      <c r="N625" s="48" t="s">
        <v>1139</v>
      </c>
      <c r="O625" s="52"/>
      <c r="P625" s="48" t="s">
        <v>1109</v>
      </c>
      <c r="Q625" s="48"/>
      <c r="R625" s="45"/>
      <c r="S625" s="48"/>
      <c r="T625" s="38"/>
      <c r="U625" s="48"/>
      <c r="V625" s="48" t="s">
        <v>1140</v>
      </c>
      <c r="W625" s="38"/>
      <c r="X625" s="38"/>
      <c r="Y625" s="38"/>
      <c r="Z625" s="38"/>
    </row>
    <row r="626" ht="12.75" customHeight="1">
      <c r="A626" s="38" t="s">
        <v>82</v>
      </c>
      <c r="B626" s="45" t="s">
        <v>1106</v>
      </c>
      <c r="C626" s="46">
        <v>43254.0</v>
      </c>
      <c r="D626" s="38">
        <v>2018.0</v>
      </c>
      <c r="E626" s="47">
        <v>16349.0</v>
      </c>
      <c r="F626" s="38"/>
      <c r="G626" s="48"/>
      <c r="H626" s="49"/>
      <c r="I626" s="48" t="s">
        <v>1136</v>
      </c>
      <c r="J626" s="50">
        <v>0.4791666666666667</v>
      </c>
      <c r="K626" s="49"/>
      <c r="L626" s="54">
        <v>94.0</v>
      </c>
      <c r="M626" s="55">
        <v>10300.0</v>
      </c>
      <c r="N626" s="48" t="s">
        <v>1141</v>
      </c>
      <c r="O626" s="52"/>
      <c r="P626" s="48" t="s">
        <v>1142</v>
      </c>
      <c r="Q626" s="48"/>
      <c r="R626" s="45"/>
      <c r="S626" s="48"/>
      <c r="T626" s="38"/>
      <c r="U626" s="48"/>
      <c r="V626" s="48" t="s">
        <v>1143</v>
      </c>
      <c r="W626" s="38"/>
      <c r="X626" s="38"/>
      <c r="Y626" s="38"/>
      <c r="Z626" s="38"/>
    </row>
    <row r="627" ht="12.75" customHeight="1">
      <c r="A627" s="38" t="s">
        <v>82</v>
      </c>
      <c r="B627" s="45" t="s">
        <v>1144</v>
      </c>
      <c r="C627" s="46">
        <v>43254.0</v>
      </c>
      <c r="D627" s="38">
        <v>2018.0</v>
      </c>
      <c r="E627" s="47">
        <v>16350.0</v>
      </c>
      <c r="F627" s="38"/>
      <c r="G627" s="48"/>
      <c r="H627" s="49"/>
      <c r="I627" s="48" t="s">
        <v>1107</v>
      </c>
      <c r="J627" s="50">
        <v>0.4375</v>
      </c>
      <c r="K627" s="49"/>
      <c r="L627" s="49">
        <v>76.0</v>
      </c>
      <c r="M627" s="51">
        <v>4500.0</v>
      </c>
      <c r="N627" s="48" t="s">
        <v>1145</v>
      </c>
      <c r="O627" s="52"/>
      <c r="P627" s="48" t="s">
        <v>1109</v>
      </c>
      <c r="Q627" s="48"/>
      <c r="R627" s="45"/>
      <c r="S627" s="48"/>
      <c r="T627" s="38"/>
      <c r="U627" s="48"/>
      <c r="V627" s="48" t="s">
        <v>1146</v>
      </c>
      <c r="W627" s="38"/>
      <c r="X627" s="38"/>
      <c r="Y627" s="38"/>
      <c r="Z627" s="38"/>
    </row>
    <row r="628" ht="12.75" customHeight="1">
      <c r="A628" s="38" t="s">
        <v>82</v>
      </c>
      <c r="B628" s="45" t="s">
        <v>1111</v>
      </c>
      <c r="C628" s="46">
        <v>43259.0</v>
      </c>
      <c r="D628" s="38">
        <v>2018.0</v>
      </c>
      <c r="E628" s="47">
        <v>16351.0</v>
      </c>
      <c r="F628" s="38"/>
      <c r="G628" s="48"/>
      <c r="H628" s="49">
        <v>41.0</v>
      </c>
      <c r="I628" s="48" t="s">
        <v>1112</v>
      </c>
      <c r="J628" s="50">
        <v>0.5416666666666666</v>
      </c>
      <c r="K628" s="49"/>
      <c r="L628" s="49">
        <v>76.0</v>
      </c>
      <c r="M628" s="51">
        <v>4600.0</v>
      </c>
      <c r="N628" s="48" t="s">
        <v>1147</v>
      </c>
      <c r="O628" s="52"/>
      <c r="P628" s="48" t="s">
        <v>1109</v>
      </c>
      <c r="Q628" s="48"/>
      <c r="R628" s="45"/>
      <c r="S628" s="48"/>
      <c r="T628" s="38"/>
      <c r="U628" s="48"/>
      <c r="V628" s="48" t="s">
        <v>1138</v>
      </c>
      <c r="W628" s="38"/>
      <c r="X628" s="38"/>
      <c r="Y628" s="38"/>
      <c r="Z628" s="38"/>
    </row>
    <row r="629" ht="12.75" customHeight="1">
      <c r="A629" s="38" t="s">
        <v>82</v>
      </c>
      <c r="B629" s="45" t="s">
        <v>1123</v>
      </c>
      <c r="C629" s="46">
        <v>43264.0</v>
      </c>
      <c r="D629" s="38">
        <v>2018.0</v>
      </c>
      <c r="E629" s="47">
        <v>16352.0</v>
      </c>
      <c r="F629" s="38"/>
      <c r="G629" s="48"/>
      <c r="H629" s="49">
        <v>37.0</v>
      </c>
      <c r="I629" s="48" t="s">
        <v>1136</v>
      </c>
      <c r="J629" s="50">
        <v>0.4375</v>
      </c>
      <c r="K629" s="49"/>
      <c r="L629" s="49">
        <v>74.0</v>
      </c>
      <c r="M629" s="51">
        <v>4300.0</v>
      </c>
      <c r="N629" s="48" t="s">
        <v>1141</v>
      </c>
      <c r="O629" s="52"/>
      <c r="P629" s="48" t="s">
        <v>1109</v>
      </c>
      <c r="Q629" s="48"/>
      <c r="R629" s="45"/>
      <c r="S629" s="48"/>
      <c r="T629" s="38"/>
      <c r="U629" s="48"/>
      <c r="V629" s="48" t="s">
        <v>1114</v>
      </c>
      <c r="W629" s="38"/>
      <c r="X629" s="38"/>
      <c r="Y629" s="38"/>
      <c r="Z629" s="38"/>
    </row>
    <row r="630" ht="12.75" customHeight="1">
      <c r="A630" s="38" t="s">
        <v>82</v>
      </c>
      <c r="B630" s="45" t="s">
        <v>1148</v>
      </c>
      <c r="C630" s="46">
        <v>43264.0</v>
      </c>
      <c r="D630" s="38">
        <v>2018.0</v>
      </c>
      <c r="E630" s="47">
        <v>16353.0</v>
      </c>
      <c r="F630" s="38"/>
      <c r="G630" s="48"/>
      <c r="H630" s="49">
        <v>36.0</v>
      </c>
      <c r="I630" s="48" t="s">
        <v>1149</v>
      </c>
      <c r="J630" s="50">
        <v>0.7083333333333334</v>
      </c>
      <c r="K630" s="49"/>
      <c r="L630" s="49">
        <v>72.0</v>
      </c>
      <c r="M630" s="51">
        <v>3850.0</v>
      </c>
      <c r="N630" s="48" t="s">
        <v>1150</v>
      </c>
      <c r="O630" s="52"/>
      <c r="P630" s="48" t="s">
        <v>1109</v>
      </c>
      <c r="Q630" s="48"/>
      <c r="R630" s="45"/>
      <c r="S630" s="48"/>
      <c r="T630" s="38"/>
      <c r="U630" s="48"/>
      <c r="V630" s="48" t="s">
        <v>1151</v>
      </c>
      <c r="W630" s="38"/>
      <c r="X630" s="38"/>
      <c r="Y630" s="38"/>
      <c r="Z630" s="38"/>
    </row>
    <row r="631" ht="12.75" customHeight="1">
      <c r="A631" s="38" t="s">
        <v>82</v>
      </c>
      <c r="B631" s="45" t="s">
        <v>1106</v>
      </c>
      <c r="C631" s="46">
        <v>43266.0</v>
      </c>
      <c r="D631" s="38">
        <v>2018.0</v>
      </c>
      <c r="E631" s="47">
        <v>16354.0</v>
      </c>
      <c r="F631" s="38"/>
      <c r="G631" s="48"/>
      <c r="H631" s="49">
        <v>38.0</v>
      </c>
      <c r="I631" s="48" t="s">
        <v>1124</v>
      </c>
      <c r="J631" s="50">
        <v>0.4166666666666667</v>
      </c>
      <c r="K631" s="49"/>
      <c r="L631" s="49">
        <v>76.0</v>
      </c>
      <c r="M631" s="51">
        <v>4500.0</v>
      </c>
      <c r="N631" s="48" t="s">
        <v>1152</v>
      </c>
      <c r="O631" s="52"/>
      <c r="P631" s="48" t="s">
        <v>1109</v>
      </c>
      <c r="Q631" s="48"/>
      <c r="R631" s="45"/>
      <c r="S631" s="48"/>
      <c r="T631" s="38"/>
      <c r="U631" s="48"/>
      <c r="V631" s="48" t="s">
        <v>1153</v>
      </c>
      <c r="W631" s="38"/>
      <c r="X631" s="38"/>
      <c r="Y631" s="38"/>
      <c r="Z631" s="38"/>
    </row>
    <row r="632" ht="12.75" customHeight="1">
      <c r="A632" s="38" t="s">
        <v>82</v>
      </c>
      <c r="B632" s="45" t="s">
        <v>1106</v>
      </c>
      <c r="C632" s="46">
        <v>43271.0</v>
      </c>
      <c r="D632" s="38">
        <v>2018.0</v>
      </c>
      <c r="E632" s="47">
        <v>16355.0</v>
      </c>
      <c r="F632" s="38"/>
      <c r="G632" s="48"/>
      <c r="H632" s="49">
        <v>35.0</v>
      </c>
      <c r="I632" s="48" t="s">
        <v>1107</v>
      </c>
      <c r="J632" s="50">
        <v>0.4375</v>
      </c>
      <c r="K632" s="49"/>
      <c r="L632" s="49">
        <v>70.0</v>
      </c>
      <c r="M632" s="51">
        <v>3900.0</v>
      </c>
      <c r="N632" s="48" t="s">
        <v>1108</v>
      </c>
      <c r="O632" s="52"/>
      <c r="P632" s="48" t="s">
        <v>1109</v>
      </c>
      <c r="Q632" s="48"/>
      <c r="R632" s="45"/>
      <c r="S632" s="48"/>
      <c r="T632" s="38"/>
      <c r="U632" s="48"/>
      <c r="V632" s="48" t="s">
        <v>1154</v>
      </c>
      <c r="W632" s="38"/>
      <c r="X632" s="38"/>
      <c r="Y632" s="38"/>
      <c r="Z632" s="38"/>
    </row>
    <row r="633" ht="12.75" customHeight="1">
      <c r="A633" s="38" t="s">
        <v>82</v>
      </c>
      <c r="B633" s="45" t="s">
        <v>1106</v>
      </c>
      <c r="C633" s="46">
        <v>43273.0</v>
      </c>
      <c r="D633" s="38">
        <v>2018.0</v>
      </c>
      <c r="E633" s="47">
        <v>16356.0</v>
      </c>
      <c r="F633" s="38"/>
      <c r="G633" s="48"/>
      <c r="H633" s="49">
        <v>35.0</v>
      </c>
      <c r="I633" s="48" t="s">
        <v>1107</v>
      </c>
      <c r="J633" s="50">
        <v>0.625</v>
      </c>
      <c r="K633" s="49"/>
      <c r="L633" s="49">
        <v>69.0</v>
      </c>
      <c r="M633" s="51">
        <v>3600.0</v>
      </c>
      <c r="N633" s="48" t="s">
        <v>1155</v>
      </c>
      <c r="O633" s="52"/>
      <c r="P633" s="48" t="s">
        <v>1109</v>
      </c>
      <c r="Q633" s="48"/>
      <c r="R633" s="45"/>
      <c r="S633" s="48"/>
      <c r="T633" s="38"/>
      <c r="U633" s="48"/>
      <c r="V633" s="48" t="s">
        <v>1114</v>
      </c>
      <c r="W633" s="38"/>
      <c r="X633" s="38"/>
      <c r="Y633" s="38"/>
      <c r="Z633" s="38"/>
    </row>
    <row r="634" ht="12.75" customHeight="1">
      <c r="A634" s="38" t="s">
        <v>82</v>
      </c>
      <c r="B634" s="45" t="s">
        <v>1106</v>
      </c>
      <c r="C634" s="46">
        <v>43275.0</v>
      </c>
      <c r="D634" s="38">
        <v>2018.0</v>
      </c>
      <c r="E634" s="47">
        <v>16357.0</v>
      </c>
      <c r="F634" s="38"/>
      <c r="G634" s="48"/>
      <c r="H634" s="49">
        <v>41.0</v>
      </c>
      <c r="I634" s="48" t="s">
        <v>1107</v>
      </c>
      <c r="J634" s="50">
        <v>0.5</v>
      </c>
      <c r="K634" s="49"/>
      <c r="L634" s="49">
        <v>76.0</v>
      </c>
      <c r="M634" s="51">
        <v>4950.0</v>
      </c>
      <c r="N634" s="48" t="s">
        <v>1156</v>
      </c>
      <c r="O634" s="48"/>
      <c r="P634" s="48" t="s">
        <v>1142</v>
      </c>
      <c r="Q634" s="48"/>
      <c r="R634" s="45"/>
      <c r="S634" s="48"/>
      <c r="T634" s="38"/>
      <c r="U634" s="48"/>
      <c r="V634" s="48" t="s">
        <v>1157</v>
      </c>
      <c r="W634" s="38"/>
      <c r="X634" s="38"/>
      <c r="Y634" s="38"/>
      <c r="Z634" s="38"/>
    </row>
    <row r="635" ht="12.75" customHeight="1">
      <c r="A635" s="38" t="s">
        <v>82</v>
      </c>
      <c r="B635" s="45" t="s">
        <v>1106</v>
      </c>
      <c r="C635" s="46">
        <v>43287.0</v>
      </c>
      <c r="D635" s="38">
        <v>2018.0</v>
      </c>
      <c r="E635" s="47">
        <v>16358.0</v>
      </c>
      <c r="F635" s="38"/>
      <c r="G635" s="48"/>
      <c r="H635" s="49">
        <v>41.0</v>
      </c>
      <c r="I635" s="48" t="s">
        <v>1107</v>
      </c>
      <c r="J635" s="50">
        <v>0.53125</v>
      </c>
      <c r="K635" s="49"/>
      <c r="L635" s="49">
        <v>82.0</v>
      </c>
      <c r="M635" s="51">
        <v>5900.0</v>
      </c>
      <c r="N635" s="48" t="s">
        <v>1108</v>
      </c>
      <c r="O635" s="48"/>
      <c r="P635" s="48" t="s">
        <v>1109</v>
      </c>
      <c r="Q635" s="48"/>
      <c r="R635" s="45"/>
      <c r="S635" s="48"/>
      <c r="T635" s="38"/>
      <c r="U635" s="48"/>
      <c r="V635" s="48" t="s">
        <v>1158</v>
      </c>
      <c r="W635" s="38"/>
      <c r="X635" s="38"/>
      <c r="Y635" s="38"/>
      <c r="Z635" s="38"/>
    </row>
    <row r="636" ht="12.75" customHeight="1">
      <c r="A636" s="38" t="s">
        <v>82</v>
      </c>
      <c r="B636" s="45" t="s">
        <v>1106</v>
      </c>
      <c r="C636" s="46">
        <v>43288.0</v>
      </c>
      <c r="D636" s="38">
        <v>2018.0</v>
      </c>
      <c r="E636" s="47">
        <v>16359.0</v>
      </c>
      <c r="F636" s="38"/>
      <c r="G636" s="48"/>
      <c r="H636" s="49">
        <v>33.0</v>
      </c>
      <c r="I636" s="48" t="s">
        <v>1136</v>
      </c>
      <c r="J636" s="50">
        <v>0.4791666666666667</v>
      </c>
      <c r="K636" s="49"/>
      <c r="L636" s="49">
        <v>71.0</v>
      </c>
      <c r="M636" s="51">
        <v>4450.0</v>
      </c>
      <c r="N636" s="48" t="s">
        <v>1141</v>
      </c>
      <c r="O636" s="48"/>
      <c r="P636" s="48" t="s">
        <v>1109</v>
      </c>
      <c r="Q636" s="48"/>
      <c r="R636" s="45"/>
      <c r="S636" s="48"/>
      <c r="T636" s="38"/>
      <c r="U636" s="48"/>
      <c r="V636" s="48" t="s">
        <v>1159</v>
      </c>
      <c r="W636" s="38"/>
      <c r="X636" s="38"/>
      <c r="Y636" s="38"/>
      <c r="Z636" s="38"/>
    </row>
    <row r="637" ht="12.75" customHeight="1">
      <c r="A637" s="38" t="s">
        <v>82</v>
      </c>
      <c r="B637" s="45" t="s">
        <v>1160</v>
      </c>
      <c r="C637" s="46">
        <v>43289.0</v>
      </c>
      <c r="D637" s="38">
        <v>2018.0</v>
      </c>
      <c r="E637" s="47">
        <v>16360.0</v>
      </c>
      <c r="F637" s="38"/>
      <c r="G637" s="48"/>
      <c r="H637" s="49">
        <v>34.0</v>
      </c>
      <c r="I637" s="48" t="s">
        <v>1136</v>
      </c>
      <c r="J637" s="50">
        <v>0.5</v>
      </c>
      <c r="K637" s="49"/>
      <c r="L637" s="49">
        <v>71.0</v>
      </c>
      <c r="M637" s="51">
        <v>4350.0</v>
      </c>
      <c r="N637" s="48" t="s">
        <v>1141</v>
      </c>
      <c r="O637" s="48"/>
      <c r="P637" s="48" t="s">
        <v>1109</v>
      </c>
      <c r="Q637" s="48"/>
      <c r="R637" s="45"/>
      <c r="S637" s="48"/>
      <c r="T637" s="38"/>
      <c r="U637" s="48"/>
      <c r="V637" s="48" t="s">
        <v>1159</v>
      </c>
      <c r="W637" s="38"/>
      <c r="X637" s="38"/>
      <c r="Y637" s="38"/>
      <c r="Z637" s="38"/>
    </row>
    <row r="638" ht="12.75" customHeight="1">
      <c r="A638" s="38" t="s">
        <v>82</v>
      </c>
      <c r="B638" s="45" t="s">
        <v>1106</v>
      </c>
      <c r="C638" s="46"/>
      <c r="D638" s="38">
        <v>2018.0</v>
      </c>
      <c r="E638" s="47">
        <v>16361.0</v>
      </c>
      <c r="F638" s="38"/>
      <c r="G638" s="48"/>
      <c r="H638" s="48"/>
      <c r="I638" s="48" t="s">
        <v>1107</v>
      </c>
      <c r="J638" s="48"/>
      <c r="K638" s="48"/>
      <c r="L638" s="48"/>
      <c r="M638" s="48"/>
      <c r="N638" s="48"/>
      <c r="O638" s="48"/>
      <c r="P638" s="48"/>
      <c r="Q638" s="48"/>
      <c r="R638" s="45"/>
      <c r="S638" s="48"/>
      <c r="T638" s="48"/>
      <c r="U638" s="48"/>
      <c r="V638" s="48"/>
      <c r="W638" s="38"/>
      <c r="X638" s="38"/>
      <c r="Y638" s="38"/>
      <c r="Z638" s="38"/>
    </row>
    <row r="639" ht="12.75" customHeight="1">
      <c r="A639" s="38" t="s">
        <v>82</v>
      </c>
      <c r="B639" s="45" t="s">
        <v>1111</v>
      </c>
      <c r="C639" s="46"/>
      <c r="D639" s="38">
        <v>2018.0</v>
      </c>
      <c r="E639" s="47">
        <v>16362.0</v>
      </c>
      <c r="F639" s="38"/>
      <c r="G639" s="48"/>
      <c r="H639" s="48"/>
      <c r="I639" s="48" t="s">
        <v>1112</v>
      </c>
      <c r="J639" s="48"/>
      <c r="K639" s="48"/>
      <c r="L639" s="48"/>
      <c r="M639" s="48"/>
      <c r="N639" s="48"/>
      <c r="O639" s="48"/>
      <c r="P639" s="48"/>
      <c r="Q639" s="48"/>
      <c r="R639" s="45"/>
      <c r="S639" s="48"/>
      <c r="T639" s="48"/>
      <c r="U639" s="48"/>
      <c r="V639" s="48"/>
      <c r="W639" s="38"/>
      <c r="X639" s="38"/>
      <c r="Y639" s="38"/>
      <c r="Z639" s="38"/>
    </row>
    <row r="640" ht="12.75" customHeight="1">
      <c r="A640" s="38"/>
      <c r="B640" s="38"/>
      <c r="C640" s="38"/>
      <c r="D640" s="38"/>
      <c r="E640" s="38"/>
      <c r="F640" s="38"/>
      <c r="G640" s="38"/>
      <c r="H640" s="38"/>
      <c r="I640" s="38"/>
      <c r="J640" s="38"/>
      <c r="K640" s="38"/>
      <c r="L640" s="38"/>
      <c r="M640" s="38"/>
      <c r="N640" s="38"/>
      <c r="O640" s="38"/>
      <c r="P640" s="38"/>
      <c r="Q640" s="38"/>
      <c r="R640" s="38"/>
      <c r="S640" s="38"/>
      <c r="T640" s="38"/>
      <c r="U640" s="38"/>
      <c r="V640" s="38"/>
      <c r="W640" s="38"/>
      <c r="X640" s="38"/>
      <c r="Y640" s="38"/>
      <c r="Z640" s="38"/>
    </row>
    <row r="641" ht="12.75" customHeight="1">
      <c r="A641" s="38"/>
      <c r="B641" s="38"/>
      <c r="C641" s="38"/>
      <c r="D641" s="38"/>
      <c r="E641" s="38"/>
      <c r="F641" s="38"/>
      <c r="G641" s="38"/>
      <c r="H641" s="38"/>
      <c r="I641" s="38"/>
      <c r="J641" s="38"/>
      <c r="K641" s="38"/>
      <c r="L641" s="56">
        <f t="shared" ref="L641:M641" si="1">AVERAGE(L3:L639)</f>
        <v>73.42713568</v>
      </c>
      <c r="M641" s="56">
        <f t="shared" si="1"/>
        <v>4566.345059</v>
      </c>
      <c r="N641" s="38"/>
      <c r="O641" s="38"/>
      <c r="P641" s="38"/>
      <c r="Q641" s="38"/>
      <c r="R641" s="38"/>
      <c r="S641" s="38"/>
      <c r="T641" s="38"/>
      <c r="U641" s="38"/>
      <c r="V641" s="38"/>
      <c r="W641" s="38"/>
      <c r="X641" s="38"/>
      <c r="Y641" s="38"/>
      <c r="Z641" s="38"/>
    </row>
    <row r="642" ht="12.75" customHeight="1">
      <c r="A642" s="38"/>
      <c r="B642" s="38"/>
      <c r="C642" s="38"/>
      <c r="D642" s="38"/>
      <c r="E642" s="38"/>
      <c r="F642" s="38"/>
      <c r="G642" s="38"/>
      <c r="H642" s="38"/>
      <c r="I642" s="38"/>
      <c r="J642" s="38"/>
      <c r="K642" s="38"/>
      <c r="L642" s="38"/>
      <c r="M642" s="38"/>
      <c r="N642" s="38"/>
      <c r="O642" s="38"/>
      <c r="P642" s="38"/>
      <c r="Q642" s="38"/>
      <c r="R642" s="38"/>
      <c r="S642" s="38"/>
      <c r="T642" s="38"/>
      <c r="U642" s="38"/>
      <c r="V642" s="38"/>
      <c r="W642" s="38"/>
      <c r="X642" s="38"/>
      <c r="Y642" s="38"/>
      <c r="Z642" s="38"/>
    </row>
    <row r="643" ht="12.75" customHeight="1">
      <c r="A643" s="38"/>
      <c r="B643" s="38"/>
      <c r="C643" s="38"/>
      <c r="D643" s="38"/>
      <c r="E643" s="38"/>
      <c r="F643" s="38"/>
      <c r="G643" s="38"/>
      <c r="H643" s="38"/>
      <c r="I643" s="38"/>
      <c r="J643" s="38"/>
      <c r="K643" s="38"/>
      <c r="L643" s="38"/>
      <c r="M643" s="38"/>
      <c r="N643" s="38"/>
      <c r="O643" s="38"/>
      <c r="P643" s="38"/>
      <c r="Q643" s="38"/>
      <c r="R643" s="38"/>
      <c r="S643" s="38"/>
      <c r="T643" s="38"/>
      <c r="U643" s="38"/>
      <c r="V643" s="38"/>
      <c r="W643" s="38"/>
      <c r="X643" s="38"/>
      <c r="Y643" s="38"/>
      <c r="Z643" s="38"/>
    </row>
    <row r="644" ht="12.75" customHeight="1">
      <c r="A644" s="38"/>
      <c r="B644" s="38"/>
      <c r="C644" s="38"/>
      <c r="D644" s="38"/>
      <c r="E644" s="38"/>
      <c r="F644" s="38"/>
      <c r="G644" s="38"/>
      <c r="H644" s="38"/>
      <c r="I644" s="38"/>
      <c r="J644" s="38"/>
      <c r="K644" s="38"/>
      <c r="L644" s="38"/>
      <c r="M644" s="38"/>
      <c r="N644" s="38"/>
      <c r="O644" s="38"/>
      <c r="P644" s="38"/>
      <c r="Q644" s="38"/>
      <c r="R644" s="38"/>
      <c r="S644" s="38"/>
      <c r="T644" s="38"/>
      <c r="U644" s="38"/>
      <c r="V644" s="38"/>
      <c r="W644" s="38"/>
      <c r="X644" s="38"/>
      <c r="Y644" s="38"/>
      <c r="Z644" s="38"/>
    </row>
    <row r="645" ht="12.75" customHeight="1">
      <c r="A645" s="38"/>
      <c r="B645" s="38"/>
      <c r="C645" s="38"/>
      <c r="D645" s="38"/>
      <c r="E645" s="38"/>
      <c r="F645" s="38"/>
      <c r="G645" s="38"/>
      <c r="H645" s="38"/>
      <c r="I645" s="38"/>
      <c r="J645" s="38"/>
      <c r="K645" s="38"/>
      <c r="L645" s="38"/>
      <c r="M645" s="38"/>
      <c r="N645" s="38"/>
      <c r="O645" s="38"/>
      <c r="P645" s="38"/>
      <c r="Q645" s="38"/>
      <c r="R645" s="38"/>
      <c r="S645" s="38"/>
      <c r="T645" s="38"/>
      <c r="U645" s="38"/>
      <c r="V645" s="38"/>
      <c r="W645" s="38"/>
      <c r="X645" s="38"/>
      <c r="Y645" s="38"/>
      <c r="Z645" s="38"/>
    </row>
    <row r="646" ht="12.75" customHeight="1">
      <c r="A646" s="38"/>
      <c r="B646" s="38"/>
      <c r="C646" s="38"/>
      <c r="D646" s="38"/>
      <c r="E646" s="38"/>
      <c r="F646" s="38"/>
      <c r="G646" s="38"/>
      <c r="H646" s="38"/>
      <c r="I646" s="38"/>
      <c r="J646" s="38"/>
      <c r="K646" s="38"/>
      <c r="L646" s="38"/>
      <c r="M646" s="38"/>
      <c r="N646" s="38"/>
      <c r="O646" s="38"/>
      <c r="P646" s="38"/>
      <c r="Q646" s="38"/>
      <c r="R646" s="38"/>
      <c r="S646" s="38"/>
      <c r="T646" s="38"/>
      <c r="U646" s="38"/>
      <c r="V646" s="38"/>
      <c r="W646" s="38"/>
      <c r="X646" s="38"/>
      <c r="Y646" s="38"/>
      <c r="Z646" s="38"/>
    </row>
    <row r="647" ht="12.75" customHeight="1">
      <c r="A647" s="38"/>
      <c r="B647" s="38"/>
      <c r="C647" s="38"/>
      <c r="D647" s="38"/>
      <c r="E647" s="38"/>
      <c r="F647" s="38"/>
      <c r="G647" s="38"/>
      <c r="H647" s="38"/>
      <c r="I647" s="38"/>
      <c r="J647" s="38"/>
      <c r="K647" s="38"/>
      <c r="L647" s="38"/>
      <c r="M647" s="38"/>
      <c r="N647" s="38"/>
      <c r="O647" s="38"/>
      <c r="P647" s="38"/>
      <c r="Q647" s="38"/>
      <c r="R647" s="38"/>
      <c r="S647" s="38"/>
      <c r="T647" s="38"/>
      <c r="U647" s="38"/>
      <c r="V647" s="38"/>
      <c r="W647" s="38"/>
      <c r="X647" s="38"/>
      <c r="Y647" s="38"/>
      <c r="Z647" s="38"/>
    </row>
    <row r="648" ht="12.75" customHeight="1">
      <c r="A648" s="38"/>
      <c r="B648" s="38"/>
      <c r="C648" s="38"/>
      <c r="D648" s="38"/>
      <c r="E648" s="38"/>
      <c r="F648" s="38"/>
      <c r="G648" s="38"/>
      <c r="H648" s="38"/>
      <c r="I648" s="38"/>
      <c r="J648" s="38"/>
      <c r="K648" s="38"/>
      <c r="L648" s="38"/>
      <c r="M648" s="38"/>
      <c r="N648" s="38"/>
      <c r="O648" s="38"/>
      <c r="P648" s="38"/>
      <c r="Q648" s="38"/>
      <c r="R648" s="38"/>
      <c r="S648" s="38"/>
      <c r="T648" s="38"/>
      <c r="U648" s="38"/>
      <c r="V648" s="38"/>
      <c r="W648" s="38"/>
      <c r="X648" s="38"/>
      <c r="Y648" s="38"/>
      <c r="Z648" s="38"/>
    </row>
    <row r="649" ht="12.75" customHeight="1">
      <c r="A649" s="38"/>
      <c r="B649" s="38"/>
      <c r="C649" s="38"/>
      <c r="D649" s="38"/>
      <c r="E649" s="38"/>
      <c r="F649" s="38"/>
      <c r="G649" s="38"/>
      <c r="H649" s="38"/>
      <c r="I649" s="38"/>
      <c r="J649" s="38"/>
      <c r="K649" s="38"/>
      <c r="L649" s="38"/>
      <c r="M649" s="38"/>
      <c r="N649" s="38"/>
      <c r="O649" s="38"/>
      <c r="P649" s="38"/>
      <c r="Q649" s="38"/>
      <c r="R649" s="38"/>
      <c r="S649" s="38"/>
      <c r="T649" s="38"/>
      <c r="U649" s="38"/>
      <c r="V649" s="38"/>
      <c r="W649" s="38"/>
      <c r="X649" s="38"/>
      <c r="Y649" s="38"/>
      <c r="Z649" s="38"/>
    </row>
    <row r="650" ht="12.75" customHeight="1">
      <c r="A650" s="38"/>
      <c r="B650" s="38"/>
      <c r="C650" s="38"/>
      <c r="D650" s="38"/>
      <c r="E650" s="38"/>
      <c r="F650" s="38"/>
      <c r="G650" s="38"/>
      <c r="H650" s="38"/>
      <c r="I650" s="38"/>
      <c r="J650" s="38"/>
      <c r="K650" s="38"/>
      <c r="L650" s="38"/>
      <c r="M650" s="38"/>
      <c r="N650" s="38"/>
      <c r="O650" s="38"/>
      <c r="P650" s="38"/>
      <c r="Q650" s="38"/>
      <c r="R650" s="38"/>
      <c r="S650" s="38"/>
      <c r="T650" s="38"/>
      <c r="U650" s="38"/>
      <c r="V650" s="38"/>
      <c r="W650" s="38"/>
      <c r="X650" s="38"/>
      <c r="Y650" s="38"/>
      <c r="Z650" s="38"/>
    </row>
    <row r="651" ht="12.75" customHeight="1">
      <c r="A651" s="38"/>
      <c r="B651" s="38"/>
      <c r="C651" s="38"/>
      <c r="D651" s="38"/>
      <c r="E651" s="38"/>
      <c r="F651" s="38"/>
      <c r="G651" s="38"/>
      <c r="H651" s="38"/>
      <c r="I651" s="38"/>
      <c r="J651" s="38"/>
      <c r="K651" s="38"/>
      <c r="L651" s="38"/>
      <c r="M651" s="38"/>
      <c r="N651" s="38"/>
      <c r="O651" s="38"/>
      <c r="P651" s="38"/>
      <c r="Q651" s="38"/>
      <c r="R651" s="38"/>
      <c r="S651" s="38"/>
      <c r="T651" s="38"/>
      <c r="U651" s="38"/>
      <c r="V651" s="38"/>
      <c r="W651" s="38"/>
      <c r="X651" s="38"/>
      <c r="Y651" s="38"/>
      <c r="Z651" s="38"/>
    </row>
    <row r="652" ht="12.75" customHeight="1">
      <c r="A652" s="38"/>
      <c r="B652" s="38"/>
      <c r="C652" s="38"/>
      <c r="D652" s="38"/>
      <c r="E652" s="38"/>
      <c r="F652" s="38"/>
      <c r="G652" s="38"/>
      <c r="H652" s="38"/>
      <c r="I652" s="38"/>
      <c r="J652" s="38"/>
      <c r="K652" s="38"/>
      <c r="L652" s="38"/>
      <c r="M652" s="38"/>
      <c r="N652" s="38"/>
      <c r="O652" s="38"/>
      <c r="P652" s="38"/>
      <c r="Q652" s="38"/>
      <c r="R652" s="38"/>
      <c r="S652" s="38"/>
      <c r="T652" s="38"/>
      <c r="U652" s="38"/>
      <c r="V652" s="38"/>
      <c r="W652" s="38"/>
      <c r="X652" s="38"/>
      <c r="Y652" s="38"/>
      <c r="Z652" s="38"/>
    </row>
    <row r="653" ht="12.75" customHeight="1">
      <c r="A653" s="38"/>
      <c r="B653" s="38"/>
      <c r="C653" s="38"/>
      <c r="D653" s="38"/>
      <c r="E653" s="38"/>
      <c r="F653" s="38"/>
      <c r="G653" s="38"/>
      <c r="H653" s="38"/>
      <c r="I653" s="38"/>
      <c r="J653" s="38"/>
      <c r="K653" s="38"/>
      <c r="L653" s="38"/>
      <c r="M653" s="38"/>
      <c r="N653" s="38"/>
      <c r="O653" s="38"/>
      <c r="P653" s="38"/>
      <c r="Q653" s="38"/>
      <c r="R653" s="38"/>
      <c r="S653" s="38"/>
      <c r="T653" s="38"/>
      <c r="U653" s="38"/>
      <c r="V653" s="38"/>
      <c r="W653" s="38"/>
      <c r="X653" s="38"/>
      <c r="Y653" s="38"/>
      <c r="Z653" s="38"/>
    </row>
    <row r="654" ht="12.75" customHeight="1">
      <c r="A654" s="38"/>
      <c r="B654" s="38"/>
      <c r="C654" s="38"/>
      <c r="D654" s="38"/>
      <c r="E654" s="38"/>
      <c r="F654" s="38"/>
      <c r="G654" s="38"/>
      <c r="H654" s="38"/>
      <c r="I654" s="38"/>
      <c r="J654" s="38"/>
      <c r="K654" s="38"/>
      <c r="L654" s="38"/>
      <c r="M654" s="38"/>
      <c r="N654" s="38"/>
      <c r="O654" s="38"/>
      <c r="P654" s="38"/>
      <c r="Q654" s="38"/>
      <c r="R654" s="38"/>
      <c r="S654" s="38"/>
      <c r="T654" s="38"/>
      <c r="U654" s="38"/>
      <c r="V654" s="38"/>
      <c r="W654" s="38"/>
      <c r="X654" s="38"/>
      <c r="Y654" s="38"/>
      <c r="Z654" s="38"/>
    </row>
    <row r="655" ht="12.75" customHeight="1">
      <c r="A655" s="38"/>
      <c r="B655" s="38"/>
      <c r="C655" s="38"/>
      <c r="D655" s="38"/>
      <c r="E655" s="38"/>
      <c r="F655" s="38"/>
      <c r="G655" s="38"/>
      <c r="H655" s="38"/>
      <c r="I655" s="38"/>
      <c r="J655" s="38"/>
      <c r="K655" s="38"/>
      <c r="L655" s="38"/>
      <c r="M655" s="38"/>
      <c r="N655" s="38"/>
      <c r="O655" s="38"/>
      <c r="P655" s="38"/>
      <c r="Q655" s="38"/>
      <c r="R655" s="38"/>
      <c r="S655" s="38"/>
      <c r="T655" s="38"/>
      <c r="U655" s="38"/>
      <c r="V655" s="38"/>
      <c r="W655" s="38"/>
      <c r="X655" s="38"/>
      <c r="Y655" s="38"/>
      <c r="Z655" s="38"/>
    </row>
    <row r="656" ht="12.75" customHeight="1">
      <c r="A656" s="38"/>
      <c r="B656" s="38"/>
      <c r="C656" s="38"/>
      <c r="D656" s="38"/>
      <c r="E656" s="38"/>
      <c r="F656" s="38"/>
      <c r="G656" s="38"/>
      <c r="H656" s="38"/>
      <c r="I656" s="38"/>
      <c r="J656" s="38"/>
      <c r="K656" s="38"/>
      <c r="L656" s="38"/>
      <c r="M656" s="38"/>
      <c r="N656" s="38"/>
      <c r="O656" s="38"/>
      <c r="P656" s="38"/>
      <c r="Q656" s="38"/>
      <c r="R656" s="38"/>
      <c r="S656" s="38"/>
      <c r="T656" s="38"/>
      <c r="U656" s="38"/>
      <c r="V656" s="38"/>
      <c r="W656" s="38"/>
      <c r="X656" s="38"/>
      <c r="Y656" s="38"/>
      <c r="Z656" s="38"/>
    </row>
    <row r="657" ht="12.75" customHeight="1">
      <c r="A657" s="38"/>
      <c r="B657" s="38"/>
      <c r="C657" s="38"/>
      <c r="D657" s="38"/>
      <c r="E657" s="38"/>
      <c r="F657" s="38"/>
      <c r="G657" s="38"/>
      <c r="H657" s="38"/>
      <c r="I657" s="38"/>
      <c r="J657" s="38"/>
      <c r="K657" s="38"/>
      <c r="L657" s="38"/>
      <c r="M657" s="38"/>
      <c r="N657" s="38"/>
      <c r="O657" s="38"/>
      <c r="P657" s="38"/>
      <c r="Q657" s="38"/>
      <c r="R657" s="38"/>
      <c r="S657" s="38"/>
      <c r="T657" s="38"/>
      <c r="U657" s="38"/>
      <c r="V657" s="38"/>
      <c r="W657" s="38"/>
      <c r="X657" s="38"/>
      <c r="Y657" s="38"/>
      <c r="Z657" s="38"/>
    </row>
    <row r="658" ht="12.75" customHeight="1">
      <c r="A658" s="38"/>
      <c r="B658" s="38"/>
      <c r="C658" s="38"/>
      <c r="D658" s="38"/>
      <c r="E658" s="38"/>
      <c r="F658" s="38"/>
      <c r="G658" s="38"/>
      <c r="H658" s="38"/>
      <c r="I658" s="38"/>
      <c r="J658" s="38"/>
      <c r="K658" s="38"/>
      <c r="L658" s="38"/>
      <c r="M658" s="38"/>
      <c r="N658" s="38"/>
      <c r="O658" s="38"/>
      <c r="P658" s="38"/>
      <c r="Q658" s="38"/>
      <c r="R658" s="38"/>
      <c r="S658" s="38"/>
      <c r="T658" s="38"/>
      <c r="U658" s="38"/>
      <c r="V658" s="38"/>
      <c r="W658" s="38"/>
      <c r="X658" s="38"/>
      <c r="Y658" s="38"/>
      <c r="Z658" s="38"/>
    </row>
    <row r="659" ht="12.75" customHeight="1">
      <c r="A659" s="38"/>
      <c r="B659" s="38"/>
      <c r="C659" s="38"/>
      <c r="D659" s="38"/>
      <c r="E659" s="38"/>
      <c r="F659" s="38"/>
      <c r="G659" s="38"/>
      <c r="H659" s="38"/>
      <c r="I659" s="38"/>
      <c r="J659" s="38"/>
      <c r="K659" s="38"/>
      <c r="L659" s="38"/>
      <c r="M659" s="38"/>
      <c r="N659" s="38"/>
      <c r="O659" s="38"/>
      <c r="P659" s="38"/>
      <c r="Q659" s="38"/>
      <c r="R659" s="38"/>
      <c r="S659" s="38"/>
      <c r="T659" s="38"/>
      <c r="U659" s="38"/>
      <c r="V659" s="38"/>
      <c r="W659" s="38"/>
      <c r="X659" s="38"/>
      <c r="Y659" s="38"/>
      <c r="Z659" s="38"/>
    </row>
    <row r="660" ht="12.75" customHeight="1">
      <c r="A660" s="38"/>
      <c r="B660" s="38"/>
      <c r="C660" s="38"/>
      <c r="D660" s="38"/>
      <c r="E660" s="38"/>
      <c r="F660" s="38"/>
      <c r="G660" s="38"/>
      <c r="H660" s="38"/>
      <c r="I660" s="38"/>
      <c r="J660" s="38"/>
      <c r="K660" s="38"/>
      <c r="L660" s="38"/>
      <c r="M660" s="38"/>
      <c r="N660" s="38"/>
      <c r="O660" s="38"/>
      <c r="P660" s="38"/>
      <c r="Q660" s="38"/>
      <c r="R660" s="38"/>
      <c r="S660" s="38"/>
      <c r="T660" s="38"/>
      <c r="U660" s="38"/>
      <c r="V660" s="38"/>
      <c r="W660" s="38"/>
      <c r="X660" s="38"/>
      <c r="Y660" s="38"/>
      <c r="Z660" s="38"/>
    </row>
    <row r="661" ht="12.75" customHeight="1">
      <c r="A661" s="38"/>
      <c r="B661" s="38"/>
      <c r="C661" s="38"/>
      <c r="D661" s="38"/>
      <c r="E661" s="38"/>
      <c r="F661" s="38"/>
      <c r="G661" s="38"/>
      <c r="H661" s="38"/>
      <c r="I661" s="38"/>
      <c r="J661" s="38"/>
      <c r="K661" s="38"/>
      <c r="L661" s="38"/>
      <c r="M661" s="38"/>
      <c r="N661" s="38"/>
      <c r="O661" s="38"/>
      <c r="P661" s="38"/>
      <c r="Q661" s="38"/>
      <c r="R661" s="38"/>
      <c r="S661" s="38"/>
      <c r="T661" s="38"/>
      <c r="U661" s="38"/>
      <c r="V661" s="38"/>
      <c r="W661" s="38"/>
      <c r="X661" s="38"/>
      <c r="Y661" s="38"/>
      <c r="Z661" s="38"/>
    </row>
    <row r="662" ht="12.75" customHeight="1">
      <c r="A662" s="38"/>
      <c r="B662" s="38"/>
      <c r="C662" s="38"/>
      <c r="D662" s="38"/>
      <c r="E662" s="38"/>
      <c r="F662" s="38"/>
      <c r="G662" s="38"/>
      <c r="H662" s="38"/>
      <c r="I662" s="38"/>
      <c r="J662" s="38"/>
      <c r="K662" s="38"/>
      <c r="L662" s="38"/>
      <c r="M662" s="38"/>
      <c r="N662" s="38"/>
      <c r="O662" s="38"/>
      <c r="P662" s="38"/>
      <c r="Q662" s="38"/>
      <c r="R662" s="38"/>
      <c r="S662" s="38"/>
      <c r="T662" s="38"/>
      <c r="U662" s="38"/>
      <c r="V662" s="38"/>
      <c r="W662" s="38"/>
      <c r="X662" s="38"/>
      <c r="Y662" s="38"/>
      <c r="Z662" s="38"/>
    </row>
    <row r="663" ht="12.75" customHeight="1">
      <c r="A663" s="38"/>
      <c r="B663" s="38"/>
      <c r="C663" s="38"/>
      <c r="D663" s="38"/>
      <c r="E663" s="38"/>
      <c r="F663" s="38"/>
      <c r="G663" s="38"/>
      <c r="H663" s="38"/>
      <c r="I663" s="38"/>
      <c r="J663" s="38"/>
      <c r="K663" s="38"/>
      <c r="L663" s="38"/>
      <c r="M663" s="38"/>
      <c r="N663" s="38"/>
      <c r="O663" s="38"/>
      <c r="P663" s="38"/>
      <c r="Q663" s="38"/>
      <c r="R663" s="38"/>
      <c r="S663" s="38"/>
      <c r="T663" s="38"/>
      <c r="U663" s="38"/>
      <c r="V663" s="38"/>
      <c r="W663" s="38"/>
      <c r="X663" s="38"/>
      <c r="Y663" s="38"/>
      <c r="Z663" s="38"/>
    </row>
    <row r="664" ht="12.75" customHeight="1">
      <c r="A664" s="38"/>
      <c r="B664" s="38"/>
      <c r="C664" s="38"/>
      <c r="D664" s="38"/>
      <c r="E664" s="38"/>
      <c r="F664" s="38"/>
      <c r="G664" s="38"/>
      <c r="H664" s="38"/>
      <c r="I664" s="38"/>
      <c r="J664" s="38"/>
      <c r="K664" s="38"/>
      <c r="L664" s="38"/>
      <c r="M664" s="38"/>
      <c r="N664" s="38"/>
      <c r="O664" s="38"/>
      <c r="P664" s="38"/>
      <c r="Q664" s="38"/>
      <c r="R664" s="38"/>
      <c r="S664" s="38"/>
      <c r="T664" s="38"/>
      <c r="U664" s="38"/>
      <c r="V664" s="38"/>
      <c r="W664" s="38"/>
      <c r="X664" s="38"/>
      <c r="Y664" s="38"/>
      <c r="Z664" s="38"/>
    </row>
    <row r="665" ht="12.75" customHeight="1">
      <c r="A665" s="38"/>
      <c r="B665" s="38"/>
      <c r="C665" s="38"/>
      <c r="D665" s="38"/>
      <c r="E665" s="38"/>
      <c r="F665" s="38"/>
      <c r="G665" s="38"/>
      <c r="H665" s="38"/>
      <c r="I665" s="38"/>
      <c r="J665" s="38"/>
      <c r="K665" s="38"/>
      <c r="L665" s="38"/>
      <c r="M665" s="38"/>
      <c r="N665" s="38"/>
      <c r="O665" s="38"/>
      <c r="P665" s="38"/>
      <c r="Q665" s="38"/>
      <c r="R665" s="38"/>
      <c r="S665" s="38"/>
      <c r="T665" s="38"/>
      <c r="U665" s="38"/>
      <c r="V665" s="38"/>
      <c r="W665" s="38"/>
      <c r="X665" s="38"/>
      <c r="Y665" s="38"/>
      <c r="Z665" s="38"/>
    </row>
    <row r="666" ht="12.75" customHeight="1">
      <c r="A666" s="38"/>
      <c r="B666" s="38"/>
      <c r="C666" s="38"/>
      <c r="D666" s="38"/>
      <c r="E666" s="38"/>
      <c r="F666" s="38"/>
      <c r="G666" s="38"/>
      <c r="H666" s="38"/>
      <c r="I666" s="38"/>
      <c r="J666" s="38"/>
      <c r="K666" s="38"/>
      <c r="L666" s="38"/>
      <c r="M666" s="38"/>
      <c r="N666" s="38"/>
      <c r="O666" s="38"/>
      <c r="P666" s="38"/>
      <c r="Q666" s="38"/>
      <c r="R666" s="38"/>
      <c r="S666" s="38"/>
      <c r="T666" s="38"/>
      <c r="U666" s="38"/>
      <c r="V666" s="38"/>
      <c r="W666" s="38"/>
      <c r="X666" s="38"/>
      <c r="Y666" s="38"/>
      <c r="Z666" s="38"/>
    </row>
    <row r="667" ht="12.75" customHeight="1">
      <c r="A667" s="38"/>
      <c r="B667" s="38"/>
      <c r="C667" s="38"/>
      <c r="D667" s="38"/>
      <c r="E667" s="38"/>
      <c r="F667" s="38"/>
      <c r="G667" s="38"/>
      <c r="H667" s="38"/>
      <c r="I667" s="38"/>
      <c r="J667" s="38"/>
      <c r="K667" s="38"/>
      <c r="L667" s="38"/>
      <c r="M667" s="38"/>
      <c r="N667" s="38"/>
      <c r="O667" s="38"/>
      <c r="P667" s="38"/>
      <c r="Q667" s="38"/>
      <c r="R667" s="38"/>
      <c r="S667" s="38"/>
      <c r="T667" s="38"/>
      <c r="U667" s="38"/>
      <c r="V667" s="38"/>
      <c r="W667" s="38"/>
      <c r="X667" s="38"/>
      <c r="Y667" s="38"/>
      <c r="Z667" s="38"/>
    </row>
    <row r="668" ht="12.75" customHeight="1">
      <c r="A668" s="38"/>
      <c r="B668" s="38"/>
      <c r="C668" s="38"/>
      <c r="D668" s="38"/>
      <c r="E668" s="38"/>
      <c r="F668" s="38"/>
      <c r="G668" s="38"/>
      <c r="H668" s="38"/>
      <c r="I668" s="38"/>
      <c r="J668" s="38"/>
      <c r="K668" s="38"/>
      <c r="L668" s="38"/>
      <c r="M668" s="38"/>
      <c r="N668" s="38"/>
      <c r="O668" s="38"/>
      <c r="P668" s="38"/>
      <c r="Q668" s="38"/>
      <c r="R668" s="38"/>
      <c r="S668" s="38"/>
      <c r="T668" s="38"/>
      <c r="U668" s="38"/>
      <c r="V668" s="38"/>
      <c r="W668" s="38"/>
      <c r="X668" s="38"/>
      <c r="Y668" s="38"/>
      <c r="Z668" s="38"/>
    </row>
    <row r="669" ht="12.75" customHeight="1">
      <c r="A669" s="38"/>
      <c r="B669" s="38"/>
      <c r="C669" s="38"/>
      <c r="D669" s="38"/>
      <c r="E669" s="38"/>
      <c r="F669" s="38"/>
      <c r="G669" s="38"/>
      <c r="H669" s="38"/>
      <c r="I669" s="38"/>
      <c r="J669" s="38"/>
      <c r="K669" s="38"/>
      <c r="L669" s="38"/>
      <c r="M669" s="38"/>
      <c r="N669" s="38"/>
      <c r="O669" s="38"/>
      <c r="P669" s="38"/>
      <c r="Q669" s="38"/>
      <c r="R669" s="38"/>
      <c r="S669" s="38"/>
      <c r="T669" s="38"/>
      <c r="U669" s="38"/>
      <c r="V669" s="38"/>
      <c r="W669" s="38"/>
      <c r="X669" s="38"/>
      <c r="Y669" s="38"/>
      <c r="Z669" s="38"/>
    </row>
    <row r="670" ht="12.75" customHeight="1">
      <c r="A670" s="38"/>
      <c r="B670" s="38"/>
      <c r="C670" s="38"/>
      <c r="D670" s="38"/>
      <c r="E670" s="38"/>
      <c r="F670" s="38"/>
      <c r="G670" s="38"/>
      <c r="H670" s="38"/>
      <c r="I670" s="38"/>
      <c r="J670" s="38"/>
      <c r="K670" s="38"/>
      <c r="L670" s="38"/>
      <c r="M670" s="38"/>
      <c r="N670" s="38"/>
      <c r="O670" s="38"/>
      <c r="P670" s="38"/>
      <c r="Q670" s="38"/>
      <c r="R670" s="38"/>
      <c r="S670" s="38"/>
      <c r="T670" s="38"/>
      <c r="U670" s="38"/>
      <c r="V670" s="38"/>
      <c r="W670" s="38"/>
      <c r="X670" s="38"/>
      <c r="Y670" s="38"/>
      <c r="Z670" s="38"/>
    </row>
    <row r="671" ht="12.75" customHeight="1">
      <c r="A671" s="38"/>
      <c r="B671" s="38"/>
      <c r="C671" s="38"/>
      <c r="D671" s="38"/>
      <c r="E671" s="38"/>
      <c r="F671" s="38"/>
      <c r="G671" s="38"/>
      <c r="H671" s="38"/>
      <c r="I671" s="38"/>
      <c r="J671" s="38"/>
      <c r="K671" s="38"/>
      <c r="L671" s="38"/>
      <c r="M671" s="38"/>
      <c r="N671" s="38"/>
      <c r="O671" s="38"/>
      <c r="P671" s="38"/>
      <c r="Q671" s="38"/>
      <c r="R671" s="38"/>
      <c r="S671" s="38"/>
      <c r="T671" s="38"/>
      <c r="U671" s="38"/>
      <c r="V671" s="38"/>
      <c r="W671" s="38"/>
      <c r="X671" s="38"/>
      <c r="Y671" s="38"/>
      <c r="Z671" s="38"/>
    </row>
    <row r="672" ht="12.75" customHeight="1">
      <c r="A672" s="38"/>
      <c r="B672" s="38"/>
      <c r="C672" s="38"/>
      <c r="D672" s="38"/>
      <c r="E672" s="38"/>
      <c r="F672" s="38"/>
      <c r="G672" s="38"/>
      <c r="H672" s="38"/>
      <c r="I672" s="38"/>
      <c r="J672" s="38"/>
      <c r="K672" s="38"/>
      <c r="L672" s="38"/>
      <c r="M672" s="38"/>
      <c r="N672" s="38"/>
      <c r="O672" s="38"/>
      <c r="P672" s="38"/>
      <c r="Q672" s="38"/>
      <c r="R672" s="38"/>
      <c r="S672" s="38"/>
      <c r="T672" s="38"/>
      <c r="U672" s="38"/>
      <c r="V672" s="38"/>
      <c r="W672" s="38"/>
      <c r="X672" s="38"/>
      <c r="Y672" s="38"/>
      <c r="Z672" s="38"/>
    </row>
    <row r="673" ht="12.75" customHeight="1">
      <c r="A673" s="38"/>
      <c r="B673" s="38"/>
      <c r="C673" s="38"/>
      <c r="D673" s="38"/>
      <c r="E673" s="38"/>
      <c r="F673" s="38"/>
      <c r="G673" s="38"/>
      <c r="H673" s="38"/>
      <c r="I673" s="38"/>
      <c r="J673" s="38"/>
      <c r="K673" s="38"/>
      <c r="L673" s="38"/>
      <c r="M673" s="38"/>
      <c r="N673" s="38"/>
      <c r="O673" s="38"/>
      <c r="P673" s="38"/>
      <c r="Q673" s="38"/>
      <c r="R673" s="38"/>
      <c r="S673" s="38"/>
      <c r="T673" s="38"/>
      <c r="U673" s="38"/>
      <c r="V673" s="38"/>
      <c r="W673" s="38"/>
      <c r="X673" s="38"/>
      <c r="Y673" s="38"/>
      <c r="Z673" s="38"/>
    </row>
    <row r="674" ht="12.75" customHeight="1">
      <c r="A674" s="38"/>
      <c r="B674" s="38"/>
      <c r="C674" s="38"/>
      <c r="D674" s="38"/>
      <c r="E674" s="38"/>
      <c r="F674" s="38"/>
      <c r="G674" s="38"/>
      <c r="H674" s="38"/>
      <c r="I674" s="38"/>
      <c r="J674" s="38"/>
      <c r="K674" s="38"/>
      <c r="L674" s="38"/>
      <c r="M674" s="38"/>
      <c r="N674" s="38"/>
      <c r="O674" s="38"/>
      <c r="P674" s="38"/>
      <c r="Q674" s="38"/>
      <c r="R674" s="38"/>
      <c r="S674" s="38"/>
      <c r="T674" s="38"/>
      <c r="U674" s="38"/>
      <c r="V674" s="38"/>
      <c r="W674" s="38"/>
      <c r="X674" s="38"/>
      <c r="Y674" s="38"/>
      <c r="Z674" s="38"/>
    </row>
    <row r="675" ht="12.75" customHeight="1">
      <c r="A675" s="38"/>
      <c r="B675" s="38"/>
      <c r="C675" s="38"/>
      <c r="D675" s="38"/>
      <c r="E675" s="38"/>
      <c r="F675" s="38"/>
      <c r="G675" s="38"/>
      <c r="H675" s="38"/>
      <c r="I675" s="38"/>
      <c r="J675" s="38"/>
      <c r="K675" s="38"/>
      <c r="L675" s="38"/>
      <c r="M675" s="38"/>
      <c r="N675" s="38"/>
      <c r="O675" s="38"/>
      <c r="P675" s="38"/>
      <c r="Q675" s="38"/>
      <c r="R675" s="38"/>
      <c r="S675" s="38"/>
      <c r="T675" s="38"/>
      <c r="U675" s="38"/>
      <c r="V675" s="38"/>
      <c r="W675" s="38"/>
      <c r="X675" s="38"/>
      <c r="Y675" s="38"/>
      <c r="Z675" s="38"/>
    </row>
    <row r="676" ht="12.75" customHeight="1">
      <c r="A676" s="38"/>
      <c r="B676" s="38"/>
      <c r="C676" s="38"/>
      <c r="D676" s="38"/>
      <c r="E676" s="38"/>
      <c r="F676" s="38"/>
      <c r="G676" s="38"/>
      <c r="H676" s="38"/>
      <c r="I676" s="38"/>
      <c r="J676" s="38"/>
      <c r="K676" s="38"/>
      <c r="L676" s="38"/>
      <c r="M676" s="38"/>
      <c r="N676" s="38"/>
      <c r="O676" s="38"/>
      <c r="P676" s="38"/>
      <c r="Q676" s="38"/>
      <c r="R676" s="38"/>
      <c r="S676" s="38"/>
      <c r="T676" s="38"/>
      <c r="U676" s="38"/>
      <c r="V676" s="38"/>
      <c r="W676" s="38"/>
      <c r="X676" s="38"/>
      <c r="Y676" s="38"/>
      <c r="Z676" s="38"/>
    </row>
    <row r="677" ht="12.75" customHeight="1">
      <c r="A677" s="38"/>
      <c r="B677" s="38"/>
      <c r="C677" s="38"/>
      <c r="D677" s="38"/>
      <c r="E677" s="38"/>
      <c r="F677" s="38"/>
      <c r="G677" s="38"/>
      <c r="H677" s="38"/>
      <c r="I677" s="38"/>
      <c r="J677" s="38"/>
      <c r="K677" s="38"/>
      <c r="L677" s="38"/>
      <c r="M677" s="38"/>
      <c r="N677" s="38"/>
      <c r="O677" s="38"/>
      <c r="P677" s="38"/>
      <c r="Q677" s="38"/>
      <c r="R677" s="38"/>
      <c r="S677" s="38"/>
      <c r="T677" s="38"/>
      <c r="U677" s="38"/>
      <c r="V677" s="38"/>
      <c r="W677" s="38"/>
      <c r="X677" s="38"/>
      <c r="Y677" s="38"/>
      <c r="Z677" s="38"/>
    </row>
    <row r="678" ht="12.75" customHeight="1">
      <c r="A678" s="38"/>
      <c r="B678" s="38"/>
      <c r="C678" s="38"/>
      <c r="D678" s="38"/>
      <c r="E678" s="38"/>
      <c r="F678" s="38"/>
      <c r="G678" s="38"/>
      <c r="H678" s="38"/>
      <c r="I678" s="38"/>
      <c r="J678" s="38"/>
      <c r="K678" s="38"/>
      <c r="L678" s="38"/>
      <c r="M678" s="38"/>
      <c r="N678" s="38"/>
      <c r="O678" s="38"/>
      <c r="P678" s="38"/>
      <c r="Q678" s="38"/>
      <c r="R678" s="38"/>
      <c r="S678" s="38"/>
      <c r="T678" s="38"/>
      <c r="U678" s="38"/>
      <c r="V678" s="38"/>
      <c r="W678" s="38"/>
      <c r="X678" s="38"/>
      <c r="Y678" s="38"/>
      <c r="Z678" s="38"/>
    </row>
    <row r="679" ht="12.75" customHeight="1">
      <c r="A679" s="38"/>
      <c r="B679" s="38"/>
      <c r="C679" s="38"/>
      <c r="D679" s="38"/>
      <c r="E679" s="38"/>
      <c r="F679" s="38"/>
      <c r="G679" s="38"/>
      <c r="H679" s="38"/>
      <c r="I679" s="38"/>
      <c r="J679" s="38"/>
      <c r="K679" s="38"/>
      <c r="L679" s="38"/>
      <c r="M679" s="38"/>
      <c r="N679" s="38"/>
      <c r="O679" s="38"/>
      <c r="P679" s="38"/>
      <c r="Q679" s="38"/>
      <c r="R679" s="38"/>
      <c r="S679" s="38"/>
      <c r="T679" s="38"/>
      <c r="U679" s="38"/>
      <c r="V679" s="38"/>
      <c r="W679" s="38"/>
      <c r="X679" s="38"/>
      <c r="Y679" s="38"/>
      <c r="Z679" s="38"/>
    </row>
    <row r="680" ht="12.75" customHeight="1">
      <c r="A680" s="38"/>
      <c r="B680" s="38"/>
      <c r="C680" s="38"/>
      <c r="D680" s="38"/>
      <c r="E680" s="38"/>
      <c r="F680" s="38"/>
      <c r="G680" s="38"/>
      <c r="H680" s="38"/>
      <c r="I680" s="38"/>
      <c r="J680" s="38"/>
      <c r="K680" s="38"/>
      <c r="L680" s="38"/>
      <c r="M680" s="38"/>
      <c r="N680" s="38"/>
      <c r="O680" s="38"/>
      <c r="P680" s="38"/>
      <c r="Q680" s="38"/>
      <c r="R680" s="38"/>
      <c r="S680" s="38"/>
      <c r="T680" s="38"/>
      <c r="U680" s="38"/>
      <c r="V680" s="38"/>
      <c r="W680" s="38"/>
      <c r="X680" s="38"/>
      <c r="Y680" s="38"/>
      <c r="Z680" s="38"/>
    </row>
    <row r="681" ht="12.75" customHeight="1">
      <c r="A681" s="38"/>
      <c r="B681" s="38"/>
      <c r="C681" s="38"/>
      <c r="D681" s="38"/>
      <c r="E681" s="38"/>
      <c r="F681" s="38"/>
      <c r="G681" s="38"/>
      <c r="H681" s="38"/>
      <c r="I681" s="38"/>
      <c r="J681" s="38"/>
      <c r="K681" s="38"/>
      <c r="L681" s="38"/>
      <c r="M681" s="38"/>
      <c r="N681" s="38"/>
      <c r="O681" s="38"/>
      <c r="P681" s="38"/>
      <c r="Q681" s="38"/>
      <c r="R681" s="38"/>
      <c r="S681" s="38"/>
      <c r="T681" s="38"/>
      <c r="U681" s="38"/>
      <c r="V681" s="38"/>
      <c r="W681" s="38"/>
      <c r="X681" s="38"/>
      <c r="Y681" s="38"/>
      <c r="Z681" s="38"/>
    </row>
    <row r="682" ht="12.75" customHeight="1">
      <c r="A682" s="38"/>
      <c r="B682" s="38"/>
      <c r="C682" s="38"/>
      <c r="D682" s="38"/>
      <c r="E682" s="38"/>
      <c r="F682" s="38"/>
      <c r="G682" s="38"/>
      <c r="H682" s="38"/>
      <c r="I682" s="38"/>
      <c r="J682" s="38"/>
      <c r="K682" s="38"/>
      <c r="L682" s="38"/>
      <c r="M682" s="38"/>
      <c r="N682" s="38"/>
      <c r="O682" s="38"/>
      <c r="P682" s="38"/>
      <c r="Q682" s="38"/>
      <c r="R682" s="38"/>
      <c r="S682" s="38"/>
      <c r="T682" s="38"/>
      <c r="U682" s="38"/>
      <c r="V682" s="38"/>
      <c r="W682" s="38"/>
      <c r="X682" s="38"/>
      <c r="Y682" s="38"/>
      <c r="Z682" s="38"/>
    </row>
    <row r="683" ht="12.75" customHeight="1">
      <c r="A683" s="38"/>
      <c r="B683" s="38"/>
      <c r="C683" s="38"/>
      <c r="D683" s="38"/>
      <c r="E683" s="38"/>
      <c r="F683" s="38"/>
      <c r="G683" s="38"/>
      <c r="H683" s="38"/>
      <c r="I683" s="38"/>
      <c r="J683" s="38"/>
      <c r="K683" s="38"/>
      <c r="L683" s="38"/>
      <c r="M683" s="38"/>
      <c r="N683" s="38"/>
      <c r="O683" s="38"/>
      <c r="P683" s="38"/>
      <c r="Q683" s="38"/>
      <c r="R683" s="38"/>
      <c r="S683" s="38"/>
      <c r="T683" s="38"/>
      <c r="U683" s="38"/>
      <c r="V683" s="38"/>
      <c r="W683" s="38"/>
      <c r="X683" s="38"/>
      <c r="Y683" s="38"/>
      <c r="Z683" s="38"/>
    </row>
    <row r="684" ht="12.75" customHeight="1">
      <c r="A684" s="38"/>
      <c r="B684" s="38"/>
      <c r="C684" s="38"/>
      <c r="D684" s="38"/>
      <c r="E684" s="38"/>
      <c r="F684" s="38"/>
      <c r="G684" s="38"/>
      <c r="H684" s="38"/>
      <c r="I684" s="38"/>
      <c r="J684" s="38"/>
      <c r="K684" s="38"/>
      <c r="L684" s="38"/>
      <c r="M684" s="38"/>
      <c r="N684" s="38"/>
      <c r="O684" s="38"/>
      <c r="P684" s="38"/>
      <c r="Q684" s="38"/>
      <c r="R684" s="38"/>
      <c r="S684" s="38"/>
      <c r="T684" s="38"/>
      <c r="U684" s="38"/>
      <c r="V684" s="38"/>
      <c r="W684" s="38"/>
      <c r="X684" s="38"/>
      <c r="Y684" s="38"/>
      <c r="Z684" s="38"/>
    </row>
    <row r="685" ht="12.75" customHeight="1">
      <c r="A685" s="38"/>
      <c r="B685" s="38"/>
      <c r="C685" s="38"/>
      <c r="D685" s="38"/>
      <c r="E685" s="38"/>
      <c r="F685" s="38"/>
      <c r="G685" s="38"/>
      <c r="H685" s="38"/>
      <c r="I685" s="38"/>
      <c r="J685" s="38"/>
      <c r="K685" s="38"/>
      <c r="L685" s="38"/>
      <c r="M685" s="38"/>
      <c r="N685" s="38"/>
      <c r="O685" s="38"/>
      <c r="P685" s="38"/>
      <c r="Q685" s="38"/>
      <c r="R685" s="38"/>
      <c r="S685" s="38"/>
      <c r="T685" s="38"/>
      <c r="U685" s="38"/>
      <c r="V685" s="38"/>
      <c r="W685" s="38"/>
      <c r="X685" s="38"/>
      <c r="Y685" s="38"/>
      <c r="Z685" s="38"/>
    </row>
    <row r="686" ht="12.75" customHeight="1">
      <c r="A686" s="38"/>
      <c r="B686" s="38"/>
      <c r="C686" s="38"/>
      <c r="D686" s="38"/>
      <c r="E686" s="38"/>
      <c r="F686" s="38"/>
      <c r="G686" s="38"/>
      <c r="H686" s="38"/>
      <c r="I686" s="38"/>
      <c r="J686" s="38"/>
      <c r="K686" s="38"/>
      <c r="L686" s="38"/>
      <c r="M686" s="38"/>
      <c r="N686" s="38"/>
      <c r="O686" s="38"/>
      <c r="P686" s="38"/>
      <c r="Q686" s="38"/>
      <c r="R686" s="38"/>
      <c r="S686" s="38"/>
      <c r="T686" s="38"/>
      <c r="U686" s="38"/>
      <c r="V686" s="38"/>
      <c r="W686" s="38"/>
      <c r="X686" s="38"/>
      <c r="Y686" s="38"/>
      <c r="Z686" s="38"/>
    </row>
    <row r="687" ht="12.75" customHeight="1">
      <c r="A687" s="38"/>
      <c r="B687" s="38"/>
      <c r="C687" s="38"/>
      <c r="D687" s="38"/>
      <c r="E687" s="38"/>
      <c r="F687" s="38"/>
      <c r="G687" s="38"/>
      <c r="H687" s="38"/>
      <c r="I687" s="38"/>
      <c r="J687" s="38"/>
      <c r="K687" s="38"/>
      <c r="L687" s="38"/>
      <c r="M687" s="38"/>
      <c r="N687" s="38"/>
      <c r="O687" s="38"/>
      <c r="P687" s="38"/>
      <c r="Q687" s="38"/>
      <c r="R687" s="38"/>
      <c r="S687" s="38"/>
      <c r="T687" s="38"/>
      <c r="U687" s="38"/>
      <c r="V687" s="38"/>
      <c r="W687" s="38"/>
      <c r="X687" s="38"/>
      <c r="Y687" s="38"/>
      <c r="Z687" s="38"/>
    </row>
    <row r="688" ht="12.75" customHeight="1">
      <c r="A688" s="38"/>
      <c r="B688" s="38"/>
      <c r="C688" s="38"/>
      <c r="D688" s="38"/>
      <c r="E688" s="38"/>
      <c r="F688" s="38"/>
      <c r="G688" s="38"/>
      <c r="H688" s="38"/>
      <c r="I688" s="38"/>
      <c r="J688" s="38"/>
      <c r="K688" s="38"/>
      <c r="L688" s="38"/>
      <c r="M688" s="38"/>
      <c r="N688" s="38"/>
      <c r="O688" s="38"/>
      <c r="P688" s="38"/>
      <c r="Q688" s="38"/>
      <c r="R688" s="38"/>
      <c r="S688" s="38"/>
      <c r="T688" s="38"/>
      <c r="U688" s="38"/>
      <c r="V688" s="38"/>
      <c r="W688" s="38"/>
      <c r="X688" s="38"/>
      <c r="Y688" s="38"/>
      <c r="Z688" s="38"/>
    </row>
    <row r="689" ht="12.75" customHeight="1">
      <c r="A689" s="38"/>
      <c r="B689" s="38"/>
      <c r="C689" s="38"/>
      <c r="D689" s="38"/>
      <c r="E689" s="38"/>
      <c r="F689" s="38"/>
      <c r="G689" s="38"/>
      <c r="H689" s="38"/>
      <c r="I689" s="38"/>
      <c r="J689" s="38"/>
      <c r="K689" s="38"/>
      <c r="L689" s="38"/>
      <c r="M689" s="38"/>
      <c r="N689" s="38"/>
      <c r="O689" s="38"/>
      <c r="P689" s="38"/>
      <c r="Q689" s="38"/>
      <c r="R689" s="38"/>
      <c r="S689" s="38"/>
      <c r="T689" s="38"/>
      <c r="U689" s="38"/>
      <c r="V689" s="38"/>
      <c r="W689" s="38"/>
      <c r="X689" s="38"/>
      <c r="Y689" s="38"/>
      <c r="Z689" s="38"/>
    </row>
    <row r="690" ht="12.75" customHeight="1">
      <c r="A690" s="38"/>
      <c r="B690" s="38"/>
      <c r="C690" s="38"/>
      <c r="D690" s="38"/>
      <c r="E690" s="38"/>
      <c r="F690" s="38"/>
      <c r="G690" s="38"/>
      <c r="H690" s="38"/>
      <c r="I690" s="38"/>
      <c r="J690" s="38"/>
      <c r="K690" s="38"/>
      <c r="L690" s="38"/>
      <c r="M690" s="38"/>
      <c r="N690" s="38"/>
      <c r="O690" s="38"/>
      <c r="P690" s="38"/>
      <c r="Q690" s="38"/>
      <c r="R690" s="38"/>
      <c r="S690" s="38"/>
      <c r="T690" s="38"/>
      <c r="U690" s="38"/>
      <c r="V690" s="38"/>
      <c r="W690" s="38"/>
      <c r="X690" s="38"/>
      <c r="Y690" s="38"/>
      <c r="Z690" s="38"/>
    </row>
    <row r="691" ht="12.75" customHeight="1">
      <c r="A691" s="38"/>
      <c r="B691" s="38"/>
      <c r="C691" s="38"/>
      <c r="D691" s="38"/>
      <c r="E691" s="38"/>
      <c r="F691" s="38"/>
      <c r="G691" s="38"/>
      <c r="H691" s="38"/>
      <c r="I691" s="38"/>
      <c r="J691" s="38"/>
      <c r="K691" s="38"/>
      <c r="L691" s="38"/>
      <c r="M691" s="38"/>
      <c r="N691" s="38"/>
      <c r="O691" s="38"/>
      <c r="P691" s="38"/>
      <c r="Q691" s="38"/>
      <c r="R691" s="38"/>
      <c r="S691" s="38"/>
      <c r="T691" s="38"/>
      <c r="U691" s="38"/>
      <c r="V691" s="38"/>
      <c r="W691" s="38"/>
      <c r="X691" s="38"/>
      <c r="Y691" s="38"/>
      <c r="Z691" s="38"/>
    </row>
    <row r="692" ht="12.75" customHeight="1">
      <c r="A692" s="38"/>
      <c r="B692" s="38"/>
      <c r="C692" s="38"/>
      <c r="D692" s="38"/>
      <c r="E692" s="38"/>
      <c r="F692" s="38"/>
      <c r="G692" s="38"/>
      <c r="H692" s="38"/>
      <c r="I692" s="38"/>
      <c r="J692" s="38"/>
      <c r="K692" s="38"/>
      <c r="L692" s="38"/>
      <c r="M692" s="38"/>
      <c r="N692" s="38"/>
      <c r="O692" s="38"/>
      <c r="P692" s="38"/>
      <c r="Q692" s="38"/>
      <c r="R692" s="38"/>
      <c r="S692" s="38"/>
      <c r="T692" s="38"/>
      <c r="U692" s="38"/>
      <c r="V692" s="38"/>
      <c r="W692" s="38"/>
      <c r="X692" s="38"/>
      <c r="Y692" s="38"/>
      <c r="Z692" s="38"/>
    </row>
    <row r="693" ht="12.75" customHeight="1">
      <c r="A693" s="38"/>
      <c r="B693" s="38"/>
      <c r="C693" s="38"/>
      <c r="D693" s="38"/>
      <c r="E693" s="38"/>
      <c r="F693" s="38"/>
      <c r="G693" s="38"/>
      <c r="H693" s="38"/>
      <c r="I693" s="38"/>
      <c r="J693" s="38"/>
      <c r="K693" s="38"/>
      <c r="L693" s="38"/>
      <c r="M693" s="38"/>
      <c r="N693" s="38"/>
      <c r="O693" s="38"/>
      <c r="P693" s="38"/>
      <c r="Q693" s="38"/>
      <c r="R693" s="38"/>
      <c r="S693" s="38"/>
      <c r="T693" s="38"/>
      <c r="U693" s="38"/>
      <c r="V693" s="38"/>
      <c r="W693" s="38"/>
      <c r="X693" s="38"/>
      <c r="Y693" s="38"/>
      <c r="Z693" s="38"/>
    </row>
    <row r="694" ht="12.75" customHeight="1">
      <c r="A694" s="38"/>
      <c r="B694" s="38"/>
      <c r="C694" s="38"/>
      <c r="D694" s="38"/>
      <c r="E694" s="38"/>
      <c r="F694" s="38"/>
      <c r="G694" s="38"/>
      <c r="H694" s="38"/>
      <c r="I694" s="38"/>
      <c r="J694" s="38"/>
      <c r="K694" s="38"/>
      <c r="L694" s="38"/>
      <c r="M694" s="38"/>
      <c r="N694" s="38"/>
      <c r="O694" s="38"/>
      <c r="P694" s="38"/>
      <c r="Q694" s="38"/>
      <c r="R694" s="38"/>
      <c r="S694" s="38"/>
      <c r="T694" s="38"/>
      <c r="U694" s="38"/>
      <c r="V694" s="38"/>
      <c r="W694" s="38"/>
      <c r="X694" s="38"/>
      <c r="Y694" s="38"/>
      <c r="Z694" s="38"/>
    </row>
    <row r="695" ht="12.75" customHeight="1">
      <c r="A695" s="38"/>
      <c r="B695" s="38"/>
      <c r="C695" s="38"/>
      <c r="D695" s="38"/>
      <c r="E695" s="38"/>
      <c r="F695" s="38"/>
      <c r="G695" s="38"/>
      <c r="H695" s="38"/>
      <c r="I695" s="38"/>
      <c r="J695" s="38"/>
      <c r="K695" s="38"/>
      <c r="L695" s="38"/>
      <c r="M695" s="38"/>
      <c r="N695" s="38"/>
      <c r="O695" s="38"/>
      <c r="P695" s="38"/>
      <c r="Q695" s="38"/>
      <c r="R695" s="38"/>
      <c r="S695" s="38"/>
      <c r="T695" s="38"/>
      <c r="U695" s="38"/>
      <c r="V695" s="38"/>
      <c r="W695" s="38"/>
      <c r="X695" s="38"/>
      <c r="Y695" s="38"/>
      <c r="Z695" s="38"/>
    </row>
    <row r="696" ht="12.75" customHeight="1">
      <c r="A696" s="38"/>
      <c r="B696" s="38"/>
      <c r="C696" s="38"/>
      <c r="D696" s="38"/>
      <c r="E696" s="38"/>
      <c r="F696" s="38"/>
      <c r="G696" s="38"/>
      <c r="H696" s="38"/>
      <c r="I696" s="38"/>
      <c r="J696" s="38"/>
      <c r="K696" s="38"/>
      <c r="L696" s="38"/>
      <c r="M696" s="38"/>
      <c r="N696" s="38"/>
      <c r="O696" s="38"/>
      <c r="P696" s="38"/>
      <c r="Q696" s="38"/>
      <c r="R696" s="38"/>
      <c r="S696" s="38"/>
      <c r="T696" s="38"/>
      <c r="U696" s="38"/>
      <c r="V696" s="38"/>
      <c r="W696" s="38"/>
      <c r="X696" s="38"/>
      <c r="Y696" s="38"/>
      <c r="Z696" s="38"/>
    </row>
    <row r="697" ht="12.75" customHeight="1">
      <c r="A697" s="38"/>
      <c r="B697" s="38"/>
      <c r="C697" s="38"/>
      <c r="D697" s="38"/>
      <c r="E697" s="38"/>
      <c r="F697" s="38"/>
      <c r="G697" s="38"/>
      <c r="H697" s="38"/>
      <c r="I697" s="38"/>
      <c r="J697" s="38"/>
      <c r="K697" s="38"/>
      <c r="L697" s="38"/>
      <c r="M697" s="38"/>
      <c r="N697" s="38"/>
      <c r="O697" s="38"/>
      <c r="P697" s="38"/>
      <c r="Q697" s="38"/>
      <c r="R697" s="38"/>
      <c r="S697" s="38"/>
      <c r="T697" s="38"/>
      <c r="U697" s="38"/>
      <c r="V697" s="38"/>
      <c r="W697" s="38"/>
      <c r="X697" s="38"/>
      <c r="Y697" s="38"/>
      <c r="Z697" s="38"/>
    </row>
    <row r="698" ht="12.75" customHeight="1">
      <c r="A698" s="38"/>
      <c r="B698" s="38"/>
      <c r="C698" s="38"/>
      <c r="D698" s="38"/>
      <c r="E698" s="38"/>
      <c r="F698" s="38"/>
      <c r="G698" s="38"/>
      <c r="H698" s="38"/>
      <c r="I698" s="38"/>
      <c r="J698" s="38"/>
      <c r="K698" s="38"/>
      <c r="L698" s="38"/>
      <c r="M698" s="38"/>
      <c r="N698" s="38"/>
      <c r="O698" s="38"/>
      <c r="P698" s="38"/>
      <c r="Q698" s="38"/>
      <c r="R698" s="38"/>
      <c r="S698" s="38"/>
      <c r="T698" s="38"/>
      <c r="U698" s="38"/>
      <c r="V698" s="38"/>
      <c r="W698" s="38"/>
      <c r="X698" s="38"/>
      <c r="Y698" s="38"/>
      <c r="Z698" s="38"/>
    </row>
    <row r="699" ht="12.75" customHeight="1">
      <c r="A699" s="38"/>
      <c r="B699" s="38"/>
      <c r="C699" s="38"/>
      <c r="D699" s="38"/>
      <c r="E699" s="38"/>
      <c r="F699" s="38"/>
      <c r="G699" s="38"/>
      <c r="H699" s="38"/>
      <c r="I699" s="38"/>
      <c r="J699" s="38"/>
      <c r="K699" s="38"/>
      <c r="L699" s="38"/>
      <c r="M699" s="38"/>
      <c r="N699" s="38"/>
      <c r="O699" s="38"/>
      <c r="P699" s="38"/>
      <c r="Q699" s="38"/>
      <c r="R699" s="38"/>
      <c r="S699" s="38"/>
      <c r="T699" s="38"/>
      <c r="U699" s="38"/>
      <c r="V699" s="38"/>
      <c r="W699" s="38"/>
      <c r="X699" s="38"/>
      <c r="Y699" s="38"/>
      <c r="Z699" s="38"/>
    </row>
    <row r="700" ht="12.75" customHeight="1">
      <c r="A700" s="38"/>
      <c r="B700" s="38"/>
      <c r="C700" s="38"/>
      <c r="D700" s="38"/>
      <c r="E700" s="38"/>
      <c r="F700" s="38"/>
      <c r="G700" s="38"/>
      <c r="H700" s="38"/>
      <c r="I700" s="38"/>
      <c r="J700" s="38"/>
      <c r="K700" s="38"/>
      <c r="L700" s="38"/>
      <c r="M700" s="38"/>
      <c r="N700" s="38"/>
      <c r="O700" s="38"/>
      <c r="P700" s="38"/>
      <c r="Q700" s="38"/>
      <c r="R700" s="38"/>
      <c r="S700" s="38"/>
      <c r="T700" s="38"/>
      <c r="U700" s="38"/>
      <c r="V700" s="38"/>
      <c r="W700" s="38"/>
      <c r="X700" s="38"/>
      <c r="Y700" s="38"/>
      <c r="Z700" s="38"/>
    </row>
    <row r="701" ht="12.75" customHeight="1">
      <c r="A701" s="38"/>
      <c r="B701" s="38"/>
      <c r="C701" s="38"/>
      <c r="D701" s="38"/>
      <c r="E701" s="38"/>
      <c r="F701" s="38"/>
      <c r="G701" s="38"/>
      <c r="H701" s="38"/>
      <c r="I701" s="38"/>
      <c r="J701" s="38"/>
      <c r="K701" s="38"/>
      <c r="L701" s="38"/>
      <c r="M701" s="38"/>
      <c r="N701" s="38"/>
      <c r="O701" s="38"/>
      <c r="P701" s="38"/>
      <c r="Q701" s="38"/>
      <c r="R701" s="38"/>
      <c r="S701" s="38"/>
      <c r="T701" s="38"/>
      <c r="U701" s="38"/>
      <c r="V701" s="38"/>
      <c r="W701" s="38"/>
      <c r="X701" s="38"/>
      <c r="Y701" s="38"/>
      <c r="Z701" s="38"/>
    </row>
    <row r="702" ht="12.75" customHeight="1">
      <c r="A702" s="38"/>
      <c r="B702" s="38"/>
      <c r="C702" s="38"/>
      <c r="D702" s="38"/>
      <c r="E702" s="38"/>
      <c r="F702" s="38"/>
      <c r="G702" s="38"/>
      <c r="H702" s="38"/>
      <c r="I702" s="38"/>
      <c r="J702" s="38"/>
      <c r="K702" s="38"/>
      <c r="L702" s="38"/>
      <c r="M702" s="38"/>
      <c r="N702" s="38"/>
      <c r="O702" s="38"/>
      <c r="P702" s="38"/>
      <c r="Q702" s="38"/>
      <c r="R702" s="38"/>
      <c r="S702" s="38"/>
      <c r="T702" s="38"/>
      <c r="U702" s="38"/>
      <c r="V702" s="38"/>
      <c r="W702" s="38"/>
      <c r="X702" s="38"/>
      <c r="Y702" s="38"/>
      <c r="Z702" s="38"/>
    </row>
    <row r="703" ht="12.75" customHeight="1">
      <c r="A703" s="38"/>
      <c r="B703" s="38"/>
      <c r="C703" s="38"/>
      <c r="D703" s="38"/>
      <c r="E703" s="38"/>
      <c r="F703" s="38"/>
      <c r="G703" s="38"/>
      <c r="H703" s="38"/>
      <c r="I703" s="38"/>
      <c r="J703" s="38"/>
      <c r="K703" s="38"/>
      <c r="L703" s="38"/>
      <c r="M703" s="38"/>
      <c r="N703" s="38"/>
      <c r="O703" s="38"/>
      <c r="P703" s="38"/>
      <c r="Q703" s="38"/>
      <c r="R703" s="38"/>
      <c r="S703" s="38"/>
      <c r="T703" s="38"/>
      <c r="U703" s="38"/>
      <c r="V703" s="38"/>
      <c r="W703" s="38"/>
      <c r="X703" s="38"/>
      <c r="Y703" s="38"/>
      <c r="Z703" s="38"/>
    </row>
    <row r="704" ht="12.75" customHeight="1">
      <c r="A704" s="38"/>
      <c r="B704" s="38"/>
      <c r="C704" s="38"/>
      <c r="D704" s="38"/>
      <c r="E704" s="38"/>
      <c r="F704" s="38"/>
      <c r="G704" s="38"/>
      <c r="H704" s="38"/>
      <c r="I704" s="38"/>
      <c r="J704" s="38"/>
      <c r="K704" s="38"/>
      <c r="L704" s="38"/>
      <c r="M704" s="38"/>
      <c r="N704" s="38"/>
      <c r="O704" s="38"/>
      <c r="P704" s="38"/>
      <c r="Q704" s="38"/>
      <c r="R704" s="38"/>
      <c r="S704" s="38"/>
      <c r="T704" s="38"/>
      <c r="U704" s="38"/>
      <c r="V704" s="38"/>
      <c r="W704" s="38"/>
      <c r="X704" s="38"/>
      <c r="Y704" s="38"/>
      <c r="Z704" s="38"/>
    </row>
    <row r="705" ht="12.75" customHeight="1">
      <c r="A705" s="38"/>
      <c r="B705" s="38"/>
      <c r="C705" s="38"/>
      <c r="D705" s="38"/>
      <c r="E705" s="38"/>
      <c r="F705" s="38"/>
      <c r="G705" s="38"/>
      <c r="H705" s="38"/>
      <c r="I705" s="38"/>
      <c r="J705" s="38"/>
      <c r="K705" s="38"/>
      <c r="L705" s="38"/>
      <c r="M705" s="38"/>
      <c r="N705" s="38"/>
      <c r="O705" s="38"/>
      <c r="P705" s="38"/>
      <c r="Q705" s="38"/>
      <c r="R705" s="38"/>
      <c r="S705" s="38"/>
      <c r="T705" s="38"/>
      <c r="U705" s="38"/>
      <c r="V705" s="38"/>
      <c r="W705" s="38"/>
      <c r="X705" s="38"/>
      <c r="Y705" s="38"/>
      <c r="Z705" s="38"/>
    </row>
    <row r="706" ht="12.75" customHeight="1">
      <c r="A706" s="38"/>
      <c r="B706" s="38"/>
      <c r="C706" s="38"/>
      <c r="D706" s="38"/>
      <c r="E706" s="38"/>
      <c r="F706" s="38"/>
      <c r="G706" s="38"/>
      <c r="H706" s="38"/>
      <c r="I706" s="38"/>
      <c r="J706" s="38"/>
      <c r="K706" s="38"/>
      <c r="L706" s="38"/>
      <c r="M706" s="38"/>
      <c r="N706" s="38"/>
      <c r="O706" s="38"/>
      <c r="P706" s="38"/>
      <c r="Q706" s="38"/>
      <c r="R706" s="38"/>
      <c r="S706" s="38"/>
      <c r="T706" s="38"/>
      <c r="U706" s="38"/>
      <c r="V706" s="38"/>
      <c r="W706" s="38"/>
      <c r="X706" s="38"/>
      <c r="Y706" s="38"/>
      <c r="Z706" s="38"/>
    </row>
    <row r="707" ht="12.75" customHeight="1">
      <c r="A707" s="38"/>
      <c r="B707" s="38"/>
      <c r="C707" s="38"/>
      <c r="D707" s="38"/>
      <c r="E707" s="38"/>
      <c r="F707" s="38"/>
      <c r="G707" s="38"/>
      <c r="H707" s="38"/>
      <c r="I707" s="38"/>
      <c r="J707" s="38"/>
      <c r="K707" s="38"/>
      <c r="L707" s="38"/>
      <c r="M707" s="38"/>
      <c r="N707" s="38"/>
      <c r="O707" s="38"/>
      <c r="P707" s="38"/>
      <c r="Q707" s="38"/>
      <c r="R707" s="38"/>
      <c r="S707" s="38"/>
      <c r="T707" s="38"/>
      <c r="U707" s="38"/>
      <c r="V707" s="38"/>
      <c r="W707" s="38"/>
      <c r="X707" s="38"/>
      <c r="Y707" s="38"/>
      <c r="Z707" s="38"/>
    </row>
    <row r="708" ht="12.75" customHeight="1">
      <c r="A708" s="38"/>
      <c r="B708" s="38"/>
      <c r="C708" s="38"/>
      <c r="D708" s="38"/>
      <c r="E708" s="38"/>
      <c r="F708" s="38"/>
      <c r="G708" s="38"/>
      <c r="H708" s="38"/>
      <c r="I708" s="38"/>
      <c r="J708" s="38"/>
      <c r="K708" s="38"/>
      <c r="L708" s="38"/>
      <c r="M708" s="38"/>
      <c r="N708" s="38"/>
      <c r="O708" s="38"/>
      <c r="P708" s="38"/>
      <c r="Q708" s="38"/>
      <c r="R708" s="38"/>
      <c r="S708" s="38"/>
      <c r="T708" s="38"/>
      <c r="U708" s="38"/>
      <c r="V708" s="38"/>
      <c r="W708" s="38"/>
      <c r="X708" s="38"/>
      <c r="Y708" s="38"/>
      <c r="Z708" s="38"/>
    </row>
    <row r="709" ht="12.75" customHeight="1">
      <c r="A709" s="38"/>
      <c r="B709" s="38"/>
      <c r="C709" s="38"/>
      <c r="D709" s="38"/>
      <c r="E709" s="38"/>
      <c r="F709" s="38"/>
      <c r="G709" s="38"/>
      <c r="H709" s="38"/>
      <c r="I709" s="38"/>
      <c r="J709" s="38"/>
      <c r="K709" s="38"/>
      <c r="L709" s="38"/>
      <c r="M709" s="38"/>
      <c r="N709" s="38"/>
      <c r="O709" s="38"/>
      <c r="P709" s="38"/>
      <c r="Q709" s="38"/>
      <c r="R709" s="38"/>
      <c r="S709" s="38"/>
      <c r="T709" s="38"/>
      <c r="U709" s="38"/>
      <c r="V709" s="38"/>
      <c r="W709" s="38"/>
      <c r="X709" s="38"/>
      <c r="Y709" s="38"/>
      <c r="Z709" s="38"/>
    </row>
    <row r="710" ht="12.75" customHeight="1">
      <c r="A710" s="38"/>
      <c r="B710" s="38"/>
      <c r="C710" s="38"/>
      <c r="D710" s="38"/>
      <c r="E710" s="38"/>
      <c r="F710" s="38"/>
      <c r="G710" s="38"/>
      <c r="H710" s="38"/>
      <c r="I710" s="38"/>
      <c r="J710" s="38"/>
      <c r="K710" s="38"/>
      <c r="L710" s="38"/>
      <c r="M710" s="38"/>
      <c r="N710" s="38"/>
      <c r="O710" s="38"/>
      <c r="P710" s="38"/>
      <c r="Q710" s="38"/>
      <c r="R710" s="38"/>
      <c r="S710" s="38"/>
      <c r="T710" s="38"/>
      <c r="U710" s="38"/>
      <c r="V710" s="38"/>
      <c r="W710" s="38"/>
      <c r="X710" s="38"/>
      <c r="Y710" s="38"/>
      <c r="Z710" s="38"/>
    </row>
    <row r="711" ht="12.75" customHeight="1">
      <c r="A711" s="38"/>
      <c r="B711" s="38"/>
      <c r="C711" s="38"/>
      <c r="D711" s="38"/>
      <c r="E711" s="38"/>
      <c r="F711" s="38"/>
      <c r="G711" s="38"/>
      <c r="H711" s="38"/>
      <c r="I711" s="38"/>
      <c r="J711" s="38"/>
      <c r="K711" s="38"/>
      <c r="L711" s="38"/>
      <c r="M711" s="38"/>
      <c r="N711" s="38"/>
      <c r="O711" s="38"/>
      <c r="P711" s="38"/>
      <c r="Q711" s="38"/>
      <c r="R711" s="38"/>
      <c r="S711" s="38"/>
      <c r="T711" s="38"/>
      <c r="U711" s="38"/>
      <c r="V711" s="38"/>
      <c r="W711" s="38"/>
      <c r="X711" s="38"/>
      <c r="Y711" s="38"/>
      <c r="Z711" s="38"/>
    </row>
    <row r="712" ht="12.75" customHeight="1">
      <c r="A712" s="38"/>
      <c r="B712" s="38"/>
      <c r="C712" s="38"/>
      <c r="D712" s="38"/>
      <c r="E712" s="38"/>
      <c r="F712" s="38"/>
      <c r="G712" s="38"/>
      <c r="H712" s="38"/>
      <c r="I712" s="38"/>
      <c r="J712" s="38"/>
      <c r="K712" s="38"/>
      <c r="L712" s="38"/>
      <c r="M712" s="38"/>
      <c r="N712" s="38"/>
      <c r="O712" s="38"/>
      <c r="P712" s="38"/>
      <c r="Q712" s="38"/>
      <c r="R712" s="38"/>
      <c r="S712" s="38"/>
      <c r="T712" s="38"/>
      <c r="U712" s="38"/>
      <c r="V712" s="38"/>
      <c r="W712" s="38"/>
      <c r="X712" s="38"/>
      <c r="Y712" s="38"/>
      <c r="Z712" s="38"/>
    </row>
    <row r="713" ht="12.75" customHeight="1">
      <c r="A713" s="38"/>
      <c r="B713" s="38"/>
      <c r="C713" s="38"/>
      <c r="D713" s="38"/>
      <c r="E713" s="38"/>
      <c r="F713" s="38"/>
      <c r="G713" s="38"/>
      <c r="H713" s="38"/>
      <c r="I713" s="38"/>
      <c r="J713" s="38"/>
      <c r="K713" s="38"/>
      <c r="L713" s="38"/>
      <c r="M713" s="38"/>
      <c r="N713" s="38"/>
      <c r="O713" s="38"/>
      <c r="P713" s="38"/>
      <c r="Q713" s="38"/>
      <c r="R713" s="38"/>
      <c r="S713" s="38"/>
      <c r="T713" s="38"/>
      <c r="U713" s="38"/>
      <c r="V713" s="38"/>
      <c r="W713" s="38"/>
      <c r="X713" s="38"/>
      <c r="Y713" s="38"/>
      <c r="Z713" s="38"/>
    </row>
    <row r="714" ht="12.75" customHeight="1">
      <c r="A714" s="38"/>
      <c r="B714" s="38"/>
      <c r="C714" s="38"/>
      <c r="D714" s="38"/>
      <c r="E714" s="38"/>
      <c r="F714" s="38"/>
      <c r="G714" s="38"/>
      <c r="H714" s="38"/>
      <c r="I714" s="38"/>
      <c r="J714" s="38"/>
      <c r="K714" s="38"/>
      <c r="L714" s="38"/>
      <c r="M714" s="38"/>
      <c r="N714" s="38"/>
      <c r="O714" s="38"/>
      <c r="P714" s="38"/>
      <c r="Q714" s="38"/>
      <c r="R714" s="38"/>
      <c r="S714" s="38"/>
      <c r="T714" s="38"/>
      <c r="U714" s="38"/>
      <c r="V714" s="38"/>
      <c r="W714" s="38"/>
      <c r="X714" s="38"/>
      <c r="Y714" s="38"/>
      <c r="Z714" s="38"/>
    </row>
    <row r="715" ht="12.75" customHeight="1">
      <c r="A715" s="38"/>
      <c r="B715" s="38"/>
      <c r="C715" s="38"/>
      <c r="D715" s="38"/>
      <c r="E715" s="38"/>
      <c r="F715" s="38"/>
      <c r="G715" s="38"/>
      <c r="H715" s="38"/>
      <c r="I715" s="38"/>
      <c r="J715" s="38"/>
      <c r="K715" s="38"/>
      <c r="L715" s="38"/>
      <c r="M715" s="38"/>
      <c r="N715" s="38"/>
      <c r="O715" s="38"/>
      <c r="P715" s="38"/>
      <c r="Q715" s="38"/>
      <c r="R715" s="38"/>
      <c r="S715" s="38"/>
      <c r="T715" s="38"/>
      <c r="U715" s="38"/>
      <c r="V715" s="38"/>
      <c r="W715" s="38"/>
      <c r="X715" s="38"/>
      <c r="Y715" s="38"/>
      <c r="Z715" s="38"/>
    </row>
    <row r="716" ht="12.75" customHeight="1">
      <c r="A716" s="38"/>
      <c r="B716" s="38"/>
      <c r="C716" s="38"/>
      <c r="D716" s="38"/>
      <c r="E716" s="38"/>
      <c r="F716" s="38"/>
      <c r="G716" s="38"/>
      <c r="H716" s="38"/>
      <c r="I716" s="38"/>
      <c r="J716" s="38"/>
      <c r="K716" s="38"/>
      <c r="L716" s="38"/>
      <c r="M716" s="38"/>
      <c r="N716" s="38"/>
      <c r="O716" s="38"/>
      <c r="P716" s="38"/>
      <c r="Q716" s="38"/>
      <c r="R716" s="38"/>
      <c r="S716" s="38"/>
      <c r="T716" s="38"/>
      <c r="U716" s="38"/>
      <c r="V716" s="38"/>
      <c r="W716" s="38"/>
      <c r="X716" s="38"/>
      <c r="Y716" s="38"/>
      <c r="Z716" s="38"/>
    </row>
    <row r="717" ht="12.75" customHeight="1">
      <c r="A717" s="38"/>
      <c r="B717" s="38"/>
      <c r="C717" s="38"/>
      <c r="D717" s="38"/>
      <c r="E717" s="38"/>
      <c r="F717" s="38"/>
      <c r="G717" s="38"/>
      <c r="H717" s="38"/>
      <c r="I717" s="38"/>
      <c r="J717" s="38"/>
      <c r="K717" s="38"/>
      <c r="L717" s="38"/>
      <c r="M717" s="38"/>
      <c r="N717" s="38"/>
      <c r="O717" s="38"/>
      <c r="P717" s="38"/>
      <c r="Q717" s="38"/>
      <c r="R717" s="38"/>
      <c r="S717" s="38"/>
      <c r="T717" s="38"/>
      <c r="U717" s="38"/>
      <c r="V717" s="38"/>
      <c r="W717" s="38"/>
      <c r="X717" s="38"/>
      <c r="Y717" s="38"/>
      <c r="Z717" s="38"/>
    </row>
    <row r="718" ht="12.75" customHeight="1">
      <c r="A718" s="38"/>
      <c r="B718" s="38"/>
      <c r="C718" s="38"/>
      <c r="D718" s="38"/>
      <c r="E718" s="38"/>
      <c r="F718" s="38"/>
      <c r="G718" s="38"/>
      <c r="H718" s="38"/>
      <c r="I718" s="38"/>
      <c r="J718" s="38"/>
      <c r="K718" s="38"/>
      <c r="L718" s="38"/>
      <c r="M718" s="38"/>
      <c r="N718" s="38"/>
      <c r="O718" s="38"/>
      <c r="P718" s="38"/>
      <c r="Q718" s="38"/>
      <c r="R718" s="38"/>
      <c r="S718" s="38"/>
      <c r="T718" s="38"/>
      <c r="U718" s="38"/>
      <c r="V718" s="38"/>
      <c r="W718" s="38"/>
      <c r="X718" s="38"/>
      <c r="Y718" s="38"/>
      <c r="Z718" s="38"/>
    </row>
    <row r="719" ht="12.75" customHeight="1">
      <c r="A719" s="38"/>
      <c r="B719" s="38"/>
      <c r="C719" s="38"/>
      <c r="D719" s="38"/>
      <c r="E719" s="38"/>
      <c r="F719" s="38"/>
      <c r="G719" s="38"/>
      <c r="H719" s="38"/>
      <c r="I719" s="38"/>
      <c r="J719" s="38"/>
      <c r="K719" s="38"/>
      <c r="L719" s="38"/>
      <c r="M719" s="38"/>
      <c r="N719" s="38"/>
      <c r="O719" s="38"/>
      <c r="P719" s="38"/>
      <c r="Q719" s="38"/>
      <c r="R719" s="38"/>
      <c r="S719" s="38"/>
      <c r="T719" s="38"/>
      <c r="U719" s="38"/>
      <c r="V719" s="38"/>
      <c r="W719" s="38"/>
      <c r="X719" s="38"/>
      <c r="Y719" s="38"/>
      <c r="Z719" s="38"/>
    </row>
    <row r="720" ht="12.75" customHeight="1">
      <c r="A720" s="38"/>
      <c r="B720" s="38"/>
      <c r="C720" s="38"/>
      <c r="D720" s="38"/>
      <c r="E720" s="38"/>
      <c r="F720" s="38"/>
      <c r="G720" s="38"/>
      <c r="H720" s="38"/>
      <c r="I720" s="38"/>
      <c r="J720" s="38"/>
      <c r="K720" s="38"/>
      <c r="L720" s="38"/>
      <c r="M720" s="38"/>
      <c r="N720" s="38"/>
      <c r="O720" s="38"/>
      <c r="P720" s="38"/>
      <c r="Q720" s="38"/>
      <c r="R720" s="38"/>
      <c r="S720" s="38"/>
      <c r="T720" s="38"/>
      <c r="U720" s="38"/>
      <c r="V720" s="38"/>
      <c r="W720" s="38"/>
      <c r="X720" s="38"/>
      <c r="Y720" s="38"/>
      <c r="Z720" s="38"/>
    </row>
    <row r="721" ht="12.75" customHeight="1">
      <c r="A721" s="38"/>
      <c r="B721" s="38"/>
      <c r="C721" s="38"/>
      <c r="D721" s="38"/>
      <c r="E721" s="38"/>
      <c r="F721" s="38"/>
      <c r="G721" s="38"/>
      <c r="H721" s="38"/>
      <c r="I721" s="38"/>
      <c r="J721" s="38"/>
      <c r="K721" s="38"/>
      <c r="L721" s="38"/>
      <c r="M721" s="38"/>
      <c r="N721" s="38"/>
      <c r="O721" s="38"/>
      <c r="P721" s="38"/>
      <c r="Q721" s="38"/>
      <c r="R721" s="38"/>
      <c r="S721" s="38"/>
      <c r="T721" s="38"/>
      <c r="U721" s="38"/>
      <c r="V721" s="38"/>
      <c r="W721" s="38"/>
      <c r="X721" s="38"/>
      <c r="Y721" s="38"/>
      <c r="Z721" s="38"/>
    </row>
    <row r="722" ht="12.75" customHeight="1">
      <c r="A722" s="38"/>
      <c r="B722" s="38"/>
      <c r="C722" s="38"/>
      <c r="D722" s="38"/>
      <c r="E722" s="38"/>
      <c r="F722" s="38"/>
      <c r="G722" s="38"/>
      <c r="H722" s="38"/>
      <c r="I722" s="38"/>
      <c r="J722" s="38"/>
      <c r="K722" s="38"/>
      <c r="L722" s="38"/>
      <c r="M722" s="38"/>
      <c r="N722" s="38"/>
      <c r="O722" s="38"/>
      <c r="P722" s="38"/>
      <c r="Q722" s="38"/>
      <c r="R722" s="38"/>
      <c r="S722" s="38"/>
      <c r="T722" s="38"/>
      <c r="U722" s="38"/>
      <c r="V722" s="38"/>
      <c r="W722" s="38"/>
      <c r="X722" s="38"/>
      <c r="Y722" s="38"/>
      <c r="Z722" s="38"/>
    </row>
    <row r="723" ht="12.75" customHeight="1">
      <c r="A723" s="38"/>
      <c r="B723" s="38"/>
      <c r="C723" s="38"/>
      <c r="D723" s="38"/>
      <c r="E723" s="38"/>
      <c r="F723" s="38"/>
      <c r="G723" s="38"/>
      <c r="H723" s="38"/>
      <c r="I723" s="38"/>
      <c r="J723" s="38"/>
      <c r="K723" s="38"/>
      <c r="L723" s="38"/>
      <c r="M723" s="38"/>
      <c r="N723" s="38"/>
      <c r="O723" s="38"/>
      <c r="P723" s="38"/>
      <c r="Q723" s="38"/>
      <c r="R723" s="38"/>
      <c r="S723" s="38"/>
      <c r="T723" s="38"/>
      <c r="U723" s="38"/>
      <c r="V723" s="38"/>
      <c r="W723" s="38"/>
      <c r="X723" s="38"/>
      <c r="Y723" s="38"/>
      <c r="Z723" s="38"/>
    </row>
    <row r="724" ht="12.75" customHeight="1">
      <c r="A724" s="38"/>
      <c r="B724" s="38"/>
      <c r="C724" s="38"/>
      <c r="D724" s="38"/>
      <c r="E724" s="38"/>
      <c r="F724" s="38"/>
      <c r="G724" s="38"/>
      <c r="H724" s="38"/>
      <c r="I724" s="38"/>
      <c r="J724" s="38"/>
      <c r="K724" s="38"/>
      <c r="L724" s="38"/>
      <c r="M724" s="38"/>
      <c r="N724" s="38"/>
      <c r="O724" s="38"/>
      <c r="P724" s="38"/>
      <c r="Q724" s="38"/>
      <c r="R724" s="38"/>
      <c r="S724" s="38"/>
      <c r="T724" s="38"/>
      <c r="U724" s="38"/>
      <c r="V724" s="38"/>
      <c r="W724" s="38"/>
      <c r="X724" s="38"/>
      <c r="Y724" s="38"/>
      <c r="Z724" s="38"/>
    </row>
    <row r="725" ht="12.75" customHeight="1">
      <c r="A725" s="38"/>
      <c r="B725" s="38"/>
      <c r="C725" s="38"/>
      <c r="D725" s="38"/>
      <c r="E725" s="38"/>
      <c r="F725" s="38"/>
      <c r="G725" s="38"/>
      <c r="H725" s="38"/>
      <c r="I725" s="38"/>
      <c r="J725" s="38"/>
      <c r="K725" s="38"/>
      <c r="L725" s="38"/>
      <c r="M725" s="38"/>
      <c r="N725" s="38"/>
      <c r="O725" s="38"/>
      <c r="P725" s="38"/>
      <c r="Q725" s="38"/>
      <c r="R725" s="38"/>
      <c r="S725" s="38"/>
      <c r="T725" s="38"/>
      <c r="U725" s="38"/>
      <c r="V725" s="38"/>
      <c r="W725" s="38"/>
      <c r="X725" s="38"/>
      <c r="Y725" s="38"/>
      <c r="Z725" s="38"/>
    </row>
    <row r="726" ht="12.75" customHeight="1">
      <c r="A726" s="38"/>
      <c r="B726" s="38"/>
      <c r="C726" s="38"/>
      <c r="D726" s="38"/>
      <c r="E726" s="38"/>
      <c r="F726" s="38"/>
      <c r="G726" s="38"/>
      <c r="H726" s="38"/>
      <c r="I726" s="38"/>
      <c r="J726" s="38"/>
      <c r="K726" s="38"/>
      <c r="L726" s="38"/>
      <c r="M726" s="38"/>
      <c r="N726" s="38"/>
      <c r="O726" s="38"/>
      <c r="P726" s="38"/>
      <c r="Q726" s="38"/>
      <c r="R726" s="38"/>
      <c r="S726" s="38"/>
      <c r="T726" s="38"/>
      <c r="U726" s="38"/>
      <c r="V726" s="38"/>
      <c r="W726" s="38"/>
      <c r="X726" s="38"/>
      <c r="Y726" s="38"/>
      <c r="Z726" s="38"/>
    </row>
    <row r="727" ht="12.75" customHeight="1">
      <c r="A727" s="38"/>
      <c r="B727" s="38"/>
      <c r="C727" s="38"/>
      <c r="D727" s="38"/>
      <c r="E727" s="38"/>
      <c r="F727" s="38"/>
      <c r="G727" s="38"/>
      <c r="H727" s="38"/>
      <c r="I727" s="38"/>
      <c r="J727" s="38"/>
      <c r="K727" s="38"/>
      <c r="L727" s="38"/>
      <c r="M727" s="38"/>
      <c r="N727" s="38"/>
      <c r="O727" s="38"/>
      <c r="P727" s="38"/>
      <c r="Q727" s="38"/>
      <c r="R727" s="38"/>
      <c r="S727" s="38"/>
      <c r="T727" s="38"/>
      <c r="U727" s="38"/>
      <c r="V727" s="38"/>
      <c r="W727" s="38"/>
      <c r="X727" s="38"/>
      <c r="Y727" s="38"/>
      <c r="Z727" s="38"/>
    </row>
    <row r="728" ht="12.75" customHeight="1">
      <c r="A728" s="38"/>
      <c r="B728" s="38"/>
      <c r="C728" s="38"/>
      <c r="D728" s="38"/>
      <c r="E728" s="38"/>
      <c r="F728" s="38"/>
      <c r="G728" s="38"/>
      <c r="H728" s="38"/>
      <c r="I728" s="38"/>
      <c r="J728" s="38"/>
      <c r="K728" s="38"/>
      <c r="L728" s="38"/>
      <c r="M728" s="38"/>
      <c r="N728" s="38"/>
      <c r="O728" s="38"/>
      <c r="P728" s="38"/>
      <c r="Q728" s="38"/>
      <c r="R728" s="38"/>
      <c r="S728" s="38"/>
      <c r="T728" s="38"/>
      <c r="U728" s="38"/>
      <c r="V728" s="38"/>
      <c r="W728" s="38"/>
      <c r="X728" s="38"/>
      <c r="Y728" s="38"/>
      <c r="Z728" s="38"/>
    </row>
    <row r="729" ht="12.75" customHeight="1">
      <c r="A729" s="38"/>
      <c r="B729" s="38"/>
      <c r="C729" s="38"/>
      <c r="D729" s="38"/>
      <c r="E729" s="38"/>
      <c r="F729" s="38"/>
      <c r="G729" s="38"/>
      <c r="H729" s="38"/>
      <c r="I729" s="38"/>
      <c r="J729" s="38"/>
      <c r="K729" s="38"/>
      <c r="L729" s="38"/>
      <c r="M729" s="38"/>
      <c r="N729" s="38"/>
      <c r="O729" s="38"/>
      <c r="P729" s="38"/>
      <c r="Q729" s="38"/>
      <c r="R729" s="38"/>
      <c r="S729" s="38"/>
      <c r="T729" s="38"/>
      <c r="U729" s="38"/>
      <c r="V729" s="38"/>
      <c r="W729" s="38"/>
      <c r="X729" s="38"/>
      <c r="Y729" s="38"/>
      <c r="Z729" s="38"/>
    </row>
    <row r="730" ht="12.75" customHeight="1">
      <c r="A730" s="38"/>
      <c r="B730" s="38"/>
      <c r="C730" s="38"/>
      <c r="D730" s="38"/>
      <c r="E730" s="38"/>
      <c r="F730" s="38"/>
      <c r="G730" s="38"/>
      <c r="H730" s="38"/>
      <c r="I730" s="38"/>
      <c r="J730" s="38"/>
      <c r="K730" s="38"/>
      <c r="L730" s="38"/>
      <c r="M730" s="38"/>
      <c r="N730" s="38"/>
      <c r="O730" s="38"/>
      <c r="P730" s="38"/>
      <c r="Q730" s="38"/>
      <c r="R730" s="38"/>
      <c r="S730" s="38"/>
      <c r="T730" s="38"/>
      <c r="U730" s="38"/>
      <c r="V730" s="38"/>
      <c r="W730" s="38"/>
      <c r="X730" s="38"/>
      <c r="Y730" s="38"/>
      <c r="Z730" s="38"/>
    </row>
    <row r="731" ht="12.75" customHeight="1">
      <c r="A731" s="38"/>
      <c r="B731" s="38"/>
      <c r="C731" s="38"/>
      <c r="D731" s="38"/>
      <c r="E731" s="38"/>
      <c r="F731" s="38"/>
      <c r="G731" s="38"/>
      <c r="H731" s="38"/>
      <c r="I731" s="38"/>
      <c r="J731" s="38"/>
      <c r="K731" s="38"/>
      <c r="L731" s="38"/>
      <c r="M731" s="38"/>
      <c r="N731" s="38"/>
      <c r="O731" s="38"/>
      <c r="P731" s="38"/>
      <c r="Q731" s="38"/>
      <c r="R731" s="38"/>
      <c r="S731" s="38"/>
      <c r="T731" s="38"/>
      <c r="U731" s="38"/>
      <c r="V731" s="38"/>
      <c r="W731" s="38"/>
      <c r="X731" s="38"/>
      <c r="Y731" s="38"/>
      <c r="Z731" s="38"/>
    </row>
    <row r="732" ht="12.75" customHeight="1">
      <c r="A732" s="38"/>
      <c r="B732" s="38"/>
      <c r="C732" s="38"/>
      <c r="D732" s="38"/>
      <c r="E732" s="38"/>
      <c r="F732" s="38"/>
      <c r="G732" s="38"/>
      <c r="H732" s="38"/>
      <c r="I732" s="38"/>
      <c r="J732" s="38"/>
      <c r="K732" s="38"/>
      <c r="L732" s="38"/>
      <c r="M732" s="38"/>
      <c r="N732" s="38"/>
      <c r="O732" s="38"/>
      <c r="P732" s="38"/>
      <c r="Q732" s="38"/>
      <c r="R732" s="38"/>
      <c r="S732" s="38"/>
      <c r="T732" s="38"/>
      <c r="U732" s="38"/>
      <c r="V732" s="38"/>
      <c r="W732" s="38"/>
      <c r="X732" s="38"/>
      <c r="Y732" s="38"/>
      <c r="Z732" s="38"/>
    </row>
    <row r="733" ht="12.75" customHeight="1">
      <c r="A733" s="38"/>
      <c r="B733" s="38"/>
      <c r="C733" s="38"/>
      <c r="D733" s="38"/>
      <c r="E733" s="38"/>
      <c r="F733" s="38"/>
      <c r="G733" s="38"/>
      <c r="H733" s="38"/>
      <c r="I733" s="38"/>
      <c r="J733" s="38"/>
      <c r="K733" s="38"/>
      <c r="L733" s="38"/>
      <c r="M733" s="38"/>
      <c r="N733" s="38"/>
      <c r="O733" s="38"/>
      <c r="P733" s="38"/>
      <c r="Q733" s="38"/>
      <c r="R733" s="38"/>
      <c r="S733" s="38"/>
      <c r="T733" s="38"/>
      <c r="U733" s="38"/>
      <c r="V733" s="38"/>
      <c r="W733" s="38"/>
      <c r="X733" s="38"/>
      <c r="Y733" s="38"/>
      <c r="Z733" s="38"/>
    </row>
    <row r="734" ht="12.75" customHeight="1">
      <c r="A734" s="38"/>
      <c r="B734" s="38"/>
      <c r="C734" s="38"/>
      <c r="D734" s="38"/>
      <c r="E734" s="38"/>
      <c r="F734" s="38"/>
      <c r="G734" s="38"/>
      <c r="H734" s="38"/>
      <c r="I734" s="38"/>
      <c r="J734" s="38"/>
      <c r="K734" s="38"/>
      <c r="L734" s="38"/>
      <c r="M734" s="38"/>
      <c r="N734" s="38"/>
      <c r="O734" s="38"/>
      <c r="P734" s="38"/>
      <c r="Q734" s="38"/>
      <c r="R734" s="38"/>
      <c r="S734" s="38"/>
      <c r="T734" s="38"/>
      <c r="U734" s="38"/>
      <c r="V734" s="38"/>
      <c r="W734" s="38"/>
      <c r="X734" s="38"/>
      <c r="Y734" s="38"/>
      <c r="Z734" s="38"/>
    </row>
    <row r="735" ht="12.75" customHeight="1">
      <c r="A735" s="38"/>
      <c r="B735" s="38"/>
      <c r="C735" s="38"/>
      <c r="D735" s="38"/>
      <c r="E735" s="38"/>
      <c r="F735" s="38"/>
      <c r="G735" s="38"/>
      <c r="H735" s="38"/>
      <c r="I735" s="38"/>
      <c r="J735" s="38"/>
      <c r="K735" s="38"/>
      <c r="L735" s="38"/>
      <c r="M735" s="38"/>
      <c r="N735" s="38"/>
      <c r="O735" s="38"/>
      <c r="P735" s="38"/>
      <c r="Q735" s="38"/>
      <c r="R735" s="38"/>
      <c r="S735" s="38"/>
      <c r="T735" s="38"/>
      <c r="U735" s="38"/>
      <c r="V735" s="38"/>
      <c r="W735" s="38"/>
      <c r="X735" s="38"/>
      <c r="Y735" s="38"/>
      <c r="Z735" s="38"/>
    </row>
    <row r="736" ht="12.75" customHeight="1">
      <c r="A736" s="38"/>
      <c r="B736" s="38"/>
      <c r="C736" s="38"/>
      <c r="D736" s="38"/>
      <c r="E736" s="38"/>
      <c r="F736" s="38"/>
      <c r="G736" s="38"/>
      <c r="H736" s="38"/>
      <c r="I736" s="38"/>
      <c r="J736" s="38"/>
      <c r="K736" s="38"/>
      <c r="L736" s="38"/>
      <c r="M736" s="38"/>
      <c r="N736" s="38"/>
      <c r="O736" s="38"/>
      <c r="P736" s="38"/>
      <c r="Q736" s="38"/>
      <c r="R736" s="38"/>
      <c r="S736" s="38"/>
      <c r="T736" s="38"/>
      <c r="U736" s="38"/>
      <c r="V736" s="38"/>
      <c r="W736" s="38"/>
      <c r="X736" s="38"/>
      <c r="Y736" s="38"/>
      <c r="Z736" s="38"/>
    </row>
    <row r="737" ht="12.75" customHeight="1">
      <c r="A737" s="38"/>
      <c r="B737" s="38"/>
      <c r="C737" s="38"/>
      <c r="D737" s="38"/>
      <c r="E737" s="38"/>
      <c r="F737" s="38"/>
      <c r="G737" s="38"/>
      <c r="H737" s="38"/>
      <c r="I737" s="38"/>
      <c r="J737" s="38"/>
      <c r="K737" s="38"/>
      <c r="L737" s="38"/>
      <c r="M737" s="38"/>
      <c r="N737" s="38"/>
      <c r="O737" s="38"/>
      <c r="P737" s="38"/>
      <c r="Q737" s="38"/>
      <c r="R737" s="38"/>
      <c r="S737" s="38"/>
      <c r="T737" s="38"/>
      <c r="U737" s="38"/>
      <c r="V737" s="38"/>
      <c r="W737" s="38"/>
      <c r="X737" s="38"/>
      <c r="Y737" s="38"/>
      <c r="Z737" s="38"/>
    </row>
    <row r="738" ht="12.75" customHeight="1">
      <c r="A738" s="38"/>
      <c r="B738" s="38"/>
      <c r="C738" s="38"/>
      <c r="D738" s="38"/>
      <c r="E738" s="38"/>
      <c r="F738" s="38"/>
      <c r="G738" s="38"/>
      <c r="H738" s="38"/>
      <c r="I738" s="38"/>
      <c r="J738" s="38"/>
      <c r="K738" s="38"/>
      <c r="L738" s="38"/>
      <c r="M738" s="38"/>
      <c r="N738" s="38"/>
      <c r="O738" s="38"/>
      <c r="P738" s="38"/>
      <c r="Q738" s="38"/>
      <c r="R738" s="38"/>
      <c r="S738" s="38"/>
      <c r="T738" s="38"/>
      <c r="U738" s="38"/>
      <c r="V738" s="38"/>
      <c r="W738" s="38"/>
      <c r="X738" s="38"/>
      <c r="Y738" s="38"/>
      <c r="Z738" s="38"/>
    </row>
    <row r="739" ht="12.75" customHeight="1">
      <c r="A739" s="38"/>
      <c r="B739" s="38"/>
      <c r="C739" s="38"/>
      <c r="D739" s="38"/>
      <c r="E739" s="38"/>
      <c r="F739" s="38"/>
      <c r="G739" s="38"/>
      <c r="H739" s="38"/>
      <c r="I739" s="38"/>
      <c r="J739" s="38"/>
      <c r="K739" s="38"/>
      <c r="L739" s="38"/>
      <c r="M739" s="38"/>
      <c r="N739" s="38"/>
      <c r="O739" s="38"/>
      <c r="P739" s="38"/>
      <c r="Q739" s="38"/>
      <c r="R739" s="38"/>
      <c r="S739" s="38"/>
      <c r="T739" s="38"/>
      <c r="U739" s="38"/>
      <c r="V739" s="38"/>
      <c r="W739" s="38"/>
      <c r="X739" s="38"/>
      <c r="Y739" s="38"/>
      <c r="Z739" s="38"/>
    </row>
    <row r="740" ht="12.75" customHeight="1">
      <c r="A740" s="38"/>
      <c r="B740" s="38"/>
      <c r="C740" s="38"/>
      <c r="D740" s="38"/>
      <c r="E740" s="38"/>
      <c r="F740" s="38"/>
      <c r="G740" s="38"/>
      <c r="H740" s="38"/>
      <c r="I740" s="38"/>
      <c r="J740" s="38"/>
      <c r="K740" s="38"/>
      <c r="L740" s="38"/>
      <c r="M740" s="38"/>
      <c r="N740" s="38"/>
      <c r="O740" s="38"/>
      <c r="P740" s="38"/>
      <c r="Q740" s="38"/>
      <c r="R740" s="38"/>
      <c r="S740" s="38"/>
      <c r="T740" s="38"/>
      <c r="U740" s="38"/>
      <c r="V740" s="38"/>
      <c r="W740" s="38"/>
      <c r="X740" s="38"/>
      <c r="Y740" s="38"/>
      <c r="Z740" s="38"/>
    </row>
    <row r="741" ht="12.75" customHeight="1">
      <c r="A741" s="38"/>
      <c r="B741" s="38"/>
      <c r="C741" s="38"/>
      <c r="D741" s="38"/>
      <c r="E741" s="38"/>
      <c r="F741" s="38"/>
      <c r="G741" s="38"/>
      <c r="H741" s="38"/>
      <c r="I741" s="38"/>
      <c r="J741" s="38"/>
      <c r="K741" s="38"/>
      <c r="L741" s="38"/>
      <c r="M741" s="38"/>
      <c r="N741" s="38"/>
      <c r="O741" s="38"/>
      <c r="P741" s="38"/>
      <c r="Q741" s="38"/>
      <c r="R741" s="38"/>
      <c r="S741" s="38"/>
      <c r="T741" s="38"/>
      <c r="U741" s="38"/>
      <c r="V741" s="38"/>
      <c r="W741" s="38"/>
      <c r="X741" s="38"/>
      <c r="Y741" s="38"/>
      <c r="Z741" s="38"/>
    </row>
    <row r="742" ht="12.75" customHeight="1">
      <c r="A742" s="38"/>
      <c r="B742" s="38"/>
      <c r="C742" s="38"/>
      <c r="D742" s="38"/>
      <c r="E742" s="38"/>
      <c r="F742" s="38"/>
      <c r="G742" s="38"/>
      <c r="H742" s="38"/>
      <c r="I742" s="38"/>
      <c r="J742" s="38"/>
      <c r="K742" s="38"/>
      <c r="L742" s="38"/>
      <c r="M742" s="38"/>
      <c r="N742" s="38"/>
      <c r="O742" s="38"/>
      <c r="P742" s="38"/>
      <c r="Q742" s="38"/>
      <c r="R742" s="38"/>
      <c r="S742" s="38"/>
      <c r="T742" s="38"/>
      <c r="U742" s="38"/>
      <c r="V742" s="38"/>
      <c r="W742" s="38"/>
      <c r="X742" s="38"/>
      <c r="Y742" s="38"/>
      <c r="Z742" s="38"/>
    </row>
    <row r="743" ht="12.75" customHeight="1">
      <c r="A743" s="38"/>
      <c r="B743" s="38"/>
      <c r="C743" s="38"/>
      <c r="D743" s="38"/>
      <c r="E743" s="38"/>
      <c r="F743" s="38"/>
      <c r="G743" s="38"/>
      <c r="H743" s="38"/>
      <c r="I743" s="38"/>
      <c r="J743" s="38"/>
      <c r="K743" s="38"/>
      <c r="L743" s="38"/>
      <c r="M743" s="38"/>
      <c r="N743" s="38"/>
      <c r="O743" s="38"/>
      <c r="P743" s="38"/>
      <c r="Q743" s="38"/>
      <c r="R743" s="38"/>
      <c r="S743" s="38"/>
      <c r="T743" s="38"/>
      <c r="U743" s="38"/>
      <c r="V743" s="38"/>
      <c r="W743" s="38"/>
      <c r="X743" s="38"/>
      <c r="Y743" s="38"/>
      <c r="Z743" s="38"/>
    </row>
    <row r="744" ht="12.75" customHeight="1">
      <c r="A744" s="38"/>
      <c r="B744" s="38"/>
      <c r="C744" s="38"/>
      <c r="D744" s="38"/>
      <c r="E744" s="38"/>
      <c r="F744" s="38"/>
      <c r="G744" s="38"/>
      <c r="H744" s="38"/>
      <c r="I744" s="38"/>
      <c r="J744" s="38"/>
      <c r="K744" s="38"/>
      <c r="L744" s="38"/>
      <c r="M744" s="38"/>
      <c r="N744" s="38"/>
      <c r="O744" s="38"/>
      <c r="P744" s="38"/>
      <c r="Q744" s="38"/>
      <c r="R744" s="38"/>
      <c r="S744" s="38"/>
      <c r="T744" s="38"/>
      <c r="U744" s="38"/>
      <c r="V744" s="38"/>
      <c r="W744" s="38"/>
      <c r="X744" s="38"/>
      <c r="Y744" s="38"/>
      <c r="Z744" s="38"/>
    </row>
    <row r="745" ht="12.75" customHeight="1">
      <c r="A745" s="38"/>
      <c r="B745" s="38"/>
      <c r="C745" s="38"/>
      <c r="D745" s="38"/>
      <c r="E745" s="38"/>
      <c r="F745" s="38"/>
      <c r="G745" s="38"/>
      <c r="H745" s="38"/>
      <c r="I745" s="38"/>
      <c r="J745" s="38"/>
      <c r="K745" s="38"/>
      <c r="L745" s="38"/>
      <c r="M745" s="38"/>
      <c r="N745" s="38"/>
      <c r="O745" s="38"/>
      <c r="P745" s="38"/>
      <c r="Q745" s="38"/>
      <c r="R745" s="38"/>
      <c r="S745" s="38"/>
      <c r="T745" s="38"/>
      <c r="U745" s="38"/>
      <c r="V745" s="38"/>
      <c r="W745" s="38"/>
      <c r="X745" s="38"/>
      <c r="Y745" s="38"/>
      <c r="Z745" s="38"/>
    </row>
    <row r="746" ht="12.75" customHeight="1">
      <c r="A746" s="38"/>
      <c r="B746" s="38"/>
      <c r="C746" s="38"/>
      <c r="D746" s="38"/>
      <c r="E746" s="38"/>
      <c r="F746" s="38"/>
      <c r="G746" s="38"/>
      <c r="H746" s="38"/>
      <c r="I746" s="38"/>
      <c r="J746" s="38"/>
      <c r="K746" s="38"/>
      <c r="L746" s="38"/>
      <c r="M746" s="38"/>
      <c r="N746" s="38"/>
      <c r="O746" s="38"/>
      <c r="P746" s="38"/>
      <c r="Q746" s="38"/>
      <c r="R746" s="38"/>
      <c r="S746" s="38"/>
      <c r="T746" s="38"/>
      <c r="U746" s="38"/>
      <c r="V746" s="38"/>
      <c r="W746" s="38"/>
      <c r="X746" s="38"/>
      <c r="Y746" s="38"/>
      <c r="Z746" s="38"/>
    </row>
    <row r="747" ht="12.75" customHeight="1">
      <c r="A747" s="38"/>
      <c r="B747" s="38"/>
      <c r="C747" s="38"/>
      <c r="D747" s="38"/>
      <c r="E747" s="38"/>
      <c r="F747" s="38"/>
      <c r="G747" s="38"/>
      <c r="H747" s="38"/>
      <c r="I747" s="38"/>
      <c r="J747" s="38"/>
      <c r="K747" s="38"/>
      <c r="L747" s="38"/>
      <c r="M747" s="38"/>
      <c r="N747" s="38"/>
      <c r="O747" s="38"/>
      <c r="P747" s="38"/>
      <c r="Q747" s="38"/>
      <c r="R747" s="38"/>
      <c r="S747" s="38"/>
      <c r="T747" s="38"/>
      <c r="U747" s="38"/>
      <c r="V747" s="38"/>
      <c r="W747" s="38"/>
      <c r="X747" s="38"/>
      <c r="Y747" s="38"/>
      <c r="Z747" s="38"/>
    </row>
    <row r="748" ht="12.75" customHeight="1">
      <c r="A748" s="38"/>
      <c r="B748" s="38"/>
      <c r="C748" s="38"/>
      <c r="D748" s="38"/>
      <c r="E748" s="38"/>
      <c r="F748" s="38"/>
      <c r="G748" s="38"/>
      <c r="H748" s="38"/>
      <c r="I748" s="38"/>
      <c r="J748" s="38"/>
      <c r="K748" s="38"/>
      <c r="L748" s="38"/>
      <c r="M748" s="38"/>
      <c r="N748" s="38"/>
      <c r="O748" s="38"/>
      <c r="P748" s="38"/>
      <c r="Q748" s="38"/>
      <c r="R748" s="38"/>
      <c r="S748" s="38"/>
      <c r="T748" s="38"/>
      <c r="U748" s="38"/>
      <c r="V748" s="38"/>
      <c r="W748" s="38"/>
      <c r="X748" s="38"/>
      <c r="Y748" s="38"/>
      <c r="Z748" s="38"/>
    </row>
    <row r="749" ht="12.75" customHeight="1">
      <c r="A749" s="38"/>
      <c r="B749" s="38"/>
      <c r="C749" s="38"/>
      <c r="D749" s="38"/>
      <c r="E749" s="38"/>
      <c r="F749" s="38"/>
      <c r="G749" s="38"/>
      <c r="H749" s="38"/>
      <c r="I749" s="38"/>
      <c r="J749" s="38"/>
      <c r="K749" s="38"/>
      <c r="L749" s="38"/>
      <c r="M749" s="38"/>
      <c r="N749" s="38"/>
      <c r="O749" s="38"/>
      <c r="P749" s="38"/>
      <c r="Q749" s="38"/>
      <c r="R749" s="38"/>
      <c r="S749" s="38"/>
      <c r="T749" s="38"/>
      <c r="U749" s="38"/>
      <c r="V749" s="38"/>
      <c r="W749" s="38"/>
      <c r="X749" s="38"/>
      <c r="Y749" s="38"/>
      <c r="Z749" s="38"/>
    </row>
    <row r="750" ht="12.75" customHeight="1">
      <c r="A750" s="38"/>
      <c r="B750" s="38"/>
      <c r="C750" s="38"/>
      <c r="D750" s="38"/>
      <c r="E750" s="38"/>
      <c r="F750" s="38"/>
      <c r="G750" s="38"/>
      <c r="H750" s="38"/>
      <c r="I750" s="38"/>
      <c r="J750" s="38"/>
      <c r="K750" s="38"/>
      <c r="L750" s="38"/>
      <c r="M750" s="38"/>
      <c r="N750" s="38"/>
      <c r="O750" s="38"/>
      <c r="P750" s="38"/>
      <c r="Q750" s="38"/>
      <c r="R750" s="38"/>
      <c r="S750" s="38"/>
      <c r="T750" s="38"/>
      <c r="U750" s="38"/>
      <c r="V750" s="38"/>
      <c r="W750" s="38"/>
      <c r="X750" s="38"/>
      <c r="Y750" s="38"/>
      <c r="Z750" s="38"/>
    </row>
    <row r="751" ht="12.75" customHeight="1">
      <c r="A751" s="38"/>
      <c r="B751" s="38"/>
      <c r="C751" s="38"/>
      <c r="D751" s="38"/>
      <c r="E751" s="38"/>
      <c r="F751" s="38"/>
      <c r="G751" s="38"/>
      <c r="H751" s="38"/>
      <c r="I751" s="38"/>
      <c r="J751" s="38"/>
      <c r="K751" s="38"/>
      <c r="L751" s="38"/>
      <c r="M751" s="38"/>
      <c r="N751" s="38"/>
      <c r="O751" s="38"/>
      <c r="P751" s="38"/>
      <c r="Q751" s="38"/>
      <c r="R751" s="38"/>
      <c r="S751" s="38"/>
      <c r="T751" s="38"/>
      <c r="U751" s="38"/>
      <c r="V751" s="38"/>
      <c r="W751" s="38"/>
      <c r="X751" s="38"/>
      <c r="Y751" s="38"/>
      <c r="Z751" s="38"/>
    </row>
    <row r="752" ht="12.75" customHeight="1">
      <c r="A752" s="38"/>
      <c r="B752" s="38"/>
      <c r="C752" s="38"/>
      <c r="D752" s="38"/>
      <c r="E752" s="38"/>
      <c r="F752" s="38"/>
      <c r="G752" s="38"/>
      <c r="H752" s="38"/>
      <c r="I752" s="38"/>
      <c r="J752" s="38"/>
      <c r="K752" s="38"/>
      <c r="L752" s="38"/>
      <c r="M752" s="38"/>
      <c r="N752" s="38"/>
      <c r="O752" s="38"/>
      <c r="P752" s="38"/>
      <c r="Q752" s="38"/>
      <c r="R752" s="38"/>
      <c r="S752" s="38"/>
      <c r="T752" s="38"/>
      <c r="U752" s="38"/>
      <c r="V752" s="38"/>
      <c r="W752" s="38"/>
      <c r="X752" s="38"/>
      <c r="Y752" s="38"/>
      <c r="Z752" s="38"/>
    </row>
    <row r="753" ht="12.75" customHeight="1">
      <c r="A753" s="38"/>
      <c r="B753" s="38"/>
      <c r="C753" s="38"/>
      <c r="D753" s="38"/>
      <c r="E753" s="38"/>
      <c r="F753" s="38"/>
      <c r="G753" s="38"/>
      <c r="H753" s="38"/>
      <c r="I753" s="38"/>
      <c r="J753" s="38"/>
      <c r="K753" s="38"/>
      <c r="L753" s="38"/>
      <c r="M753" s="38"/>
      <c r="N753" s="38"/>
      <c r="O753" s="38"/>
      <c r="P753" s="38"/>
      <c r="Q753" s="38"/>
      <c r="R753" s="38"/>
      <c r="S753" s="38"/>
      <c r="T753" s="38"/>
      <c r="U753" s="38"/>
      <c r="V753" s="38"/>
      <c r="W753" s="38"/>
      <c r="X753" s="38"/>
      <c r="Y753" s="38"/>
      <c r="Z753" s="38"/>
    </row>
    <row r="754" ht="12.75" customHeight="1">
      <c r="A754" s="38"/>
      <c r="B754" s="38"/>
      <c r="C754" s="38"/>
      <c r="D754" s="38"/>
      <c r="E754" s="38"/>
      <c r="F754" s="38"/>
      <c r="G754" s="38"/>
      <c r="H754" s="38"/>
      <c r="I754" s="38"/>
      <c r="J754" s="38"/>
      <c r="K754" s="38"/>
      <c r="L754" s="38"/>
      <c r="M754" s="38"/>
      <c r="N754" s="38"/>
      <c r="O754" s="38"/>
      <c r="P754" s="38"/>
      <c r="Q754" s="38"/>
      <c r="R754" s="38"/>
      <c r="S754" s="38"/>
      <c r="T754" s="38"/>
      <c r="U754" s="38"/>
      <c r="V754" s="38"/>
      <c r="W754" s="38"/>
      <c r="X754" s="38"/>
      <c r="Y754" s="38"/>
      <c r="Z754" s="38"/>
    </row>
    <row r="755" ht="12.75" customHeight="1">
      <c r="A755" s="38"/>
      <c r="B755" s="38"/>
      <c r="C755" s="38"/>
      <c r="D755" s="38"/>
      <c r="E755" s="38"/>
      <c r="F755" s="38"/>
      <c r="G755" s="38"/>
      <c r="H755" s="38"/>
      <c r="I755" s="38"/>
      <c r="J755" s="38"/>
      <c r="K755" s="38"/>
      <c r="L755" s="38"/>
      <c r="M755" s="38"/>
      <c r="N755" s="38"/>
      <c r="O755" s="38"/>
      <c r="P755" s="38"/>
      <c r="Q755" s="38"/>
      <c r="R755" s="38"/>
      <c r="S755" s="38"/>
      <c r="T755" s="38"/>
      <c r="U755" s="38"/>
      <c r="V755" s="38"/>
      <c r="W755" s="38"/>
      <c r="X755" s="38"/>
      <c r="Y755" s="38"/>
      <c r="Z755" s="38"/>
    </row>
    <row r="756" ht="12.75" customHeight="1">
      <c r="A756" s="38"/>
      <c r="B756" s="38"/>
      <c r="C756" s="38"/>
      <c r="D756" s="38"/>
      <c r="E756" s="38"/>
      <c r="F756" s="38"/>
      <c r="G756" s="38"/>
      <c r="H756" s="38"/>
      <c r="I756" s="38"/>
      <c r="J756" s="38"/>
      <c r="K756" s="38"/>
      <c r="L756" s="38"/>
      <c r="M756" s="38"/>
      <c r="N756" s="38"/>
      <c r="O756" s="38"/>
      <c r="P756" s="38"/>
      <c r="Q756" s="38"/>
      <c r="R756" s="38"/>
      <c r="S756" s="38"/>
      <c r="T756" s="38"/>
      <c r="U756" s="38"/>
      <c r="V756" s="38"/>
      <c r="W756" s="38"/>
      <c r="X756" s="38"/>
      <c r="Y756" s="38"/>
      <c r="Z756" s="38"/>
    </row>
    <row r="757" ht="12.75" customHeight="1">
      <c r="A757" s="38"/>
      <c r="B757" s="38"/>
      <c r="C757" s="38"/>
      <c r="D757" s="38"/>
      <c r="E757" s="38"/>
      <c r="F757" s="38"/>
      <c r="G757" s="38"/>
      <c r="H757" s="38"/>
      <c r="I757" s="38"/>
      <c r="J757" s="38"/>
      <c r="K757" s="38"/>
      <c r="L757" s="38"/>
      <c r="M757" s="38"/>
      <c r="N757" s="38"/>
      <c r="O757" s="38"/>
      <c r="P757" s="38"/>
      <c r="Q757" s="38"/>
      <c r="R757" s="38"/>
      <c r="S757" s="38"/>
      <c r="T757" s="38"/>
      <c r="U757" s="38"/>
      <c r="V757" s="38"/>
      <c r="W757" s="38"/>
      <c r="X757" s="38"/>
      <c r="Y757" s="38"/>
      <c r="Z757" s="38"/>
    </row>
    <row r="758" ht="12.75" customHeight="1">
      <c r="A758" s="38"/>
      <c r="B758" s="38"/>
      <c r="C758" s="38"/>
      <c r="D758" s="38"/>
      <c r="E758" s="38"/>
      <c r="F758" s="38"/>
      <c r="G758" s="38"/>
      <c r="H758" s="38"/>
      <c r="I758" s="38"/>
      <c r="J758" s="38"/>
      <c r="K758" s="38"/>
      <c r="L758" s="38"/>
      <c r="M758" s="38"/>
      <c r="N758" s="38"/>
      <c r="O758" s="38"/>
      <c r="P758" s="38"/>
      <c r="Q758" s="38"/>
      <c r="R758" s="38"/>
      <c r="S758" s="38"/>
      <c r="T758" s="38"/>
      <c r="U758" s="38"/>
      <c r="V758" s="38"/>
      <c r="W758" s="38"/>
      <c r="X758" s="38"/>
      <c r="Y758" s="38"/>
      <c r="Z758" s="38"/>
    </row>
    <row r="759" ht="12.75" customHeight="1">
      <c r="A759" s="38"/>
      <c r="B759" s="38"/>
      <c r="C759" s="38"/>
      <c r="D759" s="38"/>
      <c r="E759" s="38"/>
      <c r="F759" s="38"/>
      <c r="G759" s="38"/>
      <c r="H759" s="38"/>
      <c r="I759" s="38"/>
      <c r="J759" s="38"/>
      <c r="K759" s="38"/>
      <c r="L759" s="38"/>
      <c r="M759" s="38"/>
      <c r="N759" s="38"/>
      <c r="O759" s="38"/>
      <c r="P759" s="38"/>
      <c r="Q759" s="38"/>
      <c r="R759" s="38"/>
      <c r="S759" s="38"/>
      <c r="T759" s="38"/>
      <c r="U759" s="38"/>
      <c r="V759" s="38"/>
      <c r="W759" s="38"/>
      <c r="X759" s="38"/>
      <c r="Y759" s="38"/>
      <c r="Z759" s="38"/>
    </row>
    <row r="760" ht="12.75" customHeight="1">
      <c r="A760" s="38"/>
      <c r="B760" s="38"/>
      <c r="C760" s="38"/>
      <c r="D760" s="38"/>
      <c r="E760" s="38"/>
      <c r="F760" s="38"/>
      <c r="G760" s="38"/>
      <c r="H760" s="38"/>
      <c r="I760" s="38"/>
      <c r="J760" s="38"/>
      <c r="K760" s="38"/>
      <c r="L760" s="38"/>
      <c r="M760" s="38"/>
      <c r="N760" s="38"/>
      <c r="O760" s="38"/>
      <c r="P760" s="38"/>
      <c r="Q760" s="38"/>
      <c r="R760" s="38"/>
      <c r="S760" s="38"/>
      <c r="T760" s="38"/>
      <c r="U760" s="38"/>
      <c r="V760" s="38"/>
      <c r="W760" s="38"/>
      <c r="X760" s="38"/>
      <c r="Y760" s="38"/>
      <c r="Z760" s="38"/>
    </row>
    <row r="761" ht="12.75" customHeight="1">
      <c r="A761" s="38"/>
      <c r="B761" s="38"/>
      <c r="C761" s="38"/>
      <c r="D761" s="38"/>
      <c r="E761" s="38"/>
      <c r="F761" s="38"/>
      <c r="G761" s="38"/>
      <c r="H761" s="38"/>
      <c r="I761" s="38"/>
      <c r="J761" s="38"/>
      <c r="K761" s="38"/>
      <c r="L761" s="38"/>
      <c r="M761" s="38"/>
      <c r="N761" s="38"/>
      <c r="O761" s="38"/>
      <c r="P761" s="38"/>
      <c r="Q761" s="38"/>
      <c r="R761" s="38"/>
      <c r="S761" s="38"/>
      <c r="T761" s="38"/>
      <c r="U761" s="38"/>
      <c r="V761" s="38"/>
      <c r="W761" s="38"/>
      <c r="X761" s="38"/>
      <c r="Y761" s="38"/>
      <c r="Z761" s="38"/>
    </row>
    <row r="762" ht="12.75" customHeight="1">
      <c r="A762" s="38"/>
      <c r="B762" s="38"/>
      <c r="C762" s="38"/>
      <c r="D762" s="38"/>
      <c r="E762" s="38"/>
      <c r="F762" s="38"/>
      <c r="G762" s="38"/>
      <c r="H762" s="38"/>
      <c r="I762" s="38"/>
      <c r="J762" s="38"/>
      <c r="K762" s="38"/>
      <c r="L762" s="38"/>
      <c r="M762" s="38"/>
      <c r="N762" s="38"/>
      <c r="O762" s="38"/>
      <c r="P762" s="38"/>
      <c r="Q762" s="38"/>
      <c r="R762" s="38"/>
      <c r="S762" s="38"/>
      <c r="T762" s="38"/>
      <c r="U762" s="38"/>
      <c r="V762" s="38"/>
      <c r="W762" s="38"/>
      <c r="X762" s="38"/>
      <c r="Y762" s="38"/>
      <c r="Z762" s="38"/>
    </row>
    <row r="763" ht="12.75" customHeight="1">
      <c r="A763" s="38"/>
      <c r="B763" s="38"/>
      <c r="C763" s="38"/>
      <c r="D763" s="38"/>
      <c r="E763" s="38"/>
      <c r="F763" s="38"/>
      <c r="G763" s="38"/>
      <c r="H763" s="38"/>
      <c r="I763" s="38"/>
      <c r="J763" s="38"/>
      <c r="K763" s="38"/>
      <c r="L763" s="38"/>
      <c r="M763" s="38"/>
      <c r="N763" s="38"/>
      <c r="O763" s="38"/>
      <c r="P763" s="38"/>
      <c r="Q763" s="38"/>
      <c r="R763" s="38"/>
      <c r="S763" s="38"/>
      <c r="T763" s="38"/>
      <c r="U763" s="38"/>
      <c r="V763" s="38"/>
      <c r="W763" s="38"/>
      <c r="X763" s="38"/>
      <c r="Y763" s="38"/>
      <c r="Z763" s="38"/>
    </row>
    <row r="764" ht="12.75" customHeight="1">
      <c r="A764" s="38"/>
      <c r="B764" s="38"/>
      <c r="C764" s="38"/>
      <c r="D764" s="38"/>
      <c r="E764" s="38"/>
      <c r="F764" s="38"/>
      <c r="G764" s="38"/>
      <c r="H764" s="38"/>
      <c r="I764" s="38"/>
      <c r="J764" s="38"/>
      <c r="K764" s="38"/>
      <c r="L764" s="38"/>
      <c r="M764" s="38"/>
      <c r="N764" s="38"/>
      <c r="O764" s="38"/>
      <c r="P764" s="38"/>
      <c r="Q764" s="38"/>
      <c r="R764" s="38"/>
      <c r="S764" s="38"/>
      <c r="T764" s="38"/>
      <c r="U764" s="38"/>
      <c r="V764" s="38"/>
      <c r="W764" s="38"/>
      <c r="X764" s="38"/>
      <c r="Y764" s="38"/>
      <c r="Z764" s="38"/>
    </row>
    <row r="765" ht="12.75" customHeight="1">
      <c r="A765" s="38"/>
      <c r="B765" s="38"/>
      <c r="C765" s="38"/>
      <c r="D765" s="38"/>
      <c r="E765" s="38"/>
      <c r="F765" s="38"/>
      <c r="G765" s="38"/>
      <c r="H765" s="38"/>
      <c r="I765" s="38"/>
      <c r="J765" s="38"/>
      <c r="K765" s="38"/>
      <c r="L765" s="38"/>
      <c r="M765" s="38"/>
      <c r="N765" s="38"/>
      <c r="O765" s="38"/>
      <c r="P765" s="38"/>
      <c r="Q765" s="38"/>
      <c r="R765" s="38"/>
      <c r="S765" s="38"/>
      <c r="T765" s="38"/>
      <c r="U765" s="38"/>
      <c r="V765" s="38"/>
      <c r="W765" s="38"/>
      <c r="X765" s="38"/>
      <c r="Y765" s="38"/>
      <c r="Z765" s="38"/>
    </row>
    <row r="766" ht="12.75" customHeight="1">
      <c r="A766" s="38"/>
      <c r="B766" s="38"/>
      <c r="C766" s="38"/>
      <c r="D766" s="38"/>
      <c r="E766" s="38"/>
      <c r="F766" s="38"/>
      <c r="G766" s="38"/>
      <c r="H766" s="38"/>
      <c r="I766" s="38"/>
      <c r="J766" s="38"/>
      <c r="K766" s="38"/>
      <c r="L766" s="38"/>
      <c r="M766" s="38"/>
      <c r="N766" s="38"/>
      <c r="O766" s="38"/>
      <c r="P766" s="38"/>
      <c r="Q766" s="38"/>
      <c r="R766" s="38"/>
      <c r="S766" s="38"/>
      <c r="T766" s="38"/>
      <c r="U766" s="38"/>
      <c r="V766" s="38"/>
      <c r="W766" s="38"/>
      <c r="X766" s="38"/>
      <c r="Y766" s="38"/>
      <c r="Z766" s="38"/>
    </row>
    <row r="767" ht="12.75" customHeight="1">
      <c r="A767" s="38"/>
      <c r="B767" s="38"/>
      <c r="C767" s="38"/>
      <c r="D767" s="38"/>
      <c r="E767" s="38"/>
      <c r="F767" s="38"/>
      <c r="G767" s="38"/>
      <c r="H767" s="38"/>
      <c r="I767" s="38"/>
      <c r="J767" s="38"/>
      <c r="K767" s="38"/>
      <c r="L767" s="38"/>
      <c r="M767" s="38"/>
      <c r="N767" s="38"/>
      <c r="O767" s="38"/>
      <c r="P767" s="38"/>
      <c r="Q767" s="38"/>
      <c r="R767" s="38"/>
      <c r="S767" s="38"/>
      <c r="T767" s="38"/>
      <c r="U767" s="38"/>
      <c r="V767" s="38"/>
      <c r="W767" s="38"/>
      <c r="X767" s="38"/>
      <c r="Y767" s="38"/>
      <c r="Z767" s="38"/>
    </row>
    <row r="768" ht="12.75" customHeight="1">
      <c r="A768" s="38"/>
      <c r="B768" s="38"/>
      <c r="C768" s="38"/>
      <c r="D768" s="38"/>
      <c r="E768" s="38"/>
      <c r="F768" s="38"/>
      <c r="G768" s="38"/>
      <c r="H768" s="38"/>
      <c r="I768" s="38"/>
      <c r="J768" s="38"/>
      <c r="K768" s="38"/>
      <c r="L768" s="38"/>
      <c r="M768" s="38"/>
      <c r="N768" s="38"/>
      <c r="O768" s="38"/>
      <c r="P768" s="38"/>
      <c r="Q768" s="38"/>
      <c r="R768" s="38"/>
      <c r="S768" s="38"/>
      <c r="T768" s="38"/>
      <c r="U768" s="38"/>
      <c r="V768" s="38"/>
      <c r="W768" s="38"/>
      <c r="X768" s="38"/>
      <c r="Y768" s="38"/>
      <c r="Z768" s="38"/>
    </row>
    <row r="769" ht="12.75" customHeight="1">
      <c r="A769" s="38"/>
      <c r="B769" s="38"/>
      <c r="C769" s="38"/>
      <c r="D769" s="38"/>
      <c r="E769" s="38"/>
      <c r="F769" s="38"/>
      <c r="G769" s="38"/>
      <c r="H769" s="38"/>
      <c r="I769" s="38"/>
      <c r="J769" s="38"/>
      <c r="K769" s="38"/>
      <c r="L769" s="38"/>
      <c r="M769" s="38"/>
      <c r="N769" s="38"/>
      <c r="O769" s="38"/>
      <c r="P769" s="38"/>
      <c r="Q769" s="38"/>
      <c r="R769" s="38"/>
      <c r="S769" s="38"/>
      <c r="T769" s="38"/>
      <c r="U769" s="38"/>
      <c r="V769" s="38"/>
      <c r="W769" s="38"/>
      <c r="X769" s="38"/>
      <c r="Y769" s="38"/>
      <c r="Z769" s="38"/>
    </row>
    <row r="770" ht="12.75" customHeight="1">
      <c r="A770" s="38"/>
      <c r="B770" s="38"/>
      <c r="C770" s="38"/>
      <c r="D770" s="38"/>
      <c r="E770" s="38"/>
      <c r="F770" s="38"/>
      <c r="G770" s="38"/>
      <c r="H770" s="38"/>
      <c r="I770" s="38"/>
      <c r="J770" s="38"/>
      <c r="K770" s="38"/>
      <c r="L770" s="38"/>
      <c r="M770" s="38"/>
      <c r="N770" s="38"/>
      <c r="O770" s="38"/>
      <c r="P770" s="38"/>
      <c r="Q770" s="38"/>
      <c r="R770" s="38"/>
      <c r="S770" s="38"/>
      <c r="T770" s="38"/>
      <c r="U770" s="38"/>
      <c r="V770" s="38"/>
      <c r="W770" s="38"/>
      <c r="X770" s="38"/>
      <c r="Y770" s="38"/>
      <c r="Z770" s="38"/>
    </row>
    <row r="771" ht="12.75" customHeight="1">
      <c r="A771" s="38"/>
      <c r="B771" s="38"/>
      <c r="C771" s="38"/>
      <c r="D771" s="38"/>
      <c r="E771" s="38"/>
      <c r="F771" s="38"/>
      <c r="G771" s="38"/>
      <c r="H771" s="38"/>
      <c r="I771" s="38"/>
      <c r="J771" s="38"/>
      <c r="K771" s="38"/>
      <c r="L771" s="38"/>
      <c r="M771" s="38"/>
      <c r="N771" s="38"/>
      <c r="O771" s="38"/>
      <c r="P771" s="38"/>
      <c r="Q771" s="38"/>
      <c r="R771" s="38"/>
      <c r="S771" s="38"/>
      <c r="T771" s="38"/>
      <c r="U771" s="38"/>
      <c r="V771" s="38"/>
      <c r="W771" s="38"/>
      <c r="X771" s="38"/>
      <c r="Y771" s="38"/>
      <c r="Z771" s="38"/>
    </row>
    <row r="772" ht="12.75" customHeight="1">
      <c r="A772" s="38"/>
      <c r="B772" s="38"/>
      <c r="C772" s="38"/>
      <c r="D772" s="38"/>
      <c r="E772" s="38"/>
      <c r="F772" s="38"/>
      <c r="G772" s="38"/>
      <c r="H772" s="38"/>
      <c r="I772" s="38"/>
      <c r="J772" s="38"/>
      <c r="K772" s="38"/>
      <c r="L772" s="38"/>
      <c r="M772" s="38"/>
      <c r="N772" s="38"/>
      <c r="O772" s="38"/>
      <c r="P772" s="38"/>
      <c r="Q772" s="38"/>
      <c r="R772" s="38"/>
      <c r="S772" s="38"/>
      <c r="T772" s="38"/>
      <c r="U772" s="38"/>
      <c r="V772" s="38"/>
      <c r="W772" s="38"/>
      <c r="X772" s="38"/>
      <c r="Y772" s="38"/>
      <c r="Z772" s="38"/>
    </row>
    <row r="773" ht="12.75" customHeight="1">
      <c r="A773" s="38"/>
      <c r="B773" s="38"/>
      <c r="C773" s="38"/>
      <c r="D773" s="38"/>
      <c r="E773" s="38"/>
      <c r="F773" s="38"/>
      <c r="G773" s="38"/>
      <c r="H773" s="38"/>
      <c r="I773" s="38"/>
      <c r="J773" s="38"/>
      <c r="K773" s="38"/>
      <c r="L773" s="38"/>
      <c r="M773" s="38"/>
      <c r="N773" s="38"/>
      <c r="O773" s="38"/>
      <c r="P773" s="38"/>
      <c r="Q773" s="38"/>
      <c r="R773" s="38"/>
      <c r="S773" s="38"/>
      <c r="T773" s="38"/>
      <c r="U773" s="38"/>
      <c r="V773" s="38"/>
      <c r="W773" s="38"/>
      <c r="X773" s="38"/>
      <c r="Y773" s="38"/>
      <c r="Z773" s="38"/>
    </row>
    <row r="774" ht="12.75" customHeight="1">
      <c r="A774" s="38"/>
      <c r="B774" s="38"/>
      <c r="C774" s="38"/>
      <c r="D774" s="38"/>
      <c r="E774" s="38"/>
      <c r="F774" s="38"/>
      <c r="G774" s="38"/>
      <c r="H774" s="38"/>
      <c r="I774" s="38"/>
      <c r="J774" s="38"/>
      <c r="K774" s="38"/>
      <c r="L774" s="38"/>
      <c r="M774" s="38"/>
      <c r="N774" s="38"/>
      <c r="O774" s="38"/>
      <c r="P774" s="38"/>
      <c r="Q774" s="38"/>
      <c r="R774" s="38"/>
      <c r="S774" s="38"/>
      <c r="T774" s="38"/>
      <c r="U774" s="38"/>
      <c r="V774" s="38"/>
      <c r="W774" s="38"/>
      <c r="X774" s="38"/>
      <c r="Y774" s="38"/>
      <c r="Z774" s="38"/>
    </row>
    <row r="775" ht="12.75" customHeight="1">
      <c r="A775" s="38"/>
      <c r="B775" s="38"/>
      <c r="C775" s="38"/>
      <c r="D775" s="38"/>
      <c r="E775" s="38"/>
      <c r="F775" s="38"/>
      <c r="G775" s="38"/>
      <c r="H775" s="38"/>
      <c r="I775" s="38"/>
      <c r="J775" s="38"/>
      <c r="K775" s="38"/>
      <c r="L775" s="38"/>
      <c r="M775" s="38"/>
      <c r="N775" s="38"/>
      <c r="O775" s="38"/>
      <c r="P775" s="38"/>
      <c r="Q775" s="38"/>
      <c r="R775" s="38"/>
      <c r="S775" s="38"/>
      <c r="T775" s="38"/>
      <c r="U775" s="38"/>
      <c r="V775" s="38"/>
      <c r="W775" s="38"/>
      <c r="X775" s="38"/>
      <c r="Y775" s="38"/>
      <c r="Z775" s="38"/>
    </row>
    <row r="776" ht="12.75" customHeight="1">
      <c r="A776" s="38"/>
      <c r="B776" s="38"/>
      <c r="C776" s="38"/>
      <c r="D776" s="38"/>
      <c r="E776" s="38"/>
      <c r="F776" s="38"/>
      <c r="G776" s="38"/>
      <c r="H776" s="38"/>
      <c r="I776" s="38"/>
      <c r="J776" s="38"/>
      <c r="K776" s="38"/>
      <c r="L776" s="38"/>
      <c r="M776" s="38"/>
      <c r="N776" s="38"/>
      <c r="O776" s="38"/>
      <c r="P776" s="38"/>
      <c r="Q776" s="38"/>
      <c r="R776" s="38"/>
      <c r="S776" s="38"/>
      <c r="T776" s="38"/>
      <c r="U776" s="38"/>
      <c r="V776" s="38"/>
      <c r="W776" s="38"/>
      <c r="X776" s="38"/>
      <c r="Y776" s="38"/>
      <c r="Z776" s="38"/>
    </row>
    <row r="777" ht="12.75" customHeight="1">
      <c r="A777" s="38"/>
      <c r="B777" s="38"/>
      <c r="C777" s="38"/>
      <c r="D777" s="38"/>
      <c r="E777" s="38"/>
      <c r="F777" s="38"/>
      <c r="G777" s="38"/>
      <c r="H777" s="38"/>
      <c r="I777" s="38"/>
      <c r="J777" s="38"/>
      <c r="K777" s="38"/>
      <c r="L777" s="38"/>
      <c r="M777" s="38"/>
      <c r="N777" s="38"/>
      <c r="O777" s="38"/>
      <c r="P777" s="38"/>
      <c r="Q777" s="38"/>
      <c r="R777" s="38"/>
      <c r="S777" s="38"/>
      <c r="T777" s="38"/>
      <c r="U777" s="38"/>
      <c r="V777" s="38"/>
      <c r="W777" s="38"/>
      <c r="X777" s="38"/>
      <c r="Y777" s="38"/>
      <c r="Z777" s="38"/>
    </row>
    <row r="778" ht="12.75" customHeight="1">
      <c r="A778" s="38"/>
      <c r="B778" s="38"/>
      <c r="C778" s="38"/>
      <c r="D778" s="38"/>
      <c r="E778" s="38"/>
      <c r="F778" s="38"/>
      <c r="G778" s="38"/>
      <c r="H778" s="38"/>
      <c r="I778" s="38"/>
      <c r="J778" s="38"/>
      <c r="K778" s="38"/>
      <c r="L778" s="38"/>
      <c r="M778" s="38"/>
      <c r="N778" s="38"/>
      <c r="O778" s="38"/>
      <c r="P778" s="38"/>
      <c r="Q778" s="38"/>
      <c r="R778" s="38"/>
      <c r="S778" s="38"/>
      <c r="T778" s="38"/>
      <c r="U778" s="38"/>
      <c r="V778" s="38"/>
      <c r="W778" s="38"/>
      <c r="X778" s="38"/>
      <c r="Y778" s="38"/>
      <c r="Z778" s="38"/>
    </row>
    <row r="779" ht="12.75" customHeight="1">
      <c r="A779" s="38"/>
      <c r="B779" s="38"/>
      <c r="C779" s="38"/>
      <c r="D779" s="38"/>
      <c r="E779" s="38"/>
      <c r="F779" s="38"/>
      <c r="G779" s="38"/>
      <c r="H779" s="38"/>
      <c r="I779" s="38"/>
      <c r="J779" s="38"/>
      <c r="K779" s="38"/>
      <c r="L779" s="38"/>
      <c r="M779" s="38"/>
      <c r="N779" s="38"/>
      <c r="O779" s="38"/>
      <c r="P779" s="38"/>
      <c r="Q779" s="38"/>
      <c r="R779" s="38"/>
      <c r="S779" s="38"/>
      <c r="T779" s="38"/>
      <c r="U779" s="38"/>
      <c r="V779" s="38"/>
      <c r="W779" s="38"/>
      <c r="X779" s="38"/>
      <c r="Y779" s="38"/>
      <c r="Z779" s="38"/>
    </row>
    <row r="780" ht="12.75" customHeight="1">
      <c r="A780" s="38"/>
      <c r="B780" s="38"/>
      <c r="C780" s="38"/>
      <c r="D780" s="38"/>
      <c r="E780" s="38"/>
      <c r="F780" s="38"/>
      <c r="G780" s="38"/>
      <c r="H780" s="38"/>
      <c r="I780" s="38"/>
      <c r="J780" s="38"/>
      <c r="K780" s="38"/>
      <c r="L780" s="38"/>
      <c r="M780" s="38"/>
      <c r="N780" s="38"/>
      <c r="O780" s="38"/>
      <c r="P780" s="38"/>
      <c r="Q780" s="38"/>
      <c r="R780" s="38"/>
      <c r="S780" s="38"/>
      <c r="T780" s="38"/>
      <c r="U780" s="38"/>
      <c r="V780" s="38"/>
      <c r="W780" s="38"/>
      <c r="X780" s="38"/>
      <c r="Y780" s="38"/>
      <c r="Z780" s="38"/>
    </row>
    <row r="781" ht="12.75" customHeight="1">
      <c r="A781" s="38"/>
      <c r="B781" s="38"/>
      <c r="C781" s="38"/>
      <c r="D781" s="38"/>
      <c r="E781" s="38"/>
      <c r="F781" s="38"/>
      <c r="G781" s="38"/>
      <c r="H781" s="38"/>
      <c r="I781" s="38"/>
      <c r="J781" s="38"/>
      <c r="K781" s="38"/>
      <c r="L781" s="38"/>
      <c r="M781" s="38"/>
      <c r="N781" s="38"/>
      <c r="O781" s="38"/>
      <c r="P781" s="38"/>
      <c r="Q781" s="38"/>
      <c r="R781" s="38"/>
      <c r="S781" s="38"/>
      <c r="T781" s="38"/>
      <c r="U781" s="38"/>
      <c r="V781" s="38"/>
      <c r="W781" s="38"/>
      <c r="X781" s="38"/>
      <c r="Y781" s="38"/>
      <c r="Z781" s="38"/>
    </row>
    <row r="782" ht="12.75" customHeight="1">
      <c r="A782" s="38"/>
      <c r="B782" s="38"/>
      <c r="C782" s="38"/>
      <c r="D782" s="38"/>
      <c r="E782" s="38"/>
      <c r="F782" s="38"/>
      <c r="G782" s="38"/>
      <c r="H782" s="38"/>
      <c r="I782" s="38"/>
      <c r="J782" s="38"/>
      <c r="K782" s="38"/>
      <c r="L782" s="38"/>
      <c r="M782" s="38"/>
      <c r="N782" s="38"/>
      <c r="O782" s="38"/>
      <c r="P782" s="38"/>
      <c r="Q782" s="38"/>
      <c r="R782" s="38"/>
      <c r="S782" s="38"/>
      <c r="T782" s="38"/>
      <c r="U782" s="38"/>
      <c r="V782" s="38"/>
      <c r="W782" s="38"/>
      <c r="X782" s="38"/>
      <c r="Y782" s="38"/>
      <c r="Z782" s="38"/>
    </row>
    <row r="783" ht="12.75" customHeight="1">
      <c r="A783" s="38"/>
      <c r="B783" s="38"/>
      <c r="C783" s="38"/>
      <c r="D783" s="38"/>
      <c r="E783" s="38"/>
      <c r="F783" s="38"/>
      <c r="G783" s="38"/>
      <c r="H783" s="38"/>
      <c r="I783" s="38"/>
      <c r="J783" s="38"/>
      <c r="K783" s="38"/>
      <c r="L783" s="38"/>
      <c r="M783" s="38"/>
      <c r="N783" s="38"/>
      <c r="O783" s="38"/>
      <c r="P783" s="38"/>
      <c r="Q783" s="38"/>
      <c r="R783" s="38"/>
      <c r="S783" s="38"/>
      <c r="T783" s="38"/>
      <c r="U783" s="38"/>
      <c r="V783" s="38"/>
      <c r="W783" s="38"/>
      <c r="X783" s="38"/>
      <c r="Y783" s="38"/>
      <c r="Z783" s="38"/>
    </row>
    <row r="784" ht="12.75" customHeight="1">
      <c r="A784" s="38"/>
      <c r="B784" s="38"/>
      <c r="C784" s="38"/>
      <c r="D784" s="38"/>
      <c r="E784" s="38"/>
      <c r="F784" s="38"/>
      <c r="G784" s="38"/>
      <c r="H784" s="38"/>
      <c r="I784" s="38"/>
      <c r="J784" s="38"/>
      <c r="K784" s="38"/>
      <c r="L784" s="38"/>
      <c r="M784" s="38"/>
      <c r="N784" s="38"/>
      <c r="O784" s="38"/>
      <c r="P784" s="38"/>
      <c r="Q784" s="38"/>
      <c r="R784" s="38"/>
      <c r="S784" s="38"/>
      <c r="T784" s="38"/>
      <c r="U784" s="38"/>
      <c r="V784" s="38"/>
      <c r="W784" s="38"/>
      <c r="X784" s="38"/>
      <c r="Y784" s="38"/>
      <c r="Z784" s="38"/>
    </row>
    <row r="785" ht="12.75" customHeight="1">
      <c r="A785" s="38"/>
      <c r="B785" s="38"/>
      <c r="C785" s="38"/>
      <c r="D785" s="38"/>
      <c r="E785" s="38"/>
      <c r="F785" s="38"/>
      <c r="G785" s="38"/>
      <c r="H785" s="38"/>
      <c r="I785" s="38"/>
      <c r="J785" s="38"/>
      <c r="K785" s="38"/>
      <c r="L785" s="38"/>
      <c r="M785" s="38"/>
      <c r="N785" s="38"/>
      <c r="O785" s="38"/>
      <c r="P785" s="38"/>
      <c r="Q785" s="38"/>
      <c r="R785" s="38"/>
      <c r="S785" s="38"/>
      <c r="T785" s="38"/>
      <c r="U785" s="38"/>
      <c r="V785" s="38"/>
      <c r="W785" s="38"/>
      <c r="X785" s="38"/>
      <c r="Y785" s="38"/>
      <c r="Z785" s="38"/>
    </row>
    <row r="786" ht="12.75" customHeight="1">
      <c r="A786" s="38"/>
      <c r="B786" s="38"/>
      <c r="C786" s="38"/>
      <c r="D786" s="38"/>
      <c r="E786" s="38"/>
      <c r="F786" s="38"/>
      <c r="G786" s="38"/>
      <c r="H786" s="38"/>
      <c r="I786" s="38"/>
      <c r="J786" s="38"/>
      <c r="K786" s="38"/>
      <c r="L786" s="38"/>
      <c r="M786" s="38"/>
      <c r="N786" s="38"/>
      <c r="O786" s="38"/>
      <c r="P786" s="38"/>
      <c r="Q786" s="38"/>
      <c r="R786" s="38"/>
      <c r="S786" s="38"/>
      <c r="T786" s="38"/>
      <c r="U786" s="38"/>
      <c r="V786" s="38"/>
      <c r="W786" s="38"/>
      <c r="X786" s="38"/>
      <c r="Y786" s="38"/>
      <c r="Z786" s="38"/>
    </row>
    <row r="787" ht="12.75" customHeight="1">
      <c r="A787" s="38"/>
      <c r="B787" s="38"/>
      <c r="C787" s="38"/>
      <c r="D787" s="38"/>
      <c r="E787" s="38"/>
      <c r="F787" s="38"/>
      <c r="G787" s="38"/>
      <c r="H787" s="38"/>
      <c r="I787" s="38"/>
      <c r="J787" s="38"/>
      <c r="K787" s="38"/>
      <c r="L787" s="38"/>
      <c r="M787" s="38"/>
      <c r="N787" s="38"/>
      <c r="O787" s="38"/>
      <c r="P787" s="38"/>
      <c r="Q787" s="38"/>
      <c r="R787" s="38"/>
      <c r="S787" s="38"/>
      <c r="T787" s="38"/>
      <c r="U787" s="38"/>
      <c r="V787" s="38"/>
      <c r="W787" s="38"/>
      <c r="X787" s="38"/>
      <c r="Y787" s="38"/>
      <c r="Z787" s="38"/>
    </row>
    <row r="788" ht="12.75" customHeight="1">
      <c r="A788" s="38"/>
      <c r="B788" s="38"/>
      <c r="C788" s="38"/>
      <c r="D788" s="38"/>
      <c r="E788" s="38"/>
      <c r="F788" s="38"/>
      <c r="G788" s="38"/>
      <c r="H788" s="38"/>
      <c r="I788" s="38"/>
      <c r="J788" s="38"/>
      <c r="K788" s="38"/>
      <c r="L788" s="38"/>
      <c r="M788" s="38"/>
      <c r="N788" s="38"/>
      <c r="O788" s="38"/>
      <c r="P788" s="38"/>
      <c r="Q788" s="38"/>
      <c r="R788" s="38"/>
      <c r="S788" s="38"/>
      <c r="T788" s="38"/>
      <c r="U788" s="38"/>
      <c r="V788" s="38"/>
      <c r="W788" s="38"/>
      <c r="X788" s="38"/>
      <c r="Y788" s="38"/>
      <c r="Z788" s="38"/>
    </row>
    <row r="789" ht="12.75" customHeight="1">
      <c r="A789" s="38"/>
      <c r="B789" s="38"/>
      <c r="C789" s="38"/>
      <c r="D789" s="38"/>
      <c r="E789" s="38"/>
      <c r="F789" s="38"/>
      <c r="G789" s="38"/>
      <c r="H789" s="38"/>
      <c r="I789" s="38"/>
      <c r="J789" s="38"/>
      <c r="K789" s="38"/>
      <c r="L789" s="38"/>
      <c r="M789" s="38"/>
      <c r="N789" s="38"/>
      <c r="O789" s="38"/>
      <c r="P789" s="38"/>
      <c r="Q789" s="38"/>
      <c r="R789" s="38"/>
      <c r="S789" s="38"/>
      <c r="T789" s="38"/>
      <c r="U789" s="38"/>
      <c r="V789" s="38"/>
      <c r="W789" s="38"/>
      <c r="X789" s="38"/>
      <c r="Y789" s="38"/>
      <c r="Z789" s="38"/>
    </row>
    <row r="790" ht="12.75" customHeight="1">
      <c r="A790" s="38"/>
      <c r="B790" s="38"/>
      <c r="C790" s="38"/>
      <c r="D790" s="38"/>
      <c r="E790" s="38"/>
      <c r="F790" s="38"/>
      <c r="G790" s="38"/>
      <c r="H790" s="38"/>
      <c r="I790" s="38"/>
      <c r="J790" s="38"/>
      <c r="K790" s="38"/>
      <c r="L790" s="38"/>
      <c r="M790" s="38"/>
      <c r="N790" s="38"/>
      <c r="O790" s="38"/>
      <c r="P790" s="38"/>
      <c r="Q790" s="38"/>
      <c r="R790" s="38"/>
      <c r="S790" s="38"/>
      <c r="T790" s="38"/>
      <c r="U790" s="38"/>
      <c r="V790" s="38"/>
      <c r="W790" s="38"/>
      <c r="X790" s="38"/>
      <c r="Y790" s="38"/>
      <c r="Z790" s="38"/>
    </row>
    <row r="791" ht="12.75" customHeight="1">
      <c r="A791" s="38"/>
      <c r="B791" s="38"/>
      <c r="C791" s="38"/>
      <c r="D791" s="38"/>
      <c r="E791" s="38"/>
      <c r="F791" s="38"/>
      <c r="G791" s="38"/>
      <c r="H791" s="38"/>
      <c r="I791" s="38"/>
      <c r="J791" s="38"/>
      <c r="K791" s="38"/>
      <c r="L791" s="38"/>
      <c r="M791" s="38"/>
      <c r="N791" s="38"/>
      <c r="O791" s="38"/>
      <c r="P791" s="38"/>
      <c r="Q791" s="38"/>
      <c r="R791" s="38"/>
      <c r="S791" s="38"/>
      <c r="T791" s="38"/>
      <c r="U791" s="38"/>
      <c r="V791" s="38"/>
      <c r="W791" s="38"/>
      <c r="X791" s="38"/>
      <c r="Y791" s="38"/>
      <c r="Z791" s="38"/>
    </row>
    <row r="792" ht="12.75" customHeight="1">
      <c r="A792" s="38"/>
      <c r="B792" s="38"/>
      <c r="C792" s="38"/>
      <c r="D792" s="38"/>
      <c r="E792" s="38"/>
      <c r="F792" s="38"/>
      <c r="G792" s="38"/>
      <c r="H792" s="38"/>
      <c r="I792" s="38"/>
      <c r="J792" s="38"/>
      <c r="K792" s="38"/>
      <c r="L792" s="38"/>
      <c r="M792" s="38"/>
      <c r="N792" s="38"/>
      <c r="O792" s="38"/>
      <c r="P792" s="38"/>
      <c r="Q792" s="38"/>
      <c r="R792" s="38"/>
      <c r="S792" s="38"/>
      <c r="T792" s="38"/>
      <c r="U792" s="38"/>
      <c r="V792" s="38"/>
      <c r="W792" s="38"/>
      <c r="X792" s="38"/>
      <c r="Y792" s="38"/>
      <c r="Z792" s="38"/>
    </row>
    <row r="793" ht="12.75" customHeight="1">
      <c r="A793" s="38"/>
      <c r="B793" s="38"/>
      <c r="C793" s="38"/>
      <c r="D793" s="38"/>
      <c r="E793" s="38"/>
      <c r="F793" s="38"/>
      <c r="G793" s="38"/>
      <c r="H793" s="38"/>
      <c r="I793" s="38"/>
      <c r="J793" s="38"/>
      <c r="K793" s="38"/>
      <c r="L793" s="38"/>
      <c r="M793" s="38"/>
      <c r="N793" s="38"/>
      <c r="O793" s="38"/>
      <c r="P793" s="38"/>
      <c r="Q793" s="38"/>
      <c r="R793" s="38"/>
      <c r="S793" s="38"/>
      <c r="T793" s="38"/>
      <c r="U793" s="38"/>
      <c r="V793" s="38"/>
      <c r="W793" s="38"/>
      <c r="X793" s="38"/>
      <c r="Y793" s="38"/>
      <c r="Z793" s="38"/>
    </row>
    <row r="794" ht="12.75" customHeight="1">
      <c r="A794" s="38"/>
      <c r="B794" s="38"/>
      <c r="C794" s="38"/>
      <c r="D794" s="38"/>
      <c r="E794" s="38"/>
      <c r="F794" s="38"/>
      <c r="G794" s="38"/>
      <c r="H794" s="38"/>
      <c r="I794" s="38"/>
      <c r="J794" s="38"/>
      <c r="K794" s="38"/>
      <c r="L794" s="38"/>
      <c r="M794" s="38"/>
      <c r="N794" s="38"/>
      <c r="O794" s="38"/>
      <c r="P794" s="38"/>
      <c r="Q794" s="38"/>
      <c r="R794" s="38"/>
      <c r="S794" s="38"/>
      <c r="T794" s="38"/>
      <c r="U794" s="38"/>
      <c r="V794" s="38"/>
      <c r="W794" s="38"/>
      <c r="X794" s="38"/>
      <c r="Y794" s="38"/>
      <c r="Z794" s="38"/>
    </row>
    <row r="795" ht="12.75" customHeight="1">
      <c r="A795" s="38"/>
      <c r="B795" s="38"/>
      <c r="C795" s="38"/>
      <c r="D795" s="38"/>
      <c r="E795" s="38"/>
      <c r="F795" s="38"/>
      <c r="G795" s="38"/>
      <c r="H795" s="38"/>
      <c r="I795" s="38"/>
      <c r="J795" s="38"/>
      <c r="K795" s="38"/>
      <c r="L795" s="38"/>
      <c r="M795" s="38"/>
      <c r="N795" s="38"/>
      <c r="O795" s="38"/>
      <c r="P795" s="38"/>
      <c r="Q795" s="38"/>
      <c r="R795" s="38"/>
      <c r="S795" s="38"/>
      <c r="T795" s="38"/>
      <c r="U795" s="38"/>
      <c r="V795" s="38"/>
      <c r="W795" s="38"/>
      <c r="X795" s="38"/>
      <c r="Y795" s="38"/>
      <c r="Z795" s="38"/>
    </row>
    <row r="796" ht="12.75" customHeight="1">
      <c r="A796" s="38"/>
      <c r="B796" s="38"/>
      <c r="C796" s="38"/>
      <c r="D796" s="38"/>
      <c r="E796" s="38"/>
      <c r="F796" s="38"/>
      <c r="G796" s="38"/>
      <c r="H796" s="38"/>
      <c r="I796" s="38"/>
      <c r="J796" s="38"/>
      <c r="K796" s="38"/>
      <c r="L796" s="38"/>
      <c r="M796" s="38"/>
      <c r="N796" s="38"/>
      <c r="O796" s="38"/>
      <c r="P796" s="38"/>
      <c r="Q796" s="38"/>
      <c r="R796" s="38"/>
      <c r="S796" s="38"/>
      <c r="T796" s="38"/>
      <c r="U796" s="38"/>
      <c r="V796" s="38"/>
      <c r="W796" s="38"/>
      <c r="X796" s="38"/>
      <c r="Y796" s="38"/>
      <c r="Z796" s="38"/>
    </row>
    <row r="797" ht="12.75" customHeight="1">
      <c r="A797" s="38"/>
      <c r="B797" s="38"/>
      <c r="C797" s="38"/>
      <c r="D797" s="38"/>
      <c r="E797" s="38"/>
      <c r="F797" s="38"/>
      <c r="G797" s="38"/>
      <c r="H797" s="38"/>
      <c r="I797" s="38"/>
      <c r="J797" s="38"/>
      <c r="K797" s="38"/>
      <c r="L797" s="38"/>
      <c r="M797" s="38"/>
      <c r="N797" s="38"/>
      <c r="O797" s="38"/>
      <c r="P797" s="38"/>
      <c r="Q797" s="38"/>
      <c r="R797" s="38"/>
      <c r="S797" s="38"/>
      <c r="T797" s="38"/>
      <c r="U797" s="38"/>
      <c r="V797" s="38"/>
      <c r="W797" s="38"/>
      <c r="X797" s="38"/>
      <c r="Y797" s="38"/>
      <c r="Z797" s="38"/>
    </row>
    <row r="798" ht="12.75" customHeight="1">
      <c r="A798" s="38"/>
      <c r="B798" s="38"/>
      <c r="C798" s="38"/>
      <c r="D798" s="38"/>
      <c r="E798" s="38"/>
      <c r="F798" s="38"/>
      <c r="G798" s="38"/>
      <c r="H798" s="38"/>
      <c r="I798" s="38"/>
      <c r="J798" s="38"/>
      <c r="K798" s="38"/>
      <c r="L798" s="38"/>
      <c r="M798" s="38"/>
      <c r="N798" s="38"/>
      <c r="O798" s="38"/>
      <c r="P798" s="38"/>
      <c r="Q798" s="38"/>
      <c r="R798" s="38"/>
      <c r="S798" s="38"/>
      <c r="T798" s="38"/>
      <c r="U798" s="38"/>
      <c r="V798" s="38"/>
      <c r="W798" s="38"/>
      <c r="X798" s="38"/>
      <c r="Y798" s="38"/>
      <c r="Z798" s="38"/>
    </row>
    <row r="799" ht="12.75" customHeight="1">
      <c r="A799" s="38"/>
      <c r="B799" s="38"/>
      <c r="C799" s="38"/>
      <c r="D799" s="38"/>
      <c r="E799" s="38"/>
      <c r="F799" s="38"/>
      <c r="G799" s="38"/>
      <c r="H799" s="38"/>
      <c r="I799" s="38"/>
      <c r="J799" s="38"/>
      <c r="K799" s="38"/>
      <c r="L799" s="38"/>
      <c r="M799" s="38"/>
      <c r="N799" s="38"/>
      <c r="O799" s="38"/>
      <c r="P799" s="38"/>
      <c r="Q799" s="38"/>
      <c r="R799" s="38"/>
      <c r="S799" s="38"/>
      <c r="T799" s="38"/>
      <c r="U799" s="38"/>
      <c r="V799" s="38"/>
      <c r="W799" s="38"/>
      <c r="X799" s="38"/>
      <c r="Y799" s="38"/>
      <c r="Z799" s="38"/>
    </row>
    <row r="800" ht="12.75" customHeight="1">
      <c r="A800" s="38"/>
      <c r="B800" s="38"/>
      <c r="C800" s="38"/>
      <c r="D800" s="38"/>
      <c r="E800" s="38"/>
      <c r="F800" s="38"/>
      <c r="G800" s="38"/>
      <c r="H800" s="38"/>
      <c r="I800" s="38"/>
      <c r="J800" s="38"/>
      <c r="K800" s="38"/>
      <c r="L800" s="38"/>
      <c r="M800" s="38"/>
      <c r="N800" s="38"/>
      <c r="O800" s="38"/>
      <c r="P800" s="38"/>
      <c r="Q800" s="38"/>
      <c r="R800" s="38"/>
      <c r="S800" s="38"/>
      <c r="T800" s="38"/>
      <c r="U800" s="38"/>
      <c r="V800" s="38"/>
      <c r="W800" s="38"/>
      <c r="X800" s="38"/>
      <c r="Y800" s="38"/>
      <c r="Z800" s="38"/>
    </row>
    <row r="801" ht="12.75" customHeight="1">
      <c r="A801" s="38"/>
      <c r="B801" s="38"/>
      <c r="C801" s="38"/>
      <c r="D801" s="38"/>
      <c r="E801" s="38"/>
      <c r="F801" s="38"/>
      <c r="G801" s="38"/>
      <c r="H801" s="38"/>
      <c r="I801" s="38"/>
      <c r="J801" s="38"/>
      <c r="K801" s="38"/>
      <c r="L801" s="38"/>
      <c r="M801" s="38"/>
      <c r="N801" s="38"/>
      <c r="O801" s="38"/>
      <c r="P801" s="38"/>
      <c r="Q801" s="38"/>
      <c r="R801" s="38"/>
      <c r="S801" s="38"/>
      <c r="T801" s="38"/>
      <c r="U801" s="38"/>
      <c r="V801" s="38"/>
      <c r="W801" s="38"/>
      <c r="X801" s="38"/>
      <c r="Y801" s="38"/>
      <c r="Z801" s="38"/>
    </row>
    <row r="802" ht="12.75" customHeight="1">
      <c r="A802" s="38"/>
      <c r="B802" s="38"/>
      <c r="C802" s="38"/>
      <c r="D802" s="38"/>
      <c r="E802" s="38"/>
      <c r="F802" s="38"/>
      <c r="G802" s="38"/>
      <c r="H802" s="38"/>
      <c r="I802" s="38"/>
      <c r="J802" s="38"/>
      <c r="K802" s="38"/>
      <c r="L802" s="38"/>
      <c r="M802" s="38"/>
      <c r="N802" s="38"/>
      <c r="O802" s="38"/>
      <c r="P802" s="38"/>
      <c r="Q802" s="38"/>
      <c r="R802" s="38"/>
      <c r="S802" s="38"/>
      <c r="T802" s="38"/>
      <c r="U802" s="38"/>
      <c r="V802" s="38"/>
      <c r="W802" s="38"/>
      <c r="X802" s="38"/>
      <c r="Y802" s="38"/>
      <c r="Z802" s="38"/>
    </row>
    <row r="803" ht="12.75" customHeight="1">
      <c r="A803" s="38"/>
      <c r="B803" s="38"/>
      <c r="C803" s="38"/>
      <c r="D803" s="38"/>
      <c r="E803" s="38"/>
      <c r="F803" s="38"/>
      <c r="G803" s="38"/>
      <c r="H803" s="38"/>
      <c r="I803" s="38"/>
      <c r="J803" s="38"/>
      <c r="K803" s="38"/>
      <c r="L803" s="38"/>
      <c r="M803" s="38"/>
      <c r="N803" s="38"/>
      <c r="O803" s="38"/>
      <c r="P803" s="38"/>
      <c r="Q803" s="38"/>
      <c r="R803" s="38"/>
      <c r="S803" s="38"/>
      <c r="T803" s="38"/>
      <c r="U803" s="38"/>
      <c r="V803" s="38"/>
      <c r="W803" s="38"/>
      <c r="X803" s="38"/>
      <c r="Y803" s="38"/>
      <c r="Z803" s="38"/>
    </row>
    <row r="804" ht="12.75" customHeight="1">
      <c r="A804" s="38"/>
      <c r="B804" s="38"/>
      <c r="C804" s="38"/>
      <c r="D804" s="38"/>
      <c r="E804" s="38"/>
      <c r="F804" s="38"/>
      <c r="G804" s="38"/>
      <c r="H804" s="38"/>
      <c r="I804" s="38"/>
      <c r="J804" s="38"/>
      <c r="K804" s="38"/>
      <c r="L804" s="38"/>
      <c r="M804" s="38"/>
      <c r="N804" s="38"/>
      <c r="O804" s="38"/>
      <c r="P804" s="38"/>
      <c r="Q804" s="38"/>
      <c r="R804" s="38"/>
      <c r="S804" s="38"/>
      <c r="T804" s="38"/>
      <c r="U804" s="38"/>
      <c r="V804" s="38"/>
      <c r="W804" s="38"/>
      <c r="X804" s="38"/>
      <c r="Y804" s="38"/>
      <c r="Z804" s="38"/>
    </row>
    <row r="805" ht="12.75" customHeight="1">
      <c r="A805" s="38"/>
      <c r="B805" s="38"/>
      <c r="C805" s="38"/>
      <c r="D805" s="38"/>
      <c r="E805" s="38"/>
      <c r="F805" s="38"/>
      <c r="G805" s="38"/>
      <c r="H805" s="38"/>
      <c r="I805" s="38"/>
      <c r="J805" s="38"/>
      <c r="K805" s="38"/>
      <c r="L805" s="38"/>
      <c r="M805" s="38"/>
      <c r="N805" s="38"/>
      <c r="O805" s="38"/>
      <c r="P805" s="38"/>
      <c r="Q805" s="38"/>
      <c r="R805" s="38"/>
      <c r="S805" s="38"/>
      <c r="T805" s="38"/>
      <c r="U805" s="38"/>
      <c r="V805" s="38"/>
      <c r="W805" s="38"/>
      <c r="X805" s="38"/>
      <c r="Y805" s="38"/>
      <c r="Z805" s="38"/>
    </row>
    <row r="806" ht="12.75" customHeight="1">
      <c r="A806" s="38"/>
      <c r="B806" s="38"/>
      <c r="C806" s="38"/>
      <c r="D806" s="38"/>
      <c r="E806" s="38"/>
      <c r="F806" s="38"/>
      <c r="G806" s="38"/>
      <c r="H806" s="38"/>
      <c r="I806" s="38"/>
      <c r="J806" s="38"/>
      <c r="K806" s="38"/>
      <c r="L806" s="38"/>
      <c r="M806" s="38"/>
      <c r="N806" s="38"/>
      <c r="O806" s="38"/>
      <c r="P806" s="38"/>
      <c r="Q806" s="38"/>
      <c r="R806" s="38"/>
      <c r="S806" s="38"/>
      <c r="T806" s="38"/>
      <c r="U806" s="38"/>
      <c r="V806" s="38"/>
      <c r="W806" s="38"/>
      <c r="X806" s="38"/>
      <c r="Y806" s="38"/>
      <c r="Z806" s="38"/>
    </row>
    <row r="807" ht="12.75" customHeight="1">
      <c r="A807" s="38"/>
      <c r="B807" s="38"/>
      <c r="C807" s="38"/>
      <c r="D807" s="38"/>
      <c r="E807" s="38"/>
      <c r="F807" s="38"/>
      <c r="G807" s="38"/>
      <c r="H807" s="38"/>
      <c r="I807" s="38"/>
      <c r="J807" s="38"/>
      <c r="K807" s="38"/>
      <c r="L807" s="38"/>
      <c r="M807" s="38"/>
      <c r="N807" s="38"/>
      <c r="O807" s="38"/>
      <c r="P807" s="38"/>
      <c r="Q807" s="38"/>
      <c r="R807" s="38"/>
      <c r="S807" s="38"/>
      <c r="T807" s="38"/>
      <c r="U807" s="38"/>
      <c r="V807" s="38"/>
      <c r="W807" s="38"/>
      <c r="X807" s="38"/>
      <c r="Y807" s="38"/>
      <c r="Z807" s="38"/>
    </row>
    <row r="808" ht="12.75" customHeight="1">
      <c r="A808" s="38"/>
      <c r="B808" s="38"/>
      <c r="C808" s="38"/>
      <c r="D808" s="38"/>
      <c r="E808" s="38"/>
      <c r="F808" s="38"/>
      <c r="G808" s="38"/>
      <c r="H808" s="38"/>
      <c r="I808" s="38"/>
      <c r="J808" s="38"/>
      <c r="K808" s="38"/>
      <c r="L808" s="38"/>
      <c r="M808" s="38"/>
      <c r="N808" s="38"/>
      <c r="O808" s="38"/>
      <c r="P808" s="38"/>
      <c r="Q808" s="38"/>
      <c r="R808" s="38"/>
      <c r="S808" s="38"/>
      <c r="T808" s="38"/>
      <c r="U808" s="38"/>
      <c r="V808" s="38"/>
      <c r="W808" s="38"/>
      <c r="X808" s="38"/>
      <c r="Y808" s="38"/>
      <c r="Z808" s="38"/>
    </row>
    <row r="809" ht="12.75" customHeight="1">
      <c r="A809" s="38"/>
      <c r="B809" s="38"/>
      <c r="C809" s="38"/>
      <c r="D809" s="38"/>
      <c r="E809" s="38"/>
      <c r="F809" s="38"/>
      <c r="G809" s="38"/>
      <c r="H809" s="38"/>
      <c r="I809" s="38"/>
      <c r="J809" s="38"/>
      <c r="K809" s="38"/>
      <c r="L809" s="38"/>
      <c r="M809" s="38"/>
      <c r="N809" s="38"/>
      <c r="O809" s="38"/>
      <c r="P809" s="38"/>
      <c r="Q809" s="38"/>
      <c r="R809" s="38"/>
      <c r="S809" s="38"/>
      <c r="T809" s="38"/>
      <c r="U809" s="38"/>
      <c r="V809" s="38"/>
      <c r="W809" s="38"/>
      <c r="X809" s="38"/>
      <c r="Y809" s="38"/>
      <c r="Z809" s="38"/>
    </row>
    <row r="810" ht="12.75" customHeight="1">
      <c r="A810" s="38"/>
      <c r="B810" s="38"/>
      <c r="C810" s="38"/>
      <c r="D810" s="38"/>
      <c r="E810" s="38"/>
      <c r="F810" s="38"/>
      <c r="G810" s="38"/>
      <c r="H810" s="38"/>
      <c r="I810" s="38"/>
      <c r="J810" s="38"/>
      <c r="K810" s="38"/>
      <c r="L810" s="38"/>
      <c r="M810" s="38"/>
      <c r="N810" s="38"/>
      <c r="O810" s="38"/>
      <c r="P810" s="38"/>
      <c r="Q810" s="38"/>
      <c r="R810" s="38"/>
      <c r="S810" s="38"/>
      <c r="T810" s="38"/>
      <c r="U810" s="38"/>
      <c r="V810" s="38"/>
      <c r="W810" s="38"/>
      <c r="X810" s="38"/>
      <c r="Y810" s="38"/>
      <c r="Z810" s="38"/>
    </row>
    <row r="811" ht="12.75" customHeight="1">
      <c r="A811" s="38"/>
      <c r="B811" s="38"/>
      <c r="C811" s="38"/>
      <c r="D811" s="38"/>
      <c r="E811" s="38"/>
      <c r="F811" s="38"/>
      <c r="G811" s="38"/>
      <c r="H811" s="38"/>
      <c r="I811" s="38"/>
      <c r="J811" s="38"/>
      <c r="K811" s="38"/>
      <c r="L811" s="38"/>
      <c r="M811" s="38"/>
      <c r="N811" s="38"/>
      <c r="O811" s="38"/>
      <c r="P811" s="38"/>
      <c r="Q811" s="38"/>
      <c r="R811" s="38"/>
      <c r="S811" s="38"/>
      <c r="T811" s="38"/>
      <c r="U811" s="38"/>
      <c r="V811" s="38"/>
      <c r="W811" s="38"/>
      <c r="X811" s="38"/>
      <c r="Y811" s="38"/>
      <c r="Z811" s="38"/>
    </row>
    <row r="812" ht="12.75" customHeight="1">
      <c r="A812" s="38"/>
      <c r="B812" s="38"/>
      <c r="C812" s="38"/>
      <c r="D812" s="38"/>
      <c r="E812" s="38"/>
      <c r="F812" s="38"/>
      <c r="G812" s="38"/>
      <c r="H812" s="38"/>
      <c r="I812" s="38"/>
      <c r="J812" s="38"/>
      <c r="K812" s="38"/>
      <c r="L812" s="38"/>
      <c r="M812" s="38"/>
      <c r="N812" s="38"/>
      <c r="O812" s="38"/>
      <c r="P812" s="38"/>
      <c r="Q812" s="38"/>
      <c r="R812" s="38"/>
      <c r="S812" s="38"/>
      <c r="T812" s="38"/>
      <c r="U812" s="38"/>
      <c r="V812" s="38"/>
      <c r="W812" s="38"/>
      <c r="X812" s="38"/>
      <c r="Y812" s="38"/>
      <c r="Z812" s="38"/>
    </row>
    <row r="813" ht="12.75" customHeight="1">
      <c r="A813" s="38"/>
      <c r="B813" s="38"/>
      <c r="C813" s="38"/>
      <c r="D813" s="38"/>
      <c r="E813" s="38"/>
      <c r="F813" s="38"/>
      <c r="G813" s="38"/>
      <c r="H813" s="38"/>
      <c r="I813" s="38"/>
      <c r="J813" s="38"/>
      <c r="K813" s="38"/>
      <c r="L813" s="38"/>
      <c r="M813" s="38"/>
      <c r="N813" s="38"/>
      <c r="O813" s="38"/>
      <c r="P813" s="38"/>
      <c r="Q813" s="38"/>
      <c r="R813" s="38"/>
      <c r="S813" s="38"/>
      <c r="T813" s="38"/>
      <c r="U813" s="38"/>
      <c r="V813" s="38"/>
      <c r="W813" s="38"/>
      <c r="X813" s="38"/>
      <c r="Y813" s="38"/>
      <c r="Z813" s="38"/>
    </row>
    <row r="814" ht="12.75" customHeight="1">
      <c r="A814" s="38"/>
      <c r="B814" s="38"/>
      <c r="C814" s="38"/>
      <c r="D814" s="38"/>
      <c r="E814" s="38"/>
      <c r="F814" s="38"/>
      <c r="G814" s="38"/>
      <c r="H814" s="38"/>
      <c r="I814" s="38"/>
      <c r="J814" s="38"/>
      <c r="K814" s="38"/>
      <c r="L814" s="38"/>
      <c r="M814" s="38"/>
      <c r="N814" s="38"/>
      <c r="O814" s="38"/>
      <c r="P814" s="38"/>
      <c r="Q814" s="38"/>
      <c r="R814" s="38"/>
      <c r="S814" s="38"/>
      <c r="T814" s="38"/>
      <c r="U814" s="38"/>
      <c r="V814" s="38"/>
      <c r="W814" s="38"/>
      <c r="X814" s="38"/>
      <c r="Y814" s="38"/>
      <c r="Z814" s="38"/>
    </row>
    <row r="815" ht="12.75" customHeight="1">
      <c r="A815" s="38"/>
      <c r="B815" s="38"/>
      <c r="C815" s="38"/>
      <c r="D815" s="38"/>
      <c r="E815" s="38"/>
      <c r="F815" s="38"/>
      <c r="G815" s="38"/>
      <c r="H815" s="38"/>
      <c r="I815" s="38"/>
      <c r="J815" s="38"/>
      <c r="K815" s="38"/>
      <c r="L815" s="38"/>
      <c r="M815" s="38"/>
      <c r="N815" s="38"/>
      <c r="O815" s="38"/>
      <c r="P815" s="38"/>
      <c r="Q815" s="38"/>
      <c r="R815" s="38"/>
      <c r="S815" s="38"/>
      <c r="T815" s="38"/>
      <c r="U815" s="38"/>
      <c r="V815" s="38"/>
      <c r="W815" s="38"/>
      <c r="X815" s="38"/>
      <c r="Y815" s="38"/>
      <c r="Z815" s="38"/>
    </row>
    <row r="816" ht="12.75" customHeight="1">
      <c r="A816" s="38"/>
      <c r="B816" s="38"/>
      <c r="C816" s="38"/>
      <c r="D816" s="38"/>
      <c r="E816" s="38"/>
      <c r="F816" s="38"/>
      <c r="G816" s="38"/>
      <c r="H816" s="38"/>
      <c r="I816" s="38"/>
      <c r="J816" s="38"/>
      <c r="K816" s="38"/>
      <c r="L816" s="38"/>
      <c r="M816" s="38"/>
      <c r="N816" s="38"/>
      <c r="O816" s="38"/>
      <c r="P816" s="38"/>
      <c r="Q816" s="38"/>
      <c r="R816" s="38"/>
      <c r="S816" s="38"/>
      <c r="T816" s="38"/>
      <c r="U816" s="38"/>
      <c r="V816" s="38"/>
      <c r="W816" s="38"/>
      <c r="X816" s="38"/>
      <c r="Y816" s="38"/>
      <c r="Z816" s="38"/>
    </row>
    <row r="817" ht="12.75" customHeight="1">
      <c r="A817" s="38"/>
      <c r="B817" s="38"/>
      <c r="C817" s="38"/>
      <c r="D817" s="38"/>
      <c r="E817" s="38"/>
      <c r="F817" s="38"/>
      <c r="G817" s="38"/>
      <c r="H817" s="38"/>
      <c r="I817" s="38"/>
      <c r="J817" s="38"/>
      <c r="K817" s="38"/>
      <c r="L817" s="38"/>
      <c r="M817" s="38"/>
      <c r="N817" s="38"/>
      <c r="O817" s="38"/>
      <c r="P817" s="38"/>
      <c r="Q817" s="38"/>
      <c r="R817" s="38"/>
      <c r="S817" s="38"/>
      <c r="T817" s="38"/>
      <c r="U817" s="38"/>
      <c r="V817" s="38"/>
      <c r="W817" s="38"/>
      <c r="X817" s="38"/>
      <c r="Y817" s="38"/>
      <c r="Z817" s="38"/>
    </row>
    <row r="818" ht="12.75" customHeight="1">
      <c r="A818" s="38"/>
      <c r="B818" s="38"/>
      <c r="C818" s="38"/>
      <c r="D818" s="38"/>
      <c r="E818" s="38"/>
      <c r="F818" s="38"/>
      <c r="G818" s="38"/>
      <c r="H818" s="38"/>
      <c r="I818" s="38"/>
      <c r="J818" s="38"/>
      <c r="K818" s="38"/>
      <c r="L818" s="38"/>
      <c r="M818" s="38"/>
      <c r="N818" s="38"/>
      <c r="O818" s="38"/>
      <c r="P818" s="38"/>
      <c r="Q818" s="38"/>
      <c r="R818" s="38"/>
      <c r="S818" s="38"/>
      <c r="T818" s="38"/>
      <c r="U818" s="38"/>
      <c r="V818" s="38"/>
      <c r="W818" s="38"/>
      <c r="X818" s="38"/>
      <c r="Y818" s="38"/>
      <c r="Z818" s="38"/>
    </row>
    <row r="819" ht="12.75" customHeight="1">
      <c r="A819" s="38"/>
      <c r="B819" s="38"/>
      <c r="C819" s="38"/>
      <c r="D819" s="38"/>
      <c r="E819" s="38"/>
      <c r="F819" s="38"/>
      <c r="G819" s="38"/>
      <c r="H819" s="38"/>
      <c r="I819" s="38"/>
      <c r="J819" s="38"/>
      <c r="K819" s="38"/>
      <c r="L819" s="38"/>
      <c r="M819" s="38"/>
      <c r="N819" s="38"/>
      <c r="O819" s="38"/>
      <c r="P819" s="38"/>
      <c r="Q819" s="38"/>
      <c r="R819" s="38"/>
      <c r="S819" s="38"/>
      <c r="T819" s="38"/>
      <c r="U819" s="38"/>
      <c r="V819" s="38"/>
      <c r="W819" s="38"/>
      <c r="X819" s="38"/>
      <c r="Y819" s="38"/>
      <c r="Z819" s="38"/>
    </row>
    <row r="820" ht="12.75" customHeight="1">
      <c r="A820" s="38"/>
      <c r="B820" s="38"/>
      <c r="C820" s="38"/>
      <c r="D820" s="38"/>
      <c r="E820" s="38"/>
      <c r="F820" s="38"/>
      <c r="G820" s="38"/>
      <c r="H820" s="38"/>
      <c r="I820" s="38"/>
      <c r="J820" s="38"/>
      <c r="K820" s="38"/>
      <c r="L820" s="38"/>
      <c r="M820" s="38"/>
      <c r="N820" s="38"/>
      <c r="O820" s="38"/>
      <c r="P820" s="38"/>
      <c r="Q820" s="38"/>
      <c r="R820" s="38"/>
      <c r="S820" s="38"/>
      <c r="T820" s="38"/>
      <c r="U820" s="38"/>
      <c r="V820" s="38"/>
      <c r="W820" s="38"/>
      <c r="X820" s="38"/>
      <c r="Y820" s="38"/>
      <c r="Z820" s="38"/>
    </row>
    <row r="821" ht="12.75" customHeight="1">
      <c r="A821" s="38"/>
      <c r="B821" s="38"/>
      <c r="C821" s="38"/>
      <c r="D821" s="38"/>
      <c r="E821" s="38"/>
      <c r="F821" s="38"/>
      <c r="G821" s="38"/>
      <c r="H821" s="38"/>
      <c r="I821" s="38"/>
      <c r="J821" s="38"/>
      <c r="K821" s="38"/>
      <c r="L821" s="38"/>
      <c r="M821" s="38"/>
      <c r="N821" s="38"/>
      <c r="O821" s="38"/>
      <c r="P821" s="38"/>
      <c r="Q821" s="38"/>
      <c r="R821" s="38"/>
      <c r="S821" s="38"/>
      <c r="T821" s="38"/>
      <c r="U821" s="38"/>
      <c r="V821" s="38"/>
      <c r="W821" s="38"/>
      <c r="X821" s="38"/>
      <c r="Y821" s="38"/>
      <c r="Z821" s="38"/>
    </row>
    <row r="822" ht="12.75" customHeight="1">
      <c r="A822" s="38"/>
      <c r="B822" s="38"/>
      <c r="C822" s="38"/>
      <c r="D822" s="38"/>
      <c r="E822" s="38"/>
      <c r="F822" s="38"/>
      <c r="G822" s="38"/>
      <c r="H822" s="38"/>
      <c r="I822" s="38"/>
      <c r="J822" s="38"/>
      <c r="K822" s="38"/>
      <c r="L822" s="38"/>
      <c r="M822" s="38"/>
      <c r="N822" s="38"/>
      <c r="O822" s="38"/>
      <c r="P822" s="38"/>
      <c r="Q822" s="38"/>
      <c r="R822" s="38"/>
      <c r="S822" s="38"/>
      <c r="T822" s="38"/>
      <c r="U822" s="38"/>
      <c r="V822" s="38"/>
      <c r="W822" s="38"/>
      <c r="X822" s="38"/>
      <c r="Y822" s="38"/>
      <c r="Z822" s="38"/>
    </row>
    <row r="823" ht="12.75" customHeight="1">
      <c r="A823" s="38"/>
      <c r="B823" s="38"/>
      <c r="C823" s="38"/>
      <c r="D823" s="38"/>
      <c r="E823" s="38"/>
      <c r="F823" s="38"/>
      <c r="G823" s="38"/>
      <c r="H823" s="38"/>
      <c r="I823" s="38"/>
      <c r="J823" s="38"/>
      <c r="K823" s="38"/>
      <c r="L823" s="38"/>
      <c r="M823" s="38"/>
      <c r="N823" s="38"/>
      <c r="O823" s="38"/>
      <c r="P823" s="38"/>
      <c r="Q823" s="38"/>
      <c r="R823" s="38"/>
      <c r="S823" s="38"/>
      <c r="T823" s="38"/>
      <c r="U823" s="38"/>
      <c r="V823" s="38"/>
      <c r="W823" s="38"/>
      <c r="X823" s="38"/>
      <c r="Y823" s="38"/>
      <c r="Z823" s="38"/>
    </row>
    <row r="824" ht="12.75" customHeight="1">
      <c r="A824" s="38"/>
      <c r="B824" s="38"/>
      <c r="C824" s="38"/>
      <c r="D824" s="38"/>
      <c r="E824" s="38"/>
      <c r="F824" s="38"/>
      <c r="G824" s="38"/>
      <c r="H824" s="38"/>
      <c r="I824" s="38"/>
      <c r="J824" s="38"/>
      <c r="K824" s="38"/>
      <c r="L824" s="38"/>
      <c r="M824" s="38"/>
      <c r="N824" s="38"/>
      <c r="O824" s="38"/>
      <c r="P824" s="38"/>
      <c r="Q824" s="38"/>
      <c r="R824" s="38"/>
      <c r="S824" s="38"/>
      <c r="T824" s="38"/>
      <c r="U824" s="38"/>
      <c r="V824" s="38"/>
      <c r="W824" s="38"/>
      <c r="X824" s="38"/>
      <c r="Y824" s="38"/>
      <c r="Z824" s="38"/>
    </row>
    <row r="825" ht="12.75" customHeight="1">
      <c r="A825" s="38"/>
      <c r="B825" s="38"/>
      <c r="C825" s="38"/>
      <c r="D825" s="38"/>
      <c r="E825" s="38"/>
      <c r="F825" s="38"/>
      <c r="G825" s="38"/>
      <c r="H825" s="38"/>
      <c r="I825" s="38"/>
      <c r="J825" s="38"/>
      <c r="K825" s="38"/>
      <c r="L825" s="38"/>
      <c r="M825" s="38"/>
      <c r="N825" s="38"/>
      <c r="O825" s="38"/>
      <c r="P825" s="38"/>
      <c r="Q825" s="38"/>
      <c r="R825" s="38"/>
      <c r="S825" s="38"/>
      <c r="T825" s="38"/>
      <c r="U825" s="38"/>
      <c r="V825" s="38"/>
      <c r="W825" s="38"/>
      <c r="X825" s="38"/>
      <c r="Y825" s="38"/>
      <c r="Z825" s="38"/>
    </row>
    <row r="826" ht="12.75" customHeight="1">
      <c r="A826" s="38"/>
      <c r="B826" s="38"/>
      <c r="C826" s="38"/>
      <c r="D826" s="38"/>
      <c r="E826" s="38"/>
      <c r="F826" s="38"/>
      <c r="G826" s="38"/>
      <c r="H826" s="38"/>
      <c r="I826" s="38"/>
      <c r="J826" s="38"/>
      <c r="K826" s="38"/>
      <c r="L826" s="38"/>
      <c r="M826" s="38"/>
      <c r="N826" s="38"/>
      <c r="O826" s="38"/>
      <c r="P826" s="38"/>
      <c r="Q826" s="38"/>
      <c r="R826" s="38"/>
      <c r="S826" s="38"/>
      <c r="T826" s="38"/>
      <c r="U826" s="38"/>
      <c r="V826" s="38"/>
      <c r="W826" s="38"/>
      <c r="X826" s="38"/>
      <c r="Y826" s="38"/>
      <c r="Z826" s="38"/>
    </row>
    <row r="827" ht="12.75" customHeight="1">
      <c r="A827" s="38"/>
      <c r="B827" s="38"/>
      <c r="C827" s="38"/>
      <c r="D827" s="38"/>
      <c r="E827" s="38"/>
      <c r="F827" s="38"/>
      <c r="G827" s="38"/>
      <c r="H827" s="38"/>
      <c r="I827" s="38"/>
      <c r="J827" s="38"/>
      <c r="K827" s="38"/>
      <c r="L827" s="38"/>
      <c r="M827" s="38"/>
      <c r="N827" s="38"/>
      <c r="O827" s="38"/>
      <c r="P827" s="38"/>
      <c r="Q827" s="38"/>
      <c r="R827" s="38"/>
      <c r="S827" s="38"/>
      <c r="T827" s="38"/>
      <c r="U827" s="38"/>
      <c r="V827" s="38"/>
      <c r="W827" s="38"/>
      <c r="X827" s="38"/>
      <c r="Y827" s="38"/>
      <c r="Z827" s="38"/>
    </row>
    <row r="828" ht="12.75" customHeight="1">
      <c r="A828" s="38"/>
      <c r="B828" s="38"/>
      <c r="C828" s="38"/>
      <c r="D828" s="38"/>
      <c r="E828" s="38"/>
      <c r="F828" s="38"/>
      <c r="G828" s="38"/>
      <c r="H828" s="38"/>
      <c r="I828" s="38"/>
      <c r="J828" s="38"/>
      <c r="K828" s="38"/>
      <c r="L828" s="38"/>
      <c r="M828" s="38"/>
      <c r="N828" s="38"/>
      <c r="O828" s="38"/>
      <c r="P828" s="38"/>
      <c r="Q828" s="38"/>
      <c r="R828" s="38"/>
      <c r="S828" s="38"/>
      <c r="T828" s="38"/>
      <c r="U828" s="38"/>
      <c r="V828" s="38"/>
      <c r="W828" s="38"/>
      <c r="X828" s="38"/>
      <c r="Y828" s="38"/>
      <c r="Z828" s="38"/>
    </row>
    <row r="829" ht="12.75" customHeight="1">
      <c r="A829" s="38"/>
      <c r="B829" s="38"/>
      <c r="C829" s="38"/>
      <c r="D829" s="38"/>
      <c r="E829" s="38"/>
      <c r="F829" s="38"/>
      <c r="G829" s="38"/>
      <c r="H829" s="38"/>
      <c r="I829" s="38"/>
      <c r="J829" s="38"/>
      <c r="K829" s="38"/>
      <c r="L829" s="38"/>
      <c r="M829" s="38"/>
      <c r="N829" s="38"/>
      <c r="O829" s="38"/>
      <c r="P829" s="38"/>
      <c r="Q829" s="38"/>
      <c r="R829" s="38"/>
      <c r="S829" s="38"/>
      <c r="T829" s="38"/>
      <c r="U829" s="38"/>
      <c r="V829" s="38"/>
      <c r="W829" s="38"/>
      <c r="X829" s="38"/>
      <c r="Y829" s="38"/>
      <c r="Z829" s="38"/>
    </row>
    <row r="830" ht="12.75" customHeight="1">
      <c r="A830" s="38"/>
      <c r="B830" s="38"/>
      <c r="C830" s="38"/>
      <c r="D830" s="38"/>
      <c r="E830" s="38"/>
      <c r="F830" s="38"/>
      <c r="G830" s="38"/>
      <c r="H830" s="38"/>
      <c r="I830" s="38"/>
      <c r="J830" s="38"/>
      <c r="K830" s="38"/>
      <c r="L830" s="38"/>
      <c r="M830" s="38"/>
      <c r="N830" s="38"/>
      <c r="O830" s="38"/>
      <c r="P830" s="38"/>
      <c r="Q830" s="38"/>
      <c r="R830" s="38"/>
      <c r="S830" s="38"/>
      <c r="T830" s="38"/>
      <c r="U830" s="38"/>
      <c r="V830" s="38"/>
      <c r="W830" s="38"/>
      <c r="X830" s="38"/>
      <c r="Y830" s="38"/>
      <c r="Z830" s="38"/>
    </row>
    <row r="831" ht="12.75" customHeight="1">
      <c r="A831" s="38"/>
      <c r="B831" s="38"/>
      <c r="C831" s="38"/>
      <c r="D831" s="38"/>
      <c r="E831" s="38"/>
      <c r="F831" s="38"/>
      <c r="G831" s="38"/>
      <c r="H831" s="38"/>
      <c r="I831" s="38"/>
      <c r="J831" s="38"/>
      <c r="K831" s="38"/>
      <c r="L831" s="38"/>
      <c r="M831" s="38"/>
      <c r="N831" s="38"/>
      <c r="O831" s="38"/>
      <c r="P831" s="38"/>
      <c r="Q831" s="38"/>
      <c r="R831" s="38"/>
      <c r="S831" s="38"/>
      <c r="T831" s="38"/>
      <c r="U831" s="38"/>
      <c r="V831" s="38"/>
      <c r="W831" s="38"/>
      <c r="X831" s="38"/>
      <c r="Y831" s="38"/>
      <c r="Z831" s="38"/>
    </row>
    <row r="832" ht="12.75" customHeight="1">
      <c r="A832" s="38"/>
      <c r="B832" s="38"/>
      <c r="C832" s="38"/>
      <c r="D832" s="38"/>
      <c r="E832" s="38"/>
      <c r="F832" s="38"/>
      <c r="G832" s="38"/>
      <c r="H832" s="38"/>
      <c r="I832" s="38"/>
      <c r="J832" s="38"/>
      <c r="K832" s="38"/>
      <c r="L832" s="38"/>
      <c r="M832" s="38"/>
      <c r="N832" s="38"/>
      <c r="O832" s="38"/>
      <c r="P832" s="38"/>
      <c r="Q832" s="38"/>
      <c r="R832" s="38"/>
      <c r="S832" s="38"/>
      <c r="T832" s="38"/>
      <c r="U832" s="38"/>
      <c r="V832" s="38"/>
      <c r="W832" s="38"/>
      <c r="X832" s="38"/>
      <c r="Y832" s="38"/>
      <c r="Z832" s="38"/>
    </row>
    <row r="833" ht="12.75" customHeight="1">
      <c r="A833" s="38"/>
      <c r="B833" s="38"/>
      <c r="C833" s="38"/>
      <c r="D833" s="38"/>
      <c r="E833" s="38"/>
      <c r="F833" s="38"/>
      <c r="G833" s="38"/>
      <c r="H833" s="38"/>
      <c r="I833" s="38"/>
      <c r="J833" s="38"/>
      <c r="K833" s="38"/>
      <c r="L833" s="38"/>
      <c r="M833" s="38"/>
      <c r="N833" s="38"/>
      <c r="O833" s="38"/>
      <c r="P833" s="38"/>
      <c r="Q833" s="38"/>
      <c r="R833" s="38"/>
      <c r="S833" s="38"/>
      <c r="T833" s="38"/>
      <c r="U833" s="38"/>
      <c r="V833" s="38"/>
      <c r="W833" s="38"/>
      <c r="X833" s="38"/>
      <c r="Y833" s="38"/>
      <c r="Z833" s="38"/>
    </row>
    <row r="834" ht="12.75" customHeight="1">
      <c r="A834" s="38"/>
      <c r="B834" s="38"/>
      <c r="C834" s="38"/>
      <c r="D834" s="38"/>
      <c r="E834" s="38"/>
      <c r="F834" s="38"/>
      <c r="G834" s="38"/>
      <c r="H834" s="38"/>
      <c r="I834" s="38"/>
      <c r="J834" s="38"/>
      <c r="K834" s="38"/>
      <c r="L834" s="38"/>
      <c r="M834" s="38"/>
      <c r="N834" s="38"/>
      <c r="O834" s="38"/>
      <c r="P834" s="38"/>
      <c r="Q834" s="38"/>
      <c r="R834" s="38"/>
      <c r="S834" s="38"/>
      <c r="T834" s="38"/>
      <c r="U834" s="38"/>
      <c r="V834" s="38"/>
      <c r="W834" s="38"/>
      <c r="X834" s="38"/>
      <c r="Y834" s="38"/>
      <c r="Z834" s="38"/>
    </row>
    <row r="835" ht="12.75" customHeight="1">
      <c r="A835" s="38"/>
      <c r="B835" s="38"/>
      <c r="C835" s="38"/>
      <c r="D835" s="38"/>
      <c r="E835" s="38"/>
      <c r="F835" s="38"/>
      <c r="G835" s="38"/>
      <c r="H835" s="38"/>
      <c r="I835" s="38"/>
      <c r="J835" s="38"/>
      <c r="K835" s="38"/>
      <c r="L835" s="38"/>
      <c r="M835" s="38"/>
      <c r="N835" s="38"/>
      <c r="O835" s="38"/>
      <c r="P835" s="38"/>
      <c r="Q835" s="38"/>
      <c r="R835" s="38"/>
      <c r="S835" s="38"/>
      <c r="T835" s="38"/>
      <c r="U835" s="38"/>
      <c r="V835" s="38"/>
      <c r="W835" s="38"/>
      <c r="X835" s="38"/>
      <c r="Y835" s="38"/>
      <c r="Z835" s="38"/>
    </row>
    <row r="836" ht="12.75" customHeight="1">
      <c r="A836" s="38"/>
      <c r="B836" s="38"/>
      <c r="C836" s="38"/>
      <c r="D836" s="38"/>
      <c r="E836" s="38"/>
      <c r="F836" s="38"/>
      <c r="G836" s="38"/>
      <c r="H836" s="38"/>
      <c r="I836" s="38"/>
      <c r="J836" s="38"/>
      <c r="K836" s="38"/>
      <c r="L836" s="38"/>
      <c r="M836" s="38"/>
      <c r="N836" s="38"/>
      <c r="O836" s="38"/>
      <c r="P836" s="38"/>
      <c r="Q836" s="38"/>
      <c r="R836" s="38"/>
      <c r="S836" s="38"/>
      <c r="T836" s="38"/>
      <c r="U836" s="38"/>
      <c r="V836" s="38"/>
      <c r="W836" s="38"/>
      <c r="X836" s="38"/>
      <c r="Y836" s="38"/>
      <c r="Z836" s="38"/>
    </row>
    <row r="837" ht="12.75" customHeight="1">
      <c r="A837" s="38"/>
      <c r="B837" s="38"/>
      <c r="C837" s="38"/>
      <c r="D837" s="38"/>
      <c r="E837" s="38"/>
      <c r="F837" s="38"/>
      <c r="G837" s="38"/>
      <c r="H837" s="38"/>
      <c r="I837" s="38"/>
      <c r="J837" s="38"/>
      <c r="K837" s="38"/>
      <c r="L837" s="38"/>
      <c r="M837" s="38"/>
      <c r="N837" s="38"/>
      <c r="O837" s="38"/>
      <c r="P837" s="38"/>
      <c r="Q837" s="38"/>
      <c r="R837" s="38"/>
      <c r="S837" s="38"/>
      <c r="T837" s="38"/>
      <c r="U837" s="38"/>
      <c r="V837" s="38"/>
      <c r="W837" s="38"/>
      <c r="X837" s="38"/>
      <c r="Y837" s="38"/>
      <c r="Z837" s="38"/>
    </row>
    <row r="838" ht="12.75" customHeight="1">
      <c r="A838" s="38"/>
      <c r="B838" s="38"/>
      <c r="C838" s="38"/>
      <c r="D838" s="38"/>
      <c r="E838" s="38"/>
      <c r="F838" s="38"/>
      <c r="G838" s="38"/>
      <c r="H838" s="38"/>
      <c r="I838" s="38"/>
      <c r="J838" s="38"/>
      <c r="K838" s="38"/>
      <c r="L838" s="38"/>
      <c r="M838" s="38"/>
      <c r="N838" s="38"/>
      <c r="O838" s="38"/>
      <c r="P838" s="38"/>
      <c r="Q838" s="38"/>
      <c r="R838" s="38"/>
      <c r="S838" s="38"/>
      <c r="T838" s="38"/>
      <c r="U838" s="38"/>
      <c r="V838" s="38"/>
      <c r="W838" s="38"/>
      <c r="X838" s="38"/>
      <c r="Y838" s="38"/>
      <c r="Z838" s="38"/>
    </row>
    <row r="839" ht="12.75" customHeight="1">
      <c r="A839" s="38"/>
      <c r="B839" s="38"/>
      <c r="C839" s="38"/>
      <c r="D839" s="38"/>
      <c r="E839" s="38"/>
      <c r="F839" s="38"/>
      <c r="G839" s="38"/>
      <c r="H839" s="38"/>
      <c r="I839" s="38"/>
      <c r="J839" s="38"/>
      <c r="K839" s="38"/>
      <c r="L839" s="38"/>
      <c r="M839" s="38"/>
      <c r="N839" s="38"/>
      <c r="O839" s="38"/>
      <c r="P839" s="38"/>
      <c r="Q839" s="38"/>
      <c r="R839" s="38"/>
      <c r="S839" s="38"/>
      <c r="T839" s="38"/>
      <c r="U839" s="38"/>
      <c r="V839" s="38"/>
      <c r="W839" s="38"/>
      <c r="X839" s="38"/>
      <c r="Y839" s="38"/>
      <c r="Z839" s="38"/>
    </row>
    <row r="840" ht="12.75" customHeight="1">
      <c r="A840" s="38"/>
      <c r="B840" s="38"/>
      <c r="C840" s="38"/>
      <c r="D840" s="38"/>
      <c r="E840" s="38"/>
      <c r="F840" s="38"/>
      <c r="G840" s="38"/>
      <c r="H840" s="38"/>
      <c r="I840" s="38"/>
      <c r="J840" s="38"/>
      <c r="K840" s="38"/>
      <c r="L840" s="38"/>
      <c r="M840" s="38"/>
      <c r="N840" s="38"/>
      <c r="O840" s="38"/>
      <c r="P840" s="38"/>
      <c r="Q840" s="38"/>
      <c r="R840" s="38"/>
      <c r="S840" s="38"/>
      <c r="T840" s="38"/>
      <c r="U840" s="38"/>
      <c r="V840" s="38"/>
      <c r="W840" s="38"/>
      <c r="X840" s="38"/>
      <c r="Y840" s="38"/>
      <c r="Z840" s="38"/>
    </row>
    <row r="841" ht="12.75" customHeight="1">
      <c r="A841" s="38"/>
      <c r="B841" s="38"/>
      <c r="C841" s="38"/>
      <c r="D841" s="38"/>
      <c r="E841" s="38"/>
      <c r="F841" s="38"/>
      <c r="G841" s="38"/>
      <c r="H841" s="38"/>
      <c r="I841" s="38"/>
      <c r="J841" s="38"/>
      <c r="K841" s="38"/>
      <c r="L841" s="38"/>
      <c r="M841" s="38"/>
      <c r="N841" s="38"/>
      <c r="O841" s="38"/>
      <c r="P841" s="38"/>
      <c r="Q841" s="38"/>
      <c r="R841" s="38"/>
      <c r="S841" s="38"/>
      <c r="T841" s="38"/>
      <c r="U841" s="38"/>
      <c r="V841" s="38"/>
      <c r="W841" s="38"/>
      <c r="X841" s="38"/>
      <c r="Y841" s="38"/>
      <c r="Z841" s="38"/>
    </row>
    <row r="842" ht="12.75" customHeight="1">
      <c r="A842" s="38"/>
      <c r="B842" s="38"/>
      <c r="C842" s="38"/>
      <c r="D842" s="38"/>
      <c r="E842" s="38"/>
      <c r="F842" s="38"/>
      <c r="G842" s="38"/>
      <c r="H842" s="38"/>
      <c r="I842" s="38"/>
      <c r="J842" s="38"/>
      <c r="K842" s="38"/>
      <c r="L842" s="38"/>
      <c r="M842" s="38"/>
      <c r="N842" s="38"/>
      <c r="O842" s="38"/>
      <c r="P842" s="38"/>
      <c r="Q842" s="38"/>
      <c r="R842" s="38"/>
      <c r="S842" s="38"/>
      <c r="T842" s="38"/>
      <c r="U842" s="38"/>
      <c r="V842" s="38"/>
      <c r="W842" s="38"/>
      <c r="X842" s="38"/>
      <c r="Y842" s="38"/>
      <c r="Z842" s="38"/>
    </row>
    <row r="843" ht="12.75" customHeight="1">
      <c r="A843" s="38"/>
      <c r="B843" s="38"/>
      <c r="C843" s="38"/>
      <c r="D843" s="38"/>
      <c r="E843" s="38"/>
      <c r="F843" s="38"/>
      <c r="G843" s="38"/>
      <c r="H843" s="38"/>
      <c r="I843" s="38"/>
      <c r="J843" s="38"/>
      <c r="K843" s="38"/>
      <c r="L843" s="38"/>
      <c r="M843" s="38"/>
      <c r="N843" s="38"/>
      <c r="O843" s="38"/>
      <c r="P843" s="38"/>
      <c r="Q843" s="38"/>
      <c r="R843" s="38"/>
      <c r="S843" s="38"/>
      <c r="T843" s="38"/>
      <c r="U843" s="38"/>
      <c r="V843" s="38"/>
      <c r="W843" s="38"/>
      <c r="X843" s="38"/>
      <c r="Y843" s="38"/>
      <c r="Z843" s="38"/>
    </row>
    <row r="844" ht="12.75" customHeight="1">
      <c r="A844" s="38"/>
      <c r="B844" s="38"/>
      <c r="C844" s="38"/>
      <c r="D844" s="38"/>
      <c r="E844" s="38"/>
      <c r="F844" s="38"/>
      <c r="G844" s="38"/>
      <c r="H844" s="38"/>
      <c r="I844" s="38"/>
      <c r="J844" s="38"/>
      <c r="K844" s="38"/>
      <c r="L844" s="38"/>
      <c r="M844" s="38"/>
      <c r="N844" s="38"/>
      <c r="O844" s="38"/>
      <c r="P844" s="38"/>
      <c r="Q844" s="38"/>
      <c r="R844" s="38"/>
      <c r="S844" s="38"/>
      <c r="T844" s="38"/>
      <c r="U844" s="38"/>
      <c r="V844" s="38"/>
      <c r="W844" s="38"/>
      <c r="X844" s="38"/>
      <c r="Y844" s="38"/>
      <c r="Z844" s="38"/>
    </row>
    <row r="845" ht="12.75" customHeight="1">
      <c r="A845" s="38"/>
      <c r="B845" s="38"/>
      <c r="C845" s="38"/>
      <c r="D845" s="38"/>
      <c r="E845" s="38"/>
      <c r="F845" s="38"/>
      <c r="G845" s="38"/>
      <c r="H845" s="38"/>
      <c r="I845" s="38"/>
      <c r="J845" s="38"/>
      <c r="K845" s="38"/>
      <c r="L845" s="38"/>
      <c r="M845" s="38"/>
      <c r="N845" s="38"/>
      <c r="O845" s="38"/>
      <c r="P845" s="38"/>
      <c r="Q845" s="38"/>
      <c r="R845" s="38"/>
      <c r="S845" s="38"/>
      <c r="T845" s="38"/>
      <c r="U845" s="38"/>
      <c r="V845" s="38"/>
      <c r="W845" s="38"/>
      <c r="X845" s="38"/>
      <c r="Y845" s="38"/>
      <c r="Z845" s="38"/>
    </row>
    <row r="846" ht="12.75" customHeight="1">
      <c r="A846" s="38"/>
      <c r="B846" s="38"/>
      <c r="C846" s="38"/>
      <c r="D846" s="38"/>
      <c r="E846" s="38"/>
      <c r="F846" s="38"/>
      <c r="G846" s="38"/>
      <c r="H846" s="38"/>
      <c r="I846" s="38"/>
      <c r="J846" s="38"/>
      <c r="K846" s="38"/>
      <c r="L846" s="38"/>
      <c r="M846" s="38"/>
      <c r="N846" s="38"/>
      <c r="O846" s="38"/>
      <c r="P846" s="38"/>
      <c r="Q846" s="38"/>
      <c r="R846" s="38"/>
      <c r="S846" s="38"/>
      <c r="T846" s="38"/>
      <c r="U846" s="38"/>
      <c r="V846" s="38"/>
      <c r="W846" s="38"/>
      <c r="X846" s="38"/>
      <c r="Y846" s="38"/>
      <c r="Z846" s="38"/>
    </row>
    <row r="847" ht="12.75" customHeight="1">
      <c r="A847" s="38"/>
      <c r="B847" s="38"/>
      <c r="C847" s="38"/>
      <c r="D847" s="38"/>
      <c r="E847" s="38"/>
      <c r="F847" s="38"/>
      <c r="G847" s="38"/>
      <c r="H847" s="38"/>
      <c r="I847" s="38"/>
      <c r="J847" s="38"/>
      <c r="K847" s="38"/>
      <c r="L847" s="38"/>
      <c r="M847" s="38"/>
      <c r="N847" s="38"/>
      <c r="O847" s="38"/>
      <c r="P847" s="38"/>
      <c r="Q847" s="38"/>
      <c r="R847" s="38"/>
      <c r="S847" s="38"/>
      <c r="T847" s="38"/>
      <c r="U847" s="38"/>
      <c r="V847" s="38"/>
      <c r="W847" s="38"/>
      <c r="X847" s="38"/>
      <c r="Y847" s="38"/>
      <c r="Z847" s="38"/>
    </row>
    <row r="848" ht="12.75" customHeight="1">
      <c r="A848" s="38"/>
      <c r="B848" s="38"/>
      <c r="C848" s="38"/>
      <c r="D848" s="38"/>
      <c r="E848" s="38"/>
      <c r="F848" s="38"/>
      <c r="G848" s="38"/>
      <c r="H848" s="38"/>
      <c r="I848" s="38"/>
      <c r="J848" s="38"/>
      <c r="K848" s="38"/>
      <c r="L848" s="38"/>
      <c r="M848" s="38"/>
      <c r="N848" s="38"/>
      <c r="O848" s="38"/>
      <c r="P848" s="38"/>
      <c r="Q848" s="38"/>
      <c r="R848" s="38"/>
      <c r="S848" s="38"/>
      <c r="T848" s="38"/>
      <c r="U848" s="38"/>
      <c r="V848" s="38"/>
      <c r="W848" s="38"/>
      <c r="X848" s="38"/>
      <c r="Y848" s="38"/>
      <c r="Z848" s="38"/>
    </row>
    <row r="849" ht="12.75" customHeight="1">
      <c r="A849" s="38"/>
      <c r="B849" s="38"/>
      <c r="C849" s="38"/>
      <c r="D849" s="38"/>
      <c r="E849" s="38"/>
      <c r="F849" s="38"/>
      <c r="G849" s="38"/>
      <c r="H849" s="38"/>
      <c r="I849" s="38"/>
      <c r="J849" s="38"/>
      <c r="K849" s="38"/>
      <c r="L849" s="38"/>
      <c r="M849" s="38"/>
      <c r="N849" s="38"/>
      <c r="O849" s="38"/>
      <c r="P849" s="38"/>
      <c r="Q849" s="38"/>
      <c r="R849" s="38"/>
      <c r="S849" s="38"/>
      <c r="T849" s="38"/>
      <c r="U849" s="38"/>
      <c r="V849" s="38"/>
      <c r="W849" s="38"/>
      <c r="X849" s="38"/>
      <c r="Y849" s="38"/>
      <c r="Z849" s="38"/>
    </row>
    <row r="850" ht="12.75" customHeight="1">
      <c r="A850" s="38"/>
      <c r="B850" s="38"/>
      <c r="C850" s="38"/>
      <c r="D850" s="38"/>
      <c r="E850" s="38"/>
      <c r="F850" s="38"/>
      <c r="G850" s="38"/>
      <c r="H850" s="38"/>
      <c r="I850" s="38"/>
      <c r="J850" s="38"/>
      <c r="K850" s="38"/>
      <c r="L850" s="38"/>
      <c r="M850" s="38"/>
      <c r="N850" s="38"/>
      <c r="O850" s="38"/>
      <c r="P850" s="38"/>
      <c r="Q850" s="38"/>
      <c r="R850" s="38"/>
      <c r="S850" s="38"/>
      <c r="T850" s="38"/>
      <c r="U850" s="38"/>
      <c r="V850" s="38"/>
      <c r="W850" s="38"/>
      <c r="X850" s="38"/>
      <c r="Y850" s="38"/>
      <c r="Z850" s="38"/>
    </row>
    <row r="851" ht="12.75" customHeight="1">
      <c r="A851" s="38"/>
      <c r="B851" s="38"/>
      <c r="C851" s="38"/>
      <c r="D851" s="38"/>
      <c r="E851" s="38"/>
      <c r="F851" s="38"/>
      <c r="G851" s="38"/>
      <c r="H851" s="38"/>
      <c r="I851" s="38"/>
      <c r="J851" s="38"/>
      <c r="K851" s="38"/>
      <c r="L851" s="38"/>
      <c r="M851" s="38"/>
      <c r="N851" s="38"/>
      <c r="O851" s="38"/>
      <c r="P851" s="38"/>
      <c r="Q851" s="38"/>
      <c r="R851" s="38"/>
      <c r="S851" s="38"/>
      <c r="T851" s="38"/>
      <c r="U851" s="38"/>
      <c r="V851" s="38"/>
      <c r="W851" s="38"/>
      <c r="X851" s="38"/>
      <c r="Y851" s="38"/>
      <c r="Z851" s="38"/>
    </row>
    <row r="852" ht="12.75" customHeight="1">
      <c r="A852" s="38"/>
      <c r="B852" s="38"/>
      <c r="C852" s="38"/>
      <c r="D852" s="38"/>
      <c r="E852" s="38"/>
      <c r="F852" s="38"/>
      <c r="G852" s="38"/>
      <c r="H852" s="38"/>
      <c r="I852" s="38"/>
      <c r="J852" s="38"/>
      <c r="K852" s="38"/>
      <c r="L852" s="38"/>
      <c r="M852" s="38"/>
      <c r="N852" s="38"/>
      <c r="O852" s="38"/>
      <c r="P852" s="38"/>
      <c r="Q852" s="38"/>
      <c r="R852" s="38"/>
      <c r="S852" s="38"/>
      <c r="T852" s="38"/>
      <c r="U852" s="38"/>
      <c r="V852" s="38"/>
      <c r="W852" s="38"/>
      <c r="X852" s="38"/>
      <c r="Y852" s="38"/>
      <c r="Z852" s="38"/>
    </row>
    <row r="853" ht="12.75" customHeight="1">
      <c r="A853" s="38"/>
      <c r="B853" s="38"/>
      <c r="C853" s="38"/>
      <c r="D853" s="38"/>
      <c r="E853" s="38"/>
      <c r="F853" s="38"/>
      <c r="G853" s="38"/>
      <c r="H853" s="38"/>
      <c r="I853" s="38"/>
      <c r="J853" s="38"/>
      <c r="K853" s="38"/>
      <c r="L853" s="38"/>
      <c r="M853" s="38"/>
      <c r="N853" s="38"/>
      <c r="O853" s="38"/>
      <c r="P853" s="38"/>
      <c r="Q853" s="38"/>
      <c r="R853" s="38"/>
      <c r="S853" s="38"/>
      <c r="T853" s="38"/>
      <c r="U853" s="38"/>
      <c r="V853" s="38"/>
      <c r="W853" s="38"/>
      <c r="X853" s="38"/>
      <c r="Y853" s="38"/>
      <c r="Z853" s="38"/>
    </row>
    <row r="854" ht="12.75" customHeight="1">
      <c r="A854" s="38"/>
      <c r="B854" s="38"/>
      <c r="C854" s="38"/>
      <c r="D854" s="38"/>
      <c r="E854" s="38"/>
      <c r="F854" s="38"/>
      <c r="G854" s="38"/>
      <c r="H854" s="38"/>
      <c r="I854" s="38"/>
      <c r="J854" s="38"/>
      <c r="K854" s="38"/>
      <c r="L854" s="38"/>
      <c r="M854" s="38"/>
      <c r="N854" s="38"/>
      <c r="O854" s="38"/>
      <c r="P854" s="38"/>
      <c r="Q854" s="38"/>
      <c r="R854" s="38"/>
      <c r="S854" s="38"/>
      <c r="T854" s="38"/>
      <c r="U854" s="38"/>
      <c r="V854" s="38"/>
      <c r="W854" s="38"/>
      <c r="X854" s="38"/>
      <c r="Y854" s="38"/>
      <c r="Z854" s="38"/>
    </row>
    <row r="855" ht="12.75" customHeight="1">
      <c r="A855" s="38"/>
      <c r="B855" s="38"/>
      <c r="C855" s="38"/>
      <c r="D855" s="38"/>
      <c r="E855" s="38"/>
      <c r="F855" s="38"/>
      <c r="G855" s="38"/>
      <c r="H855" s="38"/>
      <c r="I855" s="38"/>
      <c r="J855" s="38"/>
      <c r="K855" s="38"/>
      <c r="L855" s="38"/>
      <c r="M855" s="38"/>
      <c r="N855" s="38"/>
      <c r="O855" s="38"/>
      <c r="P855" s="38"/>
      <c r="Q855" s="38"/>
      <c r="R855" s="38"/>
      <c r="S855" s="38"/>
      <c r="T855" s="38"/>
      <c r="U855" s="38"/>
      <c r="V855" s="38"/>
      <c r="W855" s="38"/>
      <c r="X855" s="38"/>
      <c r="Y855" s="38"/>
      <c r="Z855" s="38"/>
    </row>
    <row r="856" ht="12.75" customHeight="1">
      <c r="A856" s="38"/>
      <c r="B856" s="38"/>
      <c r="C856" s="38"/>
      <c r="D856" s="38"/>
      <c r="E856" s="38"/>
      <c r="F856" s="38"/>
      <c r="G856" s="38"/>
      <c r="H856" s="38"/>
      <c r="I856" s="38"/>
      <c r="J856" s="38"/>
      <c r="K856" s="38"/>
      <c r="L856" s="38"/>
      <c r="M856" s="38"/>
      <c r="N856" s="38"/>
      <c r="O856" s="38"/>
      <c r="P856" s="38"/>
      <c r="Q856" s="38"/>
      <c r="R856" s="38"/>
      <c r="S856" s="38"/>
      <c r="T856" s="38"/>
      <c r="U856" s="38"/>
      <c r="V856" s="38"/>
      <c r="W856" s="38"/>
      <c r="X856" s="38"/>
      <c r="Y856" s="38"/>
      <c r="Z856" s="38"/>
    </row>
    <row r="857" ht="12.75" customHeight="1">
      <c r="A857" s="38"/>
      <c r="B857" s="38"/>
      <c r="C857" s="38"/>
      <c r="D857" s="38"/>
      <c r="E857" s="38"/>
      <c r="F857" s="38"/>
      <c r="G857" s="38"/>
      <c r="H857" s="38"/>
      <c r="I857" s="38"/>
      <c r="J857" s="38"/>
      <c r="K857" s="38"/>
      <c r="L857" s="38"/>
      <c r="M857" s="38"/>
      <c r="N857" s="38"/>
      <c r="O857" s="38"/>
      <c r="P857" s="38"/>
      <c r="Q857" s="38"/>
      <c r="R857" s="38"/>
      <c r="S857" s="38"/>
      <c r="T857" s="38"/>
      <c r="U857" s="38"/>
      <c r="V857" s="38"/>
      <c r="W857" s="38"/>
      <c r="X857" s="38"/>
      <c r="Y857" s="38"/>
      <c r="Z857" s="38"/>
    </row>
    <row r="858" ht="12.75" customHeight="1">
      <c r="A858" s="38"/>
      <c r="B858" s="38"/>
      <c r="C858" s="38"/>
      <c r="D858" s="38"/>
      <c r="E858" s="38"/>
      <c r="F858" s="38"/>
      <c r="G858" s="38"/>
      <c r="H858" s="38"/>
      <c r="I858" s="38"/>
      <c r="J858" s="38"/>
      <c r="K858" s="38"/>
      <c r="L858" s="38"/>
      <c r="M858" s="38"/>
      <c r="N858" s="38"/>
      <c r="O858" s="38"/>
      <c r="P858" s="38"/>
      <c r="Q858" s="38"/>
      <c r="R858" s="38"/>
      <c r="S858" s="38"/>
      <c r="T858" s="38"/>
      <c r="U858" s="38"/>
      <c r="V858" s="38"/>
      <c r="W858" s="38"/>
      <c r="X858" s="38"/>
      <c r="Y858" s="38"/>
      <c r="Z858" s="38"/>
    </row>
    <row r="859" ht="12.75" customHeight="1">
      <c r="A859" s="38"/>
      <c r="B859" s="38"/>
      <c r="C859" s="38"/>
      <c r="D859" s="38"/>
      <c r="E859" s="38"/>
      <c r="F859" s="38"/>
      <c r="G859" s="38"/>
      <c r="H859" s="38"/>
      <c r="I859" s="38"/>
      <c r="J859" s="38"/>
      <c r="K859" s="38"/>
      <c r="L859" s="38"/>
      <c r="M859" s="38"/>
      <c r="N859" s="38"/>
      <c r="O859" s="38"/>
      <c r="P859" s="38"/>
      <c r="Q859" s="38"/>
      <c r="R859" s="38"/>
      <c r="S859" s="38"/>
      <c r="T859" s="38"/>
      <c r="U859" s="38"/>
      <c r="V859" s="38"/>
      <c r="W859" s="38"/>
      <c r="X859" s="38"/>
      <c r="Y859" s="38"/>
      <c r="Z859" s="38"/>
    </row>
    <row r="860" ht="12.75" customHeight="1">
      <c r="A860" s="38"/>
      <c r="B860" s="38"/>
      <c r="C860" s="38"/>
      <c r="D860" s="38"/>
      <c r="E860" s="38"/>
      <c r="F860" s="38"/>
      <c r="G860" s="38"/>
      <c r="H860" s="38"/>
      <c r="I860" s="38"/>
      <c r="J860" s="38"/>
      <c r="K860" s="38"/>
      <c r="L860" s="38"/>
      <c r="M860" s="38"/>
      <c r="N860" s="38"/>
      <c r="O860" s="38"/>
      <c r="P860" s="38"/>
      <c r="Q860" s="38"/>
      <c r="R860" s="38"/>
      <c r="S860" s="38"/>
      <c r="T860" s="38"/>
      <c r="U860" s="38"/>
      <c r="V860" s="38"/>
      <c r="W860" s="38"/>
      <c r="X860" s="38"/>
      <c r="Y860" s="38"/>
      <c r="Z860" s="38"/>
    </row>
    <row r="861" ht="12.75" customHeight="1">
      <c r="A861" s="38"/>
      <c r="B861" s="38"/>
      <c r="C861" s="38"/>
      <c r="D861" s="38"/>
      <c r="E861" s="38"/>
      <c r="F861" s="38"/>
      <c r="G861" s="38"/>
      <c r="H861" s="38"/>
      <c r="I861" s="38"/>
      <c r="J861" s="38"/>
      <c r="K861" s="38"/>
      <c r="L861" s="38"/>
      <c r="M861" s="38"/>
      <c r="N861" s="38"/>
      <c r="O861" s="38"/>
      <c r="P861" s="38"/>
      <c r="Q861" s="38"/>
      <c r="R861" s="38"/>
      <c r="S861" s="38"/>
      <c r="T861" s="38"/>
      <c r="U861" s="38"/>
      <c r="V861" s="38"/>
      <c r="W861" s="38"/>
      <c r="X861" s="38"/>
      <c r="Y861" s="38"/>
      <c r="Z861" s="38"/>
    </row>
    <row r="862" ht="12.75" customHeight="1">
      <c r="A862" s="38"/>
      <c r="B862" s="38"/>
      <c r="C862" s="38"/>
      <c r="D862" s="38"/>
      <c r="E862" s="38"/>
      <c r="F862" s="38"/>
      <c r="G862" s="38"/>
      <c r="H862" s="38"/>
      <c r="I862" s="38"/>
      <c r="J862" s="38"/>
      <c r="K862" s="38"/>
      <c r="L862" s="38"/>
      <c r="M862" s="38"/>
      <c r="N862" s="38"/>
      <c r="O862" s="38"/>
      <c r="P862" s="38"/>
      <c r="Q862" s="38"/>
      <c r="R862" s="38"/>
      <c r="S862" s="38"/>
      <c r="T862" s="38"/>
      <c r="U862" s="38"/>
      <c r="V862" s="38"/>
      <c r="W862" s="38"/>
      <c r="X862" s="38"/>
      <c r="Y862" s="38"/>
      <c r="Z862" s="38"/>
    </row>
    <row r="863" ht="12.75" customHeight="1">
      <c r="A863" s="38"/>
      <c r="B863" s="38"/>
      <c r="C863" s="38"/>
      <c r="D863" s="38"/>
      <c r="E863" s="38"/>
      <c r="F863" s="38"/>
      <c r="G863" s="38"/>
      <c r="H863" s="38"/>
      <c r="I863" s="38"/>
      <c r="J863" s="38"/>
      <c r="K863" s="38"/>
      <c r="L863" s="38"/>
      <c r="M863" s="38"/>
      <c r="N863" s="38"/>
      <c r="O863" s="38"/>
      <c r="P863" s="38"/>
      <c r="Q863" s="38"/>
      <c r="R863" s="38"/>
      <c r="S863" s="38"/>
      <c r="T863" s="38"/>
      <c r="U863" s="38"/>
      <c r="V863" s="38"/>
      <c r="W863" s="38"/>
      <c r="X863" s="38"/>
      <c r="Y863" s="38"/>
      <c r="Z863" s="38"/>
    </row>
    <row r="864" ht="12.75" customHeight="1">
      <c r="A864" s="38"/>
      <c r="B864" s="38"/>
      <c r="C864" s="38"/>
      <c r="D864" s="38"/>
      <c r="E864" s="38"/>
      <c r="F864" s="38"/>
      <c r="G864" s="38"/>
      <c r="H864" s="38"/>
      <c r="I864" s="38"/>
      <c r="J864" s="38"/>
      <c r="K864" s="38"/>
      <c r="L864" s="38"/>
      <c r="M864" s="38"/>
      <c r="N864" s="38"/>
      <c r="O864" s="38"/>
      <c r="P864" s="38"/>
      <c r="Q864" s="38"/>
      <c r="R864" s="38"/>
      <c r="S864" s="38"/>
      <c r="T864" s="38"/>
      <c r="U864" s="38"/>
      <c r="V864" s="38"/>
      <c r="W864" s="38"/>
      <c r="X864" s="38"/>
      <c r="Y864" s="38"/>
      <c r="Z864" s="38"/>
    </row>
    <row r="865" ht="12.75" customHeight="1">
      <c r="A865" s="38"/>
      <c r="B865" s="38"/>
      <c r="C865" s="38"/>
      <c r="D865" s="38"/>
      <c r="E865" s="38"/>
      <c r="F865" s="38"/>
      <c r="G865" s="38"/>
      <c r="H865" s="38"/>
      <c r="I865" s="38"/>
      <c r="J865" s="38"/>
      <c r="K865" s="38"/>
      <c r="L865" s="38"/>
      <c r="M865" s="38"/>
      <c r="N865" s="38"/>
      <c r="O865" s="38"/>
      <c r="P865" s="38"/>
      <c r="Q865" s="38"/>
      <c r="R865" s="38"/>
      <c r="S865" s="38"/>
      <c r="T865" s="38"/>
      <c r="U865" s="38"/>
      <c r="V865" s="38"/>
      <c r="W865" s="38"/>
      <c r="X865" s="38"/>
      <c r="Y865" s="38"/>
      <c r="Z865" s="38"/>
    </row>
    <row r="866" ht="12.75" customHeight="1">
      <c r="A866" s="38"/>
      <c r="B866" s="38"/>
      <c r="C866" s="38"/>
      <c r="D866" s="38"/>
      <c r="E866" s="38"/>
      <c r="F866" s="38"/>
      <c r="G866" s="38"/>
      <c r="H866" s="38"/>
      <c r="I866" s="38"/>
      <c r="J866" s="38"/>
      <c r="K866" s="38"/>
      <c r="L866" s="38"/>
      <c r="M866" s="38"/>
      <c r="N866" s="38"/>
      <c r="O866" s="38"/>
      <c r="P866" s="38"/>
      <c r="Q866" s="38"/>
      <c r="R866" s="38"/>
      <c r="S866" s="38"/>
      <c r="T866" s="38"/>
      <c r="U866" s="38"/>
      <c r="V866" s="38"/>
      <c r="W866" s="38"/>
      <c r="X866" s="38"/>
      <c r="Y866" s="38"/>
      <c r="Z866" s="38"/>
    </row>
    <row r="867" ht="12.75" customHeight="1">
      <c r="A867" s="38"/>
      <c r="B867" s="38"/>
      <c r="C867" s="38"/>
      <c r="D867" s="38"/>
      <c r="E867" s="38"/>
      <c r="F867" s="38"/>
      <c r="G867" s="38"/>
      <c r="H867" s="38"/>
      <c r="I867" s="38"/>
      <c r="J867" s="38"/>
      <c r="K867" s="38"/>
      <c r="L867" s="38"/>
      <c r="M867" s="38"/>
      <c r="N867" s="38"/>
      <c r="O867" s="38"/>
      <c r="P867" s="38"/>
      <c r="Q867" s="38"/>
      <c r="R867" s="38"/>
      <c r="S867" s="38"/>
      <c r="T867" s="38"/>
      <c r="U867" s="38"/>
      <c r="V867" s="38"/>
      <c r="W867" s="38"/>
      <c r="X867" s="38"/>
      <c r="Y867" s="38"/>
      <c r="Z867" s="38"/>
    </row>
    <row r="868" ht="12.75" customHeight="1">
      <c r="A868" s="38"/>
      <c r="B868" s="38"/>
      <c r="C868" s="38"/>
      <c r="D868" s="38"/>
      <c r="E868" s="38"/>
      <c r="F868" s="38"/>
      <c r="G868" s="38"/>
      <c r="H868" s="38"/>
      <c r="I868" s="38"/>
      <c r="J868" s="38"/>
      <c r="K868" s="38"/>
      <c r="L868" s="38"/>
      <c r="M868" s="38"/>
      <c r="N868" s="38"/>
      <c r="O868" s="38"/>
      <c r="P868" s="38"/>
      <c r="Q868" s="38"/>
      <c r="R868" s="38"/>
      <c r="S868" s="38"/>
      <c r="T868" s="38"/>
      <c r="U868" s="38"/>
      <c r="V868" s="38"/>
      <c r="W868" s="38"/>
      <c r="X868" s="38"/>
      <c r="Y868" s="38"/>
      <c r="Z868" s="38"/>
    </row>
    <row r="869" ht="12.75" customHeight="1">
      <c r="A869" s="38"/>
      <c r="B869" s="38"/>
      <c r="C869" s="38"/>
      <c r="D869" s="38"/>
      <c r="E869" s="38"/>
      <c r="F869" s="38"/>
      <c r="G869" s="38"/>
      <c r="H869" s="38"/>
      <c r="I869" s="38"/>
      <c r="J869" s="38"/>
      <c r="K869" s="38"/>
      <c r="L869" s="38"/>
      <c r="M869" s="38"/>
      <c r="N869" s="38"/>
      <c r="O869" s="38"/>
      <c r="P869" s="38"/>
      <c r="Q869" s="38"/>
      <c r="R869" s="38"/>
      <c r="S869" s="38"/>
      <c r="T869" s="38"/>
      <c r="U869" s="38"/>
      <c r="V869" s="38"/>
      <c r="W869" s="38"/>
      <c r="X869" s="38"/>
      <c r="Y869" s="38"/>
      <c r="Z869" s="38"/>
    </row>
    <row r="870" ht="12.75" customHeight="1">
      <c r="A870" s="38"/>
      <c r="B870" s="38"/>
      <c r="C870" s="38"/>
      <c r="D870" s="38"/>
      <c r="E870" s="38"/>
      <c r="F870" s="38"/>
      <c r="G870" s="38"/>
      <c r="H870" s="38"/>
      <c r="I870" s="38"/>
      <c r="J870" s="38"/>
      <c r="K870" s="38"/>
      <c r="L870" s="38"/>
      <c r="M870" s="38"/>
      <c r="N870" s="38"/>
      <c r="O870" s="38"/>
      <c r="P870" s="38"/>
      <c r="Q870" s="38"/>
      <c r="R870" s="38"/>
      <c r="S870" s="38"/>
      <c r="T870" s="38"/>
      <c r="U870" s="38"/>
      <c r="V870" s="38"/>
      <c r="W870" s="38"/>
      <c r="X870" s="38"/>
      <c r="Y870" s="38"/>
      <c r="Z870" s="38"/>
    </row>
    <row r="871" ht="12.75" customHeight="1">
      <c r="A871" s="38"/>
      <c r="B871" s="38"/>
      <c r="C871" s="38"/>
      <c r="D871" s="38"/>
      <c r="E871" s="38"/>
      <c r="F871" s="38"/>
      <c r="G871" s="38"/>
      <c r="H871" s="38"/>
      <c r="I871" s="38"/>
      <c r="J871" s="38"/>
      <c r="K871" s="38"/>
      <c r="L871" s="38"/>
      <c r="M871" s="38"/>
      <c r="N871" s="38"/>
      <c r="O871" s="38"/>
      <c r="P871" s="38"/>
      <c r="Q871" s="38"/>
      <c r="R871" s="38"/>
      <c r="S871" s="38"/>
      <c r="T871" s="38"/>
      <c r="U871" s="38"/>
      <c r="V871" s="38"/>
      <c r="W871" s="38"/>
      <c r="X871" s="38"/>
      <c r="Y871" s="38"/>
      <c r="Z871" s="38"/>
    </row>
    <row r="872" ht="12.75" customHeight="1">
      <c r="A872" s="38"/>
      <c r="B872" s="38"/>
      <c r="C872" s="38"/>
      <c r="D872" s="38"/>
      <c r="E872" s="38"/>
      <c r="F872" s="38"/>
      <c r="G872" s="38"/>
      <c r="H872" s="38"/>
      <c r="I872" s="38"/>
      <c r="J872" s="38"/>
      <c r="K872" s="38"/>
      <c r="L872" s="38"/>
      <c r="M872" s="38"/>
      <c r="N872" s="38"/>
      <c r="O872" s="38"/>
      <c r="P872" s="38"/>
      <c r="Q872" s="38"/>
      <c r="R872" s="38"/>
      <c r="S872" s="38"/>
      <c r="T872" s="38"/>
      <c r="U872" s="38"/>
      <c r="V872" s="38"/>
      <c r="W872" s="38"/>
      <c r="X872" s="38"/>
      <c r="Y872" s="38"/>
      <c r="Z872" s="38"/>
    </row>
    <row r="873" ht="12.75" customHeight="1">
      <c r="A873" s="38"/>
      <c r="B873" s="38"/>
      <c r="C873" s="38"/>
      <c r="D873" s="38"/>
      <c r="E873" s="38"/>
      <c r="F873" s="38"/>
      <c r="G873" s="38"/>
      <c r="H873" s="38"/>
      <c r="I873" s="38"/>
      <c r="J873" s="38"/>
      <c r="K873" s="38"/>
      <c r="L873" s="38"/>
      <c r="M873" s="38"/>
      <c r="N873" s="38"/>
      <c r="O873" s="38"/>
      <c r="P873" s="38"/>
      <c r="Q873" s="38"/>
      <c r="R873" s="38"/>
      <c r="S873" s="38"/>
      <c r="T873" s="38"/>
      <c r="U873" s="38"/>
      <c r="V873" s="38"/>
      <c r="W873" s="38"/>
      <c r="X873" s="38"/>
      <c r="Y873" s="38"/>
      <c r="Z873" s="38"/>
    </row>
    <row r="874" ht="12.75" customHeight="1">
      <c r="A874" s="38"/>
      <c r="B874" s="38"/>
      <c r="C874" s="38"/>
      <c r="D874" s="38"/>
      <c r="E874" s="38"/>
      <c r="F874" s="38"/>
      <c r="G874" s="38"/>
      <c r="H874" s="38"/>
      <c r="I874" s="38"/>
      <c r="J874" s="38"/>
      <c r="K874" s="38"/>
      <c r="L874" s="38"/>
      <c r="M874" s="38"/>
      <c r="N874" s="38"/>
      <c r="O874" s="38"/>
      <c r="P874" s="38"/>
      <c r="Q874" s="38"/>
      <c r="R874" s="38"/>
      <c r="S874" s="38"/>
      <c r="T874" s="38"/>
      <c r="U874" s="38"/>
      <c r="V874" s="38"/>
      <c r="W874" s="38"/>
      <c r="X874" s="38"/>
      <c r="Y874" s="38"/>
      <c r="Z874" s="38"/>
    </row>
    <row r="875" ht="12.75" customHeight="1">
      <c r="A875" s="38"/>
      <c r="B875" s="38"/>
      <c r="C875" s="38"/>
      <c r="D875" s="38"/>
      <c r="E875" s="38"/>
      <c r="F875" s="38"/>
      <c r="G875" s="38"/>
      <c r="H875" s="38"/>
      <c r="I875" s="38"/>
      <c r="J875" s="38"/>
      <c r="K875" s="38"/>
      <c r="L875" s="38"/>
      <c r="M875" s="38"/>
      <c r="N875" s="38"/>
      <c r="O875" s="38"/>
      <c r="P875" s="38"/>
      <c r="Q875" s="38"/>
      <c r="R875" s="38"/>
      <c r="S875" s="38"/>
      <c r="T875" s="38"/>
      <c r="U875" s="38"/>
      <c r="V875" s="38"/>
      <c r="W875" s="38"/>
      <c r="X875" s="38"/>
      <c r="Y875" s="38"/>
      <c r="Z875" s="38"/>
    </row>
    <row r="876" ht="12.75" customHeight="1">
      <c r="A876" s="38"/>
      <c r="B876" s="38"/>
      <c r="C876" s="38"/>
      <c r="D876" s="38"/>
      <c r="E876" s="38"/>
      <c r="F876" s="38"/>
      <c r="G876" s="38"/>
      <c r="H876" s="38"/>
      <c r="I876" s="38"/>
      <c r="J876" s="38"/>
      <c r="K876" s="38"/>
      <c r="L876" s="38"/>
      <c r="M876" s="38"/>
      <c r="N876" s="38"/>
      <c r="O876" s="38"/>
      <c r="P876" s="38"/>
      <c r="Q876" s="38"/>
      <c r="R876" s="38"/>
      <c r="S876" s="38"/>
      <c r="T876" s="38"/>
      <c r="U876" s="38"/>
      <c r="V876" s="38"/>
      <c r="W876" s="38"/>
      <c r="X876" s="38"/>
      <c r="Y876" s="38"/>
      <c r="Z876" s="38"/>
    </row>
    <row r="877" ht="12.75" customHeight="1">
      <c r="A877" s="38"/>
      <c r="B877" s="38"/>
      <c r="C877" s="38"/>
      <c r="D877" s="38"/>
      <c r="E877" s="38"/>
      <c r="F877" s="38"/>
      <c r="G877" s="38"/>
      <c r="H877" s="38"/>
      <c r="I877" s="38"/>
      <c r="J877" s="38"/>
      <c r="K877" s="38"/>
      <c r="L877" s="38"/>
      <c r="M877" s="38"/>
      <c r="N877" s="38"/>
      <c r="O877" s="38"/>
      <c r="P877" s="38"/>
      <c r="Q877" s="38"/>
      <c r="R877" s="38"/>
      <c r="S877" s="38"/>
      <c r="T877" s="38"/>
      <c r="U877" s="38"/>
      <c r="V877" s="38"/>
      <c r="W877" s="38"/>
      <c r="X877" s="38"/>
      <c r="Y877" s="38"/>
      <c r="Z877" s="38"/>
    </row>
    <row r="878" ht="12.75" customHeight="1">
      <c r="A878" s="38"/>
      <c r="B878" s="38"/>
      <c r="C878" s="38"/>
      <c r="D878" s="38"/>
      <c r="E878" s="38"/>
      <c r="F878" s="38"/>
      <c r="G878" s="38"/>
      <c r="H878" s="38"/>
      <c r="I878" s="38"/>
      <c r="J878" s="38"/>
      <c r="K878" s="38"/>
      <c r="L878" s="38"/>
      <c r="M878" s="38"/>
      <c r="N878" s="38"/>
      <c r="O878" s="38"/>
      <c r="P878" s="38"/>
      <c r="Q878" s="38"/>
      <c r="R878" s="38"/>
      <c r="S878" s="38"/>
      <c r="T878" s="38"/>
      <c r="U878" s="38"/>
      <c r="V878" s="38"/>
      <c r="W878" s="38"/>
      <c r="X878" s="38"/>
      <c r="Y878" s="38"/>
      <c r="Z878" s="38"/>
    </row>
    <row r="879" ht="12.75" customHeight="1">
      <c r="A879" s="38"/>
      <c r="B879" s="38"/>
      <c r="C879" s="38"/>
      <c r="D879" s="38"/>
      <c r="E879" s="38"/>
      <c r="F879" s="38"/>
      <c r="G879" s="38"/>
      <c r="H879" s="38"/>
      <c r="I879" s="38"/>
      <c r="J879" s="38"/>
      <c r="K879" s="38"/>
      <c r="L879" s="38"/>
      <c r="M879" s="38"/>
      <c r="N879" s="38"/>
      <c r="O879" s="38"/>
      <c r="P879" s="38"/>
      <c r="Q879" s="38"/>
      <c r="R879" s="38"/>
      <c r="S879" s="38"/>
      <c r="T879" s="38"/>
      <c r="U879" s="38"/>
      <c r="V879" s="38"/>
      <c r="W879" s="38"/>
      <c r="X879" s="38"/>
      <c r="Y879" s="38"/>
      <c r="Z879" s="38"/>
    </row>
    <row r="880" ht="12.75" customHeight="1">
      <c r="A880" s="38"/>
      <c r="B880" s="38"/>
      <c r="C880" s="38"/>
      <c r="D880" s="38"/>
      <c r="E880" s="38"/>
      <c r="F880" s="38"/>
      <c r="G880" s="38"/>
      <c r="H880" s="38"/>
      <c r="I880" s="38"/>
      <c r="J880" s="38"/>
      <c r="K880" s="38"/>
      <c r="L880" s="38"/>
      <c r="M880" s="38"/>
      <c r="N880" s="38"/>
      <c r="O880" s="38"/>
      <c r="P880" s="38"/>
      <c r="Q880" s="38"/>
      <c r="R880" s="38"/>
      <c r="S880" s="38"/>
      <c r="T880" s="38"/>
      <c r="U880" s="38"/>
      <c r="V880" s="38"/>
      <c r="W880" s="38"/>
      <c r="X880" s="38"/>
      <c r="Y880" s="38"/>
      <c r="Z880" s="38"/>
    </row>
    <row r="881" ht="12.75" customHeight="1">
      <c r="A881" s="38"/>
      <c r="B881" s="38"/>
      <c r="C881" s="38"/>
      <c r="D881" s="38"/>
      <c r="E881" s="38"/>
      <c r="F881" s="38"/>
      <c r="G881" s="38"/>
      <c r="H881" s="38"/>
      <c r="I881" s="38"/>
      <c r="J881" s="38"/>
      <c r="K881" s="38"/>
      <c r="L881" s="38"/>
      <c r="M881" s="38"/>
      <c r="N881" s="38"/>
      <c r="O881" s="38"/>
      <c r="P881" s="38"/>
      <c r="Q881" s="38"/>
      <c r="R881" s="38"/>
      <c r="S881" s="38"/>
      <c r="T881" s="38"/>
      <c r="U881" s="38"/>
      <c r="V881" s="38"/>
      <c r="W881" s="38"/>
      <c r="X881" s="38"/>
      <c r="Y881" s="38"/>
      <c r="Z881" s="38"/>
    </row>
    <row r="882" ht="12.75" customHeight="1">
      <c r="A882" s="38"/>
      <c r="B882" s="38"/>
      <c r="C882" s="38"/>
      <c r="D882" s="38"/>
      <c r="E882" s="38"/>
      <c r="F882" s="38"/>
      <c r="G882" s="38"/>
      <c r="H882" s="38"/>
      <c r="I882" s="38"/>
      <c r="J882" s="38"/>
      <c r="K882" s="38"/>
      <c r="L882" s="38"/>
      <c r="M882" s="38"/>
      <c r="N882" s="38"/>
      <c r="O882" s="38"/>
      <c r="P882" s="38"/>
      <c r="Q882" s="38"/>
      <c r="R882" s="38"/>
      <c r="S882" s="38"/>
      <c r="T882" s="38"/>
      <c r="U882" s="38"/>
      <c r="V882" s="38"/>
      <c r="W882" s="38"/>
      <c r="X882" s="38"/>
      <c r="Y882" s="38"/>
      <c r="Z882" s="38"/>
    </row>
    <row r="883" ht="12.75" customHeight="1">
      <c r="A883" s="38"/>
      <c r="B883" s="38"/>
      <c r="C883" s="38"/>
      <c r="D883" s="38"/>
      <c r="E883" s="38"/>
      <c r="F883" s="38"/>
      <c r="G883" s="38"/>
      <c r="H883" s="38"/>
      <c r="I883" s="38"/>
      <c r="J883" s="38"/>
      <c r="K883" s="38"/>
      <c r="L883" s="38"/>
      <c r="M883" s="38"/>
      <c r="N883" s="38"/>
      <c r="O883" s="38"/>
      <c r="P883" s="38"/>
      <c r="Q883" s="38"/>
      <c r="R883" s="38"/>
      <c r="S883" s="38"/>
      <c r="T883" s="38"/>
      <c r="U883" s="38"/>
      <c r="V883" s="38"/>
      <c r="W883" s="38"/>
      <c r="X883" s="38"/>
      <c r="Y883" s="38"/>
      <c r="Z883" s="38"/>
    </row>
    <row r="884" ht="12.75" customHeight="1">
      <c r="A884" s="38"/>
      <c r="B884" s="38"/>
      <c r="C884" s="38"/>
      <c r="D884" s="38"/>
      <c r="E884" s="38"/>
      <c r="F884" s="38"/>
      <c r="G884" s="38"/>
      <c r="H884" s="38"/>
      <c r="I884" s="38"/>
      <c r="J884" s="38"/>
      <c r="K884" s="38"/>
      <c r="L884" s="38"/>
      <c r="M884" s="38"/>
      <c r="N884" s="38"/>
      <c r="O884" s="38"/>
      <c r="P884" s="38"/>
      <c r="Q884" s="38"/>
      <c r="R884" s="38"/>
      <c r="S884" s="38"/>
      <c r="T884" s="38"/>
      <c r="U884" s="38"/>
      <c r="V884" s="38"/>
      <c r="W884" s="38"/>
      <c r="X884" s="38"/>
      <c r="Y884" s="38"/>
      <c r="Z884" s="38"/>
    </row>
    <row r="885" ht="12.75" customHeight="1">
      <c r="A885" s="38"/>
      <c r="B885" s="38"/>
      <c r="C885" s="38"/>
      <c r="D885" s="38"/>
      <c r="E885" s="38"/>
      <c r="F885" s="38"/>
      <c r="G885" s="38"/>
      <c r="H885" s="38"/>
      <c r="I885" s="38"/>
      <c r="J885" s="38"/>
      <c r="K885" s="38"/>
      <c r="L885" s="38"/>
      <c r="M885" s="38"/>
      <c r="N885" s="38"/>
      <c r="O885" s="38"/>
      <c r="P885" s="38"/>
      <c r="Q885" s="38"/>
      <c r="R885" s="38"/>
      <c r="S885" s="38"/>
      <c r="T885" s="38"/>
      <c r="U885" s="38"/>
      <c r="V885" s="38"/>
      <c r="W885" s="38"/>
      <c r="X885" s="38"/>
      <c r="Y885" s="38"/>
      <c r="Z885" s="38"/>
    </row>
    <row r="886" ht="12.75" customHeight="1">
      <c r="A886" s="38"/>
      <c r="B886" s="38"/>
      <c r="C886" s="38"/>
      <c r="D886" s="38"/>
      <c r="E886" s="38"/>
      <c r="F886" s="38"/>
      <c r="G886" s="38"/>
      <c r="H886" s="38"/>
      <c r="I886" s="38"/>
      <c r="J886" s="38"/>
      <c r="K886" s="38"/>
      <c r="L886" s="38"/>
      <c r="M886" s="38"/>
      <c r="N886" s="38"/>
      <c r="O886" s="38"/>
      <c r="P886" s="38"/>
      <c r="Q886" s="38"/>
      <c r="R886" s="38"/>
      <c r="S886" s="38"/>
      <c r="T886" s="38"/>
      <c r="U886" s="38"/>
      <c r="V886" s="38"/>
      <c r="W886" s="38"/>
      <c r="X886" s="38"/>
      <c r="Y886" s="38"/>
      <c r="Z886" s="38"/>
    </row>
    <row r="887" ht="12.75" customHeight="1">
      <c r="A887" s="38"/>
      <c r="B887" s="38"/>
      <c r="C887" s="38"/>
      <c r="D887" s="38"/>
      <c r="E887" s="38"/>
      <c r="F887" s="38"/>
      <c r="G887" s="38"/>
      <c r="H887" s="38"/>
      <c r="I887" s="38"/>
      <c r="J887" s="38"/>
      <c r="K887" s="38"/>
      <c r="L887" s="38"/>
      <c r="M887" s="38"/>
      <c r="N887" s="38"/>
      <c r="O887" s="38"/>
      <c r="P887" s="38"/>
      <c r="Q887" s="38"/>
      <c r="R887" s="38"/>
      <c r="S887" s="38"/>
      <c r="T887" s="38"/>
      <c r="U887" s="38"/>
      <c r="V887" s="38"/>
      <c r="W887" s="38"/>
      <c r="X887" s="38"/>
      <c r="Y887" s="38"/>
      <c r="Z887" s="38"/>
    </row>
    <row r="888" ht="12.75" customHeight="1">
      <c r="A888" s="38"/>
      <c r="B888" s="38"/>
      <c r="C888" s="38"/>
      <c r="D888" s="38"/>
      <c r="E888" s="38"/>
      <c r="F888" s="38"/>
      <c r="G888" s="38"/>
      <c r="H888" s="38"/>
      <c r="I888" s="38"/>
      <c r="J888" s="38"/>
      <c r="K888" s="38"/>
      <c r="L888" s="38"/>
      <c r="M888" s="38"/>
      <c r="N888" s="38"/>
      <c r="O888" s="38"/>
      <c r="P888" s="38"/>
      <c r="Q888" s="38"/>
      <c r="R888" s="38"/>
      <c r="S888" s="38"/>
      <c r="T888" s="38"/>
      <c r="U888" s="38"/>
      <c r="V888" s="38"/>
      <c r="W888" s="38"/>
      <c r="X888" s="38"/>
      <c r="Y888" s="38"/>
      <c r="Z888" s="38"/>
    </row>
    <row r="889" ht="12.75" customHeight="1">
      <c r="A889" s="38"/>
      <c r="B889" s="38"/>
      <c r="C889" s="38"/>
      <c r="D889" s="38"/>
      <c r="E889" s="38"/>
      <c r="F889" s="38"/>
      <c r="G889" s="38"/>
      <c r="H889" s="38"/>
      <c r="I889" s="38"/>
      <c r="J889" s="38"/>
      <c r="K889" s="38"/>
      <c r="L889" s="38"/>
      <c r="M889" s="38"/>
      <c r="N889" s="38"/>
      <c r="O889" s="38"/>
      <c r="P889" s="38"/>
      <c r="Q889" s="38"/>
      <c r="R889" s="38"/>
      <c r="S889" s="38"/>
      <c r="T889" s="38"/>
      <c r="U889" s="38"/>
      <c r="V889" s="38"/>
      <c r="W889" s="38"/>
      <c r="X889" s="38"/>
      <c r="Y889" s="38"/>
      <c r="Z889" s="38"/>
    </row>
    <row r="890" ht="12.75" customHeight="1">
      <c r="A890" s="38"/>
      <c r="B890" s="38"/>
      <c r="C890" s="38"/>
      <c r="D890" s="38"/>
      <c r="E890" s="38"/>
      <c r="F890" s="38"/>
      <c r="G890" s="38"/>
      <c r="H890" s="38"/>
      <c r="I890" s="38"/>
      <c r="J890" s="38"/>
      <c r="K890" s="38"/>
      <c r="L890" s="38"/>
      <c r="M890" s="38"/>
      <c r="N890" s="38"/>
      <c r="O890" s="38"/>
      <c r="P890" s="38"/>
      <c r="Q890" s="38"/>
      <c r="R890" s="38"/>
      <c r="S890" s="38"/>
      <c r="T890" s="38"/>
      <c r="U890" s="38"/>
      <c r="V890" s="38"/>
      <c r="W890" s="38"/>
      <c r="X890" s="38"/>
      <c r="Y890" s="38"/>
      <c r="Z890" s="38"/>
    </row>
    <row r="891" ht="12.75" customHeight="1">
      <c r="A891" s="38"/>
      <c r="B891" s="38"/>
      <c r="C891" s="38"/>
      <c r="D891" s="38"/>
      <c r="E891" s="38"/>
      <c r="F891" s="38"/>
      <c r="G891" s="38"/>
      <c r="H891" s="38"/>
      <c r="I891" s="38"/>
      <c r="J891" s="38"/>
      <c r="K891" s="38"/>
      <c r="L891" s="38"/>
      <c r="M891" s="38"/>
      <c r="N891" s="38"/>
      <c r="O891" s="38"/>
      <c r="P891" s="38"/>
      <c r="Q891" s="38"/>
      <c r="R891" s="38"/>
      <c r="S891" s="38"/>
      <c r="T891" s="38"/>
      <c r="U891" s="38"/>
      <c r="V891" s="38"/>
      <c r="W891" s="38"/>
      <c r="X891" s="38"/>
      <c r="Y891" s="38"/>
      <c r="Z891" s="38"/>
    </row>
    <row r="892" ht="12.75" customHeight="1">
      <c r="A892" s="38"/>
      <c r="B892" s="38"/>
      <c r="C892" s="38"/>
      <c r="D892" s="38"/>
      <c r="E892" s="38"/>
      <c r="F892" s="38"/>
      <c r="G892" s="38"/>
      <c r="H892" s="38"/>
      <c r="I892" s="38"/>
      <c r="J892" s="38"/>
      <c r="K892" s="38"/>
      <c r="L892" s="38"/>
      <c r="M892" s="38"/>
      <c r="N892" s="38"/>
      <c r="O892" s="38"/>
      <c r="P892" s="38"/>
      <c r="Q892" s="38"/>
      <c r="R892" s="38"/>
      <c r="S892" s="38"/>
      <c r="T892" s="38"/>
      <c r="U892" s="38"/>
      <c r="V892" s="38"/>
      <c r="W892" s="38"/>
      <c r="X892" s="38"/>
      <c r="Y892" s="38"/>
      <c r="Z892" s="38"/>
    </row>
    <row r="893" ht="12.75" customHeight="1">
      <c r="A893" s="38"/>
      <c r="B893" s="38"/>
      <c r="C893" s="38"/>
      <c r="D893" s="38"/>
      <c r="E893" s="38"/>
      <c r="F893" s="38"/>
      <c r="G893" s="38"/>
      <c r="H893" s="38"/>
      <c r="I893" s="38"/>
      <c r="J893" s="38"/>
      <c r="K893" s="38"/>
      <c r="L893" s="38"/>
      <c r="M893" s="38"/>
      <c r="N893" s="38"/>
      <c r="O893" s="38"/>
      <c r="P893" s="38"/>
      <c r="Q893" s="38"/>
      <c r="R893" s="38"/>
      <c r="S893" s="38"/>
      <c r="T893" s="38"/>
      <c r="U893" s="38"/>
      <c r="V893" s="38"/>
      <c r="W893" s="38"/>
      <c r="X893" s="38"/>
      <c r="Y893" s="38"/>
      <c r="Z893" s="38"/>
    </row>
    <row r="894" ht="12.75" customHeight="1">
      <c r="A894" s="38"/>
      <c r="B894" s="38"/>
      <c r="C894" s="38"/>
      <c r="D894" s="38"/>
      <c r="E894" s="38"/>
      <c r="F894" s="38"/>
      <c r="G894" s="38"/>
      <c r="H894" s="38"/>
      <c r="I894" s="38"/>
      <c r="J894" s="38"/>
      <c r="K894" s="38"/>
      <c r="L894" s="38"/>
      <c r="M894" s="38"/>
      <c r="N894" s="38"/>
      <c r="O894" s="38"/>
      <c r="P894" s="38"/>
      <c r="Q894" s="38"/>
      <c r="R894" s="38"/>
      <c r="S894" s="38"/>
      <c r="T894" s="38"/>
      <c r="U894" s="38"/>
      <c r="V894" s="38"/>
      <c r="W894" s="38"/>
      <c r="X894" s="38"/>
      <c r="Y894" s="38"/>
      <c r="Z894" s="38"/>
    </row>
    <row r="895" ht="12.75" customHeight="1">
      <c r="A895" s="38"/>
      <c r="B895" s="38"/>
      <c r="C895" s="38"/>
      <c r="D895" s="38"/>
      <c r="E895" s="38"/>
      <c r="F895" s="38"/>
      <c r="G895" s="38"/>
      <c r="H895" s="38"/>
      <c r="I895" s="38"/>
      <c r="J895" s="38"/>
      <c r="K895" s="38"/>
      <c r="L895" s="38"/>
      <c r="M895" s="38"/>
      <c r="N895" s="38"/>
      <c r="O895" s="38"/>
      <c r="P895" s="38"/>
      <c r="Q895" s="38"/>
      <c r="R895" s="38"/>
      <c r="S895" s="38"/>
      <c r="T895" s="38"/>
      <c r="U895" s="38"/>
      <c r="V895" s="38"/>
      <c r="W895" s="38"/>
      <c r="X895" s="38"/>
      <c r="Y895" s="38"/>
      <c r="Z895" s="38"/>
    </row>
    <row r="896" ht="12.75" customHeight="1">
      <c r="A896" s="38"/>
      <c r="B896" s="38"/>
      <c r="C896" s="38"/>
      <c r="D896" s="38"/>
      <c r="E896" s="38"/>
      <c r="F896" s="38"/>
      <c r="G896" s="38"/>
      <c r="H896" s="38"/>
      <c r="I896" s="38"/>
      <c r="J896" s="38"/>
      <c r="K896" s="38"/>
      <c r="L896" s="38"/>
      <c r="M896" s="38"/>
      <c r="N896" s="38"/>
      <c r="O896" s="38"/>
      <c r="P896" s="38"/>
      <c r="Q896" s="38"/>
      <c r="R896" s="38"/>
      <c r="S896" s="38"/>
      <c r="T896" s="38"/>
      <c r="U896" s="38"/>
      <c r="V896" s="38"/>
      <c r="W896" s="38"/>
      <c r="X896" s="38"/>
      <c r="Y896" s="38"/>
      <c r="Z896" s="38"/>
    </row>
    <row r="897" ht="12.75" customHeight="1">
      <c r="A897" s="38"/>
      <c r="B897" s="38"/>
      <c r="C897" s="38"/>
      <c r="D897" s="38"/>
      <c r="E897" s="38"/>
      <c r="F897" s="38"/>
      <c r="G897" s="38"/>
      <c r="H897" s="38"/>
      <c r="I897" s="38"/>
      <c r="J897" s="38"/>
      <c r="K897" s="38"/>
      <c r="L897" s="38"/>
      <c r="M897" s="38"/>
      <c r="N897" s="38"/>
      <c r="O897" s="38"/>
      <c r="P897" s="38"/>
      <c r="Q897" s="38"/>
      <c r="R897" s="38"/>
      <c r="S897" s="38"/>
      <c r="T897" s="38"/>
      <c r="U897" s="38"/>
      <c r="V897" s="38"/>
      <c r="W897" s="38"/>
      <c r="X897" s="38"/>
      <c r="Y897" s="38"/>
      <c r="Z897" s="38"/>
    </row>
    <row r="898" ht="12.75" customHeight="1">
      <c r="A898" s="38"/>
      <c r="B898" s="38"/>
      <c r="C898" s="38"/>
      <c r="D898" s="38"/>
      <c r="E898" s="38"/>
      <c r="F898" s="38"/>
      <c r="G898" s="38"/>
      <c r="H898" s="38"/>
      <c r="I898" s="38"/>
      <c r="J898" s="38"/>
      <c r="K898" s="38"/>
      <c r="L898" s="38"/>
      <c r="M898" s="38"/>
      <c r="N898" s="38"/>
      <c r="O898" s="38"/>
      <c r="P898" s="38"/>
      <c r="Q898" s="38"/>
      <c r="R898" s="38"/>
      <c r="S898" s="38"/>
      <c r="T898" s="38"/>
      <c r="U898" s="38"/>
      <c r="V898" s="38"/>
      <c r="W898" s="38"/>
      <c r="X898" s="38"/>
      <c r="Y898" s="38"/>
      <c r="Z898" s="38"/>
    </row>
    <row r="899" ht="12.75" customHeight="1">
      <c r="A899" s="38"/>
      <c r="B899" s="38"/>
      <c r="C899" s="38"/>
      <c r="D899" s="38"/>
      <c r="E899" s="38"/>
      <c r="F899" s="38"/>
      <c r="G899" s="38"/>
      <c r="H899" s="38"/>
      <c r="I899" s="38"/>
      <c r="J899" s="38"/>
      <c r="K899" s="38"/>
      <c r="L899" s="38"/>
      <c r="M899" s="38"/>
      <c r="N899" s="38"/>
      <c r="O899" s="38"/>
      <c r="P899" s="38"/>
      <c r="Q899" s="38"/>
      <c r="R899" s="38"/>
      <c r="S899" s="38"/>
      <c r="T899" s="38"/>
      <c r="U899" s="38"/>
      <c r="V899" s="38"/>
      <c r="W899" s="38"/>
      <c r="X899" s="38"/>
      <c r="Y899" s="38"/>
      <c r="Z899" s="38"/>
    </row>
    <row r="900" ht="12.75" customHeight="1">
      <c r="A900" s="38"/>
      <c r="B900" s="38"/>
      <c r="C900" s="38"/>
      <c r="D900" s="38"/>
      <c r="E900" s="38"/>
      <c r="F900" s="38"/>
      <c r="G900" s="38"/>
      <c r="H900" s="38"/>
      <c r="I900" s="38"/>
      <c r="J900" s="38"/>
      <c r="K900" s="38"/>
      <c r="L900" s="38"/>
      <c r="M900" s="38"/>
      <c r="N900" s="38"/>
      <c r="O900" s="38"/>
      <c r="P900" s="38"/>
      <c r="Q900" s="38"/>
      <c r="R900" s="38"/>
      <c r="S900" s="38"/>
      <c r="T900" s="38"/>
      <c r="U900" s="38"/>
      <c r="V900" s="38"/>
      <c r="W900" s="38"/>
      <c r="X900" s="38"/>
      <c r="Y900" s="38"/>
      <c r="Z900" s="38"/>
    </row>
    <row r="901" ht="12.75" customHeight="1">
      <c r="A901" s="38"/>
      <c r="B901" s="38"/>
      <c r="C901" s="38"/>
      <c r="D901" s="38"/>
      <c r="E901" s="38"/>
      <c r="F901" s="38"/>
      <c r="G901" s="38"/>
      <c r="H901" s="38"/>
      <c r="I901" s="38"/>
      <c r="J901" s="38"/>
      <c r="K901" s="38"/>
      <c r="L901" s="38"/>
      <c r="M901" s="38"/>
      <c r="N901" s="38"/>
      <c r="O901" s="38"/>
      <c r="P901" s="38"/>
      <c r="Q901" s="38"/>
      <c r="R901" s="38"/>
      <c r="S901" s="38"/>
      <c r="T901" s="38"/>
      <c r="U901" s="38"/>
      <c r="V901" s="38"/>
      <c r="W901" s="38"/>
      <c r="X901" s="38"/>
      <c r="Y901" s="38"/>
      <c r="Z901" s="38"/>
    </row>
    <row r="902" ht="12.75" customHeight="1">
      <c r="A902" s="38"/>
      <c r="B902" s="38"/>
      <c r="C902" s="38"/>
      <c r="D902" s="38"/>
      <c r="E902" s="38"/>
      <c r="F902" s="38"/>
      <c r="G902" s="38"/>
      <c r="H902" s="38"/>
      <c r="I902" s="38"/>
      <c r="J902" s="38"/>
      <c r="K902" s="38"/>
      <c r="L902" s="38"/>
      <c r="M902" s="38"/>
      <c r="N902" s="38"/>
      <c r="O902" s="38"/>
      <c r="P902" s="38"/>
      <c r="Q902" s="38"/>
      <c r="R902" s="38"/>
      <c r="S902" s="38"/>
      <c r="T902" s="38"/>
      <c r="U902" s="38"/>
      <c r="V902" s="38"/>
      <c r="W902" s="38"/>
      <c r="X902" s="38"/>
      <c r="Y902" s="38"/>
      <c r="Z902" s="38"/>
    </row>
    <row r="903" ht="12.75" customHeight="1">
      <c r="A903" s="38"/>
      <c r="B903" s="38"/>
      <c r="C903" s="38"/>
      <c r="D903" s="38"/>
      <c r="E903" s="38"/>
      <c r="F903" s="38"/>
      <c r="G903" s="38"/>
      <c r="H903" s="38"/>
      <c r="I903" s="38"/>
      <c r="J903" s="38"/>
      <c r="K903" s="38"/>
      <c r="L903" s="38"/>
      <c r="M903" s="38"/>
      <c r="N903" s="38"/>
      <c r="O903" s="38"/>
      <c r="P903" s="38"/>
      <c r="Q903" s="38"/>
      <c r="R903" s="38"/>
      <c r="S903" s="38"/>
      <c r="T903" s="38"/>
      <c r="U903" s="38"/>
      <c r="V903" s="38"/>
      <c r="W903" s="38"/>
      <c r="X903" s="38"/>
      <c r="Y903" s="38"/>
      <c r="Z903" s="38"/>
    </row>
    <row r="904" ht="12.75" customHeight="1">
      <c r="A904" s="38"/>
      <c r="B904" s="38"/>
      <c r="C904" s="38"/>
      <c r="D904" s="38"/>
      <c r="E904" s="38"/>
      <c r="F904" s="38"/>
      <c r="G904" s="38"/>
      <c r="H904" s="38"/>
      <c r="I904" s="38"/>
      <c r="J904" s="38"/>
      <c r="K904" s="38"/>
      <c r="L904" s="38"/>
      <c r="M904" s="38"/>
      <c r="N904" s="38"/>
      <c r="O904" s="38"/>
      <c r="P904" s="38"/>
      <c r="Q904" s="38"/>
      <c r="R904" s="38"/>
      <c r="S904" s="38"/>
      <c r="T904" s="38"/>
      <c r="U904" s="38"/>
      <c r="V904" s="38"/>
      <c r="W904" s="38"/>
      <c r="X904" s="38"/>
      <c r="Y904" s="38"/>
      <c r="Z904" s="38"/>
    </row>
    <row r="905" ht="12.75" customHeight="1">
      <c r="A905" s="38"/>
      <c r="B905" s="38"/>
      <c r="C905" s="38"/>
      <c r="D905" s="38"/>
      <c r="E905" s="38"/>
      <c r="F905" s="38"/>
      <c r="G905" s="38"/>
      <c r="H905" s="38"/>
      <c r="I905" s="38"/>
      <c r="J905" s="38"/>
      <c r="K905" s="38"/>
      <c r="L905" s="38"/>
      <c r="M905" s="38"/>
      <c r="N905" s="38"/>
      <c r="O905" s="38"/>
      <c r="P905" s="38"/>
      <c r="Q905" s="38"/>
      <c r="R905" s="38"/>
      <c r="S905" s="38"/>
      <c r="T905" s="38"/>
      <c r="U905" s="38"/>
      <c r="V905" s="38"/>
      <c r="W905" s="38"/>
      <c r="X905" s="38"/>
      <c r="Y905" s="38"/>
      <c r="Z905" s="38"/>
    </row>
    <row r="906" ht="12.75" customHeight="1">
      <c r="A906" s="38"/>
      <c r="B906" s="38"/>
      <c r="C906" s="38"/>
      <c r="D906" s="38"/>
      <c r="E906" s="38"/>
      <c r="F906" s="38"/>
      <c r="G906" s="38"/>
      <c r="H906" s="38"/>
      <c r="I906" s="38"/>
      <c r="J906" s="38"/>
      <c r="K906" s="38"/>
      <c r="L906" s="38"/>
      <c r="M906" s="38"/>
      <c r="N906" s="38"/>
      <c r="O906" s="38"/>
      <c r="P906" s="38"/>
      <c r="Q906" s="38"/>
      <c r="R906" s="38"/>
      <c r="S906" s="38"/>
      <c r="T906" s="38"/>
      <c r="U906" s="38"/>
      <c r="V906" s="38"/>
      <c r="W906" s="38"/>
      <c r="X906" s="38"/>
      <c r="Y906" s="38"/>
      <c r="Z906" s="38"/>
    </row>
    <row r="907" ht="12.75" customHeight="1">
      <c r="A907" s="38"/>
      <c r="B907" s="38"/>
      <c r="C907" s="38"/>
      <c r="D907" s="38"/>
      <c r="E907" s="38"/>
      <c r="F907" s="38"/>
      <c r="G907" s="38"/>
      <c r="H907" s="38"/>
      <c r="I907" s="38"/>
      <c r="J907" s="38"/>
      <c r="K907" s="38"/>
      <c r="L907" s="38"/>
      <c r="M907" s="38"/>
      <c r="N907" s="38"/>
      <c r="O907" s="38"/>
      <c r="P907" s="38"/>
      <c r="Q907" s="38"/>
      <c r="R907" s="38"/>
      <c r="S907" s="38"/>
      <c r="T907" s="38"/>
      <c r="U907" s="38"/>
      <c r="V907" s="38"/>
      <c r="W907" s="38"/>
      <c r="X907" s="38"/>
      <c r="Y907" s="38"/>
      <c r="Z907" s="38"/>
    </row>
    <row r="908" ht="12.75" customHeight="1">
      <c r="A908" s="38"/>
      <c r="B908" s="38"/>
      <c r="C908" s="38"/>
      <c r="D908" s="38"/>
      <c r="E908" s="38"/>
      <c r="F908" s="38"/>
      <c r="G908" s="38"/>
      <c r="H908" s="38"/>
      <c r="I908" s="38"/>
      <c r="J908" s="38"/>
      <c r="K908" s="38"/>
      <c r="L908" s="38"/>
      <c r="M908" s="38"/>
      <c r="N908" s="38"/>
      <c r="O908" s="38"/>
      <c r="P908" s="38"/>
      <c r="Q908" s="38"/>
      <c r="R908" s="38"/>
      <c r="S908" s="38"/>
      <c r="T908" s="38"/>
      <c r="U908" s="38"/>
      <c r="V908" s="38"/>
      <c r="W908" s="38"/>
      <c r="X908" s="38"/>
      <c r="Y908" s="38"/>
      <c r="Z908" s="38"/>
    </row>
    <row r="909" ht="12.75" customHeight="1">
      <c r="A909" s="38"/>
      <c r="B909" s="38"/>
      <c r="C909" s="38"/>
      <c r="D909" s="38"/>
      <c r="E909" s="38"/>
      <c r="F909" s="38"/>
      <c r="G909" s="38"/>
      <c r="H909" s="38"/>
      <c r="I909" s="38"/>
      <c r="J909" s="38"/>
      <c r="K909" s="38"/>
      <c r="L909" s="38"/>
      <c r="M909" s="38"/>
      <c r="N909" s="38"/>
      <c r="O909" s="38"/>
      <c r="P909" s="38"/>
      <c r="Q909" s="38"/>
      <c r="R909" s="38"/>
      <c r="S909" s="38"/>
      <c r="T909" s="38"/>
      <c r="U909" s="38"/>
      <c r="V909" s="38"/>
      <c r="W909" s="38"/>
      <c r="X909" s="38"/>
      <c r="Y909" s="38"/>
      <c r="Z909" s="38"/>
    </row>
    <row r="910" ht="12.75" customHeight="1">
      <c r="A910" s="38"/>
      <c r="B910" s="38"/>
      <c r="C910" s="38"/>
      <c r="D910" s="38"/>
      <c r="E910" s="38"/>
      <c r="F910" s="38"/>
      <c r="G910" s="38"/>
      <c r="H910" s="38"/>
      <c r="I910" s="38"/>
      <c r="J910" s="38"/>
      <c r="K910" s="38"/>
      <c r="L910" s="38"/>
      <c r="M910" s="38"/>
      <c r="N910" s="38"/>
      <c r="O910" s="38"/>
      <c r="P910" s="38"/>
      <c r="Q910" s="38"/>
      <c r="R910" s="38"/>
      <c r="S910" s="38"/>
      <c r="T910" s="38"/>
      <c r="U910" s="38"/>
      <c r="V910" s="38"/>
      <c r="W910" s="38"/>
      <c r="X910" s="38"/>
      <c r="Y910" s="38"/>
      <c r="Z910" s="38"/>
    </row>
    <row r="911" ht="12.75" customHeight="1">
      <c r="A911" s="38"/>
      <c r="B911" s="38"/>
      <c r="C911" s="38"/>
      <c r="D911" s="38"/>
      <c r="E911" s="38"/>
      <c r="F911" s="38"/>
      <c r="G911" s="38"/>
      <c r="H911" s="38"/>
      <c r="I911" s="38"/>
      <c r="J911" s="38"/>
      <c r="K911" s="38"/>
      <c r="L911" s="38"/>
      <c r="M911" s="38"/>
      <c r="N911" s="38"/>
      <c r="O911" s="38"/>
      <c r="P911" s="38"/>
      <c r="Q911" s="38"/>
      <c r="R911" s="38"/>
      <c r="S911" s="38"/>
      <c r="T911" s="38"/>
      <c r="U911" s="38"/>
      <c r="V911" s="38"/>
      <c r="W911" s="38"/>
      <c r="X911" s="38"/>
      <c r="Y911" s="38"/>
      <c r="Z911" s="38"/>
    </row>
    <row r="912" ht="12.75" customHeight="1">
      <c r="A912" s="38"/>
      <c r="B912" s="38"/>
      <c r="C912" s="38"/>
      <c r="D912" s="38"/>
      <c r="E912" s="38"/>
      <c r="F912" s="38"/>
      <c r="G912" s="38"/>
      <c r="H912" s="38"/>
      <c r="I912" s="38"/>
      <c r="J912" s="38"/>
      <c r="K912" s="38"/>
      <c r="L912" s="38"/>
      <c r="M912" s="38"/>
      <c r="N912" s="38"/>
      <c r="O912" s="38"/>
      <c r="P912" s="38"/>
      <c r="Q912" s="38"/>
      <c r="R912" s="38"/>
      <c r="S912" s="38"/>
      <c r="T912" s="38"/>
      <c r="U912" s="38"/>
      <c r="V912" s="38"/>
      <c r="W912" s="38"/>
      <c r="X912" s="38"/>
      <c r="Y912" s="38"/>
      <c r="Z912" s="38"/>
    </row>
    <row r="913" ht="12.75" customHeight="1">
      <c r="A913" s="38"/>
      <c r="B913" s="38"/>
      <c r="C913" s="38"/>
      <c r="D913" s="38"/>
      <c r="E913" s="38"/>
      <c r="F913" s="38"/>
      <c r="G913" s="38"/>
      <c r="H913" s="38"/>
      <c r="I913" s="38"/>
      <c r="J913" s="38"/>
      <c r="K913" s="38"/>
      <c r="L913" s="38"/>
      <c r="M913" s="38"/>
      <c r="N913" s="38"/>
      <c r="O913" s="38"/>
      <c r="P913" s="38"/>
      <c r="Q913" s="38"/>
      <c r="R913" s="38"/>
      <c r="S913" s="38"/>
      <c r="T913" s="38"/>
      <c r="U913" s="38"/>
      <c r="V913" s="38"/>
      <c r="W913" s="38"/>
      <c r="X913" s="38"/>
      <c r="Y913" s="38"/>
      <c r="Z913" s="38"/>
    </row>
    <row r="914" ht="12.75" customHeight="1">
      <c r="A914" s="38"/>
      <c r="B914" s="38"/>
      <c r="C914" s="38"/>
      <c r="D914" s="38"/>
      <c r="E914" s="38"/>
      <c r="F914" s="38"/>
      <c r="G914" s="38"/>
      <c r="H914" s="38"/>
      <c r="I914" s="38"/>
      <c r="J914" s="38"/>
      <c r="K914" s="38"/>
      <c r="L914" s="38"/>
      <c r="M914" s="38"/>
      <c r="N914" s="38"/>
      <c r="O914" s="38"/>
      <c r="P914" s="38"/>
      <c r="Q914" s="38"/>
      <c r="R914" s="38"/>
      <c r="S914" s="38"/>
      <c r="T914" s="38"/>
      <c r="U914" s="38"/>
      <c r="V914" s="38"/>
      <c r="W914" s="38"/>
      <c r="X914" s="38"/>
      <c r="Y914" s="38"/>
      <c r="Z914" s="38"/>
    </row>
    <row r="915" ht="12.75" customHeight="1">
      <c r="A915" s="38"/>
      <c r="B915" s="38"/>
      <c r="C915" s="38"/>
      <c r="D915" s="38"/>
      <c r="E915" s="38"/>
      <c r="F915" s="38"/>
      <c r="G915" s="38"/>
      <c r="H915" s="38"/>
      <c r="I915" s="38"/>
      <c r="J915" s="38"/>
      <c r="K915" s="38"/>
      <c r="L915" s="38"/>
      <c r="M915" s="38"/>
      <c r="N915" s="38"/>
      <c r="O915" s="38"/>
      <c r="P915" s="38"/>
      <c r="Q915" s="38"/>
      <c r="R915" s="38"/>
      <c r="S915" s="38"/>
      <c r="T915" s="38"/>
      <c r="U915" s="38"/>
      <c r="V915" s="38"/>
      <c r="W915" s="38"/>
      <c r="X915" s="38"/>
      <c r="Y915" s="38"/>
      <c r="Z915" s="38"/>
    </row>
    <row r="916" ht="12.75" customHeight="1">
      <c r="A916" s="38"/>
      <c r="B916" s="38"/>
      <c r="C916" s="38"/>
      <c r="D916" s="38"/>
      <c r="E916" s="38"/>
      <c r="F916" s="38"/>
      <c r="G916" s="38"/>
      <c r="H916" s="38"/>
      <c r="I916" s="38"/>
      <c r="J916" s="38"/>
      <c r="K916" s="38"/>
      <c r="L916" s="38"/>
      <c r="M916" s="38"/>
      <c r="N916" s="38"/>
      <c r="O916" s="38"/>
      <c r="P916" s="38"/>
      <c r="Q916" s="38"/>
      <c r="R916" s="38"/>
      <c r="S916" s="38"/>
      <c r="T916" s="38"/>
      <c r="U916" s="38"/>
      <c r="V916" s="38"/>
      <c r="W916" s="38"/>
      <c r="X916" s="38"/>
      <c r="Y916" s="38"/>
      <c r="Z916" s="38"/>
    </row>
    <row r="917" ht="12.75" customHeight="1">
      <c r="A917" s="38"/>
      <c r="B917" s="38"/>
      <c r="C917" s="38"/>
      <c r="D917" s="38"/>
      <c r="E917" s="38"/>
      <c r="F917" s="38"/>
      <c r="G917" s="38"/>
      <c r="H917" s="38"/>
      <c r="I917" s="38"/>
      <c r="J917" s="38"/>
      <c r="K917" s="38"/>
      <c r="L917" s="38"/>
      <c r="M917" s="38"/>
      <c r="N917" s="38"/>
      <c r="O917" s="38"/>
      <c r="P917" s="38"/>
      <c r="Q917" s="38"/>
      <c r="R917" s="38"/>
      <c r="S917" s="38"/>
      <c r="T917" s="38"/>
      <c r="U917" s="38"/>
      <c r="V917" s="38"/>
      <c r="W917" s="38"/>
      <c r="X917" s="38"/>
      <c r="Y917" s="38"/>
      <c r="Z917" s="38"/>
    </row>
    <row r="918" ht="12.75" customHeight="1">
      <c r="A918" s="38"/>
      <c r="B918" s="38"/>
      <c r="C918" s="38"/>
      <c r="D918" s="38"/>
      <c r="E918" s="38"/>
      <c r="F918" s="38"/>
      <c r="G918" s="38"/>
      <c r="H918" s="38"/>
      <c r="I918" s="38"/>
      <c r="J918" s="38"/>
      <c r="K918" s="38"/>
      <c r="L918" s="38"/>
      <c r="M918" s="38"/>
      <c r="N918" s="38"/>
      <c r="O918" s="38"/>
      <c r="P918" s="38"/>
      <c r="Q918" s="38"/>
      <c r="R918" s="38"/>
      <c r="S918" s="38"/>
      <c r="T918" s="38"/>
      <c r="U918" s="38"/>
      <c r="V918" s="38"/>
      <c r="W918" s="38"/>
      <c r="X918" s="38"/>
      <c r="Y918" s="38"/>
      <c r="Z918" s="38"/>
    </row>
    <row r="919" ht="12.75" customHeight="1">
      <c r="A919" s="38"/>
      <c r="B919" s="38"/>
      <c r="C919" s="38"/>
      <c r="D919" s="38"/>
      <c r="E919" s="38"/>
      <c r="F919" s="38"/>
      <c r="G919" s="38"/>
      <c r="H919" s="38"/>
      <c r="I919" s="38"/>
      <c r="J919" s="38"/>
      <c r="K919" s="38"/>
      <c r="L919" s="38"/>
      <c r="M919" s="38"/>
      <c r="N919" s="38"/>
      <c r="O919" s="38"/>
      <c r="P919" s="38"/>
      <c r="Q919" s="38"/>
      <c r="R919" s="38"/>
      <c r="S919" s="38"/>
      <c r="T919" s="38"/>
      <c r="U919" s="38"/>
      <c r="V919" s="38"/>
      <c r="W919" s="38"/>
      <c r="X919" s="38"/>
      <c r="Y919" s="38"/>
      <c r="Z919" s="38"/>
    </row>
    <row r="920" ht="12.75" customHeight="1">
      <c r="A920" s="38"/>
      <c r="B920" s="38"/>
      <c r="C920" s="38"/>
      <c r="D920" s="38"/>
      <c r="E920" s="38"/>
      <c r="F920" s="38"/>
      <c r="G920" s="38"/>
      <c r="H920" s="38"/>
      <c r="I920" s="38"/>
      <c r="J920" s="38"/>
      <c r="K920" s="38"/>
      <c r="L920" s="38"/>
      <c r="M920" s="38"/>
      <c r="N920" s="38"/>
      <c r="O920" s="38"/>
      <c r="P920" s="38"/>
      <c r="Q920" s="38"/>
      <c r="R920" s="38"/>
      <c r="S920" s="38"/>
      <c r="T920" s="38"/>
      <c r="U920" s="38"/>
      <c r="V920" s="38"/>
      <c r="W920" s="38"/>
      <c r="X920" s="38"/>
      <c r="Y920" s="38"/>
      <c r="Z920" s="38"/>
    </row>
    <row r="921" ht="12.75" customHeight="1">
      <c r="A921" s="38"/>
      <c r="B921" s="38"/>
      <c r="C921" s="38"/>
      <c r="D921" s="38"/>
      <c r="E921" s="38"/>
      <c r="F921" s="38"/>
      <c r="G921" s="38"/>
      <c r="H921" s="38"/>
      <c r="I921" s="38"/>
      <c r="J921" s="38"/>
      <c r="K921" s="38"/>
      <c r="L921" s="38"/>
      <c r="M921" s="38"/>
      <c r="N921" s="38"/>
      <c r="O921" s="38"/>
      <c r="P921" s="38"/>
      <c r="Q921" s="38"/>
      <c r="R921" s="38"/>
      <c r="S921" s="38"/>
      <c r="T921" s="38"/>
      <c r="U921" s="38"/>
      <c r="V921" s="38"/>
      <c r="W921" s="38"/>
      <c r="X921" s="38"/>
      <c r="Y921" s="38"/>
      <c r="Z921" s="38"/>
    </row>
    <row r="922" ht="12.75" customHeight="1">
      <c r="A922" s="38"/>
      <c r="B922" s="38"/>
      <c r="C922" s="38"/>
      <c r="D922" s="38"/>
      <c r="E922" s="38"/>
      <c r="F922" s="38"/>
      <c r="G922" s="38"/>
      <c r="H922" s="38"/>
      <c r="I922" s="38"/>
      <c r="J922" s="38"/>
      <c r="K922" s="38"/>
      <c r="L922" s="38"/>
      <c r="M922" s="38"/>
      <c r="N922" s="38"/>
      <c r="O922" s="38"/>
      <c r="P922" s="38"/>
      <c r="Q922" s="38"/>
      <c r="R922" s="38"/>
      <c r="S922" s="38"/>
      <c r="T922" s="38"/>
      <c r="U922" s="38"/>
      <c r="V922" s="38"/>
      <c r="W922" s="38"/>
      <c r="X922" s="38"/>
      <c r="Y922" s="38"/>
      <c r="Z922" s="38"/>
    </row>
    <row r="923" ht="12.75" customHeight="1">
      <c r="A923" s="38"/>
      <c r="B923" s="38"/>
      <c r="C923" s="38"/>
      <c r="D923" s="38"/>
      <c r="E923" s="38"/>
      <c r="F923" s="38"/>
      <c r="G923" s="38"/>
      <c r="H923" s="38"/>
      <c r="I923" s="38"/>
      <c r="J923" s="38"/>
      <c r="K923" s="38"/>
      <c r="L923" s="38"/>
      <c r="M923" s="38"/>
      <c r="N923" s="38"/>
      <c r="O923" s="38"/>
      <c r="P923" s="38"/>
      <c r="Q923" s="38"/>
      <c r="R923" s="38"/>
      <c r="S923" s="38"/>
      <c r="T923" s="38"/>
      <c r="U923" s="38"/>
      <c r="V923" s="38"/>
      <c r="W923" s="38"/>
      <c r="X923" s="38"/>
      <c r="Y923" s="38"/>
      <c r="Z923" s="38"/>
    </row>
    <row r="924" ht="12.75" customHeight="1">
      <c r="A924" s="38"/>
      <c r="B924" s="38"/>
      <c r="C924" s="38"/>
      <c r="D924" s="38"/>
      <c r="E924" s="38"/>
      <c r="F924" s="38"/>
      <c r="G924" s="38"/>
      <c r="H924" s="38"/>
      <c r="I924" s="38"/>
      <c r="J924" s="38"/>
      <c r="K924" s="38"/>
      <c r="L924" s="38"/>
      <c r="M924" s="38"/>
      <c r="N924" s="38"/>
      <c r="O924" s="38"/>
      <c r="P924" s="38"/>
      <c r="Q924" s="38"/>
      <c r="R924" s="38"/>
      <c r="S924" s="38"/>
      <c r="T924" s="38"/>
      <c r="U924" s="38"/>
      <c r="V924" s="38"/>
      <c r="W924" s="38"/>
      <c r="X924" s="38"/>
      <c r="Y924" s="38"/>
      <c r="Z924" s="38"/>
    </row>
    <row r="925" ht="12.75" customHeight="1">
      <c r="A925" s="38"/>
      <c r="B925" s="38"/>
      <c r="C925" s="38"/>
      <c r="D925" s="38"/>
      <c r="E925" s="38"/>
      <c r="F925" s="38"/>
      <c r="G925" s="38"/>
      <c r="H925" s="38"/>
      <c r="I925" s="38"/>
      <c r="J925" s="38"/>
      <c r="K925" s="38"/>
      <c r="L925" s="38"/>
      <c r="M925" s="38"/>
      <c r="N925" s="38"/>
      <c r="O925" s="38"/>
      <c r="P925" s="38"/>
      <c r="Q925" s="38"/>
      <c r="R925" s="38"/>
      <c r="S925" s="38"/>
      <c r="T925" s="38"/>
      <c r="U925" s="38"/>
      <c r="V925" s="38"/>
      <c r="W925" s="38"/>
      <c r="X925" s="38"/>
      <c r="Y925" s="38"/>
      <c r="Z925" s="38"/>
    </row>
    <row r="926" ht="12.75" customHeight="1">
      <c r="A926" s="38"/>
      <c r="B926" s="38"/>
      <c r="C926" s="38"/>
      <c r="D926" s="38"/>
      <c r="E926" s="38"/>
      <c r="F926" s="38"/>
      <c r="G926" s="38"/>
      <c r="H926" s="38"/>
      <c r="I926" s="38"/>
      <c r="J926" s="38"/>
      <c r="K926" s="38"/>
      <c r="L926" s="38"/>
      <c r="M926" s="38"/>
      <c r="N926" s="38"/>
      <c r="O926" s="38"/>
      <c r="P926" s="38"/>
      <c r="Q926" s="38"/>
      <c r="R926" s="38"/>
      <c r="S926" s="38"/>
      <c r="T926" s="38"/>
      <c r="U926" s="38"/>
      <c r="V926" s="38"/>
      <c r="W926" s="38"/>
      <c r="X926" s="38"/>
      <c r="Y926" s="38"/>
      <c r="Z926" s="38"/>
    </row>
    <row r="927" ht="12.75" customHeight="1">
      <c r="A927" s="38"/>
      <c r="B927" s="38"/>
      <c r="C927" s="38"/>
      <c r="D927" s="38"/>
      <c r="E927" s="38"/>
      <c r="F927" s="38"/>
      <c r="G927" s="38"/>
      <c r="H927" s="38"/>
      <c r="I927" s="38"/>
      <c r="J927" s="38"/>
      <c r="K927" s="38"/>
      <c r="L927" s="38"/>
      <c r="M927" s="38"/>
      <c r="N927" s="38"/>
      <c r="O927" s="38"/>
      <c r="P927" s="38"/>
      <c r="Q927" s="38"/>
      <c r="R927" s="38"/>
      <c r="S927" s="38"/>
      <c r="T927" s="38"/>
      <c r="U927" s="38"/>
      <c r="V927" s="38"/>
      <c r="W927" s="38"/>
      <c r="X927" s="38"/>
      <c r="Y927" s="38"/>
      <c r="Z927" s="38"/>
    </row>
    <row r="928" ht="12.75" customHeight="1">
      <c r="A928" s="38"/>
      <c r="B928" s="38"/>
      <c r="C928" s="38"/>
      <c r="D928" s="38"/>
      <c r="E928" s="38"/>
      <c r="F928" s="38"/>
      <c r="G928" s="38"/>
      <c r="H928" s="38"/>
      <c r="I928" s="38"/>
      <c r="J928" s="38"/>
      <c r="K928" s="38"/>
      <c r="L928" s="38"/>
      <c r="M928" s="38"/>
      <c r="N928" s="38"/>
      <c r="O928" s="38"/>
      <c r="P928" s="38"/>
      <c r="Q928" s="38"/>
      <c r="R928" s="38"/>
      <c r="S928" s="38"/>
      <c r="T928" s="38"/>
      <c r="U928" s="38"/>
      <c r="V928" s="38"/>
      <c r="W928" s="38"/>
      <c r="X928" s="38"/>
      <c r="Y928" s="38"/>
      <c r="Z928" s="38"/>
    </row>
    <row r="929" ht="12.75" customHeight="1">
      <c r="A929" s="38"/>
      <c r="B929" s="38"/>
      <c r="C929" s="38"/>
      <c r="D929" s="38"/>
      <c r="E929" s="38"/>
      <c r="F929" s="38"/>
      <c r="G929" s="38"/>
      <c r="H929" s="38"/>
      <c r="I929" s="38"/>
      <c r="J929" s="38"/>
      <c r="K929" s="38"/>
      <c r="L929" s="38"/>
      <c r="M929" s="38"/>
      <c r="N929" s="38"/>
      <c r="O929" s="38"/>
      <c r="P929" s="38"/>
      <c r="Q929" s="38"/>
      <c r="R929" s="38"/>
      <c r="S929" s="38"/>
      <c r="T929" s="38"/>
      <c r="U929" s="38"/>
      <c r="V929" s="38"/>
      <c r="W929" s="38"/>
      <c r="X929" s="38"/>
      <c r="Y929" s="38"/>
      <c r="Z929" s="38"/>
    </row>
    <row r="930" ht="12.75" customHeight="1">
      <c r="A930" s="38"/>
      <c r="B930" s="38"/>
      <c r="C930" s="38"/>
      <c r="D930" s="38"/>
      <c r="E930" s="38"/>
      <c r="F930" s="38"/>
      <c r="G930" s="38"/>
      <c r="H930" s="38"/>
      <c r="I930" s="38"/>
      <c r="J930" s="38"/>
      <c r="K930" s="38"/>
      <c r="L930" s="38"/>
      <c r="M930" s="38"/>
      <c r="N930" s="38"/>
      <c r="O930" s="38"/>
      <c r="P930" s="38"/>
      <c r="Q930" s="38"/>
      <c r="R930" s="38"/>
      <c r="S930" s="38"/>
      <c r="T930" s="38"/>
      <c r="U930" s="38"/>
      <c r="V930" s="38"/>
      <c r="W930" s="38"/>
      <c r="X930" s="38"/>
      <c r="Y930" s="38"/>
      <c r="Z930" s="38"/>
    </row>
    <row r="931" ht="12.75" customHeight="1">
      <c r="A931" s="38"/>
      <c r="B931" s="38"/>
      <c r="C931" s="38"/>
      <c r="D931" s="38"/>
      <c r="E931" s="38"/>
      <c r="F931" s="38"/>
      <c r="G931" s="38"/>
      <c r="H931" s="38"/>
      <c r="I931" s="38"/>
      <c r="J931" s="38"/>
      <c r="K931" s="38"/>
      <c r="L931" s="38"/>
      <c r="M931" s="38"/>
      <c r="N931" s="38"/>
      <c r="O931" s="38"/>
      <c r="P931" s="38"/>
      <c r="Q931" s="38"/>
      <c r="R931" s="38"/>
      <c r="S931" s="38"/>
      <c r="T931" s="38"/>
      <c r="U931" s="38"/>
      <c r="V931" s="38"/>
      <c r="W931" s="38"/>
      <c r="X931" s="38"/>
      <c r="Y931" s="38"/>
      <c r="Z931" s="38"/>
    </row>
    <row r="932" ht="12.75" customHeight="1">
      <c r="A932" s="38"/>
      <c r="B932" s="38"/>
      <c r="C932" s="38"/>
      <c r="D932" s="38"/>
      <c r="E932" s="38"/>
      <c r="F932" s="38"/>
      <c r="G932" s="38"/>
      <c r="H932" s="38"/>
      <c r="I932" s="38"/>
      <c r="J932" s="38"/>
      <c r="K932" s="38"/>
      <c r="L932" s="38"/>
      <c r="M932" s="38"/>
      <c r="N932" s="38"/>
      <c r="O932" s="38"/>
      <c r="P932" s="38"/>
      <c r="Q932" s="38"/>
      <c r="R932" s="38"/>
      <c r="S932" s="38"/>
      <c r="T932" s="38"/>
      <c r="U932" s="38"/>
      <c r="V932" s="38"/>
      <c r="W932" s="38"/>
      <c r="X932" s="38"/>
      <c r="Y932" s="38"/>
      <c r="Z932" s="38"/>
    </row>
    <row r="933" ht="12.75" customHeight="1">
      <c r="A933" s="38"/>
      <c r="B933" s="38"/>
      <c r="C933" s="38"/>
      <c r="D933" s="38"/>
      <c r="E933" s="38"/>
      <c r="F933" s="38"/>
      <c r="G933" s="38"/>
      <c r="H933" s="38"/>
      <c r="I933" s="38"/>
      <c r="J933" s="38"/>
      <c r="K933" s="38"/>
      <c r="L933" s="38"/>
      <c r="M933" s="38"/>
      <c r="N933" s="38"/>
      <c r="O933" s="38"/>
      <c r="P933" s="38"/>
      <c r="Q933" s="38"/>
      <c r="R933" s="38"/>
      <c r="S933" s="38"/>
      <c r="T933" s="38"/>
      <c r="U933" s="38"/>
      <c r="V933" s="38"/>
      <c r="W933" s="38"/>
      <c r="X933" s="38"/>
      <c r="Y933" s="38"/>
      <c r="Z933" s="38"/>
    </row>
    <row r="934" ht="12.75" customHeight="1">
      <c r="A934" s="38"/>
      <c r="B934" s="38"/>
      <c r="C934" s="38"/>
      <c r="D934" s="38"/>
      <c r="E934" s="38"/>
      <c r="F934" s="38"/>
      <c r="G934" s="38"/>
      <c r="H934" s="38"/>
      <c r="I934" s="38"/>
      <c r="J934" s="38"/>
      <c r="K934" s="38"/>
      <c r="L934" s="38"/>
      <c r="M934" s="38"/>
      <c r="N934" s="38"/>
      <c r="O934" s="38"/>
      <c r="P934" s="38"/>
      <c r="Q934" s="38"/>
      <c r="R934" s="38"/>
      <c r="S934" s="38"/>
      <c r="T934" s="38"/>
      <c r="U934" s="38"/>
      <c r="V934" s="38"/>
      <c r="W934" s="38"/>
      <c r="X934" s="38"/>
      <c r="Y934" s="38"/>
      <c r="Z934" s="38"/>
    </row>
    <row r="935" ht="12.75" customHeight="1">
      <c r="A935" s="38"/>
      <c r="B935" s="38"/>
      <c r="C935" s="38"/>
      <c r="D935" s="38"/>
      <c r="E935" s="38"/>
      <c r="F935" s="38"/>
      <c r="G935" s="38"/>
      <c r="H935" s="38"/>
      <c r="I935" s="38"/>
      <c r="J935" s="38"/>
      <c r="K935" s="38"/>
      <c r="L935" s="38"/>
      <c r="M935" s="38"/>
      <c r="N935" s="38"/>
      <c r="O935" s="38"/>
      <c r="P935" s="38"/>
      <c r="Q935" s="38"/>
      <c r="R935" s="38"/>
      <c r="S935" s="38"/>
      <c r="T935" s="38"/>
      <c r="U935" s="38"/>
      <c r="V935" s="38"/>
      <c r="W935" s="38"/>
      <c r="X935" s="38"/>
      <c r="Y935" s="38"/>
      <c r="Z935" s="38"/>
    </row>
    <row r="936" ht="12.75" customHeight="1">
      <c r="A936" s="38"/>
      <c r="B936" s="38"/>
      <c r="C936" s="38"/>
      <c r="D936" s="38"/>
      <c r="E936" s="38"/>
      <c r="F936" s="38"/>
      <c r="G936" s="38"/>
      <c r="H936" s="38"/>
      <c r="I936" s="38"/>
      <c r="J936" s="38"/>
      <c r="K936" s="38"/>
      <c r="L936" s="38"/>
      <c r="M936" s="38"/>
      <c r="N936" s="38"/>
      <c r="O936" s="38"/>
      <c r="P936" s="38"/>
      <c r="Q936" s="38"/>
      <c r="R936" s="38"/>
      <c r="S936" s="38"/>
      <c r="T936" s="38"/>
      <c r="U936" s="38"/>
      <c r="V936" s="38"/>
      <c r="W936" s="38"/>
      <c r="X936" s="38"/>
      <c r="Y936" s="38"/>
      <c r="Z936" s="38"/>
    </row>
    <row r="937" ht="12.75" customHeight="1">
      <c r="A937" s="38"/>
      <c r="B937" s="38"/>
      <c r="C937" s="38"/>
      <c r="D937" s="38"/>
      <c r="E937" s="38"/>
      <c r="F937" s="38"/>
      <c r="G937" s="38"/>
      <c r="H937" s="38"/>
      <c r="I937" s="38"/>
      <c r="J937" s="38"/>
      <c r="K937" s="38"/>
      <c r="L937" s="38"/>
      <c r="M937" s="38"/>
      <c r="N937" s="38"/>
      <c r="O937" s="38"/>
      <c r="P937" s="38"/>
      <c r="Q937" s="38"/>
      <c r="R937" s="38"/>
      <c r="S937" s="38"/>
      <c r="T937" s="38"/>
      <c r="U937" s="38"/>
      <c r="V937" s="38"/>
      <c r="W937" s="38"/>
      <c r="X937" s="38"/>
      <c r="Y937" s="38"/>
      <c r="Z937" s="38"/>
    </row>
    <row r="938" ht="12.75" customHeight="1">
      <c r="A938" s="38"/>
      <c r="B938" s="38"/>
      <c r="C938" s="38"/>
      <c r="D938" s="38"/>
      <c r="E938" s="38"/>
      <c r="F938" s="38"/>
      <c r="G938" s="38"/>
      <c r="H938" s="38"/>
      <c r="I938" s="38"/>
      <c r="J938" s="38"/>
      <c r="K938" s="38"/>
      <c r="L938" s="38"/>
      <c r="M938" s="38"/>
      <c r="N938" s="38"/>
      <c r="O938" s="38"/>
      <c r="P938" s="38"/>
      <c r="Q938" s="38"/>
      <c r="R938" s="38"/>
      <c r="S938" s="38"/>
      <c r="T938" s="38"/>
      <c r="U938" s="38"/>
      <c r="V938" s="38"/>
      <c r="W938" s="38"/>
      <c r="X938" s="38"/>
      <c r="Y938" s="38"/>
      <c r="Z938" s="38"/>
    </row>
    <row r="939" ht="12.75" customHeight="1">
      <c r="A939" s="38"/>
      <c r="B939" s="38"/>
      <c r="C939" s="38"/>
      <c r="D939" s="38"/>
      <c r="E939" s="38"/>
      <c r="F939" s="38"/>
      <c r="G939" s="38"/>
      <c r="H939" s="38"/>
      <c r="I939" s="38"/>
      <c r="J939" s="38"/>
      <c r="K939" s="38"/>
      <c r="L939" s="38"/>
      <c r="M939" s="38"/>
      <c r="N939" s="38"/>
      <c r="O939" s="38"/>
      <c r="P939" s="38"/>
      <c r="Q939" s="38"/>
      <c r="R939" s="38"/>
      <c r="S939" s="38"/>
      <c r="T939" s="38"/>
      <c r="U939" s="38"/>
      <c r="V939" s="38"/>
      <c r="W939" s="38"/>
      <c r="X939" s="38"/>
      <c r="Y939" s="38"/>
      <c r="Z939" s="38"/>
    </row>
    <row r="940" ht="12.75" customHeight="1">
      <c r="A940" s="38"/>
      <c r="B940" s="38"/>
      <c r="C940" s="38"/>
      <c r="D940" s="38"/>
      <c r="E940" s="38"/>
      <c r="F940" s="38"/>
      <c r="G940" s="38"/>
      <c r="H940" s="38"/>
      <c r="I940" s="38"/>
      <c r="J940" s="38"/>
      <c r="K940" s="38"/>
      <c r="L940" s="38"/>
      <c r="M940" s="38"/>
      <c r="N940" s="38"/>
      <c r="O940" s="38"/>
      <c r="P940" s="38"/>
      <c r="Q940" s="38"/>
      <c r="R940" s="38"/>
      <c r="S940" s="38"/>
      <c r="T940" s="38"/>
      <c r="U940" s="38"/>
      <c r="V940" s="38"/>
      <c r="W940" s="38"/>
      <c r="X940" s="38"/>
      <c r="Y940" s="38"/>
      <c r="Z940" s="38"/>
    </row>
    <row r="941" ht="12.75" customHeight="1">
      <c r="A941" s="38"/>
      <c r="B941" s="38"/>
      <c r="C941" s="38"/>
      <c r="D941" s="38"/>
      <c r="E941" s="38"/>
      <c r="F941" s="38"/>
      <c r="G941" s="38"/>
      <c r="H941" s="38"/>
      <c r="I941" s="38"/>
      <c r="J941" s="38"/>
      <c r="K941" s="38"/>
      <c r="L941" s="38"/>
      <c r="M941" s="38"/>
      <c r="N941" s="38"/>
      <c r="O941" s="38"/>
      <c r="P941" s="38"/>
      <c r="Q941" s="38"/>
      <c r="R941" s="38"/>
      <c r="S941" s="38"/>
      <c r="T941" s="38"/>
      <c r="U941" s="38"/>
      <c r="V941" s="38"/>
      <c r="W941" s="38"/>
      <c r="X941" s="38"/>
      <c r="Y941" s="38"/>
      <c r="Z941" s="38"/>
    </row>
    <row r="942" ht="12.75" customHeight="1">
      <c r="A942" s="38"/>
      <c r="B942" s="38"/>
      <c r="C942" s="38"/>
      <c r="D942" s="38"/>
      <c r="E942" s="38"/>
      <c r="F942" s="38"/>
      <c r="G942" s="38"/>
      <c r="H942" s="38"/>
      <c r="I942" s="38"/>
      <c r="J942" s="38"/>
      <c r="K942" s="38"/>
      <c r="L942" s="38"/>
      <c r="M942" s="38"/>
      <c r="N942" s="38"/>
      <c r="O942" s="38"/>
      <c r="P942" s="38"/>
      <c r="Q942" s="38"/>
      <c r="R942" s="38"/>
      <c r="S942" s="38"/>
      <c r="T942" s="38"/>
      <c r="U942" s="38"/>
      <c r="V942" s="38"/>
      <c r="W942" s="38"/>
      <c r="X942" s="38"/>
      <c r="Y942" s="38"/>
      <c r="Z942" s="38"/>
    </row>
    <row r="943" ht="12.75" customHeight="1">
      <c r="A943" s="38"/>
      <c r="B943" s="38"/>
      <c r="C943" s="38"/>
      <c r="D943" s="38"/>
      <c r="E943" s="38"/>
      <c r="F943" s="38"/>
      <c r="G943" s="38"/>
      <c r="H943" s="38"/>
      <c r="I943" s="38"/>
      <c r="J943" s="38"/>
      <c r="K943" s="38"/>
      <c r="L943" s="38"/>
      <c r="M943" s="38"/>
      <c r="N943" s="38"/>
      <c r="O943" s="38"/>
      <c r="P943" s="38"/>
      <c r="Q943" s="38"/>
      <c r="R943" s="38"/>
      <c r="S943" s="38"/>
      <c r="T943" s="38"/>
      <c r="U943" s="38"/>
      <c r="V943" s="38"/>
      <c r="W943" s="38"/>
      <c r="X943" s="38"/>
      <c r="Y943" s="38"/>
      <c r="Z943" s="38"/>
    </row>
    <row r="944" ht="12.75" customHeight="1">
      <c r="A944" s="38"/>
      <c r="B944" s="38"/>
      <c r="C944" s="38"/>
      <c r="D944" s="38"/>
      <c r="E944" s="38"/>
      <c r="F944" s="38"/>
      <c r="G944" s="38"/>
      <c r="H944" s="38"/>
      <c r="I944" s="38"/>
      <c r="J944" s="38"/>
      <c r="K944" s="38"/>
      <c r="L944" s="38"/>
      <c r="M944" s="38"/>
      <c r="N944" s="38"/>
      <c r="O944" s="38"/>
      <c r="P944" s="38"/>
      <c r="Q944" s="38"/>
      <c r="R944" s="38"/>
      <c r="S944" s="38"/>
      <c r="T944" s="38"/>
      <c r="U944" s="38"/>
      <c r="V944" s="38"/>
      <c r="W944" s="38"/>
      <c r="X944" s="38"/>
      <c r="Y944" s="38"/>
      <c r="Z944" s="38"/>
    </row>
    <row r="945" ht="12.75" customHeight="1">
      <c r="A945" s="38"/>
      <c r="B945" s="38"/>
      <c r="C945" s="38"/>
      <c r="D945" s="38"/>
      <c r="E945" s="38"/>
      <c r="F945" s="38"/>
      <c r="G945" s="38"/>
      <c r="H945" s="38"/>
      <c r="I945" s="38"/>
      <c r="J945" s="38"/>
      <c r="K945" s="38"/>
      <c r="L945" s="38"/>
      <c r="M945" s="38"/>
      <c r="N945" s="38"/>
      <c r="O945" s="38"/>
      <c r="P945" s="38"/>
      <c r="Q945" s="38"/>
      <c r="R945" s="38"/>
      <c r="S945" s="38"/>
      <c r="T945" s="38"/>
      <c r="U945" s="38"/>
      <c r="V945" s="38"/>
      <c r="W945" s="38"/>
      <c r="X945" s="38"/>
      <c r="Y945" s="38"/>
      <c r="Z945" s="38"/>
    </row>
    <row r="946" ht="12.75" customHeight="1">
      <c r="A946" s="38"/>
      <c r="B946" s="38"/>
      <c r="C946" s="38"/>
      <c r="D946" s="38"/>
      <c r="E946" s="38"/>
      <c r="F946" s="38"/>
      <c r="G946" s="38"/>
      <c r="H946" s="38"/>
      <c r="I946" s="38"/>
      <c r="J946" s="38"/>
      <c r="K946" s="38"/>
      <c r="L946" s="38"/>
      <c r="M946" s="38"/>
      <c r="N946" s="38"/>
      <c r="O946" s="38"/>
      <c r="P946" s="38"/>
      <c r="Q946" s="38"/>
      <c r="R946" s="38"/>
      <c r="S946" s="38"/>
      <c r="T946" s="38"/>
      <c r="U946" s="38"/>
      <c r="V946" s="38"/>
      <c r="W946" s="38"/>
      <c r="X946" s="38"/>
      <c r="Y946" s="38"/>
      <c r="Z946" s="38"/>
    </row>
    <row r="947" ht="12.75" customHeight="1">
      <c r="A947" s="38"/>
      <c r="B947" s="38"/>
      <c r="C947" s="38"/>
      <c r="D947" s="38"/>
      <c r="E947" s="38"/>
      <c r="F947" s="38"/>
      <c r="G947" s="38"/>
      <c r="H947" s="38"/>
      <c r="I947" s="38"/>
      <c r="J947" s="38"/>
      <c r="K947" s="38"/>
      <c r="L947" s="38"/>
      <c r="M947" s="38"/>
      <c r="N947" s="38"/>
      <c r="O947" s="38"/>
      <c r="P947" s="38"/>
      <c r="Q947" s="38"/>
      <c r="R947" s="38"/>
      <c r="S947" s="38"/>
      <c r="T947" s="38"/>
      <c r="U947" s="38"/>
      <c r="V947" s="38"/>
      <c r="W947" s="38"/>
      <c r="X947" s="38"/>
      <c r="Y947" s="38"/>
      <c r="Z947" s="38"/>
    </row>
    <row r="948" ht="12.75" customHeight="1">
      <c r="A948" s="38"/>
      <c r="B948" s="38"/>
      <c r="C948" s="38"/>
      <c r="D948" s="38"/>
      <c r="E948" s="38"/>
      <c r="F948" s="38"/>
      <c r="G948" s="38"/>
      <c r="H948" s="38"/>
      <c r="I948" s="38"/>
      <c r="J948" s="38"/>
      <c r="K948" s="38"/>
      <c r="L948" s="38"/>
      <c r="M948" s="38"/>
      <c r="N948" s="38"/>
      <c r="O948" s="38"/>
      <c r="P948" s="38"/>
      <c r="Q948" s="38"/>
      <c r="R948" s="38"/>
      <c r="S948" s="38"/>
      <c r="T948" s="38"/>
      <c r="U948" s="38"/>
      <c r="V948" s="38"/>
      <c r="W948" s="38"/>
      <c r="X948" s="38"/>
      <c r="Y948" s="38"/>
      <c r="Z948" s="38"/>
    </row>
    <row r="949" ht="12.75" customHeight="1">
      <c r="A949" s="38"/>
      <c r="B949" s="38"/>
      <c r="C949" s="38"/>
      <c r="D949" s="38"/>
      <c r="E949" s="38"/>
      <c r="F949" s="38"/>
      <c r="G949" s="38"/>
      <c r="H949" s="38"/>
      <c r="I949" s="38"/>
      <c r="J949" s="38"/>
      <c r="K949" s="38"/>
      <c r="L949" s="38"/>
      <c r="M949" s="38"/>
      <c r="N949" s="38"/>
      <c r="O949" s="38"/>
      <c r="P949" s="38"/>
      <c r="Q949" s="38"/>
      <c r="R949" s="38"/>
      <c r="S949" s="38"/>
      <c r="T949" s="38"/>
      <c r="U949" s="38"/>
      <c r="V949" s="38"/>
      <c r="W949" s="38"/>
      <c r="X949" s="38"/>
      <c r="Y949" s="38"/>
      <c r="Z949" s="38"/>
    </row>
    <row r="950" ht="12.75" customHeight="1">
      <c r="A950" s="38"/>
      <c r="B950" s="38"/>
      <c r="C950" s="38"/>
      <c r="D950" s="38"/>
      <c r="E950" s="38"/>
      <c r="F950" s="38"/>
      <c r="G950" s="38"/>
      <c r="H950" s="38"/>
      <c r="I950" s="38"/>
      <c r="J950" s="38"/>
      <c r="K950" s="38"/>
      <c r="L950" s="38"/>
      <c r="M950" s="38"/>
      <c r="N950" s="38"/>
      <c r="O950" s="38"/>
      <c r="P950" s="38"/>
      <c r="Q950" s="38"/>
      <c r="R950" s="38"/>
      <c r="S950" s="38"/>
      <c r="T950" s="38"/>
      <c r="U950" s="38"/>
      <c r="V950" s="38"/>
      <c r="W950" s="38"/>
      <c r="X950" s="38"/>
      <c r="Y950" s="38"/>
      <c r="Z950" s="38"/>
    </row>
    <row r="951" ht="12.75" customHeight="1">
      <c r="A951" s="38"/>
      <c r="B951" s="38"/>
      <c r="C951" s="38"/>
      <c r="D951" s="38"/>
      <c r="E951" s="38"/>
      <c r="F951" s="38"/>
      <c r="G951" s="38"/>
      <c r="H951" s="38"/>
      <c r="I951" s="38"/>
      <c r="J951" s="38"/>
      <c r="K951" s="38"/>
      <c r="L951" s="38"/>
      <c r="M951" s="38"/>
      <c r="N951" s="38"/>
      <c r="O951" s="38"/>
      <c r="P951" s="38"/>
      <c r="Q951" s="38"/>
      <c r="R951" s="38"/>
      <c r="S951" s="38"/>
      <c r="T951" s="38"/>
      <c r="U951" s="38"/>
      <c r="V951" s="38"/>
      <c r="W951" s="38"/>
      <c r="X951" s="38"/>
      <c r="Y951" s="38"/>
      <c r="Z951" s="38"/>
    </row>
    <row r="952" ht="12.75" customHeight="1">
      <c r="A952" s="38"/>
      <c r="B952" s="38"/>
      <c r="C952" s="38"/>
      <c r="D952" s="38"/>
      <c r="E952" s="38"/>
      <c r="F952" s="38"/>
      <c r="G952" s="38"/>
      <c r="H952" s="38"/>
      <c r="I952" s="38"/>
      <c r="J952" s="38"/>
      <c r="K952" s="38"/>
      <c r="L952" s="38"/>
      <c r="M952" s="38"/>
      <c r="N952" s="38"/>
      <c r="O952" s="38"/>
      <c r="P952" s="38"/>
      <c r="Q952" s="38"/>
      <c r="R952" s="38"/>
      <c r="S952" s="38"/>
      <c r="T952" s="38"/>
      <c r="U952" s="38"/>
      <c r="V952" s="38"/>
      <c r="W952" s="38"/>
      <c r="X952" s="38"/>
      <c r="Y952" s="38"/>
      <c r="Z952" s="38"/>
    </row>
    <row r="953" ht="12.75" customHeight="1">
      <c r="A953" s="38"/>
      <c r="B953" s="38"/>
      <c r="C953" s="38"/>
      <c r="D953" s="38"/>
      <c r="E953" s="38"/>
      <c r="F953" s="38"/>
      <c r="G953" s="38"/>
      <c r="H953" s="38"/>
      <c r="I953" s="38"/>
      <c r="J953" s="38"/>
      <c r="K953" s="38"/>
      <c r="L953" s="38"/>
      <c r="M953" s="38"/>
      <c r="N953" s="38"/>
      <c r="O953" s="38"/>
      <c r="P953" s="38"/>
      <c r="Q953" s="38"/>
      <c r="R953" s="38"/>
      <c r="S953" s="38"/>
      <c r="T953" s="38"/>
      <c r="U953" s="38"/>
      <c r="V953" s="38"/>
      <c r="W953" s="38"/>
      <c r="X953" s="38"/>
      <c r="Y953" s="38"/>
      <c r="Z953" s="38"/>
    </row>
    <row r="954" ht="12.75" customHeight="1">
      <c r="A954" s="38"/>
      <c r="B954" s="38"/>
      <c r="C954" s="38"/>
      <c r="D954" s="38"/>
      <c r="E954" s="38"/>
      <c r="F954" s="38"/>
      <c r="G954" s="38"/>
      <c r="H954" s="38"/>
      <c r="I954" s="38"/>
      <c r="J954" s="38"/>
      <c r="K954" s="38"/>
      <c r="L954" s="38"/>
      <c r="M954" s="38"/>
      <c r="N954" s="38"/>
      <c r="O954" s="38"/>
      <c r="P954" s="38"/>
      <c r="Q954" s="38"/>
      <c r="R954" s="38"/>
      <c r="S954" s="38"/>
      <c r="T954" s="38"/>
      <c r="U954" s="38"/>
      <c r="V954" s="38"/>
      <c r="W954" s="38"/>
      <c r="X954" s="38"/>
      <c r="Y954" s="38"/>
      <c r="Z954" s="38"/>
    </row>
    <row r="955" ht="12.75" customHeight="1">
      <c r="A955" s="38"/>
      <c r="B955" s="38"/>
      <c r="C955" s="38"/>
      <c r="D955" s="38"/>
      <c r="E955" s="38"/>
      <c r="F955" s="38"/>
      <c r="G955" s="38"/>
      <c r="H955" s="38"/>
      <c r="I955" s="38"/>
      <c r="J955" s="38"/>
      <c r="K955" s="38"/>
      <c r="L955" s="38"/>
      <c r="M955" s="38"/>
      <c r="N955" s="38"/>
      <c r="O955" s="38"/>
      <c r="P955" s="38"/>
      <c r="Q955" s="38"/>
      <c r="R955" s="38"/>
      <c r="S955" s="38"/>
      <c r="T955" s="38"/>
      <c r="U955" s="38"/>
      <c r="V955" s="38"/>
      <c r="W955" s="38"/>
      <c r="X955" s="38"/>
      <c r="Y955" s="38"/>
      <c r="Z955" s="38"/>
    </row>
    <row r="956" ht="12.75" customHeight="1">
      <c r="A956" s="38"/>
      <c r="B956" s="38"/>
      <c r="C956" s="38"/>
      <c r="D956" s="38"/>
      <c r="E956" s="38"/>
      <c r="F956" s="38"/>
      <c r="G956" s="38"/>
      <c r="H956" s="38"/>
      <c r="I956" s="38"/>
      <c r="J956" s="38"/>
      <c r="K956" s="38"/>
      <c r="L956" s="38"/>
      <c r="M956" s="38"/>
      <c r="N956" s="38"/>
      <c r="O956" s="38"/>
      <c r="P956" s="38"/>
      <c r="Q956" s="38"/>
      <c r="R956" s="38"/>
      <c r="S956" s="38"/>
      <c r="T956" s="38"/>
      <c r="U956" s="38"/>
      <c r="V956" s="38"/>
      <c r="W956" s="38"/>
      <c r="X956" s="38"/>
      <c r="Y956" s="38"/>
      <c r="Z956" s="38"/>
    </row>
    <row r="957" ht="12.75" customHeight="1">
      <c r="A957" s="38"/>
      <c r="B957" s="38"/>
      <c r="C957" s="38"/>
      <c r="D957" s="38"/>
      <c r="E957" s="38"/>
      <c r="F957" s="38"/>
      <c r="G957" s="38"/>
      <c r="H957" s="38"/>
      <c r="I957" s="38"/>
      <c r="J957" s="38"/>
      <c r="K957" s="38"/>
      <c r="L957" s="38"/>
      <c r="M957" s="38"/>
      <c r="N957" s="38"/>
      <c r="O957" s="38"/>
      <c r="P957" s="38"/>
      <c r="Q957" s="38"/>
      <c r="R957" s="38"/>
      <c r="S957" s="38"/>
      <c r="T957" s="38"/>
      <c r="U957" s="38"/>
      <c r="V957" s="38"/>
      <c r="W957" s="38"/>
      <c r="X957" s="38"/>
      <c r="Y957" s="38"/>
      <c r="Z957" s="38"/>
    </row>
    <row r="958" ht="12.75" customHeight="1">
      <c r="A958" s="38"/>
      <c r="B958" s="38"/>
      <c r="C958" s="38"/>
      <c r="D958" s="38"/>
      <c r="E958" s="38"/>
      <c r="F958" s="38"/>
      <c r="G958" s="38"/>
      <c r="H958" s="38"/>
      <c r="I958" s="38"/>
      <c r="J958" s="38"/>
      <c r="K958" s="38"/>
      <c r="L958" s="38"/>
      <c r="M958" s="38"/>
      <c r="N958" s="38"/>
      <c r="O958" s="38"/>
      <c r="P958" s="38"/>
      <c r="Q958" s="38"/>
      <c r="R958" s="38"/>
      <c r="S958" s="38"/>
      <c r="T958" s="38"/>
      <c r="U958" s="38"/>
      <c r="V958" s="38"/>
      <c r="W958" s="38"/>
      <c r="X958" s="38"/>
      <c r="Y958" s="38"/>
      <c r="Z958" s="38"/>
    </row>
    <row r="959" ht="12.75" customHeight="1">
      <c r="A959" s="38"/>
      <c r="B959" s="38"/>
      <c r="C959" s="38"/>
      <c r="D959" s="38"/>
      <c r="E959" s="38"/>
      <c r="F959" s="38"/>
      <c r="G959" s="38"/>
      <c r="H959" s="38"/>
      <c r="I959" s="38"/>
      <c r="J959" s="38"/>
      <c r="K959" s="38"/>
      <c r="L959" s="38"/>
      <c r="M959" s="38"/>
      <c r="N959" s="38"/>
      <c r="O959" s="38"/>
      <c r="P959" s="38"/>
      <c r="Q959" s="38"/>
      <c r="R959" s="38"/>
      <c r="S959" s="38"/>
      <c r="T959" s="38"/>
      <c r="U959" s="38"/>
      <c r="V959" s="38"/>
      <c r="W959" s="38"/>
      <c r="X959" s="38"/>
      <c r="Y959" s="38"/>
      <c r="Z959" s="38"/>
    </row>
    <row r="960" ht="12.75" customHeight="1">
      <c r="A960" s="38"/>
      <c r="B960" s="38"/>
      <c r="C960" s="38"/>
      <c r="D960" s="38"/>
      <c r="E960" s="38"/>
      <c r="F960" s="38"/>
      <c r="G960" s="38"/>
      <c r="H960" s="38"/>
      <c r="I960" s="38"/>
      <c r="J960" s="38"/>
      <c r="K960" s="38"/>
      <c r="L960" s="38"/>
      <c r="M960" s="38"/>
      <c r="N960" s="38"/>
      <c r="O960" s="38"/>
      <c r="P960" s="38"/>
      <c r="Q960" s="38"/>
      <c r="R960" s="38"/>
      <c r="S960" s="38"/>
      <c r="T960" s="38"/>
      <c r="U960" s="38"/>
      <c r="V960" s="38"/>
      <c r="W960" s="38"/>
      <c r="X960" s="38"/>
      <c r="Y960" s="38"/>
      <c r="Z960" s="38"/>
    </row>
    <row r="961" ht="12.75" customHeight="1">
      <c r="A961" s="38"/>
      <c r="B961" s="38"/>
      <c r="C961" s="38"/>
      <c r="D961" s="38"/>
      <c r="E961" s="38"/>
      <c r="F961" s="38"/>
      <c r="G961" s="38"/>
      <c r="H961" s="38"/>
      <c r="I961" s="38"/>
      <c r="J961" s="38"/>
      <c r="K961" s="38"/>
      <c r="L961" s="38"/>
      <c r="M961" s="38"/>
      <c r="N961" s="38"/>
      <c r="O961" s="38"/>
      <c r="P961" s="38"/>
      <c r="Q961" s="38"/>
      <c r="R961" s="38"/>
      <c r="S961" s="38"/>
      <c r="T961" s="38"/>
      <c r="U961" s="38"/>
      <c r="V961" s="38"/>
      <c r="W961" s="38"/>
      <c r="X961" s="38"/>
      <c r="Y961" s="38"/>
      <c r="Z961" s="38"/>
    </row>
    <row r="962" ht="12.75" customHeight="1">
      <c r="A962" s="38"/>
      <c r="B962" s="38"/>
      <c r="C962" s="38"/>
      <c r="D962" s="38"/>
      <c r="E962" s="38"/>
      <c r="F962" s="38"/>
      <c r="G962" s="38"/>
      <c r="H962" s="38"/>
      <c r="I962" s="38"/>
      <c r="J962" s="38"/>
      <c r="K962" s="38"/>
      <c r="L962" s="38"/>
      <c r="M962" s="38"/>
      <c r="N962" s="38"/>
      <c r="O962" s="38"/>
      <c r="P962" s="38"/>
      <c r="Q962" s="38"/>
      <c r="R962" s="38"/>
      <c r="S962" s="38"/>
      <c r="T962" s="38"/>
      <c r="U962" s="38"/>
      <c r="V962" s="38"/>
      <c r="W962" s="38"/>
      <c r="X962" s="38"/>
      <c r="Y962" s="38"/>
      <c r="Z962" s="38"/>
    </row>
    <row r="963" ht="12.75" customHeight="1">
      <c r="A963" s="38"/>
      <c r="B963" s="38"/>
      <c r="C963" s="38"/>
      <c r="D963" s="38"/>
      <c r="E963" s="38"/>
      <c r="F963" s="38"/>
      <c r="G963" s="38"/>
      <c r="H963" s="38"/>
      <c r="I963" s="38"/>
      <c r="J963" s="38"/>
      <c r="K963" s="38"/>
      <c r="L963" s="38"/>
      <c r="M963" s="38"/>
      <c r="N963" s="38"/>
      <c r="O963" s="38"/>
      <c r="P963" s="38"/>
      <c r="Q963" s="38"/>
      <c r="R963" s="38"/>
      <c r="S963" s="38"/>
      <c r="T963" s="38"/>
      <c r="U963" s="38"/>
      <c r="V963" s="38"/>
      <c r="W963" s="38"/>
      <c r="X963" s="38"/>
      <c r="Y963" s="38"/>
      <c r="Z963" s="38"/>
    </row>
    <row r="964" ht="12.75" customHeight="1">
      <c r="A964" s="38"/>
      <c r="B964" s="38"/>
      <c r="C964" s="38"/>
      <c r="D964" s="38"/>
      <c r="E964" s="38"/>
      <c r="F964" s="38"/>
      <c r="G964" s="38"/>
      <c r="H964" s="38"/>
      <c r="I964" s="38"/>
      <c r="J964" s="38"/>
      <c r="K964" s="38"/>
      <c r="L964" s="38"/>
      <c r="M964" s="38"/>
      <c r="N964" s="38"/>
      <c r="O964" s="38"/>
      <c r="P964" s="38"/>
      <c r="Q964" s="38"/>
      <c r="R964" s="38"/>
      <c r="S964" s="38"/>
      <c r="T964" s="38"/>
      <c r="U964" s="38"/>
      <c r="V964" s="38"/>
      <c r="W964" s="38"/>
      <c r="X964" s="38"/>
      <c r="Y964" s="38"/>
      <c r="Z964" s="38"/>
    </row>
    <row r="965" ht="12.75" customHeight="1">
      <c r="A965" s="38"/>
      <c r="B965" s="38"/>
      <c r="C965" s="38"/>
      <c r="D965" s="38"/>
      <c r="E965" s="38"/>
      <c r="F965" s="38"/>
      <c r="G965" s="38"/>
      <c r="H965" s="38"/>
      <c r="I965" s="38"/>
      <c r="J965" s="38"/>
      <c r="K965" s="38"/>
      <c r="L965" s="38"/>
      <c r="M965" s="38"/>
      <c r="N965" s="38"/>
      <c r="O965" s="38"/>
      <c r="P965" s="38"/>
      <c r="Q965" s="38"/>
      <c r="R965" s="38"/>
      <c r="S965" s="38"/>
      <c r="T965" s="38"/>
      <c r="U965" s="38"/>
      <c r="V965" s="38"/>
      <c r="W965" s="38"/>
      <c r="X965" s="38"/>
      <c r="Y965" s="38"/>
      <c r="Z965" s="38"/>
    </row>
    <row r="966" ht="12.75" customHeight="1">
      <c r="A966" s="38"/>
      <c r="B966" s="38"/>
      <c r="C966" s="38"/>
      <c r="D966" s="38"/>
      <c r="E966" s="38"/>
      <c r="F966" s="38"/>
      <c r="G966" s="38"/>
      <c r="H966" s="38"/>
      <c r="I966" s="38"/>
      <c r="J966" s="38"/>
      <c r="K966" s="38"/>
      <c r="L966" s="38"/>
      <c r="M966" s="38"/>
      <c r="N966" s="38"/>
      <c r="O966" s="38"/>
      <c r="P966" s="38"/>
      <c r="Q966" s="38"/>
      <c r="R966" s="38"/>
      <c r="S966" s="38"/>
      <c r="T966" s="38"/>
      <c r="U966" s="38"/>
      <c r="V966" s="38"/>
      <c r="W966" s="38"/>
      <c r="X966" s="38"/>
      <c r="Y966" s="38"/>
      <c r="Z966" s="38"/>
    </row>
    <row r="967" ht="12.75" customHeight="1">
      <c r="A967" s="38"/>
      <c r="B967" s="38"/>
      <c r="C967" s="38"/>
      <c r="D967" s="38"/>
      <c r="E967" s="38"/>
      <c r="F967" s="38"/>
      <c r="G967" s="38"/>
      <c r="H967" s="38"/>
      <c r="I967" s="38"/>
      <c r="J967" s="38"/>
      <c r="K967" s="38"/>
      <c r="L967" s="38"/>
      <c r="M967" s="38"/>
      <c r="N967" s="38"/>
      <c r="O967" s="38"/>
      <c r="P967" s="38"/>
      <c r="Q967" s="38"/>
      <c r="R967" s="38"/>
      <c r="S967" s="38"/>
      <c r="T967" s="38"/>
      <c r="U967" s="38"/>
      <c r="V967" s="38"/>
      <c r="W967" s="38"/>
      <c r="X967" s="38"/>
      <c r="Y967" s="38"/>
      <c r="Z967" s="38"/>
    </row>
    <row r="968" ht="12.75" customHeight="1">
      <c r="A968" s="38"/>
      <c r="B968" s="38"/>
      <c r="C968" s="38"/>
      <c r="D968" s="38"/>
      <c r="E968" s="38"/>
      <c r="F968" s="38"/>
      <c r="G968" s="38"/>
      <c r="H968" s="38"/>
      <c r="I968" s="38"/>
      <c r="J968" s="38"/>
      <c r="K968" s="38"/>
      <c r="L968" s="38"/>
      <c r="M968" s="38"/>
      <c r="N968" s="38"/>
      <c r="O968" s="38"/>
      <c r="P968" s="38"/>
      <c r="Q968" s="38"/>
      <c r="R968" s="38"/>
      <c r="S968" s="38"/>
      <c r="T968" s="38"/>
      <c r="U968" s="38"/>
      <c r="V968" s="38"/>
      <c r="W968" s="38"/>
      <c r="X968" s="38"/>
      <c r="Y968" s="38"/>
      <c r="Z968" s="38"/>
    </row>
    <row r="969" ht="12.75" customHeight="1">
      <c r="A969" s="38"/>
      <c r="B969" s="38"/>
      <c r="C969" s="38"/>
      <c r="D969" s="38"/>
      <c r="E969" s="38"/>
      <c r="F969" s="38"/>
      <c r="G969" s="38"/>
      <c r="H969" s="38"/>
      <c r="I969" s="38"/>
      <c r="J969" s="38"/>
      <c r="K969" s="38"/>
      <c r="L969" s="38"/>
      <c r="M969" s="38"/>
      <c r="N969" s="38"/>
      <c r="O969" s="38"/>
      <c r="P969" s="38"/>
      <c r="Q969" s="38"/>
      <c r="R969" s="38"/>
      <c r="S969" s="38"/>
      <c r="T969" s="38"/>
      <c r="U969" s="38"/>
      <c r="V969" s="38"/>
      <c r="W969" s="38"/>
      <c r="X969" s="38"/>
      <c r="Y969" s="38"/>
      <c r="Z969" s="38"/>
    </row>
    <row r="970" ht="12.75" customHeight="1">
      <c r="A970" s="38"/>
      <c r="B970" s="38"/>
      <c r="C970" s="38"/>
      <c r="D970" s="38"/>
      <c r="E970" s="38"/>
      <c r="F970" s="38"/>
      <c r="G970" s="38"/>
      <c r="H970" s="38"/>
      <c r="I970" s="38"/>
      <c r="J970" s="38"/>
      <c r="K970" s="38"/>
      <c r="L970" s="38"/>
      <c r="M970" s="38"/>
      <c r="N970" s="38"/>
      <c r="O970" s="38"/>
      <c r="P970" s="38"/>
      <c r="Q970" s="38"/>
      <c r="R970" s="38"/>
      <c r="S970" s="38"/>
      <c r="T970" s="38"/>
      <c r="U970" s="38"/>
      <c r="V970" s="38"/>
      <c r="W970" s="38"/>
      <c r="X970" s="38"/>
      <c r="Y970" s="38"/>
      <c r="Z970" s="38"/>
    </row>
    <row r="971" ht="12.75" customHeight="1">
      <c r="A971" s="38"/>
      <c r="B971" s="38"/>
      <c r="C971" s="38"/>
      <c r="D971" s="38"/>
      <c r="E971" s="38"/>
      <c r="F971" s="38"/>
      <c r="G971" s="38"/>
      <c r="H971" s="38"/>
      <c r="I971" s="38"/>
      <c r="J971" s="38"/>
      <c r="K971" s="38"/>
      <c r="L971" s="38"/>
      <c r="M971" s="38"/>
      <c r="N971" s="38"/>
      <c r="O971" s="38"/>
      <c r="P971" s="38"/>
      <c r="Q971" s="38"/>
      <c r="R971" s="38"/>
      <c r="S971" s="38"/>
      <c r="T971" s="38"/>
      <c r="U971" s="38"/>
      <c r="V971" s="38"/>
      <c r="W971" s="38"/>
      <c r="X971" s="38"/>
      <c r="Y971" s="38"/>
      <c r="Z971" s="38"/>
    </row>
    <row r="972" ht="12.75" customHeight="1">
      <c r="A972" s="38"/>
      <c r="B972" s="38"/>
      <c r="C972" s="38"/>
      <c r="D972" s="38"/>
      <c r="E972" s="38"/>
      <c r="F972" s="38"/>
      <c r="G972" s="38"/>
      <c r="H972" s="38"/>
      <c r="I972" s="38"/>
      <c r="J972" s="38"/>
      <c r="K972" s="38"/>
      <c r="L972" s="38"/>
      <c r="M972" s="38"/>
      <c r="N972" s="38"/>
      <c r="O972" s="38"/>
      <c r="P972" s="38"/>
      <c r="Q972" s="38"/>
      <c r="R972" s="38"/>
      <c r="S972" s="38"/>
      <c r="T972" s="38"/>
      <c r="U972" s="38"/>
      <c r="V972" s="38"/>
      <c r="W972" s="38"/>
      <c r="X972" s="38"/>
      <c r="Y972" s="38"/>
      <c r="Z972" s="38"/>
    </row>
    <row r="973" ht="12.75" customHeight="1">
      <c r="A973" s="38"/>
      <c r="B973" s="38"/>
      <c r="C973" s="38"/>
      <c r="D973" s="38"/>
      <c r="E973" s="38"/>
      <c r="F973" s="38"/>
      <c r="G973" s="38"/>
      <c r="H973" s="38"/>
      <c r="I973" s="38"/>
      <c r="J973" s="38"/>
      <c r="K973" s="38"/>
      <c r="L973" s="38"/>
      <c r="M973" s="38"/>
      <c r="N973" s="38"/>
      <c r="O973" s="38"/>
      <c r="P973" s="38"/>
      <c r="Q973" s="38"/>
      <c r="R973" s="38"/>
      <c r="S973" s="38"/>
      <c r="T973" s="38"/>
      <c r="U973" s="38"/>
      <c r="V973" s="38"/>
      <c r="W973" s="38"/>
      <c r="X973" s="38"/>
      <c r="Y973" s="38"/>
      <c r="Z973" s="38"/>
    </row>
    <row r="974" ht="12.75" customHeight="1">
      <c r="A974" s="38"/>
      <c r="B974" s="38"/>
      <c r="C974" s="38"/>
      <c r="D974" s="38"/>
      <c r="E974" s="38"/>
      <c r="F974" s="38"/>
      <c r="G974" s="38"/>
      <c r="H974" s="38"/>
      <c r="I974" s="38"/>
      <c r="J974" s="38"/>
      <c r="K974" s="38"/>
      <c r="L974" s="38"/>
      <c r="M974" s="38"/>
      <c r="N974" s="38"/>
      <c r="O974" s="38"/>
      <c r="P974" s="38"/>
      <c r="Q974" s="38"/>
      <c r="R974" s="38"/>
      <c r="S974" s="38"/>
      <c r="T974" s="38"/>
      <c r="U974" s="38"/>
      <c r="V974" s="38"/>
      <c r="W974" s="38"/>
      <c r="X974" s="38"/>
      <c r="Y974" s="38"/>
      <c r="Z974" s="38"/>
    </row>
    <row r="975" ht="12.75" customHeight="1">
      <c r="A975" s="38"/>
      <c r="B975" s="38"/>
      <c r="C975" s="38"/>
      <c r="D975" s="38"/>
      <c r="E975" s="38"/>
      <c r="F975" s="38"/>
      <c r="G975" s="38"/>
      <c r="H975" s="38"/>
      <c r="I975" s="38"/>
      <c r="J975" s="38"/>
      <c r="K975" s="38"/>
      <c r="L975" s="38"/>
      <c r="M975" s="38"/>
      <c r="N975" s="38"/>
      <c r="O975" s="38"/>
      <c r="P975" s="38"/>
      <c r="Q975" s="38"/>
      <c r="R975" s="38"/>
      <c r="S975" s="38"/>
      <c r="T975" s="38"/>
      <c r="U975" s="38"/>
      <c r="V975" s="38"/>
      <c r="W975" s="38"/>
      <c r="X975" s="38"/>
      <c r="Y975" s="38"/>
      <c r="Z975" s="38"/>
    </row>
    <row r="976" ht="12.75" customHeight="1">
      <c r="A976" s="38"/>
      <c r="B976" s="38"/>
      <c r="C976" s="38"/>
      <c r="D976" s="38"/>
      <c r="E976" s="38"/>
      <c r="F976" s="38"/>
      <c r="G976" s="38"/>
      <c r="H976" s="38"/>
      <c r="I976" s="38"/>
      <c r="J976" s="38"/>
      <c r="K976" s="38"/>
      <c r="L976" s="38"/>
      <c r="M976" s="38"/>
      <c r="N976" s="38"/>
      <c r="O976" s="38"/>
      <c r="P976" s="38"/>
      <c r="Q976" s="38"/>
      <c r="R976" s="38"/>
      <c r="S976" s="38"/>
      <c r="T976" s="38"/>
      <c r="U976" s="38"/>
      <c r="V976" s="38"/>
      <c r="W976" s="38"/>
      <c r="X976" s="38"/>
      <c r="Y976" s="38"/>
      <c r="Z976" s="38"/>
    </row>
    <row r="977" ht="12.75" customHeight="1">
      <c r="A977" s="38"/>
      <c r="B977" s="38"/>
      <c r="C977" s="38"/>
      <c r="D977" s="38"/>
      <c r="E977" s="38"/>
      <c r="F977" s="38"/>
      <c r="G977" s="38"/>
      <c r="H977" s="38"/>
      <c r="I977" s="38"/>
      <c r="J977" s="38"/>
      <c r="K977" s="38"/>
      <c r="L977" s="38"/>
      <c r="M977" s="38"/>
      <c r="N977" s="38"/>
      <c r="O977" s="38"/>
      <c r="P977" s="38"/>
      <c r="Q977" s="38"/>
      <c r="R977" s="38"/>
      <c r="S977" s="38"/>
      <c r="T977" s="38"/>
      <c r="U977" s="38"/>
      <c r="V977" s="38"/>
      <c r="W977" s="38"/>
      <c r="X977" s="38"/>
      <c r="Y977" s="38"/>
      <c r="Z977" s="38"/>
    </row>
    <row r="978" ht="12.75" customHeight="1">
      <c r="A978" s="38"/>
      <c r="B978" s="38"/>
      <c r="C978" s="38"/>
      <c r="D978" s="38"/>
      <c r="E978" s="38"/>
      <c r="F978" s="38"/>
      <c r="G978" s="38"/>
      <c r="H978" s="38"/>
      <c r="I978" s="38"/>
      <c r="J978" s="38"/>
      <c r="K978" s="38"/>
      <c r="L978" s="38"/>
      <c r="M978" s="38"/>
      <c r="N978" s="38"/>
      <c r="O978" s="38"/>
      <c r="P978" s="38"/>
      <c r="Q978" s="38"/>
      <c r="R978" s="38"/>
      <c r="S978" s="38"/>
      <c r="T978" s="38"/>
      <c r="U978" s="38"/>
      <c r="V978" s="38"/>
      <c r="W978" s="38"/>
      <c r="X978" s="38"/>
      <c r="Y978" s="38"/>
      <c r="Z978" s="38"/>
    </row>
    <row r="979" ht="12.75" customHeight="1">
      <c r="A979" s="38"/>
      <c r="B979" s="38"/>
      <c r="C979" s="38"/>
      <c r="D979" s="38"/>
      <c r="E979" s="38"/>
      <c r="F979" s="38"/>
      <c r="G979" s="38"/>
      <c r="H979" s="38"/>
      <c r="I979" s="38"/>
      <c r="J979" s="38"/>
      <c r="K979" s="38"/>
      <c r="L979" s="38"/>
      <c r="M979" s="38"/>
      <c r="N979" s="38"/>
      <c r="O979" s="38"/>
      <c r="P979" s="38"/>
      <c r="Q979" s="38"/>
      <c r="R979" s="38"/>
      <c r="S979" s="38"/>
      <c r="T979" s="38"/>
      <c r="U979" s="38"/>
      <c r="V979" s="38"/>
      <c r="W979" s="38"/>
      <c r="X979" s="38"/>
      <c r="Y979" s="38"/>
      <c r="Z979" s="38"/>
    </row>
    <row r="980" ht="12.75" customHeight="1">
      <c r="A980" s="38"/>
      <c r="B980" s="38"/>
      <c r="C980" s="38"/>
      <c r="D980" s="38"/>
      <c r="E980" s="38"/>
      <c r="F980" s="38"/>
      <c r="G980" s="38"/>
      <c r="H980" s="38"/>
      <c r="I980" s="38"/>
      <c r="J980" s="38"/>
      <c r="K980" s="38"/>
      <c r="L980" s="38"/>
      <c r="M980" s="38"/>
      <c r="N980" s="38"/>
      <c r="O980" s="38"/>
      <c r="P980" s="38"/>
      <c r="Q980" s="38"/>
      <c r="R980" s="38"/>
      <c r="S980" s="38"/>
      <c r="T980" s="38"/>
      <c r="U980" s="38"/>
      <c r="V980" s="38"/>
      <c r="W980" s="38"/>
      <c r="X980" s="38"/>
      <c r="Y980" s="38"/>
      <c r="Z980" s="38"/>
    </row>
    <row r="981" ht="12.75" customHeight="1">
      <c r="A981" s="38"/>
      <c r="B981" s="38"/>
      <c r="C981" s="38"/>
      <c r="D981" s="38"/>
      <c r="E981" s="38"/>
      <c r="F981" s="38"/>
      <c r="G981" s="38"/>
      <c r="H981" s="38"/>
      <c r="I981" s="38"/>
      <c r="J981" s="38"/>
      <c r="K981" s="38"/>
      <c r="L981" s="38"/>
      <c r="M981" s="38"/>
      <c r="N981" s="38"/>
      <c r="O981" s="38"/>
      <c r="P981" s="38"/>
      <c r="Q981" s="38"/>
      <c r="R981" s="38"/>
      <c r="S981" s="38"/>
      <c r="T981" s="38"/>
      <c r="U981" s="38"/>
      <c r="V981" s="38"/>
      <c r="W981" s="38"/>
      <c r="X981" s="38"/>
      <c r="Y981" s="38"/>
      <c r="Z981" s="38"/>
    </row>
    <row r="982" ht="12.75" customHeight="1">
      <c r="A982" s="38"/>
      <c r="B982" s="38"/>
      <c r="C982" s="38"/>
      <c r="D982" s="38"/>
      <c r="E982" s="38"/>
      <c r="F982" s="38"/>
      <c r="G982" s="38"/>
      <c r="H982" s="38"/>
      <c r="I982" s="38"/>
      <c r="J982" s="38"/>
      <c r="K982" s="38"/>
      <c r="L982" s="38"/>
      <c r="M982" s="38"/>
      <c r="N982" s="38"/>
      <c r="O982" s="38"/>
      <c r="P982" s="38"/>
      <c r="Q982" s="38"/>
      <c r="R982" s="38"/>
      <c r="S982" s="38"/>
      <c r="T982" s="38"/>
      <c r="U982" s="38"/>
      <c r="V982" s="38"/>
      <c r="W982" s="38"/>
      <c r="X982" s="38"/>
      <c r="Y982" s="38"/>
      <c r="Z982" s="38"/>
    </row>
    <row r="983" ht="12.75" customHeight="1">
      <c r="A983" s="38"/>
      <c r="B983" s="38"/>
      <c r="C983" s="38"/>
      <c r="D983" s="38"/>
      <c r="E983" s="38"/>
      <c r="F983" s="38"/>
      <c r="G983" s="38"/>
      <c r="H983" s="38"/>
      <c r="I983" s="38"/>
      <c r="J983" s="38"/>
      <c r="K983" s="38"/>
      <c r="L983" s="38"/>
      <c r="M983" s="38"/>
      <c r="N983" s="38"/>
      <c r="O983" s="38"/>
      <c r="P983" s="38"/>
      <c r="Q983" s="38"/>
      <c r="R983" s="38"/>
      <c r="S983" s="38"/>
      <c r="T983" s="38"/>
      <c r="U983" s="38"/>
      <c r="V983" s="38"/>
      <c r="W983" s="38"/>
      <c r="X983" s="38"/>
      <c r="Y983" s="38"/>
      <c r="Z983" s="38"/>
    </row>
    <row r="984" ht="12.75" customHeight="1">
      <c r="A984" s="38"/>
      <c r="B984" s="38"/>
      <c r="C984" s="38"/>
      <c r="D984" s="38"/>
      <c r="E984" s="38"/>
      <c r="F984" s="38"/>
      <c r="G984" s="38"/>
      <c r="H984" s="38"/>
      <c r="I984" s="38"/>
      <c r="J984" s="38"/>
      <c r="K984" s="38"/>
      <c r="L984" s="38"/>
      <c r="M984" s="38"/>
      <c r="N984" s="38"/>
      <c r="O984" s="38"/>
      <c r="P984" s="38"/>
      <c r="Q984" s="38"/>
      <c r="R984" s="38"/>
      <c r="S984" s="38"/>
      <c r="T984" s="38"/>
      <c r="U984" s="38"/>
      <c r="V984" s="38"/>
      <c r="W984" s="38"/>
      <c r="X984" s="38"/>
      <c r="Y984" s="38"/>
      <c r="Z984" s="38"/>
    </row>
    <row r="985" ht="12.75" customHeight="1">
      <c r="A985" s="38"/>
      <c r="B985" s="38"/>
      <c r="C985" s="38"/>
      <c r="D985" s="38"/>
      <c r="E985" s="38"/>
      <c r="F985" s="38"/>
      <c r="G985" s="38"/>
      <c r="H985" s="38"/>
      <c r="I985" s="38"/>
      <c r="J985" s="38"/>
      <c r="K985" s="38"/>
      <c r="L985" s="38"/>
      <c r="M985" s="38"/>
      <c r="N985" s="38"/>
      <c r="O985" s="38"/>
      <c r="P985" s="38"/>
      <c r="Q985" s="38"/>
      <c r="R985" s="38"/>
      <c r="S985" s="38"/>
      <c r="T985" s="38"/>
      <c r="U985" s="38"/>
      <c r="V985" s="38"/>
      <c r="W985" s="38"/>
      <c r="X985" s="38"/>
      <c r="Y985" s="38"/>
      <c r="Z985" s="38"/>
    </row>
    <row r="986" ht="12.75" customHeight="1">
      <c r="A986" s="38"/>
      <c r="B986" s="38"/>
      <c r="C986" s="38"/>
      <c r="D986" s="38"/>
      <c r="E986" s="38"/>
      <c r="F986" s="38"/>
      <c r="G986" s="38"/>
      <c r="H986" s="38"/>
      <c r="I986" s="38"/>
      <c r="J986" s="38"/>
      <c r="K986" s="38"/>
      <c r="L986" s="38"/>
      <c r="M986" s="38"/>
      <c r="N986" s="38"/>
      <c r="O986" s="38"/>
      <c r="P986" s="38"/>
      <c r="Q986" s="38"/>
      <c r="R986" s="38"/>
      <c r="S986" s="38"/>
      <c r="T986" s="38"/>
      <c r="U986" s="38"/>
      <c r="V986" s="38"/>
      <c r="W986" s="38"/>
      <c r="X986" s="38"/>
      <c r="Y986" s="38"/>
      <c r="Z986" s="38"/>
    </row>
    <row r="987" ht="12.75" customHeight="1">
      <c r="A987" s="38"/>
      <c r="B987" s="38"/>
      <c r="C987" s="38"/>
      <c r="D987" s="38"/>
      <c r="E987" s="38"/>
      <c r="F987" s="38"/>
      <c r="G987" s="38"/>
      <c r="H987" s="38"/>
      <c r="I987" s="38"/>
      <c r="J987" s="38"/>
      <c r="K987" s="38"/>
      <c r="L987" s="38"/>
      <c r="M987" s="38"/>
      <c r="N987" s="38"/>
      <c r="O987" s="38"/>
      <c r="P987" s="38"/>
      <c r="Q987" s="38"/>
      <c r="R987" s="38"/>
      <c r="S987" s="38"/>
      <c r="T987" s="38"/>
      <c r="U987" s="38"/>
      <c r="V987" s="38"/>
      <c r="W987" s="38"/>
      <c r="X987" s="38"/>
      <c r="Y987" s="38"/>
      <c r="Z987" s="38"/>
    </row>
    <row r="988" ht="12.75" customHeight="1">
      <c r="A988" s="38"/>
      <c r="B988" s="38"/>
      <c r="C988" s="38"/>
      <c r="D988" s="38"/>
      <c r="E988" s="38"/>
      <c r="F988" s="38"/>
      <c r="G988" s="38"/>
      <c r="H988" s="38"/>
      <c r="I988" s="38"/>
      <c r="J988" s="38"/>
      <c r="K988" s="38"/>
      <c r="L988" s="38"/>
      <c r="M988" s="38"/>
      <c r="N988" s="38"/>
      <c r="O988" s="38"/>
      <c r="P988" s="38"/>
      <c r="Q988" s="38"/>
      <c r="R988" s="38"/>
      <c r="S988" s="38"/>
      <c r="T988" s="38"/>
      <c r="U988" s="38"/>
      <c r="V988" s="38"/>
      <c r="W988" s="38"/>
      <c r="X988" s="38"/>
      <c r="Y988" s="38"/>
      <c r="Z988" s="38"/>
    </row>
    <row r="989" ht="12.75" customHeight="1">
      <c r="A989" s="38"/>
      <c r="B989" s="38"/>
      <c r="C989" s="38"/>
      <c r="D989" s="38"/>
      <c r="E989" s="38"/>
      <c r="F989" s="38"/>
      <c r="G989" s="38"/>
      <c r="H989" s="38"/>
      <c r="I989" s="38"/>
      <c r="J989" s="38"/>
      <c r="K989" s="38"/>
      <c r="L989" s="38"/>
      <c r="M989" s="38"/>
      <c r="N989" s="38"/>
      <c r="O989" s="38"/>
      <c r="P989" s="38"/>
      <c r="Q989" s="38"/>
      <c r="R989" s="38"/>
      <c r="S989" s="38"/>
      <c r="T989" s="38"/>
      <c r="U989" s="38"/>
      <c r="V989" s="38"/>
      <c r="W989" s="38"/>
      <c r="X989" s="38"/>
      <c r="Y989" s="38"/>
      <c r="Z989" s="38"/>
    </row>
    <row r="990" ht="12.75" customHeight="1">
      <c r="A990" s="38"/>
      <c r="B990" s="38"/>
      <c r="C990" s="38"/>
      <c r="D990" s="38"/>
      <c r="E990" s="38"/>
      <c r="F990" s="38"/>
      <c r="G990" s="38"/>
      <c r="H990" s="38"/>
      <c r="I990" s="38"/>
      <c r="J990" s="38"/>
      <c r="K990" s="38"/>
      <c r="L990" s="38"/>
      <c r="M990" s="38"/>
      <c r="N990" s="38"/>
      <c r="O990" s="38"/>
      <c r="P990" s="38"/>
      <c r="Q990" s="38"/>
      <c r="R990" s="38"/>
      <c r="S990" s="38"/>
      <c r="T990" s="38"/>
      <c r="U990" s="38"/>
      <c r="V990" s="38"/>
      <c r="W990" s="38"/>
      <c r="X990" s="38"/>
      <c r="Y990" s="38"/>
      <c r="Z990" s="38"/>
    </row>
    <row r="991" ht="12.75" customHeight="1">
      <c r="A991" s="38"/>
      <c r="B991" s="38"/>
      <c r="C991" s="38"/>
      <c r="D991" s="38"/>
      <c r="E991" s="38"/>
      <c r="F991" s="38"/>
      <c r="G991" s="38"/>
      <c r="H991" s="38"/>
      <c r="I991" s="38"/>
      <c r="J991" s="38"/>
      <c r="K991" s="38"/>
      <c r="L991" s="38"/>
      <c r="M991" s="38"/>
      <c r="N991" s="38"/>
      <c r="O991" s="38"/>
      <c r="P991" s="38"/>
      <c r="Q991" s="38"/>
      <c r="R991" s="38"/>
      <c r="S991" s="38"/>
      <c r="T991" s="38"/>
      <c r="U991" s="38"/>
      <c r="V991" s="38"/>
      <c r="W991" s="38"/>
      <c r="X991" s="38"/>
      <c r="Y991" s="38"/>
      <c r="Z991" s="38"/>
    </row>
    <row r="992" ht="12.75" customHeight="1">
      <c r="A992" s="38"/>
      <c r="B992" s="38"/>
      <c r="C992" s="38"/>
      <c r="D992" s="38"/>
      <c r="E992" s="38"/>
      <c r="F992" s="38"/>
      <c r="G992" s="38"/>
      <c r="H992" s="38"/>
      <c r="I992" s="38"/>
      <c r="J992" s="38"/>
      <c r="K992" s="38"/>
      <c r="L992" s="38"/>
      <c r="M992" s="38"/>
      <c r="N992" s="38"/>
      <c r="O992" s="38"/>
      <c r="P992" s="38"/>
      <c r="Q992" s="38"/>
      <c r="R992" s="38"/>
      <c r="S992" s="38"/>
      <c r="T992" s="38"/>
      <c r="U992" s="38"/>
      <c r="V992" s="38"/>
      <c r="W992" s="38"/>
      <c r="X992" s="38"/>
      <c r="Y992" s="38"/>
      <c r="Z992" s="38"/>
    </row>
    <row r="993" ht="12.75" customHeight="1">
      <c r="A993" s="38"/>
      <c r="B993" s="38"/>
      <c r="C993" s="38"/>
      <c r="D993" s="38"/>
      <c r="E993" s="38"/>
      <c r="F993" s="38"/>
      <c r="G993" s="38"/>
      <c r="H993" s="38"/>
      <c r="I993" s="38"/>
      <c r="J993" s="38"/>
      <c r="K993" s="38"/>
      <c r="L993" s="38"/>
      <c r="M993" s="38"/>
      <c r="N993" s="38"/>
      <c r="O993" s="38"/>
      <c r="P993" s="38"/>
      <c r="Q993" s="38"/>
      <c r="R993" s="38"/>
      <c r="S993" s="38"/>
      <c r="T993" s="38"/>
      <c r="U993" s="38"/>
      <c r="V993" s="38"/>
      <c r="W993" s="38"/>
      <c r="X993" s="38"/>
      <c r="Y993" s="38"/>
      <c r="Z993" s="38"/>
    </row>
    <row r="994" ht="12.75" customHeight="1">
      <c r="A994" s="38"/>
      <c r="B994" s="38"/>
      <c r="C994" s="38"/>
      <c r="D994" s="38"/>
      <c r="E994" s="38"/>
      <c r="F994" s="38"/>
      <c r="G994" s="38"/>
      <c r="H994" s="38"/>
      <c r="I994" s="38"/>
      <c r="J994" s="38"/>
      <c r="K994" s="38"/>
      <c r="L994" s="38"/>
      <c r="M994" s="38"/>
      <c r="N994" s="38"/>
      <c r="O994" s="38"/>
      <c r="P994" s="38"/>
      <c r="Q994" s="38"/>
      <c r="R994" s="38"/>
      <c r="S994" s="38"/>
      <c r="T994" s="38"/>
      <c r="U994" s="38"/>
      <c r="V994" s="38"/>
      <c r="W994" s="38"/>
      <c r="X994" s="38"/>
      <c r="Y994" s="38"/>
      <c r="Z994" s="38"/>
    </row>
    <row r="995" ht="12.75" customHeight="1">
      <c r="A995" s="38"/>
      <c r="B995" s="38"/>
      <c r="C995" s="38"/>
      <c r="D995" s="38"/>
      <c r="E995" s="38"/>
      <c r="F995" s="38"/>
      <c r="G995" s="38"/>
      <c r="H995" s="38"/>
      <c r="I995" s="38"/>
      <c r="J995" s="38"/>
      <c r="K995" s="38"/>
      <c r="L995" s="38"/>
      <c r="M995" s="38"/>
      <c r="N995" s="38"/>
      <c r="O995" s="38"/>
      <c r="P995" s="38"/>
      <c r="Q995" s="38"/>
      <c r="R995" s="38"/>
      <c r="S995" s="38"/>
      <c r="T995" s="38"/>
      <c r="U995" s="38"/>
      <c r="V995" s="38"/>
      <c r="W995" s="38"/>
      <c r="X995" s="38"/>
      <c r="Y995" s="38"/>
      <c r="Z995" s="38"/>
    </row>
    <row r="996" ht="12.75" customHeight="1">
      <c r="A996" s="38"/>
      <c r="B996" s="38"/>
      <c r="C996" s="38"/>
      <c r="D996" s="38"/>
      <c r="E996" s="38"/>
      <c r="F996" s="38"/>
      <c r="G996" s="38"/>
      <c r="H996" s="38"/>
      <c r="I996" s="38"/>
      <c r="J996" s="38"/>
      <c r="K996" s="38"/>
      <c r="L996" s="38"/>
      <c r="M996" s="38"/>
      <c r="N996" s="38"/>
      <c r="O996" s="38"/>
      <c r="P996" s="38"/>
      <c r="Q996" s="38"/>
      <c r="R996" s="38"/>
      <c r="S996" s="38"/>
      <c r="T996" s="38"/>
      <c r="U996" s="38"/>
      <c r="V996" s="38"/>
      <c r="W996" s="38"/>
      <c r="X996" s="38"/>
      <c r="Y996" s="38"/>
      <c r="Z996" s="38"/>
    </row>
  </sheetData>
  <conditionalFormatting sqref="A1:Z639">
    <cfRule type="containsBlanks" dxfId="0" priority="1">
      <formula>LEN(TRIM(A1))=0</formula>
    </cfRule>
  </conditionalFormatting>
  <printOptions/>
  <pageMargins bottom="0.75" footer="0.0" header="0.0" left="0.7" right="0.7" top="0.75"/>
  <pageSetup paperSize="9" orientation="portrait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8.14"/>
    <col customWidth="1" min="2" max="2" width="17.86"/>
    <col customWidth="1" min="3" max="3" width="8.0"/>
    <col customWidth="1" min="4" max="4" width="10.71"/>
    <col customWidth="1" min="5" max="5" width="14.43"/>
    <col customWidth="1" min="6" max="6" width="19.29"/>
    <col customWidth="1" min="7" max="7" width="9.0"/>
    <col customWidth="1" min="8" max="8" width="8.0"/>
    <col customWidth="1" min="9" max="9" width="9.43"/>
    <col customWidth="1" min="10" max="10" width="12.57"/>
    <col customWidth="1" min="11" max="11" width="11.86"/>
    <col customWidth="1" min="12" max="12" width="6.86"/>
    <col customWidth="1" min="13" max="13" width="5.29"/>
    <col customWidth="1" min="14" max="15" width="11.43"/>
    <col customWidth="1" min="16" max="16" width="5.0"/>
    <col customWidth="1" min="17" max="17" width="11.0"/>
    <col customWidth="1" min="18" max="18" width="12.29"/>
    <col customWidth="1" min="19" max="19" width="5.29"/>
    <col customWidth="1" min="20" max="20" width="6.71"/>
    <col customWidth="1" min="21" max="21" width="8.29"/>
    <col customWidth="1" min="22" max="22" width="11.43"/>
    <col customWidth="1" min="23" max="25" width="10.71"/>
  </cols>
  <sheetData>
    <row r="1" ht="21.75" customHeight="1">
      <c r="A1" s="37" t="s">
        <v>1161</v>
      </c>
      <c r="B1" s="36" t="s">
        <v>1</v>
      </c>
      <c r="C1" s="37" t="s">
        <v>1162</v>
      </c>
      <c r="D1" s="37" t="s">
        <v>961</v>
      </c>
      <c r="E1" s="37" t="s">
        <v>963</v>
      </c>
      <c r="F1" s="36" t="s">
        <v>0</v>
      </c>
      <c r="G1" s="36" t="s">
        <v>7</v>
      </c>
      <c r="H1" s="36" t="s">
        <v>960</v>
      </c>
      <c r="I1" s="36" t="s">
        <v>4</v>
      </c>
      <c r="J1" s="36" t="s">
        <v>123</v>
      </c>
      <c r="K1" s="36" t="s">
        <v>13</v>
      </c>
      <c r="L1" s="36" t="s">
        <v>10</v>
      </c>
      <c r="M1" s="36" t="s">
        <v>813</v>
      </c>
      <c r="N1" s="36" t="s">
        <v>6</v>
      </c>
      <c r="O1" s="37" t="s">
        <v>1163</v>
      </c>
      <c r="P1" s="37" t="s">
        <v>964</v>
      </c>
      <c r="Q1" s="36" t="s">
        <v>11</v>
      </c>
      <c r="R1" s="36" t="s">
        <v>12</v>
      </c>
      <c r="S1" s="36"/>
      <c r="T1" s="37" t="s">
        <v>1164</v>
      </c>
      <c r="U1" s="37" t="s">
        <v>1165</v>
      </c>
      <c r="V1" s="36" t="s">
        <v>8</v>
      </c>
      <c r="W1" s="38"/>
      <c r="X1" s="38"/>
      <c r="Y1" s="38"/>
    </row>
    <row r="2">
      <c r="A2" s="38">
        <v>2017.0</v>
      </c>
      <c r="B2" s="38" t="s">
        <v>19</v>
      </c>
      <c r="C2" s="38">
        <v>2.0</v>
      </c>
      <c r="D2" s="38"/>
      <c r="E2" s="38" t="s">
        <v>819</v>
      </c>
      <c r="F2" s="40">
        <v>42854.625</v>
      </c>
      <c r="G2" s="38" t="s">
        <v>21</v>
      </c>
      <c r="H2" s="38">
        <v>77.0</v>
      </c>
      <c r="I2" s="38">
        <v>5500.0</v>
      </c>
      <c r="J2" s="38">
        <v>41.0</v>
      </c>
      <c r="K2" s="38" t="s">
        <v>23</v>
      </c>
      <c r="L2" s="38" t="s">
        <v>23</v>
      </c>
      <c r="M2" s="38" t="s">
        <v>814</v>
      </c>
      <c r="N2" s="38">
        <v>2.0</v>
      </c>
      <c r="O2" s="38">
        <v>105284.0</v>
      </c>
      <c r="P2" s="38"/>
      <c r="Q2" s="38"/>
      <c r="R2" s="38"/>
      <c r="S2" s="38">
        <v>2.0</v>
      </c>
      <c r="T2" s="38"/>
      <c r="U2" s="38"/>
      <c r="V2" s="38"/>
      <c r="W2" s="38"/>
      <c r="X2" s="38"/>
      <c r="Y2" s="38"/>
    </row>
    <row r="3">
      <c r="A3" s="38">
        <v>2017.0</v>
      </c>
      <c r="B3" s="38" t="s">
        <v>19</v>
      </c>
      <c r="C3" s="38">
        <v>2.0</v>
      </c>
      <c r="D3" s="38">
        <v>48.0</v>
      </c>
      <c r="E3" s="38"/>
      <c r="F3" s="40">
        <v>42860.458333333336</v>
      </c>
      <c r="G3" s="38" t="s">
        <v>40</v>
      </c>
      <c r="H3" s="38">
        <v>81.0</v>
      </c>
      <c r="I3" s="38">
        <v>6050.0</v>
      </c>
      <c r="J3" s="38">
        <v>44.0</v>
      </c>
      <c r="K3" s="38" t="s">
        <v>23</v>
      </c>
      <c r="L3" s="38" t="s">
        <v>23</v>
      </c>
      <c r="M3" s="38"/>
      <c r="N3" s="38">
        <v>3391.0</v>
      </c>
      <c r="O3" s="38">
        <v>201074.0</v>
      </c>
      <c r="P3" s="38"/>
      <c r="Q3" s="38"/>
      <c r="R3" s="38"/>
      <c r="S3" s="38">
        <v>2.0</v>
      </c>
      <c r="T3" s="38">
        <v>2.0</v>
      </c>
      <c r="U3" s="38">
        <v>48.0</v>
      </c>
      <c r="V3" s="38" t="s">
        <v>69</v>
      </c>
      <c r="W3" s="38"/>
      <c r="X3" s="38"/>
      <c r="Y3" s="38"/>
    </row>
    <row r="4">
      <c r="A4" s="38">
        <v>2017.0</v>
      </c>
      <c r="B4" s="38" t="s">
        <v>19</v>
      </c>
      <c r="C4" s="38">
        <v>2.0</v>
      </c>
      <c r="D4" s="38">
        <v>57.0</v>
      </c>
      <c r="E4" s="38"/>
      <c r="F4" s="40">
        <v>42860.458333333336</v>
      </c>
      <c r="G4" s="38" t="s">
        <v>40</v>
      </c>
      <c r="H4" s="38">
        <v>73.0</v>
      </c>
      <c r="I4" s="38">
        <v>4300.0</v>
      </c>
      <c r="J4" s="38">
        <v>39.0</v>
      </c>
      <c r="K4" s="38" t="s">
        <v>23</v>
      </c>
      <c r="L4" s="38" t="s">
        <v>35</v>
      </c>
      <c r="M4" s="38" t="s">
        <v>814</v>
      </c>
      <c r="N4" s="38">
        <v>3392.0</v>
      </c>
      <c r="O4" s="38">
        <v>137291.0</v>
      </c>
      <c r="P4" s="38"/>
      <c r="Q4" s="38"/>
      <c r="R4" s="38"/>
      <c r="S4" s="38">
        <v>2.0</v>
      </c>
      <c r="T4" s="38">
        <v>2.0</v>
      </c>
      <c r="U4" s="38">
        <v>57.0</v>
      </c>
      <c r="V4" s="38" t="s">
        <v>72</v>
      </c>
      <c r="W4" s="38"/>
      <c r="X4" s="38"/>
      <c r="Y4" s="38"/>
    </row>
    <row r="5">
      <c r="A5" s="38">
        <v>2017.0</v>
      </c>
      <c r="B5" s="38" t="s">
        <v>19</v>
      </c>
      <c r="C5" s="38">
        <v>2.0</v>
      </c>
      <c r="D5" s="38">
        <v>54.0</v>
      </c>
      <c r="E5" s="38"/>
      <c r="F5" s="40">
        <v>42862.51527777778</v>
      </c>
      <c r="G5" s="38" t="s">
        <v>40</v>
      </c>
      <c r="H5" s="38">
        <v>74.0</v>
      </c>
      <c r="I5" s="38">
        <v>4350.0</v>
      </c>
      <c r="J5" s="38">
        <v>38.0</v>
      </c>
      <c r="K5" s="38" t="s">
        <v>23</v>
      </c>
      <c r="L5" s="38" t="s">
        <v>23</v>
      </c>
      <c r="M5" s="38"/>
      <c r="N5" s="38">
        <v>3393.0</v>
      </c>
      <c r="O5" s="38">
        <v>169937.0</v>
      </c>
      <c r="P5" s="38"/>
      <c r="Q5" s="38"/>
      <c r="R5" s="38"/>
      <c r="S5" s="38">
        <v>2.0</v>
      </c>
      <c r="T5" s="38">
        <v>2.0</v>
      </c>
      <c r="U5" s="38">
        <v>54.0</v>
      </c>
      <c r="V5" s="38" t="s">
        <v>67</v>
      </c>
      <c r="W5" s="38"/>
      <c r="X5" s="38"/>
      <c r="Y5" s="38"/>
    </row>
    <row r="6">
      <c r="A6" s="38">
        <v>2017.0</v>
      </c>
      <c r="B6" s="38" t="s">
        <v>19</v>
      </c>
      <c r="C6" s="38">
        <v>2.0</v>
      </c>
      <c r="D6" s="38"/>
      <c r="E6" s="38" t="s">
        <v>819</v>
      </c>
      <c r="F6" s="40">
        <v>42862.708333333336</v>
      </c>
      <c r="G6" s="38" t="s">
        <v>21</v>
      </c>
      <c r="H6" s="38">
        <v>75.0</v>
      </c>
      <c r="I6" s="38">
        <v>4500.0</v>
      </c>
      <c r="J6" s="38">
        <v>39.0</v>
      </c>
      <c r="K6" s="38" t="s">
        <v>23</v>
      </c>
      <c r="L6" s="38" t="s">
        <v>40</v>
      </c>
      <c r="M6" s="38"/>
      <c r="N6" s="38">
        <v>3394.0</v>
      </c>
      <c r="O6" s="38">
        <v>122323.0</v>
      </c>
      <c r="P6" s="38"/>
      <c r="Q6" s="38"/>
      <c r="R6" s="38"/>
      <c r="S6" s="38">
        <v>2.0</v>
      </c>
      <c r="T6" s="38"/>
      <c r="U6" s="38"/>
      <c r="V6" s="38"/>
      <c r="W6" s="38"/>
      <c r="X6" s="38"/>
      <c r="Y6" s="38"/>
    </row>
    <row r="7">
      <c r="A7" s="38">
        <v>2017.0</v>
      </c>
      <c r="B7" s="38" t="s">
        <v>19</v>
      </c>
      <c r="C7" s="38">
        <v>2.0</v>
      </c>
      <c r="D7" s="38"/>
      <c r="E7" s="38" t="s">
        <v>819</v>
      </c>
      <c r="F7" s="40">
        <v>42867.375</v>
      </c>
      <c r="G7" s="38" t="s">
        <v>21</v>
      </c>
      <c r="H7" s="38">
        <v>75.0</v>
      </c>
      <c r="I7" s="38">
        <v>4700.0</v>
      </c>
      <c r="J7" s="38">
        <v>40.0</v>
      </c>
      <c r="K7" s="38" t="s">
        <v>23</v>
      </c>
      <c r="L7" s="38" t="s">
        <v>23</v>
      </c>
      <c r="M7" s="38"/>
      <c r="N7" s="38">
        <v>3395.0</v>
      </c>
      <c r="O7" s="38">
        <v>105284.0</v>
      </c>
      <c r="P7" s="38"/>
      <c r="Q7" s="38"/>
      <c r="R7" s="38"/>
      <c r="S7" s="38">
        <v>2.0</v>
      </c>
      <c r="T7" s="38"/>
      <c r="U7" s="38"/>
      <c r="V7" s="38"/>
      <c r="W7" s="38"/>
      <c r="X7" s="38"/>
      <c r="Y7" s="38"/>
    </row>
    <row r="8">
      <c r="A8" s="38">
        <v>2017.0</v>
      </c>
      <c r="B8" s="38" t="s">
        <v>19</v>
      </c>
      <c r="C8" s="38">
        <v>2.0</v>
      </c>
      <c r="D8" s="38"/>
      <c r="E8" s="38" t="s">
        <v>819</v>
      </c>
      <c r="F8" s="40">
        <v>42867.458333333336</v>
      </c>
      <c r="G8" s="38" t="s">
        <v>21</v>
      </c>
      <c r="H8" s="38">
        <v>74.0</v>
      </c>
      <c r="I8" s="38">
        <v>4200.0</v>
      </c>
      <c r="J8" s="38">
        <v>38.0</v>
      </c>
      <c r="K8" s="38" t="s">
        <v>23</v>
      </c>
      <c r="L8" s="38" t="s">
        <v>23</v>
      </c>
      <c r="M8" s="38"/>
      <c r="N8" s="38">
        <v>3396.0</v>
      </c>
      <c r="O8" s="38">
        <v>153273.0</v>
      </c>
      <c r="P8" s="38"/>
      <c r="Q8" s="38"/>
      <c r="R8" s="38"/>
      <c r="S8" s="38">
        <v>2.0</v>
      </c>
      <c r="T8" s="38"/>
      <c r="U8" s="38"/>
      <c r="V8" s="38"/>
      <c r="W8" s="38"/>
      <c r="X8" s="38"/>
      <c r="Y8" s="38"/>
    </row>
    <row r="9">
      <c r="A9" s="38">
        <v>2017.0</v>
      </c>
      <c r="B9" s="38" t="s">
        <v>19</v>
      </c>
      <c r="C9" s="38">
        <v>2.0</v>
      </c>
      <c r="D9" s="38">
        <v>54.0</v>
      </c>
      <c r="E9" s="38"/>
      <c r="F9" s="40">
        <v>42867.76388888889</v>
      </c>
      <c r="G9" s="38" t="s">
        <v>40</v>
      </c>
      <c r="H9" s="38">
        <v>75.0</v>
      </c>
      <c r="I9" s="38">
        <v>4700.0</v>
      </c>
      <c r="J9" s="38">
        <v>49.0</v>
      </c>
      <c r="K9" s="38" t="s">
        <v>23</v>
      </c>
      <c r="L9" s="38" t="s">
        <v>23</v>
      </c>
      <c r="M9" s="38"/>
      <c r="N9" s="38">
        <v>3397.0</v>
      </c>
      <c r="O9" s="38">
        <v>104801.0</v>
      </c>
      <c r="P9" s="38"/>
      <c r="Q9" s="38"/>
      <c r="R9" s="38"/>
      <c r="S9" s="38">
        <v>2.0</v>
      </c>
      <c r="T9" s="38">
        <v>2.0</v>
      </c>
      <c r="U9" s="38">
        <v>54.0</v>
      </c>
      <c r="V9" s="38" t="s">
        <v>67</v>
      </c>
      <c r="W9" s="38"/>
      <c r="X9" s="38"/>
      <c r="Y9" s="38"/>
    </row>
    <row r="10">
      <c r="A10" s="38">
        <v>2017.0</v>
      </c>
      <c r="B10" s="38" t="s">
        <v>19</v>
      </c>
      <c r="C10" s="38">
        <v>2.0</v>
      </c>
      <c r="D10" s="38">
        <v>49.0</v>
      </c>
      <c r="E10" s="38"/>
      <c r="F10" s="40">
        <v>42871.6875</v>
      </c>
      <c r="G10" s="38" t="s">
        <v>40</v>
      </c>
      <c r="H10" s="38">
        <v>73.0</v>
      </c>
      <c r="I10" s="38">
        <v>3850.0</v>
      </c>
      <c r="J10" s="38">
        <v>36.0</v>
      </c>
      <c r="K10" s="38" t="s">
        <v>23</v>
      </c>
      <c r="L10" s="38" t="s">
        <v>35</v>
      </c>
      <c r="M10" s="38" t="s">
        <v>814</v>
      </c>
      <c r="N10" s="38">
        <v>3398.0</v>
      </c>
      <c r="O10" s="38">
        <v>107415.0</v>
      </c>
      <c r="P10" s="38"/>
      <c r="Q10" s="38"/>
      <c r="R10" s="38"/>
      <c r="S10" s="38">
        <v>2.0</v>
      </c>
      <c r="T10" s="38">
        <v>2.0</v>
      </c>
      <c r="U10" s="38">
        <v>49.0</v>
      </c>
      <c r="V10" s="38" t="s">
        <v>74</v>
      </c>
      <c r="W10" s="38"/>
      <c r="X10" s="38"/>
      <c r="Y10" s="38"/>
    </row>
    <row r="11">
      <c r="A11" s="38">
        <v>2017.0</v>
      </c>
      <c r="B11" s="38" t="s">
        <v>19</v>
      </c>
      <c r="C11" s="38">
        <v>2.0</v>
      </c>
      <c r="D11" s="38">
        <v>135.0</v>
      </c>
      <c r="E11" s="38"/>
      <c r="F11" s="40">
        <v>42875.4375</v>
      </c>
      <c r="G11" s="38" t="s">
        <v>40</v>
      </c>
      <c r="H11" s="38">
        <v>76.0</v>
      </c>
      <c r="I11" s="38">
        <v>4800.0</v>
      </c>
      <c r="J11" s="38">
        <v>40.0</v>
      </c>
      <c r="K11" s="38" t="s">
        <v>23</v>
      </c>
      <c r="L11" s="38" t="s">
        <v>23</v>
      </c>
      <c r="M11" s="38" t="s">
        <v>814</v>
      </c>
      <c r="N11" s="38">
        <v>3399.0</v>
      </c>
      <c r="O11" s="38">
        <v>115339.0</v>
      </c>
      <c r="P11" s="38"/>
      <c r="Q11" s="38"/>
      <c r="R11" s="38"/>
      <c r="S11" s="38">
        <v>2.0</v>
      </c>
      <c r="T11" s="38">
        <v>2.0</v>
      </c>
      <c r="U11" s="38">
        <v>135.0</v>
      </c>
      <c r="V11" s="38" t="s">
        <v>1166</v>
      </c>
      <c r="W11" s="38"/>
      <c r="X11" s="38"/>
      <c r="Y11" s="38"/>
    </row>
    <row r="12">
      <c r="A12" s="38">
        <v>2017.0</v>
      </c>
      <c r="B12" s="38" t="s">
        <v>19</v>
      </c>
      <c r="C12" s="38">
        <v>2.0</v>
      </c>
      <c r="D12" s="38"/>
      <c r="E12" s="38" t="s">
        <v>91</v>
      </c>
      <c r="F12" s="40">
        <v>42875.583333333336</v>
      </c>
      <c r="G12" s="38" t="s">
        <v>21</v>
      </c>
      <c r="H12" s="38">
        <v>72.0</v>
      </c>
      <c r="I12" s="38">
        <v>3800.0</v>
      </c>
      <c r="J12" s="38">
        <v>34.0</v>
      </c>
      <c r="K12" s="38" t="s">
        <v>23</v>
      </c>
      <c r="L12" s="38" t="s">
        <v>23</v>
      </c>
      <c r="M12" s="38"/>
      <c r="N12" s="38">
        <v>4394.0</v>
      </c>
      <c r="O12" s="38">
        <v>107222.0</v>
      </c>
      <c r="P12" s="38"/>
      <c r="Q12" s="38"/>
      <c r="R12" s="38"/>
      <c r="S12" s="38">
        <v>2.0</v>
      </c>
      <c r="T12" s="38"/>
      <c r="U12" s="38"/>
      <c r="V12" s="38"/>
      <c r="W12" s="38"/>
      <c r="X12" s="38"/>
      <c r="Y12" s="38"/>
    </row>
    <row r="13">
      <c r="A13" s="38">
        <v>2017.0</v>
      </c>
      <c r="B13" s="38" t="s">
        <v>19</v>
      </c>
      <c r="C13" s="38">
        <v>2.0</v>
      </c>
      <c r="D13" s="38">
        <v>49.0</v>
      </c>
      <c r="E13" s="38"/>
      <c r="F13" s="40">
        <v>42876.5</v>
      </c>
      <c r="G13" s="38" t="s">
        <v>40</v>
      </c>
      <c r="H13" s="38">
        <v>80.0</v>
      </c>
      <c r="I13" s="38">
        <v>6300.0</v>
      </c>
      <c r="J13" s="38">
        <v>46.0</v>
      </c>
      <c r="K13" s="38" t="s">
        <v>23</v>
      </c>
      <c r="L13" s="38"/>
      <c r="M13" s="38"/>
      <c r="N13" s="38">
        <v>4393.0</v>
      </c>
      <c r="O13" s="38">
        <v>134622.0</v>
      </c>
      <c r="P13" s="38"/>
      <c r="Q13" s="38"/>
      <c r="R13" s="38"/>
      <c r="S13" s="38">
        <v>2.0</v>
      </c>
      <c r="T13" s="38">
        <v>2.0</v>
      </c>
      <c r="U13" s="38">
        <v>49.0</v>
      </c>
      <c r="V13" s="38" t="s">
        <v>74</v>
      </c>
      <c r="W13" s="38"/>
      <c r="X13" s="38"/>
      <c r="Y13" s="38"/>
    </row>
    <row r="14">
      <c r="A14" s="38">
        <v>2017.0</v>
      </c>
      <c r="B14" s="38" t="s">
        <v>19</v>
      </c>
      <c r="C14" s="38">
        <v>2.0</v>
      </c>
      <c r="D14" s="38"/>
      <c r="E14" s="38" t="s">
        <v>857</v>
      </c>
      <c r="F14" s="40">
        <v>42876.708333333336</v>
      </c>
      <c r="G14" s="38" t="s">
        <v>21</v>
      </c>
      <c r="H14" s="38">
        <v>78.0</v>
      </c>
      <c r="I14" s="38">
        <v>5100.0</v>
      </c>
      <c r="J14" s="38">
        <v>40.0</v>
      </c>
      <c r="K14" s="38" t="s">
        <v>23</v>
      </c>
      <c r="L14" s="38" t="s">
        <v>23</v>
      </c>
      <c r="M14" s="38"/>
      <c r="N14" s="38">
        <v>4392.0</v>
      </c>
      <c r="O14" s="38">
        <v>171674.0</v>
      </c>
      <c r="P14" s="38"/>
      <c r="Q14" s="38"/>
      <c r="R14" s="38"/>
      <c r="S14" s="38">
        <v>2.0</v>
      </c>
      <c r="T14" s="38"/>
      <c r="U14" s="38"/>
      <c r="V14" s="38"/>
      <c r="W14" s="38"/>
      <c r="X14" s="38"/>
      <c r="Y14" s="38"/>
    </row>
    <row r="15">
      <c r="A15" s="38">
        <v>2017.0</v>
      </c>
      <c r="B15" s="38" t="s">
        <v>19</v>
      </c>
      <c r="C15" s="38">
        <v>2.0</v>
      </c>
      <c r="D15" s="38">
        <v>52.0</v>
      </c>
      <c r="E15" s="38"/>
      <c r="F15" s="40">
        <v>42878.427083333336</v>
      </c>
      <c r="G15" s="38" t="s">
        <v>40</v>
      </c>
      <c r="H15" s="38">
        <v>80.0</v>
      </c>
      <c r="I15" s="38">
        <v>5700.0</v>
      </c>
      <c r="J15" s="38">
        <v>41.0</v>
      </c>
      <c r="K15" s="38" t="s">
        <v>23</v>
      </c>
      <c r="L15" s="38" t="s">
        <v>23</v>
      </c>
      <c r="M15" s="38" t="s">
        <v>814</v>
      </c>
      <c r="N15" s="38">
        <v>4380.0</v>
      </c>
      <c r="O15" s="38">
        <v>144260.0</v>
      </c>
      <c r="P15" s="38" t="s">
        <v>816</v>
      </c>
      <c r="Q15" s="38"/>
      <c r="R15" s="38"/>
      <c r="S15" s="38">
        <v>2.0</v>
      </c>
      <c r="T15" s="38">
        <v>2.0</v>
      </c>
      <c r="U15" s="38">
        <v>52.0</v>
      </c>
      <c r="V15" s="38" t="s">
        <v>70</v>
      </c>
      <c r="W15" s="38"/>
      <c r="X15" s="38"/>
      <c r="Y15" s="38"/>
    </row>
    <row r="16">
      <c r="A16" s="38">
        <v>2017.0</v>
      </c>
      <c r="B16" s="38" t="s">
        <v>19</v>
      </c>
      <c r="C16" s="38">
        <v>2.0</v>
      </c>
      <c r="D16" s="38">
        <v>57.0</v>
      </c>
      <c r="E16" s="38"/>
      <c r="F16" s="40">
        <v>42878.458333333336</v>
      </c>
      <c r="G16" s="38" t="s">
        <v>40</v>
      </c>
      <c r="H16" s="38">
        <v>86.0</v>
      </c>
      <c r="I16" s="38">
        <v>6400.0</v>
      </c>
      <c r="J16" s="38">
        <v>44.0</v>
      </c>
      <c r="K16" s="38" t="s">
        <v>23</v>
      </c>
      <c r="L16" s="38" t="s">
        <v>23</v>
      </c>
      <c r="M16" s="38" t="s">
        <v>814</v>
      </c>
      <c r="N16" s="38">
        <v>4391.0</v>
      </c>
      <c r="O16" s="38">
        <v>202517.0</v>
      </c>
      <c r="P16" s="38"/>
      <c r="Q16" s="38"/>
      <c r="R16" s="38"/>
      <c r="S16" s="38">
        <v>2.0</v>
      </c>
      <c r="T16" s="38">
        <v>2.0</v>
      </c>
      <c r="U16" s="38">
        <v>57.0</v>
      </c>
      <c r="V16" s="38" t="s">
        <v>72</v>
      </c>
      <c r="W16" s="38"/>
      <c r="X16" s="38"/>
      <c r="Y16" s="38"/>
    </row>
    <row r="17">
      <c r="A17" s="38">
        <v>2017.0</v>
      </c>
      <c r="B17" s="38" t="s">
        <v>19</v>
      </c>
      <c r="C17" s="38">
        <v>2.0</v>
      </c>
      <c r="D17" s="38">
        <v>49.0</v>
      </c>
      <c r="E17" s="38"/>
      <c r="F17" s="40">
        <v>42878.541666666664</v>
      </c>
      <c r="G17" s="38" t="s">
        <v>40</v>
      </c>
      <c r="H17" s="38">
        <v>76.0</v>
      </c>
      <c r="I17" s="38">
        <v>4650.0</v>
      </c>
      <c r="J17" s="38">
        <v>36.0</v>
      </c>
      <c r="K17" s="38" t="s">
        <v>23</v>
      </c>
      <c r="L17" s="38" t="s">
        <v>23</v>
      </c>
      <c r="M17" s="38" t="s">
        <v>814</v>
      </c>
      <c r="N17" s="38">
        <v>4390.0</v>
      </c>
      <c r="O17" s="38">
        <v>51607.0</v>
      </c>
      <c r="P17" s="38"/>
      <c r="Q17" s="38"/>
      <c r="R17" s="38"/>
      <c r="S17" s="38">
        <v>2.0</v>
      </c>
      <c r="T17" s="38">
        <v>2.0</v>
      </c>
      <c r="U17" s="38">
        <v>49.0</v>
      </c>
      <c r="V17" s="38" t="s">
        <v>74</v>
      </c>
      <c r="W17" s="38"/>
      <c r="X17" s="38"/>
      <c r="Y17" s="38"/>
    </row>
    <row r="18">
      <c r="A18" s="38">
        <v>2017.0</v>
      </c>
      <c r="B18" s="38" t="s">
        <v>19</v>
      </c>
      <c r="C18" s="38">
        <v>2.0</v>
      </c>
      <c r="D18" s="38">
        <v>49.0</v>
      </c>
      <c r="E18" s="38"/>
      <c r="F18" s="40">
        <v>42878.770833333336</v>
      </c>
      <c r="G18" s="38" t="s">
        <v>40</v>
      </c>
      <c r="H18" s="38">
        <v>74.0</v>
      </c>
      <c r="I18" s="38">
        <v>4000.0</v>
      </c>
      <c r="J18" s="38">
        <v>36.0</v>
      </c>
      <c r="K18" s="38" t="s">
        <v>23</v>
      </c>
      <c r="L18" s="38" t="s">
        <v>23</v>
      </c>
      <c r="M18" s="38" t="s">
        <v>814</v>
      </c>
      <c r="N18" s="38">
        <v>4381.0</v>
      </c>
      <c r="O18" s="38">
        <v>16922.0</v>
      </c>
      <c r="P18" s="38"/>
      <c r="Q18" s="38"/>
      <c r="R18" s="38"/>
      <c r="S18" s="38">
        <v>2.0</v>
      </c>
      <c r="T18" s="38">
        <v>2.0</v>
      </c>
      <c r="U18" s="38">
        <v>49.0</v>
      </c>
      <c r="V18" s="38" t="s">
        <v>74</v>
      </c>
      <c r="W18" s="38"/>
      <c r="X18" s="38"/>
      <c r="Y18" s="38"/>
    </row>
    <row r="19">
      <c r="A19" s="38">
        <v>2017.0</v>
      </c>
      <c r="B19" s="38" t="s">
        <v>19</v>
      </c>
      <c r="C19" s="38">
        <v>2.0</v>
      </c>
      <c r="D19" s="38"/>
      <c r="E19" s="38" t="s">
        <v>857</v>
      </c>
      <c r="F19" s="40">
        <v>42879.395833333336</v>
      </c>
      <c r="G19" s="38" t="s">
        <v>21</v>
      </c>
      <c r="H19" s="38">
        <v>72.0</v>
      </c>
      <c r="I19" s="38">
        <v>3800.0</v>
      </c>
      <c r="J19" s="38">
        <v>35.0</v>
      </c>
      <c r="K19" s="38" t="s">
        <v>23</v>
      </c>
      <c r="L19" s="38" t="s">
        <v>23</v>
      </c>
      <c r="M19" s="38"/>
      <c r="N19" s="38">
        <v>4382.0</v>
      </c>
      <c r="O19" s="38">
        <v>44121.0</v>
      </c>
      <c r="P19" s="38"/>
      <c r="Q19" s="38"/>
      <c r="R19" s="38"/>
      <c r="S19" s="38">
        <v>2.0</v>
      </c>
      <c r="T19" s="38"/>
      <c r="U19" s="38"/>
      <c r="V19" s="38"/>
      <c r="W19" s="38"/>
      <c r="X19" s="38"/>
      <c r="Y19" s="38"/>
    </row>
    <row r="20">
      <c r="A20" s="38">
        <v>2017.0</v>
      </c>
      <c r="B20" s="38" t="s">
        <v>19</v>
      </c>
      <c r="C20" s="38">
        <v>2.0</v>
      </c>
      <c r="D20" s="38">
        <v>49.0</v>
      </c>
      <c r="E20" s="38"/>
      <c r="F20" s="40">
        <v>42881.354166666664</v>
      </c>
      <c r="G20" s="38" t="s">
        <v>40</v>
      </c>
      <c r="H20" s="38">
        <v>79.0</v>
      </c>
      <c r="I20" s="38">
        <v>5850.0</v>
      </c>
      <c r="J20" s="38">
        <v>44.0</v>
      </c>
      <c r="K20" s="38" t="s">
        <v>23</v>
      </c>
      <c r="L20" s="38" t="s">
        <v>23</v>
      </c>
      <c r="M20" s="38"/>
      <c r="N20" s="38">
        <v>4383.0</v>
      </c>
      <c r="O20" s="38">
        <v>1327.0</v>
      </c>
      <c r="P20" s="38"/>
      <c r="Q20" s="38"/>
      <c r="R20" s="38"/>
      <c r="S20" s="38">
        <v>2.0</v>
      </c>
      <c r="T20" s="38">
        <v>2.0</v>
      </c>
      <c r="U20" s="38">
        <v>49.0</v>
      </c>
      <c r="V20" s="38" t="s">
        <v>74</v>
      </c>
      <c r="W20" s="38"/>
      <c r="X20" s="38"/>
      <c r="Y20" s="38"/>
    </row>
    <row r="21" ht="15.75" customHeight="1">
      <c r="A21" s="38">
        <v>2017.0</v>
      </c>
      <c r="B21" s="38" t="s">
        <v>19</v>
      </c>
      <c r="C21" s="38">
        <v>2.0</v>
      </c>
      <c r="D21" s="38">
        <v>47.0</v>
      </c>
      <c r="E21" s="38"/>
      <c r="F21" s="40">
        <v>42881.479166666664</v>
      </c>
      <c r="G21" s="38" t="s">
        <v>40</v>
      </c>
      <c r="H21" s="38">
        <v>72.0</v>
      </c>
      <c r="I21" s="38">
        <v>3950.0</v>
      </c>
      <c r="J21" s="38">
        <v>37.0</v>
      </c>
      <c r="K21" s="38" t="s">
        <v>23</v>
      </c>
      <c r="L21" s="38" t="s">
        <v>23</v>
      </c>
      <c r="M21" s="38"/>
      <c r="N21" s="38">
        <v>4384.0</v>
      </c>
      <c r="O21" s="38">
        <v>67824.0</v>
      </c>
      <c r="P21" s="38"/>
      <c r="Q21" s="38"/>
      <c r="R21" s="38"/>
      <c r="S21" s="38">
        <v>2.0</v>
      </c>
      <c r="T21" s="38">
        <v>2.0</v>
      </c>
      <c r="U21" s="38">
        <v>47.0</v>
      </c>
      <c r="V21" s="38" t="s">
        <v>68</v>
      </c>
      <c r="W21" s="38"/>
      <c r="X21" s="38"/>
      <c r="Y21" s="38"/>
    </row>
    <row r="22" ht="15.75" customHeight="1">
      <c r="A22" s="38">
        <v>2017.0</v>
      </c>
      <c r="B22" s="38" t="s">
        <v>19</v>
      </c>
      <c r="C22" s="38">
        <v>2.0</v>
      </c>
      <c r="D22" s="38">
        <v>60.0</v>
      </c>
      <c r="E22" s="38"/>
      <c r="F22" s="40">
        <v>42881.541666666664</v>
      </c>
      <c r="G22" s="38" t="s">
        <v>40</v>
      </c>
      <c r="H22" s="38">
        <v>74.0</v>
      </c>
      <c r="I22" s="38">
        <v>5000.0</v>
      </c>
      <c r="J22" s="38">
        <v>41.0</v>
      </c>
      <c r="K22" s="38" t="s">
        <v>23</v>
      </c>
      <c r="L22" s="38" t="s">
        <v>23</v>
      </c>
      <c r="M22" s="38" t="s">
        <v>814</v>
      </c>
      <c r="N22" s="38">
        <v>4385.0</v>
      </c>
      <c r="O22" s="38">
        <v>138038.0</v>
      </c>
      <c r="P22" s="38"/>
      <c r="Q22" s="38"/>
      <c r="R22" s="38"/>
      <c r="S22" s="38">
        <v>2.0</v>
      </c>
      <c r="T22" s="38">
        <v>2.0</v>
      </c>
      <c r="U22" s="38">
        <v>60.0</v>
      </c>
      <c r="V22" s="38" t="s">
        <v>66</v>
      </c>
      <c r="W22" s="38"/>
      <c r="X22" s="38"/>
      <c r="Y22" s="38"/>
    </row>
    <row r="23" ht="15.75" customHeight="1">
      <c r="A23" s="38">
        <v>2017.0</v>
      </c>
      <c r="B23" s="38" t="s">
        <v>19</v>
      </c>
      <c r="C23" s="38">
        <v>2.0</v>
      </c>
      <c r="D23" s="38"/>
      <c r="E23" s="38" t="s">
        <v>822</v>
      </c>
      <c r="F23" s="40">
        <v>42885.708333333336</v>
      </c>
      <c r="G23" s="38" t="s">
        <v>21</v>
      </c>
      <c r="H23" s="38">
        <v>75.0</v>
      </c>
      <c r="I23" s="38">
        <v>4500.0</v>
      </c>
      <c r="J23" s="38">
        <v>37.0</v>
      </c>
      <c r="K23" s="38" t="s">
        <v>23</v>
      </c>
      <c r="L23" s="38" t="s">
        <v>23</v>
      </c>
      <c r="M23" s="38"/>
      <c r="N23" s="38">
        <v>4386.0</v>
      </c>
      <c r="O23" s="38">
        <v>169921.0</v>
      </c>
      <c r="P23" s="38"/>
      <c r="Q23" s="38"/>
      <c r="R23" s="38"/>
      <c r="S23" s="38">
        <v>2.0</v>
      </c>
      <c r="T23" s="38"/>
      <c r="U23" s="38"/>
      <c r="V23" s="38"/>
      <c r="W23" s="38"/>
      <c r="X23" s="38"/>
      <c r="Y23" s="38"/>
    </row>
    <row r="24" ht="15.75" customHeight="1">
      <c r="A24" s="38">
        <v>2017.0</v>
      </c>
      <c r="B24" s="38" t="s">
        <v>19</v>
      </c>
      <c r="C24" s="38">
        <v>2.0</v>
      </c>
      <c r="D24" s="38">
        <v>49.0</v>
      </c>
      <c r="E24" s="38"/>
      <c r="F24" s="40">
        <v>42888.458333333336</v>
      </c>
      <c r="G24" s="38" t="s">
        <v>40</v>
      </c>
      <c r="H24" s="38">
        <v>55.0</v>
      </c>
      <c r="I24" s="38">
        <v>1500.0</v>
      </c>
      <c r="J24" s="38">
        <v>25.0</v>
      </c>
      <c r="K24" s="38" t="s">
        <v>23</v>
      </c>
      <c r="L24" s="38" t="s">
        <v>23</v>
      </c>
      <c r="M24" s="38"/>
      <c r="N24" s="38">
        <v>4387.0</v>
      </c>
      <c r="O24" s="38">
        <v>65542.0</v>
      </c>
      <c r="P24" s="38"/>
      <c r="Q24" s="38"/>
      <c r="R24" s="38"/>
      <c r="S24" s="38">
        <v>2.0</v>
      </c>
      <c r="T24" s="38">
        <v>2.0</v>
      </c>
      <c r="U24" s="38">
        <v>49.0</v>
      </c>
      <c r="V24" s="38" t="s">
        <v>74</v>
      </c>
      <c r="W24" s="38"/>
      <c r="X24" s="38"/>
      <c r="Y24" s="38"/>
    </row>
    <row r="25" ht="15.75" customHeight="1">
      <c r="A25" s="38">
        <v>2017.0</v>
      </c>
      <c r="B25" s="38" t="s">
        <v>19</v>
      </c>
      <c r="C25" s="38">
        <v>2.0</v>
      </c>
      <c r="D25" s="38">
        <v>48.0</v>
      </c>
      <c r="E25" s="38"/>
      <c r="F25" s="40">
        <v>42888.864583333336</v>
      </c>
      <c r="G25" s="38" t="s">
        <v>40</v>
      </c>
      <c r="H25" s="38">
        <v>76.0</v>
      </c>
      <c r="I25" s="38">
        <v>4300.0</v>
      </c>
      <c r="J25" s="38">
        <v>37.0</v>
      </c>
      <c r="K25" s="38" t="s">
        <v>23</v>
      </c>
      <c r="L25" s="38" t="s">
        <v>23</v>
      </c>
      <c r="M25" s="38"/>
      <c r="N25" s="38">
        <v>4388.0</v>
      </c>
      <c r="O25" s="38">
        <v>214840.0</v>
      </c>
      <c r="P25" s="38"/>
      <c r="Q25" s="38"/>
      <c r="R25" s="38"/>
      <c r="S25" s="38">
        <v>2.0</v>
      </c>
      <c r="T25" s="38">
        <v>2.0</v>
      </c>
      <c r="U25" s="38">
        <v>48.0</v>
      </c>
      <c r="V25" s="38" t="s">
        <v>69</v>
      </c>
      <c r="W25" s="38"/>
      <c r="X25" s="38"/>
      <c r="Y25" s="38"/>
    </row>
    <row r="26" ht="15.75" customHeight="1">
      <c r="A26" s="38">
        <v>2017.0</v>
      </c>
      <c r="B26" s="38" t="s">
        <v>19</v>
      </c>
      <c r="C26" s="38">
        <v>2.0</v>
      </c>
      <c r="D26" s="38"/>
      <c r="E26" s="38" t="s">
        <v>1167</v>
      </c>
      <c r="F26" s="40">
        <v>42889.479166666664</v>
      </c>
      <c r="G26" s="38" t="s">
        <v>21</v>
      </c>
      <c r="H26" s="38">
        <v>76.0</v>
      </c>
      <c r="I26" s="38">
        <v>4600.0</v>
      </c>
      <c r="J26" s="38">
        <v>40.0</v>
      </c>
      <c r="K26" s="38" t="s">
        <v>23</v>
      </c>
      <c r="L26" s="38" t="s">
        <v>23</v>
      </c>
      <c r="M26" s="38" t="s">
        <v>814</v>
      </c>
      <c r="N26" s="38">
        <v>4389.0</v>
      </c>
      <c r="O26" s="38">
        <v>153273.0</v>
      </c>
      <c r="P26" s="38"/>
      <c r="Q26" s="38"/>
      <c r="R26" s="38"/>
      <c r="S26" s="38">
        <v>2.0</v>
      </c>
      <c r="T26" s="38"/>
      <c r="U26" s="38"/>
      <c r="V26" s="38"/>
      <c r="W26" s="38"/>
      <c r="X26" s="38"/>
      <c r="Y26" s="38"/>
    </row>
    <row r="27" ht="15.75" customHeight="1">
      <c r="A27" s="38">
        <v>2017.0</v>
      </c>
      <c r="B27" s="38" t="s">
        <v>19</v>
      </c>
      <c r="C27" s="38">
        <v>2.0</v>
      </c>
      <c r="D27" s="38">
        <v>54.0</v>
      </c>
      <c r="E27" s="38"/>
      <c r="F27" s="40">
        <v>42889.5</v>
      </c>
      <c r="G27" s="38" t="s">
        <v>40</v>
      </c>
      <c r="H27" s="38">
        <v>77.0</v>
      </c>
      <c r="I27" s="38">
        <v>4700.0</v>
      </c>
      <c r="J27" s="38">
        <v>40.0</v>
      </c>
      <c r="K27" s="38" t="s">
        <v>23</v>
      </c>
      <c r="L27" s="38" t="s">
        <v>23</v>
      </c>
      <c r="M27" s="38" t="s">
        <v>814</v>
      </c>
      <c r="N27" s="38">
        <v>4300.0</v>
      </c>
      <c r="O27" s="38">
        <v>67770.0</v>
      </c>
      <c r="P27" s="38"/>
      <c r="Q27" s="38"/>
      <c r="R27" s="38"/>
      <c r="S27" s="38">
        <v>2.0</v>
      </c>
      <c r="T27" s="38">
        <v>2.0</v>
      </c>
      <c r="U27" s="38">
        <v>54.0</v>
      </c>
      <c r="V27" s="38" t="s">
        <v>67</v>
      </c>
      <c r="W27" s="38"/>
      <c r="X27" s="38"/>
      <c r="Y27" s="38"/>
    </row>
    <row r="28" ht="15.75" customHeight="1">
      <c r="A28" s="38">
        <v>2017.0</v>
      </c>
      <c r="B28" s="38" t="s">
        <v>19</v>
      </c>
      <c r="C28" s="38">
        <v>2.0</v>
      </c>
      <c r="D28" s="38"/>
      <c r="E28" s="38" t="s">
        <v>1168</v>
      </c>
      <c r="F28" s="40">
        <v>42889.708333333336</v>
      </c>
      <c r="G28" s="38" t="s">
        <v>21</v>
      </c>
      <c r="H28" s="38">
        <v>82.0</v>
      </c>
      <c r="I28" s="38">
        <v>5700.0</v>
      </c>
      <c r="J28" s="38">
        <v>41.0</v>
      </c>
      <c r="K28" s="38" t="s">
        <v>23</v>
      </c>
      <c r="L28" s="38" t="s">
        <v>23</v>
      </c>
      <c r="M28" s="38" t="s">
        <v>814</v>
      </c>
      <c r="N28" s="38">
        <v>4301.0</v>
      </c>
      <c r="O28" s="38">
        <v>171674.0</v>
      </c>
      <c r="P28" s="38"/>
      <c r="Q28" s="38"/>
      <c r="R28" s="38"/>
      <c r="S28" s="38">
        <v>2.0</v>
      </c>
      <c r="T28" s="38"/>
      <c r="U28" s="38"/>
      <c r="V28" s="38"/>
      <c r="W28" s="38"/>
      <c r="X28" s="38"/>
      <c r="Y28" s="38"/>
    </row>
    <row r="29" ht="15.75" customHeight="1">
      <c r="A29" s="38">
        <v>2017.0</v>
      </c>
      <c r="B29" s="38" t="s">
        <v>19</v>
      </c>
      <c r="C29" s="38">
        <v>2.0</v>
      </c>
      <c r="D29" s="38">
        <v>48.0</v>
      </c>
      <c r="E29" s="38"/>
      <c r="F29" s="40">
        <v>42890.708333333336</v>
      </c>
      <c r="G29" s="38" t="s">
        <v>40</v>
      </c>
      <c r="H29" s="38">
        <v>76.0</v>
      </c>
      <c r="I29" s="38">
        <v>4900.0</v>
      </c>
      <c r="J29" s="38">
        <v>40.0</v>
      </c>
      <c r="K29" s="38" t="s">
        <v>23</v>
      </c>
      <c r="L29" s="38" t="s">
        <v>23</v>
      </c>
      <c r="M29" s="38" t="s">
        <v>814</v>
      </c>
      <c r="N29" s="38">
        <v>4302.0</v>
      </c>
      <c r="O29" s="38">
        <v>219053.0</v>
      </c>
      <c r="P29" s="38"/>
      <c r="Q29" s="38"/>
      <c r="R29" s="38"/>
      <c r="S29" s="38">
        <v>2.0</v>
      </c>
      <c r="T29" s="38">
        <v>2.0</v>
      </c>
      <c r="U29" s="38">
        <v>48.0</v>
      </c>
      <c r="V29" s="38" t="s">
        <v>69</v>
      </c>
      <c r="W29" s="38"/>
      <c r="X29" s="38"/>
      <c r="Y29" s="38"/>
    </row>
    <row r="30" ht="15.75" customHeight="1">
      <c r="A30" s="38">
        <v>2017.0</v>
      </c>
      <c r="B30" s="38" t="s">
        <v>19</v>
      </c>
      <c r="C30" s="38">
        <v>2.0</v>
      </c>
      <c r="D30" s="38">
        <v>52.0</v>
      </c>
      <c r="E30" s="38"/>
      <c r="F30" s="40">
        <v>42892.791666666664</v>
      </c>
      <c r="G30" s="38" t="s">
        <v>40</v>
      </c>
      <c r="H30" s="38">
        <v>56.0</v>
      </c>
      <c r="I30" s="38">
        <v>1750.0</v>
      </c>
      <c r="J30" s="38">
        <v>28.0</v>
      </c>
      <c r="K30" s="38" t="s">
        <v>23</v>
      </c>
      <c r="L30" s="38" t="s">
        <v>23</v>
      </c>
      <c r="M30" s="38" t="s">
        <v>814</v>
      </c>
      <c r="N30" s="38">
        <v>4303.0</v>
      </c>
      <c r="O30" s="38">
        <v>104543.0</v>
      </c>
      <c r="P30" s="38"/>
      <c r="Q30" s="38"/>
      <c r="R30" s="38"/>
      <c r="S30" s="38">
        <v>2.0</v>
      </c>
      <c r="T30" s="38">
        <v>2.0</v>
      </c>
      <c r="U30" s="38">
        <v>52.0</v>
      </c>
      <c r="V30" s="38" t="s">
        <v>70</v>
      </c>
      <c r="W30" s="38"/>
      <c r="X30" s="38"/>
      <c r="Y30" s="38"/>
    </row>
    <row r="31" ht="15.75" customHeight="1">
      <c r="A31" s="38">
        <v>2017.0</v>
      </c>
      <c r="B31" s="38" t="s">
        <v>19</v>
      </c>
      <c r="C31" s="38">
        <v>2.0</v>
      </c>
      <c r="D31" s="38">
        <v>60.0</v>
      </c>
      <c r="E31" s="38"/>
      <c r="F31" s="40">
        <v>42893.3125</v>
      </c>
      <c r="G31" s="38" t="s">
        <v>40</v>
      </c>
      <c r="H31" s="38">
        <v>86.0</v>
      </c>
      <c r="I31" s="38">
        <v>6350.0</v>
      </c>
      <c r="J31" s="38">
        <v>42.0</v>
      </c>
      <c r="K31" s="38" t="s">
        <v>23</v>
      </c>
      <c r="L31" s="38" t="s">
        <v>23</v>
      </c>
      <c r="M31" s="38" t="s">
        <v>814</v>
      </c>
      <c r="N31" s="38">
        <v>4304.0</v>
      </c>
      <c r="O31" s="38">
        <v>143301.0</v>
      </c>
      <c r="P31" s="38"/>
      <c r="Q31" s="38"/>
      <c r="R31" s="38"/>
      <c r="S31" s="38">
        <v>2.0</v>
      </c>
      <c r="T31" s="38">
        <v>2.0</v>
      </c>
      <c r="U31" s="38">
        <v>60.0</v>
      </c>
      <c r="V31" s="38" t="s">
        <v>66</v>
      </c>
      <c r="W31" s="38"/>
      <c r="X31" s="38"/>
      <c r="Y31" s="38"/>
    </row>
    <row r="32" ht="15.75" customHeight="1">
      <c r="A32" s="38">
        <v>2017.0</v>
      </c>
      <c r="B32" s="38" t="s">
        <v>19</v>
      </c>
      <c r="C32" s="38">
        <v>2.0</v>
      </c>
      <c r="D32" s="38">
        <v>49.0</v>
      </c>
      <c r="E32" s="38"/>
      <c r="F32" s="40">
        <v>42893.625</v>
      </c>
      <c r="G32" s="38" t="s">
        <v>40</v>
      </c>
      <c r="H32" s="38">
        <v>76.0</v>
      </c>
      <c r="I32" s="38">
        <v>5100.0</v>
      </c>
      <c r="J32" s="38">
        <v>41.0</v>
      </c>
      <c r="K32" s="38" t="s">
        <v>23</v>
      </c>
      <c r="L32" s="38" t="s">
        <v>23</v>
      </c>
      <c r="M32" s="38"/>
      <c r="N32" s="38">
        <v>4305.0</v>
      </c>
      <c r="O32" s="38">
        <v>40071.0</v>
      </c>
      <c r="P32" s="38"/>
      <c r="Q32" s="38"/>
      <c r="R32" s="38"/>
      <c r="S32" s="38">
        <v>2.0</v>
      </c>
      <c r="T32" s="38">
        <v>2.0</v>
      </c>
      <c r="U32" s="38">
        <v>49.0</v>
      </c>
      <c r="V32" s="38" t="s">
        <v>74</v>
      </c>
      <c r="W32" s="38"/>
      <c r="X32" s="38"/>
      <c r="Y32" s="38"/>
    </row>
    <row r="33" ht="15.75" customHeight="1">
      <c r="A33" s="38">
        <v>2017.0</v>
      </c>
      <c r="B33" s="38" t="s">
        <v>19</v>
      </c>
      <c r="C33" s="38">
        <v>2.0</v>
      </c>
      <c r="D33" s="38">
        <v>106.0</v>
      </c>
      <c r="E33" s="38"/>
      <c r="F33" s="40">
        <v>42893.708333333336</v>
      </c>
      <c r="G33" s="38" t="s">
        <v>40</v>
      </c>
      <c r="H33" s="38">
        <v>73.0</v>
      </c>
      <c r="I33" s="38">
        <v>4100.0</v>
      </c>
      <c r="J33" s="38">
        <v>36.0</v>
      </c>
      <c r="K33" s="38" t="s">
        <v>23</v>
      </c>
      <c r="L33" s="38" t="s">
        <v>23</v>
      </c>
      <c r="M33" s="38"/>
      <c r="N33" s="38">
        <v>4306.0</v>
      </c>
      <c r="O33" s="38">
        <v>131165.0</v>
      </c>
      <c r="P33" s="38"/>
      <c r="Q33" s="38"/>
      <c r="R33" s="38"/>
      <c r="S33" s="38">
        <v>2.0</v>
      </c>
      <c r="T33" s="38">
        <v>2.0</v>
      </c>
      <c r="U33" s="38">
        <v>106.0</v>
      </c>
      <c r="V33" s="38" t="s">
        <v>966</v>
      </c>
      <c r="W33" s="38"/>
      <c r="X33" s="38"/>
      <c r="Y33" s="38"/>
    </row>
    <row r="34" ht="15.75" customHeight="1">
      <c r="A34" s="38">
        <v>2017.0</v>
      </c>
      <c r="B34" s="38" t="s">
        <v>19</v>
      </c>
      <c r="C34" s="38">
        <v>2.0</v>
      </c>
      <c r="D34" s="38"/>
      <c r="E34" s="38" t="s">
        <v>37</v>
      </c>
      <c r="F34" s="40">
        <v>42895.354166666664</v>
      </c>
      <c r="G34" s="38" t="s">
        <v>21</v>
      </c>
      <c r="H34" s="38">
        <v>72.0</v>
      </c>
      <c r="I34" s="38">
        <v>3750.0</v>
      </c>
      <c r="J34" s="38">
        <v>35.0</v>
      </c>
      <c r="K34" s="38" t="s">
        <v>23</v>
      </c>
      <c r="L34" s="38" t="s">
        <v>23</v>
      </c>
      <c r="M34" s="38"/>
      <c r="N34" s="38">
        <v>4307.0</v>
      </c>
      <c r="O34" s="38">
        <v>123474.0</v>
      </c>
      <c r="P34" s="38"/>
      <c r="Q34" s="38"/>
      <c r="R34" s="38"/>
      <c r="S34" s="38">
        <v>2.0</v>
      </c>
      <c r="T34" s="38"/>
      <c r="U34" s="38"/>
      <c r="V34" s="38"/>
      <c r="W34" s="38"/>
      <c r="X34" s="38"/>
      <c r="Y34" s="38"/>
    </row>
    <row r="35" ht="15.75" customHeight="1">
      <c r="A35" s="38">
        <v>2017.0</v>
      </c>
      <c r="B35" s="38" t="s">
        <v>19</v>
      </c>
      <c r="C35" s="38">
        <v>2.0</v>
      </c>
      <c r="D35" s="38">
        <v>49.0</v>
      </c>
      <c r="E35" s="38"/>
      <c r="F35" s="40">
        <v>42895.416666666664</v>
      </c>
      <c r="G35" s="38" t="s">
        <v>40</v>
      </c>
      <c r="H35" s="38">
        <v>85.0</v>
      </c>
      <c r="I35" s="38">
        <v>6000.0</v>
      </c>
      <c r="J35" s="38">
        <v>41.0</v>
      </c>
      <c r="K35" s="38" t="s">
        <v>23</v>
      </c>
      <c r="L35" s="38" t="s">
        <v>23</v>
      </c>
      <c r="M35" s="38"/>
      <c r="N35" s="38">
        <v>4308.0</v>
      </c>
      <c r="O35" s="38">
        <v>102504.0</v>
      </c>
      <c r="P35" s="38"/>
      <c r="Q35" s="38"/>
      <c r="R35" s="38"/>
      <c r="S35" s="38">
        <v>2.0</v>
      </c>
      <c r="T35" s="38">
        <v>2.0</v>
      </c>
      <c r="U35" s="38">
        <v>49.0</v>
      </c>
      <c r="V35" s="38" t="s">
        <v>74</v>
      </c>
      <c r="W35" s="38"/>
      <c r="X35" s="38"/>
      <c r="Y35" s="38"/>
    </row>
    <row r="36" ht="15.75" customHeight="1">
      <c r="A36" s="38">
        <v>2017.0</v>
      </c>
      <c r="B36" s="38" t="s">
        <v>19</v>
      </c>
      <c r="C36" s="38">
        <v>2.0</v>
      </c>
      <c r="D36" s="38">
        <v>49.0</v>
      </c>
      <c r="E36" s="38"/>
      <c r="F36" s="40">
        <v>42895.458333333336</v>
      </c>
      <c r="G36" s="38" t="s">
        <v>40</v>
      </c>
      <c r="H36" s="38">
        <v>79.0</v>
      </c>
      <c r="I36" s="38">
        <v>5200.0</v>
      </c>
      <c r="J36" s="38">
        <v>39.0</v>
      </c>
      <c r="K36" s="38" t="s">
        <v>23</v>
      </c>
      <c r="L36" s="38" t="s">
        <v>23</v>
      </c>
      <c r="M36" s="38"/>
      <c r="N36" s="38">
        <v>4309.0</v>
      </c>
      <c r="O36" s="38">
        <v>53841.0</v>
      </c>
      <c r="P36" s="38"/>
      <c r="Q36" s="38"/>
      <c r="R36" s="38"/>
      <c r="S36" s="38">
        <v>2.0</v>
      </c>
      <c r="T36" s="38">
        <v>2.0</v>
      </c>
      <c r="U36" s="38">
        <v>49.0</v>
      </c>
      <c r="V36" s="38" t="s">
        <v>74</v>
      </c>
      <c r="W36" s="38"/>
      <c r="X36" s="38"/>
      <c r="Y36" s="38"/>
    </row>
    <row r="37" ht="15.75" customHeight="1">
      <c r="A37" s="38">
        <v>2017.0</v>
      </c>
      <c r="B37" s="38" t="s">
        <v>19</v>
      </c>
      <c r="C37" s="38">
        <v>2.0</v>
      </c>
      <c r="D37" s="38">
        <v>49.0</v>
      </c>
      <c r="E37" s="38"/>
      <c r="F37" s="40">
        <v>42896.645833333336</v>
      </c>
      <c r="G37" s="38" t="s">
        <v>40</v>
      </c>
      <c r="H37" s="38">
        <v>75.0</v>
      </c>
      <c r="I37" s="38">
        <v>4000.0</v>
      </c>
      <c r="J37" s="38">
        <v>36.0</v>
      </c>
      <c r="K37" s="38" t="s">
        <v>23</v>
      </c>
      <c r="L37" s="38" t="s">
        <v>23</v>
      </c>
      <c r="M37" s="38"/>
      <c r="N37" s="38">
        <v>4310.0</v>
      </c>
      <c r="O37" s="38">
        <v>115607.0</v>
      </c>
      <c r="P37" s="38"/>
      <c r="Q37" s="38"/>
      <c r="R37" s="38"/>
      <c r="S37" s="38">
        <v>2.0</v>
      </c>
      <c r="T37" s="38">
        <v>2.0</v>
      </c>
      <c r="U37" s="38">
        <v>49.0</v>
      </c>
      <c r="V37" s="38" t="s">
        <v>74</v>
      </c>
      <c r="W37" s="38"/>
      <c r="X37" s="38"/>
      <c r="Y37" s="38"/>
    </row>
    <row r="38" ht="15.75" customHeight="1">
      <c r="A38" s="38">
        <v>2017.0</v>
      </c>
      <c r="B38" s="38" t="s">
        <v>19</v>
      </c>
      <c r="C38" s="38">
        <v>2.0</v>
      </c>
      <c r="D38" s="38"/>
      <c r="E38" s="38" t="s">
        <v>1169</v>
      </c>
      <c r="F38" s="40">
        <v>42896.6875</v>
      </c>
      <c r="G38" s="38" t="s">
        <v>21</v>
      </c>
      <c r="H38" s="38">
        <v>82.0</v>
      </c>
      <c r="I38" s="38">
        <v>5800.0</v>
      </c>
      <c r="J38" s="38">
        <v>41.0</v>
      </c>
      <c r="K38" s="38" t="s">
        <v>23</v>
      </c>
      <c r="L38" s="38" t="s">
        <v>23</v>
      </c>
      <c r="M38" s="38"/>
      <c r="N38" s="38">
        <v>4311.0</v>
      </c>
      <c r="O38" s="38">
        <v>172288.0</v>
      </c>
      <c r="P38" s="38"/>
      <c r="Q38" s="38"/>
      <c r="R38" s="38"/>
      <c r="S38" s="38">
        <v>2.0</v>
      </c>
      <c r="T38" s="38"/>
      <c r="U38" s="38"/>
      <c r="V38" s="38"/>
      <c r="W38" s="38"/>
      <c r="X38" s="38"/>
      <c r="Y38" s="38"/>
    </row>
    <row r="39" ht="15.75" customHeight="1">
      <c r="A39" s="38">
        <v>2017.0</v>
      </c>
      <c r="B39" s="38" t="s">
        <v>19</v>
      </c>
      <c r="C39" s="38">
        <v>2.0</v>
      </c>
      <c r="D39" s="38"/>
      <c r="E39" s="38" t="s">
        <v>42</v>
      </c>
      <c r="F39" s="40">
        <v>42897.354166666664</v>
      </c>
      <c r="G39" s="38" t="s">
        <v>21</v>
      </c>
      <c r="H39" s="38">
        <v>76.0</v>
      </c>
      <c r="I39" s="38">
        <v>4800.0</v>
      </c>
      <c r="J39" s="38">
        <v>40.0</v>
      </c>
      <c r="K39" s="38" t="s">
        <v>23</v>
      </c>
      <c r="L39" s="38" t="s">
        <v>35</v>
      </c>
      <c r="M39" s="38"/>
      <c r="N39" s="38">
        <v>4312.0</v>
      </c>
      <c r="O39" s="38">
        <v>3559.0</v>
      </c>
      <c r="P39" s="38"/>
      <c r="Q39" s="38"/>
      <c r="R39" s="38"/>
      <c r="S39" s="38">
        <v>2.0</v>
      </c>
      <c r="T39" s="38"/>
      <c r="U39" s="38"/>
      <c r="V39" s="38"/>
      <c r="W39" s="38"/>
      <c r="X39" s="38"/>
      <c r="Y39" s="38"/>
    </row>
    <row r="40" ht="15.75" customHeight="1">
      <c r="A40" s="38">
        <v>2017.0</v>
      </c>
      <c r="B40" s="38" t="s">
        <v>19</v>
      </c>
      <c r="C40" s="38">
        <v>2.0</v>
      </c>
      <c r="D40" s="38"/>
      <c r="E40" s="38" t="s">
        <v>1170</v>
      </c>
      <c r="F40" s="40">
        <v>42897.666666666664</v>
      </c>
      <c r="G40" s="38" t="s">
        <v>21</v>
      </c>
      <c r="H40" s="38">
        <v>77.0</v>
      </c>
      <c r="I40" s="38">
        <v>5250.0</v>
      </c>
      <c r="J40" s="38">
        <v>39.0</v>
      </c>
      <c r="K40" s="38" t="s">
        <v>23</v>
      </c>
      <c r="L40" s="38" t="s">
        <v>23</v>
      </c>
      <c r="M40" s="38"/>
      <c r="N40" s="38">
        <v>4313.0</v>
      </c>
      <c r="O40" s="38">
        <v>138038.0</v>
      </c>
      <c r="P40" s="38"/>
      <c r="Q40" s="38"/>
      <c r="R40" s="38"/>
      <c r="S40" s="38">
        <v>2.0</v>
      </c>
      <c r="T40" s="38"/>
      <c r="U40" s="38"/>
      <c r="V40" s="38"/>
      <c r="W40" s="38"/>
      <c r="X40" s="38"/>
      <c r="Y40" s="38"/>
    </row>
    <row r="41" ht="15.75" customHeight="1">
      <c r="A41" s="38">
        <v>2017.0</v>
      </c>
      <c r="B41" s="38" t="s">
        <v>19</v>
      </c>
      <c r="C41" s="38">
        <v>2.0</v>
      </c>
      <c r="D41" s="38"/>
      <c r="E41" s="38" t="s">
        <v>42</v>
      </c>
      <c r="F41" s="40">
        <v>42897.75</v>
      </c>
      <c r="G41" s="38" t="s">
        <v>21</v>
      </c>
      <c r="H41" s="38">
        <v>80.0</v>
      </c>
      <c r="I41" s="38">
        <v>5050.0</v>
      </c>
      <c r="J41" s="38">
        <v>38.0</v>
      </c>
      <c r="K41" s="38" t="s">
        <v>23</v>
      </c>
      <c r="L41" s="38" t="s">
        <v>23</v>
      </c>
      <c r="M41" s="38"/>
      <c r="N41" s="38">
        <v>4314.0</v>
      </c>
      <c r="O41" s="38">
        <v>105272.0</v>
      </c>
      <c r="P41" s="38"/>
      <c r="Q41" s="38"/>
      <c r="R41" s="38"/>
      <c r="S41" s="38">
        <v>2.0</v>
      </c>
      <c r="T41" s="38"/>
      <c r="U41" s="38"/>
      <c r="V41" s="38"/>
      <c r="W41" s="38"/>
      <c r="X41" s="38"/>
      <c r="Y41" s="38"/>
    </row>
    <row r="42" ht="15.75" customHeight="1">
      <c r="A42" s="38">
        <v>2017.0</v>
      </c>
      <c r="B42" s="38" t="s">
        <v>19</v>
      </c>
      <c r="C42" s="38">
        <v>2.0</v>
      </c>
      <c r="D42" s="38">
        <v>105.0</v>
      </c>
      <c r="E42" s="38"/>
      <c r="F42" s="40">
        <v>42900.416666666664</v>
      </c>
      <c r="G42" s="38" t="s">
        <v>40</v>
      </c>
      <c r="H42" s="38">
        <v>80.0</v>
      </c>
      <c r="I42" s="38">
        <v>5650.0</v>
      </c>
      <c r="J42" s="38">
        <v>42.0</v>
      </c>
      <c r="K42" s="38" t="s">
        <v>23</v>
      </c>
      <c r="L42" s="38" t="s">
        <v>23</v>
      </c>
      <c r="M42" s="38"/>
      <c r="N42" s="38">
        <v>4315.0</v>
      </c>
      <c r="O42" s="38">
        <v>106938.0</v>
      </c>
      <c r="P42" s="38"/>
      <c r="Q42" s="38"/>
      <c r="R42" s="38"/>
      <c r="S42" s="38">
        <v>2.0</v>
      </c>
      <c r="T42" s="38">
        <v>2.0</v>
      </c>
      <c r="U42" s="38">
        <v>105.0</v>
      </c>
      <c r="V42" s="38" t="s">
        <v>817</v>
      </c>
      <c r="W42" s="38"/>
      <c r="X42" s="38"/>
      <c r="Y42" s="38"/>
    </row>
    <row r="43" ht="15.75" customHeight="1">
      <c r="A43" s="38">
        <v>2017.0</v>
      </c>
      <c r="B43" s="38" t="s">
        <v>19</v>
      </c>
      <c r="C43" s="38">
        <v>2.0</v>
      </c>
      <c r="D43" s="38"/>
      <c r="E43" s="38" t="s">
        <v>55</v>
      </c>
      <c r="F43" s="40">
        <v>42909.395833333336</v>
      </c>
      <c r="G43" s="38" t="s">
        <v>21</v>
      </c>
      <c r="H43" s="38">
        <v>61.0</v>
      </c>
      <c r="I43" s="38">
        <v>2000.0</v>
      </c>
      <c r="J43" s="38">
        <v>27.0</v>
      </c>
      <c r="K43" s="38" t="s">
        <v>23</v>
      </c>
      <c r="L43" s="38" t="s">
        <v>35</v>
      </c>
      <c r="M43" s="38"/>
      <c r="N43" s="38">
        <v>4316.0</v>
      </c>
      <c r="O43" s="38">
        <v>161163.0</v>
      </c>
      <c r="P43" s="38"/>
      <c r="Q43" s="38"/>
      <c r="R43" s="38"/>
      <c r="S43" s="38">
        <v>2.0</v>
      </c>
      <c r="T43" s="38"/>
      <c r="U43" s="38"/>
      <c r="V43" s="38"/>
      <c r="W43" s="38"/>
      <c r="X43" s="38"/>
      <c r="Y43" s="38"/>
    </row>
    <row r="44" ht="15.75" customHeight="1">
      <c r="A44" s="38">
        <v>2017.0</v>
      </c>
      <c r="B44" s="38" t="s">
        <v>19</v>
      </c>
      <c r="C44" s="38">
        <v>2.0</v>
      </c>
      <c r="D44" s="38">
        <v>49.0</v>
      </c>
      <c r="E44" s="38"/>
      <c r="F44" s="40">
        <v>42920.75</v>
      </c>
      <c r="G44" s="38" t="s">
        <v>40</v>
      </c>
      <c r="H44" s="38">
        <v>71.0</v>
      </c>
      <c r="I44" s="38">
        <v>3800.0</v>
      </c>
      <c r="J44" s="38">
        <v>36.0</v>
      </c>
      <c r="K44" s="38" t="s">
        <v>23</v>
      </c>
      <c r="L44" s="38" t="s">
        <v>35</v>
      </c>
      <c r="M44" s="38"/>
      <c r="N44" s="38">
        <v>4317.0</v>
      </c>
      <c r="O44" s="38">
        <v>157777.0</v>
      </c>
      <c r="P44" s="38"/>
      <c r="Q44" s="38"/>
      <c r="R44" s="38"/>
      <c r="S44" s="38">
        <v>2.0</v>
      </c>
      <c r="T44" s="38">
        <v>2.0</v>
      </c>
      <c r="U44" s="38">
        <v>49.0</v>
      </c>
      <c r="V44" s="38" t="s">
        <v>74</v>
      </c>
      <c r="W44" s="38"/>
      <c r="X44" s="38"/>
      <c r="Y44" s="38"/>
    </row>
    <row r="45" ht="15.75" customHeight="1">
      <c r="A45" s="38">
        <v>2017.0</v>
      </c>
      <c r="B45" s="38" t="s">
        <v>19</v>
      </c>
      <c r="C45" s="38">
        <v>2.0</v>
      </c>
      <c r="D45" s="38">
        <v>54.0</v>
      </c>
      <c r="E45" s="38"/>
      <c r="F45" s="40">
        <v>42923.5</v>
      </c>
      <c r="G45" s="38" t="s">
        <v>40</v>
      </c>
      <c r="H45" s="38">
        <v>69.0</v>
      </c>
      <c r="I45" s="38">
        <v>2000.0</v>
      </c>
      <c r="J45" s="38">
        <v>27.0</v>
      </c>
      <c r="K45" s="38" t="s">
        <v>23</v>
      </c>
      <c r="L45" s="38" t="s">
        <v>35</v>
      </c>
      <c r="M45" s="38"/>
      <c r="N45" s="38">
        <v>4319.0</v>
      </c>
      <c r="O45" s="38">
        <v>20334.0</v>
      </c>
      <c r="P45" s="38"/>
      <c r="Q45" s="38"/>
      <c r="R45" s="38"/>
      <c r="S45" s="38">
        <v>2.0</v>
      </c>
      <c r="T45" s="38">
        <v>2.0</v>
      </c>
      <c r="U45" s="38">
        <v>54.0</v>
      </c>
      <c r="V45" s="38" t="s">
        <v>67</v>
      </c>
      <c r="W45" s="38"/>
      <c r="X45" s="38"/>
      <c r="Y45" s="38"/>
    </row>
    <row r="46" ht="15.75" customHeight="1">
      <c r="A46" s="38">
        <v>2017.0</v>
      </c>
      <c r="B46" s="38" t="s">
        <v>19</v>
      </c>
      <c r="C46" s="38">
        <v>2.0</v>
      </c>
      <c r="D46" s="38"/>
      <c r="E46" s="38" t="s">
        <v>1171</v>
      </c>
      <c r="F46" s="40">
        <v>42923.5625</v>
      </c>
      <c r="G46" s="38" t="s">
        <v>21</v>
      </c>
      <c r="H46" s="38">
        <v>58.0</v>
      </c>
      <c r="I46" s="38">
        <v>1800.0</v>
      </c>
      <c r="J46" s="38">
        <v>26.0</v>
      </c>
      <c r="K46" s="38" t="s">
        <v>23</v>
      </c>
      <c r="L46" s="38" t="s">
        <v>35</v>
      </c>
      <c r="M46" s="38"/>
      <c r="N46" s="38">
        <v>4318.0</v>
      </c>
      <c r="O46" s="38">
        <v>156043.0</v>
      </c>
      <c r="P46" s="38"/>
      <c r="Q46" s="38"/>
      <c r="R46" s="38"/>
      <c r="S46" s="38">
        <v>2.0</v>
      </c>
      <c r="T46" s="38"/>
      <c r="U46" s="38"/>
      <c r="V46" s="38"/>
      <c r="W46" s="38"/>
      <c r="X46" s="38"/>
      <c r="Y46" s="38"/>
    </row>
    <row r="47" ht="15.75" customHeight="1">
      <c r="A47" s="38">
        <v>2017.0</v>
      </c>
      <c r="B47" s="38" t="s">
        <v>19</v>
      </c>
      <c r="C47" s="38">
        <v>2.0</v>
      </c>
      <c r="D47" s="38"/>
      <c r="E47" s="38" t="s">
        <v>1172</v>
      </c>
      <c r="F47" s="40">
        <v>42924.8125</v>
      </c>
      <c r="G47" s="38" t="s">
        <v>21</v>
      </c>
      <c r="H47" s="38">
        <v>56.0</v>
      </c>
      <c r="I47" s="38">
        <v>1800.0</v>
      </c>
      <c r="J47" s="38">
        <v>25.0</v>
      </c>
      <c r="K47" s="38" t="s">
        <v>23</v>
      </c>
      <c r="L47" s="38" t="s">
        <v>35</v>
      </c>
      <c r="M47" s="38"/>
      <c r="N47" s="38">
        <v>4320.0</v>
      </c>
      <c r="O47" s="38">
        <v>172266.0</v>
      </c>
      <c r="P47" s="38"/>
      <c r="Q47" s="38"/>
      <c r="R47" s="38"/>
      <c r="S47" s="38">
        <v>2.0</v>
      </c>
      <c r="T47" s="38"/>
      <c r="U47" s="38"/>
      <c r="V47" s="38"/>
      <c r="W47" s="38"/>
      <c r="X47" s="38"/>
      <c r="Y47" s="38"/>
    </row>
    <row r="48" ht="15.75" customHeight="1">
      <c r="A48" s="38">
        <v>2017.0</v>
      </c>
      <c r="B48" s="38" t="s">
        <v>19</v>
      </c>
      <c r="C48" s="38">
        <v>2.0</v>
      </c>
      <c r="D48" s="38">
        <v>52.0</v>
      </c>
      <c r="E48" s="38"/>
      <c r="F48" s="40">
        <v>42925.645833333336</v>
      </c>
      <c r="G48" s="38" t="s">
        <v>40</v>
      </c>
      <c r="H48" s="38">
        <v>74.0</v>
      </c>
      <c r="I48" s="38">
        <v>4700.0</v>
      </c>
      <c r="J48" s="38">
        <v>37.0</v>
      </c>
      <c r="K48" s="38" t="s">
        <v>23</v>
      </c>
      <c r="L48" s="38" t="s">
        <v>35</v>
      </c>
      <c r="M48" s="38"/>
      <c r="N48" s="38">
        <v>4322.0</v>
      </c>
      <c r="O48" s="38">
        <v>69143.0</v>
      </c>
      <c r="P48" s="38"/>
      <c r="Q48" s="38"/>
      <c r="R48" s="38"/>
      <c r="S48" s="38">
        <v>2.0</v>
      </c>
      <c r="T48" s="38">
        <v>2.0</v>
      </c>
      <c r="U48" s="38">
        <v>52.0</v>
      </c>
      <c r="V48" s="38" t="s">
        <v>70</v>
      </c>
      <c r="W48" s="38"/>
      <c r="X48" s="38"/>
      <c r="Y48" s="38"/>
    </row>
    <row r="49" ht="15.75" customHeight="1">
      <c r="A49" s="38">
        <v>2017.0</v>
      </c>
      <c r="B49" s="38" t="s">
        <v>19</v>
      </c>
      <c r="C49" s="38">
        <v>2.0</v>
      </c>
      <c r="D49" s="38">
        <v>52.0</v>
      </c>
      <c r="E49" s="38"/>
      <c r="F49" s="40">
        <v>42925.666666666664</v>
      </c>
      <c r="G49" s="38" t="s">
        <v>40</v>
      </c>
      <c r="H49" s="38">
        <v>56.0</v>
      </c>
      <c r="I49" s="38">
        <v>1900.0</v>
      </c>
      <c r="J49" s="38">
        <v>27.0</v>
      </c>
      <c r="K49" s="38" t="s">
        <v>23</v>
      </c>
      <c r="L49" s="38" t="s">
        <v>35</v>
      </c>
      <c r="M49" s="38"/>
      <c r="N49" s="38">
        <v>4323.0</v>
      </c>
      <c r="O49" s="38">
        <v>217553.0</v>
      </c>
      <c r="P49" s="38"/>
      <c r="Q49" s="38"/>
      <c r="R49" s="38"/>
      <c r="S49" s="38">
        <v>2.0</v>
      </c>
      <c r="T49" s="38">
        <v>2.0</v>
      </c>
      <c r="U49" s="38">
        <v>52.0</v>
      </c>
      <c r="V49" s="38" t="s">
        <v>70</v>
      </c>
      <c r="W49" s="38"/>
      <c r="X49" s="38"/>
      <c r="Y49" s="38"/>
    </row>
    <row r="50" ht="15.75" customHeight="1">
      <c r="A50" s="38">
        <v>2017.0</v>
      </c>
      <c r="B50" s="38" t="s">
        <v>19</v>
      </c>
      <c r="C50" s="38">
        <v>2.0</v>
      </c>
      <c r="D50" s="38"/>
      <c r="E50" s="38" t="s">
        <v>965</v>
      </c>
      <c r="F50" s="40">
        <v>42925.708333333336</v>
      </c>
      <c r="G50" s="38" t="s">
        <v>21</v>
      </c>
      <c r="H50" s="38">
        <v>56.0</v>
      </c>
      <c r="I50" s="38">
        <v>1700.0</v>
      </c>
      <c r="J50" s="38">
        <v>26.0</v>
      </c>
      <c r="K50" s="38" t="s">
        <v>23</v>
      </c>
      <c r="L50" s="38" t="s">
        <v>35</v>
      </c>
      <c r="M50" s="38"/>
      <c r="N50" s="38">
        <v>4321.0</v>
      </c>
      <c r="O50" s="38">
        <v>67258.0</v>
      </c>
      <c r="P50" s="38"/>
      <c r="Q50" s="38"/>
      <c r="R50" s="38"/>
      <c r="S50" s="38">
        <v>2.0</v>
      </c>
      <c r="T50" s="38"/>
      <c r="U50" s="38"/>
      <c r="V50" s="38"/>
      <c r="W50" s="38"/>
      <c r="X50" s="38"/>
      <c r="Y50" s="38"/>
    </row>
    <row r="51" ht="15.75" customHeight="1">
      <c r="A51" s="38">
        <v>2017.0</v>
      </c>
      <c r="B51" s="38" t="s">
        <v>19</v>
      </c>
      <c r="C51" s="38">
        <v>2.0</v>
      </c>
      <c r="D51" s="38">
        <v>52.0</v>
      </c>
      <c r="E51" s="38"/>
      <c r="F51" s="40">
        <v>42925.75</v>
      </c>
      <c r="G51" s="38" t="s">
        <v>40</v>
      </c>
      <c r="H51" s="38">
        <v>60.0</v>
      </c>
      <c r="I51" s="38">
        <v>2100.0</v>
      </c>
      <c r="J51" s="38">
        <v>30.0</v>
      </c>
      <c r="K51" s="38" t="s">
        <v>23</v>
      </c>
      <c r="L51" s="38" t="s">
        <v>35</v>
      </c>
      <c r="M51" s="38"/>
      <c r="N51" s="38">
        <v>4324.0</v>
      </c>
      <c r="O51" s="38">
        <v>217563.0</v>
      </c>
      <c r="P51" s="38"/>
      <c r="Q51" s="38"/>
      <c r="R51" s="38"/>
      <c r="S51" s="38">
        <v>2.0</v>
      </c>
      <c r="T51" s="38">
        <v>2.0</v>
      </c>
      <c r="U51" s="38">
        <v>52.0</v>
      </c>
      <c r="V51" s="38" t="s">
        <v>70</v>
      </c>
      <c r="W51" s="38"/>
      <c r="X51" s="38"/>
      <c r="Y51" s="38"/>
    </row>
    <row r="52" ht="15.75" customHeight="1">
      <c r="A52" s="38">
        <v>2017.0</v>
      </c>
      <c r="B52" s="38" t="s">
        <v>19</v>
      </c>
      <c r="C52" s="38">
        <v>2.0</v>
      </c>
      <c r="D52" s="38">
        <v>49.0</v>
      </c>
      <c r="E52" s="38"/>
      <c r="F52" s="40">
        <v>42927.458333333336</v>
      </c>
      <c r="G52" s="38" t="s">
        <v>40</v>
      </c>
      <c r="H52" s="38">
        <v>57.0</v>
      </c>
      <c r="I52" s="38">
        <v>1800.0</v>
      </c>
      <c r="J52" s="38">
        <v>28.0</v>
      </c>
      <c r="K52" s="38" t="s">
        <v>23</v>
      </c>
      <c r="L52" s="38" t="s">
        <v>35</v>
      </c>
      <c r="M52" s="38" t="s">
        <v>814</v>
      </c>
      <c r="N52" s="38">
        <v>4326.0</v>
      </c>
      <c r="O52" s="38">
        <v>108546.0</v>
      </c>
      <c r="P52" s="38"/>
      <c r="Q52" s="38"/>
      <c r="R52" s="38"/>
      <c r="S52" s="38">
        <v>2.0</v>
      </c>
      <c r="T52" s="38">
        <v>2.0</v>
      </c>
      <c r="U52" s="38">
        <v>49.0</v>
      </c>
      <c r="V52" s="38" t="s">
        <v>74</v>
      </c>
      <c r="W52" s="38"/>
      <c r="X52" s="38"/>
      <c r="Y52" s="38"/>
    </row>
    <row r="53" ht="15.75" customHeight="1">
      <c r="A53" s="38">
        <v>2017.0</v>
      </c>
      <c r="B53" s="38" t="s">
        <v>19</v>
      </c>
      <c r="C53" s="38">
        <v>2.0</v>
      </c>
      <c r="D53" s="38">
        <v>47.0</v>
      </c>
      <c r="E53" s="38"/>
      <c r="F53" s="40">
        <v>42927.708333333336</v>
      </c>
      <c r="G53" s="38" t="s">
        <v>40</v>
      </c>
      <c r="H53" s="38">
        <v>70.0</v>
      </c>
      <c r="I53" s="38">
        <v>3000.0</v>
      </c>
      <c r="J53" s="38">
        <v>32.0</v>
      </c>
      <c r="K53" s="38" t="s">
        <v>23</v>
      </c>
      <c r="L53" s="38" t="s">
        <v>35</v>
      </c>
      <c r="M53" s="38" t="s">
        <v>814</v>
      </c>
      <c r="N53" s="38">
        <v>4325.0</v>
      </c>
      <c r="O53" s="38">
        <v>216245.0</v>
      </c>
      <c r="P53" s="38" t="s">
        <v>816</v>
      </c>
      <c r="Q53" s="38"/>
      <c r="R53" s="38"/>
      <c r="S53" s="38">
        <v>2.0</v>
      </c>
      <c r="T53" s="38">
        <v>2.0</v>
      </c>
      <c r="U53" s="38">
        <v>47.0</v>
      </c>
      <c r="V53" s="38" t="s">
        <v>68</v>
      </c>
      <c r="W53" s="38"/>
      <c r="X53" s="38"/>
      <c r="Y53" s="38"/>
    </row>
    <row r="54" ht="15.75" customHeight="1">
      <c r="A54" s="38">
        <v>2017.0</v>
      </c>
      <c r="B54" s="38" t="s">
        <v>19</v>
      </c>
      <c r="C54" s="38">
        <v>2.0</v>
      </c>
      <c r="D54" s="38">
        <v>52.0</v>
      </c>
      <c r="E54" s="38"/>
      <c r="F54" s="40">
        <v>42930.5</v>
      </c>
      <c r="G54" s="38" t="s">
        <v>40</v>
      </c>
      <c r="H54" s="38">
        <v>58.0</v>
      </c>
      <c r="I54" s="38">
        <v>1700.0</v>
      </c>
      <c r="J54" s="38">
        <v>26.0</v>
      </c>
      <c r="K54" s="38" t="s">
        <v>23</v>
      </c>
      <c r="L54" s="38" t="s">
        <v>35</v>
      </c>
      <c r="M54" s="38"/>
      <c r="N54" s="38">
        <v>4327.0</v>
      </c>
      <c r="O54" s="38">
        <v>110601.0</v>
      </c>
      <c r="P54" s="38"/>
      <c r="Q54" s="38"/>
      <c r="R54" s="38"/>
      <c r="S54" s="38">
        <v>2.0</v>
      </c>
      <c r="T54" s="38">
        <v>2.0</v>
      </c>
      <c r="U54" s="38">
        <v>52.0</v>
      </c>
      <c r="V54" s="38" t="s">
        <v>70</v>
      </c>
      <c r="W54" s="38"/>
      <c r="X54" s="38"/>
      <c r="Y54" s="38"/>
    </row>
    <row r="55" ht="15.75" customHeight="1">
      <c r="A55" s="38">
        <v>2017.0</v>
      </c>
      <c r="B55" s="38" t="s">
        <v>19</v>
      </c>
      <c r="C55" s="38">
        <v>2.0</v>
      </c>
      <c r="D55" s="38"/>
      <c r="E55" s="38" t="s">
        <v>62</v>
      </c>
      <c r="F55" s="40">
        <v>42931.458333333336</v>
      </c>
      <c r="G55" s="38" t="s">
        <v>21</v>
      </c>
      <c r="H55" s="38">
        <v>53.0</v>
      </c>
      <c r="I55" s="38">
        <v>1500.0</v>
      </c>
      <c r="J55" s="38">
        <v>26.0</v>
      </c>
      <c r="K55" s="38" t="s">
        <v>23</v>
      </c>
      <c r="L55" s="38" t="s">
        <v>35</v>
      </c>
      <c r="M55" s="38" t="s">
        <v>814</v>
      </c>
      <c r="N55" s="38">
        <v>4328.0</v>
      </c>
      <c r="O55" s="38">
        <v>62223.0</v>
      </c>
      <c r="P55" s="38"/>
      <c r="Q55" s="38"/>
      <c r="R55" s="38"/>
      <c r="S55" s="38">
        <v>2.0</v>
      </c>
      <c r="T55" s="38"/>
      <c r="U55" s="38"/>
      <c r="V55" s="38"/>
      <c r="W55" s="38"/>
      <c r="X55" s="38"/>
      <c r="Y55" s="38"/>
    </row>
    <row r="56" ht="15.75" customHeight="1">
      <c r="A56" s="38">
        <v>2017.0</v>
      </c>
      <c r="B56" s="38" t="s">
        <v>19</v>
      </c>
      <c r="C56" s="38">
        <v>2.0</v>
      </c>
      <c r="D56" s="38"/>
      <c r="E56" s="38" t="s">
        <v>1170</v>
      </c>
      <c r="F56" s="40">
        <v>42931.541666666664</v>
      </c>
      <c r="G56" s="38" t="s">
        <v>21</v>
      </c>
      <c r="H56" s="38">
        <v>59.0</v>
      </c>
      <c r="I56" s="38">
        <v>1950.0</v>
      </c>
      <c r="J56" s="38">
        <v>28.0</v>
      </c>
      <c r="K56" s="38" t="s">
        <v>23</v>
      </c>
      <c r="L56" s="38" t="s">
        <v>35</v>
      </c>
      <c r="M56" s="38"/>
      <c r="N56" s="38">
        <v>4329.0</v>
      </c>
      <c r="O56" s="38">
        <v>144157.0</v>
      </c>
      <c r="P56" s="38"/>
      <c r="Q56" s="38"/>
      <c r="R56" s="38"/>
      <c r="S56" s="38">
        <v>2.0</v>
      </c>
      <c r="T56" s="38"/>
      <c r="U56" s="38"/>
      <c r="V56" s="38"/>
      <c r="W56" s="38"/>
      <c r="X56" s="38"/>
      <c r="Y56" s="38"/>
    </row>
    <row r="57" ht="15.75" customHeight="1">
      <c r="A57" s="38">
        <v>2017.0</v>
      </c>
      <c r="B57" s="38" t="s">
        <v>82</v>
      </c>
      <c r="C57" s="38">
        <v>4.0</v>
      </c>
      <c r="D57" s="38">
        <v>10.0</v>
      </c>
      <c r="E57" s="38"/>
      <c r="F57" s="40">
        <v>42841.32638888889</v>
      </c>
      <c r="G57" s="38" t="s">
        <v>40</v>
      </c>
      <c r="H57" s="38">
        <v>79.0</v>
      </c>
      <c r="I57" s="38">
        <v>5700.0</v>
      </c>
      <c r="J57" s="38">
        <v>44.0</v>
      </c>
      <c r="K57" s="38" t="s">
        <v>23</v>
      </c>
      <c r="L57" s="38" t="s">
        <v>23</v>
      </c>
      <c r="M57" s="38" t="s">
        <v>821</v>
      </c>
      <c r="N57" s="38">
        <v>4.0</v>
      </c>
      <c r="O57" s="38">
        <v>166785.0</v>
      </c>
      <c r="P57" s="38"/>
      <c r="Q57" s="38"/>
      <c r="R57" s="38"/>
      <c r="S57" s="38">
        <v>4.0</v>
      </c>
      <c r="T57" s="38">
        <v>4.0</v>
      </c>
      <c r="U57" s="38">
        <v>10.0</v>
      </c>
      <c r="V57" s="38" t="s">
        <v>834</v>
      </c>
      <c r="W57" s="38"/>
      <c r="X57" s="38"/>
      <c r="Y57" s="38"/>
    </row>
    <row r="58" ht="15.75" customHeight="1">
      <c r="A58" s="38">
        <v>2017.0</v>
      </c>
      <c r="B58" s="38" t="s">
        <v>82</v>
      </c>
      <c r="C58" s="38">
        <v>4.0</v>
      </c>
      <c r="D58" s="38">
        <v>10.0</v>
      </c>
      <c r="E58" s="38"/>
      <c r="F58" s="40">
        <v>42841.375</v>
      </c>
      <c r="G58" s="38" t="s">
        <v>40</v>
      </c>
      <c r="H58" s="38">
        <v>86.0</v>
      </c>
      <c r="I58" s="38">
        <v>7280.0</v>
      </c>
      <c r="J58" s="38">
        <v>46.0</v>
      </c>
      <c r="K58" s="38" t="s">
        <v>23</v>
      </c>
      <c r="L58" s="38" t="s">
        <v>23</v>
      </c>
      <c r="M58" s="38" t="s">
        <v>821</v>
      </c>
      <c r="N58" s="38">
        <v>1682.0</v>
      </c>
      <c r="O58" s="38">
        <v>105136.0</v>
      </c>
      <c r="P58" s="38"/>
      <c r="Q58" s="38"/>
      <c r="R58" s="38"/>
      <c r="S58" s="38">
        <v>4.0</v>
      </c>
      <c r="T58" s="38">
        <v>4.0</v>
      </c>
      <c r="U58" s="38">
        <v>10.0</v>
      </c>
      <c r="V58" s="38" t="s">
        <v>834</v>
      </c>
      <c r="W58" s="38"/>
      <c r="X58" s="38"/>
      <c r="Y58" s="38"/>
    </row>
    <row r="59" ht="15.75" customHeight="1">
      <c r="A59" s="38">
        <v>2017.0</v>
      </c>
      <c r="B59" s="38" t="s">
        <v>82</v>
      </c>
      <c r="C59" s="38">
        <v>4.0</v>
      </c>
      <c r="D59" s="38">
        <v>11.0</v>
      </c>
      <c r="E59" s="38"/>
      <c r="F59" s="40">
        <v>42841.5</v>
      </c>
      <c r="G59" s="38" t="s">
        <v>40</v>
      </c>
      <c r="H59" s="38">
        <v>77.0</v>
      </c>
      <c r="I59" s="38">
        <v>5200.0</v>
      </c>
      <c r="J59" s="38">
        <v>42.0</v>
      </c>
      <c r="K59" s="38" t="s">
        <v>23</v>
      </c>
      <c r="L59" s="38" t="s">
        <v>23</v>
      </c>
      <c r="M59" s="38" t="s">
        <v>821</v>
      </c>
      <c r="N59" s="38">
        <v>1683.0</v>
      </c>
      <c r="O59" s="38">
        <v>14140.0</v>
      </c>
      <c r="P59" s="38"/>
      <c r="Q59" s="38"/>
      <c r="R59" s="38"/>
      <c r="S59" s="38">
        <v>4.0</v>
      </c>
      <c r="T59" s="38">
        <v>4.0</v>
      </c>
      <c r="U59" s="38">
        <v>11.0</v>
      </c>
      <c r="V59" s="38" t="s">
        <v>835</v>
      </c>
      <c r="W59" s="38"/>
      <c r="X59" s="38"/>
      <c r="Y59" s="38"/>
    </row>
    <row r="60" ht="15.75" customHeight="1">
      <c r="A60" s="38">
        <v>2017.0</v>
      </c>
      <c r="B60" s="38" t="s">
        <v>82</v>
      </c>
      <c r="C60" s="38">
        <v>4.0</v>
      </c>
      <c r="D60" s="38">
        <v>10.0</v>
      </c>
      <c r="E60" s="38"/>
      <c r="F60" s="40">
        <v>42847.666666666664</v>
      </c>
      <c r="G60" s="38" t="s">
        <v>40</v>
      </c>
      <c r="H60" s="38">
        <v>86.0</v>
      </c>
      <c r="I60" s="38">
        <v>7050.0</v>
      </c>
      <c r="J60" s="38">
        <v>46.0</v>
      </c>
      <c r="K60" s="38" t="s">
        <v>23</v>
      </c>
      <c r="L60" s="38" t="s">
        <v>23</v>
      </c>
      <c r="M60" s="38" t="s">
        <v>821</v>
      </c>
      <c r="N60" s="38">
        <v>1648.0</v>
      </c>
      <c r="O60" s="38">
        <v>105131.0</v>
      </c>
      <c r="P60" s="38" t="s">
        <v>816</v>
      </c>
      <c r="Q60" s="38"/>
      <c r="R60" s="38"/>
      <c r="S60" s="38">
        <v>4.0</v>
      </c>
      <c r="T60" s="38">
        <v>4.0</v>
      </c>
      <c r="U60" s="38">
        <v>10.0</v>
      </c>
      <c r="V60" s="38" t="s">
        <v>834</v>
      </c>
      <c r="W60" s="38"/>
      <c r="X60" s="38"/>
      <c r="Y60" s="38"/>
    </row>
    <row r="61" ht="15.75" customHeight="1">
      <c r="A61" s="38">
        <v>2017.0</v>
      </c>
      <c r="B61" s="38" t="s">
        <v>82</v>
      </c>
      <c r="C61" s="38">
        <v>4.0</v>
      </c>
      <c r="D61" s="38">
        <v>10.0</v>
      </c>
      <c r="E61" s="38"/>
      <c r="F61" s="40">
        <v>42853.416666666664</v>
      </c>
      <c r="G61" s="38" t="s">
        <v>40</v>
      </c>
      <c r="H61" s="38">
        <v>73.0</v>
      </c>
      <c r="I61" s="38">
        <v>4350.0</v>
      </c>
      <c r="J61" s="38">
        <v>39.0</v>
      </c>
      <c r="K61" s="38" t="s">
        <v>23</v>
      </c>
      <c r="L61" s="38" t="s">
        <v>23</v>
      </c>
      <c r="M61" s="38" t="s">
        <v>821</v>
      </c>
      <c r="N61" s="38">
        <v>1685.0</v>
      </c>
      <c r="O61" s="38">
        <v>214104.0</v>
      </c>
      <c r="P61" s="38"/>
      <c r="Q61" s="38"/>
      <c r="R61" s="38"/>
      <c r="S61" s="38">
        <v>4.0</v>
      </c>
      <c r="T61" s="38">
        <v>4.0</v>
      </c>
      <c r="U61" s="38">
        <v>10.0</v>
      </c>
      <c r="V61" s="38" t="s">
        <v>834</v>
      </c>
      <c r="W61" s="38"/>
      <c r="X61" s="38"/>
      <c r="Y61" s="38"/>
    </row>
    <row r="62" ht="15.75" customHeight="1">
      <c r="A62" s="38">
        <v>2017.0</v>
      </c>
      <c r="B62" s="38" t="s">
        <v>82</v>
      </c>
      <c r="C62" s="38">
        <v>4.0</v>
      </c>
      <c r="D62" s="38">
        <v>10.0</v>
      </c>
      <c r="E62" s="38"/>
      <c r="F62" s="40">
        <v>42853.5</v>
      </c>
      <c r="G62" s="38" t="s">
        <v>40</v>
      </c>
      <c r="H62" s="38">
        <v>73.0</v>
      </c>
      <c r="I62" s="38">
        <v>4650.0</v>
      </c>
      <c r="J62" s="38">
        <v>41.0</v>
      </c>
      <c r="K62" s="38" t="s">
        <v>23</v>
      </c>
      <c r="L62" s="38" t="s">
        <v>23</v>
      </c>
      <c r="M62" s="38" t="s">
        <v>814</v>
      </c>
      <c r="N62" s="38">
        <v>1686.0</v>
      </c>
      <c r="O62" s="38">
        <v>214114.0</v>
      </c>
      <c r="P62" s="38"/>
      <c r="Q62" s="38"/>
      <c r="R62" s="38"/>
      <c r="S62" s="38">
        <v>4.0</v>
      </c>
      <c r="T62" s="38">
        <v>4.0</v>
      </c>
      <c r="U62" s="38">
        <v>10.0</v>
      </c>
      <c r="V62" s="38" t="s">
        <v>834</v>
      </c>
      <c r="W62" s="38"/>
      <c r="X62" s="38"/>
      <c r="Y62" s="38"/>
    </row>
    <row r="63" ht="15.75" customHeight="1">
      <c r="A63" s="38">
        <v>2017.0</v>
      </c>
      <c r="B63" s="38" t="s">
        <v>82</v>
      </c>
      <c r="C63" s="38">
        <v>4.0</v>
      </c>
      <c r="D63" s="38">
        <v>14.0</v>
      </c>
      <c r="E63" s="38"/>
      <c r="F63" s="40">
        <v>42855.5</v>
      </c>
      <c r="G63" s="38" t="s">
        <v>40</v>
      </c>
      <c r="H63" s="38">
        <v>73.0</v>
      </c>
      <c r="I63" s="38">
        <v>5850.0</v>
      </c>
      <c r="J63" s="38">
        <v>40.0</v>
      </c>
      <c r="K63" s="38" t="s">
        <v>23</v>
      </c>
      <c r="L63" s="38" t="s">
        <v>23</v>
      </c>
      <c r="M63" s="38" t="s">
        <v>821</v>
      </c>
      <c r="N63" s="38">
        <v>1687.0</v>
      </c>
      <c r="O63" s="38">
        <v>121233.0</v>
      </c>
      <c r="P63" s="38"/>
      <c r="Q63" s="38"/>
      <c r="R63" s="38"/>
      <c r="S63" s="38">
        <v>4.0</v>
      </c>
      <c r="T63" s="38">
        <v>4.0</v>
      </c>
      <c r="U63" s="38">
        <v>14.0</v>
      </c>
      <c r="V63" s="38" t="s">
        <v>972</v>
      </c>
      <c r="W63" s="38"/>
      <c r="X63" s="38"/>
      <c r="Y63" s="38"/>
    </row>
    <row r="64" ht="15.75" customHeight="1">
      <c r="A64" s="38">
        <v>2017.0</v>
      </c>
      <c r="B64" s="38" t="s">
        <v>82</v>
      </c>
      <c r="C64" s="38">
        <v>4.0</v>
      </c>
      <c r="D64" s="38">
        <v>8.0</v>
      </c>
      <c r="E64" s="38"/>
      <c r="F64" s="40">
        <v>42855.75</v>
      </c>
      <c r="G64" s="38" t="s">
        <v>40</v>
      </c>
      <c r="H64" s="38">
        <v>82.0</v>
      </c>
      <c r="I64" s="38">
        <v>7150.0</v>
      </c>
      <c r="J64" s="38">
        <v>47.0</v>
      </c>
      <c r="K64" s="38" t="s">
        <v>23</v>
      </c>
      <c r="L64" s="38" t="s">
        <v>23</v>
      </c>
      <c r="M64" s="38" t="s">
        <v>821</v>
      </c>
      <c r="N64" s="38">
        <v>1688.0</v>
      </c>
      <c r="O64" s="38">
        <v>61715.0</v>
      </c>
      <c r="P64" s="38"/>
      <c r="Q64" s="38"/>
      <c r="R64" s="38"/>
      <c r="S64" s="38">
        <v>4.0</v>
      </c>
      <c r="T64" s="38">
        <v>4.0</v>
      </c>
      <c r="U64" s="38">
        <v>8.0</v>
      </c>
      <c r="V64" s="38" t="s">
        <v>836</v>
      </c>
      <c r="W64" s="38"/>
      <c r="X64" s="38"/>
      <c r="Y64" s="38"/>
    </row>
    <row r="65" ht="15.75" customHeight="1">
      <c r="A65" s="38">
        <v>2017.0</v>
      </c>
      <c r="B65" s="38" t="s">
        <v>82</v>
      </c>
      <c r="C65" s="38">
        <v>4.0</v>
      </c>
      <c r="D65" s="38">
        <v>6.0</v>
      </c>
      <c r="E65" s="38"/>
      <c r="F65" s="40">
        <v>42857.395833333336</v>
      </c>
      <c r="G65" s="38" t="s">
        <v>40</v>
      </c>
      <c r="H65" s="38">
        <v>74.0</v>
      </c>
      <c r="I65" s="38">
        <v>5000.0</v>
      </c>
      <c r="J65" s="38">
        <v>42.0</v>
      </c>
      <c r="K65" s="38" t="s">
        <v>23</v>
      </c>
      <c r="L65" s="38" t="s">
        <v>23</v>
      </c>
      <c r="M65" s="38" t="s">
        <v>821</v>
      </c>
      <c r="N65" s="38">
        <v>1689.0</v>
      </c>
      <c r="O65" s="38">
        <v>127941.0</v>
      </c>
      <c r="P65" s="38"/>
      <c r="Q65" s="38"/>
      <c r="R65" s="38"/>
      <c r="S65" s="38">
        <v>4.0</v>
      </c>
      <c r="T65" s="38">
        <v>4.0</v>
      </c>
      <c r="U65" s="38">
        <v>6.0</v>
      </c>
      <c r="V65" s="38" t="s">
        <v>833</v>
      </c>
      <c r="W65" s="38"/>
      <c r="X65" s="38"/>
      <c r="Y65" s="38"/>
    </row>
    <row r="66" ht="15.75" customHeight="1">
      <c r="A66" s="38">
        <v>2017.0</v>
      </c>
      <c r="B66" s="38" t="s">
        <v>82</v>
      </c>
      <c r="C66" s="38">
        <v>4.0</v>
      </c>
      <c r="D66" s="38">
        <v>11.0</v>
      </c>
      <c r="E66" s="38"/>
      <c r="F66" s="40">
        <v>42871.541666666664</v>
      </c>
      <c r="G66" s="38" t="s">
        <v>40</v>
      </c>
      <c r="H66" s="38">
        <v>75.0</v>
      </c>
      <c r="I66" s="38">
        <v>5350.0</v>
      </c>
      <c r="J66" s="38">
        <v>41.0</v>
      </c>
      <c r="K66" s="38" t="s">
        <v>23</v>
      </c>
      <c r="L66" s="38" t="s">
        <v>35</v>
      </c>
      <c r="M66" s="38" t="s">
        <v>821</v>
      </c>
      <c r="N66" s="38">
        <v>1690.0</v>
      </c>
      <c r="O66" s="38">
        <v>138038.0</v>
      </c>
      <c r="P66" s="38"/>
      <c r="Q66" s="38"/>
      <c r="R66" s="38"/>
      <c r="S66" s="38">
        <v>4.0</v>
      </c>
      <c r="T66" s="38">
        <v>4.0</v>
      </c>
      <c r="U66" s="38">
        <v>11.0</v>
      </c>
      <c r="V66" s="38" t="s">
        <v>835</v>
      </c>
      <c r="W66" s="38"/>
      <c r="X66" s="38"/>
      <c r="Y66" s="38"/>
    </row>
    <row r="67" ht="15.75" customHeight="1">
      <c r="A67" s="38">
        <v>2017.0</v>
      </c>
      <c r="B67" s="38" t="s">
        <v>82</v>
      </c>
      <c r="C67" s="38">
        <v>4.0</v>
      </c>
      <c r="D67" s="38">
        <v>6.0</v>
      </c>
      <c r="E67" s="38"/>
      <c r="F67" s="40">
        <v>42872.5</v>
      </c>
      <c r="G67" s="38" t="s">
        <v>40</v>
      </c>
      <c r="H67" s="38">
        <v>71.0</v>
      </c>
      <c r="I67" s="38">
        <v>3800.0</v>
      </c>
      <c r="J67" s="38">
        <v>37.0</v>
      </c>
      <c r="K67" s="38" t="s">
        <v>23</v>
      </c>
      <c r="L67" s="38" t="s">
        <v>23</v>
      </c>
      <c r="M67" s="38" t="s">
        <v>821</v>
      </c>
      <c r="N67" s="38">
        <v>1691.0</v>
      </c>
      <c r="O67" s="38">
        <v>15245.0</v>
      </c>
      <c r="P67" s="38"/>
      <c r="Q67" s="38"/>
      <c r="R67" s="38"/>
      <c r="S67" s="38">
        <v>4.0</v>
      </c>
      <c r="T67" s="38">
        <v>4.0</v>
      </c>
      <c r="U67" s="38">
        <v>6.0</v>
      </c>
      <c r="V67" s="38" t="s">
        <v>833</v>
      </c>
      <c r="W67" s="38"/>
      <c r="X67" s="38"/>
      <c r="Y67" s="38"/>
    </row>
    <row r="68" ht="15.75" customHeight="1">
      <c r="A68" s="38">
        <v>2017.0</v>
      </c>
      <c r="B68" s="38" t="s">
        <v>82</v>
      </c>
      <c r="C68" s="38">
        <v>4.0</v>
      </c>
      <c r="D68" s="38">
        <v>6.0</v>
      </c>
      <c r="E68" s="38"/>
      <c r="F68" s="40">
        <v>42876.395833333336</v>
      </c>
      <c r="G68" s="38" t="s">
        <v>40</v>
      </c>
      <c r="H68" s="38">
        <v>77.0</v>
      </c>
      <c r="I68" s="38">
        <v>5000.0</v>
      </c>
      <c r="J68" s="38">
        <v>41.0</v>
      </c>
      <c r="K68" s="38" t="s">
        <v>23</v>
      </c>
      <c r="L68" s="38" t="s">
        <v>23</v>
      </c>
      <c r="M68" s="38" t="s">
        <v>35</v>
      </c>
      <c r="N68" s="38">
        <v>1692.0</v>
      </c>
      <c r="O68" s="38">
        <v>111603.0</v>
      </c>
      <c r="P68" s="38"/>
      <c r="Q68" s="38"/>
      <c r="R68" s="38"/>
      <c r="S68" s="38">
        <v>4.0</v>
      </c>
      <c r="T68" s="38">
        <v>4.0</v>
      </c>
      <c r="U68" s="38">
        <v>6.0</v>
      </c>
      <c r="V68" s="38" t="s">
        <v>833</v>
      </c>
      <c r="W68" s="38"/>
      <c r="X68" s="38"/>
      <c r="Y68" s="38"/>
    </row>
    <row r="69" ht="15.75" customHeight="1">
      <c r="A69" s="38">
        <v>2017.0</v>
      </c>
      <c r="B69" s="38" t="s">
        <v>82</v>
      </c>
      <c r="C69" s="38">
        <v>4.0</v>
      </c>
      <c r="D69" s="38">
        <v>6.0</v>
      </c>
      <c r="E69" s="38"/>
      <c r="F69" s="40">
        <v>42876.75</v>
      </c>
      <c r="G69" s="38" t="s">
        <v>40</v>
      </c>
      <c r="H69" s="38">
        <v>78.0</v>
      </c>
      <c r="I69" s="38">
        <v>4900.0</v>
      </c>
      <c r="J69" s="38">
        <v>38.0</v>
      </c>
      <c r="K69" s="38" t="s">
        <v>23</v>
      </c>
      <c r="L69" s="38" t="s">
        <v>23</v>
      </c>
      <c r="M69" s="38" t="s">
        <v>35</v>
      </c>
      <c r="N69" s="38">
        <v>1693.0</v>
      </c>
      <c r="O69" s="38">
        <v>158063.0</v>
      </c>
      <c r="P69" s="38"/>
      <c r="Q69" s="38"/>
      <c r="R69" s="38"/>
      <c r="S69" s="38">
        <v>4.0</v>
      </c>
      <c r="T69" s="38">
        <v>4.0</v>
      </c>
      <c r="U69" s="38">
        <v>6.0</v>
      </c>
      <c r="V69" s="38" t="s">
        <v>833</v>
      </c>
      <c r="W69" s="38"/>
      <c r="X69" s="38"/>
      <c r="Y69" s="38"/>
    </row>
    <row r="70" ht="15.75" customHeight="1">
      <c r="A70" s="38">
        <v>2017.0</v>
      </c>
      <c r="B70" s="38" t="s">
        <v>82</v>
      </c>
      <c r="C70" s="38">
        <v>4.0</v>
      </c>
      <c r="D70" s="38">
        <v>10.0</v>
      </c>
      <c r="E70" s="38"/>
      <c r="F70" s="40">
        <v>42883.75</v>
      </c>
      <c r="G70" s="38" t="s">
        <v>40</v>
      </c>
      <c r="H70" s="38">
        <v>51.0</v>
      </c>
      <c r="I70" s="38">
        <v>1450.0</v>
      </c>
      <c r="J70" s="38">
        <v>27.0</v>
      </c>
      <c r="K70" s="38" t="s">
        <v>23</v>
      </c>
      <c r="L70" s="38" t="s">
        <v>35</v>
      </c>
      <c r="M70" s="38" t="s">
        <v>814</v>
      </c>
      <c r="N70" s="38">
        <v>1694.0</v>
      </c>
      <c r="O70" s="38">
        <v>124437.0</v>
      </c>
      <c r="P70" s="38"/>
      <c r="Q70" s="38"/>
      <c r="R70" s="38"/>
      <c r="S70" s="38">
        <v>4.0</v>
      </c>
      <c r="T70" s="38">
        <v>4.0</v>
      </c>
      <c r="U70" s="38">
        <v>10.0</v>
      </c>
      <c r="V70" s="38" t="s">
        <v>834</v>
      </c>
      <c r="W70" s="38"/>
      <c r="X70" s="38"/>
      <c r="Y70" s="38"/>
    </row>
    <row r="71" ht="15.75" customHeight="1">
      <c r="A71" s="38">
        <v>2017.0</v>
      </c>
      <c r="B71" s="38" t="s">
        <v>82</v>
      </c>
      <c r="C71" s="38">
        <v>4.0</v>
      </c>
      <c r="D71" s="38">
        <v>6.0</v>
      </c>
      <c r="E71" s="38"/>
      <c r="F71" s="40">
        <v>42888.770833333336</v>
      </c>
      <c r="G71" s="38" t="s">
        <v>40</v>
      </c>
      <c r="H71" s="38">
        <v>74.0</v>
      </c>
      <c r="I71" s="38">
        <v>4400.0</v>
      </c>
      <c r="J71" s="38">
        <v>39.0</v>
      </c>
      <c r="K71" s="38" t="s">
        <v>23</v>
      </c>
      <c r="L71" s="38" t="s">
        <v>35</v>
      </c>
      <c r="M71" s="38" t="s">
        <v>821</v>
      </c>
      <c r="N71" s="38">
        <v>1695.0</v>
      </c>
      <c r="O71" s="38">
        <v>87324.0</v>
      </c>
      <c r="P71" s="38"/>
      <c r="Q71" s="38"/>
      <c r="R71" s="38"/>
      <c r="S71" s="38">
        <v>4.0</v>
      </c>
      <c r="T71" s="38">
        <v>4.0</v>
      </c>
      <c r="U71" s="38">
        <v>6.0</v>
      </c>
      <c r="V71" s="38" t="s">
        <v>833</v>
      </c>
      <c r="W71" s="38"/>
      <c r="X71" s="38"/>
      <c r="Y71" s="38"/>
    </row>
    <row r="72" ht="15.75" customHeight="1">
      <c r="A72" s="38">
        <v>2017.0</v>
      </c>
      <c r="B72" s="38" t="s">
        <v>82</v>
      </c>
      <c r="C72" s="38">
        <v>4.0</v>
      </c>
      <c r="D72" s="38">
        <v>10.0</v>
      </c>
      <c r="E72" s="38"/>
      <c r="F72" s="40">
        <v>42890.375</v>
      </c>
      <c r="G72" s="38" t="s">
        <v>40</v>
      </c>
      <c r="H72" s="38">
        <v>74.0</v>
      </c>
      <c r="I72" s="38">
        <v>4100.0</v>
      </c>
      <c r="J72" s="38">
        <v>36.0</v>
      </c>
      <c r="K72" s="38" t="s">
        <v>23</v>
      </c>
      <c r="L72" s="38" t="s">
        <v>23</v>
      </c>
      <c r="M72" s="38" t="s">
        <v>35</v>
      </c>
      <c r="N72" s="38">
        <v>1696.0</v>
      </c>
      <c r="O72" s="38">
        <v>137140.0</v>
      </c>
      <c r="P72" s="38"/>
      <c r="Q72" s="38"/>
      <c r="R72" s="38"/>
      <c r="S72" s="38">
        <v>4.0</v>
      </c>
      <c r="T72" s="38">
        <v>4.0</v>
      </c>
      <c r="U72" s="38">
        <v>10.0</v>
      </c>
      <c r="V72" s="38" t="s">
        <v>834</v>
      </c>
      <c r="W72" s="38"/>
      <c r="X72" s="38"/>
      <c r="Y72" s="38"/>
    </row>
    <row r="73" ht="15.75" customHeight="1">
      <c r="A73" s="38">
        <v>2017.0</v>
      </c>
      <c r="B73" s="38" t="s">
        <v>82</v>
      </c>
      <c r="C73" s="38">
        <v>4.0</v>
      </c>
      <c r="D73" s="38"/>
      <c r="E73" s="38" t="s">
        <v>87</v>
      </c>
      <c r="F73" s="40">
        <v>42892.520833333336</v>
      </c>
      <c r="G73" s="38" t="s">
        <v>21</v>
      </c>
      <c r="H73" s="38">
        <v>84.0</v>
      </c>
      <c r="I73" s="38">
        <v>6300.0</v>
      </c>
      <c r="J73" s="38">
        <v>43.0</v>
      </c>
      <c r="K73" s="38" t="s">
        <v>23</v>
      </c>
      <c r="L73" s="38" t="s">
        <v>23</v>
      </c>
      <c r="M73" s="38" t="s">
        <v>821</v>
      </c>
      <c r="N73" s="38">
        <v>1698.0</v>
      </c>
      <c r="O73" s="38">
        <v>165882.0</v>
      </c>
      <c r="P73" s="38"/>
      <c r="Q73" s="38"/>
      <c r="R73" s="38"/>
      <c r="S73" s="38">
        <v>4.0</v>
      </c>
      <c r="T73" s="38"/>
      <c r="U73" s="38"/>
      <c r="V73" s="38"/>
      <c r="W73" s="38"/>
      <c r="X73" s="38"/>
      <c r="Y73" s="38"/>
    </row>
    <row r="74" ht="15.75" customHeight="1">
      <c r="A74" s="38">
        <v>2017.0</v>
      </c>
      <c r="B74" s="38" t="s">
        <v>82</v>
      </c>
      <c r="C74" s="38">
        <v>4.0</v>
      </c>
      <c r="D74" s="38">
        <v>3.0</v>
      </c>
      <c r="E74" s="38"/>
      <c r="F74" s="40">
        <v>42892.5625</v>
      </c>
      <c r="G74" s="38" t="s">
        <v>40</v>
      </c>
      <c r="H74" s="38">
        <v>74.0</v>
      </c>
      <c r="I74" s="38">
        <v>3900.0</v>
      </c>
      <c r="J74" s="38">
        <v>36.0</v>
      </c>
      <c r="K74" s="38" t="s">
        <v>23</v>
      </c>
      <c r="L74" s="38" t="s">
        <v>23</v>
      </c>
      <c r="M74" s="38" t="s">
        <v>821</v>
      </c>
      <c r="N74" s="38">
        <v>1699.0</v>
      </c>
      <c r="O74" s="38">
        <v>106109.0</v>
      </c>
      <c r="P74" s="38"/>
      <c r="Q74" s="38"/>
      <c r="R74" s="38"/>
      <c r="S74" s="38">
        <v>4.0</v>
      </c>
      <c r="T74" s="38">
        <v>4.0</v>
      </c>
      <c r="U74" s="38">
        <v>3.0</v>
      </c>
      <c r="V74" s="38" t="s">
        <v>1173</v>
      </c>
      <c r="W74" s="38"/>
      <c r="X74" s="38"/>
      <c r="Y74" s="38"/>
    </row>
    <row r="75" ht="15.75" customHeight="1">
      <c r="A75" s="38">
        <v>2017.0</v>
      </c>
      <c r="B75" s="38" t="s">
        <v>82</v>
      </c>
      <c r="C75" s="38">
        <v>4.0</v>
      </c>
      <c r="D75" s="38">
        <v>6.0</v>
      </c>
      <c r="E75" s="38"/>
      <c r="F75" s="40">
        <v>42902.395833333336</v>
      </c>
      <c r="G75" s="38" t="s">
        <v>40</v>
      </c>
      <c r="H75" s="38">
        <v>56.0</v>
      </c>
      <c r="I75" s="38">
        <v>1650.0</v>
      </c>
      <c r="J75" s="38">
        <v>27.0</v>
      </c>
      <c r="K75" s="38" t="s">
        <v>23</v>
      </c>
      <c r="L75" s="38" t="s">
        <v>35</v>
      </c>
      <c r="M75" s="38" t="s">
        <v>814</v>
      </c>
      <c r="N75" s="38">
        <v>1700.0</v>
      </c>
      <c r="O75" s="38">
        <v>56058.0</v>
      </c>
      <c r="P75" s="38"/>
      <c r="Q75" s="38"/>
      <c r="R75" s="38"/>
      <c r="S75" s="38">
        <v>4.0</v>
      </c>
      <c r="T75" s="38">
        <v>4.0</v>
      </c>
      <c r="U75" s="38">
        <v>6.0</v>
      </c>
      <c r="V75" s="38" t="s">
        <v>833</v>
      </c>
      <c r="W75" s="38"/>
      <c r="X75" s="38"/>
      <c r="Y75" s="38"/>
    </row>
    <row r="76" ht="15.75" customHeight="1">
      <c r="A76" s="38">
        <v>2017.0</v>
      </c>
      <c r="B76" s="38" t="s">
        <v>82</v>
      </c>
      <c r="C76" s="38">
        <v>4.0</v>
      </c>
      <c r="D76" s="38">
        <v>11.0</v>
      </c>
      <c r="E76" s="38"/>
      <c r="F76" s="40">
        <v>42906.79861111111</v>
      </c>
      <c r="G76" s="38" t="s">
        <v>40</v>
      </c>
      <c r="H76" s="38">
        <v>71.0</v>
      </c>
      <c r="I76" s="38">
        <v>3100.0</v>
      </c>
      <c r="J76" s="38">
        <v>33.0</v>
      </c>
      <c r="K76" s="38" t="s">
        <v>23</v>
      </c>
      <c r="L76" s="38"/>
      <c r="M76" s="38" t="s">
        <v>35</v>
      </c>
      <c r="N76" s="38">
        <v>1801.0</v>
      </c>
      <c r="O76" s="38">
        <v>166785.0</v>
      </c>
      <c r="P76" s="38"/>
      <c r="Q76" s="38"/>
      <c r="R76" s="38"/>
      <c r="S76" s="38">
        <v>4.0</v>
      </c>
      <c r="T76" s="38">
        <v>4.0</v>
      </c>
      <c r="U76" s="38">
        <v>11.0</v>
      </c>
      <c r="V76" s="38" t="s">
        <v>835</v>
      </c>
      <c r="W76" s="38"/>
      <c r="X76" s="38"/>
      <c r="Y76" s="38"/>
    </row>
    <row r="77" ht="15.75" customHeight="1">
      <c r="A77" s="38">
        <v>2017.0</v>
      </c>
      <c r="B77" s="38" t="s">
        <v>90</v>
      </c>
      <c r="C77" s="38">
        <v>5.0</v>
      </c>
      <c r="D77" s="38"/>
      <c r="E77" s="38" t="s">
        <v>1174</v>
      </c>
      <c r="F77" s="40">
        <v>42874.458333333336</v>
      </c>
      <c r="G77" s="38" t="s">
        <v>21</v>
      </c>
      <c r="H77" s="38">
        <v>76.0</v>
      </c>
      <c r="I77" s="38">
        <v>5000.0</v>
      </c>
      <c r="J77" s="38">
        <v>40.0</v>
      </c>
      <c r="K77" s="38" t="s">
        <v>23</v>
      </c>
      <c r="L77" s="38" t="s">
        <v>23</v>
      </c>
      <c r="M77" s="38" t="s">
        <v>35</v>
      </c>
      <c r="N77" s="38">
        <v>5.0</v>
      </c>
      <c r="O77" s="38">
        <v>89971.0</v>
      </c>
      <c r="P77" s="38"/>
      <c r="Q77" s="38"/>
      <c r="R77" s="38"/>
      <c r="S77" s="38">
        <v>5.0</v>
      </c>
      <c r="T77" s="38"/>
      <c r="U77" s="38"/>
      <c r="V77" s="38"/>
      <c r="W77" s="38"/>
      <c r="X77" s="38"/>
      <c r="Y77" s="38"/>
    </row>
    <row r="78" ht="15.75" customHeight="1">
      <c r="A78" s="38">
        <v>2017.0</v>
      </c>
      <c r="B78" s="38" t="s">
        <v>90</v>
      </c>
      <c r="C78" s="38">
        <v>5.0</v>
      </c>
      <c r="D78" s="38">
        <v>17.0</v>
      </c>
      <c r="E78" s="38"/>
      <c r="F78" s="40">
        <v>42875.5</v>
      </c>
      <c r="G78" s="38" t="s">
        <v>40</v>
      </c>
      <c r="H78" s="38">
        <v>78.0</v>
      </c>
      <c r="I78" s="38">
        <v>5600.0</v>
      </c>
      <c r="J78" s="38">
        <v>47.0</v>
      </c>
      <c r="K78" s="38" t="s">
        <v>23</v>
      </c>
      <c r="L78" s="38" t="s">
        <v>23</v>
      </c>
      <c r="M78" s="38" t="s">
        <v>814</v>
      </c>
      <c r="N78" s="38">
        <v>1992.0</v>
      </c>
      <c r="O78" s="38">
        <v>144157.0</v>
      </c>
      <c r="P78" s="38"/>
      <c r="Q78" s="38"/>
      <c r="R78" s="38"/>
      <c r="S78" s="38">
        <v>5.0</v>
      </c>
      <c r="T78" s="38">
        <v>5.0</v>
      </c>
      <c r="U78" s="38">
        <v>17.0</v>
      </c>
      <c r="V78" s="38" t="s">
        <v>1175</v>
      </c>
      <c r="W78" s="38"/>
      <c r="X78" s="38"/>
      <c r="Y78" s="38"/>
    </row>
    <row r="79" ht="15.75" customHeight="1">
      <c r="A79" s="38">
        <v>2017.0</v>
      </c>
      <c r="B79" s="38" t="s">
        <v>90</v>
      </c>
      <c r="C79" s="38">
        <v>5.0</v>
      </c>
      <c r="D79" s="38">
        <v>17.0</v>
      </c>
      <c r="E79" s="38"/>
      <c r="F79" s="40">
        <v>42875.666666666664</v>
      </c>
      <c r="G79" s="38" t="s">
        <v>40</v>
      </c>
      <c r="H79" s="38">
        <v>71.0</v>
      </c>
      <c r="I79" s="38">
        <v>3800.0</v>
      </c>
      <c r="J79" s="38">
        <v>37.0</v>
      </c>
      <c r="K79" s="38" t="s">
        <v>23</v>
      </c>
      <c r="L79" s="38" t="s">
        <v>23</v>
      </c>
      <c r="M79" s="38"/>
      <c r="N79" s="38">
        <v>1993.0</v>
      </c>
      <c r="O79" s="38">
        <v>143301.0</v>
      </c>
      <c r="P79" s="38"/>
      <c r="Q79" s="38"/>
      <c r="R79" s="38"/>
      <c r="S79" s="38">
        <v>5.0</v>
      </c>
      <c r="T79" s="38">
        <v>5.0</v>
      </c>
      <c r="U79" s="38">
        <v>17.0</v>
      </c>
      <c r="V79" s="38" t="s">
        <v>1175</v>
      </c>
      <c r="W79" s="38"/>
      <c r="X79" s="38"/>
      <c r="Y79" s="38"/>
    </row>
    <row r="80" ht="15.75" customHeight="1">
      <c r="A80" s="38">
        <v>2017.0</v>
      </c>
      <c r="B80" s="38" t="s">
        <v>90</v>
      </c>
      <c r="C80" s="38">
        <v>5.0</v>
      </c>
      <c r="D80" s="38">
        <v>15.0</v>
      </c>
      <c r="E80" s="38"/>
      <c r="F80" s="40">
        <v>42879.5625</v>
      </c>
      <c r="G80" s="38" t="s">
        <v>40</v>
      </c>
      <c r="H80" s="38">
        <v>76.0</v>
      </c>
      <c r="I80" s="38">
        <v>5100.0</v>
      </c>
      <c r="J80" s="38">
        <v>42.0</v>
      </c>
      <c r="K80" s="38" t="s">
        <v>23</v>
      </c>
      <c r="L80" s="38" t="s">
        <v>35</v>
      </c>
      <c r="M80" s="38" t="s">
        <v>814</v>
      </c>
      <c r="N80" s="38">
        <v>1994.0</v>
      </c>
      <c r="O80" s="38">
        <v>171579.0</v>
      </c>
      <c r="P80" s="38"/>
      <c r="Q80" s="38"/>
      <c r="R80" s="38"/>
      <c r="S80" s="38">
        <v>5.0</v>
      </c>
      <c r="T80" s="38">
        <v>5.0</v>
      </c>
      <c r="U80" s="38">
        <v>15.0</v>
      </c>
      <c r="V80" s="38" t="s">
        <v>976</v>
      </c>
      <c r="W80" s="38"/>
      <c r="X80" s="38"/>
      <c r="Y80" s="38"/>
    </row>
    <row r="81" ht="15.75" customHeight="1">
      <c r="A81" s="38">
        <v>2017.0</v>
      </c>
      <c r="B81" s="38" t="s">
        <v>90</v>
      </c>
      <c r="C81" s="38">
        <v>5.0</v>
      </c>
      <c r="D81" s="38">
        <v>18.0</v>
      </c>
      <c r="E81" s="38"/>
      <c r="F81" s="40">
        <v>42885.510416666664</v>
      </c>
      <c r="G81" s="38" t="s">
        <v>40</v>
      </c>
      <c r="H81" s="38">
        <v>79.0</v>
      </c>
      <c r="I81" s="38">
        <v>5400.0</v>
      </c>
      <c r="J81" s="38"/>
      <c r="K81" s="38" t="s">
        <v>23</v>
      </c>
      <c r="L81" s="38"/>
      <c r="M81" s="38"/>
      <c r="N81" s="38">
        <v>1986.0</v>
      </c>
      <c r="O81" s="38">
        <v>21589.0</v>
      </c>
      <c r="P81" s="38"/>
      <c r="Q81" s="38"/>
      <c r="R81" s="38"/>
      <c r="S81" s="38">
        <v>5.0</v>
      </c>
      <c r="T81" s="38">
        <v>5.0</v>
      </c>
      <c r="U81" s="38">
        <v>18.0</v>
      </c>
      <c r="V81" s="38" t="s">
        <v>1032</v>
      </c>
      <c r="W81" s="38"/>
      <c r="X81" s="38"/>
      <c r="Y81" s="38"/>
    </row>
    <row r="82" ht="15.75" customHeight="1">
      <c r="A82" s="38">
        <v>2017.0</v>
      </c>
      <c r="B82" s="38" t="s">
        <v>90</v>
      </c>
      <c r="C82" s="38">
        <v>5.0</v>
      </c>
      <c r="D82" s="38">
        <v>18.0</v>
      </c>
      <c r="E82" s="38"/>
      <c r="F82" s="40">
        <v>42885.541666666664</v>
      </c>
      <c r="G82" s="38" t="s">
        <v>40</v>
      </c>
      <c r="H82" s="38">
        <v>80.0</v>
      </c>
      <c r="I82" s="38">
        <v>5700.0</v>
      </c>
      <c r="J82" s="38">
        <v>42.0</v>
      </c>
      <c r="K82" s="38" t="s">
        <v>23</v>
      </c>
      <c r="L82" s="38" t="s">
        <v>23</v>
      </c>
      <c r="M82" s="38"/>
      <c r="N82" s="38">
        <v>1985.0</v>
      </c>
      <c r="O82" s="38">
        <v>156362.0</v>
      </c>
      <c r="P82" s="38"/>
      <c r="Q82" s="38"/>
      <c r="R82" s="38"/>
      <c r="S82" s="38">
        <v>5.0</v>
      </c>
      <c r="T82" s="38">
        <v>5.0</v>
      </c>
      <c r="U82" s="38">
        <v>18.0</v>
      </c>
      <c r="V82" s="38" t="s">
        <v>1032</v>
      </c>
      <c r="W82" s="38"/>
      <c r="X82" s="38"/>
      <c r="Y82" s="38"/>
    </row>
    <row r="83" ht="15.75" customHeight="1">
      <c r="A83" s="38">
        <v>2017.0</v>
      </c>
      <c r="B83" s="38" t="s">
        <v>90</v>
      </c>
      <c r="C83" s="38">
        <v>5.0</v>
      </c>
      <c r="D83" s="38">
        <v>17.0</v>
      </c>
      <c r="E83" s="38"/>
      <c r="F83" s="40">
        <v>42885.729166666664</v>
      </c>
      <c r="G83" s="38" t="s">
        <v>40</v>
      </c>
      <c r="H83" s="38">
        <v>74.0</v>
      </c>
      <c r="I83" s="38">
        <v>4650.0</v>
      </c>
      <c r="J83" s="38">
        <v>37.0</v>
      </c>
      <c r="K83" s="38" t="s">
        <v>23</v>
      </c>
      <c r="L83" s="38" t="s">
        <v>23</v>
      </c>
      <c r="M83" s="38" t="s">
        <v>821</v>
      </c>
      <c r="N83" s="38">
        <v>4650.0</v>
      </c>
      <c r="O83" s="38">
        <v>66162.0</v>
      </c>
      <c r="P83" s="38"/>
      <c r="Q83" s="38"/>
      <c r="R83" s="38"/>
      <c r="S83" s="38">
        <v>5.0</v>
      </c>
      <c r="T83" s="38">
        <v>5.0</v>
      </c>
      <c r="U83" s="38">
        <v>17.0</v>
      </c>
      <c r="V83" s="38" t="s">
        <v>1175</v>
      </c>
      <c r="W83" s="38"/>
      <c r="X83" s="38"/>
      <c r="Y83" s="38"/>
    </row>
    <row r="84" ht="15.75" customHeight="1">
      <c r="A84" s="38">
        <v>2017.0</v>
      </c>
      <c r="B84" s="38" t="s">
        <v>90</v>
      </c>
      <c r="C84" s="38">
        <v>5.0</v>
      </c>
      <c r="D84" s="38">
        <v>15.0</v>
      </c>
      <c r="E84" s="38"/>
      <c r="F84" s="40">
        <v>42890.708333333336</v>
      </c>
      <c r="G84" s="38" t="s">
        <v>40</v>
      </c>
      <c r="H84" s="38">
        <v>81.0</v>
      </c>
      <c r="I84" s="38">
        <v>5600.0</v>
      </c>
      <c r="J84" s="38">
        <v>46.0</v>
      </c>
      <c r="K84" s="38" t="s">
        <v>23</v>
      </c>
      <c r="L84" s="38" t="s">
        <v>23</v>
      </c>
      <c r="M84" s="38" t="s">
        <v>814</v>
      </c>
      <c r="N84" s="38">
        <v>1995.0</v>
      </c>
      <c r="O84" s="38">
        <v>89831.0</v>
      </c>
      <c r="P84" s="38"/>
      <c r="Q84" s="38"/>
      <c r="R84" s="38"/>
      <c r="S84" s="38">
        <v>5.0</v>
      </c>
      <c r="T84" s="38">
        <v>5.0</v>
      </c>
      <c r="U84" s="38">
        <v>15.0</v>
      </c>
      <c r="V84" s="38" t="s">
        <v>976</v>
      </c>
      <c r="W84" s="38"/>
      <c r="X84" s="38"/>
      <c r="Y84" s="38"/>
    </row>
    <row r="85" ht="15.75" customHeight="1">
      <c r="A85" s="38">
        <v>2017.0</v>
      </c>
      <c r="B85" s="38" t="s">
        <v>90</v>
      </c>
      <c r="C85" s="38">
        <v>5.0</v>
      </c>
      <c r="D85" s="38">
        <v>17.0</v>
      </c>
      <c r="E85" s="38"/>
      <c r="F85" s="40">
        <v>42892.5625</v>
      </c>
      <c r="G85" s="38" t="s">
        <v>40</v>
      </c>
      <c r="H85" s="38">
        <v>73.0</v>
      </c>
      <c r="I85" s="38">
        <v>4200.0</v>
      </c>
      <c r="J85" s="38">
        <v>37.0</v>
      </c>
      <c r="K85" s="38" t="s">
        <v>23</v>
      </c>
      <c r="L85" s="38" t="s">
        <v>23</v>
      </c>
      <c r="M85" s="38" t="s">
        <v>821</v>
      </c>
      <c r="N85" s="38">
        <v>1996.0</v>
      </c>
      <c r="O85" s="38">
        <v>156586.0</v>
      </c>
      <c r="P85" s="38"/>
      <c r="Q85" s="38"/>
      <c r="R85" s="38"/>
      <c r="S85" s="38">
        <v>5.0</v>
      </c>
      <c r="T85" s="38">
        <v>5.0</v>
      </c>
      <c r="U85" s="38">
        <v>17.0</v>
      </c>
      <c r="V85" s="38" t="s">
        <v>1175</v>
      </c>
      <c r="W85" s="38"/>
      <c r="X85" s="38"/>
      <c r="Y85" s="38"/>
    </row>
    <row r="86" ht="15.75" customHeight="1">
      <c r="A86" s="38">
        <v>2017.0</v>
      </c>
      <c r="B86" s="38" t="s">
        <v>90</v>
      </c>
      <c r="C86" s="38">
        <v>5.0</v>
      </c>
      <c r="D86" s="38">
        <v>15.0</v>
      </c>
      <c r="E86" s="38"/>
      <c r="F86" s="40">
        <v>42899.791666666664</v>
      </c>
      <c r="G86" s="38" t="s">
        <v>40</v>
      </c>
      <c r="H86" s="38">
        <v>61.0</v>
      </c>
      <c r="I86" s="38">
        <v>2400.0</v>
      </c>
      <c r="J86" s="38">
        <v>32.0</v>
      </c>
      <c r="K86" s="38" t="s">
        <v>23</v>
      </c>
      <c r="L86" s="38" t="s">
        <v>23</v>
      </c>
      <c r="M86" s="38" t="s">
        <v>35</v>
      </c>
      <c r="N86" s="38">
        <v>1988.0</v>
      </c>
      <c r="O86" s="38">
        <v>44617.0</v>
      </c>
      <c r="P86" s="38"/>
      <c r="Q86" s="38"/>
      <c r="R86" s="38"/>
      <c r="S86" s="38">
        <v>5.0</v>
      </c>
      <c r="T86" s="38">
        <v>5.0</v>
      </c>
      <c r="U86" s="38">
        <v>15.0</v>
      </c>
      <c r="V86" s="38" t="s">
        <v>976</v>
      </c>
      <c r="W86" s="38"/>
      <c r="X86" s="38"/>
      <c r="Y86" s="38"/>
    </row>
    <row r="87" ht="15.75" customHeight="1">
      <c r="A87" s="38">
        <v>2017.0</v>
      </c>
      <c r="B87" s="57" t="s">
        <v>99</v>
      </c>
      <c r="C87" s="38">
        <v>6.0</v>
      </c>
      <c r="D87" s="38">
        <v>26.0</v>
      </c>
      <c r="E87" s="38"/>
      <c r="F87" s="40">
        <v>42846.729166666664</v>
      </c>
      <c r="G87" s="38" t="s">
        <v>40</v>
      </c>
      <c r="H87" s="38">
        <v>74.0</v>
      </c>
      <c r="I87" s="38">
        <v>4950.0</v>
      </c>
      <c r="J87" s="38">
        <v>38.0</v>
      </c>
      <c r="K87" s="38" t="s">
        <v>23</v>
      </c>
      <c r="L87" s="38" t="s">
        <v>23</v>
      </c>
      <c r="M87" s="38" t="s">
        <v>821</v>
      </c>
      <c r="N87" s="38">
        <v>3.0</v>
      </c>
      <c r="O87" s="38">
        <v>154342.0</v>
      </c>
      <c r="P87" s="38"/>
      <c r="Q87" s="38">
        <v>2.0</v>
      </c>
      <c r="R87" s="38">
        <v>2.0</v>
      </c>
      <c r="S87" s="38">
        <v>6.0</v>
      </c>
      <c r="T87" s="38">
        <v>6.0</v>
      </c>
      <c r="U87" s="38">
        <v>26.0</v>
      </c>
      <c r="V87" s="38" t="s">
        <v>845</v>
      </c>
      <c r="W87" s="38"/>
      <c r="X87" s="38"/>
      <c r="Y87" s="38"/>
    </row>
    <row r="88" ht="15.75" customHeight="1">
      <c r="A88" s="38">
        <v>2017.0</v>
      </c>
      <c r="B88" s="57" t="s">
        <v>99</v>
      </c>
      <c r="C88" s="38">
        <v>6.0</v>
      </c>
      <c r="D88" s="38"/>
      <c r="E88" s="38" t="s">
        <v>857</v>
      </c>
      <c r="F88" s="40">
        <v>42847.729166666664</v>
      </c>
      <c r="G88" s="38" t="s">
        <v>21</v>
      </c>
      <c r="H88" s="38">
        <v>92.0</v>
      </c>
      <c r="I88" s="38">
        <v>9400.0</v>
      </c>
      <c r="J88" s="38">
        <v>47.0</v>
      </c>
      <c r="K88" s="38" t="s">
        <v>23</v>
      </c>
      <c r="L88" s="38" t="s">
        <v>23</v>
      </c>
      <c r="M88" s="38" t="s">
        <v>814</v>
      </c>
      <c r="N88" s="38">
        <v>4150.0</v>
      </c>
      <c r="O88" s="38">
        <v>68080.0</v>
      </c>
      <c r="P88" s="38"/>
      <c r="Q88" s="38">
        <v>1.0</v>
      </c>
      <c r="R88" s="38">
        <v>2.0</v>
      </c>
      <c r="S88" s="38">
        <v>6.0</v>
      </c>
      <c r="T88" s="38"/>
      <c r="U88" s="38"/>
      <c r="V88" s="38"/>
      <c r="W88" s="38"/>
      <c r="X88" s="38"/>
      <c r="Y88" s="38"/>
    </row>
    <row r="89" ht="15.75" customHeight="1">
      <c r="A89" s="38">
        <v>2017.0</v>
      </c>
      <c r="B89" s="57" t="s">
        <v>99</v>
      </c>
      <c r="C89" s="38">
        <v>6.0</v>
      </c>
      <c r="D89" s="38">
        <v>22.0</v>
      </c>
      <c r="E89" s="38"/>
      <c r="F89" s="40">
        <v>42848.583333333336</v>
      </c>
      <c r="G89" s="38" t="s">
        <v>40</v>
      </c>
      <c r="H89" s="38">
        <v>78.0</v>
      </c>
      <c r="I89" s="38">
        <v>4785.0</v>
      </c>
      <c r="J89" s="38">
        <v>39.0</v>
      </c>
      <c r="K89" s="38" t="s">
        <v>23</v>
      </c>
      <c r="L89" s="38" t="s">
        <v>23</v>
      </c>
      <c r="M89" s="38" t="s">
        <v>814</v>
      </c>
      <c r="N89" s="38">
        <v>4151.0</v>
      </c>
      <c r="O89" s="38">
        <v>95459.0</v>
      </c>
      <c r="P89" s="38"/>
      <c r="Q89" s="38"/>
      <c r="R89" s="38"/>
      <c r="S89" s="38">
        <v>6.0</v>
      </c>
      <c r="T89" s="38">
        <v>6.0</v>
      </c>
      <c r="U89" s="38">
        <v>22.0</v>
      </c>
      <c r="V89" s="38" t="s">
        <v>855</v>
      </c>
      <c r="W89" s="38"/>
      <c r="X89" s="38"/>
      <c r="Y89" s="38"/>
    </row>
    <row r="90" ht="15.75" customHeight="1">
      <c r="A90" s="38">
        <v>2017.0</v>
      </c>
      <c r="B90" s="57" t="s">
        <v>99</v>
      </c>
      <c r="C90" s="38">
        <v>6.0</v>
      </c>
      <c r="D90" s="38">
        <v>25.0</v>
      </c>
      <c r="E90" s="38"/>
      <c r="F90" s="39">
        <v>42851.0</v>
      </c>
      <c r="G90" s="38" t="s">
        <v>40</v>
      </c>
      <c r="H90" s="38">
        <v>87.0</v>
      </c>
      <c r="I90" s="38">
        <v>6825.0</v>
      </c>
      <c r="J90" s="38">
        <v>43.0</v>
      </c>
      <c r="K90" s="38" t="s">
        <v>23</v>
      </c>
      <c r="L90" s="38" t="s">
        <v>40</v>
      </c>
      <c r="M90" s="38" t="s">
        <v>35</v>
      </c>
      <c r="N90" s="38">
        <v>4152.0</v>
      </c>
      <c r="O90" s="38">
        <v>15167.0</v>
      </c>
      <c r="P90" s="38"/>
      <c r="Q90" s="38">
        <v>1.0</v>
      </c>
      <c r="R90" s="38">
        <v>2.0</v>
      </c>
      <c r="S90" s="38">
        <v>6.0</v>
      </c>
      <c r="T90" s="38">
        <v>6.0</v>
      </c>
      <c r="U90" s="38">
        <v>25.0</v>
      </c>
      <c r="V90" s="38" t="s">
        <v>850</v>
      </c>
      <c r="W90" s="38"/>
      <c r="X90" s="38"/>
      <c r="Y90" s="38"/>
    </row>
    <row r="91" ht="15.75" customHeight="1">
      <c r="A91" s="38">
        <v>2017.0</v>
      </c>
      <c r="B91" s="57" t="s">
        <v>99</v>
      </c>
      <c r="C91" s="38">
        <v>6.0</v>
      </c>
      <c r="D91" s="38"/>
      <c r="E91" s="38" t="s">
        <v>1176</v>
      </c>
      <c r="F91" s="40">
        <v>42853.3125</v>
      </c>
      <c r="G91" s="38" t="s">
        <v>21</v>
      </c>
      <c r="H91" s="38">
        <v>78.0</v>
      </c>
      <c r="I91" s="38">
        <v>5900.0</v>
      </c>
      <c r="J91" s="38">
        <v>44.0</v>
      </c>
      <c r="K91" s="38" t="s">
        <v>23</v>
      </c>
      <c r="L91" s="38" t="s">
        <v>23</v>
      </c>
      <c r="M91" s="38" t="s">
        <v>821</v>
      </c>
      <c r="N91" s="38">
        <v>4153.0</v>
      </c>
      <c r="O91" s="38">
        <v>48599.0</v>
      </c>
      <c r="P91" s="38"/>
      <c r="Q91" s="38"/>
      <c r="R91" s="38">
        <v>2.0</v>
      </c>
      <c r="S91" s="38">
        <v>6.0</v>
      </c>
      <c r="T91" s="38"/>
      <c r="U91" s="38"/>
      <c r="V91" s="38"/>
      <c r="W91" s="38"/>
      <c r="X91" s="38"/>
      <c r="Y91" s="38"/>
    </row>
    <row r="92" ht="15.75" customHeight="1">
      <c r="A92" s="38">
        <v>2017.0</v>
      </c>
      <c r="B92" s="57" t="s">
        <v>99</v>
      </c>
      <c r="C92" s="38">
        <v>6.0</v>
      </c>
      <c r="D92" s="38"/>
      <c r="E92" s="38" t="s">
        <v>819</v>
      </c>
      <c r="F92" s="40">
        <v>42855.5</v>
      </c>
      <c r="G92" s="38" t="s">
        <v>21</v>
      </c>
      <c r="H92" s="38">
        <v>77.0</v>
      </c>
      <c r="I92" s="38">
        <v>5535.0</v>
      </c>
      <c r="J92" s="38">
        <v>39.0</v>
      </c>
      <c r="K92" s="38" t="s">
        <v>23</v>
      </c>
      <c r="L92" s="38" t="s">
        <v>23</v>
      </c>
      <c r="M92" s="38" t="s">
        <v>821</v>
      </c>
      <c r="N92" s="38">
        <v>4154.0</v>
      </c>
      <c r="O92" s="38">
        <v>174277.0</v>
      </c>
      <c r="P92" s="38"/>
      <c r="Q92" s="38">
        <v>2.0</v>
      </c>
      <c r="R92" s="38">
        <v>2.0</v>
      </c>
      <c r="S92" s="38">
        <v>6.0</v>
      </c>
      <c r="T92" s="38"/>
      <c r="U92" s="38"/>
      <c r="V92" s="38"/>
      <c r="W92" s="38"/>
      <c r="X92" s="38"/>
      <c r="Y92" s="38"/>
    </row>
    <row r="93" ht="15.75" customHeight="1">
      <c r="A93" s="38">
        <v>2017.0</v>
      </c>
      <c r="B93" s="57" t="s">
        <v>99</v>
      </c>
      <c r="C93" s="38">
        <v>6.0</v>
      </c>
      <c r="D93" s="38"/>
      <c r="E93" s="38" t="s">
        <v>819</v>
      </c>
      <c r="F93" s="40">
        <v>42855.666666666664</v>
      </c>
      <c r="G93" s="38" t="s">
        <v>21</v>
      </c>
      <c r="H93" s="38">
        <v>81.0</v>
      </c>
      <c r="I93" s="38">
        <v>5630.0</v>
      </c>
      <c r="J93" s="38">
        <v>43.0</v>
      </c>
      <c r="K93" s="38" t="s">
        <v>23</v>
      </c>
      <c r="L93" s="38" t="s">
        <v>23</v>
      </c>
      <c r="M93" s="38"/>
      <c r="N93" s="38">
        <v>4155.0</v>
      </c>
      <c r="O93" s="38">
        <v>47214.0</v>
      </c>
      <c r="P93" s="38"/>
      <c r="Q93" s="38"/>
      <c r="R93" s="38"/>
      <c r="S93" s="38">
        <v>6.0</v>
      </c>
      <c r="T93" s="38"/>
      <c r="U93" s="38"/>
      <c r="V93" s="38"/>
      <c r="W93" s="38"/>
      <c r="X93" s="38"/>
      <c r="Y93" s="38"/>
    </row>
    <row r="94" ht="15.75" customHeight="1">
      <c r="A94" s="38">
        <v>2017.0</v>
      </c>
      <c r="B94" s="57" t="s">
        <v>99</v>
      </c>
      <c r="C94" s="38">
        <v>6.0</v>
      </c>
      <c r="D94" s="38"/>
      <c r="E94" s="38" t="s">
        <v>819</v>
      </c>
      <c r="F94" s="40">
        <v>42856.708333333336</v>
      </c>
      <c r="G94" s="38" t="s">
        <v>21</v>
      </c>
      <c r="H94" s="38">
        <v>76.0</v>
      </c>
      <c r="I94" s="38">
        <v>4300.0</v>
      </c>
      <c r="J94" s="38"/>
      <c r="K94" s="38" t="s">
        <v>23</v>
      </c>
      <c r="L94" s="38"/>
      <c r="M94" s="38" t="s">
        <v>814</v>
      </c>
      <c r="N94" s="38">
        <v>4156.0</v>
      </c>
      <c r="O94" s="38">
        <v>68080.0</v>
      </c>
      <c r="P94" s="38"/>
      <c r="Q94" s="38"/>
      <c r="R94" s="38"/>
      <c r="S94" s="38">
        <v>6.0</v>
      </c>
      <c r="T94" s="38"/>
      <c r="U94" s="38"/>
      <c r="V94" s="38"/>
      <c r="W94" s="38"/>
      <c r="X94" s="38"/>
      <c r="Y94" s="38"/>
    </row>
    <row r="95" ht="15.75" customHeight="1">
      <c r="A95" s="38">
        <v>2017.0</v>
      </c>
      <c r="B95" s="57" t="s">
        <v>99</v>
      </c>
      <c r="C95" s="38">
        <v>6.0</v>
      </c>
      <c r="D95" s="38"/>
      <c r="E95" s="38" t="s">
        <v>819</v>
      </c>
      <c r="F95" s="40">
        <v>42856.708333333336</v>
      </c>
      <c r="G95" s="38" t="s">
        <v>21</v>
      </c>
      <c r="H95" s="38">
        <v>76.0</v>
      </c>
      <c r="I95" s="38">
        <v>4920.0</v>
      </c>
      <c r="J95" s="38">
        <v>40.0</v>
      </c>
      <c r="K95" s="38" t="s">
        <v>23</v>
      </c>
      <c r="L95" s="38" t="s">
        <v>23</v>
      </c>
      <c r="M95" s="38" t="s">
        <v>821</v>
      </c>
      <c r="N95" s="38">
        <v>4157.0</v>
      </c>
      <c r="O95" s="38">
        <v>99047.0</v>
      </c>
      <c r="P95" s="38"/>
      <c r="Q95" s="38"/>
      <c r="R95" s="38">
        <v>2.0</v>
      </c>
      <c r="S95" s="38">
        <v>6.0</v>
      </c>
      <c r="T95" s="38"/>
      <c r="U95" s="38"/>
      <c r="V95" s="38"/>
      <c r="W95" s="38"/>
      <c r="X95" s="38"/>
      <c r="Y95" s="38"/>
    </row>
    <row r="96" ht="15.75" customHeight="1">
      <c r="A96" s="38">
        <v>2017.0</v>
      </c>
      <c r="B96" s="57" t="s">
        <v>99</v>
      </c>
      <c r="C96" s="38">
        <v>6.0</v>
      </c>
      <c r="D96" s="38"/>
      <c r="E96" s="38" t="s">
        <v>819</v>
      </c>
      <c r="F96" s="40">
        <v>42856.708333333336</v>
      </c>
      <c r="G96" s="38" t="s">
        <v>21</v>
      </c>
      <c r="H96" s="38">
        <v>90.0</v>
      </c>
      <c r="I96" s="38">
        <v>8095.0</v>
      </c>
      <c r="J96" s="38">
        <v>46.0</v>
      </c>
      <c r="K96" s="38" t="s">
        <v>23</v>
      </c>
      <c r="L96" s="38" t="s">
        <v>23</v>
      </c>
      <c r="M96" s="38" t="s">
        <v>814</v>
      </c>
      <c r="N96" s="38">
        <v>4158.0</v>
      </c>
      <c r="O96" s="38">
        <v>23539.0</v>
      </c>
      <c r="P96" s="38"/>
      <c r="Q96" s="38"/>
      <c r="R96" s="38"/>
      <c r="S96" s="38">
        <v>6.0</v>
      </c>
      <c r="T96" s="38"/>
      <c r="U96" s="38"/>
      <c r="V96" s="38"/>
      <c r="W96" s="38"/>
      <c r="X96" s="38"/>
      <c r="Y96" s="38"/>
    </row>
    <row r="97" ht="15.75" customHeight="1">
      <c r="A97" s="38">
        <v>2017.0</v>
      </c>
      <c r="B97" s="57" t="s">
        <v>99</v>
      </c>
      <c r="C97" s="38">
        <v>6.0</v>
      </c>
      <c r="D97" s="38">
        <v>114.0</v>
      </c>
      <c r="E97" s="38"/>
      <c r="F97" s="39">
        <v>42857.0</v>
      </c>
      <c r="G97" s="38" t="s">
        <v>40</v>
      </c>
      <c r="H97" s="38">
        <v>70.0</v>
      </c>
      <c r="I97" s="38">
        <v>3915.0</v>
      </c>
      <c r="J97" s="38">
        <v>37.0</v>
      </c>
      <c r="K97" s="38" t="s">
        <v>23</v>
      </c>
      <c r="L97" s="38" t="s">
        <v>35</v>
      </c>
      <c r="M97" s="38" t="s">
        <v>814</v>
      </c>
      <c r="N97" s="38">
        <v>4159.0</v>
      </c>
      <c r="O97" s="38">
        <v>44221.0</v>
      </c>
      <c r="P97" s="38"/>
      <c r="Q97" s="38">
        <v>1.0</v>
      </c>
      <c r="R97" s="38">
        <v>2.0</v>
      </c>
      <c r="S97" s="38">
        <v>6.0</v>
      </c>
      <c r="T97" s="38">
        <v>6.0</v>
      </c>
      <c r="U97" s="38">
        <v>114.0</v>
      </c>
      <c r="V97" s="38" t="s">
        <v>133</v>
      </c>
      <c r="W97" s="38"/>
      <c r="X97" s="38"/>
      <c r="Y97" s="38"/>
    </row>
    <row r="98" ht="15.75" customHeight="1">
      <c r="A98" s="38">
        <v>2017.0</v>
      </c>
      <c r="B98" s="57" t="s">
        <v>99</v>
      </c>
      <c r="C98" s="38">
        <v>6.0</v>
      </c>
      <c r="D98" s="38">
        <v>126.0</v>
      </c>
      <c r="E98" s="38"/>
      <c r="F98" s="40">
        <v>42864.458333333336</v>
      </c>
      <c r="G98" s="38" t="s">
        <v>40</v>
      </c>
      <c r="H98" s="38">
        <v>76.0</v>
      </c>
      <c r="I98" s="38">
        <v>5225.0</v>
      </c>
      <c r="J98" s="38">
        <v>42.0</v>
      </c>
      <c r="K98" s="38" t="s">
        <v>23</v>
      </c>
      <c r="L98" s="38" t="s">
        <v>40</v>
      </c>
      <c r="M98" s="38"/>
      <c r="N98" s="38">
        <v>4160.0</v>
      </c>
      <c r="O98" s="38">
        <v>159633.0</v>
      </c>
      <c r="P98" s="38"/>
      <c r="Q98" s="38"/>
      <c r="R98" s="38"/>
      <c r="S98" s="38">
        <v>6.0</v>
      </c>
      <c r="T98" s="38">
        <v>6.0</v>
      </c>
      <c r="U98" s="38">
        <v>126.0</v>
      </c>
      <c r="V98" s="38" t="s">
        <v>858</v>
      </c>
      <c r="W98" s="38"/>
      <c r="X98" s="38"/>
      <c r="Y98" s="38"/>
    </row>
    <row r="99" ht="15.75" customHeight="1">
      <c r="A99" s="38">
        <v>2017.0</v>
      </c>
      <c r="B99" s="57" t="s">
        <v>99</v>
      </c>
      <c r="C99" s="38">
        <v>6.0</v>
      </c>
      <c r="D99" s="38">
        <v>110.0</v>
      </c>
      <c r="E99" s="38"/>
      <c r="F99" s="40">
        <v>42865.864583333336</v>
      </c>
      <c r="G99" s="38" t="s">
        <v>40</v>
      </c>
      <c r="H99" s="38">
        <v>74.0</v>
      </c>
      <c r="I99" s="38">
        <v>5020.0</v>
      </c>
      <c r="J99" s="38">
        <v>41.0</v>
      </c>
      <c r="K99" s="38" t="s">
        <v>23</v>
      </c>
      <c r="L99" s="38" t="s">
        <v>23</v>
      </c>
      <c r="M99" s="38"/>
      <c r="N99" s="38">
        <v>4161.0</v>
      </c>
      <c r="O99" s="38">
        <v>195243.0</v>
      </c>
      <c r="P99" s="38"/>
      <c r="Q99" s="38"/>
      <c r="R99" s="38"/>
      <c r="S99" s="38">
        <v>6.0</v>
      </c>
      <c r="T99" s="38">
        <v>6.0</v>
      </c>
      <c r="U99" s="38">
        <v>110.0</v>
      </c>
      <c r="V99" s="38" t="s">
        <v>146</v>
      </c>
      <c r="W99" s="38"/>
      <c r="X99" s="38"/>
      <c r="Y99" s="38"/>
    </row>
    <row r="100" ht="15.75" customHeight="1">
      <c r="A100" s="38">
        <v>2017.0</v>
      </c>
      <c r="B100" s="57" t="s">
        <v>99</v>
      </c>
      <c r="C100" s="38">
        <v>6.0</v>
      </c>
      <c r="D100" s="38"/>
      <c r="E100" s="38" t="s">
        <v>819</v>
      </c>
      <c r="F100" s="40">
        <v>42867.489583333336</v>
      </c>
      <c r="G100" s="38" t="s">
        <v>21</v>
      </c>
      <c r="H100" s="38">
        <v>72.0</v>
      </c>
      <c r="I100" s="38">
        <v>4630.0</v>
      </c>
      <c r="J100" s="38">
        <v>37.0</v>
      </c>
      <c r="K100" s="38" t="s">
        <v>23</v>
      </c>
      <c r="L100" s="38" t="s">
        <v>23</v>
      </c>
      <c r="M100" s="38"/>
      <c r="N100" s="38">
        <v>4162.0</v>
      </c>
      <c r="O100" s="38">
        <v>84191.0</v>
      </c>
      <c r="P100" s="38"/>
      <c r="Q100" s="38"/>
      <c r="R100" s="38"/>
      <c r="S100" s="38">
        <v>6.0</v>
      </c>
      <c r="T100" s="38"/>
      <c r="U100" s="38"/>
      <c r="V100" s="38"/>
      <c r="W100" s="38"/>
      <c r="X100" s="38"/>
      <c r="Y100" s="38"/>
    </row>
    <row r="101" ht="15.75" customHeight="1">
      <c r="A101" s="38">
        <v>2017.0</v>
      </c>
      <c r="B101" s="57" t="s">
        <v>99</v>
      </c>
      <c r="C101" s="38">
        <v>6.0</v>
      </c>
      <c r="D101" s="38"/>
      <c r="E101" s="38" t="s">
        <v>819</v>
      </c>
      <c r="F101" s="40">
        <v>42867.770833333336</v>
      </c>
      <c r="G101" s="38" t="s">
        <v>21</v>
      </c>
      <c r="H101" s="38">
        <v>73.0</v>
      </c>
      <c r="I101" s="38">
        <v>4235.0</v>
      </c>
      <c r="J101" s="38">
        <v>38.0</v>
      </c>
      <c r="K101" s="38" t="s">
        <v>23</v>
      </c>
      <c r="L101" s="38" t="s">
        <v>23</v>
      </c>
      <c r="M101" s="38"/>
      <c r="N101" s="38">
        <v>4164.0</v>
      </c>
      <c r="O101" s="38">
        <v>173805.0</v>
      </c>
      <c r="P101" s="38"/>
      <c r="Q101" s="38"/>
      <c r="R101" s="38"/>
      <c r="S101" s="38">
        <v>6.0</v>
      </c>
      <c r="T101" s="38"/>
      <c r="U101" s="38"/>
      <c r="V101" s="38"/>
      <c r="W101" s="38"/>
      <c r="X101" s="38"/>
      <c r="Y101" s="38"/>
    </row>
    <row r="102" ht="15.75" customHeight="1">
      <c r="A102" s="38">
        <v>2017.0</v>
      </c>
      <c r="B102" s="57" t="s">
        <v>99</v>
      </c>
      <c r="C102" s="38">
        <v>6.0</v>
      </c>
      <c r="D102" s="38"/>
      <c r="E102" s="38" t="s">
        <v>819</v>
      </c>
      <c r="F102" s="40">
        <v>42867.791666666664</v>
      </c>
      <c r="G102" s="38" t="s">
        <v>21</v>
      </c>
      <c r="H102" s="38">
        <v>77.0</v>
      </c>
      <c r="I102" s="38">
        <v>5200.0</v>
      </c>
      <c r="J102" s="38">
        <v>42.0</v>
      </c>
      <c r="K102" s="38" t="s">
        <v>23</v>
      </c>
      <c r="L102" s="38" t="s">
        <v>35</v>
      </c>
      <c r="M102" s="38"/>
      <c r="N102" s="38">
        <v>4163.0</v>
      </c>
      <c r="O102" s="38">
        <v>59715.0</v>
      </c>
      <c r="P102" s="38"/>
      <c r="Q102" s="38"/>
      <c r="R102" s="38"/>
      <c r="S102" s="38">
        <v>6.0</v>
      </c>
      <c r="T102" s="38"/>
      <c r="U102" s="38"/>
      <c r="V102" s="38"/>
      <c r="W102" s="38"/>
      <c r="X102" s="38"/>
      <c r="Y102" s="38"/>
    </row>
    <row r="103" ht="15.75" customHeight="1">
      <c r="A103" s="38">
        <v>2017.0</v>
      </c>
      <c r="B103" s="57" t="s">
        <v>99</v>
      </c>
      <c r="C103" s="38">
        <v>6.0</v>
      </c>
      <c r="D103" s="38"/>
      <c r="E103" s="38" t="s">
        <v>819</v>
      </c>
      <c r="F103" s="40">
        <v>42868.354166666664</v>
      </c>
      <c r="G103" s="38" t="s">
        <v>21</v>
      </c>
      <c r="H103" s="38">
        <v>73.0</v>
      </c>
      <c r="I103" s="38">
        <v>4800.0</v>
      </c>
      <c r="J103" s="38">
        <v>38.0</v>
      </c>
      <c r="K103" s="38" t="s">
        <v>23</v>
      </c>
      <c r="L103" s="38" t="s">
        <v>23</v>
      </c>
      <c r="M103" s="38" t="s">
        <v>821</v>
      </c>
      <c r="N103" s="38">
        <v>4165.0</v>
      </c>
      <c r="O103" s="38">
        <v>154754.0</v>
      </c>
      <c r="P103" s="38"/>
      <c r="Q103" s="38">
        <v>2.0</v>
      </c>
      <c r="R103" s="38">
        <v>2.0</v>
      </c>
      <c r="S103" s="38">
        <v>6.0</v>
      </c>
      <c r="T103" s="38"/>
      <c r="U103" s="38"/>
      <c r="V103" s="38"/>
      <c r="W103" s="38"/>
      <c r="X103" s="38"/>
      <c r="Y103" s="38"/>
    </row>
    <row r="104" ht="15.75" customHeight="1">
      <c r="A104" s="38">
        <v>2017.0</v>
      </c>
      <c r="B104" s="57" t="s">
        <v>99</v>
      </c>
      <c r="C104" s="38">
        <v>6.0</v>
      </c>
      <c r="D104" s="38"/>
      <c r="E104" s="38" t="s">
        <v>819</v>
      </c>
      <c r="F104" s="40">
        <v>42868.354166666664</v>
      </c>
      <c r="G104" s="38" t="s">
        <v>21</v>
      </c>
      <c r="H104" s="38">
        <v>75.0</v>
      </c>
      <c r="I104" s="38">
        <v>5400.0</v>
      </c>
      <c r="J104" s="38">
        <v>39.0</v>
      </c>
      <c r="K104" s="38" t="s">
        <v>23</v>
      </c>
      <c r="L104" s="38" t="s">
        <v>23</v>
      </c>
      <c r="M104" s="38" t="s">
        <v>821</v>
      </c>
      <c r="N104" s="38">
        <v>4166.0</v>
      </c>
      <c r="O104" s="38">
        <v>161331.0</v>
      </c>
      <c r="P104" s="38"/>
      <c r="Q104" s="38">
        <v>2.0</v>
      </c>
      <c r="R104" s="38">
        <v>2.0</v>
      </c>
      <c r="S104" s="38">
        <v>6.0</v>
      </c>
      <c r="T104" s="38"/>
      <c r="U104" s="38"/>
      <c r="V104" s="38"/>
      <c r="W104" s="38"/>
      <c r="X104" s="38"/>
      <c r="Y104" s="38"/>
    </row>
    <row r="105" ht="15.75" customHeight="1">
      <c r="A105" s="38">
        <v>2017.0</v>
      </c>
      <c r="B105" s="57" t="s">
        <v>99</v>
      </c>
      <c r="C105" s="38">
        <v>6.0</v>
      </c>
      <c r="D105" s="38"/>
      <c r="E105" s="38" t="s">
        <v>819</v>
      </c>
      <c r="F105" s="40">
        <v>42868.354166666664</v>
      </c>
      <c r="G105" s="38" t="s">
        <v>21</v>
      </c>
      <c r="H105" s="38">
        <v>76.0</v>
      </c>
      <c r="I105" s="38">
        <v>5330.0</v>
      </c>
      <c r="J105" s="38">
        <v>39.0</v>
      </c>
      <c r="K105" s="38" t="s">
        <v>23</v>
      </c>
      <c r="L105" s="38" t="s">
        <v>35</v>
      </c>
      <c r="M105" s="38" t="s">
        <v>821</v>
      </c>
      <c r="N105" s="38">
        <v>4167.0</v>
      </c>
      <c r="O105" s="38">
        <v>15498.0</v>
      </c>
      <c r="P105" s="38"/>
      <c r="Q105" s="38">
        <v>2.0</v>
      </c>
      <c r="R105" s="38">
        <v>2.0</v>
      </c>
      <c r="S105" s="38">
        <v>6.0</v>
      </c>
      <c r="T105" s="38"/>
      <c r="U105" s="38"/>
      <c r="V105" s="38"/>
      <c r="W105" s="38"/>
      <c r="X105" s="38"/>
      <c r="Y105" s="38"/>
    </row>
    <row r="106" ht="15.75" customHeight="1">
      <c r="A106" s="38">
        <v>2017.0</v>
      </c>
      <c r="B106" s="57" t="s">
        <v>99</v>
      </c>
      <c r="C106" s="38">
        <v>6.0</v>
      </c>
      <c r="D106" s="38"/>
      <c r="E106" s="38" t="s">
        <v>1177</v>
      </c>
      <c r="F106" s="40">
        <v>42868.625</v>
      </c>
      <c r="G106" s="38" t="s">
        <v>21</v>
      </c>
      <c r="H106" s="38">
        <v>79.0</v>
      </c>
      <c r="I106" s="38">
        <v>5900.0</v>
      </c>
      <c r="J106" s="38">
        <v>44.0</v>
      </c>
      <c r="K106" s="38" t="s">
        <v>23</v>
      </c>
      <c r="L106" s="38" t="s">
        <v>23</v>
      </c>
      <c r="M106" s="38"/>
      <c r="N106" s="38">
        <v>4168.0</v>
      </c>
      <c r="O106" s="38">
        <v>41250.0</v>
      </c>
      <c r="P106" s="38"/>
      <c r="Q106" s="38"/>
      <c r="R106" s="38"/>
      <c r="S106" s="38">
        <v>6.0</v>
      </c>
      <c r="T106" s="38"/>
      <c r="U106" s="38"/>
      <c r="V106" s="38"/>
      <c r="W106" s="38"/>
      <c r="X106" s="38"/>
      <c r="Y106" s="38"/>
    </row>
    <row r="107" ht="15.75" customHeight="1">
      <c r="A107" s="38">
        <v>2017.0</v>
      </c>
      <c r="B107" s="57" t="s">
        <v>99</v>
      </c>
      <c r="C107" s="38">
        <v>6.0</v>
      </c>
      <c r="D107" s="38"/>
      <c r="E107" s="38" t="s">
        <v>857</v>
      </c>
      <c r="F107" s="40">
        <v>42868.708333333336</v>
      </c>
      <c r="G107" s="38" t="s">
        <v>21</v>
      </c>
      <c r="H107" s="38">
        <v>79.0</v>
      </c>
      <c r="I107" s="38">
        <v>5770.0</v>
      </c>
      <c r="J107" s="38">
        <v>42.0</v>
      </c>
      <c r="K107" s="38" t="s">
        <v>23</v>
      </c>
      <c r="L107" s="38" t="s">
        <v>23</v>
      </c>
      <c r="M107" s="38"/>
      <c r="N107" s="38">
        <v>4169.0</v>
      </c>
      <c r="O107" s="38">
        <v>65385.0</v>
      </c>
      <c r="P107" s="38"/>
      <c r="Q107" s="38"/>
      <c r="R107" s="38"/>
      <c r="S107" s="38">
        <v>6.0</v>
      </c>
      <c r="T107" s="38"/>
      <c r="U107" s="38"/>
      <c r="V107" s="38"/>
      <c r="W107" s="38"/>
      <c r="X107" s="38"/>
      <c r="Y107" s="38"/>
    </row>
    <row r="108" ht="15.75" customHeight="1">
      <c r="A108" s="38">
        <v>2017.0</v>
      </c>
      <c r="B108" s="57" t="s">
        <v>99</v>
      </c>
      <c r="C108" s="38">
        <v>6.0</v>
      </c>
      <c r="D108" s="38"/>
      <c r="E108" s="38" t="s">
        <v>858</v>
      </c>
      <c r="F108" s="40">
        <v>42869.583333333336</v>
      </c>
      <c r="G108" s="38" t="s">
        <v>21</v>
      </c>
      <c r="H108" s="38">
        <v>77.0</v>
      </c>
      <c r="I108" s="38">
        <v>5400.0</v>
      </c>
      <c r="J108" s="38">
        <v>42.0</v>
      </c>
      <c r="K108" s="38" t="s">
        <v>23</v>
      </c>
      <c r="L108" s="38" t="s">
        <v>40</v>
      </c>
      <c r="M108" s="38"/>
      <c r="N108" s="38">
        <v>4170.0</v>
      </c>
      <c r="O108" s="38">
        <v>43061.0</v>
      </c>
      <c r="P108" s="38"/>
      <c r="Q108" s="38"/>
      <c r="R108" s="38"/>
      <c r="S108" s="38">
        <v>6.0</v>
      </c>
      <c r="T108" s="38"/>
      <c r="U108" s="38"/>
      <c r="V108" s="38"/>
      <c r="W108" s="38"/>
      <c r="X108" s="38"/>
      <c r="Y108" s="38"/>
    </row>
    <row r="109" ht="15.75" customHeight="1">
      <c r="A109" s="38">
        <v>2017.0</v>
      </c>
      <c r="B109" s="57" t="s">
        <v>99</v>
      </c>
      <c r="C109" s="38">
        <v>6.0</v>
      </c>
      <c r="D109" s="38"/>
      <c r="E109" s="38" t="s">
        <v>1177</v>
      </c>
      <c r="F109" s="40">
        <v>42869.708333333336</v>
      </c>
      <c r="G109" s="38" t="s">
        <v>21</v>
      </c>
      <c r="H109" s="38">
        <v>78.0</v>
      </c>
      <c r="I109" s="38">
        <v>5400.0</v>
      </c>
      <c r="J109" s="38">
        <v>42.0</v>
      </c>
      <c r="K109" s="38" t="s">
        <v>23</v>
      </c>
      <c r="L109" s="38" t="s">
        <v>35</v>
      </c>
      <c r="M109" s="38"/>
      <c r="N109" s="38">
        <v>4171.0</v>
      </c>
      <c r="O109" s="38">
        <v>162329.0</v>
      </c>
      <c r="P109" s="38"/>
      <c r="Q109" s="38"/>
      <c r="R109" s="38"/>
      <c r="S109" s="38">
        <v>6.0</v>
      </c>
      <c r="T109" s="38"/>
      <c r="U109" s="38"/>
      <c r="V109" s="38"/>
      <c r="W109" s="38"/>
      <c r="X109" s="38"/>
      <c r="Y109" s="38"/>
    </row>
    <row r="110" ht="15.75" customHeight="1">
      <c r="A110" s="38">
        <v>2017.0</v>
      </c>
      <c r="B110" s="57" t="s">
        <v>99</v>
      </c>
      <c r="C110" s="38">
        <v>6.0</v>
      </c>
      <c r="D110" s="38">
        <v>24.0</v>
      </c>
      <c r="E110" s="38"/>
      <c r="F110" s="40">
        <v>42871.375</v>
      </c>
      <c r="G110" s="38" t="s">
        <v>40</v>
      </c>
      <c r="H110" s="38">
        <v>80.0</v>
      </c>
      <c r="I110" s="38">
        <v>6900.0</v>
      </c>
      <c r="J110" s="38">
        <v>46.0</v>
      </c>
      <c r="K110" s="38" t="s">
        <v>23</v>
      </c>
      <c r="L110" s="38"/>
      <c r="M110" s="38"/>
      <c r="N110" s="38">
        <v>4172.0</v>
      </c>
      <c r="O110" s="38">
        <v>107814.0</v>
      </c>
      <c r="P110" s="38"/>
      <c r="Q110" s="38"/>
      <c r="R110" s="38"/>
      <c r="S110" s="38">
        <v>6.0</v>
      </c>
      <c r="T110" s="38">
        <v>6.0</v>
      </c>
      <c r="U110" s="38">
        <v>24.0</v>
      </c>
      <c r="V110" s="38" t="s">
        <v>842</v>
      </c>
      <c r="W110" s="38"/>
      <c r="X110" s="38"/>
      <c r="Y110" s="38"/>
    </row>
    <row r="111" ht="15.75" customHeight="1">
      <c r="A111" s="38">
        <v>2017.0</v>
      </c>
      <c r="B111" s="57" t="s">
        <v>99</v>
      </c>
      <c r="C111" s="38">
        <v>6.0</v>
      </c>
      <c r="D111" s="38"/>
      <c r="E111" s="38" t="s">
        <v>857</v>
      </c>
      <c r="F111" s="40">
        <v>42874.3125</v>
      </c>
      <c r="G111" s="38" t="s">
        <v>21</v>
      </c>
      <c r="H111" s="38">
        <v>76.0</v>
      </c>
      <c r="I111" s="38">
        <v>5440.0</v>
      </c>
      <c r="J111" s="38">
        <v>79.0</v>
      </c>
      <c r="K111" s="38" t="s">
        <v>23</v>
      </c>
      <c r="L111" s="38" t="s">
        <v>35</v>
      </c>
      <c r="M111" s="38" t="s">
        <v>814</v>
      </c>
      <c r="N111" s="38">
        <v>4181.0</v>
      </c>
      <c r="O111" s="38">
        <v>78067.0</v>
      </c>
      <c r="P111" s="38"/>
      <c r="Q111" s="38"/>
      <c r="R111" s="38"/>
      <c r="S111" s="38">
        <v>6.0</v>
      </c>
      <c r="T111" s="38"/>
      <c r="U111" s="38"/>
      <c r="V111" s="38"/>
      <c r="W111" s="38"/>
      <c r="X111" s="38"/>
      <c r="Y111" s="38"/>
    </row>
    <row r="112" ht="15.75" customHeight="1">
      <c r="A112" s="38">
        <v>2017.0</v>
      </c>
      <c r="B112" s="57" t="s">
        <v>99</v>
      </c>
      <c r="C112" s="38">
        <v>6.0</v>
      </c>
      <c r="D112" s="38"/>
      <c r="E112" s="38" t="s">
        <v>857</v>
      </c>
      <c r="F112" s="40">
        <v>42874.333333333336</v>
      </c>
      <c r="G112" s="38" t="s">
        <v>21</v>
      </c>
      <c r="H112" s="38">
        <v>76.0</v>
      </c>
      <c r="I112" s="38">
        <v>5150.0</v>
      </c>
      <c r="J112" s="38">
        <v>39.0</v>
      </c>
      <c r="K112" s="38" t="s">
        <v>23</v>
      </c>
      <c r="L112" s="38" t="s">
        <v>23</v>
      </c>
      <c r="M112" s="38" t="s">
        <v>814</v>
      </c>
      <c r="N112" s="38">
        <v>4174.0</v>
      </c>
      <c r="O112" s="38">
        <v>43353.0</v>
      </c>
      <c r="P112" s="38"/>
      <c r="Q112" s="38"/>
      <c r="R112" s="38"/>
      <c r="S112" s="38">
        <v>6.0</v>
      </c>
      <c r="T112" s="38"/>
      <c r="U112" s="38"/>
      <c r="V112" s="38"/>
      <c r="W112" s="38"/>
      <c r="X112" s="38"/>
      <c r="Y112" s="38"/>
    </row>
    <row r="113" ht="15.75" customHeight="1">
      <c r="A113" s="38">
        <v>2017.0</v>
      </c>
      <c r="B113" s="57" t="s">
        <v>99</v>
      </c>
      <c r="C113" s="38">
        <v>6.0</v>
      </c>
      <c r="D113" s="38"/>
      <c r="E113" s="38" t="s">
        <v>857</v>
      </c>
      <c r="F113" s="40">
        <v>42874.333333333336</v>
      </c>
      <c r="G113" s="38" t="s">
        <v>21</v>
      </c>
      <c r="H113" s="38">
        <v>79.0</v>
      </c>
      <c r="I113" s="38">
        <v>5410.0</v>
      </c>
      <c r="J113" s="38">
        <v>40.0</v>
      </c>
      <c r="K113" s="38" t="s">
        <v>23</v>
      </c>
      <c r="L113" s="38" t="s">
        <v>23</v>
      </c>
      <c r="M113" s="38" t="s">
        <v>814</v>
      </c>
      <c r="N113" s="38">
        <v>4176.0</v>
      </c>
      <c r="O113" s="38">
        <v>21000.0</v>
      </c>
      <c r="P113" s="38"/>
      <c r="Q113" s="38"/>
      <c r="R113" s="38"/>
      <c r="S113" s="38">
        <v>6.0</v>
      </c>
      <c r="T113" s="38"/>
      <c r="U113" s="38"/>
      <c r="V113" s="38"/>
      <c r="W113" s="38"/>
      <c r="X113" s="38"/>
      <c r="Y113" s="38"/>
    </row>
    <row r="114" ht="15.75" customHeight="1">
      <c r="A114" s="38">
        <v>2017.0</v>
      </c>
      <c r="B114" s="57" t="s">
        <v>99</v>
      </c>
      <c r="C114" s="38">
        <v>6.0</v>
      </c>
      <c r="D114" s="38"/>
      <c r="E114" s="38" t="s">
        <v>819</v>
      </c>
      <c r="F114" s="40">
        <v>42874.395833333336</v>
      </c>
      <c r="G114" s="38" t="s">
        <v>21</v>
      </c>
      <c r="H114" s="38">
        <v>78.0</v>
      </c>
      <c r="I114" s="38">
        <v>5340.0</v>
      </c>
      <c r="J114" s="38">
        <v>40.0</v>
      </c>
      <c r="K114" s="38" t="s">
        <v>23</v>
      </c>
      <c r="L114" s="38" t="s">
        <v>35</v>
      </c>
      <c r="M114" s="38" t="s">
        <v>814</v>
      </c>
      <c r="N114" s="38">
        <v>4173.0</v>
      </c>
      <c r="O114" s="38">
        <v>49767.0</v>
      </c>
      <c r="P114" s="38"/>
      <c r="Q114" s="38"/>
      <c r="R114" s="38"/>
      <c r="S114" s="38">
        <v>6.0</v>
      </c>
      <c r="T114" s="38"/>
      <c r="U114" s="38"/>
      <c r="V114" s="38"/>
      <c r="W114" s="38"/>
      <c r="X114" s="38"/>
      <c r="Y114" s="38"/>
    </row>
    <row r="115" ht="15.75" customHeight="1">
      <c r="A115" s="38">
        <v>2017.0</v>
      </c>
      <c r="B115" s="57" t="s">
        <v>99</v>
      </c>
      <c r="C115" s="38">
        <v>6.0</v>
      </c>
      <c r="D115" s="38"/>
      <c r="E115" s="38" t="s">
        <v>857</v>
      </c>
      <c r="F115" s="40">
        <v>42874.416666666664</v>
      </c>
      <c r="G115" s="38" t="s">
        <v>21</v>
      </c>
      <c r="H115" s="38">
        <v>80.0</v>
      </c>
      <c r="I115" s="38">
        <v>5575.0</v>
      </c>
      <c r="J115" s="38">
        <v>42.0</v>
      </c>
      <c r="K115" s="38" t="s">
        <v>23</v>
      </c>
      <c r="L115" s="38" t="s">
        <v>23</v>
      </c>
      <c r="M115" s="38" t="s">
        <v>814</v>
      </c>
      <c r="N115" s="38">
        <v>4178.0</v>
      </c>
      <c r="O115" s="38">
        <v>132801.0</v>
      </c>
      <c r="P115" s="38"/>
      <c r="Q115" s="38"/>
      <c r="R115" s="38"/>
      <c r="S115" s="38">
        <v>6.0</v>
      </c>
      <c r="T115" s="38"/>
      <c r="U115" s="38"/>
      <c r="V115" s="38"/>
      <c r="W115" s="38"/>
      <c r="X115" s="38"/>
      <c r="Y115" s="38"/>
    </row>
    <row r="116" ht="15.75" customHeight="1">
      <c r="A116" s="38">
        <v>2017.0</v>
      </c>
      <c r="B116" s="57" t="s">
        <v>99</v>
      </c>
      <c r="C116" s="38">
        <v>6.0</v>
      </c>
      <c r="D116" s="38"/>
      <c r="E116" s="38" t="s">
        <v>857</v>
      </c>
      <c r="F116" s="40">
        <v>42874.427083333336</v>
      </c>
      <c r="G116" s="38" t="s">
        <v>21</v>
      </c>
      <c r="H116" s="38">
        <v>69.0</v>
      </c>
      <c r="I116" s="38">
        <v>3400.0</v>
      </c>
      <c r="J116" s="38">
        <v>36.0</v>
      </c>
      <c r="K116" s="38" t="s">
        <v>23</v>
      </c>
      <c r="L116" s="38" t="s">
        <v>23</v>
      </c>
      <c r="M116" s="38" t="s">
        <v>814</v>
      </c>
      <c r="N116" s="38">
        <v>4183.0</v>
      </c>
      <c r="O116" s="38">
        <v>40190.0</v>
      </c>
      <c r="P116" s="38"/>
      <c r="Q116" s="38"/>
      <c r="R116" s="38"/>
      <c r="S116" s="38">
        <v>6.0</v>
      </c>
      <c r="T116" s="38"/>
      <c r="U116" s="38"/>
      <c r="V116" s="38"/>
      <c r="W116" s="38"/>
      <c r="X116" s="38"/>
      <c r="Y116" s="38"/>
    </row>
    <row r="117" ht="15.75" customHeight="1">
      <c r="A117" s="38">
        <v>2017.0</v>
      </c>
      <c r="B117" s="57" t="s">
        <v>99</v>
      </c>
      <c r="C117" s="38">
        <v>6.0</v>
      </c>
      <c r="D117" s="38"/>
      <c r="E117" s="38" t="s">
        <v>857</v>
      </c>
      <c r="F117" s="40">
        <v>42874.4375</v>
      </c>
      <c r="G117" s="38" t="s">
        <v>21</v>
      </c>
      <c r="H117" s="38">
        <v>74.0</v>
      </c>
      <c r="I117" s="38">
        <v>4535.0</v>
      </c>
      <c r="J117" s="38">
        <v>38.0</v>
      </c>
      <c r="K117" s="38" t="s">
        <v>23</v>
      </c>
      <c r="L117" s="38" t="s">
        <v>23</v>
      </c>
      <c r="M117" s="38" t="s">
        <v>814</v>
      </c>
      <c r="N117" s="38">
        <v>4175.0</v>
      </c>
      <c r="O117" s="38">
        <v>49645.0</v>
      </c>
      <c r="P117" s="38"/>
      <c r="Q117" s="38"/>
      <c r="R117" s="38"/>
      <c r="S117" s="38">
        <v>6.0</v>
      </c>
      <c r="T117" s="38"/>
      <c r="U117" s="38"/>
      <c r="V117" s="38"/>
      <c r="W117" s="38"/>
      <c r="X117" s="38"/>
      <c r="Y117" s="38"/>
    </row>
    <row r="118" ht="15.75" customHeight="1">
      <c r="A118" s="38">
        <v>2017.0</v>
      </c>
      <c r="B118" s="57" t="s">
        <v>99</v>
      </c>
      <c r="C118" s="38">
        <v>6.0</v>
      </c>
      <c r="D118" s="38"/>
      <c r="E118" s="38" t="s">
        <v>857</v>
      </c>
      <c r="F118" s="40">
        <v>42874.46875</v>
      </c>
      <c r="G118" s="38" t="s">
        <v>21</v>
      </c>
      <c r="H118" s="38">
        <v>77.0</v>
      </c>
      <c r="I118" s="38">
        <v>5435.0</v>
      </c>
      <c r="J118" s="38">
        <v>39.0</v>
      </c>
      <c r="K118" s="38" t="s">
        <v>23</v>
      </c>
      <c r="L118" s="38" t="s">
        <v>23</v>
      </c>
      <c r="M118" s="38" t="s">
        <v>814</v>
      </c>
      <c r="N118" s="38">
        <v>4177.0</v>
      </c>
      <c r="O118" s="38">
        <v>73425.0</v>
      </c>
      <c r="P118" s="38"/>
      <c r="Q118" s="38"/>
      <c r="R118" s="38"/>
      <c r="S118" s="38">
        <v>6.0</v>
      </c>
      <c r="T118" s="38"/>
      <c r="U118" s="38"/>
      <c r="V118" s="38"/>
      <c r="W118" s="38"/>
      <c r="X118" s="38"/>
      <c r="Y118" s="38"/>
    </row>
    <row r="119" ht="15.75" customHeight="1">
      <c r="A119" s="38">
        <v>2017.0</v>
      </c>
      <c r="B119" s="57" t="s">
        <v>99</v>
      </c>
      <c r="C119" s="38">
        <v>6.0</v>
      </c>
      <c r="D119" s="38"/>
      <c r="E119" s="38" t="s">
        <v>343</v>
      </c>
      <c r="F119" s="40">
        <v>42874.5</v>
      </c>
      <c r="G119" s="38" t="s">
        <v>21</v>
      </c>
      <c r="H119" s="38">
        <v>82.0</v>
      </c>
      <c r="I119" s="38">
        <v>6090.0</v>
      </c>
      <c r="J119" s="38">
        <v>45.0</v>
      </c>
      <c r="K119" s="38" t="s">
        <v>23</v>
      </c>
      <c r="L119" s="38" t="s">
        <v>23</v>
      </c>
      <c r="M119" s="38" t="s">
        <v>814</v>
      </c>
      <c r="N119" s="38">
        <v>4179.0</v>
      </c>
      <c r="O119" s="38">
        <v>79946.0</v>
      </c>
      <c r="P119" s="38"/>
      <c r="Q119" s="38"/>
      <c r="R119" s="38"/>
      <c r="S119" s="38">
        <v>6.0</v>
      </c>
      <c r="T119" s="38"/>
      <c r="U119" s="38"/>
      <c r="V119" s="38"/>
      <c r="W119" s="38"/>
      <c r="X119" s="38"/>
      <c r="Y119" s="38"/>
    </row>
    <row r="120" ht="15.75" customHeight="1">
      <c r="A120" s="38">
        <v>2017.0</v>
      </c>
      <c r="B120" s="57" t="s">
        <v>99</v>
      </c>
      <c r="C120" s="38">
        <v>6.0</v>
      </c>
      <c r="D120" s="38"/>
      <c r="E120" s="38" t="s">
        <v>857</v>
      </c>
      <c r="F120" s="40">
        <v>42874.520833333336</v>
      </c>
      <c r="G120" s="38" t="s">
        <v>21</v>
      </c>
      <c r="H120" s="38">
        <v>82.0</v>
      </c>
      <c r="I120" s="38">
        <v>6700.0</v>
      </c>
      <c r="J120" s="38">
        <v>43.0</v>
      </c>
      <c r="K120" s="38" t="s">
        <v>23</v>
      </c>
      <c r="L120" s="38" t="s">
        <v>23</v>
      </c>
      <c r="M120" s="38" t="s">
        <v>814</v>
      </c>
      <c r="N120" s="38">
        <v>4180.0</v>
      </c>
      <c r="O120" s="38">
        <v>41513.0</v>
      </c>
      <c r="P120" s="38"/>
      <c r="Q120" s="38"/>
      <c r="R120" s="38"/>
      <c r="S120" s="38">
        <v>6.0</v>
      </c>
      <c r="T120" s="38"/>
      <c r="U120" s="38"/>
      <c r="V120" s="38"/>
      <c r="W120" s="38"/>
      <c r="X120" s="38"/>
      <c r="Y120" s="38"/>
    </row>
    <row r="121" ht="15.75" customHeight="1">
      <c r="A121" s="38">
        <v>2017.0</v>
      </c>
      <c r="B121" s="57" t="s">
        <v>99</v>
      </c>
      <c r="C121" s="38">
        <v>6.0</v>
      </c>
      <c r="D121" s="38"/>
      <c r="E121" s="38" t="s">
        <v>857</v>
      </c>
      <c r="F121" s="40">
        <v>42874.520833333336</v>
      </c>
      <c r="G121" s="38" t="s">
        <v>21</v>
      </c>
      <c r="H121" s="38">
        <v>77.0</v>
      </c>
      <c r="I121" s="38">
        <v>5460.0</v>
      </c>
      <c r="J121" s="38">
        <v>38.0</v>
      </c>
      <c r="K121" s="38" t="s">
        <v>23</v>
      </c>
      <c r="L121" s="38" t="s">
        <v>23</v>
      </c>
      <c r="M121" s="38" t="s">
        <v>814</v>
      </c>
      <c r="N121" s="38">
        <v>4182.0</v>
      </c>
      <c r="O121" s="38">
        <v>47713.0</v>
      </c>
      <c r="P121" s="38"/>
      <c r="Q121" s="38"/>
      <c r="R121" s="38"/>
      <c r="S121" s="38">
        <v>6.0</v>
      </c>
      <c r="T121" s="38"/>
      <c r="U121" s="38"/>
      <c r="V121" s="38"/>
      <c r="W121" s="38"/>
      <c r="X121" s="38"/>
      <c r="Y121" s="38"/>
    </row>
    <row r="122" ht="15.75" customHeight="1">
      <c r="A122" s="38">
        <v>2017.0</v>
      </c>
      <c r="B122" s="57" t="s">
        <v>99</v>
      </c>
      <c r="C122" s="38">
        <v>6.0</v>
      </c>
      <c r="D122" s="38"/>
      <c r="E122" s="38" t="s">
        <v>819</v>
      </c>
      <c r="F122" s="40">
        <v>42874.583333333336</v>
      </c>
      <c r="G122" s="38" t="s">
        <v>21</v>
      </c>
      <c r="H122" s="38">
        <v>76.0</v>
      </c>
      <c r="I122" s="38">
        <v>5000.0</v>
      </c>
      <c r="J122" s="38"/>
      <c r="K122" s="38" t="s">
        <v>23</v>
      </c>
      <c r="L122" s="38" t="s">
        <v>23</v>
      </c>
      <c r="M122" s="38" t="s">
        <v>814</v>
      </c>
      <c r="N122" s="38">
        <v>4185.0</v>
      </c>
      <c r="O122" s="38">
        <v>69131.0</v>
      </c>
      <c r="P122" s="38"/>
      <c r="Q122" s="38"/>
      <c r="R122" s="38"/>
      <c r="S122" s="38">
        <v>6.0</v>
      </c>
      <c r="T122" s="38"/>
      <c r="U122" s="38"/>
      <c r="V122" s="38"/>
      <c r="W122" s="38"/>
      <c r="X122" s="38"/>
      <c r="Y122" s="38"/>
    </row>
    <row r="123" ht="15.75" customHeight="1">
      <c r="A123" s="38">
        <v>2017.0</v>
      </c>
      <c r="B123" s="57" t="s">
        <v>99</v>
      </c>
      <c r="C123" s="38">
        <v>6.0</v>
      </c>
      <c r="D123" s="38"/>
      <c r="E123" s="38" t="s">
        <v>819</v>
      </c>
      <c r="F123" s="40">
        <v>42874.614583333336</v>
      </c>
      <c r="G123" s="38" t="s">
        <v>21</v>
      </c>
      <c r="H123" s="38">
        <v>76.0</v>
      </c>
      <c r="I123" s="38">
        <v>5160.0</v>
      </c>
      <c r="J123" s="38">
        <v>40.0</v>
      </c>
      <c r="K123" s="38" t="s">
        <v>23</v>
      </c>
      <c r="L123" s="38" t="s">
        <v>23</v>
      </c>
      <c r="M123" s="38" t="s">
        <v>821</v>
      </c>
      <c r="N123" s="38">
        <v>4184.0</v>
      </c>
      <c r="O123" s="38">
        <v>66741.0</v>
      </c>
      <c r="P123" s="38"/>
      <c r="Q123" s="38"/>
      <c r="R123" s="38">
        <v>2.0</v>
      </c>
      <c r="S123" s="38">
        <v>6.0</v>
      </c>
      <c r="T123" s="38"/>
      <c r="U123" s="38"/>
      <c r="V123" s="38"/>
      <c r="W123" s="38"/>
      <c r="X123" s="38"/>
      <c r="Y123" s="38"/>
    </row>
    <row r="124" ht="15.75" customHeight="1">
      <c r="A124" s="38">
        <v>2017.0</v>
      </c>
      <c r="B124" s="57" t="s">
        <v>99</v>
      </c>
      <c r="C124" s="38">
        <v>6.0</v>
      </c>
      <c r="D124" s="38"/>
      <c r="E124" s="38" t="s">
        <v>819</v>
      </c>
      <c r="F124" s="40">
        <v>42874.708333333336</v>
      </c>
      <c r="G124" s="38" t="s">
        <v>21</v>
      </c>
      <c r="H124" s="38">
        <v>74.0</v>
      </c>
      <c r="I124" s="38">
        <v>4395.0</v>
      </c>
      <c r="J124" s="38">
        <v>38.0</v>
      </c>
      <c r="K124" s="38" t="s">
        <v>23</v>
      </c>
      <c r="L124" s="38" t="s">
        <v>23</v>
      </c>
      <c r="M124" s="38" t="s">
        <v>814</v>
      </c>
      <c r="N124" s="38">
        <v>4186.0</v>
      </c>
      <c r="O124" s="38">
        <v>172454.0</v>
      </c>
      <c r="P124" s="38"/>
      <c r="Q124" s="38"/>
      <c r="R124" s="38"/>
      <c r="S124" s="38">
        <v>6.0</v>
      </c>
      <c r="T124" s="38"/>
      <c r="U124" s="38"/>
      <c r="V124" s="38"/>
      <c r="W124" s="38"/>
      <c r="X124" s="38"/>
      <c r="Y124" s="38"/>
    </row>
    <row r="125" ht="15.75" customHeight="1">
      <c r="A125" s="38">
        <v>2017.0</v>
      </c>
      <c r="B125" s="57" t="s">
        <v>99</v>
      </c>
      <c r="C125" s="38">
        <v>6.0</v>
      </c>
      <c r="D125" s="38"/>
      <c r="E125" s="38" t="s">
        <v>819</v>
      </c>
      <c r="F125" s="40">
        <v>42875.333333333336</v>
      </c>
      <c r="G125" s="38" t="s">
        <v>21</v>
      </c>
      <c r="H125" s="38">
        <v>74.0</v>
      </c>
      <c r="I125" s="38">
        <v>4188.0</v>
      </c>
      <c r="J125" s="38">
        <v>38.0</v>
      </c>
      <c r="K125" s="38" t="s">
        <v>23</v>
      </c>
      <c r="L125" s="38" t="s">
        <v>23</v>
      </c>
      <c r="M125" s="38"/>
      <c r="N125" s="38">
        <v>4188.0</v>
      </c>
      <c r="O125" s="38">
        <v>87787.0</v>
      </c>
      <c r="P125" s="38"/>
      <c r="Q125" s="38"/>
      <c r="R125" s="38"/>
      <c r="S125" s="38">
        <v>6.0</v>
      </c>
      <c r="T125" s="38"/>
      <c r="U125" s="38"/>
      <c r="V125" s="38"/>
      <c r="W125" s="38"/>
      <c r="X125" s="38"/>
      <c r="Y125" s="38"/>
    </row>
    <row r="126" ht="15.75" customHeight="1">
      <c r="A126" s="38">
        <v>2017.0</v>
      </c>
      <c r="B126" s="57" t="s">
        <v>99</v>
      </c>
      <c r="C126" s="38">
        <v>6.0</v>
      </c>
      <c r="D126" s="38"/>
      <c r="E126" s="38" t="s">
        <v>819</v>
      </c>
      <c r="F126" s="40">
        <v>42875.4375</v>
      </c>
      <c r="G126" s="38" t="s">
        <v>21</v>
      </c>
      <c r="H126" s="38">
        <v>76.0</v>
      </c>
      <c r="I126" s="38">
        <v>4705.0</v>
      </c>
      <c r="J126" s="38">
        <v>38.0</v>
      </c>
      <c r="K126" s="38" t="s">
        <v>23</v>
      </c>
      <c r="L126" s="38" t="s">
        <v>35</v>
      </c>
      <c r="M126" s="38"/>
      <c r="N126" s="38">
        <v>4187.0</v>
      </c>
      <c r="O126" s="38">
        <v>84037.0</v>
      </c>
      <c r="P126" s="38"/>
      <c r="Q126" s="38"/>
      <c r="R126" s="38"/>
      <c r="S126" s="38">
        <v>6.0</v>
      </c>
      <c r="T126" s="38"/>
      <c r="U126" s="38"/>
      <c r="V126" s="38"/>
      <c r="W126" s="38"/>
      <c r="X126" s="38"/>
      <c r="Y126" s="38"/>
    </row>
    <row r="127" ht="15.75" customHeight="1">
      <c r="A127" s="38">
        <v>2017.0</v>
      </c>
      <c r="B127" s="57" t="s">
        <v>99</v>
      </c>
      <c r="C127" s="38">
        <v>6.0</v>
      </c>
      <c r="D127" s="38"/>
      <c r="E127" s="38" t="s">
        <v>819</v>
      </c>
      <c r="F127" s="40">
        <v>42875.5625</v>
      </c>
      <c r="G127" s="38" t="s">
        <v>21</v>
      </c>
      <c r="H127" s="38">
        <v>79.0</v>
      </c>
      <c r="I127" s="38">
        <v>5700.0</v>
      </c>
      <c r="J127" s="38"/>
      <c r="K127" s="38" t="s">
        <v>23</v>
      </c>
      <c r="L127" s="38" t="s">
        <v>23</v>
      </c>
      <c r="M127" s="38"/>
      <c r="N127" s="38">
        <v>4189.0</v>
      </c>
      <c r="O127" s="38">
        <v>68080.0</v>
      </c>
      <c r="P127" s="38"/>
      <c r="Q127" s="38"/>
      <c r="R127" s="38"/>
      <c r="S127" s="38">
        <v>6.0</v>
      </c>
      <c r="T127" s="38"/>
      <c r="U127" s="38"/>
      <c r="V127" s="38"/>
      <c r="W127" s="38"/>
      <c r="X127" s="38"/>
      <c r="Y127" s="38"/>
    </row>
    <row r="128" ht="15.75" customHeight="1">
      <c r="A128" s="38">
        <v>2017.0</v>
      </c>
      <c r="B128" s="57" t="s">
        <v>99</v>
      </c>
      <c r="C128" s="38">
        <v>6.0</v>
      </c>
      <c r="D128" s="38"/>
      <c r="E128" s="38" t="s">
        <v>857</v>
      </c>
      <c r="F128" s="40">
        <v>42875.791666666664</v>
      </c>
      <c r="G128" s="38" t="s">
        <v>21</v>
      </c>
      <c r="H128" s="38">
        <v>74.0</v>
      </c>
      <c r="I128" s="38">
        <v>4535.0</v>
      </c>
      <c r="J128" s="38">
        <v>38.0</v>
      </c>
      <c r="K128" s="38" t="s">
        <v>23</v>
      </c>
      <c r="L128" s="38" t="s">
        <v>35</v>
      </c>
      <c r="M128" s="38" t="s">
        <v>821</v>
      </c>
      <c r="N128" s="38">
        <v>4190.0</v>
      </c>
      <c r="O128" s="38">
        <v>15498.0</v>
      </c>
      <c r="P128" s="38"/>
      <c r="Q128" s="38">
        <v>1.0</v>
      </c>
      <c r="R128" s="38">
        <v>2.0</v>
      </c>
      <c r="S128" s="38">
        <v>6.0</v>
      </c>
      <c r="T128" s="38"/>
      <c r="U128" s="38"/>
      <c r="V128" s="38"/>
      <c r="W128" s="38"/>
      <c r="X128" s="38"/>
      <c r="Y128" s="38"/>
    </row>
    <row r="129" ht="15.75" customHeight="1">
      <c r="A129" s="38">
        <v>2017.0</v>
      </c>
      <c r="B129" s="57" t="s">
        <v>99</v>
      </c>
      <c r="C129" s="38">
        <v>6.0</v>
      </c>
      <c r="D129" s="38"/>
      <c r="E129" s="38" t="s">
        <v>819</v>
      </c>
      <c r="F129" s="40">
        <v>42876.333333333336</v>
      </c>
      <c r="G129" s="38" t="s">
        <v>21</v>
      </c>
      <c r="H129" s="38">
        <v>79.0</v>
      </c>
      <c r="I129" s="38">
        <v>4670.0</v>
      </c>
      <c r="J129" s="38">
        <v>36.0</v>
      </c>
      <c r="K129" s="38" t="s">
        <v>23</v>
      </c>
      <c r="L129" s="38" t="s">
        <v>23</v>
      </c>
      <c r="M129" s="38"/>
      <c r="N129" s="38">
        <v>4192.0</v>
      </c>
      <c r="O129" s="38">
        <v>18204.0</v>
      </c>
      <c r="P129" s="38"/>
      <c r="Q129" s="38"/>
      <c r="R129" s="38"/>
      <c r="S129" s="38">
        <v>6.0</v>
      </c>
      <c r="T129" s="38"/>
      <c r="U129" s="38"/>
      <c r="V129" s="38"/>
      <c r="W129" s="38"/>
      <c r="X129" s="38"/>
      <c r="Y129" s="38"/>
    </row>
    <row r="130" ht="15.75" customHeight="1">
      <c r="A130" s="38">
        <v>2017.0</v>
      </c>
      <c r="B130" s="57" t="s">
        <v>99</v>
      </c>
      <c r="C130" s="38">
        <v>6.0</v>
      </c>
      <c r="D130" s="38"/>
      <c r="E130" s="38" t="s">
        <v>819</v>
      </c>
      <c r="F130" s="40">
        <v>42876.375</v>
      </c>
      <c r="G130" s="38" t="s">
        <v>21</v>
      </c>
      <c r="H130" s="38">
        <v>73.0</v>
      </c>
      <c r="I130" s="38">
        <v>4825.0</v>
      </c>
      <c r="J130" s="38">
        <v>40.0</v>
      </c>
      <c r="K130" s="38" t="s">
        <v>23</v>
      </c>
      <c r="L130" s="38" t="s">
        <v>35</v>
      </c>
      <c r="M130" s="38"/>
      <c r="N130" s="38">
        <v>4191.0</v>
      </c>
      <c r="O130" s="38">
        <v>1893.0</v>
      </c>
      <c r="P130" s="38"/>
      <c r="Q130" s="38"/>
      <c r="R130" s="38"/>
      <c r="S130" s="38">
        <v>6.0</v>
      </c>
      <c r="T130" s="38"/>
      <c r="U130" s="38"/>
      <c r="V130" s="38"/>
      <c r="W130" s="38"/>
      <c r="X130" s="38"/>
      <c r="Y130" s="38"/>
    </row>
    <row r="131" ht="15.75" customHeight="1">
      <c r="A131" s="38">
        <v>2017.0</v>
      </c>
      <c r="B131" s="57" t="s">
        <v>99</v>
      </c>
      <c r="C131" s="38">
        <v>6.0</v>
      </c>
      <c r="D131" s="38"/>
      <c r="E131" s="38" t="s">
        <v>819</v>
      </c>
      <c r="F131" s="40">
        <v>42876.416666666664</v>
      </c>
      <c r="G131" s="38" t="s">
        <v>21</v>
      </c>
      <c r="H131" s="38">
        <v>67.0</v>
      </c>
      <c r="I131" s="38">
        <v>3475.0</v>
      </c>
      <c r="J131" s="38">
        <v>35.0</v>
      </c>
      <c r="K131" s="38" t="s">
        <v>23</v>
      </c>
      <c r="L131" s="38" t="s">
        <v>23</v>
      </c>
      <c r="M131" s="38"/>
      <c r="N131" s="38">
        <v>4193.0</v>
      </c>
      <c r="O131" s="38">
        <v>103873.0</v>
      </c>
      <c r="P131" s="38"/>
      <c r="Q131" s="38"/>
      <c r="R131" s="38"/>
      <c r="S131" s="38">
        <v>6.0</v>
      </c>
      <c r="T131" s="38"/>
      <c r="U131" s="38"/>
      <c r="V131" s="38"/>
      <c r="W131" s="38"/>
      <c r="X131" s="38"/>
      <c r="Y131" s="38"/>
    </row>
    <row r="132" ht="15.75" customHeight="1">
      <c r="A132" s="38">
        <v>2017.0</v>
      </c>
      <c r="B132" s="57" t="s">
        <v>99</v>
      </c>
      <c r="C132" s="38">
        <v>6.0</v>
      </c>
      <c r="D132" s="38"/>
      <c r="E132" s="38" t="s">
        <v>819</v>
      </c>
      <c r="F132" s="40">
        <v>42876.458333333336</v>
      </c>
      <c r="G132" s="38" t="s">
        <v>21</v>
      </c>
      <c r="H132" s="38">
        <v>78.0</v>
      </c>
      <c r="I132" s="38">
        <v>5490.0</v>
      </c>
      <c r="J132" s="38">
        <v>42.0</v>
      </c>
      <c r="K132" s="38" t="s">
        <v>23</v>
      </c>
      <c r="L132" s="38" t="s">
        <v>23</v>
      </c>
      <c r="M132" s="38"/>
      <c r="N132" s="38">
        <v>4194.0</v>
      </c>
      <c r="O132" s="38">
        <v>166759.0</v>
      </c>
      <c r="P132" s="38"/>
      <c r="Q132" s="38"/>
      <c r="R132" s="38"/>
      <c r="S132" s="38">
        <v>6.0</v>
      </c>
      <c r="T132" s="38"/>
      <c r="U132" s="38"/>
      <c r="V132" s="38"/>
      <c r="W132" s="38"/>
      <c r="X132" s="38"/>
      <c r="Y132" s="38"/>
    </row>
    <row r="133" ht="15.75" customHeight="1">
      <c r="A133" s="38">
        <v>2017.0</v>
      </c>
      <c r="B133" s="57" t="s">
        <v>99</v>
      </c>
      <c r="C133" s="38">
        <v>6.0</v>
      </c>
      <c r="D133" s="38"/>
      <c r="E133" s="38" t="s">
        <v>819</v>
      </c>
      <c r="F133" s="40">
        <v>42876.458333333336</v>
      </c>
      <c r="G133" s="38" t="s">
        <v>21</v>
      </c>
      <c r="H133" s="38">
        <v>74.0</v>
      </c>
      <c r="I133" s="38">
        <v>4955.0</v>
      </c>
      <c r="J133" s="38">
        <v>41.0</v>
      </c>
      <c r="K133" s="38" t="s">
        <v>23</v>
      </c>
      <c r="L133" s="38" t="s">
        <v>23</v>
      </c>
      <c r="M133" s="38"/>
      <c r="N133" s="38">
        <v>4195.0</v>
      </c>
      <c r="O133" s="38">
        <v>143670.0</v>
      </c>
      <c r="P133" s="38"/>
      <c r="Q133" s="38"/>
      <c r="R133" s="38"/>
      <c r="S133" s="38">
        <v>6.0</v>
      </c>
      <c r="T133" s="38"/>
      <c r="U133" s="38"/>
      <c r="V133" s="38"/>
      <c r="W133" s="38"/>
      <c r="X133" s="38"/>
      <c r="Y133" s="38"/>
    </row>
    <row r="134" ht="15.75" customHeight="1">
      <c r="A134" s="38">
        <v>2017.0</v>
      </c>
      <c r="B134" s="57" t="s">
        <v>99</v>
      </c>
      <c r="C134" s="38">
        <v>6.0</v>
      </c>
      <c r="D134" s="38"/>
      <c r="E134" s="38" t="s">
        <v>857</v>
      </c>
      <c r="F134" s="40">
        <v>42876.666666666664</v>
      </c>
      <c r="G134" s="38" t="s">
        <v>21</v>
      </c>
      <c r="H134" s="38">
        <v>80.0</v>
      </c>
      <c r="I134" s="38">
        <v>6415.0</v>
      </c>
      <c r="J134" s="38">
        <v>45.0</v>
      </c>
      <c r="K134" s="38" t="s">
        <v>23</v>
      </c>
      <c r="L134" s="38" t="s">
        <v>23</v>
      </c>
      <c r="M134" s="38" t="s">
        <v>35</v>
      </c>
      <c r="N134" s="38">
        <v>4196.0</v>
      </c>
      <c r="O134" s="38">
        <v>162329.0</v>
      </c>
      <c r="P134" s="38"/>
      <c r="Q134" s="38">
        <v>1.0</v>
      </c>
      <c r="R134" s="38">
        <v>3.0</v>
      </c>
      <c r="S134" s="38">
        <v>6.0</v>
      </c>
      <c r="T134" s="38"/>
      <c r="U134" s="38"/>
      <c r="V134" s="38"/>
      <c r="W134" s="38"/>
      <c r="X134" s="38"/>
      <c r="Y134" s="38"/>
    </row>
    <row r="135" ht="15.75" customHeight="1">
      <c r="A135" s="38">
        <v>2017.0</v>
      </c>
      <c r="B135" s="57" t="s">
        <v>99</v>
      </c>
      <c r="C135" s="38">
        <v>6.0</v>
      </c>
      <c r="D135" s="38">
        <v>113.0</v>
      </c>
      <c r="E135" s="38"/>
      <c r="F135" s="40">
        <v>42878.3125</v>
      </c>
      <c r="G135" s="38" t="s">
        <v>40</v>
      </c>
      <c r="H135" s="38">
        <v>75.0</v>
      </c>
      <c r="I135" s="38">
        <v>4910.0</v>
      </c>
      <c r="J135" s="38">
        <v>38.0</v>
      </c>
      <c r="K135" s="38" t="s">
        <v>23</v>
      </c>
      <c r="L135" s="38" t="s">
        <v>23</v>
      </c>
      <c r="M135" s="38" t="s">
        <v>40</v>
      </c>
      <c r="N135" s="38">
        <v>4197.0</v>
      </c>
      <c r="O135" s="38">
        <v>165980.0</v>
      </c>
      <c r="P135" s="38"/>
      <c r="Q135" s="38">
        <v>2.0</v>
      </c>
      <c r="R135" s="38">
        <v>2.0</v>
      </c>
      <c r="S135" s="38">
        <v>6.0</v>
      </c>
      <c r="T135" s="38">
        <v>6.0</v>
      </c>
      <c r="U135" s="38">
        <v>113.0</v>
      </c>
      <c r="V135" s="38" t="s">
        <v>840</v>
      </c>
      <c r="W135" s="38"/>
      <c r="X135" s="38"/>
      <c r="Y135" s="38"/>
    </row>
    <row r="136" ht="15.75" customHeight="1">
      <c r="A136" s="38">
        <v>2017.0</v>
      </c>
      <c r="B136" s="57" t="s">
        <v>99</v>
      </c>
      <c r="C136" s="38">
        <v>6.0</v>
      </c>
      <c r="D136" s="38"/>
      <c r="E136" s="38" t="s">
        <v>819</v>
      </c>
      <c r="F136" s="40">
        <v>42878.625</v>
      </c>
      <c r="G136" s="38" t="s">
        <v>21</v>
      </c>
      <c r="H136" s="38">
        <v>77.0</v>
      </c>
      <c r="I136" s="38">
        <v>4750.0</v>
      </c>
      <c r="J136" s="38">
        <v>39.0</v>
      </c>
      <c r="K136" s="38" t="s">
        <v>23</v>
      </c>
      <c r="L136" s="38" t="s">
        <v>23</v>
      </c>
      <c r="M136" s="38"/>
      <c r="N136" s="38">
        <v>4198.0</v>
      </c>
      <c r="O136" s="38">
        <v>63359.0</v>
      </c>
      <c r="P136" s="38"/>
      <c r="Q136" s="38"/>
      <c r="R136" s="38"/>
      <c r="S136" s="38">
        <v>6.0</v>
      </c>
      <c r="T136" s="38"/>
      <c r="U136" s="38"/>
      <c r="V136" s="38"/>
      <c r="W136" s="38"/>
      <c r="X136" s="38"/>
      <c r="Y136" s="38"/>
    </row>
    <row r="137" ht="15.75" customHeight="1">
      <c r="A137" s="38">
        <v>2017.0</v>
      </c>
      <c r="B137" s="57" t="s">
        <v>99</v>
      </c>
      <c r="C137" s="38">
        <v>6.0</v>
      </c>
      <c r="D137" s="38">
        <v>127.0</v>
      </c>
      <c r="E137" s="38"/>
      <c r="F137" s="40">
        <v>42878.6875</v>
      </c>
      <c r="G137" s="38" t="s">
        <v>40</v>
      </c>
      <c r="H137" s="38">
        <v>80.0</v>
      </c>
      <c r="I137" s="38">
        <v>6481.0</v>
      </c>
      <c r="J137" s="38">
        <v>44.0</v>
      </c>
      <c r="K137" s="38" t="s">
        <v>23</v>
      </c>
      <c r="L137" s="38" t="s">
        <v>23</v>
      </c>
      <c r="M137" s="38"/>
      <c r="N137" s="38">
        <v>4199.0</v>
      </c>
      <c r="O137" s="38">
        <v>121702.0</v>
      </c>
      <c r="P137" s="38"/>
      <c r="Q137" s="38"/>
      <c r="R137" s="38"/>
      <c r="S137" s="38">
        <v>6.0</v>
      </c>
      <c r="T137" s="38">
        <v>6.0</v>
      </c>
      <c r="U137" s="38">
        <v>127.0</v>
      </c>
      <c r="V137" s="38" t="s">
        <v>109</v>
      </c>
      <c r="W137" s="38"/>
      <c r="X137" s="38"/>
      <c r="Y137" s="38"/>
    </row>
    <row r="138" ht="15.75" customHeight="1">
      <c r="A138" s="38">
        <v>2017.0</v>
      </c>
      <c r="B138" s="57" t="s">
        <v>99</v>
      </c>
      <c r="C138" s="38">
        <v>6.0</v>
      </c>
      <c r="D138" s="38">
        <v>109.0</v>
      </c>
      <c r="E138" s="38"/>
      <c r="F138" s="40">
        <v>42879.3125</v>
      </c>
      <c r="G138" s="38" t="s">
        <v>40</v>
      </c>
      <c r="H138" s="38">
        <v>71.0</v>
      </c>
      <c r="I138" s="38">
        <v>4060.0</v>
      </c>
      <c r="J138" s="38">
        <v>35.0</v>
      </c>
      <c r="K138" s="38" t="s">
        <v>23</v>
      </c>
      <c r="L138" s="38" t="s">
        <v>40</v>
      </c>
      <c r="M138" s="38" t="s">
        <v>821</v>
      </c>
      <c r="N138" s="38">
        <v>4800.0</v>
      </c>
      <c r="O138" s="38">
        <v>163800.0</v>
      </c>
      <c r="P138" s="38"/>
      <c r="Q138" s="38"/>
      <c r="R138" s="38"/>
      <c r="S138" s="38">
        <v>6.0</v>
      </c>
      <c r="T138" s="38">
        <v>6.0</v>
      </c>
      <c r="U138" s="38">
        <v>109.0</v>
      </c>
      <c r="V138" s="38" t="s">
        <v>29</v>
      </c>
      <c r="W138" s="38"/>
      <c r="X138" s="38"/>
      <c r="Y138" s="38"/>
    </row>
    <row r="139" ht="15.75" customHeight="1">
      <c r="A139" s="38">
        <v>2017.0</v>
      </c>
      <c r="B139" s="57" t="s">
        <v>99</v>
      </c>
      <c r="C139" s="38">
        <v>6.0</v>
      </c>
      <c r="D139" s="38">
        <v>126.0</v>
      </c>
      <c r="E139" s="38"/>
      <c r="F139" s="40">
        <v>42879.875</v>
      </c>
      <c r="G139" s="38" t="s">
        <v>40</v>
      </c>
      <c r="H139" s="38">
        <v>76.0</v>
      </c>
      <c r="I139" s="38">
        <v>5215.0</v>
      </c>
      <c r="J139" s="38"/>
      <c r="K139" s="38" t="s">
        <v>23</v>
      </c>
      <c r="L139" s="38" t="s">
        <v>35</v>
      </c>
      <c r="M139" s="38" t="s">
        <v>821</v>
      </c>
      <c r="N139" s="38">
        <v>4801.0</v>
      </c>
      <c r="O139" s="38">
        <v>172555.0</v>
      </c>
      <c r="P139" s="38"/>
      <c r="Q139" s="38"/>
      <c r="R139" s="38"/>
      <c r="S139" s="38">
        <v>6.0</v>
      </c>
      <c r="T139" s="38">
        <v>6.0</v>
      </c>
      <c r="U139" s="38">
        <v>126.0</v>
      </c>
      <c r="V139" s="38" t="s">
        <v>858</v>
      </c>
      <c r="W139" s="38"/>
      <c r="X139" s="38"/>
      <c r="Y139" s="38"/>
    </row>
    <row r="140" ht="15.75" customHeight="1">
      <c r="A140" s="38">
        <v>2017.0</v>
      </c>
      <c r="B140" s="57" t="s">
        <v>99</v>
      </c>
      <c r="C140" s="38">
        <v>6.0</v>
      </c>
      <c r="D140" s="38">
        <v>127.0</v>
      </c>
      <c r="E140" s="38"/>
      <c r="F140" s="40">
        <v>42879.90972222222</v>
      </c>
      <c r="G140" s="38" t="s">
        <v>40</v>
      </c>
      <c r="H140" s="38">
        <v>75.0</v>
      </c>
      <c r="I140" s="38">
        <v>4875.0</v>
      </c>
      <c r="J140" s="38">
        <v>38.0</v>
      </c>
      <c r="K140" s="38" t="s">
        <v>23</v>
      </c>
      <c r="L140" s="38" t="s">
        <v>35</v>
      </c>
      <c r="M140" s="38" t="s">
        <v>814</v>
      </c>
      <c r="N140" s="38">
        <v>4802.0</v>
      </c>
      <c r="O140" s="38">
        <v>17552.0</v>
      </c>
      <c r="P140" s="38"/>
      <c r="Q140" s="38"/>
      <c r="R140" s="38"/>
      <c r="S140" s="38">
        <v>6.0</v>
      </c>
      <c r="T140" s="38">
        <v>6.0</v>
      </c>
      <c r="U140" s="38">
        <v>127.0</v>
      </c>
      <c r="V140" s="38" t="s">
        <v>109</v>
      </c>
      <c r="W140" s="38"/>
      <c r="X140" s="38"/>
      <c r="Y140" s="38"/>
    </row>
    <row r="141" ht="15.75" customHeight="1">
      <c r="A141" s="38">
        <v>2017.0</v>
      </c>
      <c r="B141" s="57" t="s">
        <v>99</v>
      </c>
      <c r="C141" s="38">
        <v>6.0</v>
      </c>
      <c r="D141" s="38"/>
      <c r="E141" s="38" t="s">
        <v>819</v>
      </c>
      <c r="F141" s="40">
        <v>42881.375</v>
      </c>
      <c r="G141" s="38" t="s">
        <v>21</v>
      </c>
      <c r="H141" s="38">
        <v>80.0</v>
      </c>
      <c r="I141" s="38">
        <v>5350.0</v>
      </c>
      <c r="J141" s="38">
        <v>41.0</v>
      </c>
      <c r="K141" s="38" t="s">
        <v>23</v>
      </c>
      <c r="L141" s="38" t="s">
        <v>23</v>
      </c>
      <c r="M141" s="38" t="s">
        <v>35</v>
      </c>
      <c r="N141" s="38">
        <v>4804.0</v>
      </c>
      <c r="O141" s="38">
        <v>37976.0</v>
      </c>
      <c r="P141" s="38"/>
      <c r="Q141" s="38"/>
      <c r="R141" s="38">
        <v>2.0</v>
      </c>
      <c r="S141" s="38">
        <v>6.0</v>
      </c>
      <c r="T141" s="38"/>
      <c r="U141" s="38"/>
      <c r="V141" s="38"/>
      <c r="W141" s="38"/>
      <c r="X141" s="38"/>
      <c r="Y141" s="38"/>
    </row>
    <row r="142" ht="15.75" customHeight="1">
      <c r="A142" s="38">
        <v>2017.0</v>
      </c>
      <c r="B142" s="57" t="s">
        <v>99</v>
      </c>
      <c r="C142" s="38">
        <v>6.0</v>
      </c>
      <c r="D142" s="38"/>
      <c r="E142" s="38" t="s">
        <v>819</v>
      </c>
      <c r="F142" s="40">
        <v>42881.416666666664</v>
      </c>
      <c r="G142" s="38" t="s">
        <v>21</v>
      </c>
      <c r="H142" s="38">
        <v>76.0</v>
      </c>
      <c r="I142" s="38">
        <v>4755.0</v>
      </c>
      <c r="J142" s="38">
        <v>39.0</v>
      </c>
      <c r="K142" s="38" t="s">
        <v>23</v>
      </c>
      <c r="L142" s="38" t="s">
        <v>23</v>
      </c>
      <c r="M142" s="38" t="s">
        <v>821</v>
      </c>
      <c r="N142" s="38">
        <v>4803.0</v>
      </c>
      <c r="O142" s="38">
        <v>125158.0</v>
      </c>
      <c r="P142" s="38"/>
      <c r="Q142" s="38"/>
      <c r="R142" s="38"/>
      <c r="S142" s="38">
        <v>6.0</v>
      </c>
      <c r="T142" s="38"/>
      <c r="U142" s="38"/>
      <c r="V142" s="38"/>
      <c r="W142" s="38"/>
      <c r="X142" s="38"/>
      <c r="Y142" s="38"/>
    </row>
    <row r="143" ht="15.75" customHeight="1">
      <c r="A143" s="38">
        <v>2017.0</v>
      </c>
      <c r="B143" s="57" t="s">
        <v>99</v>
      </c>
      <c r="C143" s="38">
        <v>6.0</v>
      </c>
      <c r="D143" s="38"/>
      <c r="E143" s="38" t="s">
        <v>819</v>
      </c>
      <c r="F143" s="40">
        <v>42882.333333333336</v>
      </c>
      <c r="G143" s="38" t="s">
        <v>21</v>
      </c>
      <c r="H143" s="38">
        <v>73.0</v>
      </c>
      <c r="I143" s="38">
        <v>4160.0</v>
      </c>
      <c r="J143" s="38">
        <v>37.0</v>
      </c>
      <c r="K143" s="38" t="s">
        <v>23</v>
      </c>
      <c r="L143" s="38" t="s">
        <v>23</v>
      </c>
      <c r="M143" s="38" t="s">
        <v>35</v>
      </c>
      <c r="N143" s="38">
        <v>4806.0</v>
      </c>
      <c r="O143" s="38">
        <v>47708.0</v>
      </c>
      <c r="P143" s="38"/>
      <c r="Q143" s="38"/>
      <c r="R143" s="38"/>
      <c r="S143" s="38">
        <v>6.0</v>
      </c>
      <c r="T143" s="38"/>
      <c r="U143" s="38"/>
      <c r="V143" s="38"/>
      <c r="W143" s="38"/>
      <c r="X143" s="38"/>
      <c r="Y143" s="38"/>
    </row>
    <row r="144" ht="15.75" customHeight="1">
      <c r="A144" s="38">
        <v>2017.0</v>
      </c>
      <c r="B144" s="57" t="s">
        <v>99</v>
      </c>
      <c r="C144" s="38">
        <v>6.0</v>
      </c>
      <c r="D144" s="38"/>
      <c r="E144" s="38" t="s">
        <v>819</v>
      </c>
      <c r="F144" s="40">
        <v>42882.416666666664</v>
      </c>
      <c r="G144" s="38" t="s">
        <v>21</v>
      </c>
      <c r="H144" s="38">
        <v>76.0</v>
      </c>
      <c r="I144" s="38">
        <v>5100.0</v>
      </c>
      <c r="J144" s="38">
        <v>41.0</v>
      </c>
      <c r="K144" s="38" t="s">
        <v>23</v>
      </c>
      <c r="L144" s="38" t="s">
        <v>35</v>
      </c>
      <c r="M144" s="38" t="s">
        <v>821</v>
      </c>
      <c r="N144" s="38">
        <v>4805.0</v>
      </c>
      <c r="O144" s="38">
        <v>168167.0</v>
      </c>
      <c r="P144" s="38"/>
      <c r="Q144" s="38"/>
      <c r="R144" s="38">
        <v>2.0</v>
      </c>
      <c r="S144" s="38">
        <v>6.0</v>
      </c>
      <c r="T144" s="38"/>
      <c r="U144" s="38"/>
      <c r="V144" s="38"/>
      <c r="W144" s="38"/>
      <c r="X144" s="38"/>
      <c r="Y144" s="38"/>
    </row>
    <row r="145" ht="15.75" customHeight="1">
      <c r="A145" s="38">
        <v>2017.0</v>
      </c>
      <c r="B145" s="57" t="s">
        <v>99</v>
      </c>
      <c r="C145" s="38">
        <v>6.0</v>
      </c>
      <c r="D145" s="38"/>
      <c r="E145" s="38" t="s">
        <v>819</v>
      </c>
      <c r="F145" s="40">
        <v>42882.520833333336</v>
      </c>
      <c r="G145" s="38" t="s">
        <v>21</v>
      </c>
      <c r="H145" s="38">
        <v>76.0</v>
      </c>
      <c r="I145" s="38">
        <v>4280.0</v>
      </c>
      <c r="J145" s="38">
        <v>37.0</v>
      </c>
      <c r="K145" s="38" t="s">
        <v>23</v>
      </c>
      <c r="L145" s="38" t="s">
        <v>23</v>
      </c>
      <c r="M145" s="38" t="s">
        <v>814</v>
      </c>
      <c r="N145" s="38">
        <v>4807.0</v>
      </c>
      <c r="O145" s="38">
        <v>134501.0</v>
      </c>
      <c r="P145" s="38"/>
      <c r="Q145" s="38"/>
      <c r="R145" s="38"/>
      <c r="S145" s="38">
        <v>6.0</v>
      </c>
      <c r="T145" s="38"/>
      <c r="U145" s="38"/>
      <c r="V145" s="38"/>
      <c r="W145" s="38"/>
      <c r="X145" s="38"/>
      <c r="Y145" s="38"/>
    </row>
    <row r="146" ht="15.75" customHeight="1">
      <c r="A146" s="38">
        <v>2017.0</v>
      </c>
      <c r="B146" s="57" t="s">
        <v>99</v>
      </c>
      <c r="C146" s="38">
        <v>6.0</v>
      </c>
      <c r="D146" s="38"/>
      <c r="E146" s="38" t="s">
        <v>819</v>
      </c>
      <c r="F146" s="40">
        <v>42882.520833333336</v>
      </c>
      <c r="G146" s="38" t="s">
        <v>21</v>
      </c>
      <c r="H146" s="38">
        <v>79.0</v>
      </c>
      <c r="I146" s="38">
        <v>6090.0</v>
      </c>
      <c r="J146" s="38">
        <v>45.0</v>
      </c>
      <c r="K146" s="38" t="s">
        <v>23</v>
      </c>
      <c r="L146" s="38" t="s">
        <v>23</v>
      </c>
      <c r="M146" s="38" t="s">
        <v>821</v>
      </c>
      <c r="N146" s="38">
        <v>4808.0</v>
      </c>
      <c r="O146" s="38">
        <v>159259.0</v>
      </c>
      <c r="P146" s="38" t="s">
        <v>816</v>
      </c>
      <c r="Q146" s="38"/>
      <c r="R146" s="38">
        <v>2.0</v>
      </c>
      <c r="S146" s="38">
        <v>6.0</v>
      </c>
      <c r="T146" s="38"/>
      <c r="U146" s="38"/>
      <c r="V146" s="38"/>
      <c r="W146" s="38"/>
      <c r="X146" s="38"/>
      <c r="Y146" s="38"/>
    </row>
    <row r="147" ht="15.75" customHeight="1">
      <c r="A147" s="38">
        <v>2017.0</v>
      </c>
      <c r="B147" s="57" t="s">
        <v>99</v>
      </c>
      <c r="C147" s="38">
        <v>6.0</v>
      </c>
      <c r="D147" s="38"/>
      <c r="E147" s="38" t="s">
        <v>857</v>
      </c>
      <c r="F147" s="40">
        <v>42882.72222222222</v>
      </c>
      <c r="G147" s="38" t="s">
        <v>21</v>
      </c>
      <c r="H147" s="38">
        <v>79.0</v>
      </c>
      <c r="I147" s="38">
        <v>5435.0</v>
      </c>
      <c r="J147" s="38">
        <v>40.0</v>
      </c>
      <c r="K147" s="38" t="s">
        <v>23</v>
      </c>
      <c r="L147" s="38" t="s">
        <v>40</v>
      </c>
      <c r="M147" s="38" t="s">
        <v>821</v>
      </c>
      <c r="N147" s="38">
        <v>4809.0</v>
      </c>
      <c r="O147" s="38">
        <v>15625.0</v>
      </c>
      <c r="P147" s="38"/>
      <c r="Q147" s="38"/>
      <c r="R147" s="38"/>
      <c r="S147" s="38">
        <v>6.0</v>
      </c>
      <c r="T147" s="38"/>
      <c r="U147" s="38"/>
      <c r="V147" s="38"/>
      <c r="W147" s="38"/>
      <c r="X147" s="38"/>
      <c r="Y147" s="38"/>
    </row>
    <row r="148" ht="15.75" customHeight="1">
      <c r="A148" s="38">
        <v>2017.0</v>
      </c>
      <c r="B148" s="57" t="s">
        <v>99</v>
      </c>
      <c r="C148" s="38">
        <v>6.0</v>
      </c>
      <c r="D148" s="38"/>
      <c r="E148" s="38" t="s">
        <v>857</v>
      </c>
      <c r="F148" s="40">
        <v>42882.770833333336</v>
      </c>
      <c r="G148" s="38" t="s">
        <v>21</v>
      </c>
      <c r="H148" s="38">
        <v>71.0</v>
      </c>
      <c r="I148" s="38">
        <v>4430.0</v>
      </c>
      <c r="J148" s="38">
        <v>37.0</v>
      </c>
      <c r="K148" s="38" t="s">
        <v>23</v>
      </c>
      <c r="L148" s="38" t="s">
        <v>23</v>
      </c>
      <c r="M148" s="38" t="s">
        <v>814</v>
      </c>
      <c r="N148" s="38">
        <v>4810.0</v>
      </c>
      <c r="O148" s="38">
        <v>164636.0</v>
      </c>
      <c r="P148" s="38"/>
      <c r="Q148" s="38"/>
      <c r="R148" s="38"/>
      <c r="S148" s="38">
        <v>6.0</v>
      </c>
      <c r="T148" s="38"/>
      <c r="U148" s="38"/>
      <c r="V148" s="38"/>
      <c r="W148" s="38"/>
      <c r="X148" s="38"/>
      <c r="Y148" s="38"/>
    </row>
    <row r="149" ht="15.75" customHeight="1">
      <c r="A149" s="38">
        <v>2017.0</v>
      </c>
      <c r="B149" s="57" t="s">
        <v>99</v>
      </c>
      <c r="C149" s="38">
        <v>6.0</v>
      </c>
      <c r="D149" s="38"/>
      <c r="E149" s="38" t="s">
        <v>146</v>
      </c>
      <c r="F149" s="40">
        <v>42882.916666666664</v>
      </c>
      <c r="G149" s="38" t="s">
        <v>21</v>
      </c>
      <c r="H149" s="38">
        <v>75.0</v>
      </c>
      <c r="I149" s="38">
        <v>5100.0</v>
      </c>
      <c r="J149" s="38">
        <v>38.0</v>
      </c>
      <c r="K149" s="38" t="s">
        <v>23</v>
      </c>
      <c r="L149" s="38" t="s">
        <v>23</v>
      </c>
      <c r="M149" s="38"/>
      <c r="N149" s="38">
        <v>4811.0</v>
      </c>
      <c r="O149" s="38">
        <v>165178.0</v>
      </c>
      <c r="P149" s="38"/>
      <c r="Q149" s="38"/>
      <c r="R149" s="38"/>
      <c r="S149" s="38">
        <v>6.0</v>
      </c>
      <c r="T149" s="38"/>
      <c r="U149" s="38"/>
      <c r="V149" s="38"/>
      <c r="W149" s="38"/>
      <c r="X149" s="38"/>
      <c r="Y149" s="38"/>
    </row>
    <row r="150" ht="15.75" customHeight="1">
      <c r="A150" s="38">
        <v>2017.0</v>
      </c>
      <c r="B150" s="57" t="s">
        <v>99</v>
      </c>
      <c r="C150" s="38">
        <v>6.0</v>
      </c>
      <c r="D150" s="38"/>
      <c r="E150" s="38" t="s">
        <v>819</v>
      </c>
      <c r="F150" s="40">
        <v>42883.333333333336</v>
      </c>
      <c r="G150" s="38" t="s">
        <v>21</v>
      </c>
      <c r="H150" s="38">
        <v>76.0</v>
      </c>
      <c r="I150" s="38">
        <v>5230.0</v>
      </c>
      <c r="J150" s="38">
        <v>39.0</v>
      </c>
      <c r="K150" s="38" t="s">
        <v>23</v>
      </c>
      <c r="L150" s="38" t="s">
        <v>23</v>
      </c>
      <c r="M150" s="38" t="s">
        <v>821</v>
      </c>
      <c r="N150" s="38">
        <v>4814.0</v>
      </c>
      <c r="O150" s="38">
        <v>64254.0</v>
      </c>
      <c r="P150" s="38"/>
      <c r="Q150" s="38">
        <v>2.0</v>
      </c>
      <c r="R150" s="38">
        <v>2.0</v>
      </c>
      <c r="S150" s="38">
        <v>6.0</v>
      </c>
      <c r="T150" s="38"/>
      <c r="U150" s="38"/>
      <c r="V150" s="38"/>
      <c r="W150" s="38"/>
      <c r="X150" s="38"/>
      <c r="Y150" s="38"/>
    </row>
    <row r="151" ht="15.75" customHeight="1">
      <c r="A151" s="38">
        <v>2017.0</v>
      </c>
      <c r="B151" s="57" t="s">
        <v>99</v>
      </c>
      <c r="C151" s="38">
        <v>6.0</v>
      </c>
      <c r="D151" s="38"/>
      <c r="E151" s="38" t="s">
        <v>819</v>
      </c>
      <c r="F151" s="40">
        <v>42883.354166666664</v>
      </c>
      <c r="G151" s="38" t="s">
        <v>21</v>
      </c>
      <c r="H151" s="38">
        <v>75.0</v>
      </c>
      <c r="I151" s="38">
        <v>5180.0</v>
      </c>
      <c r="J151" s="38">
        <v>38.0</v>
      </c>
      <c r="K151" s="38" t="s">
        <v>23</v>
      </c>
      <c r="L151" s="38" t="s">
        <v>40</v>
      </c>
      <c r="M151" s="38" t="s">
        <v>821</v>
      </c>
      <c r="N151" s="38">
        <v>4812.0</v>
      </c>
      <c r="O151" s="38">
        <v>80270.0</v>
      </c>
      <c r="P151" s="38"/>
      <c r="Q151" s="38"/>
      <c r="R151" s="38"/>
      <c r="S151" s="38">
        <v>6.0</v>
      </c>
      <c r="T151" s="38"/>
      <c r="U151" s="38"/>
      <c r="V151" s="38"/>
      <c r="W151" s="38"/>
      <c r="X151" s="38"/>
      <c r="Y151" s="38"/>
    </row>
    <row r="152" ht="15.75" customHeight="1">
      <c r="A152" s="38">
        <v>2017.0</v>
      </c>
      <c r="B152" s="57" t="s">
        <v>99</v>
      </c>
      <c r="C152" s="38">
        <v>6.0</v>
      </c>
      <c r="D152" s="38"/>
      <c r="E152" s="38" t="s">
        <v>819</v>
      </c>
      <c r="F152" s="40">
        <v>42883.416666666664</v>
      </c>
      <c r="G152" s="38" t="s">
        <v>21</v>
      </c>
      <c r="H152" s="38">
        <v>76.0</v>
      </c>
      <c r="I152" s="38">
        <v>5435.0</v>
      </c>
      <c r="J152" s="38">
        <v>39.0</v>
      </c>
      <c r="K152" s="38" t="s">
        <v>23</v>
      </c>
      <c r="L152" s="38" t="s">
        <v>23</v>
      </c>
      <c r="M152" s="38" t="s">
        <v>821</v>
      </c>
      <c r="N152" s="38">
        <v>4813.0</v>
      </c>
      <c r="O152" s="38">
        <v>65385.0</v>
      </c>
      <c r="P152" s="38"/>
      <c r="Q152" s="38">
        <v>2.0</v>
      </c>
      <c r="R152" s="38">
        <v>2.0</v>
      </c>
      <c r="S152" s="38">
        <v>6.0</v>
      </c>
      <c r="T152" s="38"/>
      <c r="U152" s="38"/>
      <c r="V152" s="38"/>
      <c r="W152" s="38"/>
      <c r="X152" s="38"/>
      <c r="Y152" s="38"/>
    </row>
    <row r="153" ht="15.75" customHeight="1">
      <c r="A153" s="38">
        <v>2017.0</v>
      </c>
      <c r="B153" s="57" t="s">
        <v>99</v>
      </c>
      <c r="C153" s="38">
        <v>6.0</v>
      </c>
      <c r="D153" s="38"/>
      <c r="E153" s="38" t="s">
        <v>819</v>
      </c>
      <c r="F153" s="40">
        <v>42883.479166666664</v>
      </c>
      <c r="G153" s="38" t="s">
        <v>21</v>
      </c>
      <c r="H153" s="38">
        <v>74.0</v>
      </c>
      <c r="I153" s="38">
        <v>4880.0</v>
      </c>
      <c r="J153" s="38">
        <v>37.0</v>
      </c>
      <c r="K153" s="38" t="s">
        <v>23</v>
      </c>
      <c r="L153" s="38" t="s">
        <v>23</v>
      </c>
      <c r="M153" s="38" t="s">
        <v>821</v>
      </c>
      <c r="N153" s="38">
        <v>4815.0</v>
      </c>
      <c r="O153" s="38">
        <v>49645.0</v>
      </c>
      <c r="P153" s="38"/>
      <c r="Q153" s="38">
        <v>2.0</v>
      </c>
      <c r="R153" s="38">
        <v>2.0</v>
      </c>
      <c r="S153" s="38">
        <v>6.0</v>
      </c>
      <c r="T153" s="38"/>
      <c r="U153" s="38"/>
      <c r="V153" s="38"/>
      <c r="W153" s="38"/>
      <c r="X153" s="38"/>
      <c r="Y153" s="38"/>
    </row>
    <row r="154" ht="15.75" customHeight="1">
      <c r="A154" s="38">
        <v>2017.0</v>
      </c>
      <c r="B154" s="57" t="s">
        <v>99</v>
      </c>
      <c r="C154" s="38">
        <v>6.0</v>
      </c>
      <c r="D154" s="38"/>
      <c r="E154" s="38" t="s">
        <v>819</v>
      </c>
      <c r="F154" s="40">
        <v>42883.5</v>
      </c>
      <c r="G154" s="38" t="s">
        <v>21</v>
      </c>
      <c r="H154" s="38">
        <v>82.0</v>
      </c>
      <c r="I154" s="38">
        <v>7000.0</v>
      </c>
      <c r="J154" s="38">
        <v>42.0</v>
      </c>
      <c r="K154" s="38" t="s">
        <v>23</v>
      </c>
      <c r="L154" s="38" t="s">
        <v>23</v>
      </c>
      <c r="M154" s="38" t="s">
        <v>821</v>
      </c>
      <c r="N154" s="38">
        <v>4817.0</v>
      </c>
      <c r="O154" s="38">
        <v>72281.0</v>
      </c>
      <c r="P154" s="38"/>
      <c r="Q154" s="38">
        <v>2.0</v>
      </c>
      <c r="R154" s="38">
        <v>2.0</v>
      </c>
      <c r="S154" s="38">
        <v>6.0</v>
      </c>
      <c r="T154" s="38"/>
      <c r="U154" s="38"/>
      <c r="V154" s="38"/>
      <c r="W154" s="38"/>
      <c r="X154" s="38"/>
      <c r="Y154" s="38"/>
    </row>
    <row r="155" ht="15.75" customHeight="1">
      <c r="A155" s="38">
        <v>2017.0</v>
      </c>
      <c r="B155" s="57" t="s">
        <v>99</v>
      </c>
      <c r="C155" s="38">
        <v>6.0</v>
      </c>
      <c r="D155" s="38"/>
      <c r="E155" s="38" t="s">
        <v>819</v>
      </c>
      <c r="F155" s="40">
        <v>42883.541666666664</v>
      </c>
      <c r="G155" s="38" t="s">
        <v>21</v>
      </c>
      <c r="H155" s="38">
        <v>75.0</v>
      </c>
      <c r="I155" s="38">
        <v>4715.0</v>
      </c>
      <c r="J155" s="38">
        <v>38.0</v>
      </c>
      <c r="K155" s="38" t="s">
        <v>23</v>
      </c>
      <c r="L155" s="38" t="s">
        <v>23</v>
      </c>
      <c r="M155" s="38" t="s">
        <v>821</v>
      </c>
      <c r="N155" s="38">
        <v>4816.0</v>
      </c>
      <c r="O155" s="38">
        <v>132523.0</v>
      </c>
      <c r="P155" s="38"/>
      <c r="Q155" s="38">
        <v>2.0</v>
      </c>
      <c r="R155" s="38">
        <v>2.0</v>
      </c>
      <c r="S155" s="38">
        <v>6.0</v>
      </c>
      <c r="T155" s="38"/>
      <c r="U155" s="38"/>
      <c r="V155" s="38"/>
      <c r="W155" s="38"/>
      <c r="X155" s="38"/>
      <c r="Y155" s="38"/>
    </row>
    <row r="156" ht="15.75" customHeight="1">
      <c r="A156" s="38">
        <v>2017.0</v>
      </c>
      <c r="B156" s="57" t="s">
        <v>99</v>
      </c>
      <c r="C156" s="38">
        <v>6.0</v>
      </c>
      <c r="D156" s="38"/>
      <c r="E156" s="38" t="s">
        <v>819</v>
      </c>
      <c r="F156" s="40">
        <v>42883.541666666664</v>
      </c>
      <c r="G156" s="38" t="s">
        <v>21</v>
      </c>
      <c r="H156" s="38">
        <v>77.0</v>
      </c>
      <c r="I156" s="38">
        <v>6000.0</v>
      </c>
      <c r="J156" s="38">
        <v>40.0</v>
      </c>
      <c r="K156" s="38" t="s">
        <v>23</v>
      </c>
      <c r="L156" s="38" t="s">
        <v>23</v>
      </c>
      <c r="M156" s="38" t="s">
        <v>821</v>
      </c>
      <c r="N156" s="38">
        <v>4818.0</v>
      </c>
      <c r="O156" s="38">
        <v>103873.0</v>
      </c>
      <c r="P156" s="38"/>
      <c r="Q156" s="38">
        <v>2.0</v>
      </c>
      <c r="R156" s="38">
        <v>2.0</v>
      </c>
      <c r="S156" s="38">
        <v>6.0</v>
      </c>
      <c r="T156" s="38"/>
      <c r="U156" s="38"/>
      <c r="V156" s="38"/>
      <c r="W156" s="38"/>
      <c r="X156" s="38"/>
      <c r="Y156" s="38"/>
    </row>
    <row r="157" ht="15.75" customHeight="1">
      <c r="A157" s="38">
        <v>2017.0</v>
      </c>
      <c r="B157" s="57" t="s">
        <v>99</v>
      </c>
      <c r="C157" s="38">
        <v>6.0</v>
      </c>
      <c r="D157" s="38"/>
      <c r="E157" s="38" t="s">
        <v>857</v>
      </c>
      <c r="F157" s="40">
        <v>42883.583333333336</v>
      </c>
      <c r="G157" s="38" t="s">
        <v>21</v>
      </c>
      <c r="H157" s="38">
        <v>84.0</v>
      </c>
      <c r="I157" s="38">
        <v>6650.0</v>
      </c>
      <c r="J157" s="38">
        <v>44.0</v>
      </c>
      <c r="K157" s="38" t="s">
        <v>23</v>
      </c>
      <c r="L157" s="38" t="s">
        <v>23</v>
      </c>
      <c r="M157" s="38" t="s">
        <v>814</v>
      </c>
      <c r="N157" s="38">
        <v>4822.0</v>
      </c>
      <c r="O157" s="38">
        <v>42017.0</v>
      </c>
      <c r="P157" s="38"/>
      <c r="Q157" s="38">
        <v>1.0</v>
      </c>
      <c r="R157" s="38">
        <v>2.0</v>
      </c>
      <c r="S157" s="38">
        <v>6.0</v>
      </c>
      <c r="T157" s="38"/>
      <c r="U157" s="38"/>
      <c r="V157" s="38"/>
      <c r="W157" s="38"/>
      <c r="X157" s="38"/>
      <c r="Y157" s="38"/>
    </row>
    <row r="158" ht="15.75" customHeight="1">
      <c r="A158" s="38">
        <v>2017.0</v>
      </c>
      <c r="B158" s="57" t="s">
        <v>99</v>
      </c>
      <c r="C158" s="38">
        <v>6.0</v>
      </c>
      <c r="D158" s="38"/>
      <c r="E158" s="38" t="s">
        <v>1177</v>
      </c>
      <c r="F158" s="40">
        <v>42883.583333333336</v>
      </c>
      <c r="G158" s="38" t="s">
        <v>21</v>
      </c>
      <c r="H158" s="38">
        <v>72.0</v>
      </c>
      <c r="I158" s="38">
        <v>4040.0</v>
      </c>
      <c r="J158" s="38"/>
      <c r="K158" s="38" t="s">
        <v>23</v>
      </c>
      <c r="L158" s="38" t="s">
        <v>23</v>
      </c>
      <c r="M158" s="38" t="s">
        <v>814</v>
      </c>
      <c r="N158" s="38">
        <v>4825.0</v>
      </c>
      <c r="O158" s="38">
        <v>72166.0</v>
      </c>
      <c r="P158" s="38"/>
      <c r="Q158" s="38"/>
      <c r="R158" s="38"/>
      <c r="S158" s="38">
        <v>6.0</v>
      </c>
      <c r="T158" s="38"/>
      <c r="U158" s="38"/>
      <c r="V158" s="38"/>
      <c r="W158" s="38"/>
      <c r="X158" s="38"/>
      <c r="Y158" s="38"/>
    </row>
    <row r="159" ht="15.75" customHeight="1">
      <c r="A159" s="38">
        <v>2017.0</v>
      </c>
      <c r="B159" s="57" t="s">
        <v>99</v>
      </c>
      <c r="C159" s="38">
        <v>6.0</v>
      </c>
      <c r="D159" s="38"/>
      <c r="E159" s="38" t="s">
        <v>857</v>
      </c>
      <c r="F159" s="40">
        <v>42883.625</v>
      </c>
      <c r="G159" s="38" t="s">
        <v>21</v>
      </c>
      <c r="H159" s="38">
        <v>79.0</v>
      </c>
      <c r="I159" s="38">
        <v>6010.0</v>
      </c>
      <c r="J159" s="38">
        <v>44.0</v>
      </c>
      <c r="K159" s="38" t="s">
        <v>23</v>
      </c>
      <c r="L159" s="38" t="s">
        <v>23</v>
      </c>
      <c r="M159" s="38" t="s">
        <v>814</v>
      </c>
      <c r="N159" s="38">
        <v>4824.0</v>
      </c>
      <c r="O159" s="38">
        <v>139823.0</v>
      </c>
      <c r="P159" s="38"/>
      <c r="Q159" s="38">
        <v>1.0</v>
      </c>
      <c r="R159" s="38">
        <v>2.0</v>
      </c>
      <c r="S159" s="38">
        <v>6.0</v>
      </c>
      <c r="T159" s="38"/>
      <c r="U159" s="38"/>
      <c r="V159" s="38"/>
      <c r="W159" s="38"/>
      <c r="X159" s="38"/>
      <c r="Y159" s="38"/>
    </row>
    <row r="160" ht="15.75" customHeight="1">
      <c r="A160" s="38">
        <v>2017.0</v>
      </c>
      <c r="B160" s="57" t="s">
        <v>99</v>
      </c>
      <c r="C160" s="38">
        <v>6.0</v>
      </c>
      <c r="D160" s="38"/>
      <c r="E160" s="38" t="s">
        <v>857</v>
      </c>
      <c r="F160" s="40">
        <v>42883.625</v>
      </c>
      <c r="G160" s="38" t="s">
        <v>21</v>
      </c>
      <c r="H160" s="38">
        <v>77.0</v>
      </c>
      <c r="I160" s="38">
        <v>5330.0</v>
      </c>
      <c r="J160" s="38">
        <v>43.0</v>
      </c>
      <c r="K160" s="38" t="s">
        <v>23</v>
      </c>
      <c r="L160" s="38" t="s">
        <v>23</v>
      </c>
      <c r="M160" s="38" t="s">
        <v>814</v>
      </c>
      <c r="N160" s="38">
        <v>4826.0</v>
      </c>
      <c r="O160" s="38">
        <v>43403.0</v>
      </c>
      <c r="P160" s="38"/>
      <c r="Q160" s="38">
        <v>1.0</v>
      </c>
      <c r="R160" s="38">
        <v>2.0</v>
      </c>
      <c r="S160" s="38">
        <v>6.0</v>
      </c>
      <c r="T160" s="38"/>
      <c r="U160" s="38"/>
      <c r="V160" s="38"/>
      <c r="W160" s="38"/>
      <c r="X160" s="38"/>
      <c r="Y160" s="38"/>
    </row>
    <row r="161" ht="15.75" customHeight="1">
      <c r="A161" s="38">
        <v>2017.0</v>
      </c>
      <c r="B161" s="57" t="s">
        <v>99</v>
      </c>
      <c r="C161" s="38">
        <v>6.0</v>
      </c>
      <c r="D161" s="38"/>
      <c r="E161" s="38" t="s">
        <v>857</v>
      </c>
      <c r="F161" s="40">
        <v>42883.708333333336</v>
      </c>
      <c r="G161" s="38" t="s">
        <v>21</v>
      </c>
      <c r="H161" s="38">
        <v>76.0</v>
      </c>
      <c r="I161" s="38">
        <v>5065.0</v>
      </c>
      <c r="J161" s="38">
        <v>41.0</v>
      </c>
      <c r="K161" s="38" t="s">
        <v>23</v>
      </c>
      <c r="L161" s="38" t="s">
        <v>35</v>
      </c>
      <c r="M161" s="38"/>
      <c r="N161" s="38">
        <v>4819.0</v>
      </c>
      <c r="O161" s="38">
        <v>152520.0</v>
      </c>
      <c r="P161" s="38"/>
      <c r="Q161" s="38"/>
      <c r="R161" s="38"/>
      <c r="S161" s="38">
        <v>6.0</v>
      </c>
      <c r="T161" s="38"/>
      <c r="U161" s="38"/>
      <c r="V161" s="38"/>
      <c r="W161" s="38"/>
      <c r="X161" s="38"/>
      <c r="Y161" s="38"/>
    </row>
    <row r="162" ht="15.75" customHeight="1">
      <c r="A162" s="38">
        <v>2017.0</v>
      </c>
      <c r="B162" s="57" t="s">
        <v>99</v>
      </c>
      <c r="C162" s="38">
        <v>6.0</v>
      </c>
      <c r="D162" s="38"/>
      <c r="E162" s="38" t="s">
        <v>857</v>
      </c>
      <c r="F162" s="40">
        <v>42883.708333333336</v>
      </c>
      <c r="G162" s="38" t="s">
        <v>21</v>
      </c>
      <c r="H162" s="38">
        <v>81.0</v>
      </c>
      <c r="I162" s="38">
        <v>6055.0</v>
      </c>
      <c r="J162" s="38">
        <v>42.0</v>
      </c>
      <c r="K162" s="38" t="s">
        <v>23</v>
      </c>
      <c r="L162" s="38" t="s">
        <v>23</v>
      </c>
      <c r="M162" s="38"/>
      <c r="N162" s="38">
        <v>4820.0</v>
      </c>
      <c r="O162" s="38">
        <v>154447.0</v>
      </c>
      <c r="P162" s="38"/>
      <c r="Q162" s="38"/>
      <c r="R162" s="38"/>
      <c r="S162" s="38">
        <v>6.0</v>
      </c>
      <c r="T162" s="38"/>
      <c r="U162" s="38"/>
      <c r="V162" s="38"/>
      <c r="W162" s="38"/>
      <c r="X162" s="38"/>
      <c r="Y162" s="38"/>
    </row>
    <row r="163" ht="15.75" customHeight="1">
      <c r="A163" s="38">
        <v>2017.0</v>
      </c>
      <c r="B163" s="57" t="s">
        <v>99</v>
      </c>
      <c r="C163" s="38">
        <v>6.0</v>
      </c>
      <c r="D163" s="38"/>
      <c r="E163" s="38" t="s">
        <v>857</v>
      </c>
      <c r="F163" s="40">
        <v>42883.75</v>
      </c>
      <c r="G163" s="38" t="s">
        <v>21</v>
      </c>
      <c r="H163" s="38">
        <v>77.0</v>
      </c>
      <c r="I163" s="38">
        <v>4965.0</v>
      </c>
      <c r="J163" s="38">
        <v>40.0</v>
      </c>
      <c r="K163" s="38" t="s">
        <v>23</v>
      </c>
      <c r="L163" s="38"/>
      <c r="M163" s="38" t="s">
        <v>814</v>
      </c>
      <c r="N163" s="38">
        <v>4821.0</v>
      </c>
      <c r="O163" s="38">
        <v>23539.0</v>
      </c>
      <c r="P163" s="38"/>
      <c r="Q163" s="38">
        <v>1.0</v>
      </c>
      <c r="R163" s="38">
        <v>2.0</v>
      </c>
      <c r="S163" s="38">
        <v>6.0</v>
      </c>
      <c r="T163" s="38"/>
      <c r="U163" s="38"/>
      <c r="V163" s="38"/>
      <c r="W163" s="38"/>
      <c r="X163" s="38"/>
      <c r="Y163" s="38"/>
    </row>
    <row r="164" ht="15.75" customHeight="1">
      <c r="A164" s="38">
        <v>2017.0</v>
      </c>
      <c r="B164" s="57" t="s">
        <v>99</v>
      </c>
      <c r="C164" s="38">
        <v>6.0</v>
      </c>
      <c r="D164" s="38"/>
      <c r="E164" s="38" t="s">
        <v>857</v>
      </c>
      <c r="F164" s="40">
        <v>42883.791666666664</v>
      </c>
      <c r="G164" s="38" t="s">
        <v>21</v>
      </c>
      <c r="H164" s="38">
        <v>72.0</v>
      </c>
      <c r="I164" s="38">
        <v>4110.0</v>
      </c>
      <c r="J164" s="38">
        <v>39.0</v>
      </c>
      <c r="K164" s="38" t="s">
        <v>23</v>
      </c>
      <c r="L164" s="38" t="s">
        <v>23</v>
      </c>
      <c r="M164" s="38" t="s">
        <v>814</v>
      </c>
      <c r="N164" s="38">
        <v>4823.0</v>
      </c>
      <c r="O164" s="38">
        <v>102635.0</v>
      </c>
      <c r="P164" s="38"/>
      <c r="Q164" s="38">
        <v>1.0</v>
      </c>
      <c r="R164" s="38">
        <v>2.0</v>
      </c>
      <c r="S164" s="38">
        <v>6.0</v>
      </c>
      <c r="T164" s="38"/>
      <c r="U164" s="38"/>
      <c r="V164" s="38"/>
      <c r="W164" s="38"/>
      <c r="X164" s="38"/>
      <c r="Y164" s="38"/>
    </row>
    <row r="165" ht="15.75" customHeight="1">
      <c r="A165" s="38">
        <v>2017.0</v>
      </c>
      <c r="B165" s="57" t="s">
        <v>99</v>
      </c>
      <c r="C165" s="38">
        <v>6.0</v>
      </c>
      <c r="D165" s="38"/>
      <c r="E165" s="38" t="s">
        <v>857</v>
      </c>
      <c r="F165" s="40">
        <v>42883.833333333336</v>
      </c>
      <c r="G165" s="38" t="s">
        <v>21</v>
      </c>
      <c r="H165" s="38">
        <v>75.0</v>
      </c>
      <c r="I165" s="38">
        <v>4935.0</v>
      </c>
      <c r="J165" s="38">
        <v>41.0</v>
      </c>
      <c r="K165" s="38" t="s">
        <v>23</v>
      </c>
      <c r="L165" s="38" t="s">
        <v>23</v>
      </c>
      <c r="M165" s="38" t="s">
        <v>814</v>
      </c>
      <c r="N165" s="38">
        <v>4828.0</v>
      </c>
      <c r="O165" s="38">
        <v>210616.0</v>
      </c>
      <c r="P165" s="38"/>
      <c r="Q165" s="38">
        <v>1.0</v>
      </c>
      <c r="R165" s="38">
        <v>2.0</v>
      </c>
      <c r="S165" s="38">
        <v>6.0</v>
      </c>
      <c r="T165" s="38"/>
      <c r="U165" s="38"/>
      <c r="V165" s="38"/>
      <c r="W165" s="38"/>
      <c r="X165" s="38"/>
      <c r="Y165" s="38"/>
    </row>
    <row r="166" ht="15.75" customHeight="1">
      <c r="A166" s="38">
        <v>2017.0</v>
      </c>
      <c r="B166" s="57" t="s">
        <v>99</v>
      </c>
      <c r="C166" s="38">
        <v>6.0</v>
      </c>
      <c r="D166" s="38"/>
      <c r="E166" s="38" t="s">
        <v>857</v>
      </c>
      <c r="F166" s="40">
        <v>42883.875</v>
      </c>
      <c r="G166" s="38" t="s">
        <v>21</v>
      </c>
      <c r="H166" s="38">
        <v>82.0</v>
      </c>
      <c r="I166" s="38">
        <v>6210.0</v>
      </c>
      <c r="J166" s="38">
        <v>44.0</v>
      </c>
      <c r="K166" s="38" t="s">
        <v>23</v>
      </c>
      <c r="L166" s="38" t="s">
        <v>35</v>
      </c>
      <c r="M166" s="38" t="s">
        <v>814</v>
      </c>
      <c r="N166" s="38">
        <v>4827.0</v>
      </c>
      <c r="O166" s="38">
        <v>161331.0</v>
      </c>
      <c r="P166" s="38"/>
      <c r="Q166" s="38">
        <v>1.0</v>
      </c>
      <c r="R166" s="38">
        <v>2.0</v>
      </c>
      <c r="S166" s="38">
        <v>6.0</v>
      </c>
      <c r="T166" s="38"/>
      <c r="U166" s="38"/>
      <c r="V166" s="38"/>
      <c r="W166" s="38"/>
      <c r="X166" s="38"/>
      <c r="Y166" s="38"/>
    </row>
    <row r="167" ht="15.75" customHeight="1">
      <c r="A167" s="38">
        <v>2017.0</v>
      </c>
      <c r="B167" s="57" t="s">
        <v>99</v>
      </c>
      <c r="C167" s="38">
        <v>6.0</v>
      </c>
      <c r="D167" s="38">
        <v>21.0</v>
      </c>
      <c r="E167" s="38"/>
      <c r="F167" s="40">
        <v>42885.416666666664</v>
      </c>
      <c r="G167" s="38" t="s">
        <v>40</v>
      </c>
      <c r="H167" s="38">
        <v>75.0</v>
      </c>
      <c r="I167" s="38">
        <v>4610.0</v>
      </c>
      <c r="J167" s="38">
        <v>38.0</v>
      </c>
      <c r="K167" s="38" t="s">
        <v>23</v>
      </c>
      <c r="L167" s="38" t="s">
        <v>23</v>
      </c>
      <c r="M167" s="38" t="s">
        <v>814</v>
      </c>
      <c r="N167" s="38">
        <v>4832.0</v>
      </c>
      <c r="O167" s="38">
        <v>104692.0</v>
      </c>
      <c r="P167" s="38"/>
      <c r="Q167" s="38">
        <v>2.0</v>
      </c>
      <c r="R167" s="38">
        <v>2.0</v>
      </c>
      <c r="S167" s="38">
        <v>6.0</v>
      </c>
      <c r="T167" s="38">
        <v>6.0</v>
      </c>
      <c r="U167" s="38">
        <v>21.0</v>
      </c>
      <c r="V167" s="38" t="s">
        <v>343</v>
      </c>
      <c r="W167" s="38"/>
      <c r="X167" s="38"/>
      <c r="Y167" s="38"/>
    </row>
    <row r="168" ht="15.75" customHeight="1">
      <c r="A168" s="38">
        <v>2017.0</v>
      </c>
      <c r="B168" s="57" t="s">
        <v>99</v>
      </c>
      <c r="C168" s="38">
        <v>6.0</v>
      </c>
      <c r="D168" s="38">
        <v>110.0</v>
      </c>
      <c r="E168" s="38"/>
      <c r="F168" s="40">
        <v>42885.416666666664</v>
      </c>
      <c r="G168" s="38" t="s">
        <v>40</v>
      </c>
      <c r="H168" s="38">
        <v>78.0</v>
      </c>
      <c r="I168" s="38">
        <v>5800.0</v>
      </c>
      <c r="J168" s="38">
        <v>39.0</v>
      </c>
      <c r="K168" s="38" t="s">
        <v>23</v>
      </c>
      <c r="L168" s="38" t="s">
        <v>23</v>
      </c>
      <c r="M168" s="38" t="s">
        <v>821</v>
      </c>
      <c r="N168" s="38">
        <v>4830.0</v>
      </c>
      <c r="O168" s="38">
        <v>165178.0</v>
      </c>
      <c r="P168" s="38"/>
      <c r="Q168" s="38">
        <v>2.0</v>
      </c>
      <c r="R168" s="38">
        <v>2.0</v>
      </c>
      <c r="S168" s="38">
        <v>6.0</v>
      </c>
      <c r="T168" s="38">
        <v>6.0</v>
      </c>
      <c r="U168" s="38">
        <v>110.0</v>
      </c>
      <c r="V168" s="38" t="s">
        <v>146</v>
      </c>
      <c r="W168" s="38"/>
      <c r="X168" s="38"/>
      <c r="Y168" s="38"/>
    </row>
    <row r="169" ht="15.75" customHeight="1">
      <c r="A169" s="38">
        <v>2017.0</v>
      </c>
      <c r="B169" s="57" t="s">
        <v>99</v>
      </c>
      <c r="C169" s="38">
        <v>6.0</v>
      </c>
      <c r="D169" s="38">
        <v>126.0</v>
      </c>
      <c r="E169" s="38"/>
      <c r="F169" s="40">
        <v>42885.625</v>
      </c>
      <c r="G169" s="38" t="s">
        <v>40</v>
      </c>
      <c r="H169" s="38">
        <v>78.0</v>
      </c>
      <c r="I169" s="38">
        <v>5945.0</v>
      </c>
      <c r="J169" s="38">
        <v>40.0</v>
      </c>
      <c r="K169" s="38" t="s">
        <v>23</v>
      </c>
      <c r="L169" s="38" t="s">
        <v>23</v>
      </c>
      <c r="M169" s="38" t="s">
        <v>821</v>
      </c>
      <c r="N169" s="38">
        <v>4829.0</v>
      </c>
      <c r="O169" s="38">
        <v>171967.0</v>
      </c>
      <c r="P169" s="38"/>
      <c r="Q169" s="38">
        <v>2.0</v>
      </c>
      <c r="R169" s="38">
        <v>2.0</v>
      </c>
      <c r="S169" s="38">
        <v>6.0</v>
      </c>
      <c r="T169" s="38">
        <v>6.0</v>
      </c>
      <c r="U169" s="38">
        <v>126.0</v>
      </c>
      <c r="V169" s="38" t="s">
        <v>858</v>
      </c>
      <c r="W169" s="38"/>
      <c r="X169" s="38"/>
      <c r="Y169" s="38"/>
    </row>
    <row r="170" ht="15.75" customHeight="1">
      <c r="A170" s="38">
        <v>2017.0</v>
      </c>
      <c r="B170" s="57" t="s">
        <v>99</v>
      </c>
      <c r="C170" s="38">
        <v>6.0</v>
      </c>
      <c r="D170" s="38">
        <v>114.0</v>
      </c>
      <c r="E170" s="38"/>
      <c r="F170" s="40">
        <v>42885.729166666664</v>
      </c>
      <c r="G170" s="38" t="s">
        <v>40</v>
      </c>
      <c r="H170" s="38">
        <v>79.0</v>
      </c>
      <c r="I170" s="38">
        <v>6450.0</v>
      </c>
      <c r="J170" s="38">
        <v>41.0</v>
      </c>
      <c r="K170" s="38" t="s">
        <v>23</v>
      </c>
      <c r="L170" s="38" t="s">
        <v>23</v>
      </c>
      <c r="M170" s="38" t="s">
        <v>821</v>
      </c>
      <c r="N170" s="38">
        <v>4831.0</v>
      </c>
      <c r="O170" s="38">
        <v>167220.0</v>
      </c>
      <c r="P170" s="38"/>
      <c r="Q170" s="38">
        <v>2.0</v>
      </c>
      <c r="R170" s="38">
        <v>2.0</v>
      </c>
      <c r="S170" s="38">
        <v>6.0</v>
      </c>
      <c r="T170" s="38">
        <v>6.0</v>
      </c>
      <c r="U170" s="38">
        <v>114.0</v>
      </c>
      <c r="V170" s="38" t="s">
        <v>133</v>
      </c>
      <c r="W170" s="38"/>
      <c r="X170" s="38"/>
      <c r="Y170" s="38"/>
    </row>
    <row r="171" ht="15.75" customHeight="1">
      <c r="A171" s="38">
        <v>2017.0</v>
      </c>
      <c r="B171" s="57" t="s">
        <v>99</v>
      </c>
      <c r="C171" s="38">
        <v>6.0</v>
      </c>
      <c r="D171" s="38">
        <v>26.0</v>
      </c>
      <c r="E171" s="38"/>
      <c r="F171" s="40">
        <v>42886.458333333336</v>
      </c>
      <c r="G171" s="38" t="s">
        <v>40</v>
      </c>
      <c r="H171" s="38">
        <v>70.0</v>
      </c>
      <c r="I171" s="38">
        <v>4125.0</v>
      </c>
      <c r="J171" s="38">
        <v>36.0</v>
      </c>
      <c r="K171" s="38" t="s">
        <v>23</v>
      </c>
      <c r="L171" s="38" t="s">
        <v>23</v>
      </c>
      <c r="M171" s="38" t="s">
        <v>814</v>
      </c>
      <c r="N171" s="38">
        <v>4833.0</v>
      </c>
      <c r="O171" s="38">
        <v>40412.0</v>
      </c>
      <c r="P171" s="38"/>
      <c r="Q171" s="38"/>
      <c r="R171" s="38"/>
      <c r="S171" s="38">
        <v>6.0</v>
      </c>
      <c r="T171" s="38">
        <v>6.0</v>
      </c>
      <c r="U171" s="38">
        <v>26.0</v>
      </c>
      <c r="V171" s="38" t="s">
        <v>845</v>
      </c>
      <c r="W171" s="38"/>
      <c r="X171" s="38"/>
      <c r="Y171" s="38"/>
    </row>
    <row r="172" ht="15.75" customHeight="1">
      <c r="A172" s="38">
        <v>2017.0</v>
      </c>
      <c r="B172" s="57" t="s">
        <v>99</v>
      </c>
      <c r="C172" s="38">
        <v>6.0</v>
      </c>
      <c r="D172" s="38">
        <v>110.0</v>
      </c>
      <c r="E172" s="38"/>
      <c r="F172" s="40">
        <v>42886.458333333336</v>
      </c>
      <c r="G172" s="38" t="s">
        <v>40</v>
      </c>
      <c r="H172" s="38">
        <v>77.0</v>
      </c>
      <c r="I172" s="38">
        <v>5690.0</v>
      </c>
      <c r="J172" s="38">
        <v>43.0</v>
      </c>
      <c r="K172" s="38" t="s">
        <v>23</v>
      </c>
      <c r="L172" s="38" t="s">
        <v>23</v>
      </c>
      <c r="M172" s="38" t="s">
        <v>821</v>
      </c>
      <c r="N172" s="38">
        <v>4834.0</v>
      </c>
      <c r="O172" s="38">
        <v>173415.0</v>
      </c>
      <c r="P172" s="38"/>
      <c r="Q172" s="38"/>
      <c r="R172" s="38">
        <v>2.0</v>
      </c>
      <c r="S172" s="38">
        <v>6.0</v>
      </c>
      <c r="T172" s="38">
        <v>6.0</v>
      </c>
      <c r="U172" s="38">
        <v>110.0</v>
      </c>
      <c r="V172" s="38" t="s">
        <v>146</v>
      </c>
      <c r="W172" s="38"/>
      <c r="X172" s="38"/>
      <c r="Y172" s="38"/>
    </row>
    <row r="173" ht="15.75" customHeight="1">
      <c r="A173" s="38">
        <v>2017.0</v>
      </c>
      <c r="B173" s="57" t="s">
        <v>99</v>
      </c>
      <c r="C173" s="38">
        <v>6.0</v>
      </c>
      <c r="D173" s="38">
        <v>125.0</v>
      </c>
      <c r="E173" s="38"/>
      <c r="F173" s="40">
        <v>42886.541666666664</v>
      </c>
      <c r="G173" s="38" t="s">
        <v>40</v>
      </c>
      <c r="H173" s="38">
        <v>79.0</v>
      </c>
      <c r="I173" s="38">
        <v>6100.0</v>
      </c>
      <c r="J173" s="38">
        <v>43.0</v>
      </c>
      <c r="K173" s="38" t="s">
        <v>23</v>
      </c>
      <c r="L173" s="38" t="s">
        <v>23</v>
      </c>
      <c r="M173" s="38" t="s">
        <v>821</v>
      </c>
      <c r="N173" s="38">
        <v>4836.0</v>
      </c>
      <c r="O173" s="38">
        <v>99047.0</v>
      </c>
      <c r="P173" s="38"/>
      <c r="Q173" s="38">
        <v>1.0</v>
      </c>
      <c r="R173" s="38">
        <v>2.0</v>
      </c>
      <c r="S173" s="38">
        <v>6.0</v>
      </c>
      <c r="T173" s="38">
        <v>6.0</v>
      </c>
      <c r="U173" s="38">
        <v>125.0</v>
      </c>
      <c r="V173" s="38" t="s">
        <v>110</v>
      </c>
      <c r="W173" s="38"/>
      <c r="X173" s="38"/>
      <c r="Y173" s="38"/>
    </row>
    <row r="174" ht="15.75" customHeight="1">
      <c r="A174" s="38">
        <v>2017.0</v>
      </c>
      <c r="B174" s="57" t="s">
        <v>99</v>
      </c>
      <c r="C174" s="38">
        <v>6.0</v>
      </c>
      <c r="D174" s="38"/>
      <c r="E174" s="38" t="s">
        <v>857</v>
      </c>
      <c r="F174" s="40">
        <v>42886.666666666664</v>
      </c>
      <c r="G174" s="38" t="s">
        <v>21</v>
      </c>
      <c r="H174" s="38">
        <v>74.0</v>
      </c>
      <c r="I174" s="38">
        <v>4770.0</v>
      </c>
      <c r="J174" s="38">
        <v>39.0</v>
      </c>
      <c r="K174" s="38" t="s">
        <v>23</v>
      </c>
      <c r="L174" s="38" t="s">
        <v>23</v>
      </c>
      <c r="M174" s="38" t="s">
        <v>35</v>
      </c>
      <c r="N174" s="38">
        <v>4835.0</v>
      </c>
      <c r="O174" s="38">
        <v>48670.0</v>
      </c>
      <c r="P174" s="38"/>
      <c r="Q174" s="38">
        <v>1.0</v>
      </c>
      <c r="R174" s="38">
        <v>2.0</v>
      </c>
      <c r="S174" s="38">
        <v>6.0</v>
      </c>
      <c r="T174" s="38"/>
      <c r="U174" s="38"/>
      <c r="V174" s="38"/>
      <c r="W174" s="38"/>
      <c r="X174" s="38"/>
      <c r="Y174" s="38"/>
    </row>
    <row r="175" ht="15.75" customHeight="1">
      <c r="A175" s="38">
        <v>2017.0</v>
      </c>
      <c r="B175" s="57" t="s">
        <v>99</v>
      </c>
      <c r="C175" s="38">
        <v>6.0</v>
      </c>
      <c r="D175" s="38">
        <v>114.0</v>
      </c>
      <c r="E175" s="38"/>
      <c r="F175" s="40">
        <v>42886.8125</v>
      </c>
      <c r="G175" s="38" t="s">
        <v>40</v>
      </c>
      <c r="H175" s="38">
        <v>74.0</v>
      </c>
      <c r="I175" s="38">
        <v>4710.0</v>
      </c>
      <c r="J175" s="38">
        <v>40.0</v>
      </c>
      <c r="K175" s="38" t="s">
        <v>23</v>
      </c>
      <c r="L175" s="38" t="s">
        <v>35</v>
      </c>
      <c r="M175" s="38" t="s">
        <v>821</v>
      </c>
      <c r="N175" s="38">
        <v>4837.0</v>
      </c>
      <c r="O175" s="38">
        <v>104763.0</v>
      </c>
      <c r="P175" s="38"/>
      <c r="Q175" s="38">
        <v>1.0</v>
      </c>
      <c r="R175" s="38">
        <v>2.0</v>
      </c>
      <c r="S175" s="38">
        <v>6.0</v>
      </c>
      <c r="T175" s="38">
        <v>6.0</v>
      </c>
      <c r="U175" s="38">
        <v>114.0</v>
      </c>
      <c r="V175" s="38" t="s">
        <v>133</v>
      </c>
      <c r="W175" s="38"/>
      <c r="X175" s="38"/>
      <c r="Y175" s="38"/>
    </row>
    <row r="176" ht="15.75" customHeight="1">
      <c r="A176" s="38">
        <v>2017.0</v>
      </c>
      <c r="B176" s="57" t="s">
        <v>99</v>
      </c>
      <c r="C176" s="38">
        <v>6.0</v>
      </c>
      <c r="D176" s="38">
        <v>27.0</v>
      </c>
      <c r="E176" s="38"/>
      <c r="F176" s="40">
        <v>42886.822916666664</v>
      </c>
      <c r="G176" s="38" t="s">
        <v>40</v>
      </c>
      <c r="H176" s="38">
        <v>72.0</v>
      </c>
      <c r="I176" s="38">
        <v>4370.0</v>
      </c>
      <c r="J176" s="38">
        <v>39.0</v>
      </c>
      <c r="K176" s="38" t="s">
        <v>23</v>
      </c>
      <c r="L176" s="38" t="s">
        <v>23</v>
      </c>
      <c r="M176" s="38"/>
      <c r="N176" s="38">
        <v>4838.0</v>
      </c>
      <c r="O176" s="38">
        <v>84585.0</v>
      </c>
      <c r="P176" s="38"/>
      <c r="Q176" s="38">
        <v>1.0</v>
      </c>
      <c r="R176" s="38">
        <v>2.0</v>
      </c>
      <c r="S176" s="38">
        <v>6.0</v>
      </c>
      <c r="T176" s="38">
        <v>6.0</v>
      </c>
      <c r="U176" s="38">
        <v>27.0</v>
      </c>
      <c r="V176" s="38" t="s">
        <v>886</v>
      </c>
      <c r="W176" s="38"/>
      <c r="X176" s="38"/>
      <c r="Y176" s="38"/>
    </row>
    <row r="177" ht="15.75" customHeight="1">
      <c r="A177" s="38">
        <v>2017.0</v>
      </c>
      <c r="B177" s="57" t="s">
        <v>99</v>
      </c>
      <c r="C177" s="38">
        <v>6.0</v>
      </c>
      <c r="D177" s="38">
        <v>119.0</v>
      </c>
      <c r="E177" s="38"/>
      <c r="F177" s="40">
        <v>42886.854166666664</v>
      </c>
      <c r="G177" s="38" t="s">
        <v>40</v>
      </c>
      <c r="H177" s="38">
        <v>82.0</v>
      </c>
      <c r="I177" s="38">
        <v>6395.0</v>
      </c>
      <c r="J177" s="38">
        <v>45.0</v>
      </c>
      <c r="K177" s="38" t="s">
        <v>23</v>
      </c>
      <c r="L177" s="38" t="s">
        <v>23</v>
      </c>
      <c r="M177" s="38" t="s">
        <v>821</v>
      </c>
      <c r="N177" s="38">
        <v>4839.0</v>
      </c>
      <c r="O177" s="38">
        <v>152519.0</v>
      </c>
      <c r="P177" s="38"/>
      <c r="Q177" s="38">
        <v>1.0</v>
      </c>
      <c r="R177" s="38">
        <v>2.0</v>
      </c>
      <c r="S177" s="38">
        <v>6.0</v>
      </c>
      <c r="T177" s="38">
        <v>6.0</v>
      </c>
      <c r="U177" s="38">
        <v>119.0</v>
      </c>
      <c r="V177" s="38" t="s">
        <v>149</v>
      </c>
      <c r="W177" s="38"/>
      <c r="X177" s="38"/>
      <c r="Y177" s="38"/>
    </row>
    <row r="178" ht="15.75" customHeight="1">
      <c r="A178" s="38">
        <v>2017.0</v>
      </c>
      <c r="B178" s="57" t="s">
        <v>99</v>
      </c>
      <c r="C178" s="38">
        <v>6.0</v>
      </c>
      <c r="D178" s="38"/>
      <c r="E178" s="38" t="s">
        <v>819</v>
      </c>
      <c r="F178" s="40">
        <v>42888.3125</v>
      </c>
      <c r="G178" s="38" t="s">
        <v>21</v>
      </c>
      <c r="H178" s="38">
        <v>79.0</v>
      </c>
      <c r="I178" s="38">
        <v>5020.0</v>
      </c>
      <c r="J178" s="38">
        <v>40.0</v>
      </c>
      <c r="K178" s="38" t="s">
        <v>23</v>
      </c>
      <c r="L178" s="38" t="s">
        <v>23</v>
      </c>
      <c r="M178" s="38"/>
      <c r="N178" s="38">
        <v>4842.0</v>
      </c>
      <c r="O178" s="38">
        <v>42566.0</v>
      </c>
      <c r="P178" s="38"/>
      <c r="Q178" s="38"/>
      <c r="R178" s="38"/>
      <c r="S178" s="38">
        <v>6.0</v>
      </c>
      <c r="T178" s="38"/>
      <c r="U178" s="38"/>
      <c r="V178" s="38"/>
      <c r="W178" s="38"/>
      <c r="X178" s="38"/>
      <c r="Y178" s="38"/>
    </row>
    <row r="179" ht="15.75" customHeight="1">
      <c r="A179" s="38">
        <v>2017.0</v>
      </c>
      <c r="B179" s="57" t="s">
        <v>99</v>
      </c>
      <c r="C179" s="38">
        <v>6.0</v>
      </c>
      <c r="D179" s="38"/>
      <c r="E179" s="38" t="s">
        <v>857</v>
      </c>
      <c r="F179" s="40">
        <v>42888.333333333336</v>
      </c>
      <c r="G179" s="38" t="s">
        <v>21</v>
      </c>
      <c r="H179" s="38">
        <v>69.0</v>
      </c>
      <c r="I179" s="38">
        <v>3300.0</v>
      </c>
      <c r="J179" s="38">
        <v>35.0</v>
      </c>
      <c r="K179" s="38" t="s">
        <v>23</v>
      </c>
      <c r="L179" s="38" t="s">
        <v>23</v>
      </c>
      <c r="M179" s="38" t="s">
        <v>821</v>
      </c>
      <c r="N179" s="38">
        <v>4843.0</v>
      </c>
      <c r="O179" s="38">
        <v>18103.0</v>
      </c>
      <c r="P179" s="38"/>
      <c r="Q179" s="38"/>
      <c r="R179" s="38"/>
      <c r="S179" s="38">
        <v>6.0</v>
      </c>
      <c r="T179" s="38"/>
      <c r="U179" s="38"/>
      <c r="V179" s="38"/>
      <c r="W179" s="38"/>
      <c r="X179" s="38"/>
      <c r="Y179" s="38"/>
    </row>
    <row r="180" ht="15.75" customHeight="1">
      <c r="A180" s="38">
        <v>2017.0</v>
      </c>
      <c r="B180" s="57" t="s">
        <v>99</v>
      </c>
      <c r="C180" s="38">
        <v>6.0</v>
      </c>
      <c r="D180" s="38"/>
      <c r="E180" s="38" t="s">
        <v>857</v>
      </c>
      <c r="F180" s="40">
        <v>42888.333333333336</v>
      </c>
      <c r="G180" s="38" t="s">
        <v>21</v>
      </c>
      <c r="H180" s="38">
        <v>78.0</v>
      </c>
      <c r="I180" s="38">
        <v>5900.0</v>
      </c>
      <c r="J180" s="38">
        <v>44.0</v>
      </c>
      <c r="K180" s="38" t="s">
        <v>23</v>
      </c>
      <c r="L180" s="38" t="s">
        <v>23</v>
      </c>
      <c r="M180" s="38"/>
      <c r="N180" s="38">
        <v>4844.0</v>
      </c>
      <c r="O180" s="38">
        <v>171579.0</v>
      </c>
      <c r="P180" s="38"/>
      <c r="Q180" s="38"/>
      <c r="R180" s="38"/>
      <c r="S180" s="38">
        <v>6.0</v>
      </c>
      <c r="T180" s="38"/>
      <c r="U180" s="38"/>
      <c r="V180" s="38"/>
      <c r="W180" s="38"/>
      <c r="X180" s="38"/>
      <c r="Y180" s="38"/>
    </row>
    <row r="181" ht="15.75" customHeight="1">
      <c r="A181" s="38">
        <v>2017.0</v>
      </c>
      <c r="B181" s="57" t="s">
        <v>99</v>
      </c>
      <c r="C181" s="38">
        <v>6.0</v>
      </c>
      <c r="D181" s="38">
        <v>26.0</v>
      </c>
      <c r="E181" s="38"/>
      <c r="F181" s="40">
        <v>42888.354166666664</v>
      </c>
      <c r="G181" s="38" t="s">
        <v>40</v>
      </c>
      <c r="H181" s="38">
        <v>72.0</v>
      </c>
      <c r="I181" s="38">
        <v>4140.0</v>
      </c>
      <c r="J181" s="38">
        <v>37.0</v>
      </c>
      <c r="K181" s="38" t="s">
        <v>23</v>
      </c>
      <c r="L181" s="38" t="s">
        <v>23</v>
      </c>
      <c r="M181" s="38" t="s">
        <v>814</v>
      </c>
      <c r="N181" s="38">
        <v>4853.0</v>
      </c>
      <c r="O181" s="38">
        <v>133178.0</v>
      </c>
      <c r="P181" s="38"/>
      <c r="Q181" s="38">
        <v>2.0</v>
      </c>
      <c r="R181" s="38">
        <v>2.0</v>
      </c>
      <c r="S181" s="38">
        <v>6.0</v>
      </c>
      <c r="T181" s="38">
        <v>6.0</v>
      </c>
      <c r="U181" s="38">
        <v>26.0</v>
      </c>
      <c r="V181" s="38" t="s">
        <v>845</v>
      </c>
      <c r="W181" s="38"/>
      <c r="X181" s="38"/>
      <c r="Y181" s="38"/>
    </row>
    <row r="182" ht="15.75" customHeight="1">
      <c r="A182" s="38">
        <v>2017.0</v>
      </c>
      <c r="B182" s="57" t="s">
        <v>99</v>
      </c>
      <c r="C182" s="38">
        <v>6.0</v>
      </c>
      <c r="D182" s="38"/>
      <c r="E182" s="38" t="s">
        <v>1177</v>
      </c>
      <c r="F182" s="40">
        <v>42888.416666666664</v>
      </c>
      <c r="G182" s="38" t="s">
        <v>21</v>
      </c>
      <c r="H182" s="38">
        <v>82.0</v>
      </c>
      <c r="I182" s="38">
        <v>6380.0</v>
      </c>
      <c r="J182" s="38">
        <v>43.0</v>
      </c>
      <c r="K182" s="38" t="s">
        <v>23</v>
      </c>
      <c r="L182" s="38" t="s">
        <v>23</v>
      </c>
      <c r="M182" s="38"/>
      <c r="N182" s="38">
        <v>4840.0</v>
      </c>
      <c r="O182" s="38">
        <v>59715.0</v>
      </c>
      <c r="P182" s="38"/>
      <c r="Q182" s="38"/>
      <c r="R182" s="38"/>
      <c r="S182" s="38">
        <v>6.0</v>
      </c>
      <c r="T182" s="38"/>
      <c r="U182" s="38"/>
      <c r="V182" s="38"/>
      <c r="W182" s="38"/>
      <c r="X182" s="38"/>
      <c r="Y182" s="38"/>
    </row>
    <row r="183" ht="15.75" customHeight="1">
      <c r="A183" s="38">
        <v>2017.0</v>
      </c>
      <c r="B183" s="57" t="s">
        <v>99</v>
      </c>
      <c r="C183" s="38">
        <v>6.0</v>
      </c>
      <c r="D183" s="38"/>
      <c r="E183" s="38" t="s">
        <v>857</v>
      </c>
      <c r="F183" s="40">
        <v>42888.416666666664</v>
      </c>
      <c r="G183" s="38" t="s">
        <v>21</v>
      </c>
      <c r="H183" s="38">
        <v>75.0</v>
      </c>
      <c r="I183" s="38">
        <v>5160.0</v>
      </c>
      <c r="J183" s="38">
        <v>41.0</v>
      </c>
      <c r="K183" s="38" t="s">
        <v>23</v>
      </c>
      <c r="L183" s="38" t="s">
        <v>23</v>
      </c>
      <c r="M183" s="38"/>
      <c r="N183" s="38">
        <v>4845.0</v>
      </c>
      <c r="O183" s="38">
        <v>103873.0</v>
      </c>
      <c r="P183" s="38"/>
      <c r="Q183" s="38"/>
      <c r="R183" s="38"/>
      <c r="S183" s="38">
        <v>6.0</v>
      </c>
      <c r="T183" s="38"/>
      <c r="U183" s="38"/>
      <c r="V183" s="38"/>
      <c r="W183" s="38"/>
      <c r="X183" s="38"/>
      <c r="Y183" s="38"/>
    </row>
    <row r="184" ht="15.75" customHeight="1">
      <c r="A184" s="38">
        <v>2017.0</v>
      </c>
      <c r="B184" s="57" t="s">
        <v>99</v>
      </c>
      <c r="C184" s="38">
        <v>6.0</v>
      </c>
      <c r="D184" s="38"/>
      <c r="E184" s="38" t="s">
        <v>857</v>
      </c>
      <c r="F184" s="40">
        <v>42888.416666666664</v>
      </c>
      <c r="G184" s="38" t="s">
        <v>21</v>
      </c>
      <c r="H184" s="38">
        <v>71.0</v>
      </c>
      <c r="I184" s="38">
        <v>3955.0</v>
      </c>
      <c r="J184" s="38">
        <v>35.0</v>
      </c>
      <c r="K184" s="38" t="s">
        <v>23</v>
      </c>
      <c r="L184" s="38" t="s">
        <v>23</v>
      </c>
      <c r="M184" s="38" t="s">
        <v>35</v>
      </c>
      <c r="N184" s="38">
        <v>4846.0</v>
      </c>
      <c r="O184" s="38">
        <v>104763.0</v>
      </c>
      <c r="P184" s="38"/>
      <c r="Q184" s="38"/>
      <c r="R184" s="38"/>
      <c r="S184" s="38">
        <v>6.0</v>
      </c>
      <c r="T184" s="38"/>
      <c r="U184" s="38"/>
      <c r="V184" s="38"/>
      <c r="W184" s="38"/>
      <c r="X184" s="38"/>
      <c r="Y184" s="38"/>
    </row>
    <row r="185" ht="15.75" customHeight="1">
      <c r="A185" s="38">
        <v>2017.0</v>
      </c>
      <c r="B185" s="57" t="s">
        <v>99</v>
      </c>
      <c r="C185" s="38">
        <v>6.0</v>
      </c>
      <c r="D185" s="38"/>
      <c r="E185" s="38" t="s">
        <v>857</v>
      </c>
      <c r="F185" s="40">
        <v>42888.447916666664</v>
      </c>
      <c r="G185" s="38" t="s">
        <v>21</v>
      </c>
      <c r="H185" s="38">
        <v>76.0</v>
      </c>
      <c r="I185" s="38">
        <v>5200.0</v>
      </c>
      <c r="J185" s="38">
        <v>38.0</v>
      </c>
      <c r="K185" s="38" t="s">
        <v>23</v>
      </c>
      <c r="L185" s="38" t="s">
        <v>23</v>
      </c>
      <c r="M185" s="38" t="s">
        <v>821</v>
      </c>
      <c r="N185" s="38">
        <v>4847.0</v>
      </c>
      <c r="O185" s="38">
        <v>128041.0</v>
      </c>
      <c r="P185" s="38"/>
      <c r="Q185" s="38"/>
      <c r="R185" s="38"/>
      <c r="S185" s="38">
        <v>6.0</v>
      </c>
      <c r="T185" s="38"/>
      <c r="U185" s="38"/>
      <c r="V185" s="38"/>
      <c r="W185" s="38"/>
      <c r="X185" s="38"/>
      <c r="Y185" s="38"/>
    </row>
    <row r="186" ht="15.75" customHeight="1">
      <c r="A186" s="38">
        <v>2017.0</v>
      </c>
      <c r="B186" s="57" t="s">
        <v>99</v>
      </c>
      <c r="C186" s="38">
        <v>6.0</v>
      </c>
      <c r="D186" s="38"/>
      <c r="E186" s="38" t="s">
        <v>857</v>
      </c>
      <c r="F186" s="40">
        <v>42888.458333333336</v>
      </c>
      <c r="G186" s="38" t="s">
        <v>21</v>
      </c>
      <c r="H186" s="38">
        <v>80.0</v>
      </c>
      <c r="I186" s="38">
        <v>6470.0</v>
      </c>
      <c r="J186" s="38">
        <v>44.0</v>
      </c>
      <c r="K186" s="38" t="s">
        <v>23</v>
      </c>
      <c r="L186" s="38" t="s">
        <v>23</v>
      </c>
      <c r="M186" s="38"/>
      <c r="N186" s="38">
        <v>4841.0</v>
      </c>
      <c r="O186" s="38">
        <v>37976.0</v>
      </c>
      <c r="P186" s="38"/>
      <c r="Q186" s="38"/>
      <c r="R186" s="38"/>
      <c r="S186" s="38">
        <v>6.0</v>
      </c>
      <c r="T186" s="38"/>
      <c r="U186" s="38"/>
      <c r="V186" s="38"/>
      <c r="W186" s="38"/>
      <c r="X186" s="38"/>
      <c r="Y186" s="38"/>
    </row>
    <row r="187" ht="15.75" customHeight="1">
      <c r="A187" s="38">
        <v>2017.0</v>
      </c>
      <c r="B187" s="57" t="s">
        <v>99</v>
      </c>
      <c r="C187" s="38">
        <v>6.0</v>
      </c>
      <c r="D187" s="38"/>
      <c r="E187" s="38" t="s">
        <v>819</v>
      </c>
      <c r="F187" s="40">
        <v>42888.541666666664</v>
      </c>
      <c r="G187" s="38" t="s">
        <v>21</v>
      </c>
      <c r="H187" s="38">
        <v>75.0</v>
      </c>
      <c r="I187" s="38">
        <v>5110.0</v>
      </c>
      <c r="J187" s="38">
        <v>38.0</v>
      </c>
      <c r="K187" s="38" t="s">
        <v>23</v>
      </c>
      <c r="L187" s="38" t="s">
        <v>23</v>
      </c>
      <c r="M187" s="38" t="s">
        <v>821</v>
      </c>
      <c r="N187" s="38">
        <v>4850.0</v>
      </c>
      <c r="O187" s="38">
        <v>58600.0</v>
      </c>
      <c r="P187" s="38"/>
      <c r="Q187" s="38">
        <v>2.0</v>
      </c>
      <c r="R187" s="38">
        <v>2.0</v>
      </c>
      <c r="S187" s="38">
        <v>6.0</v>
      </c>
      <c r="T187" s="38"/>
      <c r="U187" s="38"/>
      <c r="V187" s="38"/>
      <c r="W187" s="38"/>
      <c r="X187" s="38"/>
      <c r="Y187" s="38"/>
    </row>
    <row r="188" ht="15.75" customHeight="1">
      <c r="A188" s="38">
        <v>2017.0</v>
      </c>
      <c r="B188" s="57" t="s">
        <v>99</v>
      </c>
      <c r="C188" s="38">
        <v>6.0</v>
      </c>
      <c r="D188" s="38"/>
      <c r="E188" s="38" t="s">
        <v>857</v>
      </c>
      <c r="F188" s="40">
        <v>42888.583333333336</v>
      </c>
      <c r="G188" s="38" t="s">
        <v>21</v>
      </c>
      <c r="H188" s="38">
        <v>77.0</v>
      </c>
      <c r="I188" s="38">
        <v>4960.0</v>
      </c>
      <c r="J188" s="38">
        <v>42.0</v>
      </c>
      <c r="K188" s="38" t="s">
        <v>23</v>
      </c>
      <c r="L188" s="38" t="s">
        <v>23</v>
      </c>
      <c r="M188" s="38"/>
      <c r="N188" s="38">
        <v>4848.0</v>
      </c>
      <c r="O188" s="38">
        <v>94082.0</v>
      </c>
      <c r="P188" s="38"/>
      <c r="Q188" s="38"/>
      <c r="R188" s="38"/>
      <c r="S188" s="38">
        <v>6.0</v>
      </c>
      <c r="T188" s="38"/>
      <c r="U188" s="38"/>
      <c r="V188" s="38"/>
      <c r="W188" s="38"/>
      <c r="X188" s="38"/>
      <c r="Y188" s="38"/>
    </row>
    <row r="189" ht="15.75" customHeight="1">
      <c r="A189" s="38">
        <v>2017.0</v>
      </c>
      <c r="B189" s="57" t="s">
        <v>99</v>
      </c>
      <c r="C189" s="38">
        <v>6.0</v>
      </c>
      <c r="D189" s="38"/>
      <c r="E189" s="38" t="s">
        <v>819</v>
      </c>
      <c r="F189" s="40">
        <v>42888.583333333336</v>
      </c>
      <c r="G189" s="38" t="s">
        <v>21</v>
      </c>
      <c r="H189" s="38">
        <v>69.0</v>
      </c>
      <c r="I189" s="38">
        <v>3030.0</v>
      </c>
      <c r="J189" s="38">
        <v>33.0</v>
      </c>
      <c r="K189" s="38" t="s">
        <v>23</v>
      </c>
      <c r="L189" s="38" t="s">
        <v>23</v>
      </c>
      <c r="M189" s="38" t="s">
        <v>35</v>
      </c>
      <c r="N189" s="38">
        <v>4849.0</v>
      </c>
      <c r="O189" s="38">
        <v>89458.0</v>
      </c>
      <c r="P189" s="38"/>
      <c r="Q189" s="38">
        <v>2.0</v>
      </c>
      <c r="R189" s="38">
        <v>1.0</v>
      </c>
      <c r="S189" s="38">
        <v>6.0</v>
      </c>
      <c r="T189" s="38"/>
      <c r="U189" s="38"/>
      <c r="V189" s="38"/>
      <c r="W189" s="38"/>
      <c r="X189" s="38"/>
      <c r="Y189" s="38"/>
    </row>
    <row r="190" ht="15.75" customHeight="1">
      <c r="A190" s="38">
        <v>2017.0</v>
      </c>
      <c r="B190" s="57" t="s">
        <v>99</v>
      </c>
      <c r="C190" s="38">
        <v>6.0</v>
      </c>
      <c r="D190" s="38"/>
      <c r="E190" s="38" t="s">
        <v>819</v>
      </c>
      <c r="F190" s="40">
        <v>42888.583333333336</v>
      </c>
      <c r="G190" s="38" t="s">
        <v>21</v>
      </c>
      <c r="H190" s="38">
        <v>72.0</v>
      </c>
      <c r="I190" s="38">
        <v>4330.0</v>
      </c>
      <c r="J190" s="38">
        <v>36.0</v>
      </c>
      <c r="K190" s="38" t="s">
        <v>23</v>
      </c>
      <c r="L190" s="38" t="s">
        <v>23</v>
      </c>
      <c r="M190" s="38" t="s">
        <v>814</v>
      </c>
      <c r="N190" s="38">
        <v>4851.0</v>
      </c>
      <c r="O190" s="38">
        <v>47708.0</v>
      </c>
      <c r="P190" s="38"/>
      <c r="Q190" s="38">
        <v>2.0</v>
      </c>
      <c r="R190" s="38">
        <v>2.0</v>
      </c>
      <c r="S190" s="38">
        <v>6.0</v>
      </c>
      <c r="T190" s="38"/>
      <c r="U190" s="38"/>
      <c r="V190" s="38"/>
      <c r="W190" s="38"/>
      <c r="X190" s="38"/>
      <c r="Y190" s="38"/>
    </row>
    <row r="191" ht="15.75" customHeight="1">
      <c r="A191" s="38">
        <v>2017.0</v>
      </c>
      <c r="B191" s="57" t="s">
        <v>99</v>
      </c>
      <c r="C191" s="38">
        <v>6.0</v>
      </c>
      <c r="D191" s="38"/>
      <c r="E191" s="38" t="s">
        <v>896</v>
      </c>
      <c r="F191" s="40">
        <v>42888.8125</v>
      </c>
      <c r="G191" s="38" t="s">
        <v>21</v>
      </c>
      <c r="H191" s="38">
        <v>72.0</v>
      </c>
      <c r="I191" s="38">
        <v>4635.0</v>
      </c>
      <c r="J191" s="38">
        <v>37.0</v>
      </c>
      <c r="K191" s="38" t="s">
        <v>23</v>
      </c>
      <c r="L191" s="38" t="s">
        <v>35</v>
      </c>
      <c r="M191" s="38" t="s">
        <v>821</v>
      </c>
      <c r="N191" s="38">
        <v>4852.0</v>
      </c>
      <c r="O191" s="38">
        <v>48670.0</v>
      </c>
      <c r="P191" s="38"/>
      <c r="Q191" s="38">
        <v>2.0</v>
      </c>
      <c r="R191" s="38">
        <v>2.0</v>
      </c>
      <c r="S191" s="38">
        <v>6.0</v>
      </c>
      <c r="T191" s="38"/>
      <c r="U191" s="38"/>
      <c r="V191" s="38"/>
      <c r="W191" s="38"/>
      <c r="X191" s="38"/>
      <c r="Y191" s="38"/>
    </row>
    <row r="192" ht="15.75" customHeight="1">
      <c r="A192" s="38">
        <v>2017.0</v>
      </c>
      <c r="B192" s="57" t="s">
        <v>99</v>
      </c>
      <c r="C192" s="38">
        <v>6.0</v>
      </c>
      <c r="D192" s="38"/>
      <c r="E192" s="38" t="s">
        <v>819</v>
      </c>
      <c r="F192" s="40">
        <v>42888.916666666664</v>
      </c>
      <c r="G192" s="38" t="s">
        <v>21</v>
      </c>
      <c r="H192" s="38">
        <v>80.0</v>
      </c>
      <c r="I192" s="38">
        <v>5870.0</v>
      </c>
      <c r="J192" s="38">
        <v>43.0</v>
      </c>
      <c r="K192" s="38" t="s">
        <v>23</v>
      </c>
      <c r="L192" s="38" t="s">
        <v>35</v>
      </c>
      <c r="M192" s="38" t="s">
        <v>35</v>
      </c>
      <c r="N192" s="38">
        <v>4854.0</v>
      </c>
      <c r="O192" s="38">
        <v>28937.0</v>
      </c>
      <c r="P192" s="38"/>
      <c r="Q192" s="38">
        <v>2.0</v>
      </c>
      <c r="R192" s="38">
        <v>2.0</v>
      </c>
      <c r="S192" s="38">
        <v>6.0</v>
      </c>
      <c r="T192" s="38"/>
      <c r="U192" s="38"/>
      <c r="V192" s="38"/>
      <c r="W192" s="38"/>
      <c r="X192" s="38"/>
      <c r="Y192" s="38"/>
    </row>
    <row r="193" ht="15.75" customHeight="1">
      <c r="A193" s="38">
        <v>2017.0</v>
      </c>
      <c r="B193" s="57" t="s">
        <v>99</v>
      </c>
      <c r="C193" s="38">
        <v>6.0</v>
      </c>
      <c r="D193" s="38"/>
      <c r="E193" s="38" t="s">
        <v>1043</v>
      </c>
      <c r="F193" s="40">
        <v>42889.29861111111</v>
      </c>
      <c r="G193" s="38" t="s">
        <v>21</v>
      </c>
      <c r="H193" s="38">
        <v>81.0</v>
      </c>
      <c r="I193" s="38">
        <v>6225.0</v>
      </c>
      <c r="J193" s="38">
        <v>45.0</v>
      </c>
      <c r="K193" s="38" t="s">
        <v>23</v>
      </c>
      <c r="L193" s="38" t="s">
        <v>23</v>
      </c>
      <c r="M193" s="38"/>
      <c r="N193" s="38">
        <v>4855.0</v>
      </c>
      <c r="O193" s="38">
        <v>117820.0</v>
      </c>
      <c r="P193" s="38"/>
      <c r="Q193" s="38"/>
      <c r="R193" s="38"/>
      <c r="S193" s="38">
        <v>6.0</v>
      </c>
      <c r="T193" s="38"/>
      <c r="U193" s="38"/>
      <c r="V193" s="38"/>
      <c r="W193" s="38"/>
      <c r="X193" s="38"/>
      <c r="Y193" s="38"/>
    </row>
    <row r="194" ht="15.75" customHeight="1">
      <c r="A194" s="38">
        <v>2017.0</v>
      </c>
      <c r="B194" s="57" t="s">
        <v>99</v>
      </c>
      <c r="C194" s="38">
        <v>6.0</v>
      </c>
      <c r="D194" s="38"/>
      <c r="E194" s="38" t="s">
        <v>1178</v>
      </c>
      <c r="F194" s="40">
        <v>42889.3125</v>
      </c>
      <c r="G194" s="38" t="s">
        <v>21</v>
      </c>
      <c r="H194" s="38">
        <v>77.0</v>
      </c>
      <c r="I194" s="38">
        <v>4635.0</v>
      </c>
      <c r="J194" s="38">
        <v>38.0</v>
      </c>
      <c r="K194" s="38" t="s">
        <v>23</v>
      </c>
      <c r="L194" s="38" t="s">
        <v>23</v>
      </c>
      <c r="M194" s="38"/>
      <c r="N194" s="38">
        <v>4856.0</v>
      </c>
      <c r="O194" s="38">
        <v>152520.0</v>
      </c>
      <c r="P194" s="38"/>
      <c r="Q194" s="38"/>
      <c r="R194" s="38"/>
      <c r="S194" s="38">
        <v>6.0</v>
      </c>
      <c r="T194" s="38"/>
      <c r="U194" s="38"/>
      <c r="V194" s="38"/>
      <c r="W194" s="38"/>
      <c r="X194" s="38"/>
      <c r="Y194" s="38"/>
    </row>
    <row r="195" ht="15.75" customHeight="1">
      <c r="A195" s="38">
        <v>2017.0</v>
      </c>
      <c r="B195" s="57" t="s">
        <v>99</v>
      </c>
      <c r="C195" s="38">
        <v>6.0</v>
      </c>
      <c r="D195" s="38"/>
      <c r="E195" s="38" t="s">
        <v>883</v>
      </c>
      <c r="F195" s="40">
        <v>42889.375</v>
      </c>
      <c r="G195" s="38" t="s">
        <v>21</v>
      </c>
      <c r="H195" s="38">
        <v>71.0</v>
      </c>
      <c r="I195" s="38">
        <v>3960.0</v>
      </c>
      <c r="J195" s="38">
        <v>37.0</v>
      </c>
      <c r="K195" s="38" t="s">
        <v>23</v>
      </c>
      <c r="L195" s="38" t="s">
        <v>23</v>
      </c>
      <c r="M195" s="38"/>
      <c r="N195" s="38">
        <v>4858.0</v>
      </c>
      <c r="O195" s="38">
        <v>132523.0</v>
      </c>
      <c r="P195" s="38"/>
      <c r="Q195" s="38"/>
      <c r="R195" s="38"/>
      <c r="S195" s="38">
        <v>6.0</v>
      </c>
      <c r="T195" s="38"/>
      <c r="U195" s="38"/>
      <c r="V195" s="38"/>
      <c r="W195" s="38"/>
      <c r="X195" s="38"/>
      <c r="Y195" s="38"/>
    </row>
    <row r="196" ht="15.75" customHeight="1">
      <c r="A196" s="38">
        <v>2017.0</v>
      </c>
      <c r="B196" s="57" t="s">
        <v>99</v>
      </c>
      <c r="C196" s="38">
        <v>6.0</v>
      </c>
      <c r="D196" s="38"/>
      <c r="E196" s="38" t="s">
        <v>137</v>
      </c>
      <c r="F196" s="40">
        <v>42889.416666666664</v>
      </c>
      <c r="G196" s="38" t="s">
        <v>21</v>
      </c>
      <c r="H196" s="38">
        <v>77.0</v>
      </c>
      <c r="I196" s="38">
        <v>5370.0</v>
      </c>
      <c r="J196" s="38">
        <v>41.0</v>
      </c>
      <c r="K196" s="38" t="s">
        <v>23</v>
      </c>
      <c r="L196" s="38" t="s">
        <v>23</v>
      </c>
      <c r="M196" s="38"/>
      <c r="N196" s="38">
        <v>4857.0</v>
      </c>
      <c r="O196" s="38">
        <v>78067.0</v>
      </c>
      <c r="P196" s="38"/>
      <c r="Q196" s="38"/>
      <c r="R196" s="38"/>
      <c r="S196" s="38">
        <v>6.0</v>
      </c>
      <c r="T196" s="38"/>
      <c r="U196" s="38"/>
      <c r="V196" s="38"/>
      <c r="W196" s="38"/>
      <c r="X196" s="38"/>
      <c r="Y196" s="38"/>
    </row>
    <row r="197" ht="15.75" customHeight="1">
      <c r="A197" s="38">
        <v>2017.0</v>
      </c>
      <c r="B197" s="57" t="s">
        <v>99</v>
      </c>
      <c r="C197" s="38">
        <v>6.0</v>
      </c>
      <c r="D197" s="38"/>
      <c r="E197" s="38" t="s">
        <v>137</v>
      </c>
      <c r="F197" s="40">
        <v>42889.458333333336</v>
      </c>
      <c r="G197" s="38" t="s">
        <v>21</v>
      </c>
      <c r="H197" s="38">
        <v>74.0</v>
      </c>
      <c r="I197" s="38">
        <v>4900.0</v>
      </c>
      <c r="J197" s="38">
        <v>41.0</v>
      </c>
      <c r="K197" s="38" t="s">
        <v>23</v>
      </c>
      <c r="L197" s="38" t="s">
        <v>23</v>
      </c>
      <c r="M197" s="38"/>
      <c r="N197" s="38">
        <v>4859.0</v>
      </c>
      <c r="O197" s="38">
        <v>92347.0</v>
      </c>
      <c r="P197" s="38"/>
      <c r="Q197" s="38"/>
      <c r="R197" s="38"/>
      <c r="S197" s="38">
        <v>6.0</v>
      </c>
      <c r="T197" s="38"/>
      <c r="U197" s="38"/>
      <c r="V197" s="38"/>
      <c r="W197" s="38"/>
      <c r="X197" s="38"/>
      <c r="Y197" s="38"/>
    </row>
    <row r="198" ht="15.75" customHeight="1">
      <c r="A198" s="38">
        <v>2017.0</v>
      </c>
      <c r="B198" s="57" t="s">
        <v>99</v>
      </c>
      <c r="C198" s="38">
        <v>6.0</v>
      </c>
      <c r="D198" s="38"/>
      <c r="E198" s="38" t="s">
        <v>216</v>
      </c>
      <c r="F198" s="40">
        <v>42889.520833333336</v>
      </c>
      <c r="G198" s="38" t="s">
        <v>21</v>
      </c>
      <c r="H198" s="38">
        <v>80.0</v>
      </c>
      <c r="I198" s="38">
        <v>6045.0</v>
      </c>
      <c r="J198" s="38">
        <v>44.0</v>
      </c>
      <c r="K198" s="38" t="s">
        <v>23</v>
      </c>
      <c r="L198" s="38" t="s">
        <v>23</v>
      </c>
      <c r="M198" s="38"/>
      <c r="N198" s="38">
        <v>4860.0</v>
      </c>
      <c r="O198" s="38">
        <v>102136.0</v>
      </c>
      <c r="P198" s="38"/>
      <c r="Q198" s="38"/>
      <c r="R198" s="38"/>
      <c r="S198" s="38">
        <v>6.0</v>
      </c>
      <c r="T198" s="38"/>
      <c r="U198" s="38"/>
      <c r="V198" s="38"/>
      <c r="W198" s="38"/>
      <c r="X198" s="38"/>
      <c r="Y198" s="38"/>
    </row>
    <row r="199" ht="15.75" customHeight="1">
      <c r="A199" s="38">
        <v>2017.0</v>
      </c>
      <c r="B199" s="57" t="s">
        <v>99</v>
      </c>
      <c r="C199" s="38">
        <v>6.0</v>
      </c>
      <c r="D199" s="38">
        <v>25.0</v>
      </c>
      <c r="E199" s="38"/>
      <c r="F199" s="40">
        <v>42889.541666666664</v>
      </c>
      <c r="G199" s="38" t="s">
        <v>40</v>
      </c>
      <c r="H199" s="38">
        <v>75.0</v>
      </c>
      <c r="I199" s="38">
        <v>4725.0</v>
      </c>
      <c r="J199" s="38">
        <v>40.0</v>
      </c>
      <c r="K199" s="38" t="s">
        <v>23</v>
      </c>
      <c r="L199" s="38" t="s">
        <v>23</v>
      </c>
      <c r="M199" s="38" t="s">
        <v>814</v>
      </c>
      <c r="N199" s="38">
        <v>4863.0</v>
      </c>
      <c r="O199" s="38">
        <v>71031.0</v>
      </c>
      <c r="P199" s="38"/>
      <c r="Q199" s="38">
        <v>1.0</v>
      </c>
      <c r="R199" s="38">
        <v>2.0</v>
      </c>
      <c r="S199" s="38">
        <v>6.0</v>
      </c>
      <c r="T199" s="38">
        <v>6.0</v>
      </c>
      <c r="U199" s="38">
        <v>25.0</v>
      </c>
      <c r="V199" s="38" t="s">
        <v>850</v>
      </c>
      <c r="W199" s="38"/>
      <c r="X199" s="38"/>
      <c r="Y199" s="38"/>
    </row>
    <row r="200" ht="15.75" customHeight="1">
      <c r="A200" s="38">
        <v>2017.0</v>
      </c>
      <c r="B200" s="57" t="s">
        <v>99</v>
      </c>
      <c r="C200" s="38">
        <v>6.0</v>
      </c>
      <c r="D200" s="38"/>
      <c r="E200" s="38" t="s">
        <v>884</v>
      </c>
      <c r="F200" s="40">
        <v>42889.5625</v>
      </c>
      <c r="G200" s="38" t="s">
        <v>21</v>
      </c>
      <c r="H200" s="38">
        <v>79.0</v>
      </c>
      <c r="I200" s="38">
        <v>6490.0</v>
      </c>
      <c r="J200" s="38">
        <v>45.0</v>
      </c>
      <c r="K200" s="38" t="s">
        <v>23</v>
      </c>
      <c r="L200" s="38" t="s">
        <v>23</v>
      </c>
      <c r="M200" s="38"/>
      <c r="N200" s="38">
        <v>4861.0</v>
      </c>
      <c r="O200" s="38">
        <v>103873.0</v>
      </c>
      <c r="P200" s="38"/>
      <c r="Q200" s="38"/>
      <c r="R200" s="38"/>
      <c r="S200" s="38">
        <v>6.0</v>
      </c>
      <c r="T200" s="38"/>
      <c r="U200" s="38"/>
      <c r="V200" s="38"/>
      <c r="W200" s="38"/>
      <c r="X200" s="38"/>
      <c r="Y200" s="38"/>
    </row>
    <row r="201" ht="15.75" customHeight="1">
      <c r="A201" s="38">
        <v>2017.0</v>
      </c>
      <c r="B201" s="57" t="s">
        <v>99</v>
      </c>
      <c r="C201" s="38">
        <v>6.0</v>
      </c>
      <c r="D201" s="38"/>
      <c r="E201" s="38" t="s">
        <v>154</v>
      </c>
      <c r="F201" s="40">
        <v>42889.5625</v>
      </c>
      <c r="G201" s="38" t="s">
        <v>21</v>
      </c>
      <c r="H201" s="38">
        <v>80.0</v>
      </c>
      <c r="I201" s="38">
        <v>6065.0</v>
      </c>
      <c r="J201" s="38">
        <v>44.0</v>
      </c>
      <c r="K201" s="38" t="s">
        <v>23</v>
      </c>
      <c r="L201" s="38" t="s">
        <v>23</v>
      </c>
      <c r="M201" s="38"/>
      <c r="N201" s="38">
        <v>4862.0</v>
      </c>
      <c r="O201" s="38">
        <v>21000.0</v>
      </c>
      <c r="P201" s="38"/>
      <c r="Q201" s="38"/>
      <c r="R201" s="38"/>
      <c r="S201" s="38">
        <v>6.0</v>
      </c>
      <c r="T201" s="38"/>
      <c r="U201" s="38"/>
      <c r="V201" s="38"/>
      <c r="W201" s="38"/>
      <c r="X201" s="38"/>
      <c r="Y201" s="38"/>
    </row>
    <row r="202" ht="15.75" customHeight="1">
      <c r="A202" s="38">
        <v>2017.0</v>
      </c>
      <c r="B202" s="57" t="s">
        <v>99</v>
      </c>
      <c r="C202" s="38">
        <v>6.0</v>
      </c>
      <c r="D202" s="38"/>
      <c r="E202" s="38" t="s">
        <v>884</v>
      </c>
      <c r="F202" s="40">
        <v>42889.729166666664</v>
      </c>
      <c r="G202" s="38" t="s">
        <v>21</v>
      </c>
      <c r="H202" s="38">
        <v>74.0</v>
      </c>
      <c r="I202" s="38">
        <v>4240.0</v>
      </c>
      <c r="J202" s="38">
        <v>37.0</v>
      </c>
      <c r="K202" s="38" t="s">
        <v>23</v>
      </c>
      <c r="L202" s="38" t="s">
        <v>23</v>
      </c>
      <c r="M202" s="38" t="s">
        <v>814</v>
      </c>
      <c r="N202" s="38">
        <v>4865.0</v>
      </c>
      <c r="O202" s="38">
        <v>101259.0</v>
      </c>
      <c r="P202" s="38"/>
      <c r="Q202" s="38">
        <v>1.0</v>
      </c>
      <c r="R202" s="38">
        <v>2.0</v>
      </c>
      <c r="S202" s="38">
        <v>6.0</v>
      </c>
      <c r="T202" s="38"/>
      <c r="U202" s="38"/>
      <c r="V202" s="38"/>
      <c r="W202" s="38"/>
      <c r="X202" s="38"/>
      <c r="Y202" s="38"/>
    </row>
    <row r="203" ht="15.75" customHeight="1">
      <c r="A203" s="38">
        <v>2017.0</v>
      </c>
      <c r="B203" s="57" t="s">
        <v>99</v>
      </c>
      <c r="C203" s="38">
        <v>6.0</v>
      </c>
      <c r="D203" s="38"/>
      <c r="E203" s="38" t="s">
        <v>896</v>
      </c>
      <c r="F203" s="40">
        <v>42889.75</v>
      </c>
      <c r="G203" s="38" t="s">
        <v>21</v>
      </c>
      <c r="H203" s="38">
        <v>77.0</v>
      </c>
      <c r="I203" s="38">
        <v>5155.0</v>
      </c>
      <c r="J203" s="38">
        <v>41.0</v>
      </c>
      <c r="K203" s="38" t="s">
        <v>23</v>
      </c>
      <c r="L203" s="38" t="s">
        <v>35</v>
      </c>
      <c r="M203" s="38" t="s">
        <v>814</v>
      </c>
      <c r="N203" s="38">
        <v>4864.0</v>
      </c>
      <c r="O203" s="38">
        <v>136878.0</v>
      </c>
      <c r="P203" s="38"/>
      <c r="Q203" s="38">
        <v>1.0</v>
      </c>
      <c r="R203" s="38">
        <v>2.0</v>
      </c>
      <c r="S203" s="38">
        <v>6.0</v>
      </c>
      <c r="T203" s="38"/>
      <c r="U203" s="38"/>
      <c r="V203" s="38"/>
      <c r="W203" s="38"/>
      <c r="X203" s="38"/>
      <c r="Y203" s="38"/>
    </row>
    <row r="204" ht="15.75" customHeight="1">
      <c r="A204" s="38">
        <v>2017.0</v>
      </c>
      <c r="B204" s="57" t="s">
        <v>99</v>
      </c>
      <c r="C204" s="38">
        <v>6.0</v>
      </c>
      <c r="D204" s="38"/>
      <c r="E204" s="38" t="s">
        <v>109</v>
      </c>
      <c r="F204" s="40">
        <v>42889.75</v>
      </c>
      <c r="G204" s="38" t="s">
        <v>21</v>
      </c>
      <c r="H204" s="38">
        <v>79.0</v>
      </c>
      <c r="I204" s="38">
        <v>6175.0</v>
      </c>
      <c r="J204" s="38">
        <v>44.0</v>
      </c>
      <c r="K204" s="38" t="s">
        <v>23</v>
      </c>
      <c r="L204" s="38" t="s">
        <v>23</v>
      </c>
      <c r="M204" s="38" t="s">
        <v>814</v>
      </c>
      <c r="N204" s="38">
        <v>4866.0</v>
      </c>
      <c r="O204" s="38">
        <v>175557.0</v>
      </c>
      <c r="P204" s="38"/>
      <c r="Q204" s="38">
        <v>1.0</v>
      </c>
      <c r="R204" s="38">
        <v>2.0</v>
      </c>
      <c r="S204" s="38">
        <v>6.0</v>
      </c>
      <c r="T204" s="38"/>
      <c r="U204" s="38"/>
      <c r="V204" s="38"/>
      <c r="W204" s="38"/>
      <c r="X204" s="38"/>
      <c r="Y204" s="38"/>
    </row>
    <row r="205" ht="15.75" customHeight="1">
      <c r="A205" s="38">
        <v>2017.0</v>
      </c>
      <c r="B205" s="57" t="s">
        <v>99</v>
      </c>
      <c r="C205" s="38">
        <v>6.0</v>
      </c>
      <c r="D205" s="38">
        <v>25.0</v>
      </c>
      <c r="E205" s="38"/>
      <c r="F205" s="40">
        <v>42889.833333333336</v>
      </c>
      <c r="G205" s="38" t="s">
        <v>40</v>
      </c>
      <c r="H205" s="38">
        <v>78.0</v>
      </c>
      <c r="I205" s="38">
        <v>5700.0</v>
      </c>
      <c r="J205" s="38">
        <v>44.0</v>
      </c>
      <c r="K205" s="38" t="s">
        <v>23</v>
      </c>
      <c r="L205" s="38" t="s">
        <v>23</v>
      </c>
      <c r="M205" s="38" t="s">
        <v>814</v>
      </c>
      <c r="N205" s="38">
        <v>4867.0</v>
      </c>
      <c r="O205" s="38">
        <v>21335.0</v>
      </c>
      <c r="P205" s="38"/>
      <c r="Q205" s="38">
        <v>1.0</v>
      </c>
      <c r="R205" s="38">
        <v>2.0</v>
      </c>
      <c r="S205" s="38">
        <v>6.0</v>
      </c>
      <c r="T205" s="38">
        <v>6.0</v>
      </c>
      <c r="U205" s="38">
        <v>25.0</v>
      </c>
      <c r="V205" s="38" t="s">
        <v>850</v>
      </c>
      <c r="W205" s="38"/>
      <c r="X205" s="38"/>
      <c r="Y205" s="38"/>
    </row>
    <row r="206" ht="15.75" customHeight="1">
      <c r="A206" s="38">
        <v>2017.0</v>
      </c>
      <c r="B206" s="57" t="s">
        <v>99</v>
      </c>
      <c r="C206" s="38">
        <v>6.0</v>
      </c>
      <c r="D206" s="38"/>
      <c r="E206" s="38" t="s">
        <v>1179</v>
      </c>
      <c r="F206" s="40">
        <v>42890.36111111111</v>
      </c>
      <c r="G206" s="38" t="s">
        <v>21</v>
      </c>
      <c r="H206" s="38">
        <v>68.0</v>
      </c>
      <c r="I206" s="38">
        <v>3115.0</v>
      </c>
      <c r="J206" s="38">
        <v>34.0</v>
      </c>
      <c r="K206" s="38" t="s">
        <v>23</v>
      </c>
      <c r="L206" s="38" t="s">
        <v>23</v>
      </c>
      <c r="M206" s="38"/>
      <c r="N206" s="38">
        <v>4868.0</v>
      </c>
      <c r="O206" s="38">
        <v>121579.0</v>
      </c>
      <c r="P206" s="38"/>
      <c r="Q206" s="38"/>
      <c r="R206" s="38"/>
      <c r="S206" s="38">
        <v>6.0</v>
      </c>
      <c r="T206" s="38"/>
      <c r="U206" s="38"/>
      <c r="V206" s="38"/>
      <c r="W206" s="38"/>
      <c r="X206" s="38"/>
      <c r="Y206" s="38"/>
    </row>
    <row r="207" ht="15.75" customHeight="1">
      <c r="A207" s="38">
        <v>2017.0</v>
      </c>
      <c r="B207" s="57" t="s">
        <v>99</v>
      </c>
      <c r="C207" s="38">
        <v>6.0</v>
      </c>
      <c r="D207" s="38"/>
      <c r="E207" s="38" t="s">
        <v>102</v>
      </c>
      <c r="F207" s="40">
        <v>42890.416666666664</v>
      </c>
      <c r="G207" s="38" t="s">
        <v>21</v>
      </c>
      <c r="H207" s="38">
        <v>79.0</v>
      </c>
      <c r="I207" s="38">
        <v>6180.0</v>
      </c>
      <c r="J207" s="38">
        <v>45.0</v>
      </c>
      <c r="K207" s="38" t="s">
        <v>23</v>
      </c>
      <c r="L207" s="38" t="s">
        <v>23</v>
      </c>
      <c r="M207" s="38"/>
      <c r="N207" s="38">
        <v>4869.0</v>
      </c>
      <c r="O207" s="38">
        <v>65385.0</v>
      </c>
      <c r="P207" s="38"/>
      <c r="Q207" s="38"/>
      <c r="R207" s="38"/>
      <c r="S207" s="38">
        <v>6.0</v>
      </c>
      <c r="T207" s="38"/>
      <c r="U207" s="38"/>
      <c r="V207" s="38"/>
      <c r="W207" s="38"/>
      <c r="X207" s="38"/>
      <c r="Y207" s="38"/>
    </row>
    <row r="208" ht="15.75" customHeight="1">
      <c r="A208" s="38">
        <v>2017.0</v>
      </c>
      <c r="B208" s="57" t="s">
        <v>99</v>
      </c>
      <c r="C208" s="38">
        <v>6.0</v>
      </c>
      <c r="D208" s="38"/>
      <c r="E208" s="38" t="s">
        <v>343</v>
      </c>
      <c r="F208" s="40">
        <v>42890.770833333336</v>
      </c>
      <c r="G208" s="38" t="s">
        <v>21</v>
      </c>
      <c r="H208" s="38">
        <v>77.0</v>
      </c>
      <c r="I208" s="38">
        <v>5035.0</v>
      </c>
      <c r="J208" s="38">
        <v>41.0</v>
      </c>
      <c r="K208" s="38" t="s">
        <v>23</v>
      </c>
      <c r="L208" s="38" t="s">
        <v>23</v>
      </c>
      <c r="M208" s="38" t="s">
        <v>814</v>
      </c>
      <c r="N208" s="38">
        <v>4870.0</v>
      </c>
      <c r="O208" s="38">
        <v>23539.0</v>
      </c>
      <c r="P208" s="38"/>
      <c r="Q208" s="38">
        <v>1.0</v>
      </c>
      <c r="R208" s="38">
        <v>2.0</v>
      </c>
      <c r="S208" s="38">
        <v>6.0</v>
      </c>
      <c r="T208" s="38"/>
      <c r="U208" s="38"/>
      <c r="V208" s="38"/>
      <c r="W208" s="38"/>
      <c r="X208" s="38"/>
      <c r="Y208" s="38"/>
    </row>
    <row r="209" ht="15.75" customHeight="1">
      <c r="A209" s="38">
        <v>2017.0</v>
      </c>
      <c r="B209" s="57" t="s">
        <v>99</v>
      </c>
      <c r="C209" s="38">
        <v>6.0</v>
      </c>
      <c r="D209" s="38"/>
      <c r="E209" s="38" t="s">
        <v>109</v>
      </c>
      <c r="F209" s="40">
        <v>42890.770833333336</v>
      </c>
      <c r="G209" s="38" t="s">
        <v>21</v>
      </c>
      <c r="H209" s="38">
        <v>77.0</v>
      </c>
      <c r="I209" s="38">
        <v>5135.0</v>
      </c>
      <c r="J209" s="38">
        <v>42.0</v>
      </c>
      <c r="K209" s="38" t="s">
        <v>23</v>
      </c>
      <c r="L209" s="38" t="s">
        <v>23</v>
      </c>
      <c r="M209" s="38" t="s">
        <v>814</v>
      </c>
      <c r="N209" s="38">
        <v>4871.0</v>
      </c>
      <c r="O209" s="38">
        <v>133987.0</v>
      </c>
      <c r="P209" s="38"/>
      <c r="Q209" s="38">
        <v>1.0</v>
      </c>
      <c r="R209" s="38">
        <v>2.0</v>
      </c>
      <c r="S209" s="38">
        <v>6.0</v>
      </c>
      <c r="T209" s="38"/>
      <c r="U209" s="38"/>
      <c r="V209" s="38"/>
      <c r="W209" s="38"/>
      <c r="X209" s="38"/>
      <c r="Y209" s="38"/>
    </row>
    <row r="210" ht="15.75" customHeight="1">
      <c r="A210" s="38">
        <v>2017.0</v>
      </c>
      <c r="B210" s="57" t="s">
        <v>99</v>
      </c>
      <c r="C210" s="38">
        <v>6.0</v>
      </c>
      <c r="D210" s="38"/>
      <c r="E210" s="38" t="s">
        <v>858</v>
      </c>
      <c r="F210" s="40">
        <v>42890.791666666664</v>
      </c>
      <c r="G210" s="38" t="s">
        <v>21</v>
      </c>
      <c r="H210" s="38">
        <v>75.0</v>
      </c>
      <c r="I210" s="38">
        <v>4780.0</v>
      </c>
      <c r="J210" s="38">
        <v>40.0</v>
      </c>
      <c r="K210" s="38" t="s">
        <v>23</v>
      </c>
      <c r="L210" s="38" t="s">
        <v>23</v>
      </c>
      <c r="M210" s="38" t="s">
        <v>814</v>
      </c>
      <c r="N210" s="38">
        <v>4872.0</v>
      </c>
      <c r="O210" s="38">
        <v>84191.0</v>
      </c>
      <c r="P210" s="38"/>
      <c r="Q210" s="38">
        <v>1.0</v>
      </c>
      <c r="R210" s="38">
        <v>2.0</v>
      </c>
      <c r="S210" s="38">
        <v>6.0</v>
      </c>
      <c r="T210" s="38"/>
      <c r="U210" s="38"/>
      <c r="V210" s="38"/>
      <c r="W210" s="38"/>
      <c r="X210" s="38"/>
      <c r="Y210" s="38"/>
    </row>
    <row r="211" ht="15.75" customHeight="1">
      <c r="A211" s="38">
        <v>2017.0</v>
      </c>
      <c r="B211" s="57" t="s">
        <v>99</v>
      </c>
      <c r="C211" s="38">
        <v>6.0</v>
      </c>
      <c r="D211" s="38">
        <v>110.0</v>
      </c>
      <c r="E211" s="38"/>
      <c r="F211" s="40">
        <v>42892.479166666664</v>
      </c>
      <c r="G211" s="38" t="s">
        <v>40</v>
      </c>
      <c r="H211" s="38">
        <v>79.0</v>
      </c>
      <c r="I211" s="38">
        <v>5925.0</v>
      </c>
      <c r="J211" s="38">
        <v>44.0</v>
      </c>
      <c r="K211" s="38" t="s">
        <v>23</v>
      </c>
      <c r="L211" s="38" t="s">
        <v>23</v>
      </c>
      <c r="M211" s="38" t="s">
        <v>821</v>
      </c>
      <c r="N211" s="38">
        <v>4873.0</v>
      </c>
      <c r="O211" s="38">
        <v>75995.0</v>
      </c>
      <c r="P211" s="38"/>
      <c r="Q211" s="38"/>
      <c r="R211" s="38">
        <v>2.0</v>
      </c>
      <c r="S211" s="38">
        <v>6.0</v>
      </c>
      <c r="T211" s="38">
        <v>6.0</v>
      </c>
      <c r="U211" s="38">
        <v>110.0</v>
      </c>
      <c r="V211" s="38" t="s">
        <v>146</v>
      </c>
      <c r="W211" s="38"/>
      <c r="X211" s="38"/>
      <c r="Y211" s="38"/>
    </row>
    <row r="212" ht="15.75" customHeight="1">
      <c r="A212" s="38">
        <v>2017.0</v>
      </c>
      <c r="B212" s="57" t="s">
        <v>99</v>
      </c>
      <c r="C212" s="38">
        <v>6.0</v>
      </c>
      <c r="D212" s="38">
        <v>114.0</v>
      </c>
      <c r="E212" s="38"/>
      <c r="F212" s="40">
        <v>42892.5</v>
      </c>
      <c r="G212" s="38" t="s">
        <v>40</v>
      </c>
      <c r="H212" s="38">
        <v>80.0</v>
      </c>
      <c r="I212" s="38">
        <v>5630.0</v>
      </c>
      <c r="J212" s="38">
        <v>41.0</v>
      </c>
      <c r="K212" s="38" t="s">
        <v>23</v>
      </c>
      <c r="L212" s="38" t="s">
        <v>23</v>
      </c>
      <c r="M212" s="38" t="s">
        <v>814</v>
      </c>
      <c r="N212" s="38">
        <v>4875.0</v>
      </c>
      <c r="O212" s="38">
        <v>160925.0</v>
      </c>
      <c r="P212" s="38"/>
      <c r="Q212" s="38"/>
      <c r="R212" s="38"/>
      <c r="S212" s="38">
        <v>6.0</v>
      </c>
      <c r="T212" s="38">
        <v>6.0</v>
      </c>
      <c r="U212" s="38">
        <v>114.0</v>
      </c>
      <c r="V212" s="38" t="s">
        <v>133</v>
      </c>
      <c r="W212" s="38"/>
      <c r="X212" s="38"/>
      <c r="Y212" s="38"/>
    </row>
    <row r="213" ht="15.75" customHeight="1">
      <c r="A213" s="38">
        <v>2017.0</v>
      </c>
      <c r="B213" s="57" t="s">
        <v>99</v>
      </c>
      <c r="C213" s="38">
        <v>6.0</v>
      </c>
      <c r="D213" s="38">
        <v>123.0</v>
      </c>
      <c r="E213" s="38"/>
      <c r="F213" s="40">
        <v>42892.895833333336</v>
      </c>
      <c r="G213" s="38" t="s">
        <v>40</v>
      </c>
      <c r="H213" s="38">
        <v>78.0</v>
      </c>
      <c r="I213" s="38">
        <v>5645.0</v>
      </c>
      <c r="J213" s="38"/>
      <c r="K213" s="38" t="s">
        <v>23</v>
      </c>
      <c r="L213" s="38" t="s">
        <v>23</v>
      </c>
      <c r="M213" s="38" t="s">
        <v>814</v>
      </c>
      <c r="N213" s="38">
        <v>4874.0</v>
      </c>
      <c r="O213" s="38">
        <v>173100.0</v>
      </c>
      <c r="P213" s="38"/>
      <c r="Q213" s="38"/>
      <c r="R213" s="38"/>
      <c r="S213" s="38">
        <v>6.0</v>
      </c>
      <c r="T213" s="38">
        <v>6.0</v>
      </c>
      <c r="U213" s="38">
        <v>123.0</v>
      </c>
      <c r="V213" s="38" t="s">
        <v>161</v>
      </c>
      <c r="W213" s="38"/>
      <c r="X213" s="38"/>
      <c r="Y213" s="38"/>
    </row>
    <row r="214" ht="15.75" customHeight="1">
      <c r="A214" s="38">
        <v>2017.0</v>
      </c>
      <c r="B214" s="57" t="s">
        <v>99</v>
      </c>
      <c r="C214" s="38">
        <v>6.0</v>
      </c>
      <c r="D214" s="38">
        <v>125.0</v>
      </c>
      <c r="E214" s="38"/>
      <c r="F214" s="40">
        <v>42893.427083333336</v>
      </c>
      <c r="G214" s="38" t="s">
        <v>40</v>
      </c>
      <c r="H214" s="38">
        <v>75.0</v>
      </c>
      <c r="I214" s="38">
        <v>5000.0</v>
      </c>
      <c r="J214" s="38">
        <v>40.0</v>
      </c>
      <c r="K214" s="38" t="s">
        <v>23</v>
      </c>
      <c r="L214" s="38" t="s">
        <v>23</v>
      </c>
      <c r="M214" s="38" t="s">
        <v>814</v>
      </c>
      <c r="N214" s="38">
        <v>4876.0</v>
      </c>
      <c r="O214" s="38">
        <v>165178.0</v>
      </c>
      <c r="P214" s="38"/>
      <c r="Q214" s="38">
        <v>1.0</v>
      </c>
      <c r="R214" s="38">
        <v>2.0</v>
      </c>
      <c r="S214" s="38">
        <v>6.0</v>
      </c>
      <c r="T214" s="38">
        <v>6.0</v>
      </c>
      <c r="U214" s="38">
        <v>125.0</v>
      </c>
      <c r="V214" s="38" t="s">
        <v>110</v>
      </c>
      <c r="W214" s="38"/>
      <c r="X214" s="38"/>
      <c r="Y214" s="38"/>
    </row>
    <row r="215" ht="15.75" customHeight="1">
      <c r="A215" s="38">
        <v>2017.0</v>
      </c>
      <c r="B215" s="57" t="s">
        <v>99</v>
      </c>
      <c r="C215" s="38">
        <v>6.0</v>
      </c>
      <c r="D215" s="38">
        <v>127.0</v>
      </c>
      <c r="E215" s="38"/>
      <c r="F215" s="40">
        <v>42893.541666666664</v>
      </c>
      <c r="G215" s="38" t="s">
        <v>40</v>
      </c>
      <c r="H215" s="38">
        <v>79.0</v>
      </c>
      <c r="I215" s="38">
        <v>5705.0</v>
      </c>
      <c r="J215" s="38">
        <v>42.0</v>
      </c>
      <c r="K215" s="38" t="s">
        <v>23</v>
      </c>
      <c r="L215" s="38" t="s">
        <v>23</v>
      </c>
      <c r="M215" s="38"/>
      <c r="N215" s="38">
        <v>4877.0</v>
      </c>
      <c r="O215" s="38">
        <v>47708.0</v>
      </c>
      <c r="P215" s="38"/>
      <c r="Q215" s="38"/>
      <c r="R215" s="38"/>
      <c r="S215" s="38">
        <v>6.0</v>
      </c>
      <c r="T215" s="38">
        <v>6.0</v>
      </c>
      <c r="U215" s="38">
        <v>127.0</v>
      </c>
      <c r="V215" s="38" t="s">
        <v>109</v>
      </c>
      <c r="W215" s="38"/>
      <c r="X215" s="38"/>
      <c r="Y215" s="38"/>
    </row>
    <row r="216" ht="15.75" customHeight="1">
      <c r="A216" s="38">
        <v>2017.0</v>
      </c>
      <c r="B216" s="57" t="s">
        <v>99</v>
      </c>
      <c r="C216" s="38">
        <v>6.0</v>
      </c>
      <c r="D216" s="38">
        <v>126.0</v>
      </c>
      <c r="E216" s="38"/>
      <c r="F216" s="40">
        <v>42893.5625</v>
      </c>
      <c r="G216" s="38" t="s">
        <v>40</v>
      </c>
      <c r="H216" s="38">
        <v>76.0</v>
      </c>
      <c r="I216" s="38">
        <v>5255.0</v>
      </c>
      <c r="J216" s="38">
        <v>42.0</v>
      </c>
      <c r="K216" s="38" t="s">
        <v>23</v>
      </c>
      <c r="L216" s="38" t="s">
        <v>23</v>
      </c>
      <c r="M216" s="38"/>
      <c r="N216" s="38">
        <v>4878.0</v>
      </c>
      <c r="O216" s="38">
        <v>3560.0</v>
      </c>
      <c r="P216" s="38"/>
      <c r="Q216" s="38"/>
      <c r="R216" s="38"/>
      <c r="S216" s="38">
        <v>6.0</v>
      </c>
      <c r="T216" s="38">
        <v>6.0</v>
      </c>
      <c r="U216" s="38">
        <v>126.0</v>
      </c>
      <c r="V216" s="38" t="s">
        <v>858</v>
      </c>
      <c r="W216" s="38"/>
      <c r="X216" s="38"/>
      <c r="Y216" s="38"/>
    </row>
    <row r="217" ht="15.75" customHeight="1">
      <c r="A217" s="38">
        <v>2017.0</v>
      </c>
      <c r="B217" s="57" t="s">
        <v>99</v>
      </c>
      <c r="C217" s="38">
        <v>6.0</v>
      </c>
      <c r="D217" s="38"/>
      <c r="E217" s="38" t="s">
        <v>819</v>
      </c>
      <c r="F217" s="40">
        <v>42895.291666666664</v>
      </c>
      <c r="G217" s="38" t="s">
        <v>21</v>
      </c>
      <c r="H217" s="38">
        <v>74.0</v>
      </c>
      <c r="I217" s="38">
        <v>4320.0</v>
      </c>
      <c r="J217" s="38">
        <v>39.0</v>
      </c>
      <c r="K217" s="38" t="s">
        <v>23</v>
      </c>
      <c r="L217" s="38" t="s">
        <v>23</v>
      </c>
      <c r="M217" s="38" t="s">
        <v>35</v>
      </c>
      <c r="N217" s="38">
        <v>4880.0</v>
      </c>
      <c r="O217" s="38">
        <v>80023.0</v>
      </c>
      <c r="P217" s="38"/>
      <c r="Q217" s="38"/>
      <c r="R217" s="38"/>
      <c r="S217" s="38">
        <v>6.0</v>
      </c>
      <c r="T217" s="38"/>
      <c r="U217" s="38"/>
      <c r="V217" s="38"/>
      <c r="W217" s="38"/>
      <c r="X217" s="38"/>
      <c r="Y217" s="38"/>
    </row>
    <row r="218" ht="15.75" customHeight="1">
      <c r="A218" s="38">
        <v>2017.0</v>
      </c>
      <c r="B218" s="57" t="s">
        <v>99</v>
      </c>
      <c r="C218" s="38">
        <v>6.0</v>
      </c>
      <c r="D218" s="38"/>
      <c r="E218" s="38" t="s">
        <v>1180</v>
      </c>
      <c r="F218" s="40">
        <v>42895.291666666664</v>
      </c>
      <c r="G218" s="38" t="s">
        <v>21</v>
      </c>
      <c r="H218" s="38">
        <v>80.0</v>
      </c>
      <c r="I218" s="38">
        <v>5715.0</v>
      </c>
      <c r="J218" s="38">
        <v>42.0</v>
      </c>
      <c r="K218" s="38" t="s">
        <v>23</v>
      </c>
      <c r="L218" s="38" t="s">
        <v>23</v>
      </c>
      <c r="M218" s="38" t="s">
        <v>821</v>
      </c>
      <c r="N218" s="38">
        <v>4881.0</v>
      </c>
      <c r="O218" s="38">
        <v>94082.0</v>
      </c>
      <c r="P218" s="38"/>
      <c r="Q218" s="38"/>
      <c r="R218" s="38">
        <v>2.0</v>
      </c>
      <c r="S218" s="38">
        <v>6.0</v>
      </c>
      <c r="T218" s="38"/>
      <c r="U218" s="38"/>
      <c r="V218" s="38"/>
      <c r="W218" s="38"/>
      <c r="X218" s="38"/>
      <c r="Y218" s="38"/>
    </row>
    <row r="219" ht="15.75" customHeight="1">
      <c r="A219" s="38">
        <v>2017.0</v>
      </c>
      <c r="B219" s="57" t="s">
        <v>99</v>
      </c>
      <c r="C219" s="38">
        <v>6.0</v>
      </c>
      <c r="D219" s="38"/>
      <c r="E219" s="38" t="s">
        <v>1181</v>
      </c>
      <c r="F219" s="40">
        <v>42895.291666666664</v>
      </c>
      <c r="G219" s="38" t="s">
        <v>21</v>
      </c>
      <c r="H219" s="38">
        <v>79.0</v>
      </c>
      <c r="I219" s="38">
        <v>6500.0</v>
      </c>
      <c r="J219" s="38"/>
      <c r="K219" s="38" t="s">
        <v>23</v>
      </c>
      <c r="L219" s="38" t="s">
        <v>35</v>
      </c>
      <c r="M219" s="38" t="s">
        <v>814</v>
      </c>
      <c r="N219" s="38">
        <v>4890.0</v>
      </c>
      <c r="O219" s="38">
        <v>20025.0</v>
      </c>
      <c r="P219" s="38"/>
      <c r="Q219" s="38"/>
      <c r="R219" s="38">
        <v>2.0</v>
      </c>
      <c r="S219" s="38">
        <v>6.0</v>
      </c>
      <c r="T219" s="38"/>
      <c r="U219" s="38"/>
      <c r="V219" s="38"/>
      <c r="W219" s="38"/>
      <c r="X219" s="38"/>
      <c r="Y219" s="38"/>
    </row>
    <row r="220" ht="15.75" customHeight="1">
      <c r="A220" s="38">
        <v>2017.0</v>
      </c>
      <c r="B220" s="57" t="s">
        <v>99</v>
      </c>
      <c r="C220" s="38">
        <v>6.0</v>
      </c>
      <c r="D220" s="38"/>
      <c r="E220" s="38" t="s">
        <v>1182</v>
      </c>
      <c r="F220" s="40">
        <v>42895.322916666664</v>
      </c>
      <c r="G220" s="38" t="s">
        <v>21</v>
      </c>
      <c r="H220" s="38">
        <v>81.0</v>
      </c>
      <c r="I220" s="38">
        <v>6200.0</v>
      </c>
      <c r="J220" s="38">
        <v>45.0</v>
      </c>
      <c r="K220" s="38" t="s">
        <v>23</v>
      </c>
      <c r="L220" s="38" t="s">
        <v>23</v>
      </c>
      <c r="M220" s="38" t="s">
        <v>821</v>
      </c>
      <c r="N220" s="38">
        <v>4882.0</v>
      </c>
      <c r="O220" s="38">
        <v>128041.0</v>
      </c>
      <c r="P220" s="38"/>
      <c r="Q220" s="38"/>
      <c r="R220" s="38">
        <v>2.0</v>
      </c>
      <c r="S220" s="38">
        <v>6.0</v>
      </c>
      <c r="T220" s="38"/>
      <c r="U220" s="38"/>
      <c r="V220" s="38"/>
      <c r="W220" s="38"/>
      <c r="X220" s="38"/>
      <c r="Y220" s="38"/>
    </row>
    <row r="221" ht="15.75" customHeight="1">
      <c r="A221" s="38">
        <v>2017.0</v>
      </c>
      <c r="B221" s="57" t="s">
        <v>99</v>
      </c>
      <c r="C221" s="38">
        <v>6.0</v>
      </c>
      <c r="D221" s="38"/>
      <c r="E221" s="38" t="s">
        <v>1043</v>
      </c>
      <c r="F221" s="40">
        <v>42895.354166666664</v>
      </c>
      <c r="G221" s="38" t="s">
        <v>21</v>
      </c>
      <c r="H221" s="38">
        <v>82.0</v>
      </c>
      <c r="I221" s="38">
        <v>6595.0</v>
      </c>
      <c r="J221" s="38">
        <v>45.0</v>
      </c>
      <c r="K221" s="38" t="s">
        <v>23</v>
      </c>
      <c r="L221" s="38" t="s">
        <v>23</v>
      </c>
      <c r="M221" s="38" t="s">
        <v>814</v>
      </c>
      <c r="N221" s="38">
        <v>4879.0</v>
      </c>
      <c r="O221" s="38">
        <v>44652.0</v>
      </c>
      <c r="P221" s="38"/>
      <c r="Q221" s="38"/>
      <c r="R221" s="38">
        <v>2.0</v>
      </c>
      <c r="S221" s="38">
        <v>6.0</v>
      </c>
      <c r="T221" s="38"/>
      <c r="U221" s="38"/>
      <c r="V221" s="38"/>
      <c r="W221" s="38"/>
      <c r="X221" s="38"/>
      <c r="Y221" s="38"/>
    </row>
    <row r="222" ht="15.75" customHeight="1">
      <c r="A222" s="38">
        <v>2017.0</v>
      </c>
      <c r="B222" s="57" t="s">
        <v>99</v>
      </c>
      <c r="C222" s="38">
        <v>6.0</v>
      </c>
      <c r="D222" s="38">
        <v>26.0</v>
      </c>
      <c r="E222" s="38"/>
      <c r="F222" s="40">
        <v>42895.375</v>
      </c>
      <c r="G222" s="38" t="s">
        <v>40</v>
      </c>
      <c r="H222" s="38">
        <v>81.0</v>
      </c>
      <c r="I222" s="38">
        <v>5350.0</v>
      </c>
      <c r="J222" s="38">
        <v>40.0</v>
      </c>
      <c r="K222" s="38" t="s">
        <v>23</v>
      </c>
      <c r="L222" s="38" t="s">
        <v>23</v>
      </c>
      <c r="M222" s="38" t="s">
        <v>35</v>
      </c>
      <c r="N222" s="38">
        <v>4886.0</v>
      </c>
      <c r="O222" s="38">
        <v>43531.0</v>
      </c>
      <c r="P222" s="38"/>
      <c r="Q222" s="38"/>
      <c r="R222" s="38">
        <v>2.0</v>
      </c>
      <c r="S222" s="38">
        <v>6.0</v>
      </c>
      <c r="T222" s="38">
        <v>6.0</v>
      </c>
      <c r="U222" s="38">
        <v>26.0</v>
      </c>
      <c r="V222" s="38" t="s">
        <v>845</v>
      </c>
      <c r="W222" s="38"/>
      <c r="X222" s="38"/>
      <c r="Y222" s="38"/>
    </row>
    <row r="223" ht="15.75" customHeight="1">
      <c r="A223" s="38">
        <v>2017.0</v>
      </c>
      <c r="B223" s="57" t="s">
        <v>99</v>
      </c>
      <c r="C223" s="38">
        <v>6.0</v>
      </c>
      <c r="D223" s="38"/>
      <c r="E223" s="38" t="s">
        <v>1183</v>
      </c>
      <c r="F223" s="40">
        <v>42895.375</v>
      </c>
      <c r="G223" s="38" t="s">
        <v>21</v>
      </c>
      <c r="H223" s="38">
        <v>76.0</v>
      </c>
      <c r="I223" s="38">
        <v>5500.0</v>
      </c>
      <c r="J223" s="38"/>
      <c r="K223" s="38" t="s">
        <v>23</v>
      </c>
      <c r="L223" s="38" t="s">
        <v>23</v>
      </c>
      <c r="M223" s="38" t="s">
        <v>814</v>
      </c>
      <c r="N223" s="38">
        <v>4891.0</v>
      </c>
      <c r="O223" s="38">
        <v>162329.0</v>
      </c>
      <c r="P223" s="38"/>
      <c r="Q223" s="38"/>
      <c r="R223" s="38">
        <v>2.0</v>
      </c>
      <c r="S223" s="38">
        <v>6.0</v>
      </c>
      <c r="T223" s="38"/>
      <c r="U223" s="38"/>
      <c r="V223" s="38"/>
      <c r="W223" s="38"/>
      <c r="X223" s="38"/>
      <c r="Y223" s="38"/>
    </row>
    <row r="224" ht="15.75" customHeight="1">
      <c r="A224" s="38">
        <v>2017.0</v>
      </c>
      <c r="B224" s="57" t="s">
        <v>99</v>
      </c>
      <c r="C224" s="38">
        <v>6.0</v>
      </c>
      <c r="D224" s="38"/>
      <c r="E224" s="38" t="s">
        <v>1181</v>
      </c>
      <c r="F224" s="40">
        <v>42895.395833333336</v>
      </c>
      <c r="G224" s="38" t="s">
        <v>21</v>
      </c>
      <c r="H224" s="38">
        <v>77.0</v>
      </c>
      <c r="I224" s="38">
        <v>5675.0</v>
      </c>
      <c r="J224" s="38">
        <v>40.0</v>
      </c>
      <c r="K224" s="38" t="s">
        <v>23</v>
      </c>
      <c r="L224" s="38" t="s">
        <v>35</v>
      </c>
      <c r="M224" s="38" t="s">
        <v>821</v>
      </c>
      <c r="N224" s="38">
        <v>4888.0</v>
      </c>
      <c r="O224" s="38">
        <v>1893.0</v>
      </c>
      <c r="P224" s="38"/>
      <c r="Q224" s="38"/>
      <c r="R224" s="38">
        <v>2.0</v>
      </c>
      <c r="S224" s="38">
        <v>6.0</v>
      </c>
      <c r="T224" s="38"/>
      <c r="U224" s="38"/>
      <c r="V224" s="38"/>
      <c r="W224" s="38"/>
      <c r="X224" s="38"/>
      <c r="Y224" s="38"/>
    </row>
    <row r="225" ht="15.75" customHeight="1">
      <c r="A225" s="38">
        <v>2017.0</v>
      </c>
      <c r="B225" s="57" t="s">
        <v>99</v>
      </c>
      <c r="C225" s="38">
        <v>6.0</v>
      </c>
      <c r="D225" s="38"/>
      <c r="E225" s="38" t="s">
        <v>1184</v>
      </c>
      <c r="F225" s="40">
        <v>42895.416666666664</v>
      </c>
      <c r="G225" s="38" t="s">
        <v>21</v>
      </c>
      <c r="H225" s="38">
        <v>80.0</v>
      </c>
      <c r="I225" s="38">
        <v>6420.0</v>
      </c>
      <c r="J225" s="38">
        <v>42.0</v>
      </c>
      <c r="K225" s="38" t="s">
        <v>23</v>
      </c>
      <c r="L225" s="38" t="s">
        <v>23</v>
      </c>
      <c r="M225" s="38" t="s">
        <v>821</v>
      </c>
      <c r="N225" s="38">
        <v>4885.0</v>
      </c>
      <c r="O225" s="38">
        <v>174261.0</v>
      </c>
      <c r="P225" s="38"/>
      <c r="Q225" s="38"/>
      <c r="R225" s="38">
        <v>2.0</v>
      </c>
      <c r="S225" s="38">
        <v>6.0</v>
      </c>
      <c r="T225" s="38"/>
      <c r="U225" s="38"/>
      <c r="V225" s="38"/>
      <c r="W225" s="38"/>
      <c r="X225" s="38"/>
      <c r="Y225" s="38"/>
    </row>
    <row r="226" ht="15.75" customHeight="1">
      <c r="A226" s="38">
        <v>2017.0</v>
      </c>
      <c r="B226" s="57" t="s">
        <v>99</v>
      </c>
      <c r="C226" s="38">
        <v>6.0</v>
      </c>
      <c r="D226" s="38"/>
      <c r="E226" s="38" t="s">
        <v>1185</v>
      </c>
      <c r="F226" s="40">
        <v>42895.4375</v>
      </c>
      <c r="G226" s="38" t="s">
        <v>21</v>
      </c>
      <c r="H226" s="38">
        <v>73.0</v>
      </c>
      <c r="I226" s="38">
        <v>3965.0</v>
      </c>
      <c r="J226" s="38">
        <v>36.0</v>
      </c>
      <c r="K226" s="38" t="s">
        <v>23</v>
      </c>
      <c r="L226" s="38" t="s">
        <v>23</v>
      </c>
      <c r="M226" s="38" t="s">
        <v>35</v>
      </c>
      <c r="N226" s="38">
        <v>4883.0</v>
      </c>
      <c r="O226" s="38">
        <v>44121.0</v>
      </c>
      <c r="P226" s="38"/>
      <c r="Q226" s="38"/>
      <c r="R226" s="38"/>
      <c r="S226" s="38">
        <v>6.0</v>
      </c>
      <c r="T226" s="38"/>
      <c r="U226" s="38"/>
      <c r="V226" s="38"/>
      <c r="W226" s="38"/>
      <c r="X226" s="38"/>
      <c r="Y226" s="38"/>
    </row>
    <row r="227" ht="15.75" customHeight="1">
      <c r="A227" s="38">
        <v>2017.0</v>
      </c>
      <c r="B227" s="57" t="s">
        <v>99</v>
      </c>
      <c r="C227" s="38">
        <v>6.0</v>
      </c>
      <c r="D227" s="38"/>
      <c r="E227" s="38" t="s">
        <v>1182</v>
      </c>
      <c r="F227" s="40">
        <v>42895.458333333336</v>
      </c>
      <c r="G227" s="38" t="s">
        <v>21</v>
      </c>
      <c r="H227" s="38">
        <v>84.0</v>
      </c>
      <c r="I227" s="38">
        <v>6350.0</v>
      </c>
      <c r="J227" s="38">
        <v>43.0</v>
      </c>
      <c r="K227" s="38" t="s">
        <v>23</v>
      </c>
      <c r="L227" s="38" t="s">
        <v>23</v>
      </c>
      <c r="M227" s="38" t="s">
        <v>814</v>
      </c>
      <c r="N227" s="38">
        <v>4884.0</v>
      </c>
      <c r="O227" s="38">
        <v>65385.0</v>
      </c>
      <c r="P227" s="38"/>
      <c r="Q227" s="38"/>
      <c r="R227" s="38">
        <v>2.0</v>
      </c>
      <c r="S227" s="38">
        <v>6.0</v>
      </c>
      <c r="T227" s="38"/>
      <c r="U227" s="38"/>
      <c r="V227" s="38"/>
      <c r="W227" s="38"/>
      <c r="X227" s="38"/>
      <c r="Y227" s="38"/>
    </row>
    <row r="228" ht="15.75" customHeight="1">
      <c r="A228" s="38">
        <v>2017.0</v>
      </c>
      <c r="B228" s="57" t="s">
        <v>99</v>
      </c>
      <c r="C228" s="38">
        <v>6.0</v>
      </c>
      <c r="D228" s="38"/>
      <c r="E228" s="38" t="s">
        <v>1186</v>
      </c>
      <c r="F228" s="40">
        <v>42895.479166666664</v>
      </c>
      <c r="G228" s="38" t="s">
        <v>21</v>
      </c>
      <c r="H228" s="38">
        <v>77.0</v>
      </c>
      <c r="I228" s="38">
        <v>5500.0</v>
      </c>
      <c r="J228" s="38"/>
      <c r="K228" s="38" t="s">
        <v>23</v>
      </c>
      <c r="L228" s="38" t="s">
        <v>23</v>
      </c>
      <c r="M228" s="38" t="s">
        <v>814</v>
      </c>
      <c r="N228" s="38">
        <v>4889.0</v>
      </c>
      <c r="O228" s="38">
        <v>66741.0</v>
      </c>
      <c r="P228" s="38"/>
      <c r="Q228" s="38"/>
      <c r="R228" s="38">
        <v>2.0</v>
      </c>
      <c r="S228" s="38">
        <v>6.0</v>
      </c>
      <c r="T228" s="38"/>
      <c r="U228" s="38"/>
      <c r="V228" s="38"/>
      <c r="W228" s="38"/>
      <c r="X228" s="38"/>
      <c r="Y228" s="38"/>
    </row>
    <row r="229" ht="15.75" customHeight="1">
      <c r="A229" s="38">
        <v>2017.0</v>
      </c>
      <c r="B229" s="57" t="s">
        <v>99</v>
      </c>
      <c r="C229" s="38">
        <v>6.0</v>
      </c>
      <c r="D229" s="38">
        <v>26.0</v>
      </c>
      <c r="E229" s="38"/>
      <c r="F229" s="40">
        <v>42895.5</v>
      </c>
      <c r="G229" s="38" t="s">
        <v>40</v>
      </c>
      <c r="H229" s="38">
        <v>80.0</v>
      </c>
      <c r="I229" s="38">
        <v>6110.0</v>
      </c>
      <c r="J229" s="38">
        <v>44.0</v>
      </c>
      <c r="K229" s="38" t="s">
        <v>23</v>
      </c>
      <c r="L229" s="38" t="s">
        <v>23</v>
      </c>
      <c r="M229" s="38" t="s">
        <v>821</v>
      </c>
      <c r="N229" s="38">
        <v>4887.0</v>
      </c>
      <c r="O229" s="38">
        <v>174879.0</v>
      </c>
      <c r="P229" s="38"/>
      <c r="Q229" s="38"/>
      <c r="R229" s="38">
        <v>2.0</v>
      </c>
      <c r="S229" s="38">
        <v>6.0</v>
      </c>
      <c r="T229" s="38">
        <v>6.0</v>
      </c>
      <c r="U229" s="38">
        <v>26.0</v>
      </c>
      <c r="V229" s="38" t="s">
        <v>845</v>
      </c>
      <c r="W229" s="38"/>
      <c r="X229" s="38"/>
      <c r="Y229" s="38"/>
    </row>
    <row r="230" ht="15.75" customHeight="1">
      <c r="A230" s="38">
        <v>2017.0</v>
      </c>
      <c r="B230" s="57" t="s">
        <v>99</v>
      </c>
      <c r="C230" s="38">
        <v>6.0</v>
      </c>
      <c r="D230" s="38">
        <v>22.0</v>
      </c>
      <c r="E230" s="38"/>
      <c r="F230" s="40">
        <v>42895.583333333336</v>
      </c>
      <c r="G230" s="38" t="s">
        <v>40</v>
      </c>
      <c r="H230" s="38">
        <v>81.0</v>
      </c>
      <c r="I230" s="38">
        <v>6125.0</v>
      </c>
      <c r="J230" s="38">
        <v>44.0</v>
      </c>
      <c r="K230" s="38" t="s">
        <v>23</v>
      </c>
      <c r="L230" s="38" t="s">
        <v>23</v>
      </c>
      <c r="M230" s="38" t="s">
        <v>814</v>
      </c>
      <c r="N230" s="38">
        <v>4895.0</v>
      </c>
      <c r="O230" s="38">
        <v>11536.0</v>
      </c>
      <c r="P230" s="38"/>
      <c r="Q230" s="38"/>
      <c r="R230" s="38"/>
      <c r="S230" s="38">
        <v>6.0</v>
      </c>
      <c r="T230" s="38">
        <v>6.0</v>
      </c>
      <c r="U230" s="38">
        <v>22.0</v>
      </c>
      <c r="V230" s="38" t="s">
        <v>855</v>
      </c>
      <c r="W230" s="38"/>
      <c r="X230" s="38"/>
      <c r="Y230" s="38"/>
    </row>
    <row r="231" ht="15.75" customHeight="1">
      <c r="A231" s="38">
        <v>2017.0</v>
      </c>
      <c r="B231" s="57" t="s">
        <v>99</v>
      </c>
      <c r="C231" s="38">
        <v>6.0</v>
      </c>
      <c r="D231" s="38"/>
      <c r="E231" s="38" t="s">
        <v>1187</v>
      </c>
      <c r="F231" s="40">
        <v>42895.583333333336</v>
      </c>
      <c r="G231" s="38" t="s">
        <v>21</v>
      </c>
      <c r="H231" s="38">
        <v>76.0</v>
      </c>
      <c r="I231" s="38">
        <v>5130.0</v>
      </c>
      <c r="J231" s="38">
        <v>41.0</v>
      </c>
      <c r="K231" s="38" t="s">
        <v>23</v>
      </c>
      <c r="L231" s="38" t="s">
        <v>23</v>
      </c>
      <c r="M231" s="38"/>
      <c r="N231" s="38">
        <v>4892.0</v>
      </c>
      <c r="O231" s="38">
        <v>171579.0</v>
      </c>
      <c r="P231" s="38"/>
      <c r="Q231" s="38"/>
      <c r="R231" s="38"/>
      <c r="S231" s="38">
        <v>6.0</v>
      </c>
      <c r="T231" s="38"/>
      <c r="U231" s="38"/>
      <c r="V231" s="38"/>
      <c r="W231" s="38"/>
      <c r="X231" s="38"/>
      <c r="Y231" s="38"/>
    </row>
    <row r="232" ht="15.75" customHeight="1">
      <c r="A232" s="38">
        <v>2017.0</v>
      </c>
      <c r="B232" s="57" t="s">
        <v>99</v>
      </c>
      <c r="C232" s="38">
        <v>6.0</v>
      </c>
      <c r="D232" s="38"/>
      <c r="E232" s="38" t="s">
        <v>882</v>
      </c>
      <c r="F232" s="40">
        <v>42895.75</v>
      </c>
      <c r="G232" s="38" t="s">
        <v>21</v>
      </c>
      <c r="H232" s="38">
        <v>82.0</v>
      </c>
      <c r="I232" s="38">
        <v>6300.0</v>
      </c>
      <c r="J232" s="38">
        <v>44.0</v>
      </c>
      <c r="K232" s="38" t="s">
        <v>23</v>
      </c>
      <c r="L232" s="38" t="s">
        <v>23</v>
      </c>
      <c r="M232" s="38"/>
      <c r="N232" s="38">
        <v>4893.0</v>
      </c>
      <c r="O232" s="38">
        <v>134501.0</v>
      </c>
      <c r="P232" s="38"/>
      <c r="Q232" s="38"/>
      <c r="R232" s="38"/>
      <c r="S232" s="38">
        <v>6.0</v>
      </c>
      <c r="T232" s="38"/>
      <c r="U232" s="38"/>
      <c r="V232" s="38"/>
      <c r="W232" s="38"/>
      <c r="X232" s="38"/>
      <c r="Y232" s="38"/>
    </row>
    <row r="233" ht="15.75" customHeight="1">
      <c r="A233" s="38">
        <v>2017.0</v>
      </c>
      <c r="B233" s="57" t="s">
        <v>99</v>
      </c>
      <c r="C233" s="38">
        <v>6.0</v>
      </c>
      <c r="D233" s="38"/>
      <c r="E233" s="38" t="s">
        <v>142</v>
      </c>
      <c r="F233" s="40">
        <v>42895.75</v>
      </c>
      <c r="G233" s="38" t="s">
        <v>21</v>
      </c>
      <c r="H233" s="38">
        <v>78.0</v>
      </c>
      <c r="I233" s="38">
        <v>5450.0</v>
      </c>
      <c r="J233" s="38">
        <v>42.0</v>
      </c>
      <c r="K233" s="38" t="s">
        <v>23</v>
      </c>
      <c r="L233" s="38" t="s">
        <v>23</v>
      </c>
      <c r="M233" s="38" t="s">
        <v>814</v>
      </c>
      <c r="N233" s="38">
        <v>4894.0</v>
      </c>
      <c r="O233" s="38">
        <v>133311.0</v>
      </c>
      <c r="P233" s="38"/>
      <c r="Q233" s="38"/>
      <c r="R233" s="38"/>
      <c r="S233" s="38">
        <v>6.0</v>
      </c>
      <c r="T233" s="38"/>
      <c r="U233" s="38"/>
      <c r="V233" s="38"/>
      <c r="W233" s="38"/>
      <c r="X233" s="38"/>
      <c r="Y233" s="38"/>
    </row>
    <row r="234" ht="15.75" customHeight="1">
      <c r="A234" s="38">
        <v>2017.0</v>
      </c>
      <c r="B234" s="57" t="s">
        <v>99</v>
      </c>
      <c r="C234" s="38">
        <v>6.0</v>
      </c>
      <c r="D234" s="38"/>
      <c r="E234" s="38" t="s">
        <v>1038</v>
      </c>
      <c r="F234" s="40">
        <v>42896.291666666664</v>
      </c>
      <c r="G234" s="38" t="s">
        <v>21</v>
      </c>
      <c r="H234" s="38">
        <v>79.0</v>
      </c>
      <c r="I234" s="38">
        <v>6050.0</v>
      </c>
      <c r="J234" s="38">
        <v>40.0</v>
      </c>
      <c r="K234" s="38" t="s">
        <v>23</v>
      </c>
      <c r="L234" s="38" t="s">
        <v>23</v>
      </c>
      <c r="M234" s="38" t="s">
        <v>821</v>
      </c>
      <c r="N234" s="38">
        <v>148.0</v>
      </c>
      <c r="O234" s="38">
        <v>125089.0</v>
      </c>
      <c r="P234" s="38"/>
      <c r="Q234" s="38">
        <v>2.0</v>
      </c>
      <c r="R234" s="38">
        <v>2.0</v>
      </c>
      <c r="S234" s="38">
        <v>6.0</v>
      </c>
      <c r="T234" s="38"/>
      <c r="U234" s="38"/>
      <c r="V234" s="38"/>
      <c r="W234" s="38"/>
      <c r="X234" s="38"/>
      <c r="Y234" s="38"/>
    </row>
    <row r="235" ht="15.75" customHeight="1">
      <c r="A235" s="38">
        <v>2017.0</v>
      </c>
      <c r="B235" s="57" t="s">
        <v>99</v>
      </c>
      <c r="C235" s="38">
        <v>6.0</v>
      </c>
      <c r="D235" s="38"/>
      <c r="E235" s="38" t="s">
        <v>136</v>
      </c>
      <c r="F235" s="40">
        <v>42896.3125</v>
      </c>
      <c r="G235" s="38" t="s">
        <v>21</v>
      </c>
      <c r="H235" s="38">
        <v>74.0</v>
      </c>
      <c r="I235" s="38">
        <v>4175.0</v>
      </c>
      <c r="J235" s="38">
        <v>38.0</v>
      </c>
      <c r="K235" s="38" t="s">
        <v>816</v>
      </c>
      <c r="L235" s="38" t="s">
        <v>23</v>
      </c>
      <c r="M235" s="38" t="s">
        <v>814</v>
      </c>
      <c r="N235" s="38">
        <v>4903.0</v>
      </c>
      <c r="O235" s="38">
        <v>111296.0</v>
      </c>
      <c r="P235" s="38"/>
      <c r="Q235" s="38"/>
      <c r="R235" s="38"/>
      <c r="S235" s="38">
        <v>6.0</v>
      </c>
      <c r="T235" s="38"/>
      <c r="U235" s="38"/>
      <c r="V235" s="38"/>
      <c r="W235" s="38"/>
      <c r="X235" s="38"/>
      <c r="Y235" s="38"/>
    </row>
    <row r="236" ht="15.75" customHeight="1">
      <c r="A236" s="38">
        <v>2017.0</v>
      </c>
      <c r="B236" s="57" t="s">
        <v>99</v>
      </c>
      <c r="C236" s="38">
        <v>6.0</v>
      </c>
      <c r="D236" s="38"/>
      <c r="E236" s="38" t="s">
        <v>135</v>
      </c>
      <c r="F236" s="40">
        <v>42896.333333333336</v>
      </c>
      <c r="G236" s="38" t="s">
        <v>21</v>
      </c>
      <c r="H236" s="38">
        <v>75.0</v>
      </c>
      <c r="I236" s="38">
        <v>5050.0</v>
      </c>
      <c r="J236" s="38">
        <v>38.0</v>
      </c>
      <c r="K236" s="38" t="s">
        <v>23</v>
      </c>
      <c r="L236" s="38" t="s">
        <v>23</v>
      </c>
      <c r="M236" s="38" t="s">
        <v>821</v>
      </c>
      <c r="N236" s="38">
        <v>4899.0</v>
      </c>
      <c r="O236" s="38">
        <v>159259.0</v>
      </c>
      <c r="P236" s="38" t="s">
        <v>816</v>
      </c>
      <c r="Q236" s="38">
        <v>2.0</v>
      </c>
      <c r="R236" s="38">
        <v>2.0</v>
      </c>
      <c r="S236" s="38">
        <v>6.0</v>
      </c>
      <c r="T236" s="38"/>
      <c r="U236" s="38"/>
      <c r="V236" s="38"/>
      <c r="W236" s="38"/>
      <c r="X236" s="38"/>
      <c r="Y236" s="38"/>
    </row>
    <row r="237" ht="15.75" customHeight="1">
      <c r="A237" s="38">
        <v>2017.0</v>
      </c>
      <c r="B237" s="57" t="s">
        <v>99</v>
      </c>
      <c r="C237" s="38">
        <v>6.0</v>
      </c>
      <c r="D237" s="38"/>
      <c r="E237" s="38" t="s">
        <v>154</v>
      </c>
      <c r="F237" s="40">
        <v>42896.333333333336</v>
      </c>
      <c r="G237" s="38" t="s">
        <v>21</v>
      </c>
      <c r="H237" s="38">
        <v>75.0</v>
      </c>
      <c r="I237" s="38">
        <v>5025.0</v>
      </c>
      <c r="J237" s="38">
        <v>38.0</v>
      </c>
      <c r="K237" s="38" t="s">
        <v>23</v>
      </c>
      <c r="L237" s="38" t="s">
        <v>23</v>
      </c>
      <c r="M237" s="38" t="s">
        <v>821</v>
      </c>
      <c r="N237" s="38">
        <v>4900.0</v>
      </c>
      <c r="O237" s="38">
        <v>21000.0</v>
      </c>
      <c r="P237" s="38"/>
      <c r="Q237" s="38">
        <v>2.0</v>
      </c>
      <c r="R237" s="38">
        <v>2.0</v>
      </c>
      <c r="S237" s="38">
        <v>6.0</v>
      </c>
      <c r="T237" s="38"/>
      <c r="U237" s="38"/>
      <c r="V237" s="38"/>
      <c r="W237" s="38"/>
      <c r="X237" s="38"/>
      <c r="Y237" s="38"/>
    </row>
    <row r="238" ht="15.75" customHeight="1">
      <c r="A238" s="38">
        <v>2017.0</v>
      </c>
      <c r="B238" s="57" t="s">
        <v>99</v>
      </c>
      <c r="C238" s="38">
        <v>6.0</v>
      </c>
      <c r="D238" s="38"/>
      <c r="E238" s="38" t="s">
        <v>136</v>
      </c>
      <c r="F238" s="40">
        <v>42896.395833333336</v>
      </c>
      <c r="G238" s="38" t="s">
        <v>21</v>
      </c>
      <c r="H238" s="38">
        <v>75.0</v>
      </c>
      <c r="I238" s="38">
        <v>5000.0</v>
      </c>
      <c r="J238" s="38">
        <v>38.0</v>
      </c>
      <c r="K238" s="38" t="s">
        <v>23</v>
      </c>
      <c r="L238" s="38" t="s">
        <v>23</v>
      </c>
      <c r="M238" s="38" t="s">
        <v>821</v>
      </c>
      <c r="N238" s="38">
        <v>4896.0</v>
      </c>
      <c r="O238" s="38">
        <v>85167.0</v>
      </c>
      <c r="P238" s="38"/>
      <c r="Q238" s="38">
        <v>2.0</v>
      </c>
      <c r="R238" s="38">
        <v>2.0</v>
      </c>
      <c r="S238" s="38">
        <v>6.0</v>
      </c>
      <c r="T238" s="38"/>
      <c r="U238" s="38"/>
      <c r="V238" s="38"/>
      <c r="W238" s="38"/>
      <c r="X238" s="38"/>
      <c r="Y238" s="38"/>
    </row>
    <row r="239" ht="15.75" customHeight="1">
      <c r="A239" s="38">
        <v>2017.0</v>
      </c>
      <c r="B239" s="57" t="s">
        <v>99</v>
      </c>
      <c r="C239" s="38">
        <v>6.0</v>
      </c>
      <c r="D239" s="38"/>
      <c r="E239" s="38" t="s">
        <v>112</v>
      </c>
      <c r="F239" s="40">
        <v>42896.458333333336</v>
      </c>
      <c r="G239" s="38" t="s">
        <v>21</v>
      </c>
      <c r="H239" s="38">
        <v>78.0</v>
      </c>
      <c r="I239" s="38">
        <v>5750.0</v>
      </c>
      <c r="J239" s="38">
        <v>39.0</v>
      </c>
      <c r="K239" s="38" t="s">
        <v>23</v>
      </c>
      <c r="L239" s="38" t="s">
        <v>23</v>
      </c>
      <c r="M239" s="38" t="s">
        <v>821</v>
      </c>
      <c r="N239" s="38">
        <v>4898.0</v>
      </c>
      <c r="O239" s="38">
        <v>165156.0</v>
      </c>
      <c r="P239" s="38"/>
      <c r="Q239" s="38">
        <v>2.0</v>
      </c>
      <c r="R239" s="38">
        <v>2.0</v>
      </c>
      <c r="S239" s="38">
        <v>6.0</v>
      </c>
      <c r="T239" s="38"/>
      <c r="U239" s="38"/>
      <c r="V239" s="38"/>
      <c r="W239" s="38"/>
      <c r="X239" s="38"/>
      <c r="Y239" s="38"/>
    </row>
    <row r="240" ht="15.75" customHeight="1">
      <c r="A240" s="38">
        <v>2017.0</v>
      </c>
      <c r="B240" s="57" t="s">
        <v>99</v>
      </c>
      <c r="C240" s="38">
        <v>6.0</v>
      </c>
      <c r="D240" s="38"/>
      <c r="E240" s="38" t="s">
        <v>29</v>
      </c>
      <c r="F240" s="40">
        <v>42896.583333333336</v>
      </c>
      <c r="G240" s="38" t="s">
        <v>21</v>
      </c>
      <c r="H240" s="38">
        <v>76.0</v>
      </c>
      <c r="I240" s="38">
        <v>4730.0</v>
      </c>
      <c r="J240" s="38">
        <v>38.0</v>
      </c>
      <c r="K240" s="38" t="s">
        <v>23</v>
      </c>
      <c r="L240" s="38" t="s">
        <v>23</v>
      </c>
      <c r="M240" s="38" t="s">
        <v>821</v>
      </c>
      <c r="N240" s="38">
        <v>4901.0</v>
      </c>
      <c r="O240" s="38">
        <v>118314.0</v>
      </c>
      <c r="P240" s="38"/>
      <c r="Q240" s="38">
        <v>2.0</v>
      </c>
      <c r="R240" s="38">
        <v>2.0</v>
      </c>
      <c r="S240" s="38">
        <v>6.0</v>
      </c>
      <c r="T240" s="38"/>
      <c r="U240" s="38"/>
      <c r="V240" s="38"/>
      <c r="W240" s="38"/>
      <c r="X240" s="38"/>
      <c r="Y240" s="38"/>
    </row>
    <row r="241" ht="15.75" customHeight="1">
      <c r="A241" s="38">
        <v>2017.0</v>
      </c>
      <c r="B241" s="57" t="s">
        <v>99</v>
      </c>
      <c r="C241" s="38">
        <v>6.0</v>
      </c>
      <c r="D241" s="38"/>
      <c r="E241" s="38" t="s">
        <v>142</v>
      </c>
      <c r="F241" s="40">
        <v>42896.645833333336</v>
      </c>
      <c r="G241" s="38" t="s">
        <v>21</v>
      </c>
      <c r="H241" s="38">
        <v>74.0</v>
      </c>
      <c r="I241" s="38">
        <v>5165.0</v>
      </c>
      <c r="J241" s="38">
        <v>38.0</v>
      </c>
      <c r="K241" s="38" t="s">
        <v>23</v>
      </c>
      <c r="L241" s="38" t="s">
        <v>23</v>
      </c>
      <c r="M241" s="38" t="s">
        <v>814</v>
      </c>
      <c r="N241" s="38">
        <v>4902.0</v>
      </c>
      <c r="O241" s="38">
        <v>71106.0</v>
      </c>
      <c r="P241" s="38"/>
      <c r="Q241" s="38"/>
      <c r="R241" s="38"/>
      <c r="S241" s="38">
        <v>6.0</v>
      </c>
      <c r="T241" s="38"/>
      <c r="U241" s="38"/>
      <c r="V241" s="38"/>
      <c r="W241" s="38"/>
      <c r="X241" s="38"/>
      <c r="Y241" s="38"/>
    </row>
    <row r="242" ht="15.75" customHeight="1">
      <c r="A242" s="38">
        <v>2017.0</v>
      </c>
      <c r="B242" s="57" t="s">
        <v>99</v>
      </c>
      <c r="C242" s="38">
        <v>6.0</v>
      </c>
      <c r="D242" s="38"/>
      <c r="E242" s="38" t="s">
        <v>109</v>
      </c>
      <c r="F242" s="40">
        <v>42896.875</v>
      </c>
      <c r="G242" s="38" t="s">
        <v>21</v>
      </c>
      <c r="H242" s="38">
        <v>79.0</v>
      </c>
      <c r="I242" s="38">
        <v>5655.0</v>
      </c>
      <c r="J242" s="38">
        <v>40.0</v>
      </c>
      <c r="K242" s="38" t="s">
        <v>23</v>
      </c>
      <c r="L242" s="38" t="s">
        <v>35</v>
      </c>
      <c r="M242" s="38" t="s">
        <v>814</v>
      </c>
      <c r="N242" s="38">
        <v>4904.0</v>
      </c>
      <c r="O242" s="38">
        <v>164724.0</v>
      </c>
      <c r="P242" s="38"/>
      <c r="Q242" s="38"/>
      <c r="R242" s="38"/>
      <c r="S242" s="38">
        <v>6.0</v>
      </c>
      <c r="T242" s="38"/>
      <c r="U242" s="38"/>
      <c r="V242" s="38"/>
      <c r="W242" s="38"/>
      <c r="X242" s="38"/>
      <c r="Y242" s="38"/>
    </row>
    <row r="243" ht="15.75" customHeight="1">
      <c r="A243" s="38">
        <v>2017.0</v>
      </c>
      <c r="B243" s="57" t="s">
        <v>99</v>
      </c>
      <c r="C243" s="38">
        <v>6.0</v>
      </c>
      <c r="D243" s="38"/>
      <c r="E243" s="38" t="s">
        <v>896</v>
      </c>
      <c r="F243" s="40">
        <v>42897.364583333336</v>
      </c>
      <c r="G243" s="38" t="s">
        <v>21</v>
      </c>
      <c r="H243" s="38">
        <v>82.0</v>
      </c>
      <c r="I243" s="38">
        <v>5440.0</v>
      </c>
      <c r="J243" s="38">
        <v>43.0</v>
      </c>
      <c r="K243" s="38" t="s">
        <v>23</v>
      </c>
      <c r="L243" s="38" t="s">
        <v>23</v>
      </c>
      <c r="M243" s="38" t="s">
        <v>814</v>
      </c>
      <c r="N243" s="38">
        <v>4908.0</v>
      </c>
      <c r="O243" s="38">
        <v>175983.0</v>
      </c>
      <c r="P243" s="38"/>
      <c r="Q243" s="38"/>
      <c r="R243" s="38"/>
      <c r="S243" s="38">
        <v>6.0</v>
      </c>
      <c r="T243" s="38"/>
      <c r="U243" s="38"/>
      <c r="V243" s="38"/>
      <c r="W243" s="38"/>
      <c r="X243" s="38"/>
      <c r="Y243" s="38"/>
    </row>
    <row r="244" ht="15.75" customHeight="1">
      <c r="A244" s="38">
        <v>2017.0</v>
      </c>
      <c r="B244" s="57" t="s">
        <v>99</v>
      </c>
      <c r="C244" s="38">
        <v>6.0</v>
      </c>
      <c r="D244" s="38"/>
      <c r="E244" s="38" t="s">
        <v>1181</v>
      </c>
      <c r="F244" s="40">
        <v>42897.375</v>
      </c>
      <c r="G244" s="38" t="s">
        <v>21</v>
      </c>
      <c r="H244" s="38">
        <v>78.0</v>
      </c>
      <c r="I244" s="38">
        <v>5220.0</v>
      </c>
      <c r="J244" s="38">
        <v>41.0</v>
      </c>
      <c r="K244" s="38" t="s">
        <v>23</v>
      </c>
      <c r="L244" s="38" t="s">
        <v>23</v>
      </c>
      <c r="M244" s="38" t="s">
        <v>821</v>
      </c>
      <c r="N244" s="38">
        <v>4905.0</v>
      </c>
      <c r="O244" s="38">
        <v>44652.0</v>
      </c>
      <c r="P244" s="38"/>
      <c r="Q244" s="38"/>
      <c r="R244" s="38">
        <v>2.0</v>
      </c>
      <c r="S244" s="38">
        <v>6.0</v>
      </c>
      <c r="T244" s="38"/>
      <c r="U244" s="38"/>
      <c r="V244" s="38"/>
      <c r="W244" s="38"/>
      <c r="X244" s="38"/>
      <c r="Y244" s="38"/>
    </row>
    <row r="245" ht="15.75" customHeight="1">
      <c r="A245" s="38">
        <v>2017.0</v>
      </c>
      <c r="B245" s="57" t="s">
        <v>99</v>
      </c>
      <c r="C245" s="38">
        <v>6.0</v>
      </c>
      <c r="D245" s="38"/>
      <c r="E245" s="38" t="s">
        <v>1188</v>
      </c>
      <c r="F245" s="40">
        <v>42897.416666666664</v>
      </c>
      <c r="G245" s="38" t="s">
        <v>21</v>
      </c>
      <c r="H245" s="38">
        <v>80.0</v>
      </c>
      <c r="I245" s="38">
        <v>5635.0</v>
      </c>
      <c r="J245" s="38">
        <v>42.0</v>
      </c>
      <c r="K245" s="38" t="s">
        <v>23</v>
      </c>
      <c r="L245" s="38" t="s">
        <v>35</v>
      </c>
      <c r="M245" s="38" t="s">
        <v>821</v>
      </c>
      <c r="N245" s="38">
        <v>4906.0</v>
      </c>
      <c r="O245" s="38">
        <v>99020.0</v>
      </c>
      <c r="P245" s="38"/>
      <c r="Q245" s="38"/>
      <c r="R245" s="38">
        <v>2.0</v>
      </c>
      <c r="S245" s="38">
        <v>6.0</v>
      </c>
      <c r="T245" s="38"/>
      <c r="U245" s="38"/>
      <c r="V245" s="38"/>
      <c r="W245" s="38"/>
      <c r="X245" s="38"/>
      <c r="Y245" s="38"/>
    </row>
    <row r="246" ht="15.75" customHeight="1">
      <c r="A246" s="38">
        <v>2017.0</v>
      </c>
      <c r="B246" s="57" t="s">
        <v>99</v>
      </c>
      <c r="C246" s="38">
        <v>6.0</v>
      </c>
      <c r="D246" s="38"/>
      <c r="E246" s="38" t="s">
        <v>1043</v>
      </c>
      <c r="F246" s="40">
        <v>42897.541666666664</v>
      </c>
      <c r="G246" s="38" t="s">
        <v>21</v>
      </c>
      <c r="H246" s="38">
        <v>81.0</v>
      </c>
      <c r="I246" s="38">
        <v>5400.0</v>
      </c>
      <c r="J246" s="38">
        <v>38.0</v>
      </c>
      <c r="K246" s="38" t="s">
        <v>23</v>
      </c>
      <c r="L246" s="38" t="s">
        <v>23</v>
      </c>
      <c r="M246" s="38" t="s">
        <v>35</v>
      </c>
      <c r="N246" s="38">
        <v>4907.0</v>
      </c>
      <c r="O246" s="38">
        <v>171579.0</v>
      </c>
      <c r="P246" s="38"/>
      <c r="Q246" s="38"/>
      <c r="R246" s="38">
        <v>2.0</v>
      </c>
      <c r="S246" s="38">
        <v>6.0</v>
      </c>
      <c r="T246" s="38"/>
      <c r="U246" s="38"/>
      <c r="V246" s="38"/>
      <c r="W246" s="38"/>
      <c r="X246" s="38"/>
      <c r="Y246" s="38"/>
    </row>
    <row r="247" ht="15.75" customHeight="1">
      <c r="A247" s="38">
        <v>2017.0</v>
      </c>
      <c r="B247" s="57" t="s">
        <v>99</v>
      </c>
      <c r="C247" s="38">
        <v>6.0</v>
      </c>
      <c r="D247" s="38"/>
      <c r="E247" s="38" t="s">
        <v>155</v>
      </c>
      <c r="F247" s="40">
        <v>42897.875</v>
      </c>
      <c r="G247" s="38" t="s">
        <v>21</v>
      </c>
      <c r="H247" s="38">
        <v>70.0</v>
      </c>
      <c r="I247" s="38">
        <v>3820.0</v>
      </c>
      <c r="J247" s="38">
        <v>36.0</v>
      </c>
      <c r="K247" s="38" t="s">
        <v>23</v>
      </c>
      <c r="L247" s="38" t="s">
        <v>23</v>
      </c>
      <c r="M247" s="38" t="s">
        <v>814</v>
      </c>
      <c r="N247" s="38">
        <v>4909.0</v>
      </c>
      <c r="O247" s="38">
        <v>40412.0</v>
      </c>
      <c r="P247" s="38"/>
      <c r="Q247" s="38"/>
      <c r="R247" s="38"/>
      <c r="S247" s="38">
        <v>6.0</v>
      </c>
      <c r="T247" s="38"/>
      <c r="U247" s="38"/>
      <c r="V247" s="38"/>
      <c r="W247" s="38"/>
      <c r="X247" s="38"/>
      <c r="Y247" s="38"/>
    </row>
    <row r="248" ht="15.75" customHeight="1">
      <c r="A248" s="38">
        <v>2017.0</v>
      </c>
      <c r="B248" s="57" t="s">
        <v>99</v>
      </c>
      <c r="C248" s="38">
        <v>6.0</v>
      </c>
      <c r="D248" s="38">
        <v>21.0</v>
      </c>
      <c r="E248" s="38"/>
      <c r="F248" s="40">
        <v>42899.5</v>
      </c>
      <c r="G248" s="38" t="s">
        <v>40</v>
      </c>
      <c r="H248" s="38">
        <v>74.0</v>
      </c>
      <c r="I248" s="38">
        <v>3890.0</v>
      </c>
      <c r="J248" s="38">
        <v>34.0</v>
      </c>
      <c r="K248" s="38" t="s">
        <v>816</v>
      </c>
      <c r="L248" s="38" t="s">
        <v>23</v>
      </c>
      <c r="M248" s="38" t="s">
        <v>821</v>
      </c>
      <c r="N248" s="38">
        <v>4911.0</v>
      </c>
      <c r="O248" s="38">
        <v>41998.0</v>
      </c>
      <c r="P248" s="38"/>
      <c r="Q248" s="38"/>
      <c r="R248" s="38"/>
      <c r="S248" s="38">
        <v>6.0</v>
      </c>
      <c r="T248" s="38">
        <v>6.0</v>
      </c>
      <c r="U248" s="38">
        <v>21.0</v>
      </c>
      <c r="V248" s="38" t="s">
        <v>343</v>
      </c>
      <c r="W248" s="38"/>
      <c r="X248" s="38"/>
      <c r="Y248" s="38"/>
    </row>
    <row r="249" ht="15.75" customHeight="1">
      <c r="A249" s="38">
        <v>2017.0</v>
      </c>
      <c r="B249" s="57" t="s">
        <v>99</v>
      </c>
      <c r="C249" s="38">
        <v>6.0</v>
      </c>
      <c r="D249" s="38">
        <v>109.0</v>
      </c>
      <c r="E249" s="38"/>
      <c r="F249" s="40">
        <v>42899.645833333336</v>
      </c>
      <c r="G249" s="38" t="s">
        <v>40</v>
      </c>
      <c r="H249" s="38">
        <v>78.0</v>
      </c>
      <c r="I249" s="38">
        <v>5040.0</v>
      </c>
      <c r="J249" s="38">
        <v>40.0</v>
      </c>
      <c r="K249" s="38" t="s">
        <v>23</v>
      </c>
      <c r="L249" s="38" t="s">
        <v>23</v>
      </c>
      <c r="M249" s="38" t="s">
        <v>821</v>
      </c>
      <c r="N249" s="38">
        <v>4912.0</v>
      </c>
      <c r="O249" s="38">
        <v>77415.0</v>
      </c>
      <c r="P249" s="38"/>
      <c r="Q249" s="38"/>
      <c r="R249" s="38">
        <v>2.0</v>
      </c>
      <c r="S249" s="38">
        <v>6.0</v>
      </c>
      <c r="T249" s="38">
        <v>6.0</v>
      </c>
      <c r="U249" s="38">
        <v>109.0</v>
      </c>
      <c r="V249" s="38" t="s">
        <v>29</v>
      </c>
      <c r="W249" s="38"/>
      <c r="X249" s="38"/>
      <c r="Y249" s="38"/>
    </row>
    <row r="250" ht="15.75" customHeight="1">
      <c r="A250" s="38">
        <v>2017.0</v>
      </c>
      <c r="B250" s="57" t="s">
        <v>99</v>
      </c>
      <c r="C250" s="38">
        <v>6.0</v>
      </c>
      <c r="D250" s="38">
        <v>22.0</v>
      </c>
      <c r="E250" s="38"/>
      <c r="F250" s="40">
        <v>42899.708333333336</v>
      </c>
      <c r="G250" s="38" t="s">
        <v>40</v>
      </c>
      <c r="H250" s="38">
        <v>76.0</v>
      </c>
      <c r="I250" s="38">
        <v>5270.0</v>
      </c>
      <c r="J250" s="38">
        <v>38.0</v>
      </c>
      <c r="K250" s="38" t="s">
        <v>23</v>
      </c>
      <c r="L250" s="38" t="s">
        <v>23</v>
      </c>
      <c r="M250" s="38" t="s">
        <v>821</v>
      </c>
      <c r="N250" s="38">
        <v>4910.0</v>
      </c>
      <c r="O250" s="38">
        <v>59715.0</v>
      </c>
      <c r="P250" s="38"/>
      <c r="Q250" s="38"/>
      <c r="R250" s="38">
        <v>2.0</v>
      </c>
      <c r="S250" s="38">
        <v>6.0</v>
      </c>
      <c r="T250" s="38">
        <v>6.0</v>
      </c>
      <c r="U250" s="38">
        <v>22.0</v>
      </c>
      <c r="V250" s="38" t="s">
        <v>855</v>
      </c>
      <c r="W250" s="38"/>
      <c r="X250" s="38"/>
      <c r="Y250" s="38"/>
    </row>
    <row r="251" ht="15.75" customHeight="1">
      <c r="A251" s="38">
        <v>2017.0</v>
      </c>
      <c r="B251" s="57" t="s">
        <v>99</v>
      </c>
      <c r="C251" s="38">
        <v>6.0</v>
      </c>
      <c r="D251" s="38"/>
      <c r="E251" s="38" t="s">
        <v>1050</v>
      </c>
      <c r="F251" s="40">
        <v>42900.479166666664</v>
      </c>
      <c r="G251" s="38" t="s">
        <v>21</v>
      </c>
      <c r="H251" s="38">
        <v>85.0</v>
      </c>
      <c r="I251" s="38">
        <v>7085.0</v>
      </c>
      <c r="J251" s="38">
        <v>45.0</v>
      </c>
      <c r="K251" s="38" t="s">
        <v>23</v>
      </c>
      <c r="L251" s="38" t="s">
        <v>23</v>
      </c>
      <c r="M251" s="38"/>
      <c r="N251" s="38">
        <v>4913.0</v>
      </c>
      <c r="O251" s="38">
        <v>89458.0</v>
      </c>
      <c r="P251" s="38"/>
      <c r="Q251" s="38"/>
      <c r="R251" s="38"/>
      <c r="S251" s="38">
        <v>6.0</v>
      </c>
      <c r="T251" s="38"/>
      <c r="U251" s="38"/>
      <c r="V251" s="38"/>
      <c r="W251" s="38"/>
      <c r="X251" s="38"/>
      <c r="Y251" s="38"/>
    </row>
    <row r="252" ht="15.75" customHeight="1">
      <c r="A252" s="38">
        <v>2017.0</v>
      </c>
      <c r="B252" s="57" t="s">
        <v>99</v>
      </c>
      <c r="C252" s="38">
        <v>6.0</v>
      </c>
      <c r="D252" s="38">
        <v>113.0</v>
      </c>
      <c r="E252" s="38"/>
      <c r="F252" s="40">
        <v>42900.708333333336</v>
      </c>
      <c r="G252" s="38" t="s">
        <v>40</v>
      </c>
      <c r="H252" s="38">
        <v>73.0</v>
      </c>
      <c r="I252" s="38">
        <v>3930.0</v>
      </c>
      <c r="J252" s="38">
        <v>37.0</v>
      </c>
      <c r="K252" s="38" t="s">
        <v>23</v>
      </c>
      <c r="L252" s="38" t="s">
        <v>23</v>
      </c>
      <c r="M252" s="38" t="s">
        <v>35</v>
      </c>
      <c r="N252" s="38">
        <v>4914.0</v>
      </c>
      <c r="O252" s="38">
        <v>44179.0</v>
      </c>
      <c r="P252" s="38"/>
      <c r="Q252" s="38">
        <v>2.0</v>
      </c>
      <c r="R252" s="38">
        <v>2.0</v>
      </c>
      <c r="S252" s="38">
        <v>6.0</v>
      </c>
      <c r="T252" s="38">
        <v>6.0</v>
      </c>
      <c r="U252" s="38">
        <v>113.0</v>
      </c>
      <c r="V252" s="38" t="s">
        <v>840</v>
      </c>
      <c r="W252" s="38"/>
      <c r="X252" s="38"/>
      <c r="Y252" s="38"/>
    </row>
    <row r="253" ht="15.75" customHeight="1">
      <c r="A253" s="38">
        <v>2017.0</v>
      </c>
      <c r="B253" s="57" t="s">
        <v>99</v>
      </c>
      <c r="C253" s="38">
        <v>6.0</v>
      </c>
      <c r="D253" s="38"/>
      <c r="E253" s="38" t="s">
        <v>862</v>
      </c>
      <c r="F253" s="40">
        <v>42902.354166666664</v>
      </c>
      <c r="G253" s="38" t="s">
        <v>21</v>
      </c>
      <c r="H253" s="38">
        <v>69.0</v>
      </c>
      <c r="I253" s="38">
        <v>3570.0</v>
      </c>
      <c r="J253" s="38">
        <v>35.0</v>
      </c>
      <c r="K253" s="38" t="s">
        <v>23</v>
      </c>
      <c r="L253" s="38" t="s">
        <v>35</v>
      </c>
      <c r="M253" s="38"/>
      <c r="N253" s="38">
        <v>4915.0</v>
      </c>
      <c r="O253" s="38">
        <v>164033.0</v>
      </c>
      <c r="P253" s="38"/>
      <c r="Q253" s="38"/>
      <c r="R253" s="38"/>
      <c r="S253" s="38">
        <v>6.0</v>
      </c>
      <c r="T253" s="38"/>
      <c r="U253" s="38"/>
      <c r="V253" s="38"/>
      <c r="W253" s="38"/>
      <c r="X253" s="38"/>
      <c r="Y253" s="38"/>
    </row>
    <row r="254" ht="15.75" customHeight="1">
      <c r="A254" s="38">
        <v>2017.0</v>
      </c>
      <c r="B254" s="57" t="s">
        <v>99</v>
      </c>
      <c r="C254" s="38">
        <v>6.0</v>
      </c>
      <c r="D254" s="38"/>
      <c r="E254" s="38" t="s">
        <v>1181</v>
      </c>
      <c r="F254" s="40">
        <v>42902.604166666664</v>
      </c>
      <c r="G254" s="38" t="s">
        <v>21</v>
      </c>
      <c r="H254" s="38">
        <v>72.0</v>
      </c>
      <c r="I254" s="38">
        <v>3600.0</v>
      </c>
      <c r="J254" s="38">
        <v>35.0</v>
      </c>
      <c r="K254" s="38" t="s">
        <v>23</v>
      </c>
      <c r="L254" s="38" t="s">
        <v>35</v>
      </c>
      <c r="M254" s="38" t="s">
        <v>821</v>
      </c>
      <c r="N254" s="38">
        <v>4916.0</v>
      </c>
      <c r="O254" s="38">
        <v>61837.0</v>
      </c>
      <c r="P254" s="38"/>
      <c r="Q254" s="38"/>
      <c r="R254" s="38"/>
      <c r="S254" s="38">
        <v>6.0</v>
      </c>
      <c r="T254" s="38"/>
      <c r="U254" s="38"/>
      <c r="V254" s="38"/>
      <c r="W254" s="38"/>
      <c r="X254" s="38"/>
      <c r="Y254" s="38"/>
    </row>
    <row r="255" ht="15.75" customHeight="1">
      <c r="A255" s="38">
        <v>2017.0</v>
      </c>
      <c r="B255" s="57" t="s">
        <v>99</v>
      </c>
      <c r="C255" s="38">
        <v>6.0</v>
      </c>
      <c r="D255" s="38"/>
      <c r="E255" s="38" t="s">
        <v>161</v>
      </c>
      <c r="F255" s="40">
        <v>42903.375</v>
      </c>
      <c r="G255" s="38" t="s">
        <v>21</v>
      </c>
      <c r="H255" s="38">
        <v>73.0</v>
      </c>
      <c r="I255" s="38">
        <v>4295.0</v>
      </c>
      <c r="J255" s="38"/>
      <c r="K255" s="38" t="s">
        <v>23</v>
      </c>
      <c r="L255" s="38" t="s">
        <v>35</v>
      </c>
      <c r="M255" s="38"/>
      <c r="N255" s="38">
        <v>4919.0</v>
      </c>
      <c r="O255" s="38">
        <v>71106.0</v>
      </c>
      <c r="P255" s="38"/>
      <c r="Q255" s="38"/>
      <c r="R255" s="38"/>
      <c r="S255" s="38">
        <v>6.0</v>
      </c>
      <c r="T255" s="38"/>
      <c r="U255" s="38"/>
      <c r="V255" s="38"/>
      <c r="W255" s="38"/>
      <c r="X255" s="38"/>
      <c r="Y255" s="38"/>
    </row>
    <row r="256" ht="15.75" customHeight="1">
      <c r="A256" s="38">
        <v>2017.0</v>
      </c>
      <c r="B256" s="57" t="s">
        <v>99</v>
      </c>
      <c r="C256" s="38">
        <v>6.0</v>
      </c>
      <c r="D256" s="38"/>
      <c r="E256" s="38" t="s">
        <v>1189</v>
      </c>
      <c r="F256" s="40">
        <v>42903.520833333336</v>
      </c>
      <c r="G256" s="38" t="s">
        <v>21</v>
      </c>
      <c r="H256" s="38">
        <v>73.0</v>
      </c>
      <c r="I256" s="38">
        <v>4520.0</v>
      </c>
      <c r="J256" s="38"/>
      <c r="K256" s="38" t="s">
        <v>23</v>
      </c>
      <c r="L256" s="38" t="s">
        <v>35</v>
      </c>
      <c r="M256" s="38"/>
      <c r="N256" s="38">
        <v>4918.0</v>
      </c>
      <c r="O256" s="38">
        <v>173400.0</v>
      </c>
      <c r="P256" s="38" t="s">
        <v>816</v>
      </c>
      <c r="Q256" s="38"/>
      <c r="R256" s="38"/>
      <c r="S256" s="38">
        <v>6.0</v>
      </c>
      <c r="T256" s="38"/>
      <c r="U256" s="38"/>
      <c r="V256" s="38"/>
      <c r="W256" s="38"/>
      <c r="X256" s="38"/>
      <c r="Y256" s="38"/>
    </row>
    <row r="257" ht="15.75" customHeight="1">
      <c r="A257" s="38">
        <v>2017.0</v>
      </c>
      <c r="B257" s="57" t="s">
        <v>99</v>
      </c>
      <c r="C257" s="38">
        <v>6.0</v>
      </c>
      <c r="D257" s="38"/>
      <c r="E257" s="38" t="s">
        <v>135</v>
      </c>
      <c r="F257" s="40">
        <v>42903.5625</v>
      </c>
      <c r="G257" s="38" t="s">
        <v>21</v>
      </c>
      <c r="H257" s="38">
        <v>56.0</v>
      </c>
      <c r="I257" s="38">
        <v>1800.0</v>
      </c>
      <c r="J257" s="38"/>
      <c r="K257" s="38" t="s">
        <v>23</v>
      </c>
      <c r="L257" s="38" t="s">
        <v>35</v>
      </c>
      <c r="M257" s="38"/>
      <c r="N257" s="38">
        <v>4917.0</v>
      </c>
      <c r="O257" s="38">
        <v>37976.0</v>
      </c>
      <c r="P257" s="38"/>
      <c r="Q257" s="38"/>
      <c r="R257" s="38"/>
      <c r="S257" s="38">
        <v>6.0</v>
      </c>
      <c r="T257" s="38"/>
      <c r="U257" s="38"/>
      <c r="V257" s="38"/>
      <c r="W257" s="38"/>
      <c r="X257" s="38"/>
      <c r="Y257" s="38"/>
    </row>
    <row r="258" ht="15.75" customHeight="1">
      <c r="A258" s="38">
        <v>2017.0</v>
      </c>
      <c r="B258" s="57" t="s">
        <v>99</v>
      </c>
      <c r="C258" s="38">
        <v>6.0</v>
      </c>
      <c r="D258" s="38"/>
      <c r="E258" s="38" t="s">
        <v>858</v>
      </c>
      <c r="F258" s="40">
        <v>42904.416666666664</v>
      </c>
      <c r="G258" s="38" t="s">
        <v>21</v>
      </c>
      <c r="H258" s="38">
        <v>74.0</v>
      </c>
      <c r="I258" s="38">
        <v>4850.0</v>
      </c>
      <c r="J258" s="38">
        <v>39.0</v>
      </c>
      <c r="K258" s="38" t="s">
        <v>23</v>
      </c>
      <c r="L258" s="38" t="s">
        <v>35</v>
      </c>
      <c r="M258" s="38" t="s">
        <v>814</v>
      </c>
      <c r="N258" s="38">
        <v>4921.0</v>
      </c>
      <c r="O258" s="38">
        <v>142461.0</v>
      </c>
      <c r="P258" s="38"/>
      <c r="Q258" s="38"/>
      <c r="R258" s="38"/>
      <c r="S258" s="38">
        <v>6.0</v>
      </c>
      <c r="T258" s="38"/>
      <c r="U258" s="38"/>
      <c r="V258" s="38"/>
      <c r="W258" s="38"/>
      <c r="X258" s="38"/>
      <c r="Y258" s="38"/>
    </row>
    <row r="259" ht="15.75" customHeight="1">
      <c r="A259" s="38">
        <v>2017.0</v>
      </c>
      <c r="B259" s="57" t="s">
        <v>99</v>
      </c>
      <c r="C259" s="38">
        <v>6.0</v>
      </c>
      <c r="D259" s="38"/>
      <c r="E259" s="38" t="s">
        <v>110</v>
      </c>
      <c r="F259" s="40">
        <v>42904.458333333336</v>
      </c>
      <c r="G259" s="38" t="s">
        <v>21</v>
      </c>
      <c r="H259" s="38">
        <v>71.0</v>
      </c>
      <c r="I259" s="38">
        <v>3865.0</v>
      </c>
      <c r="J259" s="38">
        <v>38.0</v>
      </c>
      <c r="K259" s="38" t="s">
        <v>23</v>
      </c>
      <c r="L259" s="38" t="s">
        <v>35</v>
      </c>
      <c r="M259" s="38" t="s">
        <v>814</v>
      </c>
      <c r="N259" s="38">
        <v>4920.0</v>
      </c>
      <c r="O259" s="38">
        <v>154447.0</v>
      </c>
      <c r="P259" s="38"/>
      <c r="Q259" s="38"/>
      <c r="R259" s="38"/>
      <c r="S259" s="38">
        <v>6.0</v>
      </c>
      <c r="T259" s="38"/>
      <c r="U259" s="38"/>
      <c r="V259" s="38"/>
      <c r="W259" s="38"/>
      <c r="X259" s="38"/>
      <c r="Y259" s="38"/>
    </row>
    <row r="260" ht="15.75" customHeight="1">
      <c r="A260" s="38">
        <v>2017.0</v>
      </c>
      <c r="B260" s="57" t="s">
        <v>99</v>
      </c>
      <c r="C260" s="38">
        <v>6.0</v>
      </c>
      <c r="D260" s="38"/>
      <c r="E260" s="38" t="s">
        <v>1190</v>
      </c>
      <c r="F260" s="40">
        <v>42904.583333333336</v>
      </c>
      <c r="G260" s="38" t="s">
        <v>21</v>
      </c>
      <c r="H260" s="38">
        <v>53.0</v>
      </c>
      <c r="I260" s="38">
        <v>1615.0</v>
      </c>
      <c r="J260" s="38">
        <v>27.0</v>
      </c>
      <c r="K260" s="38" t="s">
        <v>23</v>
      </c>
      <c r="L260" s="38" t="s">
        <v>35</v>
      </c>
      <c r="M260" s="38" t="s">
        <v>814</v>
      </c>
      <c r="N260" s="38">
        <v>4922.0</v>
      </c>
      <c r="O260" s="38">
        <v>147399.0</v>
      </c>
      <c r="P260" s="38"/>
      <c r="Q260" s="38"/>
      <c r="R260" s="38">
        <v>1.0</v>
      </c>
      <c r="S260" s="38">
        <v>6.0</v>
      </c>
      <c r="T260" s="38"/>
      <c r="U260" s="38"/>
      <c r="V260" s="38"/>
      <c r="W260" s="38"/>
      <c r="X260" s="38"/>
      <c r="Y260" s="38"/>
    </row>
    <row r="261" ht="15.75" customHeight="1">
      <c r="A261" s="38">
        <v>2017.0</v>
      </c>
      <c r="B261" s="57" t="s">
        <v>99</v>
      </c>
      <c r="C261" s="38">
        <v>6.0</v>
      </c>
      <c r="D261" s="38"/>
      <c r="E261" s="38" t="s">
        <v>1043</v>
      </c>
      <c r="F261" s="40">
        <v>42904.708333333336</v>
      </c>
      <c r="G261" s="38" t="s">
        <v>21</v>
      </c>
      <c r="H261" s="38">
        <v>71.0</v>
      </c>
      <c r="I261" s="38">
        <v>3500.0</v>
      </c>
      <c r="J261" s="38">
        <v>36.0</v>
      </c>
      <c r="K261" s="38" t="s">
        <v>23</v>
      </c>
      <c r="L261" s="38" t="s">
        <v>35</v>
      </c>
      <c r="M261" s="38" t="s">
        <v>814</v>
      </c>
      <c r="N261" s="38">
        <v>4923.0</v>
      </c>
      <c r="O261" s="38">
        <v>106109.0</v>
      </c>
      <c r="P261" s="38"/>
      <c r="Q261" s="38"/>
      <c r="R261" s="38"/>
      <c r="S261" s="38">
        <v>6.0</v>
      </c>
      <c r="T261" s="38"/>
      <c r="U261" s="38"/>
      <c r="V261" s="38"/>
      <c r="W261" s="38"/>
      <c r="X261" s="38"/>
      <c r="Y261" s="38"/>
    </row>
    <row r="262" ht="15.75" customHeight="1">
      <c r="A262" s="38">
        <v>2017.0</v>
      </c>
      <c r="B262" s="57" t="s">
        <v>99</v>
      </c>
      <c r="C262" s="38">
        <v>6.0</v>
      </c>
      <c r="D262" s="38">
        <v>27.0</v>
      </c>
      <c r="E262" s="38"/>
      <c r="F262" s="40">
        <v>42906.458333333336</v>
      </c>
      <c r="G262" s="38" t="s">
        <v>40</v>
      </c>
      <c r="H262" s="38">
        <v>73.0</v>
      </c>
      <c r="I262" s="38">
        <v>3610.0</v>
      </c>
      <c r="J262" s="38">
        <v>38.0</v>
      </c>
      <c r="K262" s="38" t="s">
        <v>23</v>
      </c>
      <c r="L262" s="38" t="s">
        <v>35</v>
      </c>
      <c r="M262" s="38" t="s">
        <v>814</v>
      </c>
      <c r="N262" s="38">
        <v>4924.0</v>
      </c>
      <c r="O262" s="38">
        <v>45061.0</v>
      </c>
      <c r="P262" s="38"/>
      <c r="Q262" s="38"/>
      <c r="R262" s="38"/>
      <c r="S262" s="38">
        <v>6.0</v>
      </c>
      <c r="T262" s="38">
        <v>6.0</v>
      </c>
      <c r="U262" s="38">
        <v>27.0</v>
      </c>
      <c r="V262" s="38" t="s">
        <v>886</v>
      </c>
      <c r="W262" s="38"/>
      <c r="X262" s="38"/>
      <c r="Y262" s="38"/>
    </row>
    <row r="263" ht="15.75" customHeight="1">
      <c r="A263" s="38">
        <v>2017.0</v>
      </c>
      <c r="B263" s="57" t="s">
        <v>99</v>
      </c>
      <c r="C263" s="38">
        <v>6.0</v>
      </c>
      <c r="D263" s="38"/>
      <c r="E263" s="38" t="s">
        <v>1190</v>
      </c>
      <c r="F263" s="40">
        <v>42909.333333333336</v>
      </c>
      <c r="G263" s="38" t="s">
        <v>21</v>
      </c>
      <c r="H263" s="38">
        <v>60.0</v>
      </c>
      <c r="I263" s="38">
        <v>2200.0</v>
      </c>
      <c r="J263" s="38">
        <v>30.0</v>
      </c>
      <c r="K263" s="38" t="s">
        <v>23</v>
      </c>
      <c r="L263" s="38" t="s">
        <v>35</v>
      </c>
      <c r="M263" s="38" t="s">
        <v>35</v>
      </c>
      <c r="N263" s="38">
        <v>4925.0</v>
      </c>
      <c r="O263" s="38">
        <v>42874.0</v>
      </c>
      <c r="P263" s="38"/>
      <c r="Q263" s="38"/>
      <c r="R263" s="38">
        <v>1.0</v>
      </c>
      <c r="S263" s="38">
        <v>6.0</v>
      </c>
      <c r="T263" s="38"/>
      <c r="U263" s="38"/>
      <c r="V263" s="38"/>
      <c r="W263" s="38"/>
      <c r="X263" s="38"/>
      <c r="Y263" s="38"/>
    </row>
    <row r="264" ht="15.75" customHeight="1">
      <c r="A264" s="38">
        <v>2017.0</v>
      </c>
      <c r="B264" s="57" t="s">
        <v>99</v>
      </c>
      <c r="C264" s="38">
        <v>6.0</v>
      </c>
      <c r="D264" s="38"/>
      <c r="E264" s="38" t="s">
        <v>1191</v>
      </c>
      <c r="F264" s="40">
        <v>42909.416666666664</v>
      </c>
      <c r="G264" s="38" t="s">
        <v>21</v>
      </c>
      <c r="H264" s="38">
        <v>64.0</v>
      </c>
      <c r="I264" s="38">
        <v>2490.0</v>
      </c>
      <c r="J264" s="38">
        <v>30.0</v>
      </c>
      <c r="K264" s="38" t="s">
        <v>23</v>
      </c>
      <c r="L264" s="38" t="s">
        <v>35</v>
      </c>
      <c r="M264" s="38" t="s">
        <v>821</v>
      </c>
      <c r="N264" s="38">
        <v>4926.0</v>
      </c>
      <c r="O264" s="38">
        <v>73425.0</v>
      </c>
      <c r="P264" s="38"/>
      <c r="Q264" s="38"/>
      <c r="R264" s="38">
        <v>1.0</v>
      </c>
      <c r="S264" s="38">
        <v>6.0</v>
      </c>
      <c r="T264" s="38"/>
      <c r="U264" s="38"/>
      <c r="V264" s="38"/>
      <c r="W264" s="38"/>
      <c r="X264" s="38"/>
      <c r="Y264" s="38"/>
    </row>
    <row r="265" ht="15.75" customHeight="1">
      <c r="A265" s="38">
        <v>2017.0</v>
      </c>
      <c r="B265" s="57" t="s">
        <v>99</v>
      </c>
      <c r="C265" s="38">
        <v>6.0</v>
      </c>
      <c r="D265" s="38"/>
      <c r="E265" s="38" t="s">
        <v>819</v>
      </c>
      <c r="F265" s="40">
        <v>42909.541666666664</v>
      </c>
      <c r="G265" s="38" t="s">
        <v>21</v>
      </c>
      <c r="H265" s="38">
        <v>57.0</v>
      </c>
      <c r="I265" s="38">
        <v>2280.0</v>
      </c>
      <c r="J265" s="38">
        <v>28.0</v>
      </c>
      <c r="K265" s="38" t="s">
        <v>23</v>
      </c>
      <c r="L265" s="38" t="s">
        <v>35</v>
      </c>
      <c r="M265" s="38" t="s">
        <v>35</v>
      </c>
      <c r="N265" s="38">
        <v>4927.0</v>
      </c>
      <c r="O265" s="38">
        <v>21000.0</v>
      </c>
      <c r="P265" s="38"/>
      <c r="Q265" s="38"/>
      <c r="R265" s="38">
        <v>1.0</v>
      </c>
      <c r="S265" s="38">
        <v>6.0</v>
      </c>
      <c r="T265" s="38"/>
      <c r="U265" s="38"/>
      <c r="V265" s="38"/>
      <c r="W265" s="38"/>
      <c r="X265" s="38"/>
      <c r="Y265" s="38"/>
    </row>
    <row r="266" ht="15.75" customHeight="1">
      <c r="A266" s="38">
        <v>2017.0</v>
      </c>
      <c r="B266" s="57" t="s">
        <v>99</v>
      </c>
      <c r="C266" s="38">
        <v>6.0</v>
      </c>
      <c r="D266" s="38"/>
      <c r="E266" s="38" t="s">
        <v>857</v>
      </c>
      <c r="F266" s="40">
        <v>42909.541666666664</v>
      </c>
      <c r="G266" s="38" t="s">
        <v>21</v>
      </c>
      <c r="H266" s="38">
        <v>72.0</v>
      </c>
      <c r="I266" s="38">
        <v>3500.0</v>
      </c>
      <c r="J266" s="38"/>
      <c r="K266" s="38" t="s">
        <v>23</v>
      </c>
      <c r="L266" s="38" t="s">
        <v>35</v>
      </c>
      <c r="M266" s="38"/>
      <c r="N266" s="38">
        <v>4929.0</v>
      </c>
      <c r="O266" s="38">
        <v>80023.0</v>
      </c>
      <c r="P266" s="38"/>
      <c r="Q266" s="38"/>
      <c r="R266" s="38"/>
      <c r="S266" s="38">
        <v>6.0</v>
      </c>
      <c r="T266" s="38"/>
      <c r="U266" s="38"/>
      <c r="V266" s="38"/>
      <c r="W266" s="38"/>
      <c r="X266" s="38"/>
      <c r="Y266" s="38"/>
    </row>
    <row r="267" ht="15.75" customHeight="1">
      <c r="A267" s="38">
        <v>2017.0</v>
      </c>
      <c r="B267" s="57" t="s">
        <v>99</v>
      </c>
      <c r="C267" s="38">
        <v>6.0</v>
      </c>
      <c r="D267" s="38"/>
      <c r="E267" s="38" t="s">
        <v>343</v>
      </c>
      <c r="F267" s="40">
        <v>42909.666666666664</v>
      </c>
      <c r="G267" s="38" t="s">
        <v>21</v>
      </c>
      <c r="H267" s="38">
        <v>63.0</v>
      </c>
      <c r="I267" s="38">
        <v>2410.0</v>
      </c>
      <c r="J267" s="38">
        <v>29.0</v>
      </c>
      <c r="K267" s="38" t="s">
        <v>23</v>
      </c>
      <c r="L267" s="38" t="s">
        <v>35</v>
      </c>
      <c r="M267" s="38" t="s">
        <v>814</v>
      </c>
      <c r="N267" s="38">
        <v>4928.0</v>
      </c>
      <c r="O267" s="38">
        <v>146717.0</v>
      </c>
      <c r="P267" s="38"/>
      <c r="Q267" s="38"/>
      <c r="R267" s="38"/>
      <c r="S267" s="38">
        <v>6.0</v>
      </c>
      <c r="T267" s="38"/>
      <c r="U267" s="38"/>
      <c r="V267" s="38"/>
      <c r="W267" s="38"/>
      <c r="X267" s="38"/>
      <c r="Y267" s="38"/>
    </row>
    <row r="268" ht="15.75" customHeight="1">
      <c r="A268" s="38">
        <v>2017.0</v>
      </c>
      <c r="B268" s="57" t="s">
        <v>99</v>
      </c>
      <c r="C268" s="38">
        <v>6.0</v>
      </c>
      <c r="D268" s="38"/>
      <c r="E268" s="38" t="s">
        <v>136</v>
      </c>
      <c r="F268" s="40">
        <v>42910.458333333336</v>
      </c>
      <c r="G268" s="38" t="s">
        <v>21</v>
      </c>
      <c r="H268" s="38">
        <v>57.0</v>
      </c>
      <c r="I268" s="38">
        <v>1815.0</v>
      </c>
      <c r="J268" s="38"/>
      <c r="K268" s="38" t="s">
        <v>23</v>
      </c>
      <c r="L268" s="38" t="s">
        <v>35</v>
      </c>
      <c r="M268" s="38" t="s">
        <v>35</v>
      </c>
      <c r="N268" s="38">
        <v>4930.0</v>
      </c>
      <c r="O268" s="38">
        <v>101259.0</v>
      </c>
      <c r="P268" s="38"/>
      <c r="Q268" s="38">
        <v>1.0</v>
      </c>
      <c r="R268" s="38">
        <v>1.0</v>
      </c>
      <c r="S268" s="38">
        <v>6.0</v>
      </c>
      <c r="T268" s="38"/>
      <c r="U268" s="38"/>
      <c r="V268" s="38"/>
      <c r="W268" s="38"/>
      <c r="X268" s="38"/>
      <c r="Y268" s="38"/>
    </row>
    <row r="269" ht="15.75" customHeight="1">
      <c r="A269" s="38">
        <v>2017.0</v>
      </c>
      <c r="B269" s="57" t="s">
        <v>99</v>
      </c>
      <c r="C269" s="38">
        <v>6.0</v>
      </c>
      <c r="D269" s="38"/>
      <c r="E269" s="38" t="s">
        <v>161</v>
      </c>
      <c r="F269" s="40">
        <v>42910.458333333336</v>
      </c>
      <c r="G269" s="38" t="s">
        <v>21</v>
      </c>
      <c r="H269" s="38">
        <v>66.0</v>
      </c>
      <c r="I269" s="38">
        <v>2500.0</v>
      </c>
      <c r="J269" s="38">
        <v>33.0</v>
      </c>
      <c r="K269" s="38" t="s">
        <v>23</v>
      </c>
      <c r="L269" s="38" t="s">
        <v>35</v>
      </c>
      <c r="M269" s="38" t="s">
        <v>814</v>
      </c>
      <c r="N269" s="38">
        <v>4932.0</v>
      </c>
      <c r="O269" s="38">
        <v>143670.0</v>
      </c>
      <c r="P269" s="38"/>
      <c r="Q269" s="38">
        <v>1.0</v>
      </c>
      <c r="R269" s="38">
        <v>1.0</v>
      </c>
      <c r="S269" s="38">
        <v>6.0</v>
      </c>
      <c r="T269" s="38"/>
      <c r="U269" s="38"/>
      <c r="V269" s="38"/>
      <c r="W269" s="38"/>
      <c r="X269" s="38"/>
      <c r="Y269" s="38"/>
    </row>
    <row r="270" ht="15.75" customHeight="1">
      <c r="A270" s="38">
        <v>2017.0</v>
      </c>
      <c r="B270" s="57" t="s">
        <v>99</v>
      </c>
      <c r="C270" s="38">
        <v>6.0</v>
      </c>
      <c r="D270" s="38"/>
      <c r="E270" s="38" t="s">
        <v>136</v>
      </c>
      <c r="F270" s="40">
        <v>42910.5</v>
      </c>
      <c r="G270" s="38" t="s">
        <v>21</v>
      </c>
      <c r="H270" s="38">
        <v>58.0</v>
      </c>
      <c r="I270" s="38">
        <v>2325.0</v>
      </c>
      <c r="J270" s="38">
        <v>30.0</v>
      </c>
      <c r="K270" s="38" t="s">
        <v>23</v>
      </c>
      <c r="L270" s="38" t="s">
        <v>35</v>
      </c>
      <c r="M270" s="38" t="s">
        <v>821</v>
      </c>
      <c r="N270" s="38">
        <v>4931.0</v>
      </c>
      <c r="O270" s="38">
        <v>97554.0</v>
      </c>
      <c r="P270" s="38"/>
      <c r="Q270" s="38">
        <v>1.0</v>
      </c>
      <c r="R270" s="38">
        <v>1.0</v>
      </c>
      <c r="S270" s="38">
        <v>6.0</v>
      </c>
      <c r="T270" s="38"/>
      <c r="U270" s="38"/>
      <c r="V270" s="38"/>
      <c r="W270" s="38"/>
      <c r="X270" s="38"/>
      <c r="Y270" s="38"/>
    </row>
    <row r="271" ht="15.75" customHeight="1">
      <c r="A271" s="38">
        <v>2017.0</v>
      </c>
      <c r="B271" s="57" t="s">
        <v>99</v>
      </c>
      <c r="C271" s="38">
        <v>6.0</v>
      </c>
      <c r="D271" s="38"/>
      <c r="E271" s="38" t="s">
        <v>29</v>
      </c>
      <c r="F271" s="40">
        <v>42911.416666666664</v>
      </c>
      <c r="G271" s="38" t="s">
        <v>21</v>
      </c>
      <c r="H271" s="38">
        <v>68.0</v>
      </c>
      <c r="I271" s="38">
        <v>3500.0</v>
      </c>
      <c r="J271" s="38">
        <v>35.0</v>
      </c>
      <c r="K271" s="38" t="s">
        <v>23</v>
      </c>
      <c r="L271" s="38" t="s">
        <v>35</v>
      </c>
      <c r="M271" s="38" t="s">
        <v>821</v>
      </c>
      <c r="N271" s="38">
        <v>4933.0</v>
      </c>
      <c r="O271" s="38">
        <v>117634.0</v>
      </c>
      <c r="P271" s="38"/>
      <c r="Q271" s="38">
        <v>1.0</v>
      </c>
      <c r="R271" s="38">
        <v>1.0</v>
      </c>
      <c r="S271" s="38">
        <v>6.0</v>
      </c>
      <c r="T271" s="38"/>
      <c r="U271" s="38"/>
      <c r="V271" s="38"/>
      <c r="W271" s="38"/>
      <c r="X271" s="38"/>
      <c r="Y271" s="38"/>
    </row>
    <row r="272" ht="15.75" customHeight="1">
      <c r="A272" s="38">
        <v>2017.0</v>
      </c>
      <c r="B272" s="57" t="s">
        <v>99</v>
      </c>
      <c r="C272" s="38">
        <v>6.0</v>
      </c>
      <c r="D272" s="38"/>
      <c r="E272" s="38" t="s">
        <v>112</v>
      </c>
      <c r="F272" s="40">
        <v>42911.520833333336</v>
      </c>
      <c r="G272" s="38" t="s">
        <v>21</v>
      </c>
      <c r="H272" s="38">
        <v>70.0</v>
      </c>
      <c r="I272" s="38">
        <v>4010.0</v>
      </c>
      <c r="J272" s="38">
        <v>35.0</v>
      </c>
      <c r="K272" s="38" t="s">
        <v>23</v>
      </c>
      <c r="L272" s="38" t="s">
        <v>35</v>
      </c>
      <c r="M272" s="38" t="s">
        <v>821</v>
      </c>
      <c r="N272" s="38">
        <v>4934.0</v>
      </c>
      <c r="O272" s="38">
        <v>129961.0</v>
      </c>
      <c r="P272" s="38"/>
      <c r="Q272" s="38">
        <v>2.0</v>
      </c>
      <c r="R272" s="38">
        <v>2.0</v>
      </c>
      <c r="S272" s="38">
        <v>6.0</v>
      </c>
      <c r="T272" s="38"/>
      <c r="U272" s="38"/>
      <c r="V272" s="38"/>
      <c r="W272" s="38"/>
      <c r="X272" s="38"/>
      <c r="Y272" s="38"/>
    </row>
    <row r="273" ht="15.75" customHeight="1">
      <c r="A273" s="38">
        <v>2017.0</v>
      </c>
      <c r="B273" s="57" t="s">
        <v>99</v>
      </c>
      <c r="C273" s="38">
        <v>6.0</v>
      </c>
      <c r="D273" s="38"/>
      <c r="E273" s="38" t="s">
        <v>29</v>
      </c>
      <c r="F273" s="40">
        <v>42911.541666666664</v>
      </c>
      <c r="G273" s="38" t="s">
        <v>21</v>
      </c>
      <c r="H273" s="38">
        <v>56.0</v>
      </c>
      <c r="I273" s="38">
        <v>1800.0</v>
      </c>
      <c r="J273" s="38">
        <v>29.0</v>
      </c>
      <c r="K273" s="38" t="s">
        <v>23</v>
      </c>
      <c r="L273" s="38" t="s">
        <v>35</v>
      </c>
      <c r="M273" s="38" t="s">
        <v>35</v>
      </c>
      <c r="N273" s="38">
        <v>4935.0</v>
      </c>
      <c r="O273" s="38">
        <v>94082.0</v>
      </c>
      <c r="P273" s="38"/>
      <c r="Q273" s="38">
        <v>1.0</v>
      </c>
      <c r="R273" s="38">
        <v>1.0</v>
      </c>
      <c r="S273" s="38">
        <v>6.0</v>
      </c>
      <c r="T273" s="38"/>
      <c r="U273" s="38"/>
      <c r="V273" s="38"/>
      <c r="W273" s="38"/>
      <c r="X273" s="38"/>
      <c r="Y273" s="38"/>
    </row>
    <row r="274" ht="15.75" customHeight="1">
      <c r="A274" s="38">
        <v>2017.0</v>
      </c>
      <c r="B274" s="57" t="s">
        <v>99</v>
      </c>
      <c r="C274" s="38">
        <v>6.0</v>
      </c>
      <c r="D274" s="38">
        <v>123.0</v>
      </c>
      <c r="E274" s="38"/>
      <c r="F274" s="40">
        <v>42914.875</v>
      </c>
      <c r="G274" s="38" t="s">
        <v>40</v>
      </c>
      <c r="H274" s="38">
        <v>72.0</v>
      </c>
      <c r="I274" s="38">
        <v>4435.0</v>
      </c>
      <c r="J274" s="38">
        <v>36.0</v>
      </c>
      <c r="K274" s="38" t="s">
        <v>23</v>
      </c>
      <c r="L274" s="38" t="s">
        <v>35</v>
      </c>
      <c r="M274" s="38" t="s">
        <v>821</v>
      </c>
      <c r="N274" s="38">
        <v>4936.0</v>
      </c>
      <c r="O274" s="38">
        <v>171866.0</v>
      </c>
      <c r="P274" s="38"/>
      <c r="Q274" s="38">
        <v>2.0</v>
      </c>
      <c r="R274" s="38">
        <v>2.0</v>
      </c>
      <c r="S274" s="38">
        <v>6.0</v>
      </c>
      <c r="T274" s="38">
        <v>6.0</v>
      </c>
      <c r="U274" s="38">
        <v>123.0</v>
      </c>
      <c r="V274" s="38" t="s">
        <v>161</v>
      </c>
      <c r="W274" s="38"/>
      <c r="X274" s="38"/>
      <c r="Y274" s="38"/>
    </row>
    <row r="275" ht="15.75" customHeight="1">
      <c r="A275" s="38">
        <v>2017.0</v>
      </c>
      <c r="B275" s="57" t="s">
        <v>99</v>
      </c>
      <c r="C275" s="38">
        <v>6.0</v>
      </c>
      <c r="D275" s="38"/>
      <c r="E275" s="38" t="s">
        <v>161</v>
      </c>
      <c r="F275" s="40">
        <v>42917.416666666664</v>
      </c>
      <c r="G275" s="38" t="s">
        <v>21</v>
      </c>
      <c r="H275" s="38">
        <v>57.0</v>
      </c>
      <c r="I275" s="38">
        <v>2130.0</v>
      </c>
      <c r="J275" s="38">
        <v>28.0</v>
      </c>
      <c r="K275" s="38" t="s">
        <v>23</v>
      </c>
      <c r="L275" s="38" t="s">
        <v>35</v>
      </c>
      <c r="M275" s="38"/>
      <c r="N275" s="38">
        <v>4937.0</v>
      </c>
      <c r="O275" s="38">
        <v>164033.0</v>
      </c>
      <c r="P275" s="38"/>
      <c r="Q275" s="38"/>
      <c r="R275" s="38"/>
      <c r="S275" s="38">
        <v>6.0</v>
      </c>
      <c r="T275" s="38"/>
      <c r="U275" s="38"/>
      <c r="V275" s="38"/>
      <c r="W275" s="38"/>
      <c r="X275" s="38"/>
      <c r="Y275" s="38"/>
    </row>
    <row r="276" ht="15.75" customHeight="1">
      <c r="A276" s="38">
        <v>2017.0</v>
      </c>
      <c r="B276" s="57" t="s">
        <v>99</v>
      </c>
      <c r="C276" s="38">
        <v>6.0</v>
      </c>
      <c r="D276" s="38"/>
      <c r="E276" s="38" t="s">
        <v>896</v>
      </c>
      <c r="F276" s="40">
        <v>42917.416666666664</v>
      </c>
      <c r="G276" s="38" t="s">
        <v>21</v>
      </c>
      <c r="H276" s="38">
        <v>59.0</v>
      </c>
      <c r="I276" s="38">
        <v>2250.0</v>
      </c>
      <c r="J276" s="38">
        <v>30.0</v>
      </c>
      <c r="K276" s="38" t="s">
        <v>23</v>
      </c>
      <c r="L276" s="38" t="s">
        <v>35</v>
      </c>
      <c r="M276" s="38"/>
      <c r="N276" s="38">
        <v>4938.0</v>
      </c>
      <c r="O276" s="38">
        <v>161331.0</v>
      </c>
      <c r="P276" s="38"/>
      <c r="Q276" s="38"/>
      <c r="R276" s="38"/>
      <c r="S276" s="38">
        <v>6.0</v>
      </c>
      <c r="T276" s="38"/>
      <c r="U276" s="38"/>
      <c r="V276" s="38"/>
      <c r="W276" s="38"/>
      <c r="X276" s="38"/>
      <c r="Y276" s="38"/>
    </row>
    <row r="277" ht="15.75" customHeight="1">
      <c r="A277" s="38">
        <v>2017.0</v>
      </c>
      <c r="B277" s="57" t="s">
        <v>99</v>
      </c>
      <c r="C277" s="38">
        <v>6.0</v>
      </c>
      <c r="D277" s="38"/>
      <c r="E277" s="38" t="s">
        <v>133</v>
      </c>
      <c r="F277" s="40">
        <v>42917.458333333336</v>
      </c>
      <c r="G277" s="38" t="s">
        <v>21</v>
      </c>
      <c r="H277" s="38">
        <v>67.0</v>
      </c>
      <c r="I277" s="38">
        <v>2815.0</v>
      </c>
      <c r="J277" s="38">
        <v>35.0</v>
      </c>
      <c r="K277" s="38" t="s">
        <v>23</v>
      </c>
      <c r="L277" s="38" t="s">
        <v>35</v>
      </c>
      <c r="M277" s="38" t="s">
        <v>35</v>
      </c>
      <c r="N277" s="38">
        <v>4939.0</v>
      </c>
      <c r="O277" s="38">
        <v>106109.0</v>
      </c>
      <c r="P277" s="38"/>
      <c r="Q277" s="38"/>
      <c r="R277" s="38"/>
      <c r="S277" s="38">
        <v>6.0</v>
      </c>
      <c r="T277" s="38"/>
      <c r="U277" s="38"/>
      <c r="V277" s="38"/>
      <c r="W277" s="38"/>
      <c r="X277" s="38"/>
      <c r="Y277" s="38"/>
    </row>
    <row r="278" ht="15.75" customHeight="1">
      <c r="A278" s="38">
        <v>2017.0</v>
      </c>
      <c r="B278" s="57" t="s">
        <v>99</v>
      </c>
      <c r="C278" s="38">
        <v>6.0</v>
      </c>
      <c r="D278" s="38"/>
      <c r="E278" s="38" t="s">
        <v>136</v>
      </c>
      <c r="F278" s="40">
        <v>42917.5</v>
      </c>
      <c r="G278" s="38" t="s">
        <v>21</v>
      </c>
      <c r="H278" s="38">
        <v>66.0</v>
      </c>
      <c r="I278" s="38">
        <v>2500.0</v>
      </c>
      <c r="J278" s="38">
        <v>34.0</v>
      </c>
      <c r="K278" s="38" t="s">
        <v>23</v>
      </c>
      <c r="L278" s="38" t="s">
        <v>35</v>
      </c>
      <c r="M278" s="38"/>
      <c r="N278" s="38">
        <v>4940.0</v>
      </c>
      <c r="O278" s="38">
        <v>175557.0</v>
      </c>
      <c r="P278" s="38"/>
      <c r="Q278" s="38"/>
      <c r="R278" s="38"/>
      <c r="S278" s="38">
        <v>6.0</v>
      </c>
      <c r="T278" s="38"/>
      <c r="U278" s="38"/>
      <c r="V278" s="38"/>
      <c r="W278" s="38"/>
      <c r="X278" s="38"/>
      <c r="Y278" s="38"/>
    </row>
    <row r="279" ht="15.75" customHeight="1">
      <c r="A279" s="38">
        <v>2017.0</v>
      </c>
      <c r="B279" s="57" t="s">
        <v>99</v>
      </c>
      <c r="C279" s="38">
        <v>6.0</v>
      </c>
      <c r="D279" s="38"/>
      <c r="E279" s="38" t="s">
        <v>161</v>
      </c>
      <c r="F279" s="40">
        <v>42917.520833333336</v>
      </c>
      <c r="G279" s="38" t="s">
        <v>21</v>
      </c>
      <c r="H279" s="38">
        <v>69.0</v>
      </c>
      <c r="I279" s="38">
        <v>2000.0</v>
      </c>
      <c r="J279" s="38">
        <v>35.0</v>
      </c>
      <c r="K279" s="38" t="s">
        <v>23</v>
      </c>
      <c r="L279" s="38" t="s">
        <v>35</v>
      </c>
      <c r="M279" s="38" t="s">
        <v>814</v>
      </c>
      <c r="N279" s="38">
        <v>4941.0</v>
      </c>
      <c r="O279" s="38">
        <v>118282.0</v>
      </c>
      <c r="P279" s="38"/>
      <c r="Q279" s="38"/>
      <c r="R279" s="38"/>
      <c r="S279" s="38">
        <v>6.0</v>
      </c>
      <c r="T279" s="38"/>
      <c r="U279" s="38"/>
      <c r="V279" s="38"/>
      <c r="W279" s="38"/>
      <c r="X279" s="38"/>
      <c r="Y279" s="38"/>
    </row>
    <row r="280" ht="15.75" customHeight="1">
      <c r="A280" s="38">
        <v>2017.0</v>
      </c>
      <c r="B280" s="57" t="s">
        <v>99</v>
      </c>
      <c r="C280" s="38">
        <v>6.0</v>
      </c>
      <c r="D280" s="38"/>
      <c r="E280" s="38" t="s">
        <v>133</v>
      </c>
      <c r="F280" s="40">
        <v>42917.5625</v>
      </c>
      <c r="G280" s="38" t="s">
        <v>21</v>
      </c>
      <c r="H280" s="38">
        <v>56.0</v>
      </c>
      <c r="I280" s="38">
        <v>1750.0</v>
      </c>
      <c r="J280" s="38">
        <v>28.0</v>
      </c>
      <c r="K280" s="38" t="s">
        <v>23</v>
      </c>
      <c r="L280" s="38" t="s">
        <v>35</v>
      </c>
      <c r="M280" s="38" t="s">
        <v>35</v>
      </c>
      <c r="N280" s="38">
        <v>4942.0</v>
      </c>
      <c r="O280" s="38">
        <v>17641.0</v>
      </c>
      <c r="P280" s="38"/>
      <c r="Q280" s="38">
        <v>1.0</v>
      </c>
      <c r="R280" s="38">
        <v>1.0</v>
      </c>
      <c r="S280" s="38">
        <v>6.0</v>
      </c>
      <c r="T280" s="38"/>
      <c r="U280" s="38"/>
      <c r="V280" s="38"/>
      <c r="W280" s="38"/>
      <c r="X280" s="38"/>
      <c r="Y280" s="38"/>
    </row>
    <row r="281" ht="15.75" customHeight="1">
      <c r="A281" s="38">
        <v>2017.0</v>
      </c>
      <c r="B281" s="57" t="s">
        <v>99</v>
      </c>
      <c r="C281" s="38">
        <v>6.0</v>
      </c>
      <c r="D281" s="38"/>
      <c r="E281" s="38" t="s">
        <v>146</v>
      </c>
      <c r="F281" s="40">
        <v>42918.333333333336</v>
      </c>
      <c r="G281" s="38" t="s">
        <v>21</v>
      </c>
      <c r="H281" s="38">
        <v>73.0</v>
      </c>
      <c r="I281" s="38">
        <v>5380.0</v>
      </c>
      <c r="J281" s="38"/>
      <c r="K281" s="38" t="s">
        <v>23</v>
      </c>
      <c r="L281" s="38" t="s">
        <v>35</v>
      </c>
      <c r="M281" s="38"/>
      <c r="N281" s="38">
        <v>4946.0</v>
      </c>
      <c r="O281" s="38">
        <v>113077.0</v>
      </c>
      <c r="P281" s="38"/>
      <c r="Q281" s="38"/>
      <c r="R281" s="38"/>
      <c r="S281" s="38">
        <v>6.0</v>
      </c>
      <c r="T281" s="38"/>
      <c r="U281" s="38"/>
      <c r="V281" s="38"/>
      <c r="W281" s="38"/>
      <c r="X281" s="38"/>
      <c r="Y281" s="38"/>
    </row>
    <row r="282" ht="15.75" customHeight="1">
      <c r="A282" s="38">
        <v>2017.0</v>
      </c>
      <c r="B282" s="57" t="s">
        <v>99</v>
      </c>
      <c r="C282" s="38">
        <v>6.0</v>
      </c>
      <c r="D282" s="38"/>
      <c r="E282" s="38" t="s">
        <v>343</v>
      </c>
      <c r="F282" s="40">
        <v>42918.385416666664</v>
      </c>
      <c r="G282" s="38" t="s">
        <v>21</v>
      </c>
      <c r="H282" s="38">
        <v>69.0</v>
      </c>
      <c r="I282" s="38">
        <v>3600.0</v>
      </c>
      <c r="J282" s="38">
        <v>35.0</v>
      </c>
      <c r="K282" s="38" t="s">
        <v>23</v>
      </c>
      <c r="L282" s="38" t="s">
        <v>35</v>
      </c>
      <c r="M282" s="38" t="s">
        <v>814</v>
      </c>
      <c r="N282" s="38">
        <v>4944.0</v>
      </c>
      <c r="O282" s="38">
        <v>46654.0</v>
      </c>
      <c r="P282" s="38"/>
      <c r="Q282" s="38"/>
      <c r="R282" s="38"/>
      <c r="S282" s="38">
        <v>6.0</v>
      </c>
      <c r="T282" s="38"/>
      <c r="U282" s="38"/>
      <c r="V282" s="38"/>
      <c r="W282" s="38"/>
      <c r="X282" s="38"/>
      <c r="Y282" s="38"/>
    </row>
    <row r="283" ht="15.75" customHeight="1">
      <c r="A283" s="38">
        <v>2017.0</v>
      </c>
      <c r="B283" s="57" t="s">
        <v>99</v>
      </c>
      <c r="C283" s="38">
        <v>6.0</v>
      </c>
      <c r="D283" s="38"/>
      <c r="E283" s="38" t="s">
        <v>1190</v>
      </c>
      <c r="F283" s="40">
        <v>42918.416666666664</v>
      </c>
      <c r="G283" s="38" t="s">
        <v>21</v>
      </c>
      <c r="H283" s="38">
        <v>72.0</v>
      </c>
      <c r="I283" s="38">
        <v>4500.0</v>
      </c>
      <c r="J283" s="38"/>
      <c r="K283" s="38" t="s">
        <v>23</v>
      </c>
      <c r="L283" s="38" t="s">
        <v>35</v>
      </c>
      <c r="M283" s="38"/>
      <c r="N283" s="38">
        <v>4947.0</v>
      </c>
      <c r="O283" s="38">
        <v>119463.0</v>
      </c>
      <c r="P283" s="38"/>
      <c r="Q283" s="38"/>
      <c r="R283" s="38"/>
      <c r="S283" s="38">
        <v>6.0</v>
      </c>
      <c r="T283" s="38"/>
      <c r="U283" s="38"/>
      <c r="V283" s="38"/>
      <c r="W283" s="38"/>
      <c r="X283" s="38"/>
      <c r="Y283" s="38"/>
    </row>
    <row r="284" ht="15.75" customHeight="1">
      <c r="A284" s="38">
        <v>2017.0</v>
      </c>
      <c r="B284" s="57" t="s">
        <v>99</v>
      </c>
      <c r="C284" s="38">
        <v>6.0</v>
      </c>
      <c r="D284" s="38"/>
      <c r="E284" s="38" t="s">
        <v>110</v>
      </c>
      <c r="F284" s="40">
        <v>42918.458333333336</v>
      </c>
      <c r="G284" s="38" t="s">
        <v>21</v>
      </c>
      <c r="H284" s="38">
        <v>61.0</v>
      </c>
      <c r="I284" s="38">
        <v>2190.0</v>
      </c>
      <c r="J284" s="38">
        <v>33.0</v>
      </c>
      <c r="K284" s="38" t="s">
        <v>23</v>
      </c>
      <c r="L284" s="38" t="s">
        <v>35</v>
      </c>
      <c r="M284" s="38" t="s">
        <v>814</v>
      </c>
      <c r="N284" s="38">
        <v>4945.0</v>
      </c>
      <c r="O284" s="38">
        <v>152520.0</v>
      </c>
      <c r="P284" s="38"/>
      <c r="Q284" s="38"/>
      <c r="R284" s="38"/>
      <c r="S284" s="38">
        <v>6.0</v>
      </c>
      <c r="T284" s="38"/>
      <c r="U284" s="38"/>
      <c r="V284" s="38"/>
      <c r="W284" s="38"/>
      <c r="X284" s="38"/>
      <c r="Y284" s="38"/>
    </row>
    <row r="285" ht="15.75" customHeight="1">
      <c r="A285" s="38">
        <v>2017.0</v>
      </c>
      <c r="B285" s="57" t="s">
        <v>99</v>
      </c>
      <c r="C285" s="38">
        <v>6.0</v>
      </c>
      <c r="D285" s="38"/>
      <c r="E285" s="38" t="s">
        <v>857</v>
      </c>
      <c r="F285" s="40">
        <v>42918.833333333336</v>
      </c>
      <c r="G285" s="38" t="s">
        <v>21</v>
      </c>
      <c r="H285" s="38">
        <v>63.0</v>
      </c>
      <c r="I285" s="38">
        <v>2850.0</v>
      </c>
      <c r="J285" s="38">
        <v>32.0</v>
      </c>
      <c r="K285" s="38" t="s">
        <v>23</v>
      </c>
      <c r="L285" s="38" t="s">
        <v>35</v>
      </c>
      <c r="M285" s="38" t="s">
        <v>35</v>
      </c>
      <c r="N285" s="38">
        <v>4948.0</v>
      </c>
      <c r="O285" s="38">
        <v>172555.0</v>
      </c>
      <c r="P285" s="38"/>
      <c r="Q285" s="38">
        <v>1.0</v>
      </c>
      <c r="R285" s="38">
        <v>1.0</v>
      </c>
      <c r="S285" s="38">
        <v>6.0</v>
      </c>
      <c r="T285" s="38"/>
      <c r="U285" s="38"/>
      <c r="V285" s="38"/>
      <c r="W285" s="38"/>
      <c r="X285" s="38"/>
      <c r="Y285" s="38"/>
    </row>
    <row r="286" ht="15.75" customHeight="1">
      <c r="A286" s="38">
        <v>2017.0</v>
      </c>
      <c r="B286" s="57" t="s">
        <v>99</v>
      </c>
      <c r="C286" s="38">
        <v>6.0</v>
      </c>
      <c r="D286" s="38">
        <v>25.0</v>
      </c>
      <c r="E286" s="38"/>
      <c r="F286" s="40">
        <v>42921.520833333336</v>
      </c>
      <c r="G286" s="38" t="s">
        <v>40</v>
      </c>
      <c r="H286" s="38">
        <v>71.0</v>
      </c>
      <c r="I286" s="38">
        <v>3990.0</v>
      </c>
      <c r="J286" s="38">
        <v>38.0</v>
      </c>
      <c r="K286" s="38" t="s">
        <v>23</v>
      </c>
      <c r="L286" s="38" t="s">
        <v>35</v>
      </c>
      <c r="M286" s="38"/>
      <c r="N286" s="38">
        <v>4949.0</v>
      </c>
      <c r="O286" s="38">
        <v>43864.0</v>
      </c>
      <c r="P286" s="38"/>
      <c r="Q286" s="38"/>
      <c r="R286" s="38"/>
      <c r="S286" s="38">
        <v>6.0</v>
      </c>
      <c r="T286" s="38">
        <v>6.0</v>
      </c>
      <c r="U286" s="38">
        <v>25.0</v>
      </c>
      <c r="V286" s="38" t="s">
        <v>850</v>
      </c>
      <c r="W286" s="38"/>
      <c r="X286" s="38"/>
      <c r="Y286" s="38"/>
    </row>
    <row r="287" ht="15.75" customHeight="1">
      <c r="A287" s="38">
        <v>2017.0</v>
      </c>
      <c r="B287" s="57" t="s">
        <v>99</v>
      </c>
      <c r="C287" s="38">
        <v>6.0</v>
      </c>
      <c r="D287" s="38">
        <v>113.0</v>
      </c>
      <c r="E287" s="38"/>
      <c r="F287" s="40">
        <v>42921.625</v>
      </c>
      <c r="G287" s="38" t="s">
        <v>40</v>
      </c>
      <c r="H287" s="38">
        <v>61.0</v>
      </c>
      <c r="I287" s="38">
        <v>2495.0</v>
      </c>
      <c r="J287" s="38">
        <v>61.0</v>
      </c>
      <c r="K287" s="38" t="s">
        <v>23</v>
      </c>
      <c r="L287" s="38" t="s">
        <v>35</v>
      </c>
      <c r="M287" s="38"/>
      <c r="N287" s="38">
        <v>4952.0</v>
      </c>
      <c r="O287" s="38">
        <v>168711.0</v>
      </c>
      <c r="P287" s="38"/>
      <c r="Q287" s="38"/>
      <c r="R287" s="38"/>
      <c r="S287" s="38">
        <v>6.0</v>
      </c>
      <c r="T287" s="38">
        <v>6.0</v>
      </c>
      <c r="U287" s="38">
        <v>113.0</v>
      </c>
      <c r="V287" s="38" t="s">
        <v>840</v>
      </c>
      <c r="W287" s="38"/>
      <c r="X287" s="38"/>
      <c r="Y287" s="38"/>
    </row>
    <row r="288" ht="15.75" customHeight="1">
      <c r="A288" s="38">
        <v>2017.0</v>
      </c>
      <c r="B288" s="57" t="s">
        <v>99</v>
      </c>
      <c r="C288" s="38">
        <v>6.0</v>
      </c>
      <c r="D288" s="38">
        <v>113.0</v>
      </c>
      <c r="E288" s="38"/>
      <c r="F288" s="40">
        <v>42921.875</v>
      </c>
      <c r="G288" s="38" t="s">
        <v>40</v>
      </c>
      <c r="H288" s="38">
        <v>56.0</v>
      </c>
      <c r="I288" s="38">
        <v>2140.0</v>
      </c>
      <c r="J288" s="38">
        <v>30.0</v>
      </c>
      <c r="K288" s="38" t="s">
        <v>23</v>
      </c>
      <c r="L288" s="38" t="s">
        <v>35</v>
      </c>
      <c r="M288" s="38"/>
      <c r="N288" s="38">
        <v>4953.0</v>
      </c>
      <c r="O288" s="38">
        <v>166335.0</v>
      </c>
      <c r="P288" s="38"/>
      <c r="Q288" s="38"/>
      <c r="R288" s="38"/>
      <c r="S288" s="38">
        <v>6.0</v>
      </c>
      <c r="T288" s="38">
        <v>6.0</v>
      </c>
      <c r="U288" s="38">
        <v>113.0</v>
      </c>
      <c r="V288" s="38" t="s">
        <v>840</v>
      </c>
      <c r="W288" s="38"/>
      <c r="X288" s="38"/>
      <c r="Y288" s="38"/>
    </row>
    <row r="289" ht="15.75" customHeight="1">
      <c r="A289" s="38">
        <v>2017.0</v>
      </c>
      <c r="B289" s="57" t="s">
        <v>99</v>
      </c>
      <c r="C289" s="38">
        <v>6.0</v>
      </c>
      <c r="D289" s="38"/>
      <c r="E289" s="38" t="s">
        <v>137</v>
      </c>
      <c r="F289" s="40">
        <v>42923.5</v>
      </c>
      <c r="G289" s="38" t="s">
        <v>21</v>
      </c>
      <c r="H289" s="38">
        <v>56.0</v>
      </c>
      <c r="I289" s="38">
        <v>1970.0</v>
      </c>
      <c r="J289" s="38">
        <v>29.0</v>
      </c>
      <c r="K289" s="38" t="s">
        <v>23</v>
      </c>
      <c r="L289" s="38" t="s">
        <v>35</v>
      </c>
      <c r="M289" s="38" t="s">
        <v>814</v>
      </c>
      <c r="N289" s="38">
        <v>4954.0</v>
      </c>
      <c r="O289" s="38">
        <v>82541.0</v>
      </c>
      <c r="P289" s="38"/>
      <c r="Q289" s="38">
        <v>1.0</v>
      </c>
      <c r="R289" s="38">
        <v>1.0</v>
      </c>
      <c r="S289" s="38">
        <v>6.0</v>
      </c>
      <c r="T289" s="38"/>
      <c r="U289" s="38"/>
      <c r="V289" s="38"/>
      <c r="W289" s="38"/>
      <c r="X289" s="38"/>
      <c r="Y289" s="38"/>
    </row>
    <row r="290" ht="15.75" customHeight="1">
      <c r="A290" s="38">
        <v>2017.0</v>
      </c>
      <c r="B290" s="57" t="s">
        <v>99</v>
      </c>
      <c r="C290" s="38">
        <v>6.0</v>
      </c>
      <c r="D290" s="38"/>
      <c r="E290" s="38" t="s">
        <v>109</v>
      </c>
      <c r="F290" s="40">
        <v>42923.5625</v>
      </c>
      <c r="G290" s="38" t="s">
        <v>21</v>
      </c>
      <c r="H290" s="38">
        <v>73.0</v>
      </c>
      <c r="I290" s="38">
        <v>4380.0</v>
      </c>
      <c r="J290" s="38">
        <v>38.0</v>
      </c>
      <c r="K290" s="38" t="s">
        <v>23</v>
      </c>
      <c r="L290" s="38" t="s">
        <v>35</v>
      </c>
      <c r="M290" s="38"/>
      <c r="N290" s="38">
        <v>4956.0</v>
      </c>
      <c r="O290" s="38">
        <v>94914.0</v>
      </c>
      <c r="P290" s="38"/>
      <c r="Q290" s="38"/>
      <c r="R290" s="38"/>
      <c r="S290" s="38">
        <v>6.0</v>
      </c>
      <c r="T290" s="38"/>
      <c r="U290" s="38"/>
      <c r="V290" s="38"/>
      <c r="W290" s="38"/>
      <c r="X290" s="38"/>
      <c r="Y290" s="38"/>
    </row>
    <row r="291" ht="15.75" customHeight="1">
      <c r="A291" s="38">
        <v>2017.0</v>
      </c>
      <c r="B291" s="57" t="s">
        <v>99</v>
      </c>
      <c r="C291" s="38">
        <v>6.0</v>
      </c>
      <c r="D291" s="38"/>
      <c r="E291" s="38" t="s">
        <v>896</v>
      </c>
      <c r="F291" s="40">
        <v>42923.708333333336</v>
      </c>
      <c r="G291" s="38" t="s">
        <v>21</v>
      </c>
      <c r="H291" s="38">
        <v>57.0</v>
      </c>
      <c r="I291" s="38">
        <v>1690.0</v>
      </c>
      <c r="J291" s="38"/>
      <c r="K291" s="38" t="s">
        <v>23</v>
      </c>
      <c r="L291" s="38" t="s">
        <v>35</v>
      </c>
      <c r="M291" s="38" t="s">
        <v>814</v>
      </c>
      <c r="N291" s="38">
        <v>4955.0</v>
      </c>
      <c r="O291" s="38">
        <v>120369.0</v>
      </c>
      <c r="P291" s="38"/>
      <c r="Q291" s="38"/>
      <c r="R291" s="38"/>
      <c r="S291" s="38">
        <v>6.0</v>
      </c>
      <c r="T291" s="38"/>
      <c r="U291" s="38"/>
      <c r="V291" s="38"/>
      <c r="W291" s="38"/>
      <c r="X291" s="38"/>
      <c r="Y291" s="38"/>
    </row>
    <row r="292" ht="15.75" customHeight="1">
      <c r="A292" s="38">
        <v>2017.0</v>
      </c>
      <c r="B292" s="57" t="s">
        <v>99</v>
      </c>
      <c r="C292" s="38">
        <v>6.0</v>
      </c>
      <c r="D292" s="38"/>
      <c r="E292" s="38" t="s">
        <v>139</v>
      </c>
      <c r="F292" s="40">
        <v>42923.708333333336</v>
      </c>
      <c r="G292" s="38" t="s">
        <v>21</v>
      </c>
      <c r="H292" s="38">
        <v>59.0</v>
      </c>
      <c r="I292" s="38">
        <v>2085.0</v>
      </c>
      <c r="J292" s="38"/>
      <c r="K292" s="38" t="s">
        <v>23</v>
      </c>
      <c r="L292" s="38" t="s">
        <v>35</v>
      </c>
      <c r="M292" s="38" t="s">
        <v>814</v>
      </c>
      <c r="N292" s="38">
        <v>4957.0</v>
      </c>
      <c r="O292" s="38">
        <v>117634.0</v>
      </c>
      <c r="P292" s="38"/>
      <c r="Q292" s="38"/>
      <c r="R292" s="38"/>
      <c r="S292" s="38">
        <v>6.0</v>
      </c>
      <c r="T292" s="38"/>
      <c r="U292" s="38"/>
      <c r="V292" s="38"/>
      <c r="W292" s="38"/>
      <c r="X292" s="38"/>
      <c r="Y292" s="38"/>
    </row>
    <row r="293" ht="15.75" customHeight="1">
      <c r="A293" s="38">
        <v>2017.0</v>
      </c>
      <c r="B293" s="57" t="s">
        <v>99</v>
      </c>
      <c r="C293" s="38">
        <v>6.0</v>
      </c>
      <c r="D293" s="38"/>
      <c r="E293" s="38" t="s">
        <v>133</v>
      </c>
      <c r="F293" s="40">
        <v>42923.791666666664</v>
      </c>
      <c r="G293" s="38" t="s">
        <v>21</v>
      </c>
      <c r="H293" s="38">
        <v>61.0</v>
      </c>
      <c r="I293" s="38">
        <v>2495.0</v>
      </c>
      <c r="J293" s="38"/>
      <c r="K293" s="38" t="s">
        <v>23</v>
      </c>
      <c r="L293" s="38" t="s">
        <v>35</v>
      </c>
      <c r="M293" s="38" t="s">
        <v>814</v>
      </c>
      <c r="N293" s="38">
        <v>4958.0</v>
      </c>
      <c r="O293" s="38">
        <v>164033.0</v>
      </c>
      <c r="P293" s="38"/>
      <c r="Q293" s="38"/>
      <c r="R293" s="38"/>
      <c r="S293" s="38">
        <v>6.0</v>
      </c>
      <c r="T293" s="38"/>
      <c r="U293" s="38"/>
      <c r="V293" s="38"/>
      <c r="W293" s="38"/>
      <c r="X293" s="38"/>
      <c r="Y293" s="38"/>
    </row>
    <row r="294" ht="15.75" customHeight="1">
      <c r="A294" s="38">
        <v>2017.0</v>
      </c>
      <c r="B294" s="57" t="s">
        <v>99</v>
      </c>
      <c r="C294" s="38">
        <v>6.0</v>
      </c>
      <c r="D294" s="38"/>
      <c r="E294" s="38" t="s">
        <v>1192</v>
      </c>
      <c r="F294" s="40">
        <v>42924.375</v>
      </c>
      <c r="G294" s="38" t="s">
        <v>21</v>
      </c>
      <c r="H294" s="38">
        <v>62.0</v>
      </c>
      <c r="I294" s="38">
        <v>2210.0</v>
      </c>
      <c r="J294" s="38">
        <v>29.0</v>
      </c>
      <c r="K294" s="38" t="s">
        <v>23</v>
      </c>
      <c r="L294" s="38" t="s">
        <v>35</v>
      </c>
      <c r="M294" s="38"/>
      <c r="N294" s="38">
        <v>4960.0</v>
      </c>
      <c r="O294" s="38">
        <v>174879.0</v>
      </c>
      <c r="P294" s="38"/>
      <c r="Q294" s="38"/>
      <c r="R294" s="38">
        <v>1.0</v>
      </c>
      <c r="S294" s="38">
        <v>6.0</v>
      </c>
      <c r="T294" s="38"/>
      <c r="U294" s="38"/>
      <c r="V294" s="38"/>
      <c r="W294" s="38"/>
      <c r="X294" s="38"/>
      <c r="Y294" s="38"/>
    </row>
    <row r="295" ht="15.75" customHeight="1">
      <c r="A295" s="38">
        <v>2017.0</v>
      </c>
      <c r="B295" s="57" t="s">
        <v>99</v>
      </c>
      <c r="C295" s="38">
        <v>6.0</v>
      </c>
      <c r="D295" s="38"/>
      <c r="E295" s="38" t="s">
        <v>1191</v>
      </c>
      <c r="F295" s="40">
        <v>42924.375</v>
      </c>
      <c r="G295" s="38" t="s">
        <v>21</v>
      </c>
      <c r="H295" s="38">
        <v>60.0</v>
      </c>
      <c r="I295" s="38">
        <v>2050.0</v>
      </c>
      <c r="J295" s="38">
        <v>29.0</v>
      </c>
      <c r="K295" s="38" t="s">
        <v>23</v>
      </c>
      <c r="L295" s="38" t="s">
        <v>35</v>
      </c>
      <c r="M295" s="38" t="s">
        <v>35</v>
      </c>
      <c r="N295" s="38">
        <v>4963.0</v>
      </c>
      <c r="O295" s="38">
        <v>147293.0</v>
      </c>
      <c r="P295" s="38"/>
      <c r="Q295" s="38"/>
      <c r="R295" s="38">
        <v>1.0</v>
      </c>
      <c r="S295" s="38">
        <v>6.0</v>
      </c>
      <c r="T295" s="38"/>
      <c r="U295" s="38"/>
      <c r="V295" s="38"/>
      <c r="W295" s="38"/>
      <c r="X295" s="38"/>
      <c r="Y295" s="38"/>
    </row>
    <row r="296" ht="15.75" customHeight="1">
      <c r="A296" s="38">
        <v>2017.0</v>
      </c>
      <c r="B296" s="57" t="s">
        <v>99</v>
      </c>
      <c r="C296" s="38">
        <v>6.0</v>
      </c>
      <c r="D296" s="38"/>
      <c r="E296" s="38" t="s">
        <v>1193</v>
      </c>
      <c r="F296" s="40">
        <v>42924.479166666664</v>
      </c>
      <c r="G296" s="38" t="s">
        <v>21</v>
      </c>
      <c r="H296" s="38">
        <v>59.0</v>
      </c>
      <c r="I296" s="38">
        <v>2245.0</v>
      </c>
      <c r="J296" s="38">
        <v>30.0</v>
      </c>
      <c r="K296" s="38" t="s">
        <v>23</v>
      </c>
      <c r="L296" s="38" t="s">
        <v>35</v>
      </c>
      <c r="M296" s="38" t="s">
        <v>814</v>
      </c>
      <c r="N296" s="38">
        <v>4959.0</v>
      </c>
      <c r="O296" s="38">
        <v>47644.0</v>
      </c>
      <c r="P296" s="38"/>
      <c r="Q296" s="38"/>
      <c r="R296" s="38">
        <v>1.0</v>
      </c>
      <c r="S296" s="38">
        <v>6.0</v>
      </c>
      <c r="T296" s="38"/>
      <c r="U296" s="38"/>
      <c r="V296" s="38"/>
      <c r="W296" s="38"/>
      <c r="X296" s="38"/>
      <c r="Y296" s="38"/>
    </row>
    <row r="297" ht="15.75" customHeight="1">
      <c r="A297" s="38">
        <v>2017.0</v>
      </c>
      <c r="B297" s="57" t="s">
        <v>99</v>
      </c>
      <c r="C297" s="38">
        <v>6.0</v>
      </c>
      <c r="D297" s="38"/>
      <c r="E297" s="38" t="s">
        <v>1193</v>
      </c>
      <c r="F297" s="40">
        <v>42924.5</v>
      </c>
      <c r="G297" s="38" t="s">
        <v>21</v>
      </c>
      <c r="H297" s="38">
        <v>62.0</v>
      </c>
      <c r="I297" s="38">
        <v>2235.0</v>
      </c>
      <c r="J297" s="38">
        <v>28.0</v>
      </c>
      <c r="K297" s="38" t="s">
        <v>23</v>
      </c>
      <c r="L297" s="38" t="s">
        <v>35</v>
      </c>
      <c r="M297" s="38" t="s">
        <v>35</v>
      </c>
      <c r="N297" s="38">
        <v>4962.0</v>
      </c>
      <c r="O297" s="38">
        <v>138082.0</v>
      </c>
      <c r="P297" s="38"/>
      <c r="Q297" s="38"/>
      <c r="R297" s="38">
        <v>1.0</v>
      </c>
      <c r="S297" s="38">
        <v>6.0</v>
      </c>
      <c r="T297" s="38"/>
      <c r="U297" s="38"/>
      <c r="V297" s="38"/>
      <c r="W297" s="38"/>
      <c r="X297" s="38"/>
      <c r="Y297" s="38"/>
    </row>
    <row r="298" ht="15.75" customHeight="1">
      <c r="A298" s="38">
        <v>2017.0</v>
      </c>
      <c r="B298" s="57" t="s">
        <v>99</v>
      </c>
      <c r="C298" s="38">
        <v>6.0</v>
      </c>
      <c r="D298" s="38"/>
      <c r="E298" s="38" t="s">
        <v>1181</v>
      </c>
      <c r="F298" s="40">
        <v>42924.520833333336</v>
      </c>
      <c r="G298" s="38" t="s">
        <v>21</v>
      </c>
      <c r="H298" s="38">
        <v>54.0</v>
      </c>
      <c r="I298" s="38">
        <v>1950.0</v>
      </c>
      <c r="J298" s="38">
        <v>30.0</v>
      </c>
      <c r="K298" s="38" t="s">
        <v>23</v>
      </c>
      <c r="L298" s="38" t="s">
        <v>35</v>
      </c>
      <c r="M298" s="38" t="s">
        <v>814</v>
      </c>
      <c r="N298" s="38">
        <v>4961.0</v>
      </c>
      <c r="O298" s="38">
        <v>129961.0</v>
      </c>
      <c r="P298" s="38"/>
      <c r="Q298" s="38"/>
      <c r="R298" s="38">
        <v>1.0</v>
      </c>
      <c r="S298" s="38">
        <v>6.0</v>
      </c>
      <c r="T298" s="38"/>
      <c r="U298" s="38"/>
      <c r="V298" s="38"/>
      <c r="W298" s="38"/>
      <c r="X298" s="38"/>
      <c r="Y298" s="38"/>
    </row>
    <row r="299" ht="15.75" customHeight="1">
      <c r="A299" s="38">
        <v>2017.0</v>
      </c>
      <c r="B299" s="57" t="s">
        <v>99</v>
      </c>
      <c r="C299" s="38">
        <v>6.0</v>
      </c>
      <c r="D299" s="38"/>
      <c r="E299" s="38" t="s">
        <v>137</v>
      </c>
      <c r="F299" s="40">
        <v>42924.604166666664</v>
      </c>
      <c r="G299" s="38" t="s">
        <v>21</v>
      </c>
      <c r="H299" s="38">
        <v>57.0</v>
      </c>
      <c r="I299" s="38">
        <v>1900.0</v>
      </c>
      <c r="J299" s="38">
        <v>55.0</v>
      </c>
      <c r="K299" s="38" t="s">
        <v>23</v>
      </c>
      <c r="L299" s="38" t="s">
        <v>35</v>
      </c>
      <c r="M299" s="38" t="s">
        <v>814</v>
      </c>
      <c r="N299" s="38">
        <v>4964.0</v>
      </c>
      <c r="O299" s="38">
        <v>17641.0</v>
      </c>
      <c r="P299" s="38"/>
      <c r="Q299" s="38"/>
      <c r="R299" s="38"/>
      <c r="S299" s="38">
        <v>6.0</v>
      </c>
      <c r="T299" s="38"/>
      <c r="U299" s="38"/>
      <c r="V299" s="38"/>
      <c r="W299" s="38"/>
      <c r="X299" s="38"/>
      <c r="Y299" s="38"/>
    </row>
    <row r="300" ht="15.75" customHeight="1">
      <c r="A300" s="38">
        <v>2017.0</v>
      </c>
      <c r="B300" s="57" t="s">
        <v>99</v>
      </c>
      <c r="C300" s="38">
        <v>6.0</v>
      </c>
      <c r="D300" s="38"/>
      <c r="E300" s="38" t="s">
        <v>1194</v>
      </c>
      <c r="F300" s="40">
        <v>42925.458333333336</v>
      </c>
      <c r="G300" s="38" t="s">
        <v>21</v>
      </c>
      <c r="H300" s="38">
        <v>58.0</v>
      </c>
      <c r="I300" s="38">
        <v>1830.0</v>
      </c>
      <c r="J300" s="38">
        <v>28.0</v>
      </c>
      <c r="K300" s="38" t="s">
        <v>23</v>
      </c>
      <c r="L300" s="38" t="s">
        <v>35</v>
      </c>
      <c r="M300" s="38" t="s">
        <v>35</v>
      </c>
      <c r="N300" s="38">
        <v>4967.0</v>
      </c>
      <c r="O300" s="38">
        <v>168410.0</v>
      </c>
      <c r="P300" s="38"/>
      <c r="Q300" s="38"/>
      <c r="R300" s="38">
        <v>1.0</v>
      </c>
      <c r="S300" s="38">
        <v>6.0</v>
      </c>
      <c r="T300" s="38"/>
      <c r="U300" s="38"/>
      <c r="V300" s="38"/>
      <c r="W300" s="38"/>
      <c r="X300" s="38"/>
      <c r="Y300" s="38"/>
    </row>
    <row r="301" ht="15.75" customHeight="1">
      <c r="A301" s="38">
        <v>2017.0</v>
      </c>
      <c r="B301" s="57" t="s">
        <v>99</v>
      </c>
      <c r="C301" s="38">
        <v>6.0</v>
      </c>
      <c r="D301" s="38"/>
      <c r="E301" s="38" t="s">
        <v>1191</v>
      </c>
      <c r="F301" s="40">
        <v>42925.5</v>
      </c>
      <c r="G301" s="38" t="s">
        <v>21</v>
      </c>
      <c r="H301" s="38">
        <v>62.0</v>
      </c>
      <c r="I301" s="38">
        <v>2400.0</v>
      </c>
      <c r="J301" s="38"/>
      <c r="K301" s="38" t="s">
        <v>23</v>
      </c>
      <c r="L301" s="38" t="s">
        <v>35</v>
      </c>
      <c r="M301" s="38" t="s">
        <v>814</v>
      </c>
      <c r="N301" s="38">
        <v>4965.0</v>
      </c>
      <c r="O301" s="38">
        <v>106109.0</v>
      </c>
      <c r="P301" s="38"/>
      <c r="Q301" s="38"/>
      <c r="R301" s="38">
        <v>1.0</v>
      </c>
      <c r="S301" s="38">
        <v>6.0</v>
      </c>
      <c r="T301" s="38"/>
      <c r="U301" s="38"/>
      <c r="V301" s="38"/>
      <c r="W301" s="38"/>
      <c r="X301" s="38"/>
      <c r="Y301" s="38"/>
    </row>
    <row r="302" ht="15.75" customHeight="1">
      <c r="A302" s="38">
        <v>2017.0</v>
      </c>
      <c r="B302" s="57" t="s">
        <v>99</v>
      </c>
      <c r="C302" s="38">
        <v>6.0</v>
      </c>
      <c r="D302" s="38"/>
      <c r="E302" s="38" t="s">
        <v>1195</v>
      </c>
      <c r="F302" s="40">
        <v>42925.5</v>
      </c>
      <c r="G302" s="38" t="s">
        <v>21</v>
      </c>
      <c r="H302" s="38">
        <v>54.0</v>
      </c>
      <c r="I302" s="38">
        <v>1450.0</v>
      </c>
      <c r="J302" s="38">
        <v>24.0</v>
      </c>
      <c r="K302" s="38" t="s">
        <v>23</v>
      </c>
      <c r="L302" s="38" t="s">
        <v>35</v>
      </c>
      <c r="M302" s="38" t="s">
        <v>35</v>
      </c>
      <c r="N302" s="38">
        <v>4966.0</v>
      </c>
      <c r="O302" s="38">
        <v>143670.0</v>
      </c>
      <c r="P302" s="38"/>
      <c r="Q302" s="38"/>
      <c r="R302" s="38">
        <v>1.0</v>
      </c>
      <c r="S302" s="38">
        <v>6.0</v>
      </c>
      <c r="T302" s="38"/>
      <c r="U302" s="38"/>
      <c r="V302" s="38"/>
      <c r="W302" s="38"/>
      <c r="X302" s="38"/>
      <c r="Y302" s="38"/>
    </row>
    <row r="303" ht="15.75" customHeight="1">
      <c r="A303" s="38">
        <v>2017.0</v>
      </c>
      <c r="B303" s="57" t="s">
        <v>99</v>
      </c>
      <c r="C303" s="38">
        <v>6.0</v>
      </c>
      <c r="D303" s="38"/>
      <c r="E303" s="38" t="s">
        <v>858</v>
      </c>
      <c r="F303" s="40">
        <v>42925.625</v>
      </c>
      <c r="G303" s="38" t="s">
        <v>21</v>
      </c>
      <c r="H303" s="38">
        <v>53.0</v>
      </c>
      <c r="I303" s="38">
        <v>1445.0</v>
      </c>
      <c r="J303" s="38">
        <v>53.0</v>
      </c>
      <c r="K303" s="38" t="s">
        <v>23</v>
      </c>
      <c r="L303" s="38" t="s">
        <v>35</v>
      </c>
      <c r="M303" s="38" t="s">
        <v>814</v>
      </c>
      <c r="N303" s="38">
        <v>4970.0</v>
      </c>
      <c r="O303" s="38">
        <v>147293.0</v>
      </c>
      <c r="P303" s="38"/>
      <c r="Q303" s="38"/>
      <c r="R303" s="38"/>
      <c r="S303" s="38">
        <v>6.0</v>
      </c>
      <c r="T303" s="38"/>
      <c r="U303" s="38"/>
      <c r="V303" s="38"/>
      <c r="W303" s="38"/>
      <c r="X303" s="38"/>
      <c r="Y303" s="38"/>
    </row>
    <row r="304" ht="15.75" customHeight="1">
      <c r="A304" s="38">
        <v>2017.0</v>
      </c>
      <c r="B304" s="57" t="s">
        <v>99</v>
      </c>
      <c r="C304" s="38">
        <v>6.0</v>
      </c>
      <c r="D304" s="38"/>
      <c r="E304" s="38" t="s">
        <v>868</v>
      </c>
      <c r="F304" s="40">
        <v>42925.708333333336</v>
      </c>
      <c r="G304" s="38" t="s">
        <v>21</v>
      </c>
      <c r="H304" s="38">
        <v>69.0</v>
      </c>
      <c r="I304" s="38">
        <v>3255.0</v>
      </c>
      <c r="J304" s="38">
        <v>65.0</v>
      </c>
      <c r="K304" s="38" t="s">
        <v>23</v>
      </c>
      <c r="L304" s="38" t="s">
        <v>35</v>
      </c>
      <c r="M304" s="38" t="s">
        <v>814</v>
      </c>
      <c r="N304" s="38">
        <v>4968.0</v>
      </c>
      <c r="O304" s="38">
        <v>135992.0</v>
      </c>
      <c r="P304" s="38"/>
      <c r="Q304" s="38"/>
      <c r="R304" s="38"/>
      <c r="S304" s="38">
        <v>6.0</v>
      </c>
      <c r="T304" s="38"/>
      <c r="U304" s="38"/>
      <c r="V304" s="38"/>
      <c r="W304" s="38"/>
      <c r="X304" s="38"/>
      <c r="Y304" s="38"/>
    </row>
    <row r="305" ht="15.75" customHeight="1">
      <c r="A305" s="38">
        <v>2017.0</v>
      </c>
      <c r="B305" s="57" t="s">
        <v>99</v>
      </c>
      <c r="C305" s="38">
        <v>6.0</v>
      </c>
      <c r="D305" s="38"/>
      <c r="E305" s="38" t="s">
        <v>170</v>
      </c>
      <c r="F305" s="40">
        <v>42925.770833333336</v>
      </c>
      <c r="G305" s="38" t="s">
        <v>21</v>
      </c>
      <c r="H305" s="38">
        <v>59.0</v>
      </c>
      <c r="I305" s="38">
        <v>1825.0</v>
      </c>
      <c r="J305" s="38">
        <v>55.0</v>
      </c>
      <c r="K305" s="38" t="s">
        <v>23</v>
      </c>
      <c r="L305" s="38" t="s">
        <v>35</v>
      </c>
      <c r="M305" s="38" t="s">
        <v>814</v>
      </c>
      <c r="N305" s="38">
        <v>4969.0</v>
      </c>
      <c r="O305" s="38">
        <v>174879.0</v>
      </c>
      <c r="P305" s="38"/>
      <c r="Q305" s="38"/>
      <c r="R305" s="38"/>
      <c r="S305" s="38">
        <v>6.0</v>
      </c>
      <c r="T305" s="38"/>
      <c r="U305" s="38"/>
      <c r="V305" s="38"/>
      <c r="W305" s="38"/>
      <c r="X305" s="38"/>
      <c r="Y305" s="38"/>
    </row>
    <row r="306" ht="15.75" customHeight="1">
      <c r="A306" s="38">
        <v>2017.0</v>
      </c>
      <c r="B306" s="57" t="s">
        <v>99</v>
      </c>
      <c r="C306" s="38">
        <v>6.0</v>
      </c>
      <c r="D306" s="38"/>
      <c r="E306" s="38" t="s">
        <v>1060</v>
      </c>
      <c r="F306" s="40">
        <v>42925.833333333336</v>
      </c>
      <c r="G306" s="38" t="s">
        <v>21</v>
      </c>
      <c r="H306" s="38">
        <v>60.0</v>
      </c>
      <c r="I306" s="38">
        <v>2190.0</v>
      </c>
      <c r="J306" s="38">
        <v>57.0</v>
      </c>
      <c r="K306" s="38" t="s">
        <v>23</v>
      </c>
      <c r="L306" s="38" t="s">
        <v>35</v>
      </c>
      <c r="M306" s="38" t="s">
        <v>814</v>
      </c>
      <c r="N306" s="38">
        <v>4971.0</v>
      </c>
      <c r="O306" s="38">
        <v>49307.0</v>
      </c>
      <c r="P306" s="38"/>
      <c r="Q306" s="38"/>
      <c r="R306" s="38"/>
      <c r="S306" s="38">
        <v>6.0</v>
      </c>
      <c r="T306" s="38"/>
      <c r="U306" s="38"/>
      <c r="V306" s="38"/>
      <c r="W306" s="38"/>
      <c r="X306" s="38"/>
      <c r="Y306" s="38"/>
    </row>
    <row r="307" ht="15.75" customHeight="1">
      <c r="A307" s="38">
        <v>2017.0</v>
      </c>
      <c r="B307" s="57" t="s">
        <v>99</v>
      </c>
      <c r="C307" s="38">
        <v>6.0</v>
      </c>
      <c r="D307" s="38"/>
      <c r="E307" s="38" t="s">
        <v>146</v>
      </c>
      <c r="F307" s="40">
        <v>42925.916666666664</v>
      </c>
      <c r="G307" s="38" t="s">
        <v>21</v>
      </c>
      <c r="H307" s="38">
        <v>61.0</v>
      </c>
      <c r="I307" s="38">
        <v>2265.0</v>
      </c>
      <c r="J307" s="38">
        <v>58.0</v>
      </c>
      <c r="K307" s="38" t="s">
        <v>23</v>
      </c>
      <c r="L307" s="38" t="s">
        <v>35</v>
      </c>
      <c r="M307" s="38" t="s">
        <v>814</v>
      </c>
      <c r="N307" s="38">
        <v>4972.0</v>
      </c>
      <c r="O307" s="38">
        <v>48599.0</v>
      </c>
      <c r="P307" s="38"/>
      <c r="Q307" s="38"/>
      <c r="R307" s="38"/>
      <c r="S307" s="38">
        <v>6.0</v>
      </c>
      <c r="T307" s="38"/>
      <c r="U307" s="38"/>
      <c r="V307" s="38"/>
      <c r="W307" s="38"/>
      <c r="X307" s="38"/>
      <c r="Y307" s="38"/>
    </row>
    <row r="308" ht="15.75" customHeight="1">
      <c r="A308" s="38">
        <v>2017.0</v>
      </c>
      <c r="B308" s="57" t="s">
        <v>99</v>
      </c>
      <c r="C308" s="38">
        <v>6.0</v>
      </c>
      <c r="D308" s="38"/>
      <c r="E308" s="38" t="s">
        <v>1196</v>
      </c>
      <c r="F308" s="40">
        <v>42925.916666666664</v>
      </c>
      <c r="G308" s="38" t="s">
        <v>21</v>
      </c>
      <c r="H308" s="38">
        <v>60.0</v>
      </c>
      <c r="I308" s="38">
        <v>2220.0</v>
      </c>
      <c r="J308" s="38">
        <v>58.0</v>
      </c>
      <c r="K308" s="38" t="s">
        <v>23</v>
      </c>
      <c r="L308" s="38" t="s">
        <v>35</v>
      </c>
      <c r="M308" s="38" t="s">
        <v>814</v>
      </c>
      <c r="N308" s="38">
        <v>4973.0</v>
      </c>
      <c r="O308" s="38">
        <v>1893.0</v>
      </c>
      <c r="P308" s="38"/>
      <c r="Q308" s="38"/>
      <c r="R308" s="38"/>
      <c r="S308" s="38">
        <v>6.0</v>
      </c>
      <c r="T308" s="38"/>
      <c r="U308" s="38"/>
      <c r="V308" s="38"/>
      <c r="W308" s="38"/>
      <c r="X308" s="38"/>
      <c r="Y308" s="38"/>
    </row>
    <row r="309" ht="15.75" customHeight="1">
      <c r="A309" s="38">
        <v>2017.0</v>
      </c>
      <c r="B309" s="57" t="s">
        <v>99</v>
      </c>
      <c r="C309" s="38">
        <v>6.0</v>
      </c>
      <c r="D309" s="38">
        <v>21.0</v>
      </c>
      <c r="E309" s="38"/>
      <c r="F309" s="40">
        <v>42927.416666666664</v>
      </c>
      <c r="G309" s="38" t="s">
        <v>40</v>
      </c>
      <c r="H309" s="38">
        <v>58.0</v>
      </c>
      <c r="I309" s="38">
        <v>2035.0</v>
      </c>
      <c r="J309" s="38">
        <v>29.0</v>
      </c>
      <c r="K309" s="38" t="s">
        <v>23</v>
      </c>
      <c r="L309" s="38" t="s">
        <v>35</v>
      </c>
      <c r="M309" s="38"/>
      <c r="N309" s="38">
        <v>4974.0</v>
      </c>
      <c r="O309" s="38">
        <v>212544.0</v>
      </c>
      <c r="P309" s="38"/>
      <c r="Q309" s="38"/>
      <c r="R309" s="38"/>
      <c r="S309" s="38">
        <v>6.0</v>
      </c>
      <c r="T309" s="38">
        <v>6.0</v>
      </c>
      <c r="U309" s="38">
        <v>21.0</v>
      </c>
      <c r="V309" s="38" t="s">
        <v>343</v>
      </c>
      <c r="W309" s="38"/>
      <c r="X309" s="38"/>
      <c r="Y309" s="38"/>
    </row>
    <row r="310" ht="15.75" customHeight="1">
      <c r="A310" s="38">
        <v>2017.0</v>
      </c>
      <c r="B310" s="57" t="s">
        <v>99</v>
      </c>
      <c r="C310" s="38">
        <v>6.0</v>
      </c>
      <c r="D310" s="38">
        <v>113.0</v>
      </c>
      <c r="E310" s="38"/>
      <c r="F310" s="40">
        <v>42927.416666666664</v>
      </c>
      <c r="G310" s="38" t="s">
        <v>40</v>
      </c>
      <c r="H310" s="38">
        <v>58.0</v>
      </c>
      <c r="I310" s="38">
        <v>2215.0</v>
      </c>
      <c r="J310" s="38">
        <v>29.0</v>
      </c>
      <c r="K310" s="38" t="s">
        <v>23</v>
      </c>
      <c r="L310" s="38" t="s">
        <v>35</v>
      </c>
      <c r="M310" s="38" t="s">
        <v>35</v>
      </c>
      <c r="N310" s="38">
        <v>4977.0</v>
      </c>
      <c r="O310" s="38">
        <v>15245.0</v>
      </c>
      <c r="P310" s="38"/>
      <c r="Q310" s="38">
        <v>1.0</v>
      </c>
      <c r="R310" s="38">
        <v>1.0</v>
      </c>
      <c r="S310" s="38">
        <v>6.0</v>
      </c>
      <c r="T310" s="38">
        <v>6.0</v>
      </c>
      <c r="U310" s="38">
        <v>113.0</v>
      </c>
      <c r="V310" s="38" t="s">
        <v>840</v>
      </c>
      <c r="W310" s="38"/>
      <c r="X310" s="38"/>
      <c r="Y310" s="38"/>
    </row>
    <row r="311" ht="15.75" customHeight="1">
      <c r="A311" s="38">
        <v>2017.0</v>
      </c>
      <c r="B311" s="57" t="s">
        <v>99</v>
      </c>
      <c r="C311" s="38">
        <v>6.0</v>
      </c>
      <c r="D311" s="38">
        <v>109.0</v>
      </c>
      <c r="E311" s="38"/>
      <c r="F311" s="40">
        <v>42927.4375</v>
      </c>
      <c r="G311" s="38" t="s">
        <v>40</v>
      </c>
      <c r="H311" s="38">
        <v>57.0</v>
      </c>
      <c r="I311" s="38">
        <v>1750.0</v>
      </c>
      <c r="J311" s="38">
        <v>39.0</v>
      </c>
      <c r="K311" s="38" t="s">
        <v>23</v>
      </c>
      <c r="L311" s="38" t="s">
        <v>35</v>
      </c>
      <c r="M311" s="38" t="s">
        <v>35</v>
      </c>
      <c r="N311" s="38">
        <v>4975.0</v>
      </c>
      <c r="O311" s="38">
        <v>105233.0</v>
      </c>
      <c r="P311" s="38"/>
      <c r="Q311" s="38">
        <v>1.0</v>
      </c>
      <c r="R311" s="38">
        <v>1.0</v>
      </c>
      <c r="S311" s="38">
        <v>6.0</v>
      </c>
      <c r="T311" s="38">
        <v>6.0</v>
      </c>
      <c r="U311" s="38">
        <v>109.0</v>
      </c>
      <c r="V311" s="38" t="s">
        <v>29</v>
      </c>
      <c r="W311" s="38"/>
      <c r="X311" s="38"/>
      <c r="Y311" s="38"/>
    </row>
    <row r="312" ht="15.75" customHeight="1">
      <c r="A312" s="38">
        <v>2017.0</v>
      </c>
      <c r="B312" s="57" t="s">
        <v>99</v>
      </c>
      <c r="C312" s="38">
        <v>6.0</v>
      </c>
      <c r="D312" s="38">
        <v>111.0</v>
      </c>
      <c r="E312" s="38"/>
      <c r="F312" s="40">
        <v>42927.604166666664</v>
      </c>
      <c r="G312" s="38" t="s">
        <v>40</v>
      </c>
      <c r="H312" s="38">
        <v>58.0</v>
      </c>
      <c r="I312" s="38">
        <v>2250.0</v>
      </c>
      <c r="J312" s="38">
        <v>30.0</v>
      </c>
      <c r="K312" s="38" t="s">
        <v>23</v>
      </c>
      <c r="L312" s="38" t="s">
        <v>35</v>
      </c>
      <c r="M312" s="38" t="s">
        <v>35</v>
      </c>
      <c r="N312" s="38">
        <v>4976.0</v>
      </c>
      <c r="O312" s="38">
        <v>106342.0</v>
      </c>
      <c r="P312" s="38"/>
      <c r="Q312" s="38">
        <v>1.0</v>
      </c>
      <c r="R312" s="38">
        <v>1.0</v>
      </c>
      <c r="S312" s="38">
        <v>6.0</v>
      </c>
      <c r="T312" s="38">
        <v>6.0</v>
      </c>
      <c r="U312" s="38">
        <v>111.0</v>
      </c>
      <c r="V312" s="38" t="s">
        <v>136</v>
      </c>
      <c r="W312" s="38"/>
      <c r="X312" s="38"/>
      <c r="Y312" s="38"/>
    </row>
    <row r="313" ht="15.75" customHeight="1">
      <c r="A313" s="38">
        <v>2017.0</v>
      </c>
      <c r="B313" s="57" t="s">
        <v>99</v>
      </c>
      <c r="C313" s="38">
        <v>6.0</v>
      </c>
      <c r="D313" s="38"/>
      <c r="E313" s="38" t="s">
        <v>1197</v>
      </c>
      <c r="F313" s="40">
        <v>42928.375</v>
      </c>
      <c r="G313" s="38" t="s">
        <v>21</v>
      </c>
      <c r="H313" s="38">
        <v>58.0</v>
      </c>
      <c r="I313" s="38">
        <v>2155.0</v>
      </c>
      <c r="J313" s="38">
        <v>29.0</v>
      </c>
      <c r="K313" s="38" t="s">
        <v>23</v>
      </c>
      <c r="L313" s="38" t="s">
        <v>35</v>
      </c>
      <c r="M313" s="38" t="s">
        <v>814</v>
      </c>
      <c r="N313" s="38">
        <v>4978.0</v>
      </c>
      <c r="O313" s="38">
        <v>26664.0</v>
      </c>
      <c r="P313" s="38"/>
      <c r="Q313" s="38"/>
      <c r="R313" s="38"/>
      <c r="S313" s="38">
        <v>6.0</v>
      </c>
      <c r="T313" s="38"/>
      <c r="U313" s="38"/>
      <c r="V313" s="38"/>
      <c r="W313" s="38"/>
      <c r="X313" s="38"/>
      <c r="Y313" s="38"/>
    </row>
    <row r="314" ht="15.75" customHeight="1">
      <c r="A314" s="38">
        <v>2017.0</v>
      </c>
      <c r="B314" s="57" t="s">
        <v>99</v>
      </c>
      <c r="C314" s="38">
        <v>6.0</v>
      </c>
      <c r="D314" s="38">
        <v>109.0</v>
      </c>
      <c r="E314" s="38"/>
      <c r="F314" s="40">
        <v>42928.75</v>
      </c>
      <c r="G314" s="38" t="s">
        <v>40</v>
      </c>
      <c r="H314" s="38">
        <v>75.0</v>
      </c>
      <c r="I314" s="38">
        <v>4620.0</v>
      </c>
      <c r="J314" s="38">
        <v>39.0</v>
      </c>
      <c r="K314" s="38" t="s">
        <v>23</v>
      </c>
      <c r="L314" s="38" t="s">
        <v>35</v>
      </c>
      <c r="M314" s="38" t="s">
        <v>814</v>
      </c>
      <c r="N314" s="38">
        <v>4979.0</v>
      </c>
      <c r="O314" s="38">
        <v>172314.0</v>
      </c>
      <c r="P314" s="38" t="s">
        <v>816</v>
      </c>
      <c r="Q314" s="38"/>
      <c r="R314" s="38">
        <v>2.0</v>
      </c>
      <c r="S314" s="38">
        <v>6.0</v>
      </c>
      <c r="T314" s="38">
        <v>6.0</v>
      </c>
      <c r="U314" s="38">
        <v>109.0</v>
      </c>
      <c r="V314" s="38" t="s">
        <v>29</v>
      </c>
      <c r="W314" s="38"/>
      <c r="X314" s="38"/>
      <c r="Y314" s="38"/>
    </row>
    <row r="315" ht="15.75" customHeight="1">
      <c r="A315" s="38">
        <v>2017.0</v>
      </c>
      <c r="B315" s="57" t="s">
        <v>99</v>
      </c>
      <c r="C315" s="38">
        <v>6.0</v>
      </c>
      <c r="D315" s="38"/>
      <c r="E315" s="38" t="s">
        <v>1060</v>
      </c>
      <c r="F315" s="40">
        <v>42930.3125</v>
      </c>
      <c r="G315" s="38" t="s">
        <v>21</v>
      </c>
      <c r="H315" s="38">
        <v>72.0</v>
      </c>
      <c r="I315" s="38">
        <v>3830.0</v>
      </c>
      <c r="J315" s="38">
        <v>36.0</v>
      </c>
      <c r="K315" s="38" t="s">
        <v>23</v>
      </c>
      <c r="L315" s="38" t="s">
        <v>35</v>
      </c>
      <c r="M315" s="38" t="s">
        <v>814</v>
      </c>
      <c r="N315" s="38">
        <v>4982.0</v>
      </c>
      <c r="O315" s="38">
        <v>44652.0</v>
      </c>
      <c r="P315" s="38"/>
      <c r="Q315" s="38"/>
      <c r="R315" s="38"/>
      <c r="S315" s="38">
        <v>6.0</v>
      </c>
      <c r="T315" s="38"/>
      <c r="U315" s="38"/>
      <c r="V315" s="38"/>
      <c r="W315" s="38"/>
      <c r="X315" s="38"/>
      <c r="Y315" s="38"/>
    </row>
    <row r="316" ht="15.75" customHeight="1">
      <c r="A316" s="38">
        <v>2017.0</v>
      </c>
      <c r="B316" s="57" t="s">
        <v>99</v>
      </c>
      <c r="C316" s="38">
        <v>6.0</v>
      </c>
      <c r="D316" s="38"/>
      <c r="E316" s="38" t="s">
        <v>216</v>
      </c>
      <c r="F316" s="40">
        <v>42930.333333333336</v>
      </c>
      <c r="G316" s="38" t="s">
        <v>21</v>
      </c>
      <c r="H316" s="38">
        <v>56.0</v>
      </c>
      <c r="I316" s="38">
        <v>1830.0</v>
      </c>
      <c r="J316" s="38">
        <v>27.0</v>
      </c>
      <c r="K316" s="38" t="s">
        <v>23</v>
      </c>
      <c r="L316" s="38" t="s">
        <v>35</v>
      </c>
      <c r="M316" s="38" t="s">
        <v>814</v>
      </c>
      <c r="N316" s="38">
        <v>4980.0</v>
      </c>
      <c r="O316" s="38">
        <v>164033.0</v>
      </c>
      <c r="P316" s="38"/>
      <c r="Q316" s="38"/>
      <c r="R316" s="38"/>
      <c r="S316" s="38">
        <v>6.0</v>
      </c>
      <c r="T316" s="38"/>
      <c r="U316" s="38"/>
      <c r="V316" s="38"/>
      <c r="W316" s="38"/>
      <c r="X316" s="38"/>
      <c r="Y316" s="38"/>
    </row>
    <row r="317" ht="15.75" customHeight="1">
      <c r="A317" s="38">
        <v>2017.0</v>
      </c>
      <c r="B317" s="57" t="s">
        <v>99</v>
      </c>
      <c r="C317" s="38">
        <v>6.0</v>
      </c>
      <c r="D317" s="38"/>
      <c r="E317" s="38" t="s">
        <v>223</v>
      </c>
      <c r="F317" s="40">
        <v>42930.333333333336</v>
      </c>
      <c r="G317" s="38" t="s">
        <v>21</v>
      </c>
      <c r="H317" s="38">
        <v>62.0</v>
      </c>
      <c r="I317" s="38">
        <v>2445.0</v>
      </c>
      <c r="J317" s="38">
        <v>31.0</v>
      </c>
      <c r="K317" s="38" t="s">
        <v>816</v>
      </c>
      <c r="L317" s="38" t="s">
        <v>35</v>
      </c>
      <c r="M317" s="38" t="s">
        <v>814</v>
      </c>
      <c r="N317" s="38">
        <v>4984.0</v>
      </c>
      <c r="O317" s="38">
        <v>193745.0</v>
      </c>
      <c r="P317" s="38"/>
      <c r="Q317" s="38"/>
      <c r="R317" s="38"/>
      <c r="S317" s="38">
        <v>6.0</v>
      </c>
      <c r="T317" s="38"/>
      <c r="U317" s="38"/>
      <c r="V317" s="38"/>
      <c r="W317" s="38"/>
      <c r="X317" s="38"/>
      <c r="Y317" s="38"/>
    </row>
    <row r="318" ht="15.75" customHeight="1">
      <c r="A318" s="38">
        <v>2017.0</v>
      </c>
      <c r="B318" s="57" t="s">
        <v>99</v>
      </c>
      <c r="C318" s="38">
        <v>6.0</v>
      </c>
      <c r="D318" s="38"/>
      <c r="E318" s="38" t="s">
        <v>1198</v>
      </c>
      <c r="F318" s="40">
        <v>42930.375</v>
      </c>
      <c r="G318" s="38" t="s">
        <v>21</v>
      </c>
      <c r="H318" s="38">
        <v>61.0</v>
      </c>
      <c r="I318" s="38">
        <v>2390.0</v>
      </c>
      <c r="J318" s="38">
        <v>30.0</v>
      </c>
      <c r="K318" s="38" t="s">
        <v>23</v>
      </c>
      <c r="L318" s="38" t="s">
        <v>35</v>
      </c>
      <c r="M318" s="38" t="s">
        <v>814</v>
      </c>
      <c r="N318" s="38">
        <v>4992.0</v>
      </c>
      <c r="O318" s="38">
        <v>99020.0</v>
      </c>
      <c r="P318" s="38"/>
      <c r="Q318" s="38"/>
      <c r="R318" s="38">
        <v>1.0</v>
      </c>
      <c r="S318" s="38">
        <v>6.0</v>
      </c>
      <c r="T318" s="38"/>
      <c r="U318" s="38"/>
      <c r="V318" s="38"/>
      <c r="W318" s="38"/>
      <c r="X318" s="38"/>
      <c r="Y318" s="38"/>
    </row>
    <row r="319" ht="15.75" customHeight="1">
      <c r="A319" s="38">
        <v>2017.0</v>
      </c>
      <c r="B319" s="57" t="s">
        <v>99</v>
      </c>
      <c r="C319" s="38">
        <v>6.0</v>
      </c>
      <c r="D319" s="38"/>
      <c r="E319" s="38" t="s">
        <v>178</v>
      </c>
      <c r="F319" s="40">
        <v>42930.416666666664</v>
      </c>
      <c r="G319" s="38" t="s">
        <v>21</v>
      </c>
      <c r="H319" s="38">
        <v>60.0</v>
      </c>
      <c r="I319" s="38">
        <v>2300.0</v>
      </c>
      <c r="J319" s="38">
        <v>30.0</v>
      </c>
      <c r="K319" s="38" t="s">
        <v>23</v>
      </c>
      <c r="L319" s="38" t="s">
        <v>35</v>
      </c>
      <c r="M319" s="38" t="s">
        <v>814</v>
      </c>
      <c r="N319" s="38">
        <v>4981.0</v>
      </c>
      <c r="O319" s="38">
        <v>147399.0</v>
      </c>
      <c r="P319" s="38"/>
      <c r="Q319" s="38"/>
      <c r="R319" s="38"/>
      <c r="S319" s="38">
        <v>6.0</v>
      </c>
      <c r="T319" s="38"/>
      <c r="U319" s="38"/>
      <c r="V319" s="38"/>
      <c r="W319" s="38"/>
      <c r="X319" s="38"/>
      <c r="Y319" s="38"/>
    </row>
    <row r="320" ht="15.75" customHeight="1">
      <c r="A320" s="38">
        <v>2017.0</v>
      </c>
      <c r="B320" s="57" t="s">
        <v>99</v>
      </c>
      <c r="C320" s="38">
        <v>6.0</v>
      </c>
      <c r="D320" s="38"/>
      <c r="E320" s="38" t="s">
        <v>1199</v>
      </c>
      <c r="F320" s="40">
        <v>42930.458333333336</v>
      </c>
      <c r="G320" s="38" t="s">
        <v>21</v>
      </c>
      <c r="H320" s="38">
        <v>59.0</v>
      </c>
      <c r="I320" s="38">
        <v>2220.0</v>
      </c>
      <c r="J320" s="38">
        <v>29.0</v>
      </c>
      <c r="K320" s="38" t="s">
        <v>23</v>
      </c>
      <c r="L320" s="38" t="s">
        <v>35</v>
      </c>
      <c r="M320" s="38" t="s">
        <v>814</v>
      </c>
      <c r="N320" s="38">
        <v>4986.0</v>
      </c>
      <c r="O320" s="38">
        <v>42874.0</v>
      </c>
      <c r="P320" s="38"/>
      <c r="Q320" s="38"/>
      <c r="R320" s="38"/>
      <c r="S320" s="38">
        <v>6.0</v>
      </c>
      <c r="T320" s="38"/>
      <c r="U320" s="38"/>
      <c r="V320" s="38"/>
      <c r="W320" s="38"/>
      <c r="X320" s="38"/>
      <c r="Y320" s="38"/>
    </row>
    <row r="321" ht="15.75" customHeight="1">
      <c r="A321" s="38">
        <v>2017.0</v>
      </c>
      <c r="B321" s="57" t="s">
        <v>99</v>
      </c>
      <c r="C321" s="38">
        <v>6.0</v>
      </c>
      <c r="D321" s="38"/>
      <c r="E321" s="38" t="s">
        <v>1196</v>
      </c>
      <c r="F321" s="40">
        <v>42930.5</v>
      </c>
      <c r="G321" s="38" t="s">
        <v>21</v>
      </c>
      <c r="H321" s="38">
        <v>59.0</v>
      </c>
      <c r="I321" s="38">
        <v>1940.0</v>
      </c>
      <c r="J321" s="38">
        <v>28.0</v>
      </c>
      <c r="K321" s="38" t="s">
        <v>23</v>
      </c>
      <c r="L321" s="38" t="s">
        <v>35</v>
      </c>
      <c r="M321" s="38" t="s">
        <v>814</v>
      </c>
      <c r="N321" s="38">
        <v>4983.0</v>
      </c>
      <c r="O321" s="38">
        <v>161343.0</v>
      </c>
      <c r="P321" s="38"/>
      <c r="Q321" s="38"/>
      <c r="R321" s="38"/>
      <c r="S321" s="38">
        <v>6.0</v>
      </c>
      <c r="T321" s="38"/>
      <c r="U321" s="38"/>
      <c r="V321" s="38"/>
      <c r="W321" s="38"/>
      <c r="X321" s="38"/>
      <c r="Y321" s="38"/>
    </row>
    <row r="322" ht="15.75" customHeight="1">
      <c r="A322" s="38">
        <v>2017.0</v>
      </c>
      <c r="B322" s="57" t="s">
        <v>99</v>
      </c>
      <c r="C322" s="38">
        <v>6.0</v>
      </c>
      <c r="D322" s="38"/>
      <c r="E322" s="38" t="s">
        <v>1200</v>
      </c>
      <c r="F322" s="40">
        <v>42930.5</v>
      </c>
      <c r="G322" s="38" t="s">
        <v>21</v>
      </c>
      <c r="H322" s="38">
        <v>60.0</v>
      </c>
      <c r="I322" s="38">
        <v>2340.0</v>
      </c>
      <c r="J322" s="38">
        <v>30.0</v>
      </c>
      <c r="K322" s="38" t="s">
        <v>23</v>
      </c>
      <c r="L322" s="38" t="s">
        <v>35</v>
      </c>
      <c r="M322" s="38" t="s">
        <v>814</v>
      </c>
      <c r="N322" s="38">
        <v>4985.0</v>
      </c>
      <c r="O322" s="38">
        <v>79946.0</v>
      </c>
      <c r="P322" s="38"/>
      <c r="Q322" s="38"/>
      <c r="R322" s="38"/>
      <c r="S322" s="38">
        <v>6.0</v>
      </c>
      <c r="T322" s="38"/>
      <c r="U322" s="38"/>
      <c r="V322" s="38"/>
      <c r="W322" s="38"/>
      <c r="X322" s="38"/>
      <c r="Y322" s="38"/>
    </row>
    <row r="323" ht="15.75" customHeight="1">
      <c r="A323" s="38">
        <v>2017.0</v>
      </c>
      <c r="B323" s="57" t="s">
        <v>99</v>
      </c>
      <c r="C323" s="38">
        <v>6.0</v>
      </c>
      <c r="D323" s="38"/>
      <c r="E323" s="38" t="s">
        <v>1201</v>
      </c>
      <c r="F323" s="40">
        <v>42930.5</v>
      </c>
      <c r="G323" s="38" t="s">
        <v>21</v>
      </c>
      <c r="H323" s="38">
        <v>59.0</v>
      </c>
      <c r="I323" s="38">
        <v>2180.0</v>
      </c>
      <c r="J323" s="38">
        <v>29.0</v>
      </c>
      <c r="K323" s="38" t="s">
        <v>23</v>
      </c>
      <c r="L323" s="38" t="s">
        <v>35</v>
      </c>
      <c r="M323" s="38" t="s">
        <v>814</v>
      </c>
      <c r="N323" s="38">
        <v>4987.0</v>
      </c>
      <c r="O323" s="38">
        <v>133311.0</v>
      </c>
      <c r="P323" s="38"/>
      <c r="Q323" s="38"/>
      <c r="R323" s="38"/>
      <c r="S323" s="38">
        <v>6.0</v>
      </c>
      <c r="T323" s="38"/>
      <c r="U323" s="38"/>
      <c r="V323" s="38"/>
      <c r="W323" s="38"/>
      <c r="X323" s="38"/>
      <c r="Y323" s="38"/>
    </row>
    <row r="324" ht="15.75" customHeight="1">
      <c r="A324" s="38">
        <v>2017.0</v>
      </c>
      <c r="B324" s="57" t="s">
        <v>99</v>
      </c>
      <c r="C324" s="38">
        <v>6.0</v>
      </c>
      <c r="D324" s="38"/>
      <c r="E324" s="38" t="s">
        <v>1060</v>
      </c>
      <c r="F324" s="40">
        <v>42930.5</v>
      </c>
      <c r="G324" s="38" t="s">
        <v>21</v>
      </c>
      <c r="H324" s="38">
        <v>59.0</v>
      </c>
      <c r="I324" s="38">
        <v>2235.0</v>
      </c>
      <c r="J324" s="38">
        <v>29.0</v>
      </c>
      <c r="K324" s="38" t="s">
        <v>23</v>
      </c>
      <c r="L324" s="38" t="s">
        <v>35</v>
      </c>
      <c r="M324" s="38" t="s">
        <v>814</v>
      </c>
      <c r="N324" s="38">
        <v>4988.0</v>
      </c>
      <c r="O324" s="38">
        <v>156043.0</v>
      </c>
      <c r="P324" s="38"/>
      <c r="Q324" s="38"/>
      <c r="R324" s="38"/>
      <c r="S324" s="38">
        <v>6.0</v>
      </c>
      <c r="T324" s="38"/>
      <c r="U324" s="38"/>
      <c r="V324" s="38"/>
      <c r="W324" s="38"/>
      <c r="X324" s="38"/>
      <c r="Y324" s="38"/>
    </row>
    <row r="325" ht="15.75" customHeight="1">
      <c r="A325" s="38">
        <v>2017.0</v>
      </c>
      <c r="B325" s="57" t="s">
        <v>99</v>
      </c>
      <c r="C325" s="38">
        <v>6.0</v>
      </c>
      <c r="D325" s="38"/>
      <c r="E325" s="38" t="s">
        <v>1202</v>
      </c>
      <c r="F325" s="40">
        <v>42930.541666666664</v>
      </c>
      <c r="G325" s="38" t="s">
        <v>21</v>
      </c>
      <c r="H325" s="38">
        <v>58.0</v>
      </c>
      <c r="I325" s="38">
        <v>1905.0</v>
      </c>
      <c r="J325" s="38">
        <v>28.0</v>
      </c>
      <c r="K325" s="38" t="s">
        <v>23</v>
      </c>
      <c r="L325" s="38" t="s">
        <v>35</v>
      </c>
      <c r="M325" s="38" t="s">
        <v>814</v>
      </c>
      <c r="N325" s="38">
        <v>4989.0</v>
      </c>
      <c r="O325" s="38">
        <v>47713.0</v>
      </c>
      <c r="P325" s="38"/>
      <c r="Q325" s="38"/>
      <c r="R325" s="38"/>
      <c r="S325" s="38">
        <v>6.0</v>
      </c>
      <c r="T325" s="38"/>
      <c r="U325" s="38"/>
      <c r="V325" s="38"/>
      <c r="W325" s="38"/>
      <c r="X325" s="38"/>
      <c r="Y325" s="38"/>
    </row>
    <row r="326" ht="15.75" customHeight="1">
      <c r="A326" s="38">
        <v>2017.0</v>
      </c>
      <c r="B326" s="57" t="s">
        <v>99</v>
      </c>
      <c r="C326" s="38">
        <v>6.0</v>
      </c>
      <c r="D326" s="38"/>
      <c r="E326" s="38" t="s">
        <v>1043</v>
      </c>
      <c r="F326" s="40">
        <v>42930.604166666664</v>
      </c>
      <c r="G326" s="38" t="s">
        <v>21</v>
      </c>
      <c r="H326" s="38">
        <v>59.0</v>
      </c>
      <c r="I326" s="38">
        <v>2145.0</v>
      </c>
      <c r="J326" s="38">
        <v>29.0</v>
      </c>
      <c r="K326" s="38" t="s">
        <v>23</v>
      </c>
      <c r="L326" s="38" t="s">
        <v>35</v>
      </c>
      <c r="M326" s="38" t="s">
        <v>821</v>
      </c>
      <c r="N326" s="38">
        <v>4991.0</v>
      </c>
      <c r="O326" s="38">
        <v>130183.0</v>
      </c>
      <c r="P326" s="38"/>
      <c r="Q326" s="38"/>
      <c r="R326" s="38">
        <v>1.0</v>
      </c>
      <c r="S326" s="38">
        <v>6.0</v>
      </c>
      <c r="T326" s="38"/>
      <c r="U326" s="38"/>
      <c r="V326" s="38"/>
      <c r="W326" s="38"/>
      <c r="X326" s="38"/>
      <c r="Y326" s="38"/>
    </row>
    <row r="327" ht="15.75" customHeight="1">
      <c r="A327" s="38">
        <v>2017.0</v>
      </c>
      <c r="B327" s="57" t="s">
        <v>99</v>
      </c>
      <c r="C327" s="38">
        <v>6.0</v>
      </c>
      <c r="D327" s="38"/>
      <c r="E327" s="38" t="s">
        <v>1193</v>
      </c>
      <c r="F327" s="40">
        <v>42930.6875</v>
      </c>
      <c r="G327" s="38" t="s">
        <v>21</v>
      </c>
      <c r="H327" s="38">
        <v>62.0</v>
      </c>
      <c r="I327" s="38">
        <v>2550.0</v>
      </c>
      <c r="J327" s="38">
        <v>31.0</v>
      </c>
      <c r="K327" s="38" t="s">
        <v>23</v>
      </c>
      <c r="L327" s="38" t="s">
        <v>35</v>
      </c>
      <c r="M327" s="38" t="s">
        <v>35</v>
      </c>
      <c r="N327" s="38">
        <v>4990.0</v>
      </c>
      <c r="O327" s="38">
        <v>11536.0</v>
      </c>
      <c r="P327" s="38"/>
      <c r="Q327" s="38"/>
      <c r="R327" s="38">
        <v>1.0</v>
      </c>
      <c r="S327" s="38">
        <v>6.0</v>
      </c>
      <c r="T327" s="38"/>
      <c r="U327" s="38"/>
      <c r="V327" s="38"/>
      <c r="W327" s="38"/>
      <c r="X327" s="38"/>
      <c r="Y327" s="38"/>
    </row>
    <row r="328" ht="15.75" customHeight="1">
      <c r="A328" s="38">
        <v>2017.0</v>
      </c>
      <c r="B328" s="57" t="s">
        <v>99</v>
      </c>
      <c r="C328" s="38">
        <v>6.0</v>
      </c>
      <c r="D328" s="38"/>
      <c r="E328" s="38" t="s">
        <v>1191</v>
      </c>
      <c r="F328" s="40">
        <v>42930.833333333336</v>
      </c>
      <c r="G328" s="38" t="s">
        <v>21</v>
      </c>
      <c r="H328" s="38">
        <v>60.0</v>
      </c>
      <c r="I328" s="38">
        <v>2040.0</v>
      </c>
      <c r="J328" s="38">
        <v>29.0</v>
      </c>
      <c r="K328" s="38" t="s">
        <v>23</v>
      </c>
      <c r="L328" s="38" t="s">
        <v>35</v>
      </c>
      <c r="M328" s="38" t="s">
        <v>821</v>
      </c>
      <c r="N328" s="38">
        <v>4993.0</v>
      </c>
      <c r="O328" s="38">
        <v>17641.0</v>
      </c>
      <c r="P328" s="38"/>
      <c r="Q328" s="38"/>
      <c r="R328" s="38">
        <v>1.0</v>
      </c>
      <c r="S328" s="38">
        <v>6.0</v>
      </c>
      <c r="T328" s="38"/>
      <c r="U328" s="38"/>
      <c r="V328" s="38"/>
      <c r="W328" s="38"/>
      <c r="X328" s="38"/>
      <c r="Y328" s="38"/>
    </row>
    <row r="329" ht="15.75" customHeight="1">
      <c r="A329" s="38">
        <v>2017.0</v>
      </c>
      <c r="B329" s="57" t="s">
        <v>99</v>
      </c>
      <c r="C329" s="38">
        <v>6.0</v>
      </c>
      <c r="D329" s="38"/>
      <c r="E329" s="38" t="s">
        <v>142</v>
      </c>
      <c r="F329" s="40">
        <v>42931.333333333336</v>
      </c>
      <c r="G329" s="38" t="s">
        <v>21</v>
      </c>
      <c r="H329" s="38">
        <v>55.0</v>
      </c>
      <c r="I329" s="38">
        <v>1675.0</v>
      </c>
      <c r="J329" s="38">
        <v>27.0</v>
      </c>
      <c r="K329" s="38" t="s">
        <v>23</v>
      </c>
      <c r="L329" s="38" t="s">
        <v>35</v>
      </c>
      <c r="M329" s="38" t="s">
        <v>814</v>
      </c>
      <c r="N329" s="38">
        <v>4994.0</v>
      </c>
      <c r="O329" s="38">
        <v>44121.0</v>
      </c>
      <c r="P329" s="38"/>
      <c r="Q329" s="38"/>
      <c r="R329" s="38"/>
      <c r="S329" s="38">
        <v>6.0</v>
      </c>
      <c r="T329" s="38"/>
      <c r="U329" s="38"/>
      <c r="V329" s="38"/>
      <c r="W329" s="38"/>
      <c r="X329" s="38"/>
      <c r="Y329" s="38"/>
    </row>
    <row r="330" ht="15.75" customHeight="1">
      <c r="A330" s="38">
        <v>2017.0</v>
      </c>
      <c r="B330" s="57" t="s">
        <v>99</v>
      </c>
      <c r="C330" s="38">
        <v>6.0</v>
      </c>
      <c r="D330" s="38"/>
      <c r="E330" s="38" t="s">
        <v>858</v>
      </c>
      <c r="F330" s="40">
        <v>42931.520833333336</v>
      </c>
      <c r="G330" s="38" t="s">
        <v>21</v>
      </c>
      <c r="H330" s="38">
        <v>58.0</v>
      </c>
      <c r="I330" s="38">
        <v>1970.0</v>
      </c>
      <c r="J330" s="38">
        <v>29.0</v>
      </c>
      <c r="K330" s="38" t="s">
        <v>23</v>
      </c>
      <c r="L330" s="38" t="s">
        <v>35</v>
      </c>
      <c r="M330" s="38"/>
      <c r="N330" s="38">
        <v>4995.0</v>
      </c>
      <c r="O330" s="38">
        <v>174261.0</v>
      </c>
      <c r="P330" s="38"/>
      <c r="Q330" s="38"/>
      <c r="R330" s="38"/>
      <c r="S330" s="38">
        <v>6.0</v>
      </c>
      <c r="T330" s="38"/>
      <c r="U330" s="38"/>
      <c r="V330" s="38"/>
      <c r="W330" s="38"/>
      <c r="X330" s="38"/>
      <c r="Y330" s="38"/>
    </row>
    <row r="331" ht="15.75" customHeight="1">
      <c r="A331" s="38">
        <v>2017.0</v>
      </c>
      <c r="B331" s="57" t="s">
        <v>99</v>
      </c>
      <c r="C331" s="38">
        <v>6.0</v>
      </c>
      <c r="D331" s="38"/>
      <c r="E331" s="38" t="s">
        <v>883</v>
      </c>
      <c r="F331" s="40">
        <v>42931.791666666664</v>
      </c>
      <c r="G331" s="38" t="s">
        <v>21</v>
      </c>
      <c r="H331" s="38">
        <v>54.0</v>
      </c>
      <c r="I331" s="38">
        <v>1430.0</v>
      </c>
      <c r="J331" s="38">
        <v>25.0</v>
      </c>
      <c r="K331" s="38" t="s">
        <v>23</v>
      </c>
      <c r="L331" s="38" t="s">
        <v>35</v>
      </c>
      <c r="M331" s="38" t="s">
        <v>814</v>
      </c>
      <c r="N331" s="38">
        <v>4997.0</v>
      </c>
      <c r="O331" s="38">
        <v>43531.0</v>
      </c>
      <c r="P331" s="38"/>
      <c r="Q331" s="38">
        <v>1.0</v>
      </c>
      <c r="R331" s="38">
        <v>1.0</v>
      </c>
      <c r="S331" s="38">
        <v>6.0</v>
      </c>
      <c r="T331" s="38"/>
      <c r="U331" s="38"/>
      <c r="V331" s="38"/>
      <c r="W331" s="38"/>
      <c r="X331" s="38"/>
      <c r="Y331" s="38"/>
    </row>
    <row r="332" ht="15.75" customHeight="1">
      <c r="A332" s="38">
        <v>2017.0</v>
      </c>
      <c r="B332" s="57" t="s">
        <v>99</v>
      </c>
      <c r="C332" s="38">
        <v>6.0</v>
      </c>
      <c r="D332" s="38"/>
      <c r="E332" s="38" t="s">
        <v>883</v>
      </c>
      <c r="F332" s="40">
        <v>42931.833333333336</v>
      </c>
      <c r="G332" s="38" t="s">
        <v>21</v>
      </c>
      <c r="H332" s="38">
        <v>59.0</v>
      </c>
      <c r="I332" s="38">
        <v>2235.0</v>
      </c>
      <c r="J332" s="38">
        <v>30.0</v>
      </c>
      <c r="K332" s="38" t="s">
        <v>23</v>
      </c>
      <c r="L332" s="38" t="s">
        <v>35</v>
      </c>
      <c r="M332" s="38" t="s">
        <v>814</v>
      </c>
      <c r="N332" s="38">
        <v>4996.0</v>
      </c>
      <c r="O332" s="38">
        <v>174879.0</v>
      </c>
      <c r="P332" s="38"/>
      <c r="Q332" s="38">
        <v>1.0</v>
      </c>
      <c r="R332" s="38">
        <v>1.0</v>
      </c>
      <c r="S332" s="38">
        <v>6.0</v>
      </c>
      <c r="T332" s="38"/>
      <c r="U332" s="38"/>
      <c r="V332" s="38"/>
      <c r="W332" s="38"/>
      <c r="X332" s="38"/>
      <c r="Y332" s="38"/>
    </row>
    <row r="333" ht="15.75" customHeight="1">
      <c r="A333" s="38">
        <v>2017.0</v>
      </c>
      <c r="B333" s="38"/>
      <c r="C333" s="38">
        <v>6.0</v>
      </c>
      <c r="D333" s="38"/>
      <c r="E333" s="38" t="s">
        <v>133</v>
      </c>
      <c r="F333" s="40">
        <v>42921.0</v>
      </c>
      <c r="G333" s="38"/>
      <c r="H333" s="38">
        <v>58.0</v>
      </c>
      <c r="I333" s="38">
        <v>2085.0</v>
      </c>
      <c r="J333" s="38"/>
      <c r="K333" s="38"/>
      <c r="L333" s="38" t="s">
        <v>35</v>
      </c>
      <c r="M333" s="38"/>
      <c r="N333" s="38">
        <v>4950.0</v>
      </c>
      <c r="O333" s="38"/>
      <c r="P333" s="38"/>
      <c r="Q333" s="38"/>
      <c r="R333" s="38"/>
      <c r="S333" s="38"/>
      <c r="T333" s="38"/>
      <c r="U333" s="38"/>
      <c r="V333" s="38"/>
      <c r="W333" s="38"/>
      <c r="X333" s="38"/>
      <c r="Y333" s="38"/>
    </row>
    <row r="334" ht="15.75" customHeight="1">
      <c r="A334" s="38">
        <v>2017.0</v>
      </c>
      <c r="B334" s="38"/>
      <c r="C334" s="38">
        <v>6.0</v>
      </c>
      <c r="D334" s="38"/>
      <c r="E334" s="38" t="s">
        <v>133</v>
      </c>
      <c r="F334" s="40">
        <v>42921.0</v>
      </c>
      <c r="G334" s="38"/>
      <c r="H334" s="38">
        <v>62.0</v>
      </c>
      <c r="I334" s="38">
        <v>2515.0</v>
      </c>
      <c r="J334" s="38"/>
      <c r="K334" s="38"/>
      <c r="L334" s="38" t="s">
        <v>35</v>
      </c>
      <c r="M334" s="38"/>
      <c r="N334" s="38">
        <v>4951.0</v>
      </c>
      <c r="O334" s="38"/>
      <c r="P334" s="38"/>
      <c r="Q334" s="38"/>
      <c r="R334" s="38"/>
      <c r="S334" s="38"/>
      <c r="T334" s="38"/>
      <c r="U334" s="38"/>
      <c r="V334" s="38"/>
      <c r="W334" s="38"/>
      <c r="X334" s="38"/>
      <c r="Y334" s="38"/>
    </row>
    <row r="335" ht="15.75" customHeight="1">
      <c r="A335" s="38">
        <v>2017.0</v>
      </c>
      <c r="B335" s="38" t="s">
        <v>228</v>
      </c>
      <c r="C335" s="38">
        <v>7.0</v>
      </c>
      <c r="D335" s="38"/>
      <c r="E335" s="38" t="s">
        <v>117</v>
      </c>
      <c r="F335" s="40">
        <v>42841.38888888889</v>
      </c>
      <c r="G335" s="38" t="s">
        <v>21</v>
      </c>
      <c r="H335" s="38">
        <v>72.0</v>
      </c>
      <c r="I335" s="38">
        <v>4200.0</v>
      </c>
      <c r="J335" s="38">
        <v>39.0</v>
      </c>
      <c r="K335" s="38" t="s">
        <v>23</v>
      </c>
      <c r="L335" s="38" t="s">
        <v>23</v>
      </c>
      <c r="M335" s="38" t="s">
        <v>814</v>
      </c>
      <c r="N335" s="38">
        <v>1.0</v>
      </c>
      <c r="O335" s="38">
        <v>156015.0</v>
      </c>
      <c r="P335" s="38"/>
      <c r="Q335" s="38"/>
      <c r="R335" s="38"/>
      <c r="S335" s="38">
        <v>7.0</v>
      </c>
      <c r="T335" s="38"/>
      <c r="U335" s="38"/>
      <c r="V335" s="38"/>
      <c r="W335" s="38"/>
      <c r="X335" s="38"/>
      <c r="Y335" s="38"/>
    </row>
    <row r="336" ht="15.75" customHeight="1">
      <c r="A336" s="38">
        <v>2017.0</v>
      </c>
      <c r="B336" s="38" t="s">
        <v>228</v>
      </c>
      <c r="C336" s="38">
        <v>7.0</v>
      </c>
      <c r="D336" s="38">
        <v>39.0</v>
      </c>
      <c r="E336" s="38"/>
      <c r="F336" s="40">
        <v>42843.385416666664</v>
      </c>
      <c r="G336" s="38" t="s">
        <v>40</v>
      </c>
      <c r="H336" s="38">
        <v>75.0</v>
      </c>
      <c r="I336" s="38">
        <v>4100.0</v>
      </c>
      <c r="J336" s="38">
        <v>36.0</v>
      </c>
      <c r="K336" s="38" t="s">
        <v>23</v>
      </c>
      <c r="L336" s="38" t="s">
        <v>23</v>
      </c>
      <c r="M336" s="38" t="s">
        <v>814</v>
      </c>
      <c r="N336" s="38">
        <v>4690.0</v>
      </c>
      <c r="O336" s="38">
        <v>53443.0</v>
      </c>
      <c r="P336" s="38"/>
      <c r="Q336" s="38"/>
      <c r="R336" s="38"/>
      <c r="S336" s="38">
        <v>7.0</v>
      </c>
      <c r="T336" s="38">
        <v>7.0</v>
      </c>
      <c r="U336" s="38">
        <v>39.0</v>
      </c>
      <c r="V336" s="38" t="s">
        <v>414</v>
      </c>
      <c r="W336" s="38"/>
      <c r="X336" s="38"/>
      <c r="Y336" s="38"/>
    </row>
    <row r="337" ht="15.75" customHeight="1">
      <c r="A337" s="38">
        <v>2017.0</v>
      </c>
      <c r="B337" s="38" t="s">
        <v>228</v>
      </c>
      <c r="C337" s="38">
        <v>7.0</v>
      </c>
      <c r="D337" s="38">
        <v>39.0</v>
      </c>
      <c r="E337" s="38"/>
      <c r="F337" s="40">
        <v>42844.75</v>
      </c>
      <c r="G337" s="38" t="s">
        <v>40</v>
      </c>
      <c r="H337" s="38">
        <v>70.0</v>
      </c>
      <c r="I337" s="38">
        <v>4110.0</v>
      </c>
      <c r="J337" s="38"/>
      <c r="K337" s="38" t="s">
        <v>23</v>
      </c>
      <c r="L337" s="38"/>
      <c r="M337" s="38"/>
      <c r="N337" s="38">
        <v>4691.0</v>
      </c>
      <c r="O337" s="38">
        <v>147332.0</v>
      </c>
      <c r="P337" s="38"/>
      <c r="Q337" s="38"/>
      <c r="R337" s="38"/>
      <c r="S337" s="38">
        <v>7.0</v>
      </c>
      <c r="T337" s="38">
        <v>7.0</v>
      </c>
      <c r="U337" s="38">
        <v>39.0</v>
      </c>
      <c r="V337" s="38" t="s">
        <v>414</v>
      </c>
      <c r="W337" s="38"/>
      <c r="X337" s="38"/>
      <c r="Y337" s="38"/>
    </row>
    <row r="338" ht="15.75" customHeight="1">
      <c r="A338" s="38">
        <v>2017.0</v>
      </c>
      <c r="B338" s="38" t="s">
        <v>228</v>
      </c>
      <c r="C338" s="38">
        <v>7.0</v>
      </c>
      <c r="D338" s="38">
        <v>43.0</v>
      </c>
      <c r="E338" s="38"/>
      <c r="F338" s="40">
        <v>42850.395833333336</v>
      </c>
      <c r="G338" s="38" t="s">
        <v>40</v>
      </c>
      <c r="H338" s="38">
        <v>78.0</v>
      </c>
      <c r="I338" s="38">
        <v>5300.0</v>
      </c>
      <c r="J338" s="38">
        <v>43.0</v>
      </c>
      <c r="K338" s="38" t="s">
        <v>23</v>
      </c>
      <c r="L338" s="38" t="s">
        <v>23</v>
      </c>
      <c r="M338" s="38" t="s">
        <v>814</v>
      </c>
      <c r="N338" s="38">
        <v>4692.0</v>
      </c>
      <c r="O338" s="38">
        <v>157816.0</v>
      </c>
      <c r="P338" s="38"/>
      <c r="Q338" s="38"/>
      <c r="R338" s="38"/>
      <c r="S338" s="38">
        <v>7.0</v>
      </c>
      <c r="T338" s="38">
        <v>7.0</v>
      </c>
      <c r="U338" s="38">
        <v>43.0</v>
      </c>
      <c r="V338" s="38" t="s">
        <v>903</v>
      </c>
      <c r="W338" s="38"/>
      <c r="X338" s="38"/>
      <c r="Y338" s="38"/>
    </row>
    <row r="339" ht="15.75" customHeight="1">
      <c r="A339" s="38">
        <v>2017.0</v>
      </c>
      <c r="B339" s="38" t="s">
        <v>228</v>
      </c>
      <c r="C339" s="38">
        <v>7.0</v>
      </c>
      <c r="D339" s="38">
        <v>82.0</v>
      </c>
      <c r="E339" s="38"/>
      <c r="F339" s="40">
        <v>42851.416666666664</v>
      </c>
      <c r="G339" s="38" t="s">
        <v>40</v>
      </c>
      <c r="H339" s="38">
        <v>76.0</v>
      </c>
      <c r="I339" s="38">
        <v>4850.0</v>
      </c>
      <c r="J339" s="38">
        <v>39.0</v>
      </c>
      <c r="K339" s="38" t="s">
        <v>23</v>
      </c>
      <c r="L339" s="38" t="s">
        <v>23</v>
      </c>
      <c r="M339" s="38" t="s">
        <v>814</v>
      </c>
      <c r="N339" s="38">
        <v>4693.0</v>
      </c>
      <c r="O339" s="38">
        <v>38753.0</v>
      </c>
      <c r="P339" s="38"/>
      <c r="Q339" s="38"/>
      <c r="R339" s="38"/>
      <c r="S339" s="38">
        <v>7.0</v>
      </c>
      <c r="T339" s="38">
        <v>7.0</v>
      </c>
      <c r="U339" s="38">
        <v>82.0</v>
      </c>
      <c r="V339" s="38" t="s">
        <v>923</v>
      </c>
      <c r="W339" s="38"/>
      <c r="X339" s="38"/>
      <c r="Y339" s="38"/>
    </row>
    <row r="340" ht="15.75" customHeight="1">
      <c r="A340" s="38">
        <v>2017.0</v>
      </c>
      <c r="B340" s="38" t="s">
        <v>228</v>
      </c>
      <c r="C340" s="38">
        <v>7.0</v>
      </c>
      <c r="D340" s="38"/>
      <c r="E340" s="38" t="s">
        <v>914</v>
      </c>
      <c r="F340" s="40">
        <v>42854.319444444445</v>
      </c>
      <c r="G340" s="38" t="s">
        <v>21</v>
      </c>
      <c r="H340" s="38">
        <v>86.0</v>
      </c>
      <c r="I340" s="38">
        <v>7500.0</v>
      </c>
      <c r="J340" s="38">
        <v>48.0</v>
      </c>
      <c r="K340" s="38" t="s">
        <v>23</v>
      </c>
      <c r="L340" s="38" t="s">
        <v>35</v>
      </c>
      <c r="M340" s="38" t="s">
        <v>814</v>
      </c>
      <c r="N340" s="38">
        <v>4695.0</v>
      </c>
      <c r="O340" s="38">
        <v>44385.0</v>
      </c>
      <c r="P340" s="38"/>
      <c r="Q340" s="38"/>
      <c r="R340" s="38"/>
      <c r="S340" s="38">
        <v>7.0</v>
      </c>
      <c r="T340" s="38"/>
      <c r="U340" s="38"/>
      <c r="V340" s="38"/>
      <c r="W340" s="38"/>
      <c r="X340" s="38"/>
      <c r="Y340" s="38"/>
    </row>
    <row r="341" ht="15.75" customHeight="1">
      <c r="A341" s="38">
        <v>2017.0</v>
      </c>
      <c r="B341" s="38" t="s">
        <v>228</v>
      </c>
      <c r="C341" s="38">
        <v>7.0</v>
      </c>
      <c r="D341" s="38"/>
      <c r="E341" s="38" t="s">
        <v>914</v>
      </c>
      <c r="F341" s="40">
        <v>42854.416666666664</v>
      </c>
      <c r="G341" s="38" t="s">
        <v>21</v>
      </c>
      <c r="H341" s="38">
        <v>90.0</v>
      </c>
      <c r="I341" s="38">
        <v>9000.0</v>
      </c>
      <c r="J341" s="38">
        <v>50.0</v>
      </c>
      <c r="K341" s="38" t="s">
        <v>23</v>
      </c>
      <c r="L341" s="38" t="s">
        <v>35</v>
      </c>
      <c r="M341" s="38" t="s">
        <v>814</v>
      </c>
      <c r="N341" s="38">
        <v>4694.0</v>
      </c>
      <c r="O341" s="38">
        <v>180789.0</v>
      </c>
      <c r="P341" s="38"/>
      <c r="Q341" s="38"/>
      <c r="R341" s="38"/>
      <c r="S341" s="38">
        <v>7.0</v>
      </c>
      <c r="T341" s="38"/>
      <c r="U341" s="38"/>
      <c r="V341" s="38"/>
      <c r="W341" s="38"/>
      <c r="X341" s="38"/>
      <c r="Y341" s="38"/>
    </row>
    <row r="342" ht="15.75" customHeight="1">
      <c r="A342" s="38">
        <v>2017.0</v>
      </c>
      <c r="B342" s="38" t="s">
        <v>228</v>
      </c>
      <c r="C342" s="38">
        <v>7.0</v>
      </c>
      <c r="D342" s="38">
        <v>39.0</v>
      </c>
      <c r="E342" s="38"/>
      <c r="F342" s="40">
        <v>42854.604166666664</v>
      </c>
      <c r="G342" s="38" t="s">
        <v>40</v>
      </c>
      <c r="H342" s="38">
        <v>74.0</v>
      </c>
      <c r="I342" s="38">
        <v>4700.0</v>
      </c>
      <c r="J342" s="38">
        <v>40.0</v>
      </c>
      <c r="K342" s="38" t="s">
        <v>23</v>
      </c>
      <c r="L342" s="38" t="s">
        <v>23</v>
      </c>
      <c r="M342" s="38" t="s">
        <v>814</v>
      </c>
      <c r="N342" s="38">
        <v>4696.0</v>
      </c>
      <c r="O342" s="38">
        <v>106530.0</v>
      </c>
      <c r="P342" s="38"/>
      <c r="Q342" s="38"/>
      <c r="R342" s="38"/>
      <c r="S342" s="38">
        <v>7.0</v>
      </c>
      <c r="T342" s="38">
        <v>7.0</v>
      </c>
      <c r="U342" s="38">
        <v>39.0</v>
      </c>
      <c r="V342" s="38" t="s">
        <v>414</v>
      </c>
      <c r="W342" s="38"/>
      <c r="X342" s="38"/>
      <c r="Y342" s="38"/>
    </row>
    <row r="343" ht="15.75" customHeight="1">
      <c r="A343" s="38">
        <v>2017.0</v>
      </c>
      <c r="B343" s="38" t="s">
        <v>228</v>
      </c>
      <c r="C343" s="38">
        <v>7.0</v>
      </c>
      <c r="D343" s="38">
        <v>36.0</v>
      </c>
      <c r="E343" s="38"/>
      <c r="F343" s="40">
        <v>42860.385416666664</v>
      </c>
      <c r="G343" s="38" t="s">
        <v>40</v>
      </c>
      <c r="H343" s="38">
        <v>93.0</v>
      </c>
      <c r="I343" s="38">
        <v>9470.0</v>
      </c>
      <c r="J343" s="38">
        <v>52.0</v>
      </c>
      <c r="K343" s="38" t="s">
        <v>23</v>
      </c>
      <c r="L343" s="38" t="s">
        <v>23</v>
      </c>
      <c r="M343" s="38" t="s">
        <v>814</v>
      </c>
      <c r="N343" s="38">
        <v>4697.0</v>
      </c>
      <c r="O343" s="38">
        <v>9162.0</v>
      </c>
      <c r="P343" s="38"/>
      <c r="Q343" s="38"/>
      <c r="R343" s="38"/>
      <c r="S343" s="38">
        <v>7.0</v>
      </c>
      <c r="T343" s="38">
        <v>7.0</v>
      </c>
      <c r="U343" s="38">
        <v>36.0</v>
      </c>
      <c r="V343" s="38" t="s">
        <v>692</v>
      </c>
      <c r="W343" s="38"/>
      <c r="X343" s="38"/>
      <c r="Y343" s="38"/>
    </row>
    <row r="344" ht="15.75" customHeight="1">
      <c r="A344" s="38">
        <v>2017.0</v>
      </c>
      <c r="B344" s="38" t="s">
        <v>228</v>
      </c>
      <c r="C344" s="38">
        <v>7.0</v>
      </c>
      <c r="D344" s="38">
        <v>37.0</v>
      </c>
      <c r="E344" s="38"/>
      <c r="F344" s="39">
        <v>42862.0</v>
      </c>
      <c r="G344" s="38" t="s">
        <v>40</v>
      </c>
      <c r="H344" s="38">
        <v>77.0</v>
      </c>
      <c r="I344" s="38">
        <v>5770.0</v>
      </c>
      <c r="J344" s="38">
        <v>40.0</v>
      </c>
      <c r="K344" s="38" t="s">
        <v>23</v>
      </c>
      <c r="L344" s="38" t="s">
        <v>35</v>
      </c>
      <c r="M344" s="38" t="s">
        <v>821</v>
      </c>
      <c r="N344" s="38">
        <v>4687.0</v>
      </c>
      <c r="O344" s="38">
        <v>135182.0</v>
      </c>
      <c r="P344" s="38"/>
      <c r="Q344" s="38"/>
      <c r="R344" s="38"/>
      <c r="S344" s="38">
        <v>7.0</v>
      </c>
      <c r="T344" s="38">
        <v>7.0</v>
      </c>
      <c r="U344" s="38">
        <v>37.0</v>
      </c>
      <c r="V344" s="38" t="s">
        <v>716</v>
      </c>
      <c r="W344" s="38"/>
      <c r="X344" s="38"/>
      <c r="Y344" s="38"/>
    </row>
    <row r="345" ht="15.75" customHeight="1">
      <c r="A345" s="38">
        <v>2017.0</v>
      </c>
      <c r="B345" s="38" t="s">
        <v>228</v>
      </c>
      <c r="C345" s="38">
        <v>7.0</v>
      </c>
      <c r="D345" s="38"/>
      <c r="E345" s="38" t="s">
        <v>911</v>
      </c>
      <c r="F345" s="40">
        <v>42862.302083333336</v>
      </c>
      <c r="G345" s="38" t="s">
        <v>21</v>
      </c>
      <c r="H345" s="38">
        <v>75.0</v>
      </c>
      <c r="I345" s="38">
        <v>4500.0</v>
      </c>
      <c r="J345" s="38">
        <v>38.0</v>
      </c>
      <c r="K345" s="38" t="s">
        <v>23</v>
      </c>
      <c r="L345" s="38" t="s">
        <v>23</v>
      </c>
      <c r="M345" s="38"/>
      <c r="N345" s="38">
        <v>4685.0</v>
      </c>
      <c r="O345" s="38">
        <v>116366.0</v>
      </c>
      <c r="P345" s="38"/>
      <c r="Q345" s="38"/>
      <c r="R345" s="38"/>
      <c r="S345" s="38">
        <v>7.0</v>
      </c>
      <c r="T345" s="38"/>
      <c r="U345" s="38"/>
      <c r="V345" s="38"/>
      <c r="W345" s="38"/>
      <c r="X345" s="38"/>
      <c r="Y345" s="38"/>
    </row>
    <row r="346" ht="15.75" customHeight="1">
      <c r="A346" s="38">
        <v>2017.0</v>
      </c>
      <c r="B346" s="38" t="s">
        <v>228</v>
      </c>
      <c r="C346" s="38">
        <v>7.0</v>
      </c>
      <c r="D346" s="38"/>
      <c r="E346" s="38" t="s">
        <v>117</v>
      </c>
      <c r="F346" s="40">
        <v>42862.427083333336</v>
      </c>
      <c r="G346" s="38" t="s">
        <v>21</v>
      </c>
      <c r="H346" s="38">
        <v>68.0</v>
      </c>
      <c r="I346" s="38">
        <v>3500.0</v>
      </c>
      <c r="J346" s="38">
        <v>36.0</v>
      </c>
      <c r="K346" s="38" t="s">
        <v>23</v>
      </c>
      <c r="L346" s="38" t="s">
        <v>23</v>
      </c>
      <c r="M346" s="38"/>
      <c r="N346" s="38">
        <v>4686.0</v>
      </c>
      <c r="O346" s="38">
        <v>136878.0</v>
      </c>
      <c r="P346" s="38"/>
      <c r="Q346" s="38"/>
      <c r="R346" s="38"/>
      <c r="S346" s="38">
        <v>7.0</v>
      </c>
      <c r="T346" s="38"/>
      <c r="U346" s="38"/>
      <c r="V346" s="38"/>
      <c r="W346" s="38"/>
      <c r="X346" s="38"/>
      <c r="Y346" s="38"/>
    </row>
    <row r="347" ht="15.75" customHeight="1">
      <c r="A347" s="38">
        <v>2017.0</v>
      </c>
      <c r="B347" s="38" t="s">
        <v>228</v>
      </c>
      <c r="C347" s="38">
        <v>7.0</v>
      </c>
      <c r="D347" s="38">
        <v>36.0</v>
      </c>
      <c r="E347" s="38"/>
      <c r="F347" s="40">
        <v>42864.4375</v>
      </c>
      <c r="G347" s="38" t="s">
        <v>40</v>
      </c>
      <c r="H347" s="38">
        <v>75.0</v>
      </c>
      <c r="I347" s="38">
        <v>5000.0</v>
      </c>
      <c r="J347" s="38">
        <v>42.0</v>
      </c>
      <c r="K347" s="38" t="s">
        <v>23</v>
      </c>
      <c r="L347" s="38" t="s">
        <v>23</v>
      </c>
      <c r="M347" s="38"/>
      <c r="N347" s="38">
        <v>4688.0</v>
      </c>
      <c r="O347" s="38">
        <v>217598.0</v>
      </c>
      <c r="P347" s="38"/>
      <c r="Q347" s="38"/>
      <c r="R347" s="38"/>
      <c r="S347" s="38">
        <v>7.0</v>
      </c>
      <c r="T347" s="38">
        <v>7.0</v>
      </c>
      <c r="U347" s="38">
        <v>36.0</v>
      </c>
      <c r="V347" s="38" t="s">
        <v>692</v>
      </c>
      <c r="W347" s="38"/>
      <c r="X347" s="38"/>
      <c r="Y347" s="38"/>
    </row>
    <row r="348" ht="15.75" customHeight="1">
      <c r="A348" s="38">
        <v>2017.0</v>
      </c>
      <c r="B348" s="38" t="s">
        <v>228</v>
      </c>
      <c r="C348" s="38">
        <v>7.0</v>
      </c>
      <c r="D348" s="38"/>
      <c r="E348" s="38" t="s">
        <v>920</v>
      </c>
      <c r="F348" s="40">
        <v>42867.520833333336</v>
      </c>
      <c r="G348" s="38" t="s">
        <v>21</v>
      </c>
      <c r="H348" s="38">
        <v>75.0</v>
      </c>
      <c r="I348" s="38">
        <v>4710.0</v>
      </c>
      <c r="J348" s="38">
        <v>40.0</v>
      </c>
      <c r="K348" s="38" t="s">
        <v>23</v>
      </c>
      <c r="L348" s="38" t="s">
        <v>23</v>
      </c>
      <c r="M348" s="38" t="s">
        <v>814</v>
      </c>
      <c r="N348" s="38">
        <v>4689.0</v>
      </c>
      <c r="O348" s="38">
        <v>180789.0</v>
      </c>
      <c r="P348" s="38"/>
      <c r="Q348" s="38"/>
      <c r="R348" s="38"/>
      <c r="S348" s="38">
        <v>7.0</v>
      </c>
      <c r="T348" s="38"/>
      <c r="U348" s="38"/>
      <c r="V348" s="38"/>
      <c r="W348" s="38"/>
      <c r="X348" s="38"/>
      <c r="Y348" s="38"/>
    </row>
    <row r="349" ht="15.75" customHeight="1">
      <c r="A349" s="38">
        <v>2017.0</v>
      </c>
      <c r="B349" s="38" t="s">
        <v>228</v>
      </c>
      <c r="C349" s="38">
        <v>7.0</v>
      </c>
      <c r="D349" s="38">
        <v>36.0</v>
      </c>
      <c r="E349" s="38"/>
      <c r="F349" s="39">
        <v>42868.0</v>
      </c>
      <c r="G349" s="38" t="s">
        <v>40</v>
      </c>
      <c r="H349" s="38">
        <v>72.0</v>
      </c>
      <c r="I349" s="38">
        <v>4620.0</v>
      </c>
      <c r="J349" s="38">
        <v>39.0</v>
      </c>
      <c r="K349" s="38" t="s">
        <v>23</v>
      </c>
      <c r="L349" s="38" t="s">
        <v>23</v>
      </c>
      <c r="M349" s="38" t="s">
        <v>814</v>
      </c>
      <c r="N349" s="38">
        <v>4699.0</v>
      </c>
      <c r="O349" s="38">
        <v>176865.0</v>
      </c>
      <c r="P349" s="38"/>
      <c r="Q349" s="38"/>
      <c r="R349" s="38"/>
      <c r="S349" s="38">
        <v>7.0</v>
      </c>
      <c r="T349" s="38">
        <v>7.0</v>
      </c>
      <c r="U349" s="38">
        <v>36.0</v>
      </c>
      <c r="V349" s="38" t="s">
        <v>692</v>
      </c>
      <c r="W349" s="38"/>
      <c r="X349" s="38"/>
      <c r="Y349" s="38"/>
    </row>
    <row r="350" ht="15.75" customHeight="1">
      <c r="A350" s="38">
        <v>2017.0</v>
      </c>
      <c r="B350" s="38" t="s">
        <v>228</v>
      </c>
      <c r="C350" s="38">
        <v>7.0</v>
      </c>
      <c r="D350" s="38"/>
      <c r="E350" s="38" t="s">
        <v>1002</v>
      </c>
      <c r="F350" s="40">
        <v>42868.729166666664</v>
      </c>
      <c r="G350" s="38" t="s">
        <v>21</v>
      </c>
      <c r="H350" s="38">
        <v>78.0</v>
      </c>
      <c r="I350" s="38">
        <v>4850.0</v>
      </c>
      <c r="J350" s="38">
        <v>39.0</v>
      </c>
      <c r="K350" s="38" t="s">
        <v>23</v>
      </c>
      <c r="L350" s="38" t="s">
        <v>23</v>
      </c>
      <c r="M350" s="38" t="s">
        <v>814</v>
      </c>
      <c r="N350" s="38">
        <v>4698.0</v>
      </c>
      <c r="O350" s="38">
        <v>40537.0</v>
      </c>
      <c r="P350" s="38"/>
      <c r="Q350" s="38"/>
      <c r="R350" s="38"/>
      <c r="S350" s="38">
        <v>7.0</v>
      </c>
      <c r="T350" s="38"/>
      <c r="U350" s="38"/>
      <c r="V350" s="38"/>
      <c r="W350" s="38"/>
      <c r="X350" s="38"/>
      <c r="Y350" s="38"/>
    </row>
    <row r="351" ht="15.75" customHeight="1">
      <c r="A351" s="38">
        <v>2017.0</v>
      </c>
      <c r="B351" s="38" t="s">
        <v>228</v>
      </c>
      <c r="C351" s="38">
        <v>7.0</v>
      </c>
      <c r="D351" s="38"/>
      <c r="E351" s="38" t="s">
        <v>914</v>
      </c>
      <c r="F351" s="39">
        <v>42869.0</v>
      </c>
      <c r="G351" s="38" t="s">
        <v>21</v>
      </c>
      <c r="H351" s="38">
        <v>86.0</v>
      </c>
      <c r="I351" s="38">
        <v>5600.0</v>
      </c>
      <c r="J351" s="38">
        <v>39.0</v>
      </c>
      <c r="K351" s="38" t="s">
        <v>23</v>
      </c>
      <c r="L351" s="38" t="s">
        <v>35</v>
      </c>
      <c r="M351" s="38" t="s">
        <v>814</v>
      </c>
      <c r="N351" s="38">
        <v>4700.0</v>
      </c>
      <c r="O351" s="38">
        <v>157816.0</v>
      </c>
      <c r="P351" s="38"/>
      <c r="Q351" s="38"/>
      <c r="R351" s="38"/>
      <c r="S351" s="38">
        <v>7.0</v>
      </c>
      <c r="T351" s="38"/>
      <c r="U351" s="38"/>
      <c r="V351" s="38"/>
      <c r="W351" s="38"/>
      <c r="X351" s="38"/>
      <c r="Y351" s="38"/>
    </row>
    <row r="352" ht="15.75" customHeight="1">
      <c r="A352" s="38">
        <v>2017.0</v>
      </c>
      <c r="B352" s="38" t="s">
        <v>228</v>
      </c>
      <c r="C352" s="38">
        <v>7.0</v>
      </c>
      <c r="D352" s="38"/>
      <c r="E352" s="38" t="s">
        <v>1203</v>
      </c>
      <c r="F352" s="40">
        <v>42869.572916666664</v>
      </c>
      <c r="G352" s="38" t="s">
        <v>21</v>
      </c>
      <c r="H352" s="38">
        <v>76.0</v>
      </c>
      <c r="I352" s="38">
        <v>5700.0</v>
      </c>
      <c r="J352" s="38">
        <v>42.0</v>
      </c>
      <c r="K352" s="38" t="s">
        <v>23</v>
      </c>
      <c r="L352" s="38" t="s">
        <v>23</v>
      </c>
      <c r="M352" s="38" t="s">
        <v>814</v>
      </c>
      <c r="N352" s="38">
        <v>4701.0</v>
      </c>
      <c r="O352" s="38">
        <v>132839.0</v>
      </c>
      <c r="P352" s="38"/>
      <c r="Q352" s="38"/>
      <c r="R352" s="38"/>
      <c r="S352" s="38">
        <v>7.0</v>
      </c>
      <c r="T352" s="38"/>
      <c r="U352" s="38"/>
      <c r="V352" s="38"/>
      <c r="W352" s="38"/>
      <c r="X352" s="38"/>
      <c r="Y352" s="38"/>
    </row>
    <row r="353" ht="15.75" customHeight="1">
      <c r="A353" s="38">
        <v>2017.0</v>
      </c>
      <c r="B353" s="38" t="s">
        <v>228</v>
      </c>
      <c r="C353" s="38">
        <v>7.0</v>
      </c>
      <c r="D353" s="38"/>
      <c r="E353" s="38" t="s">
        <v>924</v>
      </c>
      <c r="F353" s="40">
        <v>42869.572916666664</v>
      </c>
      <c r="G353" s="38" t="s">
        <v>21</v>
      </c>
      <c r="H353" s="38">
        <v>74.0</v>
      </c>
      <c r="I353" s="38">
        <v>4360.0</v>
      </c>
      <c r="J353" s="38">
        <v>40.0</v>
      </c>
      <c r="K353" s="38" t="s">
        <v>23</v>
      </c>
      <c r="L353" s="38"/>
      <c r="M353" s="38"/>
      <c r="N353" s="38">
        <v>4702.0</v>
      </c>
      <c r="O353" s="38">
        <v>44555.0</v>
      </c>
      <c r="P353" s="38"/>
      <c r="Q353" s="38"/>
      <c r="R353" s="38"/>
      <c r="S353" s="38">
        <v>7.0</v>
      </c>
      <c r="T353" s="38"/>
      <c r="U353" s="38"/>
      <c r="V353" s="38"/>
      <c r="W353" s="38"/>
      <c r="X353" s="38"/>
      <c r="Y353" s="38"/>
    </row>
    <row r="354" ht="15.75" customHeight="1">
      <c r="A354" s="38">
        <v>2017.0</v>
      </c>
      <c r="B354" s="38" t="s">
        <v>228</v>
      </c>
      <c r="C354" s="38">
        <v>7.0</v>
      </c>
      <c r="D354" s="38">
        <v>36.0</v>
      </c>
      <c r="E354" s="38"/>
      <c r="F354" s="40">
        <v>42872.5625</v>
      </c>
      <c r="G354" s="38" t="s">
        <v>40</v>
      </c>
      <c r="H354" s="38">
        <v>74.0</v>
      </c>
      <c r="I354" s="38">
        <v>4600.0</v>
      </c>
      <c r="J354" s="38">
        <v>42.0</v>
      </c>
      <c r="K354" s="38" t="s">
        <v>23</v>
      </c>
      <c r="L354" s="38" t="s">
        <v>23</v>
      </c>
      <c r="M354" s="38" t="s">
        <v>814</v>
      </c>
      <c r="N354" s="38">
        <v>4705.0</v>
      </c>
      <c r="O354" s="38">
        <v>104806.0</v>
      </c>
      <c r="P354" s="38"/>
      <c r="Q354" s="38"/>
      <c r="R354" s="38"/>
      <c r="S354" s="38">
        <v>7.0</v>
      </c>
      <c r="T354" s="38">
        <v>7.0</v>
      </c>
      <c r="U354" s="38">
        <v>36.0</v>
      </c>
      <c r="V354" s="38" t="s">
        <v>692</v>
      </c>
      <c r="W354" s="38"/>
      <c r="X354" s="38"/>
      <c r="Y354" s="38"/>
    </row>
    <row r="355" ht="15.75" customHeight="1">
      <c r="A355" s="38">
        <v>2017.0</v>
      </c>
      <c r="B355" s="38" t="s">
        <v>228</v>
      </c>
      <c r="C355" s="38">
        <v>7.0</v>
      </c>
      <c r="D355" s="38"/>
      <c r="E355" s="38" t="s">
        <v>930</v>
      </c>
      <c r="F355" s="40">
        <v>42874.854166666664</v>
      </c>
      <c r="G355" s="38" t="s">
        <v>21</v>
      </c>
      <c r="H355" s="38">
        <v>74.0</v>
      </c>
      <c r="I355" s="38">
        <v>3920.0</v>
      </c>
      <c r="J355" s="38">
        <v>38.0</v>
      </c>
      <c r="K355" s="38" t="s">
        <v>23</v>
      </c>
      <c r="L355" s="38" t="s">
        <v>40</v>
      </c>
      <c r="M355" s="38" t="s">
        <v>821</v>
      </c>
      <c r="N355" s="38">
        <v>4707.0</v>
      </c>
      <c r="O355" s="38">
        <v>21466.0</v>
      </c>
      <c r="P355" s="38"/>
      <c r="Q355" s="38"/>
      <c r="R355" s="38"/>
      <c r="S355" s="38">
        <v>7.0</v>
      </c>
      <c r="T355" s="38"/>
      <c r="U355" s="38"/>
      <c r="V355" s="38"/>
      <c r="W355" s="38"/>
      <c r="X355" s="38"/>
      <c r="Y355" s="38"/>
    </row>
    <row r="356" ht="15.75" customHeight="1">
      <c r="A356" s="38">
        <v>2017.0</v>
      </c>
      <c r="B356" s="38" t="s">
        <v>228</v>
      </c>
      <c r="C356" s="38">
        <v>7.0</v>
      </c>
      <c r="D356" s="38">
        <v>38.0</v>
      </c>
      <c r="E356" s="38"/>
      <c r="F356" s="39">
        <v>42875.0</v>
      </c>
      <c r="G356" s="38" t="s">
        <v>40</v>
      </c>
      <c r="H356" s="38">
        <v>77.0</v>
      </c>
      <c r="I356" s="38">
        <v>5360.0</v>
      </c>
      <c r="J356" s="38">
        <v>42.0</v>
      </c>
      <c r="K356" s="38" t="s">
        <v>23</v>
      </c>
      <c r="L356" s="38" t="s">
        <v>23</v>
      </c>
      <c r="M356" s="38" t="s">
        <v>814</v>
      </c>
      <c r="N356" s="38">
        <v>4710.0</v>
      </c>
      <c r="O356" s="38">
        <v>44227.0</v>
      </c>
      <c r="P356" s="38"/>
      <c r="Q356" s="38"/>
      <c r="R356" s="38"/>
      <c r="S356" s="38">
        <v>7.0</v>
      </c>
      <c r="T356" s="38">
        <v>7.0</v>
      </c>
      <c r="U356" s="38">
        <v>38.0</v>
      </c>
      <c r="V356" s="38" t="s">
        <v>229</v>
      </c>
      <c r="W356" s="38"/>
      <c r="X356" s="38"/>
      <c r="Y356" s="38"/>
    </row>
    <row r="357" ht="15.75" customHeight="1">
      <c r="A357" s="38">
        <v>2017.0</v>
      </c>
      <c r="B357" s="38" t="s">
        <v>228</v>
      </c>
      <c r="C357" s="38">
        <v>7.0</v>
      </c>
      <c r="D357" s="38"/>
      <c r="E357" s="38" t="s">
        <v>937</v>
      </c>
      <c r="F357" s="39">
        <v>42875.0</v>
      </c>
      <c r="G357" s="38" t="s">
        <v>21</v>
      </c>
      <c r="H357" s="38">
        <v>76.0</v>
      </c>
      <c r="I357" s="38">
        <v>5320.0</v>
      </c>
      <c r="J357" s="38">
        <v>42.0</v>
      </c>
      <c r="K357" s="38" t="s">
        <v>23</v>
      </c>
      <c r="L357" s="38" t="s">
        <v>23</v>
      </c>
      <c r="M357" s="38" t="s">
        <v>814</v>
      </c>
      <c r="N357" s="38">
        <v>4711.0</v>
      </c>
      <c r="O357" s="38">
        <v>40524.0</v>
      </c>
      <c r="P357" s="38"/>
      <c r="Q357" s="38"/>
      <c r="R357" s="38"/>
      <c r="S357" s="38">
        <v>7.0</v>
      </c>
      <c r="T357" s="38"/>
      <c r="U357" s="38"/>
      <c r="V357" s="38"/>
      <c r="W357" s="38"/>
      <c r="X357" s="38"/>
      <c r="Y357" s="38"/>
    </row>
    <row r="358" ht="15.75" customHeight="1">
      <c r="A358" s="38">
        <v>2017.0</v>
      </c>
      <c r="B358" s="38" t="s">
        <v>228</v>
      </c>
      <c r="C358" s="38">
        <v>7.0</v>
      </c>
      <c r="D358" s="38"/>
      <c r="E358" s="38" t="s">
        <v>117</v>
      </c>
      <c r="F358" s="40">
        <v>42875.395833333336</v>
      </c>
      <c r="G358" s="38" t="s">
        <v>21</v>
      </c>
      <c r="H358" s="38">
        <v>77.0</v>
      </c>
      <c r="I358" s="38">
        <v>5230.0</v>
      </c>
      <c r="J358" s="38">
        <v>41.0</v>
      </c>
      <c r="K358" s="38" t="s">
        <v>23</v>
      </c>
      <c r="L358" s="38" t="s">
        <v>23</v>
      </c>
      <c r="M358" s="38"/>
      <c r="N358" s="38">
        <v>4708.0</v>
      </c>
      <c r="O358" s="38">
        <v>156043.0</v>
      </c>
      <c r="P358" s="38"/>
      <c r="Q358" s="38"/>
      <c r="R358" s="38"/>
      <c r="S358" s="38">
        <v>7.0</v>
      </c>
      <c r="T358" s="38"/>
      <c r="U358" s="38"/>
      <c r="V358" s="38"/>
      <c r="W358" s="38"/>
      <c r="X358" s="38"/>
      <c r="Y358" s="38"/>
    </row>
    <row r="359" ht="15.75" customHeight="1">
      <c r="A359" s="38">
        <v>2017.0</v>
      </c>
      <c r="B359" s="38" t="s">
        <v>228</v>
      </c>
      <c r="C359" s="38">
        <v>7.0</v>
      </c>
      <c r="D359" s="38"/>
      <c r="E359" s="38" t="s">
        <v>948</v>
      </c>
      <c r="F359" s="40">
        <v>42875.51736111111</v>
      </c>
      <c r="G359" s="38" t="s">
        <v>21</v>
      </c>
      <c r="H359" s="38">
        <v>82.0</v>
      </c>
      <c r="I359" s="38">
        <v>5800.0</v>
      </c>
      <c r="J359" s="38">
        <v>42.0</v>
      </c>
      <c r="K359" s="38" t="s">
        <v>23</v>
      </c>
      <c r="L359" s="38" t="s">
        <v>23</v>
      </c>
      <c r="M359" s="38"/>
      <c r="N359" s="38">
        <v>4709.0</v>
      </c>
      <c r="O359" s="38">
        <v>159691.0</v>
      </c>
      <c r="P359" s="38"/>
      <c r="Q359" s="38"/>
      <c r="R359" s="38"/>
      <c r="S359" s="38">
        <v>7.0</v>
      </c>
      <c r="T359" s="38"/>
      <c r="U359" s="38"/>
      <c r="V359" s="38"/>
      <c r="W359" s="38"/>
      <c r="X359" s="38"/>
      <c r="Y359" s="38"/>
    </row>
    <row r="360" ht="15.75" customHeight="1">
      <c r="A360" s="38">
        <v>2017.0</v>
      </c>
      <c r="B360" s="38" t="s">
        <v>228</v>
      </c>
      <c r="C360" s="38">
        <v>7.0</v>
      </c>
      <c r="D360" s="38"/>
      <c r="E360" s="38" t="s">
        <v>1005</v>
      </c>
      <c r="F360" s="40">
        <v>42875.604166666664</v>
      </c>
      <c r="G360" s="38" t="s">
        <v>21</v>
      </c>
      <c r="H360" s="38">
        <v>76.0</v>
      </c>
      <c r="I360" s="38">
        <v>5000.0</v>
      </c>
      <c r="J360" s="38">
        <v>41.0</v>
      </c>
      <c r="K360" s="38" t="s">
        <v>23</v>
      </c>
      <c r="L360" s="38" t="s">
        <v>40</v>
      </c>
      <c r="M360" s="38" t="s">
        <v>814</v>
      </c>
      <c r="N360" s="38">
        <v>4712.0</v>
      </c>
      <c r="O360" s="38">
        <v>158340.0</v>
      </c>
      <c r="P360" s="38"/>
      <c r="Q360" s="38"/>
      <c r="R360" s="38"/>
      <c r="S360" s="38">
        <v>7.0</v>
      </c>
      <c r="T360" s="38"/>
      <c r="U360" s="38"/>
      <c r="V360" s="38"/>
      <c r="W360" s="38"/>
      <c r="X360" s="38"/>
      <c r="Y360" s="38"/>
    </row>
    <row r="361" ht="15.75" customHeight="1">
      <c r="A361" s="38">
        <v>2017.0</v>
      </c>
      <c r="B361" s="38" t="s">
        <v>228</v>
      </c>
      <c r="C361" s="38">
        <v>7.0</v>
      </c>
      <c r="D361" s="38">
        <v>37.0</v>
      </c>
      <c r="E361" s="38"/>
      <c r="F361" s="40">
        <v>42875.8125</v>
      </c>
      <c r="G361" s="38" t="s">
        <v>40</v>
      </c>
      <c r="H361" s="38">
        <v>79.0</v>
      </c>
      <c r="I361" s="38">
        <v>5200.0</v>
      </c>
      <c r="J361" s="38">
        <v>42.0</v>
      </c>
      <c r="K361" s="38" t="s">
        <v>23</v>
      </c>
      <c r="L361" s="38" t="s">
        <v>40</v>
      </c>
      <c r="M361" s="38" t="s">
        <v>35</v>
      </c>
      <c r="N361" s="38">
        <v>4713.0</v>
      </c>
      <c r="O361" s="38">
        <v>180894.0</v>
      </c>
      <c r="P361" s="38"/>
      <c r="Q361" s="38"/>
      <c r="R361" s="38"/>
      <c r="S361" s="38">
        <v>7.0</v>
      </c>
      <c r="T361" s="38">
        <v>7.0</v>
      </c>
      <c r="U361" s="38">
        <v>37.0</v>
      </c>
      <c r="V361" s="38" t="s">
        <v>716</v>
      </c>
      <c r="W361" s="38"/>
      <c r="X361" s="38"/>
      <c r="Y361" s="38"/>
    </row>
    <row r="362" ht="15.75" customHeight="1">
      <c r="A362" s="38">
        <v>2017.0</v>
      </c>
      <c r="B362" s="38" t="s">
        <v>228</v>
      </c>
      <c r="C362" s="38">
        <v>7.0</v>
      </c>
      <c r="D362" s="38"/>
      <c r="E362" s="38" t="s">
        <v>931</v>
      </c>
      <c r="F362" s="40">
        <v>42876.375</v>
      </c>
      <c r="G362" s="38" t="s">
        <v>21</v>
      </c>
      <c r="H362" s="38">
        <v>74.0</v>
      </c>
      <c r="I362" s="38">
        <v>4800.0</v>
      </c>
      <c r="J362" s="38">
        <v>42.0</v>
      </c>
      <c r="K362" s="38" t="s">
        <v>23</v>
      </c>
      <c r="L362" s="38" t="s">
        <v>23</v>
      </c>
      <c r="M362" s="38" t="s">
        <v>814</v>
      </c>
      <c r="N362" s="38">
        <v>4714.0</v>
      </c>
      <c r="O362" s="38">
        <v>25549.0</v>
      </c>
      <c r="P362" s="38"/>
      <c r="Q362" s="38"/>
      <c r="R362" s="38"/>
      <c r="S362" s="38">
        <v>7.0</v>
      </c>
      <c r="T362" s="38"/>
      <c r="U362" s="38"/>
      <c r="V362" s="38"/>
      <c r="W362" s="38"/>
      <c r="X362" s="38"/>
      <c r="Y362" s="38"/>
    </row>
    <row r="363" ht="15.75" customHeight="1">
      <c r="A363" s="38">
        <v>2017.0</v>
      </c>
      <c r="B363" s="38" t="s">
        <v>228</v>
      </c>
      <c r="C363" s="38">
        <v>7.0</v>
      </c>
      <c r="D363" s="38">
        <v>38.0</v>
      </c>
      <c r="E363" s="38"/>
      <c r="F363" s="40">
        <v>42876.385416666664</v>
      </c>
      <c r="G363" s="38" t="s">
        <v>40</v>
      </c>
      <c r="H363" s="38">
        <v>76.0</v>
      </c>
      <c r="I363" s="38">
        <v>4800.0</v>
      </c>
      <c r="J363" s="38">
        <v>38.0</v>
      </c>
      <c r="K363" s="38" t="s">
        <v>23</v>
      </c>
      <c r="L363" s="38" t="s">
        <v>23</v>
      </c>
      <c r="M363" s="38"/>
      <c r="N363" s="38">
        <v>4715.0</v>
      </c>
      <c r="O363" s="38">
        <v>201636.0</v>
      </c>
      <c r="P363" s="38"/>
      <c r="Q363" s="38"/>
      <c r="R363" s="38"/>
      <c r="S363" s="38">
        <v>7.0</v>
      </c>
      <c r="T363" s="38">
        <v>7.0</v>
      </c>
      <c r="U363" s="38">
        <v>38.0</v>
      </c>
      <c r="V363" s="38" t="s">
        <v>229</v>
      </c>
      <c r="W363" s="38"/>
      <c r="X363" s="38"/>
      <c r="Y363" s="38"/>
    </row>
    <row r="364" ht="15.75" customHeight="1">
      <c r="A364" s="38">
        <v>2017.0</v>
      </c>
      <c r="B364" s="38" t="s">
        <v>228</v>
      </c>
      <c r="C364" s="38">
        <v>7.0</v>
      </c>
      <c r="D364" s="38"/>
      <c r="E364" s="38" t="s">
        <v>913</v>
      </c>
      <c r="F364" s="40">
        <v>42876.875</v>
      </c>
      <c r="G364" s="38" t="s">
        <v>21</v>
      </c>
      <c r="H364" s="38">
        <v>86.0</v>
      </c>
      <c r="I364" s="38">
        <v>6700.0</v>
      </c>
      <c r="J364" s="38">
        <v>42.0</v>
      </c>
      <c r="K364" s="38" t="s">
        <v>23</v>
      </c>
      <c r="L364" s="38" t="s">
        <v>23</v>
      </c>
      <c r="M364" s="38"/>
      <c r="N364" s="38">
        <v>4716.0</v>
      </c>
      <c r="O364" s="38">
        <v>58153.0</v>
      </c>
      <c r="P364" s="38"/>
      <c r="Q364" s="38"/>
      <c r="R364" s="38"/>
      <c r="S364" s="38">
        <v>7.0</v>
      </c>
      <c r="T364" s="38"/>
      <c r="U364" s="38"/>
      <c r="V364" s="38"/>
      <c r="W364" s="38"/>
      <c r="X364" s="38"/>
      <c r="Y364" s="38"/>
    </row>
    <row r="365" ht="15.75" customHeight="1">
      <c r="A365" s="38">
        <v>2017.0</v>
      </c>
      <c r="B365" s="38" t="s">
        <v>228</v>
      </c>
      <c r="C365" s="38">
        <v>7.0</v>
      </c>
      <c r="D365" s="38">
        <v>36.0</v>
      </c>
      <c r="E365" s="38"/>
      <c r="F365" s="40">
        <v>42878.375</v>
      </c>
      <c r="G365" s="38" t="s">
        <v>40</v>
      </c>
      <c r="H365" s="38">
        <v>74.0</v>
      </c>
      <c r="I365" s="38">
        <v>4700.0</v>
      </c>
      <c r="J365" s="38">
        <v>40.0</v>
      </c>
      <c r="K365" s="38" t="s">
        <v>23</v>
      </c>
      <c r="L365" s="38" t="s">
        <v>23</v>
      </c>
      <c r="M365" s="38" t="s">
        <v>814</v>
      </c>
      <c r="N365" s="38">
        <v>4717.0</v>
      </c>
      <c r="O365" s="38">
        <v>19854.0</v>
      </c>
      <c r="P365" s="38"/>
      <c r="Q365" s="38"/>
      <c r="R365" s="38"/>
      <c r="S365" s="38">
        <v>7.0</v>
      </c>
      <c r="T365" s="38">
        <v>7.0</v>
      </c>
      <c r="U365" s="38">
        <v>36.0</v>
      </c>
      <c r="V365" s="38" t="s">
        <v>692</v>
      </c>
      <c r="W365" s="38"/>
      <c r="X365" s="38"/>
      <c r="Y365" s="38"/>
    </row>
    <row r="366" ht="15.75" customHeight="1">
      <c r="A366" s="38">
        <v>2017.0</v>
      </c>
      <c r="B366" s="38" t="s">
        <v>228</v>
      </c>
      <c r="C366" s="38">
        <v>7.0</v>
      </c>
      <c r="D366" s="38">
        <v>93.0</v>
      </c>
      <c r="E366" s="38"/>
      <c r="F366" s="40">
        <v>42879.583333333336</v>
      </c>
      <c r="G366" s="38" t="s">
        <v>40</v>
      </c>
      <c r="H366" s="38">
        <v>81.0</v>
      </c>
      <c r="I366" s="38">
        <v>6230.0</v>
      </c>
      <c r="J366" s="38">
        <v>42.0</v>
      </c>
      <c r="K366" s="38" t="s">
        <v>23</v>
      </c>
      <c r="L366" s="38" t="s">
        <v>40</v>
      </c>
      <c r="M366" s="38"/>
      <c r="N366" s="38">
        <v>4720.0</v>
      </c>
      <c r="O366" s="38">
        <v>205646.0</v>
      </c>
      <c r="P366" s="38" t="s">
        <v>816</v>
      </c>
      <c r="Q366" s="38"/>
      <c r="R366" s="38"/>
      <c r="S366" s="38">
        <v>7.0</v>
      </c>
      <c r="T366" s="38">
        <v>7.0</v>
      </c>
      <c r="U366" s="38">
        <v>93.0</v>
      </c>
      <c r="V366" s="38" t="s">
        <v>915</v>
      </c>
      <c r="W366" s="38"/>
      <c r="X366" s="38"/>
      <c r="Y366" s="38"/>
    </row>
    <row r="367" ht="15.75" customHeight="1">
      <c r="A367" s="38">
        <v>2017.0</v>
      </c>
      <c r="B367" s="38" t="s">
        <v>228</v>
      </c>
      <c r="C367" s="38">
        <v>7.0</v>
      </c>
      <c r="D367" s="38">
        <v>89.0</v>
      </c>
      <c r="E367" s="38"/>
      <c r="F367" s="40">
        <v>42879.708333333336</v>
      </c>
      <c r="G367" s="38" t="s">
        <v>40</v>
      </c>
      <c r="H367" s="38">
        <v>75.0</v>
      </c>
      <c r="I367" s="38">
        <v>5000.0</v>
      </c>
      <c r="J367" s="38">
        <v>40.0</v>
      </c>
      <c r="K367" s="38" t="s">
        <v>23</v>
      </c>
      <c r="L367" s="38" t="s">
        <v>23</v>
      </c>
      <c r="M367" s="38"/>
      <c r="N367" s="38">
        <v>4719.0</v>
      </c>
      <c r="O367" s="38">
        <v>8874.0</v>
      </c>
      <c r="P367" s="38"/>
      <c r="Q367" s="38"/>
      <c r="R367" s="38"/>
      <c r="S367" s="38">
        <v>7.0</v>
      </c>
      <c r="T367" s="38">
        <v>7.0</v>
      </c>
      <c r="U367" s="38">
        <v>89.0</v>
      </c>
      <c r="V367" s="38" t="s">
        <v>914</v>
      </c>
      <c r="W367" s="38"/>
      <c r="X367" s="38"/>
      <c r="Y367" s="38"/>
    </row>
    <row r="368" ht="15.75" customHeight="1">
      <c r="A368" s="38">
        <v>2017.0</v>
      </c>
      <c r="B368" s="38" t="s">
        <v>228</v>
      </c>
      <c r="C368" s="38">
        <v>7.0</v>
      </c>
      <c r="D368" s="38"/>
      <c r="E368" s="38" t="s">
        <v>1016</v>
      </c>
      <c r="F368" s="40">
        <v>42881.354166666664</v>
      </c>
      <c r="G368" s="38" t="s">
        <v>21</v>
      </c>
      <c r="H368" s="38">
        <v>73.0</v>
      </c>
      <c r="I368" s="38">
        <v>5020.0</v>
      </c>
      <c r="J368" s="38">
        <v>41.0</v>
      </c>
      <c r="K368" s="38" t="s">
        <v>23</v>
      </c>
      <c r="L368" s="38" t="s">
        <v>35</v>
      </c>
      <c r="M368" s="38" t="s">
        <v>814</v>
      </c>
      <c r="N368" s="38">
        <v>4721.0</v>
      </c>
      <c r="O368" s="38">
        <v>59715.0</v>
      </c>
      <c r="P368" s="38"/>
      <c r="Q368" s="38"/>
      <c r="R368" s="38"/>
      <c r="S368" s="38">
        <v>7.0</v>
      </c>
      <c r="T368" s="38"/>
      <c r="U368" s="38"/>
      <c r="V368" s="38"/>
      <c r="W368" s="38"/>
      <c r="X368" s="38"/>
      <c r="Y368" s="38"/>
    </row>
    <row r="369" ht="15.75" customHeight="1">
      <c r="A369" s="38">
        <v>2017.0</v>
      </c>
      <c r="B369" s="38" t="s">
        <v>228</v>
      </c>
      <c r="C369" s="38">
        <v>7.0</v>
      </c>
      <c r="D369" s="38"/>
      <c r="E369" s="38" t="s">
        <v>1016</v>
      </c>
      <c r="F369" s="40">
        <v>42881.354166666664</v>
      </c>
      <c r="G369" s="38" t="s">
        <v>21</v>
      </c>
      <c r="H369" s="38">
        <v>75.0</v>
      </c>
      <c r="I369" s="38">
        <v>4600.0</v>
      </c>
      <c r="J369" s="38">
        <v>38.0</v>
      </c>
      <c r="K369" s="38" t="s">
        <v>23</v>
      </c>
      <c r="L369" s="38" t="s">
        <v>23</v>
      </c>
      <c r="M369" s="38" t="s">
        <v>814</v>
      </c>
      <c r="N369" s="38">
        <v>4722.0</v>
      </c>
      <c r="O369" s="38">
        <v>158184.0</v>
      </c>
      <c r="P369" s="38"/>
      <c r="Q369" s="38"/>
      <c r="R369" s="38"/>
      <c r="S369" s="38">
        <v>7.0</v>
      </c>
      <c r="T369" s="38"/>
      <c r="U369" s="38"/>
      <c r="V369" s="38"/>
      <c r="W369" s="38"/>
      <c r="X369" s="38"/>
      <c r="Y369" s="38"/>
    </row>
    <row r="370" ht="15.75" customHeight="1">
      <c r="A370" s="38">
        <v>2017.0</v>
      </c>
      <c r="B370" s="38" t="s">
        <v>228</v>
      </c>
      <c r="C370" s="38">
        <v>7.0</v>
      </c>
      <c r="D370" s="38"/>
      <c r="E370" s="38" t="s">
        <v>1204</v>
      </c>
      <c r="F370" s="40">
        <v>42881.6875</v>
      </c>
      <c r="G370" s="38" t="s">
        <v>21</v>
      </c>
      <c r="H370" s="38">
        <v>78.0</v>
      </c>
      <c r="I370" s="38">
        <v>4530.0</v>
      </c>
      <c r="J370" s="38">
        <v>38.0</v>
      </c>
      <c r="K370" s="38" t="s">
        <v>23</v>
      </c>
      <c r="L370" s="38"/>
      <c r="M370" s="38"/>
      <c r="N370" s="38">
        <v>4723.0</v>
      </c>
      <c r="O370" s="38">
        <v>156362.0</v>
      </c>
      <c r="P370" s="38"/>
      <c r="Q370" s="38"/>
      <c r="R370" s="38"/>
      <c r="S370" s="38">
        <v>7.0</v>
      </c>
      <c r="T370" s="38"/>
      <c r="U370" s="38"/>
      <c r="V370" s="38"/>
      <c r="W370" s="38"/>
      <c r="X370" s="38"/>
      <c r="Y370" s="38"/>
    </row>
    <row r="371" ht="15.75" customHeight="1">
      <c r="A371" s="38">
        <v>2017.0</v>
      </c>
      <c r="B371" s="38" t="s">
        <v>228</v>
      </c>
      <c r="C371" s="38">
        <v>7.0</v>
      </c>
      <c r="D371" s="38"/>
      <c r="E371" s="38" t="s">
        <v>933</v>
      </c>
      <c r="F371" s="40">
        <v>42882.354166666664</v>
      </c>
      <c r="G371" s="38" t="s">
        <v>21</v>
      </c>
      <c r="H371" s="38">
        <v>78.0</v>
      </c>
      <c r="I371" s="38">
        <v>5570.0</v>
      </c>
      <c r="J371" s="38">
        <v>42.0</v>
      </c>
      <c r="K371" s="38" t="s">
        <v>23</v>
      </c>
      <c r="L371" s="38"/>
      <c r="M371" s="38"/>
      <c r="N371" s="38">
        <v>4724.0</v>
      </c>
      <c r="O371" s="38">
        <v>110432.0</v>
      </c>
      <c r="P371" s="38"/>
      <c r="Q371" s="38"/>
      <c r="R371" s="38"/>
      <c r="S371" s="38">
        <v>7.0</v>
      </c>
      <c r="T371" s="38"/>
      <c r="U371" s="38"/>
      <c r="V371" s="38"/>
      <c r="W371" s="38"/>
      <c r="X371" s="38"/>
      <c r="Y371" s="38"/>
    </row>
    <row r="372" ht="15.75" customHeight="1">
      <c r="A372" s="38">
        <v>2017.0</v>
      </c>
      <c r="B372" s="38" t="s">
        <v>228</v>
      </c>
      <c r="C372" s="38">
        <v>7.0</v>
      </c>
      <c r="D372" s="38"/>
      <c r="E372" s="38" t="s">
        <v>33</v>
      </c>
      <c r="F372" s="40">
        <v>42882.458333333336</v>
      </c>
      <c r="G372" s="38" t="s">
        <v>21</v>
      </c>
      <c r="H372" s="38">
        <v>73.0</v>
      </c>
      <c r="I372" s="38">
        <v>4640.0</v>
      </c>
      <c r="J372" s="38">
        <v>40.0</v>
      </c>
      <c r="K372" s="38" t="s">
        <v>23</v>
      </c>
      <c r="L372" s="38"/>
      <c r="M372" s="38"/>
      <c r="N372" s="38">
        <v>4725.0</v>
      </c>
      <c r="O372" s="38">
        <v>156015.0</v>
      </c>
      <c r="P372" s="38"/>
      <c r="Q372" s="38"/>
      <c r="R372" s="38"/>
      <c r="S372" s="38">
        <v>7.0</v>
      </c>
      <c r="T372" s="38"/>
      <c r="U372" s="38"/>
      <c r="V372" s="38"/>
      <c r="W372" s="38"/>
      <c r="X372" s="38"/>
      <c r="Y372" s="38"/>
    </row>
    <row r="373" ht="15.75" customHeight="1">
      <c r="A373" s="38">
        <v>2017.0</v>
      </c>
      <c r="B373" s="38" t="s">
        <v>228</v>
      </c>
      <c r="C373" s="38">
        <v>7.0</v>
      </c>
      <c r="D373" s="38"/>
      <c r="E373" s="38" t="s">
        <v>1205</v>
      </c>
      <c r="F373" s="40">
        <v>42882.520833333336</v>
      </c>
      <c r="G373" s="38" t="s">
        <v>21</v>
      </c>
      <c r="H373" s="38">
        <v>72.0</v>
      </c>
      <c r="I373" s="38">
        <v>4330.0</v>
      </c>
      <c r="J373" s="38">
        <v>38.0</v>
      </c>
      <c r="K373" s="38" t="s">
        <v>23</v>
      </c>
      <c r="L373" s="38" t="s">
        <v>23</v>
      </c>
      <c r="M373" s="38"/>
      <c r="N373" s="38">
        <v>4726.0</v>
      </c>
      <c r="O373" s="38">
        <v>16944.0</v>
      </c>
      <c r="P373" s="38"/>
      <c r="Q373" s="38"/>
      <c r="R373" s="38"/>
      <c r="S373" s="38">
        <v>7.0</v>
      </c>
      <c r="T373" s="38"/>
      <c r="U373" s="38"/>
      <c r="V373" s="38"/>
      <c r="W373" s="38"/>
      <c r="X373" s="38"/>
      <c r="Y373" s="38"/>
    </row>
    <row r="374" ht="15.75" customHeight="1">
      <c r="A374" s="38">
        <v>2017.0</v>
      </c>
      <c r="B374" s="38" t="s">
        <v>228</v>
      </c>
      <c r="C374" s="38">
        <v>7.0</v>
      </c>
      <c r="D374" s="38">
        <v>40.0</v>
      </c>
      <c r="E374" s="38"/>
      <c r="F374" s="40">
        <v>42882.8125</v>
      </c>
      <c r="G374" s="38" t="s">
        <v>40</v>
      </c>
      <c r="H374" s="38">
        <v>75.0</v>
      </c>
      <c r="I374" s="38">
        <v>5200.0</v>
      </c>
      <c r="J374" s="38">
        <v>40.0</v>
      </c>
      <c r="K374" s="38" t="s">
        <v>23</v>
      </c>
      <c r="L374" s="38" t="s">
        <v>23</v>
      </c>
      <c r="M374" s="38"/>
      <c r="N374" s="38">
        <v>4727.0</v>
      </c>
      <c r="O374" s="38">
        <v>166373.0</v>
      </c>
      <c r="P374" s="38"/>
      <c r="Q374" s="38"/>
      <c r="R374" s="38"/>
      <c r="S374" s="38">
        <v>7.0</v>
      </c>
      <c r="T374" s="38">
        <v>7.0</v>
      </c>
      <c r="U374" s="38">
        <v>40.0</v>
      </c>
      <c r="V374" s="38" t="s">
        <v>739</v>
      </c>
      <c r="W374" s="38"/>
      <c r="X374" s="38"/>
      <c r="Y374" s="38"/>
    </row>
    <row r="375" ht="15.75" customHeight="1">
      <c r="A375" s="38">
        <v>2017.0</v>
      </c>
      <c r="B375" s="38" t="s">
        <v>228</v>
      </c>
      <c r="C375" s="38">
        <v>7.0</v>
      </c>
      <c r="D375" s="38"/>
      <c r="E375" s="38" t="s">
        <v>1206</v>
      </c>
      <c r="F375" s="40">
        <v>42883.385416666664</v>
      </c>
      <c r="G375" s="38" t="s">
        <v>21</v>
      </c>
      <c r="H375" s="38">
        <v>76.0</v>
      </c>
      <c r="I375" s="38">
        <v>4870.0</v>
      </c>
      <c r="J375" s="38">
        <v>38.0</v>
      </c>
      <c r="K375" s="38" t="s">
        <v>23</v>
      </c>
      <c r="L375" s="38" t="s">
        <v>23</v>
      </c>
      <c r="M375" s="38"/>
      <c r="N375" s="38">
        <v>4728.0</v>
      </c>
      <c r="O375" s="38">
        <v>14140.0</v>
      </c>
      <c r="P375" s="38"/>
      <c r="Q375" s="38"/>
      <c r="R375" s="38"/>
      <c r="S375" s="38">
        <v>7.0</v>
      </c>
      <c r="T375" s="38"/>
      <c r="U375" s="38"/>
      <c r="V375" s="38"/>
      <c r="W375" s="38"/>
      <c r="X375" s="38"/>
      <c r="Y375" s="38"/>
    </row>
    <row r="376" ht="15.75" customHeight="1">
      <c r="A376" s="38">
        <v>2017.0</v>
      </c>
      <c r="B376" s="38" t="s">
        <v>228</v>
      </c>
      <c r="C376" s="38">
        <v>7.0</v>
      </c>
      <c r="D376" s="38">
        <v>38.0</v>
      </c>
      <c r="E376" s="38"/>
      <c r="F376" s="39">
        <v>42885.0</v>
      </c>
      <c r="G376" s="38" t="s">
        <v>40</v>
      </c>
      <c r="H376" s="38">
        <v>75.0</v>
      </c>
      <c r="I376" s="38">
        <v>4400.0</v>
      </c>
      <c r="J376" s="38">
        <v>40.0</v>
      </c>
      <c r="K376" s="38" t="s">
        <v>23</v>
      </c>
      <c r="L376" s="38"/>
      <c r="M376" s="38"/>
      <c r="N376" s="38">
        <v>4731.0</v>
      </c>
      <c r="O376" s="38">
        <v>212315.0</v>
      </c>
      <c r="P376" s="38"/>
      <c r="Q376" s="38"/>
      <c r="R376" s="38"/>
      <c r="S376" s="38">
        <v>7.0</v>
      </c>
      <c r="T376" s="38">
        <v>7.0</v>
      </c>
      <c r="U376" s="38">
        <v>38.0</v>
      </c>
      <c r="V376" s="38" t="s">
        <v>229</v>
      </c>
      <c r="W376" s="38"/>
      <c r="X376" s="38"/>
      <c r="Y376" s="38"/>
    </row>
    <row r="377" ht="15.75" customHeight="1">
      <c r="A377" s="38">
        <v>2017.0</v>
      </c>
      <c r="B377" s="38" t="s">
        <v>228</v>
      </c>
      <c r="C377" s="38">
        <v>7.0</v>
      </c>
      <c r="D377" s="38">
        <v>36.0</v>
      </c>
      <c r="E377" s="38"/>
      <c r="F377" s="40">
        <v>42885.833333333336</v>
      </c>
      <c r="G377" s="38" t="s">
        <v>40</v>
      </c>
      <c r="H377" s="38">
        <v>78.0</v>
      </c>
      <c r="I377" s="38">
        <v>4600.0</v>
      </c>
      <c r="J377" s="38">
        <v>40.0</v>
      </c>
      <c r="K377" s="38" t="s">
        <v>23</v>
      </c>
      <c r="L377" s="38"/>
      <c r="M377" s="38"/>
      <c r="N377" s="38">
        <v>4730.0</v>
      </c>
      <c r="O377" s="38">
        <v>157726.0</v>
      </c>
      <c r="P377" s="38"/>
      <c r="Q377" s="38"/>
      <c r="R377" s="38"/>
      <c r="S377" s="38">
        <v>7.0</v>
      </c>
      <c r="T377" s="38">
        <v>7.0</v>
      </c>
      <c r="U377" s="38">
        <v>36.0</v>
      </c>
      <c r="V377" s="38" t="s">
        <v>692</v>
      </c>
      <c r="W377" s="38"/>
      <c r="X377" s="38"/>
      <c r="Y377" s="38"/>
    </row>
    <row r="378" ht="15.75" customHeight="1">
      <c r="A378" s="38">
        <v>2017.0</v>
      </c>
      <c r="B378" s="38" t="s">
        <v>228</v>
      </c>
      <c r="C378" s="38">
        <v>7.0</v>
      </c>
      <c r="D378" s="38">
        <v>93.0</v>
      </c>
      <c r="E378" s="38"/>
      <c r="F378" s="39">
        <v>42886.0</v>
      </c>
      <c r="G378" s="38" t="s">
        <v>40</v>
      </c>
      <c r="H378" s="38">
        <v>75.0</v>
      </c>
      <c r="I378" s="38">
        <v>4400.0</v>
      </c>
      <c r="J378" s="38">
        <v>37.0</v>
      </c>
      <c r="K378" s="38" t="s">
        <v>23</v>
      </c>
      <c r="L378" s="38" t="s">
        <v>23</v>
      </c>
      <c r="M378" s="38"/>
      <c r="N378" s="38">
        <v>4733.0</v>
      </c>
      <c r="O378" s="38">
        <v>20201.0</v>
      </c>
      <c r="P378" s="38"/>
      <c r="Q378" s="38"/>
      <c r="R378" s="38"/>
      <c r="S378" s="38">
        <v>7.0</v>
      </c>
      <c r="T378" s="38">
        <v>7.0</v>
      </c>
      <c r="U378" s="38">
        <v>93.0</v>
      </c>
      <c r="V378" s="38" t="s">
        <v>915</v>
      </c>
      <c r="W378" s="38"/>
      <c r="X378" s="38"/>
      <c r="Y378" s="38"/>
    </row>
    <row r="379" ht="15.75" customHeight="1">
      <c r="A379" s="38">
        <v>2017.0</v>
      </c>
      <c r="B379" s="38" t="s">
        <v>228</v>
      </c>
      <c r="C379" s="38">
        <v>7.0</v>
      </c>
      <c r="D379" s="38">
        <v>85.0</v>
      </c>
      <c r="E379" s="38"/>
      <c r="F379" s="40">
        <v>42886.583333333336</v>
      </c>
      <c r="G379" s="38" t="s">
        <v>40</v>
      </c>
      <c r="H379" s="38">
        <v>78.0</v>
      </c>
      <c r="I379" s="38">
        <v>4900.0</v>
      </c>
      <c r="J379" s="38">
        <v>38.0</v>
      </c>
      <c r="K379" s="38" t="s">
        <v>23</v>
      </c>
      <c r="L379" s="38" t="s">
        <v>23</v>
      </c>
      <c r="M379" s="38"/>
      <c r="N379" s="38">
        <v>4732.0</v>
      </c>
      <c r="O379" s="38">
        <v>59110.0</v>
      </c>
      <c r="P379" s="38"/>
      <c r="Q379" s="38"/>
      <c r="R379" s="38"/>
      <c r="S379" s="38">
        <v>7.0</v>
      </c>
      <c r="T379" s="38">
        <v>7.0</v>
      </c>
      <c r="U379" s="38">
        <v>85.0</v>
      </c>
      <c r="V379" s="38" t="s">
        <v>919</v>
      </c>
      <c r="W379" s="38"/>
      <c r="X379" s="38"/>
      <c r="Y379" s="38"/>
    </row>
    <row r="380" ht="15.75" customHeight="1">
      <c r="A380" s="38">
        <v>2017.0</v>
      </c>
      <c r="B380" s="38" t="s">
        <v>228</v>
      </c>
      <c r="C380" s="38">
        <v>7.0</v>
      </c>
      <c r="D380" s="38"/>
      <c r="E380" s="38" t="s">
        <v>947</v>
      </c>
      <c r="F380" s="40">
        <v>42888.354166666664</v>
      </c>
      <c r="G380" s="38" t="s">
        <v>21</v>
      </c>
      <c r="H380" s="38">
        <v>80.0</v>
      </c>
      <c r="I380" s="38">
        <v>5690.0</v>
      </c>
      <c r="J380" s="38">
        <v>42.0</v>
      </c>
      <c r="K380" s="38" t="s">
        <v>23</v>
      </c>
      <c r="L380" s="38" t="s">
        <v>23</v>
      </c>
      <c r="M380" s="38" t="s">
        <v>814</v>
      </c>
      <c r="N380" s="38">
        <v>4734.0</v>
      </c>
      <c r="O380" s="38">
        <v>158184.0</v>
      </c>
      <c r="P380" s="38"/>
      <c r="Q380" s="38"/>
      <c r="R380" s="38"/>
      <c r="S380" s="38">
        <v>7.0</v>
      </c>
      <c r="T380" s="38"/>
      <c r="U380" s="38"/>
      <c r="V380" s="38"/>
      <c r="W380" s="38"/>
      <c r="X380" s="38"/>
      <c r="Y380" s="38"/>
    </row>
    <row r="381" ht="15.75" customHeight="1">
      <c r="A381" s="38">
        <v>2017.0</v>
      </c>
      <c r="B381" s="38" t="s">
        <v>228</v>
      </c>
      <c r="C381" s="38">
        <v>7.0</v>
      </c>
      <c r="D381" s="38"/>
      <c r="E381" s="38" t="s">
        <v>906</v>
      </c>
      <c r="F381" s="40">
        <v>42888.479166666664</v>
      </c>
      <c r="G381" s="38" t="s">
        <v>21</v>
      </c>
      <c r="H381" s="38">
        <v>78.0</v>
      </c>
      <c r="I381" s="38">
        <v>5200.0</v>
      </c>
      <c r="J381" s="38">
        <v>41.0</v>
      </c>
      <c r="K381" s="38" t="s">
        <v>23</v>
      </c>
      <c r="L381" s="38" t="s">
        <v>23</v>
      </c>
      <c r="M381" s="38" t="s">
        <v>814</v>
      </c>
      <c r="N381" s="38">
        <v>4735.0</v>
      </c>
      <c r="O381" s="38">
        <v>14115.0</v>
      </c>
      <c r="P381" s="38"/>
      <c r="Q381" s="38"/>
      <c r="R381" s="38"/>
      <c r="S381" s="38">
        <v>7.0</v>
      </c>
      <c r="T381" s="38"/>
      <c r="U381" s="38"/>
      <c r="V381" s="38"/>
      <c r="W381" s="38"/>
      <c r="X381" s="38"/>
      <c r="Y381" s="38"/>
    </row>
    <row r="382" ht="15.75" customHeight="1">
      <c r="A382" s="38">
        <v>2017.0</v>
      </c>
      <c r="B382" s="38" t="s">
        <v>228</v>
      </c>
      <c r="C382" s="38">
        <v>7.0</v>
      </c>
      <c r="D382" s="38">
        <v>40.0</v>
      </c>
      <c r="E382" s="38"/>
      <c r="F382" s="40">
        <v>42888.541666666664</v>
      </c>
      <c r="G382" s="38" t="s">
        <v>40</v>
      </c>
      <c r="H382" s="38">
        <v>78.0</v>
      </c>
      <c r="I382" s="38">
        <v>5850.0</v>
      </c>
      <c r="J382" s="38">
        <v>42.0</v>
      </c>
      <c r="K382" s="38" t="s">
        <v>23</v>
      </c>
      <c r="L382" s="38"/>
      <c r="M382" s="38"/>
      <c r="N382" s="38">
        <v>4740.0</v>
      </c>
      <c r="O382" s="38">
        <v>212096.0</v>
      </c>
      <c r="P382" s="38"/>
      <c r="Q382" s="38"/>
      <c r="R382" s="38"/>
      <c r="S382" s="38">
        <v>7.0</v>
      </c>
      <c r="T382" s="38">
        <v>7.0</v>
      </c>
      <c r="U382" s="38">
        <v>40.0</v>
      </c>
      <c r="V382" s="38" t="s">
        <v>739</v>
      </c>
      <c r="W382" s="38"/>
      <c r="X382" s="38"/>
      <c r="Y382" s="38"/>
    </row>
    <row r="383" ht="15.75" customHeight="1">
      <c r="A383" s="38">
        <v>2017.0</v>
      </c>
      <c r="B383" s="38" t="s">
        <v>228</v>
      </c>
      <c r="C383" s="38">
        <v>7.0</v>
      </c>
      <c r="D383" s="38">
        <v>43.0</v>
      </c>
      <c r="E383" s="38"/>
      <c r="F383" s="40">
        <v>42888.604166666664</v>
      </c>
      <c r="G383" s="38" t="s">
        <v>40</v>
      </c>
      <c r="H383" s="38">
        <v>73.0</v>
      </c>
      <c r="I383" s="38">
        <v>4290.0</v>
      </c>
      <c r="J383" s="38">
        <v>40.0</v>
      </c>
      <c r="K383" s="38" t="s">
        <v>23</v>
      </c>
      <c r="L383" s="38"/>
      <c r="M383" s="38"/>
      <c r="N383" s="38">
        <v>4739.0</v>
      </c>
      <c r="O383" s="38">
        <v>106627.0</v>
      </c>
      <c r="P383" s="38"/>
      <c r="Q383" s="38"/>
      <c r="R383" s="38"/>
      <c r="S383" s="38">
        <v>7.0</v>
      </c>
      <c r="T383" s="38">
        <v>7.0</v>
      </c>
      <c r="U383" s="38">
        <v>43.0</v>
      </c>
      <c r="V383" s="38" t="s">
        <v>903</v>
      </c>
      <c r="W383" s="38"/>
      <c r="X383" s="38"/>
      <c r="Y383" s="38"/>
    </row>
    <row r="384" ht="15.75" customHeight="1">
      <c r="A384" s="38">
        <v>2017.0</v>
      </c>
      <c r="B384" s="38" t="s">
        <v>228</v>
      </c>
      <c r="C384" s="38">
        <v>7.0</v>
      </c>
      <c r="D384" s="38"/>
      <c r="E384" s="38" t="s">
        <v>1207</v>
      </c>
      <c r="F384" s="40">
        <v>42888.625</v>
      </c>
      <c r="G384" s="38" t="s">
        <v>21</v>
      </c>
      <c r="H384" s="38">
        <v>76.0</v>
      </c>
      <c r="I384" s="38">
        <v>4910.0</v>
      </c>
      <c r="J384" s="38">
        <v>38.0</v>
      </c>
      <c r="K384" s="38" t="s">
        <v>23</v>
      </c>
      <c r="L384" s="38"/>
      <c r="M384" s="38"/>
      <c r="N384" s="38">
        <v>4738.0</v>
      </c>
      <c r="O384" s="38">
        <v>134045.0</v>
      </c>
      <c r="P384" s="38"/>
      <c r="Q384" s="38"/>
      <c r="R384" s="38"/>
      <c r="S384" s="38">
        <v>7.0</v>
      </c>
      <c r="T384" s="38"/>
      <c r="U384" s="38"/>
      <c r="V384" s="38"/>
      <c r="W384" s="38"/>
      <c r="X384" s="38"/>
      <c r="Y384" s="38"/>
    </row>
    <row r="385" ht="15.75" customHeight="1">
      <c r="A385" s="38">
        <v>2017.0</v>
      </c>
      <c r="B385" s="38" t="s">
        <v>228</v>
      </c>
      <c r="C385" s="38">
        <v>7.0</v>
      </c>
      <c r="D385" s="38">
        <v>39.0</v>
      </c>
      <c r="E385" s="38"/>
      <c r="F385" s="40">
        <v>42888.708333333336</v>
      </c>
      <c r="G385" s="38" t="s">
        <v>40</v>
      </c>
      <c r="H385" s="38">
        <v>80.0</v>
      </c>
      <c r="I385" s="38">
        <v>6350.0</v>
      </c>
      <c r="J385" s="38">
        <v>40.0</v>
      </c>
      <c r="K385" s="38" t="s">
        <v>23</v>
      </c>
      <c r="L385" s="38"/>
      <c r="M385" s="38"/>
      <c r="N385" s="38">
        <v>4736.0</v>
      </c>
      <c r="O385" s="38">
        <v>97554.0</v>
      </c>
      <c r="P385" s="38"/>
      <c r="Q385" s="38"/>
      <c r="R385" s="38"/>
      <c r="S385" s="38">
        <v>7.0</v>
      </c>
      <c r="T385" s="38">
        <v>7.0</v>
      </c>
      <c r="U385" s="38">
        <v>39.0</v>
      </c>
      <c r="V385" s="38" t="s">
        <v>414</v>
      </c>
      <c r="W385" s="38"/>
      <c r="X385" s="38"/>
      <c r="Y385" s="38"/>
    </row>
    <row r="386" ht="15.75" customHeight="1">
      <c r="A386" s="38">
        <v>2017.0</v>
      </c>
      <c r="B386" s="38" t="s">
        <v>228</v>
      </c>
      <c r="C386" s="38">
        <v>7.0</v>
      </c>
      <c r="D386" s="38">
        <v>39.0</v>
      </c>
      <c r="E386" s="38"/>
      <c r="F386" s="40">
        <v>42888.708333333336</v>
      </c>
      <c r="G386" s="38" t="s">
        <v>40</v>
      </c>
      <c r="H386" s="38">
        <v>77.0</v>
      </c>
      <c r="I386" s="38">
        <v>5020.0</v>
      </c>
      <c r="J386" s="38">
        <v>40.0</v>
      </c>
      <c r="K386" s="38" t="s">
        <v>23</v>
      </c>
      <c r="L386" s="38"/>
      <c r="M386" s="38"/>
      <c r="N386" s="38">
        <v>4737.0</v>
      </c>
      <c r="O386" s="38">
        <v>94472.0</v>
      </c>
      <c r="P386" s="38"/>
      <c r="Q386" s="38"/>
      <c r="R386" s="38"/>
      <c r="S386" s="38">
        <v>7.0</v>
      </c>
      <c r="T386" s="38">
        <v>7.0</v>
      </c>
      <c r="U386" s="38">
        <v>39.0</v>
      </c>
      <c r="V386" s="38" t="s">
        <v>414</v>
      </c>
      <c r="W386" s="38"/>
      <c r="X386" s="38"/>
      <c r="Y386" s="38"/>
    </row>
    <row r="387" ht="15.75" customHeight="1">
      <c r="A387" s="38">
        <v>2017.0</v>
      </c>
      <c r="B387" s="38" t="s">
        <v>228</v>
      </c>
      <c r="C387" s="38">
        <v>7.0</v>
      </c>
      <c r="D387" s="38"/>
      <c r="E387" s="38" t="s">
        <v>924</v>
      </c>
      <c r="F387" s="40">
        <v>42889.333333333336</v>
      </c>
      <c r="G387" s="38" t="s">
        <v>21</v>
      </c>
      <c r="H387" s="38">
        <v>77.0</v>
      </c>
      <c r="I387" s="38">
        <v>5600.0</v>
      </c>
      <c r="J387" s="38">
        <v>43.0</v>
      </c>
      <c r="K387" s="38" t="s">
        <v>23</v>
      </c>
      <c r="L387" s="38" t="s">
        <v>23</v>
      </c>
      <c r="M387" s="38"/>
      <c r="N387" s="38">
        <v>4743.0</v>
      </c>
      <c r="O387" s="38">
        <v>44555.0</v>
      </c>
      <c r="P387" s="38"/>
      <c r="Q387" s="38"/>
      <c r="R387" s="38"/>
      <c r="S387" s="38">
        <v>7.0</v>
      </c>
      <c r="T387" s="38"/>
      <c r="U387" s="38"/>
      <c r="V387" s="38"/>
      <c r="W387" s="38"/>
      <c r="X387" s="38"/>
      <c r="Y387" s="38"/>
    </row>
    <row r="388" ht="15.75" customHeight="1">
      <c r="A388" s="38">
        <v>2017.0</v>
      </c>
      <c r="B388" s="38" t="s">
        <v>228</v>
      </c>
      <c r="C388" s="38">
        <v>7.0</v>
      </c>
      <c r="D388" s="38"/>
      <c r="E388" s="38" t="s">
        <v>1091</v>
      </c>
      <c r="F388" s="40">
        <v>42889.375</v>
      </c>
      <c r="G388" s="38" t="s">
        <v>21</v>
      </c>
      <c r="H388" s="38">
        <v>67.0</v>
      </c>
      <c r="I388" s="38">
        <v>3120.0</v>
      </c>
      <c r="J388" s="38">
        <v>33.0</v>
      </c>
      <c r="K388" s="38" t="s">
        <v>23</v>
      </c>
      <c r="L388" s="38" t="s">
        <v>35</v>
      </c>
      <c r="M388" s="38"/>
      <c r="N388" s="38">
        <v>4741.0</v>
      </c>
      <c r="O388" s="38">
        <v>26384.0</v>
      </c>
      <c r="P388" s="38"/>
      <c r="Q388" s="38"/>
      <c r="R388" s="38"/>
      <c r="S388" s="38">
        <v>7.0</v>
      </c>
      <c r="T388" s="38"/>
      <c r="U388" s="38"/>
      <c r="V388" s="38"/>
      <c r="W388" s="38"/>
      <c r="X388" s="38"/>
      <c r="Y388" s="38"/>
    </row>
    <row r="389" ht="15.75" customHeight="1">
      <c r="A389" s="38">
        <v>2017.0</v>
      </c>
      <c r="B389" s="38" t="s">
        <v>228</v>
      </c>
      <c r="C389" s="38">
        <v>7.0</v>
      </c>
      <c r="D389" s="38"/>
      <c r="E389" s="38" t="s">
        <v>914</v>
      </c>
      <c r="F389" s="40">
        <v>42889.375</v>
      </c>
      <c r="G389" s="38" t="s">
        <v>21</v>
      </c>
      <c r="H389" s="38">
        <v>75.0</v>
      </c>
      <c r="I389" s="38">
        <v>5400.0</v>
      </c>
      <c r="J389" s="38">
        <v>41.0</v>
      </c>
      <c r="K389" s="38" t="s">
        <v>23</v>
      </c>
      <c r="L389" s="38" t="s">
        <v>23</v>
      </c>
      <c r="M389" s="38"/>
      <c r="N389" s="38">
        <v>4742.0</v>
      </c>
      <c r="O389" s="38">
        <v>161428.0</v>
      </c>
      <c r="P389" s="38"/>
      <c r="Q389" s="38"/>
      <c r="R389" s="38"/>
      <c r="S389" s="38">
        <v>7.0</v>
      </c>
      <c r="T389" s="38"/>
      <c r="U389" s="38"/>
      <c r="V389" s="38"/>
      <c r="W389" s="38"/>
      <c r="X389" s="38"/>
      <c r="Y389" s="38"/>
    </row>
    <row r="390" ht="15.75" customHeight="1">
      <c r="A390" s="38">
        <v>2017.0</v>
      </c>
      <c r="B390" s="38" t="s">
        <v>228</v>
      </c>
      <c r="C390" s="38">
        <v>7.0</v>
      </c>
      <c r="D390" s="38"/>
      <c r="E390" s="38" t="s">
        <v>915</v>
      </c>
      <c r="F390" s="40">
        <v>42890.645833333336</v>
      </c>
      <c r="G390" s="38" t="s">
        <v>21</v>
      </c>
      <c r="H390" s="38">
        <v>74.0</v>
      </c>
      <c r="I390" s="38">
        <v>4500.0</v>
      </c>
      <c r="J390" s="38">
        <v>40.0</v>
      </c>
      <c r="K390" s="38" t="s">
        <v>23</v>
      </c>
      <c r="L390" s="38" t="s">
        <v>35</v>
      </c>
      <c r="M390" s="38" t="s">
        <v>814</v>
      </c>
      <c r="N390" s="38">
        <v>4744.0</v>
      </c>
      <c r="O390" s="38">
        <v>129961.0</v>
      </c>
      <c r="P390" s="38"/>
      <c r="Q390" s="38"/>
      <c r="R390" s="38"/>
      <c r="S390" s="38">
        <v>7.0</v>
      </c>
      <c r="T390" s="38"/>
      <c r="U390" s="38"/>
      <c r="V390" s="38"/>
      <c r="W390" s="38"/>
      <c r="X390" s="38"/>
      <c r="Y390" s="38"/>
    </row>
    <row r="391" ht="15.75" customHeight="1">
      <c r="A391" s="38">
        <v>2017.0</v>
      </c>
      <c r="B391" s="38" t="s">
        <v>228</v>
      </c>
      <c r="C391" s="38">
        <v>7.0</v>
      </c>
      <c r="D391" s="38">
        <v>37.0</v>
      </c>
      <c r="E391" s="38"/>
      <c r="F391" s="39">
        <v>42892.0</v>
      </c>
      <c r="G391" s="38" t="s">
        <v>40</v>
      </c>
      <c r="H391" s="38">
        <v>75.0</v>
      </c>
      <c r="I391" s="38">
        <v>4720.0</v>
      </c>
      <c r="J391" s="38">
        <v>38.0</v>
      </c>
      <c r="K391" s="38" t="s">
        <v>23</v>
      </c>
      <c r="L391" s="38" t="s">
        <v>23</v>
      </c>
      <c r="M391" s="38" t="s">
        <v>814</v>
      </c>
      <c r="N391" s="38">
        <v>4746.0</v>
      </c>
      <c r="O391" s="38">
        <v>17122.0</v>
      </c>
      <c r="P391" s="38"/>
      <c r="Q391" s="38"/>
      <c r="R391" s="38"/>
      <c r="S391" s="38">
        <v>7.0</v>
      </c>
      <c r="T391" s="38">
        <v>7.0</v>
      </c>
      <c r="U391" s="38">
        <v>37.0</v>
      </c>
      <c r="V391" s="38" t="s">
        <v>716</v>
      </c>
      <c r="W391" s="38"/>
      <c r="X391" s="38"/>
      <c r="Y391" s="38"/>
    </row>
    <row r="392" ht="15.75" customHeight="1">
      <c r="A392" s="38">
        <v>2017.0</v>
      </c>
      <c r="B392" s="38" t="s">
        <v>228</v>
      </c>
      <c r="C392" s="38">
        <v>7.0</v>
      </c>
      <c r="D392" s="38">
        <v>86.0</v>
      </c>
      <c r="E392" s="38"/>
      <c r="F392" s="39">
        <v>42892.0</v>
      </c>
      <c r="G392" s="38" t="s">
        <v>40</v>
      </c>
      <c r="H392" s="38">
        <v>71.0</v>
      </c>
      <c r="I392" s="38">
        <v>3530.0</v>
      </c>
      <c r="J392" s="38">
        <v>34.0</v>
      </c>
      <c r="K392" s="38" t="s">
        <v>23</v>
      </c>
      <c r="L392" s="38" t="s">
        <v>23</v>
      </c>
      <c r="M392" s="38" t="s">
        <v>814</v>
      </c>
      <c r="N392" s="38">
        <v>4745.0</v>
      </c>
      <c r="O392" s="38">
        <v>44184.0</v>
      </c>
      <c r="P392" s="38"/>
      <c r="Q392" s="38"/>
      <c r="R392" s="38"/>
      <c r="S392" s="38">
        <v>7.0</v>
      </c>
      <c r="T392" s="38">
        <v>7.0</v>
      </c>
      <c r="U392" s="38">
        <v>86.0</v>
      </c>
      <c r="V392" s="38" t="s">
        <v>918</v>
      </c>
      <c r="W392" s="38"/>
      <c r="X392" s="38"/>
      <c r="Y392" s="38"/>
    </row>
    <row r="393" ht="15.75" customHeight="1">
      <c r="A393" s="38">
        <v>2017.0</v>
      </c>
      <c r="B393" s="38" t="s">
        <v>228</v>
      </c>
      <c r="C393" s="38">
        <v>7.0</v>
      </c>
      <c r="D393" s="38">
        <v>84.0</v>
      </c>
      <c r="E393" s="38"/>
      <c r="F393" s="40">
        <v>42893.479166666664</v>
      </c>
      <c r="G393" s="38" t="s">
        <v>40</v>
      </c>
      <c r="H393" s="38">
        <v>78.0</v>
      </c>
      <c r="I393" s="38">
        <v>5300.0</v>
      </c>
      <c r="J393" s="38"/>
      <c r="K393" s="38" t="s">
        <v>23</v>
      </c>
      <c r="L393" s="38" t="s">
        <v>35</v>
      </c>
      <c r="M393" s="38" t="s">
        <v>814</v>
      </c>
      <c r="N393" s="38">
        <v>4747.0</v>
      </c>
      <c r="O393" s="38">
        <v>42781.0</v>
      </c>
      <c r="P393" s="38"/>
      <c r="Q393" s="38"/>
      <c r="R393" s="38"/>
      <c r="S393" s="38">
        <v>7.0</v>
      </c>
      <c r="T393" s="38">
        <v>7.0</v>
      </c>
      <c r="U393" s="38">
        <v>84.0</v>
      </c>
      <c r="V393" s="38" t="s">
        <v>904</v>
      </c>
      <c r="W393" s="38"/>
      <c r="X393" s="38"/>
      <c r="Y393" s="38"/>
    </row>
    <row r="394" ht="15.75" customHeight="1">
      <c r="A394" s="38">
        <v>2017.0</v>
      </c>
      <c r="B394" s="38" t="s">
        <v>228</v>
      </c>
      <c r="C394" s="38">
        <v>7.0</v>
      </c>
      <c r="D394" s="38">
        <v>93.0</v>
      </c>
      <c r="E394" s="38"/>
      <c r="F394" s="40">
        <v>42893.479166666664</v>
      </c>
      <c r="G394" s="38" t="s">
        <v>40</v>
      </c>
      <c r="H394" s="38">
        <v>74.0</v>
      </c>
      <c r="I394" s="38">
        <v>4200.0</v>
      </c>
      <c r="J394" s="38">
        <v>37.0</v>
      </c>
      <c r="K394" s="38" t="s">
        <v>23</v>
      </c>
      <c r="L394" s="38" t="s">
        <v>23</v>
      </c>
      <c r="M394" s="38"/>
      <c r="N394" s="38">
        <v>4750.0</v>
      </c>
      <c r="O394" s="38">
        <v>201690.0</v>
      </c>
      <c r="P394" s="38" t="s">
        <v>816</v>
      </c>
      <c r="Q394" s="38"/>
      <c r="R394" s="38"/>
      <c r="S394" s="38">
        <v>7.0</v>
      </c>
      <c r="T394" s="38">
        <v>7.0</v>
      </c>
      <c r="U394" s="38">
        <v>93.0</v>
      </c>
      <c r="V394" s="38" t="s">
        <v>915</v>
      </c>
      <c r="W394" s="38"/>
      <c r="X394" s="38"/>
      <c r="Y394" s="38"/>
    </row>
    <row r="395" ht="15.75" customHeight="1">
      <c r="A395" s="38">
        <v>2017.0</v>
      </c>
      <c r="B395" s="38" t="s">
        <v>228</v>
      </c>
      <c r="C395" s="38">
        <v>7.0</v>
      </c>
      <c r="D395" s="38">
        <v>89.0</v>
      </c>
      <c r="E395" s="38"/>
      <c r="F395" s="40">
        <v>42893.5625</v>
      </c>
      <c r="G395" s="38" t="s">
        <v>40</v>
      </c>
      <c r="H395" s="38">
        <v>78.0</v>
      </c>
      <c r="I395" s="38">
        <v>5300.0</v>
      </c>
      <c r="J395" s="38">
        <v>39.0</v>
      </c>
      <c r="K395" s="38" t="s">
        <v>23</v>
      </c>
      <c r="L395" s="38" t="s">
        <v>23</v>
      </c>
      <c r="M395" s="38"/>
      <c r="N395" s="38">
        <v>4749.0</v>
      </c>
      <c r="O395" s="38">
        <v>157816.0</v>
      </c>
      <c r="P395" s="38"/>
      <c r="Q395" s="38"/>
      <c r="R395" s="38"/>
      <c r="S395" s="38">
        <v>7.0</v>
      </c>
      <c r="T395" s="38">
        <v>7.0</v>
      </c>
      <c r="U395" s="38">
        <v>89.0</v>
      </c>
      <c r="V395" s="38" t="s">
        <v>914</v>
      </c>
      <c r="W395" s="38"/>
      <c r="X395" s="38"/>
      <c r="Y395" s="38"/>
    </row>
    <row r="396" ht="15.75" customHeight="1">
      <c r="A396" s="38">
        <v>2017.0</v>
      </c>
      <c r="B396" s="38" t="s">
        <v>228</v>
      </c>
      <c r="C396" s="38">
        <v>7.0</v>
      </c>
      <c r="D396" s="38">
        <v>84.0</v>
      </c>
      <c r="E396" s="38"/>
      <c r="F396" s="40">
        <v>42893.6875</v>
      </c>
      <c r="G396" s="38" t="s">
        <v>40</v>
      </c>
      <c r="H396" s="38">
        <v>68.0</v>
      </c>
      <c r="I396" s="38">
        <v>3800.0</v>
      </c>
      <c r="J396" s="38">
        <v>34.0</v>
      </c>
      <c r="K396" s="38" t="s">
        <v>23</v>
      </c>
      <c r="L396" s="38" t="s">
        <v>35</v>
      </c>
      <c r="M396" s="38"/>
      <c r="N396" s="38">
        <v>4748.0</v>
      </c>
      <c r="O396" s="38">
        <v>90587.0</v>
      </c>
      <c r="P396" s="38"/>
      <c r="Q396" s="38"/>
      <c r="R396" s="38"/>
      <c r="S396" s="38">
        <v>7.0</v>
      </c>
      <c r="T396" s="38">
        <v>7.0</v>
      </c>
      <c r="U396" s="38">
        <v>84.0</v>
      </c>
      <c r="V396" s="38" t="s">
        <v>904</v>
      </c>
      <c r="W396" s="38"/>
      <c r="X396" s="38"/>
      <c r="Y396" s="38"/>
    </row>
    <row r="397" ht="15.75" customHeight="1">
      <c r="A397" s="38">
        <v>2017.0</v>
      </c>
      <c r="B397" s="38" t="s">
        <v>228</v>
      </c>
      <c r="C397" s="38">
        <v>7.0</v>
      </c>
      <c r="D397" s="38">
        <v>40.0</v>
      </c>
      <c r="E397" s="38"/>
      <c r="F397" s="40">
        <v>42897.666666666664</v>
      </c>
      <c r="G397" s="38" t="s">
        <v>40</v>
      </c>
      <c r="H397" s="38">
        <v>75.0</v>
      </c>
      <c r="I397" s="38">
        <v>4580.0</v>
      </c>
      <c r="J397" s="38">
        <v>38.0</v>
      </c>
      <c r="K397" s="38" t="s">
        <v>23</v>
      </c>
      <c r="L397" s="38" t="s">
        <v>23</v>
      </c>
      <c r="M397" s="38"/>
      <c r="N397" s="38">
        <v>4755.0</v>
      </c>
      <c r="O397" s="38">
        <v>208485.0</v>
      </c>
      <c r="P397" s="38"/>
      <c r="Q397" s="38"/>
      <c r="R397" s="38"/>
      <c r="S397" s="38">
        <v>7.0</v>
      </c>
      <c r="T397" s="38">
        <v>7.0</v>
      </c>
      <c r="U397" s="38">
        <v>40.0</v>
      </c>
      <c r="V397" s="38" t="s">
        <v>739</v>
      </c>
      <c r="W397" s="38"/>
      <c r="X397" s="38"/>
      <c r="Y397" s="38"/>
    </row>
    <row r="398" ht="15.75" customHeight="1">
      <c r="A398" s="38">
        <v>2017.0</v>
      </c>
      <c r="B398" s="38" t="s">
        <v>228</v>
      </c>
      <c r="C398" s="38">
        <v>7.0</v>
      </c>
      <c r="D398" s="38">
        <v>87.0</v>
      </c>
      <c r="E398" s="38"/>
      <c r="F398" s="40">
        <v>42899.625</v>
      </c>
      <c r="G398" s="38" t="s">
        <v>40</v>
      </c>
      <c r="H398" s="38">
        <v>81.0</v>
      </c>
      <c r="I398" s="38">
        <v>5140.0</v>
      </c>
      <c r="J398" s="38">
        <v>40.0</v>
      </c>
      <c r="K398" s="38" t="s">
        <v>23</v>
      </c>
      <c r="L398" s="38"/>
      <c r="M398" s="38"/>
      <c r="N398" s="38">
        <v>4759.0</v>
      </c>
      <c r="O398" s="38">
        <v>135988.0</v>
      </c>
      <c r="P398" s="38"/>
      <c r="Q398" s="38"/>
      <c r="R398" s="38"/>
      <c r="S398" s="38">
        <v>7.0</v>
      </c>
      <c r="T398" s="38">
        <v>7.0</v>
      </c>
      <c r="U398" s="38">
        <v>87.0</v>
      </c>
      <c r="V398" s="38" t="s">
        <v>913</v>
      </c>
      <c r="W398" s="38"/>
      <c r="X398" s="38"/>
      <c r="Y398" s="38"/>
    </row>
    <row r="399" ht="15.75" customHeight="1">
      <c r="A399" s="38">
        <v>2017.0</v>
      </c>
      <c r="B399" s="38" t="s">
        <v>228</v>
      </c>
      <c r="C399" s="38">
        <v>7.0</v>
      </c>
      <c r="D399" s="38">
        <v>45.0</v>
      </c>
      <c r="E399" s="38"/>
      <c r="F399" s="40">
        <v>42899.770833333336</v>
      </c>
      <c r="G399" s="38" t="s">
        <v>40</v>
      </c>
      <c r="H399" s="38">
        <v>82.0</v>
      </c>
      <c r="I399" s="38">
        <v>5870.0</v>
      </c>
      <c r="J399" s="38">
        <v>42.0</v>
      </c>
      <c r="K399" s="38" t="s">
        <v>23</v>
      </c>
      <c r="L399" s="38"/>
      <c r="M399" s="38"/>
      <c r="N399" s="38">
        <v>4758.0</v>
      </c>
      <c r="O399" s="38">
        <v>43246.0</v>
      </c>
      <c r="P399" s="38"/>
      <c r="Q399" s="38"/>
      <c r="R399" s="38"/>
      <c r="S399" s="38">
        <v>7.0</v>
      </c>
      <c r="T399" s="38">
        <v>7.0</v>
      </c>
      <c r="U399" s="38">
        <v>45.0</v>
      </c>
      <c r="V399" s="38" t="s">
        <v>935</v>
      </c>
      <c r="W399" s="38"/>
      <c r="X399" s="38"/>
      <c r="Y399" s="38"/>
    </row>
    <row r="400" ht="15.75" customHeight="1">
      <c r="A400" s="38">
        <v>2017.0</v>
      </c>
      <c r="B400" s="38" t="s">
        <v>228</v>
      </c>
      <c r="C400" s="38">
        <v>7.0</v>
      </c>
      <c r="D400" s="38">
        <v>38.0</v>
      </c>
      <c r="E400" s="38"/>
      <c r="F400" s="40">
        <v>42900.5</v>
      </c>
      <c r="G400" s="38" t="s">
        <v>40</v>
      </c>
      <c r="H400" s="38">
        <v>77.0</v>
      </c>
      <c r="I400" s="38">
        <v>4820.0</v>
      </c>
      <c r="J400" s="38">
        <v>39.0</v>
      </c>
      <c r="K400" s="38" t="s">
        <v>23</v>
      </c>
      <c r="L400" s="38" t="s">
        <v>23</v>
      </c>
      <c r="M400" s="38" t="s">
        <v>814</v>
      </c>
      <c r="N400" s="38">
        <v>4760.0</v>
      </c>
      <c r="O400" s="38">
        <v>40442.0</v>
      </c>
      <c r="P400" s="38"/>
      <c r="Q400" s="38"/>
      <c r="R400" s="38"/>
      <c r="S400" s="38">
        <v>7.0</v>
      </c>
      <c r="T400" s="38">
        <v>7.0</v>
      </c>
      <c r="U400" s="38">
        <v>38.0</v>
      </c>
      <c r="V400" s="38" t="s">
        <v>229</v>
      </c>
      <c r="W400" s="38"/>
      <c r="X400" s="38"/>
      <c r="Y400" s="38"/>
    </row>
    <row r="401" ht="15.75" customHeight="1">
      <c r="A401" s="38">
        <v>2017.0</v>
      </c>
      <c r="B401" s="38" t="s">
        <v>228</v>
      </c>
      <c r="C401" s="38">
        <v>7.0</v>
      </c>
      <c r="D401" s="38"/>
      <c r="E401" s="38" t="s">
        <v>904</v>
      </c>
      <c r="F401" s="40">
        <v>42902.305555555555</v>
      </c>
      <c r="G401" s="38" t="s">
        <v>21</v>
      </c>
      <c r="H401" s="38">
        <v>56.0</v>
      </c>
      <c r="I401" s="38">
        <v>1830.0</v>
      </c>
      <c r="J401" s="38">
        <v>28.0</v>
      </c>
      <c r="K401" s="38" t="s">
        <v>23</v>
      </c>
      <c r="L401" s="38" t="s">
        <v>35</v>
      </c>
      <c r="M401" s="38" t="s">
        <v>814</v>
      </c>
      <c r="N401" s="38">
        <v>4761.0</v>
      </c>
      <c r="O401" s="38">
        <v>111296.0</v>
      </c>
      <c r="P401" s="38"/>
      <c r="Q401" s="38"/>
      <c r="R401" s="38"/>
      <c r="S401" s="38">
        <v>7.0</v>
      </c>
      <c r="T401" s="38"/>
      <c r="U401" s="38"/>
      <c r="V401" s="38"/>
      <c r="W401" s="38"/>
      <c r="X401" s="38"/>
      <c r="Y401" s="38"/>
    </row>
    <row r="402" ht="15.75" customHeight="1">
      <c r="A402" s="38">
        <v>2017.0</v>
      </c>
      <c r="B402" s="38" t="s">
        <v>228</v>
      </c>
      <c r="C402" s="38">
        <v>7.0</v>
      </c>
      <c r="D402" s="38"/>
      <c r="E402" s="38" t="s">
        <v>904</v>
      </c>
      <c r="F402" s="40">
        <v>42902.364583333336</v>
      </c>
      <c r="G402" s="38" t="s">
        <v>21</v>
      </c>
      <c r="H402" s="38">
        <v>55.0</v>
      </c>
      <c r="I402" s="38">
        <v>1650.0</v>
      </c>
      <c r="J402" s="38">
        <v>28.0</v>
      </c>
      <c r="K402" s="38" t="s">
        <v>23</v>
      </c>
      <c r="L402" s="38" t="s">
        <v>35</v>
      </c>
      <c r="M402" s="38" t="s">
        <v>814</v>
      </c>
      <c r="N402" s="38">
        <v>4762.0</v>
      </c>
      <c r="O402" s="38">
        <v>40524.0</v>
      </c>
      <c r="P402" s="38"/>
      <c r="Q402" s="38"/>
      <c r="R402" s="38"/>
      <c r="S402" s="38">
        <v>7.0</v>
      </c>
      <c r="T402" s="38"/>
      <c r="U402" s="38"/>
      <c r="V402" s="38"/>
      <c r="W402" s="38"/>
      <c r="X402" s="38"/>
      <c r="Y402" s="38"/>
    </row>
    <row r="403" ht="15.75" customHeight="1">
      <c r="A403" s="38">
        <v>2017.0</v>
      </c>
      <c r="B403" s="38" t="s">
        <v>228</v>
      </c>
      <c r="C403" s="38">
        <v>7.0</v>
      </c>
      <c r="D403" s="38"/>
      <c r="E403" s="38" t="s">
        <v>1208</v>
      </c>
      <c r="F403" s="40">
        <v>42902.541666666664</v>
      </c>
      <c r="G403" s="38" t="s">
        <v>21</v>
      </c>
      <c r="H403" s="38">
        <v>58.0</v>
      </c>
      <c r="I403" s="38">
        <v>2230.0</v>
      </c>
      <c r="J403" s="38">
        <v>30.0</v>
      </c>
      <c r="K403" s="38" t="s">
        <v>23</v>
      </c>
      <c r="L403" s="38" t="s">
        <v>35</v>
      </c>
      <c r="M403" s="38" t="s">
        <v>814</v>
      </c>
      <c r="N403" s="38">
        <v>4763.0</v>
      </c>
      <c r="O403" s="38">
        <v>140225.0</v>
      </c>
      <c r="P403" s="38"/>
      <c r="Q403" s="38"/>
      <c r="R403" s="38"/>
      <c r="S403" s="38">
        <v>7.0</v>
      </c>
      <c r="T403" s="38"/>
      <c r="U403" s="38"/>
      <c r="V403" s="38"/>
      <c r="W403" s="38"/>
      <c r="X403" s="38"/>
      <c r="Y403" s="38"/>
    </row>
    <row r="404" ht="15.75" customHeight="1">
      <c r="A404" s="38">
        <v>2017.0</v>
      </c>
      <c r="B404" s="38" t="s">
        <v>228</v>
      </c>
      <c r="C404" s="38">
        <v>7.0</v>
      </c>
      <c r="D404" s="38"/>
      <c r="E404" s="38" t="s">
        <v>1090</v>
      </c>
      <c r="F404" s="40">
        <v>42902.541666666664</v>
      </c>
      <c r="G404" s="38" t="s">
        <v>21</v>
      </c>
      <c r="H404" s="38">
        <v>70.0</v>
      </c>
      <c r="I404" s="38">
        <v>3600.0</v>
      </c>
      <c r="J404" s="38">
        <v>35.0</v>
      </c>
      <c r="K404" s="38" t="s">
        <v>23</v>
      </c>
      <c r="L404" s="38" t="s">
        <v>35</v>
      </c>
      <c r="M404" s="38" t="s">
        <v>814</v>
      </c>
      <c r="N404" s="38">
        <v>4764.0</v>
      </c>
      <c r="O404" s="38">
        <v>135647.0</v>
      </c>
      <c r="P404" s="38"/>
      <c r="Q404" s="38"/>
      <c r="R404" s="38"/>
      <c r="S404" s="38">
        <v>7.0</v>
      </c>
      <c r="T404" s="38"/>
      <c r="U404" s="38"/>
      <c r="V404" s="38"/>
      <c r="W404" s="38"/>
      <c r="X404" s="38"/>
      <c r="Y404" s="38"/>
    </row>
    <row r="405" ht="15.75" customHeight="1">
      <c r="A405" s="38">
        <v>2017.0</v>
      </c>
      <c r="B405" s="38" t="s">
        <v>228</v>
      </c>
      <c r="C405" s="38">
        <v>7.0</v>
      </c>
      <c r="D405" s="38"/>
      <c r="E405" s="38" t="s">
        <v>933</v>
      </c>
      <c r="F405" s="40">
        <v>42902.875</v>
      </c>
      <c r="G405" s="38" t="s">
        <v>21</v>
      </c>
      <c r="H405" s="38">
        <v>70.0</v>
      </c>
      <c r="I405" s="38">
        <v>3750.0</v>
      </c>
      <c r="J405" s="38">
        <v>36.0</v>
      </c>
      <c r="K405" s="38" t="s">
        <v>23</v>
      </c>
      <c r="L405" s="38" t="s">
        <v>35</v>
      </c>
      <c r="M405" s="38"/>
      <c r="N405" s="38">
        <v>4765.0</v>
      </c>
      <c r="O405" s="38">
        <v>4559.0</v>
      </c>
      <c r="P405" s="38"/>
      <c r="Q405" s="38"/>
      <c r="R405" s="38"/>
      <c r="S405" s="38">
        <v>7.0</v>
      </c>
      <c r="T405" s="38"/>
      <c r="U405" s="38"/>
      <c r="V405" s="38"/>
      <c r="W405" s="38"/>
      <c r="X405" s="38"/>
      <c r="Y405" s="38"/>
    </row>
    <row r="406" ht="15.75" customHeight="1">
      <c r="A406" s="38">
        <v>2017.0</v>
      </c>
      <c r="B406" s="38" t="s">
        <v>228</v>
      </c>
      <c r="C406" s="38">
        <v>7.0</v>
      </c>
      <c r="D406" s="38"/>
      <c r="E406" s="38" t="s">
        <v>945</v>
      </c>
      <c r="F406" s="40">
        <v>42904.458333333336</v>
      </c>
      <c r="G406" s="38" t="s">
        <v>21</v>
      </c>
      <c r="H406" s="38">
        <v>55.0</v>
      </c>
      <c r="I406" s="38">
        <v>1600.0</v>
      </c>
      <c r="J406" s="38">
        <v>27.0</v>
      </c>
      <c r="K406" s="38" t="s">
        <v>23</v>
      </c>
      <c r="L406" s="38"/>
      <c r="M406" s="38"/>
      <c r="N406" s="38">
        <v>4766.0</v>
      </c>
      <c r="O406" s="38">
        <v>143374.0</v>
      </c>
      <c r="P406" s="38"/>
      <c r="Q406" s="38"/>
      <c r="R406" s="38"/>
      <c r="S406" s="38">
        <v>7.0</v>
      </c>
      <c r="T406" s="38"/>
      <c r="U406" s="38"/>
      <c r="V406" s="38"/>
      <c r="W406" s="38"/>
      <c r="X406" s="38"/>
      <c r="Y406" s="38"/>
    </row>
    <row r="407" ht="15.75" customHeight="1">
      <c r="A407" s="38">
        <v>2017.0</v>
      </c>
      <c r="B407" s="38" t="s">
        <v>228</v>
      </c>
      <c r="C407" s="38">
        <v>7.0</v>
      </c>
      <c r="D407" s="38">
        <v>89.0</v>
      </c>
      <c r="E407" s="38"/>
      <c r="F407" s="40">
        <v>42906.729166666664</v>
      </c>
      <c r="G407" s="38" t="s">
        <v>40</v>
      </c>
      <c r="H407" s="38">
        <v>74.0</v>
      </c>
      <c r="I407" s="38">
        <v>4650.0</v>
      </c>
      <c r="J407" s="38">
        <v>40.0</v>
      </c>
      <c r="K407" s="38" t="s">
        <v>23</v>
      </c>
      <c r="L407" s="38" t="s">
        <v>35</v>
      </c>
      <c r="M407" s="38"/>
      <c r="N407" s="38">
        <v>4767.0</v>
      </c>
      <c r="O407" s="38">
        <v>210911.0</v>
      </c>
      <c r="P407" s="38"/>
      <c r="Q407" s="38"/>
      <c r="R407" s="38"/>
      <c r="S407" s="38">
        <v>7.0</v>
      </c>
      <c r="T407" s="38">
        <v>7.0</v>
      </c>
      <c r="U407" s="38">
        <v>89.0</v>
      </c>
      <c r="V407" s="38" t="s">
        <v>914</v>
      </c>
      <c r="W407" s="38"/>
      <c r="X407" s="38"/>
      <c r="Y407" s="38"/>
    </row>
    <row r="408" ht="15.75" customHeight="1">
      <c r="A408" s="38">
        <v>2017.0</v>
      </c>
      <c r="B408" s="38" t="s">
        <v>228</v>
      </c>
      <c r="C408" s="38">
        <v>7.0</v>
      </c>
      <c r="D408" s="38">
        <v>91.0</v>
      </c>
      <c r="E408" s="38"/>
      <c r="F408" s="40">
        <v>42907.541666666664</v>
      </c>
      <c r="G408" s="38" t="s">
        <v>40</v>
      </c>
      <c r="H408" s="38">
        <v>61.0</v>
      </c>
      <c r="I408" s="38">
        <v>2550.0</v>
      </c>
      <c r="J408" s="38">
        <v>31.0</v>
      </c>
      <c r="K408" s="38" t="s">
        <v>23</v>
      </c>
      <c r="L408" s="38"/>
      <c r="M408" s="38"/>
      <c r="N408" s="38">
        <v>4768.0</v>
      </c>
      <c r="O408" s="38">
        <v>15731.0</v>
      </c>
      <c r="P408" s="38"/>
      <c r="Q408" s="38"/>
      <c r="R408" s="38"/>
      <c r="S408" s="38">
        <v>7.0</v>
      </c>
      <c r="T408" s="38">
        <v>7.0</v>
      </c>
      <c r="U408" s="38">
        <v>91.0</v>
      </c>
      <c r="V408" s="38" t="s">
        <v>947</v>
      </c>
      <c r="W408" s="38"/>
      <c r="X408" s="38"/>
      <c r="Y408" s="38"/>
    </row>
    <row r="409" ht="15.75" customHeight="1">
      <c r="A409" s="38">
        <v>2017.0</v>
      </c>
      <c r="B409" s="38" t="s">
        <v>228</v>
      </c>
      <c r="C409" s="38">
        <v>7.0</v>
      </c>
      <c r="D409" s="38">
        <v>43.0</v>
      </c>
      <c r="E409" s="38"/>
      <c r="F409" s="40">
        <v>42910.416666666664</v>
      </c>
      <c r="G409" s="38" t="s">
        <v>40</v>
      </c>
      <c r="H409" s="38">
        <v>73.0</v>
      </c>
      <c r="I409" s="38">
        <v>4250.0</v>
      </c>
      <c r="J409" s="38">
        <v>35.0</v>
      </c>
      <c r="K409" s="38" t="s">
        <v>23</v>
      </c>
      <c r="L409" s="38" t="s">
        <v>35</v>
      </c>
      <c r="M409" s="38"/>
      <c r="N409" s="38">
        <v>4771.0</v>
      </c>
      <c r="O409" s="38">
        <v>5629.0</v>
      </c>
      <c r="P409" s="38"/>
      <c r="Q409" s="38"/>
      <c r="R409" s="38"/>
      <c r="S409" s="38">
        <v>7.0</v>
      </c>
      <c r="T409" s="38">
        <v>7.0</v>
      </c>
      <c r="U409" s="38">
        <v>43.0</v>
      </c>
      <c r="V409" s="38" t="s">
        <v>903</v>
      </c>
      <c r="W409" s="38"/>
      <c r="X409" s="38"/>
      <c r="Y409" s="38"/>
    </row>
    <row r="410" ht="15.75" customHeight="1">
      <c r="A410" s="38">
        <v>2017.0</v>
      </c>
      <c r="B410" s="38" t="s">
        <v>228</v>
      </c>
      <c r="C410" s="38">
        <v>7.0</v>
      </c>
      <c r="D410" s="38"/>
      <c r="E410" s="38" t="s">
        <v>1209</v>
      </c>
      <c r="F410" s="40">
        <v>42916.416666666664</v>
      </c>
      <c r="G410" s="38" t="s">
        <v>21</v>
      </c>
      <c r="H410" s="38">
        <v>56.0</v>
      </c>
      <c r="I410" s="38">
        <v>1760.0</v>
      </c>
      <c r="J410" s="38">
        <v>27.0</v>
      </c>
      <c r="K410" s="38" t="s">
        <v>23</v>
      </c>
      <c r="L410" s="38" t="s">
        <v>35</v>
      </c>
      <c r="M410" s="38" t="s">
        <v>814</v>
      </c>
      <c r="N410" s="38">
        <v>4773.0</v>
      </c>
      <c r="O410" s="38">
        <v>59110.0</v>
      </c>
      <c r="P410" s="38"/>
      <c r="Q410" s="38"/>
      <c r="R410" s="38"/>
      <c r="S410" s="38">
        <v>7.0</v>
      </c>
      <c r="T410" s="38"/>
      <c r="U410" s="38"/>
      <c r="V410" s="38"/>
      <c r="W410" s="38"/>
      <c r="X410" s="38"/>
      <c r="Y410" s="38"/>
    </row>
    <row r="411" ht="15.75" customHeight="1">
      <c r="A411" s="38">
        <v>2017.0</v>
      </c>
      <c r="B411" s="38" t="s">
        <v>228</v>
      </c>
      <c r="C411" s="38">
        <v>7.0</v>
      </c>
      <c r="D411" s="38"/>
      <c r="E411" s="38" t="s">
        <v>1004</v>
      </c>
      <c r="F411" s="40">
        <v>42916.479166666664</v>
      </c>
      <c r="G411" s="38" t="s">
        <v>21</v>
      </c>
      <c r="H411" s="38">
        <v>61.0</v>
      </c>
      <c r="I411" s="38">
        <v>2620.0</v>
      </c>
      <c r="J411" s="38">
        <v>31.0</v>
      </c>
      <c r="K411" s="38" t="s">
        <v>23</v>
      </c>
      <c r="L411" s="38" t="s">
        <v>35</v>
      </c>
      <c r="M411" s="38" t="s">
        <v>814</v>
      </c>
      <c r="N411" s="38">
        <v>4772.0</v>
      </c>
      <c r="O411" s="38">
        <v>161428.0</v>
      </c>
      <c r="P411" s="38"/>
      <c r="Q411" s="38"/>
      <c r="R411" s="38"/>
      <c r="S411" s="38">
        <v>7.0</v>
      </c>
      <c r="T411" s="38"/>
      <c r="U411" s="38"/>
      <c r="V411" s="38"/>
      <c r="W411" s="38"/>
      <c r="X411" s="38"/>
      <c r="Y411" s="38"/>
    </row>
    <row r="412" ht="15.75" customHeight="1">
      <c r="A412" s="38">
        <v>2017.0</v>
      </c>
      <c r="B412" s="38" t="s">
        <v>228</v>
      </c>
      <c r="C412" s="38">
        <v>7.0</v>
      </c>
      <c r="D412" s="38"/>
      <c r="E412" s="38" t="s">
        <v>819</v>
      </c>
      <c r="F412" s="40">
        <v>42917.625</v>
      </c>
      <c r="G412" s="38" t="s">
        <v>21</v>
      </c>
      <c r="H412" s="38">
        <v>64.0</v>
      </c>
      <c r="I412" s="38">
        <v>2300.0</v>
      </c>
      <c r="J412" s="38">
        <v>32.0</v>
      </c>
      <c r="K412" s="38" t="s">
        <v>23</v>
      </c>
      <c r="L412" s="38" t="s">
        <v>35</v>
      </c>
      <c r="M412" s="38" t="s">
        <v>814</v>
      </c>
      <c r="N412" s="42">
        <v>4943.0</v>
      </c>
      <c r="O412" s="38">
        <v>101259.0</v>
      </c>
      <c r="P412" s="38"/>
      <c r="Q412" s="38">
        <v>1.0</v>
      </c>
      <c r="R412" s="38">
        <v>1.0</v>
      </c>
      <c r="S412" s="38">
        <v>7.0</v>
      </c>
      <c r="T412" s="38"/>
      <c r="U412" s="38"/>
      <c r="V412" s="38"/>
      <c r="W412" s="38"/>
      <c r="X412" s="38"/>
      <c r="Y412" s="38"/>
    </row>
    <row r="413" ht="15.75" customHeight="1">
      <c r="A413" s="38">
        <v>2017.0</v>
      </c>
      <c r="B413" s="38" t="s">
        <v>228</v>
      </c>
      <c r="C413" s="38">
        <v>7.0</v>
      </c>
      <c r="D413" s="38"/>
      <c r="E413" s="38" t="s">
        <v>904</v>
      </c>
      <c r="F413" s="40">
        <v>42917.84722222222</v>
      </c>
      <c r="G413" s="38" t="s">
        <v>21</v>
      </c>
      <c r="H413" s="38">
        <v>70.0</v>
      </c>
      <c r="I413" s="38">
        <v>3500.0</v>
      </c>
      <c r="J413" s="38"/>
      <c r="K413" s="38" t="s">
        <v>23</v>
      </c>
      <c r="L413" s="38" t="s">
        <v>35</v>
      </c>
      <c r="M413" s="38"/>
      <c r="N413" s="38">
        <v>4774.0</v>
      </c>
      <c r="O413" s="38">
        <v>134045.0</v>
      </c>
      <c r="P413" s="38"/>
      <c r="Q413" s="38"/>
      <c r="R413" s="38"/>
      <c r="S413" s="38">
        <v>7.0</v>
      </c>
      <c r="T413" s="38"/>
      <c r="U413" s="38"/>
      <c r="V413" s="38"/>
      <c r="W413" s="38"/>
      <c r="X413" s="38"/>
      <c r="Y413" s="38"/>
    </row>
    <row r="414" ht="15.75" customHeight="1">
      <c r="A414" s="38">
        <v>2017.0</v>
      </c>
      <c r="B414" s="38" t="s">
        <v>228</v>
      </c>
      <c r="C414" s="38">
        <v>7.0</v>
      </c>
      <c r="D414" s="38"/>
      <c r="E414" s="38" t="s">
        <v>913</v>
      </c>
      <c r="F414" s="39">
        <v>42918.0</v>
      </c>
      <c r="G414" s="38" t="s">
        <v>21</v>
      </c>
      <c r="H414" s="38">
        <v>60.0</v>
      </c>
      <c r="I414" s="38">
        <v>2450.0</v>
      </c>
      <c r="J414" s="38">
        <v>30.0</v>
      </c>
      <c r="K414" s="38" t="s">
        <v>23</v>
      </c>
      <c r="L414" s="38" t="s">
        <v>35</v>
      </c>
      <c r="M414" s="38"/>
      <c r="N414" s="38">
        <v>4776.0</v>
      </c>
      <c r="O414" s="38">
        <v>118282.0</v>
      </c>
      <c r="P414" s="38"/>
      <c r="Q414" s="38"/>
      <c r="R414" s="38"/>
      <c r="S414" s="38">
        <v>7.0</v>
      </c>
      <c r="T414" s="38"/>
      <c r="U414" s="38"/>
      <c r="V414" s="38"/>
      <c r="W414" s="38"/>
      <c r="X414" s="38"/>
      <c r="Y414" s="38"/>
    </row>
    <row r="415" ht="15.75" customHeight="1">
      <c r="A415" s="38">
        <v>2017.0</v>
      </c>
      <c r="B415" s="38" t="s">
        <v>228</v>
      </c>
      <c r="C415" s="38">
        <v>7.0</v>
      </c>
      <c r="D415" s="38"/>
      <c r="E415" s="38" t="s">
        <v>918</v>
      </c>
      <c r="F415" s="40">
        <v>42918.520833333336</v>
      </c>
      <c r="G415" s="38" t="s">
        <v>21</v>
      </c>
      <c r="H415" s="38">
        <v>54.0</v>
      </c>
      <c r="I415" s="38">
        <v>1660.0</v>
      </c>
      <c r="J415" s="38">
        <v>27.0</v>
      </c>
      <c r="K415" s="38" t="s">
        <v>23</v>
      </c>
      <c r="L415" s="38" t="s">
        <v>35</v>
      </c>
      <c r="M415" s="38"/>
      <c r="N415" s="38">
        <v>4775.0</v>
      </c>
      <c r="O415" s="38">
        <v>42017.0</v>
      </c>
      <c r="P415" s="38"/>
      <c r="Q415" s="38"/>
      <c r="R415" s="38"/>
      <c r="S415" s="38">
        <v>7.0</v>
      </c>
      <c r="T415" s="38"/>
      <c r="U415" s="38"/>
      <c r="V415" s="38"/>
      <c r="W415" s="38"/>
      <c r="X415" s="38"/>
      <c r="Y415" s="38"/>
    </row>
    <row r="416" ht="15.75" customHeight="1">
      <c r="A416" s="38">
        <v>2017.0</v>
      </c>
      <c r="B416" s="38" t="s">
        <v>228</v>
      </c>
      <c r="C416" s="38">
        <v>7.0</v>
      </c>
      <c r="D416" s="38"/>
      <c r="E416" s="38" t="s">
        <v>918</v>
      </c>
      <c r="F416" s="40">
        <v>42918.6875</v>
      </c>
      <c r="G416" s="38" t="s">
        <v>21</v>
      </c>
      <c r="H416" s="38">
        <v>73.0</v>
      </c>
      <c r="I416" s="38">
        <v>4300.0</v>
      </c>
      <c r="J416" s="38">
        <v>36.0</v>
      </c>
      <c r="K416" s="38" t="s">
        <v>23</v>
      </c>
      <c r="L416" s="38" t="s">
        <v>35</v>
      </c>
      <c r="M416" s="38"/>
      <c r="N416" s="38">
        <v>4777.0</v>
      </c>
      <c r="O416" s="38">
        <v>62404.0</v>
      </c>
      <c r="P416" s="38"/>
      <c r="Q416" s="38"/>
      <c r="R416" s="38"/>
      <c r="S416" s="38">
        <v>7.0</v>
      </c>
      <c r="T416" s="38"/>
      <c r="U416" s="38"/>
      <c r="V416" s="38"/>
      <c r="W416" s="38"/>
      <c r="X416" s="38"/>
      <c r="Y416" s="38"/>
    </row>
    <row r="417" ht="15.75" customHeight="1">
      <c r="A417" s="38">
        <v>2017.0</v>
      </c>
      <c r="B417" s="38" t="s">
        <v>228</v>
      </c>
      <c r="C417" s="38">
        <v>7.0</v>
      </c>
      <c r="D417" s="38"/>
      <c r="E417" s="38" t="s">
        <v>951</v>
      </c>
      <c r="F417" s="40">
        <v>42918.75</v>
      </c>
      <c r="G417" s="38" t="s">
        <v>21</v>
      </c>
      <c r="H417" s="38">
        <v>56.0</v>
      </c>
      <c r="I417" s="38">
        <v>1600.0</v>
      </c>
      <c r="J417" s="38">
        <v>25.0</v>
      </c>
      <c r="K417" s="38" t="s">
        <v>23</v>
      </c>
      <c r="L417" s="38" t="s">
        <v>35</v>
      </c>
      <c r="M417" s="38"/>
      <c r="N417" s="38">
        <v>4779.0</v>
      </c>
      <c r="O417" s="38">
        <v>40524.0</v>
      </c>
      <c r="P417" s="38"/>
      <c r="Q417" s="38"/>
      <c r="R417" s="38"/>
      <c r="S417" s="38">
        <v>7.0</v>
      </c>
      <c r="T417" s="38"/>
      <c r="U417" s="38"/>
      <c r="V417" s="38"/>
      <c r="W417" s="38"/>
      <c r="X417" s="38"/>
      <c r="Y417" s="38"/>
    </row>
    <row r="418" ht="15.75" customHeight="1">
      <c r="A418" s="38">
        <v>2017.0</v>
      </c>
      <c r="B418" s="38" t="s">
        <v>228</v>
      </c>
      <c r="C418" s="38">
        <v>7.0</v>
      </c>
      <c r="D418" s="38"/>
      <c r="E418" s="38" t="s">
        <v>939</v>
      </c>
      <c r="F418" s="40">
        <v>42918.833333333336</v>
      </c>
      <c r="G418" s="38" t="s">
        <v>21</v>
      </c>
      <c r="H418" s="38">
        <v>62.0</v>
      </c>
      <c r="I418" s="38">
        <v>2330.0</v>
      </c>
      <c r="J418" s="38">
        <v>29.0</v>
      </c>
      <c r="K418" s="38" t="s">
        <v>23</v>
      </c>
      <c r="L418" s="38" t="s">
        <v>35</v>
      </c>
      <c r="M418" s="38"/>
      <c r="N418" s="38">
        <v>4780.0</v>
      </c>
      <c r="O418" s="38">
        <v>193068.0</v>
      </c>
      <c r="P418" s="38" t="s">
        <v>816</v>
      </c>
      <c r="Q418" s="38"/>
      <c r="R418" s="38"/>
      <c r="S418" s="38">
        <v>7.0</v>
      </c>
      <c r="T418" s="38"/>
      <c r="U418" s="38"/>
      <c r="V418" s="38"/>
      <c r="W418" s="38"/>
      <c r="X418" s="38"/>
      <c r="Y418" s="38"/>
    </row>
    <row r="419" ht="15.75" customHeight="1">
      <c r="A419" s="38">
        <v>2017.0</v>
      </c>
      <c r="B419" s="38" t="s">
        <v>228</v>
      </c>
      <c r="C419" s="38">
        <v>7.0</v>
      </c>
      <c r="D419" s="38">
        <v>87.0</v>
      </c>
      <c r="E419" s="38"/>
      <c r="F419" s="40">
        <v>42920.479166666664</v>
      </c>
      <c r="G419" s="38" t="s">
        <v>40</v>
      </c>
      <c r="H419" s="38">
        <v>55.0</v>
      </c>
      <c r="I419" s="38">
        <v>1830.0</v>
      </c>
      <c r="J419" s="38">
        <v>28.0</v>
      </c>
      <c r="K419" s="38" t="s">
        <v>23</v>
      </c>
      <c r="L419" s="38" t="s">
        <v>35</v>
      </c>
      <c r="M419" s="38"/>
      <c r="N419" s="38">
        <v>4781.0</v>
      </c>
      <c r="O419" s="38">
        <v>72142.0</v>
      </c>
      <c r="P419" s="38"/>
      <c r="Q419" s="38"/>
      <c r="R419" s="38"/>
      <c r="S419" s="38">
        <v>7.0</v>
      </c>
      <c r="T419" s="38">
        <v>7.0</v>
      </c>
      <c r="U419" s="38">
        <v>87.0</v>
      </c>
      <c r="V419" s="38" t="s">
        <v>913</v>
      </c>
      <c r="W419" s="38"/>
      <c r="X419" s="38"/>
      <c r="Y419" s="38"/>
    </row>
    <row r="420" ht="15.75" customHeight="1">
      <c r="A420" s="38">
        <v>2017.0</v>
      </c>
      <c r="B420" s="38" t="s">
        <v>228</v>
      </c>
      <c r="C420" s="38">
        <v>7.0</v>
      </c>
      <c r="D420" s="38">
        <v>87.0</v>
      </c>
      <c r="E420" s="38"/>
      <c r="F420" s="40">
        <v>42920.583333333336</v>
      </c>
      <c r="G420" s="38" t="s">
        <v>40</v>
      </c>
      <c r="H420" s="38">
        <v>58.0</v>
      </c>
      <c r="I420" s="38">
        <v>2800.0</v>
      </c>
      <c r="J420" s="38">
        <v>24.0</v>
      </c>
      <c r="K420" s="38" t="s">
        <v>23</v>
      </c>
      <c r="L420" s="38" t="s">
        <v>35</v>
      </c>
      <c r="M420" s="38" t="s">
        <v>814</v>
      </c>
      <c r="N420" s="38">
        <v>4784.0</v>
      </c>
      <c r="O420" s="38">
        <v>178832.0</v>
      </c>
      <c r="P420" s="38"/>
      <c r="Q420" s="38"/>
      <c r="R420" s="38"/>
      <c r="S420" s="38">
        <v>7.0</v>
      </c>
      <c r="T420" s="38">
        <v>7.0</v>
      </c>
      <c r="U420" s="38">
        <v>87.0</v>
      </c>
      <c r="V420" s="38" t="s">
        <v>913</v>
      </c>
      <c r="W420" s="38"/>
      <c r="X420" s="38"/>
      <c r="Y420" s="38"/>
    </row>
    <row r="421" ht="15.75" customHeight="1">
      <c r="A421" s="38">
        <v>2017.0</v>
      </c>
      <c r="B421" s="38" t="s">
        <v>228</v>
      </c>
      <c r="C421" s="38">
        <v>7.0</v>
      </c>
      <c r="D421" s="38">
        <v>87.0</v>
      </c>
      <c r="E421" s="38"/>
      <c r="F421" s="40">
        <v>42920.833333333336</v>
      </c>
      <c r="G421" s="38" t="s">
        <v>40</v>
      </c>
      <c r="H421" s="38">
        <v>73.0</v>
      </c>
      <c r="I421" s="38">
        <v>3470.0</v>
      </c>
      <c r="J421" s="38">
        <v>34.0</v>
      </c>
      <c r="K421" s="38" t="s">
        <v>23</v>
      </c>
      <c r="L421" s="38" t="s">
        <v>35</v>
      </c>
      <c r="M421" s="38" t="s">
        <v>814</v>
      </c>
      <c r="N421" s="38">
        <v>4783.0</v>
      </c>
      <c r="O421" s="38">
        <v>13738.0</v>
      </c>
      <c r="P421" s="38"/>
      <c r="Q421" s="38"/>
      <c r="R421" s="38"/>
      <c r="S421" s="38">
        <v>7.0</v>
      </c>
      <c r="T421" s="38">
        <v>7.0</v>
      </c>
      <c r="U421" s="38">
        <v>87.0</v>
      </c>
      <c r="V421" s="38" t="s">
        <v>913</v>
      </c>
      <c r="W421" s="38"/>
      <c r="X421" s="38"/>
      <c r="Y421" s="38"/>
    </row>
    <row r="422" ht="15.75" customHeight="1">
      <c r="A422" s="38">
        <v>2017.0</v>
      </c>
      <c r="B422" s="38" t="s">
        <v>228</v>
      </c>
      <c r="C422" s="38">
        <v>7.0</v>
      </c>
      <c r="D422" s="38">
        <v>39.0</v>
      </c>
      <c r="E422" s="38"/>
      <c r="F422" s="40">
        <v>42921.333333333336</v>
      </c>
      <c r="G422" s="38" t="s">
        <v>40</v>
      </c>
      <c r="H422" s="38">
        <v>53.0</v>
      </c>
      <c r="I422" s="38">
        <v>1500.0</v>
      </c>
      <c r="J422" s="38">
        <v>25.0</v>
      </c>
      <c r="K422" s="38" t="s">
        <v>23</v>
      </c>
      <c r="L422" s="38" t="s">
        <v>35</v>
      </c>
      <c r="M422" s="38" t="s">
        <v>814</v>
      </c>
      <c r="N422" s="38">
        <v>4785.0</v>
      </c>
      <c r="O422" s="38">
        <v>158834.0</v>
      </c>
      <c r="P422" s="38"/>
      <c r="Q422" s="38"/>
      <c r="R422" s="38"/>
      <c r="S422" s="38">
        <v>7.0</v>
      </c>
      <c r="T422" s="38">
        <v>7.0</v>
      </c>
      <c r="U422" s="38">
        <v>39.0</v>
      </c>
      <c r="V422" s="38" t="s">
        <v>414</v>
      </c>
      <c r="W422" s="38"/>
      <c r="X422" s="38"/>
      <c r="Y422" s="38"/>
    </row>
    <row r="423" ht="15.75" customHeight="1">
      <c r="A423" s="38">
        <v>2017.0</v>
      </c>
      <c r="B423" s="38" t="s">
        <v>228</v>
      </c>
      <c r="C423" s="38">
        <v>7.0</v>
      </c>
      <c r="D423" s="38">
        <v>84.0</v>
      </c>
      <c r="E423" s="38"/>
      <c r="F423" s="40">
        <v>42921.354166666664</v>
      </c>
      <c r="G423" s="38" t="s">
        <v>40</v>
      </c>
      <c r="H423" s="38">
        <v>56.0</v>
      </c>
      <c r="I423" s="38">
        <v>1980.0</v>
      </c>
      <c r="J423" s="38">
        <v>28.0</v>
      </c>
      <c r="K423" s="38" t="s">
        <v>23</v>
      </c>
      <c r="L423" s="38" t="s">
        <v>35</v>
      </c>
      <c r="M423" s="38" t="s">
        <v>814</v>
      </c>
      <c r="N423" s="38">
        <v>4787.0</v>
      </c>
      <c r="O423" s="38">
        <v>214480.0</v>
      </c>
      <c r="P423" s="38" t="s">
        <v>816</v>
      </c>
      <c r="Q423" s="38"/>
      <c r="R423" s="38"/>
      <c r="S423" s="38">
        <v>7.0</v>
      </c>
      <c r="T423" s="38">
        <v>7.0</v>
      </c>
      <c r="U423" s="38">
        <v>84.0</v>
      </c>
      <c r="V423" s="38" t="s">
        <v>904</v>
      </c>
      <c r="W423" s="38"/>
      <c r="X423" s="38"/>
      <c r="Y423" s="38"/>
    </row>
    <row r="424" ht="15.75" customHeight="1">
      <c r="A424" s="38">
        <v>2017.0</v>
      </c>
      <c r="B424" s="38" t="s">
        <v>228</v>
      </c>
      <c r="C424" s="38">
        <v>7.0</v>
      </c>
      <c r="D424" s="38">
        <v>39.0</v>
      </c>
      <c r="E424" s="38"/>
      <c r="F424" s="40">
        <v>42921.375</v>
      </c>
      <c r="G424" s="38" t="s">
        <v>40</v>
      </c>
      <c r="H424" s="38">
        <v>59.0</v>
      </c>
      <c r="I424" s="38">
        <v>2010.0</v>
      </c>
      <c r="J424" s="38">
        <v>28.0</v>
      </c>
      <c r="K424" s="38" t="s">
        <v>23</v>
      </c>
      <c r="L424" s="38" t="s">
        <v>35</v>
      </c>
      <c r="M424" s="38" t="s">
        <v>814</v>
      </c>
      <c r="N424" s="38">
        <v>4786.0</v>
      </c>
      <c r="O424" s="38">
        <v>195541.0</v>
      </c>
      <c r="P424" s="38"/>
      <c r="Q424" s="38"/>
      <c r="R424" s="38"/>
      <c r="S424" s="38">
        <v>7.0</v>
      </c>
      <c r="T424" s="38">
        <v>7.0</v>
      </c>
      <c r="U424" s="38">
        <v>39.0</v>
      </c>
      <c r="V424" s="38" t="s">
        <v>414</v>
      </c>
      <c r="W424" s="38"/>
      <c r="X424" s="38"/>
      <c r="Y424" s="38"/>
    </row>
    <row r="425" ht="15.75" customHeight="1">
      <c r="A425" s="38">
        <v>2017.0</v>
      </c>
      <c r="B425" s="38" t="s">
        <v>228</v>
      </c>
      <c r="C425" s="38">
        <v>7.0</v>
      </c>
      <c r="D425" s="38">
        <v>84.0</v>
      </c>
      <c r="E425" s="38"/>
      <c r="F425" s="40">
        <v>42921.395833333336</v>
      </c>
      <c r="G425" s="38" t="s">
        <v>40</v>
      </c>
      <c r="H425" s="38">
        <v>58.0</v>
      </c>
      <c r="I425" s="38">
        <v>1910.0</v>
      </c>
      <c r="J425" s="38">
        <v>28.0</v>
      </c>
      <c r="K425" s="38" t="s">
        <v>23</v>
      </c>
      <c r="L425" s="38" t="s">
        <v>35</v>
      </c>
      <c r="M425" s="38" t="s">
        <v>814</v>
      </c>
      <c r="N425" s="38">
        <v>4788.0</v>
      </c>
      <c r="O425" s="38">
        <v>204259.0</v>
      </c>
      <c r="P425" s="38" t="s">
        <v>816</v>
      </c>
      <c r="Q425" s="38"/>
      <c r="R425" s="38"/>
      <c r="S425" s="38">
        <v>7.0</v>
      </c>
      <c r="T425" s="38">
        <v>7.0</v>
      </c>
      <c r="U425" s="38">
        <v>84.0</v>
      </c>
      <c r="V425" s="38" t="s">
        <v>904</v>
      </c>
      <c r="W425" s="38"/>
      <c r="X425" s="38"/>
      <c r="Y425" s="38"/>
    </row>
    <row r="426" ht="15.75" customHeight="1">
      <c r="A426" s="38">
        <v>2017.0</v>
      </c>
      <c r="B426" s="38" t="s">
        <v>228</v>
      </c>
      <c r="C426" s="38">
        <v>7.0</v>
      </c>
      <c r="D426" s="38">
        <v>81.0</v>
      </c>
      <c r="E426" s="38"/>
      <c r="F426" s="40">
        <v>42921.416666666664</v>
      </c>
      <c r="G426" s="38" t="s">
        <v>40</v>
      </c>
      <c r="H426" s="38">
        <v>62.0</v>
      </c>
      <c r="I426" s="38">
        <v>2210.0</v>
      </c>
      <c r="J426" s="38">
        <v>30.0</v>
      </c>
      <c r="K426" s="38" t="s">
        <v>23</v>
      </c>
      <c r="L426" s="38" t="s">
        <v>35</v>
      </c>
      <c r="M426" s="38" t="s">
        <v>814</v>
      </c>
      <c r="N426" s="38">
        <v>4789.0</v>
      </c>
      <c r="O426" s="38">
        <v>104693.0</v>
      </c>
      <c r="P426" s="38"/>
      <c r="Q426" s="38"/>
      <c r="R426" s="38"/>
      <c r="S426" s="38">
        <v>7.0</v>
      </c>
      <c r="T426" s="38">
        <v>7.0</v>
      </c>
      <c r="U426" s="38">
        <v>81.0</v>
      </c>
      <c r="V426" s="38" t="s">
        <v>926</v>
      </c>
      <c r="W426" s="38"/>
      <c r="X426" s="38"/>
      <c r="Y426" s="38"/>
    </row>
    <row r="427" ht="15.75" customHeight="1">
      <c r="A427" s="38">
        <v>2017.0</v>
      </c>
      <c r="B427" s="38" t="s">
        <v>228</v>
      </c>
      <c r="C427" s="38">
        <v>7.0</v>
      </c>
      <c r="D427" s="38">
        <v>37.0</v>
      </c>
      <c r="E427" s="38"/>
      <c r="F427" s="40">
        <v>42921.458333333336</v>
      </c>
      <c r="G427" s="38" t="s">
        <v>40</v>
      </c>
      <c r="H427" s="38">
        <v>54.0</v>
      </c>
      <c r="I427" s="38">
        <v>1400.0</v>
      </c>
      <c r="J427" s="38">
        <v>23.0</v>
      </c>
      <c r="K427" s="38" t="s">
        <v>23</v>
      </c>
      <c r="L427" s="38" t="s">
        <v>35</v>
      </c>
      <c r="M427" s="38" t="s">
        <v>814</v>
      </c>
      <c r="N427" s="38">
        <v>4790.0</v>
      </c>
      <c r="O427" s="38">
        <v>136042.0</v>
      </c>
      <c r="P427" s="38"/>
      <c r="Q427" s="38"/>
      <c r="R427" s="38"/>
      <c r="S427" s="38">
        <v>7.0</v>
      </c>
      <c r="T427" s="38">
        <v>7.0</v>
      </c>
      <c r="U427" s="38">
        <v>37.0</v>
      </c>
      <c r="V427" s="38" t="s">
        <v>716</v>
      </c>
      <c r="W427" s="38"/>
      <c r="X427" s="38"/>
      <c r="Y427" s="38"/>
    </row>
    <row r="428" ht="15.75" customHeight="1">
      <c r="A428" s="38">
        <v>2017.0</v>
      </c>
      <c r="B428" s="38" t="s">
        <v>228</v>
      </c>
      <c r="C428" s="38">
        <v>7.0</v>
      </c>
      <c r="D428" s="38">
        <v>38.0</v>
      </c>
      <c r="E428" s="38"/>
      <c r="F428" s="40">
        <v>42921.645833333336</v>
      </c>
      <c r="G428" s="38" t="s">
        <v>40</v>
      </c>
      <c r="H428" s="38">
        <v>58.0</v>
      </c>
      <c r="I428" s="38">
        <v>2160.0</v>
      </c>
      <c r="J428" s="38">
        <v>29.0</v>
      </c>
      <c r="K428" s="38" t="s">
        <v>23</v>
      </c>
      <c r="L428" s="38" t="s">
        <v>35</v>
      </c>
      <c r="M428" s="38"/>
      <c r="N428" s="38">
        <v>4794.0</v>
      </c>
      <c r="O428" s="38">
        <v>155547.0</v>
      </c>
      <c r="P428" s="38"/>
      <c r="Q428" s="38"/>
      <c r="R428" s="38"/>
      <c r="S428" s="38">
        <v>7.0</v>
      </c>
      <c r="T428" s="38">
        <v>7.0</v>
      </c>
      <c r="U428" s="38">
        <v>38.0</v>
      </c>
      <c r="V428" s="38" t="s">
        <v>229</v>
      </c>
      <c r="W428" s="38"/>
      <c r="X428" s="38"/>
      <c r="Y428" s="38"/>
    </row>
    <row r="429" ht="15.75" customHeight="1">
      <c r="A429" s="38">
        <v>2017.0</v>
      </c>
      <c r="B429" s="38" t="s">
        <v>228</v>
      </c>
      <c r="C429" s="38">
        <v>7.0</v>
      </c>
      <c r="D429" s="38">
        <v>38.0</v>
      </c>
      <c r="E429" s="38"/>
      <c r="F429" s="40">
        <v>42921.75</v>
      </c>
      <c r="G429" s="38" t="s">
        <v>40</v>
      </c>
      <c r="H429" s="38">
        <v>60.0</v>
      </c>
      <c r="I429" s="38">
        <v>2000.0</v>
      </c>
      <c r="J429" s="38">
        <v>28.0</v>
      </c>
      <c r="K429" s="38" t="s">
        <v>23</v>
      </c>
      <c r="L429" s="38" t="s">
        <v>35</v>
      </c>
      <c r="M429" s="38"/>
      <c r="N429" s="38">
        <v>4793.0</v>
      </c>
      <c r="O429" s="38">
        <v>154855.0</v>
      </c>
      <c r="P429" s="38"/>
      <c r="Q429" s="38"/>
      <c r="R429" s="38"/>
      <c r="S429" s="38">
        <v>7.0</v>
      </c>
      <c r="T429" s="38">
        <v>7.0</v>
      </c>
      <c r="U429" s="38">
        <v>38.0</v>
      </c>
      <c r="V429" s="38" t="s">
        <v>229</v>
      </c>
      <c r="W429" s="38"/>
      <c r="X429" s="38"/>
      <c r="Y429" s="38"/>
    </row>
    <row r="430" ht="15.75" customHeight="1">
      <c r="A430" s="38">
        <v>2017.0</v>
      </c>
      <c r="B430" s="38" t="s">
        <v>228</v>
      </c>
      <c r="C430" s="38">
        <v>7.0</v>
      </c>
      <c r="D430" s="38">
        <v>87.0</v>
      </c>
      <c r="E430" s="38"/>
      <c r="F430" s="40">
        <v>42921.75</v>
      </c>
      <c r="G430" s="38" t="s">
        <v>40</v>
      </c>
      <c r="H430" s="38">
        <v>63.0</v>
      </c>
      <c r="I430" s="38">
        <v>3000.0</v>
      </c>
      <c r="J430" s="38">
        <v>34.0</v>
      </c>
      <c r="K430" s="38" t="s">
        <v>23</v>
      </c>
      <c r="L430" s="38" t="s">
        <v>35</v>
      </c>
      <c r="M430" s="38"/>
      <c r="N430" s="38">
        <v>4791.0</v>
      </c>
      <c r="O430" s="38">
        <v>134045.0</v>
      </c>
      <c r="P430" s="38"/>
      <c r="Q430" s="38"/>
      <c r="R430" s="38"/>
      <c r="S430" s="38">
        <v>7.0</v>
      </c>
      <c r="T430" s="38">
        <v>7.0</v>
      </c>
      <c r="U430" s="38">
        <v>87.0</v>
      </c>
      <c r="V430" s="38" t="s">
        <v>913</v>
      </c>
      <c r="W430" s="38"/>
      <c r="X430" s="38"/>
      <c r="Y430" s="38"/>
    </row>
    <row r="431" ht="15.75" customHeight="1">
      <c r="A431" s="38">
        <v>2017.0</v>
      </c>
      <c r="B431" s="38" t="s">
        <v>228</v>
      </c>
      <c r="C431" s="38">
        <v>7.0</v>
      </c>
      <c r="D431" s="38">
        <v>84.0</v>
      </c>
      <c r="E431" s="38"/>
      <c r="F431" s="40">
        <v>42921.791666666664</v>
      </c>
      <c r="G431" s="38" t="s">
        <v>40</v>
      </c>
      <c r="H431" s="38">
        <v>60.0</v>
      </c>
      <c r="I431" s="38">
        <v>2100.0</v>
      </c>
      <c r="J431" s="38">
        <v>29.0</v>
      </c>
      <c r="K431" s="38" t="s">
        <v>23</v>
      </c>
      <c r="L431" s="38" t="s">
        <v>35</v>
      </c>
      <c r="M431" s="38"/>
      <c r="N431" s="38">
        <v>4792.0</v>
      </c>
      <c r="O431" s="38">
        <v>202866.0</v>
      </c>
      <c r="P431" s="38" t="s">
        <v>816</v>
      </c>
      <c r="Q431" s="38"/>
      <c r="R431" s="38"/>
      <c r="S431" s="38">
        <v>7.0</v>
      </c>
      <c r="T431" s="38">
        <v>7.0</v>
      </c>
      <c r="U431" s="38">
        <v>84.0</v>
      </c>
      <c r="V431" s="38" t="s">
        <v>904</v>
      </c>
      <c r="W431" s="38"/>
      <c r="X431" s="38"/>
      <c r="Y431" s="38"/>
    </row>
    <row r="432" ht="15.75" customHeight="1">
      <c r="A432" s="38">
        <v>2017.0</v>
      </c>
      <c r="B432" s="38" t="s">
        <v>228</v>
      </c>
      <c r="C432" s="38">
        <v>7.0</v>
      </c>
      <c r="D432" s="38">
        <v>42.0</v>
      </c>
      <c r="E432" s="38"/>
      <c r="F432" s="40">
        <v>42923.305555555555</v>
      </c>
      <c r="G432" s="38" t="s">
        <v>40</v>
      </c>
      <c r="H432" s="38">
        <v>62.0</v>
      </c>
      <c r="I432" s="38">
        <v>2290.0</v>
      </c>
      <c r="J432" s="38">
        <v>30.0</v>
      </c>
      <c r="K432" s="38" t="s">
        <v>23</v>
      </c>
      <c r="L432" s="38" t="s">
        <v>35</v>
      </c>
      <c r="M432" s="38" t="s">
        <v>814</v>
      </c>
      <c r="N432" s="38">
        <v>4798.0</v>
      </c>
      <c r="O432" s="38">
        <v>144341.0</v>
      </c>
      <c r="P432" s="38"/>
      <c r="Q432" s="38"/>
      <c r="R432" s="38"/>
      <c r="S432" s="38">
        <v>7.0</v>
      </c>
      <c r="T432" s="38">
        <v>7.0</v>
      </c>
      <c r="U432" s="38">
        <v>42.0</v>
      </c>
      <c r="V432" s="38" t="s">
        <v>950</v>
      </c>
      <c r="W432" s="38"/>
      <c r="X432" s="38"/>
      <c r="Y432" s="38"/>
    </row>
    <row r="433" ht="15.75" customHeight="1">
      <c r="A433" s="38">
        <v>2017.0</v>
      </c>
      <c r="B433" s="38" t="s">
        <v>228</v>
      </c>
      <c r="C433" s="38">
        <v>7.0</v>
      </c>
      <c r="D433" s="38"/>
      <c r="E433" s="38" t="s">
        <v>791</v>
      </c>
      <c r="F433" s="40">
        <v>42923.305555555555</v>
      </c>
      <c r="G433" s="38" t="s">
        <v>21</v>
      </c>
      <c r="H433" s="38">
        <v>59.0</v>
      </c>
      <c r="I433" s="38">
        <v>2010.0</v>
      </c>
      <c r="J433" s="38">
        <v>28.0</v>
      </c>
      <c r="K433" s="38" t="s">
        <v>23</v>
      </c>
      <c r="L433" s="38" t="s">
        <v>35</v>
      </c>
      <c r="M433" s="38" t="s">
        <v>814</v>
      </c>
      <c r="N433" s="38">
        <v>4797.0</v>
      </c>
      <c r="O433" s="38">
        <v>157701.0</v>
      </c>
      <c r="P433" s="38"/>
      <c r="Q433" s="38"/>
      <c r="R433" s="38"/>
      <c r="S433" s="38">
        <v>7.0</v>
      </c>
      <c r="T433" s="38"/>
      <c r="U433" s="38"/>
      <c r="V433" s="38"/>
      <c r="W433" s="38"/>
      <c r="X433" s="38"/>
      <c r="Y433" s="38"/>
    </row>
    <row r="434" ht="15.75" customHeight="1">
      <c r="A434" s="38">
        <v>2017.0</v>
      </c>
      <c r="B434" s="38" t="s">
        <v>228</v>
      </c>
      <c r="C434" s="38">
        <v>7.0</v>
      </c>
      <c r="D434" s="38"/>
      <c r="E434" s="38" t="s">
        <v>33</v>
      </c>
      <c r="F434" s="40">
        <v>42923.395833333336</v>
      </c>
      <c r="G434" s="38" t="s">
        <v>21</v>
      </c>
      <c r="H434" s="38">
        <v>60.0</v>
      </c>
      <c r="I434" s="38">
        <v>2260.0</v>
      </c>
      <c r="J434" s="38">
        <v>29.0</v>
      </c>
      <c r="K434" s="38" t="s">
        <v>23</v>
      </c>
      <c r="L434" s="38" t="s">
        <v>35</v>
      </c>
      <c r="M434" s="38" t="s">
        <v>814</v>
      </c>
      <c r="N434" s="38">
        <v>4796.0</v>
      </c>
      <c r="O434" s="38">
        <v>41513.0</v>
      </c>
      <c r="P434" s="38"/>
      <c r="Q434" s="38"/>
      <c r="R434" s="38"/>
      <c r="S434" s="38">
        <v>7.0</v>
      </c>
      <c r="T434" s="38"/>
      <c r="U434" s="38"/>
      <c r="V434" s="38"/>
      <c r="W434" s="38"/>
      <c r="X434" s="38"/>
      <c r="Y434" s="38"/>
    </row>
    <row r="435" ht="15.75" customHeight="1">
      <c r="A435" s="38">
        <v>2017.0</v>
      </c>
      <c r="B435" s="38" t="s">
        <v>228</v>
      </c>
      <c r="C435" s="38">
        <v>7.0</v>
      </c>
      <c r="D435" s="38"/>
      <c r="E435" s="38" t="s">
        <v>943</v>
      </c>
      <c r="F435" s="40">
        <v>42923.42361111111</v>
      </c>
      <c r="G435" s="38" t="s">
        <v>21</v>
      </c>
      <c r="H435" s="38">
        <v>70.0</v>
      </c>
      <c r="I435" s="38">
        <v>3480.0</v>
      </c>
      <c r="J435" s="38">
        <v>35.0</v>
      </c>
      <c r="K435" s="38" t="s">
        <v>23</v>
      </c>
      <c r="L435" s="38" t="s">
        <v>35</v>
      </c>
      <c r="M435" s="38" t="s">
        <v>814</v>
      </c>
      <c r="N435" s="38">
        <v>4795.0</v>
      </c>
      <c r="O435" s="38">
        <v>112965.0</v>
      </c>
      <c r="P435" s="38"/>
      <c r="Q435" s="38"/>
      <c r="R435" s="38"/>
      <c r="S435" s="38">
        <v>7.0</v>
      </c>
      <c r="T435" s="38"/>
      <c r="U435" s="38"/>
      <c r="V435" s="38"/>
      <c r="W435" s="38"/>
      <c r="X435" s="38"/>
      <c r="Y435" s="38"/>
    </row>
    <row r="436" ht="15.75" customHeight="1">
      <c r="A436" s="38">
        <v>2017.0</v>
      </c>
      <c r="B436" s="38" t="s">
        <v>228</v>
      </c>
      <c r="C436" s="38">
        <v>7.0</v>
      </c>
      <c r="D436" s="38"/>
      <c r="E436" s="38" t="s">
        <v>33</v>
      </c>
      <c r="F436" s="40">
        <v>42923.5</v>
      </c>
      <c r="G436" s="38" t="s">
        <v>21</v>
      </c>
      <c r="H436" s="38">
        <v>72.0</v>
      </c>
      <c r="I436" s="38">
        <v>4430.0</v>
      </c>
      <c r="J436" s="38">
        <v>38.0</v>
      </c>
      <c r="K436" s="38" t="s">
        <v>23</v>
      </c>
      <c r="L436" s="38" t="s">
        <v>35</v>
      </c>
      <c r="M436" s="38" t="s">
        <v>814</v>
      </c>
      <c r="N436" s="38">
        <v>4799.0</v>
      </c>
      <c r="O436" s="38">
        <v>217503.0</v>
      </c>
      <c r="P436" s="38"/>
      <c r="Q436" s="38"/>
      <c r="R436" s="38"/>
      <c r="S436" s="38">
        <v>7.0</v>
      </c>
      <c r="T436" s="38"/>
      <c r="U436" s="38"/>
      <c r="V436" s="38"/>
      <c r="W436" s="38"/>
      <c r="X436" s="38"/>
      <c r="Y436" s="38"/>
    </row>
    <row r="437" ht="15.75" customHeight="1">
      <c r="A437" s="38">
        <v>2017.0</v>
      </c>
      <c r="B437" s="38" t="s">
        <v>228</v>
      </c>
      <c r="C437" s="38">
        <v>7.0</v>
      </c>
      <c r="D437" s="38">
        <v>40.0</v>
      </c>
      <c r="E437" s="38"/>
      <c r="F437" s="40">
        <v>42923.520833333336</v>
      </c>
      <c r="G437" s="38" t="s">
        <v>40</v>
      </c>
      <c r="H437" s="38">
        <v>56.0</v>
      </c>
      <c r="I437" s="38">
        <v>1750.0</v>
      </c>
      <c r="J437" s="38">
        <v>27.0</v>
      </c>
      <c r="K437" s="58" t="s">
        <v>1210</v>
      </c>
      <c r="L437" s="38" t="s">
        <v>35</v>
      </c>
      <c r="M437" s="38" t="s">
        <v>814</v>
      </c>
      <c r="N437" s="38">
        <v>5100.0</v>
      </c>
      <c r="O437" s="38">
        <v>109736.0</v>
      </c>
      <c r="P437" s="38"/>
      <c r="Q437" s="38"/>
      <c r="R437" s="38"/>
      <c r="S437" s="38">
        <v>7.0</v>
      </c>
      <c r="T437" s="38">
        <v>7.0</v>
      </c>
      <c r="U437" s="38">
        <v>40.0</v>
      </c>
      <c r="V437" s="38" t="s">
        <v>739</v>
      </c>
      <c r="W437" s="38"/>
      <c r="X437" s="38"/>
      <c r="Y437" s="38"/>
    </row>
    <row r="438" ht="15.75" customHeight="1">
      <c r="A438" s="38">
        <v>2017.0</v>
      </c>
      <c r="B438" s="38" t="s">
        <v>228</v>
      </c>
      <c r="C438" s="38">
        <v>7.0</v>
      </c>
      <c r="D438" s="38">
        <v>37.0</v>
      </c>
      <c r="E438" s="38"/>
      <c r="F438" s="40">
        <v>42924.364583333336</v>
      </c>
      <c r="G438" s="38" t="s">
        <v>40</v>
      </c>
      <c r="H438" s="38">
        <v>58.0</v>
      </c>
      <c r="I438" s="38">
        <v>2460.0</v>
      </c>
      <c r="J438" s="38">
        <v>32.0</v>
      </c>
      <c r="K438" s="38" t="s">
        <v>23</v>
      </c>
      <c r="L438" s="38" t="s">
        <v>35</v>
      </c>
      <c r="M438" s="38" t="s">
        <v>814</v>
      </c>
      <c r="N438" s="38">
        <v>5102.0</v>
      </c>
      <c r="O438" s="38">
        <v>63728.0</v>
      </c>
      <c r="P438" s="38"/>
      <c r="Q438" s="38"/>
      <c r="R438" s="38"/>
      <c r="S438" s="38">
        <v>7.0</v>
      </c>
      <c r="T438" s="38">
        <v>7.0</v>
      </c>
      <c r="U438" s="38">
        <v>37.0</v>
      </c>
      <c r="V438" s="38" t="s">
        <v>716</v>
      </c>
      <c r="W438" s="38"/>
      <c r="X438" s="38"/>
      <c r="Y438" s="38"/>
    </row>
    <row r="439" ht="15.75" customHeight="1">
      <c r="A439" s="38">
        <v>2017.0</v>
      </c>
      <c r="B439" s="38" t="s">
        <v>228</v>
      </c>
      <c r="C439" s="38">
        <v>7.0</v>
      </c>
      <c r="D439" s="38">
        <v>39.0</v>
      </c>
      <c r="E439" s="38"/>
      <c r="F439" s="40">
        <v>42924.375</v>
      </c>
      <c r="G439" s="38" t="s">
        <v>40</v>
      </c>
      <c r="H439" s="38">
        <v>57.0</v>
      </c>
      <c r="I439" s="38">
        <v>1760.0</v>
      </c>
      <c r="J439" s="38">
        <v>15.0</v>
      </c>
      <c r="K439" s="38" t="s">
        <v>23</v>
      </c>
      <c r="L439" s="38" t="s">
        <v>35</v>
      </c>
      <c r="M439" s="38" t="s">
        <v>814</v>
      </c>
      <c r="N439" s="38">
        <v>5107.0</v>
      </c>
      <c r="O439" s="38">
        <v>169092.0</v>
      </c>
      <c r="P439" s="38"/>
      <c r="Q439" s="38"/>
      <c r="R439" s="38"/>
      <c r="S439" s="38">
        <v>7.0</v>
      </c>
      <c r="T439" s="38">
        <v>7.0</v>
      </c>
      <c r="U439" s="38">
        <v>39.0</v>
      </c>
      <c r="V439" s="38" t="s">
        <v>414</v>
      </c>
      <c r="W439" s="38"/>
      <c r="X439" s="38"/>
      <c r="Y439" s="38"/>
    </row>
    <row r="440" ht="15.75" customHeight="1">
      <c r="A440" s="38">
        <v>2017.0</v>
      </c>
      <c r="B440" s="38" t="s">
        <v>228</v>
      </c>
      <c r="C440" s="38">
        <v>7.0</v>
      </c>
      <c r="D440" s="38"/>
      <c r="E440" s="38" t="s">
        <v>918</v>
      </c>
      <c r="F440" s="40">
        <v>42924.375</v>
      </c>
      <c r="G440" s="38" t="s">
        <v>21</v>
      </c>
      <c r="H440" s="38">
        <v>59.0</v>
      </c>
      <c r="I440" s="38">
        <v>2460.0</v>
      </c>
      <c r="J440" s="38">
        <v>32.0</v>
      </c>
      <c r="K440" s="38" t="s">
        <v>23</v>
      </c>
      <c r="L440" s="38" t="s">
        <v>35</v>
      </c>
      <c r="M440" s="38" t="s">
        <v>814</v>
      </c>
      <c r="N440" s="38">
        <v>5101.0</v>
      </c>
      <c r="O440" s="38">
        <v>122725.0</v>
      </c>
      <c r="P440" s="38"/>
      <c r="Q440" s="38"/>
      <c r="R440" s="38"/>
      <c r="S440" s="38">
        <v>7.0</v>
      </c>
      <c r="T440" s="38"/>
      <c r="U440" s="38"/>
      <c r="V440" s="38"/>
      <c r="W440" s="38"/>
      <c r="X440" s="38"/>
      <c r="Y440" s="38"/>
    </row>
    <row r="441" ht="15.75" customHeight="1">
      <c r="A441" s="38">
        <v>2017.0</v>
      </c>
      <c r="B441" s="38" t="s">
        <v>228</v>
      </c>
      <c r="C441" s="38">
        <v>7.0</v>
      </c>
      <c r="D441" s="38">
        <v>40.0</v>
      </c>
      <c r="E441" s="38"/>
      <c r="F441" s="40">
        <v>42924.395833333336</v>
      </c>
      <c r="G441" s="38" t="s">
        <v>40</v>
      </c>
      <c r="H441" s="38">
        <v>62.0</v>
      </c>
      <c r="I441" s="38">
        <v>2360.0</v>
      </c>
      <c r="J441" s="38">
        <v>31.0</v>
      </c>
      <c r="K441" s="38" t="s">
        <v>23</v>
      </c>
      <c r="L441" s="38"/>
      <c r="M441" s="38"/>
      <c r="N441" s="38">
        <v>5103.0</v>
      </c>
      <c r="O441" s="38">
        <v>112299.0</v>
      </c>
      <c r="P441" s="38"/>
      <c r="Q441" s="38"/>
      <c r="R441" s="38"/>
      <c r="S441" s="38">
        <v>7.0</v>
      </c>
      <c r="T441" s="38">
        <v>7.0</v>
      </c>
      <c r="U441" s="38">
        <v>40.0</v>
      </c>
      <c r="V441" s="38" t="s">
        <v>739</v>
      </c>
      <c r="W441" s="38"/>
      <c r="X441" s="38"/>
      <c r="Y441" s="38"/>
    </row>
    <row r="442" ht="15.75" customHeight="1">
      <c r="A442" s="38">
        <v>2017.0</v>
      </c>
      <c r="B442" s="38" t="s">
        <v>228</v>
      </c>
      <c r="C442" s="38">
        <v>7.0</v>
      </c>
      <c r="D442" s="38">
        <v>38.0</v>
      </c>
      <c r="E442" s="38"/>
      <c r="F442" s="40">
        <v>42924.479166666664</v>
      </c>
      <c r="G442" s="38" t="s">
        <v>40</v>
      </c>
      <c r="H442" s="38">
        <v>56.0</v>
      </c>
      <c r="I442" s="38">
        <v>1700.0</v>
      </c>
      <c r="J442" s="38">
        <v>15.0</v>
      </c>
      <c r="K442" s="38" t="s">
        <v>23</v>
      </c>
      <c r="L442" s="38" t="s">
        <v>35</v>
      </c>
      <c r="M442" s="38" t="s">
        <v>814</v>
      </c>
      <c r="N442" s="38">
        <v>5106.0</v>
      </c>
      <c r="O442" s="38">
        <v>107281.0</v>
      </c>
      <c r="P442" s="38"/>
      <c r="Q442" s="38"/>
      <c r="R442" s="38"/>
      <c r="S442" s="38">
        <v>7.0</v>
      </c>
      <c r="T442" s="38">
        <v>7.0</v>
      </c>
      <c r="U442" s="38">
        <v>38.0</v>
      </c>
      <c r="V442" s="38" t="s">
        <v>229</v>
      </c>
      <c r="W442" s="38"/>
      <c r="X442" s="38"/>
      <c r="Y442" s="38"/>
    </row>
    <row r="443" ht="15.75" customHeight="1">
      <c r="A443" s="38">
        <v>2017.0</v>
      </c>
      <c r="B443" s="38" t="s">
        <v>228</v>
      </c>
      <c r="C443" s="38">
        <v>7.0</v>
      </c>
      <c r="D443" s="38">
        <v>43.0</v>
      </c>
      <c r="E443" s="38"/>
      <c r="F443" s="40">
        <v>42924.5625</v>
      </c>
      <c r="G443" s="38" t="s">
        <v>40</v>
      </c>
      <c r="H443" s="38">
        <v>74.0</v>
      </c>
      <c r="I443" s="38">
        <v>4500.0</v>
      </c>
      <c r="J443" s="38">
        <v>38.0</v>
      </c>
      <c r="K443" s="38" t="s">
        <v>23</v>
      </c>
      <c r="L443" s="38" t="s">
        <v>35</v>
      </c>
      <c r="M443" s="38"/>
      <c r="N443" s="38">
        <v>5104.0</v>
      </c>
      <c r="O443" s="38">
        <v>23316.0</v>
      </c>
      <c r="P443" s="38"/>
      <c r="Q443" s="38"/>
      <c r="R443" s="38"/>
      <c r="S443" s="38">
        <v>7.0</v>
      </c>
      <c r="T443" s="38">
        <v>7.0</v>
      </c>
      <c r="U443" s="38">
        <v>43.0</v>
      </c>
      <c r="V443" s="38" t="s">
        <v>903</v>
      </c>
      <c r="W443" s="38"/>
      <c r="X443" s="38"/>
      <c r="Y443" s="38"/>
    </row>
    <row r="444" ht="15.75" customHeight="1">
      <c r="A444" s="38">
        <v>2017.0</v>
      </c>
      <c r="B444" s="38" t="s">
        <v>228</v>
      </c>
      <c r="C444" s="38">
        <v>7.0</v>
      </c>
      <c r="D444" s="38"/>
      <c r="E444" s="38" t="s">
        <v>919</v>
      </c>
      <c r="F444" s="40">
        <v>42924.65625</v>
      </c>
      <c r="G444" s="38" t="s">
        <v>21</v>
      </c>
      <c r="H444" s="38">
        <v>59.0</v>
      </c>
      <c r="I444" s="38">
        <v>2006.0</v>
      </c>
      <c r="J444" s="38">
        <v>30.0</v>
      </c>
      <c r="K444" s="38" t="s">
        <v>23</v>
      </c>
      <c r="L444" s="38" t="s">
        <v>35</v>
      </c>
      <c r="M444" s="38" t="s">
        <v>814</v>
      </c>
      <c r="N444" s="38">
        <v>5105.0</v>
      </c>
      <c r="O444" s="38">
        <v>181679.0</v>
      </c>
      <c r="P444" s="38"/>
      <c r="Q444" s="38"/>
      <c r="R444" s="38"/>
      <c r="S444" s="38">
        <v>7.0</v>
      </c>
      <c r="T444" s="38"/>
      <c r="U444" s="38"/>
      <c r="V444" s="38"/>
      <c r="W444" s="38"/>
      <c r="X444" s="38"/>
      <c r="Y444" s="38"/>
    </row>
    <row r="445" ht="15.75" customHeight="1">
      <c r="A445" s="38">
        <v>2017.0</v>
      </c>
      <c r="B445" s="38" t="s">
        <v>228</v>
      </c>
      <c r="C445" s="38">
        <v>7.0</v>
      </c>
      <c r="D445" s="38"/>
      <c r="E445" s="38" t="s">
        <v>934</v>
      </c>
      <c r="F445" s="40">
        <v>42924.75</v>
      </c>
      <c r="G445" s="38" t="s">
        <v>21</v>
      </c>
      <c r="H445" s="38">
        <v>68.0</v>
      </c>
      <c r="I445" s="38">
        <v>2900.0</v>
      </c>
      <c r="J445" s="38">
        <v>17.0</v>
      </c>
      <c r="K445" s="38" t="s">
        <v>23</v>
      </c>
      <c r="L445" s="38" t="s">
        <v>35</v>
      </c>
      <c r="M445" s="38" t="s">
        <v>814</v>
      </c>
      <c r="N445" s="38">
        <v>5108.0</v>
      </c>
      <c r="O445" s="38">
        <v>22766.0</v>
      </c>
      <c r="P445" s="38"/>
      <c r="Q445" s="38"/>
      <c r="R445" s="38"/>
      <c r="S445" s="38">
        <v>7.0</v>
      </c>
      <c r="T445" s="38"/>
      <c r="U445" s="38"/>
      <c r="V445" s="38"/>
      <c r="W445" s="38"/>
      <c r="X445" s="38"/>
      <c r="Y445" s="38"/>
    </row>
    <row r="446" ht="15.75" customHeight="1">
      <c r="A446" s="38">
        <v>2017.0</v>
      </c>
      <c r="B446" s="38" t="s">
        <v>228</v>
      </c>
      <c r="C446" s="38">
        <v>7.0</v>
      </c>
      <c r="D446" s="38"/>
      <c r="E446" s="38" t="s">
        <v>951</v>
      </c>
      <c r="F446" s="40">
        <v>42925.416666666664</v>
      </c>
      <c r="G446" s="38" t="s">
        <v>21</v>
      </c>
      <c r="H446" s="38">
        <v>65.0</v>
      </c>
      <c r="I446" s="38">
        <v>2600.0</v>
      </c>
      <c r="J446" s="38">
        <v>31.0</v>
      </c>
      <c r="K446" s="38" t="s">
        <v>23</v>
      </c>
      <c r="L446" s="38" t="s">
        <v>35</v>
      </c>
      <c r="M446" s="38"/>
      <c r="N446" s="38">
        <v>5109.0</v>
      </c>
      <c r="O446" s="38">
        <v>135988.0</v>
      </c>
      <c r="P446" s="38"/>
      <c r="Q446" s="38"/>
      <c r="R446" s="38"/>
      <c r="S446" s="38">
        <v>7.0</v>
      </c>
      <c r="T446" s="38"/>
      <c r="U446" s="38"/>
      <c r="V446" s="38"/>
      <c r="W446" s="38"/>
      <c r="X446" s="38"/>
      <c r="Y446" s="38"/>
    </row>
    <row r="447" ht="15.75" customHeight="1">
      <c r="A447" s="38">
        <v>2017.0</v>
      </c>
      <c r="B447" s="38" t="s">
        <v>228</v>
      </c>
      <c r="C447" s="38">
        <v>7.0</v>
      </c>
      <c r="D447" s="38"/>
      <c r="E447" s="38" t="s">
        <v>939</v>
      </c>
      <c r="F447" s="40">
        <v>42925.583333333336</v>
      </c>
      <c r="G447" s="38" t="s">
        <v>21</v>
      </c>
      <c r="H447" s="38">
        <v>57.0</v>
      </c>
      <c r="I447" s="38">
        <v>1800.0</v>
      </c>
      <c r="J447" s="38">
        <v>28.0</v>
      </c>
      <c r="K447" s="38" t="s">
        <v>23</v>
      </c>
      <c r="L447" s="38" t="s">
        <v>35</v>
      </c>
      <c r="M447" s="38"/>
      <c r="N447" s="38">
        <v>5110.0</v>
      </c>
      <c r="O447" s="38">
        <v>40537.0</v>
      </c>
      <c r="P447" s="38"/>
      <c r="Q447" s="38"/>
      <c r="R447" s="38"/>
      <c r="S447" s="38">
        <v>7.0</v>
      </c>
      <c r="T447" s="38"/>
      <c r="U447" s="38"/>
      <c r="V447" s="38"/>
      <c r="W447" s="38"/>
      <c r="X447" s="38"/>
      <c r="Y447" s="38"/>
    </row>
    <row r="448" ht="15.75" customHeight="1">
      <c r="A448" s="38">
        <v>2017.0</v>
      </c>
      <c r="B448" s="38" t="s">
        <v>228</v>
      </c>
      <c r="C448" s="38">
        <v>7.0</v>
      </c>
      <c r="D448" s="38"/>
      <c r="E448" s="38" t="s">
        <v>997</v>
      </c>
      <c r="F448" s="40">
        <v>42925.833333333336</v>
      </c>
      <c r="G448" s="38" t="s">
        <v>21</v>
      </c>
      <c r="H448" s="38">
        <v>55.0</v>
      </c>
      <c r="I448" s="38">
        <v>1700.0</v>
      </c>
      <c r="J448" s="38">
        <v>27.0</v>
      </c>
      <c r="K448" s="38" t="s">
        <v>23</v>
      </c>
      <c r="L448" s="38" t="s">
        <v>35</v>
      </c>
      <c r="M448" s="38"/>
      <c r="N448" s="38">
        <v>5111.0</v>
      </c>
      <c r="O448" s="38">
        <v>135647.0</v>
      </c>
      <c r="P448" s="38"/>
      <c r="Q448" s="38"/>
      <c r="R448" s="38"/>
      <c r="S448" s="38">
        <v>7.0</v>
      </c>
      <c r="T448" s="38"/>
      <c r="U448" s="38"/>
      <c r="V448" s="38"/>
      <c r="W448" s="38"/>
      <c r="X448" s="38"/>
      <c r="Y448" s="38"/>
    </row>
    <row r="449" ht="15.75" customHeight="1">
      <c r="A449" s="38">
        <v>2017.0</v>
      </c>
      <c r="B449" s="38" t="s">
        <v>228</v>
      </c>
      <c r="C449" s="38">
        <v>7.0</v>
      </c>
      <c r="D449" s="38">
        <v>38.0</v>
      </c>
      <c r="E449" s="38"/>
      <c r="F449" s="39">
        <v>42927.0</v>
      </c>
      <c r="G449" s="38" t="s">
        <v>40</v>
      </c>
      <c r="H449" s="38">
        <v>57.0</v>
      </c>
      <c r="I449" s="38">
        <v>1800.0</v>
      </c>
      <c r="J449" s="38">
        <v>23.0</v>
      </c>
      <c r="K449" s="38" t="s">
        <v>23</v>
      </c>
      <c r="L449" s="38" t="s">
        <v>35</v>
      </c>
      <c r="M449" s="38" t="s">
        <v>814</v>
      </c>
      <c r="N449" s="38">
        <v>5114.0</v>
      </c>
      <c r="O449" s="38">
        <v>21879.0</v>
      </c>
      <c r="P449" s="38"/>
      <c r="Q449" s="38"/>
      <c r="R449" s="38"/>
      <c r="S449" s="38">
        <v>7.0</v>
      </c>
      <c r="T449" s="38">
        <v>7.0</v>
      </c>
      <c r="U449" s="38">
        <v>38.0</v>
      </c>
      <c r="V449" s="38" t="s">
        <v>229</v>
      </c>
      <c r="W449" s="38"/>
      <c r="X449" s="38"/>
      <c r="Y449" s="38"/>
    </row>
    <row r="450" ht="15.75" customHeight="1">
      <c r="A450" s="38">
        <v>2017.0</v>
      </c>
      <c r="B450" s="38" t="s">
        <v>228</v>
      </c>
      <c r="C450" s="38">
        <v>7.0</v>
      </c>
      <c r="D450" s="38">
        <v>79.0</v>
      </c>
      <c r="E450" s="38"/>
      <c r="F450" s="40">
        <v>42927.458333333336</v>
      </c>
      <c r="G450" s="38" t="s">
        <v>40</v>
      </c>
      <c r="H450" s="38">
        <v>59.0</v>
      </c>
      <c r="I450" s="38">
        <v>2000.0</v>
      </c>
      <c r="J450" s="38">
        <v>29.0</v>
      </c>
      <c r="K450" s="38" t="s">
        <v>23</v>
      </c>
      <c r="L450" s="38" t="s">
        <v>35</v>
      </c>
      <c r="M450" s="38"/>
      <c r="N450" s="38">
        <v>5112.0</v>
      </c>
      <c r="O450" s="38">
        <v>38753.0</v>
      </c>
      <c r="P450" s="38"/>
      <c r="Q450" s="38"/>
      <c r="R450" s="38"/>
      <c r="S450" s="38">
        <v>7.0</v>
      </c>
      <c r="T450" s="38">
        <v>7.0</v>
      </c>
      <c r="U450" s="38">
        <v>79.0</v>
      </c>
      <c r="V450" s="38" t="s">
        <v>922</v>
      </c>
      <c r="W450" s="38"/>
      <c r="X450" s="38"/>
      <c r="Y450" s="38"/>
    </row>
    <row r="451" ht="15.75" customHeight="1">
      <c r="A451" s="38">
        <v>2017.0</v>
      </c>
      <c r="B451" s="38" t="s">
        <v>228</v>
      </c>
      <c r="C451" s="38">
        <v>7.0</v>
      </c>
      <c r="D451" s="38">
        <v>88.0</v>
      </c>
      <c r="E451" s="38"/>
      <c r="F451" s="40">
        <v>42927.520833333336</v>
      </c>
      <c r="G451" s="38" t="s">
        <v>40</v>
      </c>
      <c r="H451" s="38">
        <v>59.0</v>
      </c>
      <c r="I451" s="38">
        <v>1730.0</v>
      </c>
      <c r="J451" s="38">
        <v>26.0</v>
      </c>
      <c r="K451" s="38" t="s">
        <v>23</v>
      </c>
      <c r="L451" s="38" t="s">
        <v>35</v>
      </c>
      <c r="M451" s="38"/>
      <c r="N451" s="38">
        <v>5113.0</v>
      </c>
      <c r="O451" s="38">
        <v>60995.0</v>
      </c>
      <c r="P451" s="38"/>
      <c r="Q451" s="38"/>
      <c r="R451" s="38"/>
      <c r="S451" s="38">
        <v>7.0</v>
      </c>
      <c r="T451" s="38">
        <v>7.0</v>
      </c>
      <c r="U451" s="38">
        <v>88.0</v>
      </c>
      <c r="V451" s="38" t="s">
        <v>945</v>
      </c>
      <c r="W451" s="38"/>
      <c r="X451" s="38"/>
      <c r="Y451" s="38"/>
    </row>
    <row r="452" ht="15.75" customHeight="1">
      <c r="A452" s="38">
        <v>2017.0</v>
      </c>
      <c r="B452" s="38" t="s">
        <v>228</v>
      </c>
      <c r="C452" s="38">
        <v>7.0</v>
      </c>
      <c r="D452" s="38">
        <v>89.0</v>
      </c>
      <c r="E452" s="38"/>
      <c r="F452" s="40">
        <v>42928.604166666664</v>
      </c>
      <c r="G452" s="38" t="s">
        <v>40</v>
      </c>
      <c r="H452" s="38">
        <v>57.0</v>
      </c>
      <c r="I452" s="38">
        <v>1840.0</v>
      </c>
      <c r="J452" s="38">
        <v>28.0</v>
      </c>
      <c r="K452" s="38" t="s">
        <v>23</v>
      </c>
      <c r="L452" s="38"/>
      <c r="M452" s="38"/>
      <c r="N452" s="38">
        <v>5115.0</v>
      </c>
      <c r="O452" s="38">
        <v>21019.0</v>
      </c>
      <c r="P452" s="38"/>
      <c r="Q452" s="38"/>
      <c r="R452" s="38"/>
      <c r="S452" s="38">
        <v>7.0</v>
      </c>
      <c r="T452" s="38">
        <v>7.0</v>
      </c>
      <c r="U452" s="38">
        <v>89.0</v>
      </c>
      <c r="V452" s="38" t="s">
        <v>914</v>
      </c>
      <c r="W452" s="38"/>
      <c r="X452" s="38"/>
      <c r="Y452" s="38"/>
    </row>
    <row r="453" ht="15.75" customHeight="1">
      <c r="A453" s="38">
        <v>2017.0</v>
      </c>
      <c r="B453" s="38" t="s">
        <v>228</v>
      </c>
      <c r="C453" s="38">
        <v>7.0</v>
      </c>
      <c r="D453" s="38"/>
      <c r="E453" s="38" t="s">
        <v>904</v>
      </c>
      <c r="F453" s="40">
        <v>42930.291666666664</v>
      </c>
      <c r="G453" s="38" t="s">
        <v>21</v>
      </c>
      <c r="H453" s="38">
        <v>53.0</v>
      </c>
      <c r="I453" s="38">
        <v>1580.0</v>
      </c>
      <c r="J453" s="38">
        <v>27.0</v>
      </c>
      <c r="K453" s="38" t="s">
        <v>23</v>
      </c>
      <c r="L453" s="38" t="s">
        <v>35</v>
      </c>
      <c r="M453" s="38" t="s">
        <v>814</v>
      </c>
      <c r="N453" s="38">
        <v>5117.0</v>
      </c>
      <c r="O453" s="38">
        <v>181679.0</v>
      </c>
      <c r="P453" s="38"/>
      <c r="Q453" s="38"/>
      <c r="R453" s="38"/>
      <c r="S453" s="38">
        <v>7.0</v>
      </c>
      <c r="T453" s="38"/>
      <c r="U453" s="38"/>
      <c r="V453" s="38"/>
      <c r="W453" s="38"/>
      <c r="X453" s="38"/>
      <c r="Y453" s="38"/>
    </row>
    <row r="454" ht="15.75" customHeight="1">
      <c r="A454" s="38">
        <v>2017.0</v>
      </c>
      <c r="B454" s="38" t="s">
        <v>228</v>
      </c>
      <c r="C454" s="38">
        <v>7.0</v>
      </c>
      <c r="D454" s="38"/>
      <c r="E454" s="38" t="s">
        <v>922</v>
      </c>
      <c r="F454" s="40">
        <v>42930.375</v>
      </c>
      <c r="G454" s="38" t="s">
        <v>21</v>
      </c>
      <c r="H454" s="38">
        <v>61.0</v>
      </c>
      <c r="I454" s="38">
        <v>2160.0</v>
      </c>
      <c r="J454" s="38">
        <v>31.0</v>
      </c>
      <c r="K454" s="38" t="s">
        <v>23</v>
      </c>
      <c r="L454" s="38" t="s">
        <v>35</v>
      </c>
      <c r="M454" s="38" t="s">
        <v>814</v>
      </c>
      <c r="N454" s="38">
        <v>5119.0</v>
      </c>
      <c r="O454" s="38">
        <v>38753.0</v>
      </c>
      <c r="P454" s="38"/>
      <c r="Q454" s="38"/>
      <c r="R454" s="38"/>
      <c r="S454" s="38">
        <v>7.0</v>
      </c>
      <c r="T454" s="38"/>
      <c r="U454" s="38"/>
      <c r="V454" s="38"/>
      <c r="W454" s="38"/>
      <c r="X454" s="38"/>
      <c r="Y454" s="38"/>
    </row>
    <row r="455" ht="15.75" customHeight="1">
      <c r="A455" s="38">
        <v>2017.0</v>
      </c>
      <c r="B455" s="38" t="s">
        <v>228</v>
      </c>
      <c r="C455" s="38">
        <v>7.0</v>
      </c>
      <c r="D455" s="38"/>
      <c r="E455" s="38" t="s">
        <v>904</v>
      </c>
      <c r="F455" s="40">
        <v>42930.385416666664</v>
      </c>
      <c r="G455" s="38" t="s">
        <v>21</v>
      </c>
      <c r="H455" s="38">
        <v>60.0</v>
      </c>
      <c r="I455" s="38">
        <v>2060.0</v>
      </c>
      <c r="J455" s="38">
        <v>28.0</v>
      </c>
      <c r="K455" s="38" t="s">
        <v>23</v>
      </c>
      <c r="L455" s="38" t="s">
        <v>35</v>
      </c>
      <c r="M455" s="38" t="s">
        <v>814</v>
      </c>
      <c r="N455" s="38">
        <v>5116.0</v>
      </c>
      <c r="O455" s="38">
        <v>134047.0</v>
      </c>
      <c r="P455" s="38"/>
      <c r="Q455" s="38"/>
      <c r="R455" s="38"/>
      <c r="S455" s="38">
        <v>7.0</v>
      </c>
      <c r="T455" s="38"/>
      <c r="U455" s="38"/>
      <c r="V455" s="38"/>
      <c r="W455" s="38"/>
      <c r="X455" s="38"/>
      <c r="Y455" s="38"/>
    </row>
    <row r="456" ht="15.75" customHeight="1">
      <c r="A456" s="38">
        <v>2017.0</v>
      </c>
      <c r="B456" s="38" t="s">
        <v>228</v>
      </c>
      <c r="C456" s="38">
        <v>7.0</v>
      </c>
      <c r="D456" s="38"/>
      <c r="E456" s="38" t="s">
        <v>1087</v>
      </c>
      <c r="F456" s="40">
        <v>42930.4375</v>
      </c>
      <c r="G456" s="38" t="s">
        <v>21</v>
      </c>
      <c r="H456" s="38">
        <v>60.0</v>
      </c>
      <c r="I456" s="38">
        <v>2560.0</v>
      </c>
      <c r="J456" s="38">
        <v>31.0</v>
      </c>
      <c r="K456" s="38" t="s">
        <v>23</v>
      </c>
      <c r="L456" s="38" t="s">
        <v>35</v>
      </c>
      <c r="M456" s="38"/>
      <c r="N456" s="38">
        <v>5122.0</v>
      </c>
      <c r="O456" s="38">
        <v>195558.0</v>
      </c>
      <c r="P456" s="38"/>
      <c r="Q456" s="38"/>
      <c r="R456" s="38"/>
      <c r="S456" s="38">
        <v>7.0</v>
      </c>
      <c r="T456" s="38"/>
      <c r="U456" s="38"/>
      <c r="V456" s="38"/>
      <c r="W456" s="38"/>
      <c r="X456" s="38"/>
      <c r="Y456" s="38"/>
    </row>
    <row r="457" ht="15.75" customHeight="1">
      <c r="A457" s="38">
        <v>2017.0</v>
      </c>
      <c r="B457" s="38" t="s">
        <v>228</v>
      </c>
      <c r="C457" s="38">
        <v>7.0</v>
      </c>
      <c r="D457" s="38"/>
      <c r="E457" s="38" t="s">
        <v>904</v>
      </c>
      <c r="F457" s="40">
        <v>42930.458333333336</v>
      </c>
      <c r="G457" s="38" t="s">
        <v>21</v>
      </c>
      <c r="H457" s="38">
        <v>57.0</v>
      </c>
      <c r="I457" s="38">
        <v>1800.0</v>
      </c>
      <c r="J457" s="38">
        <v>27.0</v>
      </c>
      <c r="K457" s="38" t="s">
        <v>23</v>
      </c>
      <c r="L457" s="38" t="s">
        <v>35</v>
      </c>
      <c r="M457" s="38" t="s">
        <v>814</v>
      </c>
      <c r="N457" s="38">
        <v>5118.0</v>
      </c>
      <c r="O457" s="38">
        <v>9565.0</v>
      </c>
      <c r="P457" s="38"/>
      <c r="Q457" s="38"/>
      <c r="R457" s="38"/>
      <c r="S457" s="38">
        <v>7.0</v>
      </c>
      <c r="T457" s="38"/>
      <c r="U457" s="38"/>
      <c r="V457" s="38"/>
      <c r="W457" s="38"/>
      <c r="X457" s="38"/>
      <c r="Y457" s="38"/>
    </row>
    <row r="458" ht="15.75" customHeight="1">
      <c r="A458" s="38">
        <v>2017.0</v>
      </c>
      <c r="B458" s="38" t="s">
        <v>228</v>
      </c>
      <c r="C458" s="38">
        <v>7.0</v>
      </c>
      <c r="D458" s="38"/>
      <c r="E458" s="38" t="s">
        <v>1209</v>
      </c>
      <c r="F458" s="40">
        <v>42930.479166666664</v>
      </c>
      <c r="G458" s="38" t="s">
        <v>21</v>
      </c>
      <c r="H458" s="38">
        <v>54.0</v>
      </c>
      <c r="I458" s="38">
        <v>1420.0</v>
      </c>
      <c r="J458" s="38">
        <v>24.0</v>
      </c>
      <c r="K458" s="38" t="s">
        <v>23</v>
      </c>
      <c r="L458" s="38" t="s">
        <v>35</v>
      </c>
      <c r="M458" s="38" t="s">
        <v>814</v>
      </c>
      <c r="N458" s="38">
        <v>5120.0</v>
      </c>
      <c r="O458" s="38">
        <v>59110.0</v>
      </c>
      <c r="P458" s="38"/>
      <c r="Q458" s="38"/>
      <c r="R458" s="38"/>
      <c r="S458" s="38">
        <v>7.0</v>
      </c>
      <c r="T458" s="38"/>
      <c r="U458" s="38"/>
      <c r="V458" s="38"/>
      <c r="W458" s="38"/>
      <c r="X458" s="38"/>
      <c r="Y458" s="38"/>
    </row>
    <row r="459" ht="15.75" customHeight="1">
      <c r="A459" s="38">
        <v>2017.0</v>
      </c>
      <c r="B459" s="38" t="s">
        <v>228</v>
      </c>
      <c r="C459" s="38">
        <v>7.0</v>
      </c>
      <c r="D459" s="38"/>
      <c r="E459" s="38" t="s">
        <v>948</v>
      </c>
      <c r="F459" s="40">
        <v>42930.520833333336</v>
      </c>
      <c r="G459" s="38" t="s">
        <v>21</v>
      </c>
      <c r="H459" s="38">
        <v>54.0</v>
      </c>
      <c r="I459" s="38">
        <v>1510.0</v>
      </c>
      <c r="J459" s="38">
        <v>25.0</v>
      </c>
      <c r="K459" s="38" t="s">
        <v>23</v>
      </c>
      <c r="L459" s="38" t="s">
        <v>35</v>
      </c>
      <c r="M459" s="38" t="s">
        <v>814</v>
      </c>
      <c r="N459" s="38">
        <v>5121.0</v>
      </c>
      <c r="O459" s="38">
        <v>181740.0</v>
      </c>
      <c r="P459" s="38" t="s">
        <v>816</v>
      </c>
      <c r="Q459" s="38"/>
      <c r="R459" s="38"/>
      <c r="S459" s="38">
        <v>7.0</v>
      </c>
      <c r="T459" s="38"/>
      <c r="U459" s="38"/>
      <c r="V459" s="38"/>
      <c r="W459" s="38"/>
      <c r="X459" s="38"/>
      <c r="Y459" s="38"/>
    </row>
    <row r="460" ht="15.75" customHeight="1">
      <c r="A460" s="38">
        <v>2017.0</v>
      </c>
      <c r="B460" s="38" t="s">
        <v>228</v>
      </c>
      <c r="C460" s="38">
        <v>7.0</v>
      </c>
      <c r="D460" s="38"/>
      <c r="E460" s="38" t="s">
        <v>942</v>
      </c>
      <c r="F460" s="40">
        <v>42930.791666666664</v>
      </c>
      <c r="G460" s="38" t="s">
        <v>21</v>
      </c>
      <c r="H460" s="38">
        <v>57.0</v>
      </c>
      <c r="I460" s="38">
        <v>1650.0</v>
      </c>
      <c r="J460" s="38">
        <v>25.0</v>
      </c>
      <c r="K460" s="38" t="s">
        <v>23</v>
      </c>
      <c r="L460" s="38" t="s">
        <v>35</v>
      </c>
      <c r="M460" s="38"/>
      <c r="N460" s="38">
        <v>5123.0</v>
      </c>
      <c r="O460" s="38">
        <v>26646.0</v>
      </c>
      <c r="P460" s="38"/>
      <c r="Q460" s="38"/>
      <c r="R460" s="38"/>
      <c r="S460" s="38">
        <v>7.0</v>
      </c>
      <c r="T460" s="38"/>
      <c r="U460" s="38"/>
      <c r="V460" s="38"/>
      <c r="W460" s="38"/>
      <c r="X460" s="38"/>
      <c r="Y460" s="38"/>
    </row>
    <row r="461" ht="15.75" customHeight="1">
      <c r="A461" s="38">
        <v>2017.0</v>
      </c>
      <c r="B461" s="38" t="s">
        <v>228</v>
      </c>
      <c r="C461" s="38">
        <v>7.0</v>
      </c>
      <c r="D461" s="38"/>
      <c r="E461" s="38" t="s">
        <v>997</v>
      </c>
      <c r="F461" s="40">
        <v>42930.833333333336</v>
      </c>
      <c r="G461" s="38" t="s">
        <v>21</v>
      </c>
      <c r="H461" s="38">
        <v>70.0</v>
      </c>
      <c r="I461" s="38">
        <v>3380.0</v>
      </c>
      <c r="J461" s="38">
        <v>32.0</v>
      </c>
      <c r="K461" s="38" t="s">
        <v>23</v>
      </c>
      <c r="L461" s="38" t="s">
        <v>35</v>
      </c>
      <c r="M461" s="38"/>
      <c r="N461" s="38">
        <v>5124.0</v>
      </c>
      <c r="O461" s="38">
        <v>202866.0</v>
      </c>
      <c r="P461" s="38" t="s">
        <v>816</v>
      </c>
      <c r="Q461" s="38"/>
      <c r="R461" s="38"/>
      <c r="S461" s="38">
        <v>7.0</v>
      </c>
      <c r="T461" s="38"/>
      <c r="U461" s="38"/>
      <c r="V461" s="38"/>
      <c r="W461" s="38"/>
      <c r="X461" s="38"/>
      <c r="Y461" s="38"/>
    </row>
    <row r="462" ht="15.75" customHeight="1">
      <c r="A462" s="38">
        <v>2017.0</v>
      </c>
      <c r="B462" s="38" t="s">
        <v>228</v>
      </c>
      <c r="C462" s="38">
        <v>7.0</v>
      </c>
      <c r="D462" s="38"/>
      <c r="E462" s="38" t="s">
        <v>1207</v>
      </c>
      <c r="F462" s="40">
        <v>42930.875</v>
      </c>
      <c r="G462" s="38" t="s">
        <v>21</v>
      </c>
      <c r="H462" s="38">
        <v>56.0</v>
      </c>
      <c r="I462" s="38">
        <v>1850.0</v>
      </c>
      <c r="J462" s="38">
        <v>27.0</v>
      </c>
      <c r="K462" s="38" t="s">
        <v>23</v>
      </c>
      <c r="L462" s="38" t="s">
        <v>35</v>
      </c>
      <c r="M462" s="38"/>
      <c r="N462" s="38">
        <v>5125.0</v>
      </c>
      <c r="O462" s="38">
        <v>51617.0</v>
      </c>
      <c r="P462" s="38"/>
      <c r="Q462" s="38"/>
      <c r="R462" s="38"/>
      <c r="S462" s="38">
        <v>7.0</v>
      </c>
      <c r="T462" s="38"/>
      <c r="U462" s="38"/>
      <c r="V462" s="38"/>
      <c r="W462" s="38"/>
      <c r="X462" s="38"/>
      <c r="Y462" s="38"/>
    </row>
    <row r="463" ht="15.75" customHeight="1">
      <c r="A463" s="38">
        <v>2017.0</v>
      </c>
      <c r="B463" s="38" t="s">
        <v>228</v>
      </c>
      <c r="C463" s="38">
        <v>7.0</v>
      </c>
      <c r="D463" s="38"/>
      <c r="E463" s="38" t="s">
        <v>1083</v>
      </c>
      <c r="F463" s="40">
        <v>42931.395833333336</v>
      </c>
      <c r="G463" s="38" t="s">
        <v>21</v>
      </c>
      <c r="H463" s="38">
        <v>60.0</v>
      </c>
      <c r="I463" s="38">
        <v>2200.0</v>
      </c>
      <c r="J463" s="38">
        <v>30.0</v>
      </c>
      <c r="K463" s="38" t="s">
        <v>23</v>
      </c>
      <c r="L463" s="38" t="s">
        <v>35</v>
      </c>
      <c r="M463" s="38" t="s">
        <v>814</v>
      </c>
      <c r="N463" s="38">
        <v>5126.0</v>
      </c>
      <c r="O463" s="38">
        <v>154342.0</v>
      </c>
      <c r="P463" s="38"/>
      <c r="Q463" s="38"/>
      <c r="R463" s="38"/>
      <c r="S463" s="38">
        <v>7.0</v>
      </c>
      <c r="T463" s="38"/>
      <c r="U463" s="38"/>
      <c r="V463" s="38"/>
      <c r="W463" s="38"/>
      <c r="X463" s="38"/>
      <c r="Y463" s="38"/>
    </row>
    <row r="464" ht="15.75" customHeight="1">
      <c r="A464" s="38">
        <v>2017.0</v>
      </c>
      <c r="B464" s="38" t="s">
        <v>228</v>
      </c>
      <c r="C464" s="38">
        <v>7.0</v>
      </c>
      <c r="D464" s="38"/>
      <c r="E464" s="38" t="s">
        <v>914</v>
      </c>
      <c r="F464" s="40">
        <v>42931.489583333336</v>
      </c>
      <c r="G464" s="38" t="s">
        <v>21</v>
      </c>
      <c r="H464" s="38">
        <v>73.0</v>
      </c>
      <c r="I464" s="38">
        <v>3500.0</v>
      </c>
      <c r="J464" s="38">
        <v>38.0</v>
      </c>
      <c r="K464" s="38" t="s">
        <v>23</v>
      </c>
      <c r="L464" s="38" t="s">
        <v>35</v>
      </c>
      <c r="M464" s="38" t="s">
        <v>814</v>
      </c>
      <c r="N464" s="38">
        <v>5127.0</v>
      </c>
      <c r="O464" s="38">
        <v>44385.0</v>
      </c>
      <c r="P464" s="38"/>
      <c r="Q464" s="38"/>
      <c r="R464" s="38"/>
      <c r="S464" s="38">
        <v>7.0</v>
      </c>
      <c r="T464" s="38"/>
      <c r="U464" s="38"/>
      <c r="V464" s="38"/>
      <c r="W464" s="38"/>
      <c r="X464" s="38"/>
      <c r="Y464" s="38"/>
    </row>
    <row r="465" ht="15.75" customHeight="1">
      <c r="A465" s="38">
        <v>2017.0</v>
      </c>
      <c r="B465" s="38" t="s">
        <v>228</v>
      </c>
      <c r="C465" s="38">
        <v>7.0</v>
      </c>
      <c r="D465" s="38">
        <v>37.0</v>
      </c>
      <c r="E465" s="38"/>
      <c r="F465" s="40">
        <v>42931.604166666664</v>
      </c>
      <c r="G465" s="38" t="s">
        <v>40</v>
      </c>
      <c r="H465" s="38">
        <v>60.0</v>
      </c>
      <c r="I465" s="38">
        <v>2200.0</v>
      </c>
      <c r="J465" s="38">
        <v>30.0</v>
      </c>
      <c r="K465" s="38" t="s">
        <v>23</v>
      </c>
      <c r="L465" s="38" t="s">
        <v>35</v>
      </c>
      <c r="M465" s="38" t="s">
        <v>814</v>
      </c>
      <c r="N465" s="38">
        <v>5128.0</v>
      </c>
      <c r="O465" s="38">
        <v>102547.0</v>
      </c>
      <c r="P465" s="38"/>
      <c r="Q465" s="38"/>
      <c r="R465" s="38"/>
      <c r="S465" s="38">
        <v>7.0</v>
      </c>
      <c r="T465" s="38">
        <v>7.0</v>
      </c>
      <c r="U465" s="38">
        <v>37.0</v>
      </c>
      <c r="V465" s="38" t="s">
        <v>716</v>
      </c>
      <c r="W465" s="38"/>
      <c r="X465" s="38"/>
      <c r="Y465" s="38"/>
    </row>
    <row r="466" ht="15.75" customHeight="1">
      <c r="A466" s="38">
        <v>2017.0</v>
      </c>
      <c r="B466" s="38" t="s">
        <v>228</v>
      </c>
      <c r="C466" s="38">
        <v>7.0</v>
      </c>
      <c r="D466" s="38">
        <v>36.0</v>
      </c>
      <c r="E466" s="38" t="s">
        <v>692</v>
      </c>
      <c r="F466" s="40">
        <v>43236.0</v>
      </c>
      <c r="G466" s="38"/>
      <c r="H466" s="38">
        <v>76.0</v>
      </c>
      <c r="I466" s="38">
        <v>5170.0</v>
      </c>
      <c r="J466" s="38"/>
      <c r="K466" s="38"/>
      <c r="L466" s="38"/>
      <c r="M466" s="38"/>
      <c r="N466" s="38">
        <v>4703.0</v>
      </c>
      <c r="O466" s="38"/>
      <c r="P466" s="38"/>
      <c r="Q466" s="38"/>
      <c r="R466" s="38"/>
      <c r="S466" s="38">
        <v>7.0</v>
      </c>
      <c r="T466" s="38"/>
      <c r="U466" s="38">
        <v>36.0</v>
      </c>
      <c r="V466" s="38" t="s">
        <v>692</v>
      </c>
      <c r="W466" s="38"/>
      <c r="X466" s="38"/>
      <c r="Y466" s="38"/>
    </row>
    <row r="467" ht="15.75" customHeight="1">
      <c r="A467" s="38">
        <v>2017.0</v>
      </c>
      <c r="B467" s="38" t="s">
        <v>228</v>
      </c>
      <c r="C467" s="38">
        <v>7.0</v>
      </c>
      <c r="D467" s="38">
        <v>36.0</v>
      </c>
      <c r="E467" s="38" t="s">
        <v>692</v>
      </c>
      <c r="F467" s="40">
        <v>43236.0</v>
      </c>
      <c r="G467" s="38"/>
      <c r="H467" s="38">
        <v>77.0</v>
      </c>
      <c r="I467" s="38">
        <v>5020.0</v>
      </c>
      <c r="J467" s="38"/>
      <c r="K467" s="38"/>
      <c r="L467" s="38"/>
      <c r="M467" s="38"/>
      <c r="N467" s="38">
        <v>4704.0</v>
      </c>
      <c r="O467" s="38"/>
      <c r="P467" s="38"/>
      <c r="Q467" s="38"/>
      <c r="R467" s="38"/>
      <c r="S467" s="38">
        <v>7.0</v>
      </c>
      <c r="T467" s="38"/>
      <c r="U467" s="38">
        <v>36.0</v>
      </c>
      <c r="V467" s="38" t="s">
        <v>692</v>
      </c>
      <c r="W467" s="38"/>
      <c r="X467" s="38"/>
      <c r="Y467" s="38"/>
    </row>
    <row r="468" ht="15.75" customHeight="1">
      <c r="A468" s="38">
        <v>2017.0</v>
      </c>
      <c r="B468" s="38"/>
      <c r="C468" s="38">
        <v>7.0</v>
      </c>
      <c r="D468" s="38"/>
      <c r="E468" s="38" t="s">
        <v>931</v>
      </c>
      <c r="F468" s="40">
        <v>43239.0</v>
      </c>
      <c r="G468" s="38"/>
      <c r="H468" s="38">
        <v>78.0</v>
      </c>
      <c r="I468" s="38">
        <v>5370.0</v>
      </c>
      <c r="J468" s="38"/>
      <c r="K468" s="38"/>
      <c r="L468" s="38"/>
      <c r="M468" s="38"/>
      <c r="N468" s="38">
        <v>4706.0</v>
      </c>
      <c r="O468" s="38"/>
      <c r="P468" s="38"/>
      <c r="Q468" s="38"/>
      <c r="R468" s="38"/>
      <c r="S468" s="38">
        <v>7.0</v>
      </c>
      <c r="T468" s="38"/>
      <c r="U468" s="38"/>
      <c r="V468" s="38"/>
      <c r="W468" s="38"/>
      <c r="X468" s="38"/>
      <c r="Y468" s="38"/>
    </row>
    <row r="469" ht="15.75" customHeight="1">
      <c r="A469" s="38">
        <v>2017.0</v>
      </c>
      <c r="B469" s="38" t="s">
        <v>228</v>
      </c>
      <c r="C469" s="38">
        <v>7.0</v>
      </c>
      <c r="D469" s="38"/>
      <c r="E469" s="38"/>
      <c r="F469" s="40">
        <v>43244.0</v>
      </c>
      <c r="G469" s="38"/>
      <c r="H469" s="38">
        <v>89.0</v>
      </c>
      <c r="I469" s="38">
        <v>6830.0</v>
      </c>
      <c r="J469" s="38"/>
      <c r="K469" s="38"/>
      <c r="L469" s="38"/>
      <c r="M469" s="38"/>
      <c r="N469" s="38">
        <v>4718.0</v>
      </c>
      <c r="O469" s="38"/>
      <c r="P469" s="38"/>
      <c r="Q469" s="38"/>
      <c r="R469" s="38"/>
      <c r="S469" s="38">
        <v>7.0</v>
      </c>
      <c r="T469" s="38"/>
      <c r="U469" s="38">
        <v>87.0</v>
      </c>
      <c r="V469" s="38" t="s">
        <v>912</v>
      </c>
      <c r="W469" s="38"/>
      <c r="X469" s="38"/>
      <c r="Y469" s="38"/>
    </row>
    <row r="470" ht="15.75" customHeight="1">
      <c r="A470" s="38">
        <v>2017.0</v>
      </c>
      <c r="B470" s="38" t="s">
        <v>228</v>
      </c>
      <c r="C470" s="38">
        <v>7.0</v>
      </c>
      <c r="D470" s="38"/>
      <c r="E470" s="38"/>
      <c r="F470" s="40">
        <v>43250.0</v>
      </c>
      <c r="G470" s="38"/>
      <c r="H470" s="38">
        <v>79.0</v>
      </c>
      <c r="I470" s="38">
        <v>5610.0</v>
      </c>
      <c r="J470" s="38"/>
      <c r="K470" s="38"/>
      <c r="L470" s="38"/>
      <c r="M470" s="38"/>
      <c r="N470" s="38">
        <v>4729.0</v>
      </c>
      <c r="O470" s="38"/>
      <c r="P470" s="38"/>
      <c r="Q470" s="38"/>
      <c r="R470" s="38"/>
      <c r="S470" s="38">
        <v>7.0</v>
      </c>
      <c r="T470" s="38">
        <v>7.0</v>
      </c>
      <c r="U470" s="38">
        <v>36.0</v>
      </c>
      <c r="V470" s="38" t="s">
        <v>692</v>
      </c>
      <c r="W470" s="38"/>
      <c r="X470" s="38"/>
      <c r="Y470" s="38"/>
    </row>
    <row r="471" ht="15.75" customHeight="1">
      <c r="A471" s="38">
        <v>2017.0</v>
      </c>
      <c r="B471" s="38"/>
      <c r="C471" s="38">
        <v>7.0</v>
      </c>
      <c r="D471" s="38"/>
      <c r="E471" s="38" t="s">
        <v>997</v>
      </c>
      <c r="F471" s="40">
        <v>43260.0</v>
      </c>
      <c r="G471" s="38"/>
      <c r="H471" s="38">
        <v>57.0</v>
      </c>
      <c r="I471" s="38">
        <v>1980.0</v>
      </c>
      <c r="J471" s="38"/>
      <c r="K471" s="38"/>
      <c r="L471" s="38"/>
      <c r="M471" s="38"/>
      <c r="N471" s="38">
        <v>4751.0</v>
      </c>
      <c r="O471" s="38"/>
      <c r="P471" s="38"/>
      <c r="Q471" s="38"/>
      <c r="R471" s="38"/>
      <c r="S471" s="38">
        <v>7.0</v>
      </c>
      <c r="T471" s="38"/>
      <c r="U471" s="38"/>
      <c r="V471" s="38"/>
      <c r="W471" s="38"/>
      <c r="X471" s="38"/>
      <c r="Y471" s="38"/>
    </row>
    <row r="472" ht="15.75" customHeight="1">
      <c r="A472" s="38">
        <v>2017.0</v>
      </c>
      <c r="B472" s="38"/>
      <c r="C472" s="38">
        <v>7.0</v>
      </c>
      <c r="D472" s="38"/>
      <c r="E472" s="38" t="s">
        <v>915</v>
      </c>
      <c r="F472" s="40">
        <v>43260.0</v>
      </c>
      <c r="G472" s="38"/>
      <c r="H472" s="38">
        <v>77.0</v>
      </c>
      <c r="I472" s="38">
        <v>5470.0</v>
      </c>
      <c r="J472" s="38"/>
      <c r="K472" s="38"/>
      <c r="L472" s="38"/>
      <c r="M472" s="38"/>
      <c r="N472" s="38">
        <v>4752.0</v>
      </c>
      <c r="O472" s="38"/>
      <c r="P472" s="38"/>
      <c r="Q472" s="38"/>
      <c r="R472" s="38"/>
      <c r="S472" s="38">
        <v>7.0</v>
      </c>
      <c r="T472" s="38"/>
      <c r="U472" s="38"/>
      <c r="V472" s="38"/>
      <c r="W472" s="38"/>
      <c r="X472" s="38"/>
      <c r="Y472" s="38"/>
    </row>
    <row r="473" ht="15.75" customHeight="1">
      <c r="A473" s="38">
        <v>2017.0</v>
      </c>
      <c r="B473" s="38" t="s">
        <v>228</v>
      </c>
      <c r="C473" s="38">
        <v>7.0</v>
      </c>
      <c r="D473" s="38"/>
      <c r="E473" s="38"/>
      <c r="F473" s="40">
        <v>43260.0</v>
      </c>
      <c r="G473" s="38"/>
      <c r="H473" s="38">
        <v>77.0</v>
      </c>
      <c r="I473" s="38">
        <v>4940.0</v>
      </c>
      <c r="J473" s="38"/>
      <c r="K473" s="38"/>
      <c r="L473" s="38"/>
      <c r="M473" s="38"/>
      <c r="N473" s="38">
        <v>4753.0</v>
      </c>
      <c r="O473" s="38"/>
      <c r="P473" s="38"/>
      <c r="Q473" s="38"/>
      <c r="R473" s="38"/>
      <c r="S473" s="38">
        <v>7.0</v>
      </c>
      <c r="T473" s="38">
        <v>7.0</v>
      </c>
      <c r="U473" s="38">
        <v>38.0</v>
      </c>
      <c r="V473" s="38" t="s">
        <v>229</v>
      </c>
      <c r="W473" s="38"/>
      <c r="X473" s="38"/>
      <c r="Y473" s="38"/>
    </row>
    <row r="474" ht="15.75" customHeight="1">
      <c r="A474" s="38">
        <v>2017.0</v>
      </c>
      <c r="B474" s="38" t="s">
        <v>228</v>
      </c>
      <c r="C474" s="38">
        <v>7.0</v>
      </c>
      <c r="D474" s="38"/>
      <c r="E474" s="38"/>
      <c r="F474" s="40">
        <v>43261.0</v>
      </c>
      <c r="G474" s="38"/>
      <c r="H474" s="38">
        <v>73.0</v>
      </c>
      <c r="I474" s="38">
        <v>4430.0</v>
      </c>
      <c r="J474" s="38"/>
      <c r="K474" s="38"/>
      <c r="L474" s="38"/>
      <c r="M474" s="38"/>
      <c r="N474" s="38">
        <v>4754.0</v>
      </c>
      <c r="O474" s="38"/>
      <c r="P474" s="38"/>
      <c r="Q474" s="38"/>
      <c r="R474" s="38"/>
      <c r="S474" s="38">
        <v>7.0</v>
      </c>
      <c r="T474" s="38">
        <v>7.0</v>
      </c>
      <c r="U474" s="38">
        <v>37.0</v>
      </c>
      <c r="V474" s="38" t="s">
        <v>716</v>
      </c>
      <c r="W474" s="38"/>
      <c r="X474" s="38"/>
      <c r="Y474" s="38"/>
    </row>
    <row r="475" ht="15.75" customHeight="1">
      <c r="A475" s="38">
        <v>2017.0</v>
      </c>
      <c r="B475" s="38" t="s">
        <v>228</v>
      </c>
      <c r="C475" s="38">
        <v>7.0</v>
      </c>
      <c r="D475" s="38"/>
      <c r="E475" s="38"/>
      <c r="F475" s="40">
        <v>43264.0</v>
      </c>
      <c r="G475" s="38"/>
      <c r="H475" s="38">
        <v>71.0</v>
      </c>
      <c r="I475" s="38">
        <v>4160.0</v>
      </c>
      <c r="J475" s="38"/>
      <c r="K475" s="38"/>
      <c r="L475" s="38"/>
      <c r="M475" s="38"/>
      <c r="N475" s="38">
        <v>4756.0</v>
      </c>
      <c r="O475" s="38"/>
      <c r="P475" s="38"/>
      <c r="Q475" s="38"/>
      <c r="R475" s="38"/>
      <c r="S475" s="38">
        <v>7.0</v>
      </c>
      <c r="T475" s="38">
        <v>7.0</v>
      </c>
      <c r="U475" s="38">
        <v>39.0</v>
      </c>
      <c r="V475" s="38" t="s">
        <v>414</v>
      </c>
      <c r="W475" s="38"/>
      <c r="X475" s="38"/>
      <c r="Y475" s="38"/>
    </row>
    <row r="476" ht="15.75" customHeight="1">
      <c r="A476" s="38">
        <v>2017.0</v>
      </c>
      <c r="B476" s="38" t="s">
        <v>228</v>
      </c>
      <c r="C476" s="38">
        <v>7.0</v>
      </c>
      <c r="D476" s="38"/>
      <c r="E476" s="38"/>
      <c r="F476" s="40">
        <v>43264.0</v>
      </c>
      <c r="G476" s="38"/>
      <c r="H476" s="38">
        <v>72.0</v>
      </c>
      <c r="I476" s="38">
        <v>4010.0</v>
      </c>
      <c r="J476" s="38"/>
      <c r="K476" s="38"/>
      <c r="L476" s="38"/>
      <c r="M476" s="38"/>
      <c r="N476" s="38">
        <v>4757.0</v>
      </c>
      <c r="O476" s="38"/>
      <c r="P476" s="38"/>
      <c r="Q476" s="38"/>
      <c r="R476" s="38"/>
      <c r="S476" s="38">
        <v>7.0</v>
      </c>
      <c r="T476" s="38">
        <v>7.0</v>
      </c>
      <c r="U476" s="38">
        <v>37.0</v>
      </c>
      <c r="V476" s="38" t="s">
        <v>716</v>
      </c>
      <c r="W476" s="38"/>
      <c r="X476" s="38"/>
      <c r="Y476" s="38"/>
    </row>
    <row r="477" ht="15.75" customHeight="1">
      <c r="A477" s="38">
        <v>2017.0</v>
      </c>
      <c r="B477" s="38" t="s">
        <v>228</v>
      </c>
      <c r="C477" s="38">
        <v>7.0</v>
      </c>
      <c r="D477" s="38"/>
      <c r="E477" s="38"/>
      <c r="F477" s="40">
        <v>43274.0</v>
      </c>
      <c r="G477" s="38"/>
      <c r="H477" s="38">
        <v>53.0</v>
      </c>
      <c r="I477" s="38">
        <v>1520.0</v>
      </c>
      <c r="J477" s="38"/>
      <c r="K477" s="38"/>
      <c r="L477" s="38"/>
      <c r="M477" s="38"/>
      <c r="N477" s="38">
        <v>4769.0</v>
      </c>
      <c r="O477" s="38"/>
      <c r="P477" s="38"/>
      <c r="Q477" s="38"/>
      <c r="R477" s="38"/>
      <c r="S477" s="38">
        <v>7.0</v>
      </c>
      <c r="T477" s="38">
        <v>7.0</v>
      </c>
      <c r="U477" s="38">
        <v>82.0</v>
      </c>
      <c r="V477" s="38" t="s">
        <v>923</v>
      </c>
      <c r="W477" s="38"/>
      <c r="X477" s="38"/>
      <c r="Y477" s="38"/>
    </row>
    <row r="478" ht="15.75" customHeight="1">
      <c r="A478" s="38">
        <v>2017.0</v>
      </c>
      <c r="B478" s="38" t="s">
        <v>228</v>
      </c>
      <c r="C478" s="38">
        <v>7.0</v>
      </c>
      <c r="D478" s="38"/>
      <c r="E478" s="38"/>
      <c r="F478" s="40">
        <v>43274.0</v>
      </c>
      <c r="G478" s="38"/>
      <c r="H478" s="38">
        <v>63.0</v>
      </c>
      <c r="I478" s="38">
        <v>2250.0</v>
      </c>
      <c r="J478" s="38"/>
      <c r="K478" s="38"/>
      <c r="L478" s="38"/>
      <c r="M478" s="38"/>
      <c r="N478" s="38">
        <v>4770.0</v>
      </c>
      <c r="O478" s="38"/>
      <c r="P478" s="38"/>
      <c r="Q478" s="38"/>
      <c r="R478" s="38"/>
      <c r="S478" s="38">
        <v>7.0</v>
      </c>
      <c r="T478" s="38">
        <v>7.0</v>
      </c>
      <c r="U478" s="38">
        <v>89.0</v>
      </c>
      <c r="V478" s="38" t="s">
        <v>914</v>
      </c>
      <c r="W478" s="38"/>
      <c r="X478" s="38"/>
      <c r="Y478" s="38"/>
    </row>
    <row r="479" ht="15.75" customHeight="1">
      <c r="A479" s="38">
        <v>2017.0</v>
      </c>
      <c r="B479" s="38"/>
      <c r="C479" s="38">
        <v>7.0</v>
      </c>
      <c r="D479" s="38"/>
      <c r="E479" s="38"/>
      <c r="F479" s="40">
        <v>43283.0</v>
      </c>
      <c r="G479" s="38"/>
      <c r="H479" s="38">
        <v>60.0</v>
      </c>
      <c r="I479" s="38">
        <v>1900.0</v>
      </c>
      <c r="J479" s="38"/>
      <c r="K479" s="38"/>
      <c r="L479" s="38"/>
      <c r="M479" s="38"/>
      <c r="N479" s="38">
        <v>4778.0</v>
      </c>
      <c r="O479" s="38"/>
      <c r="P479" s="38"/>
      <c r="Q479" s="38"/>
      <c r="R479" s="38"/>
      <c r="S479" s="38">
        <v>7.0</v>
      </c>
      <c r="T479" s="38"/>
      <c r="U479" s="38"/>
      <c r="V479" s="38"/>
      <c r="W479" s="38"/>
      <c r="X479" s="38"/>
      <c r="Y479" s="38"/>
    </row>
    <row r="480" ht="15.75" customHeight="1">
      <c r="A480" s="38">
        <v>2017.0</v>
      </c>
      <c r="B480" s="38" t="s">
        <v>228</v>
      </c>
      <c r="C480" s="38">
        <v>7.0</v>
      </c>
      <c r="D480" s="38"/>
      <c r="E480" s="38"/>
      <c r="F480" s="40">
        <v>43285.0</v>
      </c>
      <c r="G480" s="38"/>
      <c r="H480" s="38">
        <v>73.0</v>
      </c>
      <c r="I480" s="38">
        <v>3470.0</v>
      </c>
      <c r="J480" s="38"/>
      <c r="K480" s="38"/>
      <c r="L480" s="38"/>
      <c r="M480" s="38"/>
      <c r="N480" s="42">
        <v>4782.0</v>
      </c>
      <c r="O480" s="38"/>
      <c r="P480" s="38"/>
      <c r="Q480" s="38"/>
      <c r="R480" s="38"/>
      <c r="S480" s="38">
        <v>7.0</v>
      </c>
      <c r="T480" s="38">
        <v>7.0</v>
      </c>
      <c r="U480" s="38">
        <v>87.0</v>
      </c>
      <c r="V480" s="38" t="s">
        <v>913</v>
      </c>
      <c r="W480" s="38"/>
      <c r="X480" s="38"/>
      <c r="Y480" s="38"/>
    </row>
    <row r="481" ht="15.75" customHeight="1">
      <c r="A481" s="38">
        <v>2017.0</v>
      </c>
      <c r="B481" s="38" t="s">
        <v>900</v>
      </c>
      <c r="C481" s="38">
        <v>14.0</v>
      </c>
      <c r="D481" s="38">
        <v>17.0</v>
      </c>
      <c r="E481" s="38"/>
      <c r="F481" s="39">
        <v>42920.0</v>
      </c>
      <c r="G481" s="38" t="s">
        <v>40</v>
      </c>
      <c r="H481" s="38">
        <v>57.0</v>
      </c>
      <c r="I481" s="38">
        <v>1900.0</v>
      </c>
      <c r="J481" s="38">
        <v>28.0</v>
      </c>
      <c r="K481" s="38" t="s">
        <v>23</v>
      </c>
      <c r="L481" s="38" t="s">
        <v>35</v>
      </c>
      <c r="M481" s="38" t="s">
        <v>814</v>
      </c>
      <c r="N481" s="38">
        <v>4782.0</v>
      </c>
      <c r="O481" s="38">
        <v>180806.0</v>
      </c>
      <c r="P481" s="38"/>
      <c r="Q481" s="38"/>
      <c r="R481" s="38"/>
      <c r="S481" s="38">
        <v>14.0</v>
      </c>
      <c r="T481" s="38">
        <v>14.0</v>
      </c>
      <c r="U481" s="38">
        <v>17.0</v>
      </c>
      <c r="V481" s="38" t="s">
        <v>901</v>
      </c>
      <c r="W481" s="38"/>
      <c r="X481" s="38"/>
      <c r="Y481" s="38"/>
    </row>
    <row r="482" ht="15.75" customHeight="1">
      <c r="A482" s="38">
        <v>2017.0</v>
      </c>
      <c r="B482" s="38" t="s">
        <v>1211</v>
      </c>
      <c r="C482" s="38"/>
      <c r="D482" s="38"/>
      <c r="E482" s="38"/>
      <c r="F482" s="40">
        <v>42896.0</v>
      </c>
      <c r="G482" s="38" t="s">
        <v>21</v>
      </c>
      <c r="H482" s="38">
        <v>79.0</v>
      </c>
      <c r="I482" s="38">
        <v>6055.0</v>
      </c>
      <c r="J482" s="38"/>
      <c r="K482" s="38" t="s">
        <v>23</v>
      </c>
      <c r="L482" s="38" t="s">
        <v>23</v>
      </c>
      <c r="M482" s="38" t="s">
        <v>821</v>
      </c>
      <c r="N482" s="38">
        <v>4897.0</v>
      </c>
      <c r="O482" s="38"/>
      <c r="P482" s="38"/>
      <c r="Q482" s="38"/>
      <c r="R482" s="38"/>
      <c r="S482" s="38"/>
      <c r="T482" s="38"/>
      <c r="U482" s="38"/>
      <c r="V482" s="38"/>
      <c r="W482" s="38"/>
      <c r="X482" s="38"/>
      <c r="Y482" s="38"/>
    </row>
    <row r="483" ht="15.75" customHeight="1">
      <c r="A483" s="38"/>
      <c r="B483" s="38"/>
      <c r="C483" s="38"/>
      <c r="D483" s="38"/>
      <c r="E483" s="38"/>
      <c r="F483" s="38"/>
      <c r="G483" s="42" t="s">
        <v>1212</v>
      </c>
      <c r="H483" s="42">
        <f t="shared" ref="H483:I483" si="1">AVERAGE(H429:H479)</f>
        <v>63.54901961</v>
      </c>
      <c r="I483" s="42">
        <f t="shared" si="1"/>
        <v>2813.058824</v>
      </c>
      <c r="J483" s="38"/>
      <c r="K483" s="42"/>
      <c r="L483" s="38"/>
      <c r="M483" s="38"/>
      <c r="N483" s="38"/>
      <c r="O483" s="38"/>
      <c r="P483" s="38"/>
      <c r="Q483" s="38"/>
      <c r="R483" s="38"/>
      <c r="S483" s="38"/>
      <c r="T483" s="38"/>
      <c r="U483" s="38"/>
      <c r="V483" s="38"/>
      <c r="W483" s="38"/>
      <c r="X483" s="38"/>
      <c r="Y483" s="38"/>
    </row>
    <row r="484" ht="15.75" customHeight="1">
      <c r="A484" s="38"/>
      <c r="B484" s="38"/>
      <c r="C484" s="38"/>
      <c r="D484" s="38"/>
      <c r="E484" s="38"/>
      <c r="F484" s="38"/>
      <c r="G484" s="38"/>
      <c r="H484" s="38"/>
      <c r="I484" s="38"/>
      <c r="J484" s="38"/>
      <c r="K484" s="38"/>
      <c r="L484" s="38"/>
      <c r="M484" s="38"/>
      <c r="N484" s="38"/>
      <c r="O484" s="38"/>
      <c r="P484" s="38"/>
      <c r="Q484" s="38"/>
      <c r="R484" s="38"/>
      <c r="S484" s="38"/>
      <c r="T484" s="38"/>
      <c r="U484" s="38"/>
      <c r="V484" s="38"/>
      <c r="W484" s="38"/>
      <c r="X484" s="38"/>
      <c r="Y484" s="38"/>
    </row>
    <row r="485" ht="15.75" customHeight="1">
      <c r="A485" s="38"/>
      <c r="B485" s="38"/>
      <c r="C485" s="38"/>
      <c r="D485" s="38"/>
      <c r="E485" s="38"/>
      <c r="F485" s="38"/>
      <c r="G485" s="38"/>
      <c r="H485" s="38"/>
      <c r="I485" s="38"/>
      <c r="J485" s="38"/>
      <c r="K485" s="38"/>
      <c r="L485" s="38"/>
      <c r="M485" s="38"/>
      <c r="N485" s="38"/>
      <c r="O485" s="38"/>
      <c r="P485" s="38"/>
      <c r="Q485" s="38"/>
      <c r="R485" s="38"/>
      <c r="S485" s="38"/>
      <c r="T485" s="38"/>
      <c r="U485" s="38"/>
      <c r="V485" s="38"/>
      <c r="W485" s="38"/>
      <c r="X485" s="38"/>
      <c r="Y485" s="38"/>
    </row>
    <row r="486" ht="15.75" customHeight="1">
      <c r="A486" s="38"/>
      <c r="B486" s="38"/>
      <c r="C486" s="38"/>
      <c r="D486" s="38"/>
      <c r="E486" s="38"/>
      <c r="F486" s="38"/>
      <c r="G486" s="38"/>
      <c r="H486" s="38"/>
      <c r="I486" s="38"/>
      <c r="J486" s="38"/>
      <c r="K486" s="38"/>
      <c r="L486" s="38"/>
      <c r="M486" s="38"/>
      <c r="N486" s="38"/>
      <c r="O486" s="38"/>
      <c r="P486" s="38"/>
      <c r="Q486" s="38"/>
      <c r="R486" s="38"/>
      <c r="S486" s="38"/>
      <c r="T486" s="38"/>
      <c r="U486" s="38"/>
      <c r="V486" s="38"/>
      <c r="W486" s="38"/>
      <c r="X486" s="38"/>
      <c r="Y486" s="38"/>
    </row>
    <row r="487" ht="15.75" customHeight="1">
      <c r="A487" s="38"/>
      <c r="B487" s="38"/>
      <c r="C487" s="38"/>
      <c r="D487" s="38"/>
      <c r="E487" s="38"/>
      <c r="F487" s="38"/>
      <c r="G487" s="38"/>
      <c r="H487" s="38"/>
      <c r="I487" s="38"/>
      <c r="J487" s="38"/>
      <c r="K487" s="38"/>
      <c r="L487" s="38"/>
      <c r="M487" s="38"/>
      <c r="N487" s="38"/>
      <c r="O487" s="38"/>
      <c r="P487" s="38"/>
      <c r="Q487" s="38"/>
      <c r="R487" s="38"/>
      <c r="S487" s="38"/>
      <c r="T487" s="38"/>
      <c r="U487" s="38"/>
      <c r="V487" s="38"/>
      <c r="W487" s="38"/>
      <c r="X487" s="38"/>
      <c r="Y487" s="38"/>
    </row>
    <row r="488" ht="15.75" customHeight="1">
      <c r="A488" s="38"/>
      <c r="B488" s="38"/>
      <c r="C488" s="38"/>
      <c r="D488" s="38"/>
      <c r="E488" s="38"/>
      <c r="F488" s="38"/>
      <c r="G488" s="38"/>
      <c r="H488" s="38"/>
      <c r="I488" s="38"/>
      <c r="J488" s="38"/>
      <c r="K488" s="38"/>
      <c r="L488" s="38"/>
      <c r="M488" s="38"/>
      <c r="N488" s="38"/>
      <c r="O488" s="38"/>
      <c r="P488" s="38"/>
      <c r="Q488" s="38"/>
      <c r="R488" s="38"/>
      <c r="S488" s="38"/>
      <c r="T488" s="38"/>
      <c r="U488" s="38"/>
      <c r="V488" s="38"/>
      <c r="W488" s="38"/>
      <c r="X488" s="38"/>
      <c r="Y488" s="38"/>
    </row>
    <row r="489" ht="15.75" customHeight="1">
      <c r="A489" s="38"/>
      <c r="B489" s="38"/>
      <c r="C489" s="38"/>
      <c r="D489" s="38"/>
      <c r="E489" s="38"/>
      <c r="F489" s="38"/>
      <c r="G489" s="38"/>
      <c r="H489" s="38"/>
      <c r="I489" s="38"/>
      <c r="J489" s="38"/>
      <c r="K489" s="38"/>
      <c r="L489" s="38"/>
      <c r="M489" s="38"/>
      <c r="N489" s="38"/>
      <c r="O489" s="38"/>
      <c r="P489" s="38"/>
      <c r="Q489" s="38"/>
      <c r="R489" s="38"/>
      <c r="S489" s="38"/>
      <c r="T489" s="38"/>
      <c r="U489" s="38"/>
      <c r="V489" s="38"/>
      <c r="W489" s="38"/>
      <c r="X489" s="38"/>
      <c r="Y489" s="38"/>
    </row>
    <row r="490" ht="15.75" customHeight="1">
      <c r="A490" s="38"/>
      <c r="B490" s="38"/>
      <c r="C490" s="38"/>
      <c r="D490" s="38"/>
      <c r="E490" s="38"/>
      <c r="F490" s="38"/>
      <c r="G490" s="38"/>
      <c r="H490" s="38"/>
      <c r="I490" s="38"/>
      <c r="J490" s="38"/>
      <c r="K490" s="38"/>
      <c r="L490" s="38"/>
      <c r="M490" s="38"/>
      <c r="N490" s="38"/>
      <c r="O490" s="38"/>
      <c r="P490" s="38"/>
      <c r="Q490" s="38"/>
      <c r="R490" s="38"/>
      <c r="S490" s="38"/>
      <c r="T490" s="38"/>
      <c r="U490" s="38"/>
      <c r="V490" s="38"/>
      <c r="W490" s="38"/>
      <c r="X490" s="38"/>
      <c r="Y490" s="38"/>
    </row>
    <row r="491" ht="15.75" customHeight="1">
      <c r="A491" s="38"/>
      <c r="B491" s="38"/>
      <c r="C491" s="38"/>
      <c r="D491" s="38"/>
      <c r="E491" s="38"/>
      <c r="F491" s="38"/>
      <c r="G491" s="38"/>
      <c r="H491" s="38"/>
      <c r="I491" s="38"/>
      <c r="J491" s="38"/>
      <c r="K491" s="38"/>
      <c r="L491" s="38"/>
      <c r="M491" s="38"/>
      <c r="N491" s="38"/>
      <c r="O491" s="38"/>
      <c r="P491" s="38"/>
      <c r="Q491" s="38"/>
      <c r="R491" s="38"/>
      <c r="S491" s="38"/>
      <c r="T491" s="38"/>
      <c r="U491" s="38"/>
      <c r="V491" s="38"/>
      <c r="W491" s="38"/>
      <c r="X491" s="38"/>
      <c r="Y491" s="38"/>
    </row>
    <row r="492" ht="15.75" customHeight="1">
      <c r="A492" s="38"/>
      <c r="B492" s="38"/>
      <c r="C492" s="38"/>
      <c r="D492" s="38"/>
      <c r="E492" s="38"/>
      <c r="F492" s="38"/>
      <c r="G492" s="38"/>
      <c r="H492" s="38"/>
      <c r="I492" s="38"/>
      <c r="J492" s="38"/>
      <c r="K492" s="38"/>
      <c r="L492" s="38"/>
      <c r="M492" s="38"/>
      <c r="N492" s="38"/>
      <c r="O492" s="38"/>
      <c r="P492" s="38"/>
      <c r="Q492" s="38"/>
      <c r="R492" s="38"/>
      <c r="S492" s="38"/>
      <c r="T492" s="38"/>
      <c r="U492" s="38"/>
      <c r="V492" s="38"/>
      <c r="W492" s="38"/>
      <c r="X492" s="38"/>
      <c r="Y492" s="38"/>
    </row>
    <row r="493" ht="15.75" customHeight="1">
      <c r="A493" s="38"/>
      <c r="B493" s="38"/>
      <c r="C493" s="38"/>
      <c r="D493" s="38"/>
      <c r="E493" s="38"/>
      <c r="F493" s="38"/>
      <c r="G493" s="38"/>
      <c r="H493" s="38"/>
      <c r="I493" s="38"/>
      <c r="J493" s="38"/>
      <c r="K493" s="38"/>
      <c r="L493" s="38"/>
      <c r="M493" s="38"/>
      <c r="N493" s="38"/>
      <c r="O493" s="38"/>
      <c r="P493" s="38"/>
      <c r="Q493" s="38"/>
      <c r="R493" s="38"/>
      <c r="S493" s="38"/>
      <c r="T493" s="38"/>
      <c r="U493" s="38"/>
      <c r="V493" s="38"/>
      <c r="W493" s="38"/>
      <c r="X493" s="38"/>
      <c r="Y493" s="38"/>
    </row>
    <row r="494" ht="15.75" customHeight="1">
      <c r="A494" s="38"/>
      <c r="B494" s="38"/>
      <c r="C494" s="38"/>
      <c r="D494" s="38"/>
      <c r="E494" s="38"/>
      <c r="F494" s="38"/>
      <c r="G494" s="38"/>
      <c r="H494" s="38"/>
      <c r="I494" s="38"/>
      <c r="J494" s="38"/>
      <c r="K494" s="38"/>
      <c r="L494" s="38"/>
      <c r="M494" s="38"/>
      <c r="N494" s="38"/>
      <c r="O494" s="38"/>
      <c r="P494" s="38"/>
      <c r="Q494" s="38"/>
      <c r="R494" s="38"/>
      <c r="S494" s="38"/>
      <c r="T494" s="38"/>
      <c r="U494" s="38"/>
      <c r="V494" s="38"/>
      <c r="W494" s="38"/>
      <c r="X494" s="38"/>
      <c r="Y494" s="38"/>
    </row>
    <row r="495" ht="15.75" customHeight="1">
      <c r="A495" s="38"/>
      <c r="B495" s="38"/>
      <c r="C495" s="38"/>
      <c r="D495" s="38"/>
      <c r="E495" s="38"/>
      <c r="F495" s="38"/>
      <c r="G495" s="38"/>
      <c r="H495" s="38"/>
      <c r="I495" s="38"/>
      <c r="J495" s="38"/>
      <c r="K495" s="38"/>
      <c r="L495" s="38"/>
      <c r="M495" s="38"/>
      <c r="N495" s="38"/>
      <c r="O495" s="38"/>
      <c r="P495" s="38"/>
      <c r="Q495" s="38"/>
      <c r="R495" s="38"/>
      <c r="S495" s="38"/>
      <c r="T495" s="38"/>
      <c r="U495" s="38"/>
      <c r="V495" s="38"/>
      <c r="W495" s="38"/>
      <c r="X495" s="38"/>
      <c r="Y495" s="38"/>
    </row>
    <row r="496" ht="15.75" customHeight="1">
      <c r="A496" s="38"/>
      <c r="B496" s="38"/>
      <c r="C496" s="38"/>
      <c r="D496" s="38"/>
      <c r="E496" s="38"/>
      <c r="F496" s="38"/>
      <c r="G496" s="38"/>
      <c r="H496" s="38"/>
      <c r="I496" s="38"/>
      <c r="J496" s="38"/>
      <c r="K496" s="38"/>
      <c r="L496" s="38"/>
      <c r="M496" s="38"/>
      <c r="N496" s="38"/>
      <c r="O496" s="38"/>
      <c r="P496" s="38"/>
      <c r="Q496" s="38"/>
      <c r="R496" s="38"/>
      <c r="S496" s="38"/>
      <c r="T496" s="38"/>
      <c r="U496" s="38"/>
      <c r="V496" s="38"/>
      <c r="W496" s="38"/>
      <c r="X496" s="38"/>
      <c r="Y496" s="38"/>
    </row>
    <row r="497" ht="15.75" customHeight="1">
      <c r="A497" s="38"/>
      <c r="B497" s="38"/>
      <c r="C497" s="38"/>
      <c r="D497" s="38"/>
      <c r="E497" s="38"/>
      <c r="F497" s="38"/>
      <c r="G497" s="38"/>
      <c r="H497" s="38"/>
      <c r="I497" s="38"/>
      <c r="J497" s="38"/>
      <c r="K497" s="38"/>
      <c r="L497" s="38"/>
      <c r="M497" s="38"/>
      <c r="N497" s="38"/>
      <c r="O497" s="38"/>
      <c r="P497" s="38"/>
      <c r="Q497" s="38"/>
      <c r="R497" s="38"/>
      <c r="S497" s="38"/>
      <c r="T497" s="38"/>
      <c r="U497" s="38"/>
      <c r="V497" s="38"/>
      <c r="W497" s="38"/>
      <c r="X497" s="38"/>
      <c r="Y497" s="38"/>
    </row>
    <row r="498" ht="15.75" customHeight="1">
      <c r="A498" s="38"/>
      <c r="B498" s="38"/>
      <c r="C498" s="38"/>
      <c r="D498" s="38"/>
      <c r="E498" s="38"/>
      <c r="F498" s="38"/>
      <c r="G498" s="38"/>
      <c r="H498" s="38"/>
      <c r="I498" s="38"/>
      <c r="J498" s="38"/>
      <c r="K498" s="38"/>
      <c r="L498" s="38"/>
      <c r="M498" s="38"/>
      <c r="N498" s="38"/>
      <c r="O498" s="38"/>
      <c r="P498" s="38"/>
      <c r="Q498" s="38"/>
      <c r="R498" s="38"/>
      <c r="S498" s="38"/>
      <c r="T498" s="38"/>
      <c r="U498" s="38"/>
      <c r="V498" s="38"/>
      <c r="W498" s="38"/>
      <c r="X498" s="38"/>
      <c r="Y498" s="38"/>
    </row>
    <row r="499" ht="15.75" customHeight="1">
      <c r="A499" s="38"/>
      <c r="B499" s="38"/>
      <c r="C499" s="38"/>
      <c r="D499" s="38"/>
      <c r="E499" s="38"/>
      <c r="F499" s="38"/>
      <c r="G499" s="38"/>
      <c r="H499" s="38"/>
      <c r="I499" s="38"/>
      <c r="J499" s="38"/>
      <c r="K499" s="38"/>
      <c r="L499" s="38"/>
      <c r="M499" s="38"/>
      <c r="N499" s="38"/>
      <c r="O499" s="38"/>
      <c r="P499" s="38"/>
      <c r="Q499" s="38"/>
      <c r="R499" s="38"/>
      <c r="S499" s="38"/>
      <c r="T499" s="38"/>
      <c r="U499" s="38"/>
      <c r="V499" s="38"/>
      <c r="W499" s="38"/>
      <c r="X499" s="38"/>
      <c r="Y499" s="38"/>
    </row>
    <row r="500" ht="15.75" customHeight="1">
      <c r="A500" s="38"/>
      <c r="B500" s="38"/>
      <c r="C500" s="38"/>
      <c r="D500" s="38"/>
      <c r="E500" s="38"/>
      <c r="F500" s="38"/>
      <c r="G500" s="38"/>
      <c r="H500" s="38"/>
      <c r="I500" s="38"/>
      <c r="J500" s="38"/>
      <c r="K500" s="38"/>
      <c r="L500" s="38"/>
      <c r="M500" s="38"/>
      <c r="N500" s="38"/>
      <c r="O500" s="38"/>
      <c r="P500" s="38"/>
      <c r="Q500" s="38"/>
      <c r="R500" s="38"/>
      <c r="S500" s="38"/>
      <c r="T500" s="38"/>
      <c r="U500" s="38"/>
      <c r="V500" s="38"/>
      <c r="W500" s="38"/>
      <c r="X500" s="38"/>
      <c r="Y500" s="38"/>
    </row>
    <row r="501" ht="15.75" customHeight="1">
      <c r="A501" s="38"/>
      <c r="B501" s="38"/>
      <c r="C501" s="38"/>
      <c r="D501" s="38"/>
      <c r="E501" s="38"/>
      <c r="F501" s="38"/>
      <c r="G501" s="38"/>
      <c r="H501" s="38"/>
      <c r="I501" s="38"/>
      <c r="J501" s="38"/>
      <c r="K501" s="38"/>
      <c r="L501" s="38"/>
      <c r="M501" s="38"/>
      <c r="N501" s="38"/>
      <c r="O501" s="38"/>
      <c r="P501" s="38"/>
      <c r="Q501" s="38"/>
      <c r="R501" s="38"/>
      <c r="S501" s="38"/>
      <c r="T501" s="38"/>
      <c r="U501" s="38"/>
      <c r="V501" s="38"/>
      <c r="W501" s="38"/>
      <c r="X501" s="38"/>
      <c r="Y501" s="38"/>
    </row>
    <row r="502" ht="15.75" customHeight="1">
      <c r="A502" s="38"/>
      <c r="B502" s="38"/>
      <c r="C502" s="38"/>
      <c r="D502" s="38"/>
      <c r="E502" s="38"/>
      <c r="F502" s="38"/>
      <c r="G502" s="38"/>
      <c r="H502" s="38"/>
      <c r="I502" s="38"/>
      <c r="J502" s="38"/>
      <c r="K502" s="38"/>
      <c r="L502" s="38"/>
      <c r="M502" s="38"/>
      <c r="N502" s="38"/>
      <c r="O502" s="38"/>
      <c r="P502" s="38"/>
      <c r="Q502" s="38"/>
      <c r="R502" s="38"/>
      <c r="S502" s="38"/>
      <c r="T502" s="38"/>
      <c r="U502" s="38"/>
      <c r="V502" s="38"/>
      <c r="W502" s="38"/>
      <c r="X502" s="38"/>
      <c r="Y502" s="38"/>
    </row>
    <row r="503" ht="15.75" customHeight="1">
      <c r="A503" s="38"/>
      <c r="B503" s="38"/>
      <c r="C503" s="38"/>
      <c r="D503" s="38"/>
      <c r="E503" s="38"/>
      <c r="F503" s="38"/>
      <c r="G503" s="38"/>
      <c r="H503" s="38"/>
      <c r="I503" s="38"/>
      <c r="J503" s="38"/>
      <c r="K503" s="38"/>
      <c r="L503" s="38"/>
      <c r="M503" s="38"/>
      <c r="N503" s="38"/>
      <c r="O503" s="38"/>
      <c r="P503" s="38"/>
      <c r="Q503" s="38"/>
      <c r="R503" s="38"/>
      <c r="S503" s="38"/>
      <c r="T503" s="38"/>
      <c r="U503" s="38"/>
      <c r="V503" s="38"/>
      <c r="W503" s="38"/>
      <c r="X503" s="38"/>
      <c r="Y503" s="38"/>
    </row>
    <row r="504" ht="15.75" customHeight="1">
      <c r="A504" s="38"/>
      <c r="B504" s="38"/>
      <c r="C504" s="38"/>
      <c r="D504" s="38"/>
      <c r="E504" s="38"/>
      <c r="F504" s="38"/>
      <c r="G504" s="38"/>
      <c r="H504" s="38"/>
      <c r="I504" s="38"/>
      <c r="J504" s="38"/>
      <c r="K504" s="38"/>
      <c r="L504" s="38"/>
      <c r="M504" s="38"/>
      <c r="N504" s="38"/>
      <c r="O504" s="38"/>
      <c r="P504" s="38"/>
      <c r="Q504" s="38"/>
      <c r="R504" s="38"/>
      <c r="S504" s="38"/>
      <c r="T504" s="38"/>
      <c r="U504" s="38"/>
      <c r="V504" s="38"/>
      <c r="W504" s="38"/>
      <c r="X504" s="38"/>
      <c r="Y504" s="38"/>
    </row>
    <row r="505" ht="15.75" customHeight="1">
      <c r="A505" s="38"/>
      <c r="B505" s="38"/>
      <c r="C505" s="38"/>
      <c r="D505" s="38"/>
      <c r="E505" s="38"/>
      <c r="F505" s="38"/>
      <c r="G505" s="38"/>
      <c r="H505" s="38"/>
      <c r="I505" s="38"/>
      <c r="J505" s="38"/>
      <c r="K505" s="38"/>
      <c r="L505" s="38"/>
      <c r="M505" s="38"/>
      <c r="N505" s="38"/>
      <c r="O505" s="38"/>
      <c r="P505" s="38"/>
      <c r="Q505" s="38"/>
      <c r="R505" s="38"/>
      <c r="S505" s="38"/>
      <c r="T505" s="38"/>
      <c r="U505" s="38"/>
      <c r="V505" s="38"/>
      <c r="W505" s="38"/>
      <c r="X505" s="38"/>
      <c r="Y505" s="38"/>
    </row>
    <row r="506" ht="15.75" customHeight="1">
      <c r="A506" s="38"/>
      <c r="B506" s="38"/>
      <c r="C506" s="38"/>
      <c r="D506" s="38"/>
      <c r="E506" s="38"/>
      <c r="F506" s="38"/>
      <c r="G506" s="38"/>
      <c r="H506" s="38"/>
      <c r="I506" s="38"/>
      <c r="J506" s="38"/>
      <c r="K506" s="38"/>
      <c r="L506" s="38"/>
      <c r="M506" s="38"/>
      <c r="N506" s="38"/>
      <c r="O506" s="38"/>
      <c r="P506" s="38"/>
      <c r="Q506" s="38"/>
      <c r="R506" s="38"/>
      <c r="S506" s="38"/>
      <c r="T506" s="38"/>
      <c r="U506" s="38"/>
      <c r="V506" s="38"/>
      <c r="W506" s="38"/>
      <c r="X506" s="38"/>
      <c r="Y506" s="38"/>
    </row>
    <row r="507" ht="15.75" customHeight="1">
      <c r="A507" s="38"/>
      <c r="B507" s="38"/>
      <c r="C507" s="38"/>
      <c r="D507" s="38"/>
      <c r="E507" s="38"/>
      <c r="F507" s="38"/>
      <c r="G507" s="38"/>
      <c r="H507" s="38"/>
      <c r="I507" s="38"/>
      <c r="J507" s="38"/>
      <c r="K507" s="38"/>
      <c r="L507" s="38"/>
      <c r="M507" s="38"/>
      <c r="N507" s="38"/>
      <c r="O507" s="38"/>
      <c r="P507" s="38"/>
      <c r="Q507" s="38"/>
      <c r="R507" s="38"/>
      <c r="S507" s="38"/>
      <c r="T507" s="38"/>
      <c r="U507" s="38"/>
      <c r="V507" s="38"/>
      <c r="W507" s="38"/>
      <c r="X507" s="38"/>
      <c r="Y507" s="38"/>
    </row>
    <row r="508" ht="15.75" customHeight="1">
      <c r="A508" s="38"/>
      <c r="B508" s="38"/>
      <c r="C508" s="38"/>
      <c r="D508" s="38"/>
      <c r="E508" s="38"/>
      <c r="F508" s="38"/>
      <c r="G508" s="38"/>
      <c r="H508" s="38"/>
      <c r="I508" s="38"/>
      <c r="J508" s="38"/>
      <c r="K508" s="38"/>
      <c r="L508" s="38"/>
      <c r="M508" s="38"/>
      <c r="N508" s="38"/>
      <c r="O508" s="38"/>
      <c r="P508" s="38"/>
      <c r="Q508" s="38"/>
      <c r="R508" s="38"/>
      <c r="S508" s="38"/>
      <c r="T508" s="38"/>
      <c r="U508" s="38"/>
      <c r="V508" s="38"/>
      <c r="W508" s="38"/>
      <c r="X508" s="38"/>
      <c r="Y508" s="38"/>
    </row>
    <row r="509" ht="15.75" customHeight="1">
      <c r="A509" s="38"/>
      <c r="B509" s="38"/>
      <c r="C509" s="38"/>
      <c r="D509" s="38"/>
      <c r="E509" s="38"/>
      <c r="F509" s="38"/>
      <c r="G509" s="38"/>
      <c r="H509" s="38"/>
      <c r="I509" s="38"/>
      <c r="J509" s="38"/>
      <c r="K509" s="38"/>
      <c r="L509" s="38"/>
      <c r="M509" s="38"/>
      <c r="N509" s="38"/>
      <c r="O509" s="38"/>
      <c r="P509" s="38"/>
      <c r="Q509" s="38"/>
      <c r="R509" s="38"/>
      <c r="S509" s="38"/>
      <c r="T509" s="38"/>
      <c r="U509" s="38"/>
      <c r="V509" s="38"/>
      <c r="W509" s="38"/>
      <c r="X509" s="38"/>
      <c r="Y509" s="38"/>
    </row>
    <row r="510" ht="15.75" customHeight="1">
      <c r="A510" s="38"/>
      <c r="B510" s="38"/>
      <c r="C510" s="38"/>
      <c r="D510" s="38"/>
      <c r="E510" s="38"/>
      <c r="F510" s="38"/>
      <c r="G510" s="38"/>
      <c r="H510" s="38"/>
      <c r="I510" s="38"/>
      <c r="J510" s="38"/>
      <c r="K510" s="38"/>
      <c r="L510" s="38"/>
      <c r="M510" s="38"/>
      <c r="N510" s="38"/>
      <c r="O510" s="38"/>
      <c r="P510" s="38"/>
      <c r="Q510" s="38"/>
      <c r="R510" s="38"/>
      <c r="S510" s="38"/>
      <c r="T510" s="38"/>
      <c r="U510" s="38"/>
      <c r="V510" s="38"/>
      <c r="W510" s="38"/>
      <c r="X510" s="38"/>
      <c r="Y510" s="38"/>
    </row>
    <row r="511" ht="15.75" customHeight="1">
      <c r="A511" s="38"/>
      <c r="B511" s="38"/>
      <c r="C511" s="38"/>
      <c r="D511" s="38"/>
      <c r="E511" s="38"/>
      <c r="F511" s="38"/>
      <c r="G511" s="38"/>
      <c r="H511" s="38"/>
      <c r="I511" s="38"/>
      <c r="J511" s="38"/>
      <c r="K511" s="38"/>
      <c r="L511" s="38"/>
      <c r="M511" s="38"/>
      <c r="N511" s="38"/>
      <c r="O511" s="38"/>
      <c r="P511" s="38"/>
      <c r="Q511" s="38"/>
      <c r="R511" s="38"/>
      <c r="S511" s="38"/>
      <c r="T511" s="38"/>
      <c r="U511" s="38"/>
      <c r="V511" s="38"/>
      <c r="W511" s="38"/>
      <c r="X511" s="38"/>
      <c r="Y511" s="38"/>
    </row>
    <row r="512" ht="15.75" customHeight="1">
      <c r="A512" s="38"/>
      <c r="B512" s="38"/>
      <c r="C512" s="38"/>
      <c r="D512" s="38"/>
      <c r="E512" s="38"/>
      <c r="F512" s="38"/>
      <c r="G512" s="38"/>
      <c r="H512" s="38"/>
      <c r="I512" s="38"/>
      <c r="J512" s="38"/>
      <c r="K512" s="38"/>
      <c r="L512" s="38"/>
      <c r="M512" s="38"/>
      <c r="N512" s="38"/>
      <c r="O512" s="38"/>
      <c r="P512" s="38"/>
      <c r="Q512" s="38"/>
      <c r="R512" s="38"/>
      <c r="S512" s="38"/>
      <c r="T512" s="38"/>
      <c r="U512" s="38"/>
      <c r="V512" s="38"/>
      <c r="W512" s="38"/>
      <c r="X512" s="38"/>
      <c r="Y512" s="38"/>
    </row>
    <row r="513" ht="15.75" customHeight="1">
      <c r="A513" s="38"/>
      <c r="B513" s="38"/>
      <c r="C513" s="38"/>
      <c r="D513" s="38"/>
      <c r="E513" s="38"/>
      <c r="F513" s="38"/>
      <c r="G513" s="38"/>
      <c r="H513" s="38"/>
      <c r="I513" s="38"/>
      <c r="J513" s="38"/>
      <c r="K513" s="38"/>
      <c r="L513" s="38"/>
      <c r="M513" s="38"/>
      <c r="N513" s="38"/>
      <c r="O513" s="38"/>
      <c r="P513" s="38"/>
      <c r="Q513" s="38"/>
      <c r="R513" s="38"/>
      <c r="S513" s="38"/>
      <c r="T513" s="38"/>
      <c r="U513" s="38"/>
      <c r="V513" s="38"/>
      <c r="W513" s="38"/>
      <c r="X513" s="38"/>
      <c r="Y513" s="38"/>
    </row>
    <row r="514" ht="15.75" customHeight="1">
      <c r="A514" s="38"/>
      <c r="B514" s="38"/>
      <c r="C514" s="38"/>
      <c r="D514" s="38"/>
      <c r="E514" s="38"/>
      <c r="F514" s="38"/>
      <c r="G514" s="38"/>
      <c r="H514" s="38"/>
      <c r="I514" s="38"/>
      <c r="J514" s="38"/>
      <c r="K514" s="38"/>
      <c r="L514" s="38"/>
      <c r="M514" s="38"/>
      <c r="N514" s="38"/>
      <c r="O514" s="38"/>
      <c r="P514" s="38"/>
      <c r="Q514" s="38"/>
      <c r="R514" s="38"/>
      <c r="S514" s="38"/>
      <c r="T514" s="38"/>
      <c r="U514" s="38"/>
      <c r="V514" s="38"/>
      <c r="W514" s="38"/>
      <c r="X514" s="38"/>
      <c r="Y514" s="38"/>
    </row>
    <row r="515" ht="15.75" customHeight="1">
      <c r="A515" s="38"/>
      <c r="B515" s="38"/>
      <c r="C515" s="38"/>
      <c r="D515" s="38"/>
      <c r="E515" s="38"/>
      <c r="F515" s="38"/>
      <c r="G515" s="38"/>
      <c r="H515" s="38"/>
      <c r="I515" s="38"/>
      <c r="J515" s="38"/>
      <c r="K515" s="38"/>
      <c r="L515" s="38"/>
      <c r="M515" s="38"/>
      <c r="N515" s="38"/>
      <c r="O515" s="38"/>
      <c r="P515" s="38"/>
      <c r="Q515" s="38"/>
      <c r="R515" s="38"/>
      <c r="S515" s="38"/>
      <c r="T515" s="38"/>
      <c r="U515" s="38"/>
      <c r="V515" s="38"/>
      <c r="W515" s="38"/>
      <c r="X515" s="38"/>
      <c r="Y515" s="38"/>
    </row>
    <row r="516" ht="15.75" customHeight="1">
      <c r="A516" s="38"/>
      <c r="B516" s="38"/>
      <c r="C516" s="38"/>
      <c r="D516" s="38"/>
      <c r="E516" s="38"/>
      <c r="F516" s="38"/>
      <c r="G516" s="38"/>
      <c r="H516" s="38"/>
      <c r="I516" s="38"/>
      <c r="J516" s="38"/>
      <c r="K516" s="38"/>
      <c r="L516" s="38"/>
      <c r="M516" s="38"/>
      <c r="N516" s="38"/>
      <c r="O516" s="38"/>
      <c r="P516" s="38"/>
      <c r="Q516" s="38"/>
      <c r="R516" s="38"/>
      <c r="S516" s="38"/>
      <c r="T516" s="38"/>
      <c r="U516" s="38"/>
      <c r="V516" s="38"/>
      <c r="W516" s="38"/>
      <c r="X516" s="38"/>
      <c r="Y516" s="38"/>
    </row>
    <row r="517" ht="15.75" customHeight="1">
      <c r="A517" s="38"/>
      <c r="B517" s="38"/>
      <c r="C517" s="38"/>
      <c r="D517" s="38"/>
      <c r="E517" s="38"/>
      <c r="F517" s="38"/>
      <c r="G517" s="38"/>
      <c r="H517" s="38"/>
      <c r="I517" s="38"/>
      <c r="J517" s="38"/>
      <c r="K517" s="38"/>
      <c r="L517" s="38"/>
      <c r="M517" s="38"/>
      <c r="N517" s="38"/>
      <c r="O517" s="38"/>
      <c r="P517" s="38"/>
      <c r="Q517" s="38"/>
      <c r="R517" s="38"/>
      <c r="S517" s="38"/>
      <c r="T517" s="38"/>
      <c r="U517" s="38"/>
      <c r="V517" s="38"/>
      <c r="W517" s="38"/>
      <c r="X517" s="38"/>
      <c r="Y517" s="38"/>
    </row>
    <row r="518" ht="15.75" customHeight="1">
      <c r="A518" s="38"/>
      <c r="B518" s="38"/>
      <c r="C518" s="38"/>
      <c r="D518" s="38"/>
      <c r="E518" s="38"/>
      <c r="F518" s="38"/>
      <c r="G518" s="38"/>
      <c r="H518" s="38"/>
      <c r="I518" s="38"/>
      <c r="J518" s="38"/>
      <c r="K518" s="38"/>
      <c r="L518" s="38"/>
      <c r="M518" s="38"/>
      <c r="N518" s="38"/>
      <c r="O518" s="38"/>
      <c r="P518" s="38"/>
      <c r="Q518" s="38"/>
      <c r="R518" s="38"/>
      <c r="S518" s="38"/>
      <c r="T518" s="38"/>
      <c r="U518" s="38"/>
      <c r="V518" s="38"/>
      <c r="W518" s="38"/>
      <c r="X518" s="38"/>
      <c r="Y518" s="38"/>
    </row>
    <row r="519" ht="15.75" customHeight="1">
      <c r="A519" s="38"/>
      <c r="B519" s="38"/>
      <c r="C519" s="38"/>
      <c r="D519" s="38"/>
      <c r="E519" s="38"/>
      <c r="F519" s="38"/>
      <c r="G519" s="38"/>
      <c r="H519" s="38"/>
      <c r="I519" s="38"/>
      <c r="J519" s="38"/>
      <c r="K519" s="38"/>
      <c r="L519" s="38"/>
      <c r="M519" s="38"/>
      <c r="N519" s="38"/>
      <c r="O519" s="38"/>
      <c r="P519" s="38"/>
      <c r="Q519" s="38"/>
      <c r="R519" s="38"/>
      <c r="S519" s="38"/>
      <c r="T519" s="38"/>
      <c r="U519" s="38"/>
      <c r="V519" s="38"/>
      <c r="W519" s="38"/>
      <c r="X519" s="38"/>
      <c r="Y519" s="38"/>
    </row>
    <row r="520" ht="15.75" customHeight="1">
      <c r="A520" s="38"/>
      <c r="B520" s="38"/>
      <c r="C520" s="38"/>
      <c r="D520" s="38"/>
      <c r="E520" s="38"/>
      <c r="F520" s="38"/>
      <c r="G520" s="38"/>
      <c r="H520" s="38"/>
      <c r="I520" s="38"/>
      <c r="J520" s="38"/>
      <c r="K520" s="38"/>
      <c r="L520" s="38"/>
      <c r="M520" s="38"/>
      <c r="N520" s="38"/>
      <c r="O520" s="38"/>
      <c r="P520" s="38"/>
      <c r="Q520" s="38"/>
      <c r="R520" s="38"/>
      <c r="S520" s="38"/>
      <c r="T520" s="38"/>
      <c r="U520" s="38"/>
      <c r="V520" s="38"/>
      <c r="W520" s="38"/>
      <c r="X520" s="38"/>
      <c r="Y520" s="38"/>
    </row>
    <row r="521" ht="15.75" customHeight="1">
      <c r="A521" s="38"/>
      <c r="B521" s="38"/>
      <c r="C521" s="38"/>
      <c r="D521" s="38"/>
      <c r="E521" s="38"/>
      <c r="F521" s="38"/>
      <c r="G521" s="38"/>
      <c r="H521" s="38"/>
      <c r="I521" s="38"/>
      <c r="J521" s="38"/>
      <c r="K521" s="38"/>
      <c r="L521" s="38"/>
      <c r="M521" s="38"/>
      <c r="N521" s="38"/>
      <c r="O521" s="38"/>
      <c r="P521" s="38"/>
      <c r="Q521" s="38"/>
      <c r="R521" s="38"/>
      <c r="S521" s="38"/>
      <c r="T521" s="38"/>
      <c r="U521" s="38"/>
      <c r="V521" s="38"/>
      <c r="W521" s="38"/>
      <c r="X521" s="38"/>
      <c r="Y521" s="38"/>
    </row>
    <row r="522" ht="15.75" customHeight="1">
      <c r="A522" s="38"/>
      <c r="B522" s="38"/>
      <c r="C522" s="38"/>
      <c r="D522" s="38"/>
      <c r="E522" s="38"/>
      <c r="F522" s="38"/>
      <c r="G522" s="38"/>
      <c r="H522" s="38"/>
      <c r="I522" s="38"/>
      <c r="J522" s="38"/>
      <c r="K522" s="38"/>
      <c r="L522" s="38"/>
      <c r="M522" s="38"/>
      <c r="N522" s="38"/>
      <c r="O522" s="38"/>
      <c r="P522" s="38"/>
      <c r="Q522" s="38"/>
      <c r="R522" s="38"/>
      <c r="S522" s="38"/>
      <c r="T522" s="38"/>
      <c r="U522" s="38"/>
      <c r="V522" s="38"/>
      <c r="W522" s="38"/>
      <c r="X522" s="38"/>
      <c r="Y522" s="38"/>
    </row>
    <row r="523" ht="15.75" customHeight="1">
      <c r="A523" s="38"/>
      <c r="B523" s="38"/>
      <c r="C523" s="38"/>
      <c r="D523" s="38"/>
      <c r="E523" s="38"/>
      <c r="F523" s="38"/>
      <c r="G523" s="38"/>
      <c r="H523" s="38"/>
      <c r="I523" s="38"/>
      <c r="J523" s="38"/>
      <c r="K523" s="38"/>
      <c r="L523" s="38"/>
      <c r="M523" s="38"/>
      <c r="N523" s="38"/>
      <c r="O523" s="38"/>
      <c r="P523" s="38"/>
      <c r="Q523" s="38"/>
      <c r="R523" s="38"/>
      <c r="S523" s="38"/>
      <c r="T523" s="38"/>
      <c r="U523" s="38"/>
      <c r="V523" s="38"/>
      <c r="W523" s="38"/>
      <c r="X523" s="38"/>
      <c r="Y523" s="38"/>
    </row>
    <row r="524" ht="15.75" customHeight="1">
      <c r="A524" s="38"/>
      <c r="B524" s="38"/>
      <c r="C524" s="38"/>
      <c r="D524" s="38"/>
      <c r="E524" s="38"/>
      <c r="F524" s="38"/>
      <c r="G524" s="38"/>
      <c r="H524" s="38"/>
      <c r="I524" s="38"/>
      <c r="J524" s="38"/>
      <c r="K524" s="38"/>
      <c r="L524" s="38"/>
      <c r="M524" s="38"/>
      <c r="N524" s="38"/>
      <c r="O524" s="38"/>
      <c r="P524" s="38"/>
      <c r="Q524" s="38"/>
      <c r="R524" s="38"/>
      <c r="S524" s="38"/>
      <c r="T524" s="38"/>
      <c r="U524" s="38"/>
      <c r="V524" s="38"/>
      <c r="W524" s="38"/>
      <c r="X524" s="38"/>
      <c r="Y524" s="38"/>
    </row>
    <row r="525" ht="15.75" customHeight="1">
      <c r="A525" s="38"/>
      <c r="B525" s="38"/>
      <c r="C525" s="38"/>
      <c r="D525" s="38"/>
      <c r="E525" s="38"/>
      <c r="F525" s="38"/>
      <c r="G525" s="38"/>
      <c r="H525" s="38"/>
      <c r="I525" s="38"/>
      <c r="J525" s="38"/>
      <c r="K525" s="38"/>
      <c r="L525" s="38"/>
      <c r="M525" s="38"/>
      <c r="N525" s="38"/>
      <c r="O525" s="38"/>
      <c r="P525" s="38"/>
      <c r="Q525" s="38"/>
      <c r="R525" s="38"/>
      <c r="S525" s="38"/>
      <c r="T525" s="38"/>
      <c r="U525" s="38"/>
      <c r="V525" s="38"/>
      <c r="W525" s="38"/>
      <c r="X525" s="38"/>
      <c r="Y525" s="38"/>
    </row>
    <row r="526" ht="15.75" customHeight="1">
      <c r="A526" s="38"/>
      <c r="B526" s="38"/>
      <c r="C526" s="38"/>
      <c r="D526" s="38"/>
      <c r="E526" s="38"/>
      <c r="F526" s="38"/>
      <c r="G526" s="38"/>
      <c r="H526" s="38"/>
      <c r="I526" s="38"/>
      <c r="J526" s="38"/>
      <c r="K526" s="38"/>
      <c r="L526" s="38"/>
      <c r="M526" s="38"/>
      <c r="N526" s="38"/>
      <c r="O526" s="38"/>
      <c r="P526" s="38"/>
      <c r="Q526" s="38"/>
      <c r="R526" s="38"/>
      <c r="S526" s="38"/>
      <c r="T526" s="38"/>
      <c r="U526" s="38"/>
      <c r="V526" s="38"/>
      <c r="W526" s="38"/>
      <c r="X526" s="38"/>
      <c r="Y526" s="38"/>
    </row>
    <row r="527" ht="15.75" customHeight="1">
      <c r="A527" s="38"/>
      <c r="B527" s="38"/>
      <c r="C527" s="38"/>
      <c r="D527" s="38"/>
      <c r="E527" s="38"/>
      <c r="F527" s="38"/>
      <c r="G527" s="38"/>
      <c r="H527" s="38"/>
      <c r="I527" s="38"/>
      <c r="J527" s="38"/>
      <c r="K527" s="38"/>
      <c r="L527" s="38"/>
      <c r="M527" s="38"/>
      <c r="N527" s="38"/>
      <c r="O527" s="38"/>
      <c r="P527" s="38"/>
      <c r="Q527" s="38"/>
      <c r="R527" s="38"/>
      <c r="S527" s="38"/>
      <c r="T527" s="38"/>
      <c r="U527" s="38"/>
      <c r="V527" s="38"/>
      <c r="W527" s="38"/>
      <c r="X527" s="38"/>
      <c r="Y527" s="38"/>
    </row>
    <row r="528" ht="15.75" customHeight="1">
      <c r="A528" s="38"/>
      <c r="B528" s="38"/>
      <c r="C528" s="38"/>
      <c r="D528" s="38"/>
      <c r="E528" s="38"/>
      <c r="F528" s="38"/>
      <c r="G528" s="38"/>
      <c r="H528" s="38"/>
      <c r="I528" s="38"/>
      <c r="J528" s="38"/>
      <c r="K528" s="38"/>
      <c r="L528" s="38"/>
      <c r="M528" s="38"/>
      <c r="N528" s="38"/>
      <c r="O528" s="38"/>
      <c r="P528" s="38"/>
      <c r="Q528" s="38"/>
      <c r="R528" s="38"/>
      <c r="S528" s="38"/>
      <c r="T528" s="38"/>
      <c r="U528" s="38"/>
      <c r="V528" s="38"/>
      <c r="W528" s="38"/>
      <c r="X528" s="38"/>
      <c r="Y528" s="38"/>
    </row>
    <row r="529" ht="15.75" customHeight="1">
      <c r="A529" s="38"/>
      <c r="B529" s="38"/>
      <c r="C529" s="38"/>
      <c r="D529" s="38"/>
      <c r="E529" s="38"/>
      <c r="F529" s="38"/>
      <c r="G529" s="38"/>
      <c r="H529" s="38"/>
      <c r="I529" s="38"/>
      <c r="J529" s="38"/>
      <c r="K529" s="38"/>
      <c r="L529" s="38"/>
      <c r="M529" s="38"/>
      <c r="N529" s="38"/>
      <c r="O529" s="38"/>
      <c r="P529" s="38"/>
      <c r="Q529" s="38"/>
      <c r="R529" s="38"/>
      <c r="S529" s="38"/>
      <c r="T529" s="38"/>
      <c r="U529" s="38"/>
      <c r="V529" s="38"/>
      <c r="W529" s="38"/>
      <c r="X529" s="38"/>
      <c r="Y529" s="38"/>
    </row>
    <row r="530" ht="15.75" customHeight="1">
      <c r="A530" s="38"/>
      <c r="B530" s="38"/>
      <c r="C530" s="38"/>
      <c r="D530" s="38"/>
      <c r="E530" s="38"/>
      <c r="F530" s="38"/>
      <c r="G530" s="38"/>
      <c r="H530" s="38"/>
      <c r="I530" s="38"/>
      <c r="J530" s="38"/>
      <c r="K530" s="38"/>
      <c r="L530" s="38"/>
      <c r="M530" s="38"/>
      <c r="N530" s="38"/>
      <c r="O530" s="38"/>
      <c r="P530" s="38"/>
      <c r="Q530" s="38"/>
      <c r="R530" s="38"/>
      <c r="S530" s="38"/>
      <c r="T530" s="38"/>
      <c r="U530" s="38"/>
      <c r="V530" s="38"/>
      <c r="W530" s="38"/>
      <c r="X530" s="38"/>
      <c r="Y530" s="38"/>
    </row>
    <row r="531" ht="15.75" customHeight="1">
      <c r="A531" s="38"/>
      <c r="B531" s="38"/>
      <c r="C531" s="38"/>
      <c r="D531" s="38"/>
      <c r="E531" s="38"/>
      <c r="F531" s="38"/>
      <c r="G531" s="38"/>
      <c r="H531" s="38"/>
      <c r="I531" s="38"/>
      <c r="J531" s="38"/>
      <c r="K531" s="38"/>
      <c r="L531" s="38"/>
      <c r="M531" s="38"/>
      <c r="N531" s="38"/>
      <c r="O531" s="38"/>
      <c r="P531" s="38"/>
      <c r="Q531" s="38"/>
      <c r="R531" s="38"/>
      <c r="S531" s="38"/>
      <c r="T531" s="38"/>
      <c r="U531" s="38"/>
      <c r="V531" s="38"/>
      <c r="W531" s="38"/>
      <c r="X531" s="38"/>
      <c r="Y531" s="38"/>
    </row>
    <row r="532" ht="15.75" customHeight="1">
      <c r="A532" s="38"/>
      <c r="B532" s="38"/>
      <c r="C532" s="38"/>
      <c r="D532" s="38"/>
      <c r="E532" s="38"/>
      <c r="F532" s="38"/>
      <c r="G532" s="38"/>
      <c r="H532" s="38"/>
      <c r="I532" s="38"/>
      <c r="J532" s="38"/>
      <c r="K532" s="38"/>
      <c r="L532" s="38"/>
      <c r="M532" s="38"/>
      <c r="N532" s="38"/>
      <c r="O532" s="38"/>
      <c r="P532" s="38"/>
      <c r="Q532" s="38"/>
      <c r="R532" s="38"/>
      <c r="S532" s="38"/>
      <c r="T532" s="38"/>
      <c r="U532" s="38"/>
      <c r="V532" s="38"/>
      <c r="W532" s="38"/>
      <c r="X532" s="38"/>
      <c r="Y532" s="38"/>
    </row>
    <row r="533" ht="15.75" customHeight="1">
      <c r="A533" s="38"/>
      <c r="B533" s="38"/>
      <c r="C533" s="38"/>
      <c r="D533" s="38"/>
      <c r="E533" s="38"/>
      <c r="F533" s="38"/>
      <c r="G533" s="38"/>
      <c r="H533" s="38"/>
      <c r="I533" s="38"/>
      <c r="J533" s="38"/>
      <c r="K533" s="38"/>
      <c r="L533" s="38"/>
      <c r="M533" s="38"/>
      <c r="N533" s="38"/>
      <c r="O533" s="38"/>
      <c r="P533" s="38"/>
      <c r="Q533" s="38"/>
      <c r="R533" s="38"/>
      <c r="S533" s="38"/>
      <c r="T533" s="38"/>
      <c r="U533" s="38"/>
      <c r="V533" s="38"/>
      <c r="W533" s="38"/>
      <c r="X533" s="38"/>
      <c r="Y533" s="38"/>
    </row>
    <row r="534" ht="15.75" customHeight="1">
      <c r="A534" s="38"/>
      <c r="B534" s="38"/>
      <c r="C534" s="38"/>
      <c r="D534" s="38"/>
      <c r="E534" s="38"/>
      <c r="F534" s="38"/>
      <c r="G534" s="38"/>
      <c r="H534" s="38"/>
      <c r="I534" s="38"/>
      <c r="J534" s="38"/>
      <c r="K534" s="38"/>
      <c r="L534" s="38"/>
      <c r="M534" s="38"/>
      <c r="N534" s="38"/>
      <c r="O534" s="38"/>
      <c r="P534" s="38"/>
      <c r="Q534" s="38"/>
      <c r="R534" s="38"/>
      <c r="S534" s="38"/>
      <c r="T534" s="38"/>
      <c r="U534" s="38"/>
      <c r="V534" s="38"/>
      <c r="W534" s="38"/>
      <c r="X534" s="38"/>
      <c r="Y534" s="38"/>
    </row>
    <row r="535" ht="15.75" customHeight="1">
      <c r="A535" s="38"/>
      <c r="B535" s="38"/>
      <c r="C535" s="38"/>
      <c r="D535" s="38"/>
      <c r="E535" s="38"/>
      <c r="F535" s="38"/>
      <c r="G535" s="38"/>
      <c r="H535" s="38"/>
      <c r="I535" s="38"/>
      <c r="J535" s="38"/>
      <c r="K535" s="38"/>
      <c r="L535" s="38"/>
      <c r="M535" s="38"/>
      <c r="N535" s="38"/>
      <c r="O535" s="38"/>
      <c r="P535" s="38"/>
      <c r="Q535" s="38"/>
      <c r="R535" s="38"/>
      <c r="S535" s="38"/>
      <c r="T535" s="38"/>
      <c r="U535" s="38"/>
      <c r="V535" s="38"/>
      <c r="W535" s="38"/>
      <c r="X535" s="38"/>
      <c r="Y535" s="38"/>
    </row>
    <row r="536" ht="15.75" customHeight="1">
      <c r="A536" s="38"/>
      <c r="B536" s="38"/>
      <c r="C536" s="38"/>
      <c r="D536" s="38"/>
      <c r="E536" s="38"/>
      <c r="F536" s="38"/>
      <c r="G536" s="38"/>
      <c r="H536" s="38"/>
      <c r="I536" s="38"/>
      <c r="J536" s="38"/>
      <c r="K536" s="38"/>
      <c r="L536" s="38"/>
      <c r="M536" s="38"/>
      <c r="N536" s="38"/>
      <c r="O536" s="38"/>
      <c r="P536" s="38"/>
      <c r="Q536" s="38"/>
      <c r="R536" s="38"/>
      <c r="S536" s="38"/>
      <c r="T536" s="38"/>
      <c r="U536" s="38"/>
      <c r="V536" s="38"/>
      <c r="W536" s="38"/>
      <c r="X536" s="38"/>
      <c r="Y536" s="38"/>
    </row>
    <row r="537" ht="15.75" customHeight="1">
      <c r="A537" s="38"/>
      <c r="B537" s="38"/>
      <c r="C537" s="38"/>
      <c r="D537" s="38"/>
      <c r="E537" s="38"/>
      <c r="F537" s="38"/>
      <c r="G537" s="38"/>
      <c r="H537" s="38"/>
      <c r="I537" s="38"/>
      <c r="J537" s="38"/>
      <c r="K537" s="38"/>
      <c r="L537" s="38"/>
      <c r="M537" s="38"/>
      <c r="N537" s="38"/>
      <c r="O537" s="38"/>
      <c r="P537" s="38"/>
      <c r="Q537" s="38"/>
      <c r="R537" s="38"/>
      <c r="S537" s="38"/>
      <c r="T537" s="38"/>
      <c r="U537" s="38"/>
      <c r="V537" s="38"/>
      <c r="W537" s="38"/>
      <c r="X537" s="38"/>
      <c r="Y537" s="38"/>
    </row>
    <row r="538" ht="15.75" customHeight="1">
      <c r="A538" s="38"/>
      <c r="B538" s="38"/>
      <c r="C538" s="38"/>
      <c r="D538" s="38"/>
      <c r="E538" s="38"/>
      <c r="F538" s="38"/>
      <c r="G538" s="38"/>
      <c r="H538" s="38"/>
      <c r="I538" s="38"/>
      <c r="J538" s="38"/>
      <c r="K538" s="38"/>
      <c r="L538" s="38"/>
      <c r="M538" s="38"/>
      <c r="N538" s="38"/>
      <c r="O538" s="38"/>
      <c r="P538" s="38"/>
      <c r="Q538" s="38"/>
      <c r="R538" s="38"/>
      <c r="S538" s="38"/>
      <c r="T538" s="38"/>
      <c r="U538" s="38"/>
      <c r="V538" s="38"/>
      <c r="W538" s="38"/>
      <c r="X538" s="38"/>
      <c r="Y538" s="38"/>
    </row>
    <row r="539" ht="15.75" customHeight="1">
      <c r="A539" s="38"/>
      <c r="B539" s="38"/>
      <c r="C539" s="38"/>
      <c r="D539" s="38"/>
      <c r="E539" s="38"/>
      <c r="F539" s="38"/>
      <c r="G539" s="38"/>
      <c r="H539" s="38"/>
      <c r="I539" s="38"/>
      <c r="J539" s="38"/>
      <c r="K539" s="38"/>
      <c r="L539" s="38"/>
      <c r="M539" s="38"/>
      <c r="N539" s="38"/>
      <c r="O539" s="38"/>
      <c r="P539" s="38"/>
      <c r="Q539" s="38"/>
      <c r="R539" s="38"/>
      <c r="S539" s="38"/>
      <c r="T539" s="38"/>
      <c r="U539" s="38"/>
      <c r="V539" s="38"/>
      <c r="W539" s="38"/>
      <c r="X539" s="38"/>
      <c r="Y539" s="38"/>
    </row>
    <row r="540" ht="15.75" customHeight="1">
      <c r="A540" s="38"/>
      <c r="B540" s="38"/>
      <c r="C540" s="38"/>
      <c r="D540" s="38"/>
      <c r="E540" s="38"/>
      <c r="F540" s="38"/>
      <c r="G540" s="38"/>
      <c r="H540" s="38"/>
      <c r="I540" s="38"/>
      <c r="J540" s="38"/>
      <c r="K540" s="38"/>
      <c r="L540" s="38"/>
      <c r="M540" s="38"/>
      <c r="N540" s="38"/>
      <c r="O540" s="38"/>
      <c r="P540" s="38"/>
      <c r="Q540" s="38"/>
      <c r="R540" s="38"/>
      <c r="S540" s="38"/>
      <c r="T540" s="38"/>
      <c r="U540" s="38"/>
      <c r="V540" s="38"/>
      <c r="W540" s="38"/>
      <c r="X540" s="38"/>
      <c r="Y540" s="38"/>
    </row>
    <row r="541" ht="15.75" customHeight="1">
      <c r="A541" s="38"/>
      <c r="B541" s="38"/>
      <c r="C541" s="38"/>
      <c r="D541" s="38"/>
      <c r="E541" s="38"/>
      <c r="F541" s="38"/>
      <c r="G541" s="38"/>
      <c r="H541" s="38"/>
      <c r="I541" s="38"/>
      <c r="J541" s="38"/>
      <c r="K541" s="38"/>
      <c r="L541" s="38"/>
      <c r="M541" s="38"/>
      <c r="N541" s="38"/>
      <c r="O541" s="38"/>
      <c r="P541" s="38"/>
      <c r="Q541" s="38"/>
      <c r="R541" s="38"/>
      <c r="S541" s="38"/>
      <c r="T541" s="38"/>
      <c r="U541" s="38"/>
      <c r="V541" s="38"/>
      <c r="W541" s="38"/>
      <c r="X541" s="38"/>
      <c r="Y541" s="38"/>
    </row>
    <row r="542" ht="15.75" customHeight="1">
      <c r="A542" s="38"/>
      <c r="B542" s="38"/>
      <c r="C542" s="38"/>
      <c r="D542" s="38"/>
      <c r="E542" s="38"/>
      <c r="F542" s="38"/>
      <c r="G542" s="38"/>
      <c r="H542" s="38"/>
      <c r="I542" s="38"/>
      <c r="J542" s="38"/>
      <c r="K542" s="38"/>
      <c r="L542" s="38"/>
      <c r="M542" s="38"/>
      <c r="N542" s="38"/>
      <c r="O542" s="38"/>
      <c r="P542" s="38"/>
      <c r="Q542" s="38"/>
      <c r="R542" s="38"/>
      <c r="S542" s="38"/>
      <c r="T542" s="38"/>
      <c r="U542" s="38"/>
      <c r="V542" s="38"/>
      <c r="W542" s="38"/>
      <c r="X542" s="38"/>
      <c r="Y542" s="38"/>
    </row>
    <row r="543" ht="15.75" customHeight="1">
      <c r="A543" s="38"/>
      <c r="B543" s="38"/>
      <c r="C543" s="38"/>
      <c r="D543" s="38"/>
      <c r="E543" s="38"/>
      <c r="F543" s="38"/>
      <c r="G543" s="38"/>
      <c r="H543" s="38"/>
      <c r="I543" s="38"/>
      <c r="J543" s="38"/>
      <c r="K543" s="38"/>
      <c r="L543" s="38"/>
      <c r="M543" s="38"/>
      <c r="N543" s="38"/>
      <c r="O543" s="38"/>
      <c r="P543" s="38"/>
      <c r="Q543" s="38"/>
      <c r="R543" s="38"/>
      <c r="S543" s="38"/>
      <c r="T543" s="38"/>
      <c r="U543" s="38"/>
      <c r="V543" s="38"/>
      <c r="W543" s="38"/>
      <c r="X543" s="38"/>
      <c r="Y543" s="38"/>
    </row>
    <row r="544" ht="15.75" customHeight="1">
      <c r="A544" s="38"/>
      <c r="B544" s="38"/>
      <c r="C544" s="38"/>
      <c r="D544" s="38"/>
      <c r="E544" s="38"/>
      <c r="F544" s="38"/>
      <c r="G544" s="38"/>
      <c r="H544" s="38"/>
      <c r="I544" s="38"/>
      <c r="J544" s="38"/>
      <c r="K544" s="38"/>
      <c r="L544" s="38"/>
      <c r="M544" s="38"/>
      <c r="N544" s="38"/>
      <c r="O544" s="38"/>
      <c r="P544" s="38"/>
      <c r="Q544" s="38"/>
      <c r="R544" s="38"/>
      <c r="S544" s="38"/>
      <c r="T544" s="38"/>
      <c r="U544" s="38"/>
      <c r="V544" s="38"/>
      <c r="W544" s="38"/>
      <c r="X544" s="38"/>
      <c r="Y544" s="38"/>
    </row>
    <row r="545" ht="15.75" customHeight="1">
      <c r="A545" s="38"/>
      <c r="B545" s="38"/>
      <c r="C545" s="38"/>
      <c r="D545" s="38"/>
      <c r="E545" s="38"/>
      <c r="F545" s="38"/>
      <c r="G545" s="38"/>
      <c r="H545" s="38"/>
      <c r="I545" s="38"/>
      <c r="J545" s="38"/>
      <c r="K545" s="38"/>
      <c r="L545" s="38"/>
      <c r="M545" s="38"/>
      <c r="N545" s="38"/>
      <c r="O545" s="38"/>
      <c r="P545" s="38"/>
      <c r="Q545" s="38"/>
      <c r="R545" s="38"/>
      <c r="S545" s="38"/>
      <c r="T545" s="38"/>
      <c r="U545" s="38"/>
      <c r="V545" s="38"/>
      <c r="W545" s="38"/>
      <c r="X545" s="38"/>
      <c r="Y545" s="38"/>
    </row>
    <row r="546" ht="15.75" customHeight="1">
      <c r="A546" s="38"/>
      <c r="B546" s="38"/>
      <c r="C546" s="38"/>
      <c r="D546" s="38"/>
      <c r="E546" s="38"/>
      <c r="F546" s="38"/>
      <c r="G546" s="38"/>
      <c r="H546" s="38"/>
      <c r="I546" s="38"/>
      <c r="J546" s="38"/>
      <c r="K546" s="38"/>
      <c r="L546" s="38"/>
      <c r="M546" s="38"/>
      <c r="N546" s="38"/>
      <c r="O546" s="38"/>
      <c r="P546" s="38"/>
      <c r="Q546" s="38"/>
      <c r="R546" s="38"/>
      <c r="S546" s="38"/>
      <c r="T546" s="38"/>
      <c r="U546" s="38"/>
      <c r="V546" s="38"/>
      <c r="W546" s="38"/>
      <c r="X546" s="38"/>
      <c r="Y546" s="38"/>
    </row>
    <row r="547" ht="15.75" customHeight="1">
      <c r="A547" s="38"/>
      <c r="B547" s="38"/>
      <c r="C547" s="38"/>
      <c r="D547" s="38"/>
      <c r="E547" s="38"/>
      <c r="F547" s="38"/>
      <c r="G547" s="38"/>
      <c r="H547" s="38"/>
      <c r="I547" s="38"/>
      <c r="J547" s="38"/>
      <c r="K547" s="38"/>
      <c r="L547" s="38"/>
      <c r="M547" s="38"/>
      <c r="N547" s="38"/>
      <c r="O547" s="38"/>
      <c r="P547" s="38"/>
      <c r="Q547" s="38"/>
      <c r="R547" s="38"/>
      <c r="S547" s="38"/>
      <c r="T547" s="38"/>
      <c r="U547" s="38"/>
      <c r="V547" s="38"/>
      <c r="W547" s="38"/>
      <c r="X547" s="38"/>
      <c r="Y547" s="38"/>
    </row>
    <row r="548" ht="15.75" customHeight="1">
      <c r="A548" s="38"/>
      <c r="B548" s="38"/>
      <c r="C548" s="38"/>
      <c r="D548" s="38"/>
      <c r="E548" s="38"/>
      <c r="F548" s="38"/>
      <c r="G548" s="38"/>
      <c r="H548" s="38"/>
      <c r="I548" s="38"/>
      <c r="J548" s="38"/>
      <c r="K548" s="38"/>
      <c r="L548" s="38"/>
      <c r="M548" s="38"/>
      <c r="N548" s="38"/>
      <c r="O548" s="38"/>
      <c r="P548" s="38"/>
      <c r="Q548" s="38"/>
      <c r="R548" s="38"/>
      <c r="S548" s="38"/>
      <c r="T548" s="38"/>
      <c r="U548" s="38"/>
      <c r="V548" s="38"/>
      <c r="W548" s="38"/>
      <c r="X548" s="38"/>
      <c r="Y548" s="38"/>
    </row>
    <row r="549" ht="15.75" customHeight="1">
      <c r="A549" s="38"/>
      <c r="B549" s="38"/>
      <c r="C549" s="38"/>
      <c r="D549" s="38"/>
      <c r="E549" s="38"/>
      <c r="F549" s="38"/>
      <c r="G549" s="38"/>
      <c r="H549" s="38"/>
      <c r="I549" s="38"/>
      <c r="J549" s="38"/>
      <c r="K549" s="38"/>
      <c r="L549" s="38"/>
      <c r="M549" s="38"/>
      <c r="N549" s="38"/>
      <c r="O549" s="38"/>
      <c r="P549" s="38"/>
      <c r="Q549" s="38"/>
      <c r="R549" s="38"/>
      <c r="S549" s="38"/>
      <c r="T549" s="38"/>
      <c r="U549" s="38"/>
      <c r="V549" s="38"/>
      <c r="W549" s="38"/>
      <c r="X549" s="38"/>
      <c r="Y549" s="38"/>
    </row>
    <row r="550" ht="15.75" customHeight="1">
      <c r="A550" s="38"/>
      <c r="B550" s="38"/>
      <c r="C550" s="38"/>
      <c r="D550" s="38"/>
      <c r="E550" s="38"/>
      <c r="F550" s="38"/>
      <c r="G550" s="38"/>
      <c r="H550" s="38"/>
      <c r="I550" s="38"/>
      <c r="J550" s="38"/>
      <c r="K550" s="38"/>
      <c r="L550" s="38"/>
      <c r="M550" s="38"/>
      <c r="N550" s="38"/>
      <c r="O550" s="38"/>
      <c r="P550" s="38"/>
      <c r="Q550" s="38"/>
      <c r="R550" s="38"/>
      <c r="S550" s="38"/>
      <c r="T550" s="38"/>
      <c r="U550" s="38"/>
      <c r="V550" s="38"/>
      <c r="W550" s="38"/>
      <c r="X550" s="38"/>
      <c r="Y550" s="38"/>
    </row>
    <row r="551" ht="15.75" customHeight="1">
      <c r="A551" s="38"/>
      <c r="B551" s="38"/>
      <c r="C551" s="38"/>
      <c r="D551" s="38"/>
      <c r="E551" s="38"/>
      <c r="F551" s="38"/>
      <c r="G551" s="38"/>
      <c r="H551" s="38"/>
      <c r="I551" s="38"/>
      <c r="J551" s="38"/>
      <c r="K551" s="38"/>
      <c r="L551" s="38"/>
      <c r="M551" s="38"/>
      <c r="N551" s="38"/>
      <c r="O551" s="38"/>
      <c r="P551" s="38"/>
      <c r="Q551" s="38"/>
      <c r="R551" s="38"/>
      <c r="S551" s="38"/>
      <c r="T551" s="38"/>
      <c r="U551" s="38"/>
      <c r="V551" s="38"/>
      <c r="W551" s="38"/>
      <c r="X551" s="38"/>
      <c r="Y551" s="38"/>
    </row>
    <row r="552" ht="15.75" customHeight="1">
      <c r="A552" s="38"/>
      <c r="B552" s="38"/>
      <c r="C552" s="38"/>
      <c r="D552" s="38"/>
      <c r="E552" s="38"/>
      <c r="F552" s="38"/>
      <c r="G552" s="38"/>
      <c r="H552" s="38"/>
      <c r="I552" s="38"/>
      <c r="J552" s="38"/>
      <c r="K552" s="38"/>
      <c r="L552" s="38"/>
      <c r="M552" s="38"/>
      <c r="N552" s="38"/>
      <c r="O552" s="38"/>
      <c r="P552" s="38"/>
      <c r="Q552" s="38"/>
      <c r="R552" s="38"/>
      <c r="S552" s="38"/>
      <c r="T552" s="38"/>
      <c r="U552" s="38"/>
      <c r="V552" s="38"/>
      <c r="W552" s="38"/>
      <c r="X552" s="38"/>
      <c r="Y552" s="38"/>
    </row>
    <row r="553" ht="15.75" customHeight="1">
      <c r="A553" s="38"/>
      <c r="B553" s="38"/>
      <c r="C553" s="38"/>
      <c r="D553" s="38"/>
      <c r="E553" s="38"/>
      <c r="F553" s="38"/>
      <c r="G553" s="38"/>
      <c r="H553" s="38"/>
      <c r="I553" s="38"/>
      <c r="J553" s="38"/>
      <c r="K553" s="38"/>
      <c r="L553" s="38"/>
      <c r="M553" s="38"/>
      <c r="N553" s="38"/>
      <c r="O553" s="38"/>
      <c r="P553" s="38"/>
      <c r="Q553" s="38"/>
      <c r="R553" s="38"/>
      <c r="S553" s="38"/>
      <c r="T553" s="38"/>
      <c r="U553" s="38"/>
      <c r="V553" s="38"/>
      <c r="W553" s="38"/>
      <c r="X553" s="38"/>
      <c r="Y553" s="38"/>
    </row>
    <row r="554" ht="15.75" customHeight="1">
      <c r="A554" s="38"/>
      <c r="B554" s="38"/>
      <c r="C554" s="38"/>
      <c r="D554" s="38"/>
      <c r="E554" s="38"/>
      <c r="F554" s="38"/>
      <c r="G554" s="38"/>
      <c r="H554" s="38"/>
      <c r="I554" s="38"/>
      <c r="J554" s="38"/>
      <c r="K554" s="38"/>
      <c r="L554" s="38"/>
      <c r="M554" s="38"/>
      <c r="N554" s="38"/>
      <c r="O554" s="38"/>
      <c r="P554" s="38"/>
      <c r="Q554" s="38"/>
      <c r="R554" s="38"/>
      <c r="S554" s="38"/>
      <c r="T554" s="38"/>
      <c r="U554" s="38"/>
      <c r="V554" s="38"/>
      <c r="W554" s="38"/>
      <c r="X554" s="38"/>
      <c r="Y554" s="38"/>
    </row>
    <row r="555" ht="15.75" customHeight="1">
      <c r="A555" s="38"/>
      <c r="B555" s="38"/>
      <c r="C555" s="38"/>
      <c r="D555" s="38"/>
      <c r="E555" s="38"/>
      <c r="F555" s="38"/>
      <c r="G555" s="38"/>
      <c r="H555" s="38"/>
      <c r="I555" s="38"/>
      <c r="J555" s="38"/>
      <c r="K555" s="38"/>
      <c r="L555" s="38"/>
      <c r="M555" s="38"/>
      <c r="N555" s="38"/>
      <c r="O555" s="38"/>
      <c r="P555" s="38"/>
      <c r="Q555" s="38"/>
      <c r="R555" s="38"/>
      <c r="S555" s="38"/>
      <c r="T555" s="38"/>
      <c r="U555" s="38"/>
      <c r="V555" s="38"/>
      <c r="W555" s="38"/>
      <c r="X555" s="38"/>
      <c r="Y555" s="38"/>
    </row>
    <row r="556" ht="15.75" customHeight="1">
      <c r="A556" s="38"/>
      <c r="B556" s="38"/>
      <c r="C556" s="38"/>
      <c r="D556" s="38"/>
      <c r="E556" s="38"/>
      <c r="F556" s="38"/>
      <c r="G556" s="38"/>
      <c r="H556" s="38"/>
      <c r="I556" s="38"/>
      <c r="J556" s="38"/>
      <c r="K556" s="38"/>
      <c r="L556" s="38"/>
      <c r="M556" s="38"/>
      <c r="N556" s="38"/>
      <c r="O556" s="38"/>
      <c r="P556" s="38"/>
      <c r="Q556" s="38"/>
      <c r="R556" s="38"/>
      <c r="S556" s="38"/>
      <c r="T556" s="38"/>
      <c r="U556" s="38"/>
      <c r="V556" s="38"/>
      <c r="W556" s="38"/>
      <c r="X556" s="38"/>
      <c r="Y556" s="38"/>
    </row>
    <row r="557" ht="15.75" customHeight="1">
      <c r="A557" s="38"/>
      <c r="B557" s="38"/>
      <c r="C557" s="38"/>
      <c r="D557" s="38"/>
      <c r="E557" s="38"/>
      <c r="F557" s="38"/>
      <c r="G557" s="38"/>
      <c r="H557" s="38"/>
      <c r="I557" s="38"/>
      <c r="J557" s="38"/>
      <c r="K557" s="38"/>
      <c r="L557" s="38"/>
      <c r="M557" s="38"/>
      <c r="N557" s="38"/>
      <c r="O557" s="38"/>
      <c r="P557" s="38"/>
      <c r="Q557" s="38"/>
      <c r="R557" s="38"/>
      <c r="S557" s="38"/>
      <c r="T557" s="38"/>
      <c r="U557" s="38"/>
      <c r="V557" s="38"/>
      <c r="W557" s="38"/>
      <c r="X557" s="38"/>
      <c r="Y557" s="38"/>
    </row>
    <row r="558" ht="15.75" customHeight="1">
      <c r="A558" s="38"/>
      <c r="B558" s="38"/>
      <c r="C558" s="38"/>
      <c r="D558" s="38"/>
      <c r="E558" s="38"/>
      <c r="F558" s="38"/>
      <c r="G558" s="38"/>
      <c r="H558" s="38"/>
      <c r="I558" s="38"/>
      <c r="J558" s="38"/>
      <c r="K558" s="38"/>
      <c r="L558" s="38"/>
      <c r="M558" s="38"/>
      <c r="N558" s="38"/>
      <c r="O558" s="38"/>
      <c r="P558" s="38"/>
      <c r="Q558" s="38"/>
      <c r="R558" s="38"/>
      <c r="S558" s="38"/>
      <c r="T558" s="38"/>
      <c r="U558" s="38"/>
      <c r="V558" s="38"/>
      <c r="W558" s="38"/>
      <c r="X558" s="38"/>
      <c r="Y558" s="38"/>
    </row>
    <row r="559" ht="15.75" customHeight="1">
      <c r="A559" s="38"/>
      <c r="B559" s="38"/>
      <c r="C559" s="38"/>
      <c r="D559" s="38"/>
      <c r="E559" s="38"/>
      <c r="F559" s="38"/>
      <c r="G559" s="38"/>
      <c r="H559" s="38"/>
      <c r="I559" s="38"/>
      <c r="J559" s="38"/>
      <c r="K559" s="38"/>
      <c r="L559" s="38"/>
      <c r="M559" s="38"/>
      <c r="N559" s="38"/>
      <c r="O559" s="38"/>
      <c r="P559" s="38"/>
      <c r="Q559" s="38"/>
      <c r="R559" s="38"/>
      <c r="S559" s="38"/>
      <c r="T559" s="38"/>
      <c r="U559" s="38"/>
      <c r="V559" s="38"/>
      <c r="W559" s="38"/>
      <c r="X559" s="38"/>
      <c r="Y559" s="38"/>
    </row>
    <row r="560" ht="15.75" customHeight="1">
      <c r="A560" s="38"/>
      <c r="B560" s="38"/>
      <c r="C560" s="38"/>
      <c r="D560" s="38"/>
      <c r="E560" s="38"/>
      <c r="F560" s="38"/>
      <c r="G560" s="38"/>
      <c r="H560" s="38"/>
      <c r="I560" s="38"/>
      <c r="J560" s="38"/>
      <c r="K560" s="38"/>
      <c r="L560" s="38"/>
      <c r="M560" s="38"/>
      <c r="N560" s="38"/>
      <c r="O560" s="38"/>
      <c r="P560" s="38"/>
      <c r="Q560" s="38"/>
      <c r="R560" s="38"/>
      <c r="S560" s="38"/>
      <c r="T560" s="38"/>
      <c r="U560" s="38"/>
      <c r="V560" s="38"/>
      <c r="W560" s="38"/>
      <c r="X560" s="38"/>
      <c r="Y560" s="38"/>
    </row>
    <row r="561" ht="15.75" customHeight="1">
      <c r="A561" s="38"/>
      <c r="B561" s="38"/>
      <c r="C561" s="38"/>
      <c r="D561" s="38"/>
      <c r="E561" s="38"/>
      <c r="F561" s="38"/>
      <c r="G561" s="38"/>
      <c r="H561" s="38"/>
      <c r="I561" s="38"/>
      <c r="J561" s="38"/>
      <c r="K561" s="38"/>
      <c r="L561" s="38"/>
      <c r="M561" s="38"/>
      <c r="N561" s="38"/>
      <c r="O561" s="38"/>
      <c r="P561" s="38"/>
      <c r="Q561" s="38"/>
      <c r="R561" s="38"/>
      <c r="S561" s="38"/>
      <c r="T561" s="38"/>
      <c r="U561" s="38"/>
      <c r="V561" s="38"/>
      <c r="W561" s="38"/>
      <c r="X561" s="38"/>
      <c r="Y561" s="38"/>
    </row>
    <row r="562" ht="15.75" customHeight="1">
      <c r="A562" s="38"/>
      <c r="B562" s="38"/>
      <c r="C562" s="38"/>
      <c r="D562" s="38"/>
      <c r="E562" s="38"/>
      <c r="F562" s="38"/>
      <c r="G562" s="38"/>
      <c r="H562" s="38"/>
      <c r="I562" s="38"/>
      <c r="J562" s="38"/>
      <c r="K562" s="38"/>
      <c r="L562" s="38"/>
      <c r="M562" s="38"/>
      <c r="N562" s="38"/>
      <c r="O562" s="38"/>
      <c r="P562" s="38"/>
      <c r="Q562" s="38"/>
      <c r="R562" s="38"/>
      <c r="S562" s="38"/>
      <c r="T562" s="38"/>
      <c r="U562" s="38"/>
      <c r="V562" s="38"/>
      <c r="W562" s="38"/>
      <c r="X562" s="38"/>
      <c r="Y562" s="38"/>
    </row>
    <row r="563" ht="15.75" customHeight="1">
      <c r="A563" s="38"/>
      <c r="B563" s="38"/>
      <c r="C563" s="38"/>
      <c r="D563" s="38"/>
      <c r="E563" s="38"/>
      <c r="F563" s="38"/>
      <c r="G563" s="38"/>
      <c r="H563" s="38"/>
      <c r="I563" s="38"/>
      <c r="J563" s="38"/>
      <c r="K563" s="38"/>
      <c r="L563" s="38"/>
      <c r="M563" s="38"/>
      <c r="N563" s="38"/>
      <c r="O563" s="38"/>
      <c r="P563" s="38"/>
      <c r="Q563" s="38"/>
      <c r="R563" s="38"/>
      <c r="S563" s="38"/>
      <c r="T563" s="38"/>
      <c r="U563" s="38"/>
      <c r="V563" s="38"/>
      <c r="W563" s="38"/>
      <c r="X563" s="38"/>
      <c r="Y563" s="38"/>
    </row>
    <row r="564" ht="15.75" customHeight="1">
      <c r="A564" s="38"/>
      <c r="B564" s="38"/>
      <c r="C564" s="38"/>
      <c r="D564" s="38"/>
      <c r="E564" s="38"/>
      <c r="F564" s="38"/>
      <c r="G564" s="38"/>
      <c r="H564" s="38"/>
      <c r="I564" s="38"/>
      <c r="J564" s="38"/>
      <c r="K564" s="38"/>
      <c r="L564" s="38"/>
      <c r="M564" s="38"/>
      <c r="N564" s="38"/>
      <c r="O564" s="38"/>
      <c r="P564" s="38"/>
      <c r="Q564" s="38"/>
      <c r="R564" s="38"/>
      <c r="S564" s="38"/>
      <c r="T564" s="38"/>
      <c r="U564" s="38"/>
      <c r="V564" s="38"/>
      <c r="W564" s="38"/>
      <c r="X564" s="38"/>
      <c r="Y564" s="38"/>
    </row>
    <row r="565" ht="15.75" customHeight="1">
      <c r="A565" s="38"/>
      <c r="B565" s="38"/>
      <c r="C565" s="38"/>
      <c r="D565" s="38"/>
      <c r="E565" s="38"/>
      <c r="F565" s="38"/>
      <c r="G565" s="38"/>
      <c r="H565" s="38"/>
      <c r="I565" s="38"/>
      <c r="J565" s="38"/>
      <c r="K565" s="38"/>
      <c r="L565" s="38"/>
      <c r="M565" s="38"/>
      <c r="N565" s="38"/>
      <c r="O565" s="38"/>
      <c r="P565" s="38"/>
      <c r="Q565" s="38"/>
      <c r="R565" s="38"/>
      <c r="S565" s="38"/>
      <c r="T565" s="38"/>
      <c r="U565" s="38"/>
      <c r="V565" s="38"/>
      <c r="W565" s="38"/>
      <c r="X565" s="38"/>
      <c r="Y565" s="38"/>
    </row>
    <row r="566" ht="15.75" customHeight="1">
      <c r="A566" s="38"/>
      <c r="B566" s="38"/>
      <c r="C566" s="38"/>
      <c r="D566" s="38"/>
      <c r="E566" s="38"/>
      <c r="F566" s="38"/>
      <c r="G566" s="38"/>
      <c r="H566" s="38"/>
      <c r="I566" s="38"/>
      <c r="J566" s="38"/>
      <c r="K566" s="38"/>
      <c r="L566" s="38"/>
      <c r="M566" s="38"/>
      <c r="N566" s="38"/>
      <c r="O566" s="38"/>
      <c r="P566" s="38"/>
      <c r="Q566" s="38"/>
      <c r="R566" s="38"/>
      <c r="S566" s="38"/>
      <c r="T566" s="38"/>
      <c r="U566" s="38"/>
      <c r="V566" s="38"/>
      <c r="W566" s="38"/>
      <c r="X566" s="38"/>
      <c r="Y566" s="38"/>
    </row>
    <row r="567" ht="15.75" customHeight="1">
      <c r="A567" s="38"/>
      <c r="B567" s="38"/>
      <c r="C567" s="38"/>
      <c r="D567" s="38"/>
      <c r="E567" s="38"/>
      <c r="F567" s="38"/>
      <c r="G567" s="38"/>
      <c r="H567" s="38"/>
      <c r="I567" s="38"/>
      <c r="J567" s="38"/>
      <c r="K567" s="38"/>
      <c r="L567" s="38"/>
      <c r="M567" s="38"/>
      <c r="N567" s="38"/>
      <c r="O567" s="38"/>
      <c r="P567" s="38"/>
      <c r="Q567" s="38"/>
      <c r="R567" s="38"/>
      <c r="S567" s="38"/>
      <c r="T567" s="38"/>
      <c r="U567" s="38"/>
      <c r="V567" s="38"/>
      <c r="W567" s="38"/>
      <c r="X567" s="38"/>
      <c r="Y567" s="38"/>
    </row>
    <row r="568" ht="15.75" customHeight="1">
      <c r="A568" s="38"/>
      <c r="B568" s="38"/>
      <c r="C568" s="38"/>
      <c r="D568" s="38"/>
      <c r="E568" s="38"/>
      <c r="F568" s="38"/>
      <c r="G568" s="38"/>
      <c r="H568" s="38"/>
      <c r="I568" s="38"/>
      <c r="J568" s="38"/>
      <c r="K568" s="38"/>
      <c r="L568" s="38"/>
      <c r="M568" s="38"/>
      <c r="N568" s="38"/>
      <c r="O568" s="38"/>
      <c r="P568" s="38"/>
      <c r="Q568" s="38"/>
      <c r="R568" s="38"/>
      <c r="S568" s="38"/>
      <c r="T568" s="38"/>
      <c r="U568" s="38"/>
      <c r="V568" s="38"/>
      <c r="W568" s="38"/>
      <c r="X568" s="38"/>
      <c r="Y568" s="38"/>
    </row>
    <row r="569" ht="15.75" customHeight="1">
      <c r="A569" s="38"/>
      <c r="B569" s="38"/>
      <c r="C569" s="38"/>
      <c r="D569" s="38"/>
      <c r="E569" s="38"/>
      <c r="F569" s="38"/>
      <c r="G569" s="38"/>
      <c r="H569" s="38"/>
      <c r="I569" s="38"/>
      <c r="J569" s="38"/>
      <c r="K569" s="38"/>
      <c r="L569" s="38"/>
      <c r="M569" s="38"/>
      <c r="N569" s="38"/>
      <c r="O569" s="38"/>
      <c r="P569" s="38"/>
      <c r="Q569" s="38"/>
      <c r="R569" s="38"/>
      <c r="S569" s="38"/>
      <c r="T569" s="38"/>
      <c r="U569" s="38"/>
      <c r="V569" s="38"/>
      <c r="W569" s="38"/>
      <c r="X569" s="38"/>
      <c r="Y569" s="38"/>
    </row>
    <row r="570" ht="15.75" customHeight="1">
      <c r="A570" s="38"/>
      <c r="B570" s="38"/>
      <c r="C570" s="38"/>
      <c r="D570" s="38"/>
      <c r="E570" s="38"/>
      <c r="F570" s="38"/>
      <c r="G570" s="38"/>
      <c r="H570" s="38"/>
      <c r="I570" s="38"/>
      <c r="J570" s="38"/>
      <c r="K570" s="38"/>
      <c r="L570" s="38"/>
      <c r="M570" s="38"/>
      <c r="N570" s="38"/>
      <c r="O570" s="38"/>
      <c r="P570" s="38"/>
      <c r="Q570" s="38"/>
      <c r="R570" s="38"/>
      <c r="S570" s="38"/>
      <c r="T570" s="38"/>
      <c r="U570" s="38"/>
      <c r="V570" s="38"/>
      <c r="W570" s="38"/>
      <c r="X570" s="38"/>
      <c r="Y570" s="38"/>
    </row>
    <row r="571" ht="15.75" customHeight="1">
      <c r="A571" s="38"/>
      <c r="B571" s="38"/>
      <c r="C571" s="38"/>
      <c r="D571" s="38"/>
      <c r="E571" s="38"/>
      <c r="F571" s="38"/>
      <c r="G571" s="38"/>
      <c r="H571" s="38"/>
      <c r="I571" s="38"/>
      <c r="J571" s="38"/>
      <c r="K571" s="38"/>
      <c r="L571" s="38"/>
      <c r="M571" s="38"/>
      <c r="N571" s="38"/>
      <c r="O571" s="38"/>
      <c r="P571" s="38"/>
      <c r="Q571" s="38"/>
      <c r="R571" s="38"/>
      <c r="S571" s="38"/>
      <c r="T571" s="38"/>
      <c r="U571" s="38"/>
      <c r="V571" s="38"/>
      <c r="W571" s="38"/>
      <c r="X571" s="38"/>
      <c r="Y571" s="38"/>
    </row>
    <row r="572" ht="15.75" customHeight="1">
      <c r="A572" s="38"/>
      <c r="B572" s="38"/>
      <c r="C572" s="38"/>
      <c r="D572" s="38"/>
      <c r="E572" s="38"/>
      <c r="F572" s="38"/>
      <c r="G572" s="38"/>
      <c r="H572" s="38"/>
      <c r="I572" s="38"/>
      <c r="J572" s="38"/>
      <c r="K572" s="38"/>
      <c r="L572" s="38"/>
      <c r="M572" s="38"/>
      <c r="N572" s="38"/>
      <c r="O572" s="38"/>
      <c r="P572" s="38"/>
      <c r="Q572" s="38"/>
      <c r="R572" s="38"/>
      <c r="S572" s="38"/>
      <c r="T572" s="38"/>
      <c r="U572" s="38"/>
      <c r="V572" s="38"/>
      <c r="W572" s="38"/>
      <c r="X572" s="38"/>
      <c r="Y572" s="38"/>
    </row>
    <row r="573" ht="15.75" customHeight="1">
      <c r="A573" s="38"/>
      <c r="B573" s="38"/>
      <c r="C573" s="38"/>
      <c r="D573" s="38"/>
      <c r="E573" s="38"/>
      <c r="F573" s="38"/>
      <c r="G573" s="38"/>
      <c r="H573" s="38"/>
      <c r="I573" s="38"/>
      <c r="J573" s="38"/>
      <c r="K573" s="38"/>
      <c r="L573" s="38"/>
      <c r="M573" s="38"/>
      <c r="N573" s="38"/>
      <c r="O573" s="38"/>
      <c r="P573" s="38"/>
      <c r="Q573" s="38"/>
      <c r="R573" s="38"/>
      <c r="S573" s="38"/>
      <c r="T573" s="38"/>
      <c r="U573" s="38"/>
      <c r="V573" s="38"/>
      <c r="W573" s="38"/>
      <c r="X573" s="38"/>
      <c r="Y573" s="38"/>
    </row>
    <row r="574" ht="15.75" customHeight="1">
      <c r="A574" s="38"/>
      <c r="B574" s="38"/>
      <c r="C574" s="38"/>
      <c r="D574" s="38"/>
      <c r="E574" s="38"/>
      <c r="F574" s="38"/>
      <c r="G574" s="38"/>
      <c r="H574" s="38"/>
      <c r="I574" s="38"/>
      <c r="J574" s="38"/>
      <c r="K574" s="38"/>
      <c r="L574" s="38"/>
      <c r="M574" s="38"/>
      <c r="N574" s="38"/>
      <c r="O574" s="38"/>
      <c r="P574" s="38"/>
      <c r="Q574" s="38"/>
      <c r="R574" s="38"/>
      <c r="S574" s="38"/>
      <c r="T574" s="38"/>
      <c r="U574" s="38"/>
      <c r="V574" s="38"/>
      <c r="W574" s="38"/>
      <c r="X574" s="38"/>
      <c r="Y574" s="38"/>
    </row>
    <row r="575" ht="15.75" customHeight="1">
      <c r="A575" s="38"/>
      <c r="B575" s="38"/>
      <c r="C575" s="38"/>
      <c r="D575" s="38"/>
      <c r="E575" s="38"/>
      <c r="F575" s="38"/>
      <c r="G575" s="38"/>
      <c r="H575" s="38"/>
      <c r="I575" s="38"/>
      <c r="J575" s="38"/>
      <c r="K575" s="38"/>
      <c r="L575" s="38"/>
      <c r="M575" s="38"/>
      <c r="N575" s="38"/>
      <c r="O575" s="38"/>
      <c r="P575" s="38"/>
      <c r="Q575" s="38"/>
      <c r="R575" s="38"/>
      <c r="S575" s="38"/>
      <c r="T575" s="38"/>
      <c r="U575" s="38"/>
      <c r="V575" s="38"/>
      <c r="W575" s="38"/>
      <c r="X575" s="38"/>
      <c r="Y575" s="38"/>
    </row>
    <row r="576" ht="15.75" customHeight="1">
      <c r="A576" s="38"/>
      <c r="B576" s="38"/>
      <c r="C576" s="38"/>
      <c r="D576" s="38"/>
      <c r="E576" s="38"/>
      <c r="F576" s="38"/>
      <c r="G576" s="38"/>
      <c r="H576" s="38"/>
      <c r="I576" s="38"/>
      <c r="J576" s="38"/>
      <c r="K576" s="38"/>
      <c r="L576" s="38"/>
      <c r="M576" s="38"/>
      <c r="N576" s="38"/>
      <c r="O576" s="38"/>
      <c r="P576" s="38"/>
      <c r="Q576" s="38"/>
      <c r="R576" s="38"/>
      <c r="S576" s="38"/>
      <c r="T576" s="38"/>
      <c r="U576" s="38"/>
      <c r="V576" s="38"/>
      <c r="W576" s="38"/>
      <c r="X576" s="38"/>
      <c r="Y576" s="38"/>
    </row>
    <row r="577" ht="15.75" customHeight="1">
      <c r="A577" s="38"/>
      <c r="B577" s="38"/>
      <c r="C577" s="38"/>
      <c r="D577" s="38"/>
      <c r="E577" s="38"/>
      <c r="F577" s="38"/>
      <c r="G577" s="38"/>
      <c r="H577" s="38"/>
      <c r="I577" s="38"/>
      <c r="J577" s="38"/>
      <c r="K577" s="38"/>
      <c r="L577" s="38"/>
      <c r="M577" s="38"/>
      <c r="N577" s="38"/>
      <c r="O577" s="38"/>
      <c r="P577" s="38"/>
      <c r="Q577" s="38"/>
      <c r="R577" s="38"/>
      <c r="S577" s="38"/>
      <c r="T577" s="38"/>
      <c r="U577" s="38"/>
      <c r="V577" s="38"/>
      <c r="W577" s="38"/>
      <c r="X577" s="38"/>
      <c r="Y577" s="38"/>
    </row>
    <row r="578" ht="15.75" customHeight="1">
      <c r="A578" s="38"/>
      <c r="B578" s="38"/>
      <c r="C578" s="38"/>
      <c r="D578" s="38"/>
      <c r="E578" s="38"/>
      <c r="F578" s="38"/>
      <c r="G578" s="38"/>
      <c r="H578" s="38"/>
      <c r="I578" s="38"/>
      <c r="J578" s="38"/>
      <c r="K578" s="38"/>
      <c r="L578" s="38"/>
      <c r="M578" s="38"/>
      <c r="N578" s="38"/>
      <c r="O578" s="38"/>
      <c r="P578" s="38"/>
      <c r="Q578" s="38"/>
      <c r="R578" s="38"/>
      <c r="S578" s="38"/>
      <c r="T578" s="38"/>
      <c r="U578" s="38"/>
      <c r="V578" s="38"/>
      <c r="W578" s="38"/>
      <c r="X578" s="38"/>
      <c r="Y578" s="38"/>
    </row>
    <row r="579" ht="15.75" customHeight="1">
      <c r="A579" s="38"/>
      <c r="B579" s="38"/>
      <c r="C579" s="38"/>
      <c r="D579" s="38"/>
      <c r="E579" s="38"/>
      <c r="F579" s="38"/>
      <c r="G579" s="38"/>
      <c r="H579" s="38"/>
      <c r="I579" s="38"/>
      <c r="J579" s="38"/>
      <c r="K579" s="38"/>
      <c r="L579" s="38"/>
      <c r="M579" s="38"/>
      <c r="N579" s="38"/>
      <c r="O579" s="38"/>
      <c r="P579" s="38"/>
      <c r="Q579" s="38"/>
      <c r="R579" s="38"/>
      <c r="S579" s="38"/>
      <c r="T579" s="38"/>
      <c r="U579" s="38"/>
      <c r="V579" s="38"/>
      <c r="W579" s="38"/>
      <c r="X579" s="38"/>
      <c r="Y579" s="38"/>
    </row>
    <row r="580" ht="15.75" customHeight="1">
      <c r="A580" s="38"/>
      <c r="B580" s="38"/>
      <c r="C580" s="38"/>
      <c r="D580" s="38"/>
      <c r="E580" s="38"/>
      <c r="F580" s="38"/>
      <c r="G580" s="38"/>
      <c r="H580" s="38"/>
      <c r="I580" s="38"/>
      <c r="J580" s="38"/>
      <c r="K580" s="38"/>
      <c r="L580" s="38"/>
      <c r="M580" s="38"/>
      <c r="N580" s="38"/>
      <c r="O580" s="38"/>
      <c r="P580" s="38"/>
      <c r="Q580" s="38"/>
      <c r="R580" s="38"/>
      <c r="S580" s="38"/>
      <c r="T580" s="38"/>
      <c r="U580" s="38"/>
      <c r="V580" s="38"/>
      <c r="W580" s="38"/>
      <c r="X580" s="38"/>
      <c r="Y580" s="38"/>
    </row>
    <row r="581" ht="15.75" customHeight="1">
      <c r="A581" s="38"/>
      <c r="B581" s="38"/>
      <c r="C581" s="38"/>
      <c r="D581" s="38"/>
      <c r="E581" s="38"/>
      <c r="F581" s="38"/>
      <c r="G581" s="38"/>
      <c r="H581" s="38"/>
      <c r="I581" s="38"/>
      <c r="J581" s="38"/>
      <c r="K581" s="38"/>
      <c r="L581" s="38"/>
      <c r="M581" s="38"/>
      <c r="N581" s="38"/>
      <c r="O581" s="38"/>
      <c r="P581" s="38"/>
      <c r="Q581" s="38"/>
      <c r="R581" s="38"/>
      <c r="S581" s="38"/>
      <c r="T581" s="38"/>
      <c r="U581" s="38"/>
      <c r="V581" s="38"/>
      <c r="W581" s="38"/>
      <c r="X581" s="38"/>
      <c r="Y581" s="38"/>
    </row>
    <row r="582" ht="15.75" customHeight="1">
      <c r="A582" s="38"/>
      <c r="B582" s="38"/>
      <c r="C582" s="38"/>
      <c r="D582" s="38"/>
      <c r="E582" s="38"/>
      <c r="F582" s="38"/>
      <c r="G582" s="38"/>
      <c r="H582" s="38"/>
      <c r="I582" s="38"/>
      <c r="J582" s="38"/>
      <c r="K582" s="38"/>
      <c r="L582" s="38"/>
      <c r="M582" s="38"/>
      <c r="N582" s="38"/>
      <c r="O582" s="38"/>
      <c r="P582" s="38"/>
      <c r="Q582" s="38"/>
      <c r="R582" s="38"/>
      <c r="S582" s="38"/>
      <c r="T582" s="38"/>
      <c r="U582" s="38"/>
      <c r="V582" s="38"/>
      <c r="W582" s="38"/>
      <c r="X582" s="38"/>
      <c r="Y582" s="38"/>
    </row>
    <row r="583" ht="15.75" customHeight="1">
      <c r="A583" s="38"/>
      <c r="B583" s="38"/>
      <c r="C583" s="38"/>
      <c r="D583" s="38"/>
      <c r="E583" s="38"/>
      <c r="F583" s="38"/>
      <c r="G583" s="38"/>
      <c r="H583" s="38"/>
      <c r="I583" s="38"/>
      <c r="J583" s="38"/>
      <c r="K583" s="38"/>
      <c r="L583" s="38"/>
      <c r="M583" s="38"/>
      <c r="N583" s="38"/>
      <c r="O583" s="38"/>
      <c r="P583" s="38"/>
      <c r="Q583" s="38"/>
      <c r="R583" s="38"/>
      <c r="S583" s="38"/>
      <c r="T583" s="38"/>
      <c r="U583" s="38"/>
      <c r="V583" s="38"/>
      <c r="W583" s="38"/>
      <c r="X583" s="38"/>
      <c r="Y583" s="38"/>
    </row>
    <row r="584" ht="15.75" customHeight="1">
      <c r="A584" s="38"/>
      <c r="B584" s="38"/>
      <c r="C584" s="38"/>
      <c r="D584" s="38"/>
      <c r="E584" s="38"/>
      <c r="F584" s="38"/>
      <c r="G584" s="38"/>
      <c r="H584" s="38"/>
      <c r="I584" s="38"/>
      <c r="J584" s="38"/>
      <c r="K584" s="38"/>
      <c r="L584" s="38"/>
      <c r="M584" s="38"/>
      <c r="N584" s="38"/>
      <c r="O584" s="38"/>
      <c r="P584" s="38"/>
      <c r="Q584" s="38"/>
      <c r="R584" s="38"/>
      <c r="S584" s="38"/>
      <c r="T584" s="38"/>
      <c r="U584" s="38"/>
      <c r="V584" s="38"/>
      <c r="W584" s="38"/>
      <c r="X584" s="38"/>
      <c r="Y584" s="38"/>
    </row>
    <row r="585" ht="15.75" customHeight="1">
      <c r="A585" s="38"/>
      <c r="B585" s="38"/>
      <c r="C585" s="38"/>
      <c r="D585" s="38"/>
      <c r="E585" s="38"/>
      <c r="F585" s="38"/>
      <c r="G585" s="38"/>
      <c r="H585" s="38"/>
      <c r="I585" s="38"/>
      <c r="J585" s="38"/>
      <c r="K585" s="38"/>
      <c r="L585" s="38"/>
      <c r="M585" s="38"/>
      <c r="N585" s="38"/>
      <c r="O585" s="38"/>
      <c r="P585" s="38"/>
      <c r="Q585" s="38"/>
      <c r="R585" s="38"/>
      <c r="S585" s="38"/>
      <c r="T585" s="38"/>
      <c r="U585" s="38"/>
      <c r="V585" s="38"/>
      <c r="W585" s="38"/>
      <c r="X585" s="38"/>
      <c r="Y585" s="38"/>
    </row>
    <row r="586" ht="15.75" customHeight="1">
      <c r="A586" s="38"/>
      <c r="B586" s="38"/>
      <c r="C586" s="38"/>
      <c r="D586" s="38"/>
      <c r="E586" s="38"/>
      <c r="F586" s="38"/>
      <c r="G586" s="38"/>
      <c r="H586" s="38"/>
      <c r="I586" s="38"/>
      <c r="J586" s="38"/>
      <c r="K586" s="38"/>
      <c r="L586" s="38"/>
      <c r="M586" s="38"/>
      <c r="N586" s="38"/>
      <c r="O586" s="38"/>
      <c r="P586" s="38"/>
      <c r="Q586" s="38"/>
      <c r="R586" s="38"/>
      <c r="S586" s="38"/>
      <c r="T586" s="38"/>
      <c r="U586" s="38"/>
      <c r="V586" s="38"/>
      <c r="W586" s="38"/>
      <c r="X586" s="38"/>
      <c r="Y586" s="38"/>
    </row>
    <row r="587" ht="15.75" customHeight="1">
      <c r="A587" s="38"/>
      <c r="B587" s="38"/>
      <c r="C587" s="38"/>
      <c r="D587" s="38"/>
      <c r="E587" s="38"/>
      <c r="F587" s="38"/>
      <c r="G587" s="38"/>
      <c r="H587" s="38"/>
      <c r="I587" s="38"/>
      <c r="J587" s="38"/>
      <c r="K587" s="38"/>
      <c r="L587" s="38"/>
      <c r="M587" s="38"/>
      <c r="N587" s="38"/>
      <c r="O587" s="38"/>
      <c r="P587" s="38"/>
      <c r="Q587" s="38"/>
      <c r="R587" s="38"/>
      <c r="S587" s="38"/>
      <c r="T587" s="38"/>
      <c r="U587" s="38"/>
      <c r="V587" s="38"/>
      <c r="W587" s="38"/>
      <c r="X587" s="38"/>
      <c r="Y587" s="38"/>
    </row>
    <row r="588" ht="15.75" customHeight="1">
      <c r="A588" s="38"/>
      <c r="B588" s="38"/>
      <c r="C588" s="38"/>
      <c r="D588" s="38"/>
      <c r="E588" s="38"/>
      <c r="F588" s="38"/>
      <c r="G588" s="38"/>
      <c r="H588" s="38"/>
      <c r="I588" s="38"/>
      <c r="J588" s="38"/>
      <c r="K588" s="38"/>
      <c r="L588" s="38"/>
      <c r="M588" s="38"/>
      <c r="N588" s="38"/>
      <c r="O588" s="38"/>
      <c r="P588" s="38"/>
      <c r="Q588" s="38"/>
      <c r="R588" s="38"/>
      <c r="S588" s="38"/>
      <c r="T588" s="38"/>
      <c r="U588" s="38"/>
      <c r="V588" s="38"/>
      <c r="W588" s="38"/>
      <c r="X588" s="38"/>
      <c r="Y588" s="38"/>
    </row>
    <row r="589" ht="15.75" customHeight="1">
      <c r="A589" s="38"/>
      <c r="B589" s="38"/>
      <c r="C589" s="38"/>
      <c r="D589" s="38"/>
      <c r="E589" s="38"/>
      <c r="F589" s="38"/>
      <c r="G589" s="38"/>
      <c r="H589" s="38"/>
      <c r="I589" s="38"/>
      <c r="J589" s="38"/>
      <c r="K589" s="38"/>
      <c r="L589" s="38"/>
      <c r="M589" s="38"/>
      <c r="N589" s="38"/>
      <c r="O589" s="38"/>
      <c r="P589" s="38"/>
      <c r="Q589" s="38"/>
      <c r="R589" s="38"/>
      <c r="S589" s="38"/>
      <c r="T589" s="38"/>
      <c r="U589" s="38"/>
      <c r="V589" s="38"/>
      <c r="W589" s="38"/>
      <c r="X589" s="38"/>
      <c r="Y589" s="38"/>
    </row>
    <row r="590" ht="15.75" customHeight="1">
      <c r="A590" s="38"/>
      <c r="B590" s="38"/>
      <c r="C590" s="38"/>
      <c r="D590" s="38"/>
      <c r="E590" s="38"/>
      <c r="F590" s="38"/>
      <c r="G590" s="38"/>
      <c r="H590" s="38"/>
      <c r="I590" s="38"/>
      <c r="J590" s="38"/>
      <c r="K590" s="38"/>
      <c r="L590" s="38"/>
      <c r="M590" s="38"/>
      <c r="N590" s="38"/>
      <c r="O590" s="38"/>
      <c r="P590" s="38"/>
      <c r="Q590" s="38"/>
      <c r="R590" s="38"/>
      <c r="S590" s="38"/>
      <c r="T590" s="38"/>
      <c r="U590" s="38"/>
      <c r="V590" s="38"/>
      <c r="W590" s="38"/>
      <c r="X590" s="38"/>
      <c r="Y590" s="38"/>
    </row>
    <row r="591" ht="15.75" customHeight="1">
      <c r="A591" s="38"/>
      <c r="B591" s="38"/>
      <c r="C591" s="38"/>
      <c r="D591" s="38"/>
      <c r="E591" s="38"/>
      <c r="F591" s="38"/>
      <c r="G591" s="38"/>
      <c r="H591" s="38"/>
      <c r="I591" s="38"/>
      <c r="J591" s="38"/>
      <c r="K591" s="38"/>
      <c r="L591" s="38"/>
      <c r="M591" s="38"/>
      <c r="N591" s="38"/>
      <c r="O591" s="38"/>
      <c r="P591" s="38"/>
      <c r="Q591" s="38"/>
      <c r="R591" s="38"/>
      <c r="S591" s="38"/>
      <c r="T591" s="38"/>
      <c r="U591" s="38"/>
      <c r="V591" s="38"/>
      <c r="W591" s="38"/>
      <c r="X591" s="38"/>
      <c r="Y591" s="38"/>
    </row>
    <row r="592" ht="15.75" customHeight="1">
      <c r="A592" s="38"/>
      <c r="B592" s="38"/>
      <c r="C592" s="38"/>
      <c r="D592" s="38"/>
      <c r="E592" s="38"/>
      <c r="F592" s="38"/>
      <c r="G592" s="38"/>
      <c r="H592" s="38"/>
      <c r="I592" s="38"/>
      <c r="J592" s="38"/>
      <c r="K592" s="38"/>
      <c r="L592" s="38"/>
      <c r="M592" s="38"/>
      <c r="N592" s="38"/>
      <c r="O592" s="38"/>
      <c r="P592" s="38"/>
      <c r="Q592" s="38"/>
      <c r="R592" s="38"/>
      <c r="S592" s="38"/>
      <c r="T592" s="38"/>
      <c r="U592" s="38"/>
      <c r="V592" s="38"/>
      <c r="W592" s="38"/>
      <c r="X592" s="38"/>
      <c r="Y592" s="38"/>
    </row>
    <row r="593" ht="15.75" customHeight="1">
      <c r="A593" s="38"/>
      <c r="B593" s="38"/>
      <c r="C593" s="38"/>
      <c r="D593" s="38"/>
      <c r="E593" s="38"/>
      <c r="F593" s="38"/>
      <c r="G593" s="38"/>
      <c r="H593" s="38"/>
      <c r="I593" s="38"/>
      <c r="J593" s="38"/>
      <c r="K593" s="38"/>
      <c r="L593" s="38"/>
      <c r="M593" s="38"/>
      <c r="N593" s="38"/>
      <c r="O593" s="38"/>
      <c r="P593" s="38"/>
      <c r="Q593" s="38"/>
      <c r="R593" s="38"/>
      <c r="S593" s="38"/>
      <c r="T593" s="38"/>
      <c r="U593" s="38"/>
      <c r="V593" s="38"/>
      <c r="W593" s="38"/>
      <c r="X593" s="38"/>
      <c r="Y593" s="38"/>
    </row>
    <row r="594" ht="15.75" customHeight="1">
      <c r="A594" s="38"/>
      <c r="B594" s="38"/>
      <c r="C594" s="38"/>
      <c r="D594" s="38"/>
      <c r="E594" s="38"/>
      <c r="F594" s="38"/>
      <c r="G594" s="38"/>
      <c r="H594" s="38"/>
      <c r="I594" s="38"/>
      <c r="J594" s="38"/>
      <c r="K594" s="38"/>
      <c r="L594" s="38"/>
      <c r="M594" s="38"/>
      <c r="N594" s="38"/>
      <c r="O594" s="38"/>
      <c r="P594" s="38"/>
      <c r="Q594" s="38"/>
      <c r="R594" s="38"/>
      <c r="S594" s="38"/>
      <c r="T594" s="38"/>
      <c r="U594" s="38"/>
      <c r="V594" s="38"/>
      <c r="W594" s="38"/>
      <c r="X594" s="38"/>
      <c r="Y594" s="38"/>
    </row>
    <row r="595" ht="15.75" customHeight="1">
      <c r="A595" s="38"/>
      <c r="B595" s="38"/>
      <c r="C595" s="38"/>
      <c r="D595" s="38"/>
      <c r="E595" s="38"/>
      <c r="F595" s="38"/>
      <c r="G595" s="38"/>
      <c r="H595" s="38"/>
      <c r="I595" s="38"/>
      <c r="J595" s="38"/>
      <c r="K595" s="38"/>
      <c r="L595" s="38"/>
      <c r="M595" s="38"/>
      <c r="N595" s="38"/>
      <c r="O595" s="38"/>
      <c r="P595" s="38"/>
      <c r="Q595" s="38"/>
      <c r="R595" s="38"/>
      <c r="S595" s="38"/>
      <c r="T595" s="38"/>
      <c r="U595" s="38"/>
      <c r="V595" s="38"/>
      <c r="W595" s="38"/>
      <c r="X595" s="38"/>
      <c r="Y595" s="38"/>
    </row>
    <row r="596" ht="15.75" customHeight="1">
      <c r="A596" s="38"/>
      <c r="B596" s="38"/>
      <c r="C596" s="38"/>
      <c r="D596" s="38"/>
      <c r="E596" s="38"/>
      <c r="F596" s="38"/>
      <c r="G596" s="38"/>
      <c r="H596" s="38"/>
      <c r="I596" s="38"/>
      <c r="J596" s="38"/>
      <c r="K596" s="38"/>
      <c r="L596" s="38"/>
      <c r="M596" s="38"/>
      <c r="N596" s="38"/>
      <c r="O596" s="38"/>
      <c r="P596" s="38"/>
      <c r="Q596" s="38"/>
      <c r="R596" s="38"/>
      <c r="S596" s="38"/>
      <c r="T596" s="38"/>
      <c r="U596" s="38"/>
      <c r="V596" s="38"/>
      <c r="W596" s="38"/>
      <c r="X596" s="38"/>
      <c r="Y596" s="38"/>
    </row>
    <row r="597" ht="15.75" customHeight="1">
      <c r="A597" s="38"/>
      <c r="B597" s="38"/>
      <c r="C597" s="38"/>
      <c r="D597" s="38"/>
      <c r="E597" s="38"/>
      <c r="F597" s="38"/>
      <c r="G597" s="38"/>
      <c r="H597" s="38"/>
      <c r="I597" s="38"/>
      <c r="J597" s="38"/>
      <c r="K597" s="38"/>
      <c r="L597" s="38"/>
      <c r="M597" s="38"/>
      <c r="N597" s="38"/>
      <c r="O597" s="38"/>
      <c r="P597" s="38"/>
      <c r="Q597" s="38"/>
      <c r="R597" s="38"/>
      <c r="S597" s="38"/>
      <c r="T597" s="38"/>
      <c r="U597" s="38"/>
      <c r="V597" s="38"/>
      <c r="W597" s="38"/>
      <c r="X597" s="38"/>
      <c r="Y597" s="38"/>
    </row>
    <row r="598" ht="15.75" customHeight="1">
      <c r="A598" s="38"/>
      <c r="B598" s="38"/>
      <c r="C598" s="38"/>
      <c r="D598" s="38"/>
      <c r="E598" s="38"/>
      <c r="F598" s="38"/>
      <c r="G598" s="38"/>
      <c r="H598" s="38"/>
      <c r="I598" s="38"/>
      <c r="J598" s="38"/>
      <c r="K598" s="38"/>
      <c r="L598" s="38"/>
      <c r="M598" s="38"/>
      <c r="N598" s="38"/>
      <c r="O598" s="38"/>
      <c r="P598" s="38"/>
      <c r="Q598" s="38"/>
      <c r="R598" s="38"/>
      <c r="S598" s="38"/>
      <c r="T598" s="38"/>
      <c r="U598" s="38"/>
      <c r="V598" s="38"/>
      <c r="W598" s="38"/>
      <c r="X598" s="38"/>
      <c r="Y598" s="38"/>
    </row>
    <row r="599" ht="15.75" customHeight="1">
      <c r="A599" s="38"/>
      <c r="B599" s="38"/>
      <c r="C599" s="38"/>
      <c r="D599" s="38"/>
      <c r="E599" s="38"/>
      <c r="F599" s="38"/>
      <c r="G599" s="38"/>
      <c r="H599" s="38"/>
      <c r="I599" s="38"/>
      <c r="J599" s="38"/>
      <c r="K599" s="38"/>
      <c r="L599" s="38"/>
      <c r="M599" s="38"/>
      <c r="N599" s="38"/>
      <c r="O599" s="38"/>
      <c r="P599" s="38"/>
      <c r="Q599" s="38"/>
      <c r="R599" s="38"/>
      <c r="S599" s="38"/>
      <c r="T599" s="38"/>
      <c r="U599" s="38"/>
      <c r="V599" s="38"/>
      <c r="W599" s="38"/>
      <c r="X599" s="38"/>
      <c r="Y599" s="38"/>
    </row>
    <row r="600" ht="15.75" customHeight="1">
      <c r="A600" s="38"/>
      <c r="B600" s="38"/>
      <c r="C600" s="38"/>
      <c r="D600" s="38"/>
      <c r="E600" s="38"/>
      <c r="F600" s="38"/>
      <c r="G600" s="38"/>
      <c r="H600" s="38"/>
      <c r="I600" s="38"/>
      <c r="J600" s="38"/>
      <c r="K600" s="38"/>
      <c r="L600" s="38"/>
      <c r="M600" s="38"/>
      <c r="N600" s="38"/>
      <c r="O600" s="38"/>
      <c r="P600" s="38"/>
      <c r="Q600" s="38"/>
      <c r="R600" s="38"/>
      <c r="S600" s="38"/>
      <c r="T600" s="38"/>
      <c r="U600" s="38"/>
      <c r="V600" s="38"/>
      <c r="W600" s="38"/>
      <c r="X600" s="38"/>
      <c r="Y600" s="38"/>
    </row>
    <row r="601" ht="15.75" customHeight="1">
      <c r="A601" s="38"/>
      <c r="B601" s="38"/>
      <c r="C601" s="38"/>
      <c r="D601" s="38"/>
      <c r="E601" s="38"/>
      <c r="F601" s="38"/>
      <c r="G601" s="38"/>
      <c r="H601" s="38"/>
      <c r="I601" s="38"/>
      <c r="J601" s="38"/>
      <c r="K601" s="38"/>
      <c r="L601" s="38"/>
      <c r="M601" s="38"/>
      <c r="N601" s="38"/>
      <c r="O601" s="38"/>
      <c r="P601" s="38"/>
      <c r="Q601" s="38"/>
      <c r="R601" s="38"/>
      <c r="S601" s="38"/>
      <c r="T601" s="38"/>
      <c r="U601" s="38"/>
      <c r="V601" s="38"/>
      <c r="W601" s="38"/>
      <c r="X601" s="38"/>
      <c r="Y601" s="38"/>
    </row>
    <row r="602" ht="15.75" customHeight="1">
      <c r="A602" s="38"/>
      <c r="B602" s="38"/>
      <c r="C602" s="38"/>
      <c r="D602" s="38"/>
      <c r="E602" s="38"/>
      <c r="F602" s="38"/>
      <c r="G602" s="38"/>
      <c r="H602" s="38"/>
      <c r="I602" s="38"/>
      <c r="J602" s="38"/>
      <c r="K602" s="38"/>
      <c r="L602" s="38"/>
      <c r="M602" s="38"/>
      <c r="N602" s="38"/>
      <c r="O602" s="38"/>
      <c r="P602" s="38"/>
      <c r="Q602" s="38"/>
      <c r="R602" s="38"/>
      <c r="S602" s="38"/>
      <c r="T602" s="38"/>
      <c r="U602" s="38"/>
      <c r="V602" s="38"/>
      <c r="W602" s="38"/>
      <c r="X602" s="38"/>
      <c r="Y602" s="38"/>
    </row>
    <row r="603" ht="15.75" customHeight="1">
      <c r="A603" s="38"/>
      <c r="B603" s="38"/>
      <c r="C603" s="38"/>
      <c r="D603" s="38"/>
      <c r="E603" s="38"/>
      <c r="F603" s="38"/>
      <c r="G603" s="38"/>
      <c r="H603" s="38"/>
      <c r="I603" s="38"/>
      <c r="J603" s="38"/>
      <c r="K603" s="38"/>
      <c r="L603" s="38"/>
      <c r="M603" s="38"/>
      <c r="N603" s="38"/>
      <c r="O603" s="38"/>
      <c r="P603" s="38"/>
      <c r="Q603" s="38"/>
      <c r="R603" s="38"/>
      <c r="S603" s="38"/>
      <c r="T603" s="38"/>
      <c r="U603" s="38"/>
      <c r="V603" s="38"/>
      <c r="W603" s="38"/>
      <c r="X603" s="38"/>
      <c r="Y603" s="38"/>
    </row>
    <row r="604" ht="15.75" customHeight="1">
      <c r="A604" s="38"/>
      <c r="B604" s="38"/>
      <c r="C604" s="38"/>
      <c r="D604" s="38"/>
      <c r="E604" s="38"/>
      <c r="F604" s="38"/>
      <c r="G604" s="38"/>
      <c r="H604" s="38"/>
      <c r="I604" s="38"/>
      <c r="J604" s="38"/>
      <c r="K604" s="38"/>
      <c r="L604" s="38"/>
      <c r="M604" s="38"/>
      <c r="N604" s="38"/>
      <c r="O604" s="38"/>
      <c r="P604" s="38"/>
      <c r="Q604" s="38"/>
      <c r="R604" s="38"/>
      <c r="S604" s="38"/>
      <c r="T604" s="38"/>
      <c r="U604" s="38"/>
      <c r="V604" s="38"/>
      <c r="W604" s="38"/>
      <c r="X604" s="38"/>
      <c r="Y604" s="38"/>
    </row>
    <row r="605" ht="15.75" customHeight="1">
      <c r="A605" s="38"/>
      <c r="B605" s="38"/>
      <c r="C605" s="38"/>
      <c r="D605" s="38"/>
      <c r="E605" s="38"/>
      <c r="F605" s="38"/>
      <c r="G605" s="38"/>
      <c r="H605" s="38"/>
      <c r="I605" s="38"/>
      <c r="J605" s="38"/>
      <c r="K605" s="38"/>
      <c r="L605" s="38"/>
      <c r="M605" s="38"/>
      <c r="N605" s="38"/>
      <c r="O605" s="38"/>
      <c r="P605" s="38"/>
      <c r="Q605" s="38"/>
      <c r="R605" s="38"/>
      <c r="S605" s="38"/>
      <c r="T605" s="38"/>
      <c r="U605" s="38"/>
      <c r="V605" s="38"/>
      <c r="W605" s="38"/>
      <c r="X605" s="38"/>
      <c r="Y605" s="38"/>
    </row>
    <row r="606" ht="15.75" customHeight="1">
      <c r="A606" s="38"/>
      <c r="B606" s="38"/>
      <c r="C606" s="38"/>
      <c r="D606" s="38"/>
      <c r="E606" s="38"/>
      <c r="F606" s="38"/>
      <c r="G606" s="38"/>
      <c r="H606" s="38"/>
      <c r="I606" s="38"/>
      <c r="J606" s="38"/>
      <c r="K606" s="38"/>
      <c r="L606" s="38"/>
      <c r="M606" s="38"/>
      <c r="N606" s="38"/>
      <c r="O606" s="38"/>
      <c r="P606" s="38"/>
      <c r="Q606" s="38"/>
      <c r="R606" s="38"/>
      <c r="S606" s="38"/>
      <c r="T606" s="38"/>
      <c r="U606" s="38"/>
      <c r="V606" s="38"/>
      <c r="W606" s="38"/>
      <c r="X606" s="38"/>
      <c r="Y606" s="38"/>
    </row>
    <row r="607" ht="15.75" customHeight="1">
      <c r="A607" s="38"/>
      <c r="B607" s="38"/>
      <c r="C607" s="38"/>
      <c r="D607" s="38"/>
      <c r="E607" s="38"/>
      <c r="F607" s="38"/>
      <c r="G607" s="38"/>
      <c r="H607" s="38"/>
      <c r="I607" s="38"/>
      <c r="J607" s="38"/>
      <c r="K607" s="38"/>
      <c r="L607" s="38"/>
      <c r="M607" s="38"/>
      <c r="N607" s="38"/>
      <c r="O607" s="38"/>
      <c r="P607" s="38"/>
      <c r="Q607" s="38"/>
      <c r="R607" s="38"/>
      <c r="S607" s="38"/>
      <c r="T607" s="38"/>
      <c r="U607" s="38"/>
      <c r="V607" s="38"/>
      <c r="W607" s="38"/>
      <c r="X607" s="38"/>
      <c r="Y607" s="38"/>
    </row>
    <row r="608" ht="15.75" customHeight="1">
      <c r="A608" s="38"/>
      <c r="B608" s="38"/>
      <c r="C608" s="38"/>
      <c r="D608" s="38"/>
      <c r="E608" s="38"/>
      <c r="F608" s="38"/>
      <c r="G608" s="38"/>
      <c r="H608" s="38"/>
      <c r="I608" s="38"/>
      <c r="J608" s="38"/>
      <c r="K608" s="38"/>
      <c r="L608" s="38"/>
      <c r="M608" s="38"/>
      <c r="N608" s="38"/>
      <c r="O608" s="38"/>
      <c r="P608" s="38"/>
      <c r="Q608" s="38"/>
      <c r="R608" s="38"/>
      <c r="S608" s="38"/>
      <c r="T608" s="38"/>
      <c r="U608" s="38"/>
      <c r="V608" s="38"/>
      <c r="W608" s="38"/>
      <c r="X608" s="38"/>
      <c r="Y608" s="38"/>
    </row>
    <row r="609" ht="15.75" customHeight="1">
      <c r="A609" s="38"/>
      <c r="B609" s="38"/>
      <c r="C609" s="38"/>
      <c r="D609" s="38"/>
      <c r="E609" s="38"/>
      <c r="F609" s="38"/>
      <c r="G609" s="38"/>
      <c r="H609" s="38"/>
      <c r="I609" s="38"/>
      <c r="J609" s="38"/>
      <c r="K609" s="38"/>
      <c r="L609" s="38"/>
      <c r="M609" s="38"/>
      <c r="N609" s="38"/>
      <c r="O609" s="38"/>
      <c r="P609" s="38"/>
      <c r="Q609" s="38"/>
      <c r="R609" s="38"/>
      <c r="S609" s="38"/>
      <c r="T609" s="38"/>
      <c r="U609" s="38"/>
      <c r="V609" s="38"/>
      <c r="W609" s="38"/>
      <c r="X609" s="38"/>
      <c r="Y609" s="38"/>
    </row>
    <row r="610" ht="15.75" customHeight="1">
      <c r="A610" s="38"/>
      <c r="B610" s="38"/>
      <c r="C610" s="38"/>
      <c r="D610" s="38"/>
      <c r="E610" s="38"/>
      <c r="F610" s="38"/>
      <c r="G610" s="38"/>
      <c r="H610" s="38"/>
      <c r="I610" s="38"/>
      <c r="J610" s="38"/>
      <c r="K610" s="38"/>
      <c r="L610" s="38"/>
      <c r="M610" s="38"/>
      <c r="N610" s="38"/>
      <c r="O610" s="38"/>
      <c r="P610" s="38"/>
      <c r="Q610" s="38"/>
      <c r="R610" s="38"/>
      <c r="S610" s="38"/>
      <c r="T610" s="38"/>
      <c r="U610" s="38"/>
      <c r="V610" s="38"/>
      <c r="W610" s="38"/>
      <c r="X610" s="38"/>
      <c r="Y610" s="38"/>
    </row>
    <row r="611" ht="15.75" customHeight="1">
      <c r="A611" s="38"/>
      <c r="B611" s="38"/>
      <c r="C611" s="38"/>
      <c r="D611" s="38"/>
      <c r="E611" s="38"/>
      <c r="F611" s="38"/>
      <c r="G611" s="38"/>
      <c r="H611" s="38"/>
      <c r="I611" s="38"/>
      <c r="J611" s="38"/>
      <c r="K611" s="38"/>
      <c r="L611" s="38"/>
      <c r="M611" s="38"/>
      <c r="N611" s="38"/>
      <c r="O611" s="38"/>
      <c r="P611" s="38"/>
      <c r="Q611" s="38"/>
      <c r="R611" s="38"/>
      <c r="S611" s="38"/>
      <c r="T611" s="38"/>
      <c r="U611" s="38"/>
      <c r="V611" s="38"/>
      <c r="W611" s="38"/>
      <c r="X611" s="38"/>
      <c r="Y611" s="38"/>
    </row>
    <row r="612" ht="15.75" customHeight="1">
      <c r="A612" s="38"/>
      <c r="B612" s="38"/>
      <c r="C612" s="38"/>
      <c r="D612" s="38"/>
      <c r="E612" s="38"/>
      <c r="F612" s="38"/>
      <c r="G612" s="38"/>
      <c r="H612" s="38"/>
      <c r="I612" s="38"/>
      <c r="J612" s="38"/>
      <c r="K612" s="38"/>
      <c r="L612" s="38"/>
      <c r="M612" s="38"/>
      <c r="N612" s="38"/>
      <c r="O612" s="38"/>
      <c r="P612" s="38"/>
      <c r="Q612" s="38"/>
      <c r="R612" s="38"/>
      <c r="S612" s="38"/>
      <c r="T612" s="38"/>
      <c r="U612" s="38"/>
      <c r="V612" s="38"/>
      <c r="W612" s="38"/>
      <c r="X612" s="38"/>
      <c r="Y612" s="38"/>
    </row>
    <row r="613" ht="15.75" customHeight="1">
      <c r="A613" s="38"/>
      <c r="B613" s="38"/>
      <c r="C613" s="38"/>
      <c r="D613" s="38"/>
      <c r="E613" s="38"/>
      <c r="F613" s="38"/>
      <c r="G613" s="38"/>
      <c r="H613" s="38"/>
      <c r="I613" s="38"/>
      <c r="J613" s="38"/>
      <c r="K613" s="38"/>
      <c r="L613" s="38"/>
      <c r="M613" s="38"/>
      <c r="N613" s="38"/>
      <c r="O613" s="38"/>
      <c r="P613" s="38"/>
      <c r="Q613" s="38"/>
      <c r="R613" s="38"/>
      <c r="S613" s="38"/>
      <c r="T613" s="38"/>
      <c r="U613" s="38"/>
      <c r="V613" s="38"/>
      <c r="W613" s="38"/>
      <c r="X613" s="38"/>
      <c r="Y613" s="38"/>
    </row>
    <row r="614" ht="15.75" customHeight="1">
      <c r="A614" s="38"/>
      <c r="B614" s="38"/>
      <c r="C614" s="38"/>
      <c r="D614" s="38"/>
      <c r="E614" s="38"/>
      <c r="F614" s="38"/>
      <c r="G614" s="38"/>
      <c r="H614" s="38"/>
      <c r="I614" s="38"/>
      <c r="J614" s="38"/>
      <c r="K614" s="38"/>
      <c r="L614" s="38"/>
      <c r="M614" s="38"/>
      <c r="N614" s="38"/>
      <c r="O614" s="38"/>
      <c r="P614" s="38"/>
      <c r="Q614" s="38"/>
      <c r="R614" s="38"/>
      <c r="S614" s="38"/>
      <c r="T614" s="38"/>
      <c r="U614" s="38"/>
      <c r="V614" s="38"/>
      <c r="W614" s="38"/>
      <c r="X614" s="38"/>
      <c r="Y614" s="38"/>
    </row>
    <row r="615" ht="15.75" customHeight="1">
      <c r="A615" s="38"/>
      <c r="B615" s="38"/>
      <c r="C615" s="38"/>
      <c r="D615" s="38"/>
      <c r="E615" s="38"/>
      <c r="F615" s="38"/>
      <c r="G615" s="38"/>
      <c r="H615" s="38"/>
      <c r="I615" s="38"/>
      <c r="J615" s="38"/>
      <c r="K615" s="38"/>
      <c r="L615" s="38"/>
      <c r="M615" s="38"/>
      <c r="N615" s="38"/>
      <c r="O615" s="38"/>
      <c r="P615" s="38"/>
      <c r="Q615" s="38"/>
      <c r="R615" s="38"/>
      <c r="S615" s="38"/>
      <c r="T615" s="38"/>
      <c r="U615" s="38"/>
      <c r="V615" s="38"/>
      <c r="W615" s="38"/>
      <c r="X615" s="38"/>
      <c r="Y615" s="38"/>
    </row>
    <row r="616" ht="15.75" customHeight="1">
      <c r="A616" s="38"/>
      <c r="B616" s="38"/>
      <c r="C616" s="38"/>
      <c r="D616" s="38"/>
      <c r="E616" s="38"/>
      <c r="F616" s="38"/>
      <c r="G616" s="38"/>
      <c r="H616" s="38"/>
      <c r="I616" s="38"/>
      <c r="J616" s="38"/>
      <c r="K616" s="38"/>
      <c r="L616" s="38"/>
      <c r="M616" s="38"/>
      <c r="N616" s="38"/>
      <c r="O616" s="38"/>
      <c r="P616" s="38"/>
      <c r="Q616" s="38"/>
      <c r="R616" s="38"/>
      <c r="S616" s="38"/>
      <c r="T616" s="38"/>
      <c r="U616" s="38"/>
      <c r="V616" s="38"/>
      <c r="W616" s="38"/>
      <c r="X616" s="38"/>
      <c r="Y616" s="38"/>
    </row>
    <row r="617" ht="15.75" customHeight="1">
      <c r="A617" s="38"/>
      <c r="B617" s="38"/>
      <c r="C617" s="38"/>
      <c r="D617" s="38"/>
      <c r="E617" s="38"/>
      <c r="F617" s="38"/>
      <c r="G617" s="38"/>
      <c r="H617" s="38"/>
      <c r="I617" s="38"/>
      <c r="J617" s="38"/>
      <c r="K617" s="38"/>
      <c r="L617" s="38"/>
      <c r="M617" s="38"/>
      <c r="N617" s="38"/>
      <c r="O617" s="38"/>
      <c r="P617" s="38"/>
      <c r="Q617" s="38"/>
      <c r="R617" s="38"/>
      <c r="S617" s="38"/>
      <c r="T617" s="38"/>
      <c r="U617" s="38"/>
      <c r="V617" s="38"/>
      <c r="W617" s="38"/>
      <c r="X617" s="38"/>
      <c r="Y617" s="38"/>
    </row>
    <row r="618" ht="15.75" customHeight="1">
      <c r="A618" s="38"/>
      <c r="B618" s="38"/>
      <c r="C618" s="38"/>
      <c r="D618" s="38"/>
      <c r="E618" s="38"/>
      <c r="F618" s="38"/>
      <c r="G618" s="38"/>
      <c r="H618" s="38"/>
      <c r="I618" s="38"/>
      <c r="J618" s="38"/>
      <c r="K618" s="38"/>
      <c r="L618" s="38"/>
      <c r="M618" s="38"/>
      <c r="N618" s="38"/>
      <c r="O618" s="38"/>
      <c r="P618" s="38"/>
      <c r="Q618" s="38"/>
      <c r="R618" s="38"/>
      <c r="S618" s="38"/>
      <c r="T618" s="38"/>
      <c r="U618" s="38"/>
      <c r="V618" s="38"/>
      <c r="W618" s="38"/>
      <c r="X618" s="38"/>
      <c r="Y618" s="38"/>
    </row>
    <row r="619" ht="15.75" customHeight="1">
      <c r="A619" s="38"/>
      <c r="B619" s="38"/>
      <c r="C619" s="38"/>
      <c r="D619" s="38"/>
      <c r="E619" s="38"/>
      <c r="F619" s="38"/>
      <c r="G619" s="38"/>
      <c r="H619" s="38"/>
      <c r="I619" s="38"/>
      <c r="J619" s="38"/>
      <c r="K619" s="38"/>
      <c r="L619" s="38"/>
      <c r="M619" s="38"/>
      <c r="N619" s="38"/>
      <c r="O619" s="38"/>
      <c r="P619" s="38"/>
      <c r="Q619" s="38"/>
      <c r="R619" s="38"/>
      <c r="S619" s="38"/>
      <c r="T619" s="38"/>
      <c r="U619" s="38"/>
      <c r="V619" s="38"/>
      <c r="W619" s="38"/>
      <c r="X619" s="38"/>
      <c r="Y619" s="38"/>
    </row>
    <row r="620" ht="15.75" customHeight="1">
      <c r="A620" s="38"/>
      <c r="B620" s="38"/>
      <c r="C620" s="38"/>
      <c r="D620" s="38"/>
      <c r="E620" s="38"/>
      <c r="F620" s="38"/>
      <c r="G620" s="38"/>
      <c r="H620" s="38"/>
      <c r="I620" s="38"/>
      <c r="J620" s="38"/>
      <c r="K620" s="38"/>
      <c r="L620" s="38"/>
      <c r="M620" s="38"/>
      <c r="N620" s="38"/>
      <c r="O620" s="38"/>
      <c r="P620" s="38"/>
      <c r="Q620" s="38"/>
      <c r="R620" s="38"/>
      <c r="S620" s="38"/>
      <c r="T620" s="38"/>
      <c r="U620" s="38"/>
      <c r="V620" s="38"/>
      <c r="W620" s="38"/>
      <c r="X620" s="38"/>
      <c r="Y620" s="38"/>
    </row>
    <row r="621" ht="15.75" customHeight="1">
      <c r="A621" s="38"/>
      <c r="B621" s="38"/>
      <c r="C621" s="38"/>
      <c r="D621" s="38"/>
      <c r="E621" s="38"/>
      <c r="F621" s="38"/>
      <c r="G621" s="38"/>
      <c r="H621" s="38"/>
      <c r="I621" s="38"/>
      <c r="J621" s="38"/>
      <c r="K621" s="38"/>
      <c r="L621" s="38"/>
      <c r="M621" s="38"/>
      <c r="N621" s="38"/>
      <c r="O621" s="38"/>
      <c r="P621" s="38"/>
      <c r="Q621" s="38"/>
      <c r="R621" s="38"/>
      <c r="S621" s="38"/>
      <c r="T621" s="38"/>
      <c r="U621" s="38"/>
      <c r="V621" s="38"/>
      <c r="W621" s="38"/>
      <c r="X621" s="38"/>
      <c r="Y621" s="38"/>
    </row>
    <row r="622" ht="15.75" customHeight="1">
      <c r="A622" s="38"/>
      <c r="B622" s="38"/>
      <c r="C622" s="38"/>
      <c r="D622" s="38"/>
      <c r="E622" s="38"/>
      <c r="F622" s="38"/>
      <c r="G622" s="38"/>
      <c r="H622" s="38"/>
      <c r="I622" s="38"/>
      <c r="J622" s="38"/>
      <c r="K622" s="38"/>
      <c r="L622" s="38"/>
      <c r="M622" s="38"/>
      <c r="N622" s="38"/>
      <c r="O622" s="38"/>
      <c r="P622" s="38"/>
      <c r="Q622" s="38"/>
      <c r="R622" s="38"/>
      <c r="S622" s="38"/>
      <c r="T622" s="38"/>
      <c r="U622" s="38"/>
      <c r="V622" s="38"/>
      <c r="W622" s="38"/>
      <c r="X622" s="38"/>
      <c r="Y622" s="38"/>
    </row>
    <row r="623" ht="15.75" customHeight="1">
      <c r="A623" s="38"/>
      <c r="B623" s="38"/>
      <c r="C623" s="38"/>
      <c r="D623" s="38"/>
      <c r="E623" s="38"/>
      <c r="F623" s="38"/>
      <c r="G623" s="38"/>
      <c r="H623" s="38"/>
      <c r="I623" s="38"/>
      <c r="J623" s="38"/>
      <c r="K623" s="38"/>
      <c r="L623" s="38"/>
      <c r="M623" s="38"/>
      <c r="N623" s="38"/>
      <c r="O623" s="38"/>
      <c r="P623" s="38"/>
      <c r="Q623" s="38"/>
      <c r="R623" s="38"/>
      <c r="S623" s="38"/>
      <c r="T623" s="38"/>
      <c r="U623" s="38"/>
      <c r="V623" s="38"/>
      <c r="W623" s="38"/>
      <c r="X623" s="38"/>
      <c r="Y623" s="38"/>
    </row>
    <row r="624" ht="15.75" customHeight="1">
      <c r="A624" s="38"/>
      <c r="B624" s="38"/>
      <c r="C624" s="38"/>
      <c r="D624" s="38"/>
      <c r="E624" s="38"/>
      <c r="F624" s="38"/>
      <c r="G624" s="38"/>
      <c r="H624" s="38"/>
      <c r="I624" s="38"/>
      <c r="J624" s="38"/>
      <c r="K624" s="38"/>
      <c r="L624" s="38"/>
      <c r="M624" s="38"/>
      <c r="N624" s="38"/>
      <c r="O624" s="38"/>
      <c r="P624" s="38"/>
      <c r="Q624" s="38"/>
      <c r="R624" s="38"/>
      <c r="S624" s="38"/>
      <c r="T624" s="38"/>
      <c r="U624" s="38"/>
      <c r="V624" s="38"/>
      <c r="W624" s="38"/>
      <c r="X624" s="38"/>
      <c r="Y624" s="38"/>
    </row>
    <row r="625" ht="15.75" customHeight="1">
      <c r="A625" s="38"/>
      <c r="B625" s="38"/>
      <c r="C625" s="38"/>
      <c r="D625" s="38"/>
      <c r="E625" s="38"/>
      <c r="F625" s="38"/>
      <c r="G625" s="38"/>
      <c r="H625" s="38"/>
      <c r="I625" s="38"/>
      <c r="J625" s="38"/>
      <c r="K625" s="38"/>
      <c r="L625" s="38"/>
      <c r="M625" s="38"/>
      <c r="N625" s="38"/>
      <c r="O625" s="38"/>
      <c r="P625" s="38"/>
      <c r="Q625" s="38"/>
      <c r="R625" s="38"/>
      <c r="S625" s="38"/>
      <c r="T625" s="38"/>
      <c r="U625" s="38"/>
      <c r="V625" s="38"/>
      <c r="W625" s="38"/>
      <c r="X625" s="38"/>
      <c r="Y625" s="38"/>
    </row>
    <row r="626" ht="15.75" customHeight="1">
      <c r="A626" s="38"/>
      <c r="B626" s="38"/>
      <c r="C626" s="38"/>
      <c r="D626" s="38"/>
      <c r="E626" s="38"/>
      <c r="F626" s="38"/>
      <c r="G626" s="38"/>
      <c r="H626" s="38"/>
      <c r="I626" s="38"/>
      <c r="J626" s="38"/>
      <c r="K626" s="38"/>
      <c r="L626" s="38"/>
      <c r="M626" s="38"/>
      <c r="N626" s="38"/>
      <c r="O626" s="38"/>
      <c r="P626" s="38"/>
      <c r="Q626" s="38"/>
      <c r="R626" s="38"/>
      <c r="S626" s="38"/>
      <c r="T626" s="38"/>
      <c r="U626" s="38"/>
      <c r="V626" s="38"/>
      <c r="W626" s="38"/>
      <c r="X626" s="38"/>
      <c r="Y626" s="38"/>
    </row>
    <row r="627" ht="15.75" customHeight="1">
      <c r="A627" s="38"/>
      <c r="B627" s="38"/>
      <c r="C627" s="38"/>
      <c r="D627" s="38"/>
      <c r="E627" s="38"/>
      <c r="F627" s="38"/>
      <c r="G627" s="38"/>
      <c r="H627" s="38"/>
      <c r="I627" s="38"/>
      <c r="J627" s="38"/>
      <c r="K627" s="38"/>
      <c r="L627" s="38"/>
      <c r="M627" s="38"/>
      <c r="N627" s="38"/>
      <c r="O627" s="38"/>
      <c r="P627" s="38"/>
      <c r="Q627" s="38"/>
      <c r="R627" s="38"/>
      <c r="S627" s="38"/>
      <c r="T627" s="38"/>
      <c r="U627" s="38"/>
      <c r="V627" s="38"/>
      <c r="W627" s="38"/>
      <c r="X627" s="38"/>
      <c r="Y627" s="38"/>
    </row>
    <row r="628" ht="15.75" customHeight="1">
      <c r="A628" s="38"/>
      <c r="B628" s="38"/>
      <c r="C628" s="38"/>
      <c r="D628" s="38"/>
      <c r="E628" s="38"/>
      <c r="F628" s="38"/>
      <c r="G628" s="38"/>
      <c r="H628" s="38"/>
      <c r="I628" s="38"/>
      <c r="J628" s="38"/>
      <c r="K628" s="38"/>
      <c r="L628" s="38"/>
      <c r="M628" s="38"/>
      <c r="N628" s="38"/>
      <c r="O628" s="38"/>
      <c r="P628" s="38"/>
      <c r="Q628" s="38"/>
      <c r="R628" s="38"/>
      <c r="S628" s="38"/>
      <c r="T628" s="38"/>
      <c r="U628" s="38"/>
      <c r="V628" s="38"/>
      <c r="W628" s="38"/>
      <c r="X628" s="38"/>
      <c r="Y628" s="38"/>
    </row>
    <row r="629" ht="15.75" customHeight="1">
      <c r="A629" s="38"/>
      <c r="B629" s="38"/>
      <c r="C629" s="38"/>
      <c r="D629" s="38"/>
      <c r="E629" s="38"/>
      <c r="F629" s="38"/>
      <c r="G629" s="38"/>
      <c r="H629" s="38"/>
      <c r="I629" s="38"/>
      <c r="J629" s="38"/>
      <c r="K629" s="38"/>
      <c r="L629" s="38"/>
      <c r="M629" s="38"/>
      <c r="N629" s="38"/>
      <c r="O629" s="38"/>
      <c r="P629" s="38"/>
      <c r="Q629" s="38"/>
      <c r="R629" s="38"/>
      <c r="S629" s="38"/>
      <c r="T629" s="38"/>
      <c r="U629" s="38"/>
      <c r="V629" s="38"/>
      <c r="W629" s="38"/>
      <c r="X629" s="38"/>
      <c r="Y629" s="38"/>
    </row>
    <row r="630" ht="15.75" customHeight="1">
      <c r="A630" s="38"/>
      <c r="B630" s="38"/>
      <c r="C630" s="38"/>
      <c r="D630" s="38"/>
      <c r="E630" s="38"/>
      <c r="F630" s="38"/>
      <c r="G630" s="38"/>
      <c r="H630" s="38"/>
      <c r="I630" s="38"/>
      <c r="J630" s="38"/>
      <c r="K630" s="38"/>
      <c r="L630" s="38"/>
      <c r="M630" s="38"/>
      <c r="N630" s="38"/>
      <c r="O630" s="38"/>
      <c r="P630" s="38"/>
      <c r="Q630" s="38"/>
      <c r="R630" s="38"/>
      <c r="S630" s="38"/>
      <c r="T630" s="38"/>
      <c r="U630" s="38"/>
      <c r="V630" s="38"/>
      <c r="W630" s="38"/>
      <c r="X630" s="38"/>
      <c r="Y630" s="38"/>
    </row>
    <row r="631" ht="15.75" customHeight="1">
      <c r="A631" s="38"/>
      <c r="B631" s="38"/>
      <c r="C631" s="38"/>
      <c r="D631" s="38"/>
      <c r="E631" s="38"/>
      <c r="F631" s="38"/>
      <c r="G631" s="38"/>
      <c r="H631" s="38"/>
      <c r="I631" s="38"/>
      <c r="J631" s="38"/>
      <c r="K631" s="38"/>
      <c r="L631" s="38"/>
      <c r="M631" s="38"/>
      <c r="N631" s="38"/>
      <c r="O631" s="38"/>
      <c r="P631" s="38"/>
      <c r="Q631" s="38"/>
      <c r="R631" s="38"/>
      <c r="S631" s="38"/>
      <c r="T631" s="38"/>
      <c r="U631" s="38"/>
      <c r="V631" s="38"/>
      <c r="W631" s="38"/>
      <c r="X631" s="38"/>
      <c r="Y631" s="38"/>
    </row>
    <row r="632" ht="15.75" customHeight="1">
      <c r="A632" s="38"/>
      <c r="B632" s="38"/>
      <c r="C632" s="38"/>
      <c r="D632" s="38"/>
      <c r="E632" s="38"/>
      <c r="F632" s="38"/>
      <c r="G632" s="38"/>
      <c r="H632" s="38"/>
      <c r="I632" s="38"/>
      <c r="J632" s="38"/>
      <c r="K632" s="38"/>
      <c r="L632" s="38"/>
      <c r="M632" s="38"/>
      <c r="N632" s="38"/>
      <c r="O632" s="38"/>
      <c r="P632" s="38"/>
      <c r="Q632" s="38"/>
      <c r="R632" s="38"/>
      <c r="S632" s="38"/>
      <c r="T632" s="38"/>
      <c r="U632" s="38"/>
      <c r="V632" s="38"/>
      <c r="W632" s="38"/>
      <c r="X632" s="38"/>
      <c r="Y632" s="38"/>
    </row>
    <row r="633" ht="15.75" customHeight="1">
      <c r="A633" s="38"/>
      <c r="B633" s="38"/>
      <c r="C633" s="38"/>
      <c r="D633" s="38"/>
      <c r="E633" s="38"/>
      <c r="F633" s="38"/>
      <c r="G633" s="38"/>
      <c r="H633" s="38"/>
      <c r="I633" s="38"/>
      <c r="J633" s="38"/>
      <c r="K633" s="38"/>
      <c r="L633" s="38"/>
      <c r="M633" s="38"/>
      <c r="N633" s="38"/>
      <c r="O633" s="38"/>
      <c r="P633" s="38"/>
      <c r="Q633" s="38"/>
      <c r="R633" s="38"/>
      <c r="S633" s="38"/>
      <c r="T633" s="38"/>
      <c r="U633" s="38"/>
      <c r="V633" s="38"/>
      <c r="W633" s="38"/>
      <c r="X633" s="38"/>
      <c r="Y633" s="38"/>
    </row>
    <row r="634" ht="15.75" customHeight="1">
      <c r="A634" s="38"/>
      <c r="B634" s="38"/>
      <c r="C634" s="38"/>
      <c r="D634" s="38"/>
      <c r="E634" s="38"/>
      <c r="F634" s="38"/>
      <c r="G634" s="38"/>
      <c r="H634" s="38"/>
      <c r="I634" s="38"/>
      <c r="J634" s="38"/>
      <c r="K634" s="38"/>
      <c r="L634" s="38"/>
      <c r="M634" s="38"/>
      <c r="N634" s="38"/>
      <c r="O634" s="38"/>
      <c r="P634" s="38"/>
      <c r="Q634" s="38"/>
      <c r="R634" s="38"/>
      <c r="S634" s="38"/>
      <c r="T634" s="38"/>
      <c r="U634" s="38"/>
      <c r="V634" s="38"/>
      <c r="W634" s="38"/>
      <c r="X634" s="38"/>
      <c r="Y634" s="38"/>
    </row>
    <row r="635" ht="15.75" customHeight="1">
      <c r="A635" s="38"/>
      <c r="B635" s="38"/>
      <c r="C635" s="38"/>
      <c r="D635" s="38"/>
      <c r="E635" s="38"/>
      <c r="F635" s="38"/>
      <c r="G635" s="38"/>
      <c r="H635" s="38"/>
      <c r="I635" s="38"/>
      <c r="J635" s="38"/>
      <c r="K635" s="38"/>
      <c r="L635" s="38"/>
      <c r="M635" s="38"/>
      <c r="N635" s="38"/>
      <c r="O635" s="38"/>
      <c r="P635" s="38"/>
      <c r="Q635" s="38"/>
      <c r="R635" s="38"/>
      <c r="S635" s="38"/>
      <c r="T635" s="38"/>
      <c r="U635" s="38"/>
      <c r="V635" s="38"/>
      <c r="W635" s="38"/>
      <c r="X635" s="38"/>
      <c r="Y635" s="38"/>
    </row>
    <row r="636" ht="15.75" customHeight="1">
      <c r="A636" s="38"/>
      <c r="B636" s="38"/>
      <c r="C636" s="38"/>
      <c r="D636" s="38"/>
      <c r="E636" s="38"/>
      <c r="F636" s="38"/>
      <c r="G636" s="38"/>
      <c r="H636" s="38"/>
      <c r="I636" s="38"/>
      <c r="J636" s="38"/>
      <c r="K636" s="38"/>
      <c r="L636" s="38"/>
      <c r="M636" s="38"/>
      <c r="N636" s="38"/>
      <c r="O636" s="38"/>
      <c r="P636" s="38"/>
      <c r="Q636" s="38"/>
      <c r="R636" s="38"/>
      <c r="S636" s="38"/>
      <c r="T636" s="38"/>
      <c r="U636" s="38"/>
      <c r="V636" s="38"/>
      <c r="W636" s="38"/>
      <c r="X636" s="38"/>
      <c r="Y636" s="38"/>
    </row>
    <row r="637" ht="15.75" customHeight="1">
      <c r="A637" s="38"/>
      <c r="B637" s="38"/>
      <c r="C637" s="38"/>
      <c r="D637" s="38"/>
      <c r="E637" s="38"/>
      <c r="F637" s="38"/>
      <c r="G637" s="38"/>
      <c r="H637" s="38"/>
      <c r="I637" s="38"/>
      <c r="J637" s="38"/>
      <c r="K637" s="38"/>
      <c r="L637" s="38"/>
      <c r="M637" s="38"/>
      <c r="N637" s="38"/>
      <c r="O637" s="38"/>
      <c r="P637" s="38"/>
      <c r="Q637" s="38"/>
      <c r="R637" s="38"/>
      <c r="S637" s="38"/>
      <c r="T637" s="38"/>
      <c r="U637" s="38"/>
      <c r="V637" s="38"/>
      <c r="W637" s="38"/>
      <c r="X637" s="38"/>
      <c r="Y637" s="38"/>
    </row>
    <row r="638" ht="15.75" customHeight="1">
      <c r="A638" s="38"/>
      <c r="B638" s="38"/>
      <c r="C638" s="38"/>
      <c r="D638" s="38"/>
      <c r="E638" s="38"/>
      <c r="F638" s="38"/>
      <c r="G638" s="38"/>
      <c r="H638" s="38"/>
      <c r="I638" s="38"/>
      <c r="J638" s="38"/>
      <c r="K638" s="38"/>
      <c r="L638" s="38"/>
      <c r="M638" s="38"/>
      <c r="N638" s="38"/>
      <c r="O638" s="38"/>
      <c r="P638" s="38"/>
      <c r="Q638" s="38"/>
      <c r="R638" s="38"/>
      <c r="S638" s="38"/>
      <c r="T638" s="38"/>
      <c r="U638" s="38"/>
      <c r="V638" s="38"/>
      <c r="W638" s="38"/>
      <c r="X638" s="38"/>
      <c r="Y638" s="38"/>
    </row>
    <row r="639" ht="15.75" customHeight="1">
      <c r="A639" s="38"/>
      <c r="B639" s="38"/>
      <c r="C639" s="38"/>
      <c r="D639" s="38"/>
      <c r="E639" s="38"/>
      <c r="F639" s="38"/>
      <c r="G639" s="38"/>
      <c r="H639" s="38"/>
      <c r="I639" s="38"/>
      <c r="J639" s="38"/>
      <c r="K639" s="38"/>
      <c r="L639" s="38"/>
      <c r="M639" s="38"/>
      <c r="N639" s="38"/>
      <c r="O639" s="38"/>
      <c r="P639" s="38"/>
      <c r="Q639" s="38"/>
      <c r="R639" s="38"/>
      <c r="S639" s="38"/>
      <c r="T639" s="38"/>
      <c r="U639" s="38"/>
      <c r="V639" s="38"/>
      <c r="W639" s="38"/>
      <c r="X639" s="38"/>
      <c r="Y639" s="38"/>
    </row>
    <row r="640" ht="15.75" customHeight="1">
      <c r="A640" s="38"/>
      <c r="B640" s="38"/>
      <c r="C640" s="38"/>
      <c r="D640" s="38"/>
      <c r="E640" s="38"/>
      <c r="F640" s="38"/>
      <c r="G640" s="38"/>
      <c r="H640" s="38"/>
      <c r="I640" s="38"/>
      <c r="J640" s="38"/>
      <c r="K640" s="38"/>
      <c r="L640" s="38"/>
      <c r="M640" s="38"/>
      <c r="N640" s="38"/>
      <c r="O640" s="38"/>
      <c r="P640" s="38"/>
      <c r="Q640" s="38"/>
      <c r="R640" s="38"/>
      <c r="S640" s="38"/>
      <c r="T640" s="38"/>
      <c r="U640" s="38"/>
      <c r="V640" s="38"/>
      <c r="W640" s="38"/>
      <c r="X640" s="38"/>
      <c r="Y640" s="38"/>
    </row>
    <row r="641" ht="15.75" customHeight="1">
      <c r="A641" s="38"/>
      <c r="B641" s="38"/>
      <c r="C641" s="38"/>
      <c r="D641" s="38"/>
      <c r="E641" s="38"/>
      <c r="F641" s="38"/>
      <c r="G641" s="38"/>
      <c r="H641" s="38"/>
      <c r="I641" s="38"/>
      <c r="J641" s="38"/>
      <c r="K641" s="38"/>
      <c r="L641" s="38"/>
      <c r="M641" s="38"/>
      <c r="N641" s="38"/>
      <c r="O641" s="38"/>
      <c r="P641" s="38"/>
      <c r="Q641" s="38"/>
      <c r="R641" s="38"/>
      <c r="S641" s="38"/>
      <c r="T641" s="38"/>
      <c r="U641" s="38"/>
      <c r="V641" s="38"/>
      <c r="W641" s="38"/>
      <c r="X641" s="38"/>
      <c r="Y641" s="38"/>
    </row>
    <row r="642" ht="15.75" customHeight="1">
      <c r="A642" s="38"/>
      <c r="B642" s="38"/>
      <c r="C642" s="38"/>
      <c r="D642" s="38"/>
      <c r="E642" s="38"/>
      <c r="F642" s="38"/>
      <c r="G642" s="38"/>
      <c r="H642" s="38"/>
      <c r="I642" s="38"/>
      <c r="J642" s="38"/>
      <c r="K642" s="38"/>
      <c r="L642" s="38"/>
      <c r="M642" s="38"/>
      <c r="N642" s="38"/>
      <c r="O642" s="38"/>
      <c r="P642" s="38"/>
      <c r="Q642" s="38"/>
      <c r="R642" s="38"/>
      <c r="S642" s="38"/>
      <c r="T642" s="38"/>
      <c r="U642" s="38"/>
      <c r="V642" s="38"/>
      <c r="W642" s="38"/>
      <c r="X642" s="38"/>
      <c r="Y642" s="38"/>
    </row>
    <row r="643" ht="15.75" customHeight="1">
      <c r="A643" s="38"/>
      <c r="B643" s="38"/>
      <c r="C643" s="38"/>
      <c r="D643" s="38"/>
      <c r="E643" s="38"/>
      <c r="F643" s="38"/>
      <c r="G643" s="38"/>
      <c r="H643" s="38"/>
      <c r="I643" s="38"/>
      <c r="J643" s="38"/>
      <c r="K643" s="38"/>
      <c r="L643" s="38"/>
      <c r="M643" s="38"/>
      <c r="N643" s="38"/>
      <c r="O643" s="38"/>
      <c r="P643" s="38"/>
      <c r="Q643" s="38"/>
      <c r="R643" s="38"/>
      <c r="S643" s="38"/>
      <c r="T643" s="38"/>
      <c r="U643" s="38"/>
      <c r="V643" s="38"/>
      <c r="W643" s="38"/>
      <c r="X643" s="38"/>
      <c r="Y643" s="38"/>
    </row>
    <row r="644" ht="15.75" customHeight="1">
      <c r="A644" s="38"/>
      <c r="B644" s="38"/>
      <c r="C644" s="38"/>
      <c r="D644" s="38"/>
      <c r="E644" s="38"/>
      <c r="F644" s="38"/>
      <c r="G644" s="38"/>
      <c r="H644" s="38"/>
      <c r="I644" s="38"/>
      <c r="J644" s="38"/>
      <c r="K644" s="38"/>
      <c r="L644" s="38"/>
      <c r="M644" s="38"/>
      <c r="N644" s="38"/>
      <c r="O644" s="38"/>
      <c r="P644" s="38"/>
      <c r="Q644" s="38"/>
      <c r="R644" s="38"/>
      <c r="S644" s="38"/>
      <c r="T644" s="38"/>
      <c r="U644" s="38"/>
      <c r="V644" s="38"/>
      <c r="W644" s="38"/>
      <c r="X644" s="38"/>
      <c r="Y644" s="38"/>
    </row>
    <row r="645" ht="15.75" customHeight="1">
      <c r="A645" s="38"/>
      <c r="B645" s="38"/>
      <c r="C645" s="38"/>
      <c r="D645" s="38"/>
      <c r="E645" s="38"/>
      <c r="F645" s="38"/>
      <c r="G645" s="38"/>
      <c r="H645" s="38"/>
      <c r="I645" s="38"/>
      <c r="J645" s="38"/>
      <c r="K645" s="38"/>
      <c r="L645" s="38"/>
      <c r="M645" s="38"/>
      <c r="N645" s="38"/>
      <c r="O645" s="38"/>
      <c r="P645" s="38"/>
      <c r="Q645" s="38"/>
      <c r="R645" s="38"/>
      <c r="S645" s="38"/>
      <c r="T645" s="38"/>
      <c r="U645" s="38"/>
      <c r="V645" s="38"/>
      <c r="W645" s="38"/>
      <c r="X645" s="38"/>
      <c r="Y645" s="38"/>
    </row>
    <row r="646" ht="15.75" customHeight="1">
      <c r="A646" s="38"/>
      <c r="B646" s="38"/>
      <c r="C646" s="38"/>
      <c r="D646" s="38"/>
      <c r="E646" s="38"/>
      <c r="F646" s="38"/>
      <c r="G646" s="38"/>
      <c r="H646" s="38"/>
      <c r="I646" s="38"/>
      <c r="J646" s="38"/>
      <c r="K646" s="38"/>
      <c r="L646" s="38"/>
      <c r="M646" s="38"/>
      <c r="N646" s="38"/>
      <c r="O646" s="38"/>
      <c r="P646" s="38"/>
      <c r="Q646" s="38"/>
      <c r="R646" s="38"/>
      <c r="S646" s="38"/>
      <c r="T646" s="38"/>
      <c r="U646" s="38"/>
      <c r="V646" s="38"/>
      <c r="W646" s="38"/>
      <c r="X646" s="38"/>
      <c r="Y646" s="38"/>
    </row>
    <row r="647" ht="15.75" customHeight="1">
      <c r="A647" s="38"/>
      <c r="B647" s="38"/>
      <c r="C647" s="38"/>
      <c r="D647" s="38"/>
      <c r="E647" s="38"/>
      <c r="F647" s="38"/>
      <c r="G647" s="38"/>
      <c r="H647" s="38"/>
      <c r="I647" s="38"/>
      <c r="J647" s="38"/>
      <c r="K647" s="38"/>
      <c r="L647" s="38"/>
      <c r="M647" s="38"/>
      <c r="N647" s="38"/>
      <c r="O647" s="38"/>
      <c r="P647" s="38"/>
      <c r="Q647" s="38"/>
      <c r="R647" s="38"/>
      <c r="S647" s="38"/>
      <c r="T647" s="38"/>
      <c r="U647" s="38"/>
      <c r="V647" s="38"/>
      <c r="W647" s="38"/>
      <c r="X647" s="38"/>
      <c r="Y647" s="38"/>
    </row>
    <row r="648" ht="15.75" customHeight="1">
      <c r="A648" s="38"/>
      <c r="B648" s="38"/>
      <c r="C648" s="38"/>
      <c r="D648" s="38"/>
      <c r="E648" s="38"/>
      <c r="F648" s="38"/>
      <c r="G648" s="38"/>
      <c r="H648" s="38"/>
      <c r="I648" s="38"/>
      <c r="J648" s="38"/>
      <c r="K648" s="38"/>
      <c r="L648" s="38"/>
      <c r="M648" s="38"/>
      <c r="N648" s="38"/>
      <c r="O648" s="38"/>
      <c r="P648" s="38"/>
      <c r="Q648" s="38"/>
      <c r="R648" s="38"/>
      <c r="S648" s="38"/>
      <c r="T648" s="38"/>
      <c r="U648" s="38"/>
      <c r="V648" s="38"/>
      <c r="W648" s="38"/>
      <c r="X648" s="38"/>
      <c r="Y648" s="38"/>
    </row>
    <row r="649" ht="15.75" customHeight="1">
      <c r="A649" s="38"/>
      <c r="B649" s="38"/>
      <c r="C649" s="38"/>
      <c r="D649" s="38"/>
      <c r="E649" s="38"/>
      <c r="F649" s="38"/>
      <c r="G649" s="38"/>
      <c r="H649" s="38"/>
      <c r="I649" s="38"/>
      <c r="J649" s="38"/>
      <c r="K649" s="38"/>
      <c r="L649" s="38"/>
      <c r="M649" s="38"/>
      <c r="N649" s="38"/>
      <c r="O649" s="38"/>
      <c r="P649" s="38"/>
      <c r="Q649" s="38"/>
      <c r="R649" s="38"/>
      <c r="S649" s="38"/>
      <c r="T649" s="38"/>
      <c r="U649" s="38"/>
      <c r="V649" s="38"/>
      <c r="W649" s="38"/>
      <c r="X649" s="38"/>
      <c r="Y649" s="38"/>
    </row>
    <row r="650" ht="15.75" customHeight="1">
      <c r="A650" s="38"/>
      <c r="B650" s="38"/>
      <c r="C650" s="38"/>
      <c r="D650" s="38"/>
      <c r="E650" s="38"/>
      <c r="F650" s="38"/>
      <c r="G650" s="38"/>
      <c r="H650" s="38"/>
      <c r="I650" s="38"/>
      <c r="J650" s="38"/>
      <c r="K650" s="38"/>
      <c r="L650" s="38"/>
      <c r="M650" s="38"/>
      <c r="N650" s="38"/>
      <c r="O650" s="38"/>
      <c r="P650" s="38"/>
      <c r="Q650" s="38"/>
      <c r="R650" s="38"/>
      <c r="S650" s="38"/>
      <c r="T650" s="38"/>
      <c r="U650" s="38"/>
      <c r="V650" s="38"/>
      <c r="W650" s="38"/>
      <c r="X650" s="38"/>
      <c r="Y650" s="38"/>
    </row>
    <row r="651" ht="15.75" customHeight="1">
      <c r="A651" s="38"/>
      <c r="B651" s="38"/>
      <c r="C651" s="38"/>
      <c r="D651" s="38"/>
      <c r="E651" s="38"/>
      <c r="F651" s="38"/>
      <c r="G651" s="38"/>
      <c r="H651" s="38"/>
      <c r="I651" s="38"/>
      <c r="J651" s="38"/>
      <c r="K651" s="38"/>
      <c r="L651" s="38"/>
      <c r="M651" s="38"/>
      <c r="N651" s="38"/>
      <c r="O651" s="38"/>
      <c r="P651" s="38"/>
      <c r="Q651" s="38"/>
      <c r="R651" s="38"/>
      <c r="S651" s="38"/>
      <c r="T651" s="38"/>
      <c r="U651" s="38"/>
      <c r="V651" s="38"/>
      <c r="W651" s="38"/>
      <c r="X651" s="38"/>
      <c r="Y651" s="38"/>
    </row>
    <row r="652" ht="15.75" customHeight="1">
      <c r="A652" s="38"/>
      <c r="B652" s="38"/>
      <c r="C652" s="38"/>
      <c r="D652" s="38"/>
      <c r="E652" s="38"/>
      <c r="F652" s="38"/>
      <c r="G652" s="38"/>
      <c r="H652" s="38"/>
      <c r="I652" s="38"/>
      <c r="J652" s="38"/>
      <c r="K652" s="38"/>
      <c r="L652" s="38"/>
      <c r="M652" s="38"/>
      <c r="N652" s="38"/>
      <c r="O652" s="38"/>
      <c r="P652" s="38"/>
      <c r="Q652" s="38"/>
      <c r="R652" s="38"/>
      <c r="S652" s="38"/>
      <c r="T652" s="38"/>
      <c r="U652" s="38"/>
      <c r="V652" s="38"/>
      <c r="W652" s="38"/>
      <c r="X652" s="38"/>
      <c r="Y652" s="38"/>
    </row>
    <row r="653" ht="15.75" customHeight="1">
      <c r="A653" s="38"/>
      <c r="B653" s="38"/>
      <c r="C653" s="38"/>
      <c r="D653" s="38"/>
      <c r="E653" s="38"/>
      <c r="F653" s="38"/>
      <c r="G653" s="38"/>
      <c r="H653" s="38"/>
      <c r="I653" s="38"/>
      <c r="J653" s="38"/>
      <c r="K653" s="38"/>
      <c r="L653" s="38"/>
      <c r="M653" s="38"/>
      <c r="N653" s="38"/>
      <c r="O653" s="38"/>
      <c r="P653" s="38"/>
      <c r="Q653" s="38"/>
      <c r="R653" s="38"/>
      <c r="S653" s="38"/>
      <c r="T653" s="38"/>
      <c r="U653" s="38"/>
      <c r="V653" s="38"/>
      <c r="W653" s="38"/>
      <c r="X653" s="38"/>
      <c r="Y653" s="38"/>
    </row>
    <row r="654" ht="15.75" customHeight="1">
      <c r="A654" s="38"/>
      <c r="B654" s="38"/>
      <c r="C654" s="38"/>
      <c r="D654" s="38"/>
      <c r="E654" s="38"/>
      <c r="F654" s="38"/>
      <c r="G654" s="38"/>
      <c r="H654" s="38"/>
      <c r="I654" s="38"/>
      <c r="J654" s="38"/>
      <c r="K654" s="38"/>
      <c r="L654" s="38"/>
      <c r="M654" s="38"/>
      <c r="N654" s="38"/>
      <c r="O654" s="38"/>
      <c r="P654" s="38"/>
      <c r="Q654" s="38"/>
      <c r="R654" s="38"/>
      <c r="S654" s="38"/>
      <c r="T654" s="38"/>
      <c r="U654" s="38"/>
      <c r="V654" s="38"/>
      <c r="W654" s="38"/>
      <c r="X654" s="38"/>
      <c r="Y654" s="38"/>
    </row>
    <row r="655" ht="15.75" customHeight="1">
      <c r="A655" s="38"/>
      <c r="B655" s="38"/>
      <c r="C655" s="38"/>
      <c r="D655" s="38"/>
      <c r="E655" s="38"/>
      <c r="F655" s="38"/>
      <c r="G655" s="38"/>
      <c r="H655" s="38"/>
      <c r="I655" s="38"/>
      <c r="J655" s="38"/>
      <c r="K655" s="38"/>
      <c r="L655" s="38"/>
      <c r="M655" s="38"/>
      <c r="N655" s="38"/>
      <c r="O655" s="38"/>
      <c r="P655" s="38"/>
      <c r="Q655" s="38"/>
      <c r="R655" s="38"/>
      <c r="S655" s="38"/>
      <c r="T655" s="38"/>
      <c r="U655" s="38"/>
      <c r="V655" s="38"/>
      <c r="W655" s="38"/>
      <c r="X655" s="38"/>
      <c r="Y655" s="38"/>
    </row>
    <row r="656" ht="15.75" customHeight="1">
      <c r="A656" s="38"/>
      <c r="B656" s="38"/>
      <c r="C656" s="38"/>
      <c r="D656" s="38"/>
      <c r="E656" s="38"/>
      <c r="F656" s="38"/>
      <c r="G656" s="38"/>
      <c r="H656" s="38"/>
      <c r="I656" s="38"/>
      <c r="J656" s="38"/>
      <c r="K656" s="38"/>
      <c r="L656" s="38"/>
      <c r="M656" s="38"/>
      <c r="N656" s="38"/>
      <c r="O656" s="38"/>
      <c r="P656" s="38"/>
      <c r="Q656" s="38"/>
      <c r="R656" s="38"/>
      <c r="S656" s="38"/>
      <c r="T656" s="38"/>
      <c r="U656" s="38"/>
      <c r="V656" s="38"/>
      <c r="W656" s="38"/>
      <c r="X656" s="38"/>
      <c r="Y656" s="38"/>
    </row>
    <row r="657" ht="15.75" customHeight="1">
      <c r="A657" s="38"/>
      <c r="B657" s="38"/>
      <c r="C657" s="38"/>
      <c r="D657" s="38"/>
      <c r="E657" s="38"/>
      <c r="F657" s="38"/>
      <c r="G657" s="38"/>
      <c r="H657" s="38"/>
      <c r="I657" s="38"/>
      <c r="J657" s="38"/>
      <c r="K657" s="38"/>
      <c r="L657" s="38"/>
      <c r="M657" s="38"/>
      <c r="N657" s="38"/>
      <c r="O657" s="38"/>
      <c r="P657" s="38"/>
      <c r="Q657" s="38"/>
      <c r="R657" s="38"/>
      <c r="S657" s="38"/>
      <c r="T657" s="38"/>
      <c r="U657" s="38"/>
      <c r="V657" s="38"/>
      <c r="W657" s="38"/>
      <c r="X657" s="38"/>
      <c r="Y657" s="38"/>
    </row>
    <row r="658" ht="15.75" customHeight="1">
      <c r="A658" s="38"/>
      <c r="B658" s="38"/>
      <c r="C658" s="38"/>
      <c r="D658" s="38"/>
      <c r="E658" s="38"/>
      <c r="F658" s="38"/>
      <c r="G658" s="38"/>
      <c r="H658" s="38"/>
      <c r="I658" s="38"/>
      <c r="J658" s="38"/>
      <c r="K658" s="38"/>
      <c r="L658" s="38"/>
      <c r="M658" s="38"/>
      <c r="N658" s="38"/>
      <c r="O658" s="38"/>
      <c r="P658" s="38"/>
      <c r="Q658" s="38"/>
      <c r="R658" s="38"/>
      <c r="S658" s="38"/>
      <c r="T658" s="38"/>
      <c r="U658" s="38"/>
      <c r="V658" s="38"/>
      <c r="W658" s="38"/>
      <c r="X658" s="38"/>
      <c r="Y658" s="38"/>
    </row>
    <row r="659" ht="15.75" customHeight="1">
      <c r="A659" s="38"/>
      <c r="B659" s="38"/>
      <c r="C659" s="38"/>
      <c r="D659" s="38"/>
      <c r="E659" s="38"/>
      <c r="F659" s="38"/>
      <c r="G659" s="38"/>
      <c r="H659" s="38"/>
      <c r="I659" s="38"/>
      <c r="J659" s="38"/>
      <c r="K659" s="38"/>
      <c r="L659" s="38"/>
      <c r="M659" s="38"/>
      <c r="N659" s="38"/>
      <c r="O659" s="38"/>
      <c r="P659" s="38"/>
      <c r="Q659" s="38"/>
      <c r="R659" s="38"/>
      <c r="S659" s="38"/>
      <c r="T659" s="38"/>
      <c r="U659" s="38"/>
      <c r="V659" s="38"/>
      <c r="W659" s="38"/>
      <c r="X659" s="38"/>
      <c r="Y659" s="38"/>
    </row>
    <row r="660" ht="15.75" customHeight="1">
      <c r="A660" s="38"/>
      <c r="B660" s="38"/>
      <c r="C660" s="38"/>
      <c r="D660" s="38"/>
      <c r="E660" s="38"/>
      <c r="F660" s="38"/>
      <c r="G660" s="38"/>
      <c r="H660" s="38"/>
      <c r="I660" s="38"/>
      <c r="J660" s="38"/>
      <c r="K660" s="38"/>
      <c r="L660" s="38"/>
      <c r="M660" s="38"/>
      <c r="N660" s="38"/>
      <c r="O660" s="38"/>
      <c r="P660" s="38"/>
      <c r="Q660" s="38"/>
      <c r="R660" s="38"/>
      <c r="S660" s="38"/>
      <c r="T660" s="38"/>
      <c r="U660" s="38"/>
      <c r="V660" s="38"/>
      <c r="W660" s="38"/>
      <c r="X660" s="38"/>
      <c r="Y660" s="38"/>
    </row>
    <row r="661" ht="15.75" customHeight="1">
      <c r="A661" s="38"/>
      <c r="B661" s="38"/>
      <c r="C661" s="38"/>
      <c r="D661" s="38"/>
      <c r="E661" s="38"/>
      <c r="F661" s="38"/>
      <c r="G661" s="38"/>
      <c r="H661" s="38"/>
      <c r="I661" s="38"/>
      <c r="J661" s="38"/>
      <c r="K661" s="38"/>
      <c r="L661" s="38"/>
      <c r="M661" s="38"/>
      <c r="N661" s="38"/>
      <c r="O661" s="38"/>
      <c r="P661" s="38"/>
      <c r="Q661" s="38"/>
      <c r="R661" s="38"/>
      <c r="S661" s="38"/>
      <c r="T661" s="38"/>
      <c r="U661" s="38"/>
      <c r="V661" s="38"/>
      <c r="W661" s="38"/>
      <c r="X661" s="38"/>
      <c r="Y661" s="38"/>
    </row>
    <row r="662" ht="15.75" customHeight="1">
      <c r="A662" s="38"/>
      <c r="B662" s="38"/>
      <c r="C662" s="38"/>
      <c r="D662" s="38"/>
      <c r="E662" s="38"/>
      <c r="F662" s="38"/>
      <c r="G662" s="38"/>
      <c r="H662" s="38"/>
      <c r="I662" s="38"/>
      <c r="J662" s="38"/>
      <c r="K662" s="38"/>
      <c r="L662" s="38"/>
      <c r="M662" s="38"/>
      <c r="N662" s="38"/>
      <c r="O662" s="38"/>
      <c r="P662" s="38"/>
      <c r="Q662" s="38"/>
      <c r="R662" s="38"/>
      <c r="S662" s="38"/>
      <c r="T662" s="38"/>
      <c r="U662" s="38"/>
      <c r="V662" s="38"/>
      <c r="W662" s="38"/>
      <c r="X662" s="38"/>
      <c r="Y662" s="38"/>
    </row>
    <row r="663" ht="15.75" customHeight="1">
      <c r="A663" s="38"/>
      <c r="B663" s="38"/>
      <c r="C663" s="38"/>
      <c r="D663" s="38"/>
      <c r="E663" s="38"/>
      <c r="F663" s="38"/>
      <c r="G663" s="38"/>
      <c r="H663" s="38"/>
      <c r="I663" s="38"/>
      <c r="J663" s="38"/>
      <c r="K663" s="38"/>
      <c r="L663" s="38"/>
      <c r="M663" s="38"/>
      <c r="N663" s="38"/>
      <c r="O663" s="38"/>
      <c r="P663" s="38"/>
      <c r="Q663" s="38"/>
      <c r="R663" s="38"/>
      <c r="S663" s="38"/>
      <c r="T663" s="38"/>
      <c r="U663" s="38"/>
      <c r="V663" s="38"/>
      <c r="W663" s="38"/>
      <c r="X663" s="38"/>
      <c r="Y663" s="38"/>
    </row>
    <row r="664" ht="15.75" customHeight="1">
      <c r="A664" s="38"/>
      <c r="B664" s="38"/>
      <c r="C664" s="38"/>
      <c r="D664" s="38"/>
      <c r="E664" s="38"/>
      <c r="F664" s="38"/>
      <c r="G664" s="38"/>
      <c r="H664" s="38"/>
      <c r="I664" s="38"/>
      <c r="J664" s="38"/>
      <c r="K664" s="38"/>
      <c r="L664" s="38"/>
      <c r="M664" s="38"/>
      <c r="N664" s="38"/>
      <c r="O664" s="38"/>
      <c r="P664" s="38"/>
      <c r="Q664" s="38"/>
      <c r="R664" s="38"/>
      <c r="S664" s="38"/>
      <c r="T664" s="38"/>
      <c r="U664" s="38"/>
      <c r="V664" s="38"/>
      <c r="W664" s="38"/>
      <c r="X664" s="38"/>
      <c r="Y664" s="38"/>
    </row>
    <row r="665" ht="15.75" customHeight="1">
      <c r="A665" s="38"/>
      <c r="B665" s="38"/>
      <c r="C665" s="38"/>
      <c r="D665" s="38"/>
      <c r="E665" s="38"/>
      <c r="F665" s="38"/>
      <c r="G665" s="38"/>
      <c r="H665" s="38"/>
      <c r="I665" s="38"/>
      <c r="J665" s="38"/>
      <c r="K665" s="38"/>
      <c r="L665" s="38"/>
      <c r="M665" s="38"/>
      <c r="N665" s="38"/>
      <c r="O665" s="38"/>
      <c r="P665" s="38"/>
      <c r="Q665" s="38"/>
      <c r="R665" s="38"/>
      <c r="S665" s="38"/>
      <c r="T665" s="38"/>
      <c r="U665" s="38"/>
      <c r="V665" s="38"/>
      <c r="W665" s="38"/>
      <c r="X665" s="38"/>
      <c r="Y665" s="38"/>
    </row>
    <row r="666" ht="15.75" customHeight="1">
      <c r="A666" s="38"/>
      <c r="B666" s="38"/>
      <c r="C666" s="38"/>
      <c r="D666" s="38"/>
      <c r="E666" s="38"/>
      <c r="F666" s="38"/>
      <c r="G666" s="38"/>
      <c r="H666" s="38"/>
      <c r="I666" s="38"/>
      <c r="J666" s="38"/>
      <c r="K666" s="38"/>
      <c r="L666" s="38"/>
      <c r="M666" s="38"/>
      <c r="N666" s="38"/>
      <c r="O666" s="38"/>
      <c r="P666" s="38"/>
      <c r="Q666" s="38"/>
      <c r="R666" s="38"/>
      <c r="S666" s="38"/>
      <c r="T666" s="38"/>
      <c r="U666" s="38"/>
      <c r="V666" s="38"/>
      <c r="W666" s="38"/>
      <c r="X666" s="38"/>
      <c r="Y666" s="38"/>
    </row>
    <row r="667" ht="15.75" customHeight="1">
      <c r="A667" s="38"/>
      <c r="B667" s="38"/>
      <c r="C667" s="38"/>
      <c r="D667" s="38"/>
      <c r="E667" s="38"/>
      <c r="F667" s="38"/>
      <c r="G667" s="38"/>
      <c r="H667" s="38"/>
      <c r="I667" s="38"/>
      <c r="J667" s="38"/>
      <c r="K667" s="38"/>
      <c r="L667" s="38"/>
      <c r="M667" s="38"/>
      <c r="N667" s="38"/>
      <c r="O667" s="38"/>
      <c r="P667" s="38"/>
      <c r="Q667" s="38"/>
      <c r="R667" s="38"/>
      <c r="S667" s="38"/>
      <c r="T667" s="38"/>
      <c r="U667" s="38"/>
      <c r="V667" s="38"/>
      <c r="W667" s="38"/>
      <c r="X667" s="38"/>
      <c r="Y667" s="38"/>
    </row>
    <row r="668" ht="15.75" customHeight="1">
      <c r="A668" s="38"/>
      <c r="B668" s="38"/>
      <c r="C668" s="38"/>
      <c r="D668" s="38"/>
      <c r="E668" s="38"/>
      <c r="F668" s="38"/>
      <c r="G668" s="38"/>
      <c r="H668" s="38"/>
      <c r="I668" s="38"/>
      <c r="J668" s="38"/>
      <c r="K668" s="38"/>
      <c r="L668" s="38"/>
      <c r="M668" s="38"/>
      <c r="N668" s="38"/>
      <c r="O668" s="38"/>
      <c r="P668" s="38"/>
      <c r="Q668" s="38"/>
      <c r="R668" s="38"/>
      <c r="S668" s="38"/>
      <c r="T668" s="38"/>
      <c r="U668" s="38"/>
      <c r="V668" s="38"/>
      <c r="W668" s="38"/>
      <c r="X668" s="38"/>
      <c r="Y668" s="38"/>
    </row>
    <row r="669" ht="15.75" customHeight="1">
      <c r="A669" s="38"/>
      <c r="B669" s="38"/>
      <c r="C669" s="38"/>
      <c r="D669" s="38"/>
      <c r="E669" s="38"/>
      <c r="F669" s="38"/>
      <c r="G669" s="38"/>
      <c r="H669" s="38"/>
      <c r="I669" s="38"/>
      <c r="J669" s="38"/>
      <c r="K669" s="38"/>
      <c r="L669" s="38"/>
      <c r="M669" s="38"/>
      <c r="N669" s="38"/>
      <c r="O669" s="38"/>
      <c r="P669" s="38"/>
      <c r="Q669" s="38"/>
      <c r="R669" s="38"/>
      <c r="S669" s="38"/>
      <c r="T669" s="38"/>
      <c r="U669" s="38"/>
      <c r="V669" s="38"/>
      <c r="W669" s="38"/>
      <c r="X669" s="38"/>
      <c r="Y669" s="38"/>
    </row>
    <row r="670" ht="15.75" customHeight="1">
      <c r="A670" s="38"/>
      <c r="B670" s="38"/>
      <c r="C670" s="38"/>
      <c r="D670" s="38"/>
      <c r="E670" s="38"/>
      <c r="F670" s="38"/>
      <c r="G670" s="38"/>
      <c r="H670" s="38"/>
      <c r="I670" s="38"/>
      <c r="J670" s="38"/>
      <c r="K670" s="38"/>
      <c r="L670" s="38"/>
      <c r="M670" s="38"/>
      <c r="N670" s="38"/>
      <c r="O670" s="38"/>
      <c r="P670" s="38"/>
      <c r="Q670" s="38"/>
      <c r="R670" s="38"/>
      <c r="S670" s="38"/>
      <c r="T670" s="38"/>
      <c r="U670" s="38"/>
      <c r="V670" s="38"/>
      <c r="W670" s="38"/>
      <c r="X670" s="38"/>
      <c r="Y670" s="38"/>
    </row>
    <row r="671" ht="15.75" customHeight="1">
      <c r="A671" s="38"/>
      <c r="B671" s="38"/>
      <c r="C671" s="38"/>
      <c r="D671" s="38"/>
      <c r="E671" s="38"/>
      <c r="F671" s="38"/>
      <c r="G671" s="38"/>
      <c r="H671" s="38"/>
      <c r="I671" s="38"/>
      <c r="J671" s="38"/>
      <c r="K671" s="38"/>
      <c r="L671" s="38"/>
      <c r="M671" s="38"/>
      <c r="N671" s="38"/>
      <c r="O671" s="38"/>
      <c r="P671" s="38"/>
      <c r="Q671" s="38"/>
      <c r="R671" s="38"/>
      <c r="S671" s="38"/>
      <c r="T671" s="38"/>
      <c r="U671" s="38"/>
      <c r="V671" s="38"/>
      <c r="W671" s="38"/>
      <c r="X671" s="38"/>
      <c r="Y671" s="38"/>
    </row>
    <row r="672" ht="15.75" customHeight="1">
      <c r="A672" s="38"/>
      <c r="B672" s="38"/>
      <c r="C672" s="38"/>
      <c r="D672" s="38"/>
      <c r="E672" s="38"/>
      <c r="F672" s="38"/>
      <c r="G672" s="38"/>
      <c r="H672" s="38"/>
      <c r="I672" s="38"/>
      <c r="J672" s="38"/>
      <c r="K672" s="38"/>
      <c r="L672" s="38"/>
      <c r="M672" s="38"/>
      <c r="N672" s="38"/>
      <c r="O672" s="38"/>
      <c r="P672" s="38"/>
      <c r="Q672" s="38"/>
      <c r="R672" s="38"/>
      <c r="S672" s="38"/>
      <c r="T672" s="38"/>
      <c r="U672" s="38"/>
      <c r="V672" s="38"/>
      <c r="W672" s="38"/>
      <c r="X672" s="38"/>
      <c r="Y672" s="38"/>
    </row>
    <row r="673" ht="15.75" customHeight="1">
      <c r="A673" s="38"/>
      <c r="B673" s="38"/>
      <c r="C673" s="38"/>
      <c r="D673" s="38"/>
      <c r="E673" s="38"/>
      <c r="F673" s="38"/>
      <c r="G673" s="38"/>
      <c r="H673" s="38"/>
      <c r="I673" s="38"/>
      <c r="J673" s="38"/>
      <c r="K673" s="38"/>
      <c r="L673" s="38"/>
      <c r="M673" s="38"/>
      <c r="N673" s="38"/>
      <c r="O673" s="38"/>
      <c r="P673" s="38"/>
      <c r="Q673" s="38"/>
      <c r="R673" s="38"/>
      <c r="S673" s="38"/>
      <c r="T673" s="38"/>
      <c r="U673" s="38"/>
      <c r="V673" s="38"/>
      <c r="W673" s="38"/>
      <c r="X673" s="38"/>
      <c r="Y673" s="38"/>
    </row>
    <row r="674" ht="15.75" customHeight="1">
      <c r="A674" s="38"/>
      <c r="B674" s="38"/>
      <c r="C674" s="38"/>
      <c r="D674" s="38"/>
      <c r="E674" s="38"/>
      <c r="F674" s="38"/>
      <c r="G674" s="38"/>
      <c r="H674" s="38"/>
      <c r="I674" s="38"/>
      <c r="J674" s="38"/>
      <c r="K674" s="38"/>
      <c r="L674" s="38"/>
      <c r="M674" s="38"/>
      <c r="N674" s="38"/>
      <c r="O674" s="38"/>
      <c r="P674" s="38"/>
      <c r="Q674" s="38"/>
      <c r="R674" s="38"/>
      <c r="S674" s="38"/>
      <c r="T674" s="38"/>
      <c r="U674" s="38"/>
      <c r="V674" s="38"/>
      <c r="W674" s="38"/>
      <c r="X674" s="38"/>
      <c r="Y674" s="38"/>
    </row>
    <row r="675" ht="15.75" customHeight="1">
      <c r="A675" s="38"/>
      <c r="B675" s="38"/>
      <c r="C675" s="38"/>
      <c r="D675" s="38"/>
      <c r="E675" s="38"/>
      <c r="F675" s="38"/>
      <c r="G675" s="38"/>
      <c r="H675" s="38"/>
      <c r="I675" s="38"/>
      <c r="J675" s="38"/>
      <c r="K675" s="38"/>
      <c r="L675" s="38"/>
      <c r="M675" s="38"/>
      <c r="N675" s="38"/>
      <c r="O675" s="38"/>
      <c r="P675" s="38"/>
      <c r="Q675" s="38"/>
      <c r="R675" s="38"/>
      <c r="S675" s="38"/>
      <c r="T675" s="38"/>
      <c r="U675" s="38"/>
      <c r="V675" s="38"/>
      <c r="W675" s="38"/>
      <c r="X675" s="38"/>
      <c r="Y675" s="38"/>
    </row>
    <row r="676" ht="15.75" customHeight="1">
      <c r="A676" s="38"/>
      <c r="B676" s="38"/>
      <c r="C676" s="38"/>
      <c r="D676" s="38"/>
      <c r="E676" s="38"/>
      <c r="F676" s="38"/>
      <c r="G676" s="38"/>
      <c r="H676" s="38"/>
      <c r="I676" s="38"/>
      <c r="J676" s="38"/>
      <c r="K676" s="38"/>
      <c r="L676" s="38"/>
      <c r="M676" s="38"/>
      <c r="N676" s="38"/>
      <c r="O676" s="38"/>
      <c r="P676" s="38"/>
      <c r="Q676" s="38"/>
      <c r="R676" s="38"/>
      <c r="S676" s="38"/>
      <c r="T676" s="38"/>
      <c r="U676" s="38"/>
      <c r="V676" s="38"/>
      <c r="W676" s="38"/>
      <c r="X676" s="38"/>
      <c r="Y676" s="38"/>
    </row>
    <row r="677" ht="15.75" customHeight="1">
      <c r="A677" s="38"/>
      <c r="B677" s="38"/>
      <c r="C677" s="38"/>
      <c r="D677" s="38"/>
      <c r="E677" s="38"/>
      <c r="F677" s="38"/>
      <c r="G677" s="38"/>
      <c r="H677" s="38"/>
      <c r="I677" s="38"/>
      <c r="J677" s="38"/>
      <c r="K677" s="38"/>
      <c r="L677" s="38"/>
      <c r="M677" s="38"/>
      <c r="N677" s="38"/>
      <c r="O677" s="38"/>
      <c r="P677" s="38"/>
      <c r="Q677" s="38"/>
      <c r="R677" s="38"/>
      <c r="S677" s="38"/>
      <c r="T677" s="38"/>
      <c r="U677" s="38"/>
      <c r="V677" s="38"/>
      <c r="W677" s="38"/>
      <c r="X677" s="38"/>
      <c r="Y677" s="38"/>
    </row>
    <row r="678" ht="15.75" customHeight="1">
      <c r="A678" s="38"/>
      <c r="B678" s="38"/>
      <c r="C678" s="38"/>
      <c r="D678" s="38"/>
      <c r="E678" s="38"/>
      <c r="F678" s="38"/>
      <c r="G678" s="38"/>
      <c r="H678" s="38"/>
      <c r="I678" s="38"/>
      <c r="J678" s="38"/>
      <c r="K678" s="38"/>
      <c r="L678" s="38"/>
      <c r="M678" s="38"/>
      <c r="N678" s="38"/>
      <c r="O678" s="38"/>
      <c r="P678" s="38"/>
      <c r="Q678" s="38"/>
      <c r="R678" s="38"/>
      <c r="S678" s="38"/>
      <c r="T678" s="38"/>
      <c r="U678" s="38"/>
      <c r="V678" s="38"/>
      <c r="W678" s="38"/>
      <c r="X678" s="38"/>
      <c r="Y678" s="38"/>
    </row>
    <row r="679" ht="15.75" customHeight="1">
      <c r="A679" s="38"/>
      <c r="B679" s="38"/>
      <c r="C679" s="38"/>
      <c r="D679" s="38"/>
      <c r="E679" s="38"/>
      <c r="F679" s="38"/>
      <c r="G679" s="38"/>
      <c r="H679" s="38"/>
      <c r="I679" s="38"/>
      <c r="J679" s="38"/>
      <c r="K679" s="38"/>
      <c r="L679" s="38"/>
      <c r="M679" s="38"/>
      <c r="N679" s="38"/>
      <c r="O679" s="38"/>
      <c r="P679" s="38"/>
      <c r="Q679" s="38"/>
      <c r="R679" s="38"/>
      <c r="S679" s="38"/>
      <c r="T679" s="38"/>
      <c r="U679" s="38"/>
      <c r="V679" s="38"/>
      <c r="W679" s="38"/>
      <c r="X679" s="38"/>
      <c r="Y679" s="38"/>
    </row>
    <row r="680" ht="15.75" customHeight="1">
      <c r="A680" s="38"/>
      <c r="B680" s="38"/>
      <c r="C680" s="38"/>
      <c r="D680" s="38"/>
      <c r="E680" s="38"/>
      <c r="F680" s="38"/>
      <c r="G680" s="38"/>
      <c r="H680" s="38"/>
      <c r="I680" s="38"/>
      <c r="J680" s="38"/>
      <c r="K680" s="38"/>
      <c r="L680" s="38"/>
      <c r="M680" s="38"/>
      <c r="N680" s="38"/>
      <c r="O680" s="38"/>
      <c r="P680" s="38"/>
      <c r="Q680" s="38"/>
      <c r="R680" s="38"/>
      <c r="S680" s="38"/>
      <c r="T680" s="38"/>
      <c r="U680" s="38"/>
      <c r="V680" s="38"/>
      <c r="W680" s="38"/>
      <c r="X680" s="38"/>
      <c r="Y680" s="38"/>
    </row>
    <row r="681" ht="15.75" customHeight="1">
      <c r="A681" s="38"/>
      <c r="B681" s="38"/>
      <c r="C681" s="38"/>
      <c r="D681" s="38"/>
      <c r="E681" s="38"/>
      <c r="F681" s="38"/>
      <c r="G681" s="38"/>
      <c r="H681" s="38"/>
      <c r="I681" s="38"/>
      <c r="J681" s="38"/>
      <c r="K681" s="38"/>
      <c r="L681" s="38"/>
      <c r="M681" s="38"/>
      <c r="N681" s="38"/>
      <c r="O681" s="38"/>
      <c r="P681" s="38"/>
      <c r="Q681" s="38"/>
      <c r="R681" s="38"/>
      <c r="S681" s="38"/>
      <c r="T681" s="38"/>
      <c r="U681" s="38"/>
      <c r="V681" s="38"/>
      <c r="W681" s="38"/>
      <c r="X681" s="38"/>
      <c r="Y681" s="38"/>
    </row>
    <row r="682" ht="15.75" customHeight="1">
      <c r="A682" s="38"/>
      <c r="B682" s="38"/>
      <c r="C682" s="38"/>
      <c r="D682" s="38"/>
      <c r="E682" s="38"/>
      <c r="F682" s="38"/>
      <c r="G682" s="38"/>
      <c r="H682" s="38"/>
      <c r="I682" s="38"/>
      <c r="J682" s="38"/>
      <c r="K682" s="38"/>
      <c r="L682" s="38"/>
      <c r="M682" s="38"/>
      <c r="N682" s="38"/>
      <c r="O682" s="38"/>
      <c r="P682" s="38"/>
      <c r="Q682" s="38"/>
      <c r="R682" s="38"/>
      <c r="S682" s="38"/>
      <c r="T682" s="38"/>
      <c r="U682" s="38"/>
      <c r="V682" s="38"/>
      <c r="W682" s="38"/>
      <c r="X682" s="38"/>
      <c r="Y682" s="38"/>
    </row>
    <row r="683" ht="15.75" customHeight="1">
      <c r="A683" s="38"/>
      <c r="B683" s="38"/>
      <c r="C683" s="38"/>
      <c r="D683" s="38"/>
      <c r="E683" s="38"/>
      <c r="F683" s="38"/>
      <c r="G683" s="38"/>
      <c r="H683" s="38"/>
      <c r="I683" s="38"/>
      <c r="J683" s="38"/>
      <c r="K683" s="38"/>
      <c r="L683" s="38"/>
      <c r="M683" s="38"/>
      <c r="N683" s="38"/>
      <c r="O683" s="38"/>
      <c r="P683" s="38"/>
      <c r="Q683" s="38"/>
      <c r="R683" s="38"/>
      <c r="S683" s="38"/>
      <c r="T683" s="38"/>
      <c r="U683" s="38"/>
      <c r="V683" s="38"/>
      <c r="W683" s="38"/>
      <c r="X683" s="38"/>
      <c r="Y683" s="38"/>
    </row>
    <row r="684" ht="15.75" customHeight="1">
      <c r="A684" s="38"/>
      <c r="B684" s="38"/>
      <c r="C684" s="38"/>
      <c r="D684" s="38"/>
      <c r="E684" s="38"/>
      <c r="F684" s="38"/>
      <c r="G684" s="38"/>
      <c r="H684" s="38"/>
      <c r="I684" s="38"/>
      <c r="J684" s="38"/>
      <c r="K684" s="38"/>
      <c r="L684" s="38"/>
      <c r="M684" s="38"/>
      <c r="N684" s="38"/>
      <c r="O684" s="38"/>
      <c r="P684" s="38"/>
      <c r="Q684" s="38"/>
      <c r="R684" s="38"/>
      <c r="S684" s="38"/>
      <c r="T684" s="38"/>
      <c r="U684" s="38"/>
      <c r="V684" s="38"/>
      <c r="W684" s="38"/>
      <c r="X684" s="38"/>
      <c r="Y684" s="38"/>
    </row>
    <row r="685" ht="15.75" customHeight="1">
      <c r="A685" s="38"/>
      <c r="B685" s="38"/>
      <c r="C685" s="38"/>
      <c r="D685" s="38"/>
      <c r="E685" s="38"/>
      <c r="F685" s="38"/>
      <c r="G685" s="38"/>
      <c r="H685" s="38"/>
      <c r="I685" s="38"/>
      <c r="J685" s="38"/>
      <c r="K685" s="38"/>
      <c r="L685" s="38"/>
      <c r="M685" s="38"/>
      <c r="N685" s="38"/>
      <c r="O685" s="38"/>
      <c r="P685" s="38"/>
      <c r="Q685" s="38"/>
      <c r="R685" s="38"/>
      <c r="S685" s="38"/>
      <c r="T685" s="38"/>
      <c r="U685" s="38"/>
      <c r="V685" s="38"/>
      <c r="W685" s="38"/>
      <c r="X685" s="38"/>
      <c r="Y685" s="38"/>
    </row>
    <row r="686" ht="15.75" customHeight="1">
      <c r="A686" s="38"/>
      <c r="B686" s="38"/>
      <c r="C686" s="38"/>
      <c r="D686" s="38"/>
      <c r="E686" s="38"/>
      <c r="F686" s="38"/>
      <c r="G686" s="38"/>
      <c r="H686" s="38"/>
      <c r="I686" s="38"/>
      <c r="J686" s="38"/>
      <c r="K686" s="38"/>
      <c r="L686" s="38"/>
      <c r="M686" s="38"/>
      <c r="N686" s="38"/>
      <c r="O686" s="38"/>
      <c r="P686" s="38"/>
      <c r="Q686" s="38"/>
      <c r="R686" s="38"/>
      <c r="S686" s="38"/>
      <c r="T686" s="38"/>
      <c r="U686" s="38"/>
      <c r="V686" s="38"/>
      <c r="W686" s="38"/>
      <c r="X686" s="38"/>
      <c r="Y686" s="38"/>
    </row>
    <row r="687" ht="15.75" customHeight="1">
      <c r="A687" s="38"/>
      <c r="B687" s="38"/>
      <c r="C687" s="38"/>
      <c r="D687" s="38"/>
      <c r="E687" s="38"/>
      <c r="F687" s="38"/>
      <c r="G687" s="38"/>
      <c r="H687" s="38"/>
      <c r="I687" s="38"/>
      <c r="J687" s="38"/>
      <c r="K687" s="38"/>
      <c r="L687" s="38"/>
      <c r="M687" s="38"/>
      <c r="N687" s="38"/>
      <c r="O687" s="38"/>
      <c r="P687" s="38"/>
      <c r="Q687" s="38"/>
      <c r="R687" s="38"/>
      <c r="S687" s="38"/>
      <c r="T687" s="38"/>
      <c r="U687" s="38"/>
      <c r="V687" s="38"/>
      <c r="W687" s="38"/>
      <c r="X687" s="38"/>
      <c r="Y687" s="38"/>
    </row>
    <row r="688" ht="15.75" customHeight="1">
      <c r="A688" s="38"/>
      <c r="B688" s="38"/>
      <c r="C688" s="38"/>
      <c r="D688" s="38"/>
      <c r="E688" s="38"/>
      <c r="F688" s="38"/>
      <c r="G688" s="38"/>
      <c r="H688" s="38"/>
      <c r="I688" s="38"/>
      <c r="J688" s="38"/>
      <c r="K688" s="38"/>
      <c r="L688" s="38"/>
      <c r="M688" s="38"/>
      <c r="N688" s="38"/>
      <c r="O688" s="38"/>
      <c r="P688" s="38"/>
      <c r="Q688" s="38"/>
      <c r="R688" s="38"/>
      <c r="S688" s="38"/>
      <c r="T688" s="38"/>
      <c r="U688" s="38"/>
      <c r="V688" s="38"/>
      <c r="W688" s="38"/>
      <c r="X688" s="38"/>
      <c r="Y688" s="38"/>
    </row>
    <row r="689" ht="15.75" customHeight="1">
      <c r="A689" s="38"/>
      <c r="B689" s="38"/>
      <c r="C689" s="38"/>
      <c r="D689" s="38"/>
      <c r="E689" s="38"/>
      <c r="F689" s="38"/>
      <c r="G689" s="38"/>
      <c r="H689" s="38"/>
      <c r="I689" s="38"/>
      <c r="J689" s="38"/>
      <c r="K689" s="38"/>
      <c r="L689" s="38"/>
      <c r="M689" s="38"/>
      <c r="N689" s="38"/>
      <c r="O689" s="38"/>
      <c r="P689" s="38"/>
      <c r="Q689" s="38"/>
      <c r="R689" s="38"/>
      <c r="S689" s="38"/>
      <c r="T689" s="38"/>
      <c r="U689" s="38"/>
      <c r="V689" s="38"/>
      <c r="W689" s="38"/>
      <c r="X689" s="38"/>
      <c r="Y689" s="38"/>
    </row>
    <row r="690" ht="15.75" customHeight="1">
      <c r="A690" s="38"/>
      <c r="B690" s="38"/>
      <c r="C690" s="38"/>
      <c r="D690" s="38"/>
      <c r="E690" s="38"/>
      <c r="F690" s="38"/>
      <c r="G690" s="38"/>
      <c r="H690" s="38"/>
      <c r="I690" s="38"/>
      <c r="J690" s="38"/>
      <c r="K690" s="38"/>
      <c r="L690" s="38"/>
      <c r="M690" s="38"/>
      <c r="N690" s="38"/>
      <c r="O690" s="38"/>
      <c r="P690" s="38"/>
      <c r="Q690" s="38"/>
      <c r="R690" s="38"/>
      <c r="S690" s="38"/>
      <c r="T690" s="38"/>
      <c r="U690" s="38"/>
      <c r="V690" s="38"/>
      <c r="W690" s="38"/>
      <c r="X690" s="38"/>
      <c r="Y690" s="38"/>
    </row>
    <row r="691" ht="15.75" customHeight="1">
      <c r="A691" s="38"/>
      <c r="B691" s="38"/>
      <c r="C691" s="38"/>
      <c r="D691" s="38"/>
      <c r="E691" s="38"/>
      <c r="F691" s="38"/>
      <c r="G691" s="38"/>
      <c r="H691" s="38"/>
      <c r="I691" s="38"/>
      <c r="J691" s="38"/>
      <c r="K691" s="38"/>
      <c r="L691" s="38"/>
      <c r="M691" s="38"/>
      <c r="N691" s="38"/>
      <c r="O691" s="38"/>
      <c r="P691" s="38"/>
      <c r="Q691" s="38"/>
      <c r="R691" s="38"/>
      <c r="S691" s="38"/>
      <c r="T691" s="38"/>
      <c r="U691" s="38"/>
      <c r="V691" s="38"/>
      <c r="W691" s="38"/>
      <c r="X691" s="38"/>
      <c r="Y691" s="38"/>
    </row>
    <row r="692" ht="15.75" customHeight="1">
      <c r="A692" s="38"/>
      <c r="B692" s="38"/>
      <c r="C692" s="38"/>
      <c r="D692" s="38"/>
      <c r="E692" s="38"/>
      <c r="F692" s="38"/>
      <c r="G692" s="38"/>
      <c r="H692" s="38"/>
      <c r="I692" s="38"/>
      <c r="J692" s="38"/>
      <c r="K692" s="38"/>
      <c r="L692" s="38"/>
      <c r="M692" s="38"/>
      <c r="N692" s="38"/>
      <c r="O692" s="38"/>
      <c r="P692" s="38"/>
      <c r="Q692" s="38"/>
      <c r="R692" s="38"/>
      <c r="S692" s="38"/>
      <c r="T692" s="38"/>
      <c r="U692" s="38"/>
      <c r="V692" s="38"/>
      <c r="W692" s="38"/>
      <c r="X692" s="38"/>
      <c r="Y692" s="38"/>
    </row>
    <row r="693" ht="15.75" customHeight="1">
      <c r="A693" s="38"/>
      <c r="B693" s="38"/>
      <c r="C693" s="38"/>
      <c r="D693" s="38"/>
      <c r="E693" s="38"/>
      <c r="F693" s="38"/>
      <c r="G693" s="38"/>
      <c r="H693" s="38"/>
      <c r="I693" s="38"/>
      <c r="J693" s="38"/>
      <c r="K693" s="38"/>
      <c r="L693" s="38"/>
      <c r="M693" s="38"/>
      <c r="N693" s="38"/>
      <c r="O693" s="38"/>
      <c r="P693" s="38"/>
      <c r="Q693" s="38"/>
      <c r="R693" s="38"/>
      <c r="S693" s="38"/>
      <c r="T693" s="38"/>
      <c r="U693" s="38"/>
      <c r="V693" s="38"/>
      <c r="W693" s="38"/>
      <c r="X693" s="38"/>
      <c r="Y693" s="38"/>
    </row>
    <row r="694" ht="15.75" customHeight="1">
      <c r="A694" s="38"/>
      <c r="B694" s="38"/>
      <c r="C694" s="38"/>
      <c r="D694" s="38"/>
      <c r="E694" s="38"/>
      <c r="F694" s="38"/>
      <c r="G694" s="38"/>
      <c r="H694" s="38"/>
      <c r="I694" s="38"/>
      <c r="J694" s="38"/>
      <c r="K694" s="38"/>
      <c r="L694" s="38"/>
      <c r="M694" s="38"/>
      <c r="N694" s="38"/>
      <c r="O694" s="38"/>
      <c r="P694" s="38"/>
      <c r="Q694" s="38"/>
      <c r="R694" s="38"/>
      <c r="S694" s="38"/>
      <c r="T694" s="38"/>
      <c r="U694" s="38"/>
      <c r="V694" s="38"/>
      <c r="W694" s="38"/>
      <c r="X694" s="38"/>
      <c r="Y694" s="38"/>
    </row>
    <row r="695" ht="15.75" customHeight="1">
      <c r="A695" s="38"/>
      <c r="B695" s="38"/>
      <c r="C695" s="38"/>
      <c r="D695" s="38"/>
      <c r="E695" s="38"/>
      <c r="F695" s="38"/>
      <c r="G695" s="38"/>
      <c r="H695" s="38"/>
      <c r="I695" s="38"/>
      <c r="J695" s="38"/>
      <c r="K695" s="38"/>
      <c r="L695" s="38"/>
      <c r="M695" s="38"/>
      <c r="N695" s="38"/>
      <c r="O695" s="38"/>
      <c r="P695" s="38"/>
      <c r="Q695" s="38"/>
      <c r="R695" s="38"/>
      <c r="S695" s="38"/>
      <c r="T695" s="38"/>
      <c r="U695" s="38"/>
      <c r="V695" s="38"/>
      <c r="W695" s="38"/>
      <c r="X695" s="38"/>
      <c r="Y695" s="38"/>
    </row>
    <row r="696" ht="15.75" customHeight="1">
      <c r="A696" s="38"/>
      <c r="B696" s="38"/>
      <c r="C696" s="38"/>
      <c r="D696" s="38"/>
      <c r="E696" s="38"/>
      <c r="F696" s="38"/>
      <c r="G696" s="38"/>
      <c r="H696" s="38"/>
      <c r="I696" s="38"/>
      <c r="J696" s="38"/>
      <c r="K696" s="38"/>
      <c r="L696" s="38"/>
      <c r="M696" s="38"/>
      <c r="N696" s="38"/>
      <c r="O696" s="38"/>
      <c r="P696" s="38"/>
      <c r="Q696" s="38"/>
      <c r="R696" s="38"/>
      <c r="S696" s="38"/>
      <c r="T696" s="38"/>
      <c r="U696" s="38"/>
      <c r="V696" s="38"/>
      <c r="W696" s="38"/>
      <c r="X696" s="38"/>
      <c r="Y696" s="38"/>
    </row>
    <row r="697" ht="15.75" customHeight="1">
      <c r="A697" s="38"/>
      <c r="B697" s="38"/>
      <c r="C697" s="38"/>
      <c r="D697" s="38"/>
      <c r="E697" s="38"/>
      <c r="F697" s="38"/>
      <c r="G697" s="38"/>
      <c r="H697" s="38"/>
      <c r="I697" s="38"/>
      <c r="J697" s="38"/>
      <c r="K697" s="38"/>
      <c r="L697" s="38"/>
      <c r="M697" s="38"/>
      <c r="N697" s="38"/>
      <c r="O697" s="38"/>
      <c r="P697" s="38"/>
      <c r="Q697" s="38"/>
      <c r="R697" s="38"/>
      <c r="S697" s="38"/>
      <c r="T697" s="38"/>
      <c r="U697" s="38"/>
      <c r="V697" s="38"/>
      <c r="W697" s="38"/>
      <c r="X697" s="38"/>
      <c r="Y697" s="38"/>
    </row>
    <row r="698" ht="15.75" customHeight="1">
      <c r="A698" s="38"/>
      <c r="B698" s="38"/>
      <c r="C698" s="38"/>
      <c r="D698" s="38"/>
      <c r="E698" s="38"/>
      <c r="F698" s="38"/>
      <c r="G698" s="38"/>
      <c r="H698" s="38"/>
      <c r="I698" s="38"/>
      <c r="J698" s="38"/>
      <c r="K698" s="38"/>
      <c r="L698" s="38"/>
      <c r="M698" s="38"/>
      <c r="N698" s="38"/>
      <c r="O698" s="38"/>
      <c r="P698" s="38"/>
      <c r="Q698" s="38"/>
      <c r="R698" s="38"/>
      <c r="S698" s="38"/>
      <c r="T698" s="38"/>
      <c r="U698" s="38"/>
      <c r="V698" s="38"/>
      <c r="W698" s="38"/>
      <c r="X698" s="38"/>
      <c r="Y698" s="38"/>
    </row>
    <row r="699" ht="15.75" customHeight="1">
      <c r="A699" s="38"/>
      <c r="B699" s="38"/>
      <c r="C699" s="38"/>
      <c r="D699" s="38"/>
      <c r="E699" s="38"/>
      <c r="F699" s="38"/>
      <c r="G699" s="38"/>
      <c r="H699" s="38"/>
      <c r="I699" s="38"/>
      <c r="J699" s="38"/>
      <c r="K699" s="38"/>
      <c r="L699" s="38"/>
      <c r="M699" s="38"/>
      <c r="N699" s="38"/>
      <c r="O699" s="38"/>
      <c r="P699" s="38"/>
      <c r="Q699" s="38"/>
      <c r="R699" s="38"/>
      <c r="S699" s="38"/>
      <c r="T699" s="38"/>
      <c r="U699" s="38"/>
      <c r="V699" s="38"/>
      <c r="W699" s="38"/>
      <c r="X699" s="38"/>
      <c r="Y699" s="38"/>
    </row>
    <row r="700" ht="15.75" customHeight="1">
      <c r="A700" s="38"/>
      <c r="B700" s="38"/>
      <c r="C700" s="38"/>
      <c r="D700" s="38"/>
      <c r="E700" s="38"/>
      <c r="F700" s="38"/>
      <c r="G700" s="38"/>
      <c r="H700" s="38"/>
      <c r="I700" s="38"/>
      <c r="J700" s="38"/>
      <c r="K700" s="38"/>
      <c r="L700" s="38"/>
      <c r="M700" s="38"/>
      <c r="N700" s="38"/>
      <c r="O700" s="38"/>
      <c r="P700" s="38"/>
      <c r="Q700" s="38"/>
      <c r="R700" s="38"/>
      <c r="S700" s="38"/>
      <c r="T700" s="38"/>
      <c r="U700" s="38"/>
      <c r="V700" s="38"/>
      <c r="W700" s="38"/>
      <c r="X700" s="38"/>
      <c r="Y700" s="38"/>
    </row>
    <row r="701" ht="15.75" customHeight="1">
      <c r="A701" s="38"/>
      <c r="B701" s="38"/>
      <c r="C701" s="38"/>
      <c r="D701" s="38"/>
      <c r="E701" s="38"/>
      <c r="F701" s="38"/>
      <c r="G701" s="38"/>
      <c r="H701" s="38"/>
      <c r="I701" s="38"/>
      <c r="J701" s="38"/>
      <c r="K701" s="38"/>
      <c r="L701" s="38"/>
      <c r="M701" s="38"/>
      <c r="N701" s="38"/>
      <c r="O701" s="38"/>
      <c r="P701" s="38"/>
      <c r="Q701" s="38"/>
      <c r="R701" s="38"/>
      <c r="S701" s="38"/>
      <c r="T701" s="38"/>
      <c r="U701" s="38"/>
      <c r="V701" s="38"/>
      <c r="W701" s="38"/>
      <c r="X701" s="38"/>
      <c r="Y701" s="38"/>
    </row>
    <row r="702" ht="15.75" customHeight="1">
      <c r="A702" s="38"/>
      <c r="B702" s="38"/>
      <c r="C702" s="38"/>
      <c r="D702" s="38"/>
      <c r="E702" s="38"/>
      <c r="F702" s="38"/>
      <c r="G702" s="38"/>
      <c r="H702" s="38"/>
      <c r="I702" s="38"/>
      <c r="J702" s="38"/>
      <c r="K702" s="38"/>
      <c r="L702" s="38"/>
      <c r="M702" s="38"/>
      <c r="N702" s="38"/>
      <c r="O702" s="38"/>
      <c r="P702" s="38"/>
      <c r="Q702" s="38"/>
      <c r="R702" s="38"/>
      <c r="S702" s="38"/>
      <c r="T702" s="38"/>
      <c r="U702" s="38"/>
      <c r="V702" s="38"/>
      <c r="W702" s="38"/>
      <c r="X702" s="38"/>
      <c r="Y702" s="38"/>
    </row>
    <row r="703" ht="15.75" customHeight="1">
      <c r="A703" s="38"/>
      <c r="B703" s="38"/>
      <c r="C703" s="38"/>
      <c r="D703" s="38"/>
      <c r="E703" s="38"/>
      <c r="F703" s="38"/>
      <c r="G703" s="38"/>
      <c r="H703" s="38"/>
      <c r="I703" s="38"/>
      <c r="J703" s="38"/>
      <c r="K703" s="38"/>
      <c r="L703" s="38"/>
      <c r="M703" s="38"/>
      <c r="N703" s="38"/>
      <c r="O703" s="38"/>
      <c r="P703" s="38"/>
      <c r="Q703" s="38"/>
      <c r="R703" s="38"/>
      <c r="S703" s="38"/>
      <c r="T703" s="38"/>
      <c r="U703" s="38"/>
      <c r="V703" s="38"/>
      <c r="W703" s="38"/>
      <c r="X703" s="38"/>
      <c r="Y703" s="38"/>
    </row>
    <row r="704" ht="15.75" customHeight="1">
      <c r="A704" s="38"/>
      <c r="B704" s="38"/>
      <c r="C704" s="38"/>
      <c r="D704" s="38"/>
      <c r="E704" s="38"/>
      <c r="F704" s="38"/>
      <c r="G704" s="38"/>
      <c r="H704" s="38"/>
      <c r="I704" s="38"/>
      <c r="J704" s="38"/>
      <c r="K704" s="38"/>
      <c r="L704" s="38"/>
      <c r="M704" s="38"/>
      <c r="N704" s="38"/>
      <c r="O704" s="38"/>
      <c r="P704" s="38"/>
      <c r="Q704" s="38"/>
      <c r="R704" s="38"/>
      <c r="S704" s="38"/>
      <c r="T704" s="38"/>
      <c r="U704" s="38"/>
      <c r="V704" s="38"/>
      <c r="W704" s="38"/>
      <c r="X704" s="38"/>
      <c r="Y704" s="38"/>
    </row>
    <row r="705" ht="15.75" customHeight="1">
      <c r="A705" s="38"/>
      <c r="B705" s="38"/>
      <c r="C705" s="38"/>
      <c r="D705" s="38"/>
      <c r="E705" s="38"/>
      <c r="F705" s="38"/>
      <c r="G705" s="38"/>
      <c r="H705" s="38"/>
      <c r="I705" s="38"/>
      <c r="J705" s="38"/>
      <c r="K705" s="38"/>
      <c r="L705" s="38"/>
      <c r="M705" s="38"/>
      <c r="N705" s="38"/>
      <c r="O705" s="38"/>
      <c r="P705" s="38"/>
      <c r="Q705" s="38"/>
      <c r="R705" s="38"/>
      <c r="S705" s="38"/>
      <c r="T705" s="38"/>
      <c r="U705" s="38"/>
      <c r="V705" s="38"/>
      <c r="W705" s="38"/>
      <c r="X705" s="38"/>
      <c r="Y705" s="38"/>
    </row>
    <row r="706" ht="15.75" customHeight="1">
      <c r="A706" s="38"/>
      <c r="B706" s="38"/>
      <c r="C706" s="38"/>
      <c r="D706" s="38"/>
      <c r="E706" s="38"/>
      <c r="F706" s="38"/>
      <c r="G706" s="38"/>
      <c r="H706" s="38"/>
      <c r="I706" s="38"/>
      <c r="J706" s="38"/>
      <c r="K706" s="38"/>
      <c r="L706" s="38"/>
      <c r="M706" s="38"/>
      <c r="N706" s="38"/>
      <c r="O706" s="38"/>
      <c r="P706" s="38"/>
      <c r="Q706" s="38"/>
      <c r="R706" s="38"/>
      <c r="S706" s="38"/>
      <c r="T706" s="38"/>
      <c r="U706" s="38"/>
      <c r="V706" s="38"/>
      <c r="W706" s="38"/>
      <c r="X706" s="38"/>
      <c r="Y706" s="38"/>
    </row>
    <row r="707" ht="15.75" customHeight="1">
      <c r="A707" s="38"/>
      <c r="B707" s="38"/>
      <c r="C707" s="38"/>
      <c r="D707" s="38"/>
      <c r="E707" s="38"/>
      <c r="F707" s="38"/>
      <c r="G707" s="38"/>
      <c r="H707" s="38"/>
      <c r="I707" s="38"/>
      <c r="J707" s="38"/>
      <c r="K707" s="38"/>
      <c r="L707" s="38"/>
      <c r="M707" s="38"/>
      <c r="N707" s="38"/>
      <c r="O707" s="38"/>
      <c r="P707" s="38"/>
      <c r="Q707" s="38"/>
      <c r="R707" s="38"/>
      <c r="S707" s="38"/>
      <c r="T707" s="38"/>
      <c r="U707" s="38"/>
      <c r="V707" s="38"/>
      <c r="W707" s="38"/>
      <c r="X707" s="38"/>
      <c r="Y707" s="38"/>
    </row>
    <row r="708" ht="15.75" customHeight="1">
      <c r="A708" s="38"/>
      <c r="B708" s="38"/>
      <c r="C708" s="38"/>
      <c r="D708" s="38"/>
      <c r="E708" s="38"/>
      <c r="F708" s="38"/>
      <c r="G708" s="38"/>
      <c r="H708" s="38"/>
      <c r="I708" s="38"/>
      <c r="J708" s="38"/>
      <c r="K708" s="38"/>
      <c r="L708" s="38"/>
      <c r="M708" s="38"/>
      <c r="N708" s="38"/>
      <c r="O708" s="38"/>
      <c r="P708" s="38"/>
      <c r="Q708" s="38"/>
      <c r="R708" s="38"/>
      <c r="S708" s="38"/>
      <c r="T708" s="38"/>
      <c r="U708" s="38"/>
      <c r="V708" s="38"/>
      <c r="W708" s="38"/>
      <c r="X708" s="38"/>
      <c r="Y708" s="38"/>
    </row>
    <row r="709" ht="15.75" customHeight="1">
      <c r="A709" s="38"/>
      <c r="B709" s="38"/>
      <c r="C709" s="38"/>
      <c r="D709" s="38"/>
      <c r="E709" s="38"/>
      <c r="F709" s="38"/>
      <c r="G709" s="38"/>
      <c r="H709" s="38"/>
      <c r="I709" s="38"/>
      <c r="J709" s="38"/>
      <c r="K709" s="38"/>
      <c r="L709" s="38"/>
      <c r="M709" s="38"/>
      <c r="N709" s="38"/>
      <c r="O709" s="38"/>
      <c r="P709" s="38"/>
      <c r="Q709" s="38"/>
      <c r="R709" s="38"/>
      <c r="S709" s="38"/>
      <c r="T709" s="38"/>
      <c r="U709" s="38"/>
      <c r="V709" s="38"/>
      <c r="W709" s="38"/>
      <c r="X709" s="38"/>
      <c r="Y709" s="38"/>
    </row>
    <row r="710" ht="15.75" customHeight="1">
      <c r="A710" s="38"/>
      <c r="B710" s="38"/>
      <c r="C710" s="38"/>
      <c r="D710" s="38"/>
      <c r="E710" s="38"/>
      <c r="F710" s="38"/>
      <c r="G710" s="38"/>
      <c r="H710" s="38"/>
      <c r="I710" s="38"/>
      <c r="J710" s="38"/>
      <c r="K710" s="38"/>
      <c r="L710" s="38"/>
      <c r="M710" s="38"/>
      <c r="N710" s="38"/>
      <c r="O710" s="38"/>
      <c r="P710" s="38"/>
      <c r="Q710" s="38"/>
      <c r="R710" s="38"/>
      <c r="S710" s="38"/>
      <c r="T710" s="38"/>
      <c r="U710" s="38"/>
      <c r="V710" s="38"/>
      <c r="W710" s="38"/>
      <c r="X710" s="38"/>
      <c r="Y710" s="38"/>
    </row>
    <row r="711" ht="15.75" customHeight="1">
      <c r="A711" s="38"/>
      <c r="B711" s="38"/>
      <c r="C711" s="38"/>
      <c r="D711" s="38"/>
      <c r="E711" s="38"/>
      <c r="F711" s="38"/>
      <c r="G711" s="38"/>
      <c r="H711" s="38"/>
      <c r="I711" s="38"/>
      <c r="J711" s="38"/>
      <c r="K711" s="38"/>
      <c r="L711" s="38"/>
      <c r="M711" s="38"/>
      <c r="N711" s="38"/>
      <c r="O711" s="38"/>
      <c r="P711" s="38"/>
      <c r="Q711" s="38"/>
      <c r="R711" s="38"/>
      <c r="S711" s="38"/>
      <c r="T711" s="38"/>
      <c r="U711" s="38"/>
      <c r="V711" s="38"/>
      <c r="W711" s="38"/>
      <c r="X711" s="38"/>
      <c r="Y711" s="38"/>
    </row>
    <row r="712" ht="15.75" customHeight="1">
      <c r="A712" s="38"/>
      <c r="B712" s="38"/>
      <c r="C712" s="38"/>
      <c r="D712" s="38"/>
      <c r="E712" s="38"/>
      <c r="F712" s="38"/>
      <c r="G712" s="38"/>
      <c r="H712" s="38"/>
      <c r="I712" s="38"/>
      <c r="J712" s="38"/>
      <c r="K712" s="38"/>
      <c r="L712" s="38"/>
      <c r="M712" s="38"/>
      <c r="N712" s="38"/>
      <c r="O712" s="38"/>
      <c r="P712" s="38"/>
      <c r="Q712" s="38"/>
      <c r="R712" s="38"/>
      <c r="S712" s="38"/>
      <c r="T712" s="38"/>
      <c r="U712" s="38"/>
      <c r="V712" s="38"/>
      <c r="W712" s="38"/>
      <c r="X712" s="38"/>
      <c r="Y712" s="38"/>
    </row>
    <row r="713" ht="15.75" customHeight="1">
      <c r="A713" s="38"/>
      <c r="B713" s="38"/>
      <c r="C713" s="38"/>
      <c r="D713" s="38"/>
      <c r="E713" s="38"/>
      <c r="F713" s="38"/>
      <c r="G713" s="38"/>
      <c r="H713" s="38"/>
      <c r="I713" s="38"/>
      <c r="J713" s="38"/>
      <c r="K713" s="38"/>
      <c r="L713" s="38"/>
      <c r="M713" s="38"/>
      <c r="N713" s="38"/>
      <c r="O713" s="38"/>
      <c r="P713" s="38"/>
      <c r="Q713" s="38"/>
      <c r="R713" s="38"/>
      <c r="S713" s="38"/>
      <c r="T713" s="38"/>
      <c r="U713" s="38"/>
      <c r="V713" s="38"/>
      <c r="W713" s="38"/>
      <c r="X713" s="38"/>
      <c r="Y713" s="38"/>
    </row>
    <row r="714" ht="15.75" customHeight="1">
      <c r="A714" s="38"/>
      <c r="B714" s="38"/>
      <c r="C714" s="38"/>
      <c r="D714" s="38"/>
      <c r="E714" s="38"/>
      <c r="F714" s="38"/>
      <c r="G714" s="38"/>
      <c r="H714" s="38"/>
      <c r="I714" s="38"/>
      <c r="J714" s="38"/>
      <c r="K714" s="38"/>
      <c r="L714" s="38"/>
      <c r="M714" s="38"/>
      <c r="N714" s="38"/>
      <c r="O714" s="38"/>
      <c r="P714" s="38"/>
      <c r="Q714" s="38"/>
      <c r="R714" s="38"/>
      <c r="S714" s="38"/>
      <c r="T714" s="38"/>
      <c r="U714" s="38"/>
      <c r="V714" s="38"/>
      <c r="W714" s="38"/>
      <c r="X714" s="38"/>
      <c r="Y714" s="38"/>
    </row>
    <row r="715" ht="15.75" customHeight="1">
      <c r="A715" s="38"/>
      <c r="B715" s="38"/>
      <c r="C715" s="38"/>
      <c r="D715" s="38"/>
      <c r="E715" s="38"/>
      <c r="F715" s="38"/>
      <c r="G715" s="38"/>
      <c r="H715" s="38"/>
      <c r="I715" s="38"/>
      <c r="J715" s="38"/>
      <c r="K715" s="38"/>
      <c r="L715" s="38"/>
      <c r="M715" s="38"/>
      <c r="N715" s="38"/>
      <c r="O715" s="38"/>
      <c r="P715" s="38"/>
      <c r="Q715" s="38"/>
      <c r="R715" s="38"/>
      <c r="S715" s="38"/>
      <c r="T715" s="38"/>
      <c r="U715" s="38"/>
      <c r="V715" s="38"/>
      <c r="W715" s="38"/>
      <c r="X715" s="38"/>
      <c r="Y715" s="38"/>
    </row>
    <row r="716" ht="15.75" customHeight="1">
      <c r="A716" s="38"/>
      <c r="B716" s="38"/>
      <c r="C716" s="38"/>
      <c r="D716" s="38"/>
      <c r="E716" s="38"/>
      <c r="F716" s="38"/>
      <c r="G716" s="38"/>
      <c r="H716" s="38"/>
      <c r="I716" s="38"/>
      <c r="J716" s="38"/>
      <c r="K716" s="38"/>
      <c r="L716" s="38"/>
      <c r="M716" s="38"/>
      <c r="N716" s="38"/>
      <c r="O716" s="38"/>
      <c r="P716" s="38"/>
      <c r="Q716" s="38"/>
      <c r="R716" s="38"/>
      <c r="S716" s="38"/>
      <c r="T716" s="38"/>
      <c r="U716" s="38"/>
      <c r="V716" s="38"/>
      <c r="W716" s="38"/>
      <c r="X716" s="38"/>
      <c r="Y716" s="38"/>
    </row>
    <row r="717" ht="15.75" customHeight="1">
      <c r="A717" s="38"/>
      <c r="B717" s="38"/>
      <c r="C717" s="38"/>
      <c r="D717" s="38"/>
      <c r="E717" s="38"/>
      <c r="F717" s="38"/>
      <c r="G717" s="38"/>
      <c r="H717" s="38"/>
      <c r="I717" s="38"/>
      <c r="J717" s="38"/>
      <c r="K717" s="38"/>
      <c r="L717" s="38"/>
      <c r="M717" s="38"/>
      <c r="N717" s="38"/>
      <c r="O717" s="38"/>
      <c r="P717" s="38"/>
      <c r="Q717" s="38"/>
      <c r="R717" s="38"/>
      <c r="S717" s="38"/>
      <c r="T717" s="38"/>
      <c r="U717" s="38"/>
      <c r="V717" s="38"/>
      <c r="W717" s="38"/>
      <c r="X717" s="38"/>
      <c r="Y717" s="38"/>
    </row>
    <row r="718" ht="15.75" customHeight="1">
      <c r="A718" s="38"/>
      <c r="B718" s="38"/>
      <c r="C718" s="38"/>
      <c r="D718" s="38"/>
      <c r="E718" s="38"/>
      <c r="F718" s="38"/>
      <c r="G718" s="38"/>
      <c r="H718" s="38"/>
      <c r="I718" s="38"/>
      <c r="J718" s="38"/>
      <c r="K718" s="38"/>
      <c r="L718" s="38"/>
      <c r="M718" s="38"/>
      <c r="N718" s="38"/>
      <c r="O718" s="38"/>
      <c r="P718" s="38"/>
      <c r="Q718" s="38"/>
      <c r="R718" s="38"/>
      <c r="S718" s="38"/>
      <c r="T718" s="38"/>
      <c r="U718" s="38"/>
      <c r="V718" s="38"/>
      <c r="W718" s="38"/>
      <c r="X718" s="38"/>
      <c r="Y718" s="38"/>
    </row>
    <row r="719" ht="15.75" customHeight="1">
      <c r="A719" s="38"/>
      <c r="B719" s="38"/>
      <c r="C719" s="38"/>
      <c r="D719" s="38"/>
      <c r="E719" s="38"/>
      <c r="F719" s="38"/>
      <c r="G719" s="38"/>
      <c r="H719" s="38"/>
      <c r="I719" s="38"/>
      <c r="J719" s="38"/>
      <c r="K719" s="38"/>
      <c r="L719" s="38"/>
      <c r="M719" s="38"/>
      <c r="N719" s="38"/>
      <c r="O719" s="38"/>
      <c r="P719" s="38"/>
      <c r="Q719" s="38"/>
      <c r="R719" s="38"/>
      <c r="S719" s="38"/>
      <c r="T719" s="38"/>
      <c r="U719" s="38"/>
      <c r="V719" s="38"/>
      <c r="W719" s="38"/>
      <c r="X719" s="38"/>
      <c r="Y719" s="38"/>
    </row>
    <row r="720" ht="15.75" customHeight="1">
      <c r="A720" s="38"/>
      <c r="B720" s="38"/>
      <c r="C720" s="38"/>
      <c r="D720" s="38"/>
      <c r="E720" s="38"/>
      <c r="F720" s="38"/>
      <c r="G720" s="38"/>
      <c r="H720" s="38"/>
      <c r="I720" s="38"/>
      <c r="J720" s="38"/>
      <c r="K720" s="38"/>
      <c r="L720" s="38"/>
      <c r="M720" s="38"/>
      <c r="N720" s="38"/>
      <c r="O720" s="38"/>
      <c r="P720" s="38"/>
      <c r="Q720" s="38"/>
      <c r="R720" s="38"/>
      <c r="S720" s="38"/>
      <c r="T720" s="38"/>
      <c r="U720" s="38"/>
      <c r="V720" s="38"/>
      <c r="W720" s="38"/>
      <c r="X720" s="38"/>
      <c r="Y720" s="38"/>
    </row>
    <row r="721" ht="15.75" customHeight="1">
      <c r="A721" s="38"/>
      <c r="B721" s="38"/>
      <c r="C721" s="38"/>
      <c r="D721" s="38"/>
      <c r="E721" s="38"/>
      <c r="F721" s="38"/>
      <c r="G721" s="38"/>
      <c r="H721" s="38"/>
      <c r="I721" s="38"/>
      <c r="J721" s="38"/>
      <c r="K721" s="38"/>
      <c r="L721" s="38"/>
      <c r="M721" s="38"/>
      <c r="N721" s="38"/>
      <c r="O721" s="38"/>
      <c r="P721" s="38"/>
      <c r="Q721" s="38"/>
      <c r="R721" s="38"/>
      <c r="S721" s="38"/>
      <c r="T721" s="38"/>
      <c r="U721" s="38"/>
      <c r="V721" s="38"/>
      <c r="W721" s="38"/>
      <c r="X721" s="38"/>
      <c r="Y721" s="38"/>
    </row>
    <row r="722" ht="15.75" customHeight="1">
      <c r="A722" s="38"/>
      <c r="B722" s="38"/>
      <c r="C722" s="38"/>
      <c r="D722" s="38"/>
      <c r="E722" s="38"/>
      <c r="F722" s="38"/>
      <c r="G722" s="38"/>
      <c r="H722" s="38"/>
      <c r="I722" s="38"/>
      <c r="J722" s="38"/>
      <c r="K722" s="38"/>
      <c r="L722" s="38"/>
      <c r="M722" s="38"/>
      <c r="N722" s="38"/>
      <c r="O722" s="38"/>
      <c r="P722" s="38"/>
      <c r="Q722" s="38"/>
      <c r="R722" s="38"/>
      <c r="S722" s="38"/>
      <c r="T722" s="38"/>
      <c r="U722" s="38"/>
      <c r="V722" s="38"/>
      <c r="W722" s="38"/>
      <c r="X722" s="38"/>
      <c r="Y722" s="38"/>
    </row>
    <row r="723" ht="15.75" customHeight="1">
      <c r="A723" s="38"/>
      <c r="B723" s="38"/>
      <c r="C723" s="38"/>
      <c r="D723" s="38"/>
      <c r="E723" s="38"/>
      <c r="F723" s="38"/>
      <c r="G723" s="38"/>
      <c r="H723" s="38"/>
      <c r="I723" s="38"/>
      <c r="J723" s="38"/>
      <c r="K723" s="38"/>
      <c r="L723" s="38"/>
      <c r="M723" s="38"/>
      <c r="N723" s="38"/>
      <c r="O723" s="38"/>
      <c r="P723" s="38"/>
      <c r="Q723" s="38"/>
      <c r="R723" s="38"/>
      <c r="S723" s="38"/>
      <c r="T723" s="38"/>
      <c r="U723" s="38"/>
      <c r="V723" s="38"/>
      <c r="W723" s="38"/>
      <c r="X723" s="38"/>
      <c r="Y723" s="38"/>
    </row>
    <row r="724" ht="15.75" customHeight="1">
      <c r="A724" s="38"/>
      <c r="B724" s="38"/>
      <c r="C724" s="38"/>
      <c r="D724" s="38"/>
      <c r="E724" s="38"/>
      <c r="F724" s="38"/>
      <c r="G724" s="38"/>
      <c r="H724" s="38"/>
      <c r="I724" s="38"/>
      <c r="J724" s="38"/>
      <c r="K724" s="38"/>
      <c r="L724" s="38"/>
      <c r="M724" s="38"/>
      <c r="N724" s="38"/>
      <c r="O724" s="38"/>
      <c r="P724" s="38"/>
      <c r="Q724" s="38"/>
      <c r="R724" s="38"/>
      <c r="S724" s="38"/>
      <c r="T724" s="38"/>
      <c r="U724" s="38"/>
      <c r="V724" s="38"/>
      <c r="W724" s="38"/>
      <c r="X724" s="38"/>
      <c r="Y724" s="38"/>
    </row>
    <row r="725" ht="15.75" customHeight="1">
      <c r="A725" s="38"/>
      <c r="B725" s="38"/>
      <c r="C725" s="38"/>
      <c r="D725" s="38"/>
      <c r="E725" s="38"/>
      <c r="F725" s="38"/>
      <c r="G725" s="38"/>
      <c r="H725" s="38"/>
      <c r="I725" s="38"/>
      <c r="J725" s="38"/>
      <c r="K725" s="38"/>
      <c r="L725" s="38"/>
      <c r="M725" s="38"/>
      <c r="N725" s="38"/>
      <c r="O725" s="38"/>
      <c r="P725" s="38"/>
      <c r="Q725" s="38"/>
      <c r="R725" s="38"/>
      <c r="S725" s="38"/>
      <c r="T725" s="38"/>
      <c r="U725" s="38"/>
      <c r="V725" s="38"/>
      <c r="W725" s="38"/>
      <c r="X725" s="38"/>
      <c r="Y725" s="38"/>
    </row>
    <row r="726" ht="15.75" customHeight="1">
      <c r="A726" s="38"/>
      <c r="B726" s="38"/>
      <c r="C726" s="38"/>
      <c r="D726" s="38"/>
      <c r="E726" s="38"/>
      <c r="F726" s="38"/>
      <c r="G726" s="38"/>
      <c r="H726" s="38"/>
      <c r="I726" s="38"/>
      <c r="J726" s="38"/>
      <c r="K726" s="38"/>
      <c r="L726" s="38"/>
      <c r="M726" s="38"/>
      <c r="N726" s="38"/>
      <c r="O726" s="38"/>
      <c r="P726" s="38"/>
      <c r="Q726" s="38"/>
      <c r="R726" s="38"/>
      <c r="S726" s="38"/>
      <c r="T726" s="38"/>
      <c r="U726" s="38"/>
      <c r="V726" s="38"/>
      <c r="W726" s="38"/>
      <c r="X726" s="38"/>
      <c r="Y726" s="38"/>
    </row>
    <row r="727" ht="15.75" customHeight="1">
      <c r="A727" s="38"/>
      <c r="B727" s="38"/>
      <c r="C727" s="38"/>
      <c r="D727" s="38"/>
      <c r="E727" s="38"/>
      <c r="F727" s="38"/>
      <c r="G727" s="38"/>
      <c r="H727" s="38"/>
      <c r="I727" s="38"/>
      <c r="J727" s="38"/>
      <c r="K727" s="38"/>
      <c r="L727" s="38"/>
      <c r="M727" s="38"/>
      <c r="N727" s="38"/>
      <c r="O727" s="38"/>
      <c r="P727" s="38"/>
      <c r="Q727" s="38"/>
      <c r="R727" s="38"/>
      <c r="S727" s="38"/>
      <c r="T727" s="38"/>
      <c r="U727" s="38"/>
      <c r="V727" s="38"/>
      <c r="W727" s="38"/>
      <c r="X727" s="38"/>
      <c r="Y727" s="38"/>
    </row>
    <row r="728" ht="15.75" customHeight="1">
      <c r="A728" s="38"/>
      <c r="B728" s="38"/>
      <c r="C728" s="38"/>
      <c r="D728" s="38"/>
      <c r="E728" s="38"/>
      <c r="F728" s="38"/>
      <c r="G728" s="38"/>
      <c r="H728" s="38"/>
      <c r="I728" s="38"/>
      <c r="J728" s="38"/>
      <c r="K728" s="38"/>
      <c r="L728" s="38"/>
      <c r="M728" s="38"/>
      <c r="N728" s="38"/>
      <c r="O728" s="38"/>
      <c r="P728" s="38"/>
      <c r="Q728" s="38"/>
      <c r="R728" s="38"/>
      <c r="S728" s="38"/>
      <c r="T728" s="38"/>
      <c r="U728" s="38"/>
      <c r="V728" s="38"/>
      <c r="W728" s="38"/>
      <c r="X728" s="38"/>
      <c r="Y728" s="38"/>
    </row>
    <row r="729" ht="15.75" customHeight="1">
      <c r="A729" s="38"/>
      <c r="B729" s="38"/>
      <c r="C729" s="38"/>
      <c r="D729" s="38"/>
      <c r="E729" s="38"/>
      <c r="F729" s="38"/>
      <c r="G729" s="38"/>
      <c r="H729" s="38"/>
      <c r="I729" s="38"/>
      <c r="J729" s="38"/>
      <c r="K729" s="38"/>
      <c r="L729" s="38"/>
      <c r="M729" s="38"/>
      <c r="N729" s="38"/>
      <c r="O729" s="38"/>
      <c r="P729" s="38"/>
      <c r="Q729" s="38"/>
      <c r="R729" s="38"/>
      <c r="S729" s="38"/>
      <c r="T729" s="38"/>
      <c r="U729" s="38"/>
      <c r="V729" s="38"/>
      <c r="W729" s="38"/>
      <c r="X729" s="38"/>
      <c r="Y729" s="38"/>
    </row>
    <row r="730" ht="15.75" customHeight="1">
      <c r="A730" s="38"/>
      <c r="B730" s="38"/>
      <c r="C730" s="38"/>
      <c r="D730" s="38"/>
      <c r="E730" s="38"/>
      <c r="F730" s="38"/>
      <c r="G730" s="38"/>
      <c r="H730" s="38"/>
      <c r="I730" s="38"/>
      <c r="J730" s="38"/>
      <c r="K730" s="38"/>
      <c r="L730" s="38"/>
      <c r="M730" s="38"/>
      <c r="N730" s="38"/>
      <c r="O730" s="38"/>
      <c r="P730" s="38"/>
      <c r="Q730" s="38"/>
      <c r="R730" s="38"/>
      <c r="S730" s="38"/>
      <c r="T730" s="38"/>
      <c r="U730" s="38"/>
      <c r="V730" s="38"/>
      <c r="W730" s="38"/>
      <c r="X730" s="38"/>
      <c r="Y730" s="38"/>
    </row>
    <row r="731" ht="15.75" customHeight="1">
      <c r="A731" s="38"/>
      <c r="B731" s="38"/>
      <c r="C731" s="38"/>
      <c r="D731" s="38"/>
      <c r="E731" s="38"/>
      <c r="F731" s="38"/>
      <c r="G731" s="38"/>
      <c r="H731" s="38"/>
      <c r="I731" s="38"/>
      <c r="J731" s="38"/>
      <c r="K731" s="38"/>
      <c r="L731" s="38"/>
      <c r="M731" s="38"/>
      <c r="N731" s="38"/>
      <c r="O731" s="38"/>
      <c r="P731" s="38"/>
      <c r="Q731" s="38"/>
      <c r="R731" s="38"/>
      <c r="S731" s="38"/>
      <c r="T731" s="38"/>
      <c r="U731" s="38"/>
      <c r="V731" s="38"/>
      <c r="W731" s="38"/>
      <c r="X731" s="38"/>
      <c r="Y731" s="38"/>
    </row>
    <row r="732" ht="15.75" customHeight="1">
      <c r="A732" s="38"/>
      <c r="B732" s="38"/>
      <c r="C732" s="38"/>
      <c r="D732" s="38"/>
      <c r="E732" s="38"/>
      <c r="F732" s="38"/>
      <c r="G732" s="38"/>
      <c r="H732" s="38"/>
      <c r="I732" s="38"/>
      <c r="J732" s="38"/>
      <c r="K732" s="38"/>
      <c r="L732" s="38"/>
      <c r="M732" s="38"/>
      <c r="N732" s="38"/>
      <c r="O732" s="38"/>
      <c r="P732" s="38"/>
      <c r="Q732" s="38"/>
      <c r="R732" s="38"/>
      <c r="S732" s="38"/>
      <c r="T732" s="38"/>
      <c r="U732" s="38"/>
      <c r="V732" s="38"/>
      <c r="W732" s="38"/>
      <c r="X732" s="38"/>
      <c r="Y732" s="38"/>
    </row>
    <row r="733" ht="15.75" customHeight="1">
      <c r="A733" s="38"/>
      <c r="B733" s="38"/>
      <c r="C733" s="38"/>
      <c r="D733" s="38"/>
      <c r="E733" s="38"/>
      <c r="F733" s="38"/>
      <c r="G733" s="38"/>
      <c r="H733" s="38"/>
      <c r="I733" s="38"/>
      <c r="J733" s="38"/>
      <c r="K733" s="38"/>
      <c r="L733" s="38"/>
      <c r="M733" s="38"/>
      <c r="N733" s="38"/>
      <c r="O733" s="38"/>
      <c r="P733" s="38"/>
      <c r="Q733" s="38"/>
      <c r="R733" s="38"/>
      <c r="S733" s="38"/>
      <c r="T733" s="38"/>
      <c r="U733" s="38"/>
      <c r="V733" s="38"/>
      <c r="W733" s="38"/>
      <c r="X733" s="38"/>
      <c r="Y733" s="38"/>
    </row>
    <row r="734" ht="15.75" customHeight="1">
      <c r="A734" s="38"/>
      <c r="B734" s="38"/>
      <c r="C734" s="38"/>
      <c r="D734" s="38"/>
      <c r="E734" s="38"/>
      <c r="F734" s="38"/>
      <c r="G734" s="38"/>
      <c r="H734" s="38"/>
      <c r="I734" s="38"/>
      <c r="J734" s="38"/>
      <c r="K734" s="38"/>
      <c r="L734" s="38"/>
      <c r="M734" s="38"/>
      <c r="N734" s="38"/>
      <c r="O734" s="38"/>
      <c r="P734" s="38"/>
      <c r="Q734" s="38"/>
      <c r="R734" s="38"/>
      <c r="S734" s="38"/>
      <c r="T734" s="38"/>
      <c r="U734" s="38"/>
      <c r="V734" s="38"/>
      <c r="W734" s="38"/>
      <c r="X734" s="38"/>
      <c r="Y734" s="38"/>
    </row>
    <row r="735" ht="15.75" customHeight="1">
      <c r="A735" s="38"/>
      <c r="B735" s="38"/>
      <c r="C735" s="38"/>
      <c r="D735" s="38"/>
      <c r="E735" s="38"/>
      <c r="F735" s="38"/>
      <c r="G735" s="38"/>
      <c r="H735" s="38"/>
      <c r="I735" s="38"/>
      <c r="J735" s="38"/>
      <c r="K735" s="38"/>
      <c r="L735" s="38"/>
      <c r="M735" s="38"/>
      <c r="N735" s="38"/>
      <c r="O735" s="38"/>
      <c r="P735" s="38"/>
      <c r="Q735" s="38"/>
      <c r="R735" s="38"/>
      <c r="S735" s="38"/>
      <c r="T735" s="38"/>
      <c r="U735" s="38"/>
      <c r="V735" s="38"/>
      <c r="W735" s="38"/>
      <c r="X735" s="38"/>
      <c r="Y735" s="38"/>
    </row>
    <row r="736" ht="15.75" customHeight="1">
      <c r="A736" s="38"/>
      <c r="B736" s="38"/>
      <c r="C736" s="38"/>
      <c r="D736" s="38"/>
      <c r="E736" s="38"/>
      <c r="F736" s="38"/>
      <c r="G736" s="38"/>
      <c r="H736" s="38"/>
      <c r="I736" s="38"/>
      <c r="J736" s="38"/>
      <c r="K736" s="38"/>
      <c r="L736" s="38"/>
      <c r="M736" s="38"/>
      <c r="N736" s="38"/>
      <c r="O736" s="38"/>
      <c r="P736" s="38"/>
      <c r="Q736" s="38"/>
      <c r="R736" s="38"/>
      <c r="S736" s="38"/>
      <c r="T736" s="38"/>
      <c r="U736" s="38"/>
      <c r="V736" s="38"/>
      <c r="W736" s="38"/>
      <c r="X736" s="38"/>
      <c r="Y736" s="38"/>
    </row>
    <row r="737" ht="15.75" customHeight="1">
      <c r="A737" s="38"/>
      <c r="B737" s="38"/>
      <c r="C737" s="38"/>
      <c r="D737" s="38"/>
      <c r="E737" s="38"/>
      <c r="F737" s="38"/>
      <c r="G737" s="38"/>
      <c r="H737" s="38"/>
      <c r="I737" s="38"/>
      <c r="J737" s="38"/>
      <c r="K737" s="38"/>
      <c r="L737" s="38"/>
      <c r="M737" s="38"/>
      <c r="N737" s="38"/>
      <c r="O737" s="38"/>
      <c r="P737" s="38"/>
      <c r="Q737" s="38"/>
      <c r="R737" s="38"/>
      <c r="S737" s="38"/>
      <c r="T737" s="38"/>
      <c r="U737" s="38"/>
      <c r="V737" s="38"/>
      <c r="W737" s="38"/>
      <c r="X737" s="38"/>
      <c r="Y737" s="38"/>
    </row>
    <row r="738" ht="15.75" customHeight="1">
      <c r="A738" s="38"/>
      <c r="B738" s="38"/>
      <c r="C738" s="38"/>
      <c r="D738" s="38"/>
      <c r="E738" s="38"/>
      <c r="F738" s="38"/>
      <c r="G738" s="38"/>
      <c r="H738" s="38"/>
      <c r="I738" s="38"/>
      <c r="J738" s="38"/>
      <c r="K738" s="38"/>
      <c r="L738" s="38"/>
      <c r="M738" s="38"/>
      <c r="N738" s="38"/>
      <c r="O738" s="38"/>
      <c r="P738" s="38"/>
      <c r="Q738" s="38"/>
      <c r="R738" s="38"/>
      <c r="S738" s="38"/>
      <c r="T738" s="38"/>
      <c r="U738" s="38"/>
      <c r="V738" s="38"/>
      <c r="W738" s="38"/>
      <c r="X738" s="38"/>
      <c r="Y738" s="38"/>
    </row>
    <row r="739" ht="15.75" customHeight="1">
      <c r="A739" s="38"/>
      <c r="B739" s="38"/>
      <c r="C739" s="38"/>
      <c r="D739" s="38"/>
      <c r="E739" s="38"/>
      <c r="F739" s="38"/>
      <c r="G739" s="38"/>
      <c r="H739" s="38"/>
      <c r="I739" s="38"/>
      <c r="J739" s="38"/>
      <c r="K739" s="38"/>
      <c r="L739" s="38"/>
      <c r="M739" s="38"/>
      <c r="N739" s="38"/>
      <c r="O739" s="38"/>
      <c r="P739" s="38"/>
      <c r="Q739" s="38"/>
      <c r="R739" s="38"/>
      <c r="S739" s="38"/>
      <c r="T739" s="38"/>
      <c r="U739" s="38"/>
      <c r="V739" s="38"/>
      <c r="W739" s="38"/>
      <c r="X739" s="38"/>
      <c r="Y739" s="38"/>
    </row>
    <row r="740" ht="15.75" customHeight="1">
      <c r="A740" s="38"/>
      <c r="B740" s="38"/>
      <c r="C740" s="38"/>
      <c r="D740" s="38"/>
      <c r="E740" s="38"/>
      <c r="F740" s="38"/>
      <c r="G740" s="38"/>
      <c r="H740" s="38"/>
      <c r="I740" s="38"/>
      <c r="J740" s="38"/>
      <c r="K740" s="38"/>
      <c r="L740" s="38"/>
      <c r="M740" s="38"/>
      <c r="N740" s="38"/>
      <c r="O740" s="38"/>
      <c r="P740" s="38"/>
      <c r="Q740" s="38"/>
      <c r="R740" s="38"/>
      <c r="S740" s="38"/>
      <c r="T740" s="38"/>
      <c r="U740" s="38"/>
      <c r="V740" s="38"/>
      <c r="W740" s="38"/>
      <c r="X740" s="38"/>
      <c r="Y740" s="38"/>
    </row>
    <row r="741" ht="15.75" customHeight="1">
      <c r="A741" s="38"/>
      <c r="B741" s="38"/>
      <c r="C741" s="38"/>
      <c r="D741" s="38"/>
      <c r="E741" s="38"/>
      <c r="F741" s="38"/>
      <c r="G741" s="38"/>
      <c r="H741" s="38"/>
      <c r="I741" s="38"/>
      <c r="J741" s="38"/>
      <c r="K741" s="38"/>
      <c r="L741" s="38"/>
      <c r="M741" s="38"/>
      <c r="N741" s="38"/>
      <c r="O741" s="38"/>
      <c r="P741" s="38"/>
      <c r="Q741" s="38"/>
      <c r="R741" s="38"/>
      <c r="S741" s="38"/>
      <c r="T741" s="38"/>
      <c r="U741" s="38"/>
      <c r="V741" s="38"/>
      <c r="W741" s="38"/>
      <c r="X741" s="38"/>
      <c r="Y741" s="38"/>
    </row>
    <row r="742" ht="15.75" customHeight="1">
      <c r="A742" s="38"/>
      <c r="B742" s="38"/>
      <c r="C742" s="38"/>
      <c r="D742" s="38"/>
      <c r="E742" s="38"/>
      <c r="F742" s="38"/>
      <c r="G742" s="38"/>
      <c r="H742" s="38"/>
      <c r="I742" s="38"/>
      <c r="J742" s="38"/>
      <c r="K742" s="38"/>
      <c r="L742" s="38"/>
      <c r="M742" s="38"/>
      <c r="N742" s="38"/>
      <c r="O742" s="38"/>
      <c r="P742" s="38"/>
      <c r="Q742" s="38"/>
      <c r="R742" s="38"/>
      <c r="S742" s="38"/>
      <c r="T742" s="38"/>
      <c r="U742" s="38"/>
      <c r="V742" s="38"/>
      <c r="W742" s="38"/>
      <c r="X742" s="38"/>
      <c r="Y742" s="38"/>
    </row>
    <row r="743" ht="15.75" customHeight="1">
      <c r="A743" s="38"/>
      <c r="B743" s="38"/>
      <c r="C743" s="38"/>
      <c r="D743" s="38"/>
      <c r="E743" s="38"/>
      <c r="F743" s="38"/>
      <c r="G743" s="38"/>
      <c r="H743" s="38"/>
      <c r="I743" s="38"/>
      <c r="J743" s="38"/>
      <c r="K743" s="38"/>
      <c r="L743" s="38"/>
      <c r="M743" s="38"/>
      <c r="N743" s="38"/>
      <c r="O743" s="38"/>
      <c r="P743" s="38"/>
      <c r="Q743" s="38"/>
      <c r="R743" s="38"/>
      <c r="S743" s="38"/>
      <c r="T743" s="38"/>
      <c r="U743" s="38"/>
      <c r="V743" s="38"/>
      <c r="W743" s="38"/>
      <c r="X743" s="38"/>
      <c r="Y743" s="38"/>
    </row>
    <row r="744" ht="15.75" customHeight="1">
      <c r="A744" s="38"/>
      <c r="B744" s="38"/>
      <c r="C744" s="38"/>
      <c r="D744" s="38"/>
      <c r="E744" s="38"/>
      <c r="F744" s="38"/>
      <c r="G744" s="38"/>
      <c r="H744" s="38"/>
      <c r="I744" s="38"/>
      <c r="J744" s="38"/>
      <c r="K744" s="38"/>
      <c r="L744" s="38"/>
      <c r="M744" s="38"/>
      <c r="N744" s="38"/>
      <c r="O744" s="38"/>
      <c r="P744" s="38"/>
      <c r="Q744" s="38"/>
      <c r="R744" s="38"/>
      <c r="S744" s="38"/>
      <c r="T744" s="38"/>
      <c r="U744" s="38"/>
      <c r="V744" s="38"/>
      <c r="W744" s="38"/>
      <c r="X744" s="38"/>
      <c r="Y744" s="38"/>
    </row>
    <row r="745" ht="15.75" customHeight="1">
      <c r="A745" s="38"/>
      <c r="B745" s="38"/>
      <c r="C745" s="38"/>
      <c r="D745" s="38"/>
      <c r="E745" s="38"/>
      <c r="F745" s="38"/>
      <c r="G745" s="38"/>
      <c r="H745" s="38"/>
      <c r="I745" s="38"/>
      <c r="J745" s="38"/>
      <c r="K745" s="38"/>
      <c r="L745" s="38"/>
      <c r="M745" s="38"/>
      <c r="N745" s="38"/>
      <c r="O745" s="38"/>
      <c r="P745" s="38"/>
      <c r="Q745" s="38"/>
      <c r="R745" s="38"/>
      <c r="S745" s="38"/>
      <c r="T745" s="38"/>
      <c r="U745" s="38"/>
      <c r="V745" s="38"/>
      <c r="W745" s="38"/>
      <c r="X745" s="38"/>
      <c r="Y745" s="38"/>
    </row>
    <row r="746" ht="15.75" customHeight="1">
      <c r="A746" s="38"/>
      <c r="B746" s="38"/>
      <c r="C746" s="38"/>
      <c r="D746" s="38"/>
      <c r="E746" s="38"/>
      <c r="F746" s="38"/>
      <c r="G746" s="38"/>
      <c r="H746" s="38"/>
      <c r="I746" s="38"/>
      <c r="J746" s="38"/>
      <c r="K746" s="38"/>
      <c r="L746" s="38"/>
      <c r="M746" s="38"/>
      <c r="N746" s="38"/>
      <c r="O746" s="38"/>
      <c r="P746" s="38"/>
      <c r="Q746" s="38"/>
      <c r="R746" s="38"/>
      <c r="S746" s="38"/>
      <c r="T746" s="38"/>
      <c r="U746" s="38"/>
      <c r="V746" s="38"/>
      <c r="W746" s="38"/>
      <c r="X746" s="38"/>
      <c r="Y746" s="38"/>
    </row>
    <row r="747" ht="15.75" customHeight="1">
      <c r="A747" s="38"/>
      <c r="B747" s="38"/>
      <c r="C747" s="38"/>
      <c r="D747" s="38"/>
      <c r="E747" s="38"/>
      <c r="F747" s="38"/>
      <c r="G747" s="38"/>
      <c r="H747" s="38"/>
      <c r="I747" s="38"/>
      <c r="J747" s="38"/>
      <c r="K747" s="38"/>
      <c r="L747" s="38"/>
      <c r="M747" s="38"/>
      <c r="N747" s="38"/>
      <c r="O747" s="38"/>
      <c r="P747" s="38"/>
      <c r="Q747" s="38"/>
      <c r="R747" s="38"/>
      <c r="S747" s="38"/>
      <c r="T747" s="38"/>
      <c r="U747" s="38"/>
      <c r="V747" s="38"/>
      <c r="W747" s="38"/>
      <c r="X747" s="38"/>
      <c r="Y747" s="38"/>
    </row>
    <row r="748" ht="15.75" customHeight="1">
      <c r="A748" s="38"/>
      <c r="B748" s="38"/>
      <c r="C748" s="38"/>
      <c r="D748" s="38"/>
      <c r="E748" s="38"/>
      <c r="F748" s="38"/>
      <c r="G748" s="38"/>
      <c r="H748" s="38"/>
      <c r="I748" s="38"/>
      <c r="J748" s="38"/>
      <c r="K748" s="38"/>
      <c r="L748" s="38"/>
      <c r="M748" s="38"/>
      <c r="N748" s="38"/>
      <c r="O748" s="38"/>
      <c r="P748" s="38"/>
      <c r="Q748" s="38"/>
      <c r="R748" s="38"/>
      <c r="S748" s="38"/>
      <c r="T748" s="38"/>
      <c r="U748" s="38"/>
      <c r="V748" s="38"/>
      <c r="W748" s="38"/>
      <c r="X748" s="38"/>
      <c r="Y748" s="38"/>
    </row>
    <row r="749" ht="15.75" customHeight="1">
      <c r="A749" s="38"/>
      <c r="B749" s="38"/>
      <c r="C749" s="38"/>
      <c r="D749" s="38"/>
      <c r="E749" s="38"/>
      <c r="F749" s="38"/>
      <c r="G749" s="38"/>
      <c r="H749" s="38"/>
      <c r="I749" s="38"/>
      <c r="J749" s="38"/>
      <c r="K749" s="38"/>
      <c r="L749" s="38"/>
      <c r="M749" s="38"/>
      <c r="N749" s="38"/>
      <c r="O749" s="38"/>
      <c r="P749" s="38"/>
      <c r="Q749" s="38"/>
      <c r="R749" s="38"/>
      <c r="S749" s="38"/>
      <c r="T749" s="38"/>
      <c r="U749" s="38"/>
      <c r="V749" s="38"/>
      <c r="W749" s="38"/>
      <c r="X749" s="38"/>
      <c r="Y749" s="38"/>
    </row>
    <row r="750" ht="15.75" customHeight="1">
      <c r="A750" s="38"/>
      <c r="B750" s="38"/>
      <c r="C750" s="38"/>
      <c r="D750" s="38"/>
      <c r="E750" s="38"/>
      <c r="F750" s="38"/>
      <c r="G750" s="38"/>
      <c r="H750" s="38"/>
      <c r="I750" s="38"/>
      <c r="J750" s="38"/>
      <c r="K750" s="38"/>
      <c r="L750" s="38"/>
      <c r="M750" s="38"/>
      <c r="N750" s="38"/>
      <c r="O750" s="38"/>
      <c r="P750" s="38"/>
      <c r="Q750" s="38"/>
      <c r="R750" s="38"/>
      <c r="S750" s="38"/>
      <c r="T750" s="38"/>
      <c r="U750" s="38"/>
      <c r="V750" s="38"/>
      <c r="W750" s="38"/>
      <c r="X750" s="38"/>
      <c r="Y750" s="38"/>
    </row>
    <row r="751" ht="15.75" customHeight="1">
      <c r="A751" s="38"/>
      <c r="B751" s="38"/>
      <c r="C751" s="38"/>
      <c r="D751" s="38"/>
      <c r="E751" s="38"/>
      <c r="F751" s="38"/>
      <c r="G751" s="38"/>
      <c r="H751" s="38"/>
      <c r="I751" s="38"/>
      <c r="J751" s="38"/>
      <c r="K751" s="38"/>
      <c r="L751" s="38"/>
      <c r="M751" s="38"/>
      <c r="N751" s="38"/>
      <c r="O751" s="38"/>
      <c r="P751" s="38"/>
      <c r="Q751" s="38"/>
      <c r="R751" s="38"/>
      <c r="S751" s="38"/>
      <c r="T751" s="38"/>
      <c r="U751" s="38"/>
      <c r="V751" s="38"/>
      <c r="W751" s="38"/>
      <c r="X751" s="38"/>
      <c r="Y751" s="38"/>
    </row>
    <row r="752" ht="15.75" customHeight="1">
      <c r="A752" s="38"/>
      <c r="B752" s="38"/>
      <c r="C752" s="38"/>
      <c r="D752" s="38"/>
      <c r="E752" s="38"/>
      <c r="F752" s="38"/>
      <c r="G752" s="38"/>
      <c r="H752" s="38"/>
      <c r="I752" s="38"/>
      <c r="J752" s="38"/>
      <c r="K752" s="38"/>
      <c r="L752" s="38"/>
      <c r="M752" s="38"/>
      <c r="N752" s="38"/>
      <c r="O752" s="38"/>
      <c r="P752" s="38"/>
      <c r="Q752" s="38"/>
      <c r="R752" s="38"/>
      <c r="S752" s="38"/>
      <c r="T752" s="38"/>
      <c r="U752" s="38"/>
      <c r="V752" s="38"/>
      <c r="W752" s="38"/>
      <c r="X752" s="38"/>
      <c r="Y752" s="38"/>
    </row>
    <row r="753" ht="15.75" customHeight="1">
      <c r="A753" s="38"/>
      <c r="B753" s="38"/>
      <c r="C753" s="38"/>
      <c r="D753" s="38"/>
      <c r="E753" s="38"/>
      <c r="F753" s="38"/>
      <c r="G753" s="38"/>
      <c r="H753" s="38"/>
      <c r="I753" s="38"/>
      <c r="J753" s="38"/>
      <c r="K753" s="38"/>
      <c r="L753" s="38"/>
      <c r="M753" s="38"/>
      <c r="N753" s="38"/>
      <c r="O753" s="38"/>
      <c r="P753" s="38"/>
      <c r="Q753" s="38"/>
      <c r="R753" s="38"/>
      <c r="S753" s="38"/>
      <c r="T753" s="38"/>
      <c r="U753" s="38"/>
      <c r="V753" s="38"/>
      <c r="W753" s="38"/>
      <c r="X753" s="38"/>
      <c r="Y753" s="38"/>
    </row>
    <row r="754" ht="15.75" customHeight="1">
      <c r="A754" s="38"/>
      <c r="B754" s="38"/>
      <c r="C754" s="38"/>
      <c r="D754" s="38"/>
      <c r="E754" s="38"/>
      <c r="F754" s="38"/>
      <c r="G754" s="38"/>
      <c r="H754" s="38"/>
      <c r="I754" s="38"/>
      <c r="J754" s="38"/>
      <c r="K754" s="38"/>
      <c r="L754" s="38"/>
      <c r="M754" s="38"/>
      <c r="N754" s="38"/>
      <c r="O754" s="38"/>
      <c r="P754" s="38"/>
      <c r="Q754" s="38"/>
      <c r="R754" s="38"/>
      <c r="S754" s="38"/>
      <c r="T754" s="38"/>
      <c r="U754" s="38"/>
      <c r="V754" s="38"/>
      <c r="W754" s="38"/>
      <c r="X754" s="38"/>
      <c r="Y754" s="38"/>
    </row>
    <row r="755" ht="15.75" customHeight="1">
      <c r="A755" s="38"/>
      <c r="B755" s="38"/>
      <c r="C755" s="38"/>
      <c r="D755" s="38"/>
      <c r="E755" s="38"/>
      <c r="F755" s="38"/>
      <c r="G755" s="38"/>
      <c r="H755" s="38"/>
      <c r="I755" s="38"/>
      <c r="J755" s="38"/>
      <c r="K755" s="38"/>
      <c r="L755" s="38"/>
      <c r="M755" s="38"/>
      <c r="N755" s="38"/>
      <c r="O755" s="38"/>
      <c r="P755" s="38"/>
      <c r="Q755" s="38"/>
      <c r="R755" s="38"/>
      <c r="S755" s="38"/>
      <c r="T755" s="38"/>
      <c r="U755" s="38"/>
      <c r="V755" s="38"/>
      <c r="W755" s="38"/>
      <c r="X755" s="38"/>
      <c r="Y755" s="38"/>
    </row>
    <row r="756" ht="15.75" customHeight="1">
      <c r="A756" s="38"/>
      <c r="B756" s="38"/>
      <c r="C756" s="38"/>
      <c r="D756" s="38"/>
      <c r="E756" s="38"/>
      <c r="F756" s="38"/>
      <c r="G756" s="38"/>
      <c r="H756" s="38"/>
      <c r="I756" s="38"/>
      <c r="J756" s="38"/>
      <c r="K756" s="38"/>
      <c r="L756" s="38"/>
      <c r="M756" s="38"/>
      <c r="N756" s="38"/>
      <c r="O756" s="38"/>
      <c r="P756" s="38"/>
      <c r="Q756" s="38"/>
      <c r="R756" s="38"/>
      <c r="S756" s="38"/>
      <c r="T756" s="38"/>
      <c r="U756" s="38"/>
      <c r="V756" s="38"/>
      <c r="W756" s="38"/>
      <c r="X756" s="38"/>
      <c r="Y756" s="38"/>
    </row>
    <row r="757" ht="15.75" customHeight="1">
      <c r="A757" s="38"/>
      <c r="B757" s="38"/>
      <c r="C757" s="38"/>
      <c r="D757" s="38"/>
      <c r="E757" s="38"/>
      <c r="F757" s="38"/>
      <c r="G757" s="38"/>
      <c r="H757" s="38"/>
      <c r="I757" s="38"/>
      <c r="J757" s="38"/>
      <c r="K757" s="38"/>
      <c r="L757" s="38"/>
      <c r="M757" s="38"/>
      <c r="N757" s="38"/>
      <c r="O757" s="38"/>
      <c r="P757" s="38"/>
      <c r="Q757" s="38"/>
      <c r="R757" s="38"/>
      <c r="S757" s="38"/>
      <c r="T757" s="38"/>
      <c r="U757" s="38"/>
      <c r="V757" s="38"/>
      <c r="W757" s="38"/>
      <c r="X757" s="38"/>
      <c r="Y757" s="38"/>
    </row>
    <row r="758" ht="15.75" customHeight="1">
      <c r="A758" s="38"/>
      <c r="B758" s="38"/>
      <c r="C758" s="38"/>
      <c r="D758" s="38"/>
      <c r="E758" s="38"/>
      <c r="F758" s="38"/>
      <c r="G758" s="38"/>
      <c r="H758" s="38"/>
      <c r="I758" s="38"/>
      <c r="J758" s="38"/>
      <c r="K758" s="38"/>
      <c r="L758" s="38"/>
      <c r="M758" s="38"/>
      <c r="N758" s="38"/>
      <c r="O758" s="38"/>
      <c r="P758" s="38"/>
      <c r="Q758" s="38"/>
      <c r="R758" s="38"/>
      <c r="S758" s="38"/>
      <c r="T758" s="38"/>
      <c r="U758" s="38"/>
      <c r="V758" s="38"/>
      <c r="W758" s="38"/>
      <c r="X758" s="38"/>
      <c r="Y758" s="38"/>
    </row>
    <row r="759" ht="15.75" customHeight="1">
      <c r="A759" s="38"/>
      <c r="B759" s="38"/>
      <c r="C759" s="38"/>
      <c r="D759" s="38"/>
      <c r="E759" s="38"/>
      <c r="F759" s="38"/>
      <c r="G759" s="38"/>
      <c r="H759" s="38"/>
      <c r="I759" s="38"/>
      <c r="J759" s="38"/>
      <c r="K759" s="38"/>
      <c r="L759" s="38"/>
      <c r="M759" s="38"/>
      <c r="N759" s="38"/>
      <c r="O759" s="38"/>
      <c r="P759" s="38"/>
      <c r="Q759" s="38"/>
      <c r="R759" s="38"/>
      <c r="S759" s="38"/>
      <c r="T759" s="38"/>
      <c r="U759" s="38"/>
      <c r="V759" s="38"/>
      <c r="W759" s="38"/>
      <c r="X759" s="38"/>
      <c r="Y759" s="38"/>
    </row>
    <row r="760" ht="15.75" customHeight="1">
      <c r="A760" s="38"/>
      <c r="B760" s="38"/>
      <c r="C760" s="38"/>
      <c r="D760" s="38"/>
      <c r="E760" s="38"/>
      <c r="F760" s="38"/>
      <c r="G760" s="38"/>
      <c r="H760" s="38"/>
      <c r="I760" s="38"/>
      <c r="J760" s="38"/>
      <c r="K760" s="38"/>
      <c r="L760" s="38"/>
      <c r="M760" s="38"/>
      <c r="N760" s="38"/>
      <c r="O760" s="38"/>
      <c r="P760" s="38"/>
      <c r="Q760" s="38"/>
      <c r="R760" s="38"/>
      <c r="S760" s="38"/>
      <c r="T760" s="38"/>
      <c r="U760" s="38"/>
      <c r="V760" s="38"/>
      <c r="W760" s="38"/>
      <c r="X760" s="38"/>
      <c r="Y760" s="38"/>
    </row>
    <row r="761" ht="15.75" customHeight="1">
      <c r="A761" s="38"/>
      <c r="B761" s="38"/>
      <c r="C761" s="38"/>
      <c r="D761" s="38"/>
      <c r="E761" s="38"/>
      <c r="F761" s="38"/>
      <c r="G761" s="38"/>
      <c r="H761" s="38"/>
      <c r="I761" s="38"/>
      <c r="J761" s="38"/>
      <c r="K761" s="38"/>
      <c r="L761" s="38"/>
      <c r="M761" s="38"/>
      <c r="N761" s="38"/>
      <c r="O761" s="38"/>
      <c r="P761" s="38"/>
      <c r="Q761" s="38"/>
      <c r="R761" s="38"/>
      <c r="S761" s="38"/>
      <c r="T761" s="38"/>
      <c r="U761" s="38"/>
      <c r="V761" s="38"/>
      <c r="W761" s="38"/>
      <c r="X761" s="38"/>
      <c r="Y761" s="38"/>
    </row>
    <row r="762" ht="15.75" customHeight="1">
      <c r="A762" s="38"/>
      <c r="B762" s="38"/>
      <c r="C762" s="38"/>
      <c r="D762" s="38"/>
      <c r="E762" s="38"/>
      <c r="F762" s="38"/>
      <c r="G762" s="38"/>
      <c r="H762" s="38"/>
      <c r="I762" s="38"/>
      <c r="J762" s="38"/>
      <c r="K762" s="38"/>
      <c r="L762" s="38"/>
      <c r="M762" s="38"/>
      <c r="N762" s="38"/>
      <c r="O762" s="38"/>
      <c r="P762" s="38"/>
      <c r="Q762" s="38"/>
      <c r="R762" s="38"/>
      <c r="S762" s="38"/>
      <c r="T762" s="38"/>
      <c r="U762" s="38"/>
      <c r="V762" s="38"/>
      <c r="W762" s="38"/>
      <c r="X762" s="38"/>
      <c r="Y762" s="38"/>
    </row>
    <row r="763" ht="15.75" customHeight="1">
      <c r="A763" s="38"/>
      <c r="B763" s="38"/>
      <c r="C763" s="38"/>
      <c r="D763" s="38"/>
      <c r="E763" s="38"/>
      <c r="F763" s="38"/>
      <c r="G763" s="38"/>
      <c r="H763" s="38"/>
      <c r="I763" s="38"/>
      <c r="J763" s="38"/>
      <c r="K763" s="38"/>
      <c r="L763" s="38"/>
      <c r="M763" s="38"/>
      <c r="N763" s="38"/>
      <c r="O763" s="38"/>
      <c r="P763" s="38"/>
      <c r="Q763" s="38"/>
      <c r="R763" s="38"/>
      <c r="S763" s="38"/>
      <c r="T763" s="38"/>
      <c r="U763" s="38"/>
      <c r="V763" s="38"/>
      <c r="W763" s="38"/>
      <c r="X763" s="38"/>
      <c r="Y763" s="38"/>
    </row>
    <row r="764" ht="15.75" customHeight="1">
      <c r="A764" s="38"/>
      <c r="B764" s="38"/>
      <c r="C764" s="38"/>
      <c r="D764" s="38"/>
      <c r="E764" s="38"/>
      <c r="F764" s="38"/>
      <c r="G764" s="38"/>
      <c r="H764" s="38"/>
      <c r="I764" s="38"/>
      <c r="J764" s="38"/>
      <c r="K764" s="38"/>
      <c r="L764" s="38"/>
      <c r="M764" s="38"/>
      <c r="N764" s="38"/>
      <c r="O764" s="38"/>
      <c r="P764" s="38"/>
      <c r="Q764" s="38"/>
      <c r="R764" s="38"/>
      <c r="S764" s="38"/>
      <c r="T764" s="38"/>
      <c r="U764" s="38"/>
      <c r="V764" s="38"/>
      <c r="W764" s="38"/>
      <c r="X764" s="38"/>
      <c r="Y764" s="38"/>
    </row>
    <row r="765" ht="15.75" customHeight="1">
      <c r="A765" s="38"/>
      <c r="B765" s="38"/>
      <c r="C765" s="38"/>
      <c r="D765" s="38"/>
      <c r="E765" s="38"/>
      <c r="F765" s="38"/>
      <c r="G765" s="38"/>
      <c r="H765" s="38"/>
      <c r="I765" s="38"/>
      <c r="J765" s="38"/>
      <c r="K765" s="38"/>
      <c r="L765" s="38"/>
      <c r="M765" s="38"/>
      <c r="N765" s="38"/>
      <c r="O765" s="38"/>
      <c r="P765" s="38"/>
      <c r="Q765" s="38"/>
      <c r="R765" s="38"/>
      <c r="S765" s="38"/>
      <c r="T765" s="38"/>
      <c r="U765" s="38"/>
      <c r="V765" s="38"/>
      <c r="W765" s="38"/>
      <c r="X765" s="38"/>
      <c r="Y765" s="38"/>
    </row>
    <row r="766" ht="15.75" customHeight="1">
      <c r="A766" s="38"/>
      <c r="B766" s="38"/>
      <c r="C766" s="38"/>
      <c r="D766" s="38"/>
      <c r="E766" s="38"/>
      <c r="F766" s="38"/>
      <c r="G766" s="38"/>
      <c r="H766" s="38"/>
      <c r="I766" s="38"/>
      <c r="J766" s="38"/>
      <c r="K766" s="38"/>
      <c r="L766" s="38"/>
      <c r="M766" s="38"/>
      <c r="N766" s="38"/>
      <c r="O766" s="38"/>
      <c r="P766" s="38"/>
      <c r="Q766" s="38"/>
      <c r="R766" s="38"/>
      <c r="S766" s="38"/>
      <c r="T766" s="38"/>
      <c r="U766" s="38"/>
      <c r="V766" s="38"/>
      <c r="W766" s="38"/>
      <c r="X766" s="38"/>
      <c r="Y766" s="38"/>
    </row>
    <row r="767" ht="15.75" customHeight="1">
      <c r="A767" s="38"/>
      <c r="B767" s="38"/>
      <c r="C767" s="38"/>
      <c r="D767" s="38"/>
      <c r="E767" s="38"/>
      <c r="F767" s="38"/>
      <c r="G767" s="38"/>
      <c r="H767" s="38"/>
      <c r="I767" s="38"/>
      <c r="J767" s="38"/>
      <c r="K767" s="38"/>
      <c r="L767" s="38"/>
      <c r="M767" s="38"/>
      <c r="N767" s="38"/>
      <c r="O767" s="38"/>
      <c r="P767" s="38"/>
      <c r="Q767" s="38"/>
      <c r="R767" s="38"/>
      <c r="S767" s="38"/>
      <c r="T767" s="38"/>
      <c r="U767" s="38"/>
      <c r="V767" s="38"/>
      <c r="W767" s="38"/>
      <c r="X767" s="38"/>
      <c r="Y767" s="38"/>
    </row>
    <row r="768" ht="15.75" customHeight="1">
      <c r="A768" s="38"/>
      <c r="B768" s="38"/>
      <c r="C768" s="38"/>
      <c r="D768" s="38"/>
      <c r="E768" s="38"/>
      <c r="F768" s="38"/>
      <c r="G768" s="38"/>
      <c r="H768" s="38"/>
      <c r="I768" s="38"/>
      <c r="J768" s="38"/>
      <c r="K768" s="38"/>
      <c r="L768" s="38"/>
      <c r="M768" s="38"/>
      <c r="N768" s="38"/>
      <c r="O768" s="38"/>
      <c r="P768" s="38"/>
      <c r="Q768" s="38"/>
      <c r="R768" s="38"/>
      <c r="S768" s="38"/>
      <c r="T768" s="38"/>
      <c r="U768" s="38"/>
      <c r="V768" s="38"/>
      <c r="W768" s="38"/>
      <c r="X768" s="38"/>
      <c r="Y768" s="38"/>
    </row>
    <row r="769" ht="15.75" customHeight="1">
      <c r="A769" s="38"/>
      <c r="B769" s="38"/>
      <c r="C769" s="38"/>
      <c r="D769" s="38"/>
      <c r="E769" s="38"/>
      <c r="F769" s="38"/>
      <c r="G769" s="38"/>
      <c r="H769" s="38"/>
      <c r="I769" s="38"/>
      <c r="J769" s="38"/>
      <c r="K769" s="38"/>
      <c r="L769" s="38"/>
      <c r="M769" s="38"/>
      <c r="N769" s="38"/>
      <c r="O769" s="38"/>
      <c r="P769" s="38"/>
      <c r="Q769" s="38"/>
      <c r="R769" s="38"/>
      <c r="S769" s="38"/>
      <c r="T769" s="38"/>
      <c r="U769" s="38"/>
      <c r="V769" s="38"/>
      <c r="W769" s="38"/>
      <c r="X769" s="38"/>
      <c r="Y769" s="38"/>
    </row>
    <row r="770" ht="15.75" customHeight="1">
      <c r="A770" s="38"/>
      <c r="B770" s="38"/>
      <c r="C770" s="38"/>
      <c r="D770" s="38"/>
      <c r="E770" s="38"/>
      <c r="F770" s="38"/>
      <c r="G770" s="38"/>
      <c r="H770" s="38"/>
      <c r="I770" s="38"/>
      <c r="J770" s="38"/>
      <c r="K770" s="38"/>
      <c r="L770" s="38"/>
      <c r="M770" s="38"/>
      <c r="N770" s="38"/>
      <c r="O770" s="38"/>
      <c r="P770" s="38"/>
      <c r="Q770" s="38"/>
      <c r="R770" s="38"/>
      <c r="S770" s="38"/>
      <c r="T770" s="38"/>
      <c r="U770" s="38"/>
      <c r="V770" s="38"/>
      <c r="W770" s="38"/>
      <c r="X770" s="38"/>
      <c r="Y770" s="38"/>
    </row>
    <row r="771" ht="15.75" customHeight="1">
      <c r="A771" s="38"/>
      <c r="B771" s="38"/>
      <c r="C771" s="38"/>
      <c r="D771" s="38"/>
      <c r="E771" s="38"/>
      <c r="F771" s="38"/>
      <c r="G771" s="38"/>
      <c r="H771" s="38"/>
      <c r="I771" s="38"/>
      <c r="J771" s="38"/>
      <c r="K771" s="38"/>
      <c r="L771" s="38"/>
      <c r="M771" s="38"/>
      <c r="N771" s="38"/>
      <c r="O771" s="38"/>
      <c r="P771" s="38"/>
      <c r="Q771" s="38"/>
      <c r="R771" s="38"/>
      <c r="S771" s="38"/>
      <c r="T771" s="38"/>
      <c r="U771" s="38"/>
      <c r="V771" s="38"/>
      <c r="W771" s="38"/>
      <c r="X771" s="38"/>
      <c r="Y771" s="38"/>
    </row>
    <row r="772" ht="15.75" customHeight="1">
      <c r="A772" s="38"/>
      <c r="B772" s="38"/>
      <c r="C772" s="38"/>
      <c r="D772" s="38"/>
      <c r="E772" s="38"/>
      <c r="F772" s="38"/>
      <c r="G772" s="38"/>
      <c r="H772" s="38"/>
      <c r="I772" s="38"/>
      <c r="J772" s="38"/>
      <c r="K772" s="38"/>
      <c r="L772" s="38"/>
      <c r="M772" s="38"/>
      <c r="N772" s="38"/>
      <c r="O772" s="38"/>
      <c r="P772" s="38"/>
      <c r="Q772" s="38"/>
      <c r="R772" s="38"/>
      <c r="S772" s="38"/>
      <c r="T772" s="38"/>
      <c r="U772" s="38"/>
      <c r="V772" s="38"/>
      <c r="W772" s="38"/>
      <c r="X772" s="38"/>
      <c r="Y772" s="38"/>
    </row>
    <row r="773" ht="15.75" customHeight="1">
      <c r="A773" s="38"/>
      <c r="B773" s="38"/>
      <c r="C773" s="38"/>
      <c r="D773" s="38"/>
      <c r="E773" s="38"/>
      <c r="F773" s="38"/>
      <c r="G773" s="38"/>
      <c r="H773" s="38"/>
      <c r="I773" s="38"/>
      <c r="J773" s="38"/>
      <c r="K773" s="38"/>
      <c r="L773" s="38"/>
      <c r="M773" s="38"/>
      <c r="N773" s="38"/>
      <c r="O773" s="38"/>
      <c r="P773" s="38"/>
      <c r="Q773" s="38"/>
      <c r="R773" s="38"/>
      <c r="S773" s="38"/>
      <c r="T773" s="38"/>
      <c r="U773" s="38"/>
      <c r="V773" s="38"/>
      <c r="W773" s="38"/>
      <c r="X773" s="38"/>
      <c r="Y773" s="38"/>
    </row>
    <row r="774" ht="15.75" customHeight="1">
      <c r="A774" s="38"/>
      <c r="B774" s="38"/>
      <c r="C774" s="38"/>
      <c r="D774" s="38"/>
      <c r="E774" s="38"/>
      <c r="F774" s="38"/>
      <c r="G774" s="38"/>
      <c r="H774" s="38"/>
      <c r="I774" s="38"/>
      <c r="J774" s="38"/>
      <c r="K774" s="38"/>
      <c r="L774" s="38"/>
      <c r="M774" s="38"/>
      <c r="N774" s="38"/>
      <c r="O774" s="38"/>
      <c r="P774" s="38"/>
      <c r="Q774" s="38"/>
      <c r="R774" s="38"/>
      <c r="S774" s="38"/>
      <c r="T774" s="38"/>
      <c r="U774" s="38"/>
      <c r="V774" s="38"/>
      <c r="W774" s="38"/>
      <c r="X774" s="38"/>
      <c r="Y774" s="38"/>
    </row>
    <row r="775" ht="15.75" customHeight="1">
      <c r="A775" s="38"/>
      <c r="B775" s="38"/>
      <c r="C775" s="38"/>
      <c r="D775" s="38"/>
      <c r="E775" s="38"/>
      <c r="F775" s="38"/>
      <c r="G775" s="38"/>
      <c r="H775" s="38"/>
      <c r="I775" s="38"/>
      <c r="J775" s="38"/>
      <c r="K775" s="38"/>
      <c r="L775" s="38"/>
      <c r="M775" s="38"/>
      <c r="N775" s="38"/>
      <c r="O775" s="38"/>
      <c r="P775" s="38"/>
      <c r="Q775" s="38"/>
      <c r="R775" s="38"/>
      <c r="S775" s="38"/>
      <c r="T775" s="38"/>
      <c r="U775" s="38"/>
      <c r="V775" s="38"/>
      <c r="W775" s="38"/>
      <c r="X775" s="38"/>
      <c r="Y775" s="38"/>
    </row>
    <row r="776" ht="15.75" customHeight="1">
      <c r="A776" s="38"/>
      <c r="B776" s="38"/>
      <c r="C776" s="38"/>
      <c r="D776" s="38"/>
      <c r="E776" s="38"/>
      <c r="F776" s="38"/>
      <c r="G776" s="38"/>
      <c r="H776" s="38"/>
      <c r="I776" s="38"/>
      <c r="J776" s="38"/>
      <c r="K776" s="38"/>
      <c r="L776" s="38"/>
      <c r="M776" s="38"/>
      <c r="N776" s="38"/>
      <c r="O776" s="38"/>
      <c r="P776" s="38"/>
      <c r="Q776" s="38"/>
      <c r="R776" s="38"/>
      <c r="S776" s="38"/>
      <c r="T776" s="38"/>
      <c r="U776" s="38"/>
      <c r="V776" s="38"/>
      <c r="W776" s="38"/>
      <c r="X776" s="38"/>
      <c r="Y776" s="38"/>
    </row>
    <row r="777" ht="15.75" customHeight="1">
      <c r="A777" s="38"/>
      <c r="B777" s="38"/>
      <c r="C777" s="38"/>
      <c r="D777" s="38"/>
      <c r="E777" s="38"/>
      <c r="F777" s="38"/>
      <c r="G777" s="38"/>
      <c r="H777" s="38"/>
      <c r="I777" s="38"/>
      <c r="J777" s="38"/>
      <c r="K777" s="38"/>
      <c r="L777" s="38"/>
      <c r="M777" s="38"/>
      <c r="N777" s="38"/>
      <c r="O777" s="38"/>
      <c r="P777" s="38"/>
      <c r="Q777" s="38"/>
      <c r="R777" s="38"/>
      <c r="S777" s="38"/>
      <c r="T777" s="38"/>
      <c r="U777" s="38"/>
      <c r="V777" s="38"/>
      <c r="W777" s="38"/>
      <c r="X777" s="38"/>
      <c r="Y777" s="38"/>
    </row>
    <row r="778" ht="15.75" customHeight="1">
      <c r="A778" s="38"/>
      <c r="B778" s="38"/>
      <c r="C778" s="38"/>
      <c r="D778" s="38"/>
      <c r="E778" s="38"/>
      <c r="F778" s="38"/>
      <c r="G778" s="38"/>
      <c r="H778" s="38"/>
      <c r="I778" s="38"/>
      <c r="J778" s="38"/>
      <c r="K778" s="38"/>
      <c r="L778" s="38"/>
      <c r="M778" s="38"/>
      <c r="N778" s="38"/>
      <c r="O778" s="38"/>
      <c r="P778" s="38"/>
      <c r="Q778" s="38"/>
      <c r="R778" s="38"/>
      <c r="S778" s="38"/>
      <c r="T778" s="38"/>
      <c r="U778" s="38"/>
      <c r="V778" s="38"/>
      <c r="W778" s="38"/>
      <c r="X778" s="38"/>
      <c r="Y778" s="38"/>
    </row>
    <row r="779" ht="15.75" customHeight="1">
      <c r="A779" s="38"/>
      <c r="B779" s="38"/>
      <c r="C779" s="38"/>
      <c r="D779" s="38"/>
      <c r="E779" s="38"/>
      <c r="F779" s="38"/>
      <c r="G779" s="38"/>
      <c r="H779" s="38"/>
      <c r="I779" s="38"/>
      <c r="J779" s="38"/>
      <c r="K779" s="38"/>
      <c r="L779" s="38"/>
      <c r="M779" s="38"/>
      <c r="N779" s="38"/>
      <c r="O779" s="38"/>
      <c r="P779" s="38"/>
      <c r="Q779" s="38"/>
      <c r="R779" s="38"/>
      <c r="S779" s="38"/>
      <c r="T779" s="38"/>
      <c r="U779" s="38"/>
      <c r="V779" s="38"/>
      <c r="W779" s="38"/>
      <c r="X779" s="38"/>
      <c r="Y779" s="38"/>
    </row>
    <row r="780" ht="15.75" customHeight="1">
      <c r="A780" s="38"/>
      <c r="B780" s="38"/>
      <c r="C780" s="38"/>
      <c r="D780" s="38"/>
      <c r="E780" s="38"/>
      <c r="F780" s="38"/>
      <c r="G780" s="38"/>
      <c r="H780" s="38"/>
      <c r="I780" s="38"/>
      <c r="J780" s="38"/>
      <c r="K780" s="38"/>
      <c r="L780" s="38"/>
      <c r="M780" s="38"/>
      <c r="N780" s="38"/>
      <c r="O780" s="38"/>
      <c r="P780" s="38"/>
      <c r="Q780" s="38"/>
      <c r="R780" s="38"/>
      <c r="S780" s="38"/>
      <c r="T780" s="38"/>
      <c r="U780" s="38"/>
      <c r="V780" s="38"/>
      <c r="W780" s="38"/>
      <c r="X780" s="38"/>
      <c r="Y780" s="38"/>
    </row>
    <row r="781" ht="15.75" customHeight="1">
      <c r="A781" s="38"/>
      <c r="B781" s="38"/>
      <c r="C781" s="38"/>
      <c r="D781" s="38"/>
      <c r="E781" s="38"/>
      <c r="F781" s="38"/>
      <c r="G781" s="38"/>
      <c r="H781" s="38"/>
      <c r="I781" s="38"/>
      <c r="J781" s="38"/>
      <c r="K781" s="38"/>
      <c r="L781" s="38"/>
      <c r="M781" s="38"/>
      <c r="N781" s="38"/>
      <c r="O781" s="38"/>
      <c r="P781" s="38"/>
      <c r="Q781" s="38"/>
      <c r="R781" s="38"/>
      <c r="S781" s="38"/>
      <c r="T781" s="38"/>
      <c r="U781" s="38"/>
      <c r="V781" s="38"/>
      <c r="W781" s="38"/>
      <c r="X781" s="38"/>
      <c r="Y781" s="38"/>
    </row>
    <row r="782" ht="15.75" customHeight="1">
      <c r="A782" s="38"/>
      <c r="B782" s="38"/>
      <c r="C782" s="38"/>
      <c r="D782" s="38"/>
      <c r="E782" s="38"/>
      <c r="F782" s="38"/>
      <c r="G782" s="38"/>
      <c r="H782" s="38"/>
      <c r="I782" s="38"/>
      <c r="J782" s="38"/>
      <c r="K782" s="38"/>
      <c r="L782" s="38"/>
      <c r="M782" s="38"/>
      <c r="N782" s="38"/>
      <c r="O782" s="38"/>
      <c r="P782" s="38"/>
      <c r="Q782" s="38"/>
      <c r="R782" s="38"/>
      <c r="S782" s="38"/>
      <c r="T782" s="38"/>
      <c r="U782" s="38"/>
      <c r="V782" s="38"/>
      <c r="W782" s="38"/>
      <c r="X782" s="38"/>
      <c r="Y782" s="38"/>
    </row>
    <row r="783" ht="15.75" customHeight="1">
      <c r="A783" s="38"/>
      <c r="B783" s="38"/>
      <c r="C783" s="38"/>
      <c r="D783" s="38"/>
      <c r="E783" s="38"/>
      <c r="F783" s="38"/>
      <c r="G783" s="38"/>
      <c r="H783" s="38"/>
      <c r="I783" s="38"/>
      <c r="J783" s="38"/>
      <c r="K783" s="38"/>
      <c r="L783" s="38"/>
      <c r="M783" s="38"/>
      <c r="N783" s="38"/>
      <c r="O783" s="38"/>
      <c r="P783" s="38"/>
      <c r="Q783" s="38"/>
      <c r="R783" s="38"/>
      <c r="S783" s="38"/>
      <c r="T783" s="38"/>
      <c r="U783" s="38"/>
      <c r="V783" s="38"/>
      <c r="W783" s="38"/>
      <c r="X783" s="38"/>
      <c r="Y783" s="38"/>
    </row>
    <row r="784" ht="15.75" customHeight="1">
      <c r="A784" s="38"/>
      <c r="B784" s="38"/>
      <c r="C784" s="38"/>
      <c r="D784" s="38"/>
      <c r="E784" s="38"/>
      <c r="F784" s="38"/>
      <c r="G784" s="38"/>
      <c r="H784" s="38"/>
      <c r="I784" s="38"/>
      <c r="J784" s="38"/>
      <c r="K784" s="38"/>
      <c r="L784" s="38"/>
      <c r="M784" s="38"/>
      <c r="N784" s="38"/>
      <c r="O784" s="38"/>
      <c r="P784" s="38"/>
      <c r="Q784" s="38"/>
      <c r="R784" s="38"/>
      <c r="S784" s="38"/>
      <c r="T784" s="38"/>
      <c r="U784" s="38"/>
      <c r="V784" s="38"/>
      <c r="W784" s="38"/>
      <c r="X784" s="38"/>
      <c r="Y784" s="38"/>
    </row>
    <row r="785" ht="15.75" customHeight="1">
      <c r="A785" s="38"/>
      <c r="B785" s="38"/>
      <c r="C785" s="38"/>
      <c r="D785" s="38"/>
      <c r="E785" s="38"/>
      <c r="F785" s="38"/>
      <c r="G785" s="38"/>
      <c r="H785" s="38"/>
      <c r="I785" s="38"/>
      <c r="J785" s="38"/>
      <c r="K785" s="38"/>
      <c r="L785" s="38"/>
      <c r="M785" s="38"/>
      <c r="N785" s="38"/>
      <c r="O785" s="38"/>
      <c r="P785" s="38"/>
      <c r="Q785" s="38"/>
      <c r="R785" s="38"/>
      <c r="S785" s="38"/>
      <c r="T785" s="38"/>
      <c r="U785" s="38"/>
      <c r="V785" s="38"/>
      <c r="W785" s="38"/>
      <c r="X785" s="38"/>
      <c r="Y785" s="38"/>
    </row>
    <row r="786" ht="15.75" customHeight="1">
      <c r="A786" s="38"/>
      <c r="B786" s="38"/>
      <c r="C786" s="38"/>
      <c r="D786" s="38"/>
      <c r="E786" s="38"/>
      <c r="F786" s="38"/>
      <c r="G786" s="38"/>
      <c r="H786" s="38"/>
      <c r="I786" s="38"/>
      <c r="J786" s="38"/>
      <c r="K786" s="38"/>
      <c r="L786" s="38"/>
      <c r="M786" s="38"/>
      <c r="N786" s="38"/>
      <c r="O786" s="38"/>
      <c r="P786" s="38"/>
      <c r="Q786" s="38"/>
      <c r="R786" s="38"/>
      <c r="S786" s="38"/>
      <c r="T786" s="38"/>
      <c r="U786" s="38"/>
      <c r="V786" s="38"/>
      <c r="W786" s="38"/>
      <c r="X786" s="38"/>
      <c r="Y786" s="38"/>
    </row>
    <row r="787" ht="15.75" customHeight="1">
      <c r="A787" s="38"/>
      <c r="B787" s="38"/>
      <c r="C787" s="38"/>
      <c r="D787" s="38"/>
      <c r="E787" s="38"/>
      <c r="F787" s="38"/>
      <c r="G787" s="38"/>
      <c r="H787" s="38"/>
      <c r="I787" s="38"/>
      <c r="J787" s="38"/>
      <c r="K787" s="38"/>
      <c r="L787" s="38"/>
      <c r="M787" s="38"/>
      <c r="N787" s="38"/>
      <c r="O787" s="38"/>
      <c r="P787" s="38"/>
      <c r="Q787" s="38"/>
      <c r="R787" s="38"/>
      <c r="S787" s="38"/>
      <c r="T787" s="38"/>
      <c r="U787" s="38"/>
      <c r="V787" s="38"/>
      <c r="W787" s="38"/>
      <c r="X787" s="38"/>
      <c r="Y787" s="38"/>
    </row>
    <row r="788" ht="15.75" customHeight="1">
      <c r="A788" s="38"/>
      <c r="B788" s="38"/>
      <c r="C788" s="38"/>
      <c r="D788" s="38"/>
      <c r="E788" s="38"/>
      <c r="F788" s="38"/>
      <c r="G788" s="38"/>
      <c r="H788" s="38"/>
      <c r="I788" s="38"/>
      <c r="J788" s="38"/>
      <c r="K788" s="38"/>
      <c r="L788" s="38"/>
      <c r="M788" s="38"/>
      <c r="N788" s="38"/>
      <c r="O788" s="38"/>
      <c r="P788" s="38"/>
      <c r="Q788" s="38"/>
      <c r="R788" s="38"/>
      <c r="S788" s="38"/>
      <c r="T788" s="38"/>
      <c r="U788" s="38"/>
      <c r="V788" s="38"/>
      <c r="W788" s="38"/>
      <c r="X788" s="38"/>
      <c r="Y788" s="38"/>
    </row>
    <row r="789" ht="15.75" customHeight="1">
      <c r="A789" s="38"/>
      <c r="B789" s="38"/>
      <c r="C789" s="38"/>
      <c r="D789" s="38"/>
      <c r="E789" s="38"/>
      <c r="F789" s="38"/>
      <c r="G789" s="38"/>
      <c r="H789" s="38"/>
      <c r="I789" s="38"/>
      <c r="J789" s="38"/>
      <c r="K789" s="38"/>
      <c r="L789" s="38"/>
      <c r="M789" s="38"/>
      <c r="N789" s="38"/>
      <c r="O789" s="38"/>
      <c r="P789" s="38"/>
      <c r="Q789" s="38"/>
      <c r="R789" s="38"/>
      <c r="S789" s="38"/>
      <c r="T789" s="38"/>
      <c r="U789" s="38"/>
      <c r="V789" s="38"/>
      <c r="W789" s="38"/>
      <c r="X789" s="38"/>
      <c r="Y789" s="38"/>
    </row>
    <row r="790" ht="15.75" customHeight="1">
      <c r="A790" s="38"/>
      <c r="B790" s="38"/>
      <c r="C790" s="38"/>
      <c r="D790" s="38"/>
      <c r="E790" s="38"/>
      <c r="F790" s="38"/>
      <c r="G790" s="38"/>
      <c r="H790" s="38"/>
      <c r="I790" s="38"/>
      <c r="J790" s="38"/>
      <c r="K790" s="38"/>
      <c r="L790" s="38"/>
      <c r="M790" s="38"/>
      <c r="N790" s="38"/>
      <c r="O790" s="38"/>
      <c r="P790" s="38"/>
      <c r="Q790" s="38"/>
      <c r="R790" s="38"/>
      <c r="S790" s="38"/>
      <c r="T790" s="38"/>
      <c r="U790" s="38"/>
      <c r="V790" s="38"/>
      <c r="W790" s="38"/>
      <c r="X790" s="38"/>
      <c r="Y790" s="38"/>
    </row>
    <row r="791" ht="15.75" customHeight="1">
      <c r="A791" s="38"/>
      <c r="B791" s="38"/>
      <c r="C791" s="38"/>
      <c r="D791" s="38"/>
      <c r="E791" s="38"/>
      <c r="F791" s="38"/>
      <c r="G791" s="38"/>
      <c r="H791" s="38"/>
      <c r="I791" s="38"/>
      <c r="J791" s="38"/>
      <c r="K791" s="38"/>
      <c r="L791" s="38"/>
      <c r="M791" s="38"/>
      <c r="N791" s="38"/>
      <c r="O791" s="38"/>
      <c r="P791" s="38"/>
      <c r="Q791" s="38"/>
      <c r="R791" s="38"/>
      <c r="S791" s="38"/>
      <c r="T791" s="38"/>
      <c r="U791" s="38"/>
      <c r="V791" s="38"/>
      <c r="W791" s="38"/>
      <c r="X791" s="38"/>
      <c r="Y791" s="38"/>
    </row>
    <row r="792" ht="15.75" customHeight="1">
      <c r="A792" s="38"/>
      <c r="B792" s="38"/>
      <c r="C792" s="38"/>
      <c r="D792" s="38"/>
      <c r="E792" s="38"/>
      <c r="F792" s="38"/>
      <c r="G792" s="38"/>
      <c r="H792" s="38"/>
      <c r="I792" s="38"/>
      <c r="J792" s="38"/>
      <c r="K792" s="38"/>
      <c r="L792" s="38"/>
      <c r="M792" s="38"/>
      <c r="N792" s="38"/>
      <c r="O792" s="38"/>
      <c r="P792" s="38"/>
      <c r="Q792" s="38"/>
      <c r="R792" s="38"/>
      <c r="S792" s="38"/>
      <c r="T792" s="38"/>
      <c r="U792" s="38"/>
      <c r="V792" s="38"/>
      <c r="W792" s="38"/>
      <c r="X792" s="38"/>
      <c r="Y792" s="38"/>
    </row>
    <row r="793" ht="15.75" customHeight="1">
      <c r="A793" s="38"/>
      <c r="B793" s="38"/>
      <c r="C793" s="38"/>
      <c r="D793" s="38"/>
      <c r="E793" s="38"/>
      <c r="F793" s="38"/>
      <c r="G793" s="38"/>
      <c r="H793" s="38"/>
      <c r="I793" s="38"/>
      <c r="J793" s="38"/>
      <c r="K793" s="38"/>
      <c r="L793" s="38"/>
      <c r="M793" s="38"/>
      <c r="N793" s="38"/>
      <c r="O793" s="38"/>
      <c r="P793" s="38"/>
      <c r="Q793" s="38"/>
      <c r="R793" s="38"/>
      <c r="S793" s="38"/>
      <c r="T793" s="38"/>
      <c r="U793" s="38"/>
      <c r="V793" s="38"/>
      <c r="W793" s="38"/>
      <c r="X793" s="38"/>
      <c r="Y793" s="38"/>
    </row>
    <row r="794" ht="15.75" customHeight="1">
      <c r="A794" s="38"/>
      <c r="B794" s="38"/>
      <c r="C794" s="38"/>
      <c r="D794" s="38"/>
      <c r="E794" s="38"/>
      <c r="F794" s="38"/>
      <c r="G794" s="38"/>
      <c r="H794" s="38"/>
      <c r="I794" s="38"/>
      <c r="J794" s="38"/>
      <c r="K794" s="38"/>
      <c r="L794" s="38"/>
      <c r="M794" s="38"/>
      <c r="N794" s="38"/>
      <c r="O794" s="38"/>
      <c r="P794" s="38"/>
      <c r="Q794" s="38"/>
      <c r="R794" s="38"/>
      <c r="S794" s="38"/>
      <c r="T794" s="38"/>
      <c r="U794" s="38"/>
      <c r="V794" s="38"/>
      <c r="W794" s="38"/>
      <c r="X794" s="38"/>
      <c r="Y794" s="38"/>
    </row>
    <row r="795" ht="15.75" customHeight="1">
      <c r="A795" s="38"/>
      <c r="B795" s="38"/>
      <c r="C795" s="38"/>
      <c r="D795" s="38"/>
      <c r="E795" s="38"/>
      <c r="F795" s="38"/>
      <c r="G795" s="38"/>
      <c r="H795" s="38"/>
      <c r="I795" s="38"/>
      <c r="J795" s="38"/>
      <c r="K795" s="38"/>
      <c r="L795" s="38"/>
      <c r="M795" s="38"/>
      <c r="N795" s="38"/>
      <c r="O795" s="38"/>
      <c r="P795" s="38"/>
      <c r="Q795" s="38"/>
      <c r="R795" s="38"/>
      <c r="S795" s="38"/>
      <c r="T795" s="38"/>
      <c r="U795" s="38"/>
      <c r="V795" s="38"/>
      <c r="W795" s="38"/>
      <c r="X795" s="38"/>
      <c r="Y795" s="38"/>
    </row>
    <row r="796" ht="15.75" customHeight="1">
      <c r="A796" s="38"/>
      <c r="B796" s="38"/>
      <c r="C796" s="38"/>
      <c r="D796" s="38"/>
      <c r="E796" s="38"/>
      <c r="F796" s="38"/>
      <c r="G796" s="38"/>
      <c r="H796" s="38"/>
      <c r="I796" s="38"/>
      <c r="J796" s="38"/>
      <c r="K796" s="38"/>
      <c r="L796" s="38"/>
      <c r="M796" s="38"/>
      <c r="N796" s="38"/>
      <c r="O796" s="38"/>
      <c r="P796" s="38"/>
      <c r="Q796" s="38"/>
      <c r="R796" s="38"/>
      <c r="S796" s="38"/>
      <c r="T796" s="38"/>
      <c r="U796" s="38"/>
      <c r="V796" s="38"/>
      <c r="W796" s="38"/>
      <c r="X796" s="38"/>
      <c r="Y796" s="38"/>
    </row>
    <row r="797" ht="15.75" customHeight="1">
      <c r="A797" s="38"/>
      <c r="B797" s="38"/>
      <c r="C797" s="38"/>
      <c r="D797" s="38"/>
      <c r="E797" s="38"/>
      <c r="F797" s="38"/>
      <c r="G797" s="38"/>
      <c r="H797" s="38"/>
      <c r="I797" s="38"/>
      <c r="J797" s="38"/>
      <c r="K797" s="38"/>
      <c r="L797" s="38"/>
      <c r="M797" s="38"/>
      <c r="N797" s="38"/>
      <c r="O797" s="38"/>
      <c r="P797" s="38"/>
      <c r="Q797" s="38"/>
      <c r="R797" s="38"/>
      <c r="S797" s="38"/>
      <c r="T797" s="38"/>
      <c r="U797" s="38"/>
      <c r="V797" s="38"/>
      <c r="W797" s="38"/>
      <c r="X797" s="38"/>
      <c r="Y797" s="38"/>
    </row>
    <row r="798" ht="15.75" customHeight="1">
      <c r="A798" s="38"/>
      <c r="B798" s="38"/>
      <c r="C798" s="38"/>
      <c r="D798" s="38"/>
      <c r="E798" s="38"/>
      <c r="F798" s="38"/>
      <c r="G798" s="38"/>
      <c r="H798" s="38"/>
      <c r="I798" s="38"/>
      <c r="J798" s="38"/>
      <c r="K798" s="38"/>
      <c r="L798" s="38"/>
      <c r="M798" s="38"/>
      <c r="N798" s="38"/>
      <c r="O798" s="38"/>
      <c r="P798" s="38"/>
      <c r="Q798" s="38"/>
      <c r="R798" s="38"/>
      <c r="S798" s="38"/>
      <c r="T798" s="38"/>
      <c r="U798" s="38"/>
      <c r="V798" s="38"/>
      <c r="W798" s="38"/>
      <c r="X798" s="38"/>
      <c r="Y798" s="38"/>
    </row>
    <row r="799" ht="15.75" customHeight="1">
      <c r="A799" s="38"/>
      <c r="B799" s="38"/>
      <c r="C799" s="38"/>
      <c r="D799" s="38"/>
      <c r="E799" s="38"/>
      <c r="F799" s="38"/>
      <c r="G799" s="38"/>
      <c r="H799" s="38"/>
      <c r="I799" s="38"/>
      <c r="J799" s="38"/>
      <c r="K799" s="38"/>
      <c r="L799" s="38"/>
      <c r="M799" s="38"/>
      <c r="N799" s="38"/>
      <c r="O799" s="38"/>
      <c r="P799" s="38"/>
      <c r="Q799" s="38"/>
      <c r="R799" s="38"/>
      <c r="S799" s="38"/>
      <c r="T799" s="38"/>
      <c r="U799" s="38"/>
      <c r="V799" s="38"/>
      <c r="W799" s="38"/>
      <c r="X799" s="38"/>
      <c r="Y799" s="38"/>
    </row>
    <row r="800" ht="15.75" customHeight="1">
      <c r="A800" s="38"/>
      <c r="B800" s="38"/>
      <c r="C800" s="38"/>
      <c r="D800" s="38"/>
      <c r="E800" s="38"/>
      <c r="F800" s="38"/>
      <c r="G800" s="38"/>
      <c r="H800" s="38"/>
      <c r="I800" s="38"/>
      <c r="J800" s="38"/>
      <c r="K800" s="38"/>
      <c r="L800" s="38"/>
      <c r="M800" s="38"/>
      <c r="N800" s="38"/>
      <c r="O800" s="38"/>
      <c r="P800" s="38"/>
      <c r="Q800" s="38"/>
      <c r="R800" s="38"/>
      <c r="S800" s="38"/>
      <c r="T800" s="38"/>
      <c r="U800" s="38"/>
      <c r="V800" s="38"/>
      <c r="W800" s="38"/>
      <c r="X800" s="38"/>
      <c r="Y800" s="38"/>
    </row>
    <row r="801" ht="15.75" customHeight="1">
      <c r="A801" s="38"/>
      <c r="B801" s="38"/>
      <c r="C801" s="38"/>
      <c r="D801" s="38"/>
      <c r="E801" s="38"/>
      <c r="F801" s="38"/>
      <c r="G801" s="38"/>
      <c r="H801" s="38"/>
      <c r="I801" s="38"/>
      <c r="J801" s="38"/>
      <c r="K801" s="38"/>
      <c r="L801" s="38"/>
      <c r="M801" s="38"/>
      <c r="N801" s="38"/>
      <c r="O801" s="38"/>
      <c r="P801" s="38"/>
      <c r="Q801" s="38"/>
      <c r="R801" s="38"/>
      <c r="S801" s="38"/>
      <c r="T801" s="38"/>
      <c r="U801" s="38"/>
      <c r="V801" s="38"/>
      <c r="W801" s="38"/>
      <c r="X801" s="38"/>
      <c r="Y801" s="38"/>
    </row>
    <row r="802" ht="15.75" customHeight="1">
      <c r="A802" s="38"/>
      <c r="B802" s="38"/>
      <c r="C802" s="38"/>
      <c r="D802" s="38"/>
      <c r="E802" s="38"/>
      <c r="F802" s="38"/>
      <c r="G802" s="38"/>
      <c r="H802" s="38"/>
      <c r="I802" s="38"/>
      <c r="J802" s="38"/>
      <c r="K802" s="38"/>
      <c r="L802" s="38"/>
      <c r="M802" s="38"/>
      <c r="N802" s="38"/>
      <c r="O802" s="38"/>
      <c r="P802" s="38"/>
      <c r="Q802" s="38"/>
      <c r="R802" s="38"/>
      <c r="S802" s="38"/>
      <c r="T802" s="38"/>
      <c r="U802" s="38"/>
      <c r="V802" s="38"/>
      <c r="W802" s="38"/>
      <c r="X802" s="38"/>
      <c r="Y802" s="38"/>
    </row>
    <row r="803" ht="15.75" customHeight="1">
      <c r="A803" s="38"/>
      <c r="B803" s="38"/>
      <c r="C803" s="38"/>
      <c r="D803" s="38"/>
      <c r="E803" s="38"/>
      <c r="F803" s="38"/>
      <c r="G803" s="38"/>
      <c r="H803" s="38"/>
      <c r="I803" s="38"/>
      <c r="J803" s="38"/>
      <c r="K803" s="38"/>
      <c r="L803" s="38"/>
      <c r="M803" s="38"/>
      <c r="N803" s="38"/>
      <c r="O803" s="38"/>
      <c r="P803" s="38"/>
      <c r="Q803" s="38"/>
      <c r="R803" s="38"/>
      <c r="S803" s="38"/>
      <c r="T803" s="38"/>
      <c r="U803" s="38"/>
      <c r="V803" s="38"/>
      <c r="W803" s="38"/>
      <c r="X803" s="38"/>
      <c r="Y803" s="38"/>
    </row>
    <row r="804" ht="15.75" customHeight="1">
      <c r="A804" s="38"/>
      <c r="B804" s="38"/>
      <c r="C804" s="38"/>
      <c r="D804" s="38"/>
      <c r="E804" s="38"/>
      <c r="F804" s="38"/>
      <c r="G804" s="38"/>
      <c r="H804" s="38"/>
      <c r="I804" s="38"/>
      <c r="J804" s="38"/>
      <c r="K804" s="38"/>
      <c r="L804" s="38"/>
      <c r="M804" s="38"/>
      <c r="N804" s="38"/>
      <c r="O804" s="38"/>
      <c r="P804" s="38"/>
      <c r="Q804" s="38"/>
      <c r="R804" s="38"/>
      <c r="S804" s="38"/>
      <c r="T804" s="38"/>
      <c r="U804" s="38"/>
      <c r="V804" s="38"/>
      <c r="W804" s="38"/>
      <c r="X804" s="38"/>
      <c r="Y804" s="38"/>
    </row>
    <row r="805" ht="15.75" customHeight="1">
      <c r="A805" s="38"/>
      <c r="B805" s="38"/>
      <c r="C805" s="38"/>
      <c r="D805" s="38"/>
      <c r="E805" s="38"/>
      <c r="F805" s="38"/>
      <c r="G805" s="38"/>
      <c r="H805" s="38"/>
      <c r="I805" s="38"/>
      <c r="J805" s="38"/>
      <c r="K805" s="38"/>
      <c r="L805" s="38"/>
      <c r="M805" s="38"/>
      <c r="N805" s="38"/>
      <c r="O805" s="38"/>
      <c r="P805" s="38"/>
      <c r="Q805" s="38"/>
      <c r="R805" s="38"/>
      <c r="S805" s="38"/>
      <c r="T805" s="38"/>
      <c r="U805" s="38"/>
      <c r="V805" s="38"/>
      <c r="W805" s="38"/>
      <c r="X805" s="38"/>
      <c r="Y805" s="38"/>
    </row>
    <row r="806" ht="15.75" customHeight="1">
      <c r="A806" s="38"/>
      <c r="B806" s="38"/>
      <c r="C806" s="38"/>
      <c r="D806" s="38"/>
      <c r="E806" s="38"/>
      <c r="F806" s="38"/>
      <c r="G806" s="38"/>
      <c r="H806" s="38"/>
      <c r="I806" s="38"/>
      <c r="J806" s="38"/>
      <c r="K806" s="38"/>
      <c r="L806" s="38"/>
      <c r="M806" s="38"/>
      <c r="N806" s="38"/>
      <c r="O806" s="38"/>
      <c r="P806" s="38"/>
      <c r="Q806" s="38"/>
      <c r="R806" s="38"/>
      <c r="S806" s="38"/>
      <c r="T806" s="38"/>
      <c r="U806" s="38"/>
      <c r="V806" s="38"/>
      <c r="W806" s="38"/>
      <c r="X806" s="38"/>
      <c r="Y806" s="38"/>
    </row>
    <row r="807" ht="15.75" customHeight="1">
      <c r="A807" s="38"/>
      <c r="B807" s="38"/>
      <c r="C807" s="38"/>
      <c r="D807" s="38"/>
      <c r="E807" s="38"/>
      <c r="F807" s="38"/>
      <c r="G807" s="38"/>
      <c r="H807" s="38"/>
      <c r="I807" s="38"/>
      <c r="J807" s="38"/>
      <c r="K807" s="38"/>
      <c r="L807" s="38"/>
      <c r="M807" s="38"/>
      <c r="N807" s="38"/>
      <c r="O807" s="38"/>
      <c r="P807" s="38"/>
      <c r="Q807" s="38"/>
      <c r="R807" s="38"/>
      <c r="S807" s="38"/>
      <c r="T807" s="38"/>
      <c r="U807" s="38"/>
      <c r="V807" s="38"/>
      <c r="W807" s="38"/>
      <c r="X807" s="38"/>
      <c r="Y807" s="38"/>
    </row>
    <row r="808" ht="15.75" customHeight="1">
      <c r="A808" s="38"/>
      <c r="B808" s="38"/>
      <c r="C808" s="38"/>
      <c r="D808" s="38"/>
      <c r="E808" s="38"/>
      <c r="F808" s="38"/>
      <c r="G808" s="38"/>
      <c r="H808" s="38"/>
      <c r="I808" s="38"/>
      <c r="J808" s="38"/>
      <c r="K808" s="38"/>
      <c r="L808" s="38"/>
      <c r="M808" s="38"/>
      <c r="N808" s="38"/>
      <c r="O808" s="38"/>
      <c r="P808" s="38"/>
      <c r="Q808" s="38"/>
      <c r="R808" s="38"/>
      <c r="S808" s="38"/>
      <c r="T808" s="38"/>
      <c r="U808" s="38"/>
      <c r="V808" s="38"/>
      <c r="W808" s="38"/>
      <c r="X808" s="38"/>
      <c r="Y808" s="38"/>
    </row>
    <row r="809" ht="15.75" customHeight="1">
      <c r="A809" s="38"/>
      <c r="B809" s="38"/>
      <c r="C809" s="38"/>
      <c r="D809" s="38"/>
      <c r="E809" s="38"/>
      <c r="F809" s="38"/>
      <c r="G809" s="38"/>
      <c r="H809" s="38"/>
      <c r="I809" s="38"/>
      <c r="J809" s="38"/>
      <c r="K809" s="38"/>
      <c r="L809" s="38"/>
      <c r="M809" s="38"/>
      <c r="N809" s="38"/>
      <c r="O809" s="38"/>
      <c r="P809" s="38"/>
      <c r="Q809" s="38"/>
      <c r="R809" s="38"/>
      <c r="S809" s="38"/>
      <c r="T809" s="38"/>
      <c r="U809" s="38"/>
      <c r="V809" s="38"/>
      <c r="W809" s="38"/>
      <c r="X809" s="38"/>
      <c r="Y809" s="38"/>
    </row>
    <row r="810" ht="15.75" customHeight="1">
      <c r="A810" s="38"/>
      <c r="B810" s="38"/>
      <c r="C810" s="38"/>
      <c r="D810" s="38"/>
      <c r="E810" s="38"/>
      <c r="F810" s="38"/>
      <c r="G810" s="38"/>
      <c r="H810" s="38"/>
      <c r="I810" s="38"/>
      <c r="J810" s="38"/>
      <c r="K810" s="38"/>
      <c r="L810" s="38"/>
      <c r="M810" s="38"/>
      <c r="N810" s="38"/>
      <c r="O810" s="38"/>
      <c r="P810" s="38"/>
      <c r="Q810" s="38"/>
      <c r="R810" s="38"/>
      <c r="S810" s="38"/>
      <c r="T810" s="38"/>
      <c r="U810" s="38"/>
      <c r="V810" s="38"/>
      <c r="W810" s="38"/>
      <c r="X810" s="38"/>
      <c r="Y810" s="38"/>
    </row>
    <row r="811" ht="15.75" customHeight="1">
      <c r="A811" s="38"/>
      <c r="B811" s="38"/>
      <c r="C811" s="38"/>
      <c r="D811" s="38"/>
      <c r="E811" s="38"/>
      <c r="F811" s="38"/>
      <c r="G811" s="38"/>
      <c r="H811" s="38"/>
      <c r="I811" s="38"/>
      <c r="J811" s="38"/>
      <c r="K811" s="38"/>
      <c r="L811" s="38"/>
      <c r="M811" s="38"/>
      <c r="N811" s="38"/>
      <c r="O811" s="38"/>
      <c r="P811" s="38"/>
      <c r="Q811" s="38"/>
      <c r="R811" s="38"/>
      <c r="S811" s="38"/>
      <c r="T811" s="38"/>
      <c r="U811" s="38"/>
      <c r="V811" s="38"/>
      <c r="W811" s="38"/>
      <c r="X811" s="38"/>
      <c r="Y811" s="38"/>
    </row>
    <row r="812" ht="15.75" customHeight="1">
      <c r="A812" s="38"/>
      <c r="B812" s="38"/>
      <c r="C812" s="38"/>
      <c r="D812" s="38"/>
      <c r="E812" s="38"/>
      <c r="F812" s="38"/>
      <c r="G812" s="38"/>
      <c r="H812" s="38"/>
      <c r="I812" s="38"/>
      <c r="J812" s="38"/>
      <c r="K812" s="38"/>
      <c r="L812" s="38"/>
      <c r="M812" s="38"/>
      <c r="N812" s="38"/>
      <c r="O812" s="38"/>
      <c r="P812" s="38"/>
      <c r="Q812" s="38"/>
      <c r="R812" s="38"/>
      <c r="S812" s="38"/>
      <c r="T812" s="38"/>
      <c r="U812" s="38"/>
      <c r="V812" s="38"/>
      <c r="W812" s="38"/>
      <c r="X812" s="38"/>
      <c r="Y812" s="38"/>
    </row>
    <row r="813" ht="15.75" customHeight="1">
      <c r="A813" s="38"/>
      <c r="B813" s="38"/>
      <c r="C813" s="38"/>
      <c r="D813" s="38"/>
      <c r="E813" s="38"/>
      <c r="F813" s="38"/>
      <c r="G813" s="38"/>
      <c r="H813" s="38"/>
      <c r="I813" s="38"/>
      <c r="J813" s="38"/>
      <c r="K813" s="38"/>
      <c r="L813" s="38"/>
      <c r="M813" s="38"/>
      <c r="N813" s="38"/>
      <c r="O813" s="38"/>
      <c r="P813" s="38"/>
      <c r="Q813" s="38"/>
      <c r="R813" s="38"/>
      <c r="S813" s="38"/>
      <c r="T813" s="38"/>
      <c r="U813" s="38"/>
      <c r="V813" s="38"/>
      <c r="W813" s="38"/>
      <c r="X813" s="38"/>
      <c r="Y813" s="38"/>
    </row>
    <row r="814" ht="15.75" customHeight="1">
      <c r="A814" s="38"/>
      <c r="B814" s="38"/>
      <c r="C814" s="38"/>
      <c r="D814" s="38"/>
      <c r="E814" s="38"/>
      <c r="F814" s="38"/>
      <c r="G814" s="38"/>
      <c r="H814" s="38"/>
      <c r="I814" s="38"/>
      <c r="J814" s="38"/>
      <c r="K814" s="38"/>
      <c r="L814" s="38"/>
      <c r="M814" s="38"/>
      <c r="N814" s="38"/>
      <c r="O814" s="38"/>
      <c r="P814" s="38"/>
      <c r="Q814" s="38"/>
      <c r="R814" s="38"/>
      <c r="S814" s="38"/>
      <c r="T814" s="38"/>
      <c r="U814" s="38"/>
      <c r="V814" s="38"/>
      <c r="W814" s="38"/>
      <c r="X814" s="38"/>
      <c r="Y814" s="38"/>
    </row>
    <row r="815" ht="15.75" customHeight="1">
      <c r="A815" s="38"/>
      <c r="B815" s="38"/>
      <c r="C815" s="38"/>
      <c r="D815" s="38"/>
      <c r="E815" s="38"/>
      <c r="F815" s="38"/>
      <c r="G815" s="38"/>
      <c r="H815" s="38"/>
      <c r="I815" s="38"/>
      <c r="J815" s="38"/>
      <c r="K815" s="38"/>
      <c r="L815" s="38"/>
      <c r="M815" s="38"/>
      <c r="N815" s="38"/>
      <c r="O815" s="38"/>
      <c r="P815" s="38"/>
      <c r="Q815" s="38"/>
      <c r="R815" s="38"/>
      <c r="S815" s="38"/>
      <c r="T815" s="38"/>
      <c r="U815" s="38"/>
      <c r="V815" s="38"/>
      <c r="W815" s="38"/>
      <c r="X815" s="38"/>
      <c r="Y815" s="38"/>
    </row>
    <row r="816" ht="15.75" customHeight="1">
      <c r="A816" s="38"/>
      <c r="B816" s="38"/>
      <c r="C816" s="38"/>
      <c r="D816" s="38"/>
      <c r="E816" s="38"/>
      <c r="F816" s="38"/>
      <c r="G816" s="38"/>
      <c r="H816" s="38"/>
      <c r="I816" s="38"/>
      <c r="J816" s="38"/>
      <c r="K816" s="38"/>
      <c r="L816" s="38"/>
      <c r="M816" s="38"/>
      <c r="N816" s="38"/>
      <c r="O816" s="38"/>
      <c r="P816" s="38"/>
      <c r="Q816" s="38"/>
      <c r="R816" s="38"/>
      <c r="S816" s="38"/>
      <c r="T816" s="38"/>
      <c r="U816" s="38"/>
      <c r="V816" s="38"/>
      <c r="W816" s="38"/>
      <c r="X816" s="38"/>
      <c r="Y816" s="38"/>
    </row>
    <row r="817" ht="15.75" customHeight="1">
      <c r="A817" s="38"/>
      <c r="B817" s="38"/>
      <c r="C817" s="38"/>
      <c r="D817" s="38"/>
      <c r="E817" s="38"/>
      <c r="F817" s="38"/>
      <c r="G817" s="38"/>
      <c r="H817" s="38"/>
      <c r="I817" s="38"/>
      <c r="J817" s="38"/>
      <c r="K817" s="38"/>
      <c r="L817" s="38"/>
      <c r="M817" s="38"/>
      <c r="N817" s="38"/>
      <c r="O817" s="38"/>
      <c r="P817" s="38"/>
      <c r="Q817" s="38"/>
      <c r="R817" s="38"/>
      <c r="S817" s="38"/>
      <c r="T817" s="38"/>
      <c r="U817" s="38"/>
      <c r="V817" s="38"/>
      <c r="W817" s="38"/>
      <c r="X817" s="38"/>
      <c r="Y817" s="38"/>
    </row>
    <row r="818" ht="15.75" customHeight="1">
      <c r="A818" s="38"/>
      <c r="B818" s="38"/>
      <c r="C818" s="38"/>
      <c r="D818" s="38"/>
      <c r="E818" s="38"/>
      <c r="F818" s="38"/>
      <c r="G818" s="38"/>
      <c r="H818" s="38"/>
      <c r="I818" s="38"/>
      <c r="J818" s="38"/>
      <c r="K818" s="38"/>
      <c r="L818" s="38"/>
      <c r="M818" s="38"/>
      <c r="N818" s="38"/>
      <c r="O818" s="38"/>
      <c r="P818" s="38"/>
      <c r="Q818" s="38"/>
      <c r="R818" s="38"/>
      <c r="S818" s="38"/>
      <c r="T818" s="38"/>
      <c r="U818" s="38"/>
      <c r="V818" s="38"/>
      <c r="W818" s="38"/>
      <c r="X818" s="38"/>
      <c r="Y818" s="38"/>
    </row>
    <row r="819" ht="15.75" customHeight="1">
      <c r="A819" s="38"/>
      <c r="B819" s="38"/>
      <c r="C819" s="38"/>
      <c r="D819" s="38"/>
      <c r="E819" s="38"/>
      <c r="F819" s="38"/>
      <c r="G819" s="38"/>
      <c r="H819" s="38"/>
      <c r="I819" s="38"/>
      <c r="J819" s="38"/>
      <c r="K819" s="38"/>
      <c r="L819" s="38"/>
      <c r="M819" s="38"/>
      <c r="N819" s="38"/>
      <c r="O819" s="38"/>
      <c r="P819" s="38"/>
      <c r="Q819" s="38"/>
      <c r="R819" s="38"/>
      <c r="S819" s="38"/>
      <c r="T819" s="38"/>
      <c r="U819" s="38"/>
      <c r="V819" s="38"/>
      <c r="W819" s="38"/>
      <c r="X819" s="38"/>
      <c r="Y819" s="38"/>
    </row>
    <row r="820" ht="15.75" customHeight="1">
      <c r="A820" s="38"/>
      <c r="B820" s="38"/>
      <c r="C820" s="38"/>
      <c r="D820" s="38"/>
      <c r="E820" s="38"/>
      <c r="F820" s="38"/>
      <c r="G820" s="38"/>
      <c r="H820" s="38"/>
      <c r="I820" s="38"/>
      <c r="J820" s="38"/>
      <c r="K820" s="38"/>
      <c r="L820" s="38"/>
      <c r="M820" s="38"/>
      <c r="N820" s="38"/>
      <c r="O820" s="38"/>
      <c r="P820" s="38"/>
      <c r="Q820" s="38"/>
      <c r="R820" s="38"/>
      <c r="S820" s="38"/>
      <c r="T820" s="38"/>
      <c r="U820" s="38"/>
      <c r="V820" s="38"/>
      <c r="W820" s="38"/>
      <c r="X820" s="38"/>
      <c r="Y820" s="38"/>
    </row>
    <row r="821" ht="15.75" customHeight="1">
      <c r="A821" s="38"/>
      <c r="B821" s="38"/>
      <c r="C821" s="38"/>
      <c r="D821" s="38"/>
      <c r="E821" s="38"/>
      <c r="F821" s="38"/>
      <c r="G821" s="38"/>
      <c r="H821" s="38"/>
      <c r="I821" s="38"/>
      <c r="J821" s="38"/>
      <c r="K821" s="38"/>
      <c r="L821" s="38"/>
      <c r="M821" s="38"/>
      <c r="N821" s="38"/>
      <c r="O821" s="38"/>
      <c r="P821" s="38"/>
      <c r="Q821" s="38"/>
      <c r="R821" s="38"/>
      <c r="S821" s="38"/>
      <c r="T821" s="38"/>
      <c r="U821" s="38"/>
      <c r="V821" s="38"/>
      <c r="W821" s="38"/>
      <c r="X821" s="38"/>
      <c r="Y821" s="38"/>
    </row>
    <row r="822" ht="15.75" customHeight="1">
      <c r="A822" s="38"/>
      <c r="B822" s="38"/>
      <c r="C822" s="38"/>
      <c r="D822" s="38"/>
      <c r="E822" s="38"/>
      <c r="F822" s="38"/>
      <c r="G822" s="38"/>
      <c r="H822" s="38"/>
      <c r="I822" s="38"/>
      <c r="J822" s="38"/>
      <c r="K822" s="38"/>
      <c r="L822" s="38"/>
      <c r="M822" s="38"/>
      <c r="N822" s="38"/>
      <c r="O822" s="38"/>
      <c r="P822" s="38"/>
      <c r="Q822" s="38"/>
      <c r="R822" s="38"/>
      <c r="S822" s="38"/>
      <c r="T822" s="38"/>
      <c r="U822" s="38"/>
      <c r="V822" s="38"/>
      <c r="W822" s="38"/>
      <c r="X822" s="38"/>
      <c r="Y822" s="38"/>
    </row>
    <row r="823" ht="15.75" customHeight="1">
      <c r="A823" s="38"/>
      <c r="B823" s="38"/>
      <c r="C823" s="38"/>
      <c r="D823" s="38"/>
      <c r="E823" s="38"/>
      <c r="F823" s="38"/>
      <c r="G823" s="38"/>
      <c r="H823" s="38"/>
      <c r="I823" s="38"/>
      <c r="J823" s="38"/>
      <c r="K823" s="38"/>
      <c r="L823" s="38"/>
      <c r="M823" s="38"/>
      <c r="N823" s="38"/>
      <c r="O823" s="38"/>
      <c r="P823" s="38"/>
      <c r="Q823" s="38"/>
      <c r="R823" s="38"/>
      <c r="S823" s="38"/>
      <c r="T823" s="38"/>
      <c r="U823" s="38"/>
      <c r="V823" s="38"/>
      <c r="W823" s="38"/>
      <c r="X823" s="38"/>
      <c r="Y823" s="38"/>
    </row>
    <row r="824" ht="15.75" customHeight="1">
      <c r="A824" s="38"/>
      <c r="B824" s="38"/>
      <c r="C824" s="38"/>
      <c r="D824" s="38"/>
      <c r="E824" s="38"/>
      <c r="F824" s="38"/>
      <c r="G824" s="38"/>
      <c r="H824" s="38"/>
      <c r="I824" s="38"/>
      <c r="J824" s="38"/>
      <c r="K824" s="38"/>
      <c r="L824" s="38"/>
      <c r="M824" s="38"/>
      <c r="N824" s="38"/>
      <c r="O824" s="38"/>
      <c r="P824" s="38"/>
      <c r="Q824" s="38"/>
      <c r="R824" s="38"/>
      <c r="S824" s="38"/>
      <c r="T824" s="38"/>
      <c r="U824" s="38"/>
      <c r="V824" s="38"/>
      <c r="W824" s="38"/>
      <c r="X824" s="38"/>
      <c r="Y824" s="38"/>
    </row>
    <row r="825" ht="15.75" customHeight="1">
      <c r="A825" s="38"/>
      <c r="B825" s="38"/>
      <c r="C825" s="38"/>
      <c r="D825" s="38"/>
      <c r="E825" s="38"/>
      <c r="F825" s="38"/>
      <c r="G825" s="38"/>
      <c r="H825" s="38"/>
      <c r="I825" s="38"/>
      <c r="J825" s="38"/>
      <c r="K825" s="38"/>
      <c r="L825" s="38"/>
      <c r="M825" s="38"/>
      <c r="N825" s="38"/>
      <c r="O825" s="38"/>
      <c r="P825" s="38"/>
      <c r="Q825" s="38"/>
      <c r="R825" s="38"/>
      <c r="S825" s="38"/>
      <c r="T825" s="38"/>
      <c r="U825" s="38"/>
      <c r="V825" s="38"/>
      <c r="W825" s="38"/>
      <c r="X825" s="38"/>
      <c r="Y825" s="38"/>
    </row>
    <row r="826" ht="15.75" customHeight="1">
      <c r="A826" s="38"/>
      <c r="B826" s="38"/>
      <c r="C826" s="38"/>
      <c r="D826" s="38"/>
      <c r="E826" s="38"/>
      <c r="F826" s="38"/>
      <c r="G826" s="38"/>
      <c r="H826" s="38"/>
      <c r="I826" s="38"/>
      <c r="J826" s="38"/>
      <c r="K826" s="38"/>
      <c r="L826" s="38"/>
      <c r="M826" s="38"/>
      <c r="N826" s="38"/>
      <c r="O826" s="38"/>
      <c r="P826" s="38"/>
      <c r="Q826" s="38"/>
      <c r="R826" s="38"/>
      <c r="S826" s="38"/>
      <c r="T826" s="38"/>
      <c r="U826" s="38"/>
      <c r="V826" s="38"/>
      <c r="W826" s="38"/>
      <c r="X826" s="38"/>
      <c r="Y826" s="38"/>
    </row>
    <row r="827" ht="15.75" customHeight="1">
      <c r="A827" s="38"/>
      <c r="B827" s="38"/>
      <c r="C827" s="38"/>
      <c r="D827" s="38"/>
      <c r="E827" s="38"/>
      <c r="F827" s="38"/>
      <c r="G827" s="38"/>
      <c r="H827" s="38"/>
      <c r="I827" s="38"/>
      <c r="J827" s="38"/>
      <c r="K827" s="38"/>
      <c r="L827" s="38"/>
      <c r="M827" s="38"/>
      <c r="N827" s="38"/>
      <c r="O827" s="38"/>
      <c r="P827" s="38"/>
      <c r="Q827" s="38"/>
      <c r="R827" s="38"/>
      <c r="S827" s="38"/>
      <c r="T827" s="38"/>
      <c r="U827" s="38"/>
      <c r="V827" s="38"/>
      <c r="W827" s="38"/>
      <c r="X827" s="38"/>
      <c r="Y827" s="38"/>
    </row>
    <row r="828" ht="15.75" customHeight="1">
      <c r="A828" s="38"/>
      <c r="B828" s="38"/>
      <c r="C828" s="38"/>
      <c r="D828" s="38"/>
      <c r="E828" s="38"/>
      <c r="F828" s="38"/>
      <c r="G828" s="38"/>
      <c r="H828" s="38"/>
      <c r="I828" s="38"/>
      <c r="J828" s="38"/>
      <c r="K828" s="38"/>
      <c r="L828" s="38"/>
      <c r="M828" s="38"/>
      <c r="N828" s="38"/>
      <c r="O828" s="38"/>
      <c r="P828" s="38"/>
      <c r="Q828" s="38"/>
      <c r="R828" s="38"/>
      <c r="S828" s="38"/>
      <c r="T828" s="38"/>
      <c r="U828" s="38"/>
      <c r="V828" s="38"/>
      <c r="W828" s="38"/>
      <c r="X828" s="38"/>
      <c r="Y828" s="38"/>
    </row>
    <row r="829" ht="15.75" customHeight="1">
      <c r="A829" s="38"/>
      <c r="B829" s="38"/>
      <c r="C829" s="38"/>
      <c r="D829" s="38"/>
      <c r="E829" s="38"/>
      <c r="F829" s="38"/>
      <c r="G829" s="38"/>
      <c r="H829" s="38"/>
      <c r="I829" s="38"/>
      <c r="J829" s="38"/>
      <c r="K829" s="38"/>
      <c r="L829" s="38"/>
      <c r="M829" s="38"/>
      <c r="N829" s="38"/>
      <c r="O829" s="38"/>
      <c r="P829" s="38"/>
      <c r="Q829" s="38"/>
      <c r="R829" s="38"/>
      <c r="S829" s="38"/>
      <c r="T829" s="38"/>
      <c r="U829" s="38"/>
      <c r="V829" s="38"/>
      <c r="W829" s="38"/>
      <c r="X829" s="38"/>
      <c r="Y829" s="38"/>
    </row>
    <row r="830" ht="15.75" customHeight="1">
      <c r="A830" s="38"/>
      <c r="B830" s="38"/>
      <c r="C830" s="38"/>
      <c r="D830" s="38"/>
      <c r="E830" s="38"/>
      <c r="F830" s="38"/>
      <c r="G830" s="38"/>
      <c r="H830" s="38"/>
      <c r="I830" s="38"/>
      <c r="J830" s="38"/>
      <c r="K830" s="38"/>
      <c r="L830" s="38"/>
      <c r="M830" s="38"/>
      <c r="N830" s="38"/>
      <c r="O830" s="38"/>
      <c r="P830" s="38"/>
      <c r="Q830" s="38"/>
      <c r="R830" s="38"/>
      <c r="S830" s="38"/>
      <c r="T830" s="38"/>
      <c r="U830" s="38"/>
      <c r="V830" s="38"/>
      <c r="W830" s="38"/>
      <c r="X830" s="38"/>
      <c r="Y830" s="38"/>
    </row>
    <row r="831" ht="15.75" customHeight="1">
      <c r="A831" s="38"/>
      <c r="B831" s="38"/>
      <c r="C831" s="38"/>
      <c r="D831" s="38"/>
      <c r="E831" s="38"/>
      <c r="F831" s="38"/>
      <c r="G831" s="38"/>
      <c r="H831" s="38"/>
      <c r="I831" s="38"/>
      <c r="J831" s="38"/>
      <c r="K831" s="38"/>
      <c r="L831" s="38"/>
      <c r="M831" s="38"/>
      <c r="N831" s="38"/>
      <c r="O831" s="38"/>
      <c r="P831" s="38"/>
      <c r="Q831" s="38"/>
      <c r="R831" s="38"/>
      <c r="S831" s="38"/>
      <c r="T831" s="38"/>
      <c r="U831" s="38"/>
      <c r="V831" s="38"/>
      <c r="W831" s="38"/>
      <c r="X831" s="38"/>
      <c r="Y831" s="38"/>
    </row>
    <row r="832" ht="15.75" customHeight="1">
      <c r="A832" s="38"/>
      <c r="B832" s="38"/>
      <c r="C832" s="38"/>
      <c r="D832" s="38"/>
      <c r="E832" s="38"/>
      <c r="F832" s="38"/>
      <c r="G832" s="38"/>
      <c r="H832" s="38"/>
      <c r="I832" s="38"/>
      <c r="J832" s="38"/>
      <c r="K832" s="38"/>
      <c r="L832" s="38"/>
      <c r="M832" s="38"/>
      <c r="N832" s="38"/>
      <c r="O832" s="38"/>
      <c r="P832" s="38"/>
      <c r="Q832" s="38"/>
      <c r="R832" s="38"/>
      <c r="S832" s="38"/>
      <c r="T832" s="38"/>
      <c r="U832" s="38"/>
      <c r="V832" s="38"/>
      <c r="W832" s="38"/>
      <c r="X832" s="38"/>
      <c r="Y832" s="38"/>
    </row>
    <row r="833" ht="15.75" customHeight="1">
      <c r="A833" s="38"/>
      <c r="B833" s="38"/>
      <c r="C833" s="38"/>
      <c r="D833" s="38"/>
      <c r="E833" s="38"/>
      <c r="F833" s="38"/>
      <c r="G833" s="38"/>
      <c r="H833" s="38"/>
      <c r="I833" s="38"/>
      <c r="J833" s="38"/>
      <c r="K833" s="38"/>
      <c r="L833" s="38"/>
      <c r="M833" s="38"/>
      <c r="N833" s="38"/>
      <c r="O833" s="38"/>
      <c r="P833" s="38"/>
      <c r="Q833" s="38"/>
      <c r="R833" s="38"/>
      <c r="S833" s="38"/>
      <c r="T833" s="38"/>
      <c r="U833" s="38"/>
      <c r="V833" s="38"/>
      <c r="W833" s="38"/>
      <c r="X833" s="38"/>
      <c r="Y833" s="38"/>
    </row>
    <row r="834" ht="15.75" customHeight="1">
      <c r="A834" s="38"/>
      <c r="B834" s="38"/>
      <c r="C834" s="38"/>
      <c r="D834" s="38"/>
      <c r="E834" s="38"/>
      <c r="F834" s="38"/>
      <c r="G834" s="38"/>
      <c r="H834" s="38"/>
      <c r="I834" s="38"/>
      <c r="J834" s="38"/>
      <c r="K834" s="38"/>
      <c r="L834" s="38"/>
      <c r="M834" s="38"/>
      <c r="N834" s="38"/>
      <c r="O834" s="38"/>
      <c r="P834" s="38"/>
      <c r="Q834" s="38"/>
      <c r="R834" s="38"/>
      <c r="S834" s="38"/>
      <c r="T834" s="38"/>
      <c r="U834" s="38"/>
      <c r="V834" s="38"/>
      <c r="W834" s="38"/>
      <c r="X834" s="38"/>
      <c r="Y834" s="38"/>
    </row>
    <row r="835" ht="15.75" customHeight="1">
      <c r="A835" s="38"/>
      <c r="B835" s="38"/>
      <c r="C835" s="38"/>
      <c r="D835" s="38"/>
      <c r="E835" s="38"/>
      <c r="F835" s="38"/>
      <c r="G835" s="38"/>
      <c r="H835" s="38"/>
      <c r="I835" s="38"/>
      <c r="J835" s="38"/>
      <c r="K835" s="38"/>
      <c r="L835" s="38"/>
      <c r="M835" s="38"/>
      <c r="N835" s="38"/>
      <c r="O835" s="38"/>
      <c r="P835" s="38"/>
      <c r="Q835" s="38"/>
      <c r="R835" s="38"/>
      <c r="S835" s="38"/>
      <c r="T835" s="38"/>
      <c r="U835" s="38"/>
      <c r="V835" s="38"/>
      <c r="W835" s="38"/>
      <c r="X835" s="38"/>
      <c r="Y835" s="38"/>
    </row>
    <row r="836" ht="15.75" customHeight="1">
      <c r="A836" s="38"/>
      <c r="B836" s="38"/>
      <c r="C836" s="38"/>
      <c r="D836" s="38"/>
      <c r="E836" s="38"/>
      <c r="F836" s="38"/>
      <c r="G836" s="38"/>
      <c r="H836" s="38"/>
      <c r="I836" s="38"/>
      <c r="J836" s="38"/>
      <c r="K836" s="38"/>
      <c r="L836" s="38"/>
      <c r="M836" s="38"/>
      <c r="N836" s="38"/>
      <c r="O836" s="38"/>
      <c r="P836" s="38"/>
      <c r="Q836" s="38"/>
      <c r="R836" s="38"/>
      <c r="S836" s="38"/>
      <c r="T836" s="38"/>
      <c r="U836" s="38"/>
      <c r="V836" s="38"/>
      <c r="W836" s="38"/>
      <c r="X836" s="38"/>
      <c r="Y836" s="38"/>
    </row>
    <row r="837" ht="15.75" customHeight="1">
      <c r="A837" s="38"/>
      <c r="B837" s="38"/>
      <c r="C837" s="38"/>
      <c r="D837" s="38"/>
      <c r="E837" s="38"/>
      <c r="F837" s="38"/>
      <c r="G837" s="38"/>
      <c r="H837" s="38"/>
      <c r="I837" s="38"/>
      <c r="J837" s="38"/>
      <c r="K837" s="38"/>
      <c r="L837" s="38"/>
      <c r="M837" s="38"/>
      <c r="N837" s="38"/>
      <c r="O837" s="38"/>
      <c r="P837" s="38"/>
      <c r="Q837" s="38"/>
      <c r="R837" s="38"/>
      <c r="S837" s="38"/>
      <c r="T837" s="38"/>
      <c r="U837" s="38"/>
      <c r="V837" s="38"/>
      <c r="W837" s="38"/>
      <c r="X837" s="38"/>
      <c r="Y837" s="38"/>
    </row>
    <row r="838" ht="15.75" customHeight="1">
      <c r="A838" s="38"/>
      <c r="B838" s="38"/>
      <c r="C838" s="38"/>
      <c r="D838" s="38"/>
      <c r="E838" s="38"/>
      <c r="F838" s="38"/>
      <c r="G838" s="38"/>
      <c r="H838" s="38"/>
      <c r="I838" s="38"/>
      <c r="J838" s="38"/>
      <c r="K838" s="38"/>
      <c r="L838" s="38"/>
      <c r="M838" s="38"/>
      <c r="N838" s="38"/>
      <c r="O838" s="38"/>
      <c r="P838" s="38"/>
      <c r="Q838" s="38"/>
      <c r="R838" s="38"/>
      <c r="S838" s="38"/>
      <c r="T838" s="38"/>
      <c r="U838" s="38"/>
      <c r="V838" s="38"/>
      <c r="W838" s="38"/>
      <c r="X838" s="38"/>
      <c r="Y838" s="38"/>
    </row>
    <row r="839" ht="15.75" customHeight="1">
      <c r="A839" s="38"/>
      <c r="B839" s="38"/>
      <c r="C839" s="38"/>
      <c r="D839" s="38"/>
      <c r="E839" s="38"/>
      <c r="F839" s="38"/>
      <c r="G839" s="38"/>
      <c r="H839" s="38"/>
      <c r="I839" s="38"/>
      <c r="J839" s="38"/>
      <c r="K839" s="38"/>
      <c r="L839" s="38"/>
      <c r="M839" s="38"/>
      <c r="N839" s="38"/>
      <c r="O839" s="38"/>
      <c r="P839" s="38"/>
      <c r="Q839" s="38"/>
      <c r="R839" s="38"/>
      <c r="S839" s="38"/>
      <c r="T839" s="38"/>
      <c r="U839" s="38"/>
      <c r="V839" s="38"/>
      <c r="W839" s="38"/>
      <c r="X839" s="38"/>
      <c r="Y839" s="38"/>
    </row>
    <row r="840" ht="15.75" customHeight="1">
      <c r="A840" s="38"/>
      <c r="B840" s="38"/>
      <c r="C840" s="38"/>
      <c r="D840" s="38"/>
      <c r="E840" s="38"/>
      <c r="F840" s="38"/>
      <c r="G840" s="38"/>
      <c r="H840" s="38"/>
      <c r="I840" s="38"/>
      <c r="J840" s="38"/>
      <c r="K840" s="38"/>
      <c r="L840" s="38"/>
      <c r="M840" s="38"/>
      <c r="N840" s="38"/>
      <c r="O840" s="38"/>
      <c r="P840" s="38"/>
      <c r="Q840" s="38"/>
      <c r="R840" s="38"/>
      <c r="S840" s="38"/>
      <c r="T840" s="38"/>
      <c r="U840" s="38"/>
      <c r="V840" s="38"/>
      <c r="W840" s="38"/>
      <c r="X840" s="38"/>
      <c r="Y840" s="38"/>
    </row>
    <row r="841" ht="15.75" customHeight="1">
      <c r="A841" s="38"/>
      <c r="B841" s="38"/>
      <c r="C841" s="38"/>
      <c r="D841" s="38"/>
      <c r="E841" s="38"/>
      <c r="F841" s="38"/>
      <c r="G841" s="38"/>
      <c r="H841" s="38"/>
      <c r="I841" s="38"/>
      <c r="J841" s="38"/>
      <c r="K841" s="38"/>
      <c r="L841" s="38"/>
      <c r="M841" s="38"/>
      <c r="N841" s="38"/>
      <c r="O841" s="38"/>
      <c r="P841" s="38"/>
      <c r="Q841" s="38"/>
      <c r="R841" s="38"/>
      <c r="S841" s="38"/>
      <c r="T841" s="38"/>
      <c r="U841" s="38"/>
      <c r="V841" s="38"/>
      <c r="W841" s="38"/>
      <c r="X841" s="38"/>
      <c r="Y841" s="38"/>
    </row>
    <row r="842" ht="15.75" customHeight="1">
      <c r="A842" s="38"/>
      <c r="B842" s="38"/>
      <c r="C842" s="38"/>
      <c r="D842" s="38"/>
      <c r="E842" s="38"/>
      <c r="F842" s="38"/>
      <c r="G842" s="38"/>
      <c r="H842" s="38"/>
      <c r="I842" s="38"/>
      <c r="J842" s="38"/>
      <c r="K842" s="38"/>
      <c r="L842" s="38"/>
      <c r="M842" s="38"/>
      <c r="N842" s="38"/>
      <c r="O842" s="38"/>
      <c r="P842" s="38"/>
      <c r="Q842" s="38"/>
      <c r="R842" s="38"/>
      <c r="S842" s="38"/>
      <c r="T842" s="38"/>
      <c r="U842" s="38"/>
      <c r="V842" s="38"/>
      <c r="W842" s="38"/>
      <c r="X842" s="38"/>
      <c r="Y842" s="38"/>
    </row>
    <row r="843" ht="15.75" customHeight="1">
      <c r="A843" s="38"/>
      <c r="B843" s="38"/>
      <c r="C843" s="38"/>
      <c r="D843" s="38"/>
      <c r="E843" s="38"/>
      <c r="F843" s="38"/>
      <c r="G843" s="38"/>
      <c r="H843" s="38"/>
      <c r="I843" s="38"/>
      <c r="J843" s="38"/>
      <c r="K843" s="38"/>
      <c r="L843" s="38"/>
      <c r="M843" s="38"/>
      <c r="N843" s="38"/>
      <c r="O843" s="38"/>
      <c r="P843" s="38"/>
      <c r="Q843" s="38"/>
      <c r="R843" s="38"/>
      <c r="S843" s="38"/>
      <c r="T843" s="38"/>
      <c r="U843" s="38"/>
      <c r="V843" s="38"/>
      <c r="W843" s="38"/>
      <c r="X843" s="38"/>
      <c r="Y843" s="38"/>
    </row>
    <row r="844" ht="15.75" customHeight="1">
      <c r="A844" s="38"/>
      <c r="B844" s="38"/>
      <c r="C844" s="38"/>
      <c r="D844" s="38"/>
      <c r="E844" s="38"/>
      <c r="F844" s="38"/>
      <c r="G844" s="38"/>
      <c r="H844" s="38"/>
      <c r="I844" s="38"/>
      <c r="J844" s="38"/>
      <c r="K844" s="38"/>
      <c r="L844" s="38"/>
      <c r="M844" s="38"/>
      <c r="N844" s="38"/>
      <c r="O844" s="38"/>
      <c r="P844" s="38"/>
      <c r="Q844" s="38"/>
      <c r="R844" s="38"/>
      <c r="S844" s="38"/>
      <c r="T844" s="38"/>
      <c r="U844" s="38"/>
      <c r="V844" s="38"/>
      <c r="W844" s="38"/>
      <c r="X844" s="38"/>
      <c r="Y844" s="38"/>
    </row>
    <row r="845" ht="15.75" customHeight="1">
      <c r="A845" s="38"/>
      <c r="B845" s="38"/>
      <c r="C845" s="38"/>
      <c r="D845" s="38"/>
      <c r="E845" s="38"/>
      <c r="F845" s="38"/>
      <c r="G845" s="38"/>
      <c r="H845" s="38"/>
      <c r="I845" s="38"/>
      <c r="J845" s="38"/>
      <c r="K845" s="38"/>
      <c r="L845" s="38"/>
      <c r="M845" s="38"/>
      <c r="N845" s="38"/>
      <c r="O845" s="38"/>
      <c r="P845" s="38"/>
      <c r="Q845" s="38"/>
      <c r="R845" s="38"/>
      <c r="S845" s="38"/>
      <c r="T845" s="38"/>
      <c r="U845" s="38"/>
      <c r="V845" s="38"/>
      <c r="W845" s="38"/>
      <c r="X845" s="38"/>
      <c r="Y845" s="38"/>
    </row>
    <row r="846" ht="15.75" customHeight="1">
      <c r="A846" s="38"/>
      <c r="B846" s="38"/>
      <c r="C846" s="38"/>
      <c r="D846" s="38"/>
      <c r="E846" s="38"/>
      <c r="F846" s="38"/>
      <c r="G846" s="38"/>
      <c r="H846" s="38"/>
      <c r="I846" s="38"/>
      <c r="J846" s="38"/>
      <c r="K846" s="38"/>
      <c r="L846" s="38"/>
      <c r="M846" s="38"/>
      <c r="N846" s="38"/>
      <c r="O846" s="38"/>
      <c r="P846" s="38"/>
      <c r="Q846" s="38"/>
      <c r="R846" s="38"/>
      <c r="S846" s="38"/>
      <c r="T846" s="38"/>
      <c r="U846" s="38"/>
      <c r="V846" s="38"/>
      <c r="W846" s="38"/>
      <c r="X846" s="38"/>
      <c r="Y846" s="38"/>
    </row>
    <row r="847" ht="15.75" customHeight="1">
      <c r="A847" s="38"/>
      <c r="B847" s="38"/>
      <c r="C847" s="38"/>
      <c r="D847" s="38"/>
      <c r="E847" s="38"/>
      <c r="F847" s="38"/>
      <c r="G847" s="38"/>
      <c r="H847" s="38"/>
      <c r="I847" s="38"/>
      <c r="J847" s="38"/>
      <c r="K847" s="38"/>
      <c r="L847" s="38"/>
      <c r="M847" s="38"/>
      <c r="N847" s="38"/>
      <c r="O847" s="38"/>
      <c r="P847" s="38"/>
      <c r="Q847" s="38"/>
      <c r="R847" s="38"/>
      <c r="S847" s="38"/>
      <c r="T847" s="38"/>
      <c r="U847" s="38"/>
      <c r="V847" s="38"/>
      <c r="W847" s="38"/>
      <c r="X847" s="38"/>
      <c r="Y847" s="38"/>
    </row>
    <row r="848" ht="15.75" customHeight="1">
      <c r="A848" s="38"/>
      <c r="B848" s="38"/>
      <c r="C848" s="38"/>
      <c r="D848" s="38"/>
      <c r="E848" s="38"/>
      <c r="F848" s="38"/>
      <c r="G848" s="38"/>
      <c r="H848" s="38"/>
      <c r="I848" s="38"/>
      <c r="J848" s="38"/>
      <c r="K848" s="38"/>
      <c r="L848" s="38"/>
      <c r="M848" s="38"/>
      <c r="N848" s="38"/>
      <c r="O848" s="38"/>
      <c r="P848" s="38"/>
      <c r="Q848" s="38"/>
      <c r="R848" s="38"/>
      <c r="S848" s="38"/>
      <c r="T848" s="38"/>
      <c r="U848" s="38"/>
      <c r="V848" s="38"/>
      <c r="W848" s="38"/>
      <c r="X848" s="38"/>
      <c r="Y848" s="38"/>
    </row>
    <row r="849" ht="15.75" customHeight="1">
      <c r="A849" s="38"/>
      <c r="B849" s="38"/>
      <c r="C849" s="38"/>
      <c r="D849" s="38"/>
      <c r="E849" s="38"/>
      <c r="F849" s="38"/>
      <c r="G849" s="38"/>
      <c r="H849" s="38"/>
      <c r="I849" s="38"/>
      <c r="J849" s="38"/>
      <c r="K849" s="38"/>
      <c r="L849" s="38"/>
      <c r="M849" s="38"/>
      <c r="N849" s="38"/>
      <c r="O849" s="38"/>
      <c r="P849" s="38"/>
      <c r="Q849" s="38"/>
      <c r="R849" s="38"/>
      <c r="S849" s="38"/>
      <c r="T849" s="38"/>
      <c r="U849" s="38"/>
      <c r="V849" s="38"/>
      <c r="W849" s="38"/>
      <c r="X849" s="38"/>
      <c r="Y849" s="38"/>
    </row>
    <row r="850" ht="15.75" customHeight="1">
      <c r="A850" s="38"/>
      <c r="B850" s="38"/>
      <c r="C850" s="38"/>
      <c r="D850" s="38"/>
      <c r="E850" s="38"/>
      <c r="F850" s="38"/>
      <c r="G850" s="38"/>
      <c r="H850" s="38"/>
      <c r="I850" s="38"/>
      <c r="J850" s="38"/>
      <c r="K850" s="38"/>
      <c r="L850" s="38"/>
      <c r="M850" s="38"/>
      <c r="N850" s="38"/>
      <c r="O850" s="38"/>
      <c r="P850" s="38"/>
      <c r="Q850" s="38"/>
      <c r="R850" s="38"/>
      <c r="S850" s="38"/>
      <c r="T850" s="38"/>
      <c r="U850" s="38"/>
      <c r="V850" s="38"/>
      <c r="W850" s="38"/>
      <c r="X850" s="38"/>
      <c r="Y850" s="38"/>
    </row>
    <row r="851" ht="15.75" customHeight="1">
      <c r="A851" s="38"/>
      <c r="B851" s="38"/>
      <c r="C851" s="38"/>
      <c r="D851" s="38"/>
      <c r="E851" s="38"/>
      <c r="F851" s="38"/>
      <c r="G851" s="38"/>
      <c r="H851" s="38"/>
      <c r="I851" s="38"/>
      <c r="J851" s="38"/>
      <c r="K851" s="38"/>
      <c r="L851" s="38"/>
      <c r="M851" s="38"/>
      <c r="N851" s="38"/>
      <c r="O851" s="38"/>
      <c r="P851" s="38"/>
      <c r="Q851" s="38"/>
      <c r="R851" s="38"/>
      <c r="S851" s="38"/>
      <c r="T851" s="38"/>
      <c r="U851" s="38"/>
      <c r="V851" s="38"/>
      <c r="W851" s="38"/>
      <c r="X851" s="38"/>
      <c r="Y851" s="38"/>
    </row>
    <row r="852" ht="15.75" customHeight="1">
      <c r="A852" s="38"/>
      <c r="B852" s="38"/>
      <c r="C852" s="38"/>
      <c r="D852" s="38"/>
      <c r="E852" s="38"/>
      <c r="F852" s="38"/>
      <c r="G852" s="38"/>
      <c r="H852" s="38"/>
      <c r="I852" s="38"/>
      <c r="J852" s="38"/>
      <c r="K852" s="38"/>
      <c r="L852" s="38"/>
      <c r="M852" s="38"/>
      <c r="N852" s="38"/>
      <c r="O852" s="38"/>
      <c r="P852" s="38"/>
      <c r="Q852" s="38"/>
      <c r="R852" s="38"/>
      <c r="S852" s="38"/>
      <c r="T852" s="38"/>
      <c r="U852" s="38"/>
      <c r="V852" s="38"/>
      <c r="W852" s="38"/>
      <c r="X852" s="38"/>
      <c r="Y852" s="38"/>
    </row>
    <row r="853" ht="15.75" customHeight="1">
      <c r="A853" s="38"/>
      <c r="B853" s="38"/>
      <c r="C853" s="38"/>
      <c r="D853" s="38"/>
      <c r="E853" s="38"/>
      <c r="F853" s="38"/>
      <c r="G853" s="38"/>
      <c r="H853" s="38"/>
      <c r="I853" s="38"/>
      <c r="J853" s="38"/>
      <c r="K853" s="38"/>
      <c r="L853" s="38"/>
      <c r="M853" s="38"/>
      <c r="N853" s="38"/>
      <c r="O853" s="38"/>
      <c r="P853" s="38"/>
      <c r="Q853" s="38"/>
      <c r="R853" s="38"/>
      <c r="S853" s="38"/>
      <c r="T853" s="38"/>
      <c r="U853" s="38"/>
      <c r="V853" s="38"/>
      <c r="W853" s="38"/>
      <c r="X853" s="38"/>
      <c r="Y853" s="38"/>
    </row>
    <row r="854" ht="15.75" customHeight="1">
      <c r="A854" s="38"/>
      <c r="B854" s="38"/>
      <c r="C854" s="38"/>
      <c r="D854" s="38"/>
      <c r="E854" s="38"/>
      <c r="F854" s="38"/>
      <c r="G854" s="38"/>
      <c r="H854" s="38"/>
      <c r="I854" s="38"/>
      <c r="J854" s="38"/>
      <c r="K854" s="38"/>
      <c r="L854" s="38"/>
      <c r="M854" s="38"/>
      <c r="N854" s="38"/>
      <c r="O854" s="38"/>
      <c r="P854" s="38"/>
      <c r="Q854" s="38"/>
      <c r="R854" s="38"/>
      <c r="S854" s="38"/>
      <c r="T854" s="38"/>
      <c r="U854" s="38"/>
      <c r="V854" s="38"/>
      <c r="W854" s="38"/>
      <c r="X854" s="38"/>
      <c r="Y854" s="38"/>
    </row>
    <row r="855" ht="15.75" customHeight="1">
      <c r="A855" s="38"/>
      <c r="B855" s="38"/>
      <c r="C855" s="38"/>
      <c r="D855" s="38"/>
      <c r="E855" s="38"/>
      <c r="F855" s="38"/>
      <c r="G855" s="38"/>
      <c r="H855" s="38"/>
      <c r="I855" s="38"/>
      <c r="J855" s="38"/>
      <c r="K855" s="38"/>
      <c r="L855" s="38"/>
      <c r="M855" s="38"/>
      <c r="N855" s="38"/>
      <c r="O855" s="38"/>
      <c r="P855" s="38"/>
      <c r="Q855" s="38"/>
      <c r="R855" s="38"/>
      <c r="S855" s="38"/>
      <c r="T855" s="38"/>
      <c r="U855" s="38"/>
      <c r="V855" s="38"/>
      <c r="W855" s="38"/>
      <c r="X855" s="38"/>
      <c r="Y855" s="38"/>
    </row>
    <row r="856" ht="15.75" customHeight="1">
      <c r="A856" s="38"/>
      <c r="B856" s="38"/>
      <c r="C856" s="38"/>
      <c r="D856" s="38"/>
      <c r="E856" s="38"/>
      <c r="F856" s="38"/>
      <c r="G856" s="38"/>
      <c r="H856" s="38"/>
      <c r="I856" s="38"/>
      <c r="J856" s="38"/>
      <c r="K856" s="38"/>
      <c r="L856" s="38"/>
      <c r="M856" s="38"/>
      <c r="N856" s="38"/>
      <c r="O856" s="38"/>
      <c r="P856" s="38"/>
      <c r="Q856" s="38"/>
      <c r="R856" s="38"/>
      <c r="S856" s="38"/>
      <c r="T856" s="38"/>
      <c r="U856" s="38"/>
      <c r="V856" s="38"/>
      <c r="W856" s="38"/>
      <c r="X856" s="38"/>
      <c r="Y856" s="38"/>
    </row>
    <row r="857" ht="15.75" customHeight="1">
      <c r="A857" s="38"/>
      <c r="B857" s="38"/>
      <c r="C857" s="38"/>
      <c r="D857" s="38"/>
      <c r="E857" s="38"/>
      <c r="F857" s="38"/>
      <c r="G857" s="38"/>
      <c r="H857" s="38"/>
      <c r="I857" s="38"/>
      <c r="J857" s="38"/>
      <c r="K857" s="38"/>
      <c r="L857" s="38"/>
      <c r="M857" s="38"/>
      <c r="N857" s="38"/>
      <c r="O857" s="38"/>
      <c r="P857" s="38"/>
      <c r="Q857" s="38"/>
      <c r="R857" s="38"/>
      <c r="S857" s="38"/>
      <c r="T857" s="38"/>
      <c r="U857" s="38"/>
      <c r="V857" s="38"/>
      <c r="W857" s="38"/>
      <c r="X857" s="38"/>
      <c r="Y857" s="38"/>
    </row>
    <row r="858" ht="15.75" customHeight="1">
      <c r="A858" s="38"/>
      <c r="B858" s="38"/>
      <c r="C858" s="38"/>
      <c r="D858" s="38"/>
      <c r="E858" s="38"/>
      <c r="F858" s="38"/>
      <c r="G858" s="38"/>
      <c r="H858" s="38"/>
      <c r="I858" s="38"/>
      <c r="J858" s="38"/>
      <c r="K858" s="38"/>
      <c r="L858" s="38"/>
      <c r="M858" s="38"/>
      <c r="N858" s="38"/>
      <c r="O858" s="38"/>
      <c r="P858" s="38"/>
      <c r="Q858" s="38"/>
      <c r="R858" s="38"/>
      <c r="S858" s="38"/>
      <c r="T858" s="38"/>
      <c r="U858" s="38"/>
      <c r="V858" s="38"/>
      <c r="W858" s="38"/>
      <c r="X858" s="38"/>
      <c r="Y858" s="38"/>
    </row>
    <row r="859" ht="15.75" customHeight="1">
      <c r="A859" s="38"/>
      <c r="B859" s="38"/>
      <c r="C859" s="38"/>
      <c r="D859" s="38"/>
      <c r="E859" s="38"/>
      <c r="F859" s="38"/>
      <c r="G859" s="38"/>
      <c r="H859" s="38"/>
      <c r="I859" s="38"/>
      <c r="J859" s="38"/>
      <c r="K859" s="38"/>
      <c r="L859" s="38"/>
      <c r="M859" s="38"/>
      <c r="N859" s="38"/>
      <c r="O859" s="38"/>
      <c r="P859" s="38"/>
      <c r="Q859" s="38"/>
      <c r="R859" s="38"/>
      <c r="S859" s="38"/>
      <c r="T859" s="38"/>
      <c r="U859" s="38"/>
      <c r="V859" s="38"/>
      <c r="W859" s="38"/>
      <c r="X859" s="38"/>
      <c r="Y859" s="38"/>
    </row>
    <row r="860" ht="15.75" customHeight="1">
      <c r="A860" s="38"/>
      <c r="B860" s="38"/>
      <c r="C860" s="38"/>
      <c r="D860" s="38"/>
      <c r="E860" s="38"/>
      <c r="F860" s="38"/>
      <c r="G860" s="38"/>
      <c r="H860" s="38"/>
      <c r="I860" s="38"/>
      <c r="J860" s="38"/>
      <c r="K860" s="38"/>
      <c r="L860" s="38"/>
      <c r="M860" s="38"/>
      <c r="N860" s="38"/>
      <c r="O860" s="38"/>
      <c r="P860" s="38"/>
      <c r="Q860" s="38"/>
      <c r="R860" s="38"/>
      <c r="S860" s="38"/>
      <c r="T860" s="38"/>
      <c r="U860" s="38"/>
      <c r="V860" s="38"/>
      <c r="W860" s="38"/>
      <c r="X860" s="38"/>
      <c r="Y860" s="38"/>
    </row>
    <row r="861" ht="15.75" customHeight="1">
      <c r="A861" s="38"/>
      <c r="B861" s="38"/>
      <c r="C861" s="38"/>
      <c r="D861" s="38"/>
      <c r="E861" s="38"/>
      <c r="F861" s="38"/>
      <c r="G861" s="38"/>
      <c r="H861" s="38"/>
      <c r="I861" s="38"/>
      <c r="J861" s="38"/>
      <c r="K861" s="38"/>
      <c r="L861" s="38"/>
      <c r="M861" s="38"/>
      <c r="N861" s="38"/>
      <c r="O861" s="38"/>
      <c r="P861" s="38"/>
      <c r="Q861" s="38"/>
      <c r="R861" s="38"/>
      <c r="S861" s="38"/>
      <c r="T861" s="38"/>
      <c r="U861" s="38"/>
      <c r="V861" s="38"/>
      <c r="W861" s="38"/>
      <c r="X861" s="38"/>
      <c r="Y861" s="38"/>
    </row>
    <row r="862" ht="15.75" customHeight="1">
      <c r="A862" s="38"/>
      <c r="B862" s="38"/>
      <c r="C862" s="38"/>
      <c r="D862" s="38"/>
      <c r="E862" s="38"/>
      <c r="F862" s="38"/>
      <c r="G862" s="38"/>
      <c r="H862" s="38"/>
      <c r="I862" s="38"/>
      <c r="J862" s="38"/>
      <c r="K862" s="38"/>
      <c r="L862" s="38"/>
      <c r="M862" s="38"/>
      <c r="N862" s="38"/>
      <c r="O862" s="38"/>
      <c r="P862" s="38"/>
      <c r="Q862" s="38"/>
      <c r="R862" s="38"/>
      <c r="S862" s="38"/>
      <c r="T862" s="38"/>
      <c r="U862" s="38"/>
      <c r="V862" s="38"/>
      <c r="W862" s="38"/>
      <c r="X862" s="38"/>
      <c r="Y862" s="38"/>
    </row>
    <row r="863" ht="15.75" customHeight="1">
      <c r="A863" s="38"/>
      <c r="B863" s="38"/>
      <c r="C863" s="38"/>
      <c r="D863" s="38"/>
      <c r="E863" s="38"/>
      <c r="F863" s="38"/>
      <c r="G863" s="38"/>
      <c r="H863" s="38"/>
      <c r="I863" s="38"/>
      <c r="J863" s="38"/>
      <c r="K863" s="38"/>
      <c r="L863" s="38"/>
      <c r="M863" s="38"/>
      <c r="N863" s="38"/>
      <c r="O863" s="38"/>
      <c r="P863" s="38"/>
      <c r="Q863" s="38"/>
      <c r="R863" s="38"/>
      <c r="S863" s="38"/>
      <c r="T863" s="38"/>
      <c r="U863" s="38"/>
      <c r="V863" s="38"/>
      <c r="W863" s="38"/>
      <c r="X863" s="38"/>
      <c r="Y863" s="38"/>
    </row>
    <row r="864" ht="15.75" customHeight="1">
      <c r="A864" s="38"/>
      <c r="B864" s="38"/>
      <c r="C864" s="38"/>
      <c r="D864" s="38"/>
      <c r="E864" s="38"/>
      <c r="F864" s="38"/>
      <c r="G864" s="38"/>
      <c r="H864" s="38"/>
      <c r="I864" s="38"/>
      <c r="J864" s="38"/>
      <c r="K864" s="38"/>
      <c r="L864" s="38"/>
      <c r="M864" s="38"/>
      <c r="N864" s="38"/>
      <c r="O864" s="38"/>
      <c r="P864" s="38"/>
      <c r="Q864" s="38"/>
      <c r="R864" s="38"/>
      <c r="S864" s="38"/>
      <c r="T864" s="38"/>
      <c r="U864" s="38"/>
      <c r="V864" s="38"/>
      <c r="W864" s="38"/>
      <c r="X864" s="38"/>
      <c r="Y864" s="38"/>
    </row>
    <row r="865" ht="15.75" customHeight="1">
      <c r="A865" s="38"/>
      <c r="B865" s="38"/>
      <c r="C865" s="38"/>
      <c r="D865" s="38"/>
      <c r="E865" s="38"/>
      <c r="F865" s="38"/>
      <c r="G865" s="38"/>
      <c r="H865" s="38"/>
      <c r="I865" s="38"/>
      <c r="J865" s="38"/>
      <c r="K865" s="38"/>
      <c r="L865" s="38"/>
      <c r="M865" s="38"/>
      <c r="N865" s="38"/>
      <c r="O865" s="38"/>
      <c r="P865" s="38"/>
      <c r="Q865" s="38"/>
      <c r="R865" s="38"/>
      <c r="S865" s="38"/>
      <c r="T865" s="38"/>
      <c r="U865" s="38"/>
      <c r="V865" s="38"/>
      <c r="W865" s="38"/>
      <c r="X865" s="38"/>
      <c r="Y865" s="38"/>
    </row>
    <row r="866" ht="15.75" customHeight="1">
      <c r="A866" s="38"/>
      <c r="B866" s="38"/>
      <c r="C866" s="38"/>
      <c r="D866" s="38"/>
      <c r="E866" s="38"/>
      <c r="F866" s="38"/>
      <c r="G866" s="38"/>
      <c r="H866" s="38"/>
      <c r="I866" s="38"/>
      <c r="J866" s="38"/>
      <c r="K866" s="38"/>
      <c r="L866" s="38"/>
      <c r="M866" s="38"/>
      <c r="N866" s="38"/>
      <c r="O866" s="38"/>
      <c r="P866" s="38"/>
      <c r="Q866" s="38"/>
      <c r="R866" s="38"/>
      <c r="S866" s="38"/>
      <c r="T866" s="38"/>
      <c r="U866" s="38"/>
      <c r="V866" s="38"/>
      <c r="W866" s="38"/>
      <c r="X866" s="38"/>
      <c r="Y866" s="38"/>
    </row>
    <row r="867" ht="15.75" customHeight="1">
      <c r="A867" s="38"/>
      <c r="B867" s="38"/>
      <c r="C867" s="38"/>
      <c r="D867" s="38"/>
      <c r="E867" s="38"/>
      <c r="F867" s="38"/>
      <c r="G867" s="38"/>
      <c r="H867" s="38"/>
      <c r="I867" s="38"/>
      <c r="J867" s="38"/>
      <c r="K867" s="38"/>
      <c r="L867" s="38"/>
      <c r="M867" s="38"/>
      <c r="N867" s="38"/>
      <c r="O867" s="38"/>
      <c r="P867" s="38"/>
      <c r="Q867" s="38"/>
      <c r="R867" s="38"/>
      <c r="S867" s="38"/>
      <c r="T867" s="38"/>
      <c r="U867" s="38"/>
      <c r="V867" s="38"/>
      <c r="W867" s="38"/>
      <c r="X867" s="38"/>
      <c r="Y867" s="38"/>
    </row>
    <row r="868" ht="15.75" customHeight="1">
      <c r="A868" s="38"/>
      <c r="B868" s="38"/>
      <c r="C868" s="38"/>
      <c r="D868" s="38"/>
      <c r="E868" s="38"/>
      <c r="F868" s="38"/>
      <c r="G868" s="38"/>
      <c r="H868" s="38"/>
      <c r="I868" s="38"/>
      <c r="J868" s="38"/>
      <c r="K868" s="38"/>
      <c r="L868" s="38"/>
      <c r="M868" s="38"/>
      <c r="N868" s="38"/>
      <c r="O868" s="38"/>
      <c r="P868" s="38"/>
      <c r="Q868" s="38"/>
      <c r="R868" s="38"/>
      <c r="S868" s="38"/>
      <c r="T868" s="38"/>
      <c r="U868" s="38"/>
      <c r="V868" s="38"/>
      <c r="W868" s="38"/>
      <c r="X868" s="38"/>
      <c r="Y868" s="38"/>
    </row>
    <row r="869" ht="15.75" customHeight="1">
      <c r="A869" s="38"/>
      <c r="B869" s="38"/>
      <c r="C869" s="38"/>
      <c r="D869" s="38"/>
      <c r="E869" s="38"/>
      <c r="F869" s="38"/>
      <c r="G869" s="38"/>
      <c r="H869" s="38"/>
      <c r="I869" s="38"/>
      <c r="J869" s="38"/>
      <c r="K869" s="38"/>
      <c r="L869" s="38"/>
      <c r="M869" s="38"/>
      <c r="N869" s="38"/>
      <c r="O869" s="38"/>
      <c r="P869" s="38"/>
      <c r="Q869" s="38"/>
      <c r="R869" s="38"/>
      <c r="S869" s="38"/>
      <c r="T869" s="38"/>
      <c r="U869" s="38"/>
      <c r="V869" s="38"/>
      <c r="W869" s="38"/>
      <c r="X869" s="38"/>
      <c r="Y869" s="38"/>
    </row>
    <row r="870" ht="15.75" customHeight="1">
      <c r="A870" s="38"/>
      <c r="B870" s="38"/>
      <c r="C870" s="38"/>
      <c r="D870" s="38"/>
      <c r="E870" s="38"/>
      <c r="F870" s="38"/>
      <c r="G870" s="38"/>
      <c r="H870" s="38"/>
      <c r="I870" s="38"/>
      <c r="J870" s="38"/>
      <c r="K870" s="38"/>
      <c r="L870" s="38"/>
      <c r="M870" s="38"/>
      <c r="N870" s="38"/>
      <c r="O870" s="38"/>
      <c r="P870" s="38"/>
      <c r="Q870" s="38"/>
      <c r="R870" s="38"/>
      <c r="S870" s="38"/>
      <c r="T870" s="38"/>
      <c r="U870" s="38"/>
      <c r="V870" s="38"/>
      <c r="W870" s="38"/>
      <c r="X870" s="38"/>
      <c r="Y870" s="38"/>
    </row>
    <row r="871" ht="15.75" customHeight="1">
      <c r="A871" s="38"/>
      <c r="B871" s="38"/>
      <c r="C871" s="38"/>
      <c r="D871" s="38"/>
      <c r="E871" s="38"/>
      <c r="F871" s="38"/>
      <c r="G871" s="38"/>
      <c r="H871" s="38"/>
      <c r="I871" s="38"/>
      <c r="J871" s="38"/>
      <c r="K871" s="38"/>
      <c r="L871" s="38"/>
      <c r="M871" s="38"/>
      <c r="N871" s="38"/>
      <c r="O871" s="38"/>
      <c r="P871" s="38"/>
      <c r="Q871" s="38"/>
      <c r="R871" s="38"/>
      <c r="S871" s="38"/>
      <c r="T871" s="38"/>
      <c r="U871" s="38"/>
      <c r="V871" s="38"/>
      <c r="W871" s="38"/>
      <c r="X871" s="38"/>
      <c r="Y871" s="38"/>
    </row>
    <row r="872" ht="15.75" customHeight="1">
      <c r="A872" s="38"/>
      <c r="B872" s="38"/>
      <c r="C872" s="38"/>
      <c r="D872" s="38"/>
      <c r="E872" s="38"/>
      <c r="F872" s="38"/>
      <c r="G872" s="38"/>
      <c r="H872" s="38"/>
      <c r="I872" s="38"/>
      <c r="J872" s="38"/>
      <c r="K872" s="38"/>
      <c r="L872" s="38"/>
      <c r="M872" s="38"/>
      <c r="N872" s="38"/>
      <c r="O872" s="38"/>
      <c r="P872" s="38"/>
      <c r="Q872" s="38"/>
      <c r="R872" s="38"/>
      <c r="S872" s="38"/>
      <c r="T872" s="38"/>
      <c r="U872" s="38"/>
      <c r="V872" s="38"/>
      <c r="W872" s="38"/>
      <c r="X872" s="38"/>
      <c r="Y872" s="38"/>
    </row>
    <row r="873" ht="15.75" customHeight="1">
      <c r="A873" s="38"/>
      <c r="B873" s="38"/>
      <c r="C873" s="38"/>
      <c r="D873" s="38"/>
      <c r="E873" s="38"/>
      <c r="F873" s="38"/>
      <c r="G873" s="38"/>
      <c r="H873" s="38"/>
      <c r="I873" s="38"/>
      <c r="J873" s="38"/>
      <c r="K873" s="38"/>
      <c r="L873" s="38"/>
      <c r="M873" s="38"/>
      <c r="N873" s="38"/>
      <c r="O873" s="38"/>
      <c r="P873" s="38"/>
      <c r="Q873" s="38"/>
      <c r="R873" s="38"/>
      <c r="S873" s="38"/>
      <c r="T873" s="38"/>
      <c r="U873" s="38"/>
      <c r="V873" s="38"/>
      <c r="W873" s="38"/>
      <c r="X873" s="38"/>
      <c r="Y873" s="38"/>
    </row>
    <row r="874" ht="15.75" customHeight="1">
      <c r="A874" s="38"/>
      <c r="B874" s="38"/>
      <c r="C874" s="38"/>
      <c r="D874" s="38"/>
      <c r="E874" s="38"/>
      <c r="F874" s="38"/>
      <c r="G874" s="38"/>
      <c r="H874" s="38"/>
      <c r="I874" s="38"/>
      <c r="J874" s="38"/>
      <c r="K874" s="38"/>
      <c r="L874" s="38"/>
      <c r="M874" s="38"/>
      <c r="N874" s="38"/>
      <c r="O874" s="38"/>
      <c r="P874" s="38"/>
      <c r="Q874" s="38"/>
      <c r="R874" s="38"/>
      <c r="S874" s="38"/>
      <c r="T874" s="38"/>
      <c r="U874" s="38"/>
      <c r="V874" s="38"/>
      <c r="W874" s="38"/>
      <c r="X874" s="38"/>
      <c r="Y874" s="38"/>
    </row>
    <row r="875" ht="15.75" customHeight="1">
      <c r="A875" s="38"/>
      <c r="B875" s="38"/>
      <c r="C875" s="38"/>
      <c r="D875" s="38"/>
      <c r="E875" s="38"/>
      <c r="F875" s="38"/>
      <c r="G875" s="38"/>
      <c r="H875" s="38"/>
      <c r="I875" s="38"/>
      <c r="J875" s="38"/>
      <c r="K875" s="38"/>
      <c r="L875" s="38"/>
      <c r="M875" s="38"/>
      <c r="N875" s="38"/>
      <c r="O875" s="38"/>
      <c r="P875" s="38"/>
      <c r="Q875" s="38"/>
      <c r="R875" s="38"/>
      <c r="S875" s="38"/>
      <c r="T875" s="38"/>
      <c r="U875" s="38"/>
      <c r="V875" s="38"/>
      <c r="W875" s="38"/>
      <c r="X875" s="38"/>
      <c r="Y875" s="38"/>
    </row>
    <row r="876" ht="15.75" customHeight="1">
      <c r="A876" s="38"/>
      <c r="B876" s="38"/>
      <c r="C876" s="38"/>
      <c r="D876" s="38"/>
      <c r="E876" s="38"/>
      <c r="F876" s="38"/>
      <c r="G876" s="38"/>
      <c r="H876" s="38"/>
      <c r="I876" s="38"/>
      <c r="J876" s="38"/>
      <c r="K876" s="38"/>
      <c r="L876" s="38"/>
      <c r="M876" s="38"/>
      <c r="N876" s="38"/>
      <c r="O876" s="38"/>
      <c r="P876" s="38"/>
      <c r="Q876" s="38"/>
      <c r="R876" s="38"/>
      <c r="S876" s="38"/>
      <c r="T876" s="38"/>
      <c r="U876" s="38"/>
      <c r="V876" s="38"/>
      <c r="W876" s="38"/>
      <c r="X876" s="38"/>
      <c r="Y876" s="38"/>
    </row>
    <row r="877" ht="15.75" customHeight="1">
      <c r="A877" s="38"/>
      <c r="B877" s="38"/>
      <c r="C877" s="38"/>
      <c r="D877" s="38"/>
      <c r="E877" s="38"/>
      <c r="F877" s="38"/>
      <c r="G877" s="38"/>
      <c r="H877" s="38"/>
      <c r="I877" s="38"/>
      <c r="J877" s="38"/>
      <c r="K877" s="38"/>
      <c r="L877" s="38"/>
      <c r="M877" s="38"/>
      <c r="N877" s="38"/>
      <c r="O877" s="38"/>
      <c r="P877" s="38"/>
      <c r="Q877" s="38"/>
      <c r="R877" s="38"/>
      <c r="S877" s="38"/>
      <c r="T877" s="38"/>
      <c r="U877" s="38"/>
      <c r="V877" s="38"/>
      <c r="W877" s="38"/>
      <c r="X877" s="38"/>
      <c r="Y877" s="38"/>
    </row>
    <row r="878" ht="15.75" customHeight="1">
      <c r="A878" s="38"/>
      <c r="B878" s="38"/>
      <c r="C878" s="38"/>
      <c r="D878" s="38"/>
      <c r="E878" s="38"/>
      <c r="F878" s="38"/>
      <c r="G878" s="38"/>
      <c r="H878" s="38"/>
      <c r="I878" s="38"/>
      <c r="J878" s="38"/>
      <c r="K878" s="38"/>
      <c r="L878" s="38"/>
      <c r="M878" s="38"/>
      <c r="N878" s="38"/>
      <c r="O878" s="38"/>
      <c r="P878" s="38"/>
      <c r="Q878" s="38"/>
      <c r="R878" s="38"/>
      <c r="S878" s="38"/>
      <c r="T878" s="38"/>
      <c r="U878" s="38"/>
      <c r="V878" s="38"/>
      <c r="W878" s="38"/>
      <c r="X878" s="38"/>
      <c r="Y878" s="38"/>
    </row>
    <row r="879" ht="15.75" customHeight="1">
      <c r="A879" s="38"/>
      <c r="B879" s="38"/>
      <c r="C879" s="38"/>
      <c r="D879" s="38"/>
      <c r="E879" s="38"/>
      <c r="F879" s="38"/>
      <c r="G879" s="38"/>
      <c r="H879" s="38"/>
      <c r="I879" s="38"/>
      <c r="J879" s="38"/>
      <c r="K879" s="38"/>
      <c r="L879" s="38"/>
      <c r="M879" s="38"/>
      <c r="N879" s="38"/>
      <c r="O879" s="38"/>
      <c r="P879" s="38"/>
      <c r="Q879" s="38"/>
      <c r="R879" s="38"/>
      <c r="S879" s="38"/>
      <c r="T879" s="38"/>
      <c r="U879" s="38"/>
      <c r="V879" s="38"/>
      <c r="W879" s="38"/>
      <c r="X879" s="38"/>
      <c r="Y879" s="38"/>
    </row>
    <row r="880" ht="15.75" customHeight="1">
      <c r="A880" s="38"/>
      <c r="B880" s="38"/>
      <c r="C880" s="38"/>
      <c r="D880" s="38"/>
      <c r="E880" s="38"/>
      <c r="F880" s="38"/>
      <c r="G880" s="38"/>
      <c r="H880" s="38"/>
      <c r="I880" s="38"/>
      <c r="J880" s="38"/>
      <c r="K880" s="38"/>
      <c r="L880" s="38"/>
      <c r="M880" s="38"/>
      <c r="N880" s="38"/>
      <c r="O880" s="38"/>
      <c r="P880" s="38"/>
      <c r="Q880" s="38"/>
      <c r="R880" s="38"/>
      <c r="S880" s="38"/>
      <c r="T880" s="38"/>
      <c r="U880" s="38"/>
      <c r="V880" s="38"/>
      <c r="W880" s="38"/>
      <c r="X880" s="38"/>
      <c r="Y880" s="38"/>
    </row>
    <row r="881" ht="15.75" customHeight="1">
      <c r="A881" s="38"/>
      <c r="B881" s="38"/>
      <c r="C881" s="38"/>
      <c r="D881" s="38"/>
      <c r="E881" s="38"/>
      <c r="F881" s="38"/>
      <c r="G881" s="38"/>
      <c r="H881" s="38"/>
      <c r="I881" s="38"/>
      <c r="J881" s="38"/>
      <c r="K881" s="38"/>
      <c r="L881" s="38"/>
      <c r="M881" s="38"/>
      <c r="N881" s="38"/>
      <c r="O881" s="38"/>
      <c r="P881" s="38"/>
      <c r="Q881" s="38"/>
      <c r="R881" s="38"/>
      <c r="S881" s="38"/>
      <c r="T881" s="38"/>
      <c r="U881" s="38"/>
      <c r="V881" s="38"/>
      <c r="W881" s="38"/>
      <c r="X881" s="38"/>
      <c r="Y881" s="38"/>
    </row>
    <row r="882" ht="15.75" customHeight="1">
      <c r="A882" s="38"/>
      <c r="B882" s="38"/>
      <c r="C882" s="38"/>
      <c r="D882" s="38"/>
      <c r="E882" s="38"/>
      <c r="F882" s="38"/>
      <c r="G882" s="38"/>
      <c r="H882" s="38"/>
      <c r="I882" s="38"/>
      <c r="J882" s="38"/>
      <c r="K882" s="38"/>
      <c r="L882" s="38"/>
      <c r="M882" s="38"/>
      <c r="N882" s="38"/>
      <c r="O882" s="38"/>
      <c r="P882" s="38"/>
      <c r="Q882" s="38"/>
      <c r="R882" s="38"/>
      <c r="S882" s="38"/>
      <c r="T882" s="38"/>
      <c r="U882" s="38"/>
      <c r="V882" s="38"/>
      <c r="W882" s="38"/>
      <c r="X882" s="38"/>
      <c r="Y882" s="38"/>
    </row>
    <row r="883" ht="15.75" customHeight="1">
      <c r="A883" s="38"/>
      <c r="B883" s="38"/>
      <c r="C883" s="38"/>
      <c r="D883" s="38"/>
      <c r="E883" s="38"/>
      <c r="F883" s="38"/>
      <c r="G883" s="38"/>
      <c r="H883" s="38"/>
      <c r="I883" s="38"/>
      <c r="J883" s="38"/>
      <c r="K883" s="38"/>
      <c r="L883" s="38"/>
      <c r="M883" s="38"/>
      <c r="N883" s="38"/>
      <c r="O883" s="38"/>
      <c r="P883" s="38"/>
      <c r="Q883" s="38"/>
      <c r="R883" s="38"/>
      <c r="S883" s="38"/>
      <c r="T883" s="38"/>
      <c r="U883" s="38"/>
      <c r="V883" s="38"/>
      <c r="W883" s="38"/>
      <c r="X883" s="38"/>
      <c r="Y883" s="38"/>
    </row>
    <row r="884" ht="15.75" customHeight="1">
      <c r="A884" s="38"/>
      <c r="B884" s="38"/>
      <c r="C884" s="38"/>
      <c r="D884" s="38"/>
      <c r="E884" s="38"/>
      <c r="F884" s="38"/>
      <c r="G884" s="38"/>
      <c r="H884" s="38"/>
      <c r="I884" s="38"/>
      <c r="J884" s="38"/>
      <c r="K884" s="38"/>
      <c r="L884" s="38"/>
      <c r="M884" s="38"/>
      <c r="N884" s="38"/>
      <c r="O884" s="38"/>
      <c r="P884" s="38"/>
      <c r="Q884" s="38"/>
      <c r="R884" s="38"/>
      <c r="S884" s="38"/>
      <c r="T884" s="38"/>
      <c r="U884" s="38"/>
      <c r="V884" s="38"/>
      <c r="W884" s="38"/>
      <c r="X884" s="38"/>
      <c r="Y884" s="38"/>
    </row>
    <row r="885" ht="15.75" customHeight="1">
      <c r="A885" s="38"/>
      <c r="B885" s="38"/>
      <c r="C885" s="38"/>
      <c r="D885" s="38"/>
      <c r="E885" s="38"/>
      <c r="F885" s="38"/>
      <c r="G885" s="38"/>
      <c r="H885" s="38"/>
      <c r="I885" s="38"/>
      <c r="J885" s="38"/>
      <c r="K885" s="38"/>
      <c r="L885" s="38"/>
      <c r="M885" s="38"/>
      <c r="N885" s="38"/>
      <c r="O885" s="38"/>
      <c r="P885" s="38"/>
      <c r="Q885" s="38"/>
      <c r="R885" s="38"/>
      <c r="S885" s="38"/>
      <c r="T885" s="38"/>
      <c r="U885" s="38"/>
      <c r="V885" s="38"/>
      <c r="W885" s="38"/>
      <c r="X885" s="38"/>
      <c r="Y885" s="38"/>
    </row>
    <row r="886" ht="15.75" customHeight="1">
      <c r="A886" s="38"/>
      <c r="B886" s="38"/>
      <c r="C886" s="38"/>
      <c r="D886" s="38"/>
      <c r="E886" s="38"/>
      <c r="F886" s="38"/>
      <c r="G886" s="38"/>
      <c r="H886" s="38"/>
      <c r="I886" s="38"/>
      <c r="J886" s="38"/>
      <c r="K886" s="38"/>
      <c r="L886" s="38"/>
      <c r="M886" s="38"/>
      <c r="N886" s="38"/>
      <c r="O886" s="38"/>
      <c r="P886" s="38"/>
      <c r="Q886" s="38"/>
      <c r="R886" s="38"/>
      <c r="S886" s="38"/>
      <c r="T886" s="38"/>
      <c r="U886" s="38"/>
      <c r="V886" s="38"/>
      <c r="W886" s="38"/>
      <c r="X886" s="38"/>
      <c r="Y886" s="38"/>
    </row>
    <row r="887" ht="15.75" customHeight="1">
      <c r="A887" s="38"/>
      <c r="B887" s="38"/>
      <c r="C887" s="38"/>
      <c r="D887" s="38"/>
      <c r="E887" s="38"/>
      <c r="F887" s="38"/>
      <c r="G887" s="38"/>
      <c r="H887" s="38"/>
      <c r="I887" s="38"/>
      <c r="J887" s="38"/>
      <c r="K887" s="38"/>
      <c r="L887" s="38"/>
      <c r="M887" s="38"/>
      <c r="N887" s="38"/>
      <c r="O887" s="38"/>
      <c r="P887" s="38"/>
      <c r="Q887" s="38"/>
      <c r="R887" s="38"/>
      <c r="S887" s="38"/>
      <c r="T887" s="38"/>
      <c r="U887" s="38"/>
      <c r="V887" s="38"/>
      <c r="W887" s="38"/>
      <c r="X887" s="38"/>
      <c r="Y887" s="38"/>
    </row>
    <row r="888" ht="15.75" customHeight="1">
      <c r="A888" s="38"/>
      <c r="B888" s="38"/>
      <c r="C888" s="38"/>
      <c r="D888" s="38"/>
      <c r="E888" s="38"/>
      <c r="F888" s="38"/>
      <c r="G888" s="38"/>
      <c r="H888" s="38"/>
      <c r="I888" s="38"/>
      <c r="J888" s="38"/>
      <c r="K888" s="38"/>
      <c r="L888" s="38"/>
      <c r="M888" s="38"/>
      <c r="N888" s="38"/>
      <c r="O888" s="38"/>
      <c r="P888" s="38"/>
      <c r="Q888" s="38"/>
      <c r="R888" s="38"/>
      <c r="S888" s="38"/>
      <c r="T888" s="38"/>
      <c r="U888" s="38"/>
      <c r="V888" s="38"/>
      <c r="W888" s="38"/>
      <c r="X888" s="38"/>
      <c r="Y888" s="38"/>
    </row>
    <row r="889" ht="15.75" customHeight="1">
      <c r="A889" s="38"/>
      <c r="B889" s="38"/>
      <c r="C889" s="38"/>
      <c r="D889" s="38"/>
      <c r="E889" s="38"/>
      <c r="F889" s="38"/>
      <c r="G889" s="38"/>
      <c r="H889" s="38"/>
      <c r="I889" s="38"/>
      <c r="J889" s="38"/>
      <c r="K889" s="38"/>
      <c r="L889" s="38"/>
      <c r="M889" s="38"/>
      <c r="N889" s="38"/>
      <c r="O889" s="38"/>
      <c r="P889" s="38"/>
      <c r="Q889" s="38"/>
      <c r="R889" s="38"/>
      <c r="S889" s="38"/>
      <c r="T889" s="38"/>
      <c r="U889" s="38"/>
      <c r="V889" s="38"/>
      <c r="W889" s="38"/>
      <c r="X889" s="38"/>
      <c r="Y889" s="38"/>
    </row>
    <row r="890" ht="15.75" customHeight="1">
      <c r="A890" s="38"/>
      <c r="B890" s="38"/>
      <c r="C890" s="38"/>
      <c r="D890" s="38"/>
      <c r="E890" s="38"/>
      <c r="F890" s="38"/>
      <c r="G890" s="38"/>
      <c r="H890" s="38"/>
      <c r="I890" s="38"/>
      <c r="J890" s="38"/>
      <c r="K890" s="38"/>
      <c r="L890" s="38"/>
      <c r="M890" s="38"/>
      <c r="N890" s="38"/>
      <c r="O890" s="38"/>
      <c r="P890" s="38"/>
      <c r="Q890" s="38"/>
      <c r="R890" s="38"/>
      <c r="S890" s="38"/>
      <c r="T890" s="38"/>
      <c r="U890" s="38"/>
      <c r="V890" s="38"/>
      <c r="W890" s="38"/>
      <c r="X890" s="38"/>
      <c r="Y890" s="38"/>
    </row>
    <row r="891" ht="15.75" customHeight="1">
      <c r="A891" s="38"/>
      <c r="B891" s="38"/>
      <c r="C891" s="38"/>
      <c r="D891" s="38"/>
      <c r="E891" s="38"/>
      <c r="F891" s="38"/>
      <c r="G891" s="38"/>
      <c r="H891" s="38"/>
      <c r="I891" s="38"/>
      <c r="J891" s="38"/>
      <c r="K891" s="38"/>
      <c r="L891" s="38"/>
      <c r="M891" s="38"/>
      <c r="N891" s="38"/>
      <c r="O891" s="38"/>
      <c r="P891" s="38"/>
      <c r="Q891" s="38"/>
      <c r="R891" s="38"/>
      <c r="S891" s="38"/>
      <c r="T891" s="38"/>
      <c r="U891" s="38"/>
      <c r="V891" s="38"/>
      <c r="W891" s="38"/>
      <c r="X891" s="38"/>
      <c r="Y891" s="38"/>
    </row>
    <row r="892" ht="15.75" customHeight="1">
      <c r="A892" s="38"/>
      <c r="B892" s="38"/>
      <c r="C892" s="38"/>
      <c r="D892" s="38"/>
      <c r="E892" s="38"/>
      <c r="F892" s="38"/>
      <c r="G892" s="38"/>
      <c r="H892" s="38"/>
      <c r="I892" s="38"/>
      <c r="J892" s="38"/>
      <c r="K892" s="38"/>
      <c r="L892" s="38"/>
      <c r="M892" s="38"/>
      <c r="N892" s="38"/>
      <c r="O892" s="38"/>
      <c r="P892" s="38"/>
      <c r="Q892" s="38"/>
      <c r="R892" s="38"/>
      <c r="S892" s="38"/>
      <c r="T892" s="38"/>
      <c r="U892" s="38"/>
      <c r="V892" s="38"/>
      <c r="W892" s="38"/>
      <c r="X892" s="38"/>
      <c r="Y892" s="38"/>
    </row>
    <row r="893" ht="15.75" customHeight="1">
      <c r="A893" s="38"/>
      <c r="B893" s="38"/>
      <c r="C893" s="38"/>
      <c r="D893" s="38"/>
      <c r="E893" s="38"/>
      <c r="F893" s="38"/>
      <c r="G893" s="38"/>
      <c r="H893" s="38"/>
      <c r="I893" s="38"/>
      <c r="J893" s="38"/>
      <c r="K893" s="38"/>
      <c r="L893" s="38"/>
      <c r="M893" s="38"/>
      <c r="N893" s="38"/>
      <c r="O893" s="38"/>
      <c r="P893" s="38"/>
      <c r="Q893" s="38"/>
      <c r="R893" s="38"/>
      <c r="S893" s="38"/>
      <c r="T893" s="38"/>
      <c r="U893" s="38"/>
      <c r="V893" s="38"/>
      <c r="W893" s="38"/>
      <c r="X893" s="38"/>
      <c r="Y893" s="38"/>
    </row>
    <row r="894" ht="15.75" customHeight="1">
      <c r="A894" s="38"/>
      <c r="B894" s="38"/>
      <c r="C894" s="38"/>
      <c r="D894" s="38"/>
      <c r="E894" s="38"/>
      <c r="F894" s="38"/>
      <c r="G894" s="38"/>
      <c r="H894" s="38"/>
      <c r="I894" s="38"/>
      <c r="J894" s="38"/>
      <c r="K894" s="38"/>
      <c r="L894" s="38"/>
      <c r="M894" s="38"/>
      <c r="N894" s="38"/>
      <c r="O894" s="38"/>
      <c r="P894" s="38"/>
      <c r="Q894" s="38"/>
      <c r="R894" s="38"/>
      <c r="S894" s="38"/>
      <c r="T894" s="38"/>
      <c r="U894" s="38"/>
      <c r="V894" s="38"/>
      <c r="W894" s="38"/>
      <c r="X894" s="38"/>
      <c r="Y894" s="38"/>
    </row>
    <row r="895" ht="15.75" customHeight="1">
      <c r="A895" s="38"/>
      <c r="B895" s="38"/>
      <c r="C895" s="38"/>
      <c r="D895" s="38"/>
      <c r="E895" s="38"/>
      <c r="F895" s="38"/>
      <c r="G895" s="38"/>
      <c r="H895" s="38"/>
      <c r="I895" s="38"/>
      <c r="J895" s="38"/>
      <c r="K895" s="38"/>
      <c r="L895" s="38"/>
      <c r="M895" s="38"/>
      <c r="N895" s="38"/>
      <c r="O895" s="38"/>
      <c r="P895" s="38"/>
      <c r="Q895" s="38"/>
      <c r="R895" s="38"/>
      <c r="S895" s="38"/>
      <c r="T895" s="38"/>
      <c r="U895" s="38"/>
      <c r="V895" s="38"/>
      <c r="W895" s="38"/>
      <c r="X895" s="38"/>
      <c r="Y895" s="38"/>
    </row>
    <row r="896" ht="15.75" customHeight="1">
      <c r="A896" s="38"/>
      <c r="B896" s="38"/>
      <c r="C896" s="38"/>
      <c r="D896" s="38"/>
      <c r="E896" s="38"/>
      <c r="F896" s="38"/>
      <c r="G896" s="38"/>
      <c r="H896" s="38"/>
      <c r="I896" s="38"/>
      <c r="J896" s="38"/>
      <c r="K896" s="38"/>
      <c r="L896" s="38"/>
      <c r="M896" s="38"/>
      <c r="N896" s="38"/>
      <c r="O896" s="38"/>
      <c r="P896" s="38"/>
      <c r="Q896" s="38"/>
      <c r="R896" s="38"/>
      <c r="S896" s="38"/>
      <c r="T896" s="38"/>
      <c r="U896" s="38"/>
      <c r="V896" s="38"/>
      <c r="W896" s="38"/>
      <c r="X896" s="38"/>
      <c r="Y896" s="38"/>
    </row>
    <row r="897" ht="15.75" customHeight="1">
      <c r="A897" s="38"/>
      <c r="B897" s="38"/>
      <c r="C897" s="38"/>
      <c r="D897" s="38"/>
      <c r="E897" s="38"/>
      <c r="F897" s="38"/>
      <c r="G897" s="38"/>
      <c r="H897" s="38"/>
      <c r="I897" s="38"/>
      <c r="J897" s="38"/>
      <c r="K897" s="38"/>
      <c r="L897" s="38"/>
      <c r="M897" s="38"/>
      <c r="N897" s="38"/>
      <c r="O897" s="38"/>
      <c r="P897" s="38"/>
      <c r="Q897" s="38"/>
      <c r="R897" s="38"/>
      <c r="S897" s="38"/>
      <c r="T897" s="38"/>
      <c r="U897" s="38"/>
      <c r="V897" s="38"/>
      <c r="W897" s="38"/>
      <c r="X897" s="38"/>
      <c r="Y897" s="38"/>
    </row>
    <row r="898" ht="15.75" customHeight="1">
      <c r="A898" s="38"/>
      <c r="B898" s="38"/>
      <c r="C898" s="38"/>
      <c r="D898" s="38"/>
      <c r="E898" s="38"/>
      <c r="F898" s="38"/>
      <c r="G898" s="38"/>
      <c r="H898" s="38"/>
      <c r="I898" s="38"/>
      <c r="J898" s="38"/>
      <c r="K898" s="38"/>
      <c r="L898" s="38"/>
      <c r="M898" s="38"/>
      <c r="N898" s="38"/>
      <c r="O898" s="38"/>
      <c r="P898" s="38"/>
      <c r="Q898" s="38"/>
      <c r="R898" s="38"/>
      <c r="S898" s="38"/>
      <c r="T898" s="38"/>
      <c r="U898" s="38"/>
      <c r="V898" s="38"/>
      <c r="W898" s="38"/>
      <c r="X898" s="38"/>
      <c r="Y898" s="38"/>
    </row>
    <row r="899" ht="15.75" customHeight="1">
      <c r="A899" s="38"/>
      <c r="B899" s="38"/>
      <c r="C899" s="38"/>
      <c r="D899" s="38"/>
      <c r="E899" s="38"/>
      <c r="F899" s="38"/>
      <c r="G899" s="38"/>
      <c r="H899" s="38"/>
      <c r="I899" s="38"/>
      <c r="J899" s="38"/>
      <c r="K899" s="38"/>
      <c r="L899" s="38"/>
      <c r="M899" s="38"/>
      <c r="N899" s="38"/>
      <c r="O899" s="38"/>
      <c r="P899" s="38"/>
      <c r="Q899" s="38"/>
      <c r="R899" s="38"/>
      <c r="S899" s="38"/>
      <c r="T899" s="38"/>
      <c r="U899" s="38"/>
      <c r="V899" s="38"/>
      <c r="W899" s="38"/>
      <c r="X899" s="38"/>
      <c r="Y899" s="38"/>
    </row>
    <row r="900" ht="15.75" customHeight="1">
      <c r="A900" s="38"/>
      <c r="B900" s="38"/>
      <c r="C900" s="38"/>
      <c r="D900" s="38"/>
      <c r="E900" s="38"/>
      <c r="F900" s="38"/>
      <c r="G900" s="38"/>
      <c r="H900" s="38"/>
      <c r="I900" s="38"/>
      <c r="J900" s="38"/>
      <c r="K900" s="38"/>
      <c r="L900" s="38"/>
      <c r="M900" s="38"/>
      <c r="N900" s="38"/>
      <c r="O900" s="38"/>
      <c r="P900" s="38"/>
      <c r="Q900" s="38"/>
      <c r="R900" s="38"/>
      <c r="S900" s="38"/>
      <c r="T900" s="38"/>
      <c r="U900" s="38"/>
      <c r="V900" s="38"/>
      <c r="W900" s="38"/>
      <c r="X900" s="38"/>
      <c r="Y900" s="38"/>
    </row>
    <row r="901" ht="15.75" customHeight="1">
      <c r="A901" s="38"/>
      <c r="B901" s="38"/>
      <c r="C901" s="38"/>
      <c r="D901" s="38"/>
      <c r="E901" s="38"/>
      <c r="F901" s="38"/>
      <c r="G901" s="38"/>
      <c r="H901" s="38"/>
      <c r="I901" s="38"/>
      <c r="J901" s="38"/>
      <c r="K901" s="38"/>
      <c r="L901" s="38"/>
      <c r="M901" s="38"/>
      <c r="N901" s="38"/>
      <c r="O901" s="38"/>
      <c r="P901" s="38"/>
      <c r="Q901" s="38"/>
      <c r="R901" s="38"/>
      <c r="S901" s="38"/>
      <c r="T901" s="38"/>
      <c r="U901" s="38"/>
      <c r="V901" s="38"/>
      <c r="W901" s="38"/>
      <c r="X901" s="38"/>
      <c r="Y901" s="38"/>
    </row>
    <row r="902" ht="15.75" customHeight="1">
      <c r="A902" s="38"/>
      <c r="B902" s="38"/>
      <c r="C902" s="38"/>
      <c r="D902" s="38"/>
      <c r="E902" s="38"/>
      <c r="F902" s="38"/>
      <c r="G902" s="38"/>
      <c r="H902" s="38"/>
      <c r="I902" s="38"/>
      <c r="J902" s="38"/>
      <c r="K902" s="38"/>
      <c r="L902" s="38"/>
      <c r="M902" s="38"/>
      <c r="N902" s="38"/>
      <c r="O902" s="38"/>
      <c r="P902" s="38"/>
      <c r="Q902" s="38"/>
      <c r="R902" s="38"/>
      <c r="S902" s="38"/>
      <c r="T902" s="38"/>
      <c r="U902" s="38"/>
      <c r="V902" s="38"/>
      <c r="W902" s="38"/>
      <c r="X902" s="38"/>
      <c r="Y902" s="38"/>
    </row>
    <row r="903" ht="15.75" customHeight="1">
      <c r="A903" s="38"/>
      <c r="B903" s="38"/>
      <c r="C903" s="38"/>
      <c r="D903" s="38"/>
      <c r="E903" s="38"/>
      <c r="F903" s="38"/>
      <c r="G903" s="38"/>
      <c r="H903" s="38"/>
      <c r="I903" s="38"/>
      <c r="J903" s="38"/>
      <c r="K903" s="38"/>
      <c r="L903" s="38"/>
      <c r="M903" s="38"/>
      <c r="N903" s="38"/>
      <c r="O903" s="38"/>
      <c r="P903" s="38"/>
      <c r="Q903" s="38"/>
      <c r="R903" s="38"/>
      <c r="S903" s="38"/>
      <c r="T903" s="38"/>
      <c r="U903" s="38"/>
      <c r="V903" s="38"/>
      <c r="W903" s="38"/>
      <c r="X903" s="38"/>
      <c r="Y903" s="38"/>
    </row>
    <row r="904" ht="15.75" customHeight="1">
      <c r="A904" s="38"/>
      <c r="B904" s="38"/>
      <c r="C904" s="38"/>
      <c r="D904" s="38"/>
      <c r="E904" s="38"/>
      <c r="F904" s="38"/>
      <c r="G904" s="38"/>
      <c r="H904" s="38"/>
      <c r="I904" s="38"/>
      <c r="J904" s="38"/>
      <c r="K904" s="38"/>
      <c r="L904" s="38"/>
      <c r="M904" s="38"/>
      <c r="N904" s="38"/>
      <c r="O904" s="38"/>
      <c r="P904" s="38"/>
      <c r="Q904" s="38"/>
      <c r="R904" s="38"/>
      <c r="S904" s="38"/>
      <c r="T904" s="38"/>
      <c r="U904" s="38"/>
      <c r="V904" s="38"/>
      <c r="W904" s="38"/>
      <c r="X904" s="38"/>
      <c r="Y904" s="38"/>
    </row>
    <row r="905" ht="15.75" customHeight="1">
      <c r="A905" s="38"/>
      <c r="B905" s="38"/>
      <c r="C905" s="38"/>
      <c r="D905" s="38"/>
      <c r="E905" s="38"/>
      <c r="F905" s="38"/>
      <c r="G905" s="38"/>
      <c r="H905" s="38"/>
      <c r="I905" s="38"/>
      <c r="J905" s="38"/>
      <c r="K905" s="38"/>
      <c r="L905" s="38"/>
      <c r="M905" s="38"/>
      <c r="N905" s="38"/>
      <c r="O905" s="38"/>
      <c r="P905" s="38"/>
      <c r="Q905" s="38"/>
      <c r="R905" s="38"/>
      <c r="S905" s="38"/>
      <c r="T905" s="38"/>
      <c r="U905" s="38"/>
      <c r="V905" s="38"/>
      <c r="W905" s="38"/>
      <c r="X905" s="38"/>
      <c r="Y905" s="38"/>
    </row>
    <row r="906" ht="15.75" customHeight="1">
      <c r="A906" s="38"/>
      <c r="B906" s="38"/>
      <c r="C906" s="38"/>
      <c r="D906" s="38"/>
      <c r="E906" s="38"/>
      <c r="F906" s="38"/>
      <c r="G906" s="38"/>
      <c r="H906" s="38"/>
      <c r="I906" s="38"/>
      <c r="J906" s="38"/>
      <c r="K906" s="38"/>
      <c r="L906" s="38"/>
      <c r="M906" s="38"/>
      <c r="N906" s="38"/>
      <c r="O906" s="38"/>
      <c r="P906" s="38"/>
      <c r="Q906" s="38"/>
      <c r="R906" s="38"/>
      <c r="S906" s="38"/>
      <c r="T906" s="38"/>
      <c r="U906" s="38"/>
      <c r="V906" s="38"/>
      <c r="W906" s="38"/>
      <c r="X906" s="38"/>
      <c r="Y906" s="38"/>
    </row>
    <row r="907" ht="15.75" customHeight="1">
      <c r="A907" s="38"/>
      <c r="B907" s="38"/>
      <c r="C907" s="38"/>
      <c r="D907" s="38"/>
      <c r="E907" s="38"/>
      <c r="F907" s="38"/>
      <c r="G907" s="38"/>
      <c r="H907" s="38"/>
      <c r="I907" s="38"/>
      <c r="J907" s="38"/>
      <c r="K907" s="38"/>
      <c r="L907" s="38"/>
      <c r="M907" s="38"/>
      <c r="N907" s="38"/>
      <c r="O907" s="38"/>
      <c r="P907" s="38"/>
      <c r="Q907" s="38"/>
      <c r="R907" s="38"/>
      <c r="S907" s="38"/>
      <c r="T907" s="38"/>
      <c r="U907" s="38"/>
      <c r="V907" s="38"/>
      <c r="W907" s="38"/>
      <c r="X907" s="38"/>
      <c r="Y907" s="38"/>
    </row>
    <row r="908" ht="15.75" customHeight="1">
      <c r="A908" s="38"/>
      <c r="B908" s="38"/>
      <c r="C908" s="38"/>
      <c r="D908" s="38"/>
      <c r="E908" s="38"/>
      <c r="F908" s="38"/>
      <c r="G908" s="38"/>
      <c r="H908" s="38"/>
      <c r="I908" s="38"/>
      <c r="J908" s="38"/>
      <c r="K908" s="38"/>
      <c r="L908" s="38"/>
      <c r="M908" s="38"/>
      <c r="N908" s="38"/>
      <c r="O908" s="38"/>
      <c r="P908" s="38"/>
      <c r="Q908" s="38"/>
      <c r="R908" s="38"/>
      <c r="S908" s="38"/>
      <c r="T908" s="38"/>
      <c r="U908" s="38"/>
      <c r="V908" s="38"/>
      <c r="W908" s="38"/>
      <c r="X908" s="38"/>
      <c r="Y908" s="38"/>
    </row>
    <row r="909" ht="15.75" customHeight="1">
      <c r="A909" s="38"/>
      <c r="B909" s="38"/>
      <c r="C909" s="38"/>
      <c r="D909" s="38"/>
      <c r="E909" s="38"/>
      <c r="F909" s="38"/>
      <c r="G909" s="38"/>
      <c r="H909" s="38"/>
      <c r="I909" s="38"/>
      <c r="J909" s="38"/>
      <c r="K909" s="38"/>
      <c r="L909" s="38"/>
      <c r="M909" s="38"/>
      <c r="N909" s="38"/>
      <c r="O909" s="38"/>
      <c r="P909" s="38"/>
      <c r="Q909" s="38"/>
      <c r="R909" s="38"/>
      <c r="S909" s="38"/>
      <c r="T909" s="38"/>
      <c r="U909" s="38"/>
      <c r="V909" s="38"/>
      <c r="W909" s="38"/>
      <c r="X909" s="38"/>
      <c r="Y909" s="38"/>
    </row>
    <row r="910" ht="15.75" customHeight="1">
      <c r="A910" s="38"/>
      <c r="B910" s="38"/>
      <c r="C910" s="38"/>
      <c r="D910" s="38"/>
      <c r="E910" s="38"/>
      <c r="F910" s="38"/>
      <c r="G910" s="38"/>
      <c r="H910" s="38"/>
      <c r="I910" s="38"/>
      <c r="J910" s="38"/>
      <c r="K910" s="38"/>
      <c r="L910" s="38"/>
      <c r="M910" s="38"/>
      <c r="N910" s="38"/>
      <c r="O910" s="38"/>
      <c r="P910" s="38"/>
      <c r="Q910" s="38"/>
      <c r="R910" s="38"/>
      <c r="S910" s="38"/>
      <c r="T910" s="38"/>
      <c r="U910" s="38"/>
      <c r="V910" s="38"/>
      <c r="W910" s="38"/>
      <c r="X910" s="38"/>
      <c r="Y910" s="38"/>
    </row>
    <row r="911" ht="15.75" customHeight="1">
      <c r="A911" s="38"/>
      <c r="B911" s="38"/>
      <c r="C911" s="38"/>
      <c r="D911" s="38"/>
      <c r="E911" s="38"/>
      <c r="F911" s="38"/>
      <c r="G911" s="38"/>
      <c r="H911" s="38"/>
      <c r="I911" s="38"/>
      <c r="J911" s="38"/>
      <c r="K911" s="38"/>
      <c r="L911" s="38"/>
      <c r="M911" s="38"/>
      <c r="N911" s="38"/>
      <c r="O911" s="38"/>
      <c r="P911" s="38"/>
      <c r="Q911" s="38"/>
      <c r="R911" s="38"/>
      <c r="S911" s="38"/>
      <c r="T911" s="38"/>
      <c r="U911" s="38"/>
      <c r="V911" s="38"/>
      <c r="W911" s="38"/>
      <c r="X911" s="38"/>
      <c r="Y911" s="38"/>
    </row>
    <row r="912" ht="15.75" customHeight="1">
      <c r="A912" s="38"/>
      <c r="B912" s="38"/>
      <c r="C912" s="38"/>
      <c r="D912" s="38"/>
      <c r="E912" s="38"/>
      <c r="F912" s="38"/>
      <c r="G912" s="38"/>
      <c r="H912" s="38"/>
      <c r="I912" s="38"/>
      <c r="J912" s="38"/>
      <c r="K912" s="38"/>
      <c r="L912" s="38"/>
      <c r="M912" s="38"/>
      <c r="N912" s="38"/>
      <c r="O912" s="38"/>
      <c r="P912" s="38"/>
      <c r="Q912" s="38"/>
      <c r="R912" s="38"/>
      <c r="S912" s="38"/>
      <c r="T912" s="38"/>
      <c r="U912" s="38"/>
      <c r="V912" s="38"/>
      <c r="W912" s="38"/>
      <c r="X912" s="38"/>
      <c r="Y912" s="38"/>
    </row>
    <row r="913" ht="15.75" customHeight="1">
      <c r="A913" s="38"/>
      <c r="B913" s="38"/>
      <c r="C913" s="38"/>
      <c r="D913" s="38"/>
      <c r="E913" s="38"/>
      <c r="F913" s="38"/>
      <c r="G913" s="38"/>
      <c r="H913" s="38"/>
      <c r="I913" s="38"/>
      <c r="J913" s="38"/>
      <c r="K913" s="38"/>
      <c r="L913" s="38"/>
      <c r="M913" s="38"/>
      <c r="N913" s="38"/>
      <c r="O913" s="38"/>
      <c r="P913" s="38"/>
      <c r="Q913" s="38"/>
      <c r="R913" s="38"/>
      <c r="S913" s="38"/>
      <c r="T913" s="38"/>
      <c r="U913" s="38"/>
      <c r="V913" s="38"/>
      <c r="W913" s="38"/>
      <c r="X913" s="38"/>
      <c r="Y913" s="38"/>
    </row>
    <row r="914" ht="15.75" customHeight="1">
      <c r="A914" s="38"/>
      <c r="B914" s="38"/>
      <c r="C914" s="38"/>
      <c r="D914" s="38"/>
      <c r="E914" s="38"/>
      <c r="F914" s="38"/>
      <c r="G914" s="38"/>
      <c r="H914" s="38"/>
      <c r="I914" s="38"/>
      <c r="J914" s="38"/>
      <c r="K914" s="38"/>
      <c r="L914" s="38"/>
      <c r="M914" s="38"/>
      <c r="N914" s="38"/>
      <c r="O914" s="38"/>
      <c r="P914" s="38"/>
      <c r="Q914" s="38"/>
      <c r="R914" s="38"/>
      <c r="S914" s="38"/>
      <c r="T914" s="38"/>
      <c r="U914" s="38"/>
      <c r="V914" s="38"/>
      <c r="W914" s="38"/>
      <c r="X914" s="38"/>
      <c r="Y914" s="38"/>
    </row>
    <row r="915" ht="15.75" customHeight="1">
      <c r="A915" s="38"/>
      <c r="B915" s="38"/>
      <c r="C915" s="38"/>
      <c r="D915" s="38"/>
      <c r="E915" s="38"/>
      <c r="F915" s="38"/>
      <c r="G915" s="38"/>
      <c r="H915" s="38"/>
      <c r="I915" s="38"/>
      <c r="J915" s="38"/>
      <c r="K915" s="38"/>
      <c r="L915" s="38"/>
      <c r="M915" s="38"/>
      <c r="N915" s="38"/>
      <c r="O915" s="38"/>
      <c r="P915" s="38"/>
      <c r="Q915" s="38"/>
      <c r="R915" s="38"/>
      <c r="S915" s="38"/>
      <c r="T915" s="38"/>
      <c r="U915" s="38"/>
      <c r="V915" s="38"/>
      <c r="W915" s="38"/>
      <c r="X915" s="38"/>
      <c r="Y915" s="38"/>
    </row>
    <row r="916" ht="15.75" customHeight="1">
      <c r="A916" s="38"/>
      <c r="B916" s="38"/>
      <c r="C916" s="38"/>
      <c r="D916" s="38"/>
      <c r="E916" s="38"/>
      <c r="F916" s="38"/>
      <c r="G916" s="38"/>
      <c r="H916" s="38"/>
      <c r="I916" s="38"/>
      <c r="J916" s="38"/>
      <c r="K916" s="38"/>
      <c r="L916" s="38"/>
      <c r="M916" s="38"/>
      <c r="N916" s="38"/>
      <c r="O916" s="38"/>
      <c r="P916" s="38"/>
      <c r="Q916" s="38"/>
      <c r="R916" s="38"/>
      <c r="S916" s="38"/>
      <c r="T916" s="38"/>
      <c r="U916" s="38"/>
      <c r="V916" s="38"/>
      <c r="W916" s="38"/>
      <c r="X916" s="38"/>
      <c r="Y916" s="38"/>
    </row>
    <row r="917" ht="15.75" customHeight="1">
      <c r="A917" s="38"/>
      <c r="B917" s="38"/>
      <c r="C917" s="38"/>
      <c r="D917" s="38"/>
      <c r="E917" s="38"/>
      <c r="F917" s="38"/>
      <c r="G917" s="38"/>
      <c r="H917" s="38"/>
      <c r="I917" s="38"/>
      <c r="J917" s="38"/>
      <c r="K917" s="38"/>
      <c r="L917" s="38"/>
      <c r="M917" s="38"/>
      <c r="N917" s="38"/>
      <c r="O917" s="38"/>
      <c r="P917" s="38"/>
      <c r="Q917" s="38"/>
      <c r="R917" s="38"/>
      <c r="S917" s="38"/>
      <c r="T917" s="38"/>
      <c r="U917" s="38"/>
      <c r="V917" s="38"/>
      <c r="W917" s="38"/>
      <c r="X917" s="38"/>
      <c r="Y917" s="38"/>
    </row>
    <row r="918" ht="15.75" customHeight="1">
      <c r="A918" s="38"/>
      <c r="B918" s="38"/>
      <c r="C918" s="38"/>
      <c r="D918" s="38"/>
      <c r="E918" s="38"/>
      <c r="F918" s="38"/>
      <c r="G918" s="38"/>
      <c r="H918" s="38"/>
      <c r="I918" s="38"/>
      <c r="J918" s="38"/>
      <c r="K918" s="38"/>
      <c r="L918" s="38"/>
      <c r="M918" s="38"/>
      <c r="N918" s="38"/>
      <c r="O918" s="38"/>
      <c r="P918" s="38"/>
      <c r="Q918" s="38"/>
      <c r="R918" s="38"/>
      <c r="S918" s="38"/>
      <c r="T918" s="38"/>
      <c r="U918" s="38"/>
      <c r="V918" s="38"/>
      <c r="W918" s="38"/>
      <c r="X918" s="38"/>
      <c r="Y918" s="38"/>
    </row>
    <row r="919" ht="15.75" customHeight="1">
      <c r="A919" s="38"/>
      <c r="B919" s="38"/>
      <c r="C919" s="38"/>
      <c r="D919" s="38"/>
      <c r="E919" s="38"/>
      <c r="F919" s="38"/>
      <c r="G919" s="38"/>
      <c r="H919" s="38"/>
      <c r="I919" s="38"/>
      <c r="J919" s="38"/>
      <c r="K919" s="38"/>
      <c r="L919" s="38"/>
      <c r="M919" s="38"/>
      <c r="N919" s="38"/>
      <c r="O919" s="38"/>
      <c r="P919" s="38"/>
      <c r="Q919" s="38"/>
      <c r="R919" s="38"/>
      <c r="S919" s="38"/>
      <c r="T919" s="38"/>
      <c r="U919" s="38"/>
      <c r="V919" s="38"/>
      <c r="W919" s="38"/>
      <c r="X919" s="38"/>
      <c r="Y919" s="38"/>
    </row>
    <row r="920" ht="15.75" customHeight="1">
      <c r="A920" s="38"/>
      <c r="B920" s="38"/>
      <c r="C920" s="38"/>
      <c r="D920" s="38"/>
      <c r="E920" s="38"/>
      <c r="F920" s="38"/>
      <c r="G920" s="38"/>
      <c r="H920" s="38"/>
      <c r="I920" s="38"/>
      <c r="J920" s="38"/>
      <c r="K920" s="38"/>
      <c r="L920" s="38"/>
      <c r="M920" s="38"/>
      <c r="N920" s="38"/>
      <c r="O920" s="38"/>
      <c r="P920" s="38"/>
      <c r="Q920" s="38"/>
      <c r="R920" s="38"/>
      <c r="S920" s="38"/>
      <c r="T920" s="38"/>
      <c r="U920" s="38"/>
      <c r="V920" s="38"/>
      <c r="W920" s="38"/>
      <c r="X920" s="38"/>
      <c r="Y920" s="38"/>
    </row>
    <row r="921" ht="15.75" customHeight="1">
      <c r="A921" s="38"/>
      <c r="B921" s="38"/>
      <c r="C921" s="38"/>
      <c r="D921" s="38"/>
      <c r="E921" s="38"/>
      <c r="F921" s="38"/>
      <c r="G921" s="38"/>
      <c r="H921" s="38"/>
      <c r="I921" s="38"/>
      <c r="J921" s="38"/>
      <c r="K921" s="38"/>
      <c r="L921" s="38"/>
      <c r="M921" s="38"/>
      <c r="N921" s="38"/>
      <c r="O921" s="38"/>
      <c r="P921" s="38"/>
      <c r="Q921" s="38"/>
      <c r="R921" s="38"/>
      <c r="S921" s="38"/>
      <c r="T921" s="38"/>
      <c r="U921" s="38"/>
      <c r="V921" s="38"/>
      <c r="W921" s="38"/>
      <c r="X921" s="38"/>
      <c r="Y921" s="38"/>
    </row>
    <row r="922" ht="15.75" customHeight="1">
      <c r="A922" s="38"/>
      <c r="B922" s="38"/>
      <c r="C922" s="38"/>
      <c r="D922" s="38"/>
      <c r="E922" s="38"/>
      <c r="F922" s="38"/>
      <c r="G922" s="38"/>
      <c r="H922" s="38"/>
      <c r="I922" s="38"/>
      <c r="J922" s="38"/>
      <c r="K922" s="38"/>
      <c r="L922" s="38"/>
      <c r="M922" s="38"/>
      <c r="N922" s="38"/>
      <c r="O922" s="38"/>
      <c r="P922" s="38"/>
      <c r="Q922" s="38"/>
      <c r="R922" s="38"/>
      <c r="S922" s="38"/>
      <c r="T922" s="38"/>
      <c r="U922" s="38"/>
      <c r="V922" s="38"/>
      <c r="W922" s="38"/>
      <c r="X922" s="38"/>
      <c r="Y922" s="38"/>
    </row>
    <row r="923" ht="15.75" customHeight="1">
      <c r="A923" s="38"/>
      <c r="B923" s="38"/>
      <c r="C923" s="38"/>
      <c r="D923" s="38"/>
      <c r="E923" s="38"/>
      <c r="F923" s="38"/>
      <c r="G923" s="38"/>
      <c r="H923" s="38"/>
      <c r="I923" s="38"/>
      <c r="J923" s="38"/>
      <c r="K923" s="38"/>
      <c r="L923" s="38"/>
      <c r="M923" s="38"/>
      <c r="N923" s="38"/>
      <c r="O923" s="38"/>
      <c r="P923" s="38"/>
      <c r="Q923" s="38"/>
      <c r="R923" s="38"/>
      <c r="S923" s="38"/>
      <c r="T923" s="38"/>
      <c r="U923" s="38"/>
      <c r="V923" s="38"/>
      <c r="W923" s="38"/>
      <c r="X923" s="38"/>
      <c r="Y923" s="38"/>
    </row>
    <row r="924" ht="15.75" customHeight="1">
      <c r="A924" s="38"/>
      <c r="B924" s="38"/>
      <c r="C924" s="38"/>
      <c r="D924" s="38"/>
      <c r="E924" s="38"/>
      <c r="F924" s="38"/>
      <c r="G924" s="38"/>
      <c r="H924" s="38"/>
      <c r="I924" s="38"/>
      <c r="J924" s="38"/>
      <c r="K924" s="38"/>
      <c r="L924" s="38"/>
      <c r="M924" s="38"/>
      <c r="N924" s="38"/>
      <c r="O924" s="38"/>
      <c r="P924" s="38"/>
      <c r="Q924" s="38"/>
      <c r="R924" s="38"/>
      <c r="S924" s="38"/>
      <c r="T924" s="38"/>
      <c r="U924" s="38"/>
      <c r="V924" s="38"/>
      <c r="W924" s="38"/>
      <c r="X924" s="38"/>
      <c r="Y924" s="38"/>
    </row>
    <row r="925" ht="15.75" customHeight="1">
      <c r="A925" s="38"/>
      <c r="B925" s="38"/>
      <c r="C925" s="38"/>
      <c r="D925" s="38"/>
      <c r="E925" s="38"/>
      <c r="F925" s="38"/>
      <c r="G925" s="38"/>
      <c r="H925" s="38"/>
      <c r="I925" s="38"/>
      <c r="J925" s="38"/>
      <c r="K925" s="38"/>
      <c r="L925" s="38"/>
      <c r="M925" s="38"/>
      <c r="N925" s="38"/>
      <c r="O925" s="38"/>
      <c r="P925" s="38"/>
      <c r="Q925" s="38"/>
      <c r="R925" s="38"/>
      <c r="S925" s="38"/>
      <c r="T925" s="38"/>
      <c r="U925" s="38"/>
      <c r="V925" s="38"/>
      <c r="W925" s="38"/>
      <c r="X925" s="38"/>
      <c r="Y925" s="38"/>
    </row>
    <row r="926" ht="15.75" customHeight="1">
      <c r="A926" s="38"/>
      <c r="B926" s="38"/>
      <c r="C926" s="38"/>
      <c r="D926" s="38"/>
      <c r="E926" s="38"/>
      <c r="F926" s="38"/>
      <c r="G926" s="38"/>
      <c r="H926" s="38"/>
      <c r="I926" s="38"/>
      <c r="J926" s="38"/>
      <c r="K926" s="38"/>
      <c r="L926" s="38"/>
      <c r="M926" s="38"/>
      <c r="N926" s="38"/>
      <c r="O926" s="38"/>
      <c r="P926" s="38"/>
      <c r="Q926" s="38"/>
      <c r="R926" s="38"/>
      <c r="S926" s="38"/>
      <c r="T926" s="38"/>
      <c r="U926" s="38"/>
      <c r="V926" s="38"/>
      <c r="W926" s="38"/>
      <c r="X926" s="38"/>
      <c r="Y926" s="38"/>
    </row>
    <row r="927" ht="15.75" customHeight="1">
      <c r="A927" s="38"/>
      <c r="B927" s="38"/>
      <c r="C927" s="38"/>
      <c r="D927" s="38"/>
      <c r="E927" s="38"/>
      <c r="F927" s="38"/>
      <c r="G927" s="38"/>
      <c r="H927" s="38"/>
      <c r="I927" s="38"/>
      <c r="J927" s="38"/>
      <c r="K927" s="38"/>
      <c r="L927" s="38"/>
      <c r="M927" s="38"/>
      <c r="N927" s="38"/>
      <c r="O927" s="38"/>
      <c r="P927" s="38"/>
      <c r="Q927" s="38"/>
      <c r="R927" s="38"/>
      <c r="S927" s="38"/>
      <c r="T927" s="38"/>
      <c r="U927" s="38"/>
      <c r="V927" s="38"/>
      <c r="W927" s="38"/>
      <c r="X927" s="38"/>
      <c r="Y927" s="38"/>
    </row>
    <row r="928" ht="15.75" customHeight="1">
      <c r="A928" s="38"/>
      <c r="B928" s="38"/>
      <c r="C928" s="38"/>
      <c r="D928" s="38"/>
      <c r="E928" s="38"/>
      <c r="F928" s="38"/>
      <c r="G928" s="38"/>
      <c r="H928" s="38"/>
      <c r="I928" s="38"/>
      <c r="J928" s="38"/>
      <c r="K928" s="38"/>
      <c r="L928" s="38"/>
      <c r="M928" s="38"/>
      <c r="N928" s="38"/>
      <c r="O928" s="38"/>
      <c r="P928" s="38"/>
      <c r="Q928" s="38"/>
      <c r="R928" s="38"/>
      <c r="S928" s="38"/>
      <c r="T928" s="38"/>
      <c r="U928" s="38"/>
      <c r="V928" s="38"/>
      <c r="W928" s="38"/>
      <c r="X928" s="38"/>
      <c r="Y928" s="38"/>
    </row>
    <row r="929" ht="15.75" customHeight="1">
      <c r="A929" s="38"/>
      <c r="B929" s="38"/>
      <c r="C929" s="38"/>
      <c r="D929" s="38"/>
      <c r="E929" s="38"/>
      <c r="F929" s="38"/>
      <c r="G929" s="38"/>
      <c r="H929" s="38"/>
      <c r="I929" s="38"/>
      <c r="J929" s="38"/>
      <c r="K929" s="38"/>
      <c r="L929" s="38"/>
      <c r="M929" s="38"/>
      <c r="N929" s="38"/>
      <c r="O929" s="38"/>
      <c r="P929" s="38"/>
      <c r="Q929" s="38"/>
      <c r="R929" s="38"/>
      <c r="S929" s="38"/>
      <c r="T929" s="38"/>
      <c r="U929" s="38"/>
      <c r="V929" s="38"/>
      <c r="W929" s="38"/>
      <c r="X929" s="38"/>
      <c r="Y929" s="38"/>
    </row>
    <row r="930" ht="15.75" customHeight="1">
      <c r="A930" s="38"/>
      <c r="B930" s="38"/>
      <c r="C930" s="38"/>
      <c r="D930" s="38"/>
      <c r="E930" s="38"/>
      <c r="F930" s="38"/>
      <c r="G930" s="38"/>
      <c r="H930" s="38"/>
      <c r="I930" s="38"/>
      <c r="J930" s="38"/>
      <c r="K930" s="38"/>
      <c r="L930" s="38"/>
      <c r="M930" s="38"/>
      <c r="N930" s="38"/>
      <c r="O930" s="38"/>
      <c r="P930" s="38"/>
      <c r="Q930" s="38"/>
      <c r="R930" s="38"/>
      <c r="S930" s="38"/>
      <c r="T930" s="38"/>
      <c r="U930" s="38"/>
      <c r="V930" s="38"/>
      <c r="W930" s="38"/>
      <c r="X930" s="38"/>
      <c r="Y930" s="38"/>
    </row>
    <row r="931" ht="15.75" customHeight="1">
      <c r="A931" s="38"/>
      <c r="B931" s="38"/>
      <c r="C931" s="38"/>
      <c r="D931" s="38"/>
      <c r="E931" s="38"/>
      <c r="F931" s="38"/>
      <c r="G931" s="38"/>
      <c r="H931" s="38"/>
      <c r="I931" s="38"/>
      <c r="J931" s="38"/>
      <c r="K931" s="38"/>
      <c r="L931" s="38"/>
      <c r="M931" s="38"/>
      <c r="N931" s="38"/>
      <c r="O931" s="38"/>
      <c r="P931" s="38"/>
      <c r="Q931" s="38"/>
      <c r="R931" s="38"/>
      <c r="S931" s="38"/>
      <c r="T931" s="38"/>
      <c r="U931" s="38"/>
      <c r="V931" s="38"/>
      <c r="W931" s="38"/>
      <c r="X931" s="38"/>
      <c r="Y931" s="38"/>
    </row>
    <row r="932" ht="15.75" customHeight="1">
      <c r="A932" s="38"/>
      <c r="B932" s="38"/>
      <c r="C932" s="38"/>
      <c r="D932" s="38"/>
      <c r="E932" s="38"/>
      <c r="F932" s="38"/>
      <c r="G932" s="38"/>
      <c r="H932" s="38"/>
      <c r="I932" s="38"/>
      <c r="J932" s="38"/>
      <c r="K932" s="38"/>
      <c r="L932" s="38"/>
      <c r="M932" s="38"/>
      <c r="N932" s="38"/>
      <c r="O932" s="38"/>
      <c r="P932" s="38"/>
      <c r="Q932" s="38"/>
      <c r="R932" s="38"/>
      <c r="S932" s="38"/>
      <c r="T932" s="38"/>
      <c r="U932" s="38"/>
      <c r="V932" s="38"/>
      <c r="W932" s="38"/>
      <c r="X932" s="38"/>
      <c r="Y932" s="38"/>
    </row>
    <row r="933" ht="15.75" customHeight="1">
      <c r="A933" s="38"/>
      <c r="B933" s="38"/>
      <c r="C933" s="38"/>
      <c r="D933" s="38"/>
      <c r="E933" s="38"/>
      <c r="F933" s="38"/>
      <c r="G933" s="38"/>
      <c r="H933" s="38"/>
      <c r="I933" s="38"/>
      <c r="J933" s="38"/>
      <c r="K933" s="38"/>
      <c r="L933" s="38"/>
      <c r="M933" s="38"/>
      <c r="N933" s="38"/>
      <c r="O933" s="38"/>
      <c r="P933" s="38"/>
      <c r="Q933" s="38"/>
      <c r="R933" s="38"/>
      <c r="S933" s="38"/>
      <c r="T933" s="38"/>
      <c r="U933" s="38"/>
      <c r="V933" s="38"/>
      <c r="W933" s="38"/>
      <c r="X933" s="38"/>
      <c r="Y933" s="38"/>
    </row>
    <row r="934" ht="15.75" customHeight="1">
      <c r="A934" s="38"/>
      <c r="B934" s="38"/>
      <c r="C934" s="38"/>
      <c r="D934" s="38"/>
      <c r="E934" s="38"/>
      <c r="F934" s="38"/>
      <c r="G934" s="38"/>
      <c r="H934" s="38"/>
      <c r="I934" s="38"/>
      <c r="J934" s="38"/>
      <c r="K934" s="38"/>
      <c r="L934" s="38"/>
      <c r="M934" s="38"/>
      <c r="N934" s="38"/>
      <c r="O934" s="38"/>
      <c r="P934" s="38"/>
      <c r="Q934" s="38"/>
      <c r="R934" s="38"/>
      <c r="S934" s="38"/>
      <c r="T934" s="38"/>
      <c r="U934" s="38"/>
      <c r="V934" s="38"/>
      <c r="W934" s="38"/>
      <c r="X934" s="38"/>
      <c r="Y934" s="38"/>
    </row>
    <row r="935" ht="15.75" customHeight="1">
      <c r="A935" s="38"/>
      <c r="B935" s="38"/>
      <c r="C935" s="38"/>
      <c r="D935" s="38"/>
      <c r="E935" s="38"/>
      <c r="F935" s="38"/>
      <c r="G935" s="38"/>
      <c r="H935" s="38"/>
      <c r="I935" s="38"/>
      <c r="J935" s="38"/>
      <c r="K935" s="38"/>
      <c r="L935" s="38"/>
      <c r="M935" s="38"/>
      <c r="N935" s="38"/>
      <c r="O935" s="38"/>
      <c r="P935" s="38"/>
      <c r="Q935" s="38"/>
      <c r="R935" s="38"/>
      <c r="S935" s="38"/>
      <c r="T935" s="38"/>
      <c r="U935" s="38"/>
      <c r="V935" s="38"/>
      <c r="W935" s="38"/>
      <c r="X935" s="38"/>
      <c r="Y935" s="38"/>
    </row>
    <row r="936" ht="15.75" customHeight="1">
      <c r="A936" s="38"/>
      <c r="B936" s="38"/>
      <c r="C936" s="38"/>
      <c r="D936" s="38"/>
      <c r="E936" s="38"/>
      <c r="F936" s="38"/>
      <c r="G936" s="38"/>
      <c r="H936" s="38"/>
      <c r="I936" s="38"/>
      <c r="J936" s="38"/>
      <c r="K936" s="38"/>
      <c r="L936" s="38"/>
      <c r="M936" s="38"/>
      <c r="N936" s="38"/>
      <c r="O936" s="38"/>
      <c r="P936" s="38"/>
      <c r="Q936" s="38"/>
      <c r="R936" s="38"/>
      <c r="S936" s="38"/>
      <c r="T936" s="38"/>
      <c r="U936" s="38"/>
      <c r="V936" s="38"/>
      <c r="W936" s="38"/>
      <c r="X936" s="38"/>
      <c r="Y936" s="38"/>
    </row>
    <row r="937" ht="15.75" customHeight="1">
      <c r="A937" s="38"/>
      <c r="B937" s="38"/>
      <c r="C937" s="38"/>
      <c r="D937" s="38"/>
      <c r="E937" s="38"/>
      <c r="F937" s="38"/>
      <c r="G937" s="38"/>
      <c r="H937" s="38"/>
      <c r="I937" s="38"/>
      <c r="J937" s="38"/>
      <c r="K937" s="38"/>
      <c r="L937" s="38"/>
      <c r="M937" s="38"/>
      <c r="N937" s="38"/>
      <c r="O937" s="38"/>
      <c r="P937" s="38"/>
      <c r="Q937" s="38"/>
      <c r="R937" s="38"/>
      <c r="S937" s="38"/>
      <c r="T937" s="38"/>
      <c r="U937" s="38"/>
      <c r="V937" s="38"/>
      <c r="W937" s="38"/>
      <c r="X937" s="38"/>
      <c r="Y937" s="38"/>
    </row>
    <row r="938" ht="15.75" customHeight="1">
      <c r="A938" s="38"/>
      <c r="B938" s="38"/>
      <c r="C938" s="38"/>
      <c r="D938" s="38"/>
      <c r="E938" s="38"/>
      <c r="F938" s="38"/>
      <c r="G938" s="38"/>
      <c r="H938" s="38"/>
      <c r="I938" s="38"/>
      <c r="J938" s="38"/>
      <c r="K938" s="38"/>
      <c r="L938" s="38"/>
      <c r="M938" s="38"/>
      <c r="N938" s="38"/>
      <c r="O938" s="38"/>
      <c r="P938" s="38"/>
      <c r="Q938" s="38"/>
      <c r="R938" s="38"/>
      <c r="S938" s="38"/>
      <c r="T938" s="38"/>
      <c r="U938" s="38"/>
      <c r="V938" s="38"/>
      <c r="W938" s="38"/>
      <c r="X938" s="38"/>
      <c r="Y938" s="38"/>
    </row>
    <row r="939" ht="15.75" customHeight="1">
      <c r="A939" s="38"/>
      <c r="B939" s="38"/>
      <c r="C939" s="38"/>
      <c r="D939" s="38"/>
      <c r="E939" s="38"/>
      <c r="F939" s="38"/>
      <c r="G939" s="38"/>
      <c r="H939" s="38"/>
      <c r="I939" s="38"/>
      <c r="J939" s="38"/>
      <c r="K939" s="38"/>
      <c r="L939" s="38"/>
      <c r="M939" s="38"/>
      <c r="N939" s="38"/>
      <c r="O939" s="38"/>
      <c r="P939" s="38"/>
      <c r="Q939" s="38"/>
      <c r="R939" s="38"/>
      <c r="S939" s="38"/>
      <c r="T939" s="38"/>
      <c r="U939" s="38"/>
      <c r="V939" s="38"/>
      <c r="W939" s="38"/>
      <c r="X939" s="38"/>
      <c r="Y939" s="38"/>
    </row>
    <row r="940" ht="15.75" customHeight="1">
      <c r="A940" s="38"/>
      <c r="B940" s="38"/>
      <c r="C940" s="38"/>
      <c r="D940" s="38"/>
      <c r="E940" s="38"/>
      <c r="F940" s="38"/>
      <c r="G940" s="38"/>
      <c r="H940" s="38"/>
      <c r="I940" s="38"/>
      <c r="J940" s="38"/>
      <c r="K940" s="38"/>
      <c r="L940" s="38"/>
      <c r="M940" s="38"/>
      <c r="N940" s="38"/>
      <c r="O940" s="38"/>
      <c r="P940" s="38"/>
      <c r="Q940" s="38"/>
      <c r="R940" s="38"/>
      <c r="S940" s="38"/>
      <c r="T940" s="38"/>
      <c r="U940" s="38"/>
      <c r="V940" s="38"/>
      <c r="W940" s="38"/>
      <c r="X940" s="38"/>
      <c r="Y940" s="38"/>
    </row>
    <row r="941" ht="15.75" customHeight="1">
      <c r="A941" s="38"/>
      <c r="B941" s="38"/>
      <c r="C941" s="38"/>
      <c r="D941" s="38"/>
      <c r="E941" s="38"/>
      <c r="F941" s="38"/>
      <c r="G941" s="38"/>
      <c r="H941" s="38"/>
      <c r="I941" s="38"/>
      <c r="J941" s="38"/>
      <c r="K941" s="38"/>
      <c r="L941" s="38"/>
      <c r="M941" s="38"/>
      <c r="N941" s="38"/>
      <c r="O941" s="38"/>
      <c r="P941" s="38"/>
      <c r="Q941" s="38"/>
      <c r="R941" s="38"/>
      <c r="S941" s="38"/>
      <c r="T941" s="38"/>
      <c r="U941" s="38"/>
      <c r="V941" s="38"/>
      <c r="W941" s="38"/>
      <c r="X941" s="38"/>
      <c r="Y941" s="38"/>
    </row>
    <row r="942" ht="15.75" customHeight="1">
      <c r="A942" s="38"/>
      <c r="B942" s="38"/>
      <c r="C942" s="38"/>
      <c r="D942" s="38"/>
      <c r="E942" s="38"/>
      <c r="F942" s="38"/>
      <c r="G942" s="38"/>
      <c r="H942" s="38"/>
      <c r="I942" s="38"/>
      <c r="J942" s="38"/>
      <c r="K942" s="38"/>
      <c r="L942" s="38"/>
      <c r="M942" s="38"/>
      <c r="N942" s="38"/>
      <c r="O942" s="38"/>
      <c r="P942" s="38"/>
      <c r="Q942" s="38"/>
      <c r="R942" s="38"/>
      <c r="S942" s="38"/>
      <c r="T942" s="38"/>
      <c r="U942" s="38"/>
      <c r="V942" s="38"/>
      <c r="W942" s="38"/>
      <c r="X942" s="38"/>
      <c r="Y942" s="38"/>
    </row>
    <row r="943" ht="15.75" customHeight="1">
      <c r="A943" s="38"/>
      <c r="B943" s="38"/>
      <c r="C943" s="38"/>
      <c r="D943" s="38"/>
      <c r="E943" s="38"/>
      <c r="F943" s="38"/>
      <c r="G943" s="38"/>
      <c r="H943" s="38"/>
      <c r="I943" s="38"/>
      <c r="J943" s="38"/>
      <c r="K943" s="38"/>
      <c r="L943" s="38"/>
      <c r="M943" s="38"/>
      <c r="N943" s="38"/>
      <c r="O943" s="38"/>
      <c r="P943" s="38"/>
      <c r="Q943" s="38"/>
      <c r="R943" s="38"/>
      <c r="S943" s="38"/>
      <c r="T943" s="38"/>
      <c r="U943" s="38"/>
      <c r="V943" s="38"/>
      <c r="W943" s="38"/>
      <c r="X943" s="38"/>
      <c r="Y943" s="38"/>
    </row>
    <row r="944" ht="15.75" customHeight="1">
      <c r="A944" s="38"/>
      <c r="B944" s="38"/>
      <c r="C944" s="38"/>
      <c r="D944" s="38"/>
      <c r="E944" s="38"/>
      <c r="F944" s="38"/>
      <c r="G944" s="38"/>
      <c r="H944" s="38"/>
      <c r="I944" s="38"/>
      <c r="J944" s="38"/>
      <c r="K944" s="38"/>
      <c r="L944" s="38"/>
      <c r="M944" s="38"/>
      <c r="N944" s="38"/>
      <c r="O944" s="38"/>
      <c r="P944" s="38"/>
      <c r="Q944" s="38"/>
      <c r="R944" s="38"/>
      <c r="S944" s="38"/>
      <c r="T944" s="38"/>
      <c r="U944" s="38"/>
      <c r="V944" s="38"/>
      <c r="W944" s="38"/>
      <c r="X944" s="38"/>
      <c r="Y944" s="38"/>
    </row>
    <row r="945" ht="15.75" customHeight="1">
      <c r="A945" s="38"/>
      <c r="B945" s="38"/>
      <c r="C945" s="38"/>
      <c r="D945" s="38"/>
      <c r="E945" s="38"/>
      <c r="F945" s="38"/>
      <c r="G945" s="38"/>
      <c r="H945" s="38"/>
      <c r="I945" s="38"/>
      <c r="J945" s="38"/>
      <c r="K945" s="38"/>
      <c r="L945" s="38"/>
      <c r="M945" s="38"/>
      <c r="N945" s="38"/>
      <c r="O945" s="38"/>
      <c r="P945" s="38"/>
      <c r="Q945" s="38"/>
      <c r="R945" s="38"/>
      <c r="S945" s="38"/>
      <c r="T945" s="38"/>
      <c r="U945" s="38"/>
      <c r="V945" s="38"/>
      <c r="W945" s="38"/>
      <c r="X945" s="38"/>
      <c r="Y945" s="38"/>
    </row>
    <row r="946" ht="15.75" customHeight="1">
      <c r="A946" s="38"/>
      <c r="B946" s="38"/>
      <c r="C946" s="38"/>
      <c r="D946" s="38"/>
      <c r="E946" s="38"/>
      <c r="F946" s="38"/>
      <c r="G946" s="38"/>
      <c r="H946" s="38"/>
      <c r="I946" s="38"/>
      <c r="J946" s="38"/>
      <c r="K946" s="38"/>
      <c r="L946" s="38"/>
      <c r="M946" s="38"/>
      <c r="N946" s="38"/>
      <c r="O946" s="38"/>
      <c r="P946" s="38"/>
      <c r="Q946" s="38"/>
      <c r="R946" s="38"/>
      <c r="S946" s="38"/>
      <c r="T946" s="38"/>
      <c r="U946" s="38"/>
      <c r="V946" s="38"/>
      <c r="W946" s="38"/>
      <c r="X946" s="38"/>
      <c r="Y946" s="38"/>
    </row>
    <row r="947" ht="15.75" customHeight="1">
      <c r="A947" s="38"/>
      <c r="B947" s="38"/>
      <c r="C947" s="38"/>
      <c r="D947" s="38"/>
      <c r="E947" s="38"/>
      <c r="F947" s="38"/>
      <c r="G947" s="38"/>
      <c r="H947" s="38"/>
      <c r="I947" s="38"/>
      <c r="J947" s="38"/>
      <c r="K947" s="38"/>
      <c r="L947" s="38"/>
      <c r="M947" s="38"/>
      <c r="N947" s="38"/>
      <c r="O947" s="38"/>
      <c r="P947" s="38"/>
      <c r="Q947" s="38"/>
      <c r="R947" s="38"/>
      <c r="S947" s="38"/>
      <c r="T947" s="38"/>
      <c r="U947" s="38"/>
      <c r="V947" s="38"/>
      <c r="W947" s="38"/>
      <c r="X947" s="38"/>
      <c r="Y947" s="38"/>
    </row>
    <row r="948" ht="15.75" customHeight="1">
      <c r="A948" s="38"/>
      <c r="B948" s="38"/>
      <c r="C948" s="38"/>
      <c r="D948" s="38"/>
      <c r="E948" s="38"/>
      <c r="F948" s="38"/>
      <c r="G948" s="38"/>
      <c r="H948" s="38"/>
      <c r="I948" s="38"/>
      <c r="J948" s="38"/>
      <c r="K948" s="38"/>
      <c r="L948" s="38"/>
      <c r="M948" s="38"/>
      <c r="N948" s="38"/>
      <c r="O948" s="38"/>
      <c r="P948" s="38"/>
      <c r="Q948" s="38"/>
      <c r="R948" s="38"/>
      <c r="S948" s="38"/>
      <c r="T948" s="38"/>
      <c r="U948" s="38"/>
      <c r="V948" s="38"/>
      <c r="W948" s="38"/>
      <c r="X948" s="38"/>
      <c r="Y948" s="38"/>
    </row>
    <row r="949" ht="15.75" customHeight="1">
      <c r="A949" s="38"/>
      <c r="B949" s="38"/>
      <c r="C949" s="38"/>
      <c r="D949" s="38"/>
      <c r="E949" s="38"/>
      <c r="F949" s="38"/>
      <c r="G949" s="38"/>
      <c r="H949" s="38"/>
      <c r="I949" s="38"/>
      <c r="J949" s="38"/>
      <c r="K949" s="38"/>
      <c r="L949" s="38"/>
      <c r="M949" s="38"/>
      <c r="N949" s="38"/>
      <c r="O949" s="38"/>
      <c r="P949" s="38"/>
      <c r="Q949" s="38"/>
      <c r="R949" s="38"/>
      <c r="S949" s="38"/>
      <c r="T949" s="38"/>
      <c r="U949" s="38"/>
      <c r="V949" s="38"/>
      <c r="W949" s="38"/>
      <c r="X949" s="38"/>
      <c r="Y949" s="38"/>
    </row>
    <row r="950" ht="15.75" customHeight="1">
      <c r="A950" s="38"/>
      <c r="B950" s="38"/>
      <c r="C950" s="38"/>
      <c r="D950" s="38"/>
      <c r="E950" s="38"/>
      <c r="F950" s="38"/>
      <c r="G950" s="38"/>
      <c r="H950" s="38"/>
      <c r="I950" s="38"/>
      <c r="J950" s="38"/>
      <c r="K950" s="38"/>
      <c r="L950" s="38"/>
      <c r="M950" s="38"/>
      <c r="N950" s="38"/>
      <c r="O950" s="38"/>
      <c r="P950" s="38"/>
      <c r="Q950" s="38"/>
      <c r="R950" s="38"/>
      <c r="S950" s="38"/>
      <c r="T950" s="38"/>
      <c r="U950" s="38"/>
      <c r="V950" s="38"/>
      <c r="W950" s="38"/>
      <c r="X950" s="38"/>
      <c r="Y950" s="38"/>
    </row>
    <row r="951" ht="15.75" customHeight="1">
      <c r="A951" s="38"/>
      <c r="B951" s="38"/>
      <c r="C951" s="38"/>
      <c r="D951" s="38"/>
      <c r="E951" s="38"/>
      <c r="F951" s="38"/>
      <c r="G951" s="38"/>
      <c r="H951" s="38"/>
      <c r="I951" s="38"/>
      <c r="J951" s="38"/>
      <c r="K951" s="38"/>
      <c r="L951" s="38"/>
      <c r="M951" s="38"/>
      <c r="N951" s="38"/>
      <c r="O951" s="38"/>
      <c r="P951" s="38"/>
      <c r="Q951" s="38"/>
      <c r="R951" s="38"/>
      <c r="S951" s="38"/>
      <c r="T951" s="38"/>
      <c r="U951" s="38"/>
      <c r="V951" s="38"/>
      <c r="W951" s="38"/>
      <c r="X951" s="38"/>
      <c r="Y951" s="38"/>
    </row>
    <row r="952" ht="15.75" customHeight="1">
      <c r="A952" s="38"/>
      <c r="B952" s="38"/>
      <c r="C952" s="38"/>
      <c r="D952" s="38"/>
      <c r="E952" s="38"/>
      <c r="F952" s="38"/>
      <c r="G952" s="38"/>
      <c r="H952" s="38"/>
      <c r="I952" s="38"/>
      <c r="J952" s="38"/>
      <c r="K952" s="38"/>
      <c r="L952" s="38"/>
      <c r="M952" s="38"/>
      <c r="N952" s="38"/>
      <c r="O952" s="38"/>
      <c r="P952" s="38"/>
      <c r="Q952" s="38"/>
      <c r="R952" s="38"/>
      <c r="S952" s="38"/>
      <c r="T952" s="38"/>
      <c r="U952" s="38"/>
      <c r="V952" s="38"/>
      <c r="W952" s="38"/>
      <c r="X952" s="38"/>
      <c r="Y952" s="38"/>
    </row>
    <row r="953" ht="15.75" customHeight="1">
      <c r="A953" s="38"/>
      <c r="B953" s="38"/>
      <c r="C953" s="38"/>
      <c r="D953" s="38"/>
      <c r="E953" s="38"/>
      <c r="F953" s="38"/>
      <c r="G953" s="38"/>
      <c r="H953" s="38"/>
      <c r="I953" s="38"/>
      <c r="J953" s="38"/>
      <c r="K953" s="38"/>
      <c r="L953" s="38"/>
      <c r="M953" s="38"/>
      <c r="N953" s="38"/>
      <c r="O953" s="38"/>
      <c r="P953" s="38"/>
      <c r="Q953" s="38"/>
      <c r="R953" s="38"/>
      <c r="S953" s="38"/>
      <c r="T953" s="38"/>
      <c r="U953" s="38"/>
      <c r="V953" s="38"/>
      <c r="W953" s="38"/>
      <c r="X953" s="38"/>
      <c r="Y953" s="38"/>
    </row>
    <row r="954" ht="15.75" customHeight="1">
      <c r="A954" s="38"/>
      <c r="B954" s="38"/>
      <c r="C954" s="38"/>
      <c r="D954" s="38"/>
      <c r="E954" s="38"/>
      <c r="F954" s="38"/>
      <c r="G954" s="38"/>
      <c r="H954" s="38"/>
      <c r="I954" s="38"/>
      <c r="J954" s="38"/>
      <c r="K954" s="38"/>
      <c r="L954" s="38"/>
      <c r="M954" s="38"/>
      <c r="N954" s="38"/>
      <c r="O954" s="38"/>
      <c r="P954" s="38"/>
      <c r="Q954" s="38"/>
      <c r="R954" s="38"/>
      <c r="S954" s="38"/>
      <c r="T954" s="38"/>
      <c r="U954" s="38"/>
      <c r="V954" s="38"/>
      <c r="W954" s="38"/>
      <c r="X954" s="38"/>
      <c r="Y954" s="38"/>
    </row>
    <row r="955" ht="15.75" customHeight="1">
      <c r="A955" s="38"/>
      <c r="B955" s="38"/>
      <c r="C955" s="38"/>
      <c r="D955" s="38"/>
      <c r="E955" s="38"/>
      <c r="F955" s="38"/>
      <c r="G955" s="38"/>
      <c r="H955" s="38"/>
      <c r="I955" s="38"/>
      <c r="J955" s="38"/>
      <c r="K955" s="38"/>
      <c r="L955" s="38"/>
      <c r="M955" s="38"/>
      <c r="N955" s="38"/>
      <c r="O955" s="38"/>
      <c r="P955" s="38"/>
      <c r="Q955" s="38"/>
      <c r="R955" s="38"/>
      <c r="S955" s="38"/>
      <c r="T955" s="38"/>
      <c r="U955" s="38"/>
      <c r="V955" s="38"/>
      <c r="W955" s="38"/>
      <c r="X955" s="38"/>
      <c r="Y955" s="38"/>
    </row>
    <row r="956" ht="15.75" customHeight="1">
      <c r="A956" s="38"/>
      <c r="B956" s="38"/>
      <c r="C956" s="38"/>
      <c r="D956" s="38"/>
      <c r="E956" s="38"/>
      <c r="F956" s="38"/>
      <c r="G956" s="38"/>
      <c r="H956" s="38"/>
      <c r="I956" s="38"/>
      <c r="J956" s="38"/>
      <c r="K956" s="38"/>
      <c r="L956" s="38"/>
      <c r="M956" s="38"/>
      <c r="N956" s="38"/>
      <c r="O956" s="38"/>
      <c r="P956" s="38"/>
      <c r="Q956" s="38"/>
      <c r="R956" s="38"/>
      <c r="S956" s="38"/>
      <c r="T956" s="38"/>
      <c r="U956" s="38"/>
      <c r="V956" s="38"/>
      <c r="W956" s="38"/>
      <c r="X956" s="38"/>
      <c r="Y956" s="38"/>
    </row>
    <row r="957" ht="15.75" customHeight="1">
      <c r="A957" s="38"/>
      <c r="B957" s="38"/>
      <c r="C957" s="38"/>
      <c r="D957" s="38"/>
      <c r="E957" s="38"/>
      <c r="F957" s="38"/>
      <c r="G957" s="38"/>
      <c r="H957" s="38"/>
      <c r="I957" s="38"/>
      <c r="J957" s="38"/>
      <c r="K957" s="38"/>
      <c r="L957" s="38"/>
      <c r="M957" s="38"/>
      <c r="N957" s="38"/>
      <c r="O957" s="38"/>
      <c r="P957" s="38"/>
      <c r="Q957" s="38"/>
      <c r="R957" s="38"/>
      <c r="S957" s="38"/>
      <c r="T957" s="38"/>
      <c r="U957" s="38"/>
      <c r="V957" s="38"/>
      <c r="W957" s="38"/>
      <c r="X957" s="38"/>
      <c r="Y957" s="38"/>
    </row>
    <row r="958" ht="15.75" customHeight="1">
      <c r="A958" s="38"/>
      <c r="B958" s="38"/>
      <c r="C958" s="38"/>
      <c r="D958" s="38"/>
      <c r="E958" s="38"/>
      <c r="F958" s="38"/>
      <c r="G958" s="38"/>
      <c r="H958" s="38"/>
      <c r="I958" s="38"/>
      <c r="J958" s="38"/>
      <c r="K958" s="38"/>
      <c r="L958" s="38"/>
      <c r="M958" s="38"/>
      <c r="N958" s="38"/>
      <c r="O958" s="38"/>
      <c r="P958" s="38"/>
      <c r="Q958" s="38"/>
      <c r="R958" s="38"/>
      <c r="S958" s="38"/>
      <c r="T958" s="38"/>
      <c r="U958" s="38"/>
      <c r="V958" s="38"/>
      <c r="W958" s="38"/>
      <c r="X958" s="38"/>
      <c r="Y958" s="38"/>
    </row>
    <row r="959" ht="15.75" customHeight="1">
      <c r="A959" s="38"/>
      <c r="B959" s="38"/>
      <c r="C959" s="38"/>
      <c r="D959" s="38"/>
      <c r="E959" s="38"/>
      <c r="F959" s="38"/>
      <c r="G959" s="38"/>
      <c r="H959" s="38"/>
      <c r="I959" s="38"/>
      <c r="J959" s="38"/>
      <c r="K959" s="38"/>
      <c r="L959" s="38"/>
      <c r="M959" s="38"/>
      <c r="N959" s="38"/>
      <c r="O959" s="38"/>
      <c r="P959" s="38"/>
      <c r="Q959" s="38"/>
      <c r="R959" s="38"/>
      <c r="S959" s="38"/>
      <c r="T959" s="38"/>
      <c r="U959" s="38"/>
      <c r="V959" s="38"/>
      <c r="W959" s="38"/>
      <c r="X959" s="38"/>
      <c r="Y959" s="38"/>
    </row>
    <row r="960" ht="15.75" customHeight="1">
      <c r="A960" s="38"/>
      <c r="B960" s="38"/>
      <c r="C960" s="38"/>
      <c r="D960" s="38"/>
      <c r="E960" s="38"/>
      <c r="F960" s="38"/>
      <c r="G960" s="38"/>
      <c r="H960" s="38"/>
      <c r="I960" s="38"/>
      <c r="J960" s="38"/>
      <c r="K960" s="38"/>
      <c r="L960" s="38"/>
      <c r="M960" s="38"/>
      <c r="N960" s="38"/>
      <c r="O960" s="38"/>
      <c r="P960" s="38"/>
      <c r="Q960" s="38"/>
      <c r="R960" s="38"/>
      <c r="S960" s="38"/>
      <c r="T960" s="38"/>
      <c r="U960" s="38"/>
      <c r="V960" s="38"/>
      <c r="W960" s="38"/>
      <c r="X960" s="38"/>
      <c r="Y960" s="38"/>
    </row>
    <row r="961" ht="15.75" customHeight="1">
      <c r="A961" s="38"/>
      <c r="B961" s="38"/>
      <c r="C961" s="38"/>
      <c r="D961" s="38"/>
      <c r="E961" s="38"/>
      <c r="F961" s="38"/>
      <c r="G961" s="38"/>
      <c r="H961" s="38"/>
      <c r="I961" s="38"/>
      <c r="J961" s="38"/>
      <c r="K961" s="38"/>
      <c r="L961" s="38"/>
      <c r="M961" s="38"/>
      <c r="N961" s="38"/>
      <c r="O961" s="38"/>
      <c r="P961" s="38"/>
      <c r="Q961" s="38"/>
      <c r="R961" s="38"/>
      <c r="S961" s="38"/>
      <c r="T961" s="38"/>
      <c r="U961" s="38"/>
      <c r="V961" s="38"/>
      <c r="W961" s="38"/>
      <c r="X961" s="38"/>
      <c r="Y961" s="38"/>
    </row>
    <row r="962" ht="15.75" customHeight="1">
      <c r="A962" s="38"/>
      <c r="B962" s="38"/>
      <c r="C962" s="38"/>
      <c r="D962" s="38"/>
      <c r="E962" s="38"/>
      <c r="F962" s="38"/>
      <c r="G962" s="38"/>
      <c r="H962" s="38"/>
      <c r="I962" s="38"/>
      <c r="J962" s="38"/>
      <c r="K962" s="38"/>
      <c r="L962" s="38"/>
      <c r="M962" s="38"/>
      <c r="N962" s="38"/>
      <c r="O962" s="38"/>
      <c r="P962" s="38"/>
      <c r="Q962" s="38"/>
      <c r="R962" s="38"/>
      <c r="S962" s="38"/>
      <c r="T962" s="38"/>
      <c r="U962" s="38"/>
      <c r="V962" s="38"/>
      <c r="W962" s="38"/>
      <c r="X962" s="38"/>
      <c r="Y962" s="38"/>
    </row>
    <row r="963" ht="15.75" customHeight="1">
      <c r="A963" s="38"/>
      <c r="B963" s="38"/>
      <c r="C963" s="38"/>
      <c r="D963" s="38"/>
      <c r="E963" s="38"/>
      <c r="F963" s="38"/>
      <c r="G963" s="38"/>
      <c r="H963" s="38"/>
      <c r="I963" s="38"/>
      <c r="J963" s="38"/>
      <c r="K963" s="38"/>
      <c r="L963" s="38"/>
      <c r="M963" s="38"/>
      <c r="N963" s="38"/>
      <c r="O963" s="38"/>
      <c r="P963" s="38"/>
      <c r="Q963" s="38"/>
      <c r="R963" s="38"/>
      <c r="S963" s="38"/>
      <c r="T963" s="38"/>
      <c r="U963" s="38"/>
      <c r="V963" s="38"/>
      <c r="W963" s="38"/>
      <c r="X963" s="38"/>
      <c r="Y963" s="38"/>
    </row>
    <row r="964" ht="15.75" customHeight="1">
      <c r="A964" s="38"/>
      <c r="B964" s="38"/>
      <c r="C964" s="38"/>
      <c r="D964" s="38"/>
      <c r="E964" s="38"/>
      <c r="F964" s="38"/>
      <c r="G964" s="38"/>
      <c r="H964" s="38"/>
      <c r="I964" s="38"/>
      <c r="J964" s="38"/>
      <c r="K964" s="38"/>
      <c r="L964" s="38"/>
      <c r="M964" s="38"/>
      <c r="N964" s="38"/>
      <c r="O964" s="38"/>
      <c r="P964" s="38"/>
      <c r="Q964" s="38"/>
      <c r="R964" s="38"/>
      <c r="S964" s="38"/>
      <c r="T964" s="38"/>
      <c r="U964" s="38"/>
      <c r="V964" s="38"/>
      <c r="W964" s="38"/>
      <c r="X964" s="38"/>
      <c r="Y964" s="38"/>
    </row>
    <row r="965" ht="15.75" customHeight="1">
      <c r="A965" s="38"/>
      <c r="B965" s="38"/>
      <c r="C965" s="38"/>
      <c r="D965" s="38"/>
      <c r="E965" s="38"/>
      <c r="F965" s="38"/>
      <c r="G965" s="38"/>
      <c r="H965" s="38"/>
      <c r="I965" s="38"/>
      <c r="J965" s="38"/>
      <c r="K965" s="38"/>
      <c r="L965" s="38"/>
      <c r="M965" s="38"/>
      <c r="N965" s="38"/>
      <c r="O965" s="38"/>
      <c r="P965" s="38"/>
      <c r="Q965" s="38"/>
      <c r="R965" s="38"/>
      <c r="S965" s="38"/>
      <c r="T965" s="38"/>
      <c r="U965" s="38"/>
      <c r="V965" s="38"/>
      <c r="W965" s="38"/>
      <c r="X965" s="38"/>
      <c r="Y965" s="38"/>
    </row>
    <row r="966" ht="15.75" customHeight="1">
      <c r="A966" s="38"/>
      <c r="B966" s="38"/>
      <c r="C966" s="38"/>
      <c r="D966" s="38"/>
      <c r="E966" s="38"/>
      <c r="F966" s="38"/>
      <c r="G966" s="38"/>
      <c r="H966" s="38"/>
      <c r="I966" s="38"/>
      <c r="J966" s="38"/>
      <c r="K966" s="38"/>
      <c r="L966" s="38"/>
      <c r="M966" s="38"/>
      <c r="N966" s="38"/>
      <c r="O966" s="38"/>
      <c r="P966" s="38"/>
      <c r="Q966" s="38"/>
      <c r="R966" s="38"/>
      <c r="S966" s="38"/>
      <c r="T966" s="38"/>
      <c r="U966" s="38"/>
      <c r="V966" s="38"/>
      <c r="W966" s="38"/>
      <c r="X966" s="38"/>
      <c r="Y966" s="38"/>
    </row>
    <row r="967" ht="15.75" customHeight="1">
      <c r="A967" s="38"/>
      <c r="B967" s="38"/>
      <c r="C967" s="38"/>
      <c r="D967" s="38"/>
      <c r="E967" s="38"/>
      <c r="F967" s="38"/>
      <c r="G967" s="38"/>
      <c r="H967" s="38"/>
      <c r="I967" s="38"/>
      <c r="J967" s="38"/>
      <c r="K967" s="38"/>
      <c r="L967" s="38"/>
      <c r="M967" s="38"/>
      <c r="N967" s="38"/>
      <c r="O967" s="38"/>
      <c r="P967" s="38"/>
      <c r="Q967" s="38"/>
      <c r="R967" s="38"/>
      <c r="S967" s="38"/>
      <c r="T967" s="38"/>
      <c r="U967" s="38"/>
      <c r="V967" s="38"/>
      <c r="W967" s="38"/>
      <c r="X967" s="38"/>
      <c r="Y967" s="38"/>
    </row>
    <row r="968" ht="15.75" customHeight="1">
      <c r="A968" s="38"/>
      <c r="B968" s="38"/>
      <c r="C968" s="38"/>
      <c r="D968" s="38"/>
      <c r="E968" s="38"/>
      <c r="F968" s="38"/>
      <c r="G968" s="38"/>
      <c r="H968" s="38"/>
      <c r="I968" s="38"/>
      <c r="J968" s="38"/>
      <c r="K968" s="38"/>
      <c r="L968" s="38"/>
      <c r="M968" s="38"/>
      <c r="N968" s="38"/>
      <c r="O968" s="38"/>
      <c r="P968" s="38"/>
      <c r="Q968" s="38"/>
      <c r="R968" s="38"/>
      <c r="S968" s="38"/>
      <c r="T968" s="38"/>
      <c r="U968" s="38"/>
      <c r="V968" s="38"/>
      <c r="W968" s="38"/>
      <c r="X968" s="38"/>
      <c r="Y968" s="38"/>
    </row>
    <row r="969" ht="15.75" customHeight="1">
      <c r="A969" s="38"/>
      <c r="B969" s="38"/>
      <c r="C969" s="38"/>
      <c r="D969" s="38"/>
      <c r="E969" s="38"/>
      <c r="F969" s="38"/>
      <c r="G969" s="38"/>
      <c r="H969" s="38"/>
      <c r="I969" s="38"/>
      <c r="J969" s="38"/>
      <c r="K969" s="38"/>
      <c r="L969" s="38"/>
      <c r="M969" s="38"/>
      <c r="N969" s="38"/>
      <c r="O969" s="38"/>
      <c r="P969" s="38"/>
      <c r="Q969" s="38"/>
      <c r="R969" s="38"/>
      <c r="S969" s="38"/>
      <c r="T969" s="38"/>
      <c r="U969" s="38"/>
      <c r="V969" s="38"/>
      <c r="W969" s="38"/>
      <c r="X969" s="38"/>
      <c r="Y969" s="38"/>
    </row>
    <row r="970" ht="15.75" customHeight="1">
      <c r="A970" s="38"/>
      <c r="B970" s="38"/>
      <c r="C970" s="38"/>
      <c r="D970" s="38"/>
      <c r="E970" s="38"/>
      <c r="F970" s="38"/>
      <c r="G970" s="38"/>
      <c r="H970" s="38"/>
      <c r="I970" s="38"/>
      <c r="J970" s="38"/>
      <c r="K970" s="38"/>
      <c r="L970" s="38"/>
      <c r="M970" s="38"/>
      <c r="N970" s="38"/>
      <c r="O970" s="38"/>
      <c r="P970" s="38"/>
      <c r="Q970" s="38"/>
      <c r="R970" s="38"/>
      <c r="S970" s="38"/>
      <c r="T970" s="38"/>
      <c r="U970" s="38"/>
      <c r="V970" s="38"/>
      <c r="W970" s="38"/>
      <c r="X970" s="38"/>
      <c r="Y970" s="38"/>
    </row>
    <row r="971" ht="15.75" customHeight="1">
      <c r="A971" s="38"/>
      <c r="B971" s="38"/>
      <c r="C971" s="38"/>
      <c r="D971" s="38"/>
      <c r="E971" s="38"/>
      <c r="F971" s="38"/>
      <c r="G971" s="38"/>
      <c r="H971" s="38"/>
      <c r="I971" s="38"/>
      <c r="J971" s="38"/>
      <c r="K971" s="38"/>
      <c r="L971" s="38"/>
      <c r="M971" s="38"/>
      <c r="N971" s="38"/>
      <c r="O971" s="38"/>
      <c r="P971" s="38"/>
      <c r="Q971" s="38"/>
      <c r="R971" s="38"/>
      <c r="S971" s="38"/>
      <c r="T971" s="38"/>
      <c r="U971" s="38"/>
      <c r="V971" s="38"/>
      <c r="W971" s="38"/>
      <c r="X971" s="38"/>
      <c r="Y971" s="38"/>
    </row>
    <row r="972" ht="15.75" customHeight="1">
      <c r="A972" s="38"/>
      <c r="B972" s="38"/>
      <c r="C972" s="38"/>
      <c r="D972" s="38"/>
      <c r="E972" s="38"/>
      <c r="F972" s="38"/>
      <c r="G972" s="38"/>
      <c r="H972" s="38"/>
      <c r="I972" s="38"/>
      <c r="J972" s="38"/>
      <c r="K972" s="38"/>
      <c r="L972" s="38"/>
      <c r="M972" s="38"/>
      <c r="N972" s="38"/>
      <c r="O972" s="38"/>
      <c r="P972" s="38"/>
      <c r="Q972" s="38"/>
      <c r="R972" s="38"/>
      <c r="S972" s="38"/>
      <c r="T972" s="38"/>
      <c r="U972" s="38"/>
      <c r="V972" s="38"/>
      <c r="W972" s="38"/>
      <c r="X972" s="38"/>
      <c r="Y972" s="38"/>
    </row>
    <row r="973" ht="15.75" customHeight="1">
      <c r="A973" s="38"/>
      <c r="B973" s="38"/>
      <c r="C973" s="38"/>
      <c r="D973" s="38"/>
      <c r="E973" s="38"/>
      <c r="F973" s="38"/>
      <c r="G973" s="38"/>
      <c r="H973" s="38"/>
      <c r="I973" s="38"/>
      <c r="J973" s="38"/>
      <c r="K973" s="38"/>
      <c r="L973" s="38"/>
      <c r="M973" s="38"/>
      <c r="N973" s="38"/>
      <c r="O973" s="38"/>
      <c r="P973" s="38"/>
      <c r="Q973" s="38"/>
      <c r="R973" s="38"/>
      <c r="S973" s="38"/>
      <c r="T973" s="38"/>
      <c r="U973" s="38"/>
      <c r="V973" s="38"/>
      <c r="W973" s="38"/>
      <c r="X973" s="38"/>
      <c r="Y973" s="38"/>
    </row>
    <row r="974" ht="15.75" customHeight="1">
      <c r="A974" s="38"/>
      <c r="B974" s="38"/>
      <c r="C974" s="38"/>
      <c r="D974" s="38"/>
      <c r="E974" s="38"/>
      <c r="F974" s="38"/>
      <c r="G974" s="38"/>
      <c r="H974" s="38"/>
      <c r="I974" s="38"/>
      <c r="J974" s="38"/>
      <c r="K974" s="38"/>
      <c r="L974" s="38"/>
      <c r="M974" s="38"/>
      <c r="N974" s="38"/>
      <c r="O974" s="38"/>
      <c r="P974" s="38"/>
      <c r="Q974" s="38"/>
      <c r="R974" s="38"/>
      <c r="S974" s="38"/>
      <c r="T974" s="38"/>
      <c r="U974" s="38"/>
      <c r="V974" s="38"/>
      <c r="W974" s="38"/>
      <c r="X974" s="38"/>
      <c r="Y974" s="38"/>
    </row>
    <row r="975" ht="15.75" customHeight="1">
      <c r="A975" s="38"/>
      <c r="B975" s="38"/>
      <c r="C975" s="38"/>
      <c r="D975" s="38"/>
      <c r="E975" s="38"/>
      <c r="F975" s="38"/>
      <c r="G975" s="38"/>
      <c r="H975" s="38"/>
      <c r="I975" s="38"/>
      <c r="J975" s="38"/>
      <c r="K975" s="38"/>
      <c r="L975" s="38"/>
      <c r="M975" s="38"/>
      <c r="N975" s="38"/>
      <c r="O975" s="38"/>
      <c r="P975" s="38"/>
      <c r="Q975" s="38"/>
      <c r="R975" s="38"/>
      <c r="S975" s="38"/>
      <c r="T975" s="38"/>
      <c r="U975" s="38"/>
      <c r="V975" s="38"/>
      <c r="W975" s="38"/>
      <c r="X975" s="38"/>
      <c r="Y975" s="38"/>
    </row>
    <row r="976" ht="15.75" customHeight="1">
      <c r="A976" s="38"/>
      <c r="B976" s="38"/>
      <c r="C976" s="38"/>
      <c r="D976" s="38"/>
      <c r="E976" s="38"/>
      <c r="F976" s="38"/>
      <c r="G976" s="38"/>
      <c r="H976" s="38"/>
      <c r="I976" s="38"/>
      <c r="J976" s="38"/>
      <c r="K976" s="38"/>
      <c r="L976" s="38"/>
      <c r="M976" s="38"/>
      <c r="N976" s="38"/>
      <c r="O976" s="38"/>
      <c r="P976" s="38"/>
      <c r="Q976" s="38"/>
      <c r="R976" s="38"/>
      <c r="S976" s="38"/>
      <c r="T976" s="38"/>
      <c r="U976" s="38"/>
      <c r="V976" s="38"/>
      <c r="W976" s="38"/>
      <c r="X976" s="38"/>
      <c r="Y976" s="38"/>
    </row>
    <row r="977" ht="15.75" customHeight="1">
      <c r="A977" s="38"/>
      <c r="B977" s="38"/>
      <c r="C977" s="38"/>
      <c r="D977" s="38"/>
      <c r="E977" s="38"/>
      <c r="F977" s="38"/>
      <c r="G977" s="38"/>
      <c r="H977" s="38"/>
      <c r="I977" s="38"/>
      <c r="J977" s="38"/>
      <c r="K977" s="38"/>
      <c r="L977" s="38"/>
      <c r="M977" s="38"/>
      <c r="N977" s="38"/>
      <c r="O977" s="38"/>
      <c r="P977" s="38"/>
      <c r="Q977" s="38"/>
      <c r="R977" s="38"/>
      <c r="S977" s="38"/>
      <c r="T977" s="38"/>
      <c r="U977" s="38"/>
      <c r="V977" s="38"/>
      <c r="W977" s="38"/>
      <c r="X977" s="38"/>
      <c r="Y977" s="38"/>
    </row>
    <row r="978" ht="15.75" customHeight="1">
      <c r="A978" s="38"/>
      <c r="B978" s="38"/>
      <c r="C978" s="38"/>
      <c r="D978" s="38"/>
      <c r="E978" s="38"/>
      <c r="F978" s="38"/>
      <c r="G978" s="38"/>
      <c r="H978" s="38"/>
      <c r="I978" s="38"/>
      <c r="J978" s="38"/>
      <c r="K978" s="38"/>
      <c r="L978" s="38"/>
      <c r="M978" s="38"/>
      <c r="N978" s="38"/>
      <c r="O978" s="38"/>
      <c r="P978" s="38"/>
      <c r="Q978" s="38"/>
      <c r="R978" s="38"/>
      <c r="S978" s="38"/>
      <c r="T978" s="38"/>
      <c r="U978" s="38"/>
      <c r="V978" s="38"/>
      <c r="W978" s="38"/>
      <c r="X978" s="38"/>
      <c r="Y978" s="38"/>
    </row>
    <row r="979" ht="15.75" customHeight="1">
      <c r="A979" s="38"/>
      <c r="B979" s="38"/>
      <c r="C979" s="38"/>
      <c r="D979" s="38"/>
      <c r="E979" s="38"/>
      <c r="F979" s="38"/>
      <c r="G979" s="38"/>
      <c r="H979" s="38"/>
      <c r="I979" s="38"/>
      <c r="J979" s="38"/>
      <c r="K979" s="38"/>
      <c r="L979" s="38"/>
      <c r="M979" s="38"/>
      <c r="N979" s="38"/>
      <c r="O979" s="38"/>
      <c r="P979" s="38"/>
      <c r="Q979" s="38"/>
      <c r="R979" s="38"/>
      <c r="S979" s="38"/>
      <c r="T979" s="38"/>
      <c r="U979" s="38"/>
      <c r="V979" s="38"/>
      <c r="W979" s="38"/>
      <c r="X979" s="38"/>
      <c r="Y979" s="38"/>
    </row>
    <row r="980" ht="15.75" customHeight="1">
      <c r="A980" s="38"/>
      <c r="B980" s="38"/>
      <c r="C980" s="38"/>
      <c r="D980" s="38"/>
      <c r="E980" s="38"/>
      <c r="F980" s="38"/>
      <c r="G980" s="38"/>
      <c r="H980" s="38"/>
      <c r="I980" s="38"/>
      <c r="J980" s="38"/>
      <c r="K980" s="38"/>
      <c r="L980" s="38"/>
      <c r="M980" s="38"/>
      <c r="N980" s="38"/>
      <c r="O980" s="38"/>
      <c r="P980" s="38"/>
      <c r="Q980" s="38"/>
      <c r="R980" s="38"/>
      <c r="S980" s="38"/>
      <c r="T980" s="38"/>
      <c r="U980" s="38"/>
      <c r="V980" s="38"/>
      <c r="W980" s="38"/>
      <c r="X980" s="38"/>
      <c r="Y980" s="38"/>
    </row>
    <row r="981" ht="15.75" customHeight="1">
      <c r="A981" s="38"/>
      <c r="B981" s="38"/>
      <c r="C981" s="38"/>
      <c r="D981" s="38"/>
      <c r="E981" s="38"/>
      <c r="F981" s="38"/>
      <c r="G981" s="38"/>
      <c r="H981" s="38"/>
      <c r="I981" s="38"/>
      <c r="J981" s="38"/>
      <c r="K981" s="38"/>
      <c r="L981" s="38"/>
      <c r="M981" s="38"/>
      <c r="N981" s="38"/>
      <c r="O981" s="38"/>
      <c r="P981" s="38"/>
      <c r="Q981" s="38"/>
      <c r="R981" s="38"/>
      <c r="S981" s="38"/>
      <c r="T981" s="38"/>
      <c r="U981" s="38"/>
      <c r="V981" s="38"/>
      <c r="W981" s="38"/>
      <c r="X981" s="38"/>
      <c r="Y981" s="38"/>
    </row>
    <row r="982" ht="15.75" customHeight="1">
      <c r="A982" s="38"/>
      <c r="B982" s="38"/>
      <c r="C982" s="38"/>
      <c r="D982" s="38"/>
      <c r="E982" s="38"/>
      <c r="F982" s="38"/>
      <c r="G982" s="38"/>
      <c r="H982" s="38"/>
      <c r="I982" s="38"/>
      <c r="J982" s="38"/>
      <c r="K982" s="38"/>
      <c r="L982" s="38"/>
      <c r="M982" s="38"/>
      <c r="N982" s="38"/>
      <c r="O982" s="38"/>
      <c r="P982" s="38"/>
      <c r="Q982" s="38"/>
      <c r="R982" s="38"/>
      <c r="S982" s="38"/>
      <c r="T982" s="38"/>
      <c r="U982" s="38"/>
      <c r="V982" s="38"/>
      <c r="W982" s="38"/>
      <c r="X982" s="38"/>
      <c r="Y982" s="38"/>
    </row>
    <row r="983" ht="15.75" customHeight="1">
      <c r="A983" s="38"/>
      <c r="B983" s="38"/>
      <c r="C983" s="38"/>
      <c r="D983" s="38"/>
      <c r="E983" s="38"/>
      <c r="F983" s="38"/>
      <c r="G983" s="38"/>
      <c r="H983" s="38"/>
      <c r="I983" s="38"/>
      <c r="J983" s="38"/>
      <c r="K983" s="38"/>
      <c r="L983" s="38"/>
      <c r="M983" s="38"/>
      <c r="N983" s="38"/>
      <c r="O983" s="38"/>
      <c r="P983" s="38"/>
      <c r="Q983" s="38"/>
      <c r="R983" s="38"/>
      <c r="S983" s="38"/>
      <c r="T983" s="38"/>
      <c r="U983" s="38"/>
      <c r="V983" s="38"/>
      <c r="W983" s="38"/>
      <c r="X983" s="38"/>
      <c r="Y983" s="38"/>
    </row>
    <row r="984" ht="15.75" customHeight="1">
      <c r="A984" s="38"/>
      <c r="B984" s="38"/>
      <c r="C984" s="38"/>
      <c r="D984" s="38"/>
      <c r="E984" s="38"/>
      <c r="F984" s="38"/>
      <c r="G984" s="38"/>
      <c r="H984" s="38"/>
      <c r="I984" s="38"/>
      <c r="J984" s="38"/>
      <c r="K984" s="38"/>
      <c r="L984" s="38"/>
      <c r="M984" s="38"/>
      <c r="N984" s="38"/>
      <c r="O984" s="38"/>
      <c r="P984" s="38"/>
      <c r="Q984" s="38"/>
      <c r="R984" s="38"/>
      <c r="S984" s="38"/>
      <c r="T984" s="38"/>
      <c r="U984" s="38"/>
      <c r="V984" s="38"/>
      <c r="W984" s="38"/>
      <c r="X984" s="38"/>
      <c r="Y984" s="38"/>
    </row>
    <row r="985" ht="15.75" customHeight="1">
      <c r="A985" s="38"/>
      <c r="B985" s="38"/>
      <c r="C985" s="38"/>
      <c r="D985" s="38"/>
      <c r="E985" s="38"/>
      <c r="F985" s="38"/>
      <c r="G985" s="38"/>
      <c r="H985" s="38"/>
      <c r="I985" s="38"/>
      <c r="J985" s="38"/>
      <c r="K985" s="38"/>
      <c r="L985" s="38"/>
      <c r="M985" s="38"/>
      <c r="N985" s="38"/>
      <c r="O985" s="38"/>
      <c r="P985" s="38"/>
      <c r="Q985" s="38"/>
      <c r="R985" s="38"/>
      <c r="S985" s="38"/>
      <c r="T985" s="38"/>
      <c r="U985" s="38"/>
      <c r="V985" s="38"/>
      <c r="W985" s="38"/>
      <c r="X985" s="38"/>
      <c r="Y985" s="38"/>
    </row>
    <row r="986" ht="15.75" customHeight="1">
      <c r="A986" s="38"/>
      <c r="B986" s="38"/>
      <c r="C986" s="38"/>
      <c r="D986" s="38"/>
      <c r="E986" s="38"/>
      <c r="F986" s="38"/>
      <c r="G986" s="38"/>
      <c r="H986" s="38"/>
      <c r="I986" s="38"/>
      <c r="J986" s="38"/>
      <c r="K986" s="38"/>
      <c r="L986" s="38"/>
      <c r="M986" s="38"/>
      <c r="N986" s="38"/>
      <c r="O986" s="38"/>
      <c r="P986" s="38"/>
      <c r="Q986" s="38"/>
      <c r="R986" s="38"/>
      <c r="S986" s="38"/>
      <c r="T986" s="38"/>
      <c r="U986" s="38"/>
      <c r="V986" s="38"/>
      <c r="W986" s="38"/>
      <c r="X986" s="38"/>
      <c r="Y986" s="38"/>
    </row>
    <row r="987" ht="15.75" customHeight="1">
      <c r="A987" s="38"/>
      <c r="B987" s="38"/>
      <c r="C987" s="38"/>
      <c r="D987" s="38"/>
      <c r="E987" s="38"/>
      <c r="F987" s="38"/>
      <c r="G987" s="38"/>
      <c r="H987" s="38"/>
      <c r="I987" s="38"/>
      <c r="J987" s="38"/>
      <c r="K987" s="38"/>
      <c r="L987" s="38"/>
      <c r="M987" s="38"/>
      <c r="N987" s="38"/>
      <c r="O987" s="38"/>
      <c r="P987" s="38"/>
      <c r="Q987" s="38"/>
      <c r="R987" s="38"/>
      <c r="S987" s="38"/>
      <c r="T987" s="38"/>
      <c r="U987" s="38"/>
      <c r="V987" s="38"/>
      <c r="W987" s="38"/>
      <c r="X987" s="38"/>
      <c r="Y987" s="38"/>
    </row>
    <row r="988" ht="15.75" customHeight="1">
      <c r="A988" s="38"/>
      <c r="B988" s="38"/>
      <c r="C988" s="38"/>
      <c r="D988" s="38"/>
      <c r="E988" s="38"/>
      <c r="F988" s="38"/>
      <c r="G988" s="38"/>
      <c r="H988" s="38"/>
      <c r="I988" s="38"/>
      <c r="J988" s="38"/>
      <c r="K988" s="38"/>
      <c r="L988" s="38"/>
      <c r="M988" s="38"/>
      <c r="N988" s="38"/>
      <c r="O988" s="38"/>
      <c r="P988" s="38"/>
      <c r="Q988" s="38"/>
      <c r="R988" s="38"/>
      <c r="S988" s="38"/>
      <c r="T988" s="38"/>
      <c r="U988" s="38"/>
      <c r="V988" s="38"/>
      <c r="W988" s="38"/>
      <c r="X988" s="38"/>
      <c r="Y988" s="38"/>
    </row>
    <row r="989" ht="15.75" customHeight="1">
      <c r="A989" s="38"/>
      <c r="B989" s="38"/>
      <c r="C989" s="38"/>
      <c r="D989" s="38"/>
      <c r="E989" s="38"/>
      <c r="F989" s="38"/>
      <c r="G989" s="38"/>
      <c r="H989" s="38"/>
      <c r="I989" s="38"/>
      <c r="J989" s="38"/>
      <c r="K989" s="38"/>
      <c r="L989" s="38"/>
      <c r="M989" s="38"/>
      <c r="N989" s="38"/>
      <c r="O989" s="38"/>
      <c r="P989" s="38"/>
      <c r="Q989" s="38"/>
      <c r="R989" s="38"/>
      <c r="S989" s="38"/>
      <c r="T989" s="38"/>
      <c r="U989" s="38"/>
      <c r="V989" s="38"/>
      <c r="W989" s="38"/>
      <c r="X989" s="38"/>
      <c r="Y989" s="38"/>
    </row>
    <row r="990" ht="15.75" customHeight="1">
      <c r="A990" s="38"/>
      <c r="B990" s="38"/>
      <c r="C990" s="38"/>
      <c r="D990" s="38"/>
      <c r="E990" s="38"/>
      <c r="F990" s="38"/>
      <c r="G990" s="38"/>
      <c r="H990" s="38"/>
      <c r="I990" s="38"/>
      <c r="J990" s="38"/>
      <c r="K990" s="38"/>
      <c r="L990" s="38"/>
      <c r="M990" s="38"/>
      <c r="N990" s="38"/>
      <c r="O990" s="38"/>
      <c r="P990" s="38"/>
      <c r="Q990" s="38"/>
      <c r="R990" s="38"/>
      <c r="S990" s="38"/>
      <c r="T990" s="38"/>
      <c r="U990" s="38"/>
      <c r="V990" s="38"/>
      <c r="W990" s="38"/>
      <c r="X990" s="38"/>
      <c r="Y990" s="38"/>
    </row>
    <row r="991" ht="15.75" customHeight="1">
      <c r="A991" s="38"/>
      <c r="B991" s="38"/>
      <c r="C991" s="38"/>
      <c r="D991" s="38"/>
      <c r="E991" s="38"/>
      <c r="F991" s="38"/>
      <c r="G991" s="38"/>
      <c r="H991" s="38"/>
      <c r="I991" s="38"/>
      <c r="J991" s="38"/>
      <c r="K991" s="38"/>
      <c r="L991" s="38"/>
      <c r="M991" s="38"/>
      <c r="N991" s="38"/>
      <c r="O991" s="38"/>
      <c r="P991" s="38"/>
      <c r="Q991" s="38"/>
      <c r="R991" s="38"/>
      <c r="S991" s="38"/>
      <c r="T991" s="38"/>
      <c r="U991" s="38"/>
      <c r="V991" s="38"/>
      <c r="W991" s="38"/>
      <c r="X991" s="38"/>
      <c r="Y991" s="38"/>
    </row>
    <row r="992" ht="15.75" customHeight="1">
      <c r="A992" s="38"/>
      <c r="B992" s="38"/>
      <c r="C992" s="38"/>
      <c r="D992" s="38"/>
      <c r="E992" s="38"/>
      <c r="F992" s="38"/>
      <c r="G992" s="38"/>
      <c r="H992" s="38"/>
      <c r="I992" s="38"/>
      <c r="J992" s="38"/>
      <c r="K992" s="38"/>
      <c r="L992" s="38"/>
      <c r="M992" s="38"/>
      <c r="N992" s="38"/>
      <c r="O992" s="38"/>
      <c r="P992" s="38"/>
      <c r="Q992" s="38"/>
      <c r="R992" s="38"/>
      <c r="S992" s="38"/>
      <c r="T992" s="38"/>
      <c r="U992" s="38"/>
      <c r="V992" s="38"/>
      <c r="W992" s="38"/>
      <c r="X992" s="38"/>
      <c r="Y992" s="38"/>
    </row>
    <row r="993" ht="15.75" customHeight="1">
      <c r="A993" s="38"/>
      <c r="B993" s="38"/>
      <c r="C993" s="38"/>
      <c r="D993" s="38"/>
      <c r="E993" s="38"/>
      <c r="F993" s="38"/>
      <c r="G993" s="38"/>
      <c r="H993" s="38"/>
      <c r="I993" s="38"/>
      <c r="J993" s="38"/>
      <c r="K993" s="38"/>
      <c r="L993" s="38"/>
      <c r="M993" s="38"/>
      <c r="N993" s="38"/>
      <c r="O993" s="38"/>
      <c r="P993" s="38"/>
      <c r="Q993" s="38"/>
      <c r="R993" s="38"/>
      <c r="S993" s="38"/>
      <c r="T993" s="38"/>
      <c r="U993" s="38"/>
      <c r="V993" s="38"/>
      <c r="W993" s="38"/>
      <c r="X993" s="38"/>
      <c r="Y993" s="38"/>
    </row>
    <row r="994" ht="15.75" customHeight="1">
      <c r="A994" s="38"/>
      <c r="B994" s="38"/>
      <c r="C994" s="38"/>
      <c r="D994" s="38"/>
      <c r="E994" s="38"/>
      <c r="F994" s="38"/>
      <c r="G994" s="38"/>
      <c r="H994" s="38"/>
      <c r="I994" s="38"/>
      <c r="J994" s="38"/>
      <c r="K994" s="38"/>
      <c r="L994" s="38"/>
      <c r="M994" s="38"/>
      <c r="N994" s="38"/>
      <c r="O994" s="38"/>
      <c r="P994" s="38"/>
      <c r="Q994" s="38"/>
      <c r="R994" s="38"/>
      <c r="S994" s="38"/>
      <c r="T994" s="38"/>
      <c r="U994" s="38"/>
      <c r="V994" s="38"/>
      <c r="W994" s="38"/>
      <c r="X994" s="38"/>
      <c r="Y994" s="38"/>
    </row>
    <row r="995" ht="15.75" customHeight="1">
      <c r="A995" s="38"/>
      <c r="B995" s="38"/>
      <c r="C995" s="38"/>
      <c r="D995" s="38"/>
      <c r="E995" s="38"/>
      <c r="F995" s="38"/>
      <c r="G995" s="38"/>
      <c r="H995" s="38"/>
      <c r="I995" s="38"/>
      <c r="J995" s="38"/>
      <c r="K995" s="38"/>
      <c r="L995" s="38"/>
      <c r="M995" s="38"/>
      <c r="N995" s="38"/>
      <c r="O995" s="38"/>
      <c r="P995" s="38"/>
      <c r="Q995" s="38"/>
      <c r="R995" s="38"/>
      <c r="S995" s="38"/>
      <c r="T995" s="38"/>
      <c r="U995" s="38"/>
      <c r="V995" s="38"/>
      <c r="W995" s="38"/>
      <c r="X995" s="38"/>
      <c r="Y995" s="38"/>
    </row>
    <row r="996" ht="15.75" customHeight="1">
      <c r="A996" s="38"/>
      <c r="B996" s="38"/>
      <c r="C996" s="38"/>
      <c r="D996" s="38"/>
      <c r="E996" s="38"/>
      <c r="F996" s="38"/>
      <c r="G996" s="38"/>
      <c r="H996" s="38"/>
      <c r="I996" s="38"/>
      <c r="J996" s="38"/>
      <c r="K996" s="38"/>
      <c r="L996" s="38"/>
      <c r="M996" s="38"/>
      <c r="N996" s="38"/>
      <c r="O996" s="38"/>
      <c r="P996" s="38"/>
      <c r="Q996" s="38"/>
      <c r="R996" s="38"/>
      <c r="S996" s="38"/>
      <c r="T996" s="38"/>
      <c r="U996" s="38"/>
      <c r="V996" s="38"/>
      <c r="W996" s="38"/>
      <c r="X996" s="38"/>
      <c r="Y996" s="38"/>
    </row>
    <row r="997" ht="15.75" customHeight="1">
      <c r="A997" s="38"/>
      <c r="B997" s="38"/>
      <c r="C997" s="38"/>
      <c r="D997" s="38"/>
      <c r="E997" s="38"/>
      <c r="F997" s="38"/>
      <c r="G997" s="38"/>
      <c r="H997" s="38"/>
      <c r="I997" s="38"/>
      <c r="J997" s="38"/>
      <c r="K997" s="38"/>
      <c r="L997" s="38"/>
      <c r="M997" s="38"/>
      <c r="N997" s="38"/>
      <c r="O997" s="38"/>
      <c r="P997" s="38"/>
      <c r="Q997" s="38"/>
      <c r="R997" s="38"/>
      <c r="S997" s="38"/>
      <c r="T997" s="38"/>
      <c r="U997" s="38"/>
      <c r="V997" s="38"/>
      <c r="W997" s="38"/>
      <c r="X997" s="38"/>
      <c r="Y997" s="38"/>
    </row>
    <row r="998" ht="15.75" customHeight="1">
      <c r="A998" s="38"/>
      <c r="B998" s="38"/>
      <c r="C998" s="38"/>
      <c r="D998" s="38"/>
      <c r="E998" s="38"/>
      <c r="F998" s="38"/>
      <c r="G998" s="38"/>
      <c r="H998" s="38"/>
      <c r="I998" s="38"/>
      <c r="J998" s="38"/>
      <c r="K998" s="38"/>
      <c r="L998" s="38"/>
      <c r="M998" s="38"/>
      <c r="N998" s="38"/>
      <c r="O998" s="38"/>
      <c r="P998" s="38"/>
      <c r="Q998" s="38"/>
      <c r="R998" s="38"/>
      <c r="S998" s="38"/>
      <c r="T998" s="38"/>
      <c r="U998" s="38"/>
      <c r="V998" s="38"/>
      <c r="W998" s="38"/>
      <c r="X998" s="38"/>
      <c r="Y998" s="38"/>
    </row>
    <row r="999" ht="15.75" customHeight="1">
      <c r="A999" s="38"/>
      <c r="B999" s="38"/>
      <c r="C999" s="38"/>
      <c r="D999" s="38"/>
      <c r="E999" s="38"/>
      <c r="F999" s="38"/>
      <c r="G999" s="38"/>
      <c r="H999" s="38"/>
      <c r="I999" s="38"/>
      <c r="J999" s="38"/>
      <c r="K999" s="38"/>
      <c r="L999" s="38"/>
      <c r="M999" s="38"/>
      <c r="N999" s="38"/>
      <c r="O999" s="38"/>
      <c r="P999" s="38"/>
      <c r="Q999" s="38"/>
      <c r="R999" s="38"/>
      <c r="S999" s="38"/>
      <c r="T999" s="38"/>
      <c r="U999" s="38"/>
      <c r="V999" s="38"/>
      <c r="W999" s="38"/>
      <c r="X999" s="38"/>
      <c r="Y999" s="38"/>
    </row>
    <row r="1000" ht="15.75" customHeight="1">
      <c r="A1000" s="38"/>
      <c r="B1000" s="38"/>
      <c r="C1000" s="38"/>
      <c r="D1000" s="38"/>
      <c r="E1000" s="38"/>
      <c r="F1000" s="38"/>
      <c r="G1000" s="38"/>
      <c r="H1000" s="38"/>
      <c r="I1000" s="38"/>
      <c r="J1000" s="38"/>
      <c r="K1000" s="38"/>
      <c r="L1000" s="38"/>
      <c r="M1000" s="38"/>
      <c r="N1000" s="38"/>
      <c r="O1000" s="38"/>
      <c r="P1000" s="38"/>
      <c r="Q1000" s="38"/>
      <c r="R1000" s="38"/>
      <c r="S1000" s="38"/>
      <c r="T1000" s="38"/>
      <c r="U1000" s="38"/>
      <c r="V1000" s="38"/>
      <c r="W1000" s="38"/>
      <c r="X1000" s="38"/>
      <c r="Y1000" s="38"/>
    </row>
  </sheetData>
  <conditionalFormatting sqref="A2:Y482">
    <cfRule type="containsBlanks" dxfId="2" priority="1">
      <formula>LEN(TRIM(A2))=0</formula>
    </cfRule>
  </conditionalFormatting>
  <printOptions/>
  <pageMargins bottom="0.75" footer="0.0" header="0.0" left="0.7" right="0.7" top="0.75"/>
  <pageSetup paperSize="9" orientation="portrait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3" width="11.43"/>
    <col customWidth="1" min="4" max="4" width="17.86"/>
    <col customWidth="1" min="5" max="8" width="11.43"/>
    <col customWidth="1" min="9" max="9" width="22.43"/>
    <col customWidth="1" min="10" max="23" width="11.43"/>
    <col customWidth="1" min="24" max="26" width="10.71"/>
  </cols>
  <sheetData>
    <row r="1" ht="23.25" customHeight="1">
      <c r="A1" s="36" t="s">
        <v>807</v>
      </c>
      <c r="B1" s="36" t="s">
        <v>6</v>
      </c>
      <c r="C1" s="37" t="s">
        <v>1163</v>
      </c>
      <c r="D1" s="36" t="s">
        <v>1</v>
      </c>
      <c r="E1" s="36" t="s">
        <v>2</v>
      </c>
      <c r="F1" s="37" t="s">
        <v>1162</v>
      </c>
      <c r="G1" s="37" t="s">
        <v>961</v>
      </c>
      <c r="H1" s="37" t="s">
        <v>963</v>
      </c>
      <c r="I1" s="36" t="s">
        <v>0</v>
      </c>
      <c r="J1" s="36" t="s">
        <v>7</v>
      </c>
      <c r="K1" s="36" t="s">
        <v>960</v>
      </c>
      <c r="L1" s="36" t="s">
        <v>4</v>
      </c>
      <c r="M1" s="36" t="s">
        <v>13</v>
      </c>
      <c r="N1" s="36" t="s">
        <v>10</v>
      </c>
      <c r="O1" s="36" t="s">
        <v>813</v>
      </c>
      <c r="P1" s="37" t="s">
        <v>1213</v>
      </c>
      <c r="Q1" s="37" t="s">
        <v>964</v>
      </c>
      <c r="R1" s="36" t="s">
        <v>123</v>
      </c>
      <c r="S1" s="36" t="s">
        <v>11</v>
      </c>
      <c r="T1" s="36" t="s">
        <v>12</v>
      </c>
      <c r="U1" s="36" t="s">
        <v>962</v>
      </c>
      <c r="V1" s="36" t="s">
        <v>1214</v>
      </c>
      <c r="W1" s="36"/>
      <c r="X1" s="37"/>
      <c r="Y1" s="37"/>
      <c r="Z1" s="37"/>
    </row>
    <row r="2">
      <c r="A2" s="38">
        <v>2016.0</v>
      </c>
      <c r="B2" s="38">
        <v>3400.0</v>
      </c>
      <c r="C2" s="38">
        <v>127642.0</v>
      </c>
      <c r="D2" s="38" t="s">
        <v>19</v>
      </c>
      <c r="E2" s="38" t="s">
        <v>20</v>
      </c>
      <c r="F2" s="38">
        <v>2.0</v>
      </c>
      <c r="G2" s="38">
        <v>133.0</v>
      </c>
      <c r="H2" s="38"/>
      <c r="I2" s="39">
        <v>42484.0</v>
      </c>
      <c r="J2" s="38" t="s">
        <v>40</v>
      </c>
      <c r="K2" s="38">
        <v>100.0</v>
      </c>
      <c r="L2" s="38">
        <v>11750.0</v>
      </c>
      <c r="M2" s="38" t="s">
        <v>23</v>
      </c>
      <c r="N2" s="38" t="s">
        <v>40</v>
      </c>
      <c r="O2" s="38" t="s">
        <v>814</v>
      </c>
      <c r="P2" s="38">
        <v>33634.0</v>
      </c>
      <c r="Q2" s="38"/>
      <c r="R2" s="38">
        <v>54.0</v>
      </c>
      <c r="S2" s="38"/>
      <c r="T2" s="38"/>
      <c r="U2" s="38" t="s">
        <v>27</v>
      </c>
      <c r="V2" s="38" t="s">
        <v>1215</v>
      </c>
      <c r="W2" s="38"/>
      <c r="X2" s="38"/>
      <c r="Y2" s="38"/>
      <c r="Z2" s="38"/>
    </row>
    <row r="3">
      <c r="A3" s="38">
        <v>2016.0</v>
      </c>
      <c r="B3" s="38">
        <v>2.0</v>
      </c>
      <c r="C3" s="38">
        <v>51668.0</v>
      </c>
      <c r="D3" s="38" t="s">
        <v>19</v>
      </c>
      <c r="E3" s="38" t="s">
        <v>20</v>
      </c>
      <c r="F3" s="38">
        <v>2.0</v>
      </c>
      <c r="G3" s="38"/>
      <c r="H3" s="38" t="s">
        <v>1216</v>
      </c>
      <c r="I3" s="40">
        <v>42484.364583333336</v>
      </c>
      <c r="J3" s="38" t="s">
        <v>21</v>
      </c>
      <c r="K3" s="38">
        <v>73.0</v>
      </c>
      <c r="L3" s="38">
        <v>4300.0</v>
      </c>
      <c r="M3" s="38" t="s">
        <v>23</v>
      </c>
      <c r="N3" s="38" t="s">
        <v>40</v>
      </c>
      <c r="O3" s="38" t="s">
        <v>814</v>
      </c>
      <c r="P3" s="38">
        <v>33630.0</v>
      </c>
      <c r="Q3" s="38"/>
      <c r="R3" s="38">
        <v>36.0</v>
      </c>
      <c r="S3" s="38"/>
      <c r="T3" s="38"/>
      <c r="U3" s="38"/>
      <c r="V3" s="38" t="s">
        <v>1215</v>
      </c>
      <c r="W3" s="38"/>
      <c r="X3" s="38"/>
      <c r="Y3" s="38"/>
      <c r="Z3" s="38"/>
    </row>
    <row r="4">
      <c r="A4" s="38">
        <v>2016.0</v>
      </c>
      <c r="B4" s="38">
        <v>3401.0</v>
      </c>
      <c r="C4" s="38">
        <v>179991.0</v>
      </c>
      <c r="D4" s="38" t="s">
        <v>19</v>
      </c>
      <c r="E4" s="38" t="s">
        <v>20</v>
      </c>
      <c r="F4" s="38">
        <v>2.0</v>
      </c>
      <c r="G4" s="38">
        <v>47.0</v>
      </c>
      <c r="H4" s="38"/>
      <c r="I4" s="40">
        <v>42484.604166666664</v>
      </c>
      <c r="J4" s="38" t="s">
        <v>40</v>
      </c>
      <c r="K4" s="38">
        <v>79.0</v>
      </c>
      <c r="L4" s="38">
        <v>5000.0</v>
      </c>
      <c r="M4" s="38" t="s">
        <v>23</v>
      </c>
      <c r="N4" s="38" t="s">
        <v>23</v>
      </c>
      <c r="O4" s="38"/>
      <c r="P4" s="38">
        <v>33635.0</v>
      </c>
      <c r="Q4" s="38"/>
      <c r="R4" s="38">
        <v>39.0</v>
      </c>
      <c r="S4" s="38"/>
      <c r="T4" s="38"/>
      <c r="U4" s="38" t="s">
        <v>68</v>
      </c>
      <c r="V4" s="38" t="s">
        <v>1215</v>
      </c>
      <c r="W4" s="38"/>
      <c r="X4" s="38"/>
      <c r="Y4" s="38"/>
      <c r="Z4" s="38"/>
    </row>
    <row r="5">
      <c r="A5" s="24" t="s">
        <v>1217</v>
      </c>
      <c r="B5" s="42"/>
      <c r="C5" s="38"/>
      <c r="D5" s="38" t="s">
        <v>19</v>
      </c>
      <c r="E5" s="38" t="s">
        <v>20</v>
      </c>
      <c r="F5" s="38">
        <v>2.0</v>
      </c>
      <c r="G5" s="38"/>
      <c r="H5" s="38"/>
      <c r="I5" s="39">
        <v>42487.0</v>
      </c>
      <c r="J5" s="38"/>
      <c r="K5" s="38">
        <v>80.0</v>
      </c>
      <c r="L5" s="38">
        <v>5.55</v>
      </c>
      <c r="M5" s="38" t="s">
        <v>347</v>
      </c>
      <c r="N5" s="38" t="s">
        <v>1218</v>
      </c>
      <c r="O5" s="38"/>
      <c r="P5" s="38"/>
      <c r="Q5" s="38"/>
      <c r="R5" s="38"/>
      <c r="S5" s="38"/>
      <c r="T5" s="38"/>
      <c r="U5" s="38" t="s">
        <v>1219</v>
      </c>
      <c r="V5" s="38"/>
      <c r="W5" s="38" t="s">
        <v>1138</v>
      </c>
      <c r="X5" s="38"/>
      <c r="Y5" s="38"/>
      <c r="Z5" s="38"/>
    </row>
    <row r="6">
      <c r="A6" s="38">
        <v>2016.0</v>
      </c>
      <c r="B6" s="38">
        <v>3402.0</v>
      </c>
      <c r="C6" s="38">
        <v>22766.0</v>
      </c>
      <c r="D6" s="38" t="s">
        <v>19</v>
      </c>
      <c r="E6" s="38" t="s">
        <v>20</v>
      </c>
      <c r="F6" s="38">
        <v>2.0</v>
      </c>
      <c r="G6" s="38"/>
      <c r="H6" s="38" t="s">
        <v>823</v>
      </c>
      <c r="I6" s="40">
        <v>42487.416666666664</v>
      </c>
      <c r="J6" s="38" t="s">
        <v>21</v>
      </c>
      <c r="K6" s="38">
        <v>87.0</v>
      </c>
      <c r="L6" s="38">
        <v>8300.0</v>
      </c>
      <c r="M6" s="38" t="s">
        <v>23</v>
      </c>
      <c r="N6" s="38" t="s">
        <v>23</v>
      </c>
      <c r="O6" s="38" t="s">
        <v>821</v>
      </c>
      <c r="P6" s="38">
        <v>33643.0</v>
      </c>
      <c r="Q6" s="38"/>
      <c r="R6" s="38">
        <v>50.0</v>
      </c>
      <c r="S6" s="38"/>
      <c r="T6" s="38"/>
      <c r="U6" s="38"/>
      <c r="V6" s="38" t="s">
        <v>1220</v>
      </c>
      <c r="W6" s="38"/>
      <c r="X6" s="38"/>
      <c r="Y6" s="38"/>
      <c r="Z6" s="38"/>
    </row>
    <row r="7">
      <c r="A7" s="38">
        <v>2016.0</v>
      </c>
      <c r="B7" s="38">
        <v>3404.0</v>
      </c>
      <c r="C7" s="38">
        <v>60095.0</v>
      </c>
      <c r="D7" s="38" t="s">
        <v>19</v>
      </c>
      <c r="E7" s="38" t="s">
        <v>20</v>
      </c>
      <c r="F7" s="38">
        <v>2.0</v>
      </c>
      <c r="G7" s="38">
        <v>50.0</v>
      </c>
      <c r="H7" s="38"/>
      <c r="I7" s="40">
        <v>42489.4375</v>
      </c>
      <c r="J7" s="38" t="s">
        <v>40</v>
      </c>
      <c r="K7" s="38">
        <v>78.0</v>
      </c>
      <c r="L7" s="38">
        <v>5800.0</v>
      </c>
      <c r="M7" s="38" t="s">
        <v>23</v>
      </c>
      <c r="N7" s="38" t="s">
        <v>23</v>
      </c>
      <c r="O7" s="38" t="s">
        <v>814</v>
      </c>
      <c r="P7" s="38">
        <v>33648.0</v>
      </c>
      <c r="Q7" s="38"/>
      <c r="R7" s="38">
        <v>43.0</v>
      </c>
      <c r="S7" s="38"/>
      <c r="T7" s="38"/>
      <c r="U7" s="38" t="s">
        <v>79</v>
      </c>
      <c r="V7" s="38" t="s">
        <v>1221</v>
      </c>
      <c r="W7" s="38"/>
      <c r="X7" s="38"/>
      <c r="Y7" s="38"/>
      <c r="Z7" s="38"/>
    </row>
    <row r="8">
      <c r="A8" s="38">
        <v>2016.0</v>
      </c>
      <c r="B8" s="38">
        <v>3403.0</v>
      </c>
      <c r="C8" s="38">
        <v>171142.0</v>
      </c>
      <c r="D8" s="38" t="s">
        <v>19</v>
      </c>
      <c r="E8" s="38" t="s">
        <v>20</v>
      </c>
      <c r="F8" s="38">
        <v>2.0</v>
      </c>
      <c r="G8" s="38">
        <v>52.0</v>
      </c>
      <c r="H8" s="38"/>
      <c r="I8" s="40">
        <v>42489.47222222222</v>
      </c>
      <c r="J8" s="38" t="s">
        <v>40</v>
      </c>
      <c r="K8" s="38">
        <v>75.0</v>
      </c>
      <c r="L8" s="38">
        <v>4800.0</v>
      </c>
      <c r="M8" s="38" t="s">
        <v>23</v>
      </c>
      <c r="N8" s="38" t="s">
        <v>23</v>
      </c>
      <c r="O8" s="38" t="s">
        <v>821</v>
      </c>
      <c r="P8" s="38">
        <v>33646.0</v>
      </c>
      <c r="Q8" s="38"/>
      <c r="R8" s="38">
        <v>38.0</v>
      </c>
      <c r="S8" s="38"/>
      <c r="T8" s="38"/>
      <c r="U8" s="38" t="s">
        <v>70</v>
      </c>
      <c r="V8" s="38" t="s">
        <v>1221</v>
      </c>
      <c r="W8" s="38"/>
      <c r="X8" s="38"/>
      <c r="Y8" s="38"/>
      <c r="Z8" s="38"/>
    </row>
    <row r="9">
      <c r="A9" s="38">
        <v>2016.0</v>
      </c>
      <c r="B9" s="38">
        <v>3405.0</v>
      </c>
      <c r="C9" s="38">
        <v>114683.0</v>
      </c>
      <c r="D9" s="38" t="s">
        <v>19</v>
      </c>
      <c r="E9" s="38" t="s">
        <v>20</v>
      </c>
      <c r="F9" s="38">
        <v>2.0</v>
      </c>
      <c r="G9" s="38">
        <v>54.0</v>
      </c>
      <c r="H9" s="38"/>
      <c r="I9" s="40">
        <v>42491.5</v>
      </c>
      <c r="J9" s="38" t="s">
        <v>40</v>
      </c>
      <c r="K9" s="38">
        <v>72.0</v>
      </c>
      <c r="L9" s="38">
        <v>3500.0</v>
      </c>
      <c r="M9" s="38" t="s">
        <v>23</v>
      </c>
      <c r="N9" s="38" t="s">
        <v>23</v>
      </c>
      <c r="O9" s="38" t="s">
        <v>814</v>
      </c>
      <c r="P9" s="38">
        <v>33660.0</v>
      </c>
      <c r="Q9" s="38"/>
      <c r="R9" s="38">
        <v>35.0</v>
      </c>
      <c r="S9" s="38">
        <v>1.0</v>
      </c>
      <c r="T9" s="38"/>
      <c r="U9" s="38" t="s">
        <v>67</v>
      </c>
      <c r="V9" s="38" t="s">
        <v>1222</v>
      </c>
      <c r="W9" s="38"/>
      <c r="X9" s="38"/>
      <c r="Y9" s="38"/>
      <c r="Z9" s="38"/>
    </row>
    <row r="10">
      <c r="A10" s="38">
        <v>2016.0</v>
      </c>
      <c r="B10" s="38">
        <v>3406.0</v>
      </c>
      <c r="C10" s="38">
        <v>104141.0</v>
      </c>
      <c r="D10" s="38" t="s">
        <v>19</v>
      </c>
      <c r="E10" s="38" t="s">
        <v>20</v>
      </c>
      <c r="F10" s="38">
        <v>2.0</v>
      </c>
      <c r="G10" s="38">
        <v>50.0</v>
      </c>
      <c r="H10" s="38"/>
      <c r="I10" s="40">
        <v>42492.4375</v>
      </c>
      <c r="J10" s="38" t="s">
        <v>40</v>
      </c>
      <c r="K10" s="38">
        <v>78.0</v>
      </c>
      <c r="L10" s="38">
        <v>5250.0</v>
      </c>
      <c r="M10" s="38" t="s">
        <v>23</v>
      </c>
      <c r="N10" s="38" t="s">
        <v>23</v>
      </c>
      <c r="O10" s="38"/>
      <c r="P10" s="38">
        <v>33664.0</v>
      </c>
      <c r="Q10" s="38"/>
      <c r="R10" s="38">
        <v>40.0</v>
      </c>
      <c r="S10" s="38"/>
      <c r="T10" s="38"/>
      <c r="U10" s="38" t="s">
        <v>79</v>
      </c>
      <c r="V10" s="38" t="s">
        <v>1223</v>
      </c>
      <c r="W10" s="38"/>
      <c r="X10" s="38"/>
      <c r="Y10" s="38"/>
      <c r="Z10" s="38"/>
    </row>
    <row r="11">
      <c r="A11" s="38">
        <v>2016.0</v>
      </c>
      <c r="B11" s="38">
        <v>3407.0</v>
      </c>
      <c r="C11" s="38">
        <v>55830.0</v>
      </c>
      <c r="D11" s="38" t="s">
        <v>19</v>
      </c>
      <c r="E11" s="38" t="s">
        <v>20</v>
      </c>
      <c r="F11" s="38">
        <v>2.0</v>
      </c>
      <c r="G11" s="38">
        <v>48.0</v>
      </c>
      <c r="H11" s="38"/>
      <c r="I11" s="40">
        <v>42492.520833333336</v>
      </c>
      <c r="J11" s="38" t="s">
        <v>40</v>
      </c>
      <c r="K11" s="38">
        <v>78.0</v>
      </c>
      <c r="L11" s="38">
        <v>4900.0</v>
      </c>
      <c r="M11" s="38" t="s">
        <v>23</v>
      </c>
      <c r="N11" s="38" t="s">
        <v>23</v>
      </c>
      <c r="O11" s="38"/>
      <c r="P11" s="38">
        <v>33666.0</v>
      </c>
      <c r="Q11" s="38"/>
      <c r="R11" s="38">
        <v>38.0</v>
      </c>
      <c r="S11" s="38"/>
      <c r="T11" s="38"/>
      <c r="U11" s="38" t="s">
        <v>69</v>
      </c>
      <c r="V11" s="38" t="s">
        <v>1223</v>
      </c>
      <c r="W11" s="38"/>
      <c r="X11" s="38"/>
      <c r="Y11" s="38"/>
      <c r="Z11" s="38"/>
    </row>
    <row r="12">
      <c r="A12" s="38">
        <v>2016.0</v>
      </c>
      <c r="B12" s="38">
        <v>3408.0</v>
      </c>
      <c r="C12" s="38">
        <v>108362.0</v>
      </c>
      <c r="D12" s="38" t="s">
        <v>19</v>
      </c>
      <c r="E12" s="38" t="s">
        <v>20</v>
      </c>
      <c r="F12" s="38">
        <v>2.0</v>
      </c>
      <c r="G12" s="38">
        <v>50.0</v>
      </c>
      <c r="H12" s="38"/>
      <c r="I12" s="40">
        <v>42493.5625</v>
      </c>
      <c r="J12" s="38" t="s">
        <v>40</v>
      </c>
      <c r="K12" s="38">
        <v>74.0</v>
      </c>
      <c r="L12" s="38">
        <v>4400.0</v>
      </c>
      <c r="M12" s="38" t="s">
        <v>23</v>
      </c>
      <c r="N12" s="38" t="s">
        <v>23</v>
      </c>
      <c r="O12" s="38"/>
      <c r="P12" s="38">
        <v>33675.0</v>
      </c>
      <c r="Q12" s="38"/>
      <c r="R12" s="38">
        <v>39.0</v>
      </c>
      <c r="S12" s="38"/>
      <c r="T12" s="38"/>
      <c r="U12" s="38" t="s">
        <v>79</v>
      </c>
      <c r="V12" s="38" t="s">
        <v>1224</v>
      </c>
      <c r="W12" s="38"/>
      <c r="X12" s="38"/>
      <c r="Y12" s="38"/>
      <c r="Z12" s="38"/>
    </row>
    <row r="13">
      <c r="A13" s="38">
        <v>2016.0</v>
      </c>
      <c r="B13" s="38">
        <v>3409.0</v>
      </c>
      <c r="C13" s="38">
        <v>104708.0</v>
      </c>
      <c r="D13" s="38" t="s">
        <v>19</v>
      </c>
      <c r="E13" s="38" t="s">
        <v>20</v>
      </c>
      <c r="F13" s="38">
        <v>2.0</v>
      </c>
      <c r="G13" s="38">
        <v>57.0</v>
      </c>
      <c r="H13" s="38"/>
      <c r="I13" s="40">
        <v>42496.708333333336</v>
      </c>
      <c r="J13" s="38" t="s">
        <v>40</v>
      </c>
      <c r="K13" s="38">
        <v>75.0</v>
      </c>
      <c r="L13" s="38">
        <v>4900.0</v>
      </c>
      <c r="M13" s="38" t="s">
        <v>23</v>
      </c>
      <c r="N13" s="38" t="s">
        <v>23</v>
      </c>
      <c r="O13" s="38" t="s">
        <v>814</v>
      </c>
      <c r="P13" s="38">
        <v>33680.0</v>
      </c>
      <c r="Q13" s="38"/>
      <c r="R13" s="38">
        <v>39.0</v>
      </c>
      <c r="S13" s="38"/>
      <c r="T13" s="38"/>
      <c r="U13" s="38" t="s">
        <v>72</v>
      </c>
      <c r="V13" s="38" t="s">
        <v>1225</v>
      </c>
      <c r="W13" s="38"/>
      <c r="X13" s="38"/>
      <c r="Y13" s="38"/>
      <c r="Z13" s="38"/>
    </row>
    <row r="14">
      <c r="A14" s="38">
        <v>2016.0</v>
      </c>
      <c r="B14" s="38">
        <v>3410.0</v>
      </c>
      <c r="C14" s="38">
        <v>51607.0</v>
      </c>
      <c r="D14" s="38" t="s">
        <v>19</v>
      </c>
      <c r="E14" s="38" t="s">
        <v>20</v>
      </c>
      <c r="F14" s="38">
        <v>2.0</v>
      </c>
      <c r="G14" s="38">
        <v>47.0</v>
      </c>
      <c r="H14" s="38"/>
      <c r="I14" s="40">
        <v>42500.833333333336</v>
      </c>
      <c r="J14" s="38" t="s">
        <v>40</v>
      </c>
      <c r="K14" s="38">
        <v>74.0</v>
      </c>
      <c r="L14" s="38">
        <v>4100.0</v>
      </c>
      <c r="M14" s="38" t="s">
        <v>23</v>
      </c>
      <c r="N14" s="38" t="s">
        <v>23</v>
      </c>
      <c r="O14" s="38"/>
      <c r="P14" s="38">
        <v>33700.0</v>
      </c>
      <c r="Q14" s="38"/>
      <c r="R14" s="38">
        <v>37.0</v>
      </c>
      <c r="S14" s="38"/>
      <c r="T14" s="38"/>
      <c r="U14" s="38" t="s">
        <v>68</v>
      </c>
      <c r="V14" s="38" t="s">
        <v>1226</v>
      </c>
      <c r="W14" s="38"/>
      <c r="X14" s="38"/>
      <c r="Y14" s="38"/>
      <c r="Z14" s="38"/>
    </row>
    <row r="15">
      <c r="A15" s="38">
        <v>2016.0</v>
      </c>
      <c r="B15" s="38">
        <v>3411.0</v>
      </c>
      <c r="C15" s="38">
        <v>104356.0</v>
      </c>
      <c r="D15" s="38" t="s">
        <v>19</v>
      </c>
      <c r="E15" s="38" t="s">
        <v>20</v>
      </c>
      <c r="F15" s="38">
        <v>2.0</v>
      </c>
      <c r="G15" s="38">
        <v>98.0</v>
      </c>
      <c r="H15" s="38"/>
      <c r="I15" s="40">
        <v>42501.75</v>
      </c>
      <c r="J15" s="38" t="s">
        <v>40</v>
      </c>
      <c r="K15" s="38">
        <v>76.0</v>
      </c>
      <c r="L15" s="38">
        <v>5300.0</v>
      </c>
      <c r="M15" s="38" t="s">
        <v>23</v>
      </c>
      <c r="N15" s="38" t="s">
        <v>23</v>
      </c>
      <c r="O15" s="38"/>
      <c r="P15" s="38">
        <v>33705.0</v>
      </c>
      <c r="Q15" s="38"/>
      <c r="R15" s="38">
        <v>42.0</v>
      </c>
      <c r="S15" s="38"/>
      <c r="T15" s="38"/>
      <c r="U15" s="38" t="s">
        <v>37</v>
      </c>
      <c r="V15" s="38" t="s">
        <v>1227</v>
      </c>
      <c r="W15" s="38"/>
      <c r="X15" s="38"/>
      <c r="Y15" s="38"/>
      <c r="Z15" s="38"/>
    </row>
    <row r="16">
      <c r="A16" s="38">
        <v>2016.0</v>
      </c>
      <c r="B16" s="38">
        <v>3413.0</v>
      </c>
      <c r="C16" s="38">
        <v>135363.0</v>
      </c>
      <c r="D16" s="38" t="s">
        <v>19</v>
      </c>
      <c r="E16" s="38" t="s">
        <v>20</v>
      </c>
      <c r="F16" s="38">
        <v>2.0</v>
      </c>
      <c r="G16" s="38"/>
      <c r="H16" s="38" t="s">
        <v>34</v>
      </c>
      <c r="I16" s="39">
        <v>42504.0</v>
      </c>
      <c r="J16" s="38" t="s">
        <v>21</v>
      </c>
      <c r="K16" s="38">
        <v>81.0</v>
      </c>
      <c r="L16" s="38">
        <v>6000.0</v>
      </c>
      <c r="M16" s="38" t="s">
        <v>23</v>
      </c>
      <c r="N16" s="38" t="s">
        <v>23</v>
      </c>
      <c r="O16" s="38"/>
      <c r="P16" s="38">
        <v>33730.0</v>
      </c>
      <c r="Q16" s="38"/>
      <c r="R16" s="38">
        <v>44.0</v>
      </c>
      <c r="S16" s="38"/>
      <c r="T16" s="38"/>
      <c r="U16" s="38"/>
      <c r="V16" s="38" t="s">
        <v>1228</v>
      </c>
      <c r="W16" s="38"/>
      <c r="X16" s="38"/>
      <c r="Y16" s="38"/>
      <c r="Z16" s="38"/>
    </row>
    <row r="17">
      <c r="A17" s="38">
        <v>2016.0</v>
      </c>
      <c r="B17" s="38">
        <v>3412.0</v>
      </c>
      <c r="C17" s="38">
        <v>115646.0</v>
      </c>
      <c r="D17" s="38" t="s">
        <v>19</v>
      </c>
      <c r="E17" s="38" t="s">
        <v>20</v>
      </c>
      <c r="F17" s="38">
        <v>2.0</v>
      </c>
      <c r="G17" s="38">
        <v>47.0</v>
      </c>
      <c r="H17" s="38"/>
      <c r="I17" s="40">
        <v>42504.416666666664</v>
      </c>
      <c r="J17" s="38" t="s">
        <v>40</v>
      </c>
      <c r="K17" s="38">
        <v>77.0</v>
      </c>
      <c r="L17" s="38">
        <v>5500.0</v>
      </c>
      <c r="M17" s="38" t="s">
        <v>816</v>
      </c>
      <c r="N17" s="38" t="s">
        <v>23</v>
      </c>
      <c r="O17" s="38"/>
      <c r="P17" s="38">
        <v>33717.0</v>
      </c>
      <c r="Q17" s="38"/>
      <c r="R17" s="38">
        <v>43.0</v>
      </c>
      <c r="S17" s="38"/>
      <c r="T17" s="38"/>
      <c r="U17" s="38" t="s">
        <v>68</v>
      </c>
      <c r="V17" s="38" t="s">
        <v>1228</v>
      </c>
      <c r="W17" s="38"/>
      <c r="X17" s="38"/>
      <c r="Y17" s="38"/>
      <c r="Z17" s="38"/>
    </row>
    <row r="18">
      <c r="A18" s="38">
        <v>2016.0</v>
      </c>
      <c r="B18" s="38">
        <v>3415.0</v>
      </c>
      <c r="C18" s="38">
        <v>135992.0</v>
      </c>
      <c r="D18" s="38" t="s">
        <v>19</v>
      </c>
      <c r="E18" s="38" t="s">
        <v>20</v>
      </c>
      <c r="F18" s="38">
        <v>2.0</v>
      </c>
      <c r="G18" s="38">
        <v>54.0</v>
      </c>
      <c r="H18" s="38"/>
      <c r="I18" s="40">
        <v>42505.375</v>
      </c>
      <c r="J18" s="38" t="s">
        <v>40</v>
      </c>
      <c r="K18" s="38">
        <v>73.0</v>
      </c>
      <c r="L18" s="38">
        <v>4450.0</v>
      </c>
      <c r="M18" s="38" t="s">
        <v>23</v>
      </c>
      <c r="N18" s="38" t="s">
        <v>23</v>
      </c>
      <c r="O18" s="38"/>
      <c r="P18" s="38">
        <v>33738.0</v>
      </c>
      <c r="Q18" s="38"/>
      <c r="R18" s="38">
        <v>38.0</v>
      </c>
      <c r="S18" s="38"/>
      <c r="T18" s="38"/>
      <c r="U18" s="38" t="s">
        <v>67</v>
      </c>
      <c r="V18" s="38" t="s">
        <v>1229</v>
      </c>
      <c r="W18" s="38"/>
      <c r="X18" s="38"/>
      <c r="Y18" s="38"/>
      <c r="Z18" s="38"/>
    </row>
    <row r="19">
      <c r="A19" s="38">
        <v>2016.0</v>
      </c>
      <c r="B19" s="38">
        <v>3414.0</v>
      </c>
      <c r="C19" s="38">
        <v>12421.0</v>
      </c>
      <c r="D19" s="38" t="s">
        <v>19</v>
      </c>
      <c r="E19" s="38" t="s">
        <v>20</v>
      </c>
      <c r="F19" s="38">
        <v>2.0</v>
      </c>
      <c r="G19" s="38"/>
      <c r="H19" s="38" t="s">
        <v>819</v>
      </c>
      <c r="I19" s="40">
        <v>42505.5</v>
      </c>
      <c r="J19" s="38" t="s">
        <v>21</v>
      </c>
      <c r="K19" s="38">
        <v>74.0</v>
      </c>
      <c r="L19" s="38">
        <v>3850.0</v>
      </c>
      <c r="M19" s="38" t="s">
        <v>23</v>
      </c>
      <c r="N19" s="38" t="s">
        <v>23</v>
      </c>
      <c r="O19" s="38"/>
      <c r="P19" s="38">
        <v>33734.0</v>
      </c>
      <c r="Q19" s="38"/>
      <c r="R19" s="38">
        <v>35.0</v>
      </c>
      <c r="S19" s="38"/>
      <c r="T19" s="38"/>
      <c r="U19" s="38"/>
      <c r="V19" s="38" t="s">
        <v>1229</v>
      </c>
      <c r="W19" s="38"/>
      <c r="X19" s="38"/>
      <c r="Y19" s="38"/>
      <c r="Z19" s="38"/>
    </row>
    <row r="20">
      <c r="A20" s="38">
        <v>2016.0</v>
      </c>
      <c r="B20" s="38">
        <v>3418.0</v>
      </c>
      <c r="C20" s="38">
        <v>133987.0</v>
      </c>
      <c r="D20" s="38" t="s">
        <v>19</v>
      </c>
      <c r="E20" s="38" t="s">
        <v>20</v>
      </c>
      <c r="F20" s="38">
        <v>2.0</v>
      </c>
      <c r="G20" s="38"/>
      <c r="H20" s="38" t="s">
        <v>37</v>
      </c>
      <c r="I20" s="40">
        <v>42505.625</v>
      </c>
      <c r="J20" s="38" t="s">
        <v>21</v>
      </c>
      <c r="K20" s="38">
        <v>75.0</v>
      </c>
      <c r="L20" s="38">
        <v>5500.0</v>
      </c>
      <c r="M20" s="38" t="s">
        <v>23</v>
      </c>
      <c r="N20" s="38" t="s">
        <v>23</v>
      </c>
      <c r="O20" s="38"/>
      <c r="P20" s="38">
        <v>33744.0</v>
      </c>
      <c r="Q20" s="38"/>
      <c r="R20" s="38">
        <v>44.0</v>
      </c>
      <c r="S20" s="38"/>
      <c r="T20" s="38"/>
      <c r="U20" s="38"/>
      <c r="V20" s="38" t="s">
        <v>1229</v>
      </c>
      <c r="W20" s="38"/>
      <c r="X20" s="38"/>
      <c r="Y20" s="38"/>
      <c r="Z20" s="38"/>
    </row>
    <row r="21" ht="15.75" customHeight="1">
      <c r="A21" s="38">
        <v>2016.0</v>
      </c>
      <c r="B21" s="38">
        <v>3416.0</v>
      </c>
      <c r="C21" s="38">
        <v>104724.0</v>
      </c>
      <c r="D21" s="38" t="s">
        <v>19</v>
      </c>
      <c r="E21" s="38" t="s">
        <v>20</v>
      </c>
      <c r="F21" s="38">
        <v>2.0</v>
      </c>
      <c r="G21" s="38"/>
      <c r="H21" s="38" t="s">
        <v>47</v>
      </c>
      <c r="I21" s="40">
        <v>42505.645833333336</v>
      </c>
      <c r="J21" s="38" t="s">
        <v>21</v>
      </c>
      <c r="K21" s="38">
        <v>80.0</v>
      </c>
      <c r="L21" s="38">
        <v>5500.0</v>
      </c>
      <c r="M21" s="38" t="s">
        <v>23</v>
      </c>
      <c r="N21" s="38" t="s">
        <v>23</v>
      </c>
      <c r="O21" s="38"/>
      <c r="P21" s="38">
        <v>33740.0</v>
      </c>
      <c r="Q21" s="38"/>
      <c r="R21" s="38">
        <v>43.0</v>
      </c>
      <c r="S21" s="38"/>
      <c r="T21" s="38"/>
      <c r="U21" s="38"/>
      <c r="V21" s="38" t="s">
        <v>1229</v>
      </c>
      <c r="W21" s="38"/>
      <c r="X21" s="38"/>
      <c r="Y21" s="38"/>
      <c r="Z21" s="38"/>
    </row>
    <row r="22" ht="15.75" customHeight="1">
      <c r="A22" s="38">
        <v>2016.0</v>
      </c>
      <c r="B22" s="38">
        <v>3417.0</v>
      </c>
      <c r="C22" s="38">
        <v>104988.0</v>
      </c>
      <c r="D22" s="38" t="s">
        <v>19</v>
      </c>
      <c r="E22" s="38" t="s">
        <v>20</v>
      </c>
      <c r="F22" s="38">
        <v>2.0</v>
      </c>
      <c r="G22" s="38"/>
      <c r="H22" s="38" t="s">
        <v>965</v>
      </c>
      <c r="I22" s="40">
        <v>42505.791666666664</v>
      </c>
      <c r="J22" s="38" t="s">
        <v>21</v>
      </c>
      <c r="K22" s="38">
        <v>83.0</v>
      </c>
      <c r="L22" s="38">
        <v>6200.0</v>
      </c>
      <c r="M22" s="38" t="s">
        <v>23</v>
      </c>
      <c r="N22" s="38" t="s">
        <v>23</v>
      </c>
      <c r="O22" s="38"/>
      <c r="P22" s="38">
        <v>33743.0</v>
      </c>
      <c r="Q22" s="38"/>
      <c r="R22" s="38">
        <v>44.0</v>
      </c>
      <c r="S22" s="38"/>
      <c r="T22" s="38"/>
      <c r="U22" s="38"/>
      <c r="V22" s="38" t="s">
        <v>1229</v>
      </c>
      <c r="W22" s="38"/>
      <c r="X22" s="38"/>
      <c r="Y22" s="38"/>
      <c r="Z22" s="38"/>
    </row>
    <row r="23" ht="15.75" customHeight="1">
      <c r="A23" s="38">
        <v>2016.0</v>
      </c>
      <c r="B23" s="59">
        <v>3419.0</v>
      </c>
      <c r="C23" s="38">
        <v>106399.0</v>
      </c>
      <c r="D23" s="38" t="s">
        <v>19</v>
      </c>
      <c r="E23" s="38" t="s">
        <v>20</v>
      </c>
      <c r="F23" s="38">
        <v>2.0</v>
      </c>
      <c r="G23" s="38">
        <v>47.0</v>
      </c>
      <c r="H23" s="38"/>
      <c r="I23" s="40">
        <v>42507.541666666664</v>
      </c>
      <c r="J23" s="38" t="s">
        <v>40</v>
      </c>
      <c r="K23" s="38">
        <v>78.0</v>
      </c>
      <c r="L23" s="38">
        <v>4600.0</v>
      </c>
      <c r="M23" s="38" t="s">
        <v>816</v>
      </c>
      <c r="N23" s="38" t="s">
        <v>23</v>
      </c>
      <c r="O23" s="38"/>
      <c r="P23" s="38">
        <v>33749.0</v>
      </c>
      <c r="Q23" s="38"/>
      <c r="R23" s="38">
        <v>38.0</v>
      </c>
      <c r="S23" s="38"/>
      <c r="T23" s="38"/>
      <c r="U23" s="38" t="s">
        <v>68</v>
      </c>
      <c r="V23" s="38" t="s">
        <v>1230</v>
      </c>
      <c r="W23" s="38"/>
      <c r="X23" s="38"/>
      <c r="Y23" s="38"/>
      <c r="Z23" s="38"/>
    </row>
    <row r="24" ht="15.75" customHeight="1">
      <c r="A24" s="38">
        <v>2016.0</v>
      </c>
      <c r="B24" s="59">
        <v>3420.0</v>
      </c>
      <c r="C24" s="38">
        <v>159806.0</v>
      </c>
      <c r="D24" s="38" t="s">
        <v>19</v>
      </c>
      <c r="E24" s="38" t="s">
        <v>20</v>
      </c>
      <c r="F24" s="38">
        <v>2.0</v>
      </c>
      <c r="G24" s="38">
        <v>47.0</v>
      </c>
      <c r="H24" s="38"/>
      <c r="I24" s="40">
        <v>42507.78125</v>
      </c>
      <c r="J24" s="38" t="s">
        <v>40</v>
      </c>
      <c r="K24" s="38">
        <v>80.0</v>
      </c>
      <c r="L24" s="38">
        <v>5200.0</v>
      </c>
      <c r="M24" s="38" t="s">
        <v>23</v>
      </c>
      <c r="N24" s="38" t="s">
        <v>23</v>
      </c>
      <c r="O24" s="38" t="s">
        <v>814</v>
      </c>
      <c r="P24" s="38">
        <v>33753.0</v>
      </c>
      <c r="Q24" s="38"/>
      <c r="R24" s="38">
        <v>41.0</v>
      </c>
      <c r="S24" s="38"/>
      <c r="T24" s="38"/>
      <c r="U24" s="38" t="s">
        <v>68</v>
      </c>
      <c r="V24" s="38" t="s">
        <v>1230</v>
      </c>
      <c r="W24" s="38"/>
      <c r="X24" s="38"/>
      <c r="Y24" s="38"/>
      <c r="Z24" s="38"/>
    </row>
    <row r="25" ht="15.75" customHeight="1">
      <c r="A25" s="38">
        <v>2016.0</v>
      </c>
      <c r="B25" s="38">
        <v>3421.0</v>
      </c>
      <c r="C25" s="38">
        <v>67865.0</v>
      </c>
      <c r="D25" s="38" t="s">
        <v>19</v>
      </c>
      <c r="E25" s="38" t="s">
        <v>20</v>
      </c>
      <c r="F25" s="38">
        <v>2.0</v>
      </c>
      <c r="G25" s="38">
        <v>100.0</v>
      </c>
      <c r="H25" s="38"/>
      <c r="I25" s="40">
        <v>42508.625</v>
      </c>
      <c r="J25" s="38" t="s">
        <v>40</v>
      </c>
      <c r="K25" s="38">
        <v>75.0</v>
      </c>
      <c r="L25" s="38">
        <v>4400.0</v>
      </c>
      <c r="M25" s="38" t="s">
        <v>23</v>
      </c>
      <c r="N25" s="38" t="s">
        <v>23</v>
      </c>
      <c r="O25" s="38"/>
      <c r="P25" s="38">
        <v>33765.0</v>
      </c>
      <c r="Q25" s="38"/>
      <c r="R25" s="38">
        <v>75.0</v>
      </c>
      <c r="S25" s="38"/>
      <c r="T25" s="38"/>
      <c r="U25" s="38" t="s">
        <v>815</v>
      </c>
      <c r="V25" s="38" t="s">
        <v>1231</v>
      </c>
      <c r="W25" s="38"/>
      <c r="X25" s="38"/>
      <c r="Y25" s="38"/>
      <c r="Z25" s="38"/>
    </row>
    <row r="26" ht="15.75" customHeight="1">
      <c r="A26" s="38">
        <v>2016.0</v>
      </c>
      <c r="B26" s="38">
        <v>3422.0</v>
      </c>
      <c r="C26" s="38">
        <v>217565.0</v>
      </c>
      <c r="D26" s="38" t="s">
        <v>19</v>
      </c>
      <c r="E26" s="38" t="s">
        <v>20</v>
      </c>
      <c r="F26" s="38">
        <v>2.0</v>
      </c>
      <c r="G26" s="38">
        <v>50.0</v>
      </c>
      <c r="H26" s="38"/>
      <c r="I26" s="40">
        <v>42508.708333333336</v>
      </c>
      <c r="J26" s="38" t="s">
        <v>40</v>
      </c>
      <c r="K26" s="38">
        <v>74.0</v>
      </c>
      <c r="L26" s="38">
        <v>4800.0</v>
      </c>
      <c r="M26" s="38" t="s">
        <v>23</v>
      </c>
      <c r="N26" s="38" t="s">
        <v>23</v>
      </c>
      <c r="O26" s="38"/>
      <c r="P26" s="38">
        <v>33766.0</v>
      </c>
      <c r="Q26" s="38"/>
      <c r="R26" s="38">
        <v>40.0</v>
      </c>
      <c r="S26" s="38"/>
      <c r="T26" s="38"/>
      <c r="U26" s="38" t="s">
        <v>79</v>
      </c>
      <c r="V26" s="38" t="s">
        <v>1231</v>
      </c>
      <c r="W26" s="38"/>
      <c r="X26" s="38"/>
      <c r="Y26" s="38"/>
      <c r="Z26" s="38"/>
    </row>
    <row r="27" ht="15.75" customHeight="1">
      <c r="A27" s="38">
        <v>2016.0</v>
      </c>
      <c r="B27" s="38">
        <v>3423.0</v>
      </c>
      <c r="C27" s="38">
        <v>104461.0</v>
      </c>
      <c r="D27" s="38" t="s">
        <v>19</v>
      </c>
      <c r="E27" s="38" t="s">
        <v>20</v>
      </c>
      <c r="F27" s="38">
        <v>2.0</v>
      </c>
      <c r="G27" s="38"/>
      <c r="H27" s="38" t="s">
        <v>42</v>
      </c>
      <c r="I27" s="40">
        <v>42510.5</v>
      </c>
      <c r="J27" s="38" t="s">
        <v>21</v>
      </c>
      <c r="K27" s="38">
        <v>70.0</v>
      </c>
      <c r="L27" s="38">
        <v>4100.0</v>
      </c>
      <c r="M27" s="38" t="s">
        <v>23</v>
      </c>
      <c r="N27" s="38" t="s">
        <v>23</v>
      </c>
      <c r="O27" s="38"/>
      <c r="P27" s="38">
        <v>33771.0</v>
      </c>
      <c r="Q27" s="38"/>
      <c r="R27" s="38">
        <v>38.0</v>
      </c>
      <c r="S27" s="38"/>
      <c r="T27" s="38"/>
      <c r="U27" s="38"/>
      <c r="V27" s="38" t="s">
        <v>1232</v>
      </c>
      <c r="W27" s="38"/>
      <c r="X27" s="38"/>
      <c r="Y27" s="38"/>
      <c r="Z27" s="38"/>
    </row>
    <row r="28" ht="15.75" customHeight="1">
      <c r="A28" s="38">
        <v>2016.0</v>
      </c>
      <c r="B28" s="38">
        <v>3425.0</v>
      </c>
      <c r="C28" s="38">
        <v>170822.0</v>
      </c>
      <c r="D28" s="38" t="s">
        <v>19</v>
      </c>
      <c r="E28" s="38" t="s">
        <v>20</v>
      </c>
      <c r="F28" s="38">
        <v>2.0</v>
      </c>
      <c r="G28" s="38"/>
      <c r="H28" s="38" t="s">
        <v>819</v>
      </c>
      <c r="I28" s="40">
        <v>42510.541666666664</v>
      </c>
      <c r="J28" s="38" t="s">
        <v>21</v>
      </c>
      <c r="K28" s="38">
        <v>75.0</v>
      </c>
      <c r="L28" s="38">
        <v>4900.0</v>
      </c>
      <c r="M28" s="38" t="s">
        <v>816</v>
      </c>
      <c r="N28" s="38" t="s">
        <v>23</v>
      </c>
      <c r="O28" s="38" t="s">
        <v>814</v>
      </c>
      <c r="P28" s="38">
        <v>33776.0</v>
      </c>
      <c r="Q28" s="38"/>
      <c r="R28" s="38">
        <v>41.0</v>
      </c>
      <c r="S28" s="38"/>
      <c r="T28" s="38"/>
      <c r="U28" s="38"/>
      <c r="V28" s="38" t="s">
        <v>1232</v>
      </c>
      <c r="W28" s="38"/>
      <c r="X28" s="38"/>
      <c r="Y28" s="38"/>
      <c r="Z28" s="38"/>
    </row>
    <row r="29" ht="15.75" customHeight="1">
      <c r="A29" s="38">
        <v>2016.0</v>
      </c>
      <c r="B29" s="38">
        <v>3424.0</v>
      </c>
      <c r="C29" s="38">
        <v>109593.0</v>
      </c>
      <c r="D29" s="38" t="s">
        <v>19</v>
      </c>
      <c r="E29" s="38" t="s">
        <v>20</v>
      </c>
      <c r="F29" s="38">
        <v>2.0</v>
      </c>
      <c r="G29" s="38">
        <v>47.0</v>
      </c>
      <c r="H29" s="38"/>
      <c r="I29" s="40">
        <v>42510.5625</v>
      </c>
      <c r="J29" s="38" t="s">
        <v>40</v>
      </c>
      <c r="K29" s="38">
        <v>74.0</v>
      </c>
      <c r="L29" s="38">
        <v>4400.0</v>
      </c>
      <c r="M29" s="38" t="s">
        <v>23</v>
      </c>
      <c r="N29" s="38" t="s">
        <v>23</v>
      </c>
      <c r="O29" s="38" t="s">
        <v>814</v>
      </c>
      <c r="P29" s="38">
        <v>33775.0</v>
      </c>
      <c r="Q29" s="38"/>
      <c r="R29" s="38">
        <v>39.0</v>
      </c>
      <c r="S29" s="38"/>
      <c r="T29" s="38"/>
      <c r="U29" s="38" t="s">
        <v>68</v>
      </c>
      <c r="V29" s="38" t="s">
        <v>1232</v>
      </c>
      <c r="W29" s="38"/>
      <c r="X29" s="38"/>
      <c r="Y29" s="38"/>
      <c r="Z29" s="38"/>
    </row>
    <row r="30" ht="15.75" customHeight="1">
      <c r="A30" s="38">
        <v>2016.0</v>
      </c>
      <c r="B30" s="38">
        <v>3426.0</v>
      </c>
      <c r="C30" s="38">
        <v>223635.0</v>
      </c>
      <c r="D30" s="38" t="s">
        <v>19</v>
      </c>
      <c r="E30" s="38" t="s">
        <v>20</v>
      </c>
      <c r="F30" s="38">
        <v>2.0</v>
      </c>
      <c r="G30" s="38"/>
      <c r="H30" s="38" t="s">
        <v>857</v>
      </c>
      <c r="I30" s="40">
        <v>42511.729166666664</v>
      </c>
      <c r="J30" s="38" t="s">
        <v>21</v>
      </c>
      <c r="K30" s="38">
        <v>76.0</v>
      </c>
      <c r="L30" s="38">
        <v>4750.0</v>
      </c>
      <c r="M30" s="38" t="s">
        <v>23</v>
      </c>
      <c r="N30" s="38" t="s">
        <v>40</v>
      </c>
      <c r="O30" s="38"/>
      <c r="P30" s="38">
        <v>33810.0</v>
      </c>
      <c r="Q30" s="38"/>
      <c r="R30" s="38">
        <v>39.0</v>
      </c>
      <c r="S30" s="38"/>
      <c r="T30" s="38"/>
      <c r="U30" s="38"/>
      <c r="V30" s="38" t="s">
        <v>1233</v>
      </c>
      <c r="W30" s="38"/>
      <c r="X30" s="38"/>
      <c r="Y30" s="38"/>
      <c r="Z30" s="38"/>
    </row>
    <row r="31" ht="15.75" customHeight="1">
      <c r="A31" s="38">
        <v>2016.0</v>
      </c>
      <c r="B31" s="38">
        <v>3429.0</v>
      </c>
      <c r="C31" s="38">
        <v>42926.0</v>
      </c>
      <c r="D31" s="38" t="s">
        <v>19</v>
      </c>
      <c r="E31" s="38" t="s">
        <v>20</v>
      </c>
      <c r="F31" s="38">
        <v>2.0</v>
      </c>
      <c r="G31" s="38">
        <v>47.0</v>
      </c>
      <c r="H31" s="38"/>
      <c r="I31" s="40">
        <v>42511.75</v>
      </c>
      <c r="J31" s="38" t="s">
        <v>40</v>
      </c>
      <c r="K31" s="38">
        <v>75.0</v>
      </c>
      <c r="L31" s="38">
        <v>4600.0</v>
      </c>
      <c r="M31" s="38" t="s">
        <v>23</v>
      </c>
      <c r="N31" s="38" t="s">
        <v>23</v>
      </c>
      <c r="O31" s="38"/>
      <c r="P31" s="38">
        <v>33816.0</v>
      </c>
      <c r="Q31" s="38"/>
      <c r="R31" s="38">
        <v>39.0</v>
      </c>
      <c r="S31" s="38"/>
      <c r="T31" s="38"/>
      <c r="U31" s="38" t="s">
        <v>68</v>
      </c>
      <c r="V31" s="38" t="s">
        <v>1233</v>
      </c>
      <c r="W31" s="38"/>
      <c r="X31" s="38"/>
      <c r="Y31" s="38"/>
      <c r="Z31" s="38"/>
    </row>
    <row r="32" ht="15.75" customHeight="1">
      <c r="A32" s="38">
        <v>2016.0</v>
      </c>
      <c r="B32" s="38">
        <v>3427.0</v>
      </c>
      <c r="C32" s="38">
        <v>105091.0</v>
      </c>
      <c r="D32" s="38" t="s">
        <v>19</v>
      </c>
      <c r="E32" s="38" t="s">
        <v>20</v>
      </c>
      <c r="F32" s="38">
        <v>2.0</v>
      </c>
      <c r="G32" s="38"/>
      <c r="H32" s="38" t="s">
        <v>1234</v>
      </c>
      <c r="I32" s="40">
        <v>42511.833333333336</v>
      </c>
      <c r="J32" s="38" t="s">
        <v>21</v>
      </c>
      <c r="K32" s="38">
        <v>69.0</v>
      </c>
      <c r="L32" s="38">
        <v>4050.0</v>
      </c>
      <c r="M32" s="38" t="s">
        <v>23</v>
      </c>
      <c r="N32" s="38" t="s">
        <v>23</v>
      </c>
      <c r="O32" s="38"/>
      <c r="P32" s="38">
        <v>33813.0</v>
      </c>
      <c r="Q32" s="38"/>
      <c r="R32" s="38">
        <v>41.0</v>
      </c>
      <c r="S32" s="38"/>
      <c r="T32" s="38"/>
      <c r="U32" s="38"/>
      <c r="V32" s="38" t="s">
        <v>1233</v>
      </c>
      <c r="W32" s="38"/>
      <c r="X32" s="38"/>
      <c r="Y32" s="38"/>
      <c r="Z32" s="38"/>
    </row>
    <row r="33" ht="15.75" customHeight="1">
      <c r="A33" s="38">
        <v>2016.0</v>
      </c>
      <c r="B33" s="38">
        <v>3428.0</v>
      </c>
      <c r="C33" s="38">
        <v>135363.0</v>
      </c>
      <c r="D33" s="38" t="s">
        <v>19</v>
      </c>
      <c r="E33" s="38" t="s">
        <v>20</v>
      </c>
      <c r="F33" s="38">
        <v>2.0</v>
      </c>
      <c r="G33" s="38">
        <v>47.0</v>
      </c>
      <c r="H33" s="38"/>
      <c r="I33" s="40">
        <v>42511.854166666664</v>
      </c>
      <c r="J33" s="38" t="s">
        <v>40</v>
      </c>
      <c r="K33" s="38">
        <v>76.0</v>
      </c>
      <c r="L33" s="38">
        <v>5000.0</v>
      </c>
      <c r="M33" s="38" t="s">
        <v>23</v>
      </c>
      <c r="N33" s="38" t="s">
        <v>23</v>
      </c>
      <c r="O33" s="38"/>
      <c r="P33" s="38">
        <v>33814.0</v>
      </c>
      <c r="Q33" s="38"/>
      <c r="R33" s="38">
        <v>39.0</v>
      </c>
      <c r="S33" s="38"/>
      <c r="T33" s="38"/>
      <c r="U33" s="38" t="s">
        <v>68</v>
      </c>
      <c r="V33" s="38" t="s">
        <v>1233</v>
      </c>
      <c r="W33" s="38"/>
      <c r="X33" s="38"/>
      <c r="Y33" s="38"/>
      <c r="Z33" s="38"/>
    </row>
    <row r="34" ht="15.75" customHeight="1">
      <c r="A34" s="38">
        <v>2016.0</v>
      </c>
      <c r="B34" s="38">
        <v>3430.0</v>
      </c>
      <c r="C34" s="38">
        <v>153273.0</v>
      </c>
      <c r="D34" s="38" t="s">
        <v>19</v>
      </c>
      <c r="E34" s="38" t="s">
        <v>20</v>
      </c>
      <c r="F34" s="38">
        <v>2.0</v>
      </c>
      <c r="G34" s="38"/>
      <c r="H34" s="38" t="s">
        <v>819</v>
      </c>
      <c r="I34" s="40">
        <v>42512.458333333336</v>
      </c>
      <c r="J34" s="38" t="s">
        <v>21</v>
      </c>
      <c r="K34" s="38">
        <v>80.0</v>
      </c>
      <c r="L34" s="38">
        <v>5700.0</v>
      </c>
      <c r="M34" s="38" t="s">
        <v>23</v>
      </c>
      <c r="N34" s="38" t="s">
        <v>23</v>
      </c>
      <c r="O34" s="38"/>
      <c r="P34" s="38">
        <v>33826.0</v>
      </c>
      <c r="Q34" s="38"/>
      <c r="R34" s="38">
        <v>40.0</v>
      </c>
      <c r="S34" s="38"/>
      <c r="T34" s="38"/>
      <c r="U34" s="38"/>
      <c r="V34" s="38" t="s">
        <v>1235</v>
      </c>
      <c r="W34" s="38"/>
      <c r="X34" s="38"/>
      <c r="Y34" s="38"/>
      <c r="Z34" s="38"/>
    </row>
    <row r="35" ht="15.75" customHeight="1">
      <c r="A35" s="38">
        <v>2016.0</v>
      </c>
      <c r="B35" s="38">
        <v>3431.0</v>
      </c>
      <c r="C35" s="38">
        <v>56703.0</v>
      </c>
      <c r="D35" s="38" t="s">
        <v>19</v>
      </c>
      <c r="E35" s="38" t="s">
        <v>20</v>
      </c>
      <c r="F35" s="38">
        <v>2.0</v>
      </c>
      <c r="G35" s="38">
        <v>48.0</v>
      </c>
      <c r="H35" s="38"/>
      <c r="I35" s="40">
        <v>42512.645833333336</v>
      </c>
      <c r="J35" s="38" t="s">
        <v>40</v>
      </c>
      <c r="K35" s="38">
        <v>82.0</v>
      </c>
      <c r="L35" s="38">
        <v>5550.0</v>
      </c>
      <c r="M35" s="38" t="s">
        <v>23</v>
      </c>
      <c r="N35" s="38" t="s">
        <v>23</v>
      </c>
      <c r="O35" s="38"/>
      <c r="P35" s="38">
        <v>33827.0</v>
      </c>
      <c r="Q35" s="38"/>
      <c r="R35" s="38">
        <v>41.0</v>
      </c>
      <c r="S35" s="38"/>
      <c r="T35" s="38"/>
      <c r="U35" s="38" t="s">
        <v>69</v>
      </c>
      <c r="V35" s="38" t="s">
        <v>1235</v>
      </c>
      <c r="W35" s="38"/>
      <c r="X35" s="38"/>
      <c r="Y35" s="38"/>
      <c r="Z35" s="38"/>
    </row>
    <row r="36" ht="15.75" customHeight="1">
      <c r="A36" s="38">
        <v>2016.0</v>
      </c>
      <c r="B36" s="38">
        <v>3432.0</v>
      </c>
      <c r="C36" s="38">
        <v>46762.0</v>
      </c>
      <c r="D36" s="38" t="s">
        <v>19</v>
      </c>
      <c r="E36" s="38" t="s">
        <v>20</v>
      </c>
      <c r="F36" s="38">
        <v>2.0</v>
      </c>
      <c r="G36" s="38">
        <v>49.0</v>
      </c>
      <c r="H36" s="38"/>
      <c r="I36" s="40">
        <v>42514.416666666664</v>
      </c>
      <c r="J36" s="38" t="s">
        <v>40</v>
      </c>
      <c r="K36" s="38">
        <v>74.0</v>
      </c>
      <c r="L36" s="38">
        <v>4100.0</v>
      </c>
      <c r="M36" s="38" t="s">
        <v>816</v>
      </c>
      <c r="N36" s="38" t="s">
        <v>40</v>
      </c>
      <c r="O36" s="38" t="s">
        <v>814</v>
      </c>
      <c r="P36" s="38">
        <v>33831.0</v>
      </c>
      <c r="Q36" s="38"/>
      <c r="R36" s="38">
        <v>37.0</v>
      </c>
      <c r="S36" s="38"/>
      <c r="T36" s="38"/>
      <c r="U36" s="38" t="s">
        <v>74</v>
      </c>
      <c r="V36" s="38" t="s">
        <v>1236</v>
      </c>
      <c r="W36" s="38"/>
      <c r="X36" s="38"/>
      <c r="Y36" s="38"/>
      <c r="Z36" s="38"/>
    </row>
    <row r="37" ht="15.75" customHeight="1">
      <c r="A37" s="38">
        <v>2016.0</v>
      </c>
      <c r="B37" s="38">
        <v>3433.0</v>
      </c>
      <c r="C37" s="38">
        <v>49645.0</v>
      </c>
      <c r="D37" s="38" t="s">
        <v>19</v>
      </c>
      <c r="E37" s="38" t="s">
        <v>20</v>
      </c>
      <c r="F37" s="38">
        <v>2.0</v>
      </c>
      <c r="G37" s="38"/>
      <c r="H37" s="38" t="s">
        <v>819</v>
      </c>
      <c r="I37" s="40">
        <v>42514.416666666664</v>
      </c>
      <c r="J37" s="38" t="s">
        <v>21</v>
      </c>
      <c r="K37" s="38">
        <v>77.0</v>
      </c>
      <c r="L37" s="38">
        <v>5000.0</v>
      </c>
      <c r="M37" s="38" t="s">
        <v>23</v>
      </c>
      <c r="N37" s="38" t="s">
        <v>23</v>
      </c>
      <c r="O37" s="38"/>
      <c r="P37" s="38">
        <v>33836.0</v>
      </c>
      <c r="Q37" s="38"/>
      <c r="R37" s="38">
        <v>38.0</v>
      </c>
      <c r="S37" s="38"/>
      <c r="T37" s="38"/>
      <c r="U37" s="38"/>
      <c r="V37" s="38" t="s">
        <v>1236</v>
      </c>
      <c r="W37" s="38"/>
      <c r="X37" s="38"/>
      <c r="Y37" s="38"/>
      <c r="Z37" s="38"/>
    </row>
    <row r="38" ht="15.75" customHeight="1">
      <c r="A38" s="38">
        <v>2016.0</v>
      </c>
      <c r="B38" s="38">
        <v>3437.0</v>
      </c>
      <c r="C38" s="38">
        <v>57492.0</v>
      </c>
      <c r="D38" s="38" t="s">
        <v>19</v>
      </c>
      <c r="E38" s="38" t="s">
        <v>20</v>
      </c>
      <c r="F38" s="38">
        <v>2.0</v>
      </c>
      <c r="G38" s="38">
        <v>100.0</v>
      </c>
      <c r="H38" s="38"/>
      <c r="I38" s="40">
        <v>42514.447916666664</v>
      </c>
      <c r="J38" s="38" t="s">
        <v>40</v>
      </c>
      <c r="K38" s="38">
        <v>78.0</v>
      </c>
      <c r="L38" s="38">
        <v>5750.0</v>
      </c>
      <c r="M38" s="38" t="s">
        <v>23</v>
      </c>
      <c r="N38" s="38" t="s">
        <v>23</v>
      </c>
      <c r="O38" s="38"/>
      <c r="P38" s="38">
        <v>33848.0</v>
      </c>
      <c r="Q38" s="38"/>
      <c r="R38" s="38">
        <v>44.0</v>
      </c>
      <c r="S38" s="38"/>
      <c r="T38" s="38"/>
      <c r="U38" s="38" t="s">
        <v>815</v>
      </c>
      <c r="V38" s="38" t="s">
        <v>1236</v>
      </c>
      <c r="W38" s="38"/>
      <c r="X38" s="38"/>
      <c r="Y38" s="38"/>
      <c r="Z38" s="38"/>
    </row>
    <row r="39" ht="15.75" customHeight="1">
      <c r="A39" s="38">
        <v>2016.0</v>
      </c>
      <c r="B39" s="38">
        <v>3434.0</v>
      </c>
      <c r="C39" s="38">
        <v>50462.0</v>
      </c>
      <c r="D39" s="38" t="s">
        <v>19</v>
      </c>
      <c r="E39" s="38" t="s">
        <v>20</v>
      </c>
      <c r="F39" s="38">
        <v>2.0</v>
      </c>
      <c r="G39" s="38">
        <v>49.0</v>
      </c>
      <c r="H39" s="38"/>
      <c r="I39" s="40">
        <v>42514.46875</v>
      </c>
      <c r="J39" s="38" t="s">
        <v>40</v>
      </c>
      <c r="K39" s="38">
        <v>78.0</v>
      </c>
      <c r="L39" s="38">
        <v>5150.0</v>
      </c>
      <c r="M39" s="38" t="s">
        <v>23</v>
      </c>
      <c r="N39" s="38" t="s">
        <v>40</v>
      </c>
      <c r="O39" s="38" t="s">
        <v>814</v>
      </c>
      <c r="P39" s="38">
        <v>33832.0</v>
      </c>
      <c r="Q39" s="38"/>
      <c r="R39" s="38">
        <v>40.0</v>
      </c>
      <c r="S39" s="38"/>
      <c r="T39" s="38"/>
      <c r="U39" s="38" t="s">
        <v>74</v>
      </c>
      <c r="V39" s="38" t="s">
        <v>1236</v>
      </c>
      <c r="W39" s="38"/>
      <c r="X39" s="38"/>
      <c r="Y39" s="38"/>
      <c r="Z39" s="38"/>
    </row>
    <row r="40" ht="15.75" customHeight="1">
      <c r="A40" s="38">
        <v>2016.0</v>
      </c>
      <c r="B40" s="38">
        <v>3436.0</v>
      </c>
      <c r="C40" s="38">
        <v>53841.0</v>
      </c>
      <c r="D40" s="38" t="s">
        <v>19</v>
      </c>
      <c r="E40" s="38" t="s">
        <v>20</v>
      </c>
      <c r="F40" s="38">
        <v>2.0</v>
      </c>
      <c r="G40" s="38">
        <v>98.0</v>
      </c>
      <c r="H40" s="38"/>
      <c r="I40" s="40">
        <v>42514.5</v>
      </c>
      <c r="J40" s="38" t="s">
        <v>40</v>
      </c>
      <c r="K40" s="38">
        <v>75.0</v>
      </c>
      <c r="L40" s="38">
        <v>4800.0</v>
      </c>
      <c r="M40" s="38" t="s">
        <v>23</v>
      </c>
      <c r="N40" s="38" t="s">
        <v>23</v>
      </c>
      <c r="O40" s="38"/>
      <c r="P40" s="38">
        <v>33842.0</v>
      </c>
      <c r="Q40" s="38"/>
      <c r="R40" s="38">
        <v>40.0</v>
      </c>
      <c r="S40" s="38"/>
      <c r="T40" s="38"/>
      <c r="U40" s="38" t="s">
        <v>37</v>
      </c>
      <c r="V40" s="38" t="s">
        <v>1236</v>
      </c>
      <c r="W40" s="38"/>
      <c r="X40" s="38"/>
      <c r="Y40" s="38"/>
      <c r="Z40" s="38"/>
    </row>
    <row r="41" ht="15.75" customHeight="1">
      <c r="A41" s="38">
        <v>2016.0</v>
      </c>
      <c r="B41" s="38">
        <v>3435.0</v>
      </c>
      <c r="C41" s="38">
        <v>40884.0</v>
      </c>
      <c r="D41" s="38" t="s">
        <v>19</v>
      </c>
      <c r="E41" s="38" t="s">
        <v>20</v>
      </c>
      <c r="F41" s="38">
        <v>2.0</v>
      </c>
      <c r="G41" s="38">
        <v>54.0</v>
      </c>
      <c r="H41" s="38"/>
      <c r="I41" s="40">
        <v>42514.583333333336</v>
      </c>
      <c r="J41" s="38" t="s">
        <v>40</v>
      </c>
      <c r="K41" s="38">
        <v>80.0</v>
      </c>
      <c r="L41" s="38">
        <v>6200.0</v>
      </c>
      <c r="M41" s="38" t="s">
        <v>23</v>
      </c>
      <c r="N41" s="38" t="s">
        <v>23</v>
      </c>
      <c r="O41" s="38" t="s">
        <v>814</v>
      </c>
      <c r="P41" s="38">
        <v>33835.0</v>
      </c>
      <c r="Q41" s="38"/>
      <c r="R41" s="38">
        <v>44.0</v>
      </c>
      <c r="S41" s="38"/>
      <c r="T41" s="38"/>
      <c r="U41" s="38" t="s">
        <v>67</v>
      </c>
      <c r="V41" s="38" t="s">
        <v>1236</v>
      </c>
      <c r="W41" s="38"/>
      <c r="X41" s="38"/>
      <c r="Y41" s="38"/>
      <c r="Z41" s="38"/>
    </row>
    <row r="42" ht="15.75" customHeight="1">
      <c r="A42" s="38">
        <v>2016.0</v>
      </c>
      <c r="B42" s="38">
        <v>3438.0</v>
      </c>
      <c r="C42" s="38">
        <v>110679.0</v>
      </c>
      <c r="D42" s="38" t="s">
        <v>19</v>
      </c>
      <c r="E42" s="38" t="s">
        <v>20</v>
      </c>
      <c r="F42" s="38">
        <v>2.0</v>
      </c>
      <c r="G42" s="38"/>
      <c r="H42" s="38" t="s">
        <v>819</v>
      </c>
      <c r="I42" s="40">
        <v>42515.375</v>
      </c>
      <c r="J42" s="38" t="s">
        <v>21</v>
      </c>
      <c r="K42" s="38">
        <v>76.0</v>
      </c>
      <c r="L42" s="38">
        <v>5000.0</v>
      </c>
      <c r="M42" s="38" t="s">
        <v>23</v>
      </c>
      <c r="N42" s="38" t="s">
        <v>23</v>
      </c>
      <c r="O42" s="38" t="s">
        <v>814</v>
      </c>
      <c r="P42" s="38">
        <v>33849.0</v>
      </c>
      <c r="Q42" s="38"/>
      <c r="R42" s="38">
        <v>40.0</v>
      </c>
      <c r="S42" s="38"/>
      <c r="T42" s="38"/>
      <c r="U42" s="38"/>
      <c r="V42" s="38" t="s">
        <v>1237</v>
      </c>
      <c r="W42" s="38"/>
      <c r="X42" s="38"/>
      <c r="Y42" s="38"/>
      <c r="Z42" s="38"/>
    </row>
    <row r="43" ht="15.75" customHeight="1">
      <c r="A43" s="38">
        <v>2016.0</v>
      </c>
      <c r="B43" s="38">
        <v>3439.0</v>
      </c>
      <c r="C43" s="38">
        <v>213678.0</v>
      </c>
      <c r="D43" s="38" t="s">
        <v>19</v>
      </c>
      <c r="E43" s="38" t="s">
        <v>20</v>
      </c>
      <c r="F43" s="38">
        <v>2.0</v>
      </c>
      <c r="G43" s="38"/>
      <c r="H43" s="38" t="s">
        <v>1238</v>
      </c>
      <c r="I43" s="40">
        <v>42515.708333333336</v>
      </c>
      <c r="J43" s="38" t="s">
        <v>21</v>
      </c>
      <c r="K43" s="38">
        <v>70.0</v>
      </c>
      <c r="L43" s="38">
        <v>4100.0</v>
      </c>
      <c r="M43" s="38" t="s">
        <v>23</v>
      </c>
      <c r="N43" s="38" t="s">
        <v>40</v>
      </c>
      <c r="O43" s="38" t="s">
        <v>814</v>
      </c>
      <c r="P43" s="38">
        <v>33866.0</v>
      </c>
      <c r="Q43" s="38"/>
      <c r="R43" s="38">
        <v>37.0</v>
      </c>
      <c r="S43" s="38"/>
      <c r="T43" s="38"/>
      <c r="U43" s="38"/>
      <c r="V43" s="38" t="s">
        <v>1237</v>
      </c>
      <c r="W43" s="38"/>
      <c r="X43" s="38"/>
      <c r="Y43" s="38"/>
      <c r="Z43" s="38"/>
    </row>
    <row r="44" ht="15.75" customHeight="1">
      <c r="A44" s="38">
        <v>2016.0</v>
      </c>
      <c r="B44" s="38">
        <v>3442.0</v>
      </c>
      <c r="C44" s="38">
        <v>217405.0</v>
      </c>
      <c r="D44" s="38" t="s">
        <v>19</v>
      </c>
      <c r="E44" s="38" t="s">
        <v>20</v>
      </c>
      <c r="F44" s="38">
        <v>2.0</v>
      </c>
      <c r="G44" s="38">
        <v>98.0</v>
      </c>
      <c r="H44" s="38"/>
      <c r="I44" s="40">
        <v>42515.708333333336</v>
      </c>
      <c r="J44" s="38" t="s">
        <v>40</v>
      </c>
      <c r="K44" s="38">
        <v>77.0</v>
      </c>
      <c r="L44" s="38">
        <v>5250.0</v>
      </c>
      <c r="M44" s="38" t="s">
        <v>23</v>
      </c>
      <c r="N44" s="38" t="s">
        <v>23</v>
      </c>
      <c r="O44" s="38"/>
      <c r="P44" s="38">
        <v>33865.0</v>
      </c>
      <c r="Q44" s="38"/>
      <c r="R44" s="38">
        <v>41.0</v>
      </c>
      <c r="S44" s="38"/>
      <c r="T44" s="38"/>
      <c r="U44" s="38" t="s">
        <v>37</v>
      </c>
      <c r="V44" s="38" t="s">
        <v>1237</v>
      </c>
      <c r="W44" s="38"/>
      <c r="X44" s="38"/>
      <c r="Y44" s="38"/>
      <c r="Z44" s="38"/>
    </row>
    <row r="45" ht="15.75" customHeight="1">
      <c r="A45" s="38">
        <v>2016.0</v>
      </c>
      <c r="B45" s="38">
        <v>3440.0</v>
      </c>
      <c r="C45" s="38">
        <v>107222.0</v>
      </c>
      <c r="D45" s="38" t="s">
        <v>19</v>
      </c>
      <c r="E45" s="38" t="s">
        <v>20</v>
      </c>
      <c r="F45" s="38">
        <v>2.0</v>
      </c>
      <c r="G45" s="38"/>
      <c r="H45" s="38" t="s">
        <v>823</v>
      </c>
      <c r="I45" s="40">
        <v>42515.708333333336</v>
      </c>
      <c r="J45" s="38" t="s">
        <v>21</v>
      </c>
      <c r="K45" s="38">
        <v>78.0</v>
      </c>
      <c r="L45" s="38">
        <v>5400.0</v>
      </c>
      <c r="M45" s="38" t="s">
        <v>23</v>
      </c>
      <c r="N45" s="38" t="s">
        <v>23</v>
      </c>
      <c r="O45" s="38"/>
      <c r="P45" s="38">
        <v>33855.0</v>
      </c>
      <c r="Q45" s="38"/>
      <c r="R45" s="38">
        <v>41.0</v>
      </c>
      <c r="S45" s="38"/>
      <c r="T45" s="38"/>
      <c r="U45" s="38"/>
      <c r="V45" s="38" t="s">
        <v>1237</v>
      </c>
      <c r="W45" s="38"/>
      <c r="X45" s="38"/>
      <c r="Y45" s="38"/>
      <c r="Z45" s="38"/>
    </row>
    <row r="46" ht="15.75" customHeight="1">
      <c r="A46" s="38">
        <v>2016.0</v>
      </c>
      <c r="B46" s="38">
        <v>3441.0</v>
      </c>
      <c r="C46" s="38">
        <v>20334.0</v>
      </c>
      <c r="D46" s="38" t="s">
        <v>19</v>
      </c>
      <c r="E46" s="38" t="s">
        <v>20</v>
      </c>
      <c r="F46" s="38">
        <v>2.0</v>
      </c>
      <c r="G46" s="38">
        <v>103.0</v>
      </c>
      <c r="H46" s="38"/>
      <c r="I46" s="40">
        <v>42515.791666666664</v>
      </c>
      <c r="J46" s="38" t="s">
        <v>40</v>
      </c>
      <c r="K46" s="38">
        <v>83.0</v>
      </c>
      <c r="L46" s="38">
        <v>6450.0</v>
      </c>
      <c r="M46" s="38" t="s">
        <v>23</v>
      </c>
      <c r="N46" s="38" t="s">
        <v>23</v>
      </c>
      <c r="O46" s="38"/>
      <c r="P46" s="38">
        <v>33859.0</v>
      </c>
      <c r="Q46" s="38"/>
      <c r="R46" s="38">
        <v>45.0</v>
      </c>
      <c r="S46" s="38"/>
      <c r="T46" s="38"/>
      <c r="U46" s="38" t="s">
        <v>62</v>
      </c>
      <c r="V46" s="38" t="s">
        <v>1237</v>
      </c>
      <c r="W46" s="38"/>
      <c r="X46" s="38"/>
      <c r="Y46" s="38"/>
      <c r="Z46" s="38"/>
    </row>
    <row r="47" ht="15.75" customHeight="1">
      <c r="A47" s="38">
        <v>2016.0</v>
      </c>
      <c r="B47" s="38">
        <v>3446.0</v>
      </c>
      <c r="C47" s="38">
        <v>95681.0</v>
      </c>
      <c r="D47" s="38" t="s">
        <v>19</v>
      </c>
      <c r="E47" s="38" t="s">
        <v>20</v>
      </c>
      <c r="F47" s="38">
        <v>2.0</v>
      </c>
      <c r="G47" s="38">
        <v>49.0</v>
      </c>
      <c r="H47" s="38"/>
      <c r="I47" s="40">
        <v>42517.416666666664</v>
      </c>
      <c r="J47" s="38" t="s">
        <v>40</v>
      </c>
      <c r="K47" s="38">
        <v>78.0</v>
      </c>
      <c r="L47" s="38">
        <v>5200.0</v>
      </c>
      <c r="M47" s="38" t="s">
        <v>23</v>
      </c>
      <c r="N47" s="38" t="s">
        <v>23</v>
      </c>
      <c r="O47" s="38" t="s">
        <v>814</v>
      </c>
      <c r="P47" s="38">
        <v>33882.0</v>
      </c>
      <c r="Q47" s="38"/>
      <c r="R47" s="38">
        <v>40.0</v>
      </c>
      <c r="S47" s="38"/>
      <c r="T47" s="38"/>
      <c r="U47" s="38" t="s">
        <v>74</v>
      </c>
      <c r="V47" s="38" t="s">
        <v>1239</v>
      </c>
      <c r="W47" s="38"/>
      <c r="X47" s="38"/>
      <c r="Y47" s="38"/>
      <c r="Z47" s="38"/>
    </row>
    <row r="48" ht="15.75" customHeight="1">
      <c r="A48" s="38">
        <v>2016.0</v>
      </c>
      <c r="B48" s="38">
        <v>3451.0</v>
      </c>
      <c r="C48" s="38">
        <v>148584.0</v>
      </c>
      <c r="D48" s="38" t="s">
        <v>19</v>
      </c>
      <c r="E48" s="38" t="s">
        <v>20</v>
      </c>
      <c r="F48" s="38">
        <v>2.0</v>
      </c>
      <c r="G48" s="38">
        <v>57.0</v>
      </c>
      <c r="H48" s="38"/>
      <c r="I48" s="40">
        <v>42517.458333333336</v>
      </c>
      <c r="J48" s="38" t="s">
        <v>40</v>
      </c>
      <c r="K48" s="38">
        <v>61.0</v>
      </c>
      <c r="L48" s="38">
        <v>2150.0</v>
      </c>
      <c r="M48" s="38" t="s">
        <v>23</v>
      </c>
      <c r="N48" s="38" t="s">
        <v>23</v>
      </c>
      <c r="O48" s="38"/>
      <c r="P48" s="38">
        <v>33891.0</v>
      </c>
      <c r="Q48" s="38"/>
      <c r="R48" s="38">
        <v>28.0</v>
      </c>
      <c r="S48" s="38"/>
      <c r="T48" s="38"/>
      <c r="U48" s="38" t="s">
        <v>72</v>
      </c>
      <c r="V48" s="38" t="s">
        <v>1239</v>
      </c>
      <c r="W48" s="38"/>
      <c r="X48" s="38"/>
      <c r="Y48" s="38"/>
      <c r="Z48" s="38"/>
    </row>
    <row r="49" ht="15.75" customHeight="1">
      <c r="A49" s="38">
        <v>2016.0</v>
      </c>
      <c r="B49" s="38">
        <v>3447.0</v>
      </c>
      <c r="C49" s="38">
        <v>102749.0</v>
      </c>
      <c r="D49" s="38" t="s">
        <v>19</v>
      </c>
      <c r="E49" s="38" t="s">
        <v>20</v>
      </c>
      <c r="F49" s="38">
        <v>2.0</v>
      </c>
      <c r="G49" s="38">
        <v>49.0</v>
      </c>
      <c r="H49" s="38"/>
      <c r="I49" s="40">
        <v>42517.458333333336</v>
      </c>
      <c r="J49" s="38" t="s">
        <v>40</v>
      </c>
      <c r="K49" s="38">
        <v>72.0</v>
      </c>
      <c r="L49" s="38">
        <v>4400.0</v>
      </c>
      <c r="M49" s="38" t="s">
        <v>23</v>
      </c>
      <c r="N49" s="38" t="s">
        <v>23</v>
      </c>
      <c r="O49" s="38" t="s">
        <v>814</v>
      </c>
      <c r="P49" s="38">
        <v>33883.0</v>
      </c>
      <c r="Q49" s="38"/>
      <c r="R49" s="38">
        <v>39.0</v>
      </c>
      <c r="S49" s="38"/>
      <c r="T49" s="38"/>
      <c r="U49" s="38" t="s">
        <v>74</v>
      </c>
      <c r="V49" s="38" t="s">
        <v>1239</v>
      </c>
      <c r="W49" s="38"/>
      <c r="X49" s="38"/>
      <c r="Y49" s="38"/>
      <c r="Z49" s="38"/>
    </row>
    <row r="50" ht="15.75" customHeight="1">
      <c r="A50" s="38">
        <v>2016.0</v>
      </c>
      <c r="B50" s="38">
        <v>3445.0</v>
      </c>
      <c r="C50" s="38">
        <v>215346.0</v>
      </c>
      <c r="D50" s="38" t="s">
        <v>19</v>
      </c>
      <c r="E50" s="38" t="s">
        <v>20</v>
      </c>
      <c r="F50" s="38">
        <v>2.0</v>
      </c>
      <c r="G50" s="38"/>
      <c r="H50" s="38" t="s">
        <v>47</v>
      </c>
      <c r="I50" s="40">
        <v>42517.458333333336</v>
      </c>
      <c r="J50" s="38" t="s">
        <v>21</v>
      </c>
      <c r="K50" s="38">
        <v>76.0</v>
      </c>
      <c r="L50" s="38">
        <v>4800.0</v>
      </c>
      <c r="M50" s="38" t="s">
        <v>23</v>
      </c>
      <c r="N50" s="38" t="s">
        <v>23</v>
      </c>
      <c r="O50" s="38" t="s">
        <v>814</v>
      </c>
      <c r="P50" s="38">
        <v>33898.0</v>
      </c>
      <c r="Q50" s="38"/>
      <c r="R50" s="38">
        <v>38.0</v>
      </c>
      <c r="S50" s="38"/>
      <c r="T50" s="38"/>
      <c r="U50" s="38"/>
      <c r="V50" s="38" t="s">
        <v>1239</v>
      </c>
      <c r="W50" s="38"/>
      <c r="X50" s="38"/>
      <c r="Y50" s="38"/>
      <c r="Z50" s="38"/>
    </row>
    <row r="51" ht="15.75" customHeight="1">
      <c r="A51" s="38">
        <v>2016.0</v>
      </c>
      <c r="B51" s="38">
        <v>3444.0</v>
      </c>
      <c r="C51" s="38">
        <v>156064.0</v>
      </c>
      <c r="D51" s="38" t="s">
        <v>19</v>
      </c>
      <c r="E51" s="38" t="s">
        <v>20</v>
      </c>
      <c r="F51" s="38">
        <v>2.0</v>
      </c>
      <c r="G51" s="38"/>
      <c r="H51" s="38" t="s">
        <v>62</v>
      </c>
      <c r="I51" s="40">
        <v>42517.458333333336</v>
      </c>
      <c r="J51" s="38" t="s">
        <v>21</v>
      </c>
      <c r="K51" s="38">
        <v>77.0</v>
      </c>
      <c r="L51" s="38">
        <v>4900.0</v>
      </c>
      <c r="M51" s="38" t="s">
        <v>816</v>
      </c>
      <c r="N51" s="38" t="s">
        <v>23</v>
      </c>
      <c r="O51" s="38" t="s">
        <v>814</v>
      </c>
      <c r="P51" s="38">
        <v>33880.0</v>
      </c>
      <c r="Q51" s="38"/>
      <c r="R51" s="38">
        <v>39.0</v>
      </c>
      <c r="S51" s="38"/>
      <c r="T51" s="38"/>
      <c r="U51" s="38"/>
      <c r="V51" s="38" t="s">
        <v>1239</v>
      </c>
      <c r="W51" s="38"/>
      <c r="X51" s="38"/>
      <c r="Y51" s="38"/>
      <c r="Z51" s="38"/>
    </row>
    <row r="52" ht="15.75" customHeight="1">
      <c r="A52" s="38">
        <v>2016.0</v>
      </c>
      <c r="B52" s="38">
        <v>3448.0</v>
      </c>
      <c r="C52" s="38">
        <v>129358.0</v>
      </c>
      <c r="D52" s="38" t="s">
        <v>19</v>
      </c>
      <c r="E52" s="38" t="s">
        <v>20</v>
      </c>
      <c r="F52" s="38">
        <v>2.0</v>
      </c>
      <c r="G52" s="38"/>
      <c r="H52" s="38" t="s">
        <v>819</v>
      </c>
      <c r="I52" s="40">
        <v>42517.6875</v>
      </c>
      <c r="J52" s="38" t="s">
        <v>21</v>
      </c>
      <c r="K52" s="38">
        <v>92.0</v>
      </c>
      <c r="L52" s="38">
        <v>7450.0</v>
      </c>
      <c r="M52" s="38" t="s">
        <v>23</v>
      </c>
      <c r="N52" s="38" t="s">
        <v>23</v>
      </c>
      <c r="O52" s="38" t="s">
        <v>814</v>
      </c>
      <c r="P52" s="38">
        <v>33884.0</v>
      </c>
      <c r="Q52" s="38"/>
      <c r="R52" s="38">
        <v>46.0</v>
      </c>
      <c r="S52" s="38"/>
      <c r="T52" s="38"/>
      <c r="U52" s="38"/>
      <c r="V52" s="38" t="s">
        <v>1239</v>
      </c>
      <c r="W52" s="38"/>
      <c r="X52" s="38"/>
      <c r="Y52" s="38"/>
      <c r="Z52" s="38"/>
    </row>
    <row r="53" ht="15.75" customHeight="1">
      <c r="A53" s="38">
        <v>2016.0</v>
      </c>
      <c r="B53" s="38">
        <v>3454.0</v>
      </c>
      <c r="C53" s="38">
        <v>47988.0</v>
      </c>
      <c r="D53" s="38" t="s">
        <v>19</v>
      </c>
      <c r="E53" s="38" t="s">
        <v>20</v>
      </c>
      <c r="F53" s="38">
        <v>2.0</v>
      </c>
      <c r="G53" s="38"/>
      <c r="H53" s="38" t="s">
        <v>819</v>
      </c>
      <c r="I53" s="40">
        <v>42517.75</v>
      </c>
      <c r="J53" s="38" t="s">
        <v>21</v>
      </c>
      <c r="K53" s="38">
        <v>56.0</v>
      </c>
      <c r="L53" s="38">
        <v>1950.0</v>
      </c>
      <c r="M53" s="38" t="s">
        <v>23</v>
      </c>
      <c r="N53" s="38" t="s">
        <v>23</v>
      </c>
      <c r="O53" s="38"/>
      <c r="P53" s="38">
        <v>33902.0</v>
      </c>
      <c r="Q53" s="38"/>
      <c r="R53" s="38">
        <v>29.0</v>
      </c>
      <c r="S53" s="38"/>
      <c r="T53" s="38"/>
      <c r="U53" s="38"/>
      <c r="V53" s="38" t="s">
        <v>1239</v>
      </c>
      <c r="W53" s="38"/>
      <c r="X53" s="38"/>
      <c r="Y53" s="38"/>
      <c r="Z53" s="38"/>
    </row>
    <row r="54" ht="15.75" customHeight="1">
      <c r="A54" s="38">
        <v>2016.0</v>
      </c>
      <c r="B54" s="38">
        <v>3449.0</v>
      </c>
      <c r="C54" s="38">
        <v>221350.0</v>
      </c>
      <c r="D54" s="38" t="s">
        <v>19</v>
      </c>
      <c r="E54" s="38" t="s">
        <v>20</v>
      </c>
      <c r="F54" s="38">
        <v>2.0</v>
      </c>
      <c r="G54" s="38"/>
      <c r="H54" s="38" t="s">
        <v>1238</v>
      </c>
      <c r="I54" s="40">
        <v>42517.75</v>
      </c>
      <c r="J54" s="38" t="s">
        <v>21</v>
      </c>
      <c r="K54" s="38">
        <v>80.0</v>
      </c>
      <c r="L54" s="38">
        <v>5600.0</v>
      </c>
      <c r="M54" s="38" t="s">
        <v>23</v>
      </c>
      <c r="N54" s="38" t="s">
        <v>40</v>
      </c>
      <c r="O54" s="38"/>
      <c r="P54" s="38">
        <v>33892.0</v>
      </c>
      <c r="Q54" s="38"/>
      <c r="R54" s="38">
        <v>42.0</v>
      </c>
      <c r="S54" s="38"/>
      <c r="T54" s="38"/>
      <c r="U54" s="38"/>
      <c r="V54" s="38" t="s">
        <v>1239</v>
      </c>
      <c r="W54" s="38"/>
      <c r="X54" s="38"/>
      <c r="Y54" s="38"/>
      <c r="Z54" s="38"/>
    </row>
    <row r="55" ht="15.75" customHeight="1">
      <c r="A55" s="38">
        <v>2016.0</v>
      </c>
      <c r="B55" s="38">
        <v>3450.0</v>
      </c>
      <c r="C55" s="38">
        <v>67771.0</v>
      </c>
      <c r="D55" s="38" t="s">
        <v>19</v>
      </c>
      <c r="E55" s="38" t="s">
        <v>20</v>
      </c>
      <c r="F55" s="38">
        <v>2.0</v>
      </c>
      <c r="G55" s="38">
        <v>47.0</v>
      </c>
      <c r="H55" s="38"/>
      <c r="I55" s="40">
        <v>42517.791666666664</v>
      </c>
      <c r="J55" s="38" t="s">
        <v>40</v>
      </c>
      <c r="K55" s="38">
        <v>76.0</v>
      </c>
      <c r="L55" s="38">
        <v>4800.0</v>
      </c>
      <c r="M55" s="38" t="s">
        <v>23</v>
      </c>
      <c r="N55" s="38" t="s">
        <v>23</v>
      </c>
      <c r="O55" s="38"/>
      <c r="P55" s="38">
        <v>33890.0</v>
      </c>
      <c r="Q55" s="38"/>
      <c r="R55" s="38">
        <v>40.0</v>
      </c>
      <c r="S55" s="38"/>
      <c r="T55" s="38"/>
      <c r="U55" s="38" t="s">
        <v>68</v>
      </c>
      <c r="V55" s="38" t="s">
        <v>1239</v>
      </c>
      <c r="W55" s="38"/>
      <c r="X55" s="38"/>
      <c r="Y55" s="38"/>
      <c r="Z55" s="38"/>
    </row>
    <row r="56" ht="15.75" customHeight="1">
      <c r="A56" s="38">
        <v>2016.0</v>
      </c>
      <c r="B56" s="38">
        <v>3452.0</v>
      </c>
      <c r="C56" s="38">
        <v>211220.0</v>
      </c>
      <c r="D56" s="38" t="s">
        <v>19</v>
      </c>
      <c r="E56" s="38" t="s">
        <v>20</v>
      </c>
      <c r="F56" s="38">
        <v>2.0</v>
      </c>
      <c r="G56" s="38">
        <v>49.0</v>
      </c>
      <c r="H56" s="38"/>
      <c r="I56" s="40">
        <v>42517.791666666664</v>
      </c>
      <c r="J56" s="38" t="s">
        <v>40</v>
      </c>
      <c r="K56" s="38">
        <v>77.0</v>
      </c>
      <c r="L56" s="38">
        <v>5200.0</v>
      </c>
      <c r="M56" s="38" t="s">
        <v>23</v>
      </c>
      <c r="N56" s="38" t="s">
        <v>23</v>
      </c>
      <c r="O56" s="38"/>
      <c r="P56" s="38">
        <v>33895.0</v>
      </c>
      <c r="Q56" s="38"/>
      <c r="R56" s="38">
        <v>40.0</v>
      </c>
      <c r="S56" s="38"/>
      <c r="T56" s="38"/>
      <c r="U56" s="38" t="s">
        <v>74</v>
      </c>
      <c r="V56" s="38" t="s">
        <v>1239</v>
      </c>
      <c r="W56" s="38"/>
      <c r="X56" s="38"/>
      <c r="Y56" s="38"/>
      <c r="Z56" s="38"/>
    </row>
    <row r="57" ht="15.75" customHeight="1">
      <c r="A57" s="38">
        <v>2016.0</v>
      </c>
      <c r="B57" s="38">
        <v>3453.0</v>
      </c>
      <c r="C57" s="38">
        <v>17753.0</v>
      </c>
      <c r="D57" s="38" t="s">
        <v>19</v>
      </c>
      <c r="E57" s="38" t="s">
        <v>20</v>
      </c>
      <c r="F57" s="38">
        <v>2.0</v>
      </c>
      <c r="G57" s="38">
        <v>54.0</v>
      </c>
      <c r="H57" s="38"/>
      <c r="I57" s="40">
        <v>42517.791666666664</v>
      </c>
      <c r="J57" s="38" t="s">
        <v>40</v>
      </c>
      <c r="K57" s="38">
        <v>79.0</v>
      </c>
      <c r="L57" s="38">
        <v>5500.0</v>
      </c>
      <c r="M57" s="38" t="s">
        <v>23</v>
      </c>
      <c r="N57" s="38" t="s">
        <v>23</v>
      </c>
      <c r="O57" s="38"/>
      <c r="P57" s="38">
        <v>33900.0</v>
      </c>
      <c r="Q57" s="38"/>
      <c r="R57" s="38">
        <v>41.0</v>
      </c>
      <c r="S57" s="38"/>
      <c r="T57" s="38"/>
      <c r="U57" s="38" t="s">
        <v>67</v>
      </c>
      <c r="V57" s="38" t="s">
        <v>1239</v>
      </c>
      <c r="W57" s="38"/>
      <c r="X57" s="38"/>
      <c r="Y57" s="38"/>
      <c r="Z57" s="38"/>
    </row>
    <row r="58" ht="15.75" customHeight="1">
      <c r="A58" s="38">
        <v>2016.0</v>
      </c>
      <c r="B58" s="38">
        <v>3456.0</v>
      </c>
      <c r="C58" s="38">
        <v>123232.0</v>
      </c>
      <c r="D58" s="38" t="s">
        <v>19</v>
      </c>
      <c r="E58" s="38" t="s">
        <v>20</v>
      </c>
      <c r="F58" s="38">
        <v>2.0</v>
      </c>
      <c r="G58" s="38">
        <v>54.0</v>
      </c>
      <c r="H58" s="38"/>
      <c r="I58" s="40">
        <v>42518.479166666664</v>
      </c>
      <c r="J58" s="38" t="s">
        <v>40</v>
      </c>
      <c r="K58" s="38">
        <v>74.0</v>
      </c>
      <c r="L58" s="38">
        <v>4400.0</v>
      </c>
      <c r="M58" s="38" t="s">
        <v>23</v>
      </c>
      <c r="N58" s="38" t="s">
        <v>23</v>
      </c>
      <c r="O58" s="38" t="s">
        <v>814</v>
      </c>
      <c r="P58" s="38">
        <v>33914.0</v>
      </c>
      <c r="Q58" s="38"/>
      <c r="R58" s="38">
        <v>38.0</v>
      </c>
      <c r="S58" s="38"/>
      <c r="T58" s="38"/>
      <c r="U58" s="38" t="s">
        <v>67</v>
      </c>
      <c r="V58" s="38" t="s">
        <v>1240</v>
      </c>
      <c r="W58" s="38"/>
      <c r="X58" s="38"/>
      <c r="Y58" s="38"/>
      <c r="Z58" s="38"/>
    </row>
    <row r="59" ht="15.75" customHeight="1">
      <c r="A59" s="38">
        <v>2016.0</v>
      </c>
      <c r="B59" s="38">
        <v>3455.0</v>
      </c>
      <c r="C59" s="38">
        <v>172288.0</v>
      </c>
      <c r="D59" s="38" t="s">
        <v>19</v>
      </c>
      <c r="E59" s="38" t="s">
        <v>20</v>
      </c>
      <c r="F59" s="38">
        <v>2.0</v>
      </c>
      <c r="G59" s="38">
        <v>133.0</v>
      </c>
      <c r="H59" s="38"/>
      <c r="I59" s="40">
        <v>42518.5</v>
      </c>
      <c r="J59" s="38" t="s">
        <v>40</v>
      </c>
      <c r="K59" s="38">
        <v>81.0</v>
      </c>
      <c r="L59" s="38">
        <v>5400.0</v>
      </c>
      <c r="M59" s="38" t="s">
        <v>816</v>
      </c>
      <c r="N59" s="38" t="s">
        <v>23</v>
      </c>
      <c r="O59" s="38" t="s">
        <v>814</v>
      </c>
      <c r="P59" s="38">
        <v>33913.0</v>
      </c>
      <c r="Q59" s="38"/>
      <c r="R59" s="38">
        <v>40.0</v>
      </c>
      <c r="S59" s="38"/>
      <c r="T59" s="38"/>
      <c r="U59" s="38" t="s">
        <v>27</v>
      </c>
      <c r="V59" s="38" t="s">
        <v>1240</v>
      </c>
      <c r="W59" s="38"/>
      <c r="X59" s="38"/>
      <c r="Y59" s="38"/>
      <c r="Z59" s="38"/>
    </row>
    <row r="60" ht="15.75" customHeight="1">
      <c r="A60" s="38">
        <v>2016.0</v>
      </c>
      <c r="B60" s="38">
        <v>3457.0</v>
      </c>
      <c r="C60" s="38">
        <v>219029.0</v>
      </c>
      <c r="D60" s="38" t="s">
        <v>19</v>
      </c>
      <c r="E60" s="38" t="s">
        <v>20</v>
      </c>
      <c r="F60" s="38">
        <v>2.0</v>
      </c>
      <c r="G60" s="38"/>
      <c r="H60" s="38" t="s">
        <v>1241</v>
      </c>
      <c r="I60" s="40">
        <v>42518.791666666664</v>
      </c>
      <c r="J60" s="38" t="s">
        <v>21</v>
      </c>
      <c r="K60" s="38">
        <v>83.0</v>
      </c>
      <c r="L60" s="38">
        <v>5700.0</v>
      </c>
      <c r="M60" s="38" t="s">
        <v>23</v>
      </c>
      <c r="N60" s="38" t="s">
        <v>40</v>
      </c>
      <c r="O60" s="38" t="s">
        <v>814</v>
      </c>
      <c r="P60" s="38">
        <v>33919.0</v>
      </c>
      <c r="Q60" s="38"/>
      <c r="R60" s="38">
        <v>40.0</v>
      </c>
      <c r="S60" s="38"/>
      <c r="T60" s="38"/>
      <c r="U60" s="38"/>
      <c r="V60" s="38" t="s">
        <v>1240</v>
      </c>
      <c r="W60" s="38"/>
      <c r="X60" s="38"/>
      <c r="Y60" s="38"/>
      <c r="Z60" s="38"/>
    </row>
    <row r="61" ht="15.75" customHeight="1">
      <c r="A61" s="38">
        <v>2016.0</v>
      </c>
      <c r="B61" s="38">
        <v>3459.0</v>
      </c>
      <c r="C61" s="38">
        <v>51607.0</v>
      </c>
      <c r="D61" s="38" t="s">
        <v>19</v>
      </c>
      <c r="E61" s="38" t="s">
        <v>20</v>
      </c>
      <c r="F61" s="38">
        <v>2.0</v>
      </c>
      <c r="G61" s="38"/>
      <c r="H61" s="38" t="s">
        <v>819</v>
      </c>
      <c r="I61" s="40">
        <v>42519.333333333336</v>
      </c>
      <c r="J61" s="38" t="s">
        <v>21</v>
      </c>
      <c r="K61" s="38">
        <v>53.0</v>
      </c>
      <c r="L61" s="38">
        <v>1300.0</v>
      </c>
      <c r="M61" s="38" t="s">
        <v>23</v>
      </c>
      <c r="N61" s="38" t="s">
        <v>23</v>
      </c>
      <c r="O61" s="38" t="s">
        <v>814</v>
      </c>
      <c r="P61" s="38">
        <v>33925.0</v>
      </c>
      <c r="Q61" s="38"/>
      <c r="R61" s="38">
        <v>25.0</v>
      </c>
      <c r="S61" s="38"/>
      <c r="T61" s="38"/>
      <c r="U61" s="38"/>
      <c r="V61" s="38" t="s">
        <v>1242</v>
      </c>
      <c r="W61" s="38"/>
      <c r="X61" s="38"/>
      <c r="Y61" s="38"/>
      <c r="Z61" s="38"/>
    </row>
    <row r="62" ht="15.75" customHeight="1">
      <c r="A62" s="38">
        <v>2016.0</v>
      </c>
      <c r="B62" s="38">
        <v>3458.0</v>
      </c>
      <c r="C62" s="38">
        <v>105320.0</v>
      </c>
      <c r="D62" s="38" t="s">
        <v>19</v>
      </c>
      <c r="E62" s="38" t="s">
        <v>20</v>
      </c>
      <c r="F62" s="38">
        <v>2.0</v>
      </c>
      <c r="G62" s="38">
        <v>49.0</v>
      </c>
      <c r="H62" s="38"/>
      <c r="I62" s="40">
        <v>42519.395833333336</v>
      </c>
      <c r="J62" s="38" t="s">
        <v>40</v>
      </c>
      <c r="K62" s="38">
        <v>78.0</v>
      </c>
      <c r="L62" s="38">
        <v>5700.0</v>
      </c>
      <c r="M62" s="38" t="s">
        <v>23</v>
      </c>
      <c r="N62" s="38" t="s">
        <v>23</v>
      </c>
      <c r="O62" s="38"/>
      <c r="P62" s="38">
        <v>33922.0</v>
      </c>
      <c r="Q62" s="38"/>
      <c r="R62" s="38">
        <v>43.0</v>
      </c>
      <c r="S62" s="38"/>
      <c r="T62" s="38"/>
      <c r="U62" s="38" t="s">
        <v>74</v>
      </c>
      <c r="V62" s="38" t="s">
        <v>1242</v>
      </c>
      <c r="W62" s="38"/>
      <c r="X62" s="38"/>
      <c r="Y62" s="38"/>
      <c r="Z62" s="38"/>
    </row>
    <row r="63" ht="15.75" customHeight="1">
      <c r="A63" s="38">
        <v>2016.0</v>
      </c>
      <c r="B63" s="38">
        <v>3460.0</v>
      </c>
      <c r="C63" s="38">
        <v>15117.0</v>
      </c>
      <c r="D63" s="38" t="s">
        <v>19</v>
      </c>
      <c r="E63" s="38" t="s">
        <v>20</v>
      </c>
      <c r="F63" s="38">
        <v>2.0</v>
      </c>
      <c r="G63" s="38">
        <v>47.0</v>
      </c>
      <c r="H63" s="38"/>
      <c r="I63" s="40">
        <v>42519.395833333336</v>
      </c>
      <c r="J63" s="38" t="s">
        <v>40</v>
      </c>
      <c r="K63" s="38">
        <v>78.0</v>
      </c>
      <c r="L63" s="38">
        <v>5100.0</v>
      </c>
      <c r="M63" s="38" t="s">
        <v>23</v>
      </c>
      <c r="N63" s="38" t="s">
        <v>23</v>
      </c>
      <c r="O63" s="38" t="s">
        <v>814</v>
      </c>
      <c r="P63" s="38">
        <v>33933.0</v>
      </c>
      <c r="Q63" s="38"/>
      <c r="R63" s="38">
        <v>39.0</v>
      </c>
      <c r="S63" s="38"/>
      <c r="T63" s="38"/>
      <c r="U63" s="38" t="s">
        <v>68</v>
      </c>
      <c r="V63" s="38" t="s">
        <v>1242</v>
      </c>
      <c r="W63" s="38"/>
      <c r="X63" s="38"/>
      <c r="Y63" s="38"/>
      <c r="Z63" s="38"/>
    </row>
    <row r="64" ht="15.75" customHeight="1">
      <c r="A64" s="38">
        <v>2016.0</v>
      </c>
      <c r="B64" s="38">
        <v>3461.0</v>
      </c>
      <c r="C64" s="38">
        <v>66784.0</v>
      </c>
      <c r="D64" s="38" t="s">
        <v>19</v>
      </c>
      <c r="E64" s="38" t="s">
        <v>20</v>
      </c>
      <c r="F64" s="38">
        <v>2.0</v>
      </c>
      <c r="G64" s="38">
        <v>54.0</v>
      </c>
      <c r="H64" s="38"/>
      <c r="I64" s="40">
        <v>42519.75</v>
      </c>
      <c r="J64" s="38" t="s">
        <v>40</v>
      </c>
      <c r="K64" s="38">
        <v>77.0</v>
      </c>
      <c r="L64" s="38">
        <v>4900.0</v>
      </c>
      <c r="M64" s="38" t="s">
        <v>23</v>
      </c>
      <c r="N64" s="38" t="s">
        <v>23</v>
      </c>
      <c r="O64" s="38" t="s">
        <v>814</v>
      </c>
      <c r="P64" s="38">
        <v>33941.0</v>
      </c>
      <c r="Q64" s="38"/>
      <c r="R64" s="38">
        <v>39.0</v>
      </c>
      <c r="S64" s="38"/>
      <c r="T64" s="38"/>
      <c r="U64" s="38" t="s">
        <v>67</v>
      </c>
      <c r="V64" s="38" t="s">
        <v>1242</v>
      </c>
      <c r="W64" s="38"/>
      <c r="X64" s="38"/>
      <c r="Y64" s="38"/>
      <c r="Z64" s="38"/>
    </row>
    <row r="65" ht="15.75" customHeight="1">
      <c r="A65" s="38">
        <v>2016.0</v>
      </c>
      <c r="B65" s="38">
        <v>3462.0</v>
      </c>
      <c r="C65" s="38">
        <v>98640.0</v>
      </c>
      <c r="D65" s="38" t="s">
        <v>19</v>
      </c>
      <c r="E65" s="38" t="s">
        <v>20</v>
      </c>
      <c r="F65" s="38">
        <v>2.0</v>
      </c>
      <c r="G65" s="38">
        <v>47.0</v>
      </c>
      <c r="H65" s="38"/>
      <c r="I65" s="40">
        <v>42521.395833333336</v>
      </c>
      <c r="J65" s="38" t="s">
        <v>40</v>
      </c>
      <c r="K65" s="38">
        <v>78.0</v>
      </c>
      <c r="L65" s="38">
        <v>5200.0</v>
      </c>
      <c r="M65" s="38" t="s">
        <v>816</v>
      </c>
      <c r="N65" s="38" t="s">
        <v>23</v>
      </c>
      <c r="O65" s="38"/>
      <c r="P65" s="38">
        <v>33945.0</v>
      </c>
      <c r="Q65" s="38"/>
      <c r="R65" s="38">
        <v>41.0</v>
      </c>
      <c r="S65" s="38"/>
      <c r="T65" s="38"/>
      <c r="U65" s="38" t="s">
        <v>68</v>
      </c>
      <c r="V65" s="38" t="s">
        <v>1243</v>
      </c>
      <c r="W65" s="38"/>
      <c r="X65" s="38"/>
      <c r="Y65" s="38"/>
      <c r="Z65" s="38"/>
    </row>
    <row r="66" ht="15.75" customHeight="1">
      <c r="A66" s="38">
        <v>2016.0</v>
      </c>
      <c r="B66" s="38">
        <v>3463.0</v>
      </c>
      <c r="C66" s="38">
        <v>92601.0</v>
      </c>
      <c r="D66" s="38" t="s">
        <v>19</v>
      </c>
      <c r="E66" s="38" t="s">
        <v>20</v>
      </c>
      <c r="F66" s="38">
        <v>2.0</v>
      </c>
      <c r="G66" s="38">
        <v>48.0</v>
      </c>
      <c r="H66" s="38"/>
      <c r="I66" s="40">
        <v>42521.416666666664</v>
      </c>
      <c r="J66" s="38" t="s">
        <v>40</v>
      </c>
      <c r="K66" s="38">
        <v>76.0</v>
      </c>
      <c r="L66" s="38">
        <v>4700.0</v>
      </c>
      <c r="M66" s="38" t="s">
        <v>23</v>
      </c>
      <c r="N66" s="38" t="s">
        <v>23</v>
      </c>
      <c r="O66" s="38" t="s">
        <v>814</v>
      </c>
      <c r="P66" s="38">
        <v>33943.0</v>
      </c>
      <c r="Q66" s="38"/>
      <c r="R66" s="38">
        <v>39.0</v>
      </c>
      <c r="S66" s="38"/>
      <c r="T66" s="38"/>
      <c r="U66" s="38" t="s">
        <v>69</v>
      </c>
      <c r="V66" s="38" t="s">
        <v>1243</v>
      </c>
      <c r="W66" s="38"/>
      <c r="X66" s="38"/>
      <c r="Y66" s="38"/>
      <c r="Z66" s="38"/>
    </row>
    <row r="67" ht="15.75" customHeight="1">
      <c r="A67" s="38">
        <v>2016.0</v>
      </c>
      <c r="B67" s="59">
        <v>3464.0</v>
      </c>
      <c r="C67" s="38">
        <v>63811.0</v>
      </c>
      <c r="D67" s="38" t="s">
        <v>19</v>
      </c>
      <c r="E67" s="38" t="s">
        <v>20</v>
      </c>
      <c r="F67" s="38">
        <v>2.0</v>
      </c>
      <c r="G67" s="38">
        <v>54.0</v>
      </c>
      <c r="H67" s="38"/>
      <c r="I67" s="40">
        <v>42521.5</v>
      </c>
      <c r="J67" s="38" t="s">
        <v>40</v>
      </c>
      <c r="K67" s="38">
        <v>79.0</v>
      </c>
      <c r="L67" s="38">
        <v>5250.0</v>
      </c>
      <c r="M67" s="38" t="s">
        <v>23</v>
      </c>
      <c r="N67" s="38" t="s">
        <v>23</v>
      </c>
      <c r="O67" s="38"/>
      <c r="P67" s="38">
        <v>33946.0</v>
      </c>
      <c r="Q67" s="38"/>
      <c r="R67" s="38">
        <v>41.0</v>
      </c>
      <c r="S67" s="38"/>
      <c r="T67" s="38"/>
      <c r="U67" s="38" t="s">
        <v>67</v>
      </c>
      <c r="V67" s="38" t="s">
        <v>1243</v>
      </c>
      <c r="W67" s="38"/>
      <c r="X67" s="38"/>
      <c r="Y67" s="38"/>
      <c r="Z67" s="38"/>
    </row>
    <row r="68" ht="15.75" customHeight="1">
      <c r="A68" s="38">
        <v>2016.0</v>
      </c>
      <c r="B68" s="38">
        <v>3465.0</v>
      </c>
      <c r="C68" s="38">
        <v>157338.0</v>
      </c>
      <c r="D68" s="38" t="s">
        <v>19</v>
      </c>
      <c r="E68" s="38" t="s">
        <v>20</v>
      </c>
      <c r="F68" s="38">
        <v>2.0</v>
      </c>
      <c r="G68" s="38">
        <v>105.0</v>
      </c>
      <c r="H68" s="38"/>
      <c r="I68" s="40">
        <v>42521.520833333336</v>
      </c>
      <c r="J68" s="38" t="s">
        <v>40</v>
      </c>
      <c r="K68" s="38">
        <v>73.0</v>
      </c>
      <c r="L68" s="38">
        <v>3750.0</v>
      </c>
      <c r="M68" s="38" t="s">
        <v>23</v>
      </c>
      <c r="N68" s="38" t="s">
        <v>23</v>
      </c>
      <c r="O68" s="38"/>
      <c r="P68" s="38">
        <v>33948.0</v>
      </c>
      <c r="Q68" s="38"/>
      <c r="R68" s="38">
        <v>37.0</v>
      </c>
      <c r="S68" s="38"/>
      <c r="T68" s="38"/>
      <c r="U68" s="38" t="s">
        <v>817</v>
      </c>
      <c r="V68" s="38" t="s">
        <v>1243</v>
      </c>
      <c r="W68" s="38"/>
      <c r="X68" s="38"/>
      <c r="Y68" s="38"/>
      <c r="Z68" s="38"/>
    </row>
    <row r="69" ht="15.75" customHeight="1">
      <c r="A69" s="38">
        <v>2016.0</v>
      </c>
      <c r="B69" s="38">
        <v>3468.0</v>
      </c>
      <c r="C69" s="38">
        <v>143602.0</v>
      </c>
      <c r="D69" s="38" t="s">
        <v>19</v>
      </c>
      <c r="E69" s="38" t="s">
        <v>20</v>
      </c>
      <c r="F69" s="38">
        <v>2.0</v>
      </c>
      <c r="G69" s="38">
        <v>54.0</v>
      </c>
      <c r="H69" s="38"/>
      <c r="I69" s="40">
        <v>42521.604166666664</v>
      </c>
      <c r="J69" s="38" t="s">
        <v>40</v>
      </c>
      <c r="K69" s="38">
        <v>76.0</v>
      </c>
      <c r="L69" s="38">
        <v>4000.0</v>
      </c>
      <c r="M69" s="38" t="s">
        <v>23</v>
      </c>
      <c r="N69" s="38" t="s">
        <v>23</v>
      </c>
      <c r="O69" s="38"/>
      <c r="P69" s="38">
        <v>33962.0</v>
      </c>
      <c r="Q69" s="38"/>
      <c r="R69" s="38">
        <v>36.0</v>
      </c>
      <c r="S69" s="38"/>
      <c r="T69" s="38"/>
      <c r="U69" s="38" t="s">
        <v>67</v>
      </c>
      <c r="V69" s="38" t="s">
        <v>1243</v>
      </c>
      <c r="W69" s="38"/>
      <c r="X69" s="38"/>
      <c r="Y69" s="38"/>
      <c r="Z69" s="38"/>
    </row>
    <row r="70" ht="15.75" customHeight="1">
      <c r="A70" s="38">
        <v>2016.0</v>
      </c>
      <c r="B70" s="38">
        <v>3467.0</v>
      </c>
      <c r="C70" s="38">
        <v>105272.0</v>
      </c>
      <c r="D70" s="38" t="s">
        <v>19</v>
      </c>
      <c r="E70" s="38" t="s">
        <v>20</v>
      </c>
      <c r="F70" s="38">
        <v>2.0</v>
      </c>
      <c r="G70" s="38">
        <v>60.0</v>
      </c>
      <c r="H70" s="38"/>
      <c r="I70" s="40">
        <v>42521.666666666664</v>
      </c>
      <c r="J70" s="38" t="s">
        <v>40</v>
      </c>
      <c r="K70" s="38">
        <v>76.0</v>
      </c>
      <c r="L70" s="38">
        <v>5000.0</v>
      </c>
      <c r="M70" s="38" t="s">
        <v>23</v>
      </c>
      <c r="N70" s="38" t="s">
        <v>23</v>
      </c>
      <c r="O70" s="38"/>
      <c r="P70" s="38">
        <v>33961.0</v>
      </c>
      <c r="Q70" s="38"/>
      <c r="R70" s="38">
        <v>39.0</v>
      </c>
      <c r="S70" s="38"/>
      <c r="T70" s="38"/>
      <c r="U70" s="38" t="s">
        <v>66</v>
      </c>
      <c r="V70" s="38" t="s">
        <v>1243</v>
      </c>
      <c r="W70" s="38"/>
      <c r="X70" s="38"/>
      <c r="Y70" s="38"/>
      <c r="Z70" s="38"/>
    </row>
    <row r="71" ht="15.75" customHeight="1">
      <c r="A71" s="38">
        <v>2016.0</v>
      </c>
      <c r="B71" s="38">
        <v>3466.0</v>
      </c>
      <c r="C71" s="38">
        <v>213697.0</v>
      </c>
      <c r="D71" s="38" t="s">
        <v>19</v>
      </c>
      <c r="E71" s="38" t="s">
        <v>20</v>
      </c>
      <c r="F71" s="38">
        <v>2.0</v>
      </c>
      <c r="G71" s="38">
        <v>49.0</v>
      </c>
      <c r="H71" s="38"/>
      <c r="I71" s="40">
        <v>42521.833333333336</v>
      </c>
      <c r="J71" s="38" t="s">
        <v>40</v>
      </c>
      <c r="K71" s="38">
        <v>97.0</v>
      </c>
      <c r="L71" s="38">
        <v>11400.0</v>
      </c>
      <c r="M71" s="38" t="s">
        <v>23</v>
      </c>
      <c r="N71" s="38" t="s">
        <v>23</v>
      </c>
      <c r="O71" s="38"/>
      <c r="P71" s="38">
        <v>33960.0</v>
      </c>
      <c r="Q71" s="38"/>
      <c r="R71" s="38">
        <v>55.0</v>
      </c>
      <c r="S71" s="38"/>
      <c r="T71" s="38"/>
      <c r="U71" s="38" t="s">
        <v>74</v>
      </c>
      <c r="V71" s="38" t="s">
        <v>1243</v>
      </c>
      <c r="W71" s="38"/>
      <c r="X71" s="38"/>
      <c r="Y71" s="38"/>
      <c r="Z71" s="38"/>
    </row>
    <row r="72" ht="15.75" customHeight="1">
      <c r="A72" s="38">
        <v>2016.0</v>
      </c>
      <c r="B72" s="38">
        <v>3469.0</v>
      </c>
      <c r="C72" s="38">
        <v>215345.0</v>
      </c>
      <c r="D72" s="38" t="s">
        <v>19</v>
      </c>
      <c r="E72" s="38" t="s">
        <v>20</v>
      </c>
      <c r="F72" s="38">
        <v>2.0</v>
      </c>
      <c r="G72" s="38">
        <v>48.0</v>
      </c>
      <c r="H72" s="38"/>
      <c r="I72" s="40">
        <v>42522.416666666664</v>
      </c>
      <c r="J72" s="38" t="s">
        <v>40</v>
      </c>
      <c r="K72" s="38">
        <v>77.0</v>
      </c>
      <c r="L72" s="38">
        <v>4600.0</v>
      </c>
      <c r="M72" s="38" t="s">
        <v>23</v>
      </c>
      <c r="N72" s="38" t="s">
        <v>23</v>
      </c>
      <c r="O72" s="38"/>
      <c r="P72" s="38">
        <v>33965.0</v>
      </c>
      <c r="Q72" s="38"/>
      <c r="R72" s="38">
        <v>38.0</v>
      </c>
      <c r="S72" s="38"/>
      <c r="T72" s="38"/>
      <c r="U72" s="38" t="s">
        <v>69</v>
      </c>
      <c r="V72" s="38" t="s">
        <v>1244</v>
      </c>
      <c r="W72" s="38"/>
      <c r="X72" s="38"/>
      <c r="Y72" s="38"/>
      <c r="Z72" s="38"/>
    </row>
    <row r="73" ht="15.75" customHeight="1">
      <c r="A73" s="38">
        <v>2016.0</v>
      </c>
      <c r="B73" s="38">
        <v>3470.0</v>
      </c>
      <c r="C73" s="38">
        <v>107619.0</v>
      </c>
      <c r="D73" s="38" t="s">
        <v>19</v>
      </c>
      <c r="E73" s="38" t="s">
        <v>20</v>
      </c>
      <c r="F73" s="38">
        <v>2.0</v>
      </c>
      <c r="G73" s="38">
        <v>57.0</v>
      </c>
      <c r="H73" s="38"/>
      <c r="I73" s="40">
        <v>42522.479166666664</v>
      </c>
      <c r="J73" s="38" t="s">
        <v>40</v>
      </c>
      <c r="K73" s="38">
        <v>75.0</v>
      </c>
      <c r="L73" s="38">
        <v>4100.0</v>
      </c>
      <c r="M73" s="38" t="s">
        <v>23</v>
      </c>
      <c r="N73" s="38" t="s">
        <v>23</v>
      </c>
      <c r="O73" s="38"/>
      <c r="P73" s="38">
        <v>34503.0</v>
      </c>
      <c r="Q73" s="38"/>
      <c r="R73" s="38">
        <v>37.0</v>
      </c>
      <c r="S73" s="38"/>
      <c r="T73" s="38"/>
      <c r="U73" s="38" t="s">
        <v>72</v>
      </c>
      <c r="V73" s="38" t="s">
        <v>1244</v>
      </c>
      <c r="W73" s="38"/>
      <c r="X73" s="38"/>
      <c r="Y73" s="38"/>
      <c r="Z73" s="38"/>
    </row>
    <row r="74" ht="15.75" customHeight="1">
      <c r="A74" s="38">
        <v>2016.0</v>
      </c>
      <c r="B74" s="38">
        <v>3472.0</v>
      </c>
      <c r="C74" s="38">
        <v>157338.0</v>
      </c>
      <c r="D74" s="38" t="s">
        <v>19</v>
      </c>
      <c r="E74" s="38" t="s">
        <v>20</v>
      </c>
      <c r="F74" s="38">
        <v>2.0</v>
      </c>
      <c r="G74" s="38">
        <v>54.0</v>
      </c>
      <c r="H74" s="38"/>
      <c r="I74" s="40">
        <v>42522.541666666664</v>
      </c>
      <c r="J74" s="38" t="s">
        <v>40</v>
      </c>
      <c r="K74" s="38">
        <v>71.0</v>
      </c>
      <c r="L74" s="38">
        <v>3700.0</v>
      </c>
      <c r="M74" s="38" t="s">
        <v>23</v>
      </c>
      <c r="N74" s="38" t="s">
        <v>23</v>
      </c>
      <c r="O74" s="38" t="s">
        <v>814</v>
      </c>
      <c r="P74" s="38">
        <v>33971.0</v>
      </c>
      <c r="Q74" s="38"/>
      <c r="R74" s="38">
        <v>36.0</v>
      </c>
      <c r="S74" s="38"/>
      <c r="T74" s="38"/>
      <c r="U74" s="38" t="s">
        <v>67</v>
      </c>
      <c r="V74" s="38" t="s">
        <v>1244</v>
      </c>
      <c r="W74" s="38"/>
      <c r="X74" s="38"/>
      <c r="Y74" s="38"/>
      <c r="Z74" s="38"/>
    </row>
    <row r="75" ht="15.75" customHeight="1">
      <c r="A75" s="38">
        <v>2016.0</v>
      </c>
      <c r="B75" s="38">
        <v>3471.0</v>
      </c>
      <c r="C75" s="38">
        <v>113148.0</v>
      </c>
      <c r="D75" s="38" t="s">
        <v>19</v>
      </c>
      <c r="E75" s="38" t="s">
        <v>20</v>
      </c>
      <c r="F75" s="38">
        <v>2.0</v>
      </c>
      <c r="G75" s="38">
        <v>103.0</v>
      </c>
      <c r="H75" s="38"/>
      <c r="I75" s="40">
        <v>42522.541666666664</v>
      </c>
      <c r="J75" s="38" t="s">
        <v>40</v>
      </c>
      <c r="K75" s="38">
        <v>76.0</v>
      </c>
      <c r="L75" s="38">
        <v>4400.0</v>
      </c>
      <c r="M75" s="38" t="s">
        <v>23</v>
      </c>
      <c r="N75" s="38" t="s">
        <v>23</v>
      </c>
      <c r="O75" s="38"/>
      <c r="P75" s="38">
        <v>33970.0</v>
      </c>
      <c r="Q75" s="38"/>
      <c r="R75" s="38">
        <v>37.0</v>
      </c>
      <c r="S75" s="38"/>
      <c r="T75" s="38"/>
      <c r="U75" s="38" t="s">
        <v>62</v>
      </c>
      <c r="V75" s="38" t="s">
        <v>1244</v>
      </c>
      <c r="W75" s="38"/>
      <c r="X75" s="38"/>
      <c r="Y75" s="38"/>
      <c r="Z75" s="38"/>
    </row>
    <row r="76" ht="15.75" customHeight="1">
      <c r="A76" s="38">
        <v>2016.0</v>
      </c>
      <c r="B76" s="38">
        <v>3474.0</v>
      </c>
      <c r="C76" s="38">
        <v>104443.0</v>
      </c>
      <c r="D76" s="38" t="s">
        <v>19</v>
      </c>
      <c r="E76" s="38" t="s">
        <v>20</v>
      </c>
      <c r="F76" s="38">
        <v>2.0</v>
      </c>
      <c r="G76" s="38">
        <v>99.0</v>
      </c>
      <c r="H76" s="38"/>
      <c r="I76" s="40">
        <v>42522.6875</v>
      </c>
      <c r="J76" s="38" t="s">
        <v>40</v>
      </c>
      <c r="K76" s="38">
        <v>68.0</v>
      </c>
      <c r="L76" s="38">
        <v>3400.0</v>
      </c>
      <c r="M76" s="38" t="s">
        <v>23</v>
      </c>
      <c r="N76" s="38" t="s">
        <v>23</v>
      </c>
      <c r="O76" s="38"/>
      <c r="P76" s="38">
        <v>33987.0</v>
      </c>
      <c r="Q76" s="38"/>
      <c r="R76" s="38">
        <v>34.0</v>
      </c>
      <c r="S76" s="38"/>
      <c r="T76" s="38"/>
      <c r="U76" s="38" t="s">
        <v>36</v>
      </c>
      <c r="V76" s="38" t="s">
        <v>1244</v>
      </c>
      <c r="W76" s="38"/>
      <c r="X76" s="38"/>
      <c r="Y76" s="38"/>
      <c r="Z76" s="38"/>
    </row>
    <row r="77" ht="15.75" customHeight="1">
      <c r="A77" s="38">
        <v>2016.0</v>
      </c>
      <c r="B77" s="38">
        <v>3473.0</v>
      </c>
      <c r="C77" s="38">
        <v>112908.0</v>
      </c>
      <c r="D77" s="38" t="s">
        <v>19</v>
      </c>
      <c r="E77" s="38" t="s">
        <v>20</v>
      </c>
      <c r="F77" s="38">
        <v>2.0</v>
      </c>
      <c r="G77" s="38">
        <v>103.0</v>
      </c>
      <c r="H77" s="38"/>
      <c r="I77" s="40">
        <v>42522.8125</v>
      </c>
      <c r="J77" s="38" t="s">
        <v>40</v>
      </c>
      <c r="K77" s="38">
        <v>75.0</v>
      </c>
      <c r="L77" s="38">
        <v>4050.0</v>
      </c>
      <c r="M77" s="38" t="s">
        <v>23</v>
      </c>
      <c r="N77" s="38" t="s">
        <v>23</v>
      </c>
      <c r="O77" s="38"/>
      <c r="P77" s="38">
        <v>33983.0</v>
      </c>
      <c r="Q77" s="38"/>
      <c r="R77" s="38">
        <v>37.0</v>
      </c>
      <c r="S77" s="38"/>
      <c r="T77" s="38"/>
      <c r="U77" s="38" t="s">
        <v>62</v>
      </c>
      <c r="V77" s="38" t="s">
        <v>1244</v>
      </c>
      <c r="W77" s="38"/>
      <c r="X77" s="38"/>
      <c r="Y77" s="38"/>
      <c r="Z77" s="38"/>
    </row>
    <row r="78" ht="15.75" customHeight="1">
      <c r="A78" s="38">
        <v>2016.0</v>
      </c>
      <c r="B78" s="38">
        <v>3475.0</v>
      </c>
      <c r="C78" s="38">
        <v>161155.0</v>
      </c>
      <c r="D78" s="38" t="s">
        <v>19</v>
      </c>
      <c r="E78" s="38" t="s">
        <v>20</v>
      </c>
      <c r="F78" s="38">
        <v>2.0</v>
      </c>
      <c r="G78" s="38"/>
      <c r="H78" s="38" t="s">
        <v>819</v>
      </c>
      <c r="I78" s="40">
        <v>42522.8125</v>
      </c>
      <c r="J78" s="38" t="s">
        <v>21</v>
      </c>
      <c r="K78" s="38">
        <v>76.0</v>
      </c>
      <c r="L78" s="38">
        <v>4400.0</v>
      </c>
      <c r="M78" s="38" t="s">
        <v>23</v>
      </c>
      <c r="N78" s="38" t="s">
        <v>23</v>
      </c>
      <c r="O78" s="38"/>
      <c r="P78" s="38">
        <v>33988.0</v>
      </c>
      <c r="Q78" s="38"/>
      <c r="R78" s="38">
        <v>39.0</v>
      </c>
      <c r="S78" s="38"/>
      <c r="T78" s="38"/>
      <c r="U78" s="38"/>
      <c r="V78" s="38" t="s">
        <v>1244</v>
      </c>
      <c r="W78" s="38"/>
      <c r="X78" s="38"/>
      <c r="Y78" s="38"/>
      <c r="Z78" s="38"/>
    </row>
    <row r="79" ht="15.75" customHeight="1">
      <c r="A79" s="38">
        <v>2016.0</v>
      </c>
      <c r="B79" s="38">
        <v>3478.0</v>
      </c>
      <c r="C79" s="38">
        <v>214949.0</v>
      </c>
      <c r="D79" s="38" t="s">
        <v>19</v>
      </c>
      <c r="E79" s="38" t="s">
        <v>20</v>
      </c>
      <c r="F79" s="38">
        <v>2.0</v>
      </c>
      <c r="G79" s="38">
        <v>54.0</v>
      </c>
      <c r="H79" s="38"/>
      <c r="I79" s="40">
        <v>42524.458333333336</v>
      </c>
      <c r="J79" s="38" t="s">
        <v>40</v>
      </c>
      <c r="K79" s="38">
        <v>80.0</v>
      </c>
      <c r="L79" s="38">
        <v>5500.0</v>
      </c>
      <c r="M79" s="38" t="s">
        <v>23</v>
      </c>
      <c r="N79" s="38" t="s">
        <v>23</v>
      </c>
      <c r="O79" s="38" t="s">
        <v>814</v>
      </c>
      <c r="P79" s="38">
        <v>34026.0</v>
      </c>
      <c r="Q79" s="38"/>
      <c r="R79" s="38">
        <v>41.0</v>
      </c>
      <c r="S79" s="38"/>
      <c r="T79" s="38"/>
      <c r="U79" s="38" t="s">
        <v>67</v>
      </c>
      <c r="V79" s="38" t="s">
        <v>1245</v>
      </c>
      <c r="W79" s="38"/>
      <c r="X79" s="38"/>
      <c r="Y79" s="38"/>
      <c r="Z79" s="38"/>
    </row>
    <row r="80" ht="15.75" customHeight="1">
      <c r="A80" s="38">
        <v>2016.0</v>
      </c>
      <c r="B80" s="38">
        <v>3479.0</v>
      </c>
      <c r="C80" s="38">
        <v>205683.0</v>
      </c>
      <c r="D80" s="38" t="s">
        <v>19</v>
      </c>
      <c r="E80" s="38" t="s">
        <v>20</v>
      </c>
      <c r="F80" s="38">
        <v>2.0</v>
      </c>
      <c r="G80" s="38">
        <v>54.0</v>
      </c>
      <c r="H80" s="38"/>
      <c r="I80" s="40">
        <v>42524.583333333336</v>
      </c>
      <c r="J80" s="38" t="s">
        <v>40</v>
      </c>
      <c r="K80" s="38">
        <v>86.0</v>
      </c>
      <c r="L80" s="38">
        <v>6800.0</v>
      </c>
      <c r="M80" s="38" t="s">
        <v>23</v>
      </c>
      <c r="N80" s="38" t="s">
        <v>23</v>
      </c>
      <c r="O80" s="38" t="s">
        <v>814</v>
      </c>
      <c r="P80" s="38">
        <v>34027.0</v>
      </c>
      <c r="Q80" s="38"/>
      <c r="R80" s="38">
        <v>43.0</v>
      </c>
      <c r="S80" s="38"/>
      <c r="T80" s="38"/>
      <c r="U80" s="38" t="s">
        <v>67</v>
      </c>
      <c r="V80" s="38" t="s">
        <v>1245</v>
      </c>
      <c r="W80" s="38"/>
      <c r="X80" s="38"/>
      <c r="Y80" s="38"/>
      <c r="Z80" s="38"/>
    </row>
    <row r="81" ht="15.75" customHeight="1">
      <c r="A81" s="38">
        <v>2016.0</v>
      </c>
      <c r="B81" s="38">
        <v>3477.0</v>
      </c>
      <c r="C81" s="38">
        <v>104806.0</v>
      </c>
      <c r="D81" s="38" t="s">
        <v>19</v>
      </c>
      <c r="E81" s="38" t="s">
        <v>20</v>
      </c>
      <c r="F81" s="38">
        <v>2.0</v>
      </c>
      <c r="G81" s="38">
        <v>49.0</v>
      </c>
      <c r="H81" s="38"/>
      <c r="I81" s="40">
        <v>42524.666666666664</v>
      </c>
      <c r="J81" s="38" t="s">
        <v>40</v>
      </c>
      <c r="K81" s="38">
        <v>75.0</v>
      </c>
      <c r="L81" s="38">
        <v>4850.0</v>
      </c>
      <c r="M81" s="38" t="s">
        <v>23</v>
      </c>
      <c r="N81" s="38" t="s">
        <v>23</v>
      </c>
      <c r="O81" s="38" t="s">
        <v>814</v>
      </c>
      <c r="P81" s="38">
        <v>34020.0</v>
      </c>
      <c r="Q81" s="38"/>
      <c r="R81" s="38">
        <v>40.0</v>
      </c>
      <c r="S81" s="38"/>
      <c r="T81" s="38"/>
      <c r="U81" s="38" t="s">
        <v>74</v>
      </c>
      <c r="V81" s="38" t="s">
        <v>1245</v>
      </c>
      <c r="W81" s="38"/>
      <c r="X81" s="38"/>
      <c r="Y81" s="38"/>
      <c r="Z81" s="38"/>
    </row>
    <row r="82" ht="15.75" customHeight="1">
      <c r="A82" s="38">
        <v>2016.0</v>
      </c>
      <c r="B82" s="38">
        <v>3476.0</v>
      </c>
      <c r="C82" s="38">
        <v>232853.0</v>
      </c>
      <c r="D82" s="38" t="s">
        <v>19</v>
      </c>
      <c r="E82" s="38" t="s">
        <v>20</v>
      </c>
      <c r="F82" s="38">
        <v>2.0</v>
      </c>
      <c r="G82" s="38"/>
      <c r="H82" s="38" t="s">
        <v>823</v>
      </c>
      <c r="I82" s="40">
        <v>42524.666666666664</v>
      </c>
      <c r="J82" s="38" t="s">
        <v>21</v>
      </c>
      <c r="K82" s="38">
        <v>77.0</v>
      </c>
      <c r="L82" s="38">
        <v>4900.0</v>
      </c>
      <c r="M82" s="38" t="s">
        <v>23</v>
      </c>
      <c r="N82" s="38" t="s">
        <v>23</v>
      </c>
      <c r="O82" s="38" t="s">
        <v>814</v>
      </c>
      <c r="P82" s="38">
        <v>34018.0</v>
      </c>
      <c r="Q82" s="38" t="s">
        <v>816</v>
      </c>
      <c r="R82" s="38">
        <v>39.0</v>
      </c>
      <c r="S82" s="38"/>
      <c r="T82" s="38"/>
      <c r="U82" s="38"/>
      <c r="V82" s="38" t="s">
        <v>1245</v>
      </c>
      <c r="W82" s="38"/>
      <c r="X82" s="38"/>
      <c r="Y82" s="38"/>
      <c r="Z82" s="38"/>
    </row>
    <row r="83" ht="15.75" customHeight="1">
      <c r="A83" s="38">
        <v>2016.0</v>
      </c>
      <c r="B83" s="38">
        <v>3480.0</v>
      </c>
      <c r="C83" s="38">
        <v>176864.0</v>
      </c>
      <c r="D83" s="38" t="s">
        <v>19</v>
      </c>
      <c r="E83" s="38" t="s">
        <v>20</v>
      </c>
      <c r="F83" s="38">
        <v>2.0</v>
      </c>
      <c r="G83" s="38">
        <v>54.0</v>
      </c>
      <c r="H83" s="38"/>
      <c r="I83" s="40">
        <v>42524.833333333336</v>
      </c>
      <c r="J83" s="38" t="s">
        <v>40</v>
      </c>
      <c r="K83" s="38">
        <v>75.0</v>
      </c>
      <c r="L83" s="38">
        <v>4800.0</v>
      </c>
      <c r="M83" s="38" t="s">
        <v>23</v>
      </c>
      <c r="N83" s="38" t="s">
        <v>23</v>
      </c>
      <c r="O83" s="38" t="s">
        <v>814</v>
      </c>
      <c r="P83" s="38">
        <v>34028.0</v>
      </c>
      <c r="Q83" s="38"/>
      <c r="R83" s="38">
        <v>39.0</v>
      </c>
      <c r="S83" s="38"/>
      <c r="T83" s="38"/>
      <c r="U83" s="38" t="s">
        <v>67</v>
      </c>
      <c r="V83" s="38" t="s">
        <v>1245</v>
      </c>
      <c r="W83" s="38"/>
      <c r="X83" s="38"/>
      <c r="Y83" s="38"/>
      <c r="Z83" s="38"/>
    </row>
    <row r="84" ht="15.75" customHeight="1">
      <c r="A84" s="38">
        <v>2016.0</v>
      </c>
      <c r="B84" s="38">
        <v>3481.0</v>
      </c>
      <c r="C84" s="38">
        <v>132030.0</v>
      </c>
      <c r="D84" s="38" t="s">
        <v>19</v>
      </c>
      <c r="E84" s="38" t="s">
        <v>20</v>
      </c>
      <c r="F84" s="38">
        <v>2.0</v>
      </c>
      <c r="G84" s="38"/>
      <c r="H84" s="38" t="s">
        <v>37</v>
      </c>
      <c r="I84" s="40">
        <v>42525.395833333336</v>
      </c>
      <c r="J84" s="38" t="s">
        <v>21</v>
      </c>
      <c r="K84" s="38">
        <v>73.0</v>
      </c>
      <c r="L84" s="38">
        <v>4000.0</v>
      </c>
      <c r="M84" s="38" t="s">
        <v>23</v>
      </c>
      <c r="N84" s="38" t="s">
        <v>23</v>
      </c>
      <c r="O84" s="38" t="s">
        <v>814</v>
      </c>
      <c r="P84" s="38">
        <v>34033.0</v>
      </c>
      <c r="Q84" s="38"/>
      <c r="R84" s="38">
        <v>36.0</v>
      </c>
      <c r="S84" s="38"/>
      <c r="T84" s="38"/>
      <c r="U84" s="38"/>
      <c r="V84" s="38" t="s">
        <v>1246</v>
      </c>
      <c r="W84" s="38"/>
      <c r="X84" s="38"/>
      <c r="Y84" s="38"/>
      <c r="Z84" s="38"/>
    </row>
    <row r="85" ht="15.75" customHeight="1">
      <c r="A85" s="38">
        <v>2016.0</v>
      </c>
      <c r="B85" s="38">
        <v>3482.0</v>
      </c>
      <c r="C85" s="38">
        <v>12421.0</v>
      </c>
      <c r="D85" s="38" t="s">
        <v>19</v>
      </c>
      <c r="E85" s="38" t="s">
        <v>20</v>
      </c>
      <c r="F85" s="38">
        <v>2.0</v>
      </c>
      <c r="G85" s="38"/>
      <c r="H85" s="38" t="s">
        <v>857</v>
      </c>
      <c r="I85" s="40">
        <v>42525.75</v>
      </c>
      <c r="J85" s="38" t="s">
        <v>21</v>
      </c>
      <c r="K85" s="38">
        <v>73.0</v>
      </c>
      <c r="L85" s="38">
        <v>3850.0</v>
      </c>
      <c r="M85" s="38" t="s">
        <v>23</v>
      </c>
      <c r="N85" s="38" t="s">
        <v>23</v>
      </c>
      <c r="O85" s="38"/>
      <c r="P85" s="38">
        <v>34049.0</v>
      </c>
      <c r="Q85" s="38"/>
      <c r="R85" s="38">
        <v>39.0</v>
      </c>
      <c r="S85" s="38"/>
      <c r="T85" s="38"/>
      <c r="U85" s="38"/>
      <c r="V85" s="38" t="s">
        <v>1246</v>
      </c>
      <c r="W85" s="38"/>
      <c r="X85" s="38"/>
      <c r="Y85" s="38"/>
      <c r="Z85" s="38"/>
    </row>
    <row r="86" ht="15.75" customHeight="1">
      <c r="A86" s="38">
        <v>2016.0</v>
      </c>
      <c r="B86" s="38">
        <v>3483.0</v>
      </c>
      <c r="C86" s="38">
        <v>107992.0</v>
      </c>
      <c r="D86" s="38" t="s">
        <v>19</v>
      </c>
      <c r="E86" s="38" t="s">
        <v>20</v>
      </c>
      <c r="F86" s="38">
        <v>2.0</v>
      </c>
      <c r="G86" s="38"/>
      <c r="H86" s="38" t="s">
        <v>857</v>
      </c>
      <c r="I86" s="40">
        <v>42525.770833333336</v>
      </c>
      <c r="J86" s="38" t="s">
        <v>21</v>
      </c>
      <c r="K86" s="38">
        <v>72.0</v>
      </c>
      <c r="L86" s="38">
        <v>4150.0</v>
      </c>
      <c r="M86" s="38" t="s">
        <v>23</v>
      </c>
      <c r="N86" s="38" t="s">
        <v>23</v>
      </c>
      <c r="O86" s="38"/>
      <c r="P86" s="38">
        <v>34054.0</v>
      </c>
      <c r="Q86" s="38"/>
      <c r="R86" s="38">
        <v>40.0</v>
      </c>
      <c r="S86" s="38"/>
      <c r="T86" s="38"/>
      <c r="U86" s="38"/>
      <c r="V86" s="38" t="s">
        <v>1246</v>
      </c>
      <c r="W86" s="38"/>
      <c r="X86" s="38"/>
      <c r="Y86" s="38"/>
      <c r="Z86" s="38"/>
    </row>
    <row r="87" ht="15.75" customHeight="1">
      <c r="A87" s="38">
        <v>2016.0</v>
      </c>
      <c r="B87" s="38">
        <v>3485.0</v>
      </c>
      <c r="C87" s="38">
        <v>129358.0</v>
      </c>
      <c r="D87" s="38" t="s">
        <v>19</v>
      </c>
      <c r="E87" s="38" t="s">
        <v>20</v>
      </c>
      <c r="F87" s="38">
        <v>2.0</v>
      </c>
      <c r="G87" s="38"/>
      <c r="H87" s="38" t="s">
        <v>857</v>
      </c>
      <c r="I87" s="40">
        <v>42525.895833333336</v>
      </c>
      <c r="J87" s="38" t="s">
        <v>21</v>
      </c>
      <c r="K87" s="38">
        <v>72.0</v>
      </c>
      <c r="L87" s="38">
        <v>4000.0</v>
      </c>
      <c r="M87" s="38" t="s">
        <v>23</v>
      </c>
      <c r="N87" s="38" t="s">
        <v>23</v>
      </c>
      <c r="O87" s="38"/>
      <c r="P87" s="38">
        <v>34065.0</v>
      </c>
      <c r="Q87" s="38"/>
      <c r="R87" s="38">
        <v>37.0</v>
      </c>
      <c r="S87" s="38"/>
      <c r="T87" s="38"/>
      <c r="U87" s="38"/>
      <c r="V87" s="38" t="s">
        <v>1246</v>
      </c>
      <c r="W87" s="38"/>
      <c r="X87" s="38"/>
      <c r="Y87" s="38"/>
      <c r="Z87" s="38"/>
    </row>
    <row r="88" ht="15.75" customHeight="1">
      <c r="A88" s="38">
        <v>2016.0</v>
      </c>
      <c r="B88" s="38">
        <v>3484.0</v>
      </c>
      <c r="C88" s="38">
        <v>114987.0</v>
      </c>
      <c r="D88" s="38" t="s">
        <v>19</v>
      </c>
      <c r="E88" s="38" t="s">
        <v>20</v>
      </c>
      <c r="F88" s="38">
        <v>2.0</v>
      </c>
      <c r="G88" s="38">
        <v>52.0</v>
      </c>
      <c r="H88" s="38"/>
      <c r="I88" s="40">
        <v>42525.895833333336</v>
      </c>
      <c r="J88" s="38" t="s">
        <v>40</v>
      </c>
      <c r="K88" s="38">
        <v>77.0</v>
      </c>
      <c r="L88" s="38">
        <v>4850.0</v>
      </c>
      <c r="M88" s="38" t="s">
        <v>23</v>
      </c>
      <c r="N88" s="38" t="s">
        <v>23</v>
      </c>
      <c r="O88" s="38"/>
      <c r="P88" s="38">
        <v>34064.0</v>
      </c>
      <c r="Q88" s="38"/>
      <c r="R88" s="38">
        <v>42.0</v>
      </c>
      <c r="S88" s="38"/>
      <c r="T88" s="38"/>
      <c r="U88" s="38" t="s">
        <v>70</v>
      </c>
      <c r="V88" s="38" t="s">
        <v>1246</v>
      </c>
      <c r="W88" s="38"/>
      <c r="X88" s="38"/>
      <c r="Y88" s="38"/>
      <c r="Z88" s="38"/>
    </row>
    <row r="89" ht="15.75" customHeight="1">
      <c r="A89" s="24" t="s">
        <v>1217</v>
      </c>
      <c r="B89" s="60"/>
      <c r="C89" s="38"/>
      <c r="D89" s="38" t="s">
        <v>19</v>
      </c>
      <c r="E89" s="38" t="s">
        <v>20</v>
      </c>
      <c r="F89" s="38">
        <v>2.0</v>
      </c>
      <c r="G89" s="38"/>
      <c r="H89" s="38"/>
      <c r="I89" s="39">
        <v>42526.0</v>
      </c>
      <c r="J89" s="38"/>
      <c r="K89" s="38">
        <v>80.0</v>
      </c>
      <c r="L89" s="38">
        <v>5.2</v>
      </c>
      <c r="M89" s="38" t="s">
        <v>347</v>
      </c>
      <c r="N89" s="38" t="s">
        <v>1218</v>
      </c>
      <c r="O89" s="38"/>
      <c r="P89" s="38"/>
      <c r="Q89" s="38"/>
      <c r="R89" s="38"/>
      <c r="S89" s="38"/>
      <c r="T89" s="38"/>
      <c r="U89" s="38" t="s">
        <v>1247</v>
      </c>
      <c r="V89" s="38"/>
      <c r="W89" s="38" t="s">
        <v>1248</v>
      </c>
      <c r="X89" s="38"/>
      <c r="Y89" s="38"/>
      <c r="Z89" s="38"/>
    </row>
    <row r="90" ht="15.75" customHeight="1">
      <c r="A90" s="38">
        <v>2016.0</v>
      </c>
      <c r="B90" s="38">
        <v>3487.0</v>
      </c>
      <c r="C90" s="38">
        <v>106287.0</v>
      </c>
      <c r="D90" s="38" t="s">
        <v>19</v>
      </c>
      <c r="E90" s="38" t="s">
        <v>20</v>
      </c>
      <c r="F90" s="38">
        <v>2.0</v>
      </c>
      <c r="G90" s="38">
        <v>47.0</v>
      </c>
      <c r="H90" s="38"/>
      <c r="I90" s="40">
        <v>42526.583333333336</v>
      </c>
      <c r="J90" s="38" t="s">
        <v>40</v>
      </c>
      <c r="K90" s="38">
        <v>79.0</v>
      </c>
      <c r="L90" s="38">
        <v>5600.0</v>
      </c>
      <c r="M90" s="38" t="s">
        <v>23</v>
      </c>
      <c r="N90" s="38" t="s">
        <v>23</v>
      </c>
      <c r="O90" s="38"/>
      <c r="P90" s="38">
        <v>34082.0</v>
      </c>
      <c r="Q90" s="38"/>
      <c r="R90" s="38">
        <v>41.0</v>
      </c>
      <c r="S90" s="38"/>
      <c r="T90" s="38"/>
      <c r="U90" s="38" t="s">
        <v>68</v>
      </c>
      <c r="V90" s="38" t="s">
        <v>1249</v>
      </c>
      <c r="W90" s="38"/>
      <c r="X90" s="38"/>
      <c r="Y90" s="38"/>
      <c r="Z90" s="38"/>
    </row>
    <row r="91" ht="15.75" customHeight="1">
      <c r="A91" s="38">
        <v>2016.0</v>
      </c>
      <c r="B91" s="38">
        <v>3486.0</v>
      </c>
      <c r="C91" s="38">
        <v>137825.0</v>
      </c>
      <c r="D91" s="38" t="s">
        <v>19</v>
      </c>
      <c r="E91" s="38" t="s">
        <v>20</v>
      </c>
      <c r="F91" s="38">
        <v>2.0</v>
      </c>
      <c r="G91" s="38">
        <v>48.0</v>
      </c>
      <c r="H91" s="38"/>
      <c r="I91" s="40">
        <v>42526.75</v>
      </c>
      <c r="J91" s="38" t="s">
        <v>40</v>
      </c>
      <c r="K91" s="38">
        <v>71.0</v>
      </c>
      <c r="L91" s="38">
        <v>3400.0</v>
      </c>
      <c r="M91" s="38" t="s">
        <v>23</v>
      </c>
      <c r="N91" s="38" t="s">
        <v>23</v>
      </c>
      <c r="O91" s="38"/>
      <c r="P91" s="38">
        <v>34081.0</v>
      </c>
      <c r="Q91" s="38"/>
      <c r="R91" s="38">
        <v>33.0</v>
      </c>
      <c r="S91" s="38"/>
      <c r="T91" s="38"/>
      <c r="U91" s="38" t="s">
        <v>69</v>
      </c>
      <c r="V91" s="38" t="s">
        <v>1249</v>
      </c>
      <c r="W91" s="38"/>
      <c r="X91" s="38"/>
      <c r="Y91" s="38"/>
      <c r="Z91" s="38"/>
    </row>
    <row r="92" ht="15.75" customHeight="1">
      <c r="A92" s="38">
        <v>2016.0</v>
      </c>
      <c r="B92" s="59">
        <v>3488.0</v>
      </c>
      <c r="C92" s="38">
        <v>133987.0</v>
      </c>
      <c r="D92" s="38" t="s">
        <v>19</v>
      </c>
      <c r="E92" s="38" t="s">
        <v>20</v>
      </c>
      <c r="F92" s="38">
        <v>2.0</v>
      </c>
      <c r="G92" s="38"/>
      <c r="H92" s="38" t="s">
        <v>1250</v>
      </c>
      <c r="I92" s="40">
        <v>42526.895833333336</v>
      </c>
      <c r="J92" s="38" t="s">
        <v>21</v>
      </c>
      <c r="K92" s="38">
        <v>78.0</v>
      </c>
      <c r="L92" s="38">
        <v>5400.0</v>
      </c>
      <c r="M92" s="38" t="s">
        <v>23</v>
      </c>
      <c r="N92" s="38" t="s">
        <v>23</v>
      </c>
      <c r="O92" s="38"/>
      <c r="P92" s="38">
        <v>34093.0</v>
      </c>
      <c r="Q92" s="38"/>
      <c r="R92" s="38">
        <v>41.0</v>
      </c>
      <c r="S92" s="38"/>
      <c r="T92" s="38"/>
      <c r="U92" s="38"/>
      <c r="V92" s="38" t="s">
        <v>1249</v>
      </c>
      <c r="W92" s="38"/>
      <c r="X92" s="38"/>
      <c r="Y92" s="38"/>
      <c r="Z92" s="38"/>
    </row>
    <row r="93" ht="15.75" customHeight="1">
      <c r="A93" s="24" t="s">
        <v>1217</v>
      </c>
      <c r="B93" s="60"/>
      <c r="C93" s="38"/>
      <c r="D93" s="38" t="s">
        <v>19</v>
      </c>
      <c r="E93" s="38" t="s">
        <v>20</v>
      </c>
      <c r="F93" s="38">
        <v>2.0</v>
      </c>
      <c r="G93" s="38"/>
      <c r="H93" s="38"/>
      <c r="I93" s="39">
        <v>42528.0</v>
      </c>
      <c r="J93" s="38"/>
      <c r="K93" s="38">
        <v>80.0</v>
      </c>
      <c r="L93" s="38">
        <v>5.6</v>
      </c>
      <c r="M93" s="38" t="s">
        <v>347</v>
      </c>
      <c r="N93" s="38" t="s">
        <v>1218</v>
      </c>
      <c r="O93" s="38"/>
      <c r="P93" s="38"/>
      <c r="Q93" s="38"/>
      <c r="R93" s="38"/>
      <c r="S93" s="38"/>
      <c r="T93" s="38"/>
      <c r="U93" s="38" t="s">
        <v>1251</v>
      </c>
      <c r="V93" s="38"/>
      <c r="W93" s="38" t="s">
        <v>1138</v>
      </c>
      <c r="X93" s="38"/>
      <c r="Y93" s="38"/>
      <c r="Z93" s="38"/>
    </row>
    <row r="94" ht="15.75" customHeight="1">
      <c r="A94" s="38">
        <v>2016.0</v>
      </c>
      <c r="B94" s="38">
        <v>3491.0</v>
      </c>
      <c r="C94" s="38">
        <v>135988.0</v>
      </c>
      <c r="D94" s="38" t="s">
        <v>19</v>
      </c>
      <c r="E94" s="38" t="s">
        <v>20</v>
      </c>
      <c r="F94" s="38">
        <v>2.0</v>
      </c>
      <c r="G94" s="38">
        <v>47.0</v>
      </c>
      <c r="H94" s="38"/>
      <c r="I94" s="40">
        <v>42528.479166666664</v>
      </c>
      <c r="J94" s="38" t="s">
        <v>40</v>
      </c>
      <c r="K94" s="38">
        <v>79.0</v>
      </c>
      <c r="L94" s="38">
        <v>5850.0</v>
      </c>
      <c r="M94" s="38" t="s">
        <v>23</v>
      </c>
      <c r="N94" s="38" t="s">
        <v>23</v>
      </c>
      <c r="O94" s="38"/>
      <c r="P94" s="38">
        <v>34115.0</v>
      </c>
      <c r="Q94" s="38"/>
      <c r="R94" s="38">
        <v>43.0</v>
      </c>
      <c r="S94" s="38"/>
      <c r="T94" s="38"/>
      <c r="U94" s="38" t="s">
        <v>68</v>
      </c>
      <c r="V94" s="38" t="s">
        <v>1252</v>
      </c>
      <c r="W94" s="38"/>
      <c r="X94" s="38"/>
      <c r="Y94" s="38"/>
      <c r="Z94" s="38"/>
    </row>
    <row r="95" ht="15.75" customHeight="1">
      <c r="A95" s="38">
        <v>2016.0</v>
      </c>
      <c r="B95" s="38">
        <v>3492.0</v>
      </c>
      <c r="C95" s="38">
        <v>51750.0</v>
      </c>
      <c r="D95" s="38" t="s">
        <v>19</v>
      </c>
      <c r="E95" s="38" t="s">
        <v>20</v>
      </c>
      <c r="F95" s="38">
        <v>2.0</v>
      </c>
      <c r="G95" s="38">
        <v>47.0</v>
      </c>
      <c r="H95" s="38"/>
      <c r="I95" s="40">
        <v>42528.541666666664</v>
      </c>
      <c r="J95" s="38" t="s">
        <v>40</v>
      </c>
      <c r="K95" s="38">
        <v>73.0</v>
      </c>
      <c r="L95" s="38">
        <v>5300.0</v>
      </c>
      <c r="M95" s="38" t="s">
        <v>23</v>
      </c>
      <c r="N95" s="38" t="s">
        <v>23</v>
      </c>
      <c r="O95" s="38"/>
      <c r="P95" s="38">
        <v>34117.0</v>
      </c>
      <c r="Q95" s="38"/>
      <c r="R95" s="38">
        <v>43.0</v>
      </c>
      <c r="S95" s="38"/>
      <c r="T95" s="38"/>
      <c r="U95" s="38" t="s">
        <v>68</v>
      </c>
      <c r="V95" s="38" t="s">
        <v>1252</v>
      </c>
      <c r="W95" s="38"/>
      <c r="X95" s="38"/>
      <c r="Y95" s="38"/>
      <c r="Z95" s="38"/>
    </row>
    <row r="96" ht="15.75" customHeight="1">
      <c r="A96" s="38">
        <v>2016.0</v>
      </c>
      <c r="B96" s="59">
        <v>3489.0</v>
      </c>
      <c r="C96" s="38">
        <v>32509.0</v>
      </c>
      <c r="D96" s="38" t="s">
        <v>19</v>
      </c>
      <c r="E96" s="38" t="s">
        <v>20</v>
      </c>
      <c r="F96" s="38">
        <v>2.0</v>
      </c>
      <c r="G96" s="38">
        <v>50.0</v>
      </c>
      <c r="H96" s="38"/>
      <c r="I96" s="40">
        <v>42528.604166666664</v>
      </c>
      <c r="J96" s="38" t="s">
        <v>40</v>
      </c>
      <c r="K96" s="38">
        <v>71.0</v>
      </c>
      <c r="L96" s="38">
        <v>5000.0</v>
      </c>
      <c r="M96" s="38" t="s">
        <v>23</v>
      </c>
      <c r="N96" s="38" t="s">
        <v>23</v>
      </c>
      <c r="O96" s="38"/>
      <c r="P96" s="38">
        <v>34102.0</v>
      </c>
      <c r="Q96" s="38"/>
      <c r="R96" s="38">
        <v>41.0</v>
      </c>
      <c r="S96" s="38"/>
      <c r="T96" s="38"/>
      <c r="U96" s="38" t="s">
        <v>79</v>
      </c>
      <c r="V96" s="38" t="s">
        <v>1252</v>
      </c>
      <c r="W96" s="38"/>
      <c r="X96" s="38"/>
      <c r="Y96" s="38"/>
      <c r="Z96" s="38"/>
    </row>
    <row r="97" ht="15.75" customHeight="1">
      <c r="A97" s="38">
        <v>2016.0</v>
      </c>
      <c r="B97" s="38">
        <v>3490.0</v>
      </c>
      <c r="C97" s="38">
        <v>170822.0</v>
      </c>
      <c r="D97" s="38" t="s">
        <v>19</v>
      </c>
      <c r="E97" s="38" t="s">
        <v>20</v>
      </c>
      <c r="F97" s="38">
        <v>2.0</v>
      </c>
      <c r="G97" s="38"/>
      <c r="H97" s="38" t="s">
        <v>819</v>
      </c>
      <c r="I97" s="40">
        <v>42528.791666666664</v>
      </c>
      <c r="J97" s="38" t="s">
        <v>21</v>
      </c>
      <c r="K97" s="38">
        <v>68.0</v>
      </c>
      <c r="L97" s="38">
        <v>3400.0</v>
      </c>
      <c r="M97" s="38" t="s">
        <v>23</v>
      </c>
      <c r="N97" s="38" t="s">
        <v>23</v>
      </c>
      <c r="O97" s="38"/>
      <c r="P97" s="38">
        <v>34112.0</v>
      </c>
      <c r="Q97" s="38"/>
      <c r="R97" s="38">
        <v>34.0</v>
      </c>
      <c r="S97" s="38"/>
      <c r="T97" s="38"/>
      <c r="U97" s="38"/>
      <c r="V97" s="38" t="s">
        <v>1252</v>
      </c>
      <c r="W97" s="38"/>
      <c r="X97" s="38"/>
      <c r="Y97" s="38"/>
      <c r="Z97" s="38"/>
    </row>
    <row r="98" ht="15.75" customHeight="1">
      <c r="A98" s="38">
        <v>2016.0</v>
      </c>
      <c r="B98" s="38">
        <v>3499.0</v>
      </c>
      <c r="C98" s="38">
        <v>105284.0</v>
      </c>
      <c r="D98" s="38" t="s">
        <v>19</v>
      </c>
      <c r="E98" s="38" t="s">
        <v>20</v>
      </c>
      <c r="F98" s="38">
        <v>2.0</v>
      </c>
      <c r="G98" s="38"/>
      <c r="H98" s="38" t="s">
        <v>819</v>
      </c>
      <c r="I98" s="39">
        <v>42529.0</v>
      </c>
      <c r="J98" s="38" t="s">
        <v>21</v>
      </c>
      <c r="K98" s="38">
        <v>58.0</v>
      </c>
      <c r="L98" s="38">
        <v>2200.0</v>
      </c>
      <c r="M98" s="38" t="s">
        <v>816</v>
      </c>
      <c r="N98" s="38" t="s">
        <v>23</v>
      </c>
      <c r="O98" s="38"/>
      <c r="P98" s="38">
        <v>34142.0</v>
      </c>
      <c r="Q98" s="38"/>
      <c r="R98" s="38">
        <v>29.0</v>
      </c>
      <c r="S98" s="38"/>
      <c r="T98" s="38"/>
      <c r="U98" s="38"/>
      <c r="V98" s="38" t="s">
        <v>1253</v>
      </c>
      <c r="W98" s="38"/>
      <c r="X98" s="38"/>
      <c r="Y98" s="38"/>
      <c r="Z98" s="38"/>
    </row>
    <row r="99" ht="15.75" customHeight="1">
      <c r="A99" s="38">
        <v>2016.0</v>
      </c>
      <c r="B99" s="38">
        <v>3493.0</v>
      </c>
      <c r="C99" s="38">
        <v>170822.0</v>
      </c>
      <c r="D99" s="38" t="s">
        <v>19</v>
      </c>
      <c r="E99" s="38" t="s">
        <v>20</v>
      </c>
      <c r="F99" s="38">
        <v>2.0</v>
      </c>
      <c r="G99" s="38"/>
      <c r="H99" s="38" t="s">
        <v>823</v>
      </c>
      <c r="I99" s="40">
        <v>42529.458333333336</v>
      </c>
      <c r="J99" s="38" t="s">
        <v>21</v>
      </c>
      <c r="K99" s="38">
        <v>72.0</v>
      </c>
      <c r="L99" s="38">
        <v>3900.0</v>
      </c>
      <c r="M99" s="38" t="s">
        <v>816</v>
      </c>
      <c r="N99" s="38" t="s">
        <v>23</v>
      </c>
      <c r="O99" s="38" t="s">
        <v>814</v>
      </c>
      <c r="P99" s="38">
        <v>34124.0</v>
      </c>
      <c r="Q99" s="38"/>
      <c r="R99" s="38">
        <v>37.0</v>
      </c>
      <c r="S99" s="38"/>
      <c r="T99" s="38"/>
      <c r="U99" s="38"/>
      <c r="V99" s="38" t="s">
        <v>1253</v>
      </c>
      <c r="W99" s="38"/>
      <c r="X99" s="38"/>
      <c r="Y99" s="38"/>
      <c r="Z99" s="38"/>
    </row>
    <row r="100" ht="15.75" customHeight="1">
      <c r="A100" s="38">
        <v>2016.0</v>
      </c>
      <c r="B100" s="38">
        <v>3494.0</v>
      </c>
      <c r="C100" s="38">
        <v>53782.0</v>
      </c>
      <c r="D100" s="38" t="s">
        <v>19</v>
      </c>
      <c r="E100" s="38" t="s">
        <v>20</v>
      </c>
      <c r="F100" s="38">
        <v>2.0</v>
      </c>
      <c r="G100" s="38">
        <v>49.0</v>
      </c>
      <c r="H100" s="38"/>
      <c r="I100" s="40">
        <v>42529.5</v>
      </c>
      <c r="J100" s="38" t="s">
        <v>40</v>
      </c>
      <c r="K100" s="38">
        <v>83.0</v>
      </c>
      <c r="L100" s="38">
        <v>6650.0</v>
      </c>
      <c r="M100" s="38" t="s">
        <v>23</v>
      </c>
      <c r="N100" s="38" t="s">
        <v>23</v>
      </c>
      <c r="O100" s="38" t="s">
        <v>814</v>
      </c>
      <c r="P100" s="38">
        <v>34125.0</v>
      </c>
      <c r="Q100" s="38"/>
      <c r="R100" s="38">
        <v>44.0</v>
      </c>
      <c r="S100" s="38"/>
      <c r="T100" s="38"/>
      <c r="U100" s="38" t="s">
        <v>74</v>
      </c>
      <c r="V100" s="38" t="s">
        <v>1253</v>
      </c>
      <c r="W100" s="38"/>
      <c r="X100" s="38"/>
      <c r="Y100" s="38"/>
      <c r="Z100" s="38"/>
    </row>
    <row r="101" ht="15.75" customHeight="1">
      <c r="A101" s="38">
        <v>2016.0</v>
      </c>
      <c r="B101" s="38">
        <v>3495.0</v>
      </c>
      <c r="C101" s="38">
        <v>220183.0</v>
      </c>
      <c r="D101" s="38" t="s">
        <v>19</v>
      </c>
      <c r="E101" s="38" t="s">
        <v>20</v>
      </c>
      <c r="F101" s="38">
        <v>2.0</v>
      </c>
      <c r="G101" s="38">
        <v>48.0</v>
      </c>
      <c r="H101" s="38"/>
      <c r="I101" s="40">
        <v>42529.541666666664</v>
      </c>
      <c r="J101" s="38" t="s">
        <v>40</v>
      </c>
      <c r="K101" s="38">
        <v>75.0</v>
      </c>
      <c r="L101" s="38">
        <v>4450.0</v>
      </c>
      <c r="M101" s="38" t="s">
        <v>23</v>
      </c>
      <c r="N101" s="38" t="s">
        <v>23</v>
      </c>
      <c r="O101" s="38"/>
      <c r="P101" s="38">
        <v>34128.0</v>
      </c>
      <c r="Q101" s="38"/>
      <c r="R101" s="38">
        <v>38.0</v>
      </c>
      <c r="S101" s="38"/>
      <c r="T101" s="38"/>
      <c r="U101" s="38" t="s">
        <v>69</v>
      </c>
      <c r="V101" s="38" t="s">
        <v>1253</v>
      </c>
      <c r="W101" s="38"/>
      <c r="X101" s="38"/>
      <c r="Y101" s="38"/>
      <c r="Z101" s="38"/>
    </row>
    <row r="102" ht="15.75" customHeight="1">
      <c r="A102" s="38">
        <v>2016.0</v>
      </c>
      <c r="B102" s="38">
        <v>3496.0</v>
      </c>
      <c r="C102" s="38">
        <v>44179.0</v>
      </c>
      <c r="D102" s="38" t="s">
        <v>19</v>
      </c>
      <c r="E102" s="38" t="s">
        <v>20</v>
      </c>
      <c r="F102" s="38">
        <v>2.0</v>
      </c>
      <c r="G102" s="38">
        <v>52.0</v>
      </c>
      <c r="H102" s="38"/>
      <c r="I102" s="40">
        <v>42529.604166666664</v>
      </c>
      <c r="J102" s="38" t="s">
        <v>40</v>
      </c>
      <c r="K102" s="38">
        <v>70.0</v>
      </c>
      <c r="L102" s="38">
        <v>4000.0</v>
      </c>
      <c r="M102" s="38" t="s">
        <v>23</v>
      </c>
      <c r="N102" s="38" t="s">
        <v>23</v>
      </c>
      <c r="O102" s="38"/>
      <c r="P102" s="38">
        <v>34133.0</v>
      </c>
      <c r="Q102" s="38"/>
      <c r="R102" s="38">
        <v>36.0</v>
      </c>
      <c r="S102" s="38"/>
      <c r="T102" s="38"/>
      <c r="U102" s="38" t="s">
        <v>70</v>
      </c>
      <c r="V102" s="38" t="s">
        <v>1253</v>
      </c>
      <c r="W102" s="38"/>
      <c r="X102" s="38"/>
      <c r="Y102" s="38"/>
      <c r="Z102" s="38"/>
    </row>
    <row r="103" ht="15.75" customHeight="1">
      <c r="A103" s="38">
        <v>2016.0</v>
      </c>
      <c r="B103" s="38">
        <v>3498.0</v>
      </c>
      <c r="C103" s="38">
        <v>136037.0</v>
      </c>
      <c r="D103" s="38" t="s">
        <v>19</v>
      </c>
      <c r="E103" s="38" t="s">
        <v>20</v>
      </c>
      <c r="F103" s="38">
        <v>2.0</v>
      </c>
      <c r="G103" s="38">
        <v>54.0</v>
      </c>
      <c r="H103" s="38"/>
      <c r="I103" s="40">
        <v>42529.666666666664</v>
      </c>
      <c r="J103" s="38" t="s">
        <v>40</v>
      </c>
      <c r="K103" s="38">
        <v>75.0</v>
      </c>
      <c r="L103" s="38">
        <v>4600.0</v>
      </c>
      <c r="M103" s="38" t="s">
        <v>23</v>
      </c>
      <c r="N103" s="38" t="s">
        <v>23</v>
      </c>
      <c r="O103" s="38"/>
      <c r="P103" s="38">
        <v>34139.0</v>
      </c>
      <c r="Q103" s="38"/>
      <c r="R103" s="38">
        <v>39.0</v>
      </c>
      <c r="S103" s="38"/>
      <c r="T103" s="38"/>
      <c r="U103" s="38" t="s">
        <v>67</v>
      </c>
      <c r="V103" s="38" t="s">
        <v>1253</v>
      </c>
      <c r="W103" s="38"/>
      <c r="X103" s="38"/>
      <c r="Y103" s="38"/>
      <c r="Z103" s="38"/>
    </row>
    <row r="104" ht="15.75" customHeight="1">
      <c r="A104" s="38">
        <v>2016.0</v>
      </c>
      <c r="B104" s="38">
        <v>3497.0</v>
      </c>
      <c r="C104" s="38">
        <v>108001.0</v>
      </c>
      <c r="D104" s="38" t="s">
        <v>19</v>
      </c>
      <c r="E104" s="38" t="s">
        <v>20</v>
      </c>
      <c r="F104" s="38">
        <v>2.0</v>
      </c>
      <c r="G104" s="38"/>
      <c r="H104" s="38" t="s">
        <v>1254</v>
      </c>
      <c r="I104" s="40">
        <v>42529.791666666664</v>
      </c>
      <c r="J104" s="38" t="s">
        <v>21</v>
      </c>
      <c r="K104" s="38">
        <v>73.0</v>
      </c>
      <c r="L104" s="38">
        <v>4200.0</v>
      </c>
      <c r="M104" s="38" t="s">
        <v>23</v>
      </c>
      <c r="N104" s="38" t="s">
        <v>23</v>
      </c>
      <c r="O104" s="38"/>
      <c r="P104" s="38">
        <v>34136.0</v>
      </c>
      <c r="Q104" s="38"/>
      <c r="R104" s="38">
        <v>38.0</v>
      </c>
      <c r="S104" s="38"/>
      <c r="T104" s="38"/>
      <c r="U104" s="38"/>
      <c r="V104" s="38" t="s">
        <v>1253</v>
      </c>
      <c r="W104" s="38"/>
      <c r="X104" s="38"/>
      <c r="Y104" s="38"/>
      <c r="Z104" s="38"/>
    </row>
    <row r="105" ht="15.75" customHeight="1">
      <c r="A105" s="38">
        <v>2016.0</v>
      </c>
      <c r="B105" s="38">
        <v>4502.0</v>
      </c>
      <c r="C105" s="38">
        <v>195558.0</v>
      </c>
      <c r="D105" s="38" t="s">
        <v>19</v>
      </c>
      <c r="E105" s="38" t="s">
        <v>20</v>
      </c>
      <c r="F105" s="38">
        <v>2.0</v>
      </c>
      <c r="G105" s="38">
        <v>54.0</v>
      </c>
      <c r="H105" s="38"/>
      <c r="I105" s="40">
        <v>42531.416666666664</v>
      </c>
      <c r="J105" s="38" t="s">
        <v>40</v>
      </c>
      <c r="K105" s="38">
        <v>71.0</v>
      </c>
      <c r="L105" s="38">
        <v>3800.0</v>
      </c>
      <c r="M105" s="38" t="s">
        <v>23</v>
      </c>
      <c r="N105" s="38" t="s">
        <v>23</v>
      </c>
      <c r="O105" s="38"/>
      <c r="P105" s="38">
        <v>34172.0</v>
      </c>
      <c r="Q105" s="38"/>
      <c r="R105" s="38">
        <v>31.0</v>
      </c>
      <c r="S105" s="38"/>
      <c r="T105" s="38"/>
      <c r="U105" s="38" t="s">
        <v>67</v>
      </c>
      <c r="V105" s="38" t="s">
        <v>1255</v>
      </c>
      <c r="W105" s="38"/>
      <c r="X105" s="38"/>
      <c r="Y105" s="38"/>
      <c r="Z105" s="38"/>
    </row>
    <row r="106" ht="15.75" customHeight="1">
      <c r="A106" s="38">
        <v>2016.0</v>
      </c>
      <c r="B106" s="38">
        <v>4500.0</v>
      </c>
      <c r="C106" s="38">
        <v>112614.0</v>
      </c>
      <c r="D106" s="38" t="s">
        <v>19</v>
      </c>
      <c r="E106" s="38" t="s">
        <v>20</v>
      </c>
      <c r="F106" s="38">
        <v>2.0</v>
      </c>
      <c r="G106" s="38">
        <v>48.0</v>
      </c>
      <c r="H106" s="38"/>
      <c r="I106" s="40">
        <v>42531.4375</v>
      </c>
      <c r="J106" s="38" t="s">
        <v>40</v>
      </c>
      <c r="K106" s="38">
        <v>77.0</v>
      </c>
      <c r="L106" s="38">
        <v>4700.0</v>
      </c>
      <c r="M106" s="38" t="s">
        <v>23</v>
      </c>
      <c r="N106" s="38" t="s">
        <v>23</v>
      </c>
      <c r="O106" s="38"/>
      <c r="P106" s="38">
        <v>34152.0</v>
      </c>
      <c r="Q106" s="38"/>
      <c r="R106" s="38">
        <v>38.0</v>
      </c>
      <c r="S106" s="38"/>
      <c r="T106" s="38"/>
      <c r="U106" s="38" t="s">
        <v>69</v>
      </c>
      <c r="V106" s="38" t="s">
        <v>1255</v>
      </c>
      <c r="W106" s="38"/>
      <c r="X106" s="38"/>
      <c r="Y106" s="38"/>
      <c r="Z106" s="38"/>
    </row>
    <row r="107" ht="15.75" customHeight="1">
      <c r="A107" s="38">
        <v>2016.0</v>
      </c>
      <c r="B107" s="38">
        <v>4503.0</v>
      </c>
      <c r="C107" s="38">
        <v>211759.0</v>
      </c>
      <c r="D107" s="38" t="s">
        <v>19</v>
      </c>
      <c r="E107" s="38" t="s">
        <v>20</v>
      </c>
      <c r="F107" s="38">
        <v>2.0</v>
      </c>
      <c r="G107" s="38">
        <v>54.0</v>
      </c>
      <c r="H107" s="38"/>
      <c r="I107" s="40">
        <v>42531.5</v>
      </c>
      <c r="J107" s="38" t="s">
        <v>40</v>
      </c>
      <c r="K107" s="38">
        <v>73.0</v>
      </c>
      <c r="L107" s="38">
        <v>4100.0</v>
      </c>
      <c r="M107" s="38" t="s">
        <v>23</v>
      </c>
      <c r="N107" s="38" t="s">
        <v>23</v>
      </c>
      <c r="O107" s="38" t="s">
        <v>814</v>
      </c>
      <c r="P107" s="38">
        <v>34173.0</v>
      </c>
      <c r="Q107" s="38"/>
      <c r="R107" s="38">
        <v>36.0</v>
      </c>
      <c r="S107" s="38"/>
      <c r="T107" s="38"/>
      <c r="U107" s="38" t="s">
        <v>67</v>
      </c>
      <c r="V107" s="38" t="s">
        <v>1255</v>
      </c>
      <c r="W107" s="38"/>
      <c r="X107" s="38"/>
      <c r="Y107" s="38"/>
      <c r="Z107" s="38"/>
    </row>
    <row r="108" ht="15.75" customHeight="1">
      <c r="A108" s="38">
        <v>2016.0</v>
      </c>
      <c r="B108" s="38">
        <v>4508.0</v>
      </c>
      <c r="C108" s="38">
        <v>153273.0</v>
      </c>
      <c r="D108" s="38" t="s">
        <v>19</v>
      </c>
      <c r="E108" s="38" t="s">
        <v>20</v>
      </c>
      <c r="F108" s="38">
        <v>2.0</v>
      </c>
      <c r="G108" s="38"/>
      <c r="H108" s="38" t="s">
        <v>1256</v>
      </c>
      <c r="I108" s="40">
        <v>42531.583333333336</v>
      </c>
      <c r="J108" s="38" t="s">
        <v>21</v>
      </c>
      <c r="K108" s="38">
        <v>77.0</v>
      </c>
      <c r="L108" s="38">
        <v>5100.0</v>
      </c>
      <c r="M108" s="38" t="s">
        <v>23</v>
      </c>
      <c r="N108" s="38" t="s">
        <v>23</v>
      </c>
      <c r="O108" s="38" t="s">
        <v>814</v>
      </c>
      <c r="P108" s="38">
        <v>34189.0</v>
      </c>
      <c r="Q108" s="38"/>
      <c r="R108" s="38">
        <v>40.0</v>
      </c>
      <c r="S108" s="38"/>
      <c r="T108" s="38"/>
      <c r="U108" s="38"/>
      <c r="V108" s="38" t="s">
        <v>1255</v>
      </c>
      <c r="W108" s="38"/>
      <c r="X108" s="38"/>
      <c r="Y108" s="38"/>
      <c r="Z108" s="38"/>
    </row>
    <row r="109" ht="15.75" customHeight="1">
      <c r="A109" s="38">
        <v>2016.0</v>
      </c>
      <c r="B109" s="38">
        <v>4501.0</v>
      </c>
      <c r="C109" s="38">
        <v>69207.0</v>
      </c>
      <c r="D109" s="38" t="s">
        <v>19</v>
      </c>
      <c r="E109" s="38" t="s">
        <v>20</v>
      </c>
      <c r="F109" s="38">
        <v>2.0</v>
      </c>
      <c r="G109" s="38"/>
      <c r="H109" s="38" t="s">
        <v>54</v>
      </c>
      <c r="I109" s="40">
        <v>42531.625</v>
      </c>
      <c r="J109" s="38" t="s">
        <v>21</v>
      </c>
      <c r="K109" s="38">
        <v>58.0</v>
      </c>
      <c r="L109" s="38">
        <v>2300.0</v>
      </c>
      <c r="M109" s="38" t="s">
        <v>23</v>
      </c>
      <c r="N109" s="38" t="s">
        <v>40</v>
      </c>
      <c r="O109" s="38"/>
      <c r="P109" s="38">
        <v>34169.0</v>
      </c>
      <c r="Q109" s="38"/>
      <c r="R109" s="38">
        <v>30.0</v>
      </c>
      <c r="S109" s="38"/>
      <c r="T109" s="38"/>
      <c r="U109" s="38"/>
      <c r="V109" s="38" t="s">
        <v>1255</v>
      </c>
      <c r="W109" s="38"/>
      <c r="X109" s="38"/>
      <c r="Y109" s="38"/>
      <c r="Z109" s="38"/>
    </row>
    <row r="110" ht="15.75" customHeight="1">
      <c r="A110" s="38">
        <v>2016.0</v>
      </c>
      <c r="B110" s="38">
        <v>4506.0</v>
      </c>
      <c r="C110" s="38">
        <v>221344.0</v>
      </c>
      <c r="D110" s="38" t="s">
        <v>19</v>
      </c>
      <c r="E110" s="38" t="s">
        <v>20</v>
      </c>
      <c r="F110" s="38">
        <v>2.0</v>
      </c>
      <c r="G110" s="38"/>
      <c r="H110" s="38" t="s">
        <v>36</v>
      </c>
      <c r="I110" s="40">
        <v>42531.666666666664</v>
      </c>
      <c r="J110" s="38" t="s">
        <v>21</v>
      </c>
      <c r="K110" s="38">
        <v>58.0</v>
      </c>
      <c r="L110" s="38">
        <v>2500.0</v>
      </c>
      <c r="M110" s="38" t="s">
        <v>23</v>
      </c>
      <c r="N110" s="38" t="s">
        <v>23</v>
      </c>
      <c r="O110" s="38" t="s">
        <v>814</v>
      </c>
      <c r="P110" s="38">
        <v>34187.0</v>
      </c>
      <c r="Q110" s="38"/>
      <c r="R110" s="38">
        <v>32.0</v>
      </c>
      <c r="S110" s="38"/>
      <c r="T110" s="38"/>
      <c r="U110" s="38"/>
      <c r="V110" s="38" t="s">
        <v>1255</v>
      </c>
      <c r="W110" s="38"/>
      <c r="X110" s="38"/>
      <c r="Y110" s="38"/>
      <c r="Z110" s="38"/>
    </row>
    <row r="111" ht="15.75" customHeight="1">
      <c r="A111" s="38">
        <v>2016.0</v>
      </c>
      <c r="B111" s="38">
        <v>4504.0</v>
      </c>
      <c r="C111" s="38">
        <v>211758.0</v>
      </c>
      <c r="D111" s="38" t="s">
        <v>19</v>
      </c>
      <c r="E111" s="38" t="s">
        <v>20</v>
      </c>
      <c r="F111" s="38">
        <v>2.0</v>
      </c>
      <c r="G111" s="38">
        <v>54.0</v>
      </c>
      <c r="H111" s="38"/>
      <c r="I111" s="40">
        <v>42531.75</v>
      </c>
      <c r="J111" s="38" t="s">
        <v>40</v>
      </c>
      <c r="K111" s="38">
        <v>73.0</v>
      </c>
      <c r="L111" s="38">
        <v>8500.0</v>
      </c>
      <c r="M111" s="38" t="s">
        <v>23</v>
      </c>
      <c r="N111" s="38" t="s">
        <v>23</v>
      </c>
      <c r="O111" s="38" t="s">
        <v>814</v>
      </c>
      <c r="P111" s="38">
        <v>34174.0</v>
      </c>
      <c r="Q111" s="38"/>
      <c r="R111" s="38">
        <v>49.0</v>
      </c>
      <c r="S111" s="38"/>
      <c r="T111" s="38"/>
      <c r="U111" s="38" t="s">
        <v>67</v>
      </c>
      <c r="V111" s="38" t="s">
        <v>1255</v>
      </c>
      <c r="W111" s="38"/>
      <c r="X111" s="38"/>
      <c r="Y111" s="38"/>
      <c r="Z111" s="38"/>
    </row>
    <row r="112" ht="15.75" customHeight="1">
      <c r="A112" s="38">
        <v>2016.0</v>
      </c>
      <c r="B112" s="38">
        <v>4507.0</v>
      </c>
      <c r="C112" s="38">
        <v>171115.0</v>
      </c>
      <c r="D112" s="38" t="s">
        <v>19</v>
      </c>
      <c r="E112" s="38" t="s">
        <v>20</v>
      </c>
      <c r="F112" s="38">
        <v>2.0</v>
      </c>
      <c r="G112" s="38">
        <v>133.0</v>
      </c>
      <c r="H112" s="38"/>
      <c r="I112" s="40">
        <v>42531.75</v>
      </c>
      <c r="J112" s="38" t="s">
        <v>40</v>
      </c>
      <c r="K112" s="38">
        <v>75.0</v>
      </c>
      <c r="L112" s="38">
        <v>4700.0</v>
      </c>
      <c r="M112" s="38" t="s">
        <v>23</v>
      </c>
      <c r="N112" s="38" t="s">
        <v>23</v>
      </c>
      <c r="O112" s="38" t="s">
        <v>814</v>
      </c>
      <c r="P112" s="38">
        <v>34188.0</v>
      </c>
      <c r="Q112" s="38"/>
      <c r="R112" s="38">
        <v>40.0</v>
      </c>
      <c r="S112" s="38"/>
      <c r="T112" s="38"/>
      <c r="U112" s="38" t="s">
        <v>27</v>
      </c>
      <c r="V112" s="38" t="s">
        <v>1255</v>
      </c>
      <c r="W112" s="38"/>
      <c r="X112" s="38"/>
      <c r="Y112" s="38"/>
      <c r="Z112" s="38"/>
    </row>
    <row r="113" ht="15.75" customHeight="1">
      <c r="A113" s="38">
        <v>2016.0</v>
      </c>
      <c r="B113" s="38">
        <v>4505.0</v>
      </c>
      <c r="C113" s="38">
        <v>106712.0</v>
      </c>
      <c r="D113" s="38" t="s">
        <v>19</v>
      </c>
      <c r="E113" s="38" t="s">
        <v>20</v>
      </c>
      <c r="F113" s="38">
        <v>2.0</v>
      </c>
      <c r="G113" s="38">
        <v>47.0</v>
      </c>
      <c r="H113" s="38"/>
      <c r="I113" s="40">
        <v>42531.8125</v>
      </c>
      <c r="J113" s="38" t="s">
        <v>40</v>
      </c>
      <c r="K113" s="38">
        <v>71.0</v>
      </c>
      <c r="L113" s="38">
        <v>4500.0</v>
      </c>
      <c r="M113" s="38" t="s">
        <v>23</v>
      </c>
      <c r="N113" s="38" t="s">
        <v>23</v>
      </c>
      <c r="O113" s="38" t="s">
        <v>814</v>
      </c>
      <c r="P113" s="38">
        <v>34182.0</v>
      </c>
      <c r="Q113" s="38"/>
      <c r="R113" s="38">
        <v>32.0</v>
      </c>
      <c r="S113" s="38"/>
      <c r="T113" s="38"/>
      <c r="U113" s="38" t="s">
        <v>68</v>
      </c>
      <c r="V113" s="38" t="s">
        <v>1255</v>
      </c>
      <c r="W113" s="38"/>
      <c r="X113" s="38"/>
      <c r="Y113" s="38"/>
      <c r="Z113" s="38"/>
    </row>
    <row r="114" ht="15.75" customHeight="1">
      <c r="A114" s="38">
        <v>2016.0</v>
      </c>
      <c r="B114" s="38">
        <v>4509.0</v>
      </c>
      <c r="C114" s="38">
        <v>105272.0</v>
      </c>
      <c r="D114" s="38" t="s">
        <v>19</v>
      </c>
      <c r="E114" s="38" t="s">
        <v>20</v>
      </c>
      <c r="F114" s="38">
        <v>2.0</v>
      </c>
      <c r="G114" s="38"/>
      <c r="H114" s="38" t="s">
        <v>819</v>
      </c>
      <c r="I114" s="40">
        <v>42532.479166666664</v>
      </c>
      <c r="J114" s="38" t="s">
        <v>21</v>
      </c>
      <c r="K114" s="38">
        <v>77.0</v>
      </c>
      <c r="L114" s="38">
        <v>5200.0</v>
      </c>
      <c r="M114" s="38" t="s">
        <v>23</v>
      </c>
      <c r="N114" s="38" t="s">
        <v>23</v>
      </c>
      <c r="O114" s="38"/>
      <c r="P114" s="38">
        <v>34205.0</v>
      </c>
      <c r="Q114" s="38"/>
      <c r="R114" s="38">
        <v>42.0</v>
      </c>
      <c r="S114" s="38"/>
      <c r="T114" s="38"/>
      <c r="U114" s="38"/>
      <c r="V114" s="38" t="s">
        <v>1257</v>
      </c>
      <c r="W114" s="38"/>
      <c r="X114" s="38"/>
      <c r="Y114" s="38"/>
      <c r="Z114" s="38"/>
    </row>
    <row r="115" ht="15.75" customHeight="1">
      <c r="A115" s="38">
        <v>2016.0</v>
      </c>
      <c r="B115" s="38">
        <v>4510.0</v>
      </c>
      <c r="C115" s="38">
        <v>158536.0</v>
      </c>
      <c r="D115" s="38" t="s">
        <v>19</v>
      </c>
      <c r="E115" s="38" t="s">
        <v>20</v>
      </c>
      <c r="F115" s="38">
        <v>2.0</v>
      </c>
      <c r="G115" s="38"/>
      <c r="H115" s="38" t="s">
        <v>1258</v>
      </c>
      <c r="I115" s="40">
        <v>42532.729166666664</v>
      </c>
      <c r="J115" s="38" t="s">
        <v>21</v>
      </c>
      <c r="K115" s="38">
        <v>76.0</v>
      </c>
      <c r="L115" s="38">
        <v>4750.0</v>
      </c>
      <c r="M115" s="38" t="s">
        <v>23</v>
      </c>
      <c r="N115" s="38" t="s">
        <v>23</v>
      </c>
      <c r="O115" s="38"/>
      <c r="P115" s="38">
        <v>34209.0</v>
      </c>
      <c r="Q115" s="38"/>
      <c r="R115" s="38">
        <v>39.0</v>
      </c>
      <c r="S115" s="38"/>
      <c r="T115" s="38"/>
      <c r="U115" s="38"/>
      <c r="V115" s="38" t="s">
        <v>1257</v>
      </c>
      <c r="W115" s="38"/>
      <c r="X115" s="38"/>
      <c r="Y115" s="38"/>
      <c r="Z115" s="38"/>
    </row>
    <row r="116" ht="15.75" customHeight="1">
      <c r="A116" s="38">
        <v>2016.0</v>
      </c>
      <c r="B116" s="38">
        <v>4512.0</v>
      </c>
      <c r="C116" s="38">
        <v>130037.0</v>
      </c>
      <c r="D116" s="38" t="s">
        <v>19</v>
      </c>
      <c r="E116" s="38" t="s">
        <v>20</v>
      </c>
      <c r="F116" s="38">
        <v>2.0</v>
      </c>
      <c r="G116" s="38">
        <v>47.0</v>
      </c>
      <c r="H116" s="38"/>
      <c r="I116" s="40">
        <v>42533.375</v>
      </c>
      <c r="J116" s="38" t="s">
        <v>40</v>
      </c>
      <c r="K116" s="38">
        <v>78.0</v>
      </c>
      <c r="L116" s="38">
        <v>5000.0</v>
      </c>
      <c r="M116" s="38" t="s">
        <v>23</v>
      </c>
      <c r="N116" s="38" t="s">
        <v>23</v>
      </c>
      <c r="O116" s="38"/>
      <c r="P116" s="38">
        <v>34230.0</v>
      </c>
      <c r="Q116" s="38"/>
      <c r="R116" s="38">
        <v>40.0</v>
      </c>
      <c r="S116" s="38"/>
      <c r="T116" s="38"/>
      <c r="U116" s="38" t="s">
        <v>68</v>
      </c>
      <c r="V116" s="38" t="s">
        <v>1259</v>
      </c>
      <c r="W116" s="38"/>
      <c r="X116" s="38"/>
      <c r="Y116" s="38"/>
      <c r="Z116" s="38"/>
    </row>
    <row r="117" ht="15.75" customHeight="1">
      <c r="A117" s="38">
        <v>2016.0</v>
      </c>
      <c r="B117" s="38">
        <v>4511.0</v>
      </c>
      <c r="C117" s="38">
        <v>71254.0</v>
      </c>
      <c r="D117" s="38" t="s">
        <v>19</v>
      </c>
      <c r="E117" s="38" t="s">
        <v>20</v>
      </c>
      <c r="F117" s="38">
        <v>2.0</v>
      </c>
      <c r="G117" s="38">
        <v>48.0</v>
      </c>
      <c r="H117" s="38"/>
      <c r="I117" s="40">
        <v>42533.4375</v>
      </c>
      <c r="J117" s="38" t="s">
        <v>40</v>
      </c>
      <c r="K117" s="38">
        <v>73.0</v>
      </c>
      <c r="L117" s="38">
        <v>3750.0</v>
      </c>
      <c r="M117" s="38" t="s">
        <v>23</v>
      </c>
      <c r="N117" s="38" t="s">
        <v>23</v>
      </c>
      <c r="O117" s="38"/>
      <c r="P117" s="38">
        <v>34220.0</v>
      </c>
      <c r="Q117" s="38"/>
      <c r="R117" s="38">
        <v>34.0</v>
      </c>
      <c r="S117" s="38"/>
      <c r="T117" s="38"/>
      <c r="U117" s="38" t="s">
        <v>69</v>
      </c>
      <c r="V117" s="38" t="s">
        <v>1259</v>
      </c>
      <c r="W117" s="38"/>
      <c r="X117" s="38"/>
      <c r="Y117" s="38"/>
      <c r="Z117" s="38"/>
    </row>
    <row r="118" ht="15.75" customHeight="1">
      <c r="A118" s="38">
        <v>2016.0</v>
      </c>
      <c r="B118" s="38">
        <v>4513.0</v>
      </c>
      <c r="C118" s="38">
        <v>171674.0</v>
      </c>
      <c r="D118" s="38" t="s">
        <v>19</v>
      </c>
      <c r="E118" s="38" t="s">
        <v>20</v>
      </c>
      <c r="F118" s="38">
        <v>2.0</v>
      </c>
      <c r="G118" s="38"/>
      <c r="H118" s="38" t="s">
        <v>967</v>
      </c>
      <c r="I118" s="40">
        <v>42533.75</v>
      </c>
      <c r="J118" s="38" t="s">
        <v>21</v>
      </c>
      <c r="K118" s="38">
        <v>57.0</v>
      </c>
      <c r="L118" s="38">
        <v>2000.0</v>
      </c>
      <c r="M118" s="38" t="s">
        <v>23</v>
      </c>
      <c r="N118" s="38" t="s">
        <v>23</v>
      </c>
      <c r="O118" s="38" t="s">
        <v>814</v>
      </c>
      <c r="P118" s="38">
        <v>34233.0</v>
      </c>
      <c r="Q118" s="38"/>
      <c r="R118" s="38">
        <v>29.0</v>
      </c>
      <c r="S118" s="38"/>
      <c r="T118" s="38"/>
      <c r="U118" s="38"/>
      <c r="V118" s="38" t="s">
        <v>1259</v>
      </c>
      <c r="W118" s="38"/>
      <c r="X118" s="38"/>
      <c r="Y118" s="38"/>
      <c r="Z118" s="38"/>
    </row>
    <row r="119" ht="15.75" customHeight="1">
      <c r="A119" s="38">
        <v>2016.0</v>
      </c>
      <c r="B119" s="38">
        <v>4515.0</v>
      </c>
      <c r="C119" s="38">
        <v>61715.0</v>
      </c>
      <c r="D119" s="38" t="s">
        <v>19</v>
      </c>
      <c r="E119" s="38" t="s">
        <v>20</v>
      </c>
      <c r="F119" s="38">
        <v>2.0</v>
      </c>
      <c r="G119" s="38">
        <v>60.0</v>
      </c>
      <c r="H119" s="38"/>
      <c r="I119" s="40">
        <v>42535.625</v>
      </c>
      <c r="J119" s="38" t="s">
        <v>40</v>
      </c>
      <c r="K119" s="38">
        <v>77.0</v>
      </c>
      <c r="L119" s="38">
        <v>5350.0</v>
      </c>
      <c r="M119" s="38" t="s">
        <v>23</v>
      </c>
      <c r="N119" s="38" t="s">
        <v>23</v>
      </c>
      <c r="O119" s="38"/>
      <c r="P119" s="38">
        <v>34258.0</v>
      </c>
      <c r="Q119" s="38"/>
      <c r="R119" s="38">
        <v>42.0</v>
      </c>
      <c r="S119" s="38"/>
      <c r="T119" s="38"/>
      <c r="U119" s="38" t="s">
        <v>66</v>
      </c>
      <c r="V119" s="38" t="s">
        <v>1260</v>
      </c>
      <c r="W119" s="38"/>
      <c r="X119" s="38"/>
      <c r="Y119" s="38"/>
      <c r="Z119" s="38"/>
    </row>
    <row r="120" ht="15.75" customHeight="1">
      <c r="A120" s="38">
        <v>2016.0</v>
      </c>
      <c r="B120" s="38">
        <v>4514.0</v>
      </c>
      <c r="C120" s="38">
        <v>105272.0</v>
      </c>
      <c r="D120" s="38" t="s">
        <v>19</v>
      </c>
      <c r="E120" s="38" t="s">
        <v>20</v>
      </c>
      <c r="F120" s="38">
        <v>2.0</v>
      </c>
      <c r="G120" s="38">
        <v>99.0</v>
      </c>
      <c r="H120" s="38"/>
      <c r="I120" s="40">
        <v>42535.625</v>
      </c>
      <c r="J120" s="38" t="s">
        <v>40</v>
      </c>
      <c r="K120" s="38">
        <v>79.0</v>
      </c>
      <c r="L120" s="38">
        <v>5950.0</v>
      </c>
      <c r="M120" s="38" t="s">
        <v>23</v>
      </c>
      <c r="N120" s="38" t="s">
        <v>23</v>
      </c>
      <c r="O120" s="38"/>
      <c r="P120" s="38">
        <v>34256.0</v>
      </c>
      <c r="Q120" s="38"/>
      <c r="R120" s="38">
        <v>44.0</v>
      </c>
      <c r="S120" s="38"/>
      <c r="T120" s="38"/>
      <c r="U120" s="38" t="s">
        <v>36</v>
      </c>
      <c r="V120" s="38" t="s">
        <v>1260</v>
      </c>
      <c r="W120" s="38"/>
      <c r="X120" s="38"/>
      <c r="Y120" s="38"/>
      <c r="Z120" s="38"/>
    </row>
    <row r="121" ht="15.75" customHeight="1">
      <c r="A121" s="38">
        <v>2016.0</v>
      </c>
      <c r="B121" s="38">
        <v>4516.0</v>
      </c>
      <c r="C121" s="38">
        <v>108296.0</v>
      </c>
      <c r="D121" s="38" t="s">
        <v>19</v>
      </c>
      <c r="E121" s="38" t="s">
        <v>20</v>
      </c>
      <c r="F121" s="38">
        <v>2.0</v>
      </c>
      <c r="G121" s="38"/>
      <c r="H121" s="38" t="s">
        <v>819</v>
      </c>
      <c r="I121" s="40">
        <v>42535.75</v>
      </c>
      <c r="J121" s="38" t="s">
        <v>21</v>
      </c>
      <c r="K121" s="38">
        <v>74.0</v>
      </c>
      <c r="L121" s="38">
        <v>4000.0</v>
      </c>
      <c r="M121" s="38" t="s">
        <v>23</v>
      </c>
      <c r="N121" s="38" t="s">
        <v>23</v>
      </c>
      <c r="O121" s="38"/>
      <c r="P121" s="38">
        <v>34263.0</v>
      </c>
      <c r="Q121" s="38"/>
      <c r="R121" s="38">
        <v>36.0</v>
      </c>
      <c r="S121" s="38"/>
      <c r="T121" s="38"/>
      <c r="U121" s="38"/>
      <c r="V121" s="38" t="s">
        <v>1260</v>
      </c>
      <c r="W121" s="38"/>
      <c r="X121" s="38"/>
      <c r="Y121" s="38"/>
      <c r="Z121" s="38"/>
    </row>
    <row r="122" ht="15.75" customHeight="1">
      <c r="A122" s="38">
        <v>2016.0</v>
      </c>
      <c r="B122" s="38">
        <v>4518.0</v>
      </c>
      <c r="C122" s="38">
        <v>95526.0</v>
      </c>
      <c r="D122" s="38" t="s">
        <v>19</v>
      </c>
      <c r="E122" s="38" t="s">
        <v>20</v>
      </c>
      <c r="F122" s="38">
        <v>2.0</v>
      </c>
      <c r="G122" s="38">
        <v>48.0</v>
      </c>
      <c r="H122" s="38"/>
      <c r="I122" s="40">
        <v>42536.375</v>
      </c>
      <c r="J122" s="38" t="s">
        <v>40</v>
      </c>
      <c r="K122" s="38">
        <v>62.0</v>
      </c>
      <c r="L122" s="38">
        <v>2650.0</v>
      </c>
      <c r="M122" s="38" t="s">
        <v>23</v>
      </c>
      <c r="N122" s="38" t="s">
        <v>23</v>
      </c>
      <c r="O122" s="38"/>
      <c r="P122" s="38">
        <v>34274.0</v>
      </c>
      <c r="Q122" s="38"/>
      <c r="R122" s="38">
        <v>32.0</v>
      </c>
      <c r="S122" s="38"/>
      <c r="T122" s="38"/>
      <c r="U122" s="38" t="s">
        <v>69</v>
      </c>
      <c r="V122" s="38" t="s">
        <v>1261</v>
      </c>
      <c r="W122" s="38"/>
      <c r="X122" s="38"/>
      <c r="Y122" s="38"/>
      <c r="Z122" s="38"/>
    </row>
    <row r="123" ht="15.75" customHeight="1">
      <c r="A123" s="38">
        <v>2016.0</v>
      </c>
      <c r="B123" s="38">
        <v>4517.0</v>
      </c>
      <c r="C123" s="38">
        <v>105030.0</v>
      </c>
      <c r="D123" s="38" t="s">
        <v>19</v>
      </c>
      <c r="E123" s="38" t="s">
        <v>20</v>
      </c>
      <c r="F123" s="38">
        <v>2.0</v>
      </c>
      <c r="G123" s="38">
        <v>105.0</v>
      </c>
      <c r="H123" s="38"/>
      <c r="I123" s="40">
        <v>42536.520833333336</v>
      </c>
      <c r="J123" s="38" t="s">
        <v>40</v>
      </c>
      <c r="K123" s="38">
        <v>80.0</v>
      </c>
      <c r="L123" s="38">
        <v>5300.0</v>
      </c>
      <c r="M123" s="38" t="s">
        <v>23</v>
      </c>
      <c r="N123" s="38" t="s">
        <v>23</v>
      </c>
      <c r="O123" s="38"/>
      <c r="P123" s="38">
        <v>34275.0</v>
      </c>
      <c r="Q123" s="38"/>
      <c r="R123" s="38">
        <v>39.0</v>
      </c>
      <c r="S123" s="38"/>
      <c r="T123" s="38"/>
      <c r="U123" s="38" t="s">
        <v>817</v>
      </c>
      <c r="V123" s="38" t="s">
        <v>1261</v>
      </c>
      <c r="W123" s="38"/>
      <c r="X123" s="38"/>
      <c r="Y123" s="38"/>
      <c r="Z123" s="38"/>
    </row>
    <row r="124" ht="15.75" customHeight="1">
      <c r="A124" s="38">
        <v>2016.0</v>
      </c>
      <c r="B124" s="38">
        <v>4519.0</v>
      </c>
      <c r="C124" s="38">
        <v>59652.0</v>
      </c>
      <c r="D124" s="38" t="s">
        <v>19</v>
      </c>
      <c r="E124" s="38" t="s">
        <v>20</v>
      </c>
      <c r="F124" s="38">
        <v>2.0</v>
      </c>
      <c r="G124" s="38"/>
      <c r="H124" s="38" t="s">
        <v>823</v>
      </c>
      <c r="I124" s="40">
        <v>42542.729166666664</v>
      </c>
      <c r="J124" s="38" t="s">
        <v>21</v>
      </c>
      <c r="K124" s="38">
        <v>57.0</v>
      </c>
      <c r="L124" s="38">
        <v>1950.0</v>
      </c>
      <c r="M124" s="38" t="s">
        <v>23</v>
      </c>
      <c r="N124" s="38" t="s">
        <v>35</v>
      </c>
      <c r="O124" s="38" t="s">
        <v>814</v>
      </c>
      <c r="P124" s="38">
        <v>34320.0</v>
      </c>
      <c r="Q124" s="38"/>
      <c r="R124" s="38">
        <v>29.0</v>
      </c>
      <c r="S124" s="38"/>
      <c r="T124" s="38"/>
      <c r="U124" s="38"/>
      <c r="V124" s="38" t="s">
        <v>1262</v>
      </c>
      <c r="W124" s="38"/>
      <c r="X124" s="38"/>
      <c r="Y124" s="38"/>
      <c r="Z124" s="38"/>
    </row>
    <row r="125" ht="15.75" customHeight="1">
      <c r="A125" s="38">
        <v>2016.0</v>
      </c>
      <c r="B125" s="59">
        <v>4520.0</v>
      </c>
      <c r="C125" s="38">
        <v>135491.0</v>
      </c>
      <c r="D125" s="38" t="s">
        <v>19</v>
      </c>
      <c r="E125" s="38" t="s">
        <v>20</v>
      </c>
      <c r="F125" s="38">
        <v>2.0</v>
      </c>
      <c r="G125" s="38"/>
      <c r="H125" s="38" t="s">
        <v>823</v>
      </c>
      <c r="I125" s="40">
        <v>42542.916666666664</v>
      </c>
      <c r="J125" s="38" t="s">
        <v>21</v>
      </c>
      <c r="K125" s="38">
        <v>57.0</v>
      </c>
      <c r="L125" s="38">
        <v>2150.0</v>
      </c>
      <c r="M125" s="38" t="s">
        <v>23</v>
      </c>
      <c r="N125" s="38" t="s">
        <v>35</v>
      </c>
      <c r="O125" s="38" t="s">
        <v>814</v>
      </c>
      <c r="P125" s="38">
        <v>34329.0</v>
      </c>
      <c r="Q125" s="38"/>
      <c r="R125" s="38">
        <v>30.0</v>
      </c>
      <c r="S125" s="38"/>
      <c r="T125" s="38"/>
      <c r="U125" s="38"/>
      <c r="V125" s="38" t="s">
        <v>1262</v>
      </c>
      <c r="W125" s="38"/>
      <c r="X125" s="38"/>
      <c r="Y125" s="38"/>
      <c r="Z125" s="38"/>
    </row>
    <row r="126" ht="15.75" customHeight="1">
      <c r="A126" s="38">
        <v>2016.0</v>
      </c>
      <c r="B126" s="38">
        <v>4522.0</v>
      </c>
      <c r="C126" s="38">
        <v>180806.0</v>
      </c>
      <c r="D126" s="38" t="s">
        <v>19</v>
      </c>
      <c r="E126" s="38" t="s">
        <v>20</v>
      </c>
      <c r="F126" s="38">
        <v>2.0</v>
      </c>
      <c r="G126" s="38">
        <v>49.0</v>
      </c>
      <c r="H126" s="38"/>
      <c r="I126" s="40">
        <v>42543.520833333336</v>
      </c>
      <c r="J126" s="38" t="s">
        <v>40</v>
      </c>
      <c r="K126" s="38">
        <v>56.0</v>
      </c>
      <c r="L126" s="38">
        <v>1800.0</v>
      </c>
      <c r="M126" s="38" t="s">
        <v>23</v>
      </c>
      <c r="N126" s="38" t="s">
        <v>35</v>
      </c>
      <c r="O126" s="38" t="s">
        <v>814</v>
      </c>
      <c r="P126" s="38">
        <v>34332.0</v>
      </c>
      <c r="Q126" s="38"/>
      <c r="R126" s="38">
        <v>28.0</v>
      </c>
      <c r="S126" s="38"/>
      <c r="T126" s="38"/>
      <c r="U126" s="38" t="s">
        <v>74</v>
      </c>
      <c r="V126" s="38" t="s">
        <v>1263</v>
      </c>
      <c r="W126" s="38"/>
      <c r="X126" s="38"/>
      <c r="Y126" s="38"/>
      <c r="Z126" s="38"/>
    </row>
    <row r="127" ht="15.75" customHeight="1">
      <c r="A127" s="38">
        <v>2016.0</v>
      </c>
      <c r="B127" s="38">
        <v>4523.0</v>
      </c>
      <c r="C127" s="38">
        <v>217522.0</v>
      </c>
      <c r="D127" s="38" t="s">
        <v>19</v>
      </c>
      <c r="E127" s="38" t="s">
        <v>20</v>
      </c>
      <c r="F127" s="38">
        <v>2.0</v>
      </c>
      <c r="G127" s="38">
        <v>54.0</v>
      </c>
      <c r="H127" s="38"/>
      <c r="I127" s="40">
        <v>42543.520833333336</v>
      </c>
      <c r="J127" s="38" t="s">
        <v>40</v>
      </c>
      <c r="K127" s="38">
        <v>70.0</v>
      </c>
      <c r="L127" s="38">
        <v>4000.0</v>
      </c>
      <c r="M127" s="38" t="s">
        <v>23</v>
      </c>
      <c r="N127" s="38" t="s">
        <v>35</v>
      </c>
      <c r="O127" s="38" t="s">
        <v>814</v>
      </c>
      <c r="P127" s="38">
        <v>34337.0</v>
      </c>
      <c r="Q127" s="38" t="s">
        <v>816</v>
      </c>
      <c r="R127" s="38">
        <v>37.0</v>
      </c>
      <c r="S127" s="38"/>
      <c r="T127" s="38"/>
      <c r="U127" s="38" t="s">
        <v>67</v>
      </c>
      <c r="V127" s="38" t="s">
        <v>1263</v>
      </c>
      <c r="W127" s="38"/>
      <c r="X127" s="38"/>
      <c r="Y127" s="38"/>
      <c r="Z127" s="38"/>
    </row>
    <row r="128" ht="15.75" customHeight="1">
      <c r="A128" s="38">
        <v>2016.0</v>
      </c>
      <c r="B128" s="59">
        <v>4521.0</v>
      </c>
      <c r="C128" s="38">
        <v>17135.0</v>
      </c>
      <c r="D128" s="38" t="s">
        <v>19</v>
      </c>
      <c r="E128" s="38" t="s">
        <v>20</v>
      </c>
      <c r="F128" s="38">
        <v>2.0</v>
      </c>
      <c r="G128" s="38">
        <v>49.0</v>
      </c>
      <c r="H128" s="38"/>
      <c r="I128" s="40">
        <v>42543.541666666664</v>
      </c>
      <c r="J128" s="38" t="s">
        <v>40</v>
      </c>
      <c r="K128" s="38">
        <v>74.0</v>
      </c>
      <c r="L128" s="38">
        <v>4700.0</v>
      </c>
      <c r="M128" s="38" t="s">
        <v>23</v>
      </c>
      <c r="N128" s="38" t="s">
        <v>35</v>
      </c>
      <c r="O128" s="38" t="s">
        <v>814</v>
      </c>
      <c r="P128" s="38">
        <v>34331.0</v>
      </c>
      <c r="Q128" s="38"/>
      <c r="R128" s="38">
        <v>40.0</v>
      </c>
      <c r="S128" s="38"/>
      <c r="T128" s="38"/>
      <c r="U128" s="38" t="s">
        <v>74</v>
      </c>
      <c r="V128" s="38" t="s">
        <v>1263</v>
      </c>
      <c r="W128" s="38"/>
      <c r="X128" s="38"/>
      <c r="Y128" s="38"/>
      <c r="Z128" s="38"/>
    </row>
    <row r="129" ht="15.75" customHeight="1">
      <c r="A129" s="38">
        <v>2016.0</v>
      </c>
      <c r="B129" s="59">
        <v>4524.0</v>
      </c>
      <c r="C129" s="38">
        <v>106109.0</v>
      </c>
      <c r="D129" s="38" t="s">
        <v>19</v>
      </c>
      <c r="E129" s="38" t="s">
        <v>20</v>
      </c>
      <c r="F129" s="38">
        <v>2.0</v>
      </c>
      <c r="G129" s="38"/>
      <c r="H129" s="38" t="s">
        <v>1264</v>
      </c>
      <c r="I129" s="40">
        <v>42545.416666666664</v>
      </c>
      <c r="J129" s="38" t="s">
        <v>21</v>
      </c>
      <c r="K129" s="38">
        <v>62.0</v>
      </c>
      <c r="L129" s="38">
        <v>2200.0</v>
      </c>
      <c r="M129" s="38" t="s">
        <v>23</v>
      </c>
      <c r="N129" s="38" t="s">
        <v>35</v>
      </c>
      <c r="O129" s="38" t="s">
        <v>814</v>
      </c>
      <c r="P129" s="38">
        <v>34340.0</v>
      </c>
      <c r="Q129" s="38"/>
      <c r="R129" s="38">
        <v>29.0</v>
      </c>
      <c r="S129" s="38"/>
      <c r="T129" s="38"/>
      <c r="U129" s="38"/>
      <c r="V129" s="38" t="s">
        <v>1265</v>
      </c>
      <c r="W129" s="38"/>
      <c r="X129" s="38"/>
      <c r="Y129" s="38"/>
      <c r="Z129" s="38"/>
    </row>
    <row r="130" ht="15.75" customHeight="1">
      <c r="A130" s="38">
        <v>2016.0</v>
      </c>
      <c r="B130" s="38">
        <v>4525.0</v>
      </c>
      <c r="C130" s="38">
        <v>17448.0</v>
      </c>
      <c r="D130" s="38" t="s">
        <v>19</v>
      </c>
      <c r="E130" s="38" t="s">
        <v>20</v>
      </c>
      <c r="F130" s="38">
        <v>2.0</v>
      </c>
      <c r="G130" s="38">
        <v>54.0</v>
      </c>
      <c r="H130" s="38"/>
      <c r="I130" s="40">
        <v>42545.458333333336</v>
      </c>
      <c r="J130" s="38" t="s">
        <v>40</v>
      </c>
      <c r="K130" s="38">
        <v>60.0</v>
      </c>
      <c r="L130" s="38">
        <v>2100.0</v>
      </c>
      <c r="M130" s="38" t="s">
        <v>23</v>
      </c>
      <c r="N130" s="38" t="s">
        <v>35</v>
      </c>
      <c r="O130" s="38" t="s">
        <v>814</v>
      </c>
      <c r="P130" s="38">
        <v>34341.0</v>
      </c>
      <c r="Q130" s="38" t="s">
        <v>816</v>
      </c>
      <c r="R130" s="38">
        <v>29.0</v>
      </c>
      <c r="S130" s="38"/>
      <c r="T130" s="38"/>
      <c r="U130" s="38" t="s">
        <v>67</v>
      </c>
      <c r="V130" s="38" t="s">
        <v>1265</v>
      </c>
      <c r="W130" s="38"/>
      <c r="X130" s="38"/>
      <c r="Y130" s="38"/>
      <c r="Z130" s="38"/>
    </row>
    <row r="131" ht="15.75" customHeight="1">
      <c r="A131" s="38">
        <v>2016.0</v>
      </c>
      <c r="B131" s="38">
        <v>4527.0</v>
      </c>
      <c r="C131" s="38">
        <v>48336.0</v>
      </c>
      <c r="D131" s="38" t="s">
        <v>19</v>
      </c>
      <c r="E131" s="38" t="s">
        <v>20</v>
      </c>
      <c r="F131" s="38">
        <v>2.0</v>
      </c>
      <c r="G131" s="38">
        <v>54.0</v>
      </c>
      <c r="H131" s="38"/>
      <c r="I131" s="40">
        <v>42545.645833333336</v>
      </c>
      <c r="J131" s="38" t="s">
        <v>40</v>
      </c>
      <c r="K131" s="38">
        <v>79.0</v>
      </c>
      <c r="L131" s="38">
        <v>5400.0</v>
      </c>
      <c r="M131" s="38" t="s">
        <v>23</v>
      </c>
      <c r="N131" s="38" t="s">
        <v>35</v>
      </c>
      <c r="O131" s="38" t="s">
        <v>814</v>
      </c>
      <c r="P131" s="38">
        <v>34348.0</v>
      </c>
      <c r="Q131" s="38"/>
      <c r="R131" s="38">
        <v>42.0</v>
      </c>
      <c r="S131" s="38"/>
      <c r="T131" s="38"/>
      <c r="U131" s="38" t="s">
        <v>67</v>
      </c>
      <c r="V131" s="38" t="s">
        <v>1265</v>
      </c>
      <c r="W131" s="38"/>
      <c r="X131" s="38"/>
      <c r="Y131" s="38"/>
      <c r="Z131" s="38"/>
    </row>
    <row r="132" ht="15.75" customHeight="1">
      <c r="A132" s="38">
        <v>2016.0</v>
      </c>
      <c r="B132" s="38">
        <v>4526.0</v>
      </c>
      <c r="C132" s="38">
        <v>12421.0</v>
      </c>
      <c r="D132" s="38" t="s">
        <v>19</v>
      </c>
      <c r="E132" s="38" t="s">
        <v>20</v>
      </c>
      <c r="F132" s="38">
        <v>2.0</v>
      </c>
      <c r="G132" s="38"/>
      <c r="H132" s="38" t="s">
        <v>62</v>
      </c>
      <c r="I132" s="40">
        <v>42545.708333333336</v>
      </c>
      <c r="J132" s="38" t="s">
        <v>21</v>
      </c>
      <c r="K132" s="38">
        <v>68.0</v>
      </c>
      <c r="L132" s="38">
        <v>3500.0</v>
      </c>
      <c r="M132" s="38" t="s">
        <v>23</v>
      </c>
      <c r="N132" s="38" t="s">
        <v>35</v>
      </c>
      <c r="O132" s="38" t="s">
        <v>814</v>
      </c>
      <c r="P132" s="38">
        <v>34345.0</v>
      </c>
      <c r="Q132" s="38"/>
      <c r="R132" s="38">
        <v>34.0</v>
      </c>
      <c r="S132" s="38"/>
      <c r="T132" s="38"/>
      <c r="U132" s="38"/>
      <c r="V132" s="38" t="s">
        <v>1265</v>
      </c>
      <c r="W132" s="38"/>
      <c r="X132" s="38"/>
      <c r="Y132" s="38"/>
      <c r="Z132" s="38"/>
    </row>
    <row r="133" ht="15.75" customHeight="1">
      <c r="A133" s="38">
        <v>2016.0</v>
      </c>
      <c r="B133" s="38">
        <v>4528.0</v>
      </c>
      <c r="C133" s="38">
        <v>195557.0</v>
      </c>
      <c r="D133" s="38" t="s">
        <v>19</v>
      </c>
      <c r="E133" s="38" t="s">
        <v>20</v>
      </c>
      <c r="F133" s="38">
        <v>2.0</v>
      </c>
      <c r="G133" s="38"/>
      <c r="H133" s="38" t="s">
        <v>47</v>
      </c>
      <c r="I133" s="40">
        <v>42545.78125</v>
      </c>
      <c r="J133" s="38" t="s">
        <v>21</v>
      </c>
      <c r="K133" s="38">
        <v>55.0</v>
      </c>
      <c r="L133" s="38">
        <v>1950.0</v>
      </c>
      <c r="M133" s="38" t="s">
        <v>23</v>
      </c>
      <c r="N133" s="38" t="s">
        <v>35</v>
      </c>
      <c r="O133" s="38" t="s">
        <v>814</v>
      </c>
      <c r="P133" s="38">
        <v>34349.0</v>
      </c>
      <c r="Q133" s="38"/>
      <c r="R133" s="38">
        <v>30.0</v>
      </c>
      <c r="S133" s="38"/>
      <c r="T133" s="38"/>
      <c r="U133" s="38"/>
      <c r="V133" s="38" t="s">
        <v>1265</v>
      </c>
      <c r="W133" s="38"/>
      <c r="X133" s="38"/>
      <c r="Y133" s="38"/>
      <c r="Z133" s="38"/>
    </row>
    <row r="134" ht="15.75" customHeight="1">
      <c r="A134" s="38">
        <v>2016.0</v>
      </c>
      <c r="B134" s="38">
        <v>4529.0</v>
      </c>
      <c r="C134" s="38">
        <v>22398.0</v>
      </c>
      <c r="D134" s="38" t="s">
        <v>19</v>
      </c>
      <c r="E134" s="38" t="s">
        <v>20</v>
      </c>
      <c r="F134" s="38">
        <v>2.0</v>
      </c>
      <c r="G134" s="38">
        <v>49.0</v>
      </c>
      <c r="H134" s="38"/>
      <c r="I134" s="40">
        <v>42546.395833333336</v>
      </c>
      <c r="J134" s="38" t="s">
        <v>40</v>
      </c>
      <c r="K134" s="38">
        <v>80.0</v>
      </c>
      <c r="L134" s="38">
        <v>5400.0</v>
      </c>
      <c r="M134" s="38" t="s">
        <v>23</v>
      </c>
      <c r="N134" s="38" t="s">
        <v>35</v>
      </c>
      <c r="O134" s="38" t="s">
        <v>814</v>
      </c>
      <c r="P134" s="38">
        <v>34401.0</v>
      </c>
      <c r="Q134" s="38"/>
      <c r="R134" s="38">
        <v>40.0</v>
      </c>
      <c r="S134" s="38"/>
      <c r="T134" s="38"/>
      <c r="U134" s="38" t="s">
        <v>74</v>
      </c>
      <c r="V134" s="38" t="s">
        <v>1266</v>
      </c>
      <c r="W134" s="38"/>
      <c r="X134" s="38"/>
      <c r="Y134" s="38"/>
      <c r="Z134" s="38"/>
    </row>
    <row r="135" ht="15.75" customHeight="1">
      <c r="A135" s="38">
        <v>2016.0</v>
      </c>
      <c r="B135" s="38">
        <v>4530.0</v>
      </c>
      <c r="C135" s="38">
        <v>40263.0</v>
      </c>
      <c r="D135" s="38" t="s">
        <v>19</v>
      </c>
      <c r="E135" s="38" t="s">
        <v>20</v>
      </c>
      <c r="F135" s="38">
        <v>2.0</v>
      </c>
      <c r="G135" s="38">
        <v>49.0</v>
      </c>
      <c r="H135" s="38"/>
      <c r="I135" s="40">
        <v>42546.458333333336</v>
      </c>
      <c r="J135" s="38" t="s">
        <v>40</v>
      </c>
      <c r="K135" s="38">
        <v>68.0</v>
      </c>
      <c r="L135" s="38">
        <v>2600.0</v>
      </c>
      <c r="M135" s="38" t="s">
        <v>23</v>
      </c>
      <c r="N135" s="38" t="s">
        <v>35</v>
      </c>
      <c r="O135" s="38" t="s">
        <v>814</v>
      </c>
      <c r="P135" s="38">
        <v>34402.0</v>
      </c>
      <c r="Q135" s="38"/>
      <c r="R135" s="38">
        <v>32.0</v>
      </c>
      <c r="S135" s="38"/>
      <c r="T135" s="38"/>
      <c r="U135" s="38" t="s">
        <v>74</v>
      </c>
      <c r="V135" s="38" t="s">
        <v>1266</v>
      </c>
      <c r="W135" s="38"/>
      <c r="X135" s="38"/>
      <c r="Y135" s="38"/>
      <c r="Z135" s="38"/>
    </row>
    <row r="136" ht="15.75" customHeight="1">
      <c r="A136" s="38">
        <v>2016.0</v>
      </c>
      <c r="B136" s="38">
        <v>4531.0</v>
      </c>
      <c r="C136" s="38">
        <v>111893.0</v>
      </c>
      <c r="D136" s="38" t="s">
        <v>19</v>
      </c>
      <c r="E136" s="38" t="s">
        <v>20</v>
      </c>
      <c r="F136" s="38">
        <v>2.0</v>
      </c>
      <c r="G136" s="38">
        <v>54.0</v>
      </c>
      <c r="H136" s="38"/>
      <c r="I136" s="40">
        <v>42546.916666666664</v>
      </c>
      <c r="J136" s="38" t="s">
        <v>40</v>
      </c>
      <c r="K136" s="38">
        <v>78.0</v>
      </c>
      <c r="L136" s="38">
        <v>4300.0</v>
      </c>
      <c r="M136" s="38" t="s">
        <v>23</v>
      </c>
      <c r="N136" s="38" t="s">
        <v>35</v>
      </c>
      <c r="O136" s="38"/>
      <c r="P136" s="38">
        <v>34376.0</v>
      </c>
      <c r="Q136" s="38"/>
      <c r="R136" s="38">
        <v>39.0</v>
      </c>
      <c r="S136" s="38"/>
      <c r="T136" s="38"/>
      <c r="U136" s="38" t="s">
        <v>67</v>
      </c>
      <c r="V136" s="38" t="s">
        <v>1266</v>
      </c>
      <c r="W136" s="38"/>
      <c r="X136" s="38"/>
      <c r="Y136" s="38"/>
      <c r="Z136" s="38"/>
    </row>
    <row r="137" ht="15.75" customHeight="1">
      <c r="A137" s="38">
        <v>2016.0</v>
      </c>
      <c r="B137" s="38">
        <v>4532.0</v>
      </c>
      <c r="C137" s="38">
        <v>159806.0</v>
      </c>
      <c r="D137" s="38" t="s">
        <v>19</v>
      </c>
      <c r="E137" s="38" t="s">
        <v>20</v>
      </c>
      <c r="F137" s="38">
        <v>2.0</v>
      </c>
      <c r="G137" s="38"/>
      <c r="H137" s="38" t="s">
        <v>1267</v>
      </c>
      <c r="I137" s="40">
        <v>42547.75</v>
      </c>
      <c r="J137" s="38" t="s">
        <v>21</v>
      </c>
      <c r="K137" s="38">
        <v>77.0</v>
      </c>
      <c r="L137" s="38">
        <v>5000.0</v>
      </c>
      <c r="M137" s="38" t="s">
        <v>23</v>
      </c>
      <c r="N137" s="38" t="s">
        <v>35</v>
      </c>
      <c r="O137" s="38"/>
      <c r="P137" s="38">
        <v>34394.0</v>
      </c>
      <c r="Q137" s="38"/>
      <c r="R137" s="38">
        <v>41.0</v>
      </c>
      <c r="S137" s="38"/>
      <c r="T137" s="38"/>
      <c r="U137" s="38"/>
      <c r="V137" s="38" t="s">
        <v>1268</v>
      </c>
      <c r="W137" s="38"/>
      <c r="X137" s="38"/>
      <c r="Y137" s="38"/>
      <c r="Z137" s="38"/>
    </row>
    <row r="138" ht="15.75" customHeight="1">
      <c r="A138" s="38">
        <v>2016.0</v>
      </c>
      <c r="B138" s="38">
        <v>4533.0</v>
      </c>
      <c r="C138" s="38">
        <v>172266.0</v>
      </c>
      <c r="D138" s="38" t="s">
        <v>19</v>
      </c>
      <c r="E138" s="38" t="s">
        <v>20</v>
      </c>
      <c r="F138" s="38">
        <v>2.0</v>
      </c>
      <c r="G138" s="38">
        <v>54.0</v>
      </c>
      <c r="H138" s="38"/>
      <c r="I138" s="40">
        <v>42549.375</v>
      </c>
      <c r="J138" s="38" t="s">
        <v>40</v>
      </c>
      <c r="K138" s="38">
        <v>73.0</v>
      </c>
      <c r="L138" s="38">
        <v>3900.0</v>
      </c>
      <c r="M138" s="38" t="s">
        <v>816</v>
      </c>
      <c r="N138" s="38" t="s">
        <v>35</v>
      </c>
      <c r="O138" s="38" t="s">
        <v>814</v>
      </c>
      <c r="P138" s="38">
        <v>34399.0</v>
      </c>
      <c r="Q138" s="38"/>
      <c r="R138" s="38">
        <v>35.0</v>
      </c>
      <c r="S138" s="38"/>
      <c r="T138" s="38"/>
      <c r="U138" s="38" t="s">
        <v>67</v>
      </c>
      <c r="V138" s="38" t="s">
        <v>1269</v>
      </c>
      <c r="W138" s="38"/>
      <c r="X138" s="38"/>
      <c r="Y138" s="38"/>
      <c r="Z138" s="38"/>
    </row>
    <row r="139" ht="15.75" customHeight="1">
      <c r="A139" s="38">
        <v>2016.0</v>
      </c>
      <c r="B139" s="38">
        <v>4534.0</v>
      </c>
      <c r="C139" s="38">
        <v>155508.0</v>
      </c>
      <c r="D139" s="38" t="s">
        <v>19</v>
      </c>
      <c r="E139" s="38" t="s">
        <v>20</v>
      </c>
      <c r="F139" s="38">
        <v>2.0</v>
      </c>
      <c r="G139" s="38">
        <v>54.0</v>
      </c>
      <c r="H139" s="38"/>
      <c r="I139" s="40">
        <v>42549.416666666664</v>
      </c>
      <c r="J139" s="38" t="s">
        <v>40</v>
      </c>
      <c r="K139" s="38">
        <v>76.0</v>
      </c>
      <c r="L139" s="38">
        <v>4400.0</v>
      </c>
      <c r="M139" s="38" t="s">
        <v>816</v>
      </c>
      <c r="N139" s="38" t="s">
        <v>35</v>
      </c>
      <c r="O139" s="38" t="s">
        <v>814</v>
      </c>
      <c r="P139" s="38">
        <v>34400.0</v>
      </c>
      <c r="Q139" s="38"/>
      <c r="R139" s="38">
        <v>38.0</v>
      </c>
      <c r="S139" s="38"/>
      <c r="T139" s="38"/>
      <c r="U139" s="38" t="s">
        <v>67</v>
      </c>
      <c r="V139" s="38" t="s">
        <v>1269</v>
      </c>
      <c r="W139" s="38"/>
      <c r="X139" s="38"/>
      <c r="Y139" s="38"/>
      <c r="Z139" s="38"/>
    </row>
    <row r="140" ht="15.75" customHeight="1">
      <c r="A140" s="38">
        <v>2016.0</v>
      </c>
      <c r="B140" s="59">
        <v>4535.0</v>
      </c>
      <c r="C140" s="38">
        <v>15489.0</v>
      </c>
      <c r="D140" s="38" t="s">
        <v>19</v>
      </c>
      <c r="E140" s="38" t="s">
        <v>20</v>
      </c>
      <c r="F140" s="38">
        <v>2.0</v>
      </c>
      <c r="G140" s="38">
        <v>48.0</v>
      </c>
      <c r="H140" s="38"/>
      <c r="I140" s="40">
        <v>42549.458333333336</v>
      </c>
      <c r="J140" s="38" t="s">
        <v>40</v>
      </c>
      <c r="K140" s="38">
        <v>60.0</v>
      </c>
      <c r="L140" s="38">
        <v>2100.0</v>
      </c>
      <c r="M140" s="38" t="s">
        <v>23</v>
      </c>
      <c r="N140" s="38" t="s">
        <v>35</v>
      </c>
      <c r="O140" s="38" t="s">
        <v>814</v>
      </c>
      <c r="P140" s="38">
        <v>34423.0</v>
      </c>
      <c r="Q140" s="38"/>
      <c r="R140" s="38">
        <v>28.0</v>
      </c>
      <c r="S140" s="38"/>
      <c r="T140" s="38"/>
      <c r="U140" s="38" t="s">
        <v>69</v>
      </c>
      <c r="V140" s="38" t="s">
        <v>1269</v>
      </c>
      <c r="W140" s="38"/>
      <c r="X140" s="38"/>
      <c r="Y140" s="38"/>
      <c r="Z140" s="38"/>
    </row>
    <row r="141" ht="15.75" customHeight="1">
      <c r="A141" s="38">
        <v>2016.0</v>
      </c>
      <c r="B141" s="38">
        <v>4536.0</v>
      </c>
      <c r="C141" s="38">
        <v>48002.0</v>
      </c>
      <c r="D141" s="38" t="s">
        <v>19</v>
      </c>
      <c r="E141" s="38" t="s">
        <v>20</v>
      </c>
      <c r="F141" s="38">
        <v>2.0</v>
      </c>
      <c r="G141" s="38">
        <v>48.0</v>
      </c>
      <c r="H141" s="38"/>
      <c r="I141" s="40">
        <v>42549.708333333336</v>
      </c>
      <c r="J141" s="38" t="s">
        <v>40</v>
      </c>
      <c r="K141" s="38">
        <v>54.0</v>
      </c>
      <c r="L141" s="38">
        <v>1500.0</v>
      </c>
      <c r="M141" s="38" t="s">
        <v>23</v>
      </c>
      <c r="N141" s="38" t="s">
        <v>35</v>
      </c>
      <c r="O141" s="38"/>
      <c r="P141" s="38">
        <v>34404.0</v>
      </c>
      <c r="Q141" s="38"/>
      <c r="R141" s="38">
        <v>26.0</v>
      </c>
      <c r="S141" s="38"/>
      <c r="T141" s="38"/>
      <c r="U141" s="38" t="s">
        <v>69</v>
      </c>
      <c r="V141" s="38" t="s">
        <v>1269</v>
      </c>
      <c r="W141" s="38"/>
      <c r="X141" s="38"/>
      <c r="Y141" s="38"/>
      <c r="Z141" s="38"/>
    </row>
    <row r="142" ht="15.75" customHeight="1">
      <c r="A142" s="38">
        <v>2016.0</v>
      </c>
      <c r="B142" s="38">
        <v>4538.0</v>
      </c>
      <c r="C142" s="38">
        <v>131609.0</v>
      </c>
      <c r="D142" s="38" t="s">
        <v>19</v>
      </c>
      <c r="E142" s="38" t="s">
        <v>20</v>
      </c>
      <c r="F142" s="38">
        <v>2.0</v>
      </c>
      <c r="G142" s="38">
        <v>48.0</v>
      </c>
      <c r="H142" s="38"/>
      <c r="I142" s="40">
        <v>42549.770833333336</v>
      </c>
      <c r="J142" s="38" t="s">
        <v>40</v>
      </c>
      <c r="K142" s="38">
        <v>56.0</v>
      </c>
      <c r="L142" s="38">
        <v>2100.0</v>
      </c>
      <c r="M142" s="38" t="s">
        <v>23</v>
      </c>
      <c r="N142" s="38" t="s">
        <v>35</v>
      </c>
      <c r="O142" s="38"/>
      <c r="P142" s="38">
        <v>34405.0</v>
      </c>
      <c r="Q142" s="38"/>
      <c r="R142" s="38">
        <v>29.0</v>
      </c>
      <c r="S142" s="38"/>
      <c r="T142" s="38"/>
      <c r="U142" s="38" t="s">
        <v>69</v>
      </c>
      <c r="V142" s="38" t="s">
        <v>1269</v>
      </c>
      <c r="W142" s="38"/>
      <c r="X142" s="38"/>
      <c r="Y142" s="38"/>
      <c r="Z142" s="38"/>
    </row>
    <row r="143" ht="15.75" customHeight="1">
      <c r="A143" s="38">
        <v>2016.0</v>
      </c>
      <c r="B143" s="38">
        <v>4537.0</v>
      </c>
      <c r="C143" s="38">
        <v>103687.0</v>
      </c>
      <c r="D143" s="38" t="s">
        <v>19</v>
      </c>
      <c r="E143" s="38" t="s">
        <v>20</v>
      </c>
      <c r="F143" s="38">
        <v>2.0</v>
      </c>
      <c r="G143" s="38">
        <v>52.0</v>
      </c>
      <c r="H143" s="38"/>
      <c r="I143" s="40">
        <v>42549.770833333336</v>
      </c>
      <c r="J143" s="38" t="s">
        <v>40</v>
      </c>
      <c r="K143" s="38">
        <v>72.0</v>
      </c>
      <c r="L143" s="38">
        <v>4050.0</v>
      </c>
      <c r="M143" s="38" t="s">
        <v>23</v>
      </c>
      <c r="N143" s="38" t="s">
        <v>35</v>
      </c>
      <c r="O143" s="38"/>
      <c r="P143" s="38">
        <v>34502.0</v>
      </c>
      <c r="Q143" s="38"/>
      <c r="R143" s="38">
        <v>38.0</v>
      </c>
      <c r="S143" s="38"/>
      <c r="T143" s="38"/>
      <c r="U143" s="38" t="s">
        <v>70</v>
      </c>
      <c r="V143" s="38" t="s">
        <v>1269</v>
      </c>
      <c r="W143" s="38"/>
      <c r="X143" s="38"/>
      <c r="Y143" s="38"/>
      <c r="Z143" s="38"/>
    </row>
    <row r="144" ht="15.75" customHeight="1">
      <c r="A144" s="38">
        <v>2016.0</v>
      </c>
      <c r="B144" s="38">
        <v>4539.0</v>
      </c>
      <c r="C144" s="38">
        <v>169921.0</v>
      </c>
      <c r="D144" s="38" t="s">
        <v>19</v>
      </c>
      <c r="E144" s="38" t="s">
        <v>20</v>
      </c>
      <c r="F144" s="38">
        <v>2.0</v>
      </c>
      <c r="G144" s="38"/>
      <c r="H144" s="38" t="s">
        <v>857</v>
      </c>
      <c r="I144" s="40">
        <v>42549.833333333336</v>
      </c>
      <c r="J144" s="38" t="s">
        <v>21</v>
      </c>
      <c r="K144" s="38">
        <v>75.0</v>
      </c>
      <c r="L144" s="38">
        <v>4900.0</v>
      </c>
      <c r="M144" s="38" t="s">
        <v>23</v>
      </c>
      <c r="N144" s="38" t="s">
        <v>35</v>
      </c>
      <c r="O144" s="38"/>
      <c r="P144" s="38">
        <v>34415.0</v>
      </c>
      <c r="Q144" s="38"/>
      <c r="R144" s="38">
        <v>40.0</v>
      </c>
      <c r="S144" s="38"/>
      <c r="T144" s="38"/>
      <c r="U144" s="38"/>
      <c r="V144" s="38" t="s">
        <v>1269</v>
      </c>
      <c r="W144" s="38"/>
      <c r="X144" s="38"/>
      <c r="Y144" s="38"/>
      <c r="Z144" s="38"/>
    </row>
    <row r="145" ht="15.75" customHeight="1">
      <c r="A145" s="38">
        <v>2016.0</v>
      </c>
      <c r="B145" s="38">
        <v>4540.0</v>
      </c>
      <c r="C145" s="38">
        <v>205789.0</v>
      </c>
      <c r="D145" s="38" t="s">
        <v>19</v>
      </c>
      <c r="E145" s="38" t="s">
        <v>20</v>
      </c>
      <c r="F145" s="38">
        <v>2.0</v>
      </c>
      <c r="G145" s="38">
        <v>48.0</v>
      </c>
      <c r="H145" s="38"/>
      <c r="I145" s="40">
        <v>42550.541666666664</v>
      </c>
      <c r="J145" s="38" t="s">
        <v>40</v>
      </c>
      <c r="K145" s="38">
        <v>72.0</v>
      </c>
      <c r="L145" s="38">
        <v>4100.0</v>
      </c>
      <c r="M145" s="38" t="s">
        <v>23</v>
      </c>
      <c r="N145" s="38" t="s">
        <v>35</v>
      </c>
      <c r="O145" s="38"/>
      <c r="P145" s="38">
        <v>34505.0</v>
      </c>
      <c r="Q145" s="38"/>
      <c r="R145" s="38">
        <v>36.0</v>
      </c>
      <c r="S145" s="38"/>
      <c r="T145" s="38"/>
      <c r="U145" s="38" t="s">
        <v>69</v>
      </c>
      <c r="V145" s="38" t="s">
        <v>1270</v>
      </c>
      <c r="W145" s="38"/>
      <c r="X145" s="38"/>
      <c r="Y145" s="38"/>
      <c r="Z145" s="38"/>
    </row>
    <row r="146" ht="15.75" customHeight="1">
      <c r="A146" s="38">
        <v>2016.0</v>
      </c>
      <c r="B146" s="38">
        <v>4541.0</v>
      </c>
      <c r="C146" s="38">
        <v>13738.0</v>
      </c>
      <c r="D146" s="38" t="s">
        <v>19</v>
      </c>
      <c r="E146" s="38" t="s">
        <v>20</v>
      </c>
      <c r="F146" s="38">
        <v>2.0</v>
      </c>
      <c r="G146" s="38">
        <v>49.0</v>
      </c>
      <c r="H146" s="38"/>
      <c r="I146" s="40">
        <v>42550.5625</v>
      </c>
      <c r="J146" s="38" t="s">
        <v>40</v>
      </c>
      <c r="K146" s="38">
        <v>63.0</v>
      </c>
      <c r="L146" s="38">
        <v>2500.0</v>
      </c>
      <c r="M146" s="38" t="s">
        <v>23</v>
      </c>
      <c r="N146" s="38" t="s">
        <v>35</v>
      </c>
      <c r="O146" s="38"/>
      <c r="P146" s="38">
        <v>34507.0</v>
      </c>
      <c r="Q146" s="38"/>
      <c r="R146" s="38">
        <v>31.0</v>
      </c>
      <c r="S146" s="38"/>
      <c r="T146" s="38"/>
      <c r="U146" s="38" t="s">
        <v>74</v>
      </c>
      <c r="V146" s="38" t="s">
        <v>1270</v>
      </c>
      <c r="W146" s="38"/>
      <c r="X146" s="38"/>
      <c r="Y146" s="38"/>
      <c r="Z146" s="38"/>
    </row>
    <row r="147" ht="15.75" customHeight="1">
      <c r="A147" s="38">
        <v>2016.0</v>
      </c>
      <c r="B147" s="38">
        <v>4542.0</v>
      </c>
      <c r="C147" s="38">
        <v>178832.0</v>
      </c>
      <c r="D147" s="38" t="s">
        <v>19</v>
      </c>
      <c r="E147" s="38" t="s">
        <v>20</v>
      </c>
      <c r="F147" s="38">
        <v>2.0</v>
      </c>
      <c r="G147" s="38">
        <v>49.0</v>
      </c>
      <c r="H147" s="38"/>
      <c r="I147" s="40">
        <v>42550.583333333336</v>
      </c>
      <c r="J147" s="38" t="s">
        <v>40</v>
      </c>
      <c r="K147" s="38">
        <v>78.0</v>
      </c>
      <c r="L147" s="38">
        <v>5000.0</v>
      </c>
      <c r="M147" s="38" t="s">
        <v>23</v>
      </c>
      <c r="N147" s="38" t="s">
        <v>35</v>
      </c>
      <c r="O147" s="38"/>
      <c r="P147" s="38">
        <v>34508.0</v>
      </c>
      <c r="Q147" s="38"/>
      <c r="R147" s="38">
        <v>40.0</v>
      </c>
      <c r="S147" s="38"/>
      <c r="T147" s="38"/>
      <c r="U147" s="38" t="s">
        <v>74</v>
      </c>
      <c r="V147" s="38" t="s">
        <v>1270</v>
      </c>
      <c r="W147" s="38"/>
      <c r="X147" s="38"/>
      <c r="Y147" s="38"/>
      <c r="Z147" s="38"/>
    </row>
    <row r="148" ht="15.75" customHeight="1">
      <c r="A148" s="38">
        <v>2016.0</v>
      </c>
      <c r="B148" s="38">
        <v>4543.0</v>
      </c>
      <c r="C148" s="38">
        <v>161163.0</v>
      </c>
      <c r="D148" s="38" t="s">
        <v>19</v>
      </c>
      <c r="E148" s="38" t="s">
        <v>20</v>
      </c>
      <c r="F148" s="38">
        <v>2.0</v>
      </c>
      <c r="G148" s="38"/>
      <c r="H148" s="38" t="s">
        <v>857</v>
      </c>
      <c r="I148" s="40">
        <v>42550.75</v>
      </c>
      <c r="J148" s="38" t="s">
        <v>21</v>
      </c>
      <c r="K148" s="38">
        <v>52.0</v>
      </c>
      <c r="L148" s="38">
        <v>1550.0</v>
      </c>
      <c r="M148" s="38" t="s">
        <v>23</v>
      </c>
      <c r="N148" s="38" t="s">
        <v>35</v>
      </c>
      <c r="O148" s="38"/>
      <c r="P148" s="38">
        <v>34432.0</v>
      </c>
      <c r="Q148" s="38"/>
      <c r="R148" s="38">
        <v>26.0</v>
      </c>
      <c r="S148" s="38"/>
      <c r="T148" s="38"/>
      <c r="U148" s="38"/>
      <c r="V148" s="38" t="s">
        <v>1270</v>
      </c>
      <c r="W148" s="38"/>
      <c r="X148" s="38"/>
      <c r="Y148" s="38"/>
      <c r="Z148" s="38"/>
    </row>
    <row r="149" ht="15.75" customHeight="1">
      <c r="A149" s="38">
        <v>2016.0</v>
      </c>
      <c r="B149" s="38">
        <v>4544.0</v>
      </c>
      <c r="C149" s="38">
        <v>46824.0</v>
      </c>
      <c r="D149" s="38" t="s">
        <v>19</v>
      </c>
      <c r="E149" s="38" t="s">
        <v>20</v>
      </c>
      <c r="F149" s="38">
        <v>2.0</v>
      </c>
      <c r="G149" s="38"/>
      <c r="H149" s="38" t="s">
        <v>857</v>
      </c>
      <c r="I149" s="40">
        <v>42550.75</v>
      </c>
      <c r="J149" s="38" t="s">
        <v>21</v>
      </c>
      <c r="K149" s="38">
        <v>60.0</v>
      </c>
      <c r="L149" s="38">
        <v>2300.0</v>
      </c>
      <c r="M149" s="38" t="s">
        <v>23</v>
      </c>
      <c r="N149" s="38" t="s">
        <v>35</v>
      </c>
      <c r="O149" s="38"/>
      <c r="P149" s="38">
        <v>34433.0</v>
      </c>
      <c r="Q149" s="38"/>
      <c r="R149" s="38">
        <v>31.0</v>
      </c>
      <c r="S149" s="38"/>
      <c r="T149" s="38"/>
      <c r="U149" s="38"/>
      <c r="V149" s="38" t="s">
        <v>1270</v>
      </c>
      <c r="W149" s="38"/>
      <c r="X149" s="38"/>
      <c r="Y149" s="38"/>
      <c r="Z149" s="38"/>
    </row>
    <row r="150" ht="15.75" customHeight="1">
      <c r="A150" s="38">
        <v>2016.0</v>
      </c>
      <c r="B150" s="38">
        <v>4545.0</v>
      </c>
      <c r="C150" s="38">
        <v>101351.0</v>
      </c>
      <c r="D150" s="38" t="s">
        <v>19</v>
      </c>
      <c r="E150" s="38" t="s">
        <v>20</v>
      </c>
      <c r="F150" s="38">
        <v>2.0</v>
      </c>
      <c r="G150" s="38">
        <v>48.0</v>
      </c>
      <c r="H150" s="38"/>
      <c r="I150" s="40">
        <v>42550.770833333336</v>
      </c>
      <c r="J150" s="38" t="s">
        <v>40</v>
      </c>
      <c r="K150" s="38">
        <v>78.0</v>
      </c>
      <c r="L150" s="38">
        <v>5150.0</v>
      </c>
      <c r="M150" s="38" t="s">
        <v>23</v>
      </c>
      <c r="N150" s="38" t="s">
        <v>35</v>
      </c>
      <c r="O150" s="38"/>
      <c r="P150" s="38">
        <v>34434.0</v>
      </c>
      <c r="Q150" s="38"/>
      <c r="R150" s="38">
        <v>42.0</v>
      </c>
      <c r="S150" s="38"/>
      <c r="T150" s="38"/>
      <c r="U150" s="38" t="s">
        <v>69</v>
      </c>
      <c r="V150" s="38" t="s">
        <v>1270</v>
      </c>
      <c r="W150" s="38"/>
      <c r="X150" s="38"/>
      <c r="Y150" s="38"/>
      <c r="Z150" s="38"/>
    </row>
    <row r="151" ht="15.75" customHeight="1">
      <c r="A151" s="38">
        <v>2016.0</v>
      </c>
      <c r="B151" s="38">
        <v>4546.0</v>
      </c>
      <c r="C151" s="38">
        <v>104169.0</v>
      </c>
      <c r="D151" s="38" t="s">
        <v>19</v>
      </c>
      <c r="E151" s="38" t="s">
        <v>20</v>
      </c>
      <c r="F151" s="38">
        <v>2.0</v>
      </c>
      <c r="G151" s="38"/>
      <c r="H151" s="38" t="s">
        <v>857</v>
      </c>
      <c r="I151" s="40">
        <v>42550.791666666664</v>
      </c>
      <c r="J151" s="38" t="s">
        <v>21</v>
      </c>
      <c r="K151" s="38">
        <v>60.0</v>
      </c>
      <c r="L151" s="38">
        <v>2400.0</v>
      </c>
      <c r="M151" s="38" t="s">
        <v>23</v>
      </c>
      <c r="N151" s="38" t="s">
        <v>35</v>
      </c>
      <c r="O151" s="38"/>
      <c r="P151" s="38">
        <v>34435.0</v>
      </c>
      <c r="Q151" s="38"/>
      <c r="R151" s="38">
        <v>34.0</v>
      </c>
      <c r="S151" s="38"/>
      <c r="T151" s="38"/>
      <c r="U151" s="38"/>
      <c r="V151" s="38" t="s">
        <v>1270</v>
      </c>
      <c r="W151" s="38"/>
      <c r="X151" s="38"/>
      <c r="Y151" s="38"/>
      <c r="Z151" s="38"/>
    </row>
    <row r="152" ht="15.75" customHeight="1">
      <c r="A152" s="38">
        <v>2016.0</v>
      </c>
      <c r="B152" s="38">
        <v>4547.0</v>
      </c>
      <c r="C152" s="38">
        <v>72142.0</v>
      </c>
      <c r="D152" s="38" t="s">
        <v>19</v>
      </c>
      <c r="E152" s="38" t="s">
        <v>20</v>
      </c>
      <c r="F152" s="38">
        <v>2.0</v>
      </c>
      <c r="G152" s="38">
        <v>49.0</v>
      </c>
      <c r="H152" s="38"/>
      <c r="I152" s="40">
        <v>42550.833333333336</v>
      </c>
      <c r="J152" s="38" t="s">
        <v>40</v>
      </c>
      <c r="K152" s="38">
        <v>72.0</v>
      </c>
      <c r="L152" s="38">
        <v>3400.0</v>
      </c>
      <c r="M152" s="38" t="s">
        <v>816</v>
      </c>
      <c r="N152" s="38" t="s">
        <v>35</v>
      </c>
      <c r="O152" s="38"/>
      <c r="P152" s="38">
        <v>34436.0</v>
      </c>
      <c r="Q152" s="38"/>
      <c r="R152" s="38">
        <v>33.0</v>
      </c>
      <c r="S152" s="38"/>
      <c r="T152" s="38"/>
      <c r="U152" s="38" t="s">
        <v>74</v>
      </c>
      <c r="V152" s="38" t="s">
        <v>1270</v>
      </c>
      <c r="W152" s="38"/>
      <c r="X152" s="38"/>
      <c r="Y152" s="38"/>
      <c r="Z152" s="38"/>
    </row>
    <row r="153" ht="15.75" customHeight="1">
      <c r="A153" s="38">
        <v>2016.0</v>
      </c>
      <c r="B153" s="38">
        <v>4549.0</v>
      </c>
      <c r="C153" s="38">
        <v>26843.0</v>
      </c>
      <c r="D153" s="38" t="s">
        <v>19</v>
      </c>
      <c r="E153" s="38" t="s">
        <v>20</v>
      </c>
      <c r="F153" s="38">
        <v>2.0</v>
      </c>
      <c r="G153" s="38"/>
      <c r="H153" s="38" t="s">
        <v>857</v>
      </c>
      <c r="I153" s="40">
        <v>42550.875</v>
      </c>
      <c r="J153" s="38" t="s">
        <v>21</v>
      </c>
      <c r="K153" s="38">
        <v>56.0</v>
      </c>
      <c r="L153" s="38">
        <v>1700.0</v>
      </c>
      <c r="M153" s="38" t="s">
        <v>23</v>
      </c>
      <c r="N153" s="38" t="s">
        <v>35</v>
      </c>
      <c r="O153" s="38"/>
      <c r="P153" s="38">
        <v>34440.0</v>
      </c>
      <c r="Q153" s="38"/>
      <c r="R153" s="38">
        <v>26.0</v>
      </c>
      <c r="S153" s="38"/>
      <c r="T153" s="38"/>
      <c r="U153" s="38"/>
      <c r="V153" s="38" t="s">
        <v>1270</v>
      </c>
      <c r="W153" s="38"/>
      <c r="X153" s="38"/>
      <c r="Y153" s="38"/>
      <c r="Z153" s="38"/>
    </row>
    <row r="154" ht="15.75" customHeight="1">
      <c r="A154" s="38">
        <v>2016.0</v>
      </c>
      <c r="B154" s="38">
        <v>4548.0</v>
      </c>
      <c r="C154" s="38">
        <v>171674.0</v>
      </c>
      <c r="D154" s="38" t="s">
        <v>19</v>
      </c>
      <c r="E154" s="38" t="s">
        <v>20</v>
      </c>
      <c r="F154" s="38">
        <v>2.0</v>
      </c>
      <c r="G154" s="38"/>
      <c r="H154" s="38" t="s">
        <v>857</v>
      </c>
      <c r="I154" s="40">
        <v>42550.875</v>
      </c>
      <c r="J154" s="38" t="s">
        <v>21</v>
      </c>
      <c r="K154" s="38">
        <v>58.0</v>
      </c>
      <c r="L154" s="38">
        <v>1900.0</v>
      </c>
      <c r="M154" s="38" t="s">
        <v>23</v>
      </c>
      <c r="N154" s="38" t="s">
        <v>35</v>
      </c>
      <c r="O154" s="38"/>
      <c r="P154" s="38">
        <v>34439.0</v>
      </c>
      <c r="Q154" s="38"/>
      <c r="R154" s="38">
        <v>27.0</v>
      </c>
      <c r="S154" s="38"/>
      <c r="T154" s="38"/>
      <c r="U154" s="38"/>
      <c r="V154" s="38" t="s">
        <v>1270</v>
      </c>
      <c r="W154" s="38"/>
      <c r="X154" s="38"/>
      <c r="Y154" s="38"/>
      <c r="Z154" s="38"/>
    </row>
    <row r="155" ht="15.75" customHeight="1">
      <c r="A155" s="38">
        <v>2016.0</v>
      </c>
      <c r="B155" s="38">
        <v>4550.0</v>
      </c>
      <c r="C155" s="38">
        <v>137291.0</v>
      </c>
      <c r="D155" s="38" t="s">
        <v>19</v>
      </c>
      <c r="E155" s="38" t="s">
        <v>20</v>
      </c>
      <c r="F155" s="38">
        <v>2.0</v>
      </c>
      <c r="G155" s="38">
        <v>54.0</v>
      </c>
      <c r="H155" s="38"/>
      <c r="I155" s="40">
        <v>42550.9375</v>
      </c>
      <c r="J155" s="38" t="s">
        <v>40</v>
      </c>
      <c r="K155" s="38">
        <v>60.0</v>
      </c>
      <c r="L155" s="38">
        <v>2400.0</v>
      </c>
      <c r="M155" s="38" t="s">
        <v>23</v>
      </c>
      <c r="N155" s="38" t="s">
        <v>35</v>
      </c>
      <c r="O155" s="38"/>
      <c r="P155" s="38">
        <v>34442.0</v>
      </c>
      <c r="Q155" s="38"/>
      <c r="R155" s="38">
        <v>31.0</v>
      </c>
      <c r="S155" s="38"/>
      <c r="T155" s="38"/>
      <c r="U155" s="38" t="s">
        <v>67</v>
      </c>
      <c r="V155" s="38" t="s">
        <v>1270</v>
      </c>
      <c r="W155" s="38"/>
      <c r="X155" s="38"/>
      <c r="Y155" s="38"/>
      <c r="Z155" s="38"/>
    </row>
    <row r="156" ht="15.75" customHeight="1">
      <c r="A156" s="38">
        <v>2016.0</v>
      </c>
      <c r="B156" s="38">
        <v>4554.0</v>
      </c>
      <c r="C156" s="38">
        <v>4030.0</v>
      </c>
      <c r="D156" s="38" t="s">
        <v>19</v>
      </c>
      <c r="E156" s="38" t="s">
        <v>20</v>
      </c>
      <c r="F156" s="38">
        <v>2.0</v>
      </c>
      <c r="G156" s="38"/>
      <c r="H156" s="38" t="s">
        <v>1271</v>
      </c>
      <c r="I156" s="40">
        <v>42552.302083333336</v>
      </c>
      <c r="J156" s="38" t="s">
        <v>21</v>
      </c>
      <c r="K156" s="38">
        <v>58.0</v>
      </c>
      <c r="L156" s="38">
        <v>2050.0</v>
      </c>
      <c r="M156" s="38" t="s">
        <v>23</v>
      </c>
      <c r="N156" s="38" t="s">
        <v>35</v>
      </c>
      <c r="O156" s="38"/>
      <c r="P156" s="38">
        <v>34461.0</v>
      </c>
      <c r="Q156" s="38"/>
      <c r="R156" s="38">
        <v>29.0</v>
      </c>
      <c r="S156" s="38"/>
      <c r="T156" s="38"/>
      <c r="U156" s="38"/>
      <c r="V156" s="38" t="s">
        <v>1272</v>
      </c>
      <c r="W156" s="38"/>
      <c r="X156" s="38"/>
      <c r="Y156" s="38"/>
      <c r="Z156" s="38"/>
    </row>
    <row r="157" ht="15.75" customHeight="1">
      <c r="A157" s="38">
        <v>2016.0</v>
      </c>
      <c r="B157" s="38">
        <v>4553.0</v>
      </c>
      <c r="C157" s="38">
        <v>58901.0</v>
      </c>
      <c r="D157" s="38" t="s">
        <v>19</v>
      </c>
      <c r="E157" s="38" t="s">
        <v>20</v>
      </c>
      <c r="F157" s="38">
        <v>2.0</v>
      </c>
      <c r="G157" s="38">
        <v>48.0</v>
      </c>
      <c r="H157" s="38"/>
      <c r="I157" s="40">
        <v>42552.375</v>
      </c>
      <c r="J157" s="38" t="s">
        <v>40</v>
      </c>
      <c r="K157" s="38">
        <v>72.0</v>
      </c>
      <c r="L157" s="38">
        <v>3950.0</v>
      </c>
      <c r="M157" s="38" t="s">
        <v>23</v>
      </c>
      <c r="N157" s="38" t="s">
        <v>35</v>
      </c>
      <c r="O157" s="38"/>
      <c r="P157" s="38">
        <v>34456.0</v>
      </c>
      <c r="Q157" s="38"/>
      <c r="R157" s="38">
        <v>35.0</v>
      </c>
      <c r="S157" s="38"/>
      <c r="T157" s="38"/>
      <c r="U157" s="38" t="s">
        <v>69</v>
      </c>
      <c r="V157" s="38" t="s">
        <v>1272</v>
      </c>
      <c r="W157" s="38"/>
      <c r="X157" s="38"/>
      <c r="Y157" s="38"/>
      <c r="Z157" s="38"/>
    </row>
    <row r="158" ht="15.75" customHeight="1">
      <c r="A158" s="38">
        <v>2016.0</v>
      </c>
      <c r="B158" s="38">
        <v>4551.0</v>
      </c>
      <c r="C158" s="38">
        <v>62223.0</v>
      </c>
      <c r="D158" s="38" t="s">
        <v>19</v>
      </c>
      <c r="E158" s="38" t="s">
        <v>20</v>
      </c>
      <c r="F158" s="38">
        <v>2.0</v>
      </c>
      <c r="G158" s="38"/>
      <c r="H158" s="38" t="s">
        <v>62</v>
      </c>
      <c r="I158" s="40">
        <v>42552.4375</v>
      </c>
      <c r="J158" s="38" t="s">
        <v>21</v>
      </c>
      <c r="K158" s="38">
        <v>84.0</v>
      </c>
      <c r="L158" s="38">
        <v>5400.0</v>
      </c>
      <c r="M158" s="38" t="s">
        <v>23</v>
      </c>
      <c r="N158" s="38" t="s">
        <v>35</v>
      </c>
      <c r="O158" s="38"/>
      <c r="P158" s="38">
        <v>34450.0</v>
      </c>
      <c r="Q158" s="38"/>
      <c r="R158" s="38">
        <v>38.0</v>
      </c>
      <c r="S158" s="38"/>
      <c r="T158" s="38"/>
      <c r="U158" s="38"/>
      <c r="V158" s="38" t="s">
        <v>1272</v>
      </c>
      <c r="W158" s="38"/>
      <c r="X158" s="38"/>
      <c r="Y158" s="38"/>
      <c r="Z158" s="38"/>
    </row>
    <row r="159" ht="15.75" customHeight="1">
      <c r="A159" s="38">
        <v>2016.0</v>
      </c>
      <c r="B159" s="38">
        <v>4552.0</v>
      </c>
      <c r="C159" s="38">
        <v>107222.0</v>
      </c>
      <c r="D159" s="38" t="s">
        <v>19</v>
      </c>
      <c r="E159" s="38" t="s">
        <v>20</v>
      </c>
      <c r="F159" s="38">
        <v>2.0</v>
      </c>
      <c r="G159" s="38"/>
      <c r="H159" s="38" t="s">
        <v>37</v>
      </c>
      <c r="I159" s="40">
        <v>42552.458333333336</v>
      </c>
      <c r="J159" s="38" t="s">
        <v>21</v>
      </c>
      <c r="K159" s="38">
        <v>69.0</v>
      </c>
      <c r="L159" s="38">
        <v>3300.0</v>
      </c>
      <c r="M159" s="38" t="s">
        <v>23</v>
      </c>
      <c r="N159" s="38" t="s">
        <v>35</v>
      </c>
      <c r="O159" s="38"/>
      <c r="P159" s="38">
        <v>34454.0</v>
      </c>
      <c r="Q159" s="38"/>
      <c r="R159" s="38">
        <v>34.0</v>
      </c>
      <c r="S159" s="38"/>
      <c r="T159" s="38"/>
      <c r="U159" s="38"/>
      <c r="V159" s="38" t="s">
        <v>1272</v>
      </c>
      <c r="W159" s="38"/>
      <c r="X159" s="38"/>
      <c r="Y159" s="38"/>
      <c r="Z159" s="38"/>
    </row>
    <row r="160" ht="15.75" customHeight="1">
      <c r="A160" s="38">
        <v>2016.0</v>
      </c>
      <c r="B160" s="38">
        <v>4555.0</v>
      </c>
      <c r="C160" s="38">
        <v>108561.0</v>
      </c>
      <c r="D160" s="38" t="s">
        <v>19</v>
      </c>
      <c r="E160" s="38" t="s">
        <v>20</v>
      </c>
      <c r="F160" s="38">
        <v>2.0</v>
      </c>
      <c r="G160" s="38">
        <v>47.0</v>
      </c>
      <c r="H160" s="38"/>
      <c r="I160" s="40">
        <v>42552.479166666664</v>
      </c>
      <c r="J160" s="38" t="s">
        <v>40</v>
      </c>
      <c r="K160" s="38">
        <v>54.0</v>
      </c>
      <c r="L160" s="38">
        <v>1550.0</v>
      </c>
      <c r="M160" s="38" t="s">
        <v>23</v>
      </c>
      <c r="N160" s="38" t="s">
        <v>35</v>
      </c>
      <c r="O160" s="38" t="s">
        <v>814</v>
      </c>
      <c r="P160" s="38">
        <v>34462.0</v>
      </c>
      <c r="Q160" s="38"/>
      <c r="R160" s="38">
        <v>26.0</v>
      </c>
      <c r="S160" s="38"/>
      <c r="T160" s="38"/>
      <c r="U160" s="38" t="s">
        <v>68</v>
      </c>
      <c r="V160" s="38" t="s">
        <v>1272</v>
      </c>
      <c r="W160" s="38"/>
      <c r="X160" s="38"/>
      <c r="Y160" s="38"/>
      <c r="Z160" s="38"/>
    </row>
    <row r="161" ht="15.75" customHeight="1">
      <c r="A161" s="38">
        <v>2016.0</v>
      </c>
      <c r="B161" s="38">
        <v>4560.0</v>
      </c>
      <c r="C161" s="38">
        <v>25442.0</v>
      </c>
      <c r="D161" s="38" t="s">
        <v>19</v>
      </c>
      <c r="E161" s="38" t="s">
        <v>20</v>
      </c>
      <c r="F161" s="38">
        <v>2.0</v>
      </c>
      <c r="G161" s="38">
        <v>54.0</v>
      </c>
      <c r="H161" s="38"/>
      <c r="I161" s="40">
        <v>42552.583333333336</v>
      </c>
      <c r="J161" s="38" t="s">
        <v>40</v>
      </c>
      <c r="K161" s="38">
        <v>78.0</v>
      </c>
      <c r="L161" s="38">
        <v>5250.0</v>
      </c>
      <c r="M161" s="38" t="s">
        <v>23</v>
      </c>
      <c r="N161" s="38" t="s">
        <v>35</v>
      </c>
      <c r="O161" s="38" t="s">
        <v>814</v>
      </c>
      <c r="P161" s="38">
        <v>34478.0</v>
      </c>
      <c r="Q161" s="38"/>
      <c r="R161" s="38">
        <v>40.0</v>
      </c>
      <c r="S161" s="38"/>
      <c r="T161" s="38"/>
      <c r="U161" s="38" t="s">
        <v>67</v>
      </c>
      <c r="V161" s="38" t="s">
        <v>1272</v>
      </c>
      <c r="W161" s="38"/>
      <c r="X161" s="38"/>
      <c r="Y161" s="38"/>
      <c r="Z161" s="38"/>
    </row>
    <row r="162" ht="15.75" customHeight="1">
      <c r="A162" s="38">
        <v>2016.0</v>
      </c>
      <c r="B162" s="38">
        <v>4561.0</v>
      </c>
      <c r="C162" s="38">
        <v>72602.0</v>
      </c>
      <c r="D162" s="38" t="s">
        <v>19</v>
      </c>
      <c r="E162" s="38" t="s">
        <v>20</v>
      </c>
      <c r="F162" s="38">
        <v>2.0</v>
      </c>
      <c r="G162" s="38">
        <v>54.0</v>
      </c>
      <c r="H162" s="38"/>
      <c r="I162" s="40">
        <v>42552.6875</v>
      </c>
      <c r="J162" s="38" t="s">
        <v>40</v>
      </c>
      <c r="K162" s="38">
        <v>80.0</v>
      </c>
      <c r="L162" s="38">
        <v>5550.0</v>
      </c>
      <c r="M162" s="38" t="s">
        <v>23</v>
      </c>
      <c r="N162" s="38" t="s">
        <v>35</v>
      </c>
      <c r="O162" s="38" t="s">
        <v>814</v>
      </c>
      <c r="P162" s="38">
        <v>34479.0</v>
      </c>
      <c r="Q162" s="38"/>
      <c r="R162" s="38">
        <v>42.0</v>
      </c>
      <c r="S162" s="38"/>
      <c r="T162" s="38"/>
      <c r="U162" s="38" t="s">
        <v>67</v>
      </c>
      <c r="V162" s="38" t="s">
        <v>1272</v>
      </c>
      <c r="W162" s="38"/>
      <c r="X162" s="38"/>
      <c r="Y162" s="38"/>
      <c r="Z162" s="38"/>
    </row>
    <row r="163" ht="15.75" customHeight="1">
      <c r="A163" s="38">
        <v>2016.0</v>
      </c>
      <c r="B163" s="59">
        <v>4556.0</v>
      </c>
      <c r="C163" s="38">
        <v>104461.0</v>
      </c>
      <c r="D163" s="38" t="s">
        <v>19</v>
      </c>
      <c r="E163" s="38" t="s">
        <v>20</v>
      </c>
      <c r="F163" s="38">
        <v>2.0</v>
      </c>
      <c r="G163" s="38"/>
      <c r="H163" s="38" t="s">
        <v>62</v>
      </c>
      <c r="I163" s="40">
        <v>42552.75</v>
      </c>
      <c r="J163" s="38" t="s">
        <v>21</v>
      </c>
      <c r="K163" s="38">
        <v>84.0</v>
      </c>
      <c r="L163" s="38">
        <v>5100.0</v>
      </c>
      <c r="M163" s="38" t="s">
        <v>23</v>
      </c>
      <c r="N163" s="38" t="s">
        <v>35</v>
      </c>
      <c r="O163" s="38" t="s">
        <v>814</v>
      </c>
      <c r="P163" s="38">
        <v>34468.0</v>
      </c>
      <c r="Q163" s="38"/>
      <c r="R163" s="38">
        <v>38.0</v>
      </c>
      <c r="S163" s="38"/>
      <c r="T163" s="38"/>
      <c r="U163" s="38"/>
      <c r="V163" s="38" t="s">
        <v>1272</v>
      </c>
      <c r="W163" s="38"/>
      <c r="X163" s="38"/>
      <c r="Y163" s="38"/>
      <c r="Z163" s="38"/>
    </row>
    <row r="164" ht="15.75" customHeight="1">
      <c r="A164" s="38">
        <v>2016.0</v>
      </c>
      <c r="B164" s="38">
        <v>4557.0</v>
      </c>
      <c r="C164" s="38">
        <v>161170.0</v>
      </c>
      <c r="D164" s="38" t="s">
        <v>19</v>
      </c>
      <c r="E164" s="38" t="s">
        <v>20</v>
      </c>
      <c r="F164" s="38">
        <v>2.0</v>
      </c>
      <c r="G164" s="38"/>
      <c r="H164" s="38" t="s">
        <v>37</v>
      </c>
      <c r="I164" s="40">
        <v>42552.791666666664</v>
      </c>
      <c r="J164" s="38" t="s">
        <v>21</v>
      </c>
      <c r="K164" s="38">
        <v>64.0</v>
      </c>
      <c r="L164" s="38">
        <v>2650.0</v>
      </c>
      <c r="M164" s="38" t="s">
        <v>23</v>
      </c>
      <c r="N164" s="38" t="s">
        <v>35</v>
      </c>
      <c r="O164" s="38" t="s">
        <v>814</v>
      </c>
      <c r="P164" s="38">
        <v>34470.0</v>
      </c>
      <c r="Q164" s="38"/>
      <c r="R164" s="38">
        <v>31.0</v>
      </c>
      <c r="S164" s="38"/>
      <c r="T164" s="38"/>
      <c r="U164" s="38"/>
      <c r="V164" s="38" t="s">
        <v>1272</v>
      </c>
      <c r="W164" s="38"/>
      <c r="X164" s="38"/>
      <c r="Y164" s="38"/>
      <c r="Z164" s="38"/>
    </row>
    <row r="165" ht="15.75" customHeight="1">
      <c r="A165" s="38">
        <v>2016.0</v>
      </c>
      <c r="B165" s="38">
        <v>4562.0</v>
      </c>
      <c r="C165" s="38">
        <v>67258.0</v>
      </c>
      <c r="D165" s="38" t="s">
        <v>19</v>
      </c>
      <c r="E165" s="38" t="s">
        <v>20</v>
      </c>
      <c r="F165" s="38">
        <v>2.0</v>
      </c>
      <c r="G165" s="38">
        <v>54.0</v>
      </c>
      <c r="H165" s="38"/>
      <c r="I165" s="40">
        <v>42552.791666666664</v>
      </c>
      <c r="J165" s="38" t="s">
        <v>40</v>
      </c>
      <c r="K165" s="38">
        <v>75.0</v>
      </c>
      <c r="L165" s="38">
        <v>4600.0</v>
      </c>
      <c r="M165" s="38" t="s">
        <v>23</v>
      </c>
      <c r="N165" s="38" t="s">
        <v>35</v>
      </c>
      <c r="O165" s="38" t="s">
        <v>814</v>
      </c>
      <c r="P165" s="38">
        <v>34480.0</v>
      </c>
      <c r="Q165" s="38"/>
      <c r="R165" s="38">
        <v>38.0</v>
      </c>
      <c r="S165" s="38"/>
      <c r="T165" s="38"/>
      <c r="U165" s="38" t="s">
        <v>67</v>
      </c>
      <c r="V165" s="38" t="s">
        <v>1272</v>
      </c>
      <c r="W165" s="38"/>
      <c r="X165" s="38"/>
      <c r="Y165" s="38"/>
      <c r="Z165" s="38"/>
    </row>
    <row r="166" ht="15.75" customHeight="1">
      <c r="A166" s="38">
        <v>2016.0</v>
      </c>
      <c r="B166" s="38">
        <v>4558.0</v>
      </c>
      <c r="C166" s="38">
        <v>161163.0</v>
      </c>
      <c r="D166" s="38" t="s">
        <v>19</v>
      </c>
      <c r="E166" s="38" t="s">
        <v>20</v>
      </c>
      <c r="F166" s="38">
        <v>2.0</v>
      </c>
      <c r="G166" s="38"/>
      <c r="H166" s="38" t="s">
        <v>823</v>
      </c>
      <c r="I166" s="40">
        <v>42552.833333333336</v>
      </c>
      <c r="J166" s="38" t="s">
        <v>21</v>
      </c>
      <c r="K166" s="38">
        <v>55.0</v>
      </c>
      <c r="L166" s="38">
        <v>1600.0</v>
      </c>
      <c r="M166" s="38" t="s">
        <v>23</v>
      </c>
      <c r="N166" s="38" t="s">
        <v>35</v>
      </c>
      <c r="O166" s="38" t="s">
        <v>814</v>
      </c>
      <c r="P166" s="38">
        <v>34474.0</v>
      </c>
      <c r="Q166" s="38"/>
      <c r="R166" s="38">
        <v>26.0</v>
      </c>
      <c r="S166" s="38"/>
      <c r="T166" s="38"/>
      <c r="U166" s="38"/>
      <c r="V166" s="38" t="s">
        <v>1272</v>
      </c>
      <c r="W166" s="38"/>
      <c r="X166" s="38"/>
      <c r="Y166" s="38"/>
      <c r="Z166" s="38"/>
    </row>
    <row r="167" ht="15.75" customHeight="1">
      <c r="A167" s="38">
        <v>2016.0</v>
      </c>
      <c r="B167" s="38">
        <v>4559.0</v>
      </c>
      <c r="C167" s="38">
        <v>16944.0</v>
      </c>
      <c r="D167" s="38" t="s">
        <v>19</v>
      </c>
      <c r="E167" s="38" t="s">
        <v>20</v>
      </c>
      <c r="F167" s="38">
        <v>2.0</v>
      </c>
      <c r="G167" s="38"/>
      <c r="H167" s="38" t="s">
        <v>62</v>
      </c>
      <c r="I167" s="40">
        <v>42552.875</v>
      </c>
      <c r="J167" s="38" t="s">
        <v>21</v>
      </c>
      <c r="K167" s="38">
        <v>73.0</v>
      </c>
      <c r="L167" s="38">
        <v>4400.0</v>
      </c>
      <c r="M167" s="38" t="s">
        <v>23</v>
      </c>
      <c r="N167" s="38" t="s">
        <v>35</v>
      </c>
      <c r="O167" s="38" t="s">
        <v>814</v>
      </c>
      <c r="P167" s="38">
        <v>34477.0</v>
      </c>
      <c r="Q167" s="38"/>
      <c r="R167" s="38">
        <v>37.0</v>
      </c>
      <c r="S167" s="38"/>
      <c r="T167" s="38"/>
      <c r="U167" s="38"/>
      <c r="V167" s="38" t="s">
        <v>1272</v>
      </c>
      <c r="W167" s="38"/>
      <c r="X167" s="38"/>
      <c r="Y167" s="38"/>
      <c r="Z167" s="38"/>
    </row>
    <row r="168" ht="15.75" customHeight="1">
      <c r="A168" s="38">
        <v>2016.0</v>
      </c>
      <c r="B168" s="38">
        <v>4563.0</v>
      </c>
      <c r="C168" s="38">
        <v>144157.0</v>
      </c>
      <c r="D168" s="38" t="s">
        <v>19</v>
      </c>
      <c r="E168" s="38" t="s">
        <v>20</v>
      </c>
      <c r="F168" s="38">
        <v>2.0</v>
      </c>
      <c r="G168" s="38">
        <v>50.0</v>
      </c>
      <c r="H168" s="38"/>
      <c r="I168" s="40">
        <v>42553.708333333336</v>
      </c>
      <c r="J168" s="38" t="s">
        <v>40</v>
      </c>
      <c r="K168" s="38">
        <v>59.0</v>
      </c>
      <c r="L168" s="38">
        <v>2150.0</v>
      </c>
      <c r="M168" s="38" t="s">
        <v>23</v>
      </c>
      <c r="N168" s="38" t="s">
        <v>35</v>
      </c>
      <c r="O168" s="38"/>
      <c r="P168" s="38">
        <v>34504.0</v>
      </c>
      <c r="Q168" s="38"/>
      <c r="R168" s="38">
        <v>30.0</v>
      </c>
      <c r="S168" s="38"/>
      <c r="T168" s="38"/>
      <c r="U168" s="38" t="s">
        <v>79</v>
      </c>
      <c r="V168" s="38" t="s">
        <v>1273</v>
      </c>
      <c r="W168" s="38"/>
      <c r="X168" s="38"/>
      <c r="Y168" s="38"/>
      <c r="Z168" s="38"/>
    </row>
    <row r="169" ht="15.75" customHeight="1">
      <c r="A169" s="38">
        <v>2016.0</v>
      </c>
      <c r="B169" s="38">
        <v>4564.0</v>
      </c>
      <c r="C169" s="38">
        <v>111579.0</v>
      </c>
      <c r="D169" s="38" t="s">
        <v>19</v>
      </c>
      <c r="E169" s="38" t="s">
        <v>20</v>
      </c>
      <c r="F169" s="38">
        <v>2.0</v>
      </c>
      <c r="G169" s="38"/>
      <c r="H169" s="38" t="s">
        <v>819</v>
      </c>
      <c r="I169" s="40">
        <v>42553.833333333336</v>
      </c>
      <c r="J169" s="38" t="s">
        <v>21</v>
      </c>
      <c r="K169" s="38">
        <v>63.0</v>
      </c>
      <c r="L169" s="38">
        <v>2300.0</v>
      </c>
      <c r="M169" s="38" t="s">
        <v>23</v>
      </c>
      <c r="N169" s="38" t="s">
        <v>35</v>
      </c>
      <c r="O169" s="38"/>
      <c r="P169" s="38">
        <v>34511.0</v>
      </c>
      <c r="Q169" s="38"/>
      <c r="R169" s="38">
        <v>29.0</v>
      </c>
      <c r="S169" s="38"/>
      <c r="T169" s="38"/>
      <c r="U169" s="38"/>
      <c r="V169" s="38" t="s">
        <v>1273</v>
      </c>
      <c r="W169" s="38"/>
      <c r="X169" s="38"/>
      <c r="Y169" s="38"/>
      <c r="Z169" s="38"/>
    </row>
    <row r="170" ht="15.75" customHeight="1">
      <c r="A170" s="38">
        <v>2016.0</v>
      </c>
      <c r="B170" s="38">
        <v>4566.0</v>
      </c>
      <c r="C170" s="38">
        <v>189476.0</v>
      </c>
      <c r="D170" s="38" t="s">
        <v>19</v>
      </c>
      <c r="E170" s="38" t="s">
        <v>20</v>
      </c>
      <c r="F170" s="38">
        <v>2.0</v>
      </c>
      <c r="G170" s="38">
        <v>54.0</v>
      </c>
      <c r="H170" s="38"/>
      <c r="I170" s="40">
        <v>42554.458333333336</v>
      </c>
      <c r="J170" s="38" t="s">
        <v>40</v>
      </c>
      <c r="K170" s="38">
        <v>78.0</v>
      </c>
      <c r="L170" s="38">
        <v>5000.0</v>
      </c>
      <c r="M170" s="38" t="s">
        <v>23</v>
      </c>
      <c r="N170" s="38" t="s">
        <v>35</v>
      </c>
      <c r="O170" s="38"/>
      <c r="P170" s="38">
        <v>34539.0</v>
      </c>
      <c r="Q170" s="38"/>
      <c r="R170" s="38">
        <v>40.0</v>
      </c>
      <c r="S170" s="38"/>
      <c r="T170" s="38"/>
      <c r="U170" s="38" t="s">
        <v>67</v>
      </c>
      <c r="V170" s="38" t="s">
        <v>1274</v>
      </c>
      <c r="W170" s="38"/>
      <c r="X170" s="38"/>
      <c r="Y170" s="38"/>
      <c r="Z170" s="38"/>
    </row>
    <row r="171" ht="15.75" customHeight="1">
      <c r="A171" s="38">
        <v>2016.0</v>
      </c>
      <c r="B171" s="38">
        <v>4565.0</v>
      </c>
      <c r="C171" s="38">
        <v>106938.0</v>
      </c>
      <c r="D171" s="38" t="s">
        <v>19</v>
      </c>
      <c r="E171" s="38" t="s">
        <v>20</v>
      </c>
      <c r="F171" s="38">
        <v>2.0</v>
      </c>
      <c r="G171" s="38"/>
      <c r="H171" s="38" t="s">
        <v>857</v>
      </c>
      <c r="I171" s="40">
        <v>42554.5625</v>
      </c>
      <c r="J171" s="38" t="s">
        <v>21</v>
      </c>
      <c r="K171" s="38">
        <v>79.0</v>
      </c>
      <c r="L171" s="38">
        <v>5800.0</v>
      </c>
      <c r="M171" s="38" t="s">
        <v>23</v>
      </c>
      <c r="N171" s="38" t="s">
        <v>35</v>
      </c>
      <c r="O171" s="38"/>
      <c r="P171" s="38">
        <v>34533.0</v>
      </c>
      <c r="Q171" s="38"/>
      <c r="R171" s="38">
        <v>42.0</v>
      </c>
      <c r="S171" s="38"/>
      <c r="T171" s="38"/>
      <c r="U171" s="38"/>
      <c r="V171" s="38" t="s">
        <v>1274</v>
      </c>
      <c r="W171" s="38"/>
      <c r="X171" s="38"/>
      <c r="Y171" s="38"/>
      <c r="Z171" s="38"/>
    </row>
    <row r="172" ht="15.75" customHeight="1">
      <c r="A172" s="38">
        <v>2016.0</v>
      </c>
      <c r="B172" s="38">
        <v>4567.0</v>
      </c>
      <c r="C172" s="38">
        <v>26664.0</v>
      </c>
      <c r="D172" s="38" t="s">
        <v>19</v>
      </c>
      <c r="E172" s="38" t="s">
        <v>20</v>
      </c>
      <c r="F172" s="38">
        <v>2.0</v>
      </c>
      <c r="G172" s="38"/>
      <c r="H172" s="38" t="s">
        <v>819</v>
      </c>
      <c r="I172" s="40">
        <v>42554.666666666664</v>
      </c>
      <c r="J172" s="38" t="s">
        <v>21</v>
      </c>
      <c r="K172" s="38">
        <v>53.0</v>
      </c>
      <c r="L172" s="38">
        <v>1550.0</v>
      </c>
      <c r="M172" s="38" t="s">
        <v>23</v>
      </c>
      <c r="N172" s="38" t="s">
        <v>35</v>
      </c>
      <c r="O172" s="38"/>
      <c r="P172" s="38">
        <v>34548.0</v>
      </c>
      <c r="Q172" s="38"/>
      <c r="R172" s="38">
        <v>26.0</v>
      </c>
      <c r="S172" s="38"/>
      <c r="T172" s="38"/>
      <c r="U172" s="38"/>
      <c r="V172" s="38" t="s">
        <v>1274</v>
      </c>
      <c r="W172" s="38"/>
      <c r="X172" s="38"/>
      <c r="Y172" s="38"/>
      <c r="Z172" s="38"/>
    </row>
    <row r="173" ht="15.75" customHeight="1">
      <c r="A173" s="38">
        <v>2016.0</v>
      </c>
      <c r="B173" s="38">
        <v>4571.0</v>
      </c>
      <c r="C173" s="38">
        <v>181679.0</v>
      </c>
      <c r="D173" s="38" t="s">
        <v>19</v>
      </c>
      <c r="E173" s="38" t="s">
        <v>20</v>
      </c>
      <c r="F173" s="38">
        <v>2.0</v>
      </c>
      <c r="G173" s="38">
        <v>47.0</v>
      </c>
      <c r="H173" s="38"/>
      <c r="I173" s="40">
        <v>42556.333333333336</v>
      </c>
      <c r="J173" s="38" t="s">
        <v>40</v>
      </c>
      <c r="K173" s="38">
        <v>79.0</v>
      </c>
      <c r="L173" s="38">
        <v>5700.0</v>
      </c>
      <c r="M173" s="38" t="s">
        <v>23</v>
      </c>
      <c r="N173" s="38" t="s">
        <v>35</v>
      </c>
      <c r="O173" s="38" t="s">
        <v>814</v>
      </c>
      <c r="P173" s="38">
        <v>34564.0</v>
      </c>
      <c r="Q173" s="38"/>
      <c r="R173" s="38">
        <v>41.0</v>
      </c>
      <c r="S173" s="38"/>
      <c r="T173" s="38"/>
      <c r="U173" s="38" t="s">
        <v>68</v>
      </c>
      <c r="V173" s="38" t="s">
        <v>1275</v>
      </c>
      <c r="W173" s="38"/>
      <c r="X173" s="38"/>
      <c r="Y173" s="38"/>
      <c r="Z173" s="38"/>
    </row>
    <row r="174" ht="15.75" customHeight="1">
      <c r="A174" s="38">
        <v>2016.0</v>
      </c>
      <c r="B174" s="38">
        <v>4575.0</v>
      </c>
      <c r="C174" s="38">
        <v>157454.0</v>
      </c>
      <c r="D174" s="38" t="s">
        <v>19</v>
      </c>
      <c r="E174" s="38" t="s">
        <v>20</v>
      </c>
      <c r="F174" s="38">
        <v>2.0</v>
      </c>
      <c r="G174" s="38">
        <v>54.0</v>
      </c>
      <c r="H174" s="38"/>
      <c r="I174" s="40">
        <v>42556.416666666664</v>
      </c>
      <c r="J174" s="38" t="s">
        <v>40</v>
      </c>
      <c r="K174" s="38">
        <v>68.0</v>
      </c>
      <c r="L174" s="38">
        <v>3950.0</v>
      </c>
      <c r="M174" s="38" t="s">
        <v>23</v>
      </c>
      <c r="N174" s="38" t="s">
        <v>35</v>
      </c>
      <c r="O174" s="38" t="s">
        <v>814</v>
      </c>
      <c r="P174" s="38">
        <v>34570.0</v>
      </c>
      <c r="Q174" s="38"/>
      <c r="R174" s="38">
        <v>31.0</v>
      </c>
      <c r="S174" s="38"/>
      <c r="T174" s="38"/>
      <c r="U174" s="38" t="s">
        <v>67</v>
      </c>
      <c r="V174" s="38" t="s">
        <v>1275</v>
      </c>
      <c r="W174" s="38"/>
      <c r="X174" s="38"/>
      <c r="Y174" s="38"/>
      <c r="Z174" s="38"/>
    </row>
    <row r="175" ht="15.75" customHeight="1">
      <c r="A175" s="38">
        <v>2016.0</v>
      </c>
      <c r="B175" s="38">
        <v>4572.0</v>
      </c>
      <c r="C175" s="38">
        <v>47118.0</v>
      </c>
      <c r="D175" s="38" t="s">
        <v>19</v>
      </c>
      <c r="E175" s="38" t="s">
        <v>20</v>
      </c>
      <c r="F175" s="38">
        <v>2.0</v>
      </c>
      <c r="G175" s="38">
        <v>47.0</v>
      </c>
      <c r="H175" s="38"/>
      <c r="I175" s="40">
        <v>42556.458333333336</v>
      </c>
      <c r="J175" s="38" t="s">
        <v>40</v>
      </c>
      <c r="K175" s="38">
        <v>62.0</v>
      </c>
      <c r="L175" s="38">
        <v>2500.0</v>
      </c>
      <c r="M175" s="38" t="s">
        <v>23</v>
      </c>
      <c r="N175" s="38" t="s">
        <v>35</v>
      </c>
      <c r="O175" s="38" t="s">
        <v>814</v>
      </c>
      <c r="P175" s="38">
        <v>34565.0</v>
      </c>
      <c r="Q175" s="38"/>
      <c r="R175" s="38">
        <v>31.0</v>
      </c>
      <c r="S175" s="38"/>
      <c r="T175" s="38"/>
      <c r="U175" s="38" t="s">
        <v>68</v>
      </c>
      <c r="V175" s="38" t="s">
        <v>1275</v>
      </c>
      <c r="W175" s="38"/>
      <c r="X175" s="38"/>
      <c r="Y175" s="38"/>
      <c r="Z175" s="38"/>
    </row>
    <row r="176" ht="15.75" customHeight="1">
      <c r="A176" s="38">
        <v>2016.0</v>
      </c>
      <c r="B176" s="38">
        <v>4570.0</v>
      </c>
      <c r="C176" s="38">
        <v>37413.0</v>
      </c>
      <c r="D176" s="38" t="s">
        <v>19</v>
      </c>
      <c r="E176" s="38" t="s">
        <v>20</v>
      </c>
      <c r="F176" s="38">
        <v>2.0</v>
      </c>
      <c r="G176" s="38">
        <v>102.0</v>
      </c>
      <c r="H176" s="38"/>
      <c r="I176" s="40">
        <v>42556.5625</v>
      </c>
      <c r="J176" s="38" t="s">
        <v>40</v>
      </c>
      <c r="K176" s="38">
        <v>61.0</v>
      </c>
      <c r="L176" s="38">
        <v>2350.0</v>
      </c>
      <c r="M176" s="38" t="s">
        <v>23</v>
      </c>
      <c r="N176" s="38" t="s">
        <v>35</v>
      </c>
      <c r="O176" s="38" t="s">
        <v>814</v>
      </c>
      <c r="P176" s="38">
        <v>34562.0</v>
      </c>
      <c r="Q176" s="38"/>
      <c r="R176" s="38">
        <v>32.0</v>
      </c>
      <c r="S176" s="38"/>
      <c r="T176" s="38"/>
      <c r="U176" s="38" t="s">
        <v>1276</v>
      </c>
      <c r="V176" s="38" t="s">
        <v>1275</v>
      </c>
      <c r="W176" s="38"/>
      <c r="X176" s="38"/>
      <c r="Y176" s="38"/>
      <c r="Z176" s="38"/>
    </row>
    <row r="177" ht="15.75" customHeight="1">
      <c r="A177" s="38">
        <v>2016.0</v>
      </c>
      <c r="B177" s="38">
        <v>4574.0</v>
      </c>
      <c r="C177" s="38">
        <v>20334.0</v>
      </c>
      <c r="D177" s="38" t="s">
        <v>19</v>
      </c>
      <c r="E177" s="38" t="s">
        <v>20</v>
      </c>
      <c r="F177" s="38">
        <v>2.0</v>
      </c>
      <c r="G177" s="38">
        <v>54.0</v>
      </c>
      <c r="H177" s="38"/>
      <c r="I177" s="40">
        <v>42556.604166666664</v>
      </c>
      <c r="J177" s="38" t="s">
        <v>40</v>
      </c>
      <c r="K177" s="38">
        <v>75.0</v>
      </c>
      <c r="L177" s="38">
        <v>4700.0</v>
      </c>
      <c r="M177" s="38" t="s">
        <v>23</v>
      </c>
      <c r="N177" s="38" t="s">
        <v>35</v>
      </c>
      <c r="O177" s="38" t="s">
        <v>814</v>
      </c>
      <c r="P177" s="38">
        <v>34569.0</v>
      </c>
      <c r="Q177" s="38"/>
      <c r="R177" s="38">
        <v>38.0</v>
      </c>
      <c r="S177" s="38"/>
      <c r="T177" s="38"/>
      <c r="U177" s="38" t="s">
        <v>67</v>
      </c>
      <c r="V177" s="38" t="s">
        <v>1275</v>
      </c>
      <c r="W177" s="38"/>
      <c r="X177" s="38"/>
      <c r="Y177" s="38"/>
      <c r="Z177" s="38"/>
    </row>
    <row r="178" ht="15.75" customHeight="1">
      <c r="A178" s="38">
        <v>2016.0</v>
      </c>
      <c r="B178" s="38">
        <v>4569.0</v>
      </c>
      <c r="C178" s="38">
        <v>16944.0</v>
      </c>
      <c r="D178" s="38" t="s">
        <v>19</v>
      </c>
      <c r="E178" s="38" t="s">
        <v>20</v>
      </c>
      <c r="F178" s="38">
        <v>2.0</v>
      </c>
      <c r="G178" s="38"/>
      <c r="H178" s="38" t="s">
        <v>823</v>
      </c>
      <c r="I178" s="40">
        <v>42556.708333333336</v>
      </c>
      <c r="J178" s="38" t="s">
        <v>21</v>
      </c>
      <c r="K178" s="38">
        <v>59.0</v>
      </c>
      <c r="L178" s="38">
        <v>2000.0</v>
      </c>
      <c r="M178" s="38" t="s">
        <v>23</v>
      </c>
      <c r="N178" s="38" t="s">
        <v>35</v>
      </c>
      <c r="O178" s="38" t="s">
        <v>814</v>
      </c>
      <c r="P178" s="38">
        <v>34557.0</v>
      </c>
      <c r="Q178" s="38"/>
      <c r="R178" s="38">
        <v>29.0</v>
      </c>
      <c r="S178" s="38"/>
      <c r="T178" s="38"/>
      <c r="U178" s="38"/>
      <c r="V178" s="38" t="s">
        <v>1275</v>
      </c>
      <c r="W178" s="38"/>
      <c r="X178" s="38"/>
      <c r="Y178" s="38"/>
      <c r="Z178" s="38"/>
    </row>
    <row r="179" ht="15.75" customHeight="1">
      <c r="A179" s="38">
        <v>2016.0</v>
      </c>
      <c r="B179" s="38">
        <v>4573.0</v>
      </c>
      <c r="C179" s="38">
        <v>171733.0</v>
      </c>
      <c r="D179" s="38" t="s">
        <v>19</v>
      </c>
      <c r="E179" s="38" t="s">
        <v>20</v>
      </c>
      <c r="F179" s="38">
        <v>2.0</v>
      </c>
      <c r="G179" s="38">
        <v>49.0</v>
      </c>
      <c r="H179" s="38"/>
      <c r="I179" s="40">
        <v>42556.708333333336</v>
      </c>
      <c r="J179" s="38" t="s">
        <v>40</v>
      </c>
      <c r="K179" s="38">
        <v>70.0</v>
      </c>
      <c r="L179" s="38">
        <v>3800.0</v>
      </c>
      <c r="M179" s="38" t="s">
        <v>23</v>
      </c>
      <c r="N179" s="38" t="s">
        <v>35</v>
      </c>
      <c r="O179" s="38" t="s">
        <v>814</v>
      </c>
      <c r="P179" s="38">
        <v>34568.0</v>
      </c>
      <c r="Q179" s="38"/>
      <c r="R179" s="38">
        <v>36.0</v>
      </c>
      <c r="S179" s="38"/>
      <c r="T179" s="38"/>
      <c r="U179" s="38" t="s">
        <v>74</v>
      </c>
      <c r="V179" s="38" t="s">
        <v>1275</v>
      </c>
      <c r="W179" s="38"/>
      <c r="X179" s="38"/>
      <c r="Y179" s="38"/>
      <c r="Z179" s="38"/>
    </row>
    <row r="180" ht="15.75" customHeight="1">
      <c r="A180" s="38">
        <v>2016.0</v>
      </c>
      <c r="B180" s="38">
        <v>4568.0</v>
      </c>
      <c r="C180" s="38">
        <v>78333.0</v>
      </c>
      <c r="D180" s="38" t="s">
        <v>19</v>
      </c>
      <c r="E180" s="38" t="s">
        <v>20</v>
      </c>
      <c r="F180" s="38">
        <v>2.0</v>
      </c>
      <c r="G180" s="38"/>
      <c r="H180" s="38" t="s">
        <v>823</v>
      </c>
      <c r="I180" s="40">
        <v>42556.708333333336</v>
      </c>
      <c r="J180" s="38" t="s">
        <v>21</v>
      </c>
      <c r="K180" s="38">
        <v>80.0</v>
      </c>
      <c r="L180" s="38">
        <v>5400.0</v>
      </c>
      <c r="M180" s="38" t="s">
        <v>23</v>
      </c>
      <c r="N180" s="38" t="s">
        <v>35</v>
      </c>
      <c r="O180" s="38" t="s">
        <v>814</v>
      </c>
      <c r="P180" s="38">
        <v>34556.0</v>
      </c>
      <c r="Q180" s="38"/>
      <c r="R180" s="38">
        <v>39.0</v>
      </c>
      <c r="S180" s="38"/>
      <c r="T180" s="38"/>
      <c r="U180" s="38"/>
      <c r="V180" s="38" t="s">
        <v>1275</v>
      </c>
      <c r="W180" s="38"/>
      <c r="X180" s="38"/>
      <c r="Y180" s="38"/>
      <c r="Z180" s="38"/>
    </row>
    <row r="181" ht="15.75" customHeight="1">
      <c r="A181" s="38">
        <v>2016.0</v>
      </c>
      <c r="B181" s="59">
        <v>4577.0</v>
      </c>
      <c r="C181" s="38">
        <v>125103.0</v>
      </c>
      <c r="D181" s="38" t="s">
        <v>19</v>
      </c>
      <c r="E181" s="38" t="s">
        <v>20</v>
      </c>
      <c r="F181" s="38">
        <v>2.0</v>
      </c>
      <c r="G181" s="38">
        <v>54.0</v>
      </c>
      <c r="H181" s="38"/>
      <c r="I181" s="40">
        <v>42557.4375</v>
      </c>
      <c r="J181" s="38" t="s">
        <v>40</v>
      </c>
      <c r="K181" s="38">
        <v>81.0</v>
      </c>
      <c r="L181" s="38">
        <v>5300.0</v>
      </c>
      <c r="M181" s="38" t="s">
        <v>23</v>
      </c>
      <c r="N181" s="38" t="s">
        <v>35</v>
      </c>
      <c r="O181" s="38"/>
      <c r="P181" s="38">
        <v>34583.0</v>
      </c>
      <c r="Q181" s="38"/>
      <c r="R181" s="38">
        <v>41.0</v>
      </c>
      <c r="S181" s="38"/>
      <c r="T181" s="38"/>
      <c r="U181" s="38" t="s">
        <v>67</v>
      </c>
      <c r="V181" s="38" t="s">
        <v>1277</v>
      </c>
      <c r="W181" s="38"/>
      <c r="X181" s="38"/>
      <c r="Y181" s="38"/>
      <c r="Z181" s="38"/>
    </row>
    <row r="182" ht="15.75" customHeight="1">
      <c r="A182" s="38">
        <v>2016.0</v>
      </c>
      <c r="B182" s="59">
        <v>4576.0</v>
      </c>
      <c r="C182" s="38">
        <v>216245.0</v>
      </c>
      <c r="D182" s="38" t="s">
        <v>19</v>
      </c>
      <c r="E182" s="38" t="s">
        <v>20</v>
      </c>
      <c r="F182" s="38">
        <v>2.0</v>
      </c>
      <c r="G182" s="38">
        <v>50.0</v>
      </c>
      <c r="H182" s="38"/>
      <c r="I182" s="40">
        <v>42557.708333333336</v>
      </c>
      <c r="J182" s="38" t="s">
        <v>40</v>
      </c>
      <c r="K182" s="38">
        <v>79.0</v>
      </c>
      <c r="L182" s="38">
        <v>5500.0</v>
      </c>
      <c r="M182" s="38" t="s">
        <v>23</v>
      </c>
      <c r="N182" s="38" t="s">
        <v>35</v>
      </c>
      <c r="O182" s="38"/>
      <c r="P182" s="38">
        <v>34581.0</v>
      </c>
      <c r="Q182" s="38" t="s">
        <v>816</v>
      </c>
      <c r="R182" s="38">
        <v>42.0</v>
      </c>
      <c r="S182" s="38"/>
      <c r="T182" s="38"/>
      <c r="U182" s="38" t="s">
        <v>79</v>
      </c>
      <c r="V182" s="38" t="s">
        <v>1277</v>
      </c>
      <c r="W182" s="38"/>
      <c r="X182" s="38"/>
      <c r="Y182" s="38"/>
      <c r="Z182" s="38"/>
    </row>
    <row r="183" ht="15.75" customHeight="1">
      <c r="A183" s="38">
        <v>2016.0</v>
      </c>
      <c r="B183" s="38">
        <v>4578.0</v>
      </c>
      <c r="C183" s="38">
        <v>169376.0</v>
      </c>
      <c r="D183" s="38" t="s">
        <v>19</v>
      </c>
      <c r="E183" s="38" t="s">
        <v>20</v>
      </c>
      <c r="F183" s="38">
        <v>2.0</v>
      </c>
      <c r="G183" s="38">
        <v>52.0</v>
      </c>
      <c r="H183" s="38"/>
      <c r="I183" s="40">
        <v>42557.854166666664</v>
      </c>
      <c r="J183" s="38" t="s">
        <v>40</v>
      </c>
      <c r="K183" s="38">
        <v>61.0</v>
      </c>
      <c r="L183" s="38">
        <v>2100.0</v>
      </c>
      <c r="M183" s="38" t="s">
        <v>23</v>
      </c>
      <c r="N183" s="38" t="s">
        <v>23</v>
      </c>
      <c r="O183" s="38"/>
      <c r="P183" s="38">
        <v>34609.0</v>
      </c>
      <c r="Q183" s="38"/>
      <c r="R183" s="38">
        <v>27.0</v>
      </c>
      <c r="S183" s="38"/>
      <c r="T183" s="38"/>
      <c r="U183" s="38" t="s">
        <v>70</v>
      </c>
      <c r="V183" s="38" t="s">
        <v>1277</v>
      </c>
      <c r="W183" s="38"/>
      <c r="X183" s="38"/>
      <c r="Y183" s="38"/>
      <c r="Z183" s="38"/>
    </row>
    <row r="184" ht="15.75" customHeight="1">
      <c r="A184" s="38">
        <v>2016.0</v>
      </c>
      <c r="B184" s="38">
        <v>4581.0</v>
      </c>
      <c r="C184" s="38">
        <v>154250.0</v>
      </c>
      <c r="D184" s="38" t="s">
        <v>19</v>
      </c>
      <c r="E184" s="38" t="s">
        <v>20</v>
      </c>
      <c r="F184" s="38">
        <v>2.0</v>
      </c>
      <c r="G184" s="38"/>
      <c r="H184" s="38" t="s">
        <v>62</v>
      </c>
      <c r="I184" s="40">
        <v>42559.416666666664</v>
      </c>
      <c r="J184" s="38" t="s">
        <v>21</v>
      </c>
      <c r="K184" s="38">
        <v>80.0</v>
      </c>
      <c r="L184" s="38">
        <v>5100.0</v>
      </c>
      <c r="M184" s="38" t="s">
        <v>23</v>
      </c>
      <c r="N184" s="38" t="s">
        <v>35</v>
      </c>
      <c r="O184" s="38"/>
      <c r="P184" s="38">
        <v>34608.0</v>
      </c>
      <c r="Q184" s="38"/>
      <c r="R184" s="38">
        <v>39.0</v>
      </c>
      <c r="S184" s="38"/>
      <c r="T184" s="38"/>
      <c r="U184" s="38"/>
      <c r="V184" s="38" t="s">
        <v>1278</v>
      </c>
      <c r="W184" s="38"/>
      <c r="X184" s="38"/>
      <c r="Y184" s="38"/>
      <c r="Z184" s="38"/>
    </row>
    <row r="185" ht="15.75" customHeight="1">
      <c r="A185" s="38">
        <v>2016.0</v>
      </c>
      <c r="B185" s="38">
        <v>4579.0</v>
      </c>
      <c r="C185" s="38">
        <v>2467.0</v>
      </c>
      <c r="D185" s="38" t="s">
        <v>19</v>
      </c>
      <c r="E185" s="38" t="s">
        <v>20</v>
      </c>
      <c r="F185" s="38">
        <v>2.0</v>
      </c>
      <c r="G185" s="38">
        <v>48.0</v>
      </c>
      <c r="H185" s="38"/>
      <c r="I185" s="40">
        <v>42559.458333333336</v>
      </c>
      <c r="J185" s="38" t="s">
        <v>40</v>
      </c>
      <c r="K185" s="38">
        <v>78.0</v>
      </c>
      <c r="L185" s="38">
        <v>4800.0</v>
      </c>
      <c r="M185" s="38" t="s">
        <v>23</v>
      </c>
      <c r="N185" s="38" t="s">
        <v>35</v>
      </c>
      <c r="O185" s="38"/>
      <c r="P185" s="38">
        <v>34594.0</v>
      </c>
      <c r="Q185" s="38"/>
      <c r="R185" s="38">
        <v>39.0</v>
      </c>
      <c r="S185" s="38"/>
      <c r="T185" s="38"/>
      <c r="U185" s="38" t="s">
        <v>69</v>
      </c>
      <c r="V185" s="38" t="s">
        <v>1278</v>
      </c>
      <c r="W185" s="38"/>
      <c r="X185" s="38"/>
      <c r="Y185" s="38"/>
      <c r="Z185" s="38"/>
    </row>
    <row r="186" ht="15.75" customHeight="1">
      <c r="A186" s="38">
        <v>2016.0</v>
      </c>
      <c r="B186" s="38">
        <v>4580.0</v>
      </c>
      <c r="C186" s="38">
        <v>131802.0</v>
      </c>
      <c r="D186" s="38" t="s">
        <v>19</v>
      </c>
      <c r="E186" s="38" t="s">
        <v>20</v>
      </c>
      <c r="F186" s="38">
        <v>2.0</v>
      </c>
      <c r="G186" s="38">
        <v>48.0</v>
      </c>
      <c r="H186" s="38"/>
      <c r="I186" s="40">
        <v>42559.75</v>
      </c>
      <c r="J186" s="38" t="s">
        <v>40</v>
      </c>
      <c r="K186" s="38">
        <v>66.0</v>
      </c>
      <c r="L186" s="38">
        <v>3000.0</v>
      </c>
      <c r="M186" s="38" t="s">
        <v>23</v>
      </c>
      <c r="N186" s="38" t="s">
        <v>35</v>
      </c>
      <c r="O186" s="38"/>
      <c r="P186" s="38">
        <v>34606.0</v>
      </c>
      <c r="Q186" s="38"/>
      <c r="R186" s="38">
        <v>33.0</v>
      </c>
      <c r="S186" s="38"/>
      <c r="T186" s="38"/>
      <c r="U186" s="38" t="s">
        <v>69</v>
      </c>
      <c r="V186" s="38" t="s">
        <v>1278</v>
      </c>
      <c r="W186" s="38"/>
      <c r="X186" s="38"/>
      <c r="Y186" s="38"/>
      <c r="Z186" s="38"/>
    </row>
    <row r="187" ht="15.75" customHeight="1">
      <c r="A187" s="38">
        <v>2016.0</v>
      </c>
      <c r="B187" s="38">
        <v>4582.0</v>
      </c>
      <c r="C187" s="38">
        <v>216389.0</v>
      </c>
      <c r="D187" s="38" t="s">
        <v>19</v>
      </c>
      <c r="E187" s="38" t="s">
        <v>20</v>
      </c>
      <c r="F187" s="38">
        <v>2.0</v>
      </c>
      <c r="G187" s="38">
        <v>48.0</v>
      </c>
      <c r="H187" s="38"/>
      <c r="I187" s="40">
        <v>42559.833333333336</v>
      </c>
      <c r="J187" s="38" t="s">
        <v>40</v>
      </c>
      <c r="K187" s="38">
        <v>82.0</v>
      </c>
      <c r="L187" s="38">
        <v>5800.0</v>
      </c>
      <c r="M187" s="38" t="s">
        <v>23</v>
      </c>
      <c r="N187" s="38" t="s">
        <v>35</v>
      </c>
      <c r="O187" s="38" t="s">
        <v>814</v>
      </c>
      <c r="P187" s="38">
        <v>34611.0</v>
      </c>
      <c r="Q187" s="38"/>
      <c r="R187" s="38">
        <v>39.0</v>
      </c>
      <c r="S187" s="38"/>
      <c r="T187" s="38"/>
      <c r="U187" s="38" t="s">
        <v>69</v>
      </c>
      <c r="V187" s="38" t="s">
        <v>1278</v>
      </c>
      <c r="W187" s="38"/>
      <c r="X187" s="38"/>
      <c r="Y187" s="38"/>
      <c r="Z187" s="38"/>
    </row>
    <row r="188" ht="15.75" customHeight="1">
      <c r="A188" s="38">
        <v>2016.0</v>
      </c>
      <c r="B188" s="38">
        <v>4583.0</v>
      </c>
      <c r="C188" s="38">
        <v>195557.0</v>
      </c>
      <c r="D188" s="38" t="s">
        <v>19</v>
      </c>
      <c r="E188" s="38" t="s">
        <v>20</v>
      </c>
      <c r="F188" s="38">
        <v>2.0</v>
      </c>
      <c r="G188" s="38"/>
      <c r="H188" s="38" t="s">
        <v>1216</v>
      </c>
      <c r="I188" s="40">
        <v>42560.3125</v>
      </c>
      <c r="J188" s="38" t="s">
        <v>21</v>
      </c>
      <c r="K188" s="38">
        <v>76.0</v>
      </c>
      <c r="L188" s="38">
        <v>4800.0</v>
      </c>
      <c r="M188" s="38" t="s">
        <v>23</v>
      </c>
      <c r="N188" s="38" t="s">
        <v>35</v>
      </c>
      <c r="O188" s="38"/>
      <c r="P188" s="38">
        <v>34624.0</v>
      </c>
      <c r="Q188" s="38"/>
      <c r="R188" s="38">
        <v>39.0</v>
      </c>
      <c r="S188" s="38"/>
      <c r="T188" s="38"/>
      <c r="U188" s="38"/>
      <c r="V188" s="38" t="s">
        <v>1279</v>
      </c>
      <c r="W188" s="38"/>
      <c r="X188" s="38"/>
      <c r="Y188" s="38"/>
      <c r="Z188" s="38"/>
    </row>
    <row r="189" ht="15.75" customHeight="1">
      <c r="A189" s="38">
        <v>2016.0</v>
      </c>
      <c r="B189" s="38">
        <v>4584.0</v>
      </c>
      <c r="C189" s="38">
        <v>172288.0</v>
      </c>
      <c r="D189" s="38" t="s">
        <v>19</v>
      </c>
      <c r="E189" s="38" t="s">
        <v>20</v>
      </c>
      <c r="F189" s="38">
        <v>2.0</v>
      </c>
      <c r="G189" s="38"/>
      <c r="H189" s="38" t="s">
        <v>819</v>
      </c>
      <c r="I189" s="40">
        <v>42560.75</v>
      </c>
      <c r="J189" s="38" t="s">
        <v>21</v>
      </c>
      <c r="K189" s="38">
        <v>56.0</v>
      </c>
      <c r="L189" s="38">
        <v>1600.0</v>
      </c>
      <c r="M189" s="38" t="s">
        <v>23</v>
      </c>
      <c r="N189" s="38" t="s">
        <v>35</v>
      </c>
      <c r="O189" s="38"/>
      <c r="P189" s="38">
        <v>34651.0</v>
      </c>
      <c r="Q189" s="38"/>
      <c r="R189" s="38">
        <v>25.0</v>
      </c>
      <c r="S189" s="38"/>
      <c r="T189" s="38"/>
      <c r="U189" s="38"/>
      <c r="V189" s="38" t="s">
        <v>1279</v>
      </c>
      <c r="W189" s="38"/>
      <c r="X189" s="38"/>
      <c r="Y189" s="38"/>
      <c r="Z189" s="38"/>
    </row>
    <row r="190" ht="15.75" customHeight="1">
      <c r="A190" s="38">
        <v>2016.0</v>
      </c>
      <c r="B190" s="38">
        <v>4585.0</v>
      </c>
      <c r="C190" s="38">
        <v>104461.0</v>
      </c>
      <c r="D190" s="38" t="s">
        <v>19</v>
      </c>
      <c r="E190" s="38" t="s">
        <v>20</v>
      </c>
      <c r="F190" s="38">
        <v>2.0</v>
      </c>
      <c r="G190" s="38"/>
      <c r="H190" s="38" t="s">
        <v>54</v>
      </c>
      <c r="I190" s="40">
        <v>42560.770833333336</v>
      </c>
      <c r="J190" s="38" t="s">
        <v>21</v>
      </c>
      <c r="K190" s="38">
        <v>56.0</v>
      </c>
      <c r="L190" s="38">
        <v>1800.0</v>
      </c>
      <c r="M190" s="38" t="s">
        <v>23</v>
      </c>
      <c r="N190" s="38" t="s">
        <v>35</v>
      </c>
      <c r="O190" s="38" t="s">
        <v>814</v>
      </c>
      <c r="P190" s="38">
        <v>34637.0</v>
      </c>
      <c r="Q190" s="38"/>
      <c r="R190" s="38">
        <v>25.0</v>
      </c>
      <c r="S190" s="38"/>
      <c r="T190" s="38">
        <v>1.0</v>
      </c>
      <c r="U190" s="38"/>
      <c r="V190" s="38" t="s">
        <v>1279</v>
      </c>
      <c r="W190" s="38"/>
      <c r="X190" s="38"/>
      <c r="Y190" s="38"/>
      <c r="Z190" s="38"/>
    </row>
    <row r="191" ht="15.75" customHeight="1">
      <c r="A191" s="38">
        <v>2016.0</v>
      </c>
      <c r="B191" s="38">
        <v>4586.0</v>
      </c>
      <c r="C191" s="38">
        <v>211184.0</v>
      </c>
      <c r="D191" s="38" t="s">
        <v>19</v>
      </c>
      <c r="E191" s="38" t="s">
        <v>20</v>
      </c>
      <c r="F191" s="38">
        <v>2.0</v>
      </c>
      <c r="G191" s="38">
        <v>52.0</v>
      </c>
      <c r="H191" s="38"/>
      <c r="I191" s="40">
        <v>42561.4375</v>
      </c>
      <c r="J191" s="38" t="s">
        <v>40</v>
      </c>
      <c r="K191" s="38">
        <v>74.0</v>
      </c>
      <c r="L191" s="38">
        <v>4100.0</v>
      </c>
      <c r="M191" s="38" t="s">
        <v>816</v>
      </c>
      <c r="N191" s="38" t="s">
        <v>35</v>
      </c>
      <c r="O191" s="38"/>
      <c r="P191" s="38">
        <v>34650.0</v>
      </c>
      <c r="Q191" s="38"/>
      <c r="R191" s="38">
        <v>36.0</v>
      </c>
      <c r="S191" s="38"/>
      <c r="T191" s="38"/>
      <c r="U191" s="38" t="s">
        <v>70</v>
      </c>
      <c r="V191" s="38" t="s">
        <v>1280</v>
      </c>
      <c r="W191" s="38"/>
      <c r="X191" s="38"/>
      <c r="Y191" s="38"/>
      <c r="Z191" s="38"/>
    </row>
    <row r="192" ht="15.75" customHeight="1">
      <c r="A192" s="38">
        <v>2016.0</v>
      </c>
      <c r="B192" s="38">
        <v>4588.0</v>
      </c>
      <c r="C192" s="38">
        <v>108929.0</v>
      </c>
      <c r="D192" s="38" t="s">
        <v>19</v>
      </c>
      <c r="E192" s="38" t="s">
        <v>20</v>
      </c>
      <c r="F192" s="38">
        <v>2.0</v>
      </c>
      <c r="G192" s="38"/>
      <c r="H192" s="38" t="s">
        <v>819</v>
      </c>
      <c r="I192" s="40">
        <v>42561.458333333336</v>
      </c>
      <c r="J192" s="38" t="s">
        <v>21</v>
      </c>
      <c r="K192" s="38">
        <v>55.0</v>
      </c>
      <c r="L192" s="38">
        <v>1450.0</v>
      </c>
      <c r="M192" s="38" t="s">
        <v>23</v>
      </c>
      <c r="N192" s="38" t="s">
        <v>35</v>
      </c>
      <c r="O192" s="38"/>
      <c r="P192" s="38">
        <v>34648.0</v>
      </c>
      <c r="Q192" s="38"/>
      <c r="R192" s="38">
        <v>25.0</v>
      </c>
      <c r="S192" s="38"/>
      <c r="T192" s="38"/>
      <c r="U192" s="38"/>
      <c r="V192" s="38" t="s">
        <v>1280</v>
      </c>
      <c r="W192" s="38"/>
      <c r="X192" s="38"/>
      <c r="Y192" s="38"/>
      <c r="Z192" s="38"/>
    </row>
    <row r="193" ht="15.75" customHeight="1">
      <c r="A193" s="38">
        <v>2016.0</v>
      </c>
      <c r="B193" s="38">
        <v>4587.0</v>
      </c>
      <c r="C193" s="38">
        <v>193027.0</v>
      </c>
      <c r="D193" s="38" t="s">
        <v>19</v>
      </c>
      <c r="E193" s="38" t="s">
        <v>20</v>
      </c>
      <c r="F193" s="38">
        <v>2.0</v>
      </c>
      <c r="G193" s="38">
        <v>52.0</v>
      </c>
      <c r="H193" s="38"/>
      <c r="I193" s="40">
        <v>42561.479166666664</v>
      </c>
      <c r="J193" s="38" t="s">
        <v>40</v>
      </c>
      <c r="K193" s="38">
        <v>78.0</v>
      </c>
      <c r="L193" s="38">
        <v>5250.0</v>
      </c>
      <c r="M193" s="38" t="s">
        <v>23</v>
      </c>
      <c r="N193" s="38" t="s">
        <v>35</v>
      </c>
      <c r="O193" s="38"/>
      <c r="P193" s="38">
        <v>34645.0</v>
      </c>
      <c r="Q193" s="38"/>
      <c r="R193" s="38">
        <v>39.0</v>
      </c>
      <c r="S193" s="38"/>
      <c r="T193" s="38"/>
      <c r="U193" s="38" t="s">
        <v>70</v>
      </c>
      <c r="V193" s="38" t="s">
        <v>1280</v>
      </c>
      <c r="W193" s="38"/>
      <c r="X193" s="38"/>
      <c r="Y193" s="38"/>
      <c r="Z193" s="38"/>
    </row>
    <row r="194" ht="15.75" customHeight="1">
      <c r="A194" s="38">
        <v>2016.0</v>
      </c>
      <c r="B194" s="38">
        <v>4589.0</v>
      </c>
      <c r="C194" s="38">
        <v>210609.0</v>
      </c>
      <c r="D194" s="38" t="s">
        <v>19</v>
      </c>
      <c r="E194" s="38" t="s">
        <v>20</v>
      </c>
      <c r="F194" s="38">
        <v>2.0</v>
      </c>
      <c r="G194" s="38">
        <v>54.0</v>
      </c>
      <c r="H194" s="38"/>
      <c r="I194" s="40">
        <v>42561.541666666664</v>
      </c>
      <c r="J194" s="38" t="s">
        <v>40</v>
      </c>
      <c r="K194" s="38">
        <v>52.0</v>
      </c>
      <c r="L194" s="38">
        <v>1450.0</v>
      </c>
      <c r="M194" s="38" t="s">
        <v>23</v>
      </c>
      <c r="N194" s="38" t="s">
        <v>35</v>
      </c>
      <c r="O194" s="38"/>
      <c r="P194" s="38">
        <v>34649.0</v>
      </c>
      <c r="Q194" s="38"/>
      <c r="R194" s="38">
        <v>25.0</v>
      </c>
      <c r="S194" s="38"/>
      <c r="T194" s="38"/>
      <c r="U194" s="38" t="s">
        <v>67</v>
      </c>
      <c r="V194" s="38" t="s">
        <v>1280</v>
      </c>
      <c r="W194" s="38"/>
      <c r="X194" s="38"/>
      <c r="Y194" s="38"/>
      <c r="Z194" s="38"/>
    </row>
    <row r="195" ht="15.75" customHeight="1">
      <c r="A195" s="38">
        <v>2016.0</v>
      </c>
      <c r="B195" s="38">
        <v>4592.0</v>
      </c>
      <c r="C195" s="38">
        <v>179979.0</v>
      </c>
      <c r="D195" s="38" t="s">
        <v>19</v>
      </c>
      <c r="E195" s="38" t="s">
        <v>20</v>
      </c>
      <c r="F195" s="38">
        <v>2.0</v>
      </c>
      <c r="G195" s="38">
        <v>50.0</v>
      </c>
      <c r="H195" s="38"/>
      <c r="I195" s="40">
        <v>42561.625</v>
      </c>
      <c r="J195" s="38" t="s">
        <v>40</v>
      </c>
      <c r="K195" s="38">
        <v>80.0</v>
      </c>
      <c r="L195" s="38">
        <v>4800.0</v>
      </c>
      <c r="M195" s="38" t="s">
        <v>23</v>
      </c>
      <c r="N195" s="38" t="s">
        <v>40</v>
      </c>
      <c r="O195" s="38"/>
      <c r="P195" s="38">
        <v>34667.0</v>
      </c>
      <c r="Q195" s="38"/>
      <c r="R195" s="38">
        <v>38.0</v>
      </c>
      <c r="S195" s="38"/>
      <c r="T195" s="38"/>
      <c r="U195" s="38" t="s">
        <v>79</v>
      </c>
      <c r="V195" s="38" t="s">
        <v>1280</v>
      </c>
      <c r="W195" s="38"/>
      <c r="X195" s="38"/>
      <c r="Y195" s="38"/>
      <c r="Z195" s="38"/>
    </row>
    <row r="196" ht="15.75" customHeight="1">
      <c r="A196" s="38">
        <v>2016.0</v>
      </c>
      <c r="B196" s="38">
        <v>4591.0</v>
      </c>
      <c r="C196" s="38">
        <v>172288.0</v>
      </c>
      <c r="D196" s="38" t="s">
        <v>19</v>
      </c>
      <c r="E196" s="38" t="s">
        <v>20</v>
      </c>
      <c r="F196" s="38">
        <v>2.0</v>
      </c>
      <c r="G196" s="38"/>
      <c r="H196" s="38" t="s">
        <v>1281</v>
      </c>
      <c r="I196" s="40">
        <v>42561.791666666664</v>
      </c>
      <c r="J196" s="38" t="s">
        <v>21</v>
      </c>
      <c r="K196" s="38">
        <v>60.0</v>
      </c>
      <c r="L196" s="38">
        <v>2500.0</v>
      </c>
      <c r="M196" s="38" t="s">
        <v>23</v>
      </c>
      <c r="N196" s="38" t="s">
        <v>40</v>
      </c>
      <c r="O196" s="38"/>
      <c r="P196" s="38">
        <v>34665.0</v>
      </c>
      <c r="Q196" s="38"/>
      <c r="R196" s="38">
        <v>28.0</v>
      </c>
      <c r="S196" s="38"/>
      <c r="T196" s="38"/>
      <c r="U196" s="38"/>
      <c r="V196" s="38" t="s">
        <v>1280</v>
      </c>
      <c r="W196" s="38"/>
      <c r="X196" s="38"/>
      <c r="Y196" s="38"/>
      <c r="Z196" s="38"/>
    </row>
    <row r="197" ht="15.75" customHeight="1">
      <c r="A197" s="38">
        <v>2016.0</v>
      </c>
      <c r="B197" s="38">
        <v>4590.0</v>
      </c>
      <c r="C197" s="38">
        <v>26664.0</v>
      </c>
      <c r="D197" s="38" t="s">
        <v>19</v>
      </c>
      <c r="E197" s="38" t="s">
        <v>20</v>
      </c>
      <c r="F197" s="38">
        <v>2.0</v>
      </c>
      <c r="G197" s="38"/>
      <c r="H197" s="38" t="s">
        <v>1281</v>
      </c>
      <c r="I197" s="40">
        <v>42561.833333333336</v>
      </c>
      <c r="J197" s="38" t="s">
        <v>21</v>
      </c>
      <c r="K197" s="38">
        <v>55.0</v>
      </c>
      <c r="L197" s="38">
        <v>1600.0</v>
      </c>
      <c r="M197" s="38" t="s">
        <v>23</v>
      </c>
      <c r="N197" s="38" t="s">
        <v>40</v>
      </c>
      <c r="O197" s="38"/>
      <c r="P197" s="38">
        <v>34664.0</v>
      </c>
      <c r="Q197" s="38"/>
      <c r="R197" s="38">
        <v>25.0</v>
      </c>
      <c r="S197" s="38"/>
      <c r="T197" s="38"/>
      <c r="U197" s="38"/>
      <c r="V197" s="38" t="s">
        <v>1280</v>
      </c>
      <c r="W197" s="38"/>
      <c r="X197" s="38"/>
      <c r="Y197" s="38"/>
      <c r="Z197" s="38"/>
    </row>
    <row r="198" ht="15.75" customHeight="1">
      <c r="A198" s="38">
        <v>2016.0</v>
      </c>
      <c r="B198" s="59">
        <v>4593.0</v>
      </c>
      <c r="C198" s="38">
        <v>179986.0</v>
      </c>
      <c r="D198" s="38" t="s">
        <v>19</v>
      </c>
      <c r="E198" s="38" t="s">
        <v>20</v>
      </c>
      <c r="F198" s="38">
        <v>2.0</v>
      </c>
      <c r="G198" s="38">
        <v>50.0</v>
      </c>
      <c r="H198" s="38"/>
      <c r="I198" s="40">
        <v>42561.833333333336</v>
      </c>
      <c r="J198" s="38" t="s">
        <v>40</v>
      </c>
      <c r="K198" s="38">
        <v>72.0</v>
      </c>
      <c r="L198" s="38">
        <v>3800.0</v>
      </c>
      <c r="M198" s="38" t="s">
        <v>23</v>
      </c>
      <c r="N198" s="38" t="s">
        <v>35</v>
      </c>
      <c r="O198" s="38"/>
      <c r="P198" s="38">
        <v>34668.0</v>
      </c>
      <c r="Q198" s="38"/>
      <c r="R198" s="38">
        <v>35.0</v>
      </c>
      <c r="S198" s="38"/>
      <c r="T198" s="38"/>
      <c r="U198" s="38" t="s">
        <v>79</v>
      </c>
      <c r="V198" s="38" t="s">
        <v>1280</v>
      </c>
      <c r="W198" s="38"/>
      <c r="X198" s="38"/>
      <c r="Y198" s="38"/>
      <c r="Z198" s="38"/>
    </row>
    <row r="199" ht="15.75" customHeight="1">
      <c r="A199" s="38">
        <v>2016.0</v>
      </c>
      <c r="B199" s="59">
        <v>4594.0</v>
      </c>
      <c r="C199" s="38">
        <v>25227.0</v>
      </c>
      <c r="D199" s="38" t="s">
        <v>19</v>
      </c>
      <c r="E199" s="38" t="s">
        <v>20</v>
      </c>
      <c r="F199" s="38">
        <v>2.0</v>
      </c>
      <c r="G199" s="38">
        <v>54.0</v>
      </c>
      <c r="H199" s="38"/>
      <c r="I199" s="40">
        <v>42561.875</v>
      </c>
      <c r="J199" s="38" t="s">
        <v>40</v>
      </c>
      <c r="K199" s="38">
        <v>55.0</v>
      </c>
      <c r="L199" s="38">
        <v>1400.0</v>
      </c>
      <c r="M199" s="38" t="s">
        <v>23</v>
      </c>
      <c r="N199" s="38"/>
      <c r="O199" s="38"/>
      <c r="P199" s="38">
        <v>34671.0</v>
      </c>
      <c r="Q199" s="38"/>
      <c r="R199" s="38"/>
      <c r="S199" s="38"/>
      <c r="T199" s="38"/>
      <c r="U199" s="38" t="s">
        <v>67</v>
      </c>
      <c r="V199" s="38" t="s">
        <v>1280</v>
      </c>
      <c r="W199" s="38"/>
      <c r="X199" s="38"/>
      <c r="Y199" s="38"/>
      <c r="Z199" s="38"/>
    </row>
    <row r="200" ht="15.75" customHeight="1">
      <c r="A200" s="38">
        <v>2016.0</v>
      </c>
      <c r="B200" s="38">
        <v>4595.0</v>
      </c>
      <c r="C200" s="38">
        <v>104379.0</v>
      </c>
      <c r="D200" s="38" t="s">
        <v>19</v>
      </c>
      <c r="E200" s="38" t="s">
        <v>20</v>
      </c>
      <c r="F200" s="38">
        <v>2.0</v>
      </c>
      <c r="G200" s="38">
        <v>54.0</v>
      </c>
      <c r="H200" s="38"/>
      <c r="I200" s="40">
        <v>42561.895833333336</v>
      </c>
      <c r="J200" s="38" t="s">
        <v>40</v>
      </c>
      <c r="K200" s="38">
        <v>59.0</v>
      </c>
      <c r="L200" s="38">
        <v>2000.0</v>
      </c>
      <c r="M200" s="38" t="s">
        <v>23</v>
      </c>
      <c r="N200" s="38"/>
      <c r="O200" s="38"/>
      <c r="P200" s="38">
        <v>34670.0</v>
      </c>
      <c r="Q200" s="38"/>
      <c r="R200" s="38"/>
      <c r="S200" s="38"/>
      <c r="T200" s="38"/>
      <c r="U200" s="38" t="s">
        <v>67</v>
      </c>
      <c r="V200" s="38" t="s">
        <v>1280</v>
      </c>
      <c r="W200" s="38"/>
      <c r="X200" s="38"/>
      <c r="Y200" s="38"/>
      <c r="Z200" s="38"/>
    </row>
    <row r="201" ht="15.75" customHeight="1">
      <c r="A201" s="38">
        <v>2016.0</v>
      </c>
      <c r="B201" s="38">
        <v>4597.0</v>
      </c>
      <c r="C201" s="38">
        <v>134047.0</v>
      </c>
      <c r="D201" s="38" t="s">
        <v>19</v>
      </c>
      <c r="E201" s="38" t="s">
        <v>20</v>
      </c>
      <c r="F201" s="38">
        <v>2.0</v>
      </c>
      <c r="G201" s="38">
        <v>47.0</v>
      </c>
      <c r="H201" s="38"/>
      <c r="I201" s="40">
        <v>42563.354166666664</v>
      </c>
      <c r="J201" s="38" t="s">
        <v>40</v>
      </c>
      <c r="K201" s="38">
        <v>80.0</v>
      </c>
      <c r="L201" s="38">
        <v>4650.0</v>
      </c>
      <c r="M201" s="38" t="s">
        <v>23</v>
      </c>
      <c r="N201" s="38" t="s">
        <v>35</v>
      </c>
      <c r="O201" s="38"/>
      <c r="P201" s="38">
        <v>34685.0</v>
      </c>
      <c r="Q201" s="38"/>
      <c r="R201" s="38">
        <v>36.0</v>
      </c>
      <c r="S201" s="38"/>
      <c r="T201" s="38"/>
      <c r="U201" s="38" t="s">
        <v>68</v>
      </c>
      <c r="V201" s="38" t="s">
        <v>1282</v>
      </c>
      <c r="W201" s="38"/>
      <c r="X201" s="38"/>
      <c r="Y201" s="38"/>
      <c r="Z201" s="38"/>
    </row>
    <row r="202" ht="15.75" customHeight="1">
      <c r="A202" s="38">
        <v>2016.0</v>
      </c>
      <c r="B202" s="38">
        <v>4596.0</v>
      </c>
      <c r="C202" s="38">
        <v>209529.0</v>
      </c>
      <c r="D202" s="38" t="s">
        <v>19</v>
      </c>
      <c r="E202" s="38" t="s">
        <v>20</v>
      </c>
      <c r="F202" s="38">
        <v>2.0</v>
      </c>
      <c r="G202" s="38">
        <v>47.0</v>
      </c>
      <c r="H202" s="38"/>
      <c r="I202" s="40">
        <v>42563.375</v>
      </c>
      <c r="J202" s="38" t="s">
        <v>40</v>
      </c>
      <c r="K202" s="38">
        <v>69.0</v>
      </c>
      <c r="L202" s="38">
        <v>2650.0</v>
      </c>
      <c r="M202" s="38" t="s">
        <v>816</v>
      </c>
      <c r="N202" s="38" t="s">
        <v>35</v>
      </c>
      <c r="O202" s="38"/>
      <c r="P202" s="38">
        <v>34682.0</v>
      </c>
      <c r="Q202" s="38" t="s">
        <v>816</v>
      </c>
      <c r="R202" s="38">
        <v>29.0</v>
      </c>
      <c r="S202" s="38"/>
      <c r="T202" s="38"/>
      <c r="U202" s="38" t="s">
        <v>68</v>
      </c>
      <c r="V202" s="38" t="s">
        <v>1282</v>
      </c>
      <c r="W202" s="38"/>
      <c r="X202" s="38"/>
      <c r="Y202" s="38"/>
      <c r="Z202" s="38"/>
    </row>
    <row r="203" ht="15.75" customHeight="1">
      <c r="A203" s="38">
        <v>2016.0</v>
      </c>
      <c r="B203" s="38">
        <v>4598.0</v>
      </c>
      <c r="C203" s="38">
        <v>112944.0</v>
      </c>
      <c r="D203" s="38" t="s">
        <v>19</v>
      </c>
      <c r="E203" s="38" t="s">
        <v>20</v>
      </c>
      <c r="F203" s="38">
        <v>2.0</v>
      </c>
      <c r="G203" s="38"/>
      <c r="H203" s="38" t="s">
        <v>819</v>
      </c>
      <c r="I203" s="40">
        <v>42563.833333333336</v>
      </c>
      <c r="J203" s="38" t="s">
        <v>21</v>
      </c>
      <c r="K203" s="38">
        <v>56.0</v>
      </c>
      <c r="L203" s="38">
        <v>1600.0</v>
      </c>
      <c r="M203" s="38" t="s">
        <v>23</v>
      </c>
      <c r="N203" s="38" t="s">
        <v>35</v>
      </c>
      <c r="O203" s="38"/>
      <c r="P203" s="38">
        <v>34737.0</v>
      </c>
      <c r="Q203" s="38"/>
      <c r="R203" s="38">
        <v>26.0</v>
      </c>
      <c r="S203" s="38"/>
      <c r="T203" s="38"/>
      <c r="U203" s="38"/>
      <c r="V203" s="38" t="s">
        <v>1282</v>
      </c>
      <c r="W203" s="38"/>
      <c r="X203" s="38"/>
      <c r="Y203" s="38"/>
      <c r="Z203" s="38"/>
    </row>
    <row r="204" ht="15.75" customHeight="1">
      <c r="A204" s="38">
        <v>2016.0</v>
      </c>
      <c r="B204" s="38">
        <v>4599.0</v>
      </c>
      <c r="C204" s="38">
        <v>25153.0</v>
      </c>
      <c r="D204" s="38" t="s">
        <v>19</v>
      </c>
      <c r="E204" s="38" t="s">
        <v>20</v>
      </c>
      <c r="F204" s="38">
        <v>2.0</v>
      </c>
      <c r="G204" s="38">
        <v>52.0</v>
      </c>
      <c r="H204" s="38"/>
      <c r="I204" s="40">
        <v>42564.416666666664</v>
      </c>
      <c r="J204" s="38" t="s">
        <v>40</v>
      </c>
      <c r="K204" s="38">
        <v>55.0</v>
      </c>
      <c r="L204" s="38">
        <v>1800.0</v>
      </c>
      <c r="M204" s="38" t="s">
        <v>23</v>
      </c>
      <c r="N204" s="38" t="s">
        <v>35</v>
      </c>
      <c r="O204" s="38"/>
      <c r="P204" s="38">
        <v>34697.0</v>
      </c>
      <c r="Q204" s="38"/>
      <c r="R204" s="38">
        <v>28.0</v>
      </c>
      <c r="S204" s="38"/>
      <c r="T204" s="38"/>
      <c r="U204" s="38" t="s">
        <v>70</v>
      </c>
      <c r="V204" s="38" t="s">
        <v>1283</v>
      </c>
      <c r="W204" s="38"/>
      <c r="X204" s="38"/>
      <c r="Y204" s="38"/>
      <c r="Z204" s="38"/>
    </row>
    <row r="205" ht="15.75" customHeight="1">
      <c r="A205" s="38">
        <v>2016.0</v>
      </c>
      <c r="B205" s="38">
        <v>3387.0</v>
      </c>
      <c r="C205" s="38">
        <v>158443.0</v>
      </c>
      <c r="D205" s="38" t="s">
        <v>19</v>
      </c>
      <c r="E205" s="38" t="s">
        <v>20</v>
      </c>
      <c r="F205" s="38">
        <v>2.0</v>
      </c>
      <c r="G205" s="38">
        <v>52.0</v>
      </c>
      <c r="H205" s="38"/>
      <c r="I205" s="40">
        <v>42564.4375</v>
      </c>
      <c r="J205" s="38" t="s">
        <v>40</v>
      </c>
      <c r="K205" s="38">
        <v>56.0</v>
      </c>
      <c r="L205" s="38">
        <v>1800.0</v>
      </c>
      <c r="M205" s="38" t="s">
        <v>23</v>
      </c>
      <c r="N205" s="38" t="s">
        <v>35</v>
      </c>
      <c r="O205" s="38"/>
      <c r="P205" s="38">
        <v>34698.0</v>
      </c>
      <c r="Q205" s="38" t="s">
        <v>816</v>
      </c>
      <c r="R205" s="38">
        <v>28.0</v>
      </c>
      <c r="S205" s="38"/>
      <c r="T205" s="38"/>
      <c r="U205" s="38" t="s">
        <v>70</v>
      </c>
      <c r="V205" s="38" t="s">
        <v>1283</v>
      </c>
      <c r="W205" s="38"/>
      <c r="X205" s="38"/>
      <c r="Y205" s="38"/>
      <c r="Z205" s="38"/>
    </row>
    <row r="206" ht="15.75" customHeight="1">
      <c r="A206" s="38">
        <v>2016.0</v>
      </c>
      <c r="B206" s="38">
        <v>3388.0</v>
      </c>
      <c r="C206" s="38">
        <v>112679.0</v>
      </c>
      <c r="D206" s="38" t="s">
        <v>19</v>
      </c>
      <c r="E206" s="38" t="s">
        <v>20</v>
      </c>
      <c r="F206" s="38">
        <v>2.0</v>
      </c>
      <c r="G206" s="38"/>
      <c r="H206" s="38" t="s">
        <v>815</v>
      </c>
      <c r="I206" s="40">
        <v>42566.3125</v>
      </c>
      <c r="J206" s="38" t="s">
        <v>21</v>
      </c>
      <c r="K206" s="38">
        <v>61.0</v>
      </c>
      <c r="L206" s="38">
        <v>2000.0</v>
      </c>
      <c r="M206" s="38" t="s">
        <v>23</v>
      </c>
      <c r="N206" s="38" t="s">
        <v>35</v>
      </c>
      <c r="O206" s="38" t="s">
        <v>814</v>
      </c>
      <c r="P206" s="38">
        <v>34707.0</v>
      </c>
      <c r="Q206" s="38"/>
      <c r="R206" s="38">
        <v>28.0</v>
      </c>
      <c r="S206" s="38"/>
      <c r="T206" s="38"/>
      <c r="U206" s="38"/>
      <c r="V206" s="38" t="s">
        <v>1284</v>
      </c>
      <c r="W206" s="38"/>
      <c r="X206" s="38"/>
      <c r="Y206" s="38"/>
      <c r="Z206" s="38"/>
    </row>
    <row r="207" ht="15.75" customHeight="1">
      <c r="A207" s="38">
        <v>2016.0</v>
      </c>
      <c r="B207" s="38">
        <v>3389.0</v>
      </c>
      <c r="C207" s="38">
        <v>16944.0</v>
      </c>
      <c r="D207" s="38" t="s">
        <v>19</v>
      </c>
      <c r="E207" s="38" t="s">
        <v>20</v>
      </c>
      <c r="F207" s="38">
        <v>2.0</v>
      </c>
      <c r="G207" s="38"/>
      <c r="H207" s="38" t="s">
        <v>815</v>
      </c>
      <c r="I207" s="40">
        <v>42566.375</v>
      </c>
      <c r="J207" s="38" t="s">
        <v>21</v>
      </c>
      <c r="K207" s="38">
        <v>54.0</v>
      </c>
      <c r="L207" s="38">
        <v>1300.0</v>
      </c>
      <c r="M207" s="38" t="s">
        <v>23</v>
      </c>
      <c r="N207" s="38" t="s">
        <v>35</v>
      </c>
      <c r="O207" s="38" t="s">
        <v>814</v>
      </c>
      <c r="P207" s="38">
        <v>34709.0</v>
      </c>
      <c r="Q207" s="38"/>
      <c r="R207" s="38">
        <v>23.0</v>
      </c>
      <c r="S207" s="38"/>
      <c r="T207" s="38"/>
      <c r="U207" s="38"/>
      <c r="V207" s="38" t="s">
        <v>1284</v>
      </c>
      <c r="W207" s="38"/>
      <c r="X207" s="38"/>
      <c r="Y207" s="38"/>
      <c r="Z207" s="38"/>
    </row>
    <row r="208" ht="15.75" customHeight="1">
      <c r="A208" s="38">
        <v>2016.0</v>
      </c>
      <c r="B208" s="38">
        <v>3390.0</v>
      </c>
      <c r="C208" s="38">
        <v>26451.0</v>
      </c>
      <c r="D208" s="38" t="s">
        <v>19</v>
      </c>
      <c r="E208" s="38" t="s">
        <v>20</v>
      </c>
      <c r="F208" s="38">
        <v>2.0</v>
      </c>
      <c r="G208" s="38"/>
      <c r="H208" s="38" t="s">
        <v>823</v>
      </c>
      <c r="I208" s="40">
        <v>42566.416666666664</v>
      </c>
      <c r="J208" s="38" t="s">
        <v>21</v>
      </c>
      <c r="K208" s="38">
        <v>60.0</v>
      </c>
      <c r="L208" s="38">
        <v>2150.0</v>
      </c>
      <c r="M208" s="38" t="s">
        <v>23</v>
      </c>
      <c r="N208" s="38" t="s">
        <v>35</v>
      </c>
      <c r="O208" s="38" t="s">
        <v>814</v>
      </c>
      <c r="P208" s="38">
        <v>34711.0</v>
      </c>
      <c r="Q208" s="38"/>
      <c r="R208" s="38">
        <v>31.0</v>
      </c>
      <c r="S208" s="38"/>
      <c r="T208" s="38"/>
      <c r="U208" s="38"/>
      <c r="V208" s="38" t="s">
        <v>1284</v>
      </c>
      <c r="W208" s="38"/>
      <c r="X208" s="38"/>
      <c r="Y208" s="38"/>
      <c r="Z208" s="38"/>
    </row>
    <row r="209" ht="15.75" customHeight="1">
      <c r="A209" s="24" t="s">
        <v>1217</v>
      </c>
      <c r="B209" s="60"/>
      <c r="C209" s="38"/>
      <c r="D209" s="38" t="s">
        <v>19</v>
      </c>
      <c r="E209" s="38" t="s">
        <v>20</v>
      </c>
      <c r="F209" s="38">
        <v>2.0</v>
      </c>
      <c r="G209" s="38"/>
      <c r="H209" s="38"/>
      <c r="I209" s="39">
        <v>42507.0</v>
      </c>
      <c r="J209" s="38"/>
      <c r="K209" s="38">
        <v>76.0</v>
      </c>
      <c r="L209" s="38">
        <v>3.85</v>
      </c>
      <c r="M209" s="38" t="s">
        <v>347</v>
      </c>
      <c r="N209" s="38" t="s">
        <v>1285</v>
      </c>
      <c r="O209" s="38"/>
      <c r="P209" s="38"/>
      <c r="Q209" s="38"/>
      <c r="R209" s="38"/>
      <c r="S209" s="38"/>
      <c r="T209" s="38"/>
      <c r="U209" s="38" t="s">
        <v>1247</v>
      </c>
      <c r="V209" s="38"/>
      <c r="W209" s="38" t="s">
        <v>1138</v>
      </c>
      <c r="X209" s="38"/>
      <c r="Y209" s="38"/>
      <c r="Z209" s="38"/>
    </row>
    <row r="210" ht="15.75" customHeight="1">
      <c r="A210" s="24" t="s">
        <v>1217</v>
      </c>
      <c r="B210" s="60"/>
      <c r="C210" s="38"/>
      <c r="D210" s="38" t="s">
        <v>19</v>
      </c>
      <c r="E210" s="38" t="s">
        <v>20</v>
      </c>
      <c r="F210" s="38">
        <v>2.0</v>
      </c>
      <c r="G210" s="38"/>
      <c r="H210" s="38"/>
      <c r="I210" s="39">
        <v>42507.0</v>
      </c>
      <c r="J210" s="38"/>
      <c r="K210" s="38">
        <v>87.5</v>
      </c>
      <c r="L210" s="38">
        <v>7.87</v>
      </c>
      <c r="M210" s="38" t="s">
        <v>347</v>
      </c>
      <c r="N210" s="38" t="s">
        <v>1218</v>
      </c>
      <c r="O210" s="38"/>
      <c r="P210" s="38"/>
      <c r="Q210" s="38"/>
      <c r="R210" s="38"/>
      <c r="S210" s="38"/>
      <c r="T210" s="38"/>
      <c r="U210" s="38" t="s">
        <v>1286</v>
      </c>
      <c r="V210" s="38"/>
      <c r="W210" s="38" t="s">
        <v>1138</v>
      </c>
      <c r="X210" s="38"/>
      <c r="Y210" s="38"/>
      <c r="Z210" s="38"/>
    </row>
    <row r="211" ht="15.75" customHeight="1">
      <c r="A211" s="24" t="s">
        <v>1217</v>
      </c>
      <c r="B211" s="60"/>
      <c r="C211" s="38"/>
      <c r="D211" s="38" t="s">
        <v>19</v>
      </c>
      <c r="E211" s="38" t="s">
        <v>20</v>
      </c>
      <c r="F211" s="38">
        <v>2.0</v>
      </c>
      <c r="G211" s="38"/>
      <c r="H211" s="38"/>
      <c r="I211" s="39">
        <v>42521.0</v>
      </c>
      <c r="J211" s="38"/>
      <c r="K211" s="38">
        <v>80.0</v>
      </c>
      <c r="L211" s="38">
        <v>5.6</v>
      </c>
      <c r="M211" s="38" t="s">
        <v>1287</v>
      </c>
      <c r="N211" s="38" t="s">
        <v>1288</v>
      </c>
      <c r="O211" s="38"/>
      <c r="P211" s="38"/>
      <c r="Q211" s="38"/>
      <c r="R211" s="38"/>
      <c r="S211" s="38"/>
      <c r="T211" s="38"/>
      <c r="U211" s="38" t="s">
        <v>1289</v>
      </c>
      <c r="V211" s="38"/>
      <c r="W211" s="38" t="s">
        <v>827</v>
      </c>
      <c r="X211" s="38"/>
      <c r="Y211" s="38"/>
      <c r="Z211" s="38"/>
    </row>
    <row r="212" ht="15.75" customHeight="1">
      <c r="A212" s="24" t="s">
        <v>1217</v>
      </c>
      <c r="B212" s="60"/>
      <c r="C212" s="38"/>
      <c r="D212" s="38" t="s">
        <v>19</v>
      </c>
      <c r="E212" s="38" t="s">
        <v>20</v>
      </c>
      <c r="F212" s="38">
        <v>2.0</v>
      </c>
      <c r="G212" s="38"/>
      <c r="H212" s="38"/>
      <c r="I212" s="39">
        <v>42536.0</v>
      </c>
      <c r="J212" s="38"/>
      <c r="K212" s="38">
        <v>80.0</v>
      </c>
      <c r="L212" s="38">
        <v>6.13</v>
      </c>
      <c r="M212" s="38" t="s">
        <v>347</v>
      </c>
      <c r="N212" s="38" t="s">
        <v>1218</v>
      </c>
      <c r="O212" s="38"/>
      <c r="P212" s="38"/>
      <c r="Q212" s="38"/>
      <c r="R212" s="38"/>
      <c r="S212" s="38"/>
      <c r="T212" s="38"/>
      <c r="U212" s="38" t="s">
        <v>1290</v>
      </c>
      <c r="V212" s="38"/>
      <c r="W212" s="38" t="s">
        <v>827</v>
      </c>
      <c r="X212" s="38"/>
      <c r="Y212" s="38"/>
      <c r="Z212" s="38"/>
    </row>
    <row r="213" ht="15.75" customHeight="1">
      <c r="A213" s="24" t="s">
        <v>1217</v>
      </c>
      <c r="B213" s="60"/>
      <c r="C213" s="38"/>
      <c r="D213" s="38" t="s">
        <v>19</v>
      </c>
      <c r="E213" s="38" t="s">
        <v>20</v>
      </c>
      <c r="F213" s="38">
        <v>2.0</v>
      </c>
      <c r="G213" s="38"/>
      <c r="H213" s="38"/>
      <c r="I213" s="39">
        <v>42538.0</v>
      </c>
      <c r="J213" s="38"/>
      <c r="K213" s="38">
        <v>67.0</v>
      </c>
      <c r="L213" s="38">
        <v>3.28</v>
      </c>
      <c r="M213" s="38" t="s">
        <v>1291</v>
      </c>
      <c r="N213" s="38" t="s">
        <v>1292</v>
      </c>
      <c r="O213" s="38"/>
      <c r="P213" s="38"/>
      <c r="Q213" s="38"/>
      <c r="R213" s="38"/>
      <c r="S213" s="38"/>
      <c r="T213" s="38"/>
      <c r="U213" s="38" t="s">
        <v>1293</v>
      </c>
      <c r="V213" s="38"/>
      <c r="W213" s="38" t="s">
        <v>827</v>
      </c>
      <c r="X213" s="38"/>
      <c r="Y213" s="38"/>
      <c r="Z213" s="38"/>
    </row>
    <row r="214" ht="15.75" customHeight="1">
      <c r="A214" s="24" t="s">
        <v>1217</v>
      </c>
      <c r="B214" s="60"/>
      <c r="C214" s="38"/>
      <c r="D214" s="38" t="s">
        <v>19</v>
      </c>
      <c r="E214" s="38" t="s">
        <v>20</v>
      </c>
      <c r="F214" s="38">
        <v>2.0</v>
      </c>
      <c r="G214" s="38"/>
      <c r="H214" s="38"/>
      <c r="I214" s="39">
        <v>42542.0</v>
      </c>
      <c r="J214" s="38"/>
      <c r="K214" s="38">
        <v>56.0</v>
      </c>
      <c r="L214" s="38">
        <v>1.89</v>
      </c>
      <c r="M214" s="38" t="s">
        <v>347</v>
      </c>
      <c r="N214" s="38" t="s">
        <v>1294</v>
      </c>
      <c r="O214" s="38"/>
      <c r="P214" s="38"/>
      <c r="Q214" s="38"/>
      <c r="R214" s="38"/>
      <c r="S214" s="38"/>
      <c r="T214" s="38"/>
      <c r="U214" s="38" t="s">
        <v>1295</v>
      </c>
      <c r="V214" s="38"/>
      <c r="W214" s="38" t="s">
        <v>827</v>
      </c>
      <c r="X214" s="38"/>
      <c r="Y214" s="38"/>
      <c r="Z214" s="38"/>
    </row>
    <row r="215" ht="15.75" customHeight="1">
      <c r="A215" s="24" t="s">
        <v>1217</v>
      </c>
      <c r="B215" s="60"/>
      <c r="C215" s="38"/>
      <c r="D215" s="38" t="s">
        <v>19</v>
      </c>
      <c r="E215" s="38" t="s">
        <v>20</v>
      </c>
      <c r="F215" s="38">
        <v>2.0</v>
      </c>
      <c r="G215" s="38"/>
      <c r="H215" s="38"/>
      <c r="I215" s="39">
        <v>42546.0</v>
      </c>
      <c r="J215" s="38"/>
      <c r="K215" s="38">
        <v>80.0</v>
      </c>
      <c r="L215" s="38">
        <v>5.2</v>
      </c>
      <c r="M215" s="38" t="s">
        <v>1291</v>
      </c>
      <c r="N215" s="38" t="s">
        <v>1218</v>
      </c>
      <c r="O215" s="38"/>
      <c r="P215" s="38"/>
      <c r="Q215" s="38"/>
      <c r="R215" s="38"/>
      <c r="S215" s="38"/>
      <c r="T215" s="38"/>
      <c r="U215" s="38" t="s">
        <v>1296</v>
      </c>
      <c r="V215" s="38"/>
      <c r="W215" s="38" t="s">
        <v>827</v>
      </c>
      <c r="X215" s="38"/>
      <c r="Y215" s="38"/>
      <c r="Z215" s="38"/>
    </row>
    <row r="216" ht="15.75" customHeight="1">
      <c r="A216" s="24" t="s">
        <v>1217</v>
      </c>
      <c r="B216" s="60"/>
      <c r="C216" s="38"/>
      <c r="D216" s="38" t="s">
        <v>19</v>
      </c>
      <c r="E216" s="38" t="s">
        <v>20</v>
      </c>
      <c r="F216" s="38">
        <v>2.0</v>
      </c>
      <c r="G216" s="38"/>
      <c r="H216" s="38"/>
      <c r="I216" s="39">
        <v>42552.0</v>
      </c>
      <c r="J216" s="38"/>
      <c r="K216" s="38">
        <v>56.0</v>
      </c>
      <c r="L216" s="38">
        <v>1.58</v>
      </c>
      <c r="M216" s="38" t="s">
        <v>347</v>
      </c>
      <c r="N216" s="38" t="s">
        <v>1292</v>
      </c>
      <c r="O216" s="38"/>
      <c r="P216" s="38"/>
      <c r="Q216" s="38"/>
      <c r="R216" s="38"/>
      <c r="S216" s="38"/>
      <c r="T216" s="38"/>
      <c r="U216" s="38" t="s">
        <v>1295</v>
      </c>
      <c r="V216" s="38"/>
      <c r="W216" s="38" t="s">
        <v>1138</v>
      </c>
      <c r="X216" s="38"/>
      <c r="Y216" s="38"/>
      <c r="Z216" s="38"/>
    </row>
    <row r="217" ht="15.75" customHeight="1">
      <c r="A217" s="24" t="s">
        <v>1217</v>
      </c>
      <c r="B217" s="60"/>
      <c r="C217" s="38"/>
      <c r="D217" s="38" t="s">
        <v>19</v>
      </c>
      <c r="E217" s="38" t="s">
        <v>20</v>
      </c>
      <c r="F217" s="38">
        <v>2.0</v>
      </c>
      <c r="G217" s="38"/>
      <c r="H217" s="38"/>
      <c r="I217" s="39">
        <v>42556.0</v>
      </c>
      <c r="J217" s="38"/>
      <c r="K217" s="38">
        <v>63.0</v>
      </c>
      <c r="L217" s="38">
        <v>2.17</v>
      </c>
      <c r="M217" s="38" t="s">
        <v>347</v>
      </c>
      <c r="N217" s="38" t="s">
        <v>1294</v>
      </c>
      <c r="O217" s="38"/>
      <c r="P217" s="38"/>
      <c r="Q217" s="38"/>
      <c r="R217" s="38"/>
      <c r="S217" s="38"/>
      <c r="T217" s="38"/>
      <c r="U217" s="38" t="s">
        <v>1297</v>
      </c>
      <c r="V217" s="38"/>
      <c r="W217" s="38" t="s">
        <v>1138</v>
      </c>
      <c r="X217" s="38"/>
      <c r="Y217" s="38"/>
      <c r="Z217" s="38"/>
    </row>
    <row r="218" ht="15.75" customHeight="1">
      <c r="A218" s="24" t="s">
        <v>1217</v>
      </c>
      <c r="B218" s="60"/>
      <c r="C218" s="38"/>
      <c r="D218" s="38" t="s">
        <v>19</v>
      </c>
      <c r="E218" s="38" t="s">
        <v>20</v>
      </c>
      <c r="F218" s="38">
        <v>2.0</v>
      </c>
      <c r="G218" s="38"/>
      <c r="H218" s="38"/>
      <c r="I218" s="39">
        <v>42556.0</v>
      </c>
      <c r="J218" s="38"/>
      <c r="K218" s="38">
        <v>76.0</v>
      </c>
      <c r="L218" s="38">
        <v>4.15</v>
      </c>
      <c r="M218" s="38" t="s">
        <v>347</v>
      </c>
      <c r="N218" s="38" t="s">
        <v>1292</v>
      </c>
      <c r="O218" s="38"/>
      <c r="P218" s="38"/>
      <c r="Q218" s="38"/>
      <c r="R218" s="38"/>
      <c r="S218" s="38"/>
      <c r="T218" s="38"/>
      <c r="U218" s="38" t="s">
        <v>1293</v>
      </c>
      <c r="V218" s="38"/>
      <c r="W218" s="38" t="s">
        <v>827</v>
      </c>
      <c r="X218" s="38"/>
      <c r="Y218" s="38"/>
      <c r="Z218" s="38"/>
    </row>
    <row r="219" ht="15.75" customHeight="1">
      <c r="A219" s="24" t="s">
        <v>1217</v>
      </c>
      <c r="B219" s="60"/>
      <c r="C219" s="38"/>
      <c r="D219" s="38" t="s">
        <v>19</v>
      </c>
      <c r="E219" s="38" t="s">
        <v>20</v>
      </c>
      <c r="F219" s="38">
        <v>2.0</v>
      </c>
      <c r="G219" s="38"/>
      <c r="H219" s="38"/>
      <c r="I219" s="39">
        <v>42560.0</v>
      </c>
      <c r="J219" s="38"/>
      <c r="K219" s="38">
        <v>55.0</v>
      </c>
      <c r="L219" s="38">
        <v>1.78</v>
      </c>
      <c r="M219" s="38" t="s">
        <v>347</v>
      </c>
      <c r="N219" s="38" t="s">
        <v>1294</v>
      </c>
      <c r="O219" s="38"/>
      <c r="P219" s="38"/>
      <c r="Q219" s="38"/>
      <c r="R219" s="38"/>
      <c r="S219" s="38"/>
      <c r="T219" s="38"/>
      <c r="U219" s="38" t="s">
        <v>1298</v>
      </c>
      <c r="V219" s="38"/>
      <c r="W219" s="38" t="s">
        <v>827</v>
      </c>
      <c r="X219" s="38"/>
      <c r="Y219" s="38"/>
      <c r="Z219" s="38"/>
    </row>
    <row r="220" ht="15.75" customHeight="1">
      <c r="A220" s="24" t="s">
        <v>1217</v>
      </c>
      <c r="B220" s="60"/>
      <c r="C220" s="38"/>
      <c r="D220" s="38" t="s">
        <v>19</v>
      </c>
      <c r="E220" s="38" t="s">
        <v>20</v>
      </c>
      <c r="F220" s="38">
        <v>2.0</v>
      </c>
      <c r="G220" s="38"/>
      <c r="H220" s="38"/>
      <c r="I220" s="39">
        <v>42560.0</v>
      </c>
      <c r="J220" s="38"/>
      <c r="K220" s="38">
        <v>58.0</v>
      </c>
      <c r="L220" s="38">
        <v>2.3</v>
      </c>
      <c r="M220" s="38" t="s">
        <v>347</v>
      </c>
      <c r="N220" s="38" t="s">
        <v>1292</v>
      </c>
      <c r="O220" s="38"/>
      <c r="P220" s="38"/>
      <c r="Q220" s="38"/>
      <c r="R220" s="38"/>
      <c r="S220" s="38"/>
      <c r="T220" s="38"/>
      <c r="U220" s="38" t="s">
        <v>1298</v>
      </c>
      <c r="V220" s="38"/>
      <c r="W220" s="38" t="s">
        <v>1248</v>
      </c>
      <c r="X220" s="38"/>
      <c r="Y220" s="38"/>
      <c r="Z220" s="38"/>
    </row>
    <row r="221" ht="15.75" customHeight="1">
      <c r="A221" s="38">
        <v>2016.0</v>
      </c>
      <c r="B221" s="38">
        <v>4.0</v>
      </c>
      <c r="C221" s="38">
        <v>213305.0</v>
      </c>
      <c r="D221" s="38" t="s">
        <v>82</v>
      </c>
      <c r="E221" s="38" t="s">
        <v>82</v>
      </c>
      <c r="F221" s="38">
        <v>4.0</v>
      </c>
      <c r="G221" s="38">
        <v>9.0</v>
      </c>
      <c r="H221" s="38"/>
      <c r="I221" s="40">
        <v>42484.3125</v>
      </c>
      <c r="J221" s="38" t="s">
        <v>40</v>
      </c>
      <c r="K221" s="38">
        <v>75.0</v>
      </c>
      <c r="L221" s="38">
        <v>4100.0</v>
      </c>
      <c r="M221" s="38" t="s">
        <v>23</v>
      </c>
      <c r="N221" s="38" t="s">
        <v>40</v>
      </c>
      <c r="O221" s="38" t="s">
        <v>821</v>
      </c>
      <c r="P221" s="38">
        <v>33625.0</v>
      </c>
      <c r="Q221" s="38"/>
      <c r="R221" s="38">
        <v>37.0</v>
      </c>
      <c r="S221" s="38"/>
      <c r="T221" s="38"/>
      <c r="U221" s="38" t="s">
        <v>974</v>
      </c>
      <c r="V221" s="38" t="s">
        <v>1215</v>
      </c>
      <c r="W221" s="38"/>
      <c r="X221" s="38"/>
      <c r="Y221" s="38"/>
      <c r="Z221" s="38"/>
    </row>
    <row r="222" ht="15.75" customHeight="1">
      <c r="A222" s="38">
        <v>2016.0</v>
      </c>
      <c r="B222" s="38">
        <v>495.0</v>
      </c>
      <c r="C222" s="38">
        <v>13911.0</v>
      </c>
      <c r="D222" s="38" t="s">
        <v>82</v>
      </c>
      <c r="E222" s="38" t="s">
        <v>82</v>
      </c>
      <c r="F222" s="38">
        <v>4.0</v>
      </c>
      <c r="G222" s="38">
        <v>8.0</v>
      </c>
      <c r="H222" s="38"/>
      <c r="I222" s="40">
        <v>42484.333333333336</v>
      </c>
      <c r="J222" s="38" t="s">
        <v>40</v>
      </c>
      <c r="K222" s="38">
        <v>69.0</v>
      </c>
      <c r="L222" s="38">
        <v>4000.0</v>
      </c>
      <c r="M222" s="38" t="s">
        <v>23</v>
      </c>
      <c r="N222" s="38" t="s">
        <v>23</v>
      </c>
      <c r="O222" s="38" t="s">
        <v>821</v>
      </c>
      <c r="P222" s="38">
        <v>33626.0</v>
      </c>
      <c r="Q222" s="38"/>
      <c r="R222" s="38">
        <v>38.0</v>
      </c>
      <c r="S222" s="38"/>
      <c r="T222" s="38"/>
      <c r="U222" s="38" t="s">
        <v>836</v>
      </c>
      <c r="V222" s="38" t="s">
        <v>1215</v>
      </c>
      <c r="W222" s="38"/>
      <c r="X222" s="38"/>
      <c r="Y222" s="38"/>
      <c r="Z222" s="38"/>
    </row>
    <row r="223" ht="15.75" customHeight="1">
      <c r="A223" s="38">
        <v>2016.0</v>
      </c>
      <c r="B223" s="38">
        <v>496.0</v>
      </c>
      <c r="C223" s="38">
        <v>138038.0</v>
      </c>
      <c r="D223" s="38" t="s">
        <v>82</v>
      </c>
      <c r="E223" s="38" t="s">
        <v>82</v>
      </c>
      <c r="F223" s="38">
        <v>4.0</v>
      </c>
      <c r="G223" s="38">
        <v>11.0</v>
      </c>
      <c r="H223" s="38"/>
      <c r="I223" s="40">
        <v>42484.479166666664</v>
      </c>
      <c r="J223" s="38" t="s">
        <v>40</v>
      </c>
      <c r="K223" s="38">
        <v>95.0</v>
      </c>
      <c r="L223" s="38">
        <v>9610.0</v>
      </c>
      <c r="M223" s="38" t="s">
        <v>23</v>
      </c>
      <c r="N223" s="38" t="s">
        <v>23</v>
      </c>
      <c r="O223" s="38" t="s">
        <v>35</v>
      </c>
      <c r="P223" s="38">
        <v>33633.0</v>
      </c>
      <c r="Q223" s="38"/>
      <c r="R223" s="38">
        <v>51.0</v>
      </c>
      <c r="S223" s="38"/>
      <c r="T223" s="38"/>
      <c r="U223" s="38" t="s">
        <v>835</v>
      </c>
      <c r="V223" s="38" t="s">
        <v>1215</v>
      </c>
      <c r="W223" s="38"/>
      <c r="X223" s="38"/>
      <c r="Y223" s="38"/>
      <c r="Z223" s="38"/>
    </row>
    <row r="224" ht="15.75" customHeight="1">
      <c r="A224" s="38">
        <v>2016.0</v>
      </c>
      <c r="B224" s="38">
        <v>497.0</v>
      </c>
      <c r="C224" s="38">
        <v>214831.0</v>
      </c>
      <c r="D224" s="38" t="s">
        <v>82</v>
      </c>
      <c r="E224" s="38" t="s">
        <v>82</v>
      </c>
      <c r="F224" s="38">
        <v>4.0</v>
      </c>
      <c r="G224" s="38">
        <v>14.0</v>
      </c>
      <c r="H224" s="38"/>
      <c r="I224" s="40">
        <v>42484.541666666664</v>
      </c>
      <c r="J224" s="38" t="s">
        <v>40</v>
      </c>
      <c r="K224" s="38">
        <v>72.0</v>
      </c>
      <c r="L224" s="38">
        <v>4285.0</v>
      </c>
      <c r="M224" s="38" t="s">
        <v>23</v>
      </c>
      <c r="N224" s="38" t="s">
        <v>23</v>
      </c>
      <c r="O224" s="38" t="s">
        <v>814</v>
      </c>
      <c r="P224" s="38">
        <v>33656.0</v>
      </c>
      <c r="Q224" s="38"/>
      <c r="R224" s="38">
        <v>37.0</v>
      </c>
      <c r="S224" s="38"/>
      <c r="T224" s="38"/>
      <c r="U224" s="38" t="s">
        <v>972</v>
      </c>
      <c r="V224" s="38" t="s">
        <v>1215</v>
      </c>
      <c r="W224" s="38"/>
      <c r="X224" s="38"/>
      <c r="Y224" s="38"/>
      <c r="Z224" s="38"/>
    </row>
    <row r="225" ht="15.75" customHeight="1">
      <c r="A225" s="38">
        <v>2016.0</v>
      </c>
      <c r="B225" s="38">
        <v>498.0</v>
      </c>
      <c r="C225" s="38">
        <v>211859.0</v>
      </c>
      <c r="D225" s="38" t="s">
        <v>82</v>
      </c>
      <c r="E225" s="38" t="s">
        <v>82</v>
      </c>
      <c r="F225" s="38">
        <v>4.0</v>
      </c>
      <c r="G225" s="38">
        <v>6.0</v>
      </c>
      <c r="H225" s="38"/>
      <c r="I225" s="40">
        <v>42489.510416666664</v>
      </c>
      <c r="J225" s="38" t="s">
        <v>40</v>
      </c>
      <c r="K225" s="38">
        <v>80.0</v>
      </c>
      <c r="L225" s="38">
        <v>5400.0</v>
      </c>
      <c r="M225" s="38" t="s">
        <v>23</v>
      </c>
      <c r="N225" s="38" t="s">
        <v>40</v>
      </c>
      <c r="O225" s="38" t="s">
        <v>814</v>
      </c>
      <c r="P225" s="38">
        <v>33655.0</v>
      </c>
      <c r="Q225" s="38"/>
      <c r="R225" s="38">
        <v>41.0</v>
      </c>
      <c r="S225" s="38"/>
      <c r="T225" s="38"/>
      <c r="U225" s="38" t="s">
        <v>833</v>
      </c>
      <c r="V225" s="38" t="s">
        <v>1221</v>
      </c>
      <c r="W225" s="38"/>
      <c r="X225" s="38"/>
      <c r="Y225" s="38"/>
      <c r="Z225" s="38"/>
    </row>
    <row r="226" ht="15.75" customHeight="1">
      <c r="A226" s="38">
        <v>2016.0</v>
      </c>
      <c r="B226" s="38">
        <v>499.0</v>
      </c>
      <c r="C226" s="38">
        <v>105131.0</v>
      </c>
      <c r="D226" s="38" t="s">
        <v>82</v>
      </c>
      <c r="E226" s="38" t="s">
        <v>82</v>
      </c>
      <c r="F226" s="38">
        <v>4.0</v>
      </c>
      <c r="G226" s="38">
        <v>8.0</v>
      </c>
      <c r="H226" s="38"/>
      <c r="I226" s="40">
        <v>42490.416666666664</v>
      </c>
      <c r="J226" s="38" t="s">
        <v>40</v>
      </c>
      <c r="K226" s="38">
        <v>86.0</v>
      </c>
      <c r="L226" s="38">
        <v>7650.0</v>
      </c>
      <c r="M226" s="38" t="s">
        <v>23</v>
      </c>
      <c r="N226" s="38" t="s">
        <v>23</v>
      </c>
      <c r="O226" s="38" t="s">
        <v>821</v>
      </c>
      <c r="P226" s="38">
        <v>33652.0</v>
      </c>
      <c r="Q226" s="38" t="s">
        <v>816</v>
      </c>
      <c r="R226" s="38">
        <v>44.0</v>
      </c>
      <c r="S226" s="38"/>
      <c r="T226" s="38"/>
      <c r="U226" s="38" t="s">
        <v>836</v>
      </c>
      <c r="V226" s="38" t="s">
        <v>1299</v>
      </c>
      <c r="W226" s="38"/>
      <c r="X226" s="38"/>
      <c r="Y226" s="38"/>
      <c r="Z226" s="38"/>
    </row>
    <row r="227" ht="15.75" customHeight="1">
      <c r="A227" s="38">
        <v>2016.0</v>
      </c>
      <c r="B227" s="38">
        <v>1661.0</v>
      </c>
      <c r="C227" s="38">
        <v>1534.0</v>
      </c>
      <c r="D227" s="38" t="s">
        <v>82</v>
      </c>
      <c r="E227" s="38" t="s">
        <v>82</v>
      </c>
      <c r="F227" s="38">
        <v>4.0</v>
      </c>
      <c r="G227" s="38">
        <v>10.0</v>
      </c>
      <c r="H227" s="38"/>
      <c r="I227" s="40">
        <v>42490.458333333336</v>
      </c>
      <c r="J227" s="38" t="s">
        <v>40</v>
      </c>
      <c r="K227" s="38">
        <v>74.0</v>
      </c>
      <c r="L227" s="38">
        <v>4400.0</v>
      </c>
      <c r="M227" s="38" t="s">
        <v>23</v>
      </c>
      <c r="N227" s="38" t="s">
        <v>23</v>
      </c>
      <c r="O227" s="38" t="s">
        <v>814</v>
      </c>
      <c r="P227" s="38">
        <v>33654.0</v>
      </c>
      <c r="Q227" s="38"/>
      <c r="R227" s="38">
        <v>38.0</v>
      </c>
      <c r="S227" s="38"/>
      <c r="T227" s="38"/>
      <c r="U227" s="38" t="s">
        <v>834</v>
      </c>
      <c r="V227" s="38" t="s">
        <v>1299</v>
      </c>
      <c r="W227" s="38"/>
      <c r="X227" s="38"/>
      <c r="Y227" s="38"/>
      <c r="Z227" s="38"/>
    </row>
    <row r="228" ht="15.75" customHeight="1">
      <c r="A228" s="38">
        <v>2016.0</v>
      </c>
      <c r="B228" s="38">
        <v>500.0</v>
      </c>
      <c r="C228" s="38">
        <v>222070.0</v>
      </c>
      <c r="D228" s="38" t="s">
        <v>82</v>
      </c>
      <c r="E228" s="38" t="s">
        <v>82</v>
      </c>
      <c r="F228" s="38">
        <v>4.0</v>
      </c>
      <c r="G228" s="38">
        <v>11.0</v>
      </c>
      <c r="H228" s="38"/>
      <c r="I228" s="40">
        <v>42490.510416666664</v>
      </c>
      <c r="J228" s="38" t="s">
        <v>40</v>
      </c>
      <c r="K228" s="38">
        <v>89.0</v>
      </c>
      <c r="L228" s="38">
        <v>6850.0</v>
      </c>
      <c r="M228" s="38" t="s">
        <v>23</v>
      </c>
      <c r="N228" s="38" t="s">
        <v>40</v>
      </c>
      <c r="O228" s="38" t="s">
        <v>35</v>
      </c>
      <c r="P228" s="38">
        <v>33653.0</v>
      </c>
      <c r="Q228" s="38"/>
      <c r="R228" s="38">
        <v>44.0</v>
      </c>
      <c r="S228" s="38"/>
      <c r="T228" s="38"/>
      <c r="U228" s="38" t="s">
        <v>835</v>
      </c>
      <c r="V228" s="38" t="s">
        <v>1299</v>
      </c>
      <c r="W228" s="38"/>
      <c r="X228" s="38"/>
      <c r="Y228" s="38"/>
      <c r="Z228" s="38"/>
    </row>
    <row r="229" ht="15.75" customHeight="1">
      <c r="A229" s="38">
        <v>2016.0</v>
      </c>
      <c r="B229" s="38">
        <v>1662.0</v>
      </c>
      <c r="C229" s="38">
        <v>172847.0</v>
      </c>
      <c r="D229" s="38" t="s">
        <v>82</v>
      </c>
      <c r="E229" s="38" t="s">
        <v>82</v>
      </c>
      <c r="F229" s="38">
        <v>4.0</v>
      </c>
      <c r="G229" s="38">
        <v>6.0</v>
      </c>
      <c r="H229" s="38"/>
      <c r="I229" s="40">
        <v>42493.520833333336</v>
      </c>
      <c r="J229" s="38" t="s">
        <v>40</v>
      </c>
      <c r="K229" s="38">
        <v>70.0</v>
      </c>
      <c r="L229" s="38">
        <v>3310.0</v>
      </c>
      <c r="M229" s="38" t="s">
        <v>23</v>
      </c>
      <c r="N229" s="38" t="s">
        <v>40</v>
      </c>
      <c r="O229" s="38" t="s">
        <v>814</v>
      </c>
      <c r="P229" s="38">
        <v>33672.0</v>
      </c>
      <c r="Q229" s="38"/>
      <c r="R229" s="38">
        <v>33.0</v>
      </c>
      <c r="S229" s="38"/>
      <c r="T229" s="38"/>
      <c r="U229" s="38" t="s">
        <v>833</v>
      </c>
      <c r="V229" s="38" t="s">
        <v>1224</v>
      </c>
      <c r="W229" s="38"/>
      <c r="X229" s="38"/>
      <c r="Y229" s="38"/>
      <c r="Z229" s="38"/>
    </row>
    <row r="230" ht="15.75" customHeight="1">
      <c r="A230" s="38">
        <v>2016.0</v>
      </c>
      <c r="B230" s="38">
        <v>1663.0</v>
      </c>
      <c r="C230" s="38">
        <v>174879.0</v>
      </c>
      <c r="D230" s="38" t="s">
        <v>82</v>
      </c>
      <c r="E230" s="38" t="s">
        <v>82</v>
      </c>
      <c r="F230" s="38">
        <v>4.0</v>
      </c>
      <c r="G230" s="38">
        <v>11.0</v>
      </c>
      <c r="H230" s="38"/>
      <c r="I230" s="40">
        <v>42496.385416666664</v>
      </c>
      <c r="J230" s="38" t="s">
        <v>40</v>
      </c>
      <c r="K230" s="38">
        <v>75.0</v>
      </c>
      <c r="L230" s="38">
        <v>5000.0</v>
      </c>
      <c r="M230" s="38" t="s">
        <v>23</v>
      </c>
      <c r="N230" s="38" t="s">
        <v>23</v>
      </c>
      <c r="O230" s="38" t="s">
        <v>35</v>
      </c>
      <c r="P230" s="38">
        <v>33677.0</v>
      </c>
      <c r="Q230" s="38"/>
      <c r="R230" s="38">
        <v>40.0</v>
      </c>
      <c r="S230" s="38"/>
      <c r="T230" s="38"/>
      <c r="U230" s="38" t="s">
        <v>835</v>
      </c>
      <c r="V230" s="38" t="s">
        <v>1225</v>
      </c>
      <c r="W230" s="38"/>
      <c r="X230" s="38"/>
      <c r="Y230" s="38"/>
      <c r="Z230" s="38"/>
    </row>
    <row r="231" ht="15.75" customHeight="1">
      <c r="A231" s="38">
        <v>2016.0</v>
      </c>
      <c r="B231" s="38">
        <v>1664.0</v>
      </c>
      <c r="C231" s="38">
        <v>64254.0</v>
      </c>
      <c r="D231" s="38" t="s">
        <v>82</v>
      </c>
      <c r="E231" s="38" t="s">
        <v>82</v>
      </c>
      <c r="F231" s="38">
        <v>4.0</v>
      </c>
      <c r="G231" s="38">
        <v>14.0</v>
      </c>
      <c r="H231" s="38"/>
      <c r="I231" s="40">
        <v>42498.6875</v>
      </c>
      <c r="J231" s="38" t="s">
        <v>40</v>
      </c>
      <c r="K231" s="38">
        <v>75.0</v>
      </c>
      <c r="L231" s="38">
        <v>3950.0</v>
      </c>
      <c r="M231" s="38" t="s">
        <v>23</v>
      </c>
      <c r="N231" s="38" t="s">
        <v>23</v>
      </c>
      <c r="O231" s="38" t="s">
        <v>35</v>
      </c>
      <c r="P231" s="38">
        <v>33695.0</v>
      </c>
      <c r="Q231" s="38"/>
      <c r="R231" s="38">
        <v>37.0</v>
      </c>
      <c r="S231" s="38"/>
      <c r="T231" s="38"/>
      <c r="U231" s="38" t="s">
        <v>972</v>
      </c>
      <c r="V231" s="38" t="s">
        <v>1300</v>
      </c>
      <c r="W231" s="38"/>
      <c r="X231" s="38"/>
      <c r="Y231" s="38"/>
      <c r="Z231" s="38"/>
    </row>
    <row r="232" ht="15.75" customHeight="1">
      <c r="A232" s="24" t="s">
        <v>1217</v>
      </c>
      <c r="B232" s="42">
        <v>16655.0</v>
      </c>
      <c r="C232" s="38"/>
      <c r="D232" s="38" t="s">
        <v>82</v>
      </c>
      <c r="E232" s="38" t="s">
        <v>82</v>
      </c>
      <c r="F232" s="38">
        <v>4.0</v>
      </c>
      <c r="G232" s="38"/>
      <c r="H232" s="38"/>
      <c r="I232" s="39">
        <v>42503.0</v>
      </c>
      <c r="J232" s="38"/>
      <c r="K232" s="38">
        <v>75.0</v>
      </c>
      <c r="L232" s="38">
        <v>5300.0</v>
      </c>
      <c r="M232" s="38"/>
      <c r="N232" s="38"/>
      <c r="O232" s="38"/>
      <c r="P232" s="38"/>
      <c r="Q232" s="38"/>
      <c r="R232" s="38"/>
      <c r="S232" s="38"/>
      <c r="T232" s="38"/>
      <c r="U232" s="38" t="s">
        <v>834</v>
      </c>
      <c r="V232" s="38">
        <v>42503.0</v>
      </c>
      <c r="W232" s="38"/>
      <c r="X232" s="38"/>
      <c r="Y232" s="38"/>
      <c r="Z232" s="38"/>
    </row>
    <row r="233" ht="15.75" customHeight="1">
      <c r="A233" s="38">
        <v>2016.0</v>
      </c>
      <c r="B233" s="38">
        <v>1665.0</v>
      </c>
      <c r="C233" s="38">
        <v>129637.0</v>
      </c>
      <c r="D233" s="38" t="s">
        <v>82</v>
      </c>
      <c r="E233" s="38" t="s">
        <v>82</v>
      </c>
      <c r="F233" s="38">
        <v>4.0</v>
      </c>
      <c r="G233" s="38"/>
      <c r="H233" s="38" t="s">
        <v>84</v>
      </c>
      <c r="I233" s="40">
        <v>42504.354166666664</v>
      </c>
      <c r="J233" s="38" t="s">
        <v>21</v>
      </c>
      <c r="K233" s="38">
        <v>77.0</v>
      </c>
      <c r="L233" s="38">
        <v>4900.0</v>
      </c>
      <c r="M233" s="38" t="s">
        <v>23</v>
      </c>
      <c r="N233" s="38" t="s">
        <v>40</v>
      </c>
      <c r="O233" s="38" t="s">
        <v>35</v>
      </c>
      <c r="P233" s="38">
        <v>33714.0</v>
      </c>
      <c r="Q233" s="38"/>
      <c r="R233" s="38">
        <v>77.0</v>
      </c>
      <c r="S233" s="38"/>
      <c r="T233" s="38"/>
      <c r="U233" s="38"/>
      <c r="V233" s="38" t="s">
        <v>1228</v>
      </c>
      <c r="W233" s="38"/>
      <c r="X233" s="38"/>
      <c r="Y233" s="38"/>
      <c r="Z233" s="38"/>
    </row>
    <row r="234" ht="15.75" customHeight="1">
      <c r="A234" s="38">
        <v>2016.0</v>
      </c>
      <c r="B234" s="38">
        <v>1666.0</v>
      </c>
      <c r="C234" s="38">
        <v>210429.0</v>
      </c>
      <c r="D234" s="38" t="s">
        <v>82</v>
      </c>
      <c r="E234" s="38" t="s">
        <v>82</v>
      </c>
      <c r="F234" s="38">
        <v>4.0</v>
      </c>
      <c r="G234" s="38">
        <v>6.0</v>
      </c>
      <c r="H234" s="38"/>
      <c r="I234" s="40">
        <v>42505.4375</v>
      </c>
      <c r="J234" s="38" t="s">
        <v>40</v>
      </c>
      <c r="K234" s="38">
        <v>80.0</v>
      </c>
      <c r="L234" s="38">
        <v>5500.0</v>
      </c>
      <c r="M234" s="38" t="s">
        <v>23</v>
      </c>
      <c r="N234" s="38" t="s">
        <v>23</v>
      </c>
      <c r="O234" s="38" t="s">
        <v>821</v>
      </c>
      <c r="P234" s="38">
        <v>33733.0</v>
      </c>
      <c r="Q234" s="38"/>
      <c r="R234" s="38">
        <v>41.0</v>
      </c>
      <c r="S234" s="38"/>
      <c r="T234" s="38"/>
      <c r="U234" s="38" t="s">
        <v>833</v>
      </c>
      <c r="V234" s="38" t="s">
        <v>1229</v>
      </c>
      <c r="W234" s="38"/>
      <c r="X234" s="38"/>
      <c r="Y234" s="38"/>
      <c r="Z234" s="38"/>
    </row>
    <row r="235" ht="15.75" customHeight="1">
      <c r="A235" s="38">
        <v>2016.0</v>
      </c>
      <c r="B235" s="38">
        <v>1667.0</v>
      </c>
      <c r="C235" s="38">
        <v>160190.0</v>
      </c>
      <c r="D235" s="38" t="s">
        <v>82</v>
      </c>
      <c r="E235" s="38" t="s">
        <v>82</v>
      </c>
      <c r="F235" s="38">
        <v>4.0</v>
      </c>
      <c r="G235" s="38">
        <v>10.0</v>
      </c>
      <c r="H235" s="38"/>
      <c r="I235" s="40">
        <v>42510.479166666664</v>
      </c>
      <c r="J235" s="38" t="s">
        <v>40</v>
      </c>
      <c r="K235" s="38">
        <v>74.0</v>
      </c>
      <c r="L235" s="38">
        <v>4950.0</v>
      </c>
      <c r="M235" s="38" t="s">
        <v>23</v>
      </c>
      <c r="N235" s="38" t="s">
        <v>23</v>
      </c>
      <c r="O235" s="38" t="s">
        <v>814</v>
      </c>
      <c r="P235" s="38">
        <v>33788.0</v>
      </c>
      <c r="Q235" s="38"/>
      <c r="R235" s="38">
        <v>41.0</v>
      </c>
      <c r="S235" s="38"/>
      <c r="T235" s="38"/>
      <c r="U235" s="38" t="s">
        <v>834</v>
      </c>
      <c r="V235" s="38" t="s">
        <v>1232</v>
      </c>
      <c r="W235" s="38"/>
      <c r="X235" s="38"/>
      <c r="Y235" s="38"/>
      <c r="Z235" s="38"/>
    </row>
    <row r="236" ht="15.75" customHeight="1">
      <c r="A236" s="38">
        <v>2016.0</v>
      </c>
      <c r="B236" s="38">
        <v>1668.0</v>
      </c>
      <c r="C236" s="38">
        <v>154342.0</v>
      </c>
      <c r="D236" s="38" t="s">
        <v>82</v>
      </c>
      <c r="E236" s="38" t="s">
        <v>82</v>
      </c>
      <c r="F236" s="38">
        <v>4.0</v>
      </c>
      <c r="G236" s="38">
        <v>3.0</v>
      </c>
      <c r="H236" s="38"/>
      <c r="I236" s="40">
        <v>42510.833333333336</v>
      </c>
      <c r="J236" s="38" t="s">
        <v>40</v>
      </c>
      <c r="K236" s="38">
        <v>72.0</v>
      </c>
      <c r="L236" s="38">
        <v>3750.0</v>
      </c>
      <c r="M236" s="38" t="s">
        <v>23</v>
      </c>
      <c r="N236" s="38" t="s">
        <v>23</v>
      </c>
      <c r="O236" s="38" t="s">
        <v>821</v>
      </c>
      <c r="P236" s="38">
        <v>33789.0</v>
      </c>
      <c r="Q236" s="38"/>
      <c r="R236" s="38">
        <v>37.0</v>
      </c>
      <c r="S236" s="38"/>
      <c r="T236" s="38"/>
      <c r="U236" s="38" t="s">
        <v>1173</v>
      </c>
      <c r="V236" s="38" t="s">
        <v>1232</v>
      </c>
      <c r="W236" s="38"/>
      <c r="X236" s="38"/>
      <c r="Y236" s="38"/>
      <c r="Z236" s="38"/>
    </row>
    <row r="237" ht="15.75" customHeight="1">
      <c r="A237" s="38">
        <v>2016.0</v>
      </c>
      <c r="B237" s="38">
        <v>1669.0</v>
      </c>
      <c r="C237" s="38">
        <v>175028.0</v>
      </c>
      <c r="D237" s="38" t="s">
        <v>82</v>
      </c>
      <c r="E237" s="38" t="s">
        <v>82</v>
      </c>
      <c r="F237" s="38">
        <v>4.0</v>
      </c>
      <c r="G237" s="38">
        <v>10.0</v>
      </c>
      <c r="H237" s="38"/>
      <c r="I237" s="40">
        <v>42510.875</v>
      </c>
      <c r="J237" s="38" t="s">
        <v>40</v>
      </c>
      <c r="K237" s="38">
        <v>73.0</v>
      </c>
      <c r="L237" s="38">
        <v>4150.0</v>
      </c>
      <c r="M237" s="38" t="s">
        <v>23</v>
      </c>
      <c r="N237" s="38" t="s">
        <v>23</v>
      </c>
      <c r="O237" s="38" t="s">
        <v>35</v>
      </c>
      <c r="P237" s="38">
        <v>33791.0</v>
      </c>
      <c r="Q237" s="38"/>
      <c r="R237" s="38">
        <v>38.0</v>
      </c>
      <c r="S237" s="38"/>
      <c r="T237" s="38"/>
      <c r="U237" s="38" t="s">
        <v>834</v>
      </c>
      <c r="V237" s="38" t="s">
        <v>1232</v>
      </c>
      <c r="W237" s="38"/>
      <c r="X237" s="38"/>
      <c r="Y237" s="38"/>
      <c r="Z237" s="38"/>
    </row>
    <row r="238" ht="15.75" customHeight="1">
      <c r="A238" s="24" t="s">
        <v>1217</v>
      </c>
      <c r="B238" s="42">
        <v>16662.0</v>
      </c>
      <c r="C238" s="38"/>
      <c r="D238" s="38" t="s">
        <v>82</v>
      </c>
      <c r="E238" s="38" t="s">
        <v>82</v>
      </c>
      <c r="F238" s="38">
        <v>4.0</v>
      </c>
      <c r="G238" s="38"/>
      <c r="H238" s="38"/>
      <c r="I238" s="61">
        <v>42511.0</v>
      </c>
      <c r="J238" s="38"/>
      <c r="K238" s="38">
        <v>72.0</v>
      </c>
      <c r="L238" s="38">
        <v>4000.0</v>
      </c>
      <c r="M238" s="38"/>
      <c r="N238" s="38"/>
      <c r="O238" s="38"/>
      <c r="P238" s="38"/>
      <c r="Q238" s="38"/>
      <c r="R238" s="38"/>
      <c r="S238" s="38"/>
      <c r="T238" s="38"/>
      <c r="U238" s="38" t="s">
        <v>972</v>
      </c>
      <c r="V238" s="38">
        <v>42511.0</v>
      </c>
      <c r="W238" s="38"/>
      <c r="X238" s="38"/>
      <c r="Y238" s="38"/>
      <c r="Z238" s="38"/>
    </row>
    <row r="239" ht="15.75" customHeight="1">
      <c r="A239" s="24" t="s">
        <v>1217</v>
      </c>
      <c r="B239" s="42">
        <v>16663.0</v>
      </c>
      <c r="C239" s="38"/>
      <c r="D239" s="38" t="s">
        <v>82</v>
      </c>
      <c r="E239" s="38" t="s">
        <v>82</v>
      </c>
      <c r="F239" s="38">
        <v>4.0</v>
      </c>
      <c r="G239" s="38"/>
      <c r="H239" s="38"/>
      <c r="I239" s="61">
        <v>42511.0</v>
      </c>
      <c r="J239" s="38"/>
      <c r="K239" s="38">
        <v>72.0</v>
      </c>
      <c r="L239" s="38">
        <v>4100.0</v>
      </c>
      <c r="M239" s="38"/>
      <c r="N239" s="38"/>
      <c r="O239" s="38"/>
      <c r="P239" s="38"/>
      <c r="Q239" s="38"/>
      <c r="R239" s="38"/>
      <c r="S239" s="38"/>
      <c r="T239" s="38"/>
      <c r="U239" s="38" t="s">
        <v>972</v>
      </c>
      <c r="V239" s="38">
        <v>42511.0</v>
      </c>
      <c r="W239" s="38"/>
      <c r="X239" s="38"/>
      <c r="Y239" s="38"/>
      <c r="Z239" s="38"/>
    </row>
    <row r="240" ht="15.75" customHeight="1">
      <c r="A240" s="24" t="s">
        <v>1217</v>
      </c>
      <c r="B240" s="42">
        <v>16666.0</v>
      </c>
      <c r="C240" s="38"/>
      <c r="D240" s="38" t="s">
        <v>82</v>
      </c>
      <c r="E240" s="38" t="s">
        <v>82</v>
      </c>
      <c r="F240" s="38">
        <v>4.0</v>
      </c>
      <c r="G240" s="38"/>
      <c r="H240" s="38"/>
      <c r="I240" s="61">
        <v>42515.0</v>
      </c>
      <c r="J240" s="38"/>
      <c r="K240" s="38">
        <v>71.0</v>
      </c>
      <c r="L240" s="38">
        <v>4650.0</v>
      </c>
      <c r="M240" s="38"/>
      <c r="N240" s="38"/>
      <c r="O240" s="38"/>
      <c r="P240" s="38"/>
      <c r="Q240" s="38"/>
      <c r="R240" s="38"/>
      <c r="S240" s="38"/>
      <c r="T240" s="38"/>
      <c r="U240" s="38" t="s">
        <v>834</v>
      </c>
      <c r="V240" s="38">
        <v>42515.0</v>
      </c>
      <c r="W240" s="38"/>
      <c r="X240" s="38"/>
      <c r="Y240" s="38"/>
      <c r="Z240" s="38"/>
    </row>
    <row r="241" ht="15.75" customHeight="1">
      <c r="A241" s="24" t="s">
        <v>1217</v>
      </c>
      <c r="B241" s="42">
        <v>16667.0</v>
      </c>
      <c r="C241" s="38"/>
      <c r="D241" s="38" t="s">
        <v>82</v>
      </c>
      <c r="E241" s="38" t="s">
        <v>82</v>
      </c>
      <c r="F241" s="38">
        <v>4.0</v>
      </c>
      <c r="G241" s="38"/>
      <c r="H241" s="38"/>
      <c r="I241" s="61">
        <v>42515.0</v>
      </c>
      <c r="J241" s="38"/>
      <c r="K241" s="38">
        <v>73.0</v>
      </c>
      <c r="L241" s="38">
        <v>4600.0</v>
      </c>
      <c r="M241" s="38"/>
      <c r="N241" s="38"/>
      <c r="O241" s="38"/>
      <c r="P241" s="38"/>
      <c r="Q241" s="38"/>
      <c r="R241" s="38"/>
      <c r="S241" s="38"/>
      <c r="T241" s="38"/>
      <c r="U241" s="38" t="s">
        <v>1301</v>
      </c>
      <c r="V241" s="38">
        <v>42515.0</v>
      </c>
      <c r="W241" s="38"/>
      <c r="X241" s="38"/>
      <c r="Y241" s="38"/>
      <c r="Z241" s="38"/>
    </row>
    <row r="242" ht="15.75" customHeight="1">
      <c r="A242" s="24" t="s">
        <v>1217</v>
      </c>
      <c r="B242" s="42">
        <v>16669.0</v>
      </c>
      <c r="C242" s="38"/>
      <c r="D242" s="38" t="s">
        <v>82</v>
      </c>
      <c r="E242" s="38" t="s">
        <v>82</v>
      </c>
      <c r="F242" s="38">
        <v>4.0</v>
      </c>
      <c r="G242" s="38"/>
      <c r="H242" s="38"/>
      <c r="I242" s="61">
        <v>42517.0</v>
      </c>
      <c r="J242" s="24"/>
      <c r="K242" s="38">
        <v>77.0</v>
      </c>
      <c r="L242" s="38">
        <v>5000.0</v>
      </c>
      <c r="M242" s="38"/>
      <c r="N242" s="38"/>
      <c r="O242" s="38"/>
      <c r="P242" s="38"/>
      <c r="Q242" s="38"/>
      <c r="R242" s="38"/>
      <c r="S242" s="38"/>
      <c r="T242" s="38"/>
      <c r="U242" s="38" t="s">
        <v>834</v>
      </c>
      <c r="V242" s="38">
        <v>42517.0</v>
      </c>
      <c r="W242" s="38"/>
      <c r="X242" s="38"/>
      <c r="Y242" s="38"/>
      <c r="Z242" s="38"/>
    </row>
    <row r="243" ht="15.75" customHeight="1">
      <c r="A243" s="38">
        <v>2016.0</v>
      </c>
      <c r="B243" s="38">
        <v>1671.0</v>
      </c>
      <c r="C243" s="38">
        <v>195369.0</v>
      </c>
      <c r="D243" s="38" t="s">
        <v>82</v>
      </c>
      <c r="E243" s="38" t="s">
        <v>82</v>
      </c>
      <c r="F243" s="38">
        <v>4.0</v>
      </c>
      <c r="G243" s="38">
        <v>10.0</v>
      </c>
      <c r="H243" s="38"/>
      <c r="I243" s="40">
        <v>42518.541666666664</v>
      </c>
      <c r="J243" s="38" t="s">
        <v>40</v>
      </c>
      <c r="K243" s="38">
        <v>72.0</v>
      </c>
      <c r="L243" s="38">
        <v>5300.0</v>
      </c>
      <c r="M243" s="38" t="s">
        <v>23</v>
      </c>
      <c r="N243" s="38" t="s">
        <v>40</v>
      </c>
      <c r="O243" s="38" t="s">
        <v>821</v>
      </c>
      <c r="P243" s="38">
        <v>34214.0</v>
      </c>
      <c r="Q243" s="38" t="s">
        <v>816</v>
      </c>
      <c r="R243" s="38">
        <v>37.0</v>
      </c>
      <c r="S243" s="38"/>
      <c r="T243" s="38"/>
      <c r="U243" s="38" t="s">
        <v>834</v>
      </c>
      <c r="V243" s="38" t="s">
        <v>1240</v>
      </c>
      <c r="W243" s="38"/>
      <c r="X243" s="38"/>
      <c r="Y243" s="38"/>
      <c r="Z243" s="38"/>
    </row>
    <row r="244" ht="15.75" customHeight="1">
      <c r="A244" s="24" t="s">
        <v>1217</v>
      </c>
      <c r="B244" s="42">
        <v>16670.0</v>
      </c>
      <c r="C244" s="38"/>
      <c r="D244" s="38" t="s">
        <v>82</v>
      </c>
      <c r="E244" s="38" t="s">
        <v>82</v>
      </c>
      <c r="F244" s="38">
        <v>4.0</v>
      </c>
      <c r="G244" s="38"/>
      <c r="H244" s="38"/>
      <c r="I244" s="61">
        <v>42519.0</v>
      </c>
      <c r="J244" s="38"/>
      <c r="K244" s="38">
        <v>76.0</v>
      </c>
      <c r="L244" s="38">
        <v>4750.0</v>
      </c>
      <c r="M244" s="38"/>
      <c r="N244" s="38"/>
      <c r="O244" s="38"/>
      <c r="P244" s="38"/>
      <c r="Q244" s="38"/>
      <c r="R244" s="38"/>
      <c r="S244" s="38"/>
      <c r="T244" s="38"/>
      <c r="U244" s="38" t="s">
        <v>834</v>
      </c>
      <c r="V244" s="38">
        <v>42519.0</v>
      </c>
      <c r="W244" s="38"/>
      <c r="X244" s="38"/>
      <c r="Y244" s="38"/>
      <c r="Z244" s="38"/>
    </row>
    <row r="245" ht="15.75" customHeight="1">
      <c r="A245" s="38">
        <v>2016.0</v>
      </c>
      <c r="B245" s="38">
        <v>1672.0</v>
      </c>
      <c r="C245" s="38">
        <v>201537.0</v>
      </c>
      <c r="D245" s="38" t="s">
        <v>82</v>
      </c>
      <c r="E245" s="38" t="s">
        <v>82</v>
      </c>
      <c r="F245" s="38">
        <v>4.0</v>
      </c>
      <c r="G245" s="38"/>
      <c r="H245" s="38" t="s">
        <v>88</v>
      </c>
      <c r="I245" s="40">
        <v>42519.416666666664</v>
      </c>
      <c r="J245" s="38" t="s">
        <v>21</v>
      </c>
      <c r="K245" s="38">
        <v>71.0</v>
      </c>
      <c r="L245" s="38">
        <v>4200.0</v>
      </c>
      <c r="M245" s="38" t="s">
        <v>23</v>
      </c>
      <c r="N245" s="38" t="s">
        <v>40</v>
      </c>
      <c r="O245" s="38" t="s">
        <v>821</v>
      </c>
      <c r="P245" s="38">
        <v>33923.0</v>
      </c>
      <c r="Q245" s="38"/>
      <c r="R245" s="38">
        <v>39.0</v>
      </c>
      <c r="S245" s="38"/>
      <c r="T245" s="38"/>
      <c r="U245" s="38"/>
      <c r="V245" s="38" t="s">
        <v>1242</v>
      </c>
      <c r="W245" s="38"/>
      <c r="X245" s="38"/>
      <c r="Y245" s="38"/>
      <c r="Z245" s="38"/>
    </row>
    <row r="246" ht="15.75" customHeight="1">
      <c r="A246" s="24" t="s">
        <v>1217</v>
      </c>
      <c r="B246" s="42">
        <v>16673.0</v>
      </c>
      <c r="C246" s="38"/>
      <c r="D246" s="38" t="s">
        <v>82</v>
      </c>
      <c r="E246" s="38" t="s">
        <v>82</v>
      </c>
      <c r="F246" s="38">
        <v>4.0</v>
      </c>
      <c r="G246" s="38"/>
      <c r="H246" s="38"/>
      <c r="I246" s="61">
        <v>42522.0</v>
      </c>
      <c r="J246" s="24"/>
      <c r="K246" s="38">
        <v>75.0</v>
      </c>
      <c r="L246" s="38">
        <v>4850.0</v>
      </c>
      <c r="M246" s="38"/>
      <c r="N246" s="38"/>
      <c r="O246" s="38"/>
      <c r="P246" s="38"/>
      <c r="Q246" s="38"/>
      <c r="R246" s="38"/>
      <c r="S246" s="38"/>
      <c r="T246" s="38"/>
      <c r="U246" s="38" t="s">
        <v>972</v>
      </c>
      <c r="V246" s="38">
        <v>42522.0</v>
      </c>
      <c r="W246" s="38"/>
      <c r="X246" s="38"/>
      <c r="Y246" s="38"/>
      <c r="Z246" s="38"/>
    </row>
    <row r="247" ht="15.75" customHeight="1">
      <c r="A247" s="38">
        <v>2016.0</v>
      </c>
      <c r="B247" s="38">
        <v>1673.0</v>
      </c>
      <c r="C247" s="38">
        <v>38984.0</v>
      </c>
      <c r="D247" s="38" t="s">
        <v>82</v>
      </c>
      <c r="E247" s="38" t="s">
        <v>82</v>
      </c>
      <c r="F247" s="38">
        <v>4.0</v>
      </c>
      <c r="G247" s="38">
        <v>9.0</v>
      </c>
      <c r="H247" s="38"/>
      <c r="I247" s="40">
        <v>42524.5625</v>
      </c>
      <c r="J247" s="38" t="s">
        <v>40</v>
      </c>
      <c r="K247" s="38">
        <v>75.0</v>
      </c>
      <c r="L247" s="38">
        <v>4500.0</v>
      </c>
      <c r="M247" s="38" t="s">
        <v>23</v>
      </c>
      <c r="N247" s="38" t="s">
        <v>23</v>
      </c>
      <c r="O247" s="38" t="s">
        <v>821</v>
      </c>
      <c r="P247" s="38">
        <v>34010.0</v>
      </c>
      <c r="Q247" s="38"/>
      <c r="R247" s="38">
        <v>39.0</v>
      </c>
      <c r="S247" s="38"/>
      <c r="T247" s="38"/>
      <c r="U247" s="38" t="s">
        <v>974</v>
      </c>
      <c r="V247" s="38" t="s">
        <v>1245</v>
      </c>
      <c r="W247" s="38"/>
      <c r="X247" s="38"/>
      <c r="Y247" s="38"/>
      <c r="Z247" s="38"/>
    </row>
    <row r="248" ht="15.75" customHeight="1">
      <c r="A248" s="24" t="s">
        <v>1217</v>
      </c>
      <c r="B248" s="42">
        <v>16677.0</v>
      </c>
      <c r="C248" s="38"/>
      <c r="D248" s="38" t="s">
        <v>82</v>
      </c>
      <c r="E248" s="38" t="s">
        <v>82</v>
      </c>
      <c r="F248" s="38">
        <v>4.0</v>
      </c>
      <c r="G248" s="38"/>
      <c r="H248" s="38"/>
      <c r="I248" s="61">
        <v>42526.0</v>
      </c>
      <c r="J248" s="24"/>
      <c r="K248" s="38">
        <v>70.0</v>
      </c>
      <c r="L248" s="38">
        <v>4950.0</v>
      </c>
      <c r="M248" s="38"/>
      <c r="N248" s="38"/>
      <c r="O248" s="38"/>
      <c r="P248" s="38"/>
      <c r="Q248" s="38"/>
      <c r="R248" s="38"/>
      <c r="S248" s="38"/>
      <c r="T248" s="38"/>
      <c r="U248" s="38" t="s">
        <v>835</v>
      </c>
      <c r="V248" s="38">
        <v>42526.0</v>
      </c>
      <c r="W248" s="38"/>
      <c r="X248" s="38"/>
      <c r="Y248" s="38"/>
      <c r="Z248" s="38"/>
    </row>
    <row r="249" ht="15.75" customHeight="1">
      <c r="A249" s="24" t="s">
        <v>1217</v>
      </c>
      <c r="B249" s="42">
        <v>16679.0</v>
      </c>
      <c r="C249" s="38"/>
      <c r="D249" s="38" t="s">
        <v>82</v>
      </c>
      <c r="E249" s="38" t="s">
        <v>82</v>
      </c>
      <c r="F249" s="38">
        <v>4.0</v>
      </c>
      <c r="G249" s="38"/>
      <c r="H249" s="38"/>
      <c r="I249" s="39">
        <v>42528.0</v>
      </c>
      <c r="J249" s="38"/>
      <c r="K249" s="38">
        <v>72.0</v>
      </c>
      <c r="L249" s="38">
        <v>4100.0</v>
      </c>
      <c r="M249" s="38"/>
      <c r="N249" s="38"/>
      <c r="O249" s="38"/>
      <c r="P249" s="38"/>
      <c r="Q249" s="38"/>
      <c r="R249" s="38"/>
      <c r="S249" s="38"/>
      <c r="T249" s="38"/>
      <c r="U249" s="38" t="s">
        <v>972</v>
      </c>
      <c r="V249" s="38">
        <v>42528.0</v>
      </c>
      <c r="W249" s="38"/>
      <c r="X249" s="38"/>
      <c r="Y249" s="38"/>
      <c r="Z249" s="38"/>
    </row>
    <row r="250" ht="15.75" customHeight="1">
      <c r="A250" s="38">
        <v>2016.0</v>
      </c>
      <c r="B250" s="38">
        <v>1674.0</v>
      </c>
      <c r="C250" s="38">
        <v>168630.0</v>
      </c>
      <c r="D250" s="38" t="s">
        <v>82</v>
      </c>
      <c r="E250" s="38" t="s">
        <v>82</v>
      </c>
      <c r="F250" s="38">
        <v>4.0</v>
      </c>
      <c r="G250" s="38">
        <v>10.0</v>
      </c>
      <c r="H250" s="38"/>
      <c r="I250" s="40">
        <v>42531.4375</v>
      </c>
      <c r="J250" s="38" t="s">
        <v>40</v>
      </c>
      <c r="K250" s="38">
        <v>68.0</v>
      </c>
      <c r="L250" s="38">
        <v>4000.0</v>
      </c>
      <c r="M250" s="38" t="s">
        <v>23</v>
      </c>
      <c r="N250" s="38" t="s">
        <v>23</v>
      </c>
      <c r="O250" s="38" t="s">
        <v>821</v>
      </c>
      <c r="P250" s="38">
        <v>34163.0</v>
      </c>
      <c r="Q250" s="38"/>
      <c r="R250" s="38">
        <v>38.0</v>
      </c>
      <c r="S250" s="38"/>
      <c r="T250" s="38"/>
      <c r="U250" s="38" t="s">
        <v>834</v>
      </c>
      <c r="V250" s="38" t="s">
        <v>1255</v>
      </c>
      <c r="W250" s="38"/>
      <c r="X250" s="38"/>
      <c r="Y250" s="38"/>
      <c r="Z250" s="38"/>
    </row>
    <row r="251" ht="15.75" customHeight="1">
      <c r="A251" s="38">
        <v>2016.0</v>
      </c>
      <c r="B251" s="38">
        <v>1675.0</v>
      </c>
      <c r="C251" s="38">
        <v>166785.0</v>
      </c>
      <c r="D251" s="38" t="s">
        <v>82</v>
      </c>
      <c r="E251" s="38" t="s">
        <v>82</v>
      </c>
      <c r="F251" s="38">
        <v>4.0</v>
      </c>
      <c r="G251" s="38">
        <v>11.0</v>
      </c>
      <c r="H251" s="38"/>
      <c r="I251" s="40">
        <v>42531.71527777778</v>
      </c>
      <c r="J251" s="38" t="s">
        <v>40</v>
      </c>
      <c r="K251" s="38">
        <v>71.0</v>
      </c>
      <c r="L251" s="38">
        <v>3700.0</v>
      </c>
      <c r="M251" s="38" t="s">
        <v>23</v>
      </c>
      <c r="N251" s="38" t="s">
        <v>23</v>
      </c>
      <c r="O251" s="38" t="s">
        <v>821</v>
      </c>
      <c r="P251" s="38">
        <v>34190.0</v>
      </c>
      <c r="Q251" s="38"/>
      <c r="R251" s="38">
        <v>36.0</v>
      </c>
      <c r="S251" s="38"/>
      <c r="T251" s="38"/>
      <c r="U251" s="38" t="s">
        <v>835</v>
      </c>
      <c r="V251" s="38" t="s">
        <v>1255</v>
      </c>
      <c r="W251" s="38"/>
      <c r="X251" s="38"/>
      <c r="Y251" s="38"/>
      <c r="Z251" s="38"/>
    </row>
    <row r="252" ht="15.75" customHeight="1">
      <c r="A252" s="24" t="s">
        <v>1217</v>
      </c>
      <c r="B252" s="42">
        <v>16993.0</v>
      </c>
      <c r="C252" s="38"/>
      <c r="D252" s="38" t="s">
        <v>82</v>
      </c>
      <c r="E252" s="38" t="s">
        <v>82</v>
      </c>
      <c r="F252" s="38">
        <v>4.0</v>
      </c>
      <c r="G252" s="38"/>
      <c r="H252" s="38"/>
      <c r="I252" s="40">
        <v>42532.0</v>
      </c>
      <c r="J252" s="38"/>
      <c r="K252" s="38">
        <v>77.0</v>
      </c>
      <c r="L252" s="38">
        <v>5450.0</v>
      </c>
      <c r="M252" s="38"/>
      <c r="N252" s="38"/>
      <c r="O252" s="38"/>
      <c r="P252" s="38"/>
      <c r="Q252" s="38"/>
      <c r="R252" s="38"/>
      <c r="S252" s="38"/>
      <c r="T252" s="38"/>
      <c r="U252" s="38" t="s">
        <v>972</v>
      </c>
      <c r="V252" s="38">
        <v>42532.0</v>
      </c>
      <c r="W252" s="38"/>
      <c r="X252" s="38"/>
      <c r="Y252" s="38"/>
      <c r="Z252" s="38"/>
    </row>
    <row r="253" ht="15.75" customHeight="1">
      <c r="A253" s="38">
        <v>2016.0</v>
      </c>
      <c r="B253" s="38">
        <v>1677.0</v>
      </c>
      <c r="C253" s="38">
        <v>173489.0</v>
      </c>
      <c r="D253" s="38" t="s">
        <v>82</v>
      </c>
      <c r="E253" s="38" t="s">
        <v>82</v>
      </c>
      <c r="F253" s="38">
        <v>4.0</v>
      </c>
      <c r="G253" s="38">
        <v>10.0</v>
      </c>
      <c r="H253" s="38"/>
      <c r="I253" s="40">
        <v>42535.6875</v>
      </c>
      <c r="J253" s="38" t="s">
        <v>40</v>
      </c>
      <c r="K253" s="38">
        <v>70.0</v>
      </c>
      <c r="L253" s="38">
        <v>4650.0</v>
      </c>
      <c r="M253" s="38" t="s">
        <v>23</v>
      </c>
      <c r="N253" s="38" t="s">
        <v>35</v>
      </c>
      <c r="O253" s="38" t="s">
        <v>35</v>
      </c>
      <c r="P253" s="38">
        <v>34266.0</v>
      </c>
      <c r="Q253" s="38"/>
      <c r="R253" s="38">
        <v>36.0</v>
      </c>
      <c r="S253" s="38"/>
      <c r="T253" s="38"/>
      <c r="U253" s="38" t="s">
        <v>834</v>
      </c>
      <c r="V253" s="38" t="s">
        <v>1260</v>
      </c>
      <c r="W253" s="38"/>
      <c r="X253" s="38"/>
      <c r="Y253" s="38"/>
      <c r="Z253" s="38"/>
    </row>
    <row r="254" ht="15.75" customHeight="1">
      <c r="A254" s="38">
        <v>2016.0</v>
      </c>
      <c r="B254" s="38">
        <v>1676.0</v>
      </c>
      <c r="C254" s="38">
        <v>23382.0</v>
      </c>
      <c r="D254" s="38" t="s">
        <v>82</v>
      </c>
      <c r="E254" s="38" t="s">
        <v>82</v>
      </c>
      <c r="F254" s="38">
        <v>4.0</v>
      </c>
      <c r="G254" s="38">
        <v>6.0</v>
      </c>
      <c r="H254" s="38"/>
      <c r="I254" s="40">
        <v>42535.75</v>
      </c>
      <c r="J254" s="38" t="s">
        <v>40</v>
      </c>
      <c r="K254" s="38">
        <v>68.0</v>
      </c>
      <c r="L254" s="38">
        <v>4350.0</v>
      </c>
      <c r="M254" s="38" t="s">
        <v>23</v>
      </c>
      <c r="N254" s="38" t="s">
        <v>23</v>
      </c>
      <c r="O254" s="38" t="s">
        <v>821</v>
      </c>
      <c r="P254" s="38">
        <v>34265.0</v>
      </c>
      <c r="Q254" s="38"/>
      <c r="R254" s="38">
        <v>34.0</v>
      </c>
      <c r="S254" s="38"/>
      <c r="T254" s="38"/>
      <c r="U254" s="38" t="s">
        <v>833</v>
      </c>
      <c r="V254" s="38" t="s">
        <v>1260</v>
      </c>
      <c r="W254" s="38"/>
      <c r="X254" s="38"/>
      <c r="Y254" s="38"/>
      <c r="Z254" s="38"/>
    </row>
    <row r="255" ht="15.75" customHeight="1">
      <c r="A255" s="38">
        <v>2016.0</v>
      </c>
      <c r="B255" s="38">
        <v>1678.0</v>
      </c>
      <c r="C255" s="38">
        <v>158063.0</v>
      </c>
      <c r="D255" s="38" t="s">
        <v>82</v>
      </c>
      <c r="E255" s="38" t="s">
        <v>82</v>
      </c>
      <c r="F255" s="38">
        <v>4.0</v>
      </c>
      <c r="G255" s="38">
        <v>6.0</v>
      </c>
      <c r="H255" s="38"/>
      <c r="I255" s="40">
        <v>42540.604166666664</v>
      </c>
      <c r="J255" s="38" t="s">
        <v>40</v>
      </c>
      <c r="K255" s="38">
        <v>80.0</v>
      </c>
      <c r="L255" s="38">
        <v>5500.0</v>
      </c>
      <c r="M255" s="38" t="s">
        <v>23</v>
      </c>
      <c r="N255" s="38" t="s">
        <v>35</v>
      </c>
      <c r="O255" s="38" t="s">
        <v>821</v>
      </c>
      <c r="P255" s="38">
        <v>34307.0</v>
      </c>
      <c r="Q255" s="38"/>
      <c r="R255" s="38">
        <v>42.0</v>
      </c>
      <c r="S255" s="38"/>
      <c r="T255" s="38"/>
      <c r="U255" s="38" t="s">
        <v>833</v>
      </c>
      <c r="V255" s="38" t="s">
        <v>1302</v>
      </c>
      <c r="W255" s="38"/>
      <c r="X255" s="38"/>
      <c r="Y255" s="38"/>
      <c r="Z255" s="38"/>
    </row>
    <row r="256" ht="15.75" customHeight="1">
      <c r="A256" s="38">
        <v>2016.0</v>
      </c>
      <c r="B256" s="38">
        <v>1679.0</v>
      </c>
      <c r="C256" s="38">
        <v>136775.0</v>
      </c>
      <c r="D256" s="38" t="s">
        <v>82</v>
      </c>
      <c r="E256" s="38" t="s">
        <v>82</v>
      </c>
      <c r="F256" s="38">
        <v>4.0</v>
      </c>
      <c r="G256" s="38">
        <v>10.0</v>
      </c>
      <c r="H256" s="38"/>
      <c r="I256" s="40">
        <v>42545.75</v>
      </c>
      <c r="J256" s="38" t="s">
        <v>40</v>
      </c>
      <c r="K256" s="38">
        <v>67.0</v>
      </c>
      <c r="L256" s="38">
        <v>3250.0</v>
      </c>
      <c r="M256" s="38" t="s">
        <v>23</v>
      </c>
      <c r="N256" s="38" t="s">
        <v>35</v>
      </c>
      <c r="O256" s="38" t="s">
        <v>814</v>
      </c>
      <c r="P256" s="38">
        <v>34387.0</v>
      </c>
      <c r="Q256" s="38"/>
      <c r="R256" s="38">
        <v>34.0</v>
      </c>
      <c r="S256" s="38"/>
      <c r="T256" s="38"/>
      <c r="U256" s="38" t="s">
        <v>834</v>
      </c>
      <c r="V256" s="38" t="s">
        <v>1265</v>
      </c>
      <c r="W256" s="38"/>
      <c r="X256" s="38"/>
      <c r="Y256" s="38"/>
      <c r="Z256" s="38"/>
    </row>
    <row r="257" ht="15.75" customHeight="1">
      <c r="A257" s="38">
        <v>2016.0</v>
      </c>
      <c r="B257" s="38">
        <v>1680.0</v>
      </c>
      <c r="C257" s="38">
        <v>217543.0</v>
      </c>
      <c r="D257" s="38" t="s">
        <v>82</v>
      </c>
      <c r="E257" s="38" t="s">
        <v>82</v>
      </c>
      <c r="F257" s="38">
        <v>4.0</v>
      </c>
      <c r="G257" s="38">
        <v>14.0</v>
      </c>
      <c r="H257" s="38"/>
      <c r="I257" s="40">
        <v>42549.854166666664</v>
      </c>
      <c r="J257" s="38" t="s">
        <v>40</v>
      </c>
      <c r="K257" s="38">
        <v>76.0</v>
      </c>
      <c r="L257" s="38">
        <v>4200.0</v>
      </c>
      <c r="M257" s="38" t="s">
        <v>23</v>
      </c>
      <c r="N257" s="38" t="s">
        <v>35</v>
      </c>
      <c r="O257" s="38" t="s">
        <v>821</v>
      </c>
      <c r="P257" s="38">
        <v>34422.0</v>
      </c>
      <c r="Q257" s="38"/>
      <c r="R257" s="38">
        <v>36.0</v>
      </c>
      <c r="S257" s="38"/>
      <c r="T257" s="38"/>
      <c r="U257" s="38" t="s">
        <v>972</v>
      </c>
      <c r="V257" s="38" t="s">
        <v>1269</v>
      </c>
      <c r="W257" s="38"/>
      <c r="X257" s="38"/>
      <c r="Y257" s="38"/>
      <c r="Z257" s="38"/>
    </row>
    <row r="258" ht="15.75" customHeight="1">
      <c r="A258" s="24" t="s">
        <v>1217</v>
      </c>
      <c r="B258" s="42">
        <v>16989.0</v>
      </c>
      <c r="C258" s="38"/>
      <c r="D258" s="38" t="s">
        <v>82</v>
      </c>
      <c r="E258" s="38" t="s">
        <v>82</v>
      </c>
      <c r="F258" s="38">
        <v>4.0</v>
      </c>
      <c r="G258" s="38"/>
      <c r="H258" s="38"/>
      <c r="I258" s="40">
        <v>42556.0</v>
      </c>
      <c r="J258" s="38"/>
      <c r="K258" s="38">
        <v>82.0</v>
      </c>
      <c r="L258" s="38">
        <v>6000.0</v>
      </c>
      <c r="M258" s="38"/>
      <c r="N258" s="38"/>
      <c r="O258" s="38"/>
      <c r="P258" s="38"/>
      <c r="Q258" s="38"/>
      <c r="R258" s="38"/>
      <c r="S258" s="38"/>
      <c r="T258" s="38"/>
      <c r="U258" s="38" t="s">
        <v>972</v>
      </c>
      <c r="V258" s="38">
        <v>42556.0</v>
      </c>
      <c r="W258" s="38"/>
      <c r="X258" s="38"/>
      <c r="Y258" s="38"/>
      <c r="Z258" s="38"/>
    </row>
    <row r="259" ht="15.75" customHeight="1">
      <c r="A259" s="24" t="s">
        <v>1217</v>
      </c>
      <c r="B259" s="42">
        <v>17000.0</v>
      </c>
      <c r="C259" s="38"/>
      <c r="D259" s="38" t="s">
        <v>82</v>
      </c>
      <c r="E259" s="38" t="s">
        <v>82</v>
      </c>
      <c r="F259" s="38">
        <v>4.0</v>
      </c>
      <c r="G259" s="38"/>
      <c r="H259" s="38"/>
      <c r="I259" s="40">
        <v>42564.0</v>
      </c>
      <c r="J259" s="38"/>
      <c r="K259" s="38">
        <v>58.0</v>
      </c>
      <c r="L259" s="38">
        <v>2100.0</v>
      </c>
      <c r="M259" s="38"/>
      <c r="N259" s="38"/>
      <c r="O259" s="38"/>
      <c r="P259" s="38"/>
      <c r="Q259" s="38"/>
      <c r="R259" s="38"/>
      <c r="S259" s="38"/>
      <c r="T259" s="38"/>
      <c r="U259" s="38" t="s">
        <v>835</v>
      </c>
      <c r="V259" s="38">
        <v>42564.0</v>
      </c>
      <c r="W259" s="38"/>
      <c r="X259" s="38"/>
      <c r="Y259" s="38"/>
      <c r="Z259" s="38"/>
    </row>
    <row r="260" ht="15.75" customHeight="1">
      <c r="A260" s="38">
        <v>2016.0</v>
      </c>
      <c r="B260" s="38">
        <v>1681.0</v>
      </c>
      <c r="C260" s="38"/>
      <c r="D260" s="38" t="s">
        <v>82</v>
      </c>
      <c r="E260" s="38" t="s">
        <v>82</v>
      </c>
      <c r="F260" s="38">
        <v>4.0</v>
      </c>
      <c r="G260" s="38">
        <v>6.0</v>
      </c>
      <c r="H260" s="38"/>
      <c r="I260" s="40"/>
      <c r="J260" s="38"/>
      <c r="K260" s="38">
        <v>58.0</v>
      </c>
      <c r="L260" s="38">
        <v>2000.0</v>
      </c>
      <c r="M260" s="38"/>
      <c r="N260" s="38" t="s">
        <v>35</v>
      </c>
      <c r="O260" s="38"/>
      <c r="P260" s="38"/>
      <c r="Q260" s="38"/>
      <c r="R260" s="38"/>
      <c r="S260" s="38"/>
      <c r="T260" s="38"/>
      <c r="U260" s="38" t="s">
        <v>833</v>
      </c>
      <c r="V260" s="38">
        <v>42566.0</v>
      </c>
      <c r="W260" s="38"/>
      <c r="X260" s="38"/>
      <c r="Y260" s="38"/>
      <c r="Z260" s="38"/>
    </row>
    <row r="261" ht="15.75" customHeight="1">
      <c r="A261" s="38">
        <v>2016.0</v>
      </c>
      <c r="B261" s="38">
        <v>5.0</v>
      </c>
      <c r="C261" s="38">
        <v>66162.0</v>
      </c>
      <c r="D261" s="38" t="s">
        <v>90</v>
      </c>
      <c r="E261" s="38" t="s">
        <v>90</v>
      </c>
      <c r="F261" s="38">
        <v>5.0</v>
      </c>
      <c r="G261" s="38">
        <v>17.0</v>
      </c>
      <c r="H261" s="38"/>
      <c r="I261" s="40">
        <v>42500.541666666664</v>
      </c>
      <c r="J261" s="38" t="s">
        <v>40</v>
      </c>
      <c r="K261" s="38">
        <v>74.0</v>
      </c>
      <c r="L261" s="38">
        <v>4600.0</v>
      </c>
      <c r="M261" s="38" t="s">
        <v>23</v>
      </c>
      <c r="N261" s="38" t="s">
        <v>23</v>
      </c>
      <c r="O261" s="38" t="s">
        <v>821</v>
      </c>
      <c r="P261" s="38">
        <v>33697.0</v>
      </c>
      <c r="Q261" s="38"/>
      <c r="R261" s="38">
        <v>41.0</v>
      </c>
      <c r="S261" s="38">
        <v>2.0</v>
      </c>
      <c r="T261" s="38">
        <v>2.0</v>
      </c>
      <c r="U261" s="38" t="s">
        <v>1175</v>
      </c>
      <c r="V261" s="38" t="s">
        <v>1226</v>
      </c>
      <c r="W261" s="38"/>
      <c r="X261" s="38"/>
      <c r="Y261" s="38"/>
      <c r="Z261" s="38"/>
    </row>
    <row r="262" ht="15.75" customHeight="1">
      <c r="A262" s="38">
        <v>2016.0</v>
      </c>
      <c r="B262" s="38">
        <v>1933.0</v>
      </c>
      <c r="C262" s="38">
        <v>77150.0</v>
      </c>
      <c r="D262" s="38" t="s">
        <v>90</v>
      </c>
      <c r="E262" s="38" t="s">
        <v>90</v>
      </c>
      <c r="F262" s="38">
        <v>5.0</v>
      </c>
      <c r="G262" s="38">
        <v>16.0</v>
      </c>
      <c r="H262" s="38"/>
      <c r="I262" s="40">
        <v>42500.5625</v>
      </c>
      <c r="J262" s="38" t="s">
        <v>40</v>
      </c>
      <c r="K262" s="38">
        <v>77.0</v>
      </c>
      <c r="L262" s="38">
        <v>5000.0</v>
      </c>
      <c r="M262" s="38" t="s">
        <v>23</v>
      </c>
      <c r="N262" s="38" t="s">
        <v>23</v>
      </c>
      <c r="O262" s="38" t="s">
        <v>821</v>
      </c>
      <c r="P262" s="38">
        <v>33698.0</v>
      </c>
      <c r="Q262" s="38"/>
      <c r="R262" s="38">
        <v>42.0</v>
      </c>
      <c r="S262" s="38">
        <v>2.0</v>
      </c>
      <c r="T262" s="38">
        <v>2.0</v>
      </c>
      <c r="U262" s="38" t="s">
        <v>1303</v>
      </c>
      <c r="V262" s="38" t="s">
        <v>1226</v>
      </c>
      <c r="W262" s="38"/>
      <c r="X262" s="38"/>
      <c r="Y262" s="38"/>
      <c r="Z262" s="38"/>
    </row>
    <row r="263" ht="15.75" customHeight="1">
      <c r="A263" s="38">
        <v>2016.0</v>
      </c>
      <c r="B263" s="38">
        <v>1929.0</v>
      </c>
      <c r="C263" s="38">
        <v>56455.0</v>
      </c>
      <c r="D263" s="38" t="s">
        <v>90</v>
      </c>
      <c r="E263" s="38" t="s">
        <v>90</v>
      </c>
      <c r="F263" s="38">
        <v>5.0</v>
      </c>
      <c r="G263" s="38">
        <v>18.0</v>
      </c>
      <c r="H263" s="38"/>
      <c r="I263" s="39">
        <v>42501.0</v>
      </c>
      <c r="J263" s="38" t="s">
        <v>40</v>
      </c>
      <c r="K263" s="38">
        <v>74.0</v>
      </c>
      <c r="L263" s="38">
        <v>4400.0</v>
      </c>
      <c r="M263" s="38" t="s">
        <v>23</v>
      </c>
      <c r="N263" s="38" t="s">
        <v>40</v>
      </c>
      <c r="O263" s="38" t="s">
        <v>814</v>
      </c>
      <c r="P263" s="38">
        <v>33704.0</v>
      </c>
      <c r="Q263" s="38"/>
      <c r="R263" s="38">
        <v>40.0</v>
      </c>
      <c r="S263" s="38"/>
      <c r="T263" s="38"/>
      <c r="U263" s="38" t="s">
        <v>1032</v>
      </c>
      <c r="V263" s="38" t="s">
        <v>1227</v>
      </c>
      <c r="W263" s="38"/>
      <c r="X263" s="38"/>
      <c r="Y263" s="38"/>
      <c r="Z263" s="38"/>
    </row>
    <row r="264" ht="15.75" customHeight="1">
      <c r="A264" s="38">
        <v>2016.0</v>
      </c>
      <c r="B264" s="38">
        <v>1928.0</v>
      </c>
      <c r="C264" s="38">
        <v>124710.0</v>
      </c>
      <c r="D264" s="38" t="s">
        <v>90</v>
      </c>
      <c r="E264" s="38" t="s">
        <v>90</v>
      </c>
      <c r="F264" s="38">
        <v>5.0</v>
      </c>
      <c r="G264" s="38">
        <v>15.0</v>
      </c>
      <c r="H264" s="38"/>
      <c r="I264" s="40">
        <v>42507.572916666664</v>
      </c>
      <c r="J264" s="38" t="s">
        <v>40</v>
      </c>
      <c r="K264" s="38">
        <v>76.0</v>
      </c>
      <c r="L264" s="38">
        <v>5500.0</v>
      </c>
      <c r="M264" s="38" t="s">
        <v>23</v>
      </c>
      <c r="N264" s="38" t="s">
        <v>23</v>
      </c>
      <c r="O264" s="38" t="s">
        <v>814</v>
      </c>
      <c r="P264" s="38">
        <v>33758.0</v>
      </c>
      <c r="Q264" s="38"/>
      <c r="R264" s="38">
        <v>45.0</v>
      </c>
      <c r="S264" s="38">
        <v>2.0</v>
      </c>
      <c r="T264" s="38">
        <v>2.0</v>
      </c>
      <c r="U264" s="38" t="s">
        <v>976</v>
      </c>
      <c r="V264" s="38" t="s">
        <v>1230</v>
      </c>
      <c r="W264" s="38"/>
      <c r="X264" s="38"/>
      <c r="Y264" s="38"/>
      <c r="Z264" s="38"/>
    </row>
    <row r="265" ht="15.75" customHeight="1">
      <c r="A265" s="38">
        <v>2016.0</v>
      </c>
      <c r="B265" s="38">
        <v>1934.0</v>
      </c>
      <c r="C265" s="38">
        <v>90538.0</v>
      </c>
      <c r="D265" s="38" t="s">
        <v>90</v>
      </c>
      <c r="E265" s="38" t="s">
        <v>90</v>
      </c>
      <c r="F265" s="38">
        <v>5.0</v>
      </c>
      <c r="G265" s="38">
        <v>17.0</v>
      </c>
      <c r="H265" s="38"/>
      <c r="I265" s="40">
        <v>42508.6875</v>
      </c>
      <c r="J265" s="38" t="s">
        <v>40</v>
      </c>
      <c r="K265" s="38">
        <v>87.0</v>
      </c>
      <c r="L265" s="38">
        <v>8200.0</v>
      </c>
      <c r="M265" s="38" t="s">
        <v>23</v>
      </c>
      <c r="N265" s="38" t="s">
        <v>23</v>
      </c>
      <c r="O265" s="38" t="s">
        <v>814</v>
      </c>
      <c r="P265" s="38">
        <v>33763.0</v>
      </c>
      <c r="Q265" s="38"/>
      <c r="R265" s="38">
        <v>52.0</v>
      </c>
      <c r="S265" s="38">
        <v>2.0</v>
      </c>
      <c r="T265" s="38">
        <v>2.0</v>
      </c>
      <c r="U265" s="38" t="s">
        <v>1175</v>
      </c>
      <c r="V265" s="38" t="s">
        <v>1231</v>
      </c>
      <c r="W265" s="38"/>
      <c r="X265" s="38"/>
      <c r="Y265" s="38"/>
      <c r="Z265" s="38"/>
    </row>
    <row r="266" ht="15.75" customHeight="1">
      <c r="A266" s="38">
        <v>2016.0</v>
      </c>
      <c r="B266" s="38">
        <v>1935.0</v>
      </c>
      <c r="C266" s="38">
        <v>14516.0</v>
      </c>
      <c r="D266" s="38" t="s">
        <v>90</v>
      </c>
      <c r="E266" s="38" t="s">
        <v>90</v>
      </c>
      <c r="F266" s="38">
        <v>5.0</v>
      </c>
      <c r="G266" s="38">
        <v>17.0</v>
      </c>
      <c r="H266" s="38"/>
      <c r="I266" s="40">
        <v>42522.541666666664</v>
      </c>
      <c r="J266" s="38" t="s">
        <v>40</v>
      </c>
      <c r="K266" s="38">
        <v>72.0</v>
      </c>
      <c r="L266" s="38">
        <v>4000.0</v>
      </c>
      <c r="M266" s="38" t="s">
        <v>23</v>
      </c>
      <c r="N266" s="38" t="s">
        <v>23</v>
      </c>
      <c r="O266" s="38" t="s">
        <v>814</v>
      </c>
      <c r="P266" s="38">
        <v>33977.0</v>
      </c>
      <c r="Q266" s="38"/>
      <c r="R266" s="38">
        <v>39.0</v>
      </c>
      <c r="S266" s="38"/>
      <c r="T266" s="38"/>
      <c r="U266" s="38" t="s">
        <v>1175</v>
      </c>
      <c r="V266" s="38" t="s">
        <v>1244</v>
      </c>
      <c r="W266" s="38"/>
      <c r="X266" s="38"/>
      <c r="Y266" s="38"/>
      <c r="Z266" s="38"/>
    </row>
    <row r="267" ht="15.75" customHeight="1">
      <c r="A267" s="38">
        <v>2016.0</v>
      </c>
      <c r="B267" s="38">
        <v>1936.0</v>
      </c>
      <c r="C267" s="38">
        <v>23510.0</v>
      </c>
      <c r="D267" s="38" t="s">
        <v>90</v>
      </c>
      <c r="E267" s="38" t="s">
        <v>90</v>
      </c>
      <c r="F267" s="38">
        <v>5.0</v>
      </c>
      <c r="G267" s="38">
        <v>18.0</v>
      </c>
      <c r="H267" s="38"/>
      <c r="I267" s="40">
        <v>42522.75</v>
      </c>
      <c r="J267" s="38" t="s">
        <v>40</v>
      </c>
      <c r="K267" s="38">
        <v>78.0</v>
      </c>
      <c r="L267" s="38">
        <v>5100.0</v>
      </c>
      <c r="M267" s="38" t="s">
        <v>23</v>
      </c>
      <c r="N267" s="38" t="s">
        <v>23</v>
      </c>
      <c r="O267" s="38" t="s">
        <v>814</v>
      </c>
      <c r="P267" s="38">
        <v>33986.0</v>
      </c>
      <c r="Q267" s="38"/>
      <c r="R267" s="38">
        <v>44.0</v>
      </c>
      <c r="S267" s="38"/>
      <c r="T267" s="38"/>
      <c r="U267" s="38" t="s">
        <v>1032</v>
      </c>
      <c r="V267" s="38" t="s">
        <v>1244</v>
      </c>
      <c r="W267" s="38"/>
      <c r="X267" s="38"/>
      <c r="Y267" s="38"/>
      <c r="Z267" s="38"/>
    </row>
    <row r="268" ht="15.75" customHeight="1">
      <c r="A268" s="38">
        <v>2016.0</v>
      </c>
      <c r="B268" s="38">
        <v>1937.0</v>
      </c>
      <c r="C268" s="38">
        <v>144157.0</v>
      </c>
      <c r="D268" s="38" t="s">
        <v>90</v>
      </c>
      <c r="E268" s="38" t="s">
        <v>90</v>
      </c>
      <c r="F268" s="38">
        <v>5.0</v>
      </c>
      <c r="G268" s="38">
        <v>18.0</v>
      </c>
      <c r="H268" s="38"/>
      <c r="I268" s="40">
        <v>42526.729166666664</v>
      </c>
      <c r="J268" s="38" t="s">
        <v>40</v>
      </c>
      <c r="K268" s="38">
        <v>75.0</v>
      </c>
      <c r="L268" s="38">
        <v>4600.0</v>
      </c>
      <c r="M268" s="38" t="s">
        <v>23</v>
      </c>
      <c r="N268" s="38" t="s">
        <v>23</v>
      </c>
      <c r="O268" s="38" t="s">
        <v>821</v>
      </c>
      <c r="P268" s="38">
        <v>34085.0</v>
      </c>
      <c r="Q268" s="38"/>
      <c r="R268" s="38">
        <v>37.0</v>
      </c>
      <c r="S268" s="38"/>
      <c r="T268" s="38"/>
      <c r="U268" s="38" t="s">
        <v>1032</v>
      </c>
      <c r="V268" s="38" t="s">
        <v>1249</v>
      </c>
      <c r="W268" s="38"/>
      <c r="X268" s="38"/>
      <c r="Y268" s="38"/>
      <c r="Z268" s="38"/>
    </row>
    <row r="269" ht="15.75" customHeight="1">
      <c r="A269" s="38">
        <v>2016.0</v>
      </c>
      <c r="B269" s="38">
        <v>1939.0</v>
      </c>
      <c r="C269" s="38">
        <v>174926.0</v>
      </c>
      <c r="D269" s="38" t="s">
        <v>90</v>
      </c>
      <c r="E269" s="38" t="s">
        <v>90</v>
      </c>
      <c r="F269" s="38">
        <v>5.0</v>
      </c>
      <c r="G269" s="38">
        <v>15.0</v>
      </c>
      <c r="H269" s="38"/>
      <c r="I269" s="40">
        <v>42528.5</v>
      </c>
      <c r="J269" s="38" t="s">
        <v>40</v>
      </c>
      <c r="K269" s="38">
        <v>56.0</v>
      </c>
      <c r="L269" s="38">
        <v>2100.0</v>
      </c>
      <c r="M269" s="38" t="s">
        <v>23</v>
      </c>
      <c r="N269" s="38" t="s">
        <v>23</v>
      </c>
      <c r="O269" s="38" t="s">
        <v>814</v>
      </c>
      <c r="P269" s="38">
        <v>34110.0</v>
      </c>
      <c r="Q269" s="38"/>
      <c r="R269" s="38">
        <v>34.0</v>
      </c>
      <c r="S269" s="38"/>
      <c r="T269" s="38"/>
      <c r="U269" s="38" t="s">
        <v>976</v>
      </c>
      <c r="V269" s="38" t="s">
        <v>1252</v>
      </c>
      <c r="W269" s="38"/>
      <c r="X269" s="38"/>
      <c r="Y269" s="38"/>
      <c r="Z269" s="38"/>
    </row>
    <row r="270" ht="15.75" customHeight="1">
      <c r="A270" s="38">
        <v>2016.0</v>
      </c>
      <c r="B270" s="38">
        <v>1980.0</v>
      </c>
      <c r="C270" s="38">
        <v>105843.0</v>
      </c>
      <c r="D270" s="38" t="s">
        <v>90</v>
      </c>
      <c r="E270" s="38" t="s">
        <v>90</v>
      </c>
      <c r="F270" s="38">
        <v>5.0</v>
      </c>
      <c r="G270" s="38">
        <v>18.0</v>
      </c>
      <c r="H270" s="38"/>
      <c r="I270" s="40">
        <v>42529.708333333336</v>
      </c>
      <c r="J270" s="38" t="s">
        <v>40</v>
      </c>
      <c r="K270" s="38">
        <v>71.0</v>
      </c>
      <c r="L270" s="38">
        <v>4100.0</v>
      </c>
      <c r="M270" s="38" t="s">
        <v>23</v>
      </c>
      <c r="N270" s="38" t="s">
        <v>23</v>
      </c>
      <c r="O270" s="38" t="s">
        <v>821</v>
      </c>
      <c r="P270" s="38">
        <v>34135.0</v>
      </c>
      <c r="Q270" s="38"/>
      <c r="R270" s="38">
        <v>36.0</v>
      </c>
      <c r="S270" s="38"/>
      <c r="T270" s="38"/>
      <c r="U270" s="38" t="s">
        <v>1032</v>
      </c>
      <c r="V270" s="38" t="s">
        <v>1253</v>
      </c>
      <c r="W270" s="38"/>
      <c r="X270" s="38"/>
      <c r="Y270" s="38"/>
      <c r="Z270" s="38"/>
    </row>
    <row r="271" ht="15.75" customHeight="1">
      <c r="A271" s="38">
        <v>2016.0</v>
      </c>
      <c r="B271" s="38">
        <v>1981.0</v>
      </c>
      <c r="C271" s="38">
        <v>56455.0</v>
      </c>
      <c r="D271" s="38" t="s">
        <v>90</v>
      </c>
      <c r="E271" s="38" t="s">
        <v>90</v>
      </c>
      <c r="F271" s="38">
        <v>5.0</v>
      </c>
      <c r="G271" s="38">
        <v>17.0</v>
      </c>
      <c r="H271" s="38"/>
      <c r="I271" s="40">
        <v>42529.729166666664</v>
      </c>
      <c r="J271" s="38" t="s">
        <v>40</v>
      </c>
      <c r="K271" s="38">
        <v>78.0</v>
      </c>
      <c r="L271" s="38">
        <v>5000.0</v>
      </c>
      <c r="M271" s="38" t="s">
        <v>23</v>
      </c>
      <c r="N271" s="38" t="s">
        <v>23</v>
      </c>
      <c r="O271" s="38" t="s">
        <v>35</v>
      </c>
      <c r="P271" s="38">
        <v>34140.0</v>
      </c>
      <c r="Q271" s="38"/>
      <c r="R271" s="38">
        <v>40.0</v>
      </c>
      <c r="S271" s="38"/>
      <c r="T271" s="38"/>
      <c r="U271" s="38" t="s">
        <v>1175</v>
      </c>
      <c r="V271" s="38" t="s">
        <v>1253</v>
      </c>
      <c r="W271" s="38"/>
      <c r="X271" s="38"/>
      <c r="Y271" s="38"/>
      <c r="Z271" s="38"/>
    </row>
    <row r="272" ht="15.75" customHeight="1">
      <c r="A272" s="38">
        <v>2016.0</v>
      </c>
      <c r="B272" s="38">
        <v>1938.0</v>
      </c>
      <c r="C272" s="38">
        <v>62618.0</v>
      </c>
      <c r="D272" s="38" t="s">
        <v>90</v>
      </c>
      <c r="E272" s="38" t="s">
        <v>90</v>
      </c>
      <c r="F272" s="38">
        <v>5.0</v>
      </c>
      <c r="G272" s="38">
        <v>18.0</v>
      </c>
      <c r="H272" s="38"/>
      <c r="I272" s="40">
        <v>42529.75</v>
      </c>
      <c r="J272" s="38" t="s">
        <v>40</v>
      </c>
      <c r="K272" s="38">
        <v>75.0</v>
      </c>
      <c r="L272" s="38">
        <v>4700.0</v>
      </c>
      <c r="M272" s="38" t="s">
        <v>23</v>
      </c>
      <c r="N272" s="38" t="s">
        <v>23</v>
      </c>
      <c r="O272" s="38" t="s">
        <v>821</v>
      </c>
      <c r="P272" s="38">
        <v>34134.0</v>
      </c>
      <c r="Q272" s="38"/>
      <c r="R272" s="38">
        <v>34.0</v>
      </c>
      <c r="S272" s="38"/>
      <c r="T272" s="38"/>
      <c r="U272" s="38" t="s">
        <v>1032</v>
      </c>
      <c r="V272" s="38" t="s">
        <v>1253</v>
      </c>
      <c r="W272" s="38"/>
      <c r="X272" s="38"/>
      <c r="Y272" s="38"/>
      <c r="Z272" s="38"/>
    </row>
    <row r="273" ht="15.75" customHeight="1">
      <c r="A273" s="38">
        <v>2016.0</v>
      </c>
      <c r="B273" s="38">
        <v>1982.0</v>
      </c>
      <c r="C273" s="38">
        <v>143301.0</v>
      </c>
      <c r="D273" s="38" t="s">
        <v>90</v>
      </c>
      <c r="E273" s="38" t="s">
        <v>90</v>
      </c>
      <c r="F273" s="38">
        <v>5.0</v>
      </c>
      <c r="G273" s="38">
        <v>17.0</v>
      </c>
      <c r="H273" s="38"/>
      <c r="I273" s="40">
        <v>42532.625</v>
      </c>
      <c r="J273" s="38" t="s">
        <v>40</v>
      </c>
      <c r="K273" s="38">
        <v>81.0</v>
      </c>
      <c r="L273" s="38">
        <v>5800.0</v>
      </c>
      <c r="M273" s="38" t="s">
        <v>23</v>
      </c>
      <c r="N273" s="38" t="s">
        <v>23</v>
      </c>
      <c r="O273" s="38" t="s">
        <v>821</v>
      </c>
      <c r="P273" s="38">
        <v>34212.0</v>
      </c>
      <c r="Q273" s="38"/>
      <c r="R273" s="38">
        <v>42.0</v>
      </c>
      <c r="S273" s="38"/>
      <c r="T273" s="38"/>
      <c r="U273" s="38" t="s">
        <v>1175</v>
      </c>
      <c r="V273" s="38" t="s">
        <v>1257</v>
      </c>
      <c r="W273" s="38"/>
      <c r="X273" s="38"/>
      <c r="Y273" s="38"/>
      <c r="Z273" s="38"/>
    </row>
    <row r="274" ht="15.75" customHeight="1">
      <c r="A274" s="38">
        <v>2016.0</v>
      </c>
      <c r="B274" s="38">
        <v>1983.0</v>
      </c>
      <c r="C274" s="38">
        <v>155639.0</v>
      </c>
      <c r="D274" s="38" t="s">
        <v>90</v>
      </c>
      <c r="E274" s="38" t="s">
        <v>90</v>
      </c>
      <c r="F274" s="38">
        <v>5.0</v>
      </c>
      <c r="G274" s="38">
        <v>15.0</v>
      </c>
      <c r="H274" s="38"/>
      <c r="I274" s="40">
        <v>42535.583333333336</v>
      </c>
      <c r="J274" s="38" t="s">
        <v>40</v>
      </c>
      <c r="K274" s="38">
        <v>59.0</v>
      </c>
      <c r="L274" s="38">
        <v>2000.0</v>
      </c>
      <c r="M274" s="38" t="s">
        <v>23</v>
      </c>
      <c r="N274" s="38" t="s">
        <v>23</v>
      </c>
      <c r="O274" s="38" t="s">
        <v>35</v>
      </c>
      <c r="P274" s="38">
        <v>34254.0</v>
      </c>
      <c r="Q274" s="38" t="s">
        <v>816</v>
      </c>
      <c r="R274" s="38">
        <v>30.0</v>
      </c>
      <c r="S274" s="38"/>
      <c r="T274" s="38"/>
      <c r="U274" s="38" t="s">
        <v>976</v>
      </c>
      <c r="V274" s="38" t="s">
        <v>1260</v>
      </c>
      <c r="W274" s="38"/>
      <c r="X274" s="38"/>
      <c r="Y274" s="38"/>
      <c r="Z274" s="38"/>
    </row>
    <row r="275" ht="15.75" customHeight="1">
      <c r="A275" s="38">
        <v>2016.0</v>
      </c>
      <c r="B275" s="38">
        <v>1984.0</v>
      </c>
      <c r="C275" s="38">
        <v>58621.0</v>
      </c>
      <c r="D275" s="38" t="s">
        <v>90</v>
      </c>
      <c r="E275" s="38" t="s">
        <v>90</v>
      </c>
      <c r="F275" s="38">
        <v>5.0</v>
      </c>
      <c r="G275" s="38">
        <v>15.0</v>
      </c>
      <c r="H275" s="38"/>
      <c r="I275" s="40">
        <v>42545.354166666664</v>
      </c>
      <c r="J275" s="38" t="s">
        <v>40</v>
      </c>
      <c r="K275" s="38">
        <v>53.0</v>
      </c>
      <c r="L275" s="38">
        <v>1600.0</v>
      </c>
      <c r="M275" s="38" t="s">
        <v>23</v>
      </c>
      <c r="N275" s="38" t="s">
        <v>35</v>
      </c>
      <c r="O275" s="38" t="s">
        <v>35</v>
      </c>
      <c r="P275" s="38">
        <v>34350.0</v>
      </c>
      <c r="Q275" s="38"/>
      <c r="R275" s="38">
        <v>26.0</v>
      </c>
      <c r="S275" s="38"/>
      <c r="T275" s="38"/>
      <c r="U275" s="38" t="s">
        <v>976</v>
      </c>
      <c r="V275" s="38" t="s">
        <v>1265</v>
      </c>
      <c r="W275" s="38"/>
      <c r="X275" s="38"/>
      <c r="Y275" s="38"/>
      <c r="Z275" s="38"/>
    </row>
    <row r="276" ht="15.75" customHeight="1">
      <c r="A276" s="38">
        <v>2016.0</v>
      </c>
      <c r="B276" s="38">
        <v>1990.0</v>
      </c>
      <c r="C276" s="38">
        <v>125958.0</v>
      </c>
      <c r="D276" s="38" t="s">
        <v>90</v>
      </c>
      <c r="E276" s="38" t="s">
        <v>90</v>
      </c>
      <c r="F276" s="38">
        <v>5.0</v>
      </c>
      <c r="G276" s="38">
        <v>15.0</v>
      </c>
      <c r="H276" s="38"/>
      <c r="I276" s="40">
        <v>42559.666666666664</v>
      </c>
      <c r="J276" s="38" t="s">
        <v>40</v>
      </c>
      <c r="K276" s="38">
        <v>53.0</v>
      </c>
      <c r="L276" s="38">
        <v>1700.0</v>
      </c>
      <c r="M276" s="38" t="s">
        <v>23</v>
      </c>
      <c r="N276" s="38" t="s">
        <v>35</v>
      </c>
      <c r="O276" s="38" t="s">
        <v>814</v>
      </c>
      <c r="P276" s="38">
        <v>34605.0</v>
      </c>
      <c r="Q276" s="38"/>
      <c r="R276" s="38">
        <v>30.0</v>
      </c>
      <c r="S276" s="38">
        <v>2.0</v>
      </c>
      <c r="T276" s="38">
        <v>2.0</v>
      </c>
      <c r="U276" s="38" t="s">
        <v>976</v>
      </c>
      <c r="V276" s="38" t="s">
        <v>1278</v>
      </c>
      <c r="W276" s="38"/>
      <c r="X276" s="38"/>
      <c r="Y276" s="38"/>
      <c r="Z276" s="38"/>
    </row>
    <row r="277" ht="15.75" customHeight="1">
      <c r="A277" s="38">
        <v>2016.0</v>
      </c>
      <c r="B277" s="38">
        <v>1991.0</v>
      </c>
      <c r="C277" s="38">
        <v>43531.0</v>
      </c>
      <c r="D277" s="38" t="s">
        <v>90</v>
      </c>
      <c r="E277" s="38" t="s">
        <v>90</v>
      </c>
      <c r="F277" s="38">
        <v>5.0</v>
      </c>
      <c r="G277" s="38">
        <v>15.0</v>
      </c>
      <c r="H277" s="38"/>
      <c r="I277" s="40">
        <v>42560.8125</v>
      </c>
      <c r="J277" s="38" t="s">
        <v>40</v>
      </c>
      <c r="K277" s="38">
        <v>56.0</v>
      </c>
      <c r="L277" s="38">
        <v>1600.0</v>
      </c>
      <c r="M277" s="38" t="s">
        <v>23</v>
      </c>
      <c r="N277" s="38" t="s">
        <v>35</v>
      </c>
      <c r="O277" s="38" t="s">
        <v>35</v>
      </c>
      <c r="P277" s="38">
        <v>34639.0</v>
      </c>
      <c r="Q277" s="38"/>
      <c r="R277" s="38">
        <v>26.0</v>
      </c>
      <c r="S277" s="38"/>
      <c r="T277" s="38"/>
      <c r="U277" s="38" t="s">
        <v>976</v>
      </c>
      <c r="V277" s="38" t="s">
        <v>1279</v>
      </c>
      <c r="W277" s="38"/>
      <c r="X277" s="38"/>
      <c r="Y277" s="38"/>
      <c r="Z277" s="38"/>
    </row>
    <row r="278" ht="15.75" customHeight="1">
      <c r="A278" s="38">
        <v>2016.0</v>
      </c>
      <c r="B278" s="38">
        <v>3.0</v>
      </c>
      <c r="C278" s="38">
        <v>46895.0</v>
      </c>
      <c r="D278" s="57" t="s">
        <v>99</v>
      </c>
      <c r="E278" s="38" t="s">
        <v>131</v>
      </c>
      <c r="F278" s="38">
        <v>6.0</v>
      </c>
      <c r="G278" s="38"/>
      <c r="H278" s="38" t="s">
        <v>187</v>
      </c>
      <c r="I278" s="40">
        <v>42484.354166666664</v>
      </c>
      <c r="J278" s="38" t="s">
        <v>21</v>
      </c>
      <c r="K278" s="38">
        <v>89.0</v>
      </c>
      <c r="L278" s="38">
        <v>6620.0</v>
      </c>
      <c r="M278" s="38" t="s">
        <v>23</v>
      </c>
      <c r="N278" s="38" t="s">
        <v>40</v>
      </c>
      <c r="O278" s="38"/>
      <c r="P278" s="38">
        <v>33627.0</v>
      </c>
      <c r="Q278" s="38"/>
      <c r="R278" s="38">
        <v>43.0</v>
      </c>
      <c r="S278" s="38"/>
      <c r="T278" s="38"/>
      <c r="U278" s="38"/>
      <c r="V278" s="38" t="s">
        <v>1215</v>
      </c>
      <c r="W278" s="38"/>
      <c r="X278" s="38"/>
      <c r="Y278" s="38"/>
      <c r="Z278" s="38"/>
    </row>
    <row r="279" ht="15.75" customHeight="1">
      <c r="A279" s="38">
        <v>2016.0</v>
      </c>
      <c r="B279" s="38">
        <v>3188.0</v>
      </c>
      <c r="C279" s="38">
        <v>64567.0</v>
      </c>
      <c r="D279" s="57" t="s">
        <v>99</v>
      </c>
      <c r="E279" s="38" t="s">
        <v>131</v>
      </c>
      <c r="F279" s="38">
        <v>6.0</v>
      </c>
      <c r="G279" s="38">
        <v>114.0</v>
      </c>
      <c r="H279" s="38"/>
      <c r="I279" s="40">
        <v>42486.4375</v>
      </c>
      <c r="J279" s="38" t="s">
        <v>40</v>
      </c>
      <c r="K279" s="38">
        <v>76.0</v>
      </c>
      <c r="L279" s="38">
        <v>4755.0</v>
      </c>
      <c r="M279" s="38" t="s">
        <v>23</v>
      </c>
      <c r="N279" s="38"/>
      <c r="O279" s="38" t="s">
        <v>821</v>
      </c>
      <c r="P279" s="38">
        <v>33640.0</v>
      </c>
      <c r="Q279" s="38"/>
      <c r="R279" s="38">
        <v>40.0</v>
      </c>
      <c r="S279" s="38"/>
      <c r="T279" s="38"/>
      <c r="U279" s="38" t="s">
        <v>133</v>
      </c>
      <c r="V279" s="38" t="s">
        <v>1304</v>
      </c>
      <c r="W279" s="38"/>
      <c r="X279" s="38"/>
      <c r="Y279" s="38"/>
      <c r="Z279" s="38"/>
    </row>
    <row r="280" ht="15.75" customHeight="1">
      <c r="A280" s="38">
        <v>2016.0</v>
      </c>
      <c r="B280" s="38">
        <v>3189.0</v>
      </c>
      <c r="C280" s="38">
        <v>24617.0</v>
      </c>
      <c r="D280" s="57" t="s">
        <v>99</v>
      </c>
      <c r="E280" s="38" t="s">
        <v>131</v>
      </c>
      <c r="F280" s="38">
        <v>6.0</v>
      </c>
      <c r="G280" s="38"/>
      <c r="H280" s="38" t="s">
        <v>819</v>
      </c>
      <c r="I280" s="40">
        <v>42489.5</v>
      </c>
      <c r="J280" s="38" t="s">
        <v>21</v>
      </c>
      <c r="K280" s="38">
        <v>69.0</v>
      </c>
      <c r="L280" s="38">
        <v>3800.0</v>
      </c>
      <c r="M280" s="38" t="s">
        <v>23</v>
      </c>
      <c r="N280" s="38" t="s">
        <v>40</v>
      </c>
      <c r="O280" s="38" t="s">
        <v>821</v>
      </c>
      <c r="P280" s="38">
        <v>33647.0</v>
      </c>
      <c r="Q280" s="38"/>
      <c r="R280" s="38">
        <v>36.0</v>
      </c>
      <c r="S280" s="38">
        <v>2.0</v>
      </c>
      <c r="T280" s="38">
        <v>2.0</v>
      </c>
      <c r="U280" s="38"/>
      <c r="V280" s="38" t="s">
        <v>1221</v>
      </c>
      <c r="W280" s="38"/>
      <c r="X280" s="38"/>
      <c r="Y280" s="38"/>
      <c r="Z280" s="38"/>
    </row>
    <row r="281" ht="15.75" customHeight="1">
      <c r="A281" s="38">
        <v>2016.0</v>
      </c>
      <c r="B281" s="38">
        <v>3190.0</v>
      </c>
      <c r="C281" s="38">
        <v>146311.0</v>
      </c>
      <c r="D281" s="57" t="s">
        <v>99</v>
      </c>
      <c r="E281" s="38" t="s">
        <v>131</v>
      </c>
      <c r="F281" s="38">
        <v>6.0</v>
      </c>
      <c r="G281" s="38"/>
      <c r="H281" s="38" t="s">
        <v>857</v>
      </c>
      <c r="I281" s="40">
        <v>42489.59375</v>
      </c>
      <c r="J281" s="38" t="s">
        <v>21</v>
      </c>
      <c r="K281" s="38">
        <v>92.0</v>
      </c>
      <c r="L281" s="38">
        <v>8280.0</v>
      </c>
      <c r="M281" s="38" t="s">
        <v>23</v>
      </c>
      <c r="N281" s="38" t="s">
        <v>23</v>
      </c>
      <c r="O281" s="38"/>
      <c r="P281" s="38">
        <v>33650.0</v>
      </c>
      <c r="Q281" s="38"/>
      <c r="R281" s="38">
        <v>47.0</v>
      </c>
      <c r="S281" s="38"/>
      <c r="T281" s="38"/>
      <c r="U281" s="38"/>
      <c r="V281" s="38" t="s">
        <v>1221</v>
      </c>
      <c r="W281" s="38"/>
      <c r="X281" s="38"/>
      <c r="Y281" s="38"/>
      <c r="Z281" s="38"/>
    </row>
    <row r="282" ht="15.75" customHeight="1">
      <c r="A282" s="38">
        <v>2016.0</v>
      </c>
      <c r="B282" s="38">
        <v>3191.0</v>
      </c>
      <c r="C282" s="38">
        <v>84682.0</v>
      </c>
      <c r="D282" s="57" t="s">
        <v>99</v>
      </c>
      <c r="E282" s="38" t="s">
        <v>131</v>
      </c>
      <c r="F282" s="38">
        <v>6.0</v>
      </c>
      <c r="G282" s="38"/>
      <c r="H282" s="38" t="s">
        <v>140</v>
      </c>
      <c r="I282" s="40">
        <v>42491.4375</v>
      </c>
      <c r="J282" s="38" t="s">
        <v>21</v>
      </c>
      <c r="K282" s="38">
        <v>74.0</v>
      </c>
      <c r="L282" s="38">
        <v>5155.0</v>
      </c>
      <c r="M282" s="38" t="s">
        <v>23</v>
      </c>
      <c r="N282" s="38" t="s">
        <v>23</v>
      </c>
      <c r="O282" s="38" t="s">
        <v>35</v>
      </c>
      <c r="P282" s="38">
        <v>33659.0</v>
      </c>
      <c r="Q282" s="38"/>
      <c r="R282" s="38">
        <v>42.0</v>
      </c>
      <c r="S282" s="38">
        <v>2.0</v>
      </c>
      <c r="T282" s="38">
        <v>2.0</v>
      </c>
      <c r="U282" s="38"/>
      <c r="V282" s="38" t="s">
        <v>1222</v>
      </c>
      <c r="W282" s="38"/>
      <c r="X282" s="38"/>
      <c r="Y282" s="38"/>
      <c r="Z282" s="38"/>
    </row>
    <row r="283" ht="15.75" customHeight="1">
      <c r="A283" s="38">
        <v>2016.0</v>
      </c>
      <c r="B283" s="38">
        <v>3193.0</v>
      </c>
      <c r="C283" s="38">
        <v>160055.0</v>
      </c>
      <c r="D283" s="57" t="s">
        <v>99</v>
      </c>
      <c r="E283" s="38" t="s">
        <v>131</v>
      </c>
      <c r="F283" s="38">
        <v>6.0</v>
      </c>
      <c r="G283" s="38"/>
      <c r="H283" s="38" t="s">
        <v>1305</v>
      </c>
      <c r="I283" s="40">
        <v>42491.708333333336</v>
      </c>
      <c r="J283" s="38" t="s">
        <v>21</v>
      </c>
      <c r="K283" s="38">
        <v>91.0</v>
      </c>
      <c r="L283" s="38">
        <v>8310.0</v>
      </c>
      <c r="M283" s="38" t="s">
        <v>23</v>
      </c>
      <c r="N283" s="38" t="s">
        <v>23</v>
      </c>
      <c r="O283" s="38" t="s">
        <v>35</v>
      </c>
      <c r="P283" s="38">
        <v>33661.0</v>
      </c>
      <c r="Q283" s="38"/>
      <c r="R283" s="38">
        <v>47.0</v>
      </c>
      <c r="S283" s="38"/>
      <c r="T283" s="38"/>
      <c r="U283" s="38"/>
      <c r="V283" s="38" t="s">
        <v>1222</v>
      </c>
      <c r="W283" s="38"/>
      <c r="X283" s="38"/>
      <c r="Y283" s="38"/>
      <c r="Z283" s="38"/>
    </row>
    <row r="284" ht="15.75" customHeight="1">
      <c r="A284" s="38">
        <v>2016.0</v>
      </c>
      <c r="B284" s="38">
        <v>3192.0</v>
      </c>
      <c r="C284" s="38">
        <v>143670.0</v>
      </c>
      <c r="D284" s="57" t="s">
        <v>99</v>
      </c>
      <c r="E284" s="38" t="s">
        <v>131</v>
      </c>
      <c r="F284" s="38">
        <v>6.0</v>
      </c>
      <c r="G284" s="38"/>
      <c r="H284" s="38" t="s">
        <v>857</v>
      </c>
      <c r="I284" s="40">
        <v>42491.75</v>
      </c>
      <c r="J284" s="38" t="s">
        <v>21</v>
      </c>
      <c r="K284" s="38">
        <v>78.0</v>
      </c>
      <c r="L284" s="38">
        <v>6300.0</v>
      </c>
      <c r="M284" s="38" t="s">
        <v>23</v>
      </c>
      <c r="N284" s="38" t="s">
        <v>23</v>
      </c>
      <c r="O284" s="38" t="s">
        <v>35</v>
      </c>
      <c r="P284" s="38">
        <v>33662.0</v>
      </c>
      <c r="Q284" s="38"/>
      <c r="R284" s="38">
        <v>45.0</v>
      </c>
      <c r="S284" s="38"/>
      <c r="T284" s="38"/>
      <c r="U284" s="38"/>
      <c r="V284" s="38" t="s">
        <v>1222</v>
      </c>
      <c r="W284" s="38"/>
      <c r="X284" s="38"/>
      <c r="Y284" s="38"/>
      <c r="Z284" s="38"/>
    </row>
    <row r="285" ht="15.75" customHeight="1">
      <c r="A285" s="38">
        <v>2016.0</v>
      </c>
      <c r="B285" s="38">
        <v>3194.0</v>
      </c>
      <c r="C285" s="38">
        <v>71106.0</v>
      </c>
      <c r="D285" s="57" t="s">
        <v>99</v>
      </c>
      <c r="E285" s="38" t="s">
        <v>131</v>
      </c>
      <c r="F285" s="38">
        <v>6.0</v>
      </c>
      <c r="G285" s="38"/>
      <c r="H285" s="38" t="s">
        <v>857</v>
      </c>
      <c r="I285" s="40">
        <v>42491.770833333336</v>
      </c>
      <c r="J285" s="38" t="s">
        <v>21</v>
      </c>
      <c r="K285" s="38">
        <v>92.0</v>
      </c>
      <c r="L285" s="38">
        <v>9425.0</v>
      </c>
      <c r="M285" s="38" t="s">
        <v>23</v>
      </c>
      <c r="N285" s="38" t="s">
        <v>23</v>
      </c>
      <c r="O285" s="38" t="s">
        <v>35</v>
      </c>
      <c r="P285" s="38">
        <v>33663.0</v>
      </c>
      <c r="Q285" s="38"/>
      <c r="R285" s="38">
        <v>51.0</v>
      </c>
      <c r="S285" s="38"/>
      <c r="T285" s="38"/>
      <c r="U285" s="38"/>
      <c r="V285" s="38" t="s">
        <v>1222</v>
      </c>
      <c r="W285" s="38"/>
      <c r="X285" s="38"/>
      <c r="Y285" s="38"/>
      <c r="Z285" s="38"/>
    </row>
    <row r="286" ht="15.75" customHeight="1">
      <c r="A286" s="38">
        <v>2016.0</v>
      </c>
      <c r="B286" s="38">
        <v>3195.0</v>
      </c>
      <c r="C286" s="38">
        <v>64254.0</v>
      </c>
      <c r="D286" s="57" t="s">
        <v>99</v>
      </c>
      <c r="E286" s="38" t="s">
        <v>131</v>
      </c>
      <c r="F286" s="38">
        <v>6.0</v>
      </c>
      <c r="G286" s="38"/>
      <c r="H286" s="38" t="s">
        <v>857</v>
      </c>
      <c r="I286" s="40">
        <v>42492.520833333336</v>
      </c>
      <c r="J286" s="38" t="s">
        <v>21</v>
      </c>
      <c r="K286" s="38">
        <v>77.0</v>
      </c>
      <c r="L286" s="38">
        <v>5110.0</v>
      </c>
      <c r="M286" s="38" t="s">
        <v>23</v>
      </c>
      <c r="N286" s="38" t="s">
        <v>23</v>
      </c>
      <c r="O286" s="38"/>
      <c r="P286" s="38">
        <v>33667.0</v>
      </c>
      <c r="Q286" s="38"/>
      <c r="R286" s="38">
        <v>41.0</v>
      </c>
      <c r="S286" s="38"/>
      <c r="T286" s="38"/>
      <c r="U286" s="38"/>
      <c r="V286" s="38" t="s">
        <v>1223</v>
      </c>
      <c r="W286" s="38"/>
      <c r="X286" s="38"/>
      <c r="Y286" s="38"/>
      <c r="Z286" s="38"/>
    </row>
    <row r="287" ht="15.75" customHeight="1">
      <c r="A287" s="38">
        <v>2016.0</v>
      </c>
      <c r="B287" s="38">
        <v>3196.0</v>
      </c>
      <c r="C287" s="38">
        <v>136775.0</v>
      </c>
      <c r="D287" s="57" t="s">
        <v>99</v>
      </c>
      <c r="E287" s="38" t="s">
        <v>131</v>
      </c>
      <c r="F287" s="38">
        <v>6.0</v>
      </c>
      <c r="G287" s="38">
        <v>26.0</v>
      </c>
      <c r="H287" s="38"/>
      <c r="I287" s="40">
        <v>42492.541666666664</v>
      </c>
      <c r="J287" s="38" t="s">
        <v>40</v>
      </c>
      <c r="K287" s="38">
        <v>88.0</v>
      </c>
      <c r="L287" s="38">
        <v>6990.0</v>
      </c>
      <c r="M287" s="38" t="s">
        <v>23</v>
      </c>
      <c r="N287" s="38" t="s">
        <v>40</v>
      </c>
      <c r="O287" s="38" t="s">
        <v>35</v>
      </c>
      <c r="P287" s="38">
        <v>33668.0</v>
      </c>
      <c r="Q287" s="38"/>
      <c r="R287" s="38">
        <v>43.0</v>
      </c>
      <c r="S287" s="38">
        <v>2.0</v>
      </c>
      <c r="T287" s="38">
        <v>2.0</v>
      </c>
      <c r="U287" s="38" t="s">
        <v>1306</v>
      </c>
      <c r="V287" s="38" t="s">
        <v>1223</v>
      </c>
      <c r="W287" s="38"/>
      <c r="X287" s="38"/>
      <c r="Y287" s="38"/>
      <c r="Z287" s="38"/>
    </row>
    <row r="288" ht="15.75" customHeight="1">
      <c r="A288" s="38">
        <v>2016.0</v>
      </c>
      <c r="B288" s="38">
        <v>3197.0</v>
      </c>
      <c r="C288" s="38">
        <v>164033.0</v>
      </c>
      <c r="D288" s="57" t="s">
        <v>99</v>
      </c>
      <c r="E288" s="38" t="s">
        <v>131</v>
      </c>
      <c r="F288" s="38">
        <v>6.0</v>
      </c>
      <c r="G288" s="38"/>
      <c r="H288" s="38" t="s">
        <v>857</v>
      </c>
      <c r="I288" s="39">
        <v>42496.0</v>
      </c>
      <c r="J288" s="38" t="s">
        <v>21</v>
      </c>
      <c r="K288" s="38">
        <v>96.0</v>
      </c>
      <c r="L288" s="38">
        <v>10625.0</v>
      </c>
      <c r="M288" s="38" t="s">
        <v>23</v>
      </c>
      <c r="N288" s="38" t="s">
        <v>40</v>
      </c>
      <c r="O288" s="38" t="s">
        <v>821</v>
      </c>
      <c r="P288" s="38">
        <v>33676.0</v>
      </c>
      <c r="Q288" s="38"/>
      <c r="R288" s="38">
        <v>49.0</v>
      </c>
      <c r="S288" s="38"/>
      <c r="T288" s="38"/>
      <c r="U288" s="38"/>
      <c r="V288" s="38" t="s">
        <v>1225</v>
      </c>
      <c r="W288" s="38"/>
      <c r="X288" s="38"/>
      <c r="Y288" s="38"/>
      <c r="Z288" s="38"/>
    </row>
    <row r="289" ht="15.75" customHeight="1">
      <c r="A289" s="38">
        <v>2016.0</v>
      </c>
      <c r="B289" s="38">
        <v>3198.0</v>
      </c>
      <c r="C289" s="38">
        <v>161331.0</v>
      </c>
      <c r="D289" s="57" t="s">
        <v>99</v>
      </c>
      <c r="E289" s="38" t="s">
        <v>131</v>
      </c>
      <c r="F289" s="38">
        <v>6.0</v>
      </c>
      <c r="G289" s="38"/>
      <c r="H289" s="38" t="s">
        <v>819</v>
      </c>
      <c r="I289" s="40">
        <v>42497.364583333336</v>
      </c>
      <c r="J289" s="38" t="s">
        <v>21</v>
      </c>
      <c r="K289" s="38">
        <v>79.0</v>
      </c>
      <c r="L289" s="38">
        <v>5215.0</v>
      </c>
      <c r="M289" s="38" t="s">
        <v>23</v>
      </c>
      <c r="N289" s="38" t="s">
        <v>40</v>
      </c>
      <c r="O289" s="38" t="s">
        <v>35</v>
      </c>
      <c r="P289" s="38">
        <v>33682.0</v>
      </c>
      <c r="Q289" s="38" t="s">
        <v>816</v>
      </c>
      <c r="R289" s="38"/>
      <c r="S289" s="38"/>
      <c r="T289" s="38"/>
      <c r="U289" s="38"/>
      <c r="V289" s="38" t="s">
        <v>1307</v>
      </c>
      <c r="W289" s="38"/>
      <c r="X289" s="38"/>
      <c r="Y289" s="38"/>
      <c r="Z289" s="38"/>
    </row>
    <row r="290" ht="15.75" customHeight="1">
      <c r="A290" s="38">
        <v>2016.0</v>
      </c>
      <c r="B290" s="38">
        <v>3199.0</v>
      </c>
      <c r="C290" s="38">
        <v>78067.0</v>
      </c>
      <c r="D290" s="57" t="s">
        <v>99</v>
      </c>
      <c r="E290" s="38" t="s">
        <v>131</v>
      </c>
      <c r="F290" s="38">
        <v>6.0</v>
      </c>
      <c r="G290" s="38"/>
      <c r="H290" s="38" t="s">
        <v>819</v>
      </c>
      <c r="I290" s="40">
        <v>42497.479166666664</v>
      </c>
      <c r="J290" s="38" t="s">
        <v>21</v>
      </c>
      <c r="K290" s="38">
        <v>90.0</v>
      </c>
      <c r="L290" s="38">
        <v>8550.0</v>
      </c>
      <c r="M290" s="38" t="s">
        <v>23</v>
      </c>
      <c r="N290" s="38" t="s">
        <v>40</v>
      </c>
      <c r="O290" s="38" t="s">
        <v>821</v>
      </c>
      <c r="P290" s="38">
        <v>33683.0</v>
      </c>
      <c r="Q290" s="38"/>
      <c r="R290" s="38">
        <v>48.0</v>
      </c>
      <c r="S290" s="38"/>
      <c r="T290" s="38"/>
      <c r="U290" s="38"/>
      <c r="V290" s="38" t="s">
        <v>1307</v>
      </c>
      <c r="W290" s="38"/>
      <c r="X290" s="38"/>
      <c r="Y290" s="38"/>
      <c r="Z290" s="38"/>
    </row>
    <row r="291" ht="15.75" customHeight="1">
      <c r="A291" s="38">
        <v>2016.0</v>
      </c>
      <c r="B291" s="38">
        <v>3200.0</v>
      </c>
      <c r="C291" s="38">
        <v>40190.0</v>
      </c>
      <c r="D291" s="57" t="s">
        <v>99</v>
      </c>
      <c r="E291" s="38" t="s">
        <v>131</v>
      </c>
      <c r="F291" s="38">
        <v>6.0</v>
      </c>
      <c r="G291" s="38"/>
      <c r="H291" s="38" t="s">
        <v>144</v>
      </c>
      <c r="I291" s="39">
        <v>42498.0</v>
      </c>
      <c r="J291" s="38" t="s">
        <v>21</v>
      </c>
      <c r="K291" s="38">
        <v>83.0</v>
      </c>
      <c r="L291" s="38">
        <v>5610.0</v>
      </c>
      <c r="M291" s="38" t="s">
        <v>23</v>
      </c>
      <c r="N291" s="38" t="s">
        <v>23</v>
      </c>
      <c r="O291" s="38"/>
      <c r="P291" s="38">
        <v>33687.0</v>
      </c>
      <c r="Q291" s="38"/>
      <c r="R291" s="38">
        <v>40.0</v>
      </c>
      <c r="S291" s="38"/>
      <c r="T291" s="38"/>
      <c r="U291" s="38"/>
      <c r="V291" s="38" t="s">
        <v>1300</v>
      </c>
      <c r="W291" s="38"/>
      <c r="X291" s="38"/>
      <c r="Y291" s="38"/>
      <c r="Z291" s="38"/>
    </row>
    <row r="292" ht="15.75" customHeight="1">
      <c r="A292" s="38">
        <v>2016.0</v>
      </c>
      <c r="B292" s="38">
        <v>3202.0</v>
      </c>
      <c r="C292" s="38">
        <v>32745.0</v>
      </c>
      <c r="D292" s="57" t="s">
        <v>99</v>
      </c>
      <c r="E292" s="38" t="s">
        <v>131</v>
      </c>
      <c r="F292" s="38">
        <v>6.0</v>
      </c>
      <c r="G292" s="38"/>
      <c r="H292" s="38" t="s">
        <v>1308</v>
      </c>
      <c r="I292" s="40">
        <v>42498.625</v>
      </c>
      <c r="J292" s="38" t="s">
        <v>21</v>
      </c>
      <c r="K292" s="38">
        <v>78.0</v>
      </c>
      <c r="L292" s="38">
        <v>5530.0</v>
      </c>
      <c r="M292" s="38" t="s">
        <v>23</v>
      </c>
      <c r="N292" s="38" t="s">
        <v>23</v>
      </c>
      <c r="O292" s="38"/>
      <c r="P292" s="38">
        <v>33690.0</v>
      </c>
      <c r="Q292" s="38"/>
      <c r="R292" s="38"/>
      <c r="S292" s="38">
        <v>2.0</v>
      </c>
      <c r="T292" s="38">
        <v>2.0</v>
      </c>
      <c r="U292" s="38"/>
      <c r="V292" s="38" t="s">
        <v>1300</v>
      </c>
      <c r="W292" s="38"/>
      <c r="X292" s="38"/>
      <c r="Y292" s="38"/>
      <c r="Z292" s="38"/>
    </row>
    <row r="293" ht="15.75" customHeight="1">
      <c r="A293" s="38">
        <v>2016.0</v>
      </c>
      <c r="B293" s="38">
        <v>3203.0</v>
      </c>
      <c r="C293" s="38">
        <v>42566.0</v>
      </c>
      <c r="D293" s="57" t="s">
        <v>99</v>
      </c>
      <c r="E293" s="38" t="s">
        <v>131</v>
      </c>
      <c r="F293" s="38">
        <v>6.0</v>
      </c>
      <c r="G293" s="38"/>
      <c r="H293" s="38" t="s">
        <v>137</v>
      </c>
      <c r="I293" s="40">
        <v>42498.625</v>
      </c>
      <c r="J293" s="38" t="s">
        <v>21</v>
      </c>
      <c r="K293" s="38">
        <v>78.0</v>
      </c>
      <c r="L293" s="38">
        <v>5745.0</v>
      </c>
      <c r="M293" s="38" t="s">
        <v>23</v>
      </c>
      <c r="N293" s="38" t="s">
        <v>23</v>
      </c>
      <c r="O293" s="38" t="s">
        <v>35</v>
      </c>
      <c r="P293" s="38">
        <v>33691.0</v>
      </c>
      <c r="Q293" s="38"/>
      <c r="R293" s="38">
        <v>43.0</v>
      </c>
      <c r="S293" s="38">
        <v>2.0</v>
      </c>
      <c r="T293" s="38">
        <v>2.0</v>
      </c>
      <c r="U293" s="38"/>
      <c r="V293" s="38" t="s">
        <v>1300</v>
      </c>
      <c r="W293" s="38"/>
      <c r="X293" s="38"/>
      <c r="Y293" s="38"/>
      <c r="Z293" s="38"/>
    </row>
    <row r="294" ht="15.75" customHeight="1">
      <c r="A294" s="38">
        <v>2016.0</v>
      </c>
      <c r="B294" s="38">
        <v>3201.0</v>
      </c>
      <c r="C294" s="38">
        <v>23539.0</v>
      </c>
      <c r="D294" s="57" t="s">
        <v>99</v>
      </c>
      <c r="E294" s="38" t="s">
        <v>131</v>
      </c>
      <c r="F294" s="38">
        <v>6.0</v>
      </c>
      <c r="G294" s="38"/>
      <c r="H294" s="38" t="s">
        <v>1309</v>
      </c>
      <c r="I294" s="40">
        <v>42498.625</v>
      </c>
      <c r="J294" s="38" t="s">
        <v>21</v>
      </c>
      <c r="K294" s="38">
        <v>92.0</v>
      </c>
      <c r="L294" s="38">
        <v>8605.0</v>
      </c>
      <c r="M294" s="38" t="s">
        <v>23</v>
      </c>
      <c r="N294" s="38" t="s">
        <v>23</v>
      </c>
      <c r="O294" s="38" t="s">
        <v>35</v>
      </c>
      <c r="P294" s="38">
        <v>33689.0</v>
      </c>
      <c r="Q294" s="38"/>
      <c r="R294" s="38">
        <v>49.0</v>
      </c>
      <c r="S294" s="38">
        <v>2.0</v>
      </c>
      <c r="T294" s="38">
        <v>3.0</v>
      </c>
      <c r="U294" s="38"/>
      <c r="V294" s="38" t="s">
        <v>1300</v>
      </c>
      <c r="W294" s="38"/>
      <c r="X294" s="38"/>
      <c r="Y294" s="38"/>
      <c r="Z294" s="38"/>
    </row>
    <row r="295" ht="15.75" customHeight="1">
      <c r="A295" s="38">
        <v>2016.0</v>
      </c>
      <c r="B295" s="38">
        <v>3205.0</v>
      </c>
      <c r="C295" s="38">
        <v>38212.0</v>
      </c>
      <c r="D295" s="57" t="s">
        <v>99</v>
      </c>
      <c r="E295" s="38" t="s">
        <v>131</v>
      </c>
      <c r="F295" s="38">
        <v>6.0</v>
      </c>
      <c r="G295" s="38"/>
      <c r="H295" s="38" t="s">
        <v>857</v>
      </c>
      <c r="I295" s="40">
        <v>42498.677083333336</v>
      </c>
      <c r="J295" s="38" t="s">
        <v>21</v>
      </c>
      <c r="K295" s="38">
        <v>76.0</v>
      </c>
      <c r="L295" s="38">
        <v>4745.0</v>
      </c>
      <c r="M295" s="38" t="s">
        <v>23</v>
      </c>
      <c r="N295" s="38" t="s">
        <v>23</v>
      </c>
      <c r="O295" s="38"/>
      <c r="P295" s="38">
        <v>33693.0</v>
      </c>
      <c r="Q295" s="38"/>
      <c r="R295" s="38">
        <v>40.0</v>
      </c>
      <c r="S295" s="38">
        <v>2.0</v>
      </c>
      <c r="T295" s="38">
        <v>2.0</v>
      </c>
      <c r="U295" s="38"/>
      <c r="V295" s="38" t="s">
        <v>1300</v>
      </c>
      <c r="W295" s="38"/>
      <c r="X295" s="38"/>
      <c r="Y295" s="38"/>
      <c r="Z295" s="38"/>
    </row>
    <row r="296" ht="15.75" customHeight="1">
      <c r="A296" s="38">
        <v>2016.0</v>
      </c>
      <c r="B296" s="38">
        <v>3204.0</v>
      </c>
      <c r="C296" s="38">
        <v>162329.0</v>
      </c>
      <c r="D296" s="57" t="s">
        <v>99</v>
      </c>
      <c r="E296" s="38" t="s">
        <v>131</v>
      </c>
      <c r="F296" s="38">
        <v>6.0</v>
      </c>
      <c r="G296" s="38"/>
      <c r="H296" s="38" t="s">
        <v>1310</v>
      </c>
      <c r="I296" s="40">
        <v>42498.708333333336</v>
      </c>
      <c r="J296" s="38" t="s">
        <v>21</v>
      </c>
      <c r="K296" s="38">
        <v>73.0</v>
      </c>
      <c r="L296" s="38">
        <v>4240.0</v>
      </c>
      <c r="M296" s="38" t="s">
        <v>23</v>
      </c>
      <c r="N296" s="38" t="s">
        <v>23</v>
      </c>
      <c r="O296" s="38" t="s">
        <v>35</v>
      </c>
      <c r="P296" s="38">
        <v>33692.0</v>
      </c>
      <c r="Q296" s="38"/>
      <c r="R296" s="38">
        <v>38.0</v>
      </c>
      <c r="S296" s="38">
        <v>2.0</v>
      </c>
      <c r="T296" s="38">
        <v>2.0</v>
      </c>
      <c r="U296" s="38"/>
      <c r="V296" s="38" t="s">
        <v>1300</v>
      </c>
      <c r="W296" s="38"/>
      <c r="X296" s="38"/>
      <c r="Y296" s="38"/>
      <c r="Z296" s="38"/>
    </row>
    <row r="297" ht="15.75" customHeight="1">
      <c r="A297" s="38">
        <v>2016.0</v>
      </c>
      <c r="B297" s="38">
        <v>3206.0</v>
      </c>
      <c r="C297" s="38">
        <v>101259.0</v>
      </c>
      <c r="D297" s="57" t="s">
        <v>99</v>
      </c>
      <c r="E297" s="38" t="s">
        <v>131</v>
      </c>
      <c r="F297" s="38">
        <v>6.0</v>
      </c>
      <c r="G297" s="38"/>
      <c r="H297" s="38" t="s">
        <v>857</v>
      </c>
      <c r="I297" s="40">
        <v>42498.791666666664</v>
      </c>
      <c r="J297" s="38" t="s">
        <v>21</v>
      </c>
      <c r="K297" s="38">
        <v>77.0</v>
      </c>
      <c r="L297" s="38">
        <v>4940.0</v>
      </c>
      <c r="M297" s="38" t="s">
        <v>23</v>
      </c>
      <c r="N297" s="38" t="s">
        <v>23</v>
      </c>
      <c r="O297" s="38" t="s">
        <v>814</v>
      </c>
      <c r="P297" s="38">
        <v>33694.0</v>
      </c>
      <c r="Q297" s="38"/>
      <c r="R297" s="38">
        <v>40.0</v>
      </c>
      <c r="S297" s="38">
        <v>2.0</v>
      </c>
      <c r="T297" s="38">
        <v>2.0</v>
      </c>
      <c r="U297" s="38"/>
      <c r="V297" s="38" t="s">
        <v>1300</v>
      </c>
      <c r="W297" s="38"/>
      <c r="X297" s="38"/>
      <c r="Y297" s="38"/>
      <c r="Z297" s="38"/>
    </row>
    <row r="298" ht="15.75" customHeight="1">
      <c r="A298" s="38">
        <v>2016.0</v>
      </c>
      <c r="B298" s="38">
        <v>3207.0</v>
      </c>
      <c r="C298" s="38">
        <v>78597.0</v>
      </c>
      <c r="D298" s="57" t="s">
        <v>99</v>
      </c>
      <c r="E298" s="38" t="s">
        <v>131</v>
      </c>
      <c r="F298" s="38">
        <v>6.0</v>
      </c>
      <c r="G298" s="38">
        <v>117.0</v>
      </c>
      <c r="H298" s="38"/>
      <c r="I298" s="40">
        <v>42501.416666666664</v>
      </c>
      <c r="J298" s="38" t="s">
        <v>40</v>
      </c>
      <c r="K298" s="38">
        <v>84.0</v>
      </c>
      <c r="L298" s="38">
        <v>9690.0</v>
      </c>
      <c r="M298" s="38" t="s">
        <v>23</v>
      </c>
      <c r="N298" s="38" t="s">
        <v>23</v>
      </c>
      <c r="O298" s="38" t="s">
        <v>821</v>
      </c>
      <c r="P298" s="38">
        <v>33701.0</v>
      </c>
      <c r="Q298" s="38"/>
      <c r="R298" s="38">
        <v>48.0</v>
      </c>
      <c r="S298" s="38">
        <v>2.0</v>
      </c>
      <c r="T298" s="38">
        <v>2.0</v>
      </c>
      <c r="U298" s="38" t="s">
        <v>144</v>
      </c>
      <c r="V298" s="38" t="s">
        <v>1227</v>
      </c>
      <c r="W298" s="38"/>
      <c r="X298" s="38"/>
      <c r="Y298" s="38"/>
      <c r="Z298" s="38"/>
    </row>
    <row r="299" ht="15.75" customHeight="1">
      <c r="A299" s="38">
        <v>2016.0</v>
      </c>
      <c r="B299" s="38">
        <v>3208.0</v>
      </c>
      <c r="C299" s="38">
        <v>132801.0</v>
      </c>
      <c r="D299" s="57" t="s">
        <v>99</v>
      </c>
      <c r="E299" s="38" t="s">
        <v>131</v>
      </c>
      <c r="F299" s="38">
        <v>6.0</v>
      </c>
      <c r="G299" s="38">
        <v>114.0</v>
      </c>
      <c r="H299" s="38"/>
      <c r="I299" s="40">
        <v>42501.479166666664</v>
      </c>
      <c r="J299" s="38" t="s">
        <v>40</v>
      </c>
      <c r="K299" s="38">
        <v>76.0</v>
      </c>
      <c r="L299" s="38">
        <v>5400.0</v>
      </c>
      <c r="M299" s="38" t="s">
        <v>23</v>
      </c>
      <c r="N299" s="38" t="s">
        <v>23</v>
      </c>
      <c r="O299" s="38" t="s">
        <v>821</v>
      </c>
      <c r="P299" s="38">
        <v>33702.0</v>
      </c>
      <c r="Q299" s="38"/>
      <c r="R299" s="38">
        <v>38.0</v>
      </c>
      <c r="S299" s="38">
        <v>2.0</v>
      </c>
      <c r="T299" s="38">
        <v>2.0</v>
      </c>
      <c r="U299" s="38" t="s">
        <v>133</v>
      </c>
      <c r="V299" s="38" t="s">
        <v>1227</v>
      </c>
      <c r="W299" s="38"/>
      <c r="X299" s="38"/>
      <c r="Y299" s="38"/>
      <c r="Z299" s="38"/>
    </row>
    <row r="300" ht="15.75" customHeight="1">
      <c r="A300" s="38">
        <v>2016.0</v>
      </c>
      <c r="B300" s="38">
        <v>3209.0</v>
      </c>
      <c r="C300" s="38">
        <v>21000.0</v>
      </c>
      <c r="D300" s="57" t="s">
        <v>99</v>
      </c>
      <c r="E300" s="38" t="s">
        <v>131</v>
      </c>
      <c r="F300" s="38">
        <v>6.0</v>
      </c>
      <c r="G300" s="38"/>
      <c r="H300" s="38" t="s">
        <v>819</v>
      </c>
      <c r="I300" s="40">
        <v>42503.333333333336</v>
      </c>
      <c r="J300" s="38" t="s">
        <v>21</v>
      </c>
      <c r="K300" s="38">
        <v>72.0</v>
      </c>
      <c r="L300" s="38">
        <v>4580.0</v>
      </c>
      <c r="M300" s="38" t="s">
        <v>23</v>
      </c>
      <c r="N300" s="38" t="s">
        <v>23</v>
      </c>
      <c r="O300" s="38" t="s">
        <v>821</v>
      </c>
      <c r="P300" s="38">
        <v>33706.0</v>
      </c>
      <c r="Q300" s="38"/>
      <c r="R300" s="38">
        <v>36.0</v>
      </c>
      <c r="S300" s="38">
        <v>2.0</v>
      </c>
      <c r="T300" s="38">
        <v>2.0</v>
      </c>
      <c r="U300" s="38"/>
      <c r="V300" s="38" t="s">
        <v>1311</v>
      </c>
      <c r="W300" s="38"/>
      <c r="X300" s="38"/>
      <c r="Y300" s="38"/>
      <c r="Z300" s="38"/>
    </row>
    <row r="301" ht="15.75" customHeight="1">
      <c r="A301" s="38">
        <v>2016.0</v>
      </c>
      <c r="B301" s="38">
        <v>3210.0</v>
      </c>
      <c r="C301" s="38">
        <v>42566.0</v>
      </c>
      <c r="D301" s="57" t="s">
        <v>99</v>
      </c>
      <c r="E301" s="38" t="s">
        <v>131</v>
      </c>
      <c r="F301" s="38">
        <v>6.0</v>
      </c>
      <c r="G301" s="38"/>
      <c r="H301" s="38" t="s">
        <v>819</v>
      </c>
      <c r="I301" s="40">
        <v>42503.458333333336</v>
      </c>
      <c r="J301" s="38" t="s">
        <v>21</v>
      </c>
      <c r="K301" s="38">
        <v>75.0</v>
      </c>
      <c r="L301" s="38">
        <v>4850.0</v>
      </c>
      <c r="M301" s="38" t="s">
        <v>23</v>
      </c>
      <c r="N301" s="38" t="s">
        <v>23</v>
      </c>
      <c r="O301" s="38" t="s">
        <v>821</v>
      </c>
      <c r="P301" s="38">
        <v>33707.0</v>
      </c>
      <c r="Q301" s="38"/>
      <c r="R301" s="38">
        <v>38.0</v>
      </c>
      <c r="S301" s="38">
        <v>2.0</v>
      </c>
      <c r="T301" s="38">
        <v>2.0</v>
      </c>
      <c r="U301" s="38"/>
      <c r="V301" s="38" t="s">
        <v>1311</v>
      </c>
      <c r="W301" s="38"/>
      <c r="X301" s="38"/>
      <c r="Y301" s="38"/>
      <c r="Z301" s="38"/>
    </row>
    <row r="302" ht="15.75" customHeight="1">
      <c r="A302" s="38">
        <v>2016.0</v>
      </c>
      <c r="B302" s="38">
        <v>3211.0</v>
      </c>
      <c r="C302" s="38">
        <v>217542.0</v>
      </c>
      <c r="D302" s="57" t="s">
        <v>99</v>
      </c>
      <c r="E302" s="38" t="s">
        <v>131</v>
      </c>
      <c r="F302" s="38">
        <v>6.0</v>
      </c>
      <c r="G302" s="38">
        <v>23.0</v>
      </c>
      <c r="H302" s="38"/>
      <c r="I302" s="40">
        <v>42503.791666666664</v>
      </c>
      <c r="J302" s="38" t="s">
        <v>40</v>
      </c>
      <c r="K302" s="38">
        <v>76.0</v>
      </c>
      <c r="L302" s="38">
        <v>5720.0</v>
      </c>
      <c r="M302" s="38" t="s">
        <v>23</v>
      </c>
      <c r="N302" s="38" t="s">
        <v>23</v>
      </c>
      <c r="O302" s="38" t="s">
        <v>814</v>
      </c>
      <c r="P302" s="38">
        <v>33710.0</v>
      </c>
      <c r="Q302" s="38"/>
      <c r="R302" s="38">
        <v>42.0</v>
      </c>
      <c r="S302" s="38"/>
      <c r="T302" s="38"/>
      <c r="U302" s="38" t="s">
        <v>856</v>
      </c>
      <c r="V302" s="38" t="s">
        <v>1311</v>
      </c>
      <c r="W302" s="38"/>
      <c r="X302" s="38"/>
      <c r="Y302" s="38"/>
      <c r="Z302" s="38"/>
    </row>
    <row r="303" ht="15.75" customHeight="1">
      <c r="A303" s="38">
        <v>2016.0</v>
      </c>
      <c r="B303" s="38">
        <v>3212.0</v>
      </c>
      <c r="C303" s="38">
        <v>170885.0</v>
      </c>
      <c r="D303" s="57" t="s">
        <v>99</v>
      </c>
      <c r="E303" s="38" t="s">
        <v>131</v>
      </c>
      <c r="F303" s="38">
        <v>6.0</v>
      </c>
      <c r="G303" s="38"/>
      <c r="H303" s="38" t="s">
        <v>819</v>
      </c>
      <c r="I303" s="40">
        <v>42503.864583333336</v>
      </c>
      <c r="J303" s="38" t="s">
        <v>21</v>
      </c>
      <c r="K303" s="38">
        <v>80.0</v>
      </c>
      <c r="L303" s="38">
        <v>5935.0</v>
      </c>
      <c r="M303" s="38" t="s">
        <v>23</v>
      </c>
      <c r="N303" s="38" t="s">
        <v>40</v>
      </c>
      <c r="O303" s="38"/>
      <c r="P303" s="38">
        <v>33711.0</v>
      </c>
      <c r="Q303" s="38"/>
      <c r="R303" s="38"/>
      <c r="S303" s="38"/>
      <c r="T303" s="38"/>
      <c r="U303" s="38"/>
      <c r="V303" s="38" t="s">
        <v>1311</v>
      </c>
      <c r="W303" s="38"/>
      <c r="X303" s="38"/>
      <c r="Y303" s="38"/>
      <c r="Z303" s="38"/>
    </row>
    <row r="304" ht="15.75" customHeight="1">
      <c r="A304" s="38">
        <v>2016.0</v>
      </c>
      <c r="B304" s="38">
        <v>3213.0</v>
      </c>
      <c r="C304" s="38">
        <v>21000.0</v>
      </c>
      <c r="D304" s="57" t="s">
        <v>99</v>
      </c>
      <c r="E304" s="38" t="s">
        <v>131</v>
      </c>
      <c r="F304" s="38">
        <v>6.0</v>
      </c>
      <c r="G304" s="38"/>
      <c r="H304" s="38" t="s">
        <v>819</v>
      </c>
      <c r="I304" s="40">
        <v>42504.354166666664</v>
      </c>
      <c r="J304" s="38" t="s">
        <v>21</v>
      </c>
      <c r="K304" s="38">
        <v>73.0</v>
      </c>
      <c r="L304" s="38">
        <v>4320.0</v>
      </c>
      <c r="M304" s="38" t="s">
        <v>23</v>
      </c>
      <c r="N304" s="38" t="s">
        <v>23</v>
      </c>
      <c r="O304" s="38" t="s">
        <v>821</v>
      </c>
      <c r="P304" s="38">
        <v>33716.0</v>
      </c>
      <c r="Q304" s="38"/>
      <c r="R304" s="38">
        <v>36.0</v>
      </c>
      <c r="S304" s="38">
        <v>2.0</v>
      </c>
      <c r="T304" s="38"/>
      <c r="U304" s="38"/>
      <c r="V304" s="38" t="s">
        <v>1228</v>
      </c>
      <c r="W304" s="38"/>
      <c r="X304" s="38"/>
      <c r="Y304" s="38"/>
      <c r="Z304" s="38"/>
    </row>
    <row r="305" ht="15.75" customHeight="1">
      <c r="A305" s="38">
        <v>2016.0</v>
      </c>
      <c r="B305" s="38">
        <v>3000.0</v>
      </c>
      <c r="C305" s="38">
        <v>81662.0</v>
      </c>
      <c r="D305" s="57" t="s">
        <v>99</v>
      </c>
      <c r="E305" s="38" t="s">
        <v>131</v>
      </c>
      <c r="F305" s="38">
        <v>6.0</v>
      </c>
      <c r="G305" s="38">
        <v>23.0</v>
      </c>
      <c r="H305" s="38"/>
      <c r="I305" s="40">
        <v>42504.5</v>
      </c>
      <c r="J305" s="38" t="s">
        <v>40</v>
      </c>
      <c r="K305" s="38">
        <v>78.0</v>
      </c>
      <c r="L305" s="38">
        <v>5615.0</v>
      </c>
      <c r="M305" s="38" t="s">
        <v>23</v>
      </c>
      <c r="N305" s="38" t="s">
        <v>40</v>
      </c>
      <c r="O305" s="38" t="s">
        <v>814</v>
      </c>
      <c r="P305" s="38">
        <v>33727.0</v>
      </c>
      <c r="Q305" s="38"/>
      <c r="R305" s="38">
        <v>40.0</v>
      </c>
      <c r="S305" s="38"/>
      <c r="T305" s="38"/>
      <c r="U305" s="38" t="s">
        <v>856</v>
      </c>
      <c r="V305" s="38" t="s">
        <v>1228</v>
      </c>
      <c r="W305" s="38"/>
      <c r="X305" s="38"/>
      <c r="Y305" s="38"/>
      <c r="Z305" s="38"/>
    </row>
    <row r="306" ht="15.75" customHeight="1">
      <c r="A306" s="38">
        <v>2016.0</v>
      </c>
      <c r="B306" s="38">
        <v>3214.0</v>
      </c>
      <c r="C306" s="38">
        <v>146717.0</v>
      </c>
      <c r="D306" s="57" t="s">
        <v>99</v>
      </c>
      <c r="E306" s="38" t="s">
        <v>131</v>
      </c>
      <c r="F306" s="38">
        <v>6.0</v>
      </c>
      <c r="G306" s="38"/>
      <c r="H306" s="38" t="s">
        <v>137</v>
      </c>
      <c r="I306" s="40">
        <v>42504.541666666664</v>
      </c>
      <c r="J306" s="38" t="s">
        <v>21</v>
      </c>
      <c r="K306" s="38">
        <v>76.0</v>
      </c>
      <c r="L306" s="38">
        <v>5101.0</v>
      </c>
      <c r="M306" s="38" t="s">
        <v>23</v>
      </c>
      <c r="N306" s="38" t="s">
        <v>23</v>
      </c>
      <c r="O306" s="38" t="s">
        <v>35</v>
      </c>
      <c r="P306" s="38">
        <v>33719.0</v>
      </c>
      <c r="Q306" s="38"/>
      <c r="R306" s="38">
        <v>38.0</v>
      </c>
      <c r="S306" s="38"/>
      <c r="T306" s="38"/>
      <c r="U306" s="38"/>
      <c r="V306" s="38" t="s">
        <v>1228</v>
      </c>
      <c r="W306" s="38"/>
      <c r="X306" s="38"/>
      <c r="Y306" s="38"/>
      <c r="Z306" s="38"/>
    </row>
    <row r="307" ht="15.75" customHeight="1">
      <c r="A307" s="38">
        <v>2016.0</v>
      </c>
      <c r="B307" s="38">
        <v>3216.0</v>
      </c>
      <c r="C307" s="38">
        <v>129415.0</v>
      </c>
      <c r="D307" s="57" t="s">
        <v>99</v>
      </c>
      <c r="E307" s="38" t="s">
        <v>131</v>
      </c>
      <c r="F307" s="38">
        <v>6.0</v>
      </c>
      <c r="G307" s="38">
        <v>25.0</v>
      </c>
      <c r="H307" s="38"/>
      <c r="I307" s="40">
        <v>42504.614583333336</v>
      </c>
      <c r="J307" s="38" t="s">
        <v>40</v>
      </c>
      <c r="K307" s="38">
        <v>74.0</v>
      </c>
      <c r="L307" s="38">
        <v>4880.0</v>
      </c>
      <c r="M307" s="38" t="s">
        <v>23</v>
      </c>
      <c r="N307" s="38" t="s">
        <v>40</v>
      </c>
      <c r="O307" s="38" t="s">
        <v>814</v>
      </c>
      <c r="P307" s="38">
        <v>33722.0</v>
      </c>
      <c r="Q307" s="38"/>
      <c r="R307" s="38">
        <v>38.0</v>
      </c>
      <c r="S307" s="38"/>
      <c r="T307" s="38"/>
      <c r="U307" s="38" t="s">
        <v>850</v>
      </c>
      <c r="V307" s="38" t="s">
        <v>1228</v>
      </c>
      <c r="W307" s="38"/>
      <c r="X307" s="38"/>
      <c r="Y307" s="38"/>
      <c r="Z307" s="38"/>
    </row>
    <row r="308" ht="15.75" customHeight="1">
      <c r="A308" s="38">
        <v>2016.0</v>
      </c>
      <c r="B308" s="38">
        <v>3215.0</v>
      </c>
      <c r="C308" s="38">
        <v>49767.0</v>
      </c>
      <c r="D308" s="57" t="s">
        <v>99</v>
      </c>
      <c r="E308" s="38" t="s">
        <v>131</v>
      </c>
      <c r="F308" s="38">
        <v>6.0</v>
      </c>
      <c r="G308" s="38"/>
      <c r="H308" s="38" t="s">
        <v>857</v>
      </c>
      <c r="I308" s="40">
        <v>42504.645833333336</v>
      </c>
      <c r="J308" s="38" t="s">
        <v>21</v>
      </c>
      <c r="K308" s="38">
        <v>78.0</v>
      </c>
      <c r="L308" s="38">
        <v>5500.0</v>
      </c>
      <c r="M308" s="38" t="s">
        <v>23</v>
      </c>
      <c r="N308" s="38" t="s">
        <v>35</v>
      </c>
      <c r="O308" s="38" t="s">
        <v>814</v>
      </c>
      <c r="P308" s="38">
        <v>33721.0</v>
      </c>
      <c r="Q308" s="38"/>
      <c r="R308" s="38">
        <v>40.0</v>
      </c>
      <c r="S308" s="38"/>
      <c r="T308" s="38"/>
      <c r="U308" s="38"/>
      <c r="V308" s="38" t="s">
        <v>1228</v>
      </c>
      <c r="W308" s="38"/>
      <c r="X308" s="38"/>
      <c r="Y308" s="38"/>
      <c r="Z308" s="38"/>
    </row>
    <row r="309" ht="15.75" customHeight="1">
      <c r="A309" s="38">
        <v>2016.0</v>
      </c>
      <c r="B309" s="38">
        <v>3219.0</v>
      </c>
      <c r="C309" s="38">
        <v>122055.0</v>
      </c>
      <c r="D309" s="57" t="s">
        <v>99</v>
      </c>
      <c r="E309" s="38" t="s">
        <v>131</v>
      </c>
      <c r="F309" s="38">
        <v>6.0</v>
      </c>
      <c r="G309" s="38"/>
      <c r="H309" s="38" t="s">
        <v>857</v>
      </c>
      <c r="I309" s="40">
        <v>42504.666666666664</v>
      </c>
      <c r="J309" s="38" t="s">
        <v>21</v>
      </c>
      <c r="K309" s="38">
        <v>74.0</v>
      </c>
      <c r="L309" s="38">
        <v>4415.0</v>
      </c>
      <c r="M309" s="38" t="s">
        <v>23</v>
      </c>
      <c r="N309" s="38" t="s">
        <v>23</v>
      </c>
      <c r="O309" s="38" t="s">
        <v>814</v>
      </c>
      <c r="P309" s="38">
        <v>33726.0</v>
      </c>
      <c r="Q309" s="38"/>
      <c r="R309" s="38">
        <v>38.0</v>
      </c>
      <c r="S309" s="38"/>
      <c r="T309" s="38"/>
      <c r="U309" s="38"/>
      <c r="V309" s="38" t="s">
        <v>1228</v>
      </c>
      <c r="W309" s="38"/>
      <c r="X309" s="38"/>
      <c r="Y309" s="38"/>
      <c r="Z309" s="38"/>
    </row>
    <row r="310" ht="15.75" customHeight="1">
      <c r="A310" s="38">
        <v>2016.0</v>
      </c>
      <c r="B310" s="38">
        <v>3217.0</v>
      </c>
      <c r="C310" s="38">
        <v>46895.0</v>
      </c>
      <c r="D310" s="57" t="s">
        <v>99</v>
      </c>
      <c r="E310" s="38" t="s">
        <v>131</v>
      </c>
      <c r="F310" s="38">
        <v>6.0</v>
      </c>
      <c r="G310" s="38"/>
      <c r="H310" s="38" t="s">
        <v>1312</v>
      </c>
      <c r="I310" s="40">
        <v>42504.729166666664</v>
      </c>
      <c r="J310" s="38" t="s">
        <v>21</v>
      </c>
      <c r="K310" s="38">
        <v>79.0</v>
      </c>
      <c r="L310" s="38">
        <v>5400.0</v>
      </c>
      <c r="M310" s="38" t="s">
        <v>23</v>
      </c>
      <c r="N310" s="38" t="s">
        <v>23</v>
      </c>
      <c r="O310" s="38" t="s">
        <v>814</v>
      </c>
      <c r="P310" s="38">
        <v>33723.0</v>
      </c>
      <c r="Q310" s="38"/>
      <c r="R310" s="38">
        <v>40.0</v>
      </c>
      <c r="S310" s="38"/>
      <c r="T310" s="38"/>
      <c r="U310" s="38"/>
      <c r="V310" s="38" t="s">
        <v>1228</v>
      </c>
      <c r="W310" s="38"/>
      <c r="X310" s="38"/>
      <c r="Y310" s="38"/>
      <c r="Z310" s="38"/>
    </row>
    <row r="311" ht="15.75" customHeight="1">
      <c r="A311" s="38">
        <v>2016.0</v>
      </c>
      <c r="B311" s="38">
        <v>3001.0</v>
      </c>
      <c r="C311" s="38">
        <v>138038.0</v>
      </c>
      <c r="D311" s="57" t="s">
        <v>99</v>
      </c>
      <c r="E311" s="38" t="s">
        <v>131</v>
      </c>
      <c r="F311" s="38">
        <v>6.0</v>
      </c>
      <c r="G311" s="38"/>
      <c r="H311" s="38" t="s">
        <v>136</v>
      </c>
      <c r="I311" s="40">
        <v>42504.791666666664</v>
      </c>
      <c r="J311" s="38" t="s">
        <v>21</v>
      </c>
      <c r="K311" s="38">
        <v>77.0</v>
      </c>
      <c r="L311" s="38">
        <v>5350.0</v>
      </c>
      <c r="M311" s="38" t="s">
        <v>23</v>
      </c>
      <c r="N311" s="38" t="s">
        <v>23</v>
      </c>
      <c r="O311" s="38" t="s">
        <v>814</v>
      </c>
      <c r="P311" s="38">
        <v>33728.0</v>
      </c>
      <c r="Q311" s="38"/>
      <c r="R311" s="38">
        <v>38.0</v>
      </c>
      <c r="S311" s="38"/>
      <c r="T311" s="38"/>
      <c r="U311" s="38"/>
      <c r="V311" s="38" t="s">
        <v>1228</v>
      </c>
      <c r="W311" s="38"/>
      <c r="X311" s="38"/>
      <c r="Y311" s="38"/>
      <c r="Z311" s="38"/>
    </row>
    <row r="312" ht="15.75" customHeight="1">
      <c r="A312" s="38">
        <v>2016.0</v>
      </c>
      <c r="B312" s="38">
        <v>3218.0</v>
      </c>
      <c r="C312" s="38">
        <v>174879.0</v>
      </c>
      <c r="D312" s="57" t="s">
        <v>99</v>
      </c>
      <c r="E312" s="38" t="s">
        <v>131</v>
      </c>
      <c r="F312" s="38">
        <v>6.0</v>
      </c>
      <c r="G312" s="38"/>
      <c r="H312" s="38" t="s">
        <v>857</v>
      </c>
      <c r="I312" s="40">
        <v>42504.791666666664</v>
      </c>
      <c r="J312" s="38" t="s">
        <v>21</v>
      </c>
      <c r="K312" s="38">
        <v>78.0</v>
      </c>
      <c r="L312" s="38">
        <v>6090.0</v>
      </c>
      <c r="M312" s="38" t="s">
        <v>23</v>
      </c>
      <c r="N312" s="38" t="s">
        <v>23</v>
      </c>
      <c r="O312" s="38" t="s">
        <v>814</v>
      </c>
      <c r="P312" s="38">
        <v>33725.0</v>
      </c>
      <c r="Q312" s="38"/>
      <c r="R312" s="38">
        <v>41.0</v>
      </c>
      <c r="S312" s="38"/>
      <c r="T312" s="38"/>
      <c r="U312" s="38"/>
      <c r="V312" s="38" t="s">
        <v>1228</v>
      </c>
      <c r="W312" s="38"/>
      <c r="X312" s="38"/>
      <c r="Y312" s="38"/>
      <c r="Z312" s="38"/>
    </row>
    <row r="313" ht="15.75" customHeight="1">
      <c r="A313" s="38">
        <v>2016.0</v>
      </c>
      <c r="B313" s="38">
        <v>3002.0</v>
      </c>
      <c r="C313" s="38">
        <v>89458.0</v>
      </c>
      <c r="D313" s="57" t="s">
        <v>99</v>
      </c>
      <c r="E313" s="38" t="s">
        <v>131</v>
      </c>
      <c r="F313" s="38">
        <v>6.0</v>
      </c>
      <c r="G313" s="38"/>
      <c r="H313" s="38" t="s">
        <v>857</v>
      </c>
      <c r="I313" s="40">
        <v>42504.854166666664</v>
      </c>
      <c r="J313" s="38" t="s">
        <v>21</v>
      </c>
      <c r="K313" s="38">
        <v>81.0</v>
      </c>
      <c r="L313" s="38">
        <v>5840.0</v>
      </c>
      <c r="M313" s="38" t="s">
        <v>23</v>
      </c>
      <c r="N313" s="38" t="s">
        <v>23</v>
      </c>
      <c r="O313" s="38" t="s">
        <v>814</v>
      </c>
      <c r="P313" s="38">
        <v>33731.0</v>
      </c>
      <c r="Q313" s="38"/>
      <c r="R313" s="38">
        <v>42.0</v>
      </c>
      <c r="S313" s="38"/>
      <c r="T313" s="38"/>
      <c r="U313" s="38"/>
      <c r="V313" s="38" t="s">
        <v>1228</v>
      </c>
      <c r="W313" s="38"/>
      <c r="X313" s="38"/>
      <c r="Y313" s="38"/>
      <c r="Z313" s="38"/>
    </row>
    <row r="314" ht="15.75" customHeight="1">
      <c r="A314" s="38">
        <v>2016.0</v>
      </c>
      <c r="B314" s="38">
        <v>3003.0</v>
      </c>
      <c r="C314" s="38">
        <v>43353.0</v>
      </c>
      <c r="D314" s="57" t="s">
        <v>99</v>
      </c>
      <c r="E314" s="38" t="s">
        <v>131</v>
      </c>
      <c r="F314" s="38">
        <v>6.0</v>
      </c>
      <c r="G314" s="38"/>
      <c r="H314" s="38" t="s">
        <v>161</v>
      </c>
      <c r="I314" s="40">
        <v>42505.354166666664</v>
      </c>
      <c r="J314" s="38" t="s">
        <v>21</v>
      </c>
      <c r="K314" s="38">
        <v>76.0</v>
      </c>
      <c r="L314" s="38">
        <v>4915.0</v>
      </c>
      <c r="M314" s="38" t="s">
        <v>23</v>
      </c>
      <c r="N314" s="38" t="s">
        <v>23</v>
      </c>
      <c r="O314" s="38" t="s">
        <v>821</v>
      </c>
      <c r="P314" s="38">
        <v>33735.0</v>
      </c>
      <c r="Q314" s="38"/>
      <c r="R314" s="38">
        <v>40.0</v>
      </c>
      <c r="S314" s="38"/>
      <c r="T314" s="38"/>
      <c r="U314" s="38"/>
      <c r="V314" s="38" t="s">
        <v>1229</v>
      </c>
      <c r="W314" s="38"/>
      <c r="X314" s="38"/>
      <c r="Y314" s="38"/>
      <c r="Z314" s="38"/>
    </row>
    <row r="315" ht="15.75" customHeight="1">
      <c r="A315" s="38">
        <v>2016.0</v>
      </c>
      <c r="B315" s="38">
        <v>3004.0</v>
      </c>
      <c r="C315" s="38">
        <v>174879.0</v>
      </c>
      <c r="D315" s="57" t="s">
        <v>99</v>
      </c>
      <c r="E315" s="38" t="s">
        <v>131</v>
      </c>
      <c r="F315" s="38">
        <v>6.0</v>
      </c>
      <c r="G315" s="38"/>
      <c r="H315" s="38" t="s">
        <v>819</v>
      </c>
      <c r="I315" s="40">
        <v>42505.541666666664</v>
      </c>
      <c r="J315" s="38" t="s">
        <v>21</v>
      </c>
      <c r="K315" s="38">
        <v>75.0</v>
      </c>
      <c r="L315" s="38">
        <v>4870.0</v>
      </c>
      <c r="M315" s="38" t="s">
        <v>23</v>
      </c>
      <c r="N315" s="38" t="s">
        <v>23</v>
      </c>
      <c r="O315" s="38" t="s">
        <v>821</v>
      </c>
      <c r="P315" s="38">
        <v>33736.0</v>
      </c>
      <c r="Q315" s="38"/>
      <c r="R315" s="38">
        <v>38.0</v>
      </c>
      <c r="S315" s="38"/>
      <c r="T315" s="38"/>
      <c r="U315" s="38"/>
      <c r="V315" s="38" t="s">
        <v>1229</v>
      </c>
      <c r="W315" s="38"/>
      <c r="X315" s="38"/>
      <c r="Y315" s="38"/>
      <c r="Z315" s="38"/>
    </row>
    <row r="316" ht="15.75" customHeight="1">
      <c r="A316" s="38">
        <v>2016.0</v>
      </c>
      <c r="B316" s="38">
        <v>3005.0</v>
      </c>
      <c r="C316" s="38">
        <v>21000.0</v>
      </c>
      <c r="D316" s="57" t="s">
        <v>99</v>
      </c>
      <c r="E316" s="38" t="s">
        <v>131</v>
      </c>
      <c r="F316" s="38">
        <v>6.0</v>
      </c>
      <c r="G316" s="38"/>
      <c r="H316" s="38" t="s">
        <v>857</v>
      </c>
      <c r="I316" s="40">
        <v>42505.59375</v>
      </c>
      <c r="J316" s="38" t="s">
        <v>21</v>
      </c>
      <c r="K316" s="38">
        <v>78.0</v>
      </c>
      <c r="L316" s="38">
        <v>4775.0</v>
      </c>
      <c r="M316" s="38" t="s">
        <v>23</v>
      </c>
      <c r="N316" s="38" t="s">
        <v>23</v>
      </c>
      <c r="O316" s="38" t="s">
        <v>814</v>
      </c>
      <c r="P316" s="38">
        <v>33737.0</v>
      </c>
      <c r="Q316" s="38"/>
      <c r="R316" s="38">
        <v>40.0</v>
      </c>
      <c r="S316" s="38"/>
      <c r="T316" s="38"/>
      <c r="U316" s="38"/>
      <c r="V316" s="38" t="s">
        <v>1229</v>
      </c>
      <c r="W316" s="38"/>
      <c r="X316" s="38"/>
      <c r="Y316" s="38"/>
      <c r="Z316" s="38"/>
    </row>
    <row r="317" ht="15.75" customHeight="1">
      <c r="A317" s="38">
        <v>2016.0</v>
      </c>
      <c r="B317" s="38">
        <v>3006.0</v>
      </c>
      <c r="C317" s="38">
        <v>193745.0</v>
      </c>
      <c r="D317" s="57" t="s">
        <v>99</v>
      </c>
      <c r="E317" s="38" t="s">
        <v>131</v>
      </c>
      <c r="F317" s="38">
        <v>6.0</v>
      </c>
      <c r="G317" s="38"/>
      <c r="H317" s="38" t="s">
        <v>857</v>
      </c>
      <c r="I317" s="40">
        <v>42505.729166666664</v>
      </c>
      <c r="J317" s="38" t="s">
        <v>21</v>
      </c>
      <c r="K317" s="38">
        <v>69.0</v>
      </c>
      <c r="L317" s="38">
        <v>3615.0</v>
      </c>
      <c r="M317" s="38" t="s">
        <v>23</v>
      </c>
      <c r="N317" s="38" t="s">
        <v>23</v>
      </c>
      <c r="O317" s="38" t="s">
        <v>814</v>
      </c>
      <c r="P317" s="38">
        <v>33741.0</v>
      </c>
      <c r="Q317" s="38"/>
      <c r="R317" s="38">
        <v>35.0</v>
      </c>
      <c r="S317" s="38"/>
      <c r="T317" s="38"/>
      <c r="U317" s="38"/>
      <c r="V317" s="38" t="s">
        <v>1229</v>
      </c>
      <c r="W317" s="38"/>
      <c r="X317" s="38"/>
      <c r="Y317" s="38"/>
      <c r="Z317" s="38"/>
    </row>
    <row r="318" ht="15.75" customHeight="1">
      <c r="A318" s="38">
        <v>2016.0</v>
      </c>
      <c r="B318" s="38">
        <v>3007.0</v>
      </c>
      <c r="C318" s="38">
        <v>99020.0</v>
      </c>
      <c r="D318" s="57" t="s">
        <v>99</v>
      </c>
      <c r="E318" s="38" t="s">
        <v>131</v>
      </c>
      <c r="F318" s="38">
        <v>6.0</v>
      </c>
      <c r="G318" s="38">
        <v>24.0</v>
      </c>
      <c r="H318" s="38"/>
      <c r="I318" s="40">
        <v>42507.770833333336</v>
      </c>
      <c r="J318" s="38" t="s">
        <v>40</v>
      </c>
      <c r="K318" s="38">
        <v>77.0</v>
      </c>
      <c r="L318" s="38">
        <v>5405.0</v>
      </c>
      <c r="M318" s="38" t="s">
        <v>23</v>
      </c>
      <c r="N318" s="38" t="s">
        <v>40</v>
      </c>
      <c r="O318" s="38" t="s">
        <v>821</v>
      </c>
      <c r="P318" s="38">
        <v>33756.0</v>
      </c>
      <c r="Q318" s="38"/>
      <c r="R318" s="38">
        <v>42.0</v>
      </c>
      <c r="S318" s="38">
        <v>2.0</v>
      </c>
      <c r="T318" s="38">
        <v>2.0</v>
      </c>
      <c r="U318" s="38" t="s">
        <v>842</v>
      </c>
      <c r="V318" s="38" t="s">
        <v>1230</v>
      </c>
      <c r="W318" s="38"/>
      <c r="X318" s="38"/>
      <c r="Y318" s="38"/>
      <c r="Z318" s="38"/>
    </row>
    <row r="319" ht="15.75" customHeight="1">
      <c r="A319" s="38">
        <v>2016.0</v>
      </c>
      <c r="B319" s="38">
        <v>3008.0</v>
      </c>
      <c r="C319" s="38">
        <v>104157.0</v>
      </c>
      <c r="D319" s="57" t="s">
        <v>99</v>
      </c>
      <c r="E319" s="38" t="s">
        <v>131</v>
      </c>
      <c r="F319" s="38">
        <v>6.0</v>
      </c>
      <c r="G319" s="38">
        <v>21.0</v>
      </c>
      <c r="H319" s="38"/>
      <c r="I319" s="40">
        <v>42508.333333333336</v>
      </c>
      <c r="J319" s="38" t="s">
        <v>40</v>
      </c>
      <c r="K319" s="38">
        <v>78.0</v>
      </c>
      <c r="L319" s="38">
        <v>5700.0</v>
      </c>
      <c r="M319" s="38" t="s">
        <v>23</v>
      </c>
      <c r="N319" s="38" t="s">
        <v>23</v>
      </c>
      <c r="O319" s="38" t="s">
        <v>814</v>
      </c>
      <c r="P319" s="38">
        <v>33761.0</v>
      </c>
      <c r="Q319" s="38"/>
      <c r="R319" s="38">
        <v>40.0</v>
      </c>
      <c r="S319" s="38"/>
      <c r="T319" s="38"/>
      <c r="U319" s="38" t="s">
        <v>343</v>
      </c>
      <c r="V319" s="38" t="s">
        <v>1231</v>
      </c>
      <c r="W319" s="38"/>
      <c r="X319" s="38"/>
      <c r="Y319" s="38"/>
      <c r="Z319" s="38"/>
    </row>
    <row r="320" ht="15.75" customHeight="1">
      <c r="A320" s="38">
        <v>2016.0</v>
      </c>
      <c r="B320" s="38">
        <v>3009.0</v>
      </c>
      <c r="C320" s="38">
        <v>32745.0</v>
      </c>
      <c r="D320" s="57" t="s">
        <v>99</v>
      </c>
      <c r="E320" s="38" t="s">
        <v>131</v>
      </c>
      <c r="F320" s="38">
        <v>6.0</v>
      </c>
      <c r="G320" s="38">
        <v>113.0</v>
      </c>
      <c r="H320" s="38"/>
      <c r="I320" s="40">
        <v>42508.416666666664</v>
      </c>
      <c r="J320" s="38" t="s">
        <v>40</v>
      </c>
      <c r="K320" s="38">
        <v>74.0</v>
      </c>
      <c r="L320" s="38">
        <v>4880.0</v>
      </c>
      <c r="M320" s="38" t="s">
        <v>23</v>
      </c>
      <c r="N320" s="38" t="s">
        <v>23</v>
      </c>
      <c r="O320" s="38" t="s">
        <v>35</v>
      </c>
      <c r="P320" s="38">
        <v>33764.0</v>
      </c>
      <c r="Q320" s="38"/>
      <c r="R320" s="38">
        <v>37.0</v>
      </c>
      <c r="S320" s="38">
        <v>2.0</v>
      </c>
      <c r="T320" s="38">
        <v>2.0</v>
      </c>
      <c r="U320" s="38" t="s">
        <v>1308</v>
      </c>
      <c r="V320" s="38" t="s">
        <v>1231</v>
      </c>
      <c r="W320" s="38"/>
      <c r="X320" s="38"/>
      <c r="Y320" s="38"/>
      <c r="Z320" s="38"/>
    </row>
    <row r="321" ht="15.75" customHeight="1">
      <c r="A321" s="38">
        <v>2016.0</v>
      </c>
      <c r="B321" s="38">
        <v>3010.0</v>
      </c>
      <c r="C321" s="38">
        <v>38587.0</v>
      </c>
      <c r="D321" s="57" t="s">
        <v>99</v>
      </c>
      <c r="E321" s="38" t="s">
        <v>131</v>
      </c>
      <c r="F321" s="38">
        <v>6.0</v>
      </c>
      <c r="G321" s="38">
        <v>25.0</v>
      </c>
      <c r="H321" s="38"/>
      <c r="I321" s="40">
        <v>42508.708333333336</v>
      </c>
      <c r="J321" s="38" t="s">
        <v>40</v>
      </c>
      <c r="K321" s="38">
        <v>83.0</v>
      </c>
      <c r="L321" s="38">
        <v>5750.0</v>
      </c>
      <c r="M321" s="38" t="s">
        <v>23</v>
      </c>
      <c r="N321" s="38" t="s">
        <v>40</v>
      </c>
      <c r="O321" s="38" t="s">
        <v>814</v>
      </c>
      <c r="P321" s="38">
        <v>33769.0</v>
      </c>
      <c r="Q321" s="38"/>
      <c r="R321" s="38">
        <v>40.0</v>
      </c>
      <c r="S321" s="38">
        <v>2.0</v>
      </c>
      <c r="T321" s="38">
        <v>2.0</v>
      </c>
      <c r="U321" s="38" t="s">
        <v>850</v>
      </c>
      <c r="V321" s="38" t="s">
        <v>1231</v>
      </c>
      <c r="W321" s="38"/>
      <c r="X321" s="38"/>
      <c r="Y321" s="38"/>
      <c r="Z321" s="38"/>
    </row>
    <row r="322" ht="15.75" customHeight="1">
      <c r="A322" s="38">
        <v>2016.0</v>
      </c>
      <c r="B322" s="38">
        <v>3011.0</v>
      </c>
      <c r="C322" s="38">
        <v>99047.0</v>
      </c>
      <c r="D322" s="57" t="s">
        <v>99</v>
      </c>
      <c r="E322" s="38" t="s">
        <v>131</v>
      </c>
      <c r="F322" s="38">
        <v>6.0</v>
      </c>
      <c r="G322" s="38"/>
      <c r="H322" s="38" t="s">
        <v>819</v>
      </c>
      <c r="I322" s="40">
        <v>42510.322916666664</v>
      </c>
      <c r="J322" s="38" t="s">
        <v>21</v>
      </c>
      <c r="K322" s="38">
        <v>78.0</v>
      </c>
      <c r="L322" s="38">
        <v>5020.0</v>
      </c>
      <c r="M322" s="38" t="s">
        <v>23</v>
      </c>
      <c r="N322" s="38" t="s">
        <v>23</v>
      </c>
      <c r="O322" s="38"/>
      <c r="P322" s="38">
        <v>33772.0</v>
      </c>
      <c r="Q322" s="38"/>
      <c r="R322" s="38">
        <v>41.0</v>
      </c>
      <c r="S322" s="38"/>
      <c r="T322" s="38"/>
      <c r="U322" s="38"/>
      <c r="V322" s="38" t="s">
        <v>1232</v>
      </c>
      <c r="W322" s="38"/>
      <c r="X322" s="38"/>
      <c r="Y322" s="38"/>
      <c r="Z322" s="38"/>
    </row>
    <row r="323" ht="15.75" customHeight="1">
      <c r="A323" s="38">
        <v>2016.0</v>
      </c>
      <c r="B323" s="38">
        <v>3012.0</v>
      </c>
      <c r="C323" s="38">
        <v>94914.0</v>
      </c>
      <c r="D323" s="57" t="s">
        <v>99</v>
      </c>
      <c r="E323" s="38" t="s">
        <v>131</v>
      </c>
      <c r="F323" s="38">
        <v>6.0</v>
      </c>
      <c r="G323" s="38"/>
      <c r="H323" s="38" t="s">
        <v>819</v>
      </c>
      <c r="I323" s="40">
        <v>42510.458333333336</v>
      </c>
      <c r="J323" s="38" t="s">
        <v>21</v>
      </c>
      <c r="K323" s="38">
        <v>78.0</v>
      </c>
      <c r="L323" s="38">
        <v>5595.0</v>
      </c>
      <c r="M323" s="38" t="s">
        <v>23</v>
      </c>
      <c r="N323" s="38" t="s">
        <v>35</v>
      </c>
      <c r="O323" s="38"/>
      <c r="P323" s="38">
        <v>33773.0</v>
      </c>
      <c r="Q323" s="38"/>
      <c r="R323" s="38">
        <v>42.0</v>
      </c>
      <c r="S323" s="38"/>
      <c r="T323" s="38"/>
      <c r="U323" s="38"/>
      <c r="V323" s="38" t="s">
        <v>1232</v>
      </c>
      <c r="W323" s="38"/>
      <c r="X323" s="38"/>
      <c r="Y323" s="38"/>
      <c r="Z323" s="38"/>
    </row>
    <row r="324" ht="15.75" customHeight="1">
      <c r="A324" s="38">
        <v>2016.0</v>
      </c>
      <c r="B324" s="38">
        <v>3013.0</v>
      </c>
      <c r="C324" s="38">
        <v>21000.0</v>
      </c>
      <c r="D324" s="57" t="s">
        <v>99</v>
      </c>
      <c r="E324" s="38" t="s">
        <v>131</v>
      </c>
      <c r="F324" s="38">
        <v>6.0</v>
      </c>
      <c r="G324" s="38"/>
      <c r="H324" s="38" t="s">
        <v>819</v>
      </c>
      <c r="I324" s="40">
        <v>42510.5625</v>
      </c>
      <c r="J324" s="38" t="s">
        <v>21</v>
      </c>
      <c r="K324" s="38">
        <v>81.0</v>
      </c>
      <c r="L324" s="38">
        <v>5930.0</v>
      </c>
      <c r="M324" s="38" t="s">
        <v>23</v>
      </c>
      <c r="N324" s="38" t="s">
        <v>23</v>
      </c>
      <c r="O324" s="38"/>
      <c r="P324" s="38">
        <v>33774.0</v>
      </c>
      <c r="Q324" s="38"/>
      <c r="R324" s="38">
        <v>43.0</v>
      </c>
      <c r="S324" s="38"/>
      <c r="T324" s="38"/>
      <c r="U324" s="38"/>
      <c r="V324" s="38" t="s">
        <v>1232</v>
      </c>
      <c r="W324" s="38"/>
      <c r="X324" s="38"/>
      <c r="Y324" s="38"/>
      <c r="Z324" s="38"/>
    </row>
    <row r="325" ht="15.75" customHeight="1">
      <c r="A325" s="38">
        <v>2016.0</v>
      </c>
      <c r="B325" s="38">
        <v>3014.0</v>
      </c>
      <c r="C325" s="38">
        <v>166759.0</v>
      </c>
      <c r="D325" s="57" t="s">
        <v>99</v>
      </c>
      <c r="E325" s="38" t="s">
        <v>131</v>
      </c>
      <c r="F325" s="38">
        <v>6.0</v>
      </c>
      <c r="G325" s="38"/>
      <c r="H325" s="38" t="s">
        <v>857</v>
      </c>
      <c r="I325" s="40">
        <v>42510.770833333336</v>
      </c>
      <c r="J325" s="38" t="s">
        <v>21</v>
      </c>
      <c r="K325" s="38">
        <v>86.0</v>
      </c>
      <c r="L325" s="38">
        <v>7730.0</v>
      </c>
      <c r="M325" s="38" t="s">
        <v>23</v>
      </c>
      <c r="N325" s="38" t="s">
        <v>23</v>
      </c>
      <c r="O325" s="38" t="s">
        <v>821</v>
      </c>
      <c r="P325" s="38">
        <v>33783.0</v>
      </c>
      <c r="Q325" s="38"/>
      <c r="R325" s="38">
        <v>48.0</v>
      </c>
      <c r="S325" s="38">
        <v>2.0</v>
      </c>
      <c r="T325" s="38">
        <v>2.0</v>
      </c>
      <c r="U325" s="38"/>
      <c r="V325" s="38" t="s">
        <v>1232</v>
      </c>
      <c r="W325" s="38"/>
      <c r="X325" s="38"/>
      <c r="Y325" s="38"/>
      <c r="Z325" s="38"/>
    </row>
    <row r="326" ht="15.75" customHeight="1">
      <c r="A326" s="38">
        <v>2016.0</v>
      </c>
      <c r="B326" s="38">
        <v>3015.0</v>
      </c>
      <c r="C326" s="38">
        <v>146717.0</v>
      </c>
      <c r="D326" s="57" t="s">
        <v>99</v>
      </c>
      <c r="E326" s="38" t="s">
        <v>131</v>
      </c>
      <c r="F326" s="38">
        <v>6.0</v>
      </c>
      <c r="G326" s="38"/>
      <c r="H326" s="38" t="s">
        <v>819</v>
      </c>
      <c r="I326" s="40">
        <v>42510.84375</v>
      </c>
      <c r="J326" s="38" t="s">
        <v>21</v>
      </c>
      <c r="K326" s="38">
        <v>81.0</v>
      </c>
      <c r="L326" s="38">
        <v>5945.0</v>
      </c>
      <c r="M326" s="38" t="s">
        <v>23</v>
      </c>
      <c r="N326" s="38" t="s">
        <v>23</v>
      </c>
      <c r="O326" s="38" t="s">
        <v>814</v>
      </c>
      <c r="P326" s="38">
        <v>33787.0</v>
      </c>
      <c r="Q326" s="38"/>
      <c r="R326" s="38">
        <v>44.0</v>
      </c>
      <c r="S326" s="38"/>
      <c r="T326" s="38"/>
      <c r="U326" s="38"/>
      <c r="V326" s="38" t="s">
        <v>1232</v>
      </c>
      <c r="W326" s="38"/>
      <c r="X326" s="38"/>
      <c r="Y326" s="38"/>
      <c r="Z326" s="38"/>
    </row>
    <row r="327" ht="15.75" customHeight="1">
      <c r="A327" s="38">
        <v>2016.0</v>
      </c>
      <c r="B327" s="38">
        <v>3016.0</v>
      </c>
      <c r="C327" s="38">
        <v>217437.0</v>
      </c>
      <c r="D327" s="57" t="s">
        <v>99</v>
      </c>
      <c r="E327" s="38" t="s">
        <v>131</v>
      </c>
      <c r="F327" s="38">
        <v>6.0</v>
      </c>
      <c r="G327" s="38">
        <v>25.0</v>
      </c>
      <c r="H327" s="38"/>
      <c r="I327" s="40">
        <v>42510.875</v>
      </c>
      <c r="J327" s="38" t="s">
        <v>40</v>
      </c>
      <c r="K327" s="38">
        <v>72.0</v>
      </c>
      <c r="L327" s="38">
        <v>4040.0</v>
      </c>
      <c r="M327" s="38" t="s">
        <v>23</v>
      </c>
      <c r="N327" s="38" t="s">
        <v>40</v>
      </c>
      <c r="O327" s="38" t="s">
        <v>821</v>
      </c>
      <c r="P327" s="38">
        <v>33790.0</v>
      </c>
      <c r="Q327" s="38"/>
      <c r="R327" s="38">
        <v>36.0</v>
      </c>
      <c r="S327" s="38"/>
      <c r="T327" s="38"/>
      <c r="U327" s="38" t="s">
        <v>850</v>
      </c>
      <c r="V327" s="38" t="s">
        <v>1232</v>
      </c>
      <c r="W327" s="38"/>
      <c r="X327" s="38"/>
      <c r="Y327" s="38"/>
      <c r="Z327" s="38"/>
    </row>
    <row r="328" ht="15.75" customHeight="1">
      <c r="A328" s="38">
        <v>2016.0</v>
      </c>
      <c r="B328" s="38">
        <v>3017.0</v>
      </c>
      <c r="C328" s="38">
        <v>18204.0</v>
      </c>
      <c r="D328" s="57" t="s">
        <v>99</v>
      </c>
      <c r="E328" s="38" t="s">
        <v>131</v>
      </c>
      <c r="F328" s="38">
        <v>6.0</v>
      </c>
      <c r="G328" s="38"/>
      <c r="H328" s="38" t="s">
        <v>857</v>
      </c>
      <c r="I328" s="40">
        <v>42511.333333333336</v>
      </c>
      <c r="J328" s="38" t="s">
        <v>21</v>
      </c>
      <c r="K328" s="38">
        <v>79.0</v>
      </c>
      <c r="L328" s="38">
        <v>6075.0</v>
      </c>
      <c r="M328" s="38" t="s">
        <v>23</v>
      </c>
      <c r="N328" s="38" t="s">
        <v>23</v>
      </c>
      <c r="O328" s="38"/>
      <c r="P328" s="38">
        <v>33793.0</v>
      </c>
      <c r="Q328" s="38"/>
      <c r="R328" s="38">
        <v>45.0</v>
      </c>
      <c r="S328" s="38"/>
      <c r="T328" s="38"/>
      <c r="U328" s="38"/>
      <c r="V328" s="38" t="s">
        <v>1233</v>
      </c>
      <c r="W328" s="38"/>
      <c r="X328" s="38"/>
      <c r="Y328" s="38"/>
      <c r="Z328" s="38"/>
    </row>
    <row r="329" ht="15.75" customHeight="1">
      <c r="A329" s="38">
        <v>2016.0</v>
      </c>
      <c r="B329" s="38">
        <v>3019.0</v>
      </c>
      <c r="C329" s="38">
        <v>101259.0</v>
      </c>
      <c r="D329" s="57" t="s">
        <v>99</v>
      </c>
      <c r="E329" s="38" t="s">
        <v>131</v>
      </c>
      <c r="F329" s="38">
        <v>6.0</v>
      </c>
      <c r="G329" s="38"/>
      <c r="H329" s="38" t="s">
        <v>857</v>
      </c>
      <c r="I329" s="40">
        <v>42511.395833333336</v>
      </c>
      <c r="J329" s="38" t="s">
        <v>21</v>
      </c>
      <c r="K329" s="38">
        <v>81.0</v>
      </c>
      <c r="L329" s="38">
        <v>6130.0</v>
      </c>
      <c r="M329" s="38" t="s">
        <v>23</v>
      </c>
      <c r="N329" s="38" t="s">
        <v>23</v>
      </c>
      <c r="O329" s="38"/>
      <c r="P329" s="38">
        <v>33795.0</v>
      </c>
      <c r="Q329" s="38"/>
      <c r="R329" s="38">
        <v>43.0</v>
      </c>
      <c r="S329" s="38"/>
      <c r="T329" s="38"/>
      <c r="U329" s="38"/>
      <c r="V329" s="38" t="s">
        <v>1233</v>
      </c>
      <c r="W329" s="38"/>
      <c r="X329" s="38"/>
      <c r="Y329" s="38"/>
      <c r="Z329" s="38"/>
    </row>
    <row r="330" ht="15.75" customHeight="1">
      <c r="A330" s="38">
        <v>2016.0</v>
      </c>
      <c r="B330" s="38">
        <v>3020.0</v>
      </c>
      <c r="C330" s="38">
        <v>121389.0</v>
      </c>
      <c r="D330" s="57" t="s">
        <v>99</v>
      </c>
      <c r="E330" s="38" t="s">
        <v>131</v>
      </c>
      <c r="F330" s="38">
        <v>6.0</v>
      </c>
      <c r="G330" s="38"/>
      <c r="H330" s="38" t="s">
        <v>857</v>
      </c>
      <c r="I330" s="40">
        <v>42511.4375</v>
      </c>
      <c r="J330" s="38" t="s">
        <v>21</v>
      </c>
      <c r="K330" s="38">
        <v>81.0</v>
      </c>
      <c r="L330" s="38">
        <v>6005.0</v>
      </c>
      <c r="M330" s="38" t="s">
        <v>23</v>
      </c>
      <c r="N330" s="38" t="s">
        <v>23</v>
      </c>
      <c r="O330" s="38"/>
      <c r="P330" s="38">
        <v>33796.0</v>
      </c>
      <c r="Q330" s="38"/>
      <c r="R330" s="38">
        <v>44.0</v>
      </c>
      <c r="S330" s="38"/>
      <c r="T330" s="38"/>
      <c r="U330" s="38"/>
      <c r="V330" s="38" t="s">
        <v>1233</v>
      </c>
      <c r="W330" s="38"/>
      <c r="X330" s="38"/>
      <c r="Y330" s="38"/>
      <c r="Z330" s="38"/>
    </row>
    <row r="331" ht="15.75" customHeight="1">
      <c r="A331" s="38">
        <v>2016.0</v>
      </c>
      <c r="B331" s="38">
        <v>3018.0</v>
      </c>
      <c r="C331" s="38">
        <v>18103.0</v>
      </c>
      <c r="D331" s="57" t="s">
        <v>99</v>
      </c>
      <c r="E331" s="38" t="s">
        <v>131</v>
      </c>
      <c r="F331" s="38">
        <v>6.0</v>
      </c>
      <c r="G331" s="38"/>
      <c r="H331" s="38" t="s">
        <v>857</v>
      </c>
      <c r="I331" s="40">
        <v>42511.458333333336</v>
      </c>
      <c r="J331" s="38" t="s">
        <v>21</v>
      </c>
      <c r="K331" s="38">
        <v>75.0</v>
      </c>
      <c r="L331" s="38">
        <v>4975.0</v>
      </c>
      <c r="M331" s="38" t="s">
        <v>23</v>
      </c>
      <c r="N331" s="38" t="s">
        <v>23</v>
      </c>
      <c r="O331" s="38"/>
      <c r="P331" s="38">
        <v>33794.0</v>
      </c>
      <c r="Q331" s="38"/>
      <c r="R331" s="38">
        <v>41.0</v>
      </c>
      <c r="S331" s="38"/>
      <c r="T331" s="38"/>
      <c r="U331" s="38"/>
      <c r="V331" s="38" t="s">
        <v>1233</v>
      </c>
      <c r="W331" s="38"/>
      <c r="X331" s="38"/>
      <c r="Y331" s="38"/>
      <c r="Z331" s="38"/>
    </row>
    <row r="332" ht="15.75" customHeight="1">
      <c r="A332" s="38">
        <v>2016.0</v>
      </c>
      <c r="B332" s="38">
        <v>3021.0</v>
      </c>
      <c r="C332" s="38">
        <v>133311.0</v>
      </c>
      <c r="D332" s="57" t="s">
        <v>99</v>
      </c>
      <c r="E332" s="38" t="s">
        <v>131</v>
      </c>
      <c r="F332" s="38">
        <v>6.0</v>
      </c>
      <c r="G332" s="38"/>
      <c r="H332" s="38" t="s">
        <v>857</v>
      </c>
      <c r="I332" s="40">
        <v>42511.520833333336</v>
      </c>
      <c r="J332" s="38" t="s">
        <v>21</v>
      </c>
      <c r="K332" s="38">
        <v>73.0</v>
      </c>
      <c r="L332" s="38">
        <v>4880.0</v>
      </c>
      <c r="M332" s="38" t="s">
        <v>23</v>
      </c>
      <c r="N332" s="38" t="s">
        <v>23</v>
      </c>
      <c r="O332" s="38"/>
      <c r="P332" s="38">
        <v>33797.0</v>
      </c>
      <c r="Q332" s="38"/>
      <c r="R332" s="38">
        <v>42.0</v>
      </c>
      <c r="S332" s="38"/>
      <c r="T332" s="38"/>
      <c r="U332" s="38"/>
      <c r="V332" s="38" t="s">
        <v>1233</v>
      </c>
      <c r="W332" s="38"/>
      <c r="X332" s="38"/>
      <c r="Y332" s="38"/>
      <c r="Z332" s="38"/>
    </row>
    <row r="333" ht="15.75" customHeight="1">
      <c r="A333" s="38">
        <v>2016.0</v>
      </c>
      <c r="B333" s="38">
        <v>3022.0</v>
      </c>
      <c r="C333" s="38">
        <v>71106.0</v>
      </c>
      <c r="D333" s="57" t="s">
        <v>99</v>
      </c>
      <c r="E333" s="38" t="s">
        <v>131</v>
      </c>
      <c r="F333" s="38">
        <v>6.0</v>
      </c>
      <c r="G333" s="38"/>
      <c r="H333" s="38" t="s">
        <v>857</v>
      </c>
      <c r="I333" s="40">
        <v>42511.552083333336</v>
      </c>
      <c r="J333" s="38" t="s">
        <v>21</v>
      </c>
      <c r="K333" s="38">
        <v>76.0</v>
      </c>
      <c r="L333" s="38">
        <v>5195.0</v>
      </c>
      <c r="M333" s="38" t="s">
        <v>23</v>
      </c>
      <c r="N333" s="38" t="s">
        <v>23</v>
      </c>
      <c r="O333" s="38"/>
      <c r="P333" s="38">
        <v>33799.0</v>
      </c>
      <c r="Q333" s="38"/>
      <c r="R333" s="38">
        <v>41.0</v>
      </c>
      <c r="S333" s="38"/>
      <c r="T333" s="38"/>
      <c r="U333" s="38"/>
      <c r="V333" s="38" t="s">
        <v>1233</v>
      </c>
      <c r="W333" s="38"/>
      <c r="X333" s="38"/>
      <c r="Y333" s="38"/>
      <c r="Z333" s="38"/>
    </row>
    <row r="334" ht="15.75" customHeight="1">
      <c r="A334" s="38">
        <v>2016.0</v>
      </c>
      <c r="B334" s="38">
        <v>3023.0</v>
      </c>
      <c r="C334" s="38">
        <v>94472.0</v>
      </c>
      <c r="D334" s="57" t="s">
        <v>99</v>
      </c>
      <c r="E334" s="38" t="s">
        <v>131</v>
      </c>
      <c r="F334" s="38">
        <v>6.0</v>
      </c>
      <c r="G334" s="38"/>
      <c r="H334" s="38" t="s">
        <v>819</v>
      </c>
      <c r="I334" s="40">
        <v>42511.583333333336</v>
      </c>
      <c r="J334" s="38" t="s">
        <v>21</v>
      </c>
      <c r="K334" s="38">
        <v>71.0</v>
      </c>
      <c r="L334" s="38">
        <v>4370.0</v>
      </c>
      <c r="M334" s="38" t="s">
        <v>23</v>
      </c>
      <c r="N334" s="38" t="s">
        <v>23</v>
      </c>
      <c r="O334" s="38" t="s">
        <v>821</v>
      </c>
      <c r="P334" s="38">
        <v>33804.0</v>
      </c>
      <c r="Q334" s="38"/>
      <c r="R334" s="38">
        <v>36.0</v>
      </c>
      <c r="S334" s="38"/>
      <c r="T334" s="38"/>
      <c r="U334" s="38"/>
      <c r="V334" s="38" t="s">
        <v>1233</v>
      </c>
      <c r="W334" s="38"/>
      <c r="X334" s="38"/>
      <c r="Y334" s="38"/>
      <c r="Z334" s="38"/>
    </row>
    <row r="335" ht="15.75" customHeight="1">
      <c r="A335" s="38">
        <v>2016.0</v>
      </c>
      <c r="B335" s="38">
        <v>3027.0</v>
      </c>
      <c r="C335" s="38">
        <v>66741.0</v>
      </c>
      <c r="D335" s="57" t="s">
        <v>99</v>
      </c>
      <c r="E335" s="38" t="s">
        <v>131</v>
      </c>
      <c r="F335" s="38">
        <v>6.0</v>
      </c>
      <c r="G335" s="38"/>
      <c r="H335" s="38" t="s">
        <v>819</v>
      </c>
      <c r="I335" s="40">
        <v>42511.583333333336</v>
      </c>
      <c r="J335" s="38" t="s">
        <v>21</v>
      </c>
      <c r="K335" s="38">
        <v>78.0</v>
      </c>
      <c r="L335" s="38">
        <v>5470.0</v>
      </c>
      <c r="M335" s="38" t="s">
        <v>23</v>
      </c>
      <c r="N335" s="38" t="s">
        <v>23</v>
      </c>
      <c r="O335" s="38" t="s">
        <v>35</v>
      </c>
      <c r="P335" s="38">
        <v>33811.0</v>
      </c>
      <c r="Q335" s="38"/>
      <c r="R335" s="38">
        <v>44.0</v>
      </c>
      <c r="S335" s="38">
        <v>2.0</v>
      </c>
      <c r="T335" s="38">
        <v>2.0</v>
      </c>
      <c r="U335" s="38"/>
      <c r="V335" s="38" t="s">
        <v>1233</v>
      </c>
      <c r="W335" s="38"/>
      <c r="X335" s="38"/>
      <c r="Y335" s="38"/>
      <c r="Z335" s="38"/>
    </row>
    <row r="336" ht="15.75" customHeight="1">
      <c r="A336" s="38">
        <v>2016.0</v>
      </c>
      <c r="B336" s="38">
        <v>3025.0</v>
      </c>
      <c r="C336" s="38">
        <v>9868.0</v>
      </c>
      <c r="D336" s="57" t="s">
        <v>99</v>
      </c>
      <c r="E336" s="38" t="s">
        <v>131</v>
      </c>
      <c r="F336" s="38">
        <v>6.0</v>
      </c>
      <c r="G336" s="38"/>
      <c r="H336" s="38" t="s">
        <v>819</v>
      </c>
      <c r="I336" s="40">
        <v>42511.583333333336</v>
      </c>
      <c r="J336" s="38" t="s">
        <v>21</v>
      </c>
      <c r="K336" s="38">
        <v>89.0</v>
      </c>
      <c r="L336" s="38">
        <v>7460.0</v>
      </c>
      <c r="M336" s="38" t="s">
        <v>23</v>
      </c>
      <c r="N336" s="38" t="s">
        <v>23</v>
      </c>
      <c r="O336" s="38" t="s">
        <v>814</v>
      </c>
      <c r="P336" s="38">
        <v>33808.0</v>
      </c>
      <c r="Q336" s="38"/>
      <c r="R336" s="38">
        <v>44.0</v>
      </c>
      <c r="S336" s="38"/>
      <c r="T336" s="38"/>
      <c r="U336" s="38"/>
      <c r="V336" s="38" t="s">
        <v>1233</v>
      </c>
      <c r="W336" s="38"/>
      <c r="X336" s="38"/>
      <c r="Y336" s="38"/>
      <c r="Z336" s="38"/>
    </row>
    <row r="337" ht="15.75" customHeight="1">
      <c r="A337" s="38">
        <v>2016.0</v>
      </c>
      <c r="B337" s="38">
        <v>3024.0</v>
      </c>
      <c r="C337" s="38">
        <v>97554.0</v>
      </c>
      <c r="D337" s="57" t="s">
        <v>99</v>
      </c>
      <c r="E337" s="38" t="s">
        <v>131</v>
      </c>
      <c r="F337" s="38">
        <v>6.0</v>
      </c>
      <c r="G337" s="38"/>
      <c r="H337" s="38" t="s">
        <v>819</v>
      </c>
      <c r="I337" s="40">
        <v>42511.666666666664</v>
      </c>
      <c r="J337" s="38" t="s">
        <v>21</v>
      </c>
      <c r="K337" s="38">
        <v>74.0</v>
      </c>
      <c r="L337" s="38">
        <v>5075.0</v>
      </c>
      <c r="M337" s="38" t="s">
        <v>23</v>
      </c>
      <c r="N337" s="38" t="s">
        <v>23</v>
      </c>
      <c r="O337" s="38" t="s">
        <v>35</v>
      </c>
      <c r="P337" s="38">
        <v>33807.0</v>
      </c>
      <c r="Q337" s="38"/>
      <c r="R337" s="38">
        <v>38.0</v>
      </c>
      <c r="S337" s="38"/>
      <c r="T337" s="38"/>
      <c r="U337" s="38"/>
      <c r="V337" s="38" t="s">
        <v>1233</v>
      </c>
      <c r="W337" s="38"/>
      <c r="X337" s="38"/>
      <c r="Y337" s="38"/>
      <c r="Z337" s="38"/>
    </row>
    <row r="338" ht="15.75" customHeight="1">
      <c r="A338" s="38">
        <v>2016.0</v>
      </c>
      <c r="B338" s="38">
        <v>3029.0</v>
      </c>
      <c r="C338" s="38">
        <v>104692.0</v>
      </c>
      <c r="D338" s="57" t="s">
        <v>99</v>
      </c>
      <c r="E338" s="38" t="s">
        <v>131</v>
      </c>
      <c r="F338" s="38">
        <v>6.0</v>
      </c>
      <c r="G338" s="38"/>
      <c r="H338" s="38" t="s">
        <v>819</v>
      </c>
      <c r="I338" s="40">
        <v>42511.791666666664</v>
      </c>
      <c r="J338" s="38" t="s">
        <v>21</v>
      </c>
      <c r="K338" s="38">
        <v>81.0</v>
      </c>
      <c r="L338" s="38">
        <v>6430.0</v>
      </c>
      <c r="M338" s="38" t="s">
        <v>23</v>
      </c>
      <c r="N338" s="38" t="s">
        <v>40</v>
      </c>
      <c r="O338" s="38" t="s">
        <v>821</v>
      </c>
      <c r="P338" s="38">
        <v>33812.0</v>
      </c>
      <c r="Q338" s="38"/>
      <c r="R338" s="38">
        <v>46.0</v>
      </c>
      <c r="S338" s="38">
        <v>2.0</v>
      </c>
      <c r="T338" s="38">
        <v>2.0</v>
      </c>
      <c r="U338" s="38"/>
      <c r="V338" s="38" t="s">
        <v>1233</v>
      </c>
      <c r="W338" s="38"/>
      <c r="X338" s="38"/>
      <c r="Y338" s="38"/>
      <c r="Z338" s="38"/>
    </row>
    <row r="339" ht="15.75" customHeight="1">
      <c r="A339" s="38">
        <v>2016.0</v>
      </c>
      <c r="B339" s="38">
        <v>3030.0</v>
      </c>
      <c r="C339" s="38">
        <v>75995.0</v>
      </c>
      <c r="D339" s="57" t="s">
        <v>99</v>
      </c>
      <c r="E339" s="38" t="s">
        <v>131</v>
      </c>
      <c r="F339" s="38">
        <v>6.0</v>
      </c>
      <c r="G339" s="38"/>
      <c r="H339" s="38" t="s">
        <v>819</v>
      </c>
      <c r="I339" s="40">
        <v>42511.8125</v>
      </c>
      <c r="J339" s="38" t="s">
        <v>21</v>
      </c>
      <c r="K339" s="38">
        <v>78.0</v>
      </c>
      <c r="L339" s="38">
        <v>5580.0</v>
      </c>
      <c r="M339" s="38" t="s">
        <v>23</v>
      </c>
      <c r="N339" s="38" t="s">
        <v>23</v>
      </c>
      <c r="O339" s="38" t="s">
        <v>814</v>
      </c>
      <c r="P339" s="38">
        <v>33815.0</v>
      </c>
      <c r="Q339" s="38"/>
      <c r="R339" s="38">
        <v>43.0</v>
      </c>
      <c r="S339" s="38">
        <v>2.0</v>
      </c>
      <c r="T339" s="38">
        <v>2.0</v>
      </c>
      <c r="U339" s="38"/>
      <c r="V339" s="38" t="s">
        <v>1233</v>
      </c>
      <c r="W339" s="38"/>
      <c r="X339" s="38"/>
      <c r="Y339" s="38"/>
      <c r="Z339" s="38"/>
    </row>
    <row r="340" ht="15.75" customHeight="1">
      <c r="A340" s="38">
        <v>2016.0</v>
      </c>
      <c r="B340" s="38">
        <v>3036.0</v>
      </c>
      <c r="C340" s="38">
        <v>48670.0</v>
      </c>
      <c r="D340" s="57" t="s">
        <v>99</v>
      </c>
      <c r="E340" s="38" t="s">
        <v>131</v>
      </c>
      <c r="F340" s="38">
        <v>6.0</v>
      </c>
      <c r="G340" s="38"/>
      <c r="H340" s="38" t="s">
        <v>819</v>
      </c>
      <c r="I340" s="40">
        <v>42512.333333333336</v>
      </c>
      <c r="J340" s="38" t="s">
        <v>21</v>
      </c>
      <c r="K340" s="38">
        <v>74.0</v>
      </c>
      <c r="L340" s="38">
        <v>4290.0</v>
      </c>
      <c r="M340" s="38" t="s">
        <v>23</v>
      </c>
      <c r="N340" s="38" t="s">
        <v>35</v>
      </c>
      <c r="O340" s="38"/>
      <c r="P340" s="38">
        <v>33823.0</v>
      </c>
      <c r="Q340" s="38"/>
      <c r="R340" s="38">
        <v>38.0</v>
      </c>
      <c r="S340" s="38"/>
      <c r="T340" s="38"/>
      <c r="U340" s="38"/>
      <c r="V340" s="38" t="s">
        <v>1235</v>
      </c>
      <c r="W340" s="38"/>
      <c r="X340" s="38"/>
      <c r="Y340" s="38"/>
      <c r="Z340" s="38"/>
    </row>
    <row r="341" ht="15.75" customHeight="1">
      <c r="A341" s="38">
        <v>2016.0</v>
      </c>
      <c r="B341" s="38">
        <v>3035.0</v>
      </c>
      <c r="C341" s="38">
        <v>165178.0</v>
      </c>
      <c r="D341" s="57" t="s">
        <v>99</v>
      </c>
      <c r="E341" s="38" t="s">
        <v>131</v>
      </c>
      <c r="F341" s="38">
        <v>6.0</v>
      </c>
      <c r="G341" s="38"/>
      <c r="H341" s="38" t="s">
        <v>819</v>
      </c>
      <c r="I341" s="40">
        <v>42512.333333333336</v>
      </c>
      <c r="J341" s="38" t="s">
        <v>21</v>
      </c>
      <c r="K341" s="38">
        <v>79.0</v>
      </c>
      <c r="L341" s="38">
        <v>5000.0</v>
      </c>
      <c r="M341" s="38" t="s">
        <v>23</v>
      </c>
      <c r="N341" s="38" t="s">
        <v>23</v>
      </c>
      <c r="O341" s="38"/>
      <c r="P341" s="38">
        <v>33822.0</v>
      </c>
      <c r="Q341" s="38"/>
      <c r="R341" s="38"/>
      <c r="S341" s="38"/>
      <c r="T341" s="38"/>
      <c r="U341" s="38"/>
      <c r="V341" s="38" t="s">
        <v>1235</v>
      </c>
      <c r="W341" s="38"/>
      <c r="X341" s="38"/>
      <c r="Y341" s="38"/>
      <c r="Z341" s="38"/>
    </row>
    <row r="342" ht="15.75" customHeight="1">
      <c r="A342" s="38">
        <v>2016.0</v>
      </c>
      <c r="B342" s="38">
        <v>3037.0</v>
      </c>
      <c r="C342" s="38">
        <v>23539.0</v>
      </c>
      <c r="D342" s="57" t="s">
        <v>99</v>
      </c>
      <c r="E342" s="38" t="s">
        <v>131</v>
      </c>
      <c r="F342" s="38">
        <v>6.0</v>
      </c>
      <c r="G342" s="38"/>
      <c r="H342" s="38" t="s">
        <v>819</v>
      </c>
      <c r="I342" s="40">
        <v>42512.375</v>
      </c>
      <c r="J342" s="38" t="s">
        <v>21</v>
      </c>
      <c r="K342" s="38">
        <v>82.0</v>
      </c>
      <c r="L342" s="38">
        <v>5860.0</v>
      </c>
      <c r="M342" s="38" t="s">
        <v>23</v>
      </c>
      <c r="N342" s="38" t="s">
        <v>23</v>
      </c>
      <c r="O342" s="38"/>
      <c r="P342" s="38">
        <v>33824.0</v>
      </c>
      <c r="Q342" s="38"/>
      <c r="R342" s="38">
        <v>43.0</v>
      </c>
      <c r="S342" s="38"/>
      <c r="T342" s="38"/>
      <c r="U342" s="38"/>
      <c r="V342" s="38" t="s">
        <v>1235</v>
      </c>
      <c r="W342" s="38"/>
      <c r="X342" s="38"/>
      <c r="Y342" s="38"/>
      <c r="Z342" s="38"/>
    </row>
    <row r="343" ht="15.75" customHeight="1">
      <c r="A343" s="38">
        <v>2016.0</v>
      </c>
      <c r="B343" s="38">
        <v>3034.0</v>
      </c>
      <c r="C343" s="38">
        <v>73425.0</v>
      </c>
      <c r="D343" s="57" t="s">
        <v>99</v>
      </c>
      <c r="E343" s="38" t="s">
        <v>131</v>
      </c>
      <c r="F343" s="38">
        <v>6.0</v>
      </c>
      <c r="G343" s="38"/>
      <c r="H343" s="38" t="s">
        <v>857</v>
      </c>
      <c r="I343" s="40">
        <v>42512.4375</v>
      </c>
      <c r="J343" s="38" t="s">
        <v>21</v>
      </c>
      <c r="K343" s="38">
        <v>77.0</v>
      </c>
      <c r="L343" s="38">
        <v>5295.0</v>
      </c>
      <c r="M343" s="38" t="s">
        <v>23</v>
      </c>
      <c r="N343" s="38" t="s">
        <v>23</v>
      </c>
      <c r="O343" s="38"/>
      <c r="P343" s="38">
        <v>33821.0</v>
      </c>
      <c r="Q343" s="38"/>
      <c r="R343" s="38">
        <v>42.0</v>
      </c>
      <c r="S343" s="38"/>
      <c r="T343" s="38"/>
      <c r="U343" s="38"/>
      <c r="V343" s="38" t="s">
        <v>1235</v>
      </c>
      <c r="W343" s="38"/>
      <c r="X343" s="38"/>
      <c r="Y343" s="38"/>
      <c r="Z343" s="38"/>
    </row>
    <row r="344" ht="15.75" customHeight="1">
      <c r="A344" s="38">
        <v>2016.0</v>
      </c>
      <c r="B344" s="38">
        <v>3031.0</v>
      </c>
      <c r="C344" s="38">
        <v>74034.0</v>
      </c>
      <c r="D344" s="57" t="s">
        <v>99</v>
      </c>
      <c r="E344" s="38" t="s">
        <v>131</v>
      </c>
      <c r="F344" s="38">
        <v>6.0</v>
      </c>
      <c r="G344" s="38"/>
      <c r="H344" s="38" t="s">
        <v>857</v>
      </c>
      <c r="I344" s="40">
        <v>42512.458333333336</v>
      </c>
      <c r="J344" s="38" t="s">
        <v>21</v>
      </c>
      <c r="K344" s="38">
        <v>74.0</v>
      </c>
      <c r="L344" s="38">
        <v>4725.0</v>
      </c>
      <c r="M344" s="38" t="s">
        <v>23</v>
      </c>
      <c r="N344" s="38" t="s">
        <v>23</v>
      </c>
      <c r="O344" s="38"/>
      <c r="P344" s="38">
        <v>33818.0</v>
      </c>
      <c r="Q344" s="38"/>
      <c r="R344" s="38">
        <v>41.0</v>
      </c>
      <c r="S344" s="38"/>
      <c r="T344" s="38"/>
      <c r="U344" s="38"/>
      <c r="V344" s="38" t="s">
        <v>1235</v>
      </c>
      <c r="W344" s="38"/>
      <c r="X344" s="38"/>
      <c r="Y344" s="38"/>
      <c r="Z344" s="38"/>
    </row>
    <row r="345" ht="15.75" customHeight="1">
      <c r="A345" s="38">
        <v>2016.0</v>
      </c>
      <c r="B345" s="38">
        <v>3033.0</v>
      </c>
      <c r="C345" s="38">
        <v>12184.0</v>
      </c>
      <c r="D345" s="57" t="s">
        <v>99</v>
      </c>
      <c r="E345" s="38" t="s">
        <v>131</v>
      </c>
      <c r="F345" s="38">
        <v>6.0</v>
      </c>
      <c r="G345" s="38"/>
      <c r="H345" s="38" t="s">
        <v>857</v>
      </c>
      <c r="I345" s="40">
        <v>42512.458333333336</v>
      </c>
      <c r="J345" s="38" t="s">
        <v>21</v>
      </c>
      <c r="K345" s="38">
        <v>75.0</v>
      </c>
      <c r="L345" s="38">
        <v>4670.0</v>
      </c>
      <c r="M345" s="38" t="s">
        <v>23</v>
      </c>
      <c r="N345" s="38" t="s">
        <v>23</v>
      </c>
      <c r="O345" s="38"/>
      <c r="P345" s="38">
        <v>33820.0</v>
      </c>
      <c r="Q345" s="38"/>
      <c r="R345" s="38">
        <v>40.0</v>
      </c>
      <c r="S345" s="38"/>
      <c r="T345" s="38"/>
      <c r="U345" s="38"/>
      <c r="V345" s="38" t="s">
        <v>1235</v>
      </c>
      <c r="W345" s="38"/>
      <c r="X345" s="38"/>
      <c r="Y345" s="38"/>
      <c r="Z345" s="38"/>
    </row>
    <row r="346" ht="15.75" customHeight="1">
      <c r="A346" s="38">
        <v>2016.0</v>
      </c>
      <c r="B346" s="38">
        <v>3032.0</v>
      </c>
      <c r="C346" s="38">
        <v>77150.0</v>
      </c>
      <c r="D346" s="57" t="s">
        <v>99</v>
      </c>
      <c r="E346" s="38" t="s">
        <v>131</v>
      </c>
      <c r="F346" s="38">
        <v>6.0</v>
      </c>
      <c r="G346" s="38"/>
      <c r="H346" s="38" t="s">
        <v>857</v>
      </c>
      <c r="I346" s="40">
        <v>42512.458333333336</v>
      </c>
      <c r="J346" s="38" t="s">
        <v>21</v>
      </c>
      <c r="K346" s="38">
        <v>76.0</v>
      </c>
      <c r="L346" s="38">
        <v>5270.0</v>
      </c>
      <c r="M346" s="38" t="s">
        <v>23</v>
      </c>
      <c r="N346" s="38" t="s">
        <v>23</v>
      </c>
      <c r="O346" s="38"/>
      <c r="P346" s="38">
        <v>33819.0</v>
      </c>
      <c r="Q346" s="38"/>
      <c r="R346" s="38">
        <v>41.0</v>
      </c>
      <c r="S346" s="38"/>
      <c r="T346" s="38"/>
      <c r="U346" s="38"/>
      <c r="V346" s="38" t="s">
        <v>1235</v>
      </c>
      <c r="W346" s="38"/>
      <c r="X346" s="38"/>
      <c r="Y346" s="38"/>
      <c r="Z346" s="38"/>
    </row>
    <row r="347" ht="15.75" customHeight="1">
      <c r="A347" s="38">
        <v>2016.0</v>
      </c>
      <c r="B347" s="38">
        <v>3038.0</v>
      </c>
      <c r="C347" s="38">
        <v>46275.0</v>
      </c>
      <c r="D347" s="57" t="s">
        <v>99</v>
      </c>
      <c r="E347" s="38" t="s">
        <v>131</v>
      </c>
      <c r="F347" s="38">
        <v>6.0</v>
      </c>
      <c r="G347" s="38">
        <v>25.0</v>
      </c>
      <c r="H347" s="38"/>
      <c r="I347" s="40">
        <v>42512.5625</v>
      </c>
      <c r="J347" s="38" t="s">
        <v>40</v>
      </c>
      <c r="K347" s="38">
        <v>88.0</v>
      </c>
      <c r="L347" s="38">
        <v>7895.0</v>
      </c>
      <c r="M347" s="38" t="s">
        <v>23</v>
      </c>
      <c r="N347" s="38" t="s">
        <v>23</v>
      </c>
      <c r="O347" s="38"/>
      <c r="P347" s="38">
        <v>33825.0</v>
      </c>
      <c r="Q347" s="38"/>
      <c r="R347" s="38">
        <v>45.0</v>
      </c>
      <c r="S347" s="38"/>
      <c r="T347" s="38"/>
      <c r="U347" s="38" t="s">
        <v>850</v>
      </c>
      <c r="V347" s="38" t="s">
        <v>1235</v>
      </c>
      <c r="W347" s="38"/>
      <c r="X347" s="38"/>
      <c r="Y347" s="38"/>
      <c r="Z347" s="38"/>
    </row>
    <row r="348" ht="15.75" customHeight="1">
      <c r="A348" s="38">
        <v>2016.0</v>
      </c>
      <c r="B348" s="38">
        <v>3039.0</v>
      </c>
      <c r="C348" s="38">
        <v>20016.0</v>
      </c>
      <c r="D348" s="57" t="s">
        <v>99</v>
      </c>
      <c r="E348" s="38" t="s">
        <v>131</v>
      </c>
      <c r="F348" s="38">
        <v>6.0</v>
      </c>
      <c r="G348" s="38">
        <v>22.0</v>
      </c>
      <c r="H348" s="38"/>
      <c r="I348" s="40">
        <v>42512.583333333336</v>
      </c>
      <c r="J348" s="38" t="s">
        <v>40</v>
      </c>
      <c r="K348" s="38">
        <v>79.0</v>
      </c>
      <c r="L348" s="38">
        <v>5815.0</v>
      </c>
      <c r="M348" s="38" t="s">
        <v>23</v>
      </c>
      <c r="N348" s="38" t="s">
        <v>23</v>
      </c>
      <c r="O348" s="38" t="s">
        <v>814</v>
      </c>
      <c r="P348" s="38">
        <v>33828.0</v>
      </c>
      <c r="Q348" s="38"/>
      <c r="R348" s="38">
        <v>43.0</v>
      </c>
      <c r="S348" s="38">
        <v>2.0</v>
      </c>
      <c r="T348" s="38">
        <v>2.0</v>
      </c>
      <c r="U348" s="38" t="s">
        <v>855</v>
      </c>
      <c r="V348" s="38" t="s">
        <v>1235</v>
      </c>
      <c r="W348" s="38"/>
      <c r="X348" s="38"/>
      <c r="Y348" s="38"/>
      <c r="Z348" s="38"/>
    </row>
    <row r="349" ht="15.75" customHeight="1">
      <c r="A349" s="38">
        <v>2016.0</v>
      </c>
      <c r="B349" s="38">
        <v>3040.0</v>
      </c>
      <c r="C349" s="38">
        <v>47354.0</v>
      </c>
      <c r="D349" s="57" t="s">
        <v>99</v>
      </c>
      <c r="E349" s="38" t="s">
        <v>131</v>
      </c>
      <c r="F349" s="38">
        <v>6.0</v>
      </c>
      <c r="G349" s="38"/>
      <c r="H349" s="38" t="s">
        <v>819</v>
      </c>
      <c r="I349" s="40">
        <v>42512.791666666664</v>
      </c>
      <c r="J349" s="38" t="s">
        <v>21</v>
      </c>
      <c r="K349" s="38">
        <v>74.0</v>
      </c>
      <c r="L349" s="38">
        <v>4255.0</v>
      </c>
      <c r="M349" s="38" t="s">
        <v>23</v>
      </c>
      <c r="N349" s="38" t="s">
        <v>40</v>
      </c>
      <c r="O349" s="38" t="s">
        <v>814</v>
      </c>
      <c r="P349" s="38">
        <v>33829.0</v>
      </c>
      <c r="Q349" s="38"/>
      <c r="R349" s="38">
        <v>35.0</v>
      </c>
      <c r="S349" s="38"/>
      <c r="T349" s="38"/>
      <c r="U349" s="38"/>
      <c r="V349" s="38" t="s">
        <v>1235</v>
      </c>
      <c r="W349" s="38"/>
      <c r="X349" s="38"/>
      <c r="Y349" s="38"/>
      <c r="Z349" s="38"/>
    </row>
    <row r="350" ht="15.75" customHeight="1">
      <c r="A350" s="38">
        <v>2016.0</v>
      </c>
      <c r="B350" s="38">
        <v>3041.0</v>
      </c>
      <c r="C350" s="38">
        <v>17552.0</v>
      </c>
      <c r="D350" s="57" t="s">
        <v>99</v>
      </c>
      <c r="E350" s="38" t="s">
        <v>131</v>
      </c>
      <c r="F350" s="38">
        <v>6.0</v>
      </c>
      <c r="G350" s="38"/>
      <c r="H350" s="38" t="s">
        <v>819</v>
      </c>
      <c r="I350" s="40">
        <v>42512.8125</v>
      </c>
      <c r="J350" s="38" t="s">
        <v>21</v>
      </c>
      <c r="K350" s="38">
        <v>83.0</v>
      </c>
      <c r="L350" s="38">
        <v>6415.0</v>
      </c>
      <c r="M350" s="38" t="s">
        <v>23</v>
      </c>
      <c r="N350" s="38" t="s">
        <v>23</v>
      </c>
      <c r="O350" s="38" t="s">
        <v>821</v>
      </c>
      <c r="P350" s="38">
        <v>33830.0</v>
      </c>
      <c r="Q350" s="38"/>
      <c r="R350" s="38">
        <v>45.0</v>
      </c>
      <c r="S350" s="38"/>
      <c r="T350" s="38"/>
      <c r="U350" s="38"/>
      <c r="V350" s="38" t="s">
        <v>1235</v>
      </c>
      <c r="W350" s="38"/>
      <c r="X350" s="38"/>
      <c r="Y350" s="38"/>
      <c r="Z350" s="38"/>
    </row>
    <row r="351" ht="15.75" customHeight="1">
      <c r="A351" s="38">
        <v>2016.0</v>
      </c>
      <c r="B351" s="38">
        <v>3042.0</v>
      </c>
      <c r="C351" s="38">
        <v>26664.0</v>
      </c>
      <c r="D351" s="57" t="s">
        <v>99</v>
      </c>
      <c r="E351" s="38" t="s">
        <v>131</v>
      </c>
      <c r="F351" s="38">
        <v>6.0</v>
      </c>
      <c r="G351" s="38">
        <v>119.0</v>
      </c>
      <c r="H351" s="38"/>
      <c r="I351" s="40">
        <v>42514.36111111111</v>
      </c>
      <c r="J351" s="38" t="s">
        <v>40</v>
      </c>
      <c r="K351" s="38">
        <v>80.0</v>
      </c>
      <c r="L351" s="38">
        <v>5655.0</v>
      </c>
      <c r="M351" s="38" t="s">
        <v>23</v>
      </c>
      <c r="N351" s="38" t="s">
        <v>23</v>
      </c>
      <c r="O351" s="38" t="s">
        <v>821</v>
      </c>
      <c r="P351" s="38">
        <v>33834.0</v>
      </c>
      <c r="Q351" s="38"/>
      <c r="R351" s="38">
        <v>42.0</v>
      </c>
      <c r="S351" s="38">
        <v>1.0</v>
      </c>
      <c r="T351" s="38">
        <v>2.0</v>
      </c>
      <c r="U351" s="38" t="s">
        <v>149</v>
      </c>
      <c r="V351" s="38" t="s">
        <v>1236</v>
      </c>
      <c r="W351" s="38"/>
      <c r="X351" s="38"/>
      <c r="Y351" s="38"/>
      <c r="Z351" s="38"/>
    </row>
    <row r="352" ht="15.75" customHeight="1">
      <c r="A352" s="38">
        <v>2016.0</v>
      </c>
      <c r="B352" s="38">
        <v>3043.0</v>
      </c>
      <c r="C352" s="38">
        <v>47178.0</v>
      </c>
      <c r="D352" s="57" t="s">
        <v>99</v>
      </c>
      <c r="E352" s="38" t="s">
        <v>131</v>
      </c>
      <c r="F352" s="38">
        <v>6.0</v>
      </c>
      <c r="G352" s="38">
        <v>127.0</v>
      </c>
      <c r="H352" s="38"/>
      <c r="I352" s="40">
        <v>42514.458333333336</v>
      </c>
      <c r="J352" s="38" t="s">
        <v>40</v>
      </c>
      <c r="K352" s="38">
        <v>68.0</v>
      </c>
      <c r="L352" s="38">
        <v>3825.0</v>
      </c>
      <c r="M352" s="38" t="s">
        <v>23</v>
      </c>
      <c r="N352" s="38" t="s">
        <v>23</v>
      </c>
      <c r="O352" s="38" t="s">
        <v>814</v>
      </c>
      <c r="P352" s="38">
        <v>33839.0</v>
      </c>
      <c r="Q352" s="38"/>
      <c r="R352" s="38">
        <v>45.0</v>
      </c>
      <c r="S352" s="38"/>
      <c r="T352" s="38"/>
      <c r="U352" s="38" t="s">
        <v>109</v>
      </c>
      <c r="V352" s="38" t="s">
        <v>1236</v>
      </c>
      <c r="W352" s="38"/>
      <c r="X352" s="38"/>
      <c r="Y352" s="38"/>
      <c r="Z352" s="38"/>
    </row>
    <row r="353" ht="15.75" customHeight="1">
      <c r="A353" s="38">
        <v>2016.0</v>
      </c>
      <c r="B353" s="38">
        <v>3044.0</v>
      </c>
      <c r="C353" s="38">
        <v>106342.0</v>
      </c>
      <c r="D353" s="57" t="s">
        <v>99</v>
      </c>
      <c r="E353" s="38" t="s">
        <v>131</v>
      </c>
      <c r="F353" s="38">
        <v>6.0</v>
      </c>
      <c r="G353" s="38">
        <v>113.0</v>
      </c>
      <c r="H353" s="38"/>
      <c r="I353" s="40">
        <v>42515.333333333336</v>
      </c>
      <c r="J353" s="38" t="s">
        <v>40</v>
      </c>
      <c r="K353" s="38">
        <v>81.0</v>
      </c>
      <c r="L353" s="38">
        <v>6100.0</v>
      </c>
      <c r="M353" s="38" t="s">
        <v>23</v>
      </c>
      <c r="N353" s="38" t="s">
        <v>23</v>
      </c>
      <c r="O353" s="38" t="s">
        <v>821</v>
      </c>
      <c r="P353" s="38">
        <v>33850.0</v>
      </c>
      <c r="Q353" s="38"/>
      <c r="R353" s="38">
        <v>44.0</v>
      </c>
      <c r="S353" s="38">
        <v>2.0</v>
      </c>
      <c r="T353" s="38">
        <v>2.0</v>
      </c>
      <c r="U353" s="38" t="s">
        <v>1308</v>
      </c>
      <c r="V353" s="38" t="s">
        <v>1237</v>
      </c>
      <c r="W353" s="38"/>
      <c r="X353" s="38"/>
      <c r="Y353" s="38"/>
      <c r="Z353" s="38"/>
    </row>
    <row r="354" ht="15.75" customHeight="1">
      <c r="A354" s="38">
        <v>2016.0</v>
      </c>
      <c r="B354" s="38">
        <v>3049.0</v>
      </c>
      <c r="C354" s="38">
        <v>48345.0</v>
      </c>
      <c r="D354" s="57" t="s">
        <v>99</v>
      </c>
      <c r="E354" s="38" t="s">
        <v>131</v>
      </c>
      <c r="F354" s="38">
        <v>6.0</v>
      </c>
      <c r="G354" s="38">
        <v>26.0</v>
      </c>
      <c r="H354" s="38"/>
      <c r="I354" s="40">
        <v>42515.354166666664</v>
      </c>
      <c r="J354" s="38" t="s">
        <v>40</v>
      </c>
      <c r="K354" s="38">
        <v>79.0</v>
      </c>
      <c r="L354" s="38">
        <v>6400.0</v>
      </c>
      <c r="M354" s="38" t="s">
        <v>23</v>
      </c>
      <c r="N354" s="38" t="s">
        <v>23</v>
      </c>
      <c r="O354" s="38"/>
      <c r="P354" s="38">
        <v>33863.0</v>
      </c>
      <c r="Q354" s="38"/>
      <c r="R354" s="38">
        <v>44.0</v>
      </c>
      <c r="S354" s="38"/>
      <c r="T354" s="38"/>
      <c r="U354" s="38" t="s">
        <v>1306</v>
      </c>
      <c r="V354" s="38" t="s">
        <v>1237</v>
      </c>
      <c r="W354" s="38"/>
      <c r="X354" s="38"/>
      <c r="Y354" s="38"/>
      <c r="Z354" s="38"/>
    </row>
    <row r="355" ht="15.75" customHeight="1">
      <c r="A355" s="38">
        <v>2016.0</v>
      </c>
      <c r="B355" s="38">
        <v>3050.0</v>
      </c>
      <c r="C355" s="38">
        <v>146851.0</v>
      </c>
      <c r="D355" s="57" t="s">
        <v>99</v>
      </c>
      <c r="E355" s="38" t="s">
        <v>131</v>
      </c>
      <c r="F355" s="38">
        <v>6.0</v>
      </c>
      <c r="G355" s="38">
        <v>26.0</v>
      </c>
      <c r="H355" s="38"/>
      <c r="I355" s="40">
        <v>42515.395833333336</v>
      </c>
      <c r="J355" s="38" t="s">
        <v>40</v>
      </c>
      <c r="K355" s="38">
        <v>79.0</v>
      </c>
      <c r="L355" s="38">
        <v>5900.0</v>
      </c>
      <c r="M355" s="38" t="s">
        <v>23</v>
      </c>
      <c r="N355" s="38" t="s">
        <v>23</v>
      </c>
      <c r="O355" s="38"/>
      <c r="P355" s="38">
        <v>33864.0</v>
      </c>
      <c r="Q355" s="38"/>
      <c r="R355" s="38">
        <v>42.0</v>
      </c>
      <c r="S355" s="38"/>
      <c r="T355" s="38"/>
      <c r="U355" s="38" t="s">
        <v>1306</v>
      </c>
      <c r="V355" s="38" t="s">
        <v>1237</v>
      </c>
      <c r="W355" s="38"/>
      <c r="X355" s="38"/>
      <c r="Y355" s="38"/>
      <c r="Z355" s="38"/>
    </row>
    <row r="356" ht="15.75" customHeight="1">
      <c r="A356" s="38">
        <v>2016.0</v>
      </c>
      <c r="B356" s="38">
        <v>3047.0</v>
      </c>
      <c r="C356" s="38">
        <v>221994.0</v>
      </c>
      <c r="D356" s="57" t="s">
        <v>99</v>
      </c>
      <c r="E356" s="38" t="s">
        <v>131</v>
      </c>
      <c r="F356" s="38">
        <v>6.0</v>
      </c>
      <c r="G356" s="38">
        <v>126.0</v>
      </c>
      <c r="H356" s="38"/>
      <c r="I356" s="40">
        <v>42515.416666666664</v>
      </c>
      <c r="J356" s="38" t="s">
        <v>40</v>
      </c>
      <c r="K356" s="38">
        <v>73.0</v>
      </c>
      <c r="L356" s="38">
        <v>4000.0</v>
      </c>
      <c r="M356" s="38" t="s">
        <v>23</v>
      </c>
      <c r="N356" s="38" t="s">
        <v>40</v>
      </c>
      <c r="O356" s="38"/>
      <c r="P356" s="38">
        <v>33853.0</v>
      </c>
      <c r="Q356" s="38"/>
      <c r="R356" s="38"/>
      <c r="S356" s="38"/>
      <c r="T356" s="38"/>
      <c r="U356" s="38" t="s">
        <v>1313</v>
      </c>
      <c r="V356" s="38" t="s">
        <v>1237</v>
      </c>
      <c r="W356" s="38"/>
      <c r="X356" s="38"/>
      <c r="Y356" s="38"/>
      <c r="Z356" s="38"/>
    </row>
    <row r="357" ht="15.75" customHeight="1">
      <c r="A357" s="38">
        <v>2016.0</v>
      </c>
      <c r="B357" s="38">
        <v>3046.0</v>
      </c>
      <c r="C357" s="38">
        <v>167554.0</v>
      </c>
      <c r="D357" s="57" t="s">
        <v>99</v>
      </c>
      <c r="E357" s="38" t="s">
        <v>131</v>
      </c>
      <c r="F357" s="38">
        <v>6.0</v>
      </c>
      <c r="G357" s="38">
        <v>126.0</v>
      </c>
      <c r="H357" s="38"/>
      <c r="I357" s="40">
        <v>42515.416666666664</v>
      </c>
      <c r="J357" s="38" t="s">
        <v>40</v>
      </c>
      <c r="K357" s="38">
        <v>79.0</v>
      </c>
      <c r="L357" s="38">
        <v>5000.0</v>
      </c>
      <c r="M357" s="38" t="s">
        <v>23</v>
      </c>
      <c r="N357" s="38" t="s">
        <v>23</v>
      </c>
      <c r="O357" s="38"/>
      <c r="P357" s="38">
        <v>33852.0</v>
      </c>
      <c r="Q357" s="38"/>
      <c r="R357" s="38"/>
      <c r="S357" s="38"/>
      <c r="T357" s="38"/>
      <c r="U357" s="38" t="s">
        <v>1313</v>
      </c>
      <c r="V357" s="38" t="s">
        <v>1237</v>
      </c>
      <c r="W357" s="38"/>
      <c r="X357" s="38"/>
      <c r="Y357" s="38"/>
      <c r="Z357" s="38"/>
    </row>
    <row r="358" ht="15.75" customHeight="1">
      <c r="A358" s="38">
        <v>2016.0</v>
      </c>
      <c r="B358" s="38">
        <v>3045.0</v>
      </c>
      <c r="C358" s="38">
        <v>106300.0</v>
      </c>
      <c r="D358" s="57" t="s">
        <v>99</v>
      </c>
      <c r="E358" s="38" t="s">
        <v>131</v>
      </c>
      <c r="F358" s="38">
        <v>6.0</v>
      </c>
      <c r="G358" s="38">
        <v>113.0</v>
      </c>
      <c r="H358" s="38"/>
      <c r="I358" s="40">
        <v>42515.458333333336</v>
      </c>
      <c r="J358" s="38" t="s">
        <v>40</v>
      </c>
      <c r="K358" s="38">
        <v>76.0</v>
      </c>
      <c r="L358" s="38">
        <v>5020.0</v>
      </c>
      <c r="M358" s="38" t="s">
        <v>23</v>
      </c>
      <c r="N358" s="38" t="s">
        <v>23</v>
      </c>
      <c r="O358" s="38" t="s">
        <v>821</v>
      </c>
      <c r="P358" s="38">
        <v>33851.0</v>
      </c>
      <c r="Q358" s="38"/>
      <c r="R358" s="38">
        <v>39.0</v>
      </c>
      <c r="S358" s="38">
        <v>2.0</v>
      </c>
      <c r="T358" s="38">
        <v>2.0</v>
      </c>
      <c r="U358" s="38" t="s">
        <v>1308</v>
      </c>
      <c r="V358" s="38" t="s">
        <v>1237</v>
      </c>
      <c r="W358" s="38"/>
      <c r="X358" s="38"/>
      <c r="Y358" s="38"/>
      <c r="Z358" s="38"/>
    </row>
    <row r="359" ht="15.75" customHeight="1">
      <c r="A359" s="38">
        <v>2016.0</v>
      </c>
      <c r="B359" s="38">
        <v>3048.0</v>
      </c>
      <c r="C359" s="38">
        <v>83012.0</v>
      </c>
      <c r="D359" s="57" t="s">
        <v>99</v>
      </c>
      <c r="E359" s="38" t="s">
        <v>131</v>
      </c>
      <c r="F359" s="38">
        <v>6.0</v>
      </c>
      <c r="G359" s="38"/>
      <c r="H359" s="38" t="s">
        <v>1314</v>
      </c>
      <c r="I359" s="40">
        <v>42515.75</v>
      </c>
      <c r="J359" s="38" t="s">
        <v>21</v>
      </c>
      <c r="K359" s="38">
        <v>79.0</v>
      </c>
      <c r="L359" s="38">
        <v>6040.0</v>
      </c>
      <c r="M359" s="38" t="s">
        <v>23</v>
      </c>
      <c r="N359" s="38" t="s">
        <v>23</v>
      </c>
      <c r="O359" s="38" t="s">
        <v>821</v>
      </c>
      <c r="P359" s="38">
        <v>33858.0</v>
      </c>
      <c r="Q359" s="38"/>
      <c r="R359" s="38">
        <v>41.0</v>
      </c>
      <c r="S359" s="38"/>
      <c r="T359" s="38"/>
      <c r="U359" s="38"/>
      <c r="V359" s="38" t="s">
        <v>1237</v>
      </c>
      <c r="W359" s="38"/>
      <c r="X359" s="38"/>
      <c r="Y359" s="38"/>
      <c r="Z359" s="38"/>
    </row>
    <row r="360" ht="15.75" customHeight="1">
      <c r="A360" s="38">
        <v>2016.0</v>
      </c>
      <c r="B360" s="38">
        <v>3057.0</v>
      </c>
      <c r="C360" s="38">
        <v>174277.0</v>
      </c>
      <c r="D360" s="57" t="s">
        <v>99</v>
      </c>
      <c r="E360" s="38" t="s">
        <v>131</v>
      </c>
      <c r="F360" s="38">
        <v>6.0</v>
      </c>
      <c r="G360" s="38"/>
      <c r="H360" s="38" t="s">
        <v>857</v>
      </c>
      <c r="I360" s="40">
        <v>42517.333333333336</v>
      </c>
      <c r="J360" s="38" t="s">
        <v>21</v>
      </c>
      <c r="K360" s="38">
        <v>80.0</v>
      </c>
      <c r="L360" s="38">
        <v>6535.0</v>
      </c>
      <c r="M360" s="38" t="s">
        <v>23</v>
      </c>
      <c r="N360" s="38" t="s">
        <v>23</v>
      </c>
      <c r="O360" s="38" t="s">
        <v>821</v>
      </c>
      <c r="P360" s="38">
        <v>33878.0</v>
      </c>
      <c r="Q360" s="38"/>
      <c r="R360" s="38">
        <v>47.0</v>
      </c>
      <c r="S360" s="38">
        <v>1.0</v>
      </c>
      <c r="T360" s="38">
        <v>2.0</v>
      </c>
      <c r="U360" s="38"/>
      <c r="V360" s="38" t="s">
        <v>1239</v>
      </c>
      <c r="W360" s="38"/>
      <c r="X360" s="38"/>
      <c r="Y360" s="38"/>
      <c r="Z360" s="38"/>
    </row>
    <row r="361" ht="15.75" customHeight="1">
      <c r="A361" s="38">
        <v>2016.0</v>
      </c>
      <c r="B361" s="38">
        <v>3052.0</v>
      </c>
      <c r="C361" s="38">
        <v>20777.0</v>
      </c>
      <c r="D361" s="57" t="s">
        <v>99</v>
      </c>
      <c r="E361" s="38" t="s">
        <v>131</v>
      </c>
      <c r="F361" s="38">
        <v>6.0</v>
      </c>
      <c r="G361" s="38"/>
      <c r="H361" s="38" t="s">
        <v>857</v>
      </c>
      <c r="I361" s="40">
        <v>42517.375</v>
      </c>
      <c r="J361" s="38" t="s">
        <v>21</v>
      </c>
      <c r="K361" s="38">
        <v>78.0</v>
      </c>
      <c r="L361" s="38">
        <v>5720.0</v>
      </c>
      <c r="M361" s="38" t="s">
        <v>23</v>
      </c>
      <c r="N361" s="38" t="s">
        <v>40</v>
      </c>
      <c r="O361" s="38" t="s">
        <v>821</v>
      </c>
      <c r="P361" s="38">
        <v>33872.0</v>
      </c>
      <c r="Q361" s="38"/>
      <c r="R361" s="38">
        <v>43.0</v>
      </c>
      <c r="S361" s="38">
        <v>1.0</v>
      </c>
      <c r="T361" s="38">
        <v>2.0</v>
      </c>
      <c r="U361" s="38"/>
      <c r="V361" s="38" t="s">
        <v>1239</v>
      </c>
      <c r="W361" s="38"/>
      <c r="X361" s="38"/>
      <c r="Y361" s="38"/>
      <c r="Z361" s="38"/>
    </row>
    <row r="362" ht="15.75" customHeight="1">
      <c r="A362" s="38">
        <v>2016.0</v>
      </c>
      <c r="B362" s="38">
        <v>3058.0</v>
      </c>
      <c r="C362" s="38">
        <v>43403.0</v>
      </c>
      <c r="D362" s="57" t="s">
        <v>99</v>
      </c>
      <c r="E362" s="38" t="s">
        <v>131</v>
      </c>
      <c r="F362" s="38">
        <v>6.0</v>
      </c>
      <c r="G362" s="38"/>
      <c r="H362" s="38" t="s">
        <v>857</v>
      </c>
      <c r="I362" s="40">
        <v>42517.395833333336</v>
      </c>
      <c r="J362" s="38" t="s">
        <v>21</v>
      </c>
      <c r="K362" s="38">
        <v>74.0</v>
      </c>
      <c r="L362" s="38">
        <v>4875.0</v>
      </c>
      <c r="M362" s="38" t="s">
        <v>23</v>
      </c>
      <c r="N362" s="38" t="s">
        <v>40</v>
      </c>
      <c r="O362" s="38" t="s">
        <v>35</v>
      </c>
      <c r="P362" s="38">
        <v>33879.0</v>
      </c>
      <c r="Q362" s="38"/>
      <c r="R362" s="38">
        <v>41.0</v>
      </c>
      <c r="S362" s="38"/>
      <c r="T362" s="38"/>
      <c r="U362" s="38"/>
      <c r="V362" s="38" t="s">
        <v>1239</v>
      </c>
      <c r="W362" s="38"/>
      <c r="X362" s="38"/>
      <c r="Y362" s="38"/>
      <c r="Z362" s="38"/>
    </row>
    <row r="363" ht="15.75" customHeight="1">
      <c r="A363" s="38">
        <v>2016.0</v>
      </c>
      <c r="B363" s="38">
        <v>3055.0</v>
      </c>
      <c r="C363" s="38">
        <v>45051.0</v>
      </c>
      <c r="D363" s="57" t="s">
        <v>99</v>
      </c>
      <c r="E363" s="38" t="s">
        <v>131</v>
      </c>
      <c r="F363" s="38">
        <v>6.0</v>
      </c>
      <c r="G363" s="38"/>
      <c r="H363" s="38" t="s">
        <v>857</v>
      </c>
      <c r="I363" s="40">
        <v>42517.416666666664</v>
      </c>
      <c r="J363" s="38" t="s">
        <v>21</v>
      </c>
      <c r="K363" s="38">
        <v>77.0</v>
      </c>
      <c r="L363" s="38">
        <v>5325.0</v>
      </c>
      <c r="M363" s="38" t="s">
        <v>23</v>
      </c>
      <c r="N363" s="38" t="s">
        <v>40</v>
      </c>
      <c r="O363" s="38" t="s">
        <v>821</v>
      </c>
      <c r="P363" s="38">
        <v>33876.0</v>
      </c>
      <c r="Q363" s="38"/>
      <c r="R363" s="38">
        <v>41.0</v>
      </c>
      <c r="S363" s="38">
        <v>1.0</v>
      </c>
      <c r="T363" s="38">
        <v>2.0</v>
      </c>
      <c r="U363" s="38"/>
      <c r="V363" s="38" t="s">
        <v>1239</v>
      </c>
      <c r="W363" s="38"/>
      <c r="X363" s="38"/>
      <c r="Y363" s="38"/>
      <c r="Z363" s="38"/>
    </row>
    <row r="364" ht="15.75" customHeight="1">
      <c r="A364" s="38">
        <v>2016.0</v>
      </c>
      <c r="B364" s="38">
        <v>3053.0</v>
      </c>
      <c r="C364" s="38">
        <v>166760.0</v>
      </c>
      <c r="D364" s="57" t="s">
        <v>99</v>
      </c>
      <c r="E364" s="38" t="s">
        <v>131</v>
      </c>
      <c r="F364" s="38">
        <v>6.0</v>
      </c>
      <c r="G364" s="38"/>
      <c r="H364" s="38" t="s">
        <v>857</v>
      </c>
      <c r="I364" s="40">
        <v>42517.5</v>
      </c>
      <c r="J364" s="38" t="s">
        <v>21</v>
      </c>
      <c r="K364" s="38">
        <v>76.0</v>
      </c>
      <c r="L364" s="38">
        <v>5085.0</v>
      </c>
      <c r="M364" s="38" t="s">
        <v>23</v>
      </c>
      <c r="N364" s="38" t="s">
        <v>40</v>
      </c>
      <c r="O364" s="38" t="s">
        <v>821</v>
      </c>
      <c r="P364" s="38">
        <v>33874.0</v>
      </c>
      <c r="Q364" s="38"/>
      <c r="R364" s="38">
        <v>41.0</v>
      </c>
      <c r="S364" s="38">
        <v>1.0</v>
      </c>
      <c r="T364" s="38">
        <v>2.0</v>
      </c>
      <c r="U364" s="38"/>
      <c r="V364" s="38" t="s">
        <v>1239</v>
      </c>
      <c r="W364" s="38"/>
      <c r="X364" s="38"/>
      <c r="Y364" s="38"/>
      <c r="Z364" s="38"/>
    </row>
    <row r="365" ht="15.75" customHeight="1">
      <c r="A365" s="38">
        <v>2016.0</v>
      </c>
      <c r="B365" s="38">
        <v>3060.0</v>
      </c>
      <c r="C365" s="38">
        <v>173805.0</v>
      </c>
      <c r="D365" s="57" t="s">
        <v>99</v>
      </c>
      <c r="E365" s="38" t="s">
        <v>131</v>
      </c>
      <c r="F365" s="38">
        <v>6.0</v>
      </c>
      <c r="G365" s="38"/>
      <c r="H365" s="38" t="s">
        <v>819</v>
      </c>
      <c r="I365" s="40">
        <v>42517.5</v>
      </c>
      <c r="J365" s="38" t="s">
        <v>21</v>
      </c>
      <c r="K365" s="38">
        <v>76.0</v>
      </c>
      <c r="L365" s="38">
        <v>5435.0</v>
      </c>
      <c r="M365" s="38" t="s">
        <v>23</v>
      </c>
      <c r="N365" s="38" t="s">
        <v>23</v>
      </c>
      <c r="O365" s="38"/>
      <c r="P365" s="38">
        <v>33894.0</v>
      </c>
      <c r="Q365" s="38"/>
      <c r="R365" s="38">
        <v>40.0</v>
      </c>
      <c r="S365" s="38"/>
      <c r="T365" s="38"/>
      <c r="U365" s="38"/>
      <c r="V365" s="38" t="s">
        <v>1239</v>
      </c>
      <c r="W365" s="38"/>
      <c r="X365" s="38"/>
      <c r="Y365" s="38"/>
      <c r="Z365" s="38"/>
    </row>
    <row r="366" ht="15.75" customHeight="1">
      <c r="A366" s="38">
        <v>2016.0</v>
      </c>
      <c r="B366" s="38">
        <v>3054.0</v>
      </c>
      <c r="C366" s="38">
        <v>58504.0</v>
      </c>
      <c r="D366" s="57" t="s">
        <v>99</v>
      </c>
      <c r="E366" s="38" t="s">
        <v>131</v>
      </c>
      <c r="F366" s="38">
        <v>6.0</v>
      </c>
      <c r="G366" s="38"/>
      <c r="H366" s="38" t="s">
        <v>857</v>
      </c>
      <c r="I366" s="40">
        <v>42517.5</v>
      </c>
      <c r="J366" s="38" t="s">
        <v>21</v>
      </c>
      <c r="K366" s="38">
        <v>78.0</v>
      </c>
      <c r="L366" s="38">
        <v>5825.0</v>
      </c>
      <c r="M366" s="38" t="s">
        <v>23</v>
      </c>
      <c r="N366" s="38" t="s">
        <v>23</v>
      </c>
      <c r="O366" s="38" t="s">
        <v>821</v>
      </c>
      <c r="P366" s="38">
        <v>33875.0</v>
      </c>
      <c r="Q366" s="38"/>
      <c r="R366" s="38">
        <v>44.0</v>
      </c>
      <c r="S366" s="38">
        <v>1.0</v>
      </c>
      <c r="T366" s="38">
        <v>2.0</v>
      </c>
      <c r="U366" s="38"/>
      <c r="V366" s="38" t="s">
        <v>1239</v>
      </c>
      <c r="W366" s="38"/>
      <c r="X366" s="38"/>
      <c r="Y366" s="38"/>
      <c r="Z366" s="38"/>
    </row>
    <row r="367" ht="15.75" customHeight="1">
      <c r="A367" s="38">
        <v>2016.0</v>
      </c>
      <c r="B367" s="38">
        <v>3056.0</v>
      </c>
      <c r="C367" s="38">
        <v>132945.0</v>
      </c>
      <c r="D367" s="57" t="s">
        <v>99</v>
      </c>
      <c r="E367" s="38" t="s">
        <v>131</v>
      </c>
      <c r="F367" s="38">
        <v>6.0</v>
      </c>
      <c r="G367" s="38"/>
      <c r="H367" s="38" t="s">
        <v>857</v>
      </c>
      <c r="I367" s="40">
        <v>42517.5</v>
      </c>
      <c r="J367" s="38" t="s">
        <v>21</v>
      </c>
      <c r="K367" s="38">
        <v>95.0</v>
      </c>
      <c r="L367" s="38">
        <v>10945.0</v>
      </c>
      <c r="M367" s="38" t="s">
        <v>23</v>
      </c>
      <c r="N367" s="38" t="s">
        <v>23</v>
      </c>
      <c r="O367" s="38" t="s">
        <v>821</v>
      </c>
      <c r="P367" s="38">
        <v>33877.0</v>
      </c>
      <c r="Q367" s="38"/>
      <c r="R367" s="38">
        <v>55.0</v>
      </c>
      <c r="S367" s="38">
        <v>2.0</v>
      </c>
      <c r="T367" s="38">
        <v>2.0</v>
      </c>
      <c r="U367" s="38"/>
      <c r="V367" s="38" t="s">
        <v>1239</v>
      </c>
      <c r="W367" s="38"/>
      <c r="X367" s="38"/>
      <c r="Y367" s="38"/>
      <c r="Z367" s="38"/>
    </row>
    <row r="368" ht="15.75" customHeight="1">
      <c r="A368" s="38">
        <v>2016.0</v>
      </c>
      <c r="B368" s="38">
        <v>3059.0</v>
      </c>
      <c r="C368" s="38">
        <v>94878.0</v>
      </c>
      <c r="D368" s="57" t="s">
        <v>99</v>
      </c>
      <c r="E368" s="38" t="s">
        <v>131</v>
      </c>
      <c r="F368" s="38">
        <v>6.0</v>
      </c>
      <c r="G368" s="38"/>
      <c r="H368" s="38" t="s">
        <v>819</v>
      </c>
      <c r="I368" s="40">
        <v>42517.697916666664</v>
      </c>
      <c r="J368" s="38" t="s">
        <v>21</v>
      </c>
      <c r="K368" s="38">
        <v>78.0</v>
      </c>
      <c r="L368" s="38">
        <v>5090.0</v>
      </c>
      <c r="M368" s="38" t="s">
        <v>23</v>
      </c>
      <c r="N368" s="38" t="s">
        <v>23</v>
      </c>
      <c r="O368" s="38"/>
      <c r="P368" s="38">
        <v>33893.0</v>
      </c>
      <c r="Q368" s="38"/>
      <c r="R368" s="38">
        <v>42.0</v>
      </c>
      <c r="S368" s="38"/>
      <c r="T368" s="38"/>
      <c r="U368" s="38"/>
      <c r="V368" s="38" t="s">
        <v>1239</v>
      </c>
      <c r="W368" s="38"/>
      <c r="X368" s="38"/>
      <c r="Y368" s="38"/>
      <c r="Z368" s="38"/>
    </row>
    <row r="369" ht="15.75" customHeight="1">
      <c r="A369" s="38">
        <v>2016.0</v>
      </c>
      <c r="B369" s="38">
        <v>3061.0</v>
      </c>
      <c r="C369" s="38">
        <v>15167.0</v>
      </c>
      <c r="D369" s="57" t="s">
        <v>99</v>
      </c>
      <c r="E369" s="38" t="s">
        <v>131</v>
      </c>
      <c r="F369" s="38">
        <v>6.0</v>
      </c>
      <c r="G369" s="38"/>
      <c r="H369" s="38" t="s">
        <v>819</v>
      </c>
      <c r="I369" s="40">
        <v>42517.75</v>
      </c>
      <c r="J369" s="38" t="s">
        <v>21</v>
      </c>
      <c r="K369" s="38">
        <v>72.0</v>
      </c>
      <c r="L369" s="38">
        <v>4105.0</v>
      </c>
      <c r="M369" s="38" t="s">
        <v>23</v>
      </c>
      <c r="N369" s="38" t="s">
        <v>23</v>
      </c>
      <c r="O369" s="38"/>
      <c r="P369" s="38">
        <v>33896.0</v>
      </c>
      <c r="Q369" s="38"/>
      <c r="R369" s="38">
        <v>36.0</v>
      </c>
      <c r="S369" s="38"/>
      <c r="T369" s="38"/>
      <c r="U369" s="38"/>
      <c r="V369" s="38" t="s">
        <v>1239</v>
      </c>
      <c r="W369" s="38"/>
      <c r="X369" s="38"/>
      <c r="Y369" s="38"/>
      <c r="Z369" s="38"/>
    </row>
    <row r="370" ht="15.75" customHeight="1">
      <c r="A370" s="38">
        <v>2016.0</v>
      </c>
      <c r="B370" s="38">
        <v>3062.0</v>
      </c>
      <c r="C370" s="38">
        <v>146717.0</v>
      </c>
      <c r="D370" s="57" t="s">
        <v>99</v>
      </c>
      <c r="E370" s="38" t="s">
        <v>131</v>
      </c>
      <c r="F370" s="38">
        <v>6.0</v>
      </c>
      <c r="G370" s="38"/>
      <c r="H370" s="38" t="s">
        <v>819</v>
      </c>
      <c r="I370" s="40">
        <v>42517.791666666664</v>
      </c>
      <c r="J370" s="38" t="s">
        <v>21</v>
      </c>
      <c r="K370" s="38">
        <v>76.0</v>
      </c>
      <c r="L370" s="38">
        <v>5465.0</v>
      </c>
      <c r="M370" s="38" t="s">
        <v>23</v>
      </c>
      <c r="N370" s="38" t="s">
        <v>23</v>
      </c>
      <c r="O370" s="38"/>
      <c r="P370" s="38">
        <v>33897.0</v>
      </c>
      <c r="Q370" s="38"/>
      <c r="R370" s="38">
        <v>40.0</v>
      </c>
      <c r="S370" s="38"/>
      <c r="T370" s="38"/>
      <c r="U370" s="38"/>
      <c r="V370" s="38" t="s">
        <v>1239</v>
      </c>
      <c r="W370" s="38"/>
      <c r="X370" s="38"/>
      <c r="Y370" s="38"/>
      <c r="Z370" s="38"/>
    </row>
    <row r="371" ht="15.75" customHeight="1">
      <c r="A371" s="38">
        <v>2016.0</v>
      </c>
      <c r="B371" s="38">
        <v>6063.0</v>
      </c>
      <c r="C371" s="38">
        <v>82541.0</v>
      </c>
      <c r="D371" s="57" t="s">
        <v>99</v>
      </c>
      <c r="E371" s="38" t="s">
        <v>131</v>
      </c>
      <c r="F371" s="38">
        <v>6.0</v>
      </c>
      <c r="G371" s="38"/>
      <c r="H371" s="38" t="s">
        <v>819</v>
      </c>
      <c r="I371" s="40">
        <v>42517.833333333336</v>
      </c>
      <c r="J371" s="38" t="s">
        <v>21</v>
      </c>
      <c r="K371" s="38">
        <v>76.0</v>
      </c>
      <c r="L371" s="38">
        <v>5825.0</v>
      </c>
      <c r="M371" s="38" t="s">
        <v>23</v>
      </c>
      <c r="N371" s="38" t="s">
        <v>23</v>
      </c>
      <c r="O371" s="38"/>
      <c r="P371" s="38">
        <v>33901.0</v>
      </c>
      <c r="Q371" s="38"/>
      <c r="R371" s="38">
        <v>40.0</v>
      </c>
      <c r="S371" s="38"/>
      <c r="T371" s="38"/>
      <c r="U371" s="38"/>
      <c r="V371" s="38" t="s">
        <v>1239</v>
      </c>
      <c r="W371" s="38"/>
      <c r="X371" s="38"/>
      <c r="Y371" s="38"/>
      <c r="Z371" s="38"/>
    </row>
    <row r="372" ht="15.75" customHeight="1">
      <c r="A372" s="38">
        <v>2016.0</v>
      </c>
      <c r="B372" s="38">
        <v>3064.0</v>
      </c>
      <c r="C372" s="38">
        <v>44221.0</v>
      </c>
      <c r="D372" s="57" t="s">
        <v>99</v>
      </c>
      <c r="E372" s="38" t="s">
        <v>131</v>
      </c>
      <c r="F372" s="38">
        <v>6.0</v>
      </c>
      <c r="G372" s="38"/>
      <c r="H372" s="38" t="s">
        <v>819</v>
      </c>
      <c r="I372" s="40">
        <v>42517.885416666664</v>
      </c>
      <c r="J372" s="38" t="s">
        <v>21</v>
      </c>
      <c r="K372" s="38">
        <v>82.0</v>
      </c>
      <c r="L372" s="38">
        <v>6005.0</v>
      </c>
      <c r="M372" s="38" t="s">
        <v>23</v>
      </c>
      <c r="N372" s="38" t="s">
        <v>35</v>
      </c>
      <c r="O372" s="38"/>
      <c r="P372" s="38">
        <v>33903.0</v>
      </c>
      <c r="Q372" s="38"/>
      <c r="R372" s="38">
        <v>44.0</v>
      </c>
      <c r="S372" s="38"/>
      <c r="T372" s="38"/>
      <c r="U372" s="38"/>
      <c r="V372" s="38" t="s">
        <v>1239</v>
      </c>
      <c r="W372" s="38"/>
      <c r="X372" s="38"/>
      <c r="Y372" s="38"/>
      <c r="Z372" s="38"/>
    </row>
    <row r="373" ht="15.75" customHeight="1">
      <c r="A373" s="38">
        <v>2016.0</v>
      </c>
      <c r="B373" s="38">
        <v>3067.0</v>
      </c>
      <c r="C373" s="38">
        <v>146311.0</v>
      </c>
      <c r="D373" s="57" t="s">
        <v>99</v>
      </c>
      <c r="E373" s="38" t="s">
        <v>131</v>
      </c>
      <c r="F373" s="38">
        <v>6.0</v>
      </c>
      <c r="G373" s="38"/>
      <c r="H373" s="38" t="s">
        <v>819</v>
      </c>
      <c r="I373" s="40">
        <v>42518.29861111111</v>
      </c>
      <c r="J373" s="38" t="s">
        <v>21</v>
      </c>
      <c r="K373" s="38">
        <v>73.0</v>
      </c>
      <c r="L373" s="38">
        <v>4850.0</v>
      </c>
      <c r="M373" s="38" t="s">
        <v>23</v>
      </c>
      <c r="N373" s="38" t="s">
        <v>23</v>
      </c>
      <c r="O373" s="38" t="s">
        <v>821</v>
      </c>
      <c r="P373" s="38">
        <v>33906.0</v>
      </c>
      <c r="Q373" s="38"/>
      <c r="R373" s="38">
        <v>38.0</v>
      </c>
      <c r="S373" s="38">
        <v>2.0</v>
      </c>
      <c r="T373" s="38">
        <v>2.0</v>
      </c>
      <c r="U373" s="38"/>
      <c r="V373" s="38" t="s">
        <v>1240</v>
      </c>
      <c r="W373" s="38"/>
      <c r="X373" s="38"/>
      <c r="Y373" s="38"/>
      <c r="Z373" s="38"/>
    </row>
    <row r="374" ht="15.75" customHeight="1">
      <c r="A374" s="38">
        <v>2016.0</v>
      </c>
      <c r="B374" s="38">
        <v>3066.0</v>
      </c>
      <c r="C374" s="38">
        <v>204499.0</v>
      </c>
      <c r="D374" s="57" t="s">
        <v>99</v>
      </c>
      <c r="E374" s="38" t="s">
        <v>131</v>
      </c>
      <c r="F374" s="38">
        <v>6.0</v>
      </c>
      <c r="G374" s="38"/>
      <c r="H374" s="38" t="s">
        <v>819</v>
      </c>
      <c r="I374" s="40">
        <v>42518.333333333336</v>
      </c>
      <c r="J374" s="38" t="s">
        <v>21</v>
      </c>
      <c r="K374" s="38">
        <v>81.0</v>
      </c>
      <c r="L374" s="38">
        <v>6135.0</v>
      </c>
      <c r="M374" s="38" t="s">
        <v>23</v>
      </c>
      <c r="N374" s="38" t="s">
        <v>40</v>
      </c>
      <c r="O374" s="38" t="s">
        <v>821</v>
      </c>
      <c r="P374" s="38">
        <v>33905.0</v>
      </c>
      <c r="Q374" s="38"/>
      <c r="R374" s="38">
        <v>42.0</v>
      </c>
      <c r="S374" s="38">
        <v>2.0</v>
      </c>
      <c r="T374" s="38">
        <v>2.0</v>
      </c>
      <c r="U374" s="38"/>
      <c r="V374" s="38" t="s">
        <v>1240</v>
      </c>
      <c r="W374" s="38"/>
      <c r="X374" s="38"/>
      <c r="Y374" s="38"/>
      <c r="Z374" s="38"/>
    </row>
    <row r="375" ht="15.75" customHeight="1">
      <c r="A375" s="38">
        <v>2016.0</v>
      </c>
      <c r="B375" s="38">
        <v>3072.0</v>
      </c>
      <c r="C375" s="38">
        <v>138038.0</v>
      </c>
      <c r="D375" s="57" t="s">
        <v>99</v>
      </c>
      <c r="E375" s="38" t="s">
        <v>131</v>
      </c>
      <c r="F375" s="38">
        <v>6.0</v>
      </c>
      <c r="G375" s="38"/>
      <c r="H375" s="38" t="s">
        <v>819</v>
      </c>
      <c r="I375" s="40">
        <v>42518.354166666664</v>
      </c>
      <c r="J375" s="38" t="s">
        <v>21</v>
      </c>
      <c r="K375" s="38">
        <v>77.0</v>
      </c>
      <c r="L375" s="38">
        <v>5100.0</v>
      </c>
      <c r="M375" s="38" t="s">
        <v>23</v>
      </c>
      <c r="N375" s="38" t="s">
        <v>23</v>
      </c>
      <c r="O375" s="38" t="s">
        <v>821</v>
      </c>
      <c r="P375" s="38">
        <v>33911.0</v>
      </c>
      <c r="Q375" s="38"/>
      <c r="R375" s="38">
        <v>39.0</v>
      </c>
      <c r="S375" s="38">
        <v>2.0</v>
      </c>
      <c r="T375" s="38">
        <v>2.0</v>
      </c>
      <c r="U375" s="38"/>
      <c r="V375" s="38" t="s">
        <v>1240</v>
      </c>
      <c r="W375" s="38"/>
      <c r="X375" s="38"/>
      <c r="Y375" s="38"/>
      <c r="Z375" s="38"/>
    </row>
    <row r="376" ht="15.75" customHeight="1">
      <c r="A376" s="38">
        <v>2016.0</v>
      </c>
      <c r="B376" s="38">
        <v>3065.0</v>
      </c>
      <c r="C376" s="38">
        <v>49645.0</v>
      </c>
      <c r="D376" s="57" t="s">
        <v>99</v>
      </c>
      <c r="E376" s="38" t="s">
        <v>131</v>
      </c>
      <c r="F376" s="38">
        <v>6.0</v>
      </c>
      <c r="G376" s="38"/>
      <c r="H376" s="38" t="s">
        <v>819</v>
      </c>
      <c r="I376" s="40">
        <v>42518.354166666664</v>
      </c>
      <c r="J376" s="38" t="s">
        <v>21</v>
      </c>
      <c r="K376" s="38">
        <v>85.0</v>
      </c>
      <c r="L376" s="38">
        <v>7900.0</v>
      </c>
      <c r="M376" s="38" t="s">
        <v>23</v>
      </c>
      <c r="N376" s="38" t="s">
        <v>23</v>
      </c>
      <c r="O376" s="38" t="s">
        <v>821</v>
      </c>
      <c r="P376" s="38">
        <v>33904.0</v>
      </c>
      <c r="Q376" s="38"/>
      <c r="R376" s="38">
        <v>47.0</v>
      </c>
      <c r="S376" s="38">
        <v>2.0</v>
      </c>
      <c r="T376" s="38">
        <v>2.0</v>
      </c>
      <c r="U376" s="38"/>
      <c r="V376" s="38" t="s">
        <v>1240</v>
      </c>
      <c r="W376" s="38"/>
      <c r="X376" s="38"/>
      <c r="Y376" s="38"/>
      <c r="Z376" s="38"/>
    </row>
    <row r="377" ht="15.75" customHeight="1">
      <c r="A377" s="38">
        <v>2016.0</v>
      </c>
      <c r="B377" s="38">
        <v>3073.0</v>
      </c>
      <c r="C377" s="38">
        <v>77593.0</v>
      </c>
      <c r="D377" s="57" t="s">
        <v>99</v>
      </c>
      <c r="E377" s="38" t="s">
        <v>131</v>
      </c>
      <c r="F377" s="38">
        <v>6.0</v>
      </c>
      <c r="G377" s="38"/>
      <c r="H377" s="38" t="s">
        <v>819</v>
      </c>
      <c r="I377" s="40">
        <v>42518.375</v>
      </c>
      <c r="J377" s="38" t="s">
        <v>21</v>
      </c>
      <c r="K377" s="38">
        <v>77.0</v>
      </c>
      <c r="L377" s="38">
        <v>5030.0</v>
      </c>
      <c r="M377" s="38" t="s">
        <v>23</v>
      </c>
      <c r="N377" s="38" t="s">
        <v>23</v>
      </c>
      <c r="O377" s="38" t="s">
        <v>821</v>
      </c>
      <c r="P377" s="38">
        <v>33912.0</v>
      </c>
      <c r="Q377" s="38"/>
      <c r="R377" s="38">
        <v>38.0</v>
      </c>
      <c r="S377" s="38">
        <v>2.0</v>
      </c>
      <c r="T377" s="38">
        <v>2.0</v>
      </c>
      <c r="U377" s="38"/>
      <c r="V377" s="38" t="s">
        <v>1240</v>
      </c>
      <c r="W377" s="38"/>
      <c r="X377" s="38"/>
      <c r="Y377" s="38"/>
      <c r="Z377" s="38"/>
    </row>
    <row r="378" ht="15.75" customHeight="1">
      <c r="A378" s="38">
        <v>2016.0</v>
      </c>
      <c r="B378" s="38">
        <v>3069.0</v>
      </c>
      <c r="C378" s="38">
        <v>13276.0</v>
      </c>
      <c r="D378" s="57" t="s">
        <v>99</v>
      </c>
      <c r="E378" s="38" t="s">
        <v>131</v>
      </c>
      <c r="F378" s="38">
        <v>6.0</v>
      </c>
      <c r="G378" s="38"/>
      <c r="H378" s="38" t="s">
        <v>819</v>
      </c>
      <c r="I378" s="40">
        <v>42518.381944444445</v>
      </c>
      <c r="J378" s="38" t="s">
        <v>21</v>
      </c>
      <c r="K378" s="38">
        <v>74.0</v>
      </c>
      <c r="L378" s="38">
        <v>4900.0</v>
      </c>
      <c r="M378" s="38" t="s">
        <v>23</v>
      </c>
      <c r="N378" s="38" t="s">
        <v>23</v>
      </c>
      <c r="O378" s="38" t="s">
        <v>821</v>
      </c>
      <c r="P378" s="38">
        <v>33908.0</v>
      </c>
      <c r="Q378" s="38"/>
      <c r="R378" s="38">
        <v>39.0</v>
      </c>
      <c r="S378" s="38">
        <v>2.0</v>
      </c>
      <c r="T378" s="38">
        <v>2.0</v>
      </c>
      <c r="U378" s="38"/>
      <c r="V378" s="38" t="s">
        <v>1240</v>
      </c>
      <c r="W378" s="38"/>
      <c r="X378" s="38"/>
      <c r="Y378" s="38"/>
      <c r="Z378" s="38"/>
    </row>
    <row r="379" ht="15.75" customHeight="1">
      <c r="A379" s="38">
        <v>2016.0</v>
      </c>
      <c r="B379" s="38">
        <v>3068.0</v>
      </c>
      <c r="C379" s="38">
        <v>164868.0</v>
      </c>
      <c r="D379" s="57" t="s">
        <v>99</v>
      </c>
      <c r="E379" s="38" t="s">
        <v>131</v>
      </c>
      <c r="F379" s="38">
        <v>6.0</v>
      </c>
      <c r="G379" s="38"/>
      <c r="H379" s="38" t="s">
        <v>819</v>
      </c>
      <c r="I379" s="40">
        <v>42518.458333333336</v>
      </c>
      <c r="J379" s="38" t="s">
        <v>21</v>
      </c>
      <c r="K379" s="38">
        <v>69.0</v>
      </c>
      <c r="L379" s="38">
        <v>3000.0</v>
      </c>
      <c r="M379" s="38" t="s">
        <v>23</v>
      </c>
      <c r="N379" s="38" t="s">
        <v>23</v>
      </c>
      <c r="O379" s="38" t="s">
        <v>814</v>
      </c>
      <c r="P379" s="38">
        <v>33907.0</v>
      </c>
      <c r="Q379" s="38"/>
      <c r="R379" s="38">
        <v>30.0</v>
      </c>
      <c r="S379" s="38">
        <v>2.0</v>
      </c>
      <c r="T379" s="38">
        <v>1.0</v>
      </c>
      <c r="U379" s="38"/>
      <c r="V379" s="38" t="s">
        <v>1240</v>
      </c>
      <c r="W379" s="38"/>
      <c r="X379" s="38"/>
      <c r="Y379" s="38"/>
      <c r="Z379" s="38"/>
    </row>
    <row r="380" ht="15.75" customHeight="1">
      <c r="A380" s="38">
        <v>2016.0</v>
      </c>
      <c r="B380" s="38">
        <v>3070.0</v>
      </c>
      <c r="C380" s="38">
        <v>25112.0</v>
      </c>
      <c r="D380" s="57" t="s">
        <v>99</v>
      </c>
      <c r="E380" s="38" t="s">
        <v>131</v>
      </c>
      <c r="F380" s="38">
        <v>6.0</v>
      </c>
      <c r="G380" s="38"/>
      <c r="H380" s="38" t="s">
        <v>819</v>
      </c>
      <c r="I380" s="40">
        <v>42518.5</v>
      </c>
      <c r="J380" s="38" t="s">
        <v>21</v>
      </c>
      <c r="K380" s="38">
        <v>78.0</v>
      </c>
      <c r="L380" s="38">
        <v>5870.0</v>
      </c>
      <c r="M380" s="38" t="s">
        <v>23</v>
      </c>
      <c r="N380" s="38" t="s">
        <v>23</v>
      </c>
      <c r="O380" s="38" t="s">
        <v>821</v>
      </c>
      <c r="P380" s="38">
        <v>33909.0</v>
      </c>
      <c r="Q380" s="38"/>
      <c r="R380" s="38">
        <v>40.0</v>
      </c>
      <c r="S380" s="38">
        <v>2.0</v>
      </c>
      <c r="T380" s="38">
        <v>2.0</v>
      </c>
      <c r="U380" s="38"/>
      <c r="V380" s="38" t="s">
        <v>1240</v>
      </c>
      <c r="W380" s="38"/>
      <c r="X380" s="38"/>
      <c r="Y380" s="38"/>
      <c r="Z380" s="38"/>
    </row>
    <row r="381" ht="15.75" customHeight="1">
      <c r="A381" s="38">
        <v>2016.0</v>
      </c>
      <c r="B381" s="38">
        <v>3071.0</v>
      </c>
      <c r="C381" s="38">
        <v>171579.0</v>
      </c>
      <c r="D381" s="57" t="s">
        <v>99</v>
      </c>
      <c r="E381" s="38" t="s">
        <v>131</v>
      </c>
      <c r="F381" s="38">
        <v>6.0</v>
      </c>
      <c r="G381" s="38"/>
      <c r="H381" s="38" t="s">
        <v>819</v>
      </c>
      <c r="I381" s="40">
        <v>42518.520833333336</v>
      </c>
      <c r="J381" s="38" t="s">
        <v>21</v>
      </c>
      <c r="K381" s="38">
        <v>80.0</v>
      </c>
      <c r="L381" s="38">
        <v>6150.0</v>
      </c>
      <c r="M381" s="38" t="s">
        <v>23</v>
      </c>
      <c r="N381" s="38" t="s">
        <v>23</v>
      </c>
      <c r="O381" s="38" t="s">
        <v>821</v>
      </c>
      <c r="P381" s="38">
        <v>33910.0</v>
      </c>
      <c r="Q381" s="38"/>
      <c r="R381" s="38">
        <v>42.0</v>
      </c>
      <c r="S381" s="38">
        <v>2.0</v>
      </c>
      <c r="T381" s="38">
        <v>2.0</v>
      </c>
      <c r="U381" s="38"/>
      <c r="V381" s="38" t="s">
        <v>1240</v>
      </c>
      <c r="W381" s="38"/>
      <c r="X381" s="38"/>
      <c r="Y381" s="38"/>
      <c r="Z381" s="38"/>
    </row>
    <row r="382" ht="15.75" customHeight="1">
      <c r="A382" s="38">
        <v>2016.0</v>
      </c>
      <c r="B382" s="38">
        <v>3074.0</v>
      </c>
      <c r="C382" s="38">
        <v>42017.0</v>
      </c>
      <c r="D382" s="57" t="s">
        <v>99</v>
      </c>
      <c r="E382" s="38" t="s">
        <v>131</v>
      </c>
      <c r="F382" s="38">
        <v>6.0</v>
      </c>
      <c r="G382" s="38"/>
      <c r="H382" s="38" t="s">
        <v>819</v>
      </c>
      <c r="I382" s="40">
        <v>42518.708333333336</v>
      </c>
      <c r="J382" s="38" t="s">
        <v>21</v>
      </c>
      <c r="K382" s="38">
        <v>80.0</v>
      </c>
      <c r="L382" s="38">
        <v>5225.0</v>
      </c>
      <c r="M382" s="38" t="s">
        <v>23</v>
      </c>
      <c r="N382" s="38" t="s">
        <v>23</v>
      </c>
      <c r="O382" s="38" t="s">
        <v>814</v>
      </c>
      <c r="P382" s="38">
        <v>33921.0</v>
      </c>
      <c r="Q382" s="38"/>
      <c r="R382" s="38">
        <v>39.0</v>
      </c>
      <c r="S382" s="38">
        <v>2.0</v>
      </c>
      <c r="T382" s="38">
        <v>2.0</v>
      </c>
      <c r="U382" s="38"/>
      <c r="V382" s="38" t="s">
        <v>1240</v>
      </c>
      <c r="W382" s="38"/>
      <c r="X382" s="38"/>
      <c r="Y382" s="38"/>
      <c r="Z382" s="38"/>
    </row>
    <row r="383" ht="15.75" customHeight="1">
      <c r="A383" s="38">
        <v>2016.0</v>
      </c>
      <c r="B383" s="38">
        <v>3082.0</v>
      </c>
      <c r="C383" s="38">
        <v>64567.0</v>
      </c>
      <c r="D383" s="57" t="s">
        <v>99</v>
      </c>
      <c r="E383" s="38" t="s">
        <v>131</v>
      </c>
      <c r="F383" s="38">
        <v>6.0</v>
      </c>
      <c r="G383" s="38"/>
      <c r="H383" s="38" t="s">
        <v>857</v>
      </c>
      <c r="I383" s="40">
        <v>42519.3125</v>
      </c>
      <c r="J383" s="38" t="s">
        <v>21</v>
      </c>
      <c r="K383" s="38">
        <v>75.0</v>
      </c>
      <c r="L383" s="38">
        <v>4900.0</v>
      </c>
      <c r="M383" s="38" t="s">
        <v>23</v>
      </c>
      <c r="N383" s="38"/>
      <c r="O383" s="38"/>
      <c r="P383" s="38">
        <v>33935.0</v>
      </c>
      <c r="Q383" s="38"/>
      <c r="R383" s="38">
        <v>41.0</v>
      </c>
      <c r="S383" s="38"/>
      <c r="T383" s="38"/>
      <c r="U383" s="38"/>
      <c r="V383" s="38" t="s">
        <v>1242</v>
      </c>
      <c r="W383" s="38"/>
      <c r="X383" s="38"/>
      <c r="Y383" s="38"/>
      <c r="Z383" s="38"/>
    </row>
    <row r="384" ht="15.75" customHeight="1">
      <c r="A384" s="38">
        <v>2016.0</v>
      </c>
      <c r="B384" s="38">
        <v>3076.0</v>
      </c>
      <c r="C384" s="38">
        <v>152520.0</v>
      </c>
      <c r="D384" s="57" t="s">
        <v>99</v>
      </c>
      <c r="E384" s="38" t="s">
        <v>131</v>
      </c>
      <c r="F384" s="38">
        <v>6.0</v>
      </c>
      <c r="G384" s="38"/>
      <c r="H384" s="38" t="s">
        <v>857</v>
      </c>
      <c r="I384" s="40">
        <v>42519.333333333336</v>
      </c>
      <c r="J384" s="38" t="s">
        <v>21</v>
      </c>
      <c r="K384" s="38">
        <v>72.0</v>
      </c>
      <c r="L384" s="38">
        <v>4110.0</v>
      </c>
      <c r="M384" s="38" t="s">
        <v>23</v>
      </c>
      <c r="N384" s="38" t="s">
        <v>23</v>
      </c>
      <c r="O384" s="38" t="s">
        <v>821</v>
      </c>
      <c r="P384" s="38">
        <v>33927.0</v>
      </c>
      <c r="Q384" s="38"/>
      <c r="R384" s="38">
        <v>38.0</v>
      </c>
      <c r="S384" s="38">
        <v>1.0</v>
      </c>
      <c r="T384" s="38">
        <v>2.0</v>
      </c>
      <c r="U384" s="38"/>
      <c r="V384" s="38" t="s">
        <v>1242</v>
      </c>
      <c r="W384" s="38"/>
      <c r="X384" s="38"/>
      <c r="Y384" s="38"/>
      <c r="Z384" s="38"/>
    </row>
    <row r="385" ht="15.75" customHeight="1">
      <c r="A385" s="38">
        <v>2016.0</v>
      </c>
      <c r="B385" s="38">
        <v>3079.0</v>
      </c>
      <c r="C385" s="38">
        <v>66353.0</v>
      </c>
      <c r="D385" s="57" t="s">
        <v>99</v>
      </c>
      <c r="E385" s="38" t="s">
        <v>131</v>
      </c>
      <c r="F385" s="38">
        <v>6.0</v>
      </c>
      <c r="G385" s="38"/>
      <c r="H385" s="38" t="s">
        <v>857</v>
      </c>
      <c r="I385" s="40">
        <v>42519.333333333336</v>
      </c>
      <c r="J385" s="38" t="s">
        <v>21</v>
      </c>
      <c r="K385" s="38">
        <v>77.0</v>
      </c>
      <c r="L385" s="38">
        <v>5340.0</v>
      </c>
      <c r="M385" s="38" t="s">
        <v>23</v>
      </c>
      <c r="N385" s="38" t="s">
        <v>23</v>
      </c>
      <c r="O385" s="38" t="s">
        <v>821</v>
      </c>
      <c r="P385" s="38">
        <v>33930.0</v>
      </c>
      <c r="Q385" s="38"/>
      <c r="R385" s="38">
        <v>40.0</v>
      </c>
      <c r="S385" s="38">
        <v>1.0</v>
      </c>
      <c r="T385" s="38">
        <v>2.0</v>
      </c>
      <c r="U385" s="38"/>
      <c r="V385" s="38" t="s">
        <v>1242</v>
      </c>
      <c r="W385" s="38"/>
      <c r="X385" s="38"/>
      <c r="Y385" s="38"/>
      <c r="Z385" s="38"/>
    </row>
    <row r="386" ht="15.75" customHeight="1">
      <c r="A386" s="38">
        <v>2016.0</v>
      </c>
      <c r="B386" s="38">
        <v>3078.0</v>
      </c>
      <c r="C386" s="38">
        <v>99047.0</v>
      </c>
      <c r="D386" s="57" t="s">
        <v>99</v>
      </c>
      <c r="E386" s="38" t="s">
        <v>131</v>
      </c>
      <c r="F386" s="38">
        <v>6.0</v>
      </c>
      <c r="G386" s="38"/>
      <c r="H386" s="38" t="s">
        <v>857</v>
      </c>
      <c r="I386" s="40">
        <v>42519.333333333336</v>
      </c>
      <c r="J386" s="38" t="s">
        <v>21</v>
      </c>
      <c r="K386" s="38">
        <v>78.0</v>
      </c>
      <c r="L386" s="38">
        <v>5660.0</v>
      </c>
      <c r="M386" s="38" t="s">
        <v>23</v>
      </c>
      <c r="N386" s="38" t="s">
        <v>23</v>
      </c>
      <c r="O386" s="38" t="s">
        <v>821</v>
      </c>
      <c r="P386" s="38">
        <v>33929.0</v>
      </c>
      <c r="Q386" s="38"/>
      <c r="R386" s="38">
        <v>42.0</v>
      </c>
      <c r="S386" s="38">
        <v>1.0</v>
      </c>
      <c r="T386" s="38">
        <v>2.0</v>
      </c>
      <c r="U386" s="38"/>
      <c r="V386" s="38" t="s">
        <v>1242</v>
      </c>
      <c r="W386" s="38"/>
      <c r="X386" s="38"/>
      <c r="Y386" s="38"/>
      <c r="Z386" s="38"/>
    </row>
    <row r="387" ht="15.75" customHeight="1">
      <c r="A387" s="38">
        <v>2016.0</v>
      </c>
      <c r="B387" s="38">
        <v>3077.0</v>
      </c>
      <c r="C387" s="38">
        <v>43353.0</v>
      </c>
      <c r="D387" s="57" t="s">
        <v>99</v>
      </c>
      <c r="E387" s="38" t="s">
        <v>131</v>
      </c>
      <c r="F387" s="38">
        <v>6.0</v>
      </c>
      <c r="G387" s="38"/>
      <c r="H387" s="38" t="s">
        <v>857</v>
      </c>
      <c r="I387" s="40">
        <v>42519.375</v>
      </c>
      <c r="J387" s="38" t="s">
        <v>21</v>
      </c>
      <c r="K387" s="38">
        <v>75.0</v>
      </c>
      <c r="L387" s="38">
        <v>5135.0</v>
      </c>
      <c r="M387" s="38" t="s">
        <v>23</v>
      </c>
      <c r="N387" s="38" t="s">
        <v>23</v>
      </c>
      <c r="O387" s="38" t="s">
        <v>821</v>
      </c>
      <c r="P387" s="38">
        <v>33928.0</v>
      </c>
      <c r="Q387" s="38"/>
      <c r="R387" s="38">
        <v>42.0</v>
      </c>
      <c r="S387" s="38">
        <v>1.0</v>
      </c>
      <c r="T387" s="38">
        <v>2.0</v>
      </c>
      <c r="U387" s="38"/>
      <c r="V387" s="38" t="s">
        <v>1242</v>
      </c>
      <c r="W387" s="38"/>
      <c r="X387" s="38"/>
      <c r="Y387" s="38"/>
      <c r="Z387" s="38"/>
    </row>
    <row r="388" ht="15.75" customHeight="1">
      <c r="A388" s="38">
        <v>2016.0</v>
      </c>
      <c r="B388" s="38">
        <v>3075.0</v>
      </c>
      <c r="C388" s="38">
        <v>169580.0</v>
      </c>
      <c r="D388" s="57" t="s">
        <v>99</v>
      </c>
      <c r="E388" s="38" t="s">
        <v>131</v>
      </c>
      <c r="F388" s="38">
        <v>6.0</v>
      </c>
      <c r="G388" s="38"/>
      <c r="H388" s="38" t="s">
        <v>857</v>
      </c>
      <c r="I388" s="40">
        <v>42519.416666666664</v>
      </c>
      <c r="J388" s="38" t="s">
        <v>21</v>
      </c>
      <c r="K388" s="38">
        <v>76.0</v>
      </c>
      <c r="L388" s="38">
        <v>4765.0</v>
      </c>
      <c r="M388" s="38" t="s">
        <v>23</v>
      </c>
      <c r="N388" s="38"/>
      <c r="O388" s="38"/>
      <c r="P388" s="38">
        <v>33926.0</v>
      </c>
      <c r="Q388" s="38"/>
      <c r="R388" s="38">
        <v>39.0</v>
      </c>
      <c r="S388" s="38">
        <v>1.0</v>
      </c>
      <c r="T388" s="38">
        <v>2.0</v>
      </c>
      <c r="U388" s="38"/>
      <c r="V388" s="38" t="s">
        <v>1242</v>
      </c>
      <c r="W388" s="38"/>
      <c r="X388" s="38"/>
      <c r="Y388" s="38"/>
      <c r="Z388" s="38"/>
    </row>
    <row r="389" ht="15.75" customHeight="1">
      <c r="A389" s="38">
        <v>2016.0</v>
      </c>
      <c r="B389" s="38">
        <v>3087.0</v>
      </c>
      <c r="C389" s="38">
        <v>121579.0</v>
      </c>
      <c r="D389" s="57" t="s">
        <v>99</v>
      </c>
      <c r="E389" s="38" t="s">
        <v>131</v>
      </c>
      <c r="F389" s="38">
        <v>6.0</v>
      </c>
      <c r="G389" s="38">
        <v>22.0</v>
      </c>
      <c r="H389" s="38"/>
      <c r="I389" s="40">
        <v>42519.541666666664</v>
      </c>
      <c r="J389" s="38" t="s">
        <v>40</v>
      </c>
      <c r="K389" s="38">
        <v>78.0</v>
      </c>
      <c r="L389" s="38">
        <v>6000.0</v>
      </c>
      <c r="M389" s="38" t="s">
        <v>23</v>
      </c>
      <c r="N389" s="38" t="s">
        <v>23</v>
      </c>
      <c r="O389" s="38"/>
      <c r="P389" s="38">
        <v>33939.0</v>
      </c>
      <c r="Q389" s="38"/>
      <c r="R389" s="38">
        <v>44.0</v>
      </c>
      <c r="S389" s="38"/>
      <c r="T389" s="38"/>
      <c r="U389" s="38" t="s">
        <v>855</v>
      </c>
      <c r="V389" s="38" t="s">
        <v>1242</v>
      </c>
      <c r="W389" s="38"/>
      <c r="X389" s="38"/>
      <c r="Y389" s="38"/>
      <c r="Z389" s="38"/>
    </row>
    <row r="390" ht="15.75" customHeight="1">
      <c r="A390" s="38">
        <v>2016.0</v>
      </c>
      <c r="B390" s="38">
        <v>3080.0</v>
      </c>
      <c r="C390" s="38">
        <v>58504.0</v>
      </c>
      <c r="D390" s="57" t="s">
        <v>99</v>
      </c>
      <c r="E390" s="38" t="s">
        <v>131</v>
      </c>
      <c r="F390" s="38">
        <v>6.0</v>
      </c>
      <c r="G390" s="38"/>
      <c r="H390" s="38" t="s">
        <v>857</v>
      </c>
      <c r="I390" s="40">
        <v>42519.552083333336</v>
      </c>
      <c r="J390" s="38" t="s">
        <v>21</v>
      </c>
      <c r="K390" s="38">
        <v>82.0</v>
      </c>
      <c r="L390" s="38">
        <v>6140.0</v>
      </c>
      <c r="M390" s="38" t="s">
        <v>23</v>
      </c>
      <c r="N390" s="38" t="s">
        <v>23</v>
      </c>
      <c r="O390" s="38" t="s">
        <v>35</v>
      </c>
      <c r="P390" s="38">
        <v>33931.0</v>
      </c>
      <c r="Q390" s="38"/>
      <c r="R390" s="38">
        <v>43.0</v>
      </c>
      <c r="S390" s="38">
        <v>2.0</v>
      </c>
      <c r="T390" s="38">
        <v>2.0</v>
      </c>
      <c r="U390" s="38"/>
      <c r="V390" s="38" t="s">
        <v>1242</v>
      </c>
      <c r="W390" s="38"/>
      <c r="X390" s="38"/>
      <c r="Y390" s="38"/>
      <c r="Z390" s="38"/>
    </row>
    <row r="391" ht="15.75" customHeight="1">
      <c r="A391" s="38">
        <v>2016.0</v>
      </c>
      <c r="B391" s="38">
        <v>3081.0</v>
      </c>
      <c r="C391" s="38">
        <v>132523.0</v>
      </c>
      <c r="D391" s="57" t="s">
        <v>99</v>
      </c>
      <c r="E391" s="38" t="s">
        <v>131</v>
      </c>
      <c r="F391" s="38">
        <v>6.0</v>
      </c>
      <c r="G391" s="38"/>
      <c r="H391" s="38" t="s">
        <v>857</v>
      </c>
      <c r="I391" s="40">
        <v>42519.5625</v>
      </c>
      <c r="J391" s="38" t="s">
        <v>21</v>
      </c>
      <c r="K391" s="38">
        <v>78.0</v>
      </c>
      <c r="L391" s="38">
        <v>5515.0</v>
      </c>
      <c r="M391" s="38" t="s">
        <v>23</v>
      </c>
      <c r="N391" s="38" t="s">
        <v>23</v>
      </c>
      <c r="O391" s="38" t="s">
        <v>35</v>
      </c>
      <c r="P391" s="38">
        <v>33932.0</v>
      </c>
      <c r="Q391" s="38"/>
      <c r="R391" s="38">
        <v>39.0</v>
      </c>
      <c r="S391" s="38"/>
      <c r="T391" s="38"/>
      <c r="U391" s="38"/>
      <c r="V391" s="38" t="s">
        <v>1242</v>
      </c>
      <c r="W391" s="38"/>
      <c r="X391" s="38"/>
      <c r="Y391" s="38"/>
      <c r="Z391" s="38"/>
    </row>
    <row r="392" ht="15.75" customHeight="1">
      <c r="A392" s="38">
        <v>2016.0</v>
      </c>
      <c r="B392" s="38">
        <v>3088.0</v>
      </c>
      <c r="C392" s="38">
        <v>33850.0</v>
      </c>
      <c r="D392" s="57" t="s">
        <v>99</v>
      </c>
      <c r="E392" s="38" t="s">
        <v>131</v>
      </c>
      <c r="F392" s="38">
        <v>6.0</v>
      </c>
      <c r="G392" s="38">
        <v>22.0</v>
      </c>
      <c r="H392" s="38"/>
      <c r="I392" s="40">
        <v>42519.583333333336</v>
      </c>
      <c r="J392" s="38" t="s">
        <v>40</v>
      </c>
      <c r="K392" s="38">
        <v>78.0</v>
      </c>
      <c r="L392" s="38">
        <v>5100.0</v>
      </c>
      <c r="M392" s="38" t="s">
        <v>23</v>
      </c>
      <c r="N392" s="38" t="s">
        <v>23</v>
      </c>
      <c r="O392" s="38"/>
      <c r="P392" s="38">
        <v>33940.0</v>
      </c>
      <c r="Q392" s="38"/>
      <c r="R392" s="38">
        <v>42.0</v>
      </c>
      <c r="S392" s="38"/>
      <c r="T392" s="38"/>
      <c r="U392" s="38" t="s">
        <v>855</v>
      </c>
      <c r="V392" s="38" t="s">
        <v>1242</v>
      </c>
      <c r="W392" s="38"/>
      <c r="X392" s="38"/>
      <c r="Y392" s="38"/>
      <c r="Z392" s="38"/>
    </row>
    <row r="393" ht="15.75" customHeight="1">
      <c r="A393" s="38">
        <v>2016.0</v>
      </c>
      <c r="B393" s="38">
        <v>3085.0</v>
      </c>
      <c r="C393" s="38">
        <v>153483.0</v>
      </c>
      <c r="D393" s="57" t="s">
        <v>99</v>
      </c>
      <c r="E393" s="38" t="s">
        <v>131</v>
      </c>
      <c r="F393" s="38">
        <v>6.0</v>
      </c>
      <c r="G393" s="38"/>
      <c r="H393" s="38" t="s">
        <v>857</v>
      </c>
      <c r="I393" s="40">
        <v>42519.583333333336</v>
      </c>
      <c r="J393" s="38" t="s">
        <v>21</v>
      </c>
      <c r="K393" s="38">
        <v>83.0</v>
      </c>
      <c r="L393" s="38">
        <v>6400.0</v>
      </c>
      <c r="M393" s="38" t="s">
        <v>23</v>
      </c>
      <c r="N393" s="38" t="s">
        <v>23</v>
      </c>
      <c r="O393" s="38"/>
      <c r="P393" s="38">
        <v>33937.0</v>
      </c>
      <c r="Q393" s="38"/>
      <c r="R393" s="38">
        <v>45.0</v>
      </c>
      <c r="S393" s="38"/>
      <c r="T393" s="38"/>
      <c r="U393" s="38"/>
      <c r="V393" s="38" t="s">
        <v>1242</v>
      </c>
      <c r="W393" s="38"/>
      <c r="X393" s="38"/>
      <c r="Y393" s="38"/>
      <c r="Z393" s="38"/>
    </row>
    <row r="394" ht="15.75" customHeight="1">
      <c r="A394" s="38">
        <v>2016.0</v>
      </c>
      <c r="B394" s="38">
        <v>3083.0</v>
      </c>
      <c r="C394" s="38">
        <v>102635.0</v>
      </c>
      <c r="D394" s="57" t="s">
        <v>99</v>
      </c>
      <c r="E394" s="38" t="s">
        <v>131</v>
      </c>
      <c r="F394" s="38">
        <v>6.0</v>
      </c>
      <c r="G394" s="38"/>
      <c r="H394" s="38" t="s">
        <v>857</v>
      </c>
      <c r="I394" s="40">
        <v>42519.625</v>
      </c>
      <c r="J394" s="38" t="s">
        <v>21</v>
      </c>
      <c r="K394" s="38">
        <v>82.0</v>
      </c>
      <c r="L394" s="38">
        <v>6700.0</v>
      </c>
      <c r="M394" s="38" t="s">
        <v>23</v>
      </c>
      <c r="N394" s="38"/>
      <c r="O394" s="38" t="s">
        <v>814</v>
      </c>
      <c r="P394" s="38">
        <v>33942.0</v>
      </c>
      <c r="Q394" s="38"/>
      <c r="R394" s="38">
        <v>43.0</v>
      </c>
      <c r="S394" s="38"/>
      <c r="T394" s="38"/>
      <c r="U394" s="38"/>
      <c r="V394" s="38" t="s">
        <v>1242</v>
      </c>
      <c r="W394" s="38"/>
      <c r="X394" s="38"/>
      <c r="Y394" s="38"/>
      <c r="Z394" s="38"/>
    </row>
    <row r="395" ht="15.75" customHeight="1">
      <c r="A395" s="38">
        <v>2016.0</v>
      </c>
      <c r="B395" s="38">
        <v>3086.0</v>
      </c>
      <c r="C395" s="38">
        <v>40190.0</v>
      </c>
      <c r="D395" s="57" t="s">
        <v>99</v>
      </c>
      <c r="E395" s="38" t="s">
        <v>131</v>
      </c>
      <c r="F395" s="38">
        <v>6.0</v>
      </c>
      <c r="G395" s="38"/>
      <c r="H395" s="38" t="s">
        <v>1315</v>
      </c>
      <c r="I395" s="40">
        <v>42519.75</v>
      </c>
      <c r="J395" s="38" t="s">
        <v>21</v>
      </c>
      <c r="K395" s="38">
        <v>74.0</v>
      </c>
      <c r="L395" s="38">
        <v>4500.0</v>
      </c>
      <c r="M395" s="38" t="s">
        <v>23</v>
      </c>
      <c r="N395" s="38" t="s">
        <v>40</v>
      </c>
      <c r="O395" s="38"/>
      <c r="P395" s="38">
        <v>33938.0</v>
      </c>
      <c r="Q395" s="38"/>
      <c r="R395" s="38">
        <v>40.0</v>
      </c>
      <c r="S395" s="38"/>
      <c r="T395" s="38"/>
      <c r="U395" s="38"/>
      <c r="V395" s="38" t="s">
        <v>1242</v>
      </c>
      <c r="W395" s="38"/>
      <c r="X395" s="38"/>
      <c r="Y395" s="38"/>
      <c r="Z395" s="38"/>
    </row>
    <row r="396" ht="15.75" customHeight="1">
      <c r="A396" s="38">
        <v>2016.0</v>
      </c>
      <c r="B396" s="38">
        <v>3084.0</v>
      </c>
      <c r="C396" s="38">
        <v>47713.0</v>
      </c>
      <c r="D396" s="57" t="s">
        <v>99</v>
      </c>
      <c r="E396" s="38" t="s">
        <v>131</v>
      </c>
      <c r="F396" s="38">
        <v>6.0</v>
      </c>
      <c r="G396" s="38"/>
      <c r="H396" s="38" t="s">
        <v>857</v>
      </c>
      <c r="I396" s="40">
        <v>42519.75</v>
      </c>
      <c r="J396" s="38" t="s">
        <v>21</v>
      </c>
      <c r="K396" s="38">
        <v>75.0</v>
      </c>
      <c r="L396" s="38">
        <v>4300.0</v>
      </c>
      <c r="M396" s="38" t="s">
        <v>23</v>
      </c>
      <c r="N396" s="38" t="s">
        <v>23</v>
      </c>
      <c r="O396" s="38"/>
      <c r="P396" s="38">
        <v>33936.0</v>
      </c>
      <c r="Q396" s="38"/>
      <c r="R396" s="38">
        <v>40.0</v>
      </c>
      <c r="S396" s="38"/>
      <c r="T396" s="38"/>
      <c r="U396" s="38"/>
      <c r="V396" s="38" t="s">
        <v>1242</v>
      </c>
      <c r="W396" s="38"/>
      <c r="X396" s="38"/>
      <c r="Y396" s="38"/>
      <c r="Z396" s="38"/>
    </row>
    <row r="397" ht="15.75" customHeight="1">
      <c r="A397" s="38">
        <v>2016.0</v>
      </c>
      <c r="B397" s="38">
        <v>3091.0</v>
      </c>
      <c r="C397" s="38">
        <v>64434.0</v>
      </c>
      <c r="D397" s="57" t="s">
        <v>99</v>
      </c>
      <c r="E397" s="38" t="s">
        <v>131</v>
      </c>
      <c r="F397" s="38">
        <v>6.0</v>
      </c>
      <c r="G397" s="38">
        <v>26.0</v>
      </c>
      <c r="H397" s="38"/>
      <c r="I397" s="40">
        <v>42521.364583333336</v>
      </c>
      <c r="J397" s="38" t="s">
        <v>40</v>
      </c>
      <c r="K397" s="38">
        <v>82.0</v>
      </c>
      <c r="L397" s="38">
        <v>5745.0</v>
      </c>
      <c r="M397" s="38" t="s">
        <v>23</v>
      </c>
      <c r="N397" s="38" t="s">
        <v>23</v>
      </c>
      <c r="O397" s="38" t="s">
        <v>821</v>
      </c>
      <c r="P397" s="38">
        <v>33950.0</v>
      </c>
      <c r="Q397" s="38"/>
      <c r="R397" s="38">
        <v>41.0</v>
      </c>
      <c r="S397" s="38"/>
      <c r="T397" s="38"/>
      <c r="U397" s="38" t="s">
        <v>1306</v>
      </c>
      <c r="V397" s="38" t="s">
        <v>1243</v>
      </c>
      <c r="W397" s="38"/>
      <c r="X397" s="38"/>
      <c r="Y397" s="38"/>
      <c r="Z397" s="38"/>
    </row>
    <row r="398" ht="15.75" customHeight="1">
      <c r="A398" s="38">
        <v>2016.0</v>
      </c>
      <c r="B398" s="38">
        <v>3220.0</v>
      </c>
      <c r="C398" s="38">
        <v>124982.0</v>
      </c>
      <c r="D398" s="57" t="s">
        <v>99</v>
      </c>
      <c r="E398" s="38" t="s">
        <v>131</v>
      </c>
      <c r="F398" s="38">
        <v>6.0</v>
      </c>
      <c r="G398" s="38">
        <v>115.0</v>
      </c>
      <c r="H398" s="38"/>
      <c r="I398" s="40">
        <v>42521.375</v>
      </c>
      <c r="J398" s="38" t="s">
        <v>40</v>
      </c>
      <c r="K398" s="38">
        <v>76.0</v>
      </c>
      <c r="L398" s="38">
        <v>5320.0</v>
      </c>
      <c r="M398" s="38" t="s">
        <v>23</v>
      </c>
      <c r="N398" s="38" t="s">
        <v>23</v>
      </c>
      <c r="O398" s="38" t="s">
        <v>35</v>
      </c>
      <c r="P398" s="38">
        <v>33959.0</v>
      </c>
      <c r="Q398" s="38"/>
      <c r="R398" s="38">
        <v>41.0</v>
      </c>
      <c r="S398" s="38">
        <v>2.0</v>
      </c>
      <c r="T398" s="38">
        <v>2.0</v>
      </c>
      <c r="U398" s="38" t="s">
        <v>134</v>
      </c>
      <c r="V398" s="38" t="s">
        <v>1243</v>
      </c>
      <c r="W398" s="38"/>
      <c r="X398" s="38"/>
      <c r="Y398" s="38"/>
      <c r="Z398" s="38"/>
    </row>
    <row r="399" ht="15.75" customHeight="1">
      <c r="A399" s="38">
        <v>2016.0</v>
      </c>
      <c r="B399" s="38">
        <v>3093.0</v>
      </c>
      <c r="C399" s="38">
        <v>60449.0</v>
      </c>
      <c r="D399" s="57" t="s">
        <v>99</v>
      </c>
      <c r="E399" s="38" t="s">
        <v>131</v>
      </c>
      <c r="F399" s="38">
        <v>6.0</v>
      </c>
      <c r="G399" s="38">
        <v>26.0</v>
      </c>
      <c r="H399" s="38"/>
      <c r="I399" s="40">
        <v>42521.416666666664</v>
      </c>
      <c r="J399" s="38" t="s">
        <v>40</v>
      </c>
      <c r="K399" s="38">
        <v>78.0</v>
      </c>
      <c r="L399" s="38">
        <v>5920.0</v>
      </c>
      <c r="M399" s="38" t="s">
        <v>23</v>
      </c>
      <c r="N399" s="38" t="s">
        <v>23</v>
      </c>
      <c r="O399" s="38" t="s">
        <v>35</v>
      </c>
      <c r="P399" s="38">
        <v>33952.0</v>
      </c>
      <c r="Q399" s="38"/>
      <c r="R399" s="38">
        <v>41.0</v>
      </c>
      <c r="S399" s="38"/>
      <c r="T399" s="38"/>
      <c r="U399" s="38" t="s">
        <v>1306</v>
      </c>
      <c r="V399" s="38" t="s">
        <v>1243</v>
      </c>
      <c r="W399" s="38"/>
      <c r="X399" s="38"/>
      <c r="Y399" s="38"/>
      <c r="Z399" s="38"/>
    </row>
    <row r="400" ht="15.75" customHeight="1">
      <c r="A400" s="38">
        <v>2016.0</v>
      </c>
      <c r="B400" s="38">
        <v>3095.0</v>
      </c>
      <c r="C400" s="38">
        <v>87940.0</v>
      </c>
      <c r="D400" s="57" t="s">
        <v>99</v>
      </c>
      <c r="E400" s="38" t="s">
        <v>131</v>
      </c>
      <c r="F400" s="38">
        <v>6.0</v>
      </c>
      <c r="G400" s="38"/>
      <c r="H400" s="38" t="s">
        <v>857</v>
      </c>
      <c r="I400" s="40">
        <v>42521.4375</v>
      </c>
      <c r="J400" s="38" t="s">
        <v>21</v>
      </c>
      <c r="K400" s="38">
        <v>78.0</v>
      </c>
      <c r="L400" s="38">
        <v>5450.0</v>
      </c>
      <c r="M400" s="38" t="s">
        <v>23</v>
      </c>
      <c r="N400" s="38" t="s">
        <v>40</v>
      </c>
      <c r="O400" s="38"/>
      <c r="P400" s="38">
        <v>33954.0</v>
      </c>
      <c r="Q400" s="38"/>
      <c r="R400" s="38">
        <v>40.0</v>
      </c>
      <c r="S400" s="38">
        <v>1.0</v>
      </c>
      <c r="T400" s="38">
        <v>2.0</v>
      </c>
      <c r="U400" s="38"/>
      <c r="V400" s="38" t="s">
        <v>1243</v>
      </c>
      <c r="W400" s="38"/>
      <c r="X400" s="38"/>
      <c r="Y400" s="38"/>
      <c r="Z400" s="38"/>
    </row>
    <row r="401" ht="15.75" customHeight="1">
      <c r="A401" s="38">
        <v>2016.0</v>
      </c>
      <c r="B401" s="38">
        <v>3094.0</v>
      </c>
      <c r="C401" s="38">
        <v>91815.0</v>
      </c>
      <c r="D401" s="57" t="s">
        <v>99</v>
      </c>
      <c r="E401" s="38" t="s">
        <v>131</v>
      </c>
      <c r="F401" s="38">
        <v>6.0</v>
      </c>
      <c r="G401" s="38"/>
      <c r="H401" s="38" t="s">
        <v>857</v>
      </c>
      <c r="I401" s="40">
        <v>42521.4375</v>
      </c>
      <c r="J401" s="38" t="s">
        <v>21</v>
      </c>
      <c r="K401" s="38">
        <v>80.0</v>
      </c>
      <c r="L401" s="38">
        <v>5765.0</v>
      </c>
      <c r="M401" s="38" t="s">
        <v>23</v>
      </c>
      <c r="N401" s="38" t="s">
        <v>40</v>
      </c>
      <c r="O401" s="38" t="s">
        <v>35</v>
      </c>
      <c r="P401" s="38">
        <v>33953.0</v>
      </c>
      <c r="Q401" s="38"/>
      <c r="R401" s="38">
        <v>41.0</v>
      </c>
      <c r="S401" s="38">
        <v>1.0</v>
      </c>
      <c r="T401" s="38">
        <v>2.0</v>
      </c>
      <c r="U401" s="38"/>
      <c r="V401" s="38" t="s">
        <v>1243</v>
      </c>
      <c r="W401" s="38"/>
      <c r="X401" s="38"/>
      <c r="Y401" s="38"/>
      <c r="Z401" s="38"/>
    </row>
    <row r="402" ht="15.75" customHeight="1">
      <c r="A402" s="38">
        <v>2016.0</v>
      </c>
      <c r="B402" s="38">
        <v>3090.0</v>
      </c>
      <c r="C402" s="38">
        <v>28937.0</v>
      </c>
      <c r="D402" s="57" t="s">
        <v>99</v>
      </c>
      <c r="E402" s="38" t="s">
        <v>131</v>
      </c>
      <c r="F402" s="38">
        <v>6.0</v>
      </c>
      <c r="G402" s="38">
        <v>110.0</v>
      </c>
      <c r="H402" s="38"/>
      <c r="I402" s="40">
        <v>42521.458333333336</v>
      </c>
      <c r="J402" s="38" t="s">
        <v>40</v>
      </c>
      <c r="K402" s="38">
        <v>78.0</v>
      </c>
      <c r="L402" s="38">
        <v>5450.0</v>
      </c>
      <c r="M402" s="38" t="s">
        <v>23</v>
      </c>
      <c r="N402" s="38" t="s">
        <v>23</v>
      </c>
      <c r="O402" s="38"/>
      <c r="P402" s="38">
        <v>33947.0</v>
      </c>
      <c r="Q402" s="38"/>
      <c r="R402" s="38">
        <v>42.0</v>
      </c>
      <c r="S402" s="38"/>
      <c r="T402" s="38"/>
      <c r="U402" s="38" t="s">
        <v>146</v>
      </c>
      <c r="V402" s="38" t="s">
        <v>1243</v>
      </c>
      <c r="W402" s="38"/>
      <c r="X402" s="38"/>
      <c r="Y402" s="38"/>
      <c r="Z402" s="38"/>
    </row>
    <row r="403" ht="15.75" customHeight="1">
      <c r="A403" s="38">
        <v>2016.0</v>
      </c>
      <c r="B403" s="38">
        <v>3089.0</v>
      </c>
      <c r="C403" s="38">
        <v>114203.0</v>
      </c>
      <c r="D403" s="57" t="s">
        <v>99</v>
      </c>
      <c r="E403" s="38" t="s">
        <v>131</v>
      </c>
      <c r="F403" s="38">
        <v>6.0</v>
      </c>
      <c r="G403" s="38">
        <v>24.0</v>
      </c>
      <c r="H403" s="38"/>
      <c r="I403" s="40">
        <v>42521.5</v>
      </c>
      <c r="J403" s="38" t="s">
        <v>40</v>
      </c>
      <c r="K403" s="38">
        <v>78.0</v>
      </c>
      <c r="L403" s="38">
        <v>5615.0</v>
      </c>
      <c r="M403" s="38" t="s">
        <v>23</v>
      </c>
      <c r="N403" s="38" t="s">
        <v>23</v>
      </c>
      <c r="O403" s="38"/>
      <c r="P403" s="38">
        <v>33944.0</v>
      </c>
      <c r="Q403" s="38"/>
      <c r="R403" s="38">
        <v>42.0</v>
      </c>
      <c r="S403" s="38"/>
      <c r="T403" s="38"/>
      <c r="U403" s="38" t="s">
        <v>842</v>
      </c>
      <c r="V403" s="38" t="s">
        <v>1243</v>
      </c>
      <c r="W403" s="38"/>
      <c r="X403" s="38"/>
      <c r="Y403" s="38"/>
      <c r="Z403" s="38"/>
    </row>
    <row r="404" ht="15.75" customHeight="1">
      <c r="A404" s="38">
        <v>2016.0</v>
      </c>
      <c r="B404" s="38">
        <v>3221.0</v>
      </c>
      <c r="C404" s="38">
        <v>125089.0</v>
      </c>
      <c r="D404" s="57" t="s">
        <v>99</v>
      </c>
      <c r="E404" s="38" t="s">
        <v>131</v>
      </c>
      <c r="F404" s="38">
        <v>6.0</v>
      </c>
      <c r="G404" s="38">
        <v>22.0</v>
      </c>
      <c r="H404" s="38"/>
      <c r="I404" s="40">
        <v>42521.5</v>
      </c>
      <c r="J404" s="38" t="s">
        <v>40</v>
      </c>
      <c r="K404" s="38">
        <v>78.0</v>
      </c>
      <c r="L404" s="38">
        <v>4820.0</v>
      </c>
      <c r="M404" s="38" t="s">
        <v>23</v>
      </c>
      <c r="N404" s="38" t="s">
        <v>40</v>
      </c>
      <c r="O404" s="38" t="s">
        <v>814</v>
      </c>
      <c r="P404" s="38">
        <v>33963.0</v>
      </c>
      <c r="Q404" s="38"/>
      <c r="R404" s="38">
        <v>41.0</v>
      </c>
      <c r="S404" s="38"/>
      <c r="T404" s="38"/>
      <c r="U404" s="38" t="s">
        <v>855</v>
      </c>
      <c r="V404" s="38" t="s">
        <v>1243</v>
      </c>
      <c r="W404" s="38"/>
      <c r="X404" s="38"/>
      <c r="Y404" s="38"/>
      <c r="Z404" s="38"/>
    </row>
    <row r="405" ht="15.75" customHeight="1">
      <c r="A405" s="38">
        <v>2016.0</v>
      </c>
      <c r="B405" s="38">
        <v>3096.0</v>
      </c>
      <c r="C405" s="38">
        <v>93596.0</v>
      </c>
      <c r="D405" s="57" t="s">
        <v>99</v>
      </c>
      <c r="E405" s="38" t="s">
        <v>131</v>
      </c>
      <c r="F405" s="38">
        <v>6.0</v>
      </c>
      <c r="G405" s="38"/>
      <c r="H405" s="38" t="s">
        <v>857</v>
      </c>
      <c r="I405" s="40">
        <v>42521.5</v>
      </c>
      <c r="J405" s="38" t="s">
        <v>21</v>
      </c>
      <c r="K405" s="38">
        <v>79.0</v>
      </c>
      <c r="L405" s="38">
        <v>5830.0</v>
      </c>
      <c r="M405" s="38" t="s">
        <v>23</v>
      </c>
      <c r="N405" s="38" t="s">
        <v>40</v>
      </c>
      <c r="O405" s="38" t="s">
        <v>821</v>
      </c>
      <c r="P405" s="38">
        <v>33955.0</v>
      </c>
      <c r="Q405" s="38"/>
      <c r="R405" s="38">
        <v>41.0</v>
      </c>
      <c r="S405" s="38">
        <v>1.0</v>
      </c>
      <c r="T405" s="38">
        <v>2.0</v>
      </c>
      <c r="U405" s="38"/>
      <c r="V405" s="38" t="s">
        <v>1243</v>
      </c>
      <c r="W405" s="38"/>
      <c r="X405" s="38"/>
      <c r="Y405" s="38"/>
      <c r="Z405" s="38"/>
    </row>
    <row r="406" ht="15.75" customHeight="1">
      <c r="A406" s="38">
        <v>2016.0</v>
      </c>
      <c r="B406" s="38">
        <v>3092.0</v>
      </c>
      <c r="C406" s="38">
        <v>67909.0</v>
      </c>
      <c r="D406" s="57" t="s">
        <v>99</v>
      </c>
      <c r="E406" s="38" t="s">
        <v>131</v>
      </c>
      <c r="F406" s="38">
        <v>6.0</v>
      </c>
      <c r="G406" s="38">
        <v>26.0</v>
      </c>
      <c r="H406" s="38"/>
      <c r="I406" s="40">
        <v>42521.53125</v>
      </c>
      <c r="J406" s="38" t="s">
        <v>40</v>
      </c>
      <c r="K406" s="38">
        <v>72.0</v>
      </c>
      <c r="L406" s="38">
        <v>4140.0</v>
      </c>
      <c r="M406" s="38" t="s">
        <v>23</v>
      </c>
      <c r="N406" s="38" t="s">
        <v>23</v>
      </c>
      <c r="O406" s="38" t="s">
        <v>814</v>
      </c>
      <c r="P406" s="38">
        <v>33951.0</v>
      </c>
      <c r="Q406" s="38"/>
      <c r="R406" s="38">
        <v>35.0</v>
      </c>
      <c r="S406" s="38"/>
      <c r="T406" s="38"/>
      <c r="U406" s="38" t="s">
        <v>1306</v>
      </c>
      <c r="V406" s="38" t="s">
        <v>1243</v>
      </c>
      <c r="W406" s="38"/>
      <c r="X406" s="38"/>
      <c r="Y406" s="38"/>
      <c r="Z406" s="38"/>
    </row>
    <row r="407" ht="15.75" customHeight="1">
      <c r="A407" s="38">
        <v>2016.0</v>
      </c>
      <c r="B407" s="38">
        <v>3097.0</v>
      </c>
      <c r="C407" s="38">
        <v>198399.0</v>
      </c>
      <c r="D407" s="57" t="s">
        <v>99</v>
      </c>
      <c r="E407" s="38" t="s">
        <v>131</v>
      </c>
      <c r="F407" s="38">
        <v>6.0</v>
      </c>
      <c r="G407" s="38"/>
      <c r="H407" s="38" t="s">
        <v>857</v>
      </c>
      <c r="I407" s="40">
        <v>42521.5625</v>
      </c>
      <c r="J407" s="38" t="s">
        <v>21</v>
      </c>
      <c r="K407" s="38">
        <v>64.0</v>
      </c>
      <c r="L407" s="38">
        <v>2920.0</v>
      </c>
      <c r="M407" s="38" t="s">
        <v>23</v>
      </c>
      <c r="N407" s="38" t="s">
        <v>40</v>
      </c>
      <c r="O407" s="38" t="s">
        <v>814</v>
      </c>
      <c r="P407" s="38">
        <v>33956.0</v>
      </c>
      <c r="Q407" s="38"/>
      <c r="R407" s="38">
        <v>33.0</v>
      </c>
      <c r="S407" s="38">
        <v>1.0</v>
      </c>
      <c r="T407" s="38">
        <v>1.0</v>
      </c>
      <c r="U407" s="38"/>
      <c r="V407" s="38" t="s">
        <v>1243</v>
      </c>
      <c r="W407" s="38"/>
      <c r="X407" s="38"/>
      <c r="Y407" s="38"/>
      <c r="Z407" s="38"/>
    </row>
    <row r="408" ht="15.75" customHeight="1">
      <c r="A408" s="38">
        <v>2016.0</v>
      </c>
      <c r="B408" s="38">
        <v>3099.0</v>
      </c>
      <c r="C408" s="38">
        <v>45372.0</v>
      </c>
      <c r="D408" s="57" t="s">
        <v>99</v>
      </c>
      <c r="E408" s="38" t="s">
        <v>131</v>
      </c>
      <c r="F408" s="38">
        <v>6.0</v>
      </c>
      <c r="G408" s="38">
        <v>127.0</v>
      </c>
      <c r="H408" s="38"/>
      <c r="I408" s="40">
        <v>42521.666666666664</v>
      </c>
      <c r="J408" s="38" t="s">
        <v>40</v>
      </c>
      <c r="K408" s="38">
        <v>78.0</v>
      </c>
      <c r="L408" s="38">
        <v>5685.0</v>
      </c>
      <c r="M408" s="38" t="s">
        <v>23</v>
      </c>
      <c r="N408" s="38" t="s">
        <v>23</v>
      </c>
      <c r="O408" s="38" t="s">
        <v>35</v>
      </c>
      <c r="P408" s="38">
        <v>33958.0</v>
      </c>
      <c r="Q408" s="38"/>
      <c r="R408" s="38">
        <v>44.0</v>
      </c>
      <c r="S408" s="38">
        <v>1.0</v>
      </c>
      <c r="T408" s="38">
        <v>2.0</v>
      </c>
      <c r="U408" s="38" t="s">
        <v>109</v>
      </c>
      <c r="V408" s="38" t="s">
        <v>1243</v>
      </c>
      <c r="W408" s="38"/>
      <c r="X408" s="38"/>
      <c r="Y408" s="38"/>
      <c r="Z408" s="38"/>
    </row>
    <row r="409" ht="15.75" customHeight="1">
      <c r="A409" s="38">
        <v>2016.0</v>
      </c>
      <c r="B409" s="38">
        <v>3098.0</v>
      </c>
      <c r="C409" s="38">
        <v>170185.0</v>
      </c>
      <c r="D409" s="57" t="s">
        <v>99</v>
      </c>
      <c r="E409" s="38" t="s">
        <v>131</v>
      </c>
      <c r="F409" s="38">
        <v>6.0</v>
      </c>
      <c r="G409" s="38">
        <v>27.0</v>
      </c>
      <c r="H409" s="38"/>
      <c r="I409" s="40">
        <v>42521.75</v>
      </c>
      <c r="J409" s="38" t="s">
        <v>40</v>
      </c>
      <c r="K409" s="38">
        <v>84.0</v>
      </c>
      <c r="L409" s="38">
        <v>7105.0</v>
      </c>
      <c r="M409" s="38" t="s">
        <v>23</v>
      </c>
      <c r="N409" s="38" t="s">
        <v>23</v>
      </c>
      <c r="O409" s="38" t="s">
        <v>35</v>
      </c>
      <c r="P409" s="38">
        <v>33957.0</v>
      </c>
      <c r="Q409" s="38"/>
      <c r="R409" s="38">
        <v>43.0</v>
      </c>
      <c r="S409" s="38">
        <v>1.0</v>
      </c>
      <c r="T409" s="38">
        <v>2.0</v>
      </c>
      <c r="U409" s="38" t="s">
        <v>886</v>
      </c>
      <c r="V409" s="38" t="s">
        <v>1243</v>
      </c>
      <c r="W409" s="38"/>
      <c r="X409" s="38"/>
      <c r="Y409" s="38"/>
      <c r="Z409" s="38"/>
    </row>
    <row r="410" ht="15.75" customHeight="1">
      <c r="A410" s="38">
        <v>2016.0</v>
      </c>
      <c r="B410" s="38">
        <v>3222.0</v>
      </c>
      <c r="C410" s="38">
        <v>28817.0</v>
      </c>
      <c r="D410" s="57" t="s">
        <v>99</v>
      </c>
      <c r="E410" s="38" t="s">
        <v>131</v>
      </c>
      <c r="F410" s="38">
        <v>6.0</v>
      </c>
      <c r="G410" s="38">
        <v>22.0</v>
      </c>
      <c r="H410" s="38"/>
      <c r="I410" s="40">
        <v>42522.395833333336</v>
      </c>
      <c r="J410" s="38" t="s">
        <v>40</v>
      </c>
      <c r="K410" s="38">
        <v>78.0</v>
      </c>
      <c r="L410" s="38">
        <v>5170.0</v>
      </c>
      <c r="M410" s="38" t="s">
        <v>23</v>
      </c>
      <c r="N410" s="38" t="s">
        <v>23</v>
      </c>
      <c r="O410" s="38"/>
      <c r="P410" s="38">
        <v>33967.0</v>
      </c>
      <c r="Q410" s="38"/>
      <c r="R410" s="38">
        <v>42.0</v>
      </c>
      <c r="S410" s="38"/>
      <c r="T410" s="38"/>
      <c r="U410" s="38" t="s">
        <v>855</v>
      </c>
      <c r="V410" s="38" t="s">
        <v>1244</v>
      </c>
      <c r="W410" s="38"/>
      <c r="X410" s="38"/>
      <c r="Y410" s="38"/>
      <c r="Z410" s="38"/>
    </row>
    <row r="411" ht="15.75" customHeight="1">
      <c r="A411" s="38">
        <v>2016.0</v>
      </c>
      <c r="B411" s="38">
        <v>3223.0</v>
      </c>
      <c r="C411" s="38">
        <v>44541.0</v>
      </c>
      <c r="D411" s="57" t="s">
        <v>99</v>
      </c>
      <c r="E411" s="38" t="s">
        <v>131</v>
      </c>
      <c r="F411" s="38">
        <v>6.0</v>
      </c>
      <c r="G411" s="38">
        <v>115.0</v>
      </c>
      <c r="H411" s="38"/>
      <c r="I411" s="40">
        <v>42522.416666666664</v>
      </c>
      <c r="J411" s="38" t="s">
        <v>40</v>
      </c>
      <c r="K411" s="38">
        <v>80.0</v>
      </c>
      <c r="L411" s="38">
        <v>6575.0</v>
      </c>
      <c r="M411" s="38" t="s">
        <v>23</v>
      </c>
      <c r="N411" s="38" t="s">
        <v>23</v>
      </c>
      <c r="O411" s="38"/>
      <c r="P411" s="38">
        <v>33968.0</v>
      </c>
      <c r="Q411" s="38"/>
      <c r="R411" s="38">
        <v>42.0</v>
      </c>
      <c r="S411" s="38"/>
      <c r="T411" s="38"/>
      <c r="U411" s="38" t="s">
        <v>134</v>
      </c>
      <c r="V411" s="38" t="s">
        <v>1244</v>
      </c>
      <c r="W411" s="38"/>
      <c r="X411" s="38"/>
      <c r="Y411" s="38"/>
      <c r="Z411" s="38"/>
    </row>
    <row r="412" ht="15.75" customHeight="1">
      <c r="A412" s="38">
        <v>2016.0</v>
      </c>
      <c r="B412" s="38">
        <v>3224.0</v>
      </c>
      <c r="C412" s="38">
        <v>51733.0</v>
      </c>
      <c r="D412" s="57" t="s">
        <v>99</v>
      </c>
      <c r="E412" s="38" t="s">
        <v>131</v>
      </c>
      <c r="F412" s="38">
        <v>6.0</v>
      </c>
      <c r="G412" s="38">
        <v>127.0</v>
      </c>
      <c r="H412" s="38"/>
      <c r="I412" s="40">
        <v>42522.5</v>
      </c>
      <c r="J412" s="38" t="s">
        <v>40</v>
      </c>
      <c r="K412" s="38">
        <v>82.0</v>
      </c>
      <c r="L412" s="38">
        <v>6100.0</v>
      </c>
      <c r="M412" s="38" t="s">
        <v>23</v>
      </c>
      <c r="N412" s="38" t="s">
        <v>23</v>
      </c>
      <c r="O412" s="38"/>
      <c r="P412" s="38">
        <v>33969.0</v>
      </c>
      <c r="Q412" s="38"/>
      <c r="R412" s="38">
        <v>44.0</v>
      </c>
      <c r="S412" s="38"/>
      <c r="T412" s="38"/>
      <c r="U412" s="38" t="s">
        <v>109</v>
      </c>
      <c r="V412" s="38" t="s">
        <v>1244</v>
      </c>
      <c r="W412" s="38"/>
      <c r="X412" s="38"/>
      <c r="Y412" s="38"/>
      <c r="Z412" s="38"/>
    </row>
    <row r="413" ht="15.75" customHeight="1">
      <c r="A413" s="38">
        <v>2016.0</v>
      </c>
      <c r="B413" s="38">
        <v>3225.0</v>
      </c>
      <c r="C413" s="38">
        <v>47578.0</v>
      </c>
      <c r="D413" s="57" t="s">
        <v>99</v>
      </c>
      <c r="E413" s="38" t="s">
        <v>131</v>
      </c>
      <c r="F413" s="38">
        <v>6.0</v>
      </c>
      <c r="G413" s="38">
        <v>126.0</v>
      </c>
      <c r="H413" s="38"/>
      <c r="I413" s="40">
        <v>42522.645833333336</v>
      </c>
      <c r="J413" s="38" t="s">
        <v>40</v>
      </c>
      <c r="K413" s="38">
        <v>80.0</v>
      </c>
      <c r="L413" s="38">
        <v>6000.0</v>
      </c>
      <c r="M413" s="38" t="s">
        <v>23</v>
      </c>
      <c r="N413" s="38" t="s">
        <v>23</v>
      </c>
      <c r="O413" s="38" t="s">
        <v>40</v>
      </c>
      <c r="P413" s="38">
        <v>33978.0</v>
      </c>
      <c r="Q413" s="38"/>
      <c r="R413" s="38">
        <v>43.0</v>
      </c>
      <c r="S413" s="38">
        <v>2.0</v>
      </c>
      <c r="T413" s="38">
        <v>2.0</v>
      </c>
      <c r="U413" s="38" t="s">
        <v>1313</v>
      </c>
      <c r="V413" s="38" t="s">
        <v>1244</v>
      </c>
      <c r="W413" s="38"/>
      <c r="X413" s="38"/>
      <c r="Y413" s="38"/>
      <c r="Z413" s="38"/>
    </row>
    <row r="414" ht="15.75" customHeight="1">
      <c r="A414" s="38">
        <v>2016.0</v>
      </c>
      <c r="B414" s="38">
        <v>3226.0</v>
      </c>
      <c r="C414" s="38">
        <v>73091.0</v>
      </c>
      <c r="D414" s="57" t="s">
        <v>99</v>
      </c>
      <c r="E414" s="38" t="s">
        <v>131</v>
      </c>
      <c r="F414" s="38">
        <v>6.0</v>
      </c>
      <c r="G414" s="38">
        <v>26.0</v>
      </c>
      <c r="H414" s="38"/>
      <c r="I414" s="40">
        <v>42522.708333333336</v>
      </c>
      <c r="J414" s="38" t="s">
        <v>40</v>
      </c>
      <c r="K414" s="38">
        <v>74.0</v>
      </c>
      <c r="L414" s="38">
        <v>4750.0</v>
      </c>
      <c r="M414" s="38" t="s">
        <v>23</v>
      </c>
      <c r="N414" s="38" t="s">
        <v>23</v>
      </c>
      <c r="O414" s="38" t="s">
        <v>821</v>
      </c>
      <c r="P414" s="38">
        <v>33990.0</v>
      </c>
      <c r="Q414" s="38"/>
      <c r="R414" s="38">
        <v>39.0</v>
      </c>
      <c r="S414" s="38">
        <v>2.0</v>
      </c>
      <c r="T414" s="38">
        <v>2.0</v>
      </c>
      <c r="U414" s="38" t="s">
        <v>1306</v>
      </c>
      <c r="V414" s="38" t="s">
        <v>1244</v>
      </c>
      <c r="W414" s="38"/>
      <c r="X414" s="38"/>
      <c r="Y414" s="38"/>
      <c r="Z414" s="38"/>
    </row>
    <row r="415" ht="15.75" customHeight="1">
      <c r="A415" s="38">
        <v>2016.0</v>
      </c>
      <c r="B415" s="38">
        <v>3227.0</v>
      </c>
      <c r="C415" s="38">
        <v>163800.0</v>
      </c>
      <c r="D415" s="57" t="s">
        <v>99</v>
      </c>
      <c r="E415" s="38" t="s">
        <v>131</v>
      </c>
      <c r="F415" s="38">
        <v>6.0</v>
      </c>
      <c r="G415" s="38">
        <v>26.0</v>
      </c>
      <c r="H415" s="38"/>
      <c r="I415" s="40">
        <v>42522.791666666664</v>
      </c>
      <c r="J415" s="38" t="s">
        <v>40</v>
      </c>
      <c r="K415" s="38">
        <v>74.0</v>
      </c>
      <c r="L415" s="38">
        <v>5020.0</v>
      </c>
      <c r="M415" s="38" t="s">
        <v>23</v>
      </c>
      <c r="N415" s="38" t="s">
        <v>23</v>
      </c>
      <c r="O415" s="38" t="s">
        <v>821</v>
      </c>
      <c r="P415" s="38">
        <v>33991.0</v>
      </c>
      <c r="Q415" s="38"/>
      <c r="R415" s="38">
        <v>40.0</v>
      </c>
      <c r="S415" s="38">
        <v>2.0</v>
      </c>
      <c r="T415" s="38">
        <v>2.0</v>
      </c>
      <c r="U415" s="38" t="s">
        <v>1306</v>
      </c>
      <c r="V415" s="38" t="s">
        <v>1244</v>
      </c>
      <c r="W415" s="38"/>
      <c r="X415" s="38"/>
      <c r="Y415" s="38"/>
      <c r="Z415" s="38"/>
    </row>
    <row r="416" ht="15.75" customHeight="1">
      <c r="A416" s="38">
        <v>2016.0</v>
      </c>
      <c r="B416" s="38">
        <v>3228.0</v>
      </c>
      <c r="C416" s="38">
        <v>65385.0</v>
      </c>
      <c r="D416" s="57" t="s">
        <v>99</v>
      </c>
      <c r="E416" s="38" t="s">
        <v>131</v>
      </c>
      <c r="F416" s="38">
        <v>6.0</v>
      </c>
      <c r="G416" s="38"/>
      <c r="H416" s="38" t="s">
        <v>857</v>
      </c>
      <c r="I416" s="40">
        <v>42524.3125</v>
      </c>
      <c r="J416" s="38" t="s">
        <v>21</v>
      </c>
      <c r="K416" s="38">
        <v>79.0</v>
      </c>
      <c r="L416" s="38">
        <v>5545.0</v>
      </c>
      <c r="M416" s="38" t="s">
        <v>23</v>
      </c>
      <c r="N416" s="38" t="s">
        <v>23</v>
      </c>
      <c r="O416" s="38" t="s">
        <v>814</v>
      </c>
      <c r="P416" s="38">
        <v>33998.0</v>
      </c>
      <c r="Q416" s="38"/>
      <c r="R416" s="38">
        <v>40.0</v>
      </c>
      <c r="S416" s="38"/>
      <c r="T416" s="38"/>
      <c r="U416" s="38"/>
      <c r="V416" s="38" t="s">
        <v>1245</v>
      </c>
      <c r="W416" s="38"/>
      <c r="X416" s="38"/>
      <c r="Y416" s="38"/>
      <c r="Z416" s="38"/>
    </row>
    <row r="417" ht="15.75" customHeight="1">
      <c r="A417" s="38">
        <v>2016.0</v>
      </c>
      <c r="B417" s="38">
        <v>3231.0</v>
      </c>
      <c r="C417" s="38">
        <v>3560.0</v>
      </c>
      <c r="D417" s="57" t="s">
        <v>99</v>
      </c>
      <c r="E417" s="38" t="s">
        <v>131</v>
      </c>
      <c r="F417" s="38">
        <v>6.0</v>
      </c>
      <c r="G417" s="38"/>
      <c r="H417" s="38" t="s">
        <v>857</v>
      </c>
      <c r="I417" s="40">
        <v>42524.364583333336</v>
      </c>
      <c r="J417" s="38" t="s">
        <v>21</v>
      </c>
      <c r="K417" s="38">
        <v>73.0</v>
      </c>
      <c r="L417" s="38">
        <v>4710.0</v>
      </c>
      <c r="M417" s="38" t="s">
        <v>23</v>
      </c>
      <c r="N417" s="38" t="s">
        <v>23</v>
      </c>
      <c r="O417" s="38" t="s">
        <v>814</v>
      </c>
      <c r="P417" s="38">
        <v>34005.0</v>
      </c>
      <c r="Q417" s="38"/>
      <c r="R417" s="38">
        <v>79.0</v>
      </c>
      <c r="S417" s="38"/>
      <c r="T417" s="38"/>
      <c r="U417" s="38"/>
      <c r="V417" s="38" t="s">
        <v>1245</v>
      </c>
      <c r="W417" s="38"/>
      <c r="X417" s="38"/>
      <c r="Y417" s="38"/>
      <c r="Z417" s="38"/>
    </row>
    <row r="418" ht="15.75" customHeight="1">
      <c r="A418" s="38">
        <v>2016.0</v>
      </c>
      <c r="B418" s="38">
        <v>5229.0</v>
      </c>
      <c r="C418" s="38">
        <v>39594.0</v>
      </c>
      <c r="D418" s="57" t="s">
        <v>99</v>
      </c>
      <c r="E418" s="38" t="s">
        <v>131</v>
      </c>
      <c r="F418" s="38">
        <v>6.0</v>
      </c>
      <c r="G418" s="38"/>
      <c r="H418" s="38" t="s">
        <v>857</v>
      </c>
      <c r="I418" s="40">
        <v>42524.375</v>
      </c>
      <c r="J418" s="38" t="s">
        <v>21</v>
      </c>
      <c r="K418" s="38">
        <v>80.0</v>
      </c>
      <c r="L418" s="38">
        <v>5955.0</v>
      </c>
      <c r="M418" s="38" t="s">
        <v>23</v>
      </c>
      <c r="N418" s="38" t="s">
        <v>23</v>
      </c>
      <c r="O418" s="38" t="s">
        <v>814</v>
      </c>
      <c r="P418" s="38">
        <v>34000.0</v>
      </c>
      <c r="Q418" s="38"/>
      <c r="R418" s="38">
        <v>45.0</v>
      </c>
      <c r="S418" s="38"/>
      <c r="T418" s="38"/>
      <c r="U418" s="38"/>
      <c r="V418" s="38" t="s">
        <v>1245</v>
      </c>
      <c r="W418" s="38"/>
      <c r="X418" s="38"/>
      <c r="Y418" s="38"/>
      <c r="Z418" s="38"/>
    </row>
    <row r="419" ht="15.75" customHeight="1">
      <c r="A419" s="38">
        <v>2016.0</v>
      </c>
      <c r="B419" s="38">
        <v>3230.0</v>
      </c>
      <c r="C419" s="38">
        <v>153483.0</v>
      </c>
      <c r="D419" s="57" t="s">
        <v>99</v>
      </c>
      <c r="E419" s="38" t="s">
        <v>131</v>
      </c>
      <c r="F419" s="38">
        <v>6.0</v>
      </c>
      <c r="G419" s="38"/>
      <c r="H419" s="38" t="s">
        <v>857</v>
      </c>
      <c r="I419" s="40">
        <v>42524.395833333336</v>
      </c>
      <c r="J419" s="38" t="s">
        <v>21</v>
      </c>
      <c r="K419" s="38">
        <v>78.0</v>
      </c>
      <c r="L419" s="38">
        <v>5445.0</v>
      </c>
      <c r="M419" s="38" t="s">
        <v>23</v>
      </c>
      <c r="N419" s="38" t="s">
        <v>23</v>
      </c>
      <c r="O419" s="38" t="s">
        <v>814</v>
      </c>
      <c r="P419" s="38">
        <v>34001.0</v>
      </c>
      <c r="Q419" s="38"/>
      <c r="R419" s="38">
        <v>38.0</v>
      </c>
      <c r="S419" s="38"/>
      <c r="T419" s="38"/>
      <c r="U419" s="38"/>
      <c r="V419" s="38" t="s">
        <v>1245</v>
      </c>
      <c r="W419" s="38"/>
      <c r="X419" s="38"/>
      <c r="Y419" s="38"/>
      <c r="Z419" s="38"/>
    </row>
    <row r="420" ht="15.75" customHeight="1">
      <c r="A420" s="38">
        <v>2016.0</v>
      </c>
      <c r="B420" s="38">
        <v>3232.0</v>
      </c>
      <c r="C420" s="38">
        <v>32509.0</v>
      </c>
      <c r="D420" s="57" t="s">
        <v>99</v>
      </c>
      <c r="E420" s="38" t="s">
        <v>131</v>
      </c>
      <c r="F420" s="38">
        <v>6.0</v>
      </c>
      <c r="G420" s="38"/>
      <c r="H420" s="38" t="s">
        <v>819</v>
      </c>
      <c r="I420" s="40">
        <v>42524.5625</v>
      </c>
      <c r="J420" s="38" t="s">
        <v>21</v>
      </c>
      <c r="K420" s="38">
        <v>80.0</v>
      </c>
      <c r="L420" s="38">
        <v>6200.0</v>
      </c>
      <c r="M420" s="38" t="s">
        <v>23</v>
      </c>
      <c r="N420" s="38" t="s">
        <v>23</v>
      </c>
      <c r="O420" s="38"/>
      <c r="P420" s="38">
        <v>34007.0</v>
      </c>
      <c r="Q420" s="38"/>
      <c r="R420" s="38">
        <v>43.0</v>
      </c>
      <c r="S420" s="38"/>
      <c r="T420" s="38"/>
      <c r="U420" s="38"/>
      <c r="V420" s="38" t="s">
        <v>1245</v>
      </c>
      <c r="W420" s="38"/>
      <c r="X420" s="38"/>
      <c r="Y420" s="38"/>
      <c r="Z420" s="38"/>
    </row>
    <row r="421" ht="15.75" customHeight="1">
      <c r="A421" s="38">
        <v>2016.0</v>
      </c>
      <c r="B421" s="38">
        <v>3233.0</v>
      </c>
      <c r="C421" s="38">
        <v>58600.0</v>
      </c>
      <c r="D421" s="57" t="s">
        <v>99</v>
      </c>
      <c r="E421" s="38" t="s">
        <v>131</v>
      </c>
      <c r="F421" s="38">
        <v>6.0</v>
      </c>
      <c r="G421" s="38"/>
      <c r="H421" s="38" t="s">
        <v>857</v>
      </c>
      <c r="I421" s="40">
        <v>42524.708333333336</v>
      </c>
      <c r="J421" s="38" t="s">
        <v>21</v>
      </c>
      <c r="K421" s="38">
        <v>75.0</v>
      </c>
      <c r="L421" s="38">
        <v>4940.0</v>
      </c>
      <c r="M421" s="38" t="s">
        <v>23</v>
      </c>
      <c r="N421" s="38" t="s">
        <v>23</v>
      </c>
      <c r="O421" s="38" t="s">
        <v>35</v>
      </c>
      <c r="P421" s="38">
        <v>34019.0</v>
      </c>
      <c r="Q421" s="38"/>
      <c r="R421" s="38">
        <v>41.0</v>
      </c>
      <c r="S421" s="38">
        <v>1.0</v>
      </c>
      <c r="T421" s="38">
        <v>2.0</v>
      </c>
      <c r="U421" s="38"/>
      <c r="V421" s="38" t="s">
        <v>1245</v>
      </c>
      <c r="W421" s="38"/>
      <c r="X421" s="38"/>
      <c r="Y421" s="38"/>
      <c r="Z421" s="38"/>
    </row>
    <row r="422" ht="15.75" customHeight="1">
      <c r="A422" s="38">
        <v>2016.0</v>
      </c>
      <c r="B422" s="38">
        <v>3234.0</v>
      </c>
      <c r="C422" s="38">
        <v>101259.0</v>
      </c>
      <c r="D422" s="57" t="s">
        <v>99</v>
      </c>
      <c r="E422" s="38" t="s">
        <v>131</v>
      </c>
      <c r="F422" s="38">
        <v>6.0</v>
      </c>
      <c r="G422" s="38"/>
      <c r="H422" s="38" t="s">
        <v>857</v>
      </c>
      <c r="I422" s="40">
        <v>42524.791666666664</v>
      </c>
      <c r="J422" s="38" t="s">
        <v>21</v>
      </c>
      <c r="K422" s="38">
        <v>76.0</v>
      </c>
      <c r="L422" s="38">
        <v>4785.0</v>
      </c>
      <c r="M422" s="38" t="s">
        <v>23</v>
      </c>
      <c r="N422" s="38" t="s">
        <v>23</v>
      </c>
      <c r="O422" s="38" t="s">
        <v>821</v>
      </c>
      <c r="P422" s="38">
        <v>34024.0</v>
      </c>
      <c r="Q422" s="38"/>
      <c r="R422" s="38">
        <v>40.0</v>
      </c>
      <c r="S422" s="38">
        <v>1.0</v>
      </c>
      <c r="T422" s="38">
        <v>2.0</v>
      </c>
      <c r="U422" s="38"/>
      <c r="V422" s="38" t="s">
        <v>1245</v>
      </c>
      <c r="W422" s="38"/>
      <c r="X422" s="38"/>
      <c r="Y422" s="38"/>
      <c r="Z422" s="38"/>
    </row>
    <row r="423" ht="15.75" customHeight="1">
      <c r="A423" s="38">
        <v>2016.0</v>
      </c>
      <c r="B423" s="38">
        <v>3235.0</v>
      </c>
      <c r="C423" s="38">
        <v>166575.0</v>
      </c>
      <c r="D423" s="57" t="s">
        <v>99</v>
      </c>
      <c r="E423" s="38" t="s">
        <v>131</v>
      </c>
      <c r="F423" s="38">
        <v>6.0</v>
      </c>
      <c r="G423" s="38"/>
      <c r="H423" s="38" t="s">
        <v>857</v>
      </c>
      <c r="I423" s="40">
        <v>42524.833333333336</v>
      </c>
      <c r="J423" s="38" t="s">
        <v>21</v>
      </c>
      <c r="K423" s="38">
        <v>76.0</v>
      </c>
      <c r="L423" s="38">
        <v>4630.0</v>
      </c>
      <c r="M423" s="38" t="s">
        <v>23</v>
      </c>
      <c r="N423" s="38" t="s">
        <v>23</v>
      </c>
      <c r="O423" s="38" t="s">
        <v>821</v>
      </c>
      <c r="P423" s="38">
        <v>34025.0</v>
      </c>
      <c r="Q423" s="38"/>
      <c r="R423" s="38">
        <v>39.0</v>
      </c>
      <c r="S423" s="38">
        <v>1.0</v>
      </c>
      <c r="T423" s="38">
        <v>2.0</v>
      </c>
      <c r="U423" s="38"/>
      <c r="V423" s="38" t="s">
        <v>1245</v>
      </c>
      <c r="W423" s="38"/>
      <c r="X423" s="38"/>
      <c r="Y423" s="38"/>
      <c r="Z423" s="38"/>
    </row>
    <row r="424" ht="15.75" customHeight="1">
      <c r="A424" s="38">
        <v>2016.0</v>
      </c>
      <c r="B424" s="38">
        <v>3236.0</v>
      </c>
      <c r="C424" s="38">
        <v>49767.0</v>
      </c>
      <c r="D424" s="57" t="s">
        <v>99</v>
      </c>
      <c r="E424" s="38" t="s">
        <v>131</v>
      </c>
      <c r="F424" s="38">
        <v>6.0</v>
      </c>
      <c r="G424" s="38"/>
      <c r="H424" s="38" t="s">
        <v>857</v>
      </c>
      <c r="I424" s="40">
        <v>42524.895833333336</v>
      </c>
      <c r="J424" s="38" t="s">
        <v>21</v>
      </c>
      <c r="K424" s="38">
        <v>58.0</v>
      </c>
      <c r="L424" s="38">
        <v>2160.0</v>
      </c>
      <c r="M424" s="38" t="s">
        <v>23</v>
      </c>
      <c r="N424" s="38" t="s">
        <v>35</v>
      </c>
      <c r="O424" s="38" t="s">
        <v>814</v>
      </c>
      <c r="P424" s="38">
        <v>34029.0</v>
      </c>
      <c r="Q424" s="38"/>
      <c r="R424" s="38">
        <v>30.0</v>
      </c>
      <c r="S424" s="38">
        <v>1.0</v>
      </c>
      <c r="T424" s="38">
        <v>1.0</v>
      </c>
      <c r="U424" s="38"/>
      <c r="V424" s="38" t="s">
        <v>1245</v>
      </c>
      <c r="W424" s="38"/>
      <c r="X424" s="38"/>
      <c r="Y424" s="38"/>
      <c r="Z424" s="38"/>
    </row>
    <row r="425" ht="15.75" customHeight="1">
      <c r="A425" s="38">
        <v>2016.0</v>
      </c>
      <c r="B425" s="38">
        <v>3237.0</v>
      </c>
      <c r="C425" s="38">
        <v>159259.0</v>
      </c>
      <c r="D425" s="57" t="s">
        <v>99</v>
      </c>
      <c r="E425" s="38" t="s">
        <v>131</v>
      </c>
      <c r="F425" s="38">
        <v>6.0</v>
      </c>
      <c r="G425" s="38"/>
      <c r="H425" s="38" t="s">
        <v>857</v>
      </c>
      <c r="I425" s="40">
        <v>42525.416666666664</v>
      </c>
      <c r="J425" s="38" t="s">
        <v>21</v>
      </c>
      <c r="K425" s="38">
        <v>78.0</v>
      </c>
      <c r="L425" s="38">
        <v>5155.0</v>
      </c>
      <c r="M425" s="38" t="s">
        <v>23</v>
      </c>
      <c r="N425" s="38" t="s">
        <v>23</v>
      </c>
      <c r="O425" s="38"/>
      <c r="P425" s="38">
        <v>34034.0</v>
      </c>
      <c r="Q425" s="38" t="s">
        <v>816</v>
      </c>
      <c r="R425" s="38">
        <v>40.0</v>
      </c>
      <c r="S425" s="38"/>
      <c r="T425" s="38"/>
      <c r="U425" s="38"/>
      <c r="V425" s="38" t="s">
        <v>1246</v>
      </c>
      <c r="W425" s="38"/>
      <c r="X425" s="38"/>
      <c r="Y425" s="38"/>
      <c r="Z425" s="38"/>
    </row>
    <row r="426" ht="15.75" customHeight="1">
      <c r="A426" s="38">
        <v>2016.0</v>
      </c>
      <c r="B426" s="38">
        <v>3238.0</v>
      </c>
      <c r="C426" s="38">
        <v>163815.0</v>
      </c>
      <c r="D426" s="57" t="s">
        <v>99</v>
      </c>
      <c r="E426" s="38" t="s">
        <v>131</v>
      </c>
      <c r="F426" s="38">
        <v>6.0</v>
      </c>
      <c r="G426" s="38"/>
      <c r="H426" s="38" t="s">
        <v>857</v>
      </c>
      <c r="I426" s="40">
        <v>42525.427083333336</v>
      </c>
      <c r="J426" s="38" t="s">
        <v>21</v>
      </c>
      <c r="K426" s="38">
        <v>78.0</v>
      </c>
      <c r="L426" s="38">
        <v>5285.0</v>
      </c>
      <c r="M426" s="38" t="s">
        <v>23</v>
      </c>
      <c r="N426" s="38" t="s">
        <v>23</v>
      </c>
      <c r="O426" s="38"/>
      <c r="P426" s="38">
        <v>34035.0</v>
      </c>
      <c r="Q426" s="38"/>
      <c r="R426" s="38">
        <v>42.0</v>
      </c>
      <c r="S426" s="38"/>
      <c r="T426" s="38"/>
      <c r="U426" s="38"/>
      <c r="V426" s="38" t="s">
        <v>1246</v>
      </c>
      <c r="W426" s="38"/>
      <c r="X426" s="38"/>
      <c r="Y426" s="38"/>
      <c r="Z426" s="38"/>
    </row>
    <row r="427" ht="15.75" customHeight="1">
      <c r="A427" s="38">
        <v>2016.0</v>
      </c>
      <c r="B427" s="38">
        <v>3246.0</v>
      </c>
      <c r="C427" s="38">
        <v>182623.0</v>
      </c>
      <c r="D427" s="57" t="s">
        <v>99</v>
      </c>
      <c r="E427" s="38" t="s">
        <v>131</v>
      </c>
      <c r="F427" s="38">
        <v>6.0</v>
      </c>
      <c r="G427" s="38"/>
      <c r="H427" s="38" t="s">
        <v>857</v>
      </c>
      <c r="I427" s="40">
        <v>42525.458333333336</v>
      </c>
      <c r="J427" s="38" t="s">
        <v>21</v>
      </c>
      <c r="K427" s="38">
        <v>76.0</v>
      </c>
      <c r="L427" s="38">
        <v>4345.0</v>
      </c>
      <c r="M427" s="38" t="s">
        <v>23</v>
      </c>
      <c r="N427" s="38" t="s">
        <v>23</v>
      </c>
      <c r="O427" s="38" t="s">
        <v>821</v>
      </c>
      <c r="P427" s="38">
        <v>34052.0</v>
      </c>
      <c r="Q427" s="38"/>
      <c r="R427" s="38">
        <v>37.0</v>
      </c>
      <c r="S427" s="38">
        <v>1.0</v>
      </c>
      <c r="T427" s="38">
        <v>2.0</v>
      </c>
      <c r="U427" s="38"/>
      <c r="V427" s="38" t="s">
        <v>1246</v>
      </c>
      <c r="W427" s="38"/>
      <c r="X427" s="38"/>
      <c r="Y427" s="38"/>
      <c r="Z427" s="38"/>
    </row>
    <row r="428" ht="15.75" customHeight="1">
      <c r="A428" s="38">
        <v>2016.0</v>
      </c>
      <c r="B428" s="38">
        <v>3241.0</v>
      </c>
      <c r="C428" s="38">
        <v>113048.0</v>
      </c>
      <c r="D428" s="57" t="s">
        <v>99</v>
      </c>
      <c r="E428" s="38" t="s">
        <v>131</v>
      </c>
      <c r="F428" s="38">
        <v>6.0</v>
      </c>
      <c r="G428" s="38">
        <v>26.0</v>
      </c>
      <c r="H428" s="38"/>
      <c r="I428" s="40">
        <v>42525.479166666664</v>
      </c>
      <c r="J428" s="38" t="s">
        <v>40</v>
      </c>
      <c r="K428" s="38">
        <v>76.0</v>
      </c>
      <c r="L428" s="38">
        <v>5215.0</v>
      </c>
      <c r="M428" s="38" t="s">
        <v>23</v>
      </c>
      <c r="N428" s="38" t="s">
        <v>23</v>
      </c>
      <c r="O428" s="38"/>
      <c r="P428" s="38">
        <v>34041.0</v>
      </c>
      <c r="Q428" s="38"/>
      <c r="R428" s="38">
        <v>38.0</v>
      </c>
      <c r="S428" s="38"/>
      <c r="T428" s="38"/>
      <c r="U428" s="38" t="s">
        <v>1306</v>
      </c>
      <c r="V428" s="38" t="s">
        <v>1246</v>
      </c>
      <c r="W428" s="38"/>
      <c r="X428" s="38"/>
      <c r="Y428" s="38"/>
      <c r="Z428" s="38"/>
    </row>
    <row r="429" ht="15.75" customHeight="1">
      <c r="A429" s="38">
        <v>2016.0</v>
      </c>
      <c r="B429" s="38">
        <v>3239.0</v>
      </c>
      <c r="C429" s="38">
        <v>171579.0</v>
      </c>
      <c r="D429" s="57" t="s">
        <v>99</v>
      </c>
      <c r="E429" s="38" t="s">
        <v>131</v>
      </c>
      <c r="F429" s="38">
        <v>6.0</v>
      </c>
      <c r="G429" s="38"/>
      <c r="H429" s="38" t="s">
        <v>857</v>
      </c>
      <c r="I429" s="40">
        <v>42525.5</v>
      </c>
      <c r="J429" s="38" t="s">
        <v>21</v>
      </c>
      <c r="K429" s="38">
        <v>58.0</v>
      </c>
      <c r="L429" s="38">
        <v>2015.0</v>
      </c>
      <c r="M429" s="38" t="s">
        <v>23</v>
      </c>
      <c r="N429" s="38" t="s">
        <v>23</v>
      </c>
      <c r="O429" s="38"/>
      <c r="P429" s="38">
        <v>34038.0</v>
      </c>
      <c r="Q429" s="38"/>
      <c r="R429" s="38">
        <v>38.0</v>
      </c>
      <c r="S429" s="38"/>
      <c r="T429" s="38"/>
      <c r="U429" s="38"/>
      <c r="V429" s="38" t="s">
        <v>1246</v>
      </c>
      <c r="W429" s="38"/>
      <c r="X429" s="38"/>
      <c r="Y429" s="38"/>
      <c r="Z429" s="38"/>
    </row>
    <row r="430" ht="15.75" customHeight="1">
      <c r="A430" s="38">
        <v>2016.0</v>
      </c>
      <c r="B430" s="38">
        <v>3240.0</v>
      </c>
      <c r="C430" s="38">
        <v>113363.0</v>
      </c>
      <c r="D430" s="57" t="s">
        <v>99</v>
      </c>
      <c r="E430" s="38" t="s">
        <v>131</v>
      </c>
      <c r="F430" s="38">
        <v>6.0</v>
      </c>
      <c r="G430" s="38">
        <v>26.0</v>
      </c>
      <c r="H430" s="38"/>
      <c r="I430" s="40">
        <v>42525.541666666664</v>
      </c>
      <c r="J430" s="38" t="s">
        <v>40</v>
      </c>
      <c r="K430" s="38">
        <v>74.0</v>
      </c>
      <c r="L430" s="38">
        <v>4830.0</v>
      </c>
      <c r="M430" s="38" t="s">
        <v>23</v>
      </c>
      <c r="N430" s="38" t="s">
        <v>23</v>
      </c>
      <c r="O430" s="38"/>
      <c r="P430" s="38">
        <v>34040.0</v>
      </c>
      <c r="Q430" s="38"/>
      <c r="R430" s="38">
        <v>37.0</v>
      </c>
      <c r="S430" s="38"/>
      <c r="T430" s="38"/>
      <c r="U430" s="38" t="s">
        <v>1306</v>
      </c>
      <c r="V430" s="38" t="s">
        <v>1246</v>
      </c>
      <c r="W430" s="38"/>
      <c r="X430" s="38"/>
      <c r="Y430" s="38"/>
      <c r="Z430" s="38"/>
    </row>
    <row r="431" ht="15.75" customHeight="1">
      <c r="A431" s="38">
        <v>2016.0</v>
      </c>
      <c r="B431" s="38">
        <v>3242.0</v>
      </c>
      <c r="C431" s="38">
        <v>72166.0</v>
      </c>
      <c r="D431" s="57" t="s">
        <v>99</v>
      </c>
      <c r="E431" s="38" t="s">
        <v>131</v>
      </c>
      <c r="F431" s="38">
        <v>6.0</v>
      </c>
      <c r="G431" s="38"/>
      <c r="H431" s="38" t="s">
        <v>857</v>
      </c>
      <c r="I431" s="40">
        <v>42525.541666666664</v>
      </c>
      <c r="J431" s="38" t="s">
        <v>21</v>
      </c>
      <c r="K431" s="38">
        <v>84.0</v>
      </c>
      <c r="L431" s="38">
        <v>7455.0</v>
      </c>
      <c r="M431" s="38" t="s">
        <v>23</v>
      </c>
      <c r="N431" s="38" t="s">
        <v>23</v>
      </c>
      <c r="O431" s="38"/>
      <c r="P431" s="38">
        <v>34042.0</v>
      </c>
      <c r="Q431" s="38"/>
      <c r="R431" s="38">
        <v>42.0</v>
      </c>
      <c r="S431" s="38"/>
      <c r="T431" s="38"/>
      <c r="U431" s="38"/>
      <c r="V431" s="38" t="s">
        <v>1246</v>
      </c>
      <c r="W431" s="38"/>
      <c r="X431" s="38"/>
      <c r="Y431" s="38"/>
      <c r="Z431" s="38"/>
    </row>
    <row r="432" ht="15.75" customHeight="1">
      <c r="A432" s="38">
        <v>2016.0</v>
      </c>
      <c r="B432" s="38">
        <v>3243.0</v>
      </c>
      <c r="C432" s="38">
        <v>212096.0</v>
      </c>
      <c r="D432" s="57" t="s">
        <v>99</v>
      </c>
      <c r="E432" s="38" t="s">
        <v>131</v>
      </c>
      <c r="F432" s="38">
        <v>6.0</v>
      </c>
      <c r="G432" s="38"/>
      <c r="H432" s="38" t="s">
        <v>857</v>
      </c>
      <c r="I432" s="40">
        <v>42525.583333333336</v>
      </c>
      <c r="J432" s="38" t="s">
        <v>21</v>
      </c>
      <c r="K432" s="38">
        <v>82.0</v>
      </c>
      <c r="L432" s="38">
        <v>6100.0</v>
      </c>
      <c r="M432" s="38" t="s">
        <v>23</v>
      </c>
      <c r="N432" s="38" t="s">
        <v>23</v>
      </c>
      <c r="O432" s="38"/>
      <c r="P432" s="38">
        <v>34043.0</v>
      </c>
      <c r="Q432" s="38"/>
      <c r="R432" s="38">
        <v>41.0</v>
      </c>
      <c r="S432" s="38"/>
      <c r="T432" s="38"/>
      <c r="U432" s="38"/>
      <c r="V432" s="38" t="s">
        <v>1246</v>
      </c>
      <c r="W432" s="38"/>
      <c r="X432" s="38"/>
      <c r="Y432" s="38"/>
      <c r="Z432" s="38"/>
    </row>
    <row r="433" ht="15.75" customHeight="1">
      <c r="A433" s="38">
        <v>2016.0</v>
      </c>
      <c r="B433" s="38">
        <v>3245.0</v>
      </c>
      <c r="C433" s="38">
        <v>214848.0</v>
      </c>
      <c r="D433" s="57" t="s">
        <v>99</v>
      </c>
      <c r="E433" s="38" t="s">
        <v>131</v>
      </c>
      <c r="F433" s="38">
        <v>6.0</v>
      </c>
      <c r="G433" s="38"/>
      <c r="H433" s="38" t="s">
        <v>857</v>
      </c>
      <c r="I433" s="40">
        <v>42525.59375</v>
      </c>
      <c r="J433" s="38" t="s">
        <v>21</v>
      </c>
      <c r="K433" s="38">
        <v>79.0</v>
      </c>
      <c r="L433" s="38">
        <v>5375.0</v>
      </c>
      <c r="M433" s="38" t="s">
        <v>23</v>
      </c>
      <c r="N433" s="38" t="s">
        <v>35</v>
      </c>
      <c r="O433" s="38" t="s">
        <v>821</v>
      </c>
      <c r="P433" s="38">
        <v>34050.0</v>
      </c>
      <c r="Q433" s="38"/>
      <c r="R433" s="38">
        <v>41.0</v>
      </c>
      <c r="S433" s="38">
        <v>1.0</v>
      </c>
      <c r="T433" s="38">
        <v>2.0</v>
      </c>
      <c r="U433" s="38"/>
      <c r="V433" s="38" t="s">
        <v>1246</v>
      </c>
      <c r="W433" s="38"/>
      <c r="X433" s="38"/>
      <c r="Y433" s="38"/>
      <c r="Z433" s="38"/>
    </row>
    <row r="434" ht="15.75" customHeight="1">
      <c r="A434" s="38">
        <v>2016.0</v>
      </c>
      <c r="B434" s="38">
        <v>3247.0</v>
      </c>
      <c r="C434" s="38">
        <v>103873.0</v>
      </c>
      <c r="D434" s="57" t="s">
        <v>99</v>
      </c>
      <c r="E434" s="38" t="s">
        <v>131</v>
      </c>
      <c r="F434" s="38">
        <v>6.0</v>
      </c>
      <c r="G434" s="38"/>
      <c r="H434" s="38" t="s">
        <v>857</v>
      </c>
      <c r="I434" s="40">
        <v>42525.645833333336</v>
      </c>
      <c r="J434" s="38" t="s">
        <v>21</v>
      </c>
      <c r="K434" s="38">
        <v>72.0</v>
      </c>
      <c r="L434" s="38">
        <v>4120.0</v>
      </c>
      <c r="M434" s="38" t="s">
        <v>23</v>
      </c>
      <c r="N434" s="38" t="s">
        <v>23</v>
      </c>
      <c r="O434" s="38" t="s">
        <v>821</v>
      </c>
      <c r="P434" s="38">
        <v>34055.0</v>
      </c>
      <c r="Q434" s="38"/>
      <c r="R434" s="38">
        <v>72.0</v>
      </c>
      <c r="S434" s="38">
        <v>1.0</v>
      </c>
      <c r="T434" s="38">
        <v>2.0</v>
      </c>
      <c r="U434" s="38"/>
      <c r="V434" s="38" t="s">
        <v>1246</v>
      </c>
      <c r="W434" s="38"/>
      <c r="X434" s="38"/>
      <c r="Y434" s="38"/>
      <c r="Z434" s="38"/>
    </row>
    <row r="435" ht="15.75" customHeight="1">
      <c r="A435" s="38">
        <v>2016.0</v>
      </c>
      <c r="B435" s="38">
        <v>3249.0</v>
      </c>
      <c r="C435" s="38">
        <v>3560.0</v>
      </c>
      <c r="D435" s="57" t="s">
        <v>99</v>
      </c>
      <c r="E435" s="38" t="s">
        <v>131</v>
      </c>
      <c r="F435" s="38">
        <v>6.0</v>
      </c>
      <c r="G435" s="38"/>
      <c r="H435" s="38" t="s">
        <v>857</v>
      </c>
      <c r="I435" s="40">
        <v>42525.6875</v>
      </c>
      <c r="J435" s="38" t="s">
        <v>21</v>
      </c>
      <c r="K435" s="38">
        <v>80.0</v>
      </c>
      <c r="L435" s="38">
        <v>5545.0</v>
      </c>
      <c r="M435" s="38" t="s">
        <v>23</v>
      </c>
      <c r="N435" s="38" t="s">
        <v>23</v>
      </c>
      <c r="O435" s="38" t="s">
        <v>821</v>
      </c>
      <c r="P435" s="38">
        <v>34057.0</v>
      </c>
      <c r="Q435" s="38"/>
      <c r="R435" s="38">
        <v>43.0</v>
      </c>
      <c r="S435" s="38">
        <v>1.0</v>
      </c>
      <c r="T435" s="38">
        <v>2.0</v>
      </c>
      <c r="U435" s="38"/>
      <c r="V435" s="38" t="s">
        <v>1246</v>
      </c>
      <c r="W435" s="38"/>
      <c r="X435" s="38"/>
      <c r="Y435" s="38"/>
      <c r="Z435" s="38"/>
    </row>
    <row r="436" ht="15.75" customHeight="1">
      <c r="A436" s="38">
        <v>2016.0</v>
      </c>
      <c r="B436" s="38">
        <v>3248.0</v>
      </c>
      <c r="C436" s="38">
        <v>49645.0</v>
      </c>
      <c r="D436" s="57" t="s">
        <v>99</v>
      </c>
      <c r="E436" s="38" t="s">
        <v>131</v>
      </c>
      <c r="F436" s="38">
        <v>6.0</v>
      </c>
      <c r="G436" s="38"/>
      <c r="H436" s="38" t="s">
        <v>857</v>
      </c>
      <c r="I436" s="40">
        <v>42525.729166666664</v>
      </c>
      <c r="J436" s="38" t="s">
        <v>21</v>
      </c>
      <c r="K436" s="38">
        <v>77.0</v>
      </c>
      <c r="L436" s="38">
        <v>5530.0</v>
      </c>
      <c r="M436" s="38" t="s">
        <v>23</v>
      </c>
      <c r="N436" s="38" t="s">
        <v>23</v>
      </c>
      <c r="O436" s="38" t="s">
        <v>821</v>
      </c>
      <c r="P436" s="38">
        <v>34056.0</v>
      </c>
      <c r="Q436" s="38"/>
      <c r="R436" s="38">
        <v>42.0</v>
      </c>
      <c r="S436" s="38">
        <v>1.0</v>
      </c>
      <c r="T436" s="38">
        <v>2.0</v>
      </c>
      <c r="U436" s="38"/>
      <c r="V436" s="38" t="s">
        <v>1246</v>
      </c>
      <c r="W436" s="38"/>
      <c r="X436" s="38"/>
      <c r="Y436" s="38"/>
      <c r="Z436" s="38"/>
    </row>
    <row r="437" ht="15.75" customHeight="1">
      <c r="A437" s="38">
        <v>2016.0</v>
      </c>
      <c r="B437" s="38">
        <v>3250.0</v>
      </c>
      <c r="C437" s="38">
        <v>28937.0</v>
      </c>
      <c r="D437" s="57" t="s">
        <v>99</v>
      </c>
      <c r="E437" s="38" t="s">
        <v>131</v>
      </c>
      <c r="F437" s="38">
        <v>6.0</v>
      </c>
      <c r="G437" s="38"/>
      <c r="H437" s="38" t="s">
        <v>857</v>
      </c>
      <c r="I437" s="40">
        <v>42525.854166666664</v>
      </c>
      <c r="J437" s="38" t="s">
        <v>21</v>
      </c>
      <c r="K437" s="38">
        <v>80.0</v>
      </c>
      <c r="L437" s="38">
        <v>5695.0</v>
      </c>
      <c r="M437" s="38" t="s">
        <v>23</v>
      </c>
      <c r="N437" s="38" t="s">
        <v>35</v>
      </c>
      <c r="O437" s="38" t="s">
        <v>821</v>
      </c>
      <c r="P437" s="38">
        <v>34063.0</v>
      </c>
      <c r="Q437" s="38"/>
      <c r="R437" s="38">
        <v>42.0</v>
      </c>
      <c r="S437" s="38">
        <v>1.0</v>
      </c>
      <c r="T437" s="38">
        <v>2.0</v>
      </c>
      <c r="U437" s="38"/>
      <c r="V437" s="38" t="s">
        <v>1246</v>
      </c>
      <c r="W437" s="38"/>
      <c r="X437" s="38"/>
      <c r="Y437" s="38"/>
      <c r="Z437" s="38"/>
    </row>
    <row r="438" ht="15.75" customHeight="1">
      <c r="A438" s="38">
        <v>2016.0</v>
      </c>
      <c r="B438" s="38">
        <v>3252.0</v>
      </c>
      <c r="C438" s="38">
        <v>152520.0</v>
      </c>
      <c r="D438" s="57" t="s">
        <v>99</v>
      </c>
      <c r="E438" s="38" t="s">
        <v>131</v>
      </c>
      <c r="F438" s="38">
        <v>6.0</v>
      </c>
      <c r="G438" s="38"/>
      <c r="H438" s="38" t="s">
        <v>857</v>
      </c>
      <c r="I438" s="40">
        <v>42526.3125</v>
      </c>
      <c r="J438" s="38" t="s">
        <v>21</v>
      </c>
      <c r="K438" s="38">
        <v>79.0</v>
      </c>
      <c r="L438" s="38">
        <v>5315.0</v>
      </c>
      <c r="M438" s="38" t="s">
        <v>23</v>
      </c>
      <c r="N438" s="38" t="s">
        <v>23</v>
      </c>
      <c r="O438" s="38"/>
      <c r="P438" s="38">
        <v>34072.0</v>
      </c>
      <c r="Q438" s="38"/>
      <c r="R438" s="38"/>
      <c r="S438" s="38"/>
      <c r="T438" s="38"/>
      <c r="U438" s="38"/>
      <c r="V438" s="38" t="s">
        <v>1249</v>
      </c>
      <c r="W438" s="38"/>
      <c r="X438" s="38"/>
      <c r="Y438" s="38"/>
      <c r="Z438" s="38"/>
    </row>
    <row r="439" ht="15.75" customHeight="1">
      <c r="A439" s="38">
        <v>2016.0</v>
      </c>
      <c r="B439" s="38">
        <v>3263.0</v>
      </c>
      <c r="C439" s="38">
        <v>2139.0</v>
      </c>
      <c r="D439" s="57" t="s">
        <v>99</v>
      </c>
      <c r="E439" s="38" t="s">
        <v>131</v>
      </c>
      <c r="F439" s="38">
        <v>6.0</v>
      </c>
      <c r="G439" s="38">
        <v>25.0</v>
      </c>
      <c r="H439" s="38"/>
      <c r="I439" s="40">
        <v>42526.333333333336</v>
      </c>
      <c r="J439" s="38" t="s">
        <v>40</v>
      </c>
      <c r="K439" s="38">
        <v>79.0</v>
      </c>
      <c r="L439" s="38">
        <v>5265.0</v>
      </c>
      <c r="M439" s="38" t="s">
        <v>23</v>
      </c>
      <c r="N439" s="38" t="s">
        <v>23</v>
      </c>
      <c r="O439" s="38" t="s">
        <v>821</v>
      </c>
      <c r="P439" s="38">
        <v>34095.0</v>
      </c>
      <c r="Q439" s="38"/>
      <c r="R439" s="38">
        <v>40.0</v>
      </c>
      <c r="S439" s="38">
        <v>1.0</v>
      </c>
      <c r="T439" s="38">
        <v>2.0</v>
      </c>
      <c r="U439" s="38" t="s">
        <v>850</v>
      </c>
      <c r="V439" s="38" t="s">
        <v>1249</v>
      </c>
      <c r="W439" s="38"/>
      <c r="X439" s="38"/>
      <c r="Y439" s="38"/>
      <c r="Z439" s="38"/>
    </row>
    <row r="440" ht="15.75" customHeight="1">
      <c r="A440" s="38">
        <v>2016.0</v>
      </c>
      <c r="B440" s="38">
        <v>3251.0</v>
      </c>
      <c r="C440" s="38">
        <v>42566.0</v>
      </c>
      <c r="D440" s="57" t="s">
        <v>99</v>
      </c>
      <c r="E440" s="38" t="s">
        <v>131</v>
      </c>
      <c r="F440" s="38">
        <v>6.0</v>
      </c>
      <c r="G440" s="38"/>
      <c r="H440" s="38" t="s">
        <v>842</v>
      </c>
      <c r="I440" s="40">
        <v>42526.375</v>
      </c>
      <c r="J440" s="38" t="s">
        <v>21</v>
      </c>
      <c r="K440" s="38">
        <v>76.0</v>
      </c>
      <c r="L440" s="38">
        <v>5850.0</v>
      </c>
      <c r="M440" s="38" t="s">
        <v>23</v>
      </c>
      <c r="N440" s="38" t="s">
        <v>23</v>
      </c>
      <c r="O440" s="38"/>
      <c r="P440" s="38">
        <v>34071.0</v>
      </c>
      <c r="Q440" s="38"/>
      <c r="R440" s="38"/>
      <c r="S440" s="38"/>
      <c r="T440" s="38"/>
      <c r="U440" s="38"/>
      <c r="V440" s="38" t="s">
        <v>1249</v>
      </c>
      <c r="W440" s="38"/>
      <c r="X440" s="38"/>
      <c r="Y440" s="38"/>
      <c r="Z440" s="38"/>
    </row>
    <row r="441" ht="15.75" customHeight="1">
      <c r="A441" s="38">
        <v>2016.0</v>
      </c>
      <c r="B441" s="38">
        <v>3255.0</v>
      </c>
      <c r="C441" s="38">
        <v>48670.0</v>
      </c>
      <c r="D441" s="57" t="s">
        <v>99</v>
      </c>
      <c r="E441" s="38" t="s">
        <v>131</v>
      </c>
      <c r="F441" s="38">
        <v>6.0</v>
      </c>
      <c r="G441" s="38"/>
      <c r="H441" s="38" t="s">
        <v>1196</v>
      </c>
      <c r="I441" s="40">
        <v>42526.375</v>
      </c>
      <c r="J441" s="38" t="s">
        <v>21</v>
      </c>
      <c r="K441" s="38">
        <v>77.0</v>
      </c>
      <c r="L441" s="38">
        <v>5310.0</v>
      </c>
      <c r="M441" s="38" t="s">
        <v>23</v>
      </c>
      <c r="N441" s="38" t="s">
        <v>23</v>
      </c>
      <c r="O441" s="38"/>
      <c r="P441" s="38">
        <v>34075.0</v>
      </c>
      <c r="Q441" s="38"/>
      <c r="R441" s="38"/>
      <c r="S441" s="38"/>
      <c r="T441" s="38"/>
      <c r="U441" s="38"/>
      <c r="V441" s="38" t="s">
        <v>1249</v>
      </c>
      <c r="W441" s="38"/>
      <c r="X441" s="38"/>
      <c r="Y441" s="38"/>
      <c r="Z441" s="38"/>
    </row>
    <row r="442" ht="15.75" customHeight="1">
      <c r="A442" s="38">
        <v>2016.0</v>
      </c>
      <c r="B442" s="38">
        <v>3260.0</v>
      </c>
      <c r="C442" s="38">
        <v>72166.0</v>
      </c>
      <c r="D442" s="57" t="s">
        <v>99</v>
      </c>
      <c r="E442" s="38" t="s">
        <v>131</v>
      </c>
      <c r="F442" s="38">
        <v>6.0</v>
      </c>
      <c r="G442" s="38"/>
      <c r="H442" s="38" t="s">
        <v>857</v>
      </c>
      <c r="I442" s="40">
        <v>42526.395833333336</v>
      </c>
      <c r="J442" s="38" t="s">
        <v>21</v>
      </c>
      <c r="K442" s="38">
        <v>58.0</v>
      </c>
      <c r="L442" s="38">
        <v>1935.0</v>
      </c>
      <c r="M442" s="38" t="s">
        <v>23</v>
      </c>
      <c r="N442" s="38" t="s">
        <v>23</v>
      </c>
      <c r="O442" s="38" t="s">
        <v>821</v>
      </c>
      <c r="P442" s="38">
        <v>34092.0</v>
      </c>
      <c r="Q442" s="38"/>
      <c r="R442" s="38">
        <v>28.0</v>
      </c>
      <c r="S442" s="38">
        <v>1.0</v>
      </c>
      <c r="T442" s="38">
        <v>1.0</v>
      </c>
      <c r="U442" s="38"/>
      <c r="V442" s="38" t="s">
        <v>1249</v>
      </c>
      <c r="W442" s="38"/>
      <c r="X442" s="38"/>
      <c r="Y442" s="38"/>
      <c r="Z442" s="38"/>
    </row>
    <row r="443" ht="15.75" customHeight="1">
      <c r="A443" s="38">
        <v>2016.0</v>
      </c>
      <c r="B443" s="38">
        <v>3253.0</v>
      </c>
      <c r="C443" s="38">
        <v>133311.0</v>
      </c>
      <c r="D443" s="57" t="s">
        <v>99</v>
      </c>
      <c r="E443" s="38" t="s">
        <v>131</v>
      </c>
      <c r="F443" s="38">
        <v>6.0</v>
      </c>
      <c r="G443" s="38"/>
      <c r="H443" s="38" t="s">
        <v>142</v>
      </c>
      <c r="I443" s="40">
        <v>42526.416666666664</v>
      </c>
      <c r="J443" s="38" t="s">
        <v>21</v>
      </c>
      <c r="K443" s="38">
        <v>76.0</v>
      </c>
      <c r="L443" s="38">
        <v>5325.0</v>
      </c>
      <c r="M443" s="38" t="s">
        <v>23</v>
      </c>
      <c r="N443" s="38" t="s">
        <v>23</v>
      </c>
      <c r="O443" s="38"/>
      <c r="P443" s="38">
        <v>34073.0</v>
      </c>
      <c r="Q443" s="38"/>
      <c r="R443" s="38"/>
      <c r="S443" s="38"/>
      <c r="T443" s="38"/>
      <c r="U443" s="38"/>
      <c r="V443" s="38" t="s">
        <v>1249</v>
      </c>
      <c r="W443" s="38"/>
      <c r="X443" s="38"/>
      <c r="Y443" s="38"/>
      <c r="Z443" s="38"/>
    </row>
    <row r="444" ht="15.75" customHeight="1">
      <c r="A444" s="38">
        <v>2016.0</v>
      </c>
      <c r="B444" s="38">
        <v>3254.0</v>
      </c>
      <c r="C444" s="38">
        <v>164868.0</v>
      </c>
      <c r="D444" s="57" t="s">
        <v>99</v>
      </c>
      <c r="E444" s="38" t="s">
        <v>131</v>
      </c>
      <c r="F444" s="38">
        <v>6.0</v>
      </c>
      <c r="G444" s="38"/>
      <c r="H444" s="38" t="s">
        <v>146</v>
      </c>
      <c r="I444" s="40">
        <v>42526.5</v>
      </c>
      <c r="J444" s="38" t="s">
        <v>21</v>
      </c>
      <c r="K444" s="38">
        <v>74.0</v>
      </c>
      <c r="L444" s="38">
        <v>5300.0</v>
      </c>
      <c r="M444" s="38" t="s">
        <v>23</v>
      </c>
      <c r="N444" s="38" t="s">
        <v>23</v>
      </c>
      <c r="O444" s="38"/>
      <c r="P444" s="38">
        <v>34074.0</v>
      </c>
      <c r="Q444" s="38"/>
      <c r="R444" s="38"/>
      <c r="S444" s="38"/>
      <c r="T444" s="38"/>
      <c r="U444" s="38"/>
      <c r="V444" s="38" t="s">
        <v>1249</v>
      </c>
      <c r="W444" s="38"/>
      <c r="X444" s="38"/>
      <c r="Y444" s="38"/>
      <c r="Z444" s="38"/>
    </row>
    <row r="445" ht="15.75" customHeight="1">
      <c r="A445" s="38">
        <v>2016.0</v>
      </c>
      <c r="B445" s="38">
        <v>3259.0</v>
      </c>
      <c r="C445" s="38">
        <v>97554.0</v>
      </c>
      <c r="D445" s="57" t="s">
        <v>99</v>
      </c>
      <c r="E445" s="38" t="s">
        <v>131</v>
      </c>
      <c r="F445" s="38">
        <v>6.0</v>
      </c>
      <c r="G445" s="38">
        <v>23.0</v>
      </c>
      <c r="H445" s="38"/>
      <c r="I445" s="40">
        <v>42526.5</v>
      </c>
      <c r="J445" s="38" t="s">
        <v>40</v>
      </c>
      <c r="K445" s="38">
        <v>76.0</v>
      </c>
      <c r="L445" s="38">
        <v>5250.0</v>
      </c>
      <c r="M445" s="38" t="s">
        <v>23</v>
      </c>
      <c r="N445" s="38" t="s">
        <v>23</v>
      </c>
      <c r="O445" s="38" t="s">
        <v>821</v>
      </c>
      <c r="P445" s="38">
        <v>34091.0</v>
      </c>
      <c r="Q445" s="38"/>
      <c r="R445" s="38">
        <v>41.0</v>
      </c>
      <c r="S445" s="38">
        <v>1.0</v>
      </c>
      <c r="T445" s="38">
        <v>2.0</v>
      </c>
      <c r="U445" s="38" t="s">
        <v>856</v>
      </c>
      <c r="V445" s="38" t="s">
        <v>1249</v>
      </c>
      <c r="W445" s="38"/>
      <c r="X445" s="38"/>
      <c r="Y445" s="38"/>
      <c r="Z445" s="38"/>
    </row>
    <row r="446" ht="15.75" customHeight="1">
      <c r="A446" s="38">
        <v>2016.0</v>
      </c>
      <c r="B446" s="38">
        <v>3262.0</v>
      </c>
      <c r="C446" s="38">
        <v>168310.0</v>
      </c>
      <c r="D446" s="57" t="s">
        <v>99</v>
      </c>
      <c r="E446" s="38" t="s">
        <v>131</v>
      </c>
      <c r="F446" s="38">
        <v>6.0</v>
      </c>
      <c r="G446" s="38">
        <v>25.0</v>
      </c>
      <c r="H446" s="38"/>
      <c r="I446" s="40">
        <v>42526.604166666664</v>
      </c>
      <c r="J446" s="38" t="s">
        <v>40</v>
      </c>
      <c r="K446" s="38">
        <v>88.0</v>
      </c>
      <c r="L446" s="38">
        <v>7135.0</v>
      </c>
      <c r="M446" s="38" t="s">
        <v>23</v>
      </c>
      <c r="N446" s="38" t="s">
        <v>23</v>
      </c>
      <c r="O446" s="38" t="s">
        <v>821</v>
      </c>
      <c r="P446" s="38">
        <v>34094.0</v>
      </c>
      <c r="Q446" s="38"/>
      <c r="R446" s="38">
        <v>44.0</v>
      </c>
      <c r="S446" s="38">
        <v>2.0</v>
      </c>
      <c r="T446" s="38">
        <v>2.0</v>
      </c>
      <c r="U446" s="38" t="s">
        <v>850</v>
      </c>
      <c r="V446" s="38" t="s">
        <v>1249</v>
      </c>
      <c r="W446" s="38"/>
      <c r="X446" s="38"/>
      <c r="Y446" s="38"/>
      <c r="Z446" s="38"/>
    </row>
    <row r="447" ht="15.75" customHeight="1">
      <c r="A447" s="38">
        <v>2016.0</v>
      </c>
      <c r="B447" s="38">
        <v>3256.0</v>
      </c>
      <c r="C447" s="38">
        <v>85167.0</v>
      </c>
      <c r="D447" s="57" t="s">
        <v>99</v>
      </c>
      <c r="E447" s="38" t="s">
        <v>131</v>
      </c>
      <c r="F447" s="38">
        <v>6.0</v>
      </c>
      <c r="G447" s="38"/>
      <c r="H447" s="38" t="s">
        <v>857</v>
      </c>
      <c r="I447" s="40">
        <v>42526.625</v>
      </c>
      <c r="J447" s="38" t="s">
        <v>21</v>
      </c>
      <c r="K447" s="38">
        <v>74.0</v>
      </c>
      <c r="L447" s="38">
        <v>4800.0</v>
      </c>
      <c r="M447" s="38" t="s">
        <v>23</v>
      </c>
      <c r="N447" s="38" t="s">
        <v>23</v>
      </c>
      <c r="O447" s="38" t="s">
        <v>821</v>
      </c>
      <c r="P447" s="38">
        <v>34078.0</v>
      </c>
      <c r="Q447" s="38"/>
      <c r="R447" s="38">
        <v>41.0</v>
      </c>
      <c r="S447" s="38">
        <v>1.0</v>
      </c>
      <c r="T447" s="38">
        <v>2.0</v>
      </c>
      <c r="U447" s="38"/>
      <c r="V447" s="38" t="s">
        <v>1249</v>
      </c>
      <c r="W447" s="38"/>
      <c r="X447" s="38"/>
      <c r="Y447" s="38"/>
      <c r="Z447" s="38"/>
    </row>
    <row r="448" ht="15.75" customHeight="1">
      <c r="A448" s="38">
        <v>2016.0</v>
      </c>
      <c r="B448" s="38">
        <v>3257.0</v>
      </c>
      <c r="C448" s="38">
        <v>17974.0</v>
      </c>
      <c r="D448" s="57" t="s">
        <v>99</v>
      </c>
      <c r="E448" s="38" t="s">
        <v>131</v>
      </c>
      <c r="F448" s="38">
        <v>6.0</v>
      </c>
      <c r="G448" s="38"/>
      <c r="H448" s="38" t="s">
        <v>857</v>
      </c>
      <c r="I448" s="40">
        <v>42526.625</v>
      </c>
      <c r="J448" s="38" t="s">
        <v>21</v>
      </c>
      <c r="K448" s="38">
        <v>81.0</v>
      </c>
      <c r="L448" s="38">
        <v>5600.0</v>
      </c>
      <c r="M448" s="38" t="s">
        <v>23</v>
      </c>
      <c r="N448" s="38" t="s">
        <v>35</v>
      </c>
      <c r="O448" s="38" t="s">
        <v>814</v>
      </c>
      <c r="P448" s="38">
        <v>34084.0</v>
      </c>
      <c r="Q448" s="38"/>
      <c r="R448" s="38">
        <v>42.0</v>
      </c>
      <c r="S448" s="38">
        <v>1.0</v>
      </c>
      <c r="T448" s="38">
        <v>2.0</v>
      </c>
      <c r="U448" s="38"/>
      <c r="V448" s="38" t="s">
        <v>1249</v>
      </c>
      <c r="W448" s="38"/>
      <c r="X448" s="38"/>
      <c r="Y448" s="38"/>
      <c r="Z448" s="38"/>
    </row>
    <row r="449" ht="15.75" customHeight="1">
      <c r="A449" s="38">
        <v>2016.0</v>
      </c>
      <c r="B449" s="38">
        <v>3258.0</v>
      </c>
      <c r="C449" s="38">
        <v>47644.0</v>
      </c>
      <c r="D449" s="57" t="s">
        <v>99</v>
      </c>
      <c r="E449" s="38" t="s">
        <v>131</v>
      </c>
      <c r="F449" s="38">
        <v>6.0</v>
      </c>
      <c r="G449" s="38"/>
      <c r="H449" s="38" t="s">
        <v>857</v>
      </c>
      <c r="I449" s="40">
        <v>42526.791666666664</v>
      </c>
      <c r="J449" s="38" t="s">
        <v>21</v>
      </c>
      <c r="K449" s="38">
        <v>84.0</v>
      </c>
      <c r="L449" s="38">
        <v>7970.0</v>
      </c>
      <c r="M449" s="38" t="s">
        <v>23</v>
      </c>
      <c r="N449" s="38" t="s">
        <v>35</v>
      </c>
      <c r="O449" s="38" t="s">
        <v>821</v>
      </c>
      <c r="P449" s="38">
        <v>34090.0</v>
      </c>
      <c r="Q449" s="38"/>
      <c r="R449" s="38">
        <v>44.0</v>
      </c>
      <c r="S449" s="38">
        <v>1.0</v>
      </c>
      <c r="T449" s="38">
        <v>2.0</v>
      </c>
      <c r="U449" s="38"/>
      <c r="V449" s="38" t="s">
        <v>1249</v>
      </c>
      <c r="W449" s="38"/>
      <c r="X449" s="38"/>
      <c r="Y449" s="38"/>
      <c r="Z449" s="38"/>
    </row>
    <row r="450" ht="15.75" customHeight="1">
      <c r="A450" s="38">
        <v>2016.0</v>
      </c>
      <c r="B450" s="38">
        <v>3264.0</v>
      </c>
      <c r="C450" s="38">
        <v>218981.0</v>
      </c>
      <c r="D450" s="57" t="s">
        <v>99</v>
      </c>
      <c r="E450" s="38" t="s">
        <v>131</v>
      </c>
      <c r="F450" s="38">
        <v>6.0</v>
      </c>
      <c r="G450" s="38">
        <v>110.0</v>
      </c>
      <c r="H450" s="38"/>
      <c r="I450" s="40">
        <v>42528.333333333336</v>
      </c>
      <c r="J450" s="38" t="s">
        <v>40</v>
      </c>
      <c r="K450" s="38">
        <v>75.0</v>
      </c>
      <c r="L450" s="38">
        <v>5391.0</v>
      </c>
      <c r="M450" s="38" t="s">
        <v>23</v>
      </c>
      <c r="N450" s="38" t="s">
        <v>23</v>
      </c>
      <c r="O450" s="38" t="s">
        <v>814</v>
      </c>
      <c r="P450" s="38">
        <v>34105.0</v>
      </c>
      <c r="Q450" s="38"/>
      <c r="R450" s="38">
        <v>39.0</v>
      </c>
      <c r="S450" s="38"/>
      <c r="T450" s="38"/>
      <c r="U450" s="38" t="s">
        <v>146</v>
      </c>
      <c r="V450" s="38" t="s">
        <v>1252</v>
      </c>
      <c r="W450" s="38"/>
      <c r="X450" s="38"/>
      <c r="Y450" s="38"/>
      <c r="Z450" s="38"/>
    </row>
    <row r="451" ht="15.75" customHeight="1">
      <c r="A451" s="38">
        <v>2016.0</v>
      </c>
      <c r="B451" s="38">
        <v>3265.0</v>
      </c>
      <c r="C451" s="38">
        <v>218980.0</v>
      </c>
      <c r="D451" s="57" t="s">
        <v>99</v>
      </c>
      <c r="E451" s="38" t="s">
        <v>131</v>
      </c>
      <c r="F451" s="38">
        <v>6.0</v>
      </c>
      <c r="G451" s="38">
        <v>110.0</v>
      </c>
      <c r="H451" s="38"/>
      <c r="I451" s="40">
        <v>42528.416666666664</v>
      </c>
      <c r="J451" s="38" t="s">
        <v>40</v>
      </c>
      <c r="K451" s="38">
        <v>72.0</v>
      </c>
      <c r="L451" s="38">
        <v>3995.0</v>
      </c>
      <c r="M451" s="38" t="s">
        <v>23</v>
      </c>
      <c r="N451" s="38" t="s">
        <v>23</v>
      </c>
      <c r="O451" s="38" t="s">
        <v>814</v>
      </c>
      <c r="P451" s="38">
        <v>34106.0</v>
      </c>
      <c r="Q451" s="38"/>
      <c r="R451" s="38">
        <v>37.0</v>
      </c>
      <c r="S451" s="38"/>
      <c r="T451" s="38"/>
      <c r="U451" s="38" t="s">
        <v>146</v>
      </c>
      <c r="V451" s="38" t="s">
        <v>1252</v>
      </c>
      <c r="W451" s="38"/>
      <c r="X451" s="38"/>
      <c r="Y451" s="38"/>
      <c r="Z451" s="38"/>
    </row>
    <row r="452" ht="15.75" customHeight="1">
      <c r="A452" s="38">
        <v>2016.0</v>
      </c>
      <c r="B452" s="38">
        <v>3266.0</v>
      </c>
      <c r="C452" s="38">
        <v>119463.0</v>
      </c>
      <c r="D452" s="57" t="s">
        <v>99</v>
      </c>
      <c r="E452" s="38" t="s">
        <v>131</v>
      </c>
      <c r="F452" s="38">
        <v>6.0</v>
      </c>
      <c r="G452" s="38">
        <v>113.0</v>
      </c>
      <c r="H452" s="38"/>
      <c r="I452" s="40">
        <v>42528.458333333336</v>
      </c>
      <c r="J452" s="38" t="s">
        <v>40</v>
      </c>
      <c r="K452" s="38">
        <v>71.0</v>
      </c>
      <c r="L452" s="38">
        <v>4000.0</v>
      </c>
      <c r="M452" s="38" t="s">
        <v>23</v>
      </c>
      <c r="N452" s="38" t="s">
        <v>23</v>
      </c>
      <c r="O452" s="38" t="s">
        <v>814</v>
      </c>
      <c r="P452" s="38">
        <v>34118.0</v>
      </c>
      <c r="Q452" s="38"/>
      <c r="R452" s="38">
        <v>31.0</v>
      </c>
      <c r="S452" s="38"/>
      <c r="T452" s="38"/>
      <c r="U452" s="38" t="s">
        <v>1308</v>
      </c>
      <c r="V452" s="38" t="s">
        <v>1252</v>
      </c>
      <c r="W452" s="38"/>
      <c r="X452" s="38"/>
      <c r="Y452" s="38"/>
      <c r="Z452" s="38"/>
    </row>
    <row r="453" ht="15.75" customHeight="1">
      <c r="A453" s="38">
        <v>2016.0</v>
      </c>
      <c r="B453" s="38">
        <v>3267.0</v>
      </c>
      <c r="C453" s="38">
        <v>147293.0</v>
      </c>
      <c r="D453" s="57" t="s">
        <v>99</v>
      </c>
      <c r="E453" s="38" t="s">
        <v>131</v>
      </c>
      <c r="F453" s="38">
        <v>6.0</v>
      </c>
      <c r="G453" s="38">
        <v>117.0</v>
      </c>
      <c r="H453" s="38"/>
      <c r="I453" s="40">
        <v>42528.625</v>
      </c>
      <c r="J453" s="38" t="s">
        <v>40</v>
      </c>
      <c r="K453" s="38">
        <v>77.0</v>
      </c>
      <c r="L453" s="38">
        <v>5315.0</v>
      </c>
      <c r="M453" s="38" t="s">
        <v>23</v>
      </c>
      <c r="N453" s="38" t="s">
        <v>23</v>
      </c>
      <c r="O453" s="38" t="s">
        <v>814</v>
      </c>
      <c r="P453" s="38">
        <v>34120.0</v>
      </c>
      <c r="Q453" s="38"/>
      <c r="R453" s="38">
        <v>40.0</v>
      </c>
      <c r="S453" s="38"/>
      <c r="T453" s="38"/>
      <c r="U453" s="38" t="s">
        <v>144</v>
      </c>
      <c r="V453" s="38" t="s">
        <v>1252</v>
      </c>
      <c r="W453" s="38"/>
      <c r="X453" s="38"/>
      <c r="Y453" s="38"/>
      <c r="Z453" s="38"/>
    </row>
    <row r="454" ht="15.75" customHeight="1">
      <c r="A454" s="38">
        <v>2016.0</v>
      </c>
      <c r="B454" s="38">
        <v>3268.0</v>
      </c>
      <c r="C454" s="38">
        <v>25726.0</v>
      </c>
      <c r="D454" s="57" t="s">
        <v>99</v>
      </c>
      <c r="E454" s="38" t="s">
        <v>131</v>
      </c>
      <c r="F454" s="38">
        <v>6.0</v>
      </c>
      <c r="G454" s="38">
        <v>27.0</v>
      </c>
      <c r="H454" s="38"/>
      <c r="I454" s="40">
        <v>42528.833333333336</v>
      </c>
      <c r="J454" s="38" t="s">
        <v>40</v>
      </c>
      <c r="K454" s="38">
        <v>78.0</v>
      </c>
      <c r="L454" s="38">
        <v>4940.0</v>
      </c>
      <c r="M454" s="38" t="s">
        <v>23</v>
      </c>
      <c r="N454" s="38" t="s">
        <v>23</v>
      </c>
      <c r="O454" s="38" t="s">
        <v>814</v>
      </c>
      <c r="P454" s="38">
        <v>34122.0</v>
      </c>
      <c r="Q454" s="38"/>
      <c r="R454" s="38">
        <v>40.0</v>
      </c>
      <c r="S454" s="38"/>
      <c r="T454" s="38"/>
      <c r="U454" s="38" t="s">
        <v>886</v>
      </c>
      <c r="V454" s="38" t="s">
        <v>1252</v>
      </c>
      <c r="W454" s="38"/>
      <c r="X454" s="38"/>
      <c r="Y454" s="38"/>
      <c r="Z454" s="38"/>
    </row>
    <row r="455" ht="15.75" customHeight="1">
      <c r="A455" s="38">
        <v>2016.0</v>
      </c>
      <c r="B455" s="38">
        <v>3269.0</v>
      </c>
      <c r="C455" s="38">
        <v>18704.0</v>
      </c>
      <c r="D455" s="57" t="s">
        <v>99</v>
      </c>
      <c r="E455" s="38" t="s">
        <v>131</v>
      </c>
      <c r="F455" s="38">
        <v>6.0</v>
      </c>
      <c r="G455" s="38">
        <v>110.0</v>
      </c>
      <c r="H455" s="38"/>
      <c r="I455" s="40">
        <v>42529.3125</v>
      </c>
      <c r="J455" s="38" t="s">
        <v>40</v>
      </c>
      <c r="K455" s="38">
        <v>78.0</v>
      </c>
      <c r="L455" s="38">
        <v>5750.0</v>
      </c>
      <c r="M455" s="38" t="s">
        <v>23</v>
      </c>
      <c r="N455" s="38" t="s">
        <v>23</v>
      </c>
      <c r="O455" s="38" t="s">
        <v>821</v>
      </c>
      <c r="P455" s="38">
        <v>34126.0</v>
      </c>
      <c r="Q455" s="38"/>
      <c r="R455" s="38">
        <v>40.0</v>
      </c>
      <c r="S455" s="38">
        <v>2.0</v>
      </c>
      <c r="T455" s="38">
        <v>2.0</v>
      </c>
      <c r="U455" s="38" t="s">
        <v>146</v>
      </c>
      <c r="V455" s="38" t="s">
        <v>1253</v>
      </c>
      <c r="W455" s="38"/>
      <c r="X455" s="38"/>
      <c r="Y455" s="38"/>
      <c r="Z455" s="38"/>
    </row>
    <row r="456" ht="15.75" customHeight="1">
      <c r="A456" s="38">
        <v>2016.0</v>
      </c>
      <c r="B456" s="38">
        <v>3271.0</v>
      </c>
      <c r="C456" s="38">
        <v>38212.0</v>
      </c>
      <c r="D456" s="57" t="s">
        <v>99</v>
      </c>
      <c r="E456" s="38" t="s">
        <v>131</v>
      </c>
      <c r="F456" s="38">
        <v>6.0</v>
      </c>
      <c r="G456" s="38">
        <v>127.0</v>
      </c>
      <c r="H456" s="38"/>
      <c r="I456" s="40">
        <v>42529.333333333336</v>
      </c>
      <c r="J456" s="38" t="s">
        <v>40</v>
      </c>
      <c r="K456" s="38">
        <v>80.0</v>
      </c>
      <c r="L456" s="38">
        <v>6250.0</v>
      </c>
      <c r="M456" s="38" t="s">
        <v>23</v>
      </c>
      <c r="N456" s="38" t="s">
        <v>23</v>
      </c>
      <c r="O456" s="38"/>
      <c r="P456" s="38">
        <v>34143.0</v>
      </c>
      <c r="Q456" s="38"/>
      <c r="R456" s="38">
        <v>44.0</v>
      </c>
      <c r="S456" s="38"/>
      <c r="T456" s="38"/>
      <c r="U456" s="38" t="s">
        <v>109</v>
      </c>
      <c r="V456" s="38" t="s">
        <v>1253</v>
      </c>
      <c r="W456" s="38"/>
      <c r="X456" s="38"/>
      <c r="Y456" s="38"/>
      <c r="Z456" s="38"/>
    </row>
    <row r="457" ht="15.75" customHeight="1">
      <c r="A457" s="38">
        <v>2016.0</v>
      </c>
      <c r="B457" s="38">
        <v>3272.0</v>
      </c>
      <c r="C457" s="38">
        <v>122055.0</v>
      </c>
      <c r="D457" s="57" t="s">
        <v>99</v>
      </c>
      <c r="E457" s="38" t="s">
        <v>131</v>
      </c>
      <c r="F457" s="38">
        <v>6.0</v>
      </c>
      <c r="G457" s="38">
        <v>115.0</v>
      </c>
      <c r="H457" s="38"/>
      <c r="I457" s="40">
        <v>42529.416666666664</v>
      </c>
      <c r="J457" s="38" t="s">
        <v>40</v>
      </c>
      <c r="K457" s="38">
        <v>79.0</v>
      </c>
      <c r="L457" s="38">
        <v>5675.0</v>
      </c>
      <c r="M457" s="38" t="s">
        <v>23</v>
      </c>
      <c r="N457" s="38" t="s">
        <v>23</v>
      </c>
      <c r="O457" s="38"/>
      <c r="P457" s="38">
        <v>34144.0</v>
      </c>
      <c r="Q457" s="38"/>
      <c r="R457" s="38">
        <v>43.0</v>
      </c>
      <c r="S457" s="38"/>
      <c r="T457" s="38"/>
      <c r="U457" s="38" t="s">
        <v>134</v>
      </c>
      <c r="V457" s="38" t="s">
        <v>1253</v>
      </c>
      <c r="W457" s="38"/>
      <c r="X457" s="38"/>
      <c r="Y457" s="38"/>
      <c r="Z457" s="38"/>
    </row>
    <row r="458" ht="15.75" customHeight="1">
      <c r="A458" s="38">
        <v>2016.0</v>
      </c>
      <c r="B458" s="38">
        <v>3275.0</v>
      </c>
      <c r="C458" s="38">
        <v>40904.0</v>
      </c>
      <c r="D458" s="57" t="s">
        <v>99</v>
      </c>
      <c r="E458" s="38" t="s">
        <v>131</v>
      </c>
      <c r="F458" s="38">
        <v>6.0</v>
      </c>
      <c r="G458" s="38">
        <v>114.0</v>
      </c>
      <c r="H458" s="38"/>
      <c r="I458" s="40">
        <v>42529.4375</v>
      </c>
      <c r="J458" s="38" t="s">
        <v>40</v>
      </c>
      <c r="K458" s="38">
        <v>60.0</v>
      </c>
      <c r="L458" s="38">
        <v>2035.0</v>
      </c>
      <c r="M458" s="38" t="s">
        <v>23</v>
      </c>
      <c r="N458" s="38" t="s">
        <v>23</v>
      </c>
      <c r="O458" s="38"/>
      <c r="P458" s="38">
        <v>34148.0</v>
      </c>
      <c r="Q458" s="38"/>
      <c r="R458" s="38">
        <v>32.0</v>
      </c>
      <c r="S458" s="38"/>
      <c r="T458" s="38"/>
      <c r="U458" s="38" t="s">
        <v>133</v>
      </c>
      <c r="V458" s="38" t="s">
        <v>1253</v>
      </c>
      <c r="W458" s="38"/>
      <c r="X458" s="38"/>
      <c r="Y458" s="38"/>
      <c r="Z458" s="38"/>
    </row>
    <row r="459" ht="15.75" customHeight="1">
      <c r="A459" s="38">
        <v>2016.0</v>
      </c>
      <c r="B459" s="38">
        <v>3270.0</v>
      </c>
      <c r="C459" s="38">
        <v>145597.0</v>
      </c>
      <c r="D459" s="57" t="s">
        <v>99</v>
      </c>
      <c r="E459" s="38" t="s">
        <v>131</v>
      </c>
      <c r="F459" s="38">
        <v>6.0</v>
      </c>
      <c r="G459" s="38">
        <v>110.0</v>
      </c>
      <c r="H459" s="38"/>
      <c r="I459" s="40">
        <v>42529.458333333336</v>
      </c>
      <c r="J459" s="38" t="s">
        <v>40</v>
      </c>
      <c r="K459" s="38">
        <v>73.0</v>
      </c>
      <c r="L459" s="38">
        <v>4280.0</v>
      </c>
      <c r="M459" s="38" t="s">
        <v>23</v>
      </c>
      <c r="N459" s="38" t="s">
        <v>23</v>
      </c>
      <c r="O459" s="38" t="s">
        <v>821</v>
      </c>
      <c r="P459" s="38">
        <v>34127.0</v>
      </c>
      <c r="Q459" s="38"/>
      <c r="R459" s="38">
        <v>37.0</v>
      </c>
      <c r="S459" s="38">
        <v>2.0</v>
      </c>
      <c r="T459" s="38">
        <v>2.0</v>
      </c>
      <c r="U459" s="38" t="s">
        <v>146</v>
      </c>
      <c r="V459" s="38" t="s">
        <v>1253</v>
      </c>
      <c r="W459" s="38"/>
      <c r="X459" s="38"/>
      <c r="Y459" s="38"/>
      <c r="Z459" s="38"/>
    </row>
    <row r="460" ht="15.75" customHeight="1">
      <c r="A460" s="38">
        <v>2016.0</v>
      </c>
      <c r="B460" s="38">
        <v>3273.0</v>
      </c>
      <c r="C460" s="38">
        <v>111025.0</v>
      </c>
      <c r="D460" s="57" t="s">
        <v>99</v>
      </c>
      <c r="E460" s="38" t="s">
        <v>131</v>
      </c>
      <c r="F460" s="38">
        <v>6.0</v>
      </c>
      <c r="G460" s="38">
        <v>115.0</v>
      </c>
      <c r="H460" s="38"/>
      <c r="I460" s="40">
        <v>42529.458333333336</v>
      </c>
      <c r="J460" s="38" t="s">
        <v>40</v>
      </c>
      <c r="K460" s="38">
        <v>83.0</v>
      </c>
      <c r="L460" s="38">
        <v>5400.0</v>
      </c>
      <c r="M460" s="38" t="s">
        <v>23</v>
      </c>
      <c r="N460" s="38" t="s">
        <v>23</v>
      </c>
      <c r="O460" s="38"/>
      <c r="P460" s="38">
        <v>34146.0</v>
      </c>
      <c r="Q460" s="38"/>
      <c r="R460" s="38">
        <v>45.0</v>
      </c>
      <c r="S460" s="38"/>
      <c r="T460" s="38"/>
      <c r="U460" s="38" t="s">
        <v>134</v>
      </c>
      <c r="V460" s="38" t="s">
        <v>1253</v>
      </c>
      <c r="W460" s="38"/>
      <c r="X460" s="38"/>
      <c r="Y460" s="38"/>
      <c r="Z460" s="38"/>
    </row>
    <row r="461" ht="15.75" customHeight="1">
      <c r="A461" s="38">
        <v>2016.0</v>
      </c>
      <c r="B461" s="38">
        <v>3274.0</v>
      </c>
      <c r="C461" s="38">
        <v>155368.0</v>
      </c>
      <c r="D461" s="57" t="s">
        <v>99</v>
      </c>
      <c r="E461" s="38" t="s">
        <v>131</v>
      </c>
      <c r="F461" s="38">
        <v>6.0</v>
      </c>
      <c r="G461" s="38">
        <v>119.0</v>
      </c>
      <c r="H461" s="38"/>
      <c r="I461" s="40">
        <v>42529.875</v>
      </c>
      <c r="J461" s="38" t="s">
        <v>40</v>
      </c>
      <c r="K461" s="38">
        <v>80.0</v>
      </c>
      <c r="L461" s="38">
        <v>6015.0</v>
      </c>
      <c r="M461" s="38" t="s">
        <v>23</v>
      </c>
      <c r="N461" s="38" t="s">
        <v>23</v>
      </c>
      <c r="O461" s="38"/>
      <c r="P461" s="38">
        <v>34147.0</v>
      </c>
      <c r="Q461" s="38"/>
      <c r="R461" s="38">
        <v>43.0</v>
      </c>
      <c r="S461" s="38"/>
      <c r="T461" s="38"/>
      <c r="U461" s="38" t="s">
        <v>149</v>
      </c>
      <c r="V461" s="38" t="s">
        <v>1253</v>
      </c>
      <c r="W461" s="38"/>
      <c r="X461" s="38"/>
      <c r="Y461" s="38"/>
      <c r="Z461" s="38"/>
    </row>
    <row r="462" ht="15.75" customHeight="1">
      <c r="A462" s="38">
        <v>2016.0</v>
      </c>
      <c r="B462" s="38">
        <v>3279.0</v>
      </c>
      <c r="C462" s="38">
        <v>134501.0</v>
      </c>
      <c r="D462" s="57" t="s">
        <v>99</v>
      </c>
      <c r="E462" s="38" t="s">
        <v>131</v>
      </c>
      <c r="F462" s="38">
        <v>6.0</v>
      </c>
      <c r="G462" s="38"/>
      <c r="H462" s="38" t="s">
        <v>857</v>
      </c>
      <c r="I462" s="40">
        <v>42531.333333333336</v>
      </c>
      <c r="J462" s="38" t="s">
        <v>21</v>
      </c>
      <c r="K462" s="38">
        <v>74.0</v>
      </c>
      <c r="L462" s="38">
        <v>4810.0</v>
      </c>
      <c r="M462" s="38" t="s">
        <v>23</v>
      </c>
      <c r="N462" s="38" t="s">
        <v>23</v>
      </c>
      <c r="O462" s="38" t="s">
        <v>821</v>
      </c>
      <c r="P462" s="38">
        <v>34159.0</v>
      </c>
      <c r="Q462" s="38"/>
      <c r="R462" s="38">
        <v>40.0</v>
      </c>
      <c r="S462" s="38">
        <v>1.0</v>
      </c>
      <c r="T462" s="38">
        <v>2.0</v>
      </c>
      <c r="U462" s="38"/>
      <c r="V462" s="38" t="s">
        <v>1255</v>
      </c>
      <c r="W462" s="38"/>
      <c r="X462" s="38"/>
      <c r="Y462" s="38"/>
      <c r="Z462" s="38"/>
    </row>
    <row r="463" ht="15.75" customHeight="1">
      <c r="A463" s="38">
        <v>2016.0</v>
      </c>
      <c r="B463" s="38">
        <v>3285.0</v>
      </c>
      <c r="C463" s="38">
        <v>73763.0</v>
      </c>
      <c r="D463" s="57" t="s">
        <v>99</v>
      </c>
      <c r="E463" s="38" t="s">
        <v>131</v>
      </c>
      <c r="F463" s="38">
        <v>6.0</v>
      </c>
      <c r="G463" s="38">
        <v>25.0</v>
      </c>
      <c r="H463" s="38"/>
      <c r="I463" s="40">
        <v>42531.354166666664</v>
      </c>
      <c r="J463" s="38" t="s">
        <v>40</v>
      </c>
      <c r="K463" s="38">
        <v>76.0</v>
      </c>
      <c r="L463" s="38">
        <v>5275.0</v>
      </c>
      <c r="M463" s="38" t="s">
        <v>23</v>
      </c>
      <c r="N463" s="38" t="s">
        <v>23</v>
      </c>
      <c r="O463" s="38" t="s">
        <v>814</v>
      </c>
      <c r="P463" s="38">
        <v>34171.0</v>
      </c>
      <c r="Q463" s="38"/>
      <c r="R463" s="38">
        <v>37.0</v>
      </c>
      <c r="S463" s="38"/>
      <c r="T463" s="38"/>
      <c r="U463" s="38" t="s">
        <v>850</v>
      </c>
      <c r="V463" s="38" t="s">
        <v>1255</v>
      </c>
      <c r="W463" s="38"/>
      <c r="X463" s="38"/>
      <c r="Y463" s="38"/>
      <c r="Z463" s="38"/>
    </row>
    <row r="464" ht="15.75" customHeight="1">
      <c r="A464" s="38">
        <v>2016.0</v>
      </c>
      <c r="B464" s="38">
        <v>3282.0</v>
      </c>
      <c r="C464" s="38">
        <v>89102.0</v>
      </c>
      <c r="D464" s="57" t="s">
        <v>99</v>
      </c>
      <c r="E464" s="38" t="s">
        <v>131</v>
      </c>
      <c r="F464" s="38">
        <v>6.0</v>
      </c>
      <c r="G464" s="38"/>
      <c r="H464" s="38" t="s">
        <v>857</v>
      </c>
      <c r="I464" s="40">
        <v>42531.375</v>
      </c>
      <c r="J464" s="38" t="s">
        <v>21</v>
      </c>
      <c r="K464" s="38">
        <v>76.0</v>
      </c>
      <c r="L464" s="38">
        <v>4990.0</v>
      </c>
      <c r="M464" s="38" t="s">
        <v>23</v>
      </c>
      <c r="N464" s="38" t="s">
        <v>23</v>
      </c>
      <c r="O464" s="38" t="s">
        <v>814</v>
      </c>
      <c r="P464" s="38">
        <v>34164.0</v>
      </c>
      <c r="Q464" s="38"/>
      <c r="R464" s="38">
        <v>41.0</v>
      </c>
      <c r="S464" s="38">
        <v>1.0</v>
      </c>
      <c r="T464" s="38">
        <v>2.0</v>
      </c>
      <c r="U464" s="38"/>
      <c r="V464" s="38" t="s">
        <v>1255</v>
      </c>
      <c r="W464" s="38"/>
      <c r="X464" s="38"/>
      <c r="Y464" s="38"/>
      <c r="Z464" s="38"/>
    </row>
    <row r="465" ht="15.75" customHeight="1">
      <c r="A465" s="38">
        <v>2016.0</v>
      </c>
      <c r="B465" s="38">
        <v>3278.0</v>
      </c>
      <c r="C465" s="38">
        <v>42566.0</v>
      </c>
      <c r="D465" s="57" t="s">
        <v>99</v>
      </c>
      <c r="E465" s="38" t="s">
        <v>131</v>
      </c>
      <c r="F465" s="38">
        <v>6.0</v>
      </c>
      <c r="G465" s="38"/>
      <c r="H465" s="38" t="s">
        <v>857</v>
      </c>
      <c r="I465" s="40">
        <v>42531.375</v>
      </c>
      <c r="J465" s="38" t="s">
        <v>21</v>
      </c>
      <c r="K465" s="38">
        <v>81.0</v>
      </c>
      <c r="L465" s="38">
        <v>6775.0</v>
      </c>
      <c r="M465" s="38" t="s">
        <v>23</v>
      </c>
      <c r="N465" s="38" t="s">
        <v>23</v>
      </c>
      <c r="O465" s="38" t="s">
        <v>814</v>
      </c>
      <c r="P465" s="38">
        <v>34158.0</v>
      </c>
      <c r="Q465" s="38"/>
      <c r="R465" s="38">
        <v>46.0</v>
      </c>
      <c r="S465" s="38">
        <v>1.0</v>
      </c>
      <c r="T465" s="38">
        <v>2.0</v>
      </c>
      <c r="U465" s="38"/>
      <c r="V465" s="38" t="s">
        <v>1255</v>
      </c>
      <c r="W465" s="38"/>
      <c r="X465" s="38"/>
      <c r="Y465" s="38"/>
      <c r="Z465" s="38"/>
    </row>
    <row r="466" ht="15.75" customHeight="1">
      <c r="A466" s="38">
        <v>2016.0</v>
      </c>
      <c r="B466" s="38">
        <v>3277.0</v>
      </c>
      <c r="C466" s="38">
        <v>173090.0</v>
      </c>
      <c r="D466" s="57" t="s">
        <v>99</v>
      </c>
      <c r="E466" s="38" t="s">
        <v>131</v>
      </c>
      <c r="F466" s="38">
        <v>6.0</v>
      </c>
      <c r="G466" s="38"/>
      <c r="H466" s="38" t="s">
        <v>857</v>
      </c>
      <c r="I466" s="40">
        <v>42531.385416666664</v>
      </c>
      <c r="J466" s="38" t="s">
        <v>21</v>
      </c>
      <c r="K466" s="38">
        <v>72.0</v>
      </c>
      <c r="L466" s="38">
        <v>4160.0</v>
      </c>
      <c r="M466" s="38" t="s">
        <v>23</v>
      </c>
      <c r="N466" s="38" t="s">
        <v>23</v>
      </c>
      <c r="O466" s="38" t="s">
        <v>35</v>
      </c>
      <c r="P466" s="38">
        <v>34157.0</v>
      </c>
      <c r="Q466" s="38"/>
      <c r="R466" s="38">
        <v>38.0</v>
      </c>
      <c r="S466" s="38">
        <v>1.0</v>
      </c>
      <c r="T466" s="38">
        <v>2.0</v>
      </c>
      <c r="U466" s="38"/>
      <c r="V466" s="38" t="s">
        <v>1255</v>
      </c>
      <c r="W466" s="38"/>
      <c r="X466" s="38"/>
      <c r="Y466" s="38"/>
      <c r="Z466" s="38"/>
    </row>
    <row r="467" ht="15.75" customHeight="1">
      <c r="A467" s="38">
        <v>2016.0</v>
      </c>
      <c r="B467" s="38">
        <v>3276.0</v>
      </c>
      <c r="C467" s="38">
        <v>16053.0</v>
      </c>
      <c r="D467" s="57" t="s">
        <v>99</v>
      </c>
      <c r="E467" s="38" t="s">
        <v>131</v>
      </c>
      <c r="F467" s="38">
        <v>6.0</v>
      </c>
      <c r="G467" s="38"/>
      <c r="H467" s="38" t="s">
        <v>857</v>
      </c>
      <c r="I467" s="40">
        <v>42531.395833333336</v>
      </c>
      <c r="J467" s="38" t="s">
        <v>21</v>
      </c>
      <c r="K467" s="38">
        <v>81.0</v>
      </c>
      <c r="L467" s="38">
        <v>5485.0</v>
      </c>
      <c r="M467" s="38" t="s">
        <v>23</v>
      </c>
      <c r="N467" s="38" t="s">
        <v>23</v>
      </c>
      <c r="O467" s="38" t="s">
        <v>821</v>
      </c>
      <c r="P467" s="38">
        <v>34156.0</v>
      </c>
      <c r="Q467" s="38"/>
      <c r="R467" s="38">
        <v>41.0</v>
      </c>
      <c r="S467" s="38">
        <v>1.0</v>
      </c>
      <c r="T467" s="38">
        <v>2.0</v>
      </c>
      <c r="U467" s="38"/>
      <c r="V467" s="38" t="s">
        <v>1255</v>
      </c>
      <c r="W467" s="38"/>
      <c r="X467" s="38"/>
      <c r="Y467" s="38"/>
      <c r="Z467" s="38"/>
    </row>
    <row r="468" ht="15.75" customHeight="1">
      <c r="A468" s="38">
        <v>2016.0</v>
      </c>
      <c r="B468" s="38">
        <v>3280.0</v>
      </c>
      <c r="C468" s="38">
        <v>48135.0</v>
      </c>
      <c r="D468" s="57" t="s">
        <v>99</v>
      </c>
      <c r="E468" s="38" t="s">
        <v>131</v>
      </c>
      <c r="F468" s="38">
        <v>6.0</v>
      </c>
      <c r="G468" s="38"/>
      <c r="H468" s="38" t="s">
        <v>857</v>
      </c>
      <c r="I468" s="40">
        <v>42531.4375</v>
      </c>
      <c r="J468" s="38" t="s">
        <v>21</v>
      </c>
      <c r="K468" s="38">
        <v>79.0</v>
      </c>
      <c r="L468" s="38">
        <v>5350.0</v>
      </c>
      <c r="M468" s="38" t="s">
        <v>23</v>
      </c>
      <c r="N468" s="38" t="s">
        <v>23</v>
      </c>
      <c r="O468" s="38" t="s">
        <v>821</v>
      </c>
      <c r="P468" s="38">
        <v>34160.0</v>
      </c>
      <c r="Q468" s="38"/>
      <c r="R468" s="38">
        <v>40.0</v>
      </c>
      <c r="S468" s="38">
        <v>1.0</v>
      </c>
      <c r="T468" s="38">
        <v>2.0</v>
      </c>
      <c r="U468" s="38"/>
      <c r="V468" s="38" t="s">
        <v>1255</v>
      </c>
      <c r="W468" s="38"/>
      <c r="X468" s="38"/>
      <c r="Y468" s="38"/>
      <c r="Z468" s="38"/>
    </row>
    <row r="469" ht="15.75" customHeight="1">
      <c r="A469" s="38">
        <v>2016.0</v>
      </c>
      <c r="B469" s="38">
        <v>3283.0</v>
      </c>
      <c r="C469" s="38">
        <v>65385.0</v>
      </c>
      <c r="D469" s="57" t="s">
        <v>99</v>
      </c>
      <c r="E469" s="38" t="s">
        <v>131</v>
      </c>
      <c r="F469" s="38">
        <v>6.0</v>
      </c>
      <c r="G469" s="38"/>
      <c r="H469" s="38" t="s">
        <v>857</v>
      </c>
      <c r="I469" s="40">
        <v>42531.5</v>
      </c>
      <c r="J469" s="38" t="s">
        <v>21</v>
      </c>
      <c r="K469" s="38">
        <v>80.0</v>
      </c>
      <c r="L469" s="38">
        <v>5800.0</v>
      </c>
      <c r="M469" s="38" t="s">
        <v>23</v>
      </c>
      <c r="N469" s="38" t="s">
        <v>23</v>
      </c>
      <c r="O469" s="38" t="s">
        <v>814</v>
      </c>
      <c r="P469" s="38">
        <v>34166.0</v>
      </c>
      <c r="Q469" s="38"/>
      <c r="R469" s="38">
        <v>42.0</v>
      </c>
      <c r="S469" s="38">
        <v>1.0</v>
      </c>
      <c r="T469" s="38">
        <v>2.0</v>
      </c>
      <c r="U469" s="38"/>
      <c r="V469" s="38" t="s">
        <v>1255</v>
      </c>
      <c r="W469" s="38"/>
      <c r="X469" s="38"/>
      <c r="Y469" s="38"/>
      <c r="Z469" s="38"/>
    </row>
    <row r="470" ht="15.75" customHeight="1">
      <c r="A470" s="38">
        <v>2016.0</v>
      </c>
      <c r="B470" s="38">
        <v>3281.0</v>
      </c>
      <c r="C470" s="38">
        <v>79125.0</v>
      </c>
      <c r="D470" s="57" t="s">
        <v>99</v>
      </c>
      <c r="E470" s="38" t="s">
        <v>131</v>
      </c>
      <c r="F470" s="38">
        <v>6.0</v>
      </c>
      <c r="G470" s="38"/>
      <c r="H470" s="38" t="s">
        <v>857</v>
      </c>
      <c r="I470" s="40">
        <v>42531.520833333336</v>
      </c>
      <c r="J470" s="38" t="s">
        <v>21</v>
      </c>
      <c r="K470" s="38">
        <v>75.0</v>
      </c>
      <c r="L470" s="38">
        <v>4985.0</v>
      </c>
      <c r="M470" s="38" t="s">
        <v>23</v>
      </c>
      <c r="N470" s="38" t="s">
        <v>23</v>
      </c>
      <c r="O470" s="38" t="s">
        <v>814</v>
      </c>
      <c r="P470" s="38">
        <v>34194.0</v>
      </c>
      <c r="Q470" s="38"/>
      <c r="R470" s="38">
        <v>37.0</v>
      </c>
      <c r="S470" s="38"/>
      <c r="T470" s="38"/>
      <c r="U470" s="38"/>
      <c r="V470" s="38" t="s">
        <v>1255</v>
      </c>
      <c r="W470" s="38"/>
      <c r="X470" s="38"/>
      <c r="Y470" s="38"/>
      <c r="Z470" s="38"/>
    </row>
    <row r="471" ht="15.75" customHeight="1">
      <c r="A471" s="38">
        <v>2016.0</v>
      </c>
      <c r="B471" s="38">
        <v>3287.0</v>
      </c>
      <c r="C471" s="38">
        <v>43864.0</v>
      </c>
      <c r="D471" s="57" t="s">
        <v>99</v>
      </c>
      <c r="E471" s="38" t="s">
        <v>131</v>
      </c>
      <c r="F471" s="38">
        <v>6.0</v>
      </c>
      <c r="G471" s="38">
        <v>22.0</v>
      </c>
      <c r="H471" s="38"/>
      <c r="I471" s="40">
        <v>42531.541666666664</v>
      </c>
      <c r="J471" s="38" t="s">
        <v>40</v>
      </c>
      <c r="K471" s="38">
        <v>77.0</v>
      </c>
      <c r="L471" s="38">
        <v>5290.0</v>
      </c>
      <c r="M471" s="38" t="s">
        <v>23</v>
      </c>
      <c r="N471" s="38" t="s">
        <v>23</v>
      </c>
      <c r="O471" s="38" t="s">
        <v>814</v>
      </c>
      <c r="P471" s="38">
        <v>34184.0</v>
      </c>
      <c r="Q471" s="38"/>
      <c r="R471" s="38">
        <v>39.0</v>
      </c>
      <c r="S471" s="38"/>
      <c r="T471" s="38"/>
      <c r="U471" s="38" t="s">
        <v>855</v>
      </c>
      <c r="V471" s="38" t="s">
        <v>1255</v>
      </c>
      <c r="W471" s="38"/>
      <c r="X471" s="38"/>
      <c r="Y471" s="38"/>
      <c r="Z471" s="38"/>
    </row>
    <row r="472" ht="15.75" customHeight="1">
      <c r="A472" s="38">
        <v>2016.0</v>
      </c>
      <c r="B472" s="38">
        <v>3284.0</v>
      </c>
      <c r="C472" s="38">
        <v>128041.0</v>
      </c>
      <c r="D472" s="57" t="s">
        <v>99</v>
      </c>
      <c r="E472" s="38" t="s">
        <v>131</v>
      </c>
      <c r="F472" s="38">
        <v>6.0</v>
      </c>
      <c r="G472" s="38"/>
      <c r="H472" s="38" t="s">
        <v>857</v>
      </c>
      <c r="I472" s="40">
        <v>42531.541666666664</v>
      </c>
      <c r="J472" s="38" t="s">
        <v>21</v>
      </c>
      <c r="K472" s="38">
        <v>80.0</v>
      </c>
      <c r="L472" s="38">
        <v>6300.0</v>
      </c>
      <c r="M472" s="38" t="s">
        <v>23</v>
      </c>
      <c r="N472" s="38" t="s">
        <v>23</v>
      </c>
      <c r="O472" s="38" t="s">
        <v>814</v>
      </c>
      <c r="P472" s="38">
        <v>34193.0</v>
      </c>
      <c r="Q472" s="38"/>
      <c r="R472" s="38">
        <v>40.0</v>
      </c>
      <c r="S472" s="38"/>
      <c r="T472" s="38"/>
      <c r="U472" s="38"/>
      <c r="V472" s="38" t="s">
        <v>1255</v>
      </c>
      <c r="W472" s="38"/>
      <c r="X472" s="38"/>
      <c r="Y472" s="38"/>
      <c r="Z472" s="38"/>
    </row>
    <row r="473" ht="15.75" customHeight="1">
      <c r="A473" s="38">
        <v>2016.0</v>
      </c>
      <c r="B473" s="38">
        <v>3286.0</v>
      </c>
      <c r="C473" s="38">
        <v>47708.0</v>
      </c>
      <c r="D473" s="57" t="s">
        <v>99</v>
      </c>
      <c r="E473" s="38" t="s">
        <v>131</v>
      </c>
      <c r="F473" s="38">
        <v>6.0</v>
      </c>
      <c r="G473" s="38"/>
      <c r="H473" s="38" t="s">
        <v>857</v>
      </c>
      <c r="I473" s="40">
        <v>42531.75</v>
      </c>
      <c r="J473" s="38" t="s">
        <v>21</v>
      </c>
      <c r="K473" s="38">
        <v>82.0</v>
      </c>
      <c r="L473" s="38">
        <v>6680.0</v>
      </c>
      <c r="M473" s="38" t="s">
        <v>23</v>
      </c>
      <c r="N473" s="38" t="s">
        <v>23</v>
      </c>
      <c r="O473" s="38" t="s">
        <v>814</v>
      </c>
      <c r="P473" s="38">
        <v>34181.0</v>
      </c>
      <c r="Q473" s="38"/>
      <c r="R473" s="38">
        <v>41.0</v>
      </c>
      <c r="S473" s="38"/>
      <c r="T473" s="38"/>
      <c r="U473" s="38"/>
      <c r="V473" s="38" t="s">
        <v>1255</v>
      </c>
      <c r="W473" s="38"/>
      <c r="X473" s="38"/>
      <c r="Y473" s="38"/>
      <c r="Z473" s="38"/>
    </row>
    <row r="474" ht="15.75" customHeight="1">
      <c r="A474" s="38">
        <v>2016.0</v>
      </c>
      <c r="B474" s="38">
        <v>3288.0</v>
      </c>
      <c r="C474" s="38">
        <v>205574.0</v>
      </c>
      <c r="D474" s="57" t="s">
        <v>99</v>
      </c>
      <c r="E474" s="38" t="s">
        <v>131</v>
      </c>
      <c r="F474" s="38">
        <v>6.0</v>
      </c>
      <c r="G474" s="38"/>
      <c r="H474" s="38" t="s">
        <v>857</v>
      </c>
      <c r="I474" s="40">
        <v>42531.854166666664</v>
      </c>
      <c r="J474" s="38" t="s">
        <v>21</v>
      </c>
      <c r="K474" s="38">
        <v>78.0</v>
      </c>
      <c r="L474" s="38">
        <v>5510.0</v>
      </c>
      <c r="M474" s="38" t="s">
        <v>23</v>
      </c>
      <c r="N474" s="38" t="s">
        <v>35</v>
      </c>
      <c r="O474" s="38"/>
      <c r="P474" s="38">
        <v>34195.0</v>
      </c>
      <c r="Q474" s="38"/>
      <c r="R474" s="38">
        <v>39.0</v>
      </c>
      <c r="S474" s="38"/>
      <c r="T474" s="38"/>
      <c r="U474" s="38"/>
      <c r="V474" s="38" t="s">
        <v>1255</v>
      </c>
      <c r="W474" s="38"/>
      <c r="X474" s="38"/>
      <c r="Y474" s="38"/>
      <c r="Z474" s="38"/>
    </row>
    <row r="475" ht="15.75" customHeight="1">
      <c r="A475" s="38">
        <v>2016.0</v>
      </c>
      <c r="B475" s="38">
        <v>3299.0</v>
      </c>
      <c r="C475" s="38">
        <v>165178.0</v>
      </c>
      <c r="D475" s="57" t="s">
        <v>99</v>
      </c>
      <c r="E475" s="38" t="s">
        <v>131</v>
      </c>
      <c r="F475" s="38">
        <v>6.0</v>
      </c>
      <c r="G475" s="38"/>
      <c r="H475" s="38" t="s">
        <v>819</v>
      </c>
      <c r="I475" s="40">
        <v>42532.333333333336</v>
      </c>
      <c r="J475" s="38" t="s">
        <v>21</v>
      </c>
      <c r="K475" s="38">
        <v>79.0</v>
      </c>
      <c r="L475" s="38">
        <v>5500.0</v>
      </c>
      <c r="M475" s="38" t="s">
        <v>23</v>
      </c>
      <c r="N475" s="38" t="s">
        <v>23</v>
      </c>
      <c r="O475" s="38"/>
      <c r="P475" s="38">
        <v>34211.0</v>
      </c>
      <c r="Q475" s="38"/>
      <c r="R475" s="38">
        <v>43.0</v>
      </c>
      <c r="S475" s="38"/>
      <c r="T475" s="38"/>
      <c r="U475" s="38"/>
      <c r="V475" s="38" t="s">
        <v>1257</v>
      </c>
      <c r="W475" s="38"/>
      <c r="X475" s="38"/>
      <c r="Y475" s="38"/>
      <c r="Z475" s="38"/>
    </row>
    <row r="476" ht="15.75" customHeight="1">
      <c r="A476" s="38">
        <v>2016.0</v>
      </c>
      <c r="B476" s="38">
        <v>3289.0</v>
      </c>
      <c r="C476" s="38">
        <v>49645.0</v>
      </c>
      <c r="D476" s="57" t="s">
        <v>99</v>
      </c>
      <c r="E476" s="38" t="s">
        <v>131</v>
      </c>
      <c r="F476" s="38">
        <v>6.0</v>
      </c>
      <c r="G476" s="38"/>
      <c r="H476" s="38" t="s">
        <v>819</v>
      </c>
      <c r="I476" s="40">
        <v>42532.333333333336</v>
      </c>
      <c r="J476" s="38" t="s">
        <v>21</v>
      </c>
      <c r="K476" s="38">
        <v>80.0</v>
      </c>
      <c r="L476" s="38">
        <v>6130.0</v>
      </c>
      <c r="M476" s="38" t="s">
        <v>23</v>
      </c>
      <c r="N476" s="38" t="s">
        <v>23</v>
      </c>
      <c r="O476" s="38" t="s">
        <v>821</v>
      </c>
      <c r="P476" s="38">
        <v>34196.0</v>
      </c>
      <c r="Q476" s="38"/>
      <c r="R476" s="38">
        <v>42.0</v>
      </c>
      <c r="S476" s="38"/>
      <c r="T476" s="38">
        <v>2.0</v>
      </c>
      <c r="U476" s="38"/>
      <c r="V476" s="38" t="s">
        <v>1257</v>
      </c>
      <c r="W476" s="38"/>
      <c r="X476" s="38"/>
      <c r="Y476" s="38"/>
      <c r="Z476" s="38"/>
    </row>
    <row r="477" ht="15.75" customHeight="1">
      <c r="A477" s="38">
        <v>2016.0</v>
      </c>
      <c r="B477" s="38">
        <v>3292.0</v>
      </c>
      <c r="C477" s="38">
        <v>64567.0</v>
      </c>
      <c r="D477" s="57" t="s">
        <v>99</v>
      </c>
      <c r="E477" s="38" t="s">
        <v>131</v>
      </c>
      <c r="F477" s="38">
        <v>6.0</v>
      </c>
      <c r="G477" s="38"/>
      <c r="H477" s="38" t="s">
        <v>819</v>
      </c>
      <c r="I477" s="40">
        <v>42532.333333333336</v>
      </c>
      <c r="J477" s="38" t="s">
        <v>21</v>
      </c>
      <c r="K477" s="38">
        <v>80.0</v>
      </c>
      <c r="L477" s="38">
        <v>5920.0</v>
      </c>
      <c r="M477" s="38" t="s">
        <v>23</v>
      </c>
      <c r="N477" s="38" t="s">
        <v>23</v>
      </c>
      <c r="O477" s="38" t="s">
        <v>821</v>
      </c>
      <c r="P477" s="38">
        <v>34199.0</v>
      </c>
      <c r="Q477" s="38"/>
      <c r="R477" s="38">
        <v>44.0</v>
      </c>
      <c r="S477" s="38"/>
      <c r="T477" s="38">
        <v>2.0</v>
      </c>
      <c r="U477" s="38"/>
      <c r="V477" s="38" t="s">
        <v>1257</v>
      </c>
      <c r="W477" s="38"/>
      <c r="X477" s="38"/>
      <c r="Y477" s="38"/>
      <c r="Z477" s="38"/>
    </row>
    <row r="478" ht="15.75" customHeight="1">
      <c r="A478" s="38">
        <v>2016.0</v>
      </c>
      <c r="B478" s="38">
        <v>3294.0</v>
      </c>
      <c r="C478" s="38">
        <v>103195.0</v>
      </c>
      <c r="D478" s="57" t="s">
        <v>99</v>
      </c>
      <c r="E478" s="38" t="s">
        <v>131</v>
      </c>
      <c r="F478" s="38">
        <v>6.0</v>
      </c>
      <c r="G478" s="38"/>
      <c r="H478" s="38" t="s">
        <v>819</v>
      </c>
      <c r="I478" s="40">
        <v>42532.375</v>
      </c>
      <c r="J478" s="38" t="s">
        <v>21</v>
      </c>
      <c r="K478" s="38">
        <v>60.0</v>
      </c>
      <c r="L478" s="38">
        <v>2275.0</v>
      </c>
      <c r="M478" s="38" t="s">
        <v>23</v>
      </c>
      <c r="N478" s="38" t="s">
        <v>23</v>
      </c>
      <c r="O478" s="38" t="s">
        <v>35</v>
      </c>
      <c r="P478" s="38">
        <v>34201.0</v>
      </c>
      <c r="Q478" s="38"/>
      <c r="R478" s="38">
        <v>30.0</v>
      </c>
      <c r="S478" s="38"/>
      <c r="T478" s="38">
        <v>1.0</v>
      </c>
      <c r="U478" s="38"/>
      <c r="V478" s="38" t="s">
        <v>1257</v>
      </c>
      <c r="W478" s="38"/>
      <c r="X478" s="38"/>
      <c r="Y478" s="38"/>
      <c r="Z478" s="38"/>
    </row>
    <row r="479" ht="15.75" customHeight="1">
      <c r="A479" s="38">
        <v>2016.0</v>
      </c>
      <c r="B479" s="38">
        <v>3290.0</v>
      </c>
      <c r="C479" s="38">
        <v>37912.0</v>
      </c>
      <c r="D479" s="57" t="s">
        <v>99</v>
      </c>
      <c r="E479" s="38" t="s">
        <v>131</v>
      </c>
      <c r="F479" s="38">
        <v>6.0</v>
      </c>
      <c r="G479" s="38"/>
      <c r="H479" s="38" t="s">
        <v>819</v>
      </c>
      <c r="I479" s="40">
        <v>42532.395833333336</v>
      </c>
      <c r="J479" s="38" t="s">
        <v>21</v>
      </c>
      <c r="K479" s="38">
        <v>76.0</v>
      </c>
      <c r="L479" s="38">
        <v>4820.0</v>
      </c>
      <c r="M479" s="38" t="s">
        <v>23</v>
      </c>
      <c r="N479" s="38" t="s">
        <v>23</v>
      </c>
      <c r="O479" s="38" t="s">
        <v>821</v>
      </c>
      <c r="P479" s="38">
        <v>34197.0</v>
      </c>
      <c r="Q479" s="38"/>
      <c r="R479" s="38">
        <v>40.0</v>
      </c>
      <c r="S479" s="38"/>
      <c r="T479" s="38">
        <v>2.0</v>
      </c>
      <c r="U479" s="38"/>
      <c r="V479" s="38" t="s">
        <v>1257</v>
      </c>
      <c r="W479" s="38"/>
      <c r="X479" s="38"/>
      <c r="Y479" s="38"/>
      <c r="Z479" s="38"/>
    </row>
    <row r="480" ht="15.75" customHeight="1">
      <c r="A480" s="38">
        <v>2016.0</v>
      </c>
      <c r="B480" s="38">
        <v>3291.0</v>
      </c>
      <c r="C480" s="38">
        <v>18204.0</v>
      </c>
      <c r="D480" s="57" t="s">
        <v>99</v>
      </c>
      <c r="E480" s="38" t="s">
        <v>131</v>
      </c>
      <c r="F480" s="38">
        <v>6.0</v>
      </c>
      <c r="G480" s="38"/>
      <c r="H480" s="38" t="s">
        <v>819</v>
      </c>
      <c r="I480" s="40">
        <v>42532.395833333336</v>
      </c>
      <c r="J480" s="38" t="s">
        <v>21</v>
      </c>
      <c r="K480" s="38">
        <v>78.0</v>
      </c>
      <c r="L480" s="38">
        <v>5500.0</v>
      </c>
      <c r="M480" s="38" t="s">
        <v>23</v>
      </c>
      <c r="N480" s="38" t="s">
        <v>23</v>
      </c>
      <c r="O480" s="38" t="s">
        <v>35</v>
      </c>
      <c r="P480" s="38">
        <v>34198.0</v>
      </c>
      <c r="Q480" s="38"/>
      <c r="R480" s="38">
        <v>40.0</v>
      </c>
      <c r="S480" s="38"/>
      <c r="T480" s="38">
        <v>2.0</v>
      </c>
      <c r="U480" s="38"/>
      <c r="V480" s="38" t="s">
        <v>1257</v>
      </c>
      <c r="W480" s="38"/>
      <c r="X480" s="38"/>
      <c r="Y480" s="38"/>
      <c r="Z480" s="38"/>
    </row>
    <row r="481" ht="15.75" customHeight="1">
      <c r="A481" s="38">
        <v>2016.0</v>
      </c>
      <c r="B481" s="38">
        <v>3293.0</v>
      </c>
      <c r="C481" s="38">
        <v>154447.0</v>
      </c>
      <c r="D481" s="57" t="s">
        <v>99</v>
      </c>
      <c r="E481" s="38" t="s">
        <v>131</v>
      </c>
      <c r="F481" s="38">
        <v>6.0</v>
      </c>
      <c r="G481" s="38"/>
      <c r="H481" s="38" t="s">
        <v>819</v>
      </c>
      <c r="I481" s="40">
        <v>42532.5</v>
      </c>
      <c r="J481" s="38" t="s">
        <v>21</v>
      </c>
      <c r="K481" s="38">
        <v>75.0</v>
      </c>
      <c r="L481" s="38">
        <v>5090.0</v>
      </c>
      <c r="M481" s="38" t="s">
        <v>23</v>
      </c>
      <c r="N481" s="38" t="s">
        <v>23</v>
      </c>
      <c r="O481" s="38" t="s">
        <v>35</v>
      </c>
      <c r="P481" s="38">
        <v>34200.0</v>
      </c>
      <c r="Q481" s="38"/>
      <c r="R481" s="38">
        <v>39.0</v>
      </c>
      <c r="S481" s="38"/>
      <c r="T481" s="38">
        <v>2.0</v>
      </c>
      <c r="U481" s="38"/>
      <c r="V481" s="38" t="s">
        <v>1257</v>
      </c>
      <c r="W481" s="38"/>
      <c r="X481" s="38"/>
      <c r="Y481" s="38"/>
      <c r="Z481" s="38"/>
    </row>
    <row r="482" ht="15.75" customHeight="1">
      <c r="A482" s="38">
        <v>2016.0</v>
      </c>
      <c r="B482" s="38">
        <v>3295.0</v>
      </c>
      <c r="C482" s="38">
        <v>80023.0</v>
      </c>
      <c r="D482" s="57" t="s">
        <v>99</v>
      </c>
      <c r="E482" s="38" t="s">
        <v>131</v>
      </c>
      <c r="F482" s="38">
        <v>6.0</v>
      </c>
      <c r="G482" s="38"/>
      <c r="H482" s="38" t="s">
        <v>819</v>
      </c>
      <c r="I482" s="40">
        <v>42532.520833333336</v>
      </c>
      <c r="J482" s="38" t="s">
        <v>21</v>
      </c>
      <c r="K482" s="38">
        <v>74.0</v>
      </c>
      <c r="L482" s="38">
        <v>4750.0</v>
      </c>
      <c r="M482" s="38" t="s">
        <v>23</v>
      </c>
      <c r="N482" s="38" t="s">
        <v>23</v>
      </c>
      <c r="O482" s="38" t="s">
        <v>35</v>
      </c>
      <c r="P482" s="38">
        <v>34202.0</v>
      </c>
      <c r="Q482" s="38"/>
      <c r="R482" s="38">
        <v>38.0</v>
      </c>
      <c r="S482" s="38"/>
      <c r="T482" s="38">
        <v>2.0</v>
      </c>
      <c r="U482" s="38"/>
      <c r="V482" s="38" t="s">
        <v>1257</v>
      </c>
      <c r="W482" s="38"/>
      <c r="X482" s="38"/>
      <c r="Y482" s="38"/>
      <c r="Z482" s="38"/>
    </row>
    <row r="483" ht="15.75" customHeight="1">
      <c r="A483" s="38">
        <v>2016.0</v>
      </c>
      <c r="B483" s="38">
        <v>3296.0</v>
      </c>
      <c r="C483" s="38">
        <v>138038.0</v>
      </c>
      <c r="D483" s="57" t="s">
        <v>99</v>
      </c>
      <c r="E483" s="38" t="s">
        <v>131</v>
      </c>
      <c r="F483" s="38">
        <v>6.0</v>
      </c>
      <c r="G483" s="38"/>
      <c r="H483" s="38" t="s">
        <v>819</v>
      </c>
      <c r="I483" s="40">
        <v>42532.520833333336</v>
      </c>
      <c r="J483" s="38" t="s">
        <v>21</v>
      </c>
      <c r="K483" s="38">
        <v>76.0</v>
      </c>
      <c r="L483" s="38">
        <v>5125.0</v>
      </c>
      <c r="M483" s="38" t="s">
        <v>23</v>
      </c>
      <c r="N483" s="38" t="s">
        <v>23</v>
      </c>
      <c r="O483" s="38" t="s">
        <v>821</v>
      </c>
      <c r="P483" s="38">
        <v>34203.0</v>
      </c>
      <c r="Q483" s="38"/>
      <c r="R483" s="38">
        <v>39.0</v>
      </c>
      <c r="S483" s="38"/>
      <c r="T483" s="38">
        <v>2.0</v>
      </c>
      <c r="U483" s="38"/>
      <c r="V483" s="38" t="s">
        <v>1257</v>
      </c>
      <c r="W483" s="38"/>
      <c r="X483" s="38"/>
      <c r="Y483" s="38"/>
      <c r="Z483" s="38"/>
    </row>
    <row r="484" ht="15.75" customHeight="1">
      <c r="A484" s="38">
        <v>2016.0</v>
      </c>
      <c r="B484" s="38">
        <v>3297.0</v>
      </c>
      <c r="C484" s="38">
        <v>49465.0</v>
      </c>
      <c r="D484" s="57" t="s">
        <v>99</v>
      </c>
      <c r="E484" s="38" t="s">
        <v>131</v>
      </c>
      <c r="F484" s="38">
        <v>6.0</v>
      </c>
      <c r="G484" s="38"/>
      <c r="H484" s="38" t="s">
        <v>819</v>
      </c>
      <c r="I484" s="40">
        <v>42532.625</v>
      </c>
      <c r="J484" s="38" t="s">
        <v>21</v>
      </c>
      <c r="K484" s="38">
        <v>56.0</v>
      </c>
      <c r="L484" s="38">
        <v>2025.0</v>
      </c>
      <c r="M484" s="38" t="s">
        <v>23</v>
      </c>
      <c r="N484" s="38" t="s">
        <v>23</v>
      </c>
      <c r="O484" s="38"/>
      <c r="P484" s="38">
        <v>34207.0</v>
      </c>
      <c r="Q484" s="38"/>
      <c r="R484" s="38">
        <v>30.0</v>
      </c>
      <c r="S484" s="38"/>
      <c r="T484" s="38"/>
      <c r="U484" s="38"/>
      <c r="V484" s="38" t="s">
        <v>1257</v>
      </c>
      <c r="W484" s="38"/>
      <c r="X484" s="38"/>
      <c r="Y484" s="38"/>
      <c r="Z484" s="38"/>
    </row>
    <row r="485" ht="15.75" customHeight="1">
      <c r="A485" s="38">
        <v>2016.0</v>
      </c>
      <c r="B485" s="38">
        <v>4000.0</v>
      </c>
      <c r="C485" s="38">
        <v>105708.0</v>
      </c>
      <c r="D485" s="57" t="s">
        <v>99</v>
      </c>
      <c r="E485" s="38" t="s">
        <v>131</v>
      </c>
      <c r="F485" s="38">
        <v>6.0</v>
      </c>
      <c r="G485" s="38">
        <v>22.0</v>
      </c>
      <c r="H485" s="38"/>
      <c r="I485" s="40">
        <v>42532.666666666664</v>
      </c>
      <c r="J485" s="38" t="s">
        <v>40</v>
      </c>
      <c r="K485" s="38">
        <v>76.0</v>
      </c>
      <c r="L485" s="38">
        <v>5005.0</v>
      </c>
      <c r="M485" s="38" t="s">
        <v>23</v>
      </c>
      <c r="N485" s="38" t="s">
        <v>23</v>
      </c>
      <c r="O485" s="38"/>
      <c r="P485" s="38">
        <v>34213.0</v>
      </c>
      <c r="Q485" s="38"/>
      <c r="R485" s="38">
        <v>40.0</v>
      </c>
      <c r="S485" s="38"/>
      <c r="T485" s="38"/>
      <c r="U485" s="38" t="s">
        <v>855</v>
      </c>
      <c r="V485" s="38" t="s">
        <v>1257</v>
      </c>
      <c r="W485" s="38"/>
      <c r="X485" s="38"/>
      <c r="Y485" s="38"/>
      <c r="Z485" s="38"/>
    </row>
    <row r="486" ht="15.75" customHeight="1">
      <c r="A486" s="38">
        <v>2016.0</v>
      </c>
      <c r="B486" s="38">
        <v>3298.0</v>
      </c>
      <c r="C486" s="38">
        <v>118314.0</v>
      </c>
      <c r="D486" s="57" t="s">
        <v>99</v>
      </c>
      <c r="E486" s="38" t="s">
        <v>131</v>
      </c>
      <c r="F486" s="38">
        <v>6.0</v>
      </c>
      <c r="G486" s="38"/>
      <c r="H486" s="38" t="s">
        <v>819</v>
      </c>
      <c r="I486" s="40">
        <v>42532.6875</v>
      </c>
      <c r="J486" s="38" t="s">
        <v>21</v>
      </c>
      <c r="K486" s="38">
        <v>74.0</v>
      </c>
      <c r="L486" s="38">
        <v>4660.0</v>
      </c>
      <c r="M486" s="38" t="s">
        <v>23</v>
      </c>
      <c r="N486" s="38" t="s">
        <v>23</v>
      </c>
      <c r="O486" s="38"/>
      <c r="P486" s="38">
        <v>34208.0</v>
      </c>
      <c r="Q486" s="38"/>
      <c r="R486" s="38">
        <v>39.0</v>
      </c>
      <c r="S486" s="38"/>
      <c r="T486" s="38"/>
      <c r="U486" s="38"/>
      <c r="V486" s="38" t="s">
        <v>1257</v>
      </c>
      <c r="W486" s="38"/>
      <c r="X486" s="38"/>
      <c r="Y486" s="38"/>
      <c r="Z486" s="38"/>
    </row>
    <row r="487" ht="15.75" customHeight="1">
      <c r="A487" s="38">
        <v>2016.0</v>
      </c>
      <c r="B487" s="38">
        <v>4001.0</v>
      </c>
      <c r="C487" s="38">
        <v>72166.0</v>
      </c>
      <c r="D487" s="57" t="s">
        <v>99</v>
      </c>
      <c r="E487" s="38" t="s">
        <v>131</v>
      </c>
      <c r="F487" s="38">
        <v>6.0</v>
      </c>
      <c r="G487" s="38"/>
      <c r="H487" s="38" t="s">
        <v>819</v>
      </c>
      <c r="I487" s="40">
        <v>42532.791666666664</v>
      </c>
      <c r="J487" s="38" t="s">
        <v>21</v>
      </c>
      <c r="K487" s="38">
        <v>80.0</v>
      </c>
      <c r="L487" s="38">
        <v>5045.0</v>
      </c>
      <c r="M487" s="38" t="s">
        <v>23</v>
      </c>
      <c r="N487" s="38" t="s">
        <v>23</v>
      </c>
      <c r="O487" s="38"/>
      <c r="P487" s="38">
        <v>34215.0</v>
      </c>
      <c r="Q487" s="38"/>
      <c r="R487" s="38">
        <v>43.0</v>
      </c>
      <c r="S487" s="38"/>
      <c r="T487" s="38"/>
      <c r="U487" s="38"/>
      <c r="V487" s="38" t="s">
        <v>1257</v>
      </c>
      <c r="W487" s="38"/>
      <c r="X487" s="38"/>
      <c r="Y487" s="38"/>
      <c r="Z487" s="38"/>
    </row>
    <row r="488" ht="15.75" customHeight="1">
      <c r="A488" s="38">
        <v>2016.0</v>
      </c>
      <c r="B488" s="38">
        <v>4012.0</v>
      </c>
      <c r="C488" s="38">
        <v>47708.0</v>
      </c>
      <c r="D488" s="57" t="s">
        <v>99</v>
      </c>
      <c r="E488" s="38" t="s">
        <v>131</v>
      </c>
      <c r="F488" s="38">
        <v>6.0</v>
      </c>
      <c r="G488" s="38"/>
      <c r="H488" s="38" t="s">
        <v>857</v>
      </c>
      <c r="I488" s="40">
        <v>42533.291666666664</v>
      </c>
      <c r="J488" s="38" t="s">
        <v>21</v>
      </c>
      <c r="K488" s="38">
        <v>76.0</v>
      </c>
      <c r="L488" s="38">
        <v>4820.0</v>
      </c>
      <c r="M488" s="38" t="s">
        <v>23</v>
      </c>
      <c r="N488" s="38" t="s">
        <v>23</v>
      </c>
      <c r="O488" s="38" t="s">
        <v>814</v>
      </c>
      <c r="P488" s="38">
        <v>34240.0</v>
      </c>
      <c r="Q488" s="38"/>
      <c r="R488" s="38">
        <v>39.0</v>
      </c>
      <c r="S488" s="38"/>
      <c r="T488" s="38"/>
      <c r="U488" s="38"/>
      <c r="V488" s="38" t="s">
        <v>1259</v>
      </c>
      <c r="W488" s="38"/>
      <c r="X488" s="38"/>
      <c r="Y488" s="38"/>
      <c r="Z488" s="38"/>
    </row>
    <row r="489" ht="15.75" customHeight="1">
      <c r="A489" s="38">
        <v>2016.0</v>
      </c>
      <c r="B489" s="38">
        <v>4011.0</v>
      </c>
      <c r="C489" s="38">
        <v>135988.0</v>
      </c>
      <c r="D489" s="57" t="s">
        <v>99</v>
      </c>
      <c r="E489" s="38" t="s">
        <v>131</v>
      </c>
      <c r="F489" s="38">
        <v>6.0</v>
      </c>
      <c r="G489" s="38"/>
      <c r="H489" s="38" t="s">
        <v>857</v>
      </c>
      <c r="I489" s="40">
        <v>42533.29861111111</v>
      </c>
      <c r="J489" s="38" t="s">
        <v>21</v>
      </c>
      <c r="K489" s="38">
        <v>78.0</v>
      </c>
      <c r="L489" s="38">
        <v>4540.0</v>
      </c>
      <c r="M489" s="38" t="s">
        <v>23</v>
      </c>
      <c r="N489" s="38" t="s">
        <v>23</v>
      </c>
      <c r="O489" s="38" t="s">
        <v>814</v>
      </c>
      <c r="P489" s="38">
        <v>34237.0</v>
      </c>
      <c r="Q489" s="38"/>
      <c r="R489" s="38">
        <v>38.0</v>
      </c>
      <c r="S489" s="38"/>
      <c r="T489" s="38"/>
      <c r="U489" s="38"/>
      <c r="V489" s="38" t="s">
        <v>1259</v>
      </c>
      <c r="W489" s="38"/>
      <c r="X489" s="38"/>
      <c r="Y489" s="38"/>
      <c r="Z489" s="38"/>
    </row>
    <row r="490" ht="15.75" customHeight="1">
      <c r="A490" s="38">
        <v>2016.0</v>
      </c>
      <c r="B490" s="38">
        <v>4003.0</v>
      </c>
      <c r="C490" s="38">
        <v>15167.0</v>
      </c>
      <c r="D490" s="57" t="s">
        <v>99</v>
      </c>
      <c r="E490" s="38" t="s">
        <v>131</v>
      </c>
      <c r="F490" s="38">
        <v>6.0</v>
      </c>
      <c r="G490" s="38"/>
      <c r="H490" s="38" t="s">
        <v>819</v>
      </c>
      <c r="I490" s="40">
        <v>42533.3125</v>
      </c>
      <c r="J490" s="38" t="s">
        <v>21</v>
      </c>
      <c r="K490" s="38">
        <v>73.0</v>
      </c>
      <c r="L490" s="38">
        <v>4560.0</v>
      </c>
      <c r="M490" s="38" t="s">
        <v>23</v>
      </c>
      <c r="N490" s="38" t="s">
        <v>23</v>
      </c>
      <c r="O490" s="38" t="s">
        <v>821</v>
      </c>
      <c r="P490" s="38">
        <v>34223.0</v>
      </c>
      <c r="Q490" s="38"/>
      <c r="R490" s="38">
        <v>37.0</v>
      </c>
      <c r="S490" s="38">
        <v>2.0</v>
      </c>
      <c r="T490" s="38">
        <v>2.0</v>
      </c>
      <c r="U490" s="38"/>
      <c r="V490" s="38" t="s">
        <v>1259</v>
      </c>
      <c r="W490" s="38"/>
      <c r="X490" s="38"/>
      <c r="Y490" s="38"/>
      <c r="Z490" s="38"/>
    </row>
    <row r="491" ht="15.75" customHeight="1">
      <c r="A491" s="38">
        <v>2016.0</v>
      </c>
      <c r="B491" s="38">
        <v>4004.0</v>
      </c>
      <c r="C491" s="38">
        <v>165156.0</v>
      </c>
      <c r="D491" s="57" t="s">
        <v>99</v>
      </c>
      <c r="E491" s="38" t="s">
        <v>131</v>
      </c>
      <c r="F491" s="38">
        <v>6.0</v>
      </c>
      <c r="G491" s="38"/>
      <c r="H491" s="38" t="s">
        <v>819</v>
      </c>
      <c r="I491" s="40">
        <v>42533.416666666664</v>
      </c>
      <c r="J491" s="38" t="s">
        <v>21</v>
      </c>
      <c r="K491" s="38">
        <v>71.0</v>
      </c>
      <c r="L491" s="38">
        <v>3855.0</v>
      </c>
      <c r="M491" s="38" t="s">
        <v>23</v>
      </c>
      <c r="N491" s="38" t="s">
        <v>23</v>
      </c>
      <c r="O491" s="38" t="s">
        <v>814</v>
      </c>
      <c r="P491" s="38">
        <v>34224.0</v>
      </c>
      <c r="Q491" s="38"/>
      <c r="R491" s="38">
        <v>35.0</v>
      </c>
      <c r="S491" s="38">
        <v>2.0</v>
      </c>
      <c r="T491" s="38">
        <v>2.0</v>
      </c>
      <c r="U491" s="38"/>
      <c r="V491" s="38" t="s">
        <v>1259</v>
      </c>
      <c r="W491" s="38"/>
      <c r="X491" s="38"/>
      <c r="Y491" s="38"/>
      <c r="Z491" s="38"/>
    </row>
    <row r="492" ht="15.75" customHeight="1">
      <c r="A492" s="38">
        <v>2016.0</v>
      </c>
      <c r="B492" s="38">
        <v>4002.0</v>
      </c>
      <c r="C492" s="38">
        <v>37976.0</v>
      </c>
      <c r="D492" s="57" t="s">
        <v>99</v>
      </c>
      <c r="E492" s="38" t="s">
        <v>131</v>
      </c>
      <c r="F492" s="38">
        <v>6.0</v>
      </c>
      <c r="G492" s="38"/>
      <c r="H492" s="38" t="s">
        <v>819</v>
      </c>
      <c r="I492" s="40">
        <v>42533.416666666664</v>
      </c>
      <c r="J492" s="38" t="s">
        <v>21</v>
      </c>
      <c r="K492" s="38">
        <v>76.0</v>
      </c>
      <c r="L492" s="38">
        <v>5510.0</v>
      </c>
      <c r="M492" s="38" t="s">
        <v>23</v>
      </c>
      <c r="N492" s="38" t="s">
        <v>23</v>
      </c>
      <c r="O492" s="38" t="s">
        <v>821</v>
      </c>
      <c r="P492" s="38">
        <v>34222.0</v>
      </c>
      <c r="Q492" s="38"/>
      <c r="R492" s="38">
        <v>39.0</v>
      </c>
      <c r="S492" s="38">
        <v>2.0</v>
      </c>
      <c r="T492" s="38">
        <v>2.0</v>
      </c>
      <c r="U492" s="38"/>
      <c r="V492" s="38" t="s">
        <v>1259</v>
      </c>
      <c r="W492" s="38"/>
      <c r="X492" s="38"/>
      <c r="Y492" s="38"/>
      <c r="Z492" s="38"/>
    </row>
    <row r="493" ht="15.75" customHeight="1">
      <c r="A493" s="38">
        <v>2016.0</v>
      </c>
      <c r="B493" s="38">
        <v>4006.0</v>
      </c>
      <c r="C493" s="38">
        <v>103873.0</v>
      </c>
      <c r="D493" s="57" t="s">
        <v>99</v>
      </c>
      <c r="E493" s="38" t="s">
        <v>131</v>
      </c>
      <c r="F493" s="38">
        <v>6.0</v>
      </c>
      <c r="G493" s="38"/>
      <c r="H493" s="38" t="s">
        <v>819</v>
      </c>
      <c r="I493" s="40">
        <v>42533.416666666664</v>
      </c>
      <c r="J493" s="38" t="s">
        <v>21</v>
      </c>
      <c r="K493" s="38">
        <v>76.0</v>
      </c>
      <c r="L493" s="38">
        <v>5000.0</v>
      </c>
      <c r="M493" s="38" t="s">
        <v>23</v>
      </c>
      <c r="N493" s="38" t="s">
        <v>23</v>
      </c>
      <c r="O493" s="38" t="s">
        <v>821</v>
      </c>
      <c r="P493" s="38">
        <v>34227.0</v>
      </c>
      <c r="Q493" s="38"/>
      <c r="R493" s="38">
        <v>39.0</v>
      </c>
      <c r="S493" s="38">
        <v>2.0</v>
      </c>
      <c r="T493" s="38">
        <v>2.0</v>
      </c>
      <c r="U493" s="38"/>
      <c r="V493" s="38" t="s">
        <v>1259</v>
      </c>
      <c r="W493" s="38"/>
      <c r="X493" s="38"/>
      <c r="Y493" s="38"/>
      <c r="Z493" s="38"/>
    </row>
    <row r="494" ht="15.75" customHeight="1">
      <c r="A494" s="38">
        <v>2016.0</v>
      </c>
      <c r="B494" s="38">
        <v>4005.0</v>
      </c>
      <c r="C494" s="38">
        <v>23539.0</v>
      </c>
      <c r="D494" s="57" t="s">
        <v>99</v>
      </c>
      <c r="E494" s="38" t="s">
        <v>131</v>
      </c>
      <c r="F494" s="38">
        <v>6.0</v>
      </c>
      <c r="G494" s="38"/>
      <c r="H494" s="38" t="s">
        <v>819</v>
      </c>
      <c r="I494" s="40">
        <v>42533.5</v>
      </c>
      <c r="J494" s="38" t="s">
        <v>21</v>
      </c>
      <c r="K494" s="38">
        <v>86.0</v>
      </c>
      <c r="L494" s="38">
        <v>7200.0</v>
      </c>
      <c r="M494" s="38" t="s">
        <v>23</v>
      </c>
      <c r="N494" s="38" t="s">
        <v>23</v>
      </c>
      <c r="O494" s="38" t="s">
        <v>821</v>
      </c>
      <c r="P494" s="38">
        <v>34226.0</v>
      </c>
      <c r="Q494" s="38"/>
      <c r="R494" s="38">
        <v>43.0</v>
      </c>
      <c r="S494" s="38">
        <v>2.0</v>
      </c>
      <c r="T494" s="38">
        <v>2.0</v>
      </c>
      <c r="U494" s="38"/>
      <c r="V494" s="38" t="s">
        <v>1259</v>
      </c>
      <c r="W494" s="38"/>
      <c r="X494" s="38"/>
      <c r="Y494" s="38"/>
      <c r="Z494" s="38"/>
    </row>
    <row r="495" ht="15.75" customHeight="1">
      <c r="A495" s="38">
        <v>2016.0</v>
      </c>
      <c r="B495" s="38">
        <v>4007.0</v>
      </c>
      <c r="C495" s="38">
        <v>85167.0</v>
      </c>
      <c r="D495" s="57" t="s">
        <v>99</v>
      </c>
      <c r="E495" s="38" t="s">
        <v>131</v>
      </c>
      <c r="F495" s="38">
        <v>6.0</v>
      </c>
      <c r="G495" s="38"/>
      <c r="H495" s="38" t="s">
        <v>819</v>
      </c>
      <c r="I495" s="40">
        <v>42533.541666666664</v>
      </c>
      <c r="J495" s="38" t="s">
        <v>21</v>
      </c>
      <c r="K495" s="38">
        <v>73.0</v>
      </c>
      <c r="L495" s="38">
        <v>4700.0</v>
      </c>
      <c r="M495" s="38" t="s">
        <v>23</v>
      </c>
      <c r="N495" s="38" t="s">
        <v>23</v>
      </c>
      <c r="O495" s="38" t="s">
        <v>40</v>
      </c>
      <c r="P495" s="38">
        <v>34229.0</v>
      </c>
      <c r="Q495" s="38"/>
      <c r="R495" s="38">
        <v>37.0</v>
      </c>
      <c r="S495" s="38">
        <v>2.0</v>
      </c>
      <c r="T495" s="38">
        <v>2.0</v>
      </c>
      <c r="U495" s="38"/>
      <c r="V495" s="38" t="s">
        <v>1259</v>
      </c>
      <c r="W495" s="38"/>
      <c r="X495" s="38"/>
      <c r="Y495" s="38"/>
      <c r="Z495" s="38"/>
    </row>
    <row r="496" ht="15.75" customHeight="1">
      <c r="A496" s="38">
        <v>2016.0</v>
      </c>
      <c r="B496" s="38">
        <v>4010.0</v>
      </c>
      <c r="C496" s="38">
        <v>147293.0</v>
      </c>
      <c r="D496" s="57" t="s">
        <v>99</v>
      </c>
      <c r="E496" s="38" t="s">
        <v>131</v>
      </c>
      <c r="F496" s="38">
        <v>6.0</v>
      </c>
      <c r="G496" s="38"/>
      <c r="H496" s="38" t="s">
        <v>857</v>
      </c>
      <c r="I496" s="40">
        <v>42533.6875</v>
      </c>
      <c r="J496" s="38" t="s">
        <v>21</v>
      </c>
      <c r="K496" s="38">
        <v>56.0</v>
      </c>
      <c r="L496" s="38">
        <v>1735.0</v>
      </c>
      <c r="M496" s="38" t="s">
        <v>23</v>
      </c>
      <c r="N496" s="38" t="s">
        <v>23</v>
      </c>
      <c r="O496" s="38" t="s">
        <v>814</v>
      </c>
      <c r="P496" s="38">
        <v>34236.0</v>
      </c>
      <c r="Q496" s="38"/>
      <c r="R496" s="38">
        <v>29.0</v>
      </c>
      <c r="S496" s="38"/>
      <c r="T496" s="38"/>
      <c r="U496" s="38"/>
      <c r="V496" s="38" t="s">
        <v>1259</v>
      </c>
      <c r="W496" s="38"/>
      <c r="X496" s="38"/>
      <c r="Y496" s="38"/>
      <c r="Z496" s="38"/>
    </row>
    <row r="497" ht="15.75" customHeight="1">
      <c r="A497" s="38">
        <v>2016.0</v>
      </c>
      <c r="B497" s="38">
        <v>4008.0</v>
      </c>
      <c r="C497" s="38">
        <v>66353.0</v>
      </c>
      <c r="D497" s="57" t="s">
        <v>99</v>
      </c>
      <c r="E497" s="38" t="s">
        <v>131</v>
      </c>
      <c r="F497" s="38">
        <v>6.0</v>
      </c>
      <c r="G497" s="38"/>
      <c r="H497" s="38" t="s">
        <v>857</v>
      </c>
      <c r="I497" s="40">
        <v>42533.6875</v>
      </c>
      <c r="J497" s="38" t="s">
        <v>21</v>
      </c>
      <c r="K497" s="38">
        <v>76.0</v>
      </c>
      <c r="L497" s="38">
        <v>5285.0</v>
      </c>
      <c r="M497" s="38" t="s">
        <v>23</v>
      </c>
      <c r="N497" s="38" t="s">
        <v>23</v>
      </c>
      <c r="O497" s="38" t="s">
        <v>814</v>
      </c>
      <c r="P497" s="38">
        <v>34232.0</v>
      </c>
      <c r="Q497" s="38"/>
      <c r="R497" s="38">
        <v>39.0</v>
      </c>
      <c r="S497" s="38"/>
      <c r="T497" s="38"/>
      <c r="U497" s="38"/>
      <c r="V497" s="38" t="s">
        <v>1259</v>
      </c>
      <c r="W497" s="38"/>
      <c r="X497" s="38"/>
      <c r="Y497" s="38"/>
      <c r="Z497" s="38"/>
    </row>
    <row r="498" ht="15.75" customHeight="1">
      <c r="A498" s="38">
        <v>2016.0</v>
      </c>
      <c r="B498" s="38">
        <v>4009.0</v>
      </c>
      <c r="C498" s="38">
        <v>42874.0</v>
      </c>
      <c r="D498" s="57" t="s">
        <v>99</v>
      </c>
      <c r="E498" s="38" t="s">
        <v>131</v>
      </c>
      <c r="F498" s="38">
        <v>6.0</v>
      </c>
      <c r="G498" s="38"/>
      <c r="H498" s="38" t="s">
        <v>857</v>
      </c>
      <c r="I498" s="40">
        <v>42533.729166666664</v>
      </c>
      <c r="J498" s="38" t="s">
        <v>21</v>
      </c>
      <c r="K498" s="38">
        <v>74.0</v>
      </c>
      <c r="L498" s="38">
        <v>4850.0</v>
      </c>
      <c r="M498" s="38" t="s">
        <v>23</v>
      </c>
      <c r="N498" s="38" t="s">
        <v>35</v>
      </c>
      <c r="O498" s="38" t="s">
        <v>35</v>
      </c>
      <c r="P498" s="38">
        <v>34234.0</v>
      </c>
      <c r="Q498" s="38"/>
      <c r="R498" s="38">
        <v>39.0</v>
      </c>
      <c r="S498" s="38"/>
      <c r="T498" s="38"/>
      <c r="U498" s="38"/>
      <c r="V498" s="38" t="s">
        <v>1259</v>
      </c>
      <c r="W498" s="38"/>
      <c r="X498" s="38"/>
      <c r="Y498" s="38"/>
      <c r="Z498" s="38"/>
    </row>
    <row r="499" ht="15.75" customHeight="1">
      <c r="A499" s="38">
        <v>2016.0</v>
      </c>
      <c r="B499" s="38">
        <v>4013.0</v>
      </c>
      <c r="C499" s="38">
        <v>37912.0</v>
      </c>
      <c r="D499" s="57" t="s">
        <v>99</v>
      </c>
      <c r="E499" s="38" t="s">
        <v>131</v>
      </c>
      <c r="F499" s="38">
        <v>6.0</v>
      </c>
      <c r="G499" s="38"/>
      <c r="H499" s="38" t="s">
        <v>857</v>
      </c>
      <c r="I499" s="40">
        <v>42533.791666666664</v>
      </c>
      <c r="J499" s="38" t="s">
        <v>21</v>
      </c>
      <c r="K499" s="38">
        <v>79.0</v>
      </c>
      <c r="L499" s="38">
        <v>5415.0</v>
      </c>
      <c r="M499" s="38" t="s">
        <v>816</v>
      </c>
      <c r="N499" s="38" t="s">
        <v>23</v>
      </c>
      <c r="O499" s="38" t="s">
        <v>814</v>
      </c>
      <c r="P499" s="38">
        <v>34244.0</v>
      </c>
      <c r="Q499" s="38"/>
      <c r="R499" s="38">
        <v>40.0</v>
      </c>
      <c r="S499" s="38"/>
      <c r="T499" s="38"/>
      <c r="U499" s="38"/>
      <c r="V499" s="38" t="s">
        <v>1259</v>
      </c>
      <c r="W499" s="38"/>
      <c r="X499" s="38"/>
      <c r="Y499" s="38"/>
      <c r="Z499" s="38"/>
    </row>
    <row r="500" ht="15.75" customHeight="1">
      <c r="A500" s="38">
        <v>2016.0</v>
      </c>
      <c r="B500" s="38">
        <v>4014.0</v>
      </c>
      <c r="C500" s="38">
        <v>74034.0</v>
      </c>
      <c r="D500" s="57" t="s">
        <v>99</v>
      </c>
      <c r="E500" s="38" t="s">
        <v>131</v>
      </c>
      <c r="F500" s="38">
        <v>6.0</v>
      </c>
      <c r="G500" s="38"/>
      <c r="H500" s="38" t="s">
        <v>857</v>
      </c>
      <c r="I500" s="40">
        <v>42533.833333333336</v>
      </c>
      <c r="J500" s="38" t="s">
        <v>21</v>
      </c>
      <c r="K500" s="38">
        <v>77.0</v>
      </c>
      <c r="L500" s="38">
        <v>5125.0</v>
      </c>
      <c r="M500" s="38" t="s">
        <v>23</v>
      </c>
      <c r="N500" s="38" t="s">
        <v>23</v>
      </c>
      <c r="O500" s="38" t="s">
        <v>814</v>
      </c>
      <c r="P500" s="38">
        <v>34246.0</v>
      </c>
      <c r="Q500" s="38"/>
      <c r="R500" s="38">
        <v>39.0</v>
      </c>
      <c r="S500" s="38"/>
      <c r="T500" s="38"/>
      <c r="U500" s="38"/>
      <c r="V500" s="38" t="s">
        <v>1259</v>
      </c>
      <c r="W500" s="38"/>
      <c r="X500" s="38"/>
      <c r="Y500" s="38"/>
      <c r="Z500" s="38"/>
    </row>
    <row r="501" ht="15.75" customHeight="1">
      <c r="A501" s="38">
        <v>2016.0</v>
      </c>
      <c r="B501" s="38">
        <v>4015.0</v>
      </c>
      <c r="C501" s="38">
        <v>39594.0</v>
      </c>
      <c r="D501" s="57" t="s">
        <v>99</v>
      </c>
      <c r="E501" s="38" t="s">
        <v>131</v>
      </c>
      <c r="F501" s="38">
        <v>6.0</v>
      </c>
      <c r="G501" s="38"/>
      <c r="H501" s="38" t="s">
        <v>857</v>
      </c>
      <c r="I501" s="40">
        <v>42533.875</v>
      </c>
      <c r="J501" s="38" t="s">
        <v>21</v>
      </c>
      <c r="K501" s="38">
        <v>80.0</v>
      </c>
      <c r="L501" s="38">
        <v>6035.0</v>
      </c>
      <c r="M501" s="38" t="s">
        <v>23</v>
      </c>
      <c r="N501" s="38" t="s">
        <v>23</v>
      </c>
      <c r="O501" s="38" t="s">
        <v>814</v>
      </c>
      <c r="P501" s="38">
        <v>34248.0</v>
      </c>
      <c r="Q501" s="38"/>
      <c r="R501" s="38">
        <v>42.0</v>
      </c>
      <c r="S501" s="38"/>
      <c r="T501" s="38"/>
      <c r="U501" s="38"/>
      <c r="V501" s="38" t="s">
        <v>1259</v>
      </c>
      <c r="W501" s="38"/>
      <c r="X501" s="38"/>
      <c r="Y501" s="38"/>
      <c r="Z501" s="38"/>
    </row>
    <row r="502" ht="15.75" customHeight="1">
      <c r="A502" s="38">
        <v>2016.0</v>
      </c>
      <c r="B502" s="38">
        <v>4017.0</v>
      </c>
      <c r="C502" s="38">
        <v>175557.0</v>
      </c>
      <c r="D502" s="57" t="s">
        <v>99</v>
      </c>
      <c r="E502" s="38" t="s">
        <v>131</v>
      </c>
      <c r="F502" s="38">
        <v>6.0</v>
      </c>
      <c r="G502" s="38">
        <v>127.0</v>
      </c>
      <c r="H502" s="38"/>
      <c r="I502" s="39">
        <v>42535.0</v>
      </c>
      <c r="J502" s="38" t="s">
        <v>40</v>
      </c>
      <c r="K502" s="38">
        <v>80.0</v>
      </c>
      <c r="L502" s="38">
        <v>6400.0</v>
      </c>
      <c r="M502" s="38" t="s">
        <v>23</v>
      </c>
      <c r="N502" s="38" t="s">
        <v>23</v>
      </c>
      <c r="O502" s="38"/>
      <c r="P502" s="38">
        <v>34250.0</v>
      </c>
      <c r="Q502" s="38"/>
      <c r="R502" s="38">
        <v>47.0</v>
      </c>
      <c r="S502" s="38"/>
      <c r="T502" s="38"/>
      <c r="U502" s="38" t="s">
        <v>109</v>
      </c>
      <c r="V502" s="38" t="s">
        <v>1260</v>
      </c>
      <c r="W502" s="38"/>
      <c r="X502" s="38"/>
      <c r="Y502" s="38"/>
      <c r="Z502" s="38"/>
    </row>
    <row r="503" ht="15.75" customHeight="1">
      <c r="A503" s="38">
        <v>2016.0</v>
      </c>
      <c r="B503" s="38">
        <v>4019.0</v>
      </c>
      <c r="C503" s="38">
        <v>222295.0</v>
      </c>
      <c r="D503" s="57" t="s">
        <v>99</v>
      </c>
      <c r="E503" s="38" t="s">
        <v>131</v>
      </c>
      <c r="F503" s="38">
        <v>6.0</v>
      </c>
      <c r="G503" s="38">
        <v>26.0</v>
      </c>
      <c r="H503" s="38"/>
      <c r="I503" s="40">
        <v>42535.395833333336</v>
      </c>
      <c r="J503" s="38" t="s">
        <v>40</v>
      </c>
      <c r="K503" s="38">
        <v>76.0</v>
      </c>
      <c r="L503" s="38">
        <v>4900.0</v>
      </c>
      <c r="M503" s="38" t="s">
        <v>23</v>
      </c>
      <c r="N503" s="38" t="s">
        <v>23</v>
      </c>
      <c r="O503" s="38"/>
      <c r="P503" s="38">
        <v>34253.0</v>
      </c>
      <c r="Q503" s="38"/>
      <c r="R503" s="38">
        <v>39.0</v>
      </c>
      <c r="S503" s="38"/>
      <c r="T503" s="38"/>
      <c r="U503" s="38" t="s">
        <v>1306</v>
      </c>
      <c r="V503" s="38" t="s">
        <v>1260</v>
      </c>
      <c r="W503" s="38"/>
      <c r="X503" s="38"/>
      <c r="Y503" s="38"/>
      <c r="Z503" s="38"/>
    </row>
    <row r="504" ht="15.75" customHeight="1">
      <c r="A504" s="38">
        <v>2016.0</v>
      </c>
      <c r="B504" s="38">
        <v>4018.0</v>
      </c>
      <c r="C504" s="38">
        <v>24556.0</v>
      </c>
      <c r="D504" s="57" t="s">
        <v>99</v>
      </c>
      <c r="E504" s="38" t="s">
        <v>131</v>
      </c>
      <c r="F504" s="38">
        <v>6.0</v>
      </c>
      <c r="G504" s="38">
        <v>115.0</v>
      </c>
      <c r="H504" s="38"/>
      <c r="I504" s="40">
        <v>42535.416666666664</v>
      </c>
      <c r="J504" s="38" t="s">
        <v>40</v>
      </c>
      <c r="K504" s="38">
        <v>51.0</v>
      </c>
      <c r="L504" s="38">
        <v>1695.0</v>
      </c>
      <c r="M504" s="38" t="s">
        <v>23</v>
      </c>
      <c r="N504" s="38" t="s">
        <v>23</v>
      </c>
      <c r="O504" s="38"/>
      <c r="P504" s="38">
        <v>34252.0</v>
      </c>
      <c r="Q504" s="38"/>
      <c r="R504" s="38">
        <v>32.0</v>
      </c>
      <c r="S504" s="38"/>
      <c r="T504" s="38"/>
      <c r="U504" s="38" t="s">
        <v>134</v>
      </c>
      <c r="V504" s="38" t="s">
        <v>1260</v>
      </c>
      <c r="W504" s="38"/>
      <c r="X504" s="38"/>
      <c r="Y504" s="38"/>
      <c r="Z504" s="38"/>
    </row>
    <row r="505" ht="15.75" customHeight="1">
      <c r="A505" s="38">
        <v>2016.0</v>
      </c>
      <c r="B505" s="38">
        <v>4016.0</v>
      </c>
      <c r="C505" s="38">
        <v>65385.0</v>
      </c>
      <c r="D505" s="57" t="s">
        <v>99</v>
      </c>
      <c r="E505" s="38" t="s">
        <v>131</v>
      </c>
      <c r="F505" s="38">
        <v>6.0</v>
      </c>
      <c r="G505" s="38"/>
      <c r="H505" s="38" t="s">
        <v>857</v>
      </c>
      <c r="I505" s="40">
        <v>42535.416666666664</v>
      </c>
      <c r="J505" s="38" t="s">
        <v>21</v>
      </c>
      <c r="K505" s="38">
        <v>73.0</v>
      </c>
      <c r="L505" s="38">
        <v>4640.0</v>
      </c>
      <c r="M505" s="38" t="s">
        <v>23</v>
      </c>
      <c r="N505" s="38" t="s">
        <v>23</v>
      </c>
      <c r="O505" s="38"/>
      <c r="P505" s="38">
        <v>34251.0</v>
      </c>
      <c r="Q505" s="38"/>
      <c r="R505" s="38">
        <v>41.0</v>
      </c>
      <c r="S505" s="38"/>
      <c r="T505" s="38"/>
      <c r="U505" s="38"/>
      <c r="V505" s="38" t="s">
        <v>1260</v>
      </c>
      <c r="W505" s="38"/>
      <c r="X505" s="38"/>
      <c r="Y505" s="38"/>
      <c r="Z505" s="38"/>
    </row>
    <row r="506" ht="15.75" customHeight="1">
      <c r="A506" s="38">
        <v>2016.0</v>
      </c>
      <c r="B506" s="38">
        <v>4021.0</v>
      </c>
      <c r="C506" s="38">
        <v>132945.0</v>
      </c>
      <c r="D506" s="57" t="s">
        <v>99</v>
      </c>
      <c r="E506" s="38" t="s">
        <v>131</v>
      </c>
      <c r="F506" s="38">
        <v>6.0</v>
      </c>
      <c r="G506" s="38">
        <v>126.0</v>
      </c>
      <c r="H506" s="38"/>
      <c r="I506" s="40">
        <v>42535.645833333336</v>
      </c>
      <c r="J506" s="38" t="s">
        <v>40</v>
      </c>
      <c r="K506" s="38">
        <v>84.0</v>
      </c>
      <c r="L506" s="38">
        <v>7310.0</v>
      </c>
      <c r="M506" s="38" t="s">
        <v>23</v>
      </c>
      <c r="N506" s="38" t="s">
        <v>23</v>
      </c>
      <c r="O506" s="38" t="s">
        <v>35</v>
      </c>
      <c r="P506" s="38">
        <v>34267.0</v>
      </c>
      <c r="Q506" s="38"/>
      <c r="R506" s="38">
        <v>47.0</v>
      </c>
      <c r="S506" s="38">
        <v>1.0</v>
      </c>
      <c r="T506" s="38">
        <v>3.0</v>
      </c>
      <c r="U506" s="38" t="s">
        <v>1313</v>
      </c>
      <c r="V506" s="38" t="s">
        <v>1260</v>
      </c>
      <c r="W506" s="38"/>
      <c r="X506" s="38"/>
      <c r="Y506" s="38"/>
      <c r="Z506" s="38"/>
    </row>
    <row r="507" ht="15.75" customHeight="1">
      <c r="A507" s="38">
        <v>2016.0</v>
      </c>
      <c r="B507" s="38">
        <v>4020.0</v>
      </c>
      <c r="C507" s="38">
        <v>175983.0</v>
      </c>
      <c r="D507" s="57" t="s">
        <v>99</v>
      </c>
      <c r="E507" s="38" t="s">
        <v>131</v>
      </c>
      <c r="F507" s="38">
        <v>6.0</v>
      </c>
      <c r="G507" s="38">
        <v>126.0</v>
      </c>
      <c r="H507" s="38"/>
      <c r="I507" s="40">
        <v>42535.729166666664</v>
      </c>
      <c r="J507" s="38" t="s">
        <v>40</v>
      </c>
      <c r="K507" s="38">
        <v>53.0</v>
      </c>
      <c r="L507" s="38">
        <v>1575.0</v>
      </c>
      <c r="M507" s="38" t="s">
        <v>23</v>
      </c>
      <c r="N507" s="38" t="s">
        <v>23</v>
      </c>
      <c r="O507" s="38" t="s">
        <v>814</v>
      </c>
      <c r="P507" s="38">
        <v>34255.0</v>
      </c>
      <c r="Q507" s="38"/>
      <c r="R507" s="38">
        <v>27.0</v>
      </c>
      <c r="S507" s="38">
        <v>1.0</v>
      </c>
      <c r="T507" s="38">
        <v>1.0</v>
      </c>
      <c r="U507" s="38" t="s">
        <v>1313</v>
      </c>
      <c r="V507" s="38" t="s">
        <v>1260</v>
      </c>
      <c r="W507" s="38"/>
      <c r="X507" s="38"/>
      <c r="Y507" s="38"/>
      <c r="Z507" s="38"/>
    </row>
    <row r="508" ht="15.75" customHeight="1">
      <c r="A508" s="38">
        <v>2016.0</v>
      </c>
      <c r="B508" s="38">
        <v>4022.0</v>
      </c>
      <c r="C508" s="38">
        <v>221328.0</v>
      </c>
      <c r="D508" s="57" t="s">
        <v>99</v>
      </c>
      <c r="E508" s="38" t="s">
        <v>131</v>
      </c>
      <c r="F508" s="38">
        <v>6.0</v>
      </c>
      <c r="G508" s="38">
        <v>127.0</v>
      </c>
      <c r="H508" s="38"/>
      <c r="I508" s="40">
        <v>42536.416666666664</v>
      </c>
      <c r="J508" s="38" t="s">
        <v>40</v>
      </c>
      <c r="K508" s="38">
        <v>82.0</v>
      </c>
      <c r="L508" s="38">
        <v>6440.0</v>
      </c>
      <c r="M508" s="38" t="s">
        <v>23</v>
      </c>
      <c r="N508" s="38" t="s">
        <v>35</v>
      </c>
      <c r="O508" s="38" t="s">
        <v>814</v>
      </c>
      <c r="P508" s="38">
        <v>34269.0</v>
      </c>
      <c r="Q508" s="38"/>
      <c r="R508" s="38">
        <v>44.0</v>
      </c>
      <c r="S508" s="38"/>
      <c r="T508" s="38"/>
      <c r="U508" s="38" t="s">
        <v>109</v>
      </c>
      <c r="V508" s="38" t="s">
        <v>1261</v>
      </c>
      <c r="W508" s="38"/>
      <c r="X508" s="38"/>
      <c r="Y508" s="38"/>
      <c r="Z508" s="38"/>
    </row>
    <row r="509" ht="15.75" customHeight="1">
      <c r="A509" s="38">
        <v>2016.0</v>
      </c>
      <c r="B509" s="38">
        <v>4023.0</v>
      </c>
      <c r="C509" s="38">
        <v>110455.0</v>
      </c>
      <c r="D509" s="57" t="s">
        <v>99</v>
      </c>
      <c r="E509" s="38" t="s">
        <v>131</v>
      </c>
      <c r="F509" s="38">
        <v>6.0</v>
      </c>
      <c r="G509" s="38">
        <v>127.0</v>
      </c>
      <c r="H509" s="38"/>
      <c r="I509" s="40">
        <v>42536.520833333336</v>
      </c>
      <c r="J509" s="38" t="s">
        <v>40</v>
      </c>
      <c r="K509" s="38">
        <v>76.0</v>
      </c>
      <c r="L509" s="38">
        <v>5245.0</v>
      </c>
      <c r="M509" s="38" t="s">
        <v>23</v>
      </c>
      <c r="N509" s="38" t="s">
        <v>35</v>
      </c>
      <c r="O509" s="38" t="s">
        <v>814</v>
      </c>
      <c r="P509" s="38">
        <v>34270.0</v>
      </c>
      <c r="Q509" s="38"/>
      <c r="R509" s="38">
        <v>41.0</v>
      </c>
      <c r="S509" s="38"/>
      <c r="T509" s="38"/>
      <c r="U509" s="38" t="s">
        <v>109</v>
      </c>
      <c r="V509" s="38" t="s">
        <v>1261</v>
      </c>
      <c r="W509" s="38"/>
      <c r="X509" s="38"/>
      <c r="Y509" s="38"/>
      <c r="Z509" s="38"/>
    </row>
    <row r="510" ht="15.75" customHeight="1">
      <c r="A510" s="38">
        <v>2016.0</v>
      </c>
      <c r="B510" s="38">
        <v>4024.0</v>
      </c>
      <c r="C510" s="38">
        <v>74687.0</v>
      </c>
      <c r="D510" s="57" t="s">
        <v>99</v>
      </c>
      <c r="E510" s="38" t="s">
        <v>131</v>
      </c>
      <c r="F510" s="38">
        <v>6.0</v>
      </c>
      <c r="G510" s="38">
        <v>111.0</v>
      </c>
      <c r="H510" s="38"/>
      <c r="I510" s="40">
        <v>42536.666666666664</v>
      </c>
      <c r="J510" s="38" t="s">
        <v>40</v>
      </c>
      <c r="K510" s="38">
        <v>78.0</v>
      </c>
      <c r="L510" s="38">
        <v>5700.0</v>
      </c>
      <c r="M510" s="38" t="s">
        <v>23</v>
      </c>
      <c r="N510" s="38" t="s">
        <v>23</v>
      </c>
      <c r="O510" s="38" t="s">
        <v>821</v>
      </c>
      <c r="P510" s="38">
        <v>34286.0</v>
      </c>
      <c r="Q510" s="38"/>
      <c r="R510" s="38">
        <v>40.0</v>
      </c>
      <c r="S510" s="38">
        <v>2.0</v>
      </c>
      <c r="T510" s="38">
        <v>2.0</v>
      </c>
      <c r="U510" s="38" t="s">
        <v>136</v>
      </c>
      <c r="V510" s="38" t="s">
        <v>1261</v>
      </c>
      <c r="W510" s="38"/>
      <c r="X510" s="38"/>
      <c r="Y510" s="38"/>
      <c r="Z510" s="38"/>
    </row>
    <row r="511" ht="15.75" customHeight="1">
      <c r="A511" s="38">
        <v>2016.0</v>
      </c>
      <c r="B511" s="38">
        <v>4025.0</v>
      </c>
      <c r="C511" s="38">
        <v>173805.0</v>
      </c>
      <c r="D511" s="57" t="s">
        <v>99</v>
      </c>
      <c r="E511" s="38" t="s">
        <v>131</v>
      </c>
      <c r="F511" s="38">
        <v>6.0</v>
      </c>
      <c r="G511" s="38">
        <v>110.0</v>
      </c>
      <c r="H511" s="38"/>
      <c r="I511" s="40">
        <v>42536.875</v>
      </c>
      <c r="J511" s="38" t="s">
        <v>40</v>
      </c>
      <c r="K511" s="38">
        <v>57.0</v>
      </c>
      <c r="L511" s="38">
        <v>1570.0</v>
      </c>
      <c r="M511" s="38" t="s">
        <v>23</v>
      </c>
      <c r="N511" s="38" t="s">
        <v>23</v>
      </c>
      <c r="O511" s="38" t="s">
        <v>35</v>
      </c>
      <c r="P511" s="38">
        <v>34287.0</v>
      </c>
      <c r="Q511" s="38"/>
      <c r="R511" s="38">
        <v>29.0</v>
      </c>
      <c r="S511" s="38">
        <v>1.0</v>
      </c>
      <c r="T511" s="38">
        <v>1.0</v>
      </c>
      <c r="U511" s="38" t="s">
        <v>146</v>
      </c>
      <c r="V511" s="38" t="s">
        <v>1261</v>
      </c>
      <c r="W511" s="38"/>
      <c r="X511" s="38"/>
      <c r="Y511" s="38"/>
      <c r="Z511" s="38"/>
    </row>
    <row r="512" ht="15.75" customHeight="1">
      <c r="A512" s="38">
        <v>2016.0</v>
      </c>
      <c r="B512" s="38">
        <v>4026.0</v>
      </c>
      <c r="C512" s="38">
        <v>43994.0</v>
      </c>
      <c r="D512" s="57" t="s">
        <v>99</v>
      </c>
      <c r="E512" s="38" t="s">
        <v>131</v>
      </c>
      <c r="F512" s="38">
        <v>6.0</v>
      </c>
      <c r="G512" s="38">
        <v>27.0</v>
      </c>
      <c r="H512" s="38"/>
      <c r="I512" s="40">
        <v>42538.791666666664</v>
      </c>
      <c r="J512" s="38" t="s">
        <v>40</v>
      </c>
      <c r="K512" s="38">
        <v>76.0</v>
      </c>
      <c r="L512" s="38">
        <v>5250.0</v>
      </c>
      <c r="M512" s="38" t="s">
        <v>23</v>
      </c>
      <c r="N512" s="38" t="s">
        <v>35</v>
      </c>
      <c r="O512" s="38" t="s">
        <v>821</v>
      </c>
      <c r="P512" s="38">
        <v>34292.0</v>
      </c>
      <c r="Q512" s="38"/>
      <c r="R512" s="38">
        <v>38.0</v>
      </c>
      <c r="S512" s="38"/>
      <c r="T512" s="38">
        <v>2.0</v>
      </c>
      <c r="U512" s="38" t="s">
        <v>886</v>
      </c>
      <c r="V512" s="38" t="s">
        <v>1316</v>
      </c>
      <c r="W512" s="38"/>
      <c r="X512" s="38"/>
      <c r="Y512" s="38"/>
      <c r="Z512" s="38"/>
    </row>
    <row r="513" ht="15.75" customHeight="1">
      <c r="A513" s="38">
        <v>2016.0</v>
      </c>
      <c r="B513" s="38">
        <v>4028.0</v>
      </c>
      <c r="C513" s="38">
        <v>99047.0</v>
      </c>
      <c r="D513" s="57" t="s">
        <v>99</v>
      </c>
      <c r="E513" s="38" t="s">
        <v>131</v>
      </c>
      <c r="F513" s="38">
        <v>6.0</v>
      </c>
      <c r="G513" s="38"/>
      <c r="H513" s="38" t="s">
        <v>857</v>
      </c>
      <c r="I513" s="40">
        <v>42539.333333333336</v>
      </c>
      <c r="J513" s="38" t="s">
        <v>21</v>
      </c>
      <c r="K513" s="38">
        <v>72.0</v>
      </c>
      <c r="L513" s="38">
        <v>4205.0</v>
      </c>
      <c r="M513" s="38" t="s">
        <v>23</v>
      </c>
      <c r="N513" s="38" t="s">
        <v>35</v>
      </c>
      <c r="O513" s="38" t="s">
        <v>814</v>
      </c>
      <c r="P513" s="38">
        <v>34294.0</v>
      </c>
      <c r="Q513" s="38"/>
      <c r="R513" s="38">
        <v>38.0</v>
      </c>
      <c r="S513" s="38"/>
      <c r="T513" s="38"/>
      <c r="U513" s="38"/>
      <c r="V513" s="38" t="s">
        <v>1317</v>
      </c>
      <c r="W513" s="38"/>
      <c r="X513" s="38"/>
      <c r="Y513" s="38"/>
      <c r="Z513" s="38"/>
    </row>
    <row r="514" ht="15.75" customHeight="1">
      <c r="A514" s="38">
        <v>2016.0</v>
      </c>
      <c r="B514" s="38">
        <v>4029.0</v>
      </c>
      <c r="C514" s="38">
        <v>15498.0</v>
      </c>
      <c r="D514" s="57" t="s">
        <v>99</v>
      </c>
      <c r="E514" s="38" t="s">
        <v>131</v>
      </c>
      <c r="F514" s="38">
        <v>6.0</v>
      </c>
      <c r="G514" s="38"/>
      <c r="H514" s="38" t="s">
        <v>857</v>
      </c>
      <c r="I514" s="40">
        <v>42539.375</v>
      </c>
      <c r="J514" s="38" t="s">
        <v>21</v>
      </c>
      <c r="K514" s="38">
        <v>81.0</v>
      </c>
      <c r="L514" s="38">
        <v>5990.0</v>
      </c>
      <c r="M514" s="38" t="s">
        <v>23</v>
      </c>
      <c r="N514" s="38" t="s">
        <v>35</v>
      </c>
      <c r="O514" s="38" t="s">
        <v>814</v>
      </c>
      <c r="P514" s="38">
        <v>34295.0</v>
      </c>
      <c r="Q514" s="38"/>
      <c r="R514" s="38">
        <v>43.0</v>
      </c>
      <c r="S514" s="38"/>
      <c r="T514" s="38"/>
      <c r="U514" s="38"/>
      <c r="V514" s="38" t="s">
        <v>1317</v>
      </c>
      <c r="W514" s="38"/>
      <c r="X514" s="38"/>
      <c r="Y514" s="38"/>
      <c r="Z514" s="38"/>
    </row>
    <row r="515" ht="15.75" customHeight="1">
      <c r="A515" s="38">
        <v>2016.0</v>
      </c>
      <c r="B515" s="38">
        <v>4027.0</v>
      </c>
      <c r="C515" s="38">
        <v>166759.0</v>
      </c>
      <c r="D515" s="57" t="s">
        <v>99</v>
      </c>
      <c r="E515" s="38" t="s">
        <v>131</v>
      </c>
      <c r="F515" s="38">
        <v>6.0</v>
      </c>
      <c r="G515" s="38"/>
      <c r="H515" s="38" t="s">
        <v>857</v>
      </c>
      <c r="I515" s="40">
        <v>42539.5</v>
      </c>
      <c r="J515" s="38" t="s">
        <v>21</v>
      </c>
      <c r="K515" s="38">
        <v>55.0</v>
      </c>
      <c r="L515" s="38">
        <v>1665.0</v>
      </c>
      <c r="M515" s="38" t="s">
        <v>23</v>
      </c>
      <c r="N515" s="38" t="s">
        <v>35</v>
      </c>
      <c r="O515" s="38" t="s">
        <v>814</v>
      </c>
      <c r="P515" s="38">
        <v>34293.0</v>
      </c>
      <c r="Q515" s="38"/>
      <c r="R515" s="38">
        <v>28.0</v>
      </c>
      <c r="S515" s="38"/>
      <c r="T515" s="38"/>
      <c r="U515" s="38"/>
      <c r="V515" s="38" t="s">
        <v>1317</v>
      </c>
      <c r="W515" s="38"/>
      <c r="X515" s="38"/>
      <c r="Y515" s="38"/>
      <c r="Z515" s="38"/>
    </row>
    <row r="516" ht="15.75" customHeight="1">
      <c r="A516" s="38">
        <v>2016.0</v>
      </c>
      <c r="B516" s="38">
        <v>4030.0</v>
      </c>
      <c r="C516" s="38">
        <v>106287.0</v>
      </c>
      <c r="D516" s="57" t="s">
        <v>99</v>
      </c>
      <c r="E516" s="38" t="s">
        <v>131</v>
      </c>
      <c r="F516" s="38">
        <v>6.0</v>
      </c>
      <c r="G516" s="38"/>
      <c r="H516" s="38" t="s">
        <v>819</v>
      </c>
      <c r="I516" s="40">
        <v>42539.6875</v>
      </c>
      <c r="J516" s="38" t="s">
        <v>21</v>
      </c>
      <c r="K516" s="38">
        <v>81.0</v>
      </c>
      <c r="L516" s="38">
        <v>6250.0</v>
      </c>
      <c r="M516" s="38" t="s">
        <v>23</v>
      </c>
      <c r="N516" s="38" t="s">
        <v>35</v>
      </c>
      <c r="O516" s="38" t="s">
        <v>821</v>
      </c>
      <c r="P516" s="38">
        <v>34297.0</v>
      </c>
      <c r="Q516" s="38"/>
      <c r="R516" s="38">
        <v>44.0</v>
      </c>
      <c r="S516" s="38"/>
      <c r="T516" s="38">
        <v>2.0</v>
      </c>
      <c r="U516" s="38"/>
      <c r="V516" s="38" t="s">
        <v>1317</v>
      </c>
      <c r="W516" s="38"/>
      <c r="X516" s="38"/>
      <c r="Y516" s="38"/>
      <c r="Z516" s="38"/>
    </row>
    <row r="517" ht="15.75" customHeight="1">
      <c r="A517" s="38">
        <v>2016.0</v>
      </c>
      <c r="B517" s="38">
        <v>4031.0</v>
      </c>
      <c r="C517" s="38">
        <v>172555.0</v>
      </c>
      <c r="D517" s="57" t="s">
        <v>99</v>
      </c>
      <c r="E517" s="38" t="s">
        <v>131</v>
      </c>
      <c r="F517" s="38">
        <v>6.0</v>
      </c>
      <c r="G517" s="38"/>
      <c r="H517" s="38" t="s">
        <v>819</v>
      </c>
      <c r="I517" s="40">
        <v>42539.895833333336</v>
      </c>
      <c r="J517" s="38" t="s">
        <v>21</v>
      </c>
      <c r="K517" s="38">
        <v>78.0</v>
      </c>
      <c r="L517" s="38">
        <v>5285.0</v>
      </c>
      <c r="M517" s="38" t="s">
        <v>23</v>
      </c>
      <c r="N517" s="38" t="s">
        <v>35</v>
      </c>
      <c r="O517" s="38" t="s">
        <v>35</v>
      </c>
      <c r="P517" s="38">
        <v>34300.0</v>
      </c>
      <c r="Q517" s="38" t="s">
        <v>816</v>
      </c>
      <c r="R517" s="38">
        <v>40.0</v>
      </c>
      <c r="S517" s="38"/>
      <c r="T517" s="38">
        <v>2.0</v>
      </c>
      <c r="U517" s="38"/>
      <c r="V517" s="38" t="s">
        <v>1317</v>
      </c>
      <c r="W517" s="38"/>
      <c r="X517" s="38"/>
      <c r="Y517" s="38"/>
      <c r="Z517" s="38"/>
    </row>
    <row r="518" ht="15.75" customHeight="1">
      <c r="A518" s="38">
        <v>2016.0</v>
      </c>
      <c r="B518" s="38">
        <v>4032.0</v>
      </c>
      <c r="C518" s="38">
        <v>168167.0</v>
      </c>
      <c r="D518" s="57" t="s">
        <v>99</v>
      </c>
      <c r="E518" s="38" t="s">
        <v>131</v>
      </c>
      <c r="F518" s="38">
        <v>6.0</v>
      </c>
      <c r="G518" s="38"/>
      <c r="H518" s="38" t="s">
        <v>857</v>
      </c>
      <c r="I518" s="40">
        <v>42540.375</v>
      </c>
      <c r="J518" s="38" t="s">
        <v>21</v>
      </c>
      <c r="K518" s="38">
        <v>54.0</v>
      </c>
      <c r="L518" s="38">
        <v>1575.0</v>
      </c>
      <c r="M518" s="38" t="s">
        <v>23</v>
      </c>
      <c r="N518" s="38" t="s">
        <v>35</v>
      </c>
      <c r="O518" s="38" t="s">
        <v>814</v>
      </c>
      <c r="P518" s="38">
        <v>34301.0</v>
      </c>
      <c r="Q518" s="38"/>
      <c r="R518" s="38">
        <v>28.0</v>
      </c>
      <c r="S518" s="38"/>
      <c r="T518" s="38"/>
      <c r="U518" s="38"/>
      <c r="V518" s="38" t="s">
        <v>1302</v>
      </c>
      <c r="W518" s="38"/>
      <c r="X518" s="38"/>
      <c r="Y518" s="38"/>
      <c r="Z518" s="38"/>
    </row>
    <row r="519" ht="15.75" customHeight="1">
      <c r="A519" s="38">
        <v>2016.0</v>
      </c>
      <c r="B519" s="38">
        <v>4033.0</v>
      </c>
      <c r="C519" s="38">
        <v>152175.0</v>
      </c>
      <c r="D519" s="57" t="s">
        <v>99</v>
      </c>
      <c r="E519" s="38" t="s">
        <v>131</v>
      </c>
      <c r="F519" s="38">
        <v>6.0</v>
      </c>
      <c r="G519" s="38"/>
      <c r="H519" s="38" t="s">
        <v>857</v>
      </c>
      <c r="I519" s="40">
        <v>42540.385416666664</v>
      </c>
      <c r="J519" s="38" t="s">
        <v>21</v>
      </c>
      <c r="K519" s="38">
        <v>78.0</v>
      </c>
      <c r="L519" s="38">
        <v>4760.0</v>
      </c>
      <c r="M519" s="38" t="s">
        <v>23</v>
      </c>
      <c r="N519" s="38" t="s">
        <v>35</v>
      </c>
      <c r="O519" s="38" t="s">
        <v>814</v>
      </c>
      <c r="P519" s="38">
        <v>34302.0</v>
      </c>
      <c r="Q519" s="38"/>
      <c r="R519" s="38">
        <v>36.0</v>
      </c>
      <c r="S519" s="38"/>
      <c r="T519" s="38"/>
      <c r="U519" s="38"/>
      <c r="V519" s="38" t="s">
        <v>1302</v>
      </c>
      <c r="W519" s="38"/>
      <c r="X519" s="38"/>
      <c r="Y519" s="38"/>
      <c r="Z519" s="38"/>
    </row>
    <row r="520" ht="15.75" customHeight="1">
      <c r="A520" s="38">
        <v>2016.0</v>
      </c>
      <c r="B520" s="38">
        <v>4036.0</v>
      </c>
      <c r="C520" s="38">
        <v>66353.0</v>
      </c>
      <c r="D520" s="57" t="s">
        <v>99</v>
      </c>
      <c r="E520" s="38" t="s">
        <v>131</v>
      </c>
      <c r="F520" s="38">
        <v>6.0</v>
      </c>
      <c r="G520" s="38">
        <v>22.0</v>
      </c>
      <c r="H520" s="38"/>
      <c r="I520" s="40">
        <v>42540.4375</v>
      </c>
      <c r="J520" s="38" t="s">
        <v>40</v>
      </c>
      <c r="K520" s="38">
        <v>79.0</v>
      </c>
      <c r="L520" s="38">
        <v>6145.0</v>
      </c>
      <c r="M520" s="38" t="s">
        <v>23</v>
      </c>
      <c r="N520" s="38" t="s">
        <v>35</v>
      </c>
      <c r="O520" s="38" t="s">
        <v>821</v>
      </c>
      <c r="P520" s="38">
        <v>34312.0</v>
      </c>
      <c r="Q520" s="38"/>
      <c r="R520" s="38">
        <v>41.0</v>
      </c>
      <c r="S520" s="38"/>
      <c r="T520" s="38">
        <v>2.0</v>
      </c>
      <c r="U520" s="38" t="s">
        <v>855</v>
      </c>
      <c r="V520" s="38" t="s">
        <v>1302</v>
      </c>
      <c r="W520" s="38"/>
      <c r="X520" s="38"/>
      <c r="Y520" s="38"/>
      <c r="Z520" s="38"/>
    </row>
    <row r="521" ht="15.75" customHeight="1">
      <c r="A521" s="38">
        <v>2016.0</v>
      </c>
      <c r="B521" s="38">
        <v>4035.0</v>
      </c>
      <c r="C521" s="38">
        <v>111102.0</v>
      </c>
      <c r="D521" s="57" t="s">
        <v>99</v>
      </c>
      <c r="E521" s="38" t="s">
        <v>131</v>
      </c>
      <c r="F521" s="38">
        <v>6.0</v>
      </c>
      <c r="G521" s="38">
        <v>22.0</v>
      </c>
      <c r="H521" s="38"/>
      <c r="I521" s="40">
        <v>42540.479166666664</v>
      </c>
      <c r="J521" s="38" t="s">
        <v>40</v>
      </c>
      <c r="K521" s="38">
        <v>72.0</v>
      </c>
      <c r="L521" s="38">
        <v>4275.0</v>
      </c>
      <c r="M521" s="38" t="s">
        <v>23</v>
      </c>
      <c r="N521" s="38" t="s">
        <v>35</v>
      </c>
      <c r="O521" s="38" t="s">
        <v>821</v>
      </c>
      <c r="P521" s="38">
        <v>34311.0</v>
      </c>
      <c r="Q521" s="38"/>
      <c r="R521" s="38">
        <v>38.0</v>
      </c>
      <c r="S521" s="38"/>
      <c r="T521" s="38">
        <v>2.0</v>
      </c>
      <c r="U521" s="38" t="s">
        <v>855</v>
      </c>
      <c r="V521" s="38" t="s">
        <v>1302</v>
      </c>
      <c r="W521" s="38"/>
      <c r="X521" s="38"/>
      <c r="Y521" s="38"/>
      <c r="Z521" s="38"/>
    </row>
    <row r="522" ht="15.75" customHeight="1">
      <c r="A522" s="38">
        <v>2016.0</v>
      </c>
      <c r="B522" s="38">
        <v>4034.0</v>
      </c>
      <c r="C522" s="38">
        <v>14319.0</v>
      </c>
      <c r="D522" s="57" t="s">
        <v>99</v>
      </c>
      <c r="E522" s="38" t="s">
        <v>131</v>
      </c>
      <c r="F522" s="38">
        <v>6.0</v>
      </c>
      <c r="G522" s="38"/>
      <c r="H522" s="38" t="s">
        <v>857</v>
      </c>
      <c r="I522" s="40">
        <v>42540.541666666664</v>
      </c>
      <c r="J522" s="38" t="s">
        <v>21</v>
      </c>
      <c r="K522" s="38">
        <v>62.0</v>
      </c>
      <c r="L522" s="38">
        <v>2315.0</v>
      </c>
      <c r="M522" s="38" t="s">
        <v>23</v>
      </c>
      <c r="N522" s="38" t="s">
        <v>35</v>
      </c>
      <c r="O522" s="38"/>
      <c r="P522" s="38">
        <v>34306.0</v>
      </c>
      <c r="Q522" s="38"/>
      <c r="R522" s="38">
        <v>23.0</v>
      </c>
      <c r="S522" s="38"/>
      <c r="T522" s="38"/>
      <c r="U522" s="38"/>
      <c r="V522" s="38" t="s">
        <v>1302</v>
      </c>
      <c r="W522" s="38"/>
      <c r="X522" s="38"/>
      <c r="Y522" s="38"/>
      <c r="Z522" s="38"/>
    </row>
    <row r="523" ht="15.75" customHeight="1">
      <c r="A523" s="38">
        <v>2016.0</v>
      </c>
      <c r="B523" s="38">
        <v>4037.0</v>
      </c>
      <c r="C523" s="38">
        <v>15498.0</v>
      </c>
      <c r="D523" s="57" t="s">
        <v>99</v>
      </c>
      <c r="E523" s="38" t="s">
        <v>131</v>
      </c>
      <c r="F523" s="38">
        <v>6.0</v>
      </c>
      <c r="G523" s="38"/>
      <c r="H523" s="38" t="s">
        <v>819</v>
      </c>
      <c r="I523" s="40">
        <v>42540.833333333336</v>
      </c>
      <c r="J523" s="38" t="s">
        <v>21</v>
      </c>
      <c r="K523" s="38">
        <v>62.0</v>
      </c>
      <c r="L523" s="38">
        <v>2310.0</v>
      </c>
      <c r="M523" s="38" t="s">
        <v>23</v>
      </c>
      <c r="N523" s="38" t="s">
        <v>35</v>
      </c>
      <c r="O523" s="38" t="s">
        <v>35</v>
      </c>
      <c r="P523" s="38">
        <v>34316.0</v>
      </c>
      <c r="Q523" s="38"/>
      <c r="R523" s="38">
        <v>30.0</v>
      </c>
      <c r="S523" s="38"/>
      <c r="T523" s="38">
        <v>1.0</v>
      </c>
      <c r="U523" s="38"/>
      <c r="V523" s="38" t="s">
        <v>1302</v>
      </c>
      <c r="W523" s="38"/>
      <c r="X523" s="38"/>
      <c r="Y523" s="38"/>
      <c r="Z523" s="38"/>
    </row>
    <row r="524" ht="15.75" customHeight="1">
      <c r="A524" s="38">
        <v>2016.0</v>
      </c>
      <c r="B524" s="38">
        <v>4038.0</v>
      </c>
      <c r="C524" s="38">
        <v>90525.0</v>
      </c>
      <c r="D524" s="57" t="s">
        <v>99</v>
      </c>
      <c r="E524" s="38" t="s">
        <v>131</v>
      </c>
      <c r="F524" s="38">
        <v>6.0</v>
      </c>
      <c r="G524" s="38">
        <v>27.0</v>
      </c>
      <c r="H524" s="38"/>
      <c r="I524" s="40">
        <v>42540.854166666664</v>
      </c>
      <c r="J524" s="38" t="s">
        <v>40</v>
      </c>
      <c r="K524" s="38">
        <v>80.0</v>
      </c>
      <c r="L524" s="38">
        <v>6250.0</v>
      </c>
      <c r="M524" s="38" t="s">
        <v>23</v>
      </c>
      <c r="N524" s="38" t="s">
        <v>35</v>
      </c>
      <c r="O524" s="38" t="s">
        <v>821</v>
      </c>
      <c r="P524" s="38">
        <v>34319.0</v>
      </c>
      <c r="Q524" s="38"/>
      <c r="R524" s="38">
        <v>45.0</v>
      </c>
      <c r="S524" s="38"/>
      <c r="T524" s="38">
        <v>2.0</v>
      </c>
      <c r="U524" s="38" t="s">
        <v>886</v>
      </c>
      <c r="V524" s="38" t="s">
        <v>1302</v>
      </c>
      <c r="W524" s="38"/>
      <c r="X524" s="38"/>
      <c r="Y524" s="38"/>
      <c r="Z524" s="38"/>
    </row>
    <row r="525" ht="15.75" customHeight="1">
      <c r="A525" s="38">
        <v>2016.0</v>
      </c>
      <c r="B525" s="38">
        <v>4039.0</v>
      </c>
      <c r="C525" s="38">
        <v>143442.0</v>
      </c>
      <c r="D525" s="57" t="s">
        <v>99</v>
      </c>
      <c r="E525" s="38" t="s">
        <v>131</v>
      </c>
      <c r="F525" s="38">
        <v>6.0</v>
      </c>
      <c r="G525" s="38">
        <v>110.0</v>
      </c>
      <c r="H525" s="38"/>
      <c r="I525" s="40">
        <v>42542.5</v>
      </c>
      <c r="J525" s="38" t="s">
        <v>40</v>
      </c>
      <c r="K525" s="38">
        <v>75.0</v>
      </c>
      <c r="L525" s="38">
        <v>5000.0</v>
      </c>
      <c r="M525" s="38" t="s">
        <v>23</v>
      </c>
      <c r="N525" s="38" t="s">
        <v>35</v>
      </c>
      <c r="O525" s="38"/>
      <c r="P525" s="38">
        <v>34328.0</v>
      </c>
      <c r="Q525" s="38"/>
      <c r="R525" s="38"/>
      <c r="S525" s="38"/>
      <c r="T525" s="38"/>
      <c r="U525" s="38" t="s">
        <v>146</v>
      </c>
      <c r="V525" s="38" t="s">
        <v>1262</v>
      </c>
      <c r="W525" s="38"/>
      <c r="X525" s="38"/>
      <c r="Y525" s="38"/>
      <c r="Z525" s="38"/>
    </row>
    <row r="526" ht="15.75" customHeight="1">
      <c r="A526" s="38">
        <v>2016.0</v>
      </c>
      <c r="B526" s="38">
        <v>4040.0</v>
      </c>
      <c r="C526" s="38">
        <v>214895.0</v>
      </c>
      <c r="D526" s="57" t="s">
        <v>99</v>
      </c>
      <c r="E526" s="38" t="s">
        <v>131</v>
      </c>
      <c r="F526" s="38">
        <v>6.0</v>
      </c>
      <c r="G526" s="38">
        <v>23.0</v>
      </c>
      <c r="H526" s="38"/>
      <c r="I526" s="40">
        <v>42543.375</v>
      </c>
      <c r="J526" s="38" t="s">
        <v>40</v>
      </c>
      <c r="K526" s="38">
        <v>53.0</v>
      </c>
      <c r="L526" s="38">
        <v>1500.0</v>
      </c>
      <c r="M526" s="38" t="s">
        <v>23</v>
      </c>
      <c r="N526" s="38" t="s">
        <v>35</v>
      </c>
      <c r="O526" s="38" t="s">
        <v>35</v>
      </c>
      <c r="P526" s="38">
        <v>34330.0</v>
      </c>
      <c r="Q526" s="38"/>
      <c r="R526" s="38">
        <v>28.0</v>
      </c>
      <c r="S526" s="38">
        <v>1.0</v>
      </c>
      <c r="T526" s="38">
        <v>1.0</v>
      </c>
      <c r="U526" s="38" t="s">
        <v>856</v>
      </c>
      <c r="V526" s="38" t="s">
        <v>1263</v>
      </c>
      <c r="W526" s="38"/>
      <c r="X526" s="38"/>
      <c r="Y526" s="38"/>
      <c r="Z526" s="38"/>
    </row>
    <row r="527" ht="15.75" customHeight="1">
      <c r="A527" s="38">
        <v>2016.0</v>
      </c>
      <c r="B527" s="38">
        <v>4042.0</v>
      </c>
      <c r="C527" s="38">
        <v>123942.0</v>
      </c>
      <c r="D527" s="57" t="s">
        <v>99</v>
      </c>
      <c r="E527" s="38" t="s">
        <v>131</v>
      </c>
      <c r="F527" s="38">
        <v>6.0</v>
      </c>
      <c r="G527" s="38"/>
      <c r="H527" s="38" t="s">
        <v>819</v>
      </c>
      <c r="I527" s="40">
        <v>42545.75</v>
      </c>
      <c r="J527" s="38" t="s">
        <v>21</v>
      </c>
      <c r="K527" s="38">
        <v>76.0</v>
      </c>
      <c r="L527" s="38">
        <v>5330.0</v>
      </c>
      <c r="M527" s="38" t="s">
        <v>23</v>
      </c>
      <c r="N527" s="38" t="s">
        <v>35</v>
      </c>
      <c r="O527" s="38"/>
      <c r="P527" s="38">
        <v>34355.0</v>
      </c>
      <c r="Q527" s="38"/>
      <c r="R527" s="38">
        <v>40.0</v>
      </c>
      <c r="S527" s="38"/>
      <c r="T527" s="38"/>
      <c r="U527" s="38"/>
      <c r="V527" s="38" t="s">
        <v>1265</v>
      </c>
      <c r="W527" s="38"/>
      <c r="X527" s="38"/>
      <c r="Y527" s="38"/>
      <c r="Z527" s="38"/>
    </row>
    <row r="528" ht="15.75" customHeight="1">
      <c r="A528" s="38">
        <v>2016.0</v>
      </c>
      <c r="B528" s="38">
        <v>4041.0</v>
      </c>
      <c r="C528" s="38">
        <v>48599.0</v>
      </c>
      <c r="D528" s="57" t="s">
        <v>99</v>
      </c>
      <c r="E528" s="38" t="s">
        <v>131</v>
      </c>
      <c r="F528" s="38">
        <v>6.0</v>
      </c>
      <c r="G528" s="38"/>
      <c r="H528" s="38" t="s">
        <v>819</v>
      </c>
      <c r="I528" s="40">
        <v>42545.75</v>
      </c>
      <c r="J528" s="38" t="s">
        <v>21</v>
      </c>
      <c r="K528" s="38">
        <v>78.0</v>
      </c>
      <c r="L528" s="38">
        <v>5520.0</v>
      </c>
      <c r="M528" s="38" t="s">
        <v>23</v>
      </c>
      <c r="N528" s="38" t="s">
        <v>35</v>
      </c>
      <c r="O528" s="38"/>
      <c r="P528" s="38">
        <v>34352.0</v>
      </c>
      <c r="Q528" s="38"/>
      <c r="R528" s="38">
        <v>41.0</v>
      </c>
      <c r="S528" s="38"/>
      <c r="T528" s="38"/>
      <c r="U528" s="38"/>
      <c r="V528" s="38" t="s">
        <v>1265</v>
      </c>
      <c r="W528" s="38"/>
      <c r="X528" s="38"/>
      <c r="Y528" s="38"/>
      <c r="Z528" s="38"/>
    </row>
    <row r="529" ht="15.75" customHeight="1">
      <c r="A529" s="38">
        <v>2016.0</v>
      </c>
      <c r="B529" s="38">
        <v>4043.0</v>
      </c>
      <c r="C529" s="38">
        <v>90972.0</v>
      </c>
      <c r="D529" s="57" t="s">
        <v>99</v>
      </c>
      <c r="E529" s="38" t="s">
        <v>131</v>
      </c>
      <c r="F529" s="38">
        <v>6.0</v>
      </c>
      <c r="G529" s="38"/>
      <c r="H529" s="38" t="s">
        <v>819</v>
      </c>
      <c r="I529" s="40">
        <v>42545.895833333336</v>
      </c>
      <c r="J529" s="38" t="s">
        <v>21</v>
      </c>
      <c r="K529" s="38">
        <v>58.0</v>
      </c>
      <c r="L529" s="38">
        <v>1950.0</v>
      </c>
      <c r="M529" s="38" t="s">
        <v>23</v>
      </c>
      <c r="N529" s="38" t="s">
        <v>35</v>
      </c>
      <c r="O529" s="38"/>
      <c r="P529" s="38">
        <v>34357.0</v>
      </c>
      <c r="Q529" s="38"/>
      <c r="R529" s="38">
        <v>30.0</v>
      </c>
      <c r="S529" s="38"/>
      <c r="T529" s="38"/>
      <c r="U529" s="38"/>
      <c r="V529" s="38" t="s">
        <v>1265</v>
      </c>
      <c r="W529" s="38"/>
      <c r="X529" s="38"/>
      <c r="Y529" s="38"/>
      <c r="Z529" s="38"/>
    </row>
    <row r="530" ht="15.75" customHeight="1">
      <c r="A530" s="38">
        <v>2016.0</v>
      </c>
      <c r="B530" s="38">
        <v>4044.0</v>
      </c>
      <c r="C530" s="38">
        <v>49321.0</v>
      </c>
      <c r="D530" s="57" t="s">
        <v>99</v>
      </c>
      <c r="E530" s="38" t="s">
        <v>131</v>
      </c>
      <c r="F530" s="38">
        <v>6.0</v>
      </c>
      <c r="G530" s="38"/>
      <c r="H530" s="38" t="s">
        <v>819</v>
      </c>
      <c r="I530" s="40">
        <v>42546.3125</v>
      </c>
      <c r="J530" s="38" t="s">
        <v>21</v>
      </c>
      <c r="K530" s="38">
        <v>86.0</v>
      </c>
      <c r="L530" s="38">
        <v>7360.0</v>
      </c>
      <c r="M530" s="38" t="s">
        <v>23</v>
      </c>
      <c r="N530" s="38" t="s">
        <v>35</v>
      </c>
      <c r="O530" s="38" t="s">
        <v>821</v>
      </c>
      <c r="P530" s="38">
        <v>34359.0</v>
      </c>
      <c r="Q530" s="38"/>
      <c r="R530" s="38">
        <v>44.0</v>
      </c>
      <c r="S530" s="38">
        <v>2.0</v>
      </c>
      <c r="T530" s="38">
        <v>2.0</v>
      </c>
      <c r="U530" s="38"/>
      <c r="V530" s="38" t="s">
        <v>1266</v>
      </c>
      <c r="W530" s="38"/>
      <c r="X530" s="38"/>
      <c r="Y530" s="38"/>
      <c r="Z530" s="38"/>
    </row>
    <row r="531" ht="15.75" customHeight="1">
      <c r="A531" s="38">
        <v>2016.0</v>
      </c>
      <c r="B531" s="38">
        <v>4049.0</v>
      </c>
      <c r="C531" s="38">
        <v>28937.0</v>
      </c>
      <c r="D531" s="57" t="s">
        <v>99</v>
      </c>
      <c r="E531" s="38" t="s">
        <v>131</v>
      </c>
      <c r="F531" s="38">
        <v>6.0</v>
      </c>
      <c r="G531" s="38"/>
      <c r="H531" s="38" t="s">
        <v>819</v>
      </c>
      <c r="I531" s="40">
        <v>42546.333333333336</v>
      </c>
      <c r="J531" s="38" t="s">
        <v>21</v>
      </c>
      <c r="K531" s="38">
        <v>79.0</v>
      </c>
      <c r="L531" s="38">
        <v>6000.0</v>
      </c>
      <c r="M531" s="38" t="s">
        <v>23</v>
      </c>
      <c r="N531" s="38" t="s">
        <v>35</v>
      </c>
      <c r="O531" s="38" t="s">
        <v>821</v>
      </c>
      <c r="P531" s="38">
        <v>34371.0</v>
      </c>
      <c r="Q531" s="38"/>
      <c r="R531" s="38">
        <v>40.0</v>
      </c>
      <c r="S531" s="38">
        <v>2.0</v>
      </c>
      <c r="T531" s="38">
        <v>2.0</v>
      </c>
      <c r="U531" s="38"/>
      <c r="V531" s="38" t="s">
        <v>1266</v>
      </c>
      <c r="W531" s="38"/>
      <c r="X531" s="38"/>
      <c r="Y531" s="38"/>
      <c r="Z531" s="38"/>
    </row>
    <row r="532" ht="15.75" customHeight="1">
      <c r="A532" s="38">
        <v>2016.0</v>
      </c>
      <c r="B532" s="38">
        <v>4048.0</v>
      </c>
      <c r="C532" s="38">
        <v>154447.0</v>
      </c>
      <c r="D532" s="57" t="s">
        <v>99</v>
      </c>
      <c r="E532" s="38" t="s">
        <v>131</v>
      </c>
      <c r="F532" s="38">
        <v>6.0</v>
      </c>
      <c r="G532" s="38"/>
      <c r="H532" s="38" t="s">
        <v>819</v>
      </c>
      <c r="I532" s="40">
        <v>42546.375</v>
      </c>
      <c r="J532" s="38" t="s">
        <v>21</v>
      </c>
      <c r="K532" s="38">
        <v>72.0</v>
      </c>
      <c r="L532" s="38">
        <v>4700.0</v>
      </c>
      <c r="M532" s="38" t="s">
        <v>23</v>
      </c>
      <c r="N532" s="38" t="s">
        <v>35</v>
      </c>
      <c r="O532" s="38" t="s">
        <v>821</v>
      </c>
      <c r="P532" s="38">
        <v>34369.0</v>
      </c>
      <c r="Q532" s="38"/>
      <c r="R532" s="38">
        <v>37.0</v>
      </c>
      <c r="S532" s="38">
        <v>2.0</v>
      </c>
      <c r="T532" s="38">
        <v>2.0</v>
      </c>
      <c r="U532" s="38"/>
      <c r="V532" s="38" t="s">
        <v>1266</v>
      </c>
      <c r="W532" s="38"/>
      <c r="X532" s="38"/>
      <c r="Y532" s="38"/>
      <c r="Z532" s="38"/>
    </row>
    <row r="533" ht="15.75" customHeight="1">
      <c r="A533" s="38">
        <v>2016.0</v>
      </c>
      <c r="B533" s="38">
        <v>4045.0</v>
      </c>
      <c r="C533" s="38">
        <v>161331.0</v>
      </c>
      <c r="D533" s="57" t="s">
        <v>99</v>
      </c>
      <c r="E533" s="38" t="s">
        <v>131</v>
      </c>
      <c r="F533" s="38">
        <v>6.0</v>
      </c>
      <c r="G533" s="38"/>
      <c r="H533" s="38" t="s">
        <v>819</v>
      </c>
      <c r="I533" s="40">
        <v>42546.395833333336</v>
      </c>
      <c r="J533" s="38" t="s">
        <v>21</v>
      </c>
      <c r="K533" s="38">
        <v>54.0</v>
      </c>
      <c r="L533" s="38">
        <v>1600.0</v>
      </c>
      <c r="M533" s="38" t="s">
        <v>23</v>
      </c>
      <c r="N533" s="38" t="s">
        <v>35</v>
      </c>
      <c r="O533" s="38" t="s">
        <v>35</v>
      </c>
      <c r="P533" s="38">
        <v>34363.0</v>
      </c>
      <c r="Q533" s="38" t="s">
        <v>816</v>
      </c>
      <c r="R533" s="38">
        <v>29.0</v>
      </c>
      <c r="S533" s="38">
        <v>1.0</v>
      </c>
      <c r="T533" s="38">
        <v>1.0</v>
      </c>
      <c r="U533" s="38"/>
      <c r="V533" s="38" t="s">
        <v>1266</v>
      </c>
      <c r="W533" s="38"/>
      <c r="X533" s="38"/>
      <c r="Y533" s="38"/>
      <c r="Z533" s="38"/>
    </row>
    <row r="534" ht="15.75" customHeight="1">
      <c r="A534" s="38">
        <v>2016.0</v>
      </c>
      <c r="B534" s="38">
        <v>4047.0</v>
      </c>
      <c r="C534" s="38">
        <v>15498.0</v>
      </c>
      <c r="D534" s="57" t="s">
        <v>99</v>
      </c>
      <c r="E534" s="38" t="s">
        <v>131</v>
      </c>
      <c r="F534" s="38">
        <v>6.0</v>
      </c>
      <c r="G534" s="38"/>
      <c r="H534" s="38" t="s">
        <v>819</v>
      </c>
      <c r="I534" s="40">
        <v>42546.416666666664</v>
      </c>
      <c r="J534" s="38" t="s">
        <v>21</v>
      </c>
      <c r="K534" s="38">
        <v>59.0</v>
      </c>
      <c r="L534" s="38">
        <v>2300.0</v>
      </c>
      <c r="M534" s="38" t="s">
        <v>23</v>
      </c>
      <c r="N534" s="38" t="s">
        <v>35</v>
      </c>
      <c r="O534" s="38" t="s">
        <v>35</v>
      </c>
      <c r="P534" s="38">
        <v>34368.0</v>
      </c>
      <c r="Q534" s="38"/>
      <c r="R534" s="38">
        <v>30.0</v>
      </c>
      <c r="S534" s="38">
        <v>1.0</v>
      </c>
      <c r="T534" s="38">
        <v>1.0</v>
      </c>
      <c r="U534" s="38"/>
      <c r="V534" s="38" t="s">
        <v>1266</v>
      </c>
      <c r="W534" s="38"/>
      <c r="X534" s="38"/>
      <c r="Y534" s="38"/>
      <c r="Z534" s="38"/>
    </row>
    <row r="535" ht="15.75" customHeight="1">
      <c r="A535" s="38">
        <v>2016.0</v>
      </c>
      <c r="B535" s="38">
        <v>4050.0</v>
      </c>
      <c r="C535" s="38">
        <v>222271.0</v>
      </c>
      <c r="D535" s="57" t="s">
        <v>99</v>
      </c>
      <c r="E535" s="38" t="s">
        <v>131</v>
      </c>
      <c r="F535" s="38">
        <v>6.0</v>
      </c>
      <c r="G535" s="38"/>
      <c r="H535" s="38" t="s">
        <v>819</v>
      </c>
      <c r="I535" s="40">
        <v>42546.4375</v>
      </c>
      <c r="J535" s="38" t="s">
        <v>21</v>
      </c>
      <c r="K535" s="38">
        <v>56.0</v>
      </c>
      <c r="L535" s="38">
        <v>1800.0</v>
      </c>
      <c r="M535" s="38" t="s">
        <v>23</v>
      </c>
      <c r="N535" s="38" t="s">
        <v>35</v>
      </c>
      <c r="O535" s="38"/>
      <c r="P535" s="38">
        <v>34374.0</v>
      </c>
      <c r="Q535" s="38"/>
      <c r="R535" s="38">
        <v>30.0</v>
      </c>
      <c r="S535" s="38"/>
      <c r="T535" s="38"/>
      <c r="U535" s="38"/>
      <c r="V535" s="38" t="s">
        <v>1266</v>
      </c>
      <c r="W535" s="38"/>
      <c r="X535" s="38"/>
      <c r="Y535" s="38"/>
      <c r="Z535" s="38"/>
    </row>
    <row r="536" ht="15.75" customHeight="1">
      <c r="A536" s="38">
        <v>2016.0</v>
      </c>
      <c r="B536" s="38">
        <v>4046.0</v>
      </c>
      <c r="C536" s="38">
        <v>99020.0</v>
      </c>
      <c r="D536" s="57" t="s">
        <v>99</v>
      </c>
      <c r="E536" s="38" t="s">
        <v>131</v>
      </c>
      <c r="F536" s="38">
        <v>6.0</v>
      </c>
      <c r="G536" s="38"/>
      <c r="H536" s="38" t="s">
        <v>819</v>
      </c>
      <c r="I536" s="40">
        <v>42546.479166666664</v>
      </c>
      <c r="J536" s="38" t="s">
        <v>21</v>
      </c>
      <c r="K536" s="38">
        <v>55.0</v>
      </c>
      <c r="L536" s="38">
        <v>1900.0</v>
      </c>
      <c r="M536" s="38" t="s">
        <v>23</v>
      </c>
      <c r="N536" s="38" t="s">
        <v>35</v>
      </c>
      <c r="O536" s="38" t="s">
        <v>35</v>
      </c>
      <c r="P536" s="38">
        <v>34367.0</v>
      </c>
      <c r="Q536" s="38"/>
      <c r="R536" s="38">
        <v>29.0</v>
      </c>
      <c r="S536" s="38">
        <v>1.0</v>
      </c>
      <c r="T536" s="38">
        <v>1.0</v>
      </c>
      <c r="U536" s="38"/>
      <c r="V536" s="38" t="s">
        <v>1266</v>
      </c>
      <c r="W536" s="38"/>
      <c r="X536" s="38"/>
      <c r="Y536" s="38"/>
      <c r="Z536" s="38"/>
    </row>
    <row r="537" ht="15.75" customHeight="1">
      <c r="A537" s="38">
        <v>2016.0</v>
      </c>
      <c r="B537" s="38">
        <v>4054.0</v>
      </c>
      <c r="C537" s="38">
        <v>152520.0</v>
      </c>
      <c r="D537" s="57" t="s">
        <v>99</v>
      </c>
      <c r="E537" s="38" t="s">
        <v>131</v>
      </c>
      <c r="F537" s="38">
        <v>6.0</v>
      </c>
      <c r="G537" s="38"/>
      <c r="H537" s="38" t="s">
        <v>819</v>
      </c>
      <c r="I537" s="40">
        <v>42547.375</v>
      </c>
      <c r="J537" s="38" t="s">
        <v>21</v>
      </c>
      <c r="K537" s="38">
        <v>56.0</v>
      </c>
      <c r="L537" s="38">
        <v>2275.0</v>
      </c>
      <c r="M537" s="38" t="s">
        <v>23</v>
      </c>
      <c r="N537" s="38" t="s">
        <v>35</v>
      </c>
      <c r="O537" s="38" t="s">
        <v>35</v>
      </c>
      <c r="P537" s="38">
        <v>34384.0</v>
      </c>
      <c r="Q537" s="38"/>
      <c r="R537" s="38">
        <v>29.0</v>
      </c>
      <c r="S537" s="38">
        <v>1.0</v>
      </c>
      <c r="T537" s="38">
        <v>1.0</v>
      </c>
      <c r="U537" s="38"/>
      <c r="V537" s="38" t="s">
        <v>1268</v>
      </c>
      <c r="W537" s="38"/>
      <c r="X537" s="38"/>
      <c r="Y537" s="38"/>
      <c r="Z537" s="38"/>
    </row>
    <row r="538" ht="15.75" customHeight="1">
      <c r="A538" s="38">
        <v>2016.0</v>
      </c>
      <c r="B538" s="38">
        <v>4052.0</v>
      </c>
      <c r="C538" s="38">
        <v>138082.0</v>
      </c>
      <c r="D538" s="57" t="s">
        <v>99</v>
      </c>
      <c r="E538" s="38" t="s">
        <v>131</v>
      </c>
      <c r="F538" s="38">
        <v>6.0</v>
      </c>
      <c r="G538" s="38"/>
      <c r="H538" s="38" t="s">
        <v>819</v>
      </c>
      <c r="I538" s="40">
        <v>42547.416666666664</v>
      </c>
      <c r="J538" s="38" t="s">
        <v>21</v>
      </c>
      <c r="K538" s="38">
        <v>53.0</v>
      </c>
      <c r="L538" s="38">
        <v>1920.0</v>
      </c>
      <c r="M538" s="38" t="s">
        <v>23</v>
      </c>
      <c r="N538" s="38" t="s">
        <v>35</v>
      </c>
      <c r="O538" s="38" t="s">
        <v>35</v>
      </c>
      <c r="P538" s="38">
        <v>34381.0</v>
      </c>
      <c r="Q538" s="38"/>
      <c r="R538" s="38">
        <v>27.0</v>
      </c>
      <c r="S538" s="38">
        <v>1.0</v>
      </c>
      <c r="T538" s="38">
        <v>1.0</v>
      </c>
      <c r="U538" s="38"/>
      <c r="V538" s="38" t="s">
        <v>1268</v>
      </c>
      <c r="W538" s="38"/>
      <c r="X538" s="38"/>
      <c r="Y538" s="38"/>
      <c r="Z538" s="38"/>
    </row>
    <row r="539" ht="15.75" customHeight="1">
      <c r="A539" s="38">
        <v>2016.0</v>
      </c>
      <c r="B539" s="38">
        <v>4056.0</v>
      </c>
      <c r="C539" s="38">
        <v>165156.0</v>
      </c>
      <c r="D539" s="57" t="s">
        <v>99</v>
      </c>
      <c r="E539" s="38" t="s">
        <v>131</v>
      </c>
      <c r="F539" s="38">
        <v>6.0</v>
      </c>
      <c r="G539" s="38"/>
      <c r="H539" s="38" t="s">
        <v>857</v>
      </c>
      <c r="I539" s="40">
        <v>42547.416666666664</v>
      </c>
      <c r="J539" s="38" t="s">
        <v>21</v>
      </c>
      <c r="K539" s="38">
        <v>54.0</v>
      </c>
      <c r="L539" s="38">
        <v>1555.0</v>
      </c>
      <c r="M539" s="38" t="s">
        <v>23</v>
      </c>
      <c r="N539" s="38" t="s">
        <v>23</v>
      </c>
      <c r="O539" s="38" t="s">
        <v>814</v>
      </c>
      <c r="P539" s="38">
        <v>34390.0</v>
      </c>
      <c r="Q539" s="38"/>
      <c r="R539" s="38">
        <v>28.0</v>
      </c>
      <c r="S539" s="38"/>
      <c r="T539" s="38"/>
      <c r="U539" s="38"/>
      <c r="V539" s="38" t="s">
        <v>1268</v>
      </c>
      <c r="W539" s="38"/>
      <c r="X539" s="38"/>
      <c r="Y539" s="38"/>
      <c r="Z539" s="38"/>
    </row>
    <row r="540" ht="15.75" customHeight="1">
      <c r="A540" s="38">
        <v>2016.0</v>
      </c>
      <c r="B540" s="38">
        <v>4053.0</v>
      </c>
      <c r="C540" s="38">
        <v>154447.0</v>
      </c>
      <c r="D540" s="57" t="s">
        <v>99</v>
      </c>
      <c r="E540" s="38" t="s">
        <v>131</v>
      </c>
      <c r="F540" s="38">
        <v>6.0</v>
      </c>
      <c r="G540" s="38"/>
      <c r="H540" s="38" t="s">
        <v>819</v>
      </c>
      <c r="I540" s="40">
        <v>42547.458333333336</v>
      </c>
      <c r="J540" s="38" t="s">
        <v>21</v>
      </c>
      <c r="K540" s="38">
        <v>56.0</v>
      </c>
      <c r="L540" s="38">
        <v>2240.0</v>
      </c>
      <c r="M540" s="38" t="s">
        <v>23</v>
      </c>
      <c r="N540" s="38" t="s">
        <v>35</v>
      </c>
      <c r="O540" s="38" t="s">
        <v>35</v>
      </c>
      <c r="P540" s="38">
        <v>34383.0</v>
      </c>
      <c r="Q540" s="38"/>
      <c r="R540" s="38">
        <v>29.0</v>
      </c>
      <c r="S540" s="38">
        <v>1.0</v>
      </c>
      <c r="T540" s="38">
        <v>1.0</v>
      </c>
      <c r="U540" s="38"/>
      <c r="V540" s="38" t="s">
        <v>1268</v>
      </c>
      <c r="W540" s="38"/>
      <c r="X540" s="38"/>
      <c r="Y540" s="38"/>
      <c r="Z540" s="38"/>
    </row>
    <row r="541" ht="15.75" customHeight="1">
      <c r="A541" s="38">
        <v>2016.0</v>
      </c>
      <c r="B541" s="38">
        <v>4051.0</v>
      </c>
      <c r="C541" s="38">
        <v>37976.0</v>
      </c>
      <c r="D541" s="57" t="s">
        <v>99</v>
      </c>
      <c r="E541" s="38" t="s">
        <v>131</v>
      </c>
      <c r="F541" s="38">
        <v>6.0</v>
      </c>
      <c r="G541" s="38"/>
      <c r="H541" s="38" t="s">
        <v>819</v>
      </c>
      <c r="I541" s="40">
        <v>42547.458333333336</v>
      </c>
      <c r="J541" s="38" t="s">
        <v>21</v>
      </c>
      <c r="K541" s="38">
        <v>69.0</v>
      </c>
      <c r="L541" s="38">
        <v>3420.0</v>
      </c>
      <c r="M541" s="38" t="s">
        <v>23</v>
      </c>
      <c r="N541" s="38" t="s">
        <v>35</v>
      </c>
      <c r="O541" s="38" t="s">
        <v>35</v>
      </c>
      <c r="P541" s="38">
        <v>34379.0</v>
      </c>
      <c r="Q541" s="38"/>
      <c r="R541" s="38">
        <v>35.0</v>
      </c>
      <c r="S541" s="38">
        <v>1.0</v>
      </c>
      <c r="T541" s="38">
        <v>1.0</v>
      </c>
      <c r="U541" s="38"/>
      <c r="V541" s="38" t="s">
        <v>1268</v>
      </c>
      <c r="W541" s="38"/>
      <c r="X541" s="38"/>
      <c r="Y541" s="38"/>
      <c r="Z541" s="38"/>
    </row>
    <row r="542" ht="15.75" customHeight="1">
      <c r="A542" s="38">
        <v>2016.0</v>
      </c>
      <c r="B542" s="38">
        <v>4055.0</v>
      </c>
      <c r="C542" s="38">
        <v>44652.0</v>
      </c>
      <c r="D542" s="57" t="s">
        <v>99</v>
      </c>
      <c r="E542" s="38" t="s">
        <v>131</v>
      </c>
      <c r="F542" s="38">
        <v>6.0</v>
      </c>
      <c r="G542" s="38"/>
      <c r="H542" s="38" t="s">
        <v>819</v>
      </c>
      <c r="I542" s="40">
        <v>42547.583333333336</v>
      </c>
      <c r="J542" s="38" t="s">
        <v>21</v>
      </c>
      <c r="K542" s="38">
        <v>56.0</v>
      </c>
      <c r="L542" s="38">
        <v>1840.0</v>
      </c>
      <c r="M542" s="38" t="s">
        <v>23</v>
      </c>
      <c r="N542" s="38" t="s">
        <v>35</v>
      </c>
      <c r="O542" s="38"/>
      <c r="P542" s="38">
        <v>34386.0</v>
      </c>
      <c r="Q542" s="38"/>
      <c r="R542" s="38">
        <v>30.0</v>
      </c>
      <c r="S542" s="38"/>
      <c r="T542" s="38"/>
      <c r="U542" s="38"/>
      <c r="V542" s="38" t="s">
        <v>1268</v>
      </c>
      <c r="W542" s="38"/>
      <c r="X542" s="38"/>
      <c r="Y542" s="38"/>
      <c r="Z542" s="38"/>
    </row>
    <row r="543" ht="15.75" customHeight="1">
      <c r="A543" s="38">
        <v>2016.0</v>
      </c>
      <c r="B543" s="38">
        <v>4075.0</v>
      </c>
      <c r="C543" s="38">
        <v>49321.0</v>
      </c>
      <c r="D543" s="57" t="s">
        <v>99</v>
      </c>
      <c r="E543" s="38" t="s">
        <v>131</v>
      </c>
      <c r="F543" s="38">
        <v>6.0</v>
      </c>
      <c r="G543" s="38"/>
      <c r="H543" s="38" t="s">
        <v>857</v>
      </c>
      <c r="I543" s="40">
        <v>42547.822916666664</v>
      </c>
      <c r="J543" s="38" t="s">
        <v>21</v>
      </c>
      <c r="K543" s="38">
        <v>75.0</v>
      </c>
      <c r="L543" s="38">
        <v>4635.0</v>
      </c>
      <c r="M543" s="38" t="s">
        <v>23</v>
      </c>
      <c r="N543" s="38" t="s">
        <v>35</v>
      </c>
      <c r="O543" s="38" t="s">
        <v>814</v>
      </c>
      <c r="P543" s="38">
        <v>34397.0</v>
      </c>
      <c r="Q543" s="38"/>
      <c r="R543" s="38">
        <v>39.0</v>
      </c>
      <c r="S543" s="38"/>
      <c r="T543" s="38"/>
      <c r="U543" s="38"/>
      <c r="V543" s="38" t="s">
        <v>1268</v>
      </c>
      <c r="W543" s="38"/>
      <c r="X543" s="38"/>
      <c r="Y543" s="38"/>
      <c r="Z543" s="38"/>
    </row>
    <row r="544" ht="15.75" customHeight="1">
      <c r="A544" s="38">
        <v>2016.0</v>
      </c>
      <c r="B544" s="38">
        <v>4058.0</v>
      </c>
      <c r="C544" s="38">
        <v>123942.0</v>
      </c>
      <c r="D544" s="57" t="s">
        <v>99</v>
      </c>
      <c r="E544" s="38" t="s">
        <v>131</v>
      </c>
      <c r="F544" s="38">
        <v>6.0</v>
      </c>
      <c r="G544" s="38"/>
      <c r="H544" s="38" t="s">
        <v>857</v>
      </c>
      <c r="I544" s="40">
        <v>42547.916666666664</v>
      </c>
      <c r="J544" s="38" t="s">
        <v>21</v>
      </c>
      <c r="K544" s="38">
        <v>77.0</v>
      </c>
      <c r="L544" s="38">
        <v>5370.0</v>
      </c>
      <c r="M544" s="38" t="s">
        <v>23</v>
      </c>
      <c r="N544" s="38" t="s">
        <v>35</v>
      </c>
      <c r="O544" s="38" t="s">
        <v>814</v>
      </c>
      <c r="P544" s="38">
        <v>34398.0</v>
      </c>
      <c r="Q544" s="38"/>
      <c r="R544" s="38">
        <v>39.0</v>
      </c>
      <c r="S544" s="38"/>
      <c r="T544" s="38"/>
      <c r="U544" s="38"/>
      <c r="V544" s="38" t="s">
        <v>1268</v>
      </c>
      <c r="W544" s="38"/>
      <c r="X544" s="38"/>
      <c r="Y544" s="38"/>
      <c r="Z544" s="38"/>
    </row>
    <row r="545" ht="15.75" customHeight="1">
      <c r="A545" s="38">
        <v>2016.0</v>
      </c>
      <c r="B545" s="38">
        <v>4059.0</v>
      </c>
      <c r="C545" s="38">
        <v>78597.0</v>
      </c>
      <c r="D545" s="57" t="s">
        <v>99</v>
      </c>
      <c r="E545" s="38" t="s">
        <v>131</v>
      </c>
      <c r="F545" s="38">
        <v>6.0</v>
      </c>
      <c r="G545" s="38">
        <v>115.0</v>
      </c>
      <c r="H545" s="38"/>
      <c r="I545" s="40">
        <v>42549.4375</v>
      </c>
      <c r="J545" s="38" t="s">
        <v>40</v>
      </c>
      <c r="K545" s="38">
        <v>56.0</v>
      </c>
      <c r="L545" s="38">
        <v>1920.0</v>
      </c>
      <c r="M545" s="38" t="s">
        <v>23</v>
      </c>
      <c r="N545" s="38" t="s">
        <v>35</v>
      </c>
      <c r="O545" s="38"/>
      <c r="P545" s="38">
        <v>34403.0</v>
      </c>
      <c r="Q545" s="38"/>
      <c r="R545" s="38">
        <v>30.0</v>
      </c>
      <c r="S545" s="38"/>
      <c r="T545" s="38"/>
      <c r="U545" s="38" t="s">
        <v>134</v>
      </c>
      <c r="V545" s="38" t="s">
        <v>1269</v>
      </c>
      <c r="W545" s="38"/>
      <c r="X545" s="38"/>
      <c r="Y545" s="38"/>
      <c r="Z545" s="38"/>
    </row>
    <row r="546" ht="15.75" customHeight="1">
      <c r="A546" s="38">
        <v>2016.0</v>
      </c>
      <c r="B546" s="38">
        <v>4060.0</v>
      </c>
      <c r="C546" s="38">
        <v>208823.0</v>
      </c>
      <c r="D546" s="57" t="s">
        <v>99</v>
      </c>
      <c r="E546" s="38" t="s">
        <v>131</v>
      </c>
      <c r="F546" s="38">
        <v>6.0</v>
      </c>
      <c r="G546" s="38">
        <v>127.0</v>
      </c>
      <c r="H546" s="38"/>
      <c r="I546" s="40">
        <v>42549.5</v>
      </c>
      <c r="J546" s="38" t="s">
        <v>40</v>
      </c>
      <c r="K546" s="38">
        <v>78.0</v>
      </c>
      <c r="L546" s="38">
        <v>5470.0</v>
      </c>
      <c r="M546" s="38" t="s">
        <v>23</v>
      </c>
      <c r="N546" s="38" t="s">
        <v>35</v>
      </c>
      <c r="O546" s="38" t="s">
        <v>821</v>
      </c>
      <c r="P546" s="38">
        <v>34409.0</v>
      </c>
      <c r="Q546" s="38"/>
      <c r="R546" s="38">
        <v>41.0</v>
      </c>
      <c r="S546" s="38"/>
      <c r="T546" s="38">
        <v>2.0</v>
      </c>
      <c r="U546" s="38" t="s">
        <v>109</v>
      </c>
      <c r="V546" s="38" t="s">
        <v>1269</v>
      </c>
      <c r="W546" s="38"/>
      <c r="X546" s="38"/>
      <c r="Y546" s="38"/>
      <c r="Z546" s="38"/>
    </row>
    <row r="547" ht="15.75" customHeight="1">
      <c r="A547" s="38">
        <v>2016.0</v>
      </c>
      <c r="B547" s="38">
        <v>4061.0</v>
      </c>
      <c r="C547" s="38">
        <v>4562.0</v>
      </c>
      <c r="D547" s="57" t="s">
        <v>99</v>
      </c>
      <c r="E547" s="38" t="s">
        <v>131</v>
      </c>
      <c r="F547" s="38">
        <v>6.0</v>
      </c>
      <c r="G547" s="38">
        <v>127.0</v>
      </c>
      <c r="H547" s="38"/>
      <c r="I547" s="40">
        <v>42549.833333333336</v>
      </c>
      <c r="J547" s="38" t="s">
        <v>40</v>
      </c>
      <c r="K547" s="38">
        <v>58.0</v>
      </c>
      <c r="L547" s="38">
        <v>2020.0</v>
      </c>
      <c r="M547" s="38" t="s">
        <v>23</v>
      </c>
      <c r="N547" s="38" t="s">
        <v>35</v>
      </c>
      <c r="O547" s="38" t="s">
        <v>814</v>
      </c>
      <c r="P547" s="38">
        <v>34418.0</v>
      </c>
      <c r="Q547" s="38"/>
      <c r="R547" s="38"/>
      <c r="S547" s="38"/>
      <c r="T547" s="38">
        <v>1.0</v>
      </c>
      <c r="U547" s="38" t="s">
        <v>109</v>
      </c>
      <c r="V547" s="38" t="s">
        <v>1269</v>
      </c>
      <c r="W547" s="38"/>
      <c r="X547" s="38"/>
      <c r="Y547" s="38"/>
      <c r="Z547" s="38"/>
    </row>
    <row r="548" ht="15.75" customHeight="1">
      <c r="A548" s="38">
        <v>2016.0</v>
      </c>
      <c r="B548" s="38">
        <v>4062.0</v>
      </c>
      <c r="C548" s="38">
        <v>14087.0</v>
      </c>
      <c r="D548" s="57" t="s">
        <v>99</v>
      </c>
      <c r="E548" s="38" t="s">
        <v>131</v>
      </c>
      <c r="F548" s="38">
        <v>6.0</v>
      </c>
      <c r="G548" s="38">
        <v>27.0</v>
      </c>
      <c r="H548" s="38"/>
      <c r="I548" s="40">
        <v>42550.572916666664</v>
      </c>
      <c r="J548" s="38" t="s">
        <v>40</v>
      </c>
      <c r="K548" s="38">
        <v>73.0</v>
      </c>
      <c r="L548" s="38">
        <v>4600.0</v>
      </c>
      <c r="M548" s="38" t="s">
        <v>23</v>
      </c>
      <c r="N548" s="38" t="s">
        <v>35</v>
      </c>
      <c r="O548" s="38" t="s">
        <v>814</v>
      </c>
      <c r="P548" s="38">
        <v>34429.0</v>
      </c>
      <c r="Q548" s="38"/>
      <c r="R548" s="38">
        <v>38.0</v>
      </c>
      <c r="S548" s="38"/>
      <c r="T548" s="38"/>
      <c r="U548" s="38" t="s">
        <v>886</v>
      </c>
      <c r="V548" s="38" t="s">
        <v>1270</v>
      </c>
      <c r="W548" s="38"/>
      <c r="X548" s="38"/>
      <c r="Y548" s="38"/>
      <c r="Z548" s="38"/>
    </row>
    <row r="549" ht="15.75" customHeight="1">
      <c r="A549" s="38">
        <v>2016.0</v>
      </c>
      <c r="B549" s="38">
        <v>4063.0</v>
      </c>
      <c r="C549" s="38">
        <v>153968.0</v>
      </c>
      <c r="D549" s="57" t="s">
        <v>99</v>
      </c>
      <c r="E549" s="38" t="s">
        <v>131</v>
      </c>
      <c r="F549" s="38">
        <v>6.0</v>
      </c>
      <c r="G549" s="38">
        <v>22.0</v>
      </c>
      <c r="H549" s="38"/>
      <c r="I549" s="40">
        <v>42550.833333333336</v>
      </c>
      <c r="J549" s="38" t="s">
        <v>40</v>
      </c>
      <c r="K549" s="38">
        <v>61.0</v>
      </c>
      <c r="L549" s="38">
        <v>2315.0</v>
      </c>
      <c r="M549" s="38" t="s">
        <v>23</v>
      </c>
      <c r="N549" s="38" t="s">
        <v>35</v>
      </c>
      <c r="O549" s="38" t="s">
        <v>35</v>
      </c>
      <c r="P549" s="38">
        <v>34441.0</v>
      </c>
      <c r="Q549" s="38"/>
      <c r="R549" s="38">
        <v>30.0</v>
      </c>
      <c r="S549" s="38"/>
      <c r="T549" s="38">
        <v>1.0</v>
      </c>
      <c r="U549" s="38" t="s">
        <v>855</v>
      </c>
      <c r="V549" s="38" t="s">
        <v>1270</v>
      </c>
      <c r="W549" s="38"/>
      <c r="X549" s="38"/>
      <c r="Y549" s="38"/>
      <c r="Z549" s="38"/>
    </row>
    <row r="550" ht="15.75" customHeight="1">
      <c r="A550" s="38">
        <v>2016.0</v>
      </c>
      <c r="B550" s="38">
        <v>4069.0</v>
      </c>
      <c r="C550" s="38">
        <v>133311.0</v>
      </c>
      <c r="D550" s="57" t="s">
        <v>99</v>
      </c>
      <c r="E550" s="38" t="s">
        <v>131</v>
      </c>
      <c r="F550" s="38">
        <v>6.0</v>
      </c>
      <c r="G550" s="38"/>
      <c r="H550" s="38" t="s">
        <v>819</v>
      </c>
      <c r="I550" s="40">
        <v>42552.3125</v>
      </c>
      <c r="J550" s="38" t="s">
        <v>21</v>
      </c>
      <c r="K550" s="38">
        <v>54.0</v>
      </c>
      <c r="L550" s="38">
        <v>1620.0</v>
      </c>
      <c r="M550" s="38" t="s">
        <v>23</v>
      </c>
      <c r="N550" s="38" t="s">
        <v>35</v>
      </c>
      <c r="O550" s="38"/>
      <c r="P550" s="38">
        <v>34460.0</v>
      </c>
      <c r="Q550" s="38"/>
      <c r="R550" s="38">
        <v>28.0</v>
      </c>
      <c r="S550" s="38"/>
      <c r="T550" s="38"/>
      <c r="U550" s="38"/>
      <c r="V550" s="38" t="s">
        <v>1272</v>
      </c>
      <c r="W550" s="38"/>
      <c r="X550" s="38"/>
      <c r="Y550" s="38"/>
      <c r="Z550" s="38"/>
    </row>
    <row r="551" ht="15.75" customHeight="1">
      <c r="A551" s="38">
        <v>2016.0</v>
      </c>
      <c r="B551" s="38">
        <v>4066.0</v>
      </c>
      <c r="C551" s="38">
        <v>49767.0</v>
      </c>
      <c r="D551" s="57" t="s">
        <v>99</v>
      </c>
      <c r="E551" s="38" t="s">
        <v>131</v>
      </c>
      <c r="F551" s="38">
        <v>6.0</v>
      </c>
      <c r="G551" s="38"/>
      <c r="H551" s="38" t="s">
        <v>819</v>
      </c>
      <c r="I551" s="40">
        <v>42552.3125</v>
      </c>
      <c r="J551" s="38" t="s">
        <v>21</v>
      </c>
      <c r="K551" s="38">
        <v>58.0</v>
      </c>
      <c r="L551" s="38">
        <v>1975.0</v>
      </c>
      <c r="M551" s="38" t="s">
        <v>23</v>
      </c>
      <c r="N551" s="38" t="s">
        <v>35</v>
      </c>
      <c r="O551" s="38"/>
      <c r="P551" s="38">
        <v>34452.0</v>
      </c>
      <c r="Q551" s="38"/>
      <c r="R551" s="38">
        <v>30.0</v>
      </c>
      <c r="S551" s="38"/>
      <c r="T551" s="38"/>
      <c r="U551" s="38"/>
      <c r="V551" s="38" t="s">
        <v>1272</v>
      </c>
      <c r="W551" s="38"/>
      <c r="X551" s="38"/>
      <c r="Y551" s="38"/>
      <c r="Z551" s="38"/>
    </row>
    <row r="552" ht="15.75" customHeight="1">
      <c r="A552" s="38">
        <v>2016.0</v>
      </c>
      <c r="B552" s="38">
        <v>4064.0</v>
      </c>
      <c r="C552" s="38">
        <v>14115.0</v>
      </c>
      <c r="D552" s="57" t="s">
        <v>99</v>
      </c>
      <c r="E552" s="38" t="s">
        <v>131</v>
      </c>
      <c r="F552" s="38">
        <v>6.0</v>
      </c>
      <c r="G552" s="38"/>
      <c r="H552" s="38" t="s">
        <v>819</v>
      </c>
      <c r="I552" s="40">
        <v>42552.3125</v>
      </c>
      <c r="J552" s="38" t="s">
        <v>21</v>
      </c>
      <c r="K552" s="38">
        <v>59.0</v>
      </c>
      <c r="L552" s="38">
        <v>2295.0</v>
      </c>
      <c r="M552" s="38" t="s">
        <v>23</v>
      </c>
      <c r="N552" s="38" t="s">
        <v>35</v>
      </c>
      <c r="O552" s="38"/>
      <c r="P552" s="38">
        <v>34443.0</v>
      </c>
      <c r="Q552" s="38"/>
      <c r="R552" s="38">
        <v>32.0</v>
      </c>
      <c r="S552" s="38"/>
      <c r="T552" s="38"/>
      <c r="U552" s="38"/>
      <c r="V552" s="38" t="s">
        <v>1272</v>
      </c>
      <c r="W552" s="38"/>
      <c r="X552" s="38"/>
      <c r="Y552" s="38"/>
      <c r="Z552" s="38"/>
    </row>
    <row r="553" ht="15.75" customHeight="1">
      <c r="A553" s="38">
        <v>2016.0</v>
      </c>
      <c r="B553" s="38">
        <v>4065.0</v>
      </c>
      <c r="C553" s="38">
        <v>158063.0</v>
      </c>
      <c r="D553" s="57" t="s">
        <v>99</v>
      </c>
      <c r="E553" s="38" t="s">
        <v>131</v>
      </c>
      <c r="F553" s="38">
        <v>6.0</v>
      </c>
      <c r="G553" s="38"/>
      <c r="H553" s="38" t="s">
        <v>819</v>
      </c>
      <c r="I553" s="40">
        <v>42552.333333333336</v>
      </c>
      <c r="J553" s="38" t="s">
        <v>21</v>
      </c>
      <c r="K553" s="38">
        <v>55.0</v>
      </c>
      <c r="L553" s="38">
        <v>1770.0</v>
      </c>
      <c r="M553" s="38" t="s">
        <v>23</v>
      </c>
      <c r="N553" s="38" t="s">
        <v>35</v>
      </c>
      <c r="O553" s="38"/>
      <c r="P553" s="38">
        <v>34444.0</v>
      </c>
      <c r="Q553" s="38"/>
      <c r="R553" s="38"/>
      <c r="S553" s="38"/>
      <c r="T553" s="38"/>
      <c r="U553" s="38"/>
      <c r="V553" s="38" t="s">
        <v>1272</v>
      </c>
      <c r="W553" s="38"/>
      <c r="X553" s="38"/>
      <c r="Y553" s="38"/>
      <c r="Z553" s="38"/>
    </row>
    <row r="554" ht="15.75" customHeight="1">
      <c r="A554" s="38">
        <v>2016.0</v>
      </c>
      <c r="B554" s="38">
        <v>4070.0</v>
      </c>
      <c r="C554" s="38">
        <v>54552.0</v>
      </c>
      <c r="D554" s="57" t="s">
        <v>99</v>
      </c>
      <c r="E554" s="38" t="s">
        <v>131</v>
      </c>
      <c r="F554" s="38">
        <v>6.0</v>
      </c>
      <c r="G554" s="38"/>
      <c r="H554" s="38" t="s">
        <v>819</v>
      </c>
      <c r="I554" s="40">
        <v>42552.375</v>
      </c>
      <c r="J554" s="38" t="s">
        <v>21</v>
      </c>
      <c r="K554" s="38">
        <v>55.0</v>
      </c>
      <c r="L554" s="38">
        <v>1750.0</v>
      </c>
      <c r="M554" s="38" t="s">
        <v>23</v>
      </c>
      <c r="N554" s="38" t="s">
        <v>35</v>
      </c>
      <c r="O554" s="38" t="s">
        <v>35</v>
      </c>
      <c r="P554" s="38">
        <v>34467.0</v>
      </c>
      <c r="Q554" s="38"/>
      <c r="R554" s="38">
        <v>28.0</v>
      </c>
      <c r="S554" s="38">
        <v>1.0</v>
      </c>
      <c r="T554" s="38">
        <v>1.0</v>
      </c>
      <c r="U554" s="38"/>
      <c r="V554" s="38" t="s">
        <v>1272</v>
      </c>
      <c r="W554" s="38"/>
      <c r="X554" s="38"/>
      <c r="Y554" s="38"/>
      <c r="Z554" s="38"/>
    </row>
    <row r="555" ht="15.75" customHeight="1">
      <c r="A555" s="38">
        <v>2016.0</v>
      </c>
      <c r="B555" s="38">
        <v>4068.0</v>
      </c>
      <c r="C555" s="38">
        <v>51685.0</v>
      </c>
      <c r="D555" s="57" t="s">
        <v>99</v>
      </c>
      <c r="E555" s="38" t="s">
        <v>131</v>
      </c>
      <c r="F555" s="38">
        <v>6.0</v>
      </c>
      <c r="G555" s="38"/>
      <c r="H555" s="38" t="s">
        <v>819</v>
      </c>
      <c r="I555" s="40">
        <v>42552.4375</v>
      </c>
      <c r="J555" s="38" t="s">
        <v>21</v>
      </c>
      <c r="K555" s="38">
        <v>61.0</v>
      </c>
      <c r="L555" s="38">
        <v>2410.0</v>
      </c>
      <c r="M555" s="38" t="s">
        <v>23</v>
      </c>
      <c r="N555" s="38" t="s">
        <v>35</v>
      </c>
      <c r="O555" s="38"/>
      <c r="P555" s="38">
        <v>34459.0</v>
      </c>
      <c r="Q555" s="38"/>
      <c r="R555" s="38">
        <v>32.0</v>
      </c>
      <c r="S555" s="38"/>
      <c r="T555" s="38"/>
      <c r="U555" s="38"/>
      <c r="V555" s="38" t="s">
        <v>1272</v>
      </c>
      <c r="W555" s="38"/>
      <c r="X555" s="38"/>
      <c r="Y555" s="38"/>
      <c r="Z555" s="38"/>
    </row>
    <row r="556" ht="15.75" customHeight="1">
      <c r="A556" s="38">
        <v>2016.0</v>
      </c>
      <c r="B556" s="38">
        <v>4067.0</v>
      </c>
      <c r="C556" s="38">
        <v>40190.0</v>
      </c>
      <c r="D556" s="57" t="s">
        <v>99</v>
      </c>
      <c r="E556" s="38" t="s">
        <v>131</v>
      </c>
      <c r="F556" s="38">
        <v>6.0</v>
      </c>
      <c r="G556" s="38"/>
      <c r="H556" s="38" t="s">
        <v>987</v>
      </c>
      <c r="I556" s="40">
        <v>42552.5</v>
      </c>
      <c r="J556" s="38" t="s">
        <v>21</v>
      </c>
      <c r="K556" s="38">
        <v>76.0</v>
      </c>
      <c r="L556" s="38">
        <v>4590.0</v>
      </c>
      <c r="M556" s="38" t="s">
        <v>23</v>
      </c>
      <c r="N556" s="38" t="s">
        <v>35</v>
      </c>
      <c r="O556" s="38"/>
      <c r="P556" s="38">
        <v>34458.0</v>
      </c>
      <c r="Q556" s="38"/>
      <c r="R556" s="38"/>
      <c r="S556" s="38"/>
      <c r="T556" s="38"/>
      <c r="U556" s="38"/>
      <c r="V556" s="38" t="s">
        <v>1272</v>
      </c>
      <c r="W556" s="38"/>
      <c r="X556" s="38"/>
      <c r="Y556" s="38"/>
      <c r="Z556" s="38"/>
    </row>
    <row r="557" ht="15.75" customHeight="1">
      <c r="A557" s="38">
        <v>2016.0</v>
      </c>
      <c r="B557" s="38">
        <v>4071.0</v>
      </c>
      <c r="C557" s="38">
        <v>134501.0</v>
      </c>
      <c r="D557" s="57" t="s">
        <v>99</v>
      </c>
      <c r="E557" s="38" t="s">
        <v>131</v>
      </c>
      <c r="F557" s="38">
        <v>6.0</v>
      </c>
      <c r="G557" s="38"/>
      <c r="H557" s="38" t="s">
        <v>819</v>
      </c>
      <c r="I557" s="40">
        <v>42552.6875</v>
      </c>
      <c r="J557" s="38" t="s">
        <v>21</v>
      </c>
      <c r="K557" s="38">
        <v>58.0</v>
      </c>
      <c r="L557" s="38">
        <v>2275.0</v>
      </c>
      <c r="M557" s="38" t="s">
        <v>23</v>
      </c>
      <c r="N557" s="38" t="s">
        <v>35</v>
      </c>
      <c r="O557" s="38" t="s">
        <v>35</v>
      </c>
      <c r="P557" s="38">
        <v>34472.0</v>
      </c>
      <c r="Q557" s="38"/>
      <c r="R557" s="38">
        <v>30.0</v>
      </c>
      <c r="S557" s="38">
        <v>1.0</v>
      </c>
      <c r="T557" s="38">
        <v>1.0</v>
      </c>
      <c r="U557" s="38"/>
      <c r="V557" s="38" t="s">
        <v>1272</v>
      </c>
      <c r="W557" s="38"/>
      <c r="X557" s="38"/>
      <c r="Y557" s="38"/>
      <c r="Z557" s="38"/>
    </row>
    <row r="558" ht="15.75" customHeight="1">
      <c r="A558" s="38">
        <v>2016.0</v>
      </c>
      <c r="B558" s="38">
        <v>4078.0</v>
      </c>
      <c r="C558" s="38">
        <v>173805.0</v>
      </c>
      <c r="D558" s="57" t="s">
        <v>99</v>
      </c>
      <c r="E558" s="38" t="s">
        <v>131</v>
      </c>
      <c r="F558" s="38">
        <v>6.0</v>
      </c>
      <c r="G558" s="38"/>
      <c r="H558" s="38" t="s">
        <v>857</v>
      </c>
      <c r="I558" s="40">
        <v>42553.3125</v>
      </c>
      <c r="J558" s="38" t="s">
        <v>21</v>
      </c>
      <c r="K558" s="38">
        <v>75.0</v>
      </c>
      <c r="L558" s="38">
        <v>4400.0</v>
      </c>
      <c r="M558" s="38" t="s">
        <v>23</v>
      </c>
      <c r="N558" s="38" t="s">
        <v>35</v>
      </c>
      <c r="O558" s="38" t="s">
        <v>814</v>
      </c>
      <c r="P558" s="38">
        <v>34490.0</v>
      </c>
      <c r="Q558" s="38"/>
      <c r="R558" s="38">
        <v>39.0</v>
      </c>
      <c r="S558" s="38"/>
      <c r="T558" s="38"/>
      <c r="U558" s="38"/>
      <c r="V558" s="38" t="s">
        <v>1273</v>
      </c>
      <c r="W558" s="38"/>
      <c r="X558" s="38"/>
      <c r="Y558" s="38"/>
      <c r="Z558" s="38"/>
    </row>
    <row r="559" ht="15.75" customHeight="1">
      <c r="A559" s="38">
        <v>2016.0</v>
      </c>
      <c r="B559" s="38">
        <v>4079.0</v>
      </c>
      <c r="C559" s="38">
        <v>65385.0</v>
      </c>
      <c r="D559" s="57" t="s">
        <v>99</v>
      </c>
      <c r="E559" s="38" t="s">
        <v>131</v>
      </c>
      <c r="F559" s="38">
        <v>6.0</v>
      </c>
      <c r="G559" s="38"/>
      <c r="H559" s="38" t="s">
        <v>857</v>
      </c>
      <c r="I559" s="40">
        <v>42553.375</v>
      </c>
      <c r="J559" s="38" t="s">
        <v>21</v>
      </c>
      <c r="K559" s="38">
        <v>57.0</v>
      </c>
      <c r="L559" s="38">
        <v>2290.0</v>
      </c>
      <c r="M559" s="38" t="s">
        <v>23</v>
      </c>
      <c r="N559" s="38" t="s">
        <v>35</v>
      </c>
      <c r="O559" s="38" t="s">
        <v>814</v>
      </c>
      <c r="P559" s="38">
        <v>34492.0</v>
      </c>
      <c r="Q559" s="38"/>
      <c r="R559" s="38">
        <v>29.0</v>
      </c>
      <c r="S559" s="38"/>
      <c r="T559" s="38"/>
      <c r="U559" s="38"/>
      <c r="V559" s="38" t="s">
        <v>1273</v>
      </c>
      <c r="W559" s="38"/>
      <c r="X559" s="38"/>
      <c r="Y559" s="38"/>
      <c r="Z559" s="38"/>
    </row>
    <row r="560" ht="15.75" customHeight="1">
      <c r="A560" s="38">
        <v>2016.0</v>
      </c>
      <c r="B560" s="38">
        <v>4077.0</v>
      </c>
      <c r="C560" s="38">
        <v>46789.0</v>
      </c>
      <c r="D560" s="57" t="s">
        <v>99</v>
      </c>
      <c r="E560" s="38" t="s">
        <v>131</v>
      </c>
      <c r="F560" s="38">
        <v>6.0</v>
      </c>
      <c r="G560" s="38"/>
      <c r="H560" s="38" t="s">
        <v>857</v>
      </c>
      <c r="I560" s="40">
        <v>42553.416666666664</v>
      </c>
      <c r="J560" s="38" t="s">
        <v>21</v>
      </c>
      <c r="K560" s="38">
        <v>53.0</v>
      </c>
      <c r="L560" s="38">
        <v>1670.0</v>
      </c>
      <c r="M560" s="38" t="s">
        <v>23</v>
      </c>
      <c r="N560" s="38" t="s">
        <v>35</v>
      </c>
      <c r="O560" s="38" t="s">
        <v>814</v>
      </c>
      <c r="P560" s="38">
        <v>34489.0</v>
      </c>
      <c r="Q560" s="38"/>
      <c r="R560" s="38">
        <v>28.0</v>
      </c>
      <c r="S560" s="38"/>
      <c r="T560" s="38"/>
      <c r="U560" s="38"/>
      <c r="V560" s="38" t="s">
        <v>1273</v>
      </c>
      <c r="W560" s="38"/>
      <c r="X560" s="38"/>
      <c r="Y560" s="38"/>
      <c r="Z560" s="38"/>
    </row>
    <row r="561" ht="15.75" customHeight="1">
      <c r="A561" s="38">
        <v>2016.0</v>
      </c>
      <c r="B561" s="38">
        <v>4074.0</v>
      </c>
      <c r="C561" s="38">
        <v>174879.0</v>
      </c>
      <c r="D561" s="57" t="s">
        <v>99</v>
      </c>
      <c r="E561" s="38" t="s">
        <v>131</v>
      </c>
      <c r="F561" s="38">
        <v>6.0</v>
      </c>
      <c r="G561" s="38"/>
      <c r="H561" s="38" t="s">
        <v>857</v>
      </c>
      <c r="I561" s="40">
        <v>42553.416666666664</v>
      </c>
      <c r="J561" s="38" t="s">
        <v>21</v>
      </c>
      <c r="K561" s="38">
        <v>57.0</v>
      </c>
      <c r="L561" s="38">
        <v>1925.0</v>
      </c>
      <c r="M561" s="38" t="s">
        <v>23</v>
      </c>
      <c r="N561" s="38" t="s">
        <v>35</v>
      </c>
      <c r="O561" s="38" t="s">
        <v>814</v>
      </c>
      <c r="P561" s="38">
        <v>34486.0</v>
      </c>
      <c r="Q561" s="38"/>
      <c r="R561" s="38">
        <v>29.0</v>
      </c>
      <c r="S561" s="38"/>
      <c r="T561" s="38"/>
      <c r="U561" s="38"/>
      <c r="V561" s="38" t="s">
        <v>1273</v>
      </c>
      <c r="W561" s="38"/>
      <c r="X561" s="38"/>
      <c r="Y561" s="38"/>
      <c r="Z561" s="38"/>
    </row>
    <row r="562" ht="15.75" customHeight="1">
      <c r="A562" s="38">
        <v>2016.0</v>
      </c>
      <c r="B562" s="38">
        <v>4076.0</v>
      </c>
      <c r="C562" s="38">
        <v>99594.0</v>
      </c>
      <c r="D562" s="57" t="s">
        <v>99</v>
      </c>
      <c r="E562" s="38" t="s">
        <v>131</v>
      </c>
      <c r="F562" s="38">
        <v>6.0</v>
      </c>
      <c r="G562" s="38"/>
      <c r="H562" s="38" t="s">
        <v>857</v>
      </c>
      <c r="I562" s="40">
        <v>42553.416666666664</v>
      </c>
      <c r="J562" s="38" t="s">
        <v>21</v>
      </c>
      <c r="K562" s="38">
        <v>58.0</v>
      </c>
      <c r="L562" s="38">
        <v>1780.0</v>
      </c>
      <c r="M562" s="38" t="s">
        <v>23</v>
      </c>
      <c r="N562" s="38" t="s">
        <v>35</v>
      </c>
      <c r="O562" s="38" t="s">
        <v>814</v>
      </c>
      <c r="P562" s="38">
        <v>34488.0</v>
      </c>
      <c r="Q562" s="38"/>
      <c r="R562" s="38">
        <v>29.0</v>
      </c>
      <c r="S562" s="38"/>
      <c r="T562" s="38"/>
      <c r="U562" s="38"/>
      <c r="V562" s="38" t="s">
        <v>1273</v>
      </c>
      <c r="W562" s="38"/>
      <c r="X562" s="38"/>
      <c r="Y562" s="38"/>
      <c r="Z562" s="38"/>
    </row>
    <row r="563" ht="15.75" customHeight="1">
      <c r="A563" s="38">
        <v>2016.0</v>
      </c>
      <c r="B563" s="38">
        <v>4073.0</v>
      </c>
      <c r="C563" s="38">
        <v>162329.0</v>
      </c>
      <c r="D563" s="57" t="s">
        <v>99</v>
      </c>
      <c r="E563" s="38" t="s">
        <v>131</v>
      </c>
      <c r="F563" s="38">
        <v>6.0</v>
      </c>
      <c r="G563" s="38"/>
      <c r="H563" s="38" t="s">
        <v>857</v>
      </c>
      <c r="I563" s="40">
        <v>42553.458333333336</v>
      </c>
      <c r="J563" s="38" t="s">
        <v>21</v>
      </c>
      <c r="K563" s="38">
        <v>58.0</v>
      </c>
      <c r="L563" s="38">
        <v>2135.0</v>
      </c>
      <c r="M563" s="38" t="s">
        <v>23</v>
      </c>
      <c r="N563" s="38" t="s">
        <v>35</v>
      </c>
      <c r="O563" s="38" t="s">
        <v>814</v>
      </c>
      <c r="P563" s="38">
        <v>34485.0</v>
      </c>
      <c r="Q563" s="38"/>
      <c r="R563" s="38">
        <v>29.0</v>
      </c>
      <c r="S563" s="38"/>
      <c r="T563" s="38"/>
      <c r="U563" s="38"/>
      <c r="V563" s="38" t="s">
        <v>1273</v>
      </c>
      <c r="W563" s="38"/>
      <c r="X563" s="38"/>
      <c r="Y563" s="38"/>
      <c r="Z563" s="38"/>
    </row>
    <row r="564" ht="15.75" customHeight="1">
      <c r="A564" s="38">
        <v>2016.0</v>
      </c>
      <c r="B564" s="38">
        <v>4072.0</v>
      </c>
      <c r="C564" s="38">
        <v>158184.0</v>
      </c>
      <c r="D564" s="57" t="s">
        <v>99</v>
      </c>
      <c r="E564" s="38" t="s">
        <v>131</v>
      </c>
      <c r="F564" s="38">
        <v>6.0</v>
      </c>
      <c r="G564" s="38"/>
      <c r="H564" s="38" t="s">
        <v>857</v>
      </c>
      <c r="I564" s="40">
        <v>42553.458333333336</v>
      </c>
      <c r="J564" s="38" t="s">
        <v>21</v>
      </c>
      <c r="K564" s="38">
        <v>79.0</v>
      </c>
      <c r="L564" s="38">
        <v>5295.0</v>
      </c>
      <c r="M564" s="38" t="s">
        <v>23</v>
      </c>
      <c r="N564" s="38" t="s">
        <v>35</v>
      </c>
      <c r="O564" s="38" t="s">
        <v>814</v>
      </c>
      <c r="P564" s="38">
        <v>34484.0</v>
      </c>
      <c r="Q564" s="38"/>
      <c r="R564" s="38">
        <v>40.0</v>
      </c>
      <c r="S564" s="38"/>
      <c r="T564" s="38"/>
      <c r="U564" s="38"/>
      <c r="V564" s="38" t="s">
        <v>1273</v>
      </c>
      <c r="W564" s="38"/>
      <c r="X564" s="38"/>
      <c r="Y564" s="38"/>
      <c r="Z564" s="38"/>
    </row>
    <row r="565" ht="15.75" customHeight="1">
      <c r="A565" s="38">
        <v>2016.0</v>
      </c>
      <c r="B565" s="38">
        <v>4081.0</v>
      </c>
      <c r="C565" s="38">
        <v>171866.0</v>
      </c>
      <c r="D565" s="57" t="s">
        <v>99</v>
      </c>
      <c r="E565" s="38" t="s">
        <v>131</v>
      </c>
      <c r="F565" s="38">
        <v>6.0</v>
      </c>
      <c r="G565" s="38"/>
      <c r="H565" s="38" t="s">
        <v>857</v>
      </c>
      <c r="I565" s="40">
        <v>42553.5</v>
      </c>
      <c r="J565" s="38" t="s">
        <v>21</v>
      </c>
      <c r="K565" s="38">
        <v>55.0</v>
      </c>
      <c r="L565" s="38">
        <v>1860.0</v>
      </c>
      <c r="M565" s="38" t="s">
        <v>23</v>
      </c>
      <c r="N565" s="38" t="s">
        <v>35</v>
      </c>
      <c r="O565" s="38" t="s">
        <v>814</v>
      </c>
      <c r="P565" s="38">
        <v>34495.0</v>
      </c>
      <c r="Q565" s="38"/>
      <c r="R565" s="38">
        <v>26.0</v>
      </c>
      <c r="S565" s="38"/>
      <c r="T565" s="38"/>
      <c r="U565" s="38"/>
      <c r="V565" s="38" t="s">
        <v>1273</v>
      </c>
      <c r="W565" s="38"/>
      <c r="X565" s="38"/>
      <c r="Y565" s="38"/>
      <c r="Z565" s="38"/>
    </row>
    <row r="566" ht="15.75" customHeight="1">
      <c r="A566" s="38">
        <v>2016.0</v>
      </c>
      <c r="B566" s="38">
        <v>4080.0</v>
      </c>
      <c r="C566" s="38">
        <v>171967.0</v>
      </c>
      <c r="D566" s="57" t="s">
        <v>99</v>
      </c>
      <c r="E566" s="38" t="s">
        <v>131</v>
      </c>
      <c r="F566" s="38">
        <v>6.0</v>
      </c>
      <c r="G566" s="38"/>
      <c r="H566" s="38" t="s">
        <v>857</v>
      </c>
      <c r="I566" s="40">
        <v>42553.541666666664</v>
      </c>
      <c r="J566" s="38" t="s">
        <v>21</v>
      </c>
      <c r="K566" s="38">
        <v>60.0</v>
      </c>
      <c r="L566" s="38">
        <v>2360.0</v>
      </c>
      <c r="M566" s="38" t="s">
        <v>23</v>
      </c>
      <c r="N566" s="38" t="s">
        <v>35</v>
      </c>
      <c r="O566" s="38" t="s">
        <v>814</v>
      </c>
      <c r="P566" s="38">
        <v>34494.0</v>
      </c>
      <c r="Q566" s="38"/>
      <c r="R566" s="38">
        <v>29.0</v>
      </c>
      <c r="S566" s="38"/>
      <c r="T566" s="38"/>
      <c r="U566" s="38"/>
      <c r="V566" s="38" t="s">
        <v>1273</v>
      </c>
      <c r="W566" s="38"/>
      <c r="X566" s="38"/>
      <c r="Y566" s="38"/>
      <c r="Z566" s="38"/>
    </row>
    <row r="567" ht="15.75" customHeight="1">
      <c r="A567" s="38">
        <v>2016.0</v>
      </c>
      <c r="B567" s="38">
        <v>4082.0</v>
      </c>
      <c r="C567" s="38">
        <v>48780.0</v>
      </c>
      <c r="D567" s="57" t="s">
        <v>99</v>
      </c>
      <c r="E567" s="38" t="s">
        <v>131</v>
      </c>
      <c r="F567" s="38">
        <v>6.0</v>
      </c>
      <c r="G567" s="38"/>
      <c r="H567" s="38" t="s">
        <v>819</v>
      </c>
      <c r="I567" s="40">
        <v>42553.708333333336</v>
      </c>
      <c r="J567" s="38" t="s">
        <v>21</v>
      </c>
      <c r="K567" s="38">
        <v>63.0</v>
      </c>
      <c r="L567" s="38">
        <v>2660.0</v>
      </c>
      <c r="M567" s="38" t="s">
        <v>23</v>
      </c>
      <c r="N567" s="38" t="s">
        <v>35</v>
      </c>
      <c r="O567" s="38" t="s">
        <v>35</v>
      </c>
      <c r="P567" s="38">
        <v>34501.0</v>
      </c>
      <c r="Q567" s="38"/>
      <c r="R567" s="38">
        <v>33.0</v>
      </c>
      <c r="S567" s="38"/>
      <c r="T567" s="38">
        <v>1.0</v>
      </c>
      <c r="U567" s="38"/>
      <c r="V567" s="38" t="s">
        <v>1273</v>
      </c>
      <c r="W567" s="38"/>
      <c r="X567" s="38"/>
      <c r="Y567" s="38"/>
      <c r="Z567" s="38"/>
    </row>
    <row r="568" ht="15.75" customHeight="1">
      <c r="A568" s="38">
        <v>2016.0</v>
      </c>
      <c r="B568" s="38">
        <v>4083.0</v>
      </c>
      <c r="C568" s="38">
        <v>165178.0</v>
      </c>
      <c r="D568" s="57" t="s">
        <v>99</v>
      </c>
      <c r="E568" s="38" t="s">
        <v>131</v>
      </c>
      <c r="F568" s="38">
        <v>6.0</v>
      </c>
      <c r="G568" s="38"/>
      <c r="H568" s="38" t="s">
        <v>819</v>
      </c>
      <c r="I568" s="40">
        <v>42553.729166666664</v>
      </c>
      <c r="J568" s="38" t="s">
        <v>21</v>
      </c>
      <c r="K568" s="38">
        <v>79.0</v>
      </c>
      <c r="L568" s="38">
        <v>6000.0</v>
      </c>
      <c r="M568" s="38" t="s">
        <v>23</v>
      </c>
      <c r="N568" s="38" t="s">
        <v>35</v>
      </c>
      <c r="O568" s="38" t="s">
        <v>814</v>
      </c>
      <c r="P568" s="38">
        <v>34506.0</v>
      </c>
      <c r="Q568" s="38"/>
      <c r="R568" s="38">
        <v>40.0</v>
      </c>
      <c r="S568" s="38"/>
      <c r="T568" s="38">
        <v>2.0</v>
      </c>
      <c r="U568" s="38"/>
      <c r="V568" s="38" t="s">
        <v>1273</v>
      </c>
      <c r="W568" s="38"/>
      <c r="X568" s="38"/>
      <c r="Y568" s="38"/>
      <c r="Z568" s="38"/>
    </row>
    <row r="569" ht="15.75" customHeight="1">
      <c r="A569" s="38">
        <v>2016.0</v>
      </c>
      <c r="B569" s="38">
        <v>4084.0</v>
      </c>
      <c r="C569" s="38">
        <v>75324.0</v>
      </c>
      <c r="D569" s="57" t="s">
        <v>99</v>
      </c>
      <c r="E569" s="38" t="s">
        <v>131</v>
      </c>
      <c r="F569" s="38">
        <v>6.0</v>
      </c>
      <c r="G569" s="38"/>
      <c r="H569" s="38" t="s">
        <v>857</v>
      </c>
      <c r="I569" s="40">
        <v>42554.333333333336</v>
      </c>
      <c r="J569" s="38" t="s">
        <v>21</v>
      </c>
      <c r="K569" s="38">
        <v>56.0</v>
      </c>
      <c r="L569" s="38">
        <v>1755.0</v>
      </c>
      <c r="M569" s="38" t="s">
        <v>23</v>
      </c>
      <c r="N569" s="38" t="s">
        <v>35</v>
      </c>
      <c r="O569" s="38" t="s">
        <v>814</v>
      </c>
      <c r="P569" s="38">
        <v>34526.0</v>
      </c>
      <c r="Q569" s="38"/>
      <c r="R569" s="38">
        <v>27.0</v>
      </c>
      <c r="S569" s="38"/>
      <c r="T569" s="38"/>
      <c r="U569" s="38"/>
      <c r="V569" s="38" t="s">
        <v>1274</v>
      </c>
      <c r="W569" s="38"/>
      <c r="X569" s="38"/>
      <c r="Y569" s="38"/>
      <c r="Z569" s="38"/>
    </row>
    <row r="570" ht="15.75" customHeight="1">
      <c r="A570" s="38">
        <v>2016.0</v>
      </c>
      <c r="B570" s="38">
        <v>4088.0</v>
      </c>
      <c r="C570" s="38">
        <v>219415.0</v>
      </c>
      <c r="D570" s="57" t="s">
        <v>99</v>
      </c>
      <c r="E570" s="38" t="s">
        <v>131</v>
      </c>
      <c r="F570" s="38">
        <v>6.0</v>
      </c>
      <c r="G570" s="38"/>
      <c r="H570" s="38" t="s">
        <v>857</v>
      </c>
      <c r="I570" s="40">
        <v>42554.354166666664</v>
      </c>
      <c r="J570" s="38" t="s">
        <v>21</v>
      </c>
      <c r="K570" s="38">
        <v>56.0</v>
      </c>
      <c r="L570" s="38">
        <v>1800.0</v>
      </c>
      <c r="M570" s="38" t="s">
        <v>23</v>
      </c>
      <c r="N570" s="38" t="s">
        <v>35</v>
      </c>
      <c r="O570" s="38" t="s">
        <v>814</v>
      </c>
      <c r="P570" s="38">
        <v>34531.0</v>
      </c>
      <c r="Q570" s="38" t="s">
        <v>816</v>
      </c>
      <c r="R570" s="38">
        <v>28.0</v>
      </c>
      <c r="S570" s="38"/>
      <c r="T570" s="38"/>
      <c r="U570" s="38"/>
      <c r="V570" s="38" t="s">
        <v>1274</v>
      </c>
      <c r="W570" s="38"/>
      <c r="X570" s="38"/>
      <c r="Y570" s="38"/>
      <c r="Z570" s="38"/>
    </row>
    <row r="571" ht="15.75" customHeight="1">
      <c r="A571" s="38">
        <v>2016.0</v>
      </c>
      <c r="B571" s="38">
        <v>4086.0</v>
      </c>
      <c r="C571" s="38">
        <v>162329.0</v>
      </c>
      <c r="D571" s="57" t="s">
        <v>99</v>
      </c>
      <c r="E571" s="38" t="s">
        <v>131</v>
      </c>
      <c r="F571" s="38">
        <v>6.0</v>
      </c>
      <c r="G571" s="38"/>
      <c r="H571" s="38" t="s">
        <v>857</v>
      </c>
      <c r="I571" s="40">
        <v>42554.375</v>
      </c>
      <c r="J571" s="38" t="s">
        <v>21</v>
      </c>
      <c r="K571" s="38">
        <v>55.0</v>
      </c>
      <c r="L571" s="38">
        <v>1270.0</v>
      </c>
      <c r="M571" s="38" t="s">
        <v>23</v>
      </c>
      <c r="N571" s="38" t="s">
        <v>35</v>
      </c>
      <c r="O571" s="38" t="s">
        <v>814</v>
      </c>
      <c r="P571" s="38">
        <v>34528.0</v>
      </c>
      <c r="Q571" s="38"/>
      <c r="R571" s="38">
        <v>26.0</v>
      </c>
      <c r="S571" s="38"/>
      <c r="T571" s="38"/>
      <c r="U571" s="38"/>
      <c r="V571" s="38" t="s">
        <v>1274</v>
      </c>
      <c r="W571" s="38"/>
      <c r="X571" s="38"/>
      <c r="Y571" s="38"/>
      <c r="Z571" s="38"/>
    </row>
    <row r="572" ht="15.75" customHeight="1">
      <c r="A572" s="38">
        <v>2016.0</v>
      </c>
      <c r="B572" s="38">
        <v>4085.0</v>
      </c>
      <c r="C572" s="38">
        <v>88938.0</v>
      </c>
      <c r="D572" s="57" t="s">
        <v>99</v>
      </c>
      <c r="E572" s="38" t="s">
        <v>131</v>
      </c>
      <c r="F572" s="38">
        <v>6.0</v>
      </c>
      <c r="G572" s="38"/>
      <c r="H572" s="38" t="s">
        <v>857</v>
      </c>
      <c r="I572" s="40">
        <v>42554.375</v>
      </c>
      <c r="J572" s="38" t="s">
        <v>21</v>
      </c>
      <c r="K572" s="38">
        <v>58.0</v>
      </c>
      <c r="L572" s="38">
        <v>1840.0</v>
      </c>
      <c r="M572" s="38" t="s">
        <v>23</v>
      </c>
      <c r="N572" s="38" t="s">
        <v>35</v>
      </c>
      <c r="O572" s="38" t="s">
        <v>814</v>
      </c>
      <c r="P572" s="38">
        <v>34527.0</v>
      </c>
      <c r="Q572" s="38"/>
      <c r="R572" s="38">
        <v>28.0</v>
      </c>
      <c r="S572" s="38"/>
      <c r="T572" s="38"/>
      <c r="U572" s="38"/>
      <c r="V572" s="38" t="s">
        <v>1274</v>
      </c>
      <c r="W572" s="38"/>
      <c r="X572" s="38"/>
      <c r="Y572" s="38"/>
      <c r="Z572" s="38"/>
    </row>
    <row r="573" ht="15.75" customHeight="1">
      <c r="A573" s="38">
        <v>2016.0</v>
      </c>
      <c r="B573" s="38">
        <v>4089.0</v>
      </c>
      <c r="C573" s="38">
        <v>37976.0</v>
      </c>
      <c r="D573" s="57" t="s">
        <v>99</v>
      </c>
      <c r="E573" s="38" t="s">
        <v>131</v>
      </c>
      <c r="F573" s="38">
        <v>6.0</v>
      </c>
      <c r="G573" s="38"/>
      <c r="H573" s="38" t="s">
        <v>857</v>
      </c>
      <c r="I573" s="40">
        <v>42554.458333333336</v>
      </c>
      <c r="J573" s="38" t="s">
        <v>21</v>
      </c>
      <c r="K573" s="38">
        <v>56.0</v>
      </c>
      <c r="L573" s="38">
        <v>1770.0</v>
      </c>
      <c r="M573" s="38" t="s">
        <v>23</v>
      </c>
      <c r="N573" s="38" t="s">
        <v>35</v>
      </c>
      <c r="O573" s="38" t="s">
        <v>814</v>
      </c>
      <c r="P573" s="38">
        <v>34534.0</v>
      </c>
      <c r="Q573" s="38"/>
      <c r="R573" s="38">
        <v>28.0</v>
      </c>
      <c r="S573" s="38"/>
      <c r="T573" s="38"/>
      <c r="U573" s="38"/>
      <c r="V573" s="38" t="s">
        <v>1274</v>
      </c>
      <c r="W573" s="38"/>
      <c r="X573" s="38"/>
      <c r="Y573" s="38"/>
      <c r="Z573" s="38"/>
    </row>
    <row r="574" ht="15.75" customHeight="1">
      <c r="A574" s="38">
        <v>2016.0</v>
      </c>
      <c r="B574" s="38">
        <v>4087.0</v>
      </c>
      <c r="C574" s="38">
        <v>45505.0</v>
      </c>
      <c r="D574" s="57" t="s">
        <v>99</v>
      </c>
      <c r="E574" s="38" t="s">
        <v>131</v>
      </c>
      <c r="F574" s="38">
        <v>6.0</v>
      </c>
      <c r="G574" s="38"/>
      <c r="H574" s="38" t="s">
        <v>857</v>
      </c>
      <c r="I574" s="40">
        <v>42554.458333333336</v>
      </c>
      <c r="J574" s="38" t="s">
        <v>21</v>
      </c>
      <c r="K574" s="38">
        <v>79.0</v>
      </c>
      <c r="L574" s="38">
        <v>5500.0</v>
      </c>
      <c r="M574" s="38" t="s">
        <v>23</v>
      </c>
      <c r="N574" s="38" t="s">
        <v>35</v>
      </c>
      <c r="O574" s="38" t="s">
        <v>814</v>
      </c>
      <c r="P574" s="38">
        <v>34529.0</v>
      </c>
      <c r="Q574" s="38"/>
      <c r="R574" s="38">
        <v>39.0</v>
      </c>
      <c r="S574" s="38"/>
      <c r="T574" s="38"/>
      <c r="U574" s="38"/>
      <c r="V574" s="38" t="s">
        <v>1274</v>
      </c>
      <c r="W574" s="38"/>
      <c r="X574" s="38"/>
      <c r="Y574" s="38"/>
      <c r="Z574" s="38"/>
    </row>
    <row r="575" ht="15.75" customHeight="1">
      <c r="A575" s="38">
        <v>2016.0</v>
      </c>
      <c r="B575" s="38">
        <v>4091.0</v>
      </c>
      <c r="C575" s="38">
        <v>165156.0</v>
      </c>
      <c r="D575" s="57" t="s">
        <v>99</v>
      </c>
      <c r="E575" s="38" t="s">
        <v>131</v>
      </c>
      <c r="F575" s="38">
        <v>6.0</v>
      </c>
      <c r="G575" s="38"/>
      <c r="H575" s="38" t="s">
        <v>819</v>
      </c>
      <c r="I575" s="40">
        <v>42554.5</v>
      </c>
      <c r="J575" s="38" t="s">
        <v>21</v>
      </c>
      <c r="K575" s="38">
        <v>76.0</v>
      </c>
      <c r="L575" s="38">
        <v>5240.0</v>
      </c>
      <c r="M575" s="38" t="s">
        <v>23</v>
      </c>
      <c r="N575" s="38" t="s">
        <v>35</v>
      </c>
      <c r="O575" s="38" t="s">
        <v>821</v>
      </c>
      <c r="P575" s="38">
        <v>34543.0</v>
      </c>
      <c r="Q575" s="38"/>
      <c r="R575" s="38">
        <v>39.0</v>
      </c>
      <c r="S575" s="38">
        <v>2.0</v>
      </c>
      <c r="T575" s="38">
        <v>2.0</v>
      </c>
      <c r="U575" s="38"/>
      <c r="V575" s="38" t="s">
        <v>1274</v>
      </c>
      <c r="W575" s="38"/>
      <c r="X575" s="38"/>
      <c r="Y575" s="38"/>
      <c r="Z575" s="38"/>
    </row>
    <row r="576" ht="15.75" customHeight="1">
      <c r="A576" s="38">
        <v>2016.0</v>
      </c>
      <c r="B576" s="38">
        <v>4093.0</v>
      </c>
      <c r="C576" s="38">
        <v>9154.0</v>
      </c>
      <c r="D576" s="57" t="s">
        <v>99</v>
      </c>
      <c r="E576" s="38" t="s">
        <v>131</v>
      </c>
      <c r="F576" s="38">
        <v>6.0</v>
      </c>
      <c r="G576" s="38">
        <v>22.0</v>
      </c>
      <c r="H576" s="38"/>
      <c r="I576" s="40">
        <v>42554.5625</v>
      </c>
      <c r="J576" s="38" t="s">
        <v>40</v>
      </c>
      <c r="K576" s="38">
        <v>78.0</v>
      </c>
      <c r="L576" s="38">
        <v>5500.0</v>
      </c>
      <c r="M576" s="38" t="s">
        <v>23</v>
      </c>
      <c r="N576" s="38" t="s">
        <v>35</v>
      </c>
      <c r="O576" s="38" t="s">
        <v>821</v>
      </c>
      <c r="P576" s="38">
        <v>34546.0</v>
      </c>
      <c r="Q576" s="38"/>
      <c r="R576" s="38">
        <v>39.0</v>
      </c>
      <c r="S576" s="38">
        <v>2.0</v>
      </c>
      <c r="T576" s="38">
        <v>2.0</v>
      </c>
      <c r="U576" s="38" t="s">
        <v>855</v>
      </c>
      <c r="V576" s="38" t="s">
        <v>1274</v>
      </c>
      <c r="W576" s="38"/>
      <c r="X576" s="38"/>
      <c r="Y576" s="38"/>
      <c r="Z576" s="38"/>
    </row>
    <row r="577" ht="15.75" customHeight="1">
      <c r="A577" s="38">
        <v>2016.0</v>
      </c>
      <c r="B577" s="38">
        <v>4090.0</v>
      </c>
      <c r="C577" s="38">
        <v>143670.0</v>
      </c>
      <c r="D577" s="57" t="s">
        <v>99</v>
      </c>
      <c r="E577" s="38" t="s">
        <v>131</v>
      </c>
      <c r="F577" s="38">
        <v>6.0</v>
      </c>
      <c r="G577" s="38"/>
      <c r="H577" s="38" t="s">
        <v>857</v>
      </c>
      <c r="I577" s="40">
        <v>42554.583333333336</v>
      </c>
      <c r="J577" s="38" t="s">
        <v>21</v>
      </c>
      <c r="K577" s="38">
        <v>57.0</v>
      </c>
      <c r="L577" s="38">
        <v>1870.0</v>
      </c>
      <c r="M577" s="38" t="s">
        <v>23</v>
      </c>
      <c r="N577" s="38" t="s">
        <v>35</v>
      </c>
      <c r="O577" s="38" t="s">
        <v>814</v>
      </c>
      <c r="P577" s="38">
        <v>34535.0</v>
      </c>
      <c r="Q577" s="38"/>
      <c r="R577" s="38">
        <v>27.0</v>
      </c>
      <c r="S577" s="38"/>
      <c r="T577" s="38"/>
      <c r="U577" s="38"/>
      <c r="V577" s="38" t="s">
        <v>1274</v>
      </c>
      <c r="W577" s="38"/>
      <c r="X577" s="38"/>
      <c r="Y577" s="38"/>
      <c r="Z577" s="38"/>
    </row>
    <row r="578" ht="15.75" customHeight="1">
      <c r="A578" s="38">
        <v>2016.0</v>
      </c>
      <c r="B578" s="38">
        <v>4094.0</v>
      </c>
      <c r="C578" s="38">
        <v>46923.0</v>
      </c>
      <c r="D578" s="57" t="s">
        <v>99</v>
      </c>
      <c r="E578" s="38" t="s">
        <v>131</v>
      </c>
      <c r="F578" s="38">
        <v>6.0</v>
      </c>
      <c r="G578" s="38">
        <v>123.0</v>
      </c>
      <c r="H578" s="38"/>
      <c r="I578" s="40">
        <v>42556.458333333336</v>
      </c>
      <c r="J578" s="38" t="s">
        <v>40</v>
      </c>
      <c r="K578" s="38">
        <v>56.0</v>
      </c>
      <c r="L578" s="38">
        <v>1985.0</v>
      </c>
      <c r="M578" s="38" t="s">
        <v>23</v>
      </c>
      <c r="N578" s="38" t="s">
        <v>35</v>
      </c>
      <c r="O578" s="38" t="s">
        <v>814</v>
      </c>
      <c r="P578" s="38">
        <v>34552.0</v>
      </c>
      <c r="Q578" s="38"/>
      <c r="R578" s="38">
        <v>29.0</v>
      </c>
      <c r="S578" s="38">
        <v>1.0</v>
      </c>
      <c r="T578" s="38">
        <v>1.0</v>
      </c>
      <c r="U578" s="38" t="s">
        <v>161</v>
      </c>
      <c r="V578" s="38" t="s">
        <v>1275</v>
      </c>
      <c r="W578" s="38"/>
      <c r="X578" s="38"/>
      <c r="Y578" s="38"/>
      <c r="Z578" s="38"/>
    </row>
    <row r="579" ht="15.75" customHeight="1">
      <c r="A579" s="38">
        <v>2016.0</v>
      </c>
      <c r="B579" s="38">
        <v>4096.0</v>
      </c>
      <c r="C579" s="38">
        <v>29485.0</v>
      </c>
      <c r="D579" s="57" t="s">
        <v>99</v>
      </c>
      <c r="E579" s="38" t="s">
        <v>131</v>
      </c>
      <c r="F579" s="38">
        <v>6.0</v>
      </c>
      <c r="G579" s="38">
        <v>22.0</v>
      </c>
      <c r="H579" s="38"/>
      <c r="I579" s="40">
        <v>42556.5</v>
      </c>
      <c r="J579" s="38" t="s">
        <v>40</v>
      </c>
      <c r="K579" s="38">
        <v>59.0</v>
      </c>
      <c r="L579" s="38">
        <v>2075.0</v>
      </c>
      <c r="M579" s="38" t="s">
        <v>23</v>
      </c>
      <c r="N579" s="38" t="s">
        <v>35</v>
      </c>
      <c r="O579" s="38" t="s">
        <v>814</v>
      </c>
      <c r="P579" s="38">
        <v>34554.0</v>
      </c>
      <c r="Q579" s="38"/>
      <c r="R579" s="38">
        <v>31.0</v>
      </c>
      <c r="S579" s="38">
        <v>1.0</v>
      </c>
      <c r="T579" s="38">
        <v>1.0</v>
      </c>
      <c r="U579" s="38" t="s">
        <v>855</v>
      </c>
      <c r="V579" s="38" t="s">
        <v>1275</v>
      </c>
      <c r="W579" s="38"/>
      <c r="X579" s="38"/>
      <c r="Y579" s="38"/>
      <c r="Z579" s="38"/>
    </row>
    <row r="580" ht="15.75" customHeight="1">
      <c r="A580" s="38">
        <v>2016.0</v>
      </c>
      <c r="B580" s="38">
        <v>4097.0</v>
      </c>
      <c r="C580" s="38">
        <v>21335.0</v>
      </c>
      <c r="D580" s="57" t="s">
        <v>99</v>
      </c>
      <c r="E580" s="38" t="s">
        <v>131</v>
      </c>
      <c r="F580" s="38">
        <v>6.0</v>
      </c>
      <c r="G580" s="38">
        <v>113.0</v>
      </c>
      <c r="H580" s="38"/>
      <c r="I580" s="40">
        <v>42556.541666666664</v>
      </c>
      <c r="J580" s="38" t="s">
        <v>40</v>
      </c>
      <c r="K580" s="38">
        <v>57.0</v>
      </c>
      <c r="L580" s="38">
        <v>1875.0</v>
      </c>
      <c r="M580" s="38" t="s">
        <v>23</v>
      </c>
      <c r="N580" s="38" t="s">
        <v>35</v>
      </c>
      <c r="O580" s="38" t="s">
        <v>814</v>
      </c>
      <c r="P580" s="38">
        <v>34555.0</v>
      </c>
      <c r="Q580" s="38"/>
      <c r="R580" s="38">
        <v>27.0</v>
      </c>
      <c r="S580" s="38"/>
      <c r="T580" s="38"/>
      <c r="U580" s="38" t="s">
        <v>1308</v>
      </c>
      <c r="V580" s="38" t="s">
        <v>1275</v>
      </c>
      <c r="W580" s="38"/>
      <c r="X580" s="38"/>
      <c r="Y580" s="38"/>
      <c r="Z580" s="38"/>
    </row>
    <row r="581" ht="15.75" customHeight="1">
      <c r="A581" s="38">
        <v>2016.0</v>
      </c>
      <c r="B581" s="38">
        <v>4095.0</v>
      </c>
      <c r="C581" s="38">
        <v>47354.0</v>
      </c>
      <c r="D581" s="57" t="s">
        <v>99</v>
      </c>
      <c r="E581" s="38" t="s">
        <v>131</v>
      </c>
      <c r="F581" s="38">
        <v>6.0</v>
      </c>
      <c r="G581" s="38">
        <v>117.0</v>
      </c>
      <c r="H581" s="38"/>
      <c r="I581" s="40">
        <v>42556.541666666664</v>
      </c>
      <c r="J581" s="38" t="s">
        <v>40</v>
      </c>
      <c r="K581" s="38">
        <v>84.0</v>
      </c>
      <c r="L581" s="38">
        <v>6170.0</v>
      </c>
      <c r="M581" s="38" t="s">
        <v>23</v>
      </c>
      <c r="N581" s="38" t="s">
        <v>35</v>
      </c>
      <c r="O581" s="38"/>
      <c r="P581" s="38">
        <v>34553.0</v>
      </c>
      <c r="Q581" s="38"/>
      <c r="R581" s="38">
        <v>43.0</v>
      </c>
      <c r="S581" s="38">
        <v>1.0</v>
      </c>
      <c r="T581" s="38">
        <v>2.0</v>
      </c>
      <c r="U581" s="38" t="s">
        <v>144</v>
      </c>
      <c r="V581" s="38" t="s">
        <v>1275</v>
      </c>
      <c r="W581" s="38"/>
      <c r="X581" s="38"/>
      <c r="Y581" s="38"/>
      <c r="Z581" s="38"/>
    </row>
    <row r="582" ht="15.75" customHeight="1">
      <c r="A582" s="38">
        <v>2016.0</v>
      </c>
      <c r="B582" s="38">
        <v>4101.0</v>
      </c>
      <c r="C582" s="38">
        <v>40242.0</v>
      </c>
      <c r="D582" s="57" t="s">
        <v>99</v>
      </c>
      <c r="E582" s="38" t="s">
        <v>131</v>
      </c>
      <c r="F582" s="38">
        <v>6.0</v>
      </c>
      <c r="G582" s="38">
        <v>110.0</v>
      </c>
      <c r="H582" s="38"/>
      <c r="I582" s="40">
        <v>42556.729166666664</v>
      </c>
      <c r="J582" s="38" t="s">
        <v>40</v>
      </c>
      <c r="K582" s="38">
        <v>54.0</v>
      </c>
      <c r="L582" s="38">
        <v>1665.0</v>
      </c>
      <c r="M582" s="38" t="s">
        <v>23</v>
      </c>
      <c r="N582" s="38" t="s">
        <v>35</v>
      </c>
      <c r="O582" s="38" t="s">
        <v>814</v>
      </c>
      <c r="P582" s="38">
        <v>34574.0</v>
      </c>
      <c r="Q582" s="38"/>
      <c r="R582" s="38">
        <v>27.0</v>
      </c>
      <c r="S582" s="38"/>
      <c r="T582" s="38"/>
      <c r="U582" s="38" t="s">
        <v>146</v>
      </c>
      <c r="V582" s="38" t="s">
        <v>1275</v>
      </c>
      <c r="W582" s="38"/>
      <c r="X582" s="38"/>
      <c r="Y582" s="38"/>
      <c r="Z582" s="38"/>
    </row>
    <row r="583" ht="15.75" customHeight="1">
      <c r="A583" s="38">
        <v>2016.0</v>
      </c>
      <c r="B583" s="38">
        <v>4100.0</v>
      </c>
      <c r="C583" s="38">
        <v>40118.0</v>
      </c>
      <c r="D583" s="57" t="s">
        <v>99</v>
      </c>
      <c r="E583" s="38" t="s">
        <v>131</v>
      </c>
      <c r="F583" s="38">
        <v>6.0</v>
      </c>
      <c r="G583" s="38">
        <v>110.0</v>
      </c>
      <c r="H583" s="38"/>
      <c r="I583" s="40">
        <v>42556.75</v>
      </c>
      <c r="J583" s="38" t="s">
        <v>40</v>
      </c>
      <c r="K583" s="38">
        <v>53.0</v>
      </c>
      <c r="L583" s="38">
        <v>1630.0</v>
      </c>
      <c r="M583" s="38" t="s">
        <v>23</v>
      </c>
      <c r="N583" s="38" t="s">
        <v>35</v>
      </c>
      <c r="O583" s="38" t="s">
        <v>814</v>
      </c>
      <c r="P583" s="38">
        <v>34573.0</v>
      </c>
      <c r="Q583" s="38"/>
      <c r="R583" s="38">
        <v>27.0</v>
      </c>
      <c r="S583" s="38"/>
      <c r="T583" s="38"/>
      <c r="U583" s="38" t="s">
        <v>146</v>
      </c>
      <c r="V583" s="38" t="s">
        <v>1275</v>
      </c>
      <c r="W583" s="38"/>
      <c r="X583" s="38"/>
      <c r="Y583" s="38"/>
      <c r="Z583" s="38"/>
    </row>
    <row r="584" ht="15.75" customHeight="1">
      <c r="A584" s="38">
        <v>2016.0</v>
      </c>
      <c r="B584" s="38">
        <v>4098.0</v>
      </c>
      <c r="C584" s="38">
        <v>211683.0</v>
      </c>
      <c r="D584" s="57" t="s">
        <v>99</v>
      </c>
      <c r="E584" s="38" t="s">
        <v>131</v>
      </c>
      <c r="F584" s="38">
        <v>6.0</v>
      </c>
      <c r="G584" s="38">
        <v>115.0</v>
      </c>
      <c r="H584" s="38"/>
      <c r="I584" s="40">
        <v>42556.75</v>
      </c>
      <c r="J584" s="38" t="s">
        <v>40</v>
      </c>
      <c r="K584" s="38">
        <v>55.0</v>
      </c>
      <c r="L584" s="38">
        <v>1405.0</v>
      </c>
      <c r="M584" s="38" t="s">
        <v>23</v>
      </c>
      <c r="N584" s="38" t="s">
        <v>35</v>
      </c>
      <c r="O584" s="38" t="s">
        <v>814</v>
      </c>
      <c r="P584" s="38">
        <v>34561.0</v>
      </c>
      <c r="Q584" s="38"/>
      <c r="R584" s="38">
        <v>26.0</v>
      </c>
      <c r="S584" s="38"/>
      <c r="T584" s="38"/>
      <c r="U584" s="38" t="s">
        <v>134</v>
      </c>
      <c r="V584" s="38" t="s">
        <v>1275</v>
      </c>
      <c r="W584" s="38"/>
      <c r="X584" s="38"/>
      <c r="Y584" s="38"/>
      <c r="Z584" s="38"/>
    </row>
    <row r="585" ht="15.75" customHeight="1">
      <c r="A585" s="38">
        <v>2016.0</v>
      </c>
      <c r="B585" s="38">
        <v>4099.0</v>
      </c>
      <c r="C585" s="38">
        <v>10313.0</v>
      </c>
      <c r="D585" s="57" t="s">
        <v>99</v>
      </c>
      <c r="E585" s="38" t="s">
        <v>131</v>
      </c>
      <c r="F585" s="38">
        <v>6.0</v>
      </c>
      <c r="G585" s="38">
        <v>115.0</v>
      </c>
      <c r="H585" s="38"/>
      <c r="I585" s="40">
        <v>42556.833333333336</v>
      </c>
      <c r="J585" s="38" t="s">
        <v>40</v>
      </c>
      <c r="K585" s="38">
        <v>69.0</v>
      </c>
      <c r="L585" s="38">
        <v>3195.0</v>
      </c>
      <c r="M585" s="38" t="s">
        <v>23</v>
      </c>
      <c r="N585" s="38" t="s">
        <v>35</v>
      </c>
      <c r="O585" s="38" t="s">
        <v>814</v>
      </c>
      <c r="P585" s="38">
        <v>34571.0</v>
      </c>
      <c r="Q585" s="38"/>
      <c r="R585" s="38">
        <v>35.0</v>
      </c>
      <c r="S585" s="38"/>
      <c r="T585" s="38"/>
      <c r="U585" s="38" t="s">
        <v>134</v>
      </c>
      <c r="V585" s="38" t="s">
        <v>1275</v>
      </c>
      <c r="W585" s="38"/>
      <c r="X585" s="38"/>
      <c r="Y585" s="38"/>
      <c r="Z585" s="38"/>
    </row>
    <row r="586" ht="15.75" customHeight="1">
      <c r="A586" s="38">
        <v>2016.0</v>
      </c>
      <c r="B586" s="38">
        <v>4102.0</v>
      </c>
      <c r="C586" s="38">
        <v>18084.0</v>
      </c>
      <c r="D586" s="57" t="s">
        <v>99</v>
      </c>
      <c r="E586" s="38" t="s">
        <v>131</v>
      </c>
      <c r="F586" s="38">
        <v>6.0</v>
      </c>
      <c r="G586" s="38">
        <v>25.0</v>
      </c>
      <c r="H586" s="38"/>
      <c r="I586" s="40">
        <v>42557.3125</v>
      </c>
      <c r="J586" s="38" t="s">
        <v>40</v>
      </c>
      <c r="K586" s="38">
        <v>51.0</v>
      </c>
      <c r="L586" s="38">
        <v>1260.0</v>
      </c>
      <c r="M586" s="38" t="s">
        <v>23</v>
      </c>
      <c r="N586" s="38" t="s">
        <v>35</v>
      </c>
      <c r="O586" s="38" t="s">
        <v>35</v>
      </c>
      <c r="P586" s="38">
        <v>34575.0</v>
      </c>
      <c r="Q586" s="38"/>
      <c r="R586" s="38">
        <v>24.0</v>
      </c>
      <c r="S586" s="38"/>
      <c r="T586" s="38">
        <v>1.0</v>
      </c>
      <c r="U586" s="38" t="s">
        <v>850</v>
      </c>
      <c r="V586" s="38" t="s">
        <v>1277</v>
      </c>
      <c r="W586" s="38"/>
      <c r="X586" s="38"/>
      <c r="Y586" s="38"/>
      <c r="Z586" s="38"/>
    </row>
    <row r="587" ht="15.75" customHeight="1">
      <c r="A587" s="38">
        <v>2016.0</v>
      </c>
      <c r="B587" s="38">
        <v>4103.0</v>
      </c>
      <c r="C587" s="38">
        <v>104658.0</v>
      </c>
      <c r="D587" s="57" t="s">
        <v>99</v>
      </c>
      <c r="E587" s="38" t="s">
        <v>131</v>
      </c>
      <c r="F587" s="38">
        <v>6.0</v>
      </c>
      <c r="G587" s="38">
        <v>110.0</v>
      </c>
      <c r="H587" s="38"/>
      <c r="I587" s="40">
        <v>42557.5625</v>
      </c>
      <c r="J587" s="38" t="s">
        <v>40</v>
      </c>
      <c r="K587" s="38">
        <v>54.0</v>
      </c>
      <c r="L587" s="38">
        <v>1575.0</v>
      </c>
      <c r="M587" s="38" t="s">
        <v>23</v>
      </c>
      <c r="N587" s="38" t="s">
        <v>35</v>
      </c>
      <c r="O587" s="38" t="s">
        <v>814</v>
      </c>
      <c r="P587" s="38">
        <v>34584.0</v>
      </c>
      <c r="Q587" s="38"/>
      <c r="R587" s="38">
        <v>27.0</v>
      </c>
      <c r="S587" s="38"/>
      <c r="T587" s="38"/>
      <c r="U587" s="38" t="s">
        <v>146</v>
      </c>
      <c r="V587" s="38" t="s">
        <v>1277</v>
      </c>
      <c r="W587" s="38"/>
      <c r="X587" s="38"/>
      <c r="Y587" s="38"/>
      <c r="Z587" s="38"/>
    </row>
    <row r="588" ht="15.75" customHeight="1">
      <c r="A588" s="38">
        <v>2016.0</v>
      </c>
      <c r="B588" s="38">
        <v>4104.0</v>
      </c>
      <c r="C588" s="38">
        <v>47578.0</v>
      </c>
      <c r="D588" s="57" t="s">
        <v>99</v>
      </c>
      <c r="E588" s="38" t="s">
        <v>131</v>
      </c>
      <c r="F588" s="38">
        <v>6.0</v>
      </c>
      <c r="G588" s="38">
        <v>117.0</v>
      </c>
      <c r="H588" s="38"/>
      <c r="I588" s="40">
        <v>42557.625</v>
      </c>
      <c r="J588" s="38" t="s">
        <v>40</v>
      </c>
      <c r="K588" s="38">
        <v>77.0</v>
      </c>
      <c r="L588" s="38">
        <v>5185.0</v>
      </c>
      <c r="M588" s="38" t="s">
        <v>23</v>
      </c>
      <c r="N588" s="38" t="s">
        <v>35</v>
      </c>
      <c r="O588" s="38" t="s">
        <v>814</v>
      </c>
      <c r="P588" s="38">
        <v>34585.0</v>
      </c>
      <c r="Q588" s="38"/>
      <c r="R588" s="38">
        <v>38.0</v>
      </c>
      <c r="S588" s="38"/>
      <c r="T588" s="38"/>
      <c r="U588" s="38" t="s">
        <v>144</v>
      </c>
      <c r="V588" s="38" t="s">
        <v>1277</v>
      </c>
      <c r="W588" s="38"/>
      <c r="X588" s="38"/>
      <c r="Y588" s="38"/>
      <c r="Z588" s="38"/>
    </row>
    <row r="589" ht="15.75" customHeight="1">
      <c r="A589" s="38">
        <v>2016.0</v>
      </c>
      <c r="B589" s="38">
        <v>4108.0</v>
      </c>
      <c r="C589" s="38">
        <v>46495.0</v>
      </c>
      <c r="D589" s="57" t="s">
        <v>99</v>
      </c>
      <c r="E589" s="38" t="s">
        <v>131</v>
      </c>
      <c r="F589" s="38">
        <v>6.0</v>
      </c>
      <c r="G589" s="38"/>
      <c r="H589" s="38" t="s">
        <v>819</v>
      </c>
      <c r="I589" s="40">
        <v>42559.5</v>
      </c>
      <c r="J589" s="38" t="s">
        <v>21</v>
      </c>
      <c r="K589" s="38">
        <v>55.0</v>
      </c>
      <c r="L589" s="38">
        <v>1630.0</v>
      </c>
      <c r="M589" s="38" t="s">
        <v>23</v>
      </c>
      <c r="N589" s="38" t="s">
        <v>35</v>
      </c>
      <c r="O589" s="38" t="s">
        <v>814</v>
      </c>
      <c r="P589" s="38">
        <v>34602.0</v>
      </c>
      <c r="Q589" s="38"/>
      <c r="R589" s="38">
        <v>26.0</v>
      </c>
      <c r="S589" s="38"/>
      <c r="T589" s="38">
        <v>1.0</v>
      </c>
      <c r="U589" s="38"/>
      <c r="V589" s="38" t="s">
        <v>1278</v>
      </c>
      <c r="W589" s="38"/>
      <c r="X589" s="38"/>
      <c r="Y589" s="38"/>
      <c r="Z589" s="38"/>
    </row>
    <row r="590" ht="15.75" customHeight="1">
      <c r="A590" s="38">
        <v>2016.0</v>
      </c>
      <c r="B590" s="38">
        <v>4106.0</v>
      </c>
      <c r="C590" s="38">
        <v>75995.0</v>
      </c>
      <c r="D590" s="57" t="s">
        <v>99</v>
      </c>
      <c r="E590" s="38" t="s">
        <v>131</v>
      </c>
      <c r="F590" s="38">
        <v>6.0</v>
      </c>
      <c r="G590" s="38"/>
      <c r="H590" s="38" t="s">
        <v>819</v>
      </c>
      <c r="I590" s="40">
        <v>42559.5</v>
      </c>
      <c r="J590" s="38" t="s">
        <v>21</v>
      </c>
      <c r="K590" s="38">
        <v>79.0</v>
      </c>
      <c r="L590" s="38">
        <v>5320.0</v>
      </c>
      <c r="M590" s="38" t="s">
        <v>23</v>
      </c>
      <c r="N590" s="38" t="s">
        <v>35</v>
      </c>
      <c r="O590" s="38" t="s">
        <v>35</v>
      </c>
      <c r="P590" s="38">
        <v>34599.0</v>
      </c>
      <c r="Q590" s="38"/>
      <c r="R590" s="38">
        <v>40.0</v>
      </c>
      <c r="S590" s="38"/>
      <c r="T590" s="38">
        <v>2.0</v>
      </c>
      <c r="U590" s="38"/>
      <c r="V590" s="38" t="s">
        <v>1278</v>
      </c>
      <c r="W590" s="38"/>
      <c r="X590" s="38"/>
      <c r="Y590" s="38"/>
      <c r="Z590" s="38"/>
    </row>
    <row r="591" ht="15.75" customHeight="1">
      <c r="A591" s="38">
        <v>2016.0</v>
      </c>
      <c r="B591" s="38">
        <v>4105.0</v>
      </c>
      <c r="C591" s="38">
        <v>220615.0</v>
      </c>
      <c r="D591" s="57" t="s">
        <v>99</v>
      </c>
      <c r="E591" s="38" t="s">
        <v>131</v>
      </c>
      <c r="F591" s="38">
        <v>6.0</v>
      </c>
      <c r="G591" s="38"/>
      <c r="H591" s="38" t="s">
        <v>819</v>
      </c>
      <c r="I591" s="40">
        <v>42559.520833333336</v>
      </c>
      <c r="J591" s="38" t="s">
        <v>21</v>
      </c>
      <c r="K591" s="38">
        <v>61.0</v>
      </c>
      <c r="L591" s="38">
        <v>2575.0</v>
      </c>
      <c r="M591" s="38" t="s">
        <v>23</v>
      </c>
      <c r="N591" s="38" t="s">
        <v>35</v>
      </c>
      <c r="O591" s="38" t="s">
        <v>35</v>
      </c>
      <c r="P591" s="38">
        <v>34598.0</v>
      </c>
      <c r="Q591" s="38"/>
      <c r="R591" s="38">
        <v>33.0</v>
      </c>
      <c r="S591" s="38"/>
      <c r="T591" s="38">
        <v>1.0</v>
      </c>
      <c r="U591" s="38"/>
      <c r="V591" s="38" t="s">
        <v>1278</v>
      </c>
      <c r="W591" s="38"/>
      <c r="X591" s="38"/>
      <c r="Y591" s="38"/>
      <c r="Z591" s="38"/>
    </row>
    <row r="592" ht="15.75" customHeight="1">
      <c r="A592" s="38">
        <v>2016.0</v>
      </c>
      <c r="B592" s="38">
        <v>4109.0</v>
      </c>
      <c r="C592" s="38">
        <v>145615.0</v>
      </c>
      <c r="D592" s="57" t="s">
        <v>99</v>
      </c>
      <c r="E592" s="38" t="s">
        <v>131</v>
      </c>
      <c r="F592" s="38">
        <v>6.0</v>
      </c>
      <c r="G592" s="38"/>
      <c r="H592" s="38" t="s">
        <v>819</v>
      </c>
      <c r="I592" s="40">
        <v>42559.520833333336</v>
      </c>
      <c r="J592" s="38" t="s">
        <v>21</v>
      </c>
      <c r="K592" s="38">
        <v>61.0</v>
      </c>
      <c r="L592" s="38">
        <v>2810.0</v>
      </c>
      <c r="M592" s="38" t="s">
        <v>23</v>
      </c>
      <c r="N592" s="38" t="s">
        <v>35</v>
      </c>
      <c r="O592" s="38" t="s">
        <v>821</v>
      </c>
      <c r="P592" s="38">
        <v>34603.0</v>
      </c>
      <c r="Q592" s="38"/>
      <c r="R592" s="38">
        <v>36.0</v>
      </c>
      <c r="S592" s="38"/>
      <c r="T592" s="38"/>
      <c r="U592" s="38"/>
      <c r="V592" s="38" t="s">
        <v>1278</v>
      </c>
      <c r="W592" s="38"/>
      <c r="X592" s="38"/>
      <c r="Y592" s="38"/>
      <c r="Z592" s="38"/>
    </row>
    <row r="593" ht="15.75" customHeight="1">
      <c r="A593" s="38">
        <v>2016.0</v>
      </c>
      <c r="B593" s="38">
        <v>4107.0</v>
      </c>
      <c r="C593" s="38">
        <v>17641.0</v>
      </c>
      <c r="D593" s="57" t="s">
        <v>99</v>
      </c>
      <c r="E593" s="38" t="s">
        <v>131</v>
      </c>
      <c r="F593" s="38">
        <v>6.0</v>
      </c>
      <c r="G593" s="38"/>
      <c r="H593" s="38" t="s">
        <v>819</v>
      </c>
      <c r="I593" s="40">
        <v>42559.541666666664</v>
      </c>
      <c r="J593" s="38" t="s">
        <v>21</v>
      </c>
      <c r="K593" s="38">
        <v>59.0</v>
      </c>
      <c r="L593" s="38">
        <v>2075.0</v>
      </c>
      <c r="M593" s="38" t="s">
        <v>23</v>
      </c>
      <c r="N593" s="38" t="s">
        <v>35</v>
      </c>
      <c r="O593" s="38" t="s">
        <v>814</v>
      </c>
      <c r="P593" s="38">
        <v>34601.0</v>
      </c>
      <c r="Q593" s="38"/>
      <c r="R593" s="38">
        <v>29.0</v>
      </c>
      <c r="S593" s="38"/>
      <c r="T593" s="38">
        <v>1.0</v>
      </c>
      <c r="U593" s="38"/>
      <c r="V593" s="38" t="s">
        <v>1278</v>
      </c>
      <c r="W593" s="38"/>
      <c r="X593" s="38"/>
      <c r="Y593" s="38"/>
      <c r="Z593" s="38"/>
    </row>
    <row r="594" ht="15.75" customHeight="1">
      <c r="A594" s="38">
        <v>2016.0</v>
      </c>
      <c r="B594" s="38">
        <v>4112.0</v>
      </c>
      <c r="C594" s="38">
        <v>146717.0</v>
      </c>
      <c r="D594" s="57" t="s">
        <v>99</v>
      </c>
      <c r="E594" s="38" t="s">
        <v>131</v>
      </c>
      <c r="F594" s="38">
        <v>6.0</v>
      </c>
      <c r="G594" s="38"/>
      <c r="H594" s="38" t="s">
        <v>857</v>
      </c>
      <c r="I594" s="40">
        <v>42560.333333333336</v>
      </c>
      <c r="J594" s="38" t="s">
        <v>21</v>
      </c>
      <c r="K594" s="38">
        <v>55.0</v>
      </c>
      <c r="L594" s="38">
        <v>1805.0</v>
      </c>
      <c r="M594" s="38" t="s">
        <v>23</v>
      </c>
      <c r="N594" s="38" t="s">
        <v>35</v>
      </c>
      <c r="O594" s="38" t="s">
        <v>814</v>
      </c>
      <c r="P594" s="38">
        <v>34620.0</v>
      </c>
      <c r="Q594" s="38"/>
      <c r="R594" s="38">
        <v>28.0</v>
      </c>
      <c r="S594" s="38">
        <v>1.0</v>
      </c>
      <c r="T594" s="38">
        <v>1.0</v>
      </c>
      <c r="U594" s="38"/>
      <c r="V594" s="38" t="s">
        <v>1279</v>
      </c>
      <c r="W594" s="38"/>
      <c r="X594" s="38"/>
      <c r="Y594" s="38"/>
      <c r="Z594" s="38"/>
    </row>
    <row r="595" ht="15.75" customHeight="1">
      <c r="A595" s="38">
        <v>2016.0</v>
      </c>
      <c r="B595" s="38">
        <v>4113.0</v>
      </c>
      <c r="C595" s="38">
        <v>15498.0</v>
      </c>
      <c r="D595" s="57" t="s">
        <v>99</v>
      </c>
      <c r="E595" s="38" t="s">
        <v>131</v>
      </c>
      <c r="F595" s="38">
        <v>6.0</v>
      </c>
      <c r="G595" s="38"/>
      <c r="H595" s="38" t="s">
        <v>857</v>
      </c>
      <c r="I595" s="40">
        <v>42560.375</v>
      </c>
      <c r="J595" s="38" t="s">
        <v>21</v>
      </c>
      <c r="K595" s="38">
        <v>56.0</v>
      </c>
      <c r="L595" s="38">
        <v>1890.0</v>
      </c>
      <c r="M595" s="38" t="s">
        <v>23</v>
      </c>
      <c r="N595" s="38" t="s">
        <v>35</v>
      </c>
      <c r="O595" s="38" t="s">
        <v>814</v>
      </c>
      <c r="P595" s="38">
        <v>34621.0</v>
      </c>
      <c r="Q595" s="38"/>
      <c r="R595" s="38">
        <v>29.0</v>
      </c>
      <c r="S595" s="38">
        <v>1.0</v>
      </c>
      <c r="T595" s="38">
        <v>1.0</v>
      </c>
      <c r="U595" s="38"/>
      <c r="V595" s="38" t="s">
        <v>1279</v>
      </c>
      <c r="W595" s="38"/>
      <c r="X595" s="38"/>
      <c r="Y595" s="38"/>
      <c r="Z595" s="38"/>
    </row>
    <row r="596" ht="15.75" customHeight="1">
      <c r="A596" s="38">
        <v>2016.0</v>
      </c>
      <c r="B596" s="38">
        <v>4115.0</v>
      </c>
      <c r="C596" s="38">
        <v>143670.0</v>
      </c>
      <c r="D596" s="57" t="s">
        <v>99</v>
      </c>
      <c r="E596" s="38" t="s">
        <v>131</v>
      </c>
      <c r="F596" s="38">
        <v>6.0</v>
      </c>
      <c r="G596" s="38"/>
      <c r="H596" s="38" t="s">
        <v>857</v>
      </c>
      <c r="I596" s="40">
        <v>42560.375</v>
      </c>
      <c r="J596" s="38" t="s">
        <v>21</v>
      </c>
      <c r="K596" s="38">
        <v>59.0</v>
      </c>
      <c r="L596" s="38">
        <v>2220.0</v>
      </c>
      <c r="M596" s="38" t="s">
        <v>23</v>
      </c>
      <c r="N596" s="38" t="s">
        <v>35</v>
      </c>
      <c r="O596" s="38" t="s">
        <v>814</v>
      </c>
      <c r="P596" s="38">
        <v>34623.0</v>
      </c>
      <c r="Q596" s="38"/>
      <c r="R596" s="38">
        <v>30.0</v>
      </c>
      <c r="S596" s="38">
        <v>1.0</v>
      </c>
      <c r="T596" s="38">
        <v>1.0</v>
      </c>
      <c r="U596" s="38"/>
      <c r="V596" s="38" t="s">
        <v>1279</v>
      </c>
      <c r="W596" s="38"/>
      <c r="X596" s="38"/>
      <c r="Y596" s="38"/>
      <c r="Z596" s="38"/>
    </row>
    <row r="597" ht="15.75" customHeight="1">
      <c r="A597" s="38">
        <v>2016.0</v>
      </c>
      <c r="B597" s="38">
        <v>4119.0</v>
      </c>
      <c r="C597" s="38">
        <v>147293.0</v>
      </c>
      <c r="D597" s="57" t="s">
        <v>99</v>
      </c>
      <c r="E597" s="38" t="s">
        <v>131</v>
      </c>
      <c r="F597" s="38">
        <v>6.0</v>
      </c>
      <c r="G597" s="38"/>
      <c r="H597" s="38" t="s">
        <v>857</v>
      </c>
      <c r="I597" s="40">
        <v>42560.4375</v>
      </c>
      <c r="J597" s="38" t="s">
        <v>21</v>
      </c>
      <c r="K597" s="38">
        <v>77.0</v>
      </c>
      <c r="L597" s="38">
        <v>5145.0</v>
      </c>
      <c r="M597" s="38" t="s">
        <v>23</v>
      </c>
      <c r="N597" s="38" t="s">
        <v>35</v>
      </c>
      <c r="O597" s="38" t="s">
        <v>821</v>
      </c>
      <c r="P597" s="38">
        <v>34629.0</v>
      </c>
      <c r="Q597" s="38"/>
      <c r="R597" s="38">
        <v>40.0</v>
      </c>
      <c r="S597" s="38">
        <v>1.0</v>
      </c>
      <c r="T597" s="38">
        <v>2.0</v>
      </c>
      <c r="U597" s="38"/>
      <c r="V597" s="38" t="s">
        <v>1279</v>
      </c>
      <c r="W597" s="38"/>
      <c r="X597" s="38"/>
      <c r="Y597" s="38"/>
      <c r="Z597" s="38"/>
    </row>
    <row r="598" ht="15.75" customHeight="1">
      <c r="A598" s="38">
        <v>2016.0</v>
      </c>
      <c r="B598" s="38">
        <v>4111.0</v>
      </c>
      <c r="C598" s="38">
        <v>166335.0</v>
      </c>
      <c r="D598" s="57" t="s">
        <v>99</v>
      </c>
      <c r="E598" s="38" t="s">
        <v>131</v>
      </c>
      <c r="F598" s="38">
        <v>6.0</v>
      </c>
      <c r="G598" s="38"/>
      <c r="H598" s="38" t="s">
        <v>857</v>
      </c>
      <c r="I598" s="40">
        <v>42560.458333333336</v>
      </c>
      <c r="J598" s="38" t="s">
        <v>21</v>
      </c>
      <c r="K598" s="38">
        <v>55.0</v>
      </c>
      <c r="L598" s="38">
        <v>1815.0</v>
      </c>
      <c r="M598" s="38" t="s">
        <v>23</v>
      </c>
      <c r="N598" s="38" t="s">
        <v>35</v>
      </c>
      <c r="O598" s="38"/>
      <c r="P598" s="38">
        <v>34619.0</v>
      </c>
      <c r="Q598" s="38"/>
      <c r="R598" s="38">
        <v>28.0</v>
      </c>
      <c r="S598" s="38">
        <v>1.0</v>
      </c>
      <c r="T598" s="38">
        <v>1.0</v>
      </c>
      <c r="U598" s="38"/>
      <c r="V598" s="38" t="s">
        <v>1279</v>
      </c>
      <c r="W598" s="38"/>
      <c r="X598" s="38"/>
      <c r="Y598" s="38"/>
      <c r="Z598" s="38"/>
    </row>
    <row r="599" ht="15.75" customHeight="1">
      <c r="A599" s="38">
        <v>2016.0</v>
      </c>
      <c r="B599" s="38">
        <v>4120.0</v>
      </c>
      <c r="C599" s="38">
        <v>181740.0</v>
      </c>
      <c r="D599" s="57" t="s">
        <v>99</v>
      </c>
      <c r="E599" s="38" t="s">
        <v>131</v>
      </c>
      <c r="F599" s="38">
        <v>6.0</v>
      </c>
      <c r="G599" s="38"/>
      <c r="H599" s="38" t="s">
        <v>857</v>
      </c>
      <c r="I599" s="40">
        <v>42560.458333333336</v>
      </c>
      <c r="J599" s="38" t="s">
        <v>21</v>
      </c>
      <c r="K599" s="38">
        <v>57.0</v>
      </c>
      <c r="L599" s="38">
        <v>2000.0</v>
      </c>
      <c r="M599" s="38" t="s">
        <v>23</v>
      </c>
      <c r="N599" s="38" t="s">
        <v>35</v>
      </c>
      <c r="O599" s="38" t="s">
        <v>814</v>
      </c>
      <c r="P599" s="38">
        <v>34630.0</v>
      </c>
      <c r="Q599" s="38" t="s">
        <v>816</v>
      </c>
      <c r="R599" s="38">
        <v>30.0</v>
      </c>
      <c r="S599" s="38">
        <v>1.0</v>
      </c>
      <c r="T599" s="38">
        <v>1.0</v>
      </c>
      <c r="U599" s="38"/>
      <c r="V599" s="38" t="s">
        <v>1279</v>
      </c>
      <c r="W599" s="38"/>
      <c r="X599" s="38"/>
      <c r="Y599" s="38"/>
      <c r="Z599" s="38"/>
    </row>
    <row r="600" ht="15.75" customHeight="1">
      <c r="A600" s="38">
        <v>2016.0</v>
      </c>
      <c r="B600" s="38">
        <v>4114.0</v>
      </c>
      <c r="C600" s="38">
        <v>49650.0</v>
      </c>
      <c r="D600" s="57" t="s">
        <v>99</v>
      </c>
      <c r="E600" s="38" t="s">
        <v>131</v>
      </c>
      <c r="F600" s="38">
        <v>6.0</v>
      </c>
      <c r="G600" s="38"/>
      <c r="H600" s="38" t="s">
        <v>857</v>
      </c>
      <c r="I600" s="40">
        <v>42560.5</v>
      </c>
      <c r="J600" s="38" t="s">
        <v>21</v>
      </c>
      <c r="K600" s="38">
        <v>58.0</v>
      </c>
      <c r="L600" s="38">
        <v>2280.0</v>
      </c>
      <c r="M600" s="38" t="s">
        <v>23</v>
      </c>
      <c r="N600" s="38" t="s">
        <v>35</v>
      </c>
      <c r="O600" s="38" t="s">
        <v>814</v>
      </c>
      <c r="P600" s="38">
        <v>34622.0</v>
      </c>
      <c r="Q600" s="38"/>
      <c r="R600" s="38">
        <v>30.0</v>
      </c>
      <c r="S600" s="38">
        <v>1.0</v>
      </c>
      <c r="T600" s="38">
        <v>1.0</v>
      </c>
      <c r="U600" s="38"/>
      <c r="V600" s="38" t="s">
        <v>1279</v>
      </c>
      <c r="W600" s="38"/>
      <c r="X600" s="38"/>
      <c r="Y600" s="38"/>
      <c r="Z600" s="38"/>
    </row>
    <row r="601" ht="15.75" customHeight="1">
      <c r="A601" s="38">
        <v>2016.0</v>
      </c>
      <c r="B601" s="38">
        <v>4116.0</v>
      </c>
      <c r="C601" s="38">
        <v>161331.0</v>
      </c>
      <c r="D601" s="57" t="s">
        <v>99</v>
      </c>
      <c r="E601" s="38" t="s">
        <v>131</v>
      </c>
      <c r="F601" s="38">
        <v>6.0</v>
      </c>
      <c r="G601" s="38"/>
      <c r="H601" s="38" t="s">
        <v>857</v>
      </c>
      <c r="I601" s="40">
        <v>42560.5</v>
      </c>
      <c r="J601" s="38" t="s">
        <v>21</v>
      </c>
      <c r="K601" s="38">
        <v>58.0</v>
      </c>
      <c r="L601" s="38">
        <v>2180.0</v>
      </c>
      <c r="M601" s="38" t="s">
        <v>23</v>
      </c>
      <c r="N601" s="38" t="s">
        <v>35</v>
      </c>
      <c r="O601" s="38" t="s">
        <v>814</v>
      </c>
      <c r="P601" s="38">
        <v>34625.0</v>
      </c>
      <c r="Q601" s="38" t="s">
        <v>816</v>
      </c>
      <c r="R601" s="38">
        <v>30.0</v>
      </c>
      <c r="S601" s="38">
        <v>1.0</v>
      </c>
      <c r="T601" s="38">
        <v>1.0</v>
      </c>
      <c r="U601" s="38"/>
      <c r="V601" s="38" t="s">
        <v>1279</v>
      </c>
      <c r="W601" s="38"/>
      <c r="X601" s="38"/>
      <c r="Y601" s="38"/>
      <c r="Z601" s="38"/>
    </row>
    <row r="602" ht="15.75" customHeight="1">
      <c r="A602" s="38">
        <v>2016.0</v>
      </c>
      <c r="B602" s="38">
        <v>4118.0</v>
      </c>
      <c r="C602" s="38">
        <v>109736.0</v>
      </c>
      <c r="D602" s="57" t="s">
        <v>99</v>
      </c>
      <c r="E602" s="38" t="s">
        <v>131</v>
      </c>
      <c r="F602" s="38">
        <v>6.0</v>
      </c>
      <c r="G602" s="38"/>
      <c r="H602" s="38" t="s">
        <v>857</v>
      </c>
      <c r="I602" s="40">
        <v>42560.520833333336</v>
      </c>
      <c r="J602" s="38" t="s">
        <v>21</v>
      </c>
      <c r="K602" s="38">
        <v>82.0</v>
      </c>
      <c r="L602" s="38">
        <v>6030.0</v>
      </c>
      <c r="M602" s="38" t="s">
        <v>23</v>
      </c>
      <c r="N602" s="38" t="s">
        <v>35</v>
      </c>
      <c r="O602" s="38" t="s">
        <v>821</v>
      </c>
      <c r="P602" s="38">
        <v>34628.0</v>
      </c>
      <c r="Q602" s="38"/>
      <c r="R602" s="38">
        <v>43.0</v>
      </c>
      <c r="S602" s="38">
        <v>1.0</v>
      </c>
      <c r="T602" s="38">
        <v>2.0</v>
      </c>
      <c r="U602" s="38"/>
      <c r="V602" s="38" t="s">
        <v>1279</v>
      </c>
      <c r="W602" s="38"/>
      <c r="X602" s="38"/>
      <c r="Y602" s="38"/>
      <c r="Z602" s="38"/>
    </row>
    <row r="603" ht="15.75" customHeight="1">
      <c r="A603" s="38">
        <v>2016.0</v>
      </c>
      <c r="B603" s="38">
        <v>4117.0</v>
      </c>
      <c r="C603" s="38">
        <v>142461.0</v>
      </c>
      <c r="D603" s="57" t="s">
        <v>99</v>
      </c>
      <c r="E603" s="38" t="s">
        <v>131</v>
      </c>
      <c r="F603" s="38">
        <v>6.0</v>
      </c>
      <c r="G603" s="38"/>
      <c r="H603" s="38" t="s">
        <v>857</v>
      </c>
      <c r="I603" s="40">
        <v>42560.541666666664</v>
      </c>
      <c r="J603" s="38" t="s">
        <v>21</v>
      </c>
      <c r="K603" s="38">
        <v>54.0</v>
      </c>
      <c r="L603" s="38">
        <v>1800.0</v>
      </c>
      <c r="M603" s="38" t="s">
        <v>23</v>
      </c>
      <c r="N603" s="38" t="s">
        <v>35</v>
      </c>
      <c r="O603" s="38" t="s">
        <v>814</v>
      </c>
      <c r="P603" s="38">
        <v>34626.0</v>
      </c>
      <c r="Q603" s="38"/>
      <c r="R603" s="38">
        <v>28.0</v>
      </c>
      <c r="S603" s="38">
        <v>1.0</v>
      </c>
      <c r="T603" s="38">
        <v>1.0</v>
      </c>
      <c r="U603" s="38"/>
      <c r="V603" s="38" t="s">
        <v>1279</v>
      </c>
      <c r="W603" s="38"/>
      <c r="X603" s="38"/>
      <c r="Y603" s="38"/>
      <c r="Z603" s="38"/>
    </row>
    <row r="604" ht="15.75" customHeight="1">
      <c r="A604" s="38">
        <v>2016.0</v>
      </c>
      <c r="B604" s="38">
        <v>4122.0</v>
      </c>
      <c r="C604" s="38">
        <v>40190.0</v>
      </c>
      <c r="D604" s="57" t="s">
        <v>99</v>
      </c>
      <c r="E604" s="38" t="s">
        <v>131</v>
      </c>
      <c r="F604" s="38">
        <v>6.0</v>
      </c>
      <c r="G604" s="38"/>
      <c r="H604" s="38" t="s">
        <v>857</v>
      </c>
      <c r="I604" s="40">
        <v>42560.541666666664</v>
      </c>
      <c r="J604" s="38" t="s">
        <v>21</v>
      </c>
      <c r="K604" s="38">
        <v>55.0</v>
      </c>
      <c r="L604" s="38">
        <v>1730.0</v>
      </c>
      <c r="M604" s="38" t="s">
        <v>23</v>
      </c>
      <c r="N604" s="38" t="s">
        <v>35</v>
      </c>
      <c r="O604" s="38" t="s">
        <v>814</v>
      </c>
      <c r="P604" s="38">
        <v>34632.0</v>
      </c>
      <c r="Q604" s="38"/>
      <c r="R604" s="38">
        <v>26.0</v>
      </c>
      <c r="S604" s="38">
        <v>1.0</v>
      </c>
      <c r="T604" s="38">
        <v>1.0</v>
      </c>
      <c r="U604" s="38"/>
      <c r="V604" s="38" t="s">
        <v>1279</v>
      </c>
      <c r="W604" s="38"/>
      <c r="X604" s="38"/>
      <c r="Y604" s="38"/>
      <c r="Z604" s="38"/>
    </row>
    <row r="605" ht="15.75" customHeight="1">
      <c r="A605" s="38">
        <v>2016.0</v>
      </c>
      <c r="B605" s="38">
        <v>4121.0</v>
      </c>
      <c r="C605" s="38">
        <v>154447.0</v>
      </c>
      <c r="D605" s="57" t="s">
        <v>99</v>
      </c>
      <c r="E605" s="38" t="s">
        <v>131</v>
      </c>
      <c r="F605" s="38">
        <v>6.0</v>
      </c>
      <c r="G605" s="38"/>
      <c r="H605" s="38" t="s">
        <v>857</v>
      </c>
      <c r="I605" s="40">
        <v>42560.583333333336</v>
      </c>
      <c r="J605" s="38" t="s">
        <v>21</v>
      </c>
      <c r="K605" s="38">
        <v>60.0</v>
      </c>
      <c r="L605" s="38">
        <v>2200.0</v>
      </c>
      <c r="M605" s="38" t="s">
        <v>23</v>
      </c>
      <c r="N605" s="38" t="s">
        <v>35</v>
      </c>
      <c r="O605" s="38" t="s">
        <v>814</v>
      </c>
      <c r="P605" s="38">
        <v>34631.0</v>
      </c>
      <c r="Q605" s="38"/>
      <c r="R605" s="38">
        <v>31.0</v>
      </c>
      <c r="S605" s="38">
        <v>1.0</v>
      </c>
      <c r="T605" s="38">
        <v>1.0</v>
      </c>
      <c r="U605" s="38"/>
      <c r="V605" s="38" t="s">
        <v>1279</v>
      </c>
      <c r="W605" s="38"/>
      <c r="X605" s="38"/>
      <c r="Y605" s="38"/>
      <c r="Z605" s="38"/>
    </row>
    <row r="606" ht="15.75" customHeight="1">
      <c r="A606" s="38">
        <v>2016.0</v>
      </c>
      <c r="B606" s="38">
        <v>4123.0</v>
      </c>
      <c r="C606" s="38">
        <v>44652.0</v>
      </c>
      <c r="D606" s="57" t="s">
        <v>99</v>
      </c>
      <c r="E606" s="38" t="s">
        <v>131</v>
      </c>
      <c r="F606" s="38">
        <v>6.0</v>
      </c>
      <c r="G606" s="38"/>
      <c r="H606" s="38" t="s">
        <v>857</v>
      </c>
      <c r="I606" s="40">
        <v>42560.71875</v>
      </c>
      <c r="J606" s="38" t="s">
        <v>21</v>
      </c>
      <c r="K606" s="38">
        <v>84.0</v>
      </c>
      <c r="L606" s="38">
        <v>5930.0</v>
      </c>
      <c r="M606" s="38" t="s">
        <v>23</v>
      </c>
      <c r="N606" s="38" t="s">
        <v>35</v>
      </c>
      <c r="O606" s="38" t="s">
        <v>814</v>
      </c>
      <c r="P606" s="38">
        <v>34634.0</v>
      </c>
      <c r="Q606" s="38"/>
      <c r="R606" s="38">
        <v>43.0</v>
      </c>
      <c r="S606" s="38"/>
      <c r="T606" s="38"/>
      <c r="U606" s="38"/>
      <c r="V606" s="38" t="s">
        <v>1279</v>
      </c>
      <c r="W606" s="38"/>
      <c r="X606" s="38"/>
      <c r="Y606" s="38"/>
      <c r="Z606" s="38"/>
    </row>
    <row r="607" ht="15.75" customHeight="1">
      <c r="A607" s="38">
        <v>2016.0</v>
      </c>
      <c r="B607" s="38">
        <v>4124.0</v>
      </c>
      <c r="C607" s="38">
        <v>61990.0</v>
      </c>
      <c r="D607" s="57" t="s">
        <v>99</v>
      </c>
      <c r="E607" s="38" t="s">
        <v>131</v>
      </c>
      <c r="F607" s="38">
        <v>6.0</v>
      </c>
      <c r="G607" s="38"/>
      <c r="H607" s="38" t="s">
        <v>857</v>
      </c>
      <c r="I607" s="40">
        <v>42561.375</v>
      </c>
      <c r="J607" s="38" t="s">
        <v>21</v>
      </c>
      <c r="K607" s="38">
        <v>55.0</v>
      </c>
      <c r="L607" s="38">
        <v>1745.0</v>
      </c>
      <c r="M607" s="38" t="s">
        <v>23</v>
      </c>
      <c r="N607" s="38" t="s">
        <v>35</v>
      </c>
      <c r="O607" s="38" t="s">
        <v>814</v>
      </c>
      <c r="P607" s="38">
        <v>34641.0</v>
      </c>
      <c r="Q607" s="38"/>
      <c r="R607" s="38">
        <v>27.0</v>
      </c>
      <c r="S607" s="38"/>
      <c r="T607" s="38"/>
      <c r="U607" s="38"/>
      <c r="V607" s="38" t="s">
        <v>1280</v>
      </c>
      <c r="W607" s="38"/>
      <c r="X607" s="38"/>
      <c r="Y607" s="38"/>
      <c r="Z607" s="38"/>
    </row>
    <row r="608" ht="15.75" customHeight="1">
      <c r="A608" s="38">
        <v>2016.0</v>
      </c>
      <c r="B608" s="38">
        <v>4125.0</v>
      </c>
      <c r="C608" s="38">
        <v>46789.0</v>
      </c>
      <c r="D608" s="57" t="s">
        <v>99</v>
      </c>
      <c r="E608" s="38" t="s">
        <v>131</v>
      </c>
      <c r="F608" s="38">
        <v>6.0</v>
      </c>
      <c r="G608" s="38"/>
      <c r="H608" s="38" t="s">
        <v>857</v>
      </c>
      <c r="I608" s="40">
        <v>42561.5</v>
      </c>
      <c r="J608" s="38" t="s">
        <v>21</v>
      </c>
      <c r="K608" s="38">
        <v>54.0</v>
      </c>
      <c r="L608" s="38">
        <v>1560.0</v>
      </c>
      <c r="M608" s="38" t="s">
        <v>23</v>
      </c>
      <c r="N608" s="38" t="s">
        <v>35</v>
      </c>
      <c r="O608" s="38" t="s">
        <v>814</v>
      </c>
      <c r="P608" s="38">
        <v>34643.0</v>
      </c>
      <c r="Q608" s="38"/>
      <c r="R608" s="38">
        <v>28.0</v>
      </c>
      <c r="S608" s="38">
        <v>1.0</v>
      </c>
      <c r="T608" s="38">
        <v>1.0</v>
      </c>
      <c r="U608" s="38"/>
      <c r="V608" s="38" t="s">
        <v>1280</v>
      </c>
      <c r="W608" s="38"/>
      <c r="X608" s="38"/>
      <c r="Y608" s="38"/>
      <c r="Z608" s="38"/>
    </row>
    <row r="609" ht="15.75" customHeight="1">
      <c r="A609" s="38">
        <v>2016.0</v>
      </c>
      <c r="B609" s="38">
        <v>4129.0</v>
      </c>
      <c r="C609" s="38">
        <v>121579.0</v>
      </c>
      <c r="D609" s="57" t="s">
        <v>99</v>
      </c>
      <c r="E609" s="38" t="s">
        <v>131</v>
      </c>
      <c r="F609" s="38">
        <v>6.0</v>
      </c>
      <c r="G609" s="38"/>
      <c r="H609" s="38" t="s">
        <v>857</v>
      </c>
      <c r="I609" s="40">
        <v>42561.708333333336</v>
      </c>
      <c r="J609" s="38" t="s">
        <v>21</v>
      </c>
      <c r="K609" s="38">
        <v>57.0</v>
      </c>
      <c r="L609" s="38">
        <v>2020.0</v>
      </c>
      <c r="M609" s="38" t="s">
        <v>23</v>
      </c>
      <c r="N609" s="38"/>
      <c r="O609" s="38"/>
      <c r="P609" s="38">
        <v>34660.0</v>
      </c>
      <c r="Q609" s="38"/>
      <c r="R609" s="38"/>
      <c r="S609" s="38"/>
      <c r="T609" s="38"/>
      <c r="U609" s="38"/>
      <c r="V609" s="38" t="s">
        <v>1280</v>
      </c>
      <c r="W609" s="38"/>
      <c r="X609" s="38"/>
      <c r="Y609" s="38"/>
      <c r="Z609" s="38"/>
    </row>
    <row r="610" ht="15.75" customHeight="1">
      <c r="A610" s="38">
        <v>2016.0</v>
      </c>
      <c r="B610" s="38">
        <v>4128.0</v>
      </c>
      <c r="C610" s="38">
        <v>145615.0</v>
      </c>
      <c r="D610" s="57" t="s">
        <v>99</v>
      </c>
      <c r="E610" s="38" t="s">
        <v>131</v>
      </c>
      <c r="F610" s="38">
        <v>6.0</v>
      </c>
      <c r="G610" s="38">
        <v>22.0</v>
      </c>
      <c r="H610" s="38"/>
      <c r="I610" s="40">
        <v>42561.708333333336</v>
      </c>
      <c r="J610" s="38" t="s">
        <v>40</v>
      </c>
      <c r="K610" s="38">
        <v>65.0</v>
      </c>
      <c r="L610" s="38">
        <v>2415.0</v>
      </c>
      <c r="M610" s="38" t="s">
        <v>23</v>
      </c>
      <c r="N610" s="38"/>
      <c r="O610" s="38"/>
      <c r="P610" s="38">
        <v>34657.0</v>
      </c>
      <c r="Q610" s="38"/>
      <c r="R610" s="38"/>
      <c r="S610" s="38"/>
      <c r="T610" s="38"/>
      <c r="U610" s="38" t="s">
        <v>855</v>
      </c>
      <c r="V610" s="38" t="s">
        <v>1280</v>
      </c>
      <c r="W610" s="38"/>
      <c r="X610" s="38"/>
      <c r="Y610" s="38"/>
      <c r="Z610" s="38"/>
    </row>
    <row r="611" ht="15.75" customHeight="1">
      <c r="A611" s="38">
        <v>2016.0</v>
      </c>
      <c r="B611" s="38">
        <v>4126.0</v>
      </c>
      <c r="C611" s="38">
        <v>22703.0</v>
      </c>
      <c r="D611" s="57" t="s">
        <v>99</v>
      </c>
      <c r="E611" s="38" t="s">
        <v>131</v>
      </c>
      <c r="F611" s="38">
        <v>6.0</v>
      </c>
      <c r="G611" s="38">
        <v>22.0</v>
      </c>
      <c r="H611" s="38"/>
      <c r="I611" s="40">
        <v>42561.75</v>
      </c>
      <c r="J611" s="38" t="s">
        <v>40</v>
      </c>
      <c r="K611" s="38">
        <v>52.0</v>
      </c>
      <c r="L611" s="38">
        <v>1600.0</v>
      </c>
      <c r="M611" s="38" t="s">
        <v>23</v>
      </c>
      <c r="N611" s="38" t="s">
        <v>35</v>
      </c>
      <c r="O611" s="38"/>
      <c r="P611" s="38">
        <v>34655.0</v>
      </c>
      <c r="Q611" s="38"/>
      <c r="R611" s="38"/>
      <c r="S611" s="38"/>
      <c r="T611" s="38"/>
      <c r="U611" s="38" t="s">
        <v>855</v>
      </c>
      <c r="V611" s="38" t="s">
        <v>1280</v>
      </c>
      <c r="W611" s="38"/>
      <c r="X611" s="38"/>
      <c r="Y611" s="38"/>
      <c r="Z611" s="38"/>
    </row>
    <row r="612" ht="15.75" customHeight="1">
      <c r="A612" s="38">
        <v>2016.0</v>
      </c>
      <c r="B612" s="38">
        <v>4130.0</v>
      </c>
      <c r="C612" s="38">
        <v>117634.0</v>
      </c>
      <c r="D612" s="57" t="s">
        <v>99</v>
      </c>
      <c r="E612" s="38" t="s">
        <v>131</v>
      </c>
      <c r="F612" s="38">
        <v>6.0</v>
      </c>
      <c r="G612" s="38"/>
      <c r="H612" s="38" t="s">
        <v>175</v>
      </c>
      <c r="I612" s="40">
        <v>42561.75</v>
      </c>
      <c r="J612" s="38" t="s">
        <v>21</v>
      </c>
      <c r="K612" s="38">
        <v>54.0</v>
      </c>
      <c r="L612" s="38">
        <v>1885.0</v>
      </c>
      <c r="M612" s="38" t="s">
        <v>23</v>
      </c>
      <c r="N612" s="38"/>
      <c r="O612" s="38"/>
      <c r="P612" s="38">
        <v>34666.0</v>
      </c>
      <c r="Q612" s="38"/>
      <c r="R612" s="38"/>
      <c r="S612" s="38"/>
      <c r="T612" s="38"/>
      <c r="U612" s="38"/>
      <c r="V612" s="38" t="s">
        <v>1280</v>
      </c>
      <c r="W612" s="38"/>
      <c r="X612" s="38"/>
      <c r="Y612" s="38"/>
      <c r="Z612" s="38"/>
    </row>
    <row r="613" ht="15.75" customHeight="1">
      <c r="A613" s="38">
        <v>2016.0</v>
      </c>
      <c r="B613" s="38">
        <v>4127.0</v>
      </c>
      <c r="C613" s="38">
        <v>158128.0</v>
      </c>
      <c r="D613" s="57" t="s">
        <v>99</v>
      </c>
      <c r="E613" s="38" t="s">
        <v>131</v>
      </c>
      <c r="F613" s="38">
        <v>6.0</v>
      </c>
      <c r="G613" s="38">
        <v>22.0</v>
      </c>
      <c r="H613" s="38"/>
      <c r="I613" s="40">
        <v>42561.75</v>
      </c>
      <c r="J613" s="38" t="s">
        <v>40</v>
      </c>
      <c r="K613" s="38">
        <v>59.0</v>
      </c>
      <c r="L613" s="38">
        <v>2245.0</v>
      </c>
      <c r="M613" s="38" t="s">
        <v>23</v>
      </c>
      <c r="N613" s="38"/>
      <c r="O613" s="38"/>
      <c r="P613" s="38">
        <v>34656.0</v>
      </c>
      <c r="Q613" s="38"/>
      <c r="R613" s="38"/>
      <c r="S613" s="38"/>
      <c r="T613" s="38"/>
      <c r="U613" s="38" t="s">
        <v>855</v>
      </c>
      <c r="V613" s="38" t="s">
        <v>1280</v>
      </c>
      <c r="W613" s="38"/>
      <c r="X613" s="38"/>
      <c r="Y613" s="38"/>
      <c r="Z613" s="38"/>
    </row>
    <row r="614" ht="15.75" customHeight="1">
      <c r="A614" s="38">
        <v>2016.0</v>
      </c>
      <c r="B614" s="38">
        <v>4131.0</v>
      </c>
      <c r="C614" s="38">
        <v>214895.0</v>
      </c>
      <c r="D614" s="57" t="s">
        <v>99</v>
      </c>
      <c r="E614" s="38" t="s">
        <v>131</v>
      </c>
      <c r="F614" s="38">
        <v>6.0</v>
      </c>
      <c r="G614" s="38">
        <v>26.0</v>
      </c>
      <c r="H614" s="38"/>
      <c r="I614" s="40">
        <v>42563.333333333336</v>
      </c>
      <c r="J614" s="38" t="s">
        <v>40</v>
      </c>
      <c r="K614" s="38">
        <v>54.0</v>
      </c>
      <c r="L614" s="38">
        <v>1600.0</v>
      </c>
      <c r="M614" s="38" t="s">
        <v>23</v>
      </c>
      <c r="N614" s="38" t="s">
        <v>35</v>
      </c>
      <c r="O614" s="38" t="s">
        <v>814</v>
      </c>
      <c r="P614" s="38">
        <v>34672.0</v>
      </c>
      <c r="Q614" s="38"/>
      <c r="R614" s="38">
        <v>29.0</v>
      </c>
      <c r="S614" s="38"/>
      <c r="T614" s="38"/>
      <c r="U614" s="38" t="s">
        <v>1306</v>
      </c>
      <c r="V614" s="38" t="s">
        <v>1282</v>
      </c>
      <c r="W614" s="38"/>
      <c r="X614" s="38"/>
      <c r="Y614" s="38"/>
      <c r="Z614" s="38"/>
    </row>
    <row r="615" ht="15.75" customHeight="1">
      <c r="A615" s="38">
        <v>2016.0</v>
      </c>
      <c r="B615" s="38">
        <v>4133.0</v>
      </c>
      <c r="C615" s="38">
        <v>76842.0</v>
      </c>
      <c r="D615" s="57" t="s">
        <v>99</v>
      </c>
      <c r="E615" s="38" t="s">
        <v>131</v>
      </c>
      <c r="F615" s="38">
        <v>6.0</v>
      </c>
      <c r="G615" s="38">
        <v>114.0</v>
      </c>
      <c r="H615" s="38"/>
      <c r="I615" s="40">
        <v>42563.458333333336</v>
      </c>
      <c r="J615" s="38" t="s">
        <v>40</v>
      </c>
      <c r="K615" s="38">
        <v>54.0</v>
      </c>
      <c r="L615" s="38">
        <v>1680.0</v>
      </c>
      <c r="M615" s="38" t="s">
        <v>23</v>
      </c>
      <c r="N615" s="38" t="s">
        <v>35</v>
      </c>
      <c r="O615" s="38" t="s">
        <v>35</v>
      </c>
      <c r="P615" s="38">
        <v>34688.0</v>
      </c>
      <c r="Q615" s="38"/>
      <c r="R615" s="38">
        <v>27.0</v>
      </c>
      <c r="S615" s="38">
        <v>1.0</v>
      </c>
      <c r="T615" s="38">
        <v>1.0</v>
      </c>
      <c r="U615" s="38" t="s">
        <v>133</v>
      </c>
      <c r="V615" s="38" t="s">
        <v>1282</v>
      </c>
      <c r="W615" s="38"/>
      <c r="X615" s="38"/>
      <c r="Y615" s="38"/>
      <c r="Z615" s="38"/>
    </row>
    <row r="616" ht="15.75" customHeight="1">
      <c r="A616" s="38">
        <v>2016.0</v>
      </c>
      <c r="B616" s="38">
        <v>4132.0</v>
      </c>
      <c r="C616" s="38">
        <v>92346.0</v>
      </c>
      <c r="D616" s="57" t="s">
        <v>99</v>
      </c>
      <c r="E616" s="38" t="s">
        <v>131</v>
      </c>
      <c r="F616" s="38">
        <v>6.0</v>
      </c>
      <c r="G616" s="38"/>
      <c r="H616" s="38" t="s">
        <v>819</v>
      </c>
      <c r="I616" s="40">
        <v>42563.625</v>
      </c>
      <c r="J616" s="38" t="s">
        <v>21</v>
      </c>
      <c r="K616" s="38">
        <v>56.0</v>
      </c>
      <c r="L616" s="38">
        <v>1730.0</v>
      </c>
      <c r="M616" s="38" t="s">
        <v>23</v>
      </c>
      <c r="N616" s="38" t="s">
        <v>35</v>
      </c>
      <c r="O616" s="38" t="s">
        <v>35</v>
      </c>
      <c r="P616" s="38">
        <v>34683.0</v>
      </c>
      <c r="Q616" s="38"/>
      <c r="R616" s="38">
        <v>28.0</v>
      </c>
      <c r="S616" s="38">
        <v>1.0</v>
      </c>
      <c r="T616" s="38">
        <v>1.0</v>
      </c>
      <c r="U616" s="38"/>
      <c r="V616" s="38" t="s">
        <v>1282</v>
      </c>
      <c r="W616" s="38"/>
      <c r="X616" s="38"/>
      <c r="Y616" s="38"/>
      <c r="Z616" s="38"/>
    </row>
    <row r="617" ht="15.75" customHeight="1">
      <c r="A617" s="38">
        <v>2016.0</v>
      </c>
      <c r="B617" s="38">
        <v>4135.0</v>
      </c>
      <c r="C617" s="38">
        <v>79240.0</v>
      </c>
      <c r="D617" s="57" t="s">
        <v>99</v>
      </c>
      <c r="E617" s="38" t="s">
        <v>131</v>
      </c>
      <c r="F617" s="38">
        <v>6.0</v>
      </c>
      <c r="G617" s="38">
        <v>119.0</v>
      </c>
      <c r="H617" s="38"/>
      <c r="I617" s="40">
        <v>42563.822916666664</v>
      </c>
      <c r="J617" s="38" t="s">
        <v>40</v>
      </c>
      <c r="K617" s="38">
        <v>58.0</v>
      </c>
      <c r="L617" s="38">
        <v>2400.0</v>
      </c>
      <c r="M617" s="38" t="s">
        <v>23</v>
      </c>
      <c r="N617" s="38" t="s">
        <v>35</v>
      </c>
      <c r="O617" s="38" t="s">
        <v>35</v>
      </c>
      <c r="P617" s="38">
        <v>34690.0</v>
      </c>
      <c r="Q617" s="38"/>
      <c r="R617" s="38">
        <v>30.0</v>
      </c>
      <c r="S617" s="38">
        <v>1.0</v>
      </c>
      <c r="T617" s="38">
        <v>1.0</v>
      </c>
      <c r="U617" s="38" t="s">
        <v>149</v>
      </c>
      <c r="V617" s="38" t="s">
        <v>1282</v>
      </c>
      <c r="W617" s="38"/>
      <c r="X617" s="38"/>
      <c r="Y617" s="38"/>
      <c r="Z617" s="38"/>
    </row>
    <row r="618" ht="15.75" customHeight="1">
      <c r="A618" s="38">
        <v>2016.0</v>
      </c>
      <c r="B618" s="38">
        <v>4136.0</v>
      </c>
      <c r="C618" s="38">
        <v>46133.0</v>
      </c>
      <c r="D618" s="57" t="s">
        <v>99</v>
      </c>
      <c r="E618" s="38" t="s">
        <v>131</v>
      </c>
      <c r="F618" s="38">
        <v>6.0</v>
      </c>
      <c r="G618" s="38">
        <v>119.0</v>
      </c>
      <c r="H618" s="38"/>
      <c r="I618" s="40">
        <v>42563.833333333336</v>
      </c>
      <c r="J618" s="38" t="s">
        <v>40</v>
      </c>
      <c r="K618" s="38">
        <v>56.0</v>
      </c>
      <c r="L618" s="38">
        <v>1625.0</v>
      </c>
      <c r="M618" s="38" t="s">
        <v>23</v>
      </c>
      <c r="N618" s="38" t="s">
        <v>35</v>
      </c>
      <c r="O618" s="38" t="s">
        <v>35</v>
      </c>
      <c r="P618" s="38">
        <v>34691.0</v>
      </c>
      <c r="Q618" s="38"/>
      <c r="R618" s="38">
        <v>28.0</v>
      </c>
      <c r="S618" s="38">
        <v>1.0</v>
      </c>
      <c r="T618" s="38">
        <v>1.0</v>
      </c>
      <c r="U618" s="38" t="s">
        <v>149</v>
      </c>
      <c r="V618" s="38" t="s">
        <v>1282</v>
      </c>
      <c r="W618" s="38"/>
      <c r="X618" s="38"/>
      <c r="Y618" s="38"/>
      <c r="Z618" s="38"/>
    </row>
    <row r="619" ht="15.75" customHeight="1">
      <c r="A619" s="38">
        <v>2016.0</v>
      </c>
      <c r="B619" s="38">
        <v>4134.0</v>
      </c>
      <c r="C619" s="38">
        <v>37034.0</v>
      </c>
      <c r="D619" s="57" t="s">
        <v>99</v>
      </c>
      <c r="E619" s="38" t="s">
        <v>131</v>
      </c>
      <c r="F619" s="38">
        <v>6.0</v>
      </c>
      <c r="G619" s="38">
        <v>109.0</v>
      </c>
      <c r="H619" s="38"/>
      <c r="I619" s="40">
        <v>42563.854166666664</v>
      </c>
      <c r="J619" s="38" t="s">
        <v>40</v>
      </c>
      <c r="K619" s="38">
        <v>58.0</v>
      </c>
      <c r="L619" s="38">
        <v>2400.0</v>
      </c>
      <c r="M619" s="38" t="s">
        <v>23</v>
      </c>
      <c r="N619" s="38" t="s">
        <v>35</v>
      </c>
      <c r="O619" s="38" t="s">
        <v>35</v>
      </c>
      <c r="P619" s="38">
        <v>34689.0</v>
      </c>
      <c r="Q619" s="38"/>
      <c r="R619" s="38">
        <v>30.0</v>
      </c>
      <c r="S619" s="38">
        <v>1.0</v>
      </c>
      <c r="T619" s="38">
        <v>1.0</v>
      </c>
      <c r="U619" s="38" t="s">
        <v>29</v>
      </c>
      <c r="V619" s="38" t="s">
        <v>1282</v>
      </c>
      <c r="W619" s="38"/>
      <c r="X619" s="38"/>
      <c r="Y619" s="38"/>
      <c r="Z619" s="38"/>
    </row>
    <row r="620" ht="15.75" customHeight="1">
      <c r="A620" s="38">
        <v>2016.0</v>
      </c>
      <c r="B620" s="38">
        <v>4139.0</v>
      </c>
      <c r="C620" s="38">
        <v>69459.0</v>
      </c>
      <c r="D620" s="57" t="s">
        <v>99</v>
      </c>
      <c r="E620" s="38" t="s">
        <v>131</v>
      </c>
      <c r="F620" s="38">
        <v>6.0</v>
      </c>
      <c r="G620" s="38">
        <v>115.0</v>
      </c>
      <c r="H620" s="38"/>
      <c r="I620" s="40">
        <v>42564.416666666664</v>
      </c>
      <c r="J620" s="38" t="s">
        <v>40</v>
      </c>
      <c r="K620" s="38">
        <v>54.0</v>
      </c>
      <c r="L620" s="38">
        <v>1685.0</v>
      </c>
      <c r="M620" s="38" t="s">
        <v>23</v>
      </c>
      <c r="N620" s="38" t="s">
        <v>35</v>
      </c>
      <c r="O620" s="38" t="s">
        <v>814</v>
      </c>
      <c r="P620" s="38">
        <v>34704.0</v>
      </c>
      <c r="Q620" s="38"/>
      <c r="R620" s="38">
        <v>28.0</v>
      </c>
      <c r="S620" s="38">
        <v>1.0</v>
      </c>
      <c r="T620" s="38">
        <v>1.0</v>
      </c>
      <c r="U620" s="38" t="s">
        <v>134</v>
      </c>
      <c r="V620" s="38" t="s">
        <v>1283</v>
      </c>
      <c r="W620" s="38"/>
      <c r="X620" s="38"/>
      <c r="Y620" s="38"/>
      <c r="Z620" s="38"/>
    </row>
    <row r="621" ht="15.75" customHeight="1">
      <c r="A621" s="38">
        <v>2016.0</v>
      </c>
      <c r="B621" s="38">
        <v>4137.0</v>
      </c>
      <c r="C621" s="38">
        <v>103803.0</v>
      </c>
      <c r="D621" s="57" t="s">
        <v>99</v>
      </c>
      <c r="E621" s="38" t="s">
        <v>131</v>
      </c>
      <c r="F621" s="38">
        <v>6.0</v>
      </c>
      <c r="G621" s="38">
        <v>21.0</v>
      </c>
      <c r="H621" s="38"/>
      <c r="I621" s="40">
        <v>42564.458333333336</v>
      </c>
      <c r="J621" s="38" t="s">
        <v>40</v>
      </c>
      <c r="K621" s="38">
        <v>58.0</v>
      </c>
      <c r="L621" s="38">
        <v>2130.0</v>
      </c>
      <c r="M621" s="38" t="s">
        <v>23</v>
      </c>
      <c r="N621" s="38" t="s">
        <v>35</v>
      </c>
      <c r="O621" s="38" t="s">
        <v>814</v>
      </c>
      <c r="P621" s="38">
        <v>34694.0</v>
      </c>
      <c r="Q621" s="38"/>
      <c r="R621" s="38">
        <v>29.0</v>
      </c>
      <c r="S621" s="38"/>
      <c r="T621" s="38"/>
      <c r="U621" s="38" t="s">
        <v>343</v>
      </c>
      <c r="V621" s="38" t="s">
        <v>1283</v>
      </c>
      <c r="W621" s="38"/>
      <c r="X621" s="38"/>
      <c r="Y621" s="38"/>
      <c r="Z621" s="38"/>
    </row>
    <row r="622" ht="15.75" customHeight="1">
      <c r="A622" s="38">
        <v>2016.0</v>
      </c>
      <c r="B622" s="38">
        <v>4138.0</v>
      </c>
      <c r="C622" s="38">
        <v>28942.0</v>
      </c>
      <c r="D622" s="57" t="s">
        <v>99</v>
      </c>
      <c r="E622" s="38" t="s">
        <v>131</v>
      </c>
      <c r="F622" s="38">
        <v>6.0</v>
      </c>
      <c r="G622" s="38">
        <v>26.0</v>
      </c>
      <c r="H622" s="38"/>
      <c r="I622" s="40">
        <v>42564.541666666664</v>
      </c>
      <c r="J622" s="38" t="s">
        <v>40</v>
      </c>
      <c r="K622" s="38">
        <v>58.0</v>
      </c>
      <c r="L622" s="38">
        <v>2185.0</v>
      </c>
      <c r="M622" s="38" t="s">
        <v>23</v>
      </c>
      <c r="N622" s="38" t="s">
        <v>35</v>
      </c>
      <c r="O622" s="38" t="s">
        <v>814</v>
      </c>
      <c r="P622" s="38">
        <v>34696.0</v>
      </c>
      <c r="Q622" s="38"/>
      <c r="R622" s="38">
        <v>29.0</v>
      </c>
      <c r="S622" s="38"/>
      <c r="T622" s="38"/>
      <c r="U622" s="38" t="s">
        <v>1306</v>
      </c>
      <c r="V622" s="38" t="s">
        <v>1283</v>
      </c>
      <c r="W622" s="38"/>
      <c r="X622" s="38"/>
      <c r="Y622" s="38"/>
      <c r="Z622" s="38"/>
    </row>
    <row r="623" ht="15.75" customHeight="1">
      <c r="A623" s="38">
        <v>2016.0</v>
      </c>
      <c r="B623" s="38">
        <v>4140.0</v>
      </c>
      <c r="C623" s="38">
        <v>153764.0</v>
      </c>
      <c r="D623" s="57" t="s">
        <v>99</v>
      </c>
      <c r="E623" s="38" t="s">
        <v>131</v>
      </c>
      <c r="F623" s="38">
        <v>6.0</v>
      </c>
      <c r="G623" s="38"/>
      <c r="H623" s="38" t="s">
        <v>857</v>
      </c>
      <c r="I623" s="39">
        <v>42566.0</v>
      </c>
      <c r="J623" s="38" t="s">
        <v>21</v>
      </c>
      <c r="K623" s="38">
        <v>55.0</v>
      </c>
      <c r="L623" s="38">
        <v>2240.0</v>
      </c>
      <c r="M623" s="38" t="s">
        <v>23</v>
      </c>
      <c r="N623" s="38" t="s">
        <v>35</v>
      </c>
      <c r="O623" s="38" t="s">
        <v>814</v>
      </c>
      <c r="P623" s="38">
        <v>34721.0</v>
      </c>
      <c r="Q623" s="38"/>
      <c r="R623" s="38">
        <v>28.0</v>
      </c>
      <c r="S623" s="38">
        <v>1.0</v>
      </c>
      <c r="T623" s="38">
        <v>1.0</v>
      </c>
      <c r="U623" s="38"/>
      <c r="V623" s="38" t="s">
        <v>1284</v>
      </c>
      <c r="W623" s="38"/>
      <c r="X623" s="38"/>
      <c r="Y623" s="38"/>
      <c r="Z623" s="38"/>
    </row>
    <row r="624" ht="15.75" customHeight="1">
      <c r="A624" s="38">
        <v>2016.0</v>
      </c>
      <c r="B624" s="38">
        <v>4141.0</v>
      </c>
      <c r="C624" s="38">
        <v>76378.0</v>
      </c>
      <c r="D624" s="57" t="s">
        <v>99</v>
      </c>
      <c r="E624" s="38" t="s">
        <v>131</v>
      </c>
      <c r="F624" s="38">
        <v>6.0</v>
      </c>
      <c r="G624" s="38"/>
      <c r="H624" s="38" t="s">
        <v>857</v>
      </c>
      <c r="I624" s="40">
        <v>42566.333333333336</v>
      </c>
      <c r="J624" s="38" t="s">
        <v>21</v>
      </c>
      <c r="K624" s="38">
        <v>55.0</v>
      </c>
      <c r="L624" s="38">
        <v>1885.0</v>
      </c>
      <c r="M624" s="38" t="s">
        <v>23</v>
      </c>
      <c r="N624" s="38" t="s">
        <v>35</v>
      </c>
      <c r="O624" s="38" t="s">
        <v>814</v>
      </c>
      <c r="P624" s="38">
        <v>34722.0</v>
      </c>
      <c r="Q624" s="38"/>
      <c r="R624" s="38">
        <v>28.0</v>
      </c>
      <c r="S624" s="38">
        <v>1.0</v>
      </c>
      <c r="T624" s="38">
        <v>1.0</v>
      </c>
      <c r="U624" s="38"/>
      <c r="V624" s="38" t="s">
        <v>1284</v>
      </c>
      <c r="W624" s="38"/>
      <c r="X624" s="38"/>
      <c r="Y624" s="38"/>
      <c r="Z624" s="38"/>
    </row>
    <row r="625" ht="15.75" customHeight="1">
      <c r="A625" s="38">
        <v>2016.0</v>
      </c>
      <c r="B625" s="38">
        <v>4143.0</v>
      </c>
      <c r="C625" s="38">
        <v>42874.0</v>
      </c>
      <c r="D625" s="57" t="s">
        <v>99</v>
      </c>
      <c r="E625" s="38" t="s">
        <v>131</v>
      </c>
      <c r="F625" s="38">
        <v>6.0</v>
      </c>
      <c r="G625" s="38"/>
      <c r="H625" s="38" t="s">
        <v>857</v>
      </c>
      <c r="I625" s="40">
        <v>42566.416666666664</v>
      </c>
      <c r="J625" s="38" t="s">
        <v>21</v>
      </c>
      <c r="K625" s="38">
        <v>75.0</v>
      </c>
      <c r="L625" s="38">
        <v>5070.0</v>
      </c>
      <c r="M625" s="38" t="s">
        <v>23</v>
      </c>
      <c r="N625" s="38" t="s">
        <v>35</v>
      </c>
      <c r="O625" s="38" t="s">
        <v>814</v>
      </c>
      <c r="P625" s="38">
        <v>34724.0</v>
      </c>
      <c r="Q625" s="38"/>
      <c r="R625" s="38">
        <v>39.0</v>
      </c>
      <c r="S625" s="38">
        <v>1.0</v>
      </c>
      <c r="T625" s="38">
        <v>2.0</v>
      </c>
      <c r="U625" s="38"/>
      <c r="V625" s="38" t="s">
        <v>1284</v>
      </c>
      <c r="W625" s="38"/>
      <c r="X625" s="38"/>
      <c r="Y625" s="38"/>
      <c r="Z625" s="38"/>
    </row>
    <row r="626" ht="15.75" customHeight="1">
      <c r="A626" s="38">
        <v>2016.0</v>
      </c>
      <c r="B626" s="38">
        <v>4144.0</v>
      </c>
      <c r="C626" s="38">
        <v>101227.0</v>
      </c>
      <c r="D626" s="57" t="s">
        <v>99</v>
      </c>
      <c r="E626" s="38" t="s">
        <v>131</v>
      </c>
      <c r="F626" s="38">
        <v>6.0</v>
      </c>
      <c r="G626" s="38">
        <v>25.0</v>
      </c>
      <c r="H626" s="38"/>
      <c r="I626" s="40">
        <v>42566.447916666664</v>
      </c>
      <c r="J626" s="38" t="s">
        <v>40</v>
      </c>
      <c r="K626" s="38">
        <v>57.0</v>
      </c>
      <c r="L626" s="38">
        <v>2025.0</v>
      </c>
      <c r="M626" s="38" t="s">
        <v>23</v>
      </c>
      <c r="N626" s="38" t="s">
        <v>35</v>
      </c>
      <c r="O626" s="38" t="s">
        <v>814</v>
      </c>
      <c r="P626" s="38">
        <v>34725.0</v>
      </c>
      <c r="Q626" s="38"/>
      <c r="R626" s="38">
        <v>29.0</v>
      </c>
      <c r="S626" s="38">
        <v>1.0</v>
      </c>
      <c r="T626" s="38">
        <v>1.0</v>
      </c>
      <c r="U626" s="38" t="s">
        <v>850</v>
      </c>
      <c r="V626" s="38" t="s">
        <v>1284</v>
      </c>
      <c r="W626" s="38"/>
      <c r="X626" s="38"/>
      <c r="Y626" s="38"/>
      <c r="Z626" s="38"/>
    </row>
    <row r="627" ht="15.75" customHeight="1">
      <c r="A627" s="38">
        <v>2016.0</v>
      </c>
      <c r="B627" s="38">
        <v>4142.0</v>
      </c>
      <c r="C627" s="38">
        <v>164369.0</v>
      </c>
      <c r="D627" s="57" t="s">
        <v>99</v>
      </c>
      <c r="E627" s="38" t="s">
        <v>131</v>
      </c>
      <c r="F627" s="38">
        <v>6.0</v>
      </c>
      <c r="G627" s="38"/>
      <c r="H627" s="38" t="s">
        <v>857</v>
      </c>
      <c r="I627" s="40">
        <v>42566.5</v>
      </c>
      <c r="J627" s="38" t="s">
        <v>21</v>
      </c>
      <c r="K627" s="38">
        <v>59.0</v>
      </c>
      <c r="L627" s="38">
        <v>2285.0</v>
      </c>
      <c r="M627" s="38" t="s">
        <v>23</v>
      </c>
      <c r="N627" s="38" t="s">
        <v>35</v>
      </c>
      <c r="O627" s="38" t="s">
        <v>814</v>
      </c>
      <c r="P627" s="38">
        <v>34723.0</v>
      </c>
      <c r="Q627" s="38"/>
      <c r="R627" s="38">
        <v>30.0</v>
      </c>
      <c r="S627" s="38">
        <v>1.0</v>
      </c>
      <c r="T627" s="38">
        <v>1.0</v>
      </c>
      <c r="U627" s="38"/>
      <c r="V627" s="38" t="s">
        <v>1284</v>
      </c>
      <c r="W627" s="38"/>
      <c r="X627" s="38"/>
      <c r="Y627" s="38"/>
      <c r="Z627" s="38"/>
    </row>
    <row r="628" ht="15.75" customHeight="1">
      <c r="A628" s="38">
        <v>2016.0</v>
      </c>
      <c r="B628" s="38">
        <v>4147.0</v>
      </c>
      <c r="C628" s="38">
        <v>135388.0</v>
      </c>
      <c r="D628" s="57" t="s">
        <v>99</v>
      </c>
      <c r="E628" s="38" t="s">
        <v>131</v>
      </c>
      <c r="F628" s="38">
        <v>6.0</v>
      </c>
      <c r="G628" s="38"/>
      <c r="H628" s="38" t="s">
        <v>857</v>
      </c>
      <c r="I628" s="40">
        <v>42566.5625</v>
      </c>
      <c r="J628" s="38" t="s">
        <v>21</v>
      </c>
      <c r="K628" s="38">
        <v>56.0</v>
      </c>
      <c r="L628" s="38">
        <v>1645.0</v>
      </c>
      <c r="M628" s="38" t="s">
        <v>23</v>
      </c>
      <c r="N628" s="38" t="s">
        <v>35</v>
      </c>
      <c r="O628" s="38" t="s">
        <v>814</v>
      </c>
      <c r="P628" s="38">
        <v>34728.0</v>
      </c>
      <c r="Q628" s="38"/>
      <c r="R628" s="38">
        <v>29.0</v>
      </c>
      <c r="S628" s="38">
        <v>1.0</v>
      </c>
      <c r="T628" s="38">
        <v>1.0</v>
      </c>
      <c r="U628" s="38"/>
      <c r="V628" s="38" t="s">
        <v>1284</v>
      </c>
      <c r="W628" s="38"/>
      <c r="X628" s="38"/>
      <c r="Y628" s="38"/>
      <c r="Z628" s="38"/>
    </row>
    <row r="629" ht="15.75" customHeight="1">
      <c r="A629" s="38">
        <v>2016.0</v>
      </c>
      <c r="B629" s="38">
        <v>4148.0</v>
      </c>
      <c r="C629" s="38">
        <v>135992.0</v>
      </c>
      <c r="D629" s="57" t="s">
        <v>99</v>
      </c>
      <c r="E629" s="38" t="s">
        <v>131</v>
      </c>
      <c r="F629" s="38">
        <v>6.0</v>
      </c>
      <c r="G629" s="38"/>
      <c r="H629" s="38" t="s">
        <v>857</v>
      </c>
      <c r="I629" s="40">
        <v>42566.604166666664</v>
      </c>
      <c r="J629" s="38" t="s">
        <v>21</v>
      </c>
      <c r="K629" s="38">
        <v>57.0</v>
      </c>
      <c r="L629" s="38">
        <v>1595.0</v>
      </c>
      <c r="M629" s="38" t="s">
        <v>23</v>
      </c>
      <c r="N629" s="38" t="s">
        <v>35</v>
      </c>
      <c r="O629" s="38" t="s">
        <v>814</v>
      </c>
      <c r="P629" s="38">
        <v>34727.0</v>
      </c>
      <c r="Q629" s="38"/>
      <c r="R629" s="38">
        <v>29.0</v>
      </c>
      <c r="S629" s="38">
        <v>1.0</v>
      </c>
      <c r="T629" s="38">
        <v>1.0</v>
      </c>
      <c r="U629" s="38"/>
      <c r="V629" s="38" t="s">
        <v>1284</v>
      </c>
      <c r="W629" s="38"/>
      <c r="X629" s="38"/>
      <c r="Y629" s="38"/>
      <c r="Z629" s="38"/>
    </row>
    <row r="630" ht="15.75" customHeight="1">
      <c r="A630" s="38">
        <v>2016.0</v>
      </c>
      <c r="B630" s="38">
        <v>4145.0</v>
      </c>
      <c r="C630" s="38">
        <v>152520.0</v>
      </c>
      <c r="D630" s="57" t="s">
        <v>99</v>
      </c>
      <c r="E630" s="38" t="s">
        <v>131</v>
      </c>
      <c r="F630" s="38">
        <v>6.0</v>
      </c>
      <c r="G630" s="38"/>
      <c r="H630" s="38" t="s">
        <v>857</v>
      </c>
      <c r="I630" s="40">
        <v>42566.625</v>
      </c>
      <c r="J630" s="38" t="s">
        <v>21</v>
      </c>
      <c r="K630" s="38">
        <v>58.0</v>
      </c>
      <c r="L630" s="38">
        <v>2105.0</v>
      </c>
      <c r="M630" s="38" t="s">
        <v>23</v>
      </c>
      <c r="N630" s="38" t="s">
        <v>35</v>
      </c>
      <c r="O630" s="38" t="s">
        <v>814</v>
      </c>
      <c r="P630" s="38">
        <v>34730.0</v>
      </c>
      <c r="Q630" s="38"/>
      <c r="R630" s="38">
        <v>30.0</v>
      </c>
      <c r="S630" s="38">
        <v>1.0</v>
      </c>
      <c r="T630" s="38">
        <v>1.0</v>
      </c>
      <c r="U630" s="38"/>
      <c r="V630" s="38" t="s">
        <v>1284</v>
      </c>
      <c r="W630" s="38"/>
      <c r="X630" s="38"/>
      <c r="Y630" s="38"/>
      <c r="Z630" s="38"/>
    </row>
    <row r="631" ht="15.75" customHeight="1">
      <c r="A631" s="38">
        <v>2016.0</v>
      </c>
      <c r="B631" s="38">
        <v>4146.0</v>
      </c>
      <c r="C631" s="38">
        <v>66353.0</v>
      </c>
      <c r="D631" s="57" t="s">
        <v>99</v>
      </c>
      <c r="E631" s="38" t="s">
        <v>131</v>
      </c>
      <c r="F631" s="38">
        <v>6.0</v>
      </c>
      <c r="G631" s="38"/>
      <c r="H631" s="38" t="s">
        <v>857</v>
      </c>
      <c r="I631" s="40">
        <v>42566.708333333336</v>
      </c>
      <c r="J631" s="38" t="s">
        <v>21</v>
      </c>
      <c r="K631" s="38">
        <v>55.0</v>
      </c>
      <c r="L631" s="38">
        <v>1700.0</v>
      </c>
      <c r="M631" s="38" t="s">
        <v>23</v>
      </c>
      <c r="N631" s="38" t="s">
        <v>35</v>
      </c>
      <c r="O631" s="38" t="s">
        <v>814</v>
      </c>
      <c r="P631" s="38">
        <v>34729.0</v>
      </c>
      <c r="Q631" s="38"/>
      <c r="R631" s="38">
        <v>28.0</v>
      </c>
      <c r="S631" s="38">
        <v>1.0</v>
      </c>
      <c r="T631" s="38">
        <v>1.0</v>
      </c>
      <c r="U631" s="38"/>
      <c r="V631" s="38" t="s">
        <v>1284</v>
      </c>
      <c r="W631" s="38"/>
      <c r="X631" s="38"/>
      <c r="Y631" s="38"/>
      <c r="Z631" s="38"/>
    </row>
    <row r="632" ht="15.75" customHeight="1">
      <c r="A632" s="38">
        <v>2016.0</v>
      </c>
      <c r="B632" s="38">
        <v>4149.0</v>
      </c>
      <c r="C632" s="38">
        <v>71106.0</v>
      </c>
      <c r="D632" s="57" t="s">
        <v>99</v>
      </c>
      <c r="E632" s="38" t="s">
        <v>131</v>
      </c>
      <c r="F632" s="38">
        <v>6.0</v>
      </c>
      <c r="G632" s="38"/>
      <c r="H632" s="38" t="s">
        <v>857</v>
      </c>
      <c r="I632" s="40">
        <v>42566.791666666664</v>
      </c>
      <c r="J632" s="38" t="s">
        <v>21</v>
      </c>
      <c r="K632" s="38">
        <v>55.0</v>
      </c>
      <c r="L632" s="38">
        <v>1825.0</v>
      </c>
      <c r="M632" s="38" t="s">
        <v>23</v>
      </c>
      <c r="N632" s="38" t="s">
        <v>35</v>
      </c>
      <c r="O632" s="38" t="s">
        <v>814</v>
      </c>
      <c r="P632" s="38">
        <v>34726.0</v>
      </c>
      <c r="Q632" s="38"/>
      <c r="R632" s="38">
        <v>28.0</v>
      </c>
      <c r="S632" s="38">
        <v>1.0</v>
      </c>
      <c r="T632" s="38">
        <v>1.0</v>
      </c>
      <c r="U632" s="38"/>
      <c r="V632" s="38" t="s">
        <v>1284</v>
      </c>
      <c r="W632" s="38"/>
      <c r="X632" s="38"/>
      <c r="Y632" s="38"/>
      <c r="Z632" s="38"/>
    </row>
    <row r="633" ht="15.75" customHeight="1">
      <c r="A633" s="38">
        <v>2016.0</v>
      </c>
      <c r="B633" s="38">
        <v>3701.0</v>
      </c>
      <c r="C633" s="38">
        <v>44555.0</v>
      </c>
      <c r="D633" s="38"/>
      <c r="E633" s="38" t="s">
        <v>900</v>
      </c>
      <c r="F633" s="38">
        <v>14.0</v>
      </c>
      <c r="G633" s="38">
        <v>17.0</v>
      </c>
      <c r="H633" s="38"/>
      <c r="I633" s="39">
        <v>42515.0</v>
      </c>
      <c r="J633" s="38" t="s">
        <v>40</v>
      </c>
      <c r="K633" s="38">
        <v>74.0</v>
      </c>
      <c r="L633" s="38">
        <v>4400.0</v>
      </c>
      <c r="M633" s="38" t="s">
        <v>23</v>
      </c>
      <c r="N633" s="38" t="s">
        <v>35</v>
      </c>
      <c r="O633" s="38" t="s">
        <v>814</v>
      </c>
      <c r="P633" s="38">
        <v>33888.0</v>
      </c>
      <c r="Q633" s="38"/>
      <c r="R633" s="38">
        <v>37.0</v>
      </c>
      <c r="S633" s="38"/>
      <c r="T633" s="38"/>
      <c r="U633" s="38" t="s">
        <v>1318</v>
      </c>
      <c r="V633" s="38" t="s">
        <v>1237</v>
      </c>
      <c r="W633" s="38"/>
      <c r="X633" s="38"/>
      <c r="Y633" s="38"/>
      <c r="Z633" s="38"/>
    </row>
    <row r="634" ht="15.75" customHeight="1">
      <c r="A634" s="38">
        <v>2016.0</v>
      </c>
      <c r="B634" s="38">
        <v>3803.0</v>
      </c>
      <c r="C634" s="38">
        <v>106712.0</v>
      </c>
      <c r="D634" s="38"/>
      <c r="E634" s="38" t="s">
        <v>900</v>
      </c>
      <c r="F634" s="38">
        <v>14.0</v>
      </c>
      <c r="G634" s="38">
        <v>19.0</v>
      </c>
      <c r="H634" s="38"/>
      <c r="I634" s="40">
        <v>42528.84375</v>
      </c>
      <c r="J634" s="38" t="s">
        <v>40</v>
      </c>
      <c r="K634" s="38">
        <v>74.0</v>
      </c>
      <c r="L634" s="38">
        <v>4740.0</v>
      </c>
      <c r="M634" s="38" t="s">
        <v>23</v>
      </c>
      <c r="N634" s="38" t="s">
        <v>35</v>
      </c>
      <c r="O634" s="38" t="s">
        <v>814</v>
      </c>
      <c r="P634" s="38">
        <v>34116.0</v>
      </c>
      <c r="Q634" s="38"/>
      <c r="R634" s="38">
        <v>37.0</v>
      </c>
      <c r="S634" s="38"/>
      <c r="T634" s="38"/>
      <c r="U634" s="38" t="s">
        <v>1319</v>
      </c>
      <c r="V634" s="38" t="s">
        <v>1252</v>
      </c>
      <c r="W634" s="38"/>
      <c r="X634" s="38"/>
      <c r="Y634" s="38"/>
      <c r="Z634" s="38"/>
    </row>
    <row r="635" ht="15.75" customHeight="1">
      <c r="A635" s="38">
        <v>2016.0</v>
      </c>
      <c r="B635" s="38">
        <v>3936.0</v>
      </c>
      <c r="C635" s="38">
        <v>110373.0</v>
      </c>
      <c r="D635" s="38"/>
      <c r="E635" s="38" t="s">
        <v>900</v>
      </c>
      <c r="F635" s="38">
        <v>14.0</v>
      </c>
      <c r="G635" s="38">
        <v>17.0</v>
      </c>
      <c r="H635" s="38"/>
      <c r="I635" s="40">
        <v>42549.75</v>
      </c>
      <c r="J635" s="38" t="s">
        <v>40</v>
      </c>
      <c r="K635" s="38">
        <v>58.0</v>
      </c>
      <c r="L635" s="38">
        <v>2100.0</v>
      </c>
      <c r="M635" s="38" t="s">
        <v>23</v>
      </c>
      <c r="N635" s="38" t="s">
        <v>35</v>
      </c>
      <c r="O635" s="38"/>
      <c r="P635" s="38">
        <v>34413.0</v>
      </c>
      <c r="Q635" s="38"/>
      <c r="R635" s="38">
        <v>29.0</v>
      </c>
      <c r="S635" s="38"/>
      <c r="T635" s="38"/>
      <c r="U635" s="38" t="s">
        <v>1318</v>
      </c>
      <c r="V635" s="38" t="s">
        <v>1269</v>
      </c>
      <c r="W635" s="38"/>
      <c r="X635" s="38"/>
      <c r="Y635" s="38"/>
      <c r="Z635" s="38"/>
    </row>
    <row r="636" ht="15.75" customHeight="1">
      <c r="A636" s="38">
        <v>2016.0</v>
      </c>
      <c r="B636" s="38">
        <v>3964.0</v>
      </c>
      <c r="C636" s="38">
        <v>28534.0</v>
      </c>
      <c r="D636" s="38"/>
      <c r="E636" s="38" t="s">
        <v>900</v>
      </c>
      <c r="F636" s="38">
        <v>14.0</v>
      </c>
      <c r="G636" s="38">
        <v>19.0</v>
      </c>
      <c r="H636" s="38"/>
      <c r="I636" s="40">
        <v>42550.520833333336</v>
      </c>
      <c r="J636" s="38" t="s">
        <v>40</v>
      </c>
      <c r="K636" s="38">
        <v>58.0</v>
      </c>
      <c r="L636" s="38">
        <v>2130.0</v>
      </c>
      <c r="M636" s="38" t="s">
        <v>23</v>
      </c>
      <c r="N636" s="38"/>
      <c r="O636" s="38"/>
      <c r="P636" s="38">
        <v>34431.0</v>
      </c>
      <c r="Q636" s="38"/>
      <c r="R636" s="38"/>
      <c r="S636" s="38"/>
      <c r="T636" s="38"/>
      <c r="U636" s="38" t="s">
        <v>1319</v>
      </c>
      <c r="V636" s="38" t="s">
        <v>1270</v>
      </c>
      <c r="W636" s="38"/>
      <c r="X636" s="38"/>
      <c r="Y636" s="38"/>
      <c r="Z636" s="38"/>
    </row>
    <row r="637" ht="15.75" customHeight="1">
      <c r="A637" s="38">
        <v>2016.0</v>
      </c>
      <c r="B637" s="38">
        <v>4619.0</v>
      </c>
      <c r="C637" s="38">
        <v>144157.0</v>
      </c>
      <c r="D637" s="38"/>
      <c r="E637" s="38" t="s">
        <v>900</v>
      </c>
      <c r="F637" s="38">
        <v>14.0</v>
      </c>
      <c r="G637" s="38">
        <v>19.0</v>
      </c>
      <c r="H637" s="38"/>
      <c r="I637" s="40">
        <v>42559.541666666664</v>
      </c>
      <c r="J637" s="38" t="s">
        <v>40</v>
      </c>
      <c r="K637" s="38">
        <v>76.0</v>
      </c>
      <c r="L637" s="38">
        <v>4500.0</v>
      </c>
      <c r="M637" s="38" t="s">
        <v>23</v>
      </c>
      <c r="N637" s="38" t="s">
        <v>35</v>
      </c>
      <c r="O637" s="38" t="s">
        <v>814</v>
      </c>
      <c r="P637" s="38">
        <v>34597.0</v>
      </c>
      <c r="Q637" s="38"/>
      <c r="R637" s="38">
        <v>37.0</v>
      </c>
      <c r="S637" s="38"/>
      <c r="T637" s="38"/>
      <c r="U637" s="38" t="s">
        <v>1319</v>
      </c>
      <c r="V637" s="38" t="s">
        <v>1278</v>
      </c>
      <c r="W637" s="38"/>
      <c r="X637" s="38"/>
      <c r="Y637" s="38"/>
      <c r="Z637" s="38"/>
    </row>
    <row r="638" ht="15.75" customHeight="1">
      <c r="A638" s="38">
        <v>2016.0</v>
      </c>
      <c r="B638" s="38">
        <v>4629.0</v>
      </c>
      <c r="C638" s="38">
        <v>135988.0</v>
      </c>
      <c r="D638" s="38"/>
      <c r="E638" s="38" t="s">
        <v>900</v>
      </c>
      <c r="F638" s="38">
        <v>14.0</v>
      </c>
      <c r="G638" s="38">
        <v>17.0</v>
      </c>
      <c r="H638" s="38"/>
      <c r="I638" s="39">
        <v>42560.0</v>
      </c>
      <c r="J638" s="38" t="s">
        <v>40</v>
      </c>
      <c r="K638" s="38">
        <v>59.0</v>
      </c>
      <c r="L638" s="38">
        <v>2000.0</v>
      </c>
      <c r="M638" s="38" t="s">
        <v>23</v>
      </c>
      <c r="N638" s="38" t="s">
        <v>35</v>
      </c>
      <c r="O638" s="38" t="s">
        <v>814</v>
      </c>
      <c r="P638" s="38">
        <v>34743.0</v>
      </c>
      <c r="Q638" s="38"/>
      <c r="R638" s="38">
        <v>28.0</v>
      </c>
      <c r="S638" s="38"/>
      <c r="T638" s="38"/>
      <c r="U638" s="38" t="s">
        <v>1318</v>
      </c>
      <c r="V638" s="38" t="s">
        <v>1279</v>
      </c>
      <c r="W638" s="38"/>
      <c r="X638" s="38"/>
      <c r="Y638" s="38"/>
      <c r="Z638" s="38"/>
    </row>
    <row r="639" ht="15.75" customHeight="1">
      <c r="A639" s="38">
        <v>2016.0</v>
      </c>
      <c r="B639" s="38">
        <v>4658.0</v>
      </c>
      <c r="C639" s="38">
        <v>138260.0</v>
      </c>
      <c r="D639" s="38"/>
      <c r="E639" s="38" t="s">
        <v>900</v>
      </c>
      <c r="F639" s="38">
        <v>14.0</v>
      </c>
      <c r="G639" s="38">
        <v>17.0</v>
      </c>
      <c r="H639" s="38"/>
      <c r="I639" s="40">
        <v>42563.541666666664</v>
      </c>
      <c r="J639" s="38" t="s">
        <v>40</v>
      </c>
      <c r="K639" s="38">
        <v>57.0</v>
      </c>
      <c r="L639" s="38">
        <v>1800.0</v>
      </c>
      <c r="M639" s="38" t="s">
        <v>23</v>
      </c>
      <c r="N639" s="38" t="s">
        <v>35</v>
      </c>
      <c r="O639" s="38" t="s">
        <v>814</v>
      </c>
      <c r="P639" s="38">
        <v>34686.0</v>
      </c>
      <c r="Q639" s="38" t="s">
        <v>816</v>
      </c>
      <c r="R639" s="38">
        <v>26.0</v>
      </c>
      <c r="S639" s="38"/>
      <c r="T639" s="38"/>
      <c r="U639" s="38" t="s">
        <v>1318</v>
      </c>
      <c r="V639" s="38" t="s">
        <v>1282</v>
      </c>
      <c r="W639" s="38"/>
      <c r="X639" s="38"/>
      <c r="Y639" s="38"/>
      <c r="Z639" s="38"/>
    </row>
    <row r="640" ht="15.75" customHeight="1">
      <c r="A640" s="38">
        <v>2016.0</v>
      </c>
      <c r="B640" s="38">
        <v>4659.0</v>
      </c>
      <c r="C640" s="38">
        <v>59652.0</v>
      </c>
      <c r="D640" s="38"/>
      <c r="E640" s="38" t="s">
        <v>900</v>
      </c>
      <c r="F640" s="38">
        <v>14.0</v>
      </c>
      <c r="G640" s="38">
        <v>17.0</v>
      </c>
      <c r="H640" s="38"/>
      <c r="I640" s="40">
        <v>42563.5625</v>
      </c>
      <c r="J640" s="38" t="s">
        <v>40</v>
      </c>
      <c r="K640" s="38">
        <v>54.0</v>
      </c>
      <c r="L640" s="38">
        <v>1480.0</v>
      </c>
      <c r="M640" s="38" t="s">
        <v>23</v>
      </c>
      <c r="N640" s="38" t="s">
        <v>35</v>
      </c>
      <c r="O640" s="38" t="s">
        <v>814</v>
      </c>
      <c r="P640" s="38">
        <v>34687.0</v>
      </c>
      <c r="Q640" s="38"/>
      <c r="R640" s="38">
        <v>24.0</v>
      </c>
      <c r="S640" s="38"/>
      <c r="T640" s="38"/>
      <c r="U640" s="38" t="s">
        <v>1318</v>
      </c>
      <c r="V640" s="38" t="s">
        <v>1282</v>
      </c>
      <c r="W640" s="38"/>
      <c r="X640" s="38"/>
      <c r="Y640" s="38"/>
      <c r="Z640" s="38"/>
    </row>
    <row r="641" ht="15.75" customHeight="1">
      <c r="A641" s="38">
        <v>2016.0</v>
      </c>
      <c r="B641" s="38">
        <v>4657.0</v>
      </c>
      <c r="C641" s="38">
        <v>137973.0</v>
      </c>
      <c r="D641" s="38"/>
      <c r="E641" s="38" t="s">
        <v>900</v>
      </c>
      <c r="F641" s="38">
        <v>14.0</v>
      </c>
      <c r="G641" s="38">
        <v>17.0</v>
      </c>
      <c r="H641" s="38"/>
      <c r="I641" s="40">
        <v>42563.708333333336</v>
      </c>
      <c r="J641" s="38" t="s">
        <v>40</v>
      </c>
      <c r="K641" s="38">
        <v>58.0</v>
      </c>
      <c r="L641" s="38">
        <v>1900.0</v>
      </c>
      <c r="M641" s="38" t="s">
        <v>23</v>
      </c>
      <c r="N641" s="38" t="s">
        <v>35</v>
      </c>
      <c r="O641" s="38" t="s">
        <v>814</v>
      </c>
      <c r="P641" s="38">
        <v>34684.0</v>
      </c>
      <c r="Q641" s="38" t="s">
        <v>816</v>
      </c>
      <c r="R641" s="38">
        <v>27.0</v>
      </c>
      <c r="S641" s="38"/>
      <c r="T641" s="38"/>
      <c r="U641" s="38" t="s">
        <v>1318</v>
      </c>
      <c r="V641" s="38" t="s">
        <v>1282</v>
      </c>
      <c r="W641" s="38"/>
      <c r="X641" s="38"/>
      <c r="Y641" s="38"/>
      <c r="Z641" s="38"/>
    </row>
    <row r="642" ht="15.75" customHeight="1">
      <c r="A642" s="38">
        <v>2016.0</v>
      </c>
      <c r="B642" s="38">
        <v>4662.0</v>
      </c>
      <c r="C642" s="38">
        <v>58621.0</v>
      </c>
      <c r="D642" s="38"/>
      <c r="E642" s="38" t="s">
        <v>900</v>
      </c>
      <c r="F642" s="38">
        <v>14.0</v>
      </c>
      <c r="G642" s="38">
        <v>17.0</v>
      </c>
      <c r="H642" s="38"/>
      <c r="I642" s="40">
        <v>42564.458333333336</v>
      </c>
      <c r="J642" s="38" t="s">
        <v>40</v>
      </c>
      <c r="K642" s="38">
        <v>55.0</v>
      </c>
      <c r="L642" s="38">
        <v>1660.0</v>
      </c>
      <c r="M642" s="38" t="s">
        <v>23</v>
      </c>
      <c r="N642" s="38" t="s">
        <v>35</v>
      </c>
      <c r="O642" s="38"/>
      <c r="P642" s="38">
        <v>34695.0</v>
      </c>
      <c r="Q642" s="38"/>
      <c r="R642" s="38"/>
      <c r="S642" s="38"/>
      <c r="T642" s="38"/>
      <c r="U642" s="38" t="s">
        <v>1318</v>
      </c>
      <c r="V642" s="38" t="s">
        <v>1283</v>
      </c>
      <c r="W642" s="38"/>
      <c r="X642" s="38"/>
      <c r="Y642" s="38"/>
      <c r="Z642" s="38"/>
    </row>
    <row r="643" ht="15.75" customHeight="1">
      <c r="A643" s="38">
        <v>2016.0</v>
      </c>
      <c r="B643" s="38">
        <v>4665.0</v>
      </c>
      <c r="C643" s="38">
        <v>134045.0</v>
      </c>
      <c r="D643" s="38"/>
      <c r="E643" s="38" t="s">
        <v>900</v>
      </c>
      <c r="F643" s="38">
        <v>14.0</v>
      </c>
      <c r="G643" s="38"/>
      <c r="H643" s="38" t="s">
        <v>1320</v>
      </c>
      <c r="I643" s="40">
        <v>42564.666666666664</v>
      </c>
      <c r="J643" s="38" t="s">
        <v>21</v>
      </c>
      <c r="K643" s="38">
        <v>56.0</v>
      </c>
      <c r="L643" s="38">
        <v>1560.0</v>
      </c>
      <c r="M643" s="38" t="s">
        <v>23</v>
      </c>
      <c r="N643" s="38" t="s">
        <v>35</v>
      </c>
      <c r="O643" s="38"/>
      <c r="P643" s="38">
        <v>34701.0</v>
      </c>
      <c r="Q643" s="38"/>
      <c r="R643" s="38">
        <v>25.0</v>
      </c>
      <c r="S643" s="38"/>
      <c r="T643" s="38"/>
      <c r="U643" s="38"/>
      <c r="V643" s="38" t="s">
        <v>1283</v>
      </c>
      <c r="W643" s="38"/>
      <c r="X643" s="38"/>
      <c r="Y643" s="38"/>
      <c r="Z643" s="38"/>
    </row>
    <row r="644" ht="15.75" customHeight="1">
      <c r="A644" s="38">
        <v>2016.0</v>
      </c>
      <c r="B644" s="38">
        <v>4677.0</v>
      </c>
      <c r="C644" s="38">
        <v>13738.0</v>
      </c>
      <c r="D644" s="38"/>
      <c r="E644" s="38" t="s">
        <v>900</v>
      </c>
      <c r="F644" s="38">
        <v>14.0</v>
      </c>
      <c r="G644" s="38"/>
      <c r="H644" s="38" t="s">
        <v>1321</v>
      </c>
      <c r="I644" s="40">
        <v>42566.541666666664</v>
      </c>
      <c r="J644" s="38" t="s">
        <v>21</v>
      </c>
      <c r="K644" s="38">
        <v>63.0</v>
      </c>
      <c r="L644" s="38">
        <v>2500.0</v>
      </c>
      <c r="M644" s="38" t="s">
        <v>23</v>
      </c>
      <c r="N644" s="38"/>
      <c r="O644" s="38"/>
      <c r="P644" s="38">
        <v>34720.0</v>
      </c>
      <c r="Q644" s="38"/>
      <c r="R644" s="38"/>
      <c r="S644" s="38"/>
      <c r="T644" s="38"/>
      <c r="U644" s="38"/>
      <c r="V644" s="38" t="s">
        <v>1284</v>
      </c>
      <c r="W644" s="38"/>
      <c r="X644" s="38"/>
      <c r="Y644" s="38"/>
      <c r="Z644" s="38"/>
    </row>
    <row r="645" ht="15.75" customHeight="1">
      <c r="A645" s="38">
        <v>2016.0</v>
      </c>
      <c r="B645" s="38">
        <v>1.0</v>
      </c>
      <c r="C645" s="38">
        <v>136878.0</v>
      </c>
      <c r="D645" s="38" t="s">
        <v>228</v>
      </c>
      <c r="E645" s="38" t="s">
        <v>228</v>
      </c>
      <c r="F645" s="38">
        <v>7.0</v>
      </c>
      <c r="G645" s="38"/>
      <c r="H645" s="38" t="s">
        <v>33</v>
      </c>
      <c r="I645" s="39">
        <v>42484.0</v>
      </c>
      <c r="J645" s="38" t="s">
        <v>21</v>
      </c>
      <c r="K645" s="38">
        <v>72.0</v>
      </c>
      <c r="L645" s="38">
        <v>4210.0</v>
      </c>
      <c r="M645" s="38" t="s">
        <v>23</v>
      </c>
      <c r="N645" s="38" t="s">
        <v>23</v>
      </c>
      <c r="O645" s="38" t="s">
        <v>814</v>
      </c>
      <c r="P645" s="38">
        <v>33629.0</v>
      </c>
      <c r="Q645" s="38"/>
      <c r="R645" s="38">
        <v>36.0</v>
      </c>
      <c r="S645" s="38"/>
      <c r="T645" s="38"/>
      <c r="U645" s="38"/>
      <c r="V645" s="38" t="s">
        <v>1215</v>
      </c>
      <c r="W645" s="38"/>
      <c r="X645" s="38"/>
      <c r="Y645" s="38"/>
      <c r="Z645" s="38"/>
    </row>
    <row r="646" ht="15.75" customHeight="1">
      <c r="A646" s="38">
        <v>2016.0</v>
      </c>
      <c r="B646" s="38">
        <v>3601.0</v>
      </c>
      <c r="C646" s="38">
        <v>159691.0</v>
      </c>
      <c r="D646" s="38" t="s">
        <v>228</v>
      </c>
      <c r="E646" s="38" t="s">
        <v>228</v>
      </c>
      <c r="F646" s="38">
        <v>7.0</v>
      </c>
      <c r="G646" s="38"/>
      <c r="H646" s="38" t="s">
        <v>1322</v>
      </c>
      <c r="I646" s="39">
        <v>42484.0</v>
      </c>
      <c r="J646" s="38" t="s">
        <v>21</v>
      </c>
      <c r="K646" s="38">
        <v>77.0</v>
      </c>
      <c r="L646" s="38">
        <v>4500.0</v>
      </c>
      <c r="M646" s="38" t="s">
        <v>23</v>
      </c>
      <c r="N646" s="38" t="s">
        <v>23</v>
      </c>
      <c r="O646" s="38" t="s">
        <v>814</v>
      </c>
      <c r="P646" s="38">
        <v>33631.0</v>
      </c>
      <c r="Q646" s="38"/>
      <c r="R646" s="38">
        <v>38.0</v>
      </c>
      <c r="S646" s="38"/>
      <c r="T646" s="38"/>
      <c r="U646" s="38"/>
      <c r="V646" s="38" t="s">
        <v>1215</v>
      </c>
      <c r="W646" s="38"/>
      <c r="X646" s="38"/>
      <c r="Y646" s="38"/>
      <c r="Z646" s="38"/>
    </row>
    <row r="647" ht="15.75" customHeight="1">
      <c r="A647" s="38">
        <v>2016.0</v>
      </c>
      <c r="B647" s="38">
        <v>3602.0</v>
      </c>
      <c r="C647" s="38">
        <v>41513.0</v>
      </c>
      <c r="D647" s="38" t="s">
        <v>228</v>
      </c>
      <c r="E647" s="38" t="s">
        <v>228</v>
      </c>
      <c r="F647" s="38">
        <v>7.0</v>
      </c>
      <c r="G647" s="38"/>
      <c r="H647" s="38" t="s">
        <v>1005</v>
      </c>
      <c r="I647" s="39">
        <v>42484.0</v>
      </c>
      <c r="J647" s="38" t="s">
        <v>21</v>
      </c>
      <c r="K647" s="38">
        <v>77.0</v>
      </c>
      <c r="L647" s="38">
        <v>4700.0</v>
      </c>
      <c r="M647" s="38" t="s">
        <v>23</v>
      </c>
      <c r="N647" s="38" t="s">
        <v>23</v>
      </c>
      <c r="O647" s="38" t="s">
        <v>814</v>
      </c>
      <c r="P647" s="38">
        <v>33632.0</v>
      </c>
      <c r="Q647" s="38"/>
      <c r="R647" s="38">
        <v>36.0</v>
      </c>
      <c r="S647" s="38"/>
      <c r="T647" s="38"/>
      <c r="U647" s="38"/>
      <c r="V647" s="38" t="s">
        <v>1215</v>
      </c>
      <c r="W647" s="38"/>
      <c r="X647" s="38"/>
      <c r="Y647" s="38"/>
      <c r="Z647" s="38"/>
    </row>
    <row r="648" ht="15.75" customHeight="1">
      <c r="A648" s="38">
        <v>2016.0</v>
      </c>
      <c r="B648" s="38">
        <v>3600.0</v>
      </c>
      <c r="C648" s="38">
        <v>20425.0</v>
      </c>
      <c r="D648" s="38" t="s">
        <v>228</v>
      </c>
      <c r="E648" s="38" t="s">
        <v>228</v>
      </c>
      <c r="F648" s="38">
        <v>7.0</v>
      </c>
      <c r="G648" s="38"/>
      <c r="H648" s="38" t="s">
        <v>1323</v>
      </c>
      <c r="I648" s="39">
        <v>42484.0</v>
      </c>
      <c r="J648" s="38" t="s">
        <v>21</v>
      </c>
      <c r="K648" s="38">
        <v>93.0</v>
      </c>
      <c r="L648" s="38">
        <v>9000.0</v>
      </c>
      <c r="M648" s="38" t="s">
        <v>23</v>
      </c>
      <c r="N648" s="38" t="s">
        <v>23</v>
      </c>
      <c r="O648" s="38" t="s">
        <v>821</v>
      </c>
      <c r="P648" s="38">
        <v>33628.0</v>
      </c>
      <c r="Q648" s="38"/>
      <c r="R648" s="38">
        <v>48.0</v>
      </c>
      <c r="S648" s="38"/>
      <c r="T648" s="38"/>
      <c r="U648" s="38"/>
      <c r="V648" s="38" t="s">
        <v>1215</v>
      </c>
      <c r="W648" s="38"/>
      <c r="X648" s="38"/>
      <c r="Y648" s="38"/>
      <c r="Z648" s="38"/>
    </row>
    <row r="649" ht="15.75" customHeight="1">
      <c r="A649" s="38">
        <v>2016.0</v>
      </c>
      <c r="B649" s="38">
        <v>3603.0</v>
      </c>
      <c r="C649" s="38">
        <v>52025.0</v>
      </c>
      <c r="D649" s="38" t="s">
        <v>228</v>
      </c>
      <c r="E649" s="38" t="s">
        <v>228</v>
      </c>
      <c r="F649" s="38">
        <v>7.0</v>
      </c>
      <c r="G649" s="38"/>
      <c r="H649" s="38" t="s">
        <v>33</v>
      </c>
      <c r="I649" s="40">
        <v>42484.583333333336</v>
      </c>
      <c r="J649" s="38" t="s">
        <v>21</v>
      </c>
      <c r="K649" s="38">
        <v>85.0</v>
      </c>
      <c r="L649" s="38">
        <v>6550.0</v>
      </c>
      <c r="M649" s="38" t="s">
        <v>23</v>
      </c>
      <c r="N649" s="38"/>
      <c r="O649" s="38"/>
      <c r="P649" s="38">
        <v>33636.0</v>
      </c>
      <c r="Q649" s="38"/>
      <c r="R649" s="38"/>
      <c r="S649" s="38"/>
      <c r="T649" s="38"/>
      <c r="U649" s="38"/>
      <c r="V649" s="38" t="s">
        <v>1215</v>
      </c>
      <c r="W649" s="38"/>
      <c r="X649" s="38"/>
      <c r="Y649" s="38"/>
      <c r="Z649" s="38"/>
    </row>
    <row r="650" ht="15.75" customHeight="1">
      <c r="A650" s="38">
        <v>2016.0</v>
      </c>
      <c r="B650" s="38">
        <v>3605.0</v>
      </c>
      <c r="C650" s="38">
        <v>197764.0</v>
      </c>
      <c r="D650" s="38" t="s">
        <v>228</v>
      </c>
      <c r="E650" s="38" t="s">
        <v>228</v>
      </c>
      <c r="F650" s="38">
        <v>7.0</v>
      </c>
      <c r="G650" s="38"/>
      <c r="H650" s="38" t="s">
        <v>33</v>
      </c>
      <c r="I650" s="40">
        <v>42484.625</v>
      </c>
      <c r="J650" s="38" t="s">
        <v>21</v>
      </c>
      <c r="K650" s="38">
        <v>74.0</v>
      </c>
      <c r="L650" s="38">
        <v>4680.0</v>
      </c>
      <c r="M650" s="38" t="s">
        <v>23</v>
      </c>
      <c r="N650" s="38"/>
      <c r="O650" s="38"/>
      <c r="P650" s="38">
        <v>33638.0</v>
      </c>
      <c r="Q650" s="38"/>
      <c r="R650" s="38"/>
      <c r="S650" s="38"/>
      <c r="T650" s="38"/>
      <c r="U650" s="38"/>
      <c r="V650" s="38" t="s">
        <v>1215</v>
      </c>
      <c r="W650" s="38"/>
      <c r="X650" s="38"/>
      <c r="Y650" s="38"/>
      <c r="Z650" s="38"/>
    </row>
    <row r="651" ht="15.75" customHeight="1">
      <c r="A651" s="38">
        <v>2016.0</v>
      </c>
      <c r="B651" s="38">
        <v>3604.0</v>
      </c>
      <c r="C651" s="38">
        <v>53435.0</v>
      </c>
      <c r="D651" s="38" t="s">
        <v>228</v>
      </c>
      <c r="E651" s="38" t="s">
        <v>228</v>
      </c>
      <c r="F651" s="38">
        <v>7.0</v>
      </c>
      <c r="G651" s="38"/>
      <c r="H651" s="38" t="s">
        <v>918</v>
      </c>
      <c r="I651" s="40">
        <v>42484.625</v>
      </c>
      <c r="J651" s="38" t="s">
        <v>21</v>
      </c>
      <c r="K651" s="38">
        <v>75.0</v>
      </c>
      <c r="L651" s="38">
        <v>5130.0</v>
      </c>
      <c r="M651" s="38" t="s">
        <v>23</v>
      </c>
      <c r="N651" s="38"/>
      <c r="O651" s="38"/>
      <c r="P651" s="38">
        <v>33637.0</v>
      </c>
      <c r="Q651" s="38"/>
      <c r="R651" s="38"/>
      <c r="S651" s="38"/>
      <c r="T651" s="38"/>
      <c r="U651" s="38"/>
      <c r="V651" s="38" t="s">
        <v>1215</v>
      </c>
      <c r="W651" s="38"/>
      <c r="X651" s="38"/>
      <c r="Y651" s="38"/>
      <c r="Z651" s="38"/>
    </row>
    <row r="652" ht="15.75" customHeight="1">
      <c r="A652" s="38">
        <v>2016.0</v>
      </c>
      <c r="B652" s="38">
        <v>3606.0</v>
      </c>
      <c r="C652" s="38">
        <v>105583.0</v>
      </c>
      <c r="D652" s="38" t="s">
        <v>228</v>
      </c>
      <c r="E652" s="38" t="s">
        <v>228</v>
      </c>
      <c r="F652" s="38">
        <v>7.0</v>
      </c>
      <c r="G652" s="38">
        <v>89.0</v>
      </c>
      <c r="H652" s="38"/>
      <c r="I652" s="40">
        <v>42486.375</v>
      </c>
      <c r="J652" s="38" t="s">
        <v>40</v>
      </c>
      <c r="K652" s="38">
        <v>78.0</v>
      </c>
      <c r="L652" s="38">
        <v>5000.0</v>
      </c>
      <c r="M652" s="38" t="s">
        <v>23</v>
      </c>
      <c r="N652" s="38" t="s">
        <v>23</v>
      </c>
      <c r="O652" s="38" t="s">
        <v>814</v>
      </c>
      <c r="P652" s="38">
        <v>33639.0</v>
      </c>
      <c r="Q652" s="38"/>
      <c r="R652" s="38">
        <v>41.0</v>
      </c>
      <c r="S652" s="38"/>
      <c r="T652" s="38"/>
      <c r="U652" s="38" t="s">
        <v>914</v>
      </c>
      <c r="V652" s="38" t="s">
        <v>1304</v>
      </c>
      <c r="W652" s="38"/>
      <c r="X652" s="38"/>
      <c r="Y652" s="38"/>
      <c r="Z652" s="38"/>
    </row>
    <row r="653" ht="15.75" customHeight="1">
      <c r="A653" s="38">
        <v>2016.0</v>
      </c>
      <c r="B653" s="38">
        <v>3607.0</v>
      </c>
      <c r="C653" s="38">
        <v>104897.0</v>
      </c>
      <c r="D653" s="38" t="s">
        <v>228</v>
      </c>
      <c r="E653" s="38" t="s">
        <v>228</v>
      </c>
      <c r="F653" s="38">
        <v>7.0</v>
      </c>
      <c r="G653" s="38">
        <v>90.0</v>
      </c>
      <c r="H653" s="38"/>
      <c r="I653" s="40">
        <v>42486.458333333336</v>
      </c>
      <c r="J653" s="38" t="s">
        <v>40</v>
      </c>
      <c r="K653" s="38">
        <v>72.0</v>
      </c>
      <c r="L653" s="38">
        <v>4000.0</v>
      </c>
      <c r="M653" s="38" t="s">
        <v>23</v>
      </c>
      <c r="N653" s="38" t="s">
        <v>23</v>
      </c>
      <c r="O653" s="38" t="s">
        <v>814</v>
      </c>
      <c r="P653" s="38">
        <v>33641.0</v>
      </c>
      <c r="Q653" s="38"/>
      <c r="R653" s="38">
        <v>36.0</v>
      </c>
      <c r="S653" s="38"/>
      <c r="T653" s="38"/>
      <c r="U653" s="38" t="s">
        <v>911</v>
      </c>
      <c r="V653" s="38" t="s">
        <v>1304</v>
      </c>
      <c r="W653" s="38"/>
      <c r="X653" s="38"/>
      <c r="Y653" s="38"/>
      <c r="Z653" s="38"/>
    </row>
    <row r="654" ht="15.75" customHeight="1">
      <c r="A654" s="38">
        <v>2016.0</v>
      </c>
      <c r="B654" s="38">
        <v>3608.0</v>
      </c>
      <c r="C654" s="38">
        <v>139969.0</v>
      </c>
      <c r="D654" s="38" t="s">
        <v>228</v>
      </c>
      <c r="E654" s="38" t="s">
        <v>228</v>
      </c>
      <c r="F654" s="38">
        <v>7.0</v>
      </c>
      <c r="G654" s="38">
        <v>81.0</v>
      </c>
      <c r="H654" s="38"/>
      <c r="I654" s="40">
        <v>42487.416666666664</v>
      </c>
      <c r="J654" s="38" t="s">
        <v>40</v>
      </c>
      <c r="K654" s="38">
        <v>88.0</v>
      </c>
      <c r="L654" s="38">
        <v>9300.0</v>
      </c>
      <c r="M654" s="38" t="s">
        <v>23</v>
      </c>
      <c r="N654" s="38" t="s">
        <v>23</v>
      </c>
      <c r="O654" s="38" t="s">
        <v>814</v>
      </c>
      <c r="P654" s="38">
        <v>33642.0</v>
      </c>
      <c r="Q654" s="38"/>
      <c r="R654" s="38">
        <v>47.0</v>
      </c>
      <c r="S654" s="38"/>
      <c r="T654" s="38"/>
      <c r="U654" s="38" t="s">
        <v>926</v>
      </c>
      <c r="V654" s="38" t="s">
        <v>1220</v>
      </c>
      <c r="W654" s="38"/>
      <c r="X654" s="38"/>
      <c r="Y654" s="38"/>
      <c r="Z654" s="38"/>
    </row>
    <row r="655" ht="15.75" customHeight="1">
      <c r="A655" s="38">
        <v>2016.0</v>
      </c>
      <c r="B655" s="38">
        <v>3611.0</v>
      </c>
      <c r="C655" s="38">
        <v>158600.0</v>
      </c>
      <c r="D655" s="38" t="s">
        <v>228</v>
      </c>
      <c r="E655" s="38" t="s">
        <v>228</v>
      </c>
      <c r="F655" s="38">
        <v>7.0</v>
      </c>
      <c r="G655" s="38"/>
      <c r="H655" s="38" t="s">
        <v>33</v>
      </c>
      <c r="I655" s="39">
        <v>42489.0</v>
      </c>
      <c r="J655" s="38" t="s">
        <v>21</v>
      </c>
      <c r="K655" s="38">
        <v>78.0</v>
      </c>
      <c r="L655" s="38">
        <v>5400.0</v>
      </c>
      <c r="M655" s="38" t="s">
        <v>23</v>
      </c>
      <c r="N655" s="38" t="s">
        <v>40</v>
      </c>
      <c r="O655" s="38" t="s">
        <v>814</v>
      </c>
      <c r="P655" s="38">
        <v>33651.0</v>
      </c>
      <c r="Q655" s="38"/>
      <c r="R655" s="38">
        <v>42.0</v>
      </c>
      <c r="S655" s="38"/>
      <c r="T655" s="38"/>
      <c r="U655" s="38"/>
      <c r="V655" s="38" t="s">
        <v>1221</v>
      </c>
      <c r="W655" s="38"/>
      <c r="X655" s="38"/>
      <c r="Y655" s="38"/>
      <c r="Z655" s="38"/>
    </row>
    <row r="656" ht="15.75" customHeight="1">
      <c r="A656" s="38">
        <v>2016.0</v>
      </c>
      <c r="B656" s="38">
        <v>3609.0</v>
      </c>
      <c r="C656" s="38">
        <v>195499.0</v>
      </c>
      <c r="D656" s="38" t="s">
        <v>228</v>
      </c>
      <c r="E656" s="38" t="s">
        <v>228</v>
      </c>
      <c r="F656" s="38">
        <v>7.0</v>
      </c>
      <c r="G656" s="38">
        <v>39.0</v>
      </c>
      <c r="H656" s="38"/>
      <c r="I656" s="39">
        <v>42489.0</v>
      </c>
      <c r="J656" s="38" t="s">
        <v>40</v>
      </c>
      <c r="K656" s="38">
        <v>91.0</v>
      </c>
      <c r="L656" s="38">
        <v>10160.0</v>
      </c>
      <c r="M656" s="38" t="s">
        <v>23</v>
      </c>
      <c r="N656" s="38" t="s">
        <v>23</v>
      </c>
      <c r="O656" s="38" t="s">
        <v>821</v>
      </c>
      <c r="P656" s="38">
        <v>33786.0</v>
      </c>
      <c r="Q656" s="38"/>
      <c r="R656" s="38">
        <v>54.0</v>
      </c>
      <c r="S656" s="38"/>
      <c r="T656" s="38"/>
      <c r="U656" s="38" t="s">
        <v>414</v>
      </c>
      <c r="V656" s="38" t="s">
        <v>1221</v>
      </c>
      <c r="W656" s="38"/>
      <c r="X656" s="38"/>
      <c r="Y656" s="38"/>
      <c r="Z656" s="38"/>
    </row>
    <row r="657" ht="15.75" customHeight="1">
      <c r="A657" s="38">
        <v>2016.0</v>
      </c>
      <c r="B657" s="38">
        <v>3610.0</v>
      </c>
      <c r="C657" s="38">
        <v>66666.0</v>
      </c>
      <c r="D657" s="38" t="s">
        <v>228</v>
      </c>
      <c r="E657" s="38" t="s">
        <v>228</v>
      </c>
      <c r="F657" s="38">
        <v>7.0</v>
      </c>
      <c r="G657" s="38"/>
      <c r="H657" s="38" t="s">
        <v>1084</v>
      </c>
      <c r="I657" s="40">
        <v>42489.680555555555</v>
      </c>
      <c r="J657" s="38" t="s">
        <v>21</v>
      </c>
      <c r="K657" s="38">
        <v>77.0</v>
      </c>
      <c r="L657" s="38">
        <v>5600.0</v>
      </c>
      <c r="M657" s="38" t="s">
        <v>23</v>
      </c>
      <c r="N657" s="38" t="s">
        <v>40</v>
      </c>
      <c r="O657" s="38" t="s">
        <v>821</v>
      </c>
      <c r="P657" s="38">
        <v>33649.0</v>
      </c>
      <c r="Q657" s="38"/>
      <c r="R657" s="38">
        <v>41.0</v>
      </c>
      <c r="S657" s="38"/>
      <c r="T657" s="38"/>
      <c r="U657" s="38"/>
      <c r="V657" s="38" t="s">
        <v>1221</v>
      </c>
      <c r="W657" s="38"/>
      <c r="X657" s="38"/>
      <c r="Y657" s="38"/>
      <c r="Z657" s="38"/>
    </row>
    <row r="658" ht="15.75" customHeight="1">
      <c r="A658" s="38">
        <v>2016.0</v>
      </c>
      <c r="B658" s="38">
        <v>3612.0</v>
      </c>
      <c r="C658" s="38">
        <v>131573.0</v>
      </c>
      <c r="D658" s="38" t="s">
        <v>228</v>
      </c>
      <c r="E658" s="38" t="s">
        <v>228</v>
      </c>
      <c r="F658" s="38">
        <v>7.0</v>
      </c>
      <c r="G658" s="38"/>
      <c r="H658" s="38" t="s">
        <v>944</v>
      </c>
      <c r="I658" s="40">
        <v>42490.822916666664</v>
      </c>
      <c r="J658" s="38" t="s">
        <v>21</v>
      </c>
      <c r="K658" s="38">
        <v>78.0</v>
      </c>
      <c r="L658" s="38">
        <v>5670.0</v>
      </c>
      <c r="M658" s="38" t="s">
        <v>23</v>
      </c>
      <c r="N658" s="38" t="s">
        <v>40</v>
      </c>
      <c r="O658" s="38"/>
      <c r="P658" s="38">
        <v>33657.0</v>
      </c>
      <c r="Q658" s="38"/>
      <c r="R658" s="38">
        <v>43.0</v>
      </c>
      <c r="S658" s="38"/>
      <c r="T658" s="38"/>
      <c r="U658" s="38"/>
      <c r="V658" s="38" t="s">
        <v>1299</v>
      </c>
      <c r="W658" s="38"/>
      <c r="X658" s="38"/>
      <c r="Y658" s="38"/>
      <c r="Z658" s="38"/>
    </row>
    <row r="659" ht="15.75" customHeight="1">
      <c r="A659" s="38">
        <v>2016.0</v>
      </c>
      <c r="B659" s="38">
        <v>3613.0</v>
      </c>
      <c r="C659" s="38">
        <v>51617.0</v>
      </c>
      <c r="D659" s="38" t="s">
        <v>228</v>
      </c>
      <c r="E659" s="38" t="s">
        <v>228</v>
      </c>
      <c r="F659" s="38">
        <v>7.0</v>
      </c>
      <c r="G659" s="38"/>
      <c r="H659" s="38" t="s">
        <v>1083</v>
      </c>
      <c r="I659" s="40">
        <v>42491.416666666664</v>
      </c>
      <c r="J659" s="38" t="s">
        <v>21</v>
      </c>
      <c r="K659" s="38">
        <v>79.0</v>
      </c>
      <c r="L659" s="38">
        <v>5900.0</v>
      </c>
      <c r="M659" s="38" t="s">
        <v>23</v>
      </c>
      <c r="N659" s="38" t="s">
        <v>35</v>
      </c>
      <c r="O659" s="38"/>
      <c r="P659" s="38">
        <v>33658.0</v>
      </c>
      <c r="Q659" s="38"/>
      <c r="R659" s="38">
        <v>42.0</v>
      </c>
      <c r="S659" s="38"/>
      <c r="T659" s="38"/>
      <c r="U659" s="38"/>
      <c r="V659" s="38" t="s">
        <v>1222</v>
      </c>
      <c r="W659" s="38"/>
      <c r="X659" s="38"/>
      <c r="Y659" s="38"/>
      <c r="Z659" s="38"/>
    </row>
    <row r="660" ht="15.75" customHeight="1">
      <c r="A660" s="38">
        <v>2016.0</v>
      </c>
      <c r="B660" s="38">
        <v>3614.0</v>
      </c>
      <c r="C660" s="38">
        <v>80791.0</v>
      </c>
      <c r="D660" s="38" t="s">
        <v>228</v>
      </c>
      <c r="E660" s="38" t="s">
        <v>228</v>
      </c>
      <c r="F660" s="38">
        <v>7.0</v>
      </c>
      <c r="G660" s="38"/>
      <c r="H660" s="38" t="s">
        <v>1324</v>
      </c>
      <c r="I660" s="40">
        <v>42492.395833333336</v>
      </c>
      <c r="J660" s="38" t="s">
        <v>21</v>
      </c>
      <c r="K660" s="38">
        <v>71.0</v>
      </c>
      <c r="L660" s="38">
        <v>4100.0</v>
      </c>
      <c r="M660" s="38" t="s">
        <v>23</v>
      </c>
      <c r="N660" s="38" t="s">
        <v>23</v>
      </c>
      <c r="O660" s="38" t="s">
        <v>814</v>
      </c>
      <c r="P660" s="38">
        <v>33665.0</v>
      </c>
      <c r="Q660" s="38"/>
      <c r="R660" s="38">
        <v>40.0</v>
      </c>
      <c r="S660" s="38"/>
      <c r="T660" s="38"/>
      <c r="U660" s="38"/>
      <c r="V660" s="38" t="s">
        <v>1223</v>
      </c>
      <c r="W660" s="38"/>
      <c r="X660" s="38"/>
      <c r="Y660" s="38"/>
      <c r="Z660" s="38"/>
    </row>
    <row r="661" ht="15.75" customHeight="1">
      <c r="A661" s="38">
        <v>2016.0</v>
      </c>
      <c r="B661" s="38">
        <v>3616.0</v>
      </c>
      <c r="C661" s="38">
        <v>158340.0</v>
      </c>
      <c r="D661" s="38" t="s">
        <v>228</v>
      </c>
      <c r="E661" s="38" t="s">
        <v>228</v>
      </c>
      <c r="F661" s="38">
        <v>7.0</v>
      </c>
      <c r="G661" s="38"/>
      <c r="H661" s="38" t="s">
        <v>1325</v>
      </c>
      <c r="I661" s="40">
        <v>42492.666666666664</v>
      </c>
      <c r="J661" s="38" t="s">
        <v>21</v>
      </c>
      <c r="K661" s="38">
        <v>76.0</v>
      </c>
      <c r="L661" s="38">
        <v>4780.0</v>
      </c>
      <c r="M661" s="38" t="s">
        <v>23</v>
      </c>
      <c r="N661" s="38" t="s">
        <v>23</v>
      </c>
      <c r="O661" s="38"/>
      <c r="P661" s="38">
        <v>33670.0</v>
      </c>
      <c r="Q661" s="38"/>
      <c r="R661" s="38">
        <v>38.0</v>
      </c>
      <c r="S661" s="38"/>
      <c r="T661" s="38"/>
      <c r="U661" s="38"/>
      <c r="V661" s="38" t="s">
        <v>1223</v>
      </c>
      <c r="W661" s="38"/>
      <c r="X661" s="38"/>
      <c r="Y661" s="38"/>
      <c r="Z661" s="38"/>
    </row>
    <row r="662" ht="15.75" customHeight="1">
      <c r="A662" s="38">
        <v>2016.0</v>
      </c>
      <c r="B662" s="38">
        <v>3615.0</v>
      </c>
      <c r="C662" s="38">
        <v>38753.0</v>
      </c>
      <c r="D662" s="38" t="s">
        <v>228</v>
      </c>
      <c r="E662" s="38" t="s">
        <v>228</v>
      </c>
      <c r="F662" s="38">
        <v>7.0</v>
      </c>
      <c r="G662" s="38"/>
      <c r="H662" s="38" t="s">
        <v>1326</v>
      </c>
      <c r="I662" s="40">
        <v>42492.708333333336</v>
      </c>
      <c r="J662" s="38" t="s">
        <v>21</v>
      </c>
      <c r="K662" s="38">
        <v>76.0</v>
      </c>
      <c r="L662" s="38">
        <v>5000.0</v>
      </c>
      <c r="M662" s="38" t="s">
        <v>23</v>
      </c>
      <c r="N662" s="38" t="s">
        <v>23</v>
      </c>
      <c r="O662" s="38" t="s">
        <v>814</v>
      </c>
      <c r="P662" s="38">
        <v>33669.0</v>
      </c>
      <c r="Q662" s="38"/>
      <c r="R662" s="38">
        <v>39.0</v>
      </c>
      <c r="S662" s="38"/>
      <c r="T662" s="38"/>
      <c r="U662" s="38"/>
      <c r="V662" s="38" t="s">
        <v>1223</v>
      </c>
      <c r="W662" s="38"/>
      <c r="X662" s="38"/>
      <c r="Y662" s="38"/>
      <c r="Z662" s="38"/>
    </row>
    <row r="663" ht="15.75" customHeight="1">
      <c r="A663" s="38">
        <v>2016.0</v>
      </c>
      <c r="B663" s="38">
        <v>3617.0</v>
      </c>
      <c r="C663" s="38">
        <v>116966.0</v>
      </c>
      <c r="D663" s="38" t="s">
        <v>228</v>
      </c>
      <c r="E663" s="38" t="s">
        <v>228</v>
      </c>
      <c r="F663" s="38">
        <v>7.0</v>
      </c>
      <c r="G663" s="38">
        <v>38.0</v>
      </c>
      <c r="H663" s="38"/>
      <c r="I663" s="40">
        <v>42492.770833333336</v>
      </c>
      <c r="J663" s="38" t="s">
        <v>40</v>
      </c>
      <c r="K663" s="38">
        <v>82.0</v>
      </c>
      <c r="L663" s="38">
        <v>5900.0</v>
      </c>
      <c r="M663" s="38" t="s">
        <v>23</v>
      </c>
      <c r="N663" s="38" t="s">
        <v>23</v>
      </c>
      <c r="O663" s="38" t="s">
        <v>35</v>
      </c>
      <c r="P663" s="38">
        <v>33671.0</v>
      </c>
      <c r="Q663" s="38"/>
      <c r="R663" s="38">
        <v>44.0</v>
      </c>
      <c r="S663" s="38"/>
      <c r="T663" s="38"/>
      <c r="U663" s="38" t="s">
        <v>229</v>
      </c>
      <c r="V663" s="38" t="s">
        <v>1223</v>
      </c>
      <c r="W663" s="38"/>
      <c r="X663" s="38"/>
      <c r="Y663" s="38"/>
      <c r="Z663" s="38"/>
    </row>
    <row r="664" ht="15.75" customHeight="1">
      <c r="A664" s="38">
        <v>2016.0</v>
      </c>
      <c r="B664" s="38">
        <v>3618.0</v>
      </c>
      <c r="C664" s="38">
        <v>24481.0</v>
      </c>
      <c r="D664" s="38" t="s">
        <v>228</v>
      </c>
      <c r="E664" s="38" t="s">
        <v>228</v>
      </c>
      <c r="F664" s="38">
        <v>7.0</v>
      </c>
      <c r="G664" s="38">
        <v>89.0</v>
      </c>
      <c r="H664" s="38"/>
      <c r="I664" s="40">
        <v>42493.541666666664</v>
      </c>
      <c r="J664" s="38" t="s">
        <v>40</v>
      </c>
      <c r="K664" s="38">
        <v>74.0</v>
      </c>
      <c r="L664" s="38">
        <v>4570.0</v>
      </c>
      <c r="M664" s="38" t="s">
        <v>23</v>
      </c>
      <c r="N664" s="38" t="s">
        <v>23</v>
      </c>
      <c r="O664" s="38"/>
      <c r="P664" s="38">
        <v>33673.0</v>
      </c>
      <c r="Q664" s="38"/>
      <c r="R664" s="38">
        <v>39.0</v>
      </c>
      <c r="S664" s="38"/>
      <c r="T664" s="38"/>
      <c r="U664" s="38" t="s">
        <v>914</v>
      </c>
      <c r="V664" s="38" t="s">
        <v>1224</v>
      </c>
      <c r="W664" s="38"/>
      <c r="X664" s="38"/>
      <c r="Y664" s="38"/>
      <c r="Z664" s="38"/>
    </row>
    <row r="665" ht="15.75" customHeight="1">
      <c r="A665" s="38">
        <v>2016.0</v>
      </c>
      <c r="B665" s="38">
        <v>3619.0</v>
      </c>
      <c r="C665" s="38">
        <v>59110.0</v>
      </c>
      <c r="D665" s="38" t="s">
        <v>228</v>
      </c>
      <c r="E665" s="38" t="s">
        <v>228</v>
      </c>
      <c r="F665" s="38">
        <v>7.0</v>
      </c>
      <c r="G665" s="38">
        <v>37.0</v>
      </c>
      <c r="H665" s="38"/>
      <c r="I665" s="40">
        <v>42493.708333333336</v>
      </c>
      <c r="J665" s="38" t="s">
        <v>40</v>
      </c>
      <c r="K665" s="38">
        <v>79.0</v>
      </c>
      <c r="L665" s="38">
        <v>4900.0</v>
      </c>
      <c r="M665" s="38" t="s">
        <v>23</v>
      </c>
      <c r="N665" s="38" t="s">
        <v>23</v>
      </c>
      <c r="O665" s="38"/>
      <c r="P665" s="38">
        <v>33674.0</v>
      </c>
      <c r="Q665" s="38"/>
      <c r="R665" s="38">
        <v>41.0</v>
      </c>
      <c r="S665" s="38"/>
      <c r="T665" s="38"/>
      <c r="U665" s="38" t="s">
        <v>716</v>
      </c>
      <c r="V665" s="38" t="s">
        <v>1224</v>
      </c>
      <c r="W665" s="38"/>
      <c r="X665" s="38"/>
      <c r="Y665" s="38"/>
      <c r="Z665" s="38"/>
    </row>
    <row r="666" ht="15.75" customHeight="1">
      <c r="A666" s="38">
        <v>2016.0</v>
      </c>
      <c r="B666" s="38">
        <v>3620.0</v>
      </c>
      <c r="C666" s="38">
        <v>135177.0</v>
      </c>
      <c r="D666" s="38" t="s">
        <v>228</v>
      </c>
      <c r="E666" s="38" t="s">
        <v>228</v>
      </c>
      <c r="F666" s="38">
        <v>7.0</v>
      </c>
      <c r="G666" s="38">
        <v>39.0</v>
      </c>
      <c r="H666" s="38"/>
      <c r="I666" s="39">
        <v>42496.0</v>
      </c>
      <c r="J666" s="38" t="s">
        <v>40</v>
      </c>
      <c r="K666" s="38">
        <v>95.0</v>
      </c>
      <c r="L666" s="38">
        <v>10150.0</v>
      </c>
      <c r="M666" s="38" t="s">
        <v>23</v>
      </c>
      <c r="N666" s="38" t="s">
        <v>40</v>
      </c>
      <c r="O666" s="38" t="s">
        <v>821</v>
      </c>
      <c r="P666" s="38">
        <v>33782.0</v>
      </c>
      <c r="Q666" s="38"/>
      <c r="R666" s="38">
        <v>53.0</v>
      </c>
      <c r="S666" s="38"/>
      <c r="T666" s="38"/>
      <c r="U666" s="38" t="s">
        <v>414</v>
      </c>
      <c r="V666" s="38" t="s">
        <v>1225</v>
      </c>
      <c r="W666" s="38"/>
      <c r="X666" s="38"/>
      <c r="Y666" s="38"/>
      <c r="Z666" s="38"/>
    </row>
    <row r="667" ht="15.75" customHeight="1">
      <c r="A667" s="38">
        <v>2016.0</v>
      </c>
      <c r="B667" s="38">
        <v>3621.0</v>
      </c>
      <c r="C667" s="38">
        <v>221745.0</v>
      </c>
      <c r="D667" s="38" t="s">
        <v>228</v>
      </c>
      <c r="E667" s="38" t="s">
        <v>228</v>
      </c>
      <c r="F667" s="38">
        <v>7.0</v>
      </c>
      <c r="G667" s="38"/>
      <c r="H667" s="38" t="s">
        <v>1327</v>
      </c>
      <c r="I667" s="40">
        <v>42496.71875</v>
      </c>
      <c r="J667" s="38" t="s">
        <v>21</v>
      </c>
      <c r="K667" s="38">
        <v>69.0</v>
      </c>
      <c r="L667" s="38">
        <v>3200.0</v>
      </c>
      <c r="M667" s="38" t="s">
        <v>23</v>
      </c>
      <c r="N667" s="38" t="s">
        <v>40</v>
      </c>
      <c r="O667" s="38" t="s">
        <v>814</v>
      </c>
      <c r="P667" s="38">
        <v>33679.0</v>
      </c>
      <c r="Q667" s="38"/>
      <c r="R667" s="38">
        <v>36.0</v>
      </c>
      <c r="S667" s="38"/>
      <c r="T667" s="38"/>
      <c r="U667" s="38"/>
      <c r="V667" s="38" t="s">
        <v>1225</v>
      </c>
      <c r="W667" s="38"/>
      <c r="X667" s="38"/>
      <c r="Y667" s="38"/>
      <c r="Z667" s="38"/>
    </row>
    <row r="668" ht="15.75" customHeight="1">
      <c r="A668" s="38">
        <v>2016.0</v>
      </c>
      <c r="B668" s="38">
        <v>3623.0</v>
      </c>
      <c r="C668" s="38">
        <v>105674.0</v>
      </c>
      <c r="D668" s="38" t="s">
        <v>228</v>
      </c>
      <c r="E668" s="38" t="s">
        <v>228</v>
      </c>
      <c r="F668" s="38">
        <v>7.0</v>
      </c>
      <c r="G668" s="38"/>
      <c r="H668" s="38" t="s">
        <v>1084</v>
      </c>
      <c r="I668" s="39">
        <v>42497.0</v>
      </c>
      <c r="J668" s="38" t="s">
        <v>21</v>
      </c>
      <c r="K668" s="38">
        <v>78.0</v>
      </c>
      <c r="L668" s="38">
        <v>5380.0</v>
      </c>
      <c r="M668" s="38" t="s">
        <v>23</v>
      </c>
      <c r="N668" s="38" t="s">
        <v>40</v>
      </c>
      <c r="O668" s="38" t="s">
        <v>814</v>
      </c>
      <c r="P668" s="38">
        <v>33684.0</v>
      </c>
      <c r="Q668" s="38"/>
      <c r="R668" s="38">
        <v>43.0</v>
      </c>
      <c r="S668" s="38"/>
      <c r="T668" s="38"/>
      <c r="U668" s="38"/>
      <c r="V668" s="38" t="s">
        <v>1307</v>
      </c>
      <c r="W668" s="38"/>
      <c r="X668" s="38"/>
      <c r="Y668" s="38"/>
      <c r="Z668" s="38"/>
    </row>
    <row r="669" ht="15.75" customHeight="1">
      <c r="A669" s="38">
        <v>2016.0</v>
      </c>
      <c r="B669" s="38">
        <v>3622.0</v>
      </c>
      <c r="C669" s="38">
        <v>218899.0</v>
      </c>
      <c r="D669" s="38" t="s">
        <v>228</v>
      </c>
      <c r="E669" s="38" t="s">
        <v>228</v>
      </c>
      <c r="F669" s="38">
        <v>7.0</v>
      </c>
      <c r="G669" s="38"/>
      <c r="H669" s="38" t="s">
        <v>921</v>
      </c>
      <c r="I669" s="40">
        <v>42497.385416666664</v>
      </c>
      <c r="J669" s="38" t="s">
        <v>21</v>
      </c>
      <c r="K669" s="38">
        <v>71.0</v>
      </c>
      <c r="L669" s="38">
        <v>4290.0</v>
      </c>
      <c r="M669" s="38" t="s">
        <v>23</v>
      </c>
      <c r="N669" s="38"/>
      <c r="O669" s="38"/>
      <c r="P669" s="38">
        <v>33681.0</v>
      </c>
      <c r="Q669" s="38" t="s">
        <v>816</v>
      </c>
      <c r="R669" s="38"/>
      <c r="S669" s="38"/>
      <c r="T669" s="38"/>
      <c r="U669" s="38"/>
      <c r="V669" s="38" t="s">
        <v>1307</v>
      </c>
      <c r="W669" s="38"/>
      <c r="X669" s="38"/>
      <c r="Y669" s="38"/>
      <c r="Z669" s="38"/>
    </row>
    <row r="670" ht="15.75" customHeight="1">
      <c r="A670" s="38">
        <v>2016.0</v>
      </c>
      <c r="B670" s="38">
        <v>3626.0</v>
      </c>
      <c r="C670" s="38">
        <v>104273.0</v>
      </c>
      <c r="D670" s="38" t="s">
        <v>228</v>
      </c>
      <c r="E670" s="38" t="s">
        <v>228</v>
      </c>
      <c r="F670" s="38">
        <v>7.0</v>
      </c>
      <c r="G670" s="38"/>
      <c r="H670" s="38" t="s">
        <v>938</v>
      </c>
      <c r="I670" s="39">
        <v>42498.0</v>
      </c>
      <c r="J670" s="38" t="s">
        <v>21</v>
      </c>
      <c r="K670" s="38">
        <v>74.0</v>
      </c>
      <c r="L670" s="38">
        <v>3930.0</v>
      </c>
      <c r="M670" s="38" t="s">
        <v>23</v>
      </c>
      <c r="N670" s="38" t="s">
        <v>23</v>
      </c>
      <c r="O670" s="38" t="s">
        <v>814</v>
      </c>
      <c r="P670" s="38">
        <v>33688.0</v>
      </c>
      <c r="Q670" s="38"/>
      <c r="R670" s="38">
        <v>38.0</v>
      </c>
      <c r="S670" s="38"/>
      <c r="T670" s="38"/>
      <c r="U670" s="38"/>
      <c r="V670" s="38" t="s">
        <v>1300</v>
      </c>
      <c r="W670" s="38"/>
      <c r="X670" s="38"/>
      <c r="Y670" s="38"/>
      <c r="Z670" s="38"/>
    </row>
    <row r="671" ht="15.75" customHeight="1">
      <c r="A671" s="38">
        <v>2016.0</v>
      </c>
      <c r="B671" s="38">
        <v>3625.0</v>
      </c>
      <c r="C671" s="38">
        <v>24481.0</v>
      </c>
      <c r="D671" s="38" t="s">
        <v>228</v>
      </c>
      <c r="E671" s="38" t="s">
        <v>228</v>
      </c>
      <c r="F671" s="38">
        <v>7.0</v>
      </c>
      <c r="G671" s="38"/>
      <c r="H671" s="38" t="s">
        <v>1322</v>
      </c>
      <c r="I671" s="39">
        <v>42498.0</v>
      </c>
      <c r="J671" s="38" t="s">
        <v>21</v>
      </c>
      <c r="K671" s="38">
        <v>77.0</v>
      </c>
      <c r="L671" s="38">
        <v>4600.0</v>
      </c>
      <c r="M671" s="38" t="s">
        <v>23</v>
      </c>
      <c r="N671" s="38" t="s">
        <v>23</v>
      </c>
      <c r="O671" s="38" t="s">
        <v>814</v>
      </c>
      <c r="P671" s="38">
        <v>33686.0</v>
      </c>
      <c r="Q671" s="38"/>
      <c r="R671" s="38">
        <v>39.0</v>
      </c>
      <c r="S671" s="38"/>
      <c r="T671" s="38"/>
      <c r="U671" s="38"/>
      <c r="V671" s="38" t="s">
        <v>1300</v>
      </c>
      <c r="W671" s="38"/>
      <c r="X671" s="38"/>
      <c r="Y671" s="38"/>
      <c r="Z671" s="38"/>
    </row>
    <row r="672" ht="15.75" customHeight="1">
      <c r="A672" s="38">
        <v>2016.0</v>
      </c>
      <c r="B672" s="38">
        <v>3624.0</v>
      </c>
      <c r="C672" s="38">
        <v>79946.0</v>
      </c>
      <c r="D672" s="38" t="s">
        <v>228</v>
      </c>
      <c r="E672" s="38" t="s">
        <v>228</v>
      </c>
      <c r="F672" s="38">
        <v>7.0</v>
      </c>
      <c r="G672" s="38"/>
      <c r="H672" s="38" t="s">
        <v>945</v>
      </c>
      <c r="I672" s="39">
        <v>42498.0</v>
      </c>
      <c r="J672" s="38" t="s">
        <v>21</v>
      </c>
      <c r="K672" s="38">
        <v>79.0</v>
      </c>
      <c r="L672" s="38">
        <v>5800.0</v>
      </c>
      <c r="M672" s="38" t="s">
        <v>23</v>
      </c>
      <c r="N672" s="38"/>
      <c r="O672" s="38"/>
      <c r="P672" s="38">
        <v>33685.0</v>
      </c>
      <c r="Q672" s="38"/>
      <c r="R672" s="38">
        <v>42.0</v>
      </c>
      <c r="S672" s="38"/>
      <c r="T672" s="38"/>
      <c r="U672" s="38"/>
      <c r="V672" s="38" t="s">
        <v>1300</v>
      </c>
      <c r="W672" s="38"/>
      <c r="X672" s="38"/>
      <c r="Y672" s="38"/>
      <c r="Z672" s="38"/>
    </row>
    <row r="673" ht="15.75" customHeight="1">
      <c r="A673" s="38">
        <v>2016.0</v>
      </c>
      <c r="B673" s="38">
        <v>3627.0</v>
      </c>
      <c r="C673" s="38">
        <v>112716.0</v>
      </c>
      <c r="D673" s="38" t="s">
        <v>228</v>
      </c>
      <c r="E673" s="38" t="s">
        <v>228</v>
      </c>
      <c r="F673" s="38">
        <v>7.0</v>
      </c>
      <c r="G673" s="38">
        <v>40.0</v>
      </c>
      <c r="H673" s="38"/>
      <c r="I673" s="40">
        <v>42500.458333333336</v>
      </c>
      <c r="J673" s="38" t="s">
        <v>40</v>
      </c>
      <c r="K673" s="38">
        <v>76.0</v>
      </c>
      <c r="L673" s="38">
        <v>5600.0</v>
      </c>
      <c r="M673" s="38" t="s">
        <v>23</v>
      </c>
      <c r="N673" s="38" t="s">
        <v>23</v>
      </c>
      <c r="O673" s="38" t="s">
        <v>814</v>
      </c>
      <c r="P673" s="38">
        <v>33696.0</v>
      </c>
      <c r="Q673" s="38"/>
      <c r="R673" s="38">
        <v>43.0</v>
      </c>
      <c r="S673" s="38"/>
      <c r="T673" s="38"/>
      <c r="U673" s="38" t="s">
        <v>739</v>
      </c>
      <c r="V673" s="38" t="s">
        <v>1226</v>
      </c>
      <c r="W673" s="38"/>
      <c r="X673" s="38"/>
      <c r="Y673" s="38"/>
      <c r="Z673" s="38"/>
    </row>
    <row r="674" ht="15.75" customHeight="1">
      <c r="A674" s="38">
        <v>2016.0</v>
      </c>
      <c r="B674" s="38">
        <v>3628.0</v>
      </c>
      <c r="C674" s="38">
        <v>134648.0</v>
      </c>
      <c r="D674" s="38" t="s">
        <v>228</v>
      </c>
      <c r="E674" s="38" t="s">
        <v>228</v>
      </c>
      <c r="F674" s="38">
        <v>7.0</v>
      </c>
      <c r="G674" s="38">
        <v>37.0</v>
      </c>
      <c r="H674" s="38"/>
      <c r="I674" s="40">
        <v>42500.583333333336</v>
      </c>
      <c r="J674" s="38" t="s">
        <v>40</v>
      </c>
      <c r="K674" s="38">
        <v>74.0</v>
      </c>
      <c r="L674" s="38">
        <v>4800.0</v>
      </c>
      <c r="M674" s="38" t="s">
        <v>23</v>
      </c>
      <c r="N674" s="38" t="s">
        <v>23</v>
      </c>
      <c r="O674" s="38" t="s">
        <v>814</v>
      </c>
      <c r="P674" s="38">
        <v>33699.0</v>
      </c>
      <c r="Q674" s="38"/>
      <c r="R674" s="38">
        <v>41.0</v>
      </c>
      <c r="S674" s="38"/>
      <c r="T674" s="38"/>
      <c r="U674" s="38" t="s">
        <v>716</v>
      </c>
      <c r="V674" s="38" t="s">
        <v>1226</v>
      </c>
      <c r="W674" s="38"/>
      <c r="X674" s="38"/>
      <c r="Y674" s="38"/>
      <c r="Z674" s="38"/>
    </row>
    <row r="675" ht="15.75" customHeight="1">
      <c r="A675" s="38">
        <v>2016.0</v>
      </c>
      <c r="B675" s="38">
        <v>3629.0</v>
      </c>
      <c r="C675" s="38">
        <v>4008.0</v>
      </c>
      <c r="D675" s="38" t="s">
        <v>228</v>
      </c>
      <c r="E675" s="38" t="s">
        <v>228</v>
      </c>
      <c r="F675" s="38">
        <v>7.0</v>
      </c>
      <c r="G675" s="38">
        <v>38.0</v>
      </c>
      <c r="H675" s="38"/>
      <c r="I675" s="40">
        <v>42501.625</v>
      </c>
      <c r="J675" s="38" t="s">
        <v>40</v>
      </c>
      <c r="K675" s="38">
        <v>79.0</v>
      </c>
      <c r="L675" s="38">
        <v>5540.0</v>
      </c>
      <c r="M675" s="38" t="s">
        <v>23</v>
      </c>
      <c r="N675" s="38"/>
      <c r="O675" s="38"/>
      <c r="P675" s="38">
        <v>33703.0</v>
      </c>
      <c r="Q675" s="38"/>
      <c r="R675" s="38"/>
      <c r="S675" s="38"/>
      <c r="T675" s="38"/>
      <c r="U675" s="38" t="s">
        <v>229</v>
      </c>
      <c r="V675" s="38" t="s">
        <v>1227</v>
      </c>
      <c r="W675" s="38"/>
      <c r="X675" s="38"/>
      <c r="Y675" s="38"/>
      <c r="Z675" s="38"/>
    </row>
    <row r="676" ht="15.75" customHeight="1">
      <c r="A676" s="38">
        <v>2016.0</v>
      </c>
      <c r="B676" s="38">
        <v>3630.0</v>
      </c>
      <c r="C676" s="38">
        <v>51342.0</v>
      </c>
      <c r="D676" s="38" t="s">
        <v>228</v>
      </c>
      <c r="E676" s="38" t="s">
        <v>228</v>
      </c>
      <c r="F676" s="38">
        <v>7.0</v>
      </c>
      <c r="G676" s="38"/>
      <c r="H676" s="38" t="s">
        <v>938</v>
      </c>
      <c r="I676" s="39">
        <v>42503.0</v>
      </c>
      <c r="J676" s="38" t="s">
        <v>21</v>
      </c>
      <c r="K676" s="38">
        <v>78.0</v>
      </c>
      <c r="L676" s="38">
        <v>4810.0</v>
      </c>
      <c r="M676" s="38" t="s">
        <v>23</v>
      </c>
      <c r="N676" s="38" t="s">
        <v>23</v>
      </c>
      <c r="O676" s="38" t="s">
        <v>814</v>
      </c>
      <c r="P676" s="38">
        <v>33784.0</v>
      </c>
      <c r="Q676" s="38"/>
      <c r="R676" s="38">
        <v>39.0</v>
      </c>
      <c r="S676" s="38"/>
      <c r="T676" s="38"/>
      <c r="U676" s="38"/>
      <c r="V676" s="38" t="s">
        <v>1311</v>
      </c>
      <c r="W676" s="38"/>
      <c r="X676" s="38"/>
      <c r="Y676" s="38"/>
      <c r="Z676" s="38"/>
    </row>
    <row r="677" ht="15.75" customHeight="1">
      <c r="A677" s="38">
        <v>2016.0</v>
      </c>
      <c r="B677" s="38">
        <v>3631.0</v>
      </c>
      <c r="C677" s="38">
        <v>111296.0</v>
      </c>
      <c r="D677" s="38" t="s">
        <v>228</v>
      </c>
      <c r="E677" s="38" t="s">
        <v>228</v>
      </c>
      <c r="F677" s="38">
        <v>7.0</v>
      </c>
      <c r="G677" s="38"/>
      <c r="H677" s="38" t="s">
        <v>33</v>
      </c>
      <c r="I677" s="40">
        <v>42503.708333333336</v>
      </c>
      <c r="J677" s="38" t="s">
        <v>21</v>
      </c>
      <c r="K677" s="38">
        <v>74.0</v>
      </c>
      <c r="L677" s="38">
        <v>4380.0</v>
      </c>
      <c r="M677" s="38" t="s">
        <v>23</v>
      </c>
      <c r="N677" s="38" t="s">
        <v>40</v>
      </c>
      <c r="O677" s="38" t="s">
        <v>814</v>
      </c>
      <c r="P677" s="38">
        <v>33708.0</v>
      </c>
      <c r="Q677" s="38" t="s">
        <v>816</v>
      </c>
      <c r="R677" s="38">
        <v>38.0</v>
      </c>
      <c r="S677" s="38"/>
      <c r="T677" s="38"/>
      <c r="U677" s="38"/>
      <c r="V677" s="38" t="s">
        <v>1311</v>
      </c>
      <c r="W677" s="38"/>
      <c r="X677" s="38"/>
      <c r="Y677" s="38"/>
      <c r="Z677" s="38"/>
    </row>
    <row r="678" ht="15.75" customHeight="1">
      <c r="A678" s="38">
        <v>2016.0</v>
      </c>
      <c r="B678" s="38">
        <v>3632.0</v>
      </c>
      <c r="C678" s="38">
        <v>40524.0</v>
      </c>
      <c r="D678" s="38" t="s">
        <v>228</v>
      </c>
      <c r="E678" s="38" t="s">
        <v>228</v>
      </c>
      <c r="F678" s="38">
        <v>7.0</v>
      </c>
      <c r="G678" s="38"/>
      <c r="H678" s="38" t="s">
        <v>33</v>
      </c>
      <c r="I678" s="40">
        <v>42503.75</v>
      </c>
      <c r="J678" s="38" t="s">
        <v>21</v>
      </c>
      <c r="K678" s="38">
        <v>73.0</v>
      </c>
      <c r="L678" s="38">
        <v>4320.0</v>
      </c>
      <c r="M678" s="38" t="s">
        <v>23</v>
      </c>
      <c r="N678" s="38" t="s">
        <v>40</v>
      </c>
      <c r="O678" s="38" t="s">
        <v>814</v>
      </c>
      <c r="P678" s="38">
        <v>33709.0</v>
      </c>
      <c r="Q678" s="38"/>
      <c r="R678" s="38">
        <v>38.0</v>
      </c>
      <c r="S678" s="38"/>
      <c r="T678" s="38"/>
      <c r="U678" s="38"/>
      <c r="V678" s="38" t="s">
        <v>1311</v>
      </c>
      <c r="W678" s="38"/>
      <c r="X678" s="38"/>
      <c r="Y678" s="38"/>
      <c r="Z678" s="38"/>
    </row>
    <row r="679" ht="15.75" customHeight="1">
      <c r="A679" s="38">
        <v>2016.0</v>
      </c>
      <c r="B679" s="38">
        <v>3637.0</v>
      </c>
      <c r="C679" s="38">
        <v>59715.0</v>
      </c>
      <c r="D679" s="38" t="s">
        <v>228</v>
      </c>
      <c r="E679" s="38" t="s">
        <v>228</v>
      </c>
      <c r="F679" s="38">
        <v>7.0</v>
      </c>
      <c r="G679" s="38"/>
      <c r="H679" s="38" t="s">
        <v>933</v>
      </c>
      <c r="I679" s="39">
        <v>42504.0</v>
      </c>
      <c r="J679" s="38" t="s">
        <v>21</v>
      </c>
      <c r="K679" s="38">
        <v>71.0</v>
      </c>
      <c r="L679" s="38">
        <v>4050.0</v>
      </c>
      <c r="M679" s="38" t="s">
        <v>23</v>
      </c>
      <c r="N679" s="38" t="s">
        <v>23</v>
      </c>
      <c r="O679" s="38"/>
      <c r="P679" s="38">
        <v>33720.0</v>
      </c>
      <c r="Q679" s="38"/>
      <c r="R679" s="38">
        <v>38.0</v>
      </c>
      <c r="S679" s="38"/>
      <c r="T679" s="38"/>
      <c r="U679" s="38"/>
      <c r="V679" s="38" t="s">
        <v>1228</v>
      </c>
      <c r="W679" s="38"/>
      <c r="X679" s="38"/>
      <c r="Y679" s="38"/>
      <c r="Z679" s="38"/>
    </row>
    <row r="680" ht="15.75" customHeight="1">
      <c r="A680" s="38">
        <v>2016.0</v>
      </c>
      <c r="B680" s="38">
        <v>3633.0</v>
      </c>
      <c r="C680" s="38">
        <v>110670.0</v>
      </c>
      <c r="D680" s="38" t="s">
        <v>228</v>
      </c>
      <c r="E680" s="38" t="s">
        <v>228</v>
      </c>
      <c r="F680" s="38">
        <v>7.0</v>
      </c>
      <c r="G680" s="38"/>
      <c r="H680" s="38" t="s">
        <v>921</v>
      </c>
      <c r="I680" s="40">
        <v>42504.305555555555</v>
      </c>
      <c r="J680" s="38" t="s">
        <v>21</v>
      </c>
      <c r="K680" s="38">
        <v>70.0</v>
      </c>
      <c r="L680" s="38">
        <v>4000.0</v>
      </c>
      <c r="M680" s="38" t="s">
        <v>23</v>
      </c>
      <c r="N680" s="38" t="s">
        <v>23</v>
      </c>
      <c r="O680" s="38" t="s">
        <v>814</v>
      </c>
      <c r="P680" s="38">
        <v>33712.0</v>
      </c>
      <c r="Q680" s="38"/>
      <c r="R680" s="38">
        <v>40.0</v>
      </c>
      <c r="S680" s="38"/>
      <c r="T680" s="38"/>
      <c r="U680" s="38"/>
      <c r="V680" s="38" t="s">
        <v>1228</v>
      </c>
      <c r="W680" s="38"/>
      <c r="X680" s="38"/>
      <c r="Y680" s="38"/>
      <c r="Z680" s="38"/>
    </row>
    <row r="681" ht="15.75" customHeight="1">
      <c r="A681" s="38">
        <v>2016.0</v>
      </c>
      <c r="B681" s="38">
        <v>3634.0</v>
      </c>
      <c r="C681" s="38">
        <v>26384.0</v>
      </c>
      <c r="D681" s="38" t="s">
        <v>228</v>
      </c>
      <c r="E681" s="38" t="s">
        <v>228</v>
      </c>
      <c r="F681" s="38">
        <v>7.0</v>
      </c>
      <c r="G681" s="38"/>
      <c r="H681" s="38" t="s">
        <v>1002</v>
      </c>
      <c r="I681" s="40">
        <v>42504.458333333336</v>
      </c>
      <c r="J681" s="38" t="s">
        <v>21</v>
      </c>
      <c r="K681" s="38">
        <v>80.0</v>
      </c>
      <c r="L681" s="38">
        <v>6200.0</v>
      </c>
      <c r="M681" s="38" t="s">
        <v>23</v>
      </c>
      <c r="N681" s="38" t="s">
        <v>23</v>
      </c>
      <c r="O681" s="38" t="s">
        <v>814</v>
      </c>
      <c r="P681" s="38">
        <v>33713.0</v>
      </c>
      <c r="Q681" s="38"/>
      <c r="R681" s="38">
        <v>48.0</v>
      </c>
      <c r="S681" s="38"/>
      <c r="T681" s="38"/>
      <c r="U681" s="38"/>
      <c r="V681" s="38" t="s">
        <v>1228</v>
      </c>
      <c r="W681" s="38"/>
      <c r="X681" s="38"/>
      <c r="Y681" s="38"/>
      <c r="Z681" s="38"/>
    </row>
    <row r="682" ht="15.75" customHeight="1">
      <c r="A682" s="38">
        <v>2016.0</v>
      </c>
      <c r="B682" s="38">
        <v>3636.0</v>
      </c>
      <c r="C682" s="38">
        <v>168830.0</v>
      </c>
      <c r="D682" s="38" t="s">
        <v>228</v>
      </c>
      <c r="E682" s="38" t="s">
        <v>228</v>
      </c>
      <c r="F682" s="38">
        <v>7.0</v>
      </c>
      <c r="G682" s="38">
        <v>40.0</v>
      </c>
      <c r="H682" s="38"/>
      <c r="I682" s="40">
        <v>42504.5</v>
      </c>
      <c r="J682" s="38" t="s">
        <v>40</v>
      </c>
      <c r="K682" s="38">
        <v>73.0</v>
      </c>
      <c r="L682" s="38">
        <v>4600.0</v>
      </c>
      <c r="M682" s="38" t="s">
        <v>23</v>
      </c>
      <c r="N682" s="38" t="s">
        <v>23</v>
      </c>
      <c r="O682" s="38" t="s">
        <v>814</v>
      </c>
      <c r="P682" s="38">
        <v>33718.0</v>
      </c>
      <c r="Q682" s="38"/>
      <c r="R682" s="38">
        <v>40.0</v>
      </c>
      <c r="S682" s="38"/>
      <c r="T682" s="38"/>
      <c r="U682" s="38" t="s">
        <v>739</v>
      </c>
      <c r="V682" s="38" t="s">
        <v>1228</v>
      </c>
      <c r="W682" s="38"/>
      <c r="X682" s="38"/>
      <c r="Y682" s="38"/>
      <c r="Z682" s="38"/>
    </row>
    <row r="683" ht="15.75" customHeight="1">
      <c r="A683" s="38">
        <v>2016.0</v>
      </c>
      <c r="B683" s="38">
        <v>3635.0</v>
      </c>
      <c r="C683" s="38">
        <v>56058.0</v>
      </c>
      <c r="D683" s="38" t="s">
        <v>228</v>
      </c>
      <c r="E683" s="38" t="s">
        <v>228</v>
      </c>
      <c r="F683" s="38">
        <v>7.0</v>
      </c>
      <c r="G683" s="38"/>
      <c r="H683" s="38" t="s">
        <v>947</v>
      </c>
      <c r="I683" s="40">
        <v>42504.5</v>
      </c>
      <c r="J683" s="38" t="s">
        <v>21</v>
      </c>
      <c r="K683" s="38">
        <v>76.0</v>
      </c>
      <c r="L683" s="38">
        <v>5000.0</v>
      </c>
      <c r="M683" s="38" t="s">
        <v>23</v>
      </c>
      <c r="N683" s="38" t="s">
        <v>23</v>
      </c>
      <c r="O683" s="38" t="s">
        <v>814</v>
      </c>
      <c r="P683" s="38">
        <v>33715.0</v>
      </c>
      <c r="Q683" s="38"/>
      <c r="R683" s="38">
        <v>42.0</v>
      </c>
      <c r="S683" s="38"/>
      <c r="T683" s="38"/>
      <c r="U683" s="38"/>
      <c r="V683" s="38" t="s">
        <v>1228</v>
      </c>
      <c r="W683" s="38"/>
      <c r="X683" s="38"/>
      <c r="Y683" s="38"/>
      <c r="Z683" s="38"/>
    </row>
    <row r="684" ht="15.75" customHeight="1">
      <c r="A684" s="38">
        <v>2016.0</v>
      </c>
      <c r="B684" s="38">
        <v>3638.0</v>
      </c>
      <c r="C684" s="38">
        <v>34193.0</v>
      </c>
      <c r="D684" s="38" t="s">
        <v>228</v>
      </c>
      <c r="E684" s="38" t="s">
        <v>228</v>
      </c>
      <c r="F684" s="38">
        <v>7.0</v>
      </c>
      <c r="G684" s="38"/>
      <c r="H684" s="38" t="s">
        <v>932</v>
      </c>
      <c r="I684" s="40">
        <v>42504.729166666664</v>
      </c>
      <c r="J684" s="38" t="s">
        <v>21</v>
      </c>
      <c r="K684" s="38">
        <v>76.0</v>
      </c>
      <c r="L684" s="38">
        <v>5100.0</v>
      </c>
      <c r="M684" s="38" t="s">
        <v>23</v>
      </c>
      <c r="N684" s="38" t="s">
        <v>23</v>
      </c>
      <c r="O684" s="38" t="s">
        <v>814</v>
      </c>
      <c r="P684" s="38">
        <v>33724.0</v>
      </c>
      <c r="Q684" s="38"/>
      <c r="R684" s="38">
        <v>41.0</v>
      </c>
      <c r="S684" s="38"/>
      <c r="T684" s="38"/>
      <c r="U684" s="38"/>
      <c r="V684" s="38" t="s">
        <v>1228</v>
      </c>
      <c r="W684" s="38"/>
      <c r="X684" s="38"/>
      <c r="Y684" s="38"/>
      <c r="Z684" s="38"/>
    </row>
    <row r="685" ht="15.75" customHeight="1">
      <c r="A685" s="38">
        <v>2016.0</v>
      </c>
      <c r="B685" s="38">
        <v>3639.0</v>
      </c>
      <c r="C685" s="38">
        <v>104273.0</v>
      </c>
      <c r="D685" s="38" t="s">
        <v>228</v>
      </c>
      <c r="E685" s="38" t="s">
        <v>228</v>
      </c>
      <c r="F685" s="38">
        <v>7.0</v>
      </c>
      <c r="G685" s="38"/>
      <c r="H685" s="38" t="s">
        <v>911</v>
      </c>
      <c r="I685" s="40">
        <v>42504.729166666664</v>
      </c>
      <c r="J685" s="38" t="s">
        <v>21</v>
      </c>
      <c r="K685" s="38">
        <v>78.0</v>
      </c>
      <c r="L685" s="38">
        <v>6630.0</v>
      </c>
      <c r="M685" s="38" t="s">
        <v>23</v>
      </c>
      <c r="N685" s="38" t="s">
        <v>23</v>
      </c>
      <c r="O685" s="38" t="s">
        <v>814</v>
      </c>
      <c r="P685" s="38">
        <v>33729.0</v>
      </c>
      <c r="Q685" s="38"/>
      <c r="R685" s="38">
        <v>45.0</v>
      </c>
      <c r="S685" s="38"/>
      <c r="T685" s="38"/>
      <c r="U685" s="38"/>
      <c r="V685" s="38" t="s">
        <v>1228</v>
      </c>
      <c r="W685" s="38"/>
      <c r="X685" s="38"/>
      <c r="Y685" s="38"/>
      <c r="Z685" s="38"/>
    </row>
    <row r="686" ht="15.75" customHeight="1">
      <c r="A686" s="38">
        <v>2016.0</v>
      </c>
      <c r="B686" s="38">
        <v>3640.0</v>
      </c>
      <c r="C686" s="38">
        <v>177508.0</v>
      </c>
      <c r="D686" s="38" t="s">
        <v>228</v>
      </c>
      <c r="E686" s="38" t="s">
        <v>228</v>
      </c>
      <c r="F686" s="38">
        <v>7.0</v>
      </c>
      <c r="G686" s="38">
        <v>40.0</v>
      </c>
      <c r="H686" s="38"/>
      <c r="I686" s="40">
        <v>42504.75</v>
      </c>
      <c r="J686" s="38" t="s">
        <v>40</v>
      </c>
      <c r="K686" s="38">
        <v>78.0</v>
      </c>
      <c r="L686" s="38">
        <v>4760.0</v>
      </c>
      <c r="M686" s="38" t="s">
        <v>23</v>
      </c>
      <c r="N686" s="38" t="s">
        <v>23</v>
      </c>
      <c r="O686" s="38"/>
      <c r="P686" s="38">
        <v>33732.0</v>
      </c>
      <c r="Q686" s="38"/>
      <c r="R686" s="38">
        <v>39.0</v>
      </c>
      <c r="S686" s="38"/>
      <c r="T686" s="38"/>
      <c r="U686" s="38" t="s">
        <v>739</v>
      </c>
      <c r="V686" s="38" t="s">
        <v>1228</v>
      </c>
      <c r="W686" s="38"/>
      <c r="X686" s="38"/>
      <c r="Y686" s="38"/>
      <c r="Z686" s="38"/>
    </row>
    <row r="687" ht="15.75" customHeight="1">
      <c r="A687" s="38">
        <v>2016.0</v>
      </c>
      <c r="B687" s="38">
        <v>3641.0</v>
      </c>
      <c r="C687" s="38">
        <v>181740.0</v>
      </c>
      <c r="D687" s="38" t="s">
        <v>228</v>
      </c>
      <c r="E687" s="38" t="s">
        <v>228</v>
      </c>
      <c r="F687" s="38">
        <v>7.0</v>
      </c>
      <c r="G687" s="38"/>
      <c r="H687" s="38" t="s">
        <v>906</v>
      </c>
      <c r="I687" s="40">
        <v>42505.604166666664</v>
      </c>
      <c r="J687" s="38" t="s">
        <v>21</v>
      </c>
      <c r="K687" s="38">
        <v>78.0</v>
      </c>
      <c r="L687" s="38">
        <v>5170.0</v>
      </c>
      <c r="M687" s="38" t="s">
        <v>23</v>
      </c>
      <c r="N687" s="38" t="s">
        <v>40</v>
      </c>
      <c r="O687" s="38" t="s">
        <v>814</v>
      </c>
      <c r="P687" s="38">
        <v>33739.0</v>
      </c>
      <c r="Q687" s="38" t="s">
        <v>816</v>
      </c>
      <c r="R687" s="38">
        <v>39.0</v>
      </c>
      <c r="S687" s="38"/>
      <c r="T687" s="38"/>
      <c r="U687" s="38"/>
      <c r="V687" s="38" t="s">
        <v>1229</v>
      </c>
      <c r="W687" s="38"/>
      <c r="X687" s="38"/>
      <c r="Y687" s="38"/>
      <c r="Z687" s="38"/>
    </row>
    <row r="688" ht="15.75" customHeight="1">
      <c r="A688" s="38">
        <v>2016.0</v>
      </c>
      <c r="B688" s="38">
        <v>3643.0</v>
      </c>
      <c r="C688" s="38">
        <v>106530.0</v>
      </c>
      <c r="D688" s="38" t="s">
        <v>228</v>
      </c>
      <c r="E688" s="38" t="s">
        <v>228</v>
      </c>
      <c r="F688" s="38">
        <v>7.0</v>
      </c>
      <c r="G688" s="38">
        <v>39.0</v>
      </c>
      <c r="H688" s="38"/>
      <c r="I688" s="40">
        <v>42505.6875</v>
      </c>
      <c r="J688" s="38" t="s">
        <v>40</v>
      </c>
      <c r="K688" s="38">
        <v>68.0</v>
      </c>
      <c r="L688" s="38">
        <v>3860.0</v>
      </c>
      <c r="M688" s="38" t="s">
        <v>23</v>
      </c>
      <c r="N688" s="38" t="s">
        <v>35</v>
      </c>
      <c r="O688" s="38" t="s">
        <v>814</v>
      </c>
      <c r="P688" s="38">
        <v>33745.0</v>
      </c>
      <c r="Q688" s="38"/>
      <c r="R688" s="38">
        <v>36.0</v>
      </c>
      <c r="S688" s="38"/>
      <c r="T688" s="38"/>
      <c r="U688" s="38" t="s">
        <v>414</v>
      </c>
      <c r="V688" s="38" t="s">
        <v>1229</v>
      </c>
      <c r="W688" s="38"/>
      <c r="X688" s="38"/>
      <c r="Y688" s="38"/>
      <c r="Z688" s="38"/>
    </row>
    <row r="689" ht="15.75" customHeight="1">
      <c r="A689" s="38">
        <v>2016.0</v>
      </c>
      <c r="B689" s="38">
        <v>3642.0</v>
      </c>
      <c r="C689" s="38">
        <v>14570.0</v>
      </c>
      <c r="D689" s="38" t="s">
        <v>228</v>
      </c>
      <c r="E689" s="38" t="s">
        <v>228</v>
      </c>
      <c r="F689" s="38">
        <v>7.0</v>
      </c>
      <c r="G689" s="38"/>
      <c r="H689" s="38" t="s">
        <v>1328</v>
      </c>
      <c r="I689" s="40">
        <v>42505.760416666664</v>
      </c>
      <c r="J689" s="38" t="s">
        <v>21</v>
      </c>
      <c r="K689" s="38">
        <v>75.0</v>
      </c>
      <c r="L689" s="38">
        <v>4960.0</v>
      </c>
      <c r="M689" s="38" t="s">
        <v>23</v>
      </c>
      <c r="N689" s="38" t="s">
        <v>23</v>
      </c>
      <c r="O689" s="38" t="s">
        <v>814</v>
      </c>
      <c r="P689" s="38">
        <v>33742.0</v>
      </c>
      <c r="Q689" s="38"/>
      <c r="R689" s="38">
        <v>39.0</v>
      </c>
      <c r="S689" s="38"/>
      <c r="T689" s="38"/>
      <c r="U689" s="38"/>
      <c r="V689" s="38" t="s">
        <v>1229</v>
      </c>
      <c r="W689" s="38"/>
      <c r="X689" s="38"/>
      <c r="Y689" s="38"/>
      <c r="Z689" s="38"/>
    </row>
    <row r="690" ht="15.75" customHeight="1">
      <c r="A690" s="38">
        <v>2016.0</v>
      </c>
      <c r="B690" s="38">
        <v>3644.0</v>
      </c>
      <c r="C690" s="38">
        <v>140225.0</v>
      </c>
      <c r="D690" s="38" t="s">
        <v>228</v>
      </c>
      <c r="E690" s="38" t="s">
        <v>228</v>
      </c>
      <c r="F690" s="38">
        <v>7.0</v>
      </c>
      <c r="G690" s="38"/>
      <c r="H690" s="38" t="s">
        <v>937</v>
      </c>
      <c r="I690" s="40">
        <v>42505.875</v>
      </c>
      <c r="J690" s="38" t="s">
        <v>21</v>
      </c>
      <c r="K690" s="38">
        <v>72.0</v>
      </c>
      <c r="L690" s="38">
        <v>4360.0</v>
      </c>
      <c r="M690" s="38" t="s">
        <v>23</v>
      </c>
      <c r="N690" s="38" t="s">
        <v>23</v>
      </c>
      <c r="O690" s="38" t="s">
        <v>814</v>
      </c>
      <c r="P690" s="38">
        <v>33746.0</v>
      </c>
      <c r="Q690" s="38"/>
      <c r="R690" s="38">
        <v>38.0</v>
      </c>
      <c r="S690" s="38"/>
      <c r="T690" s="38"/>
      <c r="U690" s="38"/>
      <c r="V690" s="38" t="s">
        <v>1229</v>
      </c>
      <c r="W690" s="38"/>
      <c r="X690" s="38"/>
      <c r="Y690" s="38"/>
      <c r="Z690" s="38"/>
    </row>
    <row r="691" ht="15.75" customHeight="1">
      <c r="A691" s="38">
        <v>2016.0</v>
      </c>
      <c r="B691" s="38">
        <v>3649.0</v>
      </c>
      <c r="C691" s="38">
        <v>159259.0</v>
      </c>
      <c r="D691" s="38" t="s">
        <v>228</v>
      </c>
      <c r="E691" s="38" t="s">
        <v>228</v>
      </c>
      <c r="F691" s="38">
        <v>7.0</v>
      </c>
      <c r="G691" s="38">
        <v>82.0</v>
      </c>
      <c r="H691" s="38"/>
      <c r="I691" s="39">
        <v>42507.0</v>
      </c>
      <c r="J691" s="38" t="s">
        <v>40</v>
      </c>
      <c r="K691" s="38">
        <v>70.0</v>
      </c>
      <c r="L691" s="38">
        <v>3800.0</v>
      </c>
      <c r="M691" s="38" t="s">
        <v>23</v>
      </c>
      <c r="N691" s="38" t="s">
        <v>23</v>
      </c>
      <c r="O691" s="38" t="s">
        <v>814</v>
      </c>
      <c r="P691" s="38">
        <v>33752.0</v>
      </c>
      <c r="Q691" s="38" t="s">
        <v>816</v>
      </c>
      <c r="R691" s="38">
        <v>36.0</v>
      </c>
      <c r="S691" s="38"/>
      <c r="T691" s="38"/>
      <c r="U691" s="38" t="s">
        <v>923</v>
      </c>
      <c r="V691" s="38" t="s">
        <v>1230</v>
      </c>
      <c r="W691" s="38"/>
      <c r="X691" s="38"/>
      <c r="Y691" s="38"/>
      <c r="Z691" s="38"/>
    </row>
    <row r="692" ht="15.75" customHeight="1">
      <c r="A692" s="38">
        <v>2016.0</v>
      </c>
      <c r="B692" s="38">
        <v>3651.0</v>
      </c>
      <c r="C692" s="38">
        <v>120148.0</v>
      </c>
      <c r="D692" s="38" t="s">
        <v>228</v>
      </c>
      <c r="E692" s="38" t="s">
        <v>228</v>
      </c>
      <c r="F692" s="38">
        <v>7.0</v>
      </c>
      <c r="G692" s="38">
        <v>39.0</v>
      </c>
      <c r="H692" s="38"/>
      <c r="I692" s="39">
        <v>42507.0</v>
      </c>
      <c r="J692" s="38" t="s">
        <v>40</v>
      </c>
      <c r="K692" s="38">
        <v>76.0</v>
      </c>
      <c r="L692" s="38">
        <v>5000.0</v>
      </c>
      <c r="M692" s="38" t="s">
        <v>23</v>
      </c>
      <c r="N692" s="38" t="s">
        <v>23</v>
      </c>
      <c r="O692" s="38" t="s">
        <v>814</v>
      </c>
      <c r="P692" s="38">
        <v>33755.0</v>
      </c>
      <c r="Q692" s="38"/>
      <c r="R692" s="38">
        <v>39.0</v>
      </c>
      <c r="S692" s="38"/>
      <c r="T692" s="38"/>
      <c r="U692" s="38" t="s">
        <v>414</v>
      </c>
      <c r="V692" s="38" t="s">
        <v>1230</v>
      </c>
      <c r="W692" s="38"/>
      <c r="X692" s="38"/>
      <c r="Y692" s="38"/>
      <c r="Z692" s="38"/>
    </row>
    <row r="693" ht="15.75" customHeight="1">
      <c r="A693" s="38">
        <v>2016.0</v>
      </c>
      <c r="B693" s="38">
        <v>3650.0</v>
      </c>
      <c r="C693" s="38">
        <v>102931.0</v>
      </c>
      <c r="D693" s="38" t="s">
        <v>228</v>
      </c>
      <c r="E693" s="38" t="s">
        <v>228</v>
      </c>
      <c r="F693" s="38">
        <v>7.0</v>
      </c>
      <c r="G693" s="38">
        <v>39.0</v>
      </c>
      <c r="H693" s="38"/>
      <c r="I693" s="39">
        <v>42507.0</v>
      </c>
      <c r="J693" s="38" t="s">
        <v>40</v>
      </c>
      <c r="K693" s="38">
        <v>78.0</v>
      </c>
      <c r="L693" s="38">
        <v>5200.0</v>
      </c>
      <c r="M693" s="38" t="s">
        <v>23</v>
      </c>
      <c r="N693" s="38" t="s">
        <v>23</v>
      </c>
      <c r="O693" s="38" t="s">
        <v>814</v>
      </c>
      <c r="P693" s="38">
        <v>33754.0</v>
      </c>
      <c r="Q693" s="38"/>
      <c r="R693" s="38">
        <v>40.0</v>
      </c>
      <c r="S693" s="38"/>
      <c r="T693" s="38"/>
      <c r="U693" s="38" t="s">
        <v>414</v>
      </c>
      <c r="V693" s="38" t="s">
        <v>1230</v>
      </c>
      <c r="W693" s="38"/>
      <c r="X693" s="38"/>
      <c r="Y693" s="38"/>
      <c r="Z693" s="38"/>
    </row>
    <row r="694" ht="15.75" customHeight="1">
      <c r="A694" s="38">
        <v>2016.0</v>
      </c>
      <c r="B694" s="38">
        <v>3648.0</v>
      </c>
      <c r="C694" s="38">
        <v>180531.0</v>
      </c>
      <c r="D694" s="38" t="s">
        <v>228</v>
      </c>
      <c r="E694" s="38" t="s">
        <v>228</v>
      </c>
      <c r="F694" s="38">
        <v>7.0</v>
      </c>
      <c r="G694" s="38">
        <v>86.0</v>
      </c>
      <c r="H694" s="38"/>
      <c r="I694" s="39">
        <v>42507.0</v>
      </c>
      <c r="J694" s="38" t="s">
        <v>40</v>
      </c>
      <c r="K694" s="38">
        <v>80.0</v>
      </c>
      <c r="L694" s="38">
        <v>5600.0</v>
      </c>
      <c r="M694" s="38" t="s">
        <v>23</v>
      </c>
      <c r="N694" s="38" t="s">
        <v>40</v>
      </c>
      <c r="O694" s="38" t="s">
        <v>814</v>
      </c>
      <c r="P694" s="38">
        <v>33751.0</v>
      </c>
      <c r="Q694" s="38"/>
      <c r="R694" s="38">
        <v>42.0</v>
      </c>
      <c r="S694" s="38"/>
      <c r="T694" s="38"/>
      <c r="U694" s="38" t="s">
        <v>918</v>
      </c>
      <c r="V694" s="38" t="s">
        <v>1230</v>
      </c>
      <c r="W694" s="38"/>
      <c r="X694" s="38"/>
      <c r="Y694" s="38"/>
      <c r="Z694" s="38"/>
    </row>
    <row r="695" ht="15.75" customHeight="1">
      <c r="A695" s="38">
        <v>2016.0</v>
      </c>
      <c r="B695" s="38">
        <v>3652.0</v>
      </c>
      <c r="C695" s="38">
        <v>22749.0</v>
      </c>
      <c r="D695" s="38" t="s">
        <v>228</v>
      </c>
      <c r="E695" s="38" t="s">
        <v>228</v>
      </c>
      <c r="F695" s="38">
        <v>7.0</v>
      </c>
      <c r="G695" s="38">
        <v>86.0</v>
      </c>
      <c r="H695" s="38"/>
      <c r="I695" s="39">
        <v>42507.0</v>
      </c>
      <c r="J695" s="38" t="s">
        <v>40</v>
      </c>
      <c r="K695" s="38">
        <v>80.0</v>
      </c>
      <c r="L695" s="38">
        <v>5700.0</v>
      </c>
      <c r="M695" s="38" t="s">
        <v>23</v>
      </c>
      <c r="N695" s="38" t="s">
        <v>40</v>
      </c>
      <c r="O695" s="38" t="s">
        <v>814</v>
      </c>
      <c r="P695" s="38">
        <v>33757.0</v>
      </c>
      <c r="Q695" s="38"/>
      <c r="R695" s="38">
        <v>42.0</v>
      </c>
      <c r="S695" s="38"/>
      <c r="T695" s="38"/>
      <c r="U695" s="38" t="s">
        <v>918</v>
      </c>
      <c r="V695" s="38" t="s">
        <v>1230</v>
      </c>
      <c r="W695" s="38"/>
      <c r="X695" s="38"/>
      <c r="Y695" s="38"/>
      <c r="Z695" s="38"/>
    </row>
    <row r="696" ht="15.75" customHeight="1">
      <c r="A696" s="38">
        <v>2016.0</v>
      </c>
      <c r="B696" s="38">
        <v>3645.0</v>
      </c>
      <c r="C696" s="38">
        <v>217596.0</v>
      </c>
      <c r="D696" s="38" t="s">
        <v>228</v>
      </c>
      <c r="E696" s="38" t="s">
        <v>228</v>
      </c>
      <c r="F696" s="38">
        <v>7.0</v>
      </c>
      <c r="G696" s="38">
        <v>38.0</v>
      </c>
      <c r="H696" s="38"/>
      <c r="I696" s="40">
        <v>42507.364583333336</v>
      </c>
      <c r="J696" s="38" t="s">
        <v>40</v>
      </c>
      <c r="K696" s="38">
        <v>76.0</v>
      </c>
      <c r="L696" s="38">
        <v>4000.0</v>
      </c>
      <c r="M696" s="38" t="s">
        <v>23</v>
      </c>
      <c r="N696" s="38" t="s">
        <v>23</v>
      </c>
      <c r="O696" s="38" t="s">
        <v>814</v>
      </c>
      <c r="P696" s="38">
        <v>33747.0</v>
      </c>
      <c r="Q696" s="38"/>
      <c r="R696" s="38">
        <v>38.0</v>
      </c>
      <c r="S696" s="38"/>
      <c r="T696" s="38"/>
      <c r="U696" s="38" t="s">
        <v>229</v>
      </c>
      <c r="V696" s="38" t="s">
        <v>1230</v>
      </c>
      <c r="W696" s="38"/>
      <c r="X696" s="38"/>
      <c r="Y696" s="38"/>
      <c r="Z696" s="38"/>
    </row>
    <row r="697" ht="15.75" customHeight="1">
      <c r="A697" s="38">
        <v>2016.0</v>
      </c>
      <c r="B697" s="38">
        <v>3647.0</v>
      </c>
      <c r="C697" s="38">
        <v>179680.0</v>
      </c>
      <c r="D697" s="38" t="s">
        <v>228</v>
      </c>
      <c r="E697" s="38" t="s">
        <v>228</v>
      </c>
      <c r="F697" s="38">
        <v>7.0</v>
      </c>
      <c r="G697" s="38">
        <v>90.0</v>
      </c>
      <c r="H697" s="38"/>
      <c r="I697" s="40">
        <v>42507.395833333336</v>
      </c>
      <c r="J697" s="38" t="s">
        <v>40</v>
      </c>
      <c r="K697" s="38">
        <v>84.0</v>
      </c>
      <c r="L697" s="38">
        <v>7300.0</v>
      </c>
      <c r="M697" s="38" t="s">
        <v>23</v>
      </c>
      <c r="N697" s="38" t="s">
        <v>35</v>
      </c>
      <c r="O697" s="38" t="s">
        <v>814</v>
      </c>
      <c r="P697" s="38">
        <v>33750.0</v>
      </c>
      <c r="Q697" s="38"/>
      <c r="R697" s="38">
        <v>49.0</v>
      </c>
      <c r="S697" s="38"/>
      <c r="T697" s="38"/>
      <c r="U697" s="38" t="s">
        <v>911</v>
      </c>
      <c r="V697" s="38" t="s">
        <v>1230</v>
      </c>
      <c r="W697" s="38"/>
      <c r="X697" s="38"/>
      <c r="Y697" s="38"/>
      <c r="Z697" s="38"/>
    </row>
    <row r="698" ht="15.75" customHeight="1">
      <c r="A698" s="38">
        <v>2016.0</v>
      </c>
      <c r="B698" s="38">
        <v>3646.0</v>
      </c>
      <c r="C698" s="38">
        <v>104758.0</v>
      </c>
      <c r="D698" s="38" t="s">
        <v>228</v>
      </c>
      <c r="E698" s="38" t="s">
        <v>228</v>
      </c>
      <c r="F698" s="38">
        <v>7.0</v>
      </c>
      <c r="G698" s="38">
        <v>38.0</v>
      </c>
      <c r="H698" s="38"/>
      <c r="I698" s="40">
        <v>42507.4375</v>
      </c>
      <c r="J698" s="38" t="s">
        <v>40</v>
      </c>
      <c r="K698" s="38">
        <v>77.0</v>
      </c>
      <c r="L698" s="38">
        <v>5400.0</v>
      </c>
      <c r="M698" s="38" t="s">
        <v>23</v>
      </c>
      <c r="N698" s="38" t="s">
        <v>23</v>
      </c>
      <c r="O698" s="38" t="s">
        <v>814</v>
      </c>
      <c r="P698" s="38">
        <v>33748.0</v>
      </c>
      <c r="Q698" s="38"/>
      <c r="R698" s="38">
        <v>42.0</v>
      </c>
      <c r="S698" s="38"/>
      <c r="T698" s="38"/>
      <c r="U698" s="38" t="s">
        <v>229</v>
      </c>
      <c r="V698" s="38" t="s">
        <v>1230</v>
      </c>
      <c r="W698" s="38"/>
      <c r="X698" s="38"/>
      <c r="Y698" s="38"/>
      <c r="Z698" s="38"/>
    </row>
    <row r="699" ht="15.75" customHeight="1">
      <c r="A699" s="38">
        <v>2016.0</v>
      </c>
      <c r="B699" s="38">
        <v>3654.0</v>
      </c>
      <c r="C699" s="38">
        <v>129427.0</v>
      </c>
      <c r="D699" s="38" t="s">
        <v>228</v>
      </c>
      <c r="E699" s="38" t="s">
        <v>228</v>
      </c>
      <c r="F699" s="38">
        <v>7.0</v>
      </c>
      <c r="G699" s="38">
        <v>90.0</v>
      </c>
      <c r="H699" s="38"/>
      <c r="I699" s="40">
        <v>42508.333333333336</v>
      </c>
      <c r="J699" s="38" t="s">
        <v>40</v>
      </c>
      <c r="K699" s="38">
        <v>72.0</v>
      </c>
      <c r="L699" s="38">
        <v>4310.0</v>
      </c>
      <c r="M699" s="38" t="s">
        <v>23</v>
      </c>
      <c r="N699" s="38"/>
      <c r="O699" s="38"/>
      <c r="P699" s="38">
        <v>33760.0</v>
      </c>
      <c r="Q699" s="38"/>
      <c r="R699" s="38">
        <v>37.0</v>
      </c>
      <c r="S699" s="38"/>
      <c r="T699" s="38"/>
      <c r="U699" s="38" t="s">
        <v>911</v>
      </c>
      <c r="V699" s="38" t="s">
        <v>1231</v>
      </c>
      <c r="W699" s="38"/>
      <c r="X699" s="38"/>
      <c r="Y699" s="38"/>
      <c r="Z699" s="38"/>
    </row>
    <row r="700" ht="15.75" customHeight="1">
      <c r="A700" s="38">
        <v>2016.0</v>
      </c>
      <c r="B700" s="38">
        <v>3657.0</v>
      </c>
      <c r="C700" s="38">
        <v>48135.0</v>
      </c>
      <c r="D700" s="38" t="s">
        <v>228</v>
      </c>
      <c r="E700" s="38" t="s">
        <v>228</v>
      </c>
      <c r="F700" s="38">
        <v>7.0</v>
      </c>
      <c r="G700" s="38">
        <v>86.0</v>
      </c>
      <c r="H700" s="38"/>
      <c r="I700" s="40">
        <v>42508.4375</v>
      </c>
      <c r="J700" s="38" t="s">
        <v>40</v>
      </c>
      <c r="K700" s="38">
        <v>76.0</v>
      </c>
      <c r="L700" s="38">
        <v>5160.0</v>
      </c>
      <c r="M700" s="38" t="s">
        <v>23</v>
      </c>
      <c r="N700" s="38" t="s">
        <v>23</v>
      </c>
      <c r="O700" s="38"/>
      <c r="P700" s="38">
        <v>33768.0</v>
      </c>
      <c r="Q700" s="38"/>
      <c r="R700" s="38">
        <v>41.0</v>
      </c>
      <c r="S700" s="38"/>
      <c r="T700" s="38"/>
      <c r="U700" s="38" t="s">
        <v>918</v>
      </c>
      <c r="V700" s="38" t="s">
        <v>1231</v>
      </c>
      <c r="W700" s="38"/>
      <c r="X700" s="38"/>
      <c r="Y700" s="38"/>
      <c r="Z700" s="38"/>
    </row>
    <row r="701" ht="15.75" customHeight="1">
      <c r="A701" s="38">
        <v>2016.0</v>
      </c>
      <c r="B701" s="38">
        <v>3653.0</v>
      </c>
      <c r="C701" s="38">
        <v>129437.0</v>
      </c>
      <c r="D701" s="38" t="s">
        <v>228</v>
      </c>
      <c r="E701" s="38" t="s">
        <v>228</v>
      </c>
      <c r="F701" s="38">
        <v>7.0</v>
      </c>
      <c r="G701" s="38">
        <v>90.0</v>
      </c>
      <c r="H701" s="38"/>
      <c r="I701" s="40">
        <v>42508.46875</v>
      </c>
      <c r="J701" s="38" t="s">
        <v>40</v>
      </c>
      <c r="K701" s="38">
        <v>81.0</v>
      </c>
      <c r="L701" s="38">
        <v>5990.0</v>
      </c>
      <c r="M701" s="38" t="s">
        <v>23</v>
      </c>
      <c r="N701" s="38"/>
      <c r="O701" s="38"/>
      <c r="P701" s="38">
        <v>33759.0</v>
      </c>
      <c r="Q701" s="38"/>
      <c r="R701" s="38">
        <v>42.0</v>
      </c>
      <c r="S701" s="38"/>
      <c r="T701" s="38"/>
      <c r="U701" s="38" t="s">
        <v>911</v>
      </c>
      <c r="V701" s="38" t="s">
        <v>1231</v>
      </c>
      <c r="W701" s="38"/>
      <c r="X701" s="38"/>
      <c r="Y701" s="38"/>
      <c r="Z701" s="38"/>
    </row>
    <row r="702" ht="15.75" customHeight="1">
      <c r="A702" s="38">
        <v>2016.0</v>
      </c>
      <c r="B702" s="38">
        <v>3655.0</v>
      </c>
      <c r="C702" s="38">
        <v>20509.0</v>
      </c>
      <c r="D702" s="38" t="s">
        <v>228</v>
      </c>
      <c r="E702" s="38" t="s">
        <v>228</v>
      </c>
      <c r="F702" s="38">
        <v>7.0</v>
      </c>
      <c r="G702" s="38">
        <v>39.0</v>
      </c>
      <c r="H702" s="38"/>
      <c r="I702" s="40">
        <v>42508.5</v>
      </c>
      <c r="J702" s="38" t="s">
        <v>40</v>
      </c>
      <c r="K702" s="38">
        <v>74.0</v>
      </c>
      <c r="L702" s="38">
        <v>4840.0</v>
      </c>
      <c r="M702" s="38" t="s">
        <v>23</v>
      </c>
      <c r="N702" s="38" t="s">
        <v>40</v>
      </c>
      <c r="O702" s="38"/>
      <c r="P702" s="38">
        <v>33767.0</v>
      </c>
      <c r="Q702" s="38"/>
      <c r="R702" s="38">
        <v>40.0</v>
      </c>
      <c r="S702" s="38"/>
      <c r="T702" s="38"/>
      <c r="U702" s="38" t="s">
        <v>414</v>
      </c>
      <c r="V702" s="38" t="s">
        <v>1231</v>
      </c>
      <c r="W702" s="38"/>
      <c r="X702" s="38"/>
      <c r="Y702" s="38"/>
      <c r="Z702" s="38"/>
    </row>
    <row r="703" ht="15.75" customHeight="1">
      <c r="A703" s="38">
        <v>2016.0</v>
      </c>
      <c r="B703" s="38">
        <v>3656.0</v>
      </c>
      <c r="C703" s="38">
        <v>20814.0</v>
      </c>
      <c r="D703" s="38" t="s">
        <v>228</v>
      </c>
      <c r="E703" s="38" t="s">
        <v>228</v>
      </c>
      <c r="F703" s="38">
        <v>7.0</v>
      </c>
      <c r="G703" s="38">
        <v>89.0</v>
      </c>
      <c r="H703" s="38"/>
      <c r="I703" s="40">
        <v>42508.5</v>
      </c>
      <c r="J703" s="38" t="s">
        <v>40</v>
      </c>
      <c r="K703" s="38">
        <v>80.0</v>
      </c>
      <c r="L703" s="38">
        <v>5620.0</v>
      </c>
      <c r="M703" s="38" t="s">
        <v>23</v>
      </c>
      <c r="N703" s="38"/>
      <c r="O703" s="38"/>
      <c r="P703" s="38">
        <v>33762.0</v>
      </c>
      <c r="Q703" s="38"/>
      <c r="R703" s="38">
        <v>40.0</v>
      </c>
      <c r="S703" s="38"/>
      <c r="T703" s="38"/>
      <c r="U703" s="38" t="s">
        <v>914</v>
      </c>
      <c r="V703" s="38" t="s">
        <v>1231</v>
      </c>
      <c r="W703" s="38"/>
      <c r="X703" s="38"/>
      <c r="Y703" s="38"/>
      <c r="Z703" s="38"/>
    </row>
    <row r="704" ht="15.75" customHeight="1">
      <c r="A704" s="38">
        <v>2016.0</v>
      </c>
      <c r="B704" s="38">
        <v>3658.0</v>
      </c>
      <c r="C704" s="38">
        <v>155729.0</v>
      </c>
      <c r="D704" s="38" t="s">
        <v>228</v>
      </c>
      <c r="E704" s="38" t="s">
        <v>228</v>
      </c>
      <c r="F704" s="38">
        <v>7.0</v>
      </c>
      <c r="G704" s="38">
        <v>84.0</v>
      </c>
      <c r="H704" s="38"/>
      <c r="I704" s="40">
        <v>42508.84375</v>
      </c>
      <c r="J704" s="38" t="s">
        <v>40</v>
      </c>
      <c r="K704" s="38">
        <v>76.0</v>
      </c>
      <c r="L704" s="38">
        <v>5140.0</v>
      </c>
      <c r="M704" s="38" t="s">
        <v>23</v>
      </c>
      <c r="N704" s="38" t="s">
        <v>23</v>
      </c>
      <c r="O704" s="38" t="s">
        <v>814</v>
      </c>
      <c r="P704" s="38">
        <v>33770.0</v>
      </c>
      <c r="Q704" s="38"/>
      <c r="R704" s="38">
        <v>41.0</v>
      </c>
      <c r="S704" s="38"/>
      <c r="T704" s="38"/>
      <c r="U704" s="38" t="s">
        <v>904</v>
      </c>
      <c r="V704" s="38" t="s">
        <v>1231</v>
      </c>
      <c r="W704" s="38"/>
      <c r="X704" s="38"/>
      <c r="Y704" s="38"/>
      <c r="Z704" s="38"/>
    </row>
    <row r="705" ht="15.75" customHeight="1">
      <c r="A705" s="38">
        <v>2016.0</v>
      </c>
      <c r="B705" s="38">
        <v>3664.0</v>
      </c>
      <c r="C705" s="38">
        <v>148184.0</v>
      </c>
      <c r="D705" s="38" t="s">
        <v>228</v>
      </c>
      <c r="E705" s="38" t="s">
        <v>228</v>
      </c>
      <c r="F705" s="38">
        <v>7.0</v>
      </c>
      <c r="G705" s="38"/>
      <c r="H705" s="38" t="s">
        <v>896</v>
      </c>
      <c r="I705" s="39">
        <v>42510.0</v>
      </c>
      <c r="J705" s="38" t="s">
        <v>21</v>
      </c>
      <c r="K705" s="38">
        <v>69.0</v>
      </c>
      <c r="L705" s="38">
        <v>3620.0</v>
      </c>
      <c r="M705" s="38" t="s">
        <v>23</v>
      </c>
      <c r="N705" s="38" t="s">
        <v>23</v>
      </c>
      <c r="O705" s="38" t="s">
        <v>814</v>
      </c>
      <c r="P705" s="38">
        <v>33785.0</v>
      </c>
      <c r="Q705" s="38"/>
      <c r="R705" s="38">
        <v>36.0</v>
      </c>
      <c r="S705" s="38"/>
      <c r="T705" s="38"/>
      <c r="U705" s="38"/>
      <c r="V705" s="38" t="s">
        <v>1232</v>
      </c>
      <c r="W705" s="38"/>
      <c r="X705" s="38"/>
      <c r="Y705" s="38"/>
      <c r="Z705" s="38"/>
    </row>
    <row r="706" ht="15.75" customHeight="1">
      <c r="A706" s="38">
        <v>2016.0</v>
      </c>
      <c r="B706" s="38">
        <v>3663.0</v>
      </c>
      <c r="C706" s="38">
        <v>156349.0</v>
      </c>
      <c r="D706" s="38" t="s">
        <v>228</v>
      </c>
      <c r="E706" s="38" t="s">
        <v>228</v>
      </c>
      <c r="F706" s="38">
        <v>7.0</v>
      </c>
      <c r="G706" s="38">
        <v>38.0</v>
      </c>
      <c r="H706" s="38"/>
      <c r="I706" s="39">
        <v>42510.0</v>
      </c>
      <c r="J706" s="38" t="s">
        <v>40</v>
      </c>
      <c r="K706" s="38">
        <v>70.0</v>
      </c>
      <c r="L706" s="38">
        <v>5090.0</v>
      </c>
      <c r="M706" s="38" t="s">
        <v>23</v>
      </c>
      <c r="N706" s="38" t="s">
        <v>23</v>
      </c>
      <c r="O706" s="38" t="s">
        <v>814</v>
      </c>
      <c r="P706" s="38">
        <v>33777.0</v>
      </c>
      <c r="Q706" s="38"/>
      <c r="R706" s="38">
        <v>40.0</v>
      </c>
      <c r="S706" s="38"/>
      <c r="T706" s="38"/>
      <c r="U706" s="38" t="s">
        <v>229</v>
      </c>
      <c r="V706" s="38" t="s">
        <v>1232</v>
      </c>
      <c r="W706" s="38"/>
      <c r="X706" s="38"/>
      <c r="Y706" s="38"/>
      <c r="Z706" s="38"/>
    </row>
    <row r="707" ht="15.75" customHeight="1">
      <c r="A707" s="38">
        <v>2016.0</v>
      </c>
      <c r="B707" s="38">
        <v>3659.0</v>
      </c>
      <c r="C707" s="38">
        <v>131770.0</v>
      </c>
      <c r="D707" s="38" t="s">
        <v>228</v>
      </c>
      <c r="E707" s="38" t="s">
        <v>228</v>
      </c>
      <c r="F707" s="38">
        <v>7.0</v>
      </c>
      <c r="G707" s="38">
        <v>39.0</v>
      </c>
      <c r="H707" s="38"/>
      <c r="I707" s="39">
        <v>42510.0</v>
      </c>
      <c r="J707" s="38" t="s">
        <v>40</v>
      </c>
      <c r="K707" s="38">
        <v>74.0</v>
      </c>
      <c r="L707" s="38">
        <v>4060.0</v>
      </c>
      <c r="M707" s="38" t="s">
        <v>23</v>
      </c>
      <c r="N707" s="38" t="s">
        <v>40</v>
      </c>
      <c r="O707" s="38" t="s">
        <v>814</v>
      </c>
      <c r="P707" s="38">
        <v>33778.0</v>
      </c>
      <c r="Q707" s="38"/>
      <c r="R707" s="38">
        <v>36.0</v>
      </c>
      <c r="S707" s="38"/>
      <c r="T707" s="38"/>
      <c r="U707" s="38" t="s">
        <v>414</v>
      </c>
      <c r="V707" s="38" t="s">
        <v>1232</v>
      </c>
      <c r="W707" s="38"/>
      <c r="X707" s="38"/>
      <c r="Y707" s="38"/>
      <c r="Z707" s="38"/>
    </row>
    <row r="708" ht="15.75" customHeight="1">
      <c r="A708" s="38">
        <v>2016.0</v>
      </c>
      <c r="B708" s="38">
        <v>3660.0</v>
      </c>
      <c r="C708" s="38">
        <v>201085.0</v>
      </c>
      <c r="D708" s="38" t="s">
        <v>228</v>
      </c>
      <c r="E708" s="38" t="s">
        <v>228</v>
      </c>
      <c r="F708" s="38">
        <v>7.0</v>
      </c>
      <c r="G708" s="38">
        <v>40.0</v>
      </c>
      <c r="H708" s="38"/>
      <c r="I708" s="39">
        <v>42510.0</v>
      </c>
      <c r="J708" s="38" t="s">
        <v>40</v>
      </c>
      <c r="K708" s="38">
        <v>75.0</v>
      </c>
      <c r="L708" s="38">
        <v>4810.0</v>
      </c>
      <c r="M708" s="38" t="s">
        <v>23</v>
      </c>
      <c r="N708" s="38" t="s">
        <v>23</v>
      </c>
      <c r="O708" s="38" t="s">
        <v>814</v>
      </c>
      <c r="P708" s="38">
        <v>33779.0</v>
      </c>
      <c r="Q708" s="38"/>
      <c r="R708" s="38">
        <v>39.0</v>
      </c>
      <c r="S708" s="38"/>
      <c r="T708" s="38"/>
      <c r="U708" s="38" t="s">
        <v>739</v>
      </c>
      <c r="V708" s="38" t="s">
        <v>1232</v>
      </c>
      <c r="W708" s="38"/>
      <c r="X708" s="38"/>
      <c r="Y708" s="38"/>
      <c r="Z708" s="38"/>
    </row>
    <row r="709" ht="15.75" customHeight="1">
      <c r="A709" s="38">
        <v>2016.0</v>
      </c>
      <c r="B709" s="38">
        <v>3661.0</v>
      </c>
      <c r="C709" s="38">
        <v>59715.0</v>
      </c>
      <c r="D709" s="38" t="s">
        <v>228</v>
      </c>
      <c r="E709" s="38" t="s">
        <v>228</v>
      </c>
      <c r="F709" s="38">
        <v>7.0</v>
      </c>
      <c r="G709" s="38"/>
      <c r="H709" s="38" t="s">
        <v>933</v>
      </c>
      <c r="I709" s="39">
        <v>42510.0</v>
      </c>
      <c r="J709" s="38" t="s">
        <v>21</v>
      </c>
      <c r="K709" s="38">
        <v>75.0</v>
      </c>
      <c r="L709" s="38">
        <v>5020.0</v>
      </c>
      <c r="M709" s="38" t="s">
        <v>23</v>
      </c>
      <c r="N709" s="38" t="s">
        <v>23</v>
      </c>
      <c r="O709" s="38" t="s">
        <v>814</v>
      </c>
      <c r="P709" s="38">
        <v>33780.0</v>
      </c>
      <c r="Q709" s="38"/>
      <c r="R709" s="38">
        <v>39.0</v>
      </c>
      <c r="S709" s="38"/>
      <c r="T709" s="38"/>
      <c r="U709" s="38"/>
      <c r="V709" s="38" t="s">
        <v>1232</v>
      </c>
      <c r="W709" s="38"/>
      <c r="X709" s="38"/>
      <c r="Y709" s="38"/>
      <c r="Z709" s="38"/>
    </row>
    <row r="710" ht="15.75" customHeight="1">
      <c r="A710" s="38">
        <v>2016.0</v>
      </c>
      <c r="B710" s="38">
        <v>3662.0</v>
      </c>
      <c r="C710" s="38">
        <v>158840.0</v>
      </c>
      <c r="D710" s="38" t="s">
        <v>228</v>
      </c>
      <c r="E710" s="38" t="s">
        <v>228</v>
      </c>
      <c r="F710" s="38">
        <v>7.0</v>
      </c>
      <c r="G710" s="38"/>
      <c r="H710" s="38" t="s">
        <v>938</v>
      </c>
      <c r="I710" s="39">
        <v>42510.0</v>
      </c>
      <c r="J710" s="38" t="s">
        <v>21</v>
      </c>
      <c r="K710" s="38">
        <v>78.0</v>
      </c>
      <c r="L710" s="38">
        <v>5900.0</v>
      </c>
      <c r="M710" s="38" t="s">
        <v>23</v>
      </c>
      <c r="N710" s="38" t="s">
        <v>23</v>
      </c>
      <c r="O710" s="38" t="s">
        <v>814</v>
      </c>
      <c r="P710" s="38">
        <v>33781.0</v>
      </c>
      <c r="Q710" s="38"/>
      <c r="R710" s="38">
        <v>45.0</v>
      </c>
      <c r="S710" s="38"/>
      <c r="T710" s="38"/>
      <c r="U710" s="38"/>
      <c r="V710" s="38" t="s">
        <v>1232</v>
      </c>
      <c r="W710" s="38"/>
      <c r="X710" s="38"/>
      <c r="Y710" s="38"/>
      <c r="Z710" s="38"/>
    </row>
    <row r="711" ht="15.75" customHeight="1">
      <c r="A711" s="38">
        <v>2016.0</v>
      </c>
      <c r="B711" s="38">
        <v>3666.0</v>
      </c>
      <c r="C711" s="38">
        <v>67865.0</v>
      </c>
      <c r="D711" s="38" t="s">
        <v>228</v>
      </c>
      <c r="E711" s="38" t="s">
        <v>228</v>
      </c>
      <c r="F711" s="38">
        <v>7.0</v>
      </c>
      <c r="G711" s="38"/>
      <c r="H711" s="38" t="s">
        <v>911</v>
      </c>
      <c r="I711" s="40">
        <v>42511.416666666664</v>
      </c>
      <c r="J711" s="38" t="s">
        <v>21</v>
      </c>
      <c r="K711" s="38">
        <v>75.0</v>
      </c>
      <c r="L711" s="38">
        <v>4250.0</v>
      </c>
      <c r="M711" s="38" t="s">
        <v>23</v>
      </c>
      <c r="N711" s="38" t="s">
        <v>23</v>
      </c>
      <c r="O711" s="38"/>
      <c r="P711" s="38">
        <v>33802.0</v>
      </c>
      <c r="Q711" s="38"/>
      <c r="R711" s="38">
        <v>38.0</v>
      </c>
      <c r="S711" s="38"/>
      <c r="T711" s="38"/>
      <c r="U711" s="38"/>
      <c r="V711" s="38" t="s">
        <v>1233</v>
      </c>
      <c r="W711" s="38"/>
      <c r="X711" s="38"/>
      <c r="Y711" s="38"/>
      <c r="Z711" s="38"/>
    </row>
    <row r="712" ht="15.75" customHeight="1">
      <c r="A712" s="38">
        <v>2016.0</v>
      </c>
      <c r="B712" s="38">
        <v>3665.0</v>
      </c>
      <c r="C712" s="38">
        <v>158340.0</v>
      </c>
      <c r="D712" s="38" t="s">
        <v>228</v>
      </c>
      <c r="E712" s="38" t="s">
        <v>228</v>
      </c>
      <c r="F712" s="38">
        <v>7.0</v>
      </c>
      <c r="G712" s="38"/>
      <c r="H712" s="38" t="s">
        <v>915</v>
      </c>
      <c r="I712" s="40">
        <v>42511.46527777778</v>
      </c>
      <c r="J712" s="38" t="s">
        <v>21</v>
      </c>
      <c r="K712" s="38">
        <v>75.0</v>
      </c>
      <c r="L712" s="38">
        <v>4770.0</v>
      </c>
      <c r="M712" s="38" t="s">
        <v>23</v>
      </c>
      <c r="N712" s="38" t="s">
        <v>23</v>
      </c>
      <c r="O712" s="38" t="s">
        <v>814</v>
      </c>
      <c r="P712" s="38">
        <v>33792.0</v>
      </c>
      <c r="Q712" s="38"/>
      <c r="R712" s="38">
        <v>39.0</v>
      </c>
      <c r="S712" s="38"/>
      <c r="T712" s="38"/>
      <c r="U712" s="38"/>
      <c r="V712" s="38" t="s">
        <v>1233</v>
      </c>
      <c r="W712" s="38"/>
      <c r="X712" s="38"/>
      <c r="Y712" s="38"/>
      <c r="Z712" s="38"/>
    </row>
    <row r="713" ht="15.75" customHeight="1">
      <c r="A713" s="38">
        <v>2016.0</v>
      </c>
      <c r="B713" s="38">
        <v>3667.0</v>
      </c>
      <c r="C713" s="38">
        <v>158620.0</v>
      </c>
      <c r="D713" s="38" t="s">
        <v>228</v>
      </c>
      <c r="E713" s="38" t="s">
        <v>228</v>
      </c>
      <c r="F713" s="38">
        <v>7.0</v>
      </c>
      <c r="G713" s="38"/>
      <c r="H713" s="38" t="s">
        <v>911</v>
      </c>
      <c r="I713" s="40">
        <v>42511.625</v>
      </c>
      <c r="J713" s="38" t="s">
        <v>21</v>
      </c>
      <c r="K713" s="38">
        <v>70.0</v>
      </c>
      <c r="L713" s="38">
        <v>3700.0</v>
      </c>
      <c r="M713" s="38" t="s">
        <v>23</v>
      </c>
      <c r="N713" s="38" t="s">
        <v>23</v>
      </c>
      <c r="O713" s="38"/>
      <c r="P713" s="38">
        <v>33803.0</v>
      </c>
      <c r="Q713" s="38"/>
      <c r="R713" s="38">
        <v>37.0</v>
      </c>
      <c r="S713" s="38"/>
      <c r="T713" s="38"/>
      <c r="U713" s="38"/>
      <c r="V713" s="38" t="s">
        <v>1233</v>
      </c>
      <c r="W713" s="38"/>
      <c r="X713" s="38"/>
      <c r="Y713" s="38"/>
      <c r="Z713" s="38"/>
    </row>
    <row r="714" ht="15.75" customHeight="1">
      <c r="A714" s="38">
        <v>2016.0</v>
      </c>
      <c r="B714" s="38">
        <v>3668.0</v>
      </c>
      <c r="C714" s="38">
        <v>128830.0</v>
      </c>
      <c r="D714" s="38" t="s">
        <v>228</v>
      </c>
      <c r="E714" s="38" t="s">
        <v>228</v>
      </c>
      <c r="F714" s="38">
        <v>7.0</v>
      </c>
      <c r="G714" s="38">
        <v>37.0</v>
      </c>
      <c r="H714" s="38"/>
      <c r="I714" s="40">
        <v>42511.739583333336</v>
      </c>
      <c r="J714" s="38" t="s">
        <v>40</v>
      </c>
      <c r="K714" s="38">
        <v>76.0</v>
      </c>
      <c r="L714" s="38">
        <v>4800.0</v>
      </c>
      <c r="M714" s="38" t="s">
        <v>23</v>
      </c>
      <c r="N714" s="38"/>
      <c r="O714" s="38"/>
      <c r="P714" s="38">
        <v>33809.0</v>
      </c>
      <c r="Q714" s="38"/>
      <c r="R714" s="38">
        <v>39.0</v>
      </c>
      <c r="S714" s="38"/>
      <c r="T714" s="38"/>
      <c r="U714" s="38" t="s">
        <v>716</v>
      </c>
      <c r="V714" s="38" t="s">
        <v>1233</v>
      </c>
      <c r="W714" s="38"/>
      <c r="X714" s="38"/>
      <c r="Y714" s="38"/>
      <c r="Z714" s="38"/>
    </row>
    <row r="715" ht="15.75" customHeight="1">
      <c r="A715" s="38">
        <v>2016.0</v>
      </c>
      <c r="B715" s="38">
        <v>3669.0</v>
      </c>
      <c r="C715" s="38">
        <v>207707.0</v>
      </c>
      <c r="D715" s="38" t="s">
        <v>228</v>
      </c>
      <c r="E715" s="38" t="s">
        <v>228</v>
      </c>
      <c r="F715" s="38">
        <v>7.0</v>
      </c>
      <c r="G715" s="38">
        <v>40.0</v>
      </c>
      <c r="H715" s="38"/>
      <c r="I715" s="40">
        <v>42512.333333333336</v>
      </c>
      <c r="J715" s="38" t="s">
        <v>40</v>
      </c>
      <c r="K715" s="38">
        <v>76.0</v>
      </c>
      <c r="L715" s="38">
        <v>4700.0</v>
      </c>
      <c r="M715" s="38" t="s">
        <v>23</v>
      </c>
      <c r="N715" s="38" t="s">
        <v>23</v>
      </c>
      <c r="O715" s="38"/>
      <c r="P715" s="38">
        <v>33817.0</v>
      </c>
      <c r="Q715" s="38"/>
      <c r="R715" s="38">
        <v>39.0</v>
      </c>
      <c r="S715" s="38"/>
      <c r="T715" s="38"/>
      <c r="U715" s="38" t="s">
        <v>739</v>
      </c>
      <c r="V715" s="38" t="s">
        <v>1235</v>
      </c>
      <c r="W715" s="38"/>
      <c r="X715" s="38"/>
      <c r="Y715" s="38"/>
      <c r="Z715" s="38"/>
    </row>
    <row r="716" ht="15.75" customHeight="1">
      <c r="A716" s="38">
        <v>2016.0</v>
      </c>
      <c r="B716" s="38">
        <v>3670.0</v>
      </c>
      <c r="C716" s="38">
        <v>156528.0</v>
      </c>
      <c r="D716" s="38" t="s">
        <v>228</v>
      </c>
      <c r="E716" s="38" t="s">
        <v>228</v>
      </c>
      <c r="F716" s="38">
        <v>7.0</v>
      </c>
      <c r="G716" s="38">
        <v>93.0</v>
      </c>
      <c r="H716" s="38"/>
      <c r="I716" s="40">
        <v>42514.458333333336</v>
      </c>
      <c r="J716" s="38" t="s">
        <v>40</v>
      </c>
      <c r="K716" s="38">
        <v>74.0</v>
      </c>
      <c r="L716" s="38">
        <v>4300.0</v>
      </c>
      <c r="M716" s="38" t="s">
        <v>23</v>
      </c>
      <c r="N716" s="38" t="s">
        <v>40</v>
      </c>
      <c r="O716" s="38" t="s">
        <v>814</v>
      </c>
      <c r="P716" s="38">
        <v>33833.0</v>
      </c>
      <c r="Q716" s="38"/>
      <c r="R716" s="38">
        <v>37.0</v>
      </c>
      <c r="S716" s="38"/>
      <c r="T716" s="38"/>
      <c r="U716" s="38" t="s">
        <v>915</v>
      </c>
      <c r="V716" s="38" t="s">
        <v>1236</v>
      </c>
      <c r="W716" s="38"/>
      <c r="X716" s="38"/>
      <c r="Y716" s="38"/>
      <c r="Z716" s="38"/>
    </row>
    <row r="717" ht="15.75" customHeight="1">
      <c r="A717" s="38">
        <v>2016.0</v>
      </c>
      <c r="B717" s="38">
        <v>3677.0</v>
      </c>
      <c r="C717" s="38">
        <v>182619.0</v>
      </c>
      <c r="D717" s="38" t="s">
        <v>228</v>
      </c>
      <c r="E717" s="38" t="s">
        <v>228</v>
      </c>
      <c r="F717" s="38">
        <v>7.0</v>
      </c>
      <c r="G717" s="38">
        <v>84.0</v>
      </c>
      <c r="H717" s="38"/>
      <c r="I717" s="40">
        <v>42514.458333333336</v>
      </c>
      <c r="J717" s="38" t="s">
        <v>40</v>
      </c>
      <c r="K717" s="38">
        <v>81.0</v>
      </c>
      <c r="L717" s="38">
        <v>5900.0</v>
      </c>
      <c r="M717" s="38" t="s">
        <v>23</v>
      </c>
      <c r="N717" s="38" t="s">
        <v>23</v>
      </c>
      <c r="O717" s="38" t="s">
        <v>814</v>
      </c>
      <c r="P717" s="38">
        <v>33846.0</v>
      </c>
      <c r="Q717" s="38"/>
      <c r="R717" s="38">
        <v>44.0</v>
      </c>
      <c r="S717" s="38"/>
      <c r="T717" s="38"/>
      <c r="U717" s="38" t="s">
        <v>904</v>
      </c>
      <c r="V717" s="38" t="s">
        <v>1236</v>
      </c>
      <c r="W717" s="38"/>
      <c r="X717" s="38"/>
      <c r="Y717" s="38"/>
      <c r="Z717" s="38"/>
    </row>
    <row r="718" ht="15.75" customHeight="1">
      <c r="A718" s="38">
        <v>2016.0</v>
      </c>
      <c r="B718" s="38">
        <v>3678.0</v>
      </c>
      <c r="C718" s="38">
        <v>216322.0</v>
      </c>
      <c r="D718" s="38" t="s">
        <v>228</v>
      </c>
      <c r="E718" s="38" t="s">
        <v>228</v>
      </c>
      <c r="F718" s="38">
        <v>7.0</v>
      </c>
      <c r="G718" s="38">
        <v>37.0</v>
      </c>
      <c r="H718" s="38"/>
      <c r="I718" s="40">
        <v>42514.604166666664</v>
      </c>
      <c r="J718" s="38" t="s">
        <v>40</v>
      </c>
      <c r="K718" s="38">
        <v>74.0</v>
      </c>
      <c r="L718" s="38">
        <v>4300.0</v>
      </c>
      <c r="M718" s="38" t="s">
        <v>23</v>
      </c>
      <c r="N718" s="38" t="s">
        <v>23</v>
      </c>
      <c r="O718" s="38" t="s">
        <v>814</v>
      </c>
      <c r="P718" s="38">
        <v>33845.0</v>
      </c>
      <c r="Q718" s="38"/>
      <c r="R718" s="38">
        <v>36.0</v>
      </c>
      <c r="S718" s="38"/>
      <c r="T718" s="38"/>
      <c r="U718" s="38" t="s">
        <v>716</v>
      </c>
      <c r="V718" s="38" t="s">
        <v>1236</v>
      </c>
      <c r="W718" s="38"/>
      <c r="X718" s="38"/>
      <c r="Y718" s="38"/>
      <c r="Z718" s="38"/>
    </row>
    <row r="719" ht="15.75" customHeight="1">
      <c r="A719" s="38">
        <v>2016.0</v>
      </c>
      <c r="B719" s="38">
        <v>3675.0</v>
      </c>
      <c r="C719" s="38">
        <v>23283.0</v>
      </c>
      <c r="D719" s="38" t="s">
        <v>228</v>
      </c>
      <c r="E719" s="38" t="s">
        <v>228</v>
      </c>
      <c r="F719" s="38">
        <v>7.0</v>
      </c>
      <c r="G719" s="38">
        <v>84.0</v>
      </c>
      <c r="H719" s="38"/>
      <c r="I719" s="40">
        <v>42514.625</v>
      </c>
      <c r="J719" s="38" t="s">
        <v>40</v>
      </c>
      <c r="K719" s="38">
        <v>80.0</v>
      </c>
      <c r="L719" s="38">
        <v>5900.0</v>
      </c>
      <c r="M719" s="38" t="s">
        <v>23</v>
      </c>
      <c r="N719" s="38" t="s">
        <v>23</v>
      </c>
      <c r="O719" s="38" t="s">
        <v>814</v>
      </c>
      <c r="P719" s="38">
        <v>33843.0</v>
      </c>
      <c r="Q719" s="38"/>
      <c r="R719" s="38">
        <v>44.0</v>
      </c>
      <c r="S719" s="38"/>
      <c r="T719" s="38"/>
      <c r="U719" s="38" t="s">
        <v>904</v>
      </c>
      <c r="V719" s="38" t="s">
        <v>1236</v>
      </c>
      <c r="W719" s="38"/>
      <c r="X719" s="38"/>
      <c r="Y719" s="38"/>
      <c r="Z719" s="38"/>
    </row>
    <row r="720" ht="15.75" customHeight="1">
      <c r="A720" s="38">
        <v>2016.0</v>
      </c>
      <c r="B720" s="38">
        <v>3673.0</v>
      </c>
      <c r="C720" s="38">
        <v>147768.0</v>
      </c>
      <c r="D720" s="38" t="s">
        <v>228</v>
      </c>
      <c r="E720" s="38" t="s">
        <v>228</v>
      </c>
      <c r="F720" s="38">
        <v>7.0</v>
      </c>
      <c r="G720" s="38">
        <v>89.0</v>
      </c>
      <c r="H720" s="38"/>
      <c r="I720" s="40">
        <v>42514.666666666664</v>
      </c>
      <c r="J720" s="38" t="s">
        <v>40</v>
      </c>
      <c r="K720" s="38">
        <v>80.0</v>
      </c>
      <c r="L720" s="38">
        <v>5900.0</v>
      </c>
      <c r="M720" s="38" t="s">
        <v>23</v>
      </c>
      <c r="N720" s="38" t="s">
        <v>23</v>
      </c>
      <c r="O720" s="38" t="s">
        <v>821</v>
      </c>
      <c r="P720" s="38">
        <v>33840.0</v>
      </c>
      <c r="Q720" s="38"/>
      <c r="R720" s="38">
        <v>44.0</v>
      </c>
      <c r="S720" s="38"/>
      <c r="T720" s="38"/>
      <c r="U720" s="38" t="s">
        <v>914</v>
      </c>
      <c r="V720" s="38" t="s">
        <v>1236</v>
      </c>
      <c r="W720" s="38"/>
      <c r="X720" s="38"/>
      <c r="Y720" s="38"/>
      <c r="Z720" s="38"/>
    </row>
    <row r="721" ht="15.75" customHeight="1">
      <c r="A721" s="38">
        <v>2016.0</v>
      </c>
      <c r="B721" s="38">
        <v>3672.0</v>
      </c>
      <c r="C721" s="38">
        <v>173462.0</v>
      </c>
      <c r="D721" s="38" t="s">
        <v>228</v>
      </c>
      <c r="E721" s="38" t="s">
        <v>228</v>
      </c>
      <c r="F721" s="38">
        <v>7.0</v>
      </c>
      <c r="G721" s="38">
        <v>90.0</v>
      </c>
      <c r="H721" s="38"/>
      <c r="I721" s="40">
        <v>42514.6875</v>
      </c>
      <c r="J721" s="38" t="s">
        <v>40</v>
      </c>
      <c r="K721" s="38">
        <v>76.0</v>
      </c>
      <c r="L721" s="38">
        <v>5200.0</v>
      </c>
      <c r="M721" s="38" t="s">
        <v>23</v>
      </c>
      <c r="N721" s="38" t="s">
        <v>23</v>
      </c>
      <c r="O721" s="38" t="s">
        <v>814</v>
      </c>
      <c r="P721" s="38">
        <v>33838.0</v>
      </c>
      <c r="Q721" s="38"/>
      <c r="R721" s="38">
        <v>42.0</v>
      </c>
      <c r="S721" s="38"/>
      <c r="T721" s="38"/>
      <c r="U721" s="38" t="s">
        <v>911</v>
      </c>
      <c r="V721" s="38" t="s">
        <v>1236</v>
      </c>
      <c r="W721" s="38"/>
      <c r="X721" s="38"/>
      <c r="Y721" s="38"/>
      <c r="Z721" s="38"/>
    </row>
    <row r="722" ht="15.75" customHeight="1">
      <c r="A722" s="38">
        <v>2016.0</v>
      </c>
      <c r="B722" s="38">
        <v>3674.0</v>
      </c>
      <c r="C722" s="38">
        <v>38158.0</v>
      </c>
      <c r="D722" s="38" t="s">
        <v>228</v>
      </c>
      <c r="E722" s="38" t="s">
        <v>228</v>
      </c>
      <c r="F722" s="38">
        <v>7.0</v>
      </c>
      <c r="G722" s="38">
        <v>87.0</v>
      </c>
      <c r="H722" s="38"/>
      <c r="I722" s="40">
        <v>42514.729166666664</v>
      </c>
      <c r="J722" s="38" t="s">
        <v>40</v>
      </c>
      <c r="K722" s="38">
        <v>72.0</v>
      </c>
      <c r="L722" s="38">
        <v>4000.0</v>
      </c>
      <c r="M722" s="38" t="s">
        <v>23</v>
      </c>
      <c r="N722" s="38" t="s">
        <v>23</v>
      </c>
      <c r="O722" s="38" t="s">
        <v>814</v>
      </c>
      <c r="P722" s="38">
        <v>33841.0</v>
      </c>
      <c r="Q722" s="38"/>
      <c r="R722" s="38">
        <v>38.0</v>
      </c>
      <c r="S722" s="38"/>
      <c r="T722" s="38"/>
      <c r="U722" s="38" t="s">
        <v>913</v>
      </c>
      <c r="V722" s="38" t="s">
        <v>1236</v>
      </c>
      <c r="W722" s="38"/>
      <c r="X722" s="38"/>
      <c r="Y722" s="38"/>
      <c r="Z722" s="38"/>
    </row>
    <row r="723" ht="15.75" customHeight="1">
      <c r="A723" s="38">
        <v>2016.0</v>
      </c>
      <c r="B723" s="38">
        <v>3671.0</v>
      </c>
      <c r="C723" s="38">
        <v>108472.0</v>
      </c>
      <c r="D723" s="38" t="s">
        <v>228</v>
      </c>
      <c r="E723" s="38" t="s">
        <v>228</v>
      </c>
      <c r="F723" s="38">
        <v>7.0</v>
      </c>
      <c r="G723" s="38">
        <v>38.0</v>
      </c>
      <c r="H723" s="38"/>
      <c r="I723" s="40">
        <v>42514.729166666664</v>
      </c>
      <c r="J723" s="38" t="s">
        <v>40</v>
      </c>
      <c r="K723" s="38">
        <v>73.0</v>
      </c>
      <c r="L723" s="38">
        <v>4300.0</v>
      </c>
      <c r="M723" s="38" t="s">
        <v>23</v>
      </c>
      <c r="N723" s="38" t="s">
        <v>23</v>
      </c>
      <c r="O723" s="38" t="s">
        <v>35</v>
      </c>
      <c r="P723" s="38">
        <v>33837.0</v>
      </c>
      <c r="Q723" s="38"/>
      <c r="R723" s="38">
        <v>40.0</v>
      </c>
      <c r="S723" s="38"/>
      <c r="T723" s="38"/>
      <c r="U723" s="38" t="s">
        <v>229</v>
      </c>
      <c r="V723" s="38" t="s">
        <v>1236</v>
      </c>
      <c r="W723" s="38"/>
      <c r="X723" s="38"/>
      <c r="Y723" s="38"/>
      <c r="Z723" s="38"/>
    </row>
    <row r="724" ht="15.75" customHeight="1">
      <c r="A724" s="38">
        <v>2016.0</v>
      </c>
      <c r="B724" s="38">
        <v>3676.0</v>
      </c>
      <c r="C724" s="38">
        <v>142911.0</v>
      </c>
      <c r="D724" s="38" t="s">
        <v>228</v>
      </c>
      <c r="E724" s="38" t="s">
        <v>228</v>
      </c>
      <c r="F724" s="38">
        <v>7.0</v>
      </c>
      <c r="G724" s="38">
        <v>84.0</v>
      </c>
      <c r="H724" s="38"/>
      <c r="I724" s="40">
        <v>42514.75</v>
      </c>
      <c r="J724" s="38" t="s">
        <v>40</v>
      </c>
      <c r="K724" s="38">
        <v>78.0</v>
      </c>
      <c r="L724" s="38">
        <v>5000.0</v>
      </c>
      <c r="M724" s="38" t="s">
        <v>23</v>
      </c>
      <c r="N724" s="38" t="s">
        <v>40</v>
      </c>
      <c r="O724" s="38" t="s">
        <v>814</v>
      </c>
      <c r="P724" s="38">
        <v>33844.0</v>
      </c>
      <c r="Q724" s="38"/>
      <c r="R724" s="38">
        <v>40.0</v>
      </c>
      <c r="S724" s="38"/>
      <c r="T724" s="38"/>
      <c r="U724" s="38" t="s">
        <v>904</v>
      </c>
      <c r="V724" s="38" t="s">
        <v>1236</v>
      </c>
      <c r="W724" s="38"/>
      <c r="X724" s="38"/>
      <c r="Y724" s="38"/>
      <c r="Z724" s="38"/>
    </row>
    <row r="725" ht="15.75" customHeight="1">
      <c r="A725" s="38">
        <v>2016.0</v>
      </c>
      <c r="B725" s="38">
        <v>3679.0</v>
      </c>
      <c r="C725" s="38">
        <v>221023.0</v>
      </c>
      <c r="D725" s="38" t="s">
        <v>228</v>
      </c>
      <c r="E725" s="38" t="s">
        <v>228</v>
      </c>
      <c r="F725" s="38">
        <v>7.0</v>
      </c>
      <c r="G725" s="38">
        <v>90.0</v>
      </c>
      <c r="H725" s="38"/>
      <c r="I725" s="40">
        <v>42514.791666666664</v>
      </c>
      <c r="J725" s="38" t="s">
        <v>40</v>
      </c>
      <c r="K725" s="38">
        <v>78.0</v>
      </c>
      <c r="L725" s="38">
        <v>4600.0</v>
      </c>
      <c r="M725" s="38" t="s">
        <v>23</v>
      </c>
      <c r="N725" s="38" t="s">
        <v>23</v>
      </c>
      <c r="O725" s="38" t="s">
        <v>814</v>
      </c>
      <c r="P725" s="38">
        <v>33847.0</v>
      </c>
      <c r="Q725" s="38"/>
      <c r="R725" s="38">
        <v>38.0</v>
      </c>
      <c r="S725" s="38"/>
      <c r="T725" s="38"/>
      <c r="U725" s="38" t="s">
        <v>911</v>
      </c>
      <c r="V725" s="38" t="s">
        <v>1236</v>
      </c>
      <c r="W725" s="38"/>
      <c r="X725" s="38"/>
      <c r="Y725" s="38"/>
      <c r="Z725" s="38"/>
    </row>
    <row r="726" ht="15.75" customHeight="1">
      <c r="A726" s="38">
        <v>2016.0</v>
      </c>
      <c r="B726" s="38">
        <v>3700.0</v>
      </c>
      <c r="C726" s="38">
        <v>9565.0</v>
      </c>
      <c r="D726" s="38" t="s">
        <v>228</v>
      </c>
      <c r="E726" s="38" t="s">
        <v>228</v>
      </c>
      <c r="F726" s="38">
        <v>7.0</v>
      </c>
      <c r="G726" s="38">
        <v>82.0</v>
      </c>
      <c r="H726" s="38"/>
      <c r="I726" s="39">
        <v>42515.0</v>
      </c>
      <c r="J726" s="38" t="s">
        <v>40</v>
      </c>
      <c r="K726" s="38">
        <v>76.0</v>
      </c>
      <c r="L726" s="38">
        <v>5240.0</v>
      </c>
      <c r="M726" s="38" t="s">
        <v>23</v>
      </c>
      <c r="N726" s="38" t="s">
        <v>23</v>
      </c>
      <c r="O726" s="38" t="s">
        <v>814</v>
      </c>
      <c r="P726" s="38">
        <v>33889.0</v>
      </c>
      <c r="Q726" s="38"/>
      <c r="R726" s="38">
        <v>42.0</v>
      </c>
      <c r="S726" s="38"/>
      <c r="T726" s="38"/>
      <c r="U726" s="38" t="s">
        <v>923</v>
      </c>
      <c r="V726" s="38" t="s">
        <v>1237</v>
      </c>
      <c r="W726" s="38"/>
      <c r="X726" s="38"/>
      <c r="Y726" s="38"/>
      <c r="Z726" s="38"/>
    </row>
    <row r="727" ht="15.75" customHeight="1">
      <c r="A727" s="38">
        <v>2016.0</v>
      </c>
      <c r="B727" s="38">
        <v>3704.0</v>
      </c>
      <c r="C727" s="38">
        <v>156110.0</v>
      </c>
      <c r="D727" s="38" t="s">
        <v>228</v>
      </c>
      <c r="E727" s="38" t="s">
        <v>228</v>
      </c>
      <c r="F727" s="38">
        <v>7.0</v>
      </c>
      <c r="G727" s="38">
        <v>40.0</v>
      </c>
      <c r="H727" s="38"/>
      <c r="I727" s="40">
        <v>42515.520833333336</v>
      </c>
      <c r="J727" s="38" t="s">
        <v>40</v>
      </c>
      <c r="K727" s="38">
        <v>76.0</v>
      </c>
      <c r="L727" s="38">
        <v>4970.0</v>
      </c>
      <c r="M727" s="38" t="s">
        <v>23</v>
      </c>
      <c r="N727" s="38"/>
      <c r="O727" s="38"/>
      <c r="P727" s="38">
        <v>33857.0</v>
      </c>
      <c r="Q727" s="38"/>
      <c r="R727" s="38">
        <v>40.0</v>
      </c>
      <c r="S727" s="38"/>
      <c r="T727" s="38"/>
      <c r="U727" s="38" t="s">
        <v>739</v>
      </c>
      <c r="V727" s="38" t="s">
        <v>1237</v>
      </c>
      <c r="W727" s="38"/>
      <c r="X727" s="38"/>
      <c r="Y727" s="38"/>
      <c r="Z727" s="38"/>
    </row>
    <row r="728" ht="15.75" customHeight="1">
      <c r="A728" s="38">
        <v>2016.0</v>
      </c>
      <c r="B728" s="38">
        <v>3705.0</v>
      </c>
      <c r="C728" s="38">
        <v>118314.0</v>
      </c>
      <c r="D728" s="38" t="s">
        <v>228</v>
      </c>
      <c r="E728" s="38" t="s">
        <v>228</v>
      </c>
      <c r="F728" s="38">
        <v>7.0</v>
      </c>
      <c r="G728" s="38">
        <v>90.0</v>
      </c>
      <c r="H728" s="38"/>
      <c r="I728" s="40">
        <v>42515.541666666664</v>
      </c>
      <c r="J728" s="38" t="s">
        <v>40</v>
      </c>
      <c r="K728" s="38">
        <v>66.0</v>
      </c>
      <c r="L728" s="38">
        <v>3050.0</v>
      </c>
      <c r="M728" s="38" t="s">
        <v>23</v>
      </c>
      <c r="N728" s="38"/>
      <c r="O728" s="38"/>
      <c r="P728" s="38">
        <v>33860.0</v>
      </c>
      <c r="Q728" s="38"/>
      <c r="R728" s="38">
        <v>35.0</v>
      </c>
      <c r="S728" s="38"/>
      <c r="T728" s="38"/>
      <c r="U728" s="38" t="s">
        <v>911</v>
      </c>
      <c r="V728" s="38" t="s">
        <v>1237</v>
      </c>
      <c r="W728" s="38"/>
      <c r="X728" s="38"/>
      <c r="Y728" s="38"/>
      <c r="Z728" s="38"/>
    </row>
    <row r="729" ht="15.75" customHeight="1">
      <c r="A729" s="38">
        <v>2016.0</v>
      </c>
      <c r="B729" s="38">
        <v>3702.0</v>
      </c>
      <c r="C729" s="38">
        <v>43144.0</v>
      </c>
      <c r="D729" s="38" t="s">
        <v>228</v>
      </c>
      <c r="E729" s="38" t="s">
        <v>228</v>
      </c>
      <c r="F729" s="38">
        <v>7.0</v>
      </c>
      <c r="G729" s="38">
        <v>39.0</v>
      </c>
      <c r="H729" s="38"/>
      <c r="I729" s="40">
        <v>42515.583333333336</v>
      </c>
      <c r="J729" s="38" t="s">
        <v>40</v>
      </c>
      <c r="K729" s="38">
        <v>74.0</v>
      </c>
      <c r="L729" s="38">
        <v>4870.0</v>
      </c>
      <c r="M729" s="38" t="s">
        <v>23</v>
      </c>
      <c r="N729" s="38"/>
      <c r="O729" s="38"/>
      <c r="P729" s="38">
        <v>33854.0</v>
      </c>
      <c r="Q729" s="38"/>
      <c r="R729" s="38"/>
      <c r="S729" s="38"/>
      <c r="T729" s="38"/>
      <c r="U729" s="38" t="s">
        <v>414</v>
      </c>
      <c r="V729" s="38" t="s">
        <v>1237</v>
      </c>
      <c r="W729" s="38"/>
      <c r="X729" s="38"/>
      <c r="Y729" s="38"/>
      <c r="Z729" s="38"/>
    </row>
    <row r="730" ht="15.75" customHeight="1">
      <c r="A730" s="38">
        <v>2016.0</v>
      </c>
      <c r="B730" s="38">
        <v>3706.0</v>
      </c>
      <c r="C730" s="38">
        <v>119434.0</v>
      </c>
      <c r="D730" s="38" t="s">
        <v>228</v>
      </c>
      <c r="E730" s="38" t="s">
        <v>228</v>
      </c>
      <c r="F730" s="38">
        <v>7.0</v>
      </c>
      <c r="G730" s="38">
        <v>90.0</v>
      </c>
      <c r="H730" s="38"/>
      <c r="I730" s="40">
        <v>42515.583333333336</v>
      </c>
      <c r="J730" s="38" t="s">
        <v>40</v>
      </c>
      <c r="K730" s="38">
        <v>75.0</v>
      </c>
      <c r="L730" s="38">
        <v>5070.0</v>
      </c>
      <c r="M730" s="38" t="s">
        <v>23</v>
      </c>
      <c r="N730" s="38"/>
      <c r="O730" s="38"/>
      <c r="P730" s="38">
        <v>33861.0</v>
      </c>
      <c r="Q730" s="38"/>
      <c r="R730" s="38">
        <v>40.0</v>
      </c>
      <c r="S730" s="38"/>
      <c r="T730" s="38"/>
      <c r="U730" s="38" t="s">
        <v>911</v>
      </c>
      <c r="V730" s="38" t="s">
        <v>1237</v>
      </c>
      <c r="W730" s="38"/>
      <c r="X730" s="38"/>
      <c r="Y730" s="38"/>
      <c r="Z730" s="38"/>
    </row>
    <row r="731" ht="15.75" customHeight="1">
      <c r="A731" s="38">
        <v>2016.0</v>
      </c>
      <c r="B731" s="38">
        <v>3707.0</v>
      </c>
      <c r="C731" s="38">
        <v>158929.0</v>
      </c>
      <c r="D731" s="38" t="s">
        <v>228</v>
      </c>
      <c r="E731" s="38" t="s">
        <v>228</v>
      </c>
      <c r="F731" s="38">
        <v>7.0</v>
      </c>
      <c r="G731" s="38">
        <v>88.0</v>
      </c>
      <c r="H731" s="38"/>
      <c r="I731" s="40">
        <v>42515.666666666664</v>
      </c>
      <c r="J731" s="38" t="s">
        <v>40</v>
      </c>
      <c r="K731" s="38">
        <v>82.0</v>
      </c>
      <c r="L731" s="38">
        <v>6500.0</v>
      </c>
      <c r="M731" s="38" t="s">
        <v>23</v>
      </c>
      <c r="N731" s="38"/>
      <c r="O731" s="38"/>
      <c r="P731" s="38">
        <v>33862.0</v>
      </c>
      <c r="Q731" s="38"/>
      <c r="R731" s="38">
        <v>45.0</v>
      </c>
      <c r="S731" s="38"/>
      <c r="T731" s="38"/>
      <c r="U731" s="38" t="s">
        <v>945</v>
      </c>
      <c r="V731" s="38" t="s">
        <v>1237</v>
      </c>
      <c r="W731" s="38"/>
      <c r="X731" s="38"/>
      <c r="Y731" s="38"/>
      <c r="Z731" s="38"/>
    </row>
    <row r="732" ht="15.75" customHeight="1">
      <c r="A732" s="38">
        <v>2016.0</v>
      </c>
      <c r="B732" s="38">
        <v>3703.0</v>
      </c>
      <c r="C732" s="38">
        <v>155422.0</v>
      </c>
      <c r="D732" s="38" t="s">
        <v>228</v>
      </c>
      <c r="E732" s="38" t="s">
        <v>228</v>
      </c>
      <c r="F732" s="38">
        <v>7.0</v>
      </c>
      <c r="G732" s="38">
        <v>92.0</v>
      </c>
      <c r="H732" s="38"/>
      <c r="I732" s="40">
        <v>42515.729166666664</v>
      </c>
      <c r="J732" s="38" t="s">
        <v>40</v>
      </c>
      <c r="K732" s="38">
        <v>75.0</v>
      </c>
      <c r="L732" s="38">
        <v>4900.0</v>
      </c>
      <c r="M732" s="38" t="s">
        <v>23</v>
      </c>
      <c r="N732" s="38"/>
      <c r="O732" s="38"/>
      <c r="P732" s="38">
        <v>33856.0</v>
      </c>
      <c r="Q732" s="38"/>
      <c r="R732" s="38">
        <v>40.0</v>
      </c>
      <c r="S732" s="38"/>
      <c r="T732" s="38"/>
      <c r="U732" s="38" t="s">
        <v>33</v>
      </c>
      <c r="V732" s="38" t="s">
        <v>1237</v>
      </c>
      <c r="W732" s="38"/>
      <c r="X732" s="38"/>
      <c r="Y732" s="38"/>
      <c r="Z732" s="38"/>
    </row>
    <row r="733" ht="15.75" customHeight="1">
      <c r="A733" s="38">
        <v>2016.0</v>
      </c>
      <c r="B733" s="38">
        <v>3443.0</v>
      </c>
      <c r="C733" s="38">
        <v>1160.0</v>
      </c>
      <c r="D733" s="38" t="s">
        <v>228</v>
      </c>
      <c r="E733" s="38" t="s">
        <v>228</v>
      </c>
      <c r="F733" s="38">
        <v>7.0</v>
      </c>
      <c r="G733" s="38">
        <v>37.0</v>
      </c>
      <c r="H733" s="38"/>
      <c r="I733" s="40">
        <v>42515.833333333336</v>
      </c>
      <c r="J733" s="38" t="s">
        <v>40</v>
      </c>
      <c r="K733" s="38">
        <v>68.0</v>
      </c>
      <c r="L733" s="38">
        <v>3150.0</v>
      </c>
      <c r="M733" s="38" t="s">
        <v>23</v>
      </c>
      <c r="N733" s="38" t="s">
        <v>23</v>
      </c>
      <c r="O733" s="38"/>
      <c r="P733" s="38">
        <v>33867.0</v>
      </c>
      <c r="Q733" s="38"/>
      <c r="R733" s="38">
        <v>34.0</v>
      </c>
      <c r="S733" s="38"/>
      <c r="T733" s="38"/>
      <c r="U733" s="38" t="s">
        <v>716</v>
      </c>
      <c r="V733" s="38" t="s">
        <v>1237</v>
      </c>
      <c r="W733" s="38"/>
      <c r="X733" s="38"/>
      <c r="Y733" s="38"/>
      <c r="Z733" s="38"/>
    </row>
    <row r="734" ht="15.75" customHeight="1">
      <c r="A734" s="38">
        <v>2016.0</v>
      </c>
      <c r="B734" s="38">
        <v>3715.0</v>
      </c>
      <c r="C734" s="38">
        <v>77943.0</v>
      </c>
      <c r="D734" s="38" t="s">
        <v>228</v>
      </c>
      <c r="E734" s="38" t="s">
        <v>228</v>
      </c>
      <c r="F734" s="38">
        <v>7.0</v>
      </c>
      <c r="G734" s="38">
        <v>39.0</v>
      </c>
      <c r="H734" s="38"/>
      <c r="I734" s="39">
        <v>42517.0</v>
      </c>
      <c r="J734" s="38" t="s">
        <v>40</v>
      </c>
      <c r="K734" s="38">
        <v>72.0</v>
      </c>
      <c r="L734" s="38">
        <v>4430.0</v>
      </c>
      <c r="M734" s="38" t="s">
        <v>23</v>
      </c>
      <c r="N734" s="38" t="s">
        <v>23</v>
      </c>
      <c r="O734" s="38" t="s">
        <v>814</v>
      </c>
      <c r="P734" s="38">
        <v>34744.0</v>
      </c>
      <c r="Q734" s="38"/>
      <c r="R734" s="38">
        <v>39.0</v>
      </c>
      <c r="S734" s="38"/>
      <c r="T734" s="38"/>
      <c r="U734" s="38" t="s">
        <v>414</v>
      </c>
      <c r="V734" s="38" t="s">
        <v>1239</v>
      </c>
      <c r="W734" s="38"/>
      <c r="X734" s="38"/>
      <c r="Y734" s="38"/>
      <c r="Z734" s="38"/>
    </row>
    <row r="735" ht="15.75" customHeight="1">
      <c r="A735" s="38">
        <v>2016.0</v>
      </c>
      <c r="B735" s="38">
        <v>3714.0</v>
      </c>
      <c r="C735" s="38">
        <v>20201.0</v>
      </c>
      <c r="D735" s="38" t="s">
        <v>228</v>
      </c>
      <c r="E735" s="38" t="s">
        <v>228</v>
      </c>
      <c r="F735" s="38">
        <v>7.0</v>
      </c>
      <c r="G735" s="38"/>
      <c r="H735" s="38" t="s">
        <v>999</v>
      </c>
      <c r="I735" s="39">
        <v>42517.0</v>
      </c>
      <c r="J735" s="38" t="s">
        <v>21</v>
      </c>
      <c r="K735" s="38">
        <v>74.0</v>
      </c>
      <c r="L735" s="38">
        <v>4620.0</v>
      </c>
      <c r="M735" s="38" t="s">
        <v>23</v>
      </c>
      <c r="N735" s="38" t="s">
        <v>40</v>
      </c>
      <c r="O735" s="38" t="s">
        <v>814</v>
      </c>
      <c r="P735" s="38">
        <v>33887.0</v>
      </c>
      <c r="Q735" s="38"/>
      <c r="R735" s="38">
        <v>37.0</v>
      </c>
      <c r="S735" s="38"/>
      <c r="T735" s="38"/>
      <c r="U735" s="38"/>
      <c r="V735" s="38" t="s">
        <v>1239</v>
      </c>
      <c r="W735" s="38"/>
      <c r="X735" s="38"/>
      <c r="Y735" s="38"/>
      <c r="Z735" s="38"/>
    </row>
    <row r="736" ht="15.75" customHeight="1">
      <c r="A736" s="38">
        <v>2016.0</v>
      </c>
      <c r="B736" s="38">
        <v>3712.0</v>
      </c>
      <c r="C736" s="38">
        <v>158340.0</v>
      </c>
      <c r="D736" s="38" t="s">
        <v>228</v>
      </c>
      <c r="E736" s="38" t="s">
        <v>228</v>
      </c>
      <c r="F736" s="38">
        <v>7.0</v>
      </c>
      <c r="G736" s="38"/>
      <c r="H736" s="38" t="s">
        <v>915</v>
      </c>
      <c r="I736" s="39">
        <v>42517.0</v>
      </c>
      <c r="J736" s="38" t="s">
        <v>21</v>
      </c>
      <c r="K736" s="38">
        <v>75.0</v>
      </c>
      <c r="L736" s="38">
        <v>4800.0</v>
      </c>
      <c r="M736" s="38" t="s">
        <v>23</v>
      </c>
      <c r="N736" s="38" t="s">
        <v>23</v>
      </c>
      <c r="O736" s="38" t="s">
        <v>814</v>
      </c>
      <c r="P736" s="38">
        <v>33885.0</v>
      </c>
      <c r="Q736" s="38"/>
      <c r="R736" s="38">
        <v>39.0</v>
      </c>
      <c r="S736" s="38"/>
      <c r="T736" s="38"/>
      <c r="U736" s="38"/>
      <c r="V736" s="38" t="s">
        <v>1239</v>
      </c>
      <c r="W736" s="38"/>
      <c r="X736" s="38"/>
      <c r="Y736" s="38"/>
      <c r="Z736" s="38"/>
    </row>
    <row r="737" ht="15.75" customHeight="1">
      <c r="A737" s="38">
        <v>2016.0</v>
      </c>
      <c r="B737" s="38">
        <v>3716.0</v>
      </c>
      <c r="C737" s="38">
        <v>48618.0</v>
      </c>
      <c r="D737" s="38" t="s">
        <v>228</v>
      </c>
      <c r="E737" s="38" t="s">
        <v>228</v>
      </c>
      <c r="F737" s="38">
        <v>7.0</v>
      </c>
      <c r="G737" s="38">
        <v>37.0</v>
      </c>
      <c r="H737" s="38"/>
      <c r="I737" s="39">
        <v>42517.0</v>
      </c>
      <c r="J737" s="38" t="s">
        <v>40</v>
      </c>
      <c r="K737" s="38">
        <v>80.0</v>
      </c>
      <c r="L737" s="38">
        <v>5400.0</v>
      </c>
      <c r="M737" s="38" t="s">
        <v>23</v>
      </c>
      <c r="N737" s="38" t="s">
        <v>40</v>
      </c>
      <c r="O737" s="38" t="s">
        <v>35</v>
      </c>
      <c r="P737" s="38">
        <v>33899.0</v>
      </c>
      <c r="Q737" s="38"/>
      <c r="R737" s="38">
        <v>40.0</v>
      </c>
      <c r="S737" s="38"/>
      <c r="T737" s="38"/>
      <c r="U737" s="38" t="s">
        <v>716</v>
      </c>
      <c r="V737" s="38" t="s">
        <v>1239</v>
      </c>
      <c r="W737" s="38"/>
      <c r="X737" s="38"/>
      <c r="Y737" s="38"/>
      <c r="Z737" s="38"/>
    </row>
    <row r="738" ht="15.75" customHeight="1">
      <c r="A738" s="38">
        <v>2016.0</v>
      </c>
      <c r="B738" s="38">
        <v>3713.0</v>
      </c>
      <c r="C738" s="38">
        <v>181414.0</v>
      </c>
      <c r="D738" s="38" t="s">
        <v>228</v>
      </c>
      <c r="E738" s="38" t="s">
        <v>228</v>
      </c>
      <c r="F738" s="38">
        <v>7.0</v>
      </c>
      <c r="G738" s="38"/>
      <c r="H738" s="38" t="s">
        <v>896</v>
      </c>
      <c r="I738" s="39">
        <v>42517.0</v>
      </c>
      <c r="J738" s="38" t="s">
        <v>21</v>
      </c>
      <c r="K738" s="38">
        <v>82.0</v>
      </c>
      <c r="L738" s="38">
        <v>6100.0</v>
      </c>
      <c r="M738" s="38" t="s">
        <v>23</v>
      </c>
      <c r="N738" s="38" t="s">
        <v>23</v>
      </c>
      <c r="O738" s="38" t="s">
        <v>35</v>
      </c>
      <c r="P738" s="38">
        <v>33886.0</v>
      </c>
      <c r="Q738" s="38"/>
      <c r="R738" s="38">
        <v>44.0</v>
      </c>
      <c r="S738" s="38"/>
      <c r="T738" s="38"/>
      <c r="U738" s="38"/>
      <c r="V738" s="38" t="s">
        <v>1239</v>
      </c>
      <c r="W738" s="38"/>
      <c r="X738" s="38"/>
      <c r="Y738" s="38"/>
      <c r="Z738" s="38"/>
    </row>
    <row r="739" ht="15.75" customHeight="1">
      <c r="A739" s="38">
        <v>2016.0</v>
      </c>
      <c r="B739" s="38">
        <v>3708.0</v>
      </c>
      <c r="C739" s="38">
        <v>157701.0</v>
      </c>
      <c r="D739" s="38" t="s">
        <v>228</v>
      </c>
      <c r="E739" s="38" t="s">
        <v>228</v>
      </c>
      <c r="F739" s="38">
        <v>7.0</v>
      </c>
      <c r="G739" s="38"/>
      <c r="H739" s="38" t="s">
        <v>1085</v>
      </c>
      <c r="I739" s="40">
        <v>42517.302083333336</v>
      </c>
      <c r="J739" s="38" t="s">
        <v>21</v>
      </c>
      <c r="K739" s="38">
        <v>75.0</v>
      </c>
      <c r="L739" s="38">
        <v>5100.0</v>
      </c>
      <c r="M739" s="38" t="s">
        <v>23</v>
      </c>
      <c r="N739" s="38" t="s">
        <v>23</v>
      </c>
      <c r="O739" s="38" t="s">
        <v>814</v>
      </c>
      <c r="P739" s="38">
        <v>33868.0</v>
      </c>
      <c r="Q739" s="38"/>
      <c r="R739" s="38">
        <v>41.0</v>
      </c>
      <c r="S739" s="38"/>
      <c r="T739" s="38"/>
      <c r="U739" s="38"/>
      <c r="V739" s="38" t="s">
        <v>1239</v>
      </c>
      <c r="W739" s="38"/>
      <c r="X739" s="38"/>
      <c r="Y739" s="38"/>
      <c r="Z739" s="38"/>
    </row>
    <row r="740" ht="15.75" customHeight="1">
      <c r="A740" s="38">
        <v>2016.0</v>
      </c>
      <c r="B740" s="38">
        <v>3709.0</v>
      </c>
      <c r="C740" s="38">
        <v>110678.0</v>
      </c>
      <c r="D740" s="38" t="s">
        <v>228</v>
      </c>
      <c r="E740" s="38" t="s">
        <v>228</v>
      </c>
      <c r="F740" s="38">
        <v>7.0</v>
      </c>
      <c r="G740" s="38"/>
      <c r="H740" s="38" t="s">
        <v>1329</v>
      </c>
      <c r="I740" s="40">
        <v>42517.395833333336</v>
      </c>
      <c r="J740" s="38" t="s">
        <v>21</v>
      </c>
      <c r="K740" s="38">
        <v>80.0</v>
      </c>
      <c r="L740" s="38">
        <v>6500.0</v>
      </c>
      <c r="M740" s="38" t="s">
        <v>23</v>
      </c>
      <c r="N740" s="38" t="s">
        <v>23</v>
      </c>
      <c r="O740" s="38" t="s">
        <v>814</v>
      </c>
      <c r="P740" s="38">
        <v>33870.0</v>
      </c>
      <c r="Q740" s="38"/>
      <c r="R740" s="38">
        <v>45.0</v>
      </c>
      <c r="S740" s="38"/>
      <c r="T740" s="38"/>
      <c r="U740" s="38"/>
      <c r="V740" s="38" t="s">
        <v>1239</v>
      </c>
      <c r="W740" s="38"/>
      <c r="X740" s="38"/>
      <c r="Y740" s="38"/>
      <c r="Z740" s="38"/>
    </row>
    <row r="741" ht="15.75" customHeight="1">
      <c r="A741" s="38">
        <v>2016.0</v>
      </c>
      <c r="B741" s="38">
        <v>3711.0</v>
      </c>
      <c r="C741" s="38">
        <v>40524.0</v>
      </c>
      <c r="D741" s="38" t="s">
        <v>228</v>
      </c>
      <c r="E741" s="38" t="s">
        <v>228</v>
      </c>
      <c r="F741" s="38">
        <v>7.0</v>
      </c>
      <c r="G741" s="38"/>
      <c r="H741" s="38" t="s">
        <v>1330</v>
      </c>
      <c r="I741" s="40">
        <v>42517.416666666664</v>
      </c>
      <c r="J741" s="38" t="s">
        <v>21</v>
      </c>
      <c r="K741" s="38">
        <v>75.0</v>
      </c>
      <c r="L741" s="38">
        <v>4500.0</v>
      </c>
      <c r="M741" s="38" t="s">
        <v>23</v>
      </c>
      <c r="N741" s="38" t="s">
        <v>23</v>
      </c>
      <c r="O741" s="38" t="s">
        <v>814</v>
      </c>
      <c r="P741" s="38">
        <v>33873.0</v>
      </c>
      <c r="Q741" s="38"/>
      <c r="R741" s="38">
        <v>29.0</v>
      </c>
      <c r="S741" s="38"/>
      <c r="T741" s="38"/>
      <c r="U741" s="38"/>
      <c r="V741" s="38" t="s">
        <v>1239</v>
      </c>
      <c r="W741" s="38"/>
      <c r="X741" s="38"/>
      <c r="Y741" s="38"/>
      <c r="Z741" s="38"/>
    </row>
    <row r="742" ht="15.75" customHeight="1">
      <c r="A742" s="38">
        <v>2016.0</v>
      </c>
      <c r="B742" s="38">
        <v>3710.0</v>
      </c>
      <c r="C742" s="38">
        <v>56058.0</v>
      </c>
      <c r="D742" s="38" t="s">
        <v>228</v>
      </c>
      <c r="E742" s="38" t="s">
        <v>228</v>
      </c>
      <c r="F742" s="38">
        <v>7.0</v>
      </c>
      <c r="G742" s="38"/>
      <c r="H742" s="38" t="s">
        <v>915</v>
      </c>
      <c r="I742" s="40">
        <v>42517.5</v>
      </c>
      <c r="J742" s="38" t="s">
        <v>21</v>
      </c>
      <c r="K742" s="38">
        <v>69.0</v>
      </c>
      <c r="L742" s="38">
        <v>3500.0</v>
      </c>
      <c r="M742" s="38" t="s">
        <v>23</v>
      </c>
      <c r="N742" s="38" t="s">
        <v>23</v>
      </c>
      <c r="O742" s="38" t="s">
        <v>814</v>
      </c>
      <c r="P742" s="38">
        <v>33871.0</v>
      </c>
      <c r="Q742" s="38"/>
      <c r="R742" s="38">
        <v>35.0</v>
      </c>
      <c r="S742" s="38"/>
      <c r="T742" s="38"/>
      <c r="U742" s="38"/>
      <c r="V742" s="38" t="s">
        <v>1239</v>
      </c>
      <c r="W742" s="38"/>
      <c r="X742" s="38"/>
      <c r="Y742" s="38"/>
      <c r="Z742" s="38"/>
    </row>
    <row r="743" ht="15.75" customHeight="1">
      <c r="A743" s="38">
        <v>2016.0</v>
      </c>
      <c r="B743" s="38">
        <v>3720.0</v>
      </c>
      <c r="C743" s="38">
        <v>173443.0</v>
      </c>
      <c r="D743" s="38" t="s">
        <v>228</v>
      </c>
      <c r="E743" s="38" t="s">
        <v>228</v>
      </c>
      <c r="F743" s="38">
        <v>7.0</v>
      </c>
      <c r="G743" s="38">
        <v>38.0</v>
      </c>
      <c r="H743" s="38"/>
      <c r="I743" s="39">
        <v>42518.0</v>
      </c>
      <c r="J743" s="38" t="s">
        <v>40</v>
      </c>
      <c r="K743" s="38">
        <v>75.0</v>
      </c>
      <c r="L743" s="38">
        <v>5120.0</v>
      </c>
      <c r="M743" s="38" t="s">
        <v>23</v>
      </c>
      <c r="N743" s="38" t="s">
        <v>23</v>
      </c>
      <c r="O743" s="38" t="s">
        <v>814</v>
      </c>
      <c r="P743" s="38">
        <v>33918.0</v>
      </c>
      <c r="Q743" s="38"/>
      <c r="R743" s="38">
        <v>41.0</v>
      </c>
      <c r="S743" s="38"/>
      <c r="T743" s="38"/>
      <c r="U743" s="38" t="s">
        <v>229</v>
      </c>
      <c r="V743" s="38" t="s">
        <v>1240</v>
      </c>
      <c r="W743" s="38"/>
      <c r="X743" s="38"/>
      <c r="Y743" s="38"/>
      <c r="Z743" s="38"/>
    </row>
    <row r="744" ht="15.75" customHeight="1">
      <c r="A744" s="38">
        <v>2016.0</v>
      </c>
      <c r="B744" s="38">
        <v>3719.0</v>
      </c>
      <c r="C744" s="38">
        <v>211902.0</v>
      </c>
      <c r="D744" s="38" t="s">
        <v>228</v>
      </c>
      <c r="E744" s="38" t="s">
        <v>228</v>
      </c>
      <c r="F744" s="38">
        <v>7.0</v>
      </c>
      <c r="G744" s="38">
        <v>38.0</v>
      </c>
      <c r="H744" s="38"/>
      <c r="I744" s="39">
        <v>42518.0</v>
      </c>
      <c r="J744" s="38" t="s">
        <v>40</v>
      </c>
      <c r="K744" s="38">
        <v>76.0</v>
      </c>
      <c r="L744" s="38">
        <v>5340.0</v>
      </c>
      <c r="M744" s="38" t="s">
        <v>23</v>
      </c>
      <c r="N744" s="38" t="s">
        <v>23</v>
      </c>
      <c r="O744" s="38" t="s">
        <v>814</v>
      </c>
      <c r="P744" s="38">
        <v>33917.0</v>
      </c>
      <c r="Q744" s="38"/>
      <c r="R744" s="38">
        <v>42.0</v>
      </c>
      <c r="S744" s="38"/>
      <c r="T744" s="38"/>
      <c r="U744" s="38" t="s">
        <v>229</v>
      </c>
      <c r="V744" s="38" t="s">
        <v>1240</v>
      </c>
      <c r="W744" s="38"/>
      <c r="X744" s="38"/>
      <c r="Y744" s="38"/>
      <c r="Z744" s="38"/>
    </row>
    <row r="745" ht="15.75" customHeight="1">
      <c r="A745" s="38">
        <v>2016.0</v>
      </c>
      <c r="B745" s="38">
        <v>3717.0</v>
      </c>
      <c r="C745" s="38">
        <v>46353.0</v>
      </c>
      <c r="D745" s="38" t="s">
        <v>228</v>
      </c>
      <c r="E745" s="38" t="s">
        <v>228</v>
      </c>
      <c r="F745" s="38">
        <v>7.0</v>
      </c>
      <c r="G745" s="38"/>
      <c r="H745" s="38" t="s">
        <v>1084</v>
      </c>
      <c r="I745" s="39">
        <v>42518.0</v>
      </c>
      <c r="J745" s="38" t="s">
        <v>21</v>
      </c>
      <c r="K745" s="38">
        <v>78.0</v>
      </c>
      <c r="L745" s="38">
        <v>5500.0</v>
      </c>
      <c r="M745" s="38" t="s">
        <v>23</v>
      </c>
      <c r="N745" s="38" t="s">
        <v>23</v>
      </c>
      <c r="O745" s="38" t="s">
        <v>814</v>
      </c>
      <c r="P745" s="38">
        <v>33915.0</v>
      </c>
      <c r="Q745" s="38"/>
      <c r="R745" s="38">
        <v>42.0</v>
      </c>
      <c r="S745" s="38"/>
      <c r="T745" s="38"/>
      <c r="U745" s="38"/>
      <c r="V745" s="38" t="s">
        <v>1240</v>
      </c>
      <c r="W745" s="38"/>
      <c r="X745" s="38"/>
      <c r="Y745" s="38"/>
      <c r="Z745" s="38"/>
    </row>
    <row r="746" ht="15.75" customHeight="1">
      <c r="A746" s="38">
        <v>2016.0</v>
      </c>
      <c r="B746" s="38">
        <v>3721.0</v>
      </c>
      <c r="C746" s="38">
        <v>215064.0</v>
      </c>
      <c r="D746" s="38" t="s">
        <v>228</v>
      </c>
      <c r="E746" s="38" t="s">
        <v>228</v>
      </c>
      <c r="F746" s="38">
        <v>7.0</v>
      </c>
      <c r="G746" s="38"/>
      <c r="H746" s="38" t="s">
        <v>915</v>
      </c>
      <c r="I746" s="39">
        <v>42518.0</v>
      </c>
      <c r="J746" s="38" t="s">
        <v>21</v>
      </c>
      <c r="K746" s="38">
        <v>82.0</v>
      </c>
      <c r="L746" s="38">
        <v>6250.0</v>
      </c>
      <c r="M746" s="38" t="s">
        <v>23</v>
      </c>
      <c r="N746" s="38" t="s">
        <v>40</v>
      </c>
      <c r="O746" s="38" t="s">
        <v>814</v>
      </c>
      <c r="P746" s="38">
        <v>34740.0</v>
      </c>
      <c r="Q746" s="38"/>
      <c r="R746" s="38">
        <v>41.0</v>
      </c>
      <c r="S746" s="38"/>
      <c r="T746" s="38"/>
      <c r="U746" s="38"/>
      <c r="V746" s="38" t="s">
        <v>1240</v>
      </c>
      <c r="W746" s="38"/>
      <c r="X746" s="38"/>
      <c r="Y746" s="38"/>
      <c r="Z746" s="38"/>
    </row>
    <row r="747" ht="15.75" customHeight="1">
      <c r="A747" s="38">
        <v>2016.0</v>
      </c>
      <c r="B747" s="38">
        <v>3718.0</v>
      </c>
      <c r="C747" s="38">
        <v>1891.0</v>
      </c>
      <c r="D747" s="38" t="s">
        <v>228</v>
      </c>
      <c r="E747" s="38" t="s">
        <v>228</v>
      </c>
      <c r="F747" s="38">
        <v>7.0</v>
      </c>
      <c r="G747" s="38">
        <v>39.0</v>
      </c>
      <c r="H747" s="38"/>
      <c r="I747" s="40">
        <v>42518.479166666664</v>
      </c>
      <c r="J747" s="38" t="s">
        <v>40</v>
      </c>
      <c r="K747" s="38">
        <v>78.0</v>
      </c>
      <c r="L747" s="38">
        <v>5100.0</v>
      </c>
      <c r="M747" s="38" t="s">
        <v>23</v>
      </c>
      <c r="N747" s="38" t="s">
        <v>23</v>
      </c>
      <c r="O747" s="38"/>
      <c r="P747" s="38">
        <v>33916.0</v>
      </c>
      <c r="Q747" s="38"/>
      <c r="R747" s="38">
        <v>42.0</v>
      </c>
      <c r="S747" s="38"/>
      <c r="T747" s="38"/>
      <c r="U747" s="38" t="s">
        <v>414</v>
      </c>
      <c r="V747" s="38" t="s">
        <v>1240</v>
      </c>
      <c r="W747" s="38"/>
      <c r="X747" s="38"/>
      <c r="Y747" s="38"/>
      <c r="Z747" s="38"/>
    </row>
    <row r="748" ht="15.75" customHeight="1">
      <c r="A748" s="38">
        <v>2016.0</v>
      </c>
      <c r="B748" s="38">
        <v>3723.0</v>
      </c>
      <c r="C748" s="38">
        <v>52024.0</v>
      </c>
      <c r="D748" s="38" t="s">
        <v>228</v>
      </c>
      <c r="E748" s="38" t="s">
        <v>228</v>
      </c>
      <c r="F748" s="38">
        <v>7.0</v>
      </c>
      <c r="G748" s="38"/>
      <c r="H748" s="38" t="s">
        <v>928</v>
      </c>
      <c r="I748" s="40">
        <v>42519.34375</v>
      </c>
      <c r="J748" s="38" t="s">
        <v>21</v>
      </c>
      <c r="K748" s="38">
        <v>64.0</v>
      </c>
      <c r="L748" s="38">
        <v>2640.0</v>
      </c>
      <c r="M748" s="38" t="s">
        <v>23</v>
      </c>
      <c r="N748" s="38" t="s">
        <v>23</v>
      </c>
      <c r="O748" s="38" t="s">
        <v>814</v>
      </c>
      <c r="P748" s="38">
        <v>33973.0</v>
      </c>
      <c r="Q748" s="38"/>
      <c r="R748" s="38">
        <v>32.0</v>
      </c>
      <c r="S748" s="38"/>
      <c r="T748" s="38"/>
      <c r="U748" s="38"/>
      <c r="V748" s="38" t="s">
        <v>1242</v>
      </c>
      <c r="W748" s="38"/>
      <c r="X748" s="38"/>
      <c r="Y748" s="38"/>
      <c r="Z748" s="38"/>
    </row>
    <row r="749" ht="15.75" customHeight="1">
      <c r="A749" s="38">
        <v>2016.0</v>
      </c>
      <c r="B749" s="38">
        <v>3726.0</v>
      </c>
      <c r="C749" s="38">
        <v>207915.0</v>
      </c>
      <c r="D749" s="38" t="s">
        <v>228</v>
      </c>
      <c r="E749" s="38" t="s">
        <v>228</v>
      </c>
      <c r="F749" s="38">
        <v>7.0</v>
      </c>
      <c r="G749" s="38">
        <v>40.0</v>
      </c>
      <c r="H749" s="38"/>
      <c r="I749" s="40">
        <v>42519.395833333336</v>
      </c>
      <c r="J749" s="38" t="s">
        <v>40</v>
      </c>
      <c r="K749" s="38">
        <v>69.0</v>
      </c>
      <c r="L749" s="38">
        <v>3740.0</v>
      </c>
      <c r="M749" s="38" t="s">
        <v>23</v>
      </c>
      <c r="N749" s="38" t="s">
        <v>23</v>
      </c>
      <c r="O749" s="38" t="s">
        <v>814</v>
      </c>
      <c r="P749" s="38">
        <v>33976.0</v>
      </c>
      <c r="Q749" s="38"/>
      <c r="R749" s="38">
        <v>37.0</v>
      </c>
      <c r="S749" s="38"/>
      <c r="T749" s="38"/>
      <c r="U749" s="38" t="s">
        <v>739</v>
      </c>
      <c r="V749" s="38" t="s">
        <v>1242</v>
      </c>
      <c r="W749" s="38"/>
      <c r="X749" s="38"/>
      <c r="Y749" s="38"/>
      <c r="Z749" s="38"/>
    </row>
    <row r="750" ht="15.75" customHeight="1">
      <c r="A750" s="38">
        <v>2016.0</v>
      </c>
      <c r="B750" s="38">
        <v>3722.0</v>
      </c>
      <c r="C750" s="38">
        <v>124239.0</v>
      </c>
      <c r="D750" s="38" t="s">
        <v>228</v>
      </c>
      <c r="E750" s="38" t="s">
        <v>228</v>
      </c>
      <c r="F750" s="38">
        <v>7.0</v>
      </c>
      <c r="G750" s="38">
        <v>38.0</v>
      </c>
      <c r="H750" s="38"/>
      <c r="I750" s="40">
        <v>42519.416666666664</v>
      </c>
      <c r="J750" s="38" t="s">
        <v>40</v>
      </c>
      <c r="K750" s="38">
        <v>77.0</v>
      </c>
      <c r="L750" s="38">
        <v>5300.0</v>
      </c>
      <c r="M750" s="38" t="s">
        <v>23</v>
      </c>
      <c r="N750" s="38" t="s">
        <v>23</v>
      </c>
      <c r="O750" s="38" t="s">
        <v>814</v>
      </c>
      <c r="P750" s="38">
        <v>33972.0</v>
      </c>
      <c r="Q750" s="38"/>
      <c r="R750" s="38">
        <v>42.0</v>
      </c>
      <c r="S750" s="38"/>
      <c r="T750" s="38"/>
      <c r="U750" s="38" t="s">
        <v>229</v>
      </c>
      <c r="V750" s="38" t="s">
        <v>1242</v>
      </c>
      <c r="W750" s="38"/>
      <c r="X750" s="38"/>
      <c r="Y750" s="38"/>
      <c r="Z750" s="38"/>
    </row>
    <row r="751" ht="15.75" customHeight="1">
      <c r="A751" s="38">
        <v>2016.0</v>
      </c>
      <c r="B751" s="38">
        <v>3725.0</v>
      </c>
      <c r="C751" s="38">
        <v>112866.0</v>
      </c>
      <c r="D751" s="38" t="s">
        <v>228</v>
      </c>
      <c r="E751" s="38" t="s">
        <v>228</v>
      </c>
      <c r="F751" s="38">
        <v>7.0</v>
      </c>
      <c r="G751" s="38">
        <v>40.0</v>
      </c>
      <c r="H751" s="38"/>
      <c r="I751" s="40">
        <v>42519.458333333336</v>
      </c>
      <c r="J751" s="38" t="s">
        <v>40</v>
      </c>
      <c r="K751" s="38">
        <v>74.0</v>
      </c>
      <c r="L751" s="38">
        <v>4440.0</v>
      </c>
      <c r="M751" s="38" t="s">
        <v>23</v>
      </c>
      <c r="N751" s="38" t="s">
        <v>23</v>
      </c>
      <c r="O751" s="38" t="s">
        <v>814</v>
      </c>
      <c r="P751" s="38">
        <v>33975.0</v>
      </c>
      <c r="Q751" s="38"/>
      <c r="R751" s="38">
        <v>28.0</v>
      </c>
      <c r="S751" s="38"/>
      <c r="T751" s="38"/>
      <c r="U751" s="38" t="s">
        <v>739</v>
      </c>
      <c r="V751" s="38" t="s">
        <v>1242</v>
      </c>
      <c r="W751" s="38"/>
      <c r="X751" s="38"/>
      <c r="Y751" s="38"/>
      <c r="Z751" s="38"/>
    </row>
    <row r="752" ht="15.75" customHeight="1">
      <c r="A752" s="38">
        <v>2016.0</v>
      </c>
      <c r="B752" s="38">
        <v>3724.0</v>
      </c>
      <c r="C752" s="38">
        <v>214840.0</v>
      </c>
      <c r="D752" s="38" t="s">
        <v>228</v>
      </c>
      <c r="E752" s="38" t="s">
        <v>228</v>
      </c>
      <c r="F752" s="38">
        <v>7.0</v>
      </c>
      <c r="G752" s="38">
        <v>40.0</v>
      </c>
      <c r="H752" s="38"/>
      <c r="I752" s="40">
        <v>42519.520833333336</v>
      </c>
      <c r="J752" s="38" t="s">
        <v>40</v>
      </c>
      <c r="K752" s="38">
        <v>75.0</v>
      </c>
      <c r="L752" s="38">
        <v>5000.0</v>
      </c>
      <c r="M752" s="38" t="s">
        <v>23</v>
      </c>
      <c r="N752" s="38" t="s">
        <v>23</v>
      </c>
      <c r="O752" s="38" t="s">
        <v>814</v>
      </c>
      <c r="P752" s="38">
        <v>33974.0</v>
      </c>
      <c r="Q752" s="38"/>
      <c r="R752" s="38">
        <v>41.0</v>
      </c>
      <c r="S752" s="38"/>
      <c r="T752" s="38"/>
      <c r="U752" s="38" t="s">
        <v>739</v>
      </c>
      <c r="V752" s="38" t="s">
        <v>1242</v>
      </c>
      <c r="W752" s="38"/>
      <c r="X752" s="38"/>
      <c r="Y752" s="38"/>
      <c r="Z752" s="38"/>
    </row>
    <row r="753" ht="15.75" customHeight="1">
      <c r="A753" s="38">
        <v>2016.0</v>
      </c>
      <c r="B753" s="38">
        <v>3727.0</v>
      </c>
      <c r="C753" s="38">
        <v>159691.0</v>
      </c>
      <c r="D753" s="38" t="s">
        <v>228</v>
      </c>
      <c r="E753" s="38" t="s">
        <v>228</v>
      </c>
      <c r="F753" s="38">
        <v>7.0</v>
      </c>
      <c r="G753" s="38"/>
      <c r="H753" s="38" t="s">
        <v>938</v>
      </c>
      <c r="I753" s="40">
        <v>42519.708333333336</v>
      </c>
      <c r="J753" s="38" t="s">
        <v>21</v>
      </c>
      <c r="K753" s="38">
        <v>85.0</v>
      </c>
      <c r="L753" s="38">
        <v>6920.0</v>
      </c>
      <c r="M753" s="38" t="s">
        <v>23</v>
      </c>
      <c r="N753" s="38"/>
      <c r="O753" s="38"/>
      <c r="P753" s="38">
        <v>33934.0</v>
      </c>
      <c r="Q753" s="38"/>
      <c r="R753" s="38">
        <v>46.0</v>
      </c>
      <c r="S753" s="38"/>
      <c r="T753" s="38"/>
      <c r="U753" s="38"/>
      <c r="V753" s="38" t="s">
        <v>1242</v>
      </c>
      <c r="W753" s="38"/>
      <c r="X753" s="38"/>
      <c r="Y753" s="38"/>
      <c r="Z753" s="38"/>
    </row>
    <row r="754" ht="15.75" customHeight="1">
      <c r="A754" s="38">
        <v>2016.0</v>
      </c>
      <c r="B754" s="38">
        <v>3728.0</v>
      </c>
      <c r="C754" s="38">
        <v>220293.0</v>
      </c>
      <c r="D754" s="38" t="s">
        <v>228</v>
      </c>
      <c r="E754" s="38" t="s">
        <v>228</v>
      </c>
      <c r="F754" s="38">
        <v>7.0</v>
      </c>
      <c r="G754" s="38">
        <v>38.0</v>
      </c>
      <c r="H754" s="38"/>
      <c r="I754" s="39">
        <v>42521.0</v>
      </c>
      <c r="J754" s="38" t="s">
        <v>40</v>
      </c>
      <c r="K754" s="38">
        <v>72.0</v>
      </c>
      <c r="L754" s="38">
        <v>4390.0</v>
      </c>
      <c r="M754" s="38" t="s">
        <v>23</v>
      </c>
      <c r="N754" s="38" t="s">
        <v>40</v>
      </c>
      <c r="O754" s="38" t="s">
        <v>814</v>
      </c>
      <c r="P754" s="38">
        <v>34014.0</v>
      </c>
      <c r="Q754" s="38"/>
      <c r="R754" s="38">
        <v>39.0</v>
      </c>
      <c r="S754" s="38"/>
      <c r="T754" s="38"/>
      <c r="U754" s="38" t="s">
        <v>229</v>
      </c>
      <c r="V754" s="38" t="s">
        <v>1243</v>
      </c>
      <c r="W754" s="38"/>
      <c r="X754" s="38"/>
      <c r="Y754" s="38"/>
      <c r="Z754" s="38"/>
    </row>
    <row r="755" ht="15.75" customHeight="1">
      <c r="A755" s="38">
        <v>2016.0</v>
      </c>
      <c r="B755" s="38">
        <v>3729.0</v>
      </c>
      <c r="C755" s="38">
        <v>9565.0</v>
      </c>
      <c r="D755" s="38" t="s">
        <v>228</v>
      </c>
      <c r="E755" s="38" t="s">
        <v>228</v>
      </c>
      <c r="F755" s="38">
        <v>7.0</v>
      </c>
      <c r="G755" s="38">
        <v>40.0</v>
      </c>
      <c r="H755" s="38"/>
      <c r="I755" s="40">
        <v>42521.59375</v>
      </c>
      <c r="J755" s="38" t="s">
        <v>40</v>
      </c>
      <c r="K755" s="38">
        <v>75.0</v>
      </c>
      <c r="L755" s="38">
        <v>4500.0</v>
      </c>
      <c r="M755" s="38" t="s">
        <v>23</v>
      </c>
      <c r="N755" s="38" t="s">
        <v>23</v>
      </c>
      <c r="O755" s="38" t="s">
        <v>814</v>
      </c>
      <c r="P755" s="38">
        <v>33949.0</v>
      </c>
      <c r="Q755" s="38"/>
      <c r="R755" s="38">
        <v>40.0</v>
      </c>
      <c r="S755" s="38"/>
      <c r="T755" s="38"/>
      <c r="U755" s="38" t="s">
        <v>739</v>
      </c>
      <c r="V755" s="38" t="s">
        <v>1243</v>
      </c>
      <c r="W755" s="38"/>
      <c r="X755" s="38"/>
      <c r="Y755" s="38"/>
      <c r="Z755" s="38"/>
    </row>
    <row r="756" ht="15.75" customHeight="1">
      <c r="A756" s="38">
        <v>2016.0</v>
      </c>
      <c r="B756" s="38">
        <v>3730.0</v>
      </c>
      <c r="C756" s="38">
        <v>171082.0</v>
      </c>
      <c r="D756" s="38" t="s">
        <v>228</v>
      </c>
      <c r="E756" s="38" t="s">
        <v>228</v>
      </c>
      <c r="F756" s="38">
        <v>7.0</v>
      </c>
      <c r="G756" s="38">
        <v>36.0</v>
      </c>
      <c r="H756" s="38"/>
      <c r="I756" s="40">
        <v>42521.8125</v>
      </c>
      <c r="J756" s="38" t="s">
        <v>40</v>
      </c>
      <c r="K756" s="38">
        <v>77.0</v>
      </c>
      <c r="L756" s="38">
        <v>5600.0</v>
      </c>
      <c r="M756" s="38" t="s">
        <v>23</v>
      </c>
      <c r="N756" s="38" t="s">
        <v>23</v>
      </c>
      <c r="O756" s="38" t="s">
        <v>814</v>
      </c>
      <c r="P756" s="38">
        <v>33964.0</v>
      </c>
      <c r="Q756" s="38"/>
      <c r="R756" s="38">
        <v>42.0</v>
      </c>
      <c r="S756" s="38"/>
      <c r="T756" s="38"/>
      <c r="U756" s="38" t="s">
        <v>692</v>
      </c>
      <c r="V756" s="38" t="s">
        <v>1243</v>
      </c>
      <c r="W756" s="38"/>
      <c r="X756" s="38"/>
      <c r="Y756" s="38"/>
      <c r="Z756" s="38"/>
    </row>
    <row r="757" ht="15.75" customHeight="1">
      <c r="A757" s="38">
        <v>2016.0</v>
      </c>
      <c r="B757" s="38">
        <v>3733.0</v>
      </c>
      <c r="C757" s="38">
        <v>161450.0</v>
      </c>
      <c r="D757" s="38" t="s">
        <v>228</v>
      </c>
      <c r="E757" s="38" t="s">
        <v>228</v>
      </c>
      <c r="F757" s="38">
        <v>7.0</v>
      </c>
      <c r="G757" s="38">
        <v>38.0</v>
      </c>
      <c r="H757" s="38"/>
      <c r="I757" s="39">
        <v>42522.0</v>
      </c>
      <c r="J757" s="38" t="s">
        <v>40</v>
      </c>
      <c r="K757" s="38">
        <v>77.0</v>
      </c>
      <c r="L757" s="38">
        <v>5280.0</v>
      </c>
      <c r="M757" s="38" t="s">
        <v>23</v>
      </c>
      <c r="N757" s="38" t="s">
        <v>23</v>
      </c>
      <c r="O757" s="38" t="s">
        <v>814</v>
      </c>
      <c r="P757" s="38">
        <v>34017.0</v>
      </c>
      <c r="Q757" s="38"/>
      <c r="R757" s="38">
        <v>40.0</v>
      </c>
      <c r="S757" s="38"/>
      <c r="T757" s="38"/>
      <c r="U757" s="38" t="s">
        <v>229</v>
      </c>
      <c r="V757" s="38" t="s">
        <v>1244</v>
      </c>
      <c r="W757" s="38"/>
      <c r="X757" s="38"/>
      <c r="Y757" s="38"/>
      <c r="Z757" s="38"/>
    </row>
    <row r="758" ht="15.75" customHeight="1">
      <c r="A758" s="38">
        <v>2016.0</v>
      </c>
      <c r="B758" s="38">
        <v>3731.0</v>
      </c>
      <c r="C758" s="38">
        <v>43226.0</v>
      </c>
      <c r="D758" s="38" t="s">
        <v>228</v>
      </c>
      <c r="E758" s="38" t="s">
        <v>228</v>
      </c>
      <c r="F758" s="38">
        <v>7.0</v>
      </c>
      <c r="G758" s="38">
        <v>90.0</v>
      </c>
      <c r="H758" s="38"/>
      <c r="I758" s="39">
        <v>42522.0</v>
      </c>
      <c r="J758" s="38" t="s">
        <v>40</v>
      </c>
      <c r="K758" s="38">
        <v>78.0</v>
      </c>
      <c r="L758" s="38">
        <v>5930.0</v>
      </c>
      <c r="M758" s="38" t="s">
        <v>23</v>
      </c>
      <c r="N758" s="38" t="s">
        <v>23</v>
      </c>
      <c r="O758" s="38" t="s">
        <v>814</v>
      </c>
      <c r="P758" s="38">
        <v>34015.0</v>
      </c>
      <c r="Q758" s="38"/>
      <c r="R758" s="38">
        <v>44.0</v>
      </c>
      <c r="S758" s="38"/>
      <c r="T758" s="38"/>
      <c r="U758" s="38" t="s">
        <v>911</v>
      </c>
      <c r="V758" s="38" t="s">
        <v>1244</v>
      </c>
      <c r="W758" s="38"/>
      <c r="X758" s="38"/>
      <c r="Y758" s="38"/>
      <c r="Z758" s="38"/>
    </row>
    <row r="759" ht="15.75" customHeight="1">
      <c r="A759" s="38">
        <v>2016.0</v>
      </c>
      <c r="B759" s="38">
        <v>3732.0</v>
      </c>
      <c r="C759" s="38">
        <v>193351.0</v>
      </c>
      <c r="D759" s="38" t="s">
        <v>228</v>
      </c>
      <c r="E759" s="38" t="s">
        <v>228</v>
      </c>
      <c r="F759" s="38">
        <v>7.0</v>
      </c>
      <c r="G759" s="38">
        <v>38.0</v>
      </c>
      <c r="H759" s="38"/>
      <c r="I759" s="39">
        <v>42522.0</v>
      </c>
      <c r="J759" s="38" t="s">
        <v>40</v>
      </c>
      <c r="K759" s="38">
        <v>78.0</v>
      </c>
      <c r="L759" s="38">
        <v>5380.0</v>
      </c>
      <c r="M759" s="38" t="s">
        <v>23</v>
      </c>
      <c r="N759" s="38" t="s">
        <v>23</v>
      </c>
      <c r="O759" s="38" t="s">
        <v>814</v>
      </c>
      <c r="P759" s="38">
        <v>34016.0</v>
      </c>
      <c r="Q759" s="38" t="s">
        <v>816</v>
      </c>
      <c r="R759" s="38">
        <v>41.0</v>
      </c>
      <c r="S759" s="38"/>
      <c r="T759" s="38"/>
      <c r="U759" s="38" t="s">
        <v>229</v>
      </c>
      <c r="V759" s="38" t="s">
        <v>1244</v>
      </c>
      <c r="W759" s="38"/>
      <c r="X759" s="38"/>
      <c r="Y759" s="38"/>
      <c r="Z759" s="38"/>
    </row>
    <row r="760" ht="15.75" customHeight="1">
      <c r="A760" s="38">
        <v>2016.0</v>
      </c>
      <c r="B760" s="38">
        <v>3738.0</v>
      </c>
      <c r="C760" s="38">
        <v>18774.0</v>
      </c>
      <c r="D760" s="38" t="s">
        <v>228</v>
      </c>
      <c r="E760" s="38" t="s">
        <v>228</v>
      </c>
      <c r="F760" s="38">
        <v>7.0</v>
      </c>
      <c r="G760" s="38">
        <v>89.0</v>
      </c>
      <c r="H760" s="38"/>
      <c r="I760" s="40">
        <v>42522.40277777778</v>
      </c>
      <c r="J760" s="38" t="s">
        <v>40</v>
      </c>
      <c r="K760" s="38">
        <v>76.0</v>
      </c>
      <c r="L760" s="38">
        <v>5300.0</v>
      </c>
      <c r="M760" s="38" t="s">
        <v>23</v>
      </c>
      <c r="N760" s="38" t="s">
        <v>23</v>
      </c>
      <c r="O760" s="38" t="s">
        <v>814</v>
      </c>
      <c r="P760" s="38">
        <v>33985.0</v>
      </c>
      <c r="Q760" s="38"/>
      <c r="R760" s="38">
        <v>42.0</v>
      </c>
      <c r="S760" s="38"/>
      <c r="T760" s="38"/>
      <c r="U760" s="38" t="s">
        <v>914</v>
      </c>
      <c r="V760" s="38" t="s">
        <v>1244</v>
      </c>
      <c r="W760" s="38"/>
      <c r="X760" s="38"/>
      <c r="Y760" s="38"/>
      <c r="Z760" s="38"/>
    </row>
    <row r="761" ht="15.75" customHeight="1">
      <c r="A761" s="38">
        <v>2016.0</v>
      </c>
      <c r="B761" s="38">
        <v>3739.0</v>
      </c>
      <c r="C761" s="38">
        <v>182863.0</v>
      </c>
      <c r="D761" s="38" t="s">
        <v>228</v>
      </c>
      <c r="E761" s="38" t="s">
        <v>228</v>
      </c>
      <c r="F761" s="38">
        <v>7.0</v>
      </c>
      <c r="G761" s="38">
        <v>43.0</v>
      </c>
      <c r="H761" s="38"/>
      <c r="I761" s="40">
        <v>42522.541666666664</v>
      </c>
      <c r="J761" s="38" t="s">
        <v>40</v>
      </c>
      <c r="K761" s="38">
        <v>70.0</v>
      </c>
      <c r="L761" s="38">
        <v>3940.0</v>
      </c>
      <c r="M761" s="38" t="s">
        <v>23</v>
      </c>
      <c r="N761" s="38" t="s">
        <v>23</v>
      </c>
      <c r="O761" s="38" t="s">
        <v>814</v>
      </c>
      <c r="P761" s="38">
        <v>33989.0</v>
      </c>
      <c r="Q761" s="38"/>
      <c r="R761" s="38">
        <v>35.0</v>
      </c>
      <c r="S761" s="38"/>
      <c r="T761" s="38"/>
      <c r="U761" s="38" t="s">
        <v>903</v>
      </c>
      <c r="V761" s="38" t="s">
        <v>1244</v>
      </c>
      <c r="W761" s="38"/>
      <c r="X761" s="38"/>
      <c r="Y761" s="38"/>
      <c r="Z761" s="38"/>
    </row>
    <row r="762" ht="15.75" customHeight="1">
      <c r="A762" s="38">
        <v>2016.0</v>
      </c>
      <c r="B762" s="38">
        <v>3737.0</v>
      </c>
      <c r="C762" s="38">
        <v>151749.0</v>
      </c>
      <c r="D762" s="38" t="s">
        <v>228</v>
      </c>
      <c r="E762" s="38" t="s">
        <v>228</v>
      </c>
      <c r="F762" s="38">
        <v>7.0</v>
      </c>
      <c r="G762" s="38">
        <v>89.0</v>
      </c>
      <c r="H762" s="38"/>
      <c r="I762" s="40">
        <v>42522.583333333336</v>
      </c>
      <c r="J762" s="38" t="s">
        <v>40</v>
      </c>
      <c r="K762" s="38">
        <v>76.0</v>
      </c>
      <c r="L762" s="38">
        <v>5000.0</v>
      </c>
      <c r="M762" s="38" t="s">
        <v>23</v>
      </c>
      <c r="N762" s="38" t="s">
        <v>23</v>
      </c>
      <c r="O762" s="38" t="s">
        <v>814</v>
      </c>
      <c r="P762" s="38">
        <v>33984.0</v>
      </c>
      <c r="Q762" s="38"/>
      <c r="R762" s="38">
        <v>42.0</v>
      </c>
      <c r="S762" s="38"/>
      <c r="T762" s="38"/>
      <c r="U762" s="38" t="s">
        <v>914</v>
      </c>
      <c r="V762" s="38" t="s">
        <v>1244</v>
      </c>
      <c r="W762" s="38"/>
      <c r="X762" s="38"/>
      <c r="Y762" s="38"/>
      <c r="Z762" s="38"/>
    </row>
    <row r="763" ht="15.75" customHeight="1">
      <c r="A763" s="38">
        <v>2016.0</v>
      </c>
      <c r="B763" s="38">
        <v>3734.0</v>
      </c>
      <c r="C763" s="38">
        <v>215268.0</v>
      </c>
      <c r="D763" s="38" t="s">
        <v>228</v>
      </c>
      <c r="E763" s="38" t="s">
        <v>228</v>
      </c>
      <c r="F763" s="38">
        <v>7.0</v>
      </c>
      <c r="G763" s="38">
        <v>38.0</v>
      </c>
      <c r="H763" s="38"/>
      <c r="I763" s="40">
        <v>42522.791666666664</v>
      </c>
      <c r="J763" s="38" t="s">
        <v>40</v>
      </c>
      <c r="K763" s="38">
        <v>76.0</v>
      </c>
      <c r="L763" s="38">
        <v>4200.0</v>
      </c>
      <c r="M763" s="38" t="s">
        <v>23</v>
      </c>
      <c r="N763" s="38" t="s">
        <v>23</v>
      </c>
      <c r="O763" s="38" t="s">
        <v>814</v>
      </c>
      <c r="P763" s="38">
        <v>33979.0</v>
      </c>
      <c r="Q763" s="38"/>
      <c r="R763" s="38">
        <v>38.0</v>
      </c>
      <c r="S763" s="38"/>
      <c r="T763" s="38"/>
      <c r="U763" s="38" t="s">
        <v>229</v>
      </c>
      <c r="V763" s="38" t="s">
        <v>1244</v>
      </c>
      <c r="W763" s="38"/>
      <c r="X763" s="38"/>
      <c r="Y763" s="38"/>
      <c r="Z763" s="38"/>
    </row>
    <row r="764" ht="15.75" customHeight="1">
      <c r="A764" s="38">
        <v>2016.0</v>
      </c>
      <c r="B764" s="38">
        <v>3736.0</v>
      </c>
      <c r="C764" s="38">
        <v>110373.0</v>
      </c>
      <c r="D764" s="38" t="s">
        <v>228</v>
      </c>
      <c r="E764" s="38" t="s">
        <v>228</v>
      </c>
      <c r="F764" s="38">
        <v>7.0</v>
      </c>
      <c r="G764" s="38">
        <v>85.0</v>
      </c>
      <c r="H764" s="38"/>
      <c r="I764" s="40">
        <v>42522.791666666664</v>
      </c>
      <c r="J764" s="38" t="s">
        <v>40</v>
      </c>
      <c r="K764" s="38">
        <v>76.0</v>
      </c>
      <c r="L764" s="38">
        <v>4500.0</v>
      </c>
      <c r="M764" s="38" t="s">
        <v>23</v>
      </c>
      <c r="N764" s="38" t="s">
        <v>23</v>
      </c>
      <c r="O764" s="38" t="s">
        <v>814</v>
      </c>
      <c r="P764" s="38">
        <v>33982.0</v>
      </c>
      <c r="Q764" s="38"/>
      <c r="R764" s="38">
        <v>40.0</v>
      </c>
      <c r="S764" s="38"/>
      <c r="T764" s="38"/>
      <c r="U764" s="38" t="s">
        <v>1331</v>
      </c>
      <c r="V764" s="38" t="s">
        <v>1244</v>
      </c>
      <c r="W764" s="38"/>
      <c r="X764" s="38"/>
      <c r="Y764" s="38"/>
      <c r="Z764" s="38"/>
    </row>
    <row r="765" ht="15.75" customHeight="1">
      <c r="A765" s="38">
        <v>2016.0</v>
      </c>
      <c r="B765" s="38">
        <v>3735.0</v>
      </c>
      <c r="C765" s="38">
        <v>181467.0</v>
      </c>
      <c r="D765" s="38" t="s">
        <v>228</v>
      </c>
      <c r="E765" s="38" t="s">
        <v>228</v>
      </c>
      <c r="F765" s="38">
        <v>7.0</v>
      </c>
      <c r="G765" s="38">
        <v>85.0</v>
      </c>
      <c r="H765" s="38"/>
      <c r="I765" s="40">
        <v>42522.8125</v>
      </c>
      <c r="J765" s="38" t="s">
        <v>40</v>
      </c>
      <c r="K765" s="38">
        <v>73.0</v>
      </c>
      <c r="L765" s="38">
        <v>4500.0</v>
      </c>
      <c r="M765" s="38" t="s">
        <v>23</v>
      </c>
      <c r="N765" s="38" t="s">
        <v>23</v>
      </c>
      <c r="O765" s="38" t="s">
        <v>814</v>
      </c>
      <c r="P765" s="38">
        <v>33981.0</v>
      </c>
      <c r="Q765" s="38"/>
      <c r="R765" s="38">
        <v>40.0</v>
      </c>
      <c r="S765" s="38"/>
      <c r="T765" s="38"/>
      <c r="U765" s="38" t="s">
        <v>1331</v>
      </c>
      <c r="V765" s="38" t="s">
        <v>1244</v>
      </c>
      <c r="W765" s="38"/>
      <c r="X765" s="38"/>
      <c r="Y765" s="38"/>
      <c r="Z765" s="38"/>
    </row>
    <row r="766" ht="15.75" customHeight="1">
      <c r="A766" s="38">
        <v>2016.0</v>
      </c>
      <c r="B766" s="38">
        <v>3754.0</v>
      </c>
      <c r="C766" s="38">
        <v>180853.0</v>
      </c>
      <c r="D766" s="38" t="s">
        <v>228</v>
      </c>
      <c r="E766" s="38" t="s">
        <v>228</v>
      </c>
      <c r="F766" s="38">
        <v>7.0</v>
      </c>
      <c r="G766" s="38"/>
      <c r="H766" s="38" t="s">
        <v>1322</v>
      </c>
      <c r="I766" s="39">
        <v>42524.0</v>
      </c>
      <c r="J766" s="38" t="s">
        <v>21</v>
      </c>
      <c r="K766" s="38">
        <v>73.0</v>
      </c>
      <c r="L766" s="38">
        <v>4600.0</v>
      </c>
      <c r="M766" s="38" t="s">
        <v>23</v>
      </c>
      <c r="N766" s="38" t="s">
        <v>23</v>
      </c>
      <c r="O766" s="38" t="s">
        <v>814</v>
      </c>
      <c r="P766" s="38">
        <v>34012.0</v>
      </c>
      <c r="Q766" s="38"/>
      <c r="R766" s="38">
        <v>40.0</v>
      </c>
      <c r="S766" s="38"/>
      <c r="T766" s="38"/>
      <c r="U766" s="38"/>
      <c r="V766" s="38" t="s">
        <v>1245</v>
      </c>
      <c r="W766" s="38"/>
      <c r="X766" s="38"/>
      <c r="Y766" s="38"/>
      <c r="Z766" s="38"/>
    </row>
    <row r="767" ht="15.75" customHeight="1">
      <c r="A767" s="38">
        <v>2016.0</v>
      </c>
      <c r="B767" s="38">
        <v>3757.0</v>
      </c>
      <c r="C767" s="38">
        <v>175261.0</v>
      </c>
      <c r="D767" s="38" t="s">
        <v>228</v>
      </c>
      <c r="E767" s="38" t="s">
        <v>228</v>
      </c>
      <c r="F767" s="38">
        <v>7.0</v>
      </c>
      <c r="G767" s="38">
        <v>43.0</v>
      </c>
      <c r="H767" s="38"/>
      <c r="I767" s="39">
        <v>42524.0</v>
      </c>
      <c r="J767" s="38" t="s">
        <v>40</v>
      </c>
      <c r="K767" s="38">
        <v>73.0</v>
      </c>
      <c r="L767" s="38">
        <v>3800.0</v>
      </c>
      <c r="M767" s="38" t="s">
        <v>23</v>
      </c>
      <c r="N767" s="38" t="s">
        <v>23</v>
      </c>
      <c r="O767" s="38" t="s">
        <v>814</v>
      </c>
      <c r="P767" s="38">
        <v>34023.0</v>
      </c>
      <c r="Q767" s="38"/>
      <c r="R767" s="38">
        <v>38.0</v>
      </c>
      <c r="S767" s="38"/>
      <c r="T767" s="38"/>
      <c r="U767" s="38" t="s">
        <v>903</v>
      </c>
      <c r="V767" s="38" t="s">
        <v>1245</v>
      </c>
      <c r="W767" s="38"/>
      <c r="X767" s="38"/>
      <c r="Y767" s="38"/>
      <c r="Z767" s="38"/>
    </row>
    <row r="768" ht="15.75" customHeight="1">
      <c r="A768" s="38">
        <v>2016.0</v>
      </c>
      <c r="B768" s="38">
        <v>3753.0</v>
      </c>
      <c r="C768" s="38">
        <v>72142.0</v>
      </c>
      <c r="D768" s="38" t="s">
        <v>228</v>
      </c>
      <c r="E768" s="38" t="s">
        <v>228</v>
      </c>
      <c r="F768" s="38">
        <v>7.0</v>
      </c>
      <c r="G768" s="38"/>
      <c r="H768" s="38" t="s">
        <v>1322</v>
      </c>
      <c r="I768" s="39">
        <v>42524.0</v>
      </c>
      <c r="J768" s="38" t="s">
        <v>21</v>
      </c>
      <c r="K768" s="38">
        <v>74.0</v>
      </c>
      <c r="L768" s="38">
        <v>4520.0</v>
      </c>
      <c r="M768" s="38" t="s">
        <v>23</v>
      </c>
      <c r="N768" s="38" t="s">
        <v>23</v>
      </c>
      <c r="O768" s="38" t="s">
        <v>814</v>
      </c>
      <c r="P768" s="38">
        <v>34011.0</v>
      </c>
      <c r="Q768" s="38"/>
      <c r="R768" s="38">
        <v>39.0</v>
      </c>
      <c r="S768" s="38"/>
      <c r="T768" s="38"/>
      <c r="U768" s="38"/>
      <c r="V768" s="38" t="s">
        <v>1245</v>
      </c>
      <c r="W768" s="38"/>
      <c r="X768" s="38"/>
      <c r="Y768" s="38"/>
      <c r="Z768" s="38"/>
    </row>
    <row r="769" ht="15.75" customHeight="1">
      <c r="A769" s="38">
        <v>2016.0</v>
      </c>
      <c r="B769" s="38">
        <v>3740.0</v>
      </c>
      <c r="C769" s="38">
        <v>157701.0</v>
      </c>
      <c r="D769" s="38" t="s">
        <v>228</v>
      </c>
      <c r="E769" s="38" t="s">
        <v>228</v>
      </c>
      <c r="F769" s="38">
        <v>7.0</v>
      </c>
      <c r="G769" s="38"/>
      <c r="H769" s="38" t="s">
        <v>926</v>
      </c>
      <c r="I769" s="39">
        <v>42524.0</v>
      </c>
      <c r="J769" s="38" t="s">
        <v>21</v>
      </c>
      <c r="K769" s="38">
        <v>76.0</v>
      </c>
      <c r="L769" s="38">
        <v>4800.0</v>
      </c>
      <c r="M769" s="38" t="s">
        <v>23</v>
      </c>
      <c r="N769" s="38" t="s">
        <v>23</v>
      </c>
      <c r="O769" s="38" t="s">
        <v>814</v>
      </c>
      <c r="P769" s="38">
        <v>34739.0</v>
      </c>
      <c r="Q769" s="38"/>
      <c r="R769" s="38">
        <v>39.0</v>
      </c>
      <c r="S769" s="38"/>
      <c r="T769" s="38"/>
      <c r="U769" s="38"/>
      <c r="V769" s="38" t="s">
        <v>1245</v>
      </c>
      <c r="W769" s="38"/>
      <c r="X769" s="38"/>
      <c r="Y769" s="38"/>
      <c r="Z769" s="38"/>
    </row>
    <row r="770" ht="15.75" customHeight="1">
      <c r="A770" s="38">
        <v>2016.0</v>
      </c>
      <c r="B770" s="38">
        <v>3756.0</v>
      </c>
      <c r="C770" s="38">
        <v>47607.0</v>
      </c>
      <c r="D770" s="38" t="s">
        <v>228</v>
      </c>
      <c r="E770" s="38" t="s">
        <v>228</v>
      </c>
      <c r="F770" s="38">
        <v>7.0</v>
      </c>
      <c r="G770" s="38"/>
      <c r="H770" s="38" t="s">
        <v>937</v>
      </c>
      <c r="I770" s="39">
        <v>42524.0</v>
      </c>
      <c r="J770" s="38" t="s">
        <v>21</v>
      </c>
      <c r="K770" s="38">
        <v>76.0</v>
      </c>
      <c r="L770" s="38">
        <v>4700.0</v>
      </c>
      <c r="M770" s="38" t="s">
        <v>23</v>
      </c>
      <c r="N770" s="38" t="s">
        <v>23</v>
      </c>
      <c r="O770" s="38" t="s">
        <v>814</v>
      </c>
      <c r="P770" s="38">
        <v>34021.0</v>
      </c>
      <c r="Q770" s="38"/>
      <c r="R770" s="38">
        <v>38.0</v>
      </c>
      <c r="S770" s="38"/>
      <c r="T770" s="38"/>
      <c r="U770" s="38"/>
      <c r="V770" s="38" t="s">
        <v>1245</v>
      </c>
      <c r="W770" s="38"/>
      <c r="X770" s="38"/>
      <c r="Y770" s="38"/>
      <c r="Z770" s="38"/>
    </row>
    <row r="771" ht="15.75" customHeight="1">
      <c r="A771" s="38">
        <v>2016.0</v>
      </c>
      <c r="B771" s="38">
        <v>3758.0</v>
      </c>
      <c r="C771" s="38">
        <v>70665.0</v>
      </c>
      <c r="D771" s="38" t="s">
        <v>228</v>
      </c>
      <c r="E771" s="38" t="s">
        <v>228</v>
      </c>
      <c r="F771" s="38">
        <v>7.0</v>
      </c>
      <c r="G771" s="38">
        <v>43.0</v>
      </c>
      <c r="H771" s="38"/>
      <c r="I771" s="39">
        <v>42524.0</v>
      </c>
      <c r="J771" s="38" t="s">
        <v>40</v>
      </c>
      <c r="K771" s="38">
        <v>76.0</v>
      </c>
      <c r="L771" s="38">
        <v>5200.0</v>
      </c>
      <c r="M771" s="38" t="s">
        <v>23</v>
      </c>
      <c r="N771" s="38" t="s">
        <v>23</v>
      </c>
      <c r="O771" s="38" t="s">
        <v>814</v>
      </c>
      <c r="P771" s="38">
        <v>34022.0</v>
      </c>
      <c r="Q771" s="38"/>
      <c r="R771" s="38">
        <v>40.0</v>
      </c>
      <c r="S771" s="38"/>
      <c r="T771" s="38"/>
      <c r="U771" s="38" t="s">
        <v>903</v>
      </c>
      <c r="V771" s="38" t="s">
        <v>1245</v>
      </c>
      <c r="W771" s="38"/>
      <c r="X771" s="38"/>
      <c r="Y771" s="38"/>
      <c r="Z771" s="38"/>
    </row>
    <row r="772" ht="15.75" customHeight="1">
      <c r="A772" s="38">
        <v>2016.0</v>
      </c>
      <c r="B772" s="38">
        <v>3744.0</v>
      </c>
      <c r="C772" s="38">
        <v>83420.0</v>
      </c>
      <c r="D772" s="38" t="s">
        <v>228</v>
      </c>
      <c r="E772" s="38" t="s">
        <v>228</v>
      </c>
      <c r="F772" s="38">
        <v>7.0</v>
      </c>
      <c r="G772" s="38"/>
      <c r="H772" s="38" t="s">
        <v>911</v>
      </c>
      <c r="I772" s="40">
        <v>42524.3125</v>
      </c>
      <c r="J772" s="38" t="s">
        <v>21</v>
      </c>
      <c r="K772" s="38">
        <v>71.0</v>
      </c>
      <c r="L772" s="38">
        <v>3800.0</v>
      </c>
      <c r="M772" s="38" t="s">
        <v>23</v>
      </c>
      <c r="N772" s="38" t="s">
        <v>23</v>
      </c>
      <c r="O772" s="38" t="s">
        <v>814</v>
      </c>
      <c r="P772" s="38">
        <v>33996.0</v>
      </c>
      <c r="Q772" s="38"/>
      <c r="R772" s="38">
        <v>35.0</v>
      </c>
      <c r="S772" s="38"/>
      <c r="T772" s="38"/>
      <c r="U772" s="38"/>
      <c r="V772" s="38" t="s">
        <v>1245</v>
      </c>
      <c r="W772" s="38"/>
      <c r="X772" s="38"/>
      <c r="Y772" s="38"/>
      <c r="Z772" s="38"/>
    </row>
    <row r="773" ht="15.75" customHeight="1">
      <c r="A773" s="38">
        <v>2016.0</v>
      </c>
      <c r="B773" s="38">
        <v>3742.0</v>
      </c>
      <c r="C773" s="38">
        <v>9565.0</v>
      </c>
      <c r="D773" s="38" t="s">
        <v>228</v>
      </c>
      <c r="E773" s="38" t="s">
        <v>228</v>
      </c>
      <c r="F773" s="38">
        <v>7.0</v>
      </c>
      <c r="G773" s="38"/>
      <c r="H773" s="38" t="s">
        <v>911</v>
      </c>
      <c r="I773" s="40">
        <v>42524.333333333336</v>
      </c>
      <c r="J773" s="38" t="s">
        <v>21</v>
      </c>
      <c r="K773" s="38">
        <v>72.0</v>
      </c>
      <c r="L773" s="38">
        <v>4400.0</v>
      </c>
      <c r="M773" s="38" t="s">
        <v>23</v>
      </c>
      <c r="N773" s="38" t="s">
        <v>23</v>
      </c>
      <c r="O773" s="38" t="s">
        <v>814</v>
      </c>
      <c r="P773" s="38">
        <v>33994.0</v>
      </c>
      <c r="Q773" s="38"/>
      <c r="R773" s="38">
        <v>39.0</v>
      </c>
      <c r="S773" s="38"/>
      <c r="T773" s="38"/>
      <c r="U773" s="38"/>
      <c r="V773" s="38" t="s">
        <v>1245</v>
      </c>
      <c r="W773" s="38"/>
      <c r="X773" s="38"/>
      <c r="Y773" s="38"/>
      <c r="Z773" s="38"/>
    </row>
    <row r="774" ht="15.75" customHeight="1">
      <c r="A774" s="38">
        <v>2016.0</v>
      </c>
      <c r="B774" s="38">
        <v>3745.0</v>
      </c>
      <c r="C774" s="38">
        <v>4559.0</v>
      </c>
      <c r="D774" s="38" t="s">
        <v>228</v>
      </c>
      <c r="E774" s="38" t="s">
        <v>228</v>
      </c>
      <c r="F774" s="38">
        <v>7.0</v>
      </c>
      <c r="G774" s="38"/>
      <c r="H774" s="38" t="s">
        <v>947</v>
      </c>
      <c r="I774" s="40">
        <v>42524.354166666664</v>
      </c>
      <c r="J774" s="38" t="s">
        <v>21</v>
      </c>
      <c r="K774" s="38">
        <v>69.0</v>
      </c>
      <c r="L774" s="38">
        <v>3600.0</v>
      </c>
      <c r="M774" s="38" t="s">
        <v>23</v>
      </c>
      <c r="N774" s="38" t="s">
        <v>23</v>
      </c>
      <c r="O774" s="38" t="s">
        <v>814</v>
      </c>
      <c r="P774" s="38">
        <v>33997.0</v>
      </c>
      <c r="Q774" s="38"/>
      <c r="R774" s="38">
        <v>37.0</v>
      </c>
      <c r="S774" s="38"/>
      <c r="T774" s="38"/>
      <c r="U774" s="38"/>
      <c r="V774" s="38" t="s">
        <v>1245</v>
      </c>
      <c r="W774" s="38"/>
      <c r="X774" s="38"/>
      <c r="Y774" s="38"/>
      <c r="Z774" s="38"/>
    </row>
    <row r="775" ht="15.75" customHeight="1">
      <c r="A775" s="38">
        <v>2016.0</v>
      </c>
      <c r="B775" s="38">
        <v>3743.0</v>
      </c>
      <c r="C775" s="38">
        <v>106712.0</v>
      </c>
      <c r="D775" s="38" t="s">
        <v>228</v>
      </c>
      <c r="E775" s="38" t="s">
        <v>228</v>
      </c>
      <c r="F775" s="38">
        <v>7.0</v>
      </c>
      <c r="G775" s="38"/>
      <c r="H775" s="38" t="s">
        <v>914</v>
      </c>
      <c r="I775" s="40">
        <v>42524.375</v>
      </c>
      <c r="J775" s="38" t="s">
        <v>21</v>
      </c>
      <c r="K775" s="38">
        <v>76.0</v>
      </c>
      <c r="L775" s="38">
        <v>4900.0</v>
      </c>
      <c r="M775" s="38" t="s">
        <v>23</v>
      </c>
      <c r="N775" s="38" t="s">
        <v>23</v>
      </c>
      <c r="O775" s="38" t="s">
        <v>814</v>
      </c>
      <c r="P775" s="38">
        <v>33995.0</v>
      </c>
      <c r="Q775" s="38"/>
      <c r="R775" s="38">
        <v>40.0</v>
      </c>
      <c r="S775" s="38"/>
      <c r="T775" s="38"/>
      <c r="U775" s="38"/>
      <c r="V775" s="38" t="s">
        <v>1245</v>
      </c>
      <c r="W775" s="38"/>
      <c r="X775" s="38"/>
      <c r="Y775" s="38"/>
      <c r="Z775" s="38"/>
    </row>
    <row r="776" ht="15.75" customHeight="1">
      <c r="A776" s="38">
        <v>2016.0</v>
      </c>
      <c r="B776" s="38">
        <v>3752.0</v>
      </c>
      <c r="C776" s="38">
        <v>121233.0</v>
      </c>
      <c r="D776" s="38" t="s">
        <v>228</v>
      </c>
      <c r="E776" s="38" t="s">
        <v>228</v>
      </c>
      <c r="F776" s="38">
        <v>7.0</v>
      </c>
      <c r="G776" s="38">
        <v>40.0</v>
      </c>
      <c r="H776" s="38"/>
      <c r="I776" s="40">
        <v>42524.416666666664</v>
      </c>
      <c r="J776" s="38" t="s">
        <v>40</v>
      </c>
      <c r="K776" s="38">
        <v>76.0</v>
      </c>
      <c r="L776" s="38">
        <v>5000.0</v>
      </c>
      <c r="M776" s="38" t="s">
        <v>23</v>
      </c>
      <c r="N776" s="38" t="s">
        <v>23</v>
      </c>
      <c r="O776" s="38" t="s">
        <v>814</v>
      </c>
      <c r="P776" s="38">
        <v>34009.0</v>
      </c>
      <c r="Q776" s="38"/>
      <c r="R776" s="38">
        <v>41.0</v>
      </c>
      <c r="S776" s="38"/>
      <c r="T776" s="38"/>
      <c r="U776" s="38" t="s">
        <v>739</v>
      </c>
      <c r="V776" s="38" t="s">
        <v>1245</v>
      </c>
      <c r="W776" s="38"/>
      <c r="X776" s="38"/>
      <c r="Y776" s="38"/>
      <c r="Z776" s="38"/>
    </row>
    <row r="777" ht="15.75" customHeight="1">
      <c r="A777" s="38">
        <v>2016.0</v>
      </c>
      <c r="B777" s="38">
        <v>3741.0</v>
      </c>
      <c r="C777" s="38">
        <v>40524.0</v>
      </c>
      <c r="D777" s="38" t="s">
        <v>228</v>
      </c>
      <c r="E777" s="38" t="s">
        <v>228</v>
      </c>
      <c r="F777" s="38">
        <v>7.0</v>
      </c>
      <c r="G777" s="38"/>
      <c r="H777" s="38" t="s">
        <v>945</v>
      </c>
      <c r="I777" s="40">
        <v>42524.427083333336</v>
      </c>
      <c r="J777" s="38" t="s">
        <v>21</v>
      </c>
      <c r="K777" s="38">
        <v>76.0</v>
      </c>
      <c r="L777" s="38">
        <v>4500.0</v>
      </c>
      <c r="M777" s="38" t="s">
        <v>23</v>
      </c>
      <c r="N777" s="38" t="s">
        <v>23</v>
      </c>
      <c r="O777" s="38" t="s">
        <v>814</v>
      </c>
      <c r="P777" s="38">
        <v>33993.0</v>
      </c>
      <c r="Q777" s="38"/>
      <c r="R777" s="38">
        <v>38.0</v>
      </c>
      <c r="S777" s="38"/>
      <c r="T777" s="38"/>
      <c r="U777" s="38"/>
      <c r="V777" s="38" t="s">
        <v>1245</v>
      </c>
      <c r="W777" s="38"/>
      <c r="X777" s="38"/>
      <c r="Y777" s="38"/>
      <c r="Z777" s="38"/>
    </row>
    <row r="778" ht="15.75" customHeight="1">
      <c r="A778" s="38">
        <v>2016.0</v>
      </c>
      <c r="B778" s="38">
        <v>3747.0</v>
      </c>
      <c r="C778" s="38">
        <v>34193.0</v>
      </c>
      <c r="D778" s="38" t="s">
        <v>228</v>
      </c>
      <c r="E778" s="38" t="s">
        <v>228</v>
      </c>
      <c r="F778" s="38">
        <v>7.0</v>
      </c>
      <c r="G778" s="38"/>
      <c r="H778" s="38" t="s">
        <v>941</v>
      </c>
      <c r="I778" s="40">
        <v>42524.4375</v>
      </c>
      <c r="J778" s="38" t="s">
        <v>21</v>
      </c>
      <c r="K778" s="38">
        <v>71.0</v>
      </c>
      <c r="L778" s="38">
        <v>3500.0</v>
      </c>
      <c r="M778" s="38" t="s">
        <v>23</v>
      </c>
      <c r="N778" s="38" t="s">
        <v>23</v>
      </c>
      <c r="O778" s="38" t="s">
        <v>814</v>
      </c>
      <c r="P778" s="38">
        <v>34002.0</v>
      </c>
      <c r="Q778" s="38"/>
      <c r="R778" s="38">
        <v>36.0</v>
      </c>
      <c r="S778" s="38"/>
      <c r="T778" s="38"/>
      <c r="U778" s="38"/>
      <c r="V778" s="38" t="s">
        <v>1245</v>
      </c>
      <c r="W778" s="38"/>
      <c r="X778" s="38"/>
      <c r="Y778" s="38"/>
      <c r="Z778" s="38"/>
    </row>
    <row r="779" ht="15.75" customHeight="1">
      <c r="A779" s="38">
        <v>2016.0</v>
      </c>
      <c r="B779" s="38">
        <v>3749.0</v>
      </c>
      <c r="C779" s="38">
        <v>59715.0</v>
      </c>
      <c r="D779" s="38" t="s">
        <v>228</v>
      </c>
      <c r="E779" s="38" t="s">
        <v>228</v>
      </c>
      <c r="F779" s="38">
        <v>7.0</v>
      </c>
      <c r="G779" s="38"/>
      <c r="H779" s="38" t="s">
        <v>947</v>
      </c>
      <c r="I779" s="40">
        <v>42524.458333333336</v>
      </c>
      <c r="J779" s="38" t="s">
        <v>21</v>
      </c>
      <c r="K779" s="38">
        <v>76.0</v>
      </c>
      <c r="L779" s="38">
        <v>4900.0</v>
      </c>
      <c r="M779" s="38" t="s">
        <v>23</v>
      </c>
      <c r="N779" s="38" t="s">
        <v>35</v>
      </c>
      <c r="O779" s="38" t="s">
        <v>814</v>
      </c>
      <c r="P779" s="38">
        <v>34004.0</v>
      </c>
      <c r="Q779" s="38"/>
      <c r="R779" s="38">
        <v>41.0</v>
      </c>
      <c r="S779" s="38"/>
      <c r="T779" s="38"/>
      <c r="U779" s="38"/>
      <c r="V779" s="38" t="s">
        <v>1245</v>
      </c>
      <c r="W779" s="38"/>
      <c r="X779" s="38"/>
      <c r="Y779" s="38"/>
      <c r="Z779" s="38"/>
    </row>
    <row r="780" ht="15.75" customHeight="1">
      <c r="A780" s="38">
        <v>2016.0</v>
      </c>
      <c r="B780" s="38">
        <v>3748.0</v>
      </c>
      <c r="C780" s="38">
        <v>181679.0</v>
      </c>
      <c r="D780" s="38" t="s">
        <v>228</v>
      </c>
      <c r="E780" s="38" t="s">
        <v>228</v>
      </c>
      <c r="F780" s="38">
        <v>7.0</v>
      </c>
      <c r="G780" s="38"/>
      <c r="H780" s="38" t="s">
        <v>1209</v>
      </c>
      <c r="I780" s="40">
        <v>42524.5</v>
      </c>
      <c r="J780" s="38" t="s">
        <v>21</v>
      </c>
      <c r="K780" s="38">
        <v>72.0</v>
      </c>
      <c r="L780" s="38">
        <v>4400.0</v>
      </c>
      <c r="M780" s="38" t="s">
        <v>23</v>
      </c>
      <c r="N780" s="38" t="s">
        <v>23</v>
      </c>
      <c r="O780" s="38" t="s">
        <v>814</v>
      </c>
      <c r="P780" s="38">
        <v>34003.0</v>
      </c>
      <c r="Q780" s="38"/>
      <c r="R780" s="38">
        <v>38.0</v>
      </c>
      <c r="S780" s="38"/>
      <c r="T780" s="38"/>
      <c r="U780" s="38"/>
      <c r="V780" s="38" t="s">
        <v>1245</v>
      </c>
      <c r="W780" s="38"/>
      <c r="X780" s="38"/>
      <c r="Y780" s="38"/>
      <c r="Z780" s="38"/>
    </row>
    <row r="781" ht="15.75" customHeight="1">
      <c r="A781" s="38">
        <v>2016.0</v>
      </c>
      <c r="B781" s="38">
        <v>3746.0</v>
      </c>
      <c r="C781" s="38">
        <v>14115.0</v>
      </c>
      <c r="D781" s="38" t="s">
        <v>228</v>
      </c>
      <c r="E781" s="38" t="s">
        <v>228</v>
      </c>
      <c r="F781" s="38">
        <v>7.0</v>
      </c>
      <c r="G781" s="38"/>
      <c r="H781" s="38" t="s">
        <v>1323</v>
      </c>
      <c r="I781" s="40">
        <v>42524.5</v>
      </c>
      <c r="J781" s="38" t="s">
        <v>21</v>
      </c>
      <c r="K781" s="38">
        <v>76.0</v>
      </c>
      <c r="L781" s="38">
        <v>4800.0</v>
      </c>
      <c r="M781" s="38" t="s">
        <v>23</v>
      </c>
      <c r="N781" s="38" t="s">
        <v>23</v>
      </c>
      <c r="O781" s="38" t="s">
        <v>814</v>
      </c>
      <c r="P781" s="38">
        <v>33999.0</v>
      </c>
      <c r="Q781" s="38"/>
      <c r="R781" s="38">
        <v>41.0</v>
      </c>
      <c r="S781" s="38"/>
      <c r="T781" s="38"/>
      <c r="U781" s="38"/>
      <c r="V781" s="38" t="s">
        <v>1245</v>
      </c>
      <c r="W781" s="38"/>
      <c r="X781" s="38"/>
      <c r="Y781" s="38"/>
      <c r="Z781" s="38"/>
    </row>
    <row r="782" ht="15.75" customHeight="1">
      <c r="A782" s="38">
        <v>2016.0</v>
      </c>
      <c r="B782" s="38">
        <v>3750.0</v>
      </c>
      <c r="C782" s="38">
        <v>157816.0</v>
      </c>
      <c r="D782" s="38" t="s">
        <v>228</v>
      </c>
      <c r="E782" s="38" t="s">
        <v>228</v>
      </c>
      <c r="F782" s="38">
        <v>7.0</v>
      </c>
      <c r="G782" s="38"/>
      <c r="H782" s="38" t="s">
        <v>914</v>
      </c>
      <c r="I782" s="40">
        <v>42524.541666666664</v>
      </c>
      <c r="J782" s="38" t="s">
        <v>21</v>
      </c>
      <c r="K782" s="38">
        <v>76.0</v>
      </c>
      <c r="L782" s="38">
        <v>5000.0</v>
      </c>
      <c r="M782" s="38" t="s">
        <v>23</v>
      </c>
      <c r="N782" s="38" t="s">
        <v>23</v>
      </c>
      <c r="O782" s="38" t="s">
        <v>814</v>
      </c>
      <c r="P782" s="38">
        <v>34008.0</v>
      </c>
      <c r="Q782" s="38"/>
      <c r="R782" s="38">
        <v>42.0</v>
      </c>
      <c r="S782" s="38"/>
      <c r="T782" s="38"/>
      <c r="U782" s="38"/>
      <c r="V782" s="38" t="s">
        <v>1245</v>
      </c>
      <c r="W782" s="38"/>
      <c r="X782" s="38"/>
      <c r="Y782" s="38"/>
      <c r="Z782" s="38"/>
    </row>
    <row r="783" ht="15.75" customHeight="1">
      <c r="A783" s="38">
        <v>2016.0</v>
      </c>
      <c r="B783" s="38">
        <v>3751.0</v>
      </c>
      <c r="C783" s="38">
        <v>136878.0</v>
      </c>
      <c r="D783" s="38" t="s">
        <v>228</v>
      </c>
      <c r="E783" s="38" t="s">
        <v>228</v>
      </c>
      <c r="F783" s="38">
        <v>7.0</v>
      </c>
      <c r="G783" s="38"/>
      <c r="H783" s="38" t="s">
        <v>911</v>
      </c>
      <c r="I783" s="40">
        <v>42524.541666666664</v>
      </c>
      <c r="J783" s="38" t="s">
        <v>21</v>
      </c>
      <c r="K783" s="38">
        <v>78.0</v>
      </c>
      <c r="L783" s="38">
        <v>5000.0</v>
      </c>
      <c r="M783" s="38" t="s">
        <v>23</v>
      </c>
      <c r="N783" s="38" t="s">
        <v>23</v>
      </c>
      <c r="O783" s="38" t="s">
        <v>814</v>
      </c>
      <c r="P783" s="38">
        <v>34006.0</v>
      </c>
      <c r="Q783" s="38"/>
      <c r="R783" s="38">
        <v>41.0</v>
      </c>
      <c r="S783" s="38"/>
      <c r="T783" s="38"/>
      <c r="U783" s="38"/>
      <c r="V783" s="38" t="s">
        <v>1245</v>
      </c>
      <c r="W783" s="38"/>
      <c r="X783" s="38"/>
      <c r="Y783" s="38"/>
      <c r="Z783" s="38"/>
    </row>
    <row r="784" ht="15.75" customHeight="1">
      <c r="A784" s="38">
        <v>2016.0</v>
      </c>
      <c r="B784" s="38">
        <v>3755.0</v>
      </c>
      <c r="C784" s="38">
        <v>114839.0</v>
      </c>
      <c r="D784" s="38" t="s">
        <v>228</v>
      </c>
      <c r="E784" s="38" t="s">
        <v>228</v>
      </c>
      <c r="F784" s="38">
        <v>7.0</v>
      </c>
      <c r="G784" s="38">
        <v>38.0</v>
      </c>
      <c r="H784" s="38"/>
      <c r="I784" s="40">
        <v>42524.604166666664</v>
      </c>
      <c r="J784" s="38" t="s">
        <v>40</v>
      </c>
      <c r="K784" s="38">
        <v>70.0</v>
      </c>
      <c r="L784" s="38">
        <v>3740.0</v>
      </c>
      <c r="M784" s="38" t="s">
        <v>23</v>
      </c>
      <c r="N784" s="38" t="s">
        <v>23</v>
      </c>
      <c r="O784" s="38" t="s">
        <v>814</v>
      </c>
      <c r="P784" s="38">
        <v>34013.0</v>
      </c>
      <c r="Q784" s="38"/>
      <c r="R784" s="38">
        <v>35.0</v>
      </c>
      <c r="S784" s="38"/>
      <c r="T784" s="38"/>
      <c r="U784" s="38" t="s">
        <v>229</v>
      </c>
      <c r="V784" s="38" t="s">
        <v>1245</v>
      </c>
      <c r="W784" s="38"/>
      <c r="X784" s="38"/>
      <c r="Y784" s="38"/>
      <c r="Z784" s="38"/>
    </row>
    <row r="785" ht="15.75" customHeight="1">
      <c r="A785" s="38">
        <v>2016.0</v>
      </c>
      <c r="B785" s="38">
        <v>3760.0</v>
      </c>
      <c r="C785" s="38">
        <v>53435.0</v>
      </c>
      <c r="D785" s="38" t="s">
        <v>228</v>
      </c>
      <c r="E785" s="38" t="s">
        <v>228</v>
      </c>
      <c r="F785" s="38">
        <v>7.0</v>
      </c>
      <c r="G785" s="38"/>
      <c r="H785" s="38" t="s">
        <v>1207</v>
      </c>
      <c r="I785" s="40">
        <v>42525.375</v>
      </c>
      <c r="J785" s="38" t="s">
        <v>21</v>
      </c>
      <c r="K785" s="38">
        <v>73.0</v>
      </c>
      <c r="L785" s="38">
        <v>4660.0</v>
      </c>
      <c r="M785" s="38" t="s">
        <v>23</v>
      </c>
      <c r="N785" s="38" t="s">
        <v>23</v>
      </c>
      <c r="O785" s="38" t="s">
        <v>814</v>
      </c>
      <c r="P785" s="38">
        <v>34031.0</v>
      </c>
      <c r="Q785" s="38"/>
      <c r="R785" s="38">
        <v>39.0</v>
      </c>
      <c r="S785" s="38"/>
      <c r="T785" s="38"/>
      <c r="U785" s="38"/>
      <c r="V785" s="38" t="s">
        <v>1246</v>
      </c>
      <c r="W785" s="38"/>
      <c r="X785" s="38"/>
      <c r="Y785" s="38"/>
      <c r="Z785" s="38"/>
    </row>
    <row r="786" ht="15.75" customHeight="1">
      <c r="A786" s="38">
        <v>2016.0</v>
      </c>
      <c r="B786" s="38">
        <v>3759.0</v>
      </c>
      <c r="C786" s="38">
        <v>5240.0</v>
      </c>
      <c r="D786" s="38" t="s">
        <v>228</v>
      </c>
      <c r="E786" s="38" t="s">
        <v>228</v>
      </c>
      <c r="F786" s="38">
        <v>7.0</v>
      </c>
      <c r="G786" s="38">
        <v>42.0</v>
      </c>
      <c r="H786" s="38"/>
      <c r="I786" s="40">
        <v>42525.385416666664</v>
      </c>
      <c r="J786" s="38" t="s">
        <v>40</v>
      </c>
      <c r="K786" s="38">
        <v>75.0</v>
      </c>
      <c r="L786" s="38">
        <v>4800.0</v>
      </c>
      <c r="M786" s="38" t="s">
        <v>23</v>
      </c>
      <c r="N786" s="38" t="s">
        <v>23</v>
      </c>
      <c r="O786" s="38" t="s">
        <v>814</v>
      </c>
      <c r="P786" s="38">
        <v>34030.0</v>
      </c>
      <c r="Q786" s="38"/>
      <c r="R786" s="38">
        <v>40.0</v>
      </c>
      <c r="S786" s="38"/>
      <c r="T786" s="38"/>
      <c r="U786" s="38" t="s">
        <v>950</v>
      </c>
      <c r="V786" s="38" t="s">
        <v>1246</v>
      </c>
      <c r="W786" s="38"/>
      <c r="X786" s="38"/>
      <c r="Y786" s="38"/>
      <c r="Z786" s="38"/>
    </row>
    <row r="787" ht="15.75" customHeight="1">
      <c r="A787" s="38">
        <v>2016.0</v>
      </c>
      <c r="B787" s="38">
        <v>3761.0</v>
      </c>
      <c r="C787" s="38">
        <v>79821.0</v>
      </c>
      <c r="D787" s="38" t="s">
        <v>228</v>
      </c>
      <c r="E787" s="38" t="s">
        <v>228</v>
      </c>
      <c r="F787" s="38">
        <v>7.0</v>
      </c>
      <c r="G787" s="38"/>
      <c r="H787" s="38" t="s">
        <v>915</v>
      </c>
      <c r="I787" s="40">
        <v>42525.416666666664</v>
      </c>
      <c r="J787" s="38" t="s">
        <v>21</v>
      </c>
      <c r="K787" s="38">
        <v>75.0</v>
      </c>
      <c r="L787" s="38">
        <v>4870.0</v>
      </c>
      <c r="M787" s="38" t="s">
        <v>23</v>
      </c>
      <c r="N787" s="38" t="s">
        <v>23</v>
      </c>
      <c r="O787" s="38" t="s">
        <v>814</v>
      </c>
      <c r="P787" s="38">
        <v>34032.0</v>
      </c>
      <c r="Q787" s="38"/>
      <c r="R787" s="38">
        <v>41.0</v>
      </c>
      <c r="S787" s="38"/>
      <c r="T787" s="38"/>
      <c r="U787" s="38"/>
      <c r="V787" s="38" t="s">
        <v>1246</v>
      </c>
      <c r="W787" s="38"/>
      <c r="X787" s="38"/>
      <c r="Y787" s="38"/>
      <c r="Z787" s="38"/>
    </row>
    <row r="788" ht="15.75" customHeight="1">
      <c r="A788" s="38">
        <v>2016.0</v>
      </c>
      <c r="B788" s="38">
        <v>3762.0</v>
      </c>
      <c r="C788" s="38">
        <v>110373.0</v>
      </c>
      <c r="D788" s="38" t="s">
        <v>228</v>
      </c>
      <c r="E788" s="38" t="s">
        <v>228</v>
      </c>
      <c r="F788" s="38">
        <v>7.0</v>
      </c>
      <c r="G788" s="38"/>
      <c r="H788" s="38" t="s">
        <v>1332</v>
      </c>
      <c r="I788" s="40">
        <v>42525.416666666664</v>
      </c>
      <c r="J788" s="38" t="s">
        <v>21</v>
      </c>
      <c r="K788" s="38">
        <v>76.0</v>
      </c>
      <c r="L788" s="38">
        <v>4170.0</v>
      </c>
      <c r="M788" s="38" t="s">
        <v>23</v>
      </c>
      <c r="N788" s="38" t="s">
        <v>23</v>
      </c>
      <c r="O788" s="38"/>
      <c r="P788" s="38">
        <v>34036.0</v>
      </c>
      <c r="Q788" s="38"/>
      <c r="R788" s="38">
        <v>35.0</v>
      </c>
      <c r="S788" s="38"/>
      <c r="T788" s="38"/>
      <c r="U788" s="38"/>
      <c r="V788" s="38" t="s">
        <v>1246</v>
      </c>
      <c r="W788" s="38"/>
      <c r="X788" s="38"/>
      <c r="Y788" s="38"/>
      <c r="Z788" s="38"/>
    </row>
    <row r="789" ht="15.75" customHeight="1">
      <c r="A789" s="38">
        <v>2016.0</v>
      </c>
      <c r="B789" s="38">
        <v>3773.0</v>
      </c>
      <c r="C789" s="38">
        <v>36575.0</v>
      </c>
      <c r="D789" s="38" t="s">
        <v>228</v>
      </c>
      <c r="E789" s="38" t="s">
        <v>228</v>
      </c>
      <c r="F789" s="38">
        <v>7.0</v>
      </c>
      <c r="G789" s="38">
        <v>39.0</v>
      </c>
      <c r="H789" s="38"/>
      <c r="I789" s="40">
        <v>42525.458333333336</v>
      </c>
      <c r="J789" s="38" t="s">
        <v>40</v>
      </c>
      <c r="K789" s="38">
        <v>79.0</v>
      </c>
      <c r="L789" s="38">
        <v>5510.0</v>
      </c>
      <c r="M789" s="38" t="s">
        <v>23</v>
      </c>
      <c r="N789" s="38" t="s">
        <v>23</v>
      </c>
      <c r="O789" s="38"/>
      <c r="P789" s="38">
        <v>34061.0</v>
      </c>
      <c r="Q789" s="38"/>
      <c r="R789" s="38">
        <v>42.0</v>
      </c>
      <c r="S789" s="38"/>
      <c r="T789" s="38"/>
      <c r="U789" s="38" t="s">
        <v>414</v>
      </c>
      <c r="V789" s="38" t="s">
        <v>1246</v>
      </c>
      <c r="W789" s="38"/>
      <c r="X789" s="38"/>
      <c r="Y789" s="38"/>
      <c r="Z789" s="38"/>
    </row>
    <row r="790" ht="15.75" customHeight="1">
      <c r="A790" s="38">
        <v>2016.0</v>
      </c>
      <c r="B790" s="38">
        <v>3763.0</v>
      </c>
      <c r="C790" s="38">
        <v>137973.0</v>
      </c>
      <c r="D790" s="38" t="s">
        <v>228</v>
      </c>
      <c r="E790" s="38" t="s">
        <v>228</v>
      </c>
      <c r="F790" s="38">
        <v>7.0</v>
      </c>
      <c r="G790" s="38"/>
      <c r="H790" s="38" t="s">
        <v>1322</v>
      </c>
      <c r="I790" s="40">
        <v>42525.479166666664</v>
      </c>
      <c r="J790" s="38" t="s">
        <v>21</v>
      </c>
      <c r="K790" s="38">
        <v>77.0</v>
      </c>
      <c r="L790" s="38">
        <v>5500.0</v>
      </c>
      <c r="M790" s="38" t="s">
        <v>23</v>
      </c>
      <c r="N790" s="38" t="s">
        <v>35</v>
      </c>
      <c r="O790" s="38"/>
      <c r="P790" s="38">
        <v>34037.0</v>
      </c>
      <c r="Q790" s="38" t="s">
        <v>816</v>
      </c>
      <c r="R790" s="38">
        <v>42.0</v>
      </c>
      <c r="S790" s="38"/>
      <c r="T790" s="38"/>
      <c r="U790" s="38"/>
      <c r="V790" s="38" t="s">
        <v>1246</v>
      </c>
      <c r="W790" s="38"/>
      <c r="X790" s="38"/>
      <c r="Y790" s="38"/>
      <c r="Z790" s="38"/>
    </row>
    <row r="791" ht="15.75" customHeight="1">
      <c r="A791" s="38">
        <v>2016.0</v>
      </c>
      <c r="B791" s="38">
        <v>3774.0</v>
      </c>
      <c r="C791" s="38">
        <v>47079.0</v>
      </c>
      <c r="D791" s="38" t="s">
        <v>228</v>
      </c>
      <c r="E791" s="38" t="s">
        <v>228</v>
      </c>
      <c r="F791" s="38">
        <v>7.0</v>
      </c>
      <c r="G791" s="38">
        <v>39.0</v>
      </c>
      <c r="H791" s="38"/>
      <c r="I791" s="40">
        <v>42525.479166666664</v>
      </c>
      <c r="J791" s="38" t="s">
        <v>40</v>
      </c>
      <c r="K791" s="38">
        <v>78.0</v>
      </c>
      <c r="L791" s="38">
        <v>5720.0</v>
      </c>
      <c r="M791" s="38" t="s">
        <v>23</v>
      </c>
      <c r="N791" s="38" t="s">
        <v>23</v>
      </c>
      <c r="O791" s="38"/>
      <c r="P791" s="38">
        <v>34062.0</v>
      </c>
      <c r="Q791" s="38"/>
      <c r="R791" s="38">
        <v>44.0</v>
      </c>
      <c r="S791" s="38"/>
      <c r="T791" s="38"/>
      <c r="U791" s="38" t="s">
        <v>414</v>
      </c>
      <c r="V791" s="38" t="s">
        <v>1246</v>
      </c>
      <c r="W791" s="38"/>
      <c r="X791" s="38"/>
      <c r="Y791" s="38"/>
      <c r="Z791" s="38"/>
    </row>
    <row r="792" ht="15.75" customHeight="1">
      <c r="A792" s="38">
        <v>2016.0</v>
      </c>
      <c r="B792" s="38">
        <v>3769.0</v>
      </c>
      <c r="C792" s="38">
        <v>130183.0</v>
      </c>
      <c r="D792" s="38" t="s">
        <v>228</v>
      </c>
      <c r="E792" s="38" t="s">
        <v>228</v>
      </c>
      <c r="F792" s="38">
        <v>7.0</v>
      </c>
      <c r="G792" s="38">
        <v>40.0</v>
      </c>
      <c r="H792" s="38"/>
      <c r="I792" s="40">
        <v>42525.5</v>
      </c>
      <c r="J792" s="38" t="s">
        <v>40</v>
      </c>
      <c r="K792" s="38">
        <v>75.0</v>
      </c>
      <c r="L792" s="38">
        <v>4540.0</v>
      </c>
      <c r="M792" s="38" t="s">
        <v>23</v>
      </c>
      <c r="N792" s="38" t="s">
        <v>23</v>
      </c>
      <c r="O792" s="38"/>
      <c r="P792" s="38">
        <v>34053.0</v>
      </c>
      <c r="Q792" s="38"/>
      <c r="R792" s="38">
        <v>38.0</v>
      </c>
      <c r="S792" s="38"/>
      <c r="T792" s="38"/>
      <c r="U792" s="38" t="s">
        <v>739</v>
      </c>
      <c r="V792" s="38" t="s">
        <v>1246</v>
      </c>
      <c r="W792" s="38"/>
      <c r="X792" s="38"/>
      <c r="Y792" s="38"/>
      <c r="Z792" s="38"/>
    </row>
    <row r="793" ht="15.75" customHeight="1">
      <c r="A793" s="38">
        <v>2016.0</v>
      </c>
      <c r="B793" s="38">
        <v>3764.0</v>
      </c>
      <c r="C793" s="38">
        <v>14140.0</v>
      </c>
      <c r="D793" s="38" t="s">
        <v>228</v>
      </c>
      <c r="E793" s="38" t="s">
        <v>228</v>
      </c>
      <c r="F793" s="38">
        <v>7.0</v>
      </c>
      <c r="G793" s="38"/>
      <c r="H793" s="38" t="s">
        <v>933</v>
      </c>
      <c r="I793" s="40">
        <v>42525.583333333336</v>
      </c>
      <c r="J793" s="38" t="s">
        <v>21</v>
      </c>
      <c r="K793" s="38">
        <v>71.0</v>
      </c>
      <c r="L793" s="38">
        <v>3900.0</v>
      </c>
      <c r="M793" s="38" t="s">
        <v>23</v>
      </c>
      <c r="N793" s="38" t="s">
        <v>23</v>
      </c>
      <c r="O793" s="38"/>
      <c r="P793" s="38">
        <v>34044.0</v>
      </c>
      <c r="Q793" s="38"/>
      <c r="R793" s="38">
        <v>37.0</v>
      </c>
      <c r="S793" s="38"/>
      <c r="T793" s="38"/>
      <c r="U793" s="38"/>
      <c r="V793" s="38" t="s">
        <v>1246</v>
      </c>
      <c r="W793" s="38"/>
      <c r="X793" s="38"/>
      <c r="Y793" s="38"/>
      <c r="Z793" s="38"/>
    </row>
    <row r="794" ht="15.75" customHeight="1">
      <c r="A794" s="38">
        <v>2016.0</v>
      </c>
      <c r="B794" s="38">
        <v>3766.0</v>
      </c>
      <c r="C794" s="38">
        <v>111296.0</v>
      </c>
      <c r="D794" s="38" t="s">
        <v>228</v>
      </c>
      <c r="E794" s="38" t="s">
        <v>228</v>
      </c>
      <c r="F794" s="38">
        <v>7.0</v>
      </c>
      <c r="G794" s="38"/>
      <c r="H794" s="38" t="s">
        <v>937</v>
      </c>
      <c r="I794" s="40">
        <v>42525.645833333336</v>
      </c>
      <c r="J794" s="38" t="s">
        <v>21</v>
      </c>
      <c r="K794" s="38">
        <v>55.0</v>
      </c>
      <c r="L794" s="38">
        <v>1680.0</v>
      </c>
      <c r="M794" s="38" t="s">
        <v>23</v>
      </c>
      <c r="N794" s="38" t="s">
        <v>35</v>
      </c>
      <c r="O794" s="38"/>
      <c r="P794" s="38">
        <v>34046.0</v>
      </c>
      <c r="Q794" s="38" t="s">
        <v>816</v>
      </c>
      <c r="R794" s="38">
        <v>27.0</v>
      </c>
      <c r="S794" s="38"/>
      <c r="T794" s="38"/>
      <c r="U794" s="38"/>
      <c r="V794" s="38" t="s">
        <v>1246</v>
      </c>
      <c r="W794" s="38"/>
      <c r="X794" s="38"/>
      <c r="Y794" s="38"/>
      <c r="Z794" s="38"/>
    </row>
    <row r="795" ht="15.75" customHeight="1">
      <c r="A795" s="38">
        <v>2016.0</v>
      </c>
      <c r="B795" s="38">
        <v>3765.0</v>
      </c>
      <c r="C795" s="38">
        <v>3303.0</v>
      </c>
      <c r="D795" s="38" t="s">
        <v>228</v>
      </c>
      <c r="E795" s="38" t="s">
        <v>228</v>
      </c>
      <c r="F795" s="38">
        <v>7.0</v>
      </c>
      <c r="G795" s="38">
        <v>42.0</v>
      </c>
      <c r="H795" s="38"/>
      <c r="I795" s="40">
        <v>42525.65277777778</v>
      </c>
      <c r="J795" s="38" t="s">
        <v>40</v>
      </c>
      <c r="K795" s="38">
        <v>75.0</v>
      </c>
      <c r="L795" s="38">
        <v>4610.0</v>
      </c>
      <c r="M795" s="38" t="s">
        <v>23</v>
      </c>
      <c r="N795" s="38" t="s">
        <v>23</v>
      </c>
      <c r="O795" s="38"/>
      <c r="P795" s="38">
        <v>34045.0</v>
      </c>
      <c r="Q795" s="38"/>
      <c r="R795" s="38">
        <v>38.0</v>
      </c>
      <c r="S795" s="38"/>
      <c r="T795" s="38"/>
      <c r="U795" s="38" t="s">
        <v>950</v>
      </c>
      <c r="V795" s="38" t="s">
        <v>1246</v>
      </c>
      <c r="W795" s="38"/>
      <c r="X795" s="38"/>
      <c r="Y795" s="38"/>
      <c r="Z795" s="38"/>
    </row>
    <row r="796" ht="15.75" customHeight="1">
      <c r="A796" s="38">
        <v>2016.0</v>
      </c>
      <c r="B796" s="38">
        <v>3768.0</v>
      </c>
      <c r="C796" s="38">
        <v>158840.0</v>
      </c>
      <c r="D796" s="38" t="s">
        <v>228</v>
      </c>
      <c r="E796" s="38" t="s">
        <v>228</v>
      </c>
      <c r="F796" s="38">
        <v>7.0</v>
      </c>
      <c r="G796" s="38"/>
      <c r="H796" s="38" t="s">
        <v>911</v>
      </c>
      <c r="I796" s="40">
        <v>42525.666666666664</v>
      </c>
      <c r="J796" s="38" t="s">
        <v>21</v>
      </c>
      <c r="K796" s="38">
        <v>75.0</v>
      </c>
      <c r="L796" s="38">
        <v>4077.0</v>
      </c>
      <c r="M796" s="38" t="s">
        <v>23</v>
      </c>
      <c r="N796" s="38" t="s">
        <v>23</v>
      </c>
      <c r="O796" s="38"/>
      <c r="P796" s="38">
        <v>34048.0</v>
      </c>
      <c r="Q796" s="38"/>
      <c r="R796" s="38">
        <v>38.0</v>
      </c>
      <c r="S796" s="38"/>
      <c r="T796" s="38"/>
      <c r="U796" s="38"/>
      <c r="V796" s="38" t="s">
        <v>1246</v>
      </c>
      <c r="W796" s="38"/>
      <c r="X796" s="38"/>
      <c r="Y796" s="38"/>
      <c r="Z796" s="38"/>
    </row>
    <row r="797" ht="15.75" customHeight="1">
      <c r="A797" s="38">
        <v>2016.0</v>
      </c>
      <c r="B797" s="38">
        <v>3767.0</v>
      </c>
      <c r="C797" s="38">
        <v>52025.0</v>
      </c>
      <c r="D797" s="38" t="s">
        <v>228</v>
      </c>
      <c r="E797" s="38" t="s">
        <v>228</v>
      </c>
      <c r="F797" s="38">
        <v>7.0</v>
      </c>
      <c r="G797" s="38"/>
      <c r="H797" s="38" t="s">
        <v>933</v>
      </c>
      <c r="I797" s="40">
        <v>42525.666666666664</v>
      </c>
      <c r="J797" s="38" t="s">
        <v>21</v>
      </c>
      <c r="K797" s="38">
        <v>85.0</v>
      </c>
      <c r="L797" s="38">
        <v>6290.0</v>
      </c>
      <c r="M797" s="38" t="s">
        <v>23</v>
      </c>
      <c r="N797" s="38" t="s">
        <v>23</v>
      </c>
      <c r="O797" s="38"/>
      <c r="P797" s="38">
        <v>34047.0</v>
      </c>
      <c r="Q797" s="38"/>
      <c r="R797" s="38">
        <v>46.0</v>
      </c>
      <c r="S797" s="38"/>
      <c r="T797" s="38"/>
      <c r="U797" s="38"/>
      <c r="V797" s="38" t="s">
        <v>1246</v>
      </c>
      <c r="W797" s="38"/>
      <c r="X797" s="38"/>
      <c r="Y797" s="38"/>
      <c r="Z797" s="38"/>
    </row>
    <row r="798" ht="15.75" customHeight="1">
      <c r="A798" s="38">
        <v>2016.0</v>
      </c>
      <c r="B798" s="38">
        <v>3772.0</v>
      </c>
      <c r="C798" s="38">
        <v>4931.0</v>
      </c>
      <c r="D798" s="38" t="s">
        <v>228</v>
      </c>
      <c r="E798" s="38" t="s">
        <v>228</v>
      </c>
      <c r="F798" s="38">
        <v>7.0</v>
      </c>
      <c r="G798" s="38">
        <v>42.0</v>
      </c>
      <c r="H798" s="38"/>
      <c r="I798" s="40">
        <v>42525.791666666664</v>
      </c>
      <c r="J798" s="38" t="s">
        <v>40</v>
      </c>
      <c r="K798" s="38">
        <v>75.0</v>
      </c>
      <c r="L798" s="38">
        <v>4410.0</v>
      </c>
      <c r="M798" s="38" t="s">
        <v>23</v>
      </c>
      <c r="N798" s="38" t="s">
        <v>23</v>
      </c>
      <c r="O798" s="38"/>
      <c r="P798" s="38">
        <v>34060.0</v>
      </c>
      <c r="Q798" s="38"/>
      <c r="R798" s="38">
        <v>38.0</v>
      </c>
      <c r="S798" s="38"/>
      <c r="T798" s="38"/>
      <c r="U798" s="38" t="s">
        <v>950</v>
      </c>
      <c r="V798" s="38" t="s">
        <v>1246</v>
      </c>
      <c r="W798" s="38"/>
      <c r="X798" s="38"/>
      <c r="Y798" s="38"/>
      <c r="Z798" s="38"/>
    </row>
    <row r="799" ht="15.75" customHeight="1">
      <c r="A799" s="38">
        <v>2016.0</v>
      </c>
      <c r="B799" s="38">
        <v>3771.0</v>
      </c>
      <c r="C799" s="38">
        <v>44555.0</v>
      </c>
      <c r="D799" s="38" t="s">
        <v>228</v>
      </c>
      <c r="E799" s="38" t="s">
        <v>228</v>
      </c>
      <c r="F799" s="38">
        <v>7.0</v>
      </c>
      <c r="G799" s="38"/>
      <c r="H799" s="38" t="s">
        <v>920</v>
      </c>
      <c r="I799" s="40">
        <v>42525.791666666664</v>
      </c>
      <c r="J799" s="38" t="s">
        <v>21</v>
      </c>
      <c r="K799" s="38">
        <v>78.0</v>
      </c>
      <c r="L799" s="38">
        <v>5540.0</v>
      </c>
      <c r="M799" s="38" t="s">
        <v>23</v>
      </c>
      <c r="N799" s="38" t="s">
        <v>23</v>
      </c>
      <c r="O799" s="38"/>
      <c r="P799" s="38">
        <v>34059.0</v>
      </c>
      <c r="Q799" s="38"/>
      <c r="R799" s="38">
        <v>42.0</v>
      </c>
      <c r="S799" s="38"/>
      <c r="T799" s="38"/>
      <c r="U799" s="38"/>
      <c r="V799" s="38" t="s">
        <v>1246</v>
      </c>
      <c r="W799" s="38"/>
      <c r="X799" s="38"/>
      <c r="Y799" s="38"/>
      <c r="Z799" s="38"/>
    </row>
    <row r="800" ht="15.75" customHeight="1">
      <c r="A800" s="38">
        <v>2016.0</v>
      </c>
      <c r="B800" s="38">
        <v>3770.0</v>
      </c>
      <c r="C800" s="38">
        <v>179900.0</v>
      </c>
      <c r="D800" s="38" t="s">
        <v>228</v>
      </c>
      <c r="E800" s="38" t="s">
        <v>228</v>
      </c>
      <c r="F800" s="38">
        <v>7.0</v>
      </c>
      <c r="G800" s="38"/>
      <c r="H800" s="38" t="s">
        <v>1333</v>
      </c>
      <c r="I800" s="40">
        <v>42525.791666666664</v>
      </c>
      <c r="J800" s="38" t="s">
        <v>21</v>
      </c>
      <c r="K800" s="38">
        <v>82.0</v>
      </c>
      <c r="L800" s="38">
        <v>6290.0</v>
      </c>
      <c r="M800" s="38" t="s">
        <v>23</v>
      </c>
      <c r="N800" s="38" t="s">
        <v>23</v>
      </c>
      <c r="O800" s="38"/>
      <c r="P800" s="38">
        <v>34058.0</v>
      </c>
      <c r="Q800" s="38"/>
      <c r="R800" s="38">
        <v>44.0</v>
      </c>
      <c r="S800" s="38"/>
      <c r="T800" s="38"/>
      <c r="U800" s="38"/>
      <c r="V800" s="38" t="s">
        <v>1246</v>
      </c>
      <c r="W800" s="38"/>
      <c r="X800" s="38"/>
      <c r="Y800" s="38"/>
      <c r="Z800" s="38"/>
    </row>
    <row r="801" ht="15.75" customHeight="1">
      <c r="A801" s="38">
        <v>2016.0</v>
      </c>
      <c r="B801" s="38">
        <v>3778.0</v>
      </c>
      <c r="C801" s="38">
        <v>150448.0</v>
      </c>
      <c r="D801" s="38" t="s">
        <v>228</v>
      </c>
      <c r="E801" s="38" t="s">
        <v>228</v>
      </c>
      <c r="F801" s="38">
        <v>7.0</v>
      </c>
      <c r="G801" s="38"/>
      <c r="H801" s="38" t="s">
        <v>1334</v>
      </c>
      <c r="I801" s="40">
        <v>42526.354166666664</v>
      </c>
      <c r="J801" s="38" t="s">
        <v>21</v>
      </c>
      <c r="K801" s="38">
        <v>76.0</v>
      </c>
      <c r="L801" s="38">
        <v>4470.0</v>
      </c>
      <c r="M801" s="38" t="s">
        <v>23</v>
      </c>
      <c r="N801" s="38" t="s">
        <v>23</v>
      </c>
      <c r="O801" s="38" t="s">
        <v>814</v>
      </c>
      <c r="P801" s="38">
        <v>34069.0</v>
      </c>
      <c r="Q801" s="38"/>
      <c r="R801" s="38">
        <v>36.0</v>
      </c>
      <c r="S801" s="38"/>
      <c r="T801" s="38"/>
      <c r="U801" s="38"/>
      <c r="V801" s="38" t="s">
        <v>1249</v>
      </c>
      <c r="W801" s="38"/>
      <c r="X801" s="38"/>
      <c r="Y801" s="38"/>
      <c r="Z801" s="38"/>
    </row>
    <row r="802" ht="15.75" customHeight="1">
      <c r="A802" s="38">
        <v>2016.0</v>
      </c>
      <c r="B802" s="38">
        <v>3777.0</v>
      </c>
      <c r="C802" s="38">
        <v>59110.0</v>
      </c>
      <c r="D802" s="38" t="s">
        <v>228</v>
      </c>
      <c r="E802" s="38" t="s">
        <v>228</v>
      </c>
      <c r="F802" s="38">
        <v>7.0</v>
      </c>
      <c r="G802" s="38"/>
      <c r="H802" s="38" t="s">
        <v>1335</v>
      </c>
      <c r="I802" s="40">
        <v>42526.416666666664</v>
      </c>
      <c r="J802" s="38" t="s">
        <v>21</v>
      </c>
      <c r="K802" s="38">
        <v>56.0</v>
      </c>
      <c r="L802" s="38">
        <v>1920.0</v>
      </c>
      <c r="M802" s="38" t="s">
        <v>23</v>
      </c>
      <c r="N802" s="38" t="s">
        <v>23</v>
      </c>
      <c r="O802" s="38"/>
      <c r="P802" s="38">
        <v>34068.0</v>
      </c>
      <c r="Q802" s="38"/>
      <c r="R802" s="38">
        <v>27.0</v>
      </c>
      <c r="S802" s="38"/>
      <c r="T802" s="38"/>
      <c r="U802" s="38"/>
      <c r="V802" s="38" t="s">
        <v>1249</v>
      </c>
      <c r="W802" s="38"/>
      <c r="X802" s="38"/>
      <c r="Y802" s="38"/>
      <c r="Z802" s="38"/>
    </row>
    <row r="803" ht="15.75" customHeight="1">
      <c r="A803" s="38">
        <v>2016.0</v>
      </c>
      <c r="B803" s="38">
        <v>3781.0</v>
      </c>
      <c r="C803" s="38">
        <v>195653.0</v>
      </c>
      <c r="D803" s="38" t="s">
        <v>228</v>
      </c>
      <c r="E803" s="38" t="s">
        <v>228</v>
      </c>
      <c r="F803" s="38">
        <v>7.0</v>
      </c>
      <c r="G803" s="38">
        <v>39.0</v>
      </c>
      <c r="H803" s="38"/>
      <c r="I803" s="40">
        <v>42526.416666666664</v>
      </c>
      <c r="J803" s="38" t="s">
        <v>40</v>
      </c>
      <c r="K803" s="38">
        <v>70.0</v>
      </c>
      <c r="L803" s="38">
        <v>4150.0</v>
      </c>
      <c r="M803" s="38" t="s">
        <v>23</v>
      </c>
      <c r="N803" s="38" t="s">
        <v>23</v>
      </c>
      <c r="O803" s="38"/>
      <c r="P803" s="38">
        <v>34077.0</v>
      </c>
      <c r="Q803" s="38"/>
      <c r="R803" s="38">
        <v>38.0</v>
      </c>
      <c r="S803" s="38"/>
      <c r="T803" s="38"/>
      <c r="U803" s="38" t="s">
        <v>414</v>
      </c>
      <c r="V803" s="38" t="s">
        <v>1249</v>
      </c>
      <c r="W803" s="38"/>
      <c r="X803" s="38"/>
      <c r="Y803" s="38"/>
      <c r="Z803" s="38"/>
    </row>
    <row r="804" ht="15.75" customHeight="1">
      <c r="A804" s="38">
        <v>2016.0</v>
      </c>
      <c r="B804" s="38">
        <v>3775.0</v>
      </c>
      <c r="C804" s="38">
        <v>56058.0</v>
      </c>
      <c r="D804" s="38" t="s">
        <v>228</v>
      </c>
      <c r="E804" s="38" t="s">
        <v>228</v>
      </c>
      <c r="F804" s="38">
        <v>7.0</v>
      </c>
      <c r="G804" s="38"/>
      <c r="H804" s="38" t="s">
        <v>1336</v>
      </c>
      <c r="I804" s="40">
        <v>42526.416666666664</v>
      </c>
      <c r="J804" s="38" t="s">
        <v>21</v>
      </c>
      <c r="K804" s="38">
        <v>77.0</v>
      </c>
      <c r="L804" s="38">
        <v>5580.0</v>
      </c>
      <c r="M804" s="38" t="s">
        <v>23</v>
      </c>
      <c r="N804" s="38" t="s">
        <v>23</v>
      </c>
      <c r="O804" s="38" t="s">
        <v>814</v>
      </c>
      <c r="P804" s="38">
        <v>34066.0</v>
      </c>
      <c r="Q804" s="38"/>
      <c r="R804" s="38">
        <v>40.0</v>
      </c>
      <c r="S804" s="38"/>
      <c r="T804" s="38"/>
      <c r="U804" s="38"/>
      <c r="V804" s="38" t="s">
        <v>1249</v>
      </c>
      <c r="W804" s="38"/>
      <c r="X804" s="38"/>
      <c r="Y804" s="38"/>
      <c r="Z804" s="38"/>
    </row>
    <row r="805" ht="15.75" customHeight="1">
      <c r="A805" s="38">
        <v>2016.0</v>
      </c>
      <c r="B805" s="38">
        <v>3782.0</v>
      </c>
      <c r="C805" s="38">
        <v>114462.0</v>
      </c>
      <c r="D805" s="38" t="s">
        <v>228</v>
      </c>
      <c r="E805" s="38" t="s">
        <v>228</v>
      </c>
      <c r="F805" s="38">
        <v>7.0</v>
      </c>
      <c r="G805" s="38">
        <v>39.0</v>
      </c>
      <c r="H805" s="38"/>
      <c r="I805" s="40">
        <v>42526.458333333336</v>
      </c>
      <c r="J805" s="38" t="s">
        <v>40</v>
      </c>
      <c r="K805" s="38">
        <v>79.0</v>
      </c>
      <c r="L805" s="38">
        <v>5400.0</v>
      </c>
      <c r="M805" s="38" t="s">
        <v>23</v>
      </c>
      <c r="N805" s="38"/>
      <c r="O805" s="38"/>
      <c r="P805" s="38">
        <v>34079.0</v>
      </c>
      <c r="Q805" s="38"/>
      <c r="R805" s="38">
        <v>41.0</v>
      </c>
      <c r="S805" s="38"/>
      <c r="T805" s="38"/>
      <c r="U805" s="38" t="s">
        <v>414</v>
      </c>
      <c r="V805" s="38" t="s">
        <v>1249</v>
      </c>
      <c r="W805" s="38"/>
      <c r="X805" s="38"/>
      <c r="Y805" s="38"/>
      <c r="Z805" s="38"/>
    </row>
    <row r="806" ht="15.75" customHeight="1">
      <c r="A806" s="38">
        <v>2016.0</v>
      </c>
      <c r="B806" s="38">
        <v>3776.0</v>
      </c>
      <c r="C806" s="38">
        <v>180789.0</v>
      </c>
      <c r="D806" s="38" t="s">
        <v>228</v>
      </c>
      <c r="E806" s="38" t="s">
        <v>228</v>
      </c>
      <c r="F806" s="38">
        <v>7.0</v>
      </c>
      <c r="G806" s="38"/>
      <c r="H806" s="38" t="s">
        <v>1002</v>
      </c>
      <c r="I806" s="40">
        <v>42526.46875</v>
      </c>
      <c r="J806" s="38" t="s">
        <v>21</v>
      </c>
      <c r="K806" s="38">
        <v>70.0</v>
      </c>
      <c r="L806" s="38">
        <v>3680.0</v>
      </c>
      <c r="M806" s="38" t="s">
        <v>23</v>
      </c>
      <c r="N806" s="38" t="s">
        <v>23</v>
      </c>
      <c r="O806" s="38" t="s">
        <v>814</v>
      </c>
      <c r="P806" s="38">
        <v>34067.0</v>
      </c>
      <c r="Q806" s="38"/>
      <c r="R806" s="38">
        <v>34.0</v>
      </c>
      <c r="S806" s="38"/>
      <c r="T806" s="38"/>
      <c r="U806" s="38"/>
      <c r="V806" s="38" t="s">
        <v>1249</v>
      </c>
      <c r="W806" s="38"/>
      <c r="X806" s="38"/>
      <c r="Y806" s="38"/>
      <c r="Z806" s="38"/>
    </row>
    <row r="807" ht="15.75" customHeight="1">
      <c r="A807" s="38">
        <v>2016.0</v>
      </c>
      <c r="B807" s="38">
        <v>3783.0</v>
      </c>
      <c r="C807" s="38">
        <v>201438.0</v>
      </c>
      <c r="D807" s="38" t="s">
        <v>228</v>
      </c>
      <c r="E807" s="38" t="s">
        <v>228</v>
      </c>
      <c r="F807" s="38">
        <v>7.0</v>
      </c>
      <c r="G807" s="38">
        <v>39.0</v>
      </c>
      <c r="H807" s="38"/>
      <c r="I807" s="40">
        <v>42526.520833333336</v>
      </c>
      <c r="J807" s="38" t="s">
        <v>40</v>
      </c>
      <c r="K807" s="38">
        <v>76.0</v>
      </c>
      <c r="L807" s="38">
        <v>4850.0</v>
      </c>
      <c r="M807" s="38" t="s">
        <v>23</v>
      </c>
      <c r="N807" s="38"/>
      <c r="O807" s="38"/>
      <c r="P807" s="38">
        <v>34080.0</v>
      </c>
      <c r="Q807" s="38"/>
      <c r="R807" s="38">
        <v>39.0</v>
      </c>
      <c r="S807" s="38"/>
      <c r="T807" s="38"/>
      <c r="U807" s="38" t="s">
        <v>414</v>
      </c>
      <c r="V807" s="38" t="s">
        <v>1249</v>
      </c>
      <c r="W807" s="38"/>
      <c r="X807" s="38"/>
      <c r="Y807" s="38"/>
      <c r="Z807" s="38"/>
    </row>
    <row r="808" ht="15.75" customHeight="1">
      <c r="A808" s="38">
        <v>2016.0</v>
      </c>
      <c r="B808" s="38">
        <v>3780.0</v>
      </c>
      <c r="C808" s="38">
        <v>14140.0</v>
      </c>
      <c r="D808" s="38" t="s">
        <v>228</v>
      </c>
      <c r="E808" s="38" t="s">
        <v>228</v>
      </c>
      <c r="F808" s="38">
        <v>7.0</v>
      </c>
      <c r="G808" s="38"/>
      <c r="H808" s="38" t="s">
        <v>1206</v>
      </c>
      <c r="I808" s="40">
        <v>42526.541666666664</v>
      </c>
      <c r="J808" s="38" t="s">
        <v>21</v>
      </c>
      <c r="K808" s="38">
        <v>74.0</v>
      </c>
      <c r="L808" s="38">
        <v>4320.0</v>
      </c>
      <c r="M808" s="38" t="s">
        <v>23</v>
      </c>
      <c r="N808" s="38" t="s">
        <v>23</v>
      </c>
      <c r="O808" s="38" t="s">
        <v>814</v>
      </c>
      <c r="P808" s="38">
        <v>34076.0</v>
      </c>
      <c r="Q808" s="38"/>
      <c r="R808" s="38">
        <v>36.0</v>
      </c>
      <c r="S808" s="38"/>
      <c r="T808" s="38"/>
      <c r="U808" s="38"/>
      <c r="V808" s="38" t="s">
        <v>1249</v>
      </c>
      <c r="W808" s="38"/>
      <c r="X808" s="38"/>
      <c r="Y808" s="38"/>
      <c r="Z808" s="38"/>
    </row>
    <row r="809" ht="15.75" customHeight="1">
      <c r="A809" s="38">
        <v>2016.0</v>
      </c>
      <c r="B809" s="38">
        <v>3779.0</v>
      </c>
      <c r="C809" s="38">
        <v>157816.0</v>
      </c>
      <c r="D809" s="38" t="s">
        <v>228</v>
      </c>
      <c r="E809" s="38" t="s">
        <v>228</v>
      </c>
      <c r="F809" s="38">
        <v>7.0</v>
      </c>
      <c r="G809" s="38"/>
      <c r="H809" s="38" t="s">
        <v>920</v>
      </c>
      <c r="I809" s="40">
        <v>42526.5625</v>
      </c>
      <c r="J809" s="38" t="s">
        <v>21</v>
      </c>
      <c r="K809" s="38">
        <v>79.0</v>
      </c>
      <c r="L809" s="38">
        <v>5340.0</v>
      </c>
      <c r="M809" s="38" t="s">
        <v>23</v>
      </c>
      <c r="N809" s="38" t="s">
        <v>23</v>
      </c>
      <c r="O809" s="38"/>
      <c r="P809" s="38">
        <v>34070.0</v>
      </c>
      <c r="Q809" s="38"/>
      <c r="R809" s="38">
        <v>39.0</v>
      </c>
      <c r="S809" s="38"/>
      <c r="T809" s="38"/>
      <c r="U809" s="38"/>
      <c r="V809" s="38" t="s">
        <v>1249</v>
      </c>
      <c r="W809" s="38"/>
      <c r="X809" s="38"/>
      <c r="Y809" s="38"/>
      <c r="Z809" s="38"/>
    </row>
    <row r="810" ht="15.75" customHeight="1">
      <c r="A810" s="38">
        <v>2016.0</v>
      </c>
      <c r="B810" s="38">
        <v>3785.0</v>
      </c>
      <c r="C810" s="38">
        <v>137973.0</v>
      </c>
      <c r="D810" s="38" t="s">
        <v>228</v>
      </c>
      <c r="E810" s="38" t="s">
        <v>228</v>
      </c>
      <c r="F810" s="38">
        <v>7.0</v>
      </c>
      <c r="G810" s="38"/>
      <c r="H810" s="38" t="s">
        <v>913</v>
      </c>
      <c r="I810" s="40">
        <v>42526.625</v>
      </c>
      <c r="J810" s="38" t="s">
        <v>21</v>
      </c>
      <c r="K810" s="38">
        <v>74.0</v>
      </c>
      <c r="L810" s="38">
        <v>4700.0</v>
      </c>
      <c r="M810" s="38" t="s">
        <v>23</v>
      </c>
      <c r="N810" s="38"/>
      <c r="O810" s="38"/>
      <c r="P810" s="38">
        <v>34086.0</v>
      </c>
      <c r="Q810" s="38" t="s">
        <v>816</v>
      </c>
      <c r="R810" s="38">
        <v>39.0</v>
      </c>
      <c r="S810" s="38"/>
      <c r="T810" s="38"/>
      <c r="U810" s="38"/>
      <c r="V810" s="38" t="s">
        <v>1249</v>
      </c>
      <c r="W810" s="38"/>
      <c r="X810" s="38"/>
      <c r="Y810" s="38"/>
      <c r="Z810" s="38"/>
    </row>
    <row r="811" ht="15.75" customHeight="1">
      <c r="A811" s="38">
        <v>2016.0</v>
      </c>
      <c r="B811" s="38">
        <v>3786.0</v>
      </c>
      <c r="C811" s="38">
        <v>25863.0</v>
      </c>
      <c r="D811" s="38" t="s">
        <v>228</v>
      </c>
      <c r="E811" s="38" t="s">
        <v>228</v>
      </c>
      <c r="F811" s="38">
        <v>7.0</v>
      </c>
      <c r="G811" s="38"/>
      <c r="H811" s="38" t="s">
        <v>914</v>
      </c>
      <c r="I811" s="40">
        <v>42526.75</v>
      </c>
      <c r="J811" s="38" t="s">
        <v>21</v>
      </c>
      <c r="K811" s="38">
        <v>75.0</v>
      </c>
      <c r="L811" s="38">
        <v>4460.0</v>
      </c>
      <c r="M811" s="38" t="s">
        <v>23</v>
      </c>
      <c r="N811" s="38"/>
      <c r="O811" s="38"/>
      <c r="P811" s="38">
        <v>34087.0</v>
      </c>
      <c r="Q811" s="38"/>
      <c r="R811" s="38">
        <v>38.0</v>
      </c>
      <c r="S811" s="38"/>
      <c r="T811" s="38"/>
      <c r="U811" s="38"/>
      <c r="V811" s="38" t="s">
        <v>1249</v>
      </c>
      <c r="W811" s="38"/>
      <c r="X811" s="38"/>
      <c r="Y811" s="38"/>
      <c r="Z811" s="38"/>
    </row>
    <row r="812" ht="15.75" customHeight="1">
      <c r="A812" s="38">
        <v>2016.0</v>
      </c>
      <c r="B812" s="38">
        <v>3787.0</v>
      </c>
      <c r="C812" s="38">
        <v>210911.0</v>
      </c>
      <c r="D812" s="38" t="s">
        <v>228</v>
      </c>
      <c r="E812" s="38" t="s">
        <v>228</v>
      </c>
      <c r="F812" s="38">
        <v>7.0</v>
      </c>
      <c r="G812" s="38"/>
      <c r="H812" s="38" t="s">
        <v>911</v>
      </c>
      <c r="I812" s="40">
        <v>42526.760416666664</v>
      </c>
      <c r="J812" s="38" t="s">
        <v>21</v>
      </c>
      <c r="K812" s="38">
        <v>75.0</v>
      </c>
      <c r="L812" s="38">
        <v>4450.0</v>
      </c>
      <c r="M812" s="38" t="s">
        <v>23</v>
      </c>
      <c r="N812" s="38"/>
      <c r="O812" s="38"/>
      <c r="P812" s="38">
        <v>34088.0</v>
      </c>
      <c r="Q812" s="38"/>
      <c r="R812" s="38">
        <v>38.0</v>
      </c>
      <c r="S812" s="38"/>
      <c r="T812" s="38"/>
      <c r="U812" s="38"/>
      <c r="V812" s="38" t="s">
        <v>1249</v>
      </c>
      <c r="W812" s="38"/>
      <c r="X812" s="38"/>
      <c r="Y812" s="38"/>
      <c r="Z812" s="38"/>
    </row>
    <row r="813" ht="15.75" customHeight="1">
      <c r="A813" s="38">
        <v>2016.0</v>
      </c>
      <c r="B813" s="38">
        <v>3784.0</v>
      </c>
      <c r="C813" s="38">
        <v>126801.0</v>
      </c>
      <c r="D813" s="38" t="s">
        <v>228</v>
      </c>
      <c r="E813" s="38" t="s">
        <v>228</v>
      </c>
      <c r="F813" s="38">
        <v>7.0</v>
      </c>
      <c r="G813" s="38">
        <v>43.0</v>
      </c>
      <c r="H813" s="38"/>
      <c r="I813" s="40">
        <v>42526.770833333336</v>
      </c>
      <c r="J813" s="38" t="s">
        <v>40</v>
      </c>
      <c r="K813" s="38">
        <v>70.0</v>
      </c>
      <c r="L813" s="38">
        <v>3400.0</v>
      </c>
      <c r="M813" s="38" t="s">
        <v>23</v>
      </c>
      <c r="N813" s="38"/>
      <c r="O813" s="38"/>
      <c r="P813" s="38">
        <v>34083.0</v>
      </c>
      <c r="Q813" s="38"/>
      <c r="R813" s="38">
        <v>34.0</v>
      </c>
      <c r="S813" s="38"/>
      <c r="T813" s="38"/>
      <c r="U813" s="38" t="s">
        <v>903</v>
      </c>
      <c r="V813" s="38" t="s">
        <v>1249</v>
      </c>
      <c r="W813" s="38"/>
      <c r="X813" s="38"/>
      <c r="Y813" s="38"/>
      <c r="Z813" s="38"/>
    </row>
    <row r="814" ht="15.75" customHeight="1">
      <c r="A814" s="38">
        <v>2016.0</v>
      </c>
      <c r="B814" s="38">
        <v>3788.0</v>
      </c>
      <c r="C814" s="38">
        <v>207707.0</v>
      </c>
      <c r="D814" s="38" t="s">
        <v>228</v>
      </c>
      <c r="E814" s="38" t="s">
        <v>228</v>
      </c>
      <c r="F814" s="38">
        <v>7.0</v>
      </c>
      <c r="G814" s="38">
        <v>40.0</v>
      </c>
      <c r="H814" s="38"/>
      <c r="I814" s="40">
        <v>42526.791666666664</v>
      </c>
      <c r="J814" s="38" t="s">
        <v>40</v>
      </c>
      <c r="K814" s="38">
        <v>70.0</v>
      </c>
      <c r="L814" s="38">
        <v>3600.0</v>
      </c>
      <c r="M814" s="38" t="s">
        <v>23</v>
      </c>
      <c r="N814" s="38"/>
      <c r="O814" s="38"/>
      <c r="P814" s="38">
        <v>34089.0</v>
      </c>
      <c r="Q814" s="38"/>
      <c r="R814" s="38">
        <v>36.0</v>
      </c>
      <c r="S814" s="38"/>
      <c r="T814" s="38"/>
      <c r="U814" s="38" t="s">
        <v>739</v>
      </c>
      <c r="V814" s="38" t="s">
        <v>1249</v>
      </c>
      <c r="W814" s="38"/>
      <c r="X814" s="38"/>
      <c r="Y814" s="38"/>
      <c r="Z814" s="38"/>
    </row>
    <row r="815" ht="15.75" customHeight="1">
      <c r="A815" s="38">
        <v>2016.0</v>
      </c>
      <c r="B815" s="38">
        <v>3793.0</v>
      </c>
      <c r="C815" s="38">
        <v>158686.0</v>
      </c>
      <c r="D815" s="38" t="s">
        <v>228</v>
      </c>
      <c r="E815" s="38" t="s">
        <v>228</v>
      </c>
      <c r="F815" s="38">
        <v>7.0</v>
      </c>
      <c r="G815" s="38">
        <v>96.0</v>
      </c>
      <c r="H815" s="38"/>
      <c r="I815" s="39">
        <v>42528.0</v>
      </c>
      <c r="J815" s="38" t="s">
        <v>40</v>
      </c>
      <c r="K815" s="38">
        <v>75.0</v>
      </c>
      <c r="L815" s="38">
        <v>4670.0</v>
      </c>
      <c r="M815" s="38" t="s">
        <v>23</v>
      </c>
      <c r="N815" s="38"/>
      <c r="O815" s="38"/>
      <c r="P815" s="38">
        <v>34100.0</v>
      </c>
      <c r="Q815" s="38"/>
      <c r="R815" s="38">
        <v>36.0</v>
      </c>
      <c r="S815" s="38"/>
      <c r="T815" s="38"/>
      <c r="U815" s="38" t="s">
        <v>1337</v>
      </c>
      <c r="V815" s="38" t="s">
        <v>1252</v>
      </c>
      <c r="W815" s="38"/>
      <c r="X815" s="38"/>
      <c r="Y815" s="38"/>
      <c r="Z815" s="38"/>
    </row>
    <row r="816" ht="15.75" customHeight="1">
      <c r="A816" s="38">
        <v>2016.0</v>
      </c>
      <c r="B816" s="38">
        <v>3806.0</v>
      </c>
      <c r="C816" s="38">
        <v>213471.0</v>
      </c>
      <c r="D816" s="38" t="s">
        <v>228</v>
      </c>
      <c r="E816" s="38" t="s">
        <v>228</v>
      </c>
      <c r="F816" s="38">
        <v>7.0</v>
      </c>
      <c r="G816" s="38">
        <v>43.0</v>
      </c>
      <c r="H816" s="38"/>
      <c r="I816" s="39">
        <v>42528.0</v>
      </c>
      <c r="J816" s="38" t="s">
        <v>40</v>
      </c>
      <c r="K816" s="38">
        <v>76.0</v>
      </c>
      <c r="L816" s="38">
        <v>4600.0</v>
      </c>
      <c r="M816" s="38" t="s">
        <v>23</v>
      </c>
      <c r="N816" s="38" t="s">
        <v>23</v>
      </c>
      <c r="O816" s="38" t="s">
        <v>814</v>
      </c>
      <c r="P816" s="38">
        <v>34123.0</v>
      </c>
      <c r="Q816" s="38"/>
      <c r="R816" s="38">
        <v>35.0</v>
      </c>
      <c r="S816" s="38"/>
      <c r="T816" s="38"/>
      <c r="U816" s="38" t="s">
        <v>903</v>
      </c>
      <c r="V816" s="38" t="s">
        <v>1252</v>
      </c>
      <c r="W816" s="38"/>
      <c r="X816" s="38"/>
      <c r="Y816" s="38"/>
      <c r="Z816" s="38"/>
    </row>
    <row r="817" ht="15.75" customHeight="1">
      <c r="A817" s="38">
        <v>2016.0</v>
      </c>
      <c r="B817" s="38">
        <v>3790.0</v>
      </c>
      <c r="C817" s="38">
        <v>26843.0</v>
      </c>
      <c r="D817" s="38" t="s">
        <v>228</v>
      </c>
      <c r="E817" s="38" t="s">
        <v>228</v>
      </c>
      <c r="F817" s="38">
        <v>7.0</v>
      </c>
      <c r="G817" s="38">
        <v>37.0</v>
      </c>
      <c r="H817" s="38"/>
      <c r="I817" s="39">
        <v>42528.0</v>
      </c>
      <c r="J817" s="38" t="s">
        <v>40</v>
      </c>
      <c r="K817" s="38">
        <v>79.0</v>
      </c>
      <c r="L817" s="38">
        <v>5280.0</v>
      </c>
      <c r="M817" s="38" t="s">
        <v>23</v>
      </c>
      <c r="N817" s="38"/>
      <c r="O817" s="38"/>
      <c r="P817" s="38">
        <v>34097.0</v>
      </c>
      <c r="Q817" s="38"/>
      <c r="R817" s="38">
        <v>41.0</v>
      </c>
      <c r="S817" s="38"/>
      <c r="T817" s="38"/>
      <c r="U817" s="38" t="s">
        <v>716</v>
      </c>
      <c r="V817" s="38" t="s">
        <v>1252</v>
      </c>
      <c r="W817" s="38"/>
      <c r="X817" s="38"/>
      <c r="Y817" s="38"/>
      <c r="Z817" s="38"/>
    </row>
    <row r="818" ht="15.75" customHeight="1">
      <c r="A818" s="38">
        <v>2016.0</v>
      </c>
      <c r="B818" s="38">
        <v>3805.0</v>
      </c>
      <c r="C818" s="38">
        <v>37645.0</v>
      </c>
      <c r="D818" s="38" t="s">
        <v>228</v>
      </c>
      <c r="E818" s="38" t="s">
        <v>228</v>
      </c>
      <c r="F818" s="38">
        <v>7.0</v>
      </c>
      <c r="G818" s="38">
        <v>40.0</v>
      </c>
      <c r="H818" s="38"/>
      <c r="I818" s="39">
        <v>42528.0</v>
      </c>
      <c r="J818" s="38" t="s">
        <v>40</v>
      </c>
      <c r="K818" s="38">
        <v>79.0</v>
      </c>
      <c r="L818" s="38">
        <v>5690.0</v>
      </c>
      <c r="M818" s="38" t="s">
        <v>23</v>
      </c>
      <c r="N818" s="38" t="s">
        <v>23</v>
      </c>
      <c r="O818" s="38" t="s">
        <v>814</v>
      </c>
      <c r="P818" s="38">
        <v>34121.0</v>
      </c>
      <c r="Q818" s="38"/>
      <c r="R818" s="38">
        <v>40.0</v>
      </c>
      <c r="S818" s="38"/>
      <c r="T818" s="38"/>
      <c r="U818" s="38" t="s">
        <v>739</v>
      </c>
      <c r="V818" s="38" t="s">
        <v>1252</v>
      </c>
      <c r="W818" s="38"/>
      <c r="X818" s="38"/>
      <c r="Y818" s="38"/>
      <c r="Z818" s="38"/>
    </row>
    <row r="819" ht="15.75" customHeight="1">
      <c r="A819" s="38">
        <v>2016.0</v>
      </c>
      <c r="B819" s="38">
        <v>3789.0</v>
      </c>
      <c r="C819" s="38">
        <v>180853.0</v>
      </c>
      <c r="D819" s="38" t="s">
        <v>228</v>
      </c>
      <c r="E819" s="38" t="s">
        <v>228</v>
      </c>
      <c r="F819" s="38">
        <v>7.0</v>
      </c>
      <c r="G819" s="38">
        <v>37.0</v>
      </c>
      <c r="H819" s="38"/>
      <c r="I819" s="40">
        <v>42528.322916666664</v>
      </c>
      <c r="J819" s="38" t="s">
        <v>40</v>
      </c>
      <c r="K819" s="38">
        <v>74.0</v>
      </c>
      <c r="L819" s="38">
        <v>4700.0</v>
      </c>
      <c r="M819" s="38" t="s">
        <v>23</v>
      </c>
      <c r="N819" s="38"/>
      <c r="O819" s="38"/>
      <c r="P819" s="38">
        <v>34096.0</v>
      </c>
      <c r="Q819" s="38"/>
      <c r="R819" s="38">
        <v>40.0</v>
      </c>
      <c r="S819" s="38"/>
      <c r="T819" s="38"/>
      <c r="U819" s="38" t="s">
        <v>716</v>
      </c>
      <c r="V819" s="38" t="s">
        <v>1252</v>
      </c>
      <c r="W819" s="38"/>
      <c r="X819" s="38"/>
      <c r="Y819" s="38"/>
      <c r="Z819" s="38"/>
    </row>
    <row r="820" ht="15.75" customHeight="1">
      <c r="A820" s="38">
        <v>2016.0</v>
      </c>
      <c r="B820" s="38">
        <v>3797.0</v>
      </c>
      <c r="C820" s="38">
        <v>176805.0</v>
      </c>
      <c r="D820" s="38" t="s">
        <v>228</v>
      </c>
      <c r="E820" s="38" t="s">
        <v>228</v>
      </c>
      <c r="F820" s="38">
        <v>7.0</v>
      </c>
      <c r="G820" s="38">
        <v>90.0</v>
      </c>
      <c r="H820" s="38"/>
      <c r="I820" s="40">
        <v>42528.333333333336</v>
      </c>
      <c r="J820" s="38" t="s">
        <v>40</v>
      </c>
      <c r="K820" s="38">
        <v>77.0</v>
      </c>
      <c r="L820" s="38">
        <v>5000.0</v>
      </c>
      <c r="M820" s="38" t="s">
        <v>23</v>
      </c>
      <c r="N820" s="38" t="s">
        <v>23</v>
      </c>
      <c r="O820" s="38"/>
      <c r="P820" s="38">
        <v>34107.0</v>
      </c>
      <c r="Q820" s="38"/>
      <c r="R820" s="38">
        <v>38.0</v>
      </c>
      <c r="S820" s="38"/>
      <c r="T820" s="38"/>
      <c r="U820" s="38" t="s">
        <v>911</v>
      </c>
      <c r="V820" s="38" t="s">
        <v>1252</v>
      </c>
      <c r="W820" s="38"/>
      <c r="X820" s="38"/>
      <c r="Y820" s="38"/>
      <c r="Z820" s="38"/>
    </row>
    <row r="821" ht="15.75" customHeight="1">
      <c r="A821" s="38">
        <v>2016.0</v>
      </c>
      <c r="B821" s="38">
        <v>3798.0</v>
      </c>
      <c r="C821" s="38">
        <v>5723.0</v>
      </c>
      <c r="D821" s="38" t="s">
        <v>228</v>
      </c>
      <c r="E821" s="38" t="s">
        <v>228</v>
      </c>
      <c r="F821" s="38">
        <v>7.0</v>
      </c>
      <c r="G821" s="38">
        <v>39.0</v>
      </c>
      <c r="H821" s="38"/>
      <c r="I821" s="40">
        <v>42528.375</v>
      </c>
      <c r="J821" s="38" t="s">
        <v>40</v>
      </c>
      <c r="K821" s="38">
        <v>80.0</v>
      </c>
      <c r="L821" s="38">
        <v>6100.0</v>
      </c>
      <c r="M821" s="38" t="s">
        <v>23</v>
      </c>
      <c r="N821" s="38" t="s">
        <v>23</v>
      </c>
      <c r="O821" s="38" t="s">
        <v>814</v>
      </c>
      <c r="P821" s="38">
        <v>34108.0</v>
      </c>
      <c r="Q821" s="38"/>
      <c r="R821" s="38">
        <v>42.0</v>
      </c>
      <c r="S821" s="38"/>
      <c r="T821" s="38"/>
      <c r="U821" s="38" t="s">
        <v>414</v>
      </c>
      <c r="V821" s="38" t="s">
        <v>1252</v>
      </c>
      <c r="W821" s="38"/>
      <c r="X821" s="38"/>
      <c r="Y821" s="38"/>
      <c r="Z821" s="38"/>
    </row>
    <row r="822" ht="15.75" customHeight="1">
      <c r="A822" s="38">
        <v>2016.0</v>
      </c>
      <c r="B822" s="38">
        <v>3791.0</v>
      </c>
      <c r="C822" s="38">
        <v>135491.0</v>
      </c>
      <c r="D822" s="38" t="s">
        <v>228</v>
      </c>
      <c r="E822" s="38" t="s">
        <v>228</v>
      </c>
      <c r="F822" s="38">
        <v>7.0</v>
      </c>
      <c r="G822" s="38">
        <v>37.0</v>
      </c>
      <c r="H822" s="38"/>
      <c r="I822" s="40">
        <v>42528.395833333336</v>
      </c>
      <c r="J822" s="38" t="s">
        <v>40</v>
      </c>
      <c r="K822" s="38">
        <v>70.0</v>
      </c>
      <c r="L822" s="38">
        <v>4170.0</v>
      </c>
      <c r="M822" s="38" t="s">
        <v>23</v>
      </c>
      <c r="N822" s="38"/>
      <c r="O822" s="38"/>
      <c r="P822" s="38">
        <v>34098.0</v>
      </c>
      <c r="Q822" s="38"/>
      <c r="R822" s="38">
        <v>38.0</v>
      </c>
      <c r="S822" s="38"/>
      <c r="T822" s="38"/>
      <c r="U822" s="38" t="s">
        <v>716</v>
      </c>
      <c r="V822" s="38" t="s">
        <v>1252</v>
      </c>
      <c r="W822" s="38"/>
      <c r="X822" s="38"/>
      <c r="Y822" s="38"/>
      <c r="Z822" s="38"/>
    </row>
    <row r="823" ht="15.75" customHeight="1">
      <c r="A823" s="38">
        <v>2016.0</v>
      </c>
      <c r="B823" s="38">
        <v>3792.0</v>
      </c>
      <c r="C823" s="38">
        <v>9268.0</v>
      </c>
      <c r="D823" s="38" t="s">
        <v>228</v>
      </c>
      <c r="E823" s="38" t="s">
        <v>228</v>
      </c>
      <c r="F823" s="38">
        <v>7.0</v>
      </c>
      <c r="G823" s="38">
        <v>36.0</v>
      </c>
      <c r="H823" s="38"/>
      <c r="I823" s="40">
        <v>42528.395833333336</v>
      </c>
      <c r="J823" s="38" t="s">
        <v>40</v>
      </c>
      <c r="K823" s="38">
        <v>80.0</v>
      </c>
      <c r="L823" s="38">
        <v>5380.0</v>
      </c>
      <c r="M823" s="38" t="s">
        <v>23</v>
      </c>
      <c r="N823" s="38"/>
      <c r="O823" s="38"/>
      <c r="P823" s="38">
        <v>34099.0</v>
      </c>
      <c r="Q823" s="38"/>
      <c r="R823" s="38">
        <v>41.0</v>
      </c>
      <c r="S823" s="38"/>
      <c r="T823" s="38"/>
      <c r="U823" s="38" t="s">
        <v>692</v>
      </c>
      <c r="V823" s="38" t="s">
        <v>1252</v>
      </c>
      <c r="W823" s="38"/>
      <c r="X823" s="38"/>
      <c r="Y823" s="38"/>
      <c r="Z823" s="38"/>
    </row>
    <row r="824" ht="15.75" customHeight="1">
      <c r="A824" s="38">
        <v>2016.0</v>
      </c>
      <c r="B824" s="38">
        <v>3802.0</v>
      </c>
      <c r="C824" s="38">
        <v>48602.0</v>
      </c>
      <c r="D824" s="38" t="s">
        <v>228</v>
      </c>
      <c r="E824" s="38" t="s">
        <v>228</v>
      </c>
      <c r="F824" s="38">
        <v>7.0</v>
      </c>
      <c r="G824" s="38">
        <v>81.0</v>
      </c>
      <c r="H824" s="38"/>
      <c r="I824" s="40">
        <v>42528.5</v>
      </c>
      <c r="J824" s="38" t="s">
        <v>40</v>
      </c>
      <c r="K824" s="38">
        <v>74.0</v>
      </c>
      <c r="L824" s="38">
        <v>4500.0</v>
      </c>
      <c r="M824" s="38" t="s">
        <v>23</v>
      </c>
      <c r="N824" s="38" t="s">
        <v>23</v>
      </c>
      <c r="O824" s="38" t="s">
        <v>814</v>
      </c>
      <c r="P824" s="38">
        <v>34114.0</v>
      </c>
      <c r="Q824" s="38"/>
      <c r="R824" s="38">
        <v>37.0</v>
      </c>
      <c r="S824" s="38"/>
      <c r="T824" s="38"/>
      <c r="U824" s="38" t="s">
        <v>926</v>
      </c>
      <c r="V824" s="38" t="s">
        <v>1252</v>
      </c>
      <c r="W824" s="38"/>
      <c r="X824" s="38"/>
      <c r="Y824" s="38"/>
      <c r="Z824" s="38"/>
    </row>
    <row r="825" ht="15.75" customHeight="1">
      <c r="A825" s="38">
        <v>2016.0</v>
      </c>
      <c r="B825" s="38">
        <v>3794.0</v>
      </c>
      <c r="C825" s="38">
        <v>95715.0</v>
      </c>
      <c r="D825" s="38" t="s">
        <v>228</v>
      </c>
      <c r="E825" s="38" t="s">
        <v>228</v>
      </c>
      <c r="F825" s="38">
        <v>7.0</v>
      </c>
      <c r="G825" s="38">
        <v>86.0</v>
      </c>
      <c r="H825" s="38"/>
      <c r="I825" s="40">
        <v>42528.53125</v>
      </c>
      <c r="J825" s="38" t="s">
        <v>40</v>
      </c>
      <c r="K825" s="38">
        <v>57.0</v>
      </c>
      <c r="L825" s="38">
        <v>2060.0</v>
      </c>
      <c r="M825" s="38" t="s">
        <v>23</v>
      </c>
      <c r="N825" s="38"/>
      <c r="O825" s="38"/>
      <c r="P825" s="38">
        <v>34101.0</v>
      </c>
      <c r="Q825" s="38"/>
      <c r="R825" s="38">
        <v>30.0</v>
      </c>
      <c r="S825" s="38"/>
      <c r="T825" s="38"/>
      <c r="U825" s="38" t="s">
        <v>918</v>
      </c>
      <c r="V825" s="38" t="s">
        <v>1252</v>
      </c>
      <c r="W825" s="38"/>
      <c r="X825" s="38"/>
      <c r="Y825" s="38"/>
      <c r="Z825" s="38"/>
    </row>
    <row r="826" ht="15.75" customHeight="1">
      <c r="A826" s="38">
        <v>2016.0</v>
      </c>
      <c r="B826" s="38">
        <v>3801.0</v>
      </c>
      <c r="C826" s="38">
        <v>16879.0</v>
      </c>
      <c r="D826" s="38" t="s">
        <v>228</v>
      </c>
      <c r="E826" s="38" t="s">
        <v>228</v>
      </c>
      <c r="F826" s="38">
        <v>7.0</v>
      </c>
      <c r="G826" s="38">
        <v>91.0</v>
      </c>
      <c r="H826" s="38"/>
      <c r="I826" s="40">
        <v>42528.666666666664</v>
      </c>
      <c r="J826" s="38" t="s">
        <v>40</v>
      </c>
      <c r="K826" s="38">
        <v>72.0</v>
      </c>
      <c r="L826" s="38">
        <v>4680.0</v>
      </c>
      <c r="M826" s="38" t="s">
        <v>23</v>
      </c>
      <c r="N826" s="38" t="s">
        <v>23</v>
      </c>
      <c r="O826" s="38" t="s">
        <v>814</v>
      </c>
      <c r="P826" s="38">
        <v>34113.0</v>
      </c>
      <c r="Q826" s="38"/>
      <c r="R826" s="38">
        <v>37.0</v>
      </c>
      <c r="S826" s="38"/>
      <c r="T826" s="38"/>
      <c r="U826" s="38" t="s">
        <v>947</v>
      </c>
      <c r="V826" s="38" t="s">
        <v>1252</v>
      </c>
      <c r="W826" s="38"/>
      <c r="X826" s="38"/>
      <c r="Y826" s="38"/>
      <c r="Z826" s="38"/>
    </row>
    <row r="827" ht="15.75" customHeight="1">
      <c r="A827" s="38">
        <v>2016.0</v>
      </c>
      <c r="B827" s="38">
        <v>3795.0</v>
      </c>
      <c r="C827" s="38">
        <v>208252.0</v>
      </c>
      <c r="D827" s="38" t="s">
        <v>228</v>
      </c>
      <c r="E827" s="38" t="s">
        <v>228</v>
      </c>
      <c r="F827" s="38">
        <v>7.0</v>
      </c>
      <c r="G827" s="38">
        <v>88.0</v>
      </c>
      <c r="H827" s="38"/>
      <c r="I827" s="40">
        <v>42528.666666666664</v>
      </c>
      <c r="J827" s="38" t="s">
        <v>40</v>
      </c>
      <c r="K827" s="38">
        <v>76.0</v>
      </c>
      <c r="L827" s="38">
        <v>5980.0</v>
      </c>
      <c r="M827" s="38" t="s">
        <v>23</v>
      </c>
      <c r="N827" s="38" t="s">
        <v>23</v>
      </c>
      <c r="O827" s="38" t="s">
        <v>814</v>
      </c>
      <c r="P827" s="38">
        <v>34103.0</v>
      </c>
      <c r="Q827" s="38"/>
      <c r="R827" s="38">
        <v>43.0</v>
      </c>
      <c r="S827" s="38"/>
      <c r="T827" s="38"/>
      <c r="U827" s="38" t="s">
        <v>945</v>
      </c>
      <c r="V827" s="38" t="s">
        <v>1252</v>
      </c>
      <c r="W827" s="38"/>
      <c r="X827" s="38"/>
      <c r="Y827" s="38"/>
      <c r="Z827" s="38"/>
    </row>
    <row r="828" ht="15.75" customHeight="1">
      <c r="A828" s="38">
        <v>2016.0</v>
      </c>
      <c r="B828" s="38">
        <v>3796.0</v>
      </c>
      <c r="C828" s="38">
        <v>172018.0</v>
      </c>
      <c r="D828" s="38" t="s">
        <v>228</v>
      </c>
      <c r="E828" s="38" t="s">
        <v>228</v>
      </c>
      <c r="F828" s="38">
        <v>7.0</v>
      </c>
      <c r="G828" s="38">
        <v>38.0</v>
      </c>
      <c r="H828" s="38"/>
      <c r="I828" s="40">
        <v>42528.666666666664</v>
      </c>
      <c r="J828" s="38" t="s">
        <v>40</v>
      </c>
      <c r="K828" s="38">
        <v>77.0</v>
      </c>
      <c r="L828" s="38">
        <v>5610.0</v>
      </c>
      <c r="M828" s="38" t="s">
        <v>23</v>
      </c>
      <c r="N828" s="38" t="s">
        <v>23</v>
      </c>
      <c r="O828" s="38" t="s">
        <v>814</v>
      </c>
      <c r="P828" s="38">
        <v>34104.0</v>
      </c>
      <c r="Q828" s="38"/>
      <c r="R828" s="38">
        <v>41.0</v>
      </c>
      <c r="S828" s="38"/>
      <c r="T828" s="38"/>
      <c r="U828" s="38" t="s">
        <v>229</v>
      </c>
      <c r="V828" s="38" t="s">
        <v>1252</v>
      </c>
      <c r="W828" s="38"/>
      <c r="X828" s="38"/>
      <c r="Y828" s="38"/>
      <c r="Z828" s="38"/>
    </row>
    <row r="829" ht="15.75" customHeight="1">
      <c r="A829" s="38">
        <v>2016.0</v>
      </c>
      <c r="B829" s="38">
        <v>3800.0</v>
      </c>
      <c r="C829" s="38">
        <v>172037.0</v>
      </c>
      <c r="D829" s="38" t="s">
        <v>228</v>
      </c>
      <c r="E829" s="38" t="s">
        <v>228</v>
      </c>
      <c r="F829" s="38">
        <v>7.0</v>
      </c>
      <c r="G829" s="38">
        <v>38.0</v>
      </c>
      <c r="H829" s="38"/>
      <c r="I829" s="40">
        <v>42528.6875</v>
      </c>
      <c r="J829" s="38" t="s">
        <v>40</v>
      </c>
      <c r="K829" s="38">
        <v>68.0</v>
      </c>
      <c r="L829" s="38">
        <v>3000.0</v>
      </c>
      <c r="M829" s="38" t="s">
        <v>23</v>
      </c>
      <c r="N829" s="38" t="s">
        <v>23</v>
      </c>
      <c r="O829" s="38" t="s">
        <v>814</v>
      </c>
      <c r="P829" s="38">
        <v>34111.0</v>
      </c>
      <c r="Q829" s="38"/>
      <c r="R829" s="38">
        <v>31.0</v>
      </c>
      <c r="S829" s="38"/>
      <c r="T829" s="38"/>
      <c r="U829" s="38" t="s">
        <v>229</v>
      </c>
      <c r="V829" s="38" t="s">
        <v>1252</v>
      </c>
      <c r="W829" s="38"/>
      <c r="X829" s="38"/>
      <c r="Y829" s="38"/>
      <c r="Z829" s="38"/>
    </row>
    <row r="830" ht="15.75" customHeight="1">
      <c r="A830" s="38">
        <v>2016.0</v>
      </c>
      <c r="B830" s="38">
        <v>3799.0</v>
      </c>
      <c r="C830" s="38">
        <v>5681.0</v>
      </c>
      <c r="D830" s="38" t="s">
        <v>228</v>
      </c>
      <c r="E830" s="38" t="s">
        <v>228</v>
      </c>
      <c r="F830" s="38">
        <v>7.0</v>
      </c>
      <c r="G830" s="38">
        <v>39.0</v>
      </c>
      <c r="H830" s="38"/>
      <c r="I830" s="40">
        <v>42528.791666666664</v>
      </c>
      <c r="J830" s="38" t="s">
        <v>40</v>
      </c>
      <c r="K830" s="38">
        <v>67.0</v>
      </c>
      <c r="L830" s="38">
        <v>3100.0</v>
      </c>
      <c r="M830" s="38" t="s">
        <v>23</v>
      </c>
      <c r="N830" s="38" t="s">
        <v>23</v>
      </c>
      <c r="O830" s="38" t="s">
        <v>814</v>
      </c>
      <c r="P830" s="38">
        <v>34109.0</v>
      </c>
      <c r="Q830" s="38"/>
      <c r="R830" s="38">
        <v>32.0</v>
      </c>
      <c r="S830" s="38"/>
      <c r="T830" s="38"/>
      <c r="U830" s="38" t="s">
        <v>414</v>
      </c>
      <c r="V830" s="38" t="s">
        <v>1252</v>
      </c>
      <c r="W830" s="38"/>
      <c r="X830" s="38"/>
      <c r="Y830" s="38"/>
      <c r="Z830" s="38"/>
    </row>
    <row r="831" ht="15.75" customHeight="1">
      <c r="A831" s="38">
        <v>2016.0</v>
      </c>
      <c r="B831" s="38">
        <v>3804.0</v>
      </c>
      <c r="C831" s="38">
        <v>47354.0</v>
      </c>
      <c r="D831" s="38" t="s">
        <v>228</v>
      </c>
      <c r="E831" s="38" t="s">
        <v>228</v>
      </c>
      <c r="F831" s="38">
        <v>7.0</v>
      </c>
      <c r="G831" s="38">
        <v>81.0</v>
      </c>
      <c r="H831" s="38"/>
      <c r="I831" s="40">
        <v>42528.833333333336</v>
      </c>
      <c r="J831" s="38" t="s">
        <v>40</v>
      </c>
      <c r="K831" s="38">
        <v>52.0</v>
      </c>
      <c r="L831" s="38">
        <v>1600.0</v>
      </c>
      <c r="M831" s="38" t="s">
        <v>23</v>
      </c>
      <c r="N831" s="38" t="s">
        <v>23</v>
      </c>
      <c r="O831" s="38" t="s">
        <v>814</v>
      </c>
      <c r="P831" s="38">
        <v>34119.0</v>
      </c>
      <c r="Q831" s="38"/>
      <c r="R831" s="38">
        <v>27.0</v>
      </c>
      <c r="S831" s="38"/>
      <c r="T831" s="38"/>
      <c r="U831" s="38" t="s">
        <v>926</v>
      </c>
      <c r="V831" s="38" t="s">
        <v>1252</v>
      </c>
      <c r="W831" s="38"/>
      <c r="X831" s="38"/>
      <c r="Y831" s="38"/>
      <c r="Z831" s="38"/>
    </row>
    <row r="832" ht="15.75" customHeight="1">
      <c r="A832" s="38">
        <v>2016.0</v>
      </c>
      <c r="B832" s="38">
        <v>3814.0</v>
      </c>
      <c r="C832" s="38">
        <v>20089.0</v>
      </c>
      <c r="D832" s="38" t="s">
        <v>228</v>
      </c>
      <c r="E832" s="38" t="s">
        <v>228</v>
      </c>
      <c r="F832" s="38">
        <v>7.0</v>
      </c>
      <c r="G832" s="38">
        <v>43.0</v>
      </c>
      <c r="H832" s="38"/>
      <c r="I832" s="39">
        <v>42529.0</v>
      </c>
      <c r="J832" s="38" t="s">
        <v>40</v>
      </c>
      <c r="K832" s="38">
        <v>69.0</v>
      </c>
      <c r="L832" s="38">
        <v>3200.0</v>
      </c>
      <c r="M832" s="38" t="s">
        <v>23</v>
      </c>
      <c r="N832" s="38" t="s">
        <v>23</v>
      </c>
      <c r="O832" s="38" t="s">
        <v>814</v>
      </c>
      <c r="P832" s="38">
        <v>34145.0</v>
      </c>
      <c r="Q832" s="38"/>
      <c r="R832" s="38">
        <v>34.0</v>
      </c>
      <c r="S832" s="38"/>
      <c r="T832" s="38"/>
      <c r="U832" s="38" t="s">
        <v>903</v>
      </c>
      <c r="V832" s="38" t="s">
        <v>1253</v>
      </c>
      <c r="W832" s="38"/>
      <c r="X832" s="38"/>
      <c r="Y832" s="38"/>
      <c r="Z832" s="38"/>
    </row>
    <row r="833" ht="15.75" customHeight="1">
      <c r="A833" s="38">
        <v>2016.0</v>
      </c>
      <c r="B833" s="38">
        <v>3809.0</v>
      </c>
      <c r="C833" s="38">
        <v>1327.0</v>
      </c>
      <c r="D833" s="38" t="s">
        <v>228</v>
      </c>
      <c r="E833" s="38" t="s">
        <v>228</v>
      </c>
      <c r="F833" s="38">
        <v>7.0</v>
      </c>
      <c r="G833" s="38">
        <v>36.0</v>
      </c>
      <c r="H833" s="38"/>
      <c r="I833" s="39">
        <v>42529.0</v>
      </c>
      <c r="J833" s="38" t="s">
        <v>40</v>
      </c>
      <c r="K833" s="38">
        <v>70.0</v>
      </c>
      <c r="L833" s="38">
        <v>3920.0</v>
      </c>
      <c r="M833" s="38" t="s">
        <v>23</v>
      </c>
      <c r="N833" s="38" t="s">
        <v>23</v>
      </c>
      <c r="O833" s="38" t="s">
        <v>814</v>
      </c>
      <c r="P833" s="38">
        <v>34129.0</v>
      </c>
      <c r="Q833" s="38"/>
      <c r="R833" s="38">
        <v>37.0</v>
      </c>
      <c r="S833" s="38"/>
      <c r="T833" s="38"/>
      <c r="U833" s="38" t="s">
        <v>692</v>
      </c>
      <c r="V833" s="38" t="s">
        <v>1253</v>
      </c>
      <c r="W833" s="38"/>
      <c r="X833" s="38"/>
      <c r="Y833" s="38"/>
      <c r="Z833" s="38"/>
    </row>
    <row r="834" ht="15.75" customHeight="1">
      <c r="A834" s="38">
        <v>2016.0</v>
      </c>
      <c r="B834" s="38">
        <v>3810.0</v>
      </c>
      <c r="C834" s="38">
        <v>220155.0</v>
      </c>
      <c r="D834" s="38" t="s">
        <v>228</v>
      </c>
      <c r="E834" s="38" t="s">
        <v>228</v>
      </c>
      <c r="F834" s="38">
        <v>7.0</v>
      </c>
      <c r="G834" s="38">
        <v>40.0</v>
      </c>
      <c r="H834" s="38"/>
      <c r="I834" s="39">
        <v>42529.0</v>
      </c>
      <c r="J834" s="38" t="s">
        <v>40</v>
      </c>
      <c r="K834" s="38">
        <v>71.0</v>
      </c>
      <c r="L834" s="38">
        <v>4000.0</v>
      </c>
      <c r="M834" s="38" t="s">
        <v>23</v>
      </c>
      <c r="N834" s="38" t="s">
        <v>23</v>
      </c>
      <c r="O834" s="38" t="s">
        <v>814</v>
      </c>
      <c r="P834" s="38">
        <v>34132.0</v>
      </c>
      <c r="Q834" s="38"/>
      <c r="R834" s="38">
        <v>37.0</v>
      </c>
      <c r="S834" s="38"/>
      <c r="T834" s="38"/>
      <c r="U834" s="38" t="s">
        <v>739</v>
      </c>
      <c r="V834" s="38" t="s">
        <v>1253</v>
      </c>
      <c r="W834" s="38"/>
      <c r="X834" s="38"/>
      <c r="Y834" s="38"/>
      <c r="Z834" s="38"/>
    </row>
    <row r="835" ht="15.75" customHeight="1">
      <c r="A835" s="38">
        <v>2016.0</v>
      </c>
      <c r="B835" s="38">
        <v>3807.0</v>
      </c>
      <c r="C835" s="38">
        <v>40442.0</v>
      </c>
      <c r="D835" s="38" t="s">
        <v>228</v>
      </c>
      <c r="E835" s="38" t="s">
        <v>228</v>
      </c>
      <c r="F835" s="38">
        <v>7.0</v>
      </c>
      <c r="G835" s="38">
        <v>84.0</v>
      </c>
      <c r="H835" s="38"/>
      <c r="I835" s="39">
        <v>42529.0</v>
      </c>
      <c r="J835" s="38" t="s">
        <v>40</v>
      </c>
      <c r="K835" s="38">
        <v>73.0</v>
      </c>
      <c r="L835" s="38">
        <v>3870.0</v>
      </c>
      <c r="M835" s="38" t="s">
        <v>23</v>
      </c>
      <c r="N835" s="38" t="s">
        <v>23</v>
      </c>
      <c r="O835" s="38" t="s">
        <v>814</v>
      </c>
      <c r="P835" s="38">
        <v>34131.0</v>
      </c>
      <c r="Q835" s="38"/>
      <c r="R835" s="38">
        <v>34.0</v>
      </c>
      <c r="S835" s="38"/>
      <c r="T835" s="38"/>
      <c r="U835" s="38" t="s">
        <v>904</v>
      </c>
      <c r="V835" s="38" t="s">
        <v>1253</v>
      </c>
      <c r="W835" s="38"/>
      <c r="X835" s="38"/>
      <c r="Y835" s="38"/>
      <c r="Z835" s="38"/>
    </row>
    <row r="836" ht="15.75" customHeight="1">
      <c r="A836" s="38">
        <v>2016.0</v>
      </c>
      <c r="B836" s="38">
        <v>3808.0</v>
      </c>
      <c r="C836" s="38">
        <v>16765.0</v>
      </c>
      <c r="D836" s="38" t="s">
        <v>228</v>
      </c>
      <c r="E836" s="38" t="s">
        <v>228</v>
      </c>
      <c r="F836" s="38">
        <v>7.0</v>
      </c>
      <c r="G836" s="38">
        <v>90.0</v>
      </c>
      <c r="H836" s="38"/>
      <c r="I836" s="39">
        <v>42529.0</v>
      </c>
      <c r="J836" s="38" t="s">
        <v>40</v>
      </c>
      <c r="K836" s="38">
        <v>86.0</v>
      </c>
      <c r="L836" s="38">
        <v>7260.0</v>
      </c>
      <c r="M836" s="38" t="s">
        <v>23</v>
      </c>
      <c r="N836" s="38" t="s">
        <v>23</v>
      </c>
      <c r="O836" s="38" t="s">
        <v>814</v>
      </c>
      <c r="P836" s="38">
        <v>34130.0</v>
      </c>
      <c r="Q836" s="38"/>
      <c r="R836" s="38">
        <v>46.0</v>
      </c>
      <c r="S836" s="38"/>
      <c r="T836" s="38"/>
      <c r="U836" s="38" t="s">
        <v>911</v>
      </c>
      <c r="V836" s="38" t="s">
        <v>1253</v>
      </c>
      <c r="W836" s="38"/>
      <c r="X836" s="38"/>
      <c r="Y836" s="38"/>
      <c r="Z836" s="38"/>
    </row>
    <row r="837" ht="15.75" customHeight="1">
      <c r="A837" s="38">
        <v>2016.0</v>
      </c>
      <c r="B837" s="38">
        <v>3813.0</v>
      </c>
      <c r="C837" s="38">
        <v>222301.0</v>
      </c>
      <c r="D837" s="38" t="s">
        <v>228</v>
      </c>
      <c r="E837" s="38" t="s">
        <v>228</v>
      </c>
      <c r="F837" s="38">
        <v>7.0</v>
      </c>
      <c r="G837" s="38">
        <v>89.0</v>
      </c>
      <c r="H837" s="38"/>
      <c r="I837" s="40">
        <v>42529.4375</v>
      </c>
      <c r="J837" s="38" t="s">
        <v>40</v>
      </c>
      <c r="K837" s="38">
        <v>58.0</v>
      </c>
      <c r="L837" s="38">
        <v>2000.0</v>
      </c>
      <c r="M837" s="38" t="s">
        <v>23</v>
      </c>
      <c r="N837" s="38" t="s">
        <v>23</v>
      </c>
      <c r="O837" s="38"/>
      <c r="P837" s="38">
        <v>34141.0</v>
      </c>
      <c r="Q837" s="38"/>
      <c r="R837" s="38">
        <v>29.0</v>
      </c>
      <c r="S837" s="38"/>
      <c r="T837" s="38"/>
      <c r="U837" s="38" t="s">
        <v>914</v>
      </c>
      <c r="V837" s="38" t="s">
        <v>1253</v>
      </c>
      <c r="W837" s="38"/>
      <c r="X837" s="38"/>
      <c r="Y837" s="38"/>
      <c r="Z837" s="38"/>
    </row>
    <row r="838" ht="15.75" customHeight="1">
      <c r="A838" s="38">
        <v>2016.0</v>
      </c>
      <c r="B838" s="38">
        <v>3811.0</v>
      </c>
      <c r="C838" s="38">
        <v>56485.0</v>
      </c>
      <c r="D838" s="38" t="s">
        <v>228</v>
      </c>
      <c r="E838" s="38" t="s">
        <v>228</v>
      </c>
      <c r="F838" s="38">
        <v>7.0</v>
      </c>
      <c r="G838" s="38">
        <v>39.0</v>
      </c>
      <c r="H838" s="38"/>
      <c r="I838" s="40">
        <v>42529.5</v>
      </c>
      <c r="J838" s="38" t="s">
        <v>40</v>
      </c>
      <c r="K838" s="38">
        <v>80.0</v>
      </c>
      <c r="L838" s="38">
        <v>5950.0</v>
      </c>
      <c r="M838" s="38" t="s">
        <v>23</v>
      </c>
      <c r="N838" s="38" t="s">
        <v>23</v>
      </c>
      <c r="O838" s="38"/>
      <c r="P838" s="38">
        <v>34137.0</v>
      </c>
      <c r="Q838" s="38"/>
      <c r="R838" s="38">
        <v>44.0</v>
      </c>
      <c r="S838" s="38"/>
      <c r="T838" s="38"/>
      <c r="U838" s="38" t="s">
        <v>414</v>
      </c>
      <c r="V838" s="38" t="s">
        <v>1253</v>
      </c>
      <c r="W838" s="38"/>
      <c r="X838" s="38"/>
      <c r="Y838" s="38"/>
      <c r="Z838" s="38"/>
    </row>
    <row r="839" ht="15.75" customHeight="1">
      <c r="A839" s="38">
        <v>2016.0</v>
      </c>
      <c r="B839" s="38">
        <v>3812.0</v>
      </c>
      <c r="C839" s="38">
        <v>222194.0</v>
      </c>
      <c r="D839" s="38" t="s">
        <v>228</v>
      </c>
      <c r="E839" s="38" t="s">
        <v>228</v>
      </c>
      <c r="F839" s="38">
        <v>7.0</v>
      </c>
      <c r="G839" s="38">
        <v>39.0</v>
      </c>
      <c r="H839" s="38"/>
      <c r="I839" s="40">
        <v>42529.541666666664</v>
      </c>
      <c r="J839" s="38" t="s">
        <v>40</v>
      </c>
      <c r="K839" s="38">
        <v>74.0</v>
      </c>
      <c r="L839" s="38">
        <v>4500.0</v>
      </c>
      <c r="M839" s="38" t="s">
        <v>23</v>
      </c>
      <c r="N839" s="38" t="s">
        <v>23</v>
      </c>
      <c r="O839" s="38"/>
      <c r="P839" s="38">
        <v>34138.0</v>
      </c>
      <c r="Q839" s="38"/>
      <c r="R839" s="38">
        <v>38.0</v>
      </c>
      <c r="S839" s="38"/>
      <c r="T839" s="38"/>
      <c r="U839" s="38" t="s">
        <v>414</v>
      </c>
      <c r="V839" s="38" t="s">
        <v>1253</v>
      </c>
      <c r="W839" s="38"/>
      <c r="X839" s="38"/>
      <c r="Y839" s="38"/>
      <c r="Z839" s="38"/>
    </row>
    <row r="840" ht="15.75" customHeight="1">
      <c r="A840" s="38">
        <v>2016.0</v>
      </c>
      <c r="B840" s="38">
        <v>3830.0</v>
      </c>
      <c r="C840" s="38">
        <v>14115.0</v>
      </c>
      <c r="D840" s="38" t="s">
        <v>228</v>
      </c>
      <c r="E840" s="38" t="s">
        <v>228</v>
      </c>
      <c r="F840" s="38">
        <v>7.0</v>
      </c>
      <c r="G840" s="38"/>
      <c r="H840" s="38" t="s">
        <v>933</v>
      </c>
      <c r="I840" s="39">
        <v>42531.0</v>
      </c>
      <c r="J840" s="38" t="s">
        <v>21</v>
      </c>
      <c r="K840" s="38">
        <v>74.0</v>
      </c>
      <c r="L840" s="38">
        <v>4470.0</v>
      </c>
      <c r="M840" s="38" t="s">
        <v>23</v>
      </c>
      <c r="N840" s="38" t="s">
        <v>23</v>
      </c>
      <c r="O840" s="38" t="s">
        <v>814</v>
      </c>
      <c r="P840" s="38">
        <v>34192.0</v>
      </c>
      <c r="Q840" s="38"/>
      <c r="R840" s="38">
        <v>38.0</v>
      </c>
      <c r="S840" s="38"/>
      <c r="T840" s="38"/>
      <c r="U840" s="38"/>
      <c r="V840" s="38" t="s">
        <v>1255</v>
      </c>
      <c r="W840" s="38"/>
      <c r="X840" s="38"/>
      <c r="Y840" s="38"/>
      <c r="Z840" s="38"/>
    </row>
    <row r="841" ht="15.75" customHeight="1">
      <c r="A841" s="38">
        <v>2016.0</v>
      </c>
      <c r="B841" s="38">
        <v>3815.0</v>
      </c>
      <c r="C841" s="38">
        <v>147711.0</v>
      </c>
      <c r="D841" s="38" t="s">
        <v>228</v>
      </c>
      <c r="E841" s="38" t="s">
        <v>228</v>
      </c>
      <c r="F841" s="38">
        <v>7.0</v>
      </c>
      <c r="G841" s="38"/>
      <c r="H841" s="38" t="s">
        <v>1330</v>
      </c>
      <c r="I841" s="40">
        <v>42531.302083333336</v>
      </c>
      <c r="J841" s="38" t="s">
        <v>21</v>
      </c>
      <c r="K841" s="38">
        <v>73.0</v>
      </c>
      <c r="L841" s="38">
        <v>4200.0</v>
      </c>
      <c r="M841" s="38" t="s">
        <v>23</v>
      </c>
      <c r="N841" s="38" t="s">
        <v>23</v>
      </c>
      <c r="O841" s="38" t="s">
        <v>814</v>
      </c>
      <c r="P841" s="38">
        <v>34149.0</v>
      </c>
      <c r="Q841" s="38"/>
      <c r="R841" s="38">
        <v>37.0</v>
      </c>
      <c r="S841" s="38"/>
      <c r="T841" s="38"/>
      <c r="U841" s="38"/>
      <c r="V841" s="38" t="s">
        <v>1255</v>
      </c>
      <c r="W841" s="38"/>
      <c r="X841" s="38"/>
      <c r="Y841" s="38"/>
      <c r="Z841" s="38"/>
    </row>
    <row r="842" ht="15.75" customHeight="1">
      <c r="A842" s="38">
        <v>2016.0</v>
      </c>
      <c r="B842" s="38">
        <v>3822.0</v>
      </c>
      <c r="C842" s="38">
        <v>4030.0</v>
      </c>
      <c r="D842" s="38" t="s">
        <v>228</v>
      </c>
      <c r="E842" s="38" t="s">
        <v>228</v>
      </c>
      <c r="F842" s="38">
        <v>7.0</v>
      </c>
      <c r="G842" s="38"/>
      <c r="H842" s="38" t="s">
        <v>1338</v>
      </c>
      <c r="I842" s="40">
        <v>42531.3125</v>
      </c>
      <c r="J842" s="38" t="s">
        <v>21</v>
      </c>
      <c r="K842" s="38">
        <v>75.0</v>
      </c>
      <c r="L842" s="38">
        <v>5000.0</v>
      </c>
      <c r="M842" s="38" t="s">
        <v>23</v>
      </c>
      <c r="N842" s="38" t="s">
        <v>23</v>
      </c>
      <c r="O842" s="38" t="s">
        <v>814</v>
      </c>
      <c r="P842" s="38">
        <v>34165.0</v>
      </c>
      <c r="Q842" s="38"/>
      <c r="R842" s="38">
        <v>39.0</v>
      </c>
      <c r="S842" s="38"/>
      <c r="T842" s="38"/>
      <c r="U842" s="38"/>
      <c r="V842" s="38" t="s">
        <v>1255</v>
      </c>
      <c r="W842" s="38"/>
      <c r="X842" s="38"/>
      <c r="Y842" s="38"/>
      <c r="Z842" s="38"/>
    </row>
    <row r="843" ht="15.75" customHeight="1">
      <c r="A843" s="38">
        <v>2016.0</v>
      </c>
      <c r="B843" s="38">
        <v>3816.0</v>
      </c>
      <c r="C843" s="38">
        <v>4559.0</v>
      </c>
      <c r="D843" s="38" t="s">
        <v>228</v>
      </c>
      <c r="E843" s="38" t="s">
        <v>228</v>
      </c>
      <c r="F843" s="38">
        <v>7.0</v>
      </c>
      <c r="G843" s="38"/>
      <c r="H843" s="38" t="s">
        <v>947</v>
      </c>
      <c r="I843" s="40">
        <v>42531.333333333336</v>
      </c>
      <c r="J843" s="38" t="s">
        <v>21</v>
      </c>
      <c r="K843" s="38">
        <v>80.0</v>
      </c>
      <c r="L843" s="38">
        <v>5300.0</v>
      </c>
      <c r="M843" s="38" t="s">
        <v>23</v>
      </c>
      <c r="N843" s="38" t="s">
        <v>23</v>
      </c>
      <c r="O843" s="38" t="s">
        <v>814</v>
      </c>
      <c r="P843" s="38">
        <v>34150.0</v>
      </c>
      <c r="Q843" s="38"/>
      <c r="R843" s="38">
        <v>40.0</v>
      </c>
      <c r="S843" s="38"/>
      <c r="T843" s="38"/>
      <c r="U843" s="38"/>
      <c r="V843" s="38" t="s">
        <v>1255</v>
      </c>
      <c r="W843" s="38"/>
      <c r="X843" s="38"/>
      <c r="Y843" s="38"/>
      <c r="Z843" s="38"/>
    </row>
    <row r="844" ht="15.75" customHeight="1">
      <c r="A844" s="38">
        <v>2016.0</v>
      </c>
      <c r="B844" s="38">
        <v>3817.0</v>
      </c>
      <c r="C844" s="38">
        <v>118314.0</v>
      </c>
      <c r="D844" s="38" t="s">
        <v>228</v>
      </c>
      <c r="E844" s="38" t="s">
        <v>228</v>
      </c>
      <c r="F844" s="38">
        <v>7.0</v>
      </c>
      <c r="G844" s="38"/>
      <c r="H844" s="38" t="s">
        <v>911</v>
      </c>
      <c r="I844" s="40">
        <v>42531.395833333336</v>
      </c>
      <c r="J844" s="38" t="s">
        <v>21</v>
      </c>
      <c r="K844" s="38">
        <v>75.0</v>
      </c>
      <c r="L844" s="38">
        <v>4800.0</v>
      </c>
      <c r="M844" s="38" t="s">
        <v>23</v>
      </c>
      <c r="N844" s="38" t="s">
        <v>23</v>
      </c>
      <c r="O844" s="38" t="s">
        <v>814</v>
      </c>
      <c r="P844" s="38">
        <v>34151.0</v>
      </c>
      <c r="Q844" s="38"/>
      <c r="R844" s="38">
        <v>40.0</v>
      </c>
      <c r="S844" s="38"/>
      <c r="T844" s="38"/>
      <c r="U844" s="38"/>
      <c r="V844" s="38" t="s">
        <v>1255</v>
      </c>
      <c r="W844" s="38"/>
      <c r="X844" s="38"/>
      <c r="Y844" s="38"/>
      <c r="Z844" s="38"/>
    </row>
    <row r="845" ht="15.75" customHeight="1">
      <c r="A845" s="38">
        <v>2016.0</v>
      </c>
      <c r="B845" s="38">
        <v>3820.0</v>
      </c>
      <c r="C845" s="38">
        <v>156362.0</v>
      </c>
      <c r="D845" s="38" t="s">
        <v>228</v>
      </c>
      <c r="E845" s="38" t="s">
        <v>228</v>
      </c>
      <c r="F845" s="38">
        <v>7.0</v>
      </c>
      <c r="G845" s="38"/>
      <c r="H845" s="38" t="s">
        <v>1339</v>
      </c>
      <c r="I845" s="40">
        <v>42531.416666666664</v>
      </c>
      <c r="J845" s="38" t="s">
        <v>21</v>
      </c>
      <c r="K845" s="38">
        <v>72.0</v>
      </c>
      <c r="L845" s="38">
        <v>4000.0</v>
      </c>
      <c r="M845" s="38" t="s">
        <v>23</v>
      </c>
      <c r="N845" s="38" t="s">
        <v>35</v>
      </c>
      <c r="O845" s="38" t="s">
        <v>814</v>
      </c>
      <c r="P845" s="38">
        <v>34155.0</v>
      </c>
      <c r="Q845" s="38"/>
      <c r="R845" s="38">
        <v>37.0</v>
      </c>
      <c r="S845" s="38"/>
      <c r="T845" s="38"/>
      <c r="U845" s="38"/>
      <c r="V845" s="38" t="s">
        <v>1255</v>
      </c>
      <c r="W845" s="38"/>
      <c r="X845" s="38"/>
      <c r="Y845" s="38"/>
      <c r="Z845" s="38"/>
    </row>
    <row r="846" ht="15.75" customHeight="1">
      <c r="A846" s="38">
        <v>2016.0</v>
      </c>
      <c r="B846" s="38">
        <v>3818.0</v>
      </c>
      <c r="C846" s="38">
        <v>157200.0</v>
      </c>
      <c r="D846" s="38" t="s">
        <v>228</v>
      </c>
      <c r="E846" s="38" t="s">
        <v>228</v>
      </c>
      <c r="F846" s="38">
        <v>7.0</v>
      </c>
      <c r="G846" s="38"/>
      <c r="H846" s="38" t="s">
        <v>117</v>
      </c>
      <c r="I846" s="40">
        <v>42531.447916666664</v>
      </c>
      <c r="J846" s="38" t="s">
        <v>21</v>
      </c>
      <c r="K846" s="38">
        <v>73.0</v>
      </c>
      <c r="L846" s="38">
        <v>3800.0</v>
      </c>
      <c r="M846" s="38" t="s">
        <v>23</v>
      </c>
      <c r="N846" s="38" t="s">
        <v>23</v>
      </c>
      <c r="O846" s="38" t="s">
        <v>814</v>
      </c>
      <c r="P846" s="38">
        <v>34153.0</v>
      </c>
      <c r="Q846" s="38"/>
      <c r="R846" s="38">
        <v>36.0</v>
      </c>
      <c r="S846" s="38"/>
      <c r="T846" s="38"/>
      <c r="U846" s="38"/>
      <c r="V846" s="38" t="s">
        <v>1255</v>
      </c>
      <c r="W846" s="38"/>
      <c r="X846" s="38"/>
      <c r="Y846" s="38"/>
      <c r="Z846" s="38"/>
    </row>
    <row r="847" ht="15.75" customHeight="1">
      <c r="A847" s="38">
        <v>2016.0</v>
      </c>
      <c r="B847" s="38">
        <v>3819.0</v>
      </c>
      <c r="C847" s="38">
        <v>180788.0</v>
      </c>
      <c r="D847" s="38" t="s">
        <v>228</v>
      </c>
      <c r="E847" s="38" t="s">
        <v>228</v>
      </c>
      <c r="F847" s="38">
        <v>7.0</v>
      </c>
      <c r="G847" s="38"/>
      <c r="H847" s="38" t="s">
        <v>1340</v>
      </c>
      <c r="I847" s="40">
        <v>42531.458333333336</v>
      </c>
      <c r="J847" s="38" t="s">
        <v>21</v>
      </c>
      <c r="K847" s="38">
        <v>73.0</v>
      </c>
      <c r="L847" s="38">
        <v>4300.0</v>
      </c>
      <c r="M847" s="38" t="s">
        <v>23</v>
      </c>
      <c r="N847" s="38" t="s">
        <v>23</v>
      </c>
      <c r="O847" s="38" t="s">
        <v>814</v>
      </c>
      <c r="P847" s="38">
        <v>34154.0</v>
      </c>
      <c r="Q847" s="38"/>
      <c r="R847" s="38">
        <v>39.0</v>
      </c>
      <c r="S847" s="38"/>
      <c r="T847" s="38"/>
      <c r="U847" s="38"/>
      <c r="V847" s="38" t="s">
        <v>1255</v>
      </c>
      <c r="W847" s="38"/>
      <c r="X847" s="38"/>
      <c r="Y847" s="38"/>
      <c r="Z847" s="38"/>
    </row>
    <row r="848" ht="15.75" customHeight="1">
      <c r="A848" s="38">
        <v>2016.0</v>
      </c>
      <c r="B848" s="38">
        <v>3821.0</v>
      </c>
      <c r="C848" s="38">
        <v>182619.0</v>
      </c>
      <c r="D848" s="38" t="s">
        <v>228</v>
      </c>
      <c r="E848" s="38" t="s">
        <v>228</v>
      </c>
      <c r="F848" s="38">
        <v>7.0</v>
      </c>
      <c r="G848" s="38"/>
      <c r="H848" s="38" t="s">
        <v>1341</v>
      </c>
      <c r="I848" s="40">
        <v>42531.541666666664</v>
      </c>
      <c r="J848" s="38" t="s">
        <v>21</v>
      </c>
      <c r="K848" s="38">
        <v>54.0</v>
      </c>
      <c r="L848" s="38">
        <v>1660.0</v>
      </c>
      <c r="M848" s="38" t="s">
        <v>23</v>
      </c>
      <c r="N848" s="38" t="s">
        <v>23</v>
      </c>
      <c r="O848" s="38" t="s">
        <v>814</v>
      </c>
      <c r="P848" s="38">
        <v>34162.0</v>
      </c>
      <c r="Q848" s="38"/>
      <c r="R848" s="38">
        <v>28.0</v>
      </c>
      <c r="S848" s="38"/>
      <c r="T848" s="38"/>
      <c r="U848" s="38"/>
      <c r="V848" s="38" t="s">
        <v>1255</v>
      </c>
      <c r="W848" s="38"/>
      <c r="X848" s="38"/>
      <c r="Y848" s="38"/>
      <c r="Z848" s="38"/>
    </row>
    <row r="849" ht="15.75" customHeight="1">
      <c r="A849" s="38">
        <v>2016.0</v>
      </c>
      <c r="B849" s="38">
        <v>3823.0</v>
      </c>
      <c r="C849" s="38">
        <v>56455.0</v>
      </c>
      <c r="D849" s="38" t="s">
        <v>228</v>
      </c>
      <c r="E849" s="38" t="s">
        <v>228</v>
      </c>
      <c r="F849" s="38">
        <v>7.0</v>
      </c>
      <c r="G849" s="38"/>
      <c r="H849" s="38" t="s">
        <v>117</v>
      </c>
      <c r="I849" s="40">
        <v>42531.541666666664</v>
      </c>
      <c r="J849" s="38" t="s">
        <v>21</v>
      </c>
      <c r="K849" s="38">
        <v>57.0</v>
      </c>
      <c r="L849" s="38">
        <v>2000.0</v>
      </c>
      <c r="M849" s="38" t="s">
        <v>23</v>
      </c>
      <c r="N849" s="38" t="s">
        <v>23</v>
      </c>
      <c r="O849" s="38"/>
      <c r="P849" s="38">
        <v>34167.0</v>
      </c>
      <c r="Q849" s="38"/>
      <c r="R849" s="38">
        <v>29.0</v>
      </c>
      <c r="S849" s="38"/>
      <c r="T849" s="38"/>
      <c r="U849" s="38"/>
      <c r="V849" s="38" t="s">
        <v>1255</v>
      </c>
      <c r="W849" s="38"/>
      <c r="X849" s="38"/>
      <c r="Y849" s="38"/>
      <c r="Z849" s="38"/>
    </row>
    <row r="850" ht="15.75" customHeight="1">
      <c r="A850" s="38">
        <v>2016.0</v>
      </c>
      <c r="B850" s="38">
        <v>3824.0</v>
      </c>
      <c r="C850" s="38">
        <v>156600.0</v>
      </c>
      <c r="D850" s="38" t="s">
        <v>228</v>
      </c>
      <c r="E850" s="38" t="s">
        <v>228</v>
      </c>
      <c r="F850" s="38">
        <v>7.0</v>
      </c>
      <c r="G850" s="38"/>
      <c r="H850" s="38" t="s">
        <v>1342</v>
      </c>
      <c r="I850" s="40">
        <v>42531.59375</v>
      </c>
      <c r="J850" s="38" t="s">
        <v>21</v>
      </c>
      <c r="K850" s="38">
        <v>80.0</v>
      </c>
      <c r="L850" s="38">
        <v>6190.0</v>
      </c>
      <c r="M850" s="38" t="s">
        <v>23</v>
      </c>
      <c r="N850" s="38" t="s">
        <v>23</v>
      </c>
      <c r="O850" s="38"/>
      <c r="P850" s="38">
        <v>34170.0</v>
      </c>
      <c r="Q850" s="38"/>
      <c r="R850" s="38">
        <v>45.0</v>
      </c>
      <c r="S850" s="38"/>
      <c r="T850" s="38"/>
      <c r="U850" s="38"/>
      <c r="V850" s="38" t="s">
        <v>1255</v>
      </c>
      <c r="W850" s="38"/>
      <c r="X850" s="38"/>
      <c r="Y850" s="38"/>
      <c r="Z850" s="38"/>
    </row>
    <row r="851" ht="15.75" customHeight="1">
      <c r="A851" s="38">
        <v>2016.0</v>
      </c>
      <c r="B851" s="38">
        <v>3826.0</v>
      </c>
      <c r="C851" s="38">
        <v>114989.0</v>
      </c>
      <c r="D851" s="38" t="s">
        <v>228</v>
      </c>
      <c r="E851" s="38" t="s">
        <v>228</v>
      </c>
      <c r="F851" s="38">
        <v>7.0</v>
      </c>
      <c r="G851" s="38">
        <v>38.0</v>
      </c>
      <c r="H851" s="38"/>
      <c r="I851" s="40">
        <v>42531.645833333336</v>
      </c>
      <c r="J851" s="38" t="s">
        <v>40</v>
      </c>
      <c r="K851" s="38">
        <v>74.0</v>
      </c>
      <c r="L851" s="38">
        <v>4300.0</v>
      </c>
      <c r="M851" s="38" t="s">
        <v>23</v>
      </c>
      <c r="N851" s="38" t="s">
        <v>23</v>
      </c>
      <c r="O851" s="38"/>
      <c r="P851" s="38">
        <v>34176.0</v>
      </c>
      <c r="Q851" s="38"/>
      <c r="R851" s="38">
        <v>38.0</v>
      </c>
      <c r="S851" s="38"/>
      <c r="T851" s="38"/>
      <c r="U851" s="38" t="s">
        <v>229</v>
      </c>
      <c r="V851" s="38" t="s">
        <v>1255</v>
      </c>
      <c r="W851" s="38"/>
      <c r="X851" s="38"/>
      <c r="Y851" s="38"/>
      <c r="Z851" s="38"/>
    </row>
    <row r="852" ht="15.75" customHeight="1">
      <c r="A852" s="38">
        <v>2016.0</v>
      </c>
      <c r="B852" s="38">
        <v>3831.0</v>
      </c>
      <c r="C852" s="38">
        <v>122725.0</v>
      </c>
      <c r="D852" s="38" t="s">
        <v>228</v>
      </c>
      <c r="E852" s="38" t="s">
        <v>228</v>
      </c>
      <c r="F852" s="38">
        <v>7.0</v>
      </c>
      <c r="G852" s="38"/>
      <c r="H852" s="38" t="s">
        <v>937</v>
      </c>
      <c r="I852" s="40">
        <v>42531.6875</v>
      </c>
      <c r="J852" s="38" t="s">
        <v>21</v>
      </c>
      <c r="K852" s="38">
        <v>56.0</v>
      </c>
      <c r="L852" s="38">
        <v>2330.0</v>
      </c>
      <c r="M852" s="38" t="s">
        <v>23</v>
      </c>
      <c r="N852" s="38" t="s">
        <v>23</v>
      </c>
      <c r="O852" s="38"/>
      <c r="P852" s="38">
        <v>34183.0</v>
      </c>
      <c r="Q852" s="38"/>
      <c r="R852" s="38">
        <v>32.0</v>
      </c>
      <c r="S852" s="38"/>
      <c r="T852" s="38"/>
      <c r="U852" s="38"/>
      <c r="V852" s="38" t="s">
        <v>1255</v>
      </c>
      <c r="W852" s="38"/>
      <c r="X852" s="38"/>
      <c r="Y852" s="38"/>
      <c r="Z852" s="38"/>
    </row>
    <row r="853" ht="15.75" customHeight="1">
      <c r="A853" s="38">
        <v>2016.0</v>
      </c>
      <c r="B853" s="38">
        <v>3832.0</v>
      </c>
      <c r="C853" s="38">
        <v>147906.0</v>
      </c>
      <c r="D853" s="38" t="s">
        <v>228</v>
      </c>
      <c r="E853" s="38" t="s">
        <v>228</v>
      </c>
      <c r="F853" s="38">
        <v>7.0</v>
      </c>
      <c r="G853" s="38">
        <v>36.0</v>
      </c>
      <c r="H853" s="38"/>
      <c r="I853" s="40">
        <v>42531.708333333336</v>
      </c>
      <c r="J853" s="38" t="s">
        <v>40</v>
      </c>
      <c r="K853" s="38">
        <v>75.0</v>
      </c>
      <c r="L853" s="38">
        <v>4950.0</v>
      </c>
      <c r="M853" s="38" t="s">
        <v>23</v>
      </c>
      <c r="N853" s="38" t="s">
        <v>23</v>
      </c>
      <c r="O853" s="38"/>
      <c r="P853" s="38">
        <v>34185.0</v>
      </c>
      <c r="Q853" s="38"/>
      <c r="R853" s="38">
        <v>40.0</v>
      </c>
      <c r="S853" s="38"/>
      <c r="T853" s="38"/>
      <c r="U853" s="38" t="s">
        <v>692</v>
      </c>
      <c r="V853" s="38" t="s">
        <v>1255</v>
      </c>
      <c r="W853" s="38"/>
      <c r="X853" s="38"/>
      <c r="Y853" s="38"/>
      <c r="Z853" s="38"/>
    </row>
    <row r="854" ht="15.75" customHeight="1">
      <c r="A854" s="38">
        <v>2016.0</v>
      </c>
      <c r="B854" s="38">
        <v>3829.0</v>
      </c>
      <c r="C854" s="38">
        <v>19854.0</v>
      </c>
      <c r="D854" s="38" t="s">
        <v>228</v>
      </c>
      <c r="E854" s="38" t="s">
        <v>228</v>
      </c>
      <c r="F854" s="38">
        <v>7.0</v>
      </c>
      <c r="G854" s="38">
        <v>43.0</v>
      </c>
      <c r="H854" s="38"/>
      <c r="I854" s="40">
        <v>42531.71875</v>
      </c>
      <c r="J854" s="38" t="s">
        <v>40</v>
      </c>
      <c r="K854" s="38">
        <v>74.0</v>
      </c>
      <c r="L854" s="38">
        <v>4000.0</v>
      </c>
      <c r="M854" s="38" t="s">
        <v>23</v>
      </c>
      <c r="N854" s="38" t="s">
        <v>23</v>
      </c>
      <c r="O854" s="38"/>
      <c r="P854" s="38">
        <v>34179.0</v>
      </c>
      <c r="Q854" s="38"/>
      <c r="R854" s="38">
        <v>36.0</v>
      </c>
      <c r="S854" s="38"/>
      <c r="T854" s="38"/>
      <c r="U854" s="38" t="s">
        <v>903</v>
      </c>
      <c r="V854" s="38" t="s">
        <v>1255</v>
      </c>
      <c r="W854" s="38"/>
      <c r="X854" s="38"/>
      <c r="Y854" s="38"/>
      <c r="Z854" s="38"/>
    </row>
    <row r="855" ht="15.75" customHeight="1">
      <c r="A855" s="38">
        <v>2016.0</v>
      </c>
      <c r="B855" s="38">
        <v>3833.0</v>
      </c>
      <c r="C855" s="38">
        <v>26892.0</v>
      </c>
      <c r="D855" s="38" t="s">
        <v>228</v>
      </c>
      <c r="E855" s="38" t="s">
        <v>228</v>
      </c>
      <c r="F855" s="38">
        <v>7.0</v>
      </c>
      <c r="G855" s="38">
        <v>36.0</v>
      </c>
      <c r="H855" s="38"/>
      <c r="I855" s="40">
        <v>42531.729166666664</v>
      </c>
      <c r="J855" s="38" t="s">
        <v>40</v>
      </c>
      <c r="K855" s="38">
        <v>58.0</v>
      </c>
      <c r="L855" s="38">
        <v>2300.0</v>
      </c>
      <c r="M855" s="38" t="s">
        <v>23</v>
      </c>
      <c r="N855" s="38" t="s">
        <v>23</v>
      </c>
      <c r="O855" s="38"/>
      <c r="P855" s="38">
        <v>34186.0</v>
      </c>
      <c r="Q855" s="38"/>
      <c r="R855" s="38">
        <v>31.0</v>
      </c>
      <c r="S855" s="38"/>
      <c r="T855" s="38"/>
      <c r="U855" s="38" t="s">
        <v>692</v>
      </c>
      <c r="V855" s="38" t="s">
        <v>1255</v>
      </c>
      <c r="W855" s="38"/>
      <c r="X855" s="38"/>
      <c r="Y855" s="38"/>
      <c r="Z855" s="38"/>
    </row>
    <row r="856" ht="15.75" customHeight="1">
      <c r="A856" s="38">
        <v>2016.0</v>
      </c>
      <c r="B856" s="38">
        <v>3825.0</v>
      </c>
      <c r="C856" s="38">
        <v>127872.0</v>
      </c>
      <c r="D856" s="38" t="s">
        <v>228</v>
      </c>
      <c r="E856" s="38" t="s">
        <v>228</v>
      </c>
      <c r="F856" s="38">
        <v>7.0</v>
      </c>
      <c r="G856" s="38">
        <v>38.0</v>
      </c>
      <c r="H856" s="38"/>
      <c r="I856" s="40">
        <v>42531.729166666664</v>
      </c>
      <c r="J856" s="38" t="s">
        <v>40</v>
      </c>
      <c r="K856" s="38">
        <v>81.0</v>
      </c>
      <c r="L856" s="38">
        <v>5710.0</v>
      </c>
      <c r="M856" s="38" t="s">
        <v>23</v>
      </c>
      <c r="N856" s="38" t="s">
        <v>35</v>
      </c>
      <c r="O856" s="38"/>
      <c r="P856" s="38">
        <v>34175.0</v>
      </c>
      <c r="Q856" s="38"/>
      <c r="R856" s="38">
        <v>42.0</v>
      </c>
      <c r="S856" s="38"/>
      <c r="T856" s="38"/>
      <c r="U856" s="38" t="s">
        <v>229</v>
      </c>
      <c r="V856" s="38" t="s">
        <v>1255</v>
      </c>
      <c r="W856" s="38"/>
      <c r="X856" s="38"/>
      <c r="Y856" s="38"/>
      <c r="Z856" s="38"/>
    </row>
    <row r="857" ht="15.75" customHeight="1">
      <c r="A857" s="38">
        <v>2016.0</v>
      </c>
      <c r="B857" s="38">
        <v>3827.0</v>
      </c>
      <c r="C857" s="38">
        <v>106481.0</v>
      </c>
      <c r="D857" s="38" t="s">
        <v>228</v>
      </c>
      <c r="E857" s="38" t="s">
        <v>228</v>
      </c>
      <c r="F857" s="38">
        <v>7.0</v>
      </c>
      <c r="G857" s="38">
        <v>38.0</v>
      </c>
      <c r="H857" s="38"/>
      <c r="I857" s="40">
        <v>42531.770833333336</v>
      </c>
      <c r="J857" s="38" t="s">
        <v>40</v>
      </c>
      <c r="K857" s="38">
        <v>59.0</v>
      </c>
      <c r="L857" s="38">
        <v>2560.0</v>
      </c>
      <c r="M857" s="38" t="s">
        <v>23</v>
      </c>
      <c r="N857" s="38" t="s">
        <v>23</v>
      </c>
      <c r="O857" s="38"/>
      <c r="P857" s="38">
        <v>34177.0</v>
      </c>
      <c r="Q857" s="38"/>
      <c r="R857" s="38">
        <v>32.0</v>
      </c>
      <c r="S857" s="38"/>
      <c r="T857" s="38"/>
      <c r="U857" s="38" t="s">
        <v>229</v>
      </c>
      <c r="V857" s="38" t="s">
        <v>1255</v>
      </c>
      <c r="W857" s="38"/>
      <c r="X857" s="38"/>
      <c r="Y857" s="38"/>
      <c r="Z857" s="38"/>
    </row>
    <row r="858" ht="15.75" customHeight="1">
      <c r="A858" s="38">
        <v>2016.0</v>
      </c>
      <c r="B858" s="38">
        <v>3828.0</v>
      </c>
      <c r="C858" s="38">
        <v>20334.0</v>
      </c>
      <c r="D858" s="38" t="s">
        <v>228</v>
      </c>
      <c r="E858" s="38" t="s">
        <v>228</v>
      </c>
      <c r="F858" s="38">
        <v>7.0</v>
      </c>
      <c r="G858" s="38"/>
      <c r="H858" s="38" t="s">
        <v>918</v>
      </c>
      <c r="I858" s="40">
        <v>42531.791666666664</v>
      </c>
      <c r="J858" s="38" t="s">
        <v>21</v>
      </c>
      <c r="K858" s="38">
        <v>76.0</v>
      </c>
      <c r="L858" s="38">
        <v>4480.0</v>
      </c>
      <c r="M858" s="38" t="s">
        <v>23</v>
      </c>
      <c r="N858" s="38" t="s">
        <v>35</v>
      </c>
      <c r="O858" s="38"/>
      <c r="P858" s="38">
        <v>34178.0</v>
      </c>
      <c r="Q858" s="38"/>
      <c r="R858" s="38">
        <v>38.0</v>
      </c>
      <c r="S858" s="38"/>
      <c r="T858" s="38"/>
      <c r="U858" s="38"/>
      <c r="V858" s="38" t="s">
        <v>1255</v>
      </c>
      <c r="W858" s="38"/>
      <c r="X858" s="38"/>
      <c r="Y858" s="38"/>
      <c r="Z858" s="38"/>
    </row>
    <row r="859" ht="15.75" customHeight="1">
      <c r="A859" s="38">
        <v>2016.0</v>
      </c>
      <c r="B859" s="38">
        <v>3834.0</v>
      </c>
      <c r="C859" s="38">
        <v>59195.0</v>
      </c>
      <c r="D859" s="38" t="s">
        <v>228</v>
      </c>
      <c r="E859" s="38" t="s">
        <v>228</v>
      </c>
      <c r="F859" s="38">
        <v>7.0</v>
      </c>
      <c r="G859" s="38">
        <v>37.0</v>
      </c>
      <c r="H859" s="38"/>
      <c r="I859" s="40">
        <v>42531.8125</v>
      </c>
      <c r="J859" s="38" t="s">
        <v>40</v>
      </c>
      <c r="K859" s="38">
        <v>80.0</v>
      </c>
      <c r="L859" s="38">
        <v>6200.0</v>
      </c>
      <c r="M859" s="38" t="s">
        <v>23</v>
      </c>
      <c r="N859" s="38" t="s">
        <v>23</v>
      </c>
      <c r="O859" s="38"/>
      <c r="P859" s="38">
        <v>34191.0</v>
      </c>
      <c r="Q859" s="38"/>
      <c r="R859" s="38">
        <v>44.0</v>
      </c>
      <c r="S859" s="38"/>
      <c r="T859" s="38"/>
      <c r="U859" s="38" t="s">
        <v>716</v>
      </c>
      <c r="V859" s="38" t="s">
        <v>1255</v>
      </c>
      <c r="W859" s="38"/>
      <c r="X859" s="38"/>
      <c r="Y859" s="38"/>
      <c r="Z859" s="38"/>
    </row>
    <row r="860" ht="15.75" customHeight="1">
      <c r="A860" s="38">
        <v>2016.0</v>
      </c>
      <c r="B860" s="38">
        <v>3836.0</v>
      </c>
      <c r="C860" s="38">
        <v>44652.0</v>
      </c>
      <c r="D860" s="38" t="s">
        <v>228</v>
      </c>
      <c r="E860" s="38" t="s">
        <v>228</v>
      </c>
      <c r="F860" s="38">
        <v>7.0</v>
      </c>
      <c r="G860" s="38"/>
      <c r="H860" s="38" t="s">
        <v>948</v>
      </c>
      <c r="I860" s="40">
        <v>42532.458333333336</v>
      </c>
      <c r="J860" s="38" t="s">
        <v>21</v>
      </c>
      <c r="K860" s="38">
        <v>70.0</v>
      </c>
      <c r="L860" s="38">
        <v>3940.0</v>
      </c>
      <c r="M860" s="38" t="s">
        <v>23</v>
      </c>
      <c r="N860" s="38"/>
      <c r="O860" s="38"/>
      <c r="P860" s="38">
        <v>34206.0</v>
      </c>
      <c r="Q860" s="38"/>
      <c r="R860" s="38">
        <v>37.0</v>
      </c>
      <c r="S860" s="38"/>
      <c r="T860" s="38"/>
      <c r="U860" s="38"/>
      <c r="V860" s="38" t="s">
        <v>1257</v>
      </c>
      <c r="W860" s="38"/>
      <c r="X860" s="38"/>
      <c r="Y860" s="38"/>
      <c r="Z860" s="38"/>
    </row>
    <row r="861" ht="15.75" customHeight="1">
      <c r="A861" s="38">
        <v>2016.0</v>
      </c>
      <c r="B861" s="38">
        <v>3835.0</v>
      </c>
      <c r="C861" s="38">
        <v>26384.0</v>
      </c>
      <c r="D861" s="38" t="s">
        <v>228</v>
      </c>
      <c r="E861" s="38" t="s">
        <v>228</v>
      </c>
      <c r="F861" s="38">
        <v>7.0</v>
      </c>
      <c r="G861" s="38"/>
      <c r="H861" s="38" t="s">
        <v>1002</v>
      </c>
      <c r="I861" s="40">
        <v>42532.5625</v>
      </c>
      <c r="J861" s="38" t="s">
        <v>21</v>
      </c>
      <c r="K861" s="38">
        <v>80.0</v>
      </c>
      <c r="L861" s="38">
        <v>5710.0</v>
      </c>
      <c r="M861" s="38" t="s">
        <v>23</v>
      </c>
      <c r="N861" s="38"/>
      <c r="O861" s="38"/>
      <c r="P861" s="38">
        <v>34204.0</v>
      </c>
      <c r="Q861" s="38"/>
      <c r="R861" s="38"/>
      <c r="S861" s="38"/>
      <c r="T861" s="38"/>
      <c r="U861" s="38"/>
      <c r="V861" s="38" t="s">
        <v>1257</v>
      </c>
      <c r="W861" s="38"/>
      <c r="X861" s="38"/>
      <c r="Y861" s="38"/>
      <c r="Z861" s="38"/>
    </row>
    <row r="862" ht="15.75" customHeight="1">
      <c r="A862" s="38">
        <v>2016.0</v>
      </c>
      <c r="B862" s="38">
        <v>3838.0</v>
      </c>
      <c r="C862" s="38">
        <v>111296.0</v>
      </c>
      <c r="D862" s="38" t="s">
        <v>228</v>
      </c>
      <c r="E862" s="38" t="s">
        <v>228</v>
      </c>
      <c r="F862" s="38">
        <v>7.0</v>
      </c>
      <c r="G862" s="38"/>
      <c r="H862" s="38" t="s">
        <v>1001</v>
      </c>
      <c r="I862" s="40">
        <v>42532.84375</v>
      </c>
      <c r="J862" s="38" t="s">
        <v>21</v>
      </c>
      <c r="K862" s="38">
        <v>77.0</v>
      </c>
      <c r="L862" s="38">
        <v>5250.0</v>
      </c>
      <c r="M862" s="38" t="s">
        <v>23</v>
      </c>
      <c r="N862" s="38" t="s">
        <v>23</v>
      </c>
      <c r="O862" s="38" t="s">
        <v>814</v>
      </c>
      <c r="P862" s="38">
        <v>34217.0</v>
      </c>
      <c r="Q862" s="38" t="s">
        <v>816</v>
      </c>
      <c r="R862" s="38">
        <v>41.0</v>
      </c>
      <c r="S862" s="38"/>
      <c r="T862" s="38"/>
      <c r="U862" s="38"/>
      <c r="V862" s="38" t="s">
        <v>1257</v>
      </c>
      <c r="W862" s="38"/>
      <c r="X862" s="38"/>
      <c r="Y862" s="38"/>
      <c r="Z862" s="38"/>
    </row>
    <row r="863" ht="15.75" customHeight="1">
      <c r="A863" s="38">
        <v>2016.0</v>
      </c>
      <c r="B863" s="38">
        <v>3837.0</v>
      </c>
      <c r="C863" s="38">
        <v>156015.0</v>
      </c>
      <c r="D863" s="38" t="s">
        <v>228</v>
      </c>
      <c r="E863" s="38" t="s">
        <v>228</v>
      </c>
      <c r="F863" s="38">
        <v>7.0</v>
      </c>
      <c r="G863" s="38"/>
      <c r="H863" s="38" t="s">
        <v>904</v>
      </c>
      <c r="I863" s="40">
        <v>42532.854166666664</v>
      </c>
      <c r="J863" s="38" t="s">
        <v>21</v>
      </c>
      <c r="K863" s="38">
        <v>59.0</v>
      </c>
      <c r="L863" s="38">
        <v>2000.0</v>
      </c>
      <c r="M863" s="38" t="s">
        <v>23</v>
      </c>
      <c r="N863" s="38" t="s">
        <v>23</v>
      </c>
      <c r="O863" s="38"/>
      <c r="P863" s="38">
        <v>34216.0</v>
      </c>
      <c r="Q863" s="38"/>
      <c r="R863" s="38">
        <v>29.0</v>
      </c>
      <c r="S863" s="38"/>
      <c r="T863" s="38"/>
      <c r="U863" s="38"/>
      <c r="V863" s="38" t="s">
        <v>1257</v>
      </c>
      <c r="W863" s="38"/>
      <c r="X863" s="38"/>
      <c r="Y863" s="38"/>
      <c r="Z863" s="38"/>
    </row>
    <row r="864" ht="15.75" customHeight="1">
      <c r="A864" s="38">
        <v>2016.0</v>
      </c>
      <c r="B864" s="38">
        <v>3839.0</v>
      </c>
      <c r="C864" s="38">
        <v>197792.0</v>
      </c>
      <c r="D864" s="38" t="s">
        <v>228</v>
      </c>
      <c r="E864" s="38" t="s">
        <v>228</v>
      </c>
      <c r="F864" s="38">
        <v>7.0</v>
      </c>
      <c r="G864" s="38">
        <v>40.0</v>
      </c>
      <c r="H864" s="38"/>
      <c r="I864" s="40">
        <v>42532.895833333336</v>
      </c>
      <c r="J864" s="38" t="s">
        <v>40</v>
      </c>
      <c r="K864" s="38">
        <v>74.0</v>
      </c>
      <c r="L864" s="38">
        <v>4750.0</v>
      </c>
      <c r="M864" s="38" t="s">
        <v>23</v>
      </c>
      <c r="N864" s="38" t="s">
        <v>23</v>
      </c>
      <c r="O864" s="38" t="s">
        <v>814</v>
      </c>
      <c r="P864" s="38">
        <v>34218.0</v>
      </c>
      <c r="Q864" s="38" t="s">
        <v>816</v>
      </c>
      <c r="R864" s="38">
        <v>40.0</v>
      </c>
      <c r="S864" s="38"/>
      <c r="T864" s="38"/>
      <c r="U864" s="38" t="s">
        <v>739</v>
      </c>
      <c r="V864" s="38" t="s">
        <v>1257</v>
      </c>
      <c r="W864" s="38"/>
      <c r="X864" s="38"/>
      <c r="Y864" s="38"/>
      <c r="Z864" s="38"/>
    </row>
    <row r="865" ht="15.75" customHeight="1">
      <c r="A865" s="38">
        <v>2016.0</v>
      </c>
      <c r="B865" s="38">
        <v>3840.0</v>
      </c>
      <c r="C865" s="38">
        <v>150439.0</v>
      </c>
      <c r="D865" s="38" t="s">
        <v>228</v>
      </c>
      <c r="E865" s="38" t="s">
        <v>228</v>
      </c>
      <c r="F865" s="38">
        <v>7.0</v>
      </c>
      <c r="G865" s="38">
        <v>43.0</v>
      </c>
      <c r="H865" s="38"/>
      <c r="I865" s="40">
        <v>42533.395833333336</v>
      </c>
      <c r="J865" s="38" t="s">
        <v>40</v>
      </c>
      <c r="K865" s="38">
        <v>78.0</v>
      </c>
      <c r="L865" s="38">
        <v>4600.0</v>
      </c>
      <c r="M865" s="38" t="s">
        <v>23</v>
      </c>
      <c r="N865" s="38" t="s">
        <v>23</v>
      </c>
      <c r="O865" s="38"/>
      <c r="P865" s="38">
        <v>34219.0</v>
      </c>
      <c r="Q865" s="38"/>
      <c r="R865" s="38">
        <v>40.0</v>
      </c>
      <c r="S865" s="38"/>
      <c r="T865" s="38"/>
      <c r="U865" s="38" t="s">
        <v>903</v>
      </c>
      <c r="V865" s="38" t="s">
        <v>1259</v>
      </c>
      <c r="W865" s="38"/>
      <c r="X865" s="38"/>
      <c r="Y865" s="38"/>
      <c r="Z865" s="38"/>
    </row>
    <row r="866" ht="15.75" customHeight="1">
      <c r="A866" s="38">
        <v>2016.0</v>
      </c>
      <c r="B866" s="38">
        <v>3842.0</v>
      </c>
      <c r="C866" s="38">
        <v>145812.0</v>
      </c>
      <c r="D866" s="38" t="s">
        <v>228</v>
      </c>
      <c r="E866" s="38" t="s">
        <v>228</v>
      </c>
      <c r="F866" s="38">
        <v>7.0</v>
      </c>
      <c r="G866" s="38">
        <v>42.0</v>
      </c>
      <c r="H866" s="38"/>
      <c r="I866" s="40">
        <v>42533.4375</v>
      </c>
      <c r="J866" s="38" t="s">
        <v>40</v>
      </c>
      <c r="K866" s="38">
        <v>60.0</v>
      </c>
      <c r="L866" s="38">
        <v>2100.0</v>
      </c>
      <c r="M866" s="38" t="s">
        <v>23</v>
      </c>
      <c r="N866" s="38" t="s">
        <v>23</v>
      </c>
      <c r="O866" s="38"/>
      <c r="P866" s="38">
        <v>34225.0</v>
      </c>
      <c r="Q866" s="38"/>
      <c r="R866" s="38">
        <v>29.0</v>
      </c>
      <c r="S866" s="38"/>
      <c r="T866" s="38"/>
      <c r="U866" s="38" t="s">
        <v>950</v>
      </c>
      <c r="V866" s="38" t="s">
        <v>1259</v>
      </c>
      <c r="W866" s="38"/>
      <c r="X866" s="38"/>
      <c r="Y866" s="38"/>
      <c r="Z866" s="38"/>
    </row>
    <row r="867" ht="15.75" customHeight="1">
      <c r="A867" s="38">
        <v>2016.0</v>
      </c>
      <c r="B867" s="38">
        <v>3845.0</v>
      </c>
      <c r="C867" s="38">
        <v>82502.0</v>
      </c>
      <c r="D867" s="38" t="s">
        <v>228</v>
      </c>
      <c r="E867" s="38" t="s">
        <v>228</v>
      </c>
      <c r="F867" s="38">
        <v>7.0</v>
      </c>
      <c r="G867" s="38">
        <v>37.0</v>
      </c>
      <c r="H867" s="38"/>
      <c r="I867" s="40">
        <v>42533.458333333336</v>
      </c>
      <c r="J867" s="38" t="s">
        <v>40</v>
      </c>
      <c r="K867" s="38">
        <v>73.0</v>
      </c>
      <c r="L867" s="38">
        <v>4680.0</v>
      </c>
      <c r="M867" s="38" t="s">
        <v>23</v>
      </c>
      <c r="N867" s="38"/>
      <c r="O867" s="38"/>
      <c r="P867" s="38">
        <v>34235.0</v>
      </c>
      <c r="Q867" s="38"/>
      <c r="R867" s="38">
        <v>40.0</v>
      </c>
      <c r="S867" s="38"/>
      <c r="T867" s="38"/>
      <c r="U867" s="38" t="s">
        <v>716</v>
      </c>
      <c r="V867" s="38" t="s">
        <v>1259</v>
      </c>
      <c r="W867" s="38"/>
      <c r="X867" s="38"/>
      <c r="Y867" s="38"/>
      <c r="Z867" s="38"/>
    </row>
    <row r="868" ht="15.75" customHeight="1">
      <c r="A868" s="38">
        <v>2016.0</v>
      </c>
      <c r="B868" s="38">
        <v>3841.0</v>
      </c>
      <c r="C868" s="38">
        <v>132839.0</v>
      </c>
      <c r="D868" s="38" t="s">
        <v>228</v>
      </c>
      <c r="E868" s="38" t="s">
        <v>228</v>
      </c>
      <c r="F868" s="38">
        <v>7.0</v>
      </c>
      <c r="G868" s="38"/>
      <c r="H868" s="38" t="s">
        <v>117</v>
      </c>
      <c r="I868" s="40">
        <v>42533.458333333336</v>
      </c>
      <c r="J868" s="38" t="s">
        <v>21</v>
      </c>
      <c r="K868" s="38">
        <v>78.0</v>
      </c>
      <c r="L868" s="38">
        <v>4680.0</v>
      </c>
      <c r="M868" s="38" t="s">
        <v>23</v>
      </c>
      <c r="N868" s="38" t="s">
        <v>23</v>
      </c>
      <c r="O868" s="38"/>
      <c r="P868" s="38">
        <v>34221.0</v>
      </c>
      <c r="Q868" s="38"/>
      <c r="R868" s="38">
        <v>41.0</v>
      </c>
      <c r="S868" s="38"/>
      <c r="T868" s="38"/>
      <c r="U868" s="38"/>
      <c r="V868" s="38" t="s">
        <v>1259</v>
      </c>
      <c r="W868" s="38"/>
      <c r="X868" s="38"/>
      <c r="Y868" s="38"/>
      <c r="Z868" s="38"/>
    </row>
    <row r="869" ht="15.75" customHeight="1">
      <c r="A869" s="38">
        <v>2016.0</v>
      </c>
      <c r="B869" s="38">
        <v>3848.0</v>
      </c>
      <c r="C869" s="38">
        <v>211970.0</v>
      </c>
      <c r="D869" s="38" t="s">
        <v>228</v>
      </c>
      <c r="E869" s="38" t="s">
        <v>228</v>
      </c>
      <c r="F869" s="38">
        <v>7.0</v>
      </c>
      <c r="G869" s="38">
        <v>38.0</v>
      </c>
      <c r="H869" s="38"/>
      <c r="I869" s="40">
        <v>42533.5</v>
      </c>
      <c r="J869" s="38" t="s">
        <v>40</v>
      </c>
      <c r="K869" s="38">
        <v>73.0</v>
      </c>
      <c r="L869" s="38">
        <v>4000.0</v>
      </c>
      <c r="M869" s="38" t="s">
        <v>23</v>
      </c>
      <c r="N869" s="38"/>
      <c r="O869" s="38"/>
      <c r="P869" s="38">
        <v>34241.0</v>
      </c>
      <c r="Q869" s="38"/>
      <c r="R869" s="38">
        <v>36.0</v>
      </c>
      <c r="S869" s="38"/>
      <c r="T869" s="38"/>
      <c r="U869" s="38" t="s">
        <v>229</v>
      </c>
      <c r="V869" s="38" t="s">
        <v>1259</v>
      </c>
      <c r="W869" s="38"/>
      <c r="X869" s="38"/>
      <c r="Y869" s="38"/>
      <c r="Z869" s="38"/>
    </row>
    <row r="870" ht="15.75" customHeight="1">
      <c r="A870" s="38">
        <v>2016.0</v>
      </c>
      <c r="B870" s="38">
        <v>3843.0</v>
      </c>
      <c r="C870" s="38">
        <v>56058.0</v>
      </c>
      <c r="D870" s="38" t="s">
        <v>228</v>
      </c>
      <c r="E870" s="38" t="s">
        <v>228</v>
      </c>
      <c r="F870" s="38">
        <v>7.0</v>
      </c>
      <c r="G870" s="38"/>
      <c r="H870" s="38" t="s">
        <v>918</v>
      </c>
      <c r="I870" s="40">
        <v>42533.541666666664</v>
      </c>
      <c r="J870" s="38" t="s">
        <v>21</v>
      </c>
      <c r="K870" s="38">
        <v>80.0</v>
      </c>
      <c r="L870" s="38">
        <v>5200.0</v>
      </c>
      <c r="M870" s="38" t="s">
        <v>23</v>
      </c>
      <c r="N870" s="38" t="s">
        <v>23</v>
      </c>
      <c r="O870" s="38"/>
      <c r="P870" s="38">
        <v>34228.0</v>
      </c>
      <c r="Q870" s="38"/>
      <c r="R870" s="38">
        <v>40.0</v>
      </c>
      <c r="S870" s="38"/>
      <c r="T870" s="38"/>
      <c r="U870" s="38"/>
      <c r="V870" s="38" t="s">
        <v>1259</v>
      </c>
      <c r="W870" s="38"/>
      <c r="X870" s="38"/>
      <c r="Y870" s="38"/>
      <c r="Z870" s="38"/>
    </row>
    <row r="871" ht="15.75" customHeight="1">
      <c r="A871" s="38">
        <v>2016.0</v>
      </c>
      <c r="B871" s="38">
        <v>3853.0</v>
      </c>
      <c r="C871" s="38">
        <v>150448.0</v>
      </c>
      <c r="D871" s="38" t="s">
        <v>228</v>
      </c>
      <c r="E871" s="38" t="s">
        <v>228</v>
      </c>
      <c r="F871" s="38">
        <v>7.0</v>
      </c>
      <c r="G871" s="38"/>
      <c r="H871" s="38" t="s">
        <v>938</v>
      </c>
      <c r="I871" s="40">
        <v>42533.583333333336</v>
      </c>
      <c r="J871" s="38" t="s">
        <v>21</v>
      </c>
      <c r="K871" s="38">
        <v>54.0</v>
      </c>
      <c r="L871" s="38">
        <v>1680.0</v>
      </c>
      <c r="M871" s="38" t="s">
        <v>23</v>
      </c>
      <c r="N871" s="38"/>
      <c r="O871" s="38"/>
      <c r="P871" s="38">
        <v>34249.0</v>
      </c>
      <c r="Q871" s="38"/>
      <c r="R871" s="38">
        <v>26.0</v>
      </c>
      <c r="S871" s="38"/>
      <c r="T871" s="38"/>
      <c r="U871" s="38"/>
      <c r="V871" s="38" t="s">
        <v>1259</v>
      </c>
      <c r="W871" s="38"/>
      <c r="X871" s="38"/>
      <c r="Y871" s="38"/>
      <c r="Z871" s="38"/>
    </row>
    <row r="872" ht="15.75" customHeight="1">
      <c r="A872" s="38">
        <v>2016.0</v>
      </c>
      <c r="B872" s="38">
        <v>3852.0</v>
      </c>
      <c r="C872" s="38">
        <v>70679.0</v>
      </c>
      <c r="D872" s="38" t="s">
        <v>228</v>
      </c>
      <c r="E872" s="38" t="s">
        <v>228</v>
      </c>
      <c r="F872" s="38">
        <v>7.0</v>
      </c>
      <c r="G872" s="38"/>
      <c r="H872" s="38" t="s">
        <v>939</v>
      </c>
      <c r="I872" s="40">
        <v>42533.583333333336</v>
      </c>
      <c r="J872" s="38" t="s">
        <v>21</v>
      </c>
      <c r="K872" s="38">
        <v>74.0</v>
      </c>
      <c r="L872" s="38">
        <v>4110.0</v>
      </c>
      <c r="M872" s="38" t="s">
        <v>23</v>
      </c>
      <c r="N872" s="38"/>
      <c r="O872" s="38"/>
      <c r="P872" s="38">
        <v>34247.0</v>
      </c>
      <c r="Q872" s="38"/>
      <c r="R872" s="38">
        <v>35.0</v>
      </c>
      <c r="S872" s="38"/>
      <c r="T872" s="38"/>
      <c r="U872" s="38"/>
      <c r="V872" s="38" t="s">
        <v>1259</v>
      </c>
      <c r="W872" s="38"/>
      <c r="X872" s="38"/>
      <c r="Y872" s="38"/>
      <c r="Z872" s="38"/>
    </row>
    <row r="873" ht="15.75" customHeight="1">
      <c r="A873" s="38">
        <v>2016.0</v>
      </c>
      <c r="B873" s="38">
        <v>3850.0</v>
      </c>
      <c r="C873" s="38">
        <v>14225.0</v>
      </c>
      <c r="D873" s="38" t="s">
        <v>228</v>
      </c>
      <c r="E873" s="38" t="s">
        <v>228</v>
      </c>
      <c r="F873" s="38">
        <v>7.0</v>
      </c>
      <c r="G873" s="38">
        <v>43.0</v>
      </c>
      <c r="H873" s="38"/>
      <c r="I873" s="40">
        <v>42533.625</v>
      </c>
      <c r="J873" s="38" t="s">
        <v>40</v>
      </c>
      <c r="K873" s="38">
        <v>76.0</v>
      </c>
      <c r="L873" s="38">
        <v>4790.0</v>
      </c>
      <c r="M873" s="38" t="s">
        <v>23</v>
      </c>
      <c r="N873" s="38"/>
      <c r="O873" s="38"/>
      <c r="P873" s="38">
        <v>34243.0</v>
      </c>
      <c r="Q873" s="38"/>
      <c r="R873" s="38">
        <v>36.0</v>
      </c>
      <c r="S873" s="38"/>
      <c r="T873" s="38"/>
      <c r="U873" s="38" t="s">
        <v>903</v>
      </c>
      <c r="V873" s="38" t="s">
        <v>1259</v>
      </c>
      <c r="W873" s="38"/>
      <c r="X873" s="38"/>
      <c r="Y873" s="38"/>
      <c r="Z873" s="38"/>
    </row>
    <row r="874" ht="15.75" customHeight="1">
      <c r="A874" s="38">
        <v>2016.0</v>
      </c>
      <c r="B874" s="38">
        <v>3844.0</v>
      </c>
      <c r="C874" s="38">
        <v>59715.0</v>
      </c>
      <c r="D874" s="38" t="s">
        <v>228</v>
      </c>
      <c r="E874" s="38" t="s">
        <v>228</v>
      </c>
      <c r="F874" s="38">
        <v>7.0</v>
      </c>
      <c r="G874" s="38"/>
      <c r="H874" s="38" t="s">
        <v>933</v>
      </c>
      <c r="I874" s="40">
        <v>42533.666666666664</v>
      </c>
      <c r="J874" s="38" t="s">
        <v>21</v>
      </c>
      <c r="K874" s="38">
        <v>70.0</v>
      </c>
      <c r="L874" s="38">
        <v>3630.0</v>
      </c>
      <c r="M874" s="38" t="s">
        <v>23</v>
      </c>
      <c r="N874" s="38"/>
      <c r="O874" s="38"/>
      <c r="P874" s="38">
        <v>34231.0</v>
      </c>
      <c r="Q874" s="38"/>
      <c r="R874" s="38"/>
      <c r="S874" s="38"/>
      <c r="T874" s="38"/>
      <c r="U874" s="38"/>
      <c r="V874" s="38" t="s">
        <v>1259</v>
      </c>
      <c r="W874" s="38"/>
      <c r="X874" s="38"/>
      <c r="Y874" s="38"/>
      <c r="Z874" s="38"/>
    </row>
    <row r="875" ht="15.75" customHeight="1">
      <c r="A875" s="38">
        <v>2016.0</v>
      </c>
      <c r="B875" s="38">
        <v>3849.0</v>
      </c>
      <c r="C875" s="38">
        <v>222179.0</v>
      </c>
      <c r="D875" s="38" t="s">
        <v>228</v>
      </c>
      <c r="E875" s="38" t="s">
        <v>228</v>
      </c>
      <c r="F875" s="38">
        <v>7.0</v>
      </c>
      <c r="G875" s="38">
        <v>38.0</v>
      </c>
      <c r="H875" s="38"/>
      <c r="I875" s="40">
        <v>42533.760416666664</v>
      </c>
      <c r="J875" s="38" t="s">
        <v>40</v>
      </c>
      <c r="K875" s="38">
        <v>77.0</v>
      </c>
      <c r="L875" s="38">
        <v>4610.0</v>
      </c>
      <c r="M875" s="38" t="s">
        <v>23</v>
      </c>
      <c r="N875" s="38"/>
      <c r="O875" s="38"/>
      <c r="P875" s="38">
        <v>34242.0</v>
      </c>
      <c r="Q875" s="38"/>
      <c r="R875" s="38">
        <v>38.0</v>
      </c>
      <c r="S875" s="38"/>
      <c r="T875" s="38"/>
      <c r="U875" s="38" t="s">
        <v>229</v>
      </c>
      <c r="V875" s="38" t="s">
        <v>1259</v>
      </c>
      <c r="W875" s="38"/>
      <c r="X875" s="38"/>
      <c r="Y875" s="38"/>
      <c r="Z875" s="38"/>
    </row>
    <row r="876" ht="15.75" customHeight="1">
      <c r="A876" s="38">
        <v>2016.0</v>
      </c>
      <c r="B876" s="38">
        <v>3847.0</v>
      </c>
      <c r="C876" s="38">
        <v>62404.0</v>
      </c>
      <c r="D876" s="38" t="s">
        <v>228</v>
      </c>
      <c r="E876" s="38" t="s">
        <v>228</v>
      </c>
      <c r="F876" s="38">
        <v>7.0</v>
      </c>
      <c r="G876" s="38"/>
      <c r="H876" s="38" t="s">
        <v>912</v>
      </c>
      <c r="I876" s="40">
        <v>42533.8125</v>
      </c>
      <c r="J876" s="38" t="s">
        <v>21</v>
      </c>
      <c r="K876" s="38">
        <v>57.0</v>
      </c>
      <c r="L876" s="38">
        <v>2040.0</v>
      </c>
      <c r="M876" s="38" t="s">
        <v>23</v>
      </c>
      <c r="N876" s="38"/>
      <c r="O876" s="38"/>
      <c r="P876" s="38">
        <v>34239.0</v>
      </c>
      <c r="Q876" s="38"/>
      <c r="R876" s="38">
        <v>30.0</v>
      </c>
      <c r="S876" s="38"/>
      <c r="T876" s="38"/>
      <c r="U876" s="38"/>
      <c r="V876" s="38" t="s">
        <v>1259</v>
      </c>
      <c r="W876" s="38"/>
      <c r="X876" s="38"/>
      <c r="Y876" s="38"/>
      <c r="Z876" s="38"/>
    </row>
    <row r="877" ht="15.75" customHeight="1">
      <c r="A877" s="38">
        <v>2016.0</v>
      </c>
      <c r="B877" s="38">
        <v>3846.0</v>
      </c>
      <c r="C877" s="38">
        <v>205646.0</v>
      </c>
      <c r="D877" s="38" t="s">
        <v>228</v>
      </c>
      <c r="E877" s="38" t="s">
        <v>228</v>
      </c>
      <c r="F877" s="38">
        <v>7.0</v>
      </c>
      <c r="G877" s="38"/>
      <c r="H877" s="38" t="s">
        <v>1343</v>
      </c>
      <c r="I877" s="40">
        <v>42533.8125</v>
      </c>
      <c r="J877" s="38" t="s">
        <v>21</v>
      </c>
      <c r="K877" s="38">
        <v>79.0</v>
      </c>
      <c r="L877" s="38">
        <v>5590.0</v>
      </c>
      <c r="M877" s="38" t="s">
        <v>23</v>
      </c>
      <c r="N877" s="38"/>
      <c r="O877" s="38"/>
      <c r="P877" s="38">
        <v>34238.0</v>
      </c>
      <c r="Q877" s="38" t="s">
        <v>816</v>
      </c>
      <c r="R877" s="38">
        <v>40.0</v>
      </c>
      <c r="S877" s="38"/>
      <c r="T877" s="38"/>
      <c r="U877" s="38"/>
      <c r="V877" s="38" t="s">
        <v>1259</v>
      </c>
      <c r="W877" s="38"/>
      <c r="X877" s="38"/>
      <c r="Y877" s="38"/>
      <c r="Z877" s="38"/>
    </row>
    <row r="878" ht="15.75" customHeight="1">
      <c r="A878" s="38">
        <v>2016.0</v>
      </c>
      <c r="B878" s="38">
        <v>3851.0</v>
      </c>
      <c r="C878" s="38">
        <v>44385.0</v>
      </c>
      <c r="D878" s="38" t="s">
        <v>228</v>
      </c>
      <c r="E878" s="38" t="s">
        <v>228</v>
      </c>
      <c r="F878" s="38">
        <v>7.0</v>
      </c>
      <c r="G878" s="38"/>
      <c r="H878" s="38" t="s">
        <v>1344</v>
      </c>
      <c r="I878" s="40">
        <v>42533.833333333336</v>
      </c>
      <c r="J878" s="38" t="s">
        <v>21</v>
      </c>
      <c r="K878" s="38">
        <v>75.0</v>
      </c>
      <c r="L878" s="38">
        <v>4490.0</v>
      </c>
      <c r="M878" s="38" t="s">
        <v>23</v>
      </c>
      <c r="N878" s="38"/>
      <c r="O878" s="38"/>
      <c r="P878" s="38">
        <v>34245.0</v>
      </c>
      <c r="Q878" s="38"/>
      <c r="R878" s="38">
        <v>37.0</v>
      </c>
      <c r="S878" s="38"/>
      <c r="T878" s="38"/>
      <c r="U878" s="38"/>
      <c r="V878" s="38" t="s">
        <v>1259</v>
      </c>
      <c r="W878" s="38"/>
      <c r="X878" s="38"/>
      <c r="Y878" s="38"/>
      <c r="Z878" s="38"/>
    </row>
    <row r="879" ht="15.75" customHeight="1">
      <c r="A879" s="38">
        <v>2016.0</v>
      </c>
      <c r="B879" s="38">
        <v>3860.0</v>
      </c>
      <c r="C879" s="38">
        <v>135647.0</v>
      </c>
      <c r="D879" s="38" t="s">
        <v>228</v>
      </c>
      <c r="E879" s="38" t="s">
        <v>228</v>
      </c>
      <c r="F879" s="38">
        <v>7.0</v>
      </c>
      <c r="G879" s="38">
        <v>38.0</v>
      </c>
      <c r="H879" s="38"/>
      <c r="I879" s="40">
        <v>42535.458333333336</v>
      </c>
      <c r="J879" s="38" t="s">
        <v>40</v>
      </c>
      <c r="K879" s="38">
        <v>76.0</v>
      </c>
      <c r="L879" s="38">
        <v>4300.0</v>
      </c>
      <c r="M879" s="38" t="s">
        <v>23</v>
      </c>
      <c r="N879" s="38" t="s">
        <v>23</v>
      </c>
      <c r="O879" s="38"/>
      <c r="P879" s="38">
        <v>34268.0</v>
      </c>
      <c r="Q879" s="38"/>
      <c r="R879" s="38">
        <v>38.0</v>
      </c>
      <c r="S879" s="38"/>
      <c r="T879" s="38"/>
      <c r="U879" s="38" t="s">
        <v>229</v>
      </c>
      <c r="V879" s="38" t="s">
        <v>1260</v>
      </c>
      <c r="W879" s="38"/>
      <c r="X879" s="38"/>
      <c r="Y879" s="38"/>
      <c r="Z879" s="38"/>
    </row>
    <row r="880" ht="15.75" customHeight="1">
      <c r="A880" s="38">
        <v>2016.0</v>
      </c>
      <c r="B880" s="38">
        <v>3858.0</v>
      </c>
      <c r="C880" s="38">
        <v>108545.0</v>
      </c>
      <c r="D880" s="38" t="s">
        <v>228</v>
      </c>
      <c r="E880" s="38" t="s">
        <v>228</v>
      </c>
      <c r="F880" s="38">
        <v>7.0</v>
      </c>
      <c r="G880" s="38">
        <v>88.0</v>
      </c>
      <c r="H880" s="38"/>
      <c r="I880" s="40">
        <v>42535.458333333336</v>
      </c>
      <c r="J880" s="38" t="s">
        <v>40</v>
      </c>
      <c r="K880" s="38">
        <v>79.0</v>
      </c>
      <c r="L880" s="38">
        <v>5130.0</v>
      </c>
      <c r="M880" s="38" t="s">
        <v>23</v>
      </c>
      <c r="N880" s="38" t="s">
        <v>23</v>
      </c>
      <c r="O880" s="38"/>
      <c r="P880" s="38">
        <v>34259.0</v>
      </c>
      <c r="Q880" s="38"/>
      <c r="R880" s="38">
        <v>40.0</v>
      </c>
      <c r="S880" s="38"/>
      <c r="T880" s="38"/>
      <c r="U880" s="38" t="s">
        <v>945</v>
      </c>
      <c r="V880" s="38" t="s">
        <v>1260</v>
      </c>
      <c r="W880" s="38"/>
      <c r="X880" s="38"/>
      <c r="Y880" s="38"/>
      <c r="Z880" s="38"/>
    </row>
    <row r="881" ht="15.75" customHeight="1">
      <c r="A881" s="38">
        <v>2016.0</v>
      </c>
      <c r="B881" s="38">
        <v>3856.0</v>
      </c>
      <c r="C881" s="38">
        <v>14262.0</v>
      </c>
      <c r="D881" s="38" t="s">
        <v>228</v>
      </c>
      <c r="E881" s="38" t="s">
        <v>228</v>
      </c>
      <c r="F881" s="38">
        <v>7.0</v>
      </c>
      <c r="G881" s="38">
        <v>89.0</v>
      </c>
      <c r="H881" s="38"/>
      <c r="I881" s="40">
        <v>42535.520833333336</v>
      </c>
      <c r="J881" s="38" t="s">
        <v>40</v>
      </c>
      <c r="K881" s="38">
        <v>78.0</v>
      </c>
      <c r="L881" s="38">
        <v>5200.0</v>
      </c>
      <c r="M881" s="38" t="s">
        <v>23</v>
      </c>
      <c r="N881" s="38" t="s">
        <v>23</v>
      </c>
      <c r="O881" s="38"/>
      <c r="P881" s="38">
        <v>34260.0</v>
      </c>
      <c r="Q881" s="38"/>
      <c r="R881" s="38">
        <v>40.0</v>
      </c>
      <c r="S881" s="38"/>
      <c r="T881" s="38"/>
      <c r="U881" s="38" t="s">
        <v>914</v>
      </c>
      <c r="V881" s="38" t="s">
        <v>1260</v>
      </c>
      <c r="W881" s="38"/>
      <c r="X881" s="38"/>
      <c r="Y881" s="38"/>
      <c r="Z881" s="38"/>
    </row>
    <row r="882" ht="15.75" customHeight="1">
      <c r="A882" s="38">
        <v>2016.0</v>
      </c>
      <c r="B882" s="38">
        <v>3854.0</v>
      </c>
      <c r="C882" s="38">
        <v>112188.0</v>
      </c>
      <c r="D882" s="38" t="s">
        <v>228</v>
      </c>
      <c r="E882" s="38" t="s">
        <v>228</v>
      </c>
      <c r="F882" s="38">
        <v>7.0</v>
      </c>
      <c r="G882" s="38">
        <v>37.0</v>
      </c>
      <c r="H882" s="38"/>
      <c r="I882" s="40">
        <v>42535.583333333336</v>
      </c>
      <c r="J882" s="38" t="s">
        <v>40</v>
      </c>
      <c r="K882" s="38">
        <v>75.0</v>
      </c>
      <c r="L882" s="38">
        <v>4540.0</v>
      </c>
      <c r="M882" s="38" t="s">
        <v>23</v>
      </c>
      <c r="N882" s="38"/>
      <c r="O882" s="38"/>
      <c r="P882" s="38">
        <v>34261.0</v>
      </c>
      <c r="Q882" s="38"/>
      <c r="R882" s="38">
        <v>38.0</v>
      </c>
      <c r="S882" s="38"/>
      <c r="T882" s="38"/>
      <c r="U882" s="38" t="s">
        <v>716</v>
      </c>
      <c r="V882" s="38" t="s">
        <v>1260</v>
      </c>
      <c r="W882" s="38"/>
      <c r="X882" s="38"/>
      <c r="Y882" s="38"/>
      <c r="Z882" s="38"/>
    </row>
    <row r="883" ht="15.75" customHeight="1">
      <c r="A883" s="38">
        <v>2016.0</v>
      </c>
      <c r="B883" s="38">
        <v>3855.0</v>
      </c>
      <c r="C883" s="38">
        <v>134866.0</v>
      </c>
      <c r="D883" s="38" t="s">
        <v>228</v>
      </c>
      <c r="E883" s="38" t="s">
        <v>228</v>
      </c>
      <c r="F883" s="38">
        <v>7.0</v>
      </c>
      <c r="G883" s="38">
        <v>42.0</v>
      </c>
      <c r="H883" s="38"/>
      <c r="I883" s="40">
        <v>42535.583333333336</v>
      </c>
      <c r="J883" s="38" t="s">
        <v>40</v>
      </c>
      <c r="K883" s="38">
        <v>103.0</v>
      </c>
      <c r="L883" s="38">
        <v>12760.0</v>
      </c>
      <c r="M883" s="38" t="s">
        <v>23</v>
      </c>
      <c r="N883" s="38" t="s">
        <v>23</v>
      </c>
      <c r="O883" s="38"/>
      <c r="P883" s="38">
        <v>34264.0</v>
      </c>
      <c r="Q883" s="38"/>
      <c r="R883" s="38">
        <v>57.0</v>
      </c>
      <c r="S883" s="38"/>
      <c r="T883" s="38"/>
      <c r="U883" s="38" t="s">
        <v>950</v>
      </c>
      <c r="V883" s="38" t="s">
        <v>1260</v>
      </c>
      <c r="W883" s="38"/>
      <c r="X883" s="38"/>
      <c r="Y883" s="38"/>
      <c r="Z883" s="38"/>
    </row>
    <row r="884" ht="15.75" customHeight="1">
      <c r="A884" s="38">
        <v>2016.0</v>
      </c>
      <c r="B884" s="38">
        <v>3859.0</v>
      </c>
      <c r="C884" s="38">
        <v>126996.0</v>
      </c>
      <c r="D884" s="38" t="s">
        <v>228</v>
      </c>
      <c r="E884" s="38" t="s">
        <v>228</v>
      </c>
      <c r="F884" s="38">
        <v>7.0</v>
      </c>
      <c r="G884" s="38">
        <v>84.0</v>
      </c>
      <c r="H884" s="38"/>
      <c r="I884" s="40">
        <v>42535.729166666664</v>
      </c>
      <c r="J884" s="38" t="s">
        <v>40</v>
      </c>
      <c r="K884" s="38">
        <v>57.0</v>
      </c>
      <c r="L884" s="38">
        <v>1930.0</v>
      </c>
      <c r="M884" s="38" t="s">
        <v>23</v>
      </c>
      <c r="N884" s="38" t="s">
        <v>23</v>
      </c>
      <c r="O884" s="38"/>
      <c r="P884" s="38">
        <v>34262.0</v>
      </c>
      <c r="Q884" s="38"/>
      <c r="R884" s="38">
        <v>30.0</v>
      </c>
      <c r="S884" s="38"/>
      <c r="T884" s="38"/>
      <c r="U884" s="38" t="s">
        <v>904</v>
      </c>
      <c r="V884" s="38" t="s">
        <v>1260</v>
      </c>
      <c r="W884" s="38"/>
      <c r="X884" s="38"/>
      <c r="Y884" s="38"/>
      <c r="Z884" s="38"/>
    </row>
    <row r="885" ht="15.75" customHeight="1">
      <c r="A885" s="38">
        <v>2016.0</v>
      </c>
      <c r="B885" s="38">
        <v>3857.0</v>
      </c>
      <c r="C885" s="38">
        <v>55271.0</v>
      </c>
      <c r="D885" s="38" t="s">
        <v>228</v>
      </c>
      <c r="E885" s="38" t="s">
        <v>228</v>
      </c>
      <c r="F885" s="38">
        <v>7.0</v>
      </c>
      <c r="G885" s="38">
        <v>92.0</v>
      </c>
      <c r="H885" s="38"/>
      <c r="I885" s="40">
        <v>42535.75</v>
      </c>
      <c r="J885" s="38" t="s">
        <v>40</v>
      </c>
      <c r="K885" s="38">
        <v>80.0</v>
      </c>
      <c r="L885" s="38">
        <v>5500.0</v>
      </c>
      <c r="M885" s="38" t="s">
        <v>23</v>
      </c>
      <c r="N885" s="38" t="s">
        <v>23</v>
      </c>
      <c r="O885" s="38"/>
      <c r="P885" s="38">
        <v>34257.0</v>
      </c>
      <c r="Q885" s="38"/>
      <c r="R885" s="38">
        <v>39.0</v>
      </c>
      <c r="S885" s="38"/>
      <c r="T885" s="38"/>
      <c r="U885" s="38" t="s">
        <v>33</v>
      </c>
      <c r="V885" s="38" t="s">
        <v>1260</v>
      </c>
      <c r="W885" s="38"/>
      <c r="X885" s="38"/>
      <c r="Y885" s="38"/>
      <c r="Z885" s="38"/>
    </row>
    <row r="886" ht="15.75" customHeight="1">
      <c r="A886" s="38">
        <v>2016.0</v>
      </c>
      <c r="B886" s="38">
        <v>3866.0</v>
      </c>
      <c r="C886" s="38">
        <v>180502.0</v>
      </c>
      <c r="D886" s="38" t="s">
        <v>228</v>
      </c>
      <c r="E886" s="38" t="s">
        <v>228</v>
      </c>
      <c r="F886" s="38">
        <v>7.0</v>
      </c>
      <c r="G886" s="38">
        <v>81.0</v>
      </c>
      <c r="H886" s="38"/>
      <c r="I886" s="39">
        <v>42536.0</v>
      </c>
      <c r="J886" s="38" t="s">
        <v>40</v>
      </c>
      <c r="K886" s="38">
        <v>53.0</v>
      </c>
      <c r="L886" s="38">
        <v>1600.0</v>
      </c>
      <c r="M886" s="38" t="s">
        <v>23</v>
      </c>
      <c r="N886" s="38" t="s">
        <v>23</v>
      </c>
      <c r="O886" s="38" t="s">
        <v>814</v>
      </c>
      <c r="P886" s="38">
        <v>34745.0</v>
      </c>
      <c r="Q886" s="38"/>
      <c r="R886" s="38">
        <v>26.0</v>
      </c>
      <c r="S886" s="38"/>
      <c r="T886" s="38"/>
      <c r="U886" s="38" t="s">
        <v>926</v>
      </c>
      <c r="V886" s="38" t="s">
        <v>1261</v>
      </c>
      <c r="W886" s="38"/>
      <c r="X886" s="38"/>
      <c r="Y886" s="38"/>
      <c r="Z886" s="38"/>
    </row>
    <row r="887" ht="15.75" customHeight="1">
      <c r="A887" s="38">
        <v>2016.0</v>
      </c>
      <c r="B887" s="38">
        <v>3870.0</v>
      </c>
      <c r="C887" s="38">
        <v>136360.0</v>
      </c>
      <c r="D887" s="38" t="s">
        <v>228</v>
      </c>
      <c r="E887" s="38" t="s">
        <v>228</v>
      </c>
      <c r="F887" s="38">
        <v>7.0</v>
      </c>
      <c r="G887" s="38">
        <v>38.0</v>
      </c>
      <c r="H887" s="38"/>
      <c r="I887" s="39">
        <v>42536.0</v>
      </c>
      <c r="J887" s="38" t="s">
        <v>40</v>
      </c>
      <c r="K887" s="38">
        <v>57.0</v>
      </c>
      <c r="L887" s="38">
        <v>1960.0</v>
      </c>
      <c r="M887" s="38" t="s">
        <v>23</v>
      </c>
      <c r="N887" s="38" t="s">
        <v>23</v>
      </c>
      <c r="O887" s="38" t="s">
        <v>814</v>
      </c>
      <c r="P887" s="38">
        <v>34281.0</v>
      </c>
      <c r="Q887" s="38"/>
      <c r="R887" s="38">
        <v>29.0</v>
      </c>
      <c r="S887" s="38"/>
      <c r="T887" s="38"/>
      <c r="U887" s="38" t="s">
        <v>229</v>
      </c>
      <c r="V887" s="38" t="s">
        <v>1261</v>
      </c>
      <c r="W887" s="38"/>
      <c r="X887" s="38"/>
      <c r="Y887" s="38"/>
      <c r="Z887" s="38"/>
    </row>
    <row r="888" ht="15.75" customHeight="1">
      <c r="A888" s="38">
        <v>2016.0</v>
      </c>
      <c r="B888" s="38">
        <v>3873.0</v>
      </c>
      <c r="C888" s="38">
        <v>201518.0</v>
      </c>
      <c r="D888" s="38" t="s">
        <v>228</v>
      </c>
      <c r="E888" s="38" t="s">
        <v>228</v>
      </c>
      <c r="F888" s="38">
        <v>7.0</v>
      </c>
      <c r="G888" s="38">
        <v>84.0</v>
      </c>
      <c r="H888" s="38"/>
      <c r="I888" s="39">
        <v>42536.0</v>
      </c>
      <c r="J888" s="38" t="s">
        <v>40</v>
      </c>
      <c r="K888" s="38">
        <v>59.0</v>
      </c>
      <c r="L888" s="38">
        <v>2270.0</v>
      </c>
      <c r="M888" s="38" t="s">
        <v>23</v>
      </c>
      <c r="N888" s="38" t="s">
        <v>23</v>
      </c>
      <c r="O888" s="38" t="s">
        <v>814</v>
      </c>
      <c r="P888" s="38">
        <v>34284.0</v>
      </c>
      <c r="Q888" s="38"/>
      <c r="R888" s="38">
        <v>30.0</v>
      </c>
      <c r="S888" s="38"/>
      <c r="T888" s="38"/>
      <c r="U888" s="38" t="s">
        <v>904</v>
      </c>
      <c r="V888" s="38" t="s">
        <v>1261</v>
      </c>
      <c r="W888" s="38"/>
      <c r="X888" s="38"/>
      <c r="Y888" s="38"/>
      <c r="Z888" s="38"/>
    </row>
    <row r="889" ht="15.75" customHeight="1">
      <c r="A889" s="38">
        <v>2016.0</v>
      </c>
      <c r="B889" s="38">
        <v>3872.0</v>
      </c>
      <c r="C889" s="38">
        <v>148321.0</v>
      </c>
      <c r="D889" s="38" t="s">
        <v>228</v>
      </c>
      <c r="E889" s="38" t="s">
        <v>228</v>
      </c>
      <c r="F889" s="38">
        <v>7.0</v>
      </c>
      <c r="G889" s="38">
        <v>84.0</v>
      </c>
      <c r="H889" s="38"/>
      <c r="I889" s="39">
        <v>42536.0</v>
      </c>
      <c r="J889" s="38" t="s">
        <v>40</v>
      </c>
      <c r="K889" s="38">
        <v>62.0</v>
      </c>
      <c r="L889" s="38">
        <v>2620.0</v>
      </c>
      <c r="M889" s="38" t="s">
        <v>23</v>
      </c>
      <c r="N889" s="38" t="s">
        <v>23</v>
      </c>
      <c r="O889" s="38" t="s">
        <v>814</v>
      </c>
      <c r="P889" s="38">
        <v>34283.0</v>
      </c>
      <c r="Q889" s="38"/>
      <c r="R889" s="38">
        <v>32.0</v>
      </c>
      <c r="S889" s="38"/>
      <c r="T889" s="38"/>
      <c r="U889" s="38" t="s">
        <v>904</v>
      </c>
      <c r="V889" s="38" t="s">
        <v>1261</v>
      </c>
      <c r="W889" s="38"/>
      <c r="X889" s="38"/>
      <c r="Y889" s="38"/>
      <c r="Z889" s="38"/>
    </row>
    <row r="890" ht="15.75" customHeight="1">
      <c r="A890" s="38">
        <v>2016.0</v>
      </c>
      <c r="B890" s="38">
        <v>3864.0</v>
      </c>
      <c r="C890" s="38">
        <v>136448.0</v>
      </c>
      <c r="D890" s="38" t="s">
        <v>228</v>
      </c>
      <c r="E890" s="38" t="s">
        <v>228</v>
      </c>
      <c r="F890" s="38">
        <v>7.0</v>
      </c>
      <c r="G890" s="38">
        <v>90.0</v>
      </c>
      <c r="H890" s="38"/>
      <c r="I890" s="39">
        <v>42536.0</v>
      </c>
      <c r="J890" s="38" t="s">
        <v>40</v>
      </c>
      <c r="K890" s="38">
        <v>69.0</v>
      </c>
      <c r="L890" s="38">
        <v>3800.0</v>
      </c>
      <c r="M890" s="38" t="s">
        <v>23</v>
      </c>
      <c r="N890" s="38" t="s">
        <v>23</v>
      </c>
      <c r="O890" s="38" t="s">
        <v>814</v>
      </c>
      <c r="P890" s="38">
        <v>34276.0</v>
      </c>
      <c r="Q890" s="38"/>
      <c r="R890" s="38">
        <v>37.0</v>
      </c>
      <c r="S890" s="38"/>
      <c r="T890" s="38"/>
      <c r="U890" s="38" t="s">
        <v>911</v>
      </c>
      <c r="V890" s="38" t="s">
        <v>1261</v>
      </c>
      <c r="W890" s="38"/>
      <c r="X890" s="38"/>
      <c r="Y890" s="38"/>
      <c r="Z890" s="38"/>
    </row>
    <row r="891" ht="15.75" customHeight="1">
      <c r="A891" s="38">
        <v>2016.0</v>
      </c>
      <c r="B891" s="38">
        <v>3871.0</v>
      </c>
      <c r="C891" s="38">
        <v>140814.0</v>
      </c>
      <c r="D891" s="38" t="s">
        <v>228</v>
      </c>
      <c r="E891" s="38" t="s">
        <v>228</v>
      </c>
      <c r="F891" s="38">
        <v>7.0</v>
      </c>
      <c r="G891" s="38">
        <v>38.0</v>
      </c>
      <c r="H891" s="38"/>
      <c r="I891" s="39">
        <v>42536.0</v>
      </c>
      <c r="J891" s="38" t="s">
        <v>40</v>
      </c>
      <c r="K891" s="38">
        <v>71.0</v>
      </c>
      <c r="L891" s="38">
        <v>4070.0</v>
      </c>
      <c r="M891" s="38" t="s">
        <v>23</v>
      </c>
      <c r="N891" s="38" t="s">
        <v>23</v>
      </c>
      <c r="O891" s="38" t="s">
        <v>814</v>
      </c>
      <c r="P891" s="38">
        <v>34282.0</v>
      </c>
      <c r="Q891" s="38"/>
      <c r="R891" s="38">
        <v>37.0</v>
      </c>
      <c r="S891" s="38"/>
      <c r="T891" s="38"/>
      <c r="U891" s="38" t="s">
        <v>229</v>
      </c>
      <c r="V891" s="38" t="s">
        <v>1261</v>
      </c>
      <c r="W891" s="38"/>
      <c r="X891" s="38"/>
      <c r="Y891" s="38"/>
      <c r="Z891" s="38"/>
    </row>
    <row r="892" ht="15.75" customHeight="1">
      <c r="A892" s="38">
        <v>2016.0</v>
      </c>
      <c r="B892" s="38">
        <v>3867.0</v>
      </c>
      <c r="C892" s="38">
        <v>138713.0</v>
      </c>
      <c r="D892" s="38" t="s">
        <v>228</v>
      </c>
      <c r="E892" s="38" t="s">
        <v>228</v>
      </c>
      <c r="F892" s="38">
        <v>7.0</v>
      </c>
      <c r="G892" s="38">
        <v>85.0</v>
      </c>
      <c r="H892" s="38"/>
      <c r="I892" s="39">
        <v>42536.0</v>
      </c>
      <c r="J892" s="38" t="s">
        <v>40</v>
      </c>
      <c r="K892" s="38">
        <v>73.0</v>
      </c>
      <c r="L892" s="38">
        <v>4600.0</v>
      </c>
      <c r="M892" s="38" t="s">
        <v>23</v>
      </c>
      <c r="N892" s="38" t="s">
        <v>23</v>
      </c>
      <c r="O892" s="38" t="s">
        <v>814</v>
      </c>
      <c r="P892" s="38">
        <v>34278.0</v>
      </c>
      <c r="Q892" s="38"/>
      <c r="R892" s="38">
        <v>38.0</v>
      </c>
      <c r="S892" s="38"/>
      <c r="T892" s="38"/>
      <c r="U892" s="38" t="s">
        <v>1331</v>
      </c>
      <c r="V892" s="38" t="s">
        <v>1261</v>
      </c>
      <c r="W892" s="38"/>
      <c r="X892" s="38"/>
      <c r="Y892" s="38"/>
      <c r="Z892" s="38"/>
    </row>
    <row r="893" ht="15.75" customHeight="1">
      <c r="A893" s="38">
        <v>2016.0</v>
      </c>
      <c r="B893" s="38">
        <v>3869.0</v>
      </c>
      <c r="C893" s="38">
        <v>106785.0</v>
      </c>
      <c r="D893" s="38" t="s">
        <v>228</v>
      </c>
      <c r="E893" s="38" t="s">
        <v>228</v>
      </c>
      <c r="F893" s="38">
        <v>7.0</v>
      </c>
      <c r="G893" s="38">
        <v>86.0</v>
      </c>
      <c r="H893" s="38"/>
      <c r="I893" s="39">
        <v>42536.0</v>
      </c>
      <c r="J893" s="38" t="s">
        <v>40</v>
      </c>
      <c r="K893" s="38">
        <v>74.0</v>
      </c>
      <c r="L893" s="38">
        <v>4600.0</v>
      </c>
      <c r="M893" s="38" t="s">
        <v>23</v>
      </c>
      <c r="N893" s="38" t="s">
        <v>23</v>
      </c>
      <c r="O893" s="38" t="s">
        <v>814</v>
      </c>
      <c r="P893" s="38">
        <v>34280.0</v>
      </c>
      <c r="Q893" s="38"/>
      <c r="R893" s="38">
        <v>39.0</v>
      </c>
      <c r="S893" s="38"/>
      <c r="T893" s="38"/>
      <c r="U893" s="38" t="s">
        <v>918</v>
      </c>
      <c r="V893" s="38" t="s">
        <v>1261</v>
      </c>
      <c r="W893" s="38"/>
      <c r="X893" s="38"/>
      <c r="Y893" s="38"/>
      <c r="Z893" s="38"/>
    </row>
    <row r="894" ht="15.75" customHeight="1">
      <c r="A894" s="38">
        <v>2016.0</v>
      </c>
      <c r="B894" s="38">
        <v>3865.0</v>
      </c>
      <c r="C894" s="38">
        <v>220091.0</v>
      </c>
      <c r="D894" s="38" t="s">
        <v>228</v>
      </c>
      <c r="E894" s="38" t="s">
        <v>228</v>
      </c>
      <c r="F894" s="38">
        <v>7.0</v>
      </c>
      <c r="G894" s="38">
        <v>90.0</v>
      </c>
      <c r="H894" s="38"/>
      <c r="I894" s="39">
        <v>42536.0</v>
      </c>
      <c r="J894" s="38" t="s">
        <v>40</v>
      </c>
      <c r="K894" s="38">
        <v>80.0</v>
      </c>
      <c r="L894" s="38">
        <v>5700.0</v>
      </c>
      <c r="M894" s="38" t="s">
        <v>23</v>
      </c>
      <c r="N894" s="38" t="s">
        <v>23</v>
      </c>
      <c r="O894" s="38" t="s">
        <v>814</v>
      </c>
      <c r="P894" s="38">
        <v>34277.0</v>
      </c>
      <c r="Q894" s="38"/>
      <c r="R894" s="38">
        <v>40.0</v>
      </c>
      <c r="S894" s="38"/>
      <c r="T894" s="38"/>
      <c r="U894" s="38" t="s">
        <v>911</v>
      </c>
      <c r="V894" s="38" t="s">
        <v>1261</v>
      </c>
      <c r="W894" s="38"/>
      <c r="X894" s="38"/>
      <c r="Y894" s="38"/>
      <c r="Z894" s="38"/>
    </row>
    <row r="895" ht="15.75" customHeight="1">
      <c r="A895" s="38">
        <v>2016.0</v>
      </c>
      <c r="B895" s="38">
        <v>3868.0</v>
      </c>
      <c r="C895" s="38">
        <v>43581.0</v>
      </c>
      <c r="D895" s="38" t="s">
        <v>228</v>
      </c>
      <c r="E895" s="38" t="s">
        <v>228</v>
      </c>
      <c r="F895" s="38">
        <v>7.0</v>
      </c>
      <c r="G895" s="38">
        <v>37.0</v>
      </c>
      <c r="H895" s="38"/>
      <c r="I895" s="39">
        <v>42536.0</v>
      </c>
      <c r="J895" s="38" t="s">
        <v>40</v>
      </c>
      <c r="K895" s="38">
        <v>81.0</v>
      </c>
      <c r="L895" s="38">
        <v>6100.0</v>
      </c>
      <c r="M895" s="38" t="s">
        <v>23</v>
      </c>
      <c r="N895" s="38" t="s">
        <v>23</v>
      </c>
      <c r="O895" s="38" t="s">
        <v>814</v>
      </c>
      <c r="P895" s="38">
        <v>34279.0</v>
      </c>
      <c r="Q895" s="38"/>
      <c r="R895" s="38">
        <v>42.0</v>
      </c>
      <c r="S895" s="38"/>
      <c r="T895" s="38"/>
      <c r="U895" s="38" t="s">
        <v>716</v>
      </c>
      <c r="V895" s="38" t="s">
        <v>1261</v>
      </c>
      <c r="W895" s="38"/>
      <c r="X895" s="38"/>
      <c r="Y895" s="38"/>
      <c r="Z895" s="38"/>
    </row>
    <row r="896" ht="15.75" customHeight="1">
      <c r="A896" s="38">
        <v>2016.0</v>
      </c>
      <c r="B896" s="38">
        <v>3874.0</v>
      </c>
      <c r="C896" s="38">
        <v>22088.0</v>
      </c>
      <c r="D896" s="38" t="s">
        <v>228</v>
      </c>
      <c r="E896" s="38" t="s">
        <v>228</v>
      </c>
      <c r="F896" s="38">
        <v>7.0</v>
      </c>
      <c r="G896" s="38">
        <v>39.0</v>
      </c>
      <c r="H896" s="38"/>
      <c r="I896" s="39">
        <v>42536.0</v>
      </c>
      <c r="J896" s="38" t="s">
        <v>40</v>
      </c>
      <c r="K896" s="38">
        <v>85.0</v>
      </c>
      <c r="L896" s="38">
        <v>5610.0</v>
      </c>
      <c r="M896" s="38" t="s">
        <v>23</v>
      </c>
      <c r="N896" s="38" t="s">
        <v>23</v>
      </c>
      <c r="O896" s="38" t="s">
        <v>814</v>
      </c>
      <c r="P896" s="38">
        <v>34285.0</v>
      </c>
      <c r="Q896" s="38"/>
      <c r="R896" s="38">
        <v>41.0</v>
      </c>
      <c r="S896" s="38"/>
      <c r="T896" s="38"/>
      <c r="U896" s="38" t="s">
        <v>414</v>
      </c>
      <c r="V896" s="38" t="s">
        <v>1261</v>
      </c>
      <c r="W896" s="38"/>
      <c r="X896" s="38"/>
      <c r="Y896" s="38"/>
      <c r="Z896" s="38"/>
    </row>
    <row r="897" ht="15.75" customHeight="1">
      <c r="A897" s="38">
        <v>2016.0</v>
      </c>
      <c r="B897" s="38">
        <v>3861.0</v>
      </c>
      <c r="C897" s="38">
        <v>125397.0</v>
      </c>
      <c r="D897" s="38" t="s">
        <v>228</v>
      </c>
      <c r="E897" s="38" t="s">
        <v>228</v>
      </c>
      <c r="F897" s="38">
        <v>7.0</v>
      </c>
      <c r="G897" s="38">
        <v>42.0</v>
      </c>
      <c r="H897" s="38"/>
      <c r="I897" s="40">
        <v>42536.4375</v>
      </c>
      <c r="J897" s="38" t="s">
        <v>40</v>
      </c>
      <c r="K897" s="38">
        <v>75.0</v>
      </c>
      <c r="L897" s="38">
        <v>4130.0</v>
      </c>
      <c r="M897" s="38" t="s">
        <v>23</v>
      </c>
      <c r="N897" s="38"/>
      <c r="O897" s="38"/>
      <c r="P897" s="38">
        <v>34271.0</v>
      </c>
      <c r="Q897" s="38"/>
      <c r="R897" s="38">
        <v>35.0</v>
      </c>
      <c r="S897" s="38"/>
      <c r="T897" s="38"/>
      <c r="U897" s="38" t="s">
        <v>950</v>
      </c>
      <c r="V897" s="38" t="s">
        <v>1261</v>
      </c>
      <c r="W897" s="38"/>
      <c r="X897" s="38"/>
      <c r="Y897" s="38"/>
      <c r="Z897" s="38"/>
    </row>
    <row r="898" ht="15.75" customHeight="1">
      <c r="A898" s="38">
        <v>2016.0</v>
      </c>
      <c r="B898" s="38">
        <v>3862.0</v>
      </c>
      <c r="C898" s="38">
        <v>123538.0</v>
      </c>
      <c r="D898" s="38" t="s">
        <v>228</v>
      </c>
      <c r="E898" s="38" t="s">
        <v>228</v>
      </c>
      <c r="F898" s="38">
        <v>7.0</v>
      </c>
      <c r="G898" s="38">
        <v>42.0</v>
      </c>
      <c r="H898" s="38"/>
      <c r="I898" s="40">
        <v>42536.5</v>
      </c>
      <c r="J898" s="38" t="s">
        <v>40</v>
      </c>
      <c r="K898" s="38">
        <v>73.0</v>
      </c>
      <c r="L898" s="38">
        <v>4210.0</v>
      </c>
      <c r="M898" s="38" t="s">
        <v>23</v>
      </c>
      <c r="N898" s="38"/>
      <c r="O898" s="38"/>
      <c r="P898" s="38">
        <v>34272.0</v>
      </c>
      <c r="Q898" s="38"/>
      <c r="R898" s="38">
        <v>39.0</v>
      </c>
      <c r="S898" s="38"/>
      <c r="T898" s="38"/>
      <c r="U898" s="38" t="s">
        <v>950</v>
      </c>
      <c r="V898" s="38" t="s">
        <v>1261</v>
      </c>
      <c r="W898" s="38"/>
      <c r="X898" s="38"/>
      <c r="Y898" s="38"/>
      <c r="Z898" s="38"/>
    </row>
    <row r="899" ht="15.75" customHeight="1">
      <c r="A899" s="38">
        <v>2016.0</v>
      </c>
      <c r="B899" s="38">
        <v>3863.0</v>
      </c>
      <c r="C899" s="38">
        <v>156546.0</v>
      </c>
      <c r="D899" s="38" t="s">
        <v>228</v>
      </c>
      <c r="E899" s="38" t="s">
        <v>228</v>
      </c>
      <c r="F899" s="38">
        <v>7.0</v>
      </c>
      <c r="G899" s="38">
        <v>88.0</v>
      </c>
      <c r="H899" s="38"/>
      <c r="I899" s="40">
        <v>42536.583333333336</v>
      </c>
      <c r="J899" s="38" t="s">
        <v>40</v>
      </c>
      <c r="K899" s="38">
        <v>58.0</v>
      </c>
      <c r="L899" s="38">
        <v>2000.0</v>
      </c>
      <c r="M899" s="38" t="s">
        <v>23</v>
      </c>
      <c r="N899" s="38"/>
      <c r="O899" s="38"/>
      <c r="P899" s="38">
        <v>34273.0</v>
      </c>
      <c r="Q899" s="38"/>
      <c r="R899" s="38">
        <v>29.0</v>
      </c>
      <c r="S899" s="38"/>
      <c r="T899" s="38"/>
      <c r="U899" s="38" t="s">
        <v>945</v>
      </c>
      <c r="V899" s="38" t="s">
        <v>1261</v>
      </c>
      <c r="W899" s="38"/>
      <c r="X899" s="38"/>
      <c r="Y899" s="38"/>
      <c r="Z899" s="38"/>
    </row>
    <row r="900" ht="15.75" customHeight="1">
      <c r="A900" s="38">
        <v>2016.0</v>
      </c>
      <c r="B900" s="38">
        <v>3875.0</v>
      </c>
      <c r="C900" s="38">
        <v>158348.0</v>
      </c>
      <c r="D900" s="38" t="s">
        <v>228</v>
      </c>
      <c r="E900" s="38" t="s">
        <v>228</v>
      </c>
      <c r="F900" s="38">
        <v>7.0</v>
      </c>
      <c r="G900" s="38"/>
      <c r="H900" s="38" t="s">
        <v>1338</v>
      </c>
      <c r="I900" s="40">
        <v>42538.42361111111</v>
      </c>
      <c r="J900" s="38" t="s">
        <v>21</v>
      </c>
      <c r="K900" s="38">
        <v>79.0</v>
      </c>
      <c r="L900" s="38">
        <v>5300.0</v>
      </c>
      <c r="M900" s="38" t="s">
        <v>23</v>
      </c>
      <c r="N900" s="38" t="s">
        <v>35</v>
      </c>
      <c r="O900" s="38" t="s">
        <v>814</v>
      </c>
      <c r="P900" s="38">
        <v>34288.0</v>
      </c>
      <c r="Q900" s="38"/>
      <c r="R900" s="38">
        <v>40.0</v>
      </c>
      <c r="S900" s="38"/>
      <c r="T900" s="38"/>
      <c r="U900" s="38"/>
      <c r="V900" s="38" t="s">
        <v>1316</v>
      </c>
      <c r="W900" s="38"/>
      <c r="X900" s="38"/>
      <c r="Y900" s="38"/>
      <c r="Z900" s="38"/>
    </row>
    <row r="901" ht="15.75" customHeight="1">
      <c r="A901" s="38">
        <v>2016.0</v>
      </c>
      <c r="B901" s="38">
        <v>3876.0</v>
      </c>
      <c r="C901" s="38">
        <v>72142.0</v>
      </c>
      <c r="D901" s="38" t="s">
        <v>228</v>
      </c>
      <c r="E901" s="38" t="s">
        <v>228</v>
      </c>
      <c r="F901" s="38">
        <v>7.0</v>
      </c>
      <c r="G901" s="38"/>
      <c r="H901" s="38" t="s">
        <v>117</v>
      </c>
      <c r="I901" s="40">
        <v>42538.489583333336</v>
      </c>
      <c r="J901" s="38" t="s">
        <v>21</v>
      </c>
      <c r="K901" s="38">
        <v>75.0</v>
      </c>
      <c r="L901" s="38">
        <v>5500.0</v>
      </c>
      <c r="M901" s="38" t="s">
        <v>23</v>
      </c>
      <c r="N901" s="38" t="s">
        <v>35</v>
      </c>
      <c r="O901" s="38" t="s">
        <v>814</v>
      </c>
      <c r="P901" s="38">
        <v>34289.0</v>
      </c>
      <c r="Q901" s="38"/>
      <c r="R901" s="38">
        <v>43.0</v>
      </c>
      <c r="S901" s="38"/>
      <c r="T901" s="38"/>
      <c r="U901" s="38"/>
      <c r="V901" s="38" t="s">
        <v>1316</v>
      </c>
      <c r="W901" s="38"/>
      <c r="X901" s="38"/>
      <c r="Y901" s="38"/>
      <c r="Z901" s="38"/>
    </row>
    <row r="902" ht="15.75" customHeight="1">
      <c r="A902" s="38">
        <v>2016.0</v>
      </c>
      <c r="B902" s="38">
        <v>3877.0</v>
      </c>
      <c r="C902" s="38">
        <v>14140.0</v>
      </c>
      <c r="D902" s="38" t="s">
        <v>228</v>
      </c>
      <c r="E902" s="38" t="s">
        <v>228</v>
      </c>
      <c r="F902" s="38">
        <v>7.0</v>
      </c>
      <c r="G902" s="38"/>
      <c r="H902" s="38" t="s">
        <v>947</v>
      </c>
      <c r="I902" s="40">
        <v>42538.5625</v>
      </c>
      <c r="J902" s="38" t="s">
        <v>21</v>
      </c>
      <c r="K902" s="38">
        <v>77.0</v>
      </c>
      <c r="L902" s="38">
        <v>5100.0</v>
      </c>
      <c r="M902" s="38" t="s">
        <v>23</v>
      </c>
      <c r="N902" s="38" t="s">
        <v>35</v>
      </c>
      <c r="O902" s="38" t="s">
        <v>814</v>
      </c>
      <c r="P902" s="38">
        <v>34290.0</v>
      </c>
      <c r="Q902" s="38"/>
      <c r="R902" s="38">
        <v>41.0</v>
      </c>
      <c r="S902" s="38"/>
      <c r="T902" s="38"/>
      <c r="U902" s="38"/>
      <c r="V902" s="38" t="s">
        <v>1316</v>
      </c>
      <c r="W902" s="38"/>
      <c r="X902" s="38"/>
      <c r="Y902" s="38"/>
      <c r="Z902" s="38"/>
    </row>
    <row r="903" ht="15.75" customHeight="1">
      <c r="A903" s="38">
        <v>2016.0</v>
      </c>
      <c r="B903" s="38">
        <v>3878.0</v>
      </c>
      <c r="C903" s="38">
        <v>143374.0</v>
      </c>
      <c r="D903" s="38" t="s">
        <v>228</v>
      </c>
      <c r="E903" s="38" t="s">
        <v>228</v>
      </c>
      <c r="F903" s="38">
        <v>7.0</v>
      </c>
      <c r="G903" s="38"/>
      <c r="H903" s="38" t="s">
        <v>1322</v>
      </c>
      <c r="I903" s="40">
        <v>42538.729166666664</v>
      </c>
      <c r="J903" s="38" t="s">
        <v>21</v>
      </c>
      <c r="K903" s="38">
        <v>82.0</v>
      </c>
      <c r="L903" s="38">
        <v>6570.0</v>
      </c>
      <c r="M903" s="38" t="s">
        <v>23</v>
      </c>
      <c r="N903" s="38" t="s">
        <v>35</v>
      </c>
      <c r="O903" s="38"/>
      <c r="P903" s="38">
        <v>34291.0</v>
      </c>
      <c r="Q903" s="38"/>
      <c r="R903" s="38">
        <v>44.0</v>
      </c>
      <c r="S903" s="38"/>
      <c r="T903" s="38"/>
      <c r="U903" s="38"/>
      <c r="V903" s="38" t="s">
        <v>1316</v>
      </c>
      <c r="W903" s="38"/>
      <c r="X903" s="38"/>
      <c r="Y903" s="38"/>
      <c r="Z903" s="38"/>
    </row>
    <row r="904" ht="15.75" customHeight="1">
      <c r="A904" s="38">
        <v>2016.0</v>
      </c>
      <c r="B904" s="38">
        <v>3880.0</v>
      </c>
      <c r="C904" s="38">
        <v>180789.0</v>
      </c>
      <c r="D904" s="38" t="s">
        <v>228</v>
      </c>
      <c r="E904" s="38" t="s">
        <v>228</v>
      </c>
      <c r="F904" s="38">
        <v>7.0</v>
      </c>
      <c r="G904" s="38"/>
      <c r="H904" s="38" t="s">
        <v>33</v>
      </c>
      <c r="I904" s="40">
        <v>42539.666666666664</v>
      </c>
      <c r="J904" s="38" t="s">
        <v>21</v>
      </c>
      <c r="K904" s="38">
        <v>71.0</v>
      </c>
      <c r="L904" s="38">
        <v>3800.0</v>
      </c>
      <c r="M904" s="38" t="s">
        <v>23</v>
      </c>
      <c r="N904" s="38" t="s">
        <v>35</v>
      </c>
      <c r="O904" s="38"/>
      <c r="P904" s="38">
        <v>34296.0</v>
      </c>
      <c r="Q904" s="38"/>
      <c r="R904" s="38">
        <v>35.0</v>
      </c>
      <c r="S904" s="38"/>
      <c r="T904" s="38"/>
      <c r="U904" s="38"/>
      <c r="V904" s="38" t="s">
        <v>1317</v>
      </c>
      <c r="W904" s="38"/>
      <c r="X904" s="38"/>
      <c r="Y904" s="38"/>
      <c r="Z904" s="38"/>
    </row>
    <row r="905" ht="15.75" customHeight="1">
      <c r="A905" s="38">
        <v>2016.0</v>
      </c>
      <c r="B905" s="38">
        <v>3881.0</v>
      </c>
      <c r="C905" s="38">
        <v>110706.0</v>
      </c>
      <c r="D905" s="38" t="s">
        <v>228</v>
      </c>
      <c r="E905" s="38" t="s">
        <v>228</v>
      </c>
      <c r="F905" s="38">
        <v>7.0</v>
      </c>
      <c r="G905" s="38">
        <v>38.0</v>
      </c>
      <c r="H905" s="38"/>
      <c r="I905" s="40">
        <v>42539.666666666664</v>
      </c>
      <c r="J905" s="38" t="s">
        <v>40</v>
      </c>
      <c r="K905" s="38">
        <v>73.0</v>
      </c>
      <c r="L905" s="38">
        <v>4100.0</v>
      </c>
      <c r="M905" s="38" t="s">
        <v>23</v>
      </c>
      <c r="N905" s="38" t="s">
        <v>35</v>
      </c>
      <c r="O905" s="38"/>
      <c r="P905" s="38">
        <v>34298.0</v>
      </c>
      <c r="Q905" s="38"/>
      <c r="R905" s="38">
        <v>37.0</v>
      </c>
      <c r="S905" s="38"/>
      <c r="T905" s="38"/>
      <c r="U905" s="38" t="s">
        <v>229</v>
      </c>
      <c r="V905" s="38" t="s">
        <v>1317</v>
      </c>
      <c r="W905" s="38"/>
      <c r="X905" s="38"/>
      <c r="Y905" s="38"/>
      <c r="Z905" s="38"/>
    </row>
    <row r="906" ht="15.75" customHeight="1">
      <c r="A906" s="38">
        <v>2016.0</v>
      </c>
      <c r="B906" s="38">
        <v>3882.0</v>
      </c>
      <c r="C906" s="38">
        <v>218756.0</v>
      </c>
      <c r="D906" s="38" t="s">
        <v>228</v>
      </c>
      <c r="E906" s="38" t="s">
        <v>228</v>
      </c>
      <c r="F906" s="38">
        <v>7.0</v>
      </c>
      <c r="G906" s="38"/>
      <c r="H906" s="38" t="s">
        <v>33</v>
      </c>
      <c r="I906" s="40">
        <v>42539.75</v>
      </c>
      <c r="J906" s="38" t="s">
        <v>21</v>
      </c>
      <c r="K906" s="38">
        <v>61.0</v>
      </c>
      <c r="L906" s="38">
        <v>2360.0</v>
      </c>
      <c r="M906" s="38" t="s">
        <v>23</v>
      </c>
      <c r="N906" s="38" t="s">
        <v>35</v>
      </c>
      <c r="O906" s="38"/>
      <c r="P906" s="38">
        <v>34299.0</v>
      </c>
      <c r="Q906" s="38" t="s">
        <v>816</v>
      </c>
      <c r="R906" s="38">
        <v>31.0</v>
      </c>
      <c r="S906" s="38"/>
      <c r="T906" s="38"/>
      <c r="U906" s="38"/>
      <c r="V906" s="38" t="s">
        <v>1317</v>
      </c>
      <c r="W906" s="38"/>
      <c r="X906" s="38"/>
      <c r="Y906" s="38"/>
      <c r="Z906" s="38"/>
    </row>
    <row r="907" ht="15.75" customHeight="1">
      <c r="A907" s="38">
        <v>2016.0</v>
      </c>
      <c r="B907" s="38">
        <v>3889.0</v>
      </c>
      <c r="C907" s="38">
        <v>32234.0</v>
      </c>
      <c r="D907" s="38" t="s">
        <v>228</v>
      </c>
      <c r="E907" s="38" t="s">
        <v>228</v>
      </c>
      <c r="F907" s="38">
        <v>7.0</v>
      </c>
      <c r="G907" s="38">
        <v>40.0</v>
      </c>
      <c r="H907" s="38"/>
      <c r="I907" s="39">
        <v>42540.0</v>
      </c>
      <c r="J907" s="38" t="s">
        <v>40</v>
      </c>
      <c r="K907" s="38">
        <v>53.0</v>
      </c>
      <c r="L907" s="38">
        <v>1400.0</v>
      </c>
      <c r="M907" s="38" t="s">
        <v>23</v>
      </c>
      <c r="N907" s="38" t="s">
        <v>35</v>
      </c>
      <c r="O907" s="38" t="s">
        <v>814</v>
      </c>
      <c r="P907" s="38">
        <v>34491.0</v>
      </c>
      <c r="Q907" s="38"/>
      <c r="R907" s="38">
        <v>24.0</v>
      </c>
      <c r="S907" s="38"/>
      <c r="T907" s="38"/>
      <c r="U907" s="38" t="s">
        <v>739</v>
      </c>
      <c r="V907" s="38" t="s">
        <v>1302</v>
      </c>
      <c r="W907" s="38"/>
      <c r="X907" s="38"/>
      <c r="Y907" s="38"/>
      <c r="Z907" s="38"/>
    </row>
    <row r="908" ht="15.75" customHeight="1">
      <c r="A908" s="38">
        <v>2016.0</v>
      </c>
      <c r="B908" s="38">
        <v>3885.0</v>
      </c>
      <c r="C908" s="38">
        <v>135988.0</v>
      </c>
      <c r="D908" s="38" t="s">
        <v>228</v>
      </c>
      <c r="E908" s="38" t="s">
        <v>228</v>
      </c>
      <c r="F908" s="38">
        <v>7.0</v>
      </c>
      <c r="G908" s="38"/>
      <c r="H908" s="38" t="s">
        <v>1098</v>
      </c>
      <c r="I908" s="39">
        <v>42540.0</v>
      </c>
      <c r="J908" s="38" t="s">
        <v>21</v>
      </c>
      <c r="K908" s="38">
        <v>84.0</v>
      </c>
      <c r="L908" s="38">
        <v>5600.0</v>
      </c>
      <c r="M908" s="38" t="s">
        <v>23</v>
      </c>
      <c r="N908" s="38" t="s">
        <v>35</v>
      </c>
      <c r="O908" s="38" t="s">
        <v>814</v>
      </c>
      <c r="P908" s="38">
        <v>34466.0</v>
      </c>
      <c r="Q908" s="38"/>
      <c r="R908" s="38">
        <v>43.0</v>
      </c>
      <c r="S908" s="38"/>
      <c r="T908" s="38"/>
      <c r="U908" s="38"/>
      <c r="V908" s="38" t="s">
        <v>1302</v>
      </c>
      <c r="W908" s="38"/>
      <c r="X908" s="38"/>
      <c r="Y908" s="38"/>
      <c r="Z908" s="38"/>
    </row>
    <row r="909" ht="15.75" customHeight="1">
      <c r="A909" s="38">
        <v>2016.0</v>
      </c>
      <c r="B909" s="38">
        <v>3884.0</v>
      </c>
      <c r="C909" s="38">
        <v>136878.0</v>
      </c>
      <c r="D909" s="38" t="s">
        <v>228</v>
      </c>
      <c r="E909" s="38" t="s">
        <v>228</v>
      </c>
      <c r="F909" s="38">
        <v>7.0</v>
      </c>
      <c r="G909" s="38"/>
      <c r="H909" s="38" t="s">
        <v>1345</v>
      </c>
      <c r="I909" s="40">
        <v>42540.416666666664</v>
      </c>
      <c r="J909" s="38" t="s">
        <v>21</v>
      </c>
      <c r="K909" s="38">
        <v>66.0</v>
      </c>
      <c r="L909" s="38">
        <v>3230.0</v>
      </c>
      <c r="M909" s="38" t="s">
        <v>23</v>
      </c>
      <c r="N909" s="38" t="s">
        <v>35</v>
      </c>
      <c r="O909" s="38"/>
      <c r="P909" s="38">
        <v>34304.0</v>
      </c>
      <c r="Q909" s="38"/>
      <c r="R909" s="38">
        <v>72.0</v>
      </c>
      <c r="S909" s="38"/>
      <c r="T909" s="38"/>
      <c r="U909" s="38"/>
      <c r="V909" s="38" t="s">
        <v>1302</v>
      </c>
      <c r="W909" s="38"/>
      <c r="X909" s="38"/>
      <c r="Y909" s="38"/>
      <c r="Z909" s="38"/>
    </row>
    <row r="910" ht="15.75" customHeight="1">
      <c r="A910" s="38">
        <v>2016.0</v>
      </c>
      <c r="B910" s="38">
        <v>3883.0</v>
      </c>
      <c r="C910" s="38">
        <v>25549.0</v>
      </c>
      <c r="D910" s="38" t="s">
        <v>228</v>
      </c>
      <c r="E910" s="38" t="s">
        <v>228</v>
      </c>
      <c r="F910" s="38">
        <v>7.0</v>
      </c>
      <c r="G910" s="38"/>
      <c r="H910" s="38" t="s">
        <v>911</v>
      </c>
      <c r="I910" s="40">
        <v>42540.5</v>
      </c>
      <c r="J910" s="38" t="s">
        <v>21</v>
      </c>
      <c r="K910" s="38">
        <v>80.0</v>
      </c>
      <c r="L910" s="38">
        <v>4960.0</v>
      </c>
      <c r="M910" s="38" t="s">
        <v>23</v>
      </c>
      <c r="N910" s="38" t="s">
        <v>35</v>
      </c>
      <c r="O910" s="38"/>
      <c r="P910" s="38">
        <v>34303.0</v>
      </c>
      <c r="Q910" s="38"/>
      <c r="R910" s="38">
        <v>40.0</v>
      </c>
      <c r="S910" s="38"/>
      <c r="T910" s="38"/>
      <c r="U910" s="38"/>
      <c r="V910" s="38" t="s">
        <v>1302</v>
      </c>
      <c r="W910" s="38"/>
      <c r="X910" s="38"/>
      <c r="Y910" s="38"/>
      <c r="Z910" s="38"/>
    </row>
    <row r="911" ht="15.75" customHeight="1">
      <c r="A911" s="38">
        <v>2016.0</v>
      </c>
      <c r="B911" s="38">
        <v>3890.0</v>
      </c>
      <c r="C911" s="38">
        <v>211696.0</v>
      </c>
      <c r="D911" s="38" t="s">
        <v>228</v>
      </c>
      <c r="E911" s="38" t="s">
        <v>228</v>
      </c>
      <c r="F911" s="38">
        <v>7.0</v>
      </c>
      <c r="G911" s="38">
        <v>40.0</v>
      </c>
      <c r="H911" s="38"/>
      <c r="I911" s="40">
        <v>42540.520833333336</v>
      </c>
      <c r="J911" s="38" t="s">
        <v>40</v>
      </c>
      <c r="K911" s="38">
        <v>74.0</v>
      </c>
      <c r="L911" s="38">
        <v>4160.0</v>
      </c>
      <c r="M911" s="38" t="s">
        <v>23</v>
      </c>
      <c r="N911" s="38" t="s">
        <v>35</v>
      </c>
      <c r="O911" s="38"/>
      <c r="P911" s="38">
        <v>34314.0</v>
      </c>
      <c r="Q911" s="38"/>
      <c r="R911" s="38">
        <v>36.0</v>
      </c>
      <c r="S911" s="38"/>
      <c r="T911" s="38"/>
      <c r="U911" s="38" t="s">
        <v>739</v>
      </c>
      <c r="V911" s="38" t="s">
        <v>1302</v>
      </c>
      <c r="W911" s="38"/>
      <c r="X911" s="38"/>
      <c r="Y911" s="38"/>
      <c r="Z911" s="38"/>
    </row>
    <row r="912" ht="15.75" customHeight="1">
      <c r="A912" s="38">
        <v>2016.0</v>
      </c>
      <c r="B912" s="38">
        <v>3887.0</v>
      </c>
      <c r="C912" s="38">
        <v>135647.0</v>
      </c>
      <c r="D912" s="38" t="s">
        <v>228</v>
      </c>
      <c r="E912" s="38" t="s">
        <v>228</v>
      </c>
      <c r="F912" s="38">
        <v>7.0</v>
      </c>
      <c r="G912" s="38"/>
      <c r="H912" s="38" t="s">
        <v>1322</v>
      </c>
      <c r="I912" s="40">
        <v>42540.541666666664</v>
      </c>
      <c r="J912" s="38" t="s">
        <v>21</v>
      </c>
      <c r="K912" s="38">
        <v>83.0</v>
      </c>
      <c r="L912" s="38">
        <v>6130.0</v>
      </c>
      <c r="M912" s="38" t="s">
        <v>23</v>
      </c>
      <c r="N912" s="38" t="s">
        <v>35</v>
      </c>
      <c r="O912" s="38"/>
      <c r="P912" s="38">
        <v>34309.0</v>
      </c>
      <c r="Q912" s="38"/>
      <c r="R912" s="38">
        <v>41.0</v>
      </c>
      <c r="S912" s="38"/>
      <c r="T912" s="38"/>
      <c r="U912" s="38"/>
      <c r="V912" s="38" t="s">
        <v>1302</v>
      </c>
      <c r="W912" s="38"/>
      <c r="X912" s="38"/>
      <c r="Y912" s="38"/>
      <c r="Z912" s="38"/>
    </row>
    <row r="913" ht="15.75" customHeight="1">
      <c r="A913" s="38">
        <v>2016.0</v>
      </c>
      <c r="B913" s="38">
        <v>3891.0</v>
      </c>
      <c r="C913" s="38">
        <v>68391.0</v>
      </c>
      <c r="D913" s="38" t="s">
        <v>228</v>
      </c>
      <c r="E913" s="38" t="s">
        <v>228</v>
      </c>
      <c r="F913" s="38">
        <v>7.0</v>
      </c>
      <c r="G913" s="38">
        <v>40.0</v>
      </c>
      <c r="H913" s="38"/>
      <c r="I913" s="40">
        <v>42540.625</v>
      </c>
      <c r="J913" s="38" t="s">
        <v>40</v>
      </c>
      <c r="K913" s="38">
        <v>74.0</v>
      </c>
      <c r="L913" s="38">
        <v>4720.0</v>
      </c>
      <c r="M913" s="38" t="s">
        <v>23</v>
      </c>
      <c r="N913" s="38" t="s">
        <v>35</v>
      </c>
      <c r="O913" s="38"/>
      <c r="P913" s="38">
        <v>34315.0</v>
      </c>
      <c r="Q913" s="38"/>
      <c r="R913" s="38">
        <v>40.0</v>
      </c>
      <c r="S913" s="38"/>
      <c r="T913" s="38"/>
      <c r="U913" s="38" t="s">
        <v>739</v>
      </c>
      <c r="V913" s="38" t="s">
        <v>1302</v>
      </c>
      <c r="W913" s="38"/>
      <c r="X913" s="38"/>
      <c r="Y913" s="38"/>
      <c r="Z913" s="38"/>
    </row>
    <row r="914" ht="15.75" customHeight="1">
      <c r="A914" s="38">
        <v>2016.0</v>
      </c>
      <c r="B914" s="38">
        <v>3888.0</v>
      </c>
      <c r="C914" s="38">
        <v>140225.0</v>
      </c>
      <c r="D914" s="38" t="s">
        <v>228</v>
      </c>
      <c r="E914" s="38" t="s">
        <v>228</v>
      </c>
      <c r="F914" s="38">
        <v>7.0</v>
      </c>
      <c r="G914" s="38"/>
      <c r="H914" s="38" t="s">
        <v>942</v>
      </c>
      <c r="I914" s="40">
        <v>42540.666666666664</v>
      </c>
      <c r="J914" s="38" t="s">
        <v>21</v>
      </c>
      <c r="K914" s="38">
        <v>63.0</v>
      </c>
      <c r="L914" s="38">
        <v>2650.0</v>
      </c>
      <c r="M914" s="38" t="s">
        <v>23</v>
      </c>
      <c r="N914" s="38" t="s">
        <v>35</v>
      </c>
      <c r="O914" s="38"/>
      <c r="P914" s="38">
        <v>34310.0</v>
      </c>
      <c r="Q914" s="38"/>
      <c r="R914" s="38">
        <v>32.0</v>
      </c>
      <c r="S914" s="38"/>
      <c r="T914" s="38"/>
      <c r="U914" s="38"/>
      <c r="V914" s="38" t="s">
        <v>1302</v>
      </c>
      <c r="W914" s="38"/>
      <c r="X914" s="38"/>
      <c r="Y914" s="38"/>
      <c r="Z914" s="38"/>
    </row>
    <row r="915" ht="15.75" customHeight="1">
      <c r="A915" s="38">
        <v>2016.0</v>
      </c>
      <c r="B915" s="38">
        <v>3886.0</v>
      </c>
      <c r="C915" s="38">
        <v>58153.0</v>
      </c>
      <c r="D915" s="38" t="s">
        <v>228</v>
      </c>
      <c r="E915" s="38" t="s">
        <v>228</v>
      </c>
      <c r="F915" s="38">
        <v>7.0</v>
      </c>
      <c r="G915" s="38"/>
      <c r="H915" s="38" t="s">
        <v>942</v>
      </c>
      <c r="I915" s="40">
        <v>42540.708333333336</v>
      </c>
      <c r="J915" s="38" t="s">
        <v>21</v>
      </c>
      <c r="K915" s="38">
        <v>84.0</v>
      </c>
      <c r="L915" s="38">
        <v>5820.0</v>
      </c>
      <c r="M915" s="38" t="s">
        <v>23</v>
      </c>
      <c r="N915" s="38" t="s">
        <v>35</v>
      </c>
      <c r="O915" s="38"/>
      <c r="P915" s="38">
        <v>34308.0</v>
      </c>
      <c r="Q915" s="38"/>
      <c r="R915" s="38">
        <v>42.0</v>
      </c>
      <c r="S915" s="38"/>
      <c r="T915" s="38"/>
      <c r="U915" s="38"/>
      <c r="V915" s="38" t="s">
        <v>1302</v>
      </c>
      <c r="W915" s="38"/>
      <c r="X915" s="38"/>
      <c r="Y915" s="38"/>
      <c r="Z915" s="38"/>
    </row>
    <row r="916" ht="15.75" customHeight="1">
      <c r="A916" s="38">
        <v>2016.0</v>
      </c>
      <c r="B916" s="38">
        <v>3892.0</v>
      </c>
      <c r="C916" s="38">
        <v>111296.0</v>
      </c>
      <c r="D916" s="38" t="s">
        <v>228</v>
      </c>
      <c r="E916" s="38" t="s">
        <v>228</v>
      </c>
      <c r="F916" s="38">
        <v>7.0</v>
      </c>
      <c r="G916" s="38"/>
      <c r="H916" s="38" t="s">
        <v>951</v>
      </c>
      <c r="I916" s="40">
        <v>42540.854166666664</v>
      </c>
      <c r="J916" s="38" t="s">
        <v>21</v>
      </c>
      <c r="K916" s="38">
        <v>80.0</v>
      </c>
      <c r="L916" s="38">
        <v>5340.0</v>
      </c>
      <c r="M916" s="38" t="s">
        <v>23</v>
      </c>
      <c r="N916" s="38" t="s">
        <v>35</v>
      </c>
      <c r="O916" s="38"/>
      <c r="P916" s="38">
        <v>34317.0</v>
      </c>
      <c r="Q916" s="38" t="s">
        <v>816</v>
      </c>
      <c r="R916" s="38">
        <v>41.0</v>
      </c>
      <c r="S916" s="38"/>
      <c r="T916" s="38"/>
      <c r="U916" s="38"/>
      <c r="V916" s="38" t="s">
        <v>1302</v>
      </c>
      <c r="W916" s="38"/>
      <c r="X916" s="38"/>
      <c r="Y916" s="38"/>
      <c r="Z916" s="38"/>
    </row>
    <row r="917" ht="15.75" customHeight="1">
      <c r="A917" s="38">
        <v>2016.0</v>
      </c>
      <c r="B917" s="38">
        <v>3893.0</v>
      </c>
      <c r="C917" s="38">
        <v>62404.0</v>
      </c>
      <c r="D917" s="38" t="s">
        <v>228</v>
      </c>
      <c r="E917" s="38" t="s">
        <v>228</v>
      </c>
      <c r="F917" s="38">
        <v>7.0</v>
      </c>
      <c r="G917" s="38"/>
      <c r="H917" s="38" t="s">
        <v>951</v>
      </c>
      <c r="I917" s="40">
        <v>42540.864583333336</v>
      </c>
      <c r="J917" s="38" t="s">
        <v>21</v>
      </c>
      <c r="K917" s="38">
        <v>58.0</v>
      </c>
      <c r="L917" s="38">
        <v>2240.0</v>
      </c>
      <c r="M917" s="38" t="s">
        <v>23</v>
      </c>
      <c r="N917" s="38" t="s">
        <v>35</v>
      </c>
      <c r="O917" s="38"/>
      <c r="P917" s="38">
        <v>34318.0</v>
      </c>
      <c r="Q917" s="38"/>
      <c r="R917" s="38">
        <v>31.0</v>
      </c>
      <c r="S917" s="38"/>
      <c r="T917" s="38"/>
      <c r="U917" s="38"/>
      <c r="V917" s="38" t="s">
        <v>1302</v>
      </c>
      <c r="W917" s="38"/>
      <c r="X917" s="38"/>
      <c r="Y917" s="38"/>
      <c r="Z917" s="38"/>
    </row>
    <row r="918" ht="15.75" customHeight="1">
      <c r="A918" s="38">
        <v>2016.0</v>
      </c>
      <c r="B918" s="38">
        <v>3896.0</v>
      </c>
      <c r="C918" s="38">
        <v>208974.0</v>
      </c>
      <c r="D918" s="38" t="s">
        <v>228</v>
      </c>
      <c r="E918" s="38" t="s">
        <v>228</v>
      </c>
      <c r="F918" s="38">
        <v>7.0</v>
      </c>
      <c r="G918" s="38">
        <v>86.0</v>
      </c>
      <c r="H918" s="38"/>
      <c r="I918" s="40">
        <v>42542.416666666664</v>
      </c>
      <c r="J918" s="38" t="s">
        <v>40</v>
      </c>
      <c r="K918" s="38">
        <v>58.0</v>
      </c>
      <c r="L918" s="38">
        <v>2330.0</v>
      </c>
      <c r="M918" s="38" t="s">
        <v>23</v>
      </c>
      <c r="N918" s="38" t="s">
        <v>35</v>
      </c>
      <c r="O918" s="38"/>
      <c r="P918" s="38">
        <v>34323.0</v>
      </c>
      <c r="Q918" s="38"/>
      <c r="R918" s="38">
        <v>31.0</v>
      </c>
      <c r="S918" s="38"/>
      <c r="T918" s="38"/>
      <c r="U918" s="38" t="s">
        <v>918</v>
      </c>
      <c r="V918" s="38" t="s">
        <v>1262</v>
      </c>
      <c r="W918" s="38"/>
      <c r="X918" s="38"/>
      <c r="Y918" s="38"/>
      <c r="Z918" s="38"/>
    </row>
    <row r="919" ht="15.75" customHeight="1">
      <c r="A919" s="38">
        <v>2016.0</v>
      </c>
      <c r="B919" s="38">
        <v>3899.0</v>
      </c>
      <c r="C919" s="38">
        <v>116673.0</v>
      </c>
      <c r="D919" s="38" t="s">
        <v>228</v>
      </c>
      <c r="E919" s="38" t="s">
        <v>228</v>
      </c>
      <c r="F919" s="38">
        <v>7.0</v>
      </c>
      <c r="G919" s="38">
        <v>84.0</v>
      </c>
      <c r="H919" s="38"/>
      <c r="I919" s="40">
        <v>42542.416666666664</v>
      </c>
      <c r="J919" s="38" t="s">
        <v>40</v>
      </c>
      <c r="K919" s="38">
        <v>58.0</v>
      </c>
      <c r="L919" s="38">
        <v>2000.0</v>
      </c>
      <c r="M919" s="38" t="s">
        <v>23</v>
      </c>
      <c r="N919" s="38" t="s">
        <v>35</v>
      </c>
      <c r="O919" s="38"/>
      <c r="P919" s="38">
        <v>34326.0</v>
      </c>
      <c r="Q919" s="38"/>
      <c r="R919" s="38">
        <v>39.0</v>
      </c>
      <c r="S919" s="38"/>
      <c r="T919" s="38"/>
      <c r="U919" s="38" t="s">
        <v>904</v>
      </c>
      <c r="V919" s="38" t="s">
        <v>1262</v>
      </c>
      <c r="W919" s="38"/>
      <c r="X919" s="38"/>
      <c r="Y919" s="38"/>
      <c r="Z919" s="38"/>
    </row>
    <row r="920" ht="15.75" customHeight="1">
      <c r="A920" s="38">
        <v>2016.0</v>
      </c>
      <c r="B920" s="38">
        <v>3897.0</v>
      </c>
      <c r="C920" s="38">
        <v>126996.0</v>
      </c>
      <c r="D920" s="38" t="s">
        <v>228</v>
      </c>
      <c r="E920" s="38" t="s">
        <v>228</v>
      </c>
      <c r="F920" s="38">
        <v>7.0</v>
      </c>
      <c r="G920" s="38">
        <v>93.0</v>
      </c>
      <c r="H920" s="38"/>
      <c r="I920" s="40">
        <v>42542.541666666664</v>
      </c>
      <c r="J920" s="38" t="s">
        <v>40</v>
      </c>
      <c r="K920" s="38">
        <v>80.0</v>
      </c>
      <c r="L920" s="38">
        <v>5200.0</v>
      </c>
      <c r="M920" s="38" t="s">
        <v>23</v>
      </c>
      <c r="N920" s="38" t="s">
        <v>35</v>
      </c>
      <c r="O920" s="38"/>
      <c r="P920" s="38">
        <v>34324.0</v>
      </c>
      <c r="Q920" s="38"/>
      <c r="R920" s="38">
        <v>40.0</v>
      </c>
      <c r="S920" s="38"/>
      <c r="T920" s="38"/>
      <c r="U920" s="38" t="s">
        <v>915</v>
      </c>
      <c r="V920" s="38" t="s">
        <v>1262</v>
      </c>
      <c r="W920" s="38"/>
      <c r="X920" s="38"/>
      <c r="Y920" s="38"/>
      <c r="Z920" s="38"/>
    </row>
    <row r="921" ht="15.75" customHeight="1">
      <c r="A921" s="38">
        <v>2016.0</v>
      </c>
      <c r="B921" s="38">
        <v>3680.0</v>
      </c>
      <c r="C921" s="38">
        <v>136878.0</v>
      </c>
      <c r="D921" s="38" t="s">
        <v>228</v>
      </c>
      <c r="E921" s="38" t="s">
        <v>228</v>
      </c>
      <c r="F921" s="38">
        <v>7.0</v>
      </c>
      <c r="G921" s="38">
        <v>84.0</v>
      </c>
      <c r="H921" s="38"/>
      <c r="I921" s="40">
        <v>42542.625</v>
      </c>
      <c r="J921" s="38" t="s">
        <v>40</v>
      </c>
      <c r="K921" s="38">
        <v>64.0</v>
      </c>
      <c r="L921" s="38">
        <v>2300.0</v>
      </c>
      <c r="M921" s="38" t="s">
        <v>23</v>
      </c>
      <c r="N921" s="38" t="s">
        <v>35</v>
      </c>
      <c r="O921" s="38"/>
      <c r="P921" s="38">
        <v>34327.0</v>
      </c>
      <c r="Q921" s="38"/>
      <c r="R921" s="38">
        <v>32.0</v>
      </c>
      <c r="S921" s="38"/>
      <c r="T921" s="38"/>
      <c r="U921" s="38" t="s">
        <v>904</v>
      </c>
      <c r="V921" s="38" t="s">
        <v>1262</v>
      </c>
      <c r="W921" s="38"/>
      <c r="X921" s="38"/>
      <c r="Y921" s="38"/>
      <c r="Z921" s="38"/>
    </row>
    <row r="922" ht="15.75" customHeight="1">
      <c r="A922" s="38">
        <v>2016.0</v>
      </c>
      <c r="B922" s="38">
        <v>3898.0</v>
      </c>
      <c r="C922" s="38">
        <v>19562.0</v>
      </c>
      <c r="D922" s="38" t="s">
        <v>228</v>
      </c>
      <c r="E922" s="38" t="s">
        <v>228</v>
      </c>
      <c r="F922" s="38">
        <v>7.0</v>
      </c>
      <c r="G922" s="38">
        <v>84.0</v>
      </c>
      <c r="H922" s="38"/>
      <c r="I922" s="40">
        <v>42542.666666666664</v>
      </c>
      <c r="J922" s="38" t="s">
        <v>40</v>
      </c>
      <c r="K922" s="38">
        <v>76.0</v>
      </c>
      <c r="L922" s="38">
        <v>5000.0</v>
      </c>
      <c r="M922" s="38" t="s">
        <v>23</v>
      </c>
      <c r="N922" s="38" t="s">
        <v>35</v>
      </c>
      <c r="O922" s="38"/>
      <c r="P922" s="38">
        <v>34325.0</v>
      </c>
      <c r="Q922" s="38"/>
      <c r="R922" s="38">
        <v>38.0</v>
      </c>
      <c r="S922" s="38"/>
      <c r="T922" s="38"/>
      <c r="U922" s="38" t="s">
        <v>904</v>
      </c>
      <c r="V922" s="38" t="s">
        <v>1262</v>
      </c>
      <c r="W922" s="38"/>
      <c r="X922" s="38"/>
      <c r="Y922" s="38"/>
      <c r="Z922" s="38"/>
    </row>
    <row r="923" ht="15.75" customHeight="1">
      <c r="A923" s="38">
        <v>2016.0</v>
      </c>
      <c r="B923" s="38">
        <v>3894.0</v>
      </c>
      <c r="C923" s="38">
        <v>156528.0</v>
      </c>
      <c r="D923" s="38" t="s">
        <v>228</v>
      </c>
      <c r="E923" s="38" t="s">
        <v>228</v>
      </c>
      <c r="F923" s="38">
        <v>7.0</v>
      </c>
      <c r="G923" s="38">
        <v>90.0</v>
      </c>
      <c r="H923" s="38"/>
      <c r="I923" s="40">
        <v>42542.708333333336</v>
      </c>
      <c r="J923" s="38" t="s">
        <v>40</v>
      </c>
      <c r="K923" s="38">
        <v>78.0</v>
      </c>
      <c r="L923" s="38">
        <v>5160.0</v>
      </c>
      <c r="M923" s="38" t="s">
        <v>23</v>
      </c>
      <c r="N923" s="38" t="s">
        <v>35</v>
      </c>
      <c r="O923" s="38"/>
      <c r="P923" s="38">
        <v>34321.0</v>
      </c>
      <c r="Q923" s="38"/>
      <c r="R923" s="38">
        <v>41.0</v>
      </c>
      <c r="S923" s="38"/>
      <c r="T923" s="38"/>
      <c r="U923" s="38" t="s">
        <v>911</v>
      </c>
      <c r="V923" s="38" t="s">
        <v>1262</v>
      </c>
      <c r="W923" s="38"/>
      <c r="X923" s="38"/>
      <c r="Y923" s="38"/>
      <c r="Z923" s="38"/>
    </row>
    <row r="924" ht="15.75" customHeight="1">
      <c r="A924" s="38">
        <v>2016.0</v>
      </c>
      <c r="B924" s="38">
        <v>3895.0</v>
      </c>
      <c r="C924" s="38">
        <v>118016.0</v>
      </c>
      <c r="D924" s="38" t="s">
        <v>228</v>
      </c>
      <c r="E924" s="38" t="s">
        <v>228</v>
      </c>
      <c r="F924" s="38">
        <v>7.0</v>
      </c>
      <c r="G924" s="38"/>
      <c r="H924" s="38" t="s">
        <v>1346</v>
      </c>
      <c r="I924" s="40">
        <v>42542.770833333336</v>
      </c>
      <c r="J924" s="38" t="s">
        <v>21</v>
      </c>
      <c r="K924" s="38">
        <v>56.0</v>
      </c>
      <c r="L924" s="38">
        <v>1650.0</v>
      </c>
      <c r="M924" s="38" t="s">
        <v>23</v>
      </c>
      <c r="N924" s="38" t="s">
        <v>35</v>
      </c>
      <c r="O924" s="38"/>
      <c r="P924" s="38">
        <v>34322.0</v>
      </c>
      <c r="Q924" s="38"/>
      <c r="R924" s="38">
        <v>27.0</v>
      </c>
      <c r="S924" s="38"/>
      <c r="T924" s="38"/>
      <c r="U924" s="38"/>
      <c r="V924" s="38" t="s">
        <v>1262</v>
      </c>
      <c r="W924" s="38"/>
      <c r="X924" s="38"/>
      <c r="Y924" s="38"/>
      <c r="Z924" s="38"/>
    </row>
    <row r="925" ht="15.75" customHeight="1">
      <c r="A925" s="38">
        <v>2016.0</v>
      </c>
      <c r="B925" s="38">
        <v>3684.0</v>
      </c>
      <c r="C925" s="38">
        <v>64796.0</v>
      </c>
      <c r="D925" s="38" t="s">
        <v>228</v>
      </c>
      <c r="E925" s="38" t="s">
        <v>228</v>
      </c>
      <c r="F925" s="38">
        <v>7.0</v>
      </c>
      <c r="G925" s="38">
        <v>84.0</v>
      </c>
      <c r="H925" s="38"/>
      <c r="I925" s="40">
        <v>42543.375</v>
      </c>
      <c r="J925" s="38" t="s">
        <v>40</v>
      </c>
      <c r="K925" s="38">
        <v>61.0</v>
      </c>
      <c r="L925" s="38">
        <v>2610.0</v>
      </c>
      <c r="M925" s="38" t="s">
        <v>23</v>
      </c>
      <c r="N925" s="38" t="s">
        <v>35</v>
      </c>
      <c r="O925" s="38"/>
      <c r="P925" s="38">
        <v>34336.0</v>
      </c>
      <c r="Q925" s="38"/>
      <c r="R925" s="38">
        <v>33.0</v>
      </c>
      <c r="S925" s="38"/>
      <c r="T925" s="38"/>
      <c r="U925" s="38" t="s">
        <v>904</v>
      </c>
      <c r="V925" s="38" t="s">
        <v>1263</v>
      </c>
      <c r="W925" s="38"/>
      <c r="X925" s="38"/>
      <c r="Y925" s="38"/>
      <c r="Z925" s="38"/>
    </row>
    <row r="926" ht="15.75" customHeight="1">
      <c r="A926" s="38">
        <v>2016.0</v>
      </c>
      <c r="B926" s="38">
        <v>3682.0</v>
      </c>
      <c r="C926" s="38">
        <v>26646.0</v>
      </c>
      <c r="D926" s="38" t="s">
        <v>228</v>
      </c>
      <c r="E926" s="38" t="s">
        <v>228</v>
      </c>
      <c r="F926" s="38">
        <v>7.0</v>
      </c>
      <c r="G926" s="38">
        <v>38.0</v>
      </c>
      <c r="H926" s="38"/>
      <c r="I926" s="40">
        <v>42543.458333333336</v>
      </c>
      <c r="J926" s="38" t="s">
        <v>40</v>
      </c>
      <c r="K926" s="38">
        <v>56.0</v>
      </c>
      <c r="L926" s="38">
        <v>1760.0</v>
      </c>
      <c r="M926" s="38" t="s">
        <v>23</v>
      </c>
      <c r="N926" s="38" t="s">
        <v>35</v>
      </c>
      <c r="O926" s="38" t="s">
        <v>814</v>
      </c>
      <c r="P926" s="38">
        <v>34334.0</v>
      </c>
      <c r="Q926" s="38"/>
      <c r="R926" s="38">
        <v>27.0</v>
      </c>
      <c r="S926" s="38"/>
      <c r="T926" s="38"/>
      <c r="U926" s="38" t="s">
        <v>229</v>
      </c>
      <c r="V926" s="38" t="s">
        <v>1263</v>
      </c>
      <c r="W926" s="38"/>
      <c r="X926" s="38"/>
      <c r="Y926" s="38"/>
      <c r="Z926" s="38"/>
    </row>
    <row r="927" ht="15.75" customHeight="1">
      <c r="A927" s="38">
        <v>2016.0</v>
      </c>
      <c r="B927" s="38">
        <v>3683.0</v>
      </c>
      <c r="C927" s="38">
        <v>26384.0</v>
      </c>
      <c r="D927" s="38" t="s">
        <v>228</v>
      </c>
      <c r="E927" s="38" t="s">
        <v>228</v>
      </c>
      <c r="F927" s="38">
        <v>7.0</v>
      </c>
      <c r="G927" s="38">
        <v>38.0</v>
      </c>
      <c r="H927" s="38"/>
      <c r="I927" s="40">
        <v>42543.541666666664</v>
      </c>
      <c r="J927" s="38" t="s">
        <v>40</v>
      </c>
      <c r="K927" s="38">
        <v>58.0</v>
      </c>
      <c r="L927" s="38">
        <v>1900.0</v>
      </c>
      <c r="M927" s="38" t="s">
        <v>23</v>
      </c>
      <c r="N927" s="38" t="s">
        <v>35</v>
      </c>
      <c r="O927" s="38" t="s">
        <v>814</v>
      </c>
      <c r="P927" s="38">
        <v>34335.0</v>
      </c>
      <c r="Q927" s="38"/>
      <c r="R927" s="38">
        <v>27.0</v>
      </c>
      <c r="S927" s="38"/>
      <c r="T927" s="38"/>
      <c r="U927" s="38" t="s">
        <v>229</v>
      </c>
      <c r="V927" s="38" t="s">
        <v>1263</v>
      </c>
      <c r="W927" s="38"/>
      <c r="X927" s="38"/>
      <c r="Y927" s="38"/>
      <c r="Z927" s="38"/>
    </row>
    <row r="928" ht="15.75" customHeight="1">
      <c r="A928" s="38">
        <v>2016.0</v>
      </c>
      <c r="B928" s="38">
        <v>3685.0</v>
      </c>
      <c r="C928" s="38">
        <v>51886.0</v>
      </c>
      <c r="D928" s="38" t="s">
        <v>228</v>
      </c>
      <c r="E928" s="38" t="s">
        <v>228</v>
      </c>
      <c r="F928" s="38">
        <v>7.0</v>
      </c>
      <c r="G928" s="38">
        <v>90.0</v>
      </c>
      <c r="H928" s="38"/>
      <c r="I928" s="40">
        <v>42543.5625</v>
      </c>
      <c r="J928" s="38" t="s">
        <v>40</v>
      </c>
      <c r="K928" s="38">
        <v>60.0</v>
      </c>
      <c r="L928" s="38">
        <v>2420.0</v>
      </c>
      <c r="M928" s="38" t="s">
        <v>23</v>
      </c>
      <c r="N928" s="38" t="s">
        <v>35</v>
      </c>
      <c r="O928" s="38"/>
      <c r="P928" s="38">
        <v>34338.0</v>
      </c>
      <c r="Q928" s="38"/>
      <c r="R928" s="38">
        <v>31.0</v>
      </c>
      <c r="S928" s="38"/>
      <c r="T928" s="38"/>
      <c r="U928" s="38" t="s">
        <v>911</v>
      </c>
      <c r="V928" s="38" t="s">
        <v>1263</v>
      </c>
      <c r="W928" s="38"/>
      <c r="X928" s="38"/>
      <c r="Y928" s="38"/>
      <c r="Z928" s="38"/>
    </row>
    <row r="929" ht="15.75" customHeight="1">
      <c r="A929" s="38">
        <v>2016.0</v>
      </c>
      <c r="B929" s="38">
        <v>3681.0</v>
      </c>
      <c r="C929" s="38">
        <v>40537.0</v>
      </c>
      <c r="D929" s="38" t="s">
        <v>228</v>
      </c>
      <c r="E929" s="38" t="s">
        <v>228</v>
      </c>
      <c r="F929" s="38">
        <v>7.0</v>
      </c>
      <c r="G929" s="38">
        <v>38.0</v>
      </c>
      <c r="H929" s="38"/>
      <c r="I929" s="40">
        <v>42543.625</v>
      </c>
      <c r="J929" s="38" t="s">
        <v>40</v>
      </c>
      <c r="K929" s="38">
        <v>76.0</v>
      </c>
      <c r="L929" s="38">
        <v>5200.0</v>
      </c>
      <c r="M929" s="38" t="s">
        <v>23</v>
      </c>
      <c r="N929" s="38" t="s">
        <v>35</v>
      </c>
      <c r="O929" s="38"/>
      <c r="P929" s="38">
        <v>34333.0</v>
      </c>
      <c r="Q929" s="38"/>
      <c r="R929" s="38">
        <v>41.0</v>
      </c>
      <c r="S929" s="38"/>
      <c r="T929" s="38"/>
      <c r="U929" s="38" t="s">
        <v>229</v>
      </c>
      <c r="V929" s="38" t="s">
        <v>1263</v>
      </c>
      <c r="W929" s="38"/>
      <c r="X929" s="38"/>
      <c r="Y929" s="38"/>
      <c r="Z929" s="38"/>
    </row>
    <row r="930" ht="15.75" customHeight="1">
      <c r="A930" s="38">
        <v>2016.0</v>
      </c>
      <c r="B930" s="38">
        <v>3686.0</v>
      </c>
      <c r="C930" s="38">
        <v>202445.0</v>
      </c>
      <c r="D930" s="38" t="s">
        <v>228</v>
      </c>
      <c r="E930" s="38" t="s">
        <v>228</v>
      </c>
      <c r="F930" s="38">
        <v>7.0</v>
      </c>
      <c r="G930" s="38">
        <v>84.0</v>
      </c>
      <c r="H930" s="38"/>
      <c r="I930" s="40">
        <v>42543.854166666664</v>
      </c>
      <c r="J930" s="38" t="s">
        <v>40</v>
      </c>
      <c r="K930" s="38">
        <v>57.0</v>
      </c>
      <c r="L930" s="38">
        <v>1790.0</v>
      </c>
      <c r="M930" s="38" t="s">
        <v>23</v>
      </c>
      <c r="N930" s="38"/>
      <c r="O930" s="38"/>
      <c r="P930" s="38">
        <v>34339.0</v>
      </c>
      <c r="Q930" s="38" t="s">
        <v>816</v>
      </c>
      <c r="R930" s="38">
        <v>26.0</v>
      </c>
      <c r="S930" s="38"/>
      <c r="T930" s="38"/>
      <c r="U930" s="38" t="s">
        <v>904</v>
      </c>
      <c r="V930" s="38" t="s">
        <v>1263</v>
      </c>
      <c r="W930" s="38"/>
      <c r="X930" s="38"/>
      <c r="Y930" s="38"/>
      <c r="Z930" s="38"/>
    </row>
    <row r="931" ht="15.75" customHeight="1">
      <c r="A931" s="38">
        <v>2016.0</v>
      </c>
      <c r="B931" s="38">
        <v>3693.0</v>
      </c>
      <c r="C931" s="38">
        <v>18463.0</v>
      </c>
      <c r="D931" s="38" t="s">
        <v>228</v>
      </c>
      <c r="E931" s="38" t="s">
        <v>228</v>
      </c>
      <c r="F931" s="38">
        <v>7.0</v>
      </c>
      <c r="G931" s="38"/>
      <c r="H931" s="38" t="s">
        <v>904</v>
      </c>
      <c r="I931" s="39">
        <v>42545.0</v>
      </c>
      <c r="J931" s="38" t="s">
        <v>21</v>
      </c>
      <c r="K931" s="38">
        <v>53.0</v>
      </c>
      <c r="L931" s="38">
        <v>1400.0</v>
      </c>
      <c r="M931" s="38" t="s">
        <v>23</v>
      </c>
      <c r="N931" s="38" t="s">
        <v>35</v>
      </c>
      <c r="O931" s="38" t="s">
        <v>814</v>
      </c>
      <c r="P931" s="38">
        <v>34521.0</v>
      </c>
      <c r="Q931" s="38"/>
      <c r="R931" s="38">
        <v>26.0</v>
      </c>
      <c r="S931" s="38"/>
      <c r="T931" s="38"/>
      <c r="U931" s="38"/>
      <c r="V931" s="38" t="s">
        <v>1265</v>
      </c>
      <c r="W931" s="38"/>
      <c r="X931" s="38"/>
      <c r="Y931" s="38"/>
      <c r="Z931" s="38"/>
    </row>
    <row r="932" ht="15.75" customHeight="1">
      <c r="A932" s="38">
        <v>2016.0</v>
      </c>
      <c r="B932" s="38">
        <v>3687.0</v>
      </c>
      <c r="C932" s="38">
        <v>159711.0</v>
      </c>
      <c r="D932" s="38" t="s">
        <v>228</v>
      </c>
      <c r="E932" s="38" t="s">
        <v>228</v>
      </c>
      <c r="F932" s="38">
        <v>7.0</v>
      </c>
      <c r="G932" s="38"/>
      <c r="H932" s="38" t="s">
        <v>1002</v>
      </c>
      <c r="I932" s="39">
        <v>42545.0</v>
      </c>
      <c r="J932" s="38" t="s">
        <v>21</v>
      </c>
      <c r="K932" s="38">
        <v>57.0</v>
      </c>
      <c r="L932" s="38">
        <v>1780.0</v>
      </c>
      <c r="M932" s="38" t="s">
        <v>23</v>
      </c>
      <c r="N932" s="38" t="s">
        <v>35</v>
      </c>
      <c r="O932" s="38" t="s">
        <v>814</v>
      </c>
      <c r="P932" s="38">
        <v>34515.0</v>
      </c>
      <c r="Q932" s="38"/>
      <c r="R932" s="38">
        <v>27.0</v>
      </c>
      <c r="S932" s="38"/>
      <c r="T932" s="38"/>
      <c r="U932" s="38"/>
      <c r="V932" s="38" t="s">
        <v>1265</v>
      </c>
      <c r="W932" s="38"/>
      <c r="X932" s="38"/>
      <c r="Y932" s="38"/>
      <c r="Z932" s="38"/>
    </row>
    <row r="933" ht="15.75" customHeight="1">
      <c r="A933" s="38">
        <v>2016.0</v>
      </c>
      <c r="B933" s="38">
        <v>3688.0</v>
      </c>
      <c r="C933" s="38">
        <v>118282.0</v>
      </c>
      <c r="D933" s="38" t="s">
        <v>228</v>
      </c>
      <c r="E933" s="38" t="s">
        <v>228</v>
      </c>
      <c r="F933" s="38">
        <v>7.0</v>
      </c>
      <c r="G933" s="38"/>
      <c r="H933" s="38" t="s">
        <v>1347</v>
      </c>
      <c r="I933" s="39">
        <v>42545.0</v>
      </c>
      <c r="J933" s="38" t="s">
        <v>21</v>
      </c>
      <c r="K933" s="38">
        <v>58.0</v>
      </c>
      <c r="L933" s="38">
        <v>2140.0</v>
      </c>
      <c r="M933" s="38" t="s">
        <v>23</v>
      </c>
      <c r="N933" s="38" t="s">
        <v>35</v>
      </c>
      <c r="O933" s="38" t="s">
        <v>814</v>
      </c>
      <c r="P933" s="38">
        <v>34516.0</v>
      </c>
      <c r="Q933" s="38"/>
      <c r="R933" s="38">
        <v>30.0</v>
      </c>
      <c r="S933" s="38"/>
      <c r="T933" s="38"/>
      <c r="U933" s="38"/>
      <c r="V933" s="38" t="s">
        <v>1265</v>
      </c>
      <c r="W933" s="38"/>
      <c r="X933" s="38"/>
      <c r="Y933" s="38"/>
      <c r="Z933" s="38"/>
    </row>
    <row r="934" ht="15.75" customHeight="1">
      <c r="A934" s="38">
        <v>2016.0</v>
      </c>
      <c r="B934" s="38">
        <v>3690.0</v>
      </c>
      <c r="C934" s="38">
        <v>181679.0</v>
      </c>
      <c r="D934" s="38" t="s">
        <v>228</v>
      </c>
      <c r="E934" s="38" t="s">
        <v>228</v>
      </c>
      <c r="F934" s="38">
        <v>7.0</v>
      </c>
      <c r="G934" s="38"/>
      <c r="H934" s="38" t="s">
        <v>117</v>
      </c>
      <c r="I934" s="39">
        <v>42545.0</v>
      </c>
      <c r="J934" s="38" t="s">
        <v>21</v>
      </c>
      <c r="K934" s="38">
        <v>58.0</v>
      </c>
      <c r="L934" s="38">
        <v>2140.0</v>
      </c>
      <c r="M934" s="38" t="s">
        <v>23</v>
      </c>
      <c r="N934" s="38" t="s">
        <v>35</v>
      </c>
      <c r="O934" s="38" t="s">
        <v>814</v>
      </c>
      <c r="P934" s="38">
        <v>34518.0</v>
      </c>
      <c r="Q934" s="38"/>
      <c r="R934" s="38">
        <v>30.0</v>
      </c>
      <c r="S934" s="38"/>
      <c r="T934" s="38"/>
      <c r="U934" s="38"/>
      <c r="V934" s="38" t="s">
        <v>1265</v>
      </c>
      <c r="W934" s="38"/>
      <c r="X934" s="38"/>
      <c r="Y934" s="38"/>
      <c r="Z934" s="38"/>
    </row>
    <row r="935" ht="15.75" customHeight="1">
      <c r="A935" s="38">
        <v>2016.0</v>
      </c>
      <c r="B935" s="38">
        <v>3692.0</v>
      </c>
      <c r="C935" s="38">
        <v>58153.0</v>
      </c>
      <c r="D935" s="38" t="s">
        <v>228</v>
      </c>
      <c r="E935" s="38" t="s">
        <v>228</v>
      </c>
      <c r="F935" s="38">
        <v>7.0</v>
      </c>
      <c r="G935" s="38"/>
      <c r="H935" s="38" t="s">
        <v>918</v>
      </c>
      <c r="I935" s="39">
        <v>42545.0</v>
      </c>
      <c r="J935" s="38" t="s">
        <v>21</v>
      </c>
      <c r="K935" s="38">
        <v>71.0</v>
      </c>
      <c r="L935" s="38">
        <v>3410.0</v>
      </c>
      <c r="M935" s="38" t="s">
        <v>23</v>
      </c>
      <c r="N935" s="38" t="s">
        <v>35</v>
      </c>
      <c r="O935" s="38" t="s">
        <v>814</v>
      </c>
      <c r="P935" s="38">
        <v>34520.0</v>
      </c>
      <c r="Q935" s="38"/>
      <c r="R935" s="38">
        <v>34.0</v>
      </c>
      <c r="S935" s="38"/>
      <c r="T935" s="38"/>
      <c r="U935" s="38"/>
      <c r="V935" s="38" t="s">
        <v>1265</v>
      </c>
      <c r="W935" s="38"/>
      <c r="X935" s="38"/>
      <c r="Y935" s="38"/>
      <c r="Z935" s="38"/>
    </row>
    <row r="936" ht="15.75" customHeight="1">
      <c r="A936" s="38">
        <v>2016.0</v>
      </c>
      <c r="B936" s="38">
        <v>3689.0</v>
      </c>
      <c r="C936" s="38">
        <v>79821.0</v>
      </c>
      <c r="D936" s="38" t="s">
        <v>228</v>
      </c>
      <c r="E936" s="38" t="s">
        <v>228</v>
      </c>
      <c r="F936" s="38">
        <v>7.0</v>
      </c>
      <c r="G936" s="38"/>
      <c r="H936" s="38" t="s">
        <v>938</v>
      </c>
      <c r="I936" s="39">
        <v>42545.0</v>
      </c>
      <c r="J936" s="38" t="s">
        <v>21</v>
      </c>
      <c r="K936" s="38">
        <v>72.0</v>
      </c>
      <c r="L936" s="38">
        <v>4200.0</v>
      </c>
      <c r="M936" s="38" t="s">
        <v>23</v>
      </c>
      <c r="N936" s="38" t="s">
        <v>35</v>
      </c>
      <c r="O936" s="38" t="s">
        <v>814</v>
      </c>
      <c r="P936" s="38">
        <v>34517.0</v>
      </c>
      <c r="Q936" s="38"/>
      <c r="R936" s="38">
        <v>38.0</v>
      </c>
      <c r="S936" s="38"/>
      <c r="T936" s="38"/>
      <c r="U936" s="38"/>
      <c r="V936" s="38" t="s">
        <v>1265</v>
      </c>
      <c r="W936" s="38"/>
      <c r="X936" s="38"/>
      <c r="Y936" s="38"/>
      <c r="Z936" s="38"/>
    </row>
    <row r="937" ht="15.75" customHeight="1">
      <c r="A937" s="38">
        <v>2016.0</v>
      </c>
      <c r="B937" s="38">
        <v>3691.0</v>
      </c>
      <c r="C937" s="38">
        <v>79946.0</v>
      </c>
      <c r="D937" s="38" t="s">
        <v>228</v>
      </c>
      <c r="E937" s="38" t="s">
        <v>228</v>
      </c>
      <c r="F937" s="38">
        <v>7.0</v>
      </c>
      <c r="G937" s="38"/>
      <c r="H937" s="38" t="s">
        <v>933</v>
      </c>
      <c r="I937" s="39">
        <v>42545.0</v>
      </c>
      <c r="J937" s="38" t="s">
        <v>21</v>
      </c>
      <c r="K937" s="38">
        <v>78.0</v>
      </c>
      <c r="L937" s="38">
        <v>5650.0</v>
      </c>
      <c r="M937" s="38" t="s">
        <v>23</v>
      </c>
      <c r="N937" s="38" t="s">
        <v>35</v>
      </c>
      <c r="O937" s="38" t="s">
        <v>814</v>
      </c>
      <c r="P937" s="38">
        <v>34519.0</v>
      </c>
      <c r="Q937" s="38"/>
      <c r="R937" s="38">
        <v>43.0</v>
      </c>
      <c r="S937" s="38"/>
      <c r="T937" s="38"/>
      <c r="U937" s="38"/>
      <c r="V937" s="38" t="s">
        <v>1265</v>
      </c>
      <c r="W937" s="38"/>
      <c r="X937" s="38"/>
      <c r="Y937" s="38"/>
      <c r="Z937" s="38"/>
    </row>
    <row r="938" ht="15.75" customHeight="1">
      <c r="A938" s="38">
        <v>2016.0</v>
      </c>
      <c r="B938" s="38">
        <v>3698.0</v>
      </c>
      <c r="C938" s="38">
        <v>25549.0</v>
      </c>
      <c r="D938" s="38" t="s">
        <v>228</v>
      </c>
      <c r="E938" s="38" t="s">
        <v>228</v>
      </c>
      <c r="F938" s="38">
        <v>7.0</v>
      </c>
      <c r="G938" s="38"/>
      <c r="H938" s="38" t="s">
        <v>33</v>
      </c>
      <c r="I938" s="40">
        <v>42545.291666666664</v>
      </c>
      <c r="J938" s="38" t="s">
        <v>21</v>
      </c>
      <c r="K938" s="38">
        <v>78.0</v>
      </c>
      <c r="L938" s="38">
        <v>5410.0</v>
      </c>
      <c r="M938" s="38" t="s">
        <v>23</v>
      </c>
      <c r="N938" s="38"/>
      <c r="O938" s="38"/>
      <c r="P938" s="38">
        <v>34347.0</v>
      </c>
      <c r="Q938" s="38"/>
      <c r="R938" s="38">
        <v>42.0</v>
      </c>
      <c r="S938" s="38"/>
      <c r="T938" s="38"/>
      <c r="U938" s="38"/>
      <c r="V938" s="38" t="s">
        <v>1265</v>
      </c>
      <c r="W938" s="38"/>
      <c r="X938" s="38"/>
      <c r="Y938" s="38"/>
      <c r="Z938" s="38"/>
    </row>
    <row r="939" ht="15.75" customHeight="1">
      <c r="A939" s="38">
        <v>2016.0</v>
      </c>
      <c r="B939" s="38">
        <v>3900.0</v>
      </c>
      <c r="C939" s="38">
        <v>58073.0</v>
      </c>
      <c r="D939" s="38" t="s">
        <v>228</v>
      </c>
      <c r="E939" s="38" t="s">
        <v>228</v>
      </c>
      <c r="F939" s="38">
        <v>7.0</v>
      </c>
      <c r="G939" s="38">
        <v>42.0</v>
      </c>
      <c r="H939" s="38"/>
      <c r="I939" s="40">
        <v>42545.4375</v>
      </c>
      <c r="J939" s="38" t="s">
        <v>40</v>
      </c>
      <c r="K939" s="38">
        <v>80.0</v>
      </c>
      <c r="L939" s="38">
        <v>5230.0</v>
      </c>
      <c r="M939" s="38" t="s">
        <v>23</v>
      </c>
      <c r="N939" s="38"/>
      <c r="O939" s="38"/>
      <c r="P939" s="38">
        <v>34353.0</v>
      </c>
      <c r="Q939" s="38"/>
      <c r="R939" s="38">
        <v>39.0</v>
      </c>
      <c r="S939" s="38"/>
      <c r="T939" s="38"/>
      <c r="U939" s="38" t="s">
        <v>950</v>
      </c>
      <c r="V939" s="38" t="s">
        <v>1265</v>
      </c>
      <c r="W939" s="38"/>
      <c r="X939" s="38"/>
      <c r="Y939" s="38"/>
      <c r="Z939" s="38"/>
    </row>
    <row r="940" ht="15.75" customHeight="1">
      <c r="A940" s="38">
        <v>2016.0</v>
      </c>
      <c r="B940" s="38">
        <v>3901.0</v>
      </c>
      <c r="C940" s="38">
        <v>56942.0</v>
      </c>
      <c r="D940" s="38" t="s">
        <v>228</v>
      </c>
      <c r="E940" s="38" t="s">
        <v>228</v>
      </c>
      <c r="F940" s="38">
        <v>7.0</v>
      </c>
      <c r="G940" s="38">
        <v>42.0</v>
      </c>
      <c r="H940" s="38"/>
      <c r="I940" s="40">
        <v>42545.5625</v>
      </c>
      <c r="J940" s="38" t="s">
        <v>40</v>
      </c>
      <c r="K940" s="38">
        <v>78.0</v>
      </c>
      <c r="L940" s="38">
        <v>4950.0</v>
      </c>
      <c r="M940" s="38" t="s">
        <v>23</v>
      </c>
      <c r="N940" s="38"/>
      <c r="O940" s="38"/>
      <c r="P940" s="38">
        <v>34354.0</v>
      </c>
      <c r="Q940" s="38"/>
      <c r="R940" s="38">
        <v>38.0</v>
      </c>
      <c r="S940" s="38"/>
      <c r="T940" s="38"/>
      <c r="U940" s="38" t="s">
        <v>950</v>
      </c>
      <c r="V940" s="38" t="s">
        <v>1265</v>
      </c>
      <c r="W940" s="38"/>
      <c r="X940" s="38"/>
      <c r="Y940" s="38"/>
      <c r="Z940" s="38"/>
    </row>
    <row r="941" ht="15.75" customHeight="1">
      <c r="A941" s="38">
        <v>2016.0</v>
      </c>
      <c r="B941" s="38">
        <v>3694.0</v>
      </c>
      <c r="C941" s="38">
        <v>123474.0</v>
      </c>
      <c r="D941" s="38" t="s">
        <v>228</v>
      </c>
      <c r="E941" s="38" t="s">
        <v>228</v>
      </c>
      <c r="F941" s="38">
        <v>7.0</v>
      </c>
      <c r="G941" s="38"/>
      <c r="H941" s="38" t="s">
        <v>933</v>
      </c>
      <c r="I941" s="40">
        <v>42545.625</v>
      </c>
      <c r="J941" s="38" t="s">
        <v>21</v>
      </c>
      <c r="K941" s="38">
        <v>57.0</v>
      </c>
      <c r="L941" s="38">
        <v>2000.0</v>
      </c>
      <c r="M941" s="38" t="s">
        <v>23</v>
      </c>
      <c r="N941" s="38"/>
      <c r="O941" s="38"/>
      <c r="P941" s="38">
        <v>34342.0</v>
      </c>
      <c r="Q941" s="38"/>
      <c r="R941" s="38"/>
      <c r="S941" s="38"/>
      <c r="T941" s="38"/>
      <c r="U941" s="38"/>
      <c r="V941" s="38" t="s">
        <v>1265</v>
      </c>
      <c r="W941" s="38"/>
      <c r="X941" s="38"/>
      <c r="Y941" s="38"/>
      <c r="Z941" s="38"/>
    </row>
    <row r="942" ht="15.75" customHeight="1">
      <c r="A942" s="38">
        <v>2016.0</v>
      </c>
      <c r="B942" s="38">
        <v>3699.0</v>
      </c>
      <c r="C942" s="38">
        <v>158184.0</v>
      </c>
      <c r="D942" s="38" t="s">
        <v>228</v>
      </c>
      <c r="E942" s="38" t="s">
        <v>228</v>
      </c>
      <c r="F942" s="38">
        <v>7.0</v>
      </c>
      <c r="G942" s="38">
        <v>39.0</v>
      </c>
      <c r="H942" s="38"/>
      <c r="I942" s="40">
        <v>42545.625</v>
      </c>
      <c r="J942" s="38" t="s">
        <v>40</v>
      </c>
      <c r="K942" s="38">
        <v>74.0</v>
      </c>
      <c r="L942" s="38">
        <v>4500.0</v>
      </c>
      <c r="M942" s="38" t="s">
        <v>23</v>
      </c>
      <c r="N942" s="38"/>
      <c r="O942" s="38"/>
      <c r="P942" s="38">
        <v>34351.0</v>
      </c>
      <c r="Q942" s="38"/>
      <c r="R942" s="38">
        <v>40.0</v>
      </c>
      <c r="S942" s="38"/>
      <c r="T942" s="38"/>
      <c r="U942" s="38" t="s">
        <v>414</v>
      </c>
      <c r="V942" s="38" t="s">
        <v>1265</v>
      </c>
      <c r="W942" s="38"/>
      <c r="X942" s="38"/>
      <c r="Y942" s="38"/>
      <c r="Z942" s="38"/>
    </row>
    <row r="943" ht="15.75" customHeight="1">
      <c r="A943" s="38">
        <v>2016.0</v>
      </c>
      <c r="B943" s="38">
        <v>3696.0</v>
      </c>
      <c r="C943" s="38">
        <v>18774.0</v>
      </c>
      <c r="D943" s="38" t="s">
        <v>228</v>
      </c>
      <c r="E943" s="38" t="s">
        <v>228</v>
      </c>
      <c r="F943" s="38">
        <v>7.0</v>
      </c>
      <c r="G943" s="38"/>
      <c r="H943" s="38" t="s">
        <v>926</v>
      </c>
      <c r="I943" s="40">
        <v>42545.666666666664</v>
      </c>
      <c r="J943" s="38" t="s">
        <v>21</v>
      </c>
      <c r="K943" s="38">
        <v>77.0</v>
      </c>
      <c r="L943" s="38">
        <v>5600.0</v>
      </c>
      <c r="M943" s="38" t="s">
        <v>23</v>
      </c>
      <c r="N943" s="38"/>
      <c r="O943" s="38"/>
      <c r="P943" s="38">
        <v>34344.0</v>
      </c>
      <c r="Q943" s="38"/>
      <c r="R943" s="38"/>
      <c r="S943" s="38"/>
      <c r="T943" s="38"/>
      <c r="U943" s="38"/>
      <c r="V943" s="38" t="s">
        <v>1265</v>
      </c>
      <c r="W943" s="38"/>
      <c r="X943" s="38"/>
      <c r="Y943" s="38"/>
      <c r="Z943" s="38"/>
    </row>
    <row r="944" ht="15.75" customHeight="1">
      <c r="A944" s="38">
        <v>2016.0</v>
      </c>
      <c r="B944" s="38">
        <v>3695.0</v>
      </c>
      <c r="C944" s="38">
        <v>59652.0</v>
      </c>
      <c r="D944" s="38" t="s">
        <v>228</v>
      </c>
      <c r="E944" s="38" t="s">
        <v>228</v>
      </c>
      <c r="F944" s="38">
        <v>7.0</v>
      </c>
      <c r="G944" s="38"/>
      <c r="H944" s="38" t="s">
        <v>921</v>
      </c>
      <c r="I944" s="40">
        <v>42545.6875</v>
      </c>
      <c r="J944" s="38" t="s">
        <v>21</v>
      </c>
      <c r="K944" s="38">
        <v>65.0</v>
      </c>
      <c r="L944" s="38">
        <v>3050.0</v>
      </c>
      <c r="M944" s="38" t="s">
        <v>23</v>
      </c>
      <c r="N944" s="38"/>
      <c r="O944" s="38"/>
      <c r="P944" s="38">
        <v>34343.0</v>
      </c>
      <c r="Q944" s="38"/>
      <c r="R944" s="38"/>
      <c r="S944" s="38"/>
      <c r="T944" s="38"/>
      <c r="U944" s="38"/>
      <c r="V944" s="38" t="s">
        <v>1265</v>
      </c>
      <c r="W944" s="38"/>
      <c r="X944" s="38"/>
      <c r="Y944" s="38"/>
      <c r="Z944" s="38"/>
    </row>
    <row r="945" ht="15.75" customHeight="1">
      <c r="A945" s="38">
        <v>2016.0</v>
      </c>
      <c r="B945" s="38">
        <v>3697.0</v>
      </c>
      <c r="C945" s="38">
        <v>44385.0</v>
      </c>
      <c r="D945" s="38" t="s">
        <v>228</v>
      </c>
      <c r="E945" s="38" t="s">
        <v>228</v>
      </c>
      <c r="F945" s="38">
        <v>7.0</v>
      </c>
      <c r="G945" s="38"/>
      <c r="H945" s="38" t="s">
        <v>1329</v>
      </c>
      <c r="I945" s="40">
        <v>42545.75</v>
      </c>
      <c r="J945" s="38" t="s">
        <v>21</v>
      </c>
      <c r="K945" s="38">
        <v>74.0</v>
      </c>
      <c r="L945" s="38">
        <v>4530.0</v>
      </c>
      <c r="M945" s="38" t="s">
        <v>23</v>
      </c>
      <c r="N945" s="38"/>
      <c r="O945" s="38"/>
      <c r="P945" s="38">
        <v>34346.0</v>
      </c>
      <c r="Q945" s="38"/>
      <c r="R945" s="38"/>
      <c r="S945" s="38"/>
      <c r="T945" s="38"/>
      <c r="U945" s="38"/>
      <c r="V945" s="38" t="s">
        <v>1265</v>
      </c>
      <c r="W945" s="38"/>
      <c r="X945" s="38"/>
      <c r="Y945" s="38"/>
      <c r="Z945" s="38"/>
    </row>
    <row r="946" ht="15.75" customHeight="1">
      <c r="A946" s="38">
        <v>2016.0</v>
      </c>
      <c r="B946" s="38">
        <v>3902.0</v>
      </c>
      <c r="C946" s="38">
        <v>122608.0</v>
      </c>
      <c r="D946" s="38" t="s">
        <v>228</v>
      </c>
      <c r="E946" s="38" t="s">
        <v>228</v>
      </c>
      <c r="F946" s="38">
        <v>7.0</v>
      </c>
      <c r="G946" s="38"/>
      <c r="H946" s="38" t="s">
        <v>933</v>
      </c>
      <c r="I946" s="40">
        <v>42545.802083333336</v>
      </c>
      <c r="J946" s="38" t="s">
        <v>21</v>
      </c>
      <c r="K946" s="38">
        <v>75.0</v>
      </c>
      <c r="L946" s="38">
        <v>4490.0</v>
      </c>
      <c r="M946" s="38" t="s">
        <v>23</v>
      </c>
      <c r="N946" s="38"/>
      <c r="O946" s="38"/>
      <c r="P946" s="38">
        <v>34356.0</v>
      </c>
      <c r="Q946" s="38"/>
      <c r="R946" s="38">
        <v>39.0</v>
      </c>
      <c r="S946" s="38"/>
      <c r="T946" s="38"/>
      <c r="U946" s="38"/>
      <c r="V946" s="38" t="s">
        <v>1265</v>
      </c>
      <c r="W946" s="38"/>
      <c r="X946" s="38"/>
      <c r="Y946" s="38"/>
      <c r="Z946" s="38"/>
    </row>
    <row r="947" ht="15.75" customHeight="1">
      <c r="A947" s="38">
        <v>2016.0</v>
      </c>
      <c r="B947" s="38">
        <v>3910.0</v>
      </c>
      <c r="C947" s="38">
        <v>169672.0</v>
      </c>
      <c r="D947" s="38" t="s">
        <v>228</v>
      </c>
      <c r="E947" s="38" t="s">
        <v>228</v>
      </c>
      <c r="F947" s="38">
        <v>7.0</v>
      </c>
      <c r="G947" s="38">
        <v>40.0</v>
      </c>
      <c r="H947" s="38"/>
      <c r="I947" s="39">
        <v>42546.0</v>
      </c>
      <c r="J947" s="38" t="s">
        <v>40</v>
      </c>
      <c r="K947" s="38">
        <v>69.0</v>
      </c>
      <c r="L947" s="38">
        <v>3750.0</v>
      </c>
      <c r="M947" s="38" t="s">
        <v>23</v>
      </c>
      <c r="N947" s="38" t="s">
        <v>35</v>
      </c>
      <c r="O947" s="38" t="s">
        <v>814</v>
      </c>
      <c r="P947" s="38">
        <v>34372.0</v>
      </c>
      <c r="Q947" s="38"/>
      <c r="R947" s="38">
        <v>34.0</v>
      </c>
      <c r="S947" s="38"/>
      <c r="T947" s="38"/>
      <c r="U947" s="38" t="s">
        <v>739</v>
      </c>
      <c r="V947" s="38" t="s">
        <v>1266</v>
      </c>
      <c r="W947" s="38"/>
      <c r="X947" s="38"/>
      <c r="Y947" s="38"/>
      <c r="Z947" s="38"/>
    </row>
    <row r="948" ht="15.75" customHeight="1">
      <c r="A948" s="38">
        <v>2016.0</v>
      </c>
      <c r="B948" s="38">
        <v>3911.0</v>
      </c>
      <c r="C948" s="38">
        <v>207967.0</v>
      </c>
      <c r="D948" s="38" t="s">
        <v>228</v>
      </c>
      <c r="E948" s="38" t="s">
        <v>228</v>
      </c>
      <c r="F948" s="38">
        <v>7.0</v>
      </c>
      <c r="G948" s="38">
        <v>40.0</v>
      </c>
      <c r="H948" s="38"/>
      <c r="I948" s="39">
        <v>42546.0</v>
      </c>
      <c r="J948" s="38" t="s">
        <v>40</v>
      </c>
      <c r="K948" s="38">
        <v>86.0</v>
      </c>
      <c r="L948" s="38">
        <v>6800.0</v>
      </c>
      <c r="M948" s="38" t="s">
        <v>23</v>
      </c>
      <c r="N948" s="38" t="s">
        <v>35</v>
      </c>
      <c r="O948" s="38" t="s">
        <v>35</v>
      </c>
      <c r="P948" s="38">
        <v>34370.0</v>
      </c>
      <c r="Q948" s="38" t="s">
        <v>816</v>
      </c>
      <c r="R948" s="38">
        <v>44.0</v>
      </c>
      <c r="S948" s="38"/>
      <c r="T948" s="38"/>
      <c r="U948" s="38" t="s">
        <v>739</v>
      </c>
      <c r="V948" s="38" t="s">
        <v>1266</v>
      </c>
      <c r="W948" s="38"/>
      <c r="X948" s="38"/>
      <c r="Y948" s="38"/>
      <c r="Z948" s="38"/>
    </row>
    <row r="949" ht="15.75" customHeight="1">
      <c r="A949" s="38">
        <v>2016.0</v>
      </c>
      <c r="B949" s="38">
        <v>3903.0</v>
      </c>
      <c r="C949" s="38">
        <v>135399.0</v>
      </c>
      <c r="D949" s="38" t="s">
        <v>228</v>
      </c>
      <c r="E949" s="38" t="s">
        <v>228</v>
      </c>
      <c r="F949" s="38">
        <v>7.0</v>
      </c>
      <c r="G949" s="38"/>
      <c r="H949" s="38" t="s">
        <v>1101</v>
      </c>
      <c r="I949" s="40">
        <v>42546.3125</v>
      </c>
      <c r="J949" s="38" t="s">
        <v>21</v>
      </c>
      <c r="K949" s="38">
        <v>55.0</v>
      </c>
      <c r="L949" s="38">
        <v>1620.0</v>
      </c>
      <c r="M949" s="38" t="s">
        <v>23</v>
      </c>
      <c r="N949" s="38" t="s">
        <v>35</v>
      </c>
      <c r="O949" s="38" t="s">
        <v>814</v>
      </c>
      <c r="P949" s="38">
        <v>34358.0</v>
      </c>
      <c r="Q949" s="38"/>
      <c r="R949" s="38">
        <v>24.0</v>
      </c>
      <c r="S949" s="38"/>
      <c r="T949" s="38"/>
      <c r="U949" s="38"/>
      <c r="V949" s="38" t="s">
        <v>1266</v>
      </c>
      <c r="W949" s="38"/>
      <c r="X949" s="38"/>
      <c r="Y949" s="38"/>
      <c r="Z949" s="38"/>
    </row>
    <row r="950" ht="15.75" customHeight="1">
      <c r="A950" s="38">
        <v>2016.0</v>
      </c>
      <c r="B950" s="38">
        <v>3904.0</v>
      </c>
      <c r="C950" s="38">
        <v>132850.0</v>
      </c>
      <c r="D950" s="38" t="s">
        <v>228</v>
      </c>
      <c r="E950" s="38" t="s">
        <v>228</v>
      </c>
      <c r="F950" s="38">
        <v>7.0</v>
      </c>
      <c r="G950" s="38"/>
      <c r="H950" s="38" t="s">
        <v>1075</v>
      </c>
      <c r="I950" s="40">
        <v>42546.416666666664</v>
      </c>
      <c r="J950" s="38" t="s">
        <v>21</v>
      </c>
      <c r="K950" s="38">
        <v>57.0</v>
      </c>
      <c r="L950" s="38">
        <v>2000.0</v>
      </c>
      <c r="M950" s="38" t="s">
        <v>23</v>
      </c>
      <c r="N950" s="38" t="s">
        <v>35</v>
      </c>
      <c r="O950" s="38" t="s">
        <v>814</v>
      </c>
      <c r="P950" s="38">
        <v>34360.0</v>
      </c>
      <c r="Q950" s="38"/>
      <c r="R950" s="38">
        <v>26.0</v>
      </c>
      <c r="S950" s="38"/>
      <c r="T950" s="38"/>
      <c r="U950" s="38"/>
      <c r="V950" s="38" t="s">
        <v>1266</v>
      </c>
      <c r="W950" s="38"/>
      <c r="X950" s="38"/>
      <c r="Y950" s="38"/>
      <c r="Z950" s="38"/>
    </row>
    <row r="951" ht="15.75" customHeight="1">
      <c r="A951" s="38">
        <v>2016.0</v>
      </c>
      <c r="B951" s="38">
        <v>3905.0</v>
      </c>
      <c r="C951" s="38">
        <v>118282.0</v>
      </c>
      <c r="D951" s="38" t="s">
        <v>228</v>
      </c>
      <c r="E951" s="38" t="s">
        <v>228</v>
      </c>
      <c r="F951" s="38">
        <v>7.0</v>
      </c>
      <c r="G951" s="38"/>
      <c r="H951" s="38" t="s">
        <v>1347</v>
      </c>
      <c r="I951" s="40">
        <v>42546.458333333336</v>
      </c>
      <c r="J951" s="38" t="s">
        <v>21</v>
      </c>
      <c r="K951" s="38">
        <v>74.0</v>
      </c>
      <c r="L951" s="38">
        <v>4000.0</v>
      </c>
      <c r="M951" s="38" t="s">
        <v>23</v>
      </c>
      <c r="N951" s="38" t="s">
        <v>35</v>
      </c>
      <c r="O951" s="38" t="s">
        <v>814</v>
      </c>
      <c r="P951" s="38">
        <v>34361.0</v>
      </c>
      <c r="Q951" s="38"/>
      <c r="R951" s="38">
        <v>36.0</v>
      </c>
      <c r="S951" s="38"/>
      <c r="T951" s="38"/>
      <c r="U951" s="38"/>
      <c r="V951" s="38" t="s">
        <v>1266</v>
      </c>
      <c r="W951" s="38"/>
      <c r="X951" s="38"/>
      <c r="Y951" s="38"/>
      <c r="Z951" s="38"/>
    </row>
    <row r="952" ht="15.75" customHeight="1">
      <c r="A952" s="38">
        <v>2016.0</v>
      </c>
      <c r="B952" s="38">
        <v>3907.0</v>
      </c>
      <c r="C952" s="38">
        <v>59652.0</v>
      </c>
      <c r="D952" s="38" t="s">
        <v>228</v>
      </c>
      <c r="E952" s="38" t="s">
        <v>228</v>
      </c>
      <c r="F952" s="38">
        <v>7.0</v>
      </c>
      <c r="G952" s="38">
        <v>38.0</v>
      </c>
      <c r="H952" s="38"/>
      <c r="I952" s="40">
        <v>42546.489583333336</v>
      </c>
      <c r="J952" s="38" t="s">
        <v>40</v>
      </c>
      <c r="K952" s="38">
        <v>73.0</v>
      </c>
      <c r="L952" s="38">
        <v>3100.0</v>
      </c>
      <c r="M952" s="38" t="s">
        <v>23</v>
      </c>
      <c r="N952" s="38" t="s">
        <v>35</v>
      </c>
      <c r="O952" s="38" t="s">
        <v>814</v>
      </c>
      <c r="P952" s="38">
        <v>34364.0</v>
      </c>
      <c r="Q952" s="38"/>
      <c r="R952" s="38">
        <v>36.0</v>
      </c>
      <c r="S952" s="38"/>
      <c r="T952" s="38"/>
      <c r="U952" s="38" t="s">
        <v>229</v>
      </c>
      <c r="V952" s="38" t="s">
        <v>1266</v>
      </c>
      <c r="W952" s="38"/>
      <c r="X952" s="38"/>
      <c r="Y952" s="38"/>
      <c r="Z952" s="38"/>
    </row>
    <row r="953" ht="15.75" customHeight="1">
      <c r="A953" s="38">
        <v>2016.0</v>
      </c>
      <c r="B953" s="38">
        <v>3908.0</v>
      </c>
      <c r="C953" s="38">
        <v>137973.0</v>
      </c>
      <c r="D953" s="38" t="s">
        <v>228</v>
      </c>
      <c r="E953" s="38" t="s">
        <v>228</v>
      </c>
      <c r="F953" s="38">
        <v>7.0</v>
      </c>
      <c r="G953" s="38">
        <v>38.0</v>
      </c>
      <c r="H953" s="38"/>
      <c r="I953" s="40">
        <v>42546.5</v>
      </c>
      <c r="J953" s="38" t="s">
        <v>40</v>
      </c>
      <c r="K953" s="38">
        <v>60.0</v>
      </c>
      <c r="L953" s="38">
        <v>2500.0</v>
      </c>
      <c r="M953" s="38" t="s">
        <v>23</v>
      </c>
      <c r="N953" s="38" t="s">
        <v>35</v>
      </c>
      <c r="O953" s="38" t="s">
        <v>814</v>
      </c>
      <c r="P953" s="38">
        <v>34365.0</v>
      </c>
      <c r="Q953" s="38" t="s">
        <v>816</v>
      </c>
      <c r="R953" s="38">
        <v>36.0</v>
      </c>
      <c r="S953" s="38"/>
      <c r="T953" s="38"/>
      <c r="U953" s="38" t="s">
        <v>229</v>
      </c>
      <c r="V953" s="38" t="s">
        <v>1266</v>
      </c>
      <c r="W953" s="38"/>
      <c r="X953" s="38"/>
      <c r="Y953" s="38"/>
      <c r="Z953" s="38"/>
    </row>
    <row r="954" ht="15.75" customHeight="1">
      <c r="A954" s="38">
        <v>2016.0</v>
      </c>
      <c r="B954" s="38">
        <v>3906.0</v>
      </c>
      <c r="C954" s="38">
        <v>155539.0</v>
      </c>
      <c r="D954" s="38" t="s">
        <v>228</v>
      </c>
      <c r="E954" s="38" t="s">
        <v>228</v>
      </c>
      <c r="F954" s="38">
        <v>7.0</v>
      </c>
      <c r="G954" s="38"/>
      <c r="H954" s="38" t="s">
        <v>948</v>
      </c>
      <c r="I954" s="40">
        <v>42546.5</v>
      </c>
      <c r="J954" s="38" t="s">
        <v>21</v>
      </c>
      <c r="K954" s="38">
        <v>74.0</v>
      </c>
      <c r="L954" s="38">
        <v>4100.0</v>
      </c>
      <c r="M954" s="38" t="s">
        <v>23</v>
      </c>
      <c r="N954" s="38" t="s">
        <v>35</v>
      </c>
      <c r="O954" s="38" t="s">
        <v>814</v>
      </c>
      <c r="P954" s="38">
        <v>34362.0</v>
      </c>
      <c r="Q954" s="38"/>
      <c r="R954" s="38">
        <v>36.0</v>
      </c>
      <c r="S954" s="38"/>
      <c r="T954" s="38"/>
      <c r="U954" s="38"/>
      <c r="V954" s="38" t="s">
        <v>1266</v>
      </c>
      <c r="W954" s="38"/>
      <c r="X954" s="38"/>
      <c r="Y954" s="38"/>
      <c r="Z954" s="38"/>
    </row>
    <row r="955" ht="15.75" customHeight="1">
      <c r="A955" s="38">
        <v>2016.0</v>
      </c>
      <c r="B955" s="38">
        <v>3909.0</v>
      </c>
      <c r="C955" s="38">
        <v>138260.0</v>
      </c>
      <c r="D955" s="38" t="s">
        <v>228</v>
      </c>
      <c r="E955" s="38" t="s">
        <v>228</v>
      </c>
      <c r="F955" s="38">
        <v>7.0</v>
      </c>
      <c r="G955" s="38">
        <v>38.0</v>
      </c>
      <c r="H955" s="38"/>
      <c r="I955" s="40">
        <v>42546.520833333336</v>
      </c>
      <c r="J955" s="38" t="s">
        <v>40</v>
      </c>
      <c r="K955" s="38">
        <v>58.0</v>
      </c>
      <c r="L955" s="38">
        <v>2100.0</v>
      </c>
      <c r="M955" s="38" t="s">
        <v>23</v>
      </c>
      <c r="N955" s="38" t="s">
        <v>35</v>
      </c>
      <c r="O955" s="38" t="s">
        <v>814</v>
      </c>
      <c r="P955" s="38">
        <v>34366.0</v>
      </c>
      <c r="Q955" s="38" t="s">
        <v>816</v>
      </c>
      <c r="R955" s="38">
        <v>26.0</v>
      </c>
      <c r="S955" s="38"/>
      <c r="T955" s="38"/>
      <c r="U955" s="38" t="s">
        <v>229</v>
      </c>
      <c r="V955" s="38" t="s">
        <v>1266</v>
      </c>
      <c r="W955" s="38"/>
      <c r="X955" s="38"/>
      <c r="Y955" s="38"/>
      <c r="Z955" s="38"/>
    </row>
    <row r="956" ht="15.75" customHeight="1">
      <c r="A956" s="38">
        <v>2016.0</v>
      </c>
      <c r="B956" s="38">
        <v>3912.0</v>
      </c>
      <c r="C956" s="38">
        <v>52025.0</v>
      </c>
      <c r="D956" s="38" t="s">
        <v>228</v>
      </c>
      <c r="E956" s="38" t="s">
        <v>228</v>
      </c>
      <c r="F956" s="38">
        <v>7.0</v>
      </c>
      <c r="G956" s="38"/>
      <c r="H956" s="38" t="s">
        <v>933</v>
      </c>
      <c r="I956" s="40">
        <v>42546.583333333336</v>
      </c>
      <c r="J956" s="38" t="s">
        <v>21</v>
      </c>
      <c r="K956" s="38">
        <v>59.0</v>
      </c>
      <c r="L956" s="38">
        <v>2180.0</v>
      </c>
      <c r="M956" s="38" t="s">
        <v>23</v>
      </c>
      <c r="N956" s="38" t="s">
        <v>35</v>
      </c>
      <c r="O956" s="38"/>
      <c r="P956" s="38">
        <v>34373.0</v>
      </c>
      <c r="Q956" s="38"/>
      <c r="R956" s="38">
        <v>30.0</v>
      </c>
      <c r="S956" s="38"/>
      <c r="T956" s="38"/>
      <c r="U956" s="38"/>
      <c r="V956" s="38" t="s">
        <v>1266</v>
      </c>
      <c r="W956" s="38"/>
      <c r="X956" s="38"/>
      <c r="Y956" s="38"/>
      <c r="Z956" s="38"/>
    </row>
    <row r="957" ht="15.75" customHeight="1">
      <c r="A957" s="38">
        <v>2016.0</v>
      </c>
      <c r="B957" s="38">
        <v>3913.0</v>
      </c>
      <c r="C957" s="38">
        <v>108910.0</v>
      </c>
      <c r="D957" s="38" t="s">
        <v>228</v>
      </c>
      <c r="E957" s="38" t="s">
        <v>228</v>
      </c>
      <c r="F957" s="38">
        <v>7.0</v>
      </c>
      <c r="G957" s="38">
        <v>43.0</v>
      </c>
      <c r="H957" s="38"/>
      <c r="I957" s="40">
        <v>42546.833333333336</v>
      </c>
      <c r="J957" s="38" t="s">
        <v>40</v>
      </c>
      <c r="K957" s="38">
        <v>83.0</v>
      </c>
      <c r="L957" s="38">
        <v>6100.0</v>
      </c>
      <c r="M957" s="38" t="s">
        <v>23</v>
      </c>
      <c r="N957" s="38" t="s">
        <v>35</v>
      </c>
      <c r="O957" s="38"/>
      <c r="P957" s="38">
        <v>34375.0</v>
      </c>
      <c r="Q957" s="38"/>
      <c r="R957" s="38">
        <v>41.0</v>
      </c>
      <c r="S957" s="38"/>
      <c r="T957" s="38"/>
      <c r="U957" s="38" t="s">
        <v>903</v>
      </c>
      <c r="V957" s="38" t="s">
        <v>1266</v>
      </c>
      <c r="W957" s="38"/>
      <c r="X957" s="38"/>
      <c r="Y957" s="38"/>
      <c r="Z957" s="38"/>
    </row>
    <row r="958" ht="15.75" customHeight="1">
      <c r="A958" s="38">
        <v>2016.0</v>
      </c>
      <c r="B958" s="38">
        <v>3915.0</v>
      </c>
      <c r="C958" s="38">
        <v>79946.0</v>
      </c>
      <c r="D958" s="38" t="s">
        <v>228</v>
      </c>
      <c r="E958" s="38" t="s">
        <v>228</v>
      </c>
      <c r="F958" s="38">
        <v>7.0</v>
      </c>
      <c r="G958" s="38"/>
      <c r="H958" s="38" t="s">
        <v>947</v>
      </c>
      <c r="I958" s="40">
        <v>42547.416666666664</v>
      </c>
      <c r="J958" s="38" t="s">
        <v>21</v>
      </c>
      <c r="K958" s="38">
        <v>60.0</v>
      </c>
      <c r="L958" s="38">
        <v>1900.0</v>
      </c>
      <c r="M958" s="38" t="s">
        <v>23</v>
      </c>
      <c r="N958" s="38" t="s">
        <v>35</v>
      </c>
      <c r="O958" s="38" t="s">
        <v>814</v>
      </c>
      <c r="P958" s="38">
        <v>34378.0</v>
      </c>
      <c r="Q958" s="38"/>
      <c r="R958" s="38">
        <v>24.0</v>
      </c>
      <c r="S958" s="38"/>
      <c r="T958" s="38"/>
      <c r="U958" s="38"/>
      <c r="V958" s="38" t="s">
        <v>1268</v>
      </c>
      <c r="W958" s="38"/>
      <c r="X958" s="38"/>
      <c r="Y958" s="38"/>
      <c r="Z958" s="38"/>
    </row>
    <row r="959" ht="15.75" customHeight="1">
      <c r="A959" s="38">
        <v>2016.0</v>
      </c>
      <c r="B959" s="38">
        <v>3914.0</v>
      </c>
      <c r="C959" s="38">
        <v>153108.0</v>
      </c>
      <c r="D959" s="38" t="s">
        <v>228</v>
      </c>
      <c r="E959" s="38" t="s">
        <v>228</v>
      </c>
      <c r="F959" s="38">
        <v>7.0</v>
      </c>
      <c r="G959" s="38"/>
      <c r="H959" s="38" t="s">
        <v>117</v>
      </c>
      <c r="I959" s="40">
        <v>42547.44097222222</v>
      </c>
      <c r="J959" s="38" t="s">
        <v>21</v>
      </c>
      <c r="K959" s="38">
        <v>75.0</v>
      </c>
      <c r="L959" s="38">
        <v>4000.0</v>
      </c>
      <c r="M959" s="38" t="s">
        <v>23</v>
      </c>
      <c r="N959" s="38" t="s">
        <v>35</v>
      </c>
      <c r="O959" s="38" t="s">
        <v>814</v>
      </c>
      <c r="P959" s="38">
        <v>34377.0</v>
      </c>
      <c r="Q959" s="38"/>
      <c r="R959" s="38">
        <v>38.0</v>
      </c>
      <c r="S959" s="38"/>
      <c r="T959" s="38"/>
      <c r="U959" s="38"/>
      <c r="V959" s="38" t="s">
        <v>1268</v>
      </c>
      <c r="W959" s="38"/>
      <c r="X959" s="38"/>
      <c r="Y959" s="38"/>
      <c r="Z959" s="38"/>
    </row>
    <row r="960" ht="15.75" customHeight="1">
      <c r="A960" s="38">
        <v>2016.0</v>
      </c>
      <c r="B960" s="38">
        <v>3918.0</v>
      </c>
      <c r="C960" s="38">
        <v>21465.0</v>
      </c>
      <c r="D960" s="38" t="s">
        <v>228</v>
      </c>
      <c r="E960" s="38" t="s">
        <v>228</v>
      </c>
      <c r="F960" s="38">
        <v>7.0</v>
      </c>
      <c r="G960" s="38"/>
      <c r="H960" s="38" t="s">
        <v>943</v>
      </c>
      <c r="I960" s="40">
        <v>42547.479166666664</v>
      </c>
      <c r="J960" s="38" t="s">
        <v>21</v>
      </c>
      <c r="K960" s="38">
        <v>54.0</v>
      </c>
      <c r="L960" s="38">
        <v>1600.0</v>
      </c>
      <c r="M960" s="38" t="s">
        <v>23</v>
      </c>
      <c r="N960" s="38" t="s">
        <v>35</v>
      </c>
      <c r="O960" s="38" t="s">
        <v>814</v>
      </c>
      <c r="P960" s="38">
        <v>34385.0</v>
      </c>
      <c r="Q960" s="38"/>
      <c r="R960" s="38">
        <v>30.0</v>
      </c>
      <c r="S960" s="38"/>
      <c r="T960" s="38"/>
      <c r="U960" s="38"/>
      <c r="V960" s="38" t="s">
        <v>1268</v>
      </c>
      <c r="W960" s="38"/>
      <c r="X960" s="38"/>
      <c r="Y960" s="38"/>
      <c r="Z960" s="38"/>
    </row>
    <row r="961" ht="15.75" customHeight="1">
      <c r="A961" s="38">
        <v>2016.0</v>
      </c>
      <c r="B961" s="38">
        <v>3923.0</v>
      </c>
      <c r="C961" s="38">
        <v>122725.0</v>
      </c>
      <c r="D961" s="38" t="s">
        <v>228</v>
      </c>
      <c r="E961" s="38" t="s">
        <v>228</v>
      </c>
      <c r="F961" s="38">
        <v>7.0</v>
      </c>
      <c r="G961" s="38"/>
      <c r="H961" s="38" t="s">
        <v>918</v>
      </c>
      <c r="I961" s="40">
        <v>42547.5</v>
      </c>
      <c r="J961" s="38" t="s">
        <v>21</v>
      </c>
      <c r="K961" s="38">
        <v>55.0</v>
      </c>
      <c r="L961" s="38">
        <v>1840.0</v>
      </c>
      <c r="M961" s="38" t="s">
        <v>23</v>
      </c>
      <c r="N961" s="38" t="s">
        <v>35</v>
      </c>
      <c r="O961" s="38" t="s">
        <v>814</v>
      </c>
      <c r="P961" s="38">
        <v>34393.0</v>
      </c>
      <c r="Q961" s="38"/>
      <c r="R961" s="38">
        <v>27.0</v>
      </c>
      <c r="S961" s="38"/>
      <c r="T961" s="38"/>
      <c r="U961" s="38"/>
      <c r="V961" s="38" t="s">
        <v>1268</v>
      </c>
      <c r="W961" s="38"/>
      <c r="X961" s="38"/>
      <c r="Y961" s="38"/>
      <c r="Z961" s="38"/>
    </row>
    <row r="962" ht="15.75" customHeight="1">
      <c r="A962" s="38">
        <v>2016.0</v>
      </c>
      <c r="B962" s="38">
        <v>3920.0</v>
      </c>
      <c r="C962" s="38">
        <v>162329.0</v>
      </c>
      <c r="D962" s="38" t="s">
        <v>228</v>
      </c>
      <c r="E962" s="38" t="s">
        <v>228</v>
      </c>
      <c r="F962" s="38">
        <v>7.0</v>
      </c>
      <c r="G962" s="38">
        <v>42.0</v>
      </c>
      <c r="H962" s="38"/>
      <c r="I962" s="40">
        <v>42547.5</v>
      </c>
      <c r="J962" s="38" t="s">
        <v>40</v>
      </c>
      <c r="K962" s="38">
        <v>71.0</v>
      </c>
      <c r="L962" s="38">
        <v>4500.0</v>
      </c>
      <c r="M962" s="38" t="s">
        <v>23</v>
      </c>
      <c r="N962" s="38" t="s">
        <v>35</v>
      </c>
      <c r="O962" s="38" t="s">
        <v>814</v>
      </c>
      <c r="P962" s="38">
        <v>34389.0</v>
      </c>
      <c r="Q962" s="38"/>
      <c r="R962" s="38">
        <v>38.0</v>
      </c>
      <c r="S962" s="38"/>
      <c r="T962" s="38"/>
      <c r="U962" s="38" t="s">
        <v>950</v>
      </c>
      <c r="V962" s="38" t="s">
        <v>1268</v>
      </c>
      <c r="W962" s="38"/>
      <c r="X962" s="38"/>
      <c r="Y962" s="38"/>
      <c r="Z962" s="38"/>
    </row>
    <row r="963" ht="15.75" customHeight="1">
      <c r="A963" s="38">
        <v>2016.0</v>
      </c>
      <c r="B963" s="38">
        <v>3924.0</v>
      </c>
      <c r="C963" s="38">
        <v>215043.0</v>
      </c>
      <c r="D963" s="38" t="s">
        <v>228</v>
      </c>
      <c r="E963" s="38" t="s">
        <v>228</v>
      </c>
      <c r="F963" s="38">
        <v>7.0</v>
      </c>
      <c r="G963" s="38">
        <v>37.0</v>
      </c>
      <c r="H963" s="38"/>
      <c r="I963" s="40">
        <v>42547.53472222222</v>
      </c>
      <c r="J963" s="38" t="s">
        <v>40</v>
      </c>
      <c r="K963" s="38">
        <v>77.0</v>
      </c>
      <c r="L963" s="38">
        <v>4700.0</v>
      </c>
      <c r="M963" s="38" t="s">
        <v>23</v>
      </c>
      <c r="N963" s="38" t="s">
        <v>35</v>
      </c>
      <c r="O963" s="38" t="s">
        <v>814</v>
      </c>
      <c r="P963" s="38">
        <v>34395.0</v>
      </c>
      <c r="Q963" s="38"/>
      <c r="R963" s="38">
        <v>36.0</v>
      </c>
      <c r="S963" s="38"/>
      <c r="T963" s="38"/>
      <c r="U963" s="38" t="s">
        <v>716</v>
      </c>
      <c r="V963" s="38" t="s">
        <v>1268</v>
      </c>
      <c r="W963" s="38"/>
      <c r="X963" s="38"/>
      <c r="Y963" s="38"/>
      <c r="Z963" s="38"/>
    </row>
    <row r="964" ht="15.75" customHeight="1">
      <c r="A964" s="38">
        <v>2016.0</v>
      </c>
      <c r="B964" s="38">
        <v>3917.0</v>
      </c>
      <c r="C964" s="38">
        <v>20334.0</v>
      </c>
      <c r="D964" s="38" t="s">
        <v>228</v>
      </c>
      <c r="E964" s="38" t="s">
        <v>228</v>
      </c>
      <c r="F964" s="38">
        <v>7.0</v>
      </c>
      <c r="G964" s="38"/>
      <c r="H964" s="38" t="s">
        <v>1002</v>
      </c>
      <c r="I964" s="40">
        <v>42547.541666666664</v>
      </c>
      <c r="J964" s="38" t="s">
        <v>21</v>
      </c>
      <c r="K964" s="38">
        <v>62.0</v>
      </c>
      <c r="L964" s="38">
        <v>2500.0</v>
      </c>
      <c r="M964" s="38" t="s">
        <v>23</v>
      </c>
      <c r="N964" s="38" t="s">
        <v>35</v>
      </c>
      <c r="O964" s="38" t="s">
        <v>814</v>
      </c>
      <c r="P964" s="38">
        <v>34382.0</v>
      </c>
      <c r="Q964" s="38"/>
      <c r="R964" s="38">
        <v>34.0</v>
      </c>
      <c r="S964" s="38"/>
      <c r="T964" s="38"/>
      <c r="U964" s="38"/>
      <c r="V964" s="38" t="s">
        <v>1268</v>
      </c>
      <c r="W964" s="38"/>
      <c r="X964" s="38"/>
      <c r="Y964" s="38"/>
      <c r="Z964" s="38"/>
    </row>
    <row r="965" ht="15.75" customHeight="1">
      <c r="A965" s="38">
        <v>2016.0</v>
      </c>
      <c r="B965" s="38">
        <v>3916.0</v>
      </c>
      <c r="C965" s="38">
        <v>155149.0</v>
      </c>
      <c r="D965" s="38" t="s">
        <v>228</v>
      </c>
      <c r="E965" s="38" t="s">
        <v>228</v>
      </c>
      <c r="F965" s="38">
        <v>7.0</v>
      </c>
      <c r="G965" s="38"/>
      <c r="H965" s="38" t="s">
        <v>947</v>
      </c>
      <c r="I965" s="40">
        <v>42547.572916666664</v>
      </c>
      <c r="J965" s="38" t="s">
        <v>21</v>
      </c>
      <c r="K965" s="38">
        <v>64.0</v>
      </c>
      <c r="L965" s="38">
        <v>2200.0</v>
      </c>
      <c r="M965" s="38" t="s">
        <v>23</v>
      </c>
      <c r="N965" s="38" t="s">
        <v>35</v>
      </c>
      <c r="O965" s="38" t="s">
        <v>814</v>
      </c>
      <c r="P965" s="38">
        <v>34380.0</v>
      </c>
      <c r="Q965" s="38"/>
      <c r="R965" s="38">
        <v>26.0</v>
      </c>
      <c r="S965" s="38"/>
      <c r="T965" s="38"/>
      <c r="U965" s="38"/>
      <c r="V965" s="38" t="s">
        <v>1268</v>
      </c>
      <c r="W965" s="38"/>
      <c r="X965" s="38"/>
      <c r="Y965" s="38"/>
      <c r="Z965" s="38"/>
    </row>
    <row r="966" ht="15.75" customHeight="1">
      <c r="A966" s="38">
        <v>2016.0</v>
      </c>
      <c r="B966" s="38">
        <v>3919.0</v>
      </c>
      <c r="C966" s="38">
        <v>57474.0</v>
      </c>
      <c r="D966" s="38" t="s">
        <v>228</v>
      </c>
      <c r="E966" s="38" t="s">
        <v>228</v>
      </c>
      <c r="F966" s="38">
        <v>7.0</v>
      </c>
      <c r="G966" s="38">
        <v>42.0</v>
      </c>
      <c r="H966" s="38"/>
      <c r="I966" s="40">
        <v>42547.625</v>
      </c>
      <c r="J966" s="38" t="s">
        <v>40</v>
      </c>
      <c r="K966" s="38">
        <v>75.0</v>
      </c>
      <c r="L966" s="38">
        <v>4340.0</v>
      </c>
      <c r="M966" s="38" t="s">
        <v>23</v>
      </c>
      <c r="N966" s="38" t="s">
        <v>35</v>
      </c>
      <c r="O966" s="38" t="s">
        <v>814</v>
      </c>
      <c r="P966" s="38">
        <v>34388.0</v>
      </c>
      <c r="Q966" s="38"/>
      <c r="R966" s="38">
        <v>36.0</v>
      </c>
      <c r="S966" s="38"/>
      <c r="T966" s="38"/>
      <c r="U966" s="38" t="s">
        <v>950</v>
      </c>
      <c r="V966" s="38" t="s">
        <v>1268</v>
      </c>
      <c r="W966" s="38"/>
      <c r="X966" s="38"/>
      <c r="Y966" s="38"/>
      <c r="Z966" s="38"/>
    </row>
    <row r="967" ht="15.75" customHeight="1">
      <c r="A967" s="38">
        <v>2016.0</v>
      </c>
      <c r="B967" s="38">
        <v>3925.0</v>
      </c>
      <c r="C967" s="38">
        <v>25863.0</v>
      </c>
      <c r="D967" s="38" t="s">
        <v>228</v>
      </c>
      <c r="E967" s="38" t="s">
        <v>228</v>
      </c>
      <c r="F967" s="38">
        <v>7.0</v>
      </c>
      <c r="G967" s="38"/>
      <c r="H967" s="38" t="s">
        <v>914</v>
      </c>
      <c r="I967" s="40">
        <v>42547.75</v>
      </c>
      <c r="J967" s="38" t="s">
        <v>21</v>
      </c>
      <c r="K967" s="38">
        <v>60.0</v>
      </c>
      <c r="L967" s="38">
        <v>2190.0</v>
      </c>
      <c r="M967" s="38" t="s">
        <v>23</v>
      </c>
      <c r="N967" s="38" t="s">
        <v>35</v>
      </c>
      <c r="O967" s="38" t="s">
        <v>814</v>
      </c>
      <c r="P967" s="38">
        <v>34396.0</v>
      </c>
      <c r="Q967" s="38"/>
      <c r="R967" s="38">
        <v>28.0</v>
      </c>
      <c r="S967" s="38"/>
      <c r="T967" s="38"/>
      <c r="U967" s="38"/>
      <c r="V967" s="38" t="s">
        <v>1268</v>
      </c>
      <c r="W967" s="38"/>
      <c r="X967" s="38"/>
      <c r="Y967" s="38"/>
      <c r="Z967" s="38"/>
    </row>
    <row r="968" ht="15.75" customHeight="1">
      <c r="A968" s="38">
        <v>2016.0</v>
      </c>
      <c r="B968" s="38">
        <v>3922.0</v>
      </c>
      <c r="C968" s="38">
        <v>175299.0</v>
      </c>
      <c r="D968" s="38" t="s">
        <v>228</v>
      </c>
      <c r="E968" s="38" t="s">
        <v>228</v>
      </c>
      <c r="F968" s="38">
        <v>7.0</v>
      </c>
      <c r="G968" s="38"/>
      <c r="H968" s="38" t="s">
        <v>915</v>
      </c>
      <c r="I968" s="40">
        <v>42547.75</v>
      </c>
      <c r="J968" s="38" t="s">
        <v>21</v>
      </c>
      <c r="K968" s="38">
        <v>72.0</v>
      </c>
      <c r="L968" s="38">
        <v>3922.0</v>
      </c>
      <c r="M968" s="38" t="s">
        <v>23</v>
      </c>
      <c r="N968" s="38" t="s">
        <v>35</v>
      </c>
      <c r="O968" s="38" t="s">
        <v>814</v>
      </c>
      <c r="P968" s="38">
        <v>34392.0</v>
      </c>
      <c r="Q968" s="38"/>
      <c r="R968" s="38">
        <v>34.0</v>
      </c>
      <c r="S968" s="38"/>
      <c r="T968" s="38"/>
      <c r="U968" s="38"/>
      <c r="V968" s="38" t="s">
        <v>1268</v>
      </c>
      <c r="W968" s="38"/>
      <c r="X968" s="38"/>
      <c r="Y968" s="38"/>
      <c r="Z968" s="38"/>
    </row>
    <row r="969" ht="15.75" customHeight="1">
      <c r="A969" s="38">
        <v>2016.0</v>
      </c>
      <c r="B969" s="38">
        <v>3921.0</v>
      </c>
      <c r="C969" s="38">
        <v>134045.0</v>
      </c>
      <c r="D969" s="38" t="s">
        <v>228</v>
      </c>
      <c r="E969" s="38" t="s">
        <v>228</v>
      </c>
      <c r="F969" s="38">
        <v>7.0</v>
      </c>
      <c r="G969" s="38"/>
      <c r="H969" s="38" t="s">
        <v>1207</v>
      </c>
      <c r="I969" s="40">
        <v>42547.770833333336</v>
      </c>
      <c r="J969" s="38" t="s">
        <v>21</v>
      </c>
      <c r="K969" s="38">
        <v>56.0</v>
      </c>
      <c r="L969" s="38">
        <v>1620.0</v>
      </c>
      <c r="M969" s="38" t="s">
        <v>23</v>
      </c>
      <c r="N969" s="38" t="s">
        <v>35</v>
      </c>
      <c r="O969" s="38" t="s">
        <v>814</v>
      </c>
      <c r="P969" s="38">
        <v>34391.0</v>
      </c>
      <c r="Q969" s="38"/>
      <c r="R969" s="38">
        <v>25.0</v>
      </c>
      <c r="S969" s="38"/>
      <c r="T969" s="38"/>
      <c r="U969" s="38"/>
      <c r="V969" s="38" t="s">
        <v>1268</v>
      </c>
      <c r="W969" s="38"/>
      <c r="X969" s="38"/>
      <c r="Y969" s="38"/>
      <c r="Z969" s="38"/>
    </row>
    <row r="970" ht="15.75" customHeight="1">
      <c r="A970" s="38">
        <v>2016.0</v>
      </c>
      <c r="B970" s="38">
        <v>3930.0</v>
      </c>
      <c r="C970" s="38">
        <v>105851.0</v>
      </c>
      <c r="D970" s="38" t="s">
        <v>228</v>
      </c>
      <c r="E970" s="38" t="s">
        <v>228</v>
      </c>
      <c r="F970" s="38">
        <v>7.0</v>
      </c>
      <c r="G970" s="38">
        <v>89.0</v>
      </c>
      <c r="H970" s="38"/>
      <c r="I970" s="40">
        <v>42549.375</v>
      </c>
      <c r="J970" s="38" t="s">
        <v>40</v>
      </c>
      <c r="K970" s="38">
        <v>55.0</v>
      </c>
      <c r="L970" s="38">
        <v>2110.0</v>
      </c>
      <c r="M970" s="38" t="s">
        <v>23</v>
      </c>
      <c r="N970" s="38" t="s">
        <v>35</v>
      </c>
      <c r="O970" s="38"/>
      <c r="P970" s="38">
        <v>34406.0</v>
      </c>
      <c r="Q970" s="38"/>
      <c r="R970" s="38">
        <v>31.0</v>
      </c>
      <c r="S970" s="38"/>
      <c r="T970" s="38"/>
      <c r="U970" s="38" t="s">
        <v>914</v>
      </c>
      <c r="V970" s="38" t="s">
        <v>1269</v>
      </c>
      <c r="W970" s="38"/>
      <c r="X970" s="38"/>
      <c r="Y970" s="38"/>
      <c r="Z970" s="38"/>
    </row>
    <row r="971" ht="15.75" customHeight="1">
      <c r="A971" s="38">
        <v>2016.0</v>
      </c>
      <c r="B971" s="38">
        <v>3926.0</v>
      </c>
      <c r="C971" s="38">
        <v>20509.0</v>
      </c>
      <c r="D971" s="38" t="s">
        <v>228</v>
      </c>
      <c r="E971" s="38" t="s">
        <v>228</v>
      </c>
      <c r="F971" s="38">
        <v>7.0</v>
      </c>
      <c r="G971" s="38">
        <v>84.0</v>
      </c>
      <c r="H971" s="38"/>
      <c r="I971" s="40">
        <v>42549.385416666664</v>
      </c>
      <c r="J971" s="38" t="s">
        <v>40</v>
      </c>
      <c r="K971" s="38">
        <v>59.0</v>
      </c>
      <c r="L971" s="38">
        <v>1800.0</v>
      </c>
      <c r="M971" s="38" t="s">
        <v>23</v>
      </c>
      <c r="N971" s="38" t="s">
        <v>35</v>
      </c>
      <c r="O971" s="38"/>
      <c r="P971" s="38">
        <v>34417.0</v>
      </c>
      <c r="Q971" s="38"/>
      <c r="R971" s="38">
        <v>28.0</v>
      </c>
      <c r="S971" s="38"/>
      <c r="T971" s="38"/>
      <c r="U971" s="38" t="s">
        <v>904</v>
      </c>
      <c r="V971" s="38" t="s">
        <v>1269</v>
      </c>
      <c r="W971" s="38"/>
      <c r="X971" s="38"/>
      <c r="Y971" s="38"/>
      <c r="Z971" s="38"/>
    </row>
    <row r="972" ht="15.75" customHeight="1">
      <c r="A972" s="38">
        <v>2016.0</v>
      </c>
      <c r="B972" s="38">
        <v>3927.0</v>
      </c>
      <c r="C972" s="38">
        <v>19775.0</v>
      </c>
      <c r="D972" s="38" t="s">
        <v>228</v>
      </c>
      <c r="E972" s="38" t="s">
        <v>228</v>
      </c>
      <c r="F972" s="38">
        <v>7.0</v>
      </c>
      <c r="G972" s="38">
        <v>84.0</v>
      </c>
      <c r="H972" s="38"/>
      <c r="I972" s="40">
        <v>42549.40625</v>
      </c>
      <c r="J972" s="38" t="s">
        <v>40</v>
      </c>
      <c r="K972" s="38">
        <v>56.0</v>
      </c>
      <c r="L972" s="38">
        <v>1750.0</v>
      </c>
      <c r="M972" s="38" t="s">
        <v>23</v>
      </c>
      <c r="N972" s="38" t="s">
        <v>35</v>
      </c>
      <c r="O972" s="38"/>
      <c r="P972" s="38">
        <v>34420.0</v>
      </c>
      <c r="Q972" s="38"/>
      <c r="R972" s="38">
        <v>27.0</v>
      </c>
      <c r="S972" s="38"/>
      <c r="T972" s="38"/>
      <c r="U972" s="38" t="s">
        <v>904</v>
      </c>
      <c r="V972" s="38" t="s">
        <v>1269</v>
      </c>
      <c r="W972" s="38"/>
      <c r="X972" s="38"/>
      <c r="Y972" s="38"/>
      <c r="Z972" s="38"/>
    </row>
    <row r="973" ht="15.75" customHeight="1">
      <c r="A973" s="38">
        <v>2016.0</v>
      </c>
      <c r="B973" s="38">
        <v>3929.0</v>
      </c>
      <c r="C973" s="38">
        <v>155503.0</v>
      </c>
      <c r="D973" s="38" t="s">
        <v>228</v>
      </c>
      <c r="E973" s="38" t="s">
        <v>228</v>
      </c>
      <c r="F973" s="38">
        <v>7.0</v>
      </c>
      <c r="G973" s="38">
        <v>86.0</v>
      </c>
      <c r="H973" s="38"/>
      <c r="I973" s="40">
        <v>42549.416666666664</v>
      </c>
      <c r="J973" s="38" t="s">
        <v>40</v>
      </c>
      <c r="K973" s="38">
        <v>56.0</v>
      </c>
      <c r="L973" s="38">
        <v>1870.0</v>
      </c>
      <c r="M973" s="38" t="s">
        <v>23</v>
      </c>
      <c r="N973" s="38" t="s">
        <v>35</v>
      </c>
      <c r="O973" s="38"/>
      <c r="P973" s="38">
        <v>34419.0</v>
      </c>
      <c r="Q973" s="38"/>
      <c r="R973" s="38">
        <v>27.0</v>
      </c>
      <c r="S973" s="38"/>
      <c r="T973" s="38"/>
      <c r="U973" s="38" t="s">
        <v>918</v>
      </c>
      <c r="V973" s="38" t="s">
        <v>1269</v>
      </c>
      <c r="W973" s="38"/>
      <c r="X973" s="38"/>
      <c r="Y973" s="38"/>
      <c r="Z973" s="38"/>
    </row>
    <row r="974" ht="15.75" customHeight="1">
      <c r="A974" s="38">
        <v>2016.0</v>
      </c>
      <c r="B974" s="38">
        <v>3937.0</v>
      </c>
      <c r="C974" s="38">
        <v>20497.0</v>
      </c>
      <c r="D974" s="38" t="s">
        <v>228</v>
      </c>
      <c r="E974" s="38" t="s">
        <v>228</v>
      </c>
      <c r="F974" s="38">
        <v>7.0</v>
      </c>
      <c r="G974" s="38">
        <v>38.0</v>
      </c>
      <c r="H974" s="38"/>
      <c r="I974" s="40">
        <v>42549.416666666664</v>
      </c>
      <c r="J974" s="38" t="s">
        <v>40</v>
      </c>
      <c r="K974" s="38">
        <v>62.0</v>
      </c>
      <c r="L974" s="38">
        <v>2500.0</v>
      </c>
      <c r="M974" s="38" t="s">
        <v>23</v>
      </c>
      <c r="N974" s="38" t="s">
        <v>35</v>
      </c>
      <c r="O974" s="38"/>
      <c r="P974" s="38">
        <v>34414.0</v>
      </c>
      <c r="Q974" s="38"/>
      <c r="R974" s="38">
        <v>33.0</v>
      </c>
      <c r="S974" s="38"/>
      <c r="T974" s="38"/>
      <c r="U974" s="38" t="s">
        <v>229</v>
      </c>
      <c r="V974" s="38" t="s">
        <v>1269</v>
      </c>
      <c r="W974" s="38"/>
      <c r="X974" s="38"/>
      <c r="Y974" s="38"/>
      <c r="Z974" s="38"/>
    </row>
    <row r="975" ht="15.75" customHeight="1">
      <c r="A975" s="38">
        <v>2016.0</v>
      </c>
      <c r="B975" s="38">
        <v>3931.0</v>
      </c>
      <c r="C975" s="38">
        <v>218279.0</v>
      </c>
      <c r="D975" s="38" t="s">
        <v>228</v>
      </c>
      <c r="E975" s="38" t="s">
        <v>228</v>
      </c>
      <c r="F975" s="38">
        <v>7.0</v>
      </c>
      <c r="G975" s="38">
        <v>89.0</v>
      </c>
      <c r="H975" s="38"/>
      <c r="I975" s="40">
        <v>42549.458333333336</v>
      </c>
      <c r="J975" s="38" t="s">
        <v>40</v>
      </c>
      <c r="K975" s="38">
        <v>58.0</v>
      </c>
      <c r="L975" s="38">
        <v>2300.0</v>
      </c>
      <c r="M975" s="38" t="s">
        <v>23</v>
      </c>
      <c r="N975" s="38" t="s">
        <v>35</v>
      </c>
      <c r="O975" s="38"/>
      <c r="P975" s="38">
        <v>34407.0</v>
      </c>
      <c r="Q975" s="38"/>
      <c r="R975" s="38">
        <v>31.0</v>
      </c>
      <c r="S975" s="38"/>
      <c r="T975" s="38"/>
      <c r="U975" s="38" t="s">
        <v>914</v>
      </c>
      <c r="V975" s="38" t="s">
        <v>1269</v>
      </c>
      <c r="W975" s="38"/>
      <c r="X975" s="38"/>
      <c r="Y975" s="38"/>
      <c r="Z975" s="38"/>
    </row>
    <row r="976" ht="15.75" customHeight="1">
      <c r="A976" s="38">
        <v>2016.0</v>
      </c>
      <c r="B976" s="38">
        <v>3928.0</v>
      </c>
      <c r="C976" s="38">
        <v>40273.0</v>
      </c>
      <c r="D976" s="38" t="s">
        <v>228</v>
      </c>
      <c r="E976" s="38" t="s">
        <v>228</v>
      </c>
      <c r="F976" s="38">
        <v>7.0</v>
      </c>
      <c r="G976" s="38">
        <v>93.0</v>
      </c>
      <c r="H976" s="38"/>
      <c r="I976" s="40">
        <v>42549.5</v>
      </c>
      <c r="J976" s="38" t="s">
        <v>40</v>
      </c>
      <c r="K976" s="38">
        <v>57.0</v>
      </c>
      <c r="L976" s="38">
        <v>1950.0</v>
      </c>
      <c r="M976" s="38" t="s">
        <v>23</v>
      </c>
      <c r="N976" s="38" t="s">
        <v>35</v>
      </c>
      <c r="O976" s="38"/>
      <c r="P976" s="38">
        <v>34421.0</v>
      </c>
      <c r="Q976" s="38"/>
      <c r="R976" s="38">
        <v>29.0</v>
      </c>
      <c r="S976" s="38"/>
      <c r="T976" s="38"/>
      <c r="U976" s="38" t="s">
        <v>915</v>
      </c>
      <c r="V976" s="38" t="s">
        <v>1269</v>
      </c>
      <c r="W976" s="38"/>
      <c r="X976" s="38"/>
      <c r="Y976" s="38"/>
      <c r="Z976" s="38"/>
    </row>
    <row r="977" ht="15.75" customHeight="1">
      <c r="A977" s="38">
        <v>2016.0</v>
      </c>
      <c r="B977" s="38">
        <v>3935.0</v>
      </c>
      <c r="C977" s="38">
        <v>155547.0</v>
      </c>
      <c r="D977" s="38" t="s">
        <v>228</v>
      </c>
      <c r="E977" s="38" t="s">
        <v>228</v>
      </c>
      <c r="F977" s="38">
        <v>7.0</v>
      </c>
      <c r="G977" s="38">
        <v>39.0</v>
      </c>
      <c r="H977" s="38"/>
      <c r="I977" s="40">
        <v>42549.5625</v>
      </c>
      <c r="J977" s="38" t="s">
        <v>40</v>
      </c>
      <c r="K977" s="38">
        <v>66.0</v>
      </c>
      <c r="L977" s="38">
        <v>2750.0</v>
      </c>
      <c r="M977" s="38" t="s">
        <v>23</v>
      </c>
      <c r="N977" s="38" t="s">
        <v>35</v>
      </c>
      <c r="O977" s="38"/>
      <c r="P977" s="38">
        <v>34412.0</v>
      </c>
      <c r="Q977" s="38"/>
      <c r="R977" s="38">
        <v>33.0</v>
      </c>
      <c r="S977" s="38"/>
      <c r="T977" s="38"/>
      <c r="U977" s="38" t="s">
        <v>414</v>
      </c>
      <c r="V977" s="38" t="s">
        <v>1269</v>
      </c>
      <c r="W977" s="38"/>
      <c r="X977" s="38"/>
      <c r="Y977" s="38"/>
      <c r="Z977" s="38"/>
    </row>
    <row r="978" ht="15.75" customHeight="1">
      <c r="A978" s="38">
        <v>2016.0</v>
      </c>
      <c r="B978" s="38">
        <v>3932.0</v>
      </c>
      <c r="C978" s="38">
        <v>108547.0</v>
      </c>
      <c r="D978" s="38" t="s">
        <v>228</v>
      </c>
      <c r="E978" s="38" t="s">
        <v>228</v>
      </c>
      <c r="F978" s="38">
        <v>7.0</v>
      </c>
      <c r="G978" s="38">
        <v>89.0</v>
      </c>
      <c r="H978" s="38"/>
      <c r="I978" s="40">
        <v>42549.625</v>
      </c>
      <c r="J978" s="38" t="s">
        <v>40</v>
      </c>
      <c r="K978" s="38">
        <v>61.0</v>
      </c>
      <c r="L978" s="38">
        <v>2700.0</v>
      </c>
      <c r="M978" s="38" t="s">
        <v>23</v>
      </c>
      <c r="N978" s="38" t="s">
        <v>35</v>
      </c>
      <c r="O978" s="38"/>
      <c r="P978" s="38">
        <v>34408.0</v>
      </c>
      <c r="Q978" s="38"/>
      <c r="R978" s="38">
        <v>32.0</v>
      </c>
      <c r="S978" s="38"/>
      <c r="T978" s="38"/>
      <c r="U978" s="38" t="s">
        <v>914</v>
      </c>
      <c r="V978" s="38" t="s">
        <v>1269</v>
      </c>
      <c r="W978" s="38"/>
      <c r="X978" s="38"/>
      <c r="Y978" s="38"/>
      <c r="Z978" s="38"/>
    </row>
    <row r="979" ht="15.75" customHeight="1">
      <c r="A979" s="38">
        <v>2016.0</v>
      </c>
      <c r="B979" s="38">
        <v>3934.0</v>
      </c>
      <c r="C979" s="38">
        <v>154855.0</v>
      </c>
      <c r="D979" s="38" t="s">
        <v>228</v>
      </c>
      <c r="E979" s="38" t="s">
        <v>228</v>
      </c>
      <c r="F979" s="38">
        <v>7.0</v>
      </c>
      <c r="G979" s="38">
        <v>39.0</v>
      </c>
      <c r="H979" s="38"/>
      <c r="I979" s="40">
        <v>42549.666666666664</v>
      </c>
      <c r="J979" s="38" t="s">
        <v>40</v>
      </c>
      <c r="K979" s="38">
        <v>78.0</v>
      </c>
      <c r="L979" s="38">
        <v>4750.0</v>
      </c>
      <c r="M979" s="38" t="s">
        <v>23</v>
      </c>
      <c r="N979" s="38" t="s">
        <v>35</v>
      </c>
      <c r="O979" s="38"/>
      <c r="P979" s="38">
        <v>34411.0</v>
      </c>
      <c r="Q979" s="38"/>
      <c r="R979" s="38">
        <v>39.0</v>
      </c>
      <c r="S979" s="38"/>
      <c r="T979" s="38"/>
      <c r="U979" s="38" t="s">
        <v>414</v>
      </c>
      <c r="V979" s="38" t="s">
        <v>1269</v>
      </c>
      <c r="W979" s="38"/>
      <c r="X979" s="38"/>
      <c r="Y979" s="38"/>
      <c r="Z979" s="38"/>
    </row>
    <row r="980" ht="15.75" customHeight="1">
      <c r="A980" s="38">
        <v>2016.0</v>
      </c>
      <c r="B980" s="38">
        <v>3933.0</v>
      </c>
      <c r="C980" s="38">
        <v>47118.0</v>
      </c>
      <c r="D980" s="38" t="s">
        <v>228</v>
      </c>
      <c r="E980" s="38" t="s">
        <v>228</v>
      </c>
      <c r="F980" s="38">
        <v>7.0</v>
      </c>
      <c r="G980" s="38">
        <v>82.0</v>
      </c>
      <c r="H980" s="38"/>
      <c r="I980" s="40">
        <v>42549.729166666664</v>
      </c>
      <c r="J980" s="38" t="s">
        <v>40</v>
      </c>
      <c r="K980" s="38">
        <v>54.0</v>
      </c>
      <c r="L980" s="38">
        <v>1600.0</v>
      </c>
      <c r="M980" s="38" t="s">
        <v>23</v>
      </c>
      <c r="N980" s="38" t="s">
        <v>35</v>
      </c>
      <c r="O980" s="38"/>
      <c r="P980" s="38">
        <v>34410.0</v>
      </c>
      <c r="Q980" s="38"/>
      <c r="R980" s="38">
        <v>27.0</v>
      </c>
      <c r="S980" s="38"/>
      <c r="T980" s="38"/>
      <c r="U980" s="38" t="s">
        <v>923</v>
      </c>
      <c r="V980" s="38" t="s">
        <v>1269</v>
      </c>
      <c r="W980" s="38"/>
      <c r="X980" s="38"/>
      <c r="Y980" s="38"/>
      <c r="Z980" s="38"/>
    </row>
    <row r="981" ht="15.75" customHeight="1">
      <c r="A981" s="38">
        <v>2016.0</v>
      </c>
      <c r="B981" s="38">
        <v>3938.0</v>
      </c>
      <c r="C981" s="38">
        <v>156602.0</v>
      </c>
      <c r="D981" s="38" t="s">
        <v>228</v>
      </c>
      <c r="E981" s="38" t="s">
        <v>228</v>
      </c>
      <c r="F981" s="38">
        <v>7.0</v>
      </c>
      <c r="G981" s="38">
        <v>84.0</v>
      </c>
      <c r="H981" s="38"/>
      <c r="I981" s="40">
        <v>42549.833333333336</v>
      </c>
      <c r="J981" s="38" t="s">
        <v>40</v>
      </c>
      <c r="K981" s="38">
        <v>60.0</v>
      </c>
      <c r="L981" s="38">
        <v>2000.0</v>
      </c>
      <c r="M981" s="38" t="s">
        <v>23</v>
      </c>
      <c r="N981" s="38" t="s">
        <v>35</v>
      </c>
      <c r="O981" s="38"/>
      <c r="P981" s="38">
        <v>34416.0</v>
      </c>
      <c r="Q981" s="38"/>
      <c r="R981" s="38">
        <v>28.0</v>
      </c>
      <c r="S981" s="38"/>
      <c r="T981" s="38"/>
      <c r="U981" s="38" t="s">
        <v>904</v>
      </c>
      <c r="V981" s="38" t="s">
        <v>1269</v>
      </c>
      <c r="W981" s="38"/>
      <c r="X981" s="38"/>
      <c r="Y981" s="38"/>
      <c r="Z981" s="38"/>
    </row>
    <row r="982" ht="15.75" customHeight="1">
      <c r="A982" s="38">
        <v>2016.0</v>
      </c>
      <c r="B982" s="38">
        <v>3939.0</v>
      </c>
      <c r="C982" s="38">
        <v>19854.0</v>
      </c>
      <c r="D982" s="38" t="s">
        <v>228</v>
      </c>
      <c r="E982" s="38" t="s">
        <v>228</v>
      </c>
      <c r="F982" s="38">
        <v>7.0</v>
      </c>
      <c r="G982" s="38">
        <v>84.0</v>
      </c>
      <c r="H982" s="38"/>
      <c r="I982" s="39">
        <v>42550.0</v>
      </c>
      <c r="J982" s="38" t="s">
        <v>40</v>
      </c>
      <c r="K982" s="38">
        <v>55.0</v>
      </c>
      <c r="L982" s="38">
        <v>1840.0</v>
      </c>
      <c r="M982" s="38" t="s">
        <v>23</v>
      </c>
      <c r="N982" s="38" t="s">
        <v>35</v>
      </c>
      <c r="O982" s="38" t="s">
        <v>814</v>
      </c>
      <c r="P982" s="38">
        <v>34424.0</v>
      </c>
      <c r="Q982" s="38"/>
      <c r="R982" s="38">
        <v>29.0</v>
      </c>
      <c r="S982" s="38"/>
      <c r="T982" s="38"/>
      <c r="U982" s="38" t="s">
        <v>904</v>
      </c>
      <c r="V982" s="38" t="s">
        <v>1270</v>
      </c>
      <c r="W982" s="38"/>
      <c r="X982" s="38"/>
      <c r="Y982" s="38"/>
      <c r="Z982" s="38"/>
    </row>
    <row r="983" ht="15.75" customHeight="1">
      <c r="A983" s="38">
        <v>2016.0</v>
      </c>
      <c r="B983" s="38">
        <v>3945.0</v>
      </c>
      <c r="C983" s="38">
        <v>25947.0</v>
      </c>
      <c r="D983" s="38" t="s">
        <v>228</v>
      </c>
      <c r="E983" s="38" t="s">
        <v>228</v>
      </c>
      <c r="F983" s="38">
        <v>7.0</v>
      </c>
      <c r="G983" s="38">
        <v>85.0</v>
      </c>
      <c r="H983" s="38"/>
      <c r="I983" s="39">
        <v>42550.0</v>
      </c>
      <c r="J983" s="38" t="s">
        <v>40</v>
      </c>
      <c r="K983" s="38">
        <v>55.0</v>
      </c>
      <c r="L983" s="38">
        <v>1790.0</v>
      </c>
      <c r="M983" s="38" t="s">
        <v>23</v>
      </c>
      <c r="N983" s="38" t="s">
        <v>35</v>
      </c>
      <c r="O983" s="38" t="s">
        <v>814</v>
      </c>
      <c r="P983" s="38">
        <v>34430.0</v>
      </c>
      <c r="Q983" s="38"/>
      <c r="R983" s="38">
        <v>28.0</v>
      </c>
      <c r="S983" s="38"/>
      <c r="T983" s="38"/>
      <c r="U983" s="38" t="s">
        <v>1331</v>
      </c>
      <c r="V983" s="38" t="s">
        <v>1270</v>
      </c>
      <c r="W983" s="38"/>
      <c r="X983" s="38"/>
      <c r="Y983" s="38"/>
      <c r="Z983" s="38"/>
    </row>
    <row r="984" ht="15.75" customHeight="1">
      <c r="A984" s="38">
        <v>2016.0</v>
      </c>
      <c r="B984" s="38">
        <v>3941.0</v>
      </c>
      <c r="C984" s="38">
        <v>158184.0</v>
      </c>
      <c r="D984" s="38" t="s">
        <v>228</v>
      </c>
      <c r="E984" s="38" t="s">
        <v>228</v>
      </c>
      <c r="F984" s="38">
        <v>7.0</v>
      </c>
      <c r="G984" s="38">
        <v>33.0</v>
      </c>
      <c r="H984" s="38"/>
      <c r="I984" s="39">
        <v>42550.0</v>
      </c>
      <c r="J984" s="38" t="s">
        <v>40</v>
      </c>
      <c r="K984" s="38">
        <v>57.0</v>
      </c>
      <c r="L984" s="38">
        <v>2130.0</v>
      </c>
      <c r="M984" s="38" t="s">
        <v>23</v>
      </c>
      <c r="N984" s="38" t="s">
        <v>35</v>
      </c>
      <c r="O984" s="38" t="s">
        <v>35</v>
      </c>
      <c r="P984" s="38">
        <v>34425.0</v>
      </c>
      <c r="Q984" s="38"/>
      <c r="R984" s="38">
        <v>30.0</v>
      </c>
      <c r="S984" s="38"/>
      <c r="T984" s="38"/>
      <c r="U984" s="38" t="s">
        <v>1323</v>
      </c>
      <c r="V984" s="38" t="s">
        <v>1270</v>
      </c>
      <c r="W984" s="38"/>
      <c r="X984" s="38"/>
      <c r="Y984" s="38"/>
      <c r="Z984" s="38"/>
    </row>
    <row r="985" ht="15.75" customHeight="1">
      <c r="A985" s="38">
        <v>2016.0</v>
      </c>
      <c r="B985" s="38">
        <v>3944.0</v>
      </c>
      <c r="C985" s="38">
        <v>136042.0</v>
      </c>
      <c r="D985" s="38" t="s">
        <v>228</v>
      </c>
      <c r="E985" s="38" t="s">
        <v>228</v>
      </c>
      <c r="F985" s="38">
        <v>7.0</v>
      </c>
      <c r="G985" s="38">
        <v>39.0</v>
      </c>
      <c r="H985" s="38"/>
      <c r="I985" s="39">
        <v>42550.0</v>
      </c>
      <c r="J985" s="38" t="s">
        <v>40</v>
      </c>
      <c r="K985" s="38">
        <v>78.0</v>
      </c>
      <c r="L985" s="38">
        <v>5330.0</v>
      </c>
      <c r="M985" s="38" t="s">
        <v>23</v>
      </c>
      <c r="N985" s="38" t="s">
        <v>35</v>
      </c>
      <c r="O985" s="38" t="s">
        <v>821</v>
      </c>
      <c r="P985" s="38">
        <v>34428.0</v>
      </c>
      <c r="Q985" s="38"/>
      <c r="R985" s="38">
        <v>41.0</v>
      </c>
      <c r="S985" s="38"/>
      <c r="T985" s="38"/>
      <c r="U985" s="38" t="s">
        <v>414</v>
      </c>
      <c r="V985" s="38" t="s">
        <v>1270</v>
      </c>
      <c r="W985" s="38"/>
      <c r="X985" s="38"/>
      <c r="Y985" s="38"/>
      <c r="Z985" s="38"/>
    </row>
    <row r="986" ht="15.75" customHeight="1">
      <c r="A986" s="38">
        <v>2016.0</v>
      </c>
      <c r="B986" s="38">
        <v>3942.0</v>
      </c>
      <c r="C986" s="38">
        <v>105389.0</v>
      </c>
      <c r="D986" s="38" t="s">
        <v>228</v>
      </c>
      <c r="E986" s="38" t="s">
        <v>228</v>
      </c>
      <c r="F986" s="38">
        <v>7.0</v>
      </c>
      <c r="G986" s="38">
        <v>40.0</v>
      </c>
      <c r="H986" s="38"/>
      <c r="I986" s="39">
        <v>42550.0</v>
      </c>
      <c r="J986" s="38" t="s">
        <v>40</v>
      </c>
      <c r="K986" s="38">
        <v>81.0</v>
      </c>
      <c r="L986" s="38">
        <v>5940.0</v>
      </c>
      <c r="M986" s="38" t="s">
        <v>23</v>
      </c>
      <c r="N986" s="38" t="s">
        <v>35</v>
      </c>
      <c r="O986" s="38" t="s">
        <v>821</v>
      </c>
      <c r="P986" s="38">
        <v>34426.0</v>
      </c>
      <c r="Q986" s="38"/>
      <c r="R986" s="38">
        <v>43.0</v>
      </c>
      <c r="S986" s="38"/>
      <c r="T986" s="38"/>
      <c r="U986" s="38" t="s">
        <v>739</v>
      </c>
      <c r="V986" s="38" t="s">
        <v>1270</v>
      </c>
      <c r="W986" s="38"/>
      <c r="X986" s="38"/>
      <c r="Y986" s="38"/>
      <c r="Z986" s="38"/>
    </row>
    <row r="987" ht="15.75" customHeight="1">
      <c r="A987" s="38">
        <v>2016.0</v>
      </c>
      <c r="B987" s="38">
        <v>3943.0</v>
      </c>
      <c r="C987" s="38">
        <v>113176.0</v>
      </c>
      <c r="D987" s="38" t="s">
        <v>228</v>
      </c>
      <c r="E987" s="38" t="s">
        <v>228</v>
      </c>
      <c r="F987" s="38">
        <v>7.0</v>
      </c>
      <c r="G987" s="38">
        <v>40.0</v>
      </c>
      <c r="H987" s="38"/>
      <c r="I987" s="39">
        <v>42550.0</v>
      </c>
      <c r="J987" s="38" t="s">
        <v>40</v>
      </c>
      <c r="K987" s="38">
        <v>82.0</v>
      </c>
      <c r="L987" s="38">
        <v>5810.0</v>
      </c>
      <c r="M987" s="38" t="s">
        <v>23</v>
      </c>
      <c r="N987" s="38" t="s">
        <v>35</v>
      </c>
      <c r="O987" s="38" t="s">
        <v>35</v>
      </c>
      <c r="P987" s="38">
        <v>34427.0</v>
      </c>
      <c r="Q987" s="38"/>
      <c r="R987" s="38">
        <v>43.0</v>
      </c>
      <c r="S987" s="38"/>
      <c r="T987" s="38"/>
      <c r="U987" s="38" t="s">
        <v>739</v>
      </c>
      <c r="V987" s="38" t="s">
        <v>1270</v>
      </c>
      <c r="W987" s="38"/>
      <c r="X987" s="38"/>
      <c r="Y987" s="38"/>
      <c r="Z987" s="38"/>
    </row>
    <row r="988" ht="15.75" customHeight="1">
      <c r="A988" s="38">
        <v>2016.0</v>
      </c>
      <c r="B988" s="38">
        <v>3947.0</v>
      </c>
      <c r="C988" s="38">
        <v>112935.0</v>
      </c>
      <c r="D988" s="38" t="s">
        <v>228</v>
      </c>
      <c r="E988" s="38" t="s">
        <v>228</v>
      </c>
      <c r="F988" s="38">
        <v>7.0</v>
      </c>
      <c r="G988" s="38">
        <v>43.0</v>
      </c>
      <c r="H988" s="38"/>
      <c r="I988" s="40">
        <v>42550.4375</v>
      </c>
      <c r="J988" s="38" t="s">
        <v>40</v>
      </c>
      <c r="K988" s="38">
        <v>78.0</v>
      </c>
      <c r="L988" s="38">
        <v>5970.0</v>
      </c>
      <c r="M988" s="38" t="s">
        <v>23</v>
      </c>
      <c r="N988" s="38"/>
      <c r="O988" s="38"/>
      <c r="P988" s="38">
        <v>34437.0</v>
      </c>
      <c r="Q988" s="38"/>
      <c r="R988" s="38">
        <v>44.0</v>
      </c>
      <c r="S988" s="38"/>
      <c r="T988" s="38"/>
      <c r="U988" s="38" t="s">
        <v>903</v>
      </c>
      <c r="V988" s="38" t="s">
        <v>1270</v>
      </c>
      <c r="W988" s="38"/>
      <c r="X988" s="38"/>
      <c r="Y988" s="38"/>
      <c r="Z988" s="38"/>
    </row>
    <row r="989" ht="15.75" customHeight="1">
      <c r="A989" s="38">
        <v>2016.0</v>
      </c>
      <c r="B989" s="38">
        <v>3948.0</v>
      </c>
      <c r="C989" s="38">
        <v>159761.0</v>
      </c>
      <c r="D989" s="38" t="s">
        <v>228</v>
      </c>
      <c r="E989" s="38" t="s">
        <v>228</v>
      </c>
      <c r="F989" s="38">
        <v>7.0</v>
      </c>
      <c r="G989" s="38">
        <v>36.0</v>
      </c>
      <c r="H989" s="38"/>
      <c r="I989" s="40">
        <v>42550.833333333336</v>
      </c>
      <c r="J989" s="38" t="s">
        <v>40</v>
      </c>
      <c r="K989" s="38">
        <v>60.0</v>
      </c>
      <c r="L989" s="38">
        <v>2060.0</v>
      </c>
      <c r="M989" s="38" t="s">
        <v>23</v>
      </c>
      <c r="N989" s="38"/>
      <c r="O989" s="38"/>
      <c r="P989" s="38">
        <v>34438.0</v>
      </c>
      <c r="Q989" s="38"/>
      <c r="R989" s="38"/>
      <c r="S989" s="38"/>
      <c r="T989" s="38"/>
      <c r="U989" s="38" t="s">
        <v>692</v>
      </c>
      <c r="V989" s="38" t="s">
        <v>1270</v>
      </c>
      <c r="W989" s="38"/>
      <c r="X989" s="38"/>
      <c r="Y989" s="38"/>
      <c r="Z989" s="38"/>
    </row>
    <row r="990" ht="15.75" customHeight="1">
      <c r="A990" s="38">
        <v>2016.0</v>
      </c>
      <c r="B990" s="38">
        <v>3962.0</v>
      </c>
      <c r="C990" s="38">
        <v>26697.0</v>
      </c>
      <c r="D990" s="38" t="s">
        <v>228</v>
      </c>
      <c r="E990" s="38" t="s">
        <v>228</v>
      </c>
      <c r="F990" s="38">
        <v>7.0</v>
      </c>
      <c r="G990" s="38"/>
      <c r="H990" s="38" t="s">
        <v>921</v>
      </c>
      <c r="I990" s="39">
        <v>42552.0</v>
      </c>
      <c r="J990" s="38" t="s">
        <v>21</v>
      </c>
      <c r="K990" s="38">
        <v>56.0</v>
      </c>
      <c r="L990" s="38">
        <v>1500.0</v>
      </c>
      <c r="M990" s="38" t="s">
        <v>23</v>
      </c>
      <c r="N990" s="38" t="s">
        <v>35</v>
      </c>
      <c r="O990" s="38" t="s">
        <v>814</v>
      </c>
      <c r="P990" s="38">
        <v>34522.0</v>
      </c>
      <c r="Q990" s="38"/>
      <c r="R990" s="38">
        <v>27.0</v>
      </c>
      <c r="S990" s="38"/>
      <c r="T990" s="38"/>
      <c r="U990" s="38"/>
      <c r="V990" s="38" t="s">
        <v>1272</v>
      </c>
      <c r="W990" s="38"/>
      <c r="X990" s="38"/>
      <c r="Y990" s="38"/>
      <c r="Z990" s="38"/>
    </row>
    <row r="991" ht="15.75" customHeight="1">
      <c r="A991" s="38">
        <v>2016.0</v>
      </c>
      <c r="B991" s="38">
        <v>3949.0</v>
      </c>
      <c r="C991" s="38">
        <v>181679.0</v>
      </c>
      <c r="D991" s="38" t="s">
        <v>228</v>
      </c>
      <c r="E991" s="38" t="s">
        <v>228</v>
      </c>
      <c r="F991" s="38">
        <v>7.0</v>
      </c>
      <c r="G991" s="38"/>
      <c r="H991" s="38" t="s">
        <v>117</v>
      </c>
      <c r="I991" s="40">
        <v>42552.29861111111</v>
      </c>
      <c r="J991" s="38" t="s">
        <v>21</v>
      </c>
      <c r="K991" s="38">
        <v>54.0</v>
      </c>
      <c r="L991" s="38">
        <v>1680.0</v>
      </c>
      <c r="M991" s="38" t="s">
        <v>23</v>
      </c>
      <c r="N991" s="38" t="s">
        <v>35</v>
      </c>
      <c r="O991" s="38" t="s">
        <v>814</v>
      </c>
      <c r="P991" s="38">
        <v>34445.0</v>
      </c>
      <c r="Q991" s="38"/>
      <c r="R991" s="38">
        <v>28.0</v>
      </c>
      <c r="S991" s="38"/>
      <c r="T991" s="38"/>
      <c r="U991" s="38"/>
      <c r="V991" s="38" t="s">
        <v>1272</v>
      </c>
      <c r="W991" s="38"/>
      <c r="X991" s="38"/>
      <c r="Y991" s="38"/>
      <c r="Z991" s="38"/>
    </row>
    <row r="992" ht="15.75" customHeight="1">
      <c r="A992" s="38">
        <v>2016.0</v>
      </c>
      <c r="B992" s="38">
        <v>3950.0</v>
      </c>
      <c r="C992" s="38">
        <v>121411.0</v>
      </c>
      <c r="D992" s="38" t="s">
        <v>228</v>
      </c>
      <c r="E992" s="38" t="s">
        <v>228</v>
      </c>
      <c r="F992" s="38">
        <v>7.0</v>
      </c>
      <c r="G992" s="38"/>
      <c r="H992" s="38" t="s">
        <v>1090</v>
      </c>
      <c r="I992" s="40">
        <v>42552.34375</v>
      </c>
      <c r="J992" s="38" t="s">
        <v>21</v>
      </c>
      <c r="K992" s="38">
        <v>60.0</v>
      </c>
      <c r="L992" s="38">
        <v>2500.0</v>
      </c>
      <c r="M992" s="38" t="s">
        <v>23</v>
      </c>
      <c r="N992" s="38" t="s">
        <v>35</v>
      </c>
      <c r="O992" s="38" t="s">
        <v>814</v>
      </c>
      <c r="P992" s="38">
        <v>34446.0</v>
      </c>
      <c r="Q992" s="38"/>
      <c r="R992" s="38">
        <v>32.0</v>
      </c>
      <c r="S992" s="38"/>
      <c r="T992" s="38"/>
      <c r="U992" s="38"/>
      <c r="V992" s="38" t="s">
        <v>1272</v>
      </c>
      <c r="W992" s="38"/>
      <c r="X992" s="38"/>
      <c r="Y992" s="38"/>
      <c r="Z992" s="38"/>
    </row>
    <row r="993" ht="15.75" customHeight="1">
      <c r="A993" s="38">
        <v>2016.0</v>
      </c>
      <c r="B993" s="38">
        <v>3955.0</v>
      </c>
      <c r="C993" s="38">
        <v>158840.0</v>
      </c>
      <c r="D993" s="38" t="s">
        <v>228</v>
      </c>
      <c r="E993" s="38" t="s">
        <v>228</v>
      </c>
      <c r="F993" s="38">
        <v>7.0</v>
      </c>
      <c r="G993" s="38"/>
      <c r="H993" s="38" t="s">
        <v>911</v>
      </c>
      <c r="I993" s="40">
        <v>42552.375</v>
      </c>
      <c r="J993" s="38" t="s">
        <v>21</v>
      </c>
      <c r="K993" s="38">
        <v>70.0</v>
      </c>
      <c r="L993" s="38">
        <v>4300.0</v>
      </c>
      <c r="M993" s="38" t="s">
        <v>23</v>
      </c>
      <c r="N993" s="38" t="s">
        <v>35</v>
      </c>
      <c r="O993" s="38" t="s">
        <v>814</v>
      </c>
      <c r="P993" s="38">
        <v>34453.0</v>
      </c>
      <c r="Q993" s="38"/>
      <c r="R993" s="38">
        <v>39.0</v>
      </c>
      <c r="S993" s="38"/>
      <c r="T993" s="38"/>
      <c r="U993" s="38"/>
      <c r="V993" s="38" t="s">
        <v>1272</v>
      </c>
      <c r="W993" s="38"/>
      <c r="X993" s="38"/>
      <c r="Y993" s="38"/>
      <c r="Z993" s="38"/>
    </row>
    <row r="994" ht="15.75" customHeight="1">
      <c r="A994" s="38">
        <v>2016.0</v>
      </c>
      <c r="B994" s="38">
        <v>3951.0</v>
      </c>
      <c r="C994" s="38">
        <v>44652.0</v>
      </c>
      <c r="D994" s="38" t="s">
        <v>228</v>
      </c>
      <c r="E994" s="38" t="s">
        <v>228</v>
      </c>
      <c r="F994" s="38">
        <v>7.0</v>
      </c>
      <c r="G994" s="38"/>
      <c r="H994" s="38" t="s">
        <v>1002</v>
      </c>
      <c r="I994" s="40">
        <v>42552.385416666664</v>
      </c>
      <c r="J994" s="38" t="s">
        <v>21</v>
      </c>
      <c r="K994" s="38">
        <v>60.0</v>
      </c>
      <c r="L994" s="38">
        <v>2090.0</v>
      </c>
      <c r="M994" s="38" t="s">
        <v>23</v>
      </c>
      <c r="N994" s="38" t="s">
        <v>35</v>
      </c>
      <c r="O994" s="38" t="s">
        <v>814</v>
      </c>
      <c r="P994" s="38">
        <v>34449.0</v>
      </c>
      <c r="Q994" s="38"/>
      <c r="R994" s="38">
        <v>30.0</v>
      </c>
      <c r="S994" s="38"/>
      <c r="T994" s="38"/>
      <c r="U994" s="38"/>
      <c r="V994" s="38" t="s">
        <v>1272</v>
      </c>
      <c r="W994" s="38"/>
      <c r="X994" s="38"/>
      <c r="Y994" s="38"/>
      <c r="Z994" s="38"/>
    </row>
    <row r="995" ht="15.75" customHeight="1">
      <c r="A995" s="38">
        <v>2016.0</v>
      </c>
      <c r="B995" s="38">
        <v>3954.0</v>
      </c>
      <c r="C995" s="38">
        <v>106712.0</v>
      </c>
      <c r="D995" s="38" t="s">
        <v>228</v>
      </c>
      <c r="E995" s="38" t="s">
        <v>228</v>
      </c>
      <c r="F995" s="38">
        <v>7.0</v>
      </c>
      <c r="G995" s="38"/>
      <c r="H995" s="38" t="s">
        <v>117</v>
      </c>
      <c r="I995" s="40">
        <v>42552.395833333336</v>
      </c>
      <c r="J995" s="38" t="s">
        <v>21</v>
      </c>
      <c r="K995" s="38">
        <v>57.0</v>
      </c>
      <c r="L995" s="38">
        <v>2050.0</v>
      </c>
      <c r="M995" s="38" t="s">
        <v>23</v>
      </c>
      <c r="N995" s="38" t="s">
        <v>35</v>
      </c>
      <c r="O995" s="38" t="s">
        <v>814</v>
      </c>
      <c r="P995" s="38">
        <v>34451.0</v>
      </c>
      <c r="Q995" s="38"/>
      <c r="R995" s="38">
        <v>29.0</v>
      </c>
      <c r="S995" s="38"/>
      <c r="T995" s="38"/>
      <c r="U995" s="38"/>
      <c r="V995" s="38" t="s">
        <v>1272</v>
      </c>
      <c r="W995" s="38"/>
      <c r="X995" s="38"/>
      <c r="Y995" s="38"/>
      <c r="Z995" s="38"/>
    </row>
    <row r="996" ht="15.75" customHeight="1">
      <c r="A996" s="38">
        <v>2016.0</v>
      </c>
      <c r="B996" s="38">
        <v>3953.0</v>
      </c>
      <c r="C996" s="38">
        <v>180788.0</v>
      </c>
      <c r="D996" s="38" t="s">
        <v>228</v>
      </c>
      <c r="E996" s="38" t="s">
        <v>228</v>
      </c>
      <c r="F996" s="38">
        <v>7.0</v>
      </c>
      <c r="G996" s="38"/>
      <c r="H996" s="38" t="s">
        <v>1002</v>
      </c>
      <c r="I996" s="40">
        <v>42552.427083333336</v>
      </c>
      <c r="J996" s="38" t="s">
        <v>21</v>
      </c>
      <c r="K996" s="38">
        <v>57.0</v>
      </c>
      <c r="L996" s="38">
        <v>1900.0</v>
      </c>
      <c r="M996" s="38" t="s">
        <v>23</v>
      </c>
      <c r="N996" s="38" t="s">
        <v>35</v>
      </c>
      <c r="O996" s="38" t="s">
        <v>814</v>
      </c>
      <c r="P996" s="38">
        <v>34448.0</v>
      </c>
      <c r="Q996" s="38"/>
      <c r="R996" s="38">
        <v>29.0</v>
      </c>
      <c r="S996" s="38"/>
      <c r="T996" s="38"/>
      <c r="U996" s="38"/>
      <c r="V996" s="38" t="s">
        <v>1272</v>
      </c>
      <c r="W996" s="38"/>
      <c r="X996" s="38"/>
      <c r="Y996" s="38"/>
      <c r="Z996" s="38"/>
    </row>
    <row r="997" ht="15.75" customHeight="1">
      <c r="A997" s="38">
        <v>2016.0</v>
      </c>
      <c r="B997" s="38">
        <v>3956.0</v>
      </c>
      <c r="C997" s="38">
        <v>199441.0</v>
      </c>
      <c r="D997" s="38" t="s">
        <v>228</v>
      </c>
      <c r="E997" s="38" t="s">
        <v>228</v>
      </c>
      <c r="F997" s="38">
        <v>7.0</v>
      </c>
      <c r="G997" s="38"/>
      <c r="H997" s="38" t="s">
        <v>948</v>
      </c>
      <c r="I997" s="40">
        <v>42552.427083333336</v>
      </c>
      <c r="J997" s="38" t="s">
        <v>21</v>
      </c>
      <c r="K997" s="38">
        <v>58.0</v>
      </c>
      <c r="L997" s="38">
        <v>1740.0</v>
      </c>
      <c r="M997" s="38" t="s">
        <v>23</v>
      </c>
      <c r="N997" s="38" t="s">
        <v>35</v>
      </c>
      <c r="O997" s="38" t="s">
        <v>814</v>
      </c>
      <c r="P997" s="38">
        <v>34455.0</v>
      </c>
      <c r="Q997" s="38"/>
      <c r="R997" s="38">
        <v>27.0</v>
      </c>
      <c r="S997" s="38"/>
      <c r="T997" s="38"/>
      <c r="U997" s="38"/>
      <c r="V997" s="38" t="s">
        <v>1272</v>
      </c>
      <c r="W997" s="38"/>
      <c r="X997" s="38"/>
      <c r="Y997" s="38"/>
      <c r="Z997" s="38"/>
    </row>
    <row r="998" ht="15.75" customHeight="1">
      <c r="A998" s="38">
        <v>2016.0</v>
      </c>
      <c r="B998" s="38">
        <v>3952.0</v>
      </c>
      <c r="C998" s="38">
        <v>193068.0</v>
      </c>
      <c r="D998" s="38" t="s">
        <v>228</v>
      </c>
      <c r="E998" s="38" t="s">
        <v>228</v>
      </c>
      <c r="F998" s="38">
        <v>7.0</v>
      </c>
      <c r="G998" s="38"/>
      <c r="H998" s="38" t="s">
        <v>1002</v>
      </c>
      <c r="I998" s="40">
        <v>42552.4375</v>
      </c>
      <c r="J998" s="38" t="s">
        <v>21</v>
      </c>
      <c r="K998" s="38">
        <v>54.0</v>
      </c>
      <c r="L998" s="38">
        <v>1760.0</v>
      </c>
      <c r="M998" s="38" t="s">
        <v>23</v>
      </c>
      <c r="N998" s="38" t="s">
        <v>35</v>
      </c>
      <c r="O998" s="38" t="s">
        <v>814</v>
      </c>
      <c r="P998" s="38">
        <v>34447.0</v>
      </c>
      <c r="Q998" s="38" t="s">
        <v>816</v>
      </c>
      <c r="R998" s="38">
        <v>29.0</v>
      </c>
      <c r="S998" s="38"/>
      <c r="T998" s="38"/>
      <c r="U998" s="38"/>
      <c r="V998" s="38" t="s">
        <v>1272</v>
      </c>
      <c r="W998" s="38"/>
      <c r="X998" s="38"/>
      <c r="Y998" s="38"/>
      <c r="Z998" s="38"/>
    </row>
    <row r="999" ht="15.75" customHeight="1">
      <c r="A999" s="38">
        <v>2016.0</v>
      </c>
      <c r="B999" s="38">
        <v>3957.0</v>
      </c>
      <c r="C999" s="38">
        <v>118314.0</v>
      </c>
      <c r="D999" s="38" t="s">
        <v>228</v>
      </c>
      <c r="E999" s="38" t="s">
        <v>228</v>
      </c>
      <c r="F999" s="38">
        <v>7.0</v>
      </c>
      <c r="G999" s="38"/>
      <c r="H999" s="38" t="s">
        <v>1083</v>
      </c>
      <c r="I999" s="40">
        <v>42552.458333333336</v>
      </c>
      <c r="J999" s="38" t="s">
        <v>21</v>
      </c>
      <c r="K999" s="38">
        <v>57.0</v>
      </c>
      <c r="L999" s="38">
        <v>2160.0</v>
      </c>
      <c r="M999" s="38" t="s">
        <v>23</v>
      </c>
      <c r="N999" s="38" t="s">
        <v>35</v>
      </c>
      <c r="O999" s="38" t="s">
        <v>814</v>
      </c>
      <c r="P999" s="38">
        <v>34457.0</v>
      </c>
      <c r="Q999" s="38"/>
      <c r="R999" s="38">
        <v>29.0</v>
      </c>
      <c r="S999" s="38"/>
      <c r="T999" s="38"/>
      <c r="U999" s="38"/>
      <c r="V999" s="38" t="s">
        <v>1272</v>
      </c>
      <c r="W999" s="38"/>
      <c r="X999" s="38"/>
      <c r="Y999" s="38"/>
      <c r="Z999" s="38"/>
    </row>
    <row r="1000" ht="15.75" customHeight="1">
      <c r="A1000" s="38">
        <v>2016.0</v>
      </c>
      <c r="B1000" s="38">
        <v>3959.0</v>
      </c>
      <c r="C1000" s="38">
        <v>132839.0</v>
      </c>
      <c r="D1000" s="38" t="s">
        <v>228</v>
      </c>
      <c r="E1000" s="38" t="s">
        <v>228</v>
      </c>
      <c r="F1000" s="38">
        <v>7.0</v>
      </c>
      <c r="G1000" s="38"/>
      <c r="H1000" s="38" t="s">
        <v>117</v>
      </c>
      <c r="I1000" s="40">
        <v>42552.541666666664</v>
      </c>
      <c r="J1000" s="38" t="s">
        <v>21</v>
      </c>
      <c r="K1000" s="38">
        <v>55.0</v>
      </c>
      <c r="L1000" s="38">
        <v>1750.0</v>
      </c>
      <c r="M1000" s="38" t="s">
        <v>23</v>
      </c>
      <c r="N1000" s="38" t="s">
        <v>35</v>
      </c>
      <c r="O1000" s="38"/>
      <c r="P1000" s="38">
        <v>34464.0</v>
      </c>
      <c r="Q1000" s="38"/>
      <c r="R1000" s="38">
        <v>29.0</v>
      </c>
      <c r="S1000" s="38"/>
      <c r="T1000" s="38"/>
      <c r="U1000" s="38"/>
      <c r="V1000" s="38" t="s">
        <v>1272</v>
      </c>
      <c r="W1000" s="38"/>
      <c r="X1000" s="38"/>
      <c r="Y1000" s="38"/>
      <c r="Z1000" s="38"/>
    </row>
    <row r="1001" ht="15.75" customHeight="1">
      <c r="A1001" s="38">
        <v>2016.0</v>
      </c>
      <c r="B1001" s="38">
        <v>3958.0</v>
      </c>
      <c r="C1001" s="38">
        <v>134045.0</v>
      </c>
      <c r="D1001" s="38" t="s">
        <v>228</v>
      </c>
      <c r="E1001" s="38" t="s">
        <v>228</v>
      </c>
      <c r="F1001" s="38">
        <v>7.0</v>
      </c>
      <c r="G1001" s="38"/>
      <c r="H1001" s="38" t="s">
        <v>117</v>
      </c>
      <c r="I1001" s="40">
        <v>42552.583333333336</v>
      </c>
      <c r="J1001" s="38" t="s">
        <v>21</v>
      </c>
      <c r="K1001" s="38">
        <v>60.0</v>
      </c>
      <c r="L1001" s="38">
        <v>2380.0</v>
      </c>
      <c r="M1001" s="38" t="s">
        <v>23</v>
      </c>
      <c r="N1001" s="38" t="s">
        <v>35</v>
      </c>
      <c r="O1001" s="38"/>
      <c r="P1001" s="38">
        <v>34463.0</v>
      </c>
      <c r="Q1001" s="38"/>
      <c r="R1001" s="38">
        <v>29.0</v>
      </c>
      <c r="S1001" s="38"/>
      <c r="T1001" s="38"/>
      <c r="U1001" s="38"/>
      <c r="V1001" s="38" t="s">
        <v>1272</v>
      </c>
      <c r="W1001" s="38"/>
      <c r="X1001" s="38"/>
      <c r="Y1001" s="38"/>
      <c r="Z1001" s="38"/>
    </row>
    <row r="1002" ht="15.75" customHeight="1">
      <c r="A1002" s="38">
        <v>2016.0</v>
      </c>
      <c r="B1002" s="38">
        <v>3963.0</v>
      </c>
      <c r="C1002" s="38">
        <v>42402.0</v>
      </c>
      <c r="D1002" s="38" t="s">
        <v>228</v>
      </c>
      <c r="E1002" s="38" t="s">
        <v>228</v>
      </c>
      <c r="F1002" s="38">
        <v>7.0</v>
      </c>
      <c r="G1002" s="38">
        <v>40.0</v>
      </c>
      <c r="H1002" s="38"/>
      <c r="I1002" s="40">
        <v>42552.645833333336</v>
      </c>
      <c r="J1002" s="38" t="s">
        <v>40</v>
      </c>
      <c r="K1002" s="38">
        <v>76.0</v>
      </c>
      <c r="L1002" s="38">
        <v>3380.0</v>
      </c>
      <c r="M1002" s="38" t="s">
        <v>23</v>
      </c>
      <c r="N1002" s="38" t="s">
        <v>35</v>
      </c>
      <c r="O1002" s="38"/>
      <c r="P1002" s="38">
        <v>34473.0</v>
      </c>
      <c r="Q1002" s="38"/>
      <c r="R1002" s="38">
        <v>37.0</v>
      </c>
      <c r="S1002" s="38"/>
      <c r="T1002" s="38"/>
      <c r="U1002" s="38" t="s">
        <v>739</v>
      </c>
      <c r="V1002" s="38" t="s">
        <v>1272</v>
      </c>
      <c r="W1002" s="38"/>
      <c r="X1002" s="38"/>
      <c r="Y1002" s="38"/>
      <c r="Z1002" s="38"/>
    </row>
    <row r="1003" ht="15.75" customHeight="1">
      <c r="A1003" s="38">
        <v>2016.0</v>
      </c>
      <c r="B1003" s="38">
        <v>3960.0</v>
      </c>
      <c r="C1003" s="38">
        <v>147768.0</v>
      </c>
      <c r="D1003" s="38" t="s">
        <v>228</v>
      </c>
      <c r="E1003" s="38" t="s">
        <v>228</v>
      </c>
      <c r="F1003" s="38">
        <v>7.0</v>
      </c>
      <c r="G1003" s="38"/>
      <c r="H1003" s="38" t="s">
        <v>945</v>
      </c>
      <c r="I1003" s="40">
        <v>42552.666666666664</v>
      </c>
      <c r="J1003" s="38" t="s">
        <v>21</v>
      </c>
      <c r="K1003" s="38">
        <v>55.0</v>
      </c>
      <c r="L1003" s="38">
        <v>1400.0</v>
      </c>
      <c r="M1003" s="38" t="s">
        <v>23</v>
      </c>
      <c r="N1003" s="38" t="s">
        <v>35</v>
      </c>
      <c r="O1003" s="38"/>
      <c r="P1003" s="38">
        <v>34465.0</v>
      </c>
      <c r="Q1003" s="38"/>
      <c r="R1003" s="38">
        <v>27.0</v>
      </c>
      <c r="S1003" s="38"/>
      <c r="T1003" s="38"/>
      <c r="U1003" s="38"/>
      <c r="V1003" s="38" t="s">
        <v>1272</v>
      </c>
      <c r="W1003" s="38"/>
      <c r="X1003" s="38"/>
      <c r="Y1003" s="38"/>
      <c r="Z1003" s="38"/>
    </row>
    <row r="1004" ht="15.75" customHeight="1">
      <c r="A1004" s="38">
        <v>2016.0</v>
      </c>
      <c r="B1004" s="38">
        <v>3961.0</v>
      </c>
      <c r="C1004" s="38">
        <v>110203.0</v>
      </c>
      <c r="D1004" s="38" t="s">
        <v>228</v>
      </c>
      <c r="E1004" s="38" t="s">
        <v>228</v>
      </c>
      <c r="F1004" s="38">
        <v>7.0</v>
      </c>
      <c r="G1004" s="38"/>
      <c r="H1004" s="38" t="s">
        <v>945</v>
      </c>
      <c r="I1004" s="40">
        <v>42552.6875</v>
      </c>
      <c r="J1004" s="38" t="s">
        <v>21</v>
      </c>
      <c r="K1004" s="38">
        <v>56.0</v>
      </c>
      <c r="L1004" s="38">
        <v>1930.0</v>
      </c>
      <c r="M1004" s="38" t="s">
        <v>23</v>
      </c>
      <c r="N1004" s="38" t="s">
        <v>35</v>
      </c>
      <c r="O1004" s="38"/>
      <c r="P1004" s="38">
        <v>34469.0</v>
      </c>
      <c r="Q1004" s="38"/>
      <c r="R1004" s="38"/>
      <c r="S1004" s="38"/>
      <c r="T1004" s="38"/>
      <c r="U1004" s="38"/>
      <c r="V1004" s="38" t="s">
        <v>1272</v>
      </c>
      <c r="W1004" s="38"/>
      <c r="X1004" s="38"/>
      <c r="Y1004" s="38"/>
      <c r="Z1004" s="38"/>
    </row>
    <row r="1005" ht="15.75" customHeight="1">
      <c r="A1005" s="38">
        <v>2016.0</v>
      </c>
      <c r="B1005" s="38">
        <v>3965.0</v>
      </c>
      <c r="C1005" s="38">
        <v>25549.0</v>
      </c>
      <c r="D1005" s="38" t="s">
        <v>228</v>
      </c>
      <c r="E1005" s="38" t="s">
        <v>228</v>
      </c>
      <c r="F1005" s="38">
        <v>7.0</v>
      </c>
      <c r="G1005" s="38">
        <v>40.0</v>
      </c>
      <c r="H1005" s="38"/>
      <c r="I1005" s="40">
        <v>42552.833333333336</v>
      </c>
      <c r="J1005" s="38" t="s">
        <v>40</v>
      </c>
      <c r="K1005" s="38">
        <v>76.0</v>
      </c>
      <c r="L1005" s="38">
        <v>4630.0</v>
      </c>
      <c r="M1005" s="38" t="s">
        <v>23</v>
      </c>
      <c r="N1005" s="38" t="s">
        <v>35</v>
      </c>
      <c r="O1005" s="38"/>
      <c r="P1005" s="38">
        <v>34476.0</v>
      </c>
      <c r="Q1005" s="38"/>
      <c r="R1005" s="38">
        <v>38.0</v>
      </c>
      <c r="S1005" s="38"/>
      <c r="T1005" s="38"/>
      <c r="U1005" s="38" t="s">
        <v>739</v>
      </c>
      <c r="V1005" s="38" t="s">
        <v>1272</v>
      </c>
      <c r="W1005" s="38"/>
      <c r="X1005" s="38"/>
      <c r="Y1005" s="38"/>
      <c r="Z1005" s="38"/>
    </row>
    <row r="1006" ht="15.75" customHeight="1">
      <c r="A1006" s="38">
        <v>2016.0</v>
      </c>
      <c r="B1006" s="38">
        <v>3970.0</v>
      </c>
      <c r="C1006" s="38">
        <v>78701.0</v>
      </c>
      <c r="D1006" s="38" t="s">
        <v>228</v>
      </c>
      <c r="E1006" s="38" t="s">
        <v>228</v>
      </c>
      <c r="F1006" s="38">
        <v>7.0</v>
      </c>
      <c r="G1006" s="38">
        <v>36.0</v>
      </c>
      <c r="H1006" s="38"/>
      <c r="I1006" s="39">
        <v>42553.0</v>
      </c>
      <c r="J1006" s="38" t="s">
        <v>40</v>
      </c>
      <c r="K1006" s="38">
        <v>58.0</v>
      </c>
      <c r="L1006" s="38">
        <v>1930.0</v>
      </c>
      <c r="M1006" s="38" t="s">
        <v>23</v>
      </c>
      <c r="N1006" s="38" t="s">
        <v>35</v>
      </c>
      <c r="O1006" s="38" t="s">
        <v>814</v>
      </c>
      <c r="P1006" s="38">
        <v>34741.0</v>
      </c>
      <c r="Q1006" s="38"/>
      <c r="R1006" s="38">
        <v>28.0</v>
      </c>
      <c r="S1006" s="38"/>
      <c r="T1006" s="38"/>
      <c r="U1006" s="38" t="s">
        <v>692</v>
      </c>
      <c r="V1006" s="38" t="s">
        <v>1273</v>
      </c>
      <c r="W1006" s="38"/>
      <c r="X1006" s="38"/>
      <c r="Y1006" s="38"/>
      <c r="Z1006" s="38"/>
    </row>
    <row r="1007" ht="15.75" customHeight="1">
      <c r="A1007" s="38">
        <v>2016.0</v>
      </c>
      <c r="B1007" s="38">
        <v>3969.0</v>
      </c>
      <c r="C1007" s="38">
        <v>133063.0</v>
      </c>
      <c r="D1007" s="38" t="s">
        <v>228</v>
      </c>
      <c r="E1007" s="38" t="s">
        <v>228</v>
      </c>
      <c r="F1007" s="38">
        <v>7.0</v>
      </c>
      <c r="G1007" s="38">
        <v>36.0</v>
      </c>
      <c r="H1007" s="38"/>
      <c r="I1007" s="39">
        <v>42553.0</v>
      </c>
      <c r="J1007" s="38" t="s">
        <v>40</v>
      </c>
      <c r="K1007" s="38">
        <v>59.0</v>
      </c>
      <c r="L1007" s="38">
        <v>2300.0</v>
      </c>
      <c r="M1007" s="38" t="s">
        <v>23</v>
      </c>
      <c r="N1007" s="38" t="s">
        <v>35</v>
      </c>
      <c r="O1007" s="38" t="s">
        <v>814</v>
      </c>
      <c r="P1007" s="38">
        <v>34746.0</v>
      </c>
      <c r="Q1007" s="38"/>
      <c r="R1007" s="38">
        <v>31.0</v>
      </c>
      <c r="S1007" s="38"/>
      <c r="T1007" s="38"/>
      <c r="U1007" s="38" t="s">
        <v>692</v>
      </c>
      <c r="V1007" s="38" t="s">
        <v>1273</v>
      </c>
      <c r="W1007" s="38"/>
      <c r="X1007" s="38"/>
      <c r="Y1007" s="38"/>
      <c r="Z1007" s="38"/>
    </row>
    <row r="1008" ht="15.75" customHeight="1">
      <c r="A1008" s="38">
        <v>2016.0</v>
      </c>
      <c r="B1008" s="38">
        <v>3971.0</v>
      </c>
      <c r="C1008" s="38">
        <v>146744.0</v>
      </c>
      <c r="D1008" s="38" t="s">
        <v>228</v>
      </c>
      <c r="E1008" s="38" t="s">
        <v>228</v>
      </c>
      <c r="F1008" s="38">
        <v>7.0</v>
      </c>
      <c r="G1008" s="38">
        <v>40.0</v>
      </c>
      <c r="H1008" s="38"/>
      <c r="I1008" s="39">
        <v>42553.0</v>
      </c>
      <c r="J1008" s="38" t="s">
        <v>40</v>
      </c>
      <c r="K1008" s="38">
        <v>70.0</v>
      </c>
      <c r="L1008" s="38">
        <v>4000.0</v>
      </c>
      <c r="M1008" s="38" t="s">
        <v>23</v>
      </c>
      <c r="N1008" s="38" t="s">
        <v>35</v>
      </c>
      <c r="O1008" s="38" t="s">
        <v>814</v>
      </c>
      <c r="P1008" s="38">
        <v>34493.0</v>
      </c>
      <c r="Q1008" s="38"/>
      <c r="R1008" s="38">
        <v>37.0</v>
      </c>
      <c r="S1008" s="38"/>
      <c r="T1008" s="38"/>
      <c r="U1008" s="38" t="s">
        <v>739</v>
      </c>
      <c r="V1008" s="38" t="s">
        <v>1273</v>
      </c>
      <c r="W1008" s="38"/>
      <c r="X1008" s="38"/>
      <c r="Y1008" s="38"/>
      <c r="Z1008" s="38"/>
    </row>
    <row r="1009" ht="15.75" customHeight="1">
      <c r="A1009" s="38">
        <v>2016.0</v>
      </c>
      <c r="B1009" s="38">
        <v>3967.0</v>
      </c>
      <c r="C1009" s="38">
        <v>202866.0</v>
      </c>
      <c r="D1009" s="38" t="s">
        <v>228</v>
      </c>
      <c r="E1009" s="38" t="s">
        <v>228</v>
      </c>
      <c r="F1009" s="38">
        <v>7.0</v>
      </c>
      <c r="G1009" s="38"/>
      <c r="H1009" s="38" t="s">
        <v>117</v>
      </c>
      <c r="I1009" s="40">
        <v>42553.3125</v>
      </c>
      <c r="J1009" s="38" t="s">
        <v>21</v>
      </c>
      <c r="K1009" s="38">
        <v>59.0</v>
      </c>
      <c r="L1009" s="38">
        <v>2230.0</v>
      </c>
      <c r="M1009" s="38" t="s">
        <v>23</v>
      </c>
      <c r="N1009" s="38" t="s">
        <v>35</v>
      </c>
      <c r="O1009" s="38"/>
      <c r="P1009" s="38">
        <v>34482.0</v>
      </c>
      <c r="Q1009" s="38" t="s">
        <v>816</v>
      </c>
      <c r="R1009" s="38">
        <v>30.0</v>
      </c>
      <c r="S1009" s="38"/>
      <c r="T1009" s="38"/>
      <c r="U1009" s="38"/>
      <c r="V1009" s="38" t="s">
        <v>1273</v>
      </c>
      <c r="W1009" s="38"/>
      <c r="X1009" s="38"/>
      <c r="Y1009" s="38"/>
      <c r="Z1009" s="38"/>
    </row>
    <row r="1010" ht="15.75" customHeight="1">
      <c r="A1010" s="38">
        <v>2016.0</v>
      </c>
      <c r="B1010" s="38">
        <v>3966.0</v>
      </c>
      <c r="C1010" s="38">
        <v>137368.0</v>
      </c>
      <c r="D1010" s="38" t="s">
        <v>228</v>
      </c>
      <c r="E1010" s="38" t="s">
        <v>228</v>
      </c>
      <c r="F1010" s="38">
        <v>7.0</v>
      </c>
      <c r="G1010" s="38"/>
      <c r="H1010" s="38" t="s">
        <v>906</v>
      </c>
      <c r="I1010" s="40">
        <v>42553.375</v>
      </c>
      <c r="J1010" s="38" t="s">
        <v>21</v>
      </c>
      <c r="K1010" s="38">
        <v>57.0</v>
      </c>
      <c r="L1010" s="38">
        <v>2000.0</v>
      </c>
      <c r="M1010" s="38" t="s">
        <v>23</v>
      </c>
      <c r="N1010" s="38" t="s">
        <v>35</v>
      </c>
      <c r="O1010" s="38"/>
      <c r="P1010" s="38">
        <v>34481.0</v>
      </c>
      <c r="Q1010" s="38"/>
      <c r="R1010" s="38">
        <v>28.0</v>
      </c>
      <c r="S1010" s="38"/>
      <c r="T1010" s="38"/>
      <c r="U1010" s="38"/>
      <c r="V1010" s="38" t="s">
        <v>1273</v>
      </c>
      <c r="W1010" s="38"/>
      <c r="X1010" s="38"/>
      <c r="Y1010" s="38"/>
      <c r="Z1010" s="38"/>
    </row>
    <row r="1011" ht="15.75" customHeight="1">
      <c r="A1011" s="38">
        <v>2016.0</v>
      </c>
      <c r="B1011" s="38">
        <v>3968.0</v>
      </c>
      <c r="C1011" s="38">
        <v>79946.0</v>
      </c>
      <c r="D1011" s="38" t="s">
        <v>228</v>
      </c>
      <c r="E1011" s="38" t="s">
        <v>228</v>
      </c>
      <c r="F1011" s="38">
        <v>7.0</v>
      </c>
      <c r="G1011" s="38"/>
      <c r="H1011" s="38" t="s">
        <v>933</v>
      </c>
      <c r="I1011" s="40">
        <v>42553.416666666664</v>
      </c>
      <c r="J1011" s="38" t="s">
        <v>21</v>
      </c>
      <c r="K1011" s="38">
        <v>73.0</v>
      </c>
      <c r="L1011" s="38">
        <v>4360.0</v>
      </c>
      <c r="M1011" s="38" t="s">
        <v>23</v>
      </c>
      <c r="N1011" s="38" t="s">
        <v>35</v>
      </c>
      <c r="O1011" s="38"/>
      <c r="P1011" s="38">
        <v>34483.0</v>
      </c>
      <c r="Q1011" s="38"/>
      <c r="R1011" s="38">
        <v>38.0</v>
      </c>
      <c r="S1011" s="38"/>
      <c r="T1011" s="38"/>
      <c r="U1011" s="38"/>
      <c r="V1011" s="38" t="s">
        <v>1273</v>
      </c>
      <c r="W1011" s="38"/>
      <c r="X1011" s="38"/>
      <c r="Y1011" s="38"/>
      <c r="Z1011" s="38"/>
    </row>
    <row r="1012" ht="15.75" customHeight="1">
      <c r="A1012" s="38">
        <v>2016.0</v>
      </c>
      <c r="B1012" s="38">
        <v>3974.0</v>
      </c>
      <c r="C1012" s="38">
        <v>53435.0</v>
      </c>
      <c r="D1012" s="38" t="s">
        <v>228</v>
      </c>
      <c r="E1012" s="38" t="s">
        <v>228</v>
      </c>
      <c r="F1012" s="38">
        <v>7.0</v>
      </c>
      <c r="G1012" s="38"/>
      <c r="H1012" s="38" t="s">
        <v>904</v>
      </c>
      <c r="I1012" s="40">
        <v>42553.583333333336</v>
      </c>
      <c r="J1012" s="38" t="s">
        <v>21</v>
      </c>
      <c r="K1012" s="38">
        <v>60.0</v>
      </c>
      <c r="L1012" s="38">
        <v>2300.0</v>
      </c>
      <c r="M1012" s="38" t="s">
        <v>23</v>
      </c>
      <c r="N1012" s="38" t="s">
        <v>35</v>
      </c>
      <c r="O1012" s="38" t="s">
        <v>814</v>
      </c>
      <c r="P1012" s="38">
        <v>34498.0</v>
      </c>
      <c r="Q1012" s="38"/>
      <c r="R1012" s="38">
        <v>32.0</v>
      </c>
      <c r="S1012" s="38"/>
      <c r="T1012" s="38"/>
      <c r="U1012" s="38"/>
      <c r="V1012" s="38" t="s">
        <v>1273</v>
      </c>
      <c r="W1012" s="38"/>
      <c r="X1012" s="38"/>
      <c r="Y1012" s="38"/>
      <c r="Z1012" s="38"/>
    </row>
    <row r="1013" ht="15.75" customHeight="1">
      <c r="A1013" s="38">
        <v>2016.0</v>
      </c>
      <c r="B1013" s="38">
        <v>3976.0</v>
      </c>
      <c r="C1013" s="38">
        <v>158840.0</v>
      </c>
      <c r="D1013" s="38" t="s">
        <v>228</v>
      </c>
      <c r="E1013" s="38" t="s">
        <v>228</v>
      </c>
      <c r="F1013" s="38">
        <v>7.0</v>
      </c>
      <c r="G1013" s="38"/>
      <c r="H1013" s="38" t="s">
        <v>1348</v>
      </c>
      <c r="I1013" s="40">
        <v>42553.604166666664</v>
      </c>
      <c r="J1013" s="38" t="s">
        <v>21</v>
      </c>
      <c r="K1013" s="38">
        <v>61.0</v>
      </c>
      <c r="L1013" s="38">
        <v>2100.0</v>
      </c>
      <c r="M1013" s="38" t="s">
        <v>23</v>
      </c>
      <c r="N1013" s="38" t="s">
        <v>35</v>
      </c>
      <c r="O1013" s="38" t="s">
        <v>814</v>
      </c>
      <c r="P1013" s="38">
        <v>34500.0</v>
      </c>
      <c r="Q1013" s="38"/>
      <c r="R1013" s="38">
        <v>32.0</v>
      </c>
      <c r="S1013" s="38"/>
      <c r="T1013" s="38"/>
      <c r="U1013" s="38"/>
      <c r="V1013" s="38" t="s">
        <v>1273</v>
      </c>
      <c r="W1013" s="38"/>
      <c r="X1013" s="38"/>
      <c r="Y1013" s="38"/>
      <c r="Z1013" s="38"/>
    </row>
    <row r="1014" ht="15.75" customHeight="1">
      <c r="A1014" s="38">
        <v>2016.0</v>
      </c>
      <c r="B1014" s="38">
        <v>3977.0</v>
      </c>
      <c r="C1014" s="38">
        <v>123474.0</v>
      </c>
      <c r="D1014" s="38" t="s">
        <v>228</v>
      </c>
      <c r="E1014" s="38" t="s">
        <v>228</v>
      </c>
      <c r="F1014" s="38">
        <v>7.0</v>
      </c>
      <c r="G1014" s="38">
        <v>38.0</v>
      </c>
      <c r="H1014" s="38"/>
      <c r="I1014" s="40">
        <v>42553.625</v>
      </c>
      <c r="J1014" s="38" t="s">
        <v>40</v>
      </c>
      <c r="K1014" s="38">
        <v>55.0</v>
      </c>
      <c r="L1014" s="38">
        <v>1600.0</v>
      </c>
      <c r="M1014" s="38" t="s">
        <v>23</v>
      </c>
      <c r="N1014" s="38" t="s">
        <v>35</v>
      </c>
      <c r="O1014" s="38" t="s">
        <v>814</v>
      </c>
      <c r="P1014" s="38">
        <v>34509.0</v>
      </c>
      <c r="Q1014" s="38"/>
      <c r="R1014" s="38">
        <v>26.0</v>
      </c>
      <c r="S1014" s="38"/>
      <c r="T1014" s="38"/>
      <c r="U1014" s="38" t="s">
        <v>229</v>
      </c>
      <c r="V1014" s="38" t="s">
        <v>1273</v>
      </c>
      <c r="W1014" s="38"/>
      <c r="X1014" s="38"/>
      <c r="Y1014" s="38"/>
      <c r="Z1014" s="38"/>
    </row>
    <row r="1015" ht="15.75" customHeight="1">
      <c r="A1015" s="38">
        <v>2016.0</v>
      </c>
      <c r="B1015" s="38">
        <v>3972.0</v>
      </c>
      <c r="C1015" s="38">
        <v>52025.0</v>
      </c>
      <c r="D1015" s="38" t="s">
        <v>228</v>
      </c>
      <c r="E1015" s="38" t="s">
        <v>228</v>
      </c>
      <c r="F1015" s="38">
        <v>7.0</v>
      </c>
      <c r="G1015" s="38"/>
      <c r="H1015" s="38" t="s">
        <v>933</v>
      </c>
      <c r="I1015" s="40">
        <v>42553.645833333336</v>
      </c>
      <c r="J1015" s="38" t="s">
        <v>21</v>
      </c>
      <c r="K1015" s="38">
        <v>74.0</v>
      </c>
      <c r="L1015" s="38">
        <v>5050.0</v>
      </c>
      <c r="M1015" s="38" t="s">
        <v>23</v>
      </c>
      <c r="N1015" s="38" t="s">
        <v>35</v>
      </c>
      <c r="O1015" s="38" t="s">
        <v>814</v>
      </c>
      <c r="P1015" s="38">
        <v>34496.0</v>
      </c>
      <c r="Q1015" s="38"/>
      <c r="R1015" s="38">
        <v>40.0</v>
      </c>
      <c r="S1015" s="38"/>
      <c r="T1015" s="38"/>
      <c r="U1015" s="38"/>
      <c r="V1015" s="38" t="s">
        <v>1273</v>
      </c>
      <c r="W1015" s="38"/>
      <c r="X1015" s="38"/>
      <c r="Y1015" s="38"/>
      <c r="Z1015" s="38"/>
    </row>
    <row r="1016" ht="15.75" customHeight="1">
      <c r="A1016" s="38">
        <v>2016.0</v>
      </c>
      <c r="B1016" s="38">
        <v>3978.0</v>
      </c>
      <c r="C1016" s="38">
        <v>25947.0</v>
      </c>
      <c r="D1016" s="38" t="s">
        <v>228</v>
      </c>
      <c r="E1016" s="38" t="s">
        <v>228</v>
      </c>
      <c r="F1016" s="38">
        <v>7.0</v>
      </c>
      <c r="G1016" s="38">
        <v>38.0</v>
      </c>
      <c r="H1016" s="38"/>
      <c r="I1016" s="40">
        <v>42553.666666666664</v>
      </c>
      <c r="J1016" s="38" t="s">
        <v>40</v>
      </c>
      <c r="K1016" s="38">
        <v>54.0</v>
      </c>
      <c r="L1016" s="38">
        <v>3978.0</v>
      </c>
      <c r="M1016" s="38" t="s">
        <v>23</v>
      </c>
      <c r="N1016" s="38" t="s">
        <v>35</v>
      </c>
      <c r="O1016" s="38" t="s">
        <v>814</v>
      </c>
      <c r="P1016" s="38">
        <v>34510.0</v>
      </c>
      <c r="Q1016" s="38"/>
      <c r="R1016" s="38">
        <v>25.0</v>
      </c>
      <c r="S1016" s="38"/>
      <c r="T1016" s="38"/>
      <c r="U1016" s="38" t="s">
        <v>229</v>
      </c>
      <c r="V1016" s="38" t="s">
        <v>1273</v>
      </c>
      <c r="W1016" s="38"/>
      <c r="X1016" s="38"/>
      <c r="Y1016" s="38"/>
      <c r="Z1016" s="38"/>
    </row>
    <row r="1017" ht="15.75" customHeight="1">
      <c r="A1017" s="38">
        <v>2016.0</v>
      </c>
      <c r="B1017" s="38">
        <v>3975.0</v>
      </c>
      <c r="C1017" s="38">
        <v>118282.0</v>
      </c>
      <c r="D1017" s="38" t="s">
        <v>228</v>
      </c>
      <c r="E1017" s="38" t="s">
        <v>228</v>
      </c>
      <c r="F1017" s="38">
        <v>7.0</v>
      </c>
      <c r="G1017" s="38"/>
      <c r="H1017" s="38" t="s">
        <v>999</v>
      </c>
      <c r="I1017" s="40">
        <v>42553.666666666664</v>
      </c>
      <c r="J1017" s="38" t="s">
        <v>21</v>
      </c>
      <c r="K1017" s="38">
        <v>58.0</v>
      </c>
      <c r="L1017" s="38">
        <v>2100.0</v>
      </c>
      <c r="M1017" s="38" t="s">
        <v>23</v>
      </c>
      <c r="N1017" s="38" t="s">
        <v>35</v>
      </c>
      <c r="O1017" s="38" t="s">
        <v>814</v>
      </c>
      <c r="P1017" s="38">
        <v>34499.0</v>
      </c>
      <c r="Q1017" s="38"/>
      <c r="R1017" s="38">
        <v>31.0</v>
      </c>
      <c r="S1017" s="38"/>
      <c r="T1017" s="38"/>
      <c r="U1017" s="38"/>
      <c r="V1017" s="38" t="s">
        <v>1273</v>
      </c>
      <c r="W1017" s="38"/>
      <c r="X1017" s="38"/>
      <c r="Y1017" s="38"/>
      <c r="Z1017" s="38"/>
    </row>
    <row r="1018" ht="15.75" customHeight="1">
      <c r="A1018" s="38">
        <v>2016.0</v>
      </c>
      <c r="B1018" s="38">
        <v>3973.0</v>
      </c>
      <c r="C1018" s="38">
        <v>51617.0</v>
      </c>
      <c r="D1018" s="38" t="s">
        <v>228</v>
      </c>
      <c r="E1018" s="38" t="s">
        <v>228</v>
      </c>
      <c r="F1018" s="38">
        <v>7.0</v>
      </c>
      <c r="G1018" s="38"/>
      <c r="H1018" s="38" t="s">
        <v>1349</v>
      </c>
      <c r="I1018" s="40">
        <v>42553.708333333336</v>
      </c>
      <c r="J1018" s="38" t="s">
        <v>21</v>
      </c>
      <c r="K1018" s="38">
        <v>62.0</v>
      </c>
      <c r="L1018" s="38">
        <v>2400.0</v>
      </c>
      <c r="M1018" s="38" t="s">
        <v>23</v>
      </c>
      <c r="N1018" s="38" t="s">
        <v>35</v>
      </c>
      <c r="O1018" s="38" t="s">
        <v>814</v>
      </c>
      <c r="P1018" s="38">
        <v>34497.0</v>
      </c>
      <c r="Q1018" s="38"/>
      <c r="R1018" s="38">
        <v>33.0</v>
      </c>
      <c r="S1018" s="38"/>
      <c r="T1018" s="38"/>
      <c r="U1018" s="38"/>
      <c r="V1018" s="38" t="s">
        <v>1273</v>
      </c>
      <c r="W1018" s="38"/>
      <c r="X1018" s="38"/>
      <c r="Y1018" s="38"/>
      <c r="Z1018" s="38"/>
    </row>
    <row r="1019" ht="15.75" customHeight="1">
      <c r="A1019" s="38">
        <v>2016.0</v>
      </c>
      <c r="B1019" s="38">
        <v>3979.0</v>
      </c>
      <c r="C1019" s="38">
        <v>111993.0</v>
      </c>
      <c r="D1019" s="38" t="s">
        <v>228</v>
      </c>
      <c r="E1019" s="38" t="s">
        <v>228</v>
      </c>
      <c r="F1019" s="38">
        <v>7.0</v>
      </c>
      <c r="G1019" s="38">
        <v>43.0</v>
      </c>
      <c r="H1019" s="38"/>
      <c r="I1019" s="40">
        <v>42553.895833333336</v>
      </c>
      <c r="J1019" s="38" t="s">
        <v>40</v>
      </c>
      <c r="K1019" s="38">
        <v>79.0</v>
      </c>
      <c r="L1019" s="38">
        <v>5100.0</v>
      </c>
      <c r="M1019" s="38" t="s">
        <v>23</v>
      </c>
      <c r="N1019" s="38" t="s">
        <v>35</v>
      </c>
      <c r="O1019" s="38" t="s">
        <v>814</v>
      </c>
      <c r="P1019" s="38">
        <v>34512.0</v>
      </c>
      <c r="Q1019" s="38"/>
      <c r="R1019" s="38">
        <v>42.0</v>
      </c>
      <c r="S1019" s="38"/>
      <c r="T1019" s="38"/>
      <c r="U1019" s="38" t="s">
        <v>903</v>
      </c>
      <c r="V1019" s="38" t="s">
        <v>1273</v>
      </c>
      <c r="W1019" s="38"/>
      <c r="X1019" s="38"/>
      <c r="Y1019" s="38"/>
      <c r="Z1019" s="38"/>
    </row>
    <row r="1020" ht="15.75" customHeight="1">
      <c r="A1020" s="38">
        <v>2016.0</v>
      </c>
      <c r="B1020" s="38">
        <v>3989.0</v>
      </c>
      <c r="C1020" s="38">
        <v>155801.0</v>
      </c>
      <c r="D1020" s="38" t="s">
        <v>228</v>
      </c>
      <c r="E1020" s="38" t="s">
        <v>228</v>
      </c>
      <c r="F1020" s="38">
        <v>7.0</v>
      </c>
      <c r="G1020" s="38">
        <v>39.0</v>
      </c>
      <c r="H1020" s="38"/>
      <c r="I1020" s="39">
        <v>42554.0</v>
      </c>
      <c r="J1020" s="38" t="s">
        <v>40</v>
      </c>
      <c r="K1020" s="38">
        <v>58.0</v>
      </c>
      <c r="L1020" s="38">
        <v>1850.0</v>
      </c>
      <c r="M1020" s="38" t="s">
        <v>23</v>
      </c>
      <c r="N1020" s="38" t="s">
        <v>35</v>
      </c>
      <c r="O1020" s="38" t="s">
        <v>814</v>
      </c>
      <c r="P1020" s="38">
        <v>34538.0</v>
      </c>
      <c r="Q1020" s="38"/>
      <c r="R1020" s="38">
        <v>27.0</v>
      </c>
      <c r="S1020" s="38"/>
      <c r="T1020" s="38"/>
      <c r="U1020" s="38" t="s">
        <v>414</v>
      </c>
      <c r="V1020" s="38" t="s">
        <v>1274</v>
      </c>
      <c r="W1020" s="38"/>
      <c r="X1020" s="38"/>
      <c r="Y1020" s="38"/>
      <c r="Z1020" s="38"/>
    </row>
    <row r="1021" ht="15.75" customHeight="1">
      <c r="A1021" s="38">
        <v>2016.0</v>
      </c>
      <c r="B1021" s="38">
        <v>3988.0</v>
      </c>
      <c r="C1021" s="38">
        <v>221444.0</v>
      </c>
      <c r="D1021" s="38" t="s">
        <v>228</v>
      </c>
      <c r="E1021" s="38" t="s">
        <v>228</v>
      </c>
      <c r="F1021" s="38">
        <v>7.0</v>
      </c>
      <c r="G1021" s="38">
        <v>39.0</v>
      </c>
      <c r="H1021" s="38"/>
      <c r="I1021" s="39">
        <v>42554.0</v>
      </c>
      <c r="J1021" s="38" t="s">
        <v>40</v>
      </c>
      <c r="K1021" s="38">
        <v>63.0</v>
      </c>
      <c r="L1021" s="38">
        <v>2500.0</v>
      </c>
      <c r="M1021" s="38" t="s">
        <v>23</v>
      </c>
      <c r="N1021" s="38" t="s">
        <v>35</v>
      </c>
      <c r="O1021" s="38" t="s">
        <v>814</v>
      </c>
      <c r="P1021" s="38">
        <v>34537.0</v>
      </c>
      <c r="Q1021" s="38" t="s">
        <v>816</v>
      </c>
      <c r="R1021" s="38">
        <v>28.0</v>
      </c>
      <c r="S1021" s="38"/>
      <c r="T1021" s="38"/>
      <c r="U1021" s="38" t="s">
        <v>414</v>
      </c>
      <c r="V1021" s="38" t="s">
        <v>1274</v>
      </c>
      <c r="W1021" s="38"/>
      <c r="X1021" s="38"/>
      <c r="Y1021" s="38"/>
      <c r="Z1021" s="38"/>
    </row>
    <row r="1022" ht="15.75" customHeight="1">
      <c r="A1022" s="38">
        <v>2016.0</v>
      </c>
      <c r="B1022" s="38">
        <v>3987.0</v>
      </c>
      <c r="C1022" s="38">
        <v>111570.0</v>
      </c>
      <c r="D1022" s="38" t="s">
        <v>228</v>
      </c>
      <c r="E1022" s="38" t="s">
        <v>228</v>
      </c>
      <c r="F1022" s="38">
        <v>7.0</v>
      </c>
      <c r="G1022" s="38">
        <v>39.0</v>
      </c>
      <c r="H1022" s="38"/>
      <c r="I1022" s="39">
        <v>42554.0</v>
      </c>
      <c r="J1022" s="38" t="s">
        <v>40</v>
      </c>
      <c r="K1022" s="38">
        <v>64.0</v>
      </c>
      <c r="L1022" s="38">
        <v>2600.0</v>
      </c>
      <c r="M1022" s="38" t="s">
        <v>23</v>
      </c>
      <c r="N1022" s="38" t="s">
        <v>35</v>
      </c>
      <c r="O1022" s="38" t="s">
        <v>814</v>
      </c>
      <c r="P1022" s="38">
        <v>34536.0</v>
      </c>
      <c r="Q1022" s="38"/>
      <c r="R1022" s="38">
        <v>29.0</v>
      </c>
      <c r="S1022" s="38"/>
      <c r="T1022" s="38"/>
      <c r="U1022" s="38" t="s">
        <v>414</v>
      </c>
      <c r="V1022" s="38" t="s">
        <v>1274</v>
      </c>
      <c r="W1022" s="38"/>
      <c r="X1022" s="38"/>
      <c r="Y1022" s="38"/>
      <c r="Z1022" s="38"/>
    </row>
    <row r="1023" ht="15.75" customHeight="1">
      <c r="A1023" s="38">
        <v>2016.0</v>
      </c>
      <c r="B1023" s="38">
        <v>3990.0</v>
      </c>
      <c r="C1023" s="38">
        <v>180502.0</v>
      </c>
      <c r="D1023" s="38" t="s">
        <v>228</v>
      </c>
      <c r="E1023" s="38" t="s">
        <v>228</v>
      </c>
      <c r="F1023" s="38">
        <v>7.0</v>
      </c>
      <c r="G1023" s="38">
        <v>38.0</v>
      </c>
      <c r="H1023" s="38"/>
      <c r="I1023" s="39">
        <v>42554.0</v>
      </c>
      <c r="J1023" s="38" t="s">
        <v>40</v>
      </c>
      <c r="K1023" s="38">
        <v>76.0</v>
      </c>
      <c r="L1023" s="38">
        <v>5400.0</v>
      </c>
      <c r="M1023" s="38" t="s">
        <v>23</v>
      </c>
      <c r="N1023" s="38" t="s">
        <v>35</v>
      </c>
      <c r="O1023" s="38" t="s">
        <v>814</v>
      </c>
      <c r="P1023" s="38">
        <v>34747.0</v>
      </c>
      <c r="Q1023" s="38"/>
      <c r="R1023" s="38">
        <v>42.0</v>
      </c>
      <c r="S1023" s="38"/>
      <c r="T1023" s="38"/>
      <c r="U1023" s="38" t="s">
        <v>229</v>
      </c>
      <c r="V1023" s="38" t="s">
        <v>1274</v>
      </c>
      <c r="W1023" s="38"/>
      <c r="X1023" s="38"/>
      <c r="Y1023" s="38"/>
      <c r="Z1023" s="38"/>
    </row>
    <row r="1024" ht="15.75" customHeight="1">
      <c r="A1024" s="38">
        <v>2016.0</v>
      </c>
      <c r="B1024" s="38">
        <v>3981.0</v>
      </c>
      <c r="C1024" s="38">
        <v>153108.0</v>
      </c>
      <c r="D1024" s="38" t="s">
        <v>228</v>
      </c>
      <c r="E1024" s="38" t="s">
        <v>228</v>
      </c>
      <c r="F1024" s="38">
        <v>7.0</v>
      </c>
      <c r="G1024" s="38"/>
      <c r="H1024" s="38" t="s">
        <v>117</v>
      </c>
      <c r="I1024" s="40">
        <v>42554.34375</v>
      </c>
      <c r="J1024" s="38" t="s">
        <v>21</v>
      </c>
      <c r="K1024" s="38">
        <v>60.0</v>
      </c>
      <c r="L1024" s="38">
        <v>2000.0</v>
      </c>
      <c r="M1024" s="38" t="s">
        <v>23</v>
      </c>
      <c r="N1024" s="38" t="s">
        <v>35</v>
      </c>
      <c r="O1024" s="38" t="s">
        <v>814</v>
      </c>
      <c r="P1024" s="38">
        <v>34514.0</v>
      </c>
      <c r="Q1024" s="38"/>
      <c r="R1024" s="38">
        <v>30.0</v>
      </c>
      <c r="S1024" s="38"/>
      <c r="T1024" s="38"/>
      <c r="U1024" s="38"/>
      <c r="V1024" s="38" t="s">
        <v>1274</v>
      </c>
      <c r="W1024" s="38"/>
      <c r="X1024" s="38"/>
      <c r="Y1024" s="38"/>
      <c r="Z1024" s="38"/>
    </row>
    <row r="1025" ht="15.75" customHeight="1">
      <c r="A1025" s="38">
        <v>2016.0</v>
      </c>
      <c r="B1025" s="38">
        <v>3980.0</v>
      </c>
      <c r="C1025" s="38">
        <v>24705.0</v>
      </c>
      <c r="D1025" s="38" t="s">
        <v>228</v>
      </c>
      <c r="E1025" s="38" t="s">
        <v>228</v>
      </c>
      <c r="F1025" s="38">
        <v>7.0</v>
      </c>
      <c r="G1025" s="38"/>
      <c r="H1025" s="38" t="s">
        <v>915</v>
      </c>
      <c r="I1025" s="40">
        <v>42554.375</v>
      </c>
      <c r="J1025" s="38" t="s">
        <v>21</v>
      </c>
      <c r="K1025" s="38">
        <v>64.0</v>
      </c>
      <c r="L1025" s="38">
        <v>2200.0</v>
      </c>
      <c r="M1025" s="38" t="s">
        <v>23</v>
      </c>
      <c r="N1025" s="38" t="s">
        <v>35</v>
      </c>
      <c r="O1025" s="38" t="s">
        <v>814</v>
      </c>
      <c r="P1025" s="38">
        <v>34513.0</v>
      </c>
      <c r="Q1025" s="38"/>
      <c r="R1025" s="38">
        <v>32.0</v>
      </c>
      <c r="S1025" s="38"/>
      <c r="T1025" s="38"/>
      <c r="U1025" s="38"/>
      <c r="V1025" s="38" t="s">
        <v>1274</v>
      </c>
      <c r="W1025" s="38"/>
      <c r="X1025" s="38"/>
      <c r="Y1025" s="38"/>
      <c r="Z1025" s="38"/>
    </row>
    <row r="1026" ht="15.75" customHeight="1">
      <c r="A1026" s="38">
        <v>2016.0</v>
      </c>
      <c r="B1026" s="38">
        <v>3985.0</v>
      </c>
      <c r="C1026" s="38">
        <v>49710.0</v>
      </c>
      <c r="D1026" s="38" t="s">
        <v>228</v>
      </c>
      <c r="E1026" s="38" t="s">
        <v>228</v>
      </c>
      <c r="F1026" s="38">
        <v>7.0</v>
      </c>
      <c r="G1026" s="38">
        <v>37.0</v>
      </c>
      <c r="H1026" s="38"/>
      <c r="I1026" s="40">
        <v>42554.416666666664</v>
      </c>
      <c r="J1026" s="38" t="s">
        <v>40</v>
      </c>
      <c r="K1026" s="38">
        <v>52.0</v>
      </c>
      <c r="L1026" s="38">
        <v>1500.0</v>
      </c>
      <c r="M1026" s="38" t="s">
        <v>23</v>
      </c>
      <c r="N1026" s="38" t="s">
        <v>35</v>
      </c>
      <c r="O1026" s="38" t="s">
        <v>814</v>
      </c>
      <c r="P1026" s="38">
        <v>34530.0</v>
      </c>
      <c r="Q1026" s="38"/>
      <c r="R1026" s="38">
        <v>26.0</v>
      </c>
      <c r="S1026" s="38"/>
      <c r="T1026" s="38"/>
      <c r="U1026" s="38" t="s">
        <v>716</v>
      </c>
      <c r="V1026" s="38" t="s">
        <v>1274</v>
      </c>
      <c r="W1026" s="38"/>
      <c r="X1026" s="38"/>
      <c r="Y1026" s="38"/>
      <c r="Z1026" s="38"/>
    </row>
    <row r="1027" ht="15.75" customHeight="1">
      <c r="A1027" s="38">
        <v>2016.0</v>
      </c>
      <c r="B1027" s="38">
        <v>3984.0</v>
      </c>
      <c r="C1027" s="38">
        <v>38753.0</v>
      </c>
      <c r="D1027" s="38" t="s">
        <v>228</v>
      </c>
      <c r="E1027" s="38" t="s">
        <v>228</v>
      </c>
      <c r="F1027" s="38">
        <v>7.0</v>
      </c>
      <c r="G1027" s="38"/>
      <c r="H1027" s="38" t="s">
        <v>1350</v>
      </c>
      <c r="I1027" s="40">
        <v>42554.416666666664</v>
      </c>
      <c r="J1027" s="38" t="s">
        <v>21</v>
      </c>
      <c r="K1027" s="38">
        <v>57.0</v>
      </c>
      <c r="L1027" s="38">
        <v>1700.0</v>
      </c>
      <c r="M1027" s="38" t="s">
        <v>23</v>
      </c>
      <c r="N1027" s="38" t="s">
        <v>35</v>
      </c>
      <c r="O1027" s="38" t="s">
        <v>814</v>
      </c>
      <c r="P1027" s="38">
        <v>34525.0</v>
      </c>
      <c r="Q1027" s="38"/>
      <c r="R1027" s="38">
        <v>28.0</v>
      </c>
      <c r="S1027" s="38"/>
      <c r="T1027" s="38"/>
      <c r="U1027" s="38"/>
      <c r="V1027" s="38" t="s">
        <v>1274</v>
      </c>
      <c r="W1027" s="38"/>
      <c r="X1027" s="38"/>
      <c r="Y1027" s="38"/>
      <c r="Z1027" s="38"/>
    </row>
    <row r="1028" ht="15.75" customHeight="1">
      <c r="A1028" s="38">
        <v>2016.0</v>
      </c>
      <c r="B1028" s="38">
        <v>3993.0</v>
      </c>
      <c r="C1028" s="38">
        <v>64937.0</v>
      </c>
      <c r="D1028" s="38" t="s">
        <v>228</v>
      </c>
      <c r="E1028" s="38" t="s">
        <v>228</v>
      </c>
      <c r="F1028" s="38">
        <v>7.0</v>
      </c>
      <c r="G1028" s="38">
        <v>42.0</v>
      </c>
      <c r="H1028" s="38"/>
      <c r="I1028" s="40">
        <v>42554.416666666664</v>
      </c>
      <c r="J1028" s="38" t="s">
        <v>40</v>
      </c>
      <c r="K1028" s="38">
        <v>57.0</v>
      </c>
      <c r="L1028" s="38">
        <v>1720.0</v>
      </c>
      <c r="M1028" s="38" t="s">
        <v>23</v>
      </c>
      <c r="N1028" s="38" t="s">
        <v>35</v>
      </c>
      <c r="O1028" s="38"/>
      <c r="P1028" s="38">
        <v>34542.0</v>
      </c>
      <c r="Q1028" s="38"/>
      <c r="R1028" s="38">
        <v>27.0</v>
      </c>
      <c r="S1028" s="38"/>
      <c r="T1028" s="38"/>
      <c r="U1028" s="38" t="s">
        <v>950</v>
      </c>
      <c r="V1028" s="38" t="s">
        <v>1274</v>
      </c>
      <c r="W1028" s="38"/>
      <c r="X1028" s="38"/>
      <c r="Y1028" s="38"/>
      <c r="Z1028" s="38"/>
    </row>
    <row r="1029" ht="15.75" customHeight="1">
      <c r="A1029" s="38">
        <v>2016.0</v>
      </c>
      <c r="B1029" s="38">
        <v>3982.0</v>
      </c>
      <c r="C1029" s="38">
        <v>135647.0</v>
      </c>
      <c r="D1029" s="38" t="s">
        <v>228</v>
      </c>
      <c r="E1029" s="38" t="s">
        <v>228</v>
      </c>
      <c r="F1029" s="38">
        <v>7.0</v>
      </c>
      <c r="G1029" s="38"/>
      <c r="H1029" s="38" t="s">
        <v>915</v>
      </c>
      <c r="I1029" s="40">
        <v>42554.4375</v>
      </c>
      <c r="J1029" s="38" t="s">
        <v>21</v>
      </c>
      <c r="K1029" s="38">
        <v>57.0</v>
      </c>
      <c r="L1029" s="38">
        <v>1900.0</v>
      </c>
      <c r="M1029" s="38" t="s">
        <v>23</v>
      </c>
      <c r="N1029" s="38" t="s">
        <v>35</v>
      </c>
      <c r="O1029" s="38" t="s">
        <v>814</v>
      </c>
      <c r="P1029" s="38">
        <v>34523.0</v>
      </c>
      <c r="Q1029" s="38"/>
      <c r="R1029" s="38">
        <v>30.0</v>
      </c>
      <c r="S1029" s="38"/>
      <c r="T1029" s="38"/>
      <c r="U1029" s="38"/>
      <c r="V1029" s="38" t="s">
        <v>1274</v>
      </c>
      <c r="W1029" s="38"/>
      <c r="X1029" s="38"/>
      <c r="Y1029" s="38"/>
      <c r="Z1029" s="38"/>
    </row>
    <row r="1030" ht="15.75" customHeight="1">
      <c r="A1030" s="38">
        <v>2016.0</v>
      </c>
      <c r="B1030" s="38">
        <v>3983.0</v>
      </c>
      <c r="C1030" s="38">
        <v>62404.0</v>
      </c>
      <c r="D1030" s="38" t="s">
        <v>228</v>
      </c>
      <c r="E1030" s="38" t="s">
        <v>228</v>
      </c>
      <c r="F1030" s="38">
        <v>7.0</v>
      </c>
      <c r="G1030" s="38"/>
      <c r="H1030" s="38" t="s">
        <v>904</v>
      </c>
      <c r="I1030" s="40">
        <v>42554.458333333336</v>
      </c>
      <c r="J1030" s="38" t="s">
        <v>21</v>
      </c>
      <c r="K1030" s="38">
        <v>58.0</v>
      </c>
      <c r="L1030" s="38">
        <v>2100.0</v>
      </c>
      <c r="M1030" s="38" t="s">
        <v>23</v>
      </c>
      <c r="N1030" s="38" t="s">
        <v>35</v>
      </c>
      <c r="O1030" s="38" t="s">
        <v>814</v>
      </c>
      <c r="P1030" s="38">
        <v>34524.0</v>
      </c>
      <c r="Q1030" s="38"/>
      <c r="R1030" s="38">
        <v>32.0</v>
      </c>
      <c r="S1030" s="38"/>
      <c r="T1030" s="38"/>
      <c r="U1030" s="38"/>
      <c r="V1030" s="38" t="s">
        <v>1274</v>
      </c>
      <c r="W1030" s="38"/>
      <c r="X1030" s="38"/>
      <c r="Y1030" s="38"/>
      <c r="Z1030" s="38"/>
    </row>
    <row r="1031" ht="15.75" customHeight="1">
      <c r="A1031" s="38">
        <v>2016.0</v>
      </c>
      <c r="B1031" s="38">
        <v>3992.0</v>
      </c>
      <c r="C1031" s="38">
        <v>14767.0</v>
      </c>
      <c r="D1031" s="38" t="s">
        <v>228</v>
      </c>
      <c r="E1031" s="38" t="s">
        <v>228</v>
      </c>
      <c r="F1031" s="38">
        <v>7.0</v>
      </c>
      <c r="G1031" s="38">
        <v>43.0</v>
      </c>
      <c r="H1031" s="38"/>
      <c r="I1031" s="40">
        <v>42554.5</v>
      </c>
      <c r="J1031" s="38" t="s">
        <v>40</v>
      </c>
      <c r="K1031" s="38">
        <v>77.0</v>
      </c>
      <c r="L1031" s="38">
        <v>4700.0</v>
      </c>
      <c r="M1031" s="38" t="s">
        <v>23</v>
      </c>
      <c r="N1031" s="38" t="s">
        <v>35</v>
      </c>
      <c r="O1031" s="38"/>
      <c r="P1031" s="38">
        <v>34541.0</v>
      </c>
      <c r="Q1031" s="38"/>
      <c r="R1031" s="38">
        <v>38.0</v>
      </c>
      <c r="S1031" s="38"/>
      <c r="T1031" s="38"/>
      <c r="U1031" s="38" t="s">
        <v>903</v>
      </c>
      <c r="V1031" s="38" t="s">
        <v>1274</v>
      </c>
      <c r="W1031" s="38"/>
      <c r="X1031" s="38"/>
      <c r="Y1031" s="38"/>
      <c r="Z1031" s="38"/>
    </row>
    <row r="1032" ht="15.75" customHeight="1">
      <c r="A1032" s="38">
        <v>2016.0</v>
      </c>
      <c r="B1032" s="38">
        <v>3986.0</v>
      </c>
      <c r="C1032" s="38">
        <v>143301.0</v>
      </c>
      <c r="D1032" s="38" t="s">
        <v>228</v>
      </c>
      <c r="E1032" s="38" t="s">
        <v>228</v>
      </c>
      <c r="F1032" s="38">
        <v>7.0</v>
      </c>
      <c r="G1032" s="38">
        <v>37.0</v>
      </c>
      <c r="H1032" s="38"/>
      <c r="I1032" s="40">
        <v>42554.53472222222</v>
      </c>
      <c r="J1032" s="38" t="s">
        <v>40</v>
      </c>
      <c r="K1032" s="38">
        <v>79.0</v>
      </c>
      <c r="L1032" s="38">
        <v>4800.0</v>
      </c>
      <c r="M1032" s="38" t="s">
        <v>23</v>
      </c>
      <c r="N1032" s="38" t="s">
        <v>35</v>
      </c>
      <c r="O1032" s="38" t="s">
        <v>814</v>
      </c>
      <c r="P1032" s="38">
        <v>34532.0</v>
      </c>
      <c r="Q1032" s="38"/>
      <c r="R1032" s="38">
        <v>42.0</v>
      </c>
      <c r="S1032" s="38"/>
      <c r="T1032" s="38"/>
      <c r="U1032" s="38" t="s">
        <v>716</v>
      </c>
      <c r="V1032" s="38" t="s">
        <v>1274</v>
      </c>
      <c r="W1032" s="38"/>
      <c r="X1032" s="38"/>
      <c r="Y1032" s="38"/>
      <c r="Z1032" s="38"/>
    </row>
    <row r="1033" ht="15.75" customHeight="1">
      <c r="A1033" s="38">
        <v>2016.0</v>
      </c>
      <c r="B1033" s="38">
        <v>3991.0</v>
      </c>
      <c r="C1033" s="38">
        <v>156600.0</v>
      </c>
      <c r="D1033" s="38" t="s">
        <v>228</v>
      </c>
      <c r="E1033" s="38" t="s">
        <v>228</v>
      </c>
      <c r="F1033" s="38">
        <v>7.0</v>
      </c>
      <c r="G1033" s="38"/>
      <c r="H1033" s="38" t="s">
        <v>911</v>
      </c>
      <c r="I1033" s="40">
        <v>42554.625</v>
      </c>
      <c r="J1033" s="38" t="s">
        <v>21</v>
      </c>
      <c r="K1033" s="38">
        <v>59.0</v>
      </c>
      <c r="L1033" s="38">
        <v>2250.0</v>
      </c>
      <c r="M1033" s="38" t="s">
        <v>23</v>
      </c>
      <c r="N1033" s="38" t="s">
        <v>35</v>
      </c>
      <c r="O1033" s="38"/>
      <c r="P1033" s="38">
        <v>34540.0</v>
      </c>
      <c r="Q1033" s="38"/>
      <c r="R1033" s="38">
        <v>30.0</v>
      </c>
      <c r="S1033" s="38"/>
      <c r="T1033" s="38"/>
      <c r="U1033" s="38"/>
      <c r="V1033" s="38" t="s">
        <v>1274</v>
      </c>
      <c r="W1033" s="38"/>
      <c r="X1033" s="38"/>
      <c r="Y1033" s="38"/>
      <c r="Z1033" s="38"/>
    </row>
    <row r="1034" ht="15.75" customHeight="1">
      <c r="A1034" s="38">
        <v>2016.0</v>
      </c>
      <c r="B1034" s="38">
        <v>3994.0</v>
      </c>
      <c r="C1034" s="38">
        <v>20497.0</v>
      </c>
      <c r="D1034" s="38" t="s">
        <v>228</v>
      </c>
      <c r="E1034" s="38" t="s">
        <v>228</v>
      </c>
      <c r="F1034" s="38">
        <v>7.0</v>
      </c>
      <c r="G1034" s="38"/>
      <c r="H1034" s="38" t="s">
        <v>944</v>
      </c>
      <c r="I1034" s="40">
        <v>42554.822916666664</v>
      </c>
      <c r="J1034" s="38" t="s">
        <v>21</v>
      </c>
      <c r="K1034" s="38">
        <v>52.0</v>
      </c>
      <c r="L1034" s="38">
        <v>1300.0</v>
      </c>
      <c r="M1034" s="38" t="s">
        <v>23</v>
      </c>
      <c r="N1034" s="38" t="s">
        <v>35</v>
      </c>
      <c r="O1034" s="38"/>
      <c r="P1034" s="38">
        <v>34547.0</v>
      </c>
      <c r="Q1034" s="38"/>
      <c r="R1034" s="38">
        <v>24.0</v>
      </c>
      <c r="S1034" s="38"/>
      <c r="T1034" s="38"/>
      <c r="U1034" s="38"/>
      <c r="V1034" s="38" t="s">
        <v>1274</v>
      </c>
      <c r="W1034" s="38"/>
      <c r="X1034" s="38"/>
      <c r="Y1034" s="38"/>
      <c r="Z1034" s="38"/>
    </row>
    <row r="1035" ht="15.75" customHeight="1">
      <c r="A1035" s="38">
        <v>2016.0</v>
      </c>
      <c r="B1035" s="38">
        <v>4601.0</v>
      </c>
      <c r="C1035" s="38">
        <v>40524.0</v>
      </c>
      <c r="D1035" s="38" t="s">
        <v>228</v>
      </c>
      <c r="E1035" s="38" t="s">
        <v>228</v>
      </c>
      <c r="F1035" s="38">
        <v>7.0</v>
      </c>
      <c r="G1035" s="38">
        <v>89.0</v>
      </c>
      <c r="H1035" s="38"/>
      <c r="I1035" s="40">
        <v>42556.416666666664</v>
      </c>
      <c r="J1035" s="38" t="s">
        <v>40</v>
      </c>
      <c r="K1035" s="38">
        <v>58.0</v>
      </c>
      <c r="L1035" s="38">
        <v>2300.0</v>
      </c>
      <c r="M1035" s="38" t="s">
        <v>23</v>
      </c>
      <c r="N1035" s="38" t="s">
        <v>35</v>
      </c>
      <c r="O1035" s="38"/>
      <c r="P1035" s="38">
        <v>34566.0</v>
      </c>
      <c r="Q1035" s="38"/>
      <c r="R1035" s="38">
        <v>31.0</v>
      </c>
      <c r="S1035" s="38"/>
      <c r="T1035" s="38"/>
      <c r="U1035" s="38" t="s">
        <v>914</v>
      </c>
      <c r="V1035" s="38" t="s">
        <v>1275</v>
      </c>
      <c r="W1035" s="38"/>
      <c r="X1035" s="38"/>
      <c r="Y1035" s="38"/>
      <c r="Z1035" s="38"/>
    </row>
    <row r="1036" ht="15.75" customHeight="1">
      <c r="A1036" s="38">
        <v>2016.0</v>
      </c>
      <c r="B1036" s="38">
        <v>3996.0</v>
      </c>
      <c r="C1036" s="38">
        <v>110670.0</v>
      </c>
      <c r="D1036" s="38" t="s">
        <v>228</v>
      </c>
      <c r="E1036" s="38" t="s">
        <v>228</v>
      </c>
      <c r="F1036" s="38">
        <v>7.0</v>
      </c>
      <c r="G1036" s="38">
        <v>84.0</v>
      </c>
      <c r="H1036" s="38"/>
      <c r="I1036" s="40">
        <v>42556.489583333336</v>
      </c>
      <c r="J1036" s="38" t="s">
        <v>40</v>
      </c>
      <c r="K1036" s="38">
        <v>56.0</v>
      </c>
      <c r="L1036" s="38">
        <v>1700.0</v>
      </c>
      <c r="M1036" s="38" t="s">
        <v>23</v>
      </c>
      <c r="N1036" s="38" t="s">
        <v>35</v>
      </c>
      <c r="O1036" s="38" t="s">
        <v>814</v>
      </c>
      <c r="P1036" s="38">
        <v>34549.0</v>
      </c>
      <c r="Q1036" s="38"/>
      <c r="R1036" s="38">
        <v>27.0</v>
      </c>
      <c r="S1036" s="38"/>
      <c r="T1036" s="38"/>
      <c r="U1036" s="38" t="s">
        <v>904</v>
      </c>
      <c r="V1036" s="38" t="s">
        <v>1275</v>
      </c>
      <c r="W1036" s="38"/>
      <c r="X1036" s="38"/>
      <c r="Y1036" s="38"/>
      <c r="Z1036" s="38"/>
    </row>
    <row r="1037" ht="15.75" customHeight="1">
      <c r="A1037" s="38">
        <v>2016.0</v>
      </c>
      <c r="B1037" s="38">
        <v>3997.0</v>
      </c>
      <c r="C1037" s="38">
        <v>53738.0</v>
      </c>
      <c r="D1037" s="38" t="s">
        <v>228</v>
      </c>
      <c r="E1037" s="38" t="s">
        <v>228</v>
      </c>
      <c r="F1037" s="38">
        <v>7.0</v>
      </c>
      <c r="G1037" s="38">
        <v>36.0</v>
      </c>
      <c r="H1037" s="38"/>
      <c r="I1037" s="40">
        <v>42556.489583333336</v>
      </c>
      <c r="J1037" s="38" t="s">
        <v>40</v>
      </c>
      <c r="K1037" s="38">
        <v>60.0</v>
      </c>
      <c r="L1037" s="38">
        <v>1930.0</v>
      </c>
      <c r="M1037" s="38" t="s">
        <v>23</v>
      </c>
      <c r="N1037" s="38" t="s">
        <v>35</v>
      </c>
      <c r="O1037" s="38" t="s">
        <v>814</v>
      </c>
      <c r="P1037" s="38">
        <v>34551.0</v>
      </c>
      <c r="Q1037" s="38"/>
      <c r="R1037" s="38">
        <v>29.0</v>
      </c>
      <c r="S1037" s="38"/>
      <c r="T1037" s="38"/>
      <c r="U1037" s="38" t="s">
        <v>692</v>
      </c>
      <c r="V1037" s="38" t="s">
        <v>1275</v>
      </c>
      <c r="W1037" s="38"/>
      <c r="X1037" s="38"/>
      <c r="Y1037" s="38"/>
      <c r="Z1037" s="38"/>
    </row>
    <row r="1038" ht="15.75" customHeight="1">
      <c r="A1038" s="38">
        <v>2016.0</v>
      </c>
      <c r="B1038" s="38">
        <v>3995.0</v>
      </c>
      <c r="C1038" s="38">
        <v>9194.0</v>
      </c>
      <c r="D1038" s="38" t="s">
        <v>228</v>
      </c>
      <c r="E1038" s="38" t="s">
        <v>228</v>
      </c>
      <c r="F1038" s="38">
        <v>7.0</v>
      </c>
      <c r="G1038" s="38">
        <v>84.0</v>
      </c>
      <c r="H1038" s="38"/>
      <c r="I1038" s="40">
        <v>42556.493055555555</v>
      </c>
      <c r="J1038" s="38" t="s">
        <v>40</v>
      </c>
      <c r="K1038" s="38">
        <v>57.0</v>
      </c>
      <c r="L1038" s="38">
        <v>1780.0</v>
      </c>
      <c r="M1038" s="38" t="s">
        <v>23</v>
      </c>
      <c r="N1038" s="38" t="s">
        <v>35</v>
      </c>
      <c r="O1038" s="38" t="s">
        <v>814</v>
      </c>
      <c r="P1038" s="38">
        <v>34550.0</v>
      </c>
      <c r="Q1038" s="38"/>
      <c r="R1038" s="38">
        <v>28.0</v>
      </c>
      <c r="S1038" s="38"/>
      <c r="T1038" s="38"/>
      <c r="U1038" s="38" t="s">
        <v>904</v>
      </c>
      <c r="V1038" s="38" t="s">
        <v>1275</v>
      </c>
      <c r="W1038" s="38"/>
      <c r="X1038" s="38"/>
      <c r="Y1038" s="38"/>
      <c r="Z1038" s="38"/>
    </row>
    <row r="1039" ht="15.75" customHeight="1">
      <c r="A1039" s="38">
        <v>2016.0</v>
      </c>
      <c r="B1039" s="38">
        <v>4602.0</v>
      </c>
      <c r="C1039" s="38">
        <v>108514.0</v>
      </c>
      <c r="D1039" s="38" t="s">
        <v>228</v>
      </c>
      <c r="E1039" s="38" t="s">
        <v>228</v>
      </c>
      <c r="F1039" s="38">
        <v>7.0</v>
      </c>
      <c r="G1039" s="38">
        <v>93.0</v>
      </c>
      <c r="H1039" s="38"/>
      <c r="I1039" s="40">
        <v>42556.625</v>
      </c>
      <c r="J1039" s="38" t="s">
        <v>40</v>
      </c>
      <c r="K1039" s="38">
        <v>84.0</v>
      </c>
      <c r="L1039" s="38">
        <v>6500.0</v>
      </c>
      <c r="M1039" s="38" t="s">
        <v>23</v>
      </c>
      <c r="N1039" s="38" t="s">
        <v>35</v>
      </c>
      <c r="O1039" s="38"/>
      <c r="P1039" s="38">
        <v>34567.0</v>
      </c>
      <c r="Q1039" s="38"/>
      <c r="R1039" s="38">
        <v>43.0</v>
      </c>
      <c r="S1039" s="38"/>
      <c r="T1039" s="38"/>
      <c r="U1039" s="38" t="s">
        <v>915</v>
      </c>
      <c r="V1039" s="38" t="s">
        <v>1275</v>
      </c>
      <c r="W1039" s="38"/>
      <c r="X1039" s="38"/>
      <c r="Y1039" s="38"/>
      <c r="Z1039" s="38"/>
    </row>
    <row r="1040" ht="15.75" customHeight="1">
      <c r="A1040" s="38">
        <v>2016.0</v>
      </c>
      <c r="B1040" s="38">
        <v>4600.0</v>
      </c>
      <c r="C1040" s="38">
        <v>176977.0</v>
      </c>
      <c r="D1040" s="38" t="s">
        <v>228</v>
      </c>
      <c r="E1040" s="38" t="s">
        <v>228</v>
      </c>
      <c r="F1040" s="38">
        <v>7.0</v>
      </c>
      <c r="G1040" s="38">
        <v>38.0</v>
      </c>
      <c r="H1040" s="38"/>
      <c r="I1040" s="40">
        <v>42556.708333333336</v>
      </c>
      <c r="J1040" s="38" t="s">
        <v>40</v>
      </c>
      <c r="K1040" s="38">
        <v>80.0</v>
      </c>
      <c r="L1040" s="38">
        <v>5250.0</v>
      </c>
      <c r="M1040" s="38" t="s">
        <v>23</v>
      </c>
      <c r="N1040" s="38" t="s">
        <v>35</v>
      </c>
      <c r="O1040" s="38"/>
      <c r="P1040" s="38">
        <v>34563.0</v>
      </c>
      <c r="Q1040" s="38"/>
      <c r="R1040" s="38">
        <v>39.0</v>
      </c>
      <c r="S1040" s="38"/>
      <c r="T1040" s="38"/>
      <c r="U1040" s="38" t="s">
        <v>229</v>
      </c>
      <c r="V1040" s="38" t="s">
        <v>1275</v>
      </c>
      <c r="W1040" s="38"/>
      <c r="X1040" s="38"/>
      <c r="Y1040" s="38"/>
      <c r="Z1040" s="38"/>
    </row>
    <row r="1041" ht="15.75" customHeight="1">
      <c r="A1041" s="38">
        <v>2016.0</v>
      </c>
      <c r="B1041" s="38">
        <v>3999.0</v>
      </c>
      <c r="C1041" s="38">
        <v>38753.0</v>
      </c>
      <c r="D1041" s="38" t="s">
        <v>228</v>
      </c>
      <c r="E1041" s="38" t="s">
        <v>228</v>
      </c>
      <c r="F1041" s="38">
        <v>7.0</v>
      </c>
      <c r="G1041" s="38">
        <v>36.0</v>
      </c>
      <c r="H1041" s="38"/>
      <c r="I1041" s="40">
        <v>42556.729166666664</v>
      </c>
      <c r="J1041" s="38" t="s">
        <v>40</v>
      </c>
      <c r="K1041" s="38">
        <v>59.0</v>
      </c>
      <c r="L1041" s="38">
        <v>2200.0</v>
      </c>
      <c r="M1041" s="38" t="s">
        <v>23</v>
      </c>
      <c r="N1041" s="38" t="s">
        <v>35</v>
      </c>
      <c r="O1041" s="38"/>
      <c r="P1041" s="38">
        <v>34559.0</v>
      </c>
      <c r="Q1041" s="38"/>
      <c r="R1041" s="38">
        <v>30.0</v>
      </c>
      <c r="S1041" s="38"/>
      <c r="T1041" s="38"/>
      <c r="U1041" s="38" t="s">
        <v>692</v>
      </c>
      <c r="V1041" s="38" t="s">
        <v>1275</v>
      </c>
      <c r="W1041" s="38"/>
      <c r="X1041" s="38"/>
      <c r="Y1041" s="38"/>
      <c r="Z1041" s="38"/>
    </row>
    <row r="1042" ht="15.75" customHeight="1">
      <c r="A1042" s="38">
        <v>2016.0</v>
      </c>
      <c r="B1042" s="38">
        <v>3998.0</v>
      </c>
      <c r="C1042" s="38">
        <v>92387.0</v>
      </c>
      <c r="D1042" s="38" t="s">
        <v>228</v>
      </c>
      <c r="E1042" s="38" t="s">
        <v>228</v>
      </c>
      <c r="F1042" s="38">
        <v>7.0</v>
      </c>
      <c r="G1042" s="38">
        <v>92.0</v>
      </c>
      <c r="H1042" s="38"/>
      <c r="I1042" s="40">
        <v>42556.729166666664</v>
      </c>
      <c r="J1042" s="38" t="s">
        <v>40</v>
      </c>
      <c r="K1042" s="38">
        <v>75.0</v>
      </c>
      <c r="L1042" s="38">
        <v>4600.0</v>
      </c>
      <c r="M1042" s="38" t="s">
        <v>23</v>
      </c>
      <c r="N1042" s="38" t="s">
        <v>35</v>
      </c>
      <c r="O1042" s="38"/>
      <c r="P1042" s="38">
        <v>34558.0</v>
      </c>
      <c r="Q1042" s="38"/>
      <c r="R1042" s="38">
        <v>38.0</v>
      </c>
      <c r="S1042" s="38"/>
      <c r="T1042" s="38"/>
      <c r="U1042" s="38" t="s">
        <v>33</v>
      </c>
      <c r="V1042" s="38" t="s">
        <v>1275</v>
      </c>
      <c r="W1042" s="38"/>
      <c r="X1042" s="38"/>
      <c r="Y1042" s="38"/>
      <c r="Z1042" s="38"/>
    </row>
    <row r="1043" ht="15.75" customHeight="1">
      <c r="A1043" s="38">
        <v>2016.0</v>
      </c>
      <c r="B1043" s="38">
        <v>4603.0</v>
      </c>
      <c r="C1043" s="38">
        <v>49055.0</v>
      </c>
      <c r="D1043" s="38" t="s">
        <v>228</v>
      </c>
      <c r="E1043" s="38" t="s">
        <v>228</v>
      </c>
      <c r="F1043" s="38">
        <v>7.0</v>
      </c>
      <c r="G1043" s="38">
        <v>84.0</v>
      </c>
      <c r="H1043" s="38"/>
      <c r="I1043" s="40">
        <v>42556.875</v>
      </c>
      <c r="J1043" s="38" t="s">
        <v>40</v>
      </c>
      <c r="K1043" s="38">
        <v>58.0</v>
      </c>
      <c r="L1043" s="38">
        <v>2000.0</v>
      </c>
      <c r="M1043" s="38" t="s">
        <v>23</v>
      </c>
      <c r="N1043" s="38" t="s">
        <v>35</v>
      </c>
      <c r="O1043" s="38"/>
      <c r="P1043" s="38">
        <v>34572.0</v>
      </c>
      <c r="Q1043" s="38"/>
      <c r="R1043" s="38">
        <v>30.0</v>
      </c>
      <c r="S1043" s="38"/>
      <c r="T1043" s="38"/>
      <c r="U1043" s="38" t="s">
        <v>904</v>
      </c>
      <c r="V1043" s="38" t="s">
        <v>1275</v>
      </c>
      <c r="W1043" s="38"/>
      <c r="X1043" s="38"/>
      <c r="Y1043" s="38"/>
      <c r="Z1043" s="38"/>
    </row>
    <row r="1044" ht="15.75" customHeight="1">
      <c r="A1044" s="38">
        <v>2016.0</v>
      </c>
      <c r="B1044" s="38">
        <v>4604.0</v>
      </c>
      <c r="C1044" s="38">
        <v>35281.0</v>
      </c>
      <c r="D1044" s="38" t="s">
        <v>228</v>
      </c>
      <c r="E1044" s="38" t="s">
        <v>228</v>
      </c>
      <c r="F1044" s="38">
        <v>7.0</v>
      </c>
      <c r="G1044" s="38">
        <v>40.0</v>
      </c>
      <c r="H1044" s="38"/>
      <c r="I1044" s="40">
        <v>42557.5</v>
      </c>
      <c r="J1044" s="38" t="s">
        <v>40</v>
      </c>
      <c r="K1044" s="38">
        <v>57.0</v>
      </c>
      <c r="L1044" s="38">
        <v>1900.0</v>
      </c>
      <c r="M1044" s="38" t="s">
        <v>23</v>
      </c>
      <c r="N1044" s="38" t="s">
        <v>35</v>
      </c>
      <c r="O1044" s="38" t="s">
        <v>814</v>
      </c>
      <c r="P1044" s="38">
        <v>34576.0</v>
      </c>
      <c r="Q1044" s="38"/>
      <c r="R1044" s="38">
        <v>27.0</v>
      </c>
      <c r="S1044" s="38"/>
      <c r="T1044" s="38"/>
      <c r="U1044" s="38" t="s">
        <v>739</v>
      </c>
      <c r="V1044" s="38" t="s">
        <v>1277</v>
      </c>
      <c r="W1044" s="38"/>
      <c r="X1044" s="38"/>
      <c r="Y1044" s="38"/>
      <c r="Z1044" s="38"/>
    </row>
    <row r="1045" ht="15.75" customHeight="1">
      <c r="A1045" s="38">
        <v>2016.0</v>
      </c>
      <c r="B1045" s="38">
        <v>4611.0</v>
      </c>
      <c r="C1045" s="38">
        <v>156043.0</v>
      </c>
      <c r="D1045" s="38" t="s">
        <v>228</v>
      </c>
      <c r="E1045" s="38" t="s">
        <v>228</v>
      </c>
      <c r="F1045" s="38">
        <v>7.0</v>
      </c>
      <c r="G1045" s="38">
        <v>43.0</v>
      </c>
      <c r="H1045" s="38"/>
      <c r="I1045" s="40">
        <v>42557.520833333336</v>
      </c>
      <c r="J1045" s="38" t="s">
        <v>40</v>
      </c>
      <c r="K1045" s="38">
        <v>75.0</v>
      </c>
      <c r="L1045" s="38">
        <v>4500.0</v>
      </c>
      <c r="M1045" s="38" t="s">
        <v>23</v>
      </c>
      <c r="N1045" s="38" t="s">
        <v>35</v>
      </c>
      <c r="O1045" s="38" t="s">
        <v>814</v>
      </c>
      <c r="P1045" s="38">
        <v>34587.0</v>
      </c>
      <c r="Q1045" s="38"/>
      <c r="R1045" s="38">
        <v>39.0</v>
      </c>
      <c r="S1045" s="38"/>
      <c r="T1045" s="38"/>
      <c r="U1045" s="38" t="s">
        <v>903</v>
      </c>
      <c r="V1045" s="38" t="s">
        <v>1277</v>
      </c>
      <c r="W1045" s="38"/>
      <c r="X1045" s="38"/>
      <c r="Y1045" s="38"/>
      <c r="Z1045" s="38"/>
    </row>
    <row r="1046" ht="15.75" customHeight="1">
      <c r="A1046" s="38">
        <v>2016.0</v>
      </c>
      <c r="B1046" s="38">
        <v>4606.0</v>
      </c>
      <c r="C1046" s="38">
        <v>140399.0</v>
      </c>
      <c r="D1046" s="38" t="s">
        <v>228</v>
      </c>
      <c r="E1046" s="38" t="s">
        <v>228</v>
      </c>
      <c r="F1046" s="38">
        <v>7.0</v>
      </c>
      <c r="G1046" s="38">
        <v>39.0</v>
      </c>
      <c r="H1046" s="38"/>
      <c r="I1046" s="40">
        <v>42557.541666666664</v>
      </c>
      <c r="J1046" s="38" t="s">
        <v>40</v>
      </c>
      <c r="K1046" s="38">
        <v>58.0</v>
      </c>
      <c r="L1046" s="38">
        <v>1880.0</v>
      </c>
      <c r="M1046" s="38" t="s">
        <v>23</v>
      </c>
      <c r="N1046" s="38" t="s">
        <v>35</v>
      </c>
      <c r="O1046" s="38" t="s">
        <v>814</v>
      </c>
      <c r="P1046" s="38">
        <v>34578.0</v>
      </c>
      <c r="Q1046" s="38"/>
      <c r="R1046" s="38">
        <v>27.0</v>
      </c>
      <c r="S1046" s="38"/>
      <c r="T1046" s="38"/>
      <c r="U1046" s="38" t="s">
        <v>414</v>
      </c>
      <c r="V1046" s="38" t="s">
        <v>1277</v>
      </c>
      <c r="W1046" s="38"/>
      <c r="X1046" s="38"/>
      <c r="Y1046" s="38"/>
      <c r="Z1046" s="38"/>
    </row>
    <row r="1047" ht="15.75" customHeight="1">
      <c r="A1047" s="38">
        <v>2016.0</v>
      </c>
      <c r="B1047" s="38">
        <v>4609.0</v>
      </c>
      <c r="C1047" s="38">
        <v>15731.0</v>
      </c>
      <c r="D1047" s="38" t="s">
        <v>228</v>
      </c>
      <c r="E1047" s="38" t="s">
        <v>228</v>
      </c>
      <c r="F1047" s="38">
        <v>7.0</v>
      </c>
      <c r="G1047" s="38">
        <v>93.0</v>
      </c>
      <c r="H1047" s="38"/>
      <c r="I1047" s="40">
        <v>42557.583333333336</v>
      </c>
      <c r="J1047" s="38" t="s">
        <v>40</v>
      </c>
      <c r="K1047" s="38">
        <v>73.0</v>
      </c>
      <c r="L1047" s="38">
        <v>4600.0</v>
      </c>
      <c r="M1047" s="38" t="s">
        <v>23</v>
      </c>
      <c r="N1047" s="38" t="s">
        <v>35</v>
      </c>
      <c r="O1047" s="38" t="s">
        <v>814</v>
      </c>
      <c r="P1047" s="38">
        <v>34582.0</v>
      </c>
      <c r="Q1047" s="38"/>
      <c r="R1047" s="38">
        <v>38.0</v>
      </c>
      <c r="S1047" s="38"/>
      <c r="T1047" s="38"/>
      <c r="U1047" s="38" t="s">
        <v>915</v>
      </c>
      <c r="V1047" s="38" t="s">
        <v>1277</v>
      </c>
      <c r="W1047" s="38"/>
      <c r="X1047" s="38"/>
      <c r="Y1047" s="38"/>
      <c r="Z1047" s="38"/>
    </row>
    <row r="1048" ht="15.75" customHeight="1">
      <c r="A1048" s="38">
        <v>2016.0</v>
      </c>
      <c r="B1048" s="38">
        <v>4607.0</v>
      </c>
      <c r="C1048" s="38">
        <v>125718.0</v>
      </c>
      <c r="D1048" s="38" t="s">
        <v>228</v>
      </c>
      <c r="E1048" s="38" t="s">
        <v>228</v>
      </c>
      <c r="F1048" s="38">
        <v>7.0</v>
      </c>
      <c r="G1048" s="38">
        <v>39.0</v>
      </c>
      <c r="H1048" s="38"/>
      <c r="I1048" s="40">
        <v>42557.625</v>
      </c>
      <c r="J1048" s="38" t="s">
        <v>40</v>
      </c>
      <c r="K1048" s="38">
        <v>58.0</v>
      </c>
      <c r="L1048" s="38">
        <v>2221.0</v>
      </c>
      <c r="M1048" s="38" t="s">
        <v>23</v>
      </c>
      <c r="N1048" s="38" t="s">
        <v>35</v>
      </c>
      <c r="O1048" s="38" t="s">
        <v>814</v>
      </c>
      <c r="P1048" s="38">
        <v>34579.0</v>
      </c>
      <c r="Q1048" s="38"/>
      <c r="R1048" s="38">
        <v>29.0</v>
      </c>
      <c r="S1048" s="38"/>
      <c r="T1048" s="38"/>
      <c r="U1048" s="38" t="s">
        <v>414</v>
      </c>
      <c r="V1048" s="38" t="s">
        <v>1277</v>
      </c>
      <c r="W1048" s="38"/>
      <c r="X1048" s="38"/>
      <c r="Y1048" s="38"/>
      <c r="Z1048" s="38"/>
    </row>
    <row r="1049" ht="15.75" customHeight="1">
      <c r="A1049" s="38">
        <v>2016.0</v>
      </c>
      <c r="B1049" s="38">
        <v>4605.0</v>
      </c>
      <c r="C1049" s="38">
        <v>104565.0</v>
      </c>
      <c r="D1049" s="38" t="s">
        <v>228</v>
      </c>
      <c r="E1049" s="38" t="s">
        <v>228</v>
      </c>
      <c r="F1049" s="38">
        <v>7.0</v>
      </c>
      <c r="G1049" s="38">
        <v>87.0</v>
      </c>
      <c r="H1049" s="38"/>
      <c r="I1049" s="40">
        <v>42557.666666666664</v>
      </c>
      <c r="J1049" s="38" t="s">
        <v>40</v>
      </c>
      <c r="K1049" s="38">
        <v>57.0</v>
      </c>
      <c r="L1049" s="38">
        <v>1700.0</v>
      </c>
      <c r="M1049" s="38" t="s">
        <v>23</v>
      </c>
      <c r="N1049" s="38" t="s">
        <v>35</v>
      </c>
      <c r="O1049" s="38" t="s">
        <v>814</v>
      </c>
      <c r="P1049" s="38">
        <v>34577.0</v>
      </c>
      <c r="Q1049" s="38"/>
      <c r="R1049" s="38">
        <v>25.0</v>
      </c>
      <c r="S1049" s="38"/>
      <c r="T1049" s="38"/>
      <c r="U1049" s="38" t="s">
        <v>913</v>
      </c>
      <c r="V1049" s="38" t="s">
        <v>1277</v>
      </c>
      <c r="W1049" s="38"/>
      <c r="X1049" s="38"/>
      <c r="Y1049" s="38"/>
      <c r="Z1049" s="38"/>
    </row>
    <row r="1050" ht="15.75" customHeight="1">
      <c r="A1050" s="38">
        <v>2016.0</v>
      </c>
      <c r="B1050" s="38">
        <v>4608.0</v>
      </c>
      <c r="C1050" s="38">
        <v>208831.0</v>
      </c>
      <c r="D1050" s="38" t="s">
        <v>228</v>
      </c>
      <c r="E1050" s="38" t="s">
        <v>228</v>
      </c>
      <c r="F1050" s="38">
        <v>7.0</v>
      </c>
      <c r="G1050" s="38">
        <v>39.0</v>
      </c>
      <c r="H1050" s="38"/>
      <c r="I1050" s="40">
        <v>42557.666666666664</v>
      </c>
      <c r="J1050" s="38" t="s">
        <v>40</v>
      </c>
      <c r="K1050" s="38">
        <v>58.0</v>
      </c>
      <c r="L1050" s="38">
        <v>2300.0</v>
      </c>
      <c r="M1050" s="38" t="s">
        <v>23</v>
      </c>
      <c r="N1050" s="38" t="s">
        <v>35</v>
      </c>
      <c r="O1050" s="38" t="s">
        <v>814</v>
      </c>
      <c r="P1050" s="38">
        <v>34580.0</v>
      </c>
      <c r="Q1050" s="38" t="s">
        <v>816</v>
      </c>
      <c r="R1050" s="38">
        <v>29.0</v>
      </c>
      <c r="S1050" s="38"/>
      <c r="T1050" s="38"/>
      <c r="U1050" s="38" t="s">
        <v>414</v>
      </c>
      <c r="V1050" s="38" t="s">
        <v>1277</v>
      </c>
      <c r="W1050" s="38"/>
      <c r="X1050" s="38"/>
      <c r="Y1050" s="38"/>
      <c r="Z1050" s="38"/>
    </row>
    <row r="1051" ht="15.75" customHeight="1">
      <c r="A1051" s="38">
        <v>2016.0</v>
      </c>
      <c r="B1051" s="38">
        <v>4610.0</v>
      </c>
      <c r="C1051" s="38">
        <v>134045.0</v>
      </c>
      <c r="D1051" s="38" t="s">
        <v>228</v>
      </c>
      <c r="E1051" s="38" t="s">
        <v>228</v>
      </c>
      <c r="F1051" s="38">
        <v>7.0</v>
      </c>
      <c r="G1051" s="38">
        <v>38.0</v>
      </c>
      <c r="H1051" s="38"/>
      <c r="I1051" s="40">
        <v>42557.75</v>
      </c>
      <c r="J1051" s="38" t="s">
        <v>40</v>
      </c>
      <c r="K1051" s="38">
        <v>51.0</v>
      </c>
      <c r="L1051" s="38">
        <v>1880.0</v>
      </c>
      <c r="M1051" s="38" t="s">
        <v>23</v>
      </c>
      <c r="N1051" s="38" t="s">
        <v>35</v>
      </c>
      <c r="O1051" s="38" t="s">
        <v>814</v>
      </c>
      <c r="P1051" s="38">
        <v>34586.0</v>
      </c>
      <c r="Q1051" s="38"/>
      <c r="R1051" s="38">
        <v>28.0</v>
      </c>
      <c r="S1051" s="38"/>
      <c r="T1051" s="38"/>
      <c r="U1051" s="38" t="s">
        <v>229</v>
      </c>
      <c r="V1051" s="38" t="s">
        <v>1277</v>
      </c>
      <c r="W1051" s="38"/>
      <c r="X1051" s="38"/>
      <c r="Y1051" s="38"/>
      <c r="Z1051" s="38"/>
    </row>
    <row r="1052" ht="15.75" customHeight="1">
      <c r="A1052" s="38">
        <v>2016.0</v>
      </c>
      <c r="B1052" s="38">
        <v>4612.0</v>
      </c>
      <c r="C1052" s="38">
        <v>144234.0</v>
      </c>
      <c r="D1052" s="38" t="s">
        <v>228</v>
      </c>
      <c r="E1052" s="38" t="s">
        <v>228</v>
      </c>
      <c r="F1052" s="38">
        <v>7.0</v>
      </c>
      <c r="G1052" s="38">
        <v>43.0</v>
      </c>
      <c r="H1052" s="38"/>
      <c r="I1052" s="40">
        <v>42557.833333333336</v>
      </c>
      <c r="J1052" s="38" t="s">
        <v>40</v>
      </c>
      <c r="K1052" s="38">
        <v>73.0</v>
      </c>
      <c r="L1052" s="38">
        <v>4200.0</v>
      </c>
      <c r="M1052" s="38" t="s">
        <v>23</v>
      </c>
      <c r="N1052" s="38" t="s">
        <v>35</v>
      </c>
      <c r="O1052" s="38" t="s">
        <v>814</v>
      </c>
      <c r="P1052" s="38">
        <v>34588.0</v>
      </c>
      <c r="Q1052" s="38"/>
      <c r="R1052" s="38">
        <v>38.0</v>
      </c>
      <c r="S1052" s="38"/>
      <c r="T1052" s="38"/>
      <c r="U1052" s="38" t="s">
        <v>903</v>
      </c>
      <c r="V1052" s="38" t="s">
        <v>1277</v>
      </c>
      <c r="W1052" s="38"/>
      <c r="X1052" s="38"/>
      <c r="Y1052" s="38"/>
      <c r="Z1052" s="38"/>
    </row>
    <row r="1053" ht="15.75" customHeight="1">
      <c r="A1053" s="38">
        <v>2016.0</v>
      </c>
      <c r="B1053" s="38">
        <v>4614.0</v>
      </c>
      <c r="C1053" s="38">
        <v>53435.0</v>
      </c>
      <c r="D1053" s="38" t="s">
        <v>228</v>
      </c>
      <c r="E1053" s="38" t="s">
        <v>228</v>
      </c>
      <c r="F1053" s="38">
        <v>7.0</v>
      </c>
      <c r="G1053" s="38"/>
      <c r="H1053" s="38" t="s">
        <v>904</v>
      </c>
      <c r="I1053" s="40">
        <v>42559.364583333336</v>
      </c>
      <c r="J1053" s="38" t="s">
        <v>21</v>
      </c>
      <c r="K1053" s="38">
        <v>54.0</v>
      </c>
      <c r="L1053" s="38">
        <v>1540.0</v>
      </c>
      <c r="M1053" s="38" t="s">
        <v>23</v>
      </c>
      <c r="N1053" s="38" t="s">
        <v>35</v>
      </c>
      <c r="O1053" s="38" t="s">
        <v>814</v>
      </c>
      <c r="P1053" s="38">
        <v>34590.0</v>
      </c>
      <c r="Q1053" s="38"/>
      <c r="R1053" s="38">
        <v>26.0</v>
      </c>
      <c r="S1053" s="38"/>
      <c r="T1053" s="38"/>
      <c r="U1053" s="38"/>
      <c r="V1053" s="38" t="s">
        <v>1278</v>
      </c>
      <c r="W1053" s="38"/>
      <c r="X1053" s="38"/>
      <c r="Y1053" s="38"/>
      <c r="Z1053" s="38"/>
    </row>
    <row r="1054" ht="15.75" customHeight="1">
      <c r="A1054" s="38">
        <v>2016.0</v>
      </c>
      <c r="B1054" s="38">
        <v>4613.0</v>
      </c>
      <c r="C1054" s="38">
        <v>14140.0</v>
      </c>
      <c r="D1054" s="38" t="s">
        <v>228</v>
      </c>
      <c r="E1054" s="38" t="s">
        <v>228</v>
      </c>
      <c r="F1054" s="38">
        <v>7.0</v>
      </c>
      <c r="G1054" s="38"/>
      <c r="H1054" s="38" t="s">
        <v>904</v>
      </c>
      <c r="I1054" s="40">
        <v>42559.381944444445</v>
      </c>
      <c r="J1054" s="38" t="s">
        <v>21</v>
      </c>
      <c r="K1054" s="38">
        <v>55.0</v>
      </c>
      <c r="L1054" s="38">
        <v>1970.0</v>
      </c>
      <c r="M1054" s="38" t="s">
        <v>23</v>
      </c>
      <c r="N1054" s="38" t="s">
        <v>35</v>
      </c>
      <c r="O1054" s="38" t="s">
        <v>814</v>
      </c>
      <c r="P1054" s="38">
        <v>34589.0</v>
      </c>
      <c r="Q1054" s="38"/>
      <c r="R1054" s="38">
        <v>29.0</v>
      </c>
      <c r="S1054" s="38"/>
      <c r="T1054" s="38"/>
      <c r="U1054" s="38"/>
      <c r="V1054" s="38" t="s">
        <v>1278</v>
      </c>
      <c r="W1054" s="38"/>
      <c r="X1054" s="38"/>
      <c r="Y1054" s="38"/>
      <c r="Z1054" s="38"/>
    </row>
    <row r="1055" ht="15.75" customHeight="1">
      <c r="A1055" s="38">
        <v>2016.0</v>
      </c>
      <c r="B1055" s="38">
        <v>4620.0</v>
      </c>
      <c r="C1055" s="38">
        <v>122725.0</v>
      </c>
      <c r="D1055" s="38" t="s">
        <v>228</v>
      </c>
      <c r="E1055" s="38" t="s">
        <v>228</v>
      </c>
      <c r="F1055" s="38">
        <v>7.0</v>
      </c>
      <c r="G1055" s="38"/>
      <c r="H1055" s="38" t="s">
        <v>1090</v>
      </c>
      <c r="I1055" s="40">
        <v>42559.447916666664</v>
      </c>
      <c r="J1055" s="38" t="s">
        <v>21</v>
      </c>
      <c r="K1055" s="38">
        <v>55.0</v>
      </c>
      <c r="L1055" s="38">
        <v>1770.0</v>
      </c>
      <c r="M1055" s="38" t="s">
        <v>23</v>
      </c>
      <c r="N1055" s="38" t="s">
        <v>35</v>
      </c>
      <c r="O1055" s="38" t="s">
        <v>814</v>
      </c>
      <c r="P1055" s="38">
        <v>34600.0</v>
      </c>
      <c r="Q1055" s="38"/>
      <c r="R1055" s="38">
        <v>27.0</v>
      </c>
      <c r="S1055" s="38"/>
      <c r="T1055" s="38"/>
      <c r="U1055" s="38"/>
      <c r="V1055" s="38" t="s">
        <v>1278</v>
      </c>
      <c r="W1055" s="38"/>
      <c r="X1055" s="38"/>
      <c r="Y1055" s="38"/>
      <c r="Z1055" s="38"/>
    </row>
    <row r="1056" ht="15.75" customHeight="1">
      <c r="A1056" s="38">
        <v>2016.0</v>
      </c>
      <c r="B1056" s="38">
        <v>4617.0</v>
      </c>
      <c r="C1056" s="38">
        <v>111586.0</v>
      </c>
      <c r="D1056" s="38" t="s">
        <v>228</v>
      </c>
      <c r="E1056" s="38" t="s">
        <v>228</v>
      </c>
      <c r="F1056" s="38">
        <v>7.0</v>
      </c>
      <c r="G1056" s="38">
        <v>36.0</v>
      </c>
      <c r="H1056" s="38"/>
      <c r="I1056" s="40">
        <v>42559.458333333336</v>
      </c>
      <c r="J1056" s="38" t="s">
        <v>40</v>
      </c>
      <c r="K1056" s="38">
        <v>57.0</v>
      </c>
      <c r="L1056" s="38">
        <v>2090.0</v>
      </c>
      <c r="M1056" s="38" t="s">
        <v>23</v>
      </c>
      <c r="N1056" s="38" t="s">
        <v>35</v>
      </c>
      <c r="O1056" s="38" t="s">
        <v>814</v>
      </c>
      <c r="P1056" s="38">
        <v>34595.0</v>
      </c>
      <c r="Q1056" s="38" t="s">
        <v>816</v>
      </c>
      <c r="R1056" s="38">
        <v>30.0</v>
      </c>
      <c r="S1056" s="38"/>
      <c r="T1056" s="38"/>
      <c r="U1056" s="38" t="s">
        <v>692</v>
      </c>
      <c r="V1056" s="38" t="s">
        <v>1278</v>
      </c>
      <c r="W1056" s="38"/>
      <c r="X1056" s="38"/>
      <c r="Y1056" s="38"/>
      <c r="Z1056" s="38"/>
    </row>
    <row r="1057" ht="15.75" customHeight="1">
      <c r="A1057" s="38">
        <v>2016.0</v>
      </c>
      <c r="B1057" s="38">
        <v>4615.0</v>
      </c>
      <c r="C1057" s="38">
        <v>199452.0</v>
      </c>
      <c r="D1057" s="38" t="s">
        <v>228</v>
      </c>
      <c r="E1057" s="38" t="s">
        <v>228</v>
      </c>
      <c r="F1057" s="38">
        <v>7.0</v>
      </c>
      <c r="G1057" s="38"/>
      <c r="H1057" s="38" t="s">
        <v>1340</v>
      </c>
      <c r="I1057" s="40">
        <v>42559.458333333336</v>
      </c>
      <c r="J1057" s="38" t="s">
        <v>21</v>
      </c>
      <c r="K1057" s="38">
        <v>62.0</v>
      </c>
      <c r="L1057" s="38">
        <v>2130.0</v>
      </c>
      <c r="M1057" s="38" t="s">
        <v>23</v>
      </c>
      <c r="N1057" s="38" t="s">
        <v>35</v>
      </c>
      <c r="O1057" s="38" t="s">
        <v>814</v>
      </c>
      <c r="P1057" s="38">
        <v>34592.0</v>
      </c>
      <c r="Q1057" s="38"/>
      <c r="R1057" s="38">
        <v>30.0</v>
      </c>
      <c r="S1057" s="38"/>
      <c r="T1057" s="38"/>
      <c r="U1057" s="38"/>
      <c r="V1057" s="38" t="s">
        <v>1278</v>
      </c>
      <c r="W1057" s="38"/>
      <c r="X1057" s="38"/>
      <c r="Y1057" s="38"/>
      <c r="Z1057" s="38"/>
    </row>
    <row r="1058" ht="15.75" customHeight="1">
      <c r="A1058" s="38">
        <v>2016.0</v>
      </c>
      <c r="B1058" s="38">
        <v>4616.0</v>
      </c>
      <c r="C1058" s="38">
        <v>171430.0</v>
      </c>
      <c r="D1058" s="38" t="s">
        <v>228</v>
      </c>
      <c r="E1058" s="38" t="s">
        <v>228</v>
      </c>
      <c r="F1058" s="38">
        <v>7.0</v>
      </c>
      <c r="G1058" s="38"/>
      <c r="H1058" s="38" t="s">
        <v>1340</v>
      </c>
      <c r="I1058" s="40">
        <v>42559.46875</v>
      </c>
      <c r="J1058" s="38" t="s">
        <v>21</v>
      </c>
      <c r="K1058" s="38">
        <v>53.0</v>
      </c>
      <c r="L1058" s="38">
        <v>1450.0</v>
      </c>
      <c r="M1058" s="38" t="s">
        <v>23</v>
      </c>
      <c r="N1058" s="38" t="s">
        <v>35</v>
      </c>
      <c r="O1058" s="38" t="s">
        <v>814</v>
      </c>
      <c r="P1058" s="38">
        <v>34593.0</v>
      </c>
      <c r="Q1058" s="38"/>
      <c r="R1058" s="38">
        <v>26.0</v>
      </c>
      <c r="S1058" s="38"/>
      <c r="T1058" s="38"/>
      <c r="U1058" s="38"/>
      <c r="V1058" s="38" t="s">
        <v>1278</v>
      </c>
      <c r="W1058" s="38"/>
      <c r="X1058" s="38"/>
      <c r="Y1058" s="38"/>
      <c r="Z1058" s="38"/>
    </row>
    <row r="1059" ht="15.75" customHeight="1">
      <c r="A1059" s="38">
        <v>2016.0</v>
      </c>
      <c r="B1059" s="38">
        <v>4621.0</v>
      </c>
      <c r="C1059" s="38">
        <v>172037.0</v>
      </c>
      <c r="D1059" s="38" t="s">
        <v>228</v>
      </c>
      <c r="E1059" s="38" t="s">
        <v>228</v>
      </c>
      <c r="F1059" s="38">
        <v>7.0</v>
      </c>
      <c r="G1059" s="38"/>
      <c r="H1059" s="38" t="s">
        <v>904</v>
      </c>
      <c r="I1059" s="40">
        <v>42559.520833333336</v>
      </c>
      <c r="J1059" s="38" t="s">
        <v>21</v>
      </c>
      <c r="K1059" s="38">
        <v>56.0</v>
      </c>
      <c r="L1059" s="38">
        <v>1900.0</v>
      </c>
      <c r="M1059" s="38" t="s">
        <v>23</v>
      </c>
      <c r="N1059" s="38" t="s">
        <v>35</v>
      </c>
      <c r="O1059" s="38" t="s">
        <v>814</v>
      </c>
      <c r="P1059" s="38">
        <v>34604.0</v>
      </c>
      <c r="Q1059" s="38"/>
      <c r="R1059" s="38">
        <v>30.0</v>
      </c>
      <c r="S1059" s="38"/>
      <c r="T1059" s="38"/>
      <c r="U1059" s="38"/>
      <c r="V1059" s="38" t="s">
        <v>1278</v>
      </c>
      <c r="W1059" s="38"/>
      <c r="X1059" s="38"/>
      <c r="Y1059" s="38"/>
      <c r="Z1059" s="38"/>
    </row>
    <row r="1060" ht="15.75" customHeight="1">
      <c r="A1060" s="38">
        <v>2016.0</v>
      </c>
      <c r="B1060" s="38">
        <v>4618.0</v>
      </c>
      <c r="C1060" s="38">
        <v>52052.0</v>
      </c>
      <c r="D1060" s="38" t="s">
        <v>228</v>
      </c>
      <c r="E1060" s="38" t="s">
        <v>228</v>
      </c>
      <c r="F1060" s="38">
        <v>7.0</v>
      </c>
      <c r="G1060" s="38"/>
      <c r="H1060" s="38" t="s">
        <v>1341</v>
      </c>
      <c r="I1060" s="40">
        <v>42559.520833333336</v>
      </c>
      <c r="J1060" s="38" t="s">
        <v>21</v>
      </c>
      <c r="K1060" s="38">
        <v>60.0</v>
      </c>
      <c r="L1060" s="38">
        <v>2360.0</v>
      </c>
      <c r="M1060" s="38" t="s">
        <v>23</v>
      </c>
      <c r="N1060" s="38" t="s">
        <v>35</v>
      </c>
      <c r="O1060" s="38" t="s">
        <v>814</v>
      </c>
      <c r="P1060" s="38">
        <v>34596.0</v>
      </c>
      <c r="Q1060" s="38"/>
      <c r="R1060" s="38">
        <v>31.0</v>
      </c>
      <c r="S1060" s="38"/>
      <c r="T1060" s="38"/>
      <c r="U1060" s="38"/>
      <c r="V1060" s="38" t="s">
        <v>1278</v>
      </c>
      <c r="W1060" s="38"/>
      <c r="X1060" s="38"/>
      <c r="Y1060" s="38"/>
      <c r="Z1060" s="38"/>
    </row>
    <row r="1061" ht="15.75" customHeight="1">
      <c r="A1061" s="38">
        <v>2016.0</v>
      </c>
      <c r="B1061" s="38">
        <v>4622.0</v>
      </c>
      <c r="C1061" s="38">
        <v>162620.0</v>
      </c>
      <c r="D1061" s="38" t="s">
        <v>228</v>
      </c>
      <c r="E1061" s="38" t="s">
        <v>228</v>
      </c>
      <c r="F1061" s="38">
        <v>7.0</v>
      </c>
      <c r="G1061" s="38">
        <v>39.0</v>
      </c>
      <c r="H1061" s="38"/>
      <c r="I1061" s="40">
        <v>42559.5625</v>
      </c>
      <c r="J1061" s="38" t="s">
        <v>40</v>
      </c>
      <c r="K1061" s="38">
        <v>70.0</v>
      </c>
      <c r="L1061" s="38">
        <v>3200.0</v>
      </c>
      <c r="M1061" s="38" t="s">
        <v>23</v>
      </c>
      <c r="N1061" s="38" t="s">
        <v>35</v>
      </c>
      <c r="O1061" s="38" t="s">
        <v>814</v>
      </c>
      <c r="P1061" s="38">
        <v>34607.0</v>
      </c>
      <c r="Q1061" s="38"/>
      <c r="R1061" s="38">
        <v>34.0</v>
      </c>
      <c r="S1061" s="38"/>
      <c r="T1061" s="38"/>
      <c r="U1061" s="38" t="s">
        <v>414</v>
      </c>
      <c r="V1061" s="38" t="s">
        <v>1278</v>
      </c>
      <c r="W1061" s="38"/>
      <c r="X1061" s="38"/>
      <c r="Y1061" s="38"/>
      <c r="Z1061" s="38"/>
    </row>
    <row r="1062" ht="15.75" customHeight="1">
      <c r="A1062" s="38">
        <v>2016.0</v>
      </c>
      <c r="B1062" s="38">
        <v>4625.0</v>
      </c>
      <c r="C1062" s="38">
        <v>62404.0</v>
      </c>
      <c r="D1062" s="38" t="s">
        <v>228</v>
      </c>
      <c r="E1062" s="38" t="s">
        <v>228</v>
      </c>
      <c r="F1062" s="38">
        <v>7.0</v>
      </c>
      <c r="G1062" s="38">
        <v>36.0</v>
      </c>
      <c r="H1062" s="38"/>
      <c r="I1062" s="40">
        <v>42559.708333333336</v>
      </c>
      <c r="J1062" s="38" t="s">
        <v>40</v>
      </c>
      <c r="K1062" s="38">
        <v>62.0</v>
      </c>
      <c r="L1062" s="38">
        <v>2500.0</v>
      </c>
      <c r="M1062" s="38" t="s">
        <v>23</v>
      </c>
      <c r="N1062" s="38" t="s">
        <v>35</v>
      </c>
      <c r="O1062" s="38" t="s">
        <v>814</v>
      </c>
      <c r="P1062" s="38">
        <v>34613.0</v>
      </c>
      <c r="Q1062" s="38"/>
      <c r="R1062" s="38">
        <v>31.0</v>
      </c>
      <c r="S1062" s="38"/>
      <c r="T1062" s="38"/>
      <c r="U1062" s="38" t="s">
        <v>692</v>
      </c>
      <c r="V1062" s="38" t="s">
        <v>1278</v>
      </c>
      <c r="W1062" s="38"/>
      <c r="X1062" s="38"/>
      <c r="Y1062" s="38"/>
      <c r="Z1062" s="38"/>
    </row>
    <row r="1063" ht="15.75" customHeight="1">
      <c r="A1063" s="38">
        <v>2016.0</v>
      </c>
      <c r="B1063" s="38">
        <v>4623.0</v>
      </c>
      <c r="C1063" s="38">
        <v>179121.0</v>
      </c>
      <c r="D1063" s="38" t="s">
        <v>228</v>
      </c>
      <c r="E1063" s="38" t="s">
        <v>228</v>
      </c>
      <c r="F1063" s="38">
        <v>7.0</v>
      </c>
      <c r="G1063" s="38">
        <v>38.0</v>
      </c>
      <c r="H1063" s="38"/>
      <c r="I1063" s="40">
        <v>42559.770833333336</v>
      </c>
      <c r="J1063" s="38" t="s">
        <v>40</v>
      </c>
      <c r="K1063" s="38">
        <v>51.0</v>
      </c>
      <c r="L1063" s="38">
        <v>1300.0</v>
      </c>
      <c r="M1063" s="38" t="s">
        <v>23</v>
      </c>
      <c r="N1063" s="38" t="s">
        <v>35</v>
      </c>
      <c r="O1063" s="38" t="s">
        <v>814</v>
      </c>
      <c r="P1063" s="38">
        <v>34610.0</v>
      </c>
      <c r="Q1063" s="38"/>
      <c r="R1063" s="38">
        <v>23.0</v>
      </c>
      <c r="S1063" s="38"/>
      <c r="T1063" s="38"/>
      <c r="U1063" s="38" t="s">
        <v>229</v>
      </c>
      <c r="V1063" s="38" t="s">
        <v>1278</v>
      </c>
      <c r="W1063" s="38"/>
      <c r="X1063" s="38"/>
      <c r="Y1063" s="38"/>
      <c r="Z1063" s="38"/>
    </row>
    <row r="1064" ht="15.75" customHeight="1">
      <c r="A1064" s="38">
        <v>2016.0</v>
      </c>
      <c r="B1064" s="38">
        <v>4626.0</v>
      </c>
      <c r="C1064" s="38">
        <v>218942.0</v>
      </c>
      <c r="D1064" s="38" t="s">
        <v>228</v>
      </c>
      <c r="E1064" s="38" t="s">
        <v>228</v>
      </c>
      <c r="F1064" s="38">
        <v>7.0</v>
      </c>
      <c r="G1064" s="38">
        <v>36.0</v>
      </c>
      <c r="H1064" s="38"/>
      <c r="I1064" s="40">
        <v>42559.8125</v>
      </c>
      <c r="J1064" s="38" t="s">
        <v>40</v>
      </c>
      <c r="K1064" s="38">
        <v>59.0</v>
      </c>
      <c r="L1064" s="38">
        <v>2300.0</v>
      </c>
      <c r="M1064" s="38" t="s">
        <v>23</v>
      </c>
      <c r="N1064" s="38" t="s">
        <v>35</v>
      </c>
      <c r="O1064" s="38" t="s">
        <v>814</v>
      </c>
      <c r="P1064" s="38">
        <v>34614.0</v>
      </c>
      <c r="Q1064" s="38" t="s">
        <v>816</v>
      </c>
      <c r="R1064" s="38">
        <v>32.0</v>
      </c>
      <c r="S1064" s="38"/>
      <c r="T1064" s="38"/>
      <c r="U1064" s="38" t="s">
        <v>692</v>
      </c>
      <c r="V1064" s="38" t="s">
        <v>1278</v>
      </c>
      <c r="W1064" s="38"/>
      <c r="X1064" s="38"/>
      <c r="Y1064" s="38"/>
      <c r="Z1064" s="38"/>
    </row>
    <row r="1065" ht="15.75" customHeight="1">
      <c r="A1065" s="38">
        <v>2016.0</v>
      </c>
      <c r="B1065" s="38">
        <v>4624.0</v>
      </c>
      <c r="C1065" s="38">
        <v>154855.0</v>
      </c>
      <c r="D1065" s="38" t="s">
        <v>228</v>
      </c>
      <c r="E1065" s="38" t="s">
        <v>228</v>
      </c>
      <c r="F1065" s="38">
        <v>7.0</v>
      </c>
      <c r="G1065" s="38"/>
      <c r="H1065" s="38" t="s">
        <v>896</v>
      </c>
      <c r="I1065" s="40">
        <v>42559.854166666664</v>
      </c>
      <c r="J1065" s="38" t="s">
        <v>21</v>
      </c>
      <c r="K1065" s="38">
        <v>77.0</v>
      </c>
      <c r="L1065" s="38">
        <v>4700.0</v>
      </c>
      <c r="M1065" s="38" t="s">
        <v>23</v>
      </c>
      <c r="N1065" s="38" t="s">
        <v>35</v>
      </c>
      <c r="O1065" s="38" t="s">
        <v>35</v>
      </c>
      <c r="P1065" s="38">
        <v>34612.0</v>
      </c>
      <c r="Q1065" s="38"/>
      <c r="R1065" s="38">
        <v>41.0</v>
      </c>
      <c r="S1065" s="38"/>
      <c r="T1065" s="38"/>
      <c r="U1065" s="38"/>
      <c r="V1065" s="38" t="s">
        <v>1278</v>
      </c>
      <c r="W1065" s="38"/>
      <c r="X1065" s="38"/>
      <c r="Y1065" s="38"/>
      <c r="Z1065" s="38"/>
    </row>
    <row r="1066" ht="15.75" customHeight="1">
      <c r="A1066" s="38">
        <v>2016.0</v>
      </c>
      <c r="B1066" s="38">
        <v>4630.0</v>
      </c>
      <c r="C1066" s="38">
        <v>101517.0</v>
      </c>
      <c r="D1066" s="38" t="s">
        <v>228</v>
      </c>
      <c r="E1066" s="38" t="s">
        <v>228</v>
      </c>
      <c r="F1066" s="38">
        <v>7.0</v>
      </c>
      <c r="G1066" s="38">
        <v>39.0</v>
      </c>
      <c r="H1066" s="38"/>
      <c r="I1066" s="39">
        <v>42560.0</v>
      </c>
      <c r="J1066" s="38" t="s">
        <v>40</v>
      </c>
      <c r="K1066" s="38">
        <v>54.0</v>
      </c>
      <c r="L1066" s="38">
        <v>1730.0</v>
      </c>
      <c r="M1066" s="38" t="s">
        <v>23</v>
      </c>
      <c r="N1066" s="38" t="s">
        <v>35</v>
      </c>
      <c r="O1066" s="38" t="s">
        <v>814</v>
      </c>
      <c r="P1066" s="38">
        <v>34618.0</v>
      </c>
      <c r="Q1066" s="38"/>
      <c r="R1066" s="38">
        <v>27.0</v>
      </c>
      <c r="S1066" s="38"/>
      <c r="T1066" s="38"/>
      <c r="U1066" s="38" t="s">
        <v>414</v>
      </c>
      <c r="V1066" s="38" t="s">
        <v>1279</v>
      </c>
      <c r="W1066" s="38"/>
      <c r="X1066" s="38"/>
      <c r="Y1066" s="38"/>
      <c r="Z1066" s="38"/>
    </row>
    <row r="1067" ht="15.75" customHeight="1">
      <c r="A1067" s="38">
        <v>2016.0</v>
      </c>
      <c r="B1067" s="38">
        <v>4628.0</v>
      </c>
      <c r="C1067" s="38">
        <v>110670.0</v>
      </c>
      <c r="D1067" s="38" t="s">
        <v>228</v>
      </c>
      <c r="E1067" s="38" t="s">
        <v>228</v>
      </c>
      <c r="F1067" s="38">
        <v>7.0</v>
      </c>
      <c r="G1067" s="38"/>
      <c r="H1067" s="38" t="s">
        <v>923</v>
      </c>
      <c r="I1067" s="39">
        <v>42560.0</v>
      </c>
      <c r="J1067" s="38" t="s">
        <v>21</v>
      </c>
      <c r="K1067" s="38">
        <v>58.0</v>
      </c>
      <c r="L1067" s="38">
        <v>1760.0</v>
      </c>
      <c r="M1067" s="38" t="s">
        <v>23</v>
      </c>
      <c r="N1067" s="38" t="s">
        <v>35</v>
      </c>
      <c r="O1067" s="38" t="s">
        <v>814</v>
      </c>
      <c r="P1067" s="38">
        <v>34742.0</v>
      </c>
      <c r="Q1067" s="38"/>
      <c r="R1067" s="38">
        <v>27.0</v>
      </c>
      <c r="S1067" s="38"/>
      <c r="T1067" s="38"/>
      <c r="U1067" s="38"/>
      <c r="V1067" s="38" t="s">
        <v>1279</v>
      </c>
      <c r="W1067" s="38"/>
      <c r="X1067" s="38"/>
      <c r="Y1067" s="38"/>
      <c r="Z1067" s="38"/>
    </row>
    <row r="1068" ht="15.75" customHeight="1">
      <c r="A1068" s="38">
        <v>2016.0</v>
      </c>
      <c r="B1068" s="38">
        <v>4627.0</v>
      </c>
      <c r="C1068" s="38">
        <v>116366.0</v>
      </c>
      <c r="D1068" s="38" t="s">
        <v>228</v>
      </c>
      <c r="E1068" s="38" t="s">
        <v>228</v>
      </c>
      <c r="F1068" s="38">
        <v>7.0</v>
      </c>
      <c r="G1068" s="38">
        <v>36.0</v>
      </c>
      <c r="H1068" s="38"/>
      <c r="I1068" s="40">
        <v>42560.333333333336</v>
      </c>
      <c r="J1068" s="38" t="s">
        <v>40</v>
      </c>
      <c r="K1068" s="38">
        <v>50.0</v>
      </c>
      <c r="L1068" s="38">
        <v>1270.0</v>
      </c>
      <c r="M1068" s="38" t="s">
        <v>23</v>
      </c>
      <c r="N1068" s="38" t="s">
        <v>35</v>
      </c>
      <c r="O1068" s="38"/>
      <c r="P1068" s="38">
        <v>34615.0</v>
      </c>
      <c r="Q1068" s="38"/>
      <c r="R1068" s="38">
        <v>25.0</v>
      </c>
      <c r="S1068" s="38"/>
      <c r="T1068" s="38"/>
      <c r="U1068" s="38" t="s">
        <v>692</v>
      </c>
      <c r="V1068" s="38" t="s">
        <v>1279</v>
      </c>
      <c r="W1068" s="38"/>
      <c r="X1068" s="38"/>
      <c r="Y1068" s="38"/>
      <c r="Z1068" s="38"/>
    </row>
    <row r="1069" ht="15.75" customHeight="1">
      <c r="A1069" s="38">
        <v>2016.0</v>
      </c>
      <c r="B1069" s="38">
        <v>4634.0</v>
      </c>
      <c r="C1069" s="38">
        <v>44385.0</v>
      </c>
      <c r="D1069" s="38" t="s">
        <v>228</v>
      </c>
      <c r="E1069" s="38" t="s">
        <v>228</v>
      </c>
      <c r="F1069" s="38">
        <v>7.0</v>
      </c>
      <c r="G1069" s="38"/>
      <c r="H1069" s="38" t="s">
        <v>914</v>
      </c>
      <c r="I1069" s="40">
        <v>42560.375</v>
      </c>
      <c r="J1069" s="38" t="s">
        <v>21</v>
      </c>
      <c r="K1069" s="38">
        <v>58.0</v>
      </c>
      <c r="L1069" s="38">
        <v>2000.0</v>
      </c>
      <c r="M1069" s="38" t="s">
        <v>23</v>
      </c>
      <c r="N1069" s="38" t="s">
        <v>35</v>
      </c>
      <c r="O1069" s="38"/>
      <c r="P1069" s="38">
        <v>34638.0</v>
      </c>
      <c r="Q1069" s="38"/>
      <c r="R1069" s="38">
        <v>29.0</v>
      </c>
      <c r="S1069" s="38"/>
      <c r="T1069" s="38"/>
      <c r="U1069" s="38"/>
      <c r="V1069" s="38" t="s">
        <v>1279</v>
      </c>
      <c r="W1069" s="38"/>
      <c r="X1069" s="38"/>
      <c r="Y1069" s="38"/>
      <c r="Z1069" s="38"/>
    </row>
    <row r="1070" ht="15.75" customHeight="1">
      <c r="A1070" s="38">
        <v>2016.0</v>
      </c>
      <c r="B1070" s="38">
        <v>4633.0</v>
      </c>
      <c r="C1070" s="38">
        <v>136852.0</v>
      </c>
      <c r="D1070" s="38" t="s">
        <v>228</v>
      </c>
      <c r="E1070" s="38" t="s">
        <v>228</v>
      </c>
      <c r="F1070" s="38">
        <v>7.0</v>
      </c>
      <c r="G1070" s="38">
        <v>38.0</v>
      </c>
      <c r="H1070" s="38"/>
      <c r="I1070" s="40">
        <v>42560.416666666664</v>
      </c>
      <c r="J1070" s="38" t="s">
        <v>40</v>
      </c>
      <c r="K1070" s="38">
        <v>60.0</v>
      </c>
      <c r="L1070" s="38">
        <v>2400.0</v>
      </c>
      <c r="M1070" s="38" t="s">
        <v>23</v>
      </c>
      <c r="N1070" s="38" t="s">
        <v>35</v>
      </c>
      <c r="O1070" s="38"/>
      <c r="P1070" s="38">
        <v>34636.0</v>
      </c>
      <c r="Q1070" s="38"/>
      <c r="R1070" s="38">
        <v>30.0</v>
      </c>
      <c r="S1070" s="38"/>
      <c r="T1070" s="38"/>
      <c r="U1070" s="38" t="s">
        <v>229</v>
      </c>
      <c r="V1070" s="38" t="s">
        <v>1279</v>
      </c>
      <c r="W1070" s="38"/>
      <c r="X1070" s="38"/>
      <c r="Y1070" s="38"/>
      <c r="Z1070" s="38"/>
    </row>
    <row r="1071" ht="15.75" customHeight="1">
      <c r="A1071" s="38">
        <v>2016.0</v>
      </c>
      <c r="B1071" s="38">
        <v>4631.0</v>
      </c>
      <c r="C1071" s="38">
        <v>162620.0</v>
      </c>
      <c r="D1071" s="38" t="s">
        <v>228</v>
      </c>
      <c r="E1071" s="38" t="s">
        <v>228</v>
      </c>
      <c r="F1071" s="38">
        <v>7.0</v>
      </c>
      <c r="G1071" s="38"/>
      <c r="H1071" s="38" t="s">
        <v>1002</v>
      </c>
      <c r="I1071" s="40">
        <v>42560.541666666664</v>
      </c>
      <c r="J1071" s="38" t="s">
        <v>21</v>
      </c>
      <c r="K1071" s="38">
        <v>55.0</v>
      </c>
      <c r="L1071" s="38">
        <v>1720.0</v>
      </c>
      <c r="M1071" s="38" t="s">
        <v>23</v>
      </c>
      <c r="N1071" s="38" t="s">
        <v>35</v>
      </c>
      <c r="O1071" s="38"/>
      <c r="P1071" s="38">
        <v>34627.0</v>
      </c>
      <c r="Q1071" s="38"/>
      <c r="R1071" s="38">
        <v>28.0</v>
      </c>
      <c r="S1071" s="38"/>
      <c r="T1071" s="38"/>
      <c r="U1071" s="38"/>
      <c r="V1071" s="38" t="s">
        <v>1279</v>
      </c>
      <c r="W1071" s="38"/>
      <c r="X1071" s="38"/>
      <c r="Y1071" s="38"/>
      <c r="Z1071" s="38"/>
    </row>
    <row r="1072" ht="15.75" customHeight="1">
      <c r="A1072" s="38">
        <v>2016.0</v>
      </c>
      <c r="B1072" s="38">
        <v>4632.0</v>
      </c>
      <c r="C1072" s="38">
        <v>56455.0</v>
      </c>
      <c r="D1072" s="38" t="s">
        <v>228</v>
      </c>
      <c r="E1072" s="38" t="s">
        <v>228</v>
      </c>
      <c r="F1072" s="38">
        <v>7.0</v>
      </c>
      <c r="G1072" s="38"/>
      <c r="H1072" s="38" t="s">
        <v>918</v>
      </c>
      <c r="I1072" s="40">
        <v>42560.583333333336</v>
      </c>
      <c r="J1072" s="38" t="s">
        <v>21</v>
      </c>
      <c r="K1072" s="38">
        <v>58.0</v>
      </c>
      <c r="L1072" s="38">
        <v>2200.0</v>
      </c>
      <c r="M1072" s="38" t="s">
        <v>23</v>
      </c>
      <c r="N1072" s="38" t="s">
        <v>35</v>
      </c>
      <c r="O1072" s="38"/>
      <c r="P1072" s="38">
        <v>34633.0</v>
      </c>
      <c r="Q1072" s="38"/>
      <c r="R1072" s="38">
        <v>29.0</v>
      </c>
      <c r="S1072" s="38"/>
      <c r="T1072" s="38"/>
      <c r="U1072" s="38"/>
      <c r="V1072" s="38" t="s">
        <v>1279</v>
      </c>
      <c r="W1072" s="38"/>
      <c r="X1072" s="38"/>
      <c r="Y1072" s="38"/>
      <c r="Z1072" s="38"/>
    </row>
    <row r="1073" ht="15.75" customHeight="1">
      <c r="A1073" s="38">
        <v>2016.0</v>
      </c>
      <c r="B1073" s="38">
        <v>4639.0</v>
      </c>
      <c r="C1073" s="38">
        <v>28534.0</v>
      </c>
      <c r="D1073" s="38" t="s">
        <v>228</v>
      </c>
      <c r="E1073" s="38" t="s">
        <v>228</v>
      </c>
      <c r="F1073" s="38">
        <v>7.0</v>
      </c>
      <c r="G1073" s="38">
        <v>43.0</v>
      </c>
      <c r="H1073" s="38"/>
      <c r="I1073" s="39">
        <v>42561.0</v>
      </c>
      <c r="J1073" s="38" t="s">
        <v>40</v>
      </c>
      <c r="K1073" s="38">
        <v>73.0</v>
      </c>
      <c r="L1073" s="38">
        <v>3740.0</v>
      </c>
      <c r="M1073" s="38" t="s">
        <v>23</v>
      </c>
      <c r="N1073" s="38" t="s">
        <v>35</v>
      </c>
      <c r="O1073" s="38" t="s">
        <v>814</v>
      </c>
      <c r="P1073" s="38">
        <v>34738.0</v>
      </c>
      <c r="Q1073" s="38"/>
      <c r="R1073" s="38">
        <v>35.0</v>
      </c>
      <c r="S1073" s="38"/>
      <c r="T1073" s="38"/>
      <c r="U1073" s="38" t="s">
        <v>903</v>
      </c>
      <c r="V1073" s="38" t="s">
        <v>1280</v>
      </c>
      <c r="W1073" s="38"/>
      <c r="X1073" s="38"/>
      <c r="Y1073" s="38"/>
      <c r="Z1073" s="38"/>
    </row>
    <row r="1074" ht="15.75" customHeight="1">
      <c r="A1074" s="38">
        <v>2016.0</v>
      </c>
      <c r="B1074" s="38">
        <v>4643.0</v>
      </c>
      <c r="C1074" s="38">
        <v>181414.0</v>
      </c>
      <c r="D1074" s="38" t="s">
        <v>228</v>
      </c>
      <c r="E1074" s="38" t="s">
        <v>228</v>
      </c>
      <c r="F1074" s="38">
        <v>7.0</v>
      </c>
      <c r="G1074" s="38">
        <v>38.0</v>
      </c>
      <c r="H1074" s="38"/>
      <c r="I1074" s="40">
        <v>42561.375</v>
      </c>
      <c r="J1074" s="38" t="s">
        <v>40</v>
      </c>
      <c r="K1074" s="38">
        <v>54.0</v>
      </c>
      <c r="L1074" s="38">
        <v>1500.0</v>
      </c>
      <c r="M1074" s="38" t="s">
        <v>23</v>
      </c>
      <c r="N1074" s="38" t="s">
        <v>35</v>
      </c>
      <c r="O1074" s="38"/>
      <c r="P1074" s="38">
        <v>34659.0</v>
      </c>
      <c r="Q1074" s="38"/>
      <c r="R1074" s="38">
        <v>25.0</v>
      </c>
      <c r="S1074" s="38"/>
      <c r="T1074" s="38"/>
      <c r="U1074" s="38" t="s">
        <v>229</v>
      </c>
      <c r="V1074" s="38" t="s">
        <v>1280</v>
      </c>
      <c r="W1074" s="38"/>
      <c r="X1074" s="38"/>
      <c r="Y1074" s="38"/>
      <c r="Z1074" s="38"/>
    </row>
    <row r="1075" ht="15.75" customHeight="1">
      <c r="A1075" s="38">
        <v>2016.0</v>
      </c>
      <c r="B1075" s="38">
        <v>4637.0</v>
      </c>
      <c r="C1075" s="38">
        <v>58246.0</v>
      </c>
      <c r="D1075" s="38" t="s">
        <v>228</v>
      </c>
      <c r="E1075" s="38" t="s">
        <v>228</v>
      </c>
      <c r="F1075" s="38">
        <v>7.0</v>
      </c>
      <c r="G1075" s="38"/>
      <c r="H1075" s="38" t="s">
        <v>1091</v>
      </c>
      <c r="I1075" s="40">
        <v>42561.395833333336</v>
      </c>
      <c r="J1075" s="38" t="s">
        <v>21</v>
      </c>
      <c r="K1075" s="38">
        <v>54.0</v>
      </c>
      <c r="L1075" s="38">
        <v>1500.0</v>
      </c>
      <c r="M1075" s="38" t="s">
        <v>23</v>
      </c>
      <c r="N1075" s="38" t="s">
        <v>35</v>
      </c>
      <c r="O1075" s="38"/>
      <c r="P1075" s="38">
        <v>34644.0</v>
      </c>
      <c r="Q1075" s="38"/>
      <c r="R1075" s="38">
        <v>27.0</v>
      </c>
      <c r="S1075" s="38"/>
      <c r="T1075" s="38"/>
      <c r="U1075" s="38"/>
      <c r="V1075" s="38" t="s">
        <v>1280</v>
      </c>
      <c r="W1075" s="38"/>
      <c r="X1075" s="38"/>
      <c r="Y1075" s="38"/>
      <c r="Z1075" s="38"/>
    </row>
    <row r="1076" ht="15.75" customHeight="1">
      <c r="A1076" s="38">
        <v>2016.0</v>
      </c>
      <c r="B1076" s="38">
        <v>4640.0</v>
      </c>
      <c r="C1076" s="38">
        <v>156983.0</v>
      </c>
      <c r="D1076" s="38" t="s">
        <v>228</v>
      </c>
      <c r="E1076" s="38" t="s">
        <v>228</v>
      </c>
      <c r="F1076" s="38">
        <v>7.0</v>
      </c>
      <c r="G1076" s="38">
        <v>40.0</v>
      </c>
      <c r="H1076" s="38"/>
      <c r="I1076" s="40">
        <v>42561.458333333336</v>
      </c>
      <c r="J1076" s="38" t="s">
        <v>40</v>
      </c>
      <c r="K1076" s="38">
        <v>70.0</v>
      </c>
      <c r="L1076" s="38">
        <v>3740.0</v>
      </c>
      <c r="M1076" s="38" t="s">
        <v>23</v>
      </c>
      <c r="N1076" s="38" t="s">
        <v>35</v>
      </c>
      <c r="O1076" s="38"/>
      <c r="P1076" s="38">
        <v>34653.0</v>
      </c>
      <c r="Q1076" s="38"/>
      <c r="R1076" s="38">
        <v>36.0</v>
      </c>
      <c r="S1076" s="38"/>
      <c r="T1076" s="38"/>
      <c r="U1076" s="38" t="s">
        <v>739</v>
      </c>
      <c r="V1076" s="38" t="s">
        <v>1280</v>
      </c>
      <c r="W1076" s="38"/>
      <c r="X1076" s="38"/>
      <c r="Y1076" s="38"/>
      <c r="Z1076" s="38"/>
    </row>
    <row r="1077" ht="15.75" customHeight="1">
      <c r="A1077" s="38">
        <v>2016.0</v>
      </c>
      <c r="B1077" s="38">
        <v>4635.0</v>
      </c>
      <c r="C1077" s="38">
        <v>71505.0</v>
      </c>
      <c r="D1077" s="38" t="s">
        <v>228</v>
      </c>
      <c r="E1077" s="38" t="s">
        <v>228</v>
      </c>
      <c r="F1077" s="38">
        <v>7.0</v>
      </c>
      <c r="G1077" s="38">
        <v>43.0</v>
      </c>
      <c r="H1077" s="38"/>
      <c r="I1077" s="40">
        <v>42561.458333333336</v>
      </c>
      <c r="J1077" s="38" t="s">
        <v>40</v>
      </c>
      <c r="K1077" s="38">
        <v>78.0</v>
      </c>
      <c r="L1077" s="38">
        <v>4800.0</v>
      </c>
      <c r="M1077" s="38" t="s">
        <v>23</v>
      </c>
      <c r="N1077" s="38" t="s">
        <v>35</v>
      </c>
      <c r="O1077" s="38"/>
      <c r="P1077" s="38">
        <v>34640.0</v>
      </c>
      <c r="Q1077" s="38"/>
      <c r="R1077" s="38">
        <v>40.0</v>
      </c>
      <c r="S1077" s="38"/>
      <c r="T1077" s="38"/>
      <c r="U1077" s="38" t="s">
        <v>903</v>
      </c>
      <c r="V1077" s="38" t="s">
        <v>1280</v>
      </c>
      <c r="W1077" s="38"/>
      <c r="X1077" s="38"/>
      <c r="Y1077" s="38"/>
      <c r="Z1077" s="38"/>
    </row>
    <row r="1078" ht="15.75" customHeight="1">
      <c r="A1078" s="38">
        <v>2016.0</v>
      </c>
      <c r="B1078" s="38">
        <v>4636.0</v>
      </c>
      <c r="C1078" s="38">
        <v>58581.0</v>
      </c>
      <c r="D1078" s="38" t="s">
        <v>228</v>
      </c>
      <c r="E1078" s="38" t="s">
        <v>228</v>
      </c>
      <c r="F1078" s="38">
        <v>7.0</v>
      </c>
      <c r="G1078" s="38">
        <v>34.0</v>
      </c>
      <c r="H1078" s="38"/>
      <c r="I1078" s="40">
        <v>42561.479166666664</v>
      </c>
      <c r="J1078" s="38" t="s">
        <v>40</v>
      </c>
      <c r="K1078" s="38">
        <v>86.0</v>
      </c>
      <c r="L1078" s="38">
        <v>5640.0</v>
      </c>
      <c r="M1078" s="38" t="s">
        <v>23</v>
      </c>
      <c r="N1078" s="38" t="s">
        <v>35</v>
      </c>
      <c r="O1078" s="38"/>
      <c r="P1078" s="38">
        <v>34642.0</v>
      </c>
      <c r="Q1078" s="38"/>
      <c r="R1078" s="38">
        <v>41.0</v>
      </c>
      <c r="S1078" s="38"/>
      <c r="T1078" s="38"/>
      <c r="U1078" s="38" t="s">
        <v>660</v>
      </c>
      <c r="V1078" s="38" t="s">
        <v>1280</v>
      </c>
      <c r="W1078" s="38"/>
      <c r="X1078" s="38"/>
      <c r="Y1078" s="38"/>
      <c r="Z1078" s="38"/>
    </row>
    <row r="1079" ht="15.75" customHeight="1">
      <c r="A1079" s="38">
        <v>2016.0</v>
      </c>
      <c r="B1079" s="38">
        <v>4638.0</v>
      </c>
      <c r="C1079" s="38">
        <v>58621.0</v>
      </c>
      <c r="D1079" s="38" t="s">
        <v>228</v>
      </c>
      <c r="E1079" s="38" t="s">
        <v>228</v>
      </c>
      <c r="F1079" s="38">
        <v>7.0</v>
      </c>
      <c r="G1079" s="38"/>
      <c r="H1079" s="38" t="s">
        <v>904</v>
      </c>
      <c r="I1079" s="40">
        <v>42561.489583333336</v>
      </c>
      <c r="J1079" s="38" t="s">
        <v>21</v>
      </c>
      <c r="K1079" s="38">
        <v>59.0</v>
      </c>
      <c r="L1079" s="38">
        <v>2000.0</v>
      </c>
      <c r="M1079" s="38" t="s">
        <v>23</v>
      </c>
      <c r="N1079" s="38" t="s">
        <v>35</v>
      </c>
      <c r="O1079" s="38"/>
      <c r="P1079" s="38">
        <v>34646.0</v>
      </c>
      <c r="Q1079" s="38"/>
      <c r="R1079" s="38">
        <v>30.0</v>
      </c>
      <c r="S1079" s="38"/>
      <c r="T1079" s="38"/>
      <c r="U1079" s="38"/>
      <c r="V1079" s="38" t="s">
        <v>1280</v>
      </c>
      <c r="W1079" s="38"/>
      <c r="X1079" s="38"/>
      <c r="Y1079" s="38"/>
      <c r="Z1079" s="38"/>
    </row>
    <row r="1080" ht="15.75" customHeight="1">
      <c r="A1080" s="38">
        <v>2016.0</v>
      </c>
      <c r="B1080" s="38">
        <v>4642.0</v>
      </c>
      <c r="C1080" s="38">
        <v>181415.0</v>
      </c>
      <c r="D1080" s="38" t="s">
        <v>228</v>
      </c>
      <c r="E1080" s="38" t="s">
        <v>228</v>
      </c>
      <c r="F1080" s="38">
        <v>7.0</v>
      </c>
      <c r="G1080" s="38">
        <v>38.0</v>
      </c>
      <c r="H1080" s="38"/>
      <c r="I1080" s="40">
        <v>42561.625</v>
      </c>
      <c r="J1080" s="38" t="s">
        <v>40</v>
      </c>
      <c r="K1080" s="38">
        <v>61.0</v>
      </c>
      <c r="L1080" s="38">
        <v>2370.0</v>
      </c>
      <c r="M1080" s="38" t="s">
        <v>23</v>
      </c>
      <c r="N1080" s="38" t="s">
        <v>35</v>
      </c>
      <c r="O1080" s="38"/>
      <c r="P1080" s="38">
        <v>34658.0</v>
      </c>
      <c r="Q1080" s="38"/>
      <c r="R1080" s="38">
        <v>31.0</v>
      </c>
      <c r="S1080" s="38"/>
      <c r="T1080" s="38"/>
      <c r="U1080" s="38" t="s">
        <v>229</v>
      </c>
      <c r="V1080" s="38" t="s">
        <v>1280</v>
      </c>
      <c r="W1080" s="38"/>
      <c r="X1080" s="38"/>
      <c r="Y1080" s="38"/>
      <c r="Z1080" s="38"/>
    </row>
    <row r="1081" ht="15.75" customHeight="1">
      <c r="A1081" s="38">
        <v>2016.0</v>
      </c>
      <c r="B1081" s="38">
        <v>4641.0</v>
      </c>
      <c r="C1081" s="38">
        <v>51617.0</v>
      </c>
      <c r="D1081" s="38" t="s">
        <v>228</v>
      </c>
      <c r="E1081" s="38" t="s">
        <v>228</v>
      </c>
      <c r="F1081" s="38">
        <v>7.0</v>
      </c>
      <c r="G1081" s="38"/>
      <c r="H1081" s="38" t="s">
        <v>904</v>
      </c>
      <c r="I1081" s="40">
        <v>42561.666666666664</v>
      </c>
      <c r="J1081" s="38" t="s">
        <v>21</v>
      </c>
      <c r="K1081" s="38">
        <v>55.0</v>
      </c>
      <c r="L1081" s="38">
        <v>1830.0</v>
      </c>
      <c r="M1081" s="38" t="s">
        <v>23</v>
      </c>
      <c r="N1081" s="38" t="s">
        <v>35</v>
      </c>
      <c r="O1081" s="38"/>
      <c r="P1081" s="38">
        <v>34654.0</v>
      </c>
      <c r="Q1081" s="38"/>
      <c r="R1081" s="38">
        <v>27.0</v>
      </c>
      <c r="S1081" s="38"/>
      <c r="T1081" s="38"/>
      <c r="U1081" s="38"/>
      <c r="V1081" s="38" t="s">
        <v>1280</v>
      </c>
      <c r="W1081" s="38"/>
      <c r="X1081" s="38"/>
      <c r="Y1081" s="38"/>
      <c r="Z1081" s="38"/>
    </row>
    <row r="1082" ht="15.75" customHeight="1">
      <c r="A1082" s="38">
        <v>2016.0</v>
      </c>
      <c r="B1082" s="38">
        <v>4644.0</v>
      </c>
      <c r="C1082" s="38">
        <v>158929.0</v>
      </c>
      <c r="D1082" s="38" t="s">
        <v>228</v>
      </c>
      <c r="E1082" s="38" t="s">
        <v>228</v>
      </c>
      <c r="F1082" s="38">
        <v>7.0</v>
      </c>
      <c r="G1082" s="38"/>
      <c r="H1082" s="38" t="s">
        <v>914</v>
      </c>
      <c r="I1082" s="40">
        <v>42561.708333333336</v>
      </c>
      <c r="J1082" s="38" t="s">
        <v>21</v>
      </c>
      <c r="K1082" s="38">
        <v>58.0</v>
      </c>
      <c r="L1082" s="38">
        <v>2000.0</v>
      </c>
      <c r="M1082" s="38" t="s">
        <v>23</v>
      </c>
      <c r="N1082" s="38" t="s">
        <v>35</v>
      </c>
      <c r="O1082" s="38"/>
      <c r="P1082" s="38">
        <v>34661.0</v>
      </c>
      <c r="Q1082" s="38"/>
      <c r="R1082" s="38">
        <v>29.0</v>
      </c>
      <c r="S1082" s="38"/>
      <c r="T1082" s="38"/>
      <c r="U1082" s="38"/>
      <c r="V1082" s="38" t="s">
        <v>1280</v>
      </c>
      <c r="W1082" s="38"/>
      <c r="X1082" s="38"/>
      <c r="Y1082" s="38"/>
      <c r="Z1082" s="38"/>
    </row>
    <row r="1083" ht="15.75" customHeight="1">
      <c r="A1083" s="38">
        <v>2016.0</v>
      </c>
      <c r="B1083" s="38">
        <v>4646.0</v>
      </c>
      <c r="C1083" s="38">
        <v>44555.0</v>
      </c>
      <c r="D1083" s="38" t="s">
        <v>228</v>
      </c>
      <c r="E1083" s="38" t="s">
        <v>228</v>
      </c>
      <c r="F1083" s="38">
        <v>7.0</v>
      </c>
      <c r="G1083" s="38"/>
      <c r="H1083" s="38" t="s">
        <v>1351</v>
      </c>
      <c r="I1083" s="40">
        <v>42561.708333333336</v>
      </c>
      <c r="J1083" s="38" t="s">
        <v>21</v>
      </c>
      <c r="K1083" s="38">
        <v>62.0</v>
      </c>
      <c r="L1083" s="38">
        <v>2620.0</v>
      </c>
      <c r="M1083" s="38" t="s">
        <v>23</v>
      </c>
      <c r="N1083" s="38" t="s">
        <v>35</v>
      </c>
      <c r="O1083" s="38"/>
      <c r="P1083" s="38">
        <v>34663.0</v>
      </c>
      <c r="Q1083" s="38"/>
      <c r="R1083" s="38">
        <v>32.0</v>
      </c>
      <c r="S1083" s="38"/>
      <c r="T1083" s="38"/>
      <c r="U1083" s="38"/>
      <c r="V1083" s="38" t="s">
        <v>1280</v>
      </c>
      <c r="W1083" s="38"/>
      <c r="X1083" s="38"/>
      <c r="Y1083" s="38"/>
      <c r="Z1083" s="38"/>
    </row>
    <row r="1084" ht="15.75" customHeight="1">
      <c r="A1084" s="38">
        <v>2016.0</v>
      </c>
      <c r="B1084" s="38">
        <v>4645.0</v>
      </c>
      <c r="C1084" s="38">
        <v>129961.0</v>
      </c>
      <c r="D1084" s="38" t="s">
        <v>228</v>
      </c>
      <c r="E1084" s="38" t="s">
        <v>228</v>
      </c>
      <c r="F1084" s="38">
        <v>7.0</v>
      </c>
      <c r="G1084" s="38"/>
      <c r="H1084" s="38" t="s">
        <v>1011</v>
      </c>
      <c r="I1084" s="40">
        <v>42561.833333333336</v>
      </c>
      <c r="J1084" s="38" t="s">
        <v>21</v>
      </c>
      <c r="K1084" s="38">
        <v>76.0</v>
      </c>
      <c r="L1084" s="38">
        <v>5000.0</v>
      </c>
      <c r="M1084" s="38" t="s">
        <v>23</v>
      </c>
      <c r="N1084" s="38" t="s">
        <v>35</v>
      </c>
      <c r="O1084" s="38"/>
      <c r="P1084" s="38">
        <v>34662.0</v>
      </c>
      <c r="Q1084" s="38"/>
      <c r="R1084" s="38">
        <v>39.0</v>
      </c>
      <c r="S1084" s="38"/>
      <c r="T1084" s="38"/>
      <c r="U1084" s="38"/>
      <c r="V1084" s="38" t="s">
        <v>1280</v>
      </c>
      <c r="W1084" s="38"/>
      <c r="X1084" s="38"/>
      <c r="Y1084" s="38"/>
      <c r="Z1084" s="38"/>
    </row>
    <row r="1085" ht="15.75" customHeight="1">
      <c r="A1085" s="38">
        <v>2016.0</v>
      </c>
      <c r="B1085" s="38">
        <v>4647.0</v>
      </c>
      <c r="C1085" s="38">
        <v>18774.0</v>
      </c>
      <c r="D1085" s="38" t="s">
        <v>228</v>
      </c>
      <c r="E1085" s="38" t="s">
        <v>228</v>
      </c>
      <c r="F1085" s="38">
        <v>7.0</v>
      </c>
      <c r="G1085" s="38"/>
      <c r="H1085" s="38" t="s">
        <v>1352</v>
      </c>
      <c r="I1085" s="40">
        <v>42561.868055555555</v>
      </c>
      <c r="J1085" s="38" t="s">
        <v>21</v>
      </c>
      <c r="K1085" s="38">
        <v>66.0</v>
      </c>
      <c r="L1085" s="38">
        <v>2780.0</v>
      </c>
      <c r="M1085" s="38" t="s">
        <v>23</v>
      </c>
      <c r="N1085" s="38" t="s">
        <v>35</v>
      </c>
      <c r="O1085" s="38"/>
      <c r="P1085" s="38">
        <v>34669.0</v>
      </c>
      <c r="Q1085" s="38"/>
      <c r="R1085" s="38">
        <v>31.0</v>
      </c>
      <c r="S1085" s="38"/>
      <c r="T1085" s="38"/>
      <c r="U1085" s="38"/>
      <c r="V1085" s="38" t="s">
        <v>1280</v>
      </c>
      <c r="W1085" s="38"/>
      <c r="X1085" s="38"/>
      <c r="Y1085" s="38"/>
      <c r="Z1085" s="38"/>
    </row>
    <row r="1086" ht="15.75" customHeight="1">
      <c r="A1086" s="38">
        <v>2016.0</v>
      </c>
      <c r="B1086" s="38">
        <v>4649.0</v>
      </c>
      <c r="C1086" s="38">
        <v>111301.0</v>
      </c>
      <c r="D1086" s="38" t="s">
        <v>228</v>
      </c>
      <c r="E1086" s="38" t="s">
        <v>228</v>
      </c>
      <c r="F1086" s="38">
        <v>7.0</v>
      </c>
      <c r="G1086" s="38">
        <v>89.0</v>
      </c>
      <c r="H1086" s="38"/>
      <c r="I1086" s="40">
        <v>42563.375</v>
      </c>
      <c r="J1086" s="38" t="s">
        <v>40</v>
      </c>
      <c r="K1086" s="38">
        <v>55.0</v>
      </c>
      <c r="L1086" s="38">
        <v>1910.0</v>
      </c>
      <c r="M1086" s="38" t="s">
        <v>23</v>
      </c>
      <c r="N1086" s="38"/>
      <c r="O1086" s="38"/>
      <c r="P1086" s="38">
        <v>34674.0</v>
      </c>
      <c r="Q1086" s="38"/>
      <c r="R1086" s="38"/>
      <c r="S1086" s="38"/>
      <c r="T1086" s="38"/>
      <c r="U1086" s="38" t="s">
        <v>914</v>
      </c>
      <c r="V1086" s="38" t="s">
        <v>1282</v>
      </c>
      <c r="W1086" s="38"/>
      <c r="X1086" s="38"/>
      <c r="Y1086" s="38"/>
      <c r="Z1086" s="38"/>
    </row>
    <row r="1087" ht="15.75" customHeight="1">
      <c r="A1087" s="38">
        <v>2016.0</v>
      </c>
      <c r="B1087" s="38">
        <v>4651.0</v>
      </c>
      <c r="C1087" s="38">
        <v>111314.0</v>
      </c>
      <c r="D1087" s="38" t="s">
        <v>228</v>
      </c>
      <c r="E1087" s="38" t="s">
        <v>228</v>
      </c>
      <c r="F1087" s="38">
        <v>7.0</v>
      </c>
      <c r="G1087" s="38">
        <v>89.0</v>
      </c>
      <c r="H1087" s="38"/>
      <c r="I1087" s="40">
        <v>42563.4375</v>
      </c>
      <c r="J1087" s="38" t="s">
        <v>40</v>
      </c>
      <c r="K1087" s="38">
        <v>53.0</v>
      </c>
      <c r="L1087" s="38">
        <v>1800.0</v>
      </c>
      <c r="M1087" s="38" t="s">
        <v>23</v>
      </c>
      <c r="N1087" s="38"/>
      <c r="O1087" s="38"/>
      <c r="P1087" s="38">
        <v>34676.0</v>
      </c>
      <c r="Q1087" s="38"/>
      <c r="R1087" s="38"/>
      <c r="S1087" s="38"/>
      <c r="T1087" s="38"/>
      <c r="U1087" s="38" t="s">
        <v>914</v>
      </c>
      <c r="V1087" s="38" t="s">
        <v>1282</v>
      </c>
      <c r="W1087" s="38"/>
      <c r="X1087" s="38"/>
      <c r="Y1087" s="38"/>
      <c r="Z1087" s="38"/>
    </row>
    <row r="1088" ht="15.75" customHeight="1">
      <c r="A1088" s="38">
        <v>2016.0</v>
      </c>
      <c r="B1088" s="38">
        <v>4653.0</v>
      </c>
      <c r="C1088" s="38">
        <v>155558.0</v>
      </c>
      <c r="D1088" s="38" t="s">
        <v>228</v>
      </c>
      <c r="E1088" s="38" t="s">
        <v>228</v>
      </c>
      <c r="F1088" s="38">
        <v>7.0</v>
      </c>
      <c r="G1088" s="38">
        <v>93.0</v>
      </c>
      <c r="H1088" s="38"/>
      <c r="I1088" s="40">
        <v>42563.458333333336</v>
      </c>
      <c r="J1088" s="38" t="s">
        <v>40</v>
      </c>
      <c r="K1088" s="38">
        <v>59.0</v>
      </c>
      <c r="L1088" s="38">
        <v>2380.0</v>
      </c>
      <c r="M1088" s="38" t="s">
        <v>23</v>
      </c>
      <c r="N1088" s="38" t="s">
        <v>35</v>
      </c>
      <c r="O1088" s="38" t="s">
        <v>814</v>
      </c>
      <c r="P1088" s="38">
        <v>34678.0</v>
      </c>
      <c r="Q1088" s="38"/>
      <c r="R1088" s="38">
        <v>30.0</v>
      </c>
      <c r="S1088" s="38"/>
      <c r="T1088" s="38"/>
      <c r="U1088" s="38" t="s">
        <v>915</v>
      </c>
      <c r="V1088" s="38" t="s">
        <v>1282</v>
      </c>
      <c r="W1088" s="38"/>
      <c r="X1088" s="38"/>
      <c r="Y1088" s="38"/>
      <c r="Z1088" s="38"/>
    </row>
    <row r="1089" ht="15.75" customHeight="1">
      <c r="A1089" s="38">
        <v>2016.0</v>
      </c>
      <c r="B1089" s="38">
        <v>4648.0</v>
      </c>
      <c r="C1089" s="38">
        <v>53738.0</v>
      </c>
      <c r="D1089" s="38" t="s">
        <v>228</v>
      </c>
      <c r="E1089" s="38" t="s">
        <v>228</v>
      </c>
      <c r="F1089" s="38">
        <v>7.0</v>
      </c>
      <c r="G1089" s="38">
        <v>79.0</v>
      </c>
      <c r="H1089" s="38"/>
      <c r="I1089" s="40">
        <v>42563.5</v>
      </c>
      <c r="J1089" s="38" t="s">
        <v>40</v>
      </c>
      <c r="K1089" s="38">
        <v>56.0</v>
      </c>
      <c r="L1089" s="38">
        <v>1740.0</v>
      </c>
      <c r="M1089" s="38" t="s">
        <v>23</v>
      </c>
      <c r="N1089" s="38"/>
      <c r="O1089" s="38"/>
      <c r="P1089" s="38">
        <v>34673.0</v>
      </c>
      <c r="Q1089" s="38"/>
      <c r="R1089" s="38"/>
      <c r="S1089" s="38"/>
      <c r="T1089" s="38"/>
      <c r="U1089" s="38" t="s">
        <v>1353</v>
      </c>
      <c r="V1089" s="38" t="s">
        <v>1282</v>
      </c>
      <c r="W1089" s="38"/>
      <c r="X1089" s="38"/>
      <c r="Y1089" s="38"/>
      <c r="Z1089" s="38"/>
    </row>
    <row r="1090" ht="15.75" customHeight="1">
      <c r="A1090" s="38">
        <v>2016.0</v>
      </c>
      <c r="B1090" s="38">
        <v>4652.0</v>
      </c>
      <c r="C1090" s="38">
        <v>41540.0</v>
      </c>
      <c r="D1090" s="38" t="s">
        <v>228</v>
      </c>
      <c r="E1090" s="38" t="s">
        <v>228</v>
      </c>
      <c r="F1090" s="38">
        <v>7.0</v>
      </c>
      <c r="G1090" s="38">
        <v>85.0</v>
      </c>
      <c r="H1090" s="38"/>
      <c r="I1090" s="40">
        <v>42563.520833333336</v>
      </c>
      <c r="J1090" s="38" t="s">
        <v>40</v>
      </c>
      <c r="K1090" s="38">
        <v>61.0</v>
      </c>
      <c r="L1090" s="38">
        <v>2350.0</v>
      </c>
      <c r="M1090" s="38" t="s">
        <v>23</v>
      </c>
      <c r="N1090" s="38"/>
      <c r="O1090" s="38"/>
      <c r="P1090" s="38">
        <v>34677.0</v>
      </c>
      <c r="Q1090" s="38"/>
      <c r="R1090" s="38"/>
      <c r="S1090" s="38"/>
      <c r="T1090" s="38"/>
      <c r="U1090" s="38" t="s">
        <v>1331</v>
      </c>
      <c r="V1090" s="38" t="s">
        <v>1282</v>
      </c>
      <c r="W1090" s="38"/>
      <c r="X1090" s="38"/>
      <c r="Y1090" s="38"/>
      <c r="Z1090" s="38"/>
    </row>
    <row r="1091" ht="15.75" customHeight="1">
      <c r="A1091" s="38">
        <v>2016.0</v>
      </c>
      <c r="B1091" s="38">
        <v>4656.0</v>
      </c>
      <c r="C1091" s="38">
        <v>37464.0</v>
      </c>
      <c r="D1091" s="38" t="s">
        <v>228</v>
      </c>
      <c r="E1091" s="38" t="s">
        <v>228</v>
      </c>
      <c r="F1091" s="38">
        <v>7.0</v>
      </c>
      <c r="G1091" s="38">
        <v>39.0</v>
      </c>
      <c r="H1091" s="38"/>
      <c r="I1091" s="40">
        <v>42563.520833333336</v>
      </c>
      <c r="J1091" s="38" t="s">
        <v>40</v>
      </c>
      <c r="K1091" s="38">
        <v>73.0</v>
      </c>
      <c r="L1091" s="38">
        <v>3600.0</v>
      </c>
      <c r="M1091" s="38" t="s">
        <v>23</v>
      </c>
      <c r="N1091" s="38" t="s">
        <v>35</v>
      </c>
      <c r="O1091" s="38" t="s">
        <v>814</v>
      </c>
      <c r="P1091" s="38">
        <v>34681.0</v>
      </c>
      <c r="Q1091" s="38"/>
      <c r="R1091" s="38">
        <v>32.0</v>
      </c>
      <c r="S1091" s="38"/>
      <c r="T1091" s="38"/>
      <c r="U1091" s="38" t="s">
        <v>414</v>
      </c>
      <c r="V1091" s="38" t="s">
        <v>1282</v>
      </c>
      <c r="W1091" s="38"/>
      <c r="X1091" s="38"/>
      <c r="Y1091" s="38"/>
      <c r="Z1091" s="38"/>
    </row>
    <row r="1092" ht="15.75" customHeight="1">
      <c r="A1092" s="38">
        <v>2016.0</v>
      </c>
      <c r="B1092" s="38">
        <v>4650.0</v>
      </c>
      <c r="C1092" s="38">
        <v>111302.0</v>
      </c>
      <c r="D1092" s="38" t="s">
        <v>228</v>
      </c>
      <c r="E1092" s="38" t="s">
        <v>228</v>
      </c>
      <c r="F1092" s="38">
        <v>7.0</v>
      </c>
      <c r="G1092" s="38">
        <v>89.0</v>
      </c>
      <c r="H1092" s="38"/>
      <c r="I1092" s="40">
        <v>42563.541666666664</v>
      </c>
      <c r="J1092" s="38" t="s">
        <v>40</v>
      </c>
      <c r="K1092" s="38">
        <v>58.0</v>
      </c>
      <c r="L1092" s="38">
        <v>1850.0</v>
      </c>
      <c r="M1092" s="38" t="s">
        <v>23</v>
      </c>
      <c r="N1092" s="38"/>
      <c r="O1092" s="38"/>
      <c r="P1092" s="38">
        <v>34675.0</v>
      </c>
      <c r="Q1092" s="38"/>
      <c r="R1092" s="38"/>
      <c r="S1092" s="38"/>
      <c r="T1092" s="38"/>
      <c r="U1092" s="38" t="s">
        <v>914</v>
      </c>
      <c r="V1092" s="38" t="s">
        <v>1282</v>
      </c>
      <c r="W1092" s="38"/>
      <c r="X1092" s="38"/>
      <c r="Y1092" s="38"/>
      <c r="Z1092" s="38"/>
    </row>
    <row r="1093" ht="15.75" customHeight="1">
      <c r="A1093" s="38">
        <v>2016.0</v>
      </c>
      <c r="B1093" s="38">
        <v>4655.0</v>
      </c>
      <c r="C1093" s="38">
        <v>189854.0</v>
      </c>
      <c r="D1093" s="38" t="s">
        <v>228</v>
      </c>
      <c r="E1093" s="38" t="s">
        <v>228</v>
      </c>
      <c r="F1093" s="38">
        <v>7.0</v>
      </c>
      <c r="G1093" s="38">
        <v>39.0</v>
      </c>
      <c r="H1093" s="38"/>
      <c r="I1093" s="40">
        <v>42563.541666666664</v>
      </c>
      <c r="J1093" s="38" t="s">
        <v>40</v>
      </c>
      <c r="K1093" s="38">
        <v>60.0</v>
      </c>
      <c r="L1093" s="38">
        <v>2200.0</v>
      </c>
      <c r="M1093" s="38" t="s">
        <v>23</v>
      </c>
      <c r="N1093" s="38" t="s">
        <v>35</v>
      </c>
      <c r="O1093" s="38" t="s">
        <v>814</v>
      </c>
      <c r="P1093" s="38">
        <v>34680.0</v>
      </c>
      <c r="Q1093" s="38"/>
      <c r="R1093" s="38">
        <v>27.0</v>
      </c>
      <c r="S1093" s="38"/>
      <c r="T1093" s="38"/>
      <c r="U1093" s="38" t="s">
        <v>414</v>
      </c>
      <c r="V1093" s="38" t="s">
        <v>1282</v>
      </c>
      <c r="W1093" s="38"/>
      <c r="X1093" s="38"/>
      <c r="Y1093" s="38"/>
      <c r="Z1093" s="38"/>
    </row>
    <row r="1094" ht="15.75" customHeight="1">
      <c r="A1094" s="38">
        <v>2016.0</v>
      </c>
      <c r="B1094" s="38">
        <v>4654.0</v>
      </c>
      <c r="C1094" s="38">
        <v>61592.0</v>
      </c>
      <c r="D1094" s="38" t="s">
        <v>228</v>
      </c>
      <c r="E1094" s="38" t="s">
        <v>228</v>
      </c>
      <c r="F1094" s="38">
        <v>7.0</v>
      </c>
      <c r="G1094" s="38">
        <v>39.0</v>
      </c>
      <c r="H1094" s="38"/>
      <c r="I1094" s="40">
        <v>42563.666666666664</v>
      </c>
      <c r="J1094" s="38" t="s">
        <v>40</v>
      </c>
      <c r="K1094" s="38">
        <v>54.0</v>
      </c>
      <c r="L1094" s="38">
        <v>1840.0</v>
      </c>
      <c r="M1094" s="38" t="s">
        <v>23</v>
      </c>
      <c r="N1094" s="38" t="s">
        <v>35</v>
      </c>
      <c r="O1094" s="38" t="s">
        <v>814</v>
      </c>
      <c r="P1094" s="38">
        <v>34679.0</v>
      </c>
      <c r="Q1094" s="38"/>
      <c r="R1094" s="38">
        <v>27.0</v>
      </c>
      <c r="S1094" s="38"/>
      <c r="T1094" s="38"/>
      <c r="U1094" s="38" t="s">
        <v>414</v>
      </c>
      <c r="V1094" s="38" t="s">
        <v>1282</v>
      </c>
      <c r="W1094" s="38"/>
      <c r="X1094" s="38"/>
      <c r="Y1094" s="38"/>
      <c r="Z1094" s="38"/>
    </row>
    <row r="1095" ht="15.75" customHeight="1">
      <c r="A1095" s="38">
        <v>2016.0</v>
      </c>
      <c r="B1095" s="38">
        <v>4660.0</v>
      </c>
      <c r="C1095" s="38">
        <v>109736.0</v>
      </c>
      <c r="D1095" s="38" t="s">
        <v>228</v>
      </c>
      <c r="E1095" s="38" t="s">
        <v>228</v>
      </c>
      <c r="F1095" s="38">
        <v>7.0</v>
      </c>
      <c r="G1095" s="38">
        <v>87.0</v>
      </c>
      <c r="H1095" s="38"/>
      <c r="I1095" s="40">
        <v>42564.416666666664</v>
      </c>
      <c r="J1095" s="38" t="s">
        <v>40</v>
      </c>
      <c r="K1095" s="38">
        <v>50.0</v>
      </c>
      <c r="L1095" s="38">
        <v>1250.0</v>
      </c>
      <c r="M1095" s="38" t="s">
        <v>23</v>
      </c>
      <c r="N1095" s="38" t="s">
        <v>35</v>
      </c>
      <c r="O1095" s="38"/>
      <c r="P1095" s="38">
        <v>34692.0</v>
      </c>
      <c r="Q1095" s="38"/>
      <c r="R1095" s="38">
        <v>25.0</v>
      </c>
      <c r="S1095" s="38"/>
      <c r="T1095" s="38"/>
      <c r="U1095" s="38" t="s">
        <v>913</v>
      </c>
      <c r="V1095" s="38" t="s">
        <v>1283</v>
      </c>
      <c r="W1095" s="38"/>
      <c r="X1095" s="38"/>
      <c r="Y1095" s="38"/>
      <c r="Z1095" s="38"/>
    </row>
    <row r="1096" ht="15.75" customHeight="1">
      <c r="A1096" s="38">
        <v>2016.0</v>
      </c>
      <c r="B1096" s="38">
        <v>4661.0</v>
      </c>
      <c r="C1096" s="38">
        <v>193068.0</v>
      </c>
      <c r="D1096" s="38" t="s">
        <v>228</v>
      </c>
      <c r="E1096" s="38" t="s">
        <v>228</v>
      </c>
      <c r="F1096" s="38">
        <v>7.0</v>
      </c>
      <c r="G1096" s="38">
        <v>84.0</v>
      </c>
      <c r="H1096" s="38"/>
      <c r="I1096" s="40">
        <v>42564.4375</v>
      </c>
      <c r="J1096" s="38" t="s">
        <v>40</v>
      </c>
      <c r="K1096" s="38">
        <v>60.0</v>
      </c>
      <c r="L1096" s="38">
        <v>2400.0</v>
      </c>
      <c r="M1096" s="38" t="s">
        <v>23</v>
      </c>
      <c r="N1096" s="38"/>
      <c r="O1096" s="38"/>
      <c r="P1096" s="38">
        <v>34693.0</v>
      </c>
      <c r="Q1096" s="38" t="s">
        <v>816</v>
      </c>
      <c r="R1096" s="38">
        <v>31.0</v>
      </c>
      <c r="S1096" s="38"/>
      <c r="T1096" s="38"/>
      <c r="U1096" s="38" t="s">
        <v>904</v>
      </c>
      <c r="V1096" s="38" t="s">
        <v>1283</v>
      </c>
      <c r="W1096" s="38"/>
      <c r="X1096" s="38"/>
      <c r="Y1096" s="38"/>
      <c r="Z1096" s="38"/>
    </row>
    <row r="1097" ht="15.75" customHeight="1">
      <c r="A1097" s="38">
        <v>2016.0</v>
      </c>
      <c r="B1097" s="38">
        <v>4664.0</v>
      </c>
      <c r="C1097" s="38">
        <v>80448.0</v>
      </c>
      <c r="D1097" s="38" t="s">
        <v>228</v>
      </c>
      <c r="E1097" s="38" t="s">
        <v>228</v>
      </c>
      <c r="F1097" s="38">
        <v>7.0</v>
      </c>
      <c r="G1097" s="38">
        <v>85.0</v>
      </c>
      <c r="H1097" s="38"/>
      <c r="I1097" s="40">
        <v>42564.5625</v>
      </c>
      <c r="J1097" s="38" t="s">
        <v>40</v>
      </c>
      <c r="K1097" s="38">
        <v>63.0</v>
      </c>
      <c r="L1097" s="38">
        <v>2550.0</v>
      </c>
      <c r="M1097" s="38" t="s">
        <v>23</v>
      </c>
      <c r="N1097" s="38" t="s">
        <v>35</v>
      </c>
      <c r="O1097" s="38"/>
      <c r="P1097" s="38">
        <v>34700.0</v>
      </c>
      <c r="Q1097" s="38"/>
      <c r="R1097" s="38">
        <v>31.0</v>
      </c>
      <c r="S1097" s="38"/>
      <c r="T1097" s="38"/>
      <c r="U1097" s="38" t="s">
        <v>1331</v>
      </c>
      <c r="V1097" s="38" t="s">
        <v>1283</v>
      </c>
      <c r="W1097" s="38"/>
      <c r="X1097" s="38"/>
      <c r="Y1097" s="38"/>
      <c r="Z1097" s="38"/>
    </row>
    <row r="1098" ht="15.75" customHeight="1">
      <c r="A1098" s="38">
        <v>2016.0</v>
      </c>
      <c r="B1098" s="38">
        <v>4663.0</v>
      </c>
      <c r="C1098" s="38">
        <v>44227.0</v>
      </c>
      <c r="D1098" s="38" t="s">
        <v>228</v>
      </c>
      <c r="E1098" s="38" t="s">
        <v>228</v>
      </c>
      <c r="F1098" s="38">
        <v>7.0</v>
      </c>
      <c r="G1098" s="38">
        <v>36.0</v>
      </c>
      <c r="H1098" s="38"/>
      <c r="I1098" s="40">
        <v>42564.583333333336</v>
      </c>
      <c r="J1098" s="38" t="s">
        <v>40</v>
      </c>
      <c r="K1098" s="38">
        <v>59.0</v>
      </c>
      <c r="L1098" s="38">
        <v>2440.0</v>
      </c>
      <c r="M1098" s="38" t="s">
        <v>23</v>
      </c>
      <c r="N1098" s="38" t="s">
        <v>35</v>
      </c>
      <c r="O1098" s="38" t="s">
        <v>814</v>
      </c>
      <c r="P1098" s="38">
        <v>34699.0</v>
      </c>
      <c r="Q1098" s="38"/>
      <c r="R1098" s="38">
        <v>33.0</v>
      </c>
      <c r="S1098" s="38"/>
      <c r="T1098" s="38"/>
      <c r="U1098" s="38" t="s">
        <v>692</v>
      </c>
      <c r="V1098" s="38" t="s">
        <v>1283</v>
      </c>
      <c r="W1098" s="38"/>
      <c r="X1098" s="38"/>
      <c r="Y1098" s="38"/>
      <c r="Z1098" s="38"/>
    </row>
    <row r="1099" ht="15.75" customHeight="1">
      <c r="A1099" s="38">
        <v>2016.0</v>
      </c>
      <c r="B1099" s="38">
        <v>4667.0</v>
      </c>
      <c r="C1099" s="38">
        <v>47713.0</v>
      </c>
      <c r="D1099" s="38" t="s">
        <v>228</v>
      </c>
      <c r="E1099" s="38" t="s">
        <v>228</v>
      </c>
      <c r="F1099" s="38">
        <v>7.0</v>
      </c>
      <c r="G1099" s="38">
        <v>43.0</v>
      </c>
      <c r="H1099" s="38"/>
      <c r="I1099" s="40">
        <v>42564.583333333336</v>
      </c>
      <c r="J1099" s="38" t="s">
        <v>40</v>
      </c>
      <c r="K1099" s="38">
        <v>73.0</v>
      </c>
      <c r="L1099" s="38">
        <v>3660.0</v>
      </c>
      <c r="M1099" s="38" t="s">
        <v>23</v>
      </c>
      <c r="N1099" s="38" t="s">
        <v>35</v>
      </c>
      <c r="O1099" s="38"/>
      <c r="P1099" s="38">
        <v>34703.0</v>
      </c>
      <c r="Q1099" s="38"/>
      <c r="R1099" s="38">
        <v>34.0</v>
      </c>
      <c r="S1099" s="38"/>
      <c r="T1099" s="38"/>
      <c r="U1099" s="38" t="s">
        <v>903</v>
      </c>
      <c r="V1099" s="38" t="s">
        <v>1283</v>
      </c>
      <c r="W1099" s="38"/>
      <c r="X1099" s="38"/>
      <c r="Y1099" s="38"/>
      <c r="Z1099" s="38"/>
    </row>
    <row r="1100" ht="15.75" customHeight="1">
      <c r="A1100" s="38">
        <v>2016.0</v>
      </c>
      <c r="B1100" s="38">
        <v>4666.0</v>
      </c>
      <c r="C1100" s="38">
        <v>211494.0</v>
      </c>
      <c r="D1100" s="38" t="s">
        <v>228</v>
      </c>
      <c r="E1100" s="38" t="s">
        <v>228</v>
      </c>
      <c r="F1100" s="38">
        <v>7.0</v>
      </c>
      <c r="G1100" s="38">
        <v>38.0</v>
      </c>
      <c r="H1100" s="38"/>
      <c r="I1100" s="40">
        <v>42564.791666666664</v>
      </c>
      <c r="J1100" s="38" t="s">
        <v>40</v>
      </c>
      <c r="K1100" s="38">
        <v>58.0</v>
      </c>
      <c r="L1100" s="38">
        <v>2070.0</v>
      </c>
      <c r="M1100" s="38" t="s">
        <v>23</v>
      </c>
      <c r="N1100" s="38" t="s">
        <v>35</v>
      </c>
      <c r="O1100" s="38" t="s">
        <v>814</v>
      </c>
      <c r="P1100" s="38">
        <v>34702.0</v>
      </c>
      <c r="Q1100" s="38" t="s">
        <v>816</v>
      </c>
      <c r="R1100" s="38">
        <v>29.0</v>
      </c>
      <c r="S1100" s="38"/>
      <c r="T1100" s="38"/>
      <c r="U1100" s="38" t="s">
        <v>229</v>
      </c>
      <c r="V1100" s="38" t="s">
        <v>1283</v>
      </c>
      <c r="W1100" s="38"/>
      <c r="X1100" s="38"/>
      <c r="Y1100" s="38"/>
      <c r="Z1100" s="38"/>
    </row>
    <row r="1101" ht="15.75" customHeight="1">
      <c r="A1101" s="38">
        <v>2016.0</v>
      </c>
      <c r="B1101" s="38">
        <v>4670.0</v>
      </c>
      <c r="C1101" s="38">
        <v>158184.0</v>
      </c>
      <c r="D1101" s="38" t="s">
        <v>228</v>
      </c>
      <c r="E1101" s="38" t="s">
        <v>228</v>
      </c>
      <c r="F1101" s="38">
        <v>7.0</v>
      </c>
      <c r="G1101" s="38"/>
      <c r="H1101" s="38" t="s">
        <v>915</v>
      </c>
      <c r="I1101" s="40">
        <v>42566.28125</v>
      </c>
      <c r="J1101" s="38" t="s">
        <v>21</v>
      </c>
      <c r="K1101" s="38">
        <v>78.0</v>
      </c>
      <c r="L1101" s="38">
        <v>5620.0</v>
      </c>
      <c r="M1101" s="38" t="s">
        <v>23</v>
      </c>
      <c r="N1101" s="38"/>
      <c r="O1101" s="38"/>
      <c r="P1101" s="38">
        <v>34713.0</v>
      </c>
      <c r="Q1101" s="38"/>
      <c r="R1101" s="38"/>
      <c r="S1101" s="38"/>
      <c r="T1101" s="38"/>
      <c r="U1101" s="38"/>
      <c r="V1101" s="38" t="s">
        <v>1284</v>
      </c>
      <c r="W1101" s="38"/>
      <c r="X1101" s="38"/>
      <c r="Y1101" s="38"/>
      <c r="Z1101" s="38"/>
    </row>
    <row r="1102" ht="15.75" customHeight="1">
      <c r="A1102" s="38">
        <v>2016.0</v>
      </c>
      <c r="B1102" s="38">
        <v>4668.0</v>
      </c>
      <c r="C1102" s="38">
        <v>109736.0</v>
      </c>
      <c r="D1102" s="38" t="s">
        <v>228</v>
      </c>
      <c r="E1102" s="38" t="s">
        <v>228</v>
      </c>
      <c r="F1102" s="38">
        <v>7.0</v>
      </c>
      <c r="G1102" s="38">
        <v>36.0</v>
      </c>
      <c r="H1102" s="38"/>
      <c r="I1102" s="40">
        <v>42566.333333333336</v>
      </c>
      <c r="J1102" s="38" t="s">
        <v>40</v>
      </c>
      <c r="K1102" s="38">
        <v>56.0</v>
      </c>
      <c r="L1102" s="38">
        <v>2070.0</v>
      </c>
      <c r="M1102" s="38" t="s">
        <v>23</v>
      </c>
      <c r="N1102" s="38"/>
      <c r="O1102" s="38"/>
      <c r="P1102" s="38">
        <v>34710.0</v>
      </c>
      <c r="Q1102" s="38"/>
      <c r="R1102" s="38"/>
      <c r="S1102" s="38"/>
      <c r="T1102" s="38"/>
      <c r="U1102" s="38" t="s">
        <v>692</v>
      </c>
      <c r="V1102" s="38" t="s">
        <v>1284</v>
      </c>
      <c r="W1102" s="38"/>
      <c r="X1102" s="38"/>
      <c r="Y1102" s="38"/>
      <c r="Z1102" s="38"/>
    </row>
    <row r="1103" ht="15.75" customHeight="1">
      <c r="A1103" s="38">
        <v>2016.0</v>
      </c>
      <c r="B1103" s="38">
        <v>4673.0</v>
      </c>
      <c r="C1103" s="38">
        <v>132839.0</v>
      </c>
      <c r="D1103" s="38" t="s">
        <v>228</v>
      </c>
      <c r="E1103" s="38" t="s">
        <v>228</v>
      </c>
      <c r="F1103" s="38">
        <v>7.0</v>
      </c>
      <c r="G1103" s="38"/>
      <c r="H1103" s="38" t="s">
        <v>997</v>
      </c>
      <c r="I1103" s="40">
        <v>42566.333333333336</v>
      </c>
      <c r="J1103" s="38" t="s">
        <v>21</v>
      </c>
      <c r="K1103" s="38">
        <v>59.0</v>
      </c>
      <c r="L1103" s="38">
        <v>2250.0</v>
      </c>
      <c r="M1103" s="38" t="s">
        <v>23</v>
      </c>
      <c r="N1103" s="38"/>
      <c r="O1103" s="38"/>
      <c r="P1103" s="38">
        <v>34716.0</v>
      </c>
      <c r="Q1103" s="38"/>
      <c r="R1103" s="38"/>
      <c r="S1103" s="38"/>
      <c r="T1103" s="38"/>
      <c r="U1103" s="38"/>
      <c r="V1103" s="38" t="s">
        <v>1284</v>
      </c>
      <c r="W1103" s="38"/>
      <c r="X1103" s="38"/>
      <c r="Y1103" s="38"/>
      <c r="Z1103" s="38"/>
    </row>
    <row r="1104" ht="15.75" customHeight="1">
      <c r="A1104" s="38">
        <v>2016.0</v>
      </c>
      <c r="B1104" s="38">
        <v>4674.0</v>
      </c>
      <c r="C1104" s="38">
        <v>20509.0</v>
      </c>
      <c r="D1104" s="38" t="s">
        <v>228</v>
      </c>
      <c r="E1104" s="38" t="s">
        <v>228</v>
      </c>
      <c r="F1104" s="38">
        <v>7.0</v>
      </c>
      <c r="G1104" s="38"/>
      <c r="H1104" s="38" t="s">
        <v>915</v>
      </c>
      <c r="I1104" s="40">
        <v>42566.333333333336</v>
      </c>
      <c r="J1104" s="38" t="s">
        <v>21</v>
      </c>
      <c r="K1104" s="38">
        <v>80.0</v>
      </c>
      <c r="L1104" s="38">
        <v>5240.0</v>
      </c>
      <c r="M1104" s="38" t="s">
        <v>23</v>
      </c>
      <c r="N1104" s="38"/>
      <c r="O1104" s="38"/>
      <c r="P1104" s="38">
        <v>34717.0</v>
      </c>
      <c r="Q1104" s="38"/>
      <c r="R1104" s="38"/>
      <c r="S1104" s="38"/>
      <c r="T1104" s="38"/>
      <c r="U1104" s="38"/>
      <c r="V1104" s="38" t="s">
        <v>1284</v>
      </c>
      <c r="W1104" s="38"/>
      <c r="X1104" s="38"/>
      <c r="Y1104" s="38"/>
      <c r="Z1104" s="38"/>
    </row>
    <row r="1105" ht="15.75" customHeight="1">
      <c r="A1105" s="38">
        <v>2016.0</v>
      </c>
      <c r="B1105" s="38">
        <v>4671.0</v>
      </c>
      <c r="C1105" s="38">
        <v>180853.0</v>
      </c>
      <c r="D1105" s="38" t="s">
        <v>228</v>
      </c>
      <c r="E1105" s="38" t="s">
        <v>228</v>
      </c>
      <c r="F1105" s="38">
        <v>7.0</v>
      </c>
      <c r="G1105" s="38"/>
      <c r="H1105" s="38" t="s">
        <v>926</v>
      </c>
      <c r="I1105" s="40">
        <v>42566.375</v>
      </c>
      <c r="J1105" s="38" t="s">
        <v>21</v>
      </c>
      <c r="K1105" s="38">
        <v>64.0</v>
      </c>
      <c r="L1105" s="38">
        <v>3090.0</v>
      </c>
      <c r="M1105" s="38" t="s">
        <v>23</v>
      </c>
      <c r="N1105" s="38"/>
      <c r="O1105" s="38"/>
      <c r="P1105" s="38">
        <v>34714.0</v>
      </c>
      <c r="Q1105" s="38"/>
      <c r="R1105" s="38"/>
      <c r="S1105" s="38"/>
      <c r="T1105" s="38"/>
      <c r="U1105" s="38"/>
      <c r="V1105" s="38" t="s">
        <v>1284</v>
      </c>
      <c r="W1105" s="38"/>
      <c r="X1105" s="38"/>
      <c r="Y1105" s="38"/>
      <c r="Z1105" s="38"/>
    </row>
    <row r="1106" ht="15.75" customHeight="1">
      <c r="A1106" s="38">
        <v>2016.0</v>
      </c>
      <c r="B1106" s="38">
        <v>4669.0</v>
      </c>
      <c r="C1106" s="38">
        <v>58621.0</v>
      </c>
      <c r="D1106" s="38" t="s">
        <v>228</v>
      </c>
      <c r="E1106" s="38" t="s">
        <v>228</v>
      </c>
      <c r="F1106" s="38">
        <v>7.0</v>
      </c>
      <c r="G1106" s="38"/>
      <c r="H1106" s="38" t="s">
        <v>918</v>
      </c>
      <c r="I1106" s="40">
        <v>42566.40625</v>
      </c>
      <c r="J1106" s="38" t="s">
        <v>21</v>
      </c>
      <c r="K1106" s="38">
        <v>60.0</v>
      </c>
      <c r="L1106" s="38">
        <v>1960.0</v>
      </c>
      <c r="M1106" s="38" t="s">
        <v>23</v>
      </c>
      <c r="N1106" s="38"/>
      <c r="O1106" s="38"/>
      <c r="P1106" s="38">
        <v>34712.0</v>
      </c>
      <c r="Q1106" s="38"/>
      <c r="R1106" s="38"/>
      <c r="S1106" s="38"/>
      <c r="T1106" s="38"/>
      <c r="U1106" s="38"/>
      <c r="V1106" s="38" t="s">
        <v>1284</v>
      </c>
      <c r="W1106" s="38"/>
      <c r="X1106" s="38"/>
      <c r="Y1106" s="38"/>
      <c r="Z1106" s="38"/>
    </row>
    <row r="1107" ht="15.75" customHeight="1">
      <c r="A1107" s="38">
        <v>2016.0</v>
      </c>
      <c r="B1107" s="38">
        <v>4683.0</v>
      </c>
      <c r="C1107" s="38">
        <v>122328.0</v>
      </c>
      <c r="D1107" s="38" t="s">
        <v>228</v>
      </c>
      <c r="E1107" s="38" t="s">
        <v>228</v>
      </c>
      <c r="F1107" s="38">
        <v>7.0</v>
      </c>
      <c r="G1107" s="38"/>
      <c r="H1107" s="38" t="s">
        <v>933</v>
      </c>
      <c r="I1107" s="40">
        <v>42566.4375</v>
      </c>
      <c r="J1107" s="38" t="s">
        <v>21</v>
      </c>
      <c r="K1107" s="38">
        <v>56.0</v>
      </c>
      <c r="L1107" s="38">
        <v>1530.0</v>
      </c>
      <c r="M1107" s="38" t="s">
        <v>23</v>
      </c>
      <c r="N1107" s="38" t="s">
        <v>35</v>
      </c>
      <c r="O1107" s="38"/>
      <c r="P1107" s="38">
        <v>34736.0</v>
      </c>
      <c r="Q1107" s="38"/>
      <c r="R1107" s="38">
        <v>28.0</v>
      </c>
      <c r="S1107" s="38"/>
      <c r="T1107" s="38"/>
      <c r="U1107" s="38"/>
      <c r="V1107" s="38" t="s">
        <v>1284</v>
      </c>
      <c r="W1107" s="38"/>
      <c r="X1107" s="38"/>
      <c r="Y1107" s="38"/>
      <c r="Z1107" s="38"/>
    </row>
    <row r="1108" ht="15.75" customHeight="1">
      <c r="A1108" s="38">
        <v>2016.0</v>
      </c>
      <c r="B1108" s="38">
        <v>4672.0</v>
      </c>
      <c r="C1108" s="38">
        <v>195996.0</v>
      </c>
      <c r="D1108" s="38" t="s">
        <v>228</v>
      </c>
      <c r="E1108" s="38" t="s">
        <v>228</v>
      </c>
      <c r="F1108" s="38">
        <v>7.0</v>
      </c>
      <c r="G1108" s="38">
        <v>39.0</v>
      </c>
      <c r="H1108" s="38"/>
      <c r="I1108" s="40">
        <v>42566.4375</v>
      </c>
      <c r="J1108" s="38" t="s">
        <v>40</v>
      </c>
      <c r="K1108" s="38">
        <v>60.0</v>
      </c>
      <c r="L1108" s="38">
        <v>2110.0</v>
      </c>
      <c r="M1108" s="38" t="s">
        <v>23</v>
      </c>
      <c r="N1108" s="38"/>
      <c r="O1108" s="38"/>
      <c r="P1108" s="38">
        <v>34715.0</v>
      </c>
      <c r="Q1108" s="38"/>
      <c r="R1108" s="38"/>
      <c r="S1108" s="38"/>
      <c r="T1108" s="38"/>
      <c r="U1108" s="38" t="s">
        <v>414</v>
      </c>
      <c r="V1108" s="38" t="s">
        <v>1284</v>
      </c>
      <c r="W1108" s="38"/>
      <c r="X1108" s="38"/>
      <c r="Y1108" s="38"/>
      <c r="Z1108" s="38"/>
    </row>
    <row r="1109" ht="15.75" customHeight="1">
      <c r="A1109" s="38">
        <v>2016.0</v>
      </c>
      <c r="B1109" s="38">
        <v>4682.0</v>
      </c>
      <c r="C1109" s="38">
        <v>17172.0</v>
      </c>
      <c r="D1109" s="38" t="s">
        <v>228</v>
      </c>
      <c r="E1109" s="38" t="s">
        <v>228</v>
      </c>
      <c r="F1109" s="38">
        <v>7.0</v>
      </c>
      <c r="G1109" s="38">
        <v>42.0</v>
      </c>
      <c r="H1109" s="38"/>
      <c r="I1109" s="40">
        <v>42566.458333333336</v>
      </c>
      <c r="J1109" s="38" t="s">
        <v>40</v>
      </c>
      <c r="K1109" s="38">
        <v>73.0</v>
      </c>
      <c r="L1109" s="38">
        <v>4150.0</v>
      </c>
      <c r="M1109" s="38" t="s">
        <v>23</v>
      </c>
      <c r="N1109" s="38" t="s">
        <v>35</v>
      </c>
      <c r="O1109" s="38"/>
      <c r="P1109" s="38">
        <v>34735.0</v>
      </c>
      <c r="Q1109" s="38"/>
      <c r="R1109" s="38">
        <v>38.0</v>
      </c>
      <c r="S1109" s="38"/>
      <c r="T1109" s="38"/>
      <c r="U1109" s="38" t="s">
        <v>950</v>
      </c>
      <c r="V1109" s="38" t="s">
        <v>1284</v>
      </c>
      <c r="W1109" s="38"/>
      <c r="X1109" s="38"/>
      <c r="Y1109" s="38"/>
      <c r="Z1109" s="38"/>
    </row>
    <row r="1110" ht="15.75" customHeight="1">
      <c r="A1110" s="38">
        <v>2016.0</v>
      </c>
      <c r="B1110" s="38">
        <v>4678.0</v>
      </c>
      <c r="C1110" s="38">
        <v>169379.0</v>
      </c>
      <c r="D1110" s="38" t="s">
        <v>228</v>
      </c>
      <c r="E1110" s="38" t="s">
        <v>228</v>
      </c>
      <c r="F1110" s="38">
        <v>7.0</v>
      </c>
      <c r="G1110" s="38">
        <v>40.0</v>
      </c>
      <c r="H1110" s="38"/>
      <c r="I1110" s="40">
        <v>42566.5</v>
      </c>
      <c r="J1110" s="38" t="s">
        <v>40</v>
      </c>
      <c r="K1110" s="38">
        <v>59.0</v>
      </c>
      <c r="L1110" s="38">
        <v>2210.0</v>
      </c>
      <c r="M1110" s="38" t="s">
        <v>23</v>
      </c>
      <c r="N1110" s="38" t="s">
        <v>35</v>
      </c>
      <c r="O1110" s="38"/>
      <c r="P1110" s="38">
        <v>34731.0</v>
      </c>
      <c r="Q1110" s="38"/>
      <c r="R1110" s="38">
        <v>30.0</v>
      </c>
      <c r="S1110" s="38"/>
      <c r="T1110" s="38"/>
      <c r="U1110" s="38" t="s">
        <v>739</v>
      </c>
      <c r="V1110" s="38" t="s">
        <v>1284</v>
      </c>
      <c r="W1110" s="38"/>
      <c r="X1110" s="38"/>
      <c r="Y1110" s="38"/>
      <c r="Z1110" s="38"/>
    </row>
    <row r="1111" ht="15.75" customHeight="1">
      <c r="A1111" s="38">
        <v>2016.0</v>
      </c>
      <c r="B1111" s="38">
        <v>4675.0</v>
      </c>
      <c r="C1111" s="38">
        <v>219730.0</v>
      </c>
      <c r="D1111" s="38" t="s">
        <v>228</v>
      </c>
      <c r="E1111" s="38" t="s">
        <v>228</v>
      </c>
      <c r="F1111" s="38">
        <v>7.0</v>
      </c>
      <c r="G1111" s="38">
        <v>39.0</v>
      </c>
      <c r="H1111" s="38"/>
      <c r="I1111" s="40">
        <v>42566.520833333336</v>
      </c>
      <c r="J1111" s="38" t="s">
        <v>40</v>
      </c>
      <c r="K1111" s="38">
        <v>63.0</v>
      </c>
      <c r="L1111" s="38">
        <v>2910.0</v>
      </c>
      <c r="M1111" s="38" t="s">
        <v>23</v>
      </c>
      <c r="N1111" s="38"/>
      <c r="O1111" s="38"/>
      <c r="P1111" s="38">
        <v>34718.0</v>
      </c>
      <c r="Q1111" s="38"/>
      <c r="R1111" s="38"/>
      <c r="S1111" s="38"/>
      <c r="T1111" s="38"/>
      <c r="U1111" s="38" t="s">
        <v>414</v>
      </c>
      <c r="V1111" s="38" t="s">
        <v>1284</v>
      </c>
      <c r="W1111" s="38"/>
      <c r="X1111" s="38"/>
      <c r="Y1111" s="38"/>
      <c r="Z1111" s="38"/>
    </row>
    <row r="1112" ht="15.75" customHeight="1">
      <c r="A1112" s="38">
        <v>2016.0</v>
      </c>
      <c r="B1112" s="38">
        <v>4676.0</v>
      </c>
      <c r="C1112" s="38">
        <v>9565.0</v>
      </c>
      <c r="D1112" s="38" t="s">
        <v>228</v>
      </c>
      <c r="E1112" s="38" t="s">
        <v>228</v>
      </c>
      <c r="F1112" s="38">
        <v>7.0</v>
      </c>
      <c r="G1112" s="38"/>
      <c r="H1112" s="38" t="s">
        <v>1354</v>
      </c>
      <c r="I1112" s="40">
        <v>42566.583333333336</v>
      </c>
      <c r="J1112" s="38" t="s">
        <v>21</v>
      </c>
      <c r="K1112" s="38">
        <v>58.0</v>
      </c>
      <c r="L1112" s="38">
        <v>1950.0</v>
      </c>
      <c r="M1112" s="38" t="s">
        <v>23</v>
      </c>
      <c r="N1112" s="38"/>
      <c r="O1112" s="38"/>
      <c r="P1112" s="38">
        <v>34719.0</v>
      </c>
      <c r="Q1112" s="38"/>
      <c r="R1112" s="38"/>
      <c r="S1112" s="38"/>
      <c r="T1112" s="38"/>
      <c r="U1112" s="38"/>
      <c r="V1112" s="38" t="s">
        <v>1284</v>
      </c>
      <c r="W1112" s="38"/>
      <c r="X1112" s="38"/>
      <c r="Y1112" s="38"/>
      <c r="Z1112" s="38"/>
    </row>
    <row r="1113" ht="15.75" customHeight="1">
      <c r="A1113" s="38">
        <v>2016.0</v>
      </c>
      <c r="B1113" s="38">
        <v>4679.0</v>
      </c>
      <c r="C1113" s="38">
        <v>44385.0</v>
      </c>
      <c r="D1113" s="38" t="s">
        <v>228</v>
      </c>
      <c r="E1113" s="38" t="s">
        <v>228</v>
      </c>
      <c r="F1113" s="38">
        <v>7.0</v>
      </c>
      <c r="G1113" s="38"/>
      <c r="H1113" s="38" t="s">
        <v>914</v>
      </c>
      <c r="I1113" s="40">
        <v>42566.625</v>
      </c>
      <c r="J1113" s="38" t="s">
        <v>21</v>
      </c>
      <c r="K1113" s="38">
        <v>60.0</v>
      </c>
      <c r="L1113" s="38">
        <v>2300.0</v>
      </c>
      <c r="M1113" s="38" t="s">
        <v>23</v>
      </c>
      <c r="N1113" s="38" t="s">
        <v>35</v>
      </c>
      <c r="O1113" s="38"/>
      <c r="P1113" s="38">
        <v>34732.0</v>
      </c>
      <c r="Q1113" s="38"/>
      <c r="R1113" s="38">
        <v>30.0</v>
      </c>
      <c r="S1113" s="38"/>
      <c r="T1113" s="38"/>
      <c r="U1113" s="38"/>
      <c r="V1113" s="38" t="s">
        <v>1284</v>
      </c>
      <c r="W1113" s="38"/>
      <c r="X1113" s="38"/>
      <c r="Y1113" s="38"/>
      <c r="Z1113" s="38"/>
    </row>
    <row r="1114" ht="15.75" customHeight="1">
      <c r="A1114" s="38">
        <v>2016.0</v>
      </c>
      <c r="B1114" s="38">
        <v>4681.0</v>
      </c>
      <c r="C1114" s="38">
        <v>44555.0</v>
      </c>
      <c r="D1114" s="38" t="s">
        <v>228</v>
      </c>
      <c r="E1114" s="38" t="s">
        <v>228</v>
      </c>
      <c r="F1114" s="38">
        <v>7.0</v>
      </c>
      <c r="G1114" s="38"/>
      <c r="H1114" s="38" t="s">
        <v>914</v>
      </c>
      <c r="I1114" s="40">
        <v>42566.666666666664</v>
      </c>
      <c r="J1114" s="38" t="s">
        <v>21</v>
      </c>
      <c r="K1114" s="38">
        <v>54.0</v>
      </c>
      <c r="L1114" s="38">
        <v>1900.0</v>
      </c>
      <c r="M1114" s="38" t="s">
        <v>23</v>
      </c>
      <c r="N1114" s="38" t="s">
        <v>35</v>
      </c>
      <c r="O1114" s="38"/>
      <c r="P1114" s="38">
        <v>34734.0</v>
      </c>
      <c r="Q1114" s="38"/>
      <c r="R1114" s="38">
        <v>30.0</v>
      </c>
      <c r="S1114" s="38"/>
      <c r="T1114" s="38"/>
      <c r="U1114" s="38"/>
      <c r="V1114" s="38" t="s">
        <v>1284</v>
      </c>
      <c r="W1114" s="38"/>
      <c r="X1114" s="38"/>
      <c r="Y1114" s="38"/>
      <c r="Z1114" s="38"/>
    </row>
    <row r="1115" ht="15.75" customHeight="1">
      <c r="A1115" s="38">
        <v>2016.0</v>
      </c>
      <c r="B1115" s="38">
        <v>4680.0</v>
      </c>
      <c r="C1115" s="38">
        <v>110670.0</v>
      </c>
      <c r="D1115" s="38" t="s">
        <v>228</v>
      </c>
      <c r="E1115" s="38" t="s">
        <v>228</v>
      </c>
      <c r="F1115" s="38">
        <v>7.0</v>
      </c>
      <c r="G1115" s="38"/>
      <c r="H1115" s="38" t="s">
        <v>1329</v>
      </c>
      <c r="I1115" s="40">
        <v>42566.770833333336</v>
      </c>
      <c r="J1115" s="38" t="s">
        <v>21</v>
      </c>
      <c r="K1115" s="38">
        <v>55.0</v>
      </c>
      <c r="L1115" s="38">
        <v>1900.0</v>
      </c>
      <c r="M1115" s="38" t="s">
        <v>23</v>
      </c>
      <c r="N1115" s="38" t="s">
        <v>35</v>
      </c>
      <c r="O1115" s="38"/>
      <c r="P1115" s="38">
        <v>34733.0</v>
      </c>
      <c r="Q1115" s="38"/>
      <c r="R1115" s="38">
        <v>29.0</v>
      </c>
      <c r="S1115" s="38"/>
      <c r="T1115" s="38"/>
      <c r="U1115" s="38"/>
      <c r="V1115" s="38" t="s">
        <v>1284</v>
      </c>
      <c r="W1115" s="38"/>
      <c r="X1115" s="38"/>
      <c r="Y1115" s="38"/>
      <c r="Z1115" s="38"/>
    </row>
    <row r="1116" ht="15.75" customHeight="1">
      <c r="A1116" s="38"/>
      <c r="B1116" s="38"/>
      <c r="C1116" s="38"/>
      <c r="D1116" s="38"/>
      <c r="E1116" s="38"/>
      <c r="F1116" s="38"/>
      <c r="G1116" s="38"/>
      <c r="H1116" s="38"/>
      <c r="I1116" s="38"/>
      <c r="J1116" s="38"/>
      <c r="K1116" s="38"/>
      <c r="L1116" s="38"/>
      <c r="M1116" s="38"/>
      <c r="N1116" s="38"/>
      <c r="O1116" s="38"/>
      <c r="P1116" s="38"/>
      <c r="Q1116" s="38"/>
      <c r="R1116" s="38"/>
      <c r="S1116" s="38"/>
      <c r="T1116" s="38"/>
      <c r="U1116" s="38"/>
      <c r="V1116" s="38"/>
      <c r="W1116" s="38"/>
      <c r="X1116" s="38"/>
      <c r="Y1116" s="38"/>
      <c r="Z1116" s="38"/>
    </row>
    <row r="1117" ht="15.75" customHeight="1">
      <c r="A1117" s="38"/>
      <c r="B1117" s="38"/>
      <c r="C1117" s="38"/>
      <c r="D1117" s="38"/>
      <c r="E1117" s="38"/>
      <c r="F1117" s="38"/>
      <c r="G1117" s="38"/>
      <c r="H1117" s="38"/>
      <c r="I1117" s="38"/>
      <c r="J1117" s="38"/>
      <c r="K1117" s="38"/>
      <c r="L1117" s="38"/>
      <c r="M1117" s="38"/>
      <c r="N1117" s="38"/>
      <c r="O1117" s="38"/>
      <c r="P1117" s="38"/>
      <c r="Q1117" s="38"/>
      <c r="R1117" s="38"/>
      <c r="S1117" s="38"/>
      <c r="T1117" s="38"/>
      <c r="U1117" s="38"/>
      <c r="V1117" s="38"/>
      <c r="W1117" s="38"/>
      <c r="X1117" s="38"/>
      <c r="Y1117" s="38"/>
      <c r="Z1117" s="38"/>
    </row>
    <row r="1118" ht="15.75" customHeight="1">
      <c r="A1118" s="38"/>
      <c r="B1118" s="38"/>
      <c r="C1118" s="38"/>
      <c r="D1118" s="38"/>
      <c r="E1118" s="38"/>
      <c r="F1118" s="38"/>
      <c r="G1118" s="38"/>
      <c r="H1118" s="38"/>
      <c r="I1118" s="38"/>
      <c r="J1118" s="38"/>
      <c r="K1118" s="38"/>
      <c r="L1118" s="38"/>
      <c r="M1118" s="38"/>
      <c r="N1118" s="38"/>
      <c r="O1118" s="38"/>
      <c r="P1118" s="38"/>
      <c r="Q1118" s="38"/>
      <c r="R1118" s="38"/>
      <c r="S1118" s="38"/>
      <c r="T1118" s="38"/>
      <c r="U1118" s="38"/>
      <c r="V1118" s="38"/>
      <c r="W1118" s="38"/>
      <c r="X1118" s="38"/>
      <c r="Y1118" s="38"/>
      <c r="Z1118" s="38"/>
    </row>
  </sheetData>
  <conditionalFormatting sqref="A2:V1115">
    <cfRule type="containsBlanks" dxfId="0" priority="1">
      <formula>LEN(TRIM(A2))=0</formula>
    </cfRule>
  </conditionalFormatting>
  <printOptions/>
  <pageMargins bottom="0.75" footer="0.0" header="0.0" left="0.7" right="0.7" top="0.75"/>
  <pageSetup orientation="landscape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Right="0"/>
    <pageSetUpPr/>
  </sheetPr>
  <sheetViews>
    <sheetView workbookViewId="0"/>
  </sheetViews>
  <sheetFormatPr customHeight="1" defaultColWidth="14.43" defaultRowHeight="15.0"/>
  <cols>
    <col customWidth="1" min="1" max="1" width="9.86"/>
    <col customWidth="1" min="2" max="2" width="10.86"/>
    <col customWidth="1" min="3" max="3" width="6.29"/>
    <col customWidth="1" min="4" max="4" width="15.14"/>
    <col customWidth="1" min="5" max="5" width="8.29"/>
    <col customWidth="1" min="6" max="6" width="18.43"/>
    <col customWidth="1" min="7" max="7" width="20.43"/>
    <col customWidth="1" min="8" max="8" width="17.71"/>
    <col customWidth="1" min="9" max="9" width="9.29"/>
    <col customWidth="1" min="10" max="10" width="9.71"/>
    <col customWidth="1" min="11" max="11" width="10.0"/>
    <col customWidth="1" min="12" max="13" width="9.14"/>
    <col customWidth="1" min="14" max="14" width="12.0"/>
    <col customWidth="1" min="15" max="15" width="9.14"/>
    <col customWidth="1" min="16" max="16" width="12.29"/>
    <col customWidth="1" min="17" max="17" width="9.86"/>
    <col customWidth="1" min="18" max="18" width="10.86"/>
    <col customWidth="1" min="19" max="26" width="9.14"/>
  </cols>
  <sheetData>
    <row r="1" ht="12.75" customHeight="1">
      <c r="A1" s="62" t="s">
        <v>6</v>
      </c>
      <c r="B1" s="62" t="s">
        <v>1355</v>
      </c>
      <c r="C1" s="62" t="s">
        <v>1356</v>
      </c>
      <c r="D1" s="62" t="s">
        <v>2</v>
      </c>
      <c r="E1" s="62" t="s">
        <v>1357</v>
      </c>
      <c r="F1" s="62" t="s">
        <v>8</v>
      </c>
      <c r="G1" s="62" t="s">
        <v>1358</v>
      </c>
      <c r="H1" s="62" t="s">
        <v>1359</v>
      </c>
      <c r="I1" s="62" t="s">
        <v>4</v>
      </c>
      <c r="J1" s="62" t="s">
        <v>3</v>
      </c>
      <c r="K1" s="62" t="s">
        <v>13</v>
      </c>
      <c r="L1" s="62" t="s">
        <v>10</v>
      </c>
      <c r="M1" s="62" t="s">
        <v>813</v>
      </c>
      <c r="N1" s="62">
        <v>2015.0</v>
      </c>
      <c r="O1" s="62" t="s">
        <v>16</v>
      </c>
      <c r="P1" s="62" t="s">
        <v>1360</v>
      </c>
      <c r="Q1" s="62" t="s">
        <v>1361</v>
      </c>
      <c r="R1" s="62" t="s">
        <v>1362</v>
      </c>
    </row>
    <row r="2" ht="12.75" customHeight="1">
      <c r="A2" s="63">
        <v>3.0</v>
      </c>
      <c r="B2" s="63">
        <v>174879.0</v>
      </c>
      <c r="C2" s="64" t="s">
        <v>1363</v>
      </c>
      <c r="D2" s="64" t="s">
        <v>1211</v>
      </c>
      <c r="E2" s="64"/>
      <c r="F2" s="64"/>
      <c r="G2" s="64" t="s">
        <v>140</v>
      </c>
      <c r="H2" s="65">
        <v>42120.32638888889</v>
      </c>
      <c r="I2" s="63">
        <v>4625.0</v>
      </c>
      <c r="J2" s="63">
        <v>74.0</v>
      </c>
      <c r="K2" s="64" t="s">
        <v>23</v>
      </c>
      <c r="L2" s="64" t="s">
        <v>23</v>
      </c>
      <c r="M2" s="64"/>
      <c r="N2" s="63"/>
      <c r="O2" s="64"/>
      <c r="P2" s="63">
        <v>40.0</v>
      </c>
      <c r="Q2" s="64"/>
      <c r="R2" s="64"/>
    </row>
    <row r="3" ht="12.75" customHeight="1">
      <c r="A3" s="63">
        <v>1402.0</v>
      </c>
      <c r="B3" s="63">
        <v>21649.0</v>
      </c>
      <c r="C3" s="64" t="s">
        <v>1363</v>
      </c>
      <c r="D3" s="64" t="s">
        <v>1211</v>
      </c>
      <c r="E3" s="66">
        <v>26.0</v>
      </c>
      <c r="F3" s="64" t="s">
        <v>845</v>
      </c>
      <c r="G3" s="64"/>
      <c r="H3" s="65">
        <v>42120.32986111111</v>
      </c>
      <c r="I3" s="63">
        <v>8850.0</v>
      </c>
      <c r="J3" s="63">
        <v>92.0</v>
      </c>
      <c r="K3" s="64" t="s">
        <v>23</v>
      </c>
      <c r="L3" s="64" t="s">
        <v>40</v>
      </c>
      <c r="M3" s="64" t="s">
        <v>821</v>
      </c>
      <c r="N3" s="63"/>
      <c r="O3" s="64"/>
      <c r="P3" s="63">
        <v>49.0</v>
      </c>
      <c r="Q3" s="66">
        <v>2.0</v>
      </c>
      <c r="R3" s="66">
        <v>2.0</v>
      </c>
    </row>
    <row r="4" ht="12.75" customHeight="1">
      <c r="A4" s="63">
        <v>1405.0</v>
      </c>
      <c r="B4" s="63">
        <v>69756.0</v>
      </c>
      <c r="C4" s="64" t="s">
        <v>1363</v>
      </c>
      <c r="D4" s="64" t="s">
        <v>1211</v>
      </c>
      <c r="E4" s="64"/>
      <c r="F4" s="64"/>
      <c r="G4" s="64" t="s">
        <v>819</v>
      </c>
      <c r="H4" s="65">
        <v>42120.354166666664</v>
      </c>
      <c r="I4" s="63">
        <v>4690.0</v>
      </c>
      <c r="J4" s="63">
        <v>77.0</v>
      </c>
      <c r="K4" s="64" t="s">
        <v>23</v>
      </c>
      <c r="L4" s="64" t="s">
        <v>23</v>
      </c>
      <c r="M4" s="64"/>
      <c r="N4" s="63"/>
      <c r="O4" s="64"/>
      <c r="P4" s="63">
        <v>40.0</v>
      </c>
      <c r="Q4" s="64"/>
      <c r="R4" s="64"/>
    </row>
    <row r="5" ht="12.75" customHeight="1">
      <c r="A5" s="63">
        <v>1403.0</v>
      </c>
      <c r="B5" s="63">
        <v>116692.0</v>
      </c>
      <c r="C5" s="64" t="s">
        <v>1363</v>
      </c>
      <c r="D5" s="64" t="s">
        <v>1211</v>
      </c>
      <c r="E5" s="64"/>
      <c r="F5" s="64"/>
      <c r="G5" s="64" t="s">
        <v>819</v>
      </c>
      <c r="H5" s="65">
        <v>42120.354166666664</v>
      </c>
      <c r="I5" s="63">
        <v>6510.0</v>
      </c>
      <c r="J5" s="63">
        <v>85.0</v>
      </c>
      <c r="K5" s="64" t="s">
        <v>23</v>
      </c>
      <c r="L5" s="64" t="s">
        <v>23</v>
      </c>
      <c r="M5" s="64"/>
      <c r="N5" s="63"/>
      <c r="O5" s="64"/>
      <c r="P5" s="63">
        <v>43.0</v>
      </c>
      <c r="Q5" s="64"/>
      <c r="R5" s="64"/>
    </row>
    <row r="6" ht="12.75" customHeight="1">
      <c r="A6" s="63">
        <v>1404.0</v>
      </c>
      <c r="B6" s="63">
        <v>73425.0</v>
      </c>
      <c r="C6" s="64" t="s">
        <v>1363</v>
      </c>
      <c r="D6" s="64" t="s">
        <v>1211</v>
      </c>
      <c r="E6" s="64"/>
      <c r="F6" s="64"/>
      <c r="G6" s="64" t="s">
        <v>819</v>
      </c>
      <c r="H6" s="65">
        <v>42120.375</v>
      </c>
      <c r="I6" s="63">
        <v>4575.0</v>
      </c>
      <c r="J6" s="63">
        <v>74.0</v>
      </c>
      <c r="K6" s="64" t="s">
        <v>23</v>
      </c>
      <c r="L6" s="64" t="s">
        <v>23</v>
      </c>
      <c r="M6" s="64"/>
      <c r="N6" s="63"/>
      <c r="O6" s="64"/>
      <c r="P6" s="63">
        <v>40.0</v>
      </c>
      <c r="Q6" s="64"/>
      <c r="R6" s="64"/>
    </row>
    <row r="7" ht="12.75" customHeight="1">
      <c r="A7" s="63">
        <v>1406.0</v>
      </c>
      <c r="B7" s="63">
        <v>172420.0</v>
      </c>
      <c r="C7" s="64" t="s">
        <v>1363</v>
      </c>
      <c r="D7" s="64" t="s">
        <v>1211</v>
      </c>
      <c r="E7" s="64"/>
      <c r="F7" s="64"/>
      <c r="G7" s="64" t="s">
        <v>857</v>
      </c>
      <c r="H7" s="65">
        <v>42120.458333333336</v>
      </c>
      <c r="I7" s="63">
        <v>5175.0</v>
      </c>
      <c r="J7" s="63">
        <v>74.0</v>
      </c>
      <c r="K7" s="64" t="s">
        <v>23</v>
      </c>
      <c r="L7" s="64" t="s">
        <v>40</v>
      </c>
      <c r="M7" s="64" t="s">
        <v>821</v>
      </c>
      <c r="N7" s="63"/>
      <c r="O7" s="64"/>
      <c r="P7" s="63">
        <v>38.0</v>
      </c>
      <c r="Q7" s="64"/>
      <c r="R7" s="64"/>
    </row>
    <row r="8" ht="12.75" customHeight="1">
      <c r="A8" s="63">
        <v>1407.0</v>
      </c>
      <c r="B8" s="63">
        <v>55271.0</v>
      </c>
      <c r="C8" s="64" t="s">
        <v>1363</v>
      </c>
      <c r="D8" s="64" t="s">
        <v>1211</v>
      </c>
      <c r="E8" s="64"/>
      <c r="F8" s="64"/>
      <c r="G8" s="64" t="s">
        <v>819</v>
      </c>
      <c r="H8" s="65">
        <v>42120.5</v>
      </c>
      <c r="I8" s="63">
        <v>3445.0</v>
      </c>
      <c r="J8" s="63">
        <v>69.0</v>
      </c>
      <c r="K8" s="64" t="s">
        <v>23</v>
      </c>
      <c r="L8" s="64" t="s">
        <v>23</v>
      </c>
      <c r="M8" s="64" t="s">
        <v>821</v>
      </c>
      <c r="N8" s="63"/>
      <c r="O8" s="64"/>
      <c r="P8" s="63">
        <v>34.0</v>
      </c>
      <c r="Q8" s="66">
        <v>1.0</v>
      </c>
      <c r="R8" s="64"/>
    </row>
    <row r="9" ht="12.75" customHeight="1">
      <c r="A9" s="63">
        <v>1408.0</v>
      </c>
      <c r="B9" s="63">
        <v>80023.0</v>
      </c>
      <c r="C9" s="64" t="s">
        <v>1363</v>
      </c>
      <c r="D9" s="64" t="s">
        <v>1211</v>
      </c>
      <c r="E9" s="64"/>
      <c r="F9" s="64"/>
      <c r="G9" s="64" t="s">
        <v>819</v>
      </c>
      <c r="H9" s="65">
        <v>42120.625</v>
      </c>
      <c r="I9" s="63">
        <v>9770.0</v>
      </c>
      <c r="J9" s="63">
        <v>94.0</v>
      </c>
      <c r="K9" s="64" t="s">
        <v>23</v>
      </c>
      <c r="L9" s="64" t="s">
        <v>40</v>
      </c>
      <c r="M9" s="64" t="s">
        <v>814</v>
      </c>
      <c r="N9" s="63"/>
      <c r="O9" s="64"/>
      <c r="P9" s="63">
        <v>53.0</v>
      </c>
      <c r="Q9" s="64"/>
      <c r="R9" s="64"/>
    </row>
    <row r="10" ht="12.75" customHeight="1">
      <c r="A10" s="63">
        <v>1409.0</v>
      </c>
      <c r="B10" s="63">
        <v>84009.0</v>
      </c>
      <c r="C10" s="64" t="s">
        <v>1363</v>
      </c>
      <c r="D10" s="64" t="s">
        <v>1211</v>
      </c>
      <c r="E10" s="64"/>
      <c r="F10" s="64"/>
      <c r="G10" s="64" t="s">
        <v>819</v>
      </c>
      <c r="H10" s="65">
        <v>42120.791666666664</v>
      </c>
      <c r="I10" s="63">
        <v>5650.0</v>
      </c>
      <c r="J10" s="63">
        <v>76.0</v>
      </c>
      <c r="K10" s="64" t="s">
        <v>23</v>
      </c>
      <c r="L10" s="64" t="s">
        <v>40</v>
      </c>
      <c r="M10" s="64" t="s">
        <v>814</v>
      </c>
      <c r="N10" s="63"/>
      <c r="O10" s="64"/>
      <c r="P10" s="63">
        <v>42.0</v>
      </c>
      <c r="Q10" s="64"/>
      <c r="R10" s="64"/>
    </row>
    <row r="11" ht="12.75" customHeight="1">
      <c r="A11" s="63">
        <v>1410.0</v>
      </c>
      <c r="B11" s="63">
        <v>68080.0</v>
      </c>
      <c r="C11" s="64" t="s">
        <v>1363</v>
      </c>
      <c r="D11" s="64" t="s">
        <v>1211</v>
      </c>
      <c r="E11" s="64"/>
      <c r="F11" s="64"/>
      <c r="G11" s="64" t="s">
        <v>819</v>
      </c>
      <c r="H11" s="65">
        <v>42120.8125</v>
      </c>
      <c r="I11" s="63">
        <v>6470.0</v>
      </c>
      <c r="J11" s="63">
        <v>80.0</v>
      </c>
      <c r="K11" s="64" t="s">
        <v>23</v>
      </c>
      <c r="L11" s="64" t="s">
        <v>23</v>
      </c>
      <c r="M11" s="64" t="s">
        <v>814</v>
      </c>
      <c r="N11" s="63"/>
      <c r="O11" s="64"/>
      <c r="P11" s="63">
        <v>46.0</v>
      </c>
      <c r="Q11" s="64"/>
      <c r="R11" s="64"/>
    </row>
    <row r="12" ht="12.75" customHeight="1">
      <c r="A12" s="63">
        <v>6740.0</v>
      </c>
      <c r="B12" s="63">
        <v>46895.0</v>
      </c>
      <c r="C12" s="64" t="s">
        <v>1363</v>
      </c>
      <c r="D12" s="64" t="s">
        <v>1211</v>
      </c>
      <c r="E12" s="66">
        <v>113.0</v>
      </c>
      <c r="F12" s="64" t="s">
        <v>840</v>
      </c>
      <c r="G12" s="64"/>
      <c r="H12" s="65">
        <v>42122.385416666664</v>
      </c>
      <c r="I12" s="63">
        <v>6470.0</v>
      </c>
      <c r="J12" s="63">
        <v>83.0</v>
      </c>
      <c r="K12" s="64" t="s">
        <v>23</v>
      </c>
      <c r="L12" s="64" t="s">
        <v>23</v>
      </c>
      <c r="M12" s="64"/>
      <c r="N12" s="63"/>
      <c r="O12" s="64"/>
      <c r="P12" s="63">
        <v>42.0</v>
      </c>
      <c r="Q12" s="64"/>
      <c r="R12" s="64"/>
    </row>
    <row r="13" ht="12.75" customHeight="1">
      <c r="A13" s="63">
        <v>1412.0</v>
      </c>
      <c r="B13" s="63">
        <v>142036.0</v>
      </c>
      <c r="C13" s="64" t="s">
        <v>1363</v>
      </c>
      <c r="D13" s="64" t="s">
        <v>1211</v>
      </c>
      <c r="E13" s="66">
        <v>22.0</v>
      </c>
      <c r="F13" s="64" t="s">
        <v>855</v>
      </c>
      <c r="G13" s="64"/>
      <c r="H13" s="65">
        <v>42122.541666666664</v>
      </c>
      <c r="I13" s="63">
        <v>7800.0</v>
      </c>
      <c r="J13" s="63">
        <v>90.0</v>
      </c>
      <c r="K13" s="64" t="s">
        <v>23</v>
      </c>
      <c r="L13" s="64" t="s">
        <v>40</v>
      </c>
      <c r="M13" s="64" t="s">
        <v>821</v>
      </c>
      <c r="N13" s="63"/>
      <c r="O13" s="64"/>
      <c r="P13" s="63">
        <v>45.0</v>
      </c>
      <c r="Q13" s="66">
        <v>2.0</v>
      </c>
      <c r="R13" s="66">
        <v>2.0</v>
      </c>
    </row>
    <row r="14" ht="12.75" customHeight="1">
      <c r="A14" s="63">
        <v>1416.0</v>
      </c>
      <c r="B14" s="63">
        <v>2139.0</v>
      </c>
      <c r="C14" s="64" t="s">
        <v>1363</v>
      </c>
      <c r="D14" s="64" t="s">
        <v>1211</v>
      </c>
      <c r="E14" s="64"/>
      <c r="F14" s="64"/>
      <c r="G14" s="64" t="s">
        <v>857</v>
      </c>
      <c r="H14" s="65">
        <v>42125.322916666664</v>
      </c>
      <c r="I14" s="63">
        <v>4935.0</v>
      </c>
      <c r="J14" s="63">
        <v>72.0</v>
      </c>
      <c r="K14" s="64" t="s">
        <v>23</v>
      </c>
      <c r="L14" s="64" t="s">
        <v>23</v>
      </c>
      <c r="M14" s="64" t="s">
        <v>814</v>
      </c>
      <c r="N14" s="63"/>
      <c r="O14" s="64"/>
      <c r="P14" s="64"/>
      <c r="Q14" s="64"/>
      <c r="R14" s="64"/>
    </row>
    <row r="15" ht="12.75" customHeight="1">
      <c r="A15" s="63">
        <v>1415.0</v>
      </c>
      <c r="B15" s="63">
        <v>64254.0</v>
      </c>
      <c r="C15" s="64" t="s">
        <v>1363</v>
      </c>
      <c r="D15" s="64" t="s">
        <v>1211</v>
      </c>
      <c r="E15" s="64"/>
      <c r="F15" s="64"/>
      <c r="G15" s="64" t="s">
        <v>857</v>
      </c>
      <c r="H15" s="65">
        <v>42125.333333333336</v>
      </c>
      <c r="I15" s="63">
        <v>5300.0</v>
      </c>
      <c r="J15" s="63">
        <v>77.0</v>
      </c>
      <c r="K15" s="64" t="s">
        <v>23</v>
      </c>
      <c r="L15" s="64" t="s">
        <v>23</v>
      </c>
      <c r="M15" s="64" t="s">
        <v>35</v>
      </c>
      <c r="N15" s="63"/>
      <c r="O15" s="64"/>
      <c r="P15" s="64"/>
      <c r="Q15" s="64"/>
      <c r="R15" s="64"/>
    </row>
    <row r="16" ht="12.75" customHeight="1">
      <c r="A16" s="63">
        <v>1413.0</v>
      </c>
      <c r="B16" s="63">
        <v>120369.0</v>
      </c>
      <c r="C16" s="64" t="s">
        <v>1363</v>
      </c>
      <c r="D16" s="64" t="s">
        <v>1211</v>
      </c>
      <c r="E16" s="64"/>
      <c r="F16" s="64"/>
      <c r="G16" s="64" t="s">
        <v>857</v>
      </c>
      <c r="H16" s="65">
        <v>42125.354166666664</v>
      </c>
      <c r="I16" s="63">
        <v>5550.0</v>
      </c>
      <c r="J16" s="63">
        <v>76.0</v>
      </c>
      <c r="K16" s="64" t="s">
        <v>23</v>
      </c>
      <c r="L16" s="64" t="s">
        <v>40</v>
      </c>
      <c r="M16" s="64" t="s">
        <v>821</v>
      </c>
      <c r="N16" s="63"/>
      <c r="O16" s="64"/>
      <c r="P16" s="64"/>
      <c r="Q16" s="64"/>
      <c r="R16" s="64"/>
    </row>
    <row r="17" ht="12.75" customHeight="1">
      <c r="A17" s="63">
        <v>1417.0</v>
      </c>
      <c r="B17" s="63">
        <v>94914.0</v>
      </c>
      <c r="C17" s="64" t="s">
        <v>1363</v>
      </c>
      <c r="D17" s="64" t="s">
        <v>1211</v>
      </c>
      <c r="E17" s="64"/>
      <c r="F17" s="64"/>
      <c r="G17" s="64" t="s">
        <v>819</v>
      </c>
      <c r="H17" s="65">
        <v>42125.458333333336</v>
      </c>
      <c r="I17" s="63">
        <v>5040.0</v>
      </c>
      <c r="J17" s="63">
        <v>77.0</v>
      </c>
      <c r="K17" s="64" t="s">
        <v>23</v>
      </c>
      <c r="L17" s="64" t="s">
        <v>23</v>
      </c>
      <c r="M17" s="64" t="s">
        <v>814</v>
      </c>
      <c r="N17" s="63"/>
      <c r="O17" s="64"/>
      <c r="P17" s="63">
        <v>35.0</v>
      </c>
      <c r="Q17" s="64"/>
      <c r="R17" s="64"/>
    </row>
    <row r="18" ht="12.75" customHeight="1">
      <c r="A18" s="63">
        <v>1414.0</v>
      </c>
      <c r="B18" s="63">
        <v>14448.0</v>
      </c>
      <c r="C18" s="64" t="s">
        <v>1363</v>
      </c>
      <c r="D18" s="64" t="s">
        <v>1211</v>
      </c>
      <c r="E18" s="64"/>
      <c r="F18" s="64"/>
      <c r="G18" s="64" t="s">
        <v>857</v>
      </c>
      <c r="H18" s="65">
        <v>42125.479166666664</v>
      </c>
      <c r="I18" s="63">
        <v>5325.0</v>
      </c>
      <c r="J18" s="63">
        <v>76.0</v>
      </c>
      <c r="K18" s="64" t="s">
        <v>23</v>
      </c>
      <c r="L18" s="64" t="s">
        <v>23</v>
      </c>
      <c r="M18" s="64" t="s">
        <v>35</v>
      </c>
      <c r="N18" s="63"/>
      <c r="O18" s="64"/>
      <c r="P18" s="64"/>
      <c r="Q18" s="64"/>
      <c r="R18" s="64"/>
    </row>
    <row r="19" ht="12.75" customHeight="1">
      <c r="A19" s="63">
        <v>1120.0</v>
      </c>
      <c r="B19" s="63">
        <v>63359.0</v>
      </c>
      <c r="C19" s="64" t="s">
        <v>1363</v>
      </c>
      <c r="D19" s="64" t="s">
        <v>1211</v>
      </c>
      <c r="E19" s="66">
        <v>23.0</v>
      </c>
      <c r="F19" s="64" t="s">
        <v>856</v>
      </c>
      <c r="G19" s="64"/>
      <c r="H19" s="65">
        <v>42125.541666666664</v>
      </c>
      <c r="I19" s="63">
        <v>4810.0</v>
      </c>
      <c r="J19" s="63">
        <v>74.0</v>
      </c>
      <c r="K19" s="64" t="s">
        <v>23</v>
      </c>
      <c r="L19" s="64" t="s">
        <v>23</v>
      </c>
      <c r="M19" s="64" t="s">
        <v>821</v>
      </c>
      <c r="N19" s="63"/>
      <c r="O19" s="64"/>
      <c r="P19" s="63">
        <v>38.0</v>
      </c>
      <c r="Q19" s="66">
        <v>2.0</v>
      </c>
      <c r="R19" s="66">
        <v>2.0</v>
      </c>
    </row>
    <row r="20" ht="12.75" customHeight="1">
      <c r="A20" s="63">
        <v>1418.0</v>
      </c>
      <c r="B20" s="63">
        <v>165178.0</v>
      </c>
      <c r="C20" s="64" t="s">
        <v>1363</v>
      </c>
      <c r="D20" s="64" t="s">
        <v>1211</v>
      </c>
      <c r="E20" s="64"/>
      <c r="F20" s="64"/>
      <c r="G20" s="64" t="s">
        <v>819</v>
      </c>
      <c r="H20" s="65">
        <v>42125.6875</v>
      </c>
      <c r="I20" s="63">
        <v>5585.0</v>
      </c>
      <c r="J20" s="63">
        <v>79.0</v>
      </c>
      <c r="K20" s="64" t="s">
        <v>23</v>
      </c>
      <c r="L20" s="64" t="s">
        <v>23</v>
      </c>
      <c r="M20" s="64" t="s">
        <v>821</v>
      </c>
      <c r="N20" s="63"/>
      <c r="O20" s="64"/>
      <c r="P20" s="63">
        <v>40.0</v>
      </c>
      <c r="Q20" s="66">
        <v>2.0</v>
      </c>
      <c r="R20" s="66">
        <v>2.0</v>
      </c>
    </row>
    <row r="21" ht="12.75" customHeight="1">
      <c r="A21" s="63">
        <v>1419.0</v>
      </c>
      <c r="B21" s="63">
        <v>61979.0</v>
      </c>
      <c r="C21" s="64" t="s">
        <v>1363</v>
      </c>
      <c r="D21" s="64" t="s">
        <v>1211</v>
      </c>
      <c r="E21" s="66">
        <v>23.0</v>
      </c>
      <c r="F21" s="64" t="s">
        <v>856</v>
      </c>
      <c r="G21" s="64"/>
      <c r="H21" s="65">
        <v>42125.739583333336</v>
      </c>
      <c r="I21" s="63">
        <v>4550.0</v>
      </c>
      <c r="J21" s="63">
        <v>73.0</v>
      </c>
      <c r="K21" s="64" t="s">
        <v>23</v>
      </c>
      <c r="L21" s="64" t="s">
        <v>23</v>
      </c>
      <c r="M21" s="64" t="s">
        <v>821</v>
      </c>
      <c r="N21" s="63"/>
      <c r="O21" s="64"/>
      <c r="P21" s="63">
        <v>37.0</v>
      </c>
      <c r="Q21" s="66">
        <v>2.0</v>
      </c>
      <c r="R21" s="66">
        <v>2.0</v>
      </c>
    </row>
    <row r="22" ht="12.75" customHeight="1">
      <c r="A22" s="63">
        <v>1121.0</v>
      </c>
      <c r="B22" s="63">
        <v>103195.0</v>
      </c>
      <c r="C22" s="64" t="s">
        <v>1363</v>
      </c>
      <c r="D22" s="64" t="s">
        <v>1211</v>
      </c>
      <c r="E22" s="64"/>
      <c r="F22" s="64"/>
      <c r="G22" s="64" t="s">
        <v>1364</v>
      </c>
      <c r="H22" s="65">
        <v>42125.854166666664</v>
      </c>
      <c r="I22" s="63">
        <v>4890.0</v>
      </c>
      <c r="J22" s="63">
        <v>77.0</v>
      </c>
      <c r="K22" s="64" t="s">
        <v>23</v>
      </c>
      <c r="L22" s="64" t="s">
        <v>23</v>
      </c>
      <c r="M22" s="64" t="s">
        <v>821</v>
      </c>
      <c r="N22" s="63"/>
      <c r="O22" s="64"/>
      <c r="P22" s="63">
        <v>39.0</v>
      </c>
      <c r="Q22" s="66">
        <v>2.0</v>
      </c>
      <c r="R22" s="66">
        <v>2.0</v>
      </c>
    </row>
    <row r="23" ht="12.75" customHeight="1">
      <c r="A23" s="63">
        <v>1122.0</v>
      </c>
      <c r="B23" s="63">
        <v>47222.0</v>
      </c>
      <c r="C23" s="64" t="s">
        <v>1363</v>
      </c>
      <c r="D23" s="64" t="s">
        <v>1211</v>
      </c>
      <c r="E23" s="64"/>
      <c r="F23" s="64"/>
      <c r="G23" s="64" t="s">
        <v>857</v>
      </c>
      <c r="H23" s="65">
        <v>42126.333333333336</v>
      </c>
      <c r="I23" s="63">
        <v>4220.0</v>
      </c>
      <c r="J23" s="63">
        <v>71.0</v>
      </c>
      <c r="K23" s="64" t="s">
        <v>23</v>
      </c>
      <c r="L23" s="64" t="s">
        <v>23</v>
      </c>
      <c r="M23" s="64" t="s">
        <v>35</v>
      </c>
      <c r="N23" s="63"/>
      <c r="O23" s="64"/>
      <c r="P23" s="63">
        <v>35.0</v>
      </c>
      <c r="Q23" s="64"/>
      <c r="R23" s="64"/>
    </row>
    <row r="24" ht="12.75" customHeight="1">
      <c r="A24" s="63">
        <v>1123.0</v>
      </c>
      <c r="B24" s="63">
        <v>32745.0</v>
      </c>
      <c r="C24" s="64" t="s">
        <v>1363</v>
      </c>
      <c r="D24" s="64" t="s">
        <v>1211</v>
      </c>
      <c r="E24" s="64"/>
      <c r="F24" s="64"/>
      <c r="G24" s="64" t="s">
        <v>857</v>
      </c>
      <c r="H24" s="65">
        <v>42126.541666666664</v>
      </c>
      <c r="I24" s="63">
        <v>4520.0</v>
      </c>
      <c r="J24" s="63">
        <v>73.0</v>
      </c>
      <c r="K24" s="64" t="s">
        <v>23</v>
      </c>
      <c r="L24" s="64" t="s">
        <v>23</v>
      </c>
      <c r="M24" s="64" t="s">
        <v>35</v>
      </c>
      <c r="N24" s="63"/>
      <c r="O24" s="64"/>
      <c r="P24" s="63">
        <v>37.0</v>
      </c>
      <c r="Q24" s="64"/>
      <c r="R24" s="64"/>
    </row>
    <row r="25" ht="12.75" customHeight="1">
      <c r="A25" s="63">
        <v>1124.0</v>
      </c>
      <c r="B25" s="63">
        <v>87508.0</v>
      </c>
      <c r="C25" s="64" t="s">
        <v>1363</v>
      </c>
      <c r="D25" s="64" t="s">
        <v>1211</v>
      </c>
      <c r="E25" s="64"/>
      <c r="F25" s="64"/>
      <c r="G25" s="64" t="s">
        <v>819</v>
      </c>
      <c r="H25" s="65">
        <v>42126.645833333336</v>
      </c>
      <c r="I25" s="63">
        <v>5645.0</v>
      </c>
      <c r="J25" s="63">
        <v>76.0</v>
      </c>
      <c r="K25" s="64" t="s">
        <v>23</v>
      </c>
      <c r="L25" s="64" t="s">
        <v>23</v>
      </c>
      <c r="M25" s="64"/>
      <c r="N25" s="63"/>
      <c r="O25" s="64"/>
      <c r="P25" s="63">
        <v>43.0</v>
      </c>
      <c r="Q25" s="64"/>
      <c r="R25" s="64"/>
    </row>
    <row r="26" ht="12.75" customHeight="1">
      <c r="A26" s="63">
        <v>1125.0</v>
      </c>
      <c r="B26" s="63">
        <v>11536.0</v>
      </c>
      <c r="C26" s="64" t="s">
        <v>1363</v>
      </c>
      <c r="D26" s="64" t="s">
        <v>1211</v>
      </c>
      <c r="E26" s="64"/>
      <c r="F26" s="64"/>
      <c r="G26" s="64" t="s">
        <v>857</v>
      </c>
      <c r="H26" s="65">
        <v>42127.3125</v>
      </c>
      <c r="I26" s="63">
        <v>5630.0</v>
      </c>
      <c r="J26" s="63">
        <v>78.0</v>
      </c>
      <c r="K26" s="64" t="s">
        <v>23</v>
      </c>
      <c r="L26" s="64" t="s">
        <v>23</v>
      </c>
      <c r="M26" s="64" t="s">
        <v>35</v>
      </c>
      <c r="N26" s="63"/>
      <c r="O26" s="64"/>
      <c r="P26" s="63">
        <v>38.0</v>
      </c>
      <c r="Q26" s="64"/>
      <c r="R26" s="64"/>
    </row>
    <row r="27" ht="12.75" customHeight="1">
      <c r="A27" s="63">
        <v>1126.0</v>
      </c>
      <c r="B27" s="63">
        <v>173805.0</v>
      </c>
      <c r="C27" s="64" t="s">
        <v>1363</v>
      </c>
      <c r="D27" s="64" t="s">
        <v>1211</v>
      </c>
      <c r="E27" s="64"/>
      <c r="F27" s="64"/>
      <c r="G27" s="64" t="s">
        <v>857</v>
      </c>
      <c r="H27" s="65">
        <v>42127.333333333336</v>
      </c>
      <c r="I27" s="63">
        <v>4440.0</v>
      </c>
      <c r="J27" s="63">
        <v>71.0</v>
      </c>
      <c r="K27" s="64" t="s">
        <v>23</v>
      </c>
      <c r="L27" s="64" t="s">
        <v>23</v>
      </c>
      <c r="M27" s="64" t="s">
        <v>35</v>
      </c>
      <c r="N27" s="63"/>
      <c r="O27" s="64"/>
      <c r="P27" s="63">
        <v>35.0</v>
      </c>
      <c r="Q27" s="64"/>
      <c r="R27" s="64"/>
    </row>
    <row r="28" ht="12.75" customHeight="1">
      <c r="A28" s="63">
        <v>1127.0</v>
      </c>
      <c r="B28" s="63">
        <v>61853.0</v>
      </c>
      <c r="C28" s="64" t="s">
        <v>1363</v>
      </c>
      <c r="D28" s="64" t="s">
        <v>1211</v>
      </c>
      <c r="E28" s="64"/>
      <c r="F28" s="64"/>
      <c r="G28" s="64" t="s">
        <v>857</v>
      </c>
      <c r="H28" s="65">
        <v>42127.375</v>
      </c>
      <c r="I28" s="63">
        <v>4755.0</v>
      </c>
      <c r="J28" s="63">
        <v>71.0</v>
      </c>
      <c r="K28" s="64" t="s">
        <v>23</v>
      </c>
      <c r="L28" s="64" t="s">
        <v>23</v>
      </c>
      <c r="M28" s="64" t="s">
        <v>35</v>
      </c>
      <c r="N28" s="63"/>
      <c r="O28" s="64"/>
      <c r="P28" s="63">
        <v>35.0</v>
      </c>
      <c r="Q28" s="64"/>
      <c r="R28" s="64"/>
    </row>
    <row r="29" ht="12.75" customHeight="1">
      <c r="A29" s="63">
        <v>1128.0</v>
      </c>
      <c r="B29" s="63">
        <v>85167.0</v>
      </c>
      <c r="C29" s="64" t="s">
        <v>1363</v>
      </c>
      <c r="D29" s="64" t="s">
        <v>1211</v>
      </c>
      <c r="E29" s="64"/>
      <c r="F29" s="64"/>
      <c r="G29" s="64" t="s">
        <v>857</v>
      </c>
      <c r="H29" s="65">
        <v>42127.40972222222</v>
      </c>
      <c r="I29" s="63">
        <v>4945.0</v>
      </c>
      <c r="J29" s="63">
        <v>76.0</v>
      </c>
      <c r="K29" s="64" t="s">
        <v>23</v>
      </c>
      <c r="L29" s="64" t="s">
        <v>23</v>
      </c>
      <c r="M29" s="64" t="s">
        <v>35</v>
      </c>
      <c r="N29" s="63"/>
      <c r="O29" s="64"/>
      <c r="P29" s="63">
        <v>35.0</v>
      </c>
      <c r="Q29" s="64"/>
      <c r="R29" s="64"/>
    </row>
    <row r="30" ht="12.75" customHeight="1">
      <c r="A30" s="63">
        <v>1129.0</v>
      </c>
      <c r="B30" s="63">
        <v>68080.0</v>
      </c>
      <c r="C30" s="64" t="s">
        <v>1363</v>
      </c>
      <c r="D30" s="64" t="s">
        <v>1211</v>
      </c>
      <c r="E30" s="64"/>
      <c r="F30" s="64"/>
      <c r="G30" s="64" t="s">
        <v>857</v>
      </c>
      <c r="H30" s="65">
        <v>42127.4375</v>
      </c>
      <c r="I30" s="63">
        <v>5095.0</v>
      </c>
      <c r="J30" s="63">
        <v>75.0</v>
      </c>
      <c r="K30" s="64" t="s">
        <v>23</v>
      </c>
      <c r="L30" s="64" t="s">
        <v>35</v>
      </c>
      <c r="M30" s="64" t="s">
        <v>35</v>
      </c>
      <c r="N30" s="63"/>
      <c r="O30" s="64"/>
      <c r="P30" s="63">
        <v>37.0</v>
      </c>
      <c r="Q30" s="64"/>
      <c r="R30" s="64"/>
    </row>
    <row r="31" ht="12.75" customHeight="1">
      <c r="A31" s="63">
        <v>1130.0</v>
      </c>
      <c r="B31" s="63">
        <v>164229.0</v>
      </c>
      <c r="C31" s="64" t="s">
        <v>1363</v>
      </c>
      <c r="D31" s="64" t="s">
        <v>1211</v>
      </c>
      <c r="E31" s="64"/>
      <c r="F31" s="64"/>
      <c r="G31" s="64" t="s">
        <v>819</v>
      </c>
      <c r="H31" s="65">
        <v>42127.666666666664</v>
      </c>
      <c r="I31" s="63">
        <v>5140.0</v>
      </c>
      <c r="J31" s="63">
        <v>77.0</v>
      </c>
      <c r="K31" s="64" t="s">
        <v>23</v>
      </c>
      <c r="L31" s="64" t="s">
        <v>40</v>
      </c>
      <c r="M31" s="64"/>
      <c r="N31" s="63"/>
      <c r="O31" s="64" t="s">
        <v>816</v>
      </c>
      <c r="P31" s="63">
        <v>40.0</v>
      </c>
      <c r="Q31" s="64"/>
      <c r="R31" s="64"/>
    </row>
    <row r="32" ht="12.75" customHeight="1">
      <c r="A32" s="63">
        <v>1131.0</v>
      </c>
      <c r="B32" s="63">
        <v>40190.0</v>
      </c>
      <c r="C32" s="64" t="s">
        <v>1363</v>
      </c>
      <c r="D32" s="64" t="s">
        <v>1211</v>
      </c>
      <c r="E32" s="64"/>
      <c r="F32" s="64"/>
      <c r="G32" s="64" t="s">
        <v>819</v>
      </c>
      <c r="H32" s="65">
        <v>42127.708333333336</v>
      </c>
      <c r="I32" s="63">
        <v>5880.0</v>
      </c>
      <c r="J32" s="63">
        <v>79.0</v>
      </c>
      <c r="K32" s="64" t="s">
        <v>23</v>
      </c>
      <c r="L32" s="64" t="s">
        <v>40</v>
      </c>
      <c r="M32" s="64"/>
      <c r="N32" s="63"/>
      <c r="O32" s="64"/>
      <c r="P32" s="63">
        <v>43.0</v>
      </c>
      <c r="Q32" s="64"/>
      <c r="R32" s="64"/>
    </row>
    <row r="33" ht="12.75" customHeight="1">
      <c r="A33" s="63">
        <v>1132.0</v>
      </c>
      <c r="B33" s="63">
        <v>66353.0</v>
      </c>
      <c r="C33" s="64" t="s">
        <v>1363</v>
      </c>
      <c r="D33" s="64" t="s">
        <v>1211</v>
      </c>
      <c r="E33" s="64"/>
      <c r="F33" s="64"/>
      <c r="G33" s="64" t="s">
        <v>848</v>
      </c>
      <c r="H33" s="65">
        <v>42127.770833333336</v>
      </c>
      <c r="I33" s="63">
        <v>6020.0</v>
      </c>
      <c r="J33" s="63">
        <v>81.0</v>
      </c>
      <c r="K33" s="64" t="s">
        <v>23</v>
      </c>
      <c r="L33" s="64" t="s">
        <v>23</v>
      </c>
      <c r="M33" s="64" t="s">
        <v>821</v>
      </c>
      <c r="N33" s="63"/>
      <c r="O33" s="64"/>
      <c r="P33" s="63">
        <v>44.0</v>
      </c>
      <c r="Q33" s="66">
        <v>2.0</v>
      </c>
      <c r="R33" s="66">
        <v>2.0</v>
      </c>
    </row>
    <row r="34" ht="12.75" customHeight="1">
      <c r="A34" s="63">
        <v>1133.0</v>
      </c>
      <c r="B34" s="63">
        <v>44221.0</v>
      </c>
      <c r="C34" s="64" t="s">
        <v>1363</v>
      </c>
      <c r="D34" s="64" t="s">
        <v>1211</v>
      </c>
      <c r="E34" s="64"/>
      <c r="F34" s="64"/>
      <c r="G34" s="64" t="s">
        <v>819</v>
      </c>
      <c r="H34" s="65">
        <v>42127.833333333336</v>
      </c>
      <c r="I34" s="63">
        <v>4320.0</v>
      </c>
      <c r="J34" s="63">
        <v>70.0</v>
      </c>
      <c r="K34" s="64" t="s">
        <v>23</v>
      </c>
      <c r="L34" s="64" t="s">
        <v>35</v>
      </c>
      <c r="M34" s="64"/>
      <c r="N34" s="63"/>
      <c r="O34" s="64"/>
      <c r="P34" s="63">
        <v>40.0</v>
      </c>
      <c r="Q34" s="64"/>
      <c r="R34" s="64"/>
    </row>
    <row r="35" ht="12.75" customHeight="1">
      <c r="A35" s="63">
        <v>1134.0</v>
      </c>
      <c r="B35" s="63">
        <v>86150.0</v>
      </c>
      <c r="C35" s="64" t="s">
        <v>1363</v>
      </c>
      <c r="D35" s="64" t="s">
        <v>1211</v>
      </c>
      <c r="E35" s="66">
        <v>21.0</v>
      </c>
      <c r="F35" s="64" t="s">
        <v>343</v>
      </c>
      <c r="G35" s="64"/>
      <c r="H35" s="65">
        <v>42129.4375</v>
      </c>
      <c r="I35" s="63">
        <v>6080.0</v>
      </c>
      <c r="J35" s="63">
        <v>83.0</v>
      </c>
      <c r="K35" s="64" t="s">
        <v>23</v>
      </c>
      <c r="L35" s="64" t="s">
        <v>23</v>
      </c>
      <c r="M35" s="64"/>
      <c r="N35" s="63"/>
      <c r="O35" s="64"/>
      <c r="P35" s="63">
        <v>42.0</v>
      </c>
      <c r="Q35" s="64"/>
      <c r="R35" s="64"/>
    </row>
    <row r="36" ht="12.75" customHeight="1">
      <c r="A36" s="63">
        <v>1135.0</v>
      </c>
      <c r="B36" s="63">
        <v>99047.0</v>
      </c>
      <c r="C36" s="64" t="s">
        <v>1363</v>
      </c>
      <c r="D36" s="64" t="s">
        <v>1211</v>
      </c>
      <c r="E36" s="64"/>
      <c r="F36" s="64"/>
      <c r="G36" s="64" t="s">
        <v>819</v>
      </c>
      <c r="H36" s="65">
        <v>42132.333333333336</v>
      </c>
      <c r="I36" s="63">
        <v>5085.0</v>
      </c>
      <c r="J36" s="63">
        <v>74.0</v>
      </c>
      <c r="K36" s="64" t="s">
        <v>23</v>
      </c>
      <c r="L36" s="64" t="s">
        <v>23</v>
      </c>
      <c r="M36" s="64"/>
      <c r="N36" s="63"/>
      <c r="O36" s="64"/>
      <c r="P36" s="63">
        <v>42.0</v>
      </c>
      <c r="Q36" s="64"/>
      <c r="R36" s="64"/>
    </row>
    <row r="37" ht="12.75" customHeight="1">
      <c r="A37" s="63">
        <v>1138.0</v>
      </c>
      <c r="B37" s="63">
        <v>111073.0</v>
      </c>
      <c r="C37" s="64" t="s">
        <v>1363</v>
      </c>
      <c r="D37" s="64" t="s">
        <v>1211</v>
      </c>
      <c r="E37" s="66">
        <v>26.0</v>
      </c>
      <c r="F37" s="64" t="s">
        <v>845</v>
      </c>
      <c r="G37" s="64"/>
      <c r="H37" s="65">
        <v>42132.333333333336</v>
      </c>
      <c r="I37" s="63">
        <v>5635.0</v>
      </c>
      <c r="J37" s="63">
        <v>77.0</v>
      </c>
      <c r="K37" s="64" t="s">
        <v>23</v>
      </c>
      <c r="L37" s="64" t="s">
        <v>23</v>
      </c>
      <c r="M37" s="64"/>
      <c r="N37" s="63"/>
      <c r="O37" s="64"/>
      <c r="P37" s="63">
        <v>43.0</v>
      </c>
      <c r="Q37" s="64"/>
      <c r="R37" s="64"/>
    </row>
    <row r="38" ht="12.75" customHeight="1">
      <c r="A38" s="63">
        <v>1136.0</v>
      </c>
      <c r="B38" s="63">
        <v>49321.0</v>
      </c>
      <c r="C38" s="64" t="s">
        <v>1363</v>
      </c>
      <c r="D38" s="64" t="s">
        <v>1211</v>
      </c>
      <c r="E38" s="64"/>
      <c r="F38" s="64"/>
      <c r="G38" s="64" t="s">
        <v>819</v>
      </c>
      <c r="H38" s="65">
        <v>42132.46875</v>
      </c>
      <c r="I38" s="63">
        <v>6865.0</v>
      </c>
      <c r="J38" s="63">
        <v>83.0</v>
      </c>
      <c r="K38" s="64" t="s">
        <v>23</v>
      </c>
      <c r="L38" s="64" t="s">
        <v>23</v>
      </c>
      <c r="M38" s="64"/>
      <c r="N38" s="63"/>
      <c r="O38" s="64"/>
      <c r="P38" s="63">
        <v>45.0</v>
      </c>
      <c r="Q38" s="64"/>
      <c r="R38" s="64"/>
    </row>
    <row r="39" ht="12.75" customHeight="1">
      <c r="A39" s="63">
        <v>1137.0</v>
      </c>
      <c r="B39" s="63">
        <v>167512.0</v>
      </c>
      <c r="C39" s="64" t="s">
        <v>1363</v>
      </c>
      <c r="D39" s="64" t="s">
        <v>1211</v>
      </c>
      <c r="E39" s="64"/>
      <c r="F39" s="64"/>
      <c r="G39" s="64" t="s">
        <v>819</v>
      </c>
      <c r="H39" s="65">
        <v>42132.5</v>
      </c>
      <c r="I39" s="63">
        <v>4975.0</v>
      </c>
      <c r="J39" s="63">
        <v>76.0</v>
      </c>
      <c r="K39" s="64" t="s">
        <v>23</v>
      </c>
      <c r="L39" s="64" t="s">
        <v>23</v>
      </c>
      <c r="M39" s="64"/>
      <c r="N39" s="63"/>
      <c r="O39" s="64"/>
      <c r="P39" s="63">
        <v>40.0</v>
      </c>
      <c r="Q39" s="64"/>
      <c r="R39" s="64"/>
    </row>
    <row r="40" ht="12.75" customHeight="1">
      <c r="A40" s="63">
        <v>1139.0</v>
      </c>
      <c r="B40" s="63">
        <v>48135.0</v>
      </c>
      <c r="C40" s="64" t="s">
        <v>1363</v>
      </c>
      <c r="D40" s="64" t="s">
        <v>1211</v>
      </c>
      <c r="E40" s="64"/>
      <c r="F40" s="64"/>
      <c r="G40" s="64" t="s">
        <v>857</v>
      </c>
      <c r="H40" s="65">
        <v>42132.583333333336</v>
      </c>
      <c r="I40" s="63">
        <v>5000.0</v>
      </c>
      <c r="J40" s="63">
        <v>71.0</v>
      </c>
      <c r="K40" s="64" t="s">
        <v>23</v>
      </c>
      <c r="L40" s="64" t="s">
        <v>23</v>
      </c>
      <c r="M40" s="64" t="s">
        <v>35</v>
      </c>
      <c r="N40" s="63"/>
      <c r="O40" s="64"/>
      <c r="P40" s="63">
        <v>35.0</v>
      </c>
      <c r="Q40" s="64"/>
      <c r="R40" s="64"/>
    </row>
    <row r="41" ht="12.75" customHeight="1">
      <c r="A41" s="63">
        <v>1140.0</v>
      </c>
      <c r="B41" s="63">
        <v>94914.0</v>
      </c>
      <c r="C41" s="64" t="s">
        <v>1363</v>
      </c>
      <c r="D41" s="64" t="s">
        <v>1211</v>
      </c>
      <c r="E41" s="64"/>
      <c r="F41" s="64"/>
      <c r="G41" s="64" t="s">
        <v>857</v>
      </c>
      <c r="H41" s="65">
        <v>42132.583333333336</v>
      </c>
      <c r="I41" s="63">
        <v>5335.0</v>
      </c>
      <c r="J41" s="63">
        <v>76.0</v>
      </c>
      <c r="K41" s="64" t="s">
        <v>23</v>
      </c>
      <c r="L41" s="64" t="s">
        <v>23</v>
      </c>
      <c r="M41" s="64" t="s">
        <v>35</v>
      </c>
      <c r="N41" s="63"/>
      <c r="O41" s="64"/>
      <c r="P41" s="64"/>
      <c r="Q41" s="64"/>
      <c r="R41" s="64"/>
    </row>
    <row r="42" ht="12.75" customHeight="1">
      <c r="A42" s="63">
        <v>1141.0</v>
      </c>
      <c r="B42" s="63">
        <v>166759.0</v>
      </c>
      <c r="C42" s="64" t="s">
        <v>1363</v>
      </c>
      <c r="D42" s="64" t="s">
        <v>1211</v>
      </c>
      <c r="E42" s="64"/>
      <c r="F42" s="64"/>
      <c r="G42" s="64" t="s">
        <v>857</v>
      </c>
      <c r="H42" s="65">
        <v>42132.708333333336</v>
      </c>
      <c r="I42" s="63">
        <v>5400.0</v>
      </c>
      <c r="J42" s="63">
        <v>77.0</v>
      </c>
      <c r="K42" s="64" t="s">
        <v>23</v>
      </c>
      <c r="L42" s="64" t="s">
        <v>40</v>
      </c>
      <c r="M42" s="64" t="s">
        <v>814</v>
      </c>
      <c r="N42" s="63"/>
      <c r="O42" s="64"/>
      <c r="P42" s="64"/>
      <c r="Q42" s="64"/>
      <c r="R42" s="64"/>
    </row>
    <row r="43" ht="12.75" customHeight="1">
      <c r="A43" s="63">
        <v>1142.0</v>
      </c>
      <c r="B43" s="63">
        <v>116197.0</v>
      </c>
      <c r="C43" s="64" t="s">
        <v>1363</v>
      </c>
      <c r="D43" s="64" t="s">
        <v>1211</v>
      </c>
      <c r="E43" s="66">
        <v>26.0</v>
      </c>
      <c r="F43" s="64" t="s">
        <v>845</v>
      </c>
      <c r="G43" s="64"/>
      <c r="H43" s="65">
        <v>42132.75</v>
      </c>
      <c r="I43" s="63">
        <v>10625.0</v>
      </c>
      <c r="J43" s="63">
        <v>91.0</v>
      </c>
      <c r="K43" s="64" t="s">
        <v>23</v>
      </c>
      <c r="L43" s="64" t="s">
        <v>23</v>
      </c>
      <c r="M43" s="64"/>
      <c r="N43" s="63"/>
      <c r="O43" s="64"/>
      <c r="P43" s="64"/>
      <c r="Q43" s="64"/>
      <c r="R43" s="64"/>
    </row>
    <row r="44" ht="12.75" customHeight="1">
      <c r="A44" s="63">
        <v>1143.0</v>
      </c>
      <c r="B44" s="63">
        <v>119805.0</v>
      </c>
      <c r="C44" s="64" t="s">
        <v>1363</v>
      </c>
      <c r="D44" s="64" t="s">
        <v>1211</v>
      </c>
      <c r="E44" s="64"/>
      <c r="F44" s="64"/>
      <c r="G44" s="64" t="s">
        <v>857</v>
      </c>
      <c r="H44" s="65">
        <v>42132.833333333336</v>
      </c>
      <c r="I44" s="63">
        <v>5500.0</v>
      </c>
      <c r="J44" s="63">
        <v>79.0</v>
      </c>
      <c r="K44" s="64" t="s">
        <v>23</v>
      </c>
      <c r="L44" s="64" t="s">
        <v>40</v>
      </c>
      <c r="M44" s="64" t="s">
        <v>35</v>
      </c>
      <c r="N44" s="63"/>
      <c r="O44" s="64"/>
      <c r="P44" s="64"/>
      <c r="Q44" s="64"/>
      <c r="R44" s="64"/>
    </row>
    <row r="45" ht="12.75" customHeight="1">
      <c r="A45" s="63">
        <v>1144.0</v>
      </c>
      <c r="B45" s="63">
        <v>14448.0</v>
      </c>
      <c r="C45" s="64" t="s">
        <v>1363</v>
      </c>
      <c r="D45" s="64" t="s">
        <v>1211</v>
      </c>
      <c r="E45" s="64"/>
      <c r="F45" s="64"/>
      <c r="G45" s="64" t="s">
        <v>857</v>
      </c>
      <c r="H45" s="65">
        <v>42133.416666666664</v>
      </c>
      <c r="I45" s="63">
        <v>5245.0</v>
      </c>
      <c r="J45" s="63">
        <v>75.0</v>
      </c>
      <c r="K45" s="64" t="s">
        <v>23</v>
      </c>
      <c r="L45" s="64" t="s">
        <v>23</v>
      </c>
      <c r="M45" s="64"/>
      <c r="N45" s="63"/>
      <c r="O45" s="64"/>
      <c r="P45" s="63">
        <v>36.0</v>
      </c>
      <c r="Q45" s="64"/>
      <c r="R45" s="64"/>
    </row>
    <row r="46" ht="12.75" customHeight="1">
      <c r="A46" s="63">
        <v>1145.0</v>
      </c>
      <c r="B46" s="63">
        <v>153364.0</v>
      </c>
      <c r="C46" s="64" t="s">
        <v>1363</v>
      </c>
      <c r="D46" s="64" t="s">
        <v>1211</v>
      </c>
      <c r="E46" s="64"/>
      <c r="F46" s="64"/>
      <c r="G46" s="64" t="s">
        <v>857</v>
      </c>
      <c r="H46" s="65">
        <v>42133.458333333336</v>
      </c>
      <c r="I46" s="63">
        <v>4765.0</v>
      </c>
      <c r="J46" s="63">
        <v>76.0</v>
      </c>
      <c r="K46" s="64" t="s">
        <v>23</v>
      </c>
      <c r="L46" s="64" t="s">
        <v>23</v>
      </c>
      <c r="M46" s="64"/>
      <c r="N46" s="63"/>
      <c r="O46" s="64"/>
      <c r="P46" s="63">
        <v>38.0</v>
      </c>
      <c r="Q46" s="64"/>
      <c r="R46" s="64"/>
    </row>
    <row r="47" ht="12.75" customHeight="1">
      <c r="A47" s="63">
        <v>1151.0</v>
      </c>
      <c r="B47" s="63">
        <v>49321.0</v>
      </c>
      <c r="C47" s="64" t="s">
        <v>1363</v>
      </c>
      <c r="D47" s="64" t="s">
        <v>1211</v>
      </c>
      <c r="E47" s="64"/>
      <c r="F47" s="64"/>
      <c r="G47" s="64" t="s">
        <v>819</v>
      </c>
      <c r="H47" s="65">
        <v>42133.583333333336</v>
      </c>
      <c r="I47" s="63">
        <v>6000.0</v>
      </c>
      <c r="J47" s="63">
        <v>85.0</v>
      </c>
      <c r="K47" s="64" t="s">
        <v>23</v>
      </c>
      <c r="L47" s="64" t="s">
        <v>35</v>
      </c>
      <c r="M47" s="64" t="s">
        <v>814</v>
      </c>
      <c r="N47" s="63"/>
      <c r="O47" s="64"/>
      <c r="P47" s="64"/>
      <c r="Q47" s="64"/>
      <c r="R47" s="64"/>
    </row>
    <row r="48" ht="12.75" customHeight="1">
      <c r="A48" s="63">
        <v>1150.0</v>
      </c>
      <c r="B48" s="63">
        <v>167220.0</v>
      </c>
      <c r="C48" s="64" t="s">
        <v>1363</v>
      </c>
      <c r="D48" s="64" t="s">
        <v>1211</v>
      </c>
      <c r="E48" s="64"/>
      <c r="F48" s="64"/>
      <c r="G48" s="64" t="s">
        <v>819</v>
      </c>
      <c r="H48" s="65">
        <v>42133.625</v>
      </c>
      <c r="I48" s="63">
        <v>5500.0</v>
      </c>
      <c r="J48" s="63">
        <v>79.0</v>
      </c>
      <c r="K48" s="64" t="s">
        <v>23</v>
      </c>
      <c r="L48" s="64"/>
      <c r="M48" s="64" t="s">
        <v>814</v>
      </c>
      <c r="N48" s="63"/>
      <c r="O48" s="64"/>
      <c r="P48" s="64"/>
      <c r="Q48" s="64"/>
      <c r="R48" s="64"/>
    </row>
    <row r="49" ht="12.75" customHeight="1">
      <c r="A49" s="63">
        <v>1146.0</v>
      </c>
      <c r="B49" s="63">
        <v>198665.0</v>
      </c>
      <c r="C49" s="64" t="s">
        <v>1363</v>
      </c>
      <c r="D49" s="64" t="s">
        <v>1211</v>
      </c>
      <c r="E49" s="66">
        <v>25.0</v>
      </c>
      <c r="F49" s="64" t="s">
        <v>850</v>
      </c>
      <c r="G49" s="64"/>
      <c r="H49" s="65">
        <v>42133.729166666664</v>
      </c>
      <c r="I49" s="63">
        <v>10735.0</v>
      </c>
      <c r="J49" s="63">
        <v>97.0</v>
      </c>
      <c r="K49" s="64" t="s">
        <v>23</v>
      </c>
      <c r="L49" s="64" t="s">
        <v>40</v>
      </c>
      <c r="M49" s="64" t="s">
        <v>814</v>
      </c>
      <c r="N49" s="63"/>
      <c r="O49" s="64"/>
      <c r="P49" s="64"/>
      <c r="Q49" s="64"/>
      <c r="R49" s="64"/>
    </row>
    <row r="50" ht="12.75" customHeight="1">
      <c r="A50" s="63">
        <v>1147.0</v>
      </c>
      <c r="B50" s="63">
        <v>133939.0</v>
      </c>
      <c r="C50" s="64" t="s">
        <v>1363</v>
      </c>
      <c r="D50" s="64" t="s">
        <v>1211</v>
      </c>
      <c r="E50" s="64"/>
      <c r="F50" s="64"/>
      <c r="G50" s="64" t="s">
        <v>857</v>
      </c>
      <c r="H50" s="65">
        <v>42133.791666666664</v>
      </c>
      <c r="I50" s="63">
        <v>4765.0</v>
      </c>
      <c r="J50" s="63">
        <v>74.0</v>
      </c>
      <c r="K50" s="64" t="s">
        <v>23</v>
      </c>
      <c r="L50" s="64" t="s">
        <v>40</v>
      </c>
      <c r="M50" s="64"/>
      <c r="N50" s="63"/>
      <c r="O50" s="64"/>
      <c r="P50" s="64"/>
      <c r="Q50" s="64"/>
      <c r="R50" s="64"/>
    </row>
    <row r="51" ht="12.75" customHeight="1">
      <c r="A51" s="63">
        <v>1148.0</v>
      </c>
      <c r="B51" s="63">
        <v>15498.0</v>
      </c>
      <c r="C51" s="64" t="s">
        <v>1363</v>
      </c>
      <c r="D51" s="64" t="s">
        <v>1211</v>
      </c>
      <c r="E51" s="64"/>
      <c r="F51" s="64"/>
      <c r="G51" s="64" t="s">
        <v>857</v>
      </c>
      <c r="H51" s="65">
        <v>42133.791666666664</v>
      </c>
      <c r="I51" s="63">
        <v>5500.0</v>
      </c>
      <c r="J51" s="63">
        <v>78.0</v>
      </c>
      <c r="K51" s="64" t="s">
        <v>23</v>
      </c>
      <c r="L51" s="64" t="s">
        <v>35</v>
      </c>
      <c r="M51" s="64"/>
      <c r="N51" s="63"/>
      <c r="O51" s="64"/>
      <c r="P51" s="64"/>
      <c r="Q51" s="64"/>
      <c r="R51" s="64"/>
    </row>
    <row r="52" ht="12.75" customHeight="1">
      <c r="A52" s="63">
        <v>980.0</v>
      </c>
      <c r="B52" s="63">
        <v>175983.0</v>
      </c>
      <c r="C52" s="64" t="s">
        <v>1363</v>
      </c>
      <c r="D52" s="64" t="s">
        <v>1211</v>
      </c>
      <c r="E52" s="64"/>
      <c r="F52" s="64"/>
      <c r="G52" s="64" t="s">
        <v>857</v>
      </c>
      <c r="H52" s="65">
        <v>42134.0</v>
      </c>
      <c r="I52" s="63">
        <v>5470.0</v>
      </c>
      <c r="J52" s="63">
        <v>77.0</v>
      </c>
      <c r="K52" s="64" t="s">
        <v>23</v>
      </c>
      <c r="L52" s="64" t="s">
        <v>23</v>
      </c>
      <c r="M52" s="64" t="s">
        <v>814</v>
      </c>
      <c r="N52" s="63"/>
      <c r="O52" s="64"/>
      <c r="P52" s="64"/>
      <c r="Q52" s="64"/>
      <c r="R52" s="64"/>
    </row>
    <row r="53" ht="12.75" customHeight="1">
      <c r="A53" s="63">
        <v>989.0</v>
      </c>
      <c r="B53" s="63">
        <v>23539.0</v>
      </c>
      <c r="C53" s="64" t="s">
        <v>1363</v>
      </c>
      <c r="D53" s="64" t="s">
        <v>1211</v>
      </c>
      <c r="E53" s="64"/>
      <c r="F53" s="64"/>
      <c r="G53" s="64" t="s">
        <v>857</v>
      </c>
      <c r="H53" s="65">
        <v>42134.0</v>
      </c>
      <c r="I53" s="63">
        <v>6200.0</v>
      </c>
      <c r="J53" s="63">
        <v>79.0</v>
      </c>
      <c r="K53" s="64" t="s">
        <v>23</v>
      </c>
      <c r="L53" s="64" t="s">
        <v>23</v>
      </c>
      <c r="M53" s="64" t="s">
        <v>814</v>
      </c>
      <c r="N53" s="63"/>
      <c r="O53" s="64"/>
      <c r="P53" s="64"/>
      <c r="Q53" s="64"/>
      <c r="R53" s="64"/>
    </row>
    <row r="54" ht="12.75" customHeight="1">
      <c r="A54" s="63">
        <v>1152.0</v>
      </c>
      <c r="B54" s="63">
        <v>67865.0</v>
      </c>
      <c r="C54" s="64" t="s">
        <v>1363</v>
      </c>
      <c r="D54" s="64" t="s">
        <v>1211</v>
      </c>
      <c r="E54" s="64"/>
      <c r="F54" s="64"/>
      <c r="G54" s="64" t="s">
        <v>1364</v>
      </c>
      <c r="H54" s="65">
        <v>42134.354166666664</v>
      </c>
      <c r="I54" s="63">
        <v>5740.0</v>
      </c>
      <c r="J54" s="63">
        <v>79.0</v>
      </c>
      <c r="K54" s="64" t="s">
        <v>23</v>
      </c>
      <c r="L54" s="64" t="s">
        <v>23</v>
      </c>
      <c r="M54" s="64" t="s">
        <v>821</v>
      </c>
      <c r="N54" s="63"/>
      <c r="O54" s="64"/>
      <c r="P54" s="63">
        <v>40.0</v>
      </c>
      <c r="Q54" s="66">
        <v>2.0</v>
      </c>
      <c r="R54" s="66">
        <v>2.0</v>
      </c>
    </row>
    <row r="55" ht="12.75" customHeight="1">
      <c r="A55" s="63">
        <v>1153.0</v>
      </c>
      <c r="B55" s="63">
        <v>69131.0</v>
      </c>
      <c r="C55" s="64" t="s">
        <v>1363</v>
      </c>
      <c r="D55" s="64" t="s">
        <v>1211</v>
      </c>
      <c r="E55" s="64"/>
      <c r="F55" s="64"/>
      <c r="G55" s="64" t="s">
        <v>819</v>
      </c>
      <c r="H55" s="65">
        <v>42134.354166666664</v>
      </c>
      <c r="I55" s="63">
        <v>7000.0</v>
      </c>
      <c r="J55" s="63">
        <v>84.0</v>
      </c>
      <c r="K55" s="64" t="s">
        <v>23</v>
      </c>
      <c r="L55" s="64" t="s">
        <v>35</v>
      </c>
      <c r="M55" s="64" t="s">
        <v>821</v>
      </c>
      <c r="N55" s="63"/>
      <c r="O55" s="64"/>
      <c r="P55" s="63">
        <v>42.0</v>
      </c>
      <c r="Q55" s="66">
        <v>2.0</v>
      </c>
      <c r="R55" s="66">
        <v>1.0</v>
      </c>
    </row>
    <row r="56" ht="12.75" customHeight="1">
      <c r="A56" s="63">
        <v>1156.0</v>
      </c>
      <c r="B56" s="63">
        <v>132523.0</v>
      </c>
      <c r="C56" s="64" t="s">
        <v>1363</v>
      </c>
      <c r="D56" s="64" t="s">
        <v>1211</v>
      </c>
      <c r="E56" s="64"/>
      <c r="F56" s="64"/>
      <c r="G56" s="64" t="s">
        <v>1364</v>
      </c>
      <c r="H56" s="65">
        <v>42134.458333333336</v>
      </c>
      <c r="I56" s="63">
        <v>5800.0</v>
      </c>
      <c r="J56" s="63">
        <v>80.0</v>
      </c>
      <c r="K56" s="64" t="s">
        <v>23</v>
      </c>
      <c r="L56" s="64" t="s">
        <v>23</v>
      </c>
      <c r="M56" s="64" t="s">
        <v>821</v>
      </c>
      <c r="N56" s="63"/>
      <c r="O56" s="64"/>
      <c r="P56" s="63">
        <v>41.0</v>
      </c>
      <c r="Q56" s="66">
        <v>2.0</v>
      </c>
      <c r="R56" s="66">
        <v>2.0</v>
      </c>
    </row>
    <row r="57" ht="12.75" customHeight="1">
      <c r="A57" s="63">
        <v>1155.0</v>
      </c>
      <c r="B57" s="63">
        <v>64567.0</v>
      </c>
      <c r="C57" s="64" t="s">
        <v>1363</v>
      </c>
      <c r="D57" s="64" t="s">
        <v>1211</v>
      </c>
      <c r="E57" s="64"/>
      <c r="F57" s="64"/>
      <c r="G57" s="64" t="s">
        <v>1364</v>
      </c>
      <c r="H57" s="65">
        <v>42134.479166666664</v>
      </c>
      <c r="I57" s="63">
        <v>4760.0</v>
      </c>
      <c r="J57" s="63">
        <v>76.0</v>
      </c>
      <c r="K57" s="64" t="s">
        <v>23</v>
      </c>
      <c r="L57" s="64" t="s">
        <v>23</v>
      </c>
      <c r="M57" s="64" t="s">
        <v>821</v>
      </c>
      <c r="N57" s="63"/>
      <c r="O57" s="64"/>
      <c r="P57" s="63">
        <v>39.0</v>
      </c>
      <c r="Q57" s="66">
        <v>2.0</v>
      </c>
      <c r="R57" s="66">
        <v>2.0</v>
      </c>
    </row>
    <row r="58" ht="12.75" customHeight="1">
      <c r="A58" s="63">
        <v>1154.0</v>
      </c>
      <c r="B58" s="63">
        <v>7550.0</v>
      </c>
      <c r="C58" s="64" t="s">
        <v>1363</v>
      </c>
      <c r="D58" s="64" t="s">
        <v>1211</v>
      </c>
      <c r="E58" s="64"/>
      <c r="F58" s="64"/>
      <c r="G58" s="64" t="s">
        <v>1364</v>
      </c>
      <c r="H58" s="65">
        <v>42134.5</v>
      </c>
      <c r="I58" s="63">
        <v>4240.0</v>
      </c>
      <c r="J58" s="63">
        <v>72.0</v>
      </c>
      <c r="K58" s="64" t="s">
        <v>23</v>
      </c>
      <c r="L58" s="64" t="s">
        <v>23</v>
      </c>
      <c r="M58" s="64" t="s">
        <v>821</v>
      </c>
      <c r="N58" s="63"/>
      <c r="O58" s="64"/>
      <c r="P58" s="63">
        <v>36.0</v>
      </c>
      <c r="Q58" s="66">
        <v>2.0</v>
      </c>
      <c r="R58" s="66">
        <v>2.0</v>
      </c>
    </row>
    <row r="59" ht="12.75" customHeight="1">
      <c r="A59" s="63">
        <v>1158.0</v>
      </c>
      <c r="B59" s="63">
        <v>58600.0</v>
      </c>
      <c r="C59" s="64" t="s">
        <v>1363</v>
      </c>
      <c r="D59" s="64" t="s">
        <v>1211</v>
      </c>
      <c r="E59" s="64"/>
      <c r="F59" s="64"/>
      <c r="G59" s="64" t="s">
        <v>857</v>
      </c>
      <c r="H59" s="65">
        <v>42134.541666666664</v>
      </c>
      <c r="I59" s="63">
        <v>4235.0</v>
      </c>
      <c r="J59" s="63">
        <v>70.0</v>
      </c>
      <c r="K59" s="64" t="s">
        <v>23</v>
      </c>
      <c r="L59" s="64"/>
      <c r="M59" s="64" t="s">
        <v>814</v>
      </c>
      <c r="N59" s="63"/>
      <c r="O59" s="64"/>
      <c r="P59" s="64"/>
      <c r="Q59" s="64"/>
      <c r="R59" s="64"/>
    </row>
    <row r="60" ht="12.75" customHeight="1">
      <c r="A60" s="63">
        <v>1157.0</v>
      </c>
      <c r="B60" s="63">
        <v>75995.0</v>
      </c>
      <c r="C60" s="64" t="s">
        <v>1363</v>
      </c>
      <c r="D60" s="64" t="s">
        <v>1211</v>
      </c>
      <c r="E60" s="64"/>
      <c r="F60" s="64"/>
      <c r="G60" s="64" t="s">
        <v>819</v>
      </c>
      <c r="H60" s="65">
        <v>42134.541666666664</v>
      </c>
      <c r="I60" s="63">
        <v>5380.0</v>
      </c>
      <c r="J60" s="63">
        <v>77.0</v>
      </c>
      <c r="K60" s="64" t="s">
        <v>23</v>
      </c>
      <c r="L60" s="64" t="s">
        <v>23</v>
      </c>
      <c r="M60" s="64" t="s">
        <v>821</v>
      </c>
      <c r="N60" s="63"/>
      <c r="O60" s="64"/>
      <c r="P60" s="63">
        <v>39.0</v>
      </c>
      <c r="Q60" s="66">
        <v>2.0</v>
      </c>
      <c r="R60" s="66">
        <v>2.0</v>
      </c>
    </row>
    <row r="61" ht="12.75" customHeight="1">
      <c r="A61" s="63">
        <v>1149.0</v>
      </c>
      <c r="B61" s="63">
        <v>77593.0</v>
      </c>
      <c r="C61" s="64" t="s">
        <v>1363</v>
      </c>
      <c r="D61" s="64" t="s">
        <v>1211</v>
      </c>
      <c r="E61" s="64"/>
      <c r="F61" s="64"/>
      <c r="G61" s="64" t="s">
        <v>857</v>
      </c>
      <c r="H61" s="65">
        <v>42134.666666666664</v>
      </c>
      <c r="I61" s="63">
        <v>4840.0</v>
      </c>
      <c r="J61" s="63">
        <v>71.0</v>
      </c>
      <c r="K61" s="64" t="s">
        <v>23</v>
      </c>
      <c r="L61" s="64" t="s">
        <v>23</v>
      </c>
      <c r="M61" s="64"/>
      <c r="N61" s="63"/>
      <c r="O61" s="64"/>
      <c r="P61" s="64"/>
      <c r="Q61" s="64"/>
      <c r="R61" s="64"/>
    </row>
    <row r="62" ht="12.75" customHeight="1">
      <c r="A62" s="63">
        <v>1159.0</v>
      </c>
      <c r="B62" s="63">
        <v>14589.0</v>
      </c>
      <c r="C62" s="64" t="s">
        <v>1363</v>
      </c>
      <c r="D62" s="64" t="s">
        <v>1211</v>
      </c>
      <c r="E62" s="64"/>
      <c r="F62" s="64"/>
      <c r="G62" s="64" t="s">
        <v>857</v>
      </c>
      <c r="H62" s="65">
        <v>42134.666666666664</v>
      </c>
      <c r="I62" s="63">
        <v>9900.0</v>
      </c>
      <c r="J62" s="63">
        <v>93.0</v>
      </c>
      <c r="K62" s="64" t="s">
        <v>23</v>
      </c>
      <c r="L62" s="64" t="s">
        <v>23</v>
      </c>
      <c r="M62" s="64"/>
      <c r="N62" s="63"/>
      <c r="O62" s="64"/>
      <c r="P62" s="64"/>
      <c r="Q62" s="64"/>
      <c r="R62" s="64"/>
    </row>
    <row r="63" ht="12.75" customHeight="1">
      <c r="A63" s="63">
        <v>981.0</v>
      </c>
      <c r="B63" s="63">
        <v>171866.0</v>
      </c>
      <c r="C63" s="64" t="s">
        <v>1363</v>
      </c>
      <c r="D63" s="64" t="s">
        <v>1211</v>
      </c>
      <c r="E63" s="64"/>
      <c r="F63" s="64"/>
      <c r="G63" s="64" t="s">
        <v>819</v>
      </c>
      <c r="H63" s="65">
        <v>42134.833333333336</v>
      </c>
      <c r="I63" s="63">
        <v>4960.0</v>
      </c>
      <c r="J63" s="63">
        <v>77.0</v>
      </c>
      <c r="K63" s="64" t="s">
        <v>23</v>
      </c>
      <c r="L63" s="64" t="s">
        <v>23</v>
      </c>
      <c r="M63" s="64" t="s">
        <v>814</v>
      </c>
      <c r="N63" s="63"/>
      <c r="O63" s="64"/>
      <c r="P63" s="63">
        <v>40.0</v>
      </c>
      <c r="Q63" s="64"/>
      <c r="R63" s="64"/>
    </row>
    <row r="64" ht="12.75" customHeight="1">
      <c r="A64" s="63">
        <v>990.0</v>
      </c>
      <c r="B64" s="63">
        <v>92432.0</v>
      </c>
      <c r="C64" s="64" t="s">
        <v>1363</v>
      </c>
      <c r="D64" s="64" t="s">
        <v>1211</v>
      </c>
      <c r="E64" s="66">
        <v>24.0</v>
      </c>
      <c r="F64" s="64" t="s">
        <v>842</v>
      </c>
      <c r="G64" s="64"/>
      <c r="H64" s="65">
        <v>42136.333333333336</v>
      </c>
      <c r="I64" s="63">
        <v>5870.0</v>
      </c>
      <c r="J64" s="63">
        <v>81.0</v>
      </c>
      <c r="K64" s="64" t="s">
        <v>23</v>
      </c>
      <c r="L64" s="64" t="s">
        <v>40</v>
      </c>
      <c r="M64" s="64"/>
      <c r="N64" s="63"/>
      <c r="O64" s="64"/>
      <c r="P64" s="63">
        <v>44.0</v>
      </c>
      <c r="Q64" s="64"/>
      <c r="R64" s="64"/>
    </row>
    <row r="65" ht="12.75" customHeight="1">
      <c r="A65" s="63">
        <v>988.0</v>
      </c>
      <c r="B65" s="63">
        <v>125407.0</v>
      </c>
      <c r="C65" s="64" t="s">
        <v>1363</v>
      </c>
      <c r="D65" s="64" t="s">
        <v>1211</v>
      </c>
      <c r="E65" s="66">
        <v>24.0</v>
      </c>
      <c r="F65" s="64" t="s">
        <v>842</v>
      </c>
      <c r="G65" s="64"/>
      <c r="H65" s="65">
        <v>42136.34375</v>
      </c>
      <c r="I65" s="63">
        <v>5380.0</v>
      </c>
      <c r="J65" s="63">
        <v>79.0</v>
      </c>
      <c r="K65" s="64" t="s">
        <v>23</v>
      </c>
      <c r="L65" s="64" t="s">
        <v>23</v>
      </c>
      <c r="M65" s="64"/>
      <c r="N65" s="63"/>
      <c r="O65" s="64"/>
      <c r="P65" s="63">
        <v>43.0</v>
      </c>
      <c r="Q65" s="64"/>
      <c r="R65" s="64"/>
    </row>
    <row r="66" ht="12.75" customHeight="1">
      <c r="A66" s="63">
        <v>987.0</v>
      </c>
      <c r="B66" s="63">
        <v>159244.0</v>
      </c>
      <c r="C66" s="64" t="s">
        <v>1363</v>
      </c>
      <c r="D66" s="64" t="s">
        <v>1211</v>
      </c>
      <c r="E66" s="66">
        <v>115.0</v>
      </c>
      <c r="F66" s="64" t="s">
        <v>134</v>
      </c>
      <c r="G66" s="64"/>
      <c r="H66" s="65">
        <v>42136.375</v>
      </c>
      <c r="I66" s="63">
        <v>5525.0</v>
      </c>
      <c r="J66" s="63">
        <v>74.0</v>
      </c>
      <c r="K66" s="64" t="s">
        <v>23</v>
      </c>
      <c r="L66" s="64" t="s">
        <v>23</v>
      </c>
      <c r="M66" s="64"/>
      <c r="N66" s="63"/>
      <c r="O66" s="64"/>
      <c r="P66" s="63">
        <v>42.0</v>
      </c>
      <c r="Q66" s="64"/>
      <c r="R66" s="64"/>
    </row>
    <row r="67" ht="12.75" customHeight="1">
      <c r="A67" s="63">
        <v>986.0</v>
      </c>
      <c r="B67" s="63">
        <v>90923.0</v>
      </c>
      <c r="C67" s="64" t="s">
        <v>1363</v>
      </c>
      <c r="D67" s="64" t="s">
        <v>1211</v>
      </c>
      <c r="E67" s="66">
        <v>117.0</v>
      </c>
      <c r="F67" s="64" t="s">
        <v>144</v>
      </c>
      <c r="G67" s="64"/>
      <c r="H67" s="65">
        <v>42136.375</v>
      </c>
      <c r="I67" s="63">
        <v>5770.0</v>
      </c>
      <c r="J67" s="63">
        <v>80.0</v>
      </c>
      <c r="K67" s="64" t="s">
        <v>23</v>
      </c>
      <c r="L67" s="64" t="s">
        <v>23</v>
      </c>
      <c r="M67" s="64"/>
      <c r="N67" s="63"/>
      <c r="O67" s="64"/>
      <c r="P67" s="63">
        <v>44.0</v>
      </c>
      <c r="Q67" s="64"/>
      <c r="R67" s="64"/>
    </row>
    <row r="68" ht="12.75" customHeight="1">
      <c r="A68" s="63">
        <v>982.0</v>
      </c>
      <c r="B68" s="63">
        <v>128349.0</v>
      </c>
      <c r="C68" s="64" t="s">
        <v>1363</v>
      </c>
      <c r="D68" s="64" t="s">
        <v>1211</v>
      </c>
      <c r="E68" s="66">
        <v>113.0</v>
      </c>
      <c r="F68" s="64" t="s">
        <v>840</v>
      </c>
      <c r="G68" s="64"/>
      <c r="H68" s="65">
        <v>42136.4375</v>
      </c>
      <c r="I68" s="63">
        <v>5180.0</v>
      </c>
      <c r="J68" s="63">
        <v>76.0</v>
      </c>
      <c r="K68" s="64" t="s">
        <v>23</v>
      </c>
      <c r="L68" s="64" t="s">
        <v>40</v>
      </c>
      <c r="M68" s="64"/>
      <c r="N68" s="63"/>
      <c r="O68" s="64"/>
      <c r="P68" s="64"/>
      <c r="Q68" s="64"/>
      <c r="R68" s="64"/>
    </row>
    <row r="69" ht="12.75" customHeight="1">
      <c r="A69" s="63">
        <v>984.0</v>
      </c>
      <c r="B69" s="63">
        <v>19633.0</v>
      </c>
      <c r="C69" s="64" t="s">
        <v>1363</v>
      </c>
      <c r="D69" s="64" t="s">
        <v>1211</v>
      </c>
      <c r="E69" s="66">
        <v>123.0</v>
      </c>
      <c r="F69" s="64" t="s">
        <v>161</v>
      </c>
      <c r="G69" s="64"/>
      <c r="H69" s="65">
        <v>42136.5</v>
      </c>
      <c r="I69" s="63">
        <v>5270.0</v>
      </c>
      <c r="J69" s="63">
        <v>77.0</v>
      </c>
      <c r="K69" s="64" t="s">
        <v>23</v>
      </c>
      <c r="L69" s="64" t="s">
        <v>35</v>
      </c>
      <c r="M69" s="64"/>
      <c r="N69" s="63"/>
      <c r="O69" s="64"/>
      <c r="P69" s="63">
        <v>47.0</v>
      </c>
      <c r="Q69" s="64"/>
      <c r="R69" s="64"/>
    </row>
    <row r="70" ht="12.75" customHeight="1">
      <c r="A70" s="63">
        <v>985.0</v>
      </c>
      <c r="B70" s="63">
        <v>165178.0</v>
      </c>
      <c r="C70" s="64" t="s">
        <v>1363</v>
      </c>
      <c r="D70" s="64" t="s">
        <v>1211</v>
      </c>
      <c r="E70" s="66">
        <v>110.0</v>
      </c>
      <c r="F70" s="64" t="s">
        <v>146</v>
      </c>
      <c r="G70" s="64"/>
      <c r="H70" s="65">
        <v>42136.541666666664</v>
      </c>
      <c r="I70" s="63">
        <v>5500.0</v>
      </c>
      <c r="J70" s="63">
        <v>78.0</v>
      </c>
      <c r="K70" s="64" t="s">
        <v>23</v>
      </c>
      <c r="L70" s="64" t="s">
        <v>23</v>
      </c>
      <c r="M70" s="64"/>
      <c r="N70" s="63"/>
      <c r="O70" s="64"/>
      <c r="P70" s="63">
        <v>42.0</v>
      </c>
      <c r="Q70" s="64"/>
      <c r="R70" s="64"/>
    </row>
    <row r="71" ht="12.75" customHeight="1">
      <c r="A71" s="63">
        <v>983.0</v>
      </c>
      <c r="B71" s="63">
        <v>164053.0</v>
      </c>
      <c r="C71" s="64" t="s">
        <v>1363</v>
      </c>
      <c r="D71" s="64" t="s">
        <v>1211</v>
      </c>
      <c r="E71" s="66">
        <v>110.0</v>
      </c>
      <c r="F71" s="64" t="s">
        <v>146</v>
      </c>
      <c r="G71" s="64"/>
      <c r="H71" s="65">
        <v>42136.666666666664</v>
      </c>
      <c r="I71" s="63">
        <v>6000.0</v>
      </c>
      <c r="J71" s="63">
        <v>76.0</v>
      </c>
      <c r="K71" s="64" t="s">
        <v>23</v>
      </c>
      <c r="L71" s="64" t="s">
        <v>23</v>
      </c>
      <c r="M71" s="64"/>
      <c r="N71" s="63"/>
      <c r="O71" s="64"/>
      <c r="P71" s="63">
        <v>44.0</v>
      </c>
      <c r="Q71" s="64"/>
      <c r="R71" s="64"/>
    </row>
    <row r="72" ht="12.75" customHeight="1">
      <c r="A72" s="63">
        <v>991.0</v>
      </c>
      <c r="B72" s="63">
        <v>11252.0</v>
      </c>
      <c r="C72" s="64" t="s">
        <v>1363</v>
      </c>
      <c r="D72" s="64" t="s">
        <v>1211</v>
      </c>
      <c r="E72" s="66">
        <v>110.0</v>
      </c>
      <c r="F72" s="64" t="s">
        <v>146</v>
      </c>
      <c r="G72" s="64"/>
      <c r="H72" s="65">
        <v>42137.354166666664</v>
      </c>
      <c r="I72" s="63">
        <v>4700.0</v>
      </c>
      <c r="J72" s="63">
        <v>72.0</v>
      </c>
      <c r="K72" s="64" t="s">
        <v>23</v>
      </c>
      <c r="L72" s="64" t="s">
        <v>23</v>
      </c>
      <c r="M72" s="64" t="s">
        <v>821</v>
      </c>
      <c r="N72" s="63"/>
      <c r="O72" s="64"/>
      <c r="P72" s="63">
        <v>36.0</v>
      </c>
      <c r="Q72" s="66">
        <v>2.0</v>
      </c>
      <c r="R72" s="66">
        <v>2.0</v>
      </c>
    </row>
    <row r="73" ht="12.75" customHeight="1">
      <c r="A73" s="63">
        <v>992.0</v>
      </c>
      <c r="B73" s="63">
        <v>139969.0</v>
      </c>
      <c r="C73" s="64" t="s">
        <v>1363</v>
      </c>
      <c r="D73" s="64" t="s">
        <v>1211</v>
      </c>
      <c r="E73" s="66">
        <v>110.0</v>
      </c>
      <c r="F73" s="64" t="s">
        <v>146</v>
      </c>
      <c r="G73" s="64"/>
      <c r="H73" s="65">
        <v>42137.479166666664</v>
      </c>
      <c r="I73" s="63">
        <v>5100.0</v>
      </c>
      <c r="J73" s="63">
        <v>76.0</v>
      </c>
      <c r="K73" s="64" t="s">
        <v>23</v>
      </c>
      <c r="L73" s="64" t="s">
        <v>23</v>
      </c>
      <c r="M73" s="64" t="s">
        <v>821</v>
      </c>
      <c r="N73" s="63"/>
      <c r="O73" s="64"/>
      <c r="P73" s="63">
        <v>39.0</v>
      </c>
      <c r="Q73" s="66">
        <v>2.0</v>
      </c>
      <c r="R73" s="66">
        <v>2.0</v>
      </c>
    </row>
    <row r="74" ht="12.75" customHeight="1">
      <c r="A74" s="63">
        <v>1101.0</v>
      </c>
      <c r="B74" s="63">
        <v>40190.0</v>
      </c>
      <c r="C74" s="64" t="s">
        <v>1363</v>
      </c>
      <c r="D74" s="64" t="s">
        <v>1211</v>
      </c>
      <c r="E74" s="64"/>
      <c r="F74" s="64"/>
      <c r="G74" s="64" t="s">
        <v>819</v>
      </c>
      <c r="H74" s="65">
        <v>42139.302083333336</v>
      </c>
      <c r="I74" s="63">
        <v>5310.0</v>
      </c>
      <c r="J74" s="63">
        <v>75.0</v>
      </c>
      <c r="K74" s="64" t="s">
        <v>23</v>
      </c>
      <c r="L74" s="64" t="s">
        <v>23</v>
      </c>
      <c r="M74" s="64" t="s">
        <v>821</v>
      </c>
      <c r="N74" s="63"/>
      <c r="O74" s="64"/>
      <c r="P74" s="63">
        <v>35.0</v>
      </c>
      <c r="Q74" s="64"/>
      <c r="R74" s="64"/>
    </row>
    <row r="75" ht="12.75" customHeight="1">
      <c r="A75" s="63">
        <v>994.0</v>
      </c>
      <c r="B75" s="63">
        <v>70154.0</v>
      </c>
      <c r="C75" s="64" t="s">
        <v>1363</v>
      </c>
      <c r="D75" s="64" t="s">
        <v>1211</v>
      </c>
      <c r="E75" s="64"/>
      <c r="F75" s="64"/>
      <c r="G75" s="64" t="s">
        <v>819</v>
      </c>
      <c r="H75" s="65">
        <v>42139.302083333336</v>
      </c>
      <c r="I75" s="63">
        <v>6250.0</v>
      </c>
      <c r="J75" s="63">
        <v>81.0</v>
      </c>
      <c r="K75" s="64" t="s">
        <v>23</v>
      </c>
      <c r="L75" s="64" t="s">
        <v>35</v>
      </c>
      <c r="M75" s="64" t="s">
        <v>821</v>
      </c>
      <c r="N75" s="63"/>
      <c r="O75" s="64"/>
      <c r="P75" s="63">
        <v>35.0</v>
      </c>
      <c r="Q75" s="64"/>
      <c r="R75" s="64"/>
    </row>
    <row r="76" ht="12.75" customHeight="1">
      <c r="A76" s="63">
        <v>998.0</v>
      </c>
      <c r="B76" s="63">
        <v>21000.0</v>
      </c>
      <c r="C76" s="64" t="s">
        <v>1363</v>
      </c>
      <c r="D76" s="64" t="s">
        <v>1211</v>
      </c>
      <c r="E76" s="64"/>
      <c r="F76" s="64"/>
      <c r="G76" s="64" t="s">
        <v>819</v>
      </c>
      <c r="H76" s="65">
        <v>42139.333333333336</v>
      </c>
      <c r="I76" s="63">
        <v>3410.0</v>
      </c>
      <c r="J76" s="63">
        <v>73.0</v>
      </c>
      <c r="K76" s="64" t="s">
        <v>23</v>
      </c>
      <c r="L76" s="64" t="s">
        <v>23</v>
      </c>
      <c r="M76" s="64" t="s">
        <v>821</v>
      </c>
      <c r="N76" s="63"/>
      <c r="O76" s="64"/>
      <c r="P76" s="63">
        <v>30.0</v>
      </c>
      <c r="Q76" s="64"/>
      <c r="R76" s="64"/>
    </row>
    <row r="77" ht="12.75" customHeight="1">
      <c r="A77" s="63">
        <v>1102.0</v>
      </c>
      <c r="B77" s="63">
        <v>168167.0</v>
      </c>
      <c r="C77" s="64" t="s">
        <v>1363</v>
      </c>
      <c r="D77" s="64" t="s">
        <v>1211</v>
      </c>
      <c r="E77" s="64"/>
      <c r="F77" s="64"/>
      <c r="G77" s="64" t="s">
        <v>819</v>
      </c>
      <c r="H77" s="65">
        <v>42139.354166666664</v>
      </c>
      <c r="I77" s="63">
        <v>5710.0</v>
      </c>
      <c r="J77" s="63">
        <v>79.0</v>
      </c>
      <c r="K77" s="64" t="s">
        <v>23</v>
      </c>
      <c r="L77" s="64" t="s">
        <v>35</v>
      </c>
      <c r="M77" s="64" t="s">
        <v>821</v>
      </c>
      <c r="N77" s="63"/>
      <c r="O77" s="64"/>
      <c r="P77" s="64"/>
      <c r="Q77" s="64"/>
      <c r="R77" s="64"/>
    </row>
    <row r="78" ht="12.75" customHeight="1">
      <c r="A78" s="63">
        <v>1100.0</v>
      </c>
      <c r="B78" s="63">
        <v>154447.0</v>
      </c>
      <c r="C78" s="64" t="s">
        <v>1363</v>
      </c>
      <c r="D78" s="64" t="s">
        <v>1211</v>
      </c>
      <c r="E78" s="64"/>
      <c r="F78" s="64"/>
      <c r="G78" s="64" t="s">
        <v>819</v>
      </c>
      <c r="H78" s="65">
        <v>42139.416666666664</v>
      </c>
      <c r="I78" s="63">
        <v>4680.0</v>
      </c>
      <c r="J78" s="63">
        <v>74.0</v>
      </c>
      <c r="K78" s="64" t="s">
        <v>23</v>
      </c>
      <c r="L78" s="64" t="s">
        <v>23</v>
      </c>
      <c r="M78" s="64" t="s">
        <v>814</v>
      </c>
      <c r="N78" s="63"/>
      <c r="O78" s="64"/>
      <c r="P78" s="63">
        <v>38.0</v>
      </c>
      <c r="Q78" s="64"/>
      <c r="R78" s="64"/>
    </row>
    <row r="79" ht="12.75" customHeight="1">
      <c r="A79" s="63">
        <v>996.0</v>
      </c>
      <c r="B79" s="63">
        <v>87508.0</v>
      </c>
      <c r="C79" s="64" t="s">
        <v>1363</v>
      </c>
      <c r="D79" s="64" t="s">
        <v>1211</v>
      </c>
      <c r="E79" s="64"/>
      <c r="F79" s="64"/>
      <c r="G79" s="64" t="s">
        <v>819</v>
      </c>
      <c r="H79" s="65">
        <v>42139.416666666664</v>
      </c>
      <c r="I79" s="63">
        <v>5490.0</v>
      </c>
      <c r="J79" s="63">
        <v>76.0</v>
      </c>
      <c r="K79" s="64" t="s">
        <v>23</v>
      </c>
      <c r="L79" s="64" t="s">
        <v>23</v>
      </c>
      <c r="M79" s="64" t="s">
        <v>821</v>
      </c>
      <c r="N79" s="63"/>
      <c r="O79" s="64"/>
      <c r="P79" s="63">
        <v>35.0</v>
      </c>
      <c r="Q79" s="64"/>
      <c r="R79" s="64"/>
    </row>
    <row r="80" ht="12.75" customHeight="1">
      <c r="A80" s="63">
        <v>993.0</v>
      </c>
      <c r="B80" s="63">
        <v>70679.0</v>
      </c>
      <c r="C80" s="64" t="s">
        <v>1363</v>
      </c>
      <c r="D80" s="64" t="s">
        <v>1211</v>
      </c>
      <c r="E80" s="64"/>
      <c r="F80" s="64"/>
      <c r="G80" s="64" t="s">
        <v>819</v>
      </c>
      <c r="H80" s="65">
        <v>42139.4375</v>
      </c>
      <c r="I80" s="63">
        <v>6570.0</v>
      </c>
      <c r="J80" s="63">
        <v>82.0</v>
      </c>
      <c r="K80" s="64" t="s">
        <v>23</v>
      </c>
      <c r="L80" s="64" t="s">
        <v>23</v>
      </c>
      <c r="M80" s="64" t="s">
        <v>35</v>
      </c>
      <c r="N80" s="63"/>
      <c r="O80" s="64"/>
      <c r="P80" s="63">
        <v>40.0</v>
      </c>
      <c r="Q80" s="64"/>
      <c r="R80" s="64"/>
    </row>
    <row r="81" ht="12.75" customHeight="1">
      <c r="A81" s="63">
        <v>995.0</v>
      </c>
      <c r="B81" s="63">
        <v>49279.0</v>
      </c>
      <c r="C81" s="64" t="s">
        <v>1363</v>
      </c>
      <c r="D81" s="64" t="s">
        <v>1211</v>
      </c>
      <c r="E81" s="64"/>
      <c r="F81" s="64"/>
      <c r="G81" s="64" t="s">
        <v>819</v>
      </c>
      <c r="H81" s="65">
        <v>42139.458333333336</v>
      </c>
      <c r="I81" s="63">
        <v>4185.0</v>
      </c>
      <c r="J81" s="63">
        <v>72.0</v>
      </c>
      <c r="K81" s="64" t="s">
        <v>23</v>
      </c>
      <c r="L81" s="64" t="s">
        <v>23</v>
      </c>
      <c r="M81" s="64" t="s">
        <v>821</v>
      </c>
      <c r="N81" s="63"/>
      <c r="O81" s="64"/>
      <c r="P81" s="63">
        <v>30.0</v>
      </c>
      <c r="Q81" s="64"/>
      <c r="R81" s="64"/>
    </row>
    <row r="82" ht="12.75" customHeight="1">
      <c r="A82" s="63">
        <v>997.0</v>
      </c>
      <c r="B82" s="63">
        <v>63536.0</v>
      </c>
      <c r="C82" s="64" t="s">
        <v>1363</v>
      </c>
      <c r="D82" s="64" t="s">
        <v>1211</v>
      </c>
      <c r="E82" s="64"/>
      <c r="F82" s="64"/>
      <c r="G82" s="64" t="s">
        <v>819</v>
      </c>
      <c r="H82" s="65">
        <v>42139.458333333336</v>
      </c>
      <c r="I82" s="63">
        <v>6035.0</v>
      </c>
      <c r="J82" s="63">
        <v>80.0</v>
      </c>
      <c r="K82" s="64" t="s">
        <v>23</v>
      </c>
      <c r="L82" s="64" t="s">
        <v>23</v>
      </c>
      <c r="M82" s="64" t="s">
        <v>814</v>
      </c>
      <c r="N82" s="63"/>
      <c r="O82" s="64"/>
      <c r="P82" s="63">
        <v>40.0</v>
      </c>
      <c r="Q82" s="64"/>
      <c r="R82" s="64"/>
    </row>
    <row r="83" ht="12.75" customHeight="1">
      <c r="A83" s="63">
        <v>1105.0</v>
      </c>
      <c r="B83" s="63">
        <v>132950.0</v>
      </c>
      <c r="C83" s="64" t="s">
        <v>1363</v>
      </c>
      <c r="D83" s="64" t="s">
        <v>1211</v>
      </c>
      <c r="E83" s="64"/>
      <c r="F83" s="64"/>
      <c r="G83" s="64" t="s">
        <v>857</v>
      </c>
      <c r="H83" s="65">
        <v>42139.479166666664</v>
      </c>
      <c r="I83" s="63">
        <v>4705.0</v>
      </c>
      <c r="J83" s="63">
        <v>74.0</v>
      </c>
      <c r="K83" s="64" t="s">
        <v>23</v>
      </c>
      <c r="L83" s="64" t="s">
        <v>23</v>
      </c>
      <c r="M83" s="64"/>
      <c r="N83" s="63"/>
      <c r="O83" s="64"/>
      <c r="P83" s="63">
        <v>37.0</v>
      </c>
      <c r="Q83" s="64"/>
      <c r="R83" s="64"/>
    </row>
    <row r="84" ht="12.75" customHeight="1">
      <c r="A84" s="63">
        <v>999.0</v>
      </c>
      <c r="B84" s="63">
        <v>147293.0</v>
      </c>
      <c r="C84" s="64" t="s">
        <v>1363</v>
      </c>
      <c r="D84" s="64" t="s">
        <v>1211</v>
      </c>
      <c r="E84" s="64"/>
      <c r="F84" s="64"/>
      <c r="G84" s="64" t="s">
        <v>819</v>
      </c>
      <c r="H84" s="65">
        <v>42139.520833333336</v>
      </c>
      <c r="I84" s="63">
        <v>5325.0</v>
      </c>
      <c r="J84" s="63">
        <v>77.0</v>
      </c>
      <c r="K84" s="64" t="s">
        <v>23</v>
      </c>
      <c r="L84" s="64" t="s">
        <v>23</v>
      </c>
      <c r="M84" s="64" t="s">
        <v>821</v>
      </c>
      <c r="N84" s="63"/>
      <c r="O84" s="64"/>
      <c r="P84" s="63">
        <v>35.0</v>
      </c>
      <c r="Q84" s="64"/>
      <c r="R84" s="64"/>
    </row>
    <row r="85" ht="12.75" customHeight="1">
      <c r="A85" s="63">
        <v>1103.0</v>
      </c>
      <c r="B85" s="63">
        <v>45840.0</v>
      </c>
      <c r="C85" s="64" t="s">
        <v>1363</v>
      </c>
      <c r="D85" s="64" t="s">
        <v>1211</v>
      </c>
      <c r="E85" s="64"/>
      <c r="F85" s="64"/>
      <c r="G85" s="64" t="s">
        <v>857</v>
      </c>
      <c r="H85" s="65">
        <v>42139.5625</v>
      </c>
      <c r="I85" s="63">
        <v>5405.0</v>
      </c>
      <c r="J85" s="63">
        <v>78.0</v>
      </c>
      <c r="K85" s="64" t="s">
        <v>23</v>
      </c>
      <c r="L85" s="64" t="s">
        <v>23</v>
      </c>
      <c r="M85" s="64"/>
      <c r="N85" s="63"/>
      <c r="O85" s="64"/>
      <c r="P85" s="63">
        <v>39.0</v>
      </c>
      <c r="Q85" s="64"/>
      <c r="R85" s="64"/>
    </row>
    <row r="86" ht="12.75" customHeight="1">
      <c r="A86" s="63">
        <v>1104.0</v>
      </c>
      <c r="B86" s="63">
        <v>63359.0</v>
      </c>
      <c r="C86" s="64" t="s">
        <v>1363</v>
      </c>
      <c r="D86" s="64" t="s">
        <v>1211</v>
      </c>
      <c r="E86" s="64"/>
      <c r="F86" s="64"/>
      <c r="G86" s="64" t="s">
        <v>857</v>
      </c>
      <c r="H86" s="65">
        <v>42139.666666666664</v>
      </c>
      <c r="I86" s="63">
        <v>5095.0</v>
      </c>
      <c r="J86" s="63">
        <v>74.0</v>
      </c>
      <c r="K86" s="64" t="s">
        <v>23</v>
      </c>
      <c r="L86" s="64" t="s">
        <v>23</v>
      </c>
      <c r="M86" s="64"/>
      <c r="N86" s="63"/>
      <c r="O86" s="64"/>
      <c r="P86" s="63">
        <v>77.0</v>
      </c>
      <c r="Q86" s="64"/>
      <c r="R86" s="64"/>
    </row>
    <row r="87" ht="12.75" customHeight="1">
      <c r="A87" s="63">
        <v>1106.0</v>
      </c>
      <c r="B87" s="63">
        <v>11500.0</v>
      </c>
      <c r="C87" s="64" t="s">
        <v>1363</v>
      </c>
      <c r="D87" s="64" t="s">
        <v>1211</v>
      </c>
      <c r="E87" s="64"/>
      <c r="F87" s="64"/>
      <c r="G87" s="64" t="s">
        <v>857</v>
      </c>
      <c r="H87" s="65">
        <v>42139.760416666664</v>
      </c>
      <c r="I87" s="63">
        <v>5515.0</v>
      </c>
      <c r="J87" s="63">
        <v>77.0</v>
      </c>
      <c r="K87" s="64" t="s">
        <v>23</v>
      </c>
      <c r="L87" s="64" t="s">
        <v>40</v>
      </c>
      <c r="M87" s="64"/>
      <c r="N87" s="63"/>
      <c r="O87" s="64"/>
      <c r="P87" s="63">
        <v>38.0</v>
      </c>
      <c r="Q87" s="64"/>
      <c r="R87" s="64"/>
    </row>
    <row r="88" ht="12.75" customHeight="1">
      <c r="A88" s="63">
        <v>1107.0</v>
      </c>
      <c r="B88" s="63">
        <v>14589.0</v>
      </c>
      <c r="C88" s="64" t="s">
        <v>1363</v>
      </c>
      <c r="D88" s="64" t="s">
        <v>1211</v>
      </c>
      <c r="E88" s="64"/>
      <c r="F88" s="64"/>
      <c r="G88" s="64" t="s">
        <v>857</v>
      </c>
      <c r="H88" s="65">
        <v>42139.8125</v>
      </c>
      <c r="I88" s="63">
        <v>4715.0</v>
      </c>
      <c r="J88" s="63">
        <v>73.0</v>
      </c>
      <c r="K88" s="64" t="s">
        <v>23</v>
      </c>
      <c r="L88" s="64" t="s">
        <v>35</v>
      </c>
      <c r="M88" s="64"/>
      <c r="N88" s="63"/>
      <c r="O88" s="64"/>
      <c r="P88" s="63">
        <v>37.0</v>
      </c>
      <c r="Q88" s="64"/>
      <c r="R88" s="64"/>
    </row>
    <row r="89" ht="12.75" customHeight="1">
      <c r="A89" s="63">
        <v>1108.0</v>
      </c>
      <c r="B89" s="63">
        <v>28937.0</v>
      </c>
      <c r="C89" s="64" t="s">
        <v>1363</v>
      </c>
      <c r="D89" s="64" t="s">
        <v>1211</v>
      </c>
      <c r="E89" s="64"/>
      <c r="F89" s="64"/>
      <c r="G89" s="64" t="s">
        <v>857</v>
      </c>
      <c r="H89" s="65">
        <v>42139.895833333336</v>
      </c>
      <c r="I89" s="63">
        <v>5100.0</v>
      </c>
      <c r="J89" s="63">
        <v>77.0</v>
      </c>
      <c r="K89" s="64" t="s">
        <v>23</v>
      </c>
      <c r="L89" s="64" t="s">
        <v>35</v>
      </c>
      <c r="M89" s="64"/>
      <c r="N89" s="63"/>
      <c r="O89" s="64"/>
      <c r="P89" s="63">
        <v>38.0</v>
      </c>
      <c r="Q89" s="64"/>
      <c r="R89" s="64"/>
    </row>
    <row r="90" ht="12.75" customHeight="1">
      <c r="A90" s="63">
        <v>1109.0</v>
      </c>
      <c r="B90" s="63">
        <v>21000.0</v>
      </c>
      <c r="C90" s="64" t="s">
        <v>1363</v>
      </c>
      <c r="D90" s="64" t="s">
        <v>1211</v>
      </c>
      <c r="E90" s="64"/>
      <c r="F90" s="64"/>
      <c r="G90" s="64" t="s">
        <v>857</v>
      </c>
      <c r="H90" s="65">
        <v>42140.3125</v>
      </c>
      <c r="I90" s="63">
        <v>5360.0</v>
      </c>
      <c r="J90" s="63">
        <v>75.0</v>
      </c>
      <c r="K90" s="64" t="s">
        <v>23</v>
      </c>
      <c r="L90" s="64" t="s">
        <v>23</v>
      </c>
      <c r="M90" s="64" t="s">
        <v>35</v>
      </c>
      <c r="N90" s="63"/>
      <c r="O90" s="64"/>
      <c r="P90" s="63">
        <v>37.0</v>
      </c>
      <c r="Q90" s="64"/>
      <c r="R90" s="64"/>
    </row>
    <row r="91" ht="12.75" customHeight="1">
      <c r="A91" s="63">
        <v>1115.0</v>
      </c>
      <c r="B91" s="63">
        <v>91270.0</v>
      </c>
      <c r="C91" s="64" t="s">
        <v>1363</v>
      </c>
      <c r="D91" s="64" t="s">
        <v>1211</v>
      </c>
      <c r="E91" s="66">
        <v>26.0</v>
      </c>
      <c r="F91" s="64" t="s">
        <v>845</v>
      </c>
      <c r="G91" s="64"/>
      <c r="H91" s="65">
        <v>42140.333333333336</v>
      </c>
      <c r="I91" s="63">
        <v>4230.0</v>
      </c>
      <c r="J91" s="63">
        <v>74.0</v>
      </c>
      <c r="K91" s="64" t="s">
        <v>23</v>
      </c>
      <c r="L91" s="64" t="s">
        <v>23</v>
      </c>
      <c r="M91" s="64" t="s">
        <v>821</v>
      </c>
      <c r="N91" s="63"/>
      <c r="O91" s="64"/>
      <c r="P91" s="63">
        <v>28.0</v>
      </c>
      <c r="Q91" s="64"/>
      <c r="R91" s="64"/>
    </row>
    <row r="92" ht="12.75" customHeight="1">
      <c r="A92" s="63">
        <v>1110.0</v>
      </c>
      <c r="B92" s="63">
        <v>77150.0</v>
      </c>
      <c r="C92" s="64" t="s">
        <v>1363</v>
      </c>
      <c r="D92" s="64" t="s">
        <v>1211</v>
      </c>
      <c r="E92" s="64"/>
      <c r="F92" s="64"/>
      <c r="G92" s="64" t="s">
        <v>857</v>
      </c>
      <c r="H92" s="65">
        <v>42140.375</v>
      </c>
      <c r="I92" s="63">
        <v>6380.0</v>
      </c>
      <c r="J92" s="63">
        <v>73.0</v>
      </c>
      <c r="K92" s="64" t="s">
        <v>23</v>
      </c>
      <c r="L92" s="64" t="s">
        <v>23</v>
      </c>
      <c r="M92" s="64" t="s">
        <v>35</v>
      </c>
      <c r="N92" s="63"/>
      <c r="O92" s="64"/>
      <c r="P92" s="63">
        <v>38.0</v>
      </c>
      <c r="Q92" s="64"/>
      <c r="R92" s="64"/>
    </row>
    <row r="93" ht="12.75" customHeight="1">
      <c r="A93" s="63">
        <v>1111.0</v>
      </c>
      <c r="B93" s="63">
        <v>64567.0</v>
      </c>
      <c r="C93" s="64" t="s">
        <v>1363</v>
      </c>
      <c r="D93" s="64" t="s">
        <v>1211</v>
      </c>
      <c r="E93" s="64"/>
      <c r="F93" s="64"/>
      <c r="G93" s="64" t="s">
        <v>857</v>
      </c>
      <c r="H93" s="65">
        <v>42140.458333333336</v>
      </c>
      <c r="I93" s="63">
        <v>5035.0</v>
      </c>
      <c r="J93" s="63">
        <v>76.0</v>
      </c>
      <c r="K93" s="64" t="s">
        <v>23</v>
      </c>
      <c r="L93" s="64" t="s">
        <v>23</v>
      </c>
      <c r="M93" s="64" t="s">
        <v>35</v>
      </c>
      <c r="N93" s="63"/>
      <c r="O93" s="64"/>
      <c r="P93" s="63">
        <v>37.0</v>
      </c>
      <c r="Q93" s="64"/>
      <c r="R93" s="64"/>
    </row>
    <row r="94" ht="12.75" customHeight="1">
      <c r="A94" s="63">
        <v>1116.0</v>
      </c>
      <c r="B94" s="63">
        <v>171967.0</v>
      </c>
      <c r="C94" s="64" t="s">
        <v>1363</v>
      </c>
      <c r="D94" s="64" t="s">
        <v>1211</v>
      </c>
      <c r="E94" s="64"/>
      <c r="F94" s="64"/>
      <c r="G94" s="64" t="s">
        <v>819</v>
      </c>
      <c r="H94" s="65">
        <v>42140.458333333336</v>
      </c>
      <c r="I94" s="63">
        <v>5900.0</v>
      </c>
      <c r="J94" s="63">
        <v>83.0</v>
      </c>
      <c r="K94" s="64" t="s">
        <v>23</v>
      </c>
      <c r="L94" s="64" t="s">
        <v>23</v>
      </c>
      <c r="M94" s="64" t="s">
        <v>35</v>
      </c>
      <c r="N94" s="63"/>
      <c r="O94" s="64"/>
      <c r="P94" s="63">
        <v>33.0</v>
      </c>
      <c r="Q94" s="64"/>
      <c r="R94" s="64"/>
    </row>
    <row r="95" ht="12.75" customHeight="1">
      <c r="A95" s="63">
        <v>1113.0</v>
      </c>
      <c r="B95" s="63">
        <v>144903.0</v>
      </c>
      <c r="C95" s="64" t="s">
        <v>1363</v>
      </c>
      <c r="D95" s="64" t="s">
        <v>1211</v>
      </c>
      <c r="E95" s="64"/>
      <c r="F95" s="64"/>
      <c r="G95" s="64" t="s">
        <v>819</v>
      </c>
      <c r="H95" s="65">
        <v>42140.479166666664</v>
      </c>
      <c r="I95" s="63">
        <v>5065.0</v>
      </c>
      <c r="J95" s="63">
        <v>77.0</v>
      </c>
      <c r="K95" s="64" t="s">
        <v>23</v>
      </c>
      <c r="L95" s="64" t="s">
        <v>35</v>
      </c>
      <c r="M95" s="64" t="s">
        <v>35</v>
      </c>
      <c r="N95" s="63"/>
      <c r="O95" s="64"/>
      <c r="P95" s="63">
        <v>35.0</v>
      </c>
      <c r="Q95" s="64"/>
      <c r="R95" s="64"/>
    </row>
    <row r="96" ht="12.75" customHeight="1">
      <c r="A96" s="63">
        <v>1114.0</v>
      </c>
      <c r="B96" s="63">
        <v>48599.0</v>
      </c>
      <c r="C96" s="64" t="s">
        <v>1363</v>
      </c>
      <c r="D96" s="64" t="s">
        <v>1211</v>
      </c>
      <c r="E96" s="64"/>
      <c r="F96" s="64"/>
      <c r="G96" s="64" t="s">
        <v>819</v>
      </c>
      <c r="H96" s="65">
        <v>42140.5</v>
      </c>
      <c r="I96" s="63">
        <v>5675.0</v>
      </c>
      <c r="J96" s="63">
        <v>78.0</v>
      </c>
      <c r="K96" s="64" t="s">
        <v>23</v>
      </c>
      <c r="L96" s="64" t="s">
        <v>23</v>
      </c>
      <c r="M96" s="64" t="s">
        <v>821</v>
      </c>
      <c r="N96" s="63"/>
      <c r="O96" s="64"/>
      <c r="P96" s="63">
        <v>35.0</v>
      </c>
      <c r="Q96" s="64"/>
      <c r="R96" s="64"/>
    </row>
    <row r="97" ht="12.75" customHeight="1">
      <c r="A97" s="63">
        <v>1425.0</v>
      </c>
      <c r="B97" s="63">
        <v>46789.0</v>
      </c>
      <c r="C97" s="64" t="s">
        <v>1363</v>
      </c>
      <c r="D97" s="64" t="s">
        <v>1211</v>
      </c>
      <c r="E97" s="64"/>
      <c r="F97" s="64"/>
      <c r="G97" s="64" t="s">
        <v>819</v>
      </c>
      <c r="H97" s="65">
        <v>42140.520833333336</v>
      </c>
      <c r="I97" s="63">
        <v>4325.0</v>
      </c>
      <c r="J97" s="63">
        <v>70.0</v>
      </c>
      <c r="K97" s="64" t="s">
        <v>23</v>
      </c>
      <c r="L97" s="64" t="s">
        <v>23</v>
      </c>
      <c r="M97" s="64"/>
      <c r="N97" s="63"/>
      <c r="O97" s="64"/>
      <c r="P97" s="63">
        <v>40.0</v>
      </c>
      <c r="Q97" s="64"/>
      <c r="R97" s="64"/>
    </row>
    <row r="98" ht="12.75" customHeight="1">
      <c r="A98" s="63">
        <v>1112.0</v>
      </c>
      <c r="B98" s="63">
        <v>132950.0</v>
      </c>
      <c r="C98" s="64" t="s">
        <v>1363</v>
      </c>
      <c r="D98" s="64" t="s">
        <v>1211</v>
      </c>
      <c r="E98" s="64"/>
      <c r="F98" s="64"/>
      <c r="G98" s="64" t="s">
        <v>857</v>
      </c>
      <c r="H98" s="65">
        <v>42140.520833333336</v>
      </c>
      <c r="I98" s="63">
        <v>4520.0</v>
      </c>
      <c r="J98" s="63">
        <v>71.0</v>
      </c>
      <c r="K98" s="64" t="s">
        <v>23</v>
      </c>
      <c r="L98" s="64" t="s">
        <v>23</v>
      </c>
      <c r="M98" s="64" t="s">
        <v>35</v>
      </c>
      <c r="N98" s="63"/>
      <c r="O98" s="64"/>
      <c r="P98" s="63">
        <v>35.0</v>
      </c>
      <c r="Q98" s="64"/>
      <c r="R98" s="64"/>
    </row>
    <row r="99" ht="12.75" customHeight="1">
      <c r="A99" s="63">
        <v>1117.0</v>
      </c>
      <c r="B99" s="63">
        <v>171579.0</v>
      </c>
      <c r="C99" s="64" t="s">
        <v>1363</v>
      </c>
      <c r="D99" s="64" t="s">
        <v>1211</v>
      </c>
      <c r="E99" s="64"/>
      <c r="F99" s="64"/>
      <c r="G99" s="64" t="s">
        <v>857</v>
      </c>
      <c r="H99" s="65">
        <v>42140.520833333336</v>
      </c>
      <c r="I99" s="63">
        <v>5250.0</v>
      </c>
      <c r="J99" s="63">
        <v>79.0</v>
      </c>
      <c r="K99" s="64" t="s">
        <v>23</v>
      </c>
      <c r="L99" s="64" t="s">
        <v>23</v>
      </c>
      <c r="M99" s="64" t="s">
        <v>814</v>
      </c>
      <c r="N99" s="63"/>
      <c r="O99" s="64"/>
      <c r="P99" s="64"/>
      <c r="Q99" s="64"/>
      <c r="R99" s="64"/>
    </row>
    <row r="100" ht="12.75" customHeight="1">
      <c r="A100" s="63">
        <v>1118.0</v>
      </c>
      <c r="B100" s="63">
        <v>103873.0</v>
      </c>
      <c r="C100" s="64" t="s">
        <v>1363</v>
      </c>
      <c r="D100" s="64" t="s">
        <v>1211</v>
      </c>
      <c r="E100" s="64"/>
      <c r="F100" s="64"/>
      <c r="G100" s="64" t="s">
        <v>857</v>
      </c>
      <c r="H100" s="65">
        <v>42140.541666666664</v>
      </c>
      <c r="I100" s="63">
        <v>4855.0</v>
      </c>
      <c r="J100" s="63">
        <v>77.0</v>
      </c>
      <c r="K100" s="64" t="s">
        <v>23</v>
      </c>
      <c r="L100" s="64" t="s">
        <v>23</v>
      </c>
      <c r="M100" s="64" t="s">
        <v>814</v>
      </c>
      <c r="N100" s="63"/>
      <c r="O100" s="64"/>
      <c r="P100" s="64"/>
      <c r="Q100" s="64"/>
      <c r="R100" s="64"/>
    </row>
    <row r="101" ht="12.75" customHeight="1">
      <c r="A101" s="63">
        <v>1423.0</v>
      </c>
      <c r="B101" s="63">
        <v>119805.0</v>
      </c>
      <c r="C101" s="64" t="s">
        <v>1363</v>
      </c>
      <c r="D101" s="64" t="s">
        <v>1211</v>
      </c>
      <c r="E101" s="64"/>
      <c r="F101" s="64"/>
      <c r="G101" s="64" t="s">
        <v>819</v>
      </c>
      <c r="H101" s="65">
        <v>42140.5625</v>
      </c>
      <c r="I101" s="63">
        <v>3790.0</v>
      </c>
      <c r="J101" s="63">
        <v>69.0</v>
      </c>
      <c r="K101" s="64" t="s">
        <v>23</v>
      </c>
      <c r="L101" s="64" t="s">
        <v>23</v>
      </c>
      <c r="M101" s="64"/>
      <c r="N101" s="63"/>
      <c r="O101" s="64"/>
      <c r="P101" s="63">
        <v>35.0</v>
      </c>
      <c r="Q101" s="64"/>
      <c r="R101" s="64"/>
    </row>
    <row r="102" ht="12.75" customHeight="1">
      <c r="A102" s="63">
        <v>1119.0</v>
      </c>
      <c r="B102" s="63">
        <v>182623.0</v>
      </c>
      <c r="C102" s="64" t="s">
        <v>1363</v>
      </c>
      <c r="D102" s="64" t="s">
        <v>1211</v>
      </c>
      <c r="E102" s="64"/>
      <c r="F102" s="64"/>
      <c r="G102" s="64" t="s">
        <v>857</v>
      </c>
      <c r="H102" s="65">
        <v>42140.583333333336</v>
      </c>
      <c r="I102" s="63">
        <v>4025.0</v>
      </c>
      <c r="J102" s="63">
        <v>71.0</v>
      </c>
      <c r="K102" s="64" t="s">
        <v>23</v>
      </c>
      <c r="L102" s="64" t="s">
        <v>23</v>
      </c>
      <c r="M102" s="64" t="s">
        <v>814</v>
      </c>
      <c r="N102" s="63"/>
      <c r="O102" s="64"/>
      <c r="P102" s="64"/>
      <c r="Q102" s="64"/>
      <c r="R102" s="64"/>
    </row>
    <row r="103" ht="12.75" customHeight="1">
      <c r="A103" s="63">
        <v>1420.0</v>
      </c>
      <c r="B103" s="63">
        <v>56539.0</v>
      </c>
      <c r="C103" s="64" t="s">
        <v>1363</v>
      </c>
      <c r="D103" s="64" t="s">
        <v>1211</v>
      </c>
      <c r="E103" s="64"/>
      <c r="F103" s="64"/>
      <c r="G103" s="64" t="s">
        <v>819</v>
      </c>
      <c r="H103" s="65">
        <v>42140.583333333336</v>
      </c>
      <c r="I103" s="63">
        <v>4085.0</v>
      </c>
      <c r="J103" s="63">
        <v>73.0</v>
      </c>
      <c r="K103" s="64" t="s">
        <v>23</v>
      </c>
      <c r="L103" s="64" t="s">
        <v>23</v>
      </c>
      <c r="M103" s="64"/>
      <c r="N103" s="63"/>
      <c r="O103" s="64"/>
      <c r="P103" s="63">
        <v>37.0</v>
      </c>
      <c r="Q103" s="64"/>
      <c r="R103" s="64"/>
    </row>
    <row r="104" ht="12.75" customHeight="1">
      <c r="A104" s="63">
        <v>1422.0</v>
      </c>
      <c r="B104" s="63">
        <v>29796.0</v>
      </c>
      <c r="C104" s="64" t="s">
        <v>1363</v>
      </c>
      <c r="D104" s="64" t="s">
        <v>1211</v>
      </c>
      <c r="E104" s="66">
        <v>23.0</v>
      </c>
      <c r="F104" s="64" t="s">
        <v>856</v>
      </c>
      <c r="G104" s="64"/>
      <c r="H104" s="65">
        <v>42140.6875</v>
      </c>
      <c r="I104" s="63">
        <v>5125.0</v>
      </c>
      <c r="J104" s="63">
        <v>78.0</v>
      </c>
      <c r="K104" s="64" t="s">
        <v>23</v>
      </c>
      <c r="L104" s="64" t="s">
        <v>23</v>
      </c>
      <c r="M104" s="64"/>
      <c r="N104" s="63"/>
      <c r="O104" s="64"/>
      <c r="P104" s="63">
        <v>41.0</v>
      </c>
      <c r="Q104" s="64"/>
      <c r="R104" s="64"/>
    </row>
    <row r="105" ht="12.75" customHeight="1">
      <c r="A105" s="63">
        <v>1424.0</v>
      </c>
      <c r="B105" s="63">
        <v>165785.0</v>
      </c>
      <c r="C105" s="64" t="s">
        <v>1363</v>
      </c>
      <c r="D105" s="64" t="s">
        <v>1211</v>
      </c>
      <c r="E105" s="64"/>
      <c r="F105" s="64"/>
      <c r="G105" s="64" t="s">
        <v>819</v>
      </c>
      <c r="H105" s="65">
        <v>42140.708333333336</v>
      </c>
      <c r="I105" s="63">
        <v>4715.0</v>
      </c>
      <c r="J105" s="63">
        <v>76.0</v>
      </c>
      <c r="K105" s="64" t="s">
        <v>23</v>
      </c>
      <c r="L105" s="64" t="s">
        <v>23</v>
      </c>
      <c r="M105" s="64"/>
      <c r="N105" s="63"/>
      <c r="O105" s="64"/>
      <c r="P105" s="63">
        <v>40.0</v>
      </c>
      <c r="Q105" s="64"/>
      <c r="R105" s="64"/>
    </row>
    <row r="106" ht="12.75" customHeight="1">
      <c r="A106" s="63">
        <v>1421.0</v>
      </c>
      <c r="B106" s="63">
        <v>15167.0</v>
      </c>
      <c r="C106" s="64" t="s">
        <v>1363</v>
      </c>
      <c r="D106" s="64" t="s">
        <v>1211</v>
      </c>
      <c r="E106" s="64"/>
      <c r="F106" s="64"/>
      <c r="G106" s="64" t="s">
        <v>819</v>
      </c>
      <c r="H106" s="65">
        <v>42140.75</v>
      </c>
      <c r="I106" s="63">
        <v>4580.0</v>
      </c>
      <c r="J106" s="63">
        <v>74.0</v>
      </c>
      <c r="K106" s="64" t="s">
        <v>23</v>
      </c>
      <c r="L106" s="64" t="s">
        <v>35</v>
      </c>
      <c r="M106" s="64"/>
      <c r="N106" s="63"/>
      <c r="O106" s="64"/>
      <c r="P106" s="63">
        <v>40.0</v>
      </c>
      <c r="Q106" s="64"/>
      <c r="R106" s="64"/>
    </row>
    <row r="107" ht="12.75" customHeight="1">
      <c r="A107" s="63">
        <v>1426.0</v>
      </c>
      <c r="B107" s="63">
        <v>44457.0</v>
      </c>
      <c r="C107" s="64" t="s">
        <v>1363</v>
      </c>
      <c r="D107" s="64" t="s">
        <v>1211</v>
      </c>
      <c r="E107" s="64"/>
      <c r="F107" s="64"/>
      <c r="G107" s="64" t="s">
        <v>819</v>
      </c>
      <c r="H107" s="65">
        <v>42140.854166666664</v>
      </c>
      <c r="I107" s="63">
        <v>6270.0</v>
      </c>
      <c r="J107" s="63">
        <v>81.0</v>
      </c>
      <c r="K107" s="64" t="s">
        <v>23</v>
      </c>
      <c r="L107" s="64" t="s">
        <v>23</v>
      </c>
      <c r="M107" s="64"/>
      <c r="N107" s="63"/>
      <c r="O107" s="64"/>
      <c r="P107" s="63">
        <v>45.0</v>
      </c>
      <c r="Q107" s="64"/>
      <c r="R107" s="64"/>
    </row>
    <row r="108" ht="12.75" customHeight="1">
      <c r="A108" s="63">
        <v>1428.0</v>
      </c>
      <c r="B108" s="63">
        <v>99047.0</v>
      </c>
      <c r="C108" s="64" t="s">
        <v>1363</v>
      </c>
      <c r="D108" s="64" t="s">
        <v>1211</v>
      </c>
      <c r="E108" s="64"/>
      <c r="F108" s="64"/>
      <c r="G108" s="64" t="s">
        <v>857</v>
      </c>
      <c r="H108" s="65">
        <v>42141.333333333336</v>
      </c>
      <c r="I108" s="63">
        <v>4860.0</v>
      </c>
      <c r="J108" s="63">
        <v>76.0</v>
      </c>
      <c r="K108" s="64" t="s">
        <v>23</v>
      </c>
      <c r="L108" s="64" t="s">
        <v>23</v>
      </c>
      <c r="M108" s="64" t="s">
        <v>35</v>
      </c>
      <c r="N108" s="63"/>
      <c r="O108" s="64"/>
      <c r="P108" s="63">
        <v>33.0</v>
      </c>
      <c r="Q108" s="64"/>
      <c r="R108" s="64"/>
    </row>
    <row r="109" ht="12.75" customHeight="1">
      <c r="A109" s="63">
        <v>1429.0</v>
      </c>
      <c r="B109" s="63">
        <v>49465.0</v>
      </c>
      <c r="C109" s="64" t="s">
        <v>1363</v>
      </c>
      <c r="D109" s="64" t="s">
        <v>1211</v>
      </c>
      <c r="E109" s="64"/>
      <c r="F109" s="64"/>
      <c r="G109" s="64" t="s">
        <v>857</v>
      </c>
      <c r="H109" s="65">
        <v>42141.354166666664</v>
      </c>
      <c r="I109" s="63">
        <v>5305.0</v>
      </c>
      <c r="J109" s="63">
        <v>76.0</v>
      </c>
      <c r="K109" s="64" t="s">
        <v>23</v>
      </c>
      <c r="L109" s="64" t="s">
        <v>23</v>
      </c>
      <c r="M109" s="64" t="s">
        <v>35</v>
      </c>
      <c r="N109" s="63"/>
      <c r="O109" s="64"/>
      <c r="P109" s="64"/>
      <c r="Q109" s="64"/>
      <c r="R109" s="64"/>
    </row>
    <row r="110" ht="12.75" customHeight="1">
      <c r="A110" s="63">
        <v>1427.0</v>
      </c>
      <c r="B110" s="63">
        <v>32745.0</v>
      </c>
      <c r="C110" s="64" t="s">
        <v>1363</v>
      </c>
      <c r="D110" s="64" t="s">
        <v>1211</v>
      </c>
      <c r="E110" s="64"/>
      <c r="F110" s="64"/>
      <c r="G110" s="64" t="s">
        <v>857</v>
      </c>
      <c r="H110" s="65">
        <v>42141.416666666664</v>
      </c>
      <c r="I110" s="63">
        <v>5080.0</v>
      </c>
      <c r="J110" s="63">
        <v>75.0</v>
      </c>
      <c r="K110" s="64" t="s">
        <v>23</v>
      </c>
      <c r="L110" s="64" t="s">
        <v>23</v>
      </c>
      <c r="M110" s="64" t="s">
        <v>35</v>
      </c>
      <c r="N110" s="63"/>
      <c r="O110" s="64"/>
      <c r="P110" s="63">
        <v>33.0</v>
      </c>
      <c r="Q110" s="64"/>
      <c r="R110" s="64"/>
    </row>
    <row r="111" ht="12.75" customHeight="1">
      <c r="A111" s="63">
        <v>1430.0</v>
      </c>
      <c r="B111" s="63">
        <v>171866.0</v>
      </c>
      <c r="C111" s="64" t="s">
        <v>1363</v>
      </c>
      <c r="D111" s="64" t="s">
        <v>1211</v>
      </c>
      <c r="E111" s="64"/>
      <c r="F111" s="64"/>
      <c r="G111" s="64" t="s">
        <v>857</v>
      </c>
      <c r="H111" s="65">
        <v>42141.4375</v>
      </c>
      <c r="I111" s="63">
        <v>10100.0</v>
      </c>
      <c r="J111" s="63">
        <v>96.0</v>
      </c>
      <c r="K111" s="64" t="s">
        <v>23</v>
      </c>
      <c r="L111" s="64" t="s">
        <v>23</v>
      </c>
      <c r="M111" s="64" t="s">
        <v>821</v>
      </c>
      <c r="N111" s="63"/>
      <c r="O111" s="64"/>
      <c r="P111" s="64"/>
      <c r="Q111" s="64"/>
      <c r="R111" s="64"/>
    </row>
    <row r="112" ht="12.75" customHeight="1">
      <c r="A112" s="63">
        <v>1431.0</v>
      </c>
      <c r="B112" s="63">
        <v>143670.0</v>
      </c>
      <c r="C112" s="64" t="s">
        <v>1363</v>
      </c>
      <c r="D112" s="64" t="s">
        <v>1211</v>
      </c>
      <c r="E112" s="64"/>
      <c r="F112" s="64"/>
      <c r="G112" s="64" t="s">
        <v>857</v>
      </c>
      <c r="H112" s="65">
        <v>42141.520833333336</v>
      </c>
      <c r="I112" s="63">
        <v>4275.0</v>
      </c>
      <c r="J112" s="63">
        <v>73.0</v>
      </c>
      <c r="K112" s="64" t="s">
        <v>23</v>
      </c>
      <c r="L112" s="64" t="s">
        <v>23</v>
      </c>
      <c r="M112" s="64"/>
      <c r="N112" s="63"/>
      <c r="O112" s="64"/>
      <c r="P112" s="64"/>
      <c r="Q112" s="64"/>
      <c r="R112" s="64"/>
    </row>
    <row r="113" ht="12.75" customHeight="1">
      <c r="A113" s="63">
        <v>1434.0</v>
      </c>
      <c r="B113" s="63">
        <v>92347.0</v>
      </c>
      <c r="C113" s="64" t="s">
        <v>1363</v>
      </c>
      <c r="D113" s="64" t="s">
        <v>1211</v>
      </c>
      <c r="E113" s="64"/>
      <c r="F113" s="64"/>
      <c r="G113" s="64" t="s">
        <v>819</v>
      </c>
      <c r="H113" s="65">
        <v>42141.541666666664</v>
      </c>
      <c r="I113" s="63">
        <v>5665.0</v>
      </c>
      <c r="J113" s="63">
        <v>80.0</v>
      </c>
      <c r="K113" s="64" t="s">
        <v>23</v>
      </c>
      <c r="L113" s="64" t="s">
        <v>23</v>
      </c>
      <c r="M113" s="64"/>
      <c r="N113" s="63"/>
      <c r="O113" s="64"/>
      <c r="P113" s="63">
        <v>41.0</v>
      </c>
      <c r="Q113" s="64"/>
      <c r="R113" s="64"/>
    </row>
    <row r="114" ht="12.75" customHeight="1">
      <c r="A114" s="63">
        <v>1432.0</v>
      </c>
      <c r="B114" s="63">
        <v>83012.0</v>
      </c>
      <c r="C114" s="64" t="s">
        <v>1363</v>
      </c>
      <c r="D114" s="64" t="s">
        <v>1211</v>
      </c>
      <c r="E114" s="64"/>
      <c r="F114" s="64"/>
      <c r="G114" s="64" t="s">
        <v>857</v>
      </c>
      <c r="H114" s="65">
        <v>42141.541666666664</v>
      </c>
      <c r="I114" s="63">
        <v>5965.0</v>
      </c>
      <c r="J114" s="63">
        <v>80.0</v>
      </c>
      <c r="K114" s="64" t="s">
        <v>23</v>
      </c>
      <c r="L114" s="64" t="s">
        <v>23</v>
      </c>
      <c r="M114" s="64" t="s">
        <v>35</v>
      </c>
      <c r="N114" s="63"/>
      <c r="O114" s="64"/>
      <c r="P114" s="63">
        <v>39.0</v>
      </c>
      <c r="Q114" s="64"/>
      <c r="R114" s="64"/>
    </row>
    <row r="115" ht="12.75" customHeight="1">
      <c r="A115" s="63">
        <v>1433.0</v>
      </c>
      <c r="B115" s="63">
        <v>171579.0</v>
      </c>
      <c r="C115" s="64" t="s">
        <v>1363</v>
      </c>
      <c r="D115" s="64" t="s">
        <v>1211</v>
      </c>
      <c r="E115" s="64"/>
      <c r="F115" s="64"/>
      <c r="G115" s="64" t="s">
        <v>857</v>
      </c>
      <c r="H115" s="65">
        <v>42141.5625</v>
      </c>
      <c r="I115" s="63">
        <v>4100.0</v>
      </c>
      <c r="J115" s="63">
        <v>75.0</v>
      </c>
      <c r="K115" s="64" t="s">
        <v>23</v>
      </c>
      <c r="L115" s="64" t="s">
        <v>23</v>
      </c>
      <c r="M115" s="64" t="s">
        <v>35</v>
      </c>
      <c r="N115" s="63"/>
      <c r="O115" s="64"/>
      <c r="P115" s="63">
        <v>37.0</v>
      </c>
      <c r="Q115" s="64"/>
      <c r="R115" s="64"/>
    </row>
    <row r="116" ht="12.75" customHeight="1">
      <c r="A116" s="63">
        <v>1435.0</v>
      </c>
      <c r="B116" s="63">
        <v>68080.0</v>
      </c>
      <c r="C116" s="64" t="s">
        <v>1363</v>
      </c>
      <c r="D116" s="64" t="s">
        <v>1211</v>
      </c>
      <c r="E116" s="64"/>
      <c r="F116" s="64"/>
      <c r="G116" s="64" t="s">
        <v>819</v>
      </c>
      <c r="H116" s="65">
        <v>42141.5625</v>
      </c>
      <c r="I116" s="63">
        <v>5450.0</v>
      </c>
      <c r="J116" s="63">
        <v>74.0</v>
      </c>
      <c r="K116" s="64" t="s">
        <v>23</v>
      </c>
      <c r="L116" s="64" t="s">
        <v>23</v>
      </c>
      <c r="M116" s="64"/>
      <c r="N116" s="63"/>
      <c r="O116" s="64"/>
      <c r="P116" s="63">
        <v>43.0</v>
      </c>
      <c r="Q116" s="64"/>
      <c r="R116" s="64"/>
    </row>
    <row r="117" ht="12.75" customHeight="1">
      <c r="A117" s="63">
        <v>1437.0</v>
      </c>
      <c r="B117" s="63">
        <v>89458.0</v>
      </c>
      <c r="C117" s="64" t="s">
        <v>1363</v>
      </c>
      <c r="D117" s="64" t="s">
        <v>1211</v>
      </c>
      <c r="E117" s="64"/>
      <c r="F117" s="64"/>
      <c r="G117" s="64" t="s">
        <v>819</v>
      </c>
      <c r="H117" s="65">
        <v>42141.645833333336</v>
      </c>
      <c r="I117" s="63">
        <v>4820.0</v>
      </c>
      <c r="J117" s="63">
        <v>75.0</v>
      </c>
      <c r="K117" s="64" t="s">
        <v>23</v>
      </c>
      <c r="L117" s="64" t="s">
        <v>23</v>
      </c>
      <c r="M117" s="64"/>
      <c r="N117" s="63"/>
      <c r="O117" s="64"/>
      <c r="P117" s="63">
        <v>42.0</v>
      </c>
      <c r="Q117" s="64"/>
      <c r="R117" s="64"/>
    </row>
    <row r="118" ht="12.75" customHeight="1">
      <c r="A118" s="63">
        <v>1436.0</v>
      </c>
      <c r="B118" s="63">
        <v>166575.0</v>
      </c>
      <c r="C118" s="64" t="s">
        <v>1363</v>
      </c>
      <c r="D118" s="64" t="s">
        <v>1211</v>
      </c>
      <c r="E118" s="64"/>
      <c r="F118" s="64"/>
      <c r="G118" s="64" t="s">
        <v>819</v>
      </c>
      <c r="H118" s="65">
        <v>42141.666666666664</v>
      </c>
      <c r="I118" s="63">
        <v>6115.0</v>
      </c>
      <c r="J118" s="63">
        <v>79.0</v>
      </c>
      <c r="K118" s="64" t="s">
        <v>23</v>
      </c>
      <c r="L118" s="64" t="s">
        <v>23</v>
      </c>
      <c r="M118" s="64"/>
      <c r="N118" s="63"/>
      <c r="O118" s="64"/>
      <c r="P118" s="63">
        <v>43.0</v>
      </c>
      <c r="Q118" s="64"/>
      <c r="R118" s="64"/>
    </row>
    <row r="119" ht="12.75" customHeight="1">
      <c r="A119" s="63">
        <v>1440.0</v>
      </c>
      <c r="B119" s="63">
        <v>23539.0</v>
      </c>
      <c r="C119" s="64" t="s">
        <v>1363</v>
      </c>
      <c r="D119" s="64" t="s">
        <v>1211</v>
      </c>
      <c r="E119" s="64"/>
      <c r="F119" s="64"/>
      <c r="G119" s="64" t="s">
        <v>819</v>
      </c>
      <c r="H119" s="65">
        <v>42141.708333333336</v>
      </c>
      <c r="I119" s="63">
        <v>5570.0</v>
      </c>
      <c r="J119" s="63">
        <v>78.0</v>
      </c>
      <c r="K119" s="64" t="s">
        <v>23</v>
      </c>
      <c r="L119" s="64" t="s">
        <v>23</v>
      </c>
      <c r="M119" s="64"/>
      <c r="N119" s="63"/>
      <c r="O119" s="64"/>
      <c r="P119" s="63">
        <v>42.0</v>
      </c>
      <c r="Q119" s="64"/>
      <c r="R119" s="64"/>
    </row>
    <row r="120" ht="12.75" customHeight="1">
      <c r="A120" s="63">
        <v>1438.0</v>
      </c>
      <c r="B120" s="63">
        <v>90525.0</v>
      </c>
      <c r="C120" s="64" t="s">
        <v>1363</v>
      </c>
      <c r="D120" s="64" t="s">
        <v>1211</v>
      </c>
      <c r="E120" s="66">
        <v>26.0</v>
      </c>
      <c r="F120" s="64" t="s">
        <v>845</v>
      </c>
      <c r="G120" s="64"/>
      <c r="H120" s="65">
        <v>42141.75</v>
      </c>
      <c r="I120" s="63">
        <v>5260.0</v>
      </c>
      <c r="J120" s="63">
        <v>76.0</v>
      </c>
      <c r="K120" s="64" t="s">
        <v>23</v>
      </c>
      <c r="L120" s="64" t="s">
        <v>23</v>
      </c>
      <c r="M120" s="64"/>
      <c r="N120" s="63"/>
      <c r="O120" s="64"/>
      <c r="P120" s="63">
        <v>43.0</v>
      </c>
      <c r="Q120" s="64"/>
      <c r="R120" s="64"/>
    </row>
    <row r="121" ht="12.75" customHeight="1">
      <c r="A121" s="63">
        <v>1439.0</v>
      </c>
      <c r="B121" s="63">
        <v>138871.0</v>
      </c>
      <c r="C121" s="64" t="s">
        <v>1363</v>
      </c>
      <c r="D121" s="64" t="s">
        <v>1211</v>
      </c>
      <c r="E121" s="64"/>
      <c r="F121" s="64"/>
      <c r="G121" s="64" t="s">
        <v>819</v>
      </c>
      <c r="H121" s="65">
        <v>42141.875</v>
      </c>
      <c r="I121" s="63">
        <v>5205.0</v>
      </c>
      <c r="J121" s="63">
        <v>77.0</v>
      </c>
      <c r="K121" s="64" t="s">
        <v>23</v>
      </c>
      <c r="L121" s="64" t="s">
        <v>23</v>
      </c>
      <c r="M121" s="64"/>
      <c r="N121" s="63"/>
      <c r="O121" s="64"/>
      <c r="P121" s="63">
        <v>41.0</v>
      </c>
      <c r="Q121" s="64"/>
      <c r="R121" s="64"/>
    </row>
    <row r="122" ht="12.75" customHeight="1">
      <c r="A122" s="63">
        <v>1448.0</v>
      </c>
      <c r="B122" s="63">
        <v>111025.0</v>
      </c>
      <c r="C122" s="64" t="s">
        <v>1363</v>
      </c>
      <c r="D122" s="64" t="s">
        <v>1211</v>
      </c>
      <c r="E122" s="66">
        <v>117.0</v>
      </c>
      <c r="F122" s="64" t="s">
        <v>144</v>
      </c>
      <c r="G122" s="64"/>
      <c r="H122" s="65">
        <v>42143.354166666664</v>
      </c>
      <c r="I122" s="63">
        <v>4415.0</v>
      </c>
      <c r="J122" s="63">
        <v>75.0</v>
      </c>
      <c r="K122" s="64" t="s">
        <v>23</v>
      </c>
      <c r="L122" s="64" t="s">
        <v>23</v>
      </c>
      <c r="M122" s="64"/>
      <c r="N122" s="63"/>
      <c r="O122" s="64"/>
      <c r="P122" s="64"/>
      <c r="Q122" s="64"/>
      <c r="R122" s="64"/>
    </row>
    <row r="123" ht="12.75" customHeight="1">
      <c r="A123" s="63">
        <v>1441.0</v>
      </c>
      <c r="B123" s="63">
        <v>160727.0</v>
      </c>
      <c r="C123" s="64" t="s">
        <v>1363</v>
      </c>
      <c r="D123" s="64" t="s">
        <v>1211</v>
      </c>
      <c r="E123" s="66">
        <v>126.0</v>
      </c>
      <c r="F123" s="64" t="s">
        <v>858</v>
      </c>
      <c r="G123" s="64"/>
      <c r="H123" s="65">
        <v>42143.375</v>
      </c>
      <c r="I123" s="63">
        <v>4685.0</v>
      </c>
      <c r="J123" s="63">
        <v>71.0</v>
      </c>
      <c r="K123" s="64" t="s">
        <v>23</v>
      </c>
      <c r="L123" s="64" t="s">
        <v>40</v>
      </c>
      <c r="M123" s="64"/>
      <c r="N123" s="63"/>
      <c r="O123" s="64"/>
      <c r="P123" s="63">
        <v>36.0</v>
      </c>
      <c r="Q123" s="64"/>
      <c r="R123" s="64"/>
    </row>
    <row r="124" ht="12.75" customHeight="1">
      <c r="A124" s="63">
        <v>1442.0</v>
      </c>
      <c r="B124" s="63">
        <v>48135.0</v>
      </c>
      <c r="C124" s="64" t="s">
        <v>1363</v>
      </c>
      <c r="D124" s="64" t="s">
        <v>1211</v>
      </c>
      <c r="E124" s="66">
        <v>23.0</v>
      </c>
      <c r="F124" s="64" t="s">
        <v>856</v>
      </c>
      <c r="G124" s="64"/>
      <c r="H124" s="65">
        <v>42143.416666666664</v>
      </c>
      <c r="I124" s="63">
        <v>4720.0</v>
      </c>
      <c r="J124" s="63">
        <v>72.0</v>
      </c>
      <c r="K124" s="64" t="s">
        <v>23</v>
      </c>
      <c r="L124" s="64" t="s">
        <v>23</v>
      </c>
      <c r="M124" s="64"/>
      <c r="N124" s="63"/>
      <c r="O124" s="64"/>
      <c r="P124" s="63">
        <v>38.0</v>
      </c>
      <c r="Q124" s="64"/>
      <c r="R124" s="64"/>
    </row>
    <row r="125" ht="12.75" customHeight="1">
      <c r="A125" s="63">
        <v>1443.0</v>
      </c>
      <c r="B125" s="63">
        <v>121389.0</v>
      </c>
      <c r="C125" s="64" t="s">
        <v>1363</v>
      </c>
      <c r="D125" s="64" t="s">
        <v>1211</v>
      </c>
      <c r="E125" s="64"/>
      <c r="F125" s="64"/>
      <c r="G125" s="64" t="s">
        <v>857</v>
      </c>
      <c r="H125" s="65">
        <v>42143.583333333336</v>
      </c>
      <c r="I125" s="63">
        <v>5700.0</v>
      </c>
      <c r="J125" s="63">
        <v>78.0</v>
      </c>
      <c r="K125" s="64" t="s">
        <v>23</v>
      </c>
      <c r="L125" s="64" t="s">
        <v>23</v>
      </c>
      <c r="M125" s="64"/>
      <c r="N125" s="63"/>
      <c r="O125" s="64"/>
      <c r="P125" s="64"/>
      <c r="Q125" s="64"/>
      <c r="R125" s="64"/>
    </row>
    <row r="126" ht="12.75" customHeight="1">
      <c r="A126" s="63">
        <v>1445.0</v>
      </c>
      <c r="B126" s="63">
        <v>132523.0</v>
      </c>
      <c r="C126" s="64" t="s">
        <v>1363</v>
      </c>
      <c r="D126" s="64" t="s">
        <v>1211</v>
      </c>
      <c r="E126" s="66">
        <v>110.0</v>
      </c>
      <c r="F126" s="64" t="s">
        <v>146</v>
      </c>
      <c r="G126" s="64"/>
      <c r="H126" s="65">
        <v>42143.625</v>
      </c>
      <c r="I126" s="63">
        <v>5160.0</v>
      </c>
      <c r="J126" s="63">
        <v>75.0</v>
      </c>
      <c r="K126" s="64" t="s">
        <v>23</v>
      </c>
      <c r="L126" s="64" t="s">
        <v>23</v>
      </c>
      <c r="M126" s="64"/>
      <c r="N126" s="63"/>
      <c r="O126" s="64"/>
      <c r="P126" s="64"/>
      <c r="Q126" s="64"/>
      <c r="R126" s="64"/>
    </row>
    <row r="127" ht="12.75" customHeight="1">
      <c r="A127" s="63">
        <v>1446.0</v>
      </c>
      <c r="B127" s="63">
        <v>82541.0</v>
      </c>
      <c r="C127" s="64" t="s">
        <v>1363</v>
      </c>
      <c r="D127" s="64" t="s">
        <v>1211</v>
      </c>
      <c r="E127" s="66">
        <v>110.0</v>
      </c>
      <c r="F127" s="64" t="s">
        <v>146</v>
      </c>
      <c r="G127" s="64"/>
      <c r="H127" s="65">
        <v>42143.666666666664</v>
      </c>
      <c r="I127" s="63">
        <v>5560.0</v>
      </c>
      <c r="J127" s="63">
        <v>76.0</v>
      </c>
      <c r="K127" s="64" t="s">
        <v>23</v>
      </c>
      <c r="L127" s="64" t="s">
        <v>23</v>
      </c>
      <c r="M127" s="64"/>
      <c r="N127" s="63"/>
      <c r="O127" s="64"/>
      <c r="P127" s="64"/>
      <c r="Q127" s="64"/>
      <c r="R127" s="64"/>
    </row>
    <row r="128" ht="12.75" customHeight="1">
      <c r="A128" s="63">
        <v>1447.0</v>
      </c>
      <c r="B128" s="63">
        <v>219043.0</v>
      </c>
      <c r="C128" s="64" t="s">
        <v>1363</v>
      </c>
      <c r="D128" s="64" t="s">
        <v>1211</v>
      </c>
      <c r="E128" s="66">
        <v>110.0</v>
      </c>
      <c r="F128" s="64" t="s">
        <v>146</v>
      </c>
      <c r="G128" s="64"/>
      <c r="H128" s="65">
        <v>42143.708333333336</v>
      </c>
      <c r="I128" s="63">
        <v>4250.0</v>
      </c>
      <c r="J128" s="63">
        <v>75.0</v>
      </c>
      <c r="K128" s="64" t="s">
        <v>23</v>
      </c>
      <c r="L128" s="64" t="s">
        <v>40</v>
      </c>
      <c r="M128" s="64"/>
      <c r="N128" s="63"/>
      <c r="O128" s="64" t="s">
        <v>816</v>
      </c>
      <c r="P128" s="64"/>
      <c r="Q128" s="64"/>
      <c r="R128" s="64"/>
    </row>
    <row r="129" ht="12.75" customHeight="1">
      <c r="A129" s="63">
        <v>1444.0</v>
      </c>
      <c r="B129" s="63">
        <v>150255.0</v>
      </c>
      <c r="C129" s="64" t="s">
        <v>1363</v>
      </c>
      <c r="D129" s="64" t="s">
        <v>1211</v>
      </c>
      <c r="E129" s="66">
        <v>25.0</v>
      </c>
      <c r="F129" s="64" t="s">
        <v>850</v>
      </c>
      <c r="G129" s="64"/>
      <c r="H129" s="65">
        <v>42143.708333333336</v>
      </c>
      <c r="I129" s="63">
        <v>4435.0</v>
      </c>
      <c r="J129" s="63">
        <v>76.0</v>
      </c>
      <c r="K129" s="64" t="s">
        <v>23</v>
      </c>
      <c r="L129" s="64" t="s">
        <v>40</v>
      </c>
      <c r="M129" s="64"/>
      <c r="N129" s="63"/>
      <c r="O129" s="64"/>
      <c r="P129" s="64"/>
      <c r="Q129" s="64"/>
      <c r="R129" s="64"/>
    </row>
    <row r="130" ht="12.75" customHeight="1">
      <c r="A130" s="63">
        <v>1449.0</v>
      </c>
      <c r="B130" s="63">
        <v>25206.0</v>
      </c>
      <c r="C130" s="64" t="s">
        <v>1363</v>
      </c>
      <c r="D130" s="64" t="s">
        <v>1211</v>
      </c>
      <c r="E130" s="66">
        <v>26.0</v>
      </c>
      <c r="F130" s="64" t="s">
        <v>845</v>
      </c>
      <c r="G130" s="64"/>
      <c r="H130" s="65">
        <v>42143.84375</v>
      </c>
      <c r="I130" s="63">
        <v>4935.0</v>
      </c>
      <c r="J130" s="63">
        <v>75.0</v>
      </c>
      <c r="K130" s="64" t="s">
        <v>23</v>
      </c>
      <c r="L130" s="64" t="s">
        <v>23</v>
      </c>
      <c r="M130" s="64" t="s">
        <v>814</v>
      </c>
      <c r="N130" s="63"/>
      <c r="O130" s="64"/>
      <c r="P130" s="64"/>
      <c r="Q130" s="64"/>
      <c r="R130" s="64"/>
    </row>
    <row r="131" ht="12.75" customHeight="1">
      <c r="A131" s="63">
        <v>1450.0</v>
      </c>
      <c r="B131" s="63">
        <v>134041.0</v>
      </c>
      <c r="C131" s="64" t="s">
        <v>1363</v>
      </c>
      <c r="D131" s="64" t="s">
        <v>1211</v>
      </c>
      <c r="E131" s="66">
        <v>21.0</v>
      </c>
      <c r="F131" s="64" t="s">
        <v>343</v>
      </c>
      <c r="G131" s="64"/>
      <c r="H131" s="65">
        <v>42143.875</v>
      </c>
      <c r="I131" s="63">
        <v>4875.0</v>
      </c>
      <c r="J131" s="63">
        <v>75.0</v>
      </c>
      <c r="K131" s="64" t="s">
        <v>23</v>
      </c>
      <c r="L131" s="64" t="s">
        <v>23</v>
      </c>
      <c r="M131" s="64" t="s">
        <v>814</v>
      </c>
      <c r="N131" s="63"/>
      <c r="O131" s="64"/>
      <c r="P131" s="64"/>
      <c r="Q131" s="64"/>
      <c r="R131" s="64"/>
    </row>
    <row r="132" ht="12.75" customHeight="1">
      <c r="A132" s="63">
        <v>1457.0</v>
      </c>
      <c r="B132" s="63">
        <v>43309.0</v>
      </c>
      <c r="C132" s="64" t="s">
        <v>1363</v>
      </c>
      <c r="D132" s="64" t="s">
        <v>1211</v>
      </c>
      <c r="E132" s="66">
        <v>110.0</v>
      </c>
      <c r="F132" s="64" t="s">
        <v>146</v>
      </c>
      <c r="G132" s="64"/>
      <c r="H132" s="65">
        <v>42144.416666666664</v>
      </c>
      <c r="I132" s="63">
        <v>4350.0</v>
      </c>
      <c r="J132" s="63">
        <v>75.0</v>
      </c>
      <c r="K132" s="64" t="s">
        <v>23</v>
      </c>
      <c r="L132" s="64" t="s">
        <v>23</v>
      </c>
      <c r="M132" s="64" t="s">
        <v>35</v>
      </c>
      <c r="N132" s="63"/>
      <c r="O132" s="64"/>
      <c r="P132" s="64"/>
      <c r="Q132" s="64"/>
      <c r="R132" s="64"/>
    </row>
    <row r="133" ht="12.75" customHeight="1">
      <c r="A133" s="63">
        <v>1451.0</v>
      </c>
      <c r="B133" s="63">
        <v>67629.0</v>
      </c>
      <c r="C133" s="64" t="s">
        <v>1363</v>
      </c>
      <c r="D133" s="64" t="s">
        <v>1211</v>
      </c>
      <c r="E133" s="66">
        <v>26.0</v>
      </c>
      <c r="F133" s="64" t="s">
        <v>845</v>
      </c>
      <c r="G133" s="64"/>
      <c r="H133" s="65">
        <v>42144.458333333336</v>
      </c>
      <c r="I133" s="63">
        <v>5500.0</v>
      </c>
      <c r="J133" s="63">
        <v>79.0</v>
      </c>
      <c r="K133" s="64" t="s">
        <v>23</v>
      </c>
      <c r="L133" s="64" t="s">
        <v>23</v>
      </c>
      <c r="M133" s="64" t="s">
        <v>814</v>
      </c>
      <c r="N133" s="63"/>
      <c r="O133" s="64"/>
      <c r="P133" s="63">
        <v>40.0</v>
      </c>
      <c r="Q133" s="66">
        <v>2.0</v>
      </c>
      <c r="R133" s="66">
        <v>2.0</v>
      </c>
    </row>
    <row r="134" ht="12.75" customHeight="1">
      <c r="A134" s="63">
        <v>1454.0</v>
      </c>
      <c r="B134" s="63">
        <v>195131.0</v>
      </c>
      <c r="C134" s="64" t="s">
        <v>1363</v>
      </c>
      <c r="D134" s="64" t="s">
        <v>1211</v>
      </c>
      <c r="E134" s="66">
        <v>111.0</v>
      </c>
      <c r="F134" s="64" t="s">
        <v>136</v>
      </c>
      <c r="G134" s="64"/>
      <c r="H134" s="65">
        <v>42144.5</v>
      </c>
      <c r="I134" s="63">
        <v>4830.0</v>
      </c>
      <c r="J134" s="63">
        <v>72.0</v>
      </c>
      <c r="K134" s="64" t="s">
        <v>23</v>
      </c>
      <c r="L134" s="64" t="s">
        <v>40</v>
      </c>
      <c r="M134" s="64"/>
      <c r="N134" s="63"/>
      <c r="O134" s="64"/>
      <c r="P134" s="64"/>
      <c r="Q134" s="64"/>
      <c r="R134" s="64"/>
    </row>
    <row r="135" ht="12.75" customHeight="1">
      <c r="A135" s="63">
        <v>1452.0</v>
      </c>
      <c r="B135" s="63">
        <v>81055.0</v>
      </c>
      <c r="C135" s="64" t="s">
        <v>1363</v>
      </c>
      <c r="D135" s="64" t="s">
        <v>1211</v>
      </c>
      <c r="E135" s="66">
        <v>21.0</v>
      </c>
      <c r="F135" s="64" t="s">
        <v>343</v>
      </c>
      <c r="G135" s="64"/>
      <c r="H135" s="65">
        <v>42144.541666666664</v>
      </c>
      <c r="I135" s="63">
        <v>4665.0</v>
      </c>
      <c r="J135" s="63">
        <v>70.0</v>
      </c>
      <c r="K135" s="64" t="s">
        <v>23</v>
      </c>
      <c r="L135" s="64" t="s">
        <v>23</v>
      </c>
      <c r="M135" s="64" t="s">
        <v>814</v>
      </c>
      <c r="N135" s="63"/>
      <c r="O135" s="64"/>
      <c r="P135" s="64"/>
      <c r="Q135" s="64"/>
      <c r="R135" s="64"/>
    </row>
    <row r="136" ht="12.75" customHeight="1">
      <c r="A136" s="63">
        <v>1456.0</v>
      </c>
      <c r="B136" s="63">
        <v>75042.0</v>
      </c>
      <c r="C136" s="64" t="s">
        <v>1363</v>
      </c>
      <c r="D136" s="64" t="s">
        <v>1211</v>
      </c>
      <c r="E136" s="66">
        <v>127.0</v>
      </c>
      <c r="F136" s="64" t="s">
        <v>109</v>
      </c>
      <c r="G136" s="64"/>
      <c r="H136" s="65">
        <v>42144.5625</v>
      </c>
      <c r="I136" s="63">
        <v>5360.0</v>
      </c>
      <c r="J136" s="63">
        <v>75.0</v>
      </c>
      <c r="K136" s="64" t="s">
        <v>23</v>
      </c>
      <c r="L136" s="64" t="s">
        <v>23</v>
      </c>
      <c r="M136" s="64" t="s">
        <v>814</v>
      </c>
      <c r="N136" s="63"/>
      <c r="O136" s="64"/>
      <c r="P136" s="64"/>
      <c r="Q136" s="64"/>
      <c r="R136" s="64"/>
    </row>
    <row r="137" ht="12.75" customHeight="1">
      <c r="A137" s="63">
        <v>1453.0</v>
      </c>
      <c r="B137" s="63">
        <v>57474.0</v>
      </c>
      <c r="C137" s="64" t="s">
        <v>1363</v>
      </c>
      <c r="D137" s="64" t="s">
        <v>1211</v>
      </c>
      <c r="E137" s="64"/>
      <c r="F137" s="64"/>
      <c r="G137" s="64" t="s">
        <v>857</v>
      </c>
      <c r="H137" s="65">
        <v>42144.5625</v>
      </c>
      <c r="I137" s="63">
        <v>5635.0</v>
      </c>
      <c r="J137" s="63">
        <v>78.0</v>
      </c>
      <c r="K137" s="64" t="s">
        <v>23</v>
      </c>
      <c r="L137" s="64" t="s">
        <v>40</v>
      </c>
      <c r="M137" s="64" t="s">
        <v>821</v>
      </c>
      <c r="N137" s="63"/>
      <c r="O137" s="64"/>
      <c r="P137" s="64"/>
      <c r="Q137" s="64"/>
      <c r="R137" s="64"/>
    </row>
    <row r="138" ht="12.75" customHeight="1">
      <c r="A138" s="63">
        <v>1458.0</v>
      </c>
      <c r="B138" s="63">
        <v>153236.0</v>
      </c>
      <c r="C138" s="64" t="s">
        <v>1363</v>
      </c>
      <c r="D138" s="64" t="s">
        <v>1211</v>
      </c>
      <c r="E138" s="66">
        <v>123.0</v>
      </c>
      <c r="F138" s="64" t="s">
        <v>161</v>
      </c>
      <c r="G138" s="64"/>
      <c r="H138" s="65">
        <v>42144.604166666664</v>
      </c>
      <c r="I138" s="63">
        <v>5490.0</v>
      </c>
      <c r="J138" s="63">
        <v>79.0</v>
      </c>
      <c r="K138" s="64" t="s">
        <v>23</v>
      </c>
      <c r="L138" s="64" t="s">
        <v>23</v>
      </c>
      <c r="M138" s="64" t="s">
        <v>821</v>
      </c>
      <c r="N138" s="63"/>
      <c r="O138" s="64"/>
      <c r="P138" s="64"/>
      <c r="Q138" s="64"/>
      <c r="R138" s="64"/>
    </row>
    <row r="139" ht="12.75" customHeight="1">
      <c r="A139" s="63">
        <v>1455.0</v>
      </c>
      <c r="B139" s="63">
        <v>56539.0</v>
      </c>
      <c r="C139" s="64" t="s">
        <v>1363</v>
      </c>
      <c r="D139" s="64" t="s">
        <v>1211</v>
      </c>
      <c r="E139" s="64"/>
      <c r="F139" s="64"/>
      <c r="G139" s="64" t="s">
        <v>857</v>
      </c>
      <c r="H139" s="65">
        <v>42144.8125</v>
      </c>
      <c r="I139" s="63">
        <v>6445.0</v>
      </c>
      <c r="J139" s="63">
        <v>81.0</v>
      </c>
      <c r="K139" s="64" t="s">
        <v>23</v>
      </c>
      <c r="L139" s="64" t="s">
        <v>23</v>
      </c>
      <c r="M139" s="64" t="s">
        <v>814</v>
      </c>
      <c r="N139" s="63"/>
      <c r="O139" s="64"/>
      <c r="P139" s="64"/>
      <c r="Q139" s="64"/>
      <c r="R139" s="64"/>
    </row>
    <row r="140" ht="12.75" customHeight="1">
      <c r="A140" s="63">
        <v>1464.0</v>
      </c>
      <c r="B140" s="63">
        <v>18704.0</v>
      </c>
      <c r="C140" s="64" t="s">
        <v>1363</v>
      </c>
      <c r="D140" s="64" t="s">
        <v>1211</v>
      </c>
      <c r="E140" s="64"/>
      <c r="F140" s="64"/>
      <c r="G140" s="64" t="s">
        <v>819</v>
      </c>
      <c r="H140" s="65">
        <v>42146.302083333336</v>
      </c>
      <c r="I140" s="63">
        <v>5510.0</v>
      </c>
      <c r="J140" s="63">
        <v>78.0</v>
      </c>
      <c r="K140" s="64" t="s">
        <v>23</v>
      </c>
      <c r="L140" s="64" t="s">
        <v>23</v>
      </c>
      <c r="M140" s="64"/>
      <c r="N140" s="63"/>
      <c r="O140" s="64"/>
      <c r="P140" s="63">
        <v>42.0</v>
      </c>
      <c r="Q140" s="64"/>
      <c r="R140" s="64"/>
    </row>
    <row r="141" ht="12.75" customHeight="1">
      <c r="A141" s="63">
        <v>1459.0</v>
      </c>
      <c r="B141" s="63">
        <v>44121.0</v>
      </c>
      <c r="C141" s="64" t="s">
        <v>1363</v>
      </c>
      <c r="D141" s="64" t="s">
        <v>1211</v>
      </c>
      <c r="E141" s="64"/>
      <c r="F141" s="64"/>
      <c r="G141" s="64" t="s">
        <v>819</v>
      </c>
      <c r="H141" s="65">
        <v>42146.3125</v>
      </c>
      <c r="I141" s="63">
        <v>4835.0</v>
      </c>
      <c r="J141" s="67">
        <v>80.0</v>
      </c>
      <c r="K141" s="64" t="s">
        <v>23</v>
      </c>
      <c r="L141" s="64" t="s">
        <v>23</v>
      </c>
      <c r="M141" s="64"/>
      <c r="N141" s="63"/>
      <c r="O141" s="64"/>
      <c r="P141" s="63">
        <v>75.0</v>
      </c>
      <c r="Q141" s="64"/>
      <c r="R141" s="64"/>
    </row>
    <row r="142" ht="12.75" customHeight="1">
      <c r="A142" s="63">
        <v>1465.0</v>
      </c>
      <c r="B142" s="63">
        <v>99047.0</v>
      </c>
      <c r="C142" s="64" t="s">
        <v>1363</v>
      </c>
      <c r="D142" s="64" t="s">
        <v>1211</v>
      </c>
      <c r="E142" s="64"/>
      <c r="F142" s="64"/>
      <c r="G142" s="64" t="s">
        <v>819</v>
      </c>
      <c r="H142" s="65">
        <v>42146.333333333336</v>
      </c>
      <c r="I142" s="63">
        <v>4985.0</v>
      </c>
      <c r="J142" s="63">
        <v>78.0</v>
      </c>
      <c r="K142" s="64" t="s">
        <v>23</v>
      </c>
      <c r="L142" s="64" t="s">
        <v>23</v>
      </c>
      <c r="M142" s="64"/>
      <c r="N142" s="63"/>
      <c r="O142" s="64"/>
      <c r="P142" s="63">
        <v>39.0</v>
      </c>
      <c r="Q142" s="64"/>
      <c r="R142" s="64"/>
    </row>
    <row r="143" ht="12.75" customHeight="1">
      <c r="A143" s="63">
        <v>1460.0</v>
      </c>
      <c r="B143" s="63">
        <v>75995.0</v>
      </c>
      <c r="C143" s="64" t="s">
        <v>1363</v>
      </c>
      <c r="D143" s="64" t="s">
        <v>1211</v>
      </c>
      <c r="E143" s="64"/>
      <c r="F143" s="64"/>
      <c r="G143" s="64" t="s">
        <v>819</v>
      </c>
      <c r="H143" s="65">
        <v>42146.34375</v>
      </c>
      <c r="I143" s="63">
        <v>5440.0</v>
      </c>
      <c r="J143" s="63">
        <v>80.0</v>
      </c>
      <c r="K143" s="64" t="s">
        <v>23</v>
      </c>
      <c r="L143" s="64" t="s">
        <v>23</v>
      </c>
      <c r="M143" s="64"/>
      <c r="N143" s="63"/>
      <c r="O143" s="64"/>
      <c r="P143" s="63">
        <v>42.0</v>
      </c>
      <c r="Q143" s="64"/>
      <c r="R143" s="64"/>
    </row>
    <row r="144" ht="12.75" customHeight="1">
      <c r="A144" s="63">
        <v>1466.0</v>
      </c>
      <c r="B144" s="63">
        <v>85167.0</v>
      </c>
      <c r="C144" s="64" t="s">
        <v>1363</v>
      </c>
      <c r="D144" s="64" t="s">
        <v>1211</v>
      </c>
      <c r="E144" s="64"/>
      <c r="F144" s="64"/>
      <c r="G144" s="64" t="s">
        <v>819</v>
      </c>
      <c r="H144" s="65">
        <v>42146.375</v>
      </c>
      <c r="I144" s="63">
        <v>4120.0</v>
      </c>
      <c r="J144" s="63">
        <v>73.0</v>
      </c>
      <c r="K144" s="64" t="s">
        <v>23</v>
      </c>
      <c r="L144" s="64" t="s">
        <v>23</v>
      </c>
      <c r="M144" s="64"/>
      <c r="N144" s="63"/>
      <c r="O144" s="64"/>
      <c r="P144" s="63">
        <v>37.0</v>
      </c>
      <c r="Q144" s="64"/>
      <c r="R144" s="64"/>
    </row>
    <row r="145" ht="12.75" customHeight="1">
      <c r="A145" s="63">
        <v>1469.0</v>
      </c>
      <c r="B145" s="63">
        <v>167554.0</v>
      </c>
      <c r="C145" s="64" t="s">
        <v>1363</v>
      </c>
      <c r="D145" s="64" t="s">
        <v>1211</v>
      </c>
      <c r="E145" s="64"/>
      <c r="F145" s="64"/>
      <c r="G145" s="64" t="s">
        <v>819</v>
      </c>
      <c r="H145" s="65">
        <v>42146.375</v>
      </c>
      <c r="I145" s="63">
        <v>4500.0</v>
      </c>
      <c r="J145" s="63">
        <v>76.0</v>
      </c>
      <c r="K145" s="64" t="s">
        <v>23</v>
      </c>
      <c r="L145" s="64" t="s">
        <v>23</v>
      </c>
      <c r="M145" s="64"/>
      <c r="N145" s="63"/>
      <c r="O145" s="64"/>
      <c r="P145" s="63">
        <v>40.0</v>
      </c>
      <c r="Q145" s="64"/>
      <c r="R145" s="64"/>
    </row>
    <row r="146" ht="12.75" customHeight="1">
      <c r="A146" s="63">
        <v>1461.0</v>
      </c>
      <c r="B146" s="63">
        <v>77150.0</v>
      </c>
      <c r="C146" s="64" t="s">
        <v>1363</v>
      </c>
      <c r="D146" s="64" t="s">
        <v>1211</v>
      </c>
      <c r="E146" s="64"/>
      <c r="F146" s="64"/>
      <c r="G146" s="64" t="s">
        <v>819</v>
      </c>
      <c r="H146" s="65">
        <v>42146.375</v>
      </c>
      <c r="I146" s="63">
        <v>6150.0</v>
      </c>
      <c r="J146" s="63">
        <v>76.0</v>
      </c>
      <c r="K146" s="64" t="s">
        <v>23</v>
      </c>
      <c r="L146" s="64" t="s">
        <v>23</v>
      </c>
      <c r="M146" s="64"/>
      <c r="N146" s="63"/>
      <c r="O146" s="64"/>
      <c r="P146" s="63">
        <v>46.0</v>
      </c>
      <c r="Q146" s="64"/>
      <c r="R146" s="64"/>
    </row>
    <row r="147" ht="12.75" customHeight="1">
      <c r="A147" s="63">
        <v>1462.0</v>
      </c>
      <c r="B147" s="63">
        <v>44465.0</v>
      </c>
      <c r="C147" s="64" t="s">
        <v>1363</v>
      </c>
      <c r="D147" s="64" t="s">
        <v>1211</v>
      </c>
      <c r="E147" s="64"/>
      <c r="F147" s="64"/>
      <c r="G147" s="64" t="s">
        <v>819</v>
      </c>
      <c r="H147" s="65">
        <v>42146.395833333336</v>
      </c>
      <c r="I147" s="63">
        <v>5255.0</v>
      </c>
      <c r="J147" s="63">
        <v>79.0</v>
      </c>
      <c r="K147" s="64" t="s">
        <v>23</v>
      </c>
      <c r="L147" s="64" t="s">
        <v>40</v>
      </c>
      <c r="M147" s="64"/>
      <c r="N147" s="63"/>
      <c r="O147" s="64"/>
      <c r="P147" s="63">
        <v>41.0</v>
      </c>
      <c r="Q147" s="64"/>
      <c r="R147" s="64"/>
    </row>
    <row r="148" ht="12.75" customHeight="1">
      <c r="A148" s="63">
        <v>1476.0</v>
      </c>
      <c r="B148" s="63">
        <v>173805.0</v>
      </c>
      <c r="C148" s="64" t="s">
        <v>1363</v>
      </c>
      <c r="D148" s="64" t="s">
        <v>1211</v>
      </c>
      <c r="E148" s="64"/>
      <c r="F148" s="64"/>
      <c r="G148" s="64" t="s">
        <v>857</v>
      </c>
      <c r="H148" s="65">
        <v>42146.416666666664</v>
      </c>
      <c r="I148" s="63">
        <v>4900.0</v>
      </c>
      <c r="J148" s="63">
        <v>75.0</v>
      </c>
      <c r="K148" s="64" t="s">
        <v>23</v>
      </c>
      <c r="L148" s="64" t="s">
        <v>23</v>
      </c>
      <c r="M148" s="64" t="s">
        <v>35</v>
      </c>
      <c r="N148" s="63"/>
      <c r="O148" s="64"/>
      <c r="P148" s="63">
        <v>37.0</v>
      </c>
      <c r="Q148" s="64"/>
      <c r="R148" s="64"/>
    </row>
    <row r="149" ht="12.75" customHeight="1">
      <c r="A149" s="63">
        <v>1463.0</v>
      </c>
      <c r="B149" s="63">
        <v>174277.0</v>
      </c>
      <c r="C149" s="64" t="s">
        <v>1363</v>
      </c>
      <c r="D149" s="64" t="s">
        <v>1211</v>
      </c>
      <c r="E149" s="64"/>
      <c r="F149" s="64"/>
      <c r="G149" s="64" t="s">
        <v>819</v>
      </c>
      <c r="H149" s="65">
        <v>42146.5</v>
      </c>
      <c r="I149" s="63">
        <v>5820.0</v>
      </c>
      <c r="J149" s="63">
        <v>80.0</v>
      </c>
      <c r="K149" s="64" t="s">
        <v>23</v>
      </c>
      <c r="L149" s="64" t="s">
        <v>23</v>
      </c>
      <c r="M149" s="64"/>
      <c r="N149" s="63"/>
      <c r="O149" s="64"/>
      <c r="P149" s="63">
        <v>41.0</v>
      </c>
      <c r="Q149" s="64"/>
      <c r="R149" s="64"/>
    </row>
    <row r="150" ht="12.75" customHeight="1">
      <c r="A150" s="63">
        <v>1467.0</v>
      </c>
      <c r="B150" s="63">
        <v>156772.0</v>
      </c>
      <c r="C150" s="64" t="s">
        <v>1363</v>
      </c>
      <c r="D150" s="64" t="s">
        <v>1211</v>
      </c>
      <c r="E150" s="64"/>
      <c r="F150" s="64"/>
      <c r="G150" s="64" t="s">
        <v>819</v>
      </c>
      <c r="H150" s="65">
        <v>42146.520833333336</v>
      </c>
      <c r="I150" s="63">
        <v>5865.0</v>
      </c>
      <c r="J150" s="63">
        <v>78.0</v>
      </c>
      <c r="K150" s="64" t="s">
        <v>23</v>
      </c>
      <c r="L150" s="64" t="s">
        <v>23</v>
      </c>
      <c r="M150" s="64"/>
      <c r="N150" s="63"/>
      <c r="O150" s="64" t="s">
        <v>816</v>
      </c>
      <c r="P150" s="63">
        <v>43.0</v>
      </c>
      <c r="Q150" s="64"/>
      <c r="R150" s="64"/>
    </row>
    <row r="151" ht="12.75" customHeight="1">
      <c r="A151" s="63">
        <v>1468.0</v>
      </c>
      <c r="B151" s="63">
        <v>96313.0</v>
      </c>
      <c r="C151" s="64" t="s">
        <v>1363</v>
      </c>
      <c r="D151" s="64" t="s">
        <v>1211</v>
      </c>
      <c r="E151" s="64"/>
      <c r="F151" s="64"/>
      <c r="G151" s="64" t="s">
        <v>819</v>
      </c>
      <c r="H151" s="65">
        <v>42146.520833333336</v>
      </c>
      <c r="I151" s="63">
        <v>6345.0</v>
      </c>
      <c r="J151" s="63">
        <v>81.0</v>
      </c>
      <c r="K151" s="64" t="s">
        <v>23</v>
      </c>
      <c r="L151" s="64" t="s">
        <v>23</v>
      </c>
      <c r="M151" s="64"/>
      <c r="N151" s="63"/>
      <c r="O151" s="64"/>
      <c r="P151" s="63">
        <v>44.0</v>
      </c>
      <c r="Q151" s="64"/>
      <c r="R151" s="64"/>
    </row>
    <row r="152" ht="12.75" customHeight="1">
      <c r="A152" s="63">
        <v>1477.0</v>
      </c>
      <c r="B152" s="63">
        <v>66741.0</v>
      </c>
      <c r="C152" s="64" t="s">
        <v>1363</v>
      </c>
      <c r="D152" s="64" t="s">
        <v>1211</v>
      </c>
      <c r="E152" s="64"/>
      <c r="F152" s="64"/>
      <c r="G152" s="64" t="s">
        <v>857</v>
      </c>
      <c r="H152" s="65">
        <v>42146.59375</v>
      </c>
      <c r="I152" s="63">
        <v>4240.0</v>
      </c>
      <c r="J152" s="63">
        <v>75.0</v>
      </c>
      <c r="K152" s="64" t="s">
        <v>23</v>
      </c>
      <c r="L152" s="64" t="s">
        <v>23</v>
      </c>
      <c r="M152" s="64" t="s">
        <v>821</v>
      </c>
      <c r="N152" s="63"/>
      <c r="O152" s="64"/>
      <c r="P152" s="63">
        <v>37.0</v>
      </c>
      <c r="Q152" s="64"/>
      <c r="R152" s="64"/>
    </row>
    <row r="153" ht="12.75" customHeight="1">
      <c r="A153" s="63">
        <v>1472.0</v>
      </c>
      <c r="B153" s="63">
        <v>138038.0</v>
      </c>
      <c r="C153" s="64" t="s">
        <v>1363</v>
      </c>
      <c r="D153" s="64" t="s">
        <v>1211</v>
      </c>
      <c r="E153" s="64"/>
      <c r="F153" s="64"/>
      <c r="G153" s="64" t="s">
        <v>857</v>
      </c>
      <c r="H153" s="65">
        <v>42146.604166666664</v>
      </c>
      <c r="I153" s="63">
        <v>5600.0</v>
      </c>
      <c r="J153" s="63">
        <v>76.0</v>
      </c>
      <c r="K153" s="64" t="s">
        <v>23</v>
      </c>
      <c r="L153" s="64" t="s">
        <v>23</v>
      </c>
      <c r="M153" s="64" t="s">
        <v>821</v>
      </c>
      <c r="N153" s="63"/>
      <c r="O153" s="64"/>
      <c r="P153" s="63">
        <v>37.0</v>
      </c>
      <c r="Q153" s="64"/>
      <c r="R153" s="64"/>
    </row>
    <row r="154" ht="12.75" customHeight="1">
      <c r="A154" s="63">
        <v>1470.0</v>
      </c>
      <c r="B154" s="63">
        <v>180476.0</v>
      </c>
      <c r="C154" s="64" t="s">
        <v>1363</v>
      </c>
      <c r="D154" s="64" t="s">
        <v>1211</v>
      </c>
      <c r="E154" s="64"/>
      <c r="F154" s="64"/>
      <c r="G154" s="64" t="s">
        <v>857</v>
      </c>
      <c r="H154" s="65">
        <v>42146.666666666664</v>
      </c>
      <c r="I154" s="63">
        <v>4435.0</v>
      </c>
      <c r="J154" s="63">
        <v>73.0</v>
      </c>
      <c r="K154" s="64" t="s">
        <v>23</v>
      </c>
      <c r="L154" s="64" t="s">
        <v>40</v>
      </c>
      <c r="M154" s="64" t="s">
        <v>35</v>
      </c>
      <c r="N154" s="63"/>
      <c r="O154" s="64"/>
      <c r="P154" s="63">
        <v>76.0</v>
      </c>
      <c r="Q154" s="64"/>
      <c r="R154" s="64"/>
    </row>
    <row r="155" ht="12.75" customHeight="1">
      <c r="A155" s="63">
        <v>1474.0</v>
      </c>
      <c r="B155" s="63">
        <v>83012.0</v>
      </c>
      <c r="C155" s="64" t="s">
        <v>1363</v>
      </c>
      <c r="D155" s="64" t="s">
        <v>1211</v>
      </c>
      <c r="E155" s="64"/>
      <c r="F155" s="64"/>
      <c r="G155" s="64" t="s">
        <v>857</v>
      </c>
      <c r="H155" s="65">
        <v>42146.666666666664</v>
      </c>
      <c r="I155" s="63">
        <v>5555.0</v>
      </c>
      <c r="J155" s="67">
        <v>81.0</v>
      </c>
      <c r="K155" s="64" t="s">
        <v>23</v>
      </c>
      <c r="L155" s="64" t="s">
        <v>23</v>
      </c>
      <c r="M155" s="64" t="s">
        <v>821</v>
      </c>
      <c r="N155" s="63"/>
      <c r="O155" s="64"/>
      <c r="P155" s="63">
        <v>40.0</v>
      </c>
      <c r="Q155" s="64"/>
      <c r="R155" s="64"/>
    </row>
    <row r="156" ht="12.75" customHeight="1">
      <c r="A156" s="63">
        <v>1471.0</v>
      </c>
      <c r="B156" s="63">
        <v>165178.0</v>
      </c>
      <c r="C156" s="64" t="s">
        <v>1363</v>
      </c>
      <c r="D156" s="64" t="s">
        <v>1211</v>
      </c>
      <c r="E156" s="64"/>
      <c r="F156" s="64"/>
      <c r="G156" s="64" t="s">
        <v>857</v>
      </c>
      <c r="H156" s="65">
        <v>42146.666666666664</v>
      </c>
      <c r="I156" s="63">
        <v>6055.0</v>
      </c>
      <c r="J156" s="63">
        <v>81.0</v>
      </c>
      <c r="K156" s="64" t="s">
        <v>23</v>
      </c>
      <c r="L156" s="64" t="s">
        <v>23</v>
      </c>
      <c r="M156" s="64" t="s">
        <v>821</v>
      </c>
      <c r="N156" s="63"/>
      <c r="O156" s="64"/>
      <c r="P156" s="63">
        <v>40.0</v>
      </c>
      <c r="Q156" s="64"/>
      <c r="R156" s="64"/>
    </row>
    <row r="157" ht="12.75" customHeight="1">
      <c r="A157" s="63">
        <v>1473.0</v>
      </c>
      <c r="B157" s="63">
        <v>155368.0</v>
      </c>
      <c r="C157" s="64" t="s">
        <v>1363</v>
      </c>
      <c r="D157" s="64" t="s">
        <v>1211</v>
      </c>
      <c r="E157" s="64"/>
      <c r="F157" s="64"/>
      <c r="G157" s="64" t="s">
        <v>857</v>
      </c>
      <c r="H157" s="65">
        <v>42146.677083333336</v>
      </c>
      <c r="I157" s="63">
        <v>4615.0</v>
      </c>
      <c r="J157" s="63">
        <v>77.0</v>
      </c>
      <c r="K157" s="64" t="s">
        <v>23</v>
      </c>
      <c r="L157" s="64" t="s">
        <v>40</v>
      </c>
      <c r="M157" s="64" t="s">
        <v>821</v>
      </c>
      <c r="N157" s="63"/>
      <c r="O157" s="64" t="s">
        <v>816</v>
      </c>
      <c r="P157" s="63">
        <v>39.0</v>
      </c>
      <c r="Q157" s="64"/>
      <c r="R157" s="64"/>
    </row>
    <row r="158" ht="12.75" customHeight="1">
      <c r="A158" s="63">
        <v>1475.0</v>
      </c>
      <c r="B158" s="63">
        <v>172555.0</v>
      </c>
      <c r="C158" s="64" t="s">
        <v>1363</v>
      </c>
      <c r="D158" s="64" t="s">
        <v>1211</v>
      </c>
      <c r="E158" s="64"/>
      <c r="F158" s="64"/>
      <c r="G158" s="64" t="s">
        <v>857</v>
      </c>
      <c r="H158" s="65">
        <v>42146.6875</v>
      </c>
      <c r="I158" s="63">
        <v>4410.0</v>
      </c>
      <c r="J158" s="63">
        <v>75.0</v>
      </c>
      <c r="K158" s="64" t="s">
        <v>23</v>
      </c>
      <c r="L158" s="64" t="s">
        <v>40</v>
      </c>
      <c r="M158" s="64" t="s">
        <v>35</v>
      </c>
      <c r="N158" s="63"/>
      <c r="O158" s="64" t="s">
        <v>816</v>
      </c>
      <c r="P158" s="63">
        <v>37.0</v>
      </c>
      <c r="Q158" s="64"/>
      <c r="R158" s="64"/>
    </row>
    <row r="159" ht="12.75" customHeight="1">
      <c r="A159" s="63">
        <v>1478.0</v>
      </c>
      <c r="B159" s="63">
        <v>119805.0</v>
      </c>
      <c r="C159" s="64" t="s">
        <v>1363</v>
      </c>
      <c r="D159" s="64" t="s">
        <v>1211</v>
      </c>
      <c r="E159" s="64"/>
      <c r="F159" s="64"/>
      <c r="G159" s="64" t="s">
        <v>857</v>
      </c>
      <c r="H159" s="65">
        <v>42146.833333333336</v>
      </c>
      <c r="I159" s="63">
        <v>2955.0</v>
      </c>
      <c r="J159" s="63">
        <v>66.0</v>
      </c>
      <c r="K159" s="64" t="s">
        <v>23</v>
      </c>
      <c r="L159" s="64" t="s">
        <v>23</v>
      </c>
      <c r="M159" s="64" t="s">
        <v>821</v>
      </c>
      <c r="N159" s="63"/>
      <c r="O159" s="64"/>
      <c r="P159" s="63">
        <v>26.0</v>
      </c>
      <c r="Q159" s="64"/>
      <c r="R159" s="64"/>
    </row>
    <row r="160" ht="12.75" customHeight="1">
      <c r="A160" s="63">
        <v>1486.0</v>
      </c>
      <c r="B160" s="63">
        <v>43531.0</v>
      </c>
      <c r="C160" s="64" t="s">
        <v>1363</v>
      </c>
      <c r="D160" s="64" t="s">
        <v>1211</v>
      </c>
      <c r="E160" s="64"/>
      <c r="F160" s="64"/>
      <c r="G160" s="64" t="s">
        <v>857</v>
      </c>
      <c r="H160" s="65">
        <v>42147.333333333336</v>
      </c>
      <c r="I160" s="63">
        <v>3625.0</v>
      </c>
      <c r="J160" s="63">
        <v>70.0</v>
      </c>
      <c r="K160" s="64" t="s">
        <v>23</v>
      </c>
      <c r="L160" s="64" t="s">
        <v>23</v>
      </c>
      <c r="M160" s="64"/>
      <c r="N160" s="63"/>
      <c r="O160" s="64"/>
      <c r="P160" s="63">
        <v>35.0</v>
      </c>
      <c r="Q160" s="64"/>
      <c r="R160" s="64"/>
    </row>
    <row r="161" ht="12.75" customHeight="1">
      <c r="A161" s="63">
        <v>1480.0</v>
      </c>
      <c r="B161" s="63">
        <v>84682.0</v>
      </c>
      <c r="C161" s="64" t="s">
        <v>1363</v>
      </c>
      <c r="D161" s="64" t="s">
        <v>1211</v>
      </c>
      <c r="E161" s="64"/>
      <c r="F161" s="64"/>
      <c r="G161" s="64" t="s">
        <v>857</v>
      </c>
      <c r="H161" s="65">
        <v>42147.333333333336</v>
      </c>
      <c r="I161" s="63">
        <v>4030.0</v>
      </c>
      <c r="J161" s="63">
        <v>71.0</v>
      </c>
      <c r="K161" s="64" t="s">
        <v>23</v>
      </c>
      <c r="L161" s="64" t="s">
        <v>23</v>
      </c>
      <c r="M161" s="64"/>
      <c r="N161" s="63"/>
      <c r="O161" s="64"/>
      <c r="P161" s="63">
        <v>37.0</v>
      </c>
      <c r="Q161" s="64"/>
      <c r="R161" s="64"/>
    </row>
    <row r="162" ht="12.75" customHeight="1">
      <c r="A162" s="63">
        <v>1490.0</v>
      </c>
      <c r="B162" s="63">
        <v>46895.0</v>
      </c>
      <c r="C162" s="64" t="s">
        <v>1363</v>
      </c>
      <c r="D162" s="64" t="s">
        <v>1211</v>
      </c>
      <c r="E162" s="64"/>
      <c r="F162" s="64"/>
      <c r="G162" s="64" t="s">
        <v>857</v>
      </c>
      <c r="H162" s="65">
        <v>42147.333333333336</v>
      </c>
      <c r="I162" s="63">
        <v>4410.0</v>
      </c>
      <c r="J162" s="63">
        <v>76.0</v>
      </c>
      <c r="K162" s="64" t="s">
        <v>23</v>
      </c>
      <c r="L162" s="64" t="s">
        <v>23</v>
      </c>
      <c r="M162" s="64"/>
      <c r="N162" s="63"/>
      <c r="O162" s="64"/>
      <c r="P162" s="63">
        <v>38.0</v>
      </c>
      <c r="Q162" s="64"/>
      <c r="R162" s="64"/>
    </row>
    <row r="163" ht="12.75" customHeight="1">
      <c r="A163" s="63">
        <v>1488.0</v>
      </c>
      <c r="B163" s="63">
        <v>138082.0</v>
      </c>
      <c r="C163" s="64" t="s">
        <v>1363</v>
      </c>
      <c r="D163" s="64" t="s">
        <v>1211</v>
      </c>
      <c r="E163" s="64"/>
      <c r="F163" s="64"/>
      <c r="G163" s="64" t="s">
        <v>857</v>
      </c>
      <c r="H163" s="65">
        <v>42147.34375</v>
      </c>
      <c r="I163" s="63">
        <v>4550.0</v>
      </c>
      <c r="J163" s="63">
        <v>73.0</v>
      </c>
      <c r="K163" s="64" t="s">
        <v>23</v>
      </c>
      <c r="L163" s="64" t="s">
        <v>23</v>
      </c>
      <c r="M163" s="64"/>
      <c r="N163" s="63"/>
      <c r="O163" s="64"/>
      <c r="P163" s="63">
        <v>37.0</v>
      </c>
      <c r="Q163" s="64"/>
      <c r="R163" s="64"/>
    </row>
    <row r="164" ht="12.75" customHeight="1">
      <c r="A164" s="63">
        <v>1485.0</v>
      </c>
      <c r="B164" s="63">
        <v>164053.0</v>
      </c>
      <c r="C164" s="64" t="s">
        <v>1363</v>
      </c>
      <c r="D164" s="64" t="s">
        <v>1211</v>
      </c>
      <c r="E164" s="64"/>
      <c r="F164" s="64"/>
      <c r="G164" s="64" t="s">
        <v>857</v>
      </c>
      <c r="H164" s="65">
        <v>42147.375</v>
      </c>
      <c r="I164" s="63">
        <v>4700.0</v>
      </c>
      <c r="J164" s="63">
        <v>73.0</v>
      </c>
      <c r="K164" s="64" t="s">
        <v>23</v>
      </c>
      <c r="L164" s="64" t="s">
        <v>23</v>
      </c>
      <c r="M164" s="64"/>
      <c r="N164" s="63"/>
      <c r="O164" s="64"/>
      <c r="P164" s="63">
        <v>37.0</v>
      </c>
      <c r="Q164" s="64"/>
      <c r="R164" s="64"/>
    </row>
    <row r="165" ht="12.75" customHeight="1">
      <c r="A165" s="63">
        <v>1487.0</v>
      </c>
      <c r="B165" s="63">
        <v>174879.0</v>
      </c>
      <c r="C165" s="64" t="s">
        <v>1363</v>
      </c>
      <c r="D165" s="64" t="s">
        <v>1211</v>
      </c>
      <c r="E165" s="64"/>
      <c r="F165" s="64"/>
      <c r="G165" s="64" t="s">
        <v>857</v>
      </c>
      <c r="H165" s="65">
        <v>42147.375</v>
      </c>
      <c r="I165" s="63">
        <v>6390.0</v>
      </c>
      <c r="J165" s="63">
        <v>80.0</v>
      </c>
      <c r="K165" s="64" t="s">
        <v>23</v>
      </c>
      <c r="L165" s="64" t="s">
        <v>23</v>
      </c>
      <c r="M165" s="64"/>
      <c r="N165" s="63"/>
      <c r="O165" s="64"/>
      <c r="P165" s="63">
        <v>41.0</v>
      </c>
      <c r="Q165" s="64"/>
      <c r="R165" s="64"/>
    </row>
    <row r="166" ht="12.75" customHeight="1">
      <c r="A166" s="63">
        <v>1489.0</v>
      </c>
      <c r="B166" s="63">
        <v>125089.0</v>
      </c>
      <c r="C166" s="64" t="s">
        <v>1363</v>
      </c>
      <c r="D166" s="64" t="s">
        <v>1211</v>
      </c>
      <c r="E166" s="64"/>
      <c r="F166" s="64"/>
      <c r="G166" s="64" t="s">
        <v>857</v>
      </c>
      <c r="H166" s="65">
        <v>42147.395833333336</v>
      </c>
      <c r="I166" s="63">
        <v>5880.0</v>
      </c>
      <c r="J166" s="63">
        <v>77.0</v>
      </c>
      <c r="K166" s="64" t="s">
        <v>23</v>
      </c>
      <c r="L166" s="64" t="s">
        <v>23</v>
      </c>
      <c r="M166" s="64"/>
      <c r="N166" s="63"/>
      <c r="O166" s="64"/>
      <c r="P166" s="63">
        <v>38.0</v>
      </c>
      <c r="Q166" s="64"/>
      <c r="R166" s="64"/>
    </row>
    <row r="167" ht="12.75" customHeight="1">
      <c r="A167" s="63">
        <v>1484.0</v>
      </c>
      <c r="B167" s="63">
        <v>16726.0</v>
      </c>
      <c r="C167" s="64" t="s">
        <v>1363</v>
      </c>
      <c r="D167" s="64" t="s">
        <v>1211</v>
      </c>
      <c r="E167" s="64"/>
      <c r="F167" s="64"/>
      <c r="G167" s="64" t="s">
        <v>857</v>
      </c>
      <c r="H167" s="65">
        <v>42147.40625</v>
      </c>
      <c r="I167" s="63">
        <v>4650.0</v>
      </c>
      <c r="J167" s="63">
        <v>73.0</v>
      </c>
      <c r="K167" s="64" t="s">
        <v>23</v>
      </c>
      <c r="L167" s="64" t="s">
        <v>23</v>
      </c>
      <c r="M167" s="64"/>
      <c r="N167" s="63"/>
      <c r="O167" s="64"/>
      <c r="P167" s="63">
        <v>36.0</v>
      </c>
      <c r="Q167" s="64"/>
      <c r="R167" s="64"/>
    </row>
    <row r="168" ht="12.75" customHeight="1">
      <c r="A168" s="63">
        <v>1493.0</v>
      </c>
      <c r="B168" s="63">
        <v>165156.0</v>
      </c>
      <c r="C168" s="64" t="s">
        <v>1363</v>
      </c>
      <c r="D168" s="64" t="s">
        <v>1211</v>
      </c>
      <c r="E168" s="64"/>
      <c r="F168" s="64"/>
      <c r="G168" s="64" t="s">
        <v>857</v>
      </c>
      <c r="H168" s="65">
        <v>42147.416666666664</v>
      </c>
      <c r="I168" s="63">
        <v>3625.0</v>
      </c>
      <c r="J168" s="63">
        <v>69.0</v>
      </c>
      <c r="K168" s="64" t="s">
        <v>23</v>
      </c>
      <c r="L168" s="64" t="s">
        <v>23</v>
      </c>
      <c r="M168" s="64"/>
      <c r="N168" s="63"/>
      <c r="O168" s="64"/>
      <c r="P168" s="63">
        <v>30.0</v>
      </c>
      <c r="Q168" s="64"/>
      <c r="R168" s="64"/>
    </row>
    <row r="169" ht="12.75" customHeight="1">
      <c r="A169" s="63">
        <v>1479.0</v>
      </c>
      <c r="B169" s="63">
        <v>74034.0</v>
      </c>
      <c r="C169" s="64" t="s">
        <v>1363</v>
      </c>
      <c r="D169" s="64" t="s">
        <v>1211</v>
      </c>
      <c r="E169" s="64"/>
      <c r="F169" s="64"/>
      <c r="G169" s="64" t="s">
        <v>857</v>
      </c>
      <c r="H169" s="65">
        <v>42147.416666666664</v>
      </c>
      <c r="I169" s="63">
        <v>4240.0</v>
      </c>
      <c r="J169" s="63">
        <v>73.0</v>
      </c>
      <c r="K169" s="64" t="s">
        <v>23</v>
      </c>
      <c r="L169" s="64" t="s">
        <v>23</v>
      </c>
      <c r="M169" s="64"/>
      <c r="N169" s="63"/>
      <c r="O169" s="64"/>
      <c r="P169" s="63">
        <v>37.0</v>
      </c>
      <c r="Q169" s="64"/>
      <c r="R169" s="64"/>
    </row>
    <row r="170" ht="12.75" customHeight="1">
      <c r="A170" s="63">
        <v>1483.0</v>
      </c>
      <c r="B170" s="63">
        <v>158959.0</v>
      </c>
      <c r="C170" s="64" t="s">
        <v>1363</v>
      </c>
      <c r="D170" s="64" t="s">
        <v>1211</v>
      </c>
      <c r="E170" s="64"/>
      <c r="F170" s="64"/>
      <c r="G170" s="64" t="s">
        <v>857</v>
      </c>
      <c r="H170" s="65">
        <v>42147.4375</v>
      </c>
      <c r="I170" s="63">
        <v>6450.0</v>
      </c>
      <c r="J170" s="63">
        <v>79.0</v>
      </c>
      <c r="K170" s="64" t="s">
        <v>23</v>
      </c>
      <c r="L170" s="64" t="s">
        <v>40</v>
      </c>
      <c r="M170" s="64"/>
      <c r="N170" s="63"/>
      <c r="O170" s="64" t="s">
        <v>816</v>
      </c>
      <c r="P170" s="63">
        <v>41.0</v>
      </c>
      <c r="Q170" s="64"/>
      <c r="R170" s="64"/>
    </row>
    <row r="171" ht="12.75" customHeight="1">
      <c r="A171" s="63">
        <v>11481.0</v>
      </c>
      <c r="B171" s="63">
        <v>11536.0</v>
      </c>
      <c r="C171" s="64" t="s">
        <v>1363</v>
      </c>
      <c r="D171" s="64" t="s">
        <v>1211</v>
      </c>
      <c r="E171" s="64"/>
      <c r="F171" s="64"/>
      <c r="G171" s="64" t="s">
        <v>857</v>
      </c>
      <c r="H171" s="65">
        <v>42147.458333333336</v>
      </c>
      <c r="I171" s="63">
        <v>5690.0</v>
      </c>
      <c r="J171" s="63">
        <v>77.0</v>
      </c>
      <c r="K171" s="64" t="s">
        <v>23</v>
      </c>
      <c r="L171" s="64" t="s">
        <v>23</v>
      </c>
      <c r="M171" s="64"/>
      <c r="N171" s="63"/>
      <c r="O171" s="64"/>
      <c r="P171" s="63">
        <v>39.0</v>
      </c>
      <c r="Q171" s="64"/>
      <c r="R171" s="64"/>
    </row>
    <row r="172" ht="12.75" customHeight="1">
      <c r="A172" s="63">
        <v>1481.0</v>
      </c>
      <c r="B172" s="63">
        <v>175801.0</v>
      </c>
      <c r="C172" s="64" t="s">
        <v>1363</v>
      </c>
      <c r="D172" s="64" t="s">
        <v>1211</v>
      </c>
      <c r="E172" s="64"/>
      <c r="F172" s="64"/>
      <c r="G172" s="64" t="s">
        <v>857</v>
      </c>
      <c r="H172" s="65">
        <v>42147.458333333336</v>
      </c>
      <c r="I172" s="63">
        <v>6600.0</v>
      </c>
      <c r="J172" s="63">
        <v>83.0</v>
      </c>
      <c r="K172" s="64" t="s">
        <v>23</v>
      </c>
      <c r="L172" s="64" t="s">
        <v>23</v>
      </c>
      <c r="M172" s="64"/>
      <c r="N172" s="63"/>
      <c r="O172" s="64"/>
      <c r="P172" s="63">
        <v>44.0</v>
      </c>
      <c r="Q172" s="64"/>
      <c r="R172" s="64"/>
    </row>
    <row r="173" ht="12.75" customHeight="1">
      <c r="A173" s="63">
        <v>1492.0</v>
      </c>
      <c r="B173" s="63">
        <v>154447.0</v>
      </c>
      <c r="C173" s="64" t="s">
        <v>1363</v>
      </c>
      <c r="D173" s="64" t="s">
        <v>1211</v>
      </c>
      <c r="E173" s="64"/>
      <c r="F173" s="64"/>
      <c r="G173" s="64" t="s">
        <v>857</v>
      </c>
      <c r="H173" s="65">
        <v>42147.5</v>
      </c>
      <c r="I173" s="63">
        <v>4495.0</v>
      </c>
      <c r="J173" s="63">
        <v>74.0</v>
      </c>
      <c r="K173" s="64" t="s">
        <v>23</v>
      </c>
      <c r="L173" s="64" t="s">
        <v>23</v>
      </c>
      <c r="M173" s="64" t="s">
        <v>35</v>
      </c>
      <c r="N173" s="63"/>
      <c r="O173" s="64"/>
      <c r="P173" s="63">
        <v>37.0</v>
      </c>
      <c r="Q173" s="64"/>
      <c r="R173" s="64"/>
    </row>
    <row r="174" ht="12.75" customHeight="1">
      <c r="A174" s="63">
        <v>1495.0</v>
      </c>
      <c r="B174" s="63">
        <v>40190.0</v>
      </c>
      <c r="C174" s="64" t="s">
        <v>1363</v>
      </c>
      <c r="D174" s="64" t="s">
        <v>1211</v>
      </c>
      <c r="E174" s="64"/>
      <c r="F174" s="64"/>
      <c r="G174" s="64" t="s">
        <v>857</v>
      </c>
      <c r="H174" s="65">
        <v>42147.5</v>
      </c>
      <c r="I174" s="63">
        <v>5200.0</v>
      </c>
      <c r="J174" s="63">
        <v>79.0</v>
      </c>
      <c r="K174" s="64" t="s">
        <v>23</v>
      </c>
      <c r="L174" s="64" t="s">
        <v>23</v>
      </c>
      <c r="M174" s="64"/>
      <c r="N174" s="63"/>
      <c r="O174" s="64"/>
      <c r="P174" s="64"/>
      <c r="Q174" s="64"/>
      <c r="R174" s="64"/>
    </row>
    <row r="175" ht="12.75" customHeight="1">
      <c r="A175" s="63">
        <v>1497.0</v>
      </c>
      <c r="B175" s="63">
        <v>44652.0</v>
      </c>
      <c r="C175" s="64" t="s">
        <v>1363</v>
      </c>
      <c r="D175" s="64" t="s">
        <v>1211</v>
      </c>
      <c r="E175" s="64"/>
      <c r="F175" s="64"/>
      <c r="G175" s="64" t="s">
        <v>857</v>
      </c>
      <c r="H175" s="65">
        <v>42147.5</v>
      </c>
      <c r="I175" s="63">
        <v>5270.0</v>
      </c>
      <c r="J175" s="63">
        <v>77.0</v>
      </c>
      <c r="K175" s="64" t="s">
        <v>23</v>
      </c>
      <c r="L175" s="64" t="s">
        <v>23</v>
      </c>
      <c r="M175" s="64"/>
      <c r="N175" s="63"/>
      <c r="O175" s="64"/>
      <c r="P175" s="64"/>
      <c r="Q175" s="64"/>
      <c r="R175" s="64"/>
    </row>
    <row r="176" ht="12.75" customHeight="1">
      <c r="A176" s="63">
        <v>1491.0</v>
      </c>
      <c r="B176" s="63">
        <v>48670.0</v>
      </c>
      <c r="C176" s="64" t="s">
        <v>1363</v>
      </c>
      <c r="D176" s="64" t="s">
        <v>1211</v>
      </c>
      <c r="E176" s="64"/>
      <c r="F176" s="64"/>
      <c r="G176" s="64" t="s">
        <v>857</v>
      </c>
      <c r="H176" s="65">
        <v>42147.541666666664</v>
      </c>
      <c r="I176" s="63">
        <v>4760.0</v>
      </c>
      <c r="J176" s="63">
        <v>77.0</v>
      </c>
      <c r="K176" s="64" t="s">
        <v>23</v>
      </c>
      <c r="L176" s="64" t="s">
        <v>35</v>
      </c>
      <c r="M176" s="64"/>
      <c r="N176" s="63"/>
      <c r="O176" s="64"/>
      <c r="P176" s="63">
        <v>38.0</v>
      </c>
      <c r="Q176" s="64"/>
      <c r="R176" s="64"/>
    </row>
    <row r="177" ht="12.75" customHeight="1">
      <c r="A177" s="63">
        <v>1494.0</v>
      </c>
      <c r="B177" s="63">
        <v>44457.0</v>
      </c>
      <c r="C177" s="64" t="s">
        <v>1363</v>
      </c>
      <c r="D177" s="64" t="s">
        <v>1211</v>
      </c>
      <c r="E177" s="64"/>
      <c r="F177" s="64"/>
      <c r="G177" s="64" t="s">
        <v>857</v>
      </c>
      <c r="H177" s="65">
        <v>42147.5625</v>
      </c>
      <c r="I177" s="63">
        <v>6300.0</v>
      </c>
      <c r="J177" s="63">
        <v>78.0</v>
      </c>
      <c r="K177" s="64" t="s">
        <v>23</v>
      </c>
      <c r="L177" s="64" t="s">
        <v>23</v>
      </c>
      <c r="M177" s="64"/>
      <c r="N177" s="63"/>
      <c r="O177" s="64"/>
      <c r="P177" s="64"/>
      <c r="Q177" s="64"/>
      <c r="R177" s="64"/>
    </row>
    <row r="178" ht="12.75" customHeight="1">
      <c r="A178" s="63">
        <v>1162.0</v>
      </c>
      <c r="B178" s="63">
        <v>160925.0</v>
      </c>
      <c r="C178" s="64" t="s">
        <v>1363</v>
      </c>
      <c r="D178" s="64" t="s">
        <v>1211</v>
      </c>
      <c r="E178" s="64"/>
      <c r="F178" s="64"/>
      <c r="G178" s="64" t="s">
        <v>857</v>
      </c>
      <c r="H178" s="65">
        <v>42147.625</v>
      </c>
      <c r="I178" s="63">
        <v>5600.0</v>
      </c>
      <c r="J178" s="63">
        <v>79.0</v>
      </c>
      <c r="K178" s="64" t="s">
        <v>23</v>
      </c>
      <c r="L178" s="64" t="s">
        <v>23</v>
      </c>
      <c r="M178" s="64"/>
      <c r="N178" s="63"/>
      <c r="O178" s="64"/>
      <c r="P178" s="64"/>
      <c r="Q178" s="64"/>
      <c r="R178" s="64"/>
    </row>
    <row r="179" ht="12.75" customHeight="1">
      <c r="A179" s="63">
        <v>1160.0</v>
      </c>
      <c r="B179" s="63">
        <v>165178.0</v>
      </c>
      <c r="C179" s="64" t="s">
        <v>1363</v>
      </c>
      <c r="D179" s="64" t="s">
        <v>1211</v>
      </c>
      <c r="E179" s="64"/>
      <c r="F179" s="64"/>
      <c r="G179" s="64" t="s">
        <v>857</v>
      </c>
      <c r="H179" s="65">
        <v>42147.666666666664</v>
      </c>
      <c r="I179" s="63">
        <v>5000.0</v>
      </c>
      <c r="J179" s="63">
        <v>75.0</v>
      </c>
      <c r="K179" s="64" t="s">
        <v>23</v>
      </c>
      <c r="L179" s="64" t="s">
        <v>23</v>
      </c>
      <c r="M179" s="64"/>
      <c r="N179" s="63"/>
      <c r="O179" s="64"/>
      <c r="P179" s="64"/>
      <c r="Q179" s="64"/>
      <c r="R179" s="64"/>
    </row>
    <row r="180" ht="12.75" customHeight="1">
      <c r="A180" s="63">
        <v>1496.0</v>
      </c>
      <c r="B180" s="63">
        <v>21000.0</v>
      </c>
      <c r="C180" s="64" t="s">
        <v>1363</v>
      </c>
      <c r="D180" s="64" t="s">
        <v>1211</v>
      </c>
      <c r="E180" s="64"/>
      <c r="F180" s="64"/>
      <c r="G180" s="64" t="s">
        <v>857</v>
      </c>
      <c r="H180" s="65">
        <v>42147.75</v>
      </c>
      <c r="I180" s="63">
        <v>5255.0</v>
      </c>
      <c r="J180" s="63">
        <v>77.0</v>
      </c>
      <c r="K180" s="64" t="s">
        <v>23</v>
      </c>
      <c r="L180" s="64" t="s">
        <v>23</v>
      </c>
      <c r="M180" s="64"/>
      <c r="N180" s="63"/>
      <c r="O180" s="64"/>
      <c r="P180" s="64"/>
      <c r="Q180" s="64"/>
      <c r="R180" s="64"/>
    </row>
    <row r="181" ht="12.75" customHeight="1">
      <c r="A181" s="63">
        <v>1498.0</v>
      </c>
      <c r="B181" s="63">
        <v>153364.0</v>
      </c>
      <c r="C181" s="64" t="s">
        <v>1363</v>
      </c>
      <c r="D181" s="64" t="s">
        <v>1211</v>
      </c>
      <c r="E181" s="64"/>
      <c r="F181" s="64"/>
      <c r="G181" s="64" t="s">
        <v>857</v>
      </c>
      <c r="H181" s="65">
        <v>42147.791666666664</v>
      </c>
      <c r="I181" s="63">
        <v>5930.0</v>
      </c>
      <c r="J181" s="63">
        <v>83.0</v>
      </c>
      <c r="K181" s="64" t="s">
        <v>23</v>
      </c>
      <c r="L181" s="64" t="s">
        <v>23</v>
      </c>
      <c r="M181" s="64"/>
      <c r="N181" s="63"/>
      <c r="O181" s="64"/>
      <c r="P181" s="64"/>
      <c r="Q181" s="64"/>
      <c r="R181" s="64"/>
    </row>
    <row r="182" ht="12.75" customHeight="1">
      <c r="A182" s="63">
        <v>1499.0</v>
      </c>
      <c r="B182" s="63">
        <v>39594.0</v>
      </c>
      <c r="C182" s="64" t="s">
        <v>1363</v>
      </c>
      <c r="D182" s="64" t="s">
        <v>1211</v>
      </c>
      <c r="E182" s="64"/>
      <c r="F182" s="64"/>
      <c r="G182" s="64" t="s">
        <v>857</v>
      </c>
      <c r="H182" s="65">
        <v>42147.854166666664</v>
      </c>
      <c r="I182" s="63">
        <v>4540.0</v>
      </c>
      <c r="J182" s="63">
        <v>73.0</v>
      </c>
      <c r="K182" s="64" t="s">
        <v>23</v>
      </c>
      <c r="L182" s="64" t="s">
        <v>23</v>
      </c>
      <c r="M182" s="64"/>
      <c r="N182" s="63"/>
      <c r="O182" s="64"/>
      <c r="P182" s="64"/>
      <c r="Q182" s="64"/>
      <c r="R182" s="64"/>
    </row>
    <row r="183" ht="12.75" customHeight="1">
      <c r="A183" s="63">
        <v>1161.0</v>
      </c>
      <c r="B183" s="63">
        <v>132523.0</v>
      </c>
      <c r="C183" s="64" t="s">
        <v>1363</v>
      </c>
      <c r="D183" s="64" t="s">
        <v>1211</v>
      </c>
      <c r="E183" s="64"/>
      <c r="F183" s="64"/>
      <c r="G183" s="64" t="s">
        <v>857</v>
      </c>
      <c r="H183" s="65">
        <v>42147.875</v>
      </c>
      <c r="I183" s="63">
        <v>4240.0</v>
      </c>
      <c r="J183" s="63">
        <v>72.0</v>
      </c>
      <c r="K183" s="64" t="s">
        <v>23</v>
      </c>
      <c r="L183" s="64" t="s">
        <v>23</v>
      </c>
      <c r="M183" s="64"/>
      <c r="N183" s="63"/>
      <c r="O183" s="64"/>
      <c r="P183" s="64"/>
      <c r="Q183" s="64"/>
      <c r="R183" s="64"/>
    </row>
    <row r="184" ht="12.75" customHeight="1">
      <c r="A184" s="63">
        <v>1168.0</v>
      </c>
      <c r="B184" s="63">
        <v>49650.0</v>
      </c>
      <c r="C184" s="64" t="s">
        <v>1363</v>
      </c>
      <c r="D184" s="64" t="s">
        <v>1211</v>
      </c>
      <c r="E184" s="64"/>
      <c r="F184" s="64"/>
      <c r="G184" s="64" t="s">
        <v>1364</v>
      </c>
      <c r="H184" s="65">
        <v>42148.302083333336</v>
      </c>
      <c r="I184" s="63">
        <v>6980.0</v>
      </c>
      <c r="J184" s="63">
        <v>81.0</v>
      </c>
      <c r="K184" s="64" t="s">
        <v>23</v>
      </c>
      <c r="L184" s="64" t="s">
        <v>23</v>
      </c>
      <c r="M184" s="64" t="s">
        <v>821</v>
      </c>
      <c r="N184" s="63"/>
      <c r="O184" s="64"/>
      <c r="P184" s="63">
        <v>41.0</v>
      </c>
      <c r="Q184" s="66">
        <v>2.0</v>
      </c>
      <c r="R184" s="66">
        <v>2.0</v>
      </c>
    </row>
    <row r="185" ht="12.75" customHeight="1">
      <c r="A185" s="63">
        <v>1165.0</v>
      </c>
      <c r="B185" s="63">
        <v>16053.0</v>
      </c>
      <c r="C185" s="64" t="s">
        <v>1363</v>
      </c>
      <c r="D185" s="64" t="s">
        <v>1211</v>
      </c>
      <c r="E185" s="64"/>
      <c r="F185" s="64"/>
      <c r="G185" s="64" t="s">
        <v>819</v>
      </c>
      <c r="H185" s="65">
        <v>42148.3125</v>
      </c>
      <c r="I185" s="63">
        <v>5445.0</v>
      </c>
      <c r="J185" s="63">
        <v>76.0</v>
      </c>
      <c r="K185" s="64" t="s">
        <v>23</v>
      </c>
      <c r="L185" s="64" t="s">
        <v>23</v>
      </c>
      <c r="M185" s="64" t="s">
        <v>821</v>
      </c>
      <c r="N185" s="63"/>
      <c r="O185" s="64"/>
      <c r="P185" s="63">
        <v>39.0</v>
      </c>
      <c r="Q185" s="66">
        <v>2.0</v>
      </c>
      <c r="R185" s="66">
        <v>2.0</v>
      </c>
    </row>
    <row r="186" ht="12.75" customHeight="1">
      <c r="A186" s="63">
        <v>1164.0</v>
      </c>
      <c r="B186" s="63">
        <v>121579.0</v>
      </c>
      <c r="C186" s="64" t="s">
        <v>1363</v>
      </c>
      <c r="D186" s="64" t="s">
        <v>1211</v>
      </c>
      <c r="E186" s="64"/>
      <c r="F186" s="64"/>
      <c r="G186" s="64" t="s">
        <v>819</v>
      </c>
      <c r="H186" s="65">
        <v>42148.34375</v>
      </c>
      <c r="I186" s="63">
        <v>4450.0</v>
      </c>
      <c r="J186" s="63">
        <v>77.0</v>
      </c>
      <c r="K186" s="64" t="s">
        <v>23</v>
      </c>
      <c r="L186" s="64" t="s">
        <v>23</v>
      </c>
      <c r="M186" s="64" t="s">
        <v>814</v>
      </c>
      <c r="N186" s="63"/>
      <c r="O186" s="64"/>
      <c r="P186" s="63">
        <v>39.0</v>
      </c>
      <c r="Q186" s="66">
        <v>2.0</v>
      </c>
      <c r="R186" s="66">
        <v>2.0</v>
      </c>
    </row>
    <row r="187" ht="12.75" customHeight="1">
      <c r="A187" s="63">
        <v>1167.0</v>
      </c>
      <c r="B187" s="63">
        <v>47708.0</v>
      </c>
      <c r="C187" s="64" t="s">
        <v>1363</v>
      </c>
      <c r="D187" s="64" t="s">
        <v>1211</v>
      </c>
      <c r="E187" s="64"/>
      <c r="F187" s="64"/>
      <c r="G187" s="64" t="s">
        <v>819</v>
      </c>
      <c r="H187" s="65">
        <v>42148.375</v>
      </c>
      <c r="I187" s="63">
        <v>5860.0</v>
      </c>
      <c r="J187" s="63">
        <v>77.0</v>
      </c>
      <c r="K187" s="64" t="s">
        <v>23</v>
      </c>
      <c r="L187" s="64" t="s">
        <v>23</v>
      </c>
      <c r="M187" s="64" t="s">
        <v>814</v>
      </c>
      <c r="N187" s="63"/>
      <c r="O187" s="64"/>
      <c r="P187" s="63">
        <v>38.0</v>
      </c>
      <c r="Q187" s="66">
        <v>2.0</v>
      </c>
      <c r="R187" s="66">
        <v>2.0</v>
      </c>
    </row>
    <row r="188" ht="12.75" customHeight="1">
      <c r="A188" s="63">
        <v>1174.0</v>
      </c>
      <c r="B188" s="63">
        <v>98199.0</v>
      </c>
      <c r="C188" s="64" t="s">
        <v>1363</v>
      </c>
      <c r="D188" s="64" t="s">
        <v>1211</v>
      </c>
      <c r="E188" s="66">
        <v>23.0</v>
      </c>
      <c r="F188" s="64" t="s">
        <v>856</v>
      </c>
      <c r="G188" s="64"/>
      <c r="H188" s="65">
        <v>42148.458333333336</v>
      </c>
      <c r="I188" s="63">
        <v>4320.0</v>
      </c>
      <c r="J188" s="63">
        <v>73.0</v>
      </c>
      <c r="K188" s="64" t="s">
        <v>23</v>
      </c>
      <c r="L188" s="64" t="s">
        <v>23</v>
      </c>
      <c r="M188" s="64" t="s">
        <v>814</v>
      </c>
      <c r="N188" s="63"/>
      <c r="O188" s="64"/>
      <c r="P188" s="64"/>
      <c r="Q188" s="64"/>
      <c r="R188" s="64"/>
    </row>
    <row r="189" ht="12.75" customHeight="1">
      <c r="A189" s="63">
        <v>1163.0</v>
      </c>
      <c r="B189" s="63">
        <v>49279.0</v>
      </c>
      <c r="C189" s="64" t="s">
        <v>1363</v>
      </c>
      <c r="D189" s="64" t="s">
        <v>1211</v>
      </c>
      <c r="E189" s="64"/>
      <c r="F189" s="64"/>
      <c r="G189" s="64" t="s">
        <v>819</v>
      </c>
      <c r="H189" s="65">
        <v>42148.458333333336</v>
      </c>
      <c r="I189" s="63">
        <v>5705.0</v>
      </c>
      <c r="J189" s="63">
        <v>78.0</v>
      </c>
      <c r="K189" s="64" t="s">
        <v>23</v>
      </c>
      <c r="L189" s="64" t="s">
        <v>23</v>
      </c>
      <c r="M189" s="64" t="s">
        <v>821</v>
      </c>
      <c r="N189" s="63"/>
      <c r="O189" s="64"/>
      <c r="P189" s="63">
        <v>39.0</v>
      </c>
      <c r="Q189" s="66">
        <v>2.0</v>
      </c>
      <c r="R189" s="66">
        <v>2.0</v>
      </c>
    </row>
    <row r="190" ht="12.75" customHeight="1">
      <c r="A190" s="63">
        <v>1166.0</v>
      </c>
      <c r="B190" s="63">
        <v>63536.0</v>
      </c>
      <c r="C190" s="64" t="s">
        <v>1363</v>
      </c>
      <c r="D190" s="64" t="s">
        <v>1211</v>
      </c>
      <c r="E190" s="64"/>
      <c r="F190" s="64"/>
      <c r="G190" s="64" t="s">
        <v>819</v>
      </c>
      <c r="H190" s="65">
        <v>42148.489583333336</v>
      </c>
      <c r="I190" s="63">
        <v>4890.0</v>
      </c>
      <c r="J190" s="63">
        <v>74.0</v>
      </c>
      <c r="K190" s="64" t="s">
        <v>23</v>
      </c>
      <c r="L190" s="64" t="s">
        <v>23</v>
      </c>
      <c r="M190" s="64" t="s">
        <v>814</v>
      </c>
      <c r="N190" s="63"/>
      <c r="O190" s="64"/>
      <c r="P190" s="63">
        <v>38.0</v>
      </c>
      <c r="Q190" s="66">
        <v>1.0</v>
      </c>
      <c r="R190" s="66">
        <v>2.0</v>
      </c>
    </row>
    <row r="191" ht="12.75" customHeight="1">
      <c r="A191" s="63">
        <v>1169.0</v>
      </c>
      <c r="B191" s="63">
        <v>26917.0</v>
      </c>
      <c r="C191" s="64" t="s">
        <v>1363</v>
      </c>
      <c r="D191" s="64" t="s">
        <v>1211</v>
      </c>
      <c r="E191" s="64"/>
      <c r="F191" s="64"/>
      <c r="G191" s="64" t="s">
        <v>819</v>
      </c>
      <c r="H191" s="65">
        <v>42148.5</v>
      </c>
      <c r="I191" s="63">
        <v>4730.0</v>
      </c>
      <c r="J191" s="63">
        <v>74.0</v>
      </c>
      <c r="K191" s="64" t="s">
        <v>23</v>
      </c>
      <c r="L191" s="64" t="s">
        <v>23</v>
      </c>
      <c r="M191" s="64" t="s">
        <v>814</v>
      </c>
      <c r="N191" s="63"/>
      <c r="O191" s="64"/>
      <c r="P191" s="63">
        <v>37.0</v>
      </c>
      <c r="Q191" s="66">
        <v>2.0</v>
      </c>
      <c r="R191" s="66">
        <v>2.0</v>
      </c>
    </row>
    <row r="192" ht="12.75" customHeight="1">
      <c r="A192" s="63">
        <v>1170.0</v>
      </c>
      <c r="B192" s="63">
        <v>37827.0</v>
      </c>
      <c r="C192" s="64" t="s">
        <v>1363</v>
      </c>
      <c r="D192" s="64" t="s">
        <v>1211</v>
      </c>
      <c r="E192" s="64"/>
      <c r="F192" s="64"/>
      <c r="G192" s="64" t="s">
        <v>819</v>
      </c>
      <c r="H192" s="65">
        <v>42148.5</v>
      </c>
      <c r="I192" s="63">
        <v>4900.0</v>
      </c>
      <c r="J192" s="63">
        <v>74.0</v>
      </c>
      <c r="K192" s="64" t="s">
        <v>23</v>
      </c>
      <c r="L192" s="64" t="s">
        <v>23</v>
      </c>
      <c r="M192" s="64" t="s">
        <v>814</v>
      </c>
      <c r="N192" s="63"/>
      <c r="O192" s="64"/>
      <c r="P192" s="63">
        <v>37.0</v>
      </c>
      <c r="Q192" s="66">
        <v>2.0</v>
      </c>
      <c r="R192" s="66">
        <v>2.0</v>
      </c>
    </row>
    <row r="193" ht="12.75" customHeight="1">
      <c r="A193" s="63">
        <v>1172.0</v>
      </c>
      <c r="B193" s="63">
        <v>147293.0</v>
      </c>
      <c r="C193" s="64" t="s">
        <v>1363</v>
      </c>
      <c r="D193" s="64" t="s">
        <v>1211</v>
      </c>
      <c r="E193" s="64"/>
      <c r="F193" s="64"/>
      <c r="G193" s="64" t="s">
        <v>857</v>
      </c>
      <c r="H193" s="65">
        <v>42148.583333333336</v>
      </c>
      <c r="I193" s="63">
        <v>5310.0</v>
      </c>
      <c r="J193" s="63">
        <v>81.0</v>
      </c>
      <c r="K193" s="64" t="s">
        <v>23</v>
      </c>
      <c r="L193" s="64" t="s">
        <v>23</v>
      </c>
      <c r="M193" s="64" t="s">
        <v>814</v>
      </c>
      <c r="N193" s="63"/>
      <c r="O193" s="64"/>
      <c r="P193" s="64"/>
      <c r="Q193" s="64"/>
      <c r="R193" s="64"/>
    </row>
    <row r="194" ht="12.75" customHeight="1">
      <c r="A194" s="63">
        <v>1171.0</v>
      </c>
      <c r="B194" s="63">
        <v>44121.0</v>
      </c>
      <c r="C194" s="64" t="s">
        <v>1363</v>
      </c>
      <c r="D194" s="64" t="s">
        <v>1211</v>
      </c>
      <c r="E194" s="64"/>
      <c r="F194" s="64"/>
      <c r="G194" s="64" t="s">
        <v>857</v>
      </c>
      <c r="H194" s="65">
        <v>42148.625</v>
      </c>
      <c r="I194" s="63">
        <v>5345.0</v>
      </c>
      <c r="J194" s="63">
        <v>79.0</v>
      </c>
      <c r="K194" s="64" t="s">
        <v>23</v>
      </c>
      <c r="L194" s="64" t="s">
        <v>23</v>
      </c>
      <c r="M194" s="64" t="s">
        <v>814</v>
      </c>
      <c r="N194" s="63"/>
      <c r="O194" s="64"/>
      <c r="P194" s="64"/>
      <c r="Q194" s="64"/>
      <c r="R194" s="64"/>
    </row>
    <row r="195" ht="12.75" customHeight="1">
      <c r="A195" s="63">
        <v>1173.0</v>
      </c>
      <c r="B195" s="63">
        <v>175557.0</v>
      </c>
      <c r="C195" s="64" t="s">
        <v>1363</v>
      </c>
      <c r="D195" s="64" t="s">
        <v>1211</v>
      </c>
      <c r="E195" s="64"/>
      <c r="F195" s="64"/>
      <c r="G195" s="64" t="s">
        <v>857</v>
      </c>
      <c r="H195" s="65">
        <v>42148.625</v>
      </c>
      <c r="I195" s="63">
        <v>6860.0</v>
      </c>
      <c r="J195" s="63">
        <v>82.0</v>
      </c>
      <c r="K195" s="64" t="s">
        <v>23</v>
      </c>
      <c r="L195" s="64" t="s">
        <v>23</v>
      </c>
      <c r="M195" s="64" t="s">
        <v>814</v>
      </c>
      <c r="N195" s="63"/>
      <c r="O195" s="64"/>
      <c r="P195" s="64"/>
      <c r="Q195" s="64"/>
      <c r="R195" s="64"/>
    </row>
    <row r="196" ht="12.75" customHeight="1">
      <c r="A196" s="63">
        <v>1600.0</v>
      </c>
      <c r="B196" s="63">
        <v>159259.0</v>
      </c>
      <c r="C196" s="64" t="s">
        <v>1363</v>
      </c>
      <c r="D196" s="64" t="s">
        <v>1211</v>
      </c>
      <c r="E196" s="64"/>
      <c r="F196" s="64"/>
      <c r="G196" s="64" t="s">
        <v>857</v>
      </c>
      <c r="H196" s="65">
        <v>42148.75</v>
      </c>
      <c r="I196" s="63">
        <v>5480.0</v>
      </c>
      <c r="J196" s="63">
        <v>76.0</v>
      </c>
      <c r="K196" s="64" t="s">
        <v>23</v>
      </c>
      <c r="L196" s="64" t="s">
        <v>23</v>
      </c>
      <c r="M196" s="64" t="s">
        <v>814</v>
      </c>
      <c r="N196" s="63"/>
      <c r="O196" s="64" t="s">
        <v>816</v>
      </c>
      <c r="P196" s="64"/>
      <c r="Q196" s="64"/>
      <c r="R196" s="64"/>
    </row>
    <row r="197" ht="12.75" customHeight="1">
      <c r="A197" s="63">
        <v>1602.0</v>
      </c>
      <c r="B197" s="63">
        <v>26664.0</v>
      </c>
      <c r="C197" s="64" t="s">
        <v>1363</v>
      </c>
      <c r="D197" s="64" t="s">
        <v>1211</v>
      </c>
      <c r="E197" s="64"/>
      <c r="F197" s="64"/>
      <c r="G197" s="64" t="s">
        <v>857</v>
      </c>
      <c r="H197" s="65">
        <v>42150.3125</v>
      </c>
      <c r="I197" s="63">
        <v>4650.0</v>
      </c>
      <c r="J197" s="63">
        <v>74.0</v>
      </c>
      <c r="K197" s="64" t="s">
        <v>23</v>
      </c>
      <c r="L197" s="64" t="s">
        <v>40</v>
      </c>
      <c r="M197" s="64"/>
      <c r="N197" s="63"/>
      <c r="O197" s="64"/>
      <c r="P197" s="64"/>
      <c r="Q197" s="64"/>
      <c r="R197" s="64"/>
    </row>
    <row r="198" ht="12.75" customHeight="1">
      <c r="A198" s="63">
        <v>1604.0</v>
      </c>
      <c r="B198" s="63">
        <v>12974.0</v>
      </c>
      <c r="C198" s="64" t="s">
        <v>1363</v>
      </c>
      <c r="D198" s="64" t="s">
        <v>1211</v>
      </c>
      <c r="E198" s="66">
        <v>126.0</v>
      </c>
      <c r="F198" s="64" t="s">
        <v>858</v>
      </c>
      <c r="G198" s="64"/>
      <c r="H198" s="65">
        <v>42150.3125</v>
      </c>
      <c r="I198" s="63">
        <v>5525.0</v>
      </c>
      <c r="J198" s="63">
        <v>80.0</v>
      </c>
      <c r="K198" s="64" t="s">
        <v>23</v>
      </c>
      <c r="L198" s="64" t="s">
        <v>23</v>
      </c>
      <c r="M198" s="64"/>
      <c r="N198" s="63"/>
      <c r="O198" s="64"/>
      <c r="P198" s="63">
        <v>42.0</v>
      </c>
      <c r="Q198" s="64"/>
      <c r="R198" s="64"/>
    </row>
    <row r="199" ht="12.75" customHeight="1">
      <c r="A199" s="63">
        <v>1601.0</v>
      </c>
      <c r="B199" s="63">
        <v>217358.0</v>
      </c>
      <c r="C199" s="64" t="s">
        <v>1363</v>
      </c>
      <c r="D199" s="64" t="s">
        <v>1211</v>
      </c>
      <c r="E199" s="66">
        <v>21.0</v>
      </c>
      <c r="F199" s="64" t="s">
        <v>343</v>
      </c>
      <c r="G199" s="64"/>
      <c r="H199" s="65">
        <v>42150.458333333336</v>
      </c>
      <c r="I199" s="63">
        <v>5365.0</v>
      </c>
      <c r="J199" s="63">
        <v>79.0</v>
      </c>
      <c r="K199" s="64" t="s">
        <v>23</v>
      </c>
      <c r="L199" s="64" t="s">
        <v>23</v>
      </c>
      <c r="M199" s="64" t="s">
        <v>35</v>
      </c>
      <c r="N199" s="63"/>
      <c r="O199" s="64"/>
      <c r="P199" s="64"/>
      <c r="Q199" s="64"/>
      <c r="R199" s="64"/>
    </row>
    <row r="200" ht="12.75" customHeight="1">
      <c r="A200" s="63">
        <v>1603.0</v>
      </c>
      <c r="B200" s="63">
        <v>66162.0</v>
      </c>
      <c r="C200" s="64" t="s">
        <v>1363</v>
      </c>
      <c r="D200" s="64" t="s">
        <v>1211</v>
      </c>
      <c r="E200" s="66">
        <v>113.0</v>
      </c>
      <c r="F200" s="64" t="s">
        <v>840</v>
      </c>
      <c r="G200" s="64"/>
      <c r="H200" s="65">
        <v>42150.729166666664</v>
      </c>
      <c r="I200" s="63">
        <v>5290.0</v>
      </c>
      <c r="J200" s="63">
        <v>75.0</v>
      </c>
      <c r="K200" s="64" t="s">
        <v>23</v>
      </c>
      <c r="L200" s="64" t="s">
        <v>23</v>
      </c>
      <c r="M200" s="64"/>
      <c r="N200" s="63"/>
      <c r="O200" s="64"/>
      <c r="P200" s="63">
        <v>38.0</v>
      </c>
      <c r="Q200" s="64"/>
      <c r="R200" s="64"/>
    </row>
    <row r="201" ht="12.75" customHeight="1">
      <c r="A201" s="63">
        <v>1605.0</v>
      </c>
      <c r="B201" s="63">
        <v>99020.0</v>
      </c>
      <c r="C201" s="64" t="s">
        <v>1363</v>
      </c>
      <c r="D201" s="64" t="s">
        <v>1211</v>
      </c>
      <c r="E201" s="66">
        <v>117.0</v>
      </c>
      <c r="F201" s="64" t="s">
        <v>144</v>
      </c>
      <c r="G201" s="64"/>
      <c r="H201" s="65">
        <v>42150.84375</v>
      </c>
      <c r="I201" s="63">
        <v>4860.0</v>
      </c>
      <c r="J201" s="63">
        <v>75.0</v>
      </c>
      <c r="K201" s="64" t="s">
        <v>23</v>
      </c>
      <c r="L201" s="64" t="s">
        <v>23</v>
      </c>
      <c r="M201" s="64"/>
      <c r="N201" s="63"/>
      <c r="O201" s="64"/>
      <c r="P201" s="63">
        <v>36.0</v>
      </c>
      <c r="Q201" s="64"/>
      <c r="R201" s="64"/>
    </row>
    <row r="202" ht="12.75" customHeight="1">
      <c r="A202" s="63">
        <v>1606.0</v>
      </c>
      <c r="B202" s="63">
        <v>67629.0</v>
      </c>
      <c r="C202" s="64" t="s">
        <v>1363</v>
      </c>
      <c r="D202" s="64" t="s">
        <v>1211</v>
      </c>
      <c r="E202" s="64"/>
      <c r="F202" s="64"/>
      <c r="G202" s="64" t="s">
        <v>857</v>
      </c>
      <c r="H202" s="65">
        <v>42151.375</v>
      </c>
      <c r="I202" s="63">
        <v>5450.0</v>
      </c>
      <c r="J202" s="63">
        <v>75.0</v>
      </c>
      <c r="K202" s="64" t="s">
        <v>23</v>
      </c>
      <c r="L202" s="64" t="s">
        <v>23</v>
      </c>
      <c r="M202" s="64"/>
      <c r="N202" s="63"/>
      <c r="O202" s="64"/>
      <c r="P202" s="64"/>
      <c r="Q202" s="64"/>
      <c r="R202" s="64"/>
    </row>
    <row r="203" ht="12.75" customHeight="1">
      <c r="A203" s="63">
        <v>1607.0</v>
      </c>
      <c r="B203" s="63">
        <v>170989.0</v>
      </c>
      <c r="C203" s="64" t="s">
        <v>1363</v>
      </c>
      <c r="D203" s="64" t="s">
        <v>1211</v>
      </c>
      <c r="E203" s="66">
        <v>123.0</v>
      </c>
      <c r="F203" s="64" t="s">
        <v>161</v>
      </c>
      <c r="G203" s="64"/>
      <c r="H203" s="65">
        <v>42151.416666666664</v>
      </c>
      <c r="I203" s="63">
        <v>3570.0</v>
      </c>
      <c r="J203" s="63">
        <v>65.0</v>
      </c>
      <c r="K203" s="64" t="s">
        <v>23</v>
      </c>
      <c r="L203" s="64" t="s">
        <v>23</v>
      </c>
      <c r="M203" s="64" t="s">
        <v>814</v>
      </c>
      <c r="N203" s="63"/>
      <c r="O203" s="64"/>
      <c r="P203" s="64"/>
      <c r="Q203" s="64"/>
      <c r="R203" s="64"/>
    </row>
    <row r="204" ht="12.75" customHeight="1">
      <c r="A204" s="63">
        <v>1608.0</v>
      </c>
      <c r="B204" s="63">
        <v>93596.0</v>
      </c>
      <c r="C204" s="64" t="s">
        <v>1363</v>
      </c>
      <c r="D204" s="64" t="s">
        <v>1211</v>
      </c>
      <c r="E204" s="66">
        <v>114.0</v>
      </c>
      <c r="F204" s="64" t="s">
        <v>133</v>
      </c>
      <c r="G204" s="64"/>
      <c r="H204" s="65">
        <v>42151.625</v>
      </c>
      <c r="I204" s="63">
        <v>5325.0</v>
      </c>
      <c r="J204" s="63">
        <v>79.0</v>
      </c>
      <c r="K204" s="64" t="s">
        <v>23</v>
      </c>
      <c r="L204" s="64" t="s">
        <v>23</v>
      </c>
      <c r="M204" s="64"/>
      <c r="N204" s="63"/>
      <c r="O204" s="64"/>
      <c r="P204" s="63">
        <v>40.0</v>
      </c>
      <c r="Q204" s="64"/>
      <c r="R204" s="64"/>
    </row>
    <row r="205" ht="12.75" customHeight="1">
      <c r="A205" s="63">
        <v>1609.0</v>
      </c>
      <c r="B205" s="63">
        <v>167220.0</v>
      </c>
      <c r="C205" s="64" t="s">
        <v>1363</v>
      </c>
      <c r="D205" s="64" t="s">
        <v>1211</v>
      </c>
      <c r="E205" s="66">
        <v>114.0</v>
      </c>
      <c r="F205" s="64" t="s">
        <v>133</v>
      </c>
      <c r="G205" s="64"/>
      <c r="H205" s="65">
        <v>42151.645833333336</v>
      </c>
      <c r="I205" s="63">
        <v>4060.0</v>
      </c>
      <c r="J205" s="63">
        <v>71.0</v>
      </c>
      <c r="K205" s="64" t="s">
        <v>23</v>
      </c>
      <c r="L205" s="64" t="s">
        <v>23</v>
      </c>
      <c r="M205" s="64"/>
      <c r="N205" s="63"/>
      <c r="O205" s="64"/>
      <c r="P205" s="63">
        <v>36.0</v>
      </c>
      <c r="Q205" s="64"/>
      <c r="R205" s="64"/>
    </row>
    <row r="206" ht="12.75" customHeight="1">
      <c r="A206" s="63">
        <v>1620.0</v>
      </c>
      <c r="B206" s="63">
        <v>132850.0</v>
      </c>
      <c r="C206" s="64" t="s">
        <v>1363</v>
      </c>
      <c r="D206" s="64" t="s">
        <v>1211</v>
      </c>
      <c r="E206" s="64"/>
      <c r="F206" s="64"/>
      <c r="G206" s="64" t="s">
        <v>857</v>
      </c>
      <c r="H206" s="65">
        <v>42153.0</v>
      </c>
      <c r="I206" s="63">
        <v>4530.0</v>
      </c>
      <c r="J206" s="63">
        <v>73.0</v>
      </c>
      <c r="K206" s="64" t="s">
        <v>23</v>
      </c>
      <c r="L206" s="64" t="s">
        <v>23</v>
      </c>
      <c r="M206" s="64" t="s">
        <v>814</v>
      </c>
      <c r="N206" s="63"/>
      <c r="O206" s="64"/>
      <c r="P206" s="64"/>
      <c r="Q206" s="64"/>
      <c r="R206" s="64"/>
    </row>
    <row r="207" ht="12.75" customHeight="1">
      <c r="A207" s="63">
        <v>1618.0</v>
      </c>
      <c r="B207" s="63">
        <v>67629.0</v>
      </c>
      <c r="C207" s="64" t="s">
        <v>1363</v>
      </c>
      <c r="D207" s="64" t="s">
        <v>1211</v>
      </c>
      <c r="E207" s="64"/>
      <c r="F207" s="64"/>
      <c r="G207" s="64" t="s">
        <v>857</v>
      </c>
      <c r="H207" s="65">
        <v>42153.0</v>
      </c>
      <c r="I207" s="63">
        <v>5700.0</v>
      </c>
      <c r="J207" s="63">
        <v>79.0</v>
      </c>
      <c r="K207" s="64" t="s">
        <v>23</v>
      </c>
      <c r="L207" s="64" t="s">
        <v>23</v>
      </c>
      <c r="M207" s="64" t="s">
        <v>814</v>
      </c>
      <c r="N207" s="63"/>
      <c r="O207" s="64"/>
      <c r="P207" s="64"/>
      <c r="Q207" s="64"/>
      <c r="R207" s="64"/>
    </row>
    <row r="208" ht="12.75" customHeight="1">
      <c r="A208" s="63">
        <v>1615.0</v>
      </c>
      <c r="B208" s="63">
        <v>44465.0</v>
      </c>
      <c r="C208" s="64" t="s">
        <v>1363</v>
      </c>
      <c r="D208" s="64" t="s">
        <v>1211</v>
      </c>
      <c r="E208" s="64"/>
      <c r="F208" s="64"/>
      <c r="G208" s="64" t="s">
        <v>857</v>
      </c>
      <c r="H208" s="65">
        <v>42153.0</v>
      </c>
      <c r="I208" s="63">
        <v>6365.0</v>
      </c>
      <c r="J208" s="63">
        <v>82.0</v>
      </c>
      <c r="K208" s="64" t="s">
        <v>23</v>
      </c>
      <c r="L208" s="64" t="s">
        <v>40</v>
      </c>
      <c r="M208" s="64" t="s">
        <v>814</v>
      </c>
      <c r="N208" s="63"/>
      <c r="O208" s="64"/>
      <c r="P208" s="64"/>
      <c r="Q208" s="64"/>
      <c r="R208" s="64"/>
    </row>
    <row r="209" ht="12.75" customHeight="1">
      <c r="A209" s="63">
        <v>1616.0</v>
      </c>
      <c r="B209" s="63">
        <v>89102.0</v>
      </c>
      <c r="C209" s="64" t="s">
        <v>1363</v>
      </c>
      <c r="D209" s="64" t="s">
        <v>1211</v>
      </c>
      <c r="E209" s="64"/>
      <c r="F209" s="64"/>
      <c r="G209" s="64" t="s">
        <v>857</v>
      </c>
      <c r="H209" s="65">
        <v>42153.291666666664</v>
      </c>
      <c r="I209" s="63">
        <v>4585.0</v>
      </c>
      <c r="J209" s="63">
        <v>74.0</v>
      </c>
      <c r="K209" s="64" t="s">
        <v>23</v>
      </c>
      <c r="L209" s="64" t="s">
        <v>23</v>
      </c>
      <c r="M209" s="64" t="s">
        <v>814</v>
      </c>
      <c r="N209" s="63"/>
      <c r="O209" s="64"/>
      <c r="P209" s="64"/>
      <c r="Q209" s="64"/>
      <c r="R209" s="64"/>
    </row>
    <row r="210" ht="12.75" customHeight="1">
      <c r="A210" s="63">
        <v>1695.0</v>
      </c>
      <c r="B210" s="63">
        <v>72166.0</v>
      </c>
      <c r="C210" s="64" t="s">
        <v>1363</v>
      </c>
      <c r="D210" s="64" t="s">
        <v>1211</v>
      </c>
      <c r="E210" s="64"/>
      <c r="F210" s="64"/>
      <c r="G210" s="64" t="s">
        <v>857</v>
      </c>
      <c r="H210" s="65">
        <v>42153.291666666664</v>
      </c>
      <c r="I210" s="63">
        <v>5450.0</v>
      </c>
      <c r="J210" s="63">
        <v>78.0</v>
      </c>
      <c r="K210" s="64" t="s">
        <v>23</v>
      </c>
      <c r="L210" s="64" t="s">
        <v>35</v>
      </c>
      <c r="M210" s="64"/>
      <c r="N210" s="63"/>
      <c r="O210" s="64"/>
      <c r="P210" s="63">
        <v>39.0</v>
      </c>
      <c r="Q210" s="64"/>
      <c r="R210" s="64"/>
    </row>
    <row r="211" ht="12.75" customHeight="1">
      <c r="A211" s="63">
        <v>1612.0</v>
      </c>
      <c r="B211" s="63">
        <v>164053.0</v>
      </c>
      <c r="C211" s="64" t="s">
        <v>1363</v>
      </c>
      <c r="D211" s="64" t="s">
        <v>1211</v>
      </c>
      <c r="E211" s="64"/>
      <c r="F211" s="64"/>
      <c r="G211" s="64" t="s">
        <v>857</v>
      </c>
      <c r="H211" s="65">
        <v>42153.291666666664</v>
      </c>
      <c r="I211" s="63">
        <v>5930.0</v>
      </c>
      <c r="J211" s="63">
        <v>80.0</v>
      </c>
      <c r="K211" s="64" t="s">
        <v>23</v>
      </c>
      <c r="L211" s="64" t="s">
        <v>23</v>
      </c>
      <c r="M211" s="64" t="s">
        <v>814</v>
      </c>
      <c r="N211" s="63"/>
      <c r="O211" s="64"/>
      <c r="P211" s="64"/>
      <c r="Q211" s="64"/>
      <c r="R211" s="64"/>
    </row>
    <row r="212" ht="12.75" customHeight="1">
      <c r="A212" s="63">
        <v>1613.0</v>
      </c>
      <c r="B212" s="63">
        <v>21000.0</v>
      </c>
      <c r="C212" s="64" t="s">
        <v>1363</v>
      </c>
      <c r="D212" s="64" t="s">
        <v>1211</v>
      </c>
      <c r="E212" s="64"/>
      <c r="F212" s="64"/>
      <c r="G212" s="64" t="s">
        <v>857</v>
      </c>
      <c r="H212" s="65">
        <v>42153.291666666664</v>
      </c>
      <c r="I212" s="63">
        <v>6120.0</v>
      </c>
      <c r="J212" s="63">
        <v>81.0</v>
      </c>
      <c r="K212" s="64" t="s">
        <v>23</v>
      </c>
      <c r="L212" s="64" t="s">
        <v>23</v>
      </c>
      <c r="M212" s="64" t="s">
        <v>814</v>
      </c>
      <c r="N212" s="63"/>
      <c r="O212" s="64"/>
      <c r="P212" s="64"/>
      <c r="Q212" s="64"/>
      <c r="R212" s="64"/>
    </row>
    <row r="213" ht="12.75" customHeight="1">
      <c r="A213" s="63">
        <v>1696.0</v>
      </c>
      <c r="B213" s="63">
        <v>167554.0</v>
      </c>
      <c r="C213" s="64" t="s">
        <v>1363</v>
      </c>
      <c r="D213" s="64" t="s">
        <v>1211</v>
      </c>
      <c r="E213" s="64"/>
      <c r="F213" s="64"/>
      <c r="G213" s="64" t="s">
        <v>857</v>
      </c>
      <c r="H213" s="65">
        <v>42153.302083333336</v>
      </c>
      <c r="I213" s="63">
        <v>3445.0</v>
      </c>
      <c r="J213" s="63">
        <v>70.0</v>
      </c>
      <c r="K213" s="64" t="s">
        <v>23</v>
      </c>
      <c r="L213" s="64" t="s">
        <v>23</v>
      </c>
      <c r="M213" s="64"/>
      <c r="N213" s="63"/>
      <c r="O213" s="64"/>
      <c r="P213" s="63">
        <v>35.0</v>
      </c>
      <c r="Q213" s="64"/>
      <c r="R213" s="64"/>
    </row>
    <row r="214" ht="12.75" customHeight="1">
      <c r="A214" s="63">
        <v>1681.0</v>
      </c>
      <c r="B214" s="63">
        <v>39272.0</v>
      </c>
      <c r="C214" s="64" t="s">
        <v>1363</v>
      </c>
      <c r="D214" s="64" t="s">
        <v>1211</v>
      </c>
      <c r="E214" s="64"/>
      <c r="F214" s="64"/>
      <c r="G214" s="64" t="s">
        <v>857</v>
      </c>
      <c r="H214" s="65">
        <v>42153.3125</v>
      </c>
      <c r="I214" s="63">
        <v>4050.0</v>
      </c>
      <c r="J214" s="63">
        <v>73.0</v>
      </c>
      <c r="K214" s="64" t="s">
        <v>23</v>
      </c>
      <c r="L214" s="64" t="s">
        <v>23</v>
      </c>
      <c r="M214" s="64" t="s">
        <v>814</v>
      </c>
      <c r="N214" s="63"/>
      <c r="O214" s="64"/>
      <c r="P214" s="64"/>
      <c r="Q214" s="64"/>
      <c r="R214" s="64"/>
    </row>
    <row r="215" ht="12.75" customHeight="1">
      <c r="A215" s="63">
        <v>1617.0</v>
      </c>
      <c r="B215" s="63">
        <v>146311.0</v>
      </c>
      <c r="C215" s="64" t="s">
        <v>1363</v>
      </c>
      <c r="D215" s="64" t="s">
        <v>1211</v>
      </c>
      <c r="E215" s="64"/>
      <c r="F215" s="64"/>
      <c r="G215" s="64" t="s">
        <v>857</v>
      </c>
      <c r="H215" s="65">
        <v>42153.333333333336</v>
      </c>
      <c r="I215" s="63">
        <v>5500.0</v>
      </c>
      <c r="J215" s="63">
        <v>77.0</v>
      </c>
      <c r="K215" s="64" t="s">
        <v>23</v>
      </c>
      <c r="L215" s="64" t="s">
        <v>23</v>
      </c>
      <c r="M215" s="64" t="s">
        <v>814</v>
      </c>
      <c r="N215" s="63"/>
      <c r="O215" s="64"/>
      <c r="P215" s="64"/>
      <c r="Q215" s="64"/>
      <c r="R215" s="64"/>
    </row>
    <row r="216" ht="12.75" customHeight="1">
      <c r="A216" s="63">
        <v>1692.0</v>
      </c>
      <c r="B216" s="63">
        <v>39403.0</v>
      </c>
      <c r="C216" s="64" t="s">
        <v>1363</v>
      </c>
      <c r="D216" s="64" t="s">
        <v>1211</v>
      </c>
      <c r="E216" s="64"/>
      <c r="F216" s="64"/>
      <c r="G216" s="64" t="s">
        <v>857</v>
      </c>
      <c r="H216" s="65">
        <v>42153.333333333336</v>
      </c>
      <c r="I216" s="63">
        <v>6180.0</v>
      </c>
      <c r="J216" s="63">
        <v>78.0</v>
      </c>
      <c r="K216" s="64" t="s">
        <v>23</v>
      </c>
      <c r="L216" s="64" t="s">
        <v>23</v>
      </c>
      <c r="M216" s="64"/>
      <c r="N216" s="63"/>
      <c r="O216" s="64"/>
      <c r="P216" s="63">
        <v>39.0</v>
      </c>
      <c r="Q216" s="64"/>
      <c r="R216" s="64"/>
    </row>
    <row r="217" ht="12.75" customHeight="1">
      <c r="A217" s="63">
        <v>1680.0</v>
      </c>
      <c r="B217" s="63">
        <v>102136.0</v>
      </c>
      <c r="C217" s="64" t="s">
        <v>1363</v>
      </c>
      <c r="D217" s="64" t="s">
        <v>1211</v>
      </c>
      <c r="E217" s="64"/>
      <c r="F217" s="64"/>
      <c r="G217" s="64" t="s">
        <v>857</v>
      </c>
      <c r="H217" s="65">
        <v>42153.354166666664</v>
      </c>
      <c r="I217" s="63">
        <v>6050.0</v>
      </c>
      <c r="J217" s="63">
        <v>80.0</v>
      </c>
      <c r="K217" s="64" t="s">
        <v>23</v>
      </c>
      <c r="L217" s="64" t="s">
        <v>23</v>
      </c>
      <c r="M217" s="64" t="s">
        <v>814</v>
      </c>
      <c r="N217" s="63"/>
      <c r="O217" s="64"/>
      <c r="P217" s="64"/>
      <c r="Q217" s="64"/>
      <c r="R217" s="64"/>
    </row>
    <row r="218" ht="12.75" customHeight="1">
      <c r="A218" s="63">
        <v>1611.0</v>
      </c>
      <c r="B218" s="63">
        <v>47374.0</v>
      </c>
      <c r="C218" s="64" t="s">
        <v>1363</v>
      </c>
      <c r="D218" s="64" t="s">
        <v>1211</v>
      </c>
      <c r="E218" s="64"/>
      <c r="F218" s="64"/>
      <c r="G218" s="64" t="s">
        <v>857</v>
      </c>
      <c r="H218" s="65">
        <v>42153.375</v>
      </c>
      <c r="I218" s="63">
        <v>4780.0</v>
      </c>
      <c r="J218" s="63">
        <v>73.0</v>
      </c>
      <c r="K218" s="64" t="s">
        <v>23</v>
      </c>
      <c r="L218" s="64" t="s">
        <v>23</v>
      </c>
      <c r="M218" s="64" t="s">
        <v>814</v>
      </c>
      <c r="N218" s="63"/>
      <c r="O218" s="64"/>
      <c r="P218" s="64"/>
      <c r="Q218" s="64"/>
      <c r="R218" s="64"/>
    </row>
    <row r="219" ht="12.75" customHeight="1">
      <c r="A219" s="63">
        <v>1621.0</v>
      </c>
      <c r="B219" s="63">
        <v>162101.0</v>
      </c>
      <c r="C219" s="64" t="s">
        <v>1363</v>
      </c>
      <c r="D219" s="64" t="s">
        <v>1211</v>
      </c>
      <c r="E219" s="64"/>
      <c r="F219" s="64"/>
      <c r="G219" s="64" t="s">
        <v>857</v>
      </c>
      <c r="H219" s="65">
        <v>42153.375</v>
      </c>
      <c r="I219" s="63">
        <v>4915.0</v>
      </c>
      <c r="J219" s="63">
        <v>76.0</v>
      </c>
      <c r="K219" s="64" t="s">
        <v>23</v>
      </c>
      <c r="L219" s="64" t="s">
        <v>23</v>
      </c>
      <c r="M219" s="64" t="s">
        <v>814</v>
      </c>
      <c r="N219" s="63"/>
      <c r="O219" s="64"/>
      <c r="P219" s="64"/>
      <c r="Q219" s="64"/>
      <c r="R219" s="64"/>
    </row>
    <row r="220" ht="12.75" customHeight="1">
      <c r="A220" s="63">
        <v>1698.0</v>
      </c>
      <c r="B220" s="63">
        <v>73763.0</v>
      </c>
      <c r="C220" s="64" t="s">
        <v>1363</v>
      </c>
      <c r="D220" s="64" t="s">
        <v>1211</v>
      </c>
      <c r="E220" s="66">
        <v>25.0</v>
      </c>
      <c r="F220" s="64" t="s">
        <v>850</v>
      </c>
      <c r="G220" s="64"/>
      <c r="H220" s="65">
        <v>42153.375</v>
      </c>
      <c r="I220" s="63">
        <v>6240.0</v>
      </c>
      <c r="J220" s="63">
        <v>79.0</v>
      </c>
      <c r="K220" s="64" t="s">
        <v>23</v>
      </c>
      <c r="L220" s="64" t="s">
        <v>23</v>
      </c>
      <c r="M220" s="64"/>
      <c r="N220" s="63"/>
      <c r="O220" s="64"/>
      <c r="P220" s="63">
        <v>40.0</v>
      </c>
      <c r="Q220" s="64"/>
      <c r="R220" s="64"/>
    </row>
    <row r="221" ht="12.75" customHeight="1">
      <c r="A221" s="63">
        <v>1697.0</v>
      </c>
      <c r="B221" s="63">
        <v>40907.0</v>
      </c>
      <c r="C221" s="64" t="s">
        <v>1363</v>
      </c>
      <c r="D221" s="64" t="s">
        <v>1211</v>
      </c>
      <c r="E221" s="66">
        <v>25.0</v>
      </c>
      <c r="F221" s="64" t="s">
        <v>850</v>
      </c>
      <c r="G221" s="64"/>
      <c r="H221" s="65">
        <v>42153.395833333336</v>
      </c>
      <c r="I221" s="63">
        <v>4035.0</v>
      </c>
      <c r="J221" s="63">
        <v>76.0</v>
      </c>
      <c r="K221" s="64" t="s">
        <v>23</v>
      </c>
      <c r="L221" s="64" t="s">
        <v>23</v>
      </c>
      <c r="M221" s="64"/>
      <c r="N221" s="63"/>
      <c r="O221" s="64"/>
      <c r="P221" s="63">
        <v>38.0</v>
      </c>
      <c r="Q221" s="64"/>
      <c r="R221" s="64"/>
    </row>
    <row r="222" ht="12.75" customHeight="1">
      <c r="A222" s="63">
        <v>1619.0</v>
      </c>
      <c r="B222" s="63">
        <v>8898.0</v>
      </c>
      <c r="C222" s="64" t="s">
        <v>1363</v>
      </c>
      <c r="D222" s="64" t="s">
        <v>1211</v>
      </c>
      <c r="E222" s="64"/>
      <c r="F222" s="64"/>
      <c r="G222" s="64" t="s">
        <v>857</v>
      </c>
      <c r="H222" s="65">
        <v>42153.395833333336</v>
      </c>
      <c r="I222" s="63">
        <v>5750.0</v>
      </c>
      <c r="J222" s="63">
        <v>79.0</v>
      </c>
      <c r="K222" s="64" t="s">
        <v>23</v>
      </c>
      <c r="L222" s="64" t="s">
        <v>35</v>
      </c>
      <c r="M222" s="64" t="s">
        <v>814</v>
      </c>
      <c r="N222" s="63"/>
      <c r="O222" s="64"/>
      <c r="P222" s="64"/>
      <c r="Q222" s="64"/>
      <c r="R222" s="64"/>
    </row>
    <row r="223" ht="12.75" customHeight="1">
      <c r="A223" s="63">
        <v>1614.0</v>
      </c>
      <c r="B223" s="63">
        <v>136878.0</v>
      </c>
      <c r="C223" s="64" t="s">
        <v>1363</v>
      </c>
      <c r="D223" s="64" t="s">
        <v>1211</v>
      </c>
      <c r="E223" s="64"/>
      <c r="F223" s="64"/>
      <c r="G223" s="64" t="s">
        <v>857</v>
      </c>
      <c r="H223" s="65">
        <v>42153.416666666664</v>
      </c>
      <c r="I223" s="63">
        <v>4615.0</v>
      </c>
      <c r="J223" s="63">
        <v>74.0</v>
      </c>
      <c r="K223" s="64" t="s">
        <v>23</v>
      </c>
      <c r="L223" s="64" t="s">
        <v>23</v>
      </c>
      <c r="M223" s="64" t="s">
        <v>814</v>
      </c>
      <c r="N223" s="63"/>
      <c r="O223" s="64"/>
      <c r="P223" s="64"/>
      <c r="Q223" s="64"/>
      <c r="R223" s="64"/>
    </row>
    <row r="224" ht="12.75" customHeight="1">
      <c r="A224" s="63">
        <v>1610.0</v>
      </c>
      <c r="B224" s="63">
        <v>39594.0</v>
      </c>
      <c r="C224" s="64" t="s">
        <v>1363</v>
      </c>
      <c r="D224" s="64" t="s">
        <v>1211</v>
      </c>
      <c r="E224" s="64"/>
      <c r="F224" s="64"/>
      <c r="G224" s="64" t="s">
        <v>857</v>
      </c>
      <c r="H224" s="65">
        <v>42153.458333333336</v>
      </c>
      <c r="I224" s="63">
        <v>4260.0</v>
      </c>
      <c r="J224" s="63">
        <v>72.0</v>
      </c>
      <c r="K224" s="64" t="s">
        <v>23</v>
      </c>
      <c r="L224" s="64" t="s">
        <v>23</v>
      </c>
      <c r="M224" s="64" t="s">
        <v>814</v>
      </c>
      <c r="N224" s="63"/>
      <c r="O224" s="64"/>
      <c r="P224" s="64"/>
      <c r="Q224" s="64"/>
      <c r="R224" s="64"/>
    </row>
    <row r="225" ht="12.75" customHeight="1">
      <c r="A225" s="63">
        <v>1682.0</v>
      </c>
      <c r="B225" s="63">
        <v>89458.0</v>
      </c>
      <c r="C225" s="64" t="s">
        <v>1363</v>
      </c>
      <c r="D225" s="64" t="s">
        <v>1211</v>
      </c>
      <c r="E225" s="64"/>
      <c r="F225" s="64"/>
      <c r="G225" s="64" t="s">
        <v>857</v>
      </c>
      <c r="H225" s="65">
        <v>42153.458333333336</v>
      </c>
      <c r="I225" s="63">
        <v>7125.0</v>
      </c>
      <c r="J225" s="63">
        <v>85.0</v>
      </c>
      <c r="K225" s="64" t="s">
        <v>23</v>
      </c>
      <c r="L225" s="64" t="s">
        <v>23</v>
      </c>
      <c r="M225" s="64" t="s">
        <v>814</v>
      </c>
      <c r="N225" s="63"/>
      <c r="O225" s="64"/>
      <c r="P225" s="64"/>
      <c r="Q225" s="64"/>
      <c r="R225" s="64"/>
    </row>
    <row r="226" ht="12.75" customHeight="1">
      <c r="A226" s="63">
        <v>1684.0</v>
      </c>
      <c r="B226" s="63">
        <v>141484.0</v>
      </c>
      <c r="C226" s="64" t="s">
        <v>1363</v>
      </c>
      <c r="D226" s="64" t="s">
        <v>1211</v>
      </c>
      <c r="E226" s="64"/>
      <c r="F226" s="64"/>
      <c r="G226" s="64" t="s">
        <v>857</v>
      </c>
      <c r="H226" s="65">
        <v>42153.5</v>
      </c>
      <c r="I226" s="63">
        <v>5070.0</v>
      </c>
      <c r="J226" s="63">
        <v>73.0</v>
      </c>
      <c r="K226" s="64" t="s">
        <v>23</v>
      </c>
      <c r="L226" s="64" t="s">
        <v>23</v>
      </c>
      <c r="M226" s="64" t="s">
        <v>814</v>
      </c>
      <c r="N226" s="63"/>
      <c r="O226" s="64" t="s">
        <v>816</v>
      </c>
      <c r="P226" s="64"/>
      <c r="Q226" s="64"/>
      <c r="R226" s="64"/>
    </row>
    <row r="227" ht="12.75" customHeight="1">
      <c r="A227" s="63">
        <v>1685.0</v>
      </c>
      <c r="B227" s="63">
        <v>67303.0</v>
      </c>
      <c r="C227" s="64" t="s">
        <v>1363</v>
      </c>
      <c r="D227" s="64" t="s">
        <v>1211</v>
      </c>
      <c r="E227" s="64"/>
      <c r="F227" s="64"/>
      <c r="G227" s="64" t="s">
        <v>857</v>
      </c>
      <c r="H227" s="65">
        <v>42153.520833333336</v>
      </c>
      <c r="I227" s="63">
        <v>5485.0</v>
      </c>
      <c r="J227" s="63">
        <v>77.0</v>
      </c>
      <c r="K227" s="64" t="s">
        <v>23</v>
      </c>
      <c r="L227" s="64" t="s">
        <v>23</v>
      </c>
      <c r="M227" s="64" t="s">
        <v>814</v>
      </c>
      <c r="N227" s="63"/>
      <c r="O227" s="64"/>
      <c r="P227" s="64"/>
      <c r="Q227" s="64"/>
      <c r="R227" s="64"/>
    </row>
    <row r="228" ht="12.75" customHeight="1">
      <c r="A228" s="63">
        <v>1683.0</v>
      </c>
      <c r="B228" s="63">
        <v>55185.0</v>
      </c>
      <c r="C228" s="64" t="s">
        <v>1363</v>
      </c>
      <c r="D228" s="64" t="s">
        <v>1211</v>
      </c>
      <c r="E228" s="64"/>
      <c r="F228" s="64"/>
      <c r="G228" s="64" t="s">
        <v>857</v>
      </c>
      <c r="H228" s="65">
        <v>42153.541666666664</v>
      </c>
      <c r="I228" s="63">
        <v>6120.0</v>
      </c>
      <c r="J228" s="63">
        <v>81.0</v>
      </c>
      <c r="K228" s="64" t="s">
        <v>23</v>
      </c>
      <c r="L228" s="64" t="s">
        <v>23</v>
      </c>
      <c r="M228" s="64" t="s">
        <v>821</v>
      </c>
      <c r="N228" s="63"/>
      <c r="O228" s="64"/>
      <c r="P228" s="64"/>
      <c r="Q228" s="64"/>
      <c r="R228" s="64"/>
    </row>
    <row r="229" ht="12.75" customHeight="1">
      <c r="A229" s="63">
        <v>1690.0</v>
      </c>
      <c r="B229" s="63">
        <v>132523.0</v>
      </c>
      <c r="C229" s="64" t="s">
        <v>1363</v>
      </c>
      <c r="D229" s="64" t="s">
        <v>1211</v>
      </c>
      <c r="E229" s="64"/>
      <c r="F229" s="64"/>
      <c r="G229" s="64" t="s">
        <v>857</v>
      </c>
      <c r="H229" s="65">
        <v>42153.583333333336</v>
      </c>
      <c r="I229" s="63">
        <v>5365.0</v>
      </c>
      <c r="J229" s="63">
        <v>75.0</v>
      </c>
      <c r="K229" s="64" t="s">
        <v>23</v>
      </c>
      <c r="L229" s="64" t="s">
        <v>23</v>
      </c>
      <c r="M229" s="64"/>
      <c r="N229" s="63"/>
      <c r="O229" s="64"/>
      <c r="P229" s="63">
        <v>37.0</v>
      </c>
      <c r="Q229" s="64"/>
      <c r="R229" s="64"/>
    </row>
    <row r="230" ht="12.75" customHeight="1">
      <c r="A230" s="63">
        <v>1694.0</v>
      </c>
      <c r="B230" s="63">
        <v>160925.0</v>
      </c>
      <c r="C230" s="64" t="s">
        <v>1363</v>
      </c>
      <c r="D230" s="64" t="s">
        <v>1211</v>
      </c>
      <c r="E230" s="64"/>
      <c r="F230" s="64"/>
      <c r="G230" s="64" t="s">
        <v>857</v>
      </c>
      <c r="H230" s="65">
        <v>42153.625</v>
      </c>
      <c r="I230" s="63">
        <v>5605.0</v>
      </c>
      <c r="J230" s="63">
        <v>76.0</v>
      </c>
      <c r="K230" s="64" t="s">
        <v>23</v>
      </c>
      <c r="L230" s="64" t="s">
        <v>23</v>
      </c>
      <c r="M230" s="64"/>
      <c r="N230" s="63"/>
      <c r="O230" s="64"/>
      <c r="P230" s="63">
        <v>38.0</v>
      </c>
      <c r="Q230" s="64"/>
      <c r="R230" s="64"/>
    </row>
    <row r="231" ht="12.75" customHeight="1">
      <c r="A231" s="63">
        <v>1687.0</v>
      </c>
      <c r="B231" s="63">
        <v>40146.0</v>
      </c>
      <c r="C231" s="64" t="s">
        <v>1363</v>
      </c>
      <c r="D231" s="64" t="s">
        <v>1211</v>
      </c>
      <c r="E231" s="64"/>
      <c r="F231" s="64"/>
      <c r="G231" s="64" t="s">
        <v>857</v>
      </c>
      <c r="H231" s="65">
        <v>42153.677083333336</v>
      </c>
      <c r="I231" s="63">
        <v>5505.0</v>
      </c>
      <c r="J231" s="63">
        <v>77.0</v>
      </c>
      <c r="K231" s="64" t="s">
        <v>23</v>
      </c>
      <c r="L231" s="64" t="s">
        <v>23</v>
      </c>
      <c r="M231" s="64"/>
      <c r="N231" s="63"/>
      <c r="O231" s="64"/>
      <c r="P231" s="63">
        <v>38.0</v>
      </c>
      <c r="Q231" s="64"/>
      <c r="R231" s="64"/>
    </row>
    <row r="232" ht="12.75" customHeight="1">
      <c r="A232" s="63">
        <v>1689.0</v>
      </c>
      <c r="B232" s="63">
        <v>132801.0</v>
      </c>
      <c r="C232" s="64" t="s">
        <v>1363</v>
      </c>
      <c r="D232" s="64" t="s">
        <v>1211</v>
      </c>
      <c r="E232" s="64"/>
      <c r="F232" s="64"/>
      <c r="G232" s="64" t="s">
        <v>857</v>
      </c>
      <c r="H232" s="65">
        <v>42153.708333333336</v>
      </c>
      <c r="I232" s="63">
        <v>3970.0</v>
      </c>
      <c r="J232" s="63">
        <v>74.0</v>
      </c>
      <c r="K232" s="64" t="s">
        <v>23</v>
      </c>
      <c r="L232" s="64" t="s">
        <v>23</v>
      </c>
      <c r="M232" s="64"/>
      <c r="N232" s="63"/>
      <c r="O232" s="64"/>
      <c r="P232" s="63">
        <v>37.0</v>
      </c>
      <c r="Q232" s="64"/>
      <c r="R232" s="64"/>
    </row>
    <row r="233" ht="12.75" customHeight="1">
      <c r="A233" s="63">
        <v>1686.0</v>
      </c>
      <c r="B233" s="63">
        <v>167220.0</v>
      </c>
      <c r="C233" s="64" t="s">
        <v>1363</v>
      </c>
      <c r="D233" s="64" t="s">
        <v>1211</v>
      </c>
      <c r="E233" s="64"/>
      <c r="F233" s="64"/>
      <c r="G233" s="64" t="s">
        <v>857</v>
      </c>
      <c r="H233" s="65">
        <v>42153.708333333336</v>
      </c>
      <c r="I233" s="63">
        <v>4930.0</v>
      </c>
      <c r="J233" s="63">
        <v>75.0</v>
      </c>
      <c r="K233" s="64" t="s">
        <v>23</v>
      </c>
      <c r="L233" s="64" t="s">
        <v>23</v>
      </c>
      <c r="M233" s="64"/>
      <c r="N233" s="63"/>
      <c r="O233" s="64"/>
      <c r="P233" s="63">
        <v>38.0</v>
      </c>
      <c r="Q233" s="64"/>
      <c r="R233" s="64"/>
    </row>
    <row r="234" ht="12.75" customHeight="1">
      <c r="A234" s="63">
        <v>1688.0</v>
      </c>
      <c r="B234" s="63">
        <v>133382.0</v>
      </c>
      <c r="C234" s="64" t="s">
        <v>1363</v>
      </c>
      <c r="D234" s="64" t="s">
        <v>1211</v>
      </c>
      <c r="E234" s="64"/>
      <c r="F234" s="64"/>
      <c r="G234" s="64" t="s">
        <v>857</v>
      </c>
      <c r="H234" s="65">
        <v>42153.75</v>
      </c>
      <c r="I234" s="63">
        <v>5545.0</v>
      </c>
      <c r="J234" s="63">
        <v>79.0</v>
      </c>
      <c r="K234" s="64" t="s">
        <v>23</v>
      </c>
      <c r="L234" s="64" t="s">
        <v>40</v>
      </c>
      <c r="M234" s="64"/>
      <c r="N234" s="63"/>
      <c r="O234" s="64"/>
      <c r="P234" s="63">
        <v>40.0</v>
      </c>
      <c r="Q234" s="64"/>
      <c r="R234" s="64"/>
    </row>
    <row r="235" ht="12.75" customHeight="1">
      <c r="A235" s="63">
        <v>1691.0</v>
      </c>
      <c r="B235" s="63">
        <v>66741.0</v>
      </c>
      <c r="C235" s="64" t="s">
        <v>1363</v>
      </c>
      <c r="D235" s="64" t="s">
        <v>1211</v>
      </c>
      <c r="E235" s="64"/>
      <c r="F235" s="64"/>
      <c r="G235" s="64" t="s">
        <v>857</v>
      </c>
      <c r="H235" s="65">
        <v>42153.78125</v>
      </c>
      <c r="I235" s="63">
        <v>5435.0</v>
      </c>
      <c r="J235" s="63">
        <v>78.0</v>
      </c>
      <c r="K235" s="64" t="s">
        <v>23</v>
      </c>
      <c r="L235" s="64" t="s">
        <v>23</v>
      </c>
      <c r="M235" s="64"/>
      <c r="N235" s="63"/>
      <c r="O235" s="64"/>
      <c r="P235" s="63">
        <v>40.0</v>
      </c>
      <c r="Q235" s="64"/>
      <c r="R235" s="64"/>
    </row>
    <row r="236" ht="12.75" customHeight="1">
      <c r="A236" s="63">
        <v>1693.0</v>
      </c>
      <c r="B236" s="63">
        <v>84009.0</v>
      </c>
      <c r="C236" s="64" t="s">
        <v>1363</v>
      </c>
      <c r="D236" s="64" t="s">
        <v>1211</v>
      </c>
      <c r="E236" s="64"/>
      <c r="F236" s="64"/>
      <c r="G236" s="64" t="s">
        <v>857</v>
      </c>
      <c r="H236" s="65">
        <v>42153.8125</v>
      </c>
      <c r="I236" s="63">
        <v>4555.0</v>
      </c>
      <c r="J236" s="63">
        <v>80.0</v>
      </c>
      <c r="K236" s="64" t="s">
        <v>23</v>
      </c>
      <c r="L236" s="64" t="s">
        <v>35</v>
      </c>
      <c r="M236" s="64"/>
      <c r="N236" s="63"/>
      <c r="O236" s="64"/>
      <c r="P236" s="63">
        <v>40.0</v>
      </c>
      <c r="Q236" s="64"/>
      <c r="R236" s="64"/>
    </row>
    <row r="237" ht="12.75" customHeight="1">
      <c r="A237" s="63">
        <v>1699.0</v>
      </c>
      <c r="B237" s="63">
        <v>124525.0</v>
      </c>
      <c r="C237" s="64" t="s">
        <v>1363</v>
      </c>
      <c r="D237" s="64" t="s">
        <v>1211</v>
      </c>
      <c r="E237" s="64"/>
      <c r="F237" s="64"/>
      <c r="G237" s="64" t="s">
        <v>857</v>
      </c>
      <c r="H237" s="65">
        <v>42153.833333333336</v>
      </c>
      <c r="I237" s="63">
        <v>5365.0</v>
      </c>
      <c r="J237" s="63">
        <v>76.0</v>
      </c>
      <c r="K237" s="64" t="s">
        <v>23</v>
      </c>
      <c r="L237" s="64" t="s">
        <v>23</v>
      </c>
      <c r="M237" s="64"/>
      <c r="N237" s="63"/>
      <c r="O237" s="64"/>
      <c r="P237" s="63">
        <v>37.0</v>
      </c>
      <c r="Q237" s="64"/>
      <c r="R237" s="64"/>
    </row>
    <row r="238" ht="12.75" customHeight="1">
      <c r="A238" s="63">
        <v>1180.0</v>
      </c>
      <c r="B238" s="63">
        <v>118314.0</v>
      </c>
      <c r="C238" s="64" t="s">
        <v>1363</v>
      </c>
      <c r="D238" s="64" t="s">
        <v>1211</v>
      </c>
      <c r="E238" s="64"/>
      <c r="F238" s="64"/>
      <c r="G238" s="64" t="s">
        <v>857</v>
      </c>
      <c r="H238" s="65">
        <v>42153.854166666664</v>
      </c>
      <c r="I238" s="63">
        <v>5645.0</v>
      </c>
      <c r="J238" s="63">
        <v>78.0</v>
      </c>
      <c r="K238" s="64" t="s">
        <v>23</v>
      </c>
      <c r="L238" s="64" t="s">
        <v>23</v>
      </c>
      <c r="M238" s="64"/>
      <c r="N238" s="63"/>
      <c r="O238" s="64"/>
      <c r="P238" s="63">
        <v>39.0</v>
      </c>
      <c r="Q238" s="64"/>
      <c r="R238" s="64"/>
    </row>
    <row r="239" ht="12.75" customHeight="1">
      <c r="A239" s="63">
        <v>1181.0</v>
      </c>
      <c r="B239" s="63">
        <v>11536.0</v>
      </c>
      <c r="C239" s="64" t="s">
        <v>1363</v>
      </c>
      <c r="D239" s="64" t="s">
        <v>1211</v>
      </c>
      <c r="E239" s="64"/>
      <c r="F239" s="64"/>
      <c r="G239" s="64" t="s">
        <v>857</v>
      </c>
      <c r="H239" s="65">
        <v>42154.302083333336</v>
      </c>
      <c r="I239" s="63">
        <v>4935.0</v>
      </c>
      <c r="J239" s="63">
        <v>76.0</v>
      </c>
      <c r="K239" s="64" t="s">
        <v>23</v>
      </c>
      <c r="L239" s="64" t="s">
        <v>23</v>
      </c>
      <c r="M239" s="64" t="s">
        <v>814</v>
      </c>
      <c r="N239" s="63"/>
      <c r="O239" s="64"/>
      <c r="P239" s="64"/>
      <c r="Q239" s="64"/>
      <c r="R239" s="64"/>
    </row>
    <row r="240" ht="12.75" customHeight="1">
      <c r="A240" s="63">
        <v>1186.0</v>
      </c>
      <c r="B240" s="63">
        <v>153364.0</v>
      </c>
      <c r="C240" s="64" t="s">
        <v>1363</v>
      </c>
      <c r="D240" s="64" t="s">
        <v>1211</v>
      </c>
      <c r="E240" s="64"/>
      <c r="F240" s="64"/>
      <c r="G240" s="64" t="s">
        <v>857</v>
      </c>
      <c r="H240" s="65">
        <v>42154.3125</v>
      </c>
      <c r="I240" s="63">
        <v>4500.0</v>
      </c>
      <c r="J240" s="63">
        <v>74.0</v>
      </c>
      <c r="K240" s="64" t="s">
        <v>23</v>
      </c>
      <c r="L240" s="64" t="s">
        <v>23</v>
      </c>
      <c r="M240" s="64"/>
      <c r="N240" s="63"/>
      <c r="O240" s="64"/>
      <c r="P240" s="64"/>
      <c r="Q240" s="64"/>
      <c r="R240" s="64"/>
    </row>
    <row r="241" ht="12.75" customHeight="1">
      <c r="A241" s="63">
        <v>1183.0</v>
      </c>
      <c r="B241" s="63">
        <v>15498.0</v>
      </c>
      <c r="C241" s="64" t="s">
        <v>1363</v>
      </c>
      <c r="D241" s="64" t="s">
        <v>1211</v>
      </c>
      <c r="E241" s="64"/>
      <c r="F241" s="64"/>
      <c r="G241" s="64" t="s">
        <v>857</v>
      </c>
      <c r="H241" s="65">
        <v>42154.416666666664</v>
      </c>
      <c r="I241" s="63">
        <v>5600.0</v>
      </c>
      <c r="J241" s="63">
        <v>76.0</v>
      </c>
      <c r="K241" s="64" t="s">
        <v>23</v>
      </c>
      <c r="L241" s="64" t="s">
        <v>23</v>
      </c>
      <c r="M241" s="64"/>
      <c r="N241" s="63"/>
      <c r="O241" s="64"/>
      <c r="P241" s="64"/>
      <c r="Q241" s="64"/>
      <c r="R241" s="64"/>
    </row>
    <row r="242" ht="12.75" customHeight="1">
      <c r="A242" s="63">
        <v>1185.0</v>
      </c>
      <c r="B242" s="63">
        <v>7550.0</v>
      </c>
      <c r="C242" s="64" t="s">
        <v>1363</v>
      </c>
      <c r="D242" s="64" t="s">
        <v>1211</v>
      </c>
      <c r="E242" s="64"/>
      <c r="F242" s="64"/>
      <c r="G242" s="64" t="s">
        <v>857</v>
      </c>
      <c r="H242" s="65">
        <v>42154.4375</v>
      </c>
      <c r="I242" s="63">
        <v>3795.0</v>
      </c>
      <c r="J242" s="63">
        <v>67.0</v>
      </c>
      <c r="K242" s="64" t="s">
        <v>23</v>
      </c>
      <c r="L242" s="64" t="s">
        <v>23</v>
      </c>
      <c r="M242" s="64"/>
      <c r="N242" s="63"/>
      <c r="O242" s="64"/>
      <c r="P242" s="64"/>
      <c r="Q242" s="64"/>
      <c r="R242" s="64"/>
    </row>
    <row r="243" ht="12.75" customHeight="1">
      <c r="A243" s="63">
        <v>1188.0</v>
      </c>
      <c r="B243" s="63">
        <v>23539.0</v>
      </c>
      <c r="C243" s="64" t="s">
        <v>1363</v>
      </c>
      <c r="D243" s="64" t="s">
        <v>1211</v>
      </c>
      <c r="E243" s="64"/>
      <c r="F243" s="64"/>
      <c r="G243" s="64" t="s">
        <v>819</v>
      </c>
      <c r="H243" s="65">
        <v>42154.458333333336</v>
      </c>
      <c r="I243" s="63">
        <v>4760.0</v>
      </c>
      <c r="J243" s="63">
        <v>74.0</v>
      </c>
      <c r="K243" s="64" t="s">
        <v>23</v>
      </c>
      <c r="L243" s="64"/>
      <c r="M243" s="64"/>
      <c r="N243" s="63"/>
      <c r="O243" s="64"/>
      <c r="P243" s="63">
        <v>43.0</v>
      </c>
      <c r="Q243" s="64"/>
      <c r="R243" s="64"/>
    </row>
    <row r="244" ht="12.75" customHeight="1">
      <c r="A244" s="63">
        <v>1191.0</v>
      </c>
      <c r="B244" s="63">
        <v>84009.0</v>
      </c>
      <c r="C244" s="64" t="s">
        <v>1363</v>
      </c>
      <c r="D244" s="64" t="s">
        <v>1211</v>
      </c>
      <c r="E244" s="64"/>
      <c r="F244" s="64"/>
      <c r="G244" s="64" t="s">
        <v>819</v>
      </c>
      <c r="H244" s="65">
        <v>42154.5</v>
      </c>
      <c r="I244" s="63">
        <v>4070.0</v>
      </c>
      <c r="J244" s="63">
        <v>75.0</v>
      </c>
      <c r="K244" s="64" t="s">
        <v>23</v>
      </c>
      <c r="L244" s="64" t="s">
        <v>35</v>
      </c>
      <c r="M244" s="64"/>
      <c r="N244" s="63"/>
      <c r="O244" s="64"/>
      <c r="P244" s="63">
        <v>36.0</v>
      </c>
      <c r="Q244" s="64"/>
      <c r="R244" s="64"/>
    </row>
    <row r="245" ht="12.75" customHeight="1">
      <c r="A245" s="63">
        <v>1182.0</v>
      </c>
      <c r="B245" s="63">
        <v>154447.0</v>
      </c>
      <c r="C245" s="64" t="s">
        <v>1363</v>
      </c>
      <c r="D245" s="64" t="s">
        <v>1211</v>
      </c>
      <c r="E245" s="64"/>
      <c r="F245" s="64"/>
      <c r="G245" s="64" t="s">
        <v>857</v>
      </c>
      <c r="H245" s="65">
        <v>42154.5</v>
      </c>
      <c r="I245" s="63">
        <v>4700.0</v>
      </c>
      <c r="J245" s="63">
        <v>74.0</v>
      </c>
      <c r="K245" s="64" t="s">
        <v>23</v>
      </c>
      <c r="L245" s="64" t="s">
        <v>23</v>
      </c>
      <c r="M245" s="64" t="s">
        <v>814</v>
      </c>
      <c r="N245" s="63"/>
      <c r="O245" s="64"/>
      <c r="P245" s="64"/>
      <c r="Q245" s="64"/>
      <c r="R245" s="64"/>
    </row>
    <row r="246" ht="12.75" customHeight="1">
      <c r="A246" s="63">
        <v>1184.0</v>
      </c>
      <c r="B246" s="63">
        <v>74034.0</v>
      </c>
      <c r="C246" s="64" t="s">
        <v>1363</v>
      </c>
      <c r="D246" s="64" t="s">
        <v>1211</v>
      </c>
      <c r="E246" s="64"/>
      <c r="F246" s="64"/>
      <c r="G246" s="64" t="s">
        <v>857</v>
      </c>
      <c r="H246" s="65">
        <v>42154.5</v>
      </c>
      <c r="I246" s="63">
        <v>5100.0</v>
      </c>
      <c r="J246" s="63">
        <v>75.0</v>
      </c>
      <c r="K246" s="64" t="s">
        <v>23</v>
      </c>
      <c r="L246" s="64" t="s">
        <v>23</v>
      </c>
      <c r="M246" s="64"/>
      <c r="N246" s="63"/>
      <c r="O246" s="64"/>
      <c r="P246" s="64"/>
      <c r="Q246" s="64"/>
      <c r="R246" s="64"/>
    </row>
    <row r="247" ht="12.75" customHeight="1">
      <c r="A247" s="63">
        <v>1190.0</v>
      </c>
      <c r="B247" s="63">
        <v>114468.0</v>
      </c>
      <c r="C247" s="64" t="s">
        <v>1363</v>
      </c>
      <c r="D247" s="64" t="s">
        <v>1211</v>
      </c>
      <c r="E247" s="66">
        <v>23.0</v>
      </c>
      <c r="F247" s="64" t="s">
        <v>856</v>
      </c>
      <c r="G247" s="64"/>
      <c r="H247" s="65">
        <v>42154.541666666664</v>
      </c>
      <c r="I247" s="63">
        <v>5575.0</v>
      </c>
      <c r="J247" s="63">
        <v>80.0</v>
      </c>
      <c r="K247" s="64" t="s">
        <v>23</v>
      </c>
      <c r="L247" s="64" t="s">
        <v>23</v>
      </c>
      <c r="M247" s="64"/>
      <c r="N247" s="63"/>
      <c r="O247" s="64"/>
      <c r="P247" s="63">
        <v>43.0</v>
      </c>
      <c r="Q247" s="64"/>
      <c r="R247" s="64"/>
    </row>
    <row r="248" ht="12.75" customHeight="1">
      <c r="A248" s="63">
        <v>1189.0</v>
      </c>
      <c r="B248" s="63">
        <v>113927.0</v>
      </c>
      <c r="C248" s="64" t="s">
        <v>1363</v>
      </c>
      <c r="D248" s="64" t="s">
        <v>1211</v>
      </c>
      <c r="E248" s="64"/>
      <c r="F248" s="64"/>
      <c r="G248" s="64" t="s">
        <v>819</v>
      </c>
      <c r="H248" s="65">
        <v>42154.666666666664</v>
      </c>
      <c r="I248" s="63">
        <v>3220.0</v>
      </c>
      <c r="J248" s="63">
        <v>70.0</v>
      </c>
      <c r="K248" s="64" t="s">
        <v>23</v>
      </c>
      <c r="L248" s="64" t="s">
        <v>23</v>
      </c>
      <c r="M248" s="64"/>
      <c r="N248" s="63"/>
      <c r="O248" s="64"/>
      <c r="P248" s="63">
        <v>34.0</v>
      </c>
      <c r="Q248" s="64"/>
      <c r="R248" s="64"/>
    </row>
    <row r="249" ht="12.75" customHeight="1">
      <c r="A249" s="63">
        <v>1187.0</v>
      </c>
      <c r="B249" s="63">
        <v>97879.0</v>
      </c>
      <c r="C249" s="64" t="s">
        <v>1363</v>
      </c>
      <c r="D249" s="64" t="s">
        <v>1211</v>
      </c>
      <c r="E249" s="64"/>
      <c r="F249" s="64"/>
      <c r="G249" s="64" t="s">
        <v>819</v>
      </c>
      <c r="H249" s="65">
        <v>42154.666666666664</v>
      </c>
      <c r="I249" s="63">
        <v>4530.0</v>
      </c>
      <c r="J249" s="63">
        <v>75.0</v>
      </c>
      <c r="K249" s="64" t="s">
        <v>23</v>
      </c>
      <c r="L249" s="64" t="s">
        <v>23</v>
      </c>
      <c r="M249" s="64"/>
      <c r="N249" s="63"/>
      <c r="O249" s="64"/>
      <c r="P249" s="63">
        <v>39.0</v>
      </c>
      <c r="Q249" s="64"/>
      <c r="R249" s="64"/>
    </row>
    <row r="250" ht="12.75" customHeight="1">
      <c r="A250" s="63">
        <v>1195.0</v>
      </c>
      <c r="B250" s="63">
        <v>17524.0</v>
      </c>
      <c r="C250" s="64" t="s">
        <v>1363</v>
      </c>
      <c r="D250" s="64" t="s">
        <v>1211</v>
      </c>
      <c r="E250" s="64"/>
      <c r="F250" s="64"/>
      <c r="G250" s="64" t="s">
        <v>857</v>
      </c>
      <c r="H250" s="65">
        <v>42155.375</v>
      </c>
      <c r="I250" s="63">
        <v>3865.0</v>
      </c>
      <c r="J250" s="63">
        <v>72.0</v>
      </c>
      <c r="K250" s="64" t="s">
        <v>23</v>
      </c>
      <c r="L250" s="64" t="s">
        <v>40</v>
      </c>
      <c r="M250" s="64"/>
      <c r="N250" s="63"/>
      <c r="O250" s="64"/>
      <c r="P250" s="64"/>
      <c r="Q250" s="64"/>
      <c r="R250" s="64"/>
    </row>
    <row r="251" ht="12.75" customHeight="1">
      <c r="A251" s="63">
        <v>1193.0</v>
      </c>
      <c r="B251" s="63">
        <v>26664.0</v>
      </c>
      <c r="C251" s="64" t="s">
        <v>1363</v>
      </c>
      <c r="D251" s="64" t="s">
        <v>1211</v>
      </c>
      <c r="E251" s="64"/>
      <c r="F251" s="64"/>
      <c r="G251" s="64" t="s">
        <v>857</v>
      </c>
      <c r="H251" s="65">
        <v>42155.427083333336</v>
      </c>
      <c r="I251" s="63">
        <v>5440.0</v>
      </c>
      <c r="J251" s="63">
        <v>76.0</v>
      </c>
      <c r="K251" s="64" t="s">
        <v>23</v>
      </c>
      <c r="L251" s="64" t="s">
        <v>23</v>
      </c>
      <c r="M251" s="64"/>
      <c r="N251" s="63"/>
      <c r="O251" s="64"/>
      <c r="P251" s="64"/>
      <c r="Q251" s="64"/>
      <c r="R251" s="64"/>
    </row>
    <row r="252" ht="12.75" customHeight="1">
      <c r="A252" s="63">
        <v>1194.0</v>
      </c>
      <c r="B252" s="63">
        <v>11954.0</v>
      </c>
      <c r="C252" s="64" t="s">
        <v>1363</v>
      </c>
      <c r="D252" s="64" t="s">
        <v>1211</v>
      </c>
      <c r="E252" s="66">
        <v>23.0</v>
      </c>
      <c r="F252" s="64" t="s">
        <v>856</v>
      </c>
      <c r="G252" s="64"/>
      <c r="H252" s="65">
        <v>42155.479166666664</v>
      </c>
      <c r="I252" s="63">
        <v>5330.0</v>
      </c>
      <c r="J252" s="63">
        <v>75.0</v>
      </c>
      <c r="K252" s="64" t="s">
        <v>23</v>
      </c>
      <c r="L252" s="64" t="s">
        <v>40</v>
      </c>
      <c r="M252" s="64"/>
      <c r="N252" s="63"/>
      <c r="O252" s="64"/>
      <c r="P252" s="64"/>
      <c r="Q252" s="64"/>
      <c r="R252" s="64"/>
    </row>
    <row r="253" ht="12.75" customHeight="1">
      <c r="A253" s="63">
        <v>1192.0</v>
      </c>
      <c r="B253" s="63">
        <v>175801.0</v>
      </c>
      <c r="C253" s="64" t="s">
        <v>1363</v>
      </c>
      <c r="D253" s="64" t="s">
        <v>1211</v>
      </c>
      <c r="E253" s="64"/>
      <c r="F253" s="64"/>
      <c r="G253" s="64" t="s">
        <v>857</v>
      </c>
      <c r="H253" s="65">
        <v>42155.541666666664</v>
      </c>
      <c r="I253" s="63">
        <v>4965.0</v>
      </c>
      <c r="J253" s="63">
        <v>76.0</v>
      </c>
      <c r="K253" s="64" t="s">
        <v>23</v>
      </c>
      <c r="L253" s="64" t="s">
        <v>23</v>
      </c>
      <c r="M253" s="64"/>
      <c r="N253" s="63"/>
      <c r="O253" s="64"/>
      <c r="P253" s="64"/>
      <c r="Q253" s="64"/>
      <c r="R253" s="64"/>
    </row>
    <row r="254" ht="12.75" customHeight="1">
      <c r="A254" s="63">
        <v>1197.0</v>
      </c>
      <c r="B254" s="63">
        <v>63359.0</v>
      </c>
      <c r="C254" s="64" t="s">
        <v>1363</v>
      </c>
      <c r="D254" s="64" t="s">
        <v>1211</v>
      </c>
      <c r="E254" s="64"/>
      <c r="F254" s="64"/>
      <c r="G254" s="64" t="s">
        <v>819</v>
      </c>
      <c r="H254" s="65">
        <v>42155.5625</v>
      </c>
      <c r="I254" s="63">
        <v>5900.0</v>
      </c>
      <c r="J254" s="63">
        <v>78.0</v>
      </c>
      <c r="K254" s="64" t="s">
        <v>23</v>
      </c>
      <c r="L254" s="64" t="s">
        <v>23</v>
      </c>
      <c r="M254" s="64"/>
      <c r="N254" s="63"/>
      <c r="O254" s="64"/>
      <c r="P254" s="63">
        <v>42.0</v>
      </c>
      <c r="Q254" s="64"/>
      <c r="R254" s="64"/>
    </row>
    <row r="255" ht="12.75" customHeight="1">
      <c r="A255" s="63">
        <v>1198.0</v>
      </c>
      <c r="B255" s="63">
        <v>71106.0</v>
      </c>
      <c r="C255" s="64" t="s">
        <v>1363</v>
      </c>
      <c r="D255" s="64" t="s">
        <v>1211</v>
      </c>
      <c r="E255" s="64"/>
      <c r="F255" s="64"/>
      <c r="G255" s="64" t="s">
        <v>819</v>
      </c>
      <c r="H255" s="65">
        <v>42155.6875</v>
      </c>
      <c r="I255" s="63">
        <v>5870.0</v>
      </c>
      <c r="J255" s="63">
        <v>80.0</v>
      </c>
      <c r="K255" s="64" t="s">
        <v>23</v>
      </c>
      <c r="L255" s="64" t="s">
        <v>23</v>
      </c>
      <c r="M255" s="64"/>
      <c r="N255" s="63"/>
      <c r="O255" s="64"/>
      <c r="P255" s="63">
        <v>43.0</v>
      </c>
      <c r="Q255" s="64"/>
      <c r="R255" s="64"/>
    </row>
    <row r="256" ht="12.75" customHeight="1">
      <c r="A256" s="63">
        <v>1196.0</v>
      </c>
      <c r="B256" s="63">
        <v>39594.0</v>
      </c>
      <c r="C256" s="64" t="s">
        <v>1363</v>
      </c>
      <c r="D256" s="64" t="s">
        <v>1211</v>
      </c>
      <c r="E256" s="64"/>
      <c r="F256" s="64"/>
      <c r="G256" s="64" t="s">
        <v>819</v>
      </c>
      <c r="H256" s="65">
        <v>42155.8125</v>
      </c>
      <c r="I256" s="63">
        <v>6060.0</v>
      </c>
      <c r="J256" s="63">
        <v>76.0</v>
      </c>
      <c r="K256" s="64" t="s">
        <v>23</v>
      </c>
      <c r="L256" s="64" t="s">
        <v>23</v>
      </c>
      <c r="M256" s="64"/>
      <c r="N256" s="63"/>
      <c r="O256" s="64"/>
      <c r="P256" s="63">
        <v>45.0</v>
      </c>
      <c r="Q256" s="64"/>
      <c r="R256" s="64"/>
    </row>
    <row r="257" ht="12.75" customHeight="1">
      <c r="A257" s="63">
        <v>16450.0</v>
      </c>
      <c r="B257" s="63">
        <v>217563.0</v>
      </c>
      <c r="C257" s="64" t="s">
        <v>1363</v>
      </c>
      <c r="D257" s="64" t="s">
        <v>1211</v>
      </c>
      <c r="E257" s="66">
        <v>25.0</v>
      </c>
      <c r="F257" s="64" t="s">
        <v>850</v>
      </c>
      <c r="G257" s="64"/>
      <c r="H257" s="65">
        <v>42157.333333333336</v>
      </c>
      <c r="I257" s="63">
        <v>3120.0</v>
      </c>
      <c r="J257" s="63">
        <v>69.0</v>
      </c>
      <c r="K257" s="64" t="s">
        <v>23</v>
      </c>
      <c r="L257" s="64" t="s">
        <v>23</v>
      </c>
      <c r="M257" s="64" t="s">
        <v>821</v>
      </c>
      <c r="N257" s="63"/>
      <c r="O257" s="64"/>
      <c r="P257" s="64"/>
      <c r="Q257" s="64"/>
      <c r="R257" s="64"/>
    </row>
    <row r="258" ht="12.75" customHeight="1">
      <c r="A258" s="63">
        <v>1640.0</v>
      </c>
      <c r="B258" s="63">
        <v>83012.0</v>
      </c>
      <c r="C258" s="64" t="s">
        <v>1363</v>
      </c>
      <c r="D258" s="64" t="s">
        <v>1211</v>
      </c>
      <c r="E258" s="66">
        <v>117.0</v>
      </c>
      <c r="F258" s="64" t="s">
        <v>144</v>
      </c>
      <c r="G258" s="64"/>
      <c r="H258" s="65">
        <v>42157.4375</v>
      </c>
      <c r="I258" s="63">
        <v>4860.0</v>
      </c>
      <c r="J258" s="63">
        <v>77.0</v>
      </c>
      <c r="K258" s="64" t="s">
        <v>23</v>
      </c>
      <c r="L258" s="64" t="s">
        <v>23</v>
      </c>
      <c r="M258" s="64"/>
      <c r="N258" s="63"/>
      <c r="O258" s="64"/>
      <c r="P258" s="63">
        <v>38.0</v>
      </c>
      <c r="Q258" s="64"/>
      <c r="R258" s="64"/>
    </row>
    <row r="259" ht="12.75" customHeight="1">
      <c r="A259" s="63">
        <v>16470.0</v>
      </c>
      <c r="B259" s="63">
        <v>153483.0</v>
      </c>
      <c r="C259" s="64" t="s">
        <v>1363</v>
      </c>
      <c r="D259" s="64" t="s">
        <v>1211</v>
      </c>
      <c r="E259" s="66">
        <v>26.0</v>
      </c>
      <c r="F259" s="64" t="s">
        <v>845</v>
      </c>
      <c r="G259" s="64"/>
      <c r="H259" s="65">
        <v>42157.4375</v>
      </c>
      <c r="I259" s="63">
        <v>5585.0</v>
      </c>
      <c r="J259" s="63">
        <v>76.0</v>
      </c>
      <c r="K259" s="64" t="s">
        <v>23</v>
      </c>
      <c r="L259" s="64" t="s">
        <v>23</v>
      </c>
      <c r="M259" s="64"/>
      <c r="N259" s="63"/>
      <c r="O259" s="64"/>
      <c r="P259" s="64"/>
      <c r="Q259" s="64"/>
      <c r="R259" s="64"/>
    </row>
    <row r="260" ht="12.75" customHeight="1">
      <c r="A260" s="63">
        <v>16460.0</v>
      </c>
      <c r="B260" s="63">
        <v>13276.0</v>
      </c>
      <c r="C260" s="64" t="s">
        <v>1363</v>
      </c>
      <c r="D260" s="64" t="s">
        <v>1211</v>
      </c>
      <c r="E260" s="66">
        <v>114.0</v>
      </c>
      <c r="F260" s="64" t="s">
        <v>133</v>
      </c>
      <c r="G260" s="64"/>
      <c r="H260" s="65">
        <v>42157.4375</v>
      </c>
      <c r="I260" s="63">
        <v>5735.0</v>
      </c>
      <c r="J260" s="63">
        <v>81.0</v>
      </c>
      <c r="K260" s="64" t="s">
        <v>23</v>
      </c>
      <c r="L260" s="64" t="s">
        <v>35</v>
      </c>
      <c r="M260" s="64" t="s">
        <v>35</v>
      </c>
      <c r="N260" s="63"/>
      <c r="O260" s="64"/>
      <c r="P260" s="64"/>
      <c r="Q260" s="64"/>
      <c r="R260" s="64"/>
    </row>
    <row r="261" ht="12.75" customHeight="1">
      <c r="A261" s="63">
        <v>1644.0</v>
      </c>
      <c r="B261" s="63">
        <v>36920.0</v>
      </c>
      <c r="C261" s="64" t="s">
        <v>1363</v>
      </c>
      <c r="D261" s="64" t="s">
        <v>1211</v>
      </c>
      <c r="E261" s="66">
        <v>115.0</v>
      </c>
      <c r="F261" s="64" t="s">
        <v>134</v>
      </c>
      <c r="G261" s="64"/>
      <c r="H261" s="65">
        <v>42157.458333333336</v>
      </c>
      <c r="I261" s="63">
        <v>5590.0</v>
      </c>
      <c r="J261" s="63">
        <v>80.0</v>
      </c>
      <c r="K261" s="64" t="s">
        <v>23</v>
      </c>
      <c r="L261" s="64"/>
      <c r="M261" s="64"/>
      <c r="N261" s="63"/>
      <c r="O261" s="64"/>
      <c r="P261" s="63">
        <v>43.0</v>
      </c>
      <c r="Q261" s="64"/>
      <c r="R261" s="64"/>
    </row>
    <row r="262" ht="12.75" customHeight="1">
      <c r="A262" s="63">
        <v>16420.0</v>
      </c>
      <c r="B262" s="63">
        <v>69143.0</v>
      </c>
      <c r="C262" s="64" t="s">
        <v>1363</v>
      </c>
      <c r="D262" s="64" t="s">
        <v>1211</v>
      </c>
      <c r="E262" s="66">
        <v>25.0</v>
      </c>
      <c r="F262" s="64" t="s">
        <v>850</v>
      </c>
      <c r="G262" s="64"/>
      <c r="H262" s="65">
        <v>42157.666666666664</v>
      </c>
      <c r="I262" s="63">
        <v>5725.0</v>
      </c>
      <c r="J262" s="63">
        <v>79.0</v>
      </c>
      <c r="K262" s="64" t="s">
        <v>23</v>
      </c>
      <c r="L262" s="64" t="s">
        <v>23</v>
      </c>
      <c r="M262" s="64" t="s">
        <v>821</v>
      </c>
      <c r="N262" s="63"/>
      <c r="O262" s="64"/>
      <c r="P262" s="64"/>
      <c r="Q262" s="64"/>
      <c r="R262" s="64"/>
    </row>
    <row r="263" ht="12.75" customHeight="1">
      <c r="A263" s="63">
        <v>1199.0</v>
      </c>
      <c r="B263" s="63">
        <v>84191.0</v>
      </c>
      <c r="C263" s="64" t="s">
        <v>1363</v>
      </c>
      <c r="D263" s="64" t="s">
        <v>1211</v>
      </c>
      <c r="E263" s="66">
        <v>127.0</v>
      </c>
      <c r="F263" s="64" t="s">
        <v>109</v>
      </c>
      <c r="G263" s="64"/>
      <c r="H263" s="65">
        <v>42157.802083333336</v>
      </c>
      <c r="I263" s="63">
        <v>5495.0</v>
      </c>
      <c r="J263" s="63">
        <v>81.0</v>
      </c>
      <c r="K263" s="64" t="s">
        <v>23</v>
      </c>
      <c r="L263" s="64" t="s">
        <v>23</v>
      </c>
      <c r="M263" s="64"/>
      <c r="N263" s="63"/>
      <c r="O263" s="64"/>
      <c r="P263" s="63">
        <v>41.0</v>
      </c>
      <c r="Q263" s="64"/>
      <c r="R263" s="64"/>
    </row>
    <row r="264" ht="12.75" customHeight="1">
      <c r="A264" s="63">
        <v>16490.0</v>
      </c>
      <c r="B264" s="63">
        <v>18103.0</v>
      </c>
      <c r="C264" s="64" t="s">
        <v>1363</v>
      </c>
      <c r="D264" s="64" t="s">
        <v>1211</v>
      </c>
      <c r="E264" s="66">
        <v>115.0</v>
      </c>
      <c r="F264" s="64" t="s">
        <v>134</v>
      </c>
      <c r="G264" s="64"/>
      <c r="H264" s="65">
        <v>42158.5</v>
      </c>
      <c r="I264" s="63">
        <v>5020.0</v>
      </c>
      <c r="J264" s="63">
        <v>76.0</v>
      </c>
      <c r="K264" s="64" t="s">
        <v>23</v>
      </c>
      <c r="L264" s="64" t="s">
        <v>23</v>
      </c>
      <c r="M264" s="64"/>
      <c r="N264" s="63"/>
      <c r="O264" s="64"/>
      <c r="P264" s="64"/>
      <c r="Q264" s="64"/>
      <c r="R264" s="64"/>
    </row>
    <row r="265" ht="12.75" customHeight="1">
      <c r="A265" s="63">
        <v>16480.0</v>
      </c>
      <c r="B265" s="63">
        <v>26664.0</v>
      </c>
      <c r="C265" s="64" t="s">
        <v>1363</v>
      </c>
      <c r="D265" s="64" t="s">
        <v>1211</v>
      </c>
      <c r="E265" s="66">
        <v>119.0</v>
      </c>
      <c r="F265" s="64" t="s">
        <v>137</v>
      </c>
      <c r="G265" s="64"/>
      <c r="H265" s="65">
        <v>42158.520833333336</v>
      </c>
      <c r="I265" s="63">
        <v>4715.0</v>
      </c>
      <c r="J265" s="63">
        <v>74.0</v>
      </c>
      <c r="K265" s="64" t="s">
        <v>23</v>
      </c>
      <c r="L265" s="64" t="s">
        <v>23</v>
      </c>
      <c r="M265" s="64"/>
      <c r="N265" s="63"/>
      <c r="O265" s="64"/>
      <c r="P265" s="64"/>
      <c r="Q265" s="64"/>
      <c r="R265" s="64"/>
    </row>
    <row r="266" ht="12.75" customHeight="1">
      <c r="A266" s="63">
        <v>16500.0</v>
      </c>
      <c r="B266" s="63">
        <v>127947.0</v>
      </c>
      <c r="C266" s="64" t="s">
        <v>1363</v>
      </c>
      <c r="D266" s="64" t="s">
        <v>1211</v>
      </c>
      <c r="E266" s="66">
        <v>26.0</v>
      </c>
      <c r="F266" s="64" t="s">
        <v>845</v>
      </c>
      <c r="G266" s="64"/>
      <c r="H266" s="65">
        <v>42158.625</v>
      </c>
      <c r="I266" s="63">
        <v>5935.0</v>
      </c>
      <c r="J266" s="63">
        <v>79.0</v>
      </c>
      <c r="K266" s="64" t="s">
        <v>23</v>
      </c>
      <c r="L266" s="64" t="s">
        <v>35</v>
      </c>
      <c r="M266" s="64" t="s">
        <v>814</v>
      </c>
      <c r="N266" s="63"/>
      <c r="O266" s="64"/>
      <c r="P266" s="64"/>
      <c r="Q266" s="64"/>
      <c r="R266" s="64"/>
    </row>
    <row r="267" ht="12.75" customHeight="1">
      <c r="A267" s="63">
        <v>16520.0</v>
      </c>
      <c r="B267" s="63">
        <v>73447.0</v>
      </c>
      <c r="C267" s="64" t="s">
        <v>1363</v>
      </c>
      <c r="D267" s="64" t="s">
        <v>1211</v>
      </c>
      <c r="E267" s="66">
        <v>114.0</v>
      </c>
      <c r="F267" s="64" t="s">
        <v>133</v>
      </c>
      <c r="G267" s="64"/>
      <c r="H267" s="65">
        <v>42158.833333333336</v>
      </c>
      <c r="I267" s="63">
        <v>1880.0</v>
      </c>
      <c r="J267" s="63">
        <v>54.0</v>
      </c>
      <c r="K267" s="64" t="s">
        <v>23</v>
      </c>
      <c r="L267" s="64" t="s">
        <v>23</v>
      </c>
      <c r="M267" s="64"/>
      <c r="N267" s="63"/>
      <c r="O267" s="64"/>
      <c r="P267" s="64"/>
      <c r="Q267" s="64"/>
      <c r="R267" s="64"/>
    </row>
    <row r="268" ht="12.75" customHeight="1">
      <c r="A268" s="63">
        <v>16530.0</v>
      </c>
      <c r="B268" s="63">
        <v>18153.0</v>
      </c>
      <c r="C268" s="64" t="s">
        <v>1363</v>
      </c>
      <c r="D268" s="64" t="s">
        <v>1211</v>
      </c>
      <c r="E268" s="64"/>
      <c r="F268" s="64"/>
      <c r="G268" s="64" t="s">
        <v>819</v>
      </c>
      <c r="H268" s="65">
        <v>42160.333333333336</v>
      </c>
      <c r="I268" s="63">
        <v>4990.0</v>
      </c>
      <c r="J268" s="63">
        <v>78.0</v>
      </c>
      <c r="K268" s="64" t="s">
        <v>23</v>
      </c>
      <c r="L268" s="64" t="s">
        <v>23</v>
      </c>
      <c r="M268" s="64"/>
      <c r="N268" s="63"/>
      <c r="O268" s="64"/>
      <c r="P268" s="63">
        <v>39.0</v>
      </c>
      <c r="Q268" s="64"/>
      <c r="R268" s="64"/>
    </row>
    <row r="269" ht="12.75" customHeight="1">
      <c r="A269" s="63">
        <v>16580.0</v>
      </c>
      <c r="B269" s="63">
        <v>147293.0</v>
      </c>
      <c r="C269" s="64" t="s">
        <v>1363</v>
      </c>
      <c r="D269" s="64" t="s">
        <v>1211</v>
      </c>
      <c r="E269" s="64"/>
      <c r="F269" s="64"/>
      <c r="G269" s="64" t="s">
        <v>819</v>
      </c>
      <c r="H269" s="65">
        <v>42160.375</v>
      </c>
      <c r="I269" s="63">
        <v>4905.0</v>
      </c>
      <c r="J269" s="63">
        <v>78.0</v>
      </c>
      <c r="K269" s="64" t="s">
        <v>23</v>
      </c>
      <c r="L269" s="64" t="s">
        <v>23</v>
      </c>
      <c r="M269" s="64"/>
      <c r="N269" s="63"/>
      <c r="O269" s="64"/>
      <c r="P269" s="63">
        <v>40.0</v>
      </c>
      <c r="Q269" s="64"/>
      <c r="R269" s="64"/>
    </row>
    <row r="270" ht="12.75" customHeight="1">
      <c r="A270" s="63">
        <v>16570.0</v>
      </c>
      <c r="B270" s="63">
        <v>156677.0</v>
      </c>
      <c r="C270" s="64" t="s">
        <v>1363</v>
      </c>
      <c r="D270" s="64" t="s">
        <v>1211</v>
      </c>
      <c r="E270" s="64"/>
      <c r="F270" s="64"/>
      <c r="G270" s="64" t="s">
        <v>819</v>
      </c>
      <c r="H270" s="65">
        <v>42160.395833333336</v>
      </c>
      <c r="I270" s="63">
        <v>4685.0</v>
      </c>
      <c r="J270" s="63">
        <v>76.0</v>
      </c>
      <c r="K270" s="64" t="s">
        <v>23</v>
      </c>
      <c r="L270" s="64" t="s">
        <v>23</v>
      </c>
      <c r="M270" s="64"/>
      <c r="N270" s="63"/>
      <c r="O270" s="64"/>
      <c r="P270" s="63">
        <v>39.0</v>
      </c>
      <c r="Q270" s="64"/>
      <c r="R270" s="64"/>
    </row>
    <row r="271" ht="12.75" customHeight="1">
      <c r="A271" s="63">
        <v>16550.0</v>
      </c>
      <c r="B271" s="63">
        <v>132801.0</v>
      </c>
      <c r="C271" s="64" t="s">
        <v>1363</v>
      </c>
      <c r="D271" s="64" t="s">
        <v>1211</v>
      </c>
      <c r="E271" s="64"/>
      <c r="F271" s="64"/>
      <c r="G271" s="64" t="s">
        <v>819</v>
      </c>
      <c r="H271" s="65">
        <v>42160.416666666664</v>
      </c>
      <c r="I271" s="63">
        <v>4390.0</v>
      </c>
      <c r="J271" s="63">
        <v>75.0</v>
      </c>
      <c r="K271" s="64" t="s">
        <v>23</v>
      </c>
      <c r="L271" s="64" t="s">
        <v>23</v>
      </c>
      <c r="M271" s="64"/>
      <c r="N271" s="63"/>
      <c r="O271" s="64"/>
      <c r="P271" s="63">
        <v>38.0</v>
      </c>
      <c r="Q271" s="64"/>
      <c r="R271" s="64"/>
    </row>
    <row r="272" ht="12.75" customHeight="1">
      <c r="A272" s="63">
        <v>16600.0</v>
      </c>
      <c r="B272" s="63">
        <v>47578.0</v>
      </c>
      <c r="C272" s="64" t="s">
        <v>1363</v>
      </c>
      <c r="D272" s="64" t="s">
        <v>1211</v>
      </c>
      <c r="E272" s="64"/>
      <c r="F272" s="64"/>
      <c r="G272" s="64" t="s">
        <v>819</v>
      </c>
      <c r="H272" s="65">
        <v>42160.458333333336</v>
      </c>
      <c r="I272" s="63">
        <v>4040.0</v>
      </c>
      <c r="J272" s="63">
        <v>75.0</v>
      </c>
      <c r="K272" s="64" t="s">
        <v>23</v>
      </c>
      <c r="L272" s="64" t="s">
        <v>23</v>
      </c>
      <c r="M272" s="64"/>
      <c r="N272" s="63"/>
      <c r="O272" s="64"/>
      <c r="P272" s="63">
        <v>37.0</v>
      </c>
      <c r="Q272" s="64"/>
      <c r="R272" s="64"/>
    </row>
    <row r="273" ht="12.75" customHeight="1">
      <c r="A273" s="63">
        <v>16540.0</v>
      </c>
      <c r="B273" s="63">
        <v>87508.0</v>
      </c>
      <c r="C273" s="64" t="s">
        <v>1363</v>
      </c>
      <c r="D273" s="64" t="s">
        <v>1211</v>
      </c>
      <c r="E273" s="64"/>
      <c r="F273" s="64"/>
      <c r="G273" s="64" t="s">
        <v>819</v>
      </c>
      <c r="H273" s="65">
        <v>42160.458333333336</v>
      </c>
      <c r="I273" s="63">
        <v>5355.0</v>
      </c>
      <c r="J273" s="63">
        <v>78.0</v>
      </c>
      <c r="K273" s="64" t="s">
        <v>23</v>
      </c>
      <c r="L273" s="64" t="s">
        <v>23</v>
      </c>
      <c r="M273" s="64"/>
      <c r="N273" s="63"/>
      <c r="O273" s="64"/>
      <c r="P273" s="63">
        <v>41.0</v>
      </c>
      <c r="Q273" s="64"/>
      <c r="R273" s="64"/>
    </row>
    <row r="274" ht="12.75" customHeight="1">
      <c r="A274" s="63">
        <v>16590.0</v>
      </c>
      <c r="B274" s="63">
        <v>16053.0</v>
      </c>
      <c r="C274" s="64" t="s">
        <v>1363</v>
      </c>
      <c r="D274" s="64" t="s">
        <v>1211</v>
      </c>
      <c r="E274" s="64"/>
      <c r="F274" s="64"/>
      <c r="G274" s="64" t="s">
        <v>819</v>
      </c>
      <c r="H274" s="65">
        <v>42160.479166666664</v>
      </c>
      <c r="I274" s="63">
        <v>4805.0</v>
      </c>
      <c r="J274" s="63">
        <v>73.0</v>
      </c>
      <c r="K274" s="64" t="s">
        <v>23</v>
      </c>
      <c r="L274" s="64" t="s">
        <v>23</v>
      </c>
      <c r="M274" s="64"/>
      <c r="N274" s="63"/>
      <c r="O274" s="64"/>
      <c r="P274" s="63">
        <v>37.0</v>
      </c>
      <c r="Q274" s="64"/>
      <c r="R274" s="64"/>
    </row>
    <row r="275" ht="12.75" customHeight="1">
      <c r="A275" s="63">
        <v>1661.0</v>
      </c>
      <c r="B275" s="63">
        <v>112493.0</v>
      </c>
      <c r="C275" s="64" t="s">
        <v>1363</v>
      </c>
      <c r="D275" s="64" t="s">
        <v>1211</v>
      </c>
      <c r="E275" s="66">
        <v>27.0</v>
      </c>
      <c r="F275" s="64" t="s">
        <v>886</v>
      </c>
      <c r="G275" s="64"/>
      <c r="H275" s="65">
        <v>42160.479166666664</v>
      </c>
      <c r="I275" s="63">
        <v>4880.0</v>
      </c>
      <c r="J275" s="63">
        <v>74.0</v>
      </c>
      <c r="K275" s="64" t="s">
        <v>23</v>
      </c>
      <c r="L275" s="64" t="s">
        <v>23</v>
      </c>
      <c r="M275" s="64" t="s">
        <v>821</v>
      </c>
      <c r="N275" s="63"/>
      <c r="O275" s="64"/>
      <c r="P275" s="63">
        <v>38.0</v>
      </c>
      <c r="Q275" s="66">
        <v>2.0</v>
      </c>
      <c r="R275" s="66">
        <v>2.0</v>
      </c>
    </row>
    <row r="276" ht="12.75" customHeight="1">
      <c r="A276" s="63">
        <v>16560.0</v>
      </c>
      <c r="B276" s="63">
        <v>85167.0</v>
      </c>
      <c r="C276" s="64" t="s">
        <v>1363</v>
      </c>
      <c r="D276" s="64" t="s">
        <v>1211</v>
      </c>
      <c r="E276" s="64"/>
      <c r="F276" s="64"/>
      <c r="G276" s="64" t="s">
        <v>819</v>
      </c>
      <c r="H276" s="65">
        <v>42160.479166666664</v>
      </c>
      <c r="I276" s="63">
        <v>4895.0</v>
      </c>
      <c r="J276" s="63">
        <v>76.0</v>
      </c>
      <c r="K276" s="64" t="s">
        <v>23</v>
      </c>
      <c r="L276" s="64" t="s">
        <v>23</v>
      </c>
      <c r="M276" s="64"/>
      <c r="N276" s="63"/>
      <c r="O276" s="64"/>
      <c r="P276" s="63">
        <v>39.0</v>
      </c>
      <c r="Q276" s="64"/>
      <c r="R276" s="64"/>
    </row>
    <row r="277" ht="12.75" customHeight="1">
      <c r="A277" s="63">
        <v>1662.0</v>
      </c>
      <c r="B277" s="63">
        <v>137275.0</v>
      </c>
      <c r="C277" s="64" t="s">
        <v>1363</v>
      </c>
      <c r="D277" s="64" t="s">
        <v>1211</v>
      </c>
      <c r="E277" s="64"/>
      <c r="F277" s="64"/>
      <c r="G277" s="64" t="s">
        <v>1364</v>
      </c>
      <c r="H277" s="65">
        <v>42160.583333333336</v>
      </c>
      <c r="I277" s="63">
        <v>3715.0</v>
      </c>
      <c r="J277" s="63">
        <v>74.0</v>
      </c>
      <c r="K277" s="64" t="s">
        <v>23</v>
      </c>
      <c r="L277" s="64" t="s">
        <v>23</v>
      </c>
      <c r="M277" s="64" t="s">
        <v>821</v>
      </c>
      <c r="N277" s="63"/>
      <c r="O277" s="64"/>
      <c r="P277" s="63">
        <v>36.0</v>
      </c>
      <c r="Q277" s="66">
        <v>2.0</v>
      </c>
      <c r="R277" s="66">
        <v>2.0</v>
      </c>
    </row>
    <row r="278" ht="12.75" customHeight="1">
      <c r="A278" s="63">
        <v>1665.0</v>
      </c>
      <c r="B278" s="63">
        <v>42017.0</v>
      </c>
      <c r="C278" s="64" t="s">
        <v>1363</v>
      </c>
      <c r="D278" s="64" t="s">
        <v>1211</v>
      </c>
      <c r="E278" s="64"/>
      <c r="F278" s="64"/>
      <c r="G278" s="64" t="s">
        <v>1364</v>
      </c>
      <c r="H278" s="65">
        <v>42160.604166666664</v>
      </c>
      <c r="I278" s="63">
        <v>4255.0</v>
      </c>
      <c r="J278" s="63">
        <v>75.0</v>
      </c>
      <c r="K278" s="64" t="s">
        <v>23</v>
      </c>
      <c r="L278" s="64" t="s">
        <v>23</v>
      </c>
      <c r="M278" s="64" t="s">
        <v>821</v>
      </c>
      <c r="N278" s="63"/>
      <c r="O278" s="64"/>
      <c r="P278" s="63">
        <v>38.0</v>
      </c>
      <c r="Q278" s="66">
        <v>2.0</v>
      </c>
      <c r="R278" s="66">
        <v>2.0</v>
      </c>
    </row>
    <row r="279" ht="12.75" customHeight="1">
      <c r="A279" s="63">
        <v>16630.0</v>
      </c>
      <c r="B279" s="63">
        <v>175801.0</v>
      </c>
      <c r="C279" s="64" t="s">
        <v>1363</v>
      </c>
      <c r="D279" s="64" t="s">
        <v>1211</v>
      </c>
      <c r="E279" s="64"/>
      <c r="F279" s="64"/>
      <c r="G279" s="64" t="s">
        <v>857</v>
      </c>
      <c r="H279" s="65">
        <v>42160.708333333336</v>
      </c>
      <c r="I279" s="63">
        <v>3800.0</v>
      </c>
      <c r="J279" s="63">
        <v>71.0</v>
      </c>
      <c r="K279" s="64" t="s">
        <v>23</v>
      </c>
      <c r="L279" s="64" t="s">
        <v>23</v>
      </c>
      <c r="M279" s="64" t="s">
        <v>814</v>
      </c>
      <c r="N279" s="63"/>
      <c r="O279" s="64"/>
      <c r="P279" s="64"/>
      <c r="Q279" s="64"/>
      <c r="R279" s="64"/>
    </row>
    <row r="280" ht="12.75" customHeight="1">
      <c r="A280" s="63">
        <v>1664.0</v>
      </c>
      <c r="B280" s="63">
        <v>118282.0</v>
      </c>
      <c r="C280" s="64" t="s">
        <v>1363</v>
      </c>
      <c r="D280" s="64" t="s">
        <v>1211</v>
      </c>
      <c r="E280" s="64"/>
      <c r="F280" s="64"/>
      <c r="G280" s="64" t="s">
        <v>857</v>
      </c>
      <c r="H280" s="65">
        <v>42160.75</v>
      </c>
      <c r="I280" s="63">
        <v>4790.0</v>
      </c>
      <c r="J280" s="63">
        <v>74.0</v>
      </c>
      <c r="K280" s="64" t="s">
        <v>23</v>
      </c>
      <c r="L280" s="64" t="s">
        <v>23</v>
      </c>
      <c r="M280" s="64" t="s">
        <v>814</v>
      </c>
      <c r="N280" s="63"/>
      <c r="O280" s="64"/>
      <c r="P280" s="64"/>
      <c r="Q280" s="64"/>
      <c r="R280" s="64"/>
    </row>
    <row r="281" ht="12.75" customHeight="1">
      <c r="A281" s="63">
        <v>1666.0</v>
      </c>
      <c r="B281" s="63">
        <v>101510.0</v>
      </c>
      <c r="C281" s="64" t="s">
        <v>1363</v>
      </c>
      <c r="D281" s="64" t="s">
        <v>1211</v>
      </c>
      <c r="E281" s="64"/>
      <c r="F281" s="64"/>
      <c r="G281" s="64" t="s">
        <v>857</v>
      </c>
      <c r="H281" s="65">
        <v>42160.916666666664</v>
      </c>
      <c r="I281" s="63">
        <v>4455.0</v>
      </c>
      <c r="J281" s="63">
        <v>74.0</v>
      </c>
      <c r="K281" s="64" t="s">
        <v>23</v>
      </c>
      <c r="L281" s="64" t="s">
        <v>35</v>
      </c>
      <c r="M281" s="64" t="s">
        <v>814</v>
      </c>
      <c r="N281" s="63"/>
      <c r="O281" s="64"/>
      <c r="P281" s="64"/>
      <c r="Q281" s="64"/>
      <c r="R281" s="64"/>
    </row>
    <row r="282" ht="12.75" customHeight="1">
      <c r="A282" s="63">
        <v>1676.0</v>
      </c>
      <c r="B282" s="63">
        <v>32745.0</v>
      </c>
      <c r="C282" s="64" t="s">
        <v>1363</v>
      </c>
      <c r="D282" s="64" t="s">
        <v>1211</v>
      </c>
      <c r="E282" s="64"/>
      <c r="F282" s="64"/>
      <c r="G282" s="64" t="s">
        <v>857</v>
      </c>
      <c r="H282" s="65">
        <v>42161.0</v>
      </c>
      <c r="I282" s="63">
        <v>5465.0</v>
      </c>
      <c r="J282" s="63">
        <v>77.0</v>
      </c>
      <c r="K282" s="64" t="s">
        <v>23</v>
      </c>
      <c r="L282" s="64" t="s">
        <v>23</v>
      </c>
      <c r="M282" s="64" t="s">
        <v>814</v>
      </c>
      <c r="N282" s="63"/>
      <c r="O282" s="64"/>
      <c r="P282" s="64"/>
      <c r="Q282" s="64"/>
      <c r="R282" s="64"/>
    </row>
    <row r="283" ht="12.75" customHeight="1">
      <c r="A283" s="63">
        <v>1667.0</v>
      </c>
      <c r="B283" s="63">
        <v>105744.0</v>
      </c>
      <c r="C283" s="64" t="s">
        <v>1363</v>
      </c>
      <c r="D283" s="64" t="s">
        <v>1211</v>
      </c>
      <c r="E283" s="64"/>
      <c r="F283" s="64"/>
      <c r="G283" s="64" t="s">
        <v>857</v>
      </c>
      <c r="H283" s="65">
        <v>42161.333333333336</v>
      </c>
      <c r="I283" s="63">
        <v>7250.0</v>
      </c>
      <c r="J283" s="63">
        <v>83.0</v>
      </c>
      <c r="K283" s="64" t="s">
        <v>23</v>
      </c>
      <c r="L283" s="64" t="s">
        <v>35</v>
      </c>
      <c r="M283" s="64"/>
      <c r="N283" s="63"/>
      <c r="O283" s="64"/>
      <c r="P283" s="63">
        <v>44.0</v>
      </c>
      <c r="Q283" s="64"/>
      <c r="R283" s="64"/>
    </row>
    <row r="284" ht="12.75" customHeight="1">
      <c r="A284" s="63">
        <v>1668.0</v>
      </c>
      <c r="B284" s="63">
        <v>45372.0</v>
      </c>
      <c r="C284" s="64" t="s">
        <v>1363</v>
      </c>
      <c r="D284" s="64" t="s">
        <v>1211</v>
      </c>
      <c r="E284" s="64"/>
      <c r="F284" s="64"/>
      <c r="G284" s="64" t="s">
        <v>857</v>
      </c>
      <c r="H284" s="65">
        <v>42161.375</v>
      </c>
      <c r="I284" s="63">
        <v>5650.0</v>
      </c>
      <c r="J284" s="63">
        <v>78.0</v>
      </c>
      <c r="K284" s="64" t="s">
        <v>23</v>
      </c>
      <c r="L284" s="64" t="s">
        <v>23</v>
      </c>
      <c r="M284" s="64" t="s">
        <v>821</v>
      </c>
      <c r="N284" s="63"/>
      <c r="O284" s="64"/>
      <c r="P284" s="63">
        <v>40.0</v>
      </c>
      <c r="Q284" s="64"/>
      <c r="R284" s="64"/>
    </row>
    <row r="285" ht="12.75" customHeight="1">
      <c r="A285" s="63">
        <v>1677.0</v>
      </c>
      <c r="B285" s="63">
        <v>171866.0</v>
      </c>
      <c r="C285" s="64" t="s">
        <v>1363</v>
      </c>
      <c r="D285" s="64" t="s">
        <v>1211</v>
      </c>
      <c r="E285" s="66">
        <v>26.0</v>
      </c>
      <c r="F285" s="64" t="s">
        <v>845</v>
      </c>
      <c r="G285" s="64"/>
      <c r="H285" s="65">
        <v>42161.395833333336</v>
      </c>
      <c r="I285" s="63">
        <v>4920.0</v>
      </c>
      <c r="J285" s="63">
        <v>75.0</v>
      </c>
      <c r="K285" s="64" t="s">
        <v>23</v>
      </c>
      <c r="L285" s="64" t="s">
        <v>35</v>
      </c>
      <c r="M285" s="64" t="s">
        <v>821</v>
      </c>
      <c r="N285" s="63"/>
      <c r="O285" s="64"/>
      <c r="P285" s="64"/>
      <c r="Q285" s="64"/>
      <c r="R285" s="64"/>
    </row>
    <row r="286" ht="12.75" customHeight="1">
      <c r="A286" s="63">
        <v>1671.0</v>
      </c>
      <c r="B286" s="63">
        <v>47222.0</v>
      </c>
      <c r="C286" s="64" t="s">
        <v>1363</v>
      </c>
      <c r="D286" s="64" t="s">
        <v>1211</v>
      </c>
      <c r="E286" s="64"/>
      <c r="F286" s="64"/>
      <c r="G286" s="64" t="s">
        <v>857</v>
      </c>
      <c r="H286" s="65">
        <v>42161.458333333336</v>
      </c>
      <c r="I286" s="63">
        <v>4945.0</v>
      </c>
      <c r="J286" s="63">
        <v>77.0</v>
      </c>
      <c r="K286" s="64" t="s">
        <v>23</v>
      </c>
      <c r="L286" s="64" t="s">
        <v>23</v>
      </c>
      <c r="M286" s="64" t="s">
        <v>35</v>
      </c>
      <c r="N286" s="63"/>
      <c r="O286" s="64"/>
      <c r="P286" s="63">
        <v>38.0</v>
      </c>
      <c r="Q286" s="64"/>
      <c r="R286" s="64"/>
    </row>
    <row r="287" ht="12.75" customHeight="1">
      <c r="A287" s="63">
        <v>1678.0</v>
      </c>
      <c r="B287" s="63">
        <v>171967.0</v>
      </c>
      <c r="C287" s="64" t="s">
        <v>1363</v>
      </c>
      <c r="D287" s="64" t="s">
        <v>1211</v>
      </c>
      <c r="E287" s="66">
        <v>26.0</v>
      </c>
      <c r="F287" s="64" t="s">
        <v>845</v>
      </c>
      <c r="G287" s="64"/>
      <c r="H287" s="65">
        <v>42161.479166666664</v>
      </c>
      <c r="I287" s="63">
        <v>4045.0</v>
      </c>
      <c r="J287" s="63">
        <v>74.0</v>
      </c>
      <c r="K287" s="64" t="s">
        <v>23</v>
      </c>
      <c r="L287" s="64" t="s">
        <v>23</v>
      </c>
      <c r="M287" s="64" t="s">
        <v>821</v>
      </c>
      <c r="N287" s="63"/>
      <c r="O287" s="64"/>
      <c r="P287" s="64"/>
      <c r="Q287" s="64"/>
      <c r="R287" s="64"/>
    </row>
    <row r="288" ht="12.75" customHeight="1">
      <c r="A288" s="63">
        <v>1669.0</v>
      </c>
      <c r="B288" s="63">
        <v>121389.0</v>
      </c>
      <c r="C288" s="64" t="s">
        <v>1363</v>
      </c>
      <c r="D288" s="64" t="s">
        <v>1211</v>
      </c>
      <c r="E288" s="64"/>
      <c r="F288" s="64"/>
      <c r="G288" s="64" t="s">
        <v>857</v>
      </c>
      <c r="H288" s="65">
        <v>42161.5</v>
      </c>
      <c r="I288" s="63">
        <v>5195.0</v>
      </c>
      <c r="J288" s="63">
        <v>77.0</v>
      </c>
      <c r="K288" s="64" t="s">
        <v>23</v>
      </c>
      <c r="L288" s="64" t="s">
        <v>23</v>
      </c>
      <c r="M288" s="64" t="s">
        <v>35</v>
      </c>
      <c r="N288" s="63"/>
      <c r="O288" s="64"/>
      <c r="P288" s="63">
        <v>38.0</v>
      </c>
      <c r="Q288" s="64"/>
      <c r="R288" s="64"/>
    </row>
    <row r="289" ht="12.75" customHeight="1">
      <c r="A289" s="63">
        <v>1670.0</v>
      </c>
      <c r="B289" s="63">
        <v>103873.0</v>
      </c>
      <c r="C289" s="64" t="s">
        <v>1363</v>
      </c>
      <c r="D289" s="64" t="s">
        <v>1211</v>
      </c>
      <c r="E289" s="64"/>
      <c r="F289" s="64"/>
      <c r="G289" s="64" t="s">
        <v>857</v>
      </c>
      <c r="H289" s="65">
        <v>42161.53125</v>
      </c>
      <c r="I289" s="63">
        <v>5875.0</v>
      </c>
      <c r="J289" s="63">
        <v>79.0</v>
      </c>
      <c r="K289" s="64" t="s">
        <v>23</v>
      </c>
      <c r="L289" s="64" t="s">
        <v>23</v>
      </c>
      <c r="M289" s="64" t="s">
        <v>821</v>
      </c>
      <c r="N289" s="63"/>
      <c r="O289" s="64"/>
      <c r="P289" s="63">
        <v>40.0</v>
      </c>
      <c r="Q289" s="64"/>
      <c r="R289" s="64"/>
    </row>
    <row r="290" ht="12.75" customHeight="1">
      <c r="A290" s="63">
        <v>1672.0</v>
      </c>
      <c r="B290" s="63">
        <v>28419.0</v>
      </c>
      <c r="C290" s="64" t="s">
        <v>1363</v>
      </c>
      <c r="D290" s="64" t="s">
        <v>1211</v>
      </c>
      <c r="E290" s="64"/>
      <c r="F290" s="64"/>
      <c r="G290" s="64" t="s">
        <v>857</v>
      </c>
      <c r="H290" s="65">
        <v>42161.583333333336</v>
      </c>
      <c r="I290" s="63">
        <v>4190.0</v>
      </c>
      <c r="J290" s="63">
        <v>72.0</v>
      </c>
      <c r="K290" s="64" t="s">
        <v>23</v>
      </c>
      <c r="L290" s="64" t="s">
        <v>35</v>
      </c>
      <c r="M290" s="64" t="s">
        <v>814</v>
      </c>
      <c r="N290" s="63"/>
      <c r="O290" s="64"/>
      <c r="P290" s="64"/>
      <c r="Q290" s="64"/>
      <c r="R290" s="64"/>
    </row>
    <row r="291" ht="12.75" customHeight="1">
      <c r="A291" s="63">
        <v>1673.0</v>
      </c>
      <c r="B291" s="63">
        <v>65385.0</v>
      </c>
      <c r="C291" s="64" t="s">
        <v>1363</v>
      </c>
      <c r="D291" s="64" t="s">
        <v>1211</v>
      </c>
      <c r="E291" s="64"/>
      <c r="F291" s="64"/>
      <c r="G291" s="64" t="s">
        <v>857</v>
      </c>
      <c r="H291" s="65">
        <v>42161.625</v>
      </c>
      <c r="I291" s="63">
        <v>6160.0</v>
      </c>
      <c r="J291" s="63">
        <v>83.0</v>
      </c>
      <c r="K291" s="64" t="s">
        <v>23</v>
      </c>
      <c r="L291" s="64" t="s">
        <v>23</v>
      </c>
      <c r="M291" s="64" t="s">
        <v>814</v>
      </c>
      <c r="N291" s="63"/>
      <c r="O291" s="64"/>
      <c r="P291" s="64"/>
      <c r="Q291" s="64"/>
      <c r="R291" s="64"/>
    </row>
    <row r="292" ht="12.75" customHeight="1">
      <c r="A292" s="63">
        <v>1674.0</v>
      </c>
      <c r="B292" s="63">
        <v>143670.0</v>
      </c>
      <c r="C292" s="64" t="s">
        <v>1363</v>
      </c>
      <c r="D292" s="64" t="s">
        <v>1211</v>
      </c>
      <c r="E292" s="64"/>
      <c r="F292" s="64"/>
      <c r="G292" s="64" t="s">
        <v>857</v>
      </c>
      <c r="H292" s="65">
        <v>42161.645833333336</v>
      </c>
      <c r="I292" s="63">
        <v>5745.0</v>
      </c>
      <c r="J292" s="63">
        <v>81.0</v>
      </c>
      <c r="K292" s="64" t="s">
        <v>23</v>
      </c>
      <c r="L292" s="64" t="s">
        <v>23</v>
      </c>
      <c r="M292" s="64" t="s">
        <v>814</v>
      </c>
      <c r="N292" s="63"/>
      <c r="O292" s="64"/>
      <c r="P292" s="64"/>
      <c r="Q292" s="64"/>
      <c r="R292" s="64"/>
    </row>
    <row r="293" ht="12.75" customHeight="1">
      <c r="A293" s="63">
        <v>1675.0</v>
      </c>
      <c r="B293" s="63">
        <v>159259.0</v>
      </c>
      <c r="C293" s="64" t="s">
        <v>1363</v>
      </c>
      <c r="D293" s="64" t="s">
        <v>1211</v>
      </c>
      <c r="E293" s="64"/>
      <c r="F293" s="64"/>
      <c r="G293" s="64" t="s">
        <v>857</v>
      </c>
      <c r="H293" s="65">
        <v>42161.75</v>
      </c>
      <c r="I293" s="63">
        <v>5530.0</v>
      </c>
      <c r="J293" s="63">
        <v>79.0</v>
      </c>
      <c r="K293" s="64" t="s">
        <v>23</v>
      </c>
      <c r="L293" s="64" t="s">
        <v>23</v>
      </c>
      <c r="M293" s="64" t="s">
        <v>814</v>
      </c>
      <c r="N293" s="63"/>
      <c r="O293" s="64" t="s">
        <v>816</v>
      </c>
      <c r="P293" s="64"/>
      <c r="Q293" s="64"/>
      <c r="R293" s="64"/>
    </row>
    <row r="294" ht="12.75" customHeight="1">
      <c r="A294" s="63">
        <v>1679.0</v>
      </c>
      <c r="B294" s="63">
        <v>40146.0</v>
      </c>
      <c r="C294" s="64" t="s">
        <v>1363</v>
      </c>
      <c r="D294" s="64" t="s">
        <v>1211</v>
      </c>
      <c r="E294" s="64"/>
      <c r="F294" s="64"/>
      <c r="G294" s="64" t="s">
        <v>857</v>
      </c>
      <c r="H294" s="65">
        <v>42162.333333333336</v>
      </c>
      <c r="I294" s="63">
        <v>3370.0</v>
      </c>
      <c r="J294" s="63">
        <v>67.0</v>
      </c>
      <c r="K294" s="64" t="s">
        <v>23</v>
      </c>
      <c r="L294" s="64" t="s">
        <v>23</v>
      </c>
      <c r="M294" s="64"/>
      <c r="N294" s="63"/>
      <c r="O294" s="64"/>
      <c r="P294" s="63">
        <v>34.0</v>
      </c>
      <c r="Q294" s="64"/>
      <c r="R294" s="64"/>
    </row>
    <row r="295" ht="12.75" customHeight="1">
      <c r="A295" s="63">
        <v>1623.0</v>
      </c>
      <c r="B295" s="63">
        <v>66741.0</v>
      </c>
      <c r="C295" s="64" t="s">
        <v>1363</v>
      </c>
      <c r="D295" s="64" t="s">
        <v>1211</v>
      </c>
      <c r="E295" s="64"/>
      <c r="F295" s="64"/>
      <c r="G295" s="64" t="s">
        <v>857</v>
      </c>
      <c r="H295" s="65">
        <v>42162.34375</v>
      </c>
      <c r="I295" s="63">
        <v>5160.0</v>
      </c>
      <c r="J295" s="63">
        <v>75.0</v>
      </c>
      <c r="K295" s="64" t="s">
        <v>23</v>
      </c>
      <c r="L295" s="64" t="s">
        <v>23</v>
      </c>
      <c r="M295" s="64"/>
      <c r="N295" s="63"/>
      <c r="O295" s="64"/>
      <c r="P295" s="63">
        <v>38.0</v>
      </c>
      <c r="Q295" s="64"/>
      <c r="R295" s="64"/>
    </row>
    <row r="296" ht="12.75" customHeight="1">
      <c r="A296" s="63">
        <v>1624.0</v>
      </c>
      <c r="B296" s="63">
        <v>82541.0</v>
      </c>
      <c r="C296" s="64" t="s">
        <v>1363</v>
      </c>
      <c r="D296" s="64" t="s">
        <v>1211</v>
      </c>
      <c r="E296" s="64"/>
      <c r="F296" s="64"/>
      <c r="G296" s="64" t="s">
        <v>857</v>
      </c>
      <c r="H296" s="65">
        <v>42162.5625</v>
      </c>
      <c r="I296" s="63">
        <v>4210.0</v>
      </c>
      <c r="J296" s="63">
        <v>71.0</v>
      </c>
      <c r="K296" s="64" t="s">
        <v>23</v>
      </c>
      <c r="L296" s="64" t="s">
        <v>23</v>
      </c>
      <c r="M296" s="64"/>
      <c r="N296" s="63"/>
      <c r="O296" s="64"/>
      <c r="P296" s="63">
        <v>36.0</v>
      </c>
      <c r="Q296" s="64"/>
      <c r="R296" s="64"/>
    </row>
    <row r="297" ht="12.75" customHeight="1">
      <c r="A297" s="63">
        <v>1627.0</v>
      </c>
      <c r="B297" s="63">
        <v>65385.0</v>
      </c>
      <c r="C297" s="64" t="s">
        <v>1363</v>
      </c>
      <c r="D297" s="64" t="s">
        <v>1211</v>
      </c>
      <c r="E297" s="64"/>
      <c r="F297" s="64"/>
      <c r="G297" s="64" t="s">
        <v>819</v>
      </c>
      <c r="H297" s="65">
        <v>42162.625</v>
      </c>
      <c r="I297" s="63">
        <v>4290.0</v>
      </c>
      <c r="J297" s="63">
        <v>73.0</v>
      </c>
      <c r="K297" s="64" t="s">
        <v>23</v>
      </c>
      <c r="L297" s="64" t="s">
        <v>23</v>
      </c>
      <c r="M297" s="64"/>
      <c r="N297" s="63"/>
      <c r="O297" s="64"/>
      <c r="P297" s="64"/>
      <c r="Q297" s="64"/>
      <c r="R297" s="64"/>
    </row>
    <row r="298" ht="12.75" customHeight="1">
      <c r="A298" s="63">
        <v>1625.0</v>
      </c>
      <c r="B298" s="63">
        <v>41513.0</v>
      </c>
      <c r="C298" s="64" t="s">
        <v>1363</v>
      </c>
      <c r="D298" s="64" t="s">
        <v>1211</v>
      </c>
      <c r="E298" s="64"/>
      <c r="F298" s="64"/>
      <c r="G298" s="64" t="s">
        <v>857</v>
      </c>
      <c r="H298" s="65">
        <v>42162.625</v>
      </c>
      <c r="I298" s="63">
        <v>4915.0</v>
      </c>
      <c r="J298" s="63">
        <v>75.0</v>
      </c>
      <c r="K298" s="64" t="s">
        <v>23</v>
      </c>
      <c r="L298" s="64" t="s">
        <v>23</v>
      </c>
      <c r="M298" s="64" t="s">
        <v>814</v>
      </c>
      <c r="N298" s="63"/>
      <c r="O298" s="64"/>
      <c r="P298" s="64"/>
      <c r="Q298" s="64"/>
      <c r="R298" s="64"/>
    </row>
    <row r="299" ht="12.75" customHeight="1">
      <c r="A299" s="63">
        <v>1626.0</v>
      </c>
      <c r="B299" s="63">
        <v>49645.0</v>
      </c>
      <c r="C299" s="64" t="s">
        <v>1363</v>
      </c>
      <c r="D299" s="64" t="s">
        <v>1211</v>
      </c>
      <c r="E299" s="64"/>
      <c r="F299" s="64"/>
      <c r="G299" s="64" t="s">
        <v>819</v>
      </c>
      <c r="H299" s="65">
        <v>42162.708333333336</v>
      </c>
      <c r="I299" s="63">
        <v>5670.0</v>
      </c>
      <c r="J299" s="63">
        <v>78.0</v>
      </c>
      <c r="K299" s="64" t="s">
        <v>23</v>
      </c>
      <c r="L299" s="64" t="s">
        <v>23</v>
      </c>
      <c r="M299" s="64" t="s">
        <v>821</v>
      </c>
      <c r="N299" s="63"/>
      <c r="O299" s="64"/>
      <c r="P299" s="64"/>
      <c r="Q299" s="64"/>
      <c r="R299" s="64"/>
    </row>
    <row r="300" ht="12.75" customHeight="1">
      <c r="A300" s="63">
        <v>1628.0</v>
      </c>
      <c r="B300" s="63">
        <v>14589.0</v>
      </c>
      <c r="C300" s="64" t="s">
        <v>1363</v>
      </c>
      <c r="D300" s="64" t="s">
        <v>1211</v>
      </c>
      <c r="E300" s="64"/>
      <c r="F300" s="64"/>
      <c r="G300" s="64" t="s">
        <v>857</v>
      </c>
      <c r="H300" s="65">
        <v>42162.895833333336</v>
      </c>
      <c r="I300" s="63">
        <v>5725.0</v>
      </c>
      <c r="J300" s="63">
        <v>81.0</v>
      </c>
      <c r="K300" s="64" t="s">
        <v>23</v>
      </c>
      <c r="L300" s="64" t="s">
        <v>23</v>
      </c>
      <c r="M300" s="64" t="s">
        <v>814</v>
      </c>
      <c r="N300" s="63"/>
      <c r="O300" s="64"/>
      <c r="P300" s="64"/>
      <c r="Q300" s="64"/>
      <c r="R300" s="64"/>
    </row>
    <row r="301" ht="12.75" customHeight="1">
      <c r="A301" s="63">
        <v>1631.0</v>
      </c>
      <c r="B301" s="63">
        <v>165785.0</v>
      </c>
      <c r="C301" s="64" t="s">
        <v>1363</v>
      </c>
      <c r="D301" s="64" t="s">
        <v>1211</v>
      </c>
      <c r="E301" s="66">
        <v>114.0</v>
      </c>
      <c r="F301" s="64" t="s">
        <v>133</v>
      </c>
      <c r="G301" s="64"/>
      <c r="H301" s="65">
        <v>42164.291666666664</v>
      </c>
      <c r="I301" s="63">
        <v>4800.0</v>
      </c>
      <c r="J301" s="63">
        <v>72.0</v>
      </c>
      <c r="K301" s="64" t="s">
        <v>23</v>
      </c>
      <c r="L301" s="64" t="s">
        <v>35</v>
      </c>
      <c r="M301" s="64" t="s">
        <v>821</v>
      </c>
      <c r="N301" s="63"/>
      <c r="O301" s="64"/>
      <c r="P301" s="63">
        <v>37.0</v>
      </c>
      <c r="Q301" s="66">
        <v>2.0</v>
      </c>
      <c r="R301" s="66">
        <v>2.0</v>
      </c>
    </row>
    <row r="302" ht="12.75" customHeight="1">
      <c r="A302" s="63">
        <v>1634.0</v>
      </c>
      <c r="B302" s="63">
        <v>89456.0</v>
      </c>
      <c r="C302" s="64" t="s">
        <v>1363</v>
      </c>
      <c r="D302" s="64" t="s">
        <v>1211</v>
      </c>
      <c r="E302" s="66">
        <v>115.0</v>
      </c>
      <c r="F302" s="64" t="s">
        <v>134</v>
      </c>
      <c r="G302" s="64"/>
      <c r="H302" s="65">
        <v>42164.375</v>
      </c>
      <c r="I302" s="63">
        <v>4800.0</v>
      </c>
      <c r="J302" s="63">
        <v>74.0</v>
      </c>
      <c r="K302" s="64" t="s">
        <v>23</v>
      </c>
      <c r="L302" s="64" t="s">
        <v>23</v>
      </c>
      <c r="M302" s="64" t="s">
        <v>821</v>
      </c>
      <c r="N302" s="63"/>
      <c r="O302" s="64"/>
      <c r="P302" s="63">
        <v>37.0</v>
      </c>
      <c r="Q302" s="66">
        <v>2.0</v>
      </c>
      <c r="R302" s="66">
        <v>2.0</v>
      </c>
    </row>
    <row r="303" ht="12.75" customHeight="1">
      <c r="A303" s="63">
        <v>1630.0</v>
      </c>
      <c r="B303" s="63">
        <v>201057.0</v>
      </c>
      <c r="C303" s="64" t="s">
        <v>1363</v>
      </c>
      <c r="D303" s="64" t="s">
        <v>1211</v>
      </c>
      <c r="E303" s="66">
        <v>23.0</v>
      </c>
      <c r="F303" s="64" t="s">
        <v>856</v>
      </c>
      <c r="G303" s="64"/>
      <c r="H303" s="65">
        <v>42164.395833333336</v>
      </c>
      <c r="I303" s="63">
        <v>4500.0</v>
      </c>
      <c r="J303" s="63">
        <v>75.0</v>
      </c>
      <c r="K303" s="64" t="s">
        <v>23</v>
      </c>
      <c r="L303" s="64" t="s">
        <v>23</v>
      </c>
      <c r="M303" s="64" t="s">
        <v>821</v>
      </c>
      <c r="N303" s="63"/>
      <c r="O303" s="64"/>
      <c r="P303" s="63">
        <v>38.0</v>
      </c>
      <c r="Q303" s="66">
        <v>2.0</v>
      </c>
      <c r="R303" s="66">
        <v>2.0</v>
      </c>
    </row>
    <row r="304" ht="12.75" customHeight="1">
      <c r="A304" s="63">
        <v>1629.0</v>
      </c>
      <c r="B304" s="63">
        <v>37207.0</v>
      </c>
      <c r="C304" s="64" t="s">
        <v>1363</v>
      </c>
      <c r="D304" s="64" t="s">
        <v>1211</v>
      </c>
      <c r="E304" s="66">
        <v>110.0</v>
      </c>
      <c r="F304" s="64" t="s">
        <v>146</v>
      </c>
      <c r="G304" s="64"/>
      <c r="H304" s="65">
        <v>42164.458333333336</v>
      </c>
      <c r="I304" s="63">
        <v>5150.0</v>
      </c>
      <c r="J304" s="63">
        <v>75.0</v>
      </c>
      <c r="K304" s="64" t="s">
        <v>23</v>
      </c>
      <c r="L304" s="64" t="s">
        <v>23</v>
      </c>
      <c r="M304" s="64"/>
      <c r="N304" s="63"/>
      <c r="O304" s="64"/>
      <c r="P304" s="64"/>
      <c r="Q304" s="64"/>
      <c r="R304" s="64"/>
    </row>
    <row r="305" ht="12.75" customHeight="1">
      <c r="A305" s="63">
        <v>1632.0</v>
      </c>
      <c r="B305" s="63">
        <v>154361.0</v>
      </c>
      <c r="C305" s="64" t="s">
        <v>1363</v>
      </c>
      <c r="D305" s="64" t="s">
        <v>1211</v>
      </c>
      <c r="E305" s="66">
        <v>114.0</v>
      </c>
      <c r="F305" s="64" t="s">
        <v>133</v>
      </c>
      <c r="G305" s="64"/>
      <c r="H305" s="65">
        <v>42164.5</v>
      </c>
      <c r="I305" s="63">
        <v>5300.0</v>
      </c>
      <c r="J305" s="63">
        <v>74.0</v>
      </c>
      <c r="K305" s="64" t="s">
        <v>23</v>
      </c>
      <c r="L305" s="64" t="s">
        <v>23</v>
      </c>
      <c r="M305" s="64" t="s">
        <v>821</v>
      </c>
      <c r="N305" s="63"/>
      <c r="O305" s="64"/>
      <c r="P305" s="63">
        <v>38.0</v>
      </c>
      <c r="Q305" s="66">
        <v>2.0</v>
      </c>
      <c r="R305" s="66">
        <v>2.0</v>
      </c>
    </row>
    <row r="306" ht="12.75" customHeight="1">
      <c r="A306" s="63">
        <v>1633.0</v>
      </c>
      <c r="B306" s="63">
        <v>160055.0</v>
      </c>
      <c r="C306" s="64" t="s">
        <v>1363</v>
      </c>
      <c r="D306" s="64" t="s">
        <v>1211</v>
      </c>
      <c r="E306" s="64"/>
      <c r="F306" s="64"/>
      <c r="G306" s="64" t="s">
        <v>857</v>
      </c>
      <c r="H306" s="65">
        <v>42164.708333333336</v>
      </c>
      <c r="I306" s="63">
        <v>4330.0</v>
      </c>
      <c r="J306" s="63">
        <v>72.0</v>
      </c>
      <c r="K306" s="64" t="s">
        <v>23</v>
      </c>
      <c r="L306" s="64" t="s">
        <v>23</v>
      </c>
      <c r="M306" s="64"/>
      <c r="N306" s="63"/>
      <c r="O306" s="64"/>
      <c r="P306" s="63">
        <v>36.0</v>
      </c>
      <c r="Q306" s="64"/>
      <c r="R306" s="64"/>
    </row>
    <row r="307" ht="12.75" customHeight="1">
      <c r="A307" s="63">
        <v>1635.0</v>
      </c>
      <c r="B307" s="63">
        <v>21640.0</v>
      </c>
      <c r="C307" s="64" t="s">
        <v>1363</v>
      </c>
      <c r="D307" s="64" t="s">
        <v>1211</v>
      </c>
      <c r="E307" s="66">
        <v>125.0</v>
      </c>
      <c r="F307" s="64" t="s">
        <v>110</v>
      </c>
      <c r="G307" s="64"/>
      <c r="H307" s="65">
        <v>42165.333333333336</v>
      </c>
      <c r="I307" s="63">
        <v>5675.0</v>
      </c>
      <c r="J307" s="63">
        <v>78.0</v>
      </c>
      <c r="K307" s="64" t="s">
        <v>23</v>
      </c>
      <c r="L307" s="64" t="s">
        <v>23</v>
      </c>
      <c r="M307" s="64" t="s">
        <v>35</v>
      </c>
      <c r="N307" s="63"/>
      <c r="O307" s="64"/>
      <c r="P307" s="64"/>
      <c r="Q307" s="64"/>
      <c r="R307" s="64"/>
    </row>
    <row r="308" ht="12.75" customHeight="1">
      <c r="A308" s="63">
        <v>1637.0</v>
      </c>
      <c r="B308" s="63">
        <v>79139.0</v>
      </c>
      <c r="C308" s="64" t="s">
        <v>1363</v>
      </c>
      <c r="D308" s="64" t="s">
        <v>1211</v>
      </c>
      <c r="E308" s="66">
        <v>111.0</v>
      </c>
      <c r="F308" s="64" t="s">
        <v>136</v>
      </c>
      <c r="G308" s="64"/>
      <c r="H308" s="65">
        <v>42165.4375</v>
      </c>
      <c r="I308" s="63">
        <v>5215.0</v>
      </c>
      <c r="J308" s="63">
        <v>77.0</v>
      </c>
      <c r="K308" s="64" t="s">
        <v>23</v>
      </c>
      <c r="L308" s="64" t="s">
        <v>23</v>
      </c>
      <c r="M308" s="64" t="s">
        <v>35</v>
      </c>
      <c r="N308" s="63"/>
      <c r="O308" s="64"/>
      <c r="P308" s="64"/>
      <c r="Q308" s="64"/>
      <c r="R308" s="64"/>
    </row>
    <row r="309" ht="12.75" customHeight="1">
      <c r="A309" s="63">
        <v>1636.0</v>
      </c>
      <c r="B309" s="63">
        <v>17230.0</v>
      </c>
      <c r="C309" s="64" t="s">
        <v>1363</v>
      </c>
      <c r="D309" s="64" t="s">
        <v>1211</v>
      </c>
      <c r="E309" s="66">
        <v>110.0</v>
      </c>
      <c r="F309" s="64" t="s">
        <v>146</v>
      </c>
      <c r="G309" s="64"/>
      <c r="H309" s="65">
        <v>42165.458333333336</v>
      </c>
      <c r="I309" s="63">
        <v>4240.0</v>
      </c>
      <c r="J309" s="63">
        <v>72.0</v>
      </c>
      <c r="K309" s="64" t="s">
        <v>23</v>
      </c>
      <c r="L309" s="64" t="s">
        <v>23</v>
      </c>
      <c r="M309" s="64" t="s">
        <v>35</v>
      </c>
      <c r="N309" s="63"/>
      <c r="O309" s="64"/>
      <c r="P309" s="64"/>
      <c r="Q309" s="64"/>
      <c r="R309" s="64"/>
    </row>
    <row r="310" ht="12.75" customHeight="1">
      <c r="A310" s="63">
        <v>1638.0</v>
      </c>
      <c r="B310" s="63">
        <v>134501.0</v>
      </c>
      <c r="C310" s="64" t="s">
        <v>1363</v>
      </c>
      <c r="D310" s="64" t="s">
        <v>1211</v>
      </c>
      <c r="E310" s="66">
        <v>126.0</v>
      </c>
      <c r="F310" s="64" t="s">
        <v>858</v>
      </c>
      <c r="G310" s="64"/>
      <c r="H310" s="65">
        <v>42165.708333333336</v>
      </c>
      <c r="I310" s="63">
        <v>5775.0</v>
      </c>
      <c r="J310" s="63">
        <v>77.0</v>
      </c>
      <c r="K310" s="64" t="s">
        <v>23</v>
      </c>
      <c r="L310" s="64" t="s">
        <v>23</v>
      </c>
      <c r="M310" s="64"/>
      <c r="N310" s="63"/>
      <c r="O310" s="64"/>
      <c r="P310" s="63">
        <v>38.0</v>
      </c>
      <c r="Q310" s="64"/>
      <c r="R310" s="64"/>
    </row>
    <row r="311" ht="12.75" customHeight="1">
      <c r="A311" s="63">
        <v>1639.0</v>
      </c>
      <c r="B311" s="63">
        <v>173245.0</v>
      </c>
      <c r="C311" s="64" t="s">
        <v>1363</v>
      </c>
      <c r="D311" s="64" t="s">
        <v>1211</v>
      </c>
      <c r="E311" s="66">
        <v>113.0</v>
      </c>
      <c r="F311" s="64" t="s">
        <v>840</v>
      </c>
      <c r="G311" s="64"/>
      <c r="H311" s="65">
        <v>42165.8125</v>
      </c>
      <c r="I311" s="63">
        <v>4015.0</v>
      </c>
      <c r="J311" s="63">
        <v>74.0</v>
      </c>
      <c r="K311" s="64" t="s">
        <v>23</v>
      </c>
      <c r="L311" s="64" t="s">
        <v>35</v>
      </c>
      <c r="M311" s="64"/>
      <c r="N311" s="63"/>
      <c r="O311" s="64"/>
      <c r="P311" s="63">
        <v>35.0</v>
      </c>
      <c r="Q311" s="64"/>
      <c r="R311" s="64"/>
    </row>
    <row r="312" ht="12.75" customHeight="1">
      <c r="A312" s="63">
        <v>1177.0</v>
      </c>
      <c r="B312" s="63">
        <v>64254.0</v>
      </c>
      <c r="C312" s="64" t="s">
        <v>1363</v>
      </c>
      <c r="D312" s="64" t="s">
        <v>1211</v>
      </c>
      <c r="E312" s="64"/>
      <c r="F312" s="64"/>
      <c r="G312" s="64" t="s">
        <v>857</v>
      </c>
      <c r="H312" s="65">
        <v>42167.3125</v>
      </c>
      <c r="I312" s="63">
        <v>4900.0</v>
      </c>
      <c r="J312" s="63">
        <v>75.0</v>
      </c>
      <c r="K312" s="64" t="s">
        <v>23</v>
      </c>
      <c r="L312" s="64" t="s">
        <v>23</v>
      </c>
      <c r="M312" s="64" t="s">
        <v>821</v>
      </c>
      <c r="N312" s="63"/>
      <c r="O312" s="64"/>
      <c r="P312" s="63">
        <v>37.0</v>
      </c>
      <c r="Q312" s="66">
        <v>2.0</v>
      </c>
      <c r="R312" s="66">
        <v>2.0</v>
      </c>
    </row>
    <row r="313" ht="12.75" customHeight="1">
      <c r="A313" s="63">
        <v>1178.0</v>
      </c>
      <c r="B313" s="63">
        <v>40190.0</v>
      </c>
      <c r="C313" s="64" t="s">
        <v>1363</v>
      </c>
      <c r="D313" s="64" t="s">
        <v>1211</v>
      </c>
      <c r="E313" s="64"/>
      <c r="F313" s="64"/>
      <c r="G313" s="64" t="s">
        <v>819</v>
      </c>
      <c r="H313" s="65">
        <v>42167.479166666664</v>
      </c>
      <c r="I313" s="63">
        <v>5440.0</v>
      </c>
      <c r="J313" s="63">
        <v>76.0</v>
      </c>
      <c r="K313" s="64" t="s">
        <v>23</v>
      </c>
      <c r="L313" s="64" t="s">
        <v>23</v>
      </c>
      <c r="M313" s="64" t="s">
        <v>821</v>
      </c>
      <c r="N313" s="63"/>
      <c r="O313" s="64"/>
      <c r="P313" s="63">
        <v>38.0</v>
      </c>
      <c r="Q313" s="66">
        <v>2.0</v>
      </c>
      <c r="R313" s="66">
        <v>2.0</v>
      </c>
    </row>
    <row r="314" ht="12.75" customHeight="1">
      <c r="A314" s="63">
        <v>1179.0</v>
      </c>
      <c r="B314" s="63">
        <v>132850.0</v>
      </c>
      <c r="C314" s="64" t="s">
        <v>1363</v>
      </c>
      <c r="D314" s="64" t="s">
        <v>1211</v>
      </c>
      <c r="E314" s="64"/>
      <c r="F314" s="64"/>
      <c r="G314" s="64" t="s">
        <v>857</v>
      </c>
      <c r="H314" s="65">
        <v>42167.333333333336</v>
      </c>
      <c r="I314" s="63">
        <v>4230.0</v>
      </c>
      <c r="J314" s="63">
        <v>72.0</v>
      </c>
      <c r="K314" s="64" t="s">
        <v>23</v>
      </c>
      <c r="L314" s="64" t="s">
        <v>23</v>
      </c>
      <c r="M314" s="64" t="s">
        <v>821</v>
      </c>
      <c r="N314" s="63"/>
      <c r="O314" s="64"/>
      <c r="P314" s="63">
        <v>36.0</v>
      </c>
      <c r="Q314" s="64"/>
      <c r="R314" s="64"/>
    </row>
    <row r="315" ht="12.75" customHeight="1">
      <c r="A315" s="63">
        <v>3100.0</v>
      </c>
      <c r="B315" s="63">
        <v>41513.0</v>
      </c>
      <c r="C315" s="64" t="s">
        <v>1363</v>
      </c>
      <c r="D315" s="64" t="s">
        <v>1211</v>
      </c>
      <c r="E315" s="64"/>
      <c r="F315" s="64"/>
      <c r="G315" s="64" t="s">
        <v>857</v>
      </c>
      <c r="H315" s="65">
        <v>42167.541666666664</v>
      </c>
      <c r="I315" s="63">
        <v>5020.0</v>
      </c>
      <c r="J315" s="63">
        <v>75.0</v>
      </c>
      <c r="K315" s="64" t="s">
        <v>23</v>
      </c>
      <c r="L315" s="64" t="s">
        <v>23</v>
      </c>
      <c r="M315" s="64" t="s">
        <v>821</v>
      </c>
      <c r="N315" s="63"/>
      <c r="O315" s="64"/>
      <c r="P315" s="63">
        <v>33.0</v>
      </c>
      <c r="Q315" s="64"/>
      <c r="R315" s="64"/>
    </row>
    <row r="316" ht="12.75" customHeight="1">
      <c r="A316" s="63">
        <v>3101.0</v>
      </c>
      <c r="B316" s="63">
        <v>166575.0</v>
      </c>
      <c r="C316" s="64" t="s">
        <v>1363</v>
      </c>
      <c r="D316" s="64" t="s">
        <v>1211</v>
      </c>
      <c r="E316" s="64"/>
      <c r="F316" s="64"/>
      <c r="G316" s="64" t="s">
        <v>857</v>
      </c>
      <c r="H316" s="65">
        <v>42167.458333333336</v>
      </c>
      <c r="I316" s="63">
        <v>3560.0</v>
      </c>
      <c r="J316" s="63">
        <v>71.0</v>
      </c>
      <c r="K316" s="64" t="s">
        <v>23</v>
      </c>
      <c r="L316" s="64" t="s">
        <v>23</v>
      </c>
      <c r="M316" s="64" t="s">
        <v>821</v>
      </c>
      <c r="N316" s="63"/>
      <c r="O316" s="64"/>
      <c r="P316" s="63">
        <v>35.0</v>
      </c>
      <c r="Q316" s="64"/>
      <c r="R316" s="64"/>
    </row>
    <row r="317" ht="12.75" customHeight="1">
      <c r="A317" s="63">
        <v>3102.0</v>
      </c>
      <c r="B317" s="63"/>
      <c r="C317" s="64" t="s">
        <v>1363</v>
      </c>
      <c r="D317" s="64" t="s">
        <v>1211</v>
      </c>
      <c r="E317" s="64"/>
      <c r="F317" s="64"/>
      <c r="G317" s="64" t="s">
        <v>819</v>
      </c>
      <c r="H317" s="65">
        <v>42167.708333333336</v>
      </c>
      <c r="I317" s="63">
        <v>4970.0</v>
      </c>
      <c r="J317" s="63">
        <v>75.0</v>
      </c>
      <c r="K317" s="64" t="s">
        <v>23</v>
      </c>
      <c r="L317" s="64" t="s">
        <v>23</v>
      </c>
      <c r="M317" s="64"/>
      <c r="N317" s="63"/>
      <c r="O317" s="64"/>
      <c r="P317" s="63"/>
      <c r="Q317" s="64"/>
      <c r="R317" s="64"/>
    </row>
    <row r="318" ht="12.75" customHeight="1">
      <c r="A318" s="63">
        <v>3103.0</v>
      </c>
      <c r="B318" s="63">
        <v>49645.0</v>
      </c>
      <c r="C318" s="64" t="s">
        <v>1363</v>
      </c>
      <c r="D318" s="64" t="s">
        <v>1211</v>
      </c>
      <c r="E318" s="64"/>
      <c r="F318" s="64"/>
      <c r="G318" s="64" t="s">
        <v>819</v>
      </c>
      <c r="H318" s="65">
        <v>42167.729166666664</v>
      </c>
      <c r="I318" s="63">
        <v>4855.0</v>
      </c>
      <c r="J318" s="63">
        <v>75.0</v>
      </c>
      <c r="K318" s="64" t="s">
        <v>23</v>
      </c>
      <c r="L318" s="64" t="s">
        <v>23</v>
      </c>
      <c r="M318" s="64"/>
      <c r="N318" s="63"/>
      <c r="O318" s="64"/>
      <c r="P318" s="63">
        <v>40.0</v>
      </c>
      <c r="Q318" s="64"/>
      <c r="R318" s="64"/>
    </row>
    <row r="319" ht="12.75" customHeight="1">
      <c r="A319" s="63">
        <v>3104.0</v>
      </c>
      <c r="B319" s="63">
        <v>63359.0</v>
      </c>
      <c r="C319" s="64" t="s">
        <v>1363</v>
      </c>
      <c r="D319" s="64" t="s">
        <v>1211</v>
      </c>
      <c r="E319" s="64"/>
      <c r="F319" s="64"/>
      <c r="G319" s="64" t="s">
        <v>819</v>
      </c>
      <c r="H319" s="65">
        <v>42167.645833333336</v>
      </c>
      <c r="I319" s="63">
        <v>5320.0</v>
      </c>
      <c r="J319" s="63">
        <v>79.0</v>
      </c>
      <c r="K319" s="64" t="s">
        <v>23</v>
      </c>
      <c r="L319" s="64" t="s">
        <v>23</v>
      </c>
      <c r="M319" s="64"/>
      <c r="N319" s="63"/>
      <c r="O319" s="64"/>
      <c r="P319" s="63">
        <v>41.0</v>
      </c>
      <c r="Q319" s="64"/>
      <c r="R319" s="64"/>
    </row>
    <row r="320" ht="12.75" customHeight="1">
      <c r="A320" s="63">
        <v>3105.0</v>
      </c>
      <c r="B320" s="63">
        <v>73619.0</v>
      </c>
      <c r="C320" s="64" t="s">
        <v>1363</v>
      </c>
      <c r="D320" s="64" t="s">
        <v>1211</v>
      </c>
      <c r="E320" s="64"/>
      <c r="F320" s="64"/>
      <c r="G320" s="64" t="s">
        <v>819</v>
      </c>
      <c r="H320" s="65">
        <v>42167.479166666664</v>
      </c>
      <c r="I320" s="63">
        <v>5960.0</v>
      </c>
      <c r="J320" s="63">
        <v>80.0</v>
      </c>
      <c r="K320" s="64" t="s">
        <v>23</v>
      </c>
      <c r="L320" s="64" t="s">
        <v>23</v>
      </c>
      <c r="M320" s="64"/>
      <c r="N320" s="63"/>
      <c r="O320" s="64"/>
      <c r="P320" s="63">
        <v>45.0</v>
      </c>
      <c r="Q320" s="64"/>
      <c r="R320" s="64"/>
    </row>
    <row r="321" ht="12.75" customHeight="1">
      <c r="A321" s="63">
        <v>3106.0</v>
      </c>
      <c r="B321" s="63">
        <v>127971.0</v>
      </c>
      <c r="C321" s="64" t="s">
        <v>1363</v>
      </c>
      <c r="D321" s="64" t="s">
        <v>1211</v>
      </c>
      <c r="E321" s="66">
        <v>23.0</v>
      </c>
      <c r="F321" s="64" t="s">
        <v>856</v>
      </c>
      <c r="G321" s="64"/>
      <c r="H321" s="65">
        <v>42167.541666666664</v>
      </c>
      <c r="I321" s="63">
        <v>4535.0</v>
      </c>
      <c r="J321" s="63">
        <v>72.0</v>
      </c>
      <c r="K321" s="64" t="s">
        <v>23</v>
      </c>
      <c r="L321" s="64" t="s">
        <v>35</v>
      </c>
      <c r="M321" s="64"/>
      <c r="N321" s="63"/>
      <c r="O321" s="64"/>
      <c r="P321" s="63">
        <v>39.0</v>
      </c>
      <c r="Q321" s="64"/>
      <c r="R321" s="64"/>
    </row>
    <row r="322" ht="12.75" customHeight="1">
      <c r="A322" s="63">
        <v>3107.0</v>
      </c>
      <c r="B322" s="63">
        <v>47222.0</v>
      </c>
      <c r="C322" s="64" t="s">
        <v>1363</v>
      </c>
      <c r="D322" s="64" t="s">
        <v>1211</v>
      </c>
      <c r="E322" s="66">
        <v>23.0</v>
      </c>
      <c r="F322" s="64" t="s">
        <v>856</v>
      </c>
      <c r="G322" s="64"/>
      <c r="H322" s="65">
        <v>42167.458333333336</v>
      </c>
      <c r="I322" s="63">
        <v>6880.0</v>
      </c>
      <c r="J322" s="63">
        <v>86.0</v>
      </c>
      <c r="K322" s="64" t="s">
        <v>23</v>
      </c>
      <c r="L322" s="64" t="s">
        <v>23</v>
      </c>
      <c r="M322" s="64"/>
      <c r="N322" s="63"/>
      <c r="O322" s="64"/>
      <c r="P322" s="63">
        <v>45.0</v>
      </c>
      <c r="Q322" s="64"/>
      <c r="R322" s="64"/>
    </row>
    <row r="323" ht="12.75" customHeight="1">
      <c r="A323" s="63">
        <v>3108.0</v>
      </c>
      <c r="B323" s="63">
        <v>44121.0</v>
      </c>
      <c r="C323" s="64" t="s">
        <v>1363</v>
      </c>
      <c r="D323" s="64" t="s">
        <v>1211</v>
      </c>
      <c r="E323" s="64"/>
      <c r="F323" s="64"/>
      <c r="G323" s="64" t="s">
        <v>819</v>
      </c>
      <c r="H323" s="65">
        <v>42167.864583333336</v>
      </c>
      <c r="I323" s="63">
        <v>5980.0</v>
      </c>
      <c r="J323" s="63">
        <v>82.0</v>
      </c>
      <c r="K323" s="64" t="s">
        <v>23</v>
      </c>
      <c r="L323" s="64" t="s">
        <v>23</v>
      </c>
      <c r="M323" s="64"/>
      <c r="N323" s="63"/>
      <c r="O323" s="64"/>
      <c r="P323" s="63">
        <v>43.0</v>
      </c>
      <c r="Q323" s="64"/>
      <c r="R323" s="64"/>
    </row>
    <row r="324" ht="12.75" customHeight="1">
      <c r="A324" s="63">
        <v>16410.0</v>
      </c>
      <c r="B324" s="63">
        <v>102749.0</v>
      </c>
      <c r="C324" s="64" t="s">
        <v>1363</v>
      </c>
      <c r="D324" s="64" t="s">
        <v>1211</v>
      </c>
      <c r="E324" s="64"/>
      <c r="F324" s="64"/>
      <c r="G324" s="64" t="s">
        <v>857</v>
      </c>
      <c r="H324" s="65">
        <v>42167.4375</v>
      </c>
      <c r="I324" s="63">
        <v>5330.0</v>
      </c>
      <c r="J324" s="63">
        <v>77.0</v>
      </c>
      <c r="K324" s="64" t="s">
        <v>23</v>
      </c>
      <c r="L324" s="64" t="s">
        <v>23</v>
      </c>
      <c r="M324" s="64" t="s">
        <v>821</v>
      </c>
      <c r="N324" s="63"/>
      <c r="O324" s="64"/>
      <c r="P324" s="63">
        <v>38.0</v>
      </c>
      <c r="Q324" s="64"/>
      <c r="R324" s="64"/>
    </row>
    <row r="325" ht="12.75" customHeight="1">
      <c r="A325" s="63">
        <v>16430.0</v>
      </c>
      <c r="B325" s="63">
        <v>172454.0</v>
      </c>
      <c r="C325" s="64" t="s">
        <v>1363</v>
      </c>
      <c r="D325" s="64" t="s">
        <v>1211</v>
      </c>
      <c r="E325" s="64"/>
      <c r="F325" s="64"/>
      <c r="G325" s="64" t="s">
        <v>857</v>
      </c>
      <c r="H325" s="65">
        <v>42167.354166666664</v>
      </c>
      <c r="I325" s="63">
        <v>5130.0</v>
      </c>
      <c r="J325" s="63">
        <v>76.0</v>
      </c>
      <c r="K325" s="64" t="s">
        <v>23</v>
      </c>
      <c r="L325" s="64" t="s">
        <v>23</v>
      </c>
      <c r="M325" s="64" t="s">
        <v>821</v>
      </c>
      <c r="N325" s="63"/>
      <c r="O325" s="64"/>
      <c r="P325" s="63">
        <v>38.0</v>
      </c>
      <c r="Q325" s="64"/>
      <c r="R325" s="64"/>
    </row>
    <row r="326" ht="12.75" customHeight="1">
      <c r="A326" s="63">
        <v>16510.0</v>
      </c>
      <c r="B326" s="63">
        <v>42364.0</v>
      </c>
      <c r="C326" s="64" t="s">
        <v>1363</v>
      </c>
      <c r="D326" s="64" t="s">
        <v>1211</v>
      </c>
      <c r="E326" s="64"/>
      <c r="F326" s="64"/>
      <c r="G326" s="64" t="s">
        <v>857</v>
      </c>
      <c r="H326" s="65">
        <v>42167.375</v>
      </c>
      <c r="I326" s="63">
        <v>6000.0</v>
      </c>
      <c r="J326" s="63">
        <v>77.0</v>
      </c>
      <c r="K326" s="64" t="s">
        <v>23</v>
      </c>
      <c r="L326" s="64" t="s">
        <v>23</v>
      </c>
      <c r="M326" s="64" t="s">
        <v>821</v>
      </c>
      <c r="N326" s="63"/>
      <c r="O326" s="64"/>
      <c r="P326" s="63">
        <v>39.0</v>
      </c>
      <c r="Q326" s="64"/>
      <c r="R326" s="64"/>
    </row>
    <row r="327" ht="12.75" customHeight="1">
      <c r="A327" s="63">
        <v>16760.0</v>
      </c>
      <c r="B327" s="63">
        <v>40080.0</v>
      </c>
      <c r="C327" s="64" t="s">
        <v>1363</v>
      </c>
      <c r="D327" s="64" t="s">
        <v>1211</v>
      </c>
      <c r="E327" s="64"/>
      <c r="F327" s="64"/>
      <c r="G327" s="64" t="s">
        <v>857</v>
      </c>
      <c r="H327" s="65">
        <v>42167.29201388889</v>
      </c>
      <c r="I327" s="63">
        <v>5810.0</v>
      </c>
      <c r="J327" s="63">
        <v>76.0</v>
      </c>
      <c r="K327" s="64" t="s">
        <v>23</v>
      </c>
      <c r="L327" s="64" t="s">
        <v>23</v>
      </c>
      <c r="M327" s="64" t="s">
        <v>821</v>
      </c>
      <c r="N327" s="63"/>
      <c r="O327" s="64"/>
      <c r="P327" s="63">
        <v>38.0</v>
      </c>
      <c r="Q327" s="64"/>
      <c r="R327" s="64"/>
    </row>
    <row r="328" ht="12.75" customHeight="1">
      <c r="A328" s="63">
        <v>3111.0</v>
      </c>
      <c r="B328" s="63">
        <v>58594.0</v>
      </c>
      <c r="C328" s="64" t="s">
        <v>1363</v>
      </c>
      <c r="D328" s="64" t="s">
        <v>1211</v>
      </c>
      <c r="E328" s="64"/>
      <c r="F328" s="64"/>
      <c r="G328" s="64" t="s">
        <v>857</v>
      </c>
      <c r="H328" s="65">
        <v>42168.291666666664</v>
      </c>
      <c r="I328" s="63">
        <v>6115.0</v>
      </c>
      <c r="J328" s="63">
        <v>82.0</v>
      </c>
      <c r="K328" s="64" t="s">
        <v>23</v>
      </c>
      <c r="L328" s="64" t="s">
        <v>23</v>
      </c>
      <c r="M328" s="64" t="s">
        <v>35</v>
      </c>
      <c r="N328" s="63"/>
      <c r="O328" s="64"/>
      <c r="P328" s="64"/>
      <c r="Q328" s="64"/>
      <c r="R328" s="64"/>
    </row>
    <row r="329" ht="12.75" customHeight="1">
      <c r="A329" s="63">
        <v>3109.0</v>
      </c>
      <c r="B329" s="63">
        <v>28937.0</v>
      </c>
      <c r="C329" s="64" t="s">
        <v>1363</v>
      </c>
      <c r="D329" s="64" t="s">
        <v>1211</v>
      </c>
      <c r="E329" s="64"/>
      <c r="F329" s="64"/>
      <c r="G329" s="64" t="s">
        <v>857</v>
      </c>
      <c r="H329" s="65">
        <v>42168.333333333336</v>
      </c>
      <c r="I329" s="63">
        <v>4985.0</v>
      </c>
      <c r="J329" s="63">
        <v>74.0</v>
      </c>
      <c r="K329" s="64" t="s">
        <v>23</v>
      </c>
      <c r="L329" s="64" t="s">
        <v>35</v>
      </c>
      <c r="M329" s="64" t="s">
        <v>35</v>
      </c>
      <c r="N329" s="63"/>
      <c r="O329" s="64"/>
      <c r="P329" s="63">
        <v>37.0</v>
      </c>
      <c r="Q329" s="64"/>
      <c r="R329" s="64"/>
    </row>
    <row r="330" ht="12.75" customHeight="1">
      <c r="A330" s="63">
        <v>3122.0</v>
      </c>
      <c r="B330" s="63">
        <v>11800.0</v>
      </c>
      <c r="C330" s="64" t="s">
        <v>1363</v>
      </c>
      <c r="D330" s="64" t="s">
        <v>1211</v>
      </c>
      <c r="E330" s="66">
        <v>25.0</v>
      </c>
      <c r="F330" s="64" t="s">
        <v>850</v>
      </c>
      <c r="G330" s="64"/>
      <c r="H330" s="65">
        <v>42168.333333333336</v>
      </c>
      <c r="I330" s="63">
        <v>5145.0</v>
      </c>
      <c r="J330" s="63">
        <v>78.0</v>
      </c>
      <c r="K330" s="64" t="s">
        <v>23</v>
      </c>
      <c r="L330" s="64" t="s">
        <v>23</v>
      </c>
      <c r="M330" s="64"/>
      <c r="N330" s="63"/>
      <c r="O330" s="64"/>
      <c r="P330" s="63">
        <v>41.0</v>
      </c>
      <c r="Q330" s="64"/>
      <c r="R330" s="64"/>
    </row>
    <row r="331" ht="12.75" customHeight="1">
      <c r="A331" s="63">
        <v>3112.0</v>
      </c>
      <c r="B331" s="63">
        <v>42364.0</v>
      </c>
      <c r="C331" s="64" t="s">
        <v>1363</v>
      </c>
      <c r="D331" s="64" t="s">
        <v>1211</v>
      </c>
      <c r="E331" s="64"/>
      <c r="F331" s="64"/>
      <c r="G331" s="64" t="s">
        <v>857</v>
      </c>
      <c r="H331" s="65">
        <v>42168.385416666664</v>
      </c>
      <c r="I331" s="63">
        <v>6005.0</v>
      </c>
      <c r="J331" s="63">
        <v>82.0</v>
      </c>
      <c r="K331" s="64" t="s">
        <v>23</v>
      </c>
      <c r="L331" s="64" t="s">
        <v>23</v>
      </c>
      <c r="M331" s="64" t="s">
        <v>814</v>
      </c>
      <c r="N331" s="63"/>
      <c r="O331" s="64"/>
      <c r="P331" s="64"/>
      <c r="Q331" s="64"/>
      <c r="R331" s="64"/>
    </row>
    <row r="332" ht="12.75" customHeight="1">
      <c r="A332" s="63">
        <v>3117.0</v>
      </c>
      <c r="B332" s="63">
        <v>17641.0</v>
      </c>
      <c r="C332" s="64" t="s">
        <v>1363</v>
      </c>
      <c r="D332" s="64" t="s">
        <v>1211</v>
      </c>
      <c r="E332" s="64"/>
      <c r="F332" s="64"/>
      <c r="G332" s="64" t="s">
        <v>857</v>
      </c>
      <c r="H332" s="65">
        <v>42168.458333333336</v>
      </c>
      <c r="I332" s="63">
        <v>4220.0</v>
      </c>
      <c r="J332" s="63">
        <v>72.0</v>
      </c>
      <c r="K332" s="64" t="s">
        <v>23</v>
      </c>
      <c r="L332" s="64" t="s">
        <v>23</v>
      </c>
      <c r="M332" s="64" t="s">
        <v>814</v>
      </c>
      <c r="N332" s="63"/>
      <c r="O332" s="64"/>
      <c r="P332" s="64"/>
      <c r="Q332" s="64"/>
      <c r="R332" s="64"/>
    </row>
    <row r="333" ht="12.75" customHeight="1">
      <c r="A333" s="63">
        <v>3113.0</v>
      </c>
      <c r="B333" s="63">
        <v>146311.0</v>
      </c>
      <c r="C333" s="64" t="s">
        <v>1363</v>
      </c>
      <c r="D333" s="64" t="s">
        <v>1211</v>
      </c>
      <c r="E333" s="64"/>
      <c r="F333" s="64"/>
      <c r="G333" s="64" t="s">
        <v>857</v>
      </c>
      <c r="H333" s="65">
        <v>42168.46875</v>
      </c>
      <c r="I333" s="63">
        <v>5860.0</v>
      </c>
      <c r="J333" s="63">
        <v>79.0</v>
      </c>
      <c r="K333" s="64" t="s">
        <v>23</v>
      </c>
      <c r="L333" s="64" t="s">
        <v>23</v>
      </c>
      <c r="M333" s="64" t="s">
        <v>814</v>
      </c>
      <c r="N333" s="63"/>
      <c r="O333" s="64"/>
      <c r="P333" s="64"/>
      <c r="Q333" s="64"/>
      <c r="R333" s="64"/>
    </row>
    <row r="334" ht="12.75" customHeight="1">
      <c r="A334" s="63">
        <v>3110.0</v>
      </c>
      <c r="B334" s="63">
        <v>151663.0</v>
      </c>
      <c r="C334" s="64" t="s">
        <v>1363</v>
      </c>
      <c r="D334" s="64" t="s">
        <v>1211</v>
      </c>
      <c r="E334" s="66">
        <v>23.0</v>
      </c>
      <c r="F334" s="64" t="s">
        <v>856</v>
      </c>
      <c r="G334" s="64"/>
      <c r="H334" s="65">
        <v>42168.5</v>
      </c>
      <c r="I334" s="63">
        <v>4495.0</v>
      </c>
      <c r="J334" s="63">
        <v>77.0</v>
      </c>
      <c r="K334" s="64" t="s">
        <v>23</v>
      </c>
      <c r="L334" s="64" t="s">
        <v>23</v>
      </c>
      <c r="M334" s="64" t="s">
        <v>814</v>
      </c>
      <c r="N334" s="63"/>
      <c r="O334" s="64"/>
      <c r="P334" s="64"/>
      <c r="Q334" s="64"/>
      <c r="R334" s="64"/>
    </row>
    <row r="335" ht="12.75" customHeight="1">
      <c r="A335" s="63">
        <v>3115.0</v>
      </c>
      <c r="B335" s="63">
        <v>132945.0</v>
      </c>
      <c r="C335" s="64" t="s">
        <v>1363</v>
      </c>
      <c r="D335" s="64" t="s">
        <v>1211</v>
      </c>
      <c r="E335" s="64"/>
      <c r="F335" s="64"/>
      <c r="G335" s="64" t="s">
        <v>857</v>
      </c>
      <c r="H335" s="65">
        <v>42168.520833333336</v>
      </c>
      <c r="I335" s="63">
        <v>3960.0</v>
      </c>
      <c r="J335" s="63">
        <v>69.0</v>
      </c>
      <c r="K335" s="64" t="s">
        <v>23</v>
      </c>
      <c r="L335" s="64" t="s">
        <v>23</v>
      </c>
      <c r="M335" s="64" t="s">
        <v>814</v>
      </c>
      <c r="N335" s="63"/>
      <c r="O335" s="64"/>
      <c r="P335" s="64"/>
      <c r="Q335" s="64"/>
      <c r="R335" s="64"/>
    </row>
    <row r="336" ht="12.75" customHeight="1">
      <c r="A336" s="63">
        <v>31140.0</v>
      </c>
      <c r="B336" s="63">
        <v>171579.0</v>
      </c>
      <c r="C336" s="64" t="s">
        <v>1363</v>
      </c>
      <c r="D336" s="64" t="s">
        <v>1211</v>
      </c>
      <c r="E336" s="64"/>
      <c r="F336" s="64"/>
      <c r="G336" s="64" t="s">
        <v>857</v>
      </c>
      <c r="H336" s="65">
        <v>42168.520833333336</v>
      </c>
      <c r="I336" s="63">
        <v>5610.0</v>
      </c>
      <c r="J336" s="63">
        <v>76.0</v>
      </c>
      <c r="K336" s="64" t="s">
        <v>23</v>
      </c>
      <c r="L336" s="64" t="s">
        <v>23</v>
      </c>
      <c r="M336" s="64" t="s">
        <v>814</v>
      </c>
      <c r="N336" s="63"/>
      <c r="O336" s="64"/>
      <c r="P336" s="64"/>
      <c r="Q336" s="64"/>
      <c r="R336" s="64"/>
    </row>
    <row r="337" ht="12.75" customHeight="1">
      <c r="A337" s="63">
        <v>3121.0</v>
      </c>
      <c r="B337" s="63">
        <v>105708.0</v>
      </c>
      <c r="C337" s="64" t="s">
        <v>1363</v>
      </c>
      <c r="D337" s="64" t="s">
        <v>1211</v>
      </c>
      <c r="E337" s="66">
        <v>22.0</v>
      </c>
      <c r="F337" s="64" t="s">
        <v>855</v>
      </c>
      <c r="G337" s="64"/>
      <c r="H337" s="65">
        <v>42168.541666666664</v>
      </c>
      <c r="I337" s="63">
        <v>4835.0</v>
      </c>
      <c r="J337" s="63">
        <v>81.0</v>
      </c>
      <c r="K337" s="64" t="s">
        <v>23</v>
      </c>
      <c r="L337" s="64" t="s">
        <v>23</v>
      </c>
      <c r="M337" s="64"/>
      <c r="N337" s="63"/>
      <c r="O337" s="64"/>
      <c r="P337" s="63">
        <v>38.0</v>
      </c>
      <c r="Q337" s="64"/>
      <c r="R337" s="64"/>
    </row>
    <row r="338" ht="12.75" customHeight="1">
      <c r="A338" s="63">
        <v>3116.0</v>
      </c>
      <c r="B338" s="63">
        <v>44652.0</v>
      </c>
      <c r="C338" s="64" t="s">
        <v>1363</v>
      </c>
      <c r="D338" s="64" t="s">
        <v>1211</v>
      </c>
      <c r="E338" s="64"/>
      <c r="F338" s="64"/>
      <c r="G338" s="64" t="s">
        <v>857</v>
      </c>
      <c r="H338" s="65">
        <v>42168.541666666664</v>
      </c>
      <c r="I338" s="63">
        <v>4845.0</v>
      </c>
      <c r="J338" s="63">
        <v>74.0</v>
      </c>
      <c r="K338" s="64" t="s">
        <v>23</v>
      </c>
      <c r="L338" s="64" t="s">
        <v>23</v>
      </c>
      <c r="M338" s="64" t="s">
        <v>814</v>
      </c>
      <c r="N338" s="63"/>
      <c r="O338" s="64"/>
      <c r="P338" s="64"/>
      <c r="Q338" s="64"/>
      <c r="R338" s="64"/>
    </row>
    <row r="339" ht="12.75" customHeight="1">
      <c r="A339" s="63">
        <v>3120.0</v>
      </c>
      <c r="B339" s="63">
        <v>68080.0</v>
      </c>
      <c r="C339" s="64" t="s">
        <v>1363</v>
      </c>
      <c r="D339" s="64" t="s">
        <v>1211</v>
      </c>
      <c r="E339" s="64"/>
      <c r="F339" s="64"/>
      <c r="G339" s="64" t="s">
        <v>819</v>
      </c>
      <c r="H339" s="65">
        <v>42168.625</v>
      </c>
      <c r="I339" s="63">
        <v>4530.0</v>
      </c>
      <c r="J339" s="63">
        <v>74.0</v>
      </c>
      <c r="K339" s="64" t="s">
        <v>23</v>
      </c>
      <c r="L339" s="64" t="s">
        <v>23</v>
      </c>
      <c r="M339" s="64"/>
      <c r="N339" s="63"/>
      <c r="O339" s="64"/>
      <c r="P339" s="63">
        <v>40.0</v>
      </c>
      <c r="Q339" s="64"/>
      <c r="R339" s="64"/>
    </row>
    <row r="340" ht="12.75" customHeight="1">
      <c r="A340" s="63">
        <v>3118.0</v>
      </c>
      <c r="B340" s="63">
        <v>13276.0</v>
      </c>
      <c r="C340" s="64" t="s">
        <v>1363</v>
      </c>
      <c r="D340" s="64" t="s">
        <v>1211</v>
      </c>
      <c r="E340" s="64"/>
      <c r="F340" s="64"/>
      <c r="G340" s="64" t="s">
        <v>819</v>
      </c>
      <c r="H340" s="65">
        <v>42168.8125</v>
      </c>
      <c r="I340" s="63">
        <v>3810.0</v>
      </c>
      <c r="J340" s="63">
        <v>72.0</v>
      </c>
      <c r="K340" s="64" t="s">
        <v>23</v>
      </c>
      <c r="L340" s="64" t="s">
        <v>23</v>
      </c>
      <c r="M340" s="64"/>
      <c r="N340" s="63"/>
      <c r="O340" s="64"/>
      <c r="P340" s="63">
        <v>37.0</v>
      </c>
      <c r="Q340" s="64"/>
      <c r="R340" s="64"/>
    </row>
    <row r="341" ht="12.75" customHeight="1">
      <c r="A341" s="63">
        <v>3119.0</v>
      </c>
      <c r="B341" s="63">
        <v>49645.0</v>
      </c>
      <c r="C341" s="64" t="s">
        <v>1363</v>
      </c>
      <c r="D341" s="64" t="s">
        <v>1211</v>
      </c>
      <c r="E341" s="64"/>
      <c r="F341" s="64"/>
      <c r="G341" s="64" t="s">
        <v>819</v>
      </c>
      <c r="H341" s="65">
        <v>42168.8125</v>
      </c>
      <c r="I341" s="63">
        <v>5870.0</v>
      </c>
      <c r="J341" s="63">
        <v>82.0</v>
      </c>
      <c r="K341" s="64" t="s">
        <v>23</v>
      </c>
      <c r="L341" s="64" t="s">
        <v>23</v>
      </c>
      <c r="M341" s="64"/>
      <c r="N341" s="63"/>
      <c r="O341" s="64"/>
      <c r="P341" s="63">
        <v>43.0</v>
      </c>
      <c r="Q341" s="64"/>
      <c r="R341" s="64"/>
    </row>
    <row r="342" ht="12.75" customHeight="1">
      <c r="A342" s="63">
        <v>3125.0</v>
      </c>
      <c r="B342" s="63">
        <v>63536.0</v>
      </c>
      <c r="C342" s="64" t="s">
        <v>1363</v>
      </c>
      <c r="D342" s="64" t="s">
        <v>1211</v>
      </c>
      <c r="E342" s="64"/>
      <c r="F342" s="64"/>
      <c r="G342" s="64" t="s">
        <v>819</v>
      </c>
      <c r="H342" s="65">
        <v>42169.291666666664</v>
      </c>
      <c r="I342" s="63">
        <v>3105.0</v>
      </c>
      <c r="J342" s="63">
        <v>66.0</v>
      </c>
      <c r="K342" s="64" t="s">
        <v>23</v>
      </c>
      <c r="L342" s="64" t="s">
        <v>23</v>
      </c>
      <c r="M342" s="64" t="s">
        <v>814</v>
      </c>
      <c r="N342" s="63"/>
      <c r="O342" s="64"/>
      <c r="P342" s="63">
        <v>34.0</v>
      </c>
      <c r="Q342" s="64"/>
      <c r="R342" s="64"/>
    </row>
    <row r="343" ht="12.75" customHeight="1">
      <c r="A343" s="63">
        <v>3123.0</v>
      </c>
      <c r="B343" s="63">
        <v>94082.0</v>
      </c>
      <c r="C343" s="64" t="s">
        <v>1363</v>
      </c>
      <c r="D343" s="64" t="s">
        <v>1211</v>
      </c>
      <c r="E343" s="64"/>
      <c r="F343" s="64"/>
      <c r="G343" s="64" t="s">
        <v>819</v>
      </c>
      <c r="H343" s="65">
        <v>42169.302083333336</v>
      </c>
      <c r="I343" s="63">
        <v>5730.0</v>
      </c>
      <c r="J343" s="63">
        <v>79.0</v>
      </c>
      <c r="K343" s="64" t="s">
        <v>23</v>
      </c>
      <c r="L343" s="64" t="s">
        <v>23</v>
      </c>
      <c r="M343" s="64" t="s">
        <v>821</v>
      </c>
      <c r="N343" s="63"/>
      <c r="O343" s="64"/>
      <c r="P343" s="63">
        <v>39.0</v>
      </c>
      <c r="Q343" s="64"/>
      <c r="R343" s="64"/>
    </row>
    <row r="344" ht="12.75" customHeight="1">
      <c r="A344" s="63">
        <v>3128.0</v>
      </c>
      <c r="B344" s="63">
        <v>101259.0</v>
      </c>
      <c r="C344" s="64" t="s">
        <v>1363</v>
      </c>
      <c r="D344" s="64" t="s">
        <v>1211</v>
      </c>
      <c r="E344" s="64"/>
      <c r="F344" s="64"/>
      <c r="G344" s="64" t="s">
        <v>819</v>
      </c>
      <c r="H344" s="65">
        <v>42169.364583333336</v>
      </c>
      <c r="I344" s="63">
        <v>6275.0</v>
      </c>
      <c r="J344" s="63">
        <v>77.0</v>
      </c>
      <c r="K344" s="64" t="s">
        <v>23</v>
      </c>
      <c r="L344" s="64" t="s">
        <v>23</v>
      </c>
      <c r="M344" s="64" t="s">
        <v>814</v>
      </c>
      <c r="N344" s="63"/>
      <c r="O344" s="64"/>
      <c r="P344" s="63">
        <v>37.0</v>
      </c>
      <c r="Q344" s="64"/>
      <c r="R344" s="64"/>
    </row>
    <row r="345" ht="12.75" customHeight="1">
      <c r="A345" s="63">
        <v>3124.0</v>
      </c>
      <c r="B345" s="63">
        <v>56539.0</v>
      </c>
      <c r="C345" s="64" t="s">
        <v>1363</v>
      </c>
      <c r="D345" s="64" t="s">
        <v>1211</v>
      </c>
      <c r="E345" s="64"/>
      <c r="F345" s="64"/>
      <c r="G345" s="64" t="s">
        <v>819</v>
      </c>
      <c r="H345" s="65">
        <v>42169.395833333336</v>
      </c>
      <c r="I345" s="63">
        <v>5150.0</v>
      </c>
      <c r="J345" s="63">
        <v>75.0</v>
      </c>
      <c r="K345" s="64" t="s">
        <v>23</v>
      </c>
      <c r="L345" s="64" t="s">
        <v>23</v>
      </c>
      <c r="M345" s="64" t="s">
        <v>814</v>
      </c>
      <c r="N345" s="63"/>
      <c r="O345" s="64"/>
      <c r="P345" s="63">
        <v>36.0</v>
      </c>
      <c r="Q345" s="64"/>
      <c r="R345" s="64"/>
    </row>
    <row r="346" ht="12.75" customHeight="1">
      <c r="A346" s="63">
        <v>3126.0</v>
      </c>
      <c r="B346" s="63">
        <v>104763.0</v>
      </c>
      <c r="C346" s="64" t="s">
        <v>1363</v>
      </c>
      <c r="D346" s="64" t="s">
        <v>1211</v>
      </c>
      <c r="E346" s="64"/>
      <c r="F346" s="64"/>
      <c r="G346" s="64" t="s">
        <v>819</v>
      </c>
      <c r="H346" s="65">
        <v>42169.395833333336</v>
      </c>
      <c r="I346" s="63">
        <v>8440.0</v>
      </c>
      <c r="J346" s="63">
        <v>92.0</v>
      </c>
      <c r="K346" s="64" t="s">
        <v>23</v>
      </c>
      <c r="L346" s="64" t="s">
        <v>35</v>
      </c>
      <c r="M346" s="64" t="s">
        <v>821</v>
      </c>
      <c r="N346" s="63"/>
      <c r="O346" s="64"/>
      <c r="P346" s="63">
        <v>47.0</v>
      </c>
      <c r="Q346" s="64"/>
      <c r="R346" s="64"/>
    </row>
    <row r="347" ht="12.75" customHeight="1">
      <c r="A347" s="63">
        <v>3127.0</v>
      </c>
      <c r="B347" s="63">
        <v>44652.0</v>
      </c>
      <c r="C347" s="64" t="s">
        <v>1363</v>
      </c>
      <c r="D347" s="64" t="s">
        <v>1211</v>
      </c>
      <c r="E347" s="64"/>
      <c r="F347" s="64"/>
      <c r="G347" s="64" t="s">
        <v>819</v>
      </c>
      <c r="H347" s="65">
        <v>42169.458333333336</v>
      </c>
      <c r="I347" s="63">
        <v>5650.0</v>
      </c>
      <c r="J347" s="63">
        <v>78.0</v>
      </c>
      <c r="K347" s="64" t="s">
        <v>23</v>
      </c>
      <c r="L347" s="64" t="s">
        <v>23</v>
      </c>
      <c r="M347" s="64" t="s">
        <v>814</v>
      </c>
      <c r="N347" s="63"/>
      <c r="O347" s="64"/>
      <c r="P347" s="63">
        <v>37.0</v>
      </c>
      <c r="Q347" s="64"/>
      <c r="R347" s="64"/>
    </row>
    <row r="348" ht="12.75" customHeight="1">
      <c r="A348" s="63">
        <v>3129.0</v>
      </c>
      <c r="B348" s="63">
        <v>18204.0</v>
      </c>
      <c r="C348" s="64" t="s">
        <v>1363</v>
      </c>
      <c r="D348" s="64" t="s">
        <v>1211</v>
      </c>
      <c r="E348" s="64"/>
      <c r="F348" s="64"/>
      <c r="G348" s="64" t="s">
        <v>819</v>
      </c>
      <c r="H348" s="65">
        <v>42169.541666666664</v>
      </c>
      <c r="I348" s="63">
        <v>5477.0</v>
      </c>
      <c r="J348" s="63">
        <v>77.0</v>
      </c>
      <c r="K348" s="64" t="s">
        <v>23</v>
      </c>
      <c r="L348" s="64" t="s">
        <v>23</v>
      </c>
      <c r="M348" s="64" t="s">
        <v>814</v>
      </c>
      <c r="N348" s="63"/>
      <c r="O348" s="64"/>
      <c r="P348" s="63">
        <v>38.0</v>
      </c>
      <c r="Q348" s="64"/>
      <c r="R348" s="64"/>
    </row>
    <row r="349" ht="12.75" customHeight="1">
      <c r="A349" s="63">
        <v>3130.0</v>
      </c>
      <c r="B349" s="63">
        <v>87508.0</v>
      </c>
      <c r="C349" s="64" t="s">
        <v>1363</v>
      </c>
      <c r="D349" s="64" t="s">
        <v>1211</v>
      </c>
      <c r="E349" s="64"/>
      <c r="F349" s="64"/>
      <c r="G349" s="64" t="s">
        <v>819</v>
      </c>
      <c r="H349" s="65">
        <v>42169.5625</v>
      </c>
      <c r="I349" s="63">
        <v>4625.0</v>
      </c>
      <c r="J349" s="63">
        <v>74.0</v>
      </c>
      <c r="K349" s="64" t="s">
        <v>23</v>
      </c>
      <c r="L349" s="64" t="s">
        <v>23</v>
      </c>
      <c r="M349" s="64" t="s">
        <v>821</v>
      </c>
      <c r="N349" s="63"/>
      <c r="O349" s="64"/>
      <c r="P349" s="63">
        <v>38.0</v>
      </c>
      <c r="Q349" s="66">
        <v>2.0</v>
      </c>
      <c r="R349" s="66">
        <v>1.0</v>
      </c>
    </row>
    <row r="350" ht="12.75" customHeight="1">
      <c r="A350" s="63">
        <v>3131.0</v>
      </c>
      <c r="B350" s="63">
        <v>101474.0</v>
      </c>
      <c r="C350" s="64" t="s">
        <v>1363</v>
      </c>
      <c r="D350" s="64" t="s">
        <v>1211</v>
      </c>
      <c r="E350" s="66">
        <v>123.0</v>
      </c>
      <c r="F350" s="64" t="s">
        <v>161</v>
      </c>
      <c r="G350" s="64"/>
      <c r="H350" s="65">
        <v>42171.5</v>
      </c>
      <c r="I350" s="63">
        <v>4930.0</v>
      </c>
      <c r="J350" s="63">
        <v>77.0</v>
      </c>
      <c r="K350" s="64" t="s">
        <v>23</v>
      </c>
      <c r="L350" s="64" t="s">
        <v>35</v>
      </c>
      <c r="M350" s="64"/>
      <c r="N350" s="63"/>
      <c r="O350" s="64"/>
      <c r="P350" s="63">
        <v>40.0</v>
      </c>
      <c r="Q350" s="64"/>
      <c r="R350" s="64"/>
    </row>
    <row r="351" ht="12.75" customHeight="1">
      <c r="A351" s="63">
        <v>3132.0</v>
      </c>
      <c r="B351" s="63">
        <v>80270.0</v>
      </c>
      <c r="C351" s="64" t="s">
        <v>1363</v>
      </c>
      <c r="D351" s="64" t="s">
        <v>1211</v>
      </c>
      <c r="E351" s="66">
        <v>25.0</v>
      </c>
      <c r="F351" s="64" t="s">
        <v>850</v>
      </c>
      <c r="G351" s="64"/>
      <c r="H351" s="65">
        <v>42171.510416666664</v>
      </c>
      <c r="I351" s="63">
        <v>1780.0</v>
      </c>
      <c r="J351" s="63">
        <v>57.0</v>
      </c>
      <c r="K351" s="64" t="s">
        <v>23</v>
      </c>
      <c r="L351" s="64" t="s">
        <v>35</v>
      </c>
      <c r="M351" s="64"/>
      <c r="N351" s="63"/>
      <c r="O351" s="64"/>
      <c r="P351" s="63">
        <v>27.0</v>
      </c>
      <c r="Q351" s="64"/>
      <c r="R351" s="64"/>
    </row>
    <row r="352" ht="12.75" customHeight="1">
      <c r="A352" s="63">
        <v>3134.0</v>
      </c>
      <c r="B352" s="63">
        <v>17524.0</v>
      </c>
      <c r="C352" s="64" t="s">
        <v>1363</v>
      </c>
      <c r="D352" s="64" t="s">
        <v>1211</v>
      </c>
      <c r="E352" s="66">
        <v>114.0</v>
      </c>
      <c r="F352" s="64" t="s">
        <v>133</v>
      </c>
      <c r="G352" s="64"/>
      <c r="H352" s="65">
        <v>42171.583333333336</v>
      </c>
      <c r="I352" s="63">
        <v>3300.0</v>
      </c>
      <c r="J352" s="63">
        <v>72.0</v>
      </c>
      <c r="K352" s="64" t="s">
        <v>23</v>
      </c>
      <c r="L352" s="64" t="s">
        <v>35</v>
      </c>
      <c r="M352" s="64" t="s">
        <v>814</v>
      </c>
      <c r="N352" s="63"/>
      <c r="O352" s="64"/>
      <c r="P352" s="63">
        <v>33.0</v>
      </c>
      <c r="Q352" s="64"/>
      <c r="R352" s="64"/>
    </row>
    <row r="353" ht="12.75" customHeight="1">
      <c r="A353" s="63">
        <v>3133.0</v>
      </c>
      <c r="B353" s="63">
        <v>40904.0</v>
      </c>
      <c r="C353" s="64" t="s">
        <v>1363</v>
      </c>
      <c r="D353" s="64" t="s">
        <v>1211</v>
      </c>
      <c r="E353" s="66">
        <v>114.0</v>
      </c>
      <c r="F353" s="64" t="s">
        <v>133</v>
      </c>
      <c r="G353" s="64"/>
      <c r="H353" s="65">
        <v>42171.75</v>
      </c>
      <c r="I353" s="63">
        <v>4545.0</v>
      </c>
      <c r="J353" s="63">
        <v>74.0</v>
      </c>
      <c r="K353" s="64" t="s">
        <v>23</v>
      </c>
      <c r="L353" s="64" t="s">
        <v>35</v>
      </c>
      <c r="M353" s="64" t="s">
        <v>814</v>
      </c>
      <c r="N353" s="63"/>
      <c r="O353" s="64"/>
      <c r="P353" s="63">
        <v>36.0</v>
      </c>
      <c r="Q353" s="64"/>
      <c r="R353" s="64"/>
    </row>
    <row r="354" ht="12.75" customHeight="1">
      <c r="A354" s="63">
        <v>3138.0</v>
      </c>
      <c r="B354" s="63">
        <v>54552.0</v>
      </c>
      <c r="C354" s="64" t="s">
        <v>1363</v>
      </c>
      <c r="D354" s="64" t="s">
        <v>1211</v>
      </c>
      <c r="E354" s="64"/>
      <c r="F354" s="64"/>
      <c r="G354" s="64" t="s">
        <v>857</v>
      </c>
      <c r="H354" s="65">
        <v>42174.27777777778</v>
      </c>
      <c r="I354" s="63">
        <v>3710.0</v>
      </c>
      <c r="J354" s="63">
        <v>71.0</v>
      </c>
      <c r="K354" s="64" t="s">
        <v>23</v>
      </c>
      <c r="L354" s="64" t="s">
        <v>35</v>
      </c>
      <c r="M354" s="64"/>
      <c r="N354" s="63"/>
      <c r="O354" s="64"/>
      <c r="P354" s="63">
        <v>36.0</v>
      </c>
      <c r="Q354" s="64"/>
      <c r="R354" s="64"/>
    </row>
    <row r="355" ht="12.75" customHeight="1">
      <c r="A355" s="63">
        <v>3137.0</v>
      </c>
      <c r="B355" s="63">
        <v>84037.0</v>
      </c>
      <c r="C355" s="64" t="s">
        <v>1363</v>
      </c>
      <c r="D355" s="64" t="s">
        <v>1211</v>
      </c>
      <c r="E355" s="64"/>
      <c r="F355" s="64"/>
      <c r="G355" s="64" t="s">
        <v>857</v>
      </c>
      <c r="H355" s="65">
        <v>42174.291666666664</v>
      </c>
      <c r="I355" s="63">
        <v>4960.0</v>
      </c>
      <c r="J355" s="63">
        <v>77.0</v>
      </c>
      <c r="K355" s="64" t="s">
        <v>23</v>
      </c>
      <c r="L355" s="64"/>
      <c r="M355" s="64"/>
      <c r="N355" s="63"/>
      <c r="O355" s="64"/>
      <c r="P355" s="63">
        <v>39.0</v>
      </c>
      <c r="Q355" s="64"/>
      <c r="R355" s="64"/>
    </row>
    <row r="356" ht="12.75" customHeight="1">
      <c r="A356" s="63">
        <v>3136.0</v>
      </c>
      <c r="B356" s="63">
        <v>44652.0</v>
      </c>
      <c r="C356" s="64" t="s">
        <v>1363</v>
      </c>
      <c r="D356" s="64" t="s">
        <v>1211</v>
      </c>
      <c r="E356" s="64"/>
      <c r="F356" s="64"/>
      <c r="G356" s="64" t="s">
        <v>857</v>
      </c>
      <c r="H356" s="65">
        <v>42174.3125</v>
      </c>
      <c r="I356" s="63">
        <v>3230.0</v>
      </c>
      <c r="J356" s="63">
        <v>69.0</v>
      </c>
      <c r="K356" s="64" t="s">
        <v>23</v>
      </c>
      <c r="L356" s="64" t="s">
        <v>35</v>
      </c>
      <c r="M356" s="64"/>
      <c r="N356" s="63"/>
      <c r="O356" s="64"/>
      <c r="P356" s="63">
        <v>40.0</v>
      </c>
      <c r="Q356" s="64"/>
      <c r="R356" s="64"/>
    </row>
    <row r="357" ht="12.75" customHeight="1">
      <c r="A357" s="63">
        <v>3135.0</v>
      </c>
      <c r="B357" s="63">
        <v>15498.0</v>
      </c>
      <c r="C357" s="64" t="s">
        <v>1363</v>
      </c>
      <c r="D357" s="64" t="s">
        <v>1211</v>
      </c>
      <c r="E357" s="64"/>
      <c r="F357" s="64"/>
      <c r="G357" s="64" t="s">
        <v>857</v>
      </c>
      <c r="H357" s="65">
        <v>42174.3125</v>
      </c>
      <c r="I357" s="63">
        <v>3730.0</v>
      </c>
      <c r="J357" s="63">
        <v>68.0</v>
      </c>
      <c r="K357" s="64" t="s">
        <v>23</v>
      </c>
      <c r="L357" s="64" t="s">
        <v>23</v>
      </c>
      <c r="M357" s="64"/>
      <c r="N357" s="63"/>
      <c r="O357" s="64"/>
      <c r="P357" s="63">
        <v>37.0</v>
      </c>
      <c r="Q357" s="64"/>
      <c r="R357" s="64"/>
    </row>
    <row r="358" ht="12.75" customHeight="1">
      <c r="A358" s="63">
        <v>3140.0</v>
      </c>
      <c r="B358" s="63">
        <v>58593.0</v>
      </c>
      <c r="C358" s="64" t="s">
        <v>1363</v>
      </c>
      <c r="D358" s="64" t="s">
        <v>1211</v>
      </c>
      <c r="E358" s="66">
        <v>25.0</v>
      </c>
      <c r="F358" s="64" t="s">
        <v>850</v>
      </c>
      <c r="G358" s="64"/>
      <c r="H358" s="65">
        <v>42174.427083333336</v>
      </c>
      <c r="I358" s="63">
        <v>3965.0</v>
      </c>
      <c r="J358" s="63">
        <v>71.0</v>
      </c>
      <c r="K358" s="64" t="s">
        <v>23</v>
      </c>
      <c r="L358" s="64" t="s">
        <v>35</v>
      </c>
      <c r="M358" s="64"/>
      <c r="N358" s="63"/>
      <c r="O358" s="64"/>
      <c r="P358" s="63">
        <v>36.0</v>
      </c>
      <c r="Q358" s="64"/>
      <c r="R358" s="64"/>
    </row>
    <row r="359" ht="12.75" customHeight="1">
      <c r="A359" s="63">
        <v>3139.0</v>
      </c>
      <c r="B359" s="63">
        <v>158063.0</v>
      </c>
      <c r="C359" s="64" t="s">
        <v>1363</v>
      </c>
      <c r="D359" s="64" t="s">
        <v>1211</v>
      </c>
      <c r="E359" s="64"/>
      <c r="F359" s="64"/>
      <c r="G359" s="64" t="s">
        <v>857</v>
      </c>
      <c r="H359" s="65">
        <v>42174.48611111111</v>
      </c>
      <c r="I359" s="63">
        <v>4780.0</v>
      </c>
      <c r="J359" s="63">
        <v>76.0</v>
      </c>
      <c r="K359" s="64" t="s">
        <v>23</v>
      </c>
      <c r="L359" s="64"/>
      <c r="M359" s="64"/>
      <c r="N359" s="63"/>
      <c r="O359" s="64"/>
      <c r="P359" s="63">
        <v>40.0</v>
      </c>
      <c r="Q359" s="64"/>
      <c r="R359" s="64"/>
    </row>
    <row r="360" ht="12.75" customHeight="1">
      <c r="A360" s="63">
        <v>3147.0</v>
      </c>
      <c r="B360" s="63">
        <v>40242.0</v>
      </c>
      <c r="C360" s="64" t="s">
        <v>1363</v>
      </c>
      <c r="D360" s="64" t="s">
        <v>1211</v>
      </c>
      <c r="E360" s="64"/>
      <c r="F360" s="64"/>
      <c r="G360" s="64" t="s">
        <v>857</v>
      </c>
      <c r="H360" s="65">
        <v>42175.291666666664</v>
      </c>
      <c r="I360" s="63">
        <v>4665.0</v>
      </c>
      <c r="J360" s="63">
        <v>72.0</v>
      </c>
      <c r="K360" s="64" t="s">
        <v>23</v>
      </c>
      <c r="L360" s="64" t="s">
        <v>35</v>
      </c>
      <c r="M360" s="64"/>
      <c r="N360" s="63"/>
      <c r="O360" s="64"/>
      <c r="P360" s="63">
        <v>37.0</v>
      </c>
      <c r="Q360" s="64"/>
      <c r="R360" s="64"/>
    </row>
    <row r="361" ht="12.75" customHeight="1">
      <c r="A361" s="63">
        <v>3142.0</v>
      </c>
      <c r="B361" s="63">
        <v>43353.0</v>
      </c>
      <c r="C361" s="64" t="s">
        <v>1363</v>
      </c>
      <c r="D361" s="64" t="s">
        <v>1211</v>
      </c>
      <c r="E361" s="64"/>
      <c r="F361" s="64"/>
      <c r="G361" s="64" t="s">
        <v>819</v>
      </c>
      <c r="H361" s="65">
        <v>42176.333333333336</v>
      </c>
      <c r="I361" s="63">
        <v>4950.0</v>
      </c>
      <c r="J361" s="63">
        <v>73.0</v>
      </c>
      <c r="K361" s="64" t="s">
        <v>23</v>
      </c>
      <c r="L361" s="64" t="s">
        <v>35</v>
      </c>
      <c r="M361" s="64"/>
      <c r="N361" s="63"/>
      <c r="O361" s="64"/>
      <c r="P361" s="63">
        <v>41.0</v>
      </c>
      <c r="Q361" s="64"/>
      <c r="R361" s="64"/>
    </row>
    <row r="362" ht="12.75" customHeight="1">
      <c r="A362" s="63">
        <v>3143.0</v>
      </c>
      <c r="B362" s="63">
        <v>28419.0</v>
      </c>
      <c r="C362" s="64" t="s">
        <v>1363</v>
      </c>
      <c r="D362" s="64" t="s">
        <v>1211</v>
      </c>
      <c r="E362" s="64"/>
      <c r="F362" s="64"/>
      <c r="G362" s="64" t="s">
        <v>819</v>
      </c>
      <c r="H362" s="65">
        <v>42176.395833333336</v>
      </c>
      <c r="I362" s="63">
        <v>5105.0</v>
      </c>
      <c r="J362" s="63">
        <v>77.0</v>
      </c>
      <c r="K362" s="64" t="s">
        <v>23</v>
      </c>
      <c r="L362" s="64" t="s">
        <v>35</v>
      </c>
      <c r="M362" s="64"/>
      <c r="N362" s="63"/>
      <c r="O362" s="64"/>
      <c r="P362" s="63">
        <v>41.0</v>
      </c>
      <c r="Q362" s="64"/>
      <c r="R362" s="64"/>
    </row>
    <row r="363" ht="12.75" customHeight="1">
      <c r="A363" s="63">
        <v>3144.0</v>
      </c>
      <c r="B363" s="63">
        <v>15167.0</v>
      </c>
      <c r="C363" s="64" t="s">
        <v>1363</v>
      </c>
      <c r="D363" s="64" t="s">
        <v>1211</v>
      </c>
      <c r="E363" s="64"/>
      <c r="F363" s="64"/>
      <c r="G363" s="64" t="s">
        <v>819</v>
      </c>
      <c r="H363" s="65">
        <v>42176.416666666664</v>
      </c>
      <c r="I363" s="63">
        <v>1860.0</v>
      </c>
      <c r="J363" s="63">
        <v>58.0</v>
      </c>
      <c r="K363" s="64" t="s">
        <v>23</v>
      </c>
      <c r="L363" s="64" t="s">
        <v>35</v>
      </c>
      <c r="M363" s="64"/>
      <c r="N363" s="63"/>
      <c r="O363" s="64"/>
      <c r="P363" s="63">
        <v>28.0</v>
      </c>
      <c r="Q363" s="64"/>
      <c r="R363" s="64"/>
    </row>
    <row r="364" ht="12.75" customHeight="1">
      <c r="A364" s="63">
        <v>3146.0</v>
      </c>
      <c r="B364" s="63">
        <v>66353.0</v>
      </c>
      <c r="C364" s="64" t="s">
        <v>1363</v>
      </c>
      <c r="D364" s="64" t="s">
        <v>1211</v>
      </c>
      <c r="E364" s="64"/>
      <c r="F364" s="64"/>
      <c r="G364" s="64" t="s">
        <v>819</v>
      </c>
      <c r="H364" s="65">
        <v>42176.5625</v>
      </c>
      <c r="I364" s="63">
        <v>5400.0</v>
      </c>
      <c r="J364" s="63">
        <v>81.0</v>
      </c>
      <c r="K364" s="64" t="s">
        <v>23</v>
      </c>
      <c r="L364" s="64" t="s">
        <v>35</v>
      </c>
      <c r="M364" s="64" t="s">
        <v>35</v>
      </c>
      <c r="N364" s="63"/>
      <c r="O364" s="64"/>
      <c r="P364" s="63">
        <v>39.0</v>
      </c>
      <c r="Q364" s="64"/>
      <c r="R364" s="64"/>
    </row>
    <row r="365" ht="12.75" customHeight="1">
      <c r="A365" s="63">
        <v>3145.0</v>
      </c>
      <c r="B365" s="63">
        <v>125321.0</v>
      </c>
      <c r="C365" s="64" t="s">
        <v>1363</v>
      </c>
      <c r="D365" s="64" t="s">
        <v>1211</v>
      </c>
      <c r="E365" s="64"/>
      <c r="F365" s="64"/>
      <c r="G365" s="64" t="s">
        <v>819</v>
      </c>
      <c r="H365" s="65">
        <v>42176.583333333336</v>
      </c>
      <c r="I365" s="63">
        <v>5420.0</v>
      </c>
      <c r="J365" s="63">
        <v>78.0</v>
      </c>
      <c r="K365" s="64" t="s">
        <v>23</v>
      </c>
      <c r="L365" s="64" t="s">
        <v>35</v>
      </c>
      <c r="M365" s="64" t="s">
        <v>814</v>
      </c>
      <c r="N365" s="63"/>
      <c r="O365" s="64"/>
      <c r="P365" s="63">
        <v>41.0</v>
      </c>
      <c r="Q365" s="64"/>
      <c r="R365" s="64"/>
    </row>
    <row r="366" ht="12.75" customHeight="1">
      <c r="A366" s="63">
        <v>3148.0</v>
      </c>
      <c r="B366" s="63">
        <v>164229.0</v>
      </c>
      <c r="C366" s="64" t="s">
        <v>1363</v>
      </c>
      <c r="D366" s="64" t="s">
        <v>1211</v>
      </c>
      <c r="E366" s="66">
        <v>115.0</v>
      </c>
      <c r="F366" s="64" t="s">
        <v>134</v>
      </c>
      <c r="G366" s="64"/>
      <c r="H366" s="65">
        <v>42178.375</v>
      </c>
      <c r="I366" s="63">
        <v>2470.0</v>
      </c>
      <c r="J366" s="63">
        <v>60.0</v>
      </c>
      <c r="K366" s="64" t="s">
        <v>23</v>
      </c>
      <c r="L366" s="64" t="s">
        <v>35</v>
      </c>
      <c r="M366" s="64" t="s">
        <v>35</v>
      </c>
      <c r="N366" s="63"/>
      <c r="O366" s="64" t="s">
        <v>816</v>
      </c>
      <c r="P366" s="63">
        <v>31.0</v>
      </c>
      <c r="Q366" s="66">
        <v>1.0</v>
      </c>
      <c r="R366" s="66">
        <v>2.0</v>
      </c>
    </row>
    <row r="367" ht="12.75" customHeight="1">
      <c r="A367" s="63">
        <v>3149.0</v>
      </c>
      <c r="B367" s="63">
        <v>142547.0</v>
      </c>
      <c r="C367" s="64" t="s">
        <v>1363</v>
      </c>
      <c r="D367" s="64" t="s">
        <v>1211</v>
      </c>
      <c r="E367" s="66">
        <v>127.0</v>
      </c>
      <c r="F367" s="64" t="s">
        <v>109</v>
      </c>
      <c r="G367" s="64"/>
      <c r="H367" s="65">
        <v>42178.6875</v>
      </c>
      <c r="I367" s="63">
        <v>5475.0</v>
      </c>
      <c r="J367" s="63">
        <v>78.0</v>
      </c>
      <c r="K367" s="64" t="s">
        <v>23</v>
      </c>
      <c r="L367" s="64" t="s">
        <v>35</v>
      </c>
      <c r="M367" s="64"/>
      <c r="N367" s="63"/>
      <c r="O367" s="64"/>
      <c r="P367" s="63">
        <v>40.0</v>
      </c>
      <c r="Q367" s="64"/>
      <c r="R367" s="64"/>
    </row>
    <row r="368" ht="12.75" customHeight="1">
      <c r="A368" s="63">
        <v>3150.0</v>
      </c>
      <c r="B368" s="63">
        <v>133311.0</v>
      </c>
      <c r="C368" s="64" t="s">
        <v>1363</v>
      </c>
      <c r="D368" s="64" t="s">
        <v>1211</v>
      </c>
      <c r="E368" s="64"/>
      <c r="F368" s="64"/>
      <c r="G368" s="64" t="s">
        <v>857</v>
      </c>
      <c r="H368" s="65">
        <v>42181.541666666664</v>
      </c>
      <c r="I368" s="63">
        <v>3980.0</v>
      </c>
      <c r="J368" s="63">
        <v>74.0</v>
      </c>
      <c r="K368" s="64" t="s">
        <v>23</v>
      </c>
      <c r="L368" s="64" t="s">
        <v>35</v>
      </c>
      <c r="M368" s="64" t="s">
        <v>35</v>
      </c>
      <c r="N368" s="63"/>
      <c r="O368" s="64"/>
      <c r="P368" s="63">
        <v>37.0</v>
      </c>
      <c r="Q368" s="64"/>
      <c r="R368" s="64"/>
    </row>
    <row r="369" ht="12.75" customHeight="1">
      <c r="A369" s="63">
        <v>3153.0</v>
      </c>
      <c r="B369" s="63">
        <v>104988.0</v>
      </c>
      <c r="C369" s="64" t="s">
        <v>1363</v>
      </c>
      <c r="D369" s="64" t="s">
        <v>1211</v>
      </c>
      <c r="E369" s="64"/>
      <c r="F369" s="64"/>
      <c r="G369" s="64" t="s">
        <v>857</v>
      </c>
      <c r="H369" s="65">
        <v>42181.541666666664</v>
      </c>
      <c r="I369" s="63">
        <v>6040.0</v>
      </c>
      <c r="J369" s="63">
        <v>81.0</v>
      </c>
      <c r="K369" s="64" t="s">
        <v>23</v>
      </c>
      <c r="L369" s="64" t="s">
        <v>23</v>
      </c>
      <c r="M369" s="64"/>
      <c r="N369" s="63"/>
      <c r="O369" s="64"/>
      <c r="P369" s="63">
        <v>43.0</v>
      </c>
      <c r="Q369" s="64"/>
      <c r="R369" s="64"/>
    </row>
    <row r="370" ht="12.75" customHeight="1">
      <c r="A370" s="63">
        <v>3155.0</v>
      </c>
      <c r="B370" s="63"/>
      <c r="C370" s="64" t="s">
        <v>1363</v>
      </c>
      <c r="D370" s="64" t="s">
        <v>1211</v>
      </c>
      <c r="E370" s="64"/>
      <c r="F370" s="64"/>
      <c r="G370" s="64" t="s">
        <v>857</v>
      </c>
      <c r="H370" s="65">
        <v>42181.9375</v>
      </c>
      <c r="I370" s="63">
        <v>2145.0</v>
      </c>
      <c r="J370" s="63">
        <v>58.0</v>
      </c>
      <c r="K370" s="64" t="s">
        <v>23</v>
      </c>
      <c r="L370" s="64" t="s">
        <v>23</v>
      </c>
      <c r="M370" s="64"/>
      <c r="N370" s="63"/>
      <c r="O370" s="64"/>
      <c r="P370" s="63"/>
      <c r="Q370" s="64"/>
      <c r="R370" s="64"/>
    </row>
    <row r="371" ht="12.75" customHeight="1">
      <c r="A371" s="63">
        <v>3151.0</v>
      </c>
      <c r="B371" s="63">
        <v>94914.0</v>
      </c>
      <c r="C371" s="64" t="s">
        <v>1363</v>
      </c>
      <c r="D371" s="64" t="s">
        <v>1211</v>
      </c>
      <c r="E371" s="64"/>
      <c r="F371" s="64"/>
      <c r="G371" s="64" t="s">
        <v>857</v>
      </c>
      <c r="H371" s="65">
        <v>42181.5625</v>
      </c>
      <c r="I371" s="63">
        <v>4465.0</v>
      </c>
      <c r="J371" s="63">
        <v>78.0</v>
      </c>
      <c r="K371" s="64" t="s">
        <v>23</v>
      </c>
      <c r="L371" s="64" t="s">
        <v>35</v>
      </c>
      <c r="M371" s="64" t="s">
        <v>35</v>
      </c>
      <c r="N371" s="63"/>
      <c r="O371" s="64"/>
      <c r="P371" s="63">
        <v>38.0</v>
      </c>
      <c r="Q371" s="64"/>
      <c r="R371" s="64"/>
    </row>
    <row r="372" ht="12.75" customHeight="1">
      <c r="A372" s="63">
        <v>3152.0</v>
      </c>
      <c r="B372" s="63">
        <v>20324.0</v>
      </c>
      <c r="C372" s="64" t="s">
        <v>1363</v>
      </c>
      <c r="D372" s="64" t="s">
        <v>1211</v>
      </c>
      <c r="E372" s="64"/>
      <c r="F372" s="64"/>
      <c r="G372" s="64" t="s">
        <v>857</v>
      </c>
      <c r="H372" s="65">
        <v>42181.802083333336</v>
      </c>
      <c r="I372" s="63">
        <v>3750.0</v>
      </c>
      <c r="J372" s="63">
        <v>74.0</v>
      </c>
      <c r="K372" s="64" t="s">
        <v>23</v>
      </c>
      <c r="L372" s="64" t="s">
        <v>35</v>
      </c>
      <c r="M372" s="64"/>
      <c r="N372" s="63"/>
      <c r="O372" s="64"/>
      <c r="P372" s="63">
        <v>38.0</v>
      </c>
      <c r="Q372" s="64"/>
      <c r="R372" s="64"/>
    </row>
    <row r="373" ht="12.75" customHeight="1">
      <c r="A373" s="63">
        <v>3154.0</v>
      </c>
      <c r="B373" s="63">
        <v>22859.0</v>
      </c>
      <c r="C373" s="64" t="s">
        <v>1363</v>
      </c>
      <c r="D373" s="64" t="s">
        <v>1211</v>
      </c>
      <c r="E373" s="64"/>
      <c r="F373" s="64"/>
      <c r="G373" s="64" t="s">
        <v>857</v>
      </c>
      <c r="H373" s="65">
        <v>42181.916666666664</v>
      </c>
      <c r="I373" s="63">
        <v>4480.0</v>
      </c>
      <c r="J373" s="63">
        <v>78.0</v>
      </c>
      <c r="K373" s="64" t="s">
        <v>23</v>
      </c>
      <c r="L373" s="64" t="s">
        <v>23</v>
      </c>
      <c r="M373" s="64"/>
      <c r="N373" s="63"/>
      <c r="O373" s="64"/>
      <c r="P373" s="63">
        <v>40.0</v>
      </c>
      <c r="Q373" s="64"/>
      <c r="R373" s="64"/>
    </row>
    <row r="374" ht="12.75" customHeight="1">
      <c r="A374" s="63">
        <v>3157.0</v>
      </c>
      <c r="B374" s="63">
        <v>94082.0</v>
      </c>
      <c r="C374" s="64" t="s">
        <v>1363</v>
      </c>
      <c r="D374" s="64" t="s">
        <v>1211</v>
      </c>
      <c r="E374" s="64"/>
      <c r="F374" s="64"/>
      <c r="G374" s="64" t="s">
        <v>857</v>
      </c>
      <c r="H374" s="65">
        <v>42183.645833333336</v>
      </c>
      <c r="I374" s="63">
        <v>1980.0</v>
      </c>
      <c r="J374" s="63">
        <v>57.0</v>
      </c>
      <c r="K374" s="64" t="s">
        <v>23</v>
      </c>
      <c r="L374" s="64" t="s">
        <v>35</v>
      </c>
      <c r="M374" s="64"/>
      <c r="N374" s="63"/>
      <c r="O374" s="64"/>
      <c r="P374" s="63">
        <v>29.0</v>
      </c>
      <c r="Q374" s="64"/>
      <c r="R374" s="64"/>
    </row>
    <row r="375" ht="12.75" customHeight="1">
      <c r="A375" s="63">
        <v>3156.0</v>
      </c>
      <c r="B375" s="63">
        <v>138082.0</v>
      </c>
      <c r="C375" s="64" t="s">
        <v>1363</v>
      </c>
      <c r="D375" s="64" t="s">
        <v>1211</v>
      </c>
      <c r="E375" s="64"/>
      <c r="F375" s="64"/>
      <c r="G375" s="64" t="s">
        <v>857</v>
      </c>
      <c r="H375" s="65">
        <v>42183.708333333336</v>
      </c>
      <c r="I375" s="63">
        <v>4590.0</v>
      </c>
      <c r="J375" s="63">
        <v>72.0</v>
      </c>
      <c r="K375" s="64" t="s">
        <v>23</v>
      </c>
      <c r="L375" s="64" t="s">
        <v>35</v>
      </c>
      <c r="M375" s="64"/>
      <c r="N375" s="63"/>
      <c r="O375" s="64"/>
      <c r="P375" s="63">
        <v>37.0</v>
      </c>
      <c r="Q375" s="64"/>
      <c r="R375" s="64"/>
    </row>
    <row r="376" ht="12.75" customHeight="1">
      <c r="A376" s="63">
        <v>3158.0</v>
      </c>
      <c r="B376" s="63">
        <v>175557.0</v>
      </c>
      <c r="C376" s="64" t="s">
        <v>1363</v>
      </c>
      <c r="D376" s="64" t="s">
        <v>1211</v>
      </c>
      <c r="E376" s="64"/>
      <c r="F376" s="64"/>
      <c r="G376" s="64" t="s">
        <v>857</v>
      </c>
      <c r="H376" s="65">
        <v>42183.791666666664</v>
      </c>
      <c r="I376" s="63">
        <v>4930.0</v>
      </c>
      <c r="J376" s="63">
        <v>76.0</v>
      </c>
      <c r="K376" s="64" t="s">
        <v>23</v>
      </c>
      <c r="L376" s="64" t="s">
        <v>35</v>
      </c>
      <c r="M376" s="64"/>
      <c r="N376" s="63"/>
      <c r="O376" s="64"/>
      <c r="P376" s="64"/>
      <c r="Q376" s="64"/>
      <c r="R376" s="64"/>
    </row>
    <row r="377" ht="12.75" customHeight="1">
      <c r="A377" s="63">
        <v>3161.0</v>
      </c>
      <c r="B377" s="63">
        <v>13480.0</v>
      </c>
      <c r="C377" s="64" t="s">
        <v>1363</v>
      </c>
      <c r="D377" s="64" t="s">
        <v>1211</v>
      </c>
      <c r="E377" s="66">
        <v>26.0</v>
      </c>
      <c r="F377" s="64" t="s">
        <v>845</v>
      </c>
      <c r="G377" s="64"/>
      <c r="H377" s="65">
        <v>42185.354166666664</v>
      </c>
      <c r="I377" s="63">
        <v>2170.0</v>
      </c>
      <c r="J377" s="63">
        <v>64.0</v>
      </c>
      <c r="K377" s="64" t="s">
        <v>23</v>
      </c>
      <c r="L377" s="64" t="s">
        <v>35</v>
      </c>
      <c r="M377" s="64" t="s">
        <v>35</v>
      </c>
      <c r="N377" s="63"/>
      <c r="O377" s="64"/>
      <c r="P377" s="63">
        <v>33.0</v>
      </c>
      <c r="Q377" s="66">
        <v>1.0</v>
      </c>
      <c r="R377" s="66">
        <v>1.0</v>
      </c>
    </row>
    <row r="378" ht="12.75" customHeight="1">
      <c r="A378" s="63">
        <v>3159.0</v>
      </c>
      <c r="B378" s="63">
        <v>45606.0</v>
      </c>
      <c r="C378" s="64" t="s">
        <v>1363</v>
      </c>
      <c r="D378" s="64" t="s">
        <v>1211</v>
      </c>
      <c r="E378" s="66">
        <v>25.0</v>
      </c>
      <c r="F378" s="64" t="s">
        <v>850</v>
      </c>
      <c r="G378" s="64"/>
      <c r="H378" s="65">
        <v>42185.583333333336</v>
      </c>
      <c r="I378" s="63">
        <v>4560.0</v>
      </c>
      <c r="J378" s="63">
        <v>75.0</v>
      </c>
      <c r="K378" s="64" t="s">
        <v>23</v>
      </c>
      <c r="L378" s="64" t="s">
        <v>35</v>
      </c>
      <c r="M378" s="64" t="s">
        <v>821</v>
      </c>
      <c r="N378" s="63"/>
      <c r="O378" s="64"/>
      <c r="P378" s="63">
        <v>37.0</v>
      </c>
      <c r="Q378" s="64"/>
      <c r="R378" s="64"/>
    </row>
    <row r="379" ht="12.75" customHeight="1">
      <c r="A379" s="63">
        <v>3162.0</v>
      </c>
      <c r="B379" s="63">
        <v>20188.0</v>
      </c>
      <c r="C379" s="64" t="s">
        <v>1363</v>
      </c>
      <c r="D379" s="64" t="s">
        <v>1211</v>
      </c>
      <c r="E379" s="66">
        <v>25.0</v>
      </c>
      <c r="F379" s="64" t="s">
        <v>850</v>
      </c>
      <c r="G379" s="64"/>
      <c r="H379" s="65">
        <v>42185.625</v>
      </c>
      <c r="I379" s="63">
        <v>4565.0</v>
      </c>
      <c r="J379" s="63">
        <v>72.0</v>
      </c>
      <c r="K379" s="64" t="s">
        <v>23</v>
      </c>
      <c r="L379" s="64" t="s">
        <v>23</v>
      </c>
      <c r="M379" s="64" t="s">
        <v>821</v>
      </c>
      <c r="N379" s="63"/>
      <c r="O379" s="64"/>
      <c r="P379" s="63">
        <v>37.0</v>
      </c>
      <c r="Q379" s="66">
        <v>2.0</v>
      </c>
      <c r="R379" s="66">
        <v>2.0</v>
      </c>
    </row>
    <row r="380" ht="12.75" customHeight="1">
      <c r="A380" s="63">
        <v>3160.0</v>
      </c>
      <c r="B380" s="63">
        <v>9154.0</v>
      </c>
      <c r="C380" s="64" t="s">
        <v>1363</v>
      </c>
      <c r="D380" s="64" t="s">
        <v>1211</v>
      </c>
      <c r="E380" s="66">
        <v>26.0</v>
      </c>
      <c r="F380" s="64" t="s">
        <v>845</v>
      </c>
      <c r="G380" s="64"/>
      <c r="H380" s="65">
        <v>42185.802083333336</v>
      </c>
      <c r="I380" s="63">
        <v>1500.0</v>
      </c>
      <c r="J380" s="63">
        <v>54.0</v>
      </c>
      <c r="K380" s="64" t="s">
        <v>23</v>
      </c>
      <c r="L380" s="64" t="s">
        <v>35</v>
      </c>
      <c r="M380" s="64" t="s">
        <v>35</v>
      </c>
      <c r="N380" s="63"/>
      <c r="O380" s="64"/>
      <c r="P380" s="63">
        <v>27.0</v>
      </c>
      <c r="Q380" s="64"/>
      <c r="R380" s="66">
        <v>1.0</v>
      </c>
    </row>
    <row r="381" ht="12.75" customHeight="1">
      <c r="A381" s="63">
        <v>3163.0</v>
      </c>
      <c r="B381" s="63">
        <v>127187.0</v>
      </c>
      <c r="C381" s="64" t="s">
        <v>1363</v>
      </c>
      <c r="D381" s="64" t="s">
        <v>1211</v>
      </c>
      <c r="E381" s="66">
        <v>127.0</v>
      </c>
      <c r="F381" s="64" t="s">
        <v>109</v>
      </c>
      <c r="G381" s="64"/>
      <c r="H381" s="65">
        <v>42186.645833333336</v>
      </c>
      <c r="I381" s="63">
        <v>2200.0</v>
      </c>
      <c r="J381" s="63">
        <v>59.0</v>
      </c>
      <c r="K381" s="64" t="s">
        <v>23</v>
      </c>
      <c r="L381" s="64" t="s">
        <v>35</v>
      </c>
      <c r="M381" s="64" t="s">
        <v>814</v>
      </c>
      <c r="N381" s="63"/>
      <c r="O381" s="64"/>
      <c r="P381" s="63">
        <v>28.0</v>
      </c>
      <c r="Q381" s="64"/>
      <c r="R381" s="64"/>
    </row>
    <row r="382" ht="12.75" customHeight="1">
      <c r="A382" s="63">
        <v>3164.0</v>
      </c>
      <c r="B382" s="63">
        <v>123942.0</v>
      </c>
      <c r="C382" s="64" t="s">
        <v>1363</v>
      </c>
      <c r="D382" s="64" t="s">
        <v>1211</v>
      </c>
      <c r="E382" s="64"/>
      <c r="F382" s="64"/>
      <c r="G382" s="64" t="s">
        <v>857</v>
      </c>
      <c r="H382" s="65">
        <v>42188.291666666664</v>
      </c>
      <c r="I382" s="63">
        <v>4940.0</v>
      </c>
      <c r="J382" s="63">
        <v>77.0</v>
      </c>
      <c r="K382" s="64" t="s">
        <v>23</v>
      </c>
      <c r="L382" s="64" t="s">
        <v>35</v>
      </c>
      <c r="M382" s="64" t="s">
        <v>35</v>
      </c>
      <c r="N382" s="63"/>
      <c r="O382" s="64"/>
      <c r="P382" s="63">
        <v>38.0</v>
      </c>
      <c r="Q382" s="64"/>
      <c r="R382" s="64"/>
    </row>
    <row r="383" ht="12.75" customHeight="1">
      <c r="A383" s="63">
        <v>3165.0</v>
      </c>
      <c r="B383" s="63">
        <v>77415.0</v>
      </c>
      <c r="C383" s="64" t="s">
        <v>1363</v>
      </c>
      <c r="D383" s="64" t="s">
        <v>1211</v>
      </c>
      <c r="E383" s="64"/>
      <c r="F383" s="64"/>
      <c r="G383" s="64" t="s">
        <v>857</v>
      </c>
      <c r="H383" s="65">
        <v>42188.302083333336</v>
      </c>
      <c r="I383" s="63">
        <v>4645.0</v>
      </c>
      <c r="J383" s="63">
        <v>75.0</v>
      </c>
      <c r="K383" s="64" t="s">
        <v>23</v>
      </c>
      <c r="L383" s="64" t="s">
        <v>35</v>
      </c>
      <c r="M383" s="64"/>
      <c r="N383" s="63"/>
      <c r="O383" s="64"/>
      <c r="P383" s="63">
        <v>39.0</v>
      </c>
      <c r="Q383" s="64"/>
      <c r="R383" s="64"/>
    </row>
    <row r="384" ht="12.75" customHeight="1">
      <c r="A384" s="63">
        <v>3166.0</v>
      </c>
      <c r="B384" s="63">
        <v>168310.0</v>
      </c>
      <c r="C384" s="64" t="s">
        <v>1363</v>
      </c>
      <c r="D384" s="64" t="s">
        <v>1211</v>
      </c>
      <c r="E384" s="66">
        <v>23.0</v>
      </c>
      <c r="F384" s="64" t="s">
        <v>856</v>
      </c>
      <c r="G384" s="64"/>
      <c r="H384" s="65">
        <v>42188.4375</v>
      </c>
      <c r="I384" s="63">
        <v>5240.0</v>
      </c>
      <c r="J384" s="63">
        <v>75.0</v>
      </c>
      <c r="K384" s="64" t="s">
        <v>23</v>
      </c>
      <c r="L384" s="64" t="s">
        <v>35</v>
      </c>
      <c r="M384" s="64"/>
      <c r="N384" s="63"/>
      <c r="O384" s="64"/>
      <c r="P384" s="63">
        <v>39.0</v>
      </c>
      <c r="Q384" s="64"/>
      <c r="R384" s="64"/>
    </row>
    <row r="385" ht="12.75" customHeight="1">
      <c r="A385" s="63">
        <v>3167.0</v>
      </c>
      <c r="B385" s="63">
        <v>166373.0</v>
      </c>
      <c r="C385" s="64" t="s">
        <v>1363</v>
      </c>
      <c r="D385" s="64" t="s">
        <v>1211</v>
      </c>
      <c r="E385" s="64"/>
      <c r="F385" s="64"/>
      <c r="G385" s="64" t="s">
        <v>1364</v>
      </c>
      <c r="H385" s="65">
        <v>42188.791666666664</v>
      </c>
      <c r="I385" s="63">
        <v>5850.0</v>
      </c>
      <c r="J385" s="63">
        <v>78.0</v>
      </c>
      <c r="K385" s="64" t="s">
        <v>23</v>
      </c>
      <c r="L385" s="64" t="s">
        <v>35</v>
      </c>
      <c r="M385" s="64" t="s">
        <v>821</v>
      </c>
      <c r="N385" s="63"/>
      <c r="O385" s="64"/>
      <c r="P385" s="63">
        <v>44.0</v>
      </c>
      <c r="Q385" s="66">
        <v>2.0</v>
      </c>
      <c r="R385" s="66">
        <v>2.0</v>
      </c>
    </row>
    <row r="386" ht="12.75" customHeight="1">
      <c r="A386" s="63">
        <v>3168.0</v>
      </c>
      <c r="B386" s="63">
        <v>175557.0</v>
      </c>
      <c r="C386" s="64" t="s">
        <v>1363</v>
      </c>
      <c r="D386" s="64" t="s">
        <v>1211</v>
      </c>
      <c r="E386" s="64"/>
      <c r="F386" s="64"/>
      <c r="G386" s="64" t="s">
        <v>819</v>
      </c>
      <c r="H386" s="65">
        <v>42188.8125</v>
      </c>
      <c r="I386" s="63">
        <v>5530.0</v>
      </c>
      <c r="J386" s="63">
        <v>79.0</v>
      </c>
      <c r="K386" s="64" t="s">
        <v>23</v>
      </c>
      <c r="L386" s="64" t="s">
        <v>23</v>
      </c>
      <c r="M386" s="64" t="s">
        <v>821</v>
      </c>
      <c r="N386" s="63"/>
      <c r="O386" s="64"/>
      <c r="P386" s="63">
        <v>40.0</v>
      </c>
      <c r="Q386" s="66">
        <v>2.0</v>
      </c>
      <c r="R386" s="66">
        <v>2.0</v>
      </c>
    </row>
    <row r="387" ht="12.75" customHeight="1">
      <c r="A387" s="63">
        <v>3169.0</v>
      </c>
      <c r="B387" s="63">
        <v>16726.0</v>
      </c>
      <c r="C387" s="64" t="s">
        <v>1363</v>
      </c>
      <c r="D387" s="64" t="s">
        <v>1211</v>
      </c>
      <c r="E387" s="64"/>
      <c r="F387" s="64"/>
      <c r="G387" s="64" t="s">
        <v>1364</v>
      </c>
      <c r="H387" s="65">
        <v>42188.916666666664</v>
      </c>
      <c r="I387" s="63">
        <v>1800.0</v>
      </c>
      <c r="J387" s="63">
        <v>55.0</v>
      </c>
      <c r="K387" s="64" t="s">
        <v>23</v>
      </c>
      <c r="L387" s="64" t="s">
        <v>35</v>
      </c>
      <c r="M387" s="64" t="s">
        <v>35</v>
      </c>
      <c r="N387" s="63"/>
      <c r="O387" s="64"/>
      <c r="P387" s="63">
        <v>59.0</v>
      </c>
      <c r="Q387" s="66">
        <v>1.0</v>
      </c>
      <c r="R387" s="66">
        <v>1.0</v>
      </c>
    </row>
    <row r="388" ht="12.75" customHeight="1">
      <c r="A388" s="63">
        <v>3170.0</v>
      </c>
      <c r="B388" s="63">
        <v>67770.0</v>
      </c>
      <c r="C388" s="64" t="s">
        <v>1363</v>
      </c>
      <c r="D388" s="64" t="s">
        <v>1211</v>
      </c>
      <c r="E388" s="64"/>
      <c r="F388" s="64"/>
      <c r="G388" s="64" t="s">
        <v>819</v>
      </c>
      <c r="H388" s="65">
        <v>42189.28472222222</v>
      </c>
      <c r="I388" s="63">
        <v>2120.0</v>
      </c>
      <c r="J388" s="63">
        <v>58.0</v>
      </c>
      <c r="K388" s="64" t="s">
        <v>23</v>
      </c>
      <c r="L388" s="64" t="s">
        <v>35</v>
      </c>
      <c r="M388" s="64"/>
      <c r="N388" s="63"/>
      <c r="O388" s="64"/>
      <c r="P388" s="63">
        <v>30.0</v>
      </c>
      <c r="Q388" s="64"/>
      <c r="R388" s="64"/>
    </row>
    <row r="389" ht="12.75" customHeight="1">
      <c r="A389" s="63">
        <v>3171.0</v>
      </c>
      <c r="B389" s="63">
        <v>14115.0</v>
      </c>
      <c r="C389" s="64" t="s">
        <v>1363</v>
      </c>
      <c r="D389" s="64" t="s">
        <v>1211</v>
      </c>
      <c r="E389" s="64"/>
      <c r="F389" s="64"/>
      <c r="G389" s="64" t="s">
        <v>819</v>
      </c>
      <c r="H389" s="65">
        <v>42189.479166666664</v>
      </c>
      <c r="I389" s="63">
        <v>2385.0</v>
      </c>
      <c r="J389" s="63">
        <v>61.0</v>
      </c>
      <c r="K389" s="64" t="s">
        <v>23</v>
      </c>
      <c r="L389" s="64" t="s">
        <v>35</v>
      </c>
      <c r="M389" s="64"/>
      <c r="N389" s="63"/>
      <c r="O389" s="64"/>
      <c r="P389" s="63">
        <v>32.0</v>
      </c>
      <c r="Q389" s="64"/>
      <c r="R389" s="64"/>
    </row>
    <row r="390" ht="12.75" customHeight="1">
      <c r="A390" s="63">
        <v>3173.0</v>
      </c>
      <c r="B390" s="63">
        <v>142461.0</v>
      </c>
      <c r="C390" s="64" t="s">
        <v>1363</v>
      </c>
      <c r="D390" s="64" t="s">
        <v>1211</v>
      </c>
      <c r="E390" s="64"/>
      <c r="F390" s="64"/>
      <c r="G390" s="64" t="s">
        <v>819</v>
      </c>
      <c r="H390" s="65">
        <v>42190.395833333336</v>
      </c>
      <c r="I390" s="63">
        <v>1910.0</v>
      </c>
      <c r="J390" s="63">
        <v>56.0</v>
      </c>
      <c r="K390" s="64" t="s">
        <v>23</v>
      </c>
      <c r="L390" s="64" t="s">
        <v>35</v>
      </c>
      <c r="M390" s="64"/>
      <c r="N390" s="63"/>
      <c r="O390" s="64"/>
      <c r="P390" s="63">
        <v>28.0</v>
      </c>
      <c r="Q390" s="64"/>
      <c r="R390" s="64"/>
    </row>
    <row r="391" ht="12.75" customHeight="1">
      <c r="A391" s="63">
        <v>3172.0</v>
      </c>
      <c r="B391" s="63">
        <v>28937.0</v>
      </c>
      <c r="C391" s="64" t="s">
        <v>1363</v>
      </c>
      <c r="D391" s="64" t="s">
        <v>1211</v>
      </c>
      <c r="E391" s="64"/>
      <c r="F391" s="64"/>
      <c r="G391" s="64" t="s">
        <v>819</v>
      </c>
      <c r="H391" s="65">
        <v>42190.520833333336</v>
      </c>
      <c r="I391" s="63">
        <v>6220.0</v>
      </c>
      <c r="J391" s="63">
        <v>83.0</v>
      </c>
      <c r="K391" s="64" t="s">
        <v>23</v>
      </c>
      <c r="L391" s="64" t="s">
        <v>35</v>
      </c>
      <c r="M391" s="64"/>
      <c r="N391" s="63"/>
      <c r="O391" s="64"/>
      <c r="P391" s="63">
        <v>44.0</v>
      </c>
      <c r="Q391" s="64"/>
      <c r="R391" s="64"/>
    </row>
    <row r="392" ht="12.75" customHeight="1">
      <c r="A392" s="63">
        <v>3174.0</v>
      </c>
      <c r="B392" s="63">
        <v>174879.0</v>
      </c>
      <c r="C392" s="64" t="s">
        <v>1363</v>
      </c>
      <c r="D392" s="64" t="s">
        <v>1211</v>
      </c>
      <c r="E392" s="64"/>
      <c r="F392" s="64"/>
      <c r="G392" s="64" t="s">
        <v>819</v>
      </c>
      <c r="H392" s="65">
        <v>42190.583333333336</v>
      </c>
      <c r="I392" s="63">
        <v>5355.0</v>
      </c>
      <c r="J392" s="63">
        <v>78.0</v>
      </c>
      <c r="K392" s="64" t="s">
        <v>23</v>
      </c>
      <c r="L392" s="64" t="s">
        <v>35</v>
      </c>
      <c r="M392" s="64" t="s">
        <v>821</v>
      </c>
      <c r="N392" s="63"/>
      <c r="O392" s="64"/>
      <c r="P392" s="63">
        <v>41.0</v>
      </c>
      <c r="Q392" s="64"/>
      <c r="R392" s="64"/>
    </row>
    <row r="393" ht="12.75" customHeight="1">
      <c r="A393" s="63">
        <v>3176.0</v>
      </c>
      <c r="B393" s="63">
        <v>164868.0</v>
      </c>
      <c r="C393" s="64" t="s">
        <v>1363</v>
      </c>
      <c r="D393" s="64" t="s">
        <v>1211</v>
      </c>
      <c r="E393" s="64"/>
      <c r="F393" s="64"/>
      <c r="G393" s="64" t="s">
        <v>819</v>
      </c>
      <c r="H393" s="65">
        <v>42190.708333333336</v>
      </c>
      <c r="I393" s="63">
        <v>4170.0</v>
      </c>
      <c r="J393" s="63">
        <v>70.0</v>
      </c>
      <c r="K393" s="64" t="s">
        <v>23</v>
      </c>
      <c r="L393" s="64" t="s">
        <v>35</v>
      </c>
      <c r="M393" s="64" t="s">
        <v>35</v>
      </c>
      <c r="N393" s="63"/>
      <c r="O393" s="64"/>
      <c r="P393" s="63">
        <v>35.0</v>
      </c>
      <c r="Q393" s="64"/>
      <c r="R393" s="64"/>
    </row>
    <row r="394" ht="12.75" customHeight="1">
      <c r="A394" s="63">
        <v>3175.0</v>
      </c>
      <c r="B394" s="63">
        <v>153236.0</v>
      </c>
      <c r="C394" s="64" t="s">
        <v>1363</v>
      </c>
      <c r="D394" s="64" t="s">
        <v>1211</v>
      </c>
      <c r="E394" s="64"/>
      <c r="F394" s="64"/>
      <c r="G394" s="64" t="s">
        <v>819</v>
      </c>
      <c r="H394" s="65">
        <v>42190.854166666664</v>
      </c>
      <c r="I394" s="63">
        <v>5990.0</v>
      </c>
      <c r="J394" s="63">
        <v>83.0</v>
      </c>
      <c r="K394" s="64" t="s">
        <v>23</v>
      </c>
      <c r="L394" s="64" t="s">
        <v>35</v>
      </c>
      <c r="M394" s="64" t="s">
        <v>814</v>
      </c>
      <c r="N394" s="63"/>
      <c r="O394" s="64"/>
      <c r="P394" s="63">
        <v>41.0</v>
      </c>
      <c r="Q394" s="64"/>
      <c r="R394" s="64"/>
    </row>
    <row r="395" ht="12.75" customHeight="1">
      <c r="A395" s="63">
        <v>3177.0</v>
      </c>
      <c r="B395" s="63">
        <v>174261.0</v>
      </c>
      <c r="C395" s="64" t="s">
        <v>1363</v>
      </c>
      <c r="D395" s="64" t="s">
        <v>1211</v>
      </c>
      <c r="E395" s="64"/>
      <c r="F395" s="64"/>
      <c r="G395" s="64" t="s">
        <v>848</v>
      </c>
      <c r="H395" s="65">
        <v>42192.333333333336</v>
      </c>
      <c r="I395" s="63">
        <v>2000.0</v>
      </c>
      <c r="J395" s="63">
        <v>58.0</v>
      </c>
      <c r="K395" s="64" t="s">
        <v>23</v>
      </c>
      <c r="L395" s="64" t="s">
        <v>35</v>
      </c>
      <c r="M395" s="64" t="s">
        <v>35</v>
      </c>
      <c r="N395" s="63"/>
      <c r="O395" s="64"/>
      <c r="P395" s="63">
        <v>30.0</v>
      </c>
      <c r="Q395" s="66">
        <v>1.0</v>
      </c>
      <c r="R395" s="66">
        <v>1.0</v>
      </c>
    </row>
    <row r="396" ht="12.75" customHeight="1">
      <c r="A396" s="63">
        <v>3178.0</v>
      </c>
      <c r="B396" s="63">
        <v>174879.0</v>
      </c>
      <c r="C396" s="64" t="s">
        <v>1363</v>
      </c>
      <c r="D396" s="64" t="s">
        <v>1211</v>
      </c>
      <c r="E396" s="66">
        <v>110.0</v>
      </c>
      <c r="F396" s="64" t="s">
        <v>146</v>
      </c>
      <c r="G396" s="64"/>
      <c r="H396" s="65">
        <v>42192.916666666664</v>
      </c>
      <c r="I396" s="63">
        <v>4970.0</v>
      </c>
      <c r="J396" s="63">
        <v>78.0</v>
      </c>
      <c r="K396" s="64" t="s">
        <v>23</v>
      </c>
      <c r="L396" s="64" t="s">
        <v>35</v>
      </c>
      <c r="M396" s="64"/>
      <c r="N396" s="63"/>
      <c r="O396" s="64"/>
      <c r="P396" s="63">
        <v>40.0</v>
      </c>
      <c r="Q396" s="64"/>
      <c r="R396" s="64"/>
    </row>
    <row r="397" ht="12.75" customHeight="1">
      <c r="A397" s="63">
        <v>3179.0</v>
      </c>
      <c r="B397" s="63">
        <v>41178.0</v>
      </c>
      <c r="C397" s="64" t="s">
        <v>1363</v>
      </c>
      <c r="D397" s="64" t="s">
        <v>1211</v>
      </c>
      <c r="E397" s="66">
        <v>119.0</v>
      </c>
      <c r="F397" s="64" t="s">
        <v>137</v>
      </c>
      <c r="G397" s="64"/>
      <c r="H397" s="65">
        <v>42193.770833333336</v>
      </c>
      <c r="I397" s="63">
        <v>4740.0</v>
      </c>
      <c r="J397" s="63">
        <v>76.0</v>
      </c>
      <c r="K397" s="64" t="s">
        <v>23</v>
      </c>
      <c r="L397" s="64" t="s">
        <v>35</v>
      </c>
      <c r="M397" s="64"/>
      <c r="N397" s="63"/>
      <c r="O397" s="64"/>
      <c r="P397" s="63">
        <v>39.0</v>
      </c>
      <c r="Q397" s="64"/>
      <c r="R397" s="64"/>
    </row>
    <row r="398" ht="12.75" customHeight="1">
      <c r="A398" s="63">
        <v>3180.0</v>
      </c>
      <c r="B398" s="63">
        <v>49767.0</v>
      </c>
      <c r="C398" s="64" t="s">
        <v>1363</v>
      </c>
      <c r="D398" s="64" t="s">
        <v>1211</v>
      </c>
      <c r="E398" s="64"/>
      <c r="F398" s="64"/>
      <c r="G398" s="64" t="s">
        <v>819</v>
      </c>
      <c r="H398" s="65">
        <v>42195.291666666664</v>
      </c>
      <c r="I398" s="63">
        <v>2915.0</v>
      </c>
      <c r="J398" s="63">
        <v>64.0</v>
      </c>
      <c r="K398" s="64" t="s">
        <v>23</v>
      </c>
      <c r="L398" s="64" t="s">
        <v>35</v>
      </c>
      <c r="M398" s="64" t="s">
        <v>35</v>
      </c>
      <c r="N398" s="63"/>
      <c r="O398" s="64"/>
      <c r="P398" s="63">
        <v>32.0</v>
      </c>
      <c r="Q398" s="66">
        <v>1.0</v>
      </c>
      <c r="R398" s="66">
        <v>1.0</v>
      </c>
    </row>
    <row r="399" ht="12.75" customHeight="1">
      <c r="A399" s="63">
        <v>3181.0</v>
      </c>
      <c r="B399" s="63">
        <v>164369.0</v>
      </c>
      <c r="C399" s="64" t="s">
        <v>1363</v>
      </c>
      <c r="D399" s="64" t="s">
        <v>1211</v>
      </c>
      <c r="E399" s="64"/>
      <c r="F399" s="64"/>
      <c r="G399" s="64" t="s">
        <v>819</v>
      </c>
      <c r="H399" s="65">
        <v>42195.375</v>
      </c>
      <c r="I399" s="63">
        <v>2155.0</v>
      </c>
      <c r="J399" s="63">
        <v>58.0</v>
      </c>
      <c r="K399" s="64" t="s">
        <v>23</v>
      </c>
      <c r="L399" s="64" t="s">
        <v>35</v>
      </c>
      <c r="M399" s="64" t="s">
        <v>35</v>
      </c>
      <c r="N399" s="63"/>
      <c r="O399" s="64"/>
      <c r="P399" s="63">
        <v>28.0</v>
      </c>
      <c r="Q399" s="64"/>
      <c r="R399" s="64"/>
    </row>
    <row r="400" ht="12.75" customHeight="1">
      <c r="A400" s="63">
        <v>3183.0</v>
      </c>
      <c r="B400" s="63">
        <v>127187.0</v>
      </c>
      <c r="C400" s="64" t="s">
        <v>1363</v>
      </c>
      <c r="D400" s="64" t="s">
        <v>1211</v>
      </c>
      <c r="E400" s="64"/>
      <c r="F400" s="64"/>
      <c r="G400" s="64" t="s">
        <v>819</v>
      </c>
      <c r="H400" s="65">
        <v>42195.479166666664</v>
      </c>
      <c r="I400" s="63">
        <v>1895.0</v>
      </c>
      <c r="J400" s="63">
        <v>57.0</v>
      </c>
      <c r="K400" s="64" t="s">
        <v>23</v>
      </c>
      <c r="L400" s="64" t="s">
        <v>35</v>
      </c>
      <c r="M400" s="64"/>
      <c r="N400" s="63"/>
      <c r="O400" s="64"/>
      <c r="P400" s="63">
        <v>28.0</v>
      </c>
      <c r="Q400" s="64"/>
      <c r="R400" s="64"/>
    </row>
    <row r="401" ht="12.75" customHeight="1">
      <c r="A401" s="63">
        <v>3182.0</v>
      </c>
      <c r="B401" s="63">
        <v>27238.0</v>
      </c>
      <c r="C401" s="64" t="s">
        <v>1363</v>
      </c>
      <c r="D401" s="64" t="s">
        <v>1211</v>
      </c>
      <c r="E401" s="66">
        <v>23.0</v>
      </c>
      <c r="F401" s="64" t="s">
        <v>856</v>
      </c>
      <c r="G401" s="64"/>
      <c r="H401" s="65">
        <v>42195.520833333336</v>
      </c>
      <c r="I401" s="63">
        <v>1910.0</v>
      </c>
      <c r="J401" s="63">
        <v>58.0</v>
      </c>
      <c r="K401" s="64" t="s">
        <v>23</v>
      </c>
      <c r="L401" s="64" t="s">
        <v>35</v>
      </c>
      <c r="M401" s="64" t="s">
        <v>35</v>
      </c>
      <c r="N401" s="63"/>
      <c r="O401" s="64"/>
      <c r="P401" s="63">
        <v>28.0</v>
      </c>
      <c r="Q401" s="66">
        <v>1.0</v>
      </c>
      <c r="R401" s="66">
        <v>1.0</v>
      </c>
    </row>
    <row r="402" ht="12.75" customHeight="1">
      <c r="A402" s="63">
        <v>3184.0</v>
      </c>
      <c r="B402" s="63">
        <v>12184.0</v>
      </c>
      <c r="C402" s="64" t="s">
        <v>1363</v>
      </c>
      <c r="D402" s="64" t="s">
        <v>1211</v>
      </c>
      <c r="E402" s="64"/>
      <c r="F402" s="64"/>
      <c r="G402" s="64" t="s">
        <v>857</v>
      </c>
      <c r="H402" s="65">
        <v>42197.6875</v>
      </c>
      <c r="I402" s="63">
        <v>3275.0</v>
      </c>
      <c r="J402" s="63">
        <v>72.0</v>
      </c>
      <c r="K402" s="64" t="s">
        <v>23</v>
      </c>
      <c r="L402" s="64" t="s">
        <v>35</v>
      </c>
      <c r="M402" s="64"/>
      <c r="N402" s="63"/>
      <c r="O402" s="64"/>
      <c r="P402" s="63">
        <v>37.0</v>
      </c>
      <c r="Q402" s="64"/>
      <c r="R402" s="64"/>
    </row>
    <row r="403" ht="12.75" customHeight="1">
      <c r="A403" s="63">
        <v>3185.0</v>
      </c>
      <c r="B403" s="63">
        <v>171841.0</v>
      </c>
      <c r="C403" s="64" t="s">
        <v>1363</v>
      </c>
      <c r="D403" s="64" t="s">
        <v>1211</v>
      </c>
      <c r="E403" s="64"/>
      <c r="F403" s="64"/>
      <c r="G403" s="64" t="s">
        <v>857</v>
      </c>
      <c r="H403" s="65">
        <v>42197.791666666664</v>
      </c>
      <c r="I403" s="63">
        <v>4745.0</v>
      </c>
      <c r="J403" s="63">
        <v>77.0</v>
      </c>
      <c r="K403" s="64" t="s">
        <v>23</v>
      </c>
      <c r="L403" s="64" t="s">
        <v>35</v>
      </c>
      <c r="M403" s="64"/>
      <c r="N403" s="63"/>
      <c r="O403" s="64"/>
      <c r="P403" s="63">
        <v>39.0</v>
      </c>
      <c r="Q403" s="64"/>
      <c r="R403" s="64"/>
    </row>
    <row r="404" ht="12.75" customHeight="1">
      <c r="A404" s="63">
        <v>3186.0</v>
      </c>
      <c r="B404" s="63">
        <v>123942.0</v>
      </c>
      <c r="C404" s="64" t="s">
        <v>1363</v>
      </c>
      <c r="D404" s="64" t="s">
        <v>1211</v>
      </c>
      <c r="E404" s="64"/>
      <c r="F404" s="64"/>
      <c r="G404" s="64" t="s">
        <v>857</v>
      </c>
      <c r="H404" s="65">
        <v>42197.895833333336</v>
      </c>
      <c r="I404" s="63">
        <v>5890.0</v>
      </c>
      <c r="J404" s="63">
        <v>82.0</v>
      </c>
      <c r="K404" s="64" t="s">
        <v>23</v>
      </c>
      <c r="L404" s="64" t="s">
        <v>35</v>
      </c>
      <c r="M404" s="64"/>
      <c r="N404" s="63"/>
      <c r="O404" s="64"/>
      <c r="P404" s="63">
        <v>43.0</v>
      </c>
      <c r="Q404" s="64"/>
      <c r="R404" s="64"/>
    </row>
    <row r="405" ht="12.75" customHeight="1">
      <c r="A405" s="63">
        <v>3187.0</v>
      </c>
      <c r="B405" s="63">
        <v>104272.0</v>
      </c>
      <c r="C405" s="64" t="s">
        <v>1363</v>
      </c>
      <c r="D405" s="64" t="s">
        <v>1211</v>
      </c>
      <c r="E405" s="66">
        <v>127.0</v>
      </c>
      <c r="F405" s="64" t="s">
        <v>109</v>
      </c>
      <c r="G405" s="64"/>
      <c r="H405" s="65">
        <v>42200.541666666664</v>
      </c>
      <c r="I405" s="63">
        <v>2245.0</v>
      </c>
      <c r="J405" s="63">
        <v>58.0</v>
      </c>
      <c r="K405" s="64" t="s">
        <v>23</v>
      </c>
      <c r="L405" s="64" t="s">
        <v>35</v>
      </c>
      <c r="M405" s="64" t="s">
        <v>35</v>
      </c>
      <c r="N405" s="63"/>
      <c r="O405" s="64"/>
      <c r="P405" s="63">
        <v>29.0</v>
      </c>
      <c r="Q405" s="66">
        <v>1.0</v>
      </c>
      <c r="R405" s="66">
        <v>1.0</v>
      </c>
    </row>
    <row r="406" ht="12.75" customHeight="1">
      <c r="A406" s="63">
        <v>781.0</v>
      </c>
      <c r="B406" s="63">
        <v>195365.0</v>
      </c>
      <c r="C406" s="64" t="s">
        <v>1365</v>
      </c>
      <c r="D406" s="64" t="s">
        <v>19</v>
      </c>
      <c r="E406" s="66">
        <v>99.0</v>
      </c>
      <c r="F406" s="64" t="s">
        <v>36</v>
      </c>
      <c r="G406" s="64"/>
      <c r="H406" s="65">
        <v>42150.791666666664</v>
      </c>
      <c r="I406" s="63">
        <v>3500.0</v>
      </c>
      <c r="J406" s="67">
        <v>72.0</v>
      </c>
      <c r="K406" s="64" t="s">
        <v>23</v>
      </c>
      <c r="L406" s="64" t="s">
        <v>23</v>
      </c>
      <c r="M406" s="64" t="s">
        <v>814</v>
      </c>
      <c r="N406" s="63"/>
      <c r="O406" s="64"/>
      <c r="P406" s="63">
        <v>35.0</v>
      </c>
      <c r="Q406" s="64"/>
      <c r="R406" s="64"/>
    </row>
    <row r="407" ht="12.75" customHeight="1">
      <c r="A407" s="63">
        <v>726.0</v>
      </c>
      <c r="B407" s="63">
        <v>104999.0</v>
      </c>
      <c r="C407" s="64" t="s">
        <v>1365</v>
      </c>
      <c r="D407" s="64" t="s">
        <v>19</v>
      </c>
      <c r="E407" s="66">
        <v>57.0</v>
      </c>
      <c r="F407" s="64" t="s">
        <v>72</v>
      </c>
      <c r="G407" s="64"/>
      <c r="H407" s="65">
        <v>42140.6875</v>
      </c>
      <c r="I407" s="63">
        <v>4700.0</v>
      </c>
      <c r="J407" s="67">
        <v>79.0</v>
      </c>
      <c r="K407" s="64" t="s">
        <v>23</v>
      </c>
      <c r="L407" s="64" t="s">
        <v>23</v>
      </c>
      <c r="M407" s="64" t="s">
        <v>814</v>
      </c>
      <c r="N407" s="63"/>
      <c r="O407" s="64"/>
      <c r="P407" s="63">
        <v>39.0</v>
      </c>
      <c r="Q407" s="64"/>
      <c r="R407" s="64"/>
    </row>
    <row r="408" ht="12.75" customHeight="1">
      <c r="A408" s="63">
        <v>3376.0</v>
      </c>
      <c r="B408" s="63">
        <v>195557.0</v>
      </c>
      <c r="C408" s="64" t="s">
        <v>1365</v>
      </c>
      <c r="D408" s="64" t="s">
        <v>19</v>
      </c>
      <c r="E408" s="64"/>
      <c r="F408" s="64"/>
      <c r="G408" s="64" t="s">
        <v>857</v>
      </c>
      <c r="H408" s="65">
        <v>42190.833333333336</v>
      </c>
      <c r="I408" s="63">
        <v>1600.0</v>
      </c>
      <c r="J408" s="63">
        <v>53.0</v>
      </c>
      <c r="K408" s="64" t="s">
        <v>23</v>
      </c>
      <c r="L408" s="64" t="s">
        <v>35</v>
      </c>
      <c r="M408" s="64"/>
      <c r="N408" s="63"/>
      <c r="O408" s="64"/>
      <c r="P408" s="63">
        <v>26.0</v>
      </c>
      <c r="Q408" s="64"/>
      <c r="R408" s="64"/>
    </row>
    <row r="409" ht="12.75" customHeight="1">
      <c r="A409" s="63">
        <v>3358.0</v>
      </c>
      <c r="B409" s="63">
        <v>121411.0</v>
      </c>
      <c r="C409" s="64" t="s">
        <v>1365</v>
      </c>
      <c r="D409" s="64" t="s">
        <v>19</v>
      </c>
      <c r="E409" s="64"/>
      <c r="F409" s="64"/>
      <c r="G409" s="64" t="s">
        <v>42</v>
      </c>
      <c r="H409" s="65">
        <v>42172.541666666664</v>
      </c>
      <c r="I409" s="63">
        <v>2600.0</v>
      </c>
      <c r="J409" s="63">
        <v>55.0</v>
      </c>
      <c r="K409" s="64" t="s">
        <v>23</v>
      </c>
      <c r="L409" s="64" t="s">
        <v>35</v>
      </c>
      <c r="M409" s="64" t="s">
        <v>814</v>
      </c>
      <c r="N409" s="63"/>
      <c r="O409" s="64"/>
      <c r="P409" s="63">
        <v>28.0</v>
      </c>
      <c r="Q409" s="64"/>
      <c r="R409" s="64"/>
    </row>
    <row r="410" ht="12.75" customHeight="1">
      <c r="A410" s="63">
        <v>3383.0</v>
      </c>
      <c r="B410" s="63">
        <v>106990.0</v>
      </c>
      <c r="C410" s="64" t="s">
        <v>1365</v>
      </c>
      <c r="D410" s="64" t="s">
        <v>19</v>
      </c>
      <c r="E410" s="64"/>
      <c r="F410" s="64"/>
      <c r="G410" s="64" t="s">
        <v>47</v>
      </c>
      <c r="H410" s="65">
        <v>42197.416666666664</v>
      </c>
      <c r="I410" s="63">
        <v>1500.0</v>
      </c>
      <c r="J410" s="63">
        <v>55.0</v>
      </c>
      <c r="K410" s="64" t="s">
        <v>23</v>
      </c>
      <c r="L410" s="64" t="s">
        <v>35</v>
      </c>
      <c r="M410" s="64" t="s">
        <v>814</v>
      </c>
      <c r="N410" s="63"/>
      <c r="O410" s="64"/>
      <c r="P410" s="63">
        <v>24.0</v>
      </c>
      <c r="Q410" s="64"/>
      <c r="R410" s="64"/>
    </row>
    <row r="411" ht="12.75" customHeight="1">
      <c r="A411" s="63">
        <v>3379.0</v>
      </c>
      <c r="B411" s="63">
        <v>171430.0</v>
      </c>
      <c r="C411" s="64" t="s">
        <v>1365</v>
      </c>
      <c r="D411" s="64" t="s">
        <v>19</v>
      </c>
      <c r="E411" s="66">
        <v>50.0</v>
      </c>
      <c r="F411" s="64" t="s">
        <v>79</v>
      </c>
      <c r="G411" s="64"/>
      <c r="H411" s="65">
        <v>42192.416666666664</v>
      </c>
      <c r="I411" s="63">
        <v>1900.0</v>
      </c>
      <c r="J411" s="63">
        <v>58.0</v>
      </c>
      <c r="K411" s="64" t="s">
        <v>23</v>
      </c>
      <c r="L411" s="64" t="s">
        <v>35</v>
      </c>
      <c r="M411" s="64"/>
      <c r="N411" s="63"/>
      <c r="O411" s="64"/>
      <c r="P411" s="63">
        <v>28.0</v>
      </c>
      <c r="Q411" s="64"/>
      <c r="R411" s="64"/>
    </row>
    <row r="412" ht="12.75" customHeight="1">
      <c r="A412" s="63">
        <v>3306.0</v>
      </c>
      <c r="B412" s="63">
        <v>105545.0</v>
      </c>
      <c r="C412" s="64" t="s">
        <v>1365</v>
      </c>
      <c r="D412" s="64" t="s">
        <v>19</v>
      </c>
      <c r="E412" s="66">
        <v>47.0</v>
      </c>
      <c r="F412" s="64" t="s">
        <v>68</v>
      </c>
      <c r="G412" s="64"/>
      <c r="H412" s="65">
        <v>42157.458333333336</v>
      </c>
      <c r="I412" s="63">
        <v>2200.0</v>
      </c>
      <c r="J412" s="63">
        <v>59.0</v>
      </c>
      <c r="K412" s="64" t="s">
        <v>23</v>
      </c>
      <c r="L412" s="64" t="s">
        <v>23</v>
      </c>
      <c r="M412" s="64" t="s">
        <v>814</v>
      </c>
      <c r="N412" s="63"/>
      <c r="O412" s="64"/>
      <c r="P412" s="63">
        <v>30.0</v>
      </c>
      <c r="Q412" s="64"/>
      <c r="R412" s="64"/>
    </row>
    <row r="413" ht="12.75" customHeight="1">
      <c r="A413" s="63">
        <v>3384.0</v>
      </c>
      <c r="B413" s="63">
        <v>34423.0</v>
      </c>
      <c r="C413" s="64" t="s">
        <v>1365</v>
      </c>
      <c r="D413" s="64" t="s">
        <v>19</v>
      </c>
      <c r="E413" s="66">
        <v>52.0</v>
      </c>
      <c r="F413" s="64" t="s">
        <v>70</v>
      </c>
      <c r="G413" s="64"/>
      <c r="H413" s="65">
        <v>42199.5625</v>
      </c>
      <c r="I413" s="63">
        <v>2050.0</v>
      </c>
      <c r="J413" s="63">
        <v>61.0</v>
      </c>
      <c r="K413" s="64" t="s">
        <v>23</v>
      </c>
      <c r="L413" s="64" t="s">
        <v>35</v>
      </c>
      <c r="M413" s="64"/>
      <c r="N413" s="63"/>
      <c r="O413" s="64"/>
      <c r="P413" s="63">
        <v>28.0</v>
      </c>
      <c r="Q413" s="64"/>
      <c r="R413" s="64"/>
    </row>
    <row r="414" ht="12.75" customHeight="1">
      <c r="A414" s="63">
        <v>3366.0</v>
      </c>
      <c r="B414" s="63">
        <v>18284.0</v>
      </c>
      <c r="C414" s="64" t="s">
        <v>1365</v>
      </c>
      <c r="D414" s="64" t="s">
        <v>19</v>
      </c>
      <c r="E414" s="66">
        <v>48.0</v>
      </c>
      <c r="F414" s="64" t="s">
        <v>69</v>
      </c>
      <c r="G414" s="64"/>
      <c r="H414" s="65">
        <v>42185.416666666664</v>
      </c>
      <c r="I414" s="63">
        <v>2800.0</v>
      </c>
      <c r="J414" s="63">
        <v>63.0</v>
      </c>
      <c r="K414" s="64" t="s">
        <v>23</v>
      </c>
      <c r="L414" s="64" t="s">
        <v>35</v>
      </c>
      <c r="M414" s="64" t="s">
        <v>814</v>
      </c>
      <c r="N414" s="63"/>
      <c r="O414" s="64"/>
      <c r="P414" s="63">
        <v>32.0</v>
      </c>
      <c r="Q414" s="64"/>
      <c r="R414" s="64"/>
    </row>
    <row r="415" ht="12.75" customHeight="1">
      <c r="A415" s="63">
        <v>1378.0</v>
      </c>
      <c r="B415" s="63">
        <v>157338.0</v>
      </c>
      <c r="C415" s="64" t="s">
        <v>1365</v>
      </c>
      <c r="D415" s="64" t="s">
        <v>19</v>
      </c>
      <c r="E415" s="64"/>
      <c r="F415" s="64"/>
      <c r="G415" s="64" t="s">
        <v>857</v>
      </c>
      <c r="H415" s="65">
        <v>42126.333333333336</v>
      </c>
      <c r="I415" s="63">
        <v>2500.0</v>
      </c>
      <c r="J415" s="63">
        <v>64.0</v>
      </c>
      <c r="K415" s="64" t="s">
        <v>23</v>
      </c>
      <c r="L415" s="64" t="s">
        <v>23</v>
      </c>
      <c r="M415" s="64"/>
      <c r="N415" s="63"/>
      <c r="O415" s="64"/>
      <c r="P415" s="63">
        <v>30.0</v>
      </c>
      <c r="Q415" s="64"/>
      <c r="R415" s="64"/>
    </row>
    <row r="416" ht="12.75" customHeight="1">
      <c r="A416" s="63">
        <v>722.0</v>
      </c>
      <c r="B416" s="63">
        <v>55831.0</v>
      </c>
      <c r="C416" s="64" t="s">
        <v>1365</v>
      </c>
      <c r="D416" s="64" t="s">
        <v>19</v>
      </c>
      <c r="E416" s="64"/>
      <c r="F416" s="64"/>
      <c r="G416" s="64" t="s">
        <v>1366</v>
      </c>
      <c r="H416" s="65">
        <v>42140.5</v>
      </c>
      <c r="I416" s="63">
        <v>3200.0</v>
      </c>
      <c r="J416" s="63">
        <v>67.0</v>
      </c>
      <c r="K416" s="64" t="s">
        <v>23</v>
      </c>
      <c r="L416" s="64" t="s">
        <v>23</v>
      </c>
      <c r="M416" s="64"/>
      <c r="N416" s="63"/>
      <c r="O416" s="64"/>
      <c r="P416" s="63">
        <v>34.0</v>
      </c>
      <c r="Q416" s="64"/>
      <c r="R416" s="64"/>
    </row>
    <row r="417" ht="12.75" customHeight="1">
      <c r="A417" s="63">
        <v>741.0</v>
      </c>
      <c r="B417" s="63">
        <v>105532.0</v>
      </c>
      <c r="C417" s="64" t="s">
        <v>1365</v>
      </c>
      <c r="D417" s="64" t="s">
        <v>19</v>
      </c>
      <c r="E417" s="66">
        <v>98.0</v>
      </c>
      <c r="F417" s="64" t="s">
        <v>37</v>
      </c>
      <c r="G417" s="64"/>
      <c r="H417" s="65">
        <v>42143.5</v>
      </c>
      <c r="I417" s="63">
        <v>2900.0</v>
      </c>
      <c r="J417" s="63">
        <v>67.0</v>
      </c>
      <c r="K417" s="64" t="s">
        <v>23</v>
      </c>
      <c r="L417" s="64" t="s">
        <v>40</v>
      </c>
      <c r="M417" s="64" t="s">
        <v>814</v>
      </c>
      <c r="N417" s="63"/>
      <c r="O417" s="64"/>
      <c r="P417" s="63">
        <v>32.0</v>
      </c>
      <c r="Q417" s="64"/>
      <c r="R417" s="64"/>
    </row>
    <row r="418" ht="12.75" customHeight="1">
      <c r="A418" s="63">
        <v>3342.0</v>
      </c>
      <c r="B418" s="63">
        <v>108575.0</v>
      </c>
      <c r="C418" s="64" t="s">
        <v>1365</v>
      </c>
      <c r="D418" s="64" t="s">
        <v>19</v>
      </c>
      <c r="E418" s="64"/>
      <c r="F418" s="64"/>
      <c r="G418" s="64" t="s">
        <v>33</v>
      </c>
      <c r="H418" s="65">
        <v>42167.395833333336</v>
      </c>
      <c r="I418" s="63">
        <v>3600.0</v>
      </c>
      <c r="J418" s="63">
        <v>67.0</v>
      </c>
      <c r="K418" s="64" t="s">
        <v>23</v>
      </c>
      <c r="L418" s="64" t="s">
        <v>23</v>
      </c>
      <c r="M418" s="64"/>
      <c r="N418" s="63"/>
      <c r="O418" s="64"/>
      <c r="P418" s="63">
        <v>36.0</v>
      </c>
      <c r="Q418" s="64"/>
      <c r="R418" s="64"/>
    </row>
    <row r="419" ht="12.75" customHeight="1">
      <c r="A419" s="63">
        <v>770.0</v>
      </c>
      <c r="B419" s="63">
        <v>111599.0</v>
      </c>
      <c r="C419" s="64" t="s">
        <v>1365</v>
      </c>
      <c r="D419" s="64" t="s">
        <v>19</v>
      </c>
      <c r="E419" s="64"/>
      <c r="F419" s="64"/>
      <c r="G419" s="64" t="s">
        <v>857</v>
      </c>
      <c r="H419" s="65">
        <v>42147.385416666664</v>
      </c>
      <c r="I419" s="63">
        <v>3250.0</v>
      </c>
      <c r="J419" s="63">
        <v>68.0</v>
      </c>
      <c r="K419" s="64" t="s">
        <v>23</v>
      </c>
      <c r="L419" s="64" t="s">
        <v>23</v>
      </c>
      <c r="M419" s="64"/>
      <c r="N419" s="63"/>
      <c r="O419" s="64"/>
      <c r="P419" s="63">
        <v>34.0</v>
      </c>
      <c r="Q419" s="64"/>
      <c r="R419" s="64"/>
    </row>
    <row r="420" ht="12.75" customHeight="1">
      <c r="A420" s="63">
        <v>3310.0</v>
      </c>
      <c r="B420" s="63">
        <v>220055.0</v>
      </c>
      <c r="C420" s="64" t="s">
        <v>1365</v>
      </c>
      <c r="D420" s="64" t="s">
        <v>19</v>
      </c>
      <c r="E420" s="66">
        <v>48.0</v>
      </c>
      <c r="F420" s="64" t="s">
        <v>69</v>
      </c>
      <c r="G420" s="64"/>
      <c r="H420" s="65">
        <v>42158.375</v>
      </c>
      <c r="I420" s="63">
        <v>3700.0</v>
      </c>
      <c r="J420" s="63">
        <v>68.0</v>
      </c>
      <c r="K420" s="64" t="s">
        <v>23</v>
      </c>
      <c r="L420" s="64" t="s">
        <v>23</v>
      </c>
      <c r="M420" s="64" t="s">
        <v>814</v>
      </c>
      <c r="N420" s="63"/>
      <c r="O420" s="64"/>
      <c r="P420" s="63">
        <v>32.0</v>
      </c>
      <c r="Q420" s="64"/>
      <c r="R420" s="64"/>
    </row>
    <row r="421" ht="12.75" customHeight="1">
      <c r="A421" s="63">
        <v>3309.0</v>
      </c>
      <c r="B421" s="63">
        <v>22717.0</v>
      </c>
      <c r="C421" s="64" t="s">
        <v>1365</v>
      </c>
      <c r="D421" s="64" t="s">
        <v>19</v>
      </c>
      <c r="E421" s="66">
        <v>54.0</v>
      </c>
      <c r="F421" s="64" t="s">
        <v>67</v>
      </c>
      <c r="G421" s="64"/>
      <c r="H421" s="65">
        <v>42158.479166666664</v>
      </c>
      <c r="I421" s="63">
        <v>3200.0</v>
      </c>
      <c r="J421" s="63">
        <v>68.0</v>
      </c>
      <c r="K421" s="64" t="s">
        <v>23</v>
      </c>
      <c r="L421" s="64" t="s">
        <v>23</v>
      </c>
      <c r="M421" s="64" t="s">
        <v>814</v>
      </c>
      <c r="N421" s="63"/>
      <c r="O421" s="64"/>
      <c r="P421" s="63">
        <v>33.0</v>
      </c>
      <c r="Q421" s="64"/>
      <c r="R421" s="64"/>
    </row>
    <row r="422" ht="12.75" customHeight="1">
      <c r="A422" s="63">
        <v>3311.0</v>
      </c>
      <c r="B422" s="63">
        <v>192940.0</v>
      </c>
      <c r="C422" s="64" t="s">
        <v>1365</v>
      </c>
      <c r="D422" s="64" t="s">
        <v>19</v>
      </c>
      <c r="E422" s="66">
        <v>48.0</v>
      </c>
      <c r="F422" s="64" t="s">
        <v>69</v>
      </c>
      <c r="G422" s="64"/>
      <c r="H422" s="65">
        <v>42158.645833333336</v>
      </c>
      <c r="I422" s="63">
        <v>4300.0</v>
      </c>
      <c r="J422" s="63">
        <v>68.0</v>
      </c>
      <c r="K422" s="64" t="s">
        <v>23</v>
      </c>
      <c r="L422" s="64" t="s">
        <v>23</v>
      </c>
      <c r="M422" s="64" t="s">
        <v>814</v>
      </c>
      <c r="N422" s="63"/>
      <c r="O422" s="64"/>
      <c r="P422" s="63">
        <v>32.0</v>
      </c>
      <c r="Q422" s="64"/>
      <c r="R422" s="64"/>
    </row>
    <row r="423" ht="12.75" customHeight="1">
      <c r="A423" s="63">
        <v>3360.0</v>
      </c>
      <c r="B423" s="63">
        <v>7665.0</v>
      </c>
      <c r="C423" s="64" t="s">
        <v>1365</v>
      </c>
      <c r="D423" s="64" t="s">
        <v>19</v>
      </c>
      <c r="E423" s="66">
        <v>47.0</v>
      </c>
      <c r="F423" s="64" t="s">
        <v>68</v>
      </c>
      <c r="G423" s="64"/>
      <c r="H423" s="65">
        <v>42178.479166666664</v>
      </c>
      <c r="I423" s="63">
        <v>3200.0</v>
      </c>
      <c r="J423" s="63">
        <v>68.0</v>
      </c>
      <c r="K423" s="64" t="s">
        <v>23</v>
      </c>
      <c r="L423" s="64" t="s">
        <v>35</v>
      </c>
      <c r="M423" s="64" t="s">
        <v>814</v>
      </c>
      <c r="N423" s="63"/>
      <c r="O423" s="64"/>
      <c r="P423" s="63">
        <v>31.0</v>
      </c>
      <c r="Q423" s="64"/>
      <c r="R423" s="64"/>
    </row>
    <row r="424" ht="12.75" customHeight="1">
      <c r="A424" s="63">
        <v>3381.0</v>
      </c>
      <c r="B424" s="63">
        <v>195992.0</v>
      </c>
      <c r="C424" s="64" t="s">
        <v>1365</v>
      </c>
      <c r="D424" s="64" t="s">
        <v>19</v>
      </c>
      <c r="E424" s="66">
        <v>47.0</v>
      </c>
      <c r="F424" s="64" t="s">
        <v>68</v>
      </c>
      <c r="G424" s="64"/>
      <c r="H424" s="65">
        <v>42196.708333333336</v>
      </c>
      <c r="I424" s="63">
        <v>3400.0</v>
      </c>
      <c r="J424" s="63">
        <v>68.0</v>
      </c>
      <c r="K424" s="64" t="s">
        <v>23</v>
      </c>
      <c r="L424" s="64" t="s">
        <v>35</v>
      </c>
      <c r="M424" s="64" t="s">
        <v>814</v>
      </c>
      <c r="N424" s="63"/>
      <c r="O424" s="64"/>
      <c r="P424" s="63">
        <v>34.0</v>
      </c>
      <c r="Q424" s="64"/>
      <c r="R424" s="64"/>
    </row>
    <row r="425" ht="12.75" customHeight="1">
      <c r="A425" s="63">
        <v>719.0</v>
      </c>
      <c r="B425" s="63">
        <v>67154.0</v>
      </c>
      <c r="C425" s="64" t="s">
        <v>1365</v>
      </c>
      <c r="D425" s="64" t="s">
        <v>19</v>
      </c>
      <c r="E425" s="66">
        <v>60.0</v>
      </c>
      <c r="F425" s="64" t="s">
        <v>66</v>
      </c>
      <c r="G425" s="64"/>
      <c r="H425" s="65">
        <v>42139.541666666664</v>
      </c>
      <c r="I425" s="63">
        <v>3400.0</v>
      </c>
      <c r="J425" s="63">
        <v>69.0</v>
      </c>
      <c r="K425" s="64" t="s">
        <v>23</v>
      </c>
      <c r="L425" s="64" t="s">
        <v>23</v>
      </c>
      <c r="M425" s="64" t="s">
        <v>814</v>
      </c>
      <c r="N425" s="63"/>
      <c r="O425" s="64"/>
      <c r="P425" s="63">
        <v>34.0</v>
      </c>
      <c r="Q425" s="64"/>
      <c r="R425" s="64"/>
    </row>
    <row r="426" ht="12.75" customHeight="1">
      <c r="A426" s="63">
        <v>737.0</v>
      </c>
      <c r="B426" s="63">
        <v>156238.0</v>
      </c>
      <c r="C426" s="64" t="s">
        <v>1365</v>
      </c>
      <c r="D426" s="64" t="s">
        <v>19</v>
      </c>
      <c r="E426" s="64"/>
      <c r="F426" s="64"/>
      <c r="G426" s="64" t="s">
        <v>42</v>
      </c>
      <c r="H426" s="65">
        <v>42143.416666666664</v>
      </c>
      <c r="I426" s="63">
        <v>3400.0</v>
      </c>
      <c r="J426" s="63">
        <v>69.0</v>
      </c>
      <c r="K426" s="64" t="s">
        <v>23</v>
      </c>
      <c r="L426" s="64" t="s">
        <v>23</v>
      </c>
      <c r="M426" s="64"/>
      <c r="N426" s="63"/>
      <c r="O426" s="64"/>
      <c r="P426" s="63">
        <v>34.0</v>
      </c>
      <c r="Q426" s="64"/>
      <c r="R426" s="64"/>
    </row>
    <row r="427" ht="12.75" customHeight="1">
      <c r="A427" s="63">
        <v>3336.0</v>
      </c>
      <c r="B427" s="63">
        <v>181679.0</v>
      </c>
      <c r="C427" s="64" t="s">
        <v>1365</v>
      </c>
      <c r="D427" s="64" t="s">
        <v>19</v>
      </c>
      <c r="E427" s="66">
        <v>48.0</v>
      </c>
      <c r="F427" s="64" t="s">
        <v>69</v>
      </c>
      <c r="G427" s="64"/>
      <c r="H427" s="65">
        <v>42165.489583333336</v>
      </c>
      <c r="I427" s="63">
        <v>2750.0</v>
      </c>
      <c r="J427" s="63">
        <v>69.0</v>
      </c>
      <c r="K427" s="64" t="s">
        <v>23</v>
      </c>
      <c r="L427" s="64" t="s">
        <v>23</v>
      </c>
      <c r="M427" s="64" t="s">
        <v>814</v>
      </c>
      <c r="N427" s="63"/>
      <c r="O427" s="64"/>
      <c r="P427" s="63">
        <v>30.0</v>
      </c>
      <c r="Q427" s="64"/>
      <c r="R427" s="64"/>
    </row>
    <row r="428" ht="12.75" customHeight="1">
      <c r="A428" s="63">
        <v>728.0</v>
      </c>
      <c r="B428" s="63">
        <v>107308.0</v>
      </c>
      <c r="C428" s="64" t="s">
        <v>1365</v>
      </c>
      <c r="D428" s="64" t="s">
        <v>19</v>
      </c>
      <c r="E428" s="66">
        <v>48.0</v>
      </c>
      <c r="F428" s="64" t="s">
        <v>69</v>
      </c>
      <c r="G428" s="64"/>
      <c r="H428" s="65">
        <v>42140.541666666664</v>
      </c>
      <c r="I428" s="63">
        <v>4600.0</v>
      </c>
      <c r="J428" s="63">
        <v>70.0</v>
      </c>
      <c r="K428" s="64" t="s">
        <v>23</v>
      </c>
      <c r="L428" s="64" t="s">
        <v>23</v>
      </c>
      <c r="M428" s="64" t="s">
        <v>814</v>
      </c>
      <c r="N428" s="63"/>
      <c r="O428" s="64"/>
      <c r="P428" s="63">
        <v>37.0</v>
      </c>
      <c r="Q428" s="64"/>
      <c r="R428" s="64"/>
    </row>
    <row r="429" ht="12.75" customHeight="1">
      <c r="A429" s="63">
        <v>733.0</v>
      </c>
      <c r="B429" s="63">
        <v>137368.0</v>
      </c>
      <c r="C429" s="64" t="s">
        <v>1365</v>
      </c>
      <c r="D429" s="64" t="s">
        <v>19</v>
      </c>
      <c r="E429" s="66">
        <v>54.0</v>
      </c>
      <c r="F429" s="64" t="s">
        <v>67</v>
      </c>
      <c r="G429" s="64"/>
      <c r="H429" s="65">
        <v>42141.375</v>
      </c>
      <c r="I429" s="63">
        <v>3300.0</v>
      </c>
      <c r="J429" s="63">
        <v>70.0</v>
      </c>
      <c r="K429" s="64" t="s">
        <v>23</v>
      </c>
      <c r="L429" s="64" t="s">
        <v>23</v>
      </c>
      <c r="M429" s="64"/>
      <c r="N429" s="63"/>
      <c r="O429" s="64"/>
      <c r="P429" s="63">
        <v>33.0</v>
      </c>
      <c r="Q429" s="64"/>
      <c r="R429" s="64"/>
    </row>
    <row r="430" ht="12.75" customHeight="1">
      <c r="A430" s="63">
        <v>769.0</v>
      </c>
      <c r="B430" s="63">
        <v>27008.0</v>
      </c>
      <c r="C430" s="64" t="s">
        <v>1365</v>
      </c>
      <c r="D430" s="64" t="s">
        <v>19</v>
      </c>
      <c r="E430" s="64"/>
      <c r="F430" s="64"/>
      <c r="G430" s="64" t="s">
        <v>54</v>
      </c>
      <c r="H430" s="65">
        <v>42150.354166666664</v>
      </c>
      <c r="I430" s="63">
        <v>3400.0</v>
      </c>
      <c r="J430" s="63">
        <v>70.0</v>
      </c>
      <c r="K430" s="64" t="s">
        <v>23</v>
      </c>
      <c r="L430" s="64" t="s">
        <v>23</v>
      </c>
      <c r="M430" s="64" t="s">
        <v>814</v>
      </c>
      <c r="N430" s="63"/>
      <c r="O430" s="64"/>
      <c r="P430" s="63">
        <v>36.0</v>
      </c>
      <c r="Q430" s="64"/>
      <c r="R430" s="64"/>
    </row>
    <row r="431" ht="12.75" customHeight="1">
      <c r="A431" s="63">
        <v>3341.0</v>
      </c>
      <c r="B431" s="63">
        <v>105284.0</v>
      </c>
      <c r="C431" s="64" t="s">
        <v>1365</v>
      </c>
      <c r="D431" s="64" t="s">
        <v>19</v>
      </c>
      <c r="E431" s="64"/>
      <c r="F431" s="64"/>
      <c r="G431" s="64" t="s">
        <v>47</v>
      </c>
      <c r="H431" s="65">
        <v>42167.291666666664</v>
      </c>
      <c r="I431" s="63">
        <v>3300.0</v>
      </c>
      <c r="J431" s="63">
        <v>70.0</v>
      </c>
      <c r="K431" s="64" t="s">
        <v>23</v>
      </c>
      <c r="L431" s="64" t="s">
        <v>23</v>
      </c>
      <c r="M431" s="64"/>
      <c r="N431" s="63"/>
      <c r="O431" s="64"/>
      <c r="P431" s="63">
        <v>34.0</v>
      </c>
      <c r="Q431" s="64"/>
      <c r="R431" s="64"/>
    </row>
    <row r="432" ht="12.75" customHeight="1">
      <c r="A432" s="63">
        <v>3362.0</v>
      </c>
      <c r="B432" s="63">
        <v>57162.0</v>
      </c>
      <c r="C432" s="64" t="s">
        <v>1365</v>
      </c>
      <c r="D432" s="64" t="s">
        <v>19</v>
      </c>
      <c r="E432" s="66">
        <v>48.0</v>
      </c>
      <c r="F432" s="64" t="s">
        <v>69</v>
      </c>
      <c r="G432" s="64"/>
      <c r="H432" s="65">
        <v>42182.583333333336</v>
      </c>
      <c r="I432" s="63">
        <v>2950.0</v>
      </c>
      <c r="J432" s="63">
        <v>70.0</v>
      </c>
      <c r="K432" s="64" t="s">
        <v>23</v>
      </c>
      <c r="L432" s="64" t="s">
        <v>35</v>
      </c>
      <c r="M432" s="64"/>
      <c r="N432" s="63"/>
      <c r="O432" s="64"/>
      <c r="P432" s="63">
        <v>31.0</v>
      </c>
      <c r="Q432" s="64"/>
      <c r="R432" s="64"/>
    </row>
    <row r="433" ht="12.75" customHeight="1">
      <c r="A433" s="63">
        <v>1383.0</v>
      </c>
      <c r="B433" s="63">
        <v>131165.0</v>
      </c>
      <c r="C433" s="64" t="s">
        <v>1365</v>
      </c>
      <c r="D433" s="64" t="s">
        <v>19</v>
      </c>
      <c r="E433" s="66">
        <v>60.0</v>
      </c>
      <c r="F433" s="64" t="s">
        <v>66</v>
      </c>
      <c r="G433" s="64"/>
      <c r="H433" s="65">
        <v>42132.666666666664</v>
      </c>
      <c r="I433" s="63">
        <v>3750.0</v>
      </c>
      <c r="J433" s="63">
        <v>71.0</v>
      </c>
      <c r="K433" s="64" t="s">
        <v>23</v>
      </c>
      <c r="L433" s="64"/>
      <c r="M433" s="64"/>
      <c r="N433" s="63"/>
      <c r="O433" s="64"/>
      <c r="P433" s="63">
        <v>36.0</v>
      </c>
      <c r="Q433" s="64"/>
      <c r="R433" s="64"/>
    </row>
    <row r="434" ht="12.75" customHeight="1">
      <c r="A434" s="63">
        <v>1393.0</v>
      </c>
      <c r="B434" s="63">
        <v>104724.0</v>
      </c>
      <c r="C434" s="64" t="s">
        <v>1365</v>
      </c>
      <c r="D434" s="64" t="s">
        <v>19</v>
      </c>
      <c r="E434" s="64"/>
      <c r="F434" s="64"/>
      <c r="G434" s="64" t="s">
        <v>819</v>
      </c>
      <c r="H434" s="65">
        <v>42134.416666666664</v>
      </c>
      <c r="I434" s="63">
        <v>4500.0</v>
      </c>
      <c r="J434" s="63">
        <v>71.0</v>
      </c>
      <c r="K434" s="64" t="s">
        <v>23</v>
      </c>
      <c r="L434" s="64" t="s">
        <v>23</v>
      </c>
      <c r="M434" s="64"/>
      <c r="N434" s="63"/>
      <c r="O434" s="64"/>
      <c r="P434" s="63">
        <v>41.0</v>
      </c>
      <c r="Q434" s="64"/>
      <c r="R434" s="64"/>
    </row>
    <row r="435" ht="12.75" customHeight="1">
      <c r="A435" s="63">
        <v>707.0</v>
      </c>
      <c r="B435" s="63">
        <v>221126.0</v>
      </c>
      <c r="C435" s="64" t="s">
        <v>1365</v>
      </c>
      <c r="D435" s="64" t="s">
        <v>19</v>
      </c>
      <c r="E435" s="64"/>
      <c r="F435" s="64"/>
      <c r="G435" s="64" t="s">
        <v>47</v>
      </c>
      <c r="H435" s="65">
        <v>42139.354166666664</v>
      </c>
      <c r="I435" s="63">
        <v>4100.0</v>
      </c>
      <c r="J435" s="63">
        <v>71.0</v>
      </c>
      <c r="K435" s="64" t="s">
        <v>23</v>
      </c>
      <c r="L435" s="64" t="s">
        <v>23</v>
      </c>
      <c r="M435" s="64"/>
      <c r="N435" s="63"/>
      <c r="O435" s="64" t="s">
        <v>816</v>
      </c>
      <c r="P435" s="63">
        <v>38.0</v>
      </c>
      <c r="Q435" s="64"/>
      <c r="R435" s="64"/>
    </row>
    <row r="436" ht="12.75" customHeight="1">
      <c r="A436" s="63">
        <v>734.0</v>
      </c>
      <c r="B436" s="63">
        <v>58221.0</v>
      </c>
      <c r="C436" s="64" t="s">
        <v>1365</v>
      </c>
      <c r="D436" s="64" t="s">
        <v>19</v>
      </c>
      <c r="E436" s="66">
        <v>52.0</v>
      </c>
      <c r="F436" s="64" t="s">
        <v>70</v>
      </c>
      <c r="G436" s="64"/>
      <c r="H436" s="65">
        <v>42141.666666666664</v>
      </c>
      <c r="I436" s="63">
        <v>3600.0</v>
      </c>
      <c r="J436" s="63">
        <v>71.0</v>
      </c>
      <c r="K436" s="64" t="s">
        <v>23</v>
      </c>
      <c r="L436" s="64" t="s">
        <v>23</v>
      </c>
      <c r="M436" s="64" t="s">
        <v>814</v>
      </c>
      <c r="N436" s="63"/>
      <c r="O436" s="64"/>
      <c r="P436" s="63">
        <v>35.0</v>
      </c>
      <c r="Q436" s="64"/>
      <c r="R436" s="64"/>
    </row>
    <row r="437" ht="12.75" customHeight="1">
      <c r="A437" s="63">
        <v>748.0</v>
      </c>
      <c r="B437" s="63">
        <v>115952.0</v>
      </c>
      <c r="C437" s="64" t="s">
        <v>1365</v>
      </c>
      <c r="D437" s="64" t="s">
        <v>19</v>
      </c>
      <c r="E437" s="66">
        <v>47.0</v>
      </c>
      <c r="F437" s="64" t="s">
        <v>68</v>
      </c>
      <c r="G437" s="64"/>
      <c r="H437" s="65">
        <v>42144.541666666664</v>
      </c>
      <c r="I437" s="63">
        <v>4000.0</v>
      </c>
      <c r="J437" s="63">
        <v>71.0</v>
      </c>
      <c r="K437" s="64" t="s">
        <v>23</v>
      </c>
      <c r="L437" s="64" t="s">
        <v>23</v>
      </c>
      <c r="M437" s="64" t="s">
        <v>814</v>
      </c>
      <c r="N437" s="63"/>
      <c r="O437" s="64"/>
      <c r="P437" s="63">
        <v>37.0</v>
      </c>
      <c r="Q437" s="64"/>
      <c r="R437" s="64"/>
    </row>
    <row r="438" ht="12.75" customHeight="1">
      <c r="A438" s="63">
        <v>3338.0</v>
      </c>
      <c r="B438" s="63">
        <v>106767.0</v>
      </c>
      <c r="C438" s="64" t="s">
        <v>1365</v>
      </c>
      <c r="D438" s="64" t="s">
        <v>19</v>
      </c>
      <c r="E438" s="64"/>
      <c r="F438" s="64"/>
      <c r="G438" s="64" t="s">
        <v>1271</v>
      </c>
      <c r="H438" s="65">
        <v>42165.604166666664</v>
      </c>
      <c r="I438" s="63">
        <v>3700.0</v>
      </c>
      <c r="J438" s="63">
        <v>71.0</v>
      </c>
      <c r="K438" s="64" t="s">
        <v>23</v>
      </c>
      <c r="L438" s="64" t="s">
        <v>23</v>
      </c>
      <c r="M438" s="64"/>
      <c r="N438" s="63"/>
      <c r="O438" s="64"/>
      <c r="P438" s="63">
        <v>36.0</v>
      </c>
      <c r="Q438" s="64"/>
      <c r="R438" s="64"/>
    </row>
    <row r="439" ht="12.75" customHeight="1">
      <c r="A439" s="63">
        <v>3343.0</v>
      </c>
      <c r="B439" s="63">
        <v>156043.0</v>
      </c>
      <c r="C439" s="64" t="s">
        <v>1365</v>
      </c>
      <c r="D439" s="64" t="s">
        <v>19</v>
      </c>
      <c r="E439" s="64"/>
      <c r="F439" s="64"/>
      <c r="G439" s="64" t="s">
        <v>33</v>
      </c>
      <c r="H439" s="65">
        <v>42167.5625</v>
      </c>
      <c r="I439" s="63">
        <v>3700.0</v>
      </c>
      <c r="J439" s="63">
        <v>71.0</v>
      </c>
      <c r="K439" s="64" t="s">
        <v>23</v>
      </c>
      <c r="L439" s="64" t="s">
        <v>23</v>
      </c>
      <c r="M439" s="64"/>
      <c r="N439" s="63"/>
      <c r="O439" s="64"/>
      <c r="P439" s="63">
        <v>35.0</v>
      </c>
      <c r="Q439" s="64"/>
      <c r="R439" s="64"/>
    </row>
    <row r="440" ht="12.75" customHeight="1">
      <c r="A440" s="63">
        <v>3380.0</v>
      </c>
      <c r="B440" s="63">
        <v>125103.0</v>
      </c>
      <c r="C440" s="64" t="s">
        <v>1365</v>
      </c>
      <c r="D440" s="64" t="s">
        <v>19</v>
      </c>
      <c r="E440" s="66">
        <v>54.0</v>
      </c>
      <c r="F440" s="64" t="s">
        <v>67</v>
      </c>
      <c r="G440" s="64"/>
      <c r="H440" s="65">
        <v>42193.625</v>
      </c>
      <c r="I440" s="63">
        <v>3300.0</v>
      </c>
      <c r="J440" s="63">
        <v>71.0</v>
      </c>
      <c r="K440" s="64" t="s">
        <v>23</v>
      </c>
      <c r="L440" s="64" t="s">
        <v>35</v>
      </c>
      <c r="M440" s="64"/>
      <c r="N440" s="63"/>
      <c r="O440" s="64"/>
      <c r="P440" s="63">
        <v>34.0</v>
      </c>
      <c r="Q440" s="64"/>
      <c r="R440" s="64"/>
    </row>
    <row r="441" ht="12.75" customHeight="1">
      <c r="A441" s="63">
        <v>3386.0</v>
      </c>
      <c r="B441" s="63">
        <v>216245.0</v>
      </c>
      <c r="C441" s="64" t="s">
        <v>1365</v>
      </c>
      <c r="D441" s="64" t="s">
        <v>19</v>
      </c>
      <c r="E441" s="66">
        <v>47.0</v>
      </c>
      <c r="F441" s="64" t="s">
        <v>68</v>
      </c>
      <c r="G441" s="64"/>
      <c r="H441" s="65">
        <v>42199.520833333336</v>
      </c>
      <c r="I441" s="63">
        <v>4000.0</v>
      </c>
      <c r="J441" s="63">
        <v>71.0</v>
      </c>
      <c r="K441" s="64" t="s">
        <v>23</v>
      </c>
      <c r="L441" s="64" t="s">
        <v>35</v>
      </c>
      <c r="M441" s="64"/>
      <c r="N441" s="63"/>
      <c r="O441" s="64" t="s">
        <v>816</v>
      </c>
      <c r="P441" s="63">
        <v>39.0</v>
      </c>
      <c r="Q441" s="64"/>
      <c r="R441" s="64"/>
    </row>
    <row r="442" ht="12.75" customHeight="1">
      <c r="A442" s="63">
        <v>1388.0</v>
      </c>
      <c r="B442" s="63">
        <v>48497.0</v>
      </c>
      <c r="C442" s="64" t="s">
        <v>1365</v>
      </c>
      <c r="D442" s="64" t="s">
        <v>19</v>
      </c>
      <c r="E442" s="64"/>
      <c r="F442" s="64"/>
      <c r="G442" s="64" t="s">
        <v>857</v>
      </c>
      <c r="H442" s="65">
        <v>42133.416666666664</v>
      </c>
      <c r="I442" s="63">
        <v>4400.0</v>
      </c>
      <c r="J442" s="63">
        <v>72.0</v>
      </c>
      <c r="K442" s="64" t="s">
        <v>23</v>
      </c>
      <c r="L442" s="64" t="s">
        <v>23</v>
      </c>
      <c r="M442" s="64"/>
      <c r="N442" s="63"/>
      <c r="O442" s="64"/>
      <c r="P442" s="63">
        <v>42.0</v>
      </c>
      <c r="Q442" s="64"/>
      <c r="R442" s="64"/>
    </row>
    <row r="443" ht="12.75" customHeight="1">
      <c r="A443" s="63">
        <v>1396.0</v>
      </c>
      <c r="B443" s="63">
        <v>108510.0</v>
      </c>
      <c r="C443" s="64" t="s">
        <v>1365</v>
      </c>
      <c r="D443" s="64" t="s">
        <v>19</v>
      </c>
      <c r="E443" s="64"/>
      <c r="F443" s="64"/>
      <c r="G443" s="64" t="s">
        <v>54</v>
      </c>
      <c r="H443" s="65">
        <v>42136.395833333336</v>
      </c>
      <c r="I443" s="63">
        <v>4200.0</v>
      </c>
      <c r="J443" s="63">
        <v>72.0</v>
      </c>
      <c r="K443" s="64" t="s">
        <v>23</v>
      </c>
      <c r="L443" s="64" t="s">
        <v>23</v>
      </c>
      <c r="M443" s="64"/>
      <c r="N443" s="63"/>
      <c r="O443" s="64"/>
      <c r="P443" s="63">
        <v>39.0</v>
      </c>
      <c r="Q443" s="64"/>
      <c r="R443" s="64"/>
    </row>
    <row r="444" ht="12.75" customHeight="1">
      <c r="A444" s="63">
        <v>1395.0</v>
      </c>
      <c r="B444" s="63">
        <v>104461.0</v>
      </c>
      <c r="C444" s="64" t="s">
        <v>1365</v>
      </c>
      <c r="D444" s="64" t="s">
        <v>19</v>
      </c>
      <c r="E444" s="64"/>
      <c r="F444" s="64"/>
      <c r="G444" s="64" t="s">
        <v>857</v>
      </c>
      <c r="H444" s="65">
        <v>42136.416666666664</v>
      </c>
      <c r="I444" s="63">
        <v>3800.0</v>
      </c>
      <c r="J444" s="63">
        <v>72.0</v>
      </c>
      <c r="K444" s="64" t="s">
        <v>23</v>
      </c>
      <c r="L444" s="64" t="s">
        <v>35</v>
      </c>
      <c r="M444" s="64"/>
      <c r="N444" s="63"/>
      <c r="O444" s="64"/>
      <c r="P444" s="63">
        <v>40.0</v>
      </c>
      <c r="Q444" s="64"/>
      <c r="R444" s="64"/>
    </row>
    <row r="445" ht="12.75" customHeight="1">
      <c r="A445" s="63">
        <v>747.0</v>
      </c>
      <c r="B445" s="63">
        <v>105649.0</v>
      </c>
      <c r="C445" s="64" t="s">
        <v>1365</v>
      </c>
      <c r="D445" s="64" t="s">
        <v>19</v>
      </c>
      <c r="E445" s="66">
        <v>49.0</v>
      </c>
      <c r="F445" s="64" t="s">
        <v>74</v>
      </c>
      <c r="G445" s="64"/>
      <c r="H445" s="65">
        <v>42144.416666666664</v>
      </c>
      <c r="I445" s="63">
        <v>3300.0</v>
      </c>
      <c r="J445" s="63">
        <v>72.0</v>
      </c>
      <c r="K445" s="64" t="s">
        <v>816</v>
      </c>
      <c r="L445" s="64" t="s">
        <v>23</v>
      </c>
      <c r="M445" s="64" t="s">
        <v>814</v>
      </c>
      <c r="N445" s="63"/>
      <c r="O445" s="64"/>
      <c r="P445" s="63">
        <v>33.0</v>
      </c>
      <c r="Q445" s="64"/>
      <c r="R445" s="64"/>
    </row>
    <row r="446" ht="12.75" customHeight="1">
      <c r="A446" s="63">
        <v>750.0</v>
      </c>
      <c r="B446" s="63">
        <v>112679.0</v>
      </c>
      <c r="C446" s="64" t="s">
        <v>1365</v>
      </c>
      <c r="D446" s="64" t="s">
        <v>19</v>
      </c>
      <c r="E446" s="64"/>
      <c r="F446" s="64"/>
      <c r="G446" s="64" t="s">
        <v>49</v>
      </c>
      <c r="H446" s="65">
        <v>42146.333333333336</v>
      </c>
      <c r="I446" s="63">
        <v>4050.0</v>
      </c>
      <c r="J446" s="63">
        <v>72.0</v>
      </c>
      <c r="K446" s="64" t="s">
        <v>23</v>
      </c>
      <c r="L446" s="64" t="s">
        <v>40</v>
      </c>
      <c r="M446" s="64"/>
      <c r="N446" s="63"/>
      <c r="O446" s="64"/>
      <c r="P446" s="63">
        <v>38.0</v>
      </c>
      <c r="Q446" s="64"/>
      <c r="R446" s="64"/>
    </row>
    <row r="447" ht="12.75" customHeight="1">
      <c r="A447" s="63">
        <v>773.0</v>
      </c>
      <c r="B447" s="63">
        <v>26922.0</v>
      </c>
      <c r="C447" s="64" t="s">
        <v>1365</v>
      </c>
      <c r="D447" s="64" t="s">
        <v>19</v>
      </c>
      <c r="E447" s="66">
        <v>47.0</v>
      </c>
      <c r="F447" s="64" t="s">
        <v>68</v>
      </c>
      <c r="G447" s="64"/>
      <c r="H447" s="65">
        <v>42147.583333333336</v>
      </c>
      <c r="I447" s="63">
        <v>4750.0</v>
      </c>
      <c r="J447" s="63">
        <v>72.0</v>
      </c>
      <c r="K447" s="64" t="s">
        <v>23</v>
      </c>
      <c r="L447" s="64" t="s">
        <v>23</v>
      </c>
      <c r="M447" s="64"/>
      <c r="N447" s="63"/>
      <c r="O447" s="64"/>
      <c r="P447" s="63">
        <v>40.0</v>
      </c>
      <c r="Q447" s="64"/>
      <c r="R447" s="64"/>
    </row>
    <row r="448" ht="12.75" customHeight="1">
      <c r="A448" s="63">
        <v>798.0</v>
      </c>
      <c r="B448" s="63">
        <v>170822.0</v>
      </c>
      <c r="C448" s="64" t="s">
        <v>1365</v>
      </c>
      <c r="D448" s="64" t="s">
        <v>19</v>
      </c>
      <c r="E448" s="64"/>
      <c r="F448" s="64"/>
      <c r="G448" s="64" t="s">
        <v>49</v>
      </c>
      <c r="H448" s="65">
        <v>42155.5</v>
      </c>
      <c r="I448" s="63">
        <v>3700.0</v>
      </c>
      <c r="J448" s="63">
        <v>72.0</v>
      </c>
      <c r="K448" s="64" t="s">
        <v>23</v>
      </c>
      <c r="L448" s="64" t="s">
        <v>23</v>
      </c>
      <c r="M448" s="64" t="s">
        <v>814</v>
      </c>
      <c r="N448" s="63"/>
      <c r="O448" s="64"/>
      <c r="P448" s="63">
        <v>35.0</v>
      </c>
      <c r="Q448" s="64"/>
      <c r="R448" s="64"/>
    </row>
    <row r="449" ht="12.75" customHeight="1">
      <c r="A449" s="63">
        <v>3320.0</v>
      </c>
      <c r="B449" s="63">
        <v>104682.0</v>
      </c>
      <c r="C449" s="64" t="s">
        <v>1365</v>
      </c>
      <c r="D449" s="64" t="s">
        <v>19</v>
      </c>
      <c r="E449" s="66">
        <v>131.0</v>
      </c>
      <c r="F449" s="64" t="s">
        <v>823</v>
      </c>
      <c r="G449" s="64"/>
      <c r="H449" s="65">
        <v>42161.0</v>
      </c>
      <c r="I449" s="63">
        <v>4200.0</v>
      </c>
      <c r="J449" s="63">
        <v>72.0</v>
      </c>
      <c r="K449" s="64" t="s">
        <v>23</v>
      </c>
      <c r="L449" s="64" t="s">
        <v>23</v>
      </c>
      <c r="M449" s="64"/>
      <c r="N449" s="63"/>
      <c r="O449" s="64"/>
      <c r="P449" s="63">
        <v>39.0</v>
      </c>
      <c r="Q449" s="64"/>
      <c r="R449" s="64"/>
    </row>
    <row r="450" ht="12.75" customHeight="1">
      <c r="A450" s="63">
        <v>3324.0</v>
      </c>
      <c r="B450" s="63">
        <v>40236.0</v>
      </c>
      <c r="C450" s="64" t="s">
        <v>1365</v>
      </c>
      <c r="D450" s="64" t="s">
        <v>19</v>
      </c>
      <c r="E450" s="64"/>
      <c r="F450" s="64"/>
      <c r="G450" s="64" t="s">
        <v>1170</v>
      </c>
      <c r="H450" s="65">
        <v>42162.5</v>
      </c>
      <c r="I450" s="63">
        <v>4150.0</v>
      </c>
      <c r="J450" s="63">
        <v>72.0</v>
      </c>
      <c r="K450" s="64" t="s">
        <v>23</v>
      </c>
      <c r="L450" s="64" t="s">
        <v>23</v>
      </c>
      <c r="M450" s="64"/>
      <c r="N450" s="63"/>
      <c r="O450" s="64"/>
      <c r="P450" s="63">
        <v>38.0</v>
      </c>
      <c r="Q450" s="64"/>
      <c r="R450" s="64"/>
    </row>
    <row r="451" ht="12.75" customHeight="1">
      <c r="A451" s="63">
        <v>3339.0</v>
      </c>
      <c r="B451" s="63">
        <v>132030.0</v>
      </c>
      <c r="C451" s="64" t="s">
        <v>1365</v>
      </c>
      <c r="D451" s="64" t="s">
        <v>19</v>
      </c>
      <c r="E451" s="64"/>
      <c r="F451" s="64"/>
      <c r="G451" s="64" t="s">
        <v>42</v>
      </c>
      <c r="H451" s="65">
        <v>42165.875</v>
      </c>
      <c r="I451" s="63">
        <v>3800.0</v>
      </c>
      <c r="J451" s="63">
        <v>72.0</v>
      </c>
      <c r="K451" s="64" t="s">
        <v>23</v>
      </c>
      <c r="L451" s="64" t="s">
        <v>23</v>
      </c>
      <c r="M451" s="64"/>
      <c r="N451" s="63"/>
      <c r="O451" s="64"/>
      <c r="P451" s="63">
        <v>36.0</v>
      </c>
      <c r="Q451" s="64"/>
      <c r="R451" s="64"/>
    </row>
    <row r="452" ht="12.75" customHeight="1">
      <c r="A452" s="63">
        <v>3370.0</v>
      </c>
      <c r="B452" s="63">
        <v>58930.0</v>
      </c>
      <c r="C452" s="64" t="s">
        <v>1365</v>
      </c>
      <c r="D452" s="64" t="s">
        <v>19</v>
      </c>
      <c r="E452" s="66">
        <v>47.0</v>
      </c>
      <c r="F452" s="64" t="s">
        <v>68</v>
      </c>
      <c r="G452" s="64"/>
      <c r="H452" s="65">
        <v>42188.604166666664</v>
      </c>
      <c r="I452" s="63">
        <v>4000.0</v>
      </c>
      <c r="J452" s="63">
        <v>72.0</v>
      </c>
      <c r="K452" s="64" t="s">
        <v>23</v>
      </c>
      <c r="L452" s="64" t="s">
        <v>35</v>
      </c>
      <c r="M452" s="64" t="s">
        <v>814</v>
      </c>
      <c r="N452" s="63"/>
      <c r="O452" s="64"/>
      <c r="P452" s="63">
        <v>34.0</v>
      </c>
      <c r="Q452" s="64"/>
      <c r="R452" s="64"/>
    </row>
    <row r="453" ht="12.75" customHeight="1">
      <c r="A453" s="63">
        <v>3374.0</v>
      </c>
      <c r="B453" s="63">
        <v>72602.0</v>
      </c>
      <c r="C453" s="64" t="s">
        <v>1365</v>
      </c>
      <c r="D453" s="64" t="s">
        <v>19</v>
      </c>
      <c r="E453" s="66">
        <v>54.0</v>
      </c>
      <c r="F453" s="64" t="s">
        <v>67</v>
      </c>
      <c r="G453" s="64"/>
      <c r="H453" s="65">
        <v>42190.645833333336</v>
      </c>
      <c r="I453" s="63">
        <v>4000.0</v>
      </c>
      <c r="J453" s="63">
        <v>72.0</v>
      </c>
      <c r="K453" s="64" t="s">
        <v>23</v>
      </c>
      <c r="L453" s="64" t="s">
        <v>35</v>
      </c>
      <c r="M453" s="64"/>
      <c r="N453" s="63"/>
      <c r="O453" s="64"/>
      <c r="P453" s="63">
        <v>39.0</v>
      </c>
      <c r="Q453" s="64"/>
      <c r="R453" s="64"/>
    </row>
    <row r="454" ht="12.75" customHeight="1">
      <c r="A454" s="63">
        <v>1376.0</v>
      </c>
      <c r="B454" s="63">
        <v>108510.0</v>
      </c>
      <c r="C454" s="64" t="s">
        <v>1365</v>
      </c>
      <c r="D454" s="64" t="s">
        <v>19</v>
      </c>
      <c r="E454" s="64"/>
      <c r="F454" s="64"/>
      <c r="G454" s="64" t="s">
        <v>857</v>
      </c>
      <c r="H454" s="65">
        <v>42125.375</v>
      </c>
      <c r="I454" s="63">
        <v>4500.0</v>
      </c>
      <c r="J454" s="63">
        <v>73.0</v>
      </c>
      <c r="K454" s="64" t="s">
        <v>23</v>
      </c>
      <c r="L454" s="64" t="s">
        <v>23</v>
      </c>
      <c r="M454" s="64"/>
      <c r="N454" s="63"/>
      <c r="O454" s="64"/>
      <c r="P454" s="63">
        <v>39.0</v>
      </c>
      <c r="Q454" s="64"/>
      <c r="R454" s="64"/>
    </row>
    <row r="455" ht="12.75" customHeight="1">
      <c r="A455" s="63">
        <v>1369.0</v>
      </c>
      <c r="B455" s="63">
        <v>77593.0</v>
      </c>
      <c r="C455" s="64" t="s">
        <v>1365</v>
      </c>
      <c r="D455" s="64" t="s">
        <v>19</v>
      </c>
      <c r="E455" s="66">
        <v>48.0</v>
      </c>
      <c r="F455" s="64" t="s">
        <v>69</v>
      </c>
      <c r="G455" s="64"/>
      <c r="H455" s="65">
        <v>42132.583333333336</v>
      </c>
      <c r="I455" s="63">
        <v>3900.0</v>
      </c>
      <c r="J455" s="63">
        <v>73.0</v>
      </c>
      <c r="K455" s="64" t="s">
        <v>23</v>
      </c>
      <c r="L455" s="64" t="s">
        <v>23</v>
      </c>
      <c r="M455" s="64"/>
      <c r="N455" s="63"/>
      <c r="O455" s="64"/>
      <c r="P455" s="63">
        <v>36.0</v>
      </c>
      <c r="Q455" s="64"/>
      <c r="R455" s="64"/>
    </row>
    <row r="456" ht="12.75" customHeight="1">
      <c r="A456" s="63">
        <v>1382.0</v>
      </c>
      <c r="B456" s="63">
        <v>104461.0</v>
      </c>
      <c r="C456" s="64" t="s">
        <v>1365</v>
      </c>
      <c r="D456" s="64" t="s">
        <v>19</v>
      </c>
      <c r="E456" s="64"/>
      <c r="F456" s="64"/>
      <c r="G456" s="64" t="s">
        <v>1367</v>
      </c>
      <c r="H456" s="65">
        <v>42132.75</v>
      </c>
      <c r="I456" s="63">
        <v>4250.0</v>
      </c>
      <c r="J456" s="63">
        <v>73.0</v>
      </c>
      <c r="K456" s="64" t="s">
        <v>23</v>
      </c>
      <c r="L456" s="64" t="s">
        <v>23</v>
      </c>
      <c r="M456" s="64"/>
      <c r="N456" s="63"/>
      <c r="O456" s="64"/>
      <c r="P456" s="63">
        <v>39.0</v>
      </c>
      <c r="Q456" s="64"/>
      <c r="R456" s="64"/>
    </row>
    <row r="457" ht="12.75" customHeight="1">
      <c r="A457" s="63">
        <v>1389.0</v>
      </c>
      <c r="B457" s="63">
        <v>106672.0</v>
      </c>
      <c r="C457" s="64" t="s">
        <v>1365</v>
      </c>
      <c r="D457" s="64" t="s">
        <v>19</v>
      </c>
      <c r="E457" s="64"/>
      <c r="F457" s="64"/>
      <c r="G457" s="64" t="s">
        <v>49</v>
      </c>
      <c r="H457" s="65">
        <v>42133.583333333336</v>
      </c>
      <c r="I457" s="63">
        <v>4300.0</v>
      </c>
      <c r="J457" s="63">
        <v>73.0</v>
      </c>
      <c r="K457" s="64" t="s">
        <v>23</v>
      </c>
      <c r="L457" s="64" t="s">
        <v>40</v>
      </c>
      <c r="M457" s="64"/>
      <c r="N457" s="63"/>
      <c r="O457" s="64"/>
      <c r="P457" s="63">
        <v>39.0</v>
      </c>
      <c r="Q457" s="64"/>
      <c r="R457" s="64"/>
    </row>
    <row r="458" ht="12.75" customHeight="1">
      <c r="A458" s="63">
        <v>1390.0</v>
      </c>
      <c r="B458" s="63">
        <v>219968.0</v>
      </c>
      <c r="C458" s="64" t="s">
        <v>1365</v>
      </c>
      <c r="D458" s="64" t="s">
        <v>19</v>
      </c>
      <c r="E458" s="66">
        <v>48.0</v>
      </c>
      <c r="F458" s="64" t="s">
        <v>69</v>
      </c>
      <c r="G458" s="64"/>
      <c r="H458" s="65">
        <v>42133.708333333336</v>
      </c>
      <c r="I458" s="63">
        <v>4150.0</v>
      </c>
      <c r="J458" s="63">
        <v>73.0</v>
      </c>
      <c r="K458" s="64" t="s">
        <v>23</v>
      </c>
      <c r="L458" s="64" t="s">
        <v>23</v>
      </c>
      <c r="M458" s="64"/>
      <c r="N458" s="63"/>
      <c r="O458" s="64"/>
      <c r="P458" s="63">
        <v>42.0</v>
      </c>
      <c r="Q458" s="64"/>
      <c r="R458" s="64"/>
    </row>
    <row r="459" ht="12.75" customHeight="1">
      <c r="A459" s="63">
        <v>1401.0</v>
      </c>
      <c r="B459" s="63">
        <v>157338.0</v>
      </c>
      <c r="C459" s="64" t="s">
        <v>1365</v>
      </c>
      <c r="D459" s="64" t="s">
        <v>19</v>
      </c>
      <c r="E459" s="66">
        <v>105.0</v>
      </c>
      <c r="F459" s="64" t="s">
        <v>817</v>
      </c>
      <c r="G459" s="64"/>
      <c r="H459" s="65">
        <v>42136.541666666664</v>
      </c>
      <c r="I459" s="63">
        <v>4200.0</v>
      </c>
      <c r="J459" s="63">
        <v>73.0</v>
      </c>
      <c r="K459" s="64" t="s">
        <v>23</v>
      </c>
      <c r="L459" s="64" t="s">
        <v>40</v>
      </c>
      <c r="M459" s="64"/>
      <c r="N459" s="63"/>
      <c r="O459" s="64"/>
      <c r="P459" s="64"/>
      <c r="Q459" s="64"/>
      <c r="R459" s="64"/>
    </row>
    <row r="460" ht="12.75" customHeight="1">
      <c r="A460" s="63">
        <v>713.0</v>
      </c>
      <c r="B460" s="63">
        <v>51913.0</v>
      </c>
      <c r="C460" s="64" t="s">
        <v>1365</v>
      </c>
      <c r="D460" s="64" t="s">
        <v>19</v>
      </c>
      <c r="E460" s="64"/>
      <c r="F460" s="64"/>
      <c r="G460" s="64" t="s">
        <v>53</v>
      </c>
      <c r="H460" s="65">
        <v>42139.416666666664</v>
      </c>
      <c r="I460" s="63">
        <v>4200.0</v>
      </c>
      <c r="J460" s="63">
        <v>73.0</v>
      </c>
      <c r="K460" s="64" t="s">
        <v>23</v>
      </c>
      <c r="L460" s="64" t="s">
        <v>23</v>
      </c>
      <c r="M460" s="64"/>
      <c r="N460" s="63"/>
      <c r="O460" s="64"/>
      <c r="P460" s="63">
        <v>37.0</v>
      </c>
      <c r="Q460" s="64"/>
      <c r="R460" s="64"/>
    </row>
    <row r="461" ht="12.75" customHeight="1">
      <c r="A461" s="63">
        <v>712.0</v>
      </c>
      <c r="B461" s="63">
        <v>157800.0</v>
      </c>
      <c r="C461" s="64" t="s">
        <v>1365</v>
      </c>
      <c r="D461" s="64" t="s">
        <v>19</v>
      </c>
      <c r="E461" s="64"/>
      <c r="F461" s="64"/>
      <c r="G461" s="64" t="s">
        <v>53</v>
      </c>
      <c r="H461" s="65">
        <v>42139.583333333336</v>
      </c>
      <c r="I461" s="63">
        <v>4000.0</v>
      </c>
      <c r="J461" s="63">
        <v>73.0</v>
      </c>
      <c r="K461" s="64" t="s">
        <v>23</v>
      </c>
      <c r="L461" s="64" t="s">
        <v>23</v>
      </c>
      <c r="M461" s="64"/>
      <c r="N461" s="63"/>
      <c r="O461" s="64"/>
      <c r="P461" s="63">
        <v>35.0</v>
      </c>
      <c r="Q461" s="64"/>
      <c r="R461" s="64"/>
    </row>
    <row r="462" ht="12.75" customHeight="1">
      <c r="A462" s="63">
        <v>720.0</v>
      </c>
      <c r="B462" s="63">
        <v>5530.0</v>
      </c>
      <c r="C462" s="64" t="s">
        <v>1365</v>
      </c>
      <c r="D462" s="64" t="s">
        <v>19</v>
      </c>
      <c r="E462" s="66">
        <v>131.0</v>
      </c>
      <c r="F462" s="64" t="s">
        <v>823</v>
      </c>
      <c r="G462" s="64"/>
      <c r="H462" s="65">
        <v>42140.427083333336</v>
      </c>
      <c r="I462" s="63">
        <v>4450.0</v>
      </c>
      <c r="J462" s="63">
        <v>73.0</v>
      </c>
      <c r="K462" s="64" t="s">
        <v>23</v>
      </c>
      <c r="L462" s="64" t="s">
        <v>40</v>
      </c>
      <c r="M462" s="64"/>
      <c r="N462" s="63"/>
      <c r="O462" s="64"/>
      <c r="P462" s="63">
        <v>38.0</v>
      </c>
      <c r="Q462" s="64"/>
      <c r="R462" s="64"/>
    </row>
    <row r="463" ht="12.75" customHeight="1">
      <c r="A463" s="63">
        <v>721.0</v>
      </c>
      <c r="B463" s="63">
        <v>104693.0</v>
      </c>
      <c r="C463" s="64" t="s">
        <v>1365</v>
      </c>
      <c r="D463" s="64" t="s">
        <v>19</v>
      </c>
      <c r="E463" s="64"/>
      <c r="F463" s="64"/>
      <c r="G463" s="64" t="s">
        <v>47</v>
      </c>
      <c r="H463" s="65">
        <v>42140.5</v>
      </c>
      <c r="I463" s="63">
        <v>4500.0</v>
      </c>
      <c r="J463" s="63">
        <v>73.0</v>
      </c>
      <c r="K463" s="64" t="s">
        <v>23</v>
      </c>
      <c r="L463" s="64" t="s">
        <v>23</v>
      </c>
      <c r="M463" s="64"/>
      <c r="N463" s="63"/>
      <c r="O463" s="64"/>
      <c r="P463" s="63">
        <v>38.0</v>
      </c>
      <c r="Q463" s="64"/>
      <c r="R463" s="64"/>
    </row>
    <row r="464" ht="12.75" customHeight="1">
      <c r="A464" s="63">
        <v>723.0</v>
      </c>
      <c r="B464" s="63">
        <v>171430.0</v>
      </c>
      <c r="C464" s="64" t="s">
        <v>1365</v>
      </c>
      <c r="D464" s="64" t="s">
        <v>19</v>
      </c>
      <c r="E464" s="66">
        <v>57.0</v>
      </c>
      <c r="F464" s="64" t="s">
        <v>72</v>
      </c>
      <c r="G464" s="64"/>
      <c r="H464" s="65">
        <v>42140.5</v>
      </c>
      <c r="I464" s="63">
        <v>4450.0</v>
      </c>
      <c r="J464" s="63">
        <v>73.0</v>
      </c>
      <c r="K464" s="64" t="s">
        <v>23</v>
      </c>
      <c r="L464" s="64" t="s">
        <v>23</v>
      </c>
      <c r="M464" s="64"/>
      <c r="N464" s="63"/>
      <c r="O464" s="64"/>
      <c r="P464" s="63">
        <v>39.0</v>
      </c>
      <c r="Q464" s="64"/>
      <c r="R464" s="64"/>
    </row>
    <row r="465" ht="12.75" customHeight="1">
      <c r="A465" s="63">
        <v>743.0</v>
      </c>
      <c r="B465" s="63">
        <v>13684.0</v>
      </c>
      <c r="C465" s="64" t="s">
        <v>1365</v>
      </c>
      <c r="D465" s="64" t="s">
        <v>19</v>
      </c>
      <c r="E465" s="66">
        <v>49.0</v>
      </c>
      <c r="F465" s="64" t="s">
        <v>74</v>
      </c>
      <c r="G465" s="64"/>
      <c r="H465" s="65">
        <v>42143.791666666664</v>
      </c>
      <c r="I465" s="63">
        <v>4500.0</v>
      </c>
      <c r="J465" s="63">
        <v>73.0</v>
      </c>
      <c r="K465" s="64" t="s">
        <v>23</v>
      </c>
      <c r="L465" s="64" t="s">
        <v>23</v>
      </c>
      <c r="M465" s="64" t="s">
        <v>814</v>
      </c>
      <c r="N465" s="63"/>
      <c r="O465" s="64"/>
      <c r="P465" s="63">
        <v>39.0</v>
      </c>
      <c r="Q465" s="64"/>
      <c r="R465" s="64"/>
    </row>
    <row r="466" ht="12.75" customHeight="1">
      <c r="A466" s="63">
        <v>759.0</v>
      </c>
      <c r="B466" s="63">
        <v>104481.0</v>
      </c>
      <c r="C466" s="64" t="s">
        <v>1365</v>
      </c>
      <c r="D466" s="64" t="s">
        <v>19</v>
      </c>
      <c r="E466" s="66">
        <v>54.0</v>
      </c>
      <c r="F466" s="64" t="s">
        <v>67</v>
      </c>
      <c r="G466" s="64"/>
      <c r="H466" s="65">
        <v>42146.333333333336</v>
      </c>
      <c r="I466" s="63">
        <v>4400.0</v>
      </c>
      <c r="J466" s="63">
        <v>73.0</v>
      </c>
      <c r="K466" s="64" t="s">
        <v>23</v>
      </c>
      <c r="L466" s="64" t="s">
        <v>23</v>
      </c>
      <c r="M466" s="64"/>
      <c r="N466" s="63"/>
      <c r="O466" s="64"/>
      <c r="P466" s="63">
        <v>40.0</v>
      </c>
      <c r="Q466" s="64"/>
      <c r="R466" s="64"/>
    </row>
    <row r="467" ht="12.75" customHeight="1">
      <c r="A467" s="63">
        <v>749.0</v>
      </c>
      <c r="B467" s="63">
        <v>104356.0</v>
      </c>
      <c r="C467" s="64" t="s">
        <v>1365</v>
      </c>
      <c r="D467" s="64" t="s">
        <v>19</v>
      </c>
      <c r="E467" s="64"/>
      <c r="F467" s="64"/>
      <c r="G467" s="64" t="s">
        <v>42</v>
      </c>
      <c r="H467" s="65">
        <v>42146.354166666664</v>
      </c>
      <c r="I467" s="63">
        <v>4500.0</v>
      </c>
      <c r="J467" s="63">
        <v>73.0</v>
      </c>
      <c r="K467" s="64" t="s">
        <v>23</v>
      </c>
      <c r="L467" s="64" t="s">
        <v>23</v>
      </c>
      <c r="M467" s="64"/>
      <c r="N467" s="63"/>
      <c r="O467" s="64"/>
      <c r="P467" s="63">
        <v>39.0</v>
      </c>
      <c r="Q467" s="64"/>
      <c r="R467" s="64"/>
    </row>
    <row r="468" ht="12.75" customHeight="1">
      <c r="A468" s="63">
        <v>780.0</v>
      </c>
      <c r="B468" s="63">
        <v>111064.0</v>
      </c>
      <c r="C468" s="64" t="s">
        <v>1365</v>
      </c>
      <c r="D468" s="64" t="s">
        <v>19</v>
      </c>
      <c r="E468" s="66">
        <v>47.0</v>
      </c>
      <c r="F468" s="64" t="s">
        <v>68</v>
      </c>
      <c r="G468" s="64"/>
      <c r="H468" s="65">
        <v>42150.375</v>
      </c>
      <c r="I468" s="63">
        <v>4100.0</v>
      </c>
      <c r="J468" s="63">
        <v>73.0</v>
      </c>
      <c r="K468" s="64" t="s">
        <v>23</v>
      </c>
      <c r="L468" s="64"/>
      <c r="M468" s="64" t="s">
        <v>814</v>
      </c>
      <c r="N468" s="63"/>
      <c r="O468" s="64"/>
      <c r="P468" s="63">
        <v>37.0</v>
      </c>
      <c r="Q468" s="64"/>
      <c r="R468" s="64"/>
    </row>
    <row r="469" ht="12.75" customHeight="1">
      <c r="A469" s="63">
        <v>799.0</v>
      </c>
      <c r="B469" s="63">
        <v>105030.0</v>
      </c>
      <c r="C469" s="64" t="s">
        <v>1365</v>
      </c>
      <c r="D469" s="64" t="s">
        <v>19</v>
      </c>
      <c r="E469" s="66">
        <v>52.0</v>
      </c>
      <c r="F469" s="64" t="s">
        <v>70</v>
      </c>
      <c r="G469" s="64"/>
      <c r="H469" s="65">
        <v>42151.458333333336</v>
      </c>
      <c r="I469" s="63">
        <v>4250.0</v>
      </c>
      <c r="J469" s="63">
        <v>73.0</v>
      </c>
      <c r="K469" s="64" t="s">
        <v>23</v>
      </c>
      <c r="L469" s="64" t="s">
        <v>23</v>
      </c>
      <c r="M469" s="64" t="s">
        <v>814</v>
      </c>
      <c r="N469" s="63"/>
      <c r="O469" s="64"/>
      <c r="P469" s="63">
        <v>36.0</v>
      </c>
      <c r="Q469" s="64"/>
      <c r="R469" s="64"/>
    </row>
    <row r="470" ht="12.75" customHeight="1">
      <c r="A470" s="63">
        <v>792.0</v>
      </c>
      <c r="B470" s="63">
        <v>12421.0</v>
      </c>
      <c r="C470" s="64" t="s">
        <v>1365</v>
      </c>
      <c r="D470" s="64" t="s">
        <v>19</v>
      </c>
      <c r="E470" s="64"/>
      <c r="F470" s="64"/>
      <c r="G470" s="64" t="s">
        <v>52</v>
      </c>
      <c r="H470" s="65">
        <v>42154.833333333336</v>
      </c>
      <c r="I470" s="63">
        <v>4200.0</v>
      </c>
      <c r="J470" s="63">
        <v>73.0</v>
      </c>
      <c r="K470" s="64" t="s">
        <v>23</v>
      </c>
      <c r="L470" s="64" t="s">
        <v>23</v>
      </c>
      <c r="M470" s="64" t="s">
        <v>814</v>
      </c>
      <c r="N470" s="63"/>
      <c r="O470" s="64"/>
      <c r="P470" s="63">
        <v>38.0</v>
      </c>
      <c r="Q470" s="64"/>
      <c r="R470" s="64"/>
    </row>
    <row r="471" ht="12.75" customHeight="1">
      <c r="A471" s="63">
        <v>794.0</v>
      </c>
      <c r="B471" s="63">
        <v>106938.0</v>
      </c>
      <c r="C471" s="64" t="s">
        <v>1365</v>
      </c>
      <c r="D471" s="64" t="s">
        <v>19</v>
      </c>
      <c r="E471" s="64"/>
      <c r="F471" s="64"/>
      <c r="G471" s="64" t="s">
        <v>1368</v>
      </c>
      <c r="H471" s="65">
        <v>42155.375</v>
      </c>
      <c r="I471" s="63">
        <v>4700.0</v>
      </c>
      <c r="J471" s="63">
        <v>73.0</v>
      </c>
      <c r="K471" s="64" t="s">
        <v>23</v>
      </c>
      <c r="L471" s="64" t="s">
        <v>23</v>
      </c>
      <c r="M471" s="64" t="s">
        <v>814</v>
      </c>
      <c r="N471" s="63"/>
      <c r="O471" s="64"/>
      <c r="P471" s="63">
        <v>36.0</v>
      </c>
      <c r="Q471" s="64"/>
      <c r="R471" s="64"/>
    </row>
    <row r="472" ht="12.75" customHeight="1">
      <c r="A472" s="63">
        <v>796.0</v>
      </c>
      <c r="B472" s="63">
        <v>65380.0</v>
      </c>
      <c r="C472" s="64" t="s">
        <v>1365</v>
      </c>
      <c r="D472" s="64" t="s">
        <v>19</v>
      </c>
      <c r="E472" s="66">
        <v>57.0</v>
      </c>
      <c r="F472" s="64" t="s">
        <v>72</v>
      </c>
      <c r="G472" s="64"/>
      <c r="H472" s="65">
        <v>42155.458333333336</v>
      </c>
      <c r="I472" s="63">
        <v>4000.0</v>
      </c>
      <c r="J472" s="63">
        <v>73.0</v>
      </c>
      <c r="K472" s="64" t="s">
        <v>23</v>
      </c>
      <c r="L472" s="64" t="s">
        <v>23</v>
      </c>
      <c r="M472" s="64" t="s">
        <v>814</v>
      </c>
      <c r="N472" s="63"/>
      <c r="O472" s="64"/>
      <c r="P472" s="63">
        <v>36.0</v>
      </c>
      <c r="Q472" s="64"/>
      <c r="R472" s="64"/>
    </row>
    <row r="473" ht="12.75" customHeight="1">
      <c r="A473" s="63">
        <v>3321.0</v>
      </c>
      <c r="B473" s="63">
        <v>210186.0</v>
      </c>
      <c r="C473" s="64" t="s">
        <v>1365</v>
      </c>
      <c r="D473" s="64" t="s">
        <v>19</v>
      </c>
      <c r="E473" s="66">
        <v>54.0</v>
      </c>
      <c r="F473" s="64" t="s">
        <v>67</v>
      </c>
      <c r="G473" s="64"/>
      <c r="H473" s="65">
        <v>42161.791666666664</v>
      </c>
      <c r="I473" s="63">
        <v>4500.0</v>
      </c>
      <c r="J473" s="63">
        <v>73.0</v>
      </c>
      <c r="K473" s="64" t="s">
        <v>23</v>
      </c>
      <c r="L473" s="64" t="s">
        <v>23</v>
      </c>
      <c r="M473" s="64"/>
      <c r="N473" s="63"/>
      <c r="O473" s="64" t="s">
        <v>816</v>
      </c>
      <c r="P473" s="63">
        <v>39.0</v>
      </c>
      <c r="Q473" s="64"/>
      <c r="R473" s="64"/>
    </row>
    <row r="474" ht="12.75" customHeight="1">
      <c r="A474" s="63">
        <v>3328.0</v>
      </c>
      <c r="B474" s="63">
        <v>135177.0</v>
      </c>
      <c r="C474" s="64" t="s">
        <v>1365</v>
      </c>
      <c r="D474" s="64" t="s">
        <v>19</v>
      </c>
      <c r="E474" s="66">
        <v>47.0</v>
      </c>
      <c r="F474" s="64" t="s">
        <v>68</v>
      </c>
      <c r="G474" s="64"/>
      <c r="H474" s="65">
        <v>42162.666666666664</v>
      </c>
      <c r="I474" s="63">
        <v>4300.0</v>
      </c>
      <c r="J474" s="63">
        <v>73.0</v>
      </c>
      <c r="K474" s="64" t="s">
        <v>23</v>
      </c>
      <c r="L474" s="64" t="s">
        <v>23</v>
      </c>
      <c r="M474" s="64"/>
      <c r="N474" s="63"/>
      <c r="O474" s="64"/>
      <c r="P474" s="63">
        <v>40.0</v>
      </c>
      <c r="Q474" s="64"/>
      <c r="R474" s="64"/>
    </row>
    <row r="475" ht="12.75" customHeight="1">
      <c r="A475" s="63">
        <v>3353.0</v>
      </c>
      <c r="B475" s="63">
        <v>100553.0</v>
      </c>
      <c r="C475" s="64" t="s">
        <v>1365</v>
      </c>
      <c r="D475" s="64" t="s">
        <v>19</v>
      </c>
      <c r="E475" s="66">
        <v>131.0</v>
      </c>
      <c r="F475" s="64" t="s">
        <v>823</v>
      </c>
      <c r="G475" s="64"/>
      <c r="H475" s="65">
        <v>42169.520833333336</v>
      </c>
      <c r="I475" s="63">
        <v>3650.0</v>
      </c>
      <c r="J475" s="63">
        <v>73.0</v>
      </c>
      <c r="K475" s="64" t="s">
        <v>23</v>
      </c>
      <c r="L475" s="64" t="s">
        <v>23</v>
      </c>
      <c r="M475" s="64" t="s">
        <v>814</v>
      </c>
      <c r="N475" s="63"/>
      <c r="O475" s="64"/>
      <c r="P475" s="63">
        <v>33.0</v>
      </c>
      <c r="Q475" s="64"/>
      <c r="R475" s="64"/>
    </row>
    <row r="476" ht="12.75" customHeight="1">
      <c r="A476" s="63">
        <v>3359.0</v>
      </c>
      <c r="B476" s="63">
        <v>16944.0</v>
      </c>
      <c r="C476" s="64" t="s">
        <v>1365</v>
      </c>
      <c r="D476" s="64" t="s">
        <v>19</v>
      </c>
      <c r="E476" s="64"/>
      <c r="F476" s="64"/>
      <c r="G476" s="64" t="s">
        <v>1369</v>
      </c>
      <c r="H476" s="65">
        <v>42175.520833333336</v>
      </c>
      <c r="I476" s="63">
        <v>4400.0</v>
      </c>
      <c r="J476" s="63">
        <v>73.0</v>
      </c>
      <c r="K476" s="64" t="s">
        <v>23</v>
      </c>
      <c r="L476" s="64" t="s">
        <v>35</v>
      </c>
      <c r="M476" s="64"/>
      <c r="N476" s="63"/>
      <c r="O476" s="64"/>
      <c r="P476" s="63">
        <v>38.0</v>
      </c>
      <c r="Q476" s="64"/>
      <c r="R476" s="64"/>
    </row>
    <row r="477" ht="12.75" customHeight="1">
      <c r="A477" s="63">
        <v>1373.0</v>
      </c>
      <c r="B477" s="63">
        <v>159806.0</v>
      </c>
      <c r="C477" s="64" t="s">
        <v>1365</v>
      </c>
      <c r="D477" s="64" t="s">
        <v>19</v>
      </c>
      <c r="E477" s="64"/>
      <c r="F477" s="64"/>
      <c r="G477" s="64" t="s">
        <v>42</v>
      </c>
      <c r="H477" s="65">
        <v>42123.0</v>
      </c>
      <c r="I477" s="63">
        <v>4600.0</v>
      </c>
      <c r="J477" s="63">
        <v>74.0</v>
      </c>
      <c r="K477" s="64" t="s">
        <v>23</v>
      </c>
      <c r="L477" s="64" t="s">
        <v>40</v>
      </c>
      <c r="M477" s="64"/>
      <c r="N477" s="63"/>
      <c r="O477" s="64"/>
      <c r="P477" s="64"/>
      <c r="Q477" s="64"/>
      <c r="R477" s="64"/>
    </row>
    <row r="478" ht="12.75" customHeight="1">
      <c r="A478" s="63">
        <v>1362.0</v>
      </c>
      <c r="B478" s="63">
        <v>179736.0</v>
      </c>
      <c r="C478" s="64" t="s">
        <v>1365</v>
      </c>
      <c r="D478" s="64" t="s">
        <v>19</v>
      </c>
      <c r="E478" s="64"/>
      <c r="F478" s="64"/>
      <c r="G478" s="64" t="s">
        <v>857</v>
      </c>
      <c r="H478" s="65">
        <v>42127.0</v>
      </c>
      <c r="I478" s="63">
        <v>4550.0</v>
      </c>
      <c r="J478" s="63">
        <v>74.0</v>
      </c>
      <c r="K478" s="64" t="s">
        <v>23</v>
      </c>
      <c r="L478" s="64" t="s">
        <v>23</v>
      </c>
      <c r="M478" s="64"/>
      <c r="N478" s="63"/>
      <c r="O478" s="64"/>
      <c r="P478" s="64"/>
      <c r="Q478" s="64"/>
      <c r="R478" s="64"/>
    </row>
    <row r="479" ht="12.75" customHeight="1">
      <c r="A479" s="63">
        <v>1366.0</v>
      </c>
      <c r="B479" s="63">
        <v>179738.0</v>
      </c>
      <c r="C479" s="64" t="s">
        <v>1365</v>
      </c>
      <c r="D479" s="64" t="s">
        <v>19</v>
      </c>
      <c r="E479" s="64"/>
      <c r="F479" s="64"/>
      <c r="G479" s="64" t="s">
        <v>22</v>
      </c>
      <c r="H479" s="65">
        <v>42132.354166666664</v>
      </c>
      <c r="I479" s="63">
        <v>4800.0</v>
      </c>
      <c r="J479" s="63">
        <v>74.0</v>
      </c>
      <c r="K479" s="64" t="s">
        <v>23</v>
      </c>
      <c r="L479" s="64" t="s">
        <v>23</v>
      </c>
      <c r="M479" s="64"/>
      <c r="N479" s="63"/>
      <c r="O479" s="64"/>
      <c r="P479" s="63">
        <v>40.0</v>
      </c>
      <c r="Q479" s="64"/>
      <c r="R479" s="64"/>
    </row>
    <row r="480" ht="12.75" customHeight="1">
      <c r="A480" s="63">
        <v>1385.0</v>
      </c>
      <c r="B480" s="63">
        <v>36797.0</v>
      </c>
      <c r="C480" s="64" t="s">
        <v>1365</v>
      </c>
      <c r="D480" s="64" t="s">
        <v>19</v>
      </c>
      <c r="E480" s="66">
        <v>57.0</v>
      </c>
      <c r="F480" s="64" t="s">
        <v>72</v>
      </c>
      <c r="G480" s="64"/>
      <c r="H480" s="65">
        <v>42133.458333333336</v>
      </c>
      <c r="I480" s="63">
        <v>4250.0</v>
      </c>
      <c r="J480" s="63">
        <v>74.0</v>
      </c>
      <c r="K480" s="64" t="s">
        <v>23</v>
      </c>
      <c r="L480" s="64" t="s">
        <v>23</v>
      </c>
      <c r="M480" s="64"/>
      <c r="N480" s="63"/>
      <c r="O480" s="64"/>
      <c r="P480" s="63">
        <v>38.0</v>
      </c>
      <c r="Q480" s="64"/>
      <c r="R480" s="64"/>
    </row>
    <row r="481" ht="12.75" customHeight="1">
      <c r="A481" s="63">
        <v>1397.0</v>
      </c>
      <c r="B481" s="63">
        <v>106109.0</v>
      </c>
      <c r="C481" s="64" t="s">
        <v>1365</v>
      </c>
      <c r="D481" s="64" t="s">
        <v>19</v>
      </c>
      <c r="E481" s="66">
        <v>103.0</v>
      </c>
      <c r="F481" s="64" t="s">
        <v>62</v>
      </c>
      <c r="G481" s="64"/>
      <c r="H481" s="65">
        <v>42136.520833333336</v>
      </c>
      <c r="I481" s="63">
        <v>4950.0</v>
      </c>
      <c r="J481" s="63">
        <v>74.0</v>
      </c>
      <c r="K481" s="64" t="s">
        <v>23</v>
      </c>
      <c r="L481" s="64" t="s">
        <v>23</v>
      </c>
      <c r="M481" s="64"/>
      <c r="N481" s="63"/>
      <c r="O481" s="64"/>
      <c r="P481" s="63">
        <v>42.0</v>
      </c>
      <c r="Q481" s="64"/>
      <c r="R481" s="64"/>
    </row>
    <row r="482" ht="12.75" customHeight="1">
      <c r="A482" s="63">
        <v>1400.0</v>
      </c>
      <c r="B482" s="63">
        <v>16922.0</v>
      </c>
      <c r="C482" s="64" t="s">
        <v>1365</v>
      </c>
      <c r="D482" s="64" t="s">
        <v>19</v>
      </c>
      <c r="E482" s="66">
        <v>49.0</v>
      </c>
      <c r="F482" s="64" t="s">
        <v>74</v>
      </c>
      <c r="G482" s="64"/>
      <c r="H482" s="65">
        <v>42136.541666666664</v>
      </c>
      <c r="I482" s="63">
        <v>4350.0</v>
      </c>
      <c r="J482" s="63">
        <v>74.0</v>
      </c>
      <c r="K482" s="64" t="s">
        <v>23</v>
      </c>
      <c r="L482" s="64" t="s">
        <v>23</v>
      </c>
      <c r="M482" s="64"/>
      <c r="N482" s="63"/>
      <c r="O482" s="64"/>
      <c r="P482" s="63">
        <v>40.0</v>
      </c>
      <c r="Q482" s="64"/>
      <c r="R482" s="64"/>
    </row>
    <row r="483" ht="12.75" customHeight="1">
      <c r="A483" s="63">
        <v>714.0</v>
      </c>
      <c r="B483" s="63">
        <v>50462.0</v>
      </c>
      <c r="C483" s="64" t="s">
        <v>1365</v>
      </c>
      <c r="D483" s="64" t="s">
        <v>19</v>
      </c>
      <c r="E483" s="66">
        <v>49.0</v>
      </c>
      <c r="F483" s="64" t="s">
        <v>74</v>
      </c>
      <c r="G483" s="64"/>
      <c r="H483" s="65">
        <v>42139.458333333336</v>
      </c>
      <c r="I483" s="63">
        <v>3900.0</v>
      </c>
      <c r="J483" s="63">
        <v>74.0</v>
      </c>
      <c r="K483" s="64" t="s">
        <v>23</v>
      </c>
      <c r="L483" s="64" t="s">
        <v>23</v>
      </c>
      <c r="M483" s="64" t="s">
        <v>814</v>
      </c>
      <c r="N483" s="63"/>
      <c r="O483" s="64"/>
      <c r="P483" s="63">
        <v>35.0</v>
      </c>
      <c r="Q483" s="64"/>
      <c r="R483" s="64"/>
    </row>
    <row r="484" ht="12.75" customHeight="1">
      <c r="A484" s="63">
        <v>709.0</v>
      </c>
      <c r="B484" s="63">
        <v>156064.0</v>
      </c>
      <c r="C484" s="64" t="s">
        <v>1365</v>
      </c>
      <c r="D484" s="64" t="s">
        <v>19</v>
      </c>
      <c r="E484" s="64"/>
      <c r="F484" s="64"/>
      <c r="G484" s="64" t="s">
        <v>53</v>
      </c>
      <c r="H484" s="65">
        <v>42139.479166666664</v>
      </c>
      <c r="I484" s="63">
        <v>4200.0</v>
      </c>
      <c r="J484" s="63">
        <v>74.0</v>
      </c>
      <c r="K484" s="64" t="s">
        <v>23</v>
      </c>
      <c r="L484" s="64" t="s">
        <v>23</v>
      </c>
      <c r="M484" s="64"/>
      <c r="N484" s="63"/>
      <c r="O484" s="64"/>
      <c r="P484" s="63">
        <v>37.0</v>
      </c>
      <c r="Q484" s="64"/>
      <c r="R484" s="64"/>
    </row>
    <row r="485" ht="12.75" customHeight="1">
      <c r="A485" s="63">
        <v>711.0</v>
      </c>
      <c r="B485" s="63">
        <v>132030.0</v>
      </c>
      <c r="C485" s="64" t="s">
        <v>1365</v>
      </c>
      <c r="D485" s="64" t="s">
        <v>19</v>
      </c>
      <c r="E485" s="64"/>
      <c r="F485" s="64"/>
      <c r="G485" s="64" t="s">
        <v>42</v>
      </c>
      <c r="H485" s="65">
        <v>42139.520833333336</v>
      </c>
      <c r="I485" s="63">
        <v>4250.0</v>
      </c>
      <c r="J485" s="63">
        <v>74.0</v>
      </c>
      <c r="K485" s="64" t="s">
        <v>23</v>
      </c>
      <c r="L485" s="64" t="s">
        <v>23</v>
      </c>
      <c r="M485" s="64"/>
      <c r="N485" s="63"/>
      <c r="O485" s="64"/>
      <c r="P485" s="63">
        <v>37.0</v>
      </c>
      <c r="Q485" s="64"/>
      <c r="R485" s="64"/>
    </row>
    <row r="486" ht="12.75" customHeight="1">
      <c r="A486" s="63">
        <v>727.0</v>
      </c>
      <c r="B486" s="63">
        <v>221041.0</v>
      </c>
      <c r="C486" s="64" t="s">
        <v>1365</v>
      </c>
      <c r="D486" s="64" t="s">
        <v>19</v>
      </c>
      <c r="E486" s="64"/>
      <c r="F486" s="64"/>
      <c r="G486" s="64" t="s">
        <v>37</v>
      </c>
      <c r="H486" s="65">
        <v>42140.770833333336</v>
      </c>
      <c r="I486" s="63">
        <v>4400.0</v>
      </c>
      <c r="J486" s="63">
        <v>74.0</v>
      </c>
      <c r="K486" s="64" t="s">
        <v>23</v>
      </c>
      <c r="L486" s="64" t="s">
        <v>23</v>
      </c>
      <c r="M486" s="64" t="s">
        <v>814</v>
      </c>
      <c r="N486" s="63"/>
      <c r="O486" s="64" t="s">
        <v>816</v>
      </c>
      <c r="P486" s="63">
        <v>38.0</v>
      </c>
      <c r="Q486" s="64"/>
      <c r="R486" s="64"/>
    </row>
    <row r="487" ht="12.75" customHeight="1">
      <c r="A487" s="63">
        <v>729.0</v>
      </c>
      <c r="B487" s="63">
        <v>47713.0</v>
      </c>
      <c r="C487" s="64" t="s">
        <v>1365</v>
      </c>
      <c r="D487" s="64" t="s">
        <v>19</v>
      </c>
      <c r="E487" s="64"/>
      <c r="F487" s="64"/>
      <c r="G487" s="64" t="s">
        <v>54</v>
      </c>
      <c r="H487" s="65">
        <v>42140.833333333336</v>
      </c>
      <c r="I487" s="63">
        <v>3600.0</v>
      </c>
      <c r="J487" s="63">
        <v>74.0</v>
      </c>
      <c r="K487" s="64" t="s">
        <v>23</v>
      </c>
      <c r="L487" s="64" t="s">
        <v>23</v>
      </c>
      <c r="M487" s="64" t="s">
        <v>814</v>
      </c>
      <c r="N487" s="63"/>
      <c r="O487" s="64"/>
      <c r="P487" s="63">
        <v>34.0</v>
      </c>
      <c r="Q487" s="64"/>
      <c r="R487" s="64"/>
    </row>
    <row r="488" ht="12.75" customHeight="1">
      <c r="A488" s="63">
        <v>736.0</v>
      </c>
      <c r="B488" s="63">
        <v>56097.0</v>
      </c>
      <c r="C488" s="64" t="s">
        <v>1365</v>
      </c>
      <c r="D488" s="64" t="s">
        <v>19</v>
      </c>
      <c r="E488" s="64"/>
      <c r="F488" s="64"/>
      <c r="G488" s="64" t="s">
        <v>42</v>
      </c>
      <c r="H488" s="65">
        <v>42143.416666666664</v>
      </c>
      <c r="I488" s="63">
        <v>4500.0</v>
      </c>
      <c r="J488" s="63">
        <v>74.0</v>
      </c>
      <c r="K488" s="64" t="s">
        <v>23</v>
      </c>
      <c r="L488" s="64" t="s">
        <v>23</v>
      </c>
      <c r="M488" s="64"/>
      <c r="N488" s="63"/>
      <c r="O488" s="64"/>
      <c r="P488" s="63">
        <v>40.0</v>
      </c>
      <c r="Q488" s="64"/>
      <c r="R488" s="64"/>
    </row>
    <row r="489" ht="12.75" customHeight="1">
      <c r="A489" s="63">
        <v>755.0</v>
      </c>
      <c r="B489" s="63">
        <v>172011.0</v>
      </c>
      <c r="C489" s="64" t="s">
        <v>1365</v>
      </c>
      <c r="D489" s="64" t="s">
        <v>19</v>
      </c>
      <c r="E489" s="64"/>
      <c r="F489" s="64"/>
      <c r="G489" s="64" t="s">
        <v>857</v>
      </c>
      <c r="H489" s="65">
        <v>42146.791666666664</v>
      </c>
      <c r="I489" s="63">
        <v>4200.0</v>
      </c>
      <c r="J489" s="63">
        <v>74.0</v>
      </c>
      <c r="K489" s="64" t="s">
        <v>816</v>
      </c>
      <c r="L489" s="64" t="s">
        <v>23</v>
      </c>
      <c r="M489" s="64"/>
      <c r="N489" s="63"/>
      <c r="O489" s="64"/>
      <c r="P489" s="63">
        <v>40.0</v>
      </c>
      <c r="Q489" s="64"/>
      <c r="R489" s="64"/>
    </row>
    <row r="490" ht="12.75" customHeight="1">
      <c r="A490" s="63">
        <v>765.0</v>
      </c>
      <c r="B490" s="63">
        <v>217405.0</v>
      </c>
      <c r="C490" s="64" t="s">
        <v>1365</v>
      </c>
      <c r="D490" s="64" t="s">
        <v>19</v>
      </c>
      <c r="E490" s="66">
        <v>54.0</v>
      </c>
      <c r="F490" s="64" t="s">
        <v>67</v>
      </c>
      <c r="G490" s="64"/>
      <c r="H490" s="65">
        <v>42148.458333333336</v>
      </c>
      <c r="I490" s="63">
        <v>4450.0</v>
      </c>
      <c r="J490" s="63">
        <v>74.0</v>
      </c>
      <c r="K490" s="64" t="s">
        <v>23</v>
      </c>
      <c r="L490" s="64" t="s">
        <v>23</v>
      </c>
      <c r="M490" s="64" t="s">
        <v>821</v>
      </c>
      <c r="N490" s="63"/>
      <c r="O490" s="64"/>
      <c r="P490" s="63">
        <v>38.0</v>
      </c>
      <c r="Q490" s="64"/>
      <c r="R490" s="64"/>
    </row>
    <row r="491" ht="12.75" customHeight="1">
      <c r="A491" s="63">
        <v>788.0</v>
      </c>
      <c r="B491" s="63">
        <v>221356.0</v>
      </c>
      <c r="C491" s="64" t="s">
        <v>1365</v>
      </c>
      <c r="D491" s="64" t="s">
        <v>19</v>
      </c>
      <c r="E491" s="64"/>
      <c r="F491" s="64"/>
      <c r="G491" s="64" t="s">
        <v>50</v>
      </c>
      <c r="H491" s="65">
        <v>42153.541666666664</v>
      </c>
      <c r="I491" s="63">
        <v>4100.0</v>
      </c>
      <c r="J491" s="63">
        <v>74.0</v>
      </c>
      <c r="K491" s="64" t="s">
        <v>23</v>
      </c>
      <c r="L491" s="64" t="s">
        <v>23</v>
      </c>
      <c r="M491" s="64" t="s">
        <v>814</v>
      </c>
      <c r="N491" s="63"/>
      <c r="O491" s="64"/>
      <c r="P491" s="63">
        <v>38.0</v>
      </c>
      <c r="Q491" s="64"/>
      <c r="R491" s="64"/>
    </row>
    <row r="492" ht="12.75" customHeight="1">
      <c r="A492" s="63">
        <v>3313.0</v>
      </c>
      <c r="B492" s="63">
        <v>40256.0</v>
      </c>
      <c r="C492" s="64" t="s">
        <v>1365</v>
      </c>
      <c r="D492" s="64" t="s">
        <v>19</v>
      </c>
      <c r="E492" s="66">
        <v>57.0</v>
      </c>
      <c r="F492" s="64" t="s">
        <v>72</v>
      </c>
      <c r="G492" s="64"/>
      <c r="H492" s="65">
        <v>42160.541666666664</v>
      </c>
      <c r="I492" s="63">
        <v>4850.0</v>
      </c>
      <c r="J492" s="63">
        <v>74.0</v>
      </c>
      <c r="K492" s="64" t="s">
        <v>23</v>
      </c>
      <c r="L492" s="64" t="s">
        <v>23</v>
      </c>
      <c r="M492" s="64" t="s">
        <v>814</v>
      </c>
      <c r="N492" s="63"/>
      <c r="O492" s="64"/>
      <c r="P492" s="63">
        <v>39.0</v>
      </c>
      <c r="Q492" s="64"/>
      <c r="R492" s="64"/>
    </row>
    <row r="493" ht="12.75" customHeight="1">
      <c r="A493" s="63">
        <v>3317.0</v>
      </c>
      <c r="B493" s="63">
        <v>6673.0</v>
      </c>
      <c r="C493" s="64" t="s">
        <v>1365</v>
      </c>
      <c r="D493" s="64" t="s">
        <v>19</v>
      </c>
      <c r="E493" s="66">
        <v>60.0</v>
      </c>
      <c r="F493" s="64" t="s">
        <v>66</v>
      </c>
      <c r="G493" s="64"/>
      <c r="H493" s="65">
        <v>42161.791666666664</v>
      </c>
      <c r="I493" s="63">
        <v>4700.0</v>
      </c>
      <c r="J493" s="63">
        <v>74.0</v>
      </c>
      <c r="K493" s="64" t="s">
        <v>23</v>
      </c>
      <c r="L493" s="64" t="s">
        <v>23</v>
      </c>
      <c r="M493" s="64"/>
      <c r="N493" s="63"/>
      <c r="O493" s="64"/>
      <c r="P493" s="63">
        <v>43.0</v>
      </c>
      <c r="Q493" s="64"/>
      <c r="R493" s="64"/>
    </row>
    <row r="494" ht="12.75" customHeight="1">
      <c r="A494" s="63">
        <v>3330.0</v>
      </c>
      <c r="B494" s="63">
        <v>23148.0</v>
      </c>
      <c r="C494" s="64" t="s">
        <v>1365</v>
      </c>
      <c r="D494" s="64" t="s">
        <v>19</v>
      </c>
      <c r="E494" s="66">
        <v>54.0</v>
      </c>
      <c r="F494" s="64" t="s">
        <v>67</v>
      </c>
      <c r="G494" s="64"/>
      <c r="H494" s="65">
        <v>42162.708333333336</v>
      </c>
      <c r="I494" s="63">
        <v>4800.0</v>
      </c>
      <c r="J494" s="63">
        <v>74.0</v>
      </c>
      <c r="K494" s="64" t="s">
        <v>23</v>
      </c>
      <c r="L494" s="64" t="s">
        <v>23</v>
      </c>
      <c r="M494" s="64"/>
      <c r="N494" s="63"/>
      <c r="O494" s="64"/>
      <c r="P494" s="63">
        <v>40.0</v>
      </c>
      <c r="Q494" s="64"/>
      <c r="R494" s="64"/>
    </row>
    <row r="495" ht="12.75" customHeight="1">
      <c r="A495" s="63">
        <v>3335.0</v>
      </c>
      <c r="B495" s="63">
        <v>68615.0</v>
      </c>
      <c r="C495" s="64" t="s">
        <v>1365</v>
      </c>
      <c r="D495" s="64" t="s">
        <v>19</v>
      </c>
      <c r="E495" s="66">
        <v>48.0</v>
      </c>
      <c r="F495" s="64" t="s">
        <v>69</v>
      </c>
      <c r="G495" s="64"/>
      <c r="H495" s="65">
        <v>42165.354166666664</v>
      </c>
      <c r="I495" s="63">
        <v>3650.0</v>
      </c>
      <c r="J495" s="63">
        <v>74.0</v>
      </c>
      <c r="K495" s="64" t="s">
        <v>23</v>
      </c>
      <c r="L495" s="64"/>
      <c r="M495" s="64" t="s">
        <v>814</v>
      </c>
      <c r="N495" s="63"/>
      <c r="O495" s="64"/>
      <c r="P495" s="63">
        <v>35.0</v>
      </c>
      <c r="Q495" s="64"/>
      <c r="R495" s="64"/>
    </row>
    <row r="496" ht="12.75" customHeight="1">
      <c r="A496" s="63">
        <v>3355.0</v>
      </c>
      <c r="B496" s="63">
        <v>124515.0</v>
      </c>
      <c r="C496" s="64" t="s">
        <v>1365</v>
      </c>
      <c r="D496" s="64" t="s">
        <v>19</v>
      </c>
      <c r="E496" s="66">
        <v>54.0</v>
      </c>
      <c r="F496" s="64" t="s">
        <v>67</v>
      </c>
      <c r="G496" s="64"/>
      <c r="H496" s="65">
        <v>42169.0</v>
      </c>
      <c r="I496" s="63">
        <v>3850.0</v>
      </c>
      <c r="J496" s="63">
        <v>74.0</v>
      </c>
      <c r="K496" s="64" t="s">
        <v>23</v>
      </c>
      <c r="L496" s="64" t="s">
        <v>23</v>
      </c>
      <c r="M496" s="64" t="s">
        <v>814</v>
      </c>
      <c r="N496" s="63"/>
      <c r="O496" s="64"/>
      <c r="P496" s="63">
        <v>34.0</v>
      </c>
      <c r="Q496" s="64"/>
      <c r="R496" s="64"/>
    </row>
    <row r="497" ht="12.75" customHeight="1">
      <c r="A497" s="63">
        <v>3352.0</v>
      </c>
      <c r="B497" s="63">
        <v>172304.0</v>
      </c>
      <c r="C497" s="64" t="s">
        <v>1365</v>
      </c>
      <c r="D497" s="64" t="s">
        <v>19</v>
      </c>
      <c r="E497" s="66">
        <v>131.0</v>
      </c>
      <c r="F497" s="64" t="s">
        <v>823</v>
      </c>
      <c r="G497" s="64"/>
      <c r="H497" s="65">
        <v>42169.3125</v>
      </c>
      <c r="I497" s="63">
        <v>4800.0</v>
      </c>
      <c r="J497" s="63">
        <v>74.0</v>
      </c>
      <c r="K497" s="64" t="s">
        <v>23</v>
      </c>
      <c r="L497" s="64" t="s">
        <v>23</v>
      </c>
      <c r="M497" s="64" t="s">
        <v>814</v>
      </c>
      <c r="N497" s="63"/>
      <c r="O497" s="64"/>
      <c r="P497" s="63">
        <v>40.0</v>
      </c>
      <c r="Q497" s="64"/>
      <c r="R497" s="64"/>
    </row>
    <row r="498" ht="12.75" customHeight="1">
      <c r="A498" s="63">
        <v>3368.0</v>
      </c>
      <c r="B498" s="63">
        <v>17448.0</v>
      </c>
      <c r="C498" s="64" t="s">
        <v>1365</v>
      </c>
      <c r="D498" s="64" t="s">
        <v>19</v>
      </c>
      <c r="E498" s="66">
        <v>48.0</v>
      </c>
      <c r="F498" s="64" t="s">
        <v>69</v>
      </c>
      <c r="G498" s="64"/>
      <c r="H498" s="65">
        <v>42185.583333333336</v>
      </c>
      <c r="I498" s="63">
        <v>3900.0</v>
      </c>
      <c r="J498" s="63">
        <v>74.0</v>
      </c>
      <c r="K498" s="64" t="s">
        <v>23</v>
      </c>
      <c r="L498" s="64" t="s">
        <v>35</v>
      </c>
      <c r="M498" s="64" t="s">
        <v>814</v>
      </c>
      <c r="N498" s="63"/>
      <c r="O498" s="64" t="s">
        <v>816</v>
      </c>
      <c r="P498" s="63">
        <v>36.0</v>
      </c>
      <c r="Q498" s="64"/>
      <c r="R498" s="64"/>
    </row>
    <row r="499" ht="12.75" customHeight="1">
      <c r="A499" s="63">
        <v>1360.0</v>
      </c>
      <c r="B499" s="63">
        <v>112206.0</v>
      </c>
      <c r="C499" s="64" t="s">
        <v>1365</v>
      </c>
      <c r="D499" s="64" t="s">
        <v>19</v>
      </c>
      <c r="E499" s="66">
        <v>49.0</v>
      </c>
      <c r="F499" s="64" t="s">
        <v>74</v>
      </c>
      <c r="G499" s="64"/>
      <c r="H499" s="65">
        <v>42120.32638888889</v>
      </c>
      <c r="I499" s="63">
        <v>4600.0</v>
      </c>
      <c r="J499" s="63">
        <v>75.0</v>
      </c>
      <c r="K499" s="64" t="s">
        <v>23</v>
      </c>
      <c r="L499" s="64" t="s">
        <v>23</v>
      </c>
      <c r="M499" s="64" t="s">
        <v>814</v>
      </c>
      <c r="N499" s="63"/>
      <c r="O499" s="64"/>
      <c r="P499" s="63">
        <v>38.0</v>
      </c>
      <c r="Q499" s="64"/>
      <c r="R499" s="64"/>
    </row>
    <row r="500" ht="12.75" customHeight="1">
      <c r="A500" s="63">
        <v>1371.0</v>
      </c>
      <c r="B500" s="63">
        <v>104724.0</v>
      </c>
      <c r="C500" s="64" t="s">
        <v>1365</v>
      </c>
      <c r="D500" s="64" t="s">
        <v>19</v>
      </c>
      <c r="E500" s="64"/>
      <c r="F500" s="64"/>
      <c r="G500" s="64" t="s">
        <v>819</v>
      </c>
      <c r="H500" s="65">
        <v>42120.395833333336</v>
      </c>
      <c r="I500" s="63">
        <v>4750.0</v>
      </c>
      <c r="J500" s="63">
        <v>75.0</v>
      </c>
      <c r="K500" s="64" t="s">
        <v>23</v>
      </c>
      <c r="L500" s="64" t="s">
        <v>40</v>
      </c>
      <c r="M500" s="64" t="s">
        <v>814</v>
      </c>
      <c r="N500" s="63"/>
      <c r="O500" s="64"/>
      <c r="P500" s="63">
        <v>39.0</v>
      </c>
      <c r="Q500" s="64"/>
      <c r="R500" s="64"/>
    </row>
    <row r="501" ht="12.75" customHeight="1">
      <c r="A501" s="63">
        <v>1374.0</v>
      </c>
      <c r="B501" s="63">
        <v>143602.0</v>
      </c>
      <c r="C501" s="64" t="s">
        <v>1365</v>
      </c>
      <c r="D501" s="64" t="s">
        <v>19</v>
      </c>
      <c r="E501" s="66">
        <v>103.0</v>
      </c>
      <c r="F501" s="64" t="s">
        <v>62</v>
      </c>
      <c r="G501" s="64"/>
      <c r="H501" s="65">
        <v>42123.0</v>
      </c>
      <c r="I501" s="63">
        <v>4550.0</v>
      </c>
      <c r="J501" s="63">
        <v>75.0</v>
      </c>
      <c r="K501" s="64" t="s">
        <v>23</v>
      </c>
      <c r="L501" s="64" t="s">
        <v>23</v>
      </c>
      <c r="M501" s="64"/>
      <c r="N501" s="63"/>
      <c r="O501" s="64"/>
      <c r="P501" s="64"/>
      <c r="Q501" s="64"/>
      <c r="R501" s="64"/>
    </row>
    <row r="502" ht="12.75" customHeight="1">
      <c r="A502" s="63">
        <v>1379.0</v>
      </c>
      <c r="B502" s="63">
        <v>104988.0</v>
      </c>
      <c r="C502" s="64" t="s">
        <v>1365</v>
      </c>
      <c r="D502" s="64" t="s">
        <v>19</v>
      </c>
      <c r="E502" s="64"/>
      <c r="F502" s="64"/>
      <c r="G502" s="64" t="s">
        <v>857</v>
      </c>
      <c r="H502" s="65">
        <v>42126.5</v>
      </c>
      <c r="I502" s="63">
        <v>4200.0</v>
      </c>
      <c r="J502" s="63">
        <v>75.0</v>
      </c>
      <c r="K502" s="64" t="s">
        <v>23</v>
      </c>
      <c r="L502" s="64" t="s">
        <v>23</v>
      </c>
      <c r="M502" s="64"/>
      <c r="N502" s="63"/>
      <c r="O502" s="64"/>
      <c r="P502" s="63">
        <v>38.0</v>
      </c>
      <c r="Q502" s="64"/>
      <c r="R502" s="64"/>
    </row>
    <row r="503" ht="12.75" customHeight="1">
      <c r="A503" s="63">
        <v>1394.0</v>
      </c>
      <c r="B503" s="63">
        <v>141375.0</v>
      </c>
      <c r="C503" s="64" t="s">
        <v>1365</v>
      </c>
      <c r="D503" s="64" t="s">
        <v>19</v>
      </c>
      <c r="E503" s="64"/>
      <c r="F503" s="64"/>
      <c r="G503" s="64" t="s">
        <v>825</v>
      </c>
      <c r="H503" s="65">
        <v>42134.541666666664</v>
      </c>
      <c r="I503" s="63">
        <v>4350.0</v>
      </c>
      <c r="J503" s="63">
        <v>75.0</v>
      </c>
      <c r="K503" s="64" t="s">
        <v>23</v>
      </c>
      <c r="L503" s="64" t="s">
        <v>23</v>
      </c>
      <c r="M503" s="64"/>
      <c r="N503" s="63"/>
      <c r="O503" s="64"/>
      <c r="P503" s="63">
        <v>37.0</v>
      </c>
      <c r="Q503" s="64"/>
      <c r="R503" s="64"/>
    </row>
    <row r="504" ht="12.75" customHeight="1">
      <c r="A504" s="63">
        <v>718.0</v>
      </c>
      <c r="B504" s="63">
        <v>171674.0</v>
      </c>
      <c r="C504" s="64" t="s">
        <v>1365</v>
      </c>
      <c r="D504" s="64" t="s">
        <v>19</v>
      </c>
      <c r="E504" s="64"/>
      <c r="F504" s="64"/>
      <c r="G504" s="64" t="s">
        <v>36</v>
      </c>
      <c r="H504" s="65">
        <v>42139.791666666664</v>
      </c>
      <c r="I504" s="63">
        <v>4800.0</v>
      </c>
      <c r="J504" s="63">
        <v>75.0</v>
      </c>
      <c r="K504" s="64" t="s">
        <v>23</v>
      </c>
      <c r="L504" s="64" t="s">
        <v>23</v>
      </c>
      <c r="M504" s="64" t="s">
        <v>814</v>
      </c>
      <c r="N504" s="63"/>
      <c r="O504" s="64"/>
      <c r="P504" s="63">
        <v>39.0</v>
      </c>
      <c r="Q504" s="64"/>
      <c r="R504" s="64"/>
    </row>
    <row r="505" ht="12.75" customHeight="1">
      <c r="A505" s="63">
        <v>724.0</v>
      </c>
      <c r="B505" s="63">
        <v>53954.0</v>
      </c>
      <c r="C505" s="64" t="s">
        <v>1365</v>
      </c>
      <c r="D505" s="64" t="s">
        <v>19</v>
      </c>
      <c r="E505" s="64"/>
      <c r="F505" s="64"/>
      <c r="G505" s="64" t="s">
        <v>860</v>
      </c>
      <c r="H505" s="65">
        <v>42140.6875</v>
      </c>
      <c r="I505" s="63">
        <v>4500.0</v>
      </c>
      <c r="J505" s="63">
        <v>75.0</v>
      </c>
      <c r="K505" s="64" t="s">
        <v>23</v>
      </c>
      <c r="L505" s="64" t="s">
        <v>23</v>
      </c>
      <c r="M505" s="64" t="s">
        <v>814</v>
      </c>
      <c r="N505" s="63"/>
      <c r="O505" s="64"/>
      <c r="P505" s="63">
        <v>37.0</v>
      </c>
      <c r="Q505" s="64"/>
      <c r="R505" s="64"/>
    </row>
    <row r="506" ht="12.75" customHeight="1">
      <c r="A506" s="63">
        <v>751.0</v>
      </c>
      <c r="B506" s="63">
        <v>108001.0</v>
      </c>
      <c r="C506" s="64" t="s">
        <v>1365</v>
      </c>
      <c r="D506" s="64" t="s">
        <v>19</v>
      </c>
      <c r="E506" s="64"/>
      <c r="F506" s="64"/>
      <c r="G506" s="64" t="s">
        <v>34</v>
      </c>
      <c r="H506" s="65">
        <v>42146.416666666664</v>
      </c>
      <c r="I506" s="63">
        <v>5300.0</v>
      </c>
      <c r="J506" s="63">
        <v>75.0</v>
      </c>
      <c r="K506" s="64" t="s">
        <v>23</v>
      </c>
      <c r="L506" s="64" t="s">
        <v>23</v>
      </c>
      <c r="M506" s="64"/>
      <c r="N506" s="63"/>
      <c r="O506" s="64"/>
      <c r="P506" s="63">
        <v>43.0</v>
      </c>
      <c r="Q506" s="64"/>
      <c r="R506" s="64"/>
    </row>
    <row r="507" ht="12.75" customHeight="1">
      <c r="A507" s="63">
        <v>758.0</v>
      </c>
      <c r="B507" s="63">
        <v>102749.0</v>
      </c>
      <c r="C507" s="64" t="s">
        <v>1365</v>
      </c>
      <c r="D507" s="64" t="s">
        <v>19</v>
      </c>
      <c r="E507" s="66">
        <v>49.0</v>
      </c>
      <c r="F507" s="64" t="s">
        <v>74</v>
      </c>
      <c r="G507" s="64"/>
      <c r="H507" s="65">
        <v>42146.416666666664</v>
      </c>
      <c r="I507" s="63">
        <v>4400.0</v>
      </c>
      <c r="J507" s="63">
        <v>75.0</v>
      </c>
      <c r="K507" s="64" t="s">
        <v>23</v>
      </c>
      <c r="L507" s="64" t="s">
        <v>23</v>
      </c>
      <c r="M507" s="64"/>
      <c r="N507" s="63"/>
      <c r="O507" s="64"/>
      <c r="P507" s="63">
        <v>40.0</v>
      </c>
      <c r="Q507" s="64"/>
      <c r="R507" s="64"/>
    </row>
    <row r="508" ht="12.75" customHeight="1">
      <c r="A508" s="63">
        <v>754.0</v>
      </c>
      <c r="B508" s="63">
        <v>170185.0</v>
      </c>
      <c r="C508" s="64" t="s">
        <v>1365</v>
      </c>
      <c r="D508" s="64" t="s">
        <v>19</v>
      </c>
      <c r="E508" s="66">
        <v>133.0</v>
      </c>
      <c r="F508" s="64" t="s">
        <v>27</v>
      </c>
      <c r="G508" s="64"/>
      <c r="H508" s="65">
        <v>42146.770833333336</v>
      </c>
      <c r="I508" s="63">
        <v>4400.0</v>
      </c>
      <c r="J508" s="63">
        <v>75.0</v>
      </c>
      <c r="K508" s="64" t="s">
        <v>816</v>
      </c>
      <c r="L508" s="64" t="s">
        <v>23</v>
      </c>
      <c r="M508" s="64"/>
      <c r="N508" s="63"/>
      <c r="O508" s="64"/>
      <c r="P508" s="63">
        <v>41.0</v>
      </c>
      <c r="Q508" s="64"/>
      <c r="R508" s="64"/>
    </row>
    <row r="509" ht="12.75" customHeight="1">
      <c r="A509" s="63">
        <v>774.0</v>
      </c>
      <c r="B509" s="63">
        <v>161155.0</v>
      </c>
      <c r="C509" s="64" t="s">
        <v>1365</v>
      </c>
      <c r="D509" s="64" t="s">
        <v>19</v>
      </c>
      <c r="E509" s="64"/>
      <c r="F509" s="64"/>
      <c r="G509" s="64" t="s">
        <v>62</v>
      </c>
      <c r="H509" s="65">
        <v>42148.5</v>
      </c>
      <c r="I509" s="63">
        <v>4850.0</v>
      </c>
      <c r="J509" s="63">
        <v>75.0</v>
      </c>
      <c r="K509" s="64" t="s">
        <v>23</v>
      </c>
      <c r="L509" s="64" t="s">
        <v>23</v>
      </c>
      <c r="M509" s="64"/>
      <c r="N509" s="63"/>
      <c r="O509" s="64"/>
      <c r="P509" s="63">
        <v>40.0</v>
      </c>
      <c r="Q509" s="64"/>
      <c r="R509" s="64"/>
    </row>
    <row r="510" ht="12.75" customHeight="1">
      <c r="A510" s="63">
        <v>768.0</v>
      </c>
      <c r="B510" s="63">
        <v>136432.0</v>
      </c>
      <c r="C510" s="64" t="s">
        <v>1365</v>
      </c>
      <c r="D510" s="64" t="s">
        <v>19</v>
      </c>
      <c r="E510" s="66">
        <v>48.0</v>
      </c>
      <c r="F510" s="64" t="s">
        <v>69</v>
      </c>
      <c r="G510" s="64"/>
      <c r="H510" s="65">
        <v>42150.416666666664</v>
      </c>
      <c r="I510" s="63">
        <v>4400.0</v>
      </c>
      <c r="J510" s="63">
        <v>75.0</v>
      </c>
      <c r="K510" s="64" t="s">
        <v>23</v>
      </c>
      <c r="L510" s="64" t="s">
        <v>23</v>
      </c>
      <c r="M510" s="64" t="s">
        <v>814</v>
      </c>
      <c r="N510" s="63"/>
      <c r="O510" s="64"/>
      <c r="P510" s="63">
        <v>38.0</v>
      </c>
      <c r="Q510" s="64"/>
      <c r="R510" s="64"/>
    </row>
    <row r="511" ht="12.75" customHeight="1">
      <c r="A511" s="63">
        <v>3300.0</v>
      </c>
      <c r="B511" s="63">
        <v>158461.0</v>
      </c>
      <c r="C511" s="64" t="s">
        <v>1365</v>
      </c>
      <c r="D511" s="64" t="s">
        <v>19</v>
      </c>
      <c r="E511" s="64"/>
      <c r="F511" s="64"/>
      <c r="G511" s="64" t="s">
        <v>1370</v>
      </c>
      <c r="H511" s="65">
        <v>42155.708333333336</v>
      </c>
      <c r="I511" s="63">
        <v>4850.0</v>
      </c>
      <c r="J511" s="63">
        <v>75.0</v>
      </c>
      <c r="K511" s="64" t="s">
        <v>23</v>
      </c>
      <c r="L511" s="64" t="s">
        <v>23</v>
      </c>
      <c r="M511" s="64" t="s">
        <v>814</v>
      </c>
      <c r="N511" s="63"/>
      <c r="O511" s="64" t="s">
        <v>816</v>
      </c>
      <c r="P511" s="63">
        <v>41.0</v>
      </c>
      <c r="Q511" s="64"/>
      <c r="R511" s="64"/>
    </row>
    <row r="512" ht="12.75" customHeight="1">
      <c r="A512" s="63">
        <v>3345.0</v>
      </c>
      <c r="B512" s="63">
        <v>108545.0</v>
      </c>
      <c r="C512" s="64" t="s">
        <v>1365</v>
      </c>
      <c r="D512" s="64" t="s">
        <v>19</v>
      </c>
      <c r="E512" s="64"/>
      <c r="F512" s="64"/>
      <c r="G512" s="64" t="s">
        <v>47</v>
      </c>
      <c r="H512" s="65">
        <v>42167.729166666664</v>
      </c>
      <c r="I512" s="63">
        <v>4750.0</v>
      </c>
      <c r="J512" s="63">
        <v>75.0</v>
      </c>
      <c r="K512" s="64" t="s">
        <v>23</v>
      </c>
      <c r="L512" s="64" t="s">
        <v>23</v>
      </c>
      <c r="M512" s="64" t="s">
        <v>814</v>
      </c>
      <c r="N512" s="63"/>
      <c r="O512" s="64"/>
      <c r="P512" s="63">
        <v>40.0</v>
      </c>
      <c r="Q512" s="64"/>
      <c r="R512" s="64"/>
    </row>
    <row r="513" ht="12.75" customHeight="1">
      <c r="A513" s="63">
        <v>3356.0</v>
      </c>
      <c r="B513" s="63">
        <v>124481.0</v>
      </c>
      <c r="C513" s="64" t="s">
        <v>1365</v>
      </c>
      <c r="D513" s="64" t="s">
        <v>19</v>
      </c>
      <c r="E513" s="66">
        <v>54.0</v>
      </c>
      <c r="F513" s="64" t="s">
        <v>67</v>
      </c>
      <c r="G513" s="64"/>
      <c r="H513" s="65">
        <v>42169.604166666664</v>
      </c>
      <c r="I513" s="63">
        <v>4500.0</v>
      </c>
      <c r="J513" s="63">
        <v>75.0</v>
      </c>
      <c r="K513" s="64" t="s">
        <v>23</v>
      </c>
      <c r="L513" s="64" t="s">
        <v>23</v>
      </c>
      <c r="M513" s="64" t="s">
        <v>814</v>
      </c>
      <c r="N513" s="63"/>
      <c r="O513" s="64"/>
      <c r="P513" s="63">
        <v>44.0</v>
      </c>
      <c r="Q513" s="64"/>
      <c r="R513" s="64"/>
    </row>
    <row r="514" ht="12.75" customHeight="1">
      <c r="A514" s="63">
        <v>3365.0</v>
      </c>
      <c r="B514" s="63">
        <v>48336.0</v>
      </c>
      <c r="C514" s="64" t="s">
        <v>1365</v>
      </c>
      <c r="D514" s="64" t="s">
        <v>19</v>
      </c>
      <c r="E514" s="66">
        <v>48.0</v>
      </c>
      <c r="F514" s="64" t="s">
        <v>69</v>
      </c>
      <c r="G514" s="64"/>
      <c r="H514" s="65">
        <v>42185.458333333336</v>
      </c>
      <c r="I514" s="63">
        <v>5000.0</v>
      </c>
      <c r="J514" s="63">
        <v>75.0</v>
      </c>
      <c r="K514" s="64" t="s">
        <v>23</v>
      </c>
      <c r="L514" s="64" t="s">
        <v>35</v>
      </c>
      <c r="M514" s="64" t="s">
        <v>814</v>
      </c>
      <c r="N514" s="63"/>
      <c r="O514" s="64"/>
      <c r="P514" s="63">
        <v>38.0</v>
      </c>
      <c r="Q514" s="64"/>
      <c r="R514" s="64"/>
    </row>
    <row r="515" ht="12.75" customHeight="1">
      <c r="A515" s="63">
        <v>3385.0</v>
      </c>
      <c r="B515" s="63">
        <v>108014.0</v>
      </c>
      <c r="C515" s="64" t="s">
        <v>1365</v>
      </c>
      <c r="D515" s="64" t="s">
        <v>19</v>
      </c>
      <c r="E515" s="66">
        <v>48.0</v>
      </c>
      <c r="F515" s="64" t="s">
        <v>69</v>
      </c>
      <c r="G515" s="64"/>
      <c r="H515" s="65">
        <v>42199.572916666664</v>
      </c>
      <c r="I515" s="63">
        <v>4000.0</v>
      </c>
      <c r="J515" s="63">
        <v>75.0</v>
      </c>
      <c r="K515" s="64" t="s">
        <v>23</v>
      </c>
      <c r="L515" s="64" t="s">
        <v>35</v>
      </c>
      <c r="M515" s="64"/>
      <c r="N515" s="63"/>
      <c r="O515" s="64"/>
      <c r="P515" s="63">
        <v>35.0</v>
      </c>
      <c r="Q515" s="64"/>
      <c r="R515" s="64"/>
    </row>
    <row r="516" ht="12.75" customHeight="1">
      <c r="A516" s="63">
        <v>1377.0</v>
      </c>
      <c r="B516" s="63">
        <v>107222.0</v>
      </c>
      <c r="C516" s="64" t="s">
        <v>1365</v>
      </c>
      <c r="D516" s="64" t="s">
        <v>19</v>
      </c>
      <c r="E516" s="64"/>
      <c r="F516" s="64"/>
      <c r="G516" s="64" t="s">
        <v>857</v>
      </c>
      <c r="H516" s="65">
        <v>42126.416666666664</v>
      </c>
      <c r="I516" s="63">
        <v>5000.0</v>
      </c>
      <c r="J516" s="63">
        <v>76.0</v>
      </c>
      <c r="K516" s="64" t="s">
        <v>23</v>
      </c>
      <c r="L516" s="64" t="s">
        <v>23</v>
      </c>
      <c r="M516" s="64"/>
      <c r="N516" s="63"/>
      <c r="O516" s="64"/>
      <c r="P516" s="63">
        <v>40.0</v>
      </c>
      <c r="Q516" s="64"/>
      <c r="R516" s="64"/>
    </row>
    <row r="517" ht="12.75" customHeight="1">
      <c r="A517" s="63">
        <v>1361.0</v>
      </c>
      <c r="B517" s="63">
        <v>55831.0</v>
      </c>
      <c r="C517" s="64" t="s">
        <v>1365</v>
      </c>
      <c r="D517" s="64" t="s">
        <v>19</v>
      </c>
      <c r="E517" s="66">
        <v>48.0</v>
      </c>
      <c r="F517" s="64" t="s">
        <v>69</v>
      </c>
      <c r="G517" s="64"/>
      <c r="H517" s="65">
        <v>42127.416666666664</v>
      </c>
      <c r="I517" s="63">
        <v>5500.0</v>
      </c>
      <c r="J517" s="63">
        <v>76.0</v>
      </c>
      <c r="K517" s="64" t="s">
        <v>23</v>
      </c>
      <c r="L517" s="64" t="s">
        <v>23</v>
      </c>
      <c r="M517" s="64" t="s">
        <v>814</v>
      </c>
      <c r="N517" s="63"/>
      <c r="O517" s="64"/>
      <c r="P517" s="64"/>
      <c r="Q517" s="64"/>
      <c r="R517" s="64"/>
    </row>
    <row r="518" ht="12.75" customHeight="1">
      <c r="A518" s="63">
        <v>1365.0</v>
      </c>
      <c r="B518" s="63">
        <v>156064.0</v>
      </c>
      <c r="C518" s="64" t="s">
        <v>1365</v>
      </c>
      <c r="D518" s="64" t="s">
        <v>19</v>
      </c>
      <c r="E518" s="64"/>
      <c r="F518" s="64"/>
      <c r="G518" s="64" t="s">
        <v>22</v>
      </c>
      <c r="H518" s="65">
        <v>42132.458333333336</v>
      </c>
      <c r="I518" s="63">
        <v>4900.0</v>
      </c>
      <c r="J518" s="63">
        <v>76.0</v>
      </c>
      <c r="K518" s="64" t="s">
        <v>23</v>
      </c>
      <c r="L518" s="64" t="s">
        <v>23</v>
      </c>
      <c r="M518" s="64"/>
      <c r="N518" s="63"/>
      <c r="O518" s="64"/>
      <c r="P518" s="63">
        <v>41.0</v>
      </c>
      <c r="Q518" s="64"/>
      <c r="R518" s="64"/>
    </row>
    <row r="519" ht="12.75" customHeight="1">
      <c r="A519" s="63">
        <v>1381.0</v>
      </c>
      <c r="B519" s="63">
        <v>107222.0</v>
      </c>
      <c r="C519" s="64" t="s">
        <v>1365</v>
      </c>
      <c r="D519" s="64" t="s">
        <v>19</v>
      </c>
      <c r="E519" s="64"/>
      <c r="F519" s="64"/>
      <c r="G519" s="64" t="s">
        <v>49</v>
      </c>
      <c r="H519" s="65">
        <v>42132.645833333336</v>
      </c>
      <c r="I519" s="63">
        <v>5650.0</v>
      </c>
      <c r="J519" s="63">
        <v>76.0</v>
      </c>
      <c r="K519" s="64" t="s">
        <v>23</v>
      </c>
      <c r="L519" s="64" t="s">
        <v>23</v>
      </c>
      <c r="M519" s="64"/>
      <c r="N519" s="63"/>
      <c r="O519" s="64"/>
      <c r="P519" s="63">
        <v>44.0</v>
      </c>
      <c r="Q519" s="64"/>
      <c r="R519" s="64"/>
    </row>
    <row r="520" ht="12.75" customHeight="1">
      <c r="A520" s="63">
        <v>7001.0</v>
      </c>
      <c r="B520" s="63">
        <v>48602.0</v>
      </c>
      <c r="C520" s="64" t="s">
        <v>1365</v>
      </c>
      <c r="D520" s="64" t="s">
        <v>19</v>
      </c>
      <c r="E520" s="66">
        <v>102.0</v>
      </c>
      <c r="F520" s="64" t="s">
        <v>1276</v>
      </c>
      <c r="G520" s="64"/>
      <c r="H520" s="65">
        <v>42136.625</v>
      </c>
      <c r="I520" s="63">
        <v>5500.0</v>
      </c>
      <c r="J520" s="63">
        <v>76.0</v>
      </c>
      <c r="K520" s="64" t="s">
        <v>23</v>
      </c>
      <c r="L520" s="64" t="s">
        <v>23</v>
      </c>
      <c r="M520" s="64"/>
      <c r="N520" s="63"/>
      <c r="O520" s="64"/>
      <c r="P520" s="63">
        <v>42.0</v>
      </c>
      <c r="Q520" s="64"/>
      <c r="R520" s="64"/>
    </row>
    <row r="521" ht="12.75" customHeight="1">
      <c r="A521" s="63">
        <v>7003.0</v>
      </c>
      <c r="B521" s="63">
        <v>137291.0</v>
      </c>
      <c r="C521" s="64" t="s">
        <v>1365</v>
      </c>
      <c r="D521" s="64" t="s">
        <v>19</v>
      </c>
      <c r="E521" s="66">
        <v>57.0</v>
      </c>
      <c r="F521" s="64" t="s">
        <v>72</v>
      </c>
      <c r="G521" s="64"/>
      <c r="H521" s="65">
        <v>42136.770833333336</v>
      </c>
      <c r="I521" s="63">
        <v>5100.0</v>
      </c>
      <c r="J521" s="63">
        <v>76.0</v>
      </c>
      <c r="K521" s="64" t="s">
        <v>23</v>
      </c>
      <c r="L521" s="64" t="s">
        <v>40</v>
      </c>
      <c r="M521" s="64"/>
      <c r="N521" s="63"/>
      <c r="O521" s="64"/>
      <c r="P521" s="63">
        <v>40.0</v>
      </c>
      <c r="Q521" s="64"/>
      <c r="R521" s="64"/>
    </row>
    <row r="522" ht="12.75" customHeight="1">
      <c r="A522" s="63">
        <v>7002.0</v>
      </c>
      <c r="B522" s="63">
        <v>161163.0</v>
      </c>
      <c r="C522" s="64" t="s">
        <v>1365</v>
      </c>
      <c r="D522" s="64" t="s">
        <v>19</v>
      </c>
      <c r="E522" s="64"/>
      <c r="F522" s="64"/>
      <c r="G522" s="64" t="s">
        <v>857</v>
      </c>
      <c r="H522" s="65">
        <v>42136.8125</v>
      </c>
      <c r="I522" s="63">
        <v>5000.0</v>
      </c>
      <c r="J522" s="63">
        <v>76.0</v>
      </c>
      <c r="K522" s="64" t="s">
        <v>23</v>
      </c>
      <c r="L522" s="64" t="s">
        <v>23</v>
      </c>
      <c r="M522" s="64"/>
      <c r="N522" s="63"/>
      <c r="O522" s="64"/>
      <c r="P522" s="63">
        <v>40.0</v>
      </c>
      <c r="Q522" s="64"/>
      <c r="R522" s="64"/>
    </row>
    <row r="523" ht="12.75" customHeight="1">
      <c r="A523" s="63">
        <v>730.0</v>
      </c>
      <c r="B523" s="63">
        <v>53782.0</v>
      </c>
      <c r="C523" s="64" t="s">
        <v>1365</v>
      </c>
      <c r="D523" s="64" t="s">
        <v>19</v>
      </c>
      <c r="E523" s="66">
        <v>52.0</v>
      </c>
      <c r="F523" s="64" t="s">
        <v>70</v>
      </c>
      <c r="G523" s="64"/>
      <c r="H523" s="65">
        <v>42141.385416666664</v>
      </c>
      <c r="I523" s="63">
        <v>5500.0</v>
      </c>
      <c r="J523" s="63">
        <v>76.0</v>
      </c>
      <c r="K523" s="64" t="s">
        <v>23</v>
      </c>
      <c r="L523" s="64" t="s">
        <v>23</v>
      </c>
      <c r="M523" s="64"/>
      <c r="N523" s="63"/>
      <c r="O523" s="64"/>
      <c r="P523" s="63">
        <v>42.0</v>
      </c>
      <c r="Q523" s="64"/>
      <c r="R523" s="64"/>
    </row>
    <row r="524" ht="12.75" customHeight="1">
      <c r="A524" s="63">
        <v>742.0</v>
      </c>
      <c r="B524" s="63">
        <v>217433.0</v>
      </c>
      <c r="C524" s="64" t="s">
        <v>1365</v>
      </c>
      <c r="D524" s="64" t="s">
        <v>19</v>
      </c>
      <c r="E524" s="66">
        <v>47.0</v>
      </c>
      <c r="F524" s="64" t="s">
        <v>68</v>
      </c>
      <c r="G524" s="64"/>
      <c r="H524" s="65">
        <v>42143.416666666664</v>
      </c>
      <c r="I524" s="63">
        <v>4900.0</v>
      </c>
      <c r="J524" s="63">
        <v>76.0</v>
      </c>
      <c r="K524" s="64" t="s">
        <v>23</v>
      </c>
      <c r="L524" s="64" t="s">
        <v>23</v>
      </c>
      <c r="M524" s="64" t="s">
        <v>821</v>
      </c>
      <c r="N524" s="63"/>
      <c r="O524" s="64"/>
      <c r="P524" s="63">
        <v>39.0</v>
      </c>
      <c r="Q524" s="64"/>
      <c r="R524" s="64"/>
    </row>
    <row r="525" ht="12.75" customHeight="1">
      <c r="A525" s="63">
        <v>762.0</v>
      </c>
      <c r="B525" s="63">
        <v>143165.0</v>
      </c>
      <c r="C525" s="64" t="s">
        <v>1365</v>
      </c>
      <c r="D525" s="64" t="s">
        <v>19</v>
      </c>
      <c r="E525" s="66">
        <v>132.0</v>
      </c>
      <c r="F525" s="64" t="s">
        <v>59</v>
      </c>
      <c r="G525" s="64"/>
      <c r="H525" s="65">
        <v>42146.833333333336</v>
      </c>
      <c r="I525" s="63">
        <v>4200.0</v>
      </c>
      <c r="J525" s="63">
        <v>76.0</v>
      </c>
      <c r="K525" s="64" t="s">
        <v>23</v>
      </c>
      <c r="L525" s="64" t="s">
        <v>23</v>
      </c>
      <c r="M525" s="64"/>
      <c r="N525" s="63"/>
      <c r="O525" s="64"/>
      <c r="P525" s="63">
        <v>39.0</v>
      </c>
      <c r="Q525" s="64"/>
      <c r="R525" s="64"/>
    </row>
    <row r="526" ht="12.75" customHeight="1">
      <c r="A526" s="63">
        <v>771.0</v>
      </c>
      <c r="B526" s="63">
        <v>157800.0</v>
      </c>
      <c r="C526" s="64" t="s">
        <v>1365</v>
      </c>
      <c r="D526" s="64" t="s">
        <v>19</v>
      </c>
      <c r="E526" s="64"/>
      <c r="F526" s="64"/>
      <c r="G526" s="64" t="s">
        <v>857</v>
      </c>
      <c r="H526" s="65">
        <v>42147.416666666664</v>
      </c>
      <c r="I526" s="63">
        <v>4300.0</v>
      </c>
      <c r="J526" s="63">
        <v>76.0</v>
      </c>
      <c r="K526" s="64" t="s">
        <v>23</v>
      </c>
      <c r="L526" s="64" t="s">
        <v>23</v>
      </c>
      <c r="M526" s="64"/>
      <c r="N526" s="63"/>
      <c r="O526" s="64"/>
      <c r="P526" s="63">
        <v>40.0</v>
      </c>
      <c r="Q526" s="64"/>
      <c r="R526" s="64"/>
    </row>
    <row r="527" ht="12.75" customHeight="1">
      <c r="A527" s="63">
        <v>766.0</v>
      </c>
      <c r="B527" s="63">
        <v>172011.0</v>
      </c>
      <c r="C527" s="64" t="s">
        <v>1365</v>
      </c>
      <c r="D527" s="64" t="s">
        <v>19</v>
      </c>
      <c r="E527" s="64"/>
      <c r="F527" s="64"/>
      <c r="G527" s="64" t="s">
        <v>62</v>
      </c>
      <c r="H527" s="65">
        <v>42148.541666666664</v>
      </c>
      <c r="I527" s="63">
        <v>5000.0</v>
      </c>
      <c r="J527" s="63">
        <v>76.0</v>
      </c>
      <c r="K527" s="64" t="s">
        <v>23</v>
      </c>
      <c r="L527" s="64" t="s">
        <v>23</v>
      </c>
      <c r="M527" s="64" t="s">
        <v>814</v>
      </c>
      <c r="N527" s="63"/>
      <c r="O527" s="64"/>
      <c r="P527" s="63">
        <v>39.0</v>
      </c>
      <c r="Q527" s="64"/>
      <c r="R527" s="64"/>
    </row>
    <row r="528" ht="12.75" customHeight="1">
      <c r="A528" s="63">
        <v>791.0</v>
      </c>
      <c r="B528" s="63">
        <v>204382.0</v>
      </c>
      <c r="C528" s="64" t="s">
        <v>1365</v>
      </c>
      <c r="D528" s="64" t="s">
        <v>19</v>
      </c>
      <c r="E528" s="66">
        <v>131.0</v>
      </c>
      <c r="F528" s="64" t="s">
        <v>823</v>
      </c>
      <c r="G528" s="64"/>
      <c r="H528" s="65">
        <v>42154.416666666664</v>
      </c>
      <c r="I528" s="63">
        <v>4700.0</v>
      </c>
      <c r="J528" s="63">
        <v>76.0</v>
      </c>
      <c r="K528" s="64" t="s">
        <v>23</v>
      </c>
      <c r="L528" s="64" t="s">
        <v>23</v>
      </c>
      <c r="M528" s="64" t="s">
        <v>814</v>
      </c>
      <c r="N528" s="63"/>
      <c r="O528" s="64"/>
      <c r="P528" s="63">
        <v>38.0</v>
      </c>
      <c r="Q528" s="64"/>
      <c r="R528" s="64"/>
    </row>
    <row r="529" ht="12.75" customHeight="1">
      <c r="A529" s="63">
        <v>789.0</v>
      </c>
      <c r="B529" s="63">
        <v>179738.0</v>
      </c>
      <c r="C529" s="64" t="s">
        <v>1365</v>
      </c>
      <c r="D529" s="64" t="s">
        <v>19</v>
      </c>
      <c r="E529" s="64"/>
      <c r="F529" s="64"/>
      <c r="G529" s="64" t="s">
        <v>62</v>
      </c>
      <c r="H529" s="65">
        <v>42154.458333333336</v>
      </c>
      <c r="I529" s="63">
        <v>4600.0</v>
      </c>
      <c r="J529" s="63">
        <v>76.0</v>
      </c>
      <c r="K529" s="64" t="s">
        <v>23</v>
      </c>
      <c r="L529" s="64" t="s">
        <v>23</v>
      </c>
      <c r="M529" s="64" t="s">
        <v>814</v>
      </c>
      <c r="N529" s="63"/>
      <c r="O529" s="64"/>
      <c r="P529" s="63">
        <v>38.0</v>
      </c>
      <c r="Q529" s="64"/>
      <c r="R529" s="64"/>
    </row>
    <row r="530" ht="12.75" customHeight="1">
      <c r="A530" s="63">
        <v>793.0</v>
      </c>
      <c r="B530" s="63">
        <v>213678.0</v>
      </c>
      <c r="C530" s="64" t="s">
        <v>1365</v>
      </c>
      <c r="D530" s="64" t="s">
        <v>19</v>
      </c>
      <c r="E530" s="66">
        <v>131.0</v>
      </c>
      <c r="F530" s="64" t="s">
        <v>823</v>
      </c>
      <c r="G530" s="64"/>
      <c r="H530" s="65">
        <v>42154.833333333336</v>
      </c>
      <c r="I530" s="63">
        <v>4800.0</v>
      </c>
      <c r="J530" s="63">
        <v>76.0</v>
      </c>
      <c r="K530" s="64" t="s">
        <v>23</v>
      </c>
      <c r="L530" s="64" t="s">
        <v>23</v>
      </c>
      <c r="M530" s="64" t="s">
        <v>814</v>
      </c>
      <c r="N530" s="63"/>
      <c r="O530" s="64"/>
      <c r="P530" s="63">
        <v>39.0</v>
      </c>
      <c r="Q530" s="64"/>
      <c r="R530" s="64"/>
    </row>
    <row r="531" ht="12.75" customHeight="1">
      <c r="A531" s="63">
        <v>3304.0</v>
      </c>
      <c r="B531" s="63">
        <v>215345.0</v>
      </c>
      <c r="C531" s="64" t="s">
        <v>1365</v>
      </c>
      <c r="D531" s="64" t="s">
        <v>19</v>
      </c>
      <c r="E531" s="66">
        <v>48.0</v>
      </c>
      <c r="F531" s="64" t="s">
        <v>69</v>
      </c>
      <c r="G531" s="64"/>
      <c r="H531" s="65">
        <v>42157.541666666664</v>
      </c>
      <c r="I531" s="63">
        <v>5200.0</v>
      </c>
      <c r="J531" s="63">
        <v>76.0</v>
      </c>
      <c r="K531" s="64" t="s">
        <v>23</v>
      </c>
      <c r="L531" s="64" t="s">
        <v>23</v>
      </c>
      <c r="M531" s="64" t="s">
        <v>814</v>
      </c>
      <c r="N531" s="63"/>
      <c r="O531" s="64"/>
      <c r="P531" s="63">
        <v>41.0</v>
      </c>
      <c r="Q531" s="64"/>
      <c r="R531" s="64"/>
    </row>
    <row r="532" ht="12.75" customHeight="1">
      <c r="A532" s="63">
        <v>3305.0</v>
      </c>
      <c r="B532" s="63">
        <v>106737.0</v>
      </c>
      <c r="C532" s="64" t="s">
        <v>1365</v>
      </c>
      <c r="D532" s="64" t="s">
        <v>19</v>
      </c>
      <c r="E532" s="66">
        <v>105.0</v>
      </c>
      <c r="F532" s="64" t="s">
        <v>817</v>
      </c>
      <c r="G532" s="64"/>
      <c r="H532" s="65">
        <v>42157.625</v>
      </c>
      <c r="I532" s="63">
        <v>5200.0</v>
      </c>
      <c r="J532" s="63">
        <v>76.0</v>
      </c>
      <c r="K532" s="64" t="s">
        <v>23</v>
      </c>
      <c r="L532" s="64" t="s">
        <v>23</v>
      </c>
      <c r="M532" s="64" t="s">
        <v>814</v>
      </c>
      <c r="N532" s="63"/>
      <c r="O532" s="64"/>
      <c r="P532" s="63">
        <v>41.0</v>
      </c>
      <c r="Q532" s="64"/>
      <c r="R532" s="64"/>
    </row>
    <row r="533" ht="12.75" customHeight="1">
      <c r="A533" s="63">
        <v>3357.0</v>
      </c>
      <c r="B533" s="63">
        <v>106603.0</v>
      </c>
      <c r="C533" s="64" t="s">
        <v>1365</v>
      </c>
      <c r="D533" s="64" t="s">
        <v>19</v>
      </c>
      <c r="E533" s="66">
        <v>48.0</v>
      </c>
      <c r="F533" s="64" t="s">
        <v>69</v>
      </c>
      <c r="G533" s="64"/>
      <c r="H533" s="65">
        <v>42172.583333333336</v>
      </c>
      <c r="I533" s="63">
        <v>4350.0</v>
      </c>
      <c r="J533" s="63">
        <v>76.0</v>
      </c>
      <c r="K533" s="64" t="s">
        <v>23</v>
      </c>
      <c r="L533" s="64" t="s">
        <v>35</v>
      </c>
      <c r="M533" s="64" t="s">
        <v>814</v>
      </c>
      <c r="N533" s="63"/>
      <c r="O533" s="64"/>
      <c r="P533" s="63">
        <v>39.0</v>
      </c>
      <c r="Q533" s="64"/>
      <c r="R533" s="64"/>
    </row>
    <row r="534" ht="12.75" customHeight="1">
      <c r="A534" s="63">
        <v>3369.0</v>
      </c>
      <c r="B534" s="63">
        <v>209529.0</v>
      </c>
      <c r="C534" s="64" t="s">
        <v>1365</v>
      </c>
      <c r="D534" s="64" t="s">
        <v>19</v>
      </c>
      <c r="E534" s="66">
        <v>49.0</v>
      </c>
      <c r="F534" s="64" t="s">
        <v>74</v>
      </c>
      <c r="G534" s="64"/>
      <c r="H534" s="65">
        <v>42186.416666666664</v>
      </c>
      <c r="I534" s="63">
        <v>5000.0</v>
      </c>
      <c r="J534" s="63">
        <v>76.0</v>
      </c>
      <c r="K534" s="64" t="s">
        <v>23</v>
      </c>
      <c r="L534" s="64" t="s">
        <v>35</v>
      </c>
      <c r="M534" s="64"/>
      <c r="N534" s="63"/>
      <c r="O534" s="64" t="s">
        <v>816</v>
      </c>
      <c r="P534" s="63">
        <v>41.0</v>
      </c>
      <c r="Q534" s="64"/>
      <c r="R534" s="64"/>
    </row>
    <row r="535" ht="12.75" customHeight="1">
      <c r="A535" s="63">
        <v>3375.0</v>
      </c>
      <c r="B535" s="63">
        <v>25442.0</v>
      </c>
      <c r="C535" s="64" t="s">
        <v>1365</v>
      </c>
      <c r="D535" s="64" t="s">
        <v>19</v>
      </c>
      <c r="E535" s="66">
        <v>54.0</v>
      </c>
      <c r="F535" s="64" t="s">
        <v>67</v>
      </c>
      <c r="G535" s="64"/>
      <c r="H535" s="65">
        <v>42190.583333333336</v>
      </c>
      <c r="I535" s="63">
        <v>4600.0</v>
      </c>
      <c r="J535" s="63">
        <v>76.0</v>
      </c>
      <c r="K535" s="64" t="s">
        <v>23</v>
      </c>
      <c r="L535" s="64" t="s">
        <v>35</v>
      </c>
      <c r="M535" s="64"/>
      <c r="N535" s="63"/>
      <c r="O535" s="64"/>
      <c r="P535" s="63">
        <v>39.0</v>
      </c>
      <c r="Q535" s="64"/>
      <c r="R535" s="64"/>
    </row>
    <row r="536" ht="12.75" customHeight="1">
      <c r="A536" s="63">
        <v>1358.0</v>
      </c>
      <c r="B536" s="63">
        <v>14115.0</v>
      </c>
      <c r="C536" s="64" t="s">
        <v>1365</v>
      </c>
      <c r="D536" s="64" t="s">
        <v>19</v>
      </c>
      <c r="E536" s="66">
        <v>54.0</v>
      </c>
      <c r="F536" s="64" t="s">
        <v>67</v>
      </c>
      <c r="G536" s="64"/>
      <c r="H536" s="65">
        <v>42120.333333333336</v>
      </c>
      <c r="I536" s="63">
        <v>5300.0</v>
      </c>
      <c r="J536" s="63">
        <v>77.0</v>
      </c>
      <c r="K536" s="64" t="s">
        <v>23</v>
      </c>
      <c r="L536" s="64" t="s">
        <v>23</v>
      </c>
      <c r="M536" s="64" t="s">
        <v>814</v>
      </c>
      <c r="N536" s="63"/>
      <c r="O536" s="64"/>
      <c r="P536" s="63">
        <v>39.0</v>
      </c>
      <c r="Q536" s="64"/>
      <c r="R536" s="64"/>
    </row>
    <row r="537" ht="12.75" customHeight="1">
      <c r="A537" s="63">
        <v>1367.0</v>
      </c>
      <c r="B537" s="63">
        <v>109127.0</v>
      </c>
      <c r="C537" s="64" t="s">
        <v>1365</v>
      </c>
      <c r="D537" s="64" t="s">
        <v>19</v>
      </c>
      <c r="E537" s="66">
        <v>47.0</v>
      </c>
      <c r="F537" s="64" t="s">
        <v>68</v>
      </c>
      <c r="G537" s="64"/>
      <c r="H537" s="65">
        <v>42132.416666666664</v>
      </c>
      <c r="I537" s="63">
        <v>4800.0</v>
      </c>
      <c r="J537" s="63">
        <v>77.0</v>
      </c>
      <c r="K537" s="64" t="s">
        <v>23</v>
      </c>
      <c r="L537" s="64" t="s">
        <v>23</v>
      </c>
      <c r="M537" s="64"/>
      <c r="N537" s="63"/>
      <c r="O537" s="64"/>
      <c r="P537" s="63">
        <v>40.0</v>
      </c>
      <c r="Q537" s="64"/>
      <c r="R537" s="64"/>
    </row>
    <row r="538" ht="12.75" customHeight="1">
      <c r="A538" s="63">
        <v>1384.0</v>
      </c>
      <c r="B538" s="63">
        <v>161155.0</v>
      </c>
      <c r="C538" s="64" t="s">
        <v>1365</v>
      </c>
      <c r="D538" s="64" t="s">
        <v>19</v>
      </c>
      <c r="E538" s="64"/>
      <c r="F538" s="64"/>
      <c r="G538" s="64" t="s">
        <v>37</v>
      </c>
      <c r="H538" s="65">
        <v>42133.354166666664</v>
      </c>
      <c r="I538" s="63">
        <v>5700.0</v>
      </c>
      <c r="J538" s="63">
        <v>77.0</v>
      </c>
      <c r="K538" s="64" t="s">
        <v>23</v>
      </c>
      <c r="L538" s="64" t="s">
        <v>23</v>
      </c>
      <c r="M538" s="64"/>
      <c r="N538" s="63"/>
      <c r="O538" s="64"/>
      <c r="P538" s="63">
        <v>43.0</v>
      </c>
      <c r="Q538" s="64"/>
      <c r="R538" s="64"/>
    </row>
    <row r="539" ht="12.75" customHeight="1">
      <c r="A539" s="63">
        <v>1386.0</v>
      </c>
      <c r="B539" s="63">
        <v>22766.0</v>
      </c>
      <c r="C539" s="64" t="s">
        <v>1365</v>
      </c>
      <c r="D539" s="64" t="s">
        <v>19</v>
      </c>
      <c r="E539" s="66">
        <v>57.0</v>
      </c>
      <c r="F539" s="64" t="s">
        <v>72</v>
      </c>
      <c r="G539" s="64"/>
      <c r="H539" s="65">
        <v>42133.416666666664</v>
      </c>
      <c r="I539" s="63">
        <v>5500.0</v>
      </c>
      <c r="J539" s="63">
        <v>77.0</v>
      </c>
      <c r="K539" s="64" t="s">
        <v>23</v>
      </c>
      <c r="L539" s="64" t="s">
        <v>23</v>
      </c>
      <c r="M539" s="64"/>
      <c r="N539" s="63"/>
      <c r="O539" s="64"/>
      <c r="P539" s="63">
        <v>44.0</v>
      </c>
      <c r="Q539" s="64"/>
      <c r="R539" s="64"/>
    </row>
    <row r="540" ht="12.75" customHeight="1">
      <c r="A540" s="63">
        <v>710.0</v>
      </c>
      <c r="B540" s="63">
        <v>158318.0</v>
      </c>
      <c r="C540" s="64" t="s">
        <v>1365</v>
      </c>
      <c r="D540" s="64" t="s">
        <v>19</v>
      </c>
      <c r="E540" s="66">
        <v>48.0</v>
      </c>
      <c r="F540" s="64" t="s">
        <v>69</v>
      </c>
      <c r="G540" s="64"/>
      <c r="H540" s="65">
        <v>42139.5</v>
      </c>
      <c r="I540" s="63">
        <v>4850.0</v>
      </c>
      <c r="J540" s="63">
        <v>77.0</v>
      </c>
      <c r="K540" s="64" t="s">
        <v>23</v>
      </c>
      <c r="L540" s="64" t="s">
        <v>23</v>
      </c>
      <c r="M540" s="64"/>
      <c r="N540" s="63"/>
      <c r="O540" s="64"/>
      <c r="P540" s="63">
        <v>39.0</v>
      </c>
      <c r="Q540" s="64"/>
      <c r="R540" s="64"/>
    </row>
    <row r="541" ht="12.75" customHeight="1">
      <c r="A541" s="63">
        <v>725.0</v>
      </c>
      <c r="B541" s="63">
        <v>141375.0</v>
      </c>
      <c r="C541" s="64" t="s">
        <v>1365</v>
      </c>
      <c r="D541" s="64" t="s">
        <v>19</v>
      </c>
      <c r="E541" s="64"/>
      <c r="F541" s="64"/>
      <c r="G541" s="64" t="s">
        <v>1371</v>
      </c>
      <c r="H541" s="65">
        <v>42140.666666666664</v>
      </c>
      <c r="I541" s="63">
        <v>5000.0</v>
      </c>
      <c r="J541" s="63">
        <v>77.0</v>
      </c>
      <c r="K541" s="64" t="s">
        <v>23</v>
      </c>
      <c r="L541" s="64" t="s">
        <v>23</v>
      </c>
      <c r="M541" s="64" t="s">
        <v>814</v>
      </c>
      <c r="N541" s="63"/>
      <c r="O541" s="64"/>
      <c r="P541" s="63">
        <v>42.0</v>
      </c>
      <c r="Q541" s="64"/>
      <c r="R541" s="64"/>
    </row>
    <row r="542" ht="12.75" customHeight="1">
      <c r="A542" s="63">
        <v>732.0</v>
      </c>
      <c r="B542" s="63">
        <v>155503.0</v>
      </c>
      <c r="C542" s="64" t="s">
        <v>1365</v>
      </c>
      <c r="D542" s="64" t="s">
        <v>19</v>
      </c>
      <c r="E542" s="66">
        <v>54.0</v>
      </c>
      <c r="F542" s="64" t="s">
        <v>67</v>
      </c>
      <c r="G542" s="64"/>
      <c r="H542" s="65">
        <v>42141.385416666664</v>
      </c>
      <c r="I542" s="63">
        <v>4550.0</v>
      </c>
      <c r="J542" s="63">
        <v>77.0</v>
      </c>
      <c r="K542" s="64" t="s">
        <v>23</v>
      </c>
      <c r="L542" s="64" t="s">
        <v>23</v>
      </c>
      <c r="M542" s="64"/>
      <c r="N542" s="63"/>
      <c r="O542" s="64"/>
      <c r="P542" s="63">
        <v>38.0</v>
      </c>
      <c r="Q542" s="64"/>
      <c r="R542" s="64"/>
    </row>
    <row r="543" ht="12.75" customHeight="1">
      <c r="A543" s="63">
        <v>739.0</v>
      </c>
      <c r="B543" s="63">
        <v>32234.0</v>
      </c>
      <c r="C543" s="64" t="s">
        <v>1365</v>
      </c>
      <c r="D543" s="64" t="s">
        <v>19</v>
      </c>
      <c r="E543" s="66">
        <v>54.0</v>
      </c>
      <c r="F543" s="64" t="s">
        <v>67</v>
      </c>
      <c r="G543" s="64"/>
      <c r="H543" s="65">
        <v>42143.458333333336</v>
      </c>
      <c r="I543" s="63">
        <v>5000.0</v>
      </c>
      <c r="J543" s="63">
        <v>77.0</v>
      </c>
      <c r="K543" s="64" t="s">
        <v>23</v>
      </c>
      <c r="L543" s="64" t="s">
        <v>23</v>
      </c>
      <c r="M543" s="64" t="s">
        <v>814</v>
      </c>
      <c r="N543" s="63"/>
      <c r="O543" s="64"/>
      <c r="P543" s="63">
        <v>39.0</v>
      </c>
      <c r="Q543" s="64"/>
      <c r="R543" s="64"/>
    </row>
    <row r="544" ht="12.75" customHeight="1">
      <c r="A544" s="63">
        <v>744.0</v>
      </c>
      <c r="B544" s="63">
        <v>39079.0</v>
      </c>
      <c r="C544" s="64" t="s">
        <v>1365</v>
      </c>
      <c r="D544" s="64" t="s">
        <v>19</v>
      </c>
      <c r="E544" s="66">
        <v>54.0</v>
      </c>
      <c r="F544" s="64" t="s">
        <v>67</v>
      </c>
      <c r="G544" s="64"/>
      <c r="H544" s="65">
        <v>42144.375</v>
      </c>
      <c r="I544" s="63">
        <v>5000.0</v>
      </c>
      <c r="J544" s="63">
        <v>77.0</v>
      </c>
      <c r="K544" s="64" t="s">
        <v>23</v>
      </c>
      <c r="L544" s="64" t="s">
        <v>23</v>
      </c>
      <c r="M544" s="64" t="s">
        <v>814</v>
      </c>
      <c r="N544" s="63"/>
      <c r="O544" s="64"/>
      <c r="P544" s="64"/>
      <c r="Q544" s="64"/>
      <c r="R544" s="64"/>
    </row>
    <row r="545" ht="12.75" customHeight="1">
      <c r="A545" s="63">
        <v>746.0</v>
      </c>
      <c r="B545" s="63">
        <v>138126.0</v>
      </c>
      <c r="C545" s="64" t="s">
        <v>1365</v>
      </c>
      <c r="D545" s="64" t="s">
        <v>19</v>
      </c>
      <c r="E545" s="66">
        <v>54.0</v>
      </c>
      <c r="F545" s="64" t="s">
        <v>67</v>
      </c>
      <c r="G545" s="64"/>
      <c r="H545" s="65">
        <v>42144.541666666664</v>
      </c>
      <c r="I545" s="63">
        <v>4650.0</v>
      </c>
      <c r="J545" s="63">
        <v>77.0</v>
      </c>
      <c r="K545" s="64" t="s">
        <v>23</v>
      </c>
      <c r="L545" s="64" t="s">
        <v>23</v>
      </c>
      <c r="M545" s="64" t="s">
        <v>814</v>
      </c>
      <c r="N545" s="63"/>
      <c r="O545" s="64"/>
      <c r="P545" s="63">
        <v>39.0</v>
      </c>
      <c r="Q545" s="64"/>
      <c r="R545" s="64"/>
    </row>
    <row r="546" ht="12.75" customHeight="1">
      <c r="A546" s="63">
        <v>761.0</v>
      </c>
      <c r="B546" s="63">
        <v>211716.0</v>
      </c>
      <c r="C546" s="64" t="s">
        <v>1365</v>
      </c>
      <c r="D546" s="64" t="s">
        <v>19</v>
      </c>
      <c r="E546" s="66">
        <v>54.0</v>
      </c>
      <c r="F546" s="64" t="s">
        <v>67</v>
      </c>
      <c r="G546" s="64"/>
      <c r="H546" s="65">
        <v>42146.458333333336</v>
      </c>
      <c r="I546" s="63">
        <v>5000.0</v>
      </c>
      <c r="J546" s="63">
        <v>77.0</v>
      </c>
      <c r="K546" s="64" t="s">
        <v>23</v>
      </c>
      <c r="L546" s="64" t="s">
        <v>23</v>
      </c>
      <c r="M546" s="64"/>
      <c r="N546" s="63"/>
      <c r="O546" s="64"/>
      <c r="P546" s="63">
        <v>42.0</v>
      </c>
      <c r="Q546" s="64"/>
      <c r="R546" s="64"/>
    </row>
    <row r="547" ht="12.75" customHeight="1">
      <c r="A547" s="63">
        <v>786.0</v>
      </c>
      <c r="B547" s="63">
        <v>60434.0</v>
      </c>
      <c r="C547" s="64" t="s">
        <v>1365</v>
      </c>
      <c r="D547" s="64" t="s">
        <v>19</v>
      </c>
      <c r="E547" s="66">
        <v>57.0</v>
      </c>
      <c r="F547" s="64" t="s">
        <v>72</v>
      </c>
      <c r="G547" s="64"/>
      <c r="H547" s="65">
        <v>42153.333333333336</v>
      </c>
      <c r="I547" s="63">
        <v>5000.0</v>
      </c>
      <c r="J547" s="63">
        <v>77.0</v>
      </c>
      <c r="K547" s="64" t="s">
        <v>23</v>
      </c>
      <c r="L547" s="64" t="s">
        <v>23</v>
      </c>
      <c r="M547" s="64" t="s">
        <v>814</v>
      </c>
      <c r="N547" s="63"/>
      <c r="O547" s="64"/>
      <c r="P547" s="63">
        <v>41.0</v>
      </c>
      <c r="Q547" s="64"/>
      <c r="R547" s="64"/>
    </row>
    <row r="548" ht="12.75" customHeight="1">
      <c r="A548" s="63">
        <v>785.0</v>
      </c>
      <c r="B548" s="63">
        <v>215346.0</v>
      </c>
      <c r="C548" s="64" t="s">
        <v>1365</v>
      </c>
      <c r="D548" s="64" t="s">
        <v>19</v>
      </c>
      <c r="E548" s="64"/>
      <c r="F548" s="64"/>
      <c r="G548" s="64" t="s">
        <v>42</v>
      </c>
      <c r="H548" s="65">
        <v>42153.458333333336</v>
      </c>
      <c r="I548" s="63">
        <v>5500.0</v>
      </c>
      <c r="J548" s="63">
        <v>77.0</v>
      </c>
      <c r="K548" s="64" t="s">
        <v>23</v>
      </c>
      <c r="L548" s="64" t="s">
        <v>23</v>
      </c>
      <c r="M548" s="64"/>
      <c r="N548" s="63"/>
      <c r="O548" s="64"/>
      <c r="P548" s="63">
        <v>42.0</v>
      </c>
      <c r="Q548" s="64"/>
      <c r="R548" s="64"/>
    </row>
    <row r="549" ht="12.75" customHeight="1">
      <c r="A549" s="63">
        <v>3302.0</v>
      </c>
      <c r="B549" s="63">
        <v>157453.0</v>
      </c>
      <c r="C549" s="64" t="s">
        <v>1365</v>
      </c>
      <c r="D549" s="64" t="s">
        <v>19</v>
      </c>
      <c r="E549" s="66">
        <v>48.0</v>
      </c>
      <c r="F549" s="64" t="s">
        <v>69</v>
      </c>
      <c r="G549" s="64"/>
      <c r="H549" s="65">
        <v>42155.5</v>
      </c>
      <c r="I549" s="63">
        <v>5000.0</v>
      </c>
      <c r="J549" s="63">
        <v>77.0</v>
      </c>
      <c r="K549" s="64" t="s">
        <v>23</v>
      </c>
      <c r="L549" s="64" t="s">
        <v>40</v>
      </c>
      <c r="M549" s="64" t="s">
        <v>814</v>
      </c>
      <c r="N549" s="63"/>
      <c r="O549" s="64"/>
      <c r="P549" s="63">
        <v>40.0</v>
      </c>
      <c r="Q549" s="64"/>
      <c r="R549" s="64"/>
    </row>
    <row r="550" ht="12.75" customHeight="1">
      <c r="A550" s="63">
        <v>3316.0</v>
      </c>
      <c r="B550" s="63">
        <v>217354.0</v>
      </c>
      <c r="C550" s="64" t="s">
        <v>1365</v>
      </c>
      <c r="D550" s="64" t="s">
        <v>19</v>
      </c>
      <c r="E550" s="66">
        <v>54.0</v>
      </c>
      <c r="F550" s="64" t="s">
        <v>67</v>
      </c>
      <c r="G550" s="64"/>
      <c r="H550" s="65">
        <v>42161.5</v>
      </c>
      <c r="I550" s="63">
        <v>5050.0</v>
      </c>
      <c r="J550" s="63">
        <v>77.0</v>
      </c>
      <c r="K550" s="64" t="s">
        <v>23</v>
      </c>
      <c r="L550" s="64" t="s">
        <v>23</v>
      </c>
      <c r="M550" s="64"/>
      <c r="N550" s="63"/>
      <c r="O550" s="64" t="s">
        <v>816</v>
      </c>
      <c r="P550" s="63">
        <v>40.0</v>
      </c>
      <c r="Q550" s="64"/>
      <c r="R550" s="64"/>
    </row>
    <row r="551" ht="12.75" customHeight="1">
      <c r="A551" s="63">
        <v>3322.0</v>
      </c>
      <c r="B551" s="63">
        <v>115296.0</v>
      </c>
      <c r="C551" s="64" t="s">
        <v>1365</v>
      </c>
      <c r="D551" s="64" t="s">
        <v>19</v>
      </c>
      <c r="E551" s="66">
        <v>49.0</v>
      </c>
      <c r="F551" s="64" t="s">
        <v>74</v>
      </c>
      <c r="G551" s="64"/>
      <c r="H551" s="65">
        <v>42162.354166666664</v>
      </c>
      <c r="I551" s="63">
        <v>4900.0</v>
      </c>
      <c r="J551" s="63">
        <v>77.0</v>
      </c>
      <c r="K551" s="64" t="s">
        <v>23</v>
      </c>
      <c r="L551" s="64" t="s">
        <v>23</v>
      </c>
      <c r="M551" s="64"/>
      <c r="N551" s="63"/>
      <c r="O551" s="64"/>
      <c r="P551" s="63">
        <v>38.0</v>
      </c>
      <c r="Q551" s="64"/>
      <c r="R551" s="64"/>
    </row>
    <row r="552" ht="12.75" customHeight="1">
      <c r="A552" s="63">
        <v>3340.0</v>
      </c>
      <c r="B552" s="63">
        <v>107195.0</v>
      </c>
      <c r="C552" s="64" t="s">
        <v>1365</v>
      </c>
      <c r="D552" s="64" t="s">
        <v>19</v>
      </c>
      <c r="E552" s="64"/>
      <c r="F552" s="64"/>
      <c r="G552" s="64" t="s">
        <v>1372</v>
      </c>
      <c r="H552" s="65">
        <v>42167.368055555555</v>
      </c>
      <c r="I552" s="63">
        <v>4650.0</v>
      </c>
      <c r="J552" s="63">
        <v>77.0</v>
      </c>
      <c r="K552" s="64" t="s">
        <v>23</v>
      </c>
      <c r="L552" s="64" t="s">
        <v>23</v>
      </c>
      <c r="M552" s="64" t="s">
        <v>814</v>
      </c>
      <c r="N552" s="63"/>
      <c r="O552" s="64"/>
      <c r="P552" s="63">
        <v>38.0</v>
      </c>
      <c r="Q552" s="64"/>
      <c r="R552" s="64"/>
    </row>
    <row r="553" ht="12.75" customHeight="1">
      <c r="A553" s="63">
        <v>3350.0</v>
      </c>
      <c r="B553" s="63">
        <v>5530.0</v>
      </c>
      <c r="C553" s="64" t="s">
        <v>1365</v>
      </c>
      <c r="D553" s="64" t="s">
        <v>19</v>
      </c>
      <c r="E553" s="66">
        <v>52.0</v>
      </c>
      <c r="F553" s="64" t="s">
        <v>70</v>
      </c>
      <c r="G553" s="64"/>
      <c r="H553" s="65">
        <v>42167.833333333336</v>
      </c>
      <c r="I553" s="63">
        <v>5100.0</v>
      </c>
      <c r="J553" s="63">
        <v>77.0</v>
      </c>
      <c r="K553" s="64" t="s">
        <v>23</v>
      </c>
      <c r="L553" s="64" t="s">
        <v>23</v>
      </c>
      <c r="M553" s="64" t="s">
        <v>821</v>
      </c>
      <c r="N553" s="63"/>
      <c r="O553" s="64"/>
      <c r="P553" s="63">
        <v>42.0</v>
      </c>
      <c r="Q553" s="64"/>
      <c r="R553" s="64"/>
    </row>
    <row r="554" ht="12.75" customHeight="1">
      <c r="A554" s="63">
        <v>3364.0</v>
      </c>
      <c r="B554" s="63">
        <v>108929.0</v>
      </c>
      <c r="C554" s="64" t="s">
        <v>1365</v>
      </c>
      <c r="D554" s="64" t="s">
        <v>19</v>
      </c>
      <c r="E554" s="66">
        <v>52.0</v>
      </c>
      <c r="F554" s="64" t="s">
        <v>70</v>
      </c>
      <c r="G554" s="64"/>
      <c r="H554" s="65">
        <v>42183.583333333336</v>
      </c>
      <c r="I554" s="63">
        <v>4000.0</v>
      </c>
      <c r="J554" s="63">
        <v>77.0</v>
      </c>
      <c r="K554" s="64" t="s">
        <v>23</v>
      </c>
      <c r="L554" s="64" t="s">
        <v>35</v>
      </c>
      <c r="M554" s="64" t="s">
        <v>814</v>
      </c>
      <c r="N554" s="63"/>
      <c r="O554" s="64"/>
      <c r="P554" s="63">
        <v>34.0</v>
      </c>
      <c r="Q554" s="64"/>
      <c r="R554" s="64"/>
    </row>
    <row r="555" ht="12.75" customHeight="1">
      <c r="A555" s="63">
        <v>3371.0</v>
      </c>
      <c r="B555" s="63">
        <v>215346.0</v>
      </c>
      <c r="C555" s="64" t="s">
        <v>1365</v>
      </c>
      <c r="D555" s="64" t="s">
        <v>19</v>
      </c>
      <c r="E555" s="66">
        <v>48.0</v>
      </c>
      <c r="F555" s="64" t="s">
        <v>69</v>
      </c>
      <c r="G555" s="64"/>
      <c r="H555" s="65">
        <v>42189.416666666664</v>
      </c>
      <c r="I555" s="63">
        <v>4400.0</v>
      </c>
      <c r="J555" s="63">
        <v>77.0</v>
      </c>
      <c r="K555" s="64" t="s">
        <v>23</v>
      </c>
      <c r="L555" s="64" t="s">
        <v>35</v>
      </c>
      <c r="M555" s="64"/>
      <c r="N555" s="63"/>
      <c r="O555" s="64"/>
      <c r="P555" s="63">
        <v>38.0</v>
      </c>
      <c r="Q555" s="64"/>
      <c r="R555" s="64"/>
    </row>
    <row r="556" ht="12.75" customHeight="1">
      <c r="A556" s="63">
        <v>3378.0</v>
      </c>
      <c r="B556" s="63">
        <v>14767.0</v>
      </c>
      <c r="C556" s="64" t="s">
        <v>1365</v>
      </c>
      <c r="D556" s="64" t="s">
        <v>19</v>
      </c>
      <c r="E556" s="66">
        <v>48.0</v>
      </c>
      <c r="F556" s="64" t="s">
        <v>69</v>
      </c>
      <c r="G556" s="64"/>
      <c r="H556" s="65">
        <v>42192.416666666664</v>
      </c>
      <c r="I556" s="63">
        <v>4250.0</v>
      </c>
      <c r="J556" s="63">
        <v>77.0</v>
      </c>
      <c r="K556" s="64" t="s">
        <v>23</v>
      </c>
      <c r="L556" s="64" t="s">
        <v>35</v>
      </c>
      <c r="M556" s="64"/>
      <c r="N556" s="63"/>
      <c r="O556" s="64"/>
      <c r="P556" s="63">
        <v>37.0</v>
      </c>
      <c r="Q556" s="64"/>
      <c r="R556" s="64"/>
    </row>
    <row r="557" ht="12.75" customHeight="1">
      <c r="A557" s="63">
        <v>2.0</v>
      </c>
      <c r="B557" s="63">
        <v>26451.0</v>
      </c>
      <c r="C557" s="64" t="s">
        <v>1365</v>
      </c>
      <c r="D557" s="64" t="s">
        <v>19</v>
      </c>
      <c r="E557" s="64"/>
      <c r="F557" s="64"/>
      <c r="G557" s="64" t="s">
        <v>1373</v>
      </c>
      <c r="H557" s="65">
        <v>42120.302083333336</v>
      </c>
      <c r="I557" s="63">
        <v>5100.0</v>
      </c>
      <c r="J557" s="63">
        <v>78.0</v>
      </c>
      <c r="K557" s="64" t="s">
        <v>23</v>
      </c>
      <c r="L557" s="64" t="s">
        <v>23</v>
      </c>
      <c r="M557" s="64" t="s">
        <v>814</v>
      </c>
      <c r="N557" s="63"/>
      <c r="O557" s="64"/>
      <c r="P557" s="63">
        <v>38.0</v>
      </c>
      <c r="Q557" s="64"/>
      <c r="R557" s="64"/>
    </row>
    <row r="558" ht="12.75" customHeight="1">
      <c r="A558" s="63">
        <v>1380.0</v>
      </c>
      <c r="B558" s="63">
        <v>179736.0</v>
      </c>
      <c r="C558" s="64" t="s">
        <v>1365</v>
      </c>
      <c r="D558" s="64" t="s">
        <v>19</v>
      </c>
      <c r="E558" s="64"/>
      <c r="F558" s="64"/>
      <c r="G558" s="64" t="s">
        <v>857</v>
      </c>
      <c r="H558" s="65">
        <v>42126.604166666664</v>
      </c>
      <c r="I558" s="63">
        <v>4800.0</v>
      </c>
      <c r="J558" s="63">
        <v>78.0</v>
      </c>
      <c r="K558" s="64" t="s">
        <v>23</v>
      </c>
      <c r="L558" s="64" t="s">
        <v>23</v>
      </c>
      <c r="M558" s="64"/>
      <c r="N558" s="63"/>
      <c r="O558" s="64"/>
      <c r="P558" s="63">
        <v>51.0</v>
      </c>
      <c r="Q558" s="64"/>
      <c r="R558" s="64"/>
    </row>
    <row r="559" ht="12.75" customHeight="1">
      <c r="A559" s="63">
        <v>1364.0</v>
      </c>
      <c r="B559" s="63">
        <v>163886.0</v>
      </c>
      <c r="C559" s="64" t="s">
        <v>1365</v>
      </c>
      <c r="D559" s="64" t="s">
        <v>19</v>
      </c>
      <c r="E559" s="66">
        <v>48.0</v>
      </c>
      <c r="F559" s="64" t="s">
        <v>69</v>
      </c>
      <c r="G559" s="64"/>
      <c r="H559" s="65">
        <v>42132.354166666664</v>
      </c>
      <c r="I559" s="63">
        <v>6000.0</v>
      </c>
      <c r="J559" s="63">
        <v>78.0</v>
      </c>
      <c r="K559" s="64" t="s">
        <v>23</v>
      </c>
      <c r="L559" s="64" t="s">
        <v>23</v>
      </c>
      <c r="M559" s="64"/>
      <c r="N559" s="63"/>
      <c r="O559" s="64"/>
      <c r="P559" s="63">
        <v>44.0</v>
      </c>
      <c r="Q559" s="64"/>
      <c r="R559" s="64"/>
    </row>
    <row r="560" ht="12.75" customHeight="1">
      <c r="A560" s="63">
        <v>1391.0</v>
      </c>
      <c r="B560" s="63">
        <v>141375.0</v>
      </c>
      <c r="C560" s="64" t="s">
        <v>1365</v>
      </c>
      <c r="D560" s="64" t="s">
        <v>19</v>
      </c>
      <c r="E560" s="64"/>
      <c r="F560" s="64"/>
      <c r="G560" s="64" t="s">
        <v>857</v>
      </c>
      <c r="H560" s="65">
        <v>42133.833333333336</v>
      </c>
      <c r="I560" s="63">
        <v>5000.0</v>
      </c>
      <c r="J560" s="63">
        <v>78.0</v>
      </c>
      <c r="K560" s="64" t="s">
        <v>23</v>
      </c>
      <c r="L560" s="64" t="s">
        <v>23</v>
      </c>
      <c r="M560" s="64"/>
      <c r="N560" s="63"/>
      <c r="O560" s="64"/>
      <c r="P560" s="63">
        <v>46.0</v>
      </c>
      <c r="Q560" s="64"/>
      <c r="R560" s="64"/>
    </row>
    <row r="561" ht="12.75" customHeight="1">
      <c r="A561" s="63">
        <v>700.0</v>
      </c>
      <c r="B561" s="63">
        <v>210636.0</v>
      </c>
      <c r="C561" s="64" t="s">
        <v>1365</v>
      </c>
      <c r="D561" s="64" t="s">
        <v>19</v>
      </c>
      <c r="E561" s="66">
        <v>47.0</v>
      </c>
      <c r="F561" s="64" t="s">
        <v>68</v>
      </c>
      <c r="G561" s="64"/>
      <c r="H561" s="65">
        <v>42136.5</v>
      </c>
      <c r="I561" s="63">
        <v>5200.0</v>
      </c>
      <c r="J561" s="63">
        <v>78.0</v>
      </c>
      <c r="K561" s="64" t="s">
        <v>23</v>
      </c>
      <c r="L561" s="64" t="s">
        <v>23</v>
      </c>
      <c r="M561" s="64"/>
      <c r="N561" s="63"/>
      <c r="O561" s="64" t="s">
        <v>816</v>
      </c>
      <c r="P561" s="63">
        <v>42.0</v>
      </c>
      <c r="Q561" s="64"/>
      <c r="R561" s="64"/>
    </row>
    <row r="562" ht="12.75" customHeight="1">
      <c r="A562" s="63">
        <v>740.0</v>
      </c>
      <c r="B562" s="63">
        <v>68391.0</v>
      </c>
      <c r="C562" s="64" t="s">
        <v>1365</v>
      </c>
      <c r="D562" s="64" t="s">
        <v>19</v>
      </c>
      <c r="E562" s="66">
        <v>54.0</v>
      </c>
      <c r="F562" s="64" t="s">
        <v>67</v>
      </c>
      <c r="G562" s="64"/>
      <c r="H562" s="65">
        <v>42143.604166666664</v>
      </c>
      <c r="I562" s="63">
        <v>5150.0</v>
      </c>
      <c r="J562" s="63">
        <v>78.0</v>
      </c>
      <c r="K562" s="64" t="s">
        <v>23</v>
      </c>
      <c r="L562" s="64" t="s">
        <v>23</v>
      </c>
      <c r="M562" s="64" t="s">
        <v>814</v>
      </c>
      <c r="N562" s="63"/>
      <c r="O562" s="64"/>
      <c r="P562" s="63">
        <v>41.0</v>
      </c>
      <c r="Q562" s="64"/>
      <c r="R562" s="64"/>
    </row>
    <row r="563" ht="12.75" customHeight="1">
      <c r="A563" s="63">
        <v>745.0</v>
      </c>
      <c r="B563" s="63">
        <v>56065.0</v>
      </c>
      <c r="C563" s="64" t="s">
        <v>1365</v>
      </c>
      <c r="D563" s="64" t="s">
        <v>19</v>
      </c>
      <c r="E563" s="66">
        <v>54.0</v>
      </c>
      <c r="F563" s="64" t="s">
        <v>67</v>
      </c>
      <c r="G563" s="64"/>
      <c r="H563" s="65">
        <v>42144.458333333336</v>
      </c>
      <c r="I563" s="63">
        <v>4800.0</v>
      </c>
      <c r="J563" s="63">
        <v>78.0</v>
      </c>
      <c r="K563" s="64" t="s">
        <v>23</v>
      </c>
      <c r="L563" s="64" t="s">
        <v>23</v>
      </c>
      <c r="M563" s="64" t="s">
        <v>814</v>
      </c>
      <c r="N563" s="63"/>
      <c r="O563" s="64"/>
      <c r="P563" s="63">
        <v>38.0</v>
      </c>
      <c r="Q563" s="64"/>
      <c r="R563" s="64"/>
    </row>
    <row r="564" ht="12.75" customHeight="1">
      <c r="A564" s="63">
        <v>763.0</v>
      </c>
      <c r="B564" s="63">
        <v>105284.0</v>
      </c>
      <c r="C564" s="64" t="s">
        <v>1365</v>
      </c>
      <c r="D564" s="64" t="s">
        <v>19</v>
      </c>
      <c r="E564" s="64"/>
      <c r="F564" s="64"/>
      <c r="G564" s="64" t="s">
        <v>857</v>
      </c>
      <c r="H564" s="65">
        <v>42146.645833333336</v>
      </c>
      <c r="I564" s="63">
        <v>4500.0</v>
      </c>
      <c r="J564" s="63">
        <v>78.0</v>
      </c>
      <c r="K564" s="64" t="s">
        <v>23</v>
      </c>
      <c r="L564" s="64" t="s">
        <v>23</v>
      </c>
      <c r="M564" s="64"/>
      <c r="N564" s="63"/>
      <c r="O564" s="64"/>
      <c r="P564" s="63">
        <v>40.0</v>
      </c>
      <c r="Q564" s="64"/>
      <c r="R564" s="64"/>
    </row>
    <row r="565" ht="12.75" customHeight="1">
      <c r="A565" s="63">
        <v>752.0</v>
      </c>
      <c r="B565" s="63">
        <v>105986.0</v>
      </c>
      <c r="C565" s="64" t="s">
        <v>1365</v>
      </c>
      <c r="D565" s="64" t="s">
        <v>19</v>
      </c>
      <c r="E565" s="66">
        <v>52.0</v>
      </c>
      <c r="F565" s="64" t="s">
        <v>70</v>
      </c>
      <c r="G565" s="64"/>
      <c r="H565" s="65">
        <v>42146.75</v>
      </c>
      <c r="I565" s="63">
        <v>4900.0</v>
      </c>
      <c r="J565" s="63">
        <v>78.0</v>
      </c>
      <c r="K565" s="64" t="s">
        <v>23</v>
      </c>
      <c r="L565" s="64" t="s">
        <v>40</v>
      </c>
      <c r="M565" s="64"/>
      <c r="N565" s="63"/>
      <c r="O565" s="64"/>
      <c r="P565" s="63">
        <v>42.0</v>
      </c>
      <c r="Q565" s="64"/>
      <c r="R565" s="64"/>
    </row>
    <row r="566" ht="12.75" customHeight="1">
      <c r="A566" s="63">
        <v>753.0</v>
      </c>
      <c r="B566" s="63">
        <v>105977.0</v>
      </c>
      <c r="C566" s="64" t="s">
        <v>1365</v>
      </c>
      <c r="D566" s="64" t="s">
        <v>19</v>
      </c>
      <c r="E566" s="66">
        <v>52.0</v>
      </c>
      <c r="F566" s="64" t="s">
        <v>70</v>
      </c>
      <c r="G566" s="64"/>
      <c r="H566" s="65">
        <v>42146.756944444445</v>
      </c>
      <c r="I566" s="63">
        <v>4900.0</v>
      </c>
      <c r="J566" s="63">
        <v>78.0</v>
      </c>
      <c r="K566" s="64" t="s">
        <v>816</v>
      </c>
      <c r="L566" s="64" t="s">
        <v>23</v>
      </c>
      <c r="M566" s="64"/>
      <c r="N566" s="63"/>
      <c r="O566" s="64"/>
      <c r="P566" s="63">
        <v>42.0</v>
      </c>
      <c r="Q566" s="64"/>
      <c r="R566" s="64"/>
    </row>
    <row r="567" ht="12.75" customHeight="1">
      <c r="A567" s="63">
        <v>764.0</v>
      </c>
      <c r="B567" s="63">
        <v>210191.0</v>
      </c>
      <c r="C567" s="64" t="s">
        <v>1365</v>
      </c>
      <c r="D567" s="64" t="s">
        <v>19</v>
      </c>
      <c r="E567" s="64"/>
      <c r="F567" s="64"/>
      <c r="G567" s="64" t="s">
        <v>857</v>
      </c>
      <c r="H567" s="65">
        <v>42147.416666666664</v>
      </c>
      <c r="I567" s="63">
        <v>3250.0</v>
      </c>
      <c r="J567" s="63">
        <v>78.0</v>
      </c>
      <c r="K567" s="64" t="s">
        <v>23</v>
      </c>
      <c r="L567" s="64" t="s">
        <v>40</v>
      </c>
      <c r="M567" s="64"/>
      <c r="N567" s="63"/>
      <c r="O567" s="64"/>
      <c r="P567" s="63">
        <v>38.0</v>
      </c>
      <c r="Q567" s="64"/>
      <c r="R567" s="64"/>
    </row>
    <row r="568" ht="12.75" customHeight="1">
      <c r="A568" s="63">
        <v>772.0</v>
      </c>
      <c r="B568" s="63">
        <v>72096.0</v>
      </c>
      <c r="C568" s="64" t="s">
        <v>1365</v>
      </c>
      <c r="D568" s="64" t="s">
        <v>19</v>
      </c>
      <c r="E568" s="66">
        <v>54.0</v>
      </c>
      <c r="F568" s="64" t="s">
        <v>67</v>
      </c>
      <c r="G568" s="64"/>
      <c r="H568" s="65">
        <v>42147.416666666664</v>
      </c>
      <c r="I568" s="63">
        <v>4600.0</v>
      </c>
      <c r="J568" s="63">
        <v>78.0</v>
      </c>
      <c r="K568" s="64" t="s">
        <v>23</v>
      </c>
      <c r="L568" s="64" t="s">
        <v>23</v>
      </c>
      <c r="M568" s="64"/>
      <c r="N568" s="63"/>
      <c r="O568" s="64"/>
      <c r="P568" s="63">
        <v>38.0</v>
      </c>
      <c r="Q568" s="64"/>
      <c r="R568" s="64"/>
    </row>
    <row r="569" ht="12.75" customHeight="1">
      <c r="A569" s="63">
        <v>767.0</v>
      </c>
      <c r="B569" s="63">
        <v>113148.0</v>
      </c>
      <c r="C569" s="64" t="s">
        <v>1365</v>
      </c>
      <c r="D569" s="64" t="s">
        <v>19</v>
      </c>
      <c r="E569" s="66">
        <v>133.0</v>
      </c>
      <c r="F569" s="64" t="s">
        <v>27</v>
      </c>
      <c r="G569" s="64"/>
      <c r="H569" s="65">
        <v>42148.666666666664</v>
      </c>
      <c r="I569" s="63">
        <v>4900.0</v>
      </c>
      <c r="J569" s="63">
        <v>78.0</v>
      </c>
      <c r="K569" s="64" t="s">
        <v>23</v>
      </c>
      <c r="L569" s="64" t="s">
        <v>40</v>
      </c>
      <c r="M569" s="64" t="s">
        <v>814</v>
      </c>
      <c r="N569" s="63"/>
      <c r="O569" s="64"/>
      <c r="P569" s="63">
        <v>40.0</v>
      </c>
      <c r="Q569" s="64"/>
      <c r="R569" s="64"/>
    </row>
    <row r="570" ht="12.75" customHeight="1">
      <c r="A570" s="63">
        <v>783.0</v>
      </c>
      <c r="B570" s="63">
        <v>173166.0</v>
      </c>
      <c r="C570" s="64" t="s">
        <v>1365</v>
      </c>
      <c r="D570" s="64" t="s">
        <v>19</v>
      </c>
      <c r="E570" s="66">
        <v>57.0</v>
      </c>
      <c r="F570" s="64" t="s">
        <v>72</v>
      </c>
      <c r="G570" s="64"/>
      <c r="H570" s="65">
        <v>42151.541666666664</v>
      </c>
      <c r="I570" s="63">
        <v>5200.0</v>
      </c>
      <c r="J570" s="63">
        <v>78.0</v>
      </c>
      <c r="K570" s="64" t="s">
        <v>23</v>
      </c>
      <c r="L570" s="64" t="s">
        <v>23</v>
      </c>
      <c r="M570" s="64" t="s">
        <v>814</v>
      </c>
      <c r="N570" s="63"/>
      <c r="O570" s="64"/>
      <c r="P570" s="63">
        <v>42.0</v>
      </c>
      <c r="Q570" s="64"/>
      <c r="R570" s="64"/>
    </row>
    <row r="571" ht="12.75" customHeight="1">
      <c r="A571" s="63">
        <v>784.0</v>
      </c>
      <c r="B571" s="63">
        <v>104461.0</v>
      </c>
      <c r="C571" s="64" t="s">
        <v>1365</v>
      </c>
      <c r="D571" s="64" t="s">
        <v>19</v>
      </c>
      <c r="E571" s="64"/>
      <c r="F571" s="64"/>
      <c r="G571" s="64" t="s">
        <v>42</v>
      </c>
      <c r="H571" s="65">
        <v>42151.875</v>
      </c>
      <c r="I571" s="63">
        <v>5000.0</v>
      </c>
      <c r="J571" s="63">
        <v>78.0</v>
      </c>
      <c r="K571" s="64" t="s">
        <v>23</v>
      </c>
      <c r="L571" s="64" t="s">
        <v>23</v>
      </c>
      <c r="M571" s="64" t="s">
        <v>814</v>
      </c>
      <c r="N571" s="63"/>
      <c r="O571" s="64"/>
      <c r="P571" s="63">
        <v>40.0</v>
      </c>
      <c r="Q571" s="64"/>
      <c r="R571" s="64"/>
    </row>
    <row r="572" ht="12.75" customHeight="1">
      <c r="A572" s="63">
        <v>3301.0</v>
      </c>
      <c r="B572" s="63">
        <v>153921.0</v>
      </c>
      <c r="C572" s="64" t="s">
        <v>1365</v>
      </c>
      <c r="D572" s="64" t="s">
        <v>19</v>
      </c>
      <c r="E572" s="66">
        <v>48.0</v>
      </c>
      <c r="F572" s="64" t="s">
        <v>69</v>
      </c>
      <c r="G572" s="64"/>
      <c r="H572" s="65">
        <v>42155.458333333336</v>
      </c>
      <c r="I572" s="63">
        <v>5500.0</v>
      </c>
      <c r="J572" s="63">
        <v>78.0</v>
      </c>
      <c r="K572" s="64" t="s">
        <v>23</v>
      </c>
      <c r="L572" s="64" t="s">
        <v>23</v>
      </c>
      <c r="M572" s="64" t="s">
        <v>814</v>
      </c>
      <c r="N572" s="63"/>
      <c r="O572" s="64"/>
      <c r="P572" s="63">
        <v>42.0</v>
      </c>
      <c r="Q572" s="64"/>
      <c r="R572" s="64"/>
    </row>
    <row r="573" ht="12.75" customHeight="1">
      <c r="A573" s="63">
        <v>3315.0</v>
      </c>
      <c r="B573" s="63">
        <v>171115.0</v>
      </c>
      <c r="C573" s="64" t="s">
        <v>1365</v>
      </c>
      <c r="D573" s="64" t="s">
        <v>19</v>
      </c>
      <c r="E573" s="66">
        <v>47.0</v>
      </c>
      <c r="F573" s="64" t="s">
        <v>68</v>
      </c>
      <c r="G573" s="64"/>
      <c r="H573" s="65">
        <v>42160.708333333336</v>
      </c>
      <c r="I573" s="63">
        <v>4200.0</v>
      </c>
      <c r="J573" s="63">
        <v>78.0</v>
      </c>
      <c r="K573" s="64" t="s">
        <v>23</v>
      </c>
      <c r="L573" s="64" t="s">
        <v>23</v>
      </c>
      <c r="M573" s="64" t="s">
        <v>814</v>
      </c>
      <c r="N573" s="63"/>
      <c r="O573" s="64"/>
      <c r="P573" s="63">
        <v>37.0</v>
      </c>
      <c r="Q573" s="64"/>
      <c r="R573" s="64"/>
    </row>
    <row r="574" ht="12.75" customHeight="1">
      <c r="A574" s="63">
        <v>3314.0</v>
      </c>
      <c r="B574" s="63">
        <v>138038.0</v>
      </c>
      <c r="C574" s="64" t="s">
        <v>1365</v>
      </c>
      <c r="D574" s="64" t="s">
        <v>19</v>
      </c>
      <c r="E574" s="64"/>
      <c r="F574" s="64"/>
      <c r="G574" s="64" t="s">
        <v>42</v>
      </c>
      <c r="H574" s="65">
        <v>42160.75</v>
      </c>
      <c r="I574" s="63">
        <v>6000.0</v>
      </c>
      <c r="J574" s="63">
        <v>78.0</v>
      </c>
      <c r="K574" s="64" t="s">
        <v>23</v>
      </c>
      <c r="L574" s="64" t="s">
        <v>23</v>
      </c>
      <c r="M574" s="64" t="s">
        <v>814</v>
      </c>
      <c r="N574" s="63"/>
      <c r="O574" s="64"/>
      <c r="P574" s="63">
        <v>43.0</v>
      </c>
      <c r="Q574" s="64"/>
      <c r="R574" s="64"/>
    </row>
    <row r="575" ht="12.75" customHeight="1">
      <c r="A575" s="63">
        <v>3323.0</v>
      </c>
      <c r="B575" s="63">
        <v>115015.0</v>
      </c>
      <c r="C575" s="64" t="s">
        <v>1365</v>
      </c>
      <c r="D575" s="64" t="s">
        <v>19</v>
      </c>
      <c r="E575" s="64"/>
      <c r="F575" s="64"/>
      <c r="G575" s="64" t="s">
        <v>34</v>
      </c>
      <c r="H575" s="65">
        <v>42162.5</v>
      </c>
      <c r="I575" s="63">
        <v>4500.0</v>
      </c>
      <c r="J575" s="63">
        <v>78.0</v>
      </c>
      <c r="K575" s="64" t="s">
        <v>23</v>
      </c>
      <c r="L575" s="64" t="s">
        <v>23</v>
      </c>
      <c r="M575" s="64"/>
      <c r="N575" s="63"/>
      <c r="O575" s="64"/>
      <c r="P575" s="63">
        <v>38.0</v>
      </c>
      <c r="Q575" s="64"/>
      <c r="R575" s="64"/>
    </row>
    <row r="576" ht="12.75" customHeight="1">
      <c r="A576" s="63">
        <v>3329.0</v>
      </c>
      <c r="B576" s="63">
        <v>78333.0</v>
      </c>
      <c r="C576" s="64" t="s">
        <v>1365</v>
      </c>
      <c r="D576" s="64" t="s">
        <v>19</v>
      </c>
      <c r="E576" s="66">
        <v>54.0</v>
      </c>
      <c r="F576" s="64" t="s">
        <v>67</v>
      </c>
      <c r="G576" s="64"/>
      <c r="H576" s="65">
        <v>42162.75</v>
      </c>
      <c r="I576" s="63">
        <v>5700.0</v>
      </c>
      <c r="J576" s="63">
        <v>78.0</v>
      </c>
      <c r="K576" s="64" t="s">
        <v>23</v>
      </c>
      <c r="L576" s="64" t="s">
        <v>23</v>
      </c>
      <c r="M576" s="64"/>
      <c r="N576" s="63"/>
      <c r="O576" s="64"/>
      <c r="P576" s="63">
        <v>44.0</v>
      </c>
      <c r="Q576" s="64"/>
      <c r="R576" s="64"/>
    </row>
    <row r="577" ht="12.75" customHeight="1">
      <c r="A577" s="63">
        <v>3325.0</v>
      </c>
      <c r="B577" s="63">
        <v>31390.0</v>
      </c>
      <c r="C577" s="64" t="s">
        <v>1365</v>
      </c>
      <c r="D577" s="64" t="s">
        <v>19</v>
      </c>
      <c r="E577" s="66">
        <v>59.0</v>
      </c>
      <c r="F577" s="64" t="s">
        <v>77</v>
      </c>
      <c r="G577" s="64"/>
      <c r="H577" s="65">
        <v>42162.770833333336</v>
      </c>
      <c r="I577" s="63">
        <v>5300.0</v>
      </c>
      <c r="J577" s="63">
        <v>78.0</v>
      </c>
      <c r="K577" s="64" t="s">
        <v>23</v>
      </c>
      <c r="L577" s="64" t="s">
        <v>23</v>
      </c>
      <c r="M577" s="64"/>
      <c r="N577" s="63"/>
      <c r="O577" s="64"/>
      <c r="P577" s="63">
        <v>40.0</v>
      </c>
      <c r="Q577" s="64"/>
      <c r="R577" s="64"/>
    </row>
    <row r="578" ht="12.75" customHeight="1">
      <c r="A578" s="63">
        <v>3332.0</v>
      </c>
      <c r="B578" s="63">
        <v>78450.0</v>
      </c>
      <c r="C578" s="64" t="s">
        <v>1365</v>
      </c>
      <c r="D578" s="64" t="s">
        <v>19</v>
      </c>
      <c r="E578" s="66">
        <v>52.0</v>
      </c>
      <c r="F578" s="64" t="s">
        <v>70</v>
      </c>
      <c r="G578" s="64"/>
      <c r="H578" s="65">
        <v>42164.770833333336</v>
      </c>
      <c r="I578" s="63">
        <v>5100.0</v>
      </c>
      <c r="J578" s="63">
        <v>78.0</v>
      </c>
      <c r="K578" s="64" t="s">
        <v>23</v>
      </c>
      <c r="L578" s="64" t="s">
        <v>23</v>
      </c>
      <c r="M578" s="64" t="s">
        <v>814</v>
      </c>
      <c r="N578" s="63"/>
      <c r="O578" s="64"/>
      <c r="P578" s="63">
        <v>40.0</v>
      </c>
      <c r="Q578" s="64"/>
      <c r="R578" s="64"/>
    </row>
    <row r="579" ht="12.75" customHeight="1">
      <c r="A579" s="63">
        <v>3337.0</v>
      </c>
      <c r="B579" s="63">
        <v>107619.0</v>
      </c>
      <c r="C579" s="64" t="s">
        <v>1365</v>
      </c>
      <c r="D579" s="64" t="s">
        <v>19</v>
      </c>
      <c r="E579" s="66">
        <v>54.0</v>
      </c>
      <c r="F579" s="64" t="s">
        <v>67</v>
      </c>
      <c r="G579" s="64"/>
      <c r="H579" s="65">
        <v>42165.583333333336</v>
      </c>
      <c r="I579" s="63">
        <v>5000.0</v>
      </c>
      <c r="J579" s="63">
        <v>78.0</v>
      </c>
      <c r="K579" s="64" t="s">
        <v>23</v>
      </c>
      <c r="L579" s="64" t="s">
        <v>23</v>
      </c>
      <c r="M579" s="64"/>
      <c r="N579" s="63"/>
      <c r="O579" s="64"/>
      <c r="P579" s="63">
        <v>40.0</v>
      </c>
      <c r="Q579" s="64"/>
      <c r="R579" s="64"/>
    </row>
    <row r="580" ht="12.75" customHeight="1">
      <c r="A580" s="63">
        <v>3344.0</v>
      </c>
      <c r="B580" s="63">
        <v>108049.0</v>
      </c>
      <c r="C580" s="64" t="s">
        <v>1365</v>
      </c>
      <c r="D580" s="64" t="s">
        <v>19</v>
      </c>
      <c r="E580" s="64"/>
      <c r="F580" s="64"/>
      <c r="G580" s="64" t="s">
        <v>1258</v>
      </c>
      <c r="H580" s="65">
        <v>42167.5</v>
      </c>
      <c r="I580" s="63">
        <v>6100.0</v>
      </c>
      <c r="J580" s="63">
        <v>78.0</v>
      </c>
      <c r="K580" s="64" t="s">
        <v>23</v>
      </c>
      <c r="L580" s="64" t="s">
        <v>23</v>
      </c>
      <c r="M580" s="64" t="s">
        <v>814</v>
      </c>
      <c r="N580" s="63"/>
      <c r="O580" s="64"/>
      <c r="P580" s="63">
        <v>43.0</v>
      </c>
      <c r="Q580" s="64"/>
      <c r="R580" s="64"/>
    </row>
    <row r="581" ht="12.75" customHeight="1">
      <c r="A581" s="63">
        <v>3363.0</v>
      </c>
      <c r="B581" s="63">
        <v>105977.0</v>
      </c>
      <c r="C581" s="64" t="s">
        <v>1365</v>
      </c>
      <c r="D581" s="64" t="s">
        <v>19</v>
      </c>
      <c r="E581" s="64"/>
      <c r="F581" s="64"/>
      <c r="G581" s="64" t="s">
        <v>819</v>
      </c>
      <c r="H581" s="65">
        <v>42182.760416666664</v>
      </c>
      <c r="I581" s="63">
        <v>4700.0</v>
      </c>
      <c r="J581" s="63">
        <v>78.0</v>
      </c>
      <c r="K581" s="64" t="s">
        <v>23</v>
      </c>
      <c r="L581" s="64" t="s">
        <v>35</v>
      </c>
      <c r="M581" s="64"/>
      <c r="N581" s="63"/>
      <c r="O581" s="64"/>
      <c r="P581" s="63">
        <v>39.0</v>
      </c>
      <c r="Q581" s="64"/>
      <c r="R581" s="64"/>
    </row>
    <row r="582" ht="12.75" customHeight="1">
      <c r="A582" s="63">
        <v>3367.0</v>
      </c>
      <c r="B582" s="63">
        <v>105466.0</v>
      </c>
      <c r="C582" s="64" t="s">
        <v>1365</v>
      </c>
      <c r="D582" s="64" t="s">
        <v>19</v>
      </c>
      <c r="E582" s="66">
        <v>54.0</v>
      </c>
      <c r="F582" s="64" t="s">
        <v>67</v>
      </c>
      <c r="G582" s="64"/>
      <c r="H582" s="65">
        <v>42185.541666666664</v>
      </c>
      <c r="I582" s="63">
        <v>5000.0</v>
      </c>
      <c r="J582" s="63">
        <v>78.0</v>
      </c>
      <c r="K582" s="64" t="s">
        <v>23</v>
      </c>
      <c r="L582" s="64" t="s">
        <v>35</v>
      </c>
      <c r="M582" s="64" t="s">
        <v>814</v>
      </c>
      <c r="N582" s="63"/>
      <c r="O582" s="64"/>
      <c r="P582" s="63">
        <v>40.0</v>
      </c>
      <c r="Q582" s="64"/>
      <c r="R582" s="64"/>
    </row>
    <row r="583" ht="12.75" customHeight="1">
      <c r="A583" s="63">
        <v>1357.0</v>
      </c>
      <c r="B583" s="63">
        <v>40236.0</v>
      </c>
      <c r="C583" s="64" t="s">
        <v>1365</v>
      </c>
      <c r="D583" s="64" t="s">
        <v>19</v>
      </c>
      <c r="E583" s="64"/>
      <c r="F583" s="64"/>
      <c r="G583" s="64" t="s">
        <v>819</v>
      </c>
      <c r="H583" s="65">
        <v>42120.322916666664</v>
      </c>
      <c r="I583" s="63">
        <v>5800.0</v>
      </c>
      <c r="J583" s="63">
        <v>79.0</v>
      </c>
      <c r="K583" s="64" t="s">
        <v>23</v>
      </c>
      <c r="L583" s="64" t="s">
        <v>23</v>
      </c>
      <c r="M583" s="64" t="s">
        <v>814</v>
      </c>
      <c r="N583" s="63"/>
      <c r="O583" s="64"/>
      <c r="P583" s="63">
        <v>42.0</v>
      </c>
      <c r="Q583" s="64"/>
      <c r="R583" s="64"/>
    </row>
    <row r="584" ht="12.75" customHeight="1">
      <c r="A584" s="63">
        <v>1370.0</v>
      </c>
      <c r="B584" s="63">
        <v>132030.0</v>
      </c>
      <c r="C584" s="64" t="s">
        <v>1365</v>
      </c>
      <c r="D584" s="64" t="s">
        <v>19</v>
      </c>
      <c r="E584" s="64"/>
      <c r="F584" s="64"/>
      <c r="G584" s="64" t="s">
        <v>857</v>
      </c>
      <c r="H584" s="65">
        <v>42126.75</v>
      </c>
      <c r="I584" s="63">
        <v>5700.0</v>
      </c>
      <c r="J584" s="63">
        <v>79.0</v>
      </c>
      <c r="K584" s="64" t="s">
        <v>23</v>
      </c>
      <c r="L584" s="64" t="s">
        <v>23</v>
      </c>
      <c r="M584" s="64"/>
      <c r="N584" s="63"/>
      <c r="O584" s="64"/>
      <c r="P584" s="63">
        <v>42.0</v>
      </c>
      <c r="Q584" s="64"/>
      <c r="R584" s="64"/>
    </row>
    <row r="585" ht="12.75" customHeight="1">
      <c r="A585" s="63">
        <v>1368.0</v>
      </c>
      <c r="B585" s="63">
        <v>115946.0</v>
      </c>
      <c r="C585" s="64" t="s">
        <v>1365</v>
      </c>
      <c r="D585" s="64" t="s">
        <v>19</v>
      </c>
      <c r="E585" s="66">
        <v>47.0</v>
      </c>
      <c r="F585" s="64" t="s">
        <v>68</v>
      </c>
      <c r="G585" s="64"/>
      <c r="H585" s="65">
        <v>42132.458333333336</v>
      </c>
      <c r="I585" s="63">
        <v>5400.0</v>
      </c>
      <c r="J585" s="63">
        <v>79.0</v>
      </c>
      <c r="K585" s="64" t="s">
        <v>23</v>
      </c>
      <c r="L585" s="64" t="s">
        <v>23</v>
      </c>
      <c r="M585" s="64"/>
      <c r="N585" s="63"/>
      <c r="O585" s="64"/>
      <c r="P585" s="63">
        <v>41.0</v>
      </c>
      <c r="Q585" s="64"/>
      <c r="R585" s="64"/>
    </row>
    <row r="586" ht="12.75" customHeight="1">
      <c r="A586" s="63">
        <v>706.0</v>
      </c>
      <c r="B586" s="63">
        <v>141057.0</v>
      </c>
      <c r="C586" s="64" t="s">
        <v>1365</v>
      </c>
      <c r="D586" s="64" t="s">
        <v>19</v>
      </c>
      <c r="E586" s="66">
        <v>57.0</v>
      </c>
      <c r="F586" s="64" t="s">
        <v>72</v>
      </c>
      <c r="G586" s="64"/>
      <c r="H586" s="65">
        <v>42137.770833333336</v>
      </c>
      <c r="I586" s="63">
        <v>5550.0</v>
      </c>
      <c r="J586" s="63">
        <v>79.0</v>
      </c>
      <c r="K586" s="64" t="s">
        <v>23</v>
      </c>
      <c r="L586" s="64" t="s">
        <v>40</v>
      </c>
      <c r="M586" s="64" t="s">
        <v>814</v>
      </c>
      <c r="N586" s="63"/>
      <c r="O586" s="64"/>
      <c r="P586" s="63">
        <v>42.0</v>
      </c>
      <c r="Q586" s="64"/>
      <c r="R586" s="64"/>
    </row>
    <row r="587" ht="12.75" customHeight="1">
      <c r="A587" s="63">
        <v>760.0</v>
      </c>
      <c r="B587" s="63">
        <v>106196.0</v>
      </c>
      <c r="C587" s="64" t="s">
        <v>1365</v>
      </c>
      <c r="D587" s="64" t="s">
        <v>19</v>
      </c>
      <c r="E587" s="66">
        <v>54.0</v>
      </c>
      <c r="F587" s="64" t="s">
        <v>67</v>
      </c>
      <c r="G587" s="64"/>
      <c r="H587" s="65">
        <v>42146.333333333336</v>
      </c>
      <c r="I587" s="63">
        <v>5100.0</v>
      </c>
      <c r="J587" s="63">
        <v>79.0</v>
      </c>
      <c r="K587" s="64" t="s">
        <v>23</v>
      </c>
      <c r="L587" s="64" t="s">
        <v>23</v>
      </c>
      <c r="M587" s="64"/>
      <c r="N587" s="63"/>
      <c r="O587" s="64"/>
      <c r="P587" s="63">
        <v>44.0</v>
      </c>
      <c r="Q587" s="64"/>
      <c r="R587" s="64"/>
    </row>
    <row r="588" ht="12.75" customHeight="1">
      <c r="A588" s="63">
        <v>775.0</v>
      </c>
      <c r="B588" s="63">
        <v>205663.0</v>
      </c>
      <c r="C588" s="64" t="s">
        <v>1365</v>
      </c>
      <c r="D588" s="64" t="s">
        <v>19</v>
      </c>
      <c r="E588" s="66">
        <v>54.0</v>
      </c>
      <c r="F588" s="64" t="s">
        <v>67</v>
      </c>
      <c r="G588" s="64"/>
      <c r="H588" s="65">
        <v>42148.5</v>
      </c>
      <c r="I588" s="63">
        <v>5300.0</v>
      </c>
      <c r="J588" s="63">
        <v>79.0</v>
      </c>
      <c r="K588" s="64" t="s">
        <v>23</v>
      </c>
      <c r="L588" s="64" t="s">
        <v>23</v>
      </c>
      <c r="M588" s="64" t="s">
        <v>814</v>
      </c>
      <c r="N588" s="63"/>
      <c r="O588" s="64" t="s">
        <v>816</v>
      </c>
      <c r="P588" s="63">
        <v>42.0</v>
      </c>
      <c r="Q588" s="64"/>
      <c r="R588" s="64"/>
    </row>
    <row r="589" ht="12.75" customHeight="1">
      <c r="A589" s="63">
        <v>777.0</v>
      </c>
      <c r="B589" s="63">
        <v>170822.0</v>
      </c>
      <c r="C589" s="64" t="s">
        <v>1365</v>
      </c>
      <c r="D589" s="64" t="s">
        <v>19</v>
      </c>
      <c r="E589" s="64"/>
      <c r="F589" s="64"/>
      <c r="G589" s="64" t="s">
        <v>815</v>
      </c>
      <c r="H589" s="65">
        <v>42150.625</v>
      </c>
      <c r="I589" s="63">
        <v>5000.0</v>
      </c>
      <c r="J589" s="63">
        <v>79.0</v>
      </c>
      <c r="K589" s="64" t="s">
        <v>23</v>
      </c>
      <c r="L589" s="64" t="s">
        <v>23</v>
      </c>
      <c r="M589" s="64" t="s">
        <v>814</v>
      </c>
      <c r="N589" s="63"/>
      <c r="O589" s="64"/>
      <c r="P589" s="63">
        <v>41.0</v>
      </c>
      <c r="Q589" s="66">
        <v>3.0</v>
      </c>
      <c r="R589" s="64"/>
    </row>
    <row r="590" ht="12.75" customHeight="1">
      <c r="A590" s="63">
        <v>3318.0</v>
      </c>
      <c r="B590" s="63">
        <v>217467.0</v>
      </c>
      <c r="C590" s="64" t="s">
        <v>1365</v>
      </c>
      <c r="D590" s="64" t="s">
        <v>19</v>
      </c>
      <c r="E590" s="66">
        <v>131.0</v>
      </c>
      <c r="F590" s="64" t="s">
        <v>823</v>
      </c>
      <c r="G590" s="64"/>
      <c r="H590" s="65">
        <v>42161.75</v>
      </c>
      <c r="I590" s="63">
        <v>4400.0</v>
      </c>
      <c r="J590" s="63">
        <v>79.0</v>
      </c>
      <c r="K590" s="64" t="s">
        <v>23</v>
      </c>
      <c r="L590" s="64" t="s">
        <v>23</v>
      </c>
      <c r="M590" s="64"/>
      <c r="N590" s="63"/>
      <c r="O590" s="64"/>
      <c r="P590" s="63">
        <v>40.0</v>
      </c>
      <c r="Q590" s="64"/>
      <c r="R590" s="64"/>
    </row>
    <row r="591" ht="12.75" customHeight="1">
      <c r="A591" s="63">
        <v>3331.0</v>
      </c>
      <c r="B591" s="63">
        <v>60095.0</v>
      </c>
      <c r="C591" s="64" t="s">
        <v>1365</v>
      </c>
      <c r="D591" s="64" t="s">
        <v>19</v>
      </c>
      <c r="E591" s="66">
        <v>52.0</v>
      </c>
      <c r="F591" s="64" t="s">
        <v>70</v>
      </c>
      <c r="G591" s="64"/>
      <c r="H591" s="65">
        <v>42164.458333333336</v>
      </c>
      <c r="I591" s="63">
        <v>5200.0</v>
      </c>
      <c r="J591" s="63">
        <v>79.0</v>
      </c>
      <c r="K591" s="64" t="s">
        <v>23</v>
      </c>
      <c r="L591" s="64" t="s">
        <v>23</v>
      </c>
      <c r="M591" s="64" t="s">
        <v>814</v>
      </c>
      <c r="N591" s="63"/>
      <c r="O591" s="64"/>
      <c r="P591" s="63">
        <v>42.0</v>
      </c>
      <c r="Q591" s="64"/>
      <c r="R591" s="64"/>
    </row>
    <row r="592" ht="12.75" customHeight="1">
      <c r="A592" s="63">
        <v>3333.0</v>
      </c>
      <c r="B592" s="63">
        <v>76478.0</v>
      </c>
      <c r="C592" s="64" t="s">
        <v>1365</v>
      </c>
      <c r="D592" s="64" t="s">
        <v>19</v>
      </c>
      <c r="E592" s="66">
        <v>47.0</v>
      </c>
      <c r="F592" s="64" t="s">
        <v>68</v>
      </c>
      <c r="G592" s="64"/>
      <c r="H592" s="65">
        <v>42165.479166666664</v>
      </c>
      <c r="I592" s="63">
        <v>5500.0</v>
      </c>
      <c r="J592" s="63">
        <v>79.0</v>
      </c>
      <c r="K592" s="64" t="s">
        <v>23</v>
      </c>
      <c r="L592" s="64" t="s">
        <v>23</v>
      </c>
      <c r="M592" s="64" t="s">
        <v>814</v>
      </c>
      <c r="N592" s="63"/>
      <c r="O592" s="64"/>
      <c r="P592" s="63">
        <v>41.0</v>
      </c>
      <c r="Q592" s="64"/>
      <c r="R592" s="64"/>
    </row>
    <row r="593" ht="12.75" customHeight="1">
      <c r="A593" s="63">
        <v>3382.0</v>
      </c>
      <c r="B593" s="63">
        <v>22398.0</v>
      </c>
      <c r="C593" s="64" t="s">
        <v>1365</v>
      </c>
      <c r="D593" s="64" t="s">
        <v>19</v>
      </c>
      <c r="E593" s="66">
        <v>49.0</v>
      </c>
      <c r="F593" s="64" t="s">
        <v>74</v>
      </c>
      <c r="G593" s="64"/>
      <c r="H593" s="65">
        <v>42197.458333333336</v>
      </c>
      <c r="I593" s="63">
        <v>5300.0</v>
      </c>
      <c r="J593" s="63">
        <v>79.0</v>
      </c>
      <c r="K593" s="64" t="s">
        <v>23</v>
      </c>
      <c r="L593" s="64" t="s">
        <v>35</v>
      </c>
      <c r="M593" s="64" t="s">
        <v>814</v>
      </c>
      <c r="N593" s="63"/>
      <c r="O593" s="64"/>
      <c r="P593" s="63">
        <v>42.0</v>
      </c>
      <c r="Q593" s="64"/>
      <c r="R593" s="64"/>
    </row>
    <row r="594" ht="12.75" customHeight="1">
      <c r="A594" s="63">
        <v>1392.0</v>
      </c>
      <c r="B594" s="63">
        <v>156241.0</v>
      </c>
      <c r="C594" s="64" t="s">
        <v>1365</v>
      </c>
      <c r="D594" s="64" t="s">
        <v>19</v>
      </c>
      <c r="E594" s="64"/>
      <c r="F594" s="64"/>
      <c r="G594" s="64" t="s">
        <v>1374</v>
      </c>
      <c r="H594" s="65">
        <v>42134.40625</v>
      </c>
      <c r="I594" s="63">
        <v>5900.0</v>
      </c>
      <c r="J594" s="63">
        <v>80.0</v>
      </c>
      <c r="K594" s="64" t="s">
        <v>23</v>
      </c>
      <c r="L594" s="64" t="s">
        <v>23</v>
      </c>
      <c r="M594" s="64"/>
      <c r="N594" s="63"/>
      <c r="O594" s="64"/>
      <c r="P594" s="63">
        <v>44.0</v>
      </c>
      <c r="Q594" s="64"/>
      <c r="R594" s="64"/>
    </row>
    <row r="595" ht="12.75" customHeight="1">
      <c r="A595" s="63">
        <v>715.0</v>
      </c>
      <c r="B595" s="63">
        <v>154250.0</v>
      </c>
      <c r="C595" s="64" t="s">
        <v>1365</v>
      </c>
      <c r="D595" s="64" t="s">
        <v>19</v>
      </c>
      <c r="E595" s="64"/>
      <c r="F595" s="64"/>
      <c r="G595" s="64" t="s">
        <v>61</v>
      </c>
      <c r="H595" s="65">
        <v>42139.541666666664</v>
      </c>
      <c r="I595" s="63">
        <v>5100.0</v>
      </c>
      <c r="J595" s="63">
        <v>80.0</v>
      </c>
      <c r="K595" s="64" t="s">
        <v>23</v>
      </c>
      <c r="L595" s="64" t="s">
        <v>23</v>
      </c>
      <c r="M595" s="64" t="s">
        <v>814</v>
      </c>
      <c r="N595" s="63"/>
      <c r="O595" s="64"/>
      <c r="P595" s="63">
        <v>40.0</v>
      </c>
      <c r="Q595" s="64"/>
      <c r="R595" s="64"/>
    </row>
    <row r="596" ht="12.75" customHeight="1">
      <c r="A596" s="63">
        <v>735.0</v>
      </c>
      <c r="B596" s="63">
        <v>55833.0</v>
      </c>
      <c r="C596" s="64" t="s">
        <v>1365</v>
      </c>
      <c r="D596" s="64" t="s">
        <v>19</v>
      </c>
      <c r="E596" s="66">
        <v>48.0</v>
      </c>
      <c r="F596" s="64" t="s">
        <v>69</v>
      </c>
      <c r="G596" s="64"/>
      <c r="H596" s="65">
        <v>42141.75</v>
      </c>
      <c r="I596" s="63">
        <v>5000.0</v>
      </c>
      <c r="J596" s="63">
        <v>80.0</v>
      </c>
      <c r="K596" s="64" t="s">
        <v>23</v>
      </c>
      <c r="L596" s="64" t="s">
        <v>23</v>
      </c>
      <c r="M596" s="64" t="s">
        <v>814</v>
      </c>
      <c r="N596" s="63"/>
      <c r="O596" s="64"/>
      <c r="P596" s="63">
        <v>39.0</v>
      </c>
      <c r="Q596" s="64"/>
      <c r="R596" s="64"/>
    </row>
    <row r="597" ht="12.75" customHeight="1">
      <c r="A597" s="63">
        <v>738.0</v>
      </c>
      <c r="B597" s="63">
        <v>107222.0</v>
      </c>
      <c r="C597" s="64" t="s">
        <v>1365</v>
      </c>
      <c r="D597" s="64" t="s">
        <v>19</v>
      </c>
      <c r="E597" s="64"/>
      <c r="F597" s="64"/>
      <c r="G597" s="64" t="s">
        <v>42</v>
      </c>
      <c r="H597" s="65">
        <v>42143.5</v>
      </c>
      <c r="I597" s="63">
        <v>5850.0</v>
      </c>
      <c r="J597" s="63">
        <v>80.0</v>
      </c>
      <c r="K597" s="64" t="s">
        <v>23</v>
      </c>
      <c r="L597" s="64" t="s">
        <v>23</v>
      </c>
      <c r="M597" s="64" t="s">
        <v>814</v>
      </c>
      <c r="N597" s="63"/>
      <c r="O597" s="64"/>
      <c r="P597" s="63">
        <v>40.0</v>
      </c>
      <c r="Q597" s="64"/>
      <c r="R597" s="64"/>
    </row>
    <row r="598" ht="12.75" customHeight="1">
      <c r="A598" s="63">
        <v>757.0</v>
      </c>
      <c r="B598" s="63">
        <v>95681.0</v>
      </c>
      <c r="C598" s="64" t="s">
        <v>1365</v>
      </c>
      <c r="D598" s="64" t="s">
        <v>19</v>
      </c>
      <c r="E598" s="66">
        <v>49.0</v>
      </c>
      <c r="F598" s="64" t="s">
        <v>74</v>
      </c>
      <c r="G598" s="64"/>
      <c r="H598" s="65">
        <v>42146.354166666664</v>
      </c>
      <c r="I598" s="63">
        <v>5600.0</v>
      </c>
      <c r="J598" s="63">
        <v>80.0</v>
      </c>
      <c r="K598" s="64" t="s">
        <v>23</v>
      </c>
      <c r="L598" s="64" t="s">
        <v>23</v>
      </c>
      <c r="M598" s="64"/>
      <c r="N598" s="63"/>
      <c r="O598" s="64"/>
      <c r="P598" s="63">
        <v>44.0</v>
      </c>
      <c r="Q598" s="64"/>
      <c r="R598" s="64"/>
    </row>
    <row r="599" ht="12.75" customHeight="1">
      <c r="A599" s="63">
        <v>778.0</v>
      </c>
      <c r="B599" s="63">
        <v>195319.0</v>
      </c>
      <c r="C599" s="64" t="s">
        <v>1365</v>
      </c>
      <c r="D599" s="64" t="s">
        <v>19</v>
      </c>
      <c r="E599" s="66">
        <v>54.0</v>
      </c>
      <c r="F599" s="64" t="s">
        <v>67</v>
      </c>
      <c r="G599" s="64"/>
      <c r="H599" s="65">
        <v>42150.458333333336</v>
      </c>
      <c r="I599" s="63">
        <v>5400.0</v>
      </c>
      <c r="J599" s="63">
        <v>80.0</v>
      </c>
      <c r="K599" s="64" t="s">
        <v>23</v>
      </c>
      <c r="L599" s="64" t="s">
        <v>23</v>
      </c>
      <c r="M599" s="64" t="s">
        <v>814</v>
      </c>
      <c r="N599" s="63"/>
      <c r="O599" s="64"/>
      <c r="P599" s="63">
        <v>42.0</v>
      </c>
      <c r="Q599" s="64"/>
      <c r="R599" s="64"/>
    </row>
    <row r="600" ht="12.75" customHeight="1">
      <c r="A600" s="63">
        <v>782.0</v>
      </c>
      <c r="B600" s="63">
        <v>52293.0</v>
      </c>
      <c r="C600" s="64" t="s">
        <v>1365</v>
      </c>
      <c r="D600" s="64" t="s">
        <v>19</v>
      </c>
      <c r="E600" s="66">
        <v>47.0</v>
      </c>
      <c r="F600" s="64" t="s">
        <v>68</v>
      </c>
      <c r="G600" s="64"/>
      <c r="H600" s="65">
        <v>42151.5</v>
      </c>
      <c r="I600" s="63">
        <v>6200.0</v>
      </c>
      <c r="J600" s="63">
        <v>80.0</v>
      </c>
      <c r="K600" s="64" t="s">
        <v>23</v>
      </c>
      <c r="L600" s="64" t="s">
        <v>23</v>
      </c>
      <c r="M600" s="64" t="s">
        <v>814</v>
      </c>
      <c r="N600" s="63"/>
      <c r="O600" s="64"/>
      <c r="P600" s="63">
        <v>42.0</v>
      </c>
      <c r="Q600" s="64"/>
      <c r="R600" s="64"/>
    </row>
    <row r="601" ht="12.75" customHeight="1">
      <c r="A601" s="63">
        <v>3319.0</v>
      </c>
      <c r="B601" s="63">
        <v>112018.0</v>
      </c>
      <c r="C601" s="64" t="s">
        <v>1365</v>
      </c>
      <c r="D601" s="64" t="s">
        <v>19</v>
      </c>
      <c r="E601" s="66">
        <v>47.0</v>
      </c>
      <c r="F601" s="64" t="s">
        <v>68</v>
      </c>
      <c r="G601" s="64"/>
      <c r="H601" s="65">
        <v>42161.791666666664</v>
      </c>
      <c r="I601" s="63">
        <v>4900.0</v>
      </c>
      <c r="J601" s="63">
        <v>80.0</v>
      </c>
      <c r="K601" s="64" t="s">
        <v>23</v>
      </c>
      <c r="L601" s="64" t="s">
        <v>23</v>
      </c>
      <c r="M601" s="64"/>
      <c r="N601" s="63"/>
      <c r="O601" s="64"/>
      <c r="P601" s="63">
        <v>40.0</v>
      </c>
      <c r="Q601" s="64"/>
      <c r="R601" s="64"/>
    </row>
    <row r="602" ht="12.75" customHeight="1">
      <c r="A602" s="63">
        <v>3346.0</v>
      </c>
      <c r="B602" s="63">
        <v>106766.0</v>
      </c>
      <c r="C602" s="64" t="s">
        <v>1365</v>
      </c>
      <c r="D602" s="64" t="s">
        <v>19</v>
      </c>
      <c r="E602" s="66">
        <v>48.0</v>
      </c>
      <c r="F602" s="64" t="s">
        <v>69</v>
      </c>
      <c r="G602" s="64"/>
      <c r="H602" s="65">
        <v>42167.708333333336</v>
      </c>
      <c r="I602" s="63">
        <v>6100.0</v>
      </c>
      <c r="J602" s="63">
        <v>80.0</v>
      </c>
      <c r="K602" s="64" t="s">
        <v>23</v>
      </c>
      <c r="L602" s="64" t="s">
        <v>23</v>
      </c>
      <c r="M602" s="64" t="s">
        <v>814</v>
      </c>
      <c r="N602" s="63"/>
      <c r="O602" s="64"/>
      <c r="P602" s="63">
        <v>43.0</v>
      </c>
      <c r="Q602" s="64"/>
      <c r="R602" s="64"/>
    </row>
    <row r="603" ht="12.75" customHeight="1">
      <c r="A603" s="63">
        <v>3372.0</v>
      </c>
      <c r="B603" s="63">
        <v>158184.0</v>
      </c>
      <c r="C603" s="64" t="s">
        <v>1365</v>
      </c>
      <c r="D603" s="64" t="s">
        <v>19</v>
      </c>
      <c r="E603" s="66">
        <v>49.0</v>
      </c>
      <c r="F603" s="64" t="s">
        <v>74</v>
      </c>
      <c r="G603" s="64"/>
      <c r="H603" s="65">
        <v>42189.5625</v>
      </c>
      <c r="I603" s="63">
        <v>6150.0</v>
      </c>
      <c r="J603" s="63">
        <v>80.0</v>
      </c>
      <c r="K603" s="64" t="s">
        <v>23</v>
      </c>
      <c r="L603" s="64" t="s">
        <v>35</v>
      </c>
      <c r="M603" s="64"/>
      <c r="N603" s="63"/>
      <c r="O603" s="64"/>
      <c r="P603" s="63">
        <v>43.0</v>
      </c>
      <c r="Q603" s="64"/>
      <c r="R603" s="64"/>
    </row>
    <row r="604" ht="12.75" customHeight="1">
      <c r="A604" s="63">
        <v>1359.0</v>
      </c>
      <c r="B604" s="63">
        <v>211962.0</v>
      </c>
      <c r="C604" s="64" t="s">
        <v>1365</v>
      </c>
      <c r="D604" s="64" t="s">
        <v>19</v>
      </c>
      <c r="E604" s="66">
        <v>54.0</v>
      </c>
      <c r="F604" s="64" t="s">
        <v>67</v>
      </c>
      <c r="G604" s="64"/>
      <c r="H604" s="65">
        <v>42120.416666666664</v>
      </c>
      <c r="I604" s="63">
        <v>6250.0</v>
      </c>
      <c r="J604" s="63">
        <v>81.0</v>
      </c>
      <c r="K604" s="64" t="s">
        <v>23</v>
      </c>
      <c r="L604" s="64" t="s">
        <v>40</v>
      </c>
      <c r="M604" s="64"/>
      <c r="N604" s="63"/>
      <c r="O604" s="64" t="s">
        <v>816</v>
      </c>
      <c r="P604" s="63">
        <v>40.0</v>
      </c>
      <c r="Q604" s="64"/>
      <c r="R604" s="64"/>
    </row>
    <row r="605" ht="12.75" customHeight="1">
      <c r="A605" s="63">
        <v>1398.0</v>
      </c>
      <c r="B605" s="63">
        <v>57474.0</v>
      </c>
      <c r="C605" s="64" t="s">
        <v>1365</v>
      </c>
      <c r="D605" s="64" t="s">
        <v>19</v>
      </c>
      <c r="E605" s="66">
        <v>48.0</v>
      </c>
      <c r="F605" s="64" t="s">
        <v>69</v>
      </c>
      <c r="G605" s="64"/>
      <c r="H605" s="65">
        <v>42136.520833333336</v>
      </c>
      <c r="I605" s="63">
        <v>6100.0</v>
      </c>
      <c r="J605" s="63">
        <v>81.0</v>
      </c>
      <c r="K605" s="64" t="s">
        <v>23</v>
      </c>
      <c r="L605" s="64" t="s">
        <v>40</v>
      </c>
      <c r="M605" s="64"/>
      <c r="N605" s="63"/>
      <c r="O605" s="64"/>
      <c r="P605" s="63">
        <v>46.0</v>
      </c>
      <c r="Q605" s="64"/>
      <c r="R605" s="64"/>
    </row>
    <row r="606" ht="12.75" customHeight="1">
      <c r="A606" s="63">
        <v>708.0</v>
      </c>
      <c r="B606" s="63">
        <v>109695.0</v>
      </c>
      <c r="C606" s="64" t="s">
        <v>1365</v>
      </c>
      <c r="D606" s="64" t="s">
        <v>19</v>
      </c>
      <c r="E606" s="66">
        <v>52.0</v>
      </c>
      <c r="F606" s="64" t="s">
        <v>70</v>
      </c>
      <c r="G606" s="64"/>
      <c r="H606" s="65">
        <v>42139.416666666664</v>
      </c>
      <c r="I606" s="63">
        <v>5850.0</v>
      </c>
      <c r="J606" s="63">
        <v>81.0</v>
      </c>
      <c r="K606" s="64" t="s">
        <v>23</v>
      </c>
      <c r="L606" s="64" t="s">
        <v>23</v>
      </c>
      <c r="M606" s="64"/>
      <c r="N606" s="63"/>
      <c r="O606" s="64"/>
      <c r="P606" s="63">
        <v>42.0</v>
      </c>
      <c r="Q606" s="64"/>
      <c r="R606" s="64"/>
    </row>
    <row r="607" ht="12.75" customHeight="1">
      <c r="A607" s="63">
        <v>731.0</v>
      </c>
      <c r="B607" s="63">
        <v>4030.0</v>
      </c>
      <c r="C607" s="64" t="s">
        <v>1365</v>
      </c>
      <c r="D607" s="64" t="s">
        <v>19</v>
      </c>
      <c r="E607" s="66">
        <v>54.0</v>
      </c>
      <c r="F607" s="64" t="s">
        <v>67</v>
      </c>
      <c r="G607" s="64"/>
      <c r="H607" s="65">
        <v>42141.395833333336</v>
      </c>
      <c r="I607" s="63">
        <v>6050.0</v>
      </c>
      <c r="J607" s="63">
        <v>81.0</v>
      </c>
      <c r="K607" s="64" t="s">
        <v>23</v>
      </c>
      <c r="L607" s="64" t="s">
        <v>23</v>
      </c>
      <c r="M607" s="64"/>
      <c r="N607" s="63"/>
      <c r="O607" s="64"/>
      <c r="P607" s="63">
        <v>42.0</v>
      </c>
      <c r="Q607" s="64"/>
      <c r="R607" s="64"/>
    </row>
    <row r="608" ht="12.75" customHeight="1">
      <c r="A608" s="63">
        <v>756.0</v>
      </c>
      <c r="B608" s="63">
        <v>211220.0</v>
      </c>
      <c r="C608" s="64" t="s">
        <v>1365</v>
      </c>
      <c r="D608" s="64" t="s">
        <v>19</v>
      </c>
      <c r="E608" s="66">
        <v>49.0</v>
      </c>
      <c r="F608" s="64" t="s">
        <v>74</v>
      </c>
      <c r="G608" s="64"/>
      <c r="H608" s="65">
        <v>42146.0</v>
      </c>
      <c r="I608" s="63">
        <v>6100.0</v>
      </c>
      <c r="J608" s="63">
        <v>81.0</v>
      </c>
      <c r="K608" s="64" t="s">
        <v>23</v>
      </c>
      <c r="L608" s="64" t="s">
        <v>23</v>
      </c>
      <c r="M608" s="64"/>
      <c r="N608" s="63"/>
      <c r="O608" s="64"/>
      <c r="P608" s="63">
        <v>45.0</v>
      </c>
      <c r="Q608" s="64"/>
      <c r="R608" s="64"/>
    </row>
    <row r="609" ht="12.75" customHeight="1">
      <c r="A609" s="63">
        <v>779.0</v>
      </c>
      <c r="B609" s="63">
        <v>123143.0</v>
      </c>
      <c r="C609" s="64" t="s">
        <v>1365</v>
      </c>
      <c r="D609" s="64" t="s">
        <v>19</v>
      </c>
      <c r="E609" s="66">
        <v>47.0</v>
      </c>
      <c r="F609" s="64" t="s">
        <v>68</v>
      </c>
      <c r="G609" s="64"/>
      <c r="H609" s="65">
        <v>42150.75</v>
      </c>
      <c r="I609" s="63">
        <v>6400.0</v>
      </c>
      <c r="J609" s="63">
        <v>81.0</v>
      </c>
      <c r="K609" s="64" t="s">
        <v>23</v>
      </c>
      <c r="L609" s="64" t="s">
        <v>23</v>
      </c>
      <c r="M609" s="64" t="s">
        <v>814</v>
      </c>
      <c r="N609" s="63"/>
      <c r="O609" s="64"/>
      <c r="P609" s="63">
        <v>45.0</v>
      </c>
      <c r="Q609" s="64"/>
      <c r="R609" s="64"/>
    </row>
    <row r="610" ht="12.75" customHeight="1">
      <c r="A610" s="63">
        <v>3327.0</v>
      </c>
      <c r="B610" s="63">
        <v>15731.0</v>
      </c>
      <c r="C610" s="64" t="s">
        <v>1365</v>
      </c>
      <c r="D610" s="64" t="s">
        <v>19</v>
      </c>
      <c r="E610" s="66">
        <v>47.0</v>
      </c>
      <c r="F610" s="64" t="s">
        <v>68</v>
      </c>
      <c r="G610" s="64"/>
      <c r="H610" s="65">
        <v>42162.75</v>
      </c>
      <c r="I610" s="63">
        <v>5900.0</v>
      </c>
      <c r="J610" s="63">
        <v>81.0</v>
      </c>
      <c r="K610" s="64" t="s">
        <v>23</v>
      </c>
      <c r="L610" s="64" t="s">
        <v>23</v>
      </c>
      <c r="M610" s="64"/>
      <c r="N610" s="63"/>
      <c r="O610" s="64"/>
      <c r="P610" s="63">
        <v>44.0</v>
      </c>
      <c r="Q610" s="64"/>
      <c r="R610" s="64"/>
    </row>
    <row r="611" ht="12.75" customHeight="1">
      <c r="A611" s="63">
        <v>3354.0</v>
      </c>
      <c r="B611" s="63">
        <v>105272.0</v>
      </c>
      <c r="C611" s="64" t="s">
        <v>1365</v>
      </c>
      <c r="D611" s="64" t="s">
        <v>19</v>
      </c>
      <c r="E611" s="64"/>
      <c r="F611" s="64"/>
      <c r="G611" s="64" t="s">
        <v>62</v>
      </c>
      <c r="H611" s="65">
        <v>42169.5</v>
      </c>
      <c r="I611" s="63">
        <v>5700.0</v>
      </c>
      <c r="J611" s="63">
        <v>81.0</v>
      </c>
      <c r="K611" s="64" t="s">
        <v>23</v>
      </c>
      <c r="L611" s="64" t="s">
        <v>23</v>
      </c>
      <c r="M611" s="64" t="s">
        <v>814</v>
      </c>
      <c r="N611" s="63"/>
      <c r="O611" s="64"/>
      <c r="P611" s="63">
        <v>40.0</v>
      </c>
      <c r="Q611" s="64"/>
      <c r="R611" s="64"/>
    </row>
    <row r="612" ht="12.75" customHeight="1">
      <c r="A612" s="63">
        <v>3373.0</v>
      </c>
      <c r="B612" s="63">
        <v>67258.0</v>
      </c>
      <c r="C612" s="64" t="s">
        <v>1365</v>
      </c>
      <c r="D612" s="64" t="s">
        <v>19</v>
      </c>
      <c r="E612" s="66">
        <v>54.0</v>
      </c>
      <c r="F612" s="64" t="s">
        <v>67</v>
      </c>
      <c r="G612" s="64"/>
      <c r="H612" s="65">
        <v>42190.625</v>
      </c>
      <c r="I612" s="63">
        <v>5900.0</v>
      </c>
      <c r="J612" s="63">
        <v>81.0</v>
      </c>
      <c r="K612" s="64" t="s">
        <v>23</v>
      </c>
      <c r="L612" s="64" t="s">
        <v>35</v>
      </c>
      <c r="M612" s="64"/>
      <c r="N612" s="63"/>
      <c r="O612" s="64"/>
      <c r="P612" s="63">
        <v>42.0</v>
      </c>
      <c r="Q612" s="64"/>
      <c r="R612" s="64"/>
    </row>
    <row r="613" ht="12.75" customHeight="1">
      <c r="A613" s="63">
        <v>1363.0</v>
      </c>
      <c r="B613" s="63">
        <v>15948.0</v>
      </c>
      <c r="C613" s="64" t="s">
        <v>1365</v>
      </c>
      <c r="D613" s="64" t="s">
        <v>19</v>
      </c>
      <c r="E613" s="66">
        <v>49.0</v>
      </c>
      <c r="F613" s="64" t="s">
        <v>74</v>
      </c>
      <c r="G613" s="64"/>
      <c r="H613" s="65">
        <v>42130.8125</v>
      </c>
      <c r="I613" s="63">
        <v>6050.0</v>
      </c>
      <c r="J613" s="63">
        <v>82.0</v>
      </c>
      <c r="K613" s="64" t="s">
        <v>23</v>
      </c>
      <c r="L613" s="64" t="s">
        <v>23</v>
      </c>
      <c r="M613" s="64"/>
      <c r="N613" s="63"/>
      <c r="O613" s="64"/>
      <c r="P613" s="63">
        <v>43.0</v>
      </c>
      <c r="Q613" s="64"/>
      <c r="R613" s="64"/>
    </row>
    <row r="614" ht="12.75" customHeight="1">
      <c r="A614" s="63">
        <v>717.0</v>
      </c>
      <c r="B614" s="63">
        <v>108575.0</v>
      </c>
      <c r="C614" s="64" t="s">
        <v>1365</v>
      </c>
      <c r="D614" s="64" t="s">
        <v>19</v>
      </c>
      <c r="E614" s="64"/>
      <c r="F614" s="64"/>
      <c r="G614" s="64" t="s">
        <v>54</v>
      </c>
      <c r="H614" s="65">
        <v>42139.708333333336</v>
      </c>
      <c r="I614" s="63">
        <v>6100.0</v>
      </c>
      <c r="J614" s="63">
        <v>82.0</v>
      </c>
      <c r="K614" s="64" t="s">
        <v>23</v>
      </c>
      <c r="L614" s="64" t="s">
        <v>35</v>
      </c>
      <c r="M614" s="64" t="s">
        <v>814</v>
      </c>
      <c r="N614" s="63"/>
      <c r="O614" s="64"/>
      <c r="P614" s="63">
        <v>43.0</v>
      </c>
      <c r="Q614" s="64"/>
      <c r="R614" s="64"/>
    </row>
    <row r="615" ht="12.75" customHeight="1">
      <c r="A615" s="63">
        <v>716.0</v>
      </c>
      <c r="B615" s="63">
        <v>46762.0</v>
      </c>
      <c r="C615" s="64" t="s">
        <v>1365</v>
      </c>
      <c r="D615" s="64" t="s">
        <v>19</v>
      </c>
      <c r="E615" s="66">
        <v>49.0</v>
      </c>
      <c r="F615" s="64" t="s">
        <v>74</v>
      </c>
      <c r="G615" s="64"/>
      <c r="H615" s="65">
        <v>42139.791666666664</v>
      </c>
      <c r="I615" s="63">
        <v>5800.0</v>
      </c>
      <c r="J615" s="63">
        <v>82.0</v>
      </c>
      <c r="K615" s="64" t="s">
        <v>23</v>
      </c>
      <c r="L615" s="64" t="s">
        <v>23</v>
      </c>
      <c r="M615" s="64" t="s">
        <v>814</v>
      </c>
      <c r="N615" s="63"/>
      <c r="O615" s="64"/>
      <c r="P615" s="63">
        <v>42.0</v>
      </c>
      <c r="Q615" s="64"/>
      <c r="R615" s="64"/>
    </row>
    <row r="616" ht="12.75" customHeight="1">
      <c r="A616" s="63">
        <v>787.0</v>
      </c>
      <c r="B616" s="63">
        <v>105326.0</v>
      </c>
      <c r="C616" s="64" t="s">
        <v>1365</v>
      </c>
      <c r="D616" s="64" t="s">
        <v>19</v>
      </c>
      <c r="E616" s="64"/>
      <c r="F616" s="64"/>
      <c r="G616" s="64" t="s">
        <v>47</v>
      </c>
      <c r="H616" s="65">
        <v>42153.708333333336</v>
      </c>
      <c r="I616" s="63">
        <v>6200.0</v>
      </c>
      <c r="J616" s="63">
        <v>82.0</v>
      </c>
      <c r="K616" s="64" t="s">
        <v>23</v>
      </c>
      <c r="L616" s="64" t="s">
        <v>23</v>
      </c>
      <c r="M616" s="64" t="s">
        <v>814</v>
      </c>
      <c r="N616" s="63"/>
      <c r="O616" s="64"/>
      <c r="P616" s="63">
        <v>42.0</v>
      </c>
      <c r="Q616" s="64"/>
      <c r="R616" s="64"/>
    </row>
    <row r="617" ht="12.75" customHeight="1">
      <c r="A617" s="63">
        <v>790.0</v>
      </c>
      <c r="B617" s="63">
        <v>171674.0</v>
      </c>
      <c r="C617" s="64" t="s">
        <v>1365</v>
      </c>
      <c r="D617" s="64" t="s">
        <v>19</v>
      </c>
      <c r="E617" s="64"/>
      <c r="F617" s="64"/>
      <c r="G617" s="64" t="s">
        <v>1375</v>
      </c>
      <c r="H617" s="65">
        <v>42154.75</v>
      </c>
      <c r="I617" s="63">
        <v>5950.0</v>
      </c>
      <c r="J617" s="63">
        <v>82.0</v>
      </c>
      <c r="K617" s="64" t="s">
        <v>23</v>
      </c>
      <c r="L617" s="64" t="s">
        <v>23</v>
      </c>
      <c r="M617" s="64" t="s">
        <v>814</v>
      </c>
      <c r="N617" s="63"/>
      <c r="O617" s="64"/>
      <c r="P617" s="63">
        <v>42.0</v>
      </c>
      <c r="Q617" s="64"/>
      <c r="R617" s="64"/>
    </row>
    <row r="618" ht="12.75" customHeight="1">
      <c r="A618" s="63">
        <v>797.0</v>
      </c>
      <c r="B618" s="63">
        <v>105272.0</v>
      </c>
      <c r="C618" s="64" t="s">
        <v>1365</v>
      </c>
      <c r="D618" s="64" t="s">
        <v>19</v>
      </c>
      <c r="E618" s="64"/>
      <c r="F618" s="64"/>
      <c r="G618" s="64" t="s">
        <v>820</v>
      </c>
      <c r="H618" s="65">
        <v>42155.5</v>
      </c>
      <c r="I618" s="63">
        <v>6600.0</v>
      </c>
      <c r="J618" s="63">
        <v>82.0</v>
      </c>
      <c r="K618" s="64" t="s">
        <v>23</v>
      </c>
      <c r="L618" s="64" t="s">
        <v>23</v>
      </c>
      <c r="M618" s="64" t="s">
        <v>814</v>
      </c>
      <c r="N618" s="63"/>
      <c r="O618" s="64"/>
      <c r="P618" s="63">
        <v>44.0</v>
      </c>
      <c r="Q618" s="64"/>
      <c r="R618" s="64"/>
    </row>
    <row r="619" ht="12.75" customHeight="1">
      <c r="A619" s="63">
        <v>3308.0</v>
      </c>
      <c r="B619" s="63">
        <v>20248.0</v>
      </c>
      <c r="C619" s="64" t="s">
        <v>1365</v>
      </c>
      <c r="D619" s="64" t="s">
        <v>19</v>
      </c>
      <c r="E619" s="66">
        <v>47.0</v>
      </c>
      <c r="F619" s="64" t="s">
        <v>68</v>
      </c>
      <c r="G619" s="64"/>
      <c r="H619" s="65">
        <v>42158.5625</v>
      </c>
      <c r="I619" s="63">
        <v>6300.0</v>
      </c>
      <c r="J619" s="63">
        <v>82.0</v>
      </c>
      <c r="K619" s="64" t="s">
        <v>23</v>
      </c>
      <c r="L619" s="64"/>
      <c r="M619" s="64" t="s">
        <v>814</v>
      </c>
      <c r="N619" s="63"/>
      <c r="O619" s="64"/>
      <c r="P619" s="63">
        <v>44.0</v>
      </c>
      <c r="Q619" s="64"/>
      <c r="R619" s="64"/>
    </row>
    <row r="620" ht="12.75" customHeight="1">
      <c r="A620" s="63">
        <v>3312.0</v>
      </c>
      <c r="B620" s="63">
        <v>161343.0</v>
      </c>
      <c r="C620" s="64" t="s">
        <v>1365</v>
      </c>
      <c r="D620" s="64" t="s">
        <v>19</v>
      </c>
      <c r="E620" s="64"/>
      <c r="F620" s="64"/>
      <c r="G620" s="64" t="s">
        <v>966</v>
      </c>
      <c r="H620" s="65">
        <v>42160.416666666664</v>
      </c>
      <c r="I620" s="63">
        <v>6300.0</v>
      </c>
      <c r="J620" s="63">
        <v>82.0</v>
      </c>
      <c r="K620" s="64" t="s">
        <v>23</v>
      </c>
      <c r="L620" s="64" t="s">
        <v>23</v>
      </c>
      <c r="M620" s="64" t="s">
        <v>814</v>
      </c>
      <c r="N620" s="63"/>
      <c r="O620" s="64"/>
      <c r="P620" s="63">
        <v>44.0</v>
      </c>
      <c r="Q620" s="64"/>
      <c r="R620" s="64"/>
    </row>
    <row r="621" ht="12.75" customHeight="1">
      <c r="A621" s="63">
        <v>3326.0</v>
      </c>
      <c r="B621" s="63">
        <v>170822.0</v>
      </c>
      <c r="C621" s="64" t="s">
        <v>1365</v>
      </c>
      <c r="D621" s="64" t="s">
        <v>19</v>
      </c>
      <c r="E621" s="66">
        <v>49.0</v>
      </c>
      <c r="F621" s="64" t="s">
        <v>74</v>
      </c>
      <c r="G621" s="64"/>
      <c r="H621" s="65">
        <v>42162.6875</v>
      </c>
      <c r="I621" s="63">
        <v>6000.0</v>
      </c>
      <c r="J621" s="63">
        <v>82.0</v>
      </c>
      <c r="K621" s="64" t="s">
        <v>23</v>
      </c>
      <c r="L621" s="64" t="s">
        <v>23</v>
      </c>
      <c r="M621" s="64"/>
      <c r="N621" s="63"/>
      <c r="O621" s="64"/>
      <c r="P621" s="63">
        <v>43.0</v>
      </c>
      <c r="Q621" s="64"/>
      <c r="R621" s="64"/>
    </row>
    <row r="622" ht="12.75" customHeight="1">
      <c r="A622" s="63">
        <v>3349.0</v>
      </c>
      <c r="B622" s="63">
        <v>220018.0</v>
      </c>
      <c r="C622" s="64" t="s">
        <v>1365</v>
      </c>
      <c r="D622" s="64" t="s">
        <v>19</v>
      </c>
      <c r="E622" s="66">
        <v>54.0</v>
      </c>
      <c r="F622" s="64" t="s">
        <v>67</v>
      </c>
      <c r="G622" s="64"/>
      <c r="H622" s="65">
        <v>42167.458333333336</v>
      </c>
      <c r="I622" s="63">
        <v>6200.0</v>
      </c>
      <c r="J622" s="63">
        <v>82.0</v>
      </c>
      <c r="K622" s="64" t="s">
        <v>23</v>
      </c>
      <c r="L622" s="64" t="s">
        <v>23</v>
      </c>
      <c r="M622" s="64" t="s">
        <v>814</v>
      </c>
      <c r="N622" s="63"/>
      <c r="O622" s="64"/>
      <c r="P622" s="63">
        <v>40.0</v>
      </c>
      <c r="Q622" s="64"/>
      <c r="R622" s="64"/>
    </row>
    <row r="623" ht="12.75" customHeight="1">
      <c r="A623" s="63">
        <v>3377.0</v>
      </c>
      <c r="B623" s="63">
        <v>210429.0</v>
      </c>
      <c r="C623" s="64" t="s">
        <v>1365</v>
      </c>
      <c r="D623" s="64" t="s">
        <v>19</v>
      </c>
      <c r="E623" s="64"/>
      <c r="F623" s="64"/>
      <c r="G623" s="64" t="s">
        <v>42</v>
      </c>
      <c r="H623" s="65">
        <v>42192.4375</v>
      </c>
      <c r="I623" s="63">
        <v>6150.0</v>
      </c>
      <c r="J623" s="63">
        <v>82.0</v>
      </c>
      <c r="K623" s="64" t="s">
        <v>23</v>
      </c>
      <c r="L623" s="64" t="s">
        <v>35</v>
      </c>
      <c r="M623" s="64" t="s">
        <v>814</v>
      </c>
      <c r="N623" s="63"/>
      <c r="O623" s="64"/>
      <c r="P623" s="63">
        <v>42.0</v>
      </c>
      <c r="Q623" s="64"/>
      <c r="R623" s="64"/>
    </row>
    <row r="624" ht="12.75" customHeight="1">
      <c r="A624" s="63">
        <v>776.0</v>
      </c>
      <c r="B624" s="63">
        <v>45749.0</v>
      </c>
      <c r="C624" s="64" t="s">
        <v>1365</v>
      </c>
      <c r="D624" s="64" t="s">
        <v>19</v>
      </c>
      <c r="E624" s="66">
        <v>47.0</v>
      </c>
      <c r="F624" s="64" t="s">
        <v>68</v>
      </c>
      <c r="G624" s="64"/>
      <c r="H624" s="65">
        <v>42148.4375</v>
      </c>
      <c r="I624" s="63">
        <v>5800.0</v>
      </c>
      <c r="J624" s="63">
        <v>83.0</v>
      </c>
      <c r="K624" s="64" t="s">
        <v>23</v>
      </c>
      <c r="L624" s="64" t="s">
        <v>23</v>
      </c>
      <c r="M624" s="64" t="s">
        <v>814</v>
      </c>
      <c r="N624" s="63"/>
      <c r="O624" s="64"/>
      <c r="P624" s="63">
        <v>42.0</v>
      </c>
      <c r="Q624" s="64"/>
      <c r="R624" s="64"/>
    </row>
    <row r="625" ht="12.75" customHeight="1">
      <c r="A625" s="63">
        <v>3347.0</v>
      </c>
      <c r="B625" s="63">
        <v>17560.0</v>
      </c>
      <c r="C625" s="64" t="s">
        <v>1365</v>
      </c>
      <c r="D625" s="64" t="s">
        <v>19</v>
      </c>
      <c r="E625" s="66">
        <v>47.0</v>
      </c>
      <c r="F625" s="64" t="s">
        <v>68</v>
      </c>
      <c r="G625" s="64"/>
      <c r="H625" s="65">
        <v>42167.75</v>
      </c>
      <c r="I625" s="63">
        <v>5600.0</v>
      </c>
      <c r="J625" s="63">
        <v>83.0</v>
      </c>
      <c r="K625" s="64" t="s">
        <v>23</v>
      </c>
      <c r="L625" s="64" t="s">
        <v>23</v>
      </c>
      <c r="M625" s="64" t="s">
        <v>35</v>
      </c>
      <c r="N625" s="63"/>
      <c r="O625" s="64"/>
      <c r="P625" s="64"/>
      <c r="Q625" s="64"/>
      <c r="R625" s="64"/>
    </row>
    <row r="626" ht="12.75" customHeight="1">
      <c r="A626" s="63">
        <v>3348.0</v>
      </c>
      <c r="B626" s="63">
        <v>105701.0</v>
      </c>
      <c r="C626" s="64" t="s">
        <v>1365</v>
      </c>
      <c r="D626" s="64" t="s">
        <v>19</v>
      </c>
      <c r="E626" s="66">
        <v>49.0</v>
      </c>
      <c r="F626" s="64" t="s">
        <v>74</v>
      </c>
      <c r="G626" s="64"/>
      <c r="H626" s="65">
        <v>42167.770833333336</v>
      </c>
      <c r="I626" s="63">
        <v>7300.0</v>
      </c>
      <c r="J626" s="63">
        <v>83.0</v>
      </c>
      <c r="K626" s="64" t="s">
        <v>23</v>
      </c>
      <c r="L626" s="64" t="s">
        <v>23</v>
      </c>
      <c r="M626" s="64" t="s">
        <v>814</v>
      </c>
      <c r="N626" s="63"/>
      <c r="O626" s="64"/>
      <c r="P626" s="63">
        <v>45.0</v>
      </c>
      <c r="Q626" s="64"/>
      <c r="R626" s="64"/>
    </row>
    <row r="627" ht="12.75" customHeight="1">
      <c r="A627" s="63">
        <v>3361.0</v>
      </c>
      <c r="B627" s="63">
        <v>154250.0</v>
      </c>
      <c r="C627" s="64" t="s">
        <v>1365</v>
      </c>
      <c r="D627" s="64" t="s">
        <v>19</v>
      </c>
      <c r="E627" s="66">
        <v>50.0</v>
      </c>
      <c r="F627" s="64" t="s">
        <v>79</v>
      </c>
      <c r="G627" s="64"/>
      <c r="H627" s="65">
        <v>42178.833333333336</v>
      </c>
      <c r="I627" s="63">
        <v>6650.0</v>
      </c>
      <c r="J627" s="63">
        <v>83.0</v>
      </c>
      <c r="K627" s="64" t="s">
        <v>23</v>
      </c>
      <c r="L627" s="64" t="s">
        <v>35</v>
      </c>
      <c r="M627" s="64"/>
      <c r="N627" s="63"/>
      <c r="O627" s="64"/>
      <c r="P627" s="63">
        <v>43.0</v>
      </c>
      <c r="Q627" s="64"/>
      <c r="R627" s="64"/>
    </row>
    <row r="628" ht="12.75" customHeight="1">
      <c r="A628" s="63">
        <v>705.0</v>
      </c>
      <c r="B628" s="63">
        <v>161163.0</v>
      </c>
      <c r="C628" s="64" t="s">
        <v>1365</v>
      </c>
      <c r="D628" s="64" t="s">
        <v>19</v>
      </c>
      <c r="E628" s="64"/>
      <c r="F628" s="64"/>
      <c r="G628" s="64" t="s">
        <v>42</v>
      </c>
      <c r="H628" s="65">
        <v>42137.791666666664</v>
      </c>
      <c r="I628" s="63">
        <v>7050.0</v>
      </c>
      <c r="J628" s="63">
        <v>84.0</v>
      </c>
      <c r="K628" s="64" t="s">
        <v>23</v>
      </c>
      <c r="L628" s="64" t="s">
        <v>23</v>
      </c>
      <c r="M628" s="64" t="s">
        <v>814</v>
      </c>
      <c r="N628" s="63"/>
      <c r="O628" s="64"/>
      <c r="P628" s="64"/>
      <c r="Q628" s="64"/>
      <c r="R628" s="64"/>
    </row>
    <row r="629" ht="12.75" customHeight="1">
      <c r="A629" s="63">
        <v>3303.0</v>
      </c>
      <c r="B629" s="63">
        <v>46538.0</v>
      </c>
      <c r="C629" s="64" t="s">
        <v>1365</v>
      </c>
      <c r="D629" s="64" t="s">
        <v>19</v>
      </c>
      <c r="E629" s="64"/>
      <c r="F629" s="64"/>
      <c r="G629" s="64" t="s">
        <v>42</v>
      </c>
      <c r="H629" s="65">
        <v>42155.791666666664</v>
      </c>
      <c r="I629" s="63">
        <v>5600.0</v>
      </c>
      <c r="J629" s="63">
        <v>84.0</v>
      </c>
      <c r="K629" s="64" t="s">
        <v>23</v>
      </c>
      <c r="L629" s="64" t="s">
        <v>23</v>
      </c>
      <c r="M629" s="64" t="s">
        <v>814</v>
      </c>
      <c r="N629" s="63"/>
      <c r="O629" s="64"/>
      <c r="P629" s="63">
        <v>39.0</v>
      </c>
      <c r="Q629" s="64"/>
      <c r="R629" s="64"/>
    </row>
    <row r="630" ht="12.75" customHeight="1">
      <c r="A630" s="63">
        <v>3307.0</v>
      </c>
      <c r="B630" s="63">
        <v>52025.0</v>
      </c>
      <c r="C630" s="64" t="s">
        <v>1365</v>
      </c>
      <c r="D630" s="64" t="s">
        <v>19</v>
      </c>
      <c r="E630" s="64"/>
      <c r="F630" s="64"/>
      <c r="G630" s="64" t="s">
        <v>42</v>
      </c>
      <c r="H630" s="65">
        <v>42158.708333333336</v>
      </c>
      <c r="I630" s="63">
        <v>6500.0</v>
      </c>
      <c r="J630" s="63">
        <v>84.0</v>
      </c>
      <c r="K630" s="64" t="s">
        <v>23</v>
      </c>
      <c r="L630" s="64" t="s">
        <v>23</v>
      </c>
      <c r="M630" s="64" t="s">
        <v>814</v>
      </c>
      <c r="N630" s="63"/>
      <c r="O630" s="64"/>
      <c r="P630" s="63">
        <v>43.0</v>
      </c>
      <c r="Q630" s="64"/>
      <c r="R630" s="64"/>
    </row>
    <row r="631" ht="12.75" customHeight="1">
      <c r="A631" s="63">
        <v>3351.0</v>
      </c>
      <c r="B631" s="63">
        <v>40236.0</v>
      </c>
      <c r="C631" s="64" t="s">
        <v>1365</v>
      </c>
      <c r="D631" s="64" t="s">
        <v>19</v>
      </c>
      <c r="E631" s="64"/>
      <c r="F631" s="64"/>
      <c r="G631" s="64" t="s">
        <v>1170</v>
      </c>
      <c r="H631" s="65">
        <v>42167.791666666664</v>
      </c>
      <c r="I631" s="63">
        <v>6100.0</v>
      </c>
      <c r="J631" s="63">
        <v>84.0</v>
      </c>
      <c r="K631" s="64" t="s">
        <v>23</v>
      </c>
      <c r="L631" s="64" t="s">
        <v>23</v>
      </c>
      <c r="M631" s="64" t="s">
        <v>814</v>
      </c>
      <c r="N631" s="63"/>
      <c r="O631" s="64"/>
      <c r="P631" s="63">
        <v>46.0</v>
      </c>
      <c r="Q631" s="64"/>
      <c r="R631" s="64"/>
    </row>
    <row r="632" ht="12.75" customHeight="1">
      <c r="A632" s="63">
        <v>3334.0</v>
      </c>
      <c r="B632" s="63">
        <v>47118.0</v>
      </c>
      <c r="C632" s="64" t="s">
        <v>1365</v>
      </c>
      <c r="D632" s="64" t="s">
        <v>19</v>
      </c>
      <c r="E632" s="66">
        <v>48.0</v>
      </c>
      <c r="F632" s="64" t="s">
        <v>69</v>
      </c>
      <c r="G632" s="64"/>
      <c r="H632" s="65">
        <v>42165.541666666664</v>
      </c>
      <c r="I632" s="63">
        <v>5650.0</v>
      </c>
      <c r="J632" s="63">
        <v>85.0</v>
      </c>
      <c r="K632" s="64" t="s">
        <v>23</v>
      </c>
      <c r="L632" s="64" t="s">
        <v>23</v>
      </c>
      <c r="M632" s="64" t="s">
        <v>814</v>
      </c>
      <c r="N632" s="63"/>
      <c r="O632" s="64"/>
      <c r="P632" s="63">
        <v>40.0</v>
      </c>
      <c r="Q632" s="64"/>
      <c r="R632" s="64"/>
    </row>
    <row r="633" ht="12.75" customHeight="1">
      <c r="A633" s="63">
        <v>1372.0</v>
      </c>
      <c r="B633" s="63">
        <v>58600.0</v>
      </c>
      <c r="C633" s="64" t="s">
        <v>1365</v>
      </c>
      <c r="D633" s="64" t="s">
        <v>19</v>
      </c>
      <c r="E633" s="66">
        <v>47.0</v>
      </c>
      <c r="F633" s="64" t="s">
        <v>68</v>
      </c>
      <c r="G633" s="64"/>
      <c r="H633" s="65">
        <v>42120.583333333336</v>
      </c>
      <c r="I633" s="63">
        <v>7500.0</v>
      </c>
      <c r="J633" s="63">
        <v>86.0</v>
      </c>
      <c r="K633" s="64" t="s">
        <v>23</v>
      </c>
      <c r="L633" s="64" t="s">
        <v>23</v>
      </c>
      <c r="M633" s="64"/>
      <c r="N633" s="63"/>
      <c r="O633" s="64"/>
      <c r="P633" s="63">
        <v>38.0</v>
      </c>
      <c r="Q633" s="64"/>
      <c r="R633" s="64"/>
    </row>
    <row r="634" ht="12.75" customHeight="1">
      <c r="A634" s="63">
        <v>1375.0</v>
      </c>
      <c r="B634" s="63">
        <v>107238.0</v>
      </c>
      <c r="C634" s="64" t="s">
        <v>1365</v>
      </c>
      <c r="D634" s="64" t="s">
        <v>19</v>
      </c>
      <c r="E634" s="66">
        <v>48.0</v>
      </c>
      <c r="F634" s="64" t="s">
        <v>69</v>
      </c>
      <c r="G634" s="64"/>
      <c r="H634" s="65">
        <v>42123.555555555555</v>
      </c>
      <c r="I634" s="63">
        <v>7800.0</v>
      </c>
      <c r="J634" s="63">
        <v>89.0</v>
      </c>
      <c r="K634" s="64" t="s">
        <v>23</v>
      </c>
      <c r="L634" s="64" t="s">
        <v>23</v>
      </c>
      <c r="M634" s="64"/>
      <c r="N634" s="63"/>
      <c r="O634" s="64"/>
      <c r="P634" s="63">
        <v>46.0</v>
      </c>
      <c r="Q634" s="64"/>
      <c r="R634" s="64"/>
    </row>
    <row r="635" ht="12.75" customHeight="1">
      <c r="A635" s="63">
        <v>1399.0</v>
      </c>
      <c r="B635" s="63">
        <v>51607.0</v>
      </c>
      <c r="C635" s="64" t="s">
        <v>1365</v>
      </c>
      <c r="D635" s="64" t="s">
        <v>19</v>
      </c>
      <c r="E635" s="66">
        <v>49.0</v>
      </c>
      <c r="F635" s="64" t="s">
        <v>74</v>
      </c>
      <c r="G635" s="64"/>
      <c r="H635" s="65">
        <v>42136.416666666664</v>
      </c>
      <c r="I635" s="63">
        <v>7750.0</v>
      </c>
      <c r="J635" s="63">
        <v>89.0</v>
      </c>
      <c r="K635" s="64" t="s">
        <v>23</v>
      </c>
      <c r="L635" s="64" t="s">
        <v>23</v>
      </c>
      <c r="M635" s="64"/>
      <c r="N635" s="63"/>
      <c r="O635" s="64"/>
      <c r="P635" s="63">
        <v>47.0</v>
      </c>
      <c r="Q635" s="64"/>
      <c r="R635" s="64"/>
    </row>
    <row r="636" ht="12.75" customHeight="1">
      <c r="A636" s="63">
        <v>1387.0</v>
      </c>
      <c r="B636" s="63">
        <v>105272.0</v>
      </c>
      <c r="C636" s="64" t="s">
        <v>1365</v>
      </c>
      <c r="D636" s="64" t="s">
        <v>19</v>
      </c>
      <c r="E636" s="64"/>
      <c r="F636" s="64"/>
      <c r="G636" s="64" t="s">
        <v>1031</v>
      </c>
      <c r="H636" s="65">
        <v>42133.458333333336</v>
      </c>
      <c r="I636" s="63">
        <v>7500.0</v>
      </c>
      <c r="J636" s="63">
        <v>91.0</v>
      </c>
      <c r="K636" s="64" t="s">
        <v>23</v>
      </c>
      <c r="L636" s="64" t="s">
        <v>23</v>
      </c>
      <c r="M636" s="64"/>
      <c r="N636" s="63"/>
      <c r="O636" s="64"/>
      <c r="P636" s="63">
        <v>44.0</v>
      </c>
      <c r="Q636" s="64"/>
      <c r="R636" s="64"/>
    </row>
    <row r="637" ht="12.75" customHeight="1">
      <c r="A637" s="63">
        <v>704.0</v>
      </c>
      <c r="B637" s="63">
        <v>173134.0</v>
      </c>
      <c r="C637" s="64" t="s">
        <v>1365</v>
      </c>
      <c r="D637" s="64" t="s">
        <v>19</v>
      </c>
      <c r="E637" s="66">
        <v>49.0</v>
      </c>
      <c r="F637" s="64" t="s">
        <v>74</v>
      </c>
      <c r="G637" s="64"/>
      <c r="H637" s="65">
        <v>42137.729166666664</v>
      </c>
      <c r="I637" s="63">
        <v>8700.0</v>
      </c>
      <c r="J637" s="63">
        <v>92.0</v>
      </c>
      <c r="K637" s="64" t="s">
        <v>23</v>
      </c>
      <c r="L637" s="64" t="s">
        <v>23</v>
      </c>
      <c r="M637" s="64" t="s">
        <v>814</v>
      </c>
      <c r="N637" s="63"/>
      <c r="O637" s="64"/>
      <c r="P637" s="64"/>
      <c r="Q637" s="64"/>
      <c r="R637" s="64"/>
    </row>
    <row r="638" ht="12.75" customHeight="1">
      <c r="A638" s="63">
        <v>795.0</v>
      </c>
      <c r="B638" s="63">
        <v>57474.0</v>
      </c>
      <c r="C638" s="64" t="s">
        <v>1365</v>
      </c>
      <c r="D638" s="64" t="s">
        <v>19</v>
      </c>
      <c r="E638" s="66">
        <v>59.0</v>
      </c>
      <c r="F638" s="64" t="s">
        <v>77</v>
      </c>
      <c r="G638" s="64"/>
      <c r="H638" s="65">
        <v>42155.479166666664</v>
      </c>
      <c r="I638" s="63">
        <v>8250.0</v>
      </c>
      <c r="J638" s="63">
        <v>93.0</v>
      </c>
      <c r="K638" s="64" t="s">
        <v>23</v>
      </c>
      <c r="L638" s="64" t="s">
        <v>23</v>
      </c>
      <c r="M638" s="64" t="s">
        <v>814</v>
      </c>
      <c r="N638" s="63"/>
      <c r="O638" s="64"/>
      <c r="P638" s="63">
        <v>45.0</v>
      </c>
      <c r="Q638" s="64"/>
      <c r="R638" s="64"/>
    </row>
    <row r="639" ht="12.75" customHeight="1">
      <c r="A639" s="63">
        <v>1722.0</v>
      </c>
      <c r="B639" s="63">
        <v>133987.0</v>
      </c>
      <c r="C639" s="64" t="s">
        <v>1376</v>
      </c>
      <c r="D639" s="64" t="s">
        <v>228</v>
      </c>
      <c r="E639" s="66">
        <v>40.0</v>
      </c>
      <c r="F639" s="64" t="s">
        <v>739</v>
      </c>
      <c r="G639" s="64"/>
      <c r="H639" s="65">
        <v>42120.0</v>
      </c>
      <c r="I639" s="63">
        <v>4850.0</v>
      </c>
      <c r="J639" s="63">
        <v>77.0</v>
      </c>
      <c r="K639" s="64" t="s">
        <v>23</v>
      </c>
      <c r="L639" s="64"/>
      <c r="M639" s="64" t="s">
        <v>814</v>
      </c>
      <c r="N639" s="63"/>
      <c r="O639" s="64"/>
      <c r="P639" s="63">
        <v>39.0</v>
      </c>
      <c r="Q639" s="64"/>
      <c r="R639" s="64"/>
    </row>
    <row r="640" ht="12.75" customHeight="1">
      <c r="A640" s="63">
        <v>1727.0</v>
      </c>
      <c r="B640" s="63">
        <v>4030.0</v>
      </c>
      <c r="C640" s="64" t="s">
        <v>1376</v>
      </c>
      <c r="D640" s="64" t="s">
        <v>228</v>
      </c>
      <c r="E640" s="64"/>
      <c r="F640" s="64"/>
      <c r="G640" s="64" t="s">
        <v>33</v>
      </c>
      <c r="H640" s="65">
        <v>42120.0</v>
      </c>
      <c r="I640" s="63">
        <v>3300.0</v>
      </c>
      <c r="J640" s="63">
        <v>70.0</v>
      </c>
      <c r="K640" s="64" t="s">
        <v>23</v>
      </c>
      <c r="L640" s="64" t="s">
        <v>23</v>
      </c>
      <c r="M640" s="64"/>
      <c r="N640" s="63"/>
      <c r="O640" s="64"/>
      <c r="P640" s="63">
        <v>35.0</v>
      </c>
      <c r="Q640" s="64"/>
      <c r="R640" s="64"/>
    </row>
    <row r="641" ht="12.75" customHeight="1">
      <c r="A641" s="63">
        <v>1730.0</v>
      </c>
      <c r="B641" s="63">
        <v>135647.0</v>
      </c>
      <c r="C641" s="64" t="s">
        <v>1376</v>
      </c>
      <c r="D641" s="64" t="s">
        <v>228</v>
      </c>
      <c r="E641" s="64"/>
      <c r="F641" s="64"/>
      <c r="G641" s="64" t="s">
        <v>1377</v>
      </c>
      <c r="H641" s="65">
        <v>42120.0</v>
      </c>
      <c r="I641" s="63">
        <v>4150.0</v>
      </c>
      <c r="J641" s="63">
        <v>72.0</v>
      </c>
      <c r="K641" s="64" t="s">
        <v>23</v>
      </c>
      <c r="L641" s="64" t="s">
        <v>23</v>
      </c>
      <c r="M641" s="64" t="s">
        <v>814</v>
      </c>
      <c r="N641" s="63"/>
      <c r="O641" s="64"/>
      <c r="P641" s="63">
        <v>36.0</v>
      </c>
      <c r="Q641" s="64"/>
      <c r="R641" s="64"/>
    </row>
    <row r="642" ht="12.75" customHeight="1">
      <c r="A642" s="63">
        <v>1.0</v>
      </c>
      <c r="B642" s="63">
        <v>220067.0</v>
      </c>
      <c r="C642" s="64" t="s">
        <v>1376</v>
      </c>
      <c r="D642" s="64" t="s">
        <v>228</v>
      </c>
      <c r="E642" s="66">
        <v>34.0</v>
      </c>
      <c r="F642" s="64" t="s">
        <v>660</v>
      </c>
      <c r="G642" s="64"/>
      <c r="H642" s="65">
        <v>42120.302777777775</v>
      </c>
      <c r="I642" s="63">
        <v>5850.0</v>
      </c>
      <c r="J642" s="63">
        <v>79.0</v>
      </c>
      <c r="K642" s="64" t="s">
        <v>23</v>
      </c>
      <c r="L642" s="64" t="s">
        <v>40</v>
      </c>
      <c r="M642" s="64"/>
      <c r="N642" s="63"/>
      <c r="O642" s="64"/>
      <c r="P642" s="63">
        <v>44.0</v>
      </c>
      <c r="Q642" s="64"/>
      <c r="R642" s="64"/>
    </row>
    <row r="643" ht="12.75" customHeight="1">
      <c r="A643" s="63">
        <v>1719.0</v>
      </c>
      <c r="B643" s="63">
        <v>25549.0</v>
      </c>
      <c r="C643" s="64" t="s">
        <v>1376</v>
      </c>
      <c r="D643" s="64" t="s">
        <v>228</v>
      </c>
      <c r="E643" s="64"/>
      <c r="F643" s="64"/>
      <c r="G643" s="64" t="s">
        <v>931</v>
      </c>
      <c r="H643" s="65">
        <v>42120.30416666667</v>
      </c>
      <c r="I643" s="63">
        <v>4700.0</v>
      </c>
      <c r="J643" s="63">
        <v>74.0</v>
      </c>
      <c r="K643" s="64" t="s">
        <v>23</v>
      </c>
      <c r="L643" s="64" t="s">
        <v>23</v>
      </c>
      <c r="M643" s="64"/>
      <c r="N643" s="63"/>
      <c r="O643" s="64"/>
      <c r="P643" s="63">
        <v>39.0</v>
      </c>
      <c r="Q643" s="64"/>
      <c r="R643" s="64"/>
    </row>
    <row r="644" ht="12.75" customHeight="1">
      <c r="A644" s="63">
        <v>1720.0</v>
      </c>
      <c r="B644" s="63">
        <v>159676.0</v>
      </c>
      <c r="C644" s="64" t="s">
        <v>1376</v>
      </c>
      <c r="D644" s="64" t="s">
        <v>228</v>
      </c>
      <c r="E644" s="64"/>
      <c r="F644" s="64"/>
      <c r="G644" s="64" t="s">
        <v>999</v>
      </c>
      <c r="H644" s="65">
        <v>42120.305555555555</v>
      </c>
      <c r="I644" s="63">
        <v>4500.0</v>
      </c>
      <c r="J644" s="63">
        <v>73.0</v>
      </c>
      <c r="K644" s="64" t="s">
        <v>23</v>
      </c>
      <c r="L644" s="64" t="s">
        <v>40</v>
      </c>
      <c r="M644" s="64"/>
      <c r="N644" s="63"/>
      <c r="O644" s="64"/>
      <c r="P644" s="63">
        <v>39.0</v>
      </c>
      <c r="Q644" s="64"/>
      <c r="R644" s="64"/>
    </row>
    <row r="645" ht="12.75" customHeight="1">
      <c r="A645" s="63">
        <v>1721.0</v>
      </c>
      <c r="B645" s="63">
        <v>37316.0</v>
      </c>
      <c r="C645" s="64" t="s">
        <v>1376</v>
      </c>
      <c r="D645" s="64" t="s">
        <v>228</v>
      </c>
      <c r="E645" s="64"/>
      <c r="F645" s="64"/>
      <c r="G645" s="64" t="s">
        <v>919</v>
      </c>
      <c r="H645" s="65">
        <v>42120.333333333336</v>
      </c>
      <c r="I645" s="63">
        <v>3500.0</v>
      </c>
      <c r="J645" s="63">
        <v>69.0</v>
      </c>
      <c r="K645" s="64" t="s">
        <v>23</v>
      </c>
      <c r="L645" s="64" t="s">
        <v>23</v>
      </c>
      <c r="M645" s="64"/>
      <c r="N645" s="63"/>
      <c r="O645" s="64"/>
      <c r="P645" s="63">
        <v>34.0</v>
      </c>
      <c r="Q645" s="64"/>
      <c r="R645" s="64"/>
    </row>
    <row r="646" ht="12.75" customHeight="1">
      <c r="A646" s="63">
        <v>1723.0</v>
      </c>
      <c r="B646" s="63">
        <v>48602.0</v>
      </c>
      <c r="C646" s="64" t="s">
        <v>1376</v>
      </c>
      <c r="D646" s="64" t="s">
        <v>228</v>
      </c>
      <c r="E646" s="64"/>
      <c r="F646" s="64"/>
      <c r="G646" s="64" t="s">
        <v>1378</v>
      </c>
      <c r="H646" s="65">
        <v>42120.364583333336</v>
      </c>
      <c r="I646" s="63">
        <v>5250.0</v>
      </c>
      <c r="J646" s="63">
        <v>78.0</v>
      </c>
      <c r="K646" s="64" t="s">
        <v>23</v>
      </c>
      <c r="L646" s="64" t="s">
        <v>23</v>
      </c>
      <c r="M646" s="64" t="s">
        <v>814</v>
      </c>
      <c r="N646" s="63"/>
      <c r="O646" s="64"/>
      <c r="P646" s="63">
        <v>41.0</v>
      </c>
      <c r="Q646" s="64"/>
      <c r="R646" s="64"/>
    </row>
    <row r="647" ht="12.75" customHeight="1">
      <c r="A647" s="63">
        <v>1724.0</v>
      </c>
      <c r="B647" s="63">
        <v>181740.0</v>
      </c>
      <c r="C647" s="64" t="s">
        <v>1376</v>
      </c>
      <c r="D647" s="64" t="s">
        <v>228</v>
      </c>
      <c r="E647" s="64"/>
      <c r="F647" s="64"/>
      <c r="G647" s="64" t="s">
        <v>906</v>
      </c>
      <c r="H647" s="65">
        <v>42120.395833333336</v>
      </c>
      <c r="I647" s="63">
        <v>6500.0</v>
      </c>
      <c r="J647" s="63">
        <v>85.0</v>
      </c>
      <c r="K647" s="64" t="s">
        <v>23</v>
      </c>
      <c r="L647" s="64" t="s">
        <v>40</v>
      </c>
      <c r="M647" s="64" t="s">
        <v>814</v>
      </c>
      <c r="N647" s="63"/>
      <c r="O647" s="64" t="s">
        <v>816</v>
      </c>
      <c r="P647" s="63">
        <v>45.0</v>
      </c>
      <c r="Q647" s="64"/>
      <c r="R647" s="64"/>
    </row>
    <row r="648" ht="12.75" customHeight="1">
      <c r="A648" s="63">
        <v>1726.0</v>
      </c>
      <c r="B648" s="63">
        <v>46353.0</v>
      </c>
      <c r="C648" s="64" t="s">
        <v>1376</v>
      </c>
      <c r="D648" s="64" t="s">
        <v>228</v>
      </c>
      <c r="E648" s="66">
        <v>36.0</v>
      </c>
      <c r="F648" s="64" t="s">
        <v>692</v>
      </c>
      <c r="G648" s="64"/>
      <c r="H648" s="65">
        <v>42120.395833333336</v>
      </c>
      <c r="I648" s="63">
        <v>8500.0</v>
      </c>
      <c r="J648" s="63">
        <v>88.0</v>
      </c>
      <c r="K648" s="64" t="s">
        <v>23</v>
      </c>
      <c r="L648" s="64" t="s">
        <v>23</v>
      </c>
      <c r="M648" s="64"/>
      <c r="N648" s="63"/>
      <c r="O648" s="64"/>
      <c r="P648" s="63">
        <v>49.0</v>
      </c>
      <c r="Q648" s="64"/>
      <c r="R648" s="64"/>
    </row>
    <row r="649" ht="12.75" customHeight="1">
      <c r="A649" s="63">
        <v>1729.0</v>
      </c>
      <c r="B649" s="63">
        <v>17411.0</v>
      </c>
      <c r="C649" s="64" t="s">
        <v>1376</v>
      </c>
      <c r="D649" s="64" t="s">
        <v>228</v>
      </c>
      <c r="E649" s="66">
        <v>37.0</v>
      </c>
      <c r="F649" s="64" t="s">
        <v>716</v>
      </c>
      <c r="G649" s="64"/>
      <c r="H649" s="65">
        <v>42120.395833333336</v>
      </c>
      <c r="I649" s="63">
        <v>5450.0</v>
      </c>
      <c r="J649" s="63">
        <v>78.0</v>
      </c>
      <c r="K649" s="64" t="s">
        <v>23</v>
      </c>
      <c r="L649" s="64" t="s">
        <v>23</v>
      </c>
      <c r="M649" s="64" t="s">
        <v>814</v>
      </c>
      <c r="N649" s="63"/>
      <c r="O649" s="64"/>
      <c r="P649" s="63">
        <v>42.0</v>
      </c>
      <c r="Q649" s="64"/>
      <c r="R649" s="64"/>
    </row>
    <row r="650" ht="12.75" customHeight="1">
      <c r="A650" s="63">
        <v>1725.0</v>
      </c>
      <c r="B650" s="63">
        <v>71920.0</v>
      </c>
      <c r="C650" s="64" t="s">
        <v>1376</v>
      </c>
      <c r="D650" s="64" t="s">
        <v>228</v>
      </c>
      <c r="E650" s="64"/>
      <c r="F650" s="64"/>
      <c r="G650" s="64" t="s">
        <v>947</v>
      </c>
      <c r="H650" s="65">
        <v>42120.416666666664</v>
      </c>
      <c r="I650" s="63">
        <v>4700.0</v>
      </c>
      <c r="J650" s="63">
        <v>77.0</v>
      </c>
      <c r="K650" s="64" t="s">
        <v>23</v>
      </c>
      <c r="L650" s="64" t="s">
        <v>23</v>
      </c>
      <c r="M650" s="64" t="s">
        <v>814</v>
      </c>
      <c r="N650" s="63"/>
      <c r="O650" s="64"/>
      <c r="P650" s="63">
        <v>39.0</v>
      </c>
      <c r="Q650" s="64"/>
      <c r="R650" s="64"/>
    </row>
    <row r="651" ht="12.75" customHeight="1">
      <c r="A651" s="63">
        <v>1728.0</v>
      </c>
      <c r="B651" s="63">
        <v>51342.0</v>
      </c>
      <c r="C651" s="64" t="s">
        <v>1376</v>
      </c>
      <c r="D651" s="64" t="s">
        <v>228</v>
      </c>
      <c r="E651" s="64"/>
      <c r="F651" s="64"/>
      <c r="G651" s="64" t="s">
        <v>911</v>
      </c>
      <c r="H651" s="65">
        <v>42120.4375</v>
      </c>
      <c r="I651" s="63">
        <v>5700.0</v>
      </c>
      <c r="J651" s="63">
        <v>82.0</v>
      </c>
      <c r="K651" s="64" t="s">
        <v>23</v>
      </c>
      <c r="L651" s="64"/>
      <c r="M651" s="64" t="s">
        <v>814</v>
      </c>
      <c r="N651" s="63"/>
      <c r="O651" s="64"/>
      <c r="P651" s="63">
        <v>42.0</v>
      </c>
      <c r="Q651" s="64"/>
      <c r="R651" s="64"/>
    </row>
    <row r="652" ht="12.75" customHeight="1">
      <c r="A652" s="63">
        <v>1731.0</v>
      </c>
      <c r="B652" s="63">
        <v>117377.0</v>
      </c>
      <c r="C652" s="64" t="s">
        <v>1376</v>
      </c>
      <c r="D652" s="64" t="s">
        <v>228</v>
      </c>
      <c r="E652" s="66">
        <v>38.0</v>
      </c>
      <c r="F652" s="64" t="s">
        <v>1379</v>
      </c>
      <c r="G652" s="64"/>
      <c r="H652" s="65">
        <v>42120.4875</v>
      </c>
      <c r="I652" s="63">
        <v>4000.0</v>
      </c>
      <c r="J652" s="63">
        <v>70.0</v>
      </c>
      <c r="K652" s="64" t="s">
        <v>23</v>
      </c>
      <c r="L652" s="64" t="s">
        <v>23</v>
      </c>
      <c r="M652" s="64" t="s">
        <v>814</v>
      </c>
      <c r="N652" s="63"/>
      <c r="O652" s="64"/>
      <c r="P652" s="63">
        <v>38.0</v>
      </c>
      <c r="Q652" s="64"/>
      <c r="R652" s="64"/>
    </row>
    <row r="653" ht="12.75" customHeight="1">
      <c r="A653" s="63">
        <v>1732.0</v>
      </c>
      <c r="B653" s="63">
        <v>111296.0</v>
      </c>
      <c r="C653" s="64" t="s">
        <v>1376</v>
      </c>
      <c r="D653" s="64" t="s">
        <v>228</v>
      </c>
      <c r="E653" s="64"/>
      <c r="F653" s="64"/>
      <c r="G653" s="64" t="s">
        <v>1002</v>
      </c>
      <c r="H653" s="65">
        <v>42120.520833333336</v>
      </c>
      <c r="I653" s="63">
        <v>5400.0</v>
      </c>
      <c r="J653" s="63">
        <v>77.0</v>
      </c>
      <c r="K653" s="64" t="s">
        <v>23</v>
      </c>
      <c r="L653" s="64" t="s">
        <v>23</v>
      </c>
      <c r="M653" s="64" t="s">
        <v>814</v>
      </c>
      <c r="N653" s="63"/>
      <c r="O653" s="64" t="s">
        <v>816</v>
      </c>
      <c r="P653" s="63">
        <v>42.0</v>
      </c>
      <c r="Q653" s="64"/>
      <c r="R653" s="64"/>
    </row>
    <row r="654" ht="12.75" customHeight="1">
      <c r="A654" s="63">
        <v>1733.0</v>
      </c>
      <c r="B654" s="63">
        <v>67771.0</v>
      </c>
      <c r="C654" s="64" t="s">
        <v>1376</v>
      </c>
      <c r="D654" s="64" t="s">
        <v>228</v>
      </c>
      <c r="E654" s="64"/>
      <c r="F654" s="64"/>
      <c r="G654" s="64" t="s">
        <v>33</v>
      </c>
      <c r="H654" s="65">
        <v>42120.52777777778</v>
      </c>
      <c r="I654" s="63">
        <v>8750.0</v>
      </c>
      <c r="J654" s="63">
        <v>94.0</v>
      </c>
      <c r="K654" s="64" t="s">
        <v>23</v>
      </c>
      <c r="L654" s="64" t="s">
        <v>23</v>
      </c>
      <c r="M654" s="64" t="s">
        <v>814</v>
      </c>
      <c r="N654" s="63"/>
      <c r="O654" s="64"/>
      <c r="P654" s="63">
        <v>50.0</v>
      </c>
      <c r="Q654" s="64"/>
      <c r="R654" s="64"/>
    </row>
    <row r="655" ht="12.75" customHeight="1">
      <c r="A655" s="63">
        <v>1734.0</v>
      </c>
      <c r="B655" s="63">
        <v>49710.0</v>
      </c>
      <c r="C655" s="64" t="s">
        <v>1376</v>
      </c>
      <c r="D655" s="64" t="s">
        <v>228</v>
      </c>
      <c r="E655" s="64"/>
      <c r="F655" s="64"/>
      <c r="G655" s="64" t="s">
        <v>915</v>
      </c>
      <c r="H655" s="65">
        <v>42120.5625</v>
      </c>
      <c r="I655" s="63">
        <v>4500.0</v>
      </c>
      <c r="J655" s="63">
        <v>77.0</v>
      </c>
      <c r="K655" s="64" t="s">
        <v>23</v>
      </c>
      <c r="L655" s="64" t="s">
        <v>23</v>
      </c>
      <c r="M655" s="64" t="s">
        <v>814</v>
      </c>
      <c r="N655" s="63"/>
      <c r="O655" s="64"/>
      <c r="P655" s="63">
        <v>40.0</v>
      </c>
      <c r="Q655" s="64"/>
      <c r="R655" s="64"/>
    </row>
    <row r="656" ht="12.75" customHeight="1">
      <c r="A656" s="63">
        <v>1736.0</v>
      </c>
      <c r="B656" s="63">
        <v>41513.0</v>
      </c>
      <c r="C656" s="64" t="s">
        <v>1376</v>
      </c>
      <c r="D656" s="64" t="s">
        <v>228</v>
      </c>
      <c r="E656" s="64"/>
      <c r="F656" s="64"/>
      <c r="G656" s="64" t="s">
        <v>918</v>
      </c>
      <c r="H656" s="65">
        <v>42120.6875</v>
      </c>
      <c r="I656" s="63">
        <v>5300.0</v>
      </c>
      <c r="J656" s="63">
        <v>77.0</v>
      </c>
      <c r="K656" s="64" t="s">
        <v>23</v>
      </c>
      <c r="L656" s="64"/>
      <c r="M656" s="64"/>
      <c r="N656" s="63"/>
      <c r="O656" s="64"/>
      <c r="P656" s="63">
        <v>40.0</v>
      </c>
      <c r="Q656" s="64"/>
      <c r="R656" s="64"/>
    </row>
    <row r="657" ht="12.75" customHeight="1">
      <c r="A657" s="63">
        <v>1735.0</v>
      </c>
      <c r="B657" s="63">
        <v>79680.0</v>
      </c>
      <c r="C657" s="64" t="s">
        <v>1376</v>
      </c>
      <c r="D657" s="64" t="s">
        <v>228</v>
      </c>
      <c r="E657" s="64"/>
      <c r="F657" s="64"/>
      <c r="G657" s="64" t="s">
        <v>947</v>
      </c>
      <c r="H657" s="65">
        <v>42120.729166666664</v>
      </c>
      <c r="I657" s="63">
        <v>5650.0</v>
      </c>
      <c r="J657" s="63">
        <v>80.0</v>
      </c>
      <c r="K657" s="64" t="s">
        <v>23</v>
      </c>
      <c r="L657" s="64" t="s">
        <v>23</v>
      </c>
      <c r="M657" s="64"/>
      <c r="N657" s="63"/>
      <c r="O657" s="64"/>
      <c r="P657" s="63">
        <v>41.0</v>
      </c>
      <c r="Q657" s="64"/>
      <c r="R657" s="64"/>
    </row>
    <row r="658" ht="12.75" customHeight="1">
      <c r="A658" s="63">
        <v>1737.0</v>
      </c>
      <c r="B658" s="63">
        <v>159711.0</v>
      </c>
      <c r="C658" s="64" t="s">
        <v>1376</v>
      </c>
      <c r="D658" s="64" t="s">
        <v>228</v>
      </c>
      <c r="E658" s="66">
        <v>37.0</v>
      </c>
      <c r="F658" s="64" t="s">
        <v>716</v>
      </c>
      <c r="G658" s="64"/>
      <c r="H658" s="65">
        <v>42120.791666666664</v>
      </c>
      <c r="I658" s="63">
        <v>5950.0</v>
      </c>
      <c r="J658" s="63">
        <v>81.0</v>
      </c>
      <c r="K658" s="64" t="s">
        <v>23</v>
      </c>
      <c r="L658" s="64"/>
      <c r="M658" s="64"/>
      <c r="N658" s="63"/>
      <c r="O658" s="64"/>
      <c r="P658" s="63">
        <v>44.0</v>
      </c>
      <c r="Q658" s="64"/>
      <c r="R658" s="64"/>
    </row>
    <row r="659" ht="12.75" customHeight="1">
      <c r="A659" s="63">
        <v>1738.0</v>
      </c>
      <c r="B659" s="63">
        <v>110373.0</v>
      </c>
      <c r="C659" s="64" t="s">
        <v>1376</v>
      </c>
      <c r="D659" s="64" t="s">
        <v>228</v>
      </c>
      <c r="E659" s="64"/>
      <c r="F659" s="64"/>
      <c r="G659" s="64" t="s">
        <v>1380</v>
      </c>
      <c r="H659" s="65">
        <v>42120.8125</v>
      </c>
      <c r="I659" s="63">
        <v>4500.0</v>
      </c>
      <c r="J659" s="63">
        <v>73.0</v>
      </c>
      <c r="K659" s="64" t="s">
        <v>23</v>
      </c>
      <c r="L659" s="64"/>
      <c r="M659" s="64"/>
      <c r="N659" s="63"/>
      <c r="O659" s="64"/>
      <c r="P659" s="63">
        <v>40.0</v>
      </c>
      <c r="Q659" s="64"/>
      <c r="R659" s="64"/>
    </row>
    <row r="660" ht="12.75" customHeight="1">
      <c r="A660" s="63">
        <v>1739.0</v>
      </c>
      <c r="B660" s="63">
        <v>127297.0</v>
      </c>
      <c r="C660" s="64" t="s">
        <v>1376</v>
      </c>
      <c r="D660" s="64" t="s">
        <v>228</v>
      </c>
      <c r="E660" s="66">
        <v>40.0</v>
      </c>
      <c r="F660" s="64" t="s">
        <v>739</v>
      </c>
      <c r="G660" s="64"/>
      <c r="H660" s="65">
        <v>42122.708333333336</v>
      </c>
      <c r="I660" s="63">
        <v>4550.0</v>
      </c>
      <c r="J660" s="63">
        <v>75.0</v>
      </c>
      <c r="K660" s="64" t="s">
        <v>23</v>
      </c>
      <c r="L660" s="64" t="s">
        <v>23</v>
      </c>
      <c r="M660" s="64" t="s">
        <v>814</v>
      </c>
      <c r="N660" s="63"/>
      <c r="O660" s="64"/>
      <c r="P660" s="63">
        <v>39.0</v>
      </c>
      <c r="Q660" s="64"/>
      <c r="R660" s="64"/>
    </row>
    <row r="661" ht="12.75" customHeight="1">
      <c r="A661" s="63">
        <v>1740.0</v>
      </c>
      <c r="B661" s="63">
        <v>67771.0</v>
      </c>
      <c r="C661" s="64" t="s">
        <v>1376</v>
      </c>
      <c r="D661" s="64" t="s">
        <v>228</v>
      </c>
      <c r="E661" s="66">
        <v>88.0</v>
      </c>
      <c r="F661" s="64" t="s">
        <v>945</v>
      </c>
      <c r="G661" s="64"/>
      <c r="H661" s="65">
        <v>42122.854166666664</v>
      </c>
      <c r="I661" s="63">
        <v>5000.0</v>
      </c>
      <c r="J661" s="63">
        <v>76.0</v>
      </c>
      <c r="K661" s="64" t="s">
        <v>23</v>
      </c>
      <c r="L661" s="64" t="s">
        <v>23</v>
      </c>
      <c r="M661" s="64" t="s">
        <v>814</v>
      </c>
      <c r="N661" s="63"/>
      <c r="O661" s="64"/>
      <c r="P661" s="63">
        <v>41.0</v>
      </c>
      <c r="Q661" s="64"/>
      <c r="R661" s="64"/>
    </row>
    <row r="662" ht="12.75" customHeight="1">
      <c r="A662" s="63">
        <v>1741.0</v>
      </c>
      <c r="B662" s="63">
        <v>156950.0</v>
      </c>
      <c r="C662" s="64" t="s">
        <v>1376</v>
      </c>
      <c r="D662" s="64" t="s">
        <v>228</v>
      </c>
      <c r="E662" s="66">
        <v>90.0</v>
      </c>
      <c r="F662" s="64" t="s">
        <v>911</v>
      </c>
      <c r="G662" s="64"/>
      <c r="H662" s="65">
        <v>42123.5</v>
      </c>
      <c r="I662" s="63">
        <v>6000.0</v>
      </c>
      <c r="J662" s="63">
        <v>84.0</v>
      </c>
      <c r="K662" s="64" t="s">
        <v>23</v>
      </c>
      <c r="L662" s="64" t="s">
        <v>23</v>
      </c>
      <c r="M662" s="64" t="s">
        <v>814</v>
      </c>
      <c r="N662" s="63"/>
      <c r="O662" s="64" t="s">
        <v>816</v>
      </c>
      <c r="P662" s="63">
        <v>41.0</v>
      </c>
      <c r="Q662" s="64"/>
      <c r="R662" s="64"/>
    </row>
    <row r="663" ht="12.75" customHeight="1">
      <c r="A663" s="63">
        <v>1742.0</v>
      </c>
      <c r="B663" s="63">
        <v>30117.0</v>
      </c>
      <c r="C663" s="64" t="s">
        <v>1376</v>
      </c>
      <c r="D663" s="64" t="s">
        <v>228</v>
      </c>
      <c r="E663" s="66">
        <v>34.0</v>
      </c>
      <c r="F663" s="64" t="s">
        <v>660</v>
      </c>
      <c r="G663" s="64"/>
      <c r="H663" s="65">
        <v>42123.6875</v>
      </c>
      <c r="I663" s="63">
        <v>5500.0</v>
      </c>
      <c r="J663" s="63">
        <v>80.0</v>
      </c>
      <c r="K663" s="64" t="s">
        <v>23</v>
      </c>
      <c r="L663" s="64" t="s">
        <v>23</v>
      </c>
      <c r="M663" s="64" t="s">
        <v>814</v>
      </c>
      <c r="N663" s="63"/>
      <c r="O663" s="64"/>
      <c r="P663" s="63">
        <v>42.0</v>
      </c>
      <c r="Q663" s="64"/>
      <c r="R663" s="64"/>
    </row>
    <row r="664" ht="12.75" customHeight="1">
      <c r="A664" s="63">
        <v>1743.0</v>
      </c>
      <c r="B664" s="63">
        <v>49875.0</v>
      </c>
      <c r="C664" s="64" t="s">
        <v>1376</v>
      </c>
      <c r="D664" s="64" t="s">
        <v>228</v>
      </c>
      <c r="E664" s="64"/>
      <c r="F664" s="64"/>
      <c r="G664" s="64" t="s">
        <v>958</v>
      </c>
      <c r="H664" s="65">
        <v>42125.0</v>
      </c>
      <c r="I664" s="63">
        <v>4500.0</v>
      </c>
      <c r="J664" s="63">
        <v>76.0</v>
      </c>
      <c r="K664" s="64" t="s">
        <v>23</v>
      </c>
      <c r="L664" s="64" t="s">
        <v>23</v>
      </c>
      <c r="M664" s="64" t="s">
        <v>814</v>
      </c>
      <c r="N664" s="63"/>
      <c r="O664" s="64"/>
      <c r="P664" s="63">
        <v>38.0</v>
      </c>
      <c r="Q664" s="64"/>
      <c r="R664" s="64"/>
    </row>
    <row r="665" ht="12.75" customHeight="1">
      <c r="A665" s="63">
        <v>1744.0</v>
      </c>
      <c r="B665" s="63">
        <v>24481.0</v>
      </c>
      <c r="C665" s="64" t="s">
        <v>1376</v>
      </c>
      <c r="D665" s="64" t="s">
        <v>228</v>
      </c>
      <c r="E665" s="64"/>
      <c r="F665" s="64"/>
      <c r="G665" s="64" t="s">
        <v>933</v>
      </c>
      <c r="H665" s="65">
        <v>42125.0</v>
      </c>
      <c r="I665" s="63">
        <v>6900.0</v>
      </c>
      <c r="J665" s="63">
        <v>86.0</v>
      </c>
      <c r="K665" s="64" t="s">
        <v>23</v>
      </c>
      <c r="L665" s="64" t="s">
        <v>23</v>
      </c>
      <c r="M665" s="64" t="s">
        <v>35</v>
      </c>
      <c r="N665" s="63"/>
      <c r="O665" s="64"/>
      <c r="P665" s="63">
        <v>44.0</v>
      </c>
      <c r="Q665" s="64"/>
      <c r="R665" s="64"/>
    </row>
    <row r="666" ht="12.75" customHeight="1">
      <c r="A666" s="63">
        <v>1745.0</v>
      </c>
      <c r="B666" s="63">
        <v>215645.0</v>
      </c>
      <c r="C666" s="64" t="s">
        <v>1376</v>
      </c>
      <c r="D666" s="64" t="s">
        <v>228</v>
      </c>
      <c r="E666" s="64"/>
      <c r="F666" s="64"/>
      <c r="G666" s="64" t="s">
        <v>933</v>
      </c>
      <c r="H666" s="65">
        <v>42125.0</v>
      </c>
      <c r="I666" s="63">
        <v>5200.0</v>
      </c>
      <c r="J666" s="63">
        <v>78.0</v>
      </c>
      <c r="K666" s="64" t="s">
        <v>23</v>
      </c>
      <c r="L666" s="64" t="s">
        <v>23</v>
      </c>
      <c r="M666" s="64" t="s">
        <v>821</v>
      </c>
      <c r="N666" s="63"/>
      <c r="O666" s="64"/>
      <c r="P666" s="63">
        <v>40.0</v>
      </c>
      <c r="Q666" s="64"/>
      <c r="R666" s="64"/>
    </row>
    <row r="667" ht="12.75" customHeight="1">
      <c r="A667" s="63">
        <v>1747.0</v>
      </c>
      <c r="B667" s="63">
        <v>156043.0</v>
      </c>
      <c r="C667" s="64" t="s">
        <v>1376</v>
      </c>
      <c r="D667" s="64" t="s">
        <v>228</v>
      </c>
      <c r="E667" s="64"/>
      <c r="F667" s="64"/>
      <c r="G667" s="64" t="s">
        <v>904</v>
      </c>
      <c r="H667" s="65">
        <v>42125.0</v>
      </c>
      <c r="I667" s="63">
        <v>4100.0</v>
      </c>
      <c r="J667" s="63">
        <v>75.0</v>
      </c>
      <c r="K667" s="64" t="s">
        <v>23</v>
      </c>
      <c r="L667" s="64" t="s">
        <v>23</v>
      </c>
      <c r="M667" s="64" t="s">
        <v>814</v>
      </c>
      <c r="N667" s="63"/>
      <c r="O667" s="64"/>
      <c r="P667" s="63">
        <v>36.0</v>
      </c>
      <c r="Q667" s="64"/>
      <c r="R667" s="64"/>
    </row>
    <row r="668" ht="12.75" customHeight="1">
      <c r="A668" s="63">
        <v>1746.0</v>
      </c>
      <c r="B668" s="63">
        <v>119831.0</v>
      </c>
      <c r="C668" s="64" t="s">
        <v>1376</v>
      </c>
      <c r="D668" s="64" t="s">
        <v>228</v>
      </c>
      <c r="E668" s="66">
        <v>39.0</v>
      </c>
      <c r="F668" s="64" t="s">
        <v>414</v>
      </c>
      <c r="G668" s="64"/>
      <c r="H668" s="65">
        <v>42125.416666666664</v>
      </c>
      <c r="I668" s="63">
        <v>4200.0</v>
      </c>
      <c r="J668" s="63">
        <v>72.0</v>
      </c>
      <c r="K668" s="64" t="s">
        <v>23</v>
      </c>
      <c r="L668" s="64" t="s">
        <v>40</v>
      </c>
      <c r="M668" s="64" t="s">
        <v>814</v>
      </c>
      <c r="N668" s="63"/>
      <c r="O668" s="64"/>
      <c r="P668" s="63">
        <v>36.0</v>
      </c>
      <c r="Q668" s="64"/>
      <c r="R668" s="64"/>
    </row>
    <row r="669" ht="12.75" customHeight="1">
      <c r="A669" s="63">
        <v>1750.0</v>
      </c>
      <c r="B669" s="63">
        <v>40877.0</v>
      </c>
      <c r="C669" s="64" t="s">
        <v>1376</v>
      </c>
      <c r="D669" s="64" t="s">
        <v>228</v>
      </c>
      <c r="E669" s="66">
        <v>38.0</v>
      </c>
      <c r="F669" s="64" t="s">
        <v>1379</v>
      </c>
      <c r="G669" s="64"/>
      <c r="H669" s="65">
        <v>42125.541666666664</v>
      </c>
      <c r="I669" s="63">
        <v>5400.0</v>
      </c>
      <c r="J669" s="63">
        <v>78.0</v>
      </c>
      <c r="K669" s="64" t="s">
        <v>23</v>
      </c>
      <c r="L669" s="64" t="s">
        <v>23</v>
      </c>
      <c r="M669" s="64"/>
      <c r="N669" s="63"/>
      <c r="O669" s="64"/>
      <c r="P669" s="63">
        <v>41.0</v>
      </c>
      <c r="Q669" s="64"/>
      <c r="R669" s="64"/>
    </row>
    <row r="670" ht="12.75" customHeight="1">
      <c r="A670" s="63">
        <v>1748.0</v>
      </c>
      <c r="B670" s="63">
        <v>44458.0</v>
      </c>
      <c r="C670" s="64" t="s">
        <v>1376</v>
      </c>
      <c r="D670" s="64" t="s">
        <v>228</v>
      </c>
      <c r="E670" s="64"/>
      <c r="F670" s="64"/>
      <c r="G670" s="64" t="s">
        <v>933</v>
      </c>
      <c r="H670" s="65">
        <v>42125.604166666664</v>
      </c>
      <c r="I670" s="63">
        <v>5000.0</v>
      </c>
      <c r="J670" s="63">
        <v>79.0</v>
      </c>
      <c r="K670" s="64" t="s">
        <v>23</v>
      </c>
      <c r="L670" s="64" t="s">
        <v>35</v>
      </c>
      <c r="M670" s="64"/>
      <c r="N670" s="63"/>
      <c r="O670" s="64"/>
      <c r="P670" s="63">
        <v>41.0</v>
      </c>
      <c r="Q670" s="64"/>
      <c r="R670" s="64"/>
    </row>
    <row r="671" ht="12.75" customHeight="1">
      <c r="A671" s="63">
        <v>1749.0</v>
      </c>
      <c r="B671" s="63">
        <v>159676.0</v>
      </c>
      <c r="C671" s="64" t="s">
        <v>1376</v>
      </c>
      <c r="D671" s="64" t="s">
        <v>228</v>
      </c>
      <c r="E671" s="64"/>
      <c r="F671" s="64"/>
      <c r="G671" s="64" t="s">
        <v>944</v>
      </c>
      <c r="H671" s="65">
        <v>42125.625</v>
      </c>
      <c r="I671" s="63">
        <v>7600.0</v>
      </c>
      <c r="J671" s="63">
        <v>93.0</v>
      </c>
      <c r="K671" s="64" t="s">
        <v>23</v>
      </c>
      <c r="L671" s="64" t="s">
        <v>40</v>
      </c>
      <c r="M671" s="64"/>
      <c r="N671" s="63"/>
      <c r="O671" s="64"/>
      <c r="P671" s="64"/>
      <c r="Q671" s="64"/>
      <c r="R671" s="64"/>
    </row>
    <row r="672" ht="12.75" customHeight="1">
      <c r="A672" s="63">
        <v>1751.0</v>
      </c>
      <c r="B672" s="63">
        <v>116366.0</v>
      </c>
      <c r="C672" s="64" t="s">
        <v>1376</v>
      </c>
      <c r="D672" s="64" t="s">
        <v>228</v>
      </c>
      <c r="E672" s="66">
        <v>38.0</v>
      </c>
      <c r="F672" s="64" t="s">
        <v>1379</v>
      </c>
      <c r="G672" s="64"/>
      <c r="H672" s="65">
        <v>42125.791666666664</v>
      </c>
      <c r="I672" s="63">
        <v>5700.0</v>
      </c>
      <c r="J672" s="63">
        <v>77.0</v>
      </c>
      <c r="K672" s="64" t="s">
        <v>23</v>
      </c>
      <c r="L672" s="64" t="s">
        <v>40</v>
      </c>
      <c r="M672" s="64"/>
      <c r="N672" s="63"/>
      <c r="O672" s="64"/>
      <c r="P672" s="63">
        <v>43.0</v>
      </c>
      <c r="Q672" s="64"/>
      <c r="R672" s="64"/>
    </row>
    <row r="673" ht="12.75" customHeight="1">
      <c r="A673" s="63">
        <v>1752.0</v>
      </c>
      <c r="B673" s="63">
        <v>180250.0</v>
      </c>
      <c r="C673" s="64" t="s">
        <v>1376</v>
      </c>
      <c r="D673" s="64" t="s">
        <v>228</v>
      </c>
      <c r="E673" s="64"/>
      <c r="F673" s="64"/>
      <c r="G673" s="64" t="s">
        <v>1352</v>
      </c>
      <c r="H673" s="65">
        <v>42126.34722222222</v>
      </c>
      <c r="I673" s="63">
        <v>5400.0</v>
      </c>
      <c r="J673" s="63">
        <v>80.0</v>
      </c>
      <c r="K673" s="64" t="s">
        <v>23</v>
      </c>
      <c r="L673" s="64" t="s">
        <v>40</v>
      </c>
      <c r="M673" s="64"/>
      <c r="N673" s="63"/>
      <c r="O673" s="64"/>
      <c r="P673" s="63">
        <v>44.0</v>
      </c>
      <c r="Q673" s="64"/>
      <c r="R673" s="64"/>
    </row>
    <row r="674" ht="12.75" customHeight="1">
      <c r="A674" s="63">
        <v>1754.0</v>
      </c>
      <c r="B674" s="63">
        <v>173443.0</v>
      </c>
      <c r="C674" s="64" t="s">
        <v>1376</v>
      </c>
      <c r="D674" s="64" t="s">
        <v>228</v>
      </c>
      <c r="E674" s="64"/>
      <c r="F674" s="64"/>
      <c r="G674" s="64" t="s">
        <v>931</v>
      </c>
      <c r="H674" s="65">
        <v>42126.34722222222</v>
      </c>
      <c r="I674" s="63">
        <v>4600.0</v>
      </c>
      <c r="J674" s="63">
        <v>74.0</v>
      </c>
      <c r="K674" s="64" t="s">
        <v>23</v>
      </c>
      <c r="L674" s="64" t="s">
        <v>23</v>
      </c>
      <c r="M674" s="64"/>
      <c r="N674" s="63"/>
      <c r="O674" s="64"/>
      <c r="P674" s="63">
        <v>42.0</v>
      </c>
      <c r="Q674" s="64"/>
      <c r="R674" s="64"/>
    </row>
    <row r="675" ht="12.75" customHeight="1">
      <c r="A675" s="63">
        <v>1753.0</v>
      </c>
      <c r="B675" s="63">
        <v>41513.0</v>
      </c>
      <c r="C675" s="64" t="s">
        <v>1376</v>
      </c>
      <c r="D675" s="64" t="s">
        <v>228</v>
      </c>
      <c r="E675" s="64"/>
      <c r="F675" s="64"/>
      <c r="G675" s="64" t="s">
        <v>918</v>
      </c>
      <c r="H675" s="65">
        <v>42126.37847222222</v>
      </c>
      <c r="I675" s="63">
        <v>4100.0</v>
      </c>
      <c r="J675" s="63">
        <v>73.0</v>
      </c>
      <c r="K675" s="64" t="s">
        <v>23</v>
      </c>
      <c r="L675" s="64" t="s">
        <v>23</v>
      </c>
      <c r="M675" s="64" t="s">
        <v>814</v>
      </c>
      <c r="N675" s="63"/>
      <c r="O675" s="64"/>
      <c r="P675" s="63">
        <v>36.0</v>
      </c>
      <c r="Q675" s="64"/>
      <c r="R675" s="64"/>
    </row>
    <row r="676" ht="12.75" customHeight="1">
      <c r="A676" s="63">
        <v>1755.0</v>
      </c>
      <c r="B676" s="63">
        <v>52024.0</v>
      </c>
      <c r="C676" s="64" t="s">
        <v>1376</v>
      </c>
      <c r="D676" s="64" t="s">
        <v>228</v>
      </c>
      <c r="E676" s="64"/>
      <c r="F676" s="64"/>
      <c r="G676" s="64" t="s">
        <v>33</v>
      </c>
      <c r="H676" s="65">
        <v>42126.46527777778</v>
      </c>
      <c r="I676" s="63">
        <v>6200.0</v>
      </c>
      <c r="J676" s="63">
        <v>82.0</v>
      </c>
      <c r="K676" s="64" t="s">
        <v>23</v>
      </c>
      <c r="L676" s="64" t="s">
        <v>23</v>
      </c>
      <c r="M676" s="64" t="s">
        <v>814</v>
      </c>
      <c r="N676" s="63"/>
      <c r="O676" s="64"/>
      <c r="P676" s="63">
        <v>42.0</v>
      </c>
      <c r="Q676" s="64"/>
      <c r="R676" s="64"/>
    </row>
    <row r="677" ht="12.75" customHeight="1">
      <c r="A677" s="63">
        <v>1756.0</v>
      </c>
      <c r="B677" s="63">
        <v>12982.0</v>
      </c>
      <c r="C677" s="64" t="s">
        <v>1376</v>
      </c>
      <c r="D677" s="64" t="s">
        <v>228</v>
      </c>
      <c r="E677" s="64"/>
      <c r="F677" s="64"/>
      <c r="G677" s="64" t="s">
        <v>911</v>
      </c>
      <c r="H677" s="65">
        <v>42126.572916666664</v>
      </c>
      <c r="I677" s="63">
        <v>3800.0</v>
      </c>
      <c r="J677" s="63">
        <v>71.0</v>
      </c>
      <c r="K677" s="64" t="s">
        <v>23</v>
      </c>
      <c r="L677" s="64" t="s">
        <v>23</v>
      </c>
      <c r="M677" s="64" t="s">
        <v>814</v>
      </c>
      <c r="N677" s="63"/>
      <c r="O677" s="64"/>
      <c r="P677" s="63">
        <v>37.0</v>
      </c>
      <c r="Q677" s="64"/>
      <c r="R677" s="64"/>
    </row>
    <row r="678" ht="12.75" customHeight="1">
      <c r="A678" s="63">
        <v>1758.0</v>
      </c>
      <c r="B678" s="63">
        <v>53435.0</v>
      </c>
      <c r="C678" s="64" t="s">
        <v>1376</v>
      </c>
      <c r="D678" s="64" t="s">
        <v>228</v>
      </c>
      <c r="E678" s="64"/>
      <c r="F678" s="64"/>
      <c r="G678" s="64" t="s">
        <v>918</v>
      </c>
      <c r="H678" s="65">
        <v>42127.0</v>
      </c>
      <c r="I678" s="63">
        <v>5200.0</v>
      </c>
      <c r="J678" s="63">
        <v>79.0</v>
      </c>
      <c r="K678" s="64" t="s">
        <v>23</v>
      </c>
      <c r="L678" s="64" t="s">
        <v>23</v>
      </c>
      <c r="M678" s="64" t="s">
        <v>814</v>
      </c>
      <c r="N678" s="63"/>
      <c r="O678" s="64"/>
      <c r="P678" s="63">
        <v>40.0</v>
      </c>
      <c r="Q678" s="64"/>
      <c r="R678" s="64"/>
    </row>
    <row r="679" ht="12.75" customHeight="1">
      <c r="A679" s="63">
        <v>1757.0</v>
      </c>
      <c r="B679" s="63">
        <v>26697.0</v>
      </c>
      <c r="C679" s="64" t="s">
        <v>1376</v>
      </c>
      <c r="D679" s="64" t="s">
        <v>228</v>
      </c>
      <c r="E679" s="64"/>
      <c r="F679" s="64"/>
      <c r="G679" s="64" t="s">
        <v>1352</v>
      </c>
      <c r="H679" s="65">
        <v>42127.354166666664</v>
      </c>
      <c r="I679" s="63">
        <v>5500.0</v>
      </c>
      <c r="J679" s="63">
        <v>77.0</v>
      </c>
      <c r="K679" s="64" t="s">
        <v>23</v>
      </c>
      <c r="L679" s="64" t="s">
        <v>40</v>
      </c>
      <c r="M679" s="64"/>
      <c r="N679" s="63"/>
      <c r="O679" s="64"/>
      <c r="P679" s="64"/>
      <c r="Q679" s="64"/>
      <c r="R679" s="64"/>
    </row>
    <row r="680" ht="12.75" customHeight="1">
      <c r="A680" s="63">
        <v>1759.0</v>
      </c>
      <c r="B680" s="63">
        <v>104812.0</v>
      </c>
      <c r="C680" s="64" t="s">
        <v>1376</v>
      </c>
      <c r="D680" s="64" t="s">
        <v>228</v>
      </c>
      <c r="E680" s="66">
        <v>36.0</v>
      </c>
      <c r="F680" s="64" t="s">
        <v>692</v>
      </c>
      <c r="G680" s="64"/>
      <c r="H680" s="65">
        <v>42130.0</v>
      </c>
      <c r="I680" s="63">
        <v>4600.0</v>
      </c>
      <c r="J680" s="63">
        <v>75.0</v>
      </c>
      <c r="K680" s="64" t="s">
        <v>23</v>
      </c>
      <c r="L680" s="64" t="s">
        <v>23</v>
      </c>
      <c r="M680" s="64" t="s">
        <v>814</v>
      </c>
      <c r="N680" s="63"/>
      <c r="O680" s="64"/>
      <c r="P680" s="63">
        <v>39.0</v>
      </c>
      <c r="Q680" s="64"/>
      <c r="R680" s="64"/>
    </row>
    <row r="681" ht="12.75" customHeight="1">
      <c r="A681" s="63">
        <v>1760.0</v>
      </c>
      <c r="B681" s="63">
        <v>155149.0</v>
      </c>
      <c r="C681" s="64" t="s">
        <v>1376</v>
      </c>
      <c r="D681" s="64" t="s">
        <v>228</v>
      </c>
      <c r="E681" s="66">
        <v>92.0</v>
      </c>
      <c r="F681" s="64" t="s">
        <v>33</v>
      </c>
      <c r="G681" s="64"/>
      <c r="H681" s="65">
        <v>42130.666666666664</v>
      </c>
      <c r="I681" s="63">
        <v>4770.0</v>
      </c>
      <c r="J681" s="63">
        <v>75.0</v>
      </c>
      <c r="K681" s="64" t="s">
        <v>23</v>
      </c>
      <c r="L681" s="64"/>
      <c r="M681" s="64"/>
      <c r="N681" s="63"/>
      <c r="O681" s="64"/>
      <c r="P681" s="63">
        <v>39.0</v>
      </c>
      <c r="Q681" s="64"/>
      <c r="R681" s="64"/>
    </row>
    <row r="682" ht="12.75" customHeight="1">
      <c r="A682" s="63">
        <v>1761.0</v>
      </c>
      <c r="B682" s="63">
        <v>211864.0</v>
      </c>
      <c r="C682" s="64" t="s">
        <v>1376</v>
      </c>
      <c r="D682" s="64" t="s">
        <v>228</v>
      </c>
      <c r="E682" s="66">
        <v>36.0</v>
      </c>
      <c r="F682" s="64" t="s">
        <v>692</v>
      </c>
      <c r="G682" s="64"/>
      <c r="H682" s="65">
        <v>42130.708333333336</v>
      </c>
      <c r="I682" s="63">
        <v>5940.0</v>
      </c>
      <c r="J682" s="63">
        <v>80.0</v>
      </c>
      <c r="K682" s="64" t="s">
        <v>23</v>
      </c>
      <c r="L682" s="64"/>
      <c r="M682" s="64"/>
      <c r="N682" s="63"/>
      <c r="O682" s="64"/>
      <c r="P682" s="63">
        <v>44.0</v>
      </c>
      <c r="Q682" s="64"/>
      <c r="R682" s="64"/>
    </row>
    <row r="683" ht="12.75" customHeight="1">
      <c r="A683" s="63">
        <v>1762.0</v>
      </c>
      <c r="B683" s="63">
        <v>122711.0</v>
      </c>
      <c r="C683" s="64" t="s">
        <v>1376</v>
      </c>
      <c r="D683" s="64" t="s">
        <v>228</v>
      </c>
      <c r="E683" s="66">
        <v>34.0</v>
      </c>
      <c r="F683" s="64" t="s">
        <v>660</v>
      </c>
      <c r="G683" s="64"/>
      <c r="H683" s="65">
        <v>42130.708333333336</v>
      </c>
      <c r="I683" s="63">
        <v>5590.0</v>
      </c>
      <c r="J683" s="63">
        <v>79.0</v>
      </c>
      <c r="K683" s="64" t="s">
        <v>23</v>
      </c>
      <c r="L683" s="64"/>
      <c r="M683" s="64"/>
      <c r="N683" s="63"/>
      <c r="O683" s="64"/>
      <c r="P683" s="63">
        <v>43.0</v>
      </c>
      <c r="Q683" s="64"/>
      <c r="R683" s="64"/>
    </row>
    <row r="684" ht="12.75" customHeight="1">
      <c r="A684" s="63">
        <v>1763.0</v>
      </c>
      <c r="B684" s="63">
        <v>116145.0</v>
      </c>
      <c r="C684" s="64" t="s">
        <v>1376</v>
      </c>
      <c r="D684" s="64" t="s">
        <v>228</v>
      </c>
      <c r="E684" s="66">
        <v>40.0</v>
      </c>
      <c r="F684" s="64" t="s">
        <v>739</v>
      </c>
      <c r="G684" s="64"/>
      <c r="H684" s="65">
        <v>42130.708333333336</v>
      </c>
      <c r="I684" s="63">
        <v>5590.0</v>
      </c>
      <c r="J684" s="63">
        <v>79.0</v>
      </c>
      <c r="K684" s="64" t="s">
        <v>23</v>
      </c>
      <c r="L684" s="64"/>
      <c r="M684" s="64"/>
      <c r="N684" s="63"/>
      <c r="O684" s="64"/>
      <c r="P684" s="63">
        <v>43.0</v>
      </c>
      <c r="Q684" s="64"/>
      <c r="R684" s="64"/>
    </row>
    <row r="685" ht="12.75" customHeight="1">
      <c r="A685" s="63">
        <v>1771.0</v>
      </c>
      <c r="B685" s="63">
        <v>118282.0</v>
      </c>
      <c r="C685" s="64" t="s">
        <v>1376</v>
      </c>
      <c r="D685" s="64" t="s">
        <v>228</v>
      </c>
      <c r="E685" s="64"/>
      <c r="F685" s="64"/>
      <c r="G685" s="64" t="s">
        <v>1381</v>
      </c>
      <c r="H685" s="65">
        <v>42132.0</v>
      </c>
      <c r="I685" s="63">
        <v>6200.0</v>
      </c>
      <c r="J685" s="63">
        <v>79.0</v>
      </c>
      <c r="K685" s="64" t="s">
        <v>23</v>
      </c>
      <c r="L685" s="64" t="s">
        <v>40</v>
      </c>
      <c r="M685" s="64" t="s">
        <v>814</v>
      </c>
      <c r="N685" s="63"/>
      <c r="O685" s="64"/>
      <c r="P685" s="63">
        <v>44.0</v>
      </c>
      <c r="Q685" s="64"/>
      <c r="R685" s="64"/>
    </row>
    <row r="686" ht="12.75" customHeight="1">
      <c r="A686" s="63">
        <v>1780.0</v>
      </c>
      <c r="B686" s="63">
        <v>157816.0</v>
      </c>
      <c r="C686" s="64" t="s">
        <v>1376</v>
      </c>
      <c r="D686" s="64" t="s">
        <v>228</v>
      </c>
      <c r="E686" s="64"/>
      <c r="F686" s="64"/>
      <c r="G686" s="64" t="s">
        <v>921</v>
      </c>
      <c r="H686" s="65">
        <v>42132.0</v>
      </c>
      <c r="I686" s="63">
        <v>5650.0</v>
      </c>
      <c r="J686" s="63">
        <v>80.0</v>
      </c>
      <c r="K686" s="64" t="s">
        <v>23</v>
      </c>
      <c r="L686" s="64" t="s">
        <v>40</v>
      </c>
      <c r="M686" s="64" t="s">
        <v>821</v>
      </c>
      <c r="N686" s="63"/>
      <c r="O686" s="64"/>
      <c r="P686" s="63">
        <v>42.0</v>
      </c>
      <c r="Q686" s="64"/>
      <c r="R686" s="64"/>
    </row>
    <row r="687" ht="12.75" customHeight="1">
      <c r="A687" s="63">
        <v>1766.0</v>
      </c>
      <c r="B687" s="63">
        <v>49872.0</v>
      </c>
      <c r="C687" s="64" t="s">
        <v>1376</v>
      </c>
      <c r="D687" s="64" t="s">
        <v>228</v>
      </c>
      <c r="E687" s="64"/>
      <c r="F687" s="64"/>
      <c r="G687" s="64" t="s">
        <v>1090</v>
      </c>
      <c r="H687" s="65">
        <v>42132.333333333336</v>
      </c>
      <c r="I687" s="63">
        <v>6400.0</v>
      </c>
      <c r="J687" s="63">
        <v>80.0</v>
      </c>
      <c r="K687" s="64" t="s">
        <v>23</v>
      </c>
      <c r="L687" s="64" t="s">
        <v>23</v>
      </c>
      <c r="M687" s="64" t="s">
        <v>814</v>
      </c>
      <c r="N687" s="63"/>
      <c r="O687" s="64"/>
      <c r="P687" s="63">
        <v>45.0</v>
      </c>
      <c r="Q687" s="64"/>
      <c r="R687" s="64"/>
    </row>
    <row r="688" ht="12.75" customHeight="1">
      <c r="A688" s="63">
        <v>1768.0</v>
      </c>
      <c r="B688" s="63">
        <v>158600.0</v>
      </c>
      <c r="C688" s="64" t="s">
        <v>1376</v>
      </c>
      <c r="D688" s="64" t="s">
        <v>228</v>
      </c>
      <c r="E688" s="64"/>
      <c r="F688" s="64"/>
      <c r="G688" s="64" t="s">
        <v>1005</v>
      </c>
      <c r="H688" s="65">
        <v>42132.333333333336</v>
      </c>
      <c r="I688" s="63">
        <v>5000.0</v>
      </c>
      <c r="J688" s="63">
        <v>79.0</v>
      </c>
      <c r="K688" s="64" t="s">
        <v>23</v>
      </c>
      <c r="L688" s="64" t="s">
        <v>40</v>
      </c>
      <c r="M688" s="64" t="s">
        <v>814</v>
      </c>
      <c r="N688" s="63"/>
      <c r="O688" s="64"/>
      <c r="P688" s="63">
        <v>41.0</v>
      </c>
      <c r="Q688" s="64"/>
      <c r="R688" s="64"/>
    </row>
    <row r="689" ht="12.75" customHeight="1">
      <c r="A689" s="63">
        <v>1765.0</v>
      </c>
      <c r="B689" s="63">
        <v>36797.0</v>
      </c>
      <c r="C689" s="64" t="s">
        <v>1376</v>
      </c>
      <c r="D689" s="64" t="s">
        <v>228</v>
      </c>
      <c r="E689" s="64"/>
      <c r="F689" s="64"/>
      <c r="G689" s="64" t="s">
        <v>932</v>
      </c>
      <c r="H689" s="65">
        <v>42132.354166666664</v>
      </c>
      <c r="I689" s="63">
        <v>6300.0</v>
      </c>
      <c r="J689" s="63">
        <v>82.0</v>
      </c>
      <c r="K689" s="64" t="s">
        <v>23</v>
      </c>
      <c r="L689" s="64" t="s">
        <v>23</v>
      </c>
      <c r="M689" s="64" t="s">
        <v>814</v>
      </c>
      <c r="N689" s="63"/>
      <c r="O689" s="64"/>
      <c r="P689" s="63">
        <v>41.0</v>
      </c>
      <c r="Q689" s="64"/>
      <c r="R689" s="64"/>
    </row>
    <row r="690" ht="12.75" customHeight="1">
      <c r="A690" s="63">
        <v>1764.0</v>
      </c>
      <c r="B690" s="63">
        <v>135988.0</v>
      </c>
      <c r="C690" s="64" t="s">
        <v>1376</v>
      </c>
      <c r="D690" s="64" t="s">
        <v>228</v>
      </c>
      <c r="E690" s="64"/>
      <c r="F690" s="64"/>
      <c r="G690" s="64" t="s">
        <v>906</v>
      </c>
      <c r="H690" s="65">
        <v>42132.36111111111</v>
      </c>
      <c r="I690" s="63">
        <v>6100.0</v>
      </c>
      <c r="J690" s="63">
        <v>81.0</v>
      </c>
      <c r="K690" s="64" t="s">
        <v>23</v>
      </c>
      <c r="L690" s="64" t="s">
        <v>23</v>
      </c>
      <c r="M690" s="64" t="s">
        <v>814</v>
      </c>
      <c r="N690" s="63"/>
      <c r="O690" s="64"/>
      <c r="P690" s="63">
        <v>44.0</v>
      </c>
      <c r="Q690" s="64"/>
      <c r="R690" s="64"/>
    </row>
    <row r="691" ht="12.75" customHeight="1">
      <c r="A691" s="63">
        <v>1772.0</v>
      </c>
      <c r="B691" s="63">
        <v>18973.0</v>
      </c>
      <c r="C691" s="64" t="s">
        <v>1376</v>
      </c>
      <c r="D691" s="64" t="s">
        <v>228</v>
      </c>
      <c r="E691" s="66">
        <v>36.0</v>
      </c>
      <c r="F691" s="64" t="s">
        <v>692</v>
      </c>
      <c r="G691" s="64"/>
      <c r="H691" s="65">
        <v>42132.395833333336</v>
      </c>
      <c r="I691" s="63">
        <v>3600.0</v>
      </c>
      <c r="J691" s="63">
        <v>71.0</v>
      </c>
      <c r="K691" s="64" t="s">
        <v>23</v>
      </c>
      <c r="L691" s="64"/>
      <c r="M691" s="64"/>
      <c r="N691" s="63"/>
      <c r="O691" s="64"/>
      <c r="P691" s="63">
        <v>35.0</v>
      </c>
      <c r="Q691" s="64"/>
      <c r="R691" s="64"/>
    </row>
    <row r="692" ht="12.75" customHeight="1">
      <c r="A692" s="63">
        <v>1767.0</v>
      </c>
      <c r="B692" s="63">
        <v>55434.0</v>
      </c>
      <c r="C692" s="64" t="s">
        <v>1376</v>
      </c>
      <c r="D692" s="64" t="s">
        <v>228</v>
      </c>
      <c r="E692" s="64"/>
      <c r="F692" s="64"/>
      <c r="G692" s="64" t="s">
        <v>1101</v>
      </c>
      <c r="H692" s="65">
        <v>42132.4375</v>
      </c>
      <c r="I692" s="63">
        <v>5150.0</v>
      </c>
      <c r="J692" s="63">
        <v>78.0</v>
      </c>
      <c r="K692" s="64" t="s">
        <v>23</v>
      </c>
      <c r="L692" s="64" t="s">
        <v>40</v>
      </c>
      <c r="M692" s="64" t="s">
        <v>814</v>
      </c>
      <c r="N692" s="63"/>
      <c r="O692" s="64"/>
      <c r="P692" s="63">
        <v>42.0</v>
      </c>
      <c r="Q692" s="64"/>
      <c r="R692" s="64"/>
    </row>
    <row r="693" ht="12.75" customHeight="1">
      <c r="A693" s="63">
        <v>1773.0</v>
      </c>
      <c r="B693" s="63">
        <v>119228.0</v>
      </c>
      <c r="C693" s="64" t="s">
        <v>1376</v>
      </c>
      <c r="D693" s="64" t="s">
        <v>228</v>
      </c>
      <c r="E693" s="66">
        <v>40.0</v>
      </c>
      <c r="F693" s="64" t="s">
        <v>739</v>
      </c>
      <c r="G693" s="64"/>
      <c r="H693" s="65">
        <v>42132.479166666664</v>
      </c>
      <c r="I693" s="63">
        <v>4650.0</v>
      </c>
      <c r="J693" s="63">
        <v>73.0</v>
      </c>
      <c r="K693" s="64" t="s">
        <v>23</v>
      </c>
      <c r="L693" s="64" t="s">
        <v>35</v>
      </c>
      <c r="M693" s="64"/>
      <c r="N693" s="63"/>
      <c r="O693" s="64"/>
      <c r="P693" s="64"/>
      <c r="Q693" s="64"/>
      <c r="R693" s="64"/>
    </row>
    <row r="694" ht="12.75" customHeight="1">
      <c r="A694" s="63">
        <v>1769.0</v>
      </c>
      <c r="B694" s="63">
        <v>111693.0</v>
      </c>
      <c r="C694" s="64" t="s">
        <v>1376</v>
      </c>
      <c r="D694" s="64" t="s">
        <v>228</v>
      </c>
      <c r="E694" s="66">
        <v>39.0</v>
      </c>
      <c r="F694" s="64" t="s">
        <v>414</v>
      </c>
      <c r="G694" s="64"/>
      <c r="H694" s="65">
        <v>42132.5</v>
      </c>
      <c r="I694" s="63">
        <v>5000.0</v>
      </c>
      <c r="J694" s="63">
        <v>77.0</v>
      </c>
      <c r="K694" s="64" t="s">
        <v>23</v>
      </c>
      <c r="L694" s="64" t="s">
        <v>40</v>
      </c>
      <c r="M694" s="64" t="s">
        <v>814</v>
      </c>
      <c r="N694" s="63"/>
      <c r="O694" s="64"/>
      <c r="P694" s="63">
        <v>39.0</v>
      </c>
      <c r="Q694" s="64"/>
      <c r="R694" s="64"/>
    </row>
    <row r="695" ht="12.75" customHeight="1">
      <c r="A695" s="63">
        <v>1770.0</v>
      </c>
      <c r="B695" s="63">
        <v>118314.0</v>
      </c>
      <c r="C695" s="64" t="s">
        <v>1376</v>
      </c>
      <c r="D695" s="64" t="s">
        <v>228</v>
      </c>
      <c r="E695" s="64"/>
      <c r="F695" s="64"/>
      <c r="G695" s="64" t="s">
        <v>117</v>
      </c>
      <c r="H695" s="65">
        <v>42132.541666666664</v>
      </c>
      <c r="I695" s="63">
        <v>3550.0</v>
      </c>
      <c r="J695" s="63">
        <v>70.0</v>
      </c>
      <c r="K695" s="64" t="s">
        <v>23</v>
      </c>
      <c r="L695" s="64" t="s">
        <v>23</v>
      </c>
      <c r="M695" s="64" t="s">
        <v>814</v>
      </c>
      <c r="N695" s="63"/>
      <c r="O695" s="64"/>
      <c r="P695" s="63">
        <v>35.0</v>
      </c>
      <c r="Q695" s="64"/>
      <c r="R695" s="64"/>
    </row>
    <row r="696" ht="12.75" customHeight="1">
      <c r="A696" s="63">
        <v>1776.0</v>
      </c>
      <c r="B696" s="63">
        <v>80452.0</v>
      </c>
      <c r="C696" s="64" t="s">
        <v>1376</v>
      </c>
      <c r="D696" s="64" t="s">
        <v>228</v>
      </c>
      <c r="E696" s="66">
        <v>38.0</v>
      </c>
      <c r="F696" s="64" t="s">
        <v>1379</v>
      </c>
      <c r="G696" s="64"/>
      <c r="H696" s="65">
        <v>42132.541666666664</v>
      </c>
      <c r="I696" s="63">
        <v>5500.0</v>
      </c>
      <c r="J696" s="63">
        <v>80.0</v>
      </c>
      <c r="K696" s="64" t="s">
        <v>23</v>
      </c>
      <c r="L696" s="64" t="s">
        <v>23</v>
      </c>
      <c r="M696" s="64"/>
      <c r="N696" s="63"/>
      <c r="O696" s="64"/>
      <c r="P696" s="64"/>
      <c r="Q696" s="64"/>
      <c r="R696" s="64"/>
    </row>
    <row r="697" ht="12.75" customHeight="1">
      <c r="A697" s="63">
        <v>1774.0</v>
      </c>
      <c r="B697" s="63">
        <v>137973.0</v>
      </c>
      <c r="C697" s="64" t="s">
        <v>1376</v>
      </c>
      <c r="D697" s="64" t="s">
        <v>228</v>
      </c>
      <c r="E697" s="64"/>
      <c r="F697" s="64"/>
      <c r="G697" s="64" t="s">
        <v>939</v>
      </c>
      <c r="H697" s="65">
        <v>42132.645833333336</v>
      </c>
      <c r="I697" s="63">
        <v>5100.0</v>
      </c>
      <c r="J697" s="63">
        <v>75.0</v>
      </c>
      <c r="K697" s="64" t="s">
        <v>23</v>
      </c>
      <c r="L697" s="64" t="s">
        <v>23</v>
      </c>
      <c r="M697" s="64"/>
      <c r="N697" s="63"/>
      <c r="O697" s="64" t="s">
        <v>816</v>
      </c>
      <c r="P697" s="64"/>
      <c r="Q697" s="64"/>
      <c r="R697" s="64"/>
    </row>
    <row r="698" ht="12.75" customHeight="1">
      <c r="A698" s="63">
        <v>1779.0</v>
      </c>
      <c r="B698" s="63">
        <v>100049.0</v>
      </c>
      <c r="C698" s="64" t="s">
        <v>1376</v>
      </c>
      <c r="D698" s="64" t="s">
        <v>228</v>
      </c>
      <c r="E698" s="66">
        <v>37.0</v>
      </c>
      <c r="F698" s="64" t="s">
        <v>716</v>
      </c>
      <c r="G698" s="64"/>
      <c r="H698" s="65">
        <v>42132.739583333336</v>
      </c>
      <c r="I698" s="63">
        <v>5700.0</v>
      </c>
      <c r="J698" s="63">
        <v>79.0</v>
      </c>
      <c r="K698" s="64" t="s">
        <v>23</v>
      </c>
      <c r="L698" s="64" t="s">
        <v>23</v>
      </c>
      <c r="M698" s="64"/>
      <c r="N698" s="63"/>
      <c r="O698" s="64"/>
      <c r="P698" s="64"/>
      <c r="Q698" s="64"/>
      <c r="R698" s="64"/>
    </row>
    <row r="699" ht="12.75" customHeight="1">
      <c r="A699" s="63">
        <v>1775.0</v>
      </c>
      <c r="B699" s="63">
        <v>25863.0</v>
      </c>
      <c r="C699" s="64" t="s">
        <v>1376</v>
      </c>
      <c r="D699" s="64" t="s">
        <v>228</v>
      </c>
      <c r="E699" s="64"/>
      <c r="F699" s="64"/>
      <c r="G699" s="64" t="s">
        <v>913</v>
      </c>
      <c r="H699" s="65">
        <v>42132.75</v>
      </c>
      <c r="I699" s="63">
        <v>5250.0</v>
      </c>
      <c r="J699" s="63">
        <v>76.0</v>
      </c>
      <c r="K699" s="64" t="s">
        <v>23</v>
      </c>
      <c r="L699" s="64" t="s">
        <v>40</v>
      </c>
      <c r="M699" s="64"/>
      <c r="N699" s="63"/>
      <c r="O699" s="64"/>
      <c r="P699" s="64"/>
      <c r="Q699" s="64"/>
      <c r="R699" s="64"/>
    </row>
    <row r="700" ht="12.75" customHeight="1">
      <c r="A700" s="63">
        <v>1777.0</v>
      </c>
      <c r="B700" s="63">
        <v>119238.0</v>
      </c>
      <c r="C700" s="64" t="s">
        <v>1376</v>
      </c>
      <c r="D700" s="64" t="s">
        <v>228</v>
      </c>
      <c r="E700" s="66">
        <v>40.0</v>
      </c>
      <c r="F700" s="64" t="s">
        <v>739</v>
      </c>
      <c r="G700" s="64"/>
      <c r="H700" s="65">
        <v>42132.75</v>
      </c>
      <c r="I700" s="63">
        <v>4400.0</v>
      </c>
      <c r="J700" s="63">
        <v>75.0</v>
      </c>
      <c r="K700" s="64" t="s">
        <v>23</v>
      </c>
      <c r="L700" s="64" t="s">
        <v>23</v>
      </c>
      <c r="M700" s="64"/>
      <c r="N700" s="63"/>
      <c r="O700" s="64"/>
      <c r="P700" s="64"/>
      <c r="Q700" s="64"/>
      <c r="R700" s="64"/>
    </row>
    <row r="701" ht="12.75" customHeight="1">
      <c r="A701" s="63">
        <v>1778.0</v>
      </c>
      <c r="B701" s="63">
        <v>107630.0</v>
      </c>
      <c r="C701" s="64" t="s">
        <v>1376</v>
      </c>
      <c r="D701" s="64" t="s">
        <v>228</v>
      </c>
      <c r="E701" s="66">
        <v>43.0</v>
      </c>
      <c r="F701" s="64" t="s">
        <v>903</v>
      </c>
      <c r="G701" s="64"/>
      <c r="H701" s="65">
        <v>42132.78125</v>
      </c>
      <c r="I701" s="63">
        <v>6150.0</v>
      </c>
      <c r="J701" s="63">
        <v>85.0</v>
      </c>
      <c r="K701" s="64" t="s">
        <v>23</v>
      </c>
      <c r="L701" s="64" t="s">
        <v>23</v>
      </c>
      <c r="M701" s="64"/>
      <c r="N701" s="63"/>
      <c r="O701" s="64"/>
      <c r="P701" s="64"/>
      <c r="Q701" s="64"/>
      <c r="R701" s="64"/>
    </row>
    <row r="702" ht="12.75" customHeight="1">
      <c r="A702" s="63">
        <v>1786.0</v>
      </c>
      <c r="B702" s="63">
        <v>166575.0</v>
      </c>
      <c r="C702" s="64" t="s">
        <v>1376</v>
      </c>
      <c r="D702" s="64" t="s">
        <v>228</v>
      </c>
      <c r="E702" s="64"/>
      <c r="F702" s="64"/>
      <c r="G702" s="64" t="s">
        <v>938</v>
      </c>
      <c r="H702" s="65">
        <v>42133.0</v>
      </c>
      <c r="I702" s="63">
        <v>5000.0</v>
      </c>
      <c r="J702" s="63">
        <v>77.0</v>
      </c>
      <c r="K702" s="64" t="s">
        <v>23</v>
      </c>
      <c r="L702" s="64" t="s">
        <v>23</v>
      </c>
      <c r="M702" s="64" t="s">
        <v>821</v>
      </c>
      <c r="N702" s="63"/>
      <c r="O702" s="64"/>
      <c r="P702" s="63">
        <v>38.0</v>
      </c>
      <c r="Q702" s="64"/>
      <c r="R702" s="64"/>
    </row>
    <row r="703" ht="12.75" customHeight="1">
      <c r="A703" s="63">
        <v>1782.0</v>
      </c>
      <c r="B703" s="63">
        <v>104273.0</v>
      </c>
      <c r="C703" s="64" t="s">
        <v>1376</v>
      </c>
      <c r="D703" s="64" t="s">
        <v>228</v>
      </c>
      <c r="E703" s="64"/>
      <c r="F703" s="64"/>
      <c r="G703" s="64" t="s">
        <v>911</v>
      </c>
      <c r="H703" s="65">
        <v>42133.375</v>
      </c>
      <c r="I703" s="63">
        <v>5190.0</v>
      </c>
      <c r="J703" s="63">
        <v>76.0</v>
      </c>
      <c r="K703" s="64" t="s">
        <v>23</v>
      </c>
      <c r="L703" s="64" t="s">
        <v>23</v>
      </c>
      <c r="M703" s="64" t="s">
        <v>814</v>
      </c>
      <c r="N703" s="63"/>
      <c r="O703" s="64"/>
      <c r="P703" s="63">
        <v>40.0</v>
      </c>
      <c r="Q703" s="64"/>
      <c r="R703" s="64"/>
    </row>
    <row r="704" ht="12.75" customHeight="1">
      <c r="A704" s="63">
        <v>1784.0</v>
      </c>
      <c r="B704" s="63">
        <v>4559.0</v>
      </c>
      <c r="C704" s="64" t="s">
        <v>1376</v>
      </c>
      <c r="D704" s="64" t="s">
        <v>228</v>
      </c>
      <c r="E704" s="64"/>
      <c r="F704" s="64"/>
      <c r="G704" s="64" t="s">
        <v>1382</v>
      </c>
      <c r="H704" s="65">
        <v>42133.375</v>
      </c>
      <c r="I704" s="63">
        <v>5190.0</v>
      </c>
      <c r="J704" s="63">
        <v>73.0</v>
      </c>
      <c r="K704" s="64" t="s">
        <v>23</v>
      </c>
      <c r="L704" s="64" t="s">
        <v>23</v>
      </c>
      <c r="M704" s="64" t="s">
        <v>814</v>
      </c>
      <c r="N704" s="63"/>
      <c r="O704" s="64"/>
      <c r="P704" s="63">
        <v>42.0</v>
      </c>
      <c r="Q704" s="64"/>
      <c r="R704" s="64"/>
    </row>
    <row r="705" ht="12.75" customHeight="1">
      <c r="A705" s="63">
        <v>1781.0</v>
      </c>
      <c r="B705" s="63">
        <v>79821.0</v>
      </c>
      <c r="C705" s="64" t="s">
        <v>1376</v>
      </c>
      <c r="D705" s="64" t="s">
        <v>228</v>
      </c>
      <c r="E705" s="64"/>
      <c r="F705" s="64"/>
      <c r="G705" s="64" t="s">
        <v>1345</v>
      </c>
      <c r="H705" s="65">
        <v>42133.40625</v>
      </c>
      <c r="I705" s="63">
        <v>5300.0</v>
      </c>
      <c r="J705" s="63">
        <v>78.0</v>
      </c>
      <c r="K705" s="64" t="s">
        <v>23</v>
      </c>
      <c r="L705" s="64" t="s">
        <v>23</v>
      </c>
      <c r="M705" s="64" t="s">
        <v>814</v>
      </c>
      <c r="N705" s="63"/>
      <c r="O705" s="64"/>
      <c r="P705" s="63">
        <v>40.0</v>
      </c>
      <c r="Q705" s="64"/>
      <c r="R705" s="64"/>
    </row>
    <row r="706" ht="12.75" customHeight="1">
      <c r="A706" s="63">
        <v>1785.0</v>
      </c>
      <c r="B706" s="63">
        <v>179772.0</v>
      </c>
      <c r="C706" s="64" t="s">
        <v>1376</v>
      </c>
      <c r="D706" s="64" t="s">
        <v>228</v>
      </c>
      <c r="E706" s="66">
        <v>38.0</v>
      </c>
      <c r="F706" s="64" t="s">
        <v>1379</v>
      </c>
      <c r="G706" s="64"/>
      <c r="H706" s="65">
        <v>42133.458333333336</v>
      </c>
      <c r="I706" s="63">
        <v>5350.0</v>
      </c>
      <c r="J706" s="63">
        <v>74.0</v>
      </c>
      <c r="K706" s="64" t="s">
        <v>23</v>
      </c>
      <c r="L706" s="64" t="s">
        <v>23</v>
      </c>
      <c r="M706" s="64" t="s">
        <v>814</v>
      </c>
      <c r="N706" s="63"/>
      <c r="O706" s="64"/>
      <c r="P706" s="63">
        <v>40.0</v>
      </c>
      <c r="Q706" s="64"/>
      <c r="R706" s="64"/>
    </row>
    <row r="707" ht="12.75" customHeight="1">
      <c r="A707" s="63">
        <v>1783.0</v>
      </c>
      <c r="B707" s="63">
        <v>135988.0</v>
      </c>
      <c r="C707" s="64" t="s">
        <v>1376</v>
      </c>
      <c r="D707" s="64" t="s">
        <v>228</v>
      </c>
      <c r="E707" s="64"/>
      <c r="F707" s="64"/>
      <c r="G707" s="64" t="s">
        <v>906</v>
      </c>
      <c r="H707" s="65">
        <v>42133.46875</v>
      </c>
      <c r="I707" s="63">
        <v>5250.0</v>
      </c>
      <c r="J707" s="63">
        <v>75.0</v>
      </c>
      <c r="K707" s="64" t="s">
        <v>23</v>
      </c>
      <c r="L707" s="64"/>
      <c r="M707" s="64" t="s">
        <v>814</v>
      </c>
      <c r="N707" s="63"/>
      <c r="O707" s="64"/>
      <c r="P707" s="63">
        <v>42.0</v>
      </c>
      <c r="Q707" s="64"/>
      <c r="R707" s="64"/>
    </row>
    <row r="708" ht="12.75" customHeight="1">
      <c r="A708" s="63">
        <v>1787.0</v>
      </c>
      <c r="B708" s="63">
        <v>122328.0</v>
      </c>
      <c r="C708" s="64" t="s">
        <v>1376</v>
      </c>
      <c r="D708" s="64" t="s">
        <v>228</v>
      </c>
      <c r="E708" s="64"/>
      <c r="F708" s="64"/>
      <c r="G708" s="64" t="s">
        <v>1383</v>
      </c>
      <c r="H708" s="65">
        <v>42134.0</v>
      </c>
      <c r="I708" s="63">
        <v>5750.0</v>
      </c>
      <c r="J708" s="63">
        <v>80.0</v>
      </c>
      <c r="K708" s="64" t="s">
        <v>23</v>
      </c>
      <c r="L708" s="64" t="s">
        <v>23</v>
      </c>
      <c r="M708" s="64" t="s">
        <v>35</v>
      </c>
      <c r="N708" s="63"/>
      <c r="O708" s="64"/>
      <c r="P708" s="63">
        <v>43.0</v>
      </c>
      <c r="Q708" s="66">
        <v>3.0</v>
      </c>
      <c r="R708" s="64"/>
    </row>
    <row r="709" ht="12.75" customHeight="1">
      <c r="A709" s="63">
        <v>1791.0</v>
      </c>
      <c r="B709" s="63">
        <v>156349.0</v>
      </c>
      <c r="C709" s="64" t="s">
        <v>1376</v>
      </c>
      <c r="D709" s="64" t="s">
        <v>228</v>
      </c>
      <c r="E709" s="66">
        <v>40.0</v>
      </c>
      <c r="F709" s="64" t="s">
        <v>739</v>
      </c>
      <c r="G709" s="64"/>
      <c r="H709" s="65">
        <v>42134.333333333336</v>
      </c>
      <c r="I709" s="63">
        <v>5900.0</v>
      </c>
      <c r="J709" s="63">
        <v>79.0</v>
      </c>
      <c r="K709" s="64" t="s">
        <v>23</v>
      </c>
      <c r="L709" s="64" t="s">
        <v>23</v>
      </c>
      <c r="M709" s="64"/>
      <c r="N709" s="63"/>
      <c r="O709" s="64"/>
      <c r="P709" s="63">
        <v>44.0</v>
      </c>
      <c r="Q709" s="64"/>
      <c r="R709" s="64"/>
    </row>
    <row r="710" ht="12.75" customHeight="1">
      <c r="A710" s="63">
        <v>1789.0</v>
      </c>
      <c r="B710" s="63">
        <v>42017.0</v>
      </c>
      <c r="C710" s="64" t="s">
        <v>1376</v>
      </c>
      <c r="D710" s="64" t="s">
        <v>228</v>
      </c>
      <c r="E710" s="64"/>
      <c r="F710" s="64"/>
      <c r="G710" s="64" t="s">
        <v>906</v>
      </c>
      <c r="H710" s="65">
        <v>42134.375</v>
      </c>
      <c r="I710" s="63">
        <v>4800.0</v>
      </c>
      <c r="J710" s="63">
        <v>78.0</v>
      </c>
      <c r="K710" s="64" t="s">
        <v>23</v>
      </c>
      <c r="L710" s="64" t="s">
        <v>23</v>
      </c>
      <c r="M710" s="64" t="s">
        <v>821</v>
      </c>
      <c r="N710" s="63"/>
      <c r="O710" s="64"/>
      <c r="P710" s="63">
        <v>38.0</v>
      </c>
      <c r="Q710" s="64"/>
      <c r="R710" s="64"/>
    </row>
    <row r="711" ht="12.75" customHeight="1">
      <c r="A711" s="63">
        <v>1788.0</v>
      </c>
      <c r="B711" s="63">
        <v>114983.0</v>
      </c>
      <c r="C711" s="64" t="s">
        <v>1376</v>
      </c>
      <c r="D711" s="64" t="s">
        <v>228</v>
      </c>
      <c r="E711" s="66">
        <v>36.0</v>
      </c>
      <c r="F711" s="64" t="s">
        <v>692</v>
      </c>
      <c r="G711" s="64"/>
      <c r="H711" s="65">
        <v>42134.458333333336</v>
      </c>
      <c r="I711" s="63">
        <v>5700.0</v>
      </c>
      <c r="J711" s="63">
        <v>79.0</v>
      </c>
      <c r="K711" s="64" t="s">
        <v>23</v>
      </c>
      <c r="L711" s="64" t="s">
        <v>23</v>
      </c>
      <c r="M711" s="64" t="s">
        <v>821</v>
      </c>
      <c r="N711" s="63"/>
      <c r="O711" s="64"/>
      <c r="P711" s="63">
        <v>43.0</v>
      </c>
      <c r="Q711" s="64"/>
      <c r="R711" s="64"/>
    </row>
    <row r="712" ht="12.75" customHeight="1">
      <c r="A712" s="63">
        <v>1790.0</v>
      </c>
      <c r="B712" s="63">
        <v>59715.0</v>
      </c>
      <c r="C712" s="64" t="s">
        <v>1376</v>
      </c>
      <c r="D712" s="64" t="s">
        <v>228</v>
      </c>
      <c r="E712" s="64"/>
      <c r="F712" s="64"/>
      <c r="G712" s="64" t="s">
        <v>947</v>
      </c>
      <c r="H712" s="65">
        <v>42134.583333333336</v>
      </c>
      <c r="I712" s="63">
        <v>5880.0</v>
      </c>
      <c r="J712" s="63">
        <v>78.0</v>
      </c>
      <c r="K712" s="64" t="s">
        <v>23</v>
      </c>
      <c r="L712" s="64"/>
      <c r="M712" s="64"/>
      <c r="N712" s="63"/>
      <c r="O712" s="64"/>
      <c r="P712" s="63">
        <v>45.0</v>
      </c>
      <c r="Q712" s="64"/>
      <c r="R712" s="64"/>
    </row>
    <row r="713" ht="12.75" customHeight="1">
      <c r="A713" s="63">
        <v>1792.0</v>
      </c>
      <c r="B713" s="63">
        <v>15025.0</v>
      </c>
      <c r="C713" s="64" t="s">
        <v>1376</v>
      </c>
      <c r="D713" s="64" t="s">
        <v>228</v>
      </c>
      <c r="E713" s="66">
        <v>40.0</v>
      </c>
      <c r="F713" s="64" t="s">
        <v>739</v>
      </c>
      <c r="G713" s="64"/>
      <c r="H713" s="65">
        <v>42134.708333333336</v>
      </c>
      <c r="I713" s="63">
        <v>5040.0</v>
      </c>
      <c r="J713" s="63">
        <v>79.0</v>
      </c>
      <c r="K713" s="64" t="s">
        <v>23</v>
      </c>
      <c r="L713" s="64" t="s">
        <v>23</v>
      </c>
      <c r="M713" s="64"/>
      <c r="N713" s="63"/>
      <c r="O713" s="64"/>
      <c r="P713" s="63">
        <v>40.0</v>
      </c>
      <c r="Q713" s="64"/>
      <c r="R713" s="64"/>
    </row>
    <row r="714" ht="12.75" customHeight="1">
      <c r="A714" s="63">
        <v>1793.0</v>
      </c>
      <c r="B714" s="63">
        <v>108086.0</v>
      </c>
      <c r="C714" s="64" t="s">
        <v>1376</v>
      </c>
      <c r="D714" s="64" t="s">
        <v>228</v>
      </c>
      <c r="E714" s="66">
        <v>34.0</v>
      </c>
      <c r="F714" s="64" t="s">
        <v>660</v>
      </c>
      <c r="G714" s="64"/>
      <c r="H714" s="65">
        <v>42136.0</v>
      </c>
      <c r="I714" s="63">
        <v>6700.0</v>
      </c>
      <c r="J714" s="63">
        <v>80.0</v>
      </c>
      <c r="K714" s="64" t="s">
        <v>23</v>
      </c>
      <c r="L714" s="64" t="s">
        <v>23</v>
      </c>
      <c r="M714" s="64"/>
      <c r="N714" s="63"/>
      <c r="O714" s="64"/>
      <c r="P714" s="63">
        <v>44.0</v>
      </c>
      <c r="Q714" s="64"/>
      <c r="R714" s="64"/>
    </row>
    <row r="715" ht="12.75" customHeight="1">
      <c r="A715" s="63">
        <v>1794.0</v>
      </c>
      <c r="B715" s="63">
        <v>15245.0</v>
      </c>
      <c r="C715" s="64" t="s">
        <v>1376</v>
      </c>
      <c r="D715" s="64" t="s">
        <v>228</v>
      </c>
      <c r="E715" s="66">
        <v>86.0</v>
      </c>
      <c r="F715" s="64" t="s">
        <v>918</v>
      </c>
      <c r="G715" s="64"/>
      <c r="H715" s="65">
        <v>42136.0</v>
      </c>
      <c r="I715" s="63">
        <v>4800.0</v>
      </c>
      <c r="J715" s="63">
        <v>74.0</v>
      </c>
      <c r="K715" s="64" t="s">
        <v>23</v>
      </c>
      <c r="L715" s="64" t="s">
        <v>23</v>
      </c>
      <c r="M715" s="64"/>
      <c r="N715" s="63"/>
      <c r="O715" s="64"/>
      <c r="P715" s="63">
        <v>40.0</v>
      </c>
      <c r="Q715" s="64"/>
      <c r="R715" s="64"/>
    </row>
    <row r="716" ht="12.75" customHeight="1">
      <c r="A716" s="63">
        <v>1795.0</v>
      </c>
      <c r="B716" s="63">
        <v>21465.0</v>
      </c>
      <c r="C716" s="64" t="s">
        <v>1376</v>
      </c>
      <c r="D716" s="64" t="s">
        <v>228</v>
      </c>
      <c r="E716" s="66">
        <v>81.0</v>
      </c>
      <c r="F716" s="64" t="s">
        <v>926</v>
      </c>
      <c r="G716" s="64"/>
      <c r="H716" s="65">
        <v>42136.0</v>
      </c>
      <c r="I716" s="63">
        <v>3500.0</v>
      </c>
      <c r="J716" s="63">
        <v>70.0</v>
      </c>
      <c r="K716" s="64" t="s">
        <v>23</v>
      </c>
      <c r="L716" s="64" t="s">
        <v>23</v>
      </c>
      <c r="M716" s="64"/>
      <c r="N716" s="63"/>
      <c r="O716" s="64"/>
      <c r="P716" s="63">
        <v>35.0</v>
      </c>
      <c r="Q716" s="64"/>
      <c r="R716" s="64"/>
    </row>
    <row r="717" ht="12.75" customHeight="1">
      <c r="A717" s="63">
        <v>1796.0</v>
      </c>
      <c r="B717" s="63">
        <v>9278.0</v>
      </c>
      <c r="C717" s="64" t="s">
        <v>1376</v>
      </c>
      <c r="D717" s="64" t="s">
        <v>228</v>
      </c>
      <c r="E717" s="66">
        <v>81.0</v>
      </c>
      <c r="F717" s="64" t="s">
        <v>926</v>
      </c>
      <c r="G717" s="64"/>
      <c r="H717" s="65">
        <v>42136.0</v>
      </c>
      <c r="I717" s="63">
        <v>4850.0</v>
      </c>
      <c r="J717" s="63">
        <v>75.0</v>
      </c>
      <c r="K717" s="64" t="s">
        <v>23</v>
      </c>
      <c r="L717" s="64" t="s">
        <v>23</v>
      </c>
      <c r="M717" s="64"/>
      <c r="N717" s="63"/>
      <c r="O717" s="64"/>
      <c r="P717" s="63">
        <v>40.0</v>
      </c>
      <c r="Q717" s="64"/>
      <c r="R717" s="64"/>
    </row>
    <row r="718" ht="12.75" customHeight="1">
      <c r="A718" s="63">
        <v>1797.0</v>
      </c>
      <c r="B718" s="63">
        <v>140497.0</v>
      </c>
      <c r="C718" s="64" t="s">
        <v>1376</v>
      </c>
      <c r="D718" s="64" t="s">
        <v>228</v>
      </c>
      <c r="E718" s="66">
        <v>81.0</v>
      </c>
      <c r="F718" s="64" t="s">
        <v>926</v>
      </c>
      <c r="G718" s="64"/>
      <c r="H718" s="65">
        <v>42136.0</v>
      </c>
      <c r="I718" s="63">
        <v>6150.0</v>
      </c>
      <c r="J718" s="63">
        <v>81.0</v>
      </c>
      <c r="K718" s="64" t="s">
        <v>23</v>
      </c>
      <c r="L718" s="64" t="s">
        <v>23</v>
      </c>
      <c r="M718" s="64"/>
      <c r="N718" s="63"/>
      <c r="O718" s="64"/>
      <c r="P718" s="63">
        <v>45.0</v>
      </c>
      <c r="Q718" s="64"/>
      <c r="R718" s="64"/>
    </row>
    <row r="719" ht="12.75" customHeight="1">
      <c r="A719" s="63">
        <v>1798.0</v>
      </c>
      <c r="B719" s="63">
        <v>104758.0</v>
      </c>
      <c r="C719" s="64" t="s">
        <v>1376</v>
      </c>
      <c r="D719" s="64" t="s">
        <v>228</v>
      </c>
      <c r="E719" s="66">
        <v>40.0</v>
      </c>
      <c r="F719" s="64" t="s">
        <v>739</v>
      </c>
      <c r="G719" s="64"/>
      <c r="H719" s="65">
        <v>42136.0</v>
      </c>
      <c r="I719" s="63">
        <v>4300.0</v>
      </c>
      <c r="J719" s="63">
        <v>72.0</v>
      </c>
      <c r="K719" s="64" t="s">
        <v>23</v>
      </c>
      <c r="L719" s="64" t="s">
        <v>23</v>
      </c>
      <c r="M719" s="64"/>
      <c r="N719" s="63"/>
      <c r="O719" s="64"/>
      <c r="P719" s="63">
        <v>39.0</v>
      </c>
      <c r="Q719" s="64"/>
      <c r="R719" s="64"/>
    </row>
    <row r="720" ht="12.75" customHeight="1">
      <c r="A720" s="63">
        <v>1799.0</v>
      </c>
      <c r="B720" s="63">
        <v>48599.0</v>
      </c>
      <c r="C720" s="64" t="s">
        <v>1376</v>
      </c>
      <c r="D720" s="64" t="s">
        <v>228</v>
      </c>
      <c r="E720" s="66">
        <v>90.0</v>
      </c>
      <c r="F720" s="64" t="s">
        <v>911</v>
      </c>
      <c r="G720" s="64"/>
      <c r="H720" s="65">
        <v>42136.0</v>
      </c>
      <c r="I720" s="63">
        <v>4250.0</v>
      </c>
      <c r="J720" s="63">
        <v>70.0</v>
      </c>
      <c r="K720" s="64" t="s">
        <v>23</v>
      </c>
      <c r="L720" s="64" t="s">
        <v>23</v>
      </c>
      <c r="M720" s="64"/>
      <c r="N720" s="63"/>
      <c r="O720" s="64"/>
      <c r="P720" s="63">
        <v>39.0</v>
      </c>
      <c r="Q720" s="64"/>
      <c r="R720" s="64"/>
    </row>
    <row r="721" ht="12.75" customHeight="1">
      <c r="A721" s="63">
        <v>1004.0</v>
      </c>
      <c r="B721" s="63">
        <v>207707.0</v>
      </c>
      <c r="C721" s="64" t="s">
        <v>1376</v>
      </c>
      <c r="D721" s="64" t="s">
        <v>228</v>
      </c>
      <c r="E721" s="66">
        <v>40.0</v>
      </c>
      <c r="F721" s="64" t="s">
        <v>739</v>
      </c>
      <c r="G721" s="64"/>
      <c r="H721" s="65">
        <v>42137.458333333336</v>
      </c>
      <c r="I721" s="63">
        <v>4820.0</v>
      </c>
      <c r="J721" s="63">
        <v>78.0</v>
      </c>
      <c r="K721" s="64" t="s">
        <v>23</v>
      </c>
      <c r="L721" s="64" t="s">
        <v>23</v>
      </c>
      <c r="M721" s="64"/>
      <c r="N721" s="63"/>
      <c r="O721" s="64"/>
      <c r="P721" s="63">
        <v>38.0</v>
      </c>
      <c r="Q721" s="64"/>
      <c r="R721" s="64"/>
    </row>
    <row r="722" ht="12.75" customHeight="1">
      <c r="A722" s="63">
        <v>1000.0</v>
      </c>
      <c r="B722" s="63">
        <v>81056.0</v>
      </c>
      <c r="C722" s="64" t="s">
        <v>1376</v>
      </c>
      <c r="D722" s="64" t="s">
        <v>228</v>
      </c>
      <c r="E722" s="66">
        <v>37.0</v>
      </c>
      <c r="F722" s="64" t="s">
        <v>716</v>
      </c>
      <c r="G722" s="64"/>
      <c r="H722" s="65">
        <v>42137.53125</v>
      </c>
      <c r="I722" s="63">
        <v>6750.0</v>
      </c>
      <c r="J722" s="63">
        <v>80.0</v>
      </c>
      <c r="K722" s="64" t="s">
        <v>23</v>
      </c>
      <c r="L722" s="64" t="s">
        <v>23</v>
      </c>
      <c r="M722" s="64" t="s">
        <v>814</v>
      </c>
      <c r="N722" s="63"/>
      <c r="O722" s="64"/>
      <c r="P722" s="63">
        <v>46.0</v>
      </c>
      <c r="Q722" s="64"/>
      <c r="R722" s="64"/>
    </row>
    <row r="723" ht="12.75" customHeight="1">
      <c r="A723" s="63">
        <v>1001.0</v>
      </c>
      <c r="B723" s="63">
        <v>110427.0</v>
      </c>
      <c r="C723" s="64" t="s">
        <v>1376</v>
      </c>
      <c r="D723" s="64" t="s">
        <v>228</v>
      </c>
      <c r="E723" s="66">
        <v>92.0</v>
      </c>
      <c r="F723" s="64" t="s">
        <v>33</v>
      </c>
      <c r="G723" s="64"/>
      <c r="H723" s="65">
        <v>42137.583333333336</v>
      </c>
      <c r="I723" s="63">
        <v>9150.0</v>
      </c>
      <c r="J723" s="63">
        <v>94.0</v>
      </c>
      <c r="K723" s="64" t="s">
        <v>23</v>
      </c>
      <c r="L723" s="64" t="s">
        <v>40</v>
      </c>
      <c r="M723" s="64"/>
      <c r="N723" s="63"/>
      <c r="O723" s="64"/>
      <c r="P723" s="64"/>
      <c r="Q723" s="64"/>
      <c r="R723" s="64"/>
    </row>
    <row r="724" ht="12.75" customHeight="1">
      <c r="A724" s="63">
        <v>1003.0</v>
      </c>
      <c r="B724" s="63">
        <v>53738.0</v>
      </c>
      <c r="C724" s="64" t="s">
        <v>1376</v>
      </c>
      <c r="D724" s="64" t="s">
        <v>228</v>
      </c>
      <c r="E724" s="66">
        <v>82.0</v>
      </c>
      <c r="F724" s="64" t="s">
        <v>923</v>
      </c>
      <c r="G724" s="64"/>
      <c r="H724" s="65">
        <v>42137.583333333336</v>
      </c>
      <c r="I724" s="63">
        <v>4950.0</v>
      </c>
      <c r="J724" s="63">
        <v>78.0</v>
      </c>
      <c r="K724" s="64" t="s">
        <v>23</v>
      </c>
      <c r="L724" s="64" t="s">
        <v>23</v>
      </c>
      <c r="M724" s="64"/>
      <c r="N724" s="63"/>
      <c r="O724" s="64"/>
      <c r="P724" s="63">
        <v>39.0</v>
      </c>
      <c r="Q724" s="64"/>
      <c r="R724" s="64"/>
    </row>
    <row r="725" ht="12.75" customHeight="1">
      <c r="A725" s="63">
        <v>1002.0</v>
      </c>
      <c r="B725" s="63">
        <v>59550.0</v>
      </c>
      <c r="C725" s="64" t="s">
        <v>1376</v>
      </c>
      <c r="D725" s="64" t="s">
        <v>228</v>
      </c>
      <c r="E725" s="66">
        <v>37.0</v>
      </c>
      <c r="F725" s="64" t="s">
        <v>716</v>
      </c>
      <c r="G725" s="64"/>
      <c r="H725" s="65">
        <v>42137.666666666664</v>
      </c>
      <c r="I725" s="63">
        <v>6180.0</v>
      </c>
      <c r="J725" s="63">
        <v>80.0</v>
      </c>
      <c r="K725" s="64" t="s">
        <v>23</v>
      </c>
      <c r="L725" s="64" t="s">
        <v>23</v>
      </c>
      <c r="M725" s="64"/>
      <c r="N725" s="63"/>
      <c r="O725" s="64"/>
      <c r="P725" s="63">
        <v>43.0</v>
      </c>
      <c r="Q725" s="64"/>
      <c r="R725" s="64"/>
    </row>
    <row r="726" ht="12.75" customHeight="1">
      <c r="A726" s="63">
        <v>1006.0</v>
      </c>
      <c r="B726" s="63">
        <v>180502.0</v>
      </c>
      <c r="C726" s="64" t="s">
        <v>1376</v>
      </c>
      <c r="D726" s="64" t="s">
        <v>228</v>
      </c>
      <c r="E726" s="66">
        <v>81.0</v>
      </c>
      <c r="F726" s="64" t="s">
        <v>926</v>
      </c>
      <c r="G726" s="64"/>
      <c r="H726" s="65">
        <v>42137.75</v>
      </c>
      <c r="I726" s="63">
        <v>3000.0</v>
      </c>
      <c r="J726" s="63">
        <v>70.0</v>
      </c>
      <c r="K726" s="64" t="s">
        <v>23</v>
      </c>
      <c r="L726" s="64" t="s">
        <v>23</v>
      </c>
      <c r="M726" s="64"/>
      <c r="N726" s="63"/>
      <c r="O726" s="64"/>
      <c r="P726" s="63">
        <v>31.0</v>
      </c>
      <c r="Q726" s="64"/>
      <c r="R726" s="64"/>
    </row>
    <row r="727" ht="12.75" customHeight="1">
      <c r="A727" s="63">
        <v>1005.0</v>
      </c>
      <c r="B727" s="63">
        <v>214842.0</v>
      </c>
      <c r="C727" s="64" t="s">
        <v>1376</v>
      </c>
      <c r="D727" s="64" t="s">
        <v>228</v>
      </c>
      <c r="E727" s="66">
        <v>87.0</v>
      </c>
      <c r="F727" s="64" t="s">
        <v>913</v>
      </c>
      <c r="G727" s="64"/>
      <c r="H727" s="65">
        <v>42137.770833333336</v>
      </c>
      <c r="I727" s="63">
        <v>5700.0</v>
      </c>
      <c r="J727" s="63">
        <v>80.0</v>
      </c>
      <c r="K727" s="64" t="s">
        <v>23</v>
      </c>
      <c r="L727" s="64" t="s">
        <v>23</v>
      </c>
      <c r="M727" s="64"/>
      <c r="N727" s="63"/>
      <c r="O727" s="64"/>
      <c r="P727" s="63">
        <v>42.0</v>
      </c>
      <c r="Q727" s="64"/>
      <c r="R727" s="64"/>
    </row>
    <row r="728" ht="12.75" customHeight="1">
      <c r="A728" s="63">
        <v>1007.0</v>
      </c>
      <c r="B728" s="63">
        <v>43226.0</v>
      </c>
      <c r="C728" s="64" t="s">
        <v>1376</v>
      </c>
      <c r="D728" s="64" t="s">
        <v>228</v>
      </c>
      <c r="E728" s="64"/>
      <c r="F728" s="64"/>
      <c r="G728" s="64" t="s">
        <v>911</v>
      </c>
      <c r="H728" s="65">
        <v>42139.0</v>
      </c>
      <c r="I728" s="63">
        <v>5000.0</v>
      </c>
      <c r="J728" s="63">
        <v>77.0</v>
      </c>
      <c r="K728" s="64" t="s">
        <v>23</v>
      </c>
      <c r="L728" s="64" t="s">
        <v>23</v>
      </c>
      <c r="M728" s="64"/>
      <c r="N728" s="63"/>
      <c r="O728" s="64"/>
      <c r="P728" s="63">
        <v>41.0</v>
      </c>
      <c r="Q728" s="64"/>
      <c r="R728" s="64"/>
    </row>
    <row r="729" ht="12.75" customHeight="1">
      <c r="A729" s="63">
        <v>1008.0</v>
      </c>
      <c r="B729" s="63">
        <v>156600.0</v>
      </c>
      <c r="C729" s="64" t="s">
        <v>1376</v>
      </c>
      <c r="D729" s="64" t="s">
        <v>228</v>
      </c>
      <c r="E729" s="64"/>
      <c r="F729" s="64"/>
      <c r="G729" s="64" t="s">
        <v>911</v>
      </c>
      <c r="H729" s="65">
        <v>42139.0</v>
      </c>
      <c r="I729" s="63">
        <v>5500.0</v>
      </c>
      <c r="J729" s="63">
        <v>78.0</v>
      </c>
      <c r="K729" s="64" t="s">
        <v>23</v>
      </c>
      <c r="L729" s="64" t="s">
        <v>23</v>
      </c>
      <c r="M729" s="64"/>
      <c r="N729" s="63"/>
      <c r="O729" s="64"/>
      <c r="P729" s="63">
        <v>42.0</v>
      </c>
      <c r="Q729" s="64"/>
      <c r="R729" s="64"/>
    </row>
    <row r="730" ht="12.75" customHeight="1">
      <c r="A730" s="63">
        <v>1009.0</v>
      </c>
      <c r="B730" s="63">
        <v>23539.0</v>
      </c>
      <c r="C730" s="64" t="s">
        <v>1376</v>
      </c>
      <c r="D730" s="64" t="s">
        <v>228</v>
      </c>
      <c r="E730" s="64"/>
      <c r="F730" s="64"/>
      <c r="G730" s="64" t="s">
        <v>920</v>
      </c>
      <c r="H730" s="65">
        <v>42139.0</v>
      </c>
      <c r="I730" s="63">
        <v>4800.0</v>
      </c>
      <c r="J730" s="63">
        <v>75.0</v>
      </c>
      <c r="K730" s="64" t="s">
        <v>23</v>
      </c>
      <c r="L730" s="64" t="s">
        <v>23</v>
      </c>
      <c r="M730" s="64"/>
      <c r="N730" s="63"/>
      <c r="O730" s="64"/>
      <c r="P730" s="63">
        <v>41.0</v>
      </c>
      <c r="Q730" s="64"/>
      <c r="R730" s="64"/>
    </row>
    <row r="731" ht="12.75" customHeight="1">
      <c r="A731" s="63">
        <v>1010.0</v>
      </c>
      <c r="B731" s="63">
        <v>40537.0</v>
      </c>
      <c r="C731" s="64" t="s">
        <v>1376</v>
      </c>
      <c r="D731" s="64" t="s">
        <v>228</v>
      </c>
      <c r="E731" s="64"/>
      <c r="F731" s="64"/>
      <c r="G731" s="64" t="s">
        <v>945</v>
      </c>
      <c r="H731" s="65">
        <v>42139.0</v>
      </c>
      <c r="I731" s="63">
        <v>5500.0</v>
      </c>
      <c r="J731" s="63">
        <v>79.0</v>
      </c>
      <c r="K731" s="64" t="s">
        <v>23</v>
      </c>
      <c r="L731" s="64" t="s">
        <v>23</v>
      </c>
      <c r="M731" s="64"/>
      <c r="N731" s="63"/>
      <c r="O731" s="64"/>
      <c r="P731" s="63">
        <v>42.0</v>
      </c>
      <c r="Q731" s="64"/>
      <c r="R731" s="64"/>
    </row>
    <row r="732" ht="12.75" customHeight="1">
      <c r="A732" s="63">
        <v>1011.0</v>
      </c>
      <c r="B732" s="63">
        <v>180502.0</v>
      </c>
      <c r="C732" s="64" t="s">
        <v>1376</v>
      </c>
      <c r="D732" s="64" t="s">
        <v>228</v>
      </c>
      <c r="E732" s="64"/>
      <c r="F732" s="64"/>
      <c r="G732" s="64" t="s">
        <v>926</v>
      </c>
      <c r="H732" s="65">
        <v>42139.0</v>
      </c>
      <c r="I732" s="63">
        <v>4900.0</v>
      </c>
      <c r="J732" s="63">
        <v>76.0</v>
      </c>
      <c r="K732" s="64" t="s">
        <v>23</v>
      </c>
      <c r="L732" s="64" t="s">
        <v>23</v>
      </c>
      <c r="M732" s="64"/>
      <c r="N732" s="63"/>
      <c r="O732" s="64"/>
      <c r="P732" s="63">
        <v>40.0</v>
      </c>
      <c r="Q732" s="64"/>
      <c r="R732" s="64"/>
    </row>
    <row r="733" ht="12.75" customHeight="1">
      <c r="A733" s="63">
        <v>1012.0</v>
      </c>
      <c r="B733" s="63">
        <v>149574.0</v>
      </c>
      <c r="C733" s="64" t="s">
        <v>1376</v>
      </c>
      <c r="D733" s="64" t="s">
        <v>228</v>
      </c>
      <c r="E733" s="64"/>
      <c r="F733" s="64"/>
      <c r="G733" s="64" t="s">
        <v>933</v>
      </c>
      <c r="H733" s="65">
        <v>42139.0</v>
      </c>
      <c r="I733" s="63">
        <v>5000.0</v>
      </c>
      <c r="J733" s="63">
        <v>76.0</v>
      </c>
      <c r="K733" s="64" t="s">
        <v>23</v>
      </c>
      <c r="L733" s="64" t="s">
        <v>23</v>
      </c>
      <c r="M733" s="64"/>
      <c r="N733" s="63"/>
      <c r="O733" s="64"/>
      <c r="P733" s="63">
        <v>40.0</v>
      </c>
      <c r="Q733" s="64"/>
      <c r="R733" s="64"/>
    </row>
    <row r="734" ht="12.75" customHeight="1">
      <c r="A734" s="63">
        <v>1014.0</v>
      </c>
      <c r="B734" s="63">
        <v>111720.0</v>
      </c>
      <c r="C734" s="64" t="s">
        <v>1376</v>
      </c>
      <c r="D734" s="64" t="s">
        <v>228</v>
      </c>
      <c r="E734" s="66">
        <v>39.0</v>
      </c>
      <c r="F734" s="64" t="s">
        <v>414</v>
      </c>
      <c r="G734" s="64"/>
      <c r="H734" s="65">
        <v>42139.0</v>
      </c>
      <c r="I734" s="63">
        <v>6500.0</v>
      </c>
      <c r="J734" s="63">
        <v>81.0</v>
      </c>
      <c r="K734" s="64" t="s">
        <v>23</v>
      </c>
      <c r="L734" s="64" t="s">
        <v>23</v>
      </c>
      <c r="M734" s="64"/>
      <c r="N734" s="63"/>
      <c r="O734" s="64"/>
      <c r="P734" s="63">
        <v>45.0</v>
      </c>
      <c r="Q734" s="64"/>
      <c r="R734" s="64"/>
    </row>
    <row r="735" ht="12.75" customHeight="1">
      <c r="A735" s="63">
        <v>1015.0</v>
      </c>
      <c r="B735" s="63">
        <v>158340.0</v>
      </c>
      <c r="C735" s="64" t="s">
        <v>1376</v>
      </c>
      <c r="D735" s="64" t="s">
        <v>228</v>
      </c>
      <c r="E735" s="64"/>
      <c r="F735" s="64"/>
      <c r="G735" s="64" t="s">
        <v>944</v>
      </c>
      <c r="H735" s="65">
        <v>42139.0</v>
      </c>
      <c r="I735" s="63">
        <v>4900.0</v>
      </c>
      <c r="J735" s="63">
        <v>75.0</v>
      </c>
      <c r="K735" s="64" t="s">
        <v>23</v>
      </c>
      <c r="L735" s="64" t="s">
        <v>23</v>
      </c>
      <c r="M735" s="64"/>
      <c r="N735" s="63"/>
      <c r="O735" s="64"/>
      <c r="P735" s="63">
        <v>40.0</v>
      </c>
      <c r="Q735" s="64"/>
      <c r="R735" s="64"/>
    </row>
    <row r="736" ht="12.75" customHeight="1">
      <c r="A736" s="63">
        <v>1025.0</v>
      </c>
      <c r="B736" s="63">
        <v>53443.0</v>
      </c>
      <c r="C736" s="64" t="s">
        <v>1376</v>
      </c>
      <c r="D736" s="64" t="s">
        <v>228</v>
      </c>
      <c r="E736" s="66">
        <v>43.0</v>
      </c>
      <c r="F736" s="64" t="s">
        <v>903</v>
      </c>
      <c r="G736" s="64"/>
      <c r="H736" s="65">
        <v>42139.4375</v>
      </c>
      <c r="I736" s="63">
        <v>7115.0</v>
      </c>
      <c r="J736" s="63">
        <v>87.0</v>
      </c>
      <c r="K736" s="64" t="s">
        <v>23</v>
      </c>
      <c r="L736" s="64" t="s">
        <v>23</v>
      </c>
      <c r="M736" s="64"/>
      <c r="N736" s="63"/>
      <c r="O736" s="64"/>
      <c r="P736" s="63">
        <v>45.0</v>
      </c>
      <c r="Q736" s="64"/>
      <c r="R736" s="64"/>
    </row>
    <row r="737" ht="12.75" customHeight="1">
      <c r="A737" s="63">
        <v>1018.0</v>
      </c>
      <c r="B737" s="63">
        <v>12815.0</v>
      </c>
      <c r="C737" s="64" t="s">
        <v>1376</v>
      </c>
      <c r="D737" s="64" t="s">
        <v>228</v>
      </c>
      <c r="E737" s="66">
        <v>39.0</v>
      </c>
      <c r="F737" s="64" t="s">
        <v>414</v>
      </c>
      <c r="G737" s="64"/>
      <c r="H737" s="65">
        <v>42139.583333333336</v>
      </c>
      <c r="I737" s="63">
        <v>6380.0</v>
      </c>
      <c r="J737" s="63">
        <v>79.0</v>
      </c>
      <c r="K737" s="64" t="s">
        <v>23</v>
      </c>
      <c r="L737" s="64" t="s">
        <v>23</v>
      </c>
      <c r="M737" s="64"/>
      <c r="N737" s="63"/>
      <c r="O737" s="64"/>
      <c r="P737" s="63">
        <v>46.0</v>
      </c>
      <c r="Q737" s="64"/>
      <c r="R737" s="64"/>
    </row>
    <row r="738" ht="12.75" customHeight="1">
      <c r="A738" s="63">
        <v>1016.0</v>
      </c>
      <c r="B738" s="63">
        <v>47702.0</v>
      </c>
      <c r="C738" s="64" t="s">
        <v>1376</v>
      </c>
      <c r="D738" s="64" t="s">
        <v>228</v>
      </c>
      <c r="E738" s="64"/>
      <c r="F738" s="64"/>
      <c r="G738" s="64" t="s">
        <v>933</v>
      </c>
      <c r="H738" s="65">
        <v>42139.604166666664</v>
      </c>
      <c r="I738" s="63">
        <v>4530.0</v>
      </c>
      <c r="J738" s="63">
        <v>77.0</v>
      </c>
      <c r="K738" s="64" t="s">
        <v>23</v>
      </c>
      <c r="L738" s="64" t="s">
        <v>23</v>
      </c>
      <c r="M738" s="64"/>
      <c r="N738" s="63"/>
      <c r="O738" s="64"/>
      <c r="P738" s="63">
        <v>38.0</v>
      </c>
      <c r="Q738" s="64"/>
      <c r="R738" s="64"/>
    </row>
    <row r="739" ht="12.75" customHeight="1">
      <c r="A739" s="63">
        <v>1022.0</v>
      </c>
      <c r="B739" s="63">
        <v>111296.0</v>
      </c>
      <c r="C739" s="64" t="s">
        <v>1376</v>
      </c>
      <c r="D739" s="64" t="s">
        <v>228</v>
      </c>
      <c r="E739" s="64"/>
      <c r="F739" s="64"/>
      <c r="G739" s="64" t="s">
        <v>937</v>
      </c>
      <c r="H739" s="65">
        <v>42139.666666666664</v>
      </c>
      <c r="I739" s="63">
        <v>4480.0</v>
      </c>
      <c r="J739" s="63">
        <v>73.0</v>
      </c>
      <c r="K739" s="64" t="s">
        <v>23</v>
      </c>
      <c r="L739" s="64" t="s">
        <v>23</v>
      </c>
      <c r="M739" s="64"/>
      <c r="N739" s="63"/>
      <c r="O739" s="64" t="s">
        <v>816</v>
      </c>
      <c r="P739" s="63">
        <v>40.0</v>
      </c>
      <c r="Q739" s="64"/>
      <c r="R739" s="64"/>
    </row>
    <row r="740" ht="12.75" customHeight="1">
      <c r="A740" s="63">
        <v>1017.0</v>
      </c>
      <c r="B740" s="63">
        <v>181679.0</v>
      </c>
      <c r="C740" s="64" t="s">
        <v>1376</v>
      </c>
      <c r="D740" s="64" t="s">
        <v>228</v>
      </c>
      <c r="E740" s="64"/>
      <c r="F740" s="64"/>
      <c r="G740" s="64" t="s">
        <v>934</v>
      </c>
      <c r="H740" s="65">
        <v>42139.6875</v>
      </c>
      <c r="I740" s="63">
        <v>5230.0</v>
      </c>
      <c r="J740" s="63">
        <v>76.0</v>
      </c>
      <c r="K740" s="64" t="s">
        <v>23</v>
      </c>
      <c r="L740" s="64" t="s">
        <v>23</v>
      </c>
      <c r="M740" s="64"/>
      <c r="N740" s="63"/>
      <c r="O740" s="64"/>
      <c r="P740" s="63">
        <v>42.0</v>
      </c>
      <c r="Q740" s="64"/>
      <c r="R740" s="64"/>
    </row>
    <row r="741" ht="12.75" customHeight="1">
      <c r="A741" s="63">
        <v>1021.0</v>
      </c>
      <c r="B741" s="63">
        <v>40524.0</v>
      </c>
      <c r="C741" s="64" t="s">
        <v>1376</v>
      </c>
      <c r="D741" s="64" t="s">
        <v>228</v>
      </c>
      <c r="E741" s="64"/>
      <c r="F741" s="64"/>
      <c r="G741" s="64" t="s">
        <v>1384</v>
      </c>
      <c r="H741" s="65">
        <v>42139.75</v>
      </c>
      <c r="I741" s="63">
        <v>4830.0</v>
      </c>
      <c r="J741" s="63">
        <v>76.0</v>
      </c>
      <c r="K741" s="64" t="s">
        <v>23</v>
      </c>
      <c r="L741" s="64" t="s">
        <v>23</v>
      </c>
      <c r="M741" s="64"/>
      <c r="N741" s="63"/>
      <c r="O741" s="64"/>
      <c r="P741" s="63">
        <v>40.0</v>
      </c>
      <c r="Q741" s="64"/>
      <c r="R741" s="64"/>
    </row>
    <row r="742" ht="12.75" customHeight="1">
      <c r="A742" s="63">
        <v>1024.0</v>
      </c>
      <c r="B742" s="63">
        <v>108540.0</v>
      </c>
      <c r="C742" s="64" t="s">
        <v>1376</v>
      </c>
      <c r="D742" s="64" t="s">
        <v>228</v>
      </c>
      <c r="E742" s="66">
        <v>40.0</v>
      </c>
      <c r="F742" s="64" t="s">
        <v>739</v>
      </c>
      <c r="G742" s="64"/>
      <c r="H742" s="65">
        <v>42139.75</v>
      </c>
      <c r="I742" s="63">
        <v>4015.0</v>
      </c>
      <c r="J742" s="63">
        <v>74.0</v>
      </c>
      <c r="K742" s="64" t="s">
        <v>23</v>
      </c>
      <c r="L742" s="64" t="s">
        <v>23</v>
      </c>
      <c r="M742" s="64"/>
      <c r="N742" s="63"/>
      <c r="O742" s="64"/>
      <c r="P742" s="63">
        <v>37.0</v>
      </c>
      <c r="Q742" s="64"/>
      <c r="R742" s="64"/>
    </row>
    <row r="743" ht="12.75" customHeight="1">
      <c r="A743" s="63">
        <v>1026.0</v>
      </c>
      <c r="B743" s="63">
        <v>101480.0</v>
      </c>
      <c r="C743" s="64" t="s">
        <v>1376</v>
      </c>
      <c r="D743" s="64" t="s">
        <v>228</v>
      </c>
      <c r="E743" s="66">
        <v>34.0</v>
      </c>
      <c r="F743" s="64" t="s">
        <v>660</v>
      </c>
      <c r="G743" s="64"/>
      <c r="H743" s="65">
        <v>42139.75</v>
      </c>
      <c r="I743" s="63">
        <v>6100.0</v>
      </c>
      <c r="J743" s="63">
        <v>79.0</v>
      </c>
      <c r="K743" s="64" t="s">
        <v>23</v>
      </c>
      <c r="L743" s="64" t="s">
        <v>23</v>
      </c>
      <c r="M743" s="64"/>
      <c r="N743" s="63"/>
      <c r="O743" s="64"/>
      <c r="P743" s="63">
        <v>44.0</v>
      </c>
      <c r="Q743" s="64"/>
      <c r="R743" s="64"/>
    </row>
    <row r="744" ht="12.75" customHeight="1">
      <c r="A744" s="63">
        <v>1019.0</v>
      </c>
      <c r="B744" s="63">
        <v>110678.0</v>
      </c>
      <c r="C744" s="64" t="s">
        <v>1376</v>
      </c>
      <c r="D744" s="64" t="s">
        <v>228</v>
      </c>
      <c r="E744" s="64"/>
      <c r="F744" s="64"/>
      <c r="G744" s="64" t="s">
        <v>85</v>
      </c>
      <c r="H744" s="65">
        <v>42139.791666666664</v>
      </c>
      <c r="I744" s="63">
        <v>5630.0</v>
      </c>
      <c r="J744" s="63">
        <v>80.0</v>
      </c>
      <c r="K744" s="64" t="s">
        <v>23</v>
      </c>
      <c r="L744" s="64" t="s">
        <v>23</v>
      </c>
      <c r="M744" s="64"/>
      <c r="N744" s="63"/>
      <c r="O744" s="64"/>
      <c r="P744" s="63">
        <v>46.0</v>
      </c>
      <c r="Q744" s="64"/>
      <c r="R744" s="64"/>
    </row>
    <row r="745" ht="12.75" customHeight="1">
      <c r="A745" s="63">
        <v>1020.0</v>
      </c>
      <c r="B745" s="63">
        <v>16732.0</v>
      </c>
      <c r="C745" s="64" t="s">
        <v>1376</v>
      </c>
      <c r="D745" s="64" t="s">
        <v>228</v>
      </c>
      <c r="E745" s="64"/>
      <c r="F745" s="64"/>
      <c r="G745" s="64" t="s">
        <v>896</v>
      </c>
      <c r="H745" s="65">
        <v>42139.8125</v>
      </c>
      <c r="I745" s="63">
        <v>4230.0</v>
      </c>
      <c r="J745" s="63">
        <v>73.0</v>
      </c>
      <c r="K745" s="64" t="s">
        <v>23</v>
      </c>
      <c r="L745" s="64" t="s">
        <v>23</v>
      </c>
      <c r="M745" s="64"/>
      <c r="N745" s="63"/>
      <c r="O745" s="64" t="s">
        <v>816</v>
      </c>
      <c r="P745" s="63">
        <v>38.0</v>
      </c>
      <c r="Q745" s="64"/>
      <c r="R745" s="64"/>
    </row>
    <row r="746" ht="12.75" customHeight="1">
      <c r="A746" s="63">
        <v>1023.0</v>
      </c>
      <c r="B746" s="63">
        <v>108290.0</v>
      </c>
      <c r="C746" s="64" t="s">
        <v>1376</v>
      </c>
      <c r="D746" s="64" t="s">
        <v>228</v>
      </c>
      <c r="E746" s="66">
        <v>40.0</v>
      </c>
      <c r="F746" s="64" t="s">
        <v>739</v>
      </c>
      <c r="G746" s="64"/>
      <c r="H746" s="65">
        <v>42139.833333333336</v>
      </c>
      <c r="I746" s="63">
        <v>6075.0</v>
      </c>
      <c r="J746" s="63">
        <v>76.0</v>
      </c>
      <c r="K746" s="64" t="s">
        <v>23</v>
      </c>
      <c r="L746" s="64" t="s">
        <v>23</v>
      </c>
      <c r="M746" s="64"/>
      <c r="N746" s="63"/>
      <c r="O746" s="64"/>
      <c r="P746" s="63">
        <v>45.0</v>
      </c>
      <c r="Q746" s="64"/>
      <c r="R746" s="64"/>
    </row>
    <row r="747" ht="12.75" customHeight="1">
      <c r="A747" s="63">
        <v>1031.0</v>
      </c>
      <c r="B747" s="63">
        <v>155539.0</v>
      </c>
      <c r="C747" s="64" t="s">
        <v>1376</v>
      </c>
      <c r="D747" s="64" t="s">
        <v>228</v>
      </c>
      <c r="E747" s="64"/>
      <c r="F747" s="64"/>
      <c r="G747" s="64" t="s">
        <v>926</v>
      </c>
      <c r="H747" s="65">
        <v>42140.0</v>
      </c>
      <c r="I747" s="63">
        <v>4100.0</v>
      </c>
      <c r="J747" s="63">
        <v>74.0</v>
      </c>
      <c r="K747" s="64" t="s">
        <v>23</v>
      </c>
      <c r="L747" s="64" t="s">
        <v>23</v>
      </c>
      <c r="M747" s="64" t="s">
        <v>814</v>
      </c>
      <c r="N747" s="63"/>
      <c r="O747" s="64"/>
      <c r="P747" s="63">
        <v>36.0</v>
      </c>
      <c r="Q747" s="64"/>
      <c r="R747" s="64"/>
    </row>
    <row r="748" ht="12.75" customHeight="1">
      <c r="A748" s="63">
        <v>1028.0</v>
      </c>
      <c r="B748" s="63">
        <v>100735.0</v>
      </c>
      <c r="C748" s="64" t="s">
        <v>1376</v>
      </c>
      <c r="D748" s="64" t="s">
        <v>228</v>
      </c>
      <c r="E748" s="66">
        <v>37.0</v>
      </c>
      <c r="F748" s="64" t="s">
        <v>716</v>
      </c>
      <c r="G748" s="64"/>
      <c r="H748" s="65">
        <v>42140.322916666664</v>
      </c>
      <c r="I748" s="63">
        <v>6290.0</v>
      </c>
      <c r="J748" s="63">
        <v>79.0</v>
      </c>
      <c r="K748" s="64" t="s">
        <v>23</v>
      </c>
      <c r="L748" s="64" t="s">
        <v>40</v>
      </c>
      <c r="M748" s="64" t="s">
        <v>814</v>
      </c>
      <c r="N748" s="63"/>
      <c r="O748" s="64"/>
      <c r="P748" s="63">
        <v>44.0</v>
      </c>
      <c r="Q748" s="64"/>
      <c r="R748" s="64"/>
    </row>
    <row r="749" ht="12.75" customHeight="1">
      <c r="A749" s="63">
        <v>1032.0</v>
      </c>
      <c r="B749" s="63">
        <v>122328.0</v>
      </c>
      <c r="C749" s="64" t="s">
        <v>1376</v>
      </c>
      <c r="D749" s="64" t="s">
        <v>228</v>
      </c>
      <c r="E749" s="64"/>
      <c r="F749" s="64"/>
      <c r="G749" s="64" t="s">
        <v>1005</v>
      </c>
      <c r="H749" s="65">
        <v>42140.333333333336</v>
      </c>
      <c r="I749" s="63">
        <v>5300.0</v>
      </c>
      <c r="J749" s="63">
        <v>79.0</v>
      </c>
      <c r="K749" s="64" t="s">
        <v>23</v>
      </c>
      <c r="L749" s="64" t="s">
        <v>23</v>
      </c>
      <c r="M749" s="64" t="s">
        <v>814</v>
      </c>
      <c r="N749" s="63"/>
      <c r="O749" s="64"/>
      <c r="P749" s="63">
        <v>39.0</v>
      </c>
      <c r="Q749" s="64"/>
      <c r="R749" s="64"/>
    </row>
    <row r="750" ht="12.75" customHeight="1">
      <c r="A750" s="63">
        <v>1027.0</v>
      </c>
      <c r="B750" s="63">
        <v>155422.0</v>
      </c>
      <c r="C750" s="64" t="s">
        <v>1376</v>
      </c>
      <c r="D750" s="64" t="s">
        <v>228</v>
      </c>
      <c r="E750" s="64"/>
      <c r="F750" s="64"/>
      <c r="G750" s="64" t="s">
        <v>911</v>
      </c>
      <c r="H750" s="65">
        <v>42140.354166666664</v>
      </c>
      <c r="I750" s="63">
        <v>4700.0</v>
      </c>
      <c r="J750" s="63">
        <v>73.0</v>
      </c>
      <c r="K750" s="64" t="s">
        <v>23</v>
      </c>
      <c r="L750" s="64" t="s">
        <v>23</v>
      </c>
      <c r="M750" s="64" t="s">
        <v>814</v>
      </c>
      <c r="N750" s="63"/>
      <c r="O750" s="64"/>
      <c r="P750" s="63">
        <v>38.0</v>
      </c>
      <c r="Q750" s="64"/>
      <c r="R750" s="64"/>
    </row>
    <row r="751" ht="12.75" customHeight="1">
      <c r="A751" s="63">
        <v>1029.0</v>
      </c>
      <c r="B751" s="63">
        <v>181679.0</v>
      </c>
      <c r="C751" s="64" t="s">
        <v>1376</v>
      </c>
      <c r="D751" s="64" t="s">
        <v>228</v>
      </c>
      <c r="E751" s="64"/>
      <c r="F751" s="64"/>
      <c r="G751" s="64" t="s">
        <v>934</v>
      </c>
      <c r="H751" s="65">
        <v>42140.4375</v>
      </c>
      <c r="I751" s="63">
        <v>5700.0</v>
      </c>
      <c r="J751" s="63">
        <v>77.0</v>
      </c>
      <c r="K751" s="64" t="s">
        <v>23</v>
      </c>
      <c r="L751" s="64" t="s">
        <v>23</v>
      </c>
      <c r="M751" s="64" t="s">
        <v>814</v>
      </c>
      <c r="N751" s="63"/>
      <c r="O751" s="64"/>
      <c r="P751" s="63">
        <v>42.0</v>
      </c>
      <c r="Q751" s="64"/>
      <c r="R751" s="64"/>
    </row>
    <row r="752" ht="12.75" customHeight="1">
      <c r="A752" s="63">
        <v>1030.0</v>
      </c>
      <c r="B752" s="63">
        <v>180095.0</v>
      </c>
      <c r="C752" s="64" t="s">
        <v>1376</v>
      </c>
      <c r="D752" s="64" t="s">
        <v>228</v>
      </c>
      <c r="E752" s="66">
        <v>39.0</v>
      </c>
      <c r="F752" s="64" t="s">
        <v>414</v>
      </c>
      <c r="G752" s="64"/>
      <c r="H752" s="65">
        <v>42140.458333333336</v>
      </c>
      <c r="I752" s="63">
        <v>5120.0</v>
      </c>
      <c r="J752" s="63">
        <v>77.0</v>
      </c>
      <c r="K752" s="64" t="s">
        <v>23</v>
      </c>
      <c r="L752" s="64" t="s">
        <v>23</v>
      </c>
      <c r="M752" s="64" t="s">
        <v>814</v>
      </c>
      <c r="N752" s="63"/>
      <c r="O752" s="64" t="s">
        <v>816</v>
      </c>
      <c r="P752" s="63">
        <v>39.0</v>
      </c>
      <c r="Q752" s="64"/>
      <c r="R752" s="64"/>
    </row>
    <row r="753" ht="12.75" customHeight="1">
      <c r="A753" s="63">
        <v>1033.0</v>
      </c>
      <c r="B753" s="63">
        <v>15948.0</v>
      </c>
      <c r="C753" s="64" t="s">
        <v>1376</v>
      </c>
      <c r="D753" s="64" t="s">
        <v>228</v>
      </c>
      <c r="E753" s="64"/>
      <c r="F753" s="64"/>
      <c r="G753" s="64" t="s">
        <v>939</v>
      </c>
      <c r="H753" s="65">
        <v>42140.479166666664</v>
      </c>
      <c r="I753" s="63">
        <v>4700.0</v>
      </c>
      <c r="J753" s="63">
        <v>76.0</v>
      </c>
      <c r="K753" s="64" t="s">
        <v>23</v>
      </c>
      <c r="L753" s="64" t="s">
        <v>23</v>
      </c>
      <c r="M753" s="64" t="s">
        <v>814</v>
      </c>
      <c r="N753" s="63"/>
      <c r="O753" s="64"/>
      <c r="P753" s="63">
        <v>38.0</v>
      </c>
      <c r="Q753" s="64"/>
      <c r="R753" s="64"/>
    </row>
    <row r="754" ht="12.75" customHeight="1">
      <c r="A754" s="63">
        <v>1034.0</v>
      </c>
      <c r="B754" s="63">
        <v>161428.0</v>
      </c>
      <c r="C754" s="64" t="s">
        <v>1376</v>
      </c>
      <c r="D754" s="64" t="s">
        <v>228</v>
      </c>
      <c r="E754" s="64"/>
      <c r="F754" s="64"/>
      <c r="G754" s="64" t="s">
        <v>911</v>
      </c>
      <c r="H754" s="65">
        <v>42140.520833333336</v>
      </c>
      <c r="I754" s="63">
        <v>5000.0</v>
      </c>
      <c r="J754" s="63">
        <v>76.0</v>
      </c>
      <c r="K754" s="64" t="s">
        <v>23</v>
      </c>
      <c r="L754" s="64" t="s">
        <v>23</v>
      </c>
      <c r="M754" s="64" t="s">
        <v>814</v>
      </c>
      <c r="N754" s="63"/>
      <c r="O754" s="64"/>
      <c r="P754" s="63">
        <v>38.0</v>
      </c>
      <c r="Q754" s="64"/>
      <c r="R754" s="64"/>
    </row>
    <row r="755" ht="12.75" customHeight="1">
      <c r="A755" s="63">
        <v>1035.0</v>
      </c>
      <c r="B755" s="63">
        <v>132704.0</v>
      </c>
      <c r="C755" s="64" t="s">
        <v>1376</v>
      </c>
      <c r="D755" s="64" t="s">
        <v>228</v>
      </c>
      <c r="E755" s="66">
        <v>40.0</v>
      </c>
      <c r="F755" s="64" t="s">
        <v>739</v>
      </c>
      <c r="G755" s="64"/>
      <c r="H755" s="65">
        <v>42140.729166666664</v>
      </c>
      <c r="I755" s="63">
        <v>6185.0</v>
      </c>
      <c r="J755" s="63">
        <v>79.0</v>
      </c>
      <c r="K755" s="64" t="s">
        <v>23</v>
      </c>
      <c r="L755" s="64" t="s">
        <v>23</v>
      </c>
      <c r="M755" s="64"/>
      <c r="N755" s="63"/>
      <c r="O755" s="64"/>
      <c r="P755" s="63">
        <v>44.0</v>
      </c>
      <c r="Q755" s="64"/>
      <c r="R755" s="64"/>
    </row>
    <row r="756" ht="12.75" customHeight="1">
      <c r="A756" s="63">
        <v>1036.0</v>
      </c>
      <c r="B756" s="63">
        <v>136878.0</v>
      </c>
      <c r="C756" s="64" t="s">
        <v>1376</v>
      </c>
      <c r="D756" s="64" t="s">
        <v>228</v>
      </c>
      <c r="E756" s="64"/>
      <c r="F756" s="64"/>
      <c r="G756" s="64" t="s">
        <v>926</v>
      </c>
      <c r="H756" s="65">
        <v>42140.770833333336</v>
      </c>
      <c r="I756" s="63">
        <v>3500.0</v>
      </c>
      <c r="J756" s="63">
        <v>72.0</v>
      </c>
      <c r="K756" s="64" t="s">
        <v>23</v>
      </c>
      <c r="L756" s="64" t="s">
        <v>23</v>
      </c>
      <c r="M756" s="64"/>
      <c r="N756" s="63"/>
      <c r="O756" s="64"/>
      <c r="P756" s="63">
        <v>35.0</v>
      </c>
      <c r="Q756" s="64"/>
      <c r="R756" s="64"/>
    </row>
    <row r="757" ht="12.75" customHeight="1">
      <c r="A757" s="63">
        <v>1037.0</v>
      </c>
      <c r="B757" s="63">
        <v>180502.0</v>
      </c>
      <c r="C757" s="64" t="s">
        <v>1376</v>
      </c>
      <c r="D757" s="64" t="s">
        <v>228</v>
      </c>
      <c r="E757" s="64"/>
      <c r="F757" s="64"/>
      <c r="G757" s="64" t="s">
        <v>1087</v>
      </c>
      <c r="H757" s="65">
        <v>42140.833333333336</v>
      </c>
      <c r="I757" s="63">
        <v>5195.0</v>
      </c>
      <c r="J757" s="63">
        <v>79.0</v>
      </c>
      <c r="K757" s="64" t="s">
        <v>23</v>
      </c>
      <c r="L757" s="64" t="s">
        <v>23</v>
      </c>
      <c r="M757" s="64"/>
      <c r="N757" s="63"/>
      <c r="O757" s="64"/>
      <c r="P757" s="63">
        <v>41.0</v>
      </c>
      <c r="Q757" s="64"/>
      <c r="R757" s="64"/>
    </row>
    <row r="758" ht="12.75" customHeight="1">
      <c r="A758" s="63">
        <v>1038.0</v>
      </c>
      <c r="B758" s="63">
        <v>26697.0</v>
      </c>
      <c r="C758" s="64" t="s">
        <v>1376</v>
      </c>
      <c r="D758" s="64" t="s">
        <v>228</v>
      </c>
      <c r="E758" s="64"/>
      <c r="F758" s="64"/>
      <c r="G758" s="64" t="s">
        <v>944</v>
      </c>
      <c r="H758" s="65">
        <v>42141.416666666664</v>
      </c>
      <c r="I758" s="63">
        <v>4300.0</v>
      </c>
      <c r="J758" s="63">
        <v>73.0</v>
      </c>
      <c r="K758" s="64" t="s">
        <v>23</v>
      </c>
      <c r="L758" s="64" t="s">
        <v>23</v>
      </c>
      <c r="M758" s="64" t="s">
        <v>821</v>
      </c>
      <c r="N758" s="63"/>
      <c r="O758" s="64"/>
      <c r="P758" s="63">
        <v>39.0</v>
      </c>
      <c r="Q758" s="64"/>
      <c r="R758" s="64"/>
    </row>
    <row r="759" ht="12.75" customHeight="1">
      <c r="A759" s="63">
        <v>1039.0</v>
      </c>
      <c r="B759" s="63">
        <v>58901.0</v>
      </c>
      <c r="C759" s="64" t="s">
        <v>1376</v>
      </c>
      <c r="D759" s="64" t="s">
        <v>228</v>
      </c>
      <c r="E759" s="64"/>
      <c r="F759" s="64"/>
      <c r="G759" s="64" t="s">
        <v>911</v>
      </c>
      <c r="H759" s="65">
        <v>42141.583333333336</v>
      </c>
      <c r="I759" s="63">
        <v>5000.0</v>
      </c>
      <c r="J759" s="63">
        <v>77.0</v>
      </c>
      <c r="K759" s="64" t="s">
        <v>23</v>
      </c>
      <c r="L759" s="64" t="s">
        <v>23</v>
      </c>
      <c r="M759" s="64" t="s">
        <v>821</v>
      </c>
      <c r="N759" s="63"/>
      <c r="O759" s="64"/>
      <c r="P759" s="63">
        <v>40.0</v>
      </c>
      <c r="Q759" s="64"/>
      <c r="R759" s="64"/>
    </row>
    <row r="760" ht="12.75" customHeight="1">
      <c r="A760" s="63">
        <v>1040.0</v>
      </c>
      <c r="B760" s="63">
        <v>56058.0</v>
      </c>
      <c r="C760" s="64" t="s">
        <v>1376</v>
      </c>
      <c r="D760" s="64" t="s">
        <v>228</v>
      </c>
      <c r="E760" s="64"/>
      <c r="F760" s="64"/>
      <c r="G760" s="64" t="s">
        <v>915</v>
      </c>
      <c r="H760" s="65">
        <v>42141.708333333336</v>
      </c>
      <c r="I760" s="63">
        <v>3670.0</v>
      </c>
      <c r="J760" s="63">
        <v>71.0</v>
      </c>
      <c r="K760" s="64" t="s">
        <v>23</v>
      </c>
      <c r="L760" s="64" t="s">
        <v>23</v>
      </c>
      <c r="M760" s="64" t="s">
        <v>814</v>
      </c>
      <c r="N760" s="63"/>
      <c r="O760" s="64"/>
      <c r="P760" s="63">
        <v>33.0</v>
      </c>
      <c r="Q760" s="64"/>
      <c r="R760" s="64"/>
    </row>
    <row r="761" ht="12.75" customHeight="1">
      <c r="A761" s="63">
        <v>1042.0</v>
      </c>
      <c r="B761" s="63">
        <v>14570.0</v>
      </c>
      <c r="C761" s="64" t="s">
        <v>1376</v>
      </c>
      <c r="D761" s="64" t="s">
        <v>228</v>
      </c>
      <c r="E761" s="64"/>
      <c r="F761" s="64"/>
      <c r="G761" s="64" t="s">
        <v>117</v>
      </c>
      <c r="H761" s="65">
        <v>42141.75</v>
      </c>
      <c r="I761" s="63">
        <v>5900.0</v>
      </c>
      <c r="J761" s="63">
        <v>81.0</v>
      </c>
      <c r="K761" s="64" t="s">
        <v>23</v>
      </c>
      <c r="L761" s="64" t="s">
        <v>23</v>
      </c>
      <c r="M761" s="64" t="s">
        <v>814</v>
      </c>
      <c r="N761" s="63"/>
      <c r="O761" s="64"/>
      <c r="P761" s="63">
        <v>41.0</v>
      </c>
      <c r="Q761" s="64"/>
      <c r="R761" s="64"/>
    </row>
    <row r="762" ht="12.75" customHeight="1">
      <c r="A762" s="63">
        <v>1043.0</v>
      </c>
      <c r="B762" s="63">
        <v>158601.0</v>
      </c>
      <c r="C762" s="64" t="s">
        <v>1376</v>
      </c>
      <c r="D762" s="64" t="s">
        <v>228</v>
      </c>
      <c r="E762" s="66">
        <v>37.0</v>
      </c>
      <c r="F762" s="64" t="s">
        <v>716</v>
      </c>
      <c r="G762" s="64"/>
      <c r="H762" s="65">
        <v>42141.75</v>
      </c>
      <c r="I762" s="63">
        <v>5290.0</v>
      </c>
      <c r="J762" s="63">
        <v>74.0</v>
      </c>
      <c r="K762" s="64" t="s">
        <v>23</v>
      </c>
      <c r="L762" s="64" t="s">
        <v>23</v>
      </c>
      <c r="M762" s="64" t="s">
        <v>821</v>
      </c>
      <c r="N762" s="63"/>
      <c r="O762" s="64"/>
      <c r="P762" s="63">
        <v>41.0</v>
      </c>
      <c r="Q762" s="64"/>
      <c r="R762" s="64"/>
    </row>
    <row r="763" ht="12.75" customHeight="1">
      <c r="A763" s="63">
        <v>1041.0</v>
      </c>
      <c r="B763" s="63">
        <v>110670.0</v>
      </c>
      <c r="C763" s="64" t="s">
        <v>1376</v>
      </c>
      <c r="D763" s="64" t="s">
        <v>228</v>
      </c>
      <c r="E763" s="64"/>
      <c r="F763" s="64"/>
      <c r="G763" s="64" t="s">
        <v>1385</v>
      </c>
      <c r="H763" s="65">
        <v>42141.770833333336</v>
      </c>
      <c r="I763" s="63">
        <v>5360.0</v>
      </c>
      <c r="J763" s="63">
        <v>79.0</v>
      </c>
      <c r="K763" s="64" t="s">
        <v>23</v>
      </c>
      <c r="L763" s="64" t="s">
        <v>23</v>
      </c>
      <c r="M763" s="64" t="s">
        <v>814</v>
      </c>
      <c r="N763" s="63"/>
      <c r="O763" s="64"/>
      <c r="P763" s="63">
        <v>39.0</v>
      </c>
      <c r="Q763" s="64"/>
      <c r="R763" s="64"/>
    </row>
    <row r="764" ht="12.75" customHeight="1">
      <c r="A764" s="63">
        <v>1044.0</v>
      </c>
      <c r="B764" s="63">
        <v>49849.0</v>
      </c>
      <c r="C764" s="64" t="s">
        <v>1376</v>
      </c>
      <c r="D764" s="64" t="s">
        <v>228</v>
      </c>
      <c r="E764" s="66">
        <v>40.0</v>
      </c>
      <c r="F764" s="64" t="s">
        <v>739</v>
      </c>
      <c r="G764" s="64"/>
      <c r="H764" s="65">
        <v>42143.0</v>
      </c>
      <c r="I764" s="63">
        <v>5100.0</v>
      </c>
      <c r="J764" s="63">
        <v>76.0</v>
      </c>
      <c r="K764" s="64" t="s">
        <v>23</v>
      </c>
      <c r="L764" s="64" t="s">
        <v>40</v>
      </c>
      <c r="M764" s="64" t="s">
        <v>814</v>
      </c>
      <c r="N764" s="63"/>
      <c r="O764" s="64"/>
      <c r="P764" s="63">
        <v>41.0</v>
      </c>
      <c r="Q764" s="64"/>
      <c r="R764" s="64"/>
    </row>
    <row r="765" ht="12.75" customHeight="1">
      <c r="A765" s="63">
        <v>1045.0</v>
      </c>
      <c r="B765" s="63">
        <v>219814.0</v>
      </c>
      <c r="C765" s="64" t="s">
        <v>1376</v>
      </c>
      <c r="D765" s="64" t="s">
        <v>228</v>
      </c>
      <c r="E765" s="66">
        <v>85.0</v>
      </c>
      <c r="F765" s="64" t="s">
        <v>919</v>
      </c>
      <c r="G765" s="64"/>
      <c r="H765" s="65">
        <v>42143.0</v>
      </c>
      <c r="I765" s="63">
        <v>5750.0</v>
      </c>
      <c r="J765" s="63">
        <v>78.0</v>
      </c>
      <c r="K765" s="64" t="s">
        <v>23</v>
      </c>
      <c r="L765" s="64" t="s">
        <v>23</v>
      </c>
      <c r="M765" s="64" t="s">
        <v>814</v>
      </c>
      <c r="N765" s="63"/>
      <c r="O765" s="64"/>
      <c r="P765" s="63">
        <v>43.0</v>
      </c>
      <c r="Q765" s="64"/>
      <c r="R765" s="64"/>
    </row>
    <row r="766" ht="12.75" customHeight="1">
      <c r="A766" s="63">
        <v>1046.0</v>
      </c>
      <c r="B766" s="63">
        <v>155752.0</v>
      </c>
      <c r="C766" s="64" t="s">
        <v>1376</v>
      </c>
      <c r="D766" s="64" t="s">
        <v>228</v>
      </c>
      <c r="E766" s="66">
        <v>40.0</v>
      </c>
      <c r="F766" s="64" t="s">
        <v>739</v>
      </c>
      <c r="G766" s="64"/>
      <c r="H766" s="65">
        <v>42143.0</v>
      </c>
      <c r="I766" s="63">
        <v>5500.0</v>
      </c>
      <c r="J766" s="63">
        <v>78.0</v>
      </c>
      <c r="K766" s="64" t="s">
        <v>23</v>
      </c>
      <c r="L766" s="64" t="s">
        <v>40</v>
      </c>
      <c r="M766" s="64" t="s">
        <v>814</v>
      </c>
      <c r="N766" s="63"/>
      <c r="O766" s="64"/>
      <c r="P766" s="63">
        <v>41.0</v>
      </c>
      <c r="Q766" s="64"/>
      <c r="R766" s="64"/>
    </row>
    <row r="767" ht="12.75" customHeight="1">
      <c r="A767" s="63">
        <v>1047.0</v>
      </c>
      <c r="B767" s="63">
        <v>129427.0</v>
      </c>
      <c r="C767" s="64" t="s">
        <v>1376</v>
      </c>
      <c r="D767" s="64" t="s">
        <v>228</v>
      </c>
      <c r="E767" s="66">
        <v>87.0</v>
      </c>
      <c r="F767" s="64" t="s">
        <v>913</v>
      </c>
      <c r="G767" s="64"/>
      <c r="H767" s="65">
        <v>42143.0</v>
      </c>
      <c r="I767" s="63">
        <v>5600.0</v>
      </c>
      <c r="J767" s="63">
        <v>79.0</v>
      </c>
      <c r="K767" s="64" t="s">
        <v>23</v>
      </c>
      <c r="L767" s="64" t="s">
        <v>40</v>
      </c>
      <c r="M767" s="64" t="s">
        <v>814</v>
      </c>
      <c r="N767" s="63"/>
      <c r="O767" s="64"/>
      <c r="P767" s="63">
        <v>40.0</v>
      </c>
      <c r="Q767" s="64"/>
      <c r="R767" s="64"/>
    </row>
    <row r="768" ht="12.75" customHeight="1">
      <c r="A768" s="63">
        <v>1048.0</v>
      </c>
      <c r="B768" s="63">
        <v>38158.0</v>
      </c>
      <c r="C768" s="64" t="s">
        <v>1376</v>
      </c>
      <c r="D768" s="64" t="s">
        <v>228</v>
      </c>
      <c r="E768" s="66">
        <v>40.0</v>
      </c>
      <c r="F768" s="64" t="s">
        <v>739</v>
      </c>
      <c r="G768" s="64"/>
      <c r="H768" s="65">
        <v>42143.0</v>
      </c>
      <c r="I768" s="63">
        <v>3700.0</v>
      </c>
      <c r="J768" s="63">
        <v>69.0</v>
      </c>
      <c r="K768" s="64" t="s">
        <v>23</v>
      </c>
      <c r="L768" s="64" t="s">
        <v>23</v>
      </c>
      <c r="M768" s="64" t="s">
        <v>814</v>
      </c>
      <c r="N768" s="63"/>
      <c r="O768" s="64"/>
      <c r="P768" s="63">
        <v>37.0</v>
      </c>
      <c r="Q768" s="64"/>
      <c r="R768" s="64"/>
    </row>
    <row r="769" ht="12.75" customHeight="1">
      <c r="A769" s="63">
        <v>1049.0</v>
      </c>
      <c r="B769" s="63">
        <v>32876.0</v>
      </c>
      <c r="C769" s="64" t="s">
        <v>1376</v>
      </c>
      <c r="D769" s="64" t="s">
        <v>228</v>
      </c>
      <c r="E769" s="66">
        <v>85.0</v>
      </c>
      <c r="F769" s="64" t="s">
        <v>919</v>
      </c>
      <c r="G769" s="64"/>
      <c r="H769" s="65">
        <v>42143.0</v>
      </c>
      <c r="I769" s="63">
        <v>5000.0</v>
      </c>
      <c r="J769" s="63">
        <v>75.0</v>
      </c>
      <c r="K769" s="64" t="s">
        <v>23</v>
      </c>
      <c r="L769" s="64" t="s">
        <v>23</v>
      </c>
      <c r="M769" s="64" t="s">
        <v>814</v>
      </c>
      <c r="N769" s="63"/>
      <c r="O769" s="64"/>
      <c r="P769" s="63">
        <v>40.0</v>
      </c>
      <c r="Q769" s="64"/>
      <c r="R769" s="64"/>
    </row>
    <row r="770" ht="12.75" customHeight="1">
      <c r="A770" s="63">
        <v>1050.0</v>
      </c>
      <c r="B770" s="63">
        <v>79286.0</v>
      </c>
      <c r="C770" s="64" t="s">
        <v>1376</v>
      </c>
      <c r="D770" s="64" t="s">
        <v>228</v>
      </c>
      <c r="E770" s="66">
        <v>40.0</v>
      </c>
      <c r="F770" s="64" t="s">
        <v>739</v>
      </c>
      <c r="G770" s="64"/>
      <c r="H770" s="65">
        <v>42144.666666666664</v>
      </c>
      <c r="I770" s="63">
        <v>4175.0</v>
      </c>
      <c r="J770" s="63">
        <v>76.0</v>
      </c>
      <c r="K770" s="64" t="s">
        <v>23</v>
      </c>
      <c r="L770" s="64" t="s">
        <v>35</v>
      </c>
      <c r="M770" s="64"/>
      <c r="N770" s="63"/>
      <c r="O770" s="64"/>
      <c r="P770" s="63">
        <v>38.0</v>
      </c>
      <c r="Q770" s="64"/>
      <c r="R770" s="64"/>
    </row>
    <row r="771" ht="12.75" customHeight="1">
      <c r="A771" s="63">
        <v>1051.0</v>
      </c>
      <c r="B771" s="63">
        <v>17552.0</v>
      </c>
      <c r="C771" s="64" t="s">
        <v>1376</v>
      </c>
      <c r="D771" s="64" t="s">
        <v>228</v>
      </c>
      <c r="E771" s="66">
        <v>81.0</v>
      </c>
      <c r="F771" s="64" t="s">
        <v>926</v>
      </c>
      <c r="G771" s="64"/>
      <c r="H771" s="65">
        <v>42144.770833333336</v>
      </c>
      <c r="I771" s="63">
        <v>4900.0</v>
      </c>
      <c r="J771" s="63">
        <v>77.0</v>
      </c>
      <c r="K771" s="64" t="s">
        <v>23</v>
      </c>
      <c r="L771" s="64" t="s">
        <v>23</v>
      </c>
      <c r="M771" s="64" t="s">
        <v>821</v>
      </c>
      <c r="N771" s="63"/>
      <c r="O771" s="64"/>
      <c r="P771" s="63">
        <v>38.0</v>
      </c>
      <c r="Q771" s="64"/>
      <c r="R771" s="64"/>
    </row>
    <row r="772" ht="12.75" customHeight="1">
      <c r="A772" s="63">
        <v>1052.0</v>
      </c>
      <c r="B772" s="63">
        <v>137648.0</v>
      </c>
      <c r="C772" s="64" t="s">
        <v>1376</v>
      </c>
      <c r="D772" s="64" t="s">
        <v>228</v>
      </c>
      <c r="E772" s="64"/>
      <c r="F772" s="64"/>
      <c r="G772" s="64" t="s">
        <v>1002</v>
      </c>
      <c r="H772" s="65">
        <v>42146.0</v>
      </c>
      <c r="I772" s="63">
        <v>4350.0</v>
      </c>
      <c r="J772" s="63">
        <v>76.0</v>
      </c>
      <c r="K772" s="64" t="s">
        <v>23</v>
      </c>
      <c r="L772" s="64" t="s">
        <v>23</v>
      </c>
      <c r="M772" s="64" t="s">
        <v>814</v>
      </c>
      <c r="N772" s="63"/>
      <c r="O772" s="64"/>
      <c r="P772" s="63">
        <v>36.0</v>
      </c>
      <c r="Q772" s="64"/>
      <c r="R772" s="64"/>
    </row>
    <row r="773" ht="12.75" customHeight="1">
      <c r="A773" s="63">
        <v>1053.0</v>
      </c>
      <c r="B773" s="63">
        <v>157955.0</v>
      </c>
      <c r="C773" s="64" t="s">
        <v>1376</v>
      </c>
      <c r="D773" s="64" t="s">
        <v>228</v>
      </c>
      <c r="E773" s="64"/>
      <c r="F773" s="64"/>
      <c r="G773" s="64" t="s">
        <v>117</v>
      </c>
      <c r="H773" s="65">
        <v>42146.375</v>
      </c>
      <c r="I773" s="63">
        <v>4150.0</v>
      </c>
      <c r="J773" s="63">
        <v>72.0</v>
      </c>
      <c r="K773" s="64" t="s">
        <v>23</v>
      </c>
      <c r="L773" s="64" t="s">
        <v>23</v>
      </c>
      <c r="M773" s="64" t="s">
        <v>814</v>
      </c>
      <c r="N773" s="63"/>
      <c r="O773" s="64"/>
      <c r="P773" s="63">
        <v>38.0</v>
      </c>
      <c r="Q773" s="64"/>
      <c r="R773" s="64"/>
    </row>
    <row r="774" ht="12.75" customHeight="1">
      <c r="A774" s="63">
        <v>1056.0</v>
      </c>
      <c r="B774" s="63">
        <v>47607.0</v>
      </c>
      <c r="C774" s="64" t="s">
        <v>1376</v>
      </c>
      <c r="D774" s="64" t="s">
        <v>228</v>
      </c>
      <c r="E774" s="64"/>
      <c r="F774" s="64"/>
      <c r="G774" s="64" t="s">
        <v>906</v>
      </c>
      <c r="H774" s="65">
        <v>42146.375</v>
      </c>
      <c r="I774" s="63">
        <v>5000.0</v>
      </c>
      <c r="J774" s="63">
        <v>75.0</v>
      </c>
      <c r="K774" s="64" t="s">
        <v>23</v>
      </c>
      <c r="L774" s="64" t="s">
        <v>23</v>
      </c>
      <c r="M774" s="64" t="s">
        <v>814</v>
      </c>
      <c r="N774" s="63"/>
      <c r="O774" s="64"/>
      <c r="P774" s="63">
        <v>42.0</v>
      </c>
      <c r="Q774" s="64"/>
      <c r="R774" s="64"/>
    </row>
    <row r="775" ht="12.75" customHeight="1">
      <c r="A775" s="63">
        <v>1060.0</v>
      </c>
      <c r="B775" s="63">
        <v>18774.0</v>
      </c>
      <c r="C775" s="64" t="s">
        <v>1376</v>
      </c>
      <c r="D775" s="64" t="s">
        <v>228</v>
      </c>
      <c r="E775" s="66">
        <v>40.0</v>
      </c>
      <c r="F775" s="64" t="s">
        <v>739</v>
      </c>
      <c r="G775" s="64"/>
      <c r="H775" s="65">
        <v>42146.375</v>
      </c>
      <c r="I775" s="63">
        <v>4350.0</v>
      </c>
      <c r="J775" s="63">
        <v>72.0</v>
      </c>
      <c r="K775" s="64" t="s">
        <v>23</v>
      </c>
      <c r="L775" s="64" t="s">
        <v>23</v>
      </c>
      <c r="M775" s="64" t="s">
        <v>814</v>
      </c>
      <c r="N775" s="63"/>
      <c r="O775" s="64"/>
      <c r="P775" s="63">
        <v>38.0</v>
      </c>
      <c r="Q775" s="64"/>
      <c r="R775" s="64"/>
    </row>
    <row r="776" ht="12.75" customHeight="1">
      <c r="A776" s="63">
        <v>1054.0</v>
      </c>
      <c r="B776" s="63">
        <v>44555.0</v>
      </c>
      <c r="C776" s="64" t="s">
        <v>1376</v>
      </c>
      <c r="D776" s="64" t="s">
        <v>228</v>
      </c>
      <c r="E776" s="64"/>
      <c r="F776" s="64"/>
      <c r="G776" s="64" t="s">
        <v>912</v>
      </c>
      <c r="H776" s="65">
        <v>42146.416666666664</v>
      </c>
      <c r="I776" s="63">
        <v>7000.0</v>
      </c>
      <c r="J776" s="63">
        <v>82.0</v>
      </c>
      <c r="K776" s="64" t="s">
        <v>23</v>
      </c>
      <c r="L776" s="64" t="s">
        <v>23</v>
      </c>
      <c r="M776" s="64" t="s">
        <v>814</v>
      </c>
      <c r="N776" s="63"/>
      <c r="O776" s="64"/>
      <c r="P776" s="63">
        <v>47.0</v>
      </c>
      <c r="Q776" s="64"/>
      <c r="R776" s="64"/>
    </row>
    <row r="777" ht="12.75" customHeight="1">
      <c r="A777" s="63">
        <v>1059.0</v>
      </c>
      <c r="B777" s="63">
        <v>179633.0</v>
      </c>
      <c r="C777" s="64" t="s">
        <v>1376</v>
      </c>
      <c r="D777" s="64" t="s">
        <v>228</v>
      </c>
      <c r="E777" s="66">
        <v>40.0</v>
      </c>
      <c r="F777" s="64" t="s">
        <v>739</v>
      </c>
      <c r="G777" s="64"/>
      <c r="H777" s="65">
        <v>42146.4375</v>
      </c>
      <c r="I777" s="63">
        <v>4400.0</v>
      </c>
      <c r="J777" s="63">
        <v>72.0</v>
      </c>
      <c r="K777" s="64" t="s">
        <v>23</v>
      </c>
      <c r="L777" s="64" t="s">
        <v>23</v>
      </c>
      <c r="M777" s="64" t="s">
        <v>814</v>
      </c>
      <c r="N777" s="63"/>
      <c r="O777" s="64"/>
      <c r="P777" s="63">
        <v>39.0</v>
      </c>
      <c r="Q777" s="64"/>
      <c r="R777" s="64"/>
    </row>
    <row r="778" ht="12.75" customHeight="1">
      <c r="A778" s="63">
        <v>1057.0</v>
      </c>
      <c r="B778" s="63">
        <v>158840.0</v>
      </c>
      <c r="C778" s="64" t="s">
        <v>1376</v>
      </c>
      <c r="D778" s="64" t="s">
        <v>228</v>
      </c>
      <c r="E778" s="64"/>
      <c r="F778" s="64"/>
      <c r="G778" s="64" t="s">
        <v>911</v>
      </c>
      <c r="H778" s="65">
        <v>42146.458333333336</v>
      </c>
      <c r="I778" s="63">
        <v>4150.0</v>
      </c>
      <c r="J778" s="63">
        <v>76.0</v>
      </c>
      <c r="K778" s="64" t="s">
        <v>23</v>
      </c>
      <c r="L778" s="64" t="s">
        <v>23</v>
      </c>
      <c r="M778" s="64" t="s">
        <v>814</v>
      </c>
      <c r="N778" s="63"/>
      <c r="O778" s="64"/>
      <c r="P778" s="63">
        <v>38.0</v>
      </c>
      <c r="Q778" s="64"/>
      <c r="R778" s="64"/>
    </row>
    <row r="779" ht="12.75" customHeight="1">
      <c r="A779" s="63">
        <v>1058.0</v>
      </c>
      <c r="B779" s="63">
        <v>151749.0</v>
      </c>
      <c r="C779" s="64" t="s">
        <v>1376</v>
      </c>
      <c r="D779" s="64" t="s">
        <v>228</v>
      </c>
      <c r="E779" s="66">
        <v>40.0</v>
      </c>
      <c r="F779" s="64" t="s">
        <v>739</v>
      </c>
      <c r="G779" s="64"/>
      <c r="H779" s="65">
        <v>42146.458333333336</v>
      </c>
      <c r="I779" s="63">
        <v>5250.0</v>
      </c>
      <c r="J779" s="63">
        <v>76.0</v>
      </c>
      <c r="K779" s="64" t="s">
        <v>23</v>
      </c>
      <c r="L779" s="64" t="s">
        <v>23</v>
      </c>
      <c r="M779" s="64" t="s">
        <v>814</v>
      </c>
      <c r="N779" s="63"/>
      <c r="O779" s="64"/>
      <c r="P779" s="63">
        <v>41.0</v>
      </c>
      <c r="Q779" s="64"/>
      <c r="R779" s="64"/>
    </row>
    <row r="780" ht="12.75" customHeight="1">
      <c r="A780" s="63">
        <v>1055.0</v>
      </c>
      <c r="B780" s="63">
        <v>40877.0</v>
      </c>
      <c r="C780" s="64" t="s">
        <v>1376</v>
      </c>
      <c r="D780" s="64" t="s">
        <v>228</v>
      </c>
      <c r="E780" s="64"/>
      <c r="F780" s="64"/>
      <c r="G780" s="64" t="s">
        <v>1004</v>
      </c>
      <c r="H780" s="65">
        <v>42146.5</v>
      </c>
      <c r="I780" s="63">
        <v>3800.0</v>
      </c>
      <c r="J780" s="63">
        <v>71.0</v>
      </c>
      <c r="K780" s="64" t="s">
        <v>23</v>
      </c>
      <c r="L780" s="64" t="s">
        <v>35</v>
      </c>
      <c r="M780" s="64" t="s">
        <v>814</v>
      </c>
      <c r="N780" s="63"/>
      <c r="O780" s="64"/>
      <c r="P780" s="63">
        <v>36.0</v>
      </c>
      <c r="Q780" s="64"/>
      <c r="R780" s="64"/>
    </row>
    <row r="781" ht="12.75" customHeight="1">
      <c r="A781" s="63">
        <v>1061.0</v>
      </c>
      <c r="B781" s="63">
        <v>118314.0</v>
      </c>
      <c r="C781" s="64" t="s">
        <v>1376</v>
      </c>
      <c r="D781" s="64" t="s">
        <v>228</v>
      </c>
      <c r="E781" s="64"/>
      <c r="F781" s="64"/>
      <c r="G781" s="64" t="s">
        <v>117</v>
      </c>
      <c r="H781" s="65">
        <v>42146.604166666664</v>
      </c>
      <c r="I781" s="63">
        <v>5800.0</v>
      </c>
      <c r="J781" s="63">
        <v>79.0</v>
      </c>
      <c r="K781" s="64" t="s">
        <v>23</v>
      </c>
      <c r="L781" s="64" t="s">
        <v>23</v>
      </c>
      <c r="M781" s="64" t="s">
        <v>814</v>
      </c>
      <c r="N781" s="63"/>
      <c r="O781" s="64"/>
      <c r="P781" s="63">
        <v>44.0</v>
      </c>
      <c r="Q781" s="64"/>
      <c r="R781" s="64"/>
    </row>
    <row r="782" ht="12.75" customHeight="1">
      <c r="A782" s="63">
        <v>1062.0</v>
      </c>
      <c r="B782" s="63">
        <v>49710.0</v>
      </c>
      <c r="C782" s="64" t="s">
        <v>1376</v>
      </c>
      <c r="D782" s="64" t="s">
        <v>228</v>
      </c>
      <c r="E782" s="64"/>
      <c r="F782" s="64"/>
      <c r="G782" s="64" t="s">
        <v>933</v>
      </c>
      <c r="H782" s="65">
        <v>42146.756944444445</v>
      </c>
      <c r="I782" s="63">
        <v>4800.0</v>
      </c>
      <c r="J782" s="63">
        <v>78.0</v>
      </c>
      <c r="K782" s="64" t="s">
        <v>23</v>
      </c>
      <c r="L782" s="64" t="s">
        <v>23</v>
      </c>
      <c r="M782" s="64" t="s">
        <v>814</v>
      </c>
      <c r="N782" s="63"/>
      <c r="O782" s="64"/>
      <c r="P782" s="63">
        <v>40.0</v>
      </c>
      <c r="Q782" s="64"/>
      <c r="R782" s="64"/>
    </row>
    <row r="783" ht="12.75" customHeight="1">
      <c r="A783" s="63">
        <v>1063.0</v>
      </c>
      <c r="B783" s="63">
        <v>25549.0</v>
      </c>
      <c r="C783" s="64" t="s">
        <v>1376</v>
      </c>
      <c r="D783" s="64" t="s">
        <v>228</v>
      </c>
      <c r="E783" s="64"/>
      <c r="F783" s="64"/>
      <c r="G783" s="64" t="s">
        <v>1377</v>
      </c>
      <c r="H783" s="65">
        <v>42146.791666666664</v>
      </c>
      <c r="I783" s="63">
        <v>4740.0</v>
      </c>
      <c r="J783" s="63">
        <v>77.0</v>
      </c>
      <c r="K783" s="64" t="s">
        <v>23</v>
      </c>
      <c r="L783" s="64" t="s">
        <v>23</v>
      </c>
      <c r="M783" s="64" t="s">
        <v>814</v>
      </c>
      <c r="N783" s="63"/>
      <c r="O783" s="64"/>
      <c r="P783" s="63">
        <v>40.0</v>
      </c>
      <c r="Q783" s="64"/>
      <c r="R783" s="64"/>
    </row>
    <row r="784" ht="12.75" customHeight="1">
      <c r="A784" s="63">
        <v>1068.0</v>
      </c>
      <c r="B784" s="63">
        <v>83420.0</v>
      </c>
      <c r="C784" s="64" t="s">
        <v>1376</v>
      </c>
      <c r="D784" s="64" t="s">
        <v>228</v>
      </c>
      <c r="E784" s="64"/>
      <c r="F784" s="64"/>
      <c r="G784" s="64" t="s">
        <v>942</v>
      </c>
      <c r="H784" s="65">
        <v>42147.0</v>
      </c>
      <c r="I784" s="63">
        <v>5040.0</v>
      </c>
      <c r="J784" s="63">
        <v>77.0</v>
      </c>
      <c r="K784" s="64" t="s">
        <v>23</v>
      </c>
      <c r="L784" s="64" t="s">
        <v>23</v>
      </c>
      <c r="M784" s="64"/>
      <c r="N784" s="63"/>
      <c r="O784" s="64"/>
      <c r="P784" s="63">
        <v>40.0</v>
      </c>
      <c r="Q784" s="64"/>
      <c r="R784" s="64"/>
    </row>
    <row r="785" ht="12.75" customHeight="1">
      <c r="A785" s="63">
        <v>1064.0</v>
      </c>
      <c r="B785" s="63">
        <v>22766.0</v>
      </c>
      <c r="C785" s="64" t="s">
        <v>1376</v>
      </c>
      <c r="D785" s="64" t="s">
        <v>228</v>
      </c>
      <c r="E785" s="64"/>
      <c r="F785" s="64"/>
      <c r="G785" s="64" t="s">
        <v>928</v>
      </c>
      <c r="H785" s="65">
        <v>42147.458333333336</v>
      </c>
      <c r="I785" s="63">
        <v>5000.0</v>
      </c>
      <c r="J785" s="63">
        <v>77.0</v>
      </c>
      <c r="K785" s="64" t="s">
        <v>23</v>
      </c>
      <c r="L785" s="64" t="s">
        <v>23</v>
      </c>
      <c r="M785" s="64" t="s">
        <v>814</v>
      </c>
      <c r="N785" s="63"/>
      <c r="O785" s="64"/>
      <c r="P785" s="63">
        <v>40.0</v>
      </c>
      <c r="Q785" s="64"/>
      <c r="R785" s="64"/>
    </row>
    <row r="786" ht="12.75" customHeight="1">
      <c r="A786" s="63">
        <v>1067.0</v>
      </c>
      <c r="B786" s="63">
        <v>80448.0</v>
      </c>
      <c r="C786" s="64" t="s">
        <v>1376</v>
      </c>
      <c r="D786" s="64" t="s">
        <v>228</v>
      </c>
      <c r="E786" s="64"/>
      <c r="F786" s="64"/>
      <c r="G786" s="64" t="s">
        <v>924</v>
      </c>
      <c r="H786" s="65">
        <v>42147.5</v>
      </c>
      <c r="I786" s="63">
        <v>5170.0</v>
      </c>
      <c r="J786" s="63">
        <v>76.0</v>
      </c>
      <c r="K786" s="64" t="s">
        <v>23</v>
      </c>
      <c r="L786" s="64" t="s">
        <v>23</v>
      </c>
      <c r="M786" s="64"/>
      <c r="N786" s="63"/>
      <c r="O786" s="64"/>
      <c r="P786" s="63">
        <v>41.0</v>
      </c>
      <c r="Q786" s="64"/>
      <c r="R786" s="64"/>
    </row>
    <row r="787" ht="12.75" customHeight="1">
      <c r="A787" s="63">
        <v>1065.0</v>
      </c>
      <c r="B787" s="63">
        <v>9239.0</v>
      </c>
      <c r="C787" s="64" t="s">
        <v>1376</v>
      </c>
      <c r="D787" s="64" t="s">
        <v>228</v>
      </c>
      <c r="E787" s="64"/>
      <c r="F787" s="64"/>
      <c r="G787" s="64" t="s">
        <v>947</v>
      </c>
      <c r="H787" s="65">
        <v>42147.53125</v>
      </c>
      <c r="I787" s="63">
        <v>5400.0</v>
      </c>
      <c r="J787" s="63">
        <v>77.0</v>
      </c>
      <c r="K787" s="64" t="s">
        <v>23</v>
      </c>
      <c r="L787" s="64" t="s">
        <v>23</v>
      </c>
      <c r="M787" s="64" t="s">
        <v>814</v>
      </c>
      <c r="N787" s="63"/>
      <c r="O787" s="64"/>
      <c r="P787" s="63">
        <v>42.0</v>
      </c>
      <c r="Q787" s="64"/>
      <c r="R787" s="64"/>
    </row>
    <row r="788" ht="12.75" customHeight="1">
      <c r="A788" s="63">
        <v>1066.0</v>
      </c>
      <c r="B788" s="63">
        <v>59715.0</v>
      </c>
      <c r="C788" s="64" t="s">
        <v>1376</v>
      </c>
      <c r="D788" s="64" t="s">
        <v>228</v>
      </c>
      <c r="E788" s="64"/>
      <c r="F788" s="64"/>
      <c r="G788" s="64" t="s">
        <v>947</v>
      </c>
      <c r="H788" s="65">
        <v>42147.708333333336</v>
      </c>
      <c r="I788" s="63">
        <v>5420.0</v>
      </c>
      <c r="J788" s="63">
        <v>78.0</v>
      </c>
      <c r="K788" s="64" t="s">
        <v>23</v>
      </c>
      <c r="L788" s="64" t="s">
        <v>23</v>
      </c>
      <c r="M788" s="64"/>
      <c r="N788" s="63"/>
      <c r="O788" s="64"/>
      <c r="P788" s="63">
        <v>41.0</v>
      </c>
      <c r="Q788" s="64"/>
      <c r="R788" s="64"/>
    </row>
    <row r="789" ht="12.75" customHeight="1">
      <c r="A789" s="63">
        <v>1070.0</v>
      </c>
      <c r="B789" s="63">
        <v>134047.0</v>
      </c>
      <c r="C789" s="64" t="s">
        <v>1376</v>
      </c>
      <c r="D789" s="64" t="s">
        <v>228</v>
      </c>
      <c r="E789" s="64"/>
      <c r="F789" s="64"/>
      <c r="G789" s="64" t="s">
        <v>1386</v>
      </c>
      <c r="H789" s="65">
        <v>42148.375</v>
      </c>
      <c r="I789" s="63">
        <v>5910.0</v>
      </c>
      <c r="J789" s="63">
        <v>81.0</v>
      </c>
      <c r="K789" s="64" t="s">
        <v>23</v>
      </c>
      <c r="L789" s="64" t="s">
        <v>23</v>
      </c>
      <c r="M789" s="64"/>
      <c r="N789" s="63"/>
      <c r="O789" s="64"/>
      <c r="P789" s="63">
        <v>43.0</v>
      </c>
      <c r="Q789" s="64"/>
      <c r="R789" s="64"/>
    </row>
    <row r="790" ht="12.75" customHeight="1">
      <c r="A790" s="63">
        <v>1072.0</v>
      </c>
      <c r="B790" s="63">
        <v>94302.0</v>
      </c>
      <c r="C790" s="64" t="s">
        <v>1376</v>
      </c>
      <c r="D790" s="64" t="s">
        <v>228</v>
      </c>
      <c r="E790" s="66">
        <v>40.0</v>
      </c>
      <c r="F790" s="64" t="s">
        <v>739</v>
      </c>
      <c r="G790" s="64"/>
      <c r="H790" s="65">
        <v>42148.458333333336</v>
      </c>
      <c r="I790" s="63">
        <v>3715.0</v>
      </c>
      <c r="J790" s="63">
        <v>71.0</v>
      </c>
      <c r="K790" s="64" t="s">
        <v>23</v>
      </c>
      <c r="L790" s="64" t="s">
        <v>23</v>
      </c>
      <c r="M790" s="64"/>
      <c r="N790" s="63"/>
      <c r="O790" s="64"/>
      <c r="P790" s="63">
        <v>36.0</v>
      </c>
      <c r="Q790" s="64"/>
      <c r="R790" s="64"/>
    </row>
    <row r="791" ht="12.75" customHeight="1">
      <c r="A791" s="63">
        <v>1071.0</v>
      </c>
      <c r="B791" s="63">
        <v>92601.0</v>
      </c>
      <c r="C791" s="64" t="s">
        <v>1376</v>
      </c>
      <c r="D791" s="64" t="s">
        <v>228</v>
      </c>
      <c r="E791" s="66">
        <v>40.0</v>
      </c>
      <c r="F791" s="64" t="s">
        <v>739</v>
      </c>
      <c r="G791" s="64"/>
      <c r="H791" s="65">
        <v>42148.75</v>
      </c>
      <c r="I791" s="63">
        <v>4400.0</v>
      </c>
      <c r="J791" s="63">
        <v>71.0</v>
      </c>
      <c r="K791" s="64" t="s">
        <v>23</v>
      </c>
      <c r="L791" s="64" t="s">
        <v>23</v>
      </c>
      <c r="M791" s="64"/>
      <c r="N791" s="63"/>
      <c r="O791" s="64"/>
      <c r="P791" s="63">
        <v>38.0</v>
      </c>
      <c r="Q791" s="64"/>
      <c r="R791" s="64"/>
    </row>
    <row r="792" ht="12.75" customHeight="1">
      <c r="A792" s="63">
        <v>1073.0</v>
      </c>
      <c r="B792" s="63">
        <v>12096.0</v>
      </c>
      <c r="C792" s="64" t="s">
        <v>1376</v>
      </c>
      <c r="D792" s="64" t="s">
        <v>228</v>
      </c>
      <c r="E792" s="66">
        <v>84.0</v>
      </c>
      <c r="F792" s="64" t="s">
        <v>904</v>
      </c>
      <c r="G792" s="64"/>
      <c r="H792" s="65">
        <v>42150.0</v>
      </c>
      <c r="I792" s="63">
        <v>4300.0</v>
      </c>
      <c r="J792" s="63">
        <v>74.0</v>
      </c>
      <c r="K792" s="64" t="s">
        <v>23</v>
      </c>
      <c r="L792" s="64" t="s">
        <v>23</v>
      </c>
      <c r="M792" s="64" t="s">
        <v>814</v>
      </c>
      <c r="N792" s="63"/>
      <c r="O792" s="64"/>
      <c r="P792" s="63">
        <v>39.0</v>
      </c>
      <c r="Q792" s="64"/>
      <c r="R792" s="64"/>
    </row>
    <row r="793" ht="12.75" customHeight="1">
      <c r="A793" s="63">
        <v>1074.0</v>
      </c>
      <c r="B793" s="63">
        <v>158348.0</v>
      </c>
      <c r="C793" s="64" t="s">
        <v>1376</v>
      </c>
      <c r="D793" s="64" t="s">
        <v>228</v>
      </c>
      <c r="E793" s="66">
        <v>38.0</v>
      </c>
      <c r="F793" s="64" t="s">
        <v>1379</v>
      </c>
      <c r="G793" s="64"/>
      <c r="H793" s="65">
        <v>42150.0</v>
      </c>
      <c r="I793" s="63">
        <v>5150.0</v>
      </c>
      <c r="J793" s="63">
        <v>80.0</v>
      </c>
      <c r="K793" s="64" t="s">
        <v>23</v>
      </c>
      <c r="L793" s="64" t="s">
        <v>23</v>
      </c>
      <c r="M793" s="64" t="s">
        <v>814</v>
      </c>
      <c r="N793" s="63"/>
      <c r="O793" s="64"/>
      <c r="P793" s="63">
        <v>40.0</v>
      </c>
      <c r="Q793" s="64"/>
      <c r="R793" s="64"/>
    </row>
    <row r="794" ht="12.75" customHeight="1">
      <c r="A794" s="63">
        <v>1075.0</v>
      </c>
      <c r="B794" s="63">
        <v>110432.0</v>
      </c>
      <c r="C794" s="64" t="s">
        <v>1376</v>
      </c>
      <c r="D794" s="64" t="s">
        <v>228</v>
      </c>
      <c r="E794" s="66">
        <v>38.0</v>
      </c>
      <c r="F794" s="64" t="s">
        <v>1379</v>
      </c>
      <c r="G794" s="64"/>
      <c r="H794" s="65">
        <v>42150.0</v>
      </c>
      <c r="I794" s="63">
        <v>3400.0</v>
      </c>
      <c r="J794" s="63">
        <v>69.0</v>
      </c>
      <c r="K794" s="64" t="s">
        <v>23</v>
      </c>
      <c r="L794" s="64" t="s">
        <v>23</v>
      </c>
      <c r="M794" s="64" t="s">
        <v>814</v>
      </c>
      <c r="N794" s="63"/>
      <c r="O794" s="64"/>
      <c r="P794" s="63">
        <v>35.0</v>
      </c>
      <c r="Q794" s="64"/>
      <c r="R794" s="64"/>
    </row>
    <row r="795" ht="12.75" customHeight="1">
      <c r="A795" s="63">
        <v>1078.0</v>
      </c>
      <c r="B795" s="63">
        <v>47713.0</v>
      </c>
      <c r="C795" s="64" t="s">
        <v>1376</v>
      </c>
      <c r="D795" s="64" t="s">
        <v>228</v>
      </c>
      <c r="E795" s="66">
        <v>40.0</v>
      </c>
      <c r="F795" s="64" t="s">
        <v>739</v>
      </c>
      <c r="G795" s="64"/>
      <c r="H795" s="65">
        <v>42150.375</v>
      </c>
      <c r="I795" s="63">
        <v>4150.0</v>
      </c>
      <c r="J795" s="63">
        <v>74.0</v>
      </c>
      <c r="K795" s="64" t="s">
        <v>23</v>
      </c>
      <c r="L795" s="64" t="s">
        <v>23</v>
      </c>
      <c r="M795" s="64"/>
      <c r="N795" s="63"/>
      <c r="O795" s="64"/>
      <c r="P795" s="63">
        <v>37.0</v>
      </c>
      <c r="Q795" s="64"/>
      <c r="R795" s="64"/>
    </row>
    <row r="796" ht="12.75" customHeight="1">
      <c r="A796" s="63">
        <v>1077.0</v>
      </c>
      <c r="B796" s="63">
        <v>119463.0</v>
      </c>
      <c r="C796" s="64" t="s">
        <v>1376</v>
      </c>
      <c r="D796" s="64" t="s">
        <v>228</v>
      </c>
      <c r="E796" s="66">
        <v>90.0</v>
      </c>
      <c r="F796" s="64" t="s">
        <v>911</v>
      </c>
      <c r="G796" s="64"/>
      <c r="H796" s="65">
        <v>42150.4375</v>
      </c>
      <c r="I796" s="63">
        <v>4700.0</v>
      </c>
      <c r="J796" s="63">
        <v>78.0</v>
      </c>
      <c r="K796" s="64" t="s">
        <v>23</v>
      </c>
      <c r="L796" s="64" t="s">
        <v>23</v>
      </c>
      <c r="M796" s="64"/>
      <c r="N796" s="63"/>
      <c r="O796" s="64"/>
      <c r="P796" s="63">
        <v>39.0</v>
      </c>
      <c r="Q796" s="64"/>
      <c r="R796" s="64"/>
    </row>
    <row r="797" ht="12.75" customHeight="1">
      <c r="A797" s="63">
        <v>1076.0</v>
      </c>
      <c r="B797" s="63">
        <v>197792.0</v>
      </c>
      <c r="C797" s="64" t="s">
        <v>1376</v>
      </c>
      <c r="D797" s="64" t="s">
        <v>228</v>
      </c>
      <c r="E797" s="64"/>
      <c r="F797" s="64"/>
      <c r="G797" s="64" t="s">
        <v>117</v>
      </c>
      <c r="H797" s="65">
        <v>42150.6875</v>
      </c>
      <c r="I797" s="63">
        <v>4780.0</v>
      </c>
      <c r="J797" s="63">
        <v>77.0</v>
      </c>
      <c r="K797" s="64" t="s">
        <v>23</v>
      </c>
      <c r="L797" s="64" t="s">
        <v>23</v>
      </c>
      <c r="M797" s="64"/>
      <c r="N797" s="63"/>
      <c r="O797" s="64" t="s">
        <v>816</v>
      </c>
      <c r="P797" s="63">
        <v>40.0</v>
      </c>
      <c r="Q797" s="64"/>
      <c r="R797" s="64"/>
    </row>
    <row r="798" ht="12.75" customHeight="1">
      <c r="A798" s="63">
        <v>1079.0</v>
      </c>
      <c r="B798" s="63">
        <v>25530.0</v>
      </c>
      <c r="C798" s="64" t="s">
        <v>1376</v>
      </c>
      <c r="D798" s="64" t="s">
        <v>228</v>
      </c>
      <c r="E798" s="66">
        <v>89.0</v>
      </c>
      <c r="F798" s="64" t="s">
        <v>914</v>
      </c>
      <c r="G798" s="64"/>
      <c r="H798" s="65">
        <v>42150.916666666664</v>
      </c>
      <c r="I798" s="63">
        <v>4300.0</v>
      </c>
      <c r="J798" s="63">
        <v>74.0</v>
      </c>
      <c r="K798" s="64" t="s">
        <v>23</v>
      </c>
      <c r="L798" s="64" t="s">
        <v>23</v>
      </c>
      <c r="M798" s="64"/>
      <c r="N798" s="63"/>
      <c r="O798" s="64"/>
      <c r="P798" s="64"/>
      <c r="Q798" s="64"/>
      <c r="R798" s="64"/>
    </row>
    <row r="799" ht="12.75" customHeight="1">
      <c r="A799" s="63">
        <v>1082.0</v>
      </c>
      <c r="B799" s="63">
        <v>220200.0</v>
      </c>
      <c r="C799" s="64" t="s">
        <v>1376</v>
      </c>
      <c r="D799" s="64" t="s">
        <v>228</v>
      </c>
      <c r="E799" s="66">
        <v>39.0</v>
      </c>
      <c r="F799" s="64" t="s">
        <v>414</v>
      </c>
      <c r="G799" s="64"/>
      <c r="H799" s="65">
        <v>42151.0</v>
      </c>
      <c r="I799" s="63">
        <v>7600.0</v>
      </c>
      <c r="J799" s="63">
        <v>87.0</v>
      </c>
      <c r="K799" s="64" t="s">
        <v>23</v>
      </c>
      <c r="L799" s="64" t="s">
        <v>23</v>
      </c>
      <c r="M799" s="64" t="s">
        <v>821</v>
      </c>
      <c r="N799" s="63"/>
      <c r="O799" s="64"/>
      <c r="P799" s="63">
        <v>46.0</v>
      </c>
      <c r="Q799" s="64"/>
      <c r="R799" s="64"/>
    </row>
    <row r="800" ht="12.75" customHeight="1">
      <c r="A800" s="63">
        <v>1083.0</v>
      </c>
      <c r="B800" s="63">
        <v>14570.0</v>
      </c>
      <c r="C800" s="64" t="s">
        <v>1376</v>
      </c>
      <c r="D800" s="64" t="s">
        <v>228</v>
      </c>
      <c r="E800" s="66">
        <v>84.0</v>
      </c>
      <c r="F800" s="64" t="s">
        <v>904</v>
      </c>
      <c r="G800" s="64"/>
      <c r="H800" s="65">
        <v>42151.0</v>
      </c>
      <c r="I800" s="63">
        <v>6050.0</v>
      </c>
      <c r="J800" s="63">
        <v>82.0</v>
      </c>
      <c r="K800" s="64" t="s">
        <v>23</v>
      </c>
      <c r="L800" s="64" t="s">
        <v>23</v>
      </c>
      <c r="M800" s="64"/>
      <c r="N800" s="63"/>
      <c r="O800" s="64"/>
      <c r="P800" s="63">
        <v>43.0</v>
      </c>
      <c r="Q800" s="64"/>
      <c r="R800" s="64"/>
    </row>
    <row r="801" ht="12.75" customHeight="1">
      <c r="A801" s="63">
        <v>1080.0</v>
      </c>
      <c r="B801" s="63">
        <v>43226.0</v>
      </c>
      <c r="C801" s="64" t="s">
        <v>1376</v>
      </c>
      <c r="D801" s="64" t="s">
        <v>228</v>
      </c>
      <c r="E801" s="66">
        <v>39.0</v>
      </c>
      <c r="F801" s="64" t="s">
        <v>414</v>
      </c>
      <c r="G801" s="64"/>
      <c r="H801" s="65">
        <v>42151.416666666664</v>
      </c>
      <c r="I801" s="63">
        <v>5000.0</v>
      </c>
      <c r="J801" s="63">
        <v>76.0</v>
      </c>
      <c r="K801" s="64" t="s">
        <v>23</v>
      </c>
      <c r="L801" s="64" t="s">
        <v>23</v>
      </c>
      <c r="M801" s="64" t="s">
        <v>814</v>
      </c>
      <c r="N801" s="63"/>
      <c r="O801" s="64"/>
      <c r="P801" s="63">
        <v>40.0</v>
      </c>
      <c r="Q801" s="64"/>
      <c r="R801" s="64"/>
    </row>
    <row r="802" ht="12.75" customHeight="1">
      <c r="A802" s="63">
        <v>1081.0</v>
      </c>
      <c r="B802" s="63">
        <v>122328.0</v>
      </c>
      <c r="C802" s="64" t="s">
        <v>1376</v>
      </c>
      <c r="D802" s="64" t="s">
        <v>228</v>
      </c>
      <c r="E802" s="66">
        <v>91.0</v>
      </c>
      <c r="F802" s="64" t="s">
        <v>947</v>
      </c>
      <c r="G802" s="64"/>
      <c r="H802" s="65">
        <v>42151.583333333336</v>
      </c>
      <c r="I802" s="63">
        <v>5050.0</v>
      </c>
      <c r="J802" s="63">
        <v>77.0</v>
      </c>
      <c r="K802" s="64" t="s">
        <v>23</v>
      </c>
      <c r="L802" s="64" t="s">
        <v>23</v>
      </c>
      <c r="M802" s="64" t="s">
        <v>814</v>
      </c>
      <c r="N802" s="63"/>
      <c r="O802" s="64"/>
      <c r="P802" s="63">
        <v>41.0</v>
      </c>
      <c r="Q802" s="64"/>
      <c r="R802" s="64"/>
    </row>
    <row r="803" ht="12.75" customHeight="1">
      <c r="A803" s="63">
        <v>1084.0</v>
      </c>
      <c r="B803" s="63">
        <v>12038.0</v>
      </c>
      <c r="C803" s="64" t="s">
        <v>1376</v>
      </c>
      <c r="D803" s="64" t="s">
        <v>228</v>
      </c>
      <c r="E803" s="64"/>
      <c r="F803" s="64"/>
      <c r="G803" s="64" t="s">
        <v>937</v>
      </c>
      <c r="H803" s="65">
        <v>42153.0</v>
      </c>
      <c r="I803" s="63">
        <v>5550.0</v>
      </c>
      <c r="J803" s="63">
        <v>78.0</v>
      </c>
      <c r="K803" s="64" t="s">
        <v>23</v>
      </c>
      <c r="L803" s="64" t="s">
        <v>23</v>
      </c>
      <c r="M803" s="64" t="s">
        <v>814</v>
      </c>
      <c r="N803" s="63"/>
      <c r="O803" s="64"/>
      <c r="P803" s="63">
        <v>42.0</v>
      </c>
      <c r="Q803" s="64"/>
      <c r="R803" s="64"/>
    </row>
    <row r="804" ht="12.75" customHeight="1">
      <c r="A804" s="63">
        <v>1085.0</v>
      </c>
      <c r="B804" s="63">
        <v>44555.0</v>
      </c>
      <c r="C804" s="64" t="s">
        <v>1376</v>
      </c>
      <c r="D804" s="64" t="s">
        <v>228</v>
      </c>
      <c r="E804" s="64"/>
      <c r="F804" s="64"/>
      <c r="G804" s="64" t="s">
        <v>951</v>
      </c>
      <c r="H804" s="65">
        <v>42153.0</v>
      </c>
      <c r="I804" s="63">
        <v>4300.0</v>
      </c>
      <c r="J804" s="63">
        <v>74.0</v>
      </c>
      <c r="K804" s="64" t="s">
        <v>23</v>
      </c>
      <c r="L804" s="64" t="s">
        <v>23</v>
      </c>
      <c r="M804" s="64" t="s">
        <v>814</v>
      </c>
      <c r="N804" s="63"/>
      <c r="O804" s="64"/>
      <c r="P804" s="63">
        <v>39.0</v>
      </c>
      <c r="Q804" s="64"/>
      <c r="R804" s="64"/>
    </row>
    <row r="805" ht="12.75" customHeight="1">
      <c r="A805" s="63">
        <v>1086.0</v>
      </c>
      <c r="B805" s="63">
        <v>59110.0</v>
      </c>
      <c r="C805" s="64" t="s">
        <v>1376</v>
      </c>
      <c r="D805" s="64" t="s">
        <v>228</v>
      </c>
      <c r="E805" s="64"/>
      <c r="F805" s="64"/>
      <c r="G805" s="64" t="s">
        <v>1387</v>
      </c>
      <c r="H805" s="65">
        <v>42153.0</v>
      </c>
      <c r="I805" s="63">
        <v>4300.0</v>
      </c>
      <c r="J805" s="63">
        <v>75.0</v>
      </c>
      <c r="K805" s="64" t="s">
        <v>23</v>
      </c>
      <c r="L805" s="64" t="s">
        <v>23</v>
      </c>
      <c r="M805" s="64" t="s">
        <v>814</v>
      </c>
      <c r="N805" s="63"/>
      <c r="O805" s="64"/>
      <c r="P805" s="63">
        <v>38.0</v>
      </c>
      <c r="Q805" s="64"/>
      <c r="R805" s="64"/>
    </row>
    <row r="806" ht="12.75" customHeight="1">
      <c r="A806" s="63">
        <v>1087.0</v>
      </c>
      <c r="B806" s="63">
        <v>14140.0</v>
      </c>
      <c r="C806" s="64" t="s">
        <v>1376</v>
      </c>
      <c r="D806" s="64" t="s">
        <v>228</v>
      </c>
      <c r="E806" s="64"/>
      <c r="F806" s="64"/>
      <c r="G806" s="64" t="s">
        <v>33</v>
      </c>
      <c r="H806" s="65">
        <v>42153.583333333336</v>
      </c>
      <c r="I806" s="63">
        <v>4420.0</v>
      </c>
      <c r="J806" s="63">
        <v>76.0</v>
      </c>
      <c r="K806" s="64" t="s">
        <v>23</v>
      </c>
      <c r="L806" s="64"/>
      <c r="M806" s="64"/>
      <c r="N806" s="63"/>
      <c r="O806" s="64"/>
      <c r="P806" s="63">
        <v>37.0</v>
      </c>
      <c r="Q806" s="64"/>
      <c r="R806" s="64"/>
    </row>
    <row r="807" ht="12.75" customHeight="1">
      <c r="A807" s="63">
        <v>1089.0</v>
      </c>
      <c r="B807" s="63">
        <v>51878.0</v>
      </c>
      <c r="C807" s="64" t="s">
        <v>1376</v>
      </c>
      <c r="D807" s="64" t="s">
        <v>228</v>
      </c>
      <c r="E807" s="64"/>
      <c r="F807" s="64"/>
      <c r="G807" s="64" t="s">
        <v>933</v>
      </c>
      <c r="H807" s="65">
        <v>42153.666666666664</v>
      </c>
      <c r="I807" s="63">
        <v>4630.0</v>
      </c>
      <c r="J807" s="63">
        <v>73.0</v>
      </c>
      <c r="K807" s="64" t="s">
        <v>23</v>
      </c>
      <c r="L807" s="64"/>
      <c r="M807" s="64"/>
      <c r="N807" s="63"/>
      <c r="O807" s="64"/>
      <c r="P807" s="63">
        <v>39.0</v>
      </c>
      <c r="Q807" s="64"/>
      <c r="R807" s="64"/>
    </row>
    <row r="808" ht="12.75" customHeight="1">
      <c r="A808" s="63">
        <v>1088.0</v>
      </c>
      <c r="B808" s="63">
        <v>45822.0</v>
      </c>
      <c r="C808" s="64" t="s">
        <v>1376</v>
      </c>
      <c r="D808" s="64" t="s">
        <v>228</v>
      </c>
      <c r="E808" s="64"/>
      <c r="F808" s="64"/>
      <c r="G808" s="64" t="s">
        <v>1388</v>
      </c>
      <c r="H808" s="65">
        <v>42153.6875</v>
      </c>
      <c r="I808" s="63">
        <v>3670.0</v>
      </c>
      <c r="J808" s="63">
        <v>72.0</v>
      </c>
      <c r="K808" s="64" t="s">
        <v>23</v>
      </c>
      <c r="L808" s="64"/>
      <c r="M808" s="64"/>
      <c r="N808" s="63"/>
      <c r="O808" s="64"/>
      <c r="P808" s="63">
        <v>34.0</v>
      </c>
      <c r="Q808" s="64"/>
      <c r="R808" s="64"/>
    </row>
    <row r="809" ht="12.75" customHeight="1">
      <c r="A809" s="63">
        <v>1090.0</v>
      </c>
      <c r="B809" s="63">
        <v>66666.0</v>
      </c>
      <c r="C809" s="64" t="s">
        <v>1376</v>
      </c>
      <c r="D809" s="64" t="s">
        <v>228</v>
      </c>
      <c r="E809" s="66">
        <v>39.0</v>
      </c>
      <c r="F809" s="64" t="s">
        <v>414</v>
      </c>
      <c r="G809" s="64"/>
      <c r="H809" s="65">
        <v>42153.729166666664</v>
      </c>
      <c r="I809" s="63">
        <v>3520.0</v>
      </c>
      <c r="J809" s="63">
        <v>68.0</v>
      </c>
      <c r="K809" s="64" t="s">
        <v>23</v>
      </c>
      <c r="L809" s="64"/>
      <c r="M809" s="64"/>
      <c r="N809" s="63"/>
      <c r="O809" s="64"/>
      <c r="P809" s="63">
        <v>35.0</v>
      </c>
      <c r="Q809" s="64"/>
      <c r="R809" s="64"/>
    </row>
    <row r="810" ht="12.75" customHeight="1">
      <c r="A810" s="63">
        <v>1097.0</v>
      </c>
      <c r="B810" s="63">
        <v>217585.0</v>
      </c>
      <c r="C810" s="64" t="s">
        <v>1376</v>
      </c>
      <c r="D810" s="64" t="s">
        <v>228</v>
      </c>
      <c r="E810" s="66">
        <v>36.0</v>
      </c>
      <c r="F810" s="64" t="s">
        <v>692</v>
      </c>
      <c r="G810" s="64"/>
      <c r="H810" s="65">
        <v>42153.75</v>
      </c>
      <c r="I810" s="63">
        <v>4250.0</v>
      </c>
      <c r="J810" s="63">
        <v>74.0</v>
      </c>
      <c r="K810" s="64" t="s">
        <v>23</v>
      </c>
      <c r="L810" s="64"/>
      <c r="M810" s="64"/>
      <c r="N810" s="63"/>
      <c r="O810" s="64"/>
      <c r="P810" s="63">
        <v>38.0</v>
      </c>
      <c r="Q810" s="64"/>
      <c r="R810" s="64"/>
    </row>
    <row r="811" ht="12.75" customHeight="1">
      <c r="A811" s="63">
        <v>1091.0</v>
      </c>
      <c r="B811" s="63">
        <v>161428.0</v>
      </c>
      <c r="C811" s="64" t="s">
        <v>1376</v>
      </c>
      <c r="D811" s="64" t="s">
        <v>228</v>
      </c>
      <c r="E811" s="64"/>
      <c r="F811" s="64"/>
      <c r="G811" s="64" t="s">
        <v>911</v>
      </c>
      <c r="H811" s="65">
        <v>42154.395833333336</v>
      </c>
      <c r="I811" s="63">
        <v>4500.0</v>
      </c>
      <c r="J811" s="63">
        <v>73.0</v>
      </c>
      <c r="K811" s="64" t="s">
        <v>23</v>
      </c>
      <c r="L811" s="64" t="s">
        <v>23</v>
      </c>
      <c r="M811" s="64" t="s">
        <v>814</v>
      </c>
      <c r="N811" s="63"/>
      <c r="O811" s="64"/>
      <c r="P811" s="63">
        <v>37.0</v>
      </c>
      <c r="Q811" s="64"/>
      <c r="R811" s="64"/>
    </row>
    <row r="812" ht="12.75" customHeight="1">
      <c r="A812" s="63">
        <v>1093.0</v>
      </c>
      <c r="B812" s="63">
        <v>128513.0</v>
      </c>
      <c r="C812" s="64" t="s">
        <v>1376</v>
      </c>
      <c r="D812" s="64" t="s">
        <v>228</v>
      </c>
      <c r="E812" s="66">
        <v>40.0</v>
      </c>
      <c r="F812" s="64" t="s">
        <v>739</v>
      </c>
      <c r="G812" s="64"/>
      <c r="H812" s="65">
        <v>42154.416666666664</v>
      </c>
      <c r="I812" s="63">
        <v>3150.0</v>
      </c>
      <c r="J812" s="63">
        <v>68.0</v>
      </c>
      <c r="K812" s="64" t="s">
        <v>23</v>
      </c>
      <c r="L812" s="64" t="s">
        <v>23</v>
      </c>
      <c r="M812" s="64" t="s">
        <v>814</v>
      </c>
      <c r="N812" s="63"/>
      <c r="O812" s="64"/>
      <c r="P812" s="63">
        <v>32.0</v>
      </c>
      <c r="Q812" s="64"/>
      <c r="R812" s="64"/>
    </row>
    <row r="813" ht="12.75" customHeight="1">
      <c r="A813" s="63">
        <v>1092.0</v>
      </c>
      <c r="B813" s="63">
        <v>40537.0</v>
      </c>
      <c r="C813" s="64" t="s">
        <v>1376</v>
      </c>
      <c r="D813" s="64" t="s">
        <v>228</v>
      </c>
      <c r="E813" s="64"/>
      <c r="F813" s="64"/>
      <c r="G813" s="64" t="s">
        <v>1389</v>
      </c>
      <c r="H813" s="65">
        <v>42154.458333333336</v>
      </c>
      <c r="I813" s="63">
        <v>4260.0</v>
      </c>
      <c r="J813" s="63">
        <v>71.0</v>
      </c>
      <c r="K813" s="64" t="s">
        <v>23</v>
      </c>
      <c r="L813" s="64" t="s">
        <v>23</v>
      </c>
      <c r="M813" s="64" t="s">
        <v>814</v>
      </c>
      <c r="N813" s="63"/>
      <c r="O813" s="64"/>
      <c r="P813" s="63">
        <v>38.0</v>
      </c>
      <c r="Q813" s="64"/>
      <c r="R813" s="64"/>
    </row>
    <row r="814" ht="12.75" customHeight="1">
      <c r="A814" s="63">
        <v>1094.0</v>
      </c>
      <c r="B814" s="63">
        <v>51342.0</v>
      </c>
      <c r="C814" s="64" t="s">
        <v>1376</v>
      </c>
      <c r="D814" s="64" t="s">
        <v>228</v>
      </c>
      <c r="E814" s="64"/>
      <c r="F814" s="64"/>
      <c r="G814" s="64" t="s">
        <v>911</v>
      </c>
      <c r="H814" s="65">
        <v>42154.458333333336</v>
      </c>
      <c r="I814" s="63">
        <v>4750.0</v>
      </c>
      <c r="J814" s="63">
        <v>75.0</v>
      </c>
      <c r="K814" s="64" t="s">
        <v>23</v>
      </c>
      <c r="L814" s="64" t="s">
        <v>23</v>
      </c>
      <c r="M814" s="64" t="s">
        <v>814</v>
      </c>
      <c r="N814" s="63"/>
      <c r="O814" s="64"/>
      <c r="P814" s="63">
        <v>38.0</v>
      </c>
      <c r="Q814" s="64"/>
      <c r="R814" s="64"/>
    </row>
    <row r="815" ht="12.75" customHeight="1">
      <c r="A815" s="63">
        <v>1099.0</v>
      </c>
      <c r="B815" s="63">
        <v>122725.0</v>
      </c>
      <c r="C815" s="64" t="s">
        <v>1376</v>
      </c>
      <c r="D815" s="64" t="s">
        <v>228</v>
      </c>
      <c r="E815" s="64"/>
      <c r="F815" s="64"/>
      <c r="G815" s="64" t="s">
        <v>918</v>
      </c>
      <c r="H815" s="65">
        <v>42154.458333333336</v>
      </c>
      <c r="I815" s="63">
        <v>3680.0</v>
      </c>
      <c r="J815" s="63">
        <v>72.0</v>
      </c>
      <c r="K815" s="64" t="s">
        <v>23</v>
      </c>
      <c r="L815" s="64" t="s">
        <v>23</v>
      </c>
      <c r="M815" s="64" t="s">
        <v>814</v>
      </c>
      <c r="N815" s="63"/>
      <c r="O815" s="64"/>
      <c r="P815" s="63">
        <v>35.0</v>
      </c>
      <c r="Q815" s="64"/>
      <c r="R815" s="64"/>
    </row>
    <row r="816" ht="12.75" customHeight="1">
      <c r="A816" s="63">
        <v>1095.0</v>
      </c>
      <c r="B816" s="63">
        <v>159691.0</v>
      </c>
      <c r="C816" s="64" t="s">
        <v>1376</v>
      </c>
      <c r="D816" s="64" t="s">
        <v>228</v>
      </c>
      <c r="E816" s="64"/>
      <c r="F816" s="64"/>
      <c r="G816" s="64" t="s">
        <v>931</v>
      </c>
      <c r="H816" s="65">
        <v>42154.5</v>
      </c>
      <c r="I816" s="63">
        <v>5640.0</v>
      </c>
      <c r="J816" s="63">
        <v>79.0</v>
      </c>
      <c r="K816" s="64" t="s">
        <v>23</v>
      </c>
      <c r="L816" s="64" t="s">
        <v>23</v>
      </c>
      <c r="M816" s="64" t="s">
        <v>814</v>
      </c>
      <c r="N816" s="63"/>
      <c r="O816" s="64"/>
      <c r="P816" s="63">
        <v>40.0</v>
      </c>
      <c r="Q816" s="64"/>
      <c r="R816" s="64"/>
    </row>
    <row r="817" ht="12.75" customHeight="1">
      <c r="A817" s="63">
        <v>1096.0</v>
      </c>
      <c r="B817" s="63">
        <v>136448.0</v>
      </c>
      <c r="C817" s="64" t="s">
        <v>1376</v>
      </c>
      <c r="D817" s="64" t="s">
        <v>228</v>
      </c>
      <c r="E817" s="66">
        <v>39.0</v>
      </c>
      <c r="F817" s="64" t="s">
        <v>414</v>
      </c>
      <c r="G817" s="64"/>
      <c r="H817" s="65">
        <v>42154.5</v>
      </c>
      <c r="I817" s="63">
        <v>5450.0</v>
      </c>
      <c r="J817" s="63">
        <v>80.0</v>
      </c>
      <c r="K817" s="64" t="s">
        <v>23</v>
      </c>
      <c r="L817" s="64" t="s">
        <v>23</v>
      </c>
      <c r="M817" s="64" t="s">
        <v>814</v>
      </c>
      <c r="N817" s="63"/>
      <c r="O817" s="64"/>
      <c r="P817" s="63">
        <v>39.0</v>
      </c>
      <c r="Q817" s="64"/>
      <c r="R817" s="64"/>
    </row>
    <row r="818" ht="12.75" customHeight="1">
      <c r="A818" s="63">
        <v>1098.0</v>
      </c>
      <c r="B818" s="63">
        <v>220091.0</v>
      </c>
      <c r="C818" s="64" t="s">
        <v>1376</v>
      </c>
      <c r="D818" s="64" t="s">
        <v>228</v>
      </c>
      <c r="E818" s="66">
        <v>39.0</v>
      </c>
      <c r="F818" s="64" t="s">
        <v>414</v>
      </c>
      <c r="G818" s="64"/>
      <c r="H818" s="65">
        <v>42154.541666666664</v>
      </c>
      <c r="I818" s="63">
        <v>5640.0</v>
      </c>
      <c r="J818" s="63">
        <v>79.0</v>
      </c>
      <c r="K818" s="64" t="s">
        <v>23</v>
      </c>
      <c r="L818" s="64" t="s">
        <v>35</v>
      </c>
      <c r="M818" s="64" t="s">
        <v>814</v>
      </c>
      <c r="N818" s="63"/>
      <c r="O818" s="64"/>
      <c r="P818" s="63">
        <v>40.0</v>
      </c>
      <c r="Q818" s="64"/>
      <c r="R818" s="64"/>
    </row>
    <row r="819" ht="12.75" customHeight="1">
      <c r="A819" s="63">
        <v>1320.0</v>
      </c>
      <c r="B819" s="63">
        <v>49131.0</v>
      </c>
      <c r="C819" s="64" t="s">
        <v>1376</v>
      </c>
      <c r="D819" s="64" t="s">
        <v>228</v>
      </c>
      <c r="E819" s="64"/>
      <c r="F819" s="64"/>
      <c r="G819" s="64" t="s">
        <v>1377</v>
      </c>
      <c r="H819" s="65">
        <v>42154.604166666664</v>
      </c>
      <c r="I819" s="63">
        <v>5000.0</v>
      </c>
      <c r="J819" s="63">
        <v>77.0</v>
      </c>
      <c r="K819" s="64" t="s">
        <v>23</v>
      </c>
      <c r="L819" s="64" t="s">
        <v>23</v>
      </c>
      <c r="M819" s="64" t="s">
        <v>814</v>
      </c>
      <c r="N819" s="63"/>
      <c r="O819" s="64"/>
      <c r="P819" s="63">
        <v>44.0</v>
      </c>
      <c r="Q819" s="64"/>
      <c r="R819" s="64"/>
    </row>
    <row r="820" ht="12.75" customHeight="1">
      <c r="A820" s="63">
        <v>1322.0</v>
      </c>
      <c r="B820" s="63">
        <v>43226.0</v>
      </c>
      <c r="C820" s="64" t="s">
        <v>1376</v>
      </c>
      <c r="D820" s="64" t="s">
        <v>228</v>
      </c>
      <c r="E820" s="64"/>
      <c r="F820" s="64"/>
      <c r="G820" s="64" t="s">
        <v>1348</v>
      </c>
      <c r="H820" s="65">
        <v>42154.604166666664</v>
      </c>
      <c r="I820" s="63">
        <v>5000.0</v>
      </c>
      <c r="J820" s="63">
        <v>75.0</v>
      </c>
      <c r="K820" s="64" t="s">
        <v>23</v>
      </c>
      <c r="L820" s="64" t="s">
        <v>23</v>
      </c>
      <c r="M820" s="64" t="s">
        <v>814</v>
      </c>
      <c r="N820" s="63"/>
      <c r="O820" s="64"/>
      <c r="P820" s="63">
        <v>44.0</v>
      </c>
      <c r="Q820" s="64"/>
      <c r="R820" s="64"/>
    </row>
    <row r="821" ht="12.75" customHeight="1">
      <c r="A821" s="63">
        <v>1321.0</v>
      </c>
      <c r="B821" s="63">
        <v>25549.0</v>
      </c>
      <c r="C821" s="64" t="s">
        <v>1376</v>
      </c>
      <c r="D821" s="64" t="s">
        <v>228</v>
      </c>
      <c r="E821" s="64"/>
      <c r="F821" s="64"/>
      <c r="G821" s="64" t="s">
        <v>33</v>
      </c>
      <c r="H821" s="65">
        <v>42154.645833333336</v>
      </c>
      <c r="I821" s="63">
        <v>4700.0</v>
      </c>
      <c r="J821" s="63">
        <v>75.0</v>
      </c>
      <c r="K821" s="64" t="s">
        <v>23</v>
      </c>
      <c r="L821" s="64" t="s">
        <v>23</v>
      </c>
      <c r="M821" s="64" t="s">
        <v>814</v>
      </c>
      <c r="N821" s="63"/>
      <c r="O821" s="64"/>
      <c r="P821" s="63">
        <v>42.0</v>
      </c>
      <c r="Q821" s="64"/>
      <c r="R821" s="64"/>
    </row>
    <row r="822" ht="12.75" customHeight="1">
      <c r="A822" s="63">
        <v>1323.0</v>
      </c>
      <c r="B822" s="63">
        <v>846.0</v>
      </c>
      <c r="C822" s="64" t="s">
        <v>1376</v>
      </c>
      <c r="D822" s="64" t="s">
        <v>228</v>
      </c>
      <c r="E822" s="66">
        <v>40.0</v>
      </c>
      <c r="F822" s="64" t="s">
        <v>739</v>
      </c>
      <c r="G822" s="64"/>
      <c r="H822" s="65">
        <v>42154.833333333336</v>
      </c>
      <c r="I822" s="63">
        <v>4900.0</v>
      </c>
      <c r="J822" s="63">
        <v>78.0</v>
      </c>
      <c r="K822" s="64" t="s">
        <v>23</v>
      </c>
      <c r="L822" s="64" t="s">
        <v>40</v>
      </c>
      <c r="M822" s="64" t="s">
        <v>814</v>
      </c>
      <c r="N822" s="63"/>
      <c r="O822" s="64"/>
      <c r="P822" s="63">
        <v>42.0</v>
      </c>
      <c r="Q822" s="64"/>
      <c r="R822" s="64"/>
    </row>
    <row r="823" ht="12.75" customHeight="1">
      <c r="A823" s="63">
        <v>1324.0</v>
      </c>
      <c r="B823" s="63">
        <v>53435.0</v>
      </c>
      <c r="C823" s="64" t="s">
        <v>1376</v>
      </c>
      <c r="D823" s="64" t="s">
        <v>228</v>
      </c>
      <c r="E823" s="64"/>
      <c r="F823" s="64"/>
      <c r="G823" s="64" t="s">
        <v>927</v>
      </c>
      <c r="H823" s="65">
        <v>42155.0</v>
      </c>
      <c r="I823" s="63">
        <v>7600.0</v>
      </c>
      <c r="J823" s="63">
        <v>88.0</v>
      </c>
      <c r="K823" s="64" t="s">
        <v>23</v>
      </c>
      <c r="L823" s="64" t="s">
        <v>23</v>
      </c>
      <c r="M823" s="64" t="s">
        <v>821</v>
      </c>
      <c r="N823" s="63"/>
      <c r="O823" s="64"/>
      <c r="P823" s="63">
        <v>48.0</v>
      </c>
      <c r="Q823" s="64"/>
      <c r="R823" s="64"/>
    </row>
    <row r="824" ht="12.75" customHeight="1">
      <c r="A824" s="63">
        <v>1325.0</v>
      </c>
      <c r="B824" s="63">
        <v>56629.0</v>
      </c>
      <c r="C824" s="64" t="s">
        <v>1376</v>
      </c>
      <c r="D824" s="64" t="s">
        <v>228</v>
      </c>
      <c r="E824" s="66">
        <v>40.0</v>
      </c>
      <c r="F824" s="64" t="s">
        <v>739</v>
      </c>
      <c r="G824" s="64"/>
      <c r="H824" s="65">
        <v>42155.0</v>
      </c>
      <c r="I824" s="63">
        <v>5150.0</v>
      </c>
      <c r="J824" s="63">
        <v>80.0</v>
      </c>
      <c r="K824" s="64" t="s">
        <v>23</v>
      </c>
      <c r="L824" s="64" t="s">
        <v>23</v>
      </c>
      <c r="M824" s="64" t="s">
        <v>814</v>
      </c>
      <c r="N824" s="63"/>
      <c r="O824" s="64"/>
      <c r="P824" s="63">
        <v>39.0</v>
      </c>
      <c r="Q824" s="64"/>
      <c r="R824" s="64"/>
    </row>
    <row r="825" ht="12.75" customHeight="1">
      <c r="A825" s="63">
        <v>1326.0</v>
      </c>
      <c r="B825" s="63">
        <v>157701.0</v>
      </c>
      <c r="C825" s="64" t="s">
        <v>1376</v>
      </c>
      <c r="D825" s="64" t="s">
        <v>228</v>
      </c>
      <c r="E825" s="64"/>
      <c r="F825" s="64"/>
      <c r="G825" s="64" t="s">
        <v>928</v>
      </c>
      <c r="H825" s="65">
        <v>42155.0</v>
      </c>
      <c r="I825" s="63">
        <v>4000.0</v>
      </c>
      <c r="J825" s="63">
        <v>71.0</v>
      </c>
      <c r="K825" s="64" t="s">
        <v>23</v>
      </c>
      <c r="L825" s="64" t="s">
        <v>23</v>
      </c>
      <c r="M825" s="64" t="s">
        <v>814</v>
      </c>
      <c r="N825" s="63"/>
      <c r="O825" s="64"/>
      <c r="P825" s="63">
        <v>38.0</v>
      </c>
      <c r="Q825" s="64"/>
      <c r="R825" s="64"/>
    </row>
    <row r="826" ht="12.75" customHeight="1">
      <c r="A826" s="63">
        <v>1327.0</v>
      </c>
      <c r="B826" s="63">
        <v>158929.0</v>
      </c>
      <c r="C826" s="64" t="s">
        <v>1376</v>
      </c>
      <c r="D826" s="64" t="s">
        <v>228</v>
      </c>
      <c r="E826" s="64"/>
      <c r="F826" s="64"/>
      <c r="G826" s="64" t="s">
        <v>914</v>
      </c>
      <c r="H826" s="65">
        <v>42155.0</v>
      </c>
      <c r="I826" s="63">
        <v>5500.0</v>
      </c>
      <c r="J826" s="63">
        <v>80.0</v>
      </c>
      <c r="K826" s="64" t="s">
        <v>23</v>
      </c>
      <c r="L826" s="64" t="s">
        <v>23</v>
      </c>
      <c r="M826" s="64" t="s">
        <v>814</v>
      </c>
      <c r="N826" s="63"/>
      <c r="O826" s="64"/>
      <c r="P826" s="63">
        <v>44.0</v>
      </c>
      <c r="Q826" s="64"/>
      <c r="R826" s="64"/>
    </row>
    <row r="827" ht="12.75" customHeight="1">
      <c r="A827" s="63">
        <v>1328.0</v>
      </c>
      <c r="B827" s="63">
        <v>158340.0</v>
      </c>
      <c r="C827" s="64" t="s">
        <v>1376</v>
      </c>
      <c r="D827" s="64" t="s">
        <v>228</v>
      </c>
      <c r="E827" s="64"/>
      <c r="F827" s="64"/>
      <c r="G827" s="64" t="s">
        <v>937</v>
      </c>
      <c r="H827" s="65">
        <v>42155.0</v>
      </c>
      <c r="I827" s="63">
        <v>5150.0</v>
      </c>
      <c r="J827" s="63">
        <v>76.0</v>
      </c>
      <c r="K827" s="64" t="s">
        <v>23</v>
      </c>
      <c r="L827" s="64" t="s">
        <v>23</v>
      </c>
      <c r="M827" s="64" t="s">
        <v>814</v>
      </c>
      <c r="N827" s="63"/>
      <c r="O827" s="64"/>
      <c r="P827" s="63">
        <v>42.0</v>
      </c>
      <c r="Q827" s="64"/>
      <c r="R827" s="64"/>
    </row>
    <row r="828" ht="12.75" customHeight="1">
      <c r="A828" s="63">
        <v>1329.0</v>
      </c>
      <c r="B828" s="63">
        <v>143374.0</v>
      </c>
      <c r="C828" s="64" t="s">
        <v>1376</v>
      </c>
      <c r="D828" s="64" t="s">
        <v>228</v>
      </c>
      <c r="E828" s="64"/>
      <c r="F828" s="64"/>
      <c r="G828" s="64" t="s">
        <v>937</v>
      </c>
      <c r="H828" s="65">
        <v>42155.0</v>
      </c>
      <c r="I828" s="63">
        <v>5600.0</v>
      </c>
      <c r="J828" s="63">
        <v>79.0</v>
      </c>
      <c r="K828" s="64" t="s">
        <v>23</v>
      </c>
      <c r="L828" s="64" t="s">
        <v>23</v>
      </c>
      <c r="M828" s="64" t="s">
        <v>814</v>
      </c>
      <c r="N828" s="63"/>
      <c r="O828" s="64"/>
      <c r="P828" s="63">
        <v>40.0</v>
      </c>
      <c r="Q828" s="64"/>
      <c r="R828" s="64"/>
    </row>
    <row r="829" ht="12.75" customHeight="1">
      <c r="A829" s="63">
        <v>1330.0</v>
      </c>
      <c r="B829" s="63">
        <v>51668.0</v>
      </c>
      <c r="C829" s="64" t="s">
        <v>1376</v>
      </c>
      <c r="D829" s="64" t="s">
        <v>228</v>
      </c>
      <c r="E829" s="66">
        <v>37.0</v>
      </c>
      <c r="F829" s="64" t="s">
        <v>716</v>
      </c>
      <c r="G829" s="64"/>
      <c r="H829" s="65">
        <v>42155.0</v>
      </c>
      <c r="I829" s="63">
        <v>5150.0</v>
      </c>
      <c r="J829" s="63">
        <v>77.0</v>
      </c>
      <c r="K829" s="64" t="s">
        <v>23</v>
      </c>
      <c r="L829" s="64" t="s">
        <v>23</v>
      </c>
      <c r="M829" s="64" t="s">
        <v>814</v>
      </c>
      <c r="N829" s="63"/>
      <c r="O829" s="64"/>
      <c r="P829" s="63">
        <v>40.0</v>
      </c>
      <c r="Q829" s="64"/>
      <c r="R829" s="64"/>
    </row>
    <row r="830" ht="12.75" customHeight="1">
      <c r="A830" s="63">
        <v>1331.0</v>
      </c>
      <c r="B830" s="63">
        <v>171681.0</v>
      </c>
      <c r="C830" s="64" t="s">
        <v>1376</v>
      </c>
      <c r="D830" s="64" t="s">
        <v>228</v>
      </c>
      <c r="E830" s="66">
        <v>37.0</v>
      </c>
      <c r="F830" s="64" t="s">
        <v>716</v>
      </c>
      <c r="G830" s="64"/>
      <c r="H830" s="65">
        <v>42157.0</v>
      </c>
      <c r="I830" s="63">
        <v>5500.0</v>
      </c>
      <c r="J830" s="63">
        <v>78.0</v>
      </c>
      <c r="K830" s="64" t="s">
        <v>23</v>
      </c>
      <c r="L830" s="64" t="s">
        <v>23</v>
      </c>
      <c r="M830" s="64" t="s">
        <v>814</v>
      </c>
      <c r="N830" s="63"/>
      <c r="O830" s="64"/>
      <c r="P830" s="63">
        <v>42.0</v>
      </c>
      <c r="Q830" s="64"/>
      <c r="R830" s="64"/>
    </row>
    <row r="831" ht="12.75" customHeight="1">
      <c r="A831" s="63">
        <v>1332.0</v>
      </c>
      <c r="B831" s="63">
        <v>143374.0</v>
      </c>
      <c r="C831" s="64" t="s">
        <v>1376</v>
      </c>
      <c r="D831" s="64" t="s">
        <v>228</v>
      </c>
      <c r="E831" s="66">
        <v>38.0</v>
      </c>
      <c r="F831" s="64" t="s">
        <v>1379</v>
      </c>
      <c r="G831" s="64"/>
      <c r="H831" s="65">
        <v>42157.0</v>
      </c>
      <c r="I831" s="63">
        <v>5050.0</v>
      </c>
      <c r="J831" s="63">
        <v>77.0</v>
      </c>
      <c r="K831" s="64" t="s">
        <v>23</v>
      </c>
      <c r="L831" s="64" t="s">
        <v>23</v>
      </c>
      <c r="M831" s="64" t="s">
        <v>814</v>
      </c>
      <c r="N831" s="63"/>
      <c r="O831" s="64"/>
      <c r="P831" s="63">
        <v>40.0</v>
      </c>
      <c r="Q831" s="64"/>
      <c r="R831" s="64"/>
    </row>
    <row r="832" ht="12.75" customHeight="1">
      <c r="A832" s="63">
        <v>1335.0</v>
      </c>
      <c r="B832" s="63">
        <v>44227.0</v>
      </c>
      <c r="C832" s="64" t="s">
        <v>1376</v>
      </c>
      <c r="D832" s="64" t="s">
        <v>228</v>
      </c>
      <c r="E832" s="66">
        <v>36.0</v>
      </c>
      <c r="F832" s="64" t="s">
        <v>692</v>
      </c>
      <c r="G832" s="64"/>
      <c r="H832" s="65">
        <v>42157.458333333336</v>
      </c>
      <c r="I832" s="63">
        <v>4050.0</v>
      </c>
      <c r="J832" s="63">
        <v>71.0</v>
      </c>
      <c r="K832" s="64" t="s">
        <v>23</v>
      </c>
      <c r="L832" s="64" t="s">
        <v>23</v>
      </c>
      <c r="M832" s="64" t="s">
        <v>821</v>
      </c>
      <c r="N832" s="63"/>
      <c r="O832" s="64"/>
      <c r="P832" s="63">
        <v>37.0</v>
      </c>
      <c r="Q832" s="64"/>
      <c r="R832" s="64"/>
    </row>
    <row r="833" ht="12.75" customHeight="1">
      <c r="A833" s="63">
        <v>1333.0</v>
      </c>
      <c r="B833" s="63">
        <v>135647.0</v>
      </c>
      <c r="C833" s="64" t="s">
        <v>1376</v>
      </c>
      <c r="D833" s="64" t="s">
        <v>228</v>
      </c>
      <c r="E833" s="66">
        <v>38.0</v>
      </c>
      <c r="F833" s="64" t="s">
        <v>1379</v>
      </c>
      <c r="G833" s="64"/>
      <c r="H833" s="65">
        <v>42157.583333333336</v>
      </c>
      <c r="I833" s="63">
        <v>4150.0</v>
      </c>
      <c r="J833" s="63">
        <v>72.0</v>
      </c>
      <c r="K833" s="64" t="s">
        <v>23</v>
      </c>
      <c r="L833" s="64" t="s">
        <v>23</v>
      </c>
      <c r="M833" s="64"/>
      <c r="N833" s="63"/>
      <c r="O833" s="64"/>
      <c r="P833" s="63">
        <v>37.0</v>
      </c>
      <c r="Q833" s="64"/>
      <c r="R833" s="64"/>
    </row>
    <row r="834" ht="12.75" customHeight="1">
      <c r="A834" s="63">
        <v>1334.0</v>
      </c>
      <c r="B834" s="63">
        <v>2972.0</v>
      </c>
      <c r="C834" s="64" t="s">
        <v>1376</v>
      </c>
      <c r="D834" s="64" t="s">
        <v>228</v>
      </c>
      <c r="E834" s="66">
        <v>40.0</v>
      </c>
      <c r="F834" s="64" t="s">
        <v>739</v>
      </c>
      <c r="G834" s="64"/>
      <c r="H834" s="65">
        <v>42157.583333333336</v>
      </c>
      <c r="I834" s="63">
        <v>5600.0</v>
      </c>
      <c r="J834" s="63">
        <v>79.0</v>
      </c>
      <c r="K834" s="64" t="s">
        <v>23</v>
      </c>
      <c r="L834" s="64" t="s">
        <v>23</v>
      </c>
      <c r="M834" s="64"/>
      <c r="N834" s="63"/>
      <c r="O834" s="64"/>
      <c r="P834" s="63">
        <v>39.0</v>
      </c>
      <c r="Q834" s="64"/>
      <c r="R834" s="64"/>
    </row>
    <row r="835" ht="12.75" customHeight="1">
      <c r="A835" s="63">
        <v>1336.0</v>
      </c>
      <c r="B835" s="63">
        <v>108598.0</v>
      </c>
      <c r="C835" s="64" t="s">
        <v>1376</v>
      </c>
      <c r="D835" s="64" t="s">
        <v>228</v>
      </c>
      <c r="E835" s="66">
        <v>39.0</v>
      </c>
      <c r="F835" s="64" t="s">
        <v>414</v>
      </c>
      <c r="G835" s="64"/>
      <c r="H835" s="65">
        <v>42157.604166666664</v>
      </c>
      <c r="I835" s="63">
        <v>5250.0</v>
      </c>
      <c r="J835" s="63">
        <v>76.0</v>
      </c>
      <c r="K835" s="64" t="s">
        <v>23</v>
      </c>
      <c r="L835" s="64" t="s">
        <v>23</v>
      </c>
      <c r="M835" s="64" t="s">
        <v>821</v>
      </c>
      <c r="N835" s="63"/>
      <c r="O835" s="64"/>
      <c r="P835" s="63">
        <v>42.0</v>
      </c>
      <c r="Q835" s="64"/>
      <c r="R835" s="64"/>
    </row>
    <row r="836" ht="12.75" customHeight="1">
      <c r="A836" s="63">
        <v>1337.0</v>
      </c>
      <c r="B836" s="63">
        <v>220182.0</v>
      </c>
      <c r="C836" s="64" t="s">
        <v>1376</v>
      </c>
      <c r="D836" s="64" t="s">
        <v>228</v>
      </c>
      <c r="E836" s="66">
        <v>39.0</v>
      </c>
      <c r="F836" s="64" t="s">
        <v>414</v>
      </c>
      <c r="G836" s="64"/>
      <c r="H836" s="65">
        <v>42160.458333333336</v>
      </c>
      <c r="I836" s="63">
        <v>4400.0</v>
      </c>
      <c r="J836" s="63">
        <v>75.0</v>
      </c>
      <c r="K836" s="64" t="s">
        <v>23</v>
      </c>
      <c r="L836" s="64" t="s">
        <v>23</v>
      </c>
      <c r="M836" s="64" t="s">
        <v>814</v>
      </c>
      <c r="N836" s="63"/>
      <c r="O836" s="64"/>
      <c r="P836" s="63">
        <v>37.0</v>
      </c>
      <c r="Q836" s="64"/>
      <c r="R836" s="64"/>
    </row>
    <row r="837" ht="12.75" customHeight="1">
      <c r="A837" s="63">
        <v>1340.0</v>
      </c>
      <c r="B837" s="63">
        <v>107415.0</v>
      </c>
      <c r="C837" s="64" t="s">
        <v>1376</v>
      </c>
      <c r="D837" s="64" t="s">
        <v>228</v>
      </c>
      <c r="E837" s="66">
        <v>37.0</v>
      </c>
      <c r="F837" s="64" t="s">
        <v>716</v>
      </c>
      <c r="G837" s="64"/>
      <c r="H837" s="65">
        <v>42160.583333333336</v>
      </c>
      <c r="I837" s="63">
        <v>5975.0</v>
      </c>
      <c r="J837" s="63">
        <v>76.0</v>
      </c>
      <c r="K837" s="64" t="s">
        <v>23</v>
      </c>
      <c r="L837" s="64" t="s">
        <v>23</v>
      </c>
      <c r="M837" s="64"/>
      <c r="N837" s="63"/>
      <c r="O837" s="64"/>
      <c r="P837" s="63">
        <v>44.0</v>
      </c>
      <c r="Q837" s="64"/>
      <c r="R837" s="64"/>
    </row>
    <row r="838" ht="12.75" customHeight="1">
      <c r="A838" s="63">
        <v>1339.0</v>
      </c>
      <c r="B838" s="63">
        <v>21021.0</v>
      </c>
      <c r="C838" s="64" t="s">
        <v>1376</v>
      </c>
      <c r="D838" s="64" t="s">
        <v>228</v>
      </c>
      <c r="E838" s="64"/>
      <c r="F838" s="64"/>
      <c r="G838" s="64" t="s">
        <v>942</v>
      </c>
      <c r="H838" s="65">
        <v>42160.645833333336</v>
      </c>
      <c r="I838" s="63">
        <v>4600.0</v>
      </c>
      <c r="J838" s="63">
        <v>74.0</v>
      </c>
      <c r="K838" s="64" t="s">
        <v>23</v>
      </c>
      <c r="L838" s="64" t="s">
        <v>35</v>
      </c>
      <c r="M838" s="64"/>
      <c r="N838" s="63"/>
      <c r="O838" s="64"/>
      <c r="P838" s="63">
        <v>39.0</v>
      </c>
      <c r="Q838" s="64"/>
      <c r="R838" s="64"/>
    </row>
    <row r="839" ht="12.75" customHeight="1">
      <c r="A839" s="63">
        <v>1341.0</v>
      </c>
      <c r="B839" s="63">
        <v>46353.0</v>
      </c>
      <c r="C839" s="64" t="s">
        <v>1376</v>
      </c>
      <c r="D839" s="64" t="s">
        <v>228</v>
      </c>
      <c r="E839" s="64"/>
      <c r="F839" s="64"/>
      <c r="G839" s="64" t="s">
        <v>915</v>
      </c>
      <c r="H839" s="65">
        <v>42160.645833333336</v>
      </c>
      <c r="I839" s="63">
        <v>6315.0</v>
      </c>
      <c r="J839" s="63">
        <v>84.0</v>
      </c>
      <c r="K839" s="64" t="s">
        <v>23</v>
      </c>
      <c r="L839" s="64" t="s">
        <v>23</v>
      </c>
      <c r="M839" s="64"/>
      <c r="N839" s="63"/>
      <c r="O839" s="64"/>
      <c r="P839" s="63">
        <v>46.0</v>
      </c>
      <c r="Q839" s="64"/>
      <c r="R839" s="64"/>
    </row>
    <row r="840" ht="12.75" customHeight="1">
      <c r="A840" s="63">
        <v>1343.0</v>
      </c>
      <c r="B840" s="63">
        <v>26129.0</v>
      </c>
      <c r="C840" s="64" t="s">
        <v>1376</v>
      </c>
      <c r="D840" s="64" t="s">
        <v>228</v>
      </c>
      <c r="E840" s="66">
        <v>39.0</v>
      </c>
      <c r="F840" s="64" t="s">
        <v>414</v>
      </c>
      <c r="G840" s="64"/>
      <c r="H840" s="65">
        <v>42160.645833333336</v>
      </c>
      <c r="I840" s="63">
        <v>4485.0</v>
      </c>
      <c r="J840" s="63">
        <v>74.0</v>
      </c>
      <c r="K840" s="64" t="s">
        <v>23</v>
      </c>
      <c r="L840" s="64" t="s">
        <v>23</v>
      </c>
      <c r="M840" s="64"/>
      <c r="N840" s="63"/>
      <c r="O840" s="64"/>
      <c r="P840" s="63">
        <v>38.0</v>
      </c>
      <c r="Q840" s="64"/>
      <c r="R840" s="64"/>
    </row>
    <row r="841" ht="12.75" customHeight="1">
      <c r="A841" s="63">
        <v>1338.0</v>
      </c>
      <c r="B841" s="63">
        <v>112965.0</v>
      </c>
      <c r="C841" s="64" t="s">
        <v>1376</v>
      </c>
      <c r="D841" s="64" t="s">
        <v>228</v>
      </c>
      <c r="E841" s="64"/>
      <c r="F841" s="64"/>
      <c r="G841" s="64" t="s">
        <v>906</v>
      </c>
      <c r="H841" s="65">
        <v>42160.6875</v>
      </c>
      <c r="I841" s="63">
        <v>4200.0</v>
      </c>
      <c r="J841" s="63">
        <v>73.0</v>
      </c>
      <c r="K841" s="64" t="s">
        <v>23</v>
      </c>
      <c r="L841" s="64" t="s">
        <v>23</v>
      </c>
      <c r="M841" s="64"/>
      <c r="N841" s="63"/>
      <c r="O841" s="64"/>
      <c r="P841" s="63">
        <v>37.0</v>
      </c>
      <c r="Q841" s="64"/>
      <c r="R841" s="64"/>
    </row>
    <row r="842" ht="12.75" customHeight="1">
      <c r="A842" s="63">
        <v>1342.0</v>
      </c>
      <c r="B842" s="63">
        <v>181740.0</v>
      </c>
      <c r="C842" s="64" t="s">
        <v>1376</v>
      </c>
      <c r="D842" s="64" t="s">
        <v>228</v>
      </c>
      <c r="E842" s="64"/>
      <c r="F842" s="64"/>
      <c r="G842" s="64" t="s">
        <v>933</v>
      </c>
      <c r="H842" s="65">
        <v>42160.833333333336</v>
      </c>
      <c r="I842" s="63">
        <v>5725.0</v>
      </c>
      <c r="J842" s="63">
        <v>78.0</v>
      </c>
      <c r="K842" s="64" t="s">
        <v>23</v>
      </c>
      <c r="L842" s="64"/>
      <c r="M842" s="64"/>
      <c r="N842" s="63"/>
      <c r="O842" s="64" t="s">
        <v>816</v>
      </c>
      <c r="P842" s="63">
        <v>43.0</v>
      </c>
      <c r="Q842" s="64"/>
      <c r="R842" s="64"/>
    </row>
    <row r="843" ht="12.75" customHeight="1">
      <c r="A843" s="63">
        <v>1344.0</v>
      </c>
      <c r="B843" s="63">
        <v>191633.0</v>
      </c>
      <c r="C843" s="64" t="s">
        <v>1376</v>
      </c>
      <c r="D843" s="64" t="s">
        <v>228</v>
      </c>
      <c r="E843" s="64"/>
      <c r="F843" s="64"/>
      <c r="G843" s="64" t="s">
        <v>911</v>
      </c>
      <c r="H843" s="65">
        <v>42161.375</v>
      </c>
      <c r="I843" s="63">
        <v>5500.0</v>
      </c>
      <c r="J843" s="63">
        <v>81.0</v>
      </c>
      <c r="K843" s="64" t="s">
        <v>23</v>
      </c>
      <c r="L843" s="64" t="s">
        <v>23</v>
      </c>
      <c r="M843" s="64"/>
      <c r="N843" s="63"/>
      <c r="O843" s="64" t="s">
        <v>816</v>
      </c>
      <c r="P843" s="63">
        <v>40.0</v>
      </c>
      <c r="Q843" s="64"/>
      <c r="R843" s="64"/>
    </row>
    <row r="844" ht="12.75" customHeight="1">
      <c r="A844" s="63">
        <v>1345.0</v>
      </c>
      <c r="B844" s="63">
        <v>158620.0</v>
      </c>
      <c r="C844" s="64" t="s">
        <v>1376</v>
      </c>
      <c r="D844" s="64" t="s">
        <v>228</v>
      </c>
      <c r="E844" s="64"/>
      <c r="F844" s="64"/>
      <c r="G844" s="64" t="s">
        <v>933</v>
      </c>
      <c r="H844" s="65">
        <v>42161.427083333336</v>
      </c>
      <c r="I844" s="63">
        <v>5000.0</v>
      </c>
      <c r="J844" s="63">
        <v>78.0</v>
      </c>
      <c r="K844" s="64" t="s">
        <v>23</v>
      </c>
      <c r="L844" s="64" t="s">
        <v>23</v>
      </c>
      <c r="M844" s="64"/>
      <c r="N844" s="63"/>
      <c r="O844" s="64"/>
      <c r="P844" s="63">
        <v>41.0</v>
      </c>
      <c r="Q844" s="64"/>
      <c r="R844" s="64"/>
    </row>
    <row r="845" ht="12.75" customHeight="1">
      <c r="A845" s="63">
        <v>1352.0</v>
      </c>
      <c r="B845" s="63">
        <v>220330.0</v>
      </c>
      <c r="C845" s="64" t="s">
        <v>1376</v>
      </c>
      <c r="D845" s="64" t="s">
        <v>228</v>
      </c>
      <c r="E845" s="66">
        <v>40.0</v>
      </c>
      <c r="F845" s="64" t="s">
        <v>739</v>
      </c>
      <c r="G845" s="64"/>
      <c r="H845" s="65">
        <v>42161.479166666664</v>
      </c>
      <c r="I845" s="63">
        <v>4400.0</v>
      </c>
      <c r="J845" s="63">
        <v>73.0</v>
      </c>
      <c r="K845" s="64" t="s">
        <v>23</v>
      </c>
      <c r="L845" s="64" t="s">
        <v>23</v>
      </c>
      <c r="M845" s="64" t="s">
        <v>814</v>
      </c>
      <c r="N845" s="63"/>
      <c r="O845" s="64"/>
      <c r="P845" s="63">
        <v>38.0</v>
      </c>
      <c r="Q845" s="64"/>
      <c r="R845" s="64"/>
    </row>
    <row r="846" ht="12.75" customHeight="1">
      <c r="A846" s="63">
        <v>1346.0</v>
      </c>
      <c r="B846" s="63">
        <v>175299.0</v>
      </c>
      <c r="C846" s="64" t="s">
        <v>1376</v>
      </c>
      <c r="D846" s="64" t="s">
        <v>228</v>
      </c>
      <c r="E846" s="64"/>
      <c r="F846" s="64"/>
      <c r="G846" s="64" t="s">
        <v>918</v>
      </c>
      <c r="H846" s="65">
        <v>42161.520833333336</v>
      </c>
      <c r="I846" s="63">
        <v>3200.0</v>
      </c>
      <c r="J846" s="63">
        <v>70.0</v>
      </c>
      <c r="K846" s="64" t="s">
        <v>23</v>
      </c>
      <c r="L846" s="64" t="s">
        <v>23</v>
      </c>
      <c r="M846" s="64"/>
      <c r="N846" s="63"/>
      <c r="O846" s="64"/>
      <c r="P846" s="63">
        <v>35.0</v>
      </c>
      <c r="Q846" s="64"/>
      <c r="R846" s="64"/>
    </row>
    <row r="847" ht="12.75" customHeight="1">
      <c r="A847" s="63">
        <v>1348.0</v>
      </c>
      <c r="B847" s="63">
        <v>47118.0</v>
      </c>
      <c r="C847" s="64" t="s">
        <v>1376</v>
      </c>
      <c r="D847" s="64" t="s">
        <v>228</v>
      </c>
      <c r="E847" s="64"/>
      <c r="F847" s="64"/>
      <c r="G847" s="64" t="s">
        <v>1209</v>
      </c>
      <c r="H847" s="65">
        <v>42161.541666666664</v>
      </c>
      <c r="I847" s="63">
        <v>1860.0</v>
      </c>
      <c r="J847" s="63">
        <v>56.0</v>
      </c>
      <c r="K847" s="64" t="s">
        <v>23</v>
      </c>
      <c r="L847" s="64"/>
      <c r="M847" s="64"/>
      <c r="N847" s="63"/>
      <c r="O847" s="64"/>
      <c r="P847" s="63">
        <v>29.0</v>
      </c>
      <c r="Q847" s="64"/>
      <c r="R847" s="64"/>
    </row>
    <row r="848" ht="12.75" customHeight="1">
      <c r="A848" s="63">
        <v>1353.0</v>
      </c>
      <c r="B848" s="63">
        <v>28685.0</v>
      </c>
      <c r="C848" s="64" t="s">
        <v>1376</v>
      </c>
      <c r="D848" s="64" t="s">
        <v>228</v>
      </c>
      <c r="E848" s="66">
        <v>37.0</v>
      </c>
      <c r="F848" s="64" t="s">
        <v>716</v>
      </c>
      <c r="G848" s="64"/>
      <c r="H848" s="65">
        <v>42161.6875</v>
      </c>
      <c r="I848" s="63">
        <v>4900.0</v>
      </c>
      <c r="J848" s="63">
        <v>77.0</v>
      </c>
      <c r="K848" s="64" t="s">
        <v>23</v>
      </c>
      <c r="L848" s="64" t="s">
        <v>23</v>
      </c>
      <c r="M848" s="64"/>
      <c r="N848" s="63"/>
      <c r="O848" s="64"/>
      <c r="P848" s="63">
        <v>38.0</v>
      </c>
      <c r="Q848" s="64"/>
      <c r="R848" s="64"/>
    </row>
    <row r="849" ht="12.75" customHeight="1">
      <c r="A849" s="63">
        <v>1347.0</v>
      </c>
      <c r="B849" s="63">
        <v>132839.0</v>
      </c>
      <c r="C849" s="64" t="s">
        <v>1376</v>
      </c>
      <c r="D849" s="64" t="s">
        <v>228</v>
      </c>
      <c r="E849" s="64"/>
      <c r="F849" s="64"/>
      <c r="G849" s="64" t="s">
        <v>997</v>
      </c>
      <c r="H849" s="65">
        <v>42161.708333333336</v>
      </c>
      <c r="I849" s="63">
        <v>4160.0</v>
      </c>
      <c r="J849" s="63">
        <v>72.0</v>
      </c>
      <c r="K849" s="64" t="s">
        <v>23</v>
      </c>
      <c r="L849" s="64"/>
      <c r="M849" s="64"/>
      <c r="N849" s="63"/>
      <c r="O849" s="64"/>
      <c r="P849" s="63">
        <v>37.0</v>
      </c>
      <c r="Q849" s="64"/>
      <c r="R849" s="64"/>
    </row>
    <row r="850" ht="12.75" customHeight="1">
      <c r="A850" s="63">
        <v>1350.0</v>
      </c>
      <c r="B850" s="63">
        <v>44385.0</v>
      </c>
      <c r="C850" s="64" t="s">
        <v>1376</v>
      </c>
      <c r="D850" s="64" t="s">
        <v>228</v>
      </c>
      <c r="E850" s="64"/>
      <c r="F850" s="64"/>
      <c r="G850" s="64" t="s">
        <v>1329</v>
      </c>
      <c r="H850" s="65">
        <v>42161.729166666664</v>
      </c>
      <c r="I850" s="63">
        <v>6040.0</v>
      </c>
      <c r="J850" s="63">
        <v>80.0</v>
      </c>
      <c r="K850" s="64" t="s">
        <v>23</v>
      </c>
      <c r="L850" s="64"/>
      <c r="M850" s="64"/>
      <c r="N850" s="63"/>
      <c r="O850" s="64"/>
      <c r="P850" s="63">
        <v>40.0</v>
      </c>
      <c r="Q850" s="64"/>
      <c r="R850" s="64"/>
    </row>
    <row r="851" ht="12.75" customHeight="1">
      <c r="A851" s="63">
        <v>1349.0</v>
      </c>
      <c r="B851" s="63">
        <v>158929.0</v>
      </c>
      <c r="C851" s="64" t="s">
        <v>1376</v>
      </c>
      <c r="D851" s="64" t="s">
        <v>228</v>
      </c>
      <c r="E851" s="64"/>
      <c r="F851" s="64"/>
      <c r="G851" s="64" t="s">
        <v>924</v>
      </c>
      <c r="H851" s="65">
        <v>42161.75</v>
      </c>
      <c r="I851" s="63">
        <v>5330.0</v>
      </c>
      <c r="J851" s="63">
        <v>81.0</v>
      </c>
      <c r="K851" s="64" t="s">
        <v>23</v>
      </c>
      <c r="L851" s="64"/>
      <c r="M851" s="64"/>
      <c r="N851" s="63"/>
      <c r="O851" s="64"/>
      <c r="P851" s="64"/>
      <c r="Q851" s="64"/>
      <c r="R851" s="64"/>
    </row>
    <row r="852" ht="12.75" customHeight="1">
      <c r="A852" s="63">
        <v>1351.0</v>
      </c>
      <c r="B852" s="63">
        <v>211876.0</v>
      </c>
      <c r="C852" s="64" t="s">
        <v>1376</v>
      </c>
      <c r="D852" s="64" t="s">
        <v>228</v>
      </c>
      <c r="E852" s="64"/>
      <c r="F852" s="64"/>
      <c r="G852" s="64" t="s">
        <v>692</v>
      </c>
      <c r="H852" s="65">
        <v>42161.75</v>
      </c>
      <c r="I852" s="63">
        <v>7020.0</v>
      </c>
      <c r="J852" s="63">
        <v>83.0</v>
      </c>
      <c r="K852" s="64" t="s">
        <v>23</v>
      </c>
      <c r="L852" s="64"/>
      <c r="M852" s="64"/>
      <c r="N852" s="63"/>
      <c r="O852" s="64"/>
      <c r="P852" s="63">
        <v>46.0</v>
      </c>
      <c r="Q852" s="64"/>
      <c r="R852" s="64"/>
    </row>
    <row r="853" ht="12.75" customHeight="1">
      <c r="A853" s="63">
        <v>1354.0</v>
      </c>
      <c r="B853" s="63">
        <v>194448.0</v>
      </c>
      <c r="C853" s="64" t="s">
        <v>1376</v>
      </c>
      <c r="D853" s="64" t="s">
        <v>228</v>
      </c>
      <c r="E853" s="66">
        <v>38.0</v>
      </c>
      <c r="F853" s="64" t="s">
        <v>1379</v>
      </c>
      <c r="G853" s="64"/>
      <c r="H853" s="65">
        <v>42161.791666666664</v>
      </c>
      <c r="I853" s="63">
        <v>5520.0</v>
      </c>
      <c r="J853" s="63">
        <v>78.0</v>
      </c>
      <c r="K853" s="64" t="s">
        <v>23</v>
      </c>
      <c r="L853" s="64" t="s">
        <v>23</v>
      </c>
      <c r="M853" s="64"/>
      <c r="N853" s="63"/>
      <c r="O853" s="64"/>
      <c r="P853" s="63">
        <v>43.0</v>
      </c>
      <c r="Q853" s="64"/>
      <c r="R853" s="64"/>
    </row>
    <row r="854" ht="12.75" customHeight="1">
      <c r="A854" s="63">
        <v>1355.0</v>
      </c>
      <c r="B854" s="63">
        <v>132839.0</v>
      </c>
      <c r="C854" s="64" t="s">
        <v>1376</v>
      </c>
      <c r="D854" s="64" t="s">
        <v>228</v>
      </c>
      <c r="E854" s="64"/>
      <c r="F854" s="64"/>
      <c r="G854" s="64" t="s">
        <v>997</v>
      </c>
      <c r="H854" s="65">
        <v>42162.0</v>
      </c>
      <c r="I854" s="63">
        <v>4300.0</v>
      </c>
      <c r="J854" s="63">
        <v>74.0</v>
      </c>
      <c r="K854" s="64" t="s">
        <v>23</v>
      </c>
      <c r="L854" s="64" t="s">
        <v>23</v>
      </c>
      <c r="M854" s="64" t="s">
        <v>814</v>
      </c>
      <c r="N854" s="63"/>
      <c r="O854" s="64"/>
      <c r="P854" s="63">
        <v>38.0</v>
      </c>
      <c r="Q854" s="64"/>
      <c r="R854" s="64"/>
    </row>
    <row r="855" ht="12.75" customHeight="1">
      <c r="A855" s="63">
        <v>1356.0</v>
      </c>
      <c r="B855" s="63">
        <v>50157.0</v>
      </c>
      <c r="C855" s="64" t="s">
        <v>1376</v>
      </c>
      <c r="D855" s="64" t="s">
        <v>228</v>
      </c>
      <c r="E855" s="64"/>
      <c r="F855" s="64"/>
      <c r="G855" s="64" t="s">
        <v>933</v>
      </c>
      <c r="H855" s="65">
        <v>42162.645833333336</v>
      </c>
      <c r="I855" s="63">
        <v>4790.0</v>
      </c>
      <c r="J855" s="63">
        <v>75.0</v>
      </c>
      <c r="K855" s="64" t="s">
        <v>23</v>
      </c>
      <c r="L855" s="64" t="s">
        <v>23</v>
      </c>
      <c r="M855" s="64" t="s">
        <v>814</v>
      </c>
      <c r="N855" s="63"/>
      <c r="O855" s="64"/>
      <c r="P855" s="63">
        <v>38.0</v>
      </c>
      <c r="Q855" s="64"/>
      <c r="R855" s="64"/>
    </row>
    <row r="856" ht="12.75" customHeight="1">
      <c r="A856" s="63">
        <v>1357.0</v>
      </c>
      <c r="B856" s="63"/>
      <c r="C856" s="64" t="s">
        <v>1376</v>
      </c>
      <c r="D856" s="64" t="s">
        <v>228</v>
      </c>
      <c r="E856" s="64"/>
      <c r="F856" s="64"/>
      <c r="G856" s="64" t="s">
        <v>933</v>
      </c>
      <c r="H856" s="65">
        <v>42162.645833333336</v>
      </c>
      <c r="I856" s="63">
        <v>4790.0</v>
      </c>
      <c r="J856" s="63">
        <v>75.0</v>
      </c>
      <c r="K856" s="64" t="s">
        <v>23</v>
      </c>
      <c r="L856" s="64" t="s">
        <v>23</v>
      </c>
      <c r="M856" s="64" t="s">
        <v>814</v>
      </c>
      <c r="N856" s="63"/>
      <c r="O856" s="64"/>
      <c r="P856" s="63">
        <v>38.0</v>
      </c>
      <c r="Q856" s="64"/>
      <c r="R856" s="64"/>
    </row>
    <row r="857" ht="12.75" customHeight="1">
      <c r="A857" s="63">
        <v>1358.0</v>
      </c>
      <c r="B857" s="63"/>
      <c r="C857" s="64" t="s">
        <v>1376</v>
      </c>
      <c r="D857" s="64" t="s">
        <v>228</v>
      </c>
      <c r="E857" s="64"/>
      <c r="F857" s="64"/>
      <c r="G857" s="64" t="s">
        <v>933</v>
      </c>
      <c r="H857" s="65">
        <v>42162.645833333336</v>
      </c>
      <c r="I857" s="63">
        <v>4790.0</v>
      </c>
      <c r="J857" s="63">
        <v>75.0</v>
      </c>
      <c r="K857" s="64" t="s">
        <v>23</v>
      </c>
      <c r="L857" s="64" t="s">
        <v>23</v>
      </c>
      <c r="M857" s="64" t="s">
        <v>814</v>
      </c>
      <c r="N857" s="63"/>
      <c r="O857" s="64"/>
      <c r="P857" s="63">
        <v>38.0</v>
      </c>
      <c r="Q857" s="64"/>
      <c r="R857" s="64"/>
    </row>
    <row r="858" ht="12.75" customHeight="1">
      <c r="A858" s="63">
        <v>1359.0</v>
      </c>
      <c r="B858" s="63"/>
      <c r="C858" s="64" t="s">
        <v>1376</v>
      </c>
      <c r="D858" s="64" t="s">
        <v>228</v>
      </c>
      <c r="E858" s="64"/>
      <c r="F858" s="64"/>
      <c r="G858" s="64" t="s">
        <v>933</v>
      </c>
      <c r="H858" s="65">
        <v>42162.645833333336</v>
      </c>
      <c r="I858" s="63">
        <v>4790.0</v>
      </c>
      <c r="J858" s="63">
        <v>75.0</v>
      </c>
      <c r="K858" s="64" t="s">
        <v>23</v>
      </c>
      <c r="L858" s="64" t="s">
        <v>23</v>
      </c>
      <c r="M858" s="64" t="s">
        <v>814</v>
      </c>
      <c r="N858" s="63"/>
      <c r="O858" s="64"/>
      <c r="P858" s="63">
        <v>38.0</v>
      </c>
      <c r="Q858" s="64"/>
      <c r="R858" s="64"/>
    </row>
    <row r="859" ht="12.75" customHeight="1">
      <c r="A859" s="63">
        <v>1360.0</v>
      </c>
      <c r="B859" s="63"/>
      <c r="C859" s="64" t="s">
        <v>1376</v>
      </c>
      <c r="D859" s="64" t="s">
        <v>228</v>
      </c>
      <c r="E859" s="64"/>
      <c r="F859" s="64"/>
      <c r="G859" s="64" t="s">
        <v>933</v>
      </c>
      <c r="H859" s="65">
        <v>42162.645833333336</v>
      </c>
      <c r="I859" s="63">
        <v>4790.0</v>
      </c>
      <c r="J859" s="63">
        <v>75.0</v>
      </c>
      <c r="K859" s="64" t="s">
        <v>23</v>
      </c>
      <c r="L859" s="64" t="s">
        <v>23</v>
      </c>
      <c r="M859" s="64" t="s">
        <v>814</v>
      </c>
      <c r="N859" s="63"/>
      <c r="O859" s="64"/>
      <c r="P859" s="63">
        <v>38.0</v>
      </c>
      <c r="Q859" s="64"/>
      <c r="R859" s="64"/>
    </row>
    <row r="860" ht="12.75" customHeight="1">
      <c r="A860" s="63">
        <v>1361.0</v>
      </c>
      <c r="B860" s="63"/>
      <c r="C860" s="64" t="s">
        <v>1376</v>
      </c>
      <c r="D860" s="64" t="s">
        <v>228</v>
      </c>
      <c r="E860" s="64"/>
      <c r="F860" s="64"/>
      <c r="G860" s="64" t="s">
        <v>933</v>
      </c>
      <c r="H860" s="65">
        <v>42162.645833333336</v>
      </c>
      <c r="I860" s="63">
        <v>4790.0</v>
      </c>
      <c r="J860" s="63">
        <v>75.0</v>
      </c>
      <c r="K860" s="64" t="s">
        <v>23</v>
      </c>
      <c r="L860" s="64" t="s">
        <v>23</v>
      </c>
      <c r="M860" s="64" t="s">
        <v>814</v>
      </c>
      <c r="N860" s="63"/>
      <c r="O860" s="64"/>
      <c r="P860" s="63">
        <v>38.0</v>
      </c>
      <c r="Q860" s="64"/>
      <c r="R860" s="64"/>
    </row>
    <row r="861" ht="12.75" customHeight="1">
      <c r="A861" s="63">
        <v>1362.0</v>
      </c>
      <c r="B861" s="63"/>
      <c r="C861" s="64" t="s">
        <v>1376</v>
      </c>
      <c r="D861" s="64" t="s">
        <v>228</v>
      </c>
      <c r="E861" s="64"/>
      <c r="F861" s="64"/>
      <c r="G861" s="64" t="s">
        <v>933</v>
      </c>
      <c r="H861" s="65">
        <v>42162.645833333336</v>
      </c>
      <c r="I861" s="63">
        <v>4790.0</v>
      </c>
      <c r="J861" s="63">
        <v>75.0</v>
      </c>
      <c r="K861" s="64" t="s">
        <v>23</v>
      </c>
      <c r="L861" s="64" t="s">
        <v>23</v>
      </c>
      <c r="M861" s="64" t="s">
        <v>814</v>
      </c>
      <c r="N861" s="63"/>
      <c r="O861" s="64"/>
      <c r="P861" s="63">
        <v>38.0</v>
      </c>
      <c r="Q861" s="64"/>
      <c r="R861" s="64"/>
    </row>
    <row r="862" ht="12.75" customHeight="1">
      <c r="A862" s="63">
        <v>13570.0</v>
      </c>
      <c r="B862" s="63">
        <v>53435.0</v>
      </c>
      <c r="C862" s="64" t="s">
        <v>1376</v>
      </c>
      <c r="D862" s="64" t="s">
        <v>228</v>
      </c>
      <c r="E862" s="64"/>
      <c r="F862" s="64"/>
      <c r="G862" s="64" t="s">
        <v>1207</v>
      </c>
      <c r="H862" s="65">
        <v>42162.791666666664</v>
      </c>
      <c r="I862" s="63">
        <v>4340.0</v>
      </c>
      <c r="J862" s="63">
        <v>74.0</v>
      </c>
      <c r="K862" s="64" t="s">
        <v>23</v>
      </c>
      <c r="L862" s="64" t="s">
        <v>23</v>
      </c>
      <c r="M862" s="64" t="s">
        <v>814</v>
      </c>
      <c r="N862" s="63"/>
      <c r="O862" s="64"/>
      <c r="P862" s="63">
        <v>36.0</v>
      </c>
      <c r="Q862" s="64"/>
      <c r="R862" s="64"/>
    </row>
    <row r="863" ht="12.75" customHeight="1">
      <c r="A863" s="63">
        <v>13580.0</v>
      </c>
      <c r="B863" s="63">
        <v>110670.0</v>
      </c>
      <c r="C863" s="64" t="s">
        <v>1376</v>
      </c>
      <c r="D863" s="64" t="s">
        <v>228</v>
      </c>
      <c r="E863" s="64"/>
      <c r="F863" s="64"/>
      <c r="G863" s="64" t="s">
        <v>1328</v>
      </c>
      <c r="H863" s="65">
        <v>42162.833333333336</v>
      </c>
      <c r="I863" s="63">
        <v>6590.0</v>
      </c>
      <c r="J863" s="63">
        <v>79.0</v>
      </c>
      <c r="K863" s="64" t="s">
        <v>23</v>
      </c>
      <c r="L863" s="64" t="s">
        <v>23</v>
      </c>
      <c r="M863" s="64" t="s">
        <v>814</v>
      </c>
      <c r="N863" s="63"/>
      <c r="O863" s="64"/>
      <c r="P863" s="63">
        <v>44.0</v>
      </c>
      <c r="Q863" s="64"/>
      <c r="R863" s="64"/>
    </row>
    <row r="864" ht="12.75" customHeight="1">
      <c r="A864" s="63">
        <v>11362.0</v>
      </c>
      <c r="B864" s="63">
        <v>161818.0</v>
      </c>
      <c r="C864" s="64" t="s">
        <v>1376</v>
      </c>
      <c r="D864" s="64" t="s">
        <v>228</v>
      </c>
      <c r="E864" s="66">
        <v>37.0</v>
      </c>
      <c r="F864" s="64" t="s">
        <v>716</v>
      </c>
      <c r="G864" s="64"/>
      <c r="H864" s="65">
        <v>42164.0</v>
      </c>
      <c r="I864" s="63">
        <v>2630.0</v>
      </c>
      <c r="J864" s="63">
        <v>66.0</v>
      </c>
      <c r="K864" s="64" t="s">
        <v>23</v>
      </c>
      <c r="L864" s="64" t="s">
        <v>23</v>
      </c>
      <c r="M864" s="64" t="s">
        <v>814</v>
      </c>
      <c r="N864" s="63"/>
      <c r="O864" s="64"/>
      <c r="P864" s="63">
        <v>31.0</v>
      </c>
      <c r="Q864" s="64"/>
      <c r="R864" s="64"/>
    </row>
    <row r="865" ht="12.75" customHeight="1">
      <c r="A865" s="63">
        <v>13620.0</v>
      </c>
      <c r="B865" s="63"/>
      <c r="C865" s="64" t="s">
        <v>1376</v>
      </c>
      <c r="D865" s="64" t="s">
        <v>228</v>
      </c>
      <c r="E865" s="66">
        <v>37.0</v>
      </c>
      <c r="F865" s="64" t="s">
        <v>716</v>
      </c>
      <c r="G865" s="64"/>
      <c r="H865" s="65">
        <v>42164.041666666664</v>
      </c>
      <c r="I865" s="63">
        <v>2630.0</v>
      </c>
      <c r="J865" s="63">
        <v>66.0</v>
      </c>
      <c r="K865" s="64" t="s">
        <v>23</v>
      </c>
      <c r="L865" s="64" t="s">
        <v>23</v>
      </c>
      <c r="M865" s="64" t="s">
        <v>821</v>
      </c>
      <c r="N865" s="63"/>
      <c r="O865" s="64"/>
      <c r="P865" s="63">
        <v>31.0</v>
      </c>
      <c r="Q865" s="64"/>
      <c r="R865" s="64"/>
    </row>
    <row r="866" ht="12.75" customHeight="1">
      <c r="A866" s="63">
        <v>13590.0</v>
      </c>
      <c r="B866" s="63">
        <v>180775.0</v>
      </c>
      <c r="C866" s="64" t="s">
        <v>1376</v>
      </c>
      <c r="D866" s="64" t="s">
        <v>228</v>
      </c>
      <c r="E866" s="66">
        <v>40.0</v>
      </c>
      <c r="F866" s="64" t="s">
        <v>739</v>
      </c>
      <c r="G866" s="64"/>
      <c r="H866" s="65">
        <v>42164.5</v>
      </c>
      <c r="I866" s="63">
        <v>7270.0</v>
      </c>
      <c r="J866" s="63">
        <v>85.0</v>
      </c>
      <c r="K866" s="64" t="s">
        <v>23</v>
      </c>
      <c r="L866" s="64" t="s">
        <v>23</v>
      </c>
      <c r="M866" s="64" t="s">
        <v>814</v>
      </c>
      <c r="N866" s="63"/>
      <c r="O866" s="64"/>
      <c r="P866" s="63">
        <v>46.0</v>
      </c>
      <c r="Q866" s="64"/>
      <c r="R866" s="64"/>
    </row>
    <row r="867" ht="12.75" customHeight="1">
      <c r="A867" s="63">
        <v>13660.0</v>
      </c>
      <c r="B867" s="63">
        <v>136360.0</v>
      </c>
      <c r="C867" s="64" t="s">
        <v>1376</v>
      </c>
      <c r="D867" s="64" t="s">
        <v>228</v>
      </c>
      <c r="E867" s="66">
        <v>38.0</v>
      </c>
      <c r="F867" s="64" t="s">
        <v>1379</v>
      </c>
      <c r="G867" s="64"/>
      <c r="H867" s="65">
        <v>42164.5</v>
      </c>
      <c r="I867" s="63">
        <v>3570.0</v>
      </c>
      <c r="J867" s="63">
        <v>71.0</v>
      </c>
      <c r="K867" s="64" t="s">
        <v>23</v>
      </c>
      <c r="L867" s="64" t="s">
        <v>23</v>
      </c>
      <c r="M867" s="64" t="s">
        <v>35</v>
      </c>
      <c r="N867" s="63"/>
      <c r="O867" s="64"/>
      <c r="P867" s="63">
        <v>34.0</v>
      </c>
      <c r="Q867" s="64"/>
      <c r="R867" s="64"/>
    </row>
    <row r="868" ht="12.75" customHeight="1">
      <c r="A868" s="63">
        <v>13600.0</v>
      </c>
      <c r="B868" s="63">
        <v>210429.0</v>
      </c>
      <c r="C868" s="64" t="s">
        <v>1376</v>
      </c>
      <c r="D868" s="64" t="s">
        <v>228</v>
      </c>
      <c r="E868" s="66">
        <v>40.0</v>
      </c>
      <c r="F868" s="64" t="s">
        <v>739</v>
      </c>
      <c r="G868" s="64"/>
      <c r="H868" s="65">
        <v>42164.51388888889</v>
      </c>
      <c r="I868" s="63">
        <v>5830.0</v>
      </c>
      <c r="J868" s="63">
        <v>80.0</v>
      </c>
      <c r="K868" s="64" t="s">
        <v>23</v>
      </c>
      <c r="L868" s="64" t="s">
        <v>23</v>
      </c>
      <c r="M868" s="64" t="s">
        <v>814</v>
      </c>
      <c r="N868" s="63"/>
      <c r="O868" s="64"/>
      <c r="P868" s="63">
        <v>43.0</v>
      </c>
      <c r="Q868" s="64"/>
      <c r="R868" s="64"/>
    </row>
    <row r="869" ht="12.75" customHeight="1">
      <c r="A869" s="63">
        <v>13670.0</v>
      </c>
      <c r="B869" s="63">
        <v>140814.0</v>
      </c>
      <c r="C869" s="64" t="s">
        <v>1376</v>
      </c>
      <c r="D869" s="64" t="s">
        <v>228</v>
      </c>
      <c r="E869" s="66">
        <v>38.0</v>
      </c>
      <c r="F869" s="64" t="s">
        <v>1379</v>
      </c>
      <c r="G869" s="64"/>
      <c r="H869" s="65">
        <v>42164.645833333336</v>
      </c>
      <c r="I869" s="63">
        <v>6600.0</v>
      </c>
      <c r="J869" s="63">
        <v>83.0</v>
      </c>
      <c r="K869" s="64" t="s">
        <v>23</v>
      </c>
      <c r="L869" s="64" t="s">
        <v>23</v>
      </c>
      <c r="M869" s="64" t="s">
        <v>35</v>
      </c>
      <c r="N869" s="63"/>
      <c r="O869" s="64"/>
      <c r="P869" s="63">
        <v>43.0</v>
      </c>
      <c r="Q869" s="64"/>
      <c r="R869" s="64"/>
    </row>
    <row r="870" ht="12.75" customHeight="1">
      <c r="A870" s="63">
        <v>13610.0</v>
      </c>
      <c r="B870" s="63">
        <v>110987.0</v>
      </c>
      <c r="C870" s="64" t="s">
        <v>1376</v>
      </c>
      <c r="D870" s="64" t="s">
        <v>228</v>
      </c>
      <c r="E870" s="66">
        <v>39.0</v>
      </c>
      <c r="F870" s="64" t="s">
        <v>414</v>
      </c>
      <c r="G870" s="64"/>
      <c r="H870" s="65">
        <v>42164.729166666664</v>
      </c>
      <c r="I870" s="63">
        <v>2270.0</v>
      </c>
      <c r="J870" s="63">
        <v>58.0</v>
      </c>
      <c r="K870" s="64" t="s">
        <v>23</v>
      </c>
      <c r="L870" s="64" t="s">
        <v>23</v>
      </c>
      <c r="M870" s="64" t="s">
        <v>821</v>
      </c>
      <c r="N870" s="63"/>
      <c r="O870" s="64"/>
      <c r="P870" s="63">
        <v>32.0</v>
      </c>
      <c r="Q870" s="64"/>
      <c r="R870" s="64"/>
    </row>
    <row r="871" ht="12.75" customHeight="1">
      <c r="A871" s="63">
        <v>13630.0</v>
      </c>
      <c r="B871" s="63">
        <v>155802.0</v>
      </c>
      <c r="C871" s="64" t="s">
        <v>1376</v>
      </c>
      <c r="D871" s="64" t="s">
        <v>228</v>
      </c>
      <c r="E871" s="66">
        <v>39.0</v>
      </c>
      <c r="F871" s="64" t="s">
        <v>414</v>
      </c>
      <c r="G871" s="64"/>
      <c r="H871" s="65">
        <v>42164.770833333336</v>
      </c>
      <c r="I871" s="63">
        <v>4120.0</v>
      </c>
      <c r="J871" s="63">
        <v>73.0</v>
      </c>
      <c r="K871" s="64" t="s">
        <v>23</v>
      </c>
      <c r="L871" s="64" t="s">
        <v>23</v>
      </c>
      <c r="M871" s="64" t="s">
        <v>821</v>
      </c>
      <c r="N871" s="63"/>
      <c r="O871" s="64"/>
      <c r="P871" s="63">
        <v>37.0</v>
      </c>
      <c r="Q871" s="64"/>
      <c r="R871" s="64"/>
    </row>
    <row r="872" ht="12.75" customHeight="1">
      <c r="A872" s="63">
        <v>13640.0</v>
      </c>
      <c r="B872" s="63">
        <v>44184.0</v>
      </c>
      <c r="C872" s="64" t="s">
        <v>1376</v>
      </c>
      <c r="D872" s="64" t="s">
        <v>228</v>
      </c>
      <c r="E872" s="66">
        <v>86.0</v>
      </c>
      <c r="F872" s="64" t="s">
        <v>918</v>
      </c>
      <c r="G872" s="64"/>
      <c r="H872" s="65">
        <v>42164.770833333336</v>
      </c>
      <c r="I872" s="63">
        <v>3270.0</v>
      </c>
      <c r="J872" s="63">
        <v>68.0</v>
      </c>
      <c r="K872" s="64" t="s">
        <v>23</v>
      </c>
      <c r="L872" s="64" t="s">
        <v>23</v>
      </c>
      <c r="M872" s="64" t="s">
        <v>821</v>
      </c>
      <c r="N872" s="63"/>
      <c r="O872" s="64"/>
      <c r="P872" s="63">
        <v>33.0</v>
      </c>
      <c r="Q872" s="64"/>
      <c r="R872" s="64"/>
    </row>
    <row r="873" ht="12.75" customHeight="1">
      <c r="A873" s="63">
        <v>13650.0</v>
      </c>
      <c r="B873" s="63">
        <v>201518.0</v>
      </c>
      <c r="C873" s="64" t="s">
        <v>1376</v>
      </c>
      <c r="D873" s="64" t="s">
        <v>228</v>
      </c>
      <c r="E873" s="66">
        <v>85.0</v>
      </c>
      <c r="F873" s="64" t="s">
        <v>919</v>
      </c>
      <c r="G873" s="64"/>
      <c r="H873" s="65">
        <v>42164.791666666664</v>
      </c>
      <c r="I873" s="63">
        <v>7340.0</v>
      </c>
      <c r="J873" s="63">
        <v>83.0</v>
      </c>
      <c r="K873" s="64" t="s">
        <v>23</v>
      </c>
      <c r="L873" s="64" t="s">
        <v>23</v>
      </c>
      <c r="M873" s="64" t="s">
        <v>35</v>
      </c>
      <c r="N873" s="63"/>
      <c r="O873" s="64"/>
      <c r="P873" s="63">
        <v>47.0</v>
      </c>
      <c r="Q873" s="64"/>
      <c r="R873" s="64"/>
    </row>
    <row r="874" ht="12.75" customHeight="1">
      <c r="A874" s="63">
        <v>13680.0</v>
      </c>
      <c r="B874" s="63">
        <v>181372.0</v>
      </c>
      <c r="C874" s="64" t="s">
        <v>1376</v>
      </c>
      <c r="D874" s="64" t="s">
        <v>228</v>
      </c>
      <c r="E874" s="66">
        <v>38.0</v>
      </c>
      <c r="F874" s="64" t="s">
        <v>1379</v>
      </c>
      <c r="G874" s="64"/>
      <c r="H874" s="65">
        <v>42164.791666666664</v>
      </c>
      <c r="I874" s="63">
        <v>5900.0</v>
      </c>
      <c r="J874" s="63">
        <v>79.0</v>
      </c>
      <c r="K874" s="64" t="s">
        <v>23</v>
      </c>
      <c r="L874" s="64" t="s">
        <v>23</v>
      </c>
      <c r="M874" s="64" t="s">
        <v>35</v>
      </c>
      <c r="N874" s="63"/>
      <c r="O874" s="64"/>
      <c r="P874" s="63">
        <v>42.0</v>
      </c>
      <c r="Q874" s="64"/>
      <c r="R874" s="64"/>
    </row>
    <row r="875" ht="12.75" customHeight="1">
      <c r="A875" s="63">
        <v>13690.0</v>
      </c>
      <c r="B875" s="63">
        <v>14262.0</v>
      </c>
      <c r="C875" s="64" t="s">
        <v>1376</v>
      </c>
      <c r="D875" s="64" t="s">
        <v>228</v>
      </c>
      <c r="E875" s="66">
        <v>43.0</v>
      </c>
      <c r="F875" s="64" t="s">
        <v>903</v>
      </c>
      <c r="G875" s="64"/>
      <c r="H875" s="65">
        <v>42164.875</v>
      </c>
      <c r="I875" s="63">
        <v>8200.0</v>
      </c>
      <c r="J875" s="63">
        <v>93.0</v>
      </c>
      <c r="K875" s="64" t="s">
        <v>23</v>
      </c>
      <c r="L875" s="64" t="s">
        <v>35</v>
      </c>
      <c r="M875" s="64" t="s">
        <v>35</v>
      </c>
      <c r="N875" s="63"/>
      <c r="O875" s="64"/>
      <c r="P875" s="63">
        <v>44.0</v>
      </c>
      <c r="Q875" s="64"/>
      <c r="R875" s="64"/>
    </row>
    <row r="876" ht="12.75" customHeight="1">
      <c r="A876" s="63">
        <v>13710.0</v>
      </c>
      <c r="B876" s="63">
        <v>59715.0</v>
      </c>
      <c r="C876" s="64" t="s">
        <v>1376</v>
      </c>
      <c r="D876" s="64" t="s">
        <v>228</v>
      </c>
      <c r="E876" s="66">
        <v>37.0</v>
      </c>
      <c r="F876" s="64" t="s">
        <v>716</v>
      </c>
      <c r="G876" s="64"/>
      <c r="H876" s="65">
        <v>42165.4375</v>
      </c>
      <c r="I876" s="63">
        <v>3800.0</v>
      </c>
      <c r="J876" s="63">
        <v>74.0</v>
      </c>
      <c r="K876" s="64" t="s">
        <v>23</v>
      </c>
      <c r="L876" s="64" t="s">
        <v>35</v>
      </c>
      <c r="M876" s="64" t="s">
        <v>814</v>
      </c>
      <c r="N876" s="63"/>
      <c r="O876" s="64"/>
      <c r="P876" s="63">
        <v>32.0</v>
      </c>
      <c r="Q876" s="64"/>
      <c r="R876" s="64"/>
    </row>
    <row r="877" ht="12.75" customHeight="1">
      <c r="A877" s="63">
        <v>13700.0</v>
      </c>
      <c r="B877" s="63">
        <v>46146.0</v>
      </c>
      <c r="C877" s="64" t="s">
        <v>1376</v>
      </c>
      <c r="D877" s="64" t="s">
        <v>228</v>
      </c>
      <c r="E877" s="66">
        <v>88.0</v>
      </c>
      <c r="F877" s="64" t="s">
        <v>945</v>
      </c>
      <c r="G877" s="64"/>
      <c r="H877" s="65">
        <v>42165.46875</v>
      </c>
      <c r="I877" s="63">
        <v>6900.0</v>
      </c>
      <c r="J877" s="63">
        <v>84.0</v>
      </c>
      <c r="K877" s="64" t="s">
        <v>23</v>
      </c>
      <c r="L877" s="64" t="s">
        <v>23</v>
      </c>
      <c r="M877" s="64" t="s">
        <v>814</v>
      </c>
      <c r="N877" s="63"/>
      <c r="O877" s="64"/>
      <c r="P877" s="63">
        <v>46.0</v>
      </c>
      <c r="Q877" s="64"/>
      <c r="R877" s="64"/>
    </row>
    <row r="878" ht="12.75" customHeight="1">
      <c r="A878" s="63">
        <v>13730.0</v>
      </c>
      <c r="B878" s="63">
        <v>39403.0</v>
      </c>
      <c r="C878" s="64" t="s">
        <v>1376</v>
      </c>
      <c r="D878" s="64" t="s">
        <v>228</v>
      </c>
      <c r="E878" s="66">
        <v>91.0</v>
      </c>
      <c r="F878" s="64" t="s">
        <v>947</v>
      </c>
      <c r="G878" s="64"/>
      <c r="H878" s="65">
        <v>42165.5</v>
      </c>
      <c r="I878" s="63">
        <v>1440.0</v>
      </c>
      <c r="J878" s="63">
        <v>54.0</v>
      </c>
      <c r="K878" s="64" t="s">
        <v>23</v>
      </c>
      <c r="L878" s="64" t="s">
        <v>23</v>
      </c>
      <c r="M878" s="64"/>
      <c r="N878" s="63"/>
      <c r="O878" s="64"/>
      <c r="P878" s="64"/>
      <c r="Q878" s="64"/>
      <c r="R878" s="64"/>
    </row>
    <row r="879" ht="12.75" customHeight="1">
      <c r="A879" s="63">
        <v>13740.0</v>
      </c>
      <c r="B879" s="63"/>
      <c r="C879" s="64" t="s">
        <v>1376</v>
      </c>
      <c r="D879" s="64" t="s">
        <v>228</v>
      </c>
      <c r="E879" s="66">
        <v>40.0</v>
      </c>
      <c r="F879" s="64" t="s">
        <v>739</v>
      </c>
      <c r="G879" s="64"/>
      <c r="H879" s="65">
        <v>42165.5</v>
      </c>
      <c r="I879" s="63">
        <v>2360.0</v>
      </c>
      <c r="J879" s="63">
        <v>60.0</v>
      </c>
      <c r="K879" s="64" t="s">
        <v>23</v>
      </c>
      <c r="L879" s="64" t="s">
        <v>23</v>
      </c>
      <c r="M879" s="64"/>
      <c r="N879" s="63"/>
      <c r="O879" s="64"/>
      <c r="P879" s="63">
        <v>30.0</v>
      </c>
      <c r="Q879" s="64"/>
      <c r="R879" s="64"/>
    </row>
    <row r="880" ht="12.75" customHeight="1">
      <c r="A880" s="63">
        <v>13720.0</v>
      </c>
      <c r="B880" s="63">
        <v>208830.0</v>
      </c>
      <c r="C880" s="64" t="s">
        <v>1376</v>
      </c>
      <c r="D880" s="64" t="s">
        <v>228</v>
      </c>
      <c r="E880" s="66">
        <v>90.0</v>
      </c>
      <c r="F880" s="64" t="s">
        <v>911</v>
      </c>
      <c r="G880" s="64"/>
      <c r="H880" s="65">
        <v>42165.5625</v>
      </c>
      <c r="I880" s="63">
        <v>5600.0</v>
      </c>
      <c r="J880" s="63">
        <v>82.0</v>
      </c>
      <c r="K880" s="64" t="s">
        <v>23</v>
      </c>
      <c r="L880" s="64" t="s">
        <v>23</v>
      </c>
      <c r="M880" s="64" t="s">
        <v>814</v>
      </c>
      <c r="N880" s="63"/>
      <c r="O880" s="64"/>
      <c r="P880" s="63">
        <v>42.0</v>
      </c>
      <c r="Q880" s="64"/>
      <c r="R880" s="64"/>
    </row>
    <row r="881" ht="12.75" customHeight="1">
      <c r="A881" s="63">
        <v>13750.0</v>
      </c>
      <c r="B881" s="63">
        <v>125718.0</v>
      </c>
      <c r="C881" s="64" t="s">
        <v>1376</v>
      </c>
      <c r="D881" s="64" t="s">
        <v>228</v>
      </c>
      <c r="E881" s="66">
        <v>43.0</v>
      </c>
      <c r="F881" s="64" t="s">
        <v>903</v>
      </c>
      <c r="G881" s="64"/>
      <c r="H881" s="65">
        <v>42165.583333333336</v>
      </c>
      <c r="I881" s="63">
        <v>4000.0</v>
      </c>
      <c r="J881" s="63">
        <v>75.0</v>
      </c>
      <c r="K881" s="64" t="s">
        <v>23</v>
      </c>
      <c r="L881" s="64" t="s">
        <v>23</v>
      </c>
      <c r="M881" s="64" t="s">
        <v>814</v>
      </c>
      <c r="N881" s="63"/>
      <c r="O881" s="64"/>
      <c r="P881" s="63">
        <v>36.0</v>
      </c>
      <c r="Q881" s="64"/>
      <c r="R881" s="64"/>
    </row>
    <row r="882" ht="12.75" customHeight="1">
      <c r="A882" s="63">
        <v>13760.0</v>
      </c>
      <c r="B882" s="63">
        <v>32287.0</v>
      </c>
      <c r="C882" s="64" t="s">
        <v>1376</v>
      </c>
      <c r="D882" s="64" t="s">
        <v>228</v>
      </c>
      <c r="E882" s="66">
        <v>38.0</v>
      </c>
      <c r="F882" s="64" t="s">
        <v>1379</v>
      </c>
      <c r="G882" s="64"/>
      <c r="H882" s="65">
        <v>42165.65277777778</v>
      </c>
      <c r="I882" s="63">
        <v>4990.0</v>
      </c>
      <c r="J882" s="63">
        <v>74.0</v>
      </c>
      <c r="K882" s="64" t="s">
        <v>23</v>
      </c>
      <c r="L882" s="64" t="s">
        <v>23</v>
      </c>
      <c r="M882" s="64"/>
      <c r="N882" s="63"/>
      <c r="O882" s="64"/>
      <c r="P882" s="63">
        <v>38.0</v>
      </c>
      <c r="Q882" s="64"/>
      <c r="R882" s="64"/>
    </row>
    <row r="883" ht="12.75" customHeight="1">
      <c r="A883" s="63">
        <v>3501.0</v>
      </c>
      <c r="B883" s="63">
        <v>111603.0</v>
      </c>
      <c r="C883" s="64" t="s">
        <v>1376</v>
      </c>
      <c r="D883" s="64" t="s">
        <v>228</v>
      </c>
      <c r="E883" s="64"/>
      <c r="F883" s="64"/>
      <c r="G883" s="64" t="s">
        <v>915</v>
      </c>
      <c r="H883" s="65">
        <v>42167.0</v>
      </c>
      <c r="I883" s="63">
        <v>3850.0</v>
      </c>
      <c r="J883" s="63">
        <v>71.0</v>
      </c>
      <c r="K883" s="64" t="s">
        <v>23</v>
      </c>
      <c r="L883" s="64" t="s">
        <v>23</v>
      </c>
      <c r="M883" s="64" t="s">
        <v>814</v>
      </c>
      <c r="N883" s="63"/>
      <c r="O883" s="64"/>
      <c r="P883" s="63">
        <v>35.0</v>
      </c>
      <c r="Q883" s="64"/>
      <c r="R883" s="64"/>
    </row>
    <row r="884" ht="12.75" customHeight="1">
      <c r="A884" s="63">
        <v>3502.0</v>
      </c>
      <c r="B884" s="63">
        <v>52302.0</v>
      </c>
      <c r="C884" s="64" t="s">
        <v>1376</v>
      </c>
      <c r="D884" s="64" t="s">
        <v>228</v>
      </c>
      <c r="E884" s="64"/>
      <c r="F884" s="64"/>
      <c r="G884" s="64" t="s">
        <v>922</v>
      </c>
      <c r="H884" s="65">
        <v>42167.0</v>
      </c>
      <c r="I884" s="63">
        <v>5300.0</v>
      </c>
      <c r="J884" s="63">
        <v>78.0</v>
      </c>
      <c r="K884" s="64" t="s">
        <v>23</v>
      </c>
      <c r="L884" s="64" t="s">
        <v>23</v>
      </c>
      <c r="M884" s="64" t="s">
        <v>814</v>
      </c>
      <c r="N884" s="63"/>
      <c r="O884" s="64"/>
      <c r="P884" s="63">
        <v>40.0</v>
      </c>
      <c r="Q884" s="64"/>
      <c r="R884" s="64"/>
    </row>
    <row r="885" ht="12.75" customHeight="1">
      <c r="A885" s="63">
        <v>3503.0</v>
      </c>
      <c r="B885" s="63">
        <v>4030.0</v>
      </c>
      <c r="C885" s="64" t="s">
        <v>1376</v>
      </c>
      <c r="D885" s="64" t="s">
        <v>228</v>
      </c>
      <c r="E885" s="64"/>
      <c r="F885" s="64"/>
      <c r="G885" s="64" t="s">
        <v>933</v>
      </c>
      <c r="H885" s="65">
        <v>42167.0</v>
      </c>
      <c r="I885" s="63">
        <v>2000.0</v>
      </c>
      <c r="J885" s="63">
        <v>56.0</v>
      </c>
      <c r="K885" s="64" t="s">
        <v>23</v>
      </c>
      <c r="L885" s="64" t="s">
        <v>23</v>
      </c>
      <c r="M885" s="64" t="s">
        <v>814</v>
      </c>
      <c r="N885" s="63"/>
      <c r="O885" s="64"/>
      <c r="P885" s="63">
        <v>28.0</v>
      </c>
      <c r="Q885" s="64"/>
      <c r="R885" s="64"/>
    </row>
    <row r="886" ht="12.75" customHeight="1">
      <c r="A886" s="63">
        <v>3504.0</v>
      </c>
      <c r="B886" s="63">
        <v>4559.0</v>
      </c>
      <c r="C886" s="64" t="s">
        <v>1376</v>
      </c>
      <c r="D886" s="64" t="s">
        <v>228</v>
      </c>
      <c r="E886" s="64"/>
      <c r="F886" s="64"/>
      <c r="G886" s="64" t="s">
        <v>933</v>
      </c>
      <c r="H886" s="65">
        <v>42167.0</v>
      </c>
      <c r="I886" s="63">
        <v>5000.0</v>
      </c>
      <c r="J886" s="63">
        <v>75.0</v>
      </c>
      <c r="K886" s="64" t="s">
        <v>23</v>
      </c>
      <c r="L886" s="64" t="s">
        <v>35</v>
      </c>
      <c r="M886" s="64" t="s">
        <v>814</v>
      </c>
      <c r="N886" s="63"/>
      <c r="O886" s="64"/>
      <c r="P886" s="63">
        <v>41.0</v>
      </c>
      <c r="Q886" s="64"/>
      <c r="R886" s="64"/>
    </row>
    <row r="887" ht="12.75" customHeight="1">
      <c r="A887" s="63">
        <v>3505.0</v>
      </c>
      <c r="B887" s="63">
        <v>26384.0</v>
      </c>
      <c r="C887" s="64" t="s">
        <v>1376</v>
      </c>
      <c r="D887" s="64" t="s">
        <v>228</v>
      </c>
      <c r="E887" s="66">
        <v>38.0</v>
      </c>
      <c r="F887" s="64" t="s">
        <v>1379</v>
      </c>
      <c r="G887" s="64"/>
      <c r="H887" s="65">
        <v>42167.0</v>
      </c>
      <c r="I887" s="63">
        <v>4750.0</v>
      </c>
      <c r="J887" s="63">
        <v>74.0</v>
      </c>
      <c r="K887" s="64" t="s">
        <v>23</v>
      </c>
      <c r="L887" s="64" t="s">
        <v>23</v>
      </c>
      <c r="M887" s="64" t="s">
        <v>814</v>
      </c>
      <c r="N887" s="63"/>
      <c r="O887" s="64"/>
      <c r="P887" s="63">
        <v>39.0</v>
      </c>
      <c r="Q887" s="64"/>
      <c r="R887" s="64"/>
    </row>
    <row r="888" ht="12.75" customHeight="1">
      <c r="A888" s="63">
        <v>4550.0</v>
      </c>
      <c r="B888" s="63">
        <v>21465.0</v>
      </c>
      <c r="C888" s="64" t="s">
        <v>1376</v>
      </c>
      <c r="D888" s="64" t="s">
        <v>228</v>
      </c>
      <c r="E888" s="64"/>
      <c r="F888" s="64"/>
      <c r="G888" s="64" t="s">
        <v>938</v>
      </c>
      <c r="H888" s="65">
        <v>42167.0</v>
      </c>
      <c r="I888" s="63">
        <v>4550.0</v>
      </c>
      <c r="J888" s="63">
        <v>75.0</v>
      </c>
      <c r="K888" s="64" t="s">
        <v>23</v>
      </c>
      <c r="L888" s="64" t="s">
        <v>35</v>
      </c>
      <c r="M888" s="64" t="s">
        <v>814</v>
      </c>
      <c r="N888" s="63"/>
      <c r="O888" s="64"/>
      <c r="P888" s="63">
        <v>38.0</v>
      </c>
      <c r="Q888" s="64"/>
      <c r="R888" s="64"/>
    </row>
    <row r="889" ht="12.75" customHeight="1">
      <c r="A889" s="63">
        <v>3510.0</v>
      </c>
      <c r="B889" s="63">
        <v>23510.0</v>
      </c>
      <c r="C889" s="64" t="s">
        <v>1376</v>
      </c>
      <c r="D889" s="64" t="s">
        <v>228</v>
      </c>
      <c r="E889" s="64"/>
      <c r="F889" s="64"/>
      <c r="G889" s="64" t="s">
        <v>931</v>
      </c>
      <c r="H889" s="65">
        <v>42167.625</v>
      </c>
      <c r="I889" s="63">
        <v>3940.0</v>
      </c>
      <c r="J889" s="63">
        <v>71.0</v>
      </c>
      <c r="K889" s="64" t="s">
        <v>23</v>
      </c>
      <c r="L889" s="64" t="s">
        <v>23</v>
      </c>
      <c r="M889" s="64" t="s">
        <v>814</v>
      </c>
      <c r="N889" s="63"/>
      <c r="O889" s="64"/>
      <c r="P889" s="63">
        <v>35.0</v>
      </c>
      <c r="Q889" s="64"/>
      <c r="R889" s="64"/>
    </row>
    <row r="890" ht="12.75" customHeight="1">
      <c r="A890" s="63">
        <v>3508.0</v>
      </c>
      <c r="B890" s="63">
        <v>136878.0</v>
      </c>
      <c r="C890" s="64" t="s">
        <v>1376</v>
      </c>
      <c r="D890" s="64" t="s">
        <v>228</v>
      </c>
      <c r="E890" s="64"/>
      <c r="F890" s="64"/>
      <c r="G890" s="64" t="s">
        <v>1354</v>
      </c>
      <c r="H890" s="65">
        <v>42167.645833333336</v>
      </c>
      <c r="I890" s="63">
        <v>4200.0</v>
      </c>
      <c r="J890" s="63">
        <v>75.0</v>
      </c>
      <c r="K890" s="64" t="s">
        <v>23</v>
      </c>
      <c r="L890" s="64" t="s">
        <v>23</v>
      </c>
      <c r="M890" s="64" t="s">
        <v>814</v>
      </c>
      <c r="N890" s="63"/>
      <c r="O890" s="64"/>
      <c r="P890" s="63">
        <v>34.0</v>
      </c>
      <c r="Q890" s="64"/>
      <c r="R890" s="64"/>
    </row>
    <row r="891" ht="12.75" customHeight="1">
      <c r="A891" s="63">
        <v>3507.0</v>
      </c>
      <c r="B891" s="63">
        <v>26646.0</v>
      </c>
      <c r="C891" s="64" t="s">
        <v>1376</v>
      </c>
      <c r="D891" s="64" t="s">
        <v>228</v>
      </c>
      <c r="E891" s="66">
        <v>38.0</v>
      </c>
      <c r="F891" s="64" t="s">
        <v>1379</v>
      </c>
      <c r="G891" s="64"/>
      <c r="H891" s="65">
        <v>42167.677083333336</v>
      </c>
      <c r="I891" s="63">
        <v>2500.0</v>
      </c>
      <c r="J891" s="63">
        <v>62.0</v>
      </c>
      <c r="K891" s="64" t="s">
        <v>23</v>
      </c>
      <c r="L891" s="64" t="s">
        <v>23</v>
      </c>
      <c r="M891" s="64" t="s">
        <v>814</v>
      </c>
      <c r="N891" s="63"/>
      <c r="O891" s="64"/>
      <c r="P891" s="63">
        <v>31.0</v>
      </c>
      <c r="Q891" s="64"/>
      <c r="R891" s="64"/>
    </row>
    <row r="892" ht="12.75" customHeight="1">
      <c r="A892" s="63">
        <v>3509.0</v>
      </c>
      <c r="B892" s="63">
        <v>42402.0</v>
      </c>
      <c r="C892" s="64" t="s">
        <v>1376</v>
      </c>
      <c r="D892" s="64" t="s">
        <v>228</v>
      </c>
      <c r="E892" s="64"/>
      <c r="F892" s="64"/>
      <c r="G892" s="64" t="s">
        <v>896</v>
      </c>
      <c r="H892" s="65">
        <v>42167.708333333336</v>
      </c>
      <c r="I892" s="63">
        <v>2300.0</v>
      </c>
      <c r="J892" s="63">
        <v>61.0</v>
      </c>
      <c r="K892" s="64" t="s">
        <v>23</v>
      </c>
      <c r="L892" s="64" t="s">
        <v>23</v>
      </c>
      <c r="M892" s="64" t="s">
        <v>814</v>
      </c>
      <c r="N892" s="63"/>
      <c r="O892" s="64"/>
      <c r="P892" s="63">
        <v>36.0</v>
      </c>
      <c r="Q892" s="64"/>
      <c r="R892" s="64"/>
    </row>
    <row r="893" ht="12.75" customHeight="1">
      <c r="A893" s="63">
        <v>3512.0</v>
      </c>
      <c r="B893" s="63">
        <v>54578.0</v>
      </c>
      <c r="C893" s="64" t="s">
        <v>1376</v>
      </c>
      <c r="D893" s="64" t="s">
        <v>228</v>
      </c>
      <c r="E893" s="66">
        <v>39.0</v>
      </c>
      <c r="F893" s="64" t="s">
        <v>414</v>
      </c>
      <c r="G893" s="64"/>
      <c r="H893" s="65">
        <v>42167.739583333336</v>
      </c>
      <c r="I893" s="63">
        <v>5100.0</v>
      </c>
      <c r="J893" s="63">
        <v>88.0</v>
      </c>
      <c r="K893" s="64" t="s">
        <v>23</v>
      </c>
      <c r="L893" s="64" t="s">
        <v>23</v>
      </c>
      <c r="M893" s="64" t="s">
        <v>814</v>
      </c>
      <c r="N893" s="63"/>
      <c r="O893" s="64"/>
      <c r="P893" s="63">
        <v>39.0</v>
      </c>
      <c r="Q893" s="64"/>
      <c r="R893" s="64"/>
    </row>
    <row r="894" ht="12.75" customHeight="1">
      <c r="A894" s="63">
        <v>3511.0</v>
      </c>
      <c r="B894" s="63">
        <v>23316.0</v>
      </c>
      <c r="C894" s="64" t="s">
        <v>1390</v>
      </c>
      <c r="D894" s="64" t="s">
        <v>900</v>
      </c>
      <c r="E894" s="64"/>
      <c r="F894" s="64"/>
      <c r="G894" s="64" t="s">
        <v>781</v>
      </c>
      <c r="H894" s="65">
        <v>42167.791666666664</v>
      </c>
      <c r="I894" s="63">
        <v>4200.0</v>
      </c>
      <c r="J894" s="63">
        <v>73.0</v>
      </c>
      <c r="K894" s="64" t="s">
        <v>23</v>
      </c>
      <c r="L894" s="64" t="s">
        <v>35</v>
      </c>
      <c r="M894" s="64" t="s">
        <v>814</v>
      </c>
      <c r="N894" s="63"/>
      <c r="O894" s="64"/>
      <c r="P894" s="63">
        <v>35.0</v>
      </c>
      <c r="Q894" s="64"/>
      <c r="R894" s="64"/>
    </row>
    <row r="895" ht="12.75" customHeight="1">
      <c r="A895" s="63">
        <v>3513.0</v>
      </c>
      <c r="B895" s="63">
        <v>20334.0</v>
      </c>
      <c r="C895" s="64" t="s">
        <v>1376</v>
      </c>
      <c r="D895" s="64" t="s">
        <v>228</v>
      </c>
      <c r="E895" s="64"/>
      <c r="F895" s="64"/>
      <c r="G895" s="64" t="s">
        <v>1391</v>
      </c>
      <c r="H895" s="65">
        <v>42167.805555555555</v>
      </c>
      <c r="I895" s="63">
        <v>4770.0</v>
      </c>
      <c r="J895" s="63">
        <v>74.0</v>
      </c>
      <c r="K895" s="64" t="s">
        <v>23</v>
      </c>
      <c r="L895" s="64" t="s">
        <v>35</v>
      </c>
      <c r="M895" s="64"/>
      <c r="N895" s="63"/>
      <c r="O895" s="64"/>
      <c r="P895" s="63">
        <v>39.0</v>
      </c>
      <c r="Q895" s="64"/>
      <c r="R895" s="64"/>
    </row>
    <row r="896" ht="12.75" customHeight="1">
      <c r="A896" s="63">
        <v>3114.0</v>
      </c>
      <c r="B896" s="63">
        <v>110373.0</v>
      </c>
      <c r="C896" s="64" t="s">
        <v>1376</v>
      </c>
      <c r="D896" s="64" t="s">
        <v>228</v>
      </c>
      <c r="E896" s="64"/>
      <c r="F896" s="64"/>
      <c r="G896" s="64" t="s">
        <v>911</v>
      </c>
      <c r="H896" s="65">
        <v>42168.354166666664</v>
      </c>
      <c r="I896" s="63">
        <v>6170.0</v>
      </c>
      <c r="J896" s="63">
        <v>82.0</v>
      </c>
      <c r="K896" s="64" t="s">
        <v>23</v>
      </c>
      <c r="L896" s="64" t="s">
        <v>23</v>
      </c>
      <c r="M896" s="64"/>
      <c r="N896" s="63"/>
      <c r="O896" s="64"/>
      <c r="P896" s="63">
        <v>40.0</v>
      </c>
      <c r="Q896" s="64"/>
      <c r="R896" s="64"/>
    </row>
    <row r="897" ht="12.75" customHeight="1">
      <c r="A897" s="63">
        <v>3516.0</v>
      </c>
      <c r="B897" s="63">
        <v>59325.0</v>
      </c>
      <c r="C897" s="64" t="s">
        <v>1376</v>
      </c>
      <c r="D897" s="64" t="s">
        <v>228</v>
      </c>
      <c r="E897" s="66">
        <v>43.0</v>
      </c>
      <c r="F897" s="64" t="s">
        <v>903</v>
      </c>
      <c r="G897" s="64"/>
      <c r="H897" s="65">
        <v>42168.364583333336</v>
      </c>
      <c r="I897" s="63">
        <v>4450.0</v>
      </c>
      <c r="J897" s="63">
        <v>76.0</v>
      </c>
      <c r="K897" s="64" t="s">
        <v>23</v>
      </c>
      <c r="L897" s="64" t="s">
        <v>23</v>
      </c>
      <c r="M897" s="64"/>
      <c r="N897" s="63"/>
      <c r="O897" s="64"/>
      <c r="P897" s="63">
        <v>34.0</v>
      </c>
      <c r="Q897" s="64"/>
      <c r="R897" s="64"/>
    </row>
    <row r="898" ht="12.75" customHeight="1">
      <c r="A898" s="63">
        <v>3515.0</v>
      </c>
      <c r="B898" s="63">
        <v>135647.0</v>
      </c>
      <c r="C898" s="64" t="s">
        <v>1376</v>
      </c>
      <c r="D898" s="64" t="s">
        <v>228</v>
      </c>
      <c r="E898" s="64"/>
      <c r="F898" s="64"/>
      <c r="G898" s="64" t="s">
        <v>906</v>
      </c>
      <c r="H898" s="65">
        <v>42168.375</v>
      </c>
      <c r="I898" s="63">
        <v>5000.0</v>
      </c>
      <c r="J898" s="63">
        <v>78.0</v>
      </c>
      <c r="K898" s="64" t="s">
        <v>23</v>
      </c>
      <c r="L898" s="64" t="s">
        <v>23</v>
      </c>
      <c r="M898" s="64"/>
      <c r="N898" s="63"/>
      <c r="O898" s="64"/>
      <c r="P898" s="63">
        <v>38.0</v>
      </c>
      <c r="Q898" s="64"/>
      <c r="R898" s="64"/>
    </row>
    <row r="899" ht="12.75" customHeight="1">
      <c r="A899" s="63">
        <v>3519.0</v>
      </c>
      <c r="B899" s="63">
        <v>61592.0</v>
      </c>
      <c r="C899" s="64" t="s">
        <v>1376</v>
      </c>
      <c r="D899" s="64" t="s">
        <v>228</v>
      </c>
      <c r="E899" s="66">
        <v>39.0</v>
      </c>
      <c r="F899" s="64" t="s">
        <v>414</v>
      </c>
      <c r="G899" s="64"/>
      <c r="H899" s="65">
        <v>42168.5</v>
      </c>
      <c r="I899" s="63">
        <v>6300.0</v>
      </c>
      <c r="J899" s="63">
        <v>82.0</v>
      </c>
      <c r="K899" s="64" t="s">
        <v>23</v>
      </c>
      <c r="L899" s="64" t="s">
        <v>23</v>
      </c>
      <c r="M899" s="64" t="s">
        <v>35</v>
      </c>
      <c r="N899" s="63"/>
      <c r="O899" s="64"/>
      <c r="P899" s="63">
        <v>46.0</v>
      </c>
      <c r="Q899" s="64"/>
      <c r="R899" s="64"/>
    </row>
    <row r="900" ht="12.75" customHeight="1">
      <c r="A900" s="63">
        <v>3520.0</v>
      </c>
      <c r="B900" s="63">
        <v>93804.0</v>
      </c>
      <c r="C900" s="64" t="s">
        <v>1376</v>
      </c>
      <c r="D900" s="64" t="s">
        <v>228</v>
      </c>
      <c r="E900" s="66">
        <v>40.0</v>
      </c>
      <c r="F900" s="64" t="s">
        <v>739</v>
      </c>
      <c r="G900" s="64"/>
      <c r="H900" s="65">
        <v>42168.5</v>
      </c>
      <c r="I900" s="63">
        <v>5500.0</v>
      </c>
      <c r="J900" s="63">
        <v>76.0</v>
      </c>
      <c r="K900" s="64" t="s">
        <v>23</v>
      </c>
      <c r="L900" s="64" t="s">
        <v>23</v>
      </c>
      <c r="M900" s="64" t="s">
        <v>814</v>
      </c>
      <c r="N900" s="63"/>
      <c r="O900" s="64"/>
      <c r="P900" s="63">
        <v>42.0</v>
      </c>
      <c r="Q900" s="64"/>
      <c r="R900" s="64"/>
    </row>
    <row r="901" ht="12.75" customHeight="1">
      <c r="A901" s="63">
        <v>3517.0</v>
      </c>
      <c r="B901" s="63">
        <v>51342.0</v>
      </c>
      <c r="C901" s="64" t="s">
        <v>1376</v>
      </c>
      <c r="D901" s="64" t="s">
        <v>228</v>
      </c>
      <c r="E901" s="64"/>
      <c r="F901" s="64"/>
      <c r="G901" s="64" t="s">
        <v>911</v>
      </c>
      <c r="H901" s="65">
        <v>42168.5625</v>
      </c>
      <c r="I901" s="63">
        <v>5300.0</v>
      </c>
      <c r="J901" s="63">
        <v>78.0</v>
      </c>
      <c r="K901" s="64" t="s">
        <v>23</v>
      </c>
      <c r="L901" s="64" t="s">
        <v>23</v>
      </c>
      <c r="M901" s="64" t="s">
        <v>814</v>
      </c>
      <c r="N901" s="63"/>
      <c r="O901" s="64"/>
      <c r="P901" s="64"/>
      <c r="Q901" s="64"/>
      <c r="R901" s="64"/>
    </row>
    <row r="902" ht="12.75" customHeight="1">
      <c r="A902" s="63">
        <v>3518.0</v>
      </c>
      <c r="B902" s="63">
        <v>136878.0</v>
      </c>
      <c r="C902" s="64" t="s">
        <v>1376</v>
      </c>
      <c r="D902" s="64" t="s">
        <v>228</v>
      </c>
      <c r="E902" s="64"/>
      <c r="F902" s="64"/>
      <c r="G902" s="64" t="s">
        <v>904</v>
      </c>
      <c r="H902" s="65">
        <v>42168.666666666664</v>
      </c>
      <c r="I902" s="63">
        <v>5400.0</v>
      </c>
      <c r="J902" s="63">
        <v>80.0</v>
      </c>
      <c r="K902" s="64" t="s">
        <v>23</v>
      </c>
      <c r="L902" s="64" t="s">
        <v>23</v>
      </c>
      <c r="M902" s="64" t="s">
        <v>814</v>
      </c>
      <c r="N902" s="63"/>
      <c r="O902" s="64"/>
      <c r="P902" s="63">
        <v>40.0</v>
      </c>
      <c r="Q902" s="64"/>
      <c r="R902" s="64"/>
    </row>
    <row r="903" ht="12.75" customHeight="1">
      <c r="A903" s="63">
        <v>3521.0</v>
      </c>
      <c r="B903" s="63">
        <v>112199.0</v>
      </c>
      <c r="C903" s="64" t="s">
        <v>1376</v>
      </c>
      <c r="D903" s="64" t="s">
        <v>228</v>
      </c>
      <c r="E903" s="66">
        <v>40.0</v>
      </c>
      <c r="F903" s="64" t="s">
        <v>739</v>
      </c>
      <c r="G903" s="64"/>
      <c r="H903" s="65">
        <v>42168.6875</v>
      </c>
      <c r="I903" s="63">
        <v>2100.0</v>
      </c>
      <c r="J903" s="63">
        <v>58.0</v>
      </c>
      <c r="K903" s="64" t="s">
        <v>23</v>
      </c>
      <c r="L903" s="64" t="s">
        <v>23</v>
      </c>
      <c r="M903" s="64" t="s">
        <v>814</v>
      </c>
      <c r="N903" s="63"/>
      <c r="O903" s="64"/>
      <c r="P903" s="63">
        <v>30.0</v>
      </c>
      <c r="Q903" s="64"/>
      <c r="R903" s="64"/>
    </row>
    <row r="904" ht="12.75" customHeight="1">
      <c r="A904" s="63">
        <v>3523.0</v>
      </c>
      <c r="B904" s="63">
        <v>92693.0</v>
      </c>
      <c r="C904" s="64" t="s">
        <v>1376</v>
      </c>
      <c r="D904" s="64" t="s">
        <v>228</v>
      </c>
      <c r="E904" s="66">
        <v>40.0</v>
      </c>
      <c r="F904" s="64" t="s">
        <v>739</v>
      </c>
      <c r="G904" s="64"/>
      <c r="H904" s="65">
        <v>42169.5625</v>
      </c>
      <c r="I904" s="63">
        <v>1900.0</v>
      </c>
      <c r="J904" s="63">
        <v>57.0</v>
      </c>
      <c r="K904" s="64" t="s">
        <v>23</v>
      </c>
      <c r="L904" s="64" t="s">
        <v>23</v>
      </c>
      <c r="M904" s="64"/>
      <c r="N904" s="63"/>
      <c r="O904" s="64"/>
      <c r="P904" s="63">
        <v>29.0</v>
      </c>
      <c r="Q904" s="64"/>
      <c r="R904" s="64"/>
    </row>
    <row r="905" ht="12.75" customHeight="1">
      <c r="A905" s="63">
        <v>3522.0</v>
      </c>
      <c r="B905" s="63">
        <v>26384.0</v>
      </c>
      <c r="C905" s="64" t="s">
        <v>1376</v>
      </c>
      <c r="D905" s="64" t="s">
        <v>228</v>
      </c>
      <c r="E905" s="64"/>
      <c r="F905" s="64"/>
      <c r="G905" s="64" t="s">
        <v>1091</v>
      </c>
      <c r="H905" s="65">
        <v>42169.583333333336</v>
      </c>
      <c r="I905" s="63">
        <v>2500.0</v>
      </c>
      <c r="J905" s="63">
        <v>62.0</v>
      </c>
      <c r="K905" s="64" t="s">
        <v>23</v>
      </c>
      <c r="L905" s="64" t="s">
        <v>23</v>
      </c>
      <c r="M905" s="64"/>
      <c r="N905" s="63"/>
      <c r="O905" s="64"/>
      <c r="P905" s="63">
        <v>31.0</v>
      </c>
      <c r="Q905" s="64"/>
      <c r="R905" s="64"/>
    </row>
    <row r="906" ht="12.75" customHeight="1">
      <c r="A906" s="63">
        <v>3524.0</v>
      </c>
      <c r="B906" s="63">
        <v>137973.0</v>
      </c>
      <c r="C906" s="64" t="s">
        <v>1376</v>
      </c>
      <c r="D906" s="64" t="s">
        <v>228</v>
      </c>
      <c r="E906" s="64"/>
      <c r="F906" s="64"/>
      <c r="G906" s="64" t="s">
        <v>921</v>
      </c>
      <c r="H906" s="65">
        <v>42169.8125</v>
      </c>
      <c r="I906" s="63">
        <v>2000.0</v>
      </c>
      <c r="J906" s="63">
        <v>57.0</v>
      </c>
      <c r="K906" s="64" t="s">
        <v>23</v>
      </c>
      <c r="L906" s="64" t="s">
        <v>35</v>
      </c>
      <c r="M906" s="64"/>
      <c r="N906" s="63"/>
      <c r="O906" s="64" t="s">
        <v>816</v>
      </c>
      <c r="P906" s="63">
        <v>30.0</v>
      </c>
      <c r="Q906" s="64"/>
      <c r="R906" s="64"/>
    </row>
    <row r="907" ht="12.75" customHeight="1">
      <c r="A907" s="63">
        <v>3525.0</v>
      </c>
      <c r="B907" s="63">
        <v>14140.0</v>
      </c>
      <c r="C907" s="64" t="s">
        <v>1376</v>
      </c>
      <c r="D907" s="64" t="s">
        <v>228</v>
      </c>
      <c r="E907" s="66">
        <v>90.0</v>
      </c>
      <c r="F907" s="64" t="s">
        <v>911</v>
      </c>
      <c r="G907" s="64"/>
      <c r="H907" s="65">
        <v>42171.0</v>
      </c>
      <c r="I907" s="63">
        <v>4150.0</v>
      </c>
      <c r="J907" s="63">
        <v>77.0</v>
      </c>
      <c r="K907" s="64" t="s">
        <v>23</v>
      </c>
      <c r="L907" s="64" t="s">
        <v>35</v>
      </c>
      <c r="M907" s="64" t="s">
        <v>814</v>
      </c>
      <c r="N907" s="63"/>
      <c r="O907" s="64"/>
      <c r="P907" s="63">
        <v>37.0</v>
      </c>
      <c r="Q907" s="64"/>
      <c r="R907" s="64"/>
    </row>
    <row r="908" ht="12.75" customHeight="1">
      <c r="A908" s="63">
        <v>3526.0</v>
      </c>
      <c r="B908" s="63">
        <v>147768.0</v>
      </c>
      <c r="C908" s="64" t="s">
        <v>1390</v>
      </c>
      <c r="D908" s="64" t="s">
        <v>900</v>
      </c>
      <c r="E908" s="66">
        <v>19.0</v>
      </c>
      <c r="F908" s="64" t="s">
        <v>1319</v>
      </c>
      <c r="G908" s="64"/>
      <c r="H908" s="65">
        <v>42172.0</v>
      </c>
      <c r="I908" s="63">
        <v>4600.0</v>
      </c>
      <c r="J908" s="63">
        <v>74.0</v>
      </c>
      <c r="K908" s="64" t="s">
        <v>23</v>
      </c>
      <c r="L908" s="64" t="s">
        <v>35</v>
      </c>
      <c r="M908" s="64" t="s">
        <v>814</v>
      </c>
      <c r="N908" s="63"/>
      <c r="O908" s="64"/>
      <c r="P908" s="63">
        <v>39.0</v>
      </c>
      <c r="Q908" s="64"/>
      <c r="R908" s="64"/>
    </row>
    <row r="909" ht="12.75" customHeight="1">
      <c r="A909" s="63">
        <v>3527.0</v>
      </c>
      <c r="B909" s="63">
        <v>14140.0</v>
      </c>
      <c r="C909" s="64" t="s">
        <v>1376</v>
      </c>
      <c r="D909" s="64" t="s">
        <v>228</v>
      </c>
      <c r="E909" s="66">
        <v>91.0</v>
      </c>
      <c r="F909" s="64" t="s">
        <v>947</v>
      </c>
      <c r="G909" s="64"/>
      <c r="H909" s="65">
        <v>42172.0</v>
      </c>
      <c r="I909" s="63">
        <v>5050.0</v>
      </c>
      <c r="J909" s="63">
        <v>76.0</v>
      </c>
      <c r="K909" s="64" t="s">
        <v>23</v>
      </c>
      <c r="L909" s="64" t="s">
        <v>35</v>
      </c>
      <c r="M909" s="64" t="s">
        <v>814</v>
      </c>
      <c r="N909" s="63"/>
      <c r="O909" s="64"/>
      <c r="P909" s="63">
        <v>40.0</v>
      </c>
      <c r="Q909" s="64"/>
      <c r="R909" s="64"/>
    </row>
    <row r="910" ht="12.75" customHeight="1">
      <c r="A910" s="63">
        <v>3528.0</v>
      </c>
      <c r="B910" s="63">
        <v>106504.0</v>
      </c>
      <c r="C910" s="64" t="s">
        <v>1376</v>
      </c>
      <c r="D910" s="64" t="s">
        <v>228</v>
      </c>
      <c r="E910" s="66">
        <v>39.0</v>
      </c>
      <c r="F910" s="64" t="s">
        <v>414</v>
      </c>
      <c r="G910" s="64"/>
      <c r="H910" s="65">
        <v>42172.0</v>
      </c>
      <c r="I910" s="63">
        <v>2070.0</v>
      </c>
      <c r="J910" s="63">
        <v>58.0</v>
      </c>
      <c r="K910" s="64" t="s">
        <v>23</v>
      </c>
      <c r="L910" s="64" t="s">
        <v>35</v>
      </c>
      <c r="M910" s="64" t="s">
        <v>814</v>
      </c>
      <c r="N910" s="63"/>
      <c r="O910" s="64"/>
      <c r="P910" s="63">
        <v>34.0</v>
      </c>
      <c r="Q910" s="64"/>
      <c r="R910" s="64"/>
    </row>
    <row r="911" ht="12.75" customHeight="1">
      <c r="A911" s="63">
        <v>3534.0</v>
      </c>
      <c r="B911" s="63">
        <v>78333.0</v>
      </c>
      <c r="C911" s="64" t="s">
        <v>1376</v>
      </c>
      <c r="D911" s="64" t="s">
        <v>228</v>
      </c>
      <c r="E911" s="66">
        <v>36.0</v>
      </c>
      <c r="F911" s="64" t="s">
        <v>692</v>
      </c>
      <c r="G911" s="64"/>
      <c r="H911" s="65">
        <v>42174.354166666664</v>
      </c>
      <c r="I911" s="63">
        <v>2000.0</v>
      </c>
      <c r="J911" s="63">
        <v>54.0</v>
      </c>
      <c r="K911" s="64" t="s">
        <v>23</v>
      </c>
      <c r="L911" s="64" t="s">
        <v>35</v>
      </c>
      <c r="M911" s="64"/>
      <c r="N911" s="63"/>
      <c r="O911" s="64"/>
      <c r="P911" s="64"/>
      <c r="Q911" s="64"/>
      <c r="R911" s="64"/>
    </row>
    <row r="912" ht="12.75" customHeight="1">
      <c r="A912" s="63">
        <v>3533.0</v>
      </c>
      <c r="B912" s="63">
        <v>164369.0</v>
      </c>
      <c r="C912" s="64" t="s">
        <v>1376</v>
      </c>
      <c r="D912" s="64" t="s">
        <v>228</v>
      </c>
      <c r="E912" s="66">
        <v>36.0</v>
      </c>
      <c r="F912" s="64" t="s">
        <v>692</v>
      </c>
      <c r="G912" s="64"/>
      <c r="H912" s="65">
        <v>42174.416666666664</v>
      </c>
      <c r="I912" s="63">
        <v>2000.0</v>
      </c>
      <c r="J912" s="63">
        <v>55.0</v>
      </c>
      <c r="K912" s="64" t="s">
        <v>23</v>
      </c>
      <c r="L912" s="64" t="s">
        <v>35</v>
      </c>
      <c r="M912" s="64"/>
      <c r="N912" s="63"/>
      <c r="O912" s="64"/>
      <c r="P912" s="64"/>
      <c r="Q912" s="64"/>
      <c r="R912" s="64"/>
    </row>
    <row r="913" ht="12.75" customHeight="1">
      <c r="A913" s="63">
        <v>3529.0</v>
      </c>
      <c r="B913" s="63">
        <v>107645.0</v>
      </c>
      <c r="C913" s="64" t="s">
        <v>1376</v>
      </c>
      <c r="D913" s="64" t="s">
        <v>228</v>
      </c>
      <c r="E913" s="66">
        <v>38.0</v>
      </c>
      <c r="F913" s="64" t="s">
        <v>1379</v>
      </c>
      <c r="G913" s="64"/>
      <c r="H913" s="65">
        <v>42174.427083333336</v>
      </c>
      <c r="I913" s="63">
        <v>4800.0</v>
      </c>
      <c r="J913" s="63">
        <v>74.0</v>
      </c>
      <c r="K913" s="64" t="s">
        <v>23</v>
      </c>
      <c r="L913" s="64" t="s">
        <v>35</v>
      </c>
      <c r="M913" s="64" t="s">
        <v>814</v>
      </c>
      <c r="N913" s="63"/>
      <c r="O913" s="64"/>
      <c r="P913" s="63">
        <v>40.0</v>
      </c>
      <c r="Q913" s="64"/>
      <c r="R913" s="64"/>
    </row>
    <row r="914" ht="12.75" customHeight="1">
      <c r="A914" s="63">
        <v>3530.0</v>
      </c>
      <c r="B914" s="63">
        <v>14140.0</v>
      </c>
      <c r="C914" s="64" t="s">
        <v>1376</v>
      </c>
      <c r="D914" s="64" t="s">
        <v>228</v>
      </c>
      <c r="E914" s="64"/>
      <c r="F914" s="64"/>
      <c r="G914" s="64" t="s">
        <v>947</v>
      </c>
      <c r="H914" s="65">
        <v>42174.5</v>
      </c>
      <c r="I914" s="63">
        <v>4000.0</v>
      </c>
      <c r="J914" s="63">
        <v>72.0</v>
      </c>
      <c r="K914" s="64" t="s">
        <v>23</v>
      </c>
      <c r="L914" s="64" t="s">
        <v>35</v>
      </c>
      <c r="M914" s="64" t="s">
        <v>814</v>
      </c>
      <c r="N914" s="63"/>
      <c r="O914" s="64"/>
      <c r="P914" s="63">
        <v>26.0</v>
      </c>
      <c r="Q914" s="64"/>
      <c r="R914" s="64"/>
    </row>
    <row r="915" ht="12.75" customHeight="1">
      <c r="A915" s="63">
        <v>3532.0</v>
      </c>
      <c r="B915" s="63">
        <v>205646.0</v>
      </c>
      <c r="C915" s="64" t="s">
        <v>1376</v>
      </c>
      <c r="D915" s="64" t="s">
        <v>228</v>
      </c>
      <c r="E915" s="64"/>
      <c r="F915" s="64"/>
      <c r="G915" s="64" t="s">
        <v>914</v>
      </c>
      <c r="H915" s="65">
        <v>42174.583333333336</v>
      </c>
      <c r="I915" s="63">
        <v>2750.0</v>
      </c>
      <c r="J915" s="63">
        <v>70.0</v>
      </c>
      <c r="K915" s="64" t="s">
        <v>23</v>
      </c>
      <c r="L915" s="64" t="s">
        <v>35</v>
      </c>
      <c r="M915" s="64"/>
      <c r="N915" s="63"/>
      <c r="O915" s="64" t="s">
        <v>816</v>
      </c>
      <c r="P915" s="63">
        <v>35.0</v>
      </c>
      <c r="Q915" s="64"/>
      <c r="R915" s="64"/>
    </row>
    <row r="916" ht="12.75" customHeight="1">
      <c r="A916" s="63">
        <v>3531.0</v>
      </c>
      <c r="B916" s="63">
        <v>18774.0</v>
      </c>
      <c r="C916" s="64" t="s">
        <v>1376</v>
      </c>
      <c r="D916" s="64" t="s">
        <v>228</v>
      </c>
      <c r="E916" s="64"/>
      <c r="F916" s="64"/>
      <c r="G916" s="64" t="s">
        <v>904</v>
      </c>
      <c r="H916" s="65">
        <v>42174.708333333336</v>
      </c>
      <c r="I916" s="63">
        <v>4860.0</v>
      </c>
      <c r="J916" s="63">
        <v>77.0</v>
      </c>
      <c r="K916" s="64" t="s">
        <v>23</v>
      </c>
      <c r="L916" s="64" t="s">
        <v>35</v>
      </c>
      <c r="M916" s="64"/>
      <c r="N916" s="63"/>
      <c r="O916" s="64"/>
      <c r="P916" s="64"/>
      <c r="Q916" s="64"/>
      <c r="R916" s="64"/>
    </row>
    <row r="917" ht="12.75" customHeight="1">
      <c r="A917" s="63">
        <v>3535.0</v>
      </c>
      <c r="B917" s="63">
        <v>106712.0</v>
      </c>
      <c r="C917" s="64" t="s">
        <v>1376</v>
      </c>
      <c r="D917" s="64" t="s">
        <v>228</v>
      </c>
      <c r="E917" s="66">
        <v>38.0</v>
      </c>
      <c r="F917" s="64" t="s">
        <v>1379</v>
      </c>
      <c r="G917" s="64"/>
      <c r="H917" s="65">
        <v>42174.791666666664</v>
      </c>
      <c r="I917" s="63">
        <v>2000.0</v>
      </c>
      <c r="J917" s="63">
        <v>55.0</v>
      </c>
      <c r="K917" s="64" t="s">
        <v>23</v>
      </c>
      <c r="L917" s="64" t="s">
        <v>35</v>
      </c>
      <c r="M917" s="64"/>
      <c r="N917" s="63"/>
      <c r="O917" s="64"/>
      <c r="P917" s="63">
        <v>27.0</v>
      </c>
      <c r="Q917" s="64"/>
      <c r="R917" s="64"/>
    </row>
    <row r="918" ht="12.75" customHeight="1">
      <c r="A918" s="63">
        <v>3536.0</v>
      </c>
      <c r="B918" s="63">
        <v>59715.0</v>
      </c>
      <c r="C918" s="64" t="s">
        <v>1376</v>
      </c>
      <c r="D918" s="64" t="s">
        <v>228</v>
      </c>
      <c r="E918" s="64"/>
      <c r="F918" s="64"/>
      <c r="G918" s="64" t="s">
        <v>933</v>
      </c>
      <c r="H918" s="65">
        <v>42174.833333333336</v>
      </c>
      <c r="I918" s="63">
        <v>4700.0</v>
      </c>
      <c r="J918" s="63">
        <v>78.0</v>
      </c>
      <c r="K918" s="64" t="s">
        <v>23</v>
      </c>
      <c r="L918" s="64" t="s">
        <v>35</v>
      </c>
      <c r="M918" s="64"/>
      <c r="N918" s="63"/>
      <c r="O918" s="64"/>
      <c r="P918" s="64"/>
      <c r="Q918" s="64"/>
      <c r="R918" s="64"/>
    </row>
    <row r="919" ht="12.75" customHeight="1">
      <c r="A919" s="63">
        <v>3537.0</v>
      </c>
      <c r="B919" s="63">
        <v>40537.0</v>
      </c>
      <c r="C919" s="64" t="s">
        <v>1376</v>
      </c>
      <c r="D919" s="64" t="s">
        <v>228</v>
      </c>
      <c r="E919" s="64"/>
      <c r="F919" s="64"/>
      <c r="G919" s="64" t="s">
        <v>1091</v>
      </c>
      <c r="H919" s="65">
        <v>42175.0</v>
      </c>
      <c r="I919" s="63">
        <v>2750.0</v>
      </c>
      <c r="J919" s="63">
        <v>63.0</v>
      </c>
      <c r="K919" s="64" t="s">
        <v>23</v>
      </c>
      <c r="L919" s="64" t="s">
        <v>35</v>
      </c>
      <c r="M919" s="64" t="s">
        <v>814</v>
      </c>
      <c r="N919" s="63"/>
      <c r="O919" s="64"/>
      <c r="P919" s="63">
        <v>32.0</v>
      </c>
      <c r="Q919" s="64"/>
      <c r="R919" s="64"/>
    </row>
    <row r="920" ht="12.75" customHeight="1">
      <c r="A920" s="63">
        <v>3538.0</v>
      </c>
      <c r="B920" s="63">
        <v>181961.0</v>
      </c>
      <c r="C920" s="64" t="s">
        <v>1376</v>
      </c>
      <c r="D920" s="64" t="s">
        <v>228</v>
      </c>
      <c r="E920" s="64"/>
      <c r="F920" s="64"/>
      <c r="G920" s="64" t="s">
        <v>904</v>
      </c>
      <c r="H920" s="65">
        <v>42175.0</v>
      </c>
      <c r="I920" s="63">
        <v>2920.0</v>
      </c>
      <c r="J920" s="63">
        <v>68.0</v>
      </c>
      <c r="K920" s="64" t="s">
        <v>23</v>
      </c>
      <c r="L920" s="64" t="s">
        <v>35</v>
      </c>
      <c r="M920" s="64" t="s">
        <v>814</v>
      </c>
      <c r="N920" s="63"/>
      <c r="O920" s="64"/>
      <c r="P920" s="63">
        <v>31.0</v>
      </c>
      <c r="Q920" s="64"/>
      <c r="R920" s="64"/>
    </row>
    <row r="921" ht="12.75" customHeight="1">
      <c r="A921" s="63">
        <v>3539.0</v>
      </c>
      <c r="B921" s="63">
        <v>62404.0</v>
      </c>
      <c r="C921" s="64" t="s">
        <v>1376</v>
      </c>
      <c r="D921" s="64" t="s">
        <v>228</v>
      </c>
      <c r="E921" s="64"/>
      <c r="F921" s="64"/>
      <c r="G921" s="64" t="s">
        <v>937</v>
      </c>
      <c r="H921" s="65">
        <v>42175.0</v>
      </c>
      <c r="I921" s="63">
        <v>3750.0</v>
      </c>
      <c r="J921" s="63">
        <v>70.0</v>
      </c>
      <c r="K921" s="64" t="s">
        <v>23</v>
      </c>
      <c r="L921" s="64" t="s">
        <v>35</v>
      </c>
      <c r="M921" s="64" t="s">
        <v>814</v>
      </c>
      <c r="N921" s="63"/>
      <c r="O921" s="64"/>
      <c r="P921" s="63">
        <v>36.0</v>
      </c>
      <c r="Q921" s="64"/>
      <c r="R921" s="64"/>
    </row>
    <row r="922" ht="12.75" customHeight="1">
      <c r="A922" s="63">
        <v>3540.0</v>
      </c>
      <c r="B922" s="63">
        <v>40524.0</v>
      </c>
      <c r="C922" s="64" t="s">
        <v>1376</v>
      </c>
      <c r="D922" s="64" t="s">
        <v>228</v>
      </c>
      <c r="E922" s="64"/>
      <c r="F922" s="64"/>
      <c r="G922" s="64" t="s">
        <v>945</v>
      </c>
      <c r="H922" s="65">
        <v>42175.0</v>
      </c>
      <c r="I922" s="63">
        <v>4700.0</v>
      </c>
      <c r="J922" s="63">
        <v>75.0</v>
      </c>
      <c r="K922" s="64" t="s">
        <v>23</v>
      </c>
      <c r="L922" s="64" t="s">
        <v>35</v>
      </c>
      <c r="M922" s="64" t="s">
        <v>814</v>
      </c>
      <c r="N922" s="63"/>
      <c r="O922" s="64"/>
      <c r="P922" s="63">
        <v>38.0</v>
      </c>
      <c r="Q922" s="64"/>
      <c r="R922" s="64"/>
    </row>
    <row r="923" ht="12.75" customHeight="1">
      <c r="A923" s="63">
        <v>3541.0</v>
      </c>
      <c r="B923" s="63">
        <v>156600.0</v>
      </c>
      <c r="C923" s="64" t="s">
        <v>1376</v>
      </c>
      <c r="D923" s="64" t="s">
        <v>228</v>
      </c>
      <c r="E923" s="64"/>
      <c r="F923" s="64"/>
      <c r="G923" s="64" t="s">
        <v>896</v>
      </c>
      <c r="H923" s="65">
        <v>42175.0</v>
      </c>
      <c r="I923" s="63">
        <v>3000.0</v>
      </c>
      <c r="J923" s="63">
        <v>70.0</v>
      </c>
      <c r="K923" s="64" t="s">
        <v>23</v>
      </c>
      <c r="L923" s="64" t="s">
        <v>35</v>
      </c>
      <c r="M923" s="64" t="s">
        <v>814</v>
      </c>
      <c r="N923" s="63"/>
      <c r="O923" s="64"/>
      <c r="P923" s="63">
        <v>30.0</v>
      </c>
      <c r="Q923" s="64"/>
      <c r="R923" s="64"/>
    </row>
    <row r="924" ht="12.75" customHeight="1">
      <c r="A924" s="63">
        <v>3542.0</v>
      </c>
      <c r="B924" s="63">
        <v>25549.0</v>
      </c>
      <c r="C924" s="64" t="s">
        <v>1376</v>
      </c>
      <c r="D924" s="64" t="s">
        <v>228</v>
      </c>
      <c r="E924" s="64"/>
      <c r="F924" s="64"/>
      <c r="G924" s="64" t="s">
        <v>958</v>
      </c>
      <c r="H924" s="65">
        <v>42175.645833333336</v>
      </c>
      <c r="I924" s="63">
        <v>4080.0</v>
      </c>
      <c r="J924" s="63">
        <v>72.0</v>
      </c>
      <c r="K924" s="64" t="s">
        <v>23</v>
      </c>
      <c r="L924" s="64" t="s">
        <v>35</v>
      </c>
      <c r="M924" s="64"/>
      <c r="N924" s="63"/>
      <c r="O924" s="64"/>
      <c r="P924" s="63">
        <v>37.0</v>
      </c>
      <c r="Q924" s="64"/>
      <c r="R924" s="64"/>
    </row>
    <row r="925" ht="12.75" customHeight="1">
      <c r="A925" s="63">
        <v>3545.0</v>
      </c>
      <c r="B925" s="63">
        <v>180301.0</v>
      </c>
      <c r="C925" s="64" t="s">
        <v>1376</v>
      </c>
      <c r="D925" s="64" t="s">
        <v>228</v>
      </c>
      <c r="E925" s="66">
        <v>38.0</v>
      </c>
      <c r="F925" s="64" t="s">
        <v>1379</v>
      </c>
      <c r="G925" s="64"/>
      <c r="H925" s="65">
        <v>42176.395833333336</v>
      </c>
      <c r="I925" s="63">
        <v>4500.0</v>
      </c>
      <c r="J925" s="63">
        <v>75.0</v>
      </c>
      <c r="K925" s="64" t="s">
        <v>23</v>
      </c>
      <c r="L925" s="64" t="s">
        <v>35</v>
      </c>
      <c r="M925" s="64"/>
      <c r="N925" s="63"/>
      <c r="O925" s="64"/>
      <c r="P925" s="63">
        <v>37.0</v>
      </c>
      <c r="Q925" s="64"/>
      <c r="R925" s="64"/>
    </row>
    <row r="926" ht="12.75" customHeight="1">
      <c r="A926" s="63">
        <v>3546.0</v>
      </c>
      <c r="B926" s="63">
        <v>156983.0</v>
      </c>
      <c r="C926" s="64" t="s">
        <v>1376</v>
      </c>
      <c r="D926" s="64" t="s">
        <v>228</v>
      </c>
      <c r="E926" s="66">
        <v>38.0</v>
      </c>
      <c r="F926" s="64" t="s">
        <v>1379</v>
      </c>
      <c r="G926" s="64"/>
      <c r="H926" s="65">
        <v>42176.416666666664</v>
      </c>
      <c r="I926" s="63">
        <v>2200.0</v>
      </c>
      <c r="J926" s="63">
        <v>60.0</v>
      </c>
      <c r="K926" s="64" t="s">
        <v>23</v>
      </c>
      <c r="L926" s="64" t="s">
        <v>35</v>
      </c>
      <c r="M926" s="64"/>
      <c r="N926" s="63"/>
      <c r="O926" s="64"/>
      <c r="P926" s="63">
        <v>30.0</v>
      </c>
      <c r="Q926" s="64"/>
      <c r="R926" s="64"/>
    </row>
    <row r="927" ht="12.75" customHeight="1">
      <c r="A927" s="63">
        <v>3543.0</v>
      </c>
      <c r="B927" s="63">
        <v>214873.0</v>
      </c>
      <c r="C927" s="64" t="s">
        <v>1376</v>
      </c>
      <c r="D927" s="64" t="s">
        <v>228</v>
      </c>
      <c r="E927" s="64"/>
      <c r="F927" s="64"/>
      <c r="G927" s="64" t="s">
        <v>896</v>
      </c>
      <c r="H927" s="65">
        <v>42176.5625</v>
      </c>
      <c r="I927" s="63">
        <v>5230.0</v>
      </c>
      <c r="J927" s="63">
        <v>76.0</v>
      </c>
      <c r="K927" s="64" t="s">
        <v>23</v>
      </c>
      <c r="L927" s="64" t="s">
        <v>35</v>
      </c>
      <c r="M927" s="64" t="s">
        <v>814</v>
      </c>
      <c r="N927" s="63"/>
      <c r="O927" s="64"/>
      <c r="P927" s="63">
        <v>39.0</v>
      </c>
      <c r="Q927" s="64"/>
      <c r="R927" s="64"/>
    </row>
    <row r="928" ht="12.75" customHeight="1">
      <c r="A928" s="63">
        <v>3544.0</v>
      </c>
      <c r="B928" s="63">
        <v>56058.0</v>
      </c>
      <c r="C928" s="64" t="s">
        <v>1376</v>
      </c>
      <c r="D928" s="64" t="s">
        <v>228</v>
      </c>
      <c r="E928" s="64"/>
      <c r="F928" s="64"/>
      <c r="G928" s="64" t="s">
        <v>933</v>
      </c>
      <c r="H928" s="65">
        <v>42176.583333333336</v>
      </c>
      <c r="I928" s="63">
        <v>5700.0</v>
      </c>
      <c r="J928" s="63">
        <v>80.0</v>
      </c>
      <c r="K928" s="64" t="s">
        <v>23</v>
      </c>
      <c r="L928" s="64" t="s">
        <v>35</v>
      </c>
      <c r="M928" s="64"/>
      <c r="N928" s="63"/>
      <c r="O928" s="64"/>
      <c r="P928" s="63">
        <v>43.0</v>
      </c>
      <c r="Q928" s="64"/>
      <c r="R928" s="64"/>
    </row>
    <row r="929" ht="12.75" customHeight="1">
      <c r="A929" s="63">
        <v>3548.0</v>
      </c>
      <c r="B929" s="63">
        <v>158600.0</v>
      </c>
      <c r="C929" s="64" t="s">
        <v>1376</v>
      </c>
      <c r="D929" s="64" t="s">
        <v>228</v>
      </c>
      <c r="E929" s="66">
        <v>43.0</v>
      </c>
      <c r="F929" s="64" t="s">
        <v>903</v>
      </c>
      <c r="G929" s="64"/>
      <c r="H929" s="65">
        <v>42178.0</v>
      </c>
      <c r="I929" s="63">
        <v>4450.0</v>
      </c>
      <c r="J929" s="63">
        <v>76.0</v>
      </c>
      <c r="K929" s="64" t="s">
        <v>23</v>
      </c>
      <c r="L929" s="64" t="s">
        <v>35</v>
      </c>
      <c r="M929" s="64" t="s">
        <v>814</v>
      </c>
      <c r="N929" s="63"/>
      <c r="O929" s="64"/>
      <c r="P929" s="63">
        <v>35.0</v>
      </c>
      <c r="Q929" s="64"/>
      <c r="R929" s="64"/>
    </row>
    <row r="930" ht="12.75" customHeight="1">
      <c r="A930" s="63">
        <v>3549.0</v>
      </c>
      <c r="B930" s="63">
        <v>157816.0</v>
      </c>
      <c r="C930" s="64" t="s">
        <v>1376</v>
      </c>
      <c r="D930" s="64" t="s">
        <v>228</v>
      </c>
      <c r="E930" s="66">
        <v>84.0</v>
      </c>
      <c r="F930" s="64" t="s">
        <v>904</v>
      </c>
      <c r="G930" s="64"/>
      <c r="H930" s="65">
        <v>42178.0</v>
      </c>
      <c r="I930" s="63">
        <v>3100.0</v>
      </c>
      <c r="J930" s="63">
        <v>70.0</v>
      </c>
      <c r="K930" s="64" t="s">
        <v>23</v>
      </c>
      <c r="L930" s="64" t="s">
        <v>35</v>
      </c>
      <c r="M930" s="64" t="s">
        <v>814</v>
      </c>
      <c r="N930" s="63"/>
      <c r="O930" s="64"/>
      <c r="P930" s="63">
        <v>31.0</v>
      </c>
      <c r="Q930" s="64"/>
      <c r="R930" s="64"/>
    </row>
    <row r="931" ht="12.75" customHeight="1">
      <c r="A931" s="63">
        <v>3547.0</v>
      </c>
      <c r="B931" s="63">
        <v>104351.0</v>
      </c>
      <c r="C931" s="64" t="s">
        <v>1376</v>
      </c>
      <c r="D931" s="64" t="s">
        <v>228</v>
      </c>
      <c r="E931" s="66">
        <v>89.0</v>
      </c>
      <c r="F931" s="64" t="s">
        <v>914</v>
      </c>
      <c r="G931" s="64"/>
      <c r="H931" s="65">
        <v>42178.5625</v>
      </c>
      <c r="I931" s="63">
        <v>2700.0</v>
      </c>
      <c r="J931" s="63">
        <v>62.0</v>
      </c>
      <c r="K931" s="64" t="s">
        <v>23</v>
      </c>
      <c r="L931" s="64" t="s">
        <v>35</v>
      </c>
      <c r="M931" s="64" t="s">
        <v>814</v>
      </c>
      <c r="N931" s="63"/>
      <c r="O931" s="64"/>
      <c r="P931" s="63">
        <v>14.0</v>
      </c>
      <c r="Q931" s="64"/>
      <c r="R931" s="64"/>
    </row>
    <row r="932" ht="12.75" customHeight="1">
      <c r="A932" s="63">
        <v>3551.0</v>
      </c>
      <c r="B932" s="63">
        <v>40071.0</v>
      </c>
      <c r="C932" s="64" t="s">
        <v>1376</v>
      </c>
      <c r="D932" s="64" t="s">
        <v>228</v>
      </c>
      <c r="E932" s="66">
        <v>83.0</v>
      </c>
      <c r="F932" s="64" t="s">
        <v>902</v>
      </c>
      <c r="G932" s="64"/>
      <c r="H932" s="65">
        <v>42179.4375</v>
      </c>
      <c r="I932" s="63">
        <v>3800.0</v>
      </c>
      <c r="J932" s="63">
        <v>72.0</v>
      </c>
      <c r="K932" s="64" t="s">
        <v>23</v>
      </c>
      <c r="L932" s="64" t="s">
        <v>35</v>
      </c>
      <c r="M932" s="64" t="s">
        <v>814</v>
      </c>
      <c r="N932" s="63"/>
      <c r="O932" s="64"/>
      <c r="P932" s="63">
        <v>35.0</v>
      </c>
      <c r="Q932" s="64"/>
      <c r="R932" s="64"/>
    </row>
    <row r="933" ht="12.75" customHeight="1">
      <c r="A933" s="63">
        <v>3550.0</v>
      </c>
      <c r="B933" s="63">
        <v>23790.0</v>
      </c>
      <c r="C933" s="64" t="s">
        <v>1376</v>
      </c>
      <c r="D933" s="64" t="s">
        <v>228</v>
      </c>
      <c r="E933" s="66">
        <v>38.0</v>
      </c>
      <c r="F933" s="64" t="s">
        <v>1379</v>
      </c>
      <c r="G933" s="64"/>
      <c r="H933" s="65">
        <v>42179.458333333336</v>
      </c>
      <c r="I933" s="63">
        <v>4600.0</v>
      </c>
      <c r="J933" s="63">
        <v>76.0</v>
      </c>
      <c r="K933" s="64" t="s">
        <v>23</v>
      </c>
      <c r="L933" s="64" t="s">
        <v>35</v>
      </c>
      <c r="M933" s="64" t="s">
        <v>814</v>
      </c>
      <c r="N933" s="63"/>
      <c r="O933" s="64"/>
      <c r="P933" s="63">
        <v>37.0</v>
      </c>
      <c r="Q933" s="64"/>
      <c r="R933" s="64"/>
    </row>
    <row r="934" ht="12.75" customHeight="1">
      <c r="A934" s="63">
        <v>3553.0</v>
      </c>
      <c r="B934" s="63">
        <v>100891.0</v>
      </c>
      <c r="C934" s="64" t="s">
        <v>1376</v>
      </c>
      <c r="D934" s="64" t="s">
        <v>228</v>
      </c>
      <c r="E934" s="66">
        <v>39.0</v>
      </c>
      <c r="F934" s="64" t="s">
        <v>414</v>
      </c>
      <c r="G934" s="64"/>
      <c r="H934" s="65">
        <v>42181.458333333336</v>
      </c>
      <c r="I934" s="63">
        <v>1600.0</v>
      </c>
      <c r="J934" s="63">
        <v>53.0</v>
      </c>
      <c r="K934" s="64" t="s">
        <v>23</v>
      </c>
      <c r="L934" s="64" t="s">
        <v>35</v>
      </c>
      <c r="M934" s="64"/>
      <c r="N934" s="63"/>
      <c r="O934" s="64"/>
      <c r="P934" s="63">
        <v>25.0</v>
      </c>
      <c r="Q934" s="64"/>
      <c r="R934" s="64"/>
    </row>
    <row r="935" ht="12.75" customHeight="1">
      <c r="A935" s="63">
        <v>3552.0</v>
      </c>
      <c r="B935" s="63">
        <v>169641.0</v>
      </c>
      <c r="C935" s="64" t="s">
        <v>1376</v>
      </c>
      <c r="D935" s="64" t="s">
        <v>228</v>
      </c>
      <c r="E935" s="66">
        <v>37.0</v>
      </c>
      <c r="F935" s="64" t="s">
        <v>716</v>
      </c>
      <c r="G935" s="64"/>
      <c r="H935" s="65">
        <v>42181.5625</v>
      </c>
      <c r="I935" s="63">
        <v>5360.0</v>
      </c>
      <c r="J935" s="63">
        <v>77.0</v>
      </c>
      <c r="K935" s="64" t="s">
        <v>23</v>
      </c>
      <c r="L935" s="64" t="s">
        <v>35</v>
      </c>
      <c r="M935" s="64"/>
      <c r="N935" s="63"/>
      <c r="O935" s="64"/>
      <c r="P935" s="63">
        <v>41.0</v>
      </c>
      <c r="Q935" s="64"/>
      <c r="R935" s="64"/>
    </row>
    <row r="936" ht="12.75" customHeight="1">
      <c r="A936" s="63">
        <v>3554.0</v>
      </c>
      <c r="B936" s="63">
        <v>127872.0</v>
      </c>
      <c r="C936" s="64" t="s">
        <v>1376</v>
      </c>
      <c r="D936" s="64" t="s">
        <v>228</v>
      </c>
      <c r="E936" s="66">
        <v>38.0</v>
      </c>
      <c r="F936" s="64" t="s">
        <v>1379</v>
      </c>
      <c r="G936" s="64"/>
      <c r="H936" s="65">
        <v>42181.708333333336</v>
      </c>
      <c r="I936" s="63">
        <v>1950.0</v>
      </c>
      <c r="J936" s="63">
        <v>59.0</v>
      </c>
      <c r="K936" s="64" t="s">
        <v>23</v>
      </c>
      <c r="L936" s="64" t="s">
        <v>35</v>
      </c>
      <c r="M936" s="64"/>
      <c r="N936" s="63"/>
      <c r="O936" s="64"/>
      <c r="P936" s="63">
        <v>27.0</v>
      </c>
      <c r="Q936" s="64"/>
      <c r="R936" s="64"/>
    </row>
    <row r="937" ht="12.75" customHeight="1">
      <c r="A937" s="63">
        <v>3555.0</v>
      </c>
      <c r="B937" s="63">
        <v>44687.0</v>
      </c>
      <c r="C937" s="64" t="s">
        <v>1376</v>
      </c>
      <c r="D937" s="64" t="s">
        <v>228</v>
      </c>
      <c r="E937" s="64"/>
      <c r="F937" s="64"/>
      <c r="G937" s="64" t="s">
        <v>927</v>
      </c>
      <c r="H937" s="65">
        <v>42182.0</v>
      </c>
      <c r="I937" s="63">
        <v>2000.0</v>
      </c>
      <c r="J937" s="63">
        <v>57.0</v>
      </c>
      <c r="K937" s="64" t="s">
        <v>23</v>
      </c>
      <c r="L937" s="64" t="s">
        <v>35</v>
      </c>
      <c r="M937" s="64" t="s">
        <v>814</v>
      </c>
      <c r="N937" s="63"/>
      <c r="O937" s="64"/>
      <c r="P937" s="63">
        <v>28.0</v>
      </c>
      <c r="Q937" s="64"/>
      <c r="R937" s="64"/>
    </row>
    <row r="938" ht="12.75" customHeight="1">
      <c r="A938" s="63">
        <v>33570.0</v>
      </c>
      <c r="B938" s="63">
        <v>110670.0</v>
      </c>
      <c r="C938" s="64" t="s">
        <v>1376</v>
      </c>
      <c r="D938" s="64" t="s">
        <v>228</v>
      </c>
      <c r="E938" s="64"/>
      <c r="F938" s="64"/>
      <c r="G938" s="64" t="s">
        <v>923</v>
      </c>
      <c r="H938" s="65">
        <v>42182.333333333336</v>
      </c>
      <c r="I938" s="63">
        <v>5000.0</v>
      </c>
      <c r="J938" s="63">
        <v>77.0</v>
      </c>
      <c r="K938" s="64" t="s">
        <v>23</v>
      </c>
      <c r="L938" s="64" t="s">
        <v>35</v>
      </c>
      <c r="M938" s="64" t="s">
        <v>814</v>
      </c>
      <c r="N938" s="63"/>
      <c r="O938" s="64"/>
      <c r="P938" s="63">
        <v>38.0</v>
      </c>
      <c r="Q938" s="64"/>
      <c r="R938" s="64"/>
    </row>
    <row r="939" ht="12.75" customHeight="1">
      <c r="A939" s="63">
        <v>33560.0</v>
      </c>
      <c r="B939" s="63">
        <v>216334.0</v>
      </c>
      <c r="C939" s="64" t="s">
        <v>1376</v>
      </c>
      <c r="D939" s="64" t="s">
        <v>228</v>
      </c>
      <c r="E939" s="64"/>
      <c r="F939" s="64"/>
      <c r="G939" s="64" t="s">
        <v>1392</v>
      </c>
      <c r="H939" s="65">
        <v>42182.416666666664</v>
      </c>
      <c r="I939" s="63">
        <v>2200.0</v>
      </c>
      <c r="J939" s="63">
        <v>58.0</v>
      </c>
      <c r="K939" s="64" t="s">
        <v>23</v>
      </c>
      <c r="L939" s="64" t="s">
        <v>35</v>
      </c>
      <c r="M939" s="64" t="s">
        <v>814</v>
      </c>
      <c r="N939" s="63"/>
      <c r="O939" s="64" t="s">
        <v>816</v>
      </c>
      <c r="P939" s="63">
        <v>20.0</v>
      </c>
      <c r="Q939" s="64"/>
      <c r="R939" s="64"/>
    </row>
    <row r="940" ht="12.75" customHeight="1">
      <c r="A940" s="63">
        <v>3558.0</v>
      </c>
      <c r="B940" s="63">
        <v>20497.0</v>
      </c>
      <c r="C940" s="64" t="s">
        <v>1376</v>
      </c>
      <c r="D940" s="64" t="s">
        <v>228</v>
      </c>
      <c r="E940" s="66">
        <v>38.0</v>
      </c>
      <c r="F940" s="64" t="s">
        <v>1379</v>
      </c>
      <c r="G940" s="64"/>
      <c r="H940" s="65">
        <v>42183.375</v>
      </c>
      <c r="I940" s="63">
        <v>6400.0</v>
      </c>
      <c r="J940" s="63">
        <v>87.0</v>
      </c>
      <c r="K940" s="64" t="s">
        <v>23</v>
      </c>
      <c r="L940" s="64" t="s">
        <v>35</v>
      </c>
      <c r="M940" s="64" t="s">
        <v>814</v>
      </c>
      <c r="N940" s="63"/>
      <c r="O940" s="64"/>
      <c r="P940" s="63">
        <v>43.0</v>
      </c>
      <c r="Q940" s="64"/>
      <c r="R940" s="64"/>
    </row>
    <row r="941" ht="12.75" customHeight="1">
      <c r="A941" s="63">
        <v>3559.0</v>
      </c>
      <c r="B941" s="63">
        <v>112908.0</v>
      </c>
      <c r="C941" s="64" t="s">
        <v>1376</v>
      </c>
      <c r="D941" s="64" t="s">
        <v>228</v>
      </c>
      <c r="E941" s="66">
        <v>89.0</v>
      </c>
      <c r="F941" s="64" t="s">
        <v>914</v>
      </c>
      <c r="G941" s="64"/>
      <c r="H941" s="65">
        <v>42185.5</v>
      </c>
      <c r="I941" s="63">
        <v>3850.0</v>
      </c>
      <c r="J941" s="63">
        <v>70.0</v>
      </c>
      <c r="K941" s="64" t="s">
        <v>23</v>
      </c>
      <c r="L941" s="64" t="s">
        <v>35</v>
      </c>
      <c r="M941" s="64"/>
      <c r="N941" s="63"/>
      <c r="O941" s="64"/>
      <c r="P941" s="63">
        <v>38.0</v>
      </c>
      <c r="Q941" s="64"/>
      <c r="R941" s="64"/>
    </row>
    <row r="942" ht="12.75" customHeight="1">
      <c r="A942" s="63">
        <v>3560.0</v>
      </c>
      <c r="B942" s="63">
        <v>111586.0</v>
      </c>
      <c r="C942" s="64" t="s">
        <v>1376</v>
      </c>
      <c r="D942" s="64" t="s">
        <v>228</v>
      </c>
      <c r="E942" s="66">
        <v>84.0</v>
      </c>
      <c r="F942" s="64" t="s">
        <v>904</v>
      </c>
      <c r="G942" s="64"/>
      <c r="H942" s="65">
        <v>42185.875</v>
      </c>
      <c r="I942" s="63">
        <v>2250.0</v>
      </c>
      <c r="J942" s="63">
        <v>60.0</v>
      </c>
      <c r="K942" s="64" t="s">
        <v>23</v>
      </c>
      <c r="L942" s="64" t="s">
        <v>35</v>
      </c>
      <c r="M942" s="64"/>
      <c r="N942" s="63"/>
      <c r="O942" s="64" t="s">
        <v>816</v>
      </c>
      <c r="P942" s="63">
        <v>30.0</v>
      </c>
      <c r="Q942" s="64"/>
      <c r="R942" s="64"/>
    </row>
    <row r="943" ht="12.75" customHeight="1">
      <c r="A943" s="63">
        <v>3561.0</v>
      </c>
      <c r="B943" s="63">
        <v>181973.0</v>
      </c>
      <c r="C943" s="64" t="s">
        <v>1376</v>
      </c>
      <c r="D943" s="64" t="s">
        <v>228</v>
      </c>
      <c r="E943" s="66">
        <v>38.0</v>
      </c>
      <c r="F943" s="64" t="s">
        <v>1379</v>
      </c>
      <c r="G943" s="64"/>
      <c r="H943" s="65">
        <v>42186.3125</v>
      </c>
      <c r="I943" s="63">
        <v>1750.0</v>
      </c>
      <c r="J943" s="63">
        <v>55.0</v>
      </c>
      <c r="K943" s="64" t="s">
        <v>23</v>
      </c>
      <c r="L943" s="64" t="s">
        <v>35</v>
      </c>
      <c r="M943" s="64"/>
      <c r="N943" s="63"/>
      <c r="O943" s="64"/>
      <c r="P943" s="63">
        <v>27.0</v>
      </c>
      <c r="Q943" s="64"/>
      <c r="R943" s="64"/>
    </row>
    <row r="944" ht="12.75" customHeight="1">
      <c r="A944" s="63">
        <v>3562.0</v>
      </c>
      <c r="B944" s="63">
        <v>164369.0</v>
      </c>
      <c r="C944" s="64" t="s">
        <v>1376</v>
      </c>
      <c r="D944" s="64" t="s">
        <v>228</v>
      </c>
      <c r="E944" s="66">
        <v>86.0</v>
      </c>
      <c r="F944" s="64" t="s">
        <v>918</v>
      </c>
      <c r="G944" s="64"/>
      <c r="H944" s="65">
        <v>42186.708333333336</v>
      </c>
      <c r="I944" s="63">
        <v>3200.0</v>
      </c>
      <c r="J944" s="63">
        <v>70.0</v>
      </c>
      <c r="K944" s="64" t="s">
        <v>23</v>
      </c>
      <c r="L944" s="64" t="s">
        <v>35</v>
      </c>
      <c r="M944" s="64"/>
      <c r="N944" s="63"/>
      <c r="O944" s="64"/>
      <c r="P944" s="63">
        <v>35.0</v>
      </c>
      <c r="Q944" s="64"/>
      <c r="R944" s="64"/>
    </row>
    <row r="945" ht="12.75" customHeight="1">
      <c r="A945" s="63">
        <v>3563.0</v>
      </c>
      <c r="B945" s="63">
        <v>21466.0</v>
      </c>
      <c r="C945" s="64" t="s">
        <v>1390</v>
      </c>
      <c r="D945" s="64" t="s">
        <v>900</v>
      </c>
      <c r="E945" s="64"/>
      <c r="F945" s="64"/>
      <c r="G945" s="64" t="s">
        <v>1393</v>
      </c>
      <c r="H945" s="65">
        <v>42186.791666666664</v>
      </c>
      <c r="I945" s="63">
        <v>5600.0</v>
      </c>
      <c r="J945" s="63">
        <v>82.0</v>
      </c>
      <c r="K945" s="64" t="s">
        <v>23</v>
      </c>
      <c r="L945" s="64"/>
      <c r="M945" s="64"/>
      <c r="N945" s="63"/>
      <c r="O945" s="64"/>
      <c r="P945" s="63">
        <v>43.0</v>
      </c>
      <c r="Q945" s="64"/>
      <c r="R945" s="64"/>
    </row>
    <row r="946" ht="12.75" customHeight="1">
      <c r="A946" s="63">
        <v>3564.0</v>
      </c>
      <c r="B946" s="63">
        <v>40524.0</v>
      </c>
      <c r="C946" s="64" t="s">
        <v>1376</v>
      </c>
      <c r="D946" s="64" t="s">
        <v>228</v>
      </c>
      <c r="E946" s="66">
        <v>43.0</v>
      </c>
      <c r="F946" s="64" t="s">
        <v>903</v>
      </c>
      <c r="G946" s="64"/>
      <c r="H946" s="65">
        <v>42188.3125</v>
      </c>
      <c r="I946" s="63">
        <v>2930.0</v>
      </c>
      <c r="J946" s="63">
        <v>70.0</v>
      </c>
      <c r="K946" s="64" t="s">
        <v>23</v>
      </c>
      <c r="L946" s="64" t="s">
        <v>35</v>
      </c>
      <c r="M946" s="64"/>
      <c r="N946" s="63"/>
      <c r="O946" s="64"/>
      <c r="P946" s="64"/>
      <c r="Q946" s="64"/>
      <c r="R946" s="64"/>
    </row>
    <row r="947" ht="12.75" customHeight="1">
      <c r="A947" s="63">
        <v>3565.0</v>
      </c>
      <c r="B947" s="63">
        <v>38753.0</v>
      </c>
      <c r="C947" s="64" t="s">
        <v>1376</v>
      </c>
      <c r="D947" s="64" t="s">
        <v>228</v>
      </c>
      <c r="E947" s="64"/>
      <c r="F947" s="64"/>
      <c r="G947" s="64" t="s">
        <v>928</v>
      </c>
      <c r="H947" s="65">
        <v>42189.0</v>
      </c>
      <c r="I947" s="63">
        <v>2700.0</v>
      </c>
      <c r="J947" s="63">
        <v>67.0</v>
      </c>
      <c r="K947" s="64" t="s">
        <v>23</v>
      </c>
      <c r="L947" s="64" t="s">
        <v>35</v>
      </c>
      <c r="M947" s="64" t="s">
        <v>814</v>
      </c>
      <c r="N947" s="63"/>
      <c r="O947" s="64"/>
      <c r="P947" s="63">
        <v>34.0</v>
      </c>
      <c r="Q947" s="64"/>
      <c r="R947" s="64"/>
    </row>
    <row r="948" ht="12.75" customHeight="1">
      <c r="A948" s="63">
        <v>3566.0</v>
      </c>
      <c r="B948" s="63">
        <v>137973.0</v>
      </c>
      <c r="C948" s="64" t="s">
        <v>1376</v>
      </c>
      <c r="D948" s="64" t="s">
        <v>228</v>
      </c>
      <c r="E948" s="64"/>
      <c r="F948" s="64"/>
      <c r="G948" s="64" t="s">
        <v>1394</v>
      </c>
      <c r="H948" s="65">
        <v>42189.791666666664</v>
      </c>
      <c r="I948" s="63">
        <v>2750.0</v>
      </c>
      <c r="J948" s="63">
        <v>66.0</v>
      </c>
      <c r="K948" s="64" t="s">
        <v>23</v>
      </c>
      <c r="L948" s="64" t="s">
        <v>35</v>
      </c>
      <c r="M948" s="64"/>
      <c r="N948" s="63"/>
      <c r="O948" s="64" t="s">
        <v>816</v>
      </c>
      <c r="P948" s="63">
        <v>33.0</v>
      </c>
      <c r="Q948" s="64"/>
      <c r="R948" s="64"/>
    </row>
    <row r="949" ht="12.75" customHeight="1">
      <c r="A949" s="63">
        <v>3569.0</v>
      </c>
      <c r="B949" s="63">
        <v>25863.0</v>
      </c>
      <c r="C949" s="64" t="s">
        <v>1376</v>
      </c>
      <c r="D949" s="64" t="s">
        <v>228</v>
      </c>
      <c r="E949" s="64"/>
      <c r="F949" s="64"/>
      <c r="G949" s="64" t="s">
        <v>914</v>
      </c>
      <c r="H949" s="65">
        <v>42190.0</v>
      </c>
      <c r="I949" s="63">
        <v>1800.0</v>
      </c>
      <c r="J949" s="63">
        <v>54.0</v>
      </c>
      <c r="K949" s="64" t="s">
        <v>23</v>
      </c>
      <c r="L949" s="64" t="s">
        <v>35</v>
      </c>
      <c r="M949" s="64" t="s">
        <v>814</v>
      </c>
      <c r="N949" s="63"/>
      <c r="O949" s="64"/>
      <c r="P949" s="63">
        <v>24.0</v>
      </c>
      <c r="Q949" s="64"/>
      <c r="R949" s="64"/>
    </row>
    <row r="950" ht="12.75" customHeight="1">
      <c r="A950" s="63">
        <v>3570.0</v>
      </c>
      <c r="B950" s="63">
        <v>58153.0</v>
      </c>
      <c r="C950" s="64" t="s">
        <v>1376</v>
      </c>
      <c r="D950" s="64" t="s">
        <v>228</v>
      </c>
      <c r="E950" s="66">
        <v>38.0</v>
      </c>
      <c r="F950" s="64" t="s">
        <v>1379</v>
      </c>
      <c r="G950" s="64"/>
      <c r="H950" s="65">
        <v>42190.0</v>
      </c>
      <c r="I950" s="63">
        <v>3200.0</v>
      </c>
      <c r="J950" s="63">
        <v>70.0</v>
      </c>
      <c r="K950" s="64" t="s">
        <v>23</v>
      </c>
      <c r="L950" s="64" t="s">
        <v>35</v>
      </c>
      <c r="M950" s="64" t="s">
        <v>814</v>
      </c>
      <c r="N950" s="63"/>
      <c r="O950" s="64"/>
      <c r="P950" s="63">
        <v>36.0</v>
      </c>
      <c r="Q950" s="64"/>
      <c r="R950" s="64"/>
    </row>
    <row r="951" ht="12.75" customHeight="1">
      <c r="A951" s="63">
        <v>3571.0</v>
      </c>
      <c r="B951" s="63">
        <v>209529.0</v>
      </c>
      <c r="C951" s="64" t="s">
        <v>1376</v>
      </c>
      <c r="D951" s="64" t="s">
        <v>228</v>
      </c>
      <c r="E951" s="64"/>
      <c r="F951" s="64"/>
      <c r="G951" s="64" t="s">
        <v>1395</v>
      </c>
      <c r="H951" s="65">
        <v>42190.0</v>
      </c>
      <c r="I951" s="63">
        <v>4100.0</v>
      </c>
      <c r="J951" s="63">
        <v>74.0</v>
      </c>
      <c r="K951" s="64" t="s">
        <v>23</v>
      </c>
      <c r="L951" s="64" t="s">
        <v>35</v>
      </c>
      <c r="M951" s="64" t="s">
        <v>814</v>
      </c>
      <c r="N951" s="63"/>
      <c r="O951" s="64" t="s">
        <v>816</v>
      </c>
      <c r="P951" s="63">
        <v>38.0</v>
      </c>
      <c r="Q951" s="64"/>
      <c r="R951" s="64"/>
    </row>
    <row r="952" ht="12.75" customHeight="1">
      <c r="A952" s="63">
        <v>3567.0</v>
      </c>
      <c r="B952" s="63">
        <v>7446.0</v>
      </c>
      <c r="C952" s="64" t="s">
        <v>1376</v>
      </c>
      <c r="D952" s="64" t="s">
        <v>228</v>
      </c>
      <c r="E952" s="66">
        <v>38.0</v>
      </c>
      <c r="F952" s="64" t="s">
        <v>1379</v>
      </c>
      <c r="G952" s="64"/>
      <c r="H952" s="65">
        <v>42190.333333333336</v>
      </c>
      <c r="I952" s="63">
        <v>1860.0</v>
      </c>
      <c r="J952" s="63">
        <v>58.0</v>
      </c>
      <c r="K952" s="64" t="s">
        <v>23</v>
      </c>
      <c r="L952" s="64" t="s">
        <v>35</v>
      </c>
      <c r="M952" s="64"/>
      <c r="N952" s="63"/>
      <c r="O952" s="64"/>
      <c r="P952" s="63">
        <v>27.0</v>
      </c>
      <c r="Q952" s="64"/>
      <c r="R952" s="64"/>
    </row>
    <row r="953" ht="12.75" customHeight="1">
      <c r="A953" s="63">
        <v>3568.0</v>
      </c>
      <c r="B953" s="63">
        <v>161428.0</v>
      </c>
      <c r="C953" s="64" t="s">
        <v>1376</v>
      </c>
      <c r="D953" s="64" t="s">
        <v>228</v>
      </c>
      <c r="E953" s="64"/>
      <c r="F953" s="64"/>
      <c r="G953" s="64" t="s">
        <v>904</v>
      </c>
      <c r="H953" s="65">
        <v>42190.354166666664</v>
      </c>
      <c r="I953" s="63">
        <v>2100.0</v>
      </c>
      <c r="J953" s="63">
        <v>58.0</v>
      </c>
      <c r="K953" s="64" t="s">
        <v>23</v>
      </c>
      <c r="L953" s="64"/>
      <c r="M953" s="64"/>
      <c r="N953" s="63"/>
      <c r="O953" s="64"/>
      <c r="P953" s="63">
        <v>29.0</v>
      </c>
      <c r="Q953" s="64"/>
      <c r="R953" s="64"/>
    </row>
    <row r="954" ht="12.75" customHeight="1">
      <c r="A954" s="63">
        <v>3572.0</v>
      </c>
      <c r="B954" s="63">
        <v>111296.0</v>
      </c>
      <c r="C954" s="64" t="s">
        <v>1376</v>
      </c>
      <c r="D954" s="64" t="s">
        <v>228</v>
      </c>
      <c r="E954" s="66">
        <v>36.0</v>
      </c>
      <c r="F954" s="64" t="s">
        <v>692</v>
      </c>
      <c r="G954" s="64"/>
      <c r="H954" s="65">
        <v>42193.333333333336</v>
      </c>
      <c r="I954" s="63">
        <v>5100.0</v>
      </c>
      <c r="J954" s="63">
        <v>76.0</v>
      </c>
      <c r="K954" s="64" t="s">
        <v>23</v>
      </c>
      <c r="L954" s="64" t="s">
        <v>35</v>
      </c>
      <c r="M954" s="64" t="s">
        <v>814</v>
      </c>
      <c r="N954" s="63"/>
      <c r="O954" s="64" t="s">
        <v>816</v>
      </c>
      <c r="P954" s="63">
        <v>42.0</v>
      </c>
      <c r="Q954" s="64"/>
      <c r="R954" s="64"/>
    </row>
    <row r="955" ht="12.75" customHeight="1">
      <c r="A955" s="63">
        <v>3573.0</v>
      </c>
      <c r="B955" s="63">
        <v>147768.0</v>
      </c>
      <c r="C955" s="64" t="s">
        <v>1376</v>
      </c>
      <c r="D955" s="64" t="s">
        <v>228</v>
      </c>
      <c r="E955" s="66">
        <v>89.0</v>
      </c>
      <c r="F955" s="64" t="s">
        <v>914</v>
      </c>
      <c r="G955" s="64"/>
      <c r="H955" s="65">
        <v>42193.479166666664</v>
      </c>
      <c r="I955" s="63">
        <v>1600.0</v>
      </c>
      <c r="J955" s="63">
        <v>55.0</v>
      </c>
      <c r="K955" s="64" t="s">
        <v>23</v>
      </c>
      <c r="L955" s="64" t="s">
        <v>35</v>
      </c>
      <c r="M955" s="64" t="s">
        <v>814</v>
      </c>
      <c r="N955" s="63"/>
      <c r="O955" s="64"/>
      <c r="P955" s="63">
        <v>27.0</v>
      </c>
      <c r="Q955" s="64"/>
      <c r="R955" s="64"/>
    </row>
    <row r="956" ht="12.75" customHeight="1">
      <c r="A956" s="63">
        <v>3574.0</v>
      </c>
      <c r="B956" s="63">
        <v>59110.0</v>
      </c>
      <c r="C956" s="64" t="s">
        <v>1376</v>
      </c>
      <c r="D956" s="64" t="s">
        <v>228</v>
      </c>
      <c r="E956" s="66">
        <v>43.0</v>
      </c>
      <c r="F956" s="64" t="s">
        <v>903</v>
      </c>
      <c r="G956" s="64"/>
      <c r="H956" s="65">
        <v>42193.5</v>
      </c>
      <c r="I956" s="63">
        <v>2700.0</v>
      </c>
      <c r="J956" s="63">
        <v>66.0</v>
      </c>
      <c r="K956" s="64" t="s">
        <v>23</v>
      </c>
      <c r="L956" s="64"/>
      <c r="M956" s="64"/>
      <c r="N956" s="63"/>
      <c r="O956" s="64"/>
      <c r="P956" s="63">
        <v>34.0</v>
      </c>
      <c r="Q956" s="64"/>
      <c r="R956" s="64"/>
    </row>
    <row r="957" ht="12.75" customHeight="1">
      <c r="A957" s="63">
        <v>3577.0</v>
      </c>
      <c r="B957" s="63">
        <v>49055.0</v>
      </c>
      <c r="C957" s="64" t="s">
        <v>1376</v>
      </c>
      <c r="D957" s="64" t="s">
        <v>228</v>
      </c>
      <c r="E957" s="64"/>
      <c r="F957" s="64"/>
      <c r="G957" s="64" t="s">
        <v>904</v>
      </c>
      <c r="H957" s="65">
        <v>42195.0</v>
      </c>
      <c r="I957" s="63">
        <v>2100.0</v>
      </c>
      <c r="J957" s="63">
        <v>57.0</v>
      </c>
      <c r="K957" s="64" t="s">
        <v>23</v>
      </c>
      <c r="L957" s="64" t="s">
        <v>35</v>
      </c>
      <c r="M957" s="64" t="s">
        <v>814</v>
      </c>
      <c r="N957" s="63"/>
      <c r="O957" s="64"/>
      <c r="P957" s="63">
        <v>30.0</v>
      </c>
      <c r="Q957" s="64"/>
      <c r="R957" s="64"/>
    </row>
    <row r="958" ht="12.75" customHeight="1">
      <c r="A958" s="63">
        <v>3578.0</v>
      </c>
      <c r="B958" s="63">
        <v>121411.0</v>
      </c>
      <c r="C958" s="64" t="s">
        <v>1376</v>
      </c>
      <c r="D958" s="64" t="s">
        <v>228</v>
      </c>
      <c r="E958" s="64"/>
      <c r="F958" s="64"/>
      <c r="G958" s="64" t="s">
        <v>914</v>
      </c>
      <c r="H958" s="65">
        <v>42195.0</v>
      </c>
      <c r="I958" s="63">
        <v>2000.0</v>
      </c>
      <c r="J958" s="63">
        <v>58.0</v>
      </c>
      <c r="K958" s="64" t="s">
        <v>23</v>
      </c>
      <c r="L958" s="64" t="s">
        <v>35</v>
      </c>
      <c r="M958" s="64" t="s">
        <v>814</v>
      </c>
      <c r="N958" s="63"/>
      <c r="O958" s="64"/>
      <c r="P958" s="63">
        <v>28.0</v>
      </c>
      <c r="Q958" s="64"/>
      <c r="R958" s="64"/>
    </row>
    <row r="959" ht="12.75" customHeight="1">
      <c r="A959" s="63">
        <v>3575.0</v>
      </c>
      <c r="B959" s="63">
        <v>157816.0</v>
      </c>
      <c r="C959" s="64" t="s">
        <v>1376</v>
      </c>
      <c r="D959" s="64" t="s">
        <v>228</v>
      </c>
      <c r="E959" s="64"/>
      <c r="F959" s="64"/>
      <c r="G959" s="64" t="s">
        <v>926</v>
      </c>
      <c r="H959" s="65">
        <v>42195.34375</v>
      </c>
      <c r="I959" s="63">
        <v>2000.0</v>
      </c>
      <c r="J959" s="63">
        <v>58.0</v>
      </c>
      <c r="K959" s="64" t="s">
        <v>23</v>
      </c>
      <c r="L959" s="64" t="s">
        <v>35</v>
      </c>
      <c r="M959" s="64" t="s">
        <v>814</v>
      </c>
      <c r="N959" s="63"/>
      <c r="O959" s="64"/>
      <c r="P959" s="63">
        <v>30.0</v>
      </c>
      <c r="Q959" s="64"/>
      <c r="R959" s="64"/>
    </row>
    <row r="960" ht="12.75" customHeight="1">
      <c r="A960" s="63">
        <v>3576.0</v>
      </c>
      <c r="B960" s="63">
        <v>181740.0</v>
      </c>
      <c r="C960" s="64" t="s">
        <v>1376</v>
      </c>
      <c r="D960" s="64" t="s">
        <v>228</v>
      </c>
      <c r="E960" s="64"/>
      <c r="F960" s="64"/>
      <c r="G960" s="64" t="s">
        <v>918</v>
      </c>
      <c r="H960" s="65">
        <v>42195.416666666664</v>
      </c>
      <c r="I960" s="63">
        <v>1800.0</v>
      </c>
      <c r="J960" s="63">
        <v>58.0</v>
      </c>
      <c r="K960" s="64" t="s">
        <v>23</v>
      </c>
      <c r="L960" s="64"/>
      <c r="M960" s="64"/>
      <c r="N960" s="63"/>
      <c r="O960" s="64" t="s">
        <v>816</v>
      </c>
      <c r="P960" s="63">
        <v>28.0</v>
      </c>
      <c r="Q960" s="64"/>
      <c r="R960" s="64"/>
    </row>
    <row r="961" ht="12.75" customHeight="1">
      <c r="A961" s="63">
        <v>3581.0</v>
      </c>
      <c r="B961" s="63">
        <v>204566.0</v>
      </c>
      <c r="C961" s="64" t="s">
        <v>1376</v>
      </c>
      <c r="D961" s="64" t="s">
        <v>228</v>
      </c>
      <c r="E961" s="66">
        <v>38.0</v>
      </c>
      <c r="F961" s="64" t="s">
        <v>1379</v>
      </c>
      <c r="G961" s="64"/>
      <c r="H961" s="65">
        <v>42196.395833333336</v>
      </c>
      <c r="I961" s="63">
        <v>1790.0</v>
      </c>
      <c r="J961" s="63">
        <v>57.0</v>
      </c>
      <c r="K961" s="64" t="s">
        <v>23</v>
      </c>
      <c r="L961" s="64" t="s">
        <v>35</v>
      </c>
      <c r="M961" s="64"/>
      <c r="N961" s="63"/>
      <c r="O961" s="64"/>
      <c r="P961" s="63">
        <v>28.0</v>
      </c>
      <c r="Q961" s="64"/>
      <c r="R961" s="64"/>
    </row>
    <row r="962" ht="12.75" customHeight="1">
      <c r="A962" s="63">
        <v>3579.0</v>
      </c>
      <c r="B962" s="63">
        <v>193068.0</v>
      </c>
      <c r="C962" s="64" t="s">
        <v>1376</v>
      </c>
      <c r="D962" s="64" t="s">
        <v>228</v>
      </c>
      <c r="E962" s="64"/>
      <c r="F962" s="64"/>
      <c r="G962" s="64" t="s">
        <v>1002</v>
      </c>
      <c r="H962" s="65">
        <v>42196.416666666664</v>
      </c>
      <c r="I962" s="63">
        <v>1940.0</v>
      </c>
      <c r="J962" s="63">
        <v>57.0</v>
      </c>
      <c r="K962" s="64" t="s">
        <v>23</v>
      </c>
      <c r="L962" s="64" t="s">
        <v>35</v>
      </c>
      <c r="M962" s="64"/>
      <c r="N962" s="63"/>
      <c r="O962" s="64" t="s">
        <v>816</v>
      </c>
      <c r="P962" s="63">
        <v>28.0</v>
      </c>
      <c r="Q962" s="64"/>
      <c r="R962" s="64"/>
    </row>
    <row r="963" ht="12.75" customHeight="1">
      <c r="A963" s="63">
        <v>3580.0</v>
      </c>
      <c r="B963" s="63">
        <v>25947.0</v>
      </c>
      <c r="C963" s="64" t="s">
        <v>1376</v>
      </c>
      <c r="D963" s="64" t="s">
        <v>228</v>
      </c>
      <c r="E963" s="64"/>
      <c r="F963" s="64"/>
      <c r="G963" s="64" t="s">
        <v>933</v>
      </c>
      <c r="H963" s="65">
        <v>42196.458333333336</v>
      </c>
      <c r="I963" s="63">
        <v>1790.0</v>
      </c>
      <c r="J963" s="63">
        <v>57.0</v>
      </c>
      <c r="K963" s="64" t="s">
        <v>23</v>
      </c>
      <c r="L963" s="64" t="s">
        <v>35</v>
      </c>
      <c r="M963" s="64"/>
      <c r="N963" s="63"/>
      <c r="O963" s="64"/>
      <c r="P963" s="63">
        <v>28.0</v>
      </c>
      <c r="Q963" s="64"/>
      <c r="R963" s="64"/>
    </row>
    <row r="964" ht="12.75" customHeight="1">
      <c r="A964" s="63">
        <v>3583.0</v>
      </c>
      <c r="B964" s="63">
        <v>28534.0</v>
      </c>
      <c r="C964" s="64" t="s">
        <v>1376</v>
      </c>
      <c r="D964" s="64" t="s">
        <v>228</v>
      </c>
      <c r="E964" s="66">
        <v>38.0</v>
      </c>
      <c r="F964" s="64" t="s">
        <v>1379</v>
      </c>
      <c r="G964" s="64"/>
      <c r="H964" s="65">
        <v>42197.395833333336</v>
      </c>
      <c r="I964" s="63">
        <v>1800.0</v>
      </c>
      <c r="J964" s="63">
        <v>58.0</v>
      </c>
      <c r="K964" s="64" t="s">
        <v>23</v>
      </c>
      <c r="L964" s="64" t="s">
        <v>35</v>
      </c>
      <c r="M964" s="64"/>
      <c r="N964" s="63"/>
      <c r="O964" s="64"/>
      <c r="P964" s="63">
        <v>29.0</v>
      </c>
      <c r="Q964" s="64"/>
      <c r="R964" s="64"/>
    </row>
    <row r="965" ht="12.75" customHeight="1">
      <c r="A965" s="63">
        <v>3584.0</v>
      </c>
      <c r="B965" s="63">
        <v>49710.0</v>
      </c>
      <c r="C965" s="64" t="s">
        <v>1376</v>
      </c>
      <c r="D965" s="64" t="s">
        <v>228</v>
      </c>
      <c r="E965" s="64"/>
      <c r="F965" s="64"/>
      <c r="G965" s="64" t="s">
        <v>947</v>
      </c>
      <c r="H965" s="65">
        <v>42197.427083333336</v>
      </c>
      <c r="I965" s="63">
        <v>1750.0</v>
      </c>
      <c r="J965" s="63">
        <v>55.0</v>
      </c>
      <c r="K965" s="64" t="s">
        <v>23</v>
      </c>
      <c r="L965" s="64" t="s">
        <v>35</v>
      </c>
      <c r="M965" s="64"/>
      <c r="N965" s="63"/>
      <c r="O965" s="64"/>
      <c r="P965" s="64"/>
      <c r="Q965" s="64"/>
      <c r="R965" s="64"/>
    </row>
    <row r="966" ht="12.75" customHeight="1">
      <c r="A966" s="63">
        <v>3585.0</v>
      </c>
      <c r="B966" s="63">
        <v>71505.0</v>
      </c>
      <c r="C966" s="64" t="s">
        <v>1376</v>
      </c>
      <c r="D966" s="64" t="s">
        <v>228</v>
      </c>
      <c r="E966" s="66">
        <v>38.0</v>
      </c>
      <c r="F966" s="64" t="s">
        <v>1379</v>
      </c>
      <c r="G966" s="64"/>
      <c r="H966" s="65">
        <v>42197.4375</v>
      </c>
      <c r="I966" s="63">
        <v>2300.0</v>
      </c>
      <c r="J966" s="63">
        <v>61.0</v>
      </c>
      <c r="K966" s="64" t="s">
        <v>23</v>
      </c>
      <c r="L966" s="64" t="s">
        <v>35</v>
      </c>
      <c r="M966" s="64"/>
      <c r="N966" s="63"/>
      <c r="O966" s="64"/>
      <c r="P966" s="63">
        <v>31.0</v>
      </c>
      <c r="Q966" s="64"/>
      <c r="R966" s="64"/>
    </row>
    <row r="967" ht="12.75" customHeight="1">
      <c r="A967" s="63">
        <v>3587.0</v>
      </c>
      <c r="B967" s="63">
        <v>40524.0</v>
      </c>
      <c r="C967" s="64" t="s">
        <v>1376</v>
      </c>
      <c r="D967" s="64" t="s">
        <v>228</v>
      </c>
      <c r="E967" s="64"/>
      <c r="F967" s="64"/>
      <c r="G967" s="64" t="s">
        <v>937</v>
      </c>
      <c r="H967" s="65">
        <v>42197.645833333336</v>
      </c>
      <c r="I967" s="63">
        <v>5100.0</v>
      </c>
      <c r="J967" s="63">
        <v>75.0</v>
      </c>
      <c r="K967" s="64" t="s">
        <v>23</v>
      </c>
      <c r="L967" s="64" t="s">
        <v>35</v>
      </c>
      <c r="M967" s="64" t="s">
        <v>814</v>
      </c>
      <c r="N967" s="63"/>
      <c r="O967" s="64"/>
      <c r="P967" s="63">
        <v>40.0</v>
      </c>
      <c r="Q967" s="64"/>
      <c r="R967" s="64"/>
    </row>
    <row r="968" ht="12.75" customHeight="1">
      <c r="A968" s="63">
        <v>3586.0</v>
      </c>
      <c r="B968" s="63">
        <v>44555.0</v>
      </c>
      <c r="C968" s="64" t="s">
        <v>1376</v>
      </c>
      <c r="D968" s="64" t="s">
        <v>228</v>
      </c>
      <c r="E968" s="64"/>
      <c r="F968" s="64"/>
      <c r="G968" s="64" t="s">
        <v>914</v>
      </c>
      <c r="H968" s="65">
        <v>42197.708333333336</v>
      </c>
      <c r="I968" s="63">
        <v>7100.0</v>
      </c>
      <c r="J968" s="63">
        <v>85.0</v>
      </c>
      <c r="K968" s="64" t="s">
        <v>23</v>
      </c>
      <c r="L968" s="64" t="s">
        <v>35</v>
      </c>
      <c r="M968" s="64" t="s">
        <v>35</v>
      </c>
      <c r="N968" s="63"/>
      <c r="O968" s="64"/>
      <c r="P968" s="63">
        <v>46.0</v>
      </c>
      <c r="Q968" s="64"/>
      <c r="R968" s="64"/>
    </row>
    <row r="969" ht="12.75" customHeight="1">
      <c r="A969" s="63">
        <v>3595.0</v>
      </c>
      <c r="B969" s="63">
        <v>136852.0</v>
      </c>
      <c r="C969" s="64" t="s">
        <v>1376</v>
      </c>
      <c r="D969" s="64" t="s">
        <v>228</v>
      </c>
      <c r="E969" s="66">
        <v>39.0</v>
      </c>
      <c r="F969" s="64" t="s">
        <v>414</v>
      </c>
      <c r="G969" s="64"/>
      <c r="H969" s="65">
        <v>42199.4375</v>
      </c>
      <c r="I969" s="63">
        <v>2000.0</v>
      </c>
      <c r="J969" s="63">
        <v>57.0</v>
      </c>
      <c r="K969" s="64" t="s">
        <v>23</v>
      </c>
      <c r="L969" s="64" t="s">
        <v>35</v>
      </c>
      <c r="M969" s="64"/>
      <c r="N969" s="63"/>
      <c r="O969" s="64"/>
      <c r="P969" s="63">
        <v>28.0</v>
      </c>
      <c r="Q969" s="64"/>
      <c r="R969" s="64"/>
    </row>
    <row r="970" ht="12.75" customHeight="1">
      <c r="A970" s="63">
        <v>3596.0</v>
      </c>
      <c r="B970" s="63">
        <v>135396.0</v>
      </c>
      <c r="C970" s="64" t="s">
        <v>1376</v>
      </c>
      <c r="D970" s="64" t="s">
        <v>228</v>
      </c>
      <c r="E970" s="66">
        <v>39.0</v>
      </c>
      <c r="F970" s="64" t="s">
        <v>414</v>
      </c>
      <c r="G970" s="64"/>
      <c r="H970" s="65">
        <v>42199.458333333336</v>
      </c>
      <c r="I970" s="63">
        <v>1900.0</v>
      </c>
      <c r="J970" s="63">
        <v>56.0</v>
      </c>
      <c r="K970" s="64" t="s">
        <v>23</v>
      </c>
      <c r="L970" s="64" t="s">
        <v>35</v>
      </c>
      <c r="M970" s="64"/>
      <c r="N970" s="63"/>
      <c r="O970" s="64"/>
      <c r="P970" s="63">
        <v>28.0</v>
      </c>
      <c r="Q970" s="64"/>
      <c r="R970" s="64"/>
    </row>
    <row r="971" ht="12.75" customHeight="1">
      <c r="A971" s="63">
        <v>3591.0</v>
      </c>
      <c r="B971" s="63">
        <v>216334.0</v>
      </c>
      <c r="C971" s="64" t="s">
        <v>1376</v>
      </c>
      <c r="D971" s="64" t="s">
        <v>228</v>
      </c>
      <c r="E971" s="66">
        <v>38.0</v>
      </c>
      <c r="F971" s="64" t="s">
        <v>1379</v>
      </c>
      <c r="G971" s="64"/>
      <c r="H971" s="65">
        <v>42199.479166666664</v>
      </c>
      <c r="I971" s="63">
        <v>1850.0</v>
      </c>
      <c r="J971" s="63">
        <v>56.0</v>
      </c>
      <c r="K971" s="64" t="s">
        <v>23</v>
      </c>
      <c r="L971" s="64" t="s">
        <v>35</v>
      </c>
      <c r="M971" s="64"/>
      <c r="N971" s="63"/>
      <c r="O971" s="64" t="s">
        <v>816</v>
      </c>
      <c r="P971" s="63">
        <v>28.0</v>
      </c>
      <c r="Q971" s="64"/>
      <c r="R971" s="64"/>
    </row>
    <row r="972" ht="12.75" customHeight="1">
      <c r="A972" s="63">
        <v>3590.0</v>
      </c>
      <c r="B972" s="63">
        <v>19854.0</v>
      </c>
      <c r="C972" s="64" t="s">
        <v>1376</v>
      </c>
      <c r="D972" s="64" t="s">
        <v>228</v>
      </c>
      <c r="E972" s="66">
        <v>93.0</v>
      </c>
      <c r="F972" s="64" t="s">
        <v>915</v>
      </c>
      <c r="G972" s="64"/>
      <c r="H972" s="65">
        <v>42199.666666666664</v>
      </c>
      <c r="I972" s="63">
        <v>2400.0</v>
      </c>
      <c r="J972" s="63">
        <v>61.0</v>
      </c>
      <c r="K972" s="64" t="s">
        <v>23</v>
      </c>
      <c r="L972" s="64" t="s">
        <v>35</v>
      </c>
      <c r="M972" s="64"/>
      <c r="N972" s="63"/>
      <c r="O972" s="64"/>
      <c r="P972" s="63">
        <v>30.0</v>
      </c>
      <c r="Q972" s="64"/>
      <c r="R972" s="64"/>
    </row>
    <row r="973" ht="12.75" customHeight="1">
      <c r="A973" s="63">
        <v>3592.0</v>
      </c>
      <c r="B973" s="63">
        <v>134045.0</v>
      </c>
      <c r="C973" s="64" t="s">
        <v>1390</v>
      </c>
      <c r="D973" s="64" t="s">
        <v>900</v>
      </c>
      <c r="E973" s="64"/>
      <c r="F973" s="64"/>
      <c r="G973" s="64" t="s">
        <v>1396</v>
      </c>
      <c r="H973" s="65">
        <v>42199.666666666664</v>
      </c>
      <c r="I973" s="63">
        <v>1750.0</v>
      </c>
      <c r="J973" s="63">
        <v>59.0</v>
      </c>
      <c r="K973" s="64" t="s">
        <v>23</v>
      </c>
      <c r="L973" s="64" t="s">
        <v>35</v>
      </c>
      <c r="M973" s="64"/>
      <c r="N973" s="63"/>
      <c r="O973" s="64"/>
      <c r="P973" s="63">
        <v>30.0</v>
      </c>
      <c r="Q973" s="64"/>
      <c r="R973" s="64"/>
    </row>
    <row r="974" ht="12.75" customHeight="1">
      <c r="A974" s="63">
        <v>3593.0</v>
      </c>
      <c r="B974" s="63">
        <v>44555.0</v>
      </c>
      <c r="C974" s="64" t="s">
        <v>1376</v>
      </c>
      <c r="D974" s="64" t="s">
        <v>228</v>
      </c>
      <c r="E974" s="66">
        <v>89.0</v>
      </c>
      <c r="F974" s="64" t="s">
        <v>914</v>
      </c>
      <c r="G974" s="64"/>
      <c r="H974" s="65">
        <v>42199.770833333336</v>
      </c>
      <c r="I974" s="63">
        <v>2000.0</v>
      </c>
      <c r="J974" s="63">
        <v>58.0</v>
      </c>
      <c r="K974" s="64" t="s">
        <v>23</v>
      </c>
      <c r="L974" s="64" t="s">
        <v>35</v>
      </c>
      <c r="M974" s="64"/>
      <c r="N974" s="63"/>
      <c r="O974" s="64"/>
      <c r="P974" s="63">
        <v>32.0</v>
      </c>
      <c r="Q974" s="64"/>
      <c r="R974" s="64"/>
    </row>
    <row r="975" ht="12.75" customHeight="1">
      <c r="A975" s="63">
        <v>3594.0</v>
      </c>
      <c r="B975" s="63">
        <v>114839.0</v>
      </c>
      <c r="C975" s="64" t="s">
        <v>1376</v>
      </c>
      <c r="D975" s="64" t="s">
        <v>228</v>
      </c>
      <c r="E975" s="66">
        <v>40.0</v>
      </c>
      <c r="F975" s="64" t="s">
        <v>739</v>
      </c>
      <c r="G975" s="64"/>
      <c r="H975" s="65">
        <v>42199.854166666664</v>
      </c>
      <c r="I975" s="63">
        <v>1800.0</v>
      </c>
      <c r="J975" s="63">
        <v>57.0</v>
      </c>
      <c r="K975" s="64" t="s">
        <v>23</v>
      </c>
      <c r="L975" s="64" t="s">
        <v>35</v>
      </c>
      <c r="M975" s="64"/>
      <c r="N975" s="63"/>
      <c r="O975" s="64"/>
      <c r="P975" s="63">
        <v>26.0</v>
      </c>
      <c r="Q975" s="64"/>
      <c r="R975" s="64"/>
    </row>
    <row r="976" ht="12.75" customHeight="1">
      <c r="A976" s="63">
        <v>5.0</v>
      </c>
      <c r="B976" s="63">
        <v>166856.0</v>
      </c>
      <c r="C976" s="64" t="s">
        <v>1397</v>
      </c>
      <c r="D976" s="64" t="s">
        <v>90</v>
      </c>
      <c r="E976" s="66">
        <v>17.0</v>
      </c>
      <c r="F976" s="64" t="s">
        <v>1175</v>
      </c>
      <c r="G976" s="64"/>
      <c r="H976" s="65">
        <v>42120.37152777778</v>
      </c>
      <c r="I976" s="63">
        <v>4000.0</v>
      </c>
      <c r="J976" s="63">
        <v>73.0</v>
      </c>
      <c r="K976" s="64" t="s">
        <v>23</v>
      </c>
      <c r="L976" s="64" t="s">
        <v>23</v>
      </c>
      <c r="M976" s="64" t="s">
        <v>814</v>
      </c>
      <c r="N976" s="63"/>
      <c r="O976" s="64"/>
      <c r="P976" s="63">
        <v>37.0</v>
      </c>
      <c r="Q976" s="64"/>
      <c r="R976" s="64"/>
    </row>
    <row r="977" ht="12.75" customHeight="1">
      <c r="A977" s="63">
        <v>1900.0</v>
      </c>
      <c r="B977" s="63">
        <v>38984.0</v>
      </c>
      <c r="C977" s="64" t="s">
        <v>1397</v>
      </c>
      <c r="D977" s="64" t="s">
        <v>90</v>
      </c>
      <c r="E977" s="66">
        <v>15.0</v>
      </c>
      <c r="F977" s="64" t="s">
        <v>976</v>
      </c>
      <c r="G977" s="64"/>
      <c r="H977" s="65">
        <v>42120.458333333336</v>
      </c>
      <c r="I977" s="63">
        <v>3700.0</v>
      </c>
      <c r="J977" s="63">
        <v>70.0</v>
      </c>
      <c r="K977" s="64" t="s">
        <v>23</v>
      </c>
      <c r="L977" s="64" t="s">
        <v>23</v>
      </c>
      <c r="M977" s="64" t="s">
        <v>821</v>
      </c>
      <c r="N977" s="63"/>
      <c r="O977" s="64"/>
      <c r="P977" s="63">
        <v>35.0</v>
      </c>
      <c r="Q977" s="64"/>
      <c r="R977" s="64"/>
    </row>
    <row r="978" ht="12.75" customHeight="1">
      <c r="A978" s="63">
        <v>1901.0</v>
      </c>
      <c r="B978" s="63">
        <v>125718.0</v>
      </c>
      <c r="C978" s="64" t="s">
        <v>1397</v>
      </c>
      <c r="D978" s="64" t="s">
        <v>90</v>
      </c>
      <c r="E978" s="66">
        <v>18.0</v>
      </c>
      <c r="F978" s="64" t="s">
        <v>1032</v>
      </c>
      <c r="G978" s="64"/>
      <c r="H978" s="65">
        <v>42123.5625</v>
      </c>
      <c r="I978" s="63">
        <v>4350.0</v>
      </c>
      <c r="J978" s="63">
        <v>74.0</v>
      </c>
      <c r="K978" s="64" t="s">
        <v>23</v>
      </c>
      <c r="L978" s="64" t="s">
        <v>23</v>
      </c>
      <c r="M978" s="64" t="s">
        <v>821</v>
      </c>
      <c r="N978" s="63"/>
      <c r="O978" s="64"/>
      <c r="P978" s="63">
        <v>50.0</v>
      </c>
      <c r="Q978" s="64"/>
      <c r="R978" s="64"/>
    </row>
    <row r="979" ht="12.75" customHeight="1">
      <c r="A979" s="63">
        <v>1902.0</v>
      </c>
      <c r="B979" s="63">
        <v>147865.0</v>
      </c>
      <c r="C979" s="64" t="s">
        <v>1397</v>
      </c>
      <c r="D979" s="64" t="s">
        <v>90</v>
      </c>
      <c r="E979" s="66">
        <v>15.0</v>
      </c>
      <c r="F979" s="64" t="s">
        <v>976</v>
      </c>
      <c r="G979" s="64"/>
      <c r="H979" s="65">
        <v>42125.635416666664</v>
      </c>
      <c r="I979" s="63">
        <v>4100.0</v>
      </c>
      <c r="J979" s="63">
        <v>73.0</v>
      </c>
      <c r="K979" s="64" t="s">
        <v>23</v>
      </c>
      <c r="L979" s="64" t="s">
        <v>23</v>
      </c>
      <c r="M979" s="64" t="s">
        <v>821</v>
      </c>
      <c r="N979" s="63"/>
      <c r="O979" s="64"/>
      <c r="P979" s="63">
        <v>41.0</v>
      </c>
      <c r="Q979" s="66">
        <v>2.0</v>
      </c>
      <c r="R979" s="66">
        <v>1.0</v>
      </c>
    </row>
    <row r="980" ht="12.75" customHeight="1">
      <c r="A980" s="63">
        <v>1903.0</v>
      </c>
      <c r="B980" s="63">
        <v>58621.0</v>
      </c>
      <c r="C980" s="64" t="s">
        <v>1397</v>
      </c>
      <c r="D980" s="64" t="s">
        <v>90</v>
      </c>
      <c r="E980" s="66">
        <v>16.0</v>
      </c>
      <c r="F980" s="64" t="s">
        <v>1303</v>
      </c>
      <c r="G980" s="64"/>
      <c r="H980" s="65">
        <v>42127.416666666664</v>
      </c>
      <c r="I980" s="63">
        <v>4750.0</v>
      </c>
      <c r="J980" s="63">
        <v>76.0</v>
      </c>
      <c r="K980" s="64" t="s">
        <v>23</v>
      </c>
      <c r="L980" s="64" t="s">
        <v>23</v>
      </c>
      <c r="M980" s="64" t="s">
        <v>814</v>
      </c>
      <c r="N980" s="63"/>
      <c r="O980" s="64"/>
      <c r="P980" s="63">
        <v>43.0</v>
      </c>
      <c r="Q980" s="64"/>
      <c r="R980" s="64"/>
    </row>
    <row r="981" ht="12.75" customHeight="1">
      <c r="A981" s="63">
        <v>1904.0</v>
      </c>
      <c r="B981" s="63">
        <v>158063.0</v>
      </c>
      <c r="C981" s="64" t="s">
        <v>1397</v>
      </c>
      <c r="D981" s="64" t="s">
        <v>90</v>
      </c>
      <c r="E981" s="66">
        <v>17.0</v>
      </c>
      <c r="F981" s="64" t="s">
        <v>1175</v>
      </c>
      <c r="G981" s="64"/>
      <c r="H981" s="65">
        <v>42136.375</v>
      </c>
      <c r="I981" s="63">
        <v>5600.0</v>
      </c>
      <c r="J981" s="63">
        <v>87.0</v>
      </c>
      <c r="K981" s="64" t="s">
        <v>23</v>
      </c>
      <c r="L981" s="64" t="s">
        <v>23</v>
      </c>
      <c r="M981" s="64"/>
      <c r="N981" s="63"/>
      <c r="O981" s="64"/>
      <c r="P981" s="63">
        <v>45.0</v>
      </c>
      <c r="Q981" s="64"/>
      <c r="R981" s="64"/>
    </row>
    <row r="982" ht="12.75" customHeight="1">
      <c r="A982" s="63">
        <v>1905.0</v>
      </c>
      <c r="B982" s="63">
        <v>165882.0</v>
      </c>
      <c r="C982" s="64" t="s">
        <v>1397</v>
      </c>
      <c r="D982" s="64" t="s">
        <v>90</v>
      </c>
      <c r="E982" s="66">
        <v>15.0</v>
      </c>
      <c r="F982" s="64" t="s">
        <v>976</v>
      </c>
      <c r="G982" s="64"/>
      <c r="H982" s="65">
        <v>42137.5625</v>
      </c>
      <c r="I982" s="63">
        <v>3900.0</v>
      </c>
      <c r="J982" s="63">
        <v>73.0</v>
      </c>
      <c r="K982" s="64" t="s">
        <v>23</v>
      </c>
      <c r="L982" s="64" t="s">
        <v>23</v>
      </c>
      <c r="M982" s="64" t="s">
        <v>814</v>
      </c>
      <c r="N982" s="63"/>
      <c r="O982" s="64"/>
      <c r="P982" s="63">
        <v>38.0</v>
      </c>
      <c r="Q982" s="64"/>
      <c r="R982" s="64"/>
    </row>
    <row r="983" ht="12.75" customHeight="1">
      <c r="A983" s="63">
        <v>1906.0</v>
      </c>
      <c r="B983" s="63">
        <v>219938.0</v>
      </c>
      <c r="C983" s="64" t="s">
        <v>1397</v>
      </c>
      <c r="D983" s="64" t="s">
        <v>90</v>
      </c>
      <c r="E983" s="66">
        <v>15.0</v>
      </c>
      <c r="F983" s="64" t="s">
        <v>976</v>
      </c>
      <c r="G983" s="64"/>
      <c r="H983" s="65">
        <v>42140.541666666664</v>
      </c>
      <c r="I983" s="63">
        <v>3800.0</v>
      </c>
      <c r="J983" s="63">
        <v>70.0</v>
      </c>
      <c r="K983" s="64" t="s">
        <v>23</v>
      </c>
      <c r="L983" s="64" t="s">
        <v>23</v>
      </c>
      <c r="M983" s="64" t="s">
        <v>814</v>
      </c>
      <c r="N983" s="63"/>
      <c r="O983" s="64"/>
      <c r="P983" s="64"/>
      <c r="Q983" s="64"/>
      <c r="R983" s="64"/>
    </row>
    <row r="984" ht="12.75" customHeight="1">
      <c r="A984" s="63">
        <v>1907.0</v>
      </c>
      <c r="B984" s="63">
        <v>107335.0</v>
      </c>
      <c r="C984" s="64" t="s">
        <v>1397</v>
      </c>
      <c r="D984" s="64" t="s">
        <v>90</v>
      </c>
      <c r="E984" s="66">
        <v>15.0</v>
      </c>
      <c r="F984" s="64" t="s">
        <v>976</v>
      </c>
      <c r="G984" s="64"/>
      <c r="H984" s="65">
        <v>42143.666666666664</v>
      </c>
      <c r="I984" s="63">
        <v>4500.0</v>
      </c>
      <c r="J984" s="63">
        <v>76.0</v>
      </c>
      <c r="K984" s="64" t="s">
        <v>23</v>
      </c>
      <c r="L984" s="64" t="s">
        <v>23</v>
      </c>
      <c r="M984" s="64" t="s">
        <v>814</v>
      </c>
      <c r="N984" s="63"/>
      <c r="O984" s="64"/>
      <c r="P984" s="64"/>
      <c r="Q984" s="64"/>
      <c r="R984" s="64"/>
    </row>
    <row r="985" ht="12.75" customHeight="1">
      <c r="A985" s="63">
        <v>1908.0</v>
      </c>
      <c r="B985" s="63">
        <v>84191.0</v>
      </c>
      <c r="C985" s="64" t="s">
        <v>1397</v>
      </c>
      <c r="D985" s="64" t="s">
        <v>90</v>
      </c>
      <c r="E985" s="66">
        <v>16.0</v>
      </c>
      <c r="F985" s="64" t="s">
        <v>1303</v>
      </c>
      <c r="G985" s="64"/>
      <c r="H985" s="65">
        <v>42143.697916666664</v>
      </c>
      <c r="I985" s="63">
        <v>5800.0</v>
      </c>
      <c r="J985" s="63">
        <v>82.0</v>
      </c>
      <c r="K985" s="64" t="s">
        <v>23</v>
      </c>
      <c r="L985" s="64" t="s">
        <v>23</v>
      </c>
      <c r="M985" s="64" t="s">
        <v>814</v>
      </c>
      <c r="N985" s="63"/>
      <c r="O985" s="64"/>
      <c r="P985" s="64"/>
      <c r="Q985" s="64"/>
      <c r="R985" s="64"/>
    </row>
    <row r="986" ht="12.75" customHeight="1">
      <c r="A986" s="63">
        <v>1910.0</v>
      </c>
      <c r="B986" s="63">
        <v>207943.0</v>
      </c>
      <c r="C986" s="64" t="s">
        <v>1397</v>
      </c>
      <c r="D986" s="64" t="s">
        <v>90</v>
      </c>
      <c r="E986" s="66">
        <v>15.0</v>
      </c>
      <c r="F986" s="64" t="s">
        <v>976</v>
      </c>
      <c r="G986" s="64"/>
      <c r="H986" s="65">
        <v>42144.552083333336</v>
      </c>
      <c r="I986" s="63">
        <v>4600.0</v>
      </c>
      <c r="J986" s="63">
        <v>74.0</v>
      </c>
      <c r="K986" s="64" t="s">
        <v>23</v>
      </c>
      <c r="L986" s="64" t="s">
        <v>23</v>
      </c>
      <c r="M986" s="64" t="s">
        <v>821</v>
      </c>
      <c r="N986" s="63"/>
      <c r="O986" s="64"/>
      <c r="P986" s="63">
        <v>43.0</v>
      </c>
      <c r="Q986" s="64"/>
      <c r="R986" s="64"/>
    </row>
    <row r="987" ht="12.75" customHeight="1">
      <c r="A987" s="63">
        <v>1911.0</v>
      </c>
      <c r="B987" s="63">
        <v>138038.0</v>
      </c>
      <c r="C987" s="64" t="s">
        <v>1397</v>
      </c>
      <c r="D987" s="64" t="s">
        <v>90</v>
      </c>
      <c r="E987" s="66">
        <v>15.0</v>
      </c>
      <c r="F987" s="64" t="s">
        <v>976</v>
      </c>
      <c r="G987" s="64"/>
      <c r="H987" s="65">
        <v>42144.677083333336</v>
      </c>
      <c r="I987" s="63">
        <v>4100.0</v>
      </c>
      <c r="J987" s="63">
        <v>75.0</v>
      </c>
      <c r="K987" s="64" t="s">
        <v>23</v>
      </c>
      <c r="L987" s="64" t="s">
        <v>23</v>
      </c>
      <c r="M987" s="64" t="s">
        <v>814</v>
      </c>
      <c r="N987" s="63"/>
      <c r="O987" s="64"/>
      <c r="P987" s="63">
        <v>38.0</v>
      </c>
      <c r="Q987" s="64"/>
      <c r="R987" s="64"/>
    </row>
    <row r="988" ht="12.75" customHeight="1">
      <c r="A988" s="63">
        <v>1909.0</v>
      </c>
      <c r="B988" s="63">
        <v>55478.0</v>
      </c>
      <c r="C988" s="64" t="s">
        <v>1397</v>
      </c>
      <c r="D988" s="64" t="s">
        <v>90</v>
      </c>
      <c r="E988" s="66">
        <v>16.0</v>
      </c>
      <c r="F988" s="64" t="s">
        <v>1303</v>
      </c>
      <c r="G988" s="64"/>
      <c r="H988" s="65">
        <v>42144.71875</v>
      </c>
      <c r="I988" s="63">
        <v>3750.0</v>
      </c>
      <c r="J988" s="63">
        <v>70.0</v>
      </c>
      <c r="K988" s="64" t="s">
        <v>23</v>
      </c>
      <c r="L988" s="64" t="s">
        <v>23</v>
      </c>
      <c r="M988" s="64" t="s">
        <v>821</v>
      </c>
      <c r="N988" s="63"/>
      <c r="O988" s="64"/>
      <c r="P988" s="63">
        <v>37.0</v>
      </c>
      <c r="Q988" s="64"/>
      <c r="R988" s="64"/>
    </row>
    <row r="989" ht="12.75" customHeight="1">
      <c r="A989" s="63">
        <v>1913.0</v>
      </c>
      <c r="B989" s="63">
        <v>166856.0</v>
      </c>
      <c r="C989" s="64" t="s">
        <v>1397</v>
      </c>
      <c r="D989" s="64" t="s">
        <v>90</v>
      </c>
      <c r="E989" s="64"/>
      <c r="F989" s="64"/>
      <c r="G989" s="64" t="s">
        <v>1398</v>
      </c>
      <c r="H989" s="65">
        <v>42146.375</v>
      </c>
      <c r="I989" s="63">
        <v>4800.0</v>
      </c>
      <c r="J989" s="63">
        <v>78.0</v>
      </c>
      <c r="K989" s="64" t="s">
        <v>23</v>
      </c>
      <c r="L989" s="64" t="s">
        <v>23</v>
      </c>
      <c r="M989" s="64" t="s">
        <v>814</v>
      </c>
      <c r="N989" s="63"/>
      <c r="O989" s="64"/>
      <c r="P989" s="63">
        <v>41.0</v>
      </c>
      <c r="Q989" s="64"/>
      <c r="R989" s="64"/>
    </row>
    <row r="990" ht="12.75" customHeight="1">
      <c r="A990" s="63">
        <v>1912.0</v>
      </c>
      <c r="B990" s="63">
        <v>128337.0</v>
      </c>
      <c r="C990" s="64" t="s">
        <v>1397</v>
      </c>
      <c r="D990" s="64" t="s">
        <v>90</v>
      </c>
      <c r="E990" s="66">
        <v>9.0</v>
      </c>
      <c r="F990" s="64" t="s">
        <v>1399</v>
      </c>
      <c r="G990" s="64"/>
      <c r="H990" s="65">
        <v>42146.4375</v>
      </c>
      <c r="I990" s="63">
        <v>5000.0</v>
      </c>
      <c r="J990" s="63">
        <v>77.0</v>
      </c>
      <c r="K990" s="64" t="s">
        <v>23</v>
      </c>
      <c r="L990" s="64" t="s">
        <v>23</v>
      </c>
      <c r="M990" s="64" t="s">
        <v>814</v>
      </c>
      <c r="N990" s="63"/>
      <c r="O990" s="64"/>
      <c r="P990" s="63">
        <v>42.0</v>
      </c>
      <c r="Q990" s="64"/>
      <c r="R990" s="64"/>
    </row>
    <row r="991" ht="12.75" customHeight="1">
      <c r="A991" s="63">
        <v>1914.0</v>
      </c>
      <c r="B991" s="63">
        <v>39005.0</v>
      </c>
      <c r="C991" s="64" t="s">
        <v>1397</v>
      </c>
      <c r="D991" s="64" t="s">
        <v>90</v>
      </c>
      <c r="E991" s="66">
        <v>15.0</v>
      </c>
      <c r="F991" s="64" t="s">
        <v>976</v>
      </c>
      <c r="G991" s="64"/>
      <c r="H991" s="65">
        <v>42146.541666666664</v>
      </c>
      <c r="I991" s="63">
        <v>4300.0</v>
      </c>
      <c r="J991" s="63">
        <v>70.0</v>
      </c>
      <c r="K991" s="64" t="s">
        <v>23</v>
      </c>
      <c r="L991" s="64" t="s">
        <v>23</v>
      </c>
      <c r="M991" s="64" t="s">
        <v>821</v>
      </c>
      <c r="N991" s="63"/>
      <c r="O991" s="64"/>
      <c r="P991" s="63">
        <v>39.0</v>
      </c>
      <c r="Q991" s="64"/>
      <c r="R991" s="64"/>
    </row>
    <row r="992" ht="12.75" customHeight="1">
      <c r="A992" s="63">
        <v>1915.0</v>
      </c>
      <c r="B992" s="63">
        <v>174365.0</v>
      </c>
      <c r="C992" s="64" t="s">
        <v>1397</v>
      </c>
      <c r="D992" s="64" t="s">
        <v>90</v>
      </c>
      <c r="E992" s="64"/>
      <c r="F992" s="64"/>
      <c r="G992" s="64" t="s">
        <v>1400</v>
      </c>
      <c r="H992" s="65">
        <v>42147.375</v>
      </c>
      <c r="I992" s="63">
        <v>4500.0</v>
      </c>
      <c r="J992" s="63">
        <v>76.0</v>
      </c>
      <c r="K992" s="64" t="s">
        <v>23</v>
      </c>
      <c r="L992" s="64" t="s">
        <v>40</v>
      </c>
      <c r="M992" s="64" t="s">
        <v>35</v>
      </c>
      <c r="N992" s="63"/>
      <c r="O992" s="64"/>
      <c r="P992" s="63">
        <v>40.0</v>
      </c>
      <c r="Q992" s="64"/>
      <c r="R992" s="64"/>
    </row>
    <row r="993" ht="12.75" customHeight="1">
      <c r="A993" s="63">
        <v>1819.0</v>
      </c>
      <c r="B993" s="63">
        <v>125430.0</v>
      </c>
      <c r="C993" s="64" t="s">
        <v>1397</v>
      </c>
      <c r="D993" s="64" t="s">
        <v>90</v>
      </c>
      <c r="E993" s="66">
        <v>18.0</v>
      </c>
      <c r="F993" s="64" t="s">
        <v>1032</v>
      </c>
      <c r="G993" s="64"/>
      <c r="H993" s="65">
        <v>42147.75</v>
      </c>
      <c r="I993" s="63">
        <v>4300.0</v>
      </c>
      <c r="J993" s="63">
        <v>73.0</v>
      </c>
      <c r="K993" s="64" t="s">
        <v>23</v>
      </c>
      <c r="L993" s="64" t="s">
        <v>23</v>
      </c>
      <c r="M993" s="64" t="s">
        <v>821</v>
      </c>
      <c r="N993" s="63"/>
      <c r="O993" s="64"/>
      <c r="P993" s="63">
        <v>38.0</v>
      </c>
      <c r="Q993" s="64"/>
      <c r="R993" s="64"/>
    </row>
    <row r="994" ht="12.75" customHeight="1">
      <c r="A994" s="63">
        <v>1916.0</v>
      </c>
      <c r="B994" s="63">
        <v>172454.0</v>
      </c>
      <c r="C994" s="64" t="s">
        <v>1397</v>
      </c>
      <c r="D994" s="64" t="s">
        <v>90</v>
      </c>
      <c r="E994" s="66">
        <v>17.0</v>
      </c>
      <c r="F994" s="64" t="s">
        <v>1175</v>
      </c>
      <c r="G994" s="64"/>
      <c r="H994" s="65">
        <v>42151.4375</v>
      </c>
      <c r="I994" s="63">
        <v>4500.0</v>
      </c>
      <c r="J994" s="63">
        <v>74.0</v>
      </c>
      <c r="K994" s="64" t="s">
        <v>23</v>
      </c>
      <c r="L994" s="64" t="s">
        <v>23</v>
      </c>
      <c r="M994" s="64" t="s">
        <v>821</v>
      </c>
      <c r="N994" s="63"/>
      <c r="O994" s="64"/>
      <c r="P994" s="63">
        <v>38.0</v>
      </c>
      <c r="Q994" s="64"/>
      <c r="R994" s="64"/>
    </row>
    <row r="995" ht="12.75" customHeight="1">
      <c r="A995" s="63">
        <v>1917.0</v>
      </c>
      <c r="B995" s="63">
        <v>90017.0</v>
      </c>
      <c r="C995" s="64" t="s">
        <v>1397</v>
      </c>
      <c r="D995" s="64" t="s">
        <v>90</v>
      </c>
      <c r="E995" s="64"/>
      <c r="F995" s="64"/>
      <c r="G995" s="64" t="s">
        <v>1329</v>
      </c>
      <c r="H995" s="65">
        <v>42153.4375</v>
      </c>
      <c r="I995" s="63">
        <v>4750.0</v>
      </c>
      <c r="J995" s="63">
        <v>73.0</v>
      </c>
      <c r="K995" s="64" t="s">
        <v>23</v>
      </c>
      <c r="L995" s="64" t="s">
        <v>23</v>
      </c>
      <c r="M995" s="64" t="s">
        <v>814</v>
      </c>
      <c r="N995" s="63"/>
      <c r="O995" s="64"/>
      <c r="P995" s="63">
        <v>44.0</v>
      </c>
      <c r="Q995" s="64"/>
      <c r="R995" s="64"/>
    </row>
    <row r="996" ht="12.75" customHeight="1">
      <c r="A996" s="63">
        <v>1919.0</v>
      </c>
      <c r="B996" s="63">
        <v>48604.0</v>
      </c>
      <c r="C996" s="64" t="s">
        <v>1397</v>
      </c>
      <c r="D996" s="64" t="s">
        <v>90</v>
      </c>
      <c r="E996" s="64"/>
      <c r="F996" s="64"/>
      <c r="G996" s="64" t="s">
        <v>1401</v>
      </c>
      <c r="H996" s="65">
        <v>42153.458333333336</v>
      </c>
      <c r="I996" s="63">
        <v>4150.0</v>
      </c>
      <c r="J996" s="63">
        <v>74.0</v>
      </c>
      <c r="K996" s="64" t="s">
        <v>23</v>
      </c>
      <c r="L996" s="64" t="s">
        <v>40</v>
      </c>
      <c r="M996" s="64"/>
      <c r="N996" s="63"/>
      <c r="O996" s="64"/>
      <c r="P996" s="63">
        <v>37.0</v>
      </c>
      <c r="Q996" s="64"/>
      <c r="R996" s="64"/>
    </row>
    <row r="997" ht="12.75" customHeight="1">
      <c r="A997" s="63">
        <v>1920.0</v>
      </c>
      <c r="B997" s="63">
        <v>89537.0</v>
      </c>
      <c r="C997" s="64" t="s">
        <v>1397</v>
      </c>
      <c r="D997" s="64" t="s">
        <v>90</v>
      </c>
      <c r="E997" s="64"/>
      <c r="F997" s="64"/>
      <c r="G997" s="64" t="s">
        <v>1402</v>
      </c>
      <c r="H997" s="65">
        <v>42153.625</v>
      </c>
      <c r="I997" s="63">
        <v>4500.0</v>
      </c>
      <c r="J997" s="63">
        <v>71.0</v>
      </c>
      <c r="K997" s="64" t="s">
        <v>23</v>
      </c>
      <c r="L997" s="64" t="s">
        <v>23</v>
      </c>
      <c r="M997" s="64" t="s">
        <v>821</v>
      </c>
      <c r="N997" s="63"/>
      <c r="O997" s="64"/>
      <c r="P997" s="63">
        <v>38.0</v>
      </c>
      <c r="Q997" s="64"/>
      <c r="R997" s="64"/>
    </row>
    <row r="998" ht="12.75" customHeight="1">
      <c r="A998" s="63">
        <v>1921.0</v>
      </c>
      <c r="B998" s="63">
        <v>115387.0</v>
      </c>
      <c r="C998" s="64" t="s">
        <v>1397</v>
      </c>
      <c r="D998" s="64" t="s">
        <v>90</v>
      </c>
      <c r="E998" s="66">
        <v>15.0</v>
      </c>
      <c r="F998" s="64" t="s">
        <v>976</v>
      </c>
      <c r="G998" s="64"/>
      <c r="H998" s="65">
        <v>42154.5625</v>
      </c>
      <c r="I998" s="63">
        <v>4100.0</v>
      </c>
      <c r="J998" s="63">
        <v>73.0</v>
      </c>
      <c r="K998" s="64" t="s">
        <v>23</v>
      </c>
      <c r="L998" s="64" t="s">
        <v>23</v>
      </c>
      <c r="M998" s="64" t="s">
        <v>821</v>
      </c>
      <c r="N998" s="63"/>
      <c r="O998" s="64"/>
      <c r="P998" s="63">
        <v>38.0</v>
      </c>
      <c r="Q998" s="66">
        <v>2.0</v>
      </c>
      <c r="R998" s="66">
        <v>2.0</v>
      </c>
    </row>
    <row r="999" ht="12.75" customHeight="1">
      <c r="A999" s="63">
        <v>1922.0</v>
      </c>
      <c r="B999" s="63">
        <v>179474.0</v>
      </c>
      <c r="C999" s="64" t="s">
        <v>1397</v>
      </c>
      <c r="D999" s="64" t="s">
        <v>90</v>
      </c>
      <c r="E999" s="66">
        <v>15.0</v>
      </c>
      <c r="F999" s="64" t="s">
        <v>976</v>
      </c>
      <c r="G999" s="64"/>
      <c r="H999" s="65">
        <v>42155.385416666664</v>
      </c>
      <c r="I999" s="63">
        <v>4200.0</v>
      </c>
      <c r="J999" s="63">
        <v>74.0</v>
      </c>
      <c r="K999" s="64" t="s">
        <v>23</v>
      </c>
      <c r="L999" s="64" t="s">
        <v>23</v>
      </c>
      <c r="M999" s="64" t="s">
        <v>821</v>
      </c>
      <c r="N999" s="63"/>
      <c r="O999" s="64"/>
      <c r="P999" s="63">
        <v>41.0</v>
      </c>
      <c r="Q999" s="64"/>
      <c r="R999" s="64"/>
    </row>
    <row r="1000" ht="12.75" customHeight="1">
      <c r="A1000" s="63">
        <v>1923.0</v>
      </c>
      <c r="B1000" s="63">
        <v>124892.0</v>
      </c>
      <c r="C1000" s="64" t="s">
        <v>1397</v>
      </c>
      <c r="D1000" s="64" t="s">
        <v>90</v>
      </c>
      <c r="E1000" s="66">
        <v>15.0</v>
      </c>
      <c r="F1000" s="64" t="s">
        <v>976</v>
      </c>
      <c r="G1000" s="64"/>
      <c r="H1000" s="65">
        <v>42158.0</v>
      </c>
      <c r="I1000" s="63">
        <v>3700.0</v>
      </c>
      <c r="J1000" s="63">
        <v>71.0</v>
      </c>
      <c r="K1000" s="64" t="s">
        <v>23</v>
      </c>
      <c r="L1000" s="64" t="s">
        <v>23</v>
      </c>
      <c r="M1000" s="64" t="s">
        <v>821</v>
      </c>
      <c r="N1000" s="63"/>
      <c r="O1000" s="64"/>
      <c r="P1000" s="63">
        <v>38.0</v>
      </c>
      <c r="Q1000" s="66">
        <v>2.0</v>
      </c>
      <c r="R1000" s="66">
        <v>2.0</v>
      </c>
    </row>
    <row r="1001" ht="12.75" customHeight="1">
      <c r="A1001" s="63">
        <v>1924.0</v>
      </c>
      <c r="B1001" s="63">
        <v>104157.0</v>
      </c>
      <c r="C1001" s="64" t="s">
        <v>1397</v>
      </c>
      <c r="D1001" s="64" t="s">
        <v>90</v>
      </c>
      <c r="E1001" s="66">
        <v>15.0</v>
      </c>
      <c r="F1001" s="64" t="s">
        <v>976</v>
      </c>
      <c r="G1001" s="64"/>
      <c r="H1001" s="65">
        <v>42158.729166666664</v>
      </c>
      <c r="I1001" s="63">
        <v>3600.0</v>
      </c>
      <c r="J1001" s="63">
        <v>70.0</v>
      </c>
      <c r="K1001" s="64" t="s">
        <v>23</v>
      </c>
      <c r="L1001" s="64" t="s">
        <v>23</v>
      </c>
      <c r="M1001" s="64" t="s">
        <v>821</v>
      </c>
      <c r="N1001" s="63"/>
      <c r="O1001" s="64"/>
      <c r="P1001" s="63">
        <v>36.0</v>
      </c>
      <c r="Q1001" s="66">
        <v>2.0</v>
      </c>
      <c r="R1001" s="66">
        <v>2.0</v>
      </c>
    </row>
    <row r="1002" ht="12.75" customHeight="1">
      <c r="A1002" s="63">
        <v>1925.0</v>
      </c>
      <c r="B1002" s="63">
        <v>168630.0</v>
      </c>
      <c r="C1002" s="64" t="s">
        <v>1397</v>
      </c>
      <c r="D1002" s="64" t="s">
        <v>90</v>
      </c>
      <c r="E1002" s="66">
        <v>15.0</v>
      </c>
      <c r="F1002" s="64" t="s">
        <v>976</v>
      </c>
      <c r="G1002" s="64"/>
      <c r="H1002" s="65">
        <v>42162.5</v>
      </c>
      <c r="I1002" s="63">
        <v>4500.0</v>
      </c>
      <c r="J1002" s="63">
        <v>72.0</v>
      </c>
      <c r="K1002" s="64" t="s">
        <v>23</v>
      </c>
      <c r="L1002" s="64" t="s">
        <v>23</v>
      </c>
      <c r="M1002" s="64" t="s">
        <v>821</v>
      </c>
      <c r="N1002" s="63"/>
      <c r="O1002" s="64"/>
      <c r="P1002" s="63">
        <v>41.0</v>
      </c>
      <c r="Q1002" s="64"/>
      <c r="R1002" s="64"/>
    </row>
    <row r="1003" ht="12.75" customHeight="1">
      <c r="A1003" s="63">
        <v>1930.0</v>
      </c>
      <c r="B1003" s="63">
        <v>151848.0</v>
      </c>
      <c r="C1003" s="64" t="s">
        <v>1397</v>
      </c>
      <c r="D1003" s="64" t="s">
        <v>90</v>
      </c>
      <c r="E1003" s="66">
        <v>15.0</v>
      </c>
      <c r="F1003" s="64" t="s">
        <v>976</v>
      </c>
      <c r="G1003" s="64"/>
      <c r="H1003" s="65">
        <v>42174.458333333336</v>
      </c>
      <c r="I1003" s="63">
        <v>4900.0</v>
      </c>
      <c r="J1003" s="63">
        <v>78.0</v>
      </c>
      <c r="K1003" s="64" t="s">
        <v>23</v>
      </c>
      <c r="L1003" s="64" t="s">
        <v>35</v>
      </c>
      <c r="M1003" s="64" t="s">
        <v>821</v>
      </c>
      <c r="N1003" s="63"/>
      <c r="O1003" s="64"/>
      <c r="P1003" s="63">
        <v>40.0</v>
      </c>
      <c r="Q1003" s="64"/>
      <c r="R1003" s="64"/>
    </row>
    <row r="1004" ht="12.75" customHeight="1">
      <c r="A1004" s="63">
        <v>1926.0</v>
      </c>
      <c r="B1004" s="63">
        <v>151411.0</v>
      </c>
      <c r="C1004" s="64" t="s">
        <v>1397</v>
      </c>
      <c r="D1004" s="64" t="s">
        <v>90</v>
      </c>
      <c r="E1004" s="66">
        <v>15.0</v>
      </c>
      <c r="F1004" s="64" t="s">
        <v>976</v>
      </c>
      <c r="G1004" s="64"/>
      <c r="H1004" s="65">
        <v>42174.5</v>
      </c>
      <c r="I1004" s="63">
        <v>2100.0</v>
      </c>
      <c r="J1004" s="63">
        <v>58.0</v>
      </c>
      <c r="K1004" s="64" t="s">
        <v>23</v>
      </c>
      <c r="L1004" s="64" t="s">
        <v>35</v>
      </c>
      <c r="M1004" s="64" t="s">
        <v>35</v>
      </c>
      <c r="N1004" s="63"/>
      <c r="O1004" s="64"/>
      <c r="P1004" s="63">
        <v>30.0</v>
      </c>
      <c r="Q1004" s="64"/>
      <c r="R1004" s="64"/>
    </row>
    <row r="1005" ht="12.75" customHeight="1">
      <c r="A1005" s="63">
        <v>1927.0</v>
      </c>
      <c r="B1005" s="63">
        <v>12326.0</v>
      </c>
      <c r="C1005" s="64" t="s">
        <v>1397</v>
      </c>
      <c r="D1005" s="64" t="s">
        <v>90</v>
      </c>
      <c r="E1005" s="66">
        <v>15.0</v>
      </c>
      <c r="F1005" s="64" t="s">
        <v>976</v>
      </c>
      <c r="G1005" s="64"/>
      <c r="H1005" s="65">
        <v>42178.645833333336</v>
      </c>
      <c r="I1005" s="63">
        <v>4300.0</v>
      </c>
      <c r="J1005" s="63">
        <v>74.0</v>
      </c>
      <c r="K1005" s="64" t="s">
        <v>23</v>
      </c>
      <c r="L1005" s="64" t="s">
        <v>35</v>
      </c>
      <c r="M1005" s="64" t="s">
        <v>821</v>
      </c>
      <c r="N1005" s="63"/>
      <c r="O1005" s="64"/>
      <c r="P1005" s="63">
        <v>38.0</v>
      </c>
      <c r="Q1005" s="64"/>
      <c r="R1005" s="64"/>
    </row>
    <row r="1006" ht="12.75" customHeight="1">
      <c r="A1006" s="63">
        <v>1931.0</v>
      </c>
      <c r="B1006" s="63">
        <v>169688.0</v>
      </c>
      <c r="C1006" s="64" t="s">
        <v>1397</v>
      </c>
      <c r="D1006" s="64" t="s">
        <v>90</v>
      </c>
      <c r="E1006" s="66">
        <v>15.0</v>
      </c>
      <c r="F1006" s="64" t="s">
        <v>976</v>
      </c>
      <c r="G1006" s="64"/>
      <c r="H1006" s="65">
        <v>42183.395833333336</v>
      </c>
      <c r="I1006" s="63">
        <v>5000.0</v>
      </c>
      <c r="J1006" s="63">
        <v>76.0</v>
      </c>
      <c r="K1006" s="64" t="s">
        <v>23</v>
      </c>
      <c r="L1006" s="64" t="s">
        <v>35</v>
      </c>
      <c r="M1006" s="64" t="s">
        <v>35</v>
      </c>
      <c r="N1006" s="63"/>
      <c r="O1006" s="64"/>
      <c r="P1006" s="63">
        <v>40.0</v>
      </c>
      <c r="Q1006" s="64"/>
      <c r="R1006" s="64"/>
    </row>
    <row r="1007" ht="12.75" customHeight="1">
      <c r="A1007" s="63">
        <v>1932.0</v>
      </c>
      <c r="B1007" s="63">
        <v>135988.0</v>
      </c>
      <c r="C1007" s="64" t="s">
        <v>1397</v>
      </c>
      <c r="D1007" s="64" t="s">
        <v>90</v>
      </c>
      <c r="E1007" s="66">
        <v>15.0</v>
      </c>
      <c r="F1007" s="64" t="s">
        <v>976</v>
      </c>
      <c r="G1007" s="64"/>
      <c r="H1007" s="65">
        <v>42200.677083333336</v>
      </c>
      <c r="I1007" s="63">
        <v>3000.0</v>
      </c>
      <c r="J1007" s="63">
        <v>68.0</v>
      </c>
      <c r="K1007" s="64" t="s">
        <v>23</v>
      </c>
      <c r="L1007" s="64" t="s">
        <v>35</v>
      </c>
      <c r="M1007" s="64" t="s">
        <v>35</v>
      </c>
      <c r="N1007" s="63"/>
      <c r="O1007" s="64"/>
      <c r="P1007" s="63">
        <v>33.0</v>
      </c>
      <c r="Q1007" s="66">
        <v>2.0</v>
      </c>
      <c r="R1007" s="66">
        <v>1.0</v>
      </c>
    </row>
    <row r="1008" ht="12.75" customHeight="1">
      <c r="A1008" s="68">
        <v>474.0</v>
      </c>
      <c r="D1008" s="64" t="s">
        <v>82</v>
      </c>
      <c r="H1008" s="69">
        <v>42146.0</v>
      </c>
      <c r="I1008" s="68">
        <v>4500.0</v>
      </c>
      <c r="J1008" s="68">
        <v>75.0</v>
      </c>
    </row>
    <row r="1009" ht="12.75" customHeight="1">
      <c r="A1009" s="68">
        <v>475.0</v>
      </c>
      <c r="B1009" s="66"/>
      <c r="C1009" s="66"/>
      <c r="D1009" s="64" t="s">
        <v>82</v>
      </c>
      <c r="E1009" s="66"/>
      <c r="F1009" s="66"/>
      <c r="G1009" s="66"/>
      <c r="H1009" s="69">
        <v>42146.0</v>
      </c>
      <c r="I1009" s="68">
        <v>5000.0</v>
      </c>
      <c r="J1009" s="68">
        <v>77.0</v>
      </c>
      <c r="K1009" s="66"/>
      <c r="N1009" s="66"/>
      <c r="P1009" s="66"/>
      <c r="Q1009" s="66"/>
      <c r="R1009" s="66"/>
    </row>
    <row r="1010" ht="12.75" customHeight="1">
      <c r="A1010" s="68">
        <v>476.0</v>
      </c>
      <c r="B1010" s="66"/>
      <c r="C1010" s="66"/>
      <c r="D1010" s="64" t="s">
        <v>82</v>
      </c>
      <c r="E1010" s="66"/>
      <c r="F1010" s="66"/>
      <c r="G1010" s="66"/>
      <c r="H1010" s="69">
        <v>42146.0</v>
      </c>
      <c r="I1010" s="68">
        <v>4200.0</v>
      </c>
      <c r="J1010" s="68">
        <v>72.0</v>
      </c>
      <c r="K1010" s="66"/>
      <c r="N1010" s="66"/>
      <c r="P1010" s="66"/>
      <c r="Q1010" s="66"/>
      <c r="R1010" s="66"/>
    </row>
    <row r="1011" ht="12.75" customHeight="1">
      <c r="A1011" s="68">
        <v>477.0</v>
      </c>
      <c r="B1011" s="66"/>
      <c r="C1011" s="66"/>
      <c r="D1011" s="64" t="s">
        <v>82</v>
      </c>
      <c r="E1011" s="66"/>
      <c r="F1011" s="66"/>
      <c r="G1011" s="66"/>
      <c r="H1011" s="69">
        <v>42146.0</v>
      </c>
      <c r="I1011" s="68">
        <v>5300.0</v>
      </c>
      <c r="J1011" s="68">
        <v>35.0</v>
      </c>
      <c r="K1011" s="66"/>
      <c r="N1011" s="66"/>
      <c r="P1011" s="66"/>
      <c r="Q1011" s="66"/>
      <c r="R1011" s="66"/>
    </row>
    <row r="1012" ht="12.75" customHeight="1">
      <c r="A1012" s="68">
        <v>478.0</v>
      </c>
      <c r="B1012" s="66"/>
      <c r="C1012" s="66"/>
      <c r="D1012" s="64" t="s">
        <v>82</v>
      </c>
      <c r="E1012" s="66"/>
      <c r="F1012" s="66"/>
      <c r="G1012" s="66"/>
      <c r="H1012" s="69">
        <v>42146.0</v>
      </c>
      <c r="I1012" s="68">
        <v>4300.0</v>
      </c>
      <c r="J1012" s="68">
        <v>73.0</v>
      </c>
      <c r="K1012" s="66"/>
      <c r="N1012" s="66"/>
      <c r="P1012" s="66"/>
      <c r="Q1012" s="66"/>
      <c r="R1012" s="66"/>
    </row>
    <row r="1013" ht="12.75" customHeight="1">
      <c r="A1013" s="68">
        <v>479.0</v>
      </c>
      <c r="B1013" s="66"/>
      <c r="C1013" s="66"/>
      <c r="D1013" s="64" t="s">
        <v>82</v>
      </c>
      <c r="E1013" s="66"/>
      <c r="F1013" s="66"/>
      <c r="G1013" s="66"/>
      <c r="H1013" s="69">
        <v>42146.0</v>
      </c>
      <c r="I1013" s="68">
        <v>4000.0</v>
      </c>
      <c r="J1013" s="68">
        <v>72.0</v>
      </c>
      <c r="K1013" s="66"/>
      <c r="N1013" s="66"/>
      <c r="P1013" s="66"/>
      <c r="Q1013" s="66"/>
      <c r="R1013" s="66"/>
    </row>
    <row r="1014" ht="12.75" customHeight="1">
      <c r="A1014" s="68">
        <v>480.0</v>
      </c>
      <c r="B1014" s="66"/>
      <c r="C1014" s="66"/>
      <c r="D1014" s="64" t="s">
        <v>82</v>
      </c>
      <c r="E1014" s="66"/>
      <c r="F1014" s="66"/>
      <c r="G1014" s="66"/>
      <c r="H1014" s="69">
        <v>42146.0</v>
      </c>
      <c r="I1014" s="68">
        <v>4600.0</v>
      </c>
      <c r="J1014" s="68">
        <v>73.0</v>
      </c>
      <c r="K1014" s="66"/>
      <c r="N1014" s="66"/>
      <c r="P1014" s="66"/>
      <c r="Q1014" s="66"/>
      <c r="R1014" s="66"/>
    </row>
    <row r="1015" ht="12.75" customHeight="1">
      <c r="A1015" s="68">
        <v>481.0</v>
      </c>
      <c r="B1015" s="66"/>
      <c r="C1015" s="66"/>
      <c r="D1015" s="64" t="s">
        <v>82</v>
      </c>
      <c r="E1015" s="66"/>
      <c r="F1015" s="66"/>
      <c r="G1015" s="66"/>
      <c r="H1015" s="69">
        <v>42276.0</v>
      </c>
      <c r="I1015" s="68">
        <v>4100.0</v>
      </c>
      <c r="J1015" s="68">
        <v>74.0</v>
      </c>
      <c r="K1015" s="66"/>
      <c r="N1015" s="66"/>
      <c r="P1015" s="66"/>
      <c r="Q1015" s="66"/>
      <c r="R1015" s="66"/>
    </row>
    <row r="1016" ht="12.75" customHeight="1">
      <c r="A1016" s="68">
        <v>482.0</v>
      </c>
      <c r="B1016" s="66"/>
      <c r="C1016" s="66"/>
      <c r="D1016" s="64" t="s">
        <v>82</v>
      </c>
      <c r="E1016" s="66"/>
      <c r="F1016" s="66"/>
      <c r="G1016" s="66"/>
      <c r="H1016" s="69">
        <v>42277.0</v>
      </c>
      <c r="I1016" s="68">
        <v>4600.0</v>
      </c>
      <c r="J1016" s="68">
        <v>72.0</v>
      </c>
      <c r="K1016" s="66"/>
      <c r="N1016" s="66"/>
      <c r="P1016" s="66"/>
      <c r="Q1016" s="66"/>
      <c r="R1016" s="66"/>
    </row>
    <row r="1017" ht="12.75" customHeight="1">
      <c r="A1017" s="68">
        <v>483.0</v>
      </c>
      <c r="B1017" s="66"/>
      <c r="C1017" s="66"/>
      <c r="D1017" s="64" t="s">
        <v>82</v>
      </c>
      <c r="E1017" s="66"/>
      <c r="F1017" s="66"/>
      <c r="G1017" s="66"/>
      <c r="H1017" s="69" t="s">
        <v>1403</v>
      </c>
      <c r="I1017" s="68">
        <v>5200.0</v>
      </c>
      <c r="J1017" s="68">
        <v>79.0</v>
      </c>
      <c r="K1017" s="66"/>
      <c r="N1017" s="66"/>
      <c r="P1017" s="66"/>
      <c r="Q1017" s="66"/>
      <c r="R1017" s="66"/>
    </row>
    <row r="1018" ht="12.75" customHeight="1">
      <c r="A1018" s="68">
        <v>484.0</v>
      </c>
      <c r="B1018" s="66"/>
      <c r="C1018" s="66"/>
      <c r="D1018" s="64" t="s">
        <v>82</v>
      </c>
      <c r="E1018" s="66"/>
      <c r="F1018" s="66"/>
      <c r="G1018" s="66"/>
      <c r="H1018" s="69">
        <v>42158.0</v>
      </c>
      <c r="I1018" s="68">
        <v>3750.0</v>
      </c>
      <c r="J1018" s="68">
        <v>71.0</v>
      </c>
      <c r="K1018" s="66"/>
      <c r="N1018" s="66"/>
      <c r="P1018" s="66"/>
      <c r="Q1018" s="66"/>
      <c r="R1018" s="66"/>
    </row>
    <row r="1019" ht="12.75" customHeight="1">
      <c r="A1019" s="68">
        <v>485.0</v>
      </c>
      <c r="B1019" s="66"/>
      <c r="C1019" s="66"/>
      <c r="D1019" s="64" t="s">
        <v>82</v>
      </c>
      <c r="E1019" s="66"/>
      <c r="F1019" s="66"/>
      <c r="G1019" s="66"/>
      <c r="H1019" s="69">
        <v>42158.0</v>
      </c>
      <c r="I1019" s="68">
        <v>4100.0</v>
      </c>
      <c r="J1019" s="68">
        <v>74.0</v>
      </c>
      <c r="K1019" s="66"/>
      <c r="N1019" s="66"/>
      <c r="P1019" s="66"/>
      <c r="Q1019" s="66"/>
      <c r="R1019" s="66"/>
    </row>
    <row r="1020" ht="12.75" customHeight="1">
      <c r="A1020" s="68">
        <v>486.0</v>
      </c>
      <c r="B1020" s="66"/>
      <c r="C1020" s="66"/>
      <c r="D1020" s="64" t="s">
        <v>82</v>
      </c>
      <c r="E1020" s="66"/>
      <c r="F1020" s="66"/>
      <c r="G1020" s="66"/>
      <c r="H1020" s="69">
        <v>42162.0</v>
      </c>
      <c r="I1020" s="68">
        <v>2350.0</v>
      </c>
      <c r="J1020" s="68">
        <v>33.0</v>
      </c>
      <c r="K1020" s="66"/>
      <c r="N1020" s="66"/>
      <c r="P1020" s="66"/>
      <c r="Q1020" s="66"/>
      <c r="R1020" s="66"/>
    </row>
    <row r="1021" ht="12.75" customHeight="1">
      <c r="A1021" s="68">
        <v>487.0</v>
      </c>
      <c r="B1021" s="66"/>
      <c r="C1021" s="66"/>
      <c r="D1021" s="64" t="s">
        <v>82</v>
      </c>
      <c r="E1021" s="66"/>
      <c r="F1021" s="66"/>
      <c r="G1021" s="66"/>
      <c r="H1021" s="69">
        <v>42162.0</v>
      </c>
      <c r="I1021" s="68">
        <v>4350.0</v>
      </c>
      <c r="J1021" s="68">
        <v>73.0</v>
      </c>
      <c r="K1021" s="66"/>
      <c r="N1021" s="66"/>
      <c r="P1021" s="66"/>
      <c r="Q1021" s="66"/>
      <c r="R1021" s="66"/>
    </row>
    <row r="1022" ht="12.75" customHeight="1">
      <c r="A1022" s="68">
        <v>488.0</v>
      </c>
      <c r="B1022" s="66"/>
      <c r="C1022" s="66"/>
      <c r="D1022" s="64" t="s">
        <v>82</v>
      </c>
      <c r="E1022" s="66"/>
      <c r="F1022" s="66"/>
      <c r="G1022" s="66"/>
      <c r="H1022" s="69">
        <v>42162.0</v>
      </c>
      <c r="I1022" s="68">
        <v>5150.0</v>
      </c>
      <c r="J1022" s="68">
        <v>76.0</v>
      </c>
      <c r="K1022" s="66"/>
      <c r="N1022" s="66"/>
      <c r="P1022" s="66"/>
      <c r="Q1022" s="66"/>
      <c r="R1022" s="66"/>
    </row>
    <row r="1023" ht="12.75" customHeight="1">
      <c r="A1023" s="68">
        <v>489.0</v>
      </c>
      <c r="B1023" s="66"/>
      <c r="C1023" s="66"/>
      <c r="D1023" s="64" t="s">
        <v>82</v>
      </c>
      <c r="E1023" s="66"/>
      <c r="F1023" s="66"/>
      <c r="G1023" s="66"/>
      <c r="H1023" s="69">
        <v>42164.0</v>
      </c>
      <c r="I1023" s="68">
        <v>4450.0</v>
      </c>
      <c r="J1023" s="68">
        <v>76.0</v>
      </c>
      <c r="K1023" s="66"/>
      <c r="N1023" s="66"/>
      <c r="P1023" s="66"/>
      <c r="Q1023" s="66"/>
      <c r="R1023" s="66"/>
    </row>
    <row r="1024" ht="12.75" customHeight="1">
      <c r="A1024" s="68">
        <v>490.0</v>
      </c>
      <c r="B1024" s="66"/>
      <c r="C1024" s="66"/>
      <c r="D1024" s="64" t="s">
        <v>82</v>
      </c>
      <c r="E1024" s="66"/>
      <c r="F1024" s="66"/>
      <c r="G1024" s="66"/>
      <c r="H1024" s="69">
        <v>42164.0</v>
      </c>
      <c r="I1024" s="68">
        <v>4800.0</v>
      </c>
      <c r="J1024" s="68">
        <v>75.0</v>
      </c>
      <c r="K1024" s="66"/>
      <c r="N1024" s="66"/>
      <c r="P1024" s="66"/>
      <c r="Q1024" s="66"/>
      <c r="R1024" s="66"/>
    </row>
    <row r="1025" ht="12.75" customHeight="1">
      <c r="A1025" s="68">
        <v>491.0</v>
      </c>
      <c r="B1025" s="66"/>
      <c r="C1025" s="66"/>
      <c r="D1025" s="64" t="s">
        <v>82</v>
      </c>
      <c r="E1025" s="66"/>
      <c r="F1025" s="66"/>
      <c r="G1025" s="66"/>
      <c r="H1025" s="69">
        <v>42167.0</v>
      </c>
      <c r="I1025" s="68">
        <v>4400.0</v>
      </c>
      <c r="J1025" s="68">
        <v>76.0</v>
      </c>
      <c r="K1025" s="66"/>
      <c r="N1025" s="66"/>
      <c r="P1025" s="66"/>
      <c r="Q1025" s="66"/>
      <c r="R1025" s="66"/>
    </row>
    <row r="1026" ht="12.75" customHeight="1">
      <c r="A1026" s="68">
        <v>492.0</v>
      </c>
      <c r="B1026" s="66"/>
      <c r="C1026" s="66"/>
      <c r="D1026" s="64" t="s">
        <v>82</v>
      </c>
      <c r="E1026" s="66"/>
      <c r="F1026" s="66"/>
      <c r="G1026" s="66"/>
      <c r="H1026" s="69">
        <v>42168.0</v>
      </c>
      <c r="I1026" s="68">
        <v>3000.0</v>
      </c>
      <c r="J1026" s="68">
        <v>68.0</v>
      </c>
      <c r="K1026" s="66"/>
      <c r="N1026" s="66"/>
      <c r="P1026" s="66"/>
      <c r="Q1026" s="66"/>
      <c r="R1026" s="66"/>
    </row>
    <row r="1027" ht="12.75" customHeight="1">
      <c r="A1027" s="68">
        <v>493.0</v>
      </c>
      <c r="B1027" s="66"/>
      <c r="C1027" s="66"/>
      <c r="D1027" s="64" t="s">
        <v>82</v>
      </c>
      <c r="E1027" s="66"/>
      <c r="F1027" s="66"/>
      <c r="G1027" s="66"/>
      <c r="H1027" s="69">
        <v>42185.0</v>
      </c>
      <c r="I1027" s="68">
        <v>4000.0</v>
      </c>
      <c r="J1027" s="68">
        <v>73.0</v>
      </c>
      <c r="K1027" s="66"/>
      <c r="N1027" s="66"/>
      <c r="P1027" s="66"/>
      <c r="Q1027" s="66"/>
      <c r="R1027" s="66"/>
    </row>
    <row r="1028" ht="12.75" customHeight="1">
      <c r="A1028" s="68">
        <v>494.0</v>
      </c>
      <c r="B1028" s="66"/>
      <c r="C1028" s="66"/>
      <c r="D1028" s="64" t="s">
        <v>82</v>
      </c>
      <c r="E1028" s="66"/>
      <c r="F1028" s="66"/>
      <c r="G1028" s="66"/>
      <c r="H1028" s="69">
        <v>42066.0</v>
      </c>
      <c r="I1028" s="68">
        <v>4100.0</v>
      </c>
      <c r="J1028" s="68">
        <v>76.0</v>
      </c>
      <c r="K1028" s="66"/>
      <c r="N1028" s="66"/>
      <c r="P1028" s="66"/>
      <c r="Q1028" s="66"/>
      <c r="R1028" s="66"/>
    </row>
    <row r="1029" ht="12.75" customHeight="1">
      <c r="A1029" s="70">
        <v>1641.0</v>
      </c>
      <c r="B1029" s="66"/>
      <c r="C1029" s="66"/>
      <c r="D1029" s="64" t="s">
        <v>82</v>
      </c>
      <c r="E1029" s="66"/>
      <c r="F1029" s="66"/>
      <c r="G1029" s="66"/>
      <c r="H1029" s="71">
        <v>42120.0</v>
      </c>
      <c r="I1029" s="72">
        <v>4.6</v>
      </c>
      <c r="J1029" s="73">
        <v>76.0</v>
      </c>
      <c r="K1029" s="66"/>
      <c r="N1029" s="66"/>
      <c r="P1029" s="66"/>
      <c r="Q1029" s="66"/>
      <c r="R1029" s="66"/>
    </row>
    <row r="1030" ht="12.75" customHeight="1">
      <c r="A1030" s="70">
        <v>1642.0</v>
      </c>
      <c r="B1030" s="66"/>
      <c r="C1030" s="66"/>
      <c r="D1030" s="64" t="s">
        <v>82</v>
      </c>
      <c r="E1030" s="66"/>
      <c r="F1030" s="66"/>
      <c r="G1030" s="66"/>
      <c r="H1030" s="71">
        <v>42120.0</v>
      </c>
      <c r="I1030" s="72">
        <v>5600.0</v>
      </c>
      <c r="J1030" s="73">
        <v>70.0</v>
      </c>
      <c r="K1030" s="66"/>
      <c r="N1030" s="66"/>
      <c r="P1030" s="66"/>
      <c r="Q1030" s="66"/>
      <c r="R1030" s="66"/>
    </row>
    <row r="1031" ht="12.75" customHeight="1">
      <c r="A1031" s="70">
        <v>1643.0</v>
      </c>
      <c r="B1031" s="66"/>
      <c r="C1031" s="66"/>
      <c r="D1031" s="64" t="s">
        <v>82</v>
      </c>
      <c r="E1031" s="66"/>
      <c r="F1031" s="66"/>
      <c r="G1031" s="66"/>
      <c r="H1031" s="71">
        <v>42126.0</v>
      </c>
      <c r="I1031" s="72">
        <v>4100.0</v>
      </c>
      <c r="J1031" s="73">
        <v>73.0</v>
      </c>
      <c r="K1031" s="66"/>
      <c r="N1031" s="66"/>
      <c r="P1031" s="66"/>
      <c r="Q1031" s="66"/>
      <c r="R1031" s="66"/>
    </row>
    <row r="1032" ht="12.75" customHeight="1">
      <c r="A1032" s="70">
        <v>1645.0</v>
      </c>
      <c r="B1032" s="66"/>
      <c r="C1032" s="66"/>
      <c r="D1032" s="64" t="s">
        <v>82</v>
      </c>
      <c r="E1032" s="66"/>
      <c r="F1032" s="66"/>
      <c r="G1032" s="66"/>
      <c r="H1032" s="71">
        <v>42130.0</v>
      </c>
      <c r="I1032" s="72">
        <v>3950.0</v>
      </c>
      <c r="J1032" s="73">
        <v>73.0</v>
      </c>
      <c r="K1032" s="66"/>
      <c r="N1032" s="66"/>
      <c r="P1032" s="66"/>
      <c r="Q1032" s="66"/>
      <c r="R1032" s="66"/>
    </row>
    <row r="1033" ht="12.75" customHeight="1">
      <c r="A1033" s="70">
        <v>1647.0</v>
      </c>
      <c r="B1033" s="66"/>
      <c r="C1033" s="66"/>
      <c r="D1033" s="64" t="s">
        <v>82</v>
      </c>
      <c r="E1033" s="66"/>
      <c r="F1033" s="66"/>
      <c r="G1033" s="66"/>
      <c r="H1033" s="71">
        <v>42133.0</v>
      </c>
      <c r="I1033" s="72">
        <v>4550.0</v>
      </c>
      <c r="J1033" s="73">
        <v>76.0</v>
      </c>
      <c r="K1033" s="66"/>
      <c r="N1033" s="66"/>
      <c r="P1033" s="66"/>
      <c r="Q1033" s="66"/>
      <c r="R1033" s="66"/>
    </row>
    <row r="1034" ht="12.75" customHeight="1">
      <c r="A1034" s="70">
        <v>1648.0</v>
      </c>
      <c r="B1034" s="66"/>
      <c r="C1034" s="66"/>
      <c r="D1034" s="64" t="s">
        <v>82</v>
      </c>
      <c r="E1034" s="66"/>
      <c r="F1034" s="66"/>
      <c r="G1034" s="66"/>
      <c r="H1034" s="71">
        <v>42133.0</v>
      </c>
      <c r="I1034" s="72">
        <v>5300.0</v>
      </c>
      <c r="J1034" s="73">
        <v>78.0</v>
      </c>
      <c r="K1034" s="66"/>
      <c r="N1034" s="66"/>
      <c r="P1034" s="66"/>
      <c r="Q1034" s="66"/>
      <c r="R1034" s="66"/>
    </row>
    <row r="1035" ht="12.75" customHeight="1">
      <c r="A1035" s="70">
        <v>1649.0</v>
      </c>
      <c r="B1035" s="66"/>
      <c r="C1035" s="66"/>
      <c r="D1035" s="64" t="s">
        <v>82</v>
      </c>
      <c r="E1035" s="66"/>
      <c r="F1035" s="66"/>
      <c r="G1035" s="66"/>
      <c r="H1035" s="71">
        <v>42137.0</v>
      </c>
      <c r="I1035" s="72">
        <v>4400.0</v>
      </c>
      <c r="J1035" s="73">
        <v>73.0</v>
      </c>
      <c r="K1035" s="66"/>
      <c r="N1035" s="66"/>
      <c r="P1035" s="66"/>
      <c r="Q1035" s="66"/>
      <c r="R1035" s="66"/>
    </row>
    <row r="1036" ht="12.75" customHeight="1">
      <c r="A1036" s="70">
        <v>1650.0</v>
      </c>
      <c r="B1036" s="66"/>
      <c r="C1036" s="66"/>
      <c r="D1036" s="64" t="s">
        <v>82</v>
      </c>
      <c r="E1036" s="66"/>
      <c r="F1036" s="66"/>
      <c r="G1036" s="66"/>
      <c r="H1036" s="71">
        <v>42140.0</v>
      </c>
      <c r="I1036" s="72">
        <v>4350.0</v>
      </c>
      <c r="J1036" s="73">
        <v>72.0</v>
      </c>
      <c r="K1036" s="66"/>
      <c r="N1036" s="66"/>
      <c r="P1036" s="66"/>
      <c r="Q1036" s="66"/>
      <c r="R1036" s="66"/>
    </row>
    <row r="1037" ht="12.75" customHeight="1">
      <c r="A1037" s="68">
        <v>1650.0</v>
      </c>
      <c r="B1037" s="66"/>
      <c r="C1037" s="66"/>
      <c r="D1037" s="64" t="s">
        <v>82</v>
      </c>
      <c r="E1037" s="66"/>
      <c r="F1037" s="66"/>
      <c r="G1037" s="66"/>
      <c r="H1037" s="69">
        <v>42144.0</v>
      </c>
      <c r="I1037" s="68">
        <v>4900.0</v>
      </c>
      <c r="J1037" s="68">
        <v>77.0</v>
      </c>
      <c r="K1037" s="66"/>
      <c r="N1037" s="66"/>
      <c r="P1037" s="66"/>
      <c r="Q1037" s="66"/>
      <c r="R1037" s="66"/>
    </row>
    <row r="1038" ht="12.75" customHeight="1">
      <c r="A1038" s="68">
        <v>1651.0</v>
      </c>
      <c r="B1038" s="66"/>
      <c r="C1038" s="66"/>
      <c r="D1038" s="64" t="s">
        <v>82</v>
      </c>
      <c r="E1038" s="66"/>
      <c r="F1038" s="66"/>
      <c r="G1038" s="66"/>
      <c r="H1038" s="69">
        <v>42141.0</v>
      </c>
      <c r="I1038" s="68">
        <v>4050.0</v>
      </c>
      <c r="J1038" s="68">
        <v>72.0</v>
      </c>
      <c r="K1038" s="66"/>
      <c r="N1038" s="66"/>
      <c r="P1038" s="66"/>
      <c r="Q1038" s="66"/>
      <c r="R1038" s="66"/>
    </row>
    <row r="1039" ht="12.75" customHeight="1">
      <c r="A1039" s="68">
        <v>1652.0</v>
      </c>
      <c r="B1039" s="66"/>
      <c r="C1039" s="66"/>
      <c r="D1039" s="64" t="s">
        <v>82</v>
      </c>
      <c r="E1039" s="66"/>
      <c r="F1039" s="66"/>
      <c r="G1039" s="66"/>
      <c r="H1039" s="69">
        <v>42143.0</v>
      </c>
      <c r="I1039" s="68">
        <v>5000.0</v>
      </c>
      <c r="J1039" s="68">
        <v>77.0</v>
      </c>
      <c r="K1039" s="66"/>
      <c r="N1039" s="66"/>
      <c r="P1039" s="66"/>
      <c r="Q1039" s="66"/>
      <c r="R1039" s="66"/>
    </row>
    <row r="1040" ht="12.75" customHeight="1">
      <c r="A1040" s="68">
        <v>1653.0</v>
      </c>
      <c r="B1040" s="66"/>
      <c r="C1040" s="66"/>
      <c r="D1040" s="64" t="s">
        <v>82</v>
      </c>
      <c r="E1040" s="66"/>
      <c r="F1040" s="66"/>
      <c r="G1040" s="66"/>
      <c r="H1040" s="69">
        <v>42143.0</v>
      </c>
      <c r="I1040" s="68">
        <v>4200.0</v>
      </c>
      <c r="J1040" s="68">
        <v>73.0</v>
      </c>
      <c r="K1040" s="66"/>
      <c r="N1040" s="66"/>
      <c r="P1040" s="66"/>
      <c r="Q1040" s="66"/>
      <c r="R1040" s="66"/>
    </row>
    <row r="1041" ht="12.75" customHeight="1">
      <c r="A1041" s="68">
        <v>1654.0</v>
      </c>
      <c r="B1041" s="66"/>
      <c r="C1041" s="66"/>
      <c r="D1041" s="64" t="s">
        <v>82</v>
      </c>
      <c r="E1041" s="66"/>
      <c r="F1041" s="66"/>
      <c r="G1041" s="66"/>
      <c r="H1041" s="69">
        <v>42143.0</v>
      </c>
      <c r="I1041" s="68">
        <v>3550.0</v>
      </c>
      <c r="J1041" s="68">
        <v>70.0</v>
      </c>
      <c r="K1041" s="66"/>
      <c r="N1041" s="66"/>
      <c r="P1041" s="66"/>
      <c r="Q1041" s="66"/>
      <c r="R1041" s="66"/>
    </row>
    <row r="1042" ht="12.75" customHeight="1">
      <c r="A1042" s="68">
        <v>1655.0</v>
      </c>
      <c r="B1042" s="66"/>
      <c r="C1042" s="66"/>
      <c r="D1042" s="64" t="s">
        <v>82</v>
      </c>
      <c r="E1042" s="66"/>
      <c r="F1042" s="66"/>
      <c r="G1042" s="66"/>
      <c r="H1042" s="69">
        <v>42144.0</v>
      </c>
      <c r="I1042" s="68">
        <v>4800.0</v>
      </c>
      <c r="J1042" s="68">
        <v>76.0</v>
      </c>
      <c r="K1042" s="66"/>
      <c r="N1042" s="66"/>
      <c r="P1042" s="66"/>
      <c r="Q1042" s="66"/>
      <c r="R1042" s="66"/>
    </row>
    <row r="1043" ht="12.75" customHeight="1">
      <c r="A1043" s="68">
        <v>1656.0</v>
      </c>
      <c r="B1043" s="66"/>
      <c r="C1043" s="66"/>
      <c r="D1043" s="64" t="s">
        <v>82</v>
      </c>
      <c r="E1043" s="66"/>
      <c r="F1043" s="66"/>
      <c r="G1043" s="66"/>
      <c r="H1043" s="69">
        <v>42144.0</v>
      </c>
      <c r="I1043" s="68">
        <v>4400.0</v>
      </c>
      <c r="J1043" s="68">
        <v>74.0</v>
      </c>
      <c r="K1043" s="66"/>
      <c r="N1043" s="66"/>
      <c r="P1043" s="66"/>
      <c r="Q1043" s="66"/>
      <c r="R1043" s="66"/>
    </row>
    <row r="1044" ht="12.75" customHeight="1">
      <c r="A1044" s="68">
        <v>1658.0</v>
      </c>
      <c r="B1044" s="66"/>
      <c r="C1044" s="66"/>
      <c r="D1044" s="64" t="s">
        <v>82</v>
      </c>
      <c r="E1044" s="66"/>
      <c r="F1044" s="66"/>
      <c r="G1044" s="66"/>
      <c r="H1044" s="69">
        <v>42144.0</v>
      </c>
      <c r="I1044" s="68">
        <v>5000.0</v>
      </c>
      <c r="J1044" s="68">
        <v>76.0</v>
      </c>
      <c r="K1044" s="66"/>
      <c r="N1044" s="66"/>
      <c r="P1044" s="66"/>
      <c r="Q1044" s="66"/>
      <c r="R1044" s="66"/>
    </row>
    <row r="1045" ht="12.75" customHeight="1">
      <c r="A1045" s="68">
        <v>1659.0</v>
      </c>
      <c r="B1045" s="66"/>
      <c r="C1045" s="66"/>
      <c r="D1045" s="64" t="s">
        <v>82</v>
      </c>
      <c r="E1045" s="66"/>
      <c r="F1045" s="66"/>
      <c r="G1045" s="66"/>
      <c r="H1045" s="69">
        <v>42144.0</v>
      </c>
      <c r="I1045" s="68">
        <v>5650.0</v>
      </c>
      <c r="J1045" s="68">
        <v>79.0</v>
      </c>
      <c r="K1045" s="66"/>
      <c r="N1045" s="66"/>
      <c r="P1045" s="66"/>
      <c r="Q1045" s="66"/>
      <c r="R1045" s="66"/>
    </row>
    <row r="1046" ht="12.75" customHeight="1">
      <c r="A1046" s="68">
        <v>1660.0</v>
      </c>
      <c r="B1046" s="66"/>
      <c r="C1046" s="66"/>
      <c r="D1046" s="64" t="s">
        <v>82</v>
      </c>
      <c r="E1046" s="66"/>
      <c r="F1046" s="66"/>
      <c r="G1046" s="66"/>
      <c r="H1046" s="69">
        <v>42144.0</v>
      </c>
      <c r="I1046" s="68">
        <v>3000.0</v>
      </c>
      <c r="J1046" s="68">
        <v>68.0</v>
      </c>
      <c r="K1046" s="66"/>
      <c r="N1046" s="66"/>
      <c r="P1046" s="66"/>
      <c r="Q1046" s="66"/>
      <c r="R1046" s="66"/>
    </row>
    <row r="1047" ht="12.75" customHeight="1">
      <c r="A1047" s="74">
        <v>13836.0</v>
      </c>
      <c r="B1047" s="66"/>
      <c r="C1047" s="66"/>
      <c r="D1047" s="64" t="s">
        <v>82</v>
      </c>
      <c r="E1047" s="66"/>
      <c r="F1047" s="66"/>
      <c r="G1047" s="66"/>
      <c r="H1047" s="71">
        <v>42120.0</v>
      </c>
      <c r="I1047" s="72">
        <v>5650.0</v>
      </c>
      <c r="J1047" s="73">
        <v>78.0</v>
      </c>
      <c r="K1047" s="66"/>
      <c r="N1047" s="66"/>
      <c r="P1047" s="66"/>
      <c r="Q1047" s="66"/>
      <c r="R1047" s="66"/>
    </row>
    <row r="1048" ht="12.75" customHeight="1">
      <c r="A1048" s="74">
        <v>16466.0</v>
      </c>
      <c r="B1048" s="66"/>
      <c r="C1048" s="66"/>
      <c r="D1048" s="64" t="s">
        <v>82</v>
      </c>
      <c r="E1048" s="66"/>
      <c r="F1048" s="66"/>
      <c r="G1048" s="66"/>
      <c r="H1048" s="71">
        <v>42132.0</v>
      </c>
      <c r="I1048" s="72">
        <v>5500.0</v>
      </c>
      <c r="J1048" s="73">
        <v>78.0</v>
      </c>
      <c r="K1048" s="66"/>
      <c r="N1048" s="66"/>
      <c r="P1048" s="66"/>
      <c r="Q1048" s="66"/>
      <c r="R1048" s="66"/>
    </row>
    <row r="1049" ht="12.75" customHeight="1">
      <c r="A1049" s="75">
        <v>16631.0</v>
      </c>
      <c r="B1049" s="66"/>
      <c r="C1049" s="66"/>
      <c r="D1049" s="64" t="s">
        <v>82</v>
      </c>
      <c r="E1049" s="66"/>
      <c r="F1049" s="66"/>
      <c r="G1049" s="66"/>
      <c r="H1049" s="69">
        <v>42146.0</v>
      </c>
      <c r="I1049" s="68">
        <v>3800.0</v>
      </c>
      <c r="J1049" s="68">
        <v>71.0</v>
      </c>
      <c r="K1049" s="66"/>
      <c r="N1049" s="66"/>
      <c r="P1049" s="66"/>
      <c r="Q1049" s="66"/>
      <c r="R1049" s="66"/>
    </row>
    <row r="1050" ht="12.75" customHeight="1">
      <c r="A1050" s="75">
        <v>16632.0</v>
      </c>
      <c r="B1050" s="66"/>
      <c r="C1050" s="66"/>
      <c r="D1050" s="64" t="s">
        <v>82</v>
      </c>
      <c r="E1050" s="66"/>
      <c r="F1050" s="66"/>
      <c r="G1050" s="66"/>
      <c r="H1050" s="69">
        <v>42276.0</v>
      </c>
      <c r="I1050" s="68">
        <v>4450.0</v>
      </c>
      <c r="J1050" s="68">
        <v>78.0</v>
      </c>
      <c r="K1050" s="66"/>
      <c r="N1050" s="66"/>
      <c r="P1050" s="66"/>
      <c r="Q1050" s="66"/>
      <c r="R1050" s="66"/>
    </row>
    <row r="1051" ht="12.75" customHeight="1">
      <c r="A1051" s="75">
        <v>16633.0</v>
      </c>
      <c r="B1051" s="66"/>
      <c r="C1051" s="66"/>
      <c r="D1051" s="64" t="s">
        <v>82</v>
      </c>
      <c r="E1051" s="66"/>
      <c r="F1051" s="66"/>
      <c r="G1051" s="66"/>
      <c r="H1051" s="69">
        <v>42276.0</v>
      </c>
      <c r="I1051" s="68">
        <v>4900.0</v>
      </c>
      <c r="J1051" s="68">
        <v>73.0</v>
      </c>
      <c r="K1051" s="66"/>
      <c r="N1051" s="66"/>
      <c r="P1051" s="66"/>
      <c r="Q1051" s="66"/>
      <c r="R1051" s="66"/>
    </row>
    <row r="1052" ht="12.75" customHeight="1">
      <c r="A1052" s="75">
        <v>16634.0</v>
      </c>
      <c r="B1052" s="66"/>
      <c r="C1052" s="66"/>
      <c r="D1052" s="64" t="s">
        <v>82</v>
      </c>
      <c r="E1052" s="66"/>
      <c r="F1052" s="66"/>
      <c r="G1052" s="66"/>
      <c r="H1052" s="69">
        <v>42276.0</v>
      </c>
      <c r="I1052" s="68">
        <v>4000.0</v>
      </c>
      <c r="J1052" s="68">
        <v>71.0</v>
      </c>
      <c r="K1052" s="66"/>
      <c r="N1052" s="66"/>
      <c r="P1052" s="66"/>
      <c r="Q1052" s="66"/>
      <c r="R1052" s="66"/>
    </row>
    <row r="1053" ht="12.75" customHeight="1">
      <c r="A1053" s="75">
        <v>16635.0</v>
      </c>
      <c r="B1053" s="66"/>
      <c r="C1053" s="66"/>
      <c r="D1053" s="64" t="s">
        <v>82</v>
      </c>
      <c r="E1053" s="66"/>
      <c r="F1053" s="66"/>
      <c r="G1053" s="66"/>
      <c r="H1053" s="69">
        <v>42277.0</v>
      </c>
      <c r="I1053" s="68">
        <v>4300.0</v>
      </c>
      <c r="J1053" s="68">
        <v>74.0</v>
      </c>
      <c r="K1053" s="66"/>
      <c r="N1053" s="66"/>
      <c r="P1053" s="66"/>
      <c r="Q1053" s="66"/>
      <c r="R1053" s="66"/>
    </row>
    <row r="1054" ht="12.75" customHeight="1">
      <c r="A1054" s="75">
        <v>16636.0</v>
      </c>
      <c r="B1054" s="66"/>
      <c r="C1054" s="66"/>
      <c r="D1054" s="64" t="s">
        <v>82</v>
      </c>
      <c r="E1054" s="66"/>
      <c r="F1054" s="66"/>
      <c r="G1054" s="66"/>
      <c r="H1054" s="69">
        <v>42164.0</v>
      </c>
      <c r="I1054" s="68">
        <v>4100.0</v>
      </c>
      <c r="J1054" s="68">
        <v>71.0</v>
      </c>
      <c r="K1054" s="66"/>
      <c r="N1054" s="66"/>
      <c r="P1054" s="66"/>
      <c r="Q1054" s="66"/>
      <c r="R1054" s="66"/>
    </row>
    <row r="1055" ht="12.75" customHeight="1">
      <c r="A1055" s="75">
        <v>16637.0</v>
      </c>
      <c r="B1055" s="66"/>
      <c r="C1055" s="66"/>
      <c r="D1055" s="64" t="s">
        <v>82</v>
      </c>
      <c r="E1055" s="66"/>
      <c r="F1055" s="66"/>
      <c r="G1055" s="66"/>
      <c r="H1055" s="69">
        <v>42164.0</v>
      </c>
      <c r="I1055" s="68">
        <v>3750.0</v>
      </c>
      <c r="J1055" s="68">
        <v>72.0</v>
      </c>
      <c r="K1055" s="66"/>
      <c r="N1055" s="66"/>
      <c r="P1055" s="66"/>
      <c r="Q1055" s="66"/>
      <c r="R1055" s="66"/>
    </row>
    <row r="1056" ht="12.75" customHeight="1">
      <c r="A1056" s="75">
        <v>16638.0</v>
      </c>
      <c r="B1056" s="66"/>
      <c r="C1056" s="66"/>
      <c r="D1056" s="64" t="s">
        <v>82</v>
      </c>
      <c r="E1056" s="66"/>
      <c r="F1056" s="66"/>
      <c r="G1056" s="66"/>
      <c r="H1056" s="69">
        <v>42165.0</v>
      </c>
      <c r="I1056" s="68">
        <v>3600.0</v>
      </c>
      <c r="J1056" s="68">
        <v>70.0</v>
      </c>
      <c r="K1056" s="66"/>
      <c r="N1056" s="66"/>
      <c r="P1056" s="66"/>
      <c r="Q1056" s="66"/>
      <c r="R1056" s="66"/>
    </row>
    <row r="1057" ht="12.75" customHeight="1">
      <c r="A1057" s="75">
        <v>16639.0</v>
      </c>
      <c r="B1057" s="66"/>
      <c r="C1057" s="66"/>
      <c r="D1057" s="64" t="s">
        <v>82</v>
      </c>
      <c r="E1057" s="66"/>
      <c r="F1057" s="66"/>
      <c r="G1057" s="66"/>
      <c r="H1057" s="69">
        <v>42167.0</v>
      </c>
      <c r="I1057" s="68">
        <v>3800.0</v>
      </c>
      <c r="J1057" s="68">
        <v>71.0</v>
      </c>
      <c r="K1057" s="66"/>
      <c r="N1057" s="66"/>
      <c r="P1057" s="66"/>
      <c r="Q1057" s="66"/>
      <c r="R1057" s="66"/>
    </row>
    <row r="1058" ht="12.75" customHeight="1">
      <c r="A1058" s="75">
        <v>16640.0</v>
      </c>
      <c r="B1058" s="66"/>
      <c r="C1058" s="66"/>
      <c r="D1058" s="64" t="s">
        <v>82</v>
      </c>
      <c r="E1058" s="66"/>
      <c r="F1058" s="66"/>
      <c r="G1058" s="66"/>
      <c r="H1058" s="69">
        <v>42167.0</v>
      </c>
      <c r="I1058" s="68">
        <v>3800.0</v>
      </c>
      <c r="J1058" s="68">
        <v>71.0</v>
      </c>
      <c r="K1058" s="66"/>
      <c r="N1058" s="66"/>
      <c r="P1058" s="66"/>
      <c r="Q1058" s="66"/>
      <c r="R1058" s="66"/>
    </row>
    <row r="1059" ht="12.75" customHeight="1">
      <c r="A1059" s="75">
        <v>16641.0</v>
      </c>
      <c r="B1059" s="66"/>
      <c r="C1059" s="66"/>
      <c r="D1059" s="64" t="s">
        <v>82</v>
      </c>
      <c r="E1059" s="66"/>
      <c r="F1059" s="66"/>
      <c r="G1059" s="66"/>
      <c r="H1059" s="69">
        <v>42167.0</v>
      </c>
      <c r="I1059" s="68">
        <v>3600.0</v>
      </c>
      <c r="J1059" s="68">
        <v>70.0</v>
      </c>
      <c r="K1059" s="66"/>
      <c r="N1059" s="66"/>
      <c r="P1059" s="66"/>
      <c r="Q1059" s="66"/>
      <c r="R1059" s="66"/>
    </row>
    <row r="1060" ht="12.75" customHeight="1">
      <c r="A1060" s="75">
        <v>16642.0</v>
      </c>
      <c r="B1060" s="66"/>
      <c r="C1060" s="66"/>
      <c r="D1060" s="64" t="s">
        <v>82</v>
      </c>
      <c r="E1060" s="66"/>
      <c r="F1060" s="66"/>
      <c r="G1060" s="66"/>
      <c r="H1060" s="69">
        <v>42167.0</v>
      </c>
      <c r="I1060" s="68">
        <v>4000.0</v>
      </c>
      <c r="J1060" s="68">
        <v>73.0</v>
      </c>
      <c r="K1060" s="66"/>
      <c r="N1060" s="66"/>
      <c r="P1060" s="66"/>
      <c r="Q1060" s="66"/>
      <c r="R1060" s="66"/>
    </row>
    <row r="1061" ht="12.75" customHeight="1">
      <c r="A1061" s="75">
        <v>16643.0</v>
      </c>
      <c r="B1061" s="66"/>
      <c r="C1061" s="66"/>
      <c r="D1061" s="64" t="s">
        <v>82</v>
      </c>
      <c r="E1061" s="66"/>
      <c r="F1061" s="66"/>
      <c r="G1061" s="66"/>
      <c r="H1061" s="69">
        <v>42168.0</v>
      </c>
      <c r="I1061" s="68">
        <v>3050.0</v>
      </c>
      <c r="J1061" s="68">
        <v>67.0</v>
      </c>
      <c r="K1061" s="66"/>
      <c r="N1061" s="66"/>
      <c r="P1061" s="66"/>
      <c r="Q1061" s="66"/>
      <c r="R1061" s="66"/>
    </row>
    <row r="1062" ht="12.75" customHeight="1">
      <c r="A1062" s="75">
        <v>16644.0</v>
      </c>
      <c r="B1062" s="66"/>
      <c r="C1062" s="66"/>
      <c r="D1062" s="64" t="s">
        <v>82</v>
      </c>
      <c r="E1062" s="66"/>
      <c r="F1062" s="66"/>
      <c r="G1062" s="66"/>
      <c r="H1062" s="69">
        <v>42168.0</v>
      </c>
      <c r="I1062" s="68">
        <v>2900.0</v>
      </c>
      <c r="J1062" s="68">
        <v>67.0</v>
      </c>
      <c r="K1062" s="66"/>
      <c r="N1062" s="66"/>
      <c r="P1062" s="66"/>
      <c r="Q1062" s="66"/>
      <c r="R1062" s="66"/>
    </row>
    <row r="1063" ht="12.75" customHeight="1">
      <c r="A1063" s="75">
        <v>16645.0</v>
      </c>
      <c r="B1063" s="66"/>
      <c r="C1063" s="66"/>
      <c r="D1063" s="64" t="s">
        <v>82</v>
      </c>
      <c r="E1063" s="66"/>
      <c r="F1063" s="66"/>
      <c r="G1063" s="66"/>
      <c r="H1063" s="69">
        <v>42168.0</v>
      </c>
      <c r="I1063" s="68">
        <v>4150.0</v>
      </c>
      <c r="J1063" s="68">
        <v>74.0</v>
      </c>
      <c r="K1063" s="66"/>
      <c r="N1063" s="66"/>
      <c r="P1063" s="66"/>
      <c r="Q1063" s="66"/>
      <c r="R1063" s="66"/>
    </row>
    <row r="1064" ht="12.75" customHeight="1">
      <c r="A1064" s="75">
        <v>16646.0</v>
      </c>
      <c r="B1064" s="66"/>
      <c r="C1064" s="66"/>
      <c r="D1064" s="64" t="s">
        <v>82</v>
      </c>
      <c r="E1064" s="66"/>
      <c r="F1064" s="66"/>
      <c r="G1064" s="66"/>
      <c r="H1064" s="69">
        <v>42169.0</v>
      </c>
      <c r="I1064" s="68">
        <v>3500.0</v>
      </c>
      <c r="J1064" s="68">
        <v>69.0</v>
      </c>
      <c r="K1064" s="66"/>
      <c r="N1064" s="66"/>
      <c r="P1064" s="66"/>
      <c r="Q1064" s="66"/>
      <c r="R1064" s="66"/>
    </row>
    <row r="1065" ht="12.75" customHeight="1">
      <c r="A1065" s="75">
        <v>16647.0</v>
      </c>
      <c r="B1065" s="66"/>
      <c r="C1065" s="66"/>
      <c r="D1065" s="64" t="s">
        <v>82</v>
      </c>
      <c r="E1065" s="66"/>
      <c r="F1065" s="66"/>
      <c r="G1065" s="66"/>
      <c r="H1065" s="69">
        <v>42169.0</v>
      </c>
      <c r="I1065" s="68">
        <v>7050.0</v>
      </c>
      <c r="J1065" s="68">
        <v>83.0</v>
      </c>
      <c r="K1065" s="66"/>
      <c r="N1065" s="66"/>
      <c r="P1065" s="66"/>
      <c r="Q1065" s="66"/>
      <c r="R1065" s="66"/>
    </row>
    <row r="1066" ht="12.75" customHeight="1">
      <c r="A1066" s="75">
        <v>16648.0</v>
      </c>
      <c r="B1066" s="66"/>
      <c r="C1066" s="66"/>
      <c r="D1066" s="64" t="s">
        <v>82</v>
      </c>
      <c r="E1066" s="66"/>
      <c r="F1066" s="66"/>
      <c r="G1066" s="66"/>
      <c r="H1066" s="69">
        <v>42171.0</v>
      </c>
      <c r="I1066" s="68">
        <v>3950.0</v>
      </c>
      <c r="J1066" s="68">
        <v>76.0</v>
      </c>
      <c r="K1066" s="66"/>
      <c r="N1066" s="66"/>
      <c r="P1066" s="66"/>
      <c r="Q1066" s="66"/>
      <c r="R1066" s="66"/>
    </row>
    <row r="1067" ht="12.75" customHeight="1">
      <c r="A1067" s="75">
        <v>16649.0</v>
      </c>
      <c r="B1067" s="66"/>
      <c r="C1067" s="66"/>
      <c r="D1067" s="64" t="s">
        <v>82</v>
      </c>
      <c r="E1067" s="66"/>
      <c r="F1067" s="66"/>
      <c r="G1067" s="66"/>
      <c r="H1067" s="69">
        <v>42190.0</v>
      </c>
      <c r="I1067" s="68">
        <v>1600.0</v>
      </c>
      <c r="J1067" s="68">
        <v>54.0</v>
      </c>
      <c r="K1067" s="66"/>
      <c r="N1067" s="66"/>
      <c r="P1067" s="66"/>
      <c r="Q1067" s="66"/>
      <c r="R1067" s="66"/>
    </row>
    <row r="1068" ht="12.75" customHeight="1">
      <c r="A1068" s="75">
        <v>16650.0</v>
      </c>
      <c r="B1068" s="66"/>
      <c r="C1068" s="66"/>
      <c r="D1068" s="64" t="s">
        <v>82</v>
      </c>
      <c r="E1068" s="66"/>
      <c r="F1068" s="66"/>
      <c r="G1068" s="66"/>
      <c r="H1068" s="69">
        <v>42196.0</v>
      </c>
      <c r="I1068" s="68">
        <v>2600.0</v>
      </c>
      <c r="J1068" s="68">
        <v>68.0</v>
      </c>
      <c r="K1068" s="66"/>
      <c r="N1068" s="66"/>
      <c r="P1068" s="66"/>
      <c r="Q1068" s="66"/>
      <c r="R1068" s="66"/>
    </row>
    <row r="1069" ht="12.75" customHeight="1">
      <c r="A1069" s="74">
        <v>16833.0</v>
      </c>
      <c r="B1069" s="66"/>
      <c r="C1069" s="66"/>
      <c r="D1069" s="64" t="s">
        <v>82</v>
      </c>
      <c r="E1069" s="66"/>
      <c r="F1069" s="66"/>
      <c r="G1069" s="66"/>
      <c r="H1069" s="71">
        <v>42120.0</v>
      </c>
      <c r="I1069" s="72">
        <v>3700.0</v>
      </c>
      <c r="J1069" s="73">
        <v>73.0</v>
      </c>
      <c r="K1069" s="66"/>
      <c r="N1069" s="66"/>
      <c r="P1069" s="66"/>
      <c r="Q1069" s="66"/>
      <c r="R1069" s="66"/>
    </row>
    <row r="1070" ht="12.75" customHeight="1">
      <c r="A1070" s="74">
        <v>16834.0</v>
      </c>
      <c r="B1070" s="66"/>
      <c r="C1070" s="66"/>
      <c r="D1070" s="64" t="s">
        <v>82</v>
      </c>
      <c r="E1070" s="66"/>
      <c r="F1070" s="66"/>
      <c r="G1070" s="66"/>
      <c r="H1070" s="71">
        <v>42120.0</v>
      </c>
      <c r="I1070" s="72">
        <v>4600.0</v>
      </c>
      <c r="J1070" s="73">
        <v>65.0</v>
      </c>
      <c r="K1070" s="66"/>
      <c r="N1070" s="66"/>
      <c r="P1070" s="66"/>
      <c r="Q1070" s="66"/>
      <c r="R1070" s="66"/>
    </row>
    <row r="1071" ht="12.75" customHeight="1">
      <c r="A1071" s="74">
        <v>16835.0</v>
      </c>
      <c r="B1071" s="66"/>
      <c r="C1071" s="66"/>
      <c r="D1071" s="64" t="s">
        <v>82</v>
      </c>
      <c r="E1071" s="66"/>
      <c r="F1071" s="66"/>
      <c r="G1071" s="66"/>
      <c r="H1071" s="71">
        <v>42120.0</v>
      </c>
      <c r="I1071" s="72">
        <v>3500.0</v>
      </c>
      <c r="J1071" s="73">
        <v>70.0</v>
      </c>
      <c r="K1071" s="66"/>
      <c r="N1071" s="66"/>
      <c r="P1071" s="66"/>
      <c r="Q1071" s="66"/>
      <c r="R1071" s="66"/>
    </row>
    <row r="1072" ht="12.75" customHeight="1">
      <c r="A1072" s="74">
        <v>16837.0</v>
      </c>
      <c r="B1072" s="66"/>
      <c r="C1072" s="66"/>
      <c r="D1072" s="64" t="s">
        <v>82</v>
      </c>
      <c r="E1072" s="66"/>
      <c r="F1072" s="66"/>
      <c r="G1072" s="66"/>
      <c r="H1072" s="71">
        <v>42125.0</v>
      </c>
      <c r="I1072" s="72">
        <v>5800.0</v>
      </c>
      <c r="J1072" s="73">
        <v>79.0</v>
      </c>
      <c r="K1072" s="66"/>
      <c r="N1072" s="66"/>
      <c r="P1072" s="66"/>
      <c r="Q1072" s="66"/>
      <c r="R1072" s="66"/>
    </row>
    <row r="1073" ht="12.75" customHeight="1">
      <c r="A1073" s="74">
        <v>16838.0</v>
      </c>
      <c r="B1073" s="66"/>
      <c r="C1073" s="66"/>
      <c r="D1073" s="64" t="s">
        <v>82</v>
      </c>
      <c r="E1073" s="66"/>
      <c r="F1073" s="66"/>
      <c r="G1073" s="66"/>
      <c r="H1073" s="71">
        <v>42125.0</v>
      </c>
      <c r="I1073" s="72">
        <v>4150.0</v>
      </c>
      <c r="J1073" s="73">
        <v>72.0</v>
      </c>
      <c r="K1073" s="66"/>
      <c r="N1073" s="66"/>
      <c r="P1073" s="66"/>
      <c r="Q1073" s="66"/>
      <c r="R1073" s="66"/>
    </row>
    <row r="1074" ht="12.75" customHeight="1">
      <c r="A1074" s="74">
        <v>16839.0</v>
      </c>
      <c r="B1074" s="66"/>
      <c r="C1074" s="66"/>
      <c r="D1074" s="64" t="s">
        <v>82</v>
      </c>
      <c r="E1074" s="66"/>
      <c r="F1074" s="66"/>
      <c r="G1074" s="66"/>
      <c r="H1074" s="71">
        <v>42125.0</v>
      </c>
      <c r="I1074" s="72">
        <v>10100.0</v>
      </c>
      <c r="J1074" s="73">
        <v>94.0</v>
      </c>
      <c r="K1074" s="66"/>
      <c r="N1074" s="66"/>
      <c r="P1074" s="66"/>
      <c r="Q1074" s="66"/>
      <c r="R1074" s="66"/>
    </row>
    <row r="1075" ht="12.75" customHeight="1">
      <c r="A1075" s="74">
        <v>16840.0</v>
      </c>
      <c r="B1075" s="66"/>
      <c r="C1075" s="66"/>
      <c r="D1075" s="64" t="s">
        <v>82</v>
      </c>
      <c r="E1075" s="66"/>
      <c r="F1075" s="66"/>
      <c r="G1075" s="66"/>
      <c r="H1075" s="71">
        <v>42126.0</v>
      </c>
      <c r="I1075" s="72">
        <v>5700.0</v>
      </c>
      <c r="J1075" s="73">
        <v>79.0</v>
      </c>
      <c r="K1075" s="66"/>
      <c r="N1075" s="66"/>
      <c r="P1075" s="66"/>
      <c r="Q1075" s="66"/>
      <c r="R1075" s="66"/>
    </row>
    <row r="1076" ht="12.75" customHeight="1">
      <c r="A1076" s="74">
        <v>16841.0</v>
      </c>
      <c r="B1076" s="66"/>
      <c r="C1076" s="66"/>
      <c r="D1076" s="64" t="s">
        <v>82</v>
      </c>
      <c r="E1076" s="66"/>
      <c r="F1076" s="66"/>
      <c r="G1076" s="66"/>
      <c r="H1076" s="71">
        <v>42127.0</v>
      </c>
      <c r="I1076" s="72">
        <v>5150.0</v>
      </c>
      <c r="J1076" s="73">
        <v>79.0</v>
      </c>
      <c r="K1076" s="66"/>
      <c r="N1076" s="66"/>
      <c r="P1076" s="66"/>
      <c r="Q1076" s="66"/>
      <c r="R1076" s="66"/>
    </row>
    <row r="1077" ht="12.75" customHeight="1">
      <c r="A1077" s="74">
        <v>16842.0</v>
      </c>
      <c r="B1077" s="66"/>
      <c r="C1077" s="66"/>
      <c r="D1077" s="64" t="s">
        <v>82</v>
      </c>
      <c r="E1077" s="66"/>
      <c r="F1077" s="66"/>
      <c r="G1077" s="66"/>
      <c r="H1077" s="71">
        <v>42127.0</v>
      </c>
      <c r="I1077" s="72">
        <v>4250.0</v>
      </c>
      <c r="J1077" s="73">
        <v>74.0</v>
      </c>
      <c r="K1077" s="66"/>
      <c r="N1077" s="66"/>
      <c r="P1077" s="66"/>
      <c r="Q1077" s="66"/>
      <c r="R1077" s="66"/>
    </row>
    <row r="1078" ht="12.75" customHeight="1">
      <c r="A1078" s="74">
        <v>16843.0</v>
      </c>
      <c r="B1078" s="66"/>
      <c r="C1078" s="66"/>
      <c r="D1078" s="64" t="s">
        <v>82</v>
      </c>
      <c r="E1078" s="66"/>
      <c r="F1078" s="66"/>
      <c r="G1078" s="66"/>
      <c r="H1078" s="71">
        <v>42129.0</v>
      </c>
      <c r="I1078" s="72">
        <v>4700.0</v>
      </c>
      <c r="J1078" s="73">
        <v>75.0</v>
      </c>
      <c r="K1078" s="66"/>
      <c r="N1078" s="66"/>
      <c r="P1078" s="66"/>
      <c r="Q1078" s="66"/>
      <c r="R1078" s="66"/>
    </row>
    <row r="1079" ht="12.75" customHeight="1">
      <c r="A1079" s="74">
        <v>16844.0</v>
      </c>
      <c r="B1079" s="66"/>
      <c r="C1079" s="66"/>
      <c r="D1079" s="64" t="s">
        <v>82</v>
      </c>
      <c r="E1079" s="66"/>
      <c r="F1079" s="66"/>
      <c r="G1079" s="66"/>
      <c r="H1079" s="71">
        <v>42130.0</v>
      </c>
      <c r="I1079" s="72">
        <v>5000.0</v>
      </c>
      <c r="J1079" s="73">
        <v>76.0</v>
      </c>
      <c r="K1079" s="66"/>
      <c r="N1079" s="66"/>
      <c r="P1079" s="66"/>
      <c r="Q1079" s="66"/>
      <c r="R1079" s="66"/>
    </row>
    <row r="1080" ht="12.75" customHeight="1">
      <c r="A1080" s="74">
        <v>16845.0</v>
      </c>
      <c r="B1080" s="66"/>
      <c r="C1080" s="66"/>
      <c r="D1080" s="64" t="s">
        <v>82</v>
      </c>
      <c r="E1080" s="66"/>
      <c r="F1080" s="66"/>
      <c r="G1080" s="66"/>
      <c r="H1080" s="71">
        <v>42130.0</v>
      </c>
      <c r="I1080" s="72">
        <v>3500.0</v>
      </c>
      <c r="J1080" s="73">
        <v>70.0</v>
      </c>
      <c r="K1080" s="66"/>
      <c r="N1080" s="66"/>
      <c r="P1080" s="66"/>
      <c r="Q1080" s="66"/>
      <c r="R1080" s="66"/>
    </row>
    <row r="1081" ht="12.75" customHeight="1">
      <c r="A1081" s="74">
        <v>16846.0</v>
      </c>
      <c r="B1081" s="66"/>
      <c r="C1081" s="66"/>
      <c r="D1081" s="64" t="s">
        <v>82</v>
      </c>
      <c r="E1081" s="66"/>
      <c r="F1081" s="66"/>
      <c r="G1081" s="66"/>
      <c r="H1081" s="71">
        <v>42132.0</v>
      </c>
      <c r="I1081" s="72">
        <v>4750.0</v>
      </c>
      <c r="J1081" s="73">
        <v>74.0</v>
      </c>
      <c r="K1081" s="66"/>
      <c r="N1081" s="66"/>
      <c r="P1081" s="66"/>
      <c r="Q1081" s="66"/>
      <c r="R1081" s="66"/>
    </row>
    <row r="1082" ht="12.75" customHeight="1">
      <c r="A1082" s="74">
        <v>16847.0</v>
      </c>
      <c r="B1082" s="66"/>
      <c r="C1082" s="66"/>
      <c r="D1082" s="64" t="s">
        <v>82</v>
      </c>
      <c r="E1082" s="66"/>
      <c r="F1082" s="66"/>
      <c r="G1082" s="66"/>
      <c r="H1082" s="71">
        <v>42132.0</v>
      </c>
      <c r="I1082" s="72">
        <v>3800.0</v>
      </c>
      <c r="J1082" s="73">
        <v>70.0</v>
      </c>
      <c r="K1082" s="66"/>
      <c r="N1082" s="66"/>
      <c r="P1082" s="66"/>
      <c r="Q1082" s="66"/>
      <c r="R1082" s="66"/>
    </row>
    <row r="1083" ht="12.75" customHeight="1">
      <c r="A1083" s="74">
        <v>16848.0</v>
      </c>
      <c r="B1083" s="66"/>
      <c r="C1083" s="66"/>
      <c r="D1083" s="64" t="s">
        <v>82</v>
      </c>
      <c r="E1083" s="66"/>
      <c r="F1083" s="66"/>
      <c r="G1083" s="66"/>
      <c r="H1083" s="71">
        <v>42132.0</v>
      </c>
      <c r="I1083" s="72">
        <v>3700.0</v>
      </c>
      <c r="J1083" s="73">
        <v>70.0</v>
      </c>
      <c r="K1083" s="66"/>
      <c r="N1083" s="66"/>
      <c r="P1083" s="66"/>
      <c r="Q1083" s="66"/>
      <c r="R1083" s="66"/>
    </row>
    <row r="1084" ht="12.75" customHeight="1">
      <c r="A1084" s="74">
        <v>16849.0</v>
      </c>
      <c r="B1084" s="66"/>
      <c r="C1084" s="66"/>
      <c r="D1084" s="64" t="s">
        <v>82</v>
      </c>
      <c r="E1084" s="66"/>
      <c r="F1084" s="66"/>
      <c r="G1084" s="66"/>
      <c r="H1084" s="71">
        <v>42132.0</v>
      </c>
      <c r="I1084" s="72">
        <v>4100.0</v>
      </c>
      <c r="J1084" s="73">
        <v>71.0</v>
      </c>
      <c r="K1084" s="66"/>
      <c r="N1084" s="66"/>
      <c r="P1084" s="66"/>
      <c r="Q1084" s="66"/>
      <c r="R1084" s="66"/>
    </row>
    <row r="1085" ht="12.75" customHeight="1">
      <c r="A1085" s="74">
        <v>16850.0</v>
      </c>
      <c r="B1085" s="66"/>
      <c r="C1085" s="66"/>
      <c r="D1085" s="64" t="s">
        <v>82</v>
      </c>
      <c r="E1085" s="66"/>
      <c r="F1085" s="66"/>
      <c r="G1085" s="66"/>
      <c r="H1085" s="71">
        <v>42132.0</v>
      </c>
      <c r="I1085" s="72">
        <v>3900.0</v>
      </c>
      <c r="J1085" s="73">
        <v>73.0</v>
      </c>
      <c r="K1085" s="66"/>
      <c r="N1085" s="66"/>
      <c r="P1085" s="66"/>
      <c r="Q1085" s="66"/>
      <c r="R1085" s="66"/>
    </row>
    <row r="1086" ht="12.75" customHeight="1">
      <c r="A1086" s="74">
        <v>16921.0</v>
      </c>
      <c r="B1086" s="66"/>
      <c r="C1086" s="66"/>
      <c r="D1086" s="64" t="s">
        <v>82</v>
      </c>
      <c r="E1086" s="66"/>
      <c r="F1086" s="66"/>
      <c r="G1086" s="66"/>
      <c r="H1086" s="71">
        <v>42132.0</v>
      </c>
      <c r="I1086" s="72">
        <v>7200.0</v>
      </c>
      <c r="J1086" s="73">
        <v>89.0</v>
      </c>
      <c r="K1086" s="66"/>
      <c r="N1086" s="66"/>
      <c r="P1086" s="66"/>
      <c r="Q1086" s="66"/>
      <c r="R1086" s="66"/>
    </row>
    <row r="1087" ht="12.75" customHeight="1">
      <c r="A1087" s="74">
        <v>16922.0</v>
      </c>
      <c r="B1087" s="66"/>
      <c r="C1087" s="66"/>
      <c r="D1087" s="64" t="s">
        <v>82</v>
      </c>
      <c r="E1087" s="66"/>
      <c r="F1087" s="66"/>
      <c r="G1087" s="66"/>
      <c r="H1087" s="71">
        <v>42134.0</v>
      </c>
      <c r="I1087" s="72">
        <v>4300.0</v>
      </c>
      <c r="J1087" s="73">
        <v>70.0</v>
      </c>
      <c r="K1087" s="66"/>
      <c r="N1087" s="66"/>
      <c r="P1087" s="66"/>
      <c r="Q1087" s="66"/>
      <c r="R1087" s="66"/>
    </row>
    <row r="1088" ht="12.75" customHeight="1">
      <c r="A1088" s="74">
        <v>16923.0</v>
      </c>
      <c r="B1088" s="66"/>
      <c r="C1088" s="66"/>
      <c r="D1088" s="64" t="s">
        <v>82</v>
      </c>
      <c r="E1088" s="66"/>
      <c r="F1088" s="66"/>
      <c r="G1088" s="66"/>
      <c r="H1088" s="71">
        <v>42134.0</v>
      </c>
      <c r="I1088" s="72">
        <v>6100.0</v>
      </c>
      <c r="J1088" s="73">
        <v>81.0</v>
      </c>
      <c r="K1088" s="66"/>
      <c r="N1088" s="66"/>
      <c r="P1088" s="66"/>
      <c r="Q1088" s="66"/>
      <c r="R1088" s="66"/>
    </row>
    <row r="1089" ht="12.75" customHeight="1">
      <c r="A1089" s="74">
        <v>16924.0</v>
      </c>
      <c r="B1089" s="66"/>
      <c r="C1089" s="66"/>
      <c r="D1089" s="64" t="s">
        <v>82</v>
      </c>
      <c r="E1089" s="66"/>
      <c r="F1089" s="66"/>
      <c r="G1089" s="66"/>
      <c r="H1089" s="71">
        <v>42137.0</v>
      </c>
      <c r="I1089" s="72">
        <v>3500.0</v>
      </c>
      <c r="J1089" s="73">
        <v>67.0</v>
      </c>
      <c r="K1089" s="66"/>
      <c r="N1089" s="66"/>
      <c r="P1089" s="66"/>
      <c r="Q1089" s="66"/>
      <c r="R1089" s="66"/>
    </row>
    <row r="1090" ht="12.75" customHeight="1">
      <c r="A1090" s="74">
        <v>16925.0</v>
      </c>
      <c r="B1090" s="66"/>
      <c r="C1090" s="66"/>
      <c r="D1090" s="64" t="s">
        <v>82</v>
      </c>
      <c r="E1090" s="66"/>
      <c r="F1090" s="66"/>
      <c r="G1090" s="66"/>
      <c r="H1090" s="71">
        <v>42139.0</v>
      </c>
      <c r="I1090" s="72">
        <v>4000.0</v>
      </c>
      <c r="J1090" s="73">
        <v>77.0</v>
      </c>
      <c r="K1090" s="66"/>
      <c r="N1090" s="66"/>
      <c r="P1090" s="66"/>
      <c r="Q1090" s="66"/>
      <c r="R1090" s="66"/>
    </row>
    <row r="1091" ht="12.75" customHeight="1">
      <c r="A1091" s="74">
        <v>16926.0</v>
      </c>
      <c r="B1091" s="66"/>
      <c r="C1091" s="66"/>
      <c r="D1091" s="64" t="s">
        <v>82</v>
      </c>
      <c r="E1091" s="66"/>
      <c r="F1091" s="66"/>
      <c r="G1091" s="66"/>
      <c r="H1091" s="71">
        <v>42140.0</v>
      </c>
      <c r="I1091" s="72">
        <v>4100.0</v>
      </c>
      <c r="J1091" s="73">
        <v>70.0</v>
      </c>
      <c r="K1091" s="66"/>
      <c r="N1091" s="66"/>
      <c r="P1091" s="66"/>
      <c r="Q1091" s="66"/>
      <c r="R1091" s="66"/>
    </row>
    <row r="1092" ht="12.75" customHeight="1">
      <c r="A1092" s="75">
        <v>16927.0</v>
      </c>
      <c r="B1092" s="66"/>
      <c r="C1092" s="66"/>
      <c r="D1092" s="64" t="s">
        <v>82</v>
      </c>
      <c r="E1092" s="66"/>
      <c r="F1092" s="66"/>
      <c r="G1092" s="66"/>
      <c r="H1092" s="69">
        <v>42144.0</v>
      </c>
      <c r="I1092" s="68">
        <v>4100.0</v>
      </c>
      <c r="J1092" s="68">
        <v>73.0</v>
      </c>
      <c r="K1092" s="66"/>
      <c r="N1092" s="66"/>
      <c r="P1092" s="66"/>
      <c r="Q1092" s="66"/>
      <c r="R1092" s="66"/>
    </row>
    <row r="1093" ht="12.75" customHeight="1">
      <c r="A1093" s="75">
        <v>16928.0</v>
      </c>
      <c r="B1093" s="66"/>
      <c r="C1093" s="66"/>
      <c r="D1093" s="64" t="s">
        <v>82</v>
      </c>
      <c r="E1093" s="66"/>
      <c r="F1093" s="66"/>
      <c r="G1093" s="66"/>
      <c r="H1093" s="69">
        <v>42144.0</v>
      </c>
      <c r="I1093" s="68">
        <v>4330.0</v>
      </c>
      <c r="J1093" s="68">
        <v>76.0</v>
      </c>
      <c r="K1093" s="66"/>
      <c r="N1093" s="66"/>
      <c r="P1093" s="66"/>
      <c r="Q1093" s="66"/>
      <c r="R1093" s="66"/>
    </row>
    <row r="1094" ht="12.75" customHeight="1">
      <c r="A1094" s="75">
        <v>16930.0</v>
      </c>
      <c r="B1094" s="66"/>
      <c r="C1094" s="66"/>
      <c r="D1094" s="64" t="s">
        <v>82</v>
      </c>
      <c r="E1094" s="66"/>
      <c r="F1094" s="66"/>
      <c r="G1094" s="66"/>
      <c r="H1094" s="69">
        <v>42146.0</v>
      </c>
      <c r="I1094" s="68">
        <v>5500.0</v>
      </c>
      <c r="J1094" s="68">
        <v>81.0</v>
      </c>
      <c r="K1094" s="66"/>
      <c r="N1094" s="66"/>
      <c r="P1094" s="66"/>
      <c r="Q1094" s="66"/>
      <c r="R1094" s="66"/>
    </row>
    <row r="1095" ht="12.75" customHeight="1">
      <c r="A1095" s="70"/>
      <c r="B1095" s="66"/>
      <c r="C1095" s="66"/>
      <c r="D1095" s="66"/>
      <c r="E1095" s="66"/>
      <c r="F1095" s="66"/>
      <c r="G1095" s="66"/>
      <c r="H1095" s="71">
        <v>42120.0</v>
      </c>
      <c r="I1095" s="72">
        <v>3700.0</v>
      </c>
      <c r="J1095" s="73">
        <v>70.0</v>
      </c>
      <c r="K1095" s="66"/>
      <c r="N1095" s="66"/>
      <c r="P1095" s="66"/>
      <c r="Q1095" s="66"/>
      <c r="R1095" s="66"/>
    </row>
    <row r="1096" ht="12.75" customHeight="1">
      <c r="A1096" s="66"/>
      <c r="B1096" s="66"/>
      <c r="C1096" s="66"/>
      <c r="D1096" s="66"/>
      <c r="E1096" s="66"/>
      <c r="F1096" s="66"/>
      <c r="G1096" s="66"/>
      <c r="H1096" s="66"/>
      <c r="I1096" s="66"/>
      <c r="J1096" s="66"/>
      <c r="K1096" s="66"/>
      <c r="N1096" s="66"/>
      <c r="P1096" s="66"/>
      <c r="Q1096" s="66"/>
      <c r="R1096" s="66"/>
    </row>
    <row r="1097" ht="12.75" customHeight="1">
      <c r="A1097" s="66"/>
      <c r="B1097" s="66"/>
      <c r="C1097" s="66"/>
      <c r="D1097" s="66"/>
      <c r="E1097" s="66"/>
      <c r="F1097" s="66"/>
      <c r="G1097" s="66"/>
      <c r="H1097" s="66"/>
      <c r="I1097" s="66"/>
      <c r="J1097" s="66"/>
      <c r="K1097" s="66"/>
      <c r="N1097" s="66"/>
      <c r="P1097" s="66"/>
      <c r="Q1097" s="66"/>
      <c r="R1097" s="66"/>
    </row>
    <row r="1098" ht="12.75" customHeight="1">
      <c r="A1098" s="66"/>
      <c r="B1098" s="66"/>
      <c r="C1098" s="66"/>
      <c r="D1098" s="66"/>
      <c r="E1098" s="66"/>
      <c r="F1098" s="66"/>
      <c r="G1098" s="66"/>
      <c r="H1098" s="66" t="s">
        <v>1404</v>
      </c>
      <c r="I1098" s="66">
        <f t="shared" ref="I1098:J1098" si="1">AVERAGE(I2:I1095)</f>
        <v>4768.132176</v>
      </c>
      <c r="J1098" s="63">
        <f t="shared" si="1"/>
        <v>74.81535649</v>
      </c>
      <c r="K1098" s="66"/>
      <c r="N1098" s="66"/>
      <c r="P1098" s="66"/>
      <c r="Q1098" s="66"/>
      <c r="R1098" s="66"/>
    </row>
    <row r="1099" ht="12.75" customHeight="1">
      <c r="A1099" s="66"/>
      <c r="B1099" s="66"/>
      <c r="C1099" s="66"/>
      <c r="D1099" s="66"/>
      <c r="E1099" s="66"/>
      <c r="F1099" s="66"/>
      <c r="G1099" s="66"/>
      <c r="H1099" s="66"/>
      <c r="I1099" s="66"/>
      <c r="J1099" s="66"/>
      <c r="K1099" s="66"/>
      <c r="N1099" s="66"/>
      <c r="P1099" s="66"/>
      <c r="Q1099" s="66"/>
      <c r="R1099" s="66"/>
    </row>
    <row r="1100" ht="12.75" customHeight="1">
      <c r="A1100" s="66"/>
      <c r="B1100" s="66"/>
      <c r="C1100" s="66"/>
      <c r="D1100" s="66"/>
      <c r="E1100" s="66"/>
      <c r="F1100" s="66"/>
      <c r="G1100" s="66"/>
      <c r="H1100" s="66" t="s">
        <v>1405</v>
      </c>
      <c r="I1100" s="66">
        <f>SUM(I2:I1095)</f>
        <v>5216336.6</v>
      </c>
      <c r="J1100" s="66"/>
      <c r="K1100" s="66"/>
      <c r="N1100" s="66"/>
      <c r="P1100" s="66"/>
      <c r="Q1100" s="66"/>
      <c r="R1100" s="66"/>
    </row>
  </sheetData>
  <printOptions/>
  <pageMargins bottom="1.0" footer="0.0" header="0.0" left="0.75" right="0.75" top="1.0"/>
  <pageSetup orientation="portrait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Right="0"/>
    <pageSetUpPr/>
  </sheetPr>
  <sheetViews>
    <sheetView workbookViewId="0"/>
  </sheetViews>
  <sheetFormatPr customHeight="1" defaultColWidth="14.43" defaultRowHeight="15.0"/>
  <cols>
    <col customWidth="1" min="1" max="1" width="11.29"/>
    <col customWidth="1" min="2" max="2" width="12.86"/>
    <col customWidth="1" min="3" max="3" width="8.0"/>
    <col customWidth="1" min="4" max="4" width="14.43"/>
    <col customWidth="1" min="5" max="5" width="10.86"/>
    <col customWidth="1" min="6" max="7" width="10.14"/>
    <col customWidth="1" min="8" max="8" width="17.57"/>
    <col customWidth="1" min="9" max="9" width="11.0"/>
    <col customWidth="1" min="10" max="10" width="10.14"/>
    <col customWidth="1" min="11" max="11" width="12.43"/>
    <col customWidth="1" min="12" max="12" width="7.86"/>
    <col customWidth="1" min="13" max="13" width="12.71"/>
    <col customWidth="1" min="14" max="14" width="10.29"/>
    <col customWidth="1" min="15" max="15" width="11.29"/>
    <col customWidth="1" min="16" max="26" width="9.14"/>
  </cols>
  <sheetData>
    <row r="1" ht="12.75" customHeight="1">
      <c r="A1" s="63">
        <v>1349.0</v>
      </c>
      <c r="B1" s="63">
        <v>4400.0</v>
      </c>
      <c r="C1" s="64" t="s">
        <v>1365</v>
      </c>
      <c r="D1" s="64" t="s">
        <v>19</v>
      </c>
      <c r="E1" s="66">
        <v>48.0</v>
      </c>
      <c r="F1" s="64" t="s">
        <v>69</v>
      </c>
      <c r="G1" s="64"/>
      <c r="H1" s="65">
        <v>41818.71875</v>
      </c>
      <c r="I1" s="63">
        <v>1550.0</v>
      </c>
      <c r="J1" s="63">
        <v>54.0</v>
      </c>
      <c r="K1" s="64" t="s">
        <v>23</v>
      </c>
      <c r="L1" s="64" t="s">
        <v>35</v>
      </c>
      <c r="M1" s="64" t="s">
        <v>814</v>
      </c>
      <c r="N1" s="63"/>
      <c r="O1" s="64"/>
      <c r="P1" s="63">
        <v>26.0</v>
      </c>
      <c r="Q1" s="64"/>
      <c r="R1" s="64"/>
    </row>
    <row r="2" ht="12.75" customHeight="1">
      <c r="A2" s="63">
        <v>1353.0</v>
      </c>
      <c r="B2" s="63">
        <v>14319.0</v>
      </c>
      <c r="C2" s="64" t="s">
        <v>1365</v>
      </c>
      <c r="D2" s="64" t="s">
        <v>19</v>
      </c>
      <c r="E2" s="66">
        <v>48.0</v>
      </c>
      <c r="F2" s="64" t="s">
        <v>69</v>
      </c>
      <c r="G2" s="64"/>
      <c r="H2" s="65">
        <v>41825.791666666664</v>
      </c>
      <c r="I2" s="63">
        <v>1950.0</v>
      </c>
      <c r="J2" s="63">
        <v>56.0</v>
      </c>
      <c r="K2" s="64" t="s">
        <v>23</v>
      </c>
      <c r="L2" s="64" t="s">
        <v>35</v>
      </c>
      <c r="M2" s="64"/>
      <c r="N2" s="63"/>
      <c r="O2" s="64"/>
      <c r="P2" s="63">
        <v>29.0</v>
      </c>
      <c r="Q2" s="64"/>
      <c r="R2" s="64"/>
    </row>
    <row r="3" ht="12.75" customHeight="1">
      <c r="A3" s="63">
        <v>1347.0</v>
      </c>
      <c r="B3" s="63">
        <v>155508.0</v>
      </c>
      <c r="C3" s="64" t="s">
        <v>1365</v>
      </c>
      <c r="D3" s="64" t="s">
        <v>19</v>
      </c>
      <c r="E3" s="66">
        <v>48.0</v>
      </c>
      <c r="F3" s="64" t="s">
        <v>69</v>
      </c>
      <c r="G3" s="64"/>
      <c r="H3" s="65">
        <v>41814.375</v>
      </c>
      <c r="I3" s="63">
        <v>2000.0</v>
      </c>
      <c r="J3" s="63">
        <v>57.0</v>
      </c>
      <c r="K3" s="64" t="s">
        <v>23</v>
      </c>
      <c r="L3" s="64" t="s">
        <v>35</v>
      </c>
      <c r="M3" s="64" t="s">
        <v>814</v>
      </c>
      <c r="N3" s="63"/>
      <c r="O3" s="64"/>
      <c r="P3" s="63">
        <v>27.0</v>
      </c>
      <c r="Q3" s="64"/>
      <c r="R3" s="64"/>
    </row>
    <row r="4" ht="12.75" customHeight="1">
      <c r="A4" s="63">
        <v>1352.0</v>
      </c>
      <c r="B4" s="63">
        <v>86129.0</v>
      </c>
      <c r="C4" s="64" t="s">
        <v>1365</v>
      </c>
      <c r="D4" s="64" t="s">
        <v>19</v>
      </c>
      <c r="E4" s="66">
        <v>48.0</v>
      </c>
      <c r="F4" s="64" t="s">
        <v>69</v>
      </c>
      <c r="G4" s="64"/>
      <c r="H4" s="65">
        <v>41825.458333333336</v>
      </c>
      <c r="I4" s="63">
        <v>2200.0</v>
      </c>
      <c r="J4" s="63">
        <v>57.0</v>
      </c>
      <c r="K4" s="64" t="s">
        <v>23</v>
      </c>
      <c r="L4" s="64" t="s">
        <v>35</v>
      </c>
      <c r="M4" s="64"/>
      <c r="N4" s="63"/>
      <c r="O4" s="64"/>
      <c r="P4" s="63">
        <v>31.0</v>
      </c>
      <c r="Q4" s="64"/>
      <c r="R4" s="64"/>
    </row>
    <row r="5" ht="12.75" customHeight="1">
      <c r="A5" s="63">
        <v>1335.0</v>
      </c>
      <c r="B5" s="63">
        <v>210666.0</v>
      </c>
      <c r="C5" s="64" t="s">
        <v>1365</v>
      </c>
      <c r="D5" s="64" t="s">
        <v>19</v>
      </c>
      <c r="E5" s="64"/>
      <c r="F5" s="64"/>
      <c r="G5" s="64" t="s">
        <v>819</v>
      </c>
      <c r="H5" s="65">
        <v>41804.4375</v>
      </c>
      <c r="I5" s="63">
        <v>2500.0</v>
      </c>
      <c r="J5" s="63">
        <v>63.0</v>
      </c>
      <c r="K5" s="64" t="s">
        <v>23</v>
      </c>
      <c r="L5" s="64" t="s">
        <v>23</v>
      </c>
      <c r="M5" s="64" t="s">
        <v>814</v>
      </c>
      <c r="N5" s="63"/>
      <c r="O5" s="64"/>
      <c r="P5" s="63">
        <v>31.0</v>
      </c>
      <c r="Q5" s="64"/>
      <c r="R5" s="64"/>
    </row>
    <row r="6" ht="12.75" customHeight="1">
      <c r="A6" s="63">
        <v>1355.0</v>
      </c>
      <c r="B6" s="63">
        <v>161163.0</v>
      </c>
      <c r="C6" s="64" t="s">
        <v>1365</v>
      </c>
      <c r="D6" s="64" t="s">
        <v>19</v>
      </c>
      <c r="E6" s="64"/>
      <c r="F6" s="64"/>
      <c r="G6" s="64" t="s">
        <v>47</v>
      </c>
      <c r="H6" s="65">
        <v>41831.729166666664</v>
      </c>
      <c r="I6" s="63">
        <v>2200.0</v>
      </c>
      <c r="J6" s="63">
        <v>65.0</v>
      </c>
      <c r="K6" s="64" t="s">
        <v>23</v>
      </c>
      <c r="L6" s="64" t="s">
        <v>35</v>
      </c>
      <c r="M6" s="64" t="s">
        <v>814</v>
      </c>
      <c r="N6" s="63"/>
      <c r="O6" s="64"/>
      <c r="P6" s="63">
        <v>26.0</v>
      </c>
      <c r="Q6" s="64"/>
      <c r="R6" s="64"/>
    </row>
    <row r="7" ht="12.75" customHeight="1">
      <c r="A7" s="63">
        <v>1339.0</v>
      </c>
      <c r="B7" s="63">
        <v>104461.0</v>
      </c>
      <c r="C7" s="64" t="s">
        <v>1365</v>
      </c>
      <c r="D7" s="64" t="s">
        <v>19</v>
      </c>
      <c r="E7" s="64"/>
      <c r="F7" s="64"/>
      <c r="G7" s="64" t="s">
        <v>819</v>
      </c>
      <c r="H7" s="65">
        <v>41805.458333333336</v>
      </c>
      <c r="I7" s="63">
        <v>2350.0</v>
      </c>
      <c r="J7" s="63">
        <v>66.0</v>
      </c>
      <c r="K7" s="64" t="s">
        <v>23</v>
      </c>
      <c r="L7" s="64" t="s">
        <v>23</v>
      </c>
      <c r="M7" s="64" t="s">
        <v>814</v>
      </c>
      <c r="N7" s="63"/>
      <c r="O7" s="64"/>
      <c r="P7" s="63">
        <v>29.0</v>
      </c>
      <c r="Q7" s="64"/>
      <c r="R7" s="64"/>
    </row>
    <row r="8" ht="12.75" customHeight="1">
      <c r="A8" s="63">
        <v>1306.0</v>
      </c>
      <c r="B8" s="63">
        <v>45014.0</v>
      </c>
      <c r="C8" s="64" t="s">
        <v>1365</v>
      </c>
      <c r="D8" s="64" t="s">
        <v>19</v>
      </c>
      <c r="E8" s="66">
        <v>52.0</v>
      </c>
      <c r="F8" s="64" t="s">
        <v>70</v>
      </c>
      <c r="G8" s="64"/>
      <c r="H8" s="65">
        <v>41796.416666666664</v>
      </c>
      <c r="I8" s="63">
        <v>3250.0</v>
      </c>
      <c r="J8" s="63">
        <v>67.0</v>
      </c>
      <c r="K8" s="64" t="s">
        <v>23</v>
      </c>
      <c r="L8" s="64" t="s">
        <v>23</v>
      </c>
      <c r="M8" s="64" t="s">
        <v>814</v>
      </c>
      <c r="N8" s="63"/>
      <c r="O8" s="64"/>
      <c r="P8" s="63">
        <v>35.0</v>
      </c>
      <c r="Q8" s="64"/>
      <c r="R8" s="64"/>
    </row>
    <row r="9" ht="12.75" customHeight="1">
      <c r="A9" s="63">
        <v>701.0</v>
      </c>
      <c r="B9" s="63">
        <v>156064.0</v>
      </c>
      <c r="C9" s="64" t="s">
        <v>1365</v>
      </c>
      <c r="D9" s="64" t="s">
        <v>19</v>
      </c>
      <c r="E9" s="64"/>
      <c r="F9" s="64"/>
      <c r="G9" s="64" t="s">
        <v>60</v>
      </c>
      <c r="H9" s="65">
        <v>41756.0</v>
      </c>
      <c r="I9" s="63">
        <v>3100.0</v>
      </c>
      <c r="J9" s="63">
        <v>68.0</v>
      </c>
      <c r="K9" s="64" t="s">
        <v>23</v>
      </c>
      <c r="L9" s="64" t="s">
        <v>23</v>
      </c>
      <c r="M9" s="64" t="s">
        <v>814</v>
      </c>
      <c r="N9" s="63"/>
      <c r="O9" s="64"/>
      <c r="P9" s="63">
        <v>34.0</v>
      </c>
      <c r="Q9" s="64"/>
      <c r="R9" s="64"/>
    </row>
    <row r="10" ht="12.75" customHeight="1">
      <c r="A10" s="63">
        <v>800.0</v>
      </c>
      <c r="B10" s="63">
        <v>215081.0</v>
      </c>
      <c r="C10" s="64" t="s">
        <v>1365</v>
      </c>
      <c r="D10" s="64" t="s">
        <v>19</v>
      </c>
      <c r="E10" s="66">
        <v>54.0</v>
      </c>
      <c r="F10" s="64" t="s">
        <v>67</v>
      </c>
      <c r="G10" s="64"/>
      <c r="H10" s="65">
        <v>41793.729166666664</v>
      </c>
      <c r="I10" s="63">
        <v>3500.0</v>
      </c>
      <c r="J10" s="63">
        <v>69.0</v>
      </c>
      <c r="K10" s="64" t="s">
        <v>23</v>
      </c>
      <c r="L10" s="64" t="s">
        <v>23</v>
      </c>
      <c r="M10" s="64"/>
      <c r="N10" s="63"/>
      <c r="O10" s="64"/>
      <c r="P10" s="63">
        <v>36.0</v>
      </c>
      <c r="Q10" s="64"/>
      <c r="R10" s="64"/>
    </row>
    <row r="11" ht="12.75" customHeight="1">
      <c r="A11" s="63">
        <v>1328.0</v>
      </c>
      <c r="B11" s="63">
        <v>69143.0</v>
      </c>
      <c r="C11" s="64" t="s">
        <v>1365</v>
      </c>
      <c r="D11" s="64" t="s">
        <v>19</v>
      </c>
      <c r="E11" s="66">
        <v>48.0</v>
      </c>
      <c r="F11" s="64" t="s">
        <v>69</v>
      </c>
      <c r="G11" s="64"/>
      <c r="H11" s="65">
        <v>41801.541666666664</v>
      </c>
      <c r="I11" s="63">
        <v>3700.0</v>
      </c>
      <c r="J11" s="63">
        <v>69.0</v>
      </c>
      <c r="K11" s="64" t="s">
        <v>23</v>
      </c>
      <c r="L11" s="64" t="s">
        <v>23</v>
      </c>
      <c r="M11" s="64"/>
      <c r="N11" s="63"/>
      <c r="O11" s="64"/>
      <c r="P11" s="63">
        <v>36.0</v>
      </c>
      <c r="Q11" s="64"/>
      <c r="R11" s="64"/>
    </row>
    <row r="12" ht="12.75" customHeight="1">
      <c r="A12" s="63">
        <v>1321.0</v>
      </c>
      <c r="B12" s="63">
        <v>64006.0</v>
      </c>
      <c r="C12" s="64" t="s">
        <v>1365</v>
      </c>
      <c r="D12" s="64" t="s">
        <v>19</v>
      </c>
      <c r="E12" s="66">
        <v>48.0</v>
      </c>
      <c r="F12" s="64" t="s">
        <v>69</v>
      </c>
      <c r="G12" s="64"/>
      <c r="H12" s="65">
        <v>41800.395833333336</v>
      </c>
      <c r="I12" s="63">
        <v>3000.0</v>
      </c>
      <c r="J12" s="63">
        <v>70.0</v>
      </c>
      <c r="K12" s="64" t="s">
        <v>23</v>
      </c>
      <c r="L12" s="64" t="s">
        <v>23</v>
      </c>
      <c r="M12" s="64" t="s">
        <v>814</v>
      </c>
      <c r="N12" s="63"/>
      <c r="O12" s="64"/>
      <c r="P12" s="63">
        <v>32.0</v>
      </c>
      <c r="Q12" s="64"/>
      <c r="R12" s="64"/>
    </row>
    <row r="13" ht="12.75" customHeight="1">
      <c r="A13" s="63">
        <v>774.0</v>
      </c>
      <c r="B13" s="63">
        <v>69459.0</v>
      </c>
      <c r="C13" s="64" t="s">
        <v>1365</v>
      </c>
      <c r="D13" s="64" t="s">
        <v>19</v>
      </c>
      <c r="E13" s="66">
        <v>49.0</v>
      </c>
      <c r="F13" s="64" t="s">
        <v>74</v>
      </c>
      <c r="G13" s="64"/>
      <c r="H13" s="65">
        <v>41786.833333333336</v>
      </c>
      <c r="I13" s="63">
        <v>3550.0</v>
      </c>
      <c r="J13" s="63">
        <v>70.0</v>
      </c>
      <c r="K13" s="64" t="s">
        <v>23</v>
      </c>
      <c r="L13" s="64" t="s">
        <v>23</v>
      </c>
      <c r="M13" s="64" t="s">
        <v>814</v>
      </c>
      <c r="N13" s="63"/>
      <c r="O13" s="64"/>
      <c r="P13" s="63">
        <v>35.0</v>
      </c>
      <c r="Q13" s="64"/>
      <c r="R13" s="64"/>
    </row>
    <row r="14" ht="12.75" customHeight="1">
      <c r="A14" s="63">
        <v>760.0</v>
      </c>
      <c r="B14" s="63">
        <v>55831.0</v>
      </c>
      <c r="C14" s="64" t="s">
        <v>1365</v>
      </c>
      <c r="D14" s="64" t="s">
        <v>19</v>
      </c>
      <c r="E14" s="66">
        <v>48.0</v>
      </c>
      <c r="F14" s="64" t="s">
        <v>69</v>
      </c>
      <c r="G14" s="64"/>
      <c r="H14" s="65">
        <v>41779.833333333336</v>
      </c>
      <c r="I14" s="63">
        <v>3600.0</v>
      </c>
      <c r="J14" s="63">
        <v>70.0</v>
      </c>
      <c r="K14" s="64" t="s">
        <v>23</v>
      </c>
      <c r="L14" s="64"/>
      <c r="M14" s="64" t="s">
        <v>814</v>
      </c>
      <c r="N14" s="63"/>
      <c r="O14" s="64"/>
      <c r="P14" s="63">
        <v>36.0</v>
      </c>
      <c r="Q14" s="64"/>
      <c r="R14" s="64"/>
    </row>
    <row r="15" ht="12.75" customHeight="1">
      <c r="A15" s="63">
        <v>714.0</v>
      </c>
      <c r="B15" s="63">
        <v>134041.0</v>
      </c>
      <c r="C15" s="64" t="s">
        <v>1365</v>
      </c>
      <c r="D15" s="64" t="s">
        <v>19</v>
      </c>
      <c r="E15" s="64"/>
      <c r="F15" s="64"/>
      <c r="G15" s="64" t="s">
        <v>24</v>
      </c>
      <c r="H15" s="65">
        <v>41760.520833333336</v>
      </c>
      <c r="I15" s="63">
        <v>3800.0</v>
      </c>
      <c r="J15" s="63">
        <v>70.0</v>
      </c>
      <c r="K15" s="64" t="s">
        <v>23</v>
      </c>
      <c r="L15" s="64" t="s">
        <v>23</v>
      </c>
      <c r="M15" s="64"/>
      <c r="N15" s="63"/>
      <c r="O15" s="64"/>
      <c r="P15" s="63">
        <v>38.0</v>
      </c>
      <c r="Q15" s="64"/>
      <c r="R15" s="64"/>
    </row>
    <row r="16" ht="12.75" customHeight="1">
      <c r="A16" s="63">
        <v>1318.0</v>
      </c>
      <c r="B16" s="63">
        <v>108064.0</v>
      </c>
      <c r="C16" s="64" t="s">
        <v>1365</v>
      </c>
      <c r="D16" s="64" t="s">
        <v>19</v>
      </c>
      <c r="E16" s="66">
        <v>50.0</v>
      </c>
      <c r="F16" s="64" t="s">
        <v>79</v>
      </c>
      <c r="G16" s="64"/>
      <c r="H16" s="65">
        <v>41798.541666666664</v>
      </c>
      <c r="I16" s="63">
        <v>3500.0</v>
      </c>
      <c r="J16" s="63">
        <v>71.0</v>
      </c>
      <c r="K16" s="64" t="s">
        <v>23</v>
      </c>
      <c r="L16" s="64" t="s">
        <v>23</v>
      </c>
      <c r="M16" s="64"/>
      <c r="N16" s="63"/>
      <c r="O16" s="64"/>
      <c r="P16" s="63">
        <v>35.0</v>
      </c>
      <c r="Q16" s="64"/>
      <c r="R16" s="64"/>
    </row>
    <row r="17" ht="12.75" customHeight="1">
      <c r="A17" s="63">
        <v>1301.0</v>
      </c>
      <c r="B17" s="63">
        <v>47144.0</v>
      </c>
      <c r="C17" s="64" t="s">
        <v>1365</v>
      </c>
      <c r="D17" s="64" t="s">
        <v>19</v>
      </c>
      <c r="E17" s="66">
        <v>49.0</v>
      </c>
      <c r="F17" s="64" t="s">
        <v>74</v>
      </c>
      <c r="G17" s="64"/>
      <c r="H17" s="65">
        <v>41793.541666666664</v>
      </c>
      <c r="I17" s="63">
        <v>3900.0</v>
      </c>
      <c r="J17" s="63">
        <v>71.0</v>
      </c>
      <c r="K17" s="64" t="s">
        <v>23</v>
      </c>
      <c r="L17" s="64" t="s">
        <v>23</v>
      </c>
      <c r="M17" s="64" t="s">
        <v>814</v>
      </c>
      <c r="N17" s="63"/>
      <c r="O17" s="64"/>
      <c r="P17" s="63">
        <v>36.0</v>
      </c>
      <c r="Q17" s="64"/>
      <c r="R17" s="64"/>
    </row>
    <row r="18" ht="12.75" customHeight="1">
      <c r="A18" s="63">
        <v>1324.0</v>
      </c>
      <c r="B18" s="63">
        <v>215345.0</v>
      </c>
      <c r="C18" s="64" t="s">
        <v>1365</v>
      </c>
      <c r="D18" s="64" t="s">
        <v>19</v>
      </c>
      <c r="E18" s="66">
        <v>49.0</v>
      </c>
      <c r="F18" s="64" t="s">
        <v>74</v>
      </c>
      <c r="G18" s="64"/>
      <c r="H18" s="65">
        <v>41800.375</v>
      </c>
      <c r="I18" s="63">
        <v>3900.0</v>
      </c>
      <c r="J18" s="63">
        <v>71.0</v>
      </c>
      <c r="K18" s="64" t="s">
        <v>23</v>
      </c>
      <c r="L18" s="64" t="s">
        <v>23</v>
      </c>
      <c r="M18" s="64" t="s">
        <v>814</v>
      </c>
      <c r="N18" s="63"/>
      <c r="O18" s="64"/>
      <c r="P18" s="63">
        <v>37.0</v>
      </c>
      <c r="Q18" s="64"/>
      <c r="R18" s="64"/>
    </row>
    <row r="19" ht="12.75" customHeight="1">
      <c r="A19" s="63">
        <v>759.0</v>
      </c>
      <c r="B19" s="63">
        <v>146837.0</v>
      </c>
      <c r="C19" s="64" t="s">
        <v>1365</v>
      </c>
      <c r="D19" s="64" t="s">
        <v>19</v>
      </c>
      <c r="E19" s="66">
        <v>49.0</v>
      </c>
      <c r="F19" s="64" t="s">
        <v>74</v>
      </c>
      <c r="G19" s="64"/>
      <c r="H19" s="65">
        <v>41779.416666666664</v>
      </c>
      <c r="I19" s="63">
        <v>4200.0</v>
      </c>
      <c r="J19" s="63">
        <v>71.0</v>
      </c>
      <c r="K19" s="64" t="s">
        <v>23</v>
      </c>
      <c r="L19" s="64" t="s">
        <v>23</v>
      </c>
      <c r="M19" s="64" t="s">
        <v>814</v>
      </c>
      <c r="N19" s="63"/>
      <c r="O19" s="64"/>
      <c r="P19" s="63">
        <v>39.0</v>
      </c>
      <c r="Q19" s="64"/>
      <c r="R19" s="64"/>
    </row>
    <row r="20" ht="12.75" customHeight="1">
      <c r="A20" s="63">
        <v>766.0</v>
      </c>
      <c r="B20" s="63">
        <v>64634.0</v>
      </c>
      <c r="C20" s="64" t="s">
        <v>1365</v>
      </c>
      <c r="D20" s="64" t="s">
        <v>19</v>
      </c>
      <c r="E20" s="66">
        <v>48.0</v>
      </c>
      <c r="F20" s="64" t="s">
        <v>69</v>
      </c>
      <c r="G20" s="64"/>
      <c r="H20" s="65">
        <v>41783.791666666664</v>
      </c>
      <c r="I20" s="63">
        <v>4200.0</v>
      </c>
      <c r="J20" s="63">
        <v>71.0</v>
      </c>
      <c r="K20" s="64" t="s">
        <v>23</v>
      </c>
      <c r="L20" s="64" t="s">
        <v>23</v>
      </c>
      <c r="M20" s="64"/>
      <c r="N20" s="63"/>
      <c r="O20" s="64"/>
      <c r="P20" s="63">
        <v>39.0</v>
      </c>
      <c r="Q20" s="64"/>
      <c r="R20" s="64"/>
    </row>
    <row r="21" ht="12.75" customHeight="1">
      <c r="A21" s="63">
        <v>1356.0</v>
      </c>
      <c r="B21" s="63">
        <v>14140.0</v>
      </c>
      <c r="C21" s="64" t="s">
        <v>1365</v>
      </c>
      <c r="D21" s="64" t="s">
        <v>19</v>
      </c>
      <c r="E21" s="64"/>
      <c r="F21" s="64"/>
      <c r="G21" s="64" t="s">
        <v>47</v>
      </c>
      <c r="H21" s="65">
        <v>41832.333333333336</v>
      </c>
      <c r="I21" s="63">
        <v>3500.0</v>
      </c>
      <c r="J21" s="63">
        <v>72.0</v>
      </c>
      <c r="K21" s="64" t="s">
        <v>23</v>
      </c>
      <c r="L21" s="64" t="s">
        <v>35</v>
      </c>
      <c r="M21" s="64" t="s">
        <v>814</v>
      </c>
      <c r="N21" s="63"/>
      <c r="O21" s="64"/>
      <c r="P21" s="63">
        <v>33.0</v>
      </c>
      <c r="Q21" s="64"/>
      <c r="R21" s="64"/>
    </row>
    <row r="22" ht="12.75" customHeight="1">
      <c r="A22" s="63">
        <v>794.0</v>
      </c>
      <c r="B22" s="63">
        <v>147861.0</v>
      </c>
      <c r="C22" s="64" t="s">
        <v>1365</v>
      </c>
      <c r="D22" s="64" t="s">
        <v>19</v>
      </c>
      <c r="E22" s="66">
        <v>54.0</v>
      </c>
      <c r="F22" s="64" t="s">
        <v>67</v>
      </c>
      <c r="G22" s="64"/>
      <c r="H22" s="65">
        <v>41791.8125</v>
      </c>
      <c r="I22" s="63">
        <v>3600.0</v>
      </c>
      <c r="J22" s="63">
        <v>72.0</v>
      </c>
      <c r="K22" s="64" t="s">
        <v>23</v>
      </c>
      <c r="L22" s="64" t="s">
        <v>23</v>
      </c>
      <c r="M22" s="64"/>
      <c r="N22" s="63"/>
      <c r="O22" s="64"/>
      <c r="P22" s="63">
        <v>38.0</v>
      </c>
      <c r="Q22" s="64"/>
      <c r="R22" s="64"/>
    </row>
    <row r="23" ht="12.75" customHeight="1">
      <c r="A23" s="63">
        <v>741.0</v>
      </c>
      <c r="B23" s="63">
        <v>192176.0</v>
      </c>
      <c r="C23" s="64" t="s">
        <v>1365</v>
      </c>
      <c r="D23" s="64" t="s">
        <v>19</v>
      </c>
      <c r="E23" s="64"/>
      <c r="F23" s="64"/>
      <c r="G23" s="64" t="s">
        <v>819</v>
      </c>
      <c r="H23" s="65">
        <v>41770.333333333336</v>
      </c>
      <c r="I23" s="63">
        <v>3900.0</v>
      </c>
      <c r="J23" s="63">
        <v>72.0</v>
      </c>
      <c r="K23" s="64" t="s">
        <v>23</v>
      </c>
      <c r="L23" s="64" t="s">
        <v>23</v>
      </c>
      <c r="M23" s="64" t="s">
        <v>814</v>
      </c>
      <c r="N23" s="63"/>
      <c r="O23" s="64" t="s">
        <v>816</v>
      </c>
      <c r="P23" s="63">
        <v>36.0</v>
      </c>
      <c r="Q23" s="64"/>
      <c r="R23" s="64"/>
    </row>
    <row r="24" ht="12.75" customHeight="1">
      <c r="A24" s="63">
        <v>764.0</v>
      </c>
      <c r="B24" s="63">
        <v>161163.0</v>
      </c>
      <c r="C24" s="64" t="s">
        <v>1365</v>
      </c>
      <c r="D24" s="64" t="s">
        <v>19</v>
      </c>
      <c r="E24" s="64"/>
      <c r="F24" s="64"/>
      <c r="G24" s="64" t="s">
        <v>59</v>
      </c>
      <c r="H24" s="65">
        <v>41783.458333333336</v>
      </c>
      <c r="I24" s="63">
        <v>3900.0</v>
      </c>
      <c r="J24" s="63">
        <v>72.0</v>
      </c>
      <c r="K24" s="64" t="s">
        <v>23</v>
      </c>
      <c r="L24" s="64" t="s">
        <v>23</v>
      </c>
      <c r="M24" s="64" t="s">
        <v>814</v>
      </c>
      <c r="N24" s="63"/>
      <c r="O24" s="64"/>
      <c r="P24" s="63">
        <v>36.0</v>
      </c>
      <c r="Q24" s="64"/>
      <c r="R24" s="64"/>
    </row>
    <row r="25" ht="12.75" customHeight="1">
      <c r="A25" s="63">
        <v>771.0</v>
      </c>
      <c r="B25" s="63">
        <v>107619.0</v>
      </c>
      <c r="C25" s="64" t="s">
        <v>1365</v>
      </c>
      <c r="D25" s="64" t="s">
        <v>19</v>
      </c>
      <c r="E25" s="66">
        <v>54.0</v>
      </c>
      <c r="F25" s="64" t="s">
        <v>67</v>
      </c>
      <c r="G25" s="64"/>
      <c r="H25" s="65">
        <v>41786.458333333336</v>
      </c>
      <c r="I25" s="63">
        <v>3900.0</v>
      </c>
      <c r="J25" s="63">
        <v>72.0</v>
      </c>
      <c r="K25" s="64" t="s">
        <v>23</v>
      </c>
      <c r="L25" s="64" t="s">
        <v>23</v>
      </c>
      <c r="M25" s="64" t="s">
        <v>814</v>
      </c>
      <c r="N25" s="63"/>
      <c r="O25" s="64"/>
      <c r="P25" s="63">
        <v>37.0</v>
      </c>
      <c r="Q25" s="64"/>
      <c r="R25" s="64"/>
    </row>
    <row r="26" ht="12.75" customHeight="1">
      <c r="A26" s="63">
        <v>791.0</v>
      </c>
      <c r="B26" s="63">
        <v>112947.0</v>
      </c>
      <c r="C26" s="64" t="s">
        <v>1365</v>
      </c>
      <c r="D26" s="64" t="s">
        <v>19</v>
      </c>
      <c r="E26" s="66">
        <v>57.0</v>
      </c>
      <c r="F26" s="64" t="s">
        <v>72</v>
      </c>
      <c r="G26" s="64"/>
      <c r="H26" s="65">
        <v>41791.6875</v>
      </c>
      <c r="I26" s="63">
        <v>4000.0</v>
      </c>
      <c r="J26" s="63">
        <v>72.0</v>
      </c>
      <c r="K26" s="64" t="s">
        <v>23</v>
      </c>
      <c r="L26" s="64" t="s">
        <v>23</v>
      </c>
      <c r="M26" s="64"/>
      <c r="N26" s="63"/>
      <c r="O26" s="64"/>
      <c r="P26" s="63">
        <v>38.0</v>
      </c>
      <c r="Q26" s="64"/>
      <c r="R26" s="64"/>
    </row>
    <row r="27" ht="12.75" customHeight="1">
      <c r="A27" s="63">
        <v>1313.0</v>
      </c>
      <c r="B27" s="63">
        <v>602.0</v>
      </c>
      <c r="C27" s="64" t="s">
        <v>1365</v>
      </c>
      <c r="D27" s="64" t="s">
        <v>19</v>
      </c>
      <c r="E27" s="66">
        <v>47.0</v>
      </c>
      <c r="F27" s="64" t="s">
        <v>68</v>
      </c>
      <c r="G27" s="64"/>
      <c r="H27" s="65">
        <v>41797.395833333336</v>
      </c>
      <c r="I27" s="63">
        <v>4000.0</v>
      </c>
      <c r="J27" s="63">
        <v>72.0</v>
      </c>
      <c r="K27" s="64" t="s">
        <v>23</v>
      </c>
      <c r="L27" s="64" t="s">
        <v>23</v>
      </c>
      <c r="M27" s="64" t="s">
        <v>814</v>
      </c>
      <c r="N27" s="63"/>
      <c r="O27" s="64"/>
      <c r="P27" s="63">
        <v>38.0</v>
      </c>
      <c r="Q27" s="64"/>
      <c r="R27" s="64"/>
    </row>
    <row r="28" ht="12.75" customHeight="1">
      <c r="A28" s="63">
        <v>1322.0</v>
      </c>
      <c r="B28" s="63">
        <v>87324.0</v>
      </c>
      <c r="C28" s="64" t="s">
        <v>1365</v>
      </c>
      <c r="D28" s="64" t="s">
        <v>19</v>
      </c>
      <c r="E28" s="66">
        <v>48.0</v>
      </c>
      <c r="F28" s="64" t="s">
        <v>69</v>
      </c>
      <c r="G28" s="64"/>
      <c r="H28" s="65">
        <v>41800.322916666664</v>
      </c>
      <c r="I28" s="63">
        <v>4000.0</v>
      </c>
      <c r="J28" s="63">
        <v>72.0</v>
      </c>
      <c r="K28" s="64" t="s">
        <v>23</v>
      </c>
      <c r="L28" s="64" t="s">
        <v>23</v>
      </c>
      <c r="M28" s="64"/>
      <c r="N28" s="63"/>
      <c r="O28" s="64"/>
      <c r="P28" s="63">
        <v>37.0</v>
      </c>
      <c r="Q28" s="64"/>
      <c r="R28" s="64"/>
    </row>
    <row r="29" ht="12.75" customHeight="1">
      <c r="A29" s="63">
        <v>1341.0</v>
      </c>
      <c r="B29" s="63">
        <v>192940.0</v>
      </c>
      <c r="C29" s="64" t="s">
        <v>1365</v>
      </c>
      <c r="D29" s="64" t="s">
        <v>19</v>
      </c>
      <c r="E29" s="66">
        <v>48.0</v>
      </c>
      <c r="F29" s="64" t="s">
        <v>69</v>
      </c>
      <c r="G29" s="64"/>
      <c r="H29" s="65">
        <v>41805.354166666664</v>
      </c>
      <c r="I29" s="63">
        <v>4100.0</v>
      </c>
      <c r="J29" s="63">
        <v>72.0</v>
      </c>
      <c r="K29" s="64" t="s">
        <v>23</v>
      </c>
      <c r="L29" s="64" t="s">
        <v>23</v>
      </c>
      <c r="M29" s="64"/>
      <c r="N29" s="63"/>
      <c r="O29" s="64"/>
      <c r="P29" s="63">
        <v>36.0</v>
      </c>
      <c r="Q29" s="64"/>
      <c r="R29" s="64"/>
    </row>
    <row r="30" ht="12.75" customHeight="1">
      <c r="A30" s="63">
        <v>1327.0</v>
      </c>
      <c r="B30" s="63">
        <v>217563.0</v>
      </c>
      <c r="C30" s="64" t="s">
        <v>1365</v>
      </c>
      <c r="D30" s="64" t="s">
        <v>19</v>
      </c>
      <c r="E30" s="66">
        <v>48.0</v>
      </c>
      <c r="F30" s="64" t="s">
        <v>69</v>
      </c>
      <c r="G30" s="64"/>
      <c r="H30" s="65">
        <v>41801.541666666664</v>
      </c>
      <c r="I30" s="63">
        <v>4200.0</v>
      </c>
      <c r="J30" s="63">
        <v>72.0</v>
      </c>
      <c r="K30" s="64" t="s">
        <v>23</v>
      </c>
      <c r="L30" s="64" t="s">
        <v>23</v>
      </c>
      <c r="M30" s="64" t="s">
        <v>814</v>
      </c>
      <c r="N30" s="63"/>
      <c r="O30" s="64"/>
      <c r="P30" s="63">
        <v>37.0</v>
      </c>
      <c r="Q30" s="64"/>
      <c r="R30" s="64"/>
    </row>
    <row r="31" ht="12.75" customHeight="1">
      <c r="A31" s="63">
        <v>756.0</v>
      </c>
      <c r="B31" s="63">
        <v>55830.0</v>
      </c>
      <c r="C31" s="64" t="s">
        <v>1365</v>
      </c>
      <c r="D31" s="64" t="s">
        <v>19</v>
      </c>
      <c r="E31" s="66">
        <v>48.0</v>
      </c>
      <c r="F31" s="64" t="s">
        <v>69</v>
      </c>
      <c r="G31" s="64"/>
      <c r="H31" s="65">
        <v>41779.375</v>
      </c>
      <c r="I31" s="63">
        <v>4300.0</v>
      </c>
      <c r="J31" s="63">
        <v>72.0</v>
      </c>
      <c r="K31" s="64" t="s">
        <v>23</v>
      </c>
      <c r="L31" s="64" t="s">
        <v>23</v>
      </c>
      <c r="M31" s="64" t="s">
        <v>814</v>
      </c>
      <c r="N31" s="63"/>
      <c r="O31" s="64"/>
      <c r="P31" s="63">
        <v>36.0</v>
      </c>
      <c r="Q31" s="64"/>
      <c r="R31" s="64"/>
    </row>
    <row r="32" ht="12.75" customHeight="1">
      <c r="A32" s="63">
        <v>780.0</v>
      </c>
      <c r="B32" s="63">
        <v>76481.0</v>
      </c>
      <c r="C32" s="64" t="s">
        <v>1365</v>
      </c>
      <c r="D32" s="64" t="s">
        <v>19</v>
      </c>
      <c r="E32" s="66">
        <v>54.0</v>
      </c>
      <c r="F32" s="64" t="s">
        <v>67</v>
      </c>
      <c r="G32" s="64"/>
      <c r="H32" s="65">
        <v>41789.75</v>
      </c>
      <c r="I32" s="63">
        <v>4300.0</v>
      </c>
      <c r="J32" s="63">
        <v>72.0</v>
      </c>
      <c r="K32" s="64" t="s">
        <v>23</v>
      </c>
      <c r="L32" s="64" t="s">
        <v>23</v>
      </c>
      <c r="M32" s="64"/>
      <c r="N32" s="63"/>
      <c r="O32" s="64"/>
      <c r="P32" s="63">
        <v>38.0</v>
      </c>
      <c r="Q32" s="64"/>
      <c r="R32" s="64"/>
    </row>
    <row r="33" ht="12.75" customHeight="1">
      <c r="A33" s="63">
        <v>712.0</v>
      </c>
      <c r="B33" s="63">
        <v>108579.0</v>
      </c>
      <c r="C33" s="64" t="s">
        <v>1365</v>
      </c>
      <c r="D33" s="64" t="s">
        <v>19</v>
      </c>
      <c r="E33" s="66">
        <v>52.0</v>
      </c>
      <c r="F33" s="64" t="s">
        <v>70</v>
      </c>
      <c r="G33" s="64"/>
      <c r="H33" s="65">
        <v>41758.75</v>
      </c>
      <c r="I33" s="63">
        <v>4400.0</v>
      </c>
      <c r="J33" s="63">
        <v>72.0</v>
      </c>
      <c r="K33" s="64" t="s">
        <v>23</v>
      </c>
      <c r="L33" s="64" t="s">
        <v>23</v>
      </c>
      <c r="M33" s="64" t="s">
        <v>814</v>
      </c>
      <c r="N33" s="63"/>
      <c r="O33" s="64"/>
      <c r="P33" s="63">
        <v>39.0</v>
      </c>
      <c r="Q33" s="64"/>
      <c r="R33" s="64"/>
    </row>
    <row r="34" ht="12.75" customHeight="1">
      <c r="A34" s="63">
        <v>734.0</v>
      </c>
      <c r="B34" s="63">
        <v>105284.0</v>
      </c>
      <c r="C34" s="64" t="s">
        <v>1365</v>
      </c>
      <c r="D34" s="64" t="s">
        <v>19</v>
      </c>
      <c r="E34" s="64"/>
      <c r="F34" s="64"/>
      <c r="G34" s="64" t="s">
        <v>819</v>
      </c>
      <c r="H34" s="65">
        <v>41769.520833333336</v>
      </c>
      <c r="I34" s="63">
        <v>3600.0</v>
      </c>
      <c r="J34" s="63">
        <v>73.0</v>
      </c>
      <c r="K34" s="64" t="s">
        <v>23</v>
      </c>
      <c r="L34" s="64" t="s">
        <v>23</v>
      </c>
      <c r="M34" s="64" t="s">
        <v>814</v>
      </c>
      <c r="N34" s="63"/>
      <c r="O34" s="64"/>
      <c r="P34" s="63">
        <v>36.0</v>
      </c>
      <c r="Q34" s="64"/>
      <c r="R34" s="64"/>
    </row>
    <row r="35" ht="12.75" customHeight="1">
      <c r="A35" s="63">
        <v>716.0</v>
      </c>
      <c r="B35" s="63">
        <v>143165.0</v>
      </c>
      <c r="C35" s="64" t="s">
        <v>1365</v>
      </c>
      <c r="D35" s="64" t="s">
        <v>19</v>
      </c>
      <c r="E35" s="64"/>
      <c r="F35" s="64"/>
      <c r="G35" s="64" t="s">
        <v>819</v>
      </c>
      <c r="H35" s="65">
        <v>41762.520833333336</v>
      </c>
      <c r="I35" s="63">
        <v>3900.0</v>
      </c>
      <c r="J35" s="63">
        <v>73.0</v>
      </c>
      <c r="K35" s="64" t="s">
        <v>23</v>
      </c>
      <c r="L35" s="64" t="s">
        <v>40</v>
      </c>
      <c r="M35" s="64" t="s">
        <v>814</v>
      </c>
      <c r="N35" s="63"/>
      <c r="O35" s="64"/>
      <c r="P35" s="63">
        <v>37.0</v>
      </c>
      <c r="Q35" s="64"/>
      <c r="R35" s="64"/>
    </row>
    <row r="36" ht="12.75" customHeight="1">
      <c r="A36" s="63">
        <v>737.0</v>
      </c>
      <c r="B36" s="63">
        <v>173484.0</v>
      </c>
      <c r="C36" s="64" t="s">
        <v>1365</v>
      </c>
      <c r="D36" s="64" t="s">
        <v>19</v>
      </c>
      <c r="E36" s="64"/>
      <c r="F36" s="64"/>
      <c r="G36" s="64" t="s">
        <v>819</v>
      </c>
      <c r="H36" s="65">
        <v>41769.416666666664</v>
      </c>
      <c r="I36" s="63">
        <v>3900.0</v>
      </c>
      <c r="J36" s="63">
        <v>73.0</v>
      </c>
      <c r="K36" s="64" t="s">
        <v>23</v>
      </c>
      <c r="L36" s="64" t="s">
        <v>23</v>
      </c>
      <c r="M36" s="64" t="s">
        <v>814</v>
      </c>
      <c r="N36" s="63"/>
      <c r="O36" s="64"/>
      <c r="P36" s="63">
        <v>37.0</v>
      </c>
      <c r="Q36" s="64"/>
      <c r="R36" s="64"/>
    </row>
    <row r="37" ht="12.75" customHeight="1">
      <c r="A37" s="63">
        <v>749.0</v>
      </c>
      <c r="B37" s="63">
        <v>50276.0</v>
      </c>
      <c r="C37" s="64" t="s">
        <v>1365</v>
      </c>
      <c r="D37" s="64" t="s">
        <v>19</v>
      </c>
      <c r="E37" s="64"/>
      <c r="F37" s="64"/>
      <c r="G37" s="64" t="s">
        <v>819</v>
      </c>
      <c r="H37" s="65">
        <v>41775.5</v>
      </c>
      <c r="I37" s="63">
        <v>4050.0</v>
      </c>
      <c r="J37" s="63">
        <v>73.0</v>
      </c>
      <c r="K37" s="64" t="s">
        <v>23</v>
      </c>
      <c r="L37" s="64" t="s">
        <v>23</v>
      </c>
      <c r="M37" s="64" t="s">
        <v>814</v>
      </c>
      <c r="N37" s="63"/>
      <c r="O37" s="64"/>
      <c r="P37" s="63">
        <v>37.0</v>
      </c>
      <c r="Q37" s="64"/>
      <c r="R37" s="64"/>
    </row>
    <row r="38" ht="12.75" customHeight="1">
      <c r="A38" s="63">
        <v>1350.0</v>
      </c>
      <c r="B38" s="63">
        <v>214871.0</v>
      </c>
      <c r="C38" s="64" t="s">
        <v>1365</v>
      </c>
      <c r="D38" s="64" t="s">
        <v>19</v>
      </c>
      <c r="E38" s="66">
        <v>47.0</v>
      </c>
      <c r="F38" s="64" t="s">
        <v>68</v>
      </c>
      <c r="G38" s="64"/>
      <c r="H38" s="65">
        <v>41818.895833333336</v>
      </c>
      <c r="I38" s="63">
        <v>4250.0</v>
      </c>
      <c r="J38" s="63">
        <v>73.0</v>
      </c>
      <c r="K38" s="64" t="s">
        <v>23</v>
      </c>
      <c r="L38" s="64" t="s">
        <v>35</v>
      </c>
      <c r="M38" s="64" t="s">
        <v>814</v>
      </c>
      <c r="N38" s="63"/>
      <c r="O38" s="64"/>
      <c r="P38" s="63">
        <v>37.0</v>
      </c>
      <c r="Q38" s="64"/>
      <c r="R38" s="64"/>
    </row>
    <row r="39" ht="12.75" customHeight="1">
      <c r="A39" s="63">
        <v>792.0</v>
      </c>
      <c r="B39" s="63">
        <v>118101.0</v>
      </c>
      <c r="C39" s="64" t="s">
        <v>1365</v>
      </c>
      <c r="D39" s="64" t="s">
        <v>19</v>
      </c>
      <c r="E39" s="66">
        <v>47.0</v>
      </c>
      <c r="F39" s="64" t="s">
        <v>68</v>
      </c>
      <c r="G39" s="64"/>
      <c r="H39" s="65">
        <v>41791.78472222222</v>
      </c>
      <c r="I39" s="63">
        <v>4350.0</v>
      </c>
      <c r="J39" s="63">
        <v>73.0</v>
      </c>
      <c r="K39" s="64" t="s">
        <v>23</v>
      </c>
      <c r="L39" s="64" t="s">
        <v>23</v>
      </c>
      <c r="M39" s="64"/>
      <c r="N39" s="63"/>
      <c r="O39" s="64"/>
      <c r="P39" s="63">
        <v>39.0</v>
      </c>
      <c r="Q39" s="64"/>
      <c r="R39" s="64"/>
    </row>
    <row r="40" ht="12.75" customHeight="1">
      <c r="A40" s="63">
        <v>739.0</v>
      </c>
      <c r="B40" s="63">
        <v>104531.0</v>
      </c>
      <c r="C40" s="64" t="s">
        <v>1365</v>
      </c>
      <c r="D40" s="64" t="s">
        <v>19</v>
      </c>
      <c r="E40" s="66">
        <v>54.0</v>
      </c>
      <c r="F40" s="64" t="s">
        <v>67</v>
      </c>
      <c r="G40" s="64"/>
      <c r="H40" s="65">
        <v>41770.416666666664</v>
      </c>
      <c r="I40" s="63">
        <v>4400.0</v>
      </c>
      <c r="J40" s="63">
        <v>73.0</v>
      </c>
      <c r="K40" s="64" t="s">
        <v>23</v>
      </c>
      <c r="L40" s="64" t="s">
        <v>23</v>
      </c>
      <c r="M40" s="64" t="s">
        <v>814</v>
      </c>
      <c r="N40" s="63"/>
      <c r="O40" s="64"/>
      <c r="P40" s="63">
        <v>39.0</v>
      </c>
      <c r="Q40" s="64"/>
      <c r="R40" s="64"/>
    </row>
    <row r="41" ht="12.75" customHeight="1">
      <c r="A41" s="63">
        <v>775.0</v>
      </c>
      <c r="B41" s="63">
        <v>172011.0</v>
      </c>
      <c r="C41" s="64" t="s">
        <v>1365</v>
      </c>
      <c r="D41" s="64" t="s">
        <v>19</v>
      </c>
      <c r="E41" s="64"/>
      <c r="F41" s="64"/>
      <c r="G41" s="64" t="s">
        <v>1406</v>
      </c>
      <c r="H41" s="65">
        <v>41789.333333333336</v>
      </c>
      <c r="I41" s="63">
        <v>4400.0</v>
      </c>
      <c r="J41" s="63">
        <v>73.0</v>
      </c>
      <c r="K41" s="64" t="s">
        <v>23</v>
      </c>
      <c r="L41" s="64" t="s">
        <v>23</v>
      </c>
      <c r="M41" s="64"/>
      <c r="N41" s="63"/>
      <c r="O41" s="64"/>
      <c r="P41" s="63">
        <v>39.0</v>
      </c>
      <c r="Q41" s="64"/>
      <c r="R41" s="64"/>
    </row>
    <row r="42" ht="12.75" customHeight="1">
      <c r="A42" s="63">
        <v>1320.0</v>
      </c>
      <c r="B42" s="63">
        <v>171088.0</v>
      </c>
      <c r="C42" s="64" t="s">
        <v>1365</v>
      </c>
      <c r="D42" s="64" t="s">
        <v>19</v>
      </c>
      <c r="E42" s="64"/>
      <c r="F42" s="64"/>
      <c r="G42" s="64" t="s">
        <v>819</v>
      </c>
      <c r="H42" s="65">
        <v>41800.375</v>
      </c>
      <c r="I42" s="63">
        <v>4400.0</v>
      </c>
      <c r="J42" s="63">
        <v>73.0</v>
      </c>
      <c r="K42" s="64" t="s">
        <v>23</v>
      </c>
      <c r="L42" s="64" t="s">
        <v>23</v>
      </c>
      <c r="M42" s="64" t="s">
        <v>814</v>
      </c>
      <c r="N42" s="63"/>
      <c r="O42" s="64"/>
      <c r="P42" s="63">
        <v>38.0</v>
      </c>
      <c r="Q42" s="64"/>
      <c r="R42" s="64"/>
    </row>
    <row r="43" ht="12.75" customHeight="1">
      <c r="A43" s="63">
        <v>720.0</v>
      </c>
      <c r="B43" s="63">
        <v>53954.0</v>
      </c>
      <c r="C43" s="64" t="s">
        <v>1365</v>
      </c>
      <c r="D43" s="64" t="s">
        <v>19</v>
      </c>
      <c r="E43" s="64"/>
      <c r="F43" s="64"/>
      <c r="G43" s="64" t="s">
        <v>825</v>
      </c>
      <c r="H43" s="65">
        <v>41763.541666666664</v>
      </c>
      <c r="I43" s="63">
        <v>4500.0</v>
      </c>
      <c r="J43" s="63">
        <v>73.0</v>
      </c>
      <c r="K43" s="64" t="s">
        <v>23</v>
      </c>
      <c r="L43" s="64" t="s">
        <v>23</v>
      </c>
      <c r="M43" s="64"/>
      <c r="N43" s="63"/>
      <c r="O43" s="64"/>
      <c r="P43" s="63">
        <v>39.0</v>
      </c>
      <c r="Q43" s="64"/>
      <c r="R43" s="64"/>
    </row>
    <row r="44" ht="12.75" customHeight="1">
      <c r="A44" s="63">
        <v>1333.0</v>
      </c>
      <c r="B44" s="63">
        <v>52332.0</v>
      </c>
      <c r="C44" s="64" t="s">
        <v>1365</v>
      </c>
      <c r="D44" s="64" t="s">
        <v>19</v>
      </c>
      <c r="E44" s="66">
        <v>48.0</v>
      </c>
      <c r="F44" s="64" t="s">
        <v>69</v>
      </c>
      <c r="G44" s="64"/>
      <c r="H44" s="65">
        <v>41803.416666666664</v>
      </c>
      <c r="I44" s="63">
        <v>3650.0</v>
      </c>
      <c r="J44" s="63">
        <v>74.0</v>
      </c>
      <c r="K44" s="64" t="s">
        <v>23</v>
      </c>
      <c r="L44" s="64" t="s">
        <v>23</v>
      </c>
      <c r="M44" s="64" t="s">
        <v>814</v>
      </c>
      <c r="N44" s="63"/>
      <c r="O44" s="64"/>
      <c r="P44" s="63">
        <v>35.0</v>
      </c>
      <c r="Q44" s="64"/>
      <c r="R44" s="64"/>
    </row>
    <row r="45" ht="12.75" customHeight="1">
      <c r="A45" s="63">
        <v>761.0</v>
      </c>
      <c r="B45" s="63">
        <v>119938.0</v>
      </c>
      <c r="C45" s="64" t="s">
        <v>1365</v>
      </c>
      <c r="D45" s="64" t="s">
        <v>19</v>
      </c>
      <c r="E45" s="66">
        <v>49.0</v>
      </c>
      <c r="F45" s="64" t="s">
        <v>74</v>
      </c>
      <c r="G45" s="64"/>
      <c r="H45" s="65">
        <v>41780.729166666664</v>
      </c>
      <c r="I45" s="63">
        <v>3750.0</v>
      </c>
      <c r="J45" s="63">
        <v>74.0</v>
      </c>
      <c r="K45" s="64" t="s">
        <v>23</v>
      </c>
      <c r="L45" s="64" t="s">
        <v>23</v>
      </c>
      <c r="M45" s="64"/>
      <c r="N45" s="63"/>
      <c r="O45" s="64"/>
      <c r="P45" s="63">
        <v>36.0</v>
      </c>
      <c r="Q45" s="64"/>
      <c r="R45" s="64"/>
    </row>
    <row r="46" ht="12.75" customHeight="1">
      <c r="A46" s="63">
        <v>704.0</v>
      </c>
      <c r="B46" s="63">
        <v>171674.0</v>
      </c>
      <c r="C46" s="64" t="s">
        <v>1365</v>
      </c>
      <c r="D46" s="64" t="s">
        <v>19</v>
      </c>
      <c r="E46" s="64"/>
      <c r="F46" s="64"/>
      <c r="G46" s="64" t="s">
        <v>37</v>
      </c>
      <c r="H46" s="65">
        <v>41756.4375</v>
      </c>
      <c r="I46" s="63">
        <v>4300.0</v>
      </c>
      <c r="J46" s="63">
        <v>74.0</v>
      </c>
      <c r="K46" s="64" t="s">
        <v>23</v>
      </c>
      <c r="L46" s="64" t="s">
        <v>23</v>
      </c>
      <c r="M46" s="64" t="s">
        <v>814</v>
      </c>
      <c r="N46" s="63"/>
      <c r="O46" s="64"/>
      <c r="P46" s="63">
        <v>38.0</v>
      </c>
      <c r="Q46" s="64"/>
      <c r="R46" s="64"/>
    </row>
    <row r="47" ht="12.75" customHeight="1">
      <c r="A47" s="63">
        <v>705.0</v>
      </c>
      <c r="B47" s="63">
        <v>17753.0</v>
      </c>
      <c r="C47" s="64" t="s">
        <v>1365</v>
      </c>
      <c r="D47" s="64" t="s">
        <v>19</v>
      </c>
      <c r="E47" s="66">
        <v>49.0</v>
      </c>
      <c r="F47" s="64" t="s">
        <v>74</v>
      </c>
      <c r="G47" s="64"/>
      <c r="H47" s="65">
        <v>41756.76388888889</v>
      </c>
      <c r="I47" s="63">
        <v>4300.0</v>
      </c>
      <c r="J47" s="63">
        <v>74.0</v>
      </c>
      <c r="K47" s="64" t="s">
        <v>23</v>
      </c>
      <c r="L47" s="64" t="s">
        <v>23</v>
      </c>
      <c r="M47" s="64" t="s">
        <v>814</v>
      </c>
      <c r="N47" s="63"/>
      <c r="O47" s="64"/>
      <c r="P47" s="63">
        <v>38.0</v>
      </c>
      <c r="Q47" s="64"/>
      <c r="R47" s="64"/>
    </row>
    <row r="48" ht="12.75" customHeight="1">
      <c r="A48" s="63">
        <v>1309.0</v>
      </c>
      <c r="B48" s="63">
        <v>191794.0</v>
      </c>
      <c r="C48" s="64" t="s">
        <v>1365</v>
      </c>
      <c r="D48" s="64" t="s">
        <v>19</v>
      </c>
      <c r="E48" s="66">
        <v>54.0</v>
      </c>
      <c r="F48" s="64" t="s">
        <v>67</v>
      </c>
      <c r="G48" s="64"/>
      <c r="H48" s="65">
        <v>41796.6875</v>
      </c>
      <c r="I48" s="63">
        <v>4400.0</v>
      </c>
      <c r="J48" s="63">
        <v>74.0</v>
      </c>
      <c r="K48" s="64" t="s">
        <v>23</v>
      </c>
      <c r="L48" s="64" t="s">
        <v>23</v>
      </c>
      <c r="M48" s="64" t="s">
        <v>814</v>
      </c>
      <c r="N48" s="63"/>
      <c r="O48" s="64"/>
      <c r="P48" s="63">
        <v>38.0</v>
      </c>
      <c r="Q48" s="64"/>
      <c r="R48" s="64"/>
    </row>
    <row r="49" ht="12.75" customHeight="1">
      <c r="A49" s="63">
        <v>719.0</v>
      </c>
      <c r="B49" s="63">
        <v>50238.0</v>
      </c>
      <c r="C49" s="64" t="s">
        <v>1365</v>
      </c>
      <c r="D49" s="64" t="s">
        <v>19</v>
      </c>
      <c r="E49" s="64"/>
      <c r="F49" s="64"/>
      <c r="G49" s="64" t="s">
        <v>1407</v>
      </c>
      <c r="H49" s="65">
        <v>41762.875</v>
      </c>
      <c r="I49" s="63">
        <v>4500.0</v>
      </c>
      <c r="J49" s="63">
        <v>74.0</v>
      </c>
      <c r="K49" s="64" t="s">
        <v>23</v>
      </c>
      <c r="L49" s="64" t="s">
        <v>23</v>
      </c>
      <c r="M49" s="64" t="s">
        <v>814</v>
      </c>
      <c r="N49" s="63"/>
      <c r="O49" s="64"/>
      <c r="P49" s="63">
        <v>41.0</v>
      </c>
      <c r="Q49" s="64"/>
      <c r="R49" s="64"/>
    </row>
    <row r="50" ht="12.75" customHeight="1">
      <c r="A50" s="63">
        <v>721.0</v>
      </c>
      <c r="B50" s="63">
        <v>11542.0</v>
      </c>
      <c r="C50" s="64" t="s">
        <v>1365</v>
      </c>
      <c r="D50" s="64" t="s">
        <v>19</v>
      </c>
      <c r="E50" s="66">
        <v>48.0</v>
      </c>
      <c r="F50" s="64" t="s">
        <v>69</v>
      </c>
      <c r="G50" s="64"/>
      <c r="H50" s="65">
        <v>41765.416666666664</v>
      </c>
      <c r="I50" s="63">
        <v>4500.0</v>
      </c>
      <c r="J50" s="63">
        <v>74.0</v>
      </c>
      <c r="K50" s="64" t="s">
        <v>23</v>
      </c>
      <c r="L50" s="64" t="s">
        <v>40</v>
      </c>
      <c r="M50" s="64" t="s">
        <v>814</v>
      </c>
      <c r="N50" s="63"/>
      <c r="O50" s="64"/>
      <c r="P50" s="63">
        <v>40.0</v>
      </c>
      <c r="Q50" s="64"/>
      <c r="R50" s="64"/>
    </row>
    <row r="51" ht="12.75" customHeight="1">
      <c r="A51" s="63">
        <v>796.0</v>
      </c>
      <c r="B51" s="63">
        <v>26944.0</v>
      </c>
      <c r="C51" s="64" t="s">
        <v>1365</v>
      </c>
      <c r="D51" s="64" t="s">
        <v>19</v>
      </c>
      <c r="E51" s="64"/>
      <c r="F51" s="64"/>
      <c r="G51" s="64" t="s">
        <v>37</v>
      </c>
      <c r="H51" s="65">
        <v>41791.82638888889</v>
      </c>
      <c r="I51" s="63">
        <v>4500.0</v>
      </c>
      <c r="J51" s="63">
        <v>74.0</v>
      </c>
      <c r="K51" s="64" t="s">
        <v>23</v>
      </c>
      <c r="L51" s="64" t="s">
        <v>23</v>
      </c>
      <c r="M51" s="64"/>
      <c r="N51" s="63"/>
      <c r="O51" s="64"/>
      <c r="P51" s="63">
        <v>39.0</v>
      </c>
      <c r="Q51" s="64"/>
      <c r="R51" s="64"/>
    </row>
    <row r="52" ht="12.75" customHeight="1">
      <c r="A52" s="63">
        <v>748.0</v>
      </c>
      <c r="B52" s="63">
        <v>129358.0</v>
      </c>
      <c r="C52" s="64" t="s">
        <v>1365</v>
      </c>
      <c r="D52" s="64" t="s">
        <v>19</v>
      </c>
      <c r="E52" s="64"/>
      <c r="F52" s="64"/>
      <c r="G52" s="64" t="s">
        <v>819</v>
      </c>
      <c r="H52" s="65">
        <v>41775.416666666664</v>
      </c>
      <c r="I52" s="63">
        <v>4550.0</v>
      </c>
      <c r="J52" s="63">
        <v>74.0</v>
      </c>
      <c r="K52" s="64" t="s">
        <v>23</v>
      </c>
      <c r="L52" s="64" t="s">
        <v>23</v>
      </c>
      <c r="M52" s="64" t="s">
        <v>814</v>
      </c>
      <c r="N52" s="63"/>
      <c r="O52" s="64"/>
      <c r="P52" s="63">
        <v>39.0</v>
      </c>
      <c r="Q52" s="64"/>
      <c r="R52" s="64"/>
    </row>
    <row r="53" ht="12.75" customHeight="1">
      <c r="A53" s="63">
        <v>753.0</v>
      </c>
      <c r="B53" s="63">
        <v>211876.0</v>
      </c>
      <c r="C53" s="64" t="s">
        <v>1365</v>
      </c>
      <c r="D53" s="64" t="s">
        <v>19</v>
      </c>
      <c r="E53" s="66">
        <v>48.0</v>
      </c>
      <c r="F53" s="64" t="s">
        <v>69</v>
      </c>
      <c r="G53" s="64"/>
      <c r="H53" s="65">
        <v>41777.541666666664</v>
      </c>
      <c r="I53" s="63">
        <v>4550.0</v>
      </c>
      <c r="J53" s="63">
        <v>74.0</v>
      </c>
      <c r="K53" s="64" t="s">
        <v>23</v>
      </c>
      <c r="L53" s="64" t="s">
        <v>23</v>
      </c>
      <c r="M53" s="64"/>
      <c r="N53" s="63"/>
      <c r="O53" s="64"/>
      <c r="P53" s="63">
        <v>39.0</v>
      </c>
      <c r="Q53" s="64"/>
      <c r="R53" s="64"/>
    </row>
    <row r="54" ht="12.75" customHeight="1">
      <c r="A54" s="63">
        <v>600.0</v>
      </c>
      <c r="B54" s="63">
        <v>26451.0</v>
      </c>
      <c r="C54" s="64" t="s">
        <v>1365</v>
      </c>
      <c r="D54" s="64" t="s">
        <v>19</v>
      </c>
      <c r="E54" s="64"/>
      <c r="F54" s="64"/>
      <c r="G54" s="64" t="s">
        <v>62</v>
      </c>
      <c r="H54" s="65">
        <v>41756.0</v>
      </c>
      <c r="I54" s="63">
        <v>4600.0</v>
      </c>
      <c r="J54" s="63">
        <v>74.0</v>
      </c>
      <c r="K54" s="64" t="s">
        <v>23</v>
      </c>
      <c r="L54" s="64" t="s">
        <v>23</v>
      </c>
      <c r="M54" s="64" t="s">
        <v>821</v>
      </c>
      <c r="N54" s="63"/>
      <c r="O54" s="64"/>
      <c r="P54" s="63">
        <v>37.0</v>
      </c>
      <c r="Q54" s="64"/>
      <c r="R54" s="64"/>
    </row>
    <row r="55" ht="12.75" customHeight="1">
      <c r="A55" s="63">
        <v>799.0</v>
      </c>
      <c r="B55" s="63">
        <v>217589.0</v>
      </c>
      <c r="C55" s="64" t="s">
        <v>1365</v>
      </c>
      <c r="D55" s="64" t="s">
        <v>19</v>
      </c>
      <c r="E55" s="66">
        <v>54.0</v>
      </c>
      <c r="F55" s="64" t="s">
        <v>67</v>
      </c>
      <c r="G55" s="64"/>
      <c r="H55" s="65">
        <v>41793.416666666664</v>
      </c>
      <c r="I55" s="63">
        <v>4600.0</v>
      </c>
      <c r="J55" s="63">
        <v>74.0</v>
      </c>
      <c r="K55" s="64" t="s">
        <v>23</v>
      </c>
      <c r="L55" s="64" t="s">
        <v>23</v>
      </c>
      <c r="M55" s="64"/>
      <c r="N55" s="63"/>
      <c r="O55" s="64"/>
      <c r="P55" s="63">
        <v>39.0</v>
      </c>
      <c r="Q55" s="64"/>
      <c r="R55" s="64"/>
    </row>
    <row r="56" ht="12.75" customHeight="1">
      <c r="A56" s="63">
        <v>744.0</v>
      </c>
      <c r="B56" s="63">
        <v>1741.0</v>
      </c>
      <c r="C56" s="64" t="s">
        <v>1365</v>
      </c>
      <c r="D56" s="64" t="s">
        <v>19</v>
      </c>
      <c r="E56" s="66">
        <v>54.0</v>
      </c>
      <c r="F56" s="64" t="s">
        <v>67</v>
      </c>
      <c r="G56" s="64"/>
      <c r="H56" s="65">
        <v>41772.5</v>
      </c>
      <c r="I56" s="63">
        <v>4650.0</v>
      </c>
      <c r="J56" s="63">
        <v>74.0</v>
      </c>
      <c r="K56" s="64" t="s">
        <v>23</v>
      </c>
      <c r="L56" s="64" t="s">
        <v>23</v>
      </c>
      <c r="M56" s="64"/>
      <c r="N56" s="63"/>
      <c r="O56" s="64"/>
      <c r="P56" s="63">
        <v>40.0</v>
      </c>
      <c r="Q56" s="64"/>
      <c r="R56" s="64"/>
    </row>
    <row r="57" ht="12.75" customHeight="1">
      <c r="A57" s="63">
        <v>1501.0</v>
      </c>
      <c r="B57" s="63">
        <v>48670.0</v>
      </c>
      <c r="C57" s="64" t="s">
        <v>1365</v>
      </c>
      <c r="D57" s="64" t="s">
        <v>19</v>
      </c>
      <c r="E57" s="66">
        <v>48.0</v>
      </c>
      <c r="F57" s="64" t="s">
        <v>69</v>
      </c>
      <c r="G57" s="64"/>
      <c r="H57" s="65">
        <v>41756.305555555555</v>
      </c>
      <c r="I57" s="63">
        <v>4700.0</v>
      </c>
      <c r="J57" s="63">
        <v>74.0</v>
      </c>
      <c r="K57" s="64" t="s">
        <v>23</v>
      </c>
      <c r="L57" s="64" t="s">
        <v>23</v>
      </c>
      <c r="M57" s="64" t="s">
        <v>814</v>
      </c>
      <c r="N57" s="63"/>
      <c r="O57" s="64"/>
      <c r="P57" s="63">
        <v>38.0</v>
      </c>
      <c r="Q57" s="64"/>
      <c r="R57" s="64"/>
    </row>
    <row r="58" ht="12.75" customHeight="1">
      <c r="A58" s="63">
        <v>718.0</v>
      </c>
      <c r="B58" s="63">
        <v>55831.0</v>
      </c>
      <c r="C58" s="64" t="s">
        <v>1365</v>
      </c>
      <c r="D58" s="64" t="s">
        <v>19</v>
      </c>
      <c r="E58" s="64"/>
      <c r="F58" s="64"/>
      <c r="G58" s="64" t="s">
        <v>22</v>
      </c>
      <c r="H58" s="65">
        <v>41762.8125</v>
      </c>
      <c r="I58" s="63">
        <v>4700.0</v>
      </c>
      <c r="J58" s="63">
        <v>74.0</v>
      </c>
      <c r="K58" s="64" t="s">
        <v>23</v>
      </c>
      <c r="L58" s="64" t="s">
        <v>23</v>
      </c>
      <c r="M58" s="64"/>
      <c r="N58" s="63"/>
      <c r="O58" s="64"/>
      <c r="P58" s="63">
        <v>40.0</v>
      </c>
      <c r="Q58" s="64"/>
      <c r="R58" s="64"/>
    </row>
    <row r="59" ht="12.75" customHeight="1">
      <c r="A59" s="63">
        <v>730.0</v>
      </c>
      <c r="B59" s="63">
        <v>161163.0</v>
      </c>
      <c r="C59" s="64" t="s">
        <v>1365</v>
      </c>
      <c r="D59" s="64" t="s">
        <v>19</v>
      </c>
      <c r="E59" s="64"/>
      <c r="F59" s="64"/>
      <c r="G59" s="64" t="s">
        <v>62</v>
      </c>
      <c r="H59" s="65">
        <v>41768.6875</v>
      </c>
      <c r="I59" s="63">
        <v>4700.0</v>
      </c>
      <c r="J59" s="63">
        <v>74.0</v>
      </c>
      <c r="K59" s="64" t="s">
        <v>23</v>
      </c>
      <c r="L59" s="64" t="s">
        <v>23</v>
      </c>
      <c r="M59" s="64" t="s">
        <v>814</v>
      </c>
      <c r="N59" s="63"/>
      <c r="O59" s="64"/>
      <c r="P59" s="63">
        <v>41.0</v>
      </c>
      <c r="Q59" s="64"/>
      <c r="R59" s="64"/>
    </row>
    <row r="60" ht="12.75" customHeight="1">
      <c r="A60" s="63">
        <v>736.0</v>
      </c>
      <c r="B60" s="63">
        <v>7377.0</v>
      </c>
      <c r="C60" s="64" t="s">
        <v>1365</v>
      </c>
      <c r="D60" s="64" t="s">
        <v>19</v>
      </c>
      <c r="E60" s="66">
        <v>49.0</v>
      </c>
      <c r="F60" s="64" t="s">
        <v>74</v>
      </c>
      <c r="G60" s="64"/>
      <c r="H60" s="65">
        <v>41769.770833333336</v>
      </c>
      <c r="I60" s="63">
        <v>4700.0</v>
      </c>
      <c r="J60" s="63">
        <v>74.0</v>
      </c>
      <c r="K60" s="64" t="s">
        <v>23</v>
      </c>
      <c r="L60" s="64" t="s">
        <v>23</v>
      </c>
      <c r="M60" s="64" t="s">
        <v>814</v>
      </c>
      <c r="N60" s="63"/>
      <c r="O60" s="64"/>
      <c r="P60" s="63">
        <v>40.0</v>
      </c>
      <c r="Q60" s="64"/>
      <c r="R60" s="64"/>
    </row>
    <row r="61" ht="12.75" customHeight="1">
      <c r="A61" s="63">
        <v>751.0</v>
      </c>
      <c r="B61" s="63">
        <v>115658.0</v>
      </c>
      <c r="C61" s="64" t="s">
        <v>1365</v>
      </c>
      <c r="D61" s="64" t="s">
        <v>19</v>
      </c>
      <c r="E61" s="66">
        <v>47.0</v>
      </c>
      <c r="F61" s="64" t="s">
        <v>68</v>
      </c>
      <c r="G61" s="64"/>
      <c r="H61" s="65">
        <v>41776.708333333336</v>
      </c>
      <c r="I61" s="63">
        <v>4700.0</v>
      </c>
      <c r="J61" s="63">
        <v>74.0</v>
      </c>
      <c r="K61" s="64" t="s">
        <v>23</v>
      </c>
      <c r="L61" s="64" t="s">
        <v>23</v>
      </c>
      <c r="M61" s="64" t="s">
        <v>814</v>
      </c>
      <c r="N61" s="63"/>
      <c r="O61" s="64"/>
      <c r="P61" s="63">
        <v>40.0</v>
      </c>
      <c r="Q61" s="64"/>
      <c r="R61" s="64"/>
    </row>
    <row r="62" ht="12.75" customHeight="1">
      <c r="A62" s="63">
        <v>726.0</v>
      </c>
      <c r="B62" s="63">
        <v>160223.0</v>
      </c>
      <c r="C62" s="64" t="s">
        <v>1365</v>
      </c>
      <c r="D62" s="64" t="s">
        <v>19</v>
      </c>
      <c r="E62" s="66">
        <v>48.0</v>
      </c>
      <c r="F62" s="64" t="s">
        <v>69</v>
      </c>
      <c r="G62" s="64"/>
      <c r="H62" s="65">
        <v>41766.708333333336</v>
      </c>
      <c r="I62" s="63">
        <v>4800.0</v>
      </c>
      <c r="J62" s="63">
        <v>74.0</v>
      </c>
      <c r="K62" s="64" t="s">
        <v>23</v>
      </c>
      <c r="L62" s="64" t="s">
        <v>23</v>
      </c>
      <c r="M62" s="64" t="s">
        <v>814</v>
      </c>
      <c r="N62" s="63"/>
      <c r="O62" s="64"/>
      <c r="P62" s="63">
        <v>40.0</v>
      </c>
      <c r="Q62" s="64"/>
      <c r="R62" s="64"/>
    </row>
    <row r="63" ht="12.75" customHeight="1">
      <c r="A63" s="63">
        <v>1329.0</v>
      </c>
      <c r="B63" s="63">
        <v>217553.0</v>
      </c>
      <c r="C63" s="64" t="s">
        <v>1365</v>
      </c>
      <c r="D63" s="64" t="s">
        <v>19</v>
      </c>
      <c r="E63" s="66">
        <v>48.0</v>
      </c>
      <c r="F63" s="64" t="s">
        <v>69</v>
      </c>
      <c r="G63" s="64"/>
      <c r="H63" s="65">
        <v>41801.760416666664</v>
      </c>
      <c r="I63" s="63">
        <v>5000.0</v>
      </c>
      <c r="J63" s="63">
        <v>74.0</v>
      </c>
      <c r="K63" s="64" t="s">
        <v>23</v>
      </c>
      <c r="L63" s="64"/>
      <c r="M63" s="64" t="s">
        <v>814</v>
      </c>
      <c r="N63" s="63"/>
      <c r="O63" s="64"/>
      <c r="P63" s="63">
        <v>41.0</v>
      </c>
      <c r="Q63" s="64"/>
      <c r="R63" s="64"/>
    </row>
    <row r="64" ht="12.75" customHeight="1">
      <c r="A64" s="63">
        <v>767.0</v>
      </c>
      <c r="B64" s="63">
        <v>172288.0</v>
      </c>
      <c r="C64" s="64" t="s">
        <v>1365</v>
      </c>
      <c r="D64" s="64" t="s">
        <v>19</v>
      </c>
      <c r="E64" s="64"/>
      <c r="F64" s="64"/>
      <c r="G64" s="64" t="s">
        <v>965</v>
      </c>
      <c r="H64" s="65">
        <v>41783.833333333336</v>
      </c>
      <c r="I64" s="63">
        <v>5200.0</v>
      </c>
      <c r="J64" s="63">
        <v>74.0</v>
      </c>
      <c r="K64" s="64" t="s">
        <v>23</v>
      </c>
      <c r="L64" s="64" t="s">
        <v>23</v>
      </c>
      <c r="M64" s="64"/>
      <c r="N64" s="63"/>
      <c r="O64" s="64"/>
      <c r="P64" s="63">
        <v>41.0</v>
      </c>
      <c r="Q64" s="64"/>
      <c r="R64" s="64"/>
    </row>
    <row r="65" ht="12.75" customHeight="1">
      <c r="A65" s="63">
        <v>1334.0</v>
      </c>
      <c r="B65" s="63">
        <v>178832.0</v>
      </c>
      <c r="C65" s="64" t="s">
        <v>1365</v>
      </c>
      <c r="D65" s="64" t="s">
        <v>19</v>
      </c>
      <c r="E65" s="66">
        <v>48.0</v>
      </c>
      <c r="F65" s="64" t="s">
        <v>69</v>
      </c>
      <c r="G65" s="64"/>
      <c r="H65" s="65">
        <v>41804.458333333336</v>
      </c>
      <c r="I65" s="63">
        <v>3950.0</v>
      </c>
      <c r="J65" s="63">
        <v>75.0</v>
      </c>
      <c r="K65" s="64" t="s">
        <v>23</v>
      </c>
      <c r="L65" s="64" t="s">
        <v>23</v>
      </c>
      <c r="M65" s="64" t="s">
        <v>814</v>
      </c>
      <c r="N65" s="63"/>
      <c r="O65" s="64"/>
      <c r="P65" s="63">
        <v>36.0</v>
      </c>
      <c r="Q65" s="64"/>
      <c r="R65" s="64"/>
    </row>
    <row r="66" ht="12.75" customHeight="1">
      <c r="A66" s="63">
        <v>709.0</v>
      </c>
      <c r="B66" s="63">
        <v>65410.0</v>
      </c>
      <c r="C66" s="64" t="s">
        <v>1365</v>
      </c>
      <c r="D66" s="64" t="s">
        <v>19</v>
      </c>
      <c r="E66" s="66">
        <v>101.0</v>
      </c>
      <c r="F66" s="64" t="s">
        <v>47</v>
      </c>
      <c r="G66" s="64"/>
      <c r="H66" s="65">
        <v>41758.0</v>
      </c>
      <c r="I66" s="63">
        <v>4250.0</v>
      </c>
      <c r="J66" s="63">
        <v>75.0</v>
      </c>
      <c r="K66" s="64" t="s">
        <v>23</v>
      </c>
      <c r="L66" s="64" t="s">
        <v>40</v>
      </c>
      <c r="M66" s="64"/>
      <c r="N66" s="63"/>
      <c r="O66" s="64"/>
      <c r="P66" s="63">
        <v>39.0</v>
      </c>
      <c r="Q66" s="64"/>
      <c r="R66" s="64"/>
    </row>
    <row r="67" ht="12.75" customHeight="1">
      <c r="A67" s="63">
        <v>733.0</v>
      </c>
      <c r="B67" s="63">
        <v>195569.0</v>
      </c>
      <c r="C67" s="64" t="s">
        <v>1365</v>
      </c>
      <c r="D67" s="64" t="s">
        <v>19</v>
      </c>
      <c r="E67" s="66">
        <v>133.0</v>
      </c>
      <c r="F67" s="64" t="s">
        <v>27</v>
      </c>
      <c r="G67" s="64"/>
      <c r="H67" s="65">
        <v>41769.333333333336</v>
      </c>
      <c r="I67" s="63">
        <v>4250.0</v>
      </c>
      <c r="J67" s="63">
        <v>75.0</v>
      </c>
      <c r="K67" s="64" t="s">
        <v>23</v>
      </c>
      <c r="L67" s="64" t="s">
        <v>23</v>
      </c>
      <c r="M67" s="64" t="s">
        <v>814</v>
      </c>
      <c r="N67" s="63"/>
      <c r="O67" s="64"/>
      <c r="P67" s="63">
        <v>36.0</v>
      </c>
      <c r="Q67" s="64"/>
      <c r="R67" s="64"/>
    </row>
    <row r="68" ht="12.75" customHeight="1">
      <c r="A68" s="63">
        <v>1345.0</v>
      </c>
      <c r="B68" s="63">
        <v>213697.0</v>
      </c>
      <c r="C68" s="64" t="s">
        <v>1365</v>
      </c>
      <c r="D68" s="64" t="s">
        <v>19</v>
      </c>
      <c r="E68" s="66">
        <v>49.0</v>
      </c>
      <c r="F68" s="64" t="s">
        <v>74</v>
      </c>
      <c r="G68" s="64"/>
      <c r="H68" s="65">
        <v>41812.708333333336</v>
      </c>
      <c r="I68" s="63">
        <v>4250.0</v>
      </c>
      <c r="J68" s="63">
        <v>75.0</v>
      </c>
      <c r="K68" s="64" t="s">
        <v>23</v>
      </c>
      <c r="L68" s="64" t="s">
        <v>35</v>
      </c>
      <c r="M68" s="64" t="s">
        <v>814</v>
      </c>
      <c r="N68" s="63"/>
      <c r="O68" s="64"/>
      <c r="P68" s="63">
        <v>36.0</v>
      </c>
      <c r="Q68" s="64"/>
      <c r="R68" s="64"/>
    </row>
    <row r="69" ht="12.75" customHeight="1">
      <c r="A69" s="63">
        <v>790.0</v>
      </c>
      <c r="B69" s="63">
        <v>166766.0</v>
      </c>
      <c r="C69" s="64" t="s">
        <v>1365</v>
      </c>
      <c r="D69" s="64" t="s">
        <v>19</v>
      </c>
      <c r="E69" s="66">
        <v>52.0</v>
      </c>
      <c r="F69" s="64" t="s">
        <v>70</v>
      </c>
      <c r="G69" s="64"/>
      <c r="H69" s="65">
        <v>41791.5</v>
      </c>
      <c r="I69" s="63">
        <v>4350.0</v>
      </c>
      <c r="J69" s="63">
        <v>75.0</v>
      </c>
      <c r="K69" s="64" t="s">
        <v>23</v>
      </c>
      <c r="L69" s="64"/>
      <c r="M69" s="64" t="s">
        <v>814</v>
      </c>
      <c r="N69" s="63"/>
      <c r="O69" s="64"/>
      <c r="P69" s="63">
        <v>37.0</v>
      </c>
      <c r="Q69" s="64"/>
      <c r="R69" s="64"/>
    </row>
    <row r="70" ht="12.75" customHeight="1">
      <c r="A70" s="63">
        <v>754.0</v>
      </c>
      <c r="B70" s="63">
        <v>107779.0</v>
      </c>
      <c r="C70" s="64" t="s">
        <v>1365</v>
      </c>
      <c r="D70" s="64" t="s">
        <v>19</v>
      </c>
      <c r="E70" s="66">
        <v>52.0</v>
      </c>
      <c r="F70" s="64" t="s">
        <v>70</v>
      </c>
      <c r="G70" s="64"/>
      <c r="H70" s="65">
        <v>41777.770833333336</v>
      </c>
      <c r="I70" s="63">
        <v>4400.0</v>
      </c>
      <c r="J70" s="63">
        <v>75.0</v>
      </c>
      <c r="K70" s="64" t="s">
        <v>23</v>
      </c>
      <c r="L70" s="64" t="s">
        <v>23</v>
      </c>
      <c r="M70" s="64" t="s">
        <v>814</v>
      </c>
      <c r="N70" s="63"/>
      <c r="O70" s="64"/>
      <c r="P70" s="63">
        <v>38.0</v>
      </c>
      <c r="Q70" s="64"/>
      <c r="R70" s="64"/>
    </row>
    <row r="71" ht="12.75" customHeight="1">
      <c r="A71" s="63">
        <v>1332.0</v>
      </c>
      <c r="B71" s="63">
        <v>15703.0</v>
      </c>
      <c r="C71" s="64" t="s">
        <v>1365</v>
      </c>
      <c r="D71" s="64" t="s">
        <v>19</v>
      </c>
      <c r="E71" s="66">
        <v>48.0</v>
      </c>
      <c r="F71" s="64" t="s">
        <v>69</v>
      </c>
      <c r="G71" s="64"/>
      <c r="H71" s="65">
        <v>41803.458333333336</v>
      </c>
      <c r="I71" s="63">
        <v>4500.0</v>
      </c>
      <c r="J71" s="63">
        <v>75.0</v>
      </c>
      <c r="K71" s="64" t="s">
        <v>23</v>
      </c>
      <c r="L71" s="64" t="s">
        <v>23</v>
      </c>
      <c r="M71" s="64" t="s">
        <v>814</v>
      </c>
      <c r="N71" s="63"/>
      <c r="O71" s="64"/>
      <c r="P71" s="63">
        <v>40.0</v>
      </c>
      <c r="Q71" s="64"/>
      <c r="R71" s="64"/>
    </row>
    <row r="72" ht="12.75" customHeight="1">
      <c r="A72" s="63">
        <v>1331.0</v>
      </c>
      <c r="B72" s="63">
        <v>104235.0</v>
      </c>
      <c r="C72" s="64" t="s">
        <v>1365</v>
      </c>
      <c r="D72" s="64" t="s">
        <v>19</v>
      </c>
      <c r="E72" s="66">
        <v>47.0</v>
      </c>
      <c r="F72" s="64" t="s">
        <v>68</v>
      </c>
      <c r="G72" s="64"/>
      <c r="H72" s="65">
        <v>41803.395833333336</v>
      </c>
      <c r="I72" s="63">
        <v>4700.0</v>
      </c>
      <c r="J72" s="63">
        <v>75.0</v>
      </c>
      <c r="K72" s="64" t="s">
        <v>23</v>
      </c>
      <c r="L72" s="64" t="s">
        <v>23</v>
      </c>
      <c r="M72" s="64"/>
      <c r="N72" s="63"/>
      <c r="O72" s="64"/>
      <c r="P72" s="63">
        <v>40.0</v>
      </c>
      <c r="Q72" s="64"/>
      <c r="R72" s="64"/>
    </row>
    <row r="73" ht="12.75" customHeight="1">
      <c r="A73" s="63">
        <v>793.0</v>
      </c>
      <c r="B73" s="63">
        <v>175299.0</v>
      </c>
      <c r="C73" s="64" t="s">
        <v>1365</v>
      </c>
      <c r="D73" s="64" t="s">
        <v>19</v>
      </c>
      <c r="E73" s="66">
        <v>54.0</v>
      </c>
      <c r="F73" s="64" t="s">
        <v>67</v>
      </c>
      <c r="G73" s="64"/>
      <c r="H73" s="65">
        <v>41791.8125</v>
      </c>
      <c r="I73" s="63">
        <v>4750.0</v>
      </c>
      <c r="J73" s="63">
        <v>75.0</v>
      </c>
      <c r="K73" s="64" t="s">
        <v>23</v>
      </c>
      <c r="L73" s="64" t="s">
        <v>23</v>
      </c>
      <c r="M73" s="64"/>
      <c r="N73" s="63"/>
      <c r="O73" s="64"/>
      <c r="P73" s="63">
        <v>39.0</v>
      </c>
      <c r="Q73" s="64"/>
      <c r="R73" s="64"/>
    </row>
    <row r="74" ht="12.75" customHeight="1">
      <c r="A74" s="63">
        <v>768.0</v>
      </c>
      <c r="B74" s="63">
        <v>63581.0</v>
      </c>
      <c r="C74" s="64" t="s">
        <v>1365</v>
      </c>
      <c r="D74" s="64" t="s">
        <v>19</v>
      </c>
      <c r="E74" s="66">
        <v>48.0</v>
      </c>
      <c r="F74" s="64" t="s">
        <v>69</v>
      </c>
      <c r="G74" s="64"/>
      <c r="H74" s="65">
        <v>41783.875</v>
      </c>
      <c r="I74" s="63">
        <v>4900.0</v>
      </c>
      <c r="J74" s="63">
        <v>75.0</v>
      </c>
      <c r="K74" s="64" t="s">
        <v>23</v>
      </c>
      <c r="L74" s="64"/>
      <c r="M74" s="64"/>
      <c r="N74" s="63"/>
      <c r="O74" s="64"/>
      <c r="P74" s="63">
        <v>40.0</v>
      </c>
      <c r="Q74" s="64"/>
      <c r="R74" s="64"/>
    </row>
    <row r="75" ht="12.75" customHeight="1">
      <c r="A75" s="63">
        <v>715.0</v>
      </c>
      <c r="B75" s="63">
        <v>157338.0</v>
      </c>
      <c r="C75" s="64" t="s">
        <v>1365</v>
      </c>
      <c r="D75" s="64" t="s">
        <v>19</v>
      </c>
      <c r="E75" s="64"/>
      <c r="F75" s="64"/>
      <c r="G75" s="64" t="s">
        <v>62</v>
      </c>
      <c r="H75" s="65">
        <v>41761.479166666664</v>
      </c>
      <c r="I75" s="63">
        <v>4950.0</v>
      </c>
      <c r="J75" s="63">
        <v>75.0</v>
      </c>
      <c r="K75" s="64" t="s">
        <v>23</v>
      </c>
      <c r="L75" s="64" t="s">
        <v>23</v>
      </c>
      <c r="M75" s="64" t="s">
        <v>814</v>
      </c>
      <c r="N75" s="63"/>
      <c r="O75" s="64" t="s">
        <v>816</v>
      </c>
      <c r="P75" s="63">
        <v>40.0</v>
      </c>
      <c r="Q75" s="64"/>
      <c r="R75" s="64"/>
    </row>
    <row r="76" ht="12.75" customHeight="1">
      <c r="A76" s="63">
        <v>1330.0</v>
      </c>
      <c r="B76" s="63">
        <v>105843.0</v>
      </c>
      <c r="C76" s="64" t="s">
        <v>1365</v>
      </c>
      <c r="D76" s="64" t="s">
        <v>19</v>
      </c>
      <c r="E76" s="66">
        <v>54.0</v>
      </c>
      <c r="F76" s="64" t="s">
        <v>67</v>
      </c>
      <c r="G76" s="64"/>
      <c r="H76" s="65">
        <v>41801.541666666664</v>
      </c>
      <c r="I76" s="63">
        <v>4100.0</v>
      </c>
      <c r="J76" s="63">
        <v>76.0</v>
      </c>
      <c r="K76" s="64" t="s">
        <v>23</v>
      </c>
      <c r="L76" s="64" t="s">
        <v>23</v>
      </c>
      <c r="M76" s="64" t="s">
        <v>814</v>
      </c>
      <c r="N76" s="63"/>
      <c r="O76" s="64"/>
      <c r="P76" s="63">
        <v>35.0</v>
      </c>
      <c r="Q76" s="64"/>
      <c r="R76" s="64"/>
    </row>
    <row r="77" ht="12.75" customHeight="1">
      <c r="A77" s="63">
        <v>797.0</v>
      </c>
      <c r="B77" s="63">
        <v>45878.0</v>
      </c>
      <c r="C77" s="64" t="s">
        <v>1365</v>
      </c>
      <c r="D77" s="64" t="s">
        <v>19</v>
      </c>
      <c r="E77" s="66">
        <v>49.0</v>
      </c>
      <c r="F77" s="64" t="s">
        <v>74</v>
      </c>
      <c r="G77" s="64"/>
      <c r="H77" s="65">
        <v>41791.895833333336</v>
      </c>
      <c r="I77" s="63">
        <v>4200.0</v>
      </c>
      <c r="J77" s="63">
        <v>76.0</v>
      </c>
      <c r="K77" s="64" t="s">
        <v>23</v>
      </c>
      <c r="L77" s="64" t="s">
        <v>23</v>
      </c>
      <c r="M77" s="64"/>
      <c r="N77" s="63"/>
      <c r="O77" s="64"/>
      <c r="P77" s="63">
        <v>39.0</v>
      </c>
      <c r="Q77" s="64"/>
      <c r="R77" s="64"/>
    </row>
    <row r="78" ht="12.75" customHeight="1">
      <c r="A78" s="63">
        <v>788.0</v>
      </c>
      <c r="B78" s="63">
        <v>170202.0</v>
      </c>
      <c r="C78" s="64" t="s">
        <v>1365</v>
      </c>
      <c r="D78" s="64" t="s">
        <v>19</v>
      </c>
      <c r="E78" s="64"/>
      <c r="F78" s="64"/>
      <c r="G78" s="64" t="s">
        <v>37</v>
      </c>
      <c r="H78" s="65">
        <v>41791.5625</v>
      </c>
      <c r="I78" s="63">
        <v>4400.0</v>
      </c>
      <c r="J78" s="63">
        <v>76.0</v>
      </c>
      <c r="K78" s="64" t="s">
        <v>23</v>
      </c>
      <c r="L78" s="64" t="s">
        <v>23</v>
      </c>
      <c r="M78" s="64" t="s">
        <v>814</v>
      </c>
      <c r="N78" s="63"/>
      <c r="O78" s="64"/>
      <c r="P78" s="63">
        <v>37.0</v>
      </c>
      <c r="Q78" s="64"/>
      <c r="R78" s="64"/>
    </row>
    <row r="79" ht="12.75" customHeight="1">
      <c r="A79" s="63">
        <v>1311.0</v>
      </c>
      <c r="B79" s="63">
        <v>215346.0</v>
      </c>
      <c r="C79" s="64" t="s">
        <v>1365</v>
      </c>
      <c r="D79" s="64" t="s">
        <v>19</v>
      </c>
      <c r="E79" s="66">
        <v>49.0</v>
      </c>
      <c r="F79" s="64" t="s">
        <v>74</v>
      </c>
      <c r="G79" s="64"/>
      <c r="H79" s="65">
        <v>41796.708333333336</v>
      </c>
      <c r="I79" s="63">
        <v>4400.0</v>
      </c>
      <c r="J79" s="63">
        <v>76.0</v>
      </c>
      <c r="K79" s="64" t="s">
        <v>23</v>
      </c>
      <c r="L79" s="64" t="s">
        <v>23</v>
      </c>
      <c r="M79" s="64" t="s">
        <v>814</v>
      </c>
      <c r="N79" s="63"/>
      <c r="O79" s="64"/>
      <c r="P79" s="63">
        <v>38.0</v>
      </c>
      <c r="Q79" s="64"/>
      <c r="R79" s="64"/>
    </row>
    <row r="80" ht="12.75" customHeight="1">
      <c r="A80" s="63">
        <v>1325.0</v>
      </c>
      <c r="B80" s="63">
        <v>108507.0</v>
      </c>
      <c r="C80" s="64" t="s">
        <v>1365</v>
      </c>
      <c r="D80" s="64" t="s">
        <v>19</v>
      </c>
      <c r="E80" s="66">
        <v>52.0</v>
      </c>
      <c r="F80" s="64" t="s">
        <v>70</v>
      </c>
      <c r="G80" s="64"/>
      <c r="H80" s="65">
        <v>41800.375</v>
      </c>
      <c r="I80" s="63">
        <v>4500.0</v>
      </c>
      <c r="J80" s="63">
        <v>76.0</v>
      </c>
      <c r="K80" s="64" t="s">
        <v>23</v>
      </c>
      <c r="L80" s="64" t="s">
        <v>23</v>
      </c>
      <c r="M80" s="64" t="s">
        <v>814</v>
      </c>
      <c r="N80" s="63"/>
      <c r="O80" s="64"/>
      <c r="P80" s="63">
        <v>37.0</v>
      </c>
      <c r="Q80" s="64"/>
      <c r="R80" s="64"/>
    </row>
    <row r="81" ht="12.75" customHeight="1">
      <c r="A81" s="63">
        <v>770.0</v>
      </c>
      <c r="B81" s="63">
        <v>171115.0</v>
      </c>
      <c r="C81" s="64" t="s">
        <v>1365</v>
      </c>
      <c r="D81" s="64" t="s">
        <v>19</v>
      </c>
      <c r="E81" s="66">
        <v>99.0</v>
      </c>
      <c r="F81" s="64" t="s">
        <v>36</v>
      </c>
      <c r="G81" s="64"/>
      <c r="H81" s="65">
        <v>41786.5</v>
      </c>
      <c r="I81" s="63">
        <v>4550.0</v>
      </c>
      <c r="J81" s="63">
        <v>76.0</v>
      </c>
      <c r="K81" s="64" t="s">
        <v>23</v>
      </c>
      <c r="L81" s="64" t="s">
        <v>40</v>
      </c>
      <c r="M81" s="64" t="s">
        <v>814</v>
      </c>
      <c r="N81" s="63"/>
      <c r="O81" s="64"/>
      <c r="P81" s="63">
        <v>39.0</v>
      </c>
      <c r="Q81" s="64"/>
      <c r="R81" s="64"/>
    </row>
    <row r="82" ht="12.75" customHeight="1">
      <c r="A82" s="63">
        <v>738.0</v>
      </c>
      <c r="B82" s="63">
        <v>17552.0</v>
      </c>
      <c r="C82" s="64" t="s">
        <v>1365</v>
      </c>
      <c r="D82" s="64" t="s">
        <v>19</v>
      </c>
      <c r="E82" s="66">
        <v>49.0</v>
      </c>
      <c r="F82" s="64" t="s">
        <v>74</v>
      </c>
      <c r="G82" s="64"/>
      <c r="H82" s="65">
        <v>41769.791666666664</v>
      </c>
      <c r="I82" s="63">
        <v>4600.0</v>
      </c>
      <c r="J82" s="63">
        <v>76.0</v>
      </c>
      <c r="K82" s="64" t="s">
        <v>23</v>
      </c>
      <c r="L82" s="64" t="s">
        <v>23</v>
      </c>
      <c r="M82" s="64" t="s">
        <v>814</v>
      </c>
      <c r="N82" s="63"/>
      <c r="O82" s="64"/>
      <c r="P82" s="63">
        <v>37.0</v>
      </c>
      <c r="Q82" s="64"/>
      <c r="R82" s="64"/>
    </row>
    <row r="83" ht="12.75" customHeight="1">
      <c r="A83" s="63">
        <v>745.0</v>
      </c>
      <c r="B83" s="63">
        <v>107342.0</v>
      </c>
      <c r="C83" s="64" t="s">
        <v>1365</v>
      </c>
      <c r="D83" s="64" t="s">
        <v>19</v>
      </c>
      <c r="E83" s="66">
        <v>54.0</v>
      </c>
      <c r="F83" s="64" t="s">
        <v>67</v>
      </c>
      <c r="G83" s="64"/>
      <c r="H83" s="65">
        <v>41772.833333333336</v>
      </c>
      <c r="I83" s="63">
        <v>4600.0</v>
      </c>
      <c r="J83" s="63">
        <v>76.0</v>
      </c>
      <c r="K83" s="64" t="s">
        <v>816</v>
      </c>
      <c r="L83" s="64" t="s">
        <v>23</v>
      </c>
      <c r="M83" s="64"/>
      <c r="N83" s="63"/>
      <c r="O83" s="64"/>
      <c r="P83" s="63">
        <v>38.0</v>
      </c>
      <c r="Q83" s="64"/>
      <c r="R83" s="64"/>
    </row>
    <row r="84" ht="12.75" customHeight="1">
      <c r="A84" s="63">
        <v>743.0</v>
      </c>
      <c r="B84" s="63">
        <v>157800.0</v>
      </c>
      <c r="C84" s="64" t="s">
        <v>1365</v>
      </c>
      <c r="D84" s="64" t="s">
        <v>19</v>
      </c>
      <c r="E84" s="64"/>
      <c r="F84" s="64"/>
      <c r="G84" s="64" t="s">
        <v>819</v>
      </c>
      <c r="H84" s="65">
        <v>41770.666666666664</v>
      </c>
      <c r="I84" s="63">
        <v>4650.0</v>
      </c>
      <c r="J84" s="63">
        <v>76.0</v>
      </c>
      <c r="K84" s="64" t="s">
        <v>23</v>
      </c>
      <c r="L84" s="64" t="s">
        <v>23</v>
      </c>
      <c r="M84" s="64" t="s">
        <v>814</v>
      </c>
      <c r="N84" s="63"/>
      <c r="O84" s="64"/>
      <c r="P84" s="63">
        <v>40.0</v>
      </c>
      <c r="Q84" s="64"/>
      <c r="R84" s="64"/>
    </row>
    <row r="85" ht="12.75" customHeight="1">
      <c r="A85" s="63">
        <v>798.0</v>
      </c>
      <c r="B85" s="63">
        <v>215083.0</v>
      </c>
      <c r="C85" s="64" t="s">
        <v>1365</v>
      </c>
      <c r="D85" s="64" t="s">
        <v>19</v>
      </c>
      <c r="E85" s="66">
        <v>54.0</v>
      </c>
      <c r="F85" s="64" t="s">
        <v>67</v>
      </c>
      <c r="G85" s="64"/>
      <c r="H85" s="65">
        <v>41793.4375</v>
      </c>
      <c r="I85" s="63">
        <v>4650.0</v>
      </c>
      <c r="J85" s="63">
        <v>76.0</v>
      </c>
      <c r="K85" s="64" t="s">
        <v>23</v>
      </c>
      <c r="L85" s="64" t="s">
        <v>23</v>
      </c>
      <c r="M85" s="64"/>
      <c r="N85" s="63"/>
      <c r="O85" s="64"/>
      <c r="P85" s="63">
        <v>39.0</v>
      </c>
      <c r="Q85" s="64"/>
      <c r="R85" s="64"/>
    </row>
    <row r="86" ht="12.75" customHeight="1">
      <c r="A86" s="63">
        <v>725.0</v>
      </c>
      <c r="B86" s="63">
        <v>143164.0</v>
      </c>
      <c r="C86" s="64" t="s">
        <v>1365</v>
      </c>
      <c r="D86" s="64" t="s">
        <v>19</v>
      </c>
      <c r="E86" s="64"/>
      <c r="F86" s="64"/>
      <c r="G86" s="64" t="s">
        <v>59</v>
      </c>
      <c r="H86" s="65">
        <v>41765.75</v>
      </c>
      <c r="I86" s="63">
        <v>4700.0</v>
      </c>
      <c r="J86" s="63">
        <v>76.0</v>
      </c>
      <c r="K86" s="64" t="s">
        <v>23</v>
      </c>
      <c r="L86" s="64" t="s">
        <v>40</v>
      </c>
      <c r="M86" s="64" t="s">
        <v>821</v>
      </c>
      <c r="N86" s="63"/>
      <c r="O86" s="64"/>
      <c r="P86" s="63">
        <v>40.0</v>
      </c>
      <c r="Q86" s="64"/>
      <c r="R86" s="64"/>
    </row>
    <row r="87" ht="12.75" customHeight="1">
      <c r="A87" s="63">
        <v>757.0</v>
      </c>
      <c r="B87" s="63">
        <v>132030.0</v>
      </c>
      <c r="C87" s="64" t="s">
        <v>1365</v>
      </c>
      <c r="D87" s="64" t="s">
        <v>19</v>
      </c>
      <c r="E87" s="66">
        <v>48.0</v>
      </c>
      <c r="F87" s="64" t="s">
        <v>69</v>
      </c>
      <c r="G87" s="64"/>
      <c r="H87" s="65">
        <v>41779.416666666664</v>
      </c>
      <c r="I87" s="63">
        <v>4700.0</v>
      </c>
      <c r="J87" s="63">
        <v>76.0</v>
      </c>
      <c r="K87" s="64" t="s">
        <v>23</v>
      </c>
      <c r="L87" s="64" t="s">
        <v>23</v>
      </c>
      <c r="M87" s="64" t="s">
        <v>814</v>
      </c>
      <c r="N87" s="63"/>
      <c r="O87" s="64"/>
      <c r="P87" s="63">
        <v>38.0</v>
      </c>
      <c r="Q87" s="64"/>
      <c r="R87" s="64"/>
    </row>
    <row r="88" ht="12.75" customHeight="1">
      <c r="A88" s="63">
        <v>786.0</v>
      </c>
      <c r="B88" s="63">
        <v>106785.0</v>
      </c>
      <c r="C88" s="64" t="s">
        <v>1365</v>
      </c>
      <c r="D88" s="64" t="s">
        <v>19</v>
      </c>
      <c r="E88" s="66">
        <v>47.0</v>
      </c>
      <c r="F88" s="64" t="s">
        <v>68</v>
      </c>
      <c r="G88" s="64"/>
      <c r="H88" s="65">
        <v>41791.5</v>
      </c>
      <c r="I88" s="63">
        <v>4750.0</v>
      </c>
      <c r="J88" s="63">
        <v>76.0</v>
      </c>
      <c r="K88" s="64" t="s">
        <v>23</v>
      </c>
      <c r="L88" s="64" t="s">
        <v>23</v>
      </c>
      <c r="M88" s="64" t="s">
        <v>814</v>
      </c>
      <c r="N88" s="63"/>
      <c r="O88" s="64"/>
      <c r="P88" s="63">
        <v>39.0</v>
      </c>
      <c r="Q88" s="64"/>
      <c r="R88" s="64"/>
    </row>
    <row r="89" ht="12.75" customHeight="1">
      <c r="A89" s="63">
        <v>1338.0</v>
      </c>
      <c r="B89" s="63">
        <v>194920.0</v>
      </c>
      <c r="C89" s="64" t="s">
        <v>1365</v>
      </c>
      <c r="D89" s="64" t="s">
        <v>19</v>
      </c>
      <c r="E89" s="66">
        <v>48.0</v>
      </c>
      <c r="F89" s="64" t="s">
        <v>69</v>
      </c>
      <c r="G89" s="64"/>
      <c r="H89" s="65">
        <v>41805.0</v>
      </c>
      <c r="I89" s="63">
        <v>4750.0</v>
      </c>
      <c r="J89" s="63">
        <v>76.0</v>
      </c>
      <c r="K89" s="64" t="s">
        <v>23</v>
      </c>
      <c r="L89" s="64" t="s">
        <v>23</v>
      </c>
      <c r="M89" s="64" t="s">
        <v>814</v>
      </c>
      <c r="N89" s="63"/>
      <c r="O89" s="64"/>
      <c r="P89" s="63">
        <v>39.0</v>
      </c>
      <c r="Q89" s="64"/>
      <c r="R89" s="64"/>
    </row>
    <row r="90" ht="12.75" customHeight="1">
      <c r="A90" s="63">
        <v>728.0</v>
      </c>
      <c r="B90" s="63">
        <v>110911.0</v>
      </c>
      <c r="C90" s="64" t="s">
        <v>1365</v>
      </c>
      <c r="D90" s="64" t="s">
        <v>19</v>
      </c>
      <c r="E90" s="66">
        <v>54.0</v>
      </c>
      <c r="F90" s="64" t="s">
        <v>67</v>
      </c>
      <c r="G90" s="64"/>
      <c r="H90" s="65">
        <v>41766.583333333336</v>
      </c>
      <c r="I90" s="63">
        <v>4900.0</v>
      </c>
      <c r="J90" s="63">
        <v>76.0</v>
      </c>
      <c r="K90" s="64" t="s">
        <v>23</v>
      </c>
      <c r="L90" s="64" t="s">
        <v>23</v>
      </c>
      <c r="M90" s="64" t="s">
        <v>814</v>
      </c>
      <c r="N90" s="63"/>
      <c r="O90" s="64"/>
      <c r="P90" s="63">
        <v>40.0</v>
      </c>
      <c r="Q90" s="64"/>
      <c r="R90" s="64"/>
    </row>
    <row r="91" ht="12.75" customHeight="1">
      <c r="A91" s="63">
        <v>784.0</v>
      </c>
      <c r="B91" s="63">
        <v>96313.0</v>
      </c>
      <c r="C91" s="64" t="s">
        <v>1365</v>
      </c>
      <c r="D91" s="64" t="s">
        <v>19</v>
      </c>
      <c r="E91" s="66">
        <v>52.0</v>
      </c>
      <c r="F91" s="64" t="s">
        <v>70</v>
      </c>
      <c r="G91" s="64"/>
      <c r="H91" s="65">
        <v>41790.458333333336</v>
      </c>
      <c r="I91" s="63">
        <v>4900.0</v>
      </c>
      <c r="J91" s="63">
        <v>76.0</v>
      </c>
      <c r="K91" s="64" t="s">
        <v>23</v>
      </c>
      <c r="L91" s="64" t="s">
        <v>23</v>
      </c>
      <c r="M91" s="64"/>
      <c r="N91" s="63"/>
      <c r="O91" s="64"/>
      <c r="P91" s="63">
        <v>39.0</v>
      </c>
      <c r="Q91" s="64"/>
      <c r="R91" s="64"/>
    </row>
    <row r="92" ht="12.75" customHeight="1">
      <c r="A92" s="63">
        <v>1317.0</v>
      </c>
      <c r="B92" s="63">
        <v>16707.0</v>
      </c>
      <c r="C92" s="64" t="s">
        <v>1365</v>
      </c>
      <c r="D92" s="64" t="s">
        <v>19</v>
      </c>
      <c r="E92" s="66">
        <v>48.0</v>
      </c>
      <c r="F92" s="64" t="s">
        <v>69</v>
      </c>
      <c r="G92" s="64"/>
      <c r="H92" s="65">
        <v>41798.395833333336</v>
      </c>
      <c r="I92" s="63">
        <v>4950.0</v>
      </c>
      <c r="J92" s="63">
        <v>76.0</v>
      </c>
      <c r="K92" s="64" t="s">
        <v>23</v>
      </c>
      <c r="L92" s="64" t="s">
        <v>23</v>
      </c>
      <c r="M92" s="64"/>
      <c r="N92" s="63"/>
      <c r="O92" s="64"/>
      <c r="P92" s="63">
        <v>40.0</v>
      </c>
      <c r="Q92" s="64"/>
      <c r="R92" s="64"/>
    </row>
    <row r="93" ht="12.75" customHeight="1">
      <c r="A93" s="63">
        <v>729.0</v>
      </c>
      <c r="B93" s="63">
        <v>26451.0</v>
      </c>
      <c r="C93" s="64" t="s">
        <v>1365</v>
      </c>
      <c r="D93" s="64" t="s">
        <v>19</v>
      </c>
      <c r="E93" s="66">
        <v>54.0</v>
      </c>
      <c r="F93" s="64" t="s">
        <v>67</v>
      </c>
      <c r="G93" s="64"/>
      <c r="H93" s="65">
        <v>41766.791666666664</v>
      </c>
      <c r="I93" s="63">
        <v>5000.0</v>
      </c>
      <c r="J93" s="63">
        <v>76.0</v>
      </c>
      <c r="K93" s="64" t="s">
        <v>23</v>
      </c>
      <c r="L93" s="64" t="s">
        <v>23</v>
      </c>
      <c r="M93" s="64" t="s">
        <v>814</v>
      </c>
      <c r="N93" s="63"/>
      <c r="O93" s="64"/>
      <c r="P93" s="63">
        <v>41.0</v>
      </c>
      <c r="Q93" s="64"/>
      <c r="R93" s="64"/>
    </row>
    <row r="94" ht="12.75" customHeight="1">
      <c r="A94" s="63">
        <v>1307.0</v>
      </c>
      <c r="B94" s="63">
        <v>126688.0</v>
      </c>
      <c r="C94" s="64" t="s">
        <v>1365</v>
      </c>
      <c r="D94" s="64" t="s">
        <v>19</v>
      </c>
      <c r="E94" s="66">
        <v>48.0</v>
      </c>
      <c r="F94" s="64" t="s">
        <v>69</v>
      </c>
      <c r="G94" s="64"/>
      <c r="H94" s="65">
        <v>41796.604166666664</v>
      </c>
      <c r="I94" s="63">
        <v>5000.0</v>
      </c>
      <c r="J94" s="63">
        <v>76.0</v>
      </c>
      <c r="K94" s="64" t="s">
        <v>23</v>
      </c>
      <c r="L94" s="64" t="s">
        <v>23</v>
      </c>
      <c r="M94" s="64" t="s">
        <v>814</v>
      </c>
      <c r="N94" s="63"/>
      <c r="O94" s="64"/>
      <c r="P94" s="63">
        <v>39.0</v>
      </c>
      <c r="Q94" s="64"/>
      <c r="R94" s="64"/>
    </row>
    <row r="95" ht="12.75" customHeight="1">
      <c r="A95" s="63">
        <v>747.0</v>
      </c>
      <c r="B95" s="63">
        <v>107119.0</v>
      </c>
      <c r="C95" s="64" t="s">
        <v>1365</v>
      </c>
      <c r="D95" s="64" t="s">
        <v>19</v>
      </c>
      <c r="E95" s="66">
        <v>54.0</v>
      </c>
      <c r="F95" s="64" t="s">
        <v>67</v>
      </c>
      <c r="G95" s="64"/>
      <c r="H95" s="65">
        <v>41773.541666666664</v>
      </c>
      <c r="I95" s="63">
        <v>5100.0</v>
      </c>
      <c r="J95" s="63">
        <v>76.0</v>
      </c>
      <c r="K95" s="64" t="s">
        <v>23</v>
      </c>
      <c r="L95" s="64" t="s">
        <v>23</v>
      </c>
      <c r="M95" s="64" t="s">
        <v>814</v>
      </c>
      <c r="N95" s="63"/>
      <c r="O95" s="64"/>
      <c r="P95" s="63">
        <v>41.0</v>
      </c>
      <c r="Q95" s="66">
        <v>3.0</v>
      </c>
      <c r="R95" s="66">
        <v>2.0</v>
      </c>
    </row>
    <row r="96" ht="12.75" customHeight="1">
      <c r="A96" s="63">
        <v>785.0</v>
      </c>
      <c r="B96" s="63">
        <v>115296.0</v>
      </c>
      <c r="C96" s="64" t="s">
        <v>1365</v>
      </c>
      <c r="D96" s="64" t="s">
        <v>19</v>
      </c>
      <c r="E96" s="66">
        <v>47.0</v>
      </c>
      <c r="F96" s="64" t="s">
        <v>68</v>
      </c>
      <c r="G96" s="64"/>
      <c r="H96" s="65">
        <v>41790.645833333336</v>
      </c>
      <c r="I96" s="63">
        <v>5100.0</v>
      </c>
      <c r="J96" s="63">
        <v>76.0</v>
      </c>
      <c r="K96" s="64" t="s">
        <v>23</v>
      </c>
      <c r="L96" s="64" t="s">
        <v>23</v>
      </c>
      <c r="M96" s="64"/>
      <c r="N96" s="63"/>
      <c r="O96" s="64"/>
      <c r="P96" s="63">
        <v>41.0</v>
      </c>
      <c r="Q96" s="64"/>
      <c r="R96" s="64"/>
    </row>
    <row r="97" ht="12.75" customHeight="1">
      <c r="A97" s="63">
        <v>1304.0</v>
      </c>
      <c r="B97" s="63">
        <v>108520.0</v>
      </c>
      <c r="C97" s="64" t="s">
        <v>1365</v>
      </c>
      <c r="D97" s="64" t="s">
        <v>19</v>
      </c>
      <c r="E97" s="66">
        <v>99.0</v>
      </c>
      <c r="F97" s="64" t="s">
        <v>36</v>
      </c>
      <c r="G97" s="64"/>
      <c r="H97" s="65">
        <v>41794.791666666664</v>
      </c>
      <c r="I97" s="63">
        <v>5150.0</v>
      </c>
      <c r="J97" s="63">
        <v>76.0</v>
      </c>
      <c r="K97" s="64" t="s">
        <v>23</v>
      </c>
      <c r="L97" s="64" t="s">
        <v>23</v>
      </c>
      <c r="M97" s="64" t="s">
        <v>814</v>
      </c>
      <c r="N97" s="63"/>
      <c r="O97" s="64"/>
      <c r="P97" s="63">
        <v>40.0</v>
      </c>
      <c r="Q97" s="64"/>
      <c r="R97" s="64"/>
    </row>
    <row r="98" ht="12.75" customHeight="1">
      <c r="A98" s="63">
        <v>1348.0</v>
      </c>
      <c r="B98" s="63">
        <v>144157.0</v>
      </c>
      <c r="C98" s="64" t="s">
        <v>1365</v>
      </c>
      <c r="D98" s="64" t="s">
        <v>19</v>
      </c>
      <c r="E98" s="66">
        <v>54.0</v>
      </c>
      <c r="F98" s="64" t="s">
        <v>67</v>
      </c>
      <c r="G98" s="64"/>
      <c r="H98" s="65">
        <v>41815.791666666664</v>
      </c>
      <c r="I98" s="63">
        <v>5200.0</v>
      </c>
      <c r="J98" s="63">
        <v>76.0</v>
      </c>
      <c r="K98" s="64" t="s">
        <v>23</v>
      </c>
      <c r="L98" s="64" t="s">
        <v>35</v>
      </c>
      <c r="M98" s="64" t="s">
        <v>814</v>
      </c>
      <c r="N98" s="63"/>
      <c r="O98" s="64" t="s">
        <v>816</v>
      </c>
      <c r="P98" s="63">
        <v>40.0</v>
      </c>
      <c r="Q98" s="64"/>
      <c r="R98" s="64"/>
    </row>
    <row r="99" ht="12.75" customHeight="1">
      <c r="A99" s="63">
        <v>722.0</v>
      </c>
      <c r="B99" s="63">
        <v>93517.0</v>
      </c>
      <c r="C99" s="64" t="s">
        <v>1365</v>
      </c>
      <c r="D99" s="64" t="s">
        <v>19</v>
      </c>
      <c r="E99" s="66">
        <v>48.0</v>
      </c>
      <c r="F99" s="64" t="s">
        <v>69</v>
      </c>
      <c r="G99" s="64"/>
      <c r="H99" s="65">
        <v>41765.78125</v>
      </c>
      <c r="I99" s="63">
        <v>4450.0</v>
      </c>
      <c r="J99" s="63">
        <v>77.0</v>
      </c>
      <c r="K99" s="64" t="s">
        <v>23</v>
      </c>
      <c r="L99" s="64" t="s">
        <v>23</v>
      </c>
      <c r="M99" s="64" t="s">
        <v>821</v>
      </c>
      <c r="N99" s="63"/>
      <c r="O99" s="64"/>
      <c r="P99" s="63">
        <v>40.0</v>
      </c>
      <c r="Q99" s="64"/>
      <c r="R99" s="64"/>
    </row>
    <row r="100" ht="12.75" customHeight="1">
      <c r="A100" s="63">
        <v>724.0</v>
      </c>
      <c r="B100" s="63">
        <v>171674.0</v>
      </c>
      <c r="C100" s="64" t="s">
        <v>1365</v>
      </c>
      <c r="D100" s="64" t="s">
        <v>19</v>
      </c>
      <c r="E100" s="64"/>
      <c r="F100" s="64"/>
      <c r="G100" s="64" t="s">
        <v>59</v>
      </c>
      <c r="H100" s="65">
        <v>41765.0</v>
      </c>
      <c r="I100" s="63">
        <v>4500.0</v>
      </c>
      <c r="J100" s="63">
        <v>77.0</v>
      </c>
      <c r="K100" s="64" t="s">
        <v>23</v>
      </c>
      <c r="L100" s="64" t="s">
        <v>23</v>
      </c>
      <c r="M100" s="64"/>
      <c r="N100" s="63"/>
      <c r="O100" s="64"/>
      <c r="P100" s="63">
        <v>39.0</v>
      </c>
      <c r="Q100" s="64"/>
      <c r="R100" s="64"/>
    </row>
    <row r="101" ht="12.75" customHeight="1">
      <c r="A101" s="63">
        <v>707.0</v>
      </c>
      <c r="B101" s="63">
        <v>104988.0</v>
      </c>
      <c r="C101" s="64" t="s">
        <v>1365</v>
      </c>
      <c r="D101" s="64" t="s">
        <v>19</v>
      </c>
      <c r="E101" s="64"/>
      <c r="F101" s="64"/>
      <c r="G101" s="64" t="s">
        <v>819</v>
      </c>
      <c r="H101" s="65">
        <v>41756.791666666664</v>
      </c>
      <c r="I101" s="63">
        <v>4700.0</v>
      </c>
      <c r="J101" s="63">
        <v>77.0</v>
      </c>
      <c r="K101" s="64" t="s">
        <v>23</v>
      </c>
      <c r="L101" s="64" t="s">
        <v>23</v>
      </c>
      <c r="M101" s="64" t="s">
        <v>814</v>
      </c>
      <c r="N101" s="63"/>
      <c r="O101" s="64"/>
      <c r="P101" s="63">
        <v>39.0</v>
      </c>
      <c r="Q101" s="64"/>
      <c r="R101" s="64"/>
    </row>
    <row r="102" ht="12.75" customHeight="1">
      <c r="A102" s="63">
        <v>710.0</v>
      </c>
      <c r="B102" s="63">
        <v>41897.0</v>
      </c>
      <c r="C102" s="64" t="s">
        <v>1365</v>
      </c>
      <c r="D102" s="64" t="s">
        <v>19</v>
      </c>
      <c r="E102" s="66">
        <v>101.0</v>
      </c>
      <c r="F102" s="64" t="s">
        <v>47</v>
      </c>
      <c r="G102" s="64"/>
      <c r="H102" s="65">
        <v>41758.604166666664</v>
      </c>
      <c r="I102" s="63">
        <v>4800.0</v>
      </c>
      <c r="J102" s="63">
        <v>77.0</v>
      </c>
      <c r="K102" s="64" t="s">
        <v>23</v>
      </c>
      <c r="L102" s="64" t="s">
        <v>40</v>
      </c>
      <c r="M102" s="64" t="s">
        <v>814</v>
      </c>
      <c r="N102" s="63"/>
      <c r="O102" s="64"/>
      <c r="P102" s="63">
        <v>40.0</v>
      </c>
      <c r="Q102" s="64"/>
      <c r="R102" s="64"/>
    </row>
    <row r="103" ht="12.75" customHeight="1">
      <c r="A103" s="63">
        <v>735.0</v>
      </c>
      <c r="B103" s="63">
        <v>110844.0</v>
      </c>
      <c r="C103" s="64" t="s">
        <v>1365</v>
      </c>
      <c r="D103" s="64" t="s">
        <v>19</v>
      </c>
      <c r="E103" s="66">
        <v>48.0</v>
      </c>
      <c r="F103" s="64" t="s">
        <v>69</v>
      </c>
      <c r="G103" s="64"/>
      <c r="H103" s="65">
        <v>41769.75</v>
      </c>
      <c r="I103" s="63">
        <v>5000.0</v>
      </c>
      <c r="J103" s="63">
        <v>77.0</v>
      </c>
      <c r="K103" s="64" t="s">
        <v>23</v>
      </c>
      <c r="L103" s="64" t="s">
        <v>23</v>
      </c>
      <c r="M103" s="64" t="s">
        <v>814</v>
      </c>
      <c r="N103" s="63"/>
      <c r="O103" s="64"/>
      <c r="P103" s="63">
        <v>40.0</v>
      </c>
      <c r="Q103" s="64"/>
      <c r="R103" s="64"/>
    </row>
    <row r="104" ht="12.75" customHeight="1">
      <c r="A104" s="63">
        <v>731.0</v>
      </c>
      <c r="B104" s="63">
        <v>112679.0</v>
      </c>
      <c r="C104" s="64" t="s">
        <v>1365</v>
      </c>
      <c r="D104" s="64" t="s">
        <v>19</v>
      </c>
      <c r="E104" s="64"/>
      <c r="F104" s="64"/>
      <c r="G104" s="64" t="s">
        <v>37</v>
      </c>
      <c r="H104" s="65">
        <v>41768.78125</v>
      </c>
      <c r="I104" s="63">
        <v>5050.0</v>
      </c>
      <c r="J104" s="63">
        <v>77.0</v>
      </c>
      <c r="K104" s="64" t="s">
        <v>23</v>
      </c>
      <c r="L104" s="64" t="s">
        <v>23</v>
      </c>
      <c r="M104" s="64"/>
      <c r="N104" s="63"/>
      <c r="O104" s="64"/>
      <c r="P104" s="63">
        <v>41.0</v>
      </c>
      <c r="Q104" s="64"/>
      <c r="R104" s="64"/>
    </row>
    <row r="105" ht="12.75" customHeight="1">
      <c r="A105" s="63">
        <v>778.0</v>
      </c>
      <c r="B105" s="63">
        <v>120237.0</v>
      </c>
      <c r="C105" s="64" t="s">
        <v>1365</v>
      </c>
      <c r="D105" s="64" t="s">
        <v>19</v>
      </c>
      <c r="E105" s="66">
        <v>47.0</v>
      </c>
      <c r="F105" s="64" t="s">
        <v>68</v>
      </c>
      <c r="G105" s="64"/>
      <c r="H105" s="65">
        <v>41789.5625</v>
      </c>
      <c r="I105" s="63">
        <v>5050.0</v>
      </c>
      <c r="J105" s="63">
        <v>77.0</v>
      </c>
      <c r="K105" s="64" t="s">
        <v>23</v>
      </c>
      <c r="L105" s="64" t="s">
        <v>23</v>
      </c>
      <c r="M105" s="64" t="s">
        <v>814</v>
      </c>
      <c r="N105" s="63"/>
      <c r="O105" s="64"/>
      <c r="P105" s="63">
        <v>40.0</v>
      </c>
      <c r="Q105" s="66">
        <v>2.0</v>
      </c>
      <c r="R105" s="66">
        <v>2.0</v>
      </c>
    </row>
    <row r="106" ht="12.75" customHeight="1">
      <c r="A106" s="63">
        <v>1344.0</v>
      </c>
      <c r="B106" s="63">
        <v>111893.0</v>
      </c>
      <c r="C106" s="64" t="s">
        <v>1365</v>
      </c>
      <c r="D106" s="64" t="s">
        <v>19</v>
      </c>
      <c r="E106" s="66">
        <v>50.0</v>
      </c>
      <c r="F106" s="64" t="s">
        <v>79</v>
      </c>
      <c r="G106" s="64"/>
      <c r="H106" s="65">
        <v>41811.375</v>
      </c>
      <c r="I106" s="63">
        <v>5100.0</v>
      </c>
      <c r="J106" s="63">
        <v>77.0</v>
      </c>
      <c r="K106" s="64" t="s">
        <v>23</v>
      </c>
      <c r="L106" s="64" t="s">
        <v>35</v>
      </c>
      <c r="M106" s="64" t="s">
        <v>814</v>
      </c>
      <c r="N106" s="63"/>
      <c r="O106" s="64"/>
      <c r="P106" s="63">
        <v>42.0</v>
      </c>
      <c r="Q106" s="64"/>
      <c r="R106" s="64"/>
    </row>
    <row r="107" ht="12.75" customHeight="1">
      <c r="A107" s="63">
        <v>1314.0</v>
      </c>
      <c r="B107" s="63">
        <v>10117.0</v>
      </c>
      <c r="C107" s="64" t="s">
        <v>1365</v>
      </c>
      <c r="D107" s="64" t="s">
        <v>19</v>
      </c>
      <c r="E107" s="66">
        <v>54.0</v>
      </c>
      <c r="F107" s="64" t="s">
        <v>67</v>
      </c>
      <c r="G107" s="64"/>
      <c r="H107" s="65">
        <v>41797.416666666664</v>
      </c>
      <c r="I107" s="63">
        <v>5150.0</v>
      </c>
      <c r="J107" s="63">
        <v>77.0</v>
      </c>
      <c r="K107" s="64" t="s">
        <v>23</v>
      </c>
      <c r="L107" s="64" t="s">
        <v>23</v>
      </c>
      <c r="M107" s="64" t="s">
        <v>814</v>
      </c>
      <c r="N107" s="63"/>
      <c r="O107" s="64"/>
      <c r="P107" s="63">
        <v>42.0</v>
      </c>
      <c r="Q107" s="64"/>
      <c r="R107" s="64"/>
    </row>
    <row r="108" ht="12.75" customHeight="1">
      <c r="A108" s="63">
        <v>732.0</v>
      </c>
      <c r="B108" s="63">
        <v>170185.0</v>
      </c>
      <c r="C108" s="64" t="s">
        <v>1365</v>
      </c>
      <c r="D108" s="64" t="s">
        <v>19</v>
      </c>
      <c r="E108" s="66">
        <v>57.0</v>
      </c>
      <c r="F108" s="64" t="s">
        <v>72</v>
      </c>
      <c r="G108" s="64"/>
      <c r="H108" s="65">
        <v>41768.0</v>
      </c>
      <c r="I108" s="63">
        <v>5200.0</v>
      </c>
      <c r="J108" s="63">
        <v>77.0</v>
      </c>
      <c r="K108" s="64" t="s">
        <v>23</v>
      </c>
      <c r="L108" s="64" t="s">
        <v>23</v>
      </c>
      <c r="M108" s="64"/>
      <c r="N108" s="63"/>
      <c r="O108" s="64"/>
      <c r="P108" s="63">
        <v>41.0</v>
      </c>
      <c r="Q108" s="64"/>
      <c r="R108" s="64"/>
    </row>
    <row r="109" ht="12.75" customHeight="1">
      <c r="A109" s="63">
        <v>742.0</v>
      </c>
      <c r="B109" s="63">
        <v>51913.0</v>
      </c>
      <c r="C109" s="64" t="s">
        <v>1365</v>
      </c>
      <c r="D109" s="64" t="s">
        <v>19</v>
      </c>
      <c r="E109" s="66">
        <v>52.0</v>
      </c>
      <c r="F109" s="64" t="s">
        <v>70</v>
      </c>
      <c r="G109" s="64"/>
      <c r="H109" s="65">
        <v>41770.416666666664</v>
      </c>
      <c r="I109" s="63">
        <v>5200.0</v>
      </c>
      <c r="J109" s="63">
        <v>77.0</v>
      </c>
      <c r="K109" s="64" t="s">
        <v>23</v>
      </c>
      <c r="L109" s="64" t="s">
        <v>23</v>
      </c>
      <c r="M109" s="64" t="s">
        <v>814</v>
      </c>
      <c r="N109" s="63"/>
      <c r="O109" s="64"/>
      <c r="P109" s="63">
        <v>42.0</v>
      </c>
      <c r="Q109" s="64"/>
      <c r="R109" s="64"/>
    </row>
    <row r="110" ht="12.75" customHeight="1">
      <c r="A110" s="63">
        <v>1354.0</v>
      </c>
      <c r="B110" s="63">
        <v>169957.0</v>
      </c>
      <c r="C110" s="64" t="s">
        <v>1365</v>
      </c>
      <c r="D110" s="64" t="s">
        <v>19</v>
      </c>
      <c r="E110" s="66">
        <v>47.0</v>
      </c>
      <c r="F110" s="64" t="s">
        <v>68</v>
      </c>
      <c r="G110" s="64"/>
      <c r="H110" s="65">
        <v>41828.729166666664</v>
      </c>
      <c r="I110" s="63">
        <v>5300.0</v>
      </c>
      <c r="J110" s="63">
        <v>77.0</v>
      </c>
      <c r="K110" s="64" t="s">
        <v>23</v>
      </c>
      <c r="L110" s="64" t="s">
        <v>35</v>
      </c>
      <c r="M110" s="64" t="s">
        <v>814</v>
      </c>
      <c r="N110" s="63"/>
      <c r="O110" s="64"/>
      <c r="P110" s="63">
        <v>41.0</v>
      </c>
      <c r="Q110" s="66">
        <v>2.0</v>
      </c>
      <c r="R110" s="64"/>
    </row>
    <row r="111" ht="12.75" customHeight="1">
      <c r="A111" s="63">
        <v>783.0</v>
      </c>
      <c r="B111" s="63">
        <v>45749.0</v>
      </c>
      <c r="C111" s="64" t="s">
        <v>1365</v>
      </c>
      <c r="D111" s="64" t="s">
        <v>19</v>
      </c>
      <c r="E111" s="66">
        <v>50.0</v>
      </c>
      <c r="F111" s="64" t="s">
        <v>79</v>
      </c>
      <c r="G111" s="64"/>
      <c r="H111" s="65">
        <v>41790.416666666664</v>
      </c>
      <c r="I111" s="63">
        <v>5400.0</v>
      </c>
      <c r="J111" s="63">
        <v>77.0</v>
      </c>
      <c r="K111" s="64" t="s">
        <v>23</v>
      </c>
      <c r="L111" s="64" t="s">
        <v>23</v>
      </c>
      <c r="M111" s="64" t="s">
        <v>814</v>
      </c>
      <c r="N111" s="63"/>
      <c r="O111" s="64"/>
      <c r="P111" s="63">
        <v>41.0</v>
      </c>
      <c r="Q111" s="64"/>
      <c r="R111" s="64"/>
    </row>
    <row r="112" ht="12.75" customHeight="1">
      <c r="A112" s="63">
        <v>1346.0</v>
      </c>
      <c r="B112" s="63">
        <v>100906.0</v>
      </c>
      <c r="C112" s="64" t="s">
        <v>1365</v>
      </c>
      <c r="D112" s="64" t="s">
        <v>19</v>
      </c>
      <c r="E112" s="66">
        <v>47.0</v>
      </c>
      <c r="F112" s="64" t="s">
        <v>68</v>
      </c>
      <c r="G112" s="64"/>
      <c r="H112" s="65">
        <v>41812.791666666664</v>
      </c>
      <c r="I112" s="63">
        <v>5400.0</v>
      </c>
      <c r="J112" s="63">
        <v>77.0</v>
      </c>
      <c r="K112" s="64" t="s">
        <v>23</v>
      </c>
      <c r="L112" s="64" t="s">
        <v>35</v>
      </c>
      <c r="M112" s="64" t="s">
        <v>814</v>
      </c>
      <c r="N112" s="63"/>
      <c r="O112" s="64"/>
      <c r="P112" s="63">
        <v>40.0</v>
      </c>
      <c r="Q112" s="64"/>
      <c r="R112" s="64"/>
    </row>
    <row r="113" ht="12.75" customHeight="1">
      <c r="A113" s="63">
        <v>769.0</v>
      </c>
      <c r="B113" s="63">
        <v>83079.0</v>
      </c>
      <c r="C113" s="64" t="s">
        <v>1365</v>
      </c>
      <c r="D113" s="64" t="s">
        <v>19</v>
      </c>
      <c r="E113" s="66">
        <v>54.0</v>
      </c>
      <c r="F113" s="64" t="s">
        <v>67</v>
      </c>
      <c r="G113" s="64"/>
      <c r="H113" s="65">
        <v>41784.333333333336</v>
      </c>
      <c r="I113" s="63">
        <v>5500.0</v>
      </c>
      <c r="J113" s="63">
        <v>77.0</v>
      </c>
      <c r="K113" s="64" t="s">
        <v>23</v>
      </c>
      <c r="L113" s="64" t="s">
        <v>23</v>
      </c>
      <c r="M113" s="64" t="s">
        <v>821</v>
      </c>
      <c r="N113" s="63"/>
      <c r="O113" s="64"/>
      <c r="P113" s="63">
        <v>40.0</v>
      </c>
      <c r="Q113" s="64"/>
      <c r="R113" s="64"/>
    </row>
    <row r="114" ht="12.75" customHeight="1">
      <c r="A114" s="63">
        <v>1302.0</v>
      </c>
      <c r="B114" s="63">
        <v>158241.0</v>
      </c>
      <c r="C114" s="64" t="s">
        <v>1365</v>
      </c>
      <c r="D114" s="64" t="s">
        <v>19</v>
      </c>
      <c r="E114" s="66">
        <v>47.0</v>
      </c>
      <c r="F114" s="64" t="s">
        <v>68</v>
      </c>
      <c r="G114" s="64"/>
      <c r="H114" s="65">
        <v>41793.541666666664</v>
      </c>
      <c r="I114" s="63">
        <v>5500.0</v>
      </c>
      <c r="J114" s="63">
        <v>77.0</v>
      </c>
      <c r="K114" s="64" t="s">
        <v>23</v>
      </c>
      <c r="L114" s="64" t="s">
        <v>23</v>
      </c>
      <c r="M114" s="64" t="s">
        <v>814</v>
      </c>
      <c r="N114" s="63"/>
      <c r="O114" s="64"/>
      <c r="P114" s="63">
        <v>44.0</v>
      </c>
      <c r="Q114" s="64"/>
      <c r="R114" s="64"/>
    </row>
    <row r="115" ht="12.75" customHeight="1">
      <c r="A115" s="63">
        <v>782.0</v>
      </c>
      <c r="B115" s="63">
        <v>108341.0</v>
      </c>
      <c r="C115" s="64" t="s">
        <v>1365</v>
      </c>
      <c r="D115" s="64" t="s">
        <v>19</v>
      </c>
      <c r="E115" s="66">
        <v>52.0</v>
      </c>
      <c r="F115" s="64" t="s">
        <v>70</v>
      </c>
      <c r="G115" s="64"/>
      <c r="H115" s="65">
        <v>41789.666666666664</v>
      </c>
      <c r="I115" s="63">
        <v>5650.0</v>
      </c>
      <c r="J115" s="63">
        <v>77.0</v>
      </c>
      <c r="K115" s="64" t="s">
        <v>23</v>
      </c>
      <c r="L115" s="64" t="s">
        <v>23</v>
      </c>
      <c r="M115" s="64"/>
      <c r="N115" s="63"/>
      <c r="O115" s="64"/>
      <c r="P115" s="63">
        <v>43.0</v>
      </c>
      <c r="Q115" s="64"/>
      <c r="R115" s="64"/>
    </row>
    <row r="116" ht="12.75" customHeight="1">
      <c r="A116" s="63">
        <v>795.0</v>
      </c>
      <c r="B116" s="63">
        <v>108510.0</v>
      </c>
      <c r="C116" s="64" t="s">
        <v>1365</v>
      </c>
      <c r="D116" s="64" t="s">
        <v>19</v>
      </c>
      <c r="E116" s="64"/>
      <c r="F116" s="64"/>
      <c r="G116" s="64" t="s">
        <v>1281</v>
      </c>
      <c r="H116" s="65">
        <v>41791.819444444445</v>
      </c>
      <c r="I116" s="63">
        <v>4600.0</v>
      </c>
      <c r="J116" s="63">
        <v>78.0</v>
      </c>
      <c r="K116" s="64" t="s">
        <v>23</v>
      </c>
      <c r="L116" s="64" t="s">
        <v>23</v>
      </c>
      <c r="M116" s="64"/>
      <c r="N116" s="63"/>
      <c r="O116" s="64"/>
      <c r="P116" s="63">
        <v>39.0</v>
      </c>
      <c r="Q116" s="64"/>
      <c r="R116" s="64"/>
    </row>
    <row r="117" ht="12.75" customHeight="1">
      <c r="A117" s="63">
        <v>1326.0</v>
      </c>
      <c r="B117" s="63">
        <v>215346.0</v>
      </c>
      <c r="C117" s="64" t="s">
        <v>1365</v>
      </c>
      <c r="D117" s="64" t="s">
        <v>19</v>
      </c>
      <c r="E117" s="66">
        <v>49.0</v>
      </c>
      <c r="F117" s="64" t="s">
        <v>74</v>
      </c>
      <c r="G117" s="64"/>
      <c r="H117" s="65">
        <v>41800.75</v>
      </c>
      <c r="I117" s="63">
        <v>4750.0</v>
      </c>
      <c r="J117" s="63">
        <v>78.0</v>
      </c>
      <c r="K117" s="64" t="s">
        <v>23</v>
      </c>
      <c r="L117" s="64" t="s">
        <v>23</v>
      </c>
      <c r="M117" s="64" t="s">
        <v>814</v>
      </c>
      <c r="N117" s="63"/>
      <c r="O117" s="64"/>
      <c r="P117" s="63">
        <v>39.0</v>
      </c>
      <c r="Q117" s="64"/>
      <c r="R117" s="64"/>
    </row>
    <row r="118" ht="12.75" customHeight="1">
      <c r="A118" s="63">
        <v>1336.0</v>
      </c>
      <c r="B118" s="63">
        <v>135177.0</v>
      </c>
      <c r="C118" s="64" t="s">
        <v>1365</v>
      </c>
      <c r="D118" s="64" t="s">
        <v>19</v>
      </c>
      <c r="E118" s="66">
        <v>47.0</v>
      </c>
      <c r="F118" s="64" t="s">
        <v>68</v>
      </c>
      <c r="G118" s="64"/>
      <c r="H118" s="65">
        <v>41805.375</v>
      </c>
      <c r="I118" s="63">
        <v>4800.0</v>
      </c>
      <c r="J118" s="63">
        <v>78.0</v>
      </c>
      <c r="K118" s="64" t="s">
        <v>23</v>
      </c>
      <c r="L118" s="64" t="s">
        <v>23</v>
      </c>
      <c r="M118" s="64" t="s">
        <v>814</v>
      </c>
      <c r="N118" s="63"/>
      <c r="O118" s="64"/>
      <c r="P118" s="63">
        <v>40.0</v>
      </c>
      <c r="Q118" s="64"/>
      <c r="R118" s="64"/>
    </row>
    <row r="119" ht="12.75" customHeight="1">
      <c r="A119" s="63">
        <v>1315.0</v>
      </c>
      <c r="B119" s="63">
        <v>14589.0</v>
      </c>
      <c r="C119" s="64" t="s">
        <v>1365</v>
      </c>
      <c r="D119" s="64" t="s">
        <v>19</v>
      </c>
      <c r="E119" s="66">
        <v>48.0</v>
      </c>
      <c r="F119" s="64" t="s">
        <v>69</v>
      </c>
      <c r="G119" s="64"/>
      <c r="H119" s="65">
        <v>41798.458333333336</v>
      </c>
      <c r="I119" s="63">
        <v>4900.0</v>
      </c>
      <c r="J119" s="63">
        <v>78.0</v>
      </c>
      <c r="K119" s="64" t="s">
        <v>23</v>
      </c>
      <c r="L119" s="64" t="s">
        <v>23</v>
      </c>
      <c r="M119" s="64"/>
      <c r="N119" s="63"/>
      <c r="O119" s="64"/>
      <c r="P119" s="63">
        <v>40.0</v>
      </c>
      <c r="Q119" s="64"/>
      <c r="R119" s="64"/>
    </row>
    <row r="120" ht="12.75" customHeight="1">
      <c r="A120" s="63">
        <v>1312.0</v>
      </c>
      <c r="B120" s="63">
        <v>56097.0</v>
      </c>
      <c r="C120" s="64" t="s">
        <v>1365</v>
      </c>
      <c r="D120" s="64" t="s">
        <v>19</v>
      </c>
      <c r="E120" s="64"/>
      <c r="F120" s="64"/>
      <c r="G120" s="64" t="s">
        <v>47</v>
      </c>
      <c r="H120" s="65">
        <v>41797.36111111111</v>
      </c>
      <c r="I120" s="63">
        <v>5000.0</v>
      </c>
      <c r="J120" s="63">
        <v>78.0</v>
      </c>
      <c r="K120" s="64" t="s">
        <v>23</v>
      </c>
      <c r="L120" s="64" t="s">
        <v>23</v>
      </c>
      <c r="M120" s="64" t="s">
        <v>814</v>
      </c>
      <c r="N120" s="63"/>
      <c r="O120" s="64"/>
      <c r="P120" s="63">
        <v>41.0</v>
      </c>
      <c r="Q120" s="64"/>
      <c r="R120" s="64"/>
    </row>
    <row r="121" ht="12.75" customHeight="1">
      <c r="A121" s="63">
        <v>758.0</v>
      </c>
      <c r="B121" s="63">
        <v>174111.0</v>
      </c>
      <c r="C121" s="64" t="s">
        <v>1365</v>
      </c>
      <c r="D121" s="64" t="s">
        <v>19</v>
      </c>
      <c r="E121" s="66">
        <v>49.0</v>
      </c>
      <c r="F121" s="64" t="s">
        <v>74</v>
      </c>
      <c r="G121" s="64"/>
      <c r="H121" s="65">
        <v>41779.416666666664</v>
      </c>
      <c r="I121" s="63">
        <v>5050.0</v>
      </c>
      <c r="J121" s="63">
        <v>78.0</v>
      </c>
      <c r="K121" s="64" t="s">
        <v>23</v>
      </c>
      <c r="L121" s="64" t="s">
        <v>23</v>
      </c>
      <c r="M121" s="64" t="s">
        <v>814</v>
      </c>
      <c r="N121" s="63"/>
      <c r="O121" s="64"/>
      <c r="P121" s="63">
        <v>39.0</v>
      </c>
      <c r="Q121" s="64"/>
      <c r="R121" s="64"/>
    </row>
    <row r="122" ht="12.75" customHeight="1">
      <c r="A122" s="63">
        <v>776.0</v>
      </c>
      <c r="B122" s="63">
        <v>56106.0</v>
      </c>
      <c r="C122" s="64" t="s">
        <v>1365</v>
      </c>
      <c r="D122" s="64" t="s">
        <v>19</v>
      </c>
      <c r="E122" s="64"/>
      <c r="F122" s="64"/>
      <c r="G122" s="64" t="s">
        <v>819</v>
      </c>
      <c r="H122" s="65">
        <v>41789.458333333336</v>
      </c>
      <c r="I122" s="63">
        <v>5150.0</v>
      </c>
      <c r="J122" s="63">
        <v>78.0</v>
      </c>
      <c r="K122" s="64" t="s">
        <v>23</v>
      </c>
      <c r="L122" s="64" t="s">
        <v>23</v>
      </c>
      <c r="M122" s="64" t="s">
        <v>814</v>
      </c>
      <c r="N122" s="63"/>
      <c r="O122" s="64"/>
      <c r="P122" s="63">
        <v>42.0</v>
      </c>
      <c r="Q122" s="64"/>
      <c r="R122" s="64"/>
    </row>
    <row r="123" ht="12.75" customHeight="1">
      <c r="A123" s="63">
        <v>781.0</v>
      </c>
      <c r="B123" s="63">
        <v>122725.0</v>
      </c>
      <c r="C123" s="64" t="s">
        <v>1365</v>
      </c>
      <c r="D123" s="64" t="s">
        <v>19</v>
      </c>
      <c r="E123" s="66">
        <v>47.0</v>
      </c>
      <c r="F123" s="64" t="s">
        <v>68</v>
      </c>
      <c r="G123" s="64"/>
      <c r="H123" s="65">
        <v>41789.875</v>
      </c>
      <c r="I123" s="63">
        <v>5150.0</v>
      </c>
      <c r="J123" s="63">
        <v>78.0</v>
      </c>
      <c r="K123" s="64" t="s">
        <v>23</v>
      </c>
      <c r="L123" s="64" t="s">
        <v>23</v>
      </c>
      <c r="M123" s="64"/>
      <c r="N123" s="63"/>
      <c r="O123" s="64"/>
      <c r="P123" s="63">
        <v>40.0</v>
      </c>
      <c r="Q123" s="64"/>
      <c r="R123" s="64"/>
    </row>
    <row r="124" ht="12.75" customHeight="1">
      <c r="A124" s="63">
        <v>1303.0</v>
      </c>
      <c r="B124" s="63">
        <v>5723.0</v>
      </c>
      <c r="C124" s="64" t="s">
        <v>1365</v>
      </c>
      <c r="D124" s="64" t="s">
        <v>19</v>
      </c>
      <c r="E124" s="66">
        <v>54.0</v>
      </c>
      <c r="F124" s="64" t="s">
        <v>67</v>
      </c>
      <c r="G124" s="64"/>
      <c r="H124" s="65">
        <v>41794.770833333336</v>
      </c>
      <c r="I124" s="63">
        <v>5250.0</v>
      </c>
      <c r="J124" s="63">
        <v>78.0</v>
      </c>
      <c r="K124" s="64" t="s">
        <v>23</v>
      </c>
      <c r="L124" s="64" t="s">
        <v>23</v>
      </c>
      <c r="M124" s="64" t="s">
        <v>814</v>
      </c>
      <c r="N124" s="63"/>
      <c r="O124" s="64"/>
      <c r="P124" s="63">
        <v>42.0</v>
      </c>
      <c r="Q124" s="64"/>
      <c r="R124" s="64"/>
    </row>
    <row r="125" ht="12.75" customHeight="1">
      <c r="A125" s="63">
        <v>717.0</v>
      </c>
      <c r="B125" s="63">
        <v>105284.0</v>
      </c>
      <c r="C125" s="64" t="s">
        <v>1365</v>
      </c>
      <c r="D125" s="64" t="s">
        <v>19</v>
      </c>
      <c r="E125" s="64"/>
      <c r="F125" s="64"/>
      <c r="G125" s="64" t="s">
        <v>819</v>
      </c>
      <c r="H125" s="65">
        <v>41762.5625</v>
      </c>
      <c r="I125" s="63">
        <v>5300.0</v>
      </c>
      <c r="J125" s="63">
        <v>78.0</v>
      </c>
      <c r="K125" s="64" t="s">
        <v>23</v>
      </c>
      <c r="L125" s="64" t="s">
        <v>23</v>
      </c>
      <c r="M125" s="64" t="s">
        <v>814</v>
      </c>
      <c r="N125" s="63"/>
      <c r="O125" s="64"/>
      <c r="P125" s="63">
        <v>41.0</v>
      </c>
      <c r="Q125" s="64"/>
      <c r="R125" s="64"/>
    </row>
    <row r="126" ht="12.75" customHeight="1">
      <c r="A126" s="63">
        <v>727.0</v>
      </c>
      <c r="B126" s="63">
        <v>109131.0</v>
      </c>
      <c r="C126" s="64" t="s">
        <v>1365</v>
      </c>
      <c r="D126" s="64" t="s">
        <v>19</v>
      </c>
      <c r="E126" s="66">
        <v>49.0</v>
      </c>
      <c r="F126" s="64" t="s">
        <v>74</v>
      </c>
      <c r="G126" s="64"/>
      <c r="H126" s="65">
        <v>41766.84027777778</v>
      </c>
      <c r="I126" s="63">
        <v>5500.0</v>
      </c>
      <c r="J126" s="63">
        <v>78.0</v>
      </c>
      <c r="K126" s="64" t="s">
        <v>23</v>
      </c>
      <c r="L126" s="64" t="s">
        <v>23</v>
      </c>
      <c r="M126" s="64" t="s">
        <v>814</v>
      </c>
      <c r="N126" s="63"/>
      <c r="O126" s="64"/>
      <c r="P126" s="63">
        <v>41.0</v>
      </c>
      <c r="Q126" s="64"/>
      <c r="R126" s="64"/>
    </row>
    <row r="127" ht="12.75" customHeight="1">
      <c r="A127" s="63">
        <v>755.0</v>
      </c>
      <c r="B127" s="63">
        <v>143115.0</v>
      </c>
      <c r="C127" s="64" t="s">
        <v>1365</v>
      </c>
      <c r="D127" s="64" t="s">
        <v>19</v>
      </c>
      <c r="E127" s="66">
        <v>102.0</v>
      </c>
      <c r="F127" s="64" t="s">
        <v>1276</v>
      </c>
      <c r="G127" s="64"/>
      <c r="H127" s="65">
        <v>41779.375</v>
      </c>
      <c r="I127" s="63">
        <v>5500.0</v>
      </c>
      <c r="J127" s="63">
        <v>78.0</v>
      </c>
      <c r="K127" s="64" t="s">
        <v>23</v>
      </c>
      <c r="L127" s="64" t="s">
        <v>40</v>
      </c>
      <c r="M127" s="64" t="s">
        <v>821</v>
      </c>
      <c r="N127" s="63"/>
      <c r="O127" s="64"/>
      <c r="P127" s="63">
        <v>40.0</v>
      </c>
      <c r="Q127" s="64"/>
      <c r="R127" s="64"/>
    </row>
    <row r="128" ht="12.75" customHeight="1">
      <c r="A128" s="63">
        <v>1310.0</v>
      </c>
      <c r="B128" s="63">
        <v>157351.0</v>
      </c>
      <c r="C128" s="64" t="s">
        <v>1365</v>
      </c>
      <c r="D128" s="64" t="s">
        <v>19</v>
      </c>
      <c r="E128" s="66">
        <v>50.0</v>
      </c>
      <c r="F128" s="64" t="s">
        <v>79</v>
      </c>
      <c r="G128" s="64"/>
      <c r="H128" s="65">
        <v>41796.604166666664</v>
      </c>
      <c r="I128" s="63">
        <v>5500.0</v>
      </c>
      <c r="J128" s="63">
        <v>78.0</v>
      </c>
      <c r="K128" s="64" t="s">
        <v>23</v>
      </c>
      <c r="L128" s="64" t="s">
        <v>23</v>
      </c>
      <c r="M128" s="64" t="s">
        <v>814</v>
      </c>
      <c r="N128" s="63"/>
      <c r="O128" s="64" t="s">
        <v>816</v>
      </c>
      <c r="P128" s="63">
        <v>42.0</v>
      </c>
      <c r="Q128" s="64"/>
      <c r="R128" s="64"/>
    </row>
    <row r="129" ht="12.75" customHeight="1">
      <c r="A129" s="63">
        <v>765.0</v>
      </c>
      <c r="B129" s="63">
        <v>169401.0</v>
      </c>
      <c r="C129" s="64" t="s">
        <v>1365</v>
      </c>
      <c r="D129" s="64" t="s">
        <v>19</v>
      </c>
      <c r="E129" s="66">
        <v>49.0</v>
      </c>
      <c r="F129" s="64" t="s">
        <v>74</v>
      </c>
      <c r="G129" s="64"/>
      <c r="H129" s="65">
        <v>41783.5</v>
      </c>
      <c r="I129" s="63">
        <v>4800.0</v>
      </c>
      <c r="J129" s="63">
        <v>79.0</v>
      </c>
      <c r="K129" s="64" t="s">
        <v>23</v>
      </c>
      <c r="L129" s="64" t="s">
        <v>40</v>
      </c>
      <c r="M129" s="64" t="s">
        <v>814</v>
      </c>
      <c r="N129" s="63"/>
      <c r="O129" s="64"/>
      <c r="P129" s="63">
        <v>38.0</v>
      </c>
      <c r="Q129" s="64"/>
      <c r="R129" s="64"/>
    </row>
    <row r="130" ht="12.75" customHeight="1">
      <c r="A130" s="63">
        <v>779.0</v>
      </c>
      <c r="B130" s="63">
        <v>106938.0</v>
      </c>
      <c r="C130" s="64" t="s">
        <v>1365</v>
      </c>
      <c r="D130" s="64" t="s">
        <v>19</v>
      </c>
      <c r="E130" s="64"/>
      <c r="F130" s="64"/>
      <c r="G130" s="64" t="s">
        <v>1408</v>
      </c>
      <c r="H130" s="65">
        <v>41789.625</v>
      </c>
      <c r="I130" s="63">
        <v>4800.0</v>
      </c>
      <c r="J130" s="63">
        <v>79.0</v>
      </c>
      <c r="K130" s="64" t="s">
        <v>23</v>
      </c>
      <c r="L130" s="64" t="s">
        <v>23</v>
      </c>
      <c r="M130" s="64" t="s">
        <v>814</v>
      </c>
      <c r="N130" s="63"/>
      <c r="O130" s="64"/>
      <c r="P130" s="63">
        <v>40.0</v>
      </c>
      <c r="Q130" s="66">
        <v>2.0</v>
      </c>
      <c r="R130" s="66">
        <v>2.0</v>
      </c>
    </row>
    <row r="131" ht="12.75" customHeight="1">
      <c r="A131" s="63">
        <v>723.0</v>
      </c>
      <c r="B131" s="63">
        <v>171430.0</v>
      </c>
      <c r="C131" s="64" t="s">
        <v>1365</v>
      </c>
      <c r="D131" s="64" t="s">
        <v>19</v>
      </c>
      <c r="E131" s="66">
        <v>52.0</v>
      </c>
      <c r="F131" s="64" t="s">
        <v>70</v>
      </c>
      <c r="G131" s="64"/>
      <c r="H131" s="65">
        <v>41765.6875</v>
      </c>
      <c r="I131" s="63">
        <v>4900.0</v>
      </c>
      <c r="J131" s="63">
        <v>79.0</v>
      </c>
      <c r="K131" s="64" t="s">
        <v>23</v>
      </c>
      <c r="L131" s="64" t="s">
        <v>23</v>
      </c>
      <c r="M131" s="64" t="s">
        <v>821</v>
      </c>
      <c r="N131" s="63"/>
      <c r="O131" s="64"/>
      <c r="P131" s="63">
        <v>41.0</v>
      </c>
      <c r="Q131" s="64"/>
      <c r="R131" s="64"/>
    </row>
    <row r="132" ht="12.75" customHeight="1">
      <c r="A132" s="63">
        <v>1319.0</v>
      </c>
      <c r="B132" s="63">
        <v>171674.0</v>
      </c>
      <c r="C132" s="64" t="s">
        <v>1365</v>
      </c>
      <c r="D132" s="64" t="s">
        <v>19</v>
      </c>
      <c r="E132" s="64"/>
      <c r="F132" s="64"/>
      <c r="G132" s="64" t="s">
        <v>1409</v>
      </c>
      <c r="H132" s="65">
        <v>41798.75</v>
      </c>
      <c r="I132" s="63">
        <v>5100.0</v>
      </c>
      <c r="J132" s="63">
        <v>79.0</v>
      </c>
      <c r="K132" s="64" t="s">
        <v>23</v>
      </c>
      <c r="L132" s="64" t="s">
        <v>23</v>
      </c>
      <c r="M132" s="64" t="s">
        <v>814</v>
      </c>
      <c r="N132" s="63"/>
      <c r="O132" s="64"/>
      <c r="P132" s="63">
        <v>40.0</v>
      </c>
      <c r="Q132" s="64"/>
      <c r="R132" s="64"/>
    </row>
    <row r="133" ht="12.75" customHeight="1">
      <c r="A133" s="63">
        <v>740.0</v>
      </c>
      <c r="B133" s="63">
        <v>112206.0</v>
      </c>
      <c r="C133" s="64" t="s">
        <v>1365</v>
      </c>
      <c r="D133" s="64" t="s">
        <v>19</v>
      </c>
      <c r="E133" s="66">
        <v>49.0</v>
      </c>
      <c r="F133" s="64" t="s">
        <v>74</v>
      </c>
      <c r="G133" s="64"/>
      <c r="H133" s="65">
        <v>41770.0</v>
      </c>
      <c r="I133" s="63">
        <v>5200.0</v>
      </c>
      <c r="J133" s="63">
        <v>79.0</v>
      </c>
      <c r="K133" s="64" t="s">
        <v>23</v>
      </c>
      <c r="L133" s="64" t="s">
        <v>23</v>
      </c>
      <c r="M133" s="64" t="s">
        <v>814</v>
      </c>
      <c r="N133" s="63"/>
      <c r="O133" s="64"/>
      <c r="P133" s="63">
        <v>40.0</v>
      </c>
      <c r="Q133" s="64"/>
      <c r="R133" s="64"/>
    </row>
    <row r="134" ht="12.75" customHeight="1">
      <c r="A134" s="63">
        <v>772.0</v>
      </c>
      <c r="B134" s="63">
        <v>62618.0</v>
      </c>
      <c r="C134" s="64" t="s">
        <v>1365</v>
      </c>
      <c r="D134" s="64" t="s">
        <v>19</v>
      </c>
      <c r="E134" s="66">
        <v>49.0</v>
      </c>
      <c r="F134" s="64" t="s">
        <v>74</v>
      </c>
      <c r="G134" s="64"/>
      <c r="H134" s="65">
        <v>41786.458333333336</v>
      </c>
      <c r="I134" s="63">
        <v>5200.0</v>
      </c>
      <c r="J134" s="63">
        <v>79.0</v>
      </c>
      <c r="K134" s="64" t="s">
        <v>23</v>
      </c>
      <c r="L134" s="64" t="s">
        <v>23</v>
      </c>
      <c r="M134" s="64" t="s">
        <v>814</v>
      </c>
      <c r="N134" s="63"/>
      <c r="O134" s="64"/>
      <c r="P134" s="63">
        <v>39.0</v>
      </c>
      <c r="Q134" s="64"/>
      <c r="R134" s="64"/>
    </row>
    <row r="135" ht="12.75" customHeight="1">
      <c r="A135" s="63">
        <v>711.0</v>
      </c>
      <c r="B135" s="63">
        <v>215280.0</v>
      </c>
      <c r="C135" s="64" t="s">
        <v>1365</v>
      </c>
      <c r="D135" s="64" t="s">
        <v>19</v>
      </c>
      <c r="E135" s="66">
        <v>48.0</v>
      </c>
      <c r="F135" s="64" t="s">
        <v>69</v>
      </c>
      <c r="G135" s="64"/>
      <c r="H135" s="65">
        <v>41756.4375</v>
      </c>
      <c r="I135" s="63">
        <v>5400.0</v>
      </c>
      <c r="J135" s="63">
        <v>79.0</v>
      </c>
      <c r="K135" s="64" t="s">
        <v>23</v>
      </c>
      <c r="L135" s="64" t="s">
        <v>23</v>
      </c>
      <c r="M135" s="64" t="s">
        <v>814</v>
      </c>
      <c r="N135" s="63"/>
      <c r="O135" s="64" t="s">
        <v>816</v>
      </c>
      <c r="P135" s="63">
        <v>41.0</v>
      </c>
      <c r="Q135" s="64"/>
      <c r="R135" s="64"/>
    </row>
    <row r="136" ht="12.75" customHeight="1">
      <c r="A136" s="63">
        <v>787.0</v>
      </c>
      <c r="B136" s="63">
        <v>106979.0</v>
      </c>
      <c r="C136" s="64" t="s">
        <v>1365</v>
      </c>
      <c r="D136" s="64" t="s">
        <v>19</v>
      </c>
      <c r="E136" s="66">
        <v>50.0</v>
      </c>
      <c r="F136" s="64" t="s">
        <v>79</v>
      </c>
      <c r="G136" s="64"/>
      <c r="H136" s="65">
        <v>41791.5</v>
      </c>
      <c r="I136" s="63">
        <v>5400.0</v>
      </c>
      <c r="J136" s="63">
        <v>79.0</v>
      </c>
      <c r="K136" s="64" t="s">
        <v>23</v>
      </c>
      <c r="L136" s="64" t="s">
        <v>23</v>
      </c>
      <c r="M136" s="64" t="s">
        <v>814</v>
      </c>
      <c r="N136" s="63"/>
      <c r="O136" s="64"/>
      <c r="P136" s="64"/>
      <c r="Q136" s="64"/>
      <c r="R136" s="64"/>
    </row>
    <row r="137" ht="12.75" customHeight="1">
      <c r="A137" s="63">
        <v>752.0</v>
      </c>
      <c r="B137" s="63">
        <v>78468.0</v>
      </c>
      <c r="C137" s="64" t="s">
        <v>1365</v>
      </c>
      <c r="D137" s="64" t="s">
        <v>19</v>
      </c>
      <c r="E137" s="66">
        <v>54.0</v>
      </c>
      <c r="F137" s="64" t="s">
        <v>67</v>
      </c>
      <c r="G137" s="64"/>
      <c r="H137" s="65">
        <v>41776.895833333336</v>
      </c>
      <c r="I137" s="63">
        <v>5500.0</v>
      </c>
      <c r="J137" s="63">
        <v>79.0</v>
      </c>
      <c r="K137" s="64" t="s">
        <v>23</v>
      </c>
      <c r="L137" s="64" t="s">
        <v>23</v>
      </c>
      <c r="M137" s="64" t="s">
        <v>814</v>
      </c>
      <c r="N137" s="63"/>
      <c r="O137" s="64"/>
      <c r="P137" s="63">
        <v>43.0</v>
      </c>
      <c r="Q137" s="64"/>
      <c r="R137" s="64"/>
    </row>
    <row r="138" ht="12.75" customHeight="1">
      <c r="A138" s="63">
        <v>773.0</v>
      </c>
      <c r="B138" s="63">
        <v>137291.0</v>
      </c>
      <c r="C138" s="64" t="s">
        <v>1365</v>
      </c>
      <c r="D138" s="64" t="s">
        <v>19</v>
      </c>
      <c r="E138" s="66">
        <v>49.0</v>
      </c>
      <c r="F138" s="64" t="s">
        <v>74</v>
      </c>
      <c r="G138" s="64"/>
      <c r="H138" s="65">
        <v>41786.583333333336</v>
      </c>
      <c r="I138" s="63">
        <v>5500.0</v>
      </c>
      <c r="J138" s="63">
        <v>79.0</v>
      </c>
      <c r="K138" s="64" t="s">
        <v>23</v>
      </c>
      <c r="L138" s="64" t="s">
        <v>23</v>
      </c>
      <c r="M138" s="64" t="s">
        <v>814</v>
      </c>
      <c r="N138" s="63"/>
      <c r="O138" s="64"/>
      <c r="P138" s="63">
        <v>41.0</v>
      </c>
      <c r="Q138" s="64"/>
      <c r="R138" s="64"/>
    </row>
    <row r="139" ht="12.75" customHeight="1">
      <c r="A139" s="63">
        <v>1316.0</v>
      </c>
      <c r="B139" s="63">
        <v>13300.0</v>
      </c>
      <c r="C139" s="64" t="s">
        <v>1365</v>
      </c>
      <c r="D139" s="64" t="s">
        <v>19</v>
      </c>
      <c r="E139" s="66">
        <v>48.0</v>
      </c>
      <c r="F139" s="64" t="s">
        <v>69</v>
      </c>
      <c r="G139" s="64"/>
      <c r="H139" s="65">
        <v>41798.489583333336</v>
      </c>
      <c r="I139" s="63">
        <v>5600.0</v>
      </c>
      <c r="J139" s="63">
        <v>79.0</v>
      </c>
      <c r="K139" s="64" t="s">
        <v>23</v>
      </c>
      <c r="L139" s="64" t="s">
        <v>23</v>
      </c>
      <c r="M139" s="64"/>
      <c r="N139" s="63"/>
      <c r="O139" s="64"/>
      <c r="P139" s="63">
        <v>42.0</v>
      </c>
      <c r="Q139" s="64"/>
      <c r="R139" s="64"/>
    </row>
    <row r="140" ht="12.75" customHeight="1">
      <c r="A140" s="63">
        <v>1340.0</v>
      </c>
      <c r="B140" s="63">
        <v>15731.0</v>
      </c>
      <c r="C140" s="64" t="s">
        <v>1365</v>
      </c>
      <c r="D140" s="64" t="s">
        <v>19</v>
      </c>
      <c r="E140" s="66">
        <v>47.0</v>
      </c>
      <c r="F140" s="64" t="s">
        <v>68</v>
      </c>
      <c r="G140" s="64"/>
      <c r="H140" s="65">
        <v>41805.666666666664</v>
      </c>
      <c r="I140" s="63">
        <v>5600.0</v>
      </c>
      <c r="J140" s="63">
        <v>79.0</v>
      </c>
      <c r="K140" s="64" t="s">
        <v>23</v>
      </c>
      <c r="L140" s="64" t="s">
        <v>23</v>
      </c>
      <c r="M140" s="64"/>
      <c r="N140" s="63"/>
      <c r="O140" s="64"/>
      <c r="P140" s="63">
        <v>42.0</v>
      </c>
      <c r="Q140" s="64"/>
      <c r="R140" s="64"/>
    </row>
    <row r="141" ht="12.75" customHeight="1">
      <c r="A141" s="63">
        <v>1323.0</v>
      </c>
      <c r="B141" s="63">
        <v>101968.0</v>
      </c>
      <c r="C141" s="64" t="s">
        <v>1365</v>
      </c>
      <c r="D141" s="64" t="s">
        <v>19</v>
      </c>
      <c r="E141" s="66">
        <v>47.0</v>
      </c>
      <c r="F141" s="64" t="s">
        <v>68</v>
      </c>
      <c r="G141" s="64"/>
      <c r="H141" s="65">
        <v>41800.375</v>
      </c>
      <c r="I141" s="63">
        <v>5050.0</v>
      </c>
      <c r="J141" s="63">
        <v>80.0</v>
      </c>
      <c r="K141" s="64" t="s">
        <v>23</v>
      </c>
      <c r="L141" s="64" t="s">
        <v>23</v>
      </c>
      <c r="M141" s="64" t="s">
        <v>814</v>
      </c>
      <c r="N141" s="63"/>
      <c r="O141" s="64"/>
      <c r="P141" s="63">
        <v>39.0</v>
      </c>
      <c r="Q141" s="64"/>
      <c r="R141" s="64"/>
    </row>
    <row r="142" ht="12.75" customHeight="1">
      <c r="A142" s="63">
        <v>703.0</v>
      </c>
      <c r="B142" s="63">
        <v>14115.0</v>
      </c>
      <c r="C142" s="64" t="s">
        <v>1365</v>
      </c>
      <c r="D142" s="64" t="s">
        <v>19</v>
      </c>
      <c r="E142" s="66">
        <v>50.0</v>
      </c>
      <c r="F142" s="64" t="s">
        <v>79</v>
      </c>
      <c r="G142" s="64"/>
      <c r="H142" s="65">
        <v>41756.322916666664</v>
      </c>
      <c r="I142" s="63">
        <v>5650.0</v>
      </c>
      <c r="J142" s="63">
        <v>80.0</v>
      </c>
      <c r="K142" s="64" t="s">
        <v>23</v>
      </c>
      <c r="L142" s="64" t="s">
        <v>23</v>
      </c>
      <c r="M142" s="64" t="s">
        <v>814</v>
      </c>
      <c r="N142" s="63"/>
      <c r="O142" s="64"/>
      <c r="P142" s="63">
        <v>41.0</v>
      </c>
      <c r="Q142" s="64"/>
      <c r="R142" s="64"/>
    </row>
    <row r="143" ht="12.75" customHeight="1">
      <c r="A143" s="63">
        <v>750.0</v>
      </c>
      <c r="B143" s="63">
        <v>14387.0</v>
      </c>
      <c r="C143" s="64" t="s">
        <v>1365</v>
      </c>
      <c r="D143" s="64" t="s">
        <v>19</v>
      </c>
      <c r="E143" s="66">
        <v>48.0</v>
      </c>
      <c r="F143" s="64" t="s">
        <v>69</v>
      </c>
      <c r="G143" s="64"/>
      <c r="H143" s="65">
        <v>41775.791666666664</v>
      </c>
      <c r="I143" s="63">
        <v>6250.0</v>
      </c>
      <c r="J143" s="63">
        <v>80.0</v>
      </c>
      <c r="K143" s="64" t="s">
        <v>23</v>
      </c>
      <c r="L143" s="64" t="s">
        <v>23</v>
      </c>
      <c r="M143" s="64"/>
      <c r="N143" s="63"/>
      <c r="O143" s="64"/>
      <c r="P143" s="63">
        <v>44.0</v>
      </c>
      <c r="Q143" s="64"/>
      <c r="R143" s="64"/>
    </row>
    <row r="144" ht="12.75" customHeight="1">
      <c r="A144" s="63">
        <v>789.0</v>
      </c>
      <c r="B144" s="63">
        <v>165935.0</v>
      </c>
      <c r="C144" s="64" t="s">
        <v>1365</v>
      </c>
      <c r="D144" s="64" t="s">
        <v>19</v>
      </c>
      <c r="E144" s="66">
        <v>52.0</v>
      </c>
      <c r="F144" s="64" t="s">
        <v>70</v>
      </c>
      <c r="G144" s="64"/>
      <c r="H144" s="65">
        <v>41791.458333333336</v>
      </c>
      <c r="I144" s="63">
        <v>5300.0</v>
      </c>
      <c r="J144" s="63">
        <v>81.0</v>
      </c>
      <c r="K144" s="64" t="s">
        <v>23</v>
      </c>
      <c r="L144" s="64" t="s">
        <v>23</v>
      </c>
      <c r="M144" s="64" t="s">
        <v>814</v>
      </c>
      <c r="N144" s="63"/>
      <c r="O144" s="64"/>
      <c r="P144" s="64"/>
      <c r="Q144" s="64"/>
      <c r="R144" s="64"/>
    </row>
    <row r="145" ht="12.75" customHeight="1">
      <c r="A145" s="63">
        <v>1351.0</v>
      </c>
      <c r="B145" s="63">
        <v>211184.0</v>
      </c>
      <c r="C145" s="64" t="s">
        <v>1365</v>
      </c>
      <c r="D145" s="64" t="s">
        <v>19</v>
      </c>
      <c r="E145" s="66">
        <v>52.0</v>
      </c>
      <c r="F145" s="64" t="s">
        <v>70</v>
      </c>
      <c r="G145" s="64"/>
      <c r="H145" s="65">
        <v>41825.479166666664</v>
      </c>
      <c r="I145" s="63">
        <v>5350.0</v>
      </c>
      <c r="J145" s="63">
        <v>81.0</v>
      </c>
      <c r="K145" s="64" t="s">
        <v>23</v>
      </c>
      <c r="L145" s="64" t="s">
        <v>35</v>
      </c>
      <c r="M145" s="64"/>
      <c r="N145" s="63"/>
      <c r="O145" s="64"/>
      <c r="P145" s="63">
        <v>40.0</v>
      </c>
      <c r="Q145" s="64"/>
      <c r="R145" s="64"/>
    </row>
    <row r="146" ht="12.75" customHeight="1">
      <c r="A146" s="63">
        <v>713.0</v>
      </c>
      <c r="B146" s="63">
        <v>179736.0</v>
      </c>
      <c r="C146" s="64" t="s">
        <v>1365</v>
      </c>
      <c r="D146" s="64" t="s">
        <v>19</v>
      </c>
      <c r="E146" s="64"/>
      <c r="F146" s="64"/>
      <c r="G146" s="64" t="s">
        <v>825</v>
      </c>
      <c r="H146" s="65">
        <v>41760.333333333336</v>
      </c>
      <c r="I146" s="63">
        <v>5750.0</v>
      </c>
      <c r="J146" s="63">
        <v>81.0</v>
      </c>
      <c r="K146" s="64" t="s">
        <v>23</v>
      </c>
      <c r="L146" s="64" t="s">
        <v>23</v>
      </c>
      <c r="M146" s="64"/>
      <c r="N146" s="63"/>
      <c r="O146" s="64"/>
      <c r="P146" s="63">
        <v>42.0</v>
      </c>
      <c r="Q146" s="64"/>
      <c r="R146" s="64"/>
    </row>
    <row r="147" ht="12.75" customHeight="1">
      <c r="A147" s="63">
        <v>1308.0</v>
      </c>
      <c r="B147" s="63">
        <v>213697.0</v>
      </c>
      <c r="C147" s="64" t="s">
        <v>1365</v>
      </c>
      <c r="D147" s="64" t="s">
        <v>19</v>
      </c>
      <c r="E147" s="66">
        <v>49.0</v>
      </c>
      <c r="F147" s="64" t="s">
        <v>74</v>
      </c>
      <c r="G147" s="64"/>
      <c r="H147" s="65">
        <v>41796.458333333336</v>
      </c>
      <c r="I147" s="63">
        <v>6550.0</v>
      </c>
      <c r="J147" s="63">
        <v>81.0</v>
      </c>
      <c r="K147" s="64" t="s">
        <v>23</v>
      </c>
      <c r="L147" s="64" t="s">
        <v>23</v>
      </c>
      <c r="M147" s="64" t="s">
        <v>814</v>
      </c>
      <c r="N147" s="63"/>
      <c r="O147" s="64"/>
      <c r="P147" s="63">
        <v>45.0</v>
      </c>
      <c r="Q147" s="64"/>
      <c r="R147" s="64"/>
    </row>
    <row r="148" ht="12.75" customHeight="1">
      <c r="A148" s="63">
        <v>702.0</v>
      </c>
      <c r="B148" s="63">
        <v>12421.0</v>
      </c>
      <c r="C148" s="64" t="s">
        <v>1365</v>
      </c>
      <c r="D148" s="64" t="s">
        <v>19</v>
      </c>
      <c r="E148" s="64"/>
      <c r="F148" s="64"/>
      <c r="G148" s="64" t="s">
        <v>817</v>
      </c>
      <c r="H148" s="65">
        <v>41756.0</v>
      </c>
      <c r="I148" s="63">
        <v>5100.0</v>
      </c>
      <c r="J148" s="63">
        <v>82.0</v>
      </c>
      <c r="K148" s="64" t="s">
        <v>23</v>
      </c>
      <c r="L148" s="64" t="s">
        <v>23</v>
      </c>
      <c r="M148" s="64" t="s">
        <v>814</v>
      </c>
      <c r="N148" s="63"/>
      <c r="O148" s="64"/>
      <c r="P148" s="63">
        <v>43.0</v>
      </c>
      <c r="Q148" s="64"/>
      <c r="R148" s="64"/>
    </row>
    <row r="149" ht="12.75" customHeight="1">
      <c r="A149" s="63">
        <v>1305.0</v>
      </c>
      <c r="B149" s="63">
        <v>152448.0</v>
      </c>
      <c r="C149" s="64" t="s">
        <v>1365</v>
      </c>
      <c r="D149" s="64" t="s">
        <v>19</v>
      </c>
      <c r="E149" s="66">
        <v>48.0</v>
      </c>
      <c r="F149" s="64" t="s">
        <v>69</v>
      </c>
      <c r="G149" s="64"/>
      <c r="H149" s="65">
        <v>41796.375</v>
      </c>
      <c r="I149" s="63">
        <v>5100.0</v>
      </c>
      <c r="J149" s="63">
        <v>82.0</v>
      </c>
      <c r="K149" s="64" t="s">
        <v>23</v>
      </c>
      <c r="L149" s="64" t="s">
        <v>23</v>
      </c>
      <c r="M149" s="64"/>
      <c r="N149" s="63"/>
      <c r="O149" s="64"/>
      <c r="P149" s="63">
        <v>40.0</v>
      </c>
      <c r="Q149" s="64"/>
      <c r="R149" s="64"/>
    </row>
    <row r="150" ht="12.75" customHeight="1">
      <c r="A150" s="63">
        <v>1342.0</v>
      </c>
      <c r="B150" s="63">
        <v>179600.0</v>
      </c>
      <c r="C150" s="64" t="s">
        <v>1365</v>
      </c>
      <c r="D150" s="64" t="s">
        <v>19</v>
      </c>
      <c r="E150" s="64"/>
      <c r="F150" s="64"/>
      <c r="G150" s="64" t="s">
        <v>1410</v>
      </c>
      <c r="H150" s="65">
        <v>41805.625</v>
      </c>
      <c r="I150" s="63">
        <v>5400.0</v>
      </c>
      <c r="J150" s="63">
        <v>82.0</v>
      </c>
      <c r="K150" s="64" t="s">
        <v>23</v>
      </c>
      <c r="L150" s="64" t="s">
        <v>23</v>
      </c>
      <c r="M150" s="64" t="s">
        <v>814</v>
      </c>
      <c r="N150" s="63"/>
      <c r="O150" s="64"/>
      <c r="P150" s="63">
        <v>40.0</v>
      </c>
      <c r="Q150" s="64"/>
      <c r="R150" s="64"/>
    </row>
    <row r="151" ht="12.75" customHeight="1">
      <c r="A151" s="63">
        <v>777.0</v>
      </c>
      <c r="B151" s="63">
        <v>214990.0</v>
      </c>
      <c r="C151" s="64" t="s">
        <v>1365</v>
      </c>
      <c r="D151" s="64" t="s">
        <v>19</v>
      </c>
      <c r="E151" s="66">
        <v>50.0</v>
      </c>
      <c r="F151" s="64" t="s">
        <v>79</v>
      </c>
      <c r="G151" s="64"/>
      <c r="H151" s="65">
        <v>41789.541666666664</v>
      </c>
      <c r="I151" s="63">
        <v>6100.0</v>
      </c>
      <c r="J151" s="63">
        <v>84.0</v>
      </c>
      <c r="K151" s="64" t="s">
        <v>23</v>
      </c>
      <c r="L151" s="64" t="s">
        <v>23</v>
      </c>
      <c r="M151" s="64" t="s">
        <v>814</v>
      </c>
      <c r="N151" s="63"/>
      <c r="O151" s="64"/>
      <c r="P151" s="63">
        <v>43.0</v>
      </c>
      <c r="Q151" s="66">
        <v>2.0</v>
      </c>
      <c r="R151" s="64"/>
    </row>
    <row r="152" ht="12.75" customHeight="1">
      <c r="A152" s="63">
        <v>762.0</v>
      </c>
      <c r="B152" s="63">
        <v>115586.0</v>
      </c>
      <c r="C152" s="64" t="s">
        <v>1365</v>
      </c>
      <c r="D152" s="64" t="s">
        <v>19</v>
      </c>
      <c r="E152" s="66">
        <v>54.0</v>
      </c>
      <c r="F152" s="64" t="s">
        <v>67</v>
      </c>
      <c r="G152" s="64"/>
      <c r="H152" s="65">
        <v>41782.375</v>
      </c>
      <c r="I152" s="63">
        <v>6150.0</v>
      </c>
      <c r="J152" s="63">
        <v>84.0</v>
      </c>
      <c r="K152" s="64" t="s">
        <v>23</v>
      </c>
      <c r="L152" s="64" t="s">
        <v>23</v>
      </c>
      <c r="M152" s="64" t="s">
        <v>814</v>
      </c>
      <c r="N152" s="63"/>
      <c r="O152" s="64"/>
      <c r="P152" s="63">
        <v>42.0</v>
      </c>
      <c r="Q152" s="64"/>
      <c r="R152" s="64"/>
    </row>
    <row r="153" ht="12.75" customHeight="1">
      <c r="A153" s="63">
        <v>763.0</v>
      </c>
      <c r="B153" s="63">
        <v>161155.0</v>
      </c>
      <c r="C153" s="64" t="s">
        <v>1365</v>
      </c>
      <c r="D153" s="64" t="s">
        <v>19</v>
      </c>
      <c r="E153" s="64"/>
      <c r="F153" s="64"/>
      <c r="G153" s="64" t="s">
        <v>37</v>
      </c>
      <c r="H153" s="65">
        <v>41783.458333333336</v>
      </c>
      <c r="I153" s="63">
        <v>6200.0</v>
      </c>
      <c r="J153" s="63">
        <v>84.0</v>
      </c>
      <c r="K153" s="64" t="s">
        <v>23</v>
      </c>
      <c r="L153" s="64" t="s">
        <v>23</v>
      </c>
      <c r="M153" s="64" t="s">
        <v>814</v>
      </c>
      <c r="N153" s="63"/>
      <c r="O153" s="64"/>
      <c r="P153" s="63">
        <v>42.0</v>
      </c>
      <c r="Q153" s="64"/>
      <c r="R153" s="64"/>
    </row>
    <row r="154" ht="12.75" customHeight="1">
      <c r="A154" s="63">
        <v>1343.0</v>
      </c>
      <c r="B154" s="63">
        <v>30472.0</v>
      </c>
      <c r="C154" s="64" t="s">
        <v>1365</v>
      </c>
      <c r="D154" s="64" t="s">
        <v>19</v>
      </c>
      <c r="E154" s="66">
        <v>54.0</v>
      </c>
      <c r="F154" s="64" t="s">
        <v>67</v>
      </c>
      <c r="G154" s="64"/>
      <c r="H154" s="65">
        <v>41810.854166666664</v>
      </c>
      <c r="I154" s="63">
        <v>5700.0</v>
      </c>
      <c r="J154" s="63">
        <v>85.0</v>
      </c>
      <c r="K154" s="64" t="s">
        <v>23</v>
      </c>
      <c r="L154" s="64" t="s">
        <v>35</v>
      </c>
      <c r="M154" s="64" t="s">
        <v>814</v>
      </c>
      <c r="N154" s="63"/>
      <c r="O154" s="64"/>
      <c r="P154" s="63">
        <v>43.0</v>
      </c>
      <c r="Q154" s="64"/>
      <c r="R154" s="64"/>
    </row>
    <row r="155" ht="12.75" customHeight="1">
      <c r="A155" s="63">
        <v>706.0</v>
      </c>
      <c r="B155" s="63">
        <v>53954.0</v>
      </c>
      <c r="C155" s="64" t="s">
        <v>1365</v>
      </c>
      <c r="D155" s="64" t="s">
        <v>19</v>
      </c>
      <c r="E155" s="64"/>
      <c r="F155" s="64"/>
      <c r="G155" s="64" t="s">
        <v>819</v>
      </c>
      <c r="H155" s="65">
        <v>41756.770833333336</v>
      </c>
      <c r="I155" s="63">
        <v>7600.0</v>
      </c>
      <c r="J155" s="63">
        <v>90.0</v>
      </c>
      <c r="K155" s="64" t="s">
        <v>23</v>
      </c>
      <c r="L155" s="64" t="s">
        <v>23</v>
      </c>
      <c r="M155" s="64" t="s">
        <v>814</v>
      </c>
      <c r="N155" s="63"/>
      <c r="O155" s="64"/>
      <c r="P155" s="63">
        <v>45.0</v>
      </c>
      <c r="Q155" s="64"/>
      <c r="R155" s="64"/>
    </row>
    <row r="156" ht="12.75" customHeight="1">
      <c r="A156" s="63">
        <v>708.0</v>
      </c>
      <c r="B156" s="63">
        <v>104957.0</v>
      </c>
      <c r="C156" s="64" t="s">
        <v>1365</v>
      </c>
      <c r="D156" s="64" t="s">
        <v>19</v>
      </c>
      <c r="E156" s="66">
        <v>50.0</v>
      </c>
      <c r="F156" s="64" t="s">
        <v>79</v>
      </c>
      <c r="G156" s="64"/>
      <c r="H156" s="65">
        <v>41758.520833333336</v>
      </c>
      <c r="I156" s="63">
        <v>8300.0</v>
      </c>
      <c r="J156" s="63">
        <v>92.0</v>
      </c>
      <c r="K156" s="64" t="s">
        <v>23</v>
      </c>
      <c r="L156" s="64" t="s">
        <v>23</v>
      </c>
      <c r="M156" s="64" t="s">
        <v>814</v>
      </c>
      <c r="N156" s="63"/>
      <c r="O156" s="64"/>
      <c r="P156" s="63">
        <v>45.0</v>
      </c>
      <c r="Q156" s="64"/>
      <c r="R156" s="64"/>
    </row>
    <row r="157" ht="12.75" customHeight="1">
      <c r="A157" s="76">
        <v>16798.0</v>
      </c>
      <c r="B157" s="63"/>
      <c r="C157" s="66"/>
      <c r="D157" s="66" t="s">
        <v>82</v>
      </c>
      <c r="E157" s="66"/>
      <c r="F157" s="64" t="s">
        <v>1173</v>
      </c>
      <c r="G157" s="64"/>
      <c r="H157" s="65">
        <v>41821.0</v>
      </c>
      <c r="I157" s="63">
        <v>1900.0</v>
      </c>
      <c r="J157" s="63">
        <v>56.0</v>
      </c>
      <c r="K157" s="64"/>
      <c r="L157" s="64"/>
      <c r="M157" s="64"/>
      <c r="N157" s="63"/>
      <c r="O157" s="64"/>
      <c r="P157" s="63"/>
      <c r="Q157" s="64"/>
      <c r="R157" s="64"/>
    </row>
    <row r="158" ht="12.75" customHeight="1">
      <c r="A158" s="76">
        <v>16919.0</v>
      </c>
      <c r="B158" s="63"/>
      <c r="C158" s="66"/>
      <c r="D158" s="66" t="s">
        <v>82</v>
      </c>
      <c r="E158" s="66"/>
      <c r="F158" s="64" t="s">
        <v>1411</v>
      </c>
      <c r="G158" s="64"/>
      <c r="H158" s="65">
        <v>41849.0</v>
      </c>
      <c r="I158" s="63"/>
      <c r="J158" s="63">
        <v>56.0</v>
      </c>
      <c r="K158" s="64"/>
      <c r="L158" s="64"/>
      <c r="M158" s="64"/>
      <c r="N158" s="63"/>
      <c r="O158" s="64"/>
      <c r="P158" s="63"/>
      <c r="Q158" s="64"/>
      <c r="R158" s="66"/>
    </row>
    <row r="159" ht="12.75" customHeight="1">
      <c r="A159" s="76">
        <v>1636.0</v>
      </c>
      <c r="B159" s="63">
        <v>176865.0</v>
      </c>
      <c r="C159" s="66"/>
      <c r="D159" s="66" t="s">
        <v>82</v>
      </c>
      <c r="E159" s="66">
        <v>10.0</v>
      </c>
      <c r="F159" s="64" t="s">
        <v>834</v>
      </c>
      <c r="G159" s="64"/>
      <c r="H159" s="65">
        <v>41811.875</v>
      </c>
      <c r="I159" s="63">
        <v>2000.0</v>
      </c>
      <c r="J159" s="63">
        <v>57.0</v>
      </c>
      <c r="K159" s="64" t="s">
        <v>23</v>
      </c>
      <c r="L159" s="64" t="s">
        <v>23</v>
      </c>
      <c r="M159" s="64" t="s">
        <v>35</v>
      </c>
      <c r="N159" s="63"/>
      <c r="O159" s="64"/>
      <c r="P159" s="63">
        <v>31.0</v>
      </c>
      <c r="Q159" s="64"/>
      <c r="R159" s="64"/>
    </row>
    <row r="160" ht="12.75" customHeight="1">
      <c r="A160" s="76">
        <v>1639.0</v>
      </c>
      <c r="B160" s="63">
        <v>138038.0</v>
      </c>
      <c r="C160" s="66"/>
      <c r="D160" s="66" t="s">
        <v>82</v>
      </c>
      <c r="E160" s="66">
        <v>10.0</v>
      </c>
      <c r="F160" s="64" t="s">
        <v>834</v>
      </c>
      <c r="G160" s="64"/>
      <c r="H160" s="65">
        <v>41825.729166666664</v>
      </c>
      <c r="I160" s="63">
        <v>2100.0</v>
      </c>
      <c r="J160" s="63">
        <v>57.0</v>
      </c>
      <c r="K160" s="64" t="s">
        <v>23</v>
      </c>
      <c r="L160" s="64" t="s">
        <v>35</v>
      </c>
      <c r="M160" s="64" t="s">
        <v>814</v>
      </c>
      <c r="N160" s="63"/>
      <c r="O160" s="64"/>
      <c r="P160" s="63">
        <v>28.0</v>
      </c>
      <c r="Q160" s="64"/>
      <c r="R160" s="64"/>
    </row>
    <row r="161" ht="12.75" customHeight="1">
      <c r="A161" s="76">
        <v>16917.0</v>
      </c>
      <c r="B161" s="63"/>
      <c r="C161" s="66"/>
      <c r="D161" s="66" t="s">
        <v>82</v>
      </c>
      <c r="E161" s="66"/>
      <c r="F161" s="64" t="s">
        <v>1412</v>
      </c>
      <c r="G161" s="64"/>
      <c r="H161" s="65">
        <v>41840.0</v>
      </c>
      <c r="I161" s="63"/>
      <c r="J161" s="63">
        <v>57.0</v>
      </c>
      <c r="K161" s="64"/>
      <c r="L161" s="64"/>
      <c r="M161" s="64"/>
      <c r="N161" s="63"/>
      <c r="O161" s="64"/>
      <c r="P161" s="63"/>
      <c r="Q161" s="64"/>
      <c r="R161" s="66"/>
    </row>
    <row r="162" ht="12.75" customHeight="1">
      <c r="A162" s="76">
        <v>1638.0</v>
      </c>
      <c r="B162" s="63">
        <v>57133.0</v>
      </c>
      <c r="C162" s="66"/>
      <c r="D162" s="66" t="s">
        <v>82</v>
      </c>
      <c r="E162" s="66">
        <v>6.0</v>
      </c>
      <c r="F162" s="64" t="s">
        <v>833</v>
      </c>
      <c r="G162" s="64"/>
      <c r="H162" s="65">
        <v>41821.458333333336</v>
      </c>
      <c r="I162" s="63">
        <v>2100.0</v>
      </c>
      <c r="J162" s="63">
        <v>59.0</v>
      </c>
      <c r="K162" s="64" t="s">
        <v>23</v>
      </c>
      <c r="L162" s="64" t="s">
        <v>23</v>
      </c>
      <c r="M162" s="64" t="s">
        <v>821</v>
      </c>
      <c r="N162" s="63"/>
      <c r="O162" s="64"/>
      <c r="P162" s="63">
        <v>30.0</v>
      </c>
      <c r="Q162" s="64"/>
      <c r="R162" s="64"/>
    </row>
    <row r="163" ht="12.75" customHeight="1">
      <c r="A163" s="76"/>
      <c r="B163" s="63"/>
      <c r="C163" s="66"/>
      <c r="D163" s="66" t="s">
        <v>82</v>
      </c>
      <c r="E163" s="66"/>
      <c r="F163" s="64"/>
      <c r="G163" s="64"/>
      <c r="H163" s="65">
        <v>41821.0</v>
      </c>
      <c r="I163" s="63"/>
      <c r="J163" s="63">
        <v>59.0</v>
      </c>
      <c r="K163" s="64"/>
      <c r="L163" s="64"/>
      <c r="M163" s="64"/>
      <c r="N163" s="63"/>
      <c r="O163" s="64"/>
      <c r="P163" s="63"/>
      <c r="Q163" s="66"/>
      <c r="R163" s="66"/>
    </row>
    <row r="164" ht="12.75" customHeight="1">
      <c r="A164" s="76">
        <v>1603.0</v>
      </c>
      <c r="B164" s="63">
        <v>176516.0</v>
      </c>
      <c r="C164" s="66"/>
      <c r="D164" s="66" t="s">
        <v>82</v>
      </c>
      <c r="E164" s="66">
        <v>14.0</v>
      </c>
      <c r="F164" s="64" t="s">
        <v>972</v>
      </c>
      <c r="G164" s="64"/>
      <c r="H164" s="65">
        <v>41762.697916666664</v>
      </c>
      <c r="I164" s="63">
        <v>3300.0</v>
      </c>
      <c r="J164" s="63">
        <v>63.0</v>
      </c>
      <c r="K164" s="64" t="s">
        <v>23</v>
      </c>
      <c r="L164" s="64" t="s">
        <v>23</v>
      </c>
      <c r="M164" s="64" t="s">
        <v>35</v>
      </c>
      <c r="N164" s="63"/>
      <c r="O164" s="64"/>
      <c r="P164" s="63">
        <v>35.0</v>
      </c>
      <c r="Q164" s="64"/>
      <c r="R164" s="64"/>
    </row>
    <row r="165" ht="12.75" customHeight="1">
      <c r="A165" s="76">
        <v>1617.0</v>
      </c>
      <c r="B165" s="63">
        <v>171967.0</v>
      </c>
      <c r="C165" s="66"/>
      <c r="D165" s="66" t="s">
        <v>82</v>
      </c>
      <c r="E165" s="66">
        <v>11.0</v>
      </c>
      <c r="F165" s="64" t="s">
        <v>835</v>
      </c>
      <c r="G165" s="64"/>
      <c r="H165" s="65">
        <v>41786.604166666664</v>
      </c>
      <c r="I165" s="63">
        <v>2600.0</v>
      </c>
      <c r="J165" s="63">
        <v>64.0</v>
      </c>
      <c r="K165" s="64" t="s">
        <v>23</v>
      </c>
      <c r="L165" s="64" t="s">
        <v>23</v>
      </c>
      <c r="M165" s="64" t="s">
        <v>821</v>
      </c>
      <c r="N165" s="63"/>
      <c r="O165" s="64" t="s">
        <v>816</v>
      </c>
      <c r="P165" s="63">
        <v>30.0</v>
      </c>
      <c r="Q165" s="64"/>
      <c r="R165" s="64"/>
    </row>
    <row r="166" ht="12.75" customHeight="1">
      <c r="A166" s="76">
        <v>1635.0</v>
      </c>
      <c r="B166" s="63">
        <v>23510.0</v>
      </c>
      <c r="C166" s="66"/>
      <c r="D166" s="66" t="s">
        <v>82</v>
      </c>
      <c r="E166" s="66">
        <v>10.0</v>
      </c>
      <c r="F166" s="64" t="s">
        <v>834</v>
      </c>
      <c r="G166" s="64"/>
      <c r="H166" s="65">
        <v>41808.666666666664</v>
      </c>
      <c r="I166" s="63">
        <v>3150.0</v>
      </c>
      <c r="J166" s="63">
        <v>67.0</v>
      </c>
      <c r="K166" s="64" t="s">
        <v>23</v>
      </c>
      <c r="L166" s="64" t="s">
        <v>23</v>
      </c>
      <c r="M166" s="64" t="s">
        <v>814</v>
      </c>
      <c r="N166" s="63"/>
      <c r="O166" s="64"/>
      <c r="P166" s="63">
        <v>33.0</v>
      </c>
      <c r="Q166" s="64"/>
      <c r="R166" s="64"/>
    </row>
    <row r="167" ht="12.75" customHeight="1">
      <c r="A167" s="76">
        <v>1601.0</v>
      </c>
      <c r="B167" s="63">
        <v>13324.0</v>
      </c>
      <c r="C167" s="66"/>
      <c r="D167" s="66" t="s">
        <v>82</v>
      </c>
      <c r="E167" s="66">
        <v>8.0</v>
      </c>
      <c r="F167" s="64" t="s">
        <v>836</v>
      </c>
      <c r="G167" s="64"/>
      <c r="H167" s="65">
        <v>41756.583333333336</v>
      </c>
      <c r="I167" s="63">
        <v>3300.0</v>
      </c>
      <c r="J167" s="63">
        <v>68.0</v>
      </c>
      <c r="K167" s="64" t="s">
        <v>23</v>
      </c>
      <c r="L167" s="64" t="s">
        <v>40</v>
      </c>
      <c r="M167" s="64" t="s">
        <v>821</v>
      </c>
      <c r="N167" s="63"/>
      <c r="O167" s="64"/>
      <c r="P167" s="63">
        <v>34.0</v>
      </c>
      <c r="Q167" s="64"/>
      <c r="R167" s="64"/>
    </row>
    <row r="168" ht="12.75" customHeight="1">
      <c r="A168" s="76">
        <v>16791.0</v>
      </c>
      <c r="B168" s="63"/>
      <c r="C168" s="66"/>
      <c r="D168" s="66" t="s">
        <v>82</v>
      </c>
      <c r="E168" s="66"/>
      <c r="F168" s="64" t="s">
        <v>1413</v>
      </c>
      <c r="G168" s="64"/>
      <c r="H168" s="65">
        <v>41773.0</v>
      </c>
      <c r="I168" s="63">
        <v>3200.0</v>
      </c>
      <c r="J168" s="63">
        <v>69.0</v>
      </c>
      <c r="K168" s="64"/>
      <c r="L168" s="64"/>
      <c r="M168" s="64"/>
      <c r="N168" s="63"/>
      <c r="O168" s="64"/>
      <c r="P168" s="63"/>
      <c r="Q168" s="66"/>
      <c r="R168" s="66"/>
    </row>
    <row r="169" ht="12.75" customHeight="1">
      <c r="A169" s="76">
        <v>16794.0</v>
      </c>
      <c r="B169" s="63"/>
      <c r="C169" s="66"/>
      <c r="D169" s="66" t="s">
        <v>82</v>
      </c>
      <c r="E169" s="66"/>
      <c r="F169" s="64" t="s">
        <v>972</v>
      </c>
      <c r="G169" s="64"/>
      <c r="H169" s="65">
        <v>41789.0</v>
      </c>
      <c r="I169" s="63">
        <v>3400.0</v>
      </c>
      <c r="J169" s="63">
        <v>69.0</v>
      </c>
      <c r="K169" s="64"/>
      <c r="L169" s="64"/>
      <c r="M169" s="64"/>
      <c r="N169" s="63"/>
      <c r="O169" s="64"/>
      <c r="P169" s="63"/>
      <c r="Q169" s="66"/>
      <c r="R169" s="66"/>
    </row>
    <row r="170" ht="12.75" customHeight="1">
      <c r="A170" s="76">
        <v>16799.0</v>
      </c>
      <c r="B170" s="63"/>
      <c r="C170" s="66"/>
      <c r="D170" s="66" t="s">
        <v>82</v>
      </c>
      <c r="E170" s="66"/>
      <c r="F170" s="64" t="s">
        <v>970</v>
      </c>
      <c r="G170" s="64"/>
      <c r="H170" s="65">
        <v>41821.0</v>
      </c>
      <c r="I170" s="63">
        <v>3400.0</v>
      </c>
      <c r="J170" s="63">
        <v>70.0</v>
      </c>
      <c r="K170" s="64"/>
      <c r="L170" s="64"/>
      <c r="M170" s="64"/>
      <c r="N170" s="63"/>
      <c r="O170" s="64"/>
      <c r="P170" s="63"/>
      <c r="Q170" s="64"/>
      <c r="R170" s="66"/>
    </row>
    <row r="171" ht="12.75" customHeight="1">
      <c r="A171" s="76">
        <v>1505.0</v>
      </c>
      <c r="B171" s="63">
        <v>125870.0</v>
      </c>
      <c r="C171" s="66"/>
      <c r="D171" s="66" t="s">
        <v>82</v>
      </c>
      <c r="E171" s="66">
        <v>14.0</v>
      </c>
      <c r="F171" s="64" t="s">
        <v>972</v>
      </c>
      <c r="G171" s="64"/>
      <c r="H171" s="65">
        <v>41756.510416666664</v>
      </c>
      <c r="I171" s="63">
        <v>3650.0</v>
      </c>
      <c r="J171" s="63">
        <v>70.0</v>
      </c>
      <c r="K171" s="64" t="s">
        <v>23</v>
      </c>
      <c r="L171" s="64" t="s">
        <v>40</v>
      </c>
      <c r="M171" s="64" t="s">
        <v>821</v>
      </c>
      <c r="N171" s="63"/>
      <c r="O171" s="64"/>
      <c r="P171" s="63">
        <v>35.0</v>
      </c>
      <c r="Q171" s="64"/>
      <c r="R171" s="64"/>
    </row>
    <row r="172" ht="12.75" customHeight="1">
      <c r="A172" s="76">
        <v>1615.0</v>
      </c>
      <c r="B172" s="63">
        <v>40144.0</v>
      </c>
      <c r="C172" s="66"/>
      <c r="D172" s="66" t="s">
        <v>82</v>
      </c>
      <c r="E172" s="66">
        <v>6.0</v>
      </c>
      <c r="F172" s="64" t="s">
        <v>833</v>
      </c>
      <c r="G172" s="64"/>
      <c r="H172" s="65">
        <v>41784.541666666664</v>
      </c>
      <c r="I172" s="63">
        <v>4000.0</v>
      </c>
      <c r="J172" s="63">
        <v>70.0</v>
      </c>
      <c r="K172" s="64" t="s">
        <v>23</v>
      </c>
      <c r="L172" s="64" t="s">
        <v>23</v>
      </c>
      <c r="M172" s="64" t="s">
        <v>814</v>
      </c>
      <c r="N172" s="63"/>
      <c r="O172" s="64"/>
      <c r="P172" s="63">
        <v>37.0</v>
      </c>
      <c r="Q172" s="64"/>
      <c r="R172" s="64"/>
    </row>
    <row r="173" ht="12.75" customHeight="1">
      <c r="A173" s="76">
        <v>1605.0</v>
      </c>
      <c r="B173" s="63">
        <v>123814.0</v>
      </c>
      <c r="C173" s="66"/>
      <c r="D173" s="66" t="s">
        <v>82</v>
      </c>
      <c r="E173" s="66">
        <v>6.0</v>
      </c>
      <c r="F173" s="64" t="s">
        <v>833</v>
      </c>
      <c r="G173" s="64"/>
      <c r="H173" s="65">
        <v>41768.677083333336</v>
      </c>
      <c r="I173" s="63">
        <v>4100.0</v>
      </c>
      <c r="J173" s="63">
        <v>70.0</v>
      </c>
      <c r="K173" s="64" t="s">
        <v>23</v>
      </c>
      <c r="L173" s="64" t="s">
        <v>23</v>
      </c>
      <c r="M173" s="64" t="s">
        <v>821</v>
      </c>
      <c r="N173" s="63"/>
      <c r="O173" s="64"/>
      <c r="P173" s="63">
        <v>37.0</v>
      </c>
      <c r="Q173" s="64"/>
      <c r="R173" s="64"/>
    </row>
    <row r="174" ht="12.75" customHeight="1">
      <c r="A174" s="76">
        <v>1612.0</v>
      </c>
      <c r="B174" s="63">
        <v>54095.0</v>
      </c>
      <c r="C174" s="66"/>
      <c r="D174" s="66" t="s">
        <v>82</v>
      </c>
      <c r="E174" s="66">
        <v>14.0</v>
      </c>
      <c r="F174" s="64" t="s">
        <v>972</v>
      </c>
      <c r="G174" s="64"/>
      <c r="H174" s="65">
        <v>41780.5</v>
      </c>
      <c r="I174" s="63">
        <v>3550.0</v>
      </c>
      <c r="J174" s="63">
        <v>71.0</v>
      </c>
      <c r="K174" s="64" t="s">
        <v>23</v>
      </c>
      <c r="L174" s="64" t="s">
        <v>23</v>
      </c>
      <c r="M174" s="64" t="s">
        <v>35</v>
      </c>
      <c r="N174" s="63"/>
      <c r="O174" s="64"/>
      <c r="P174" s="63">
        <v>36.0</v>
      </c>
      <c r="Q174" s="64"/>
      <c r="R174" s="64"/>
    </row>
    <row r="175" ht="12.75" customHeight="1">
      <c r="A175" s="76">
        <v>16797.0</v>
      </c>
      <c r="B175" s="63"/>
      <c r="C175" s="66"/>
      <c r="D175" s="66" t="s">
        <v>82</v>
      </c>
      <c r="E175" s="66"/>
      <c r="F175" s="64" t="s">
        <v>1173</v>
      </c>
      <c r="G175" s="64"/>
      <c r="H175" s="65">
        <v>41811.0</v>
      </c>
      <c r="I175" s="63">
        <v>3600.0</v>
      </c>
      <c r="J175" s="63">
        <v>71.0</v>
      </c>
      <c r="K175" s="64"/>
      <c r="L175" s="64"/>
      <c r="M175" s="64"/>
      <c r="N175" s="63"/>
      <c r="O175" s="64"/>
      <c r="P175" s="63"/>
      <c r="Q175" s="64"/>
      <c r="R175" s="64"/>
    </row>
    <row r="176" ht="12.75" customHeight="1">
      <c r="A176" s="76">
        <v>1614.0</v>
      </c>
      <c r="B176" s="63">
        <v>78597.0</v>
      </c>
      <c r="C176" s="66"/>
      <c r="D176" s="66" t="s">
        <v>82</v>
      </c>
      <c r="E176" s="66">
        <v>11.0</v>
      </c>
      <c r="F176" s="64" t="s">
        <v>835</v>
      </c>
      <c r="G176" s="64"/>
      <c r="H176" s="65">
        <v>41782.458333333336</v>
      </c>
      <c r="I176" s="63">
        <v>4100.0</v>
      </c>
      <c r="J176" s="63">
        <v>71.0</v>
      </c>
      <c r="K176" s="64" t="s">
        <v>23</v>
      </c>
      <c r="L176" s="64" t="s">
        <v>23</v>
      </c>
      <c r="M176" s="64" t="s">
        <v>821</v>
      </c>
      <c r="N176" s="63"/>
      <c r="O176" s="64"/>
      <c r="P176" s="63">
        <v>39.0</v>
      </c>
      <c r="Q176" s="64"/>
      <c r="R176" s="64"/>
    </row>
    <row r="177" ht="12.75" customHeight="1">
      <c r="A177" s="76">
        <v>16918.0</v>
      </c>
      <c r="B177" s="63"/>
      <c r="C177" s="66"/>
      <c r="D177" s="66" t="s">
        <v>82</v>
      </c>
      <c r="E177" s="66"/>
      <c r="F177" s="64" t="s">
        <v>1411</v>
      </c>
      <c r="G177" s="64"/>
      <c r="H177" s="65">
        <v>41849.0</v>
      </c>
      <c r="I177" s="63"/>
      <c r="J177" s="63">
        <v>71.0</v>
      </c>
      <c r="K177" s="64"/>
      <c r="L177" s="64"/>
      <c r="M177" s="64"/>
      <c r="N177" s="63"/>
      <c r="O177" s="64"/>
      <c r="P177" s="63"/>
      <c r="Q177" s="64"/>
      <c r="R177" s="66"/>
    </row>
    <row r="178" ht="12.75" customHeight="1">
      <c r="A178" s="76">
        <v>1629.0</v>
      </c>
      <c r="B178" s="63">
        <v>44457.0</v>
      </c>
      <c r="C178" s="66"/>
      <c r="D178" s="66" t="s">
        <v>82</v>
      </c>
      <c r="E178" s="66">
        <v>10.0</v>
      </c>
      <c r="F178" s="64" t="s">
        <v>834</v>
      </c>
      <c r="G178" s="64"/>
      <c r="H178" s="65">
        <v>41798.5</v>
      </c>
      <c r="I178" s="63">
        <v>4000.0</v>
      </c>
      <c r="J178" s="63">
        <v>72.0</v>
      </c>
      <c r="K178" s="64" t="s">
        <v>23</v>
      </c>
      <c r="L178" s="64" t="s">
        <v>23</v>
      </c>
      <c r="M178" s="64" t="s">
        <v>821</v>
      </c>
      <c r="N178" s="63"/>
      <c r="O178" s="64"/>
      <c r="P178" s="63">
        <v>37.0</v>
      </c>
      <c r="Q178" s="64"/>
      <c r="R178" s="64"/>
    </row>
    <row r="179" ht="12.75" customHeight="1">
      <c r="A179" s="76">
        <v>1607.0</v>
      </c>
      <c r="B179" s="63">
        <v>153498.0</v>
      </c>
      <c r="C179" s="66"/>
      <c r="D179" s="66" t="s">
        <v>82</v>
      </c>
      <c r="E179" s="66">
        <v>6.0</v>
      </c>
      <c r="F179" s="64" t="s">
        <v>833</v>
      </c>
      <c r="G179" s="64"/>
      <c r="H179" s="65">
        <v>41773.5625</v>
      </c>
      <c r="I179" s="63">
        <v>4100.0</v>
      </c>
      <c r="J179" s="63">
        <v>72.0</v>
      </c>
      <c r="K179" s="64" t="s">
        <v>23</v>
      </c>
      <c r="L179" s="64" t="s">
        <v>23</v>
      </c>
      <c r="M179" s="64" t="s">
        <v>814</v>
      </c>
      <c r="N179" s="63"/>
      <c r="O179" s="64"/>
      <c r="P179" s="63">
        <v>39.0</v>
      </c>
      <c r="Q179" s="64"/>
      <c r="R179" s="64"/>
    </row>
    <row r="180" ht="12.75" customHeight="1">
      <c r="A180" s="76">
        <v>1631.0</v>
      </c>
      <c r="B180" s="63">
        <v>127206.0</v>
      </c>
      <c r="C180" s="66"/>
      <c r="D180" s="66" t="s">
        <v>82</v>
      </c>
      <c r="E180" s="66">
        <v>6.0</v>
      </c>
      <c r="F180" s="64" t="s">
        <v>833</v>
      </c>
      <c r="G180" s="64"/>
      <c r="H180" s="65">
        <v>41800.395833333336</v>
      </c>
      <c r="I180" s="63">
        <v>4100.0</v>
      </c>
      <c r="J180" s="63">
        <v>73.0</v>
      </c>
      <c r="K180" s="64" t="s">
        <v>23</v>
      </c>
      <c r="L180" s="64" t="s">
        <v>23</v>
      </c>
      <c r="M180" s="64" t="s">
        <v>821</v>
      </c>
      <c r="N180" s="63"/>
      <c r="O180" s="64"/>
      <c r="P180" s="63">
        <v>73.0</v>
      </c>
      <c r="Q180" s="64"/>
      <c r="R180" s="64"/>
    </row>
    <row r="181" ht="12.75" customHeight="1">
      <c r="A181" s="76">
        <v>1606.0</v>
      </c>
      <c r="B181" s="63">
        <v>120090.0</v>
      </c>
      <c r="C181" s="66"/>
      <c r="D181" s="66" t="s">
        <v>82</v>
      </c>
      <c r="E181" s="66">
        <v>14.0</v>
      </c>
      <c r="F181" s="64" t="s">
        <v>972</v>
      </c>
      <c r="G181" s="64"/>
      <c r="H181" s="65">
        <v>41770.375</v>
      </c>
      <c r="I181" s="63">
        <v>3900.0</v>
      </c>
      <c r="J181" s="63">
        <v>74.0</v>
      </c>
      <c r="K181" s="64" t="s">
        <v>23</v>
      </c>
      <c r="L181" s="64" t="s">
        <v>40</v>
      </c>
      <c r="M181" s="64" t="s">
        <v>814</v>
      </c>
      <c r="N181" s="63"/>
      <c r="O181" s="64"/>
      <c r="P181" s="63">
        <v>37.0</v>
      </c>
      <c r="Q181" s="64"/>
      <c r="R181" s="64"/>
    </row>
    <row r="182" ht="12.75" customHeight="1">
      <c r="A182" s="76">
        <v>1627.0</v>
      </c>
      <c r="B182" s="63">
        <v>165882.0</v>
      </c>
      <c r="C182" s="66"/>
      <c r="D182" s="66" t="s">
        <v>82</v>
      </c>
      <c r="E182" s="66">
        <v>9.0</v>
      </c>
      <c r="F182" s="64" t="s">
        <v>974</v>
      </c>
      <c r="G182" s="64"/>
      <c r="H182" s="65">
        <v>41796.666666666664</v>
      </c>
      <c r="I182" s="63">
        <v>4000.0</v>
      </c>
      <c r="J182" s="63">
        <v>74.0</v>
      </c>
      <c r="K182" s="64" t="s">
        <v>23</v>
      </c>
      <c r="L182" s="64" t="s">
        <v>23</v>
      </c>
      <c r="M182" s="64" t="s">
        <v>821</v>
      </c>
      <c r="N182" s="63"/>
      <c r="O182" s="64"/>
      <c r="P182" s="63">
        <v>37.0</v>
      </c>
      <c r="Q182" s="64"/>
      <c r="R182" s="64"/>
    </row>
    <row r="183" ht="12.75" customHeight="1">
      <c r="A183" s="76">
        <v>1621.0</v>
      </c>
      <c r="B183" s="63">
        <v>125837.0</v>
      </c>
      <c r="C183" s="66"/>
      <c r="D183" s="66" t="s">
        <v>82</v>
      </c>
      <c r="E183" s="66">
        <v>9.0</v>
      </c>
      <c r="F183" s="64" t="s">
        <v>974</v>
      </c>
      <c r="G183" s="64"/>
      <c r="H183" s="65">
        <v>41787.708333333336</v>
      </c>
      <c r="I183" s="63">
        <v>4050.0</v>
      </c>
      <c r="J183" s="63">
        <v>74.0</v>
      </c>
      <c r="K183" s="64" t="s">
        <v>23</v>
      </c>
      <c r="L183" s="64" t="s">
        <v>40</v>
      </c>
      <c r="M183" s="64" t="s">
        <v>821</v>
      </c>
      <c r="N183" s="63"/>
      <c r="O183" s="64"/>
      <c r="P183" s="63">
        <v>38.0</v>
      </c>
      <c r="Q183" s="66">
        <v>1.0</v>
      </c>
      <c r="R183" s="66">
        <v>2.0</v>
      </c>
    </row>
    <row r="184" ht="12.75" customHeight="1">
      <c r="A184" s="76">
        <v>1616.0</v>
      </c>
      <c r="B184" s="63">
        <v>176864.0</v>
      </c>
      <c r="C184" s="66"/>
      <c r="D184" s="66" t="s">
        <v>82</v>
      </c>
      <c r="E184" s="66">
        <v>8.0</v>
      </c>
      <c r="F184" s="64" t="s">
        <v>836</v>
      </c>
      <c r="G184" s="64"/>
      <c r="H184" s="65">
        <v>41786.729166666664</v>
      </c>
      <c r="I184" s="63">
        <v>4200.0</v>
      </c>
      <c r="J184" s="63">
        <v>74.0</v>
      </c>
      <c r="K184" s="64" t="s">
        <v>23</v>
      </c>
      <c r="L184" s="64" t="s">
        <v>23</v>
      </c>
      <c r="M184" s="64" t="s">
        <v>821</v>
      </c>
      <c r="N184" s="63"/>
      <c r="O184" s="64"/>
      <c r="P184" s="63">
        <v>37.0</v>
      </c>
      <c r="Q184" s="64"/>
      <c r="R184" s="64"/>
    </row>
    <row r="185" ht="12.75" customHeight="1">
      <c r="A185" s="76">
        <v>1608.0</v>
      </c>
      <c r="B185" s="63">
        <v>69399.0</v>
      </c>
      <c r="C185" s="66"/>
      <c r="D185" s="66" t="s">
        <v>82</v>
      </c>
      <c r="E185" s="66">
        <v>6.0</v>
      </c>
      <c r="F185" s="64" t="s">
        <v>833</v>
      </c>
      <c r="G185" s="64"/>
      <c r="H185" s="65">
        <v>41776.458333333336</v>
      </c>
      <c r="I185" s="63">
        <v>4300.0</v>
      </c>
      <c r="J185" s="63">
        <v>74.0</v>
      </c>
      <c r="K185" s="64" t="s">
        <v>23</v>
      </c>
      <c r="L185" s="64" t="s">
        <v>23</v>
      </c>
      <c r="M185" s="64" t="s">
        <v>821</v>
      </c>
      <c r="N185" s="63"/>
      <c r="O185" s="64"/>
      <c r="P185" s="63">
        <v>39.0</v>
      </c>
      <c r="Q185" s="64"/>
      <c r="R185" s="64"/>
    </row>
    <row r="186" ht="12.75" customHeight="1">
      <c r="A186" s="76">
        <v>1618.0</v>
      </c>
      <c r="B186" s="63">
        <v>129637.0</v>
      </c>
      <c r="C186" s="66"/>
      <c r="D186" s="66" t="s">
        <v>82</v>
      </c>
      <c r="E186" s="66">
        <v>6.0</v>
      </c>
      <c r="F186" s="64" t="s">
        <v>833</v>
      </c>
      <c r="G186" s="64"/>
      <c r="H186" s="65">
        <v>41786.6875</v>
      </c>
      <c r="I186" s="63">
        <v>4500.0</v>
      </c>
      <c r="J186" s="63">
        <v>74.0</v>
      </c>
      <c r="K186" s="64" t="s">
        <v>23</v>
      </c>
      <c r="L186" s="64" t="s">
        <v>23</v>
      </c>
      <c r="M186" s="64" t="s">
        <v>821</v>
      </c>
      <c r="N186" s="63"/>
      <c r="O186" s="64"/>
      <c r="P186" s="63">
        <v>39.0</v>
      </c>
      <c r="Q186" s="64"/>
      <c r="R186" s="64"/>
    </row>
    <row r="187" ht="12.75" customHeight="1">
      <c r="A187" s="76">
        <v>1623.0</v>
      </c>
      <c r="B187" s="63">
        <v>160190.0</v>
      </c>
      <c r="C187" s="66"/>
      <c r="D187" s="66" t="s">
        <v>82</v>
      </c>
      <c r="E187" s="64"/>
      <c r="F187" s="64"/>
      <c r="G187" s="64" t="s">
        <v>84</v>
      </c>
      <c r="H187" s="65">
        <v>41789.458333333336</v>
      </c>
      <c r="I187" s="63">
        <v>4850.0</v>
      </c>
      <c r="J187" s="63">
        <v>74.0</v>
      </c>
      <c r="K187" s="64" t="s">
        <v>23</v>
      </c>
      <c r="L187" s="64" t="s">
        <v>23</v>
      </c>
      <c r="M187" s="64" t="s">
        <v>821</v>
      </c>
      <c r="N187" s="63"/>
      <c r="O187" s="64"/>
      <c r="P187" s="63">
        <v>40.0</v>
      </c>
      <c r="Q187" s="64"/>
      <c r="R187" s="64"/>
    </row>
    <row r="188" ht="12.75" customHeight="1">
      <c r="A188" s="76">
        <v>16792.0</v>
      </c>
      <c r="B188" s="63"/>
      <c r="C188" s="64"/>
      <c r="D188" s="66" t="s">
        <v>82</v>
      </c>
      <c r="E188" s="66"/>
      <c r="F188" s="64" t="s">
        <v>1414</v>
      </c>
      <c r="G188" s="64"/>
      <c r="H188" s="65">
        <v>41780.0</v>
      </c>
      <c r="I188" s="63">
        <v>4850.0</v>
      </c>
      <c r="J188" s="63">
        <v>74.0</v>
      </c>
      <c r="K188" s="64"/>
      <c r="L188" s="64"/>
      <c r="M188" s="64"/>
      <c r="N188" s="63"/>
      <c r="O188" s="64"/>
      <c r="P188" s="63"/>
      <c r="Q188" s="66"/>
      <c r="R188" s="66"/>
    </row>
    <row r="189" ht="12.75" customHeight="1">
      <c r="A189" s="76">
        <v>16832.0</v>
      </c>
      <c r="B189" s="63"/>
      <c r="C189" s="66"/>
      <c r="D189" s="66" t="s">
        <v>82</v>
      </c>
      <c r="E189" s="66"/>
      <c r="F189" s="64" t="s">
        <v>1411</v>
      </c>
      <c r="G189" s="64"/>
      <c r="H189" s="65">
        <v>41835.0</v>
      </c>
      <c r="I189" s="63">
        <v>3900.0</v>
      </c>
      <c r="J189" s="63">
        <v>75.0</v>
      </c>
      <c r="K189" s="64"/>
      <c r="L189" s="64"/>
      <c r="M189" s="64"/>
      <c r="N189" s="63"/>
      <c r="O189" s="64"/>
      <c r="P189" s="63"/>
      <c r="Q189" s="64"/>
      <c r="R189" s="66"/>
    </row>
    <row r="190" ht="12.75" customHeight="1">
      <c r="A190" s="76">
        <v>1633.0</v>
      </c>
      <c r="B190" s="63">
        <v>41250.0</v>
      </c>
      <c r="C190" s="66"/>
      <c r="D190" s="66" t="s">
        <v>82</v>
      </c>
      <c r="E190" s="66">
        <v>8.0</v>
      </c>
      <c r="F190" s="64" t="s">
        <v>836</v>
      </c>
      <c r="G190" s="64"/>
      <c r="H190" s="65">
        <v>41804.583333333336</v>
      </c>
      <c r="I190" s="63">
        <v>4250.0</v>
      </c>
      <c r="J190" s="63">
        <v>75.0</v>
      </c>
      <c r="K190" s="64" t="s">
        <v>23</v>
      </c>
      <c r="L190" s="64" t="s">
        <v>23</v>
      </c>
      <c r="M190" s="64" t="s">
        <v>821</v>
      </c>
      <c r="N190" s="63"/>
      <c r="O190" s="64"/>
      <c r="P190" s="63">
        <v>37.0</v>
      </c>
      <c r="Q190" s="64"/>
      <c r="R190" s="64"/>
    </row>
    <row r="191" ht="12.75" customHeight="1">
      <c r="A191" s="76">
        <v>16790.0</v>
      </c>
      <c r="B191" s="63"/>
      <c r="C191" s="66"/>
      <c r="D191" s="66" t="s">
        <v>82</v>
      </c>
      <c r="E191" s="66"/>
      <c r="F191" s="64" t="s">
        <v>1415</v>
      </c>
      <c r="G191" s="64"/>
      <c r="H191" s="65">
        <v>41769.0</v>
      </c>
      <c r="I191" s="63">
        <v>4400.0</v>
      </c>
      <c r="J191" s="63">
        <v>75.0</v>
      </c>
      <c r="K191" s="64"/>
      <c r="L191" s="64"/>
      <c r="M191" s="64"/>
      <c r="N191" s="63"/>
      <c r="O191" s="64"/>
      <c r="P191" s="63"/>
      <c r="Q191" s="64"/>
      <c r="R191" s="64"/>
    </row>
    <row r="192" ht="12.75" customHeight="1">
      <c r="A192" s="76">
        <v>1625.0</v>
      </c>
      <c r="B192" s="63">
        <v>133987.0</v>
      </c>
      <c r="C192" s="66"/>
      <c r="D192" s="66" t="s">
        <v>82</v>
      </c>
      <c r="E192" s="66">
        <v>10.0</v>
      </c>
      <c r="F192" s="64" t="s">
        <v>834</v>
      </c>
      <c r="G192" s="64"/>
      <c r="H192" s="65">
        <v>41791.729166666664</v>
      </c>
      <c r="I192" s="63">
        <v>4500.0</v>
      </c>
      <c r="J192" s="63">
        <v>75.0</v>
      </c>
      <c r="K192" s="64" t="s">
        <v>23</v>
      </c>
      <c r="L192" s="64" t="s">
        <v>40</v>
      </c>
      <c r="M192" s="64" t="s">
        <v>814</v>
      </c>
      <c r="N192" s="63"/>
      <c r="O192" s="64"/>
      <c r="P192" s="63">
        <v>39.0</v>
      </c>
      <c r="Q192" s="64"/>
      <c r="R192" s="64"/>
    </row>
    <row r="193" ht="12.75" customHeight="1">
      <c r="A193" s="76">
        <v>1613.0</v>
      </c>
      <c r="B193" s="63">
        <v>140276.0</v>
      </c>
      <c r="C193" s="66"/>
      <c r="D193" s="66" t="s">
        <v>82</v>
      </c>
      <c r="E193" s="66">
        <v>6.0</v>
      </c>
      <c r="F193" s="64" t="s">
        <v>833</v>
      </c>
      <c r="G193" s="64"/>
      <c r="H193" s="65">
        <v>41780.458333333336</v>
      </c>
      <c r="I193" s="63">
        <v>4600.0</v>
      </c>
      <c r="J193" s="63">
        <v>75.0</v>
      </c>
      <c r="K193" s="64" t="s">
        <v>23</v>
      </c>
      <c r="L193" s="64" t="s">
        <v>40</v>
      </c>
      <c r="M193" s="64" t="s">
        <v>821</v>
      </c>
      <c r="N193" s="63"/>
      <c r="O193" s="64"/>
      <c r="P193" s="63">
        <v>40.0</v>
      </c>
      <c r="Q193" s="64"/>
      <c r="R193" s="64"/>
    </row>
    <row r="194" ht="12.75" customHeight="1">
      <c r="A194" s="76">
        <v>16831.0</v>
      </c>
      <c r="B194" s="63"/>
      <c r="C194" s="66"/>
      <c r="D194" s="66" t="s">
        <v>82</v>
      </c>
      <c r="E194" s="66"/>
      <c r="F194" s="64" t="s">
        <v>1416</v>
      </c>
      <c r="G194" s="64"/>
      <c r="H194" s="65"/>
      <c r="I194" s="63"/>
      <c r="J194" s="63">
        <v>75.0</v>
      </c>
      <c r="K194" s="64"/>
      <c r="L194" s="64"/>
      <c r="M194" s="64"/>
      <c r="N194" s="63"/>
      <c r="O194" s="64"/>
      <c r="P194" s="63"/>
      <c r="Q194" s="64"/>
      <c r="R194" s="66"/>
    </row>
    <row r="195" ht="12.75" customHeight="1">
      <c r="A195" s="76">
        <v>1632.0</v>
      </c>
      <c r="B195" s="63">
        <v>94914.0</v>
      </c>
      <c r="C195" s="66"/>
      <c r="D195" s="66" t="s">
        <v>82</v>
      </c>
      <c r="E195" s="66">
        <v>10.0</v>
      </c>
      <c r="F195" s="64" t="s">
        <v>834</v>
      </c>
      <c r="G195" s="64"/>
      <c r="H195" s="65">
        <v>41800.5625</v>
      </c>
      <c r="I195" s="63">
        <v>4150.0</v>
      </c>
      <c r="J195" s="63">
        <v>76.0</v>
      </c>
      <c r="K195" s="64" t="s">
        <v>23</v>
      </c>
      <c r="L195" s="64" t="s">
        <v>23</v>
      </c>
      <c r="M195" s="64" t="s">
        <v>35</v>
      </c>
      <c r="N195" s="63"/>
      <c r="O195" s="64"/>
      <c r="P195" s="63">
        <v>35.0</v>
      </c>
      <c r="Q195" s="64"/>
      <c r="R195" s="64"/>
    </row>
    <row r="196" ht="12.75" customHeight="1">
      <c r="A196" s="76">
        <v>1609.0</v>
      </c>
      <c r="B196" s="63">
        <v>129649.0</v>
      </c>
      <c r="C196" s="66"/>
      <c r="D196" s="66" t="s">
        <v>82</v>
      </c>
      <c r="E196" s="64"/>
      <c r="F196" s="64"/>
      <c r="G196" s="64" t="s">
        <v>87</v>
      </c>
      <c r="H196" s="65">
        <v>41776.520833333336</v>
      </c>
      <c r="I196" s="63">
        <v>4500.0</v>
      </c>
      <c r="J196" s="63">
        <v>76.0</v>
      </c>
      <c r="K196" s="64" t="s">
        <v>23</v>
      </c>
      <c r="L196" s="64" t="s">
        <v>23</v>
      </c>
      <c r="M196" s="64" t="s">
        <v>821</v>
      </c>
      <c r="N196" s="63"/>
      <c r="O196" s="64"/>
      <c r="P196" s="63">
        <v>38.0</v>
      </c>
      <c r="Q196" s="64"/>
      <c r="R196" s="64"/>
    </row>
    <row r="197" ht="12.75" customHeight="1">
      <c r="A197" s="76">
        <v>1637.0</v>
      </c>
      <c r="B197" s="63">
        <v>103873.0</v>
      </c>
      <c r="C197" s="66"/>
      <c r="D197" s="66" t="s">
        <v>82</v>
      </c>
      <c r="E197" s="66">
        <v>6.0</v>
      </c>
      <c r="F197" s="64" t="s">
        <v>833</v>
      </c>
      <c r="G197" s="64"/>
      <c r="H197" s="65">
        <v>41817.458333333336</v>
      </c>
      <c r="I197" s="63">
        <v>4600.0</v>
      </c>
      <c r="J197" s="63">
        <v>76.0</v>
      </c>
      <c r="K197" s="64" t="s">
        <v>23</v>
      </c>
      <c r="L197" s="64" t="s">
        <v>23</v>
      </c>
      <c r="M197" s="64" t="s">
        <v>821</v>
      </c>
      <c r="N197" s="63"/>
      <c r="O197" s="64"/>
      <c r="P197" s="63">
        <v>37.0</v>
      </c>
      <c r="Q197" s="64"/>
      <c r="R197" s="64"/>
    </row>
    <row r="198" ht="12.75" customHeight="1">
      <c r="A198" s="76">
        <v>1620.0</v>
      </c>
      <c r="B198" s="63">
        <v>120331.0</v>
      </c>
      <c r="C198" s="66"/>
      <c r="D198" s="66" t="s">
        <v>82</v>
      </c>
      <c r="E198" s="66">
        <v>6.0</v>
      </c>
      <c r="F198" s="64" t="s">
        <v>833</v>
      </c>
      <c r="G198" s="64"/>
      <c r="H198" s="65">
        <v>41787.416666666664</v>
      </c>
      <c r="I198" s="63">
        <v>4700.0</v>
      </c>
      <c r="J198" s="63">
        <v>76.0</v>
      </c>
      <c r="K198" s="64" t="s">
        <v>23</v>
      </c>
      <c r="L198" s="64" t="s">
        <v>23</v>
      </c>
      <c r="M198" s="64" t="s">
        <v>821</v>
      </c>
      <c r="N198" s="63"/>
      <c r="O198" s="64"/>
      <c r="P198" s="63">
        <v>40.0</v>
      </c>
      <c r="Q198" s="64"/>
      <c r="R198" s="64"/>
    </row>
    <row r="199" ht="12.75" customHeight="1">
      <c r="A199" s="76">
        <v>1602.0</v>
      </c>
      <c r="B199" s="63">
        <v>119492.0</v>
      </c>
      <c r="C199" s="66"/>
      <c r="D199" s="66" t="s">
        <v>82</v>
      </c>
      <c r="E199" s="66">
        <v>14.0</v>
      </c>
      <c r="F199" s="64" t="s">
        <v>972</v>
      </c>
      <c r="G199" s="64"/>
      <c r="H199" s="65">
        <v>41762.479166666664</v>
      </c>
      <c r="I199" s="63">
        <v>4350.0</v>
      </c>
      <c r="J199" s="63">
        <v>77.0</v>
      </c>
      <c r="K199" s="64" t="s">
        <v>23</v>
      </c>
      <c r="L199" s="64" t="s">
        <v>23</v>
      </c>
      <c r="M199" s="64" t="s">
        <v>821</v>
      </c>
      <c r="N199" s="63"/>
      <c r="O199" s="64"/>
      <c r="P199" s="63">
        <v>39.0</v>
      </c>
      <c r="Q199" s="64"/>
      <c r="R199" s="64"/>
    </row>
    <row r="200" ht="12.75" customHeight="1">
      <c r="A200" s="76">
        <v>1622.0</v>
      </c>
      <c r="B200" s="63">
        <v>125304.0</v>
      </c>
      <c r="C200" s="66"/>
      <c r="D200" s="66" t="s">
        <v>82</v>
      </c>
      <c r="E200" s="66">
        <v>6.0</v>
      </c>
      <c r="F200" s="64" t="s">
        <v>833</v>
      </c>
      <c r="G200" s="64"/>
      <c r="H200" s="65">
        <v>41787.75</v>
      </c>
      <c r="I200" s="63">
        <v>4750.0</v>
      </c>
      <c r="J200" s="63">
        <v>77.0</v>
      </c>
      <c r="K200" s="64" t="s">
        <v>23</v>
      </c>
      <c r="L200" s="64" t="s">
        <v>23</v>
      </c>
      <c r="M200" s="64"/>
      <c r="N200" s="63"/>
      <c r="O200" s="64"/>
      <c r="P200" s="63">
        <v>40.0</v>
      </c>
      <c r="Q200" s="66">
        <v>1.0</v>
      </c>
      <c r="R200" s="66">
        <v>3.0</v>
      </c>
    </row>
    <row r="201" ht="12.75" customHeight="1">
      <c r="A201" s="76">
        <v>1626.0</v>
      </c>
      <c r="B201" s="63">
        <v>174872.0</v>
      </c>
      <c r="C201" s="66"/>
      <c r="D201" s="66" t="s">
        <v>82</v>
      </c>
      <c r="E201" s="66">
        <v>9.0</v>
      </c>
      <c r="F201" s="64" t="s">
        <v>974</v>
      </c>
      <c r="G201" s="64"/>
      <c r="H201" s="65">
        <v>41796.375</v>
      </c>
      <c r="I201" s="63">
        <v>4800.0</v>
      </c>
      <c r="J201" s="63">
        <v>77.0</v>
      </c>
      <c r="K201" s="64" t="s">
        <v>23</v>
      </c>
      <c r="L201" s="64" t="s">
        <v>23</v>
      </c>
      <c r="M201" s="64" t="s">
        <v>821</v>
      </c>
      <c r="N201" s="63"/>
      <c r="O201" s="64"/>
      <c r="P201" s="63">
        <v>40.0</v>
      </c>
      <c r="Q201" s="64"/>
      <c r="R201" s="64"/>
    </row>
    <row r="202" ht="12.75" customHeight="1">
      <c r="A202" s="76">
        <v>16793.0</v>
      </c>
      <c r="B202" s="63"/>
      <c r="C202" s="66"/>
      <c r="D202" s="66" t="s">
        <v>82</v>
      </c>
      <c r="E202" s="66"/>
      <c r="F202" s="64" t="s">
        <v>1417</v>
      </c>
      <c r="G202" s="64"/>
      <c r="H202" s="65">
        <v>41784.0</v>
      </c>
      <c r="I202" s="63">
        <v>4950.0</v>
      </c>
      <c r="J202" s="63">
        <v>77.0</v>
      </c>
      <c r="K202" s="64"/>
      <c r="L202" s="64"/>
      <c r="M202" s="64"/>
      <c r="N202" s="63"/>
      <c r="O202" s="64"/>
      <c r="P202" s="64"/>
      <c r="Q202" s="66"/>
      <c r="R202" s="66"/>
    </row>
    <row r="203" ht="12.75" customHeight="1">
      <c r="A203" s="76">
        <v>1624.0</v>
      </c>
      <c r="B203" s="63">
        <v>48862.0</v>
      </c>
      <c r="C203" s="66"/>
      <c r="D203" s="66" t="s">
        <v>82</v>
      </c>
      <c r="E203" s="66">
        <v>6.0</v>
      </c>
      <c r="F203" s="64" t="s">
        <v>833</v>
      </c>
      <c r="G203" s="64"/>
      <c r="H203" s="65">
        <v>41789.71875</v>
      </c>
      <c r="I203" s="63">
        <v>5000.0</v>
      </c>
      <c r="J203" s="63">
        <v>77.0</v>
      </c>
      <c r="K203" s="64" t="s">
        <v>23</v>
      </c>
      <c r="L203" s="64" t="s">
        <v>23</v>
      </c>
      <c r="M203" s="64" t="s">
        <v>821</v>
      </c>
      <c r="N203" s="63"/>
      <c r="O203" s="64"/>
      <c r="P203" s="63">
        <v>40.0</v>
      </c>
      <c r="Q203" s="64"/>
      <c r="R203" s="64"/>
    </row>
    <row r="204" ht="12.75" customHeight="1">
      <c r="A204" s="76">
        <v>1611.0</v>
      </c>
      <c r="B204" s="63">
        <v>58013.0</v>
      </c>
      <c r="C204" s="66"/>
      <c r="D204" s="66" t="s">
        <v>82</v>
      </c>
      <c r="E204" s="66">
        <v>10.0</v>
      </c>
      <c r="F204" s="64" t="s">
        <v>834</v>
      </c>
      <c r="G204" s="64"/>
      <c r="H204" s="65">
        <v>41779.458333333336</v>
      </c>
      <c r="I204" s="63">
        <v>5200.0</v>
      </c>
      <c r="J204" s="63">
        <v>77.0</v>
      </c>
      <c r="K204" s="64" t="s">
        <v>23</v>
      </c>
      <c r="L204" s="64"/>
      <c r="M204" s="64" t="s">
        <v>35</v>
      </c>
      <c r="N204" s="63"/>
      <c r="O204" s="64"/>
      <c r="P204" s="63">
        <v>41.0</v>
      </c>
      <c r="Q204" s="64"/>
      <c r="R204" s="64"/>
    </row>
    <row r="205" ht="12.75" customHeight="1">
      <c r="A205" s="76">
        <v>1630.0</v>
      </c>
      <c r="B205" s="63">
        <v>23066.0</v>
      </c>
      <c r="C205" s="66"/>
      <c r="D205" s="66" t="s">
        <v>82</v>
      </c>
      <c r="E205" s="66">
        <v>10.0</v>
      </c>
      <c r="F205" s="64" t="s">
        <v>834</v>
      </c>
      <c r="G205" s="64"/>
      <c r="H205" s="65">
        <v>41800.416666666664</v>
      </c>
      <c r="I205" s="63">
        <v>4750.0</v>
      </c>
      <c r="J205" s="63">
        <v>78.0</v>
      </c>
      <c r="K205" s="64" t="s">
        <v>23</v>
      </c>
      <c r="L205" s="64" t="s">
        <v>23</v>
      </c>
      <c r="M205" s="64" t="s">
        <v>821</v>
      </c>
      <c r="N205" s="63"/>
      <c r="O205" s="64"/>
      <c r="P205" s="63">
        <v>39.0</v>
      </c>
      <c r="Q205" s="64"/>
      <c r="R205" s="64"/>
    </row>
    <row r="206" ht="12.75" customHeight="1">
      <c r="A206" s="76">
        <v>1619.0</v>
      </c>
      <c r="B206" s="63">
        <v>123030.0</v>
      </c>
      <c r="C206" s="66"/>
      <c r="D206" s="66" t="s">
        <v>82</v>
      </c>
      <c r="E206" s="66">
        <v>6.0</v>
      </c>
      <c r="F206" s="64" t="s">
        <v>833</v>
      </c>
      <c r="G206" s="64"/>
      <c r="H206" s="65">
        <v>41786.0</v>
      </c>
      <c r="I206" s="63">
        <v>5400.0</v>
      </c>
      <c r="J206" s="63">
        <v>78.0</v>
      </c>
      <c r="K206" s="64" t="s">
        <v>23</v>
      </c>
      <c r="L206" s="64" t="s">
        <v>23</v>
      </c>
      <c r="M206" s="64" t="s">
        <v>821</v>
      </c>
      <c r="N206" s="63"/>
      <c r="O206" s="64"/>
      <c r="P206" s="63">
        <v>42.0</v>
      </c>
      <c r="Q206" s="64"/>
      <c r="R206" s="64"/>
    </row>
    <row r="207" ht="12.75" customHeight="1">
      <c r="A207" s="76">
        <v>1610.0</v>
      </c>
      <c r="B207" s="63">
        <v>199229.0</v>
      </c>
      <c r="C207" s="66"/>
      <c r="D207" s="66" t="s">
        <v>82</v>
      </c>
      <c r="E207" s="66">
        <v>3.0</v>
      </c>
      <c r="F207" s="64" t="s">
        <v>1173</v>
      </c>
      <c r="G207" s="64"/>
      <c r="H207" s="65">
        <v>41777.666666666664</v>
      </c>
      <c r="I207" s="63">
        <v>5800.0</v>
      </c>
      <c r="J207" s="63">
        <v>78.0</v>
      </c>
      <c r="K207" s="64" t="s">
        <v>23</v>
      </c>
      <c r="L207" s="64" t="s">
        <v>23</v>
      </c>
      <c r="M207" s="64" t="s">
        <v>821</v>
      </c>
      <c r="N207" s="63"/>
      <c r="O207" s="64"/>
      <c r="P207" s="63">
        <v>78.0</v>
      </c>
      <c r="Q207" s="64"/>
      <c r="R207" s="64"/>
    </row>
    <row r="208" ht="12.75" customHeight="1">
      <c r="A208" s="76">
        <v>1604.0</v>
      </c>
      <c r="B208" s="63">
        <v>64434.0</v>
      </c>
      <c r="C208" s="66"/>
      <c r="D208" s="66" t="s">
        <v>82</v>
      </c>
      <c r="E208" s="66">
        <v>11.0</v>
      </c>
      <c r="F208" s="64" t="s">
        <v>835</v>
      </c>
      <c r="G208" s="64"/>
      <c r="H208" s="65">
        <v>41768.541666666664</v>
      </c>
      <c r="I208" s="63">
        <v>4700.0</v>
      </c>
      <c r="J208" s="63">
        <v>79.0</v>
      </c>
      <c r="K208" s="64" t="s">
        <v>23</v>
      </c>
      <c r="L208" s="64" t="s">
        <v>23</v>
      </c>
      <c r="M208" s="64" t="s">
        <v>821</v>
      </c>
      <c r="N208" s="63"/>
      <c r="O208" s="64"/>
      <c r="P208" s="63">
        <v>38.0</v>
      </c>
      <c r="Q208" s="64"/>
      <c r="R208" s="64"/>
    </row>
    <row r="209" ht="12.75" customHeight="1">
      <c r="A209" s="76">
        <v>1640.0</v>
      </c>
      <c r="B209" s="63">
        <v>138457.0</v>
      </c>
      <c r="C209" s="66"/>
      <c r="D209" s="66" t="s">
        <v>82</v>
      </c>
      <c r="E209" s="66">
        <v>8.0</v>
      </c>
      <c r="F209" s="64" t="s">
        <v>836</v>
      </c>
      <c r="G209" s="64"/>
      <c r="H209" s="65">
        <v>41832.5625</v>
      </c>
      <c r="I209" s="63">
        <v>5000.0</v>
      </c>
      <c r="J209" s="63">
        <v>79.0</v>
      </c>
      <c r="K209" s="64" t="s">
        <v>23</v>
      </c>
      <c r="L209" s="64" t="s">
        <v>23</v>
      </c>
      <c r="M209" s="64" t="s">
        <v>35</v>
      </c>
      <c r="N209" s="63"/>
      <c r="O209" s="64"/>
      <c r="P209" s="63">
        <v>39.0</v>
      </c>
      <c r="Q209" s="64"/>
      <c r="R209" s="64"/>
    </row>
    <row r="210" ht="12.75" customHeight="1">
      <c r="A210" s="76">
        <v>1634.0</v>
      </c>
      <c r="B210" s="63">
        <v>61715.0</v>
      </c>
      <c r="C210" s="66"/>
      <c r="D210" s="66" t="s">
        <v>82</v>
      </c>
      <c r="E210" s="66">
        <v>6.0</v>
      </c>
      <c r="F210" s="64" t="s">
        <v>833</v>
      </c>
      <c r="G210" s="64"/>
      <c r="H210" s="65">
        <v>41807.479166666664</v>
      </c>
      <c r="I210" s="63">
        <v>6150.0</v>
      </c>
      <c r="J210" s="63">
        <v>80.0</v>
      </c>
      <c r="K210" s="64" t="s">
        <v>23</v>
      </c>
      <c r="L210" s="64" t="s">
        <v>23</v>
      </c>
      <c r="M210" s="64" t="s">
        <v>821</v>
      </c>
      <c r="N210" s="63"/>
      <c r="O210" s="64"/>
      <c r="P210" s="63">
        <v>43.0</v>
      </c>
      <c r="Q210" s="66">
        <v>2.0</v>
      </c>
      <c r="R210" s="66">
        <v>3.0</v>
      </c>
    </row>
    <row r="211" ht="12.75" customHeight="1">
      <c r="A211" s="76">
        <v>16796.0</v>
      </c>
      <c r="B211" s="63"/>
      <c r="C211" s="66"/>
      <c r="D211" s="66" t="s">
        <v>82</v>
      </c>
      <c r="E211" s="66"/>
      <c r="F211" s="64" t="s">
        <v>1418</v>
      </c>
      <c r="G211" s="64"/>
      <c r="H211" s="65">
        <v>41791.0</v>
      </c>
      <c r="I211" s="63">
        <v>6700.0</v>
      </c>
      <c r="J211" s="63">
        <v>80.0</v>
      </c>
      <c r="K211" s="64"/>
      <c r="L211" s="64"/>
      <c r="M211" s="64"/>
      <c r="N211" s="63"/>
      <c r="O211" s="64"/>
      <c r="P211" s="63"/>
      <c r="Q211" s="64"/>
      <c r="R211" s="64"/>
    </row>
    <row r="212" ht="12.75" customHeight="1">
      <c r="A212" s="76">
        <v>1628.0</v>
      </c>
      <c r="B212" s="63">
        <v>51668.0</v>
      </c>
      <c r="C212" s="66"/>
      <c r="D212" s="66" t="s">
        <v>82</v>
      </c>
      <c r="E212" s="66">
        <v>10.0</v>
      </c>
      <c r="F212" s="64" t="s">
        <v>834</v>
      </c>
      <c r="G212" s="64"/>
      <c r="H212" s="65">
        <v>41798.625</v>
      </c>
      <c r="I212" s="63">
        <v>4600.0</v>
      </c>
      <c r="J212" s="63">
        <v>87.0</v>
      </c>
      <c r="K212" s="64" t="s">
        <v>23</v>
      </c>
      <c r="L212" s="64" t="s">
        <v>23</v>
      </c>
      <c r="M212" s="64" t="s">
        <v>35</v>
      </c>
      <c r="N212" s="63"/>
      <c r="O212" s="64"/>
      <c r="P212" s="63">
        <v>37.0</v>
      </c>
      <c r="Q212" s="64"/>
      <c r="R212" s="64"/>
    </row>
    <row r="213" ht="12.75" customHeight="1">
      <c r="A213" s="63">
        <v>641.0</v>
      </c>
      <c r="B213" s="63">
        <v>121225.0</v>
      </c>
      <c r="C213" s="64" t="s">
        <v>1397</v>
      </c>
      <c r="D213" s="64" t="s">
        <v>90</v>
      </c>
      <c r="E213" s="66">
        <v>15.0</v>
      </c>
      <c r="F213" s="64" t="s">
        <v>976</v>
      </c>
      <c r="G213" s="64"/>
      <c r="H213" s="65">
        <v>41801.583333333336</v>
      </c>
      <c r="I213" s="63">
        <v>2800.0</v>
      </c>
      <c r="J213" s="63">
        <v>67.0</v>
      </c>
      <c r="K213" s="64" t="s">
        <v>23</v>
      </c>
      <c r="L213" s="64" t="s">
        <v>23</v>
      </c>
      <c r="M213" s="64" t="s">
        <v>35</v>
      </c>
      <c r="N213" s="63"/>
      <c r="O213" s="64"/>
      <c r="P213" s="63">
        <v>35.0</v>
      </c>
      <c r="Q213" s="64"/>
      <c r="R213" s="66">
        <v>1.0</v>
      </c>
    </row>
    <row r="214" ht="12.75" customHeight="1">
      <c r="A214" s="63">
        <v>624.0</v>
      </c>
      <c r="B214" s="63">
        <v>115387.0</v>
      </c>
      <c r="C214" s="64" t="s">
        <v>1397</v>
      </c>
      <c r="D214" s="64" t="s">
        <v>90</v>
      </c>
      <c r="E214" s="66">
        <v>15.0</v>
      </c>
      <c r="F214" s="64" t="s">
        <v>976</v>
      </c>
      <c r="G214" s="64"/>
      <c r="H214" s="65">
        <v>41784.5625</v>
      </c>
      <c r="I214" s="63">
        <v>3600.0</v>
      </c>
      <c r="J214" s="63">
        <v>67.0</v>
      </c>
      <c r="K214" s="64" t="s">
        <v>23</v>
      </c>
      <c r="L214" s="64" t="s">
        <v>23</v>
      </c>
      <c r="M214" s="64" t="s">
        <v>814</v>
      </c>
      <c r="N214" s="63"/>
      <c r="O214" s="64"/>
      <c r="P214" s="63">
        <v>37.0</v>
      </c>
      <c r="Q214" s="66">
        <v>2.0</v>
      </c>
      <c r="R214" s="66">
        <v>2.0</v>
      </c>
    </row>
    <row r="215" ht="12.75" customHeight="1">
      <c r="A215" s="63">
        <v>610.0</v>
      </c>
      <c r="B215" s="63">
        <v>169004.0</v>
      </c>
      <c r="C215" s="64" t="s">
        <v>1397</v>
      </c>
      <c r="D215" s="64" t="s">
        <v>90</v>
      </c>
      <c r="E215" s="66">
        <v>15.0</v>
      </c>
      <c r="F215" s="64" t="s">
        <v>976</v>
      </c>
      <c r="G215" s="64"/>
      <c r="H215" s="65">
        <v>41773.354166666664</v>
      </c>
      <c r="I215" s="63">
        <v>3510.0</v>
      </c>
      <c r="J215" s="63">
        <v>68.0</v>
      </c>
      <c r="K215" s="64" t="s">
        <v>23</v>
      </c>
      <c r="L215" s="64" t="s">
        <v>23</v>
      </c>
      <c r="M215" s="64" t="s">
        <v>35</v>
      </c>
      <c r="N215" s="63"/>
      <c r="O215" s="64"/>
      <c r="P215" s="63">
        <v>37.0</v>
      </c>
      <c r="Q215" s="64"/>
      <c r="R215" s="66">
        <v>2.0</v>
      </c>
    </row>
    <row r="216" ht="12.75" customHeight="1">
      <c r="A216" s="63">
        <v>631.0</v>
      </c>
      <c r="B216" s="63">
        <v>215037.0</v>
      </c>
      <c r="C216" s="64" t="s">
        <v>1397</v>
      </c>
      <c r="D216" s="64" t="s">
        <v>90</v>
      </c>
      <c r="E216" s="66">
        <v>15.0</v>
      </c>
      <c r="F216" s="64" t="s">
        <v>976</v>
      </c>
      <c r="G216" s="64"/>
      <c r="H216" s="65">
        <v>41775.541666666664</v>
      </c>
      <c r="I216" s="63">
        <v>4000.0</v>
      </c>
      <c r="J216" s="63">
        <v>70.0</v>
      </c>
      <c r="K216" s="64" t="s">
        <v>23</v>
      </c>
      <c r="L216" s="64" t="s">
        <v>23</v>
      </c>
      <c r="M216" s="64" t="s">
        <v>821</v>
      </c>
      <c r="N216" s="63"/>
      <c r="O216" s="64"/>
      <c r="P216" s="63">
        <v>36.0</v>
      </c>
      <c r="Q216" s="64"/>
      <c r="R216" s="64"/>
    </row>
    <row r="217" ht="12.75" customHeight="1">
      <c r="A217" s="63">
        <v>614.0</v>
      </c>
      <c r="B217" s="63">
        <v>102532.0</v>
      </c>
      <c r="C217" s="64" t="s">
        <v>1397</v>
      </c>
      <c r="D217" s="64" t="s">
        <v>90</v>
      </c>
      <c r="E217" s="66">
        <v>15.0</v>
      </c>
      <c r="F217" s="64" t="s">
        <v>976</v>
      </c>
      <c r="G217" s="64"/>
      <c r="H217" s="65">
        <v>41773.40625</v>
      </c>
      <c r="I217" s="63">
        <v>4150.0</v>
      </c>
      <c r="J217" s="63">
        <v>70.0</v>
      </c>
      <c r="K217" s="64" t="s">
        <v>23</v>
      </c>
      <c r="L217" s="64" t="s">
        <v>23</v>
      </c>
      <c r="M217" s="64" t="s">
        <v>821</v>
      </c>
      <c r="N217" s="63"/>
      <c r="O217" s="64"/>
      <c r="P217" s="63">
        <v>41.0</v>
      </c>
      <c r="Q217" s="64"/>
      <c r="R217" s="66">
        <v>2.0</v>
      </c>
    </row>
    <row r="218" ht="12.75" customHeight="1">
      <c r="A218" s="63">
        <v>632.0</v>
      </c>
      <c r="B218" s="63">
        <v>170393.0</v>
      </c>
      <c r="C218" s="64" t="s">
        <v>1397</v>
      </c>
      <c r="D218" s="64" t="s">
        <v>90</v>
      </c>
      <c r="E218" s="66">
        <v>7.0</v>
      </c>
      <c r="F218" s="64" t="s">
        <v>1419</v>
      </c>
      <c r="G218" s="64"/>
      <c r="H218" s="65">
        <v>41777.333333333336</v>
      </c>
      <c r="I218" s="63">
        <v>3500.0</v>
      </c>
      <c r="J218" s="63">
        <v>71.0</v>
      </c>
      <c r="K218" s="64" t="s">
        <v>23</v>
      </c>
      <c r="L218" s="64" t="s">
        <v>40</v>
      </c>
      <c r="M218" s="64" t="s">
        <v>35</v>
      </c>
      <c r="N218" s="63"/>
      <c r="O218" s="64"/>
      <c r="P218" s="63">
        <v>36.0</v>
      </c>
      <c r="Q218" s="64"/>
      <c r="R218" s="64"/>
    </row>
    <row r="219" ht="12.75" customHeight="1">
      <c r="A219" s="63">
        <v>640.0</v>
      </c>
      <c r="B219" s="63">
        <v>199071.0</v>
      </c>
      <c r="C219" s="64" t="s">
        <v>1397</v>
      </c>
      <c r="D219" s="64" t="s">
        <v>90</v>
      </c>
      <c r="E219" s="66">
        <v>15.0</v>
      </c>
      <c r="F219" s="64" t="s">
        <v>976</v>
      </c>
      <c r="G219" s="64"/>
      <c r="H219" s="65">
        <v>41791.5</v>
      </c>
      <c r="I219" s="63">
        <v>3900.0</v>
      </c>
      <c r="J219" s="63">
        <v>72.0</v>
      </c>
      <c r="K219" s="64" t="s">
        <v>23</v>
      </c>
      <c r="L219" s="64" t="s">
        <v>23</v>
      </c>
      <c r="M219" s="64" t="s">
        <v>821</v>
      </c>
      <c r="N219" s="63"/>
      <c r="O219" s="64" t="s">
        <v>816</v>
      </c>
      <c r="P219" s="63">
        <v>36.0</v>
      </c>
      <c r="Q219" s="64"/>
      <c r="R219" s="64"/>
    </row>
    <row r="220" ht="12.75" customHeight="1">
      <c r="A220" s="63">
        <v>642.0</v>
      </c>
      <c r="B220" s="63">
        <v>89498.0</v>
      </c>
      <c r="C220" s="64" t="s">
        <v>1397</v>
      </c>
      <c r="D220" s="64" t="s">
        <v>90</v>
      </c>
      <c r="E220" s="66">
        <v>15.0</v>
      </c>
      <c r="F220" s="64" t="s">
        <v>976</v>
      </c>
      <c r="G220" s="64"/>
      <c r="H220" s="65">
        <v>41803.71875</v>
      </c>
      <c r="I220" s="63">
        <v>4100.0</v>
      </c>
      <c r="J220" s="63">
        <v>72.0</v>
      </c>
      <c r="K220" s="64" t="s">
        <v>23</v>
      </c>
      <c r="L220" s="64" t="s">
        <v>23</v>
      </c>
      <c r="M220" s="64" t="s">
        <v>821</v>
      </c>
      <c r="N220" s="63"/>
      <c r="O220" s="64"/>
      <c r="P220" s="63">
        <v>39.0</v>
      </c>
      <c r="Q220" s="64"/>
      <c r="R220" s="66">
        <v>2.0</v>
      </c>
    </row>
    <row r="221" ht="12.75" customHeight="1">
      <c r="A221" s="63">
        <v>639.0</v>
      </c>
      <c r="B221" s="63">
        <v>15528.0</v>
      </c>
      <c r="C221" s="64" t="s">
        <v>1397</v>
      </c>
      <c r="D221" s="64" t="s">
        <v>90</v>
      </c>
      <c r="E221" s="66">
        <v>15.0</v>
      </c>
      <c r="F221" s="64" t="s">
        <v>976</v>
      </c>
      <c r="G221" s="64"/>
      <c r="H221" s="65">
        <v>41798.416666666664</v>
      </c>
      <c r="I221" s="63">
        <v>4000.0</v>
      </c>
      <c r="J221" s="63">
        <v>73.0</v>
      </c>
      <c r="K221" s="64" t="s">
        <v>23</v>
      </c>
      <c r="L221" s="64" t="s">
        <v>23</v>
      </c>
      <c r="M221" s="64" t="s">
        <v>821</v>
      </c>
      <c r="N221" s="63"/>
      <c r="O221" s="64"/>
      <c r="P221" s="63">
        <v>38.0</v>
      </c>
      <c r="Q221" s="64"/>
      <c r="R221" s="64"/>
    </row>
    <row r="222" ht="12.75" customHeight="1">
      <c r="A222" s="63">
        <v>606.0</v>
      </c>
      <c r="B222" s="63">
        <v>135992.0</v>
      </c>
      <c r="C222" s="64" t="s">
        <v>1397</v>
      </c>
      <c r="D222" s="64" t="s">
        <v>90</v>
      </c>
      <c r="E222" s="66">
        <v>15.0</v>
      </c>
      <c r="F222" s="64" t="s">
        <v>976</v>
      </c>
      <c r="G222" s="64"/>
      <c r="H222" s="65">
        <v>41763.5625</v>
      </c>
      <c r="I222" s="63">
        <v>4200.0</v>
      </c>
      <c r="J222" s="63">
        <v>73.0</v>
      </c>
      <c r="K222" s="64" t="s">
        <v>23</v>
      </c>
      <c r="L222" s="64" t="s">
        <v>23</v>
      </c>
      <c r="M222" s="64" t="s">
        <v>821</v>
      </c>
      <c r="N222" s="63"/>
      <c r="O222" s="64"/>
      <c r="P222" s="63">
        <v>36.0</v>
      </c>
      <c r="Q222" s="66">
        <v>2.0</v>
      </c>
      <c r="R222" s="66">
        <v>2.0</v>
      </c>
    </row>
    <row r="223" ht="12.75" customHeight="1">
      <c r="A223" s="63">
        <v>607.0</v>
      </c>
      <c r="B223" s="63">
        <v>51785.0</v>
      </c>
      <c r="C223" s="64" t="s">
        <v>1397</v>
      </c>
      <c r="D223" s="64" t="s">
        <v>90</v>
      </c>
      <c r="E223" s="66">
        <v>16.0</v>
      </c>
      <c r="F223" s="64" t="s">
        <v>1303</v>
      </c>
      <c r="G223" s="64"/>
      <c r="H223" s="65">
        <v>41765.5625</v>
      </c>
      <c r="I223" s="63">
        <v>4350.0</v>
      </c>
      <c r="J223" s="63">
        <v>73.0</v>
      </c>
      <c r="K223" s="64" t="s">
        <v>23</v>
      </c>
      <c r="L223" s="64" t="s">
        <v>23</v>
      </c>
      <c r="M223" s="64" t="s">
        <v>821</v>
      </c>
      <c r="N223" s="63"/>
      <c r="O223" s="64"/>
      <c r="P223" s="63">
        <v>37.0</v>
      </c>
      <c r="Q223" s="64"/>
      <c r="R223" s="64"/>
    </row>
    <row r="224" ht="12.75" customHeight="1">
      <c r="A224" s="63">
        <v>603.0</v>
      </c>
      <c r="B224" s="63">
        <v>182567.0</v>
      </c>
      <c r="C224" s="64" t="s">
        <v>1397</v>
      </c>
      <c r="D224" s="64" t="s">
        <v>90</v>
      </c>
      <c r="E224" s="66">
        <v>15.0</v>
      </c>
      <c r="F224" s="64" t="s">
        <v>976</v>
      </c>
      <c r="G224" s="64"/>
      <c r="H224" s="65">
        <v>41763.375</v>
      </c>
      <c r="I224" s="63">
        <v>4200.0</v>
      </c>
      <c r="J224" s="63">
        <v>74.0</v>
      </c>
      <c r="K224" s="64" t="s">
        <v>23</v>
      </c>
      <c r="L224" s="64" t="s">
        <v>23</v>
      </c>
      <c r="M224" s="64" t="s">
        <v>821</v>
      </c>
      <c r="N224" s="63"/>
      <c r="O224" s="64" t="s">
        <v>816</v>
      </c>
      <c r="P224" s="63">
        <v>38.0</v>
      </c>
      <c r="Q224" s="66">
        <v>2.0</v>
      </c>
      <c r="R224" s="66">
        <v>2.0</v>
      </c>
    </row>
    <row r="225" ht="12.75" customHeight="1">
      <c r="A225" s="63">
        <v>644.0</v>
      </c>
      <c r="B225" s="63">
        <v>58621.0</v>
      </c>
      <c r="C225" s="64" t="s">
        <v>1397</v>
      </c>
      <c r="D225" s="64" t="s">
        <v>90</v>
      </c>
      <c r="E225" s="66">
        <v>15.0</v>
      </c>
      <c r="F225" s="64" t="s">
        <v>976</v>
      </c>
      <c r="G225" s="64"/>
      <c r="H225" s="65">
        <v>41810.364583333336</v>
      </c>
      <c r="I225" s="63">
        <v>4250.0</v>
      </c>
      <c r="J225" s="63">
        <v>74.0</v>
      </c>
      <c r="K225" s="64" t="s">
        <v>23</v>
      </c>
      <c r="L225" s="64" t="s">
        <v>35</v>
      </c>
      <c r="M225" s="64" t="s">
        <v>821</v>
      </c>
      <c r="N225" s="63"/>
      <c r="O225" s="64"/>
      <c r="P225" s="63">
        <v>40.0</v>
      </c>
      <c r="Q225" s="64"/>
      <c r="R225" s="66">
        <v>2.0</v>
      </c>
    </row>
    <row r="226" ht="12.75" customHeight="1">
      <c r="A226" s="63">
        <v>604.0</v>
      </c>
      <c r="B226" s="63">
        <v>89971.0</v>
      </c>
      <c r="C226" s="64" t="s">
        <v>1397</v>
      </c>
      <c r="D226" s="64" t="s">
        <v>90</v>
      </c>
      <c r="E226" s="64"/>
      <c r="F226" s="64"/>
      <c r="G226" s="64" t="s">
        <v>1420</v>
      </c>
      <c r="H226" s="65">
        <v>41763.395833333336</v>
      </c>
      <c r="I226" s="63">
        <v>4500.0</v>
      </c>
      <c r="J226" s="63">
        <v>74.0</v>
      </c>
      <c r="K226" s="64" t="s">
        <v>23</v>
      </c>
      <c r="L226" s="64" t="s">
        <v>23</v>
      </c>
      <c r="M226" s="64" t="s">
        <v>821</v>
      </c>
      <c r="N226" s="63"/>
      <c r="O226" s="64"/>
      <c r="P226" s="63">
        <v>38.0</v>
      </c>
      <c r="Q226" s="66">
        <v>2.0</v>
      </c>
      <c r="R226" s="66">
        <v>2.0</v>
      </c>
    </row>
    <row r="227" ht="12.75" customHeight="1">
      <c r="A227" s="63">
        <v>626.0</v>
      </c>
      <c r="B227" s="63">
        <v>195002.0</v>
      </c>
      <c r="C227" s="64" t="s">
        <v>1397</v>
      </c>
      <c r="D227" s="64" t="s">
        <v>90</v>
      </c>
      <c r="E227" s="66">
        <v>15.0</v>
      </c>
      <c r="F227" s="64" t="s">
        <v>976</v>
      </c>
      <c r="G227" s="64"/>
      <c r="H227" s="65">
        <v>41786.4375</v>
      </c>
      <c r="I227" s="63">
        <v>4000.0</v>
      </c>
      <c r="J227" s="63">
        <v>75.0</v>
      </c>
      <c r="K227" s="64" t="s">
        <v>23</v>
      </c>
      <c r="L227" s="64" t="s">
        <v>40</v>
      </c>
      <c r="M227" s="64" t="s">
        <v>821</v>
      </c>
      <c r="N227" s="63"/>
      <c r="O227" s="64" t="s">
        <v>816</v>
      </c>
      <c r="P227" s="63">
        <v>40.0</v>
      </c>
      <c r="Q227" s="66">
        <v>2.0</v>
      </c>
      <c r="R227" s="66">
        <v>2.0</v>
      </c>
    </row>
    <row r="228" ht="12.75" customHeight="1">
      <c r="A228" s="63">
        <v>637.0</v>
      </c>
      <c r="B228" s="63">
        <v>143628.0</v>
      </c>
      <c r="C228" s="64" t="s">
        <v>1397</v>
      </c>
      <c r="D228" s="64" t="s">
        <v>90</v>
      </c>
      <c r="E228" s="66">
        <v>15.0</v>
      </c>
      <c r="F228" s="64" t="s">
        <v>976</v>
      </c>
      <c r="G228" s="64"/>
      <c r="H228" s="65">
        <v>41794.368055555555</v>
      </c>
      <c r="I228" s="63">
        <v>4150.0</v>
      </c>
      <c r="J228" s="63">
        <v>75.0</v>
      </c>
      <c r="K228" s="64" t="s">
        <v>23</v>
      </c>
      <c r="L228" s="64" t="s">
        <v>23</v>
      </c>
      <c r="M228" s="64" t="s">
        <v>35</v>
      </c>
      <c r="N228" s="63"/>
      <c r="O228" s="64" t="s">
        <v>816</v>
      </c>
      <c r="P228" s="63">
        <v>37.0</v>
      </c>
      <c r="Q228" s="66">
        <v>2.0</v>
      </c>
      <c r="R228" s="66">
        <v>2.0</v>
      </c>
    </row>
    <row r="229" ht="12.75" customHeight="1">
      <c r="A229" s="63">
        <v>623.0</v>
      </c>
      <c r="B229" s="63">
        <v>124840.0</v>
      </c>
      <c r="C229" s="64" t="s">
        <v>1397</v>
      </c>
      <c r="D229" s="64" t="s">
        <v>90</v>
      </c>
      <c r="E229" s="66">
        <v>15.0</v>
      </c>
      <c r="F229" s="64" t="s">
        <v>976</v>
      </c>
      <c r="G229" s="64"/>
      <c r="H229" s="65">
        <v>41782.229166666664</v>
      </c>
      <c r="I229" s="63">
        <v>4300.0</v>
      </c>
      <c r="J229" s="63">
        <v>75.0</v>
      </c>
      <c r="K229" s="64" t="s">
        <v>23</v>
      </c>
      <c r="L229" s="64" t="s">
        <v>40</v>
      </c>
      <c r="M229" s="64" t="s">
        <v>35</v>
      </c>
      <c r="N229" s="63"/>
      <c r="O229" s="64"/>
      <c r="P229" s="63">
        <v>38.0</v>
      </c>
      <c r="Q229" s="66">
        <v>2.0</v>
      </c>
      <c r="R229" s="66">
        <v>2.0</v>
      </c>
    </row>
    <row r="230" ht="12.75" customHeight="1">
      <c r="A230" s="63">
        <v>613.0</v>
      </c>
      <c r="B230" s="63">
        <v>43209.0</v>
      </c>
      <c r="C230" s="64" t="s">
        <v>1397</v>
      </c>
      <c r="D230" s="64" t="s">
        <v>90</v>
      </c>
      <c r="E230" s="66">
        <v>15.0</v>
      </c>
      <c r="F230" s="64" t="s">
        <v>976</v>
      </c>
      <c r="G230" s="64"/>
      <c r="H230" s="65">
        <v>41769.458333333336</v>
      </c>
      <c r="I230" s="63">
        <v>4400.0</v>
      </c>
      <c r="J230" s="63">
        <v>75.0</v>
      </c>
      <c r="K230" s="64" t="s">
        <v>23</v>
      </c>
      <c r="L230" s="64" t="s">
        <v>23</v>
      </c>
      <c r="M230" s="64" t="s">
        <v>821</v>
      </c>
      <c r="N230" s="63"/>
      <c r="O230" s="64"/>
      <c r="P230" s="63">
        <v>38.0</v>
      </c>
      <c r="Q230" s="64"/>
      <c r="R230" s="64"/>
    </row>
    <row r="231" ht="12.75" customHeight="1">
      <c r="A231" s="63">
        <v>602.0</v>
      </c>
      <c r="B231" s="63">
        <v>182623.0</v>
      </c>
      <c r="C231" s="64" t="s">
        <v>1397</v>
      </c>
      <c r="D231" s="64" t="s">
        <v>90</v>
      </c>
      <c r="E231" s="66">
        <v>15.0</v>
      </c>
      <c r="F231" s="64" t="s">
        <v>976</v>
      </c>
      <c r="G231" s="64"/>
      <c r="H231" s="65">
        <v>41762.395833333336</v>
      </c>
      <c r="I231" s="63">
        <v>4500.0</v>
      </c>
      <c r="J231" s="63">
        <v>75.0</v>
      </c>
      <c r="K231" s="64" t="s">
        <v>23</v>
      </c>
      <c r="L231" s="64" t="s">
        <v>23</v>
      </c>
      <c r="M231" s="64" t="s">
        <v>814</v>
      </c>
      <c r="N231" s="63"/>
      <c r="O231" s="64"/>
      <c r="P231" s="63">
        <v>41.0</v>
      </c>
      <c r="Q231" s="64"/>
      <c r="R231" s="64"/>
    </row>
    <row r="232" ht="12.75" customHeight="1">
      <c r="A232" s="63">
        <v>608.0</v>
      </c>
      <c r="B232" s="63">
        <v>126383.0</v>
      </c>
      <c r="C232" s="64" t="s">
        <v>1397</v>
      </c>
      <c r="D232" s="64" t="s">
        <v>90</v>
      </c>
      <c r="E232" s="66">
        <v>15.0</v>
      </c>
      <c r="F232" s="64" t="s">
        <v>976</v>
      </c>
      <c r="G232" s="64"/>
      <c r="H232" s="65">
        <v>41772.541666666664</v>
      </c>
      <c r="I232" s="63">
        <v>4700.0</v>
      </c>
      <c r="J232" s="63">
        <v>75.0</v>
      </c>
      <c r="K232" s="64" t="s">
        <v>23</v>
      </c>
      <c r="L232" s="64" t="s">
        <v>23</v>
      </c>
      <c r="M232" s="64" t="s">
        <v>35</v>
      </c>
      <c r="N232" s="63"/>
      <c r="O232" s="64"/>
      <c r="P232" s="63">
        <v>41.0</v>
      </c>
      <c r="Q232" s="64"/>
      <c r="R232" s="66">
        <v>2.0</v>
      </c>
    </row>
    <row r="233" ht="12.75" customHeight="1">
      <c r="A233" s="63">
        <v>633.0</v>
      </c>
      <c r="B233" s="63">
        <v>124471.0</v>
      </c>
      <c r="C233" s="64" t="s">
        <v>1397</v>
      </c>
      <c r="D233" s="64" t="s">
        <v>90</v>
      </c>
      <c r="E233" s="66">
        <v>15.0</v>
      </c>
      <c r="F233" s="64" t="s">
        <v>976</v>
      </c>
      <c r="G233" s="64"/>
      <c r="H233" s="65">
        <v>41786.708333333336</v>
      </c>
      <c r="I233" s="63">
        <v>4700.0</v>
      </c>
      <c r="J233" s="63">
        <v>75.0</v>
      </c>
      <c r="K233" s="64" t="s">
        <v>23</v>
      </c>
      <c r="L233" s="64" t="s">
        <v>23</v>
      </c>
      <c r="M233" s="64" t="s">
        <v>821</v>
      </c>
      <c r="N233" s="63"/>
      <c r="O233" s="64"/>
      <c r="P233" s="63">
        <v>38.0</v>
      </c>
      <c r="Q233" s="64"/>
      <c r="R233" s="64"/>
    </row>
    <row r="234" ht="12.75" customHeight="1">
      <c r="A234" s="63">
        <v>634.0</v>
      </c>
      <c r="B234" s="63">
        <v>111735.0</v>
      </c>
      <c r="C234" s="64" t="s">
        <v>1397</v>
      </c>
      <c r="D234" s="64" t="s">
        <v>90</v>
      </c>
      <c r="E234" s="66">
        <v>15.0</v>
      </c>
      <c r="F234" s="64" t="s">
        <v>976</v>
      </c>
      <c r="G234" s="64"/>
      <c r="H234" s="65">
        <v>41790.583333333336</v>
      </c>
      <c r="I234" s="63">
        <v>4900.0</v>
      </c>
      <c r="J234" s="63">
        <v>75.0</v>
      </c>
      <c r="K234" s="64" t="s">
        <v>23</v>
      </c>
      <c r="L234" s="64" t="s">
        <v>23</v>
      </c>
      <c r="M234" s="64" t="s">
        <v>821</v>
      </c>
      <c r="N234" s="63"/>
      <c r="O234" s="64"/>
      <c r="P234" s="63">
        <v>38.0</v>
      </c>
      <c r="Q234" s="64"/>
      <c r="R234" s="64"/>
    </row>
    <row r="235" ht="12.75" customHeight="1">
      <c r="A235" s="63">
        <v>622.0</v>
      </c>
      <c r="B235" s="63">
        <v>215035.0</v>
      </c>
      <c r="C235" s="64" t="s">
        <v>1397</v>
      </c>
      <c r="D235" s="64" t="s">
        <v>90</v>
      </c>
      <c r="E235" s="66">
        <v>15.0</v>
      </c>
      <c r="F235" s="64" t="s">
        <v>976</v>
      </c>
      <c r="G235" s="64"/>
      <c r="H235" s="65">
        <v>41775.583333333336</v>
      </c>
      <c r="I235" s="63">
        <v>5000.0</v>
      </c>
      <c r="J235" s="63">
        <v>75.0</v>
      </c>
      <c r="K235" s="64" t="s">
        <v>23</v>
      </c>
      <c r="L235" s="64" t="s">
        <v>23</v>
      </c>
      <c r="M235" s="64" t="s">
        <v>821</v>
      </c>
      <c r="N235" s="63"/>
      <c r="O235" s="64"/>
      <c r="P235" s="63">
        <v>38.0</v>
      </c>
      <c r="Q235" s="64"/>
      <c r="R235" s="64"/>
    </row>
    <row r="236" ht="12.75" customHeight="1">
      <c r="A236" s="63">
        <v>630.0</v>
      </c>
      <c r="B236" s="63">
        <v>161818.0</v>
      </c>
      <c r="C236" s="64" t="s">
        <v>1397</v>
      </c>
      <c r="D236" s="64" t="s">
        <v>90</v>
      </c>
      <c r="E236" s="66">
        <v>15.0</v>
      </c>
      <c r="F236" s="64" t="s">
        <v>976</v>
      </c>
      <c r="G236" s="64"/>
      <c r="H236" s="65">
        <v>41791.583333333336</v>
      </c>
      <c r="I236" s="63">
        <v>5000.0</v>
      </c>
      <c r="J236" s="63">
        <v>75.0</v>
      </c>
      <c r="K236" s="64" t="s">
        <v>23</v>
      </c>
      <c r="L236" s="64" t="s">
        <v>23</v>
      </c>
      <c r="M236" s="64" t="s">
        <v>821</v>
      </c>
      <c r="N236" s="63"/>
      <c r="O236" s="64"/>
      <c r="P236" s="63">
        <v>38.0</v>
      </c>
      <c r="Q236" s="64"/>
      <c r="R236" s="64"/>
    </row>
    <row r="237" ht="12.75" customHeight="1">
      <c r="A237" s="63">
        <v>638.0</v>
      </c>
      <c r="B237" s="63">
        <v>89831.0</v>
      </c>
      <c r="C237" s="64" t="s">
        <v>1397</v>
      </c>
      <c r="D237" s="64" t="s">
        <v>90</v>
      </c>
      <c r="E237" s="66">
        <v>15.0</v>
      </c>
      <c r="F237" s="64" t="s">
        <v>976</v>
      </c>
      <c r="G237" s="64"/>
      <c r="H237" s="65">
        <v>41798.541666666664</v>
      </c>
      <c r="I237" s="63">
        <v>4700.0</v>
      </c>
      <c r="J237" s="63">
        <v>76.0</v>
      </c>
      <c r="K237" s="64" t="s">
        <v>23</v>
      </c>
      <c r="L237" s="64" t="s">
        <v>23</v>
      </c>
      <c r="M237" s="64" t="s">
        <v>35</v>
      </c>
      <c r="N237" s="63"/>
      <c r="O237" s="64"/>
      <c r="P237" s="63">
        <v>39.0</v>
      </c>
      <c r="Q237" s="64"/>
      <c r="R237" s="64"/>
    </row>
    <row r="238" ht="12.75" customHeight="1">
      <c r="A238" s="63">
        <v>651.0</v>
      </c>
      <c r="B238" s="63">
        <v>174926.0</v>
      </c>
      <c r="C238" s="64" t="s">
        <v>1397</v>
      </c>
      <c r="D238" s="64" t="s">
        <v>90</v>
      </c>
      <c r="E238" s="66">
        <v>15.0</v>
      </c>
      <c r="F238" s="64" t="s">
        <v>976</v>
      </c>
      <c r="G238" s="64"/>
      <c r="H238" s="65">
        <v>41803.479166666664</v>
      </c>
      <c r="I238" s="63">
        <v>4800.0</v>
      </c>
      <c r="J238" s="63">
        <v>76.0</v>
      </c>
      <c r="K238" s="64" t="s">
        <v>23</v>
      </c>
      <c r="L238" s="64"/>
      <c r="M238" s="64" t="s">
        <v>821</v>
      </c>
      <c r="N238" s="63"/>
      <c r="O238" s="64"/>
      <c r="P238" s="63">
        <v>39.0</v>
      </c>
      <c r="Q238" s="64"/>
      <c r="R238" s="64"/>
    </row>
    <row r="239" ht="12.75" customHeight="1">
      <c r="A239" s="63">
        <v>612.0</v>
      </c>
      <c r="B239" s="63">
        <v>1557.0</v>
      </c>
      <c r="C239" s="64" t="s">
        <v>1397</v>
      </c>
      <c r="D239" s="64" t="s">
        <v>90</v>
      </c>
      <c r="E239" s="66">
        <v>15.0</v>
      </c>
      <c r="F239" s="64" t="s">
        <v>976</v>
      </c>
      <c r="G239" s="64"/>
      <c r="H239" s="65">
        <v>41769.395833333336</v>
      </c>
      <c r="I239" s="63">
        <v>5000.0</v>
      </c>
      <c r="J239" s="63">
        <v>76.0</v>
      </c>
      <c r="K239" s="64" t="s">
        <v>23</v>
      </c>
      <c r="L239" s="64" t="s">
        <v>23</v>
      </c>
      <c r="M239" s="64" t="s">
        <v>821</v>
      </c>
      <c r="N239" s="63"/>
      <c r="O239" s="64"/>
      <c r="P239" s="63">
        <v>38.0</v>
      </c>
      <c r="Q239" s="64"/>
      <c r="R239" s="64"/>
    </row>
    <row r="240" ht="12.75" customHeight="1">
      <c r="A240" s="63">
        <v>609.0</v>
      </c>
      <c r="B240" s="63">
        <v>204702.0</v>
      </c>
      <c r="C240" s="64" t="s">
        <v>1397</v>
      </c>
      <c r="D240" s="64" t="s">
        <v>90</v>
      </c>
      <c r="E240" s="66">
        <v>15.0</v>
      </c>
      <c r="F240" s="64" t="s">
        <v>976</v>
      </c>
      <c r="G240" s="64"/>
      <c r="H240" s="65">
        <v>41773.458333333336</v>
      </c>
      <c r="I240" s="63">
        <v>5000.0</v>
      </c>
      <c r="J240" s="63">
        <v>76.0</v>
      </c>
      <c r="K240" s="64" t="s">
        <v>23</v>
      </c>
      <c r="L240" s="64" t="s">
        <v>23</v>
      </c>
      <c r="M240" s="64" t="s">
        <v>821</v>
      </c>
      <c r="N240" s="63"/>
      <c r="O240" s="64"/>
      <c r="P240" s="63">
        <v>43.0</v>
      </c>
      <c r="Q240" s="64"/>
      <c r="R240" s="66">
        <v>2.0</v>
      </c>
    </row>
    <row r="241" ht="12.75" customHeight="1">
      <c r="A241" s="63">
        <v>60.0</v>
      </c>
      <c r="B241" s="63">
        <v>44652.0</v>
      </c>
      <c r="C241" s="64" t="s">
        <v>1397</v>
      </c>
      <c r="D241" s="64" t="s">
        <v>90</v>
      </c>
      <c r="E241" s="66">
        <v>15.0</v>
      </c>
      <c r="F241" s="64" t="s">
        <v>976</v>
      </c>
      <c r="G241" s="64"/>
      <c r="H241" s="65">
        <v>41763.5</v>
      </c>
      <c r="I241" s="63">
        <v>5100.0</v>
      </c>
      <c r="J241" s="63">
        <v>76.0</v>
      </c>
      <c r="K241" s="64" t="s">
        <v>23</v>
      </c>
      <c r="L241" s="64" t="s">
        <v>23</v>
      </c>
      <c r="M241" s="64" t="s">
        <v>821</v>
      </c>
      <c r="N241" s="63"/>
      <c r="O241" s="64"/>
      <c r="P241" s="64"/>
      <c r="Q241" s="66">
        <v>2.0</v>
      </c>
      <c r="R241" s="66">
        <v>2.0</v>
      </c>
    </row>
    <row r="242" ht="12.75" customHeight="1">
      <c r="A242" s="63">
        <v>625.0</v>
      </c>
      <c r="B242" s="63">
        <v>17230.0</v>
      </c>
      <c r="C242" s="64" t="s">
        <v>1397</v>
      </c>
      <c r="D242" s="64" t="s">
        <v>90</v>
      </c>
      <c r="E242" s="66">
        <v>7.0</v>
      </c>
      <c r="F242" s="64" t="s">
        <v>1419</v>
      </c>
      <c r="G242" s="64"/>
      <c r="H242" s="65">
        <v>41784.53125</v>
      </c>
      <c r="I242" s="63">
        <v>4600.0</v>
      </c>
      <c r="J242" s="63">
        <v>77.0</v>
      </c>
      <c r="K242" s="64" t="s">
        <v>23</v>
      </c>
      <c r="L242" s="64" t="s">
        <v>23</v>
      </c>
      <c r="M242" s="64" t="s">
        <v>821</v>
      </c>
      <c r="N242" s="63"/>
      <c r="O242" s="64"/>
      <c r="P242" s="63">
        <v>40.0</v>
      </c>
      <c r="Q242" s="66">
        <v>2.0</v>
      </c>
      <c r="R242" s="66">
        <v>2.0</v>
      </c>
    </row>
    <row r="243" ht="12.75" customHeight="1">
      <c r="A243" s="63">
        <v>611.0</v>
      </c>
      <c r="B243" s="63">
        <v>151848.0</v>
      </c>
      <c r="C243" s="64" t="s">
        <v>1397</v>
      </c>
      <c r="D243" s="64" t="s">
        <v>90</v>
      </c>
      <c r="E243" s="66">
        <v>15.0</v>
      </c>
      <c r="F243" s="64" t="s">
        <v>976</v>
      </c>
      <c r="G243" s="64"/>
      <c r="H243" s="65">
        <v>41759.729166666664</v>
      </c>
      <c r="I243" s="63">
        <v>4700.0</v>
      </c>
      <c r="J243" s="63">
        <v>77.0</v>
      </c>
      <c r="K243" s="64" t="s">
        <v>23</v>
      </c>
      <c r="L243" s="64" t="s">
        <v>23</v>
      </c>
      <c r="M243" s="64" t="s">
        <v>35</v>
      </c>
      <c r="N243" s="63"/>
      <c r="O243" s="64"/>
      <c r="P243" s="63">
        <v>38.0</v>
      </c>
      <c r="Q243" s="64"/>
      <c r="R243" s="64"/>
    </row>
    <row r="244" ht="12.75" customHeight="1">
      <c r="A244" s="63">
        <v>636.0</v>
      </c>
      <c r="B244" s="63">
        <v>66427.0</v>
      </c>
      <c r="C244" s="64" t="s">
        <v>1397</v>
      </c>
      <c r="D244" s="64" t="s">
        <v>90</v>
      </c>
      <c r="E244" s="66">
        <v>15.0</v>
      </c>
      <c r="F244" s="64" t="s">
        <v>976</v>
      </c>
      <c r="G244" s="64"/>
      <c r="H244" s="65">
        <v>41794.5625</v>
      </c>
      <c r="I244" s="63">
        <v>5300.0</v>
      </c>
      <c r="J244" s="63">
        <v>77.0</v>
      </c>
      <c r="K244" s="64" t="s">
        <v>23</v>
      </c>
      <c r="L244" s="64" t="s">
        <v>23</v>
      </c>
      <c r="M244" s="64" t="s">
        <v>821</v>
      </c>
      <c r="N244" s="63"/>
      <c r="O244" s="64"/>
      <c r="P244" s="63">
        <v>44.0</v>
      </c>
      <c r="Q244" s="66">
        <v>2.0</v>
      </c>
      <c r="R244" s="66">
        <v>2.0</v>
      </c>
    </row>
    <row r="245" ht="12.75" customHeight="1">
      <c r="A245" s="63">
        <v>629.0</v>
      </c>
      <c r="B245" s="63">
        <v>166856.0</v>
      </c>
      <c r="C245" s="64" t="s">
        <v>1397</v>
      </c>
      <c r="D245" s="64" t="s">
        <v>90</v>
      </c>
      <c r="E245" s="66">
        <v>8.0</v>
      </c>
      <c r="F245" s="64" t="s">
        <v>1421</v>
      </c>
      <c r="G245" s="64"/>
      <c r="H245" s="65">
        <v>41791.5</v>
      </c>
      <c r="I245" s="63">
        <v>4600.0</v>
      </c>
      <c r="J245" s="63">
        <v>78.0</v>
      </c>
      <c r="K245" s="64" t="s">
        <v>23</v>
      </c>
      <c r="L245" s="64" t="s">
        <v>23</v>
      </c>
      <c r="M245" s="64" t="s">
        <v>35</v>
      </c>
      <c r="N245" s="63"/>
      <c r="O245" s="64"/>
      <c r="P245" s="63">
        <v>38.0</v>
      </c>
      <c r="Q245" s="66">
        <v>2.0</v>
      </c>
      <c r="R245" s="66">
        <v>2.0</v>
      </c>
    </row>
    <row r="246" ht="12.75" customHeight="1">
      <c r="A246" s="63">
        <v>643.0</v>
      </c>
      <c r="B246" s="63">
        <v>177470.0</v>
      </c>
      <c r="C246" s="64" t="s">
        <v>1397</v>
      </c>
      <c r="D246" s="64" t="s">
        <v>90</v>
      </c>
      <c r="E246" s="66">
        <v>16.0</v>
      </c>
      <c r="F246" s="64" t="s">
        <v>1303</v>
      </c>
      <c r="G246" s="64"/>
      <c r="H246" s="65">
        <v>41804.791666666664</v>
      </c>
      <c r="I246" s="63">
        <v>5200.0</v>
      </c>
      <c r="J246" s="63">
        <v>78.0</v>
      </c>
      <c r="K246" s="64" t="s">
        <v>23</v>
      </c>
      <c r="L246" s="64" t="s">
        <v>23</v>
      </c>
      <c r="M246" s="64" t="s">
        <v>35</v>
      </c>
      <c r="N246" s="63"/>
      <c r="O246" s="64"/>
      <c r="P246" s="64"/>
      <c r="Q246" s="64"/>
      <c r="R246" s="64"/>
    </row>
    <row r="247" ht="12.75" customHeight="1">
      <c r="A247" s="63">
        <v>1504.0</v>
      </c>
      <c r="B247" s="63">
        <v>179979.0</v>
      </c>
      <c r="C247" s="64" t="s">
        <v>1397</v>
      </c>
      <c r="D247" s="64" t="s">
        <v>90</v>
      </c>
      <c r="E247" s="66">
        <v>15.0</v>
      </c>
      <c r="F247" s="64" t="s">
        <v>976</v>
      </c>
      <c r="G247" s="64"/>
      <c r="H247" s="65">
        <v>41756.72222222222</v>
      </c>
      <c r="I247" s="63">
        <v>5500.0</v>
      </c>
      <c r="J247" s="63">
        <v>78.0</v>
      </c>
      <c r="K247" s="64" t="s">
        <v>23</v>
      </c>
      <c r="L247" s="64" t="s">
        <v>23</v>
      </c>
      <c r="M247" s="64" t="s">
        <v>821</v>
      </c>
      <c r="N247" s="63"/>
      <c r="O247" s="64"/>
      <c r="P247" s="63">
        <v>39.0</v>
      </c>
      <c r="Q247" s="64"/>
      <c r="R247" s="64"/>
    </row>
    <row r="248" ht="12.75" customHeight="1">
      <c r="A248" s="63">
        <v>621.0</v>
      </c>
      <c r="B248" s="63">
        <v>138038.0</v>
      </c>
      <c r="C248" s="64" t="s">
        <v>1397</v>
      </c>
      <c r="D248" s="64" t="s">
        <v>90</v>
      </c>
      <c r="E248" s="66">
        <v>18.0</v>
      </c>
      <c r="F248" s="64" t="s">
        <v>1032</v>
      </c>
      <c r="G248" s="64"/>
      <c r="H248" s="65">
        <v>41773.1875</v>
      </c>
      <c r="I248" s="63">
        <v>5600.0</v>
      </c>
      <c r="J248" s="63">
        <v>78.0</v>
      </c>
      <c r="K248" s="64" t="s">
        <v>23</v>
      </c>
      <c r="L248" s="64" t="s">
        <v>23</v>
      </c>
      <c r="M248" s="64" t="s">
        <v>821</v>
      </c>
      <c r="N248" s="63"/>
      <c r="O248" s="64"/>
      <c r="P248" s="63">
        <v>43.0</v>
      </c>
      <c r="Q248" s="66">
        <v>2.0</v>
      </c>
      <c r="R248" s="66">
        <v>2.0</v>
      </c>
    </row>
    <row r="249" ht="12.75" customHeight="1">
      <c r="A249" s="63">
        <v>627.0</v>
      </c>
      <c r="B249" s="63">
        <v>140440.0</v>
      </c>
      <c r="C249" s="64" t="s">
        <v>1397</v>
      </c>
      <c r="D249" s="64" t="s">
        <v>90</v>
      </c>
      <c r="E249" s="66">
        <v>15.0</v>
      </c>
      <c r="F249" s="64" t="s">
        <v>976</v>
      </c>
      <c r="G249" s="64"/>
      <c r="H249" s="65">
        <v>41787.479166666664</v>
      </c>
      <c r="I249" s="63">
        <v>5750.0</v>
      </c>
      <c r="J249" s="63">
        <v>78.0</v>
      </c>
      <c r="K249" s="64" t="s">
        <v>23</v>
      </c>
      <c r="L249" s="64" t="s">
        <v>23</v>
      </c>
      <c r="M249" s="64" t="s">
        <v>821</v>
      </c>
      <c r="N249" s="63"/>
      <c r="O249" s="64"/>
      <c r="P249" s="63">
        <v>45.0</v>
      </c>
      <c r="Q249" s="64"/>
      <c r="R249" s="66">
        <v>2.0</v>
      </c>
    </row>
    <row r="250" ht="12.75" customHeight="1">
      <c r="A250" s="63">
        <v>628.0</v>
      </c>
      <c r="B250" s="63">
        <v>194798.0</v>
      </c>
      <c r="C250" s="64" t="s">
        <v>1397</v>
      </c>
      <c r="D250" s="64" t="s">
        <v>90</v>
      </c>
      <c r="E250" s="64"/>
      <c r="F250" s="64"/>
      <c r="G250" s="64" t="s">
        <v>1422</v>
      </c>
      <c r="H250" s="65">
        <v>41789.75</v>
      </c>
      <c r="I250" s="63">
        <v>4900.0</v>
      </c>
      <c r="J250" s="63">
        <v>80.0</v>
      </c>
      <c r="K250" s="64" t="s">
        <v>23</v>
      </c>
      <c r="L250" s="64" t="s">
        <v>23</v>
      </c>
      <c r="M250" s="64" t="s">
        <v>40</v>
      </c>
      <c r="N250" s="63"/>
      <c r="O250" s="64"/>
      <c r="P250" s="63">
        <v>39.0</v>
      </c>
      <c r="Q250" s="66">
        <v>2.0</v>
      </c>
      <c r="R250" s="66">
        <v>2.0</v>
      </c>
    </row>
    <row r="251" ht="12.75" customHeight="1">
      <c r="A251" s="63">
        <v>645.0</v>
      </c>
      <c r="B251" s="63">
        <v>39403.0</v>
      </c>
      <c r="C251" s="64" t="s">
        <v>1397</v>
      </c>
      <c r="D251" s="64" t="s">
        <v>90</v>
      </c>
      <c r="E251" s="66">
        <v>15.0</v>
      </c>
      <c r="F251" s="64" t="s">
        <v>976</v>
      </c>
      <c r="G251" s="64"/>
      <c r="H251" s="65">
        <v>41815.541666666664</v>
      </c>
      <c r="I251" s="63">
        <v>5850.0</v>
      </c>
      <c r="J251" s="63">
        <v>80.0</v>
      </c>
      <c r="K251" s="64" t="s">
        <v>23</v>
      </c>
      <c r="L251" s="64" t="s">
        <v>35</v>
      </c>
      <c r="M251" s="64" t="s">
        <v>814</v>
      </c>
      <c r="N251" s="63"/>
      <c r="O251" s="64"/>
      <c r="P251" s="63">
        <v>45.0</v>
      </c>
      <c r="Q251" s="64"/>
      <c r="R251" s="66">
        <v>2.0</v>
      </c>
    </row>
    <row r="252" ht="12.75" customHeight="1">
      <c r="A252" s="63">
        <v>635.0</v>
      </c>
      <c r="B252" s="63">
        <v>198716.0</v>
      </c>
      <c r="C252" s="64" t="s">
        <v>1397</v>
      </c>
      <c r="D252" s="64" t="s">
        <v>90</v>
      </c>
      <c r="E252" s="66">
        <v>15.0</v>
      </c>
      <c r="F252" s="64" t="s">
        <v>976</v>
      </c>
      <c r="G252" s="64"/>
      <c r="H252" s="65">
        <v>41793.493055555555</v>
      </c>
      <c r="I252" s="63">
        <v>5800.0</v>
      </c>
      <c r="J252" s="63">
        <v>82.0</v>
      </c>
      <c r="K252" s="64" t="s">
        <v>23</v>
      </c>
      <c r="L252" s="64" t="s">
        <v>23</v>
      </c>
      <c r="M252" s="64" t="s">
        <v>821</v>
      </c>
      <c r="N252" s="63"/>
      <c r="O252" s="64"/>
      <c r="P252" s="63">
        <v>43.0</v>
      </c>
      <c r="Q252" s="66">
        <v>2.0</v>
      </c>
      <c r="R252" s="66">
        <v>2.0</v>
      </c>
    </row>
    <row r="253" ht="12.75" customHeight="1">
      <c r="A253" s="63">
        <v>956.0</v>
      </c>
      <c r="B253" s="63">
        <v>40242.0</v>
      </c>
      <c r="C253" s="64" t="s">
        <v>1363</v>
      </c>
      <c r="D253" s="64" t="s">
        <v>1211</v>
      </c>
      <c r="E253" s="64"/>
      <c r="F253" s="64"/>
      <c r="G253" s="64" t="s">
        <v>1364</v>
      </c>
      <c r="H253" s="65">
        <v>41831.604166666664</v>
      </c>
      <c r="I253" s="63">
        <v>1850.0</v>
      </c>
      <c r="J253" s="63">
        <v>53.0</v>
      </c>
      <c r="K253" s="64" t="s">
        <v>23</v>
      </c>
      <c r="L253" s="64" t="s">
        <v>35</v>
      </c>
      <c r="M253" s="64" t="s">
        <v>35</v>
      </c>
      <c r="N253" s="63"/>
      <c r="O253" s="64"/>
      <c r="P253" s="63">
        <v>28.0</v>
      </c>
      <c r="Q253" s="66">
        <v>2.0</v>
      </c>
      <c r="R253" s="66">
        <v>1.0</v>
      </c>
    </row>
    <row r="254" ht="12.75" customHeight="1">
      <c r="A254" s="63">
        <v>955.0</v>
      </c>
      <c r="B254" s="63">
        <v>91154.0</v>
      </c>
      <c r="C254" s="64" t="s">
        <v>1363</v>
      </c>
      <c r="D254" s="64" t="s">
        <v>1211</v>
      </c>
      <c r="E254" s="64"/>
      <c r="F254" s="64"/>
      <c r="G254" s="64" t="s">
        <v>819</v>
      </c>
      <c r="H254" s="65">
        <v>41831.666666666664</v>
      </c>
      <c r="I254" s="63">
        <v>1975.0</v>
      </c>
      <c r="J254" s="63">
        <v>56.0</v>
      </c>
      <c r="K254" s="64" t="s">
        <v>23</v>
      </c>
      <c r="L254" s="64" t="s">
        <v>35</v>
      </c>
      <c r="M254" s="64" t="s">
        <v>35</v>
      </c>
      <c r="N254" s="63"/>
      <c r="O254" s="64"/>
      <c r="P254" s="63">
        <v>30.0</v>
      </c>
      <c r="Q254" s="66">
        <v>2.0</v>
      </c>
      <c r="R254" s="66">
        <v>1.0</v>
      </c>
    </row>
    <row r="255" ht="12.75" customHeight="1">
      <c r="A255" s="63">
        <v>957.0</v>
      </c>
      <c r="B255" s="63">
        <v>164724.0</v>
      </c>
      <c r="C255" s="64" t="s">
        <v>1363</v>
      </c>
      <c r="D255" s="64" t="s">
        <v>1211</v>
      </c>
      <c r="E255" s="64"/>
      <c r="F255" s="64"/>
      <c r="G255" s="64" t="s">
        <v>819</v>
      </c>
      <c r="H255" s="65">
        <v>41831.791666666664</v>
      </c>
      <c r="I255" s="63">
        <v>2000.0</v>
      </c>
      <c r="J255" s="63">
        <v>56.0</v>
      </c>
      <c r="K255" s="64" t="s">
        <v>23</v>
      </c>
      <c r="L255" s="64" t="s">
        <v>35</v>
      </c>
      <c r="M255" s="64" t="s">
        <v>35</v>
      </c>
      <c r="N255" s="63"/>
      <c r="O255" s="64"/>
      <c r="P255" s="63">
        <v>29.0</v>
      </c>
      <c r="Q255" s="66">
        <v>2.0</v>
      </c>
      <c r="R255" s="66">
        <v>1.0</v>
      </c>
    </row>
    <row r="256" ht="12.75" customHeight="1">
      <c r="A256" s="63">
        <v>978.0</v>
      </c>
      <c r="B256" s="63">
        <v>40145.0</v>
      </c>
      <c r="C256" s="64" t="s">
        <v>1363</v>
      </c>
      <c r="D256" s="64" t="s">
        <v>1211</v>
      </c>
      <c r="E256" s="64"/>
      <c r="F256" s="64"/>
      <c r="G256" s="64" t="s">
        <v>1364</v>
      </c>
      <c r="H256" s="65">
        <v>41822.416666666664</v>
      </c>
      <c r="I256" s="63">
        <v>2200.0</v>
      </c>
      <c r="J256" s="63">
        <v>57.0</v>
      </c>
      <c r="K256" s="64" t="s">
        <v>23</v>
      </c>
      <c r="L256" s="64" t="s">
        <v>35</v>
      </c>
      <c r="M256" s="64" t="s">
        <v>35</v>
      </c>
      <c r="N256" s="63"/>
      <c r="O256" s="64"/>
      <c r="P256" s="63">
        <v>28.0</v>
      </c>
      <c r="Q256" s="66">
        <v>2.0</v>
      </c>
      <c r="R256" s="66">
        <v>1.0</v>
      </c>
    </row>
    <row r="257" ht="12.75" customHeight="1">
      <c r="A257" s="63">
        <v>940.0</v>
      </c>
      <c r="B257" s="63">
        <v>19695.0</v>
      </c>
      <c r="C257" s="64" t="s">
        <v>1363</v>
      </c>
      <c r="D257" s="64" t="s">
        <v>1211</v>
      </c>
      <c r="E257" s="64"/>
      <c r="F257" s="64"/>
      <c r="G257" s="64" t="s">
        <v>857</v>
      </c>
      <c r="H257" s="65">
        <v>41825.4375</v>
      </c>
      <c r="I257" s="63">
        <v>2290.0</v>
      </c>
      <c r="J257" s="63">
        <v>58.0</v>
      </c>
      <c r="K257" s="64" t="s">
        <v>23</v>
      </c>
      <c r="L257" s="64" t="s">
        <v>35</v>
      </c>
      <c r="M257" s="64"/>
      <c r="N257" s="63"/>
      <c r="O257" s="64"/>
      <c r="P257" s="63">
        <v>30.0</v>
      </c>
      <c r="Q257" s="64"/>
      <c r="R257" s="64"/>
    </row>
    <row r="258" ht="12.75" customHeight="1">
      <c r="A258" s="63">
        <v>952.0</v>
      </c>
      <c r="B258" s="63">
        <v>133178.0</v>
      </c>
      <c r="C258" s="64" t="s">
        <v>1363</v>
      </c>
      <c r="D258" s="64" t="s">
        <v>1211</v>
      </c>
      <c r="E258" s="66">
        <v>111.0</v>
      </c>
      <c r="F258" s="64" t="s">
        <v>136</v>
      </c>
      <c r="G258" s="64"/>
      <c r="H258" s="65">
        <v>41828.541666666664</v>
      </c>
      <c r="I258" s="63">
        <v>2570.0</v>
      </c>
      <c r="J258" s="63">
        <v>59.0</v>
      </c>
      <c r="K258" s="64" t="s">
        <v>23</v>
      </c>
      <c r="L258" s="64" t="s">
        <v>35</v>
      </c>
      <c r="M258" s="64" t="s">
        <v>35</v>
      </c>
      <c r="N258" s="63"/>
      <c r="O258" s="64"/>
      <c r="P258" s="63">
        <v>30.0</v>
      </c>
      <c r="Q258" s="66">
        <v>2.0</v>
      </c>
      <c r="R258" s="66">
        <v>1.0</v>
      </c>
    </row>
    <row r="259" ht="12.75" customHeight="1">
      <c r="A259" s="63">
        <v>946.0</v>
      </c>
      <c r="B259" s="63">
        <v>17552.0</v>
      </c>
      <c r="C259" s="64" t="s">
        <v>1363</v>
      </c>
      <c r="D259" s="64" t="s">
        <v>1211</v>
      </c>
      <c r="E259" s="66">
        <v>126.0</v>
      </c>
      <c r="F259" s="64" t="s">
        <v>858</v>
      </c>
      <c r="G259" s="64"/>
      <c r="H259" s="65">
        <v>41822.75</v>
      </c>
      <c r="I259" s="63">
        <v>2500.0</v>
      </c>
      <c r="J259" s="63">
        <v>61.0</v>
      </c>
      <c r="K259" s="64" t="s">
        <v>23</v>
      </c>
      <c r="L259" s="64" t="s">
        <v>35</v>
      </c>
      <c r="M259" s="64" t="s">
        <v>814</v>
      </c>
      <c r="N259" s="63"/>
      <c r="O259" s="64"/>
      <c r="P259" s="64"/>
      <c r="Q259" s="64"/>
      <c r="R259" s="64"/>
    </row>
    <row r="260" ht="12.75" customHeight="1">
      <c r="A260" s="63">
        <v>949.0</v>
      </c>
      <c r="B260" s="63">
        <v>164868.0</v>
      </c>
      <c r="C260" s="64" t="s">
        <v>1363</v>
      </c>
      <c r="D260" s="64" t="s">
        <v>1211</v>
      </c>
      <c r="E260" s="64"/>
      <c r="F260" s="64"/>
      <c r="G260" s="64" t="s">
        <v>857</v>
      </c>
      <c r="H260" s="65">
        <v>41824.375</v>
      </c>
      <c r="I260" s="63">
        <v>3000.0</v>
      </c>
      <c r="J260" s="63">
        <v>62.0</v>
      </c>
      <c r="K260" s="64" t="s">
        <v>23</v>
      </c>
      <c r="L260" s="64" t="s">
        <v>35</v>
      </c>
      <c r="M260" s="64"/>
      <c r="N260" s="63"/>
      <c r="O260" s="64"/>
      <c r="P260" s="63">
        <v>33.0</v>
      </c>
      <c r="Q260" s="64"/>
      <c r="R260" s="64"/>
    </row>
    <row r="261" ht="12.75" customHeight="1">
      <c r="A261" s="63">
        <v>942.0</v>
      </c>
      <c r="B261" s="63">
        <v>138871.0</v>
      </c>
      <c r="C261" s="64" t="s">
        <v>1363</v>
      </c>
      <c r="D261" s="64" t="s">
        <v>1211</v>
      </c>
      <c r="E261" s="64"/>
      <c r="F261" s="64"/>
      <c r="G261" s="64" t="s">
        <v>857</v>
      </c>
      <c r="H261" s="65">
        <v>41825.84375</v>
      </c>
      <c r="I261" s="63">
        <v>2500.0</v>
      </c>
      <c r="J261" s="63">
        <v>63.0</v>
      </c>
      <c r="K261" s="64" t="s">
        <v>23</v>
      </c>
      <c r="L261" s="64" t="s">
        <v>35</v>
      </c>
      <c r="M261" s="64" t="s">
        <v>821</v>
      </c>
      <c r="N261" s="63"/>
      <c r="O261" s="64"/>
      <c r="P261" s="63">
        <v>25.0</v>
      </c>
      <c r="Q261" s="64"/>
      <c r="R261" s="64"/>
    </row>
    <row r="262" ht="12.75" customHeight="1">
      <c r="A262" s="63">
        <v>1231.0</v>
      </c>
      <c r="B262" s="63">
        <v>153364.0</v>
      </c>
      <c r="C262" s="64" t="s">
        <v>1363</v>
      </c>
      <c r="D262" s="64" t="s">
        <v>1211</v>
      </c>
      <c r="E262" s="64"/>
      <c r="F262" s="64"/>
      <c r="G262" s="64" t="s">
        <v>857</v>
      </c>
      <c r="H262" s="65">
        <v>41791.375</v>
      </c>
      <c r="I262" s="63">
        <v>3115.0</v>
      </c>
      <c r="J262" s="63">
        <v>66.0</v>
      </c>
      <c r="K262" s="64" t="s">
        <v>23</v>
      </c>
      <c r="L262" s="64" t="s">
        <v>23</v>
      </c>
      <c r="M262" s="64" t="s">
        <v>35</v>
      </c>
      <c r="N262" s="63"/>
      <c r="O262" s="64"/>
      <c r="P262" s="63">
        <v>32.0</v>
      </c>
      <c r="Q262" s="64"/>
      <c r="R262" s="64"/>
    </row>
    <row r="263" ht="12.75" customHeight="1">
      <c r="A263" s="63">
        <v>122.0</v>
      </c>
      <c r="B263" s="63">
        <v>17641.0</v>
      </c>
      <c r="C263" s="64" t="s">
        <v>1363</v>
      </c>
      <c r="D263" s="64" t="s">
        <v>1211</v>
      </c>
      <c r="E263" s="64"/>
      <c r="F263" s="64"/>
      <c r="G263" s="64" t="s">
        <v>819</v>
      </c>
      <c r="H263" s="65">
        <v>41756.302083333336</v>
      </c>
      <c r="I263" s="63">
        <v>3330.0</v>
      </c>
      <c r="J263" s="63">
        <v>66.0</v>
      </c>
      <c r="K263" s="64" t="s">
        <v>23</v>
      </c>
      <c r="L263" s="64" t="s">
        <v>23</v>
      </c>
      <c r="M263" s="64"/>
      <c r="N263" s="63"/>
      <c r="O263" s="64"/>
      <c r="P263" s="64"/>
      <c r="Q263" s="64"/>
      <c r="R263" s="64"/>
    </row>
    <row r="264" ht="12.75" customHeight="1">
      <c r="A264" s="63">
        <v>121.0</v>
      </c>
      <c r="B264" s="63">
        <v>66741.0</v>
      </c>
      <c r="C264" s="64" t="s">
        <v>1363</v>
      </c>
      <c r="D264" s="64" t="s">
        <v>1211</v>
      </c>
      <c r="E264" s="64"/>
      <c r="F264" s="64"/>
      <c r="G264" s="64" t="s">
        <v>819</v>
      </c>
      <c r="H264" s="65">
        <v>41756.32638888889</v>
      </c>
      <c r="I264" s="63">
        <v>3535.0</v>
      </c>
      <c r="J264" s="63">
        <v>66.0</v>
      </c>
      <c r="K264" s="64" t="s">
        <v>23</v>
      </c>
      <c r="L264" s="64" t="s">
        <v>23</v>
      </c>
      <c r="M264" s="64" t="s">
        <v>814</v>
      </c>
      <c r="N264" s="63"/>
      <c r="O264" s="64"/>
      <c r="P264" s="64"/>
      <c r="Q264" s="64"/>
      <c r="R264" s="64"/>
    </row>
    <row r="265" ht="12.75" customHeight="1">
      <c r="A265" s="63">
        <v>171.0</v>
      </c>
      <c r="B265" s="63">
        <v>132523.0</v>
      </c>
      <c r="C265" s="64" t="s">
        <v>1363</v>
      </c>
      <c r="D265" s="64" t="s">
        <v>1211</v>
      </c>
      <c r="E265" s="64"/>
      <c r="F265" s="64"/>
      <c r="G265" s="64" t="s">
        <v>857</v>
      </c>
      <c r="H265" s="65">
        <v>41763.416666666664</v>
      </c>
      <c r="I265" s="63">
        <v>3360.0</v>
      </c>
      <c r="J265" s="63">
        <v>67.0</v>
      </c>
      <c r="K265" s="64" t="s">
        <v>23</v>
      </c>
      <c r="L265" s="64" t="s">
        <v>23</v>
      </c>
      <c r="M265" s="64" t="s">
        <v>35</v>
      </c>
      <c r="N265" s="63"/>
      <c r="O265" s="64"/>
      <c r="P265" s="64"/>
      <c r="Q265" s="64"/>
      <c r="R265" s="64"/>
    </row>
    <row r="266" ht="12.75" customHeight="1">
      <c r="A266" s="63">
        <v>1279.0</v>
      </c>
      <c r="B266" s="63">
        <v>73429.0</v>
      </c>
      <c r="C266" s="64" t="s">
        <v>1363</v>
      </c>
      <c r="D266" s="64" t="s">
        <v>1211</v>
      </c>
      <c r="E266" s="64"/>
      <c r="F266" s="64"/>
      <c r="G266" s="64" t="s">
        <v>857</v>
      </c>
      <c r="H266" s="65">
        <v>41796.416666666664</v>
      </c>
      <c r="I266" s="63">
        <v>4030.0</v>
      </c>
      <c r="J266" s="63">
        <v>67.0</v>
      </c>
      <c r="K266" s="64" t="s">
        <v>23</v>
      </c>
      <c r="L266" s="64" t="s">
        <v>23</v>
      </c>
      <c r="M266" s="64"/>
      <c r="N266" s="63"/>
      <c r="O266" s="64"/>
      <c r="P266" s="63">
        <v>34.0</v>
      </c>
      <c r="Q266" s="64"/>
      <c r="R266" s="64"/>
    </row>
    <row r="267" ht="12.75" customHeight="1">
      <c r="A267" s="63">
        <v>130.0</v>
      </c>
      <c r="B267" s="63">
        <v>32745.0</v>
      </c>
      <c r="C267" s="64" t="s">
        <v>1363</v>
      </c>
      <c r="D267" s="64" t="s">
        <v>1211</v>
      </c>
      <c r="E267" s="64"/>
      <c r="F267" s="64"/>
      <c r="G267" s="64" t="s">
        <v>819</v>
      </c>
      <c r="H267" s="65">
        <v>41756.416666666664</v>
      </c>
      <c r="I267" s="63">
        <v>3400.0</v>
      </c>
      <c r="J267" s="63">
        <v>68.0</v>
      </c>
      <c r="K267" s="64" t="s">
        <v>23</v>
      </c>
      <c r="L267" s="64" t="s">
        <v>23</v>
      </c>
      <c r="M267" s="64" t="s">
        <v>814</v>
      </c>
      <c r="N267" s="63"/>
      <c r="O267" s="64"/>
      <c r="P267" s="63">
        <v>35.0</v>
      </c>
      <c r="Q267" s="64"/>
      <c r="R267" s="64"/>
    </row>
    <row r="268" ht="12.75" customHeight="1">
      <c r="A268" s="63">
        <v>903.0</v>
      </c>
      <c r="B268" s="63">
        <v>97879.0</v>
      </c>
      <c r="C268" s="64" t="s">
        <v>1363</v>
      </c>
      <c r="D268" s="64" t="s">
        <v>1211</v>
      </c>
      <c r="E268" s="64"/>
      <c r="F268" s="64"/>
      <c r="G268" s="64" t="s">
        <v>857</v>
      </c>
      <c r="H268" s="65">
        <v>41803.5</v>
      </c>
      <c r="I268" s="63">
        <v>3470.0</v>
      </c>
      <c r="J268" s="63">
        <v>69.0</v>
      </c>
      <c r="K268" s="64" t="s">
        <v>23</v>
      </c>
      <c r="L268" s="64" t="s">
        <v>23</v>
      </c>
      <c r="M268" s="64" t="s">
        <v>35</v>
      </c>
      <c r="N268" s="63"/>
      <c r="O268" s="64"/>
      <c r="P268" s="63">
        <v>34.0</v>
      </c>
      <c r="Q268" s="64"/>
      <c r="R268" s="64"/>
    </row>
    <row r="269" ht="12.75" customHeight="1">
      <c r="A269" s="63">
        <v>139.0</v>
      </c>
      <c r="B269" s="63">
        <v>72096.0</v>
      </c>
      <c r="C269" s="64" t="s">
        <v>1363</v>
      </c>
      <c r="D269" s="64" t="s">
        <v>1211</v>
      </c>
      <c r="E269" s="66">
        <v>25.0</v>
      </c>
      <c r="F269" s="64" t="s">
        <v>850</v>
      </c>
      <c r="G269" s="64"/>
      <c r="H269" s="65">
        <v>41756.5</v>
      </c>
      <c r="I269" s="63">
        <v>3500.0</v>
      </c>
      <c r="J269" s="63">
        <v>69.0</v>
      </c>
      <c r="K269" s="64" t="s">
        <v>23</v>
      </c>
      <c r="L269" s="64" t="s">
        <v>40</v>
      </c>
      <c r="M269" s="64" t="s">
        <v>821</v>
      </c>
      <c r="N269" s="63"/>
      <c r="O269" s="64"/>
      <c r="P269" s="63">
        <v>35.0</v>
      </c>
      <c r="Q269" s="64"/>
      <c r="R269" s="64"/>
    </row>
    <row r="270" ht="12.75" customHeight="1">
      <c r="A270" s="63">
        <v>900.0</v>
      </c>
      <c r="B270" s="63">
        <v>14448.0</v>
      </c>
      <c r="C270" s="64" t="s">
        <v>1363</v>
      </c>
      <c r="D270" s="64" t="s">
        <v>1211</v>
      </c>
      <c r="E270" s="64"/>
      <c r="F270" s="64"/>
      <c r="G270" s="64" t="s">
        <v>857</v>
      </c>
      <c r="H270" s="65">
        <v>41803.395833333336</v>
      </c>
      <c r="I270" s="63">
        <v>3550.0</v>
      </c>
      <c r="J270" s="63">
        <v>69.0</v>
      </c>
      <c r="K270" s="64" t="s">
        <v>23</v>
      </c>
      <c r="L270" s="64" t="s">
        <v>23</v>
      </c>
      <c r="M270" s="64" t="s">
        <v>35</v>
      </c>
      <c r="N270" s="63"/>
      <c r="O270" s="64"/>
      <c r="P270" s="63">
        <v>34.0</v>
      </c>
      <c r="Q270" s="64"/>
      <c r="R270" s="64"/>
    </row>
    <row r="271" ht="12.75" customHeight="1">
      <c r="A271" s="63">
        <v>1197.0</v>
      </c>
      <c r="B271" s="63">
        <v>37976.0</v>
      </c>
      <c r="C271" s="64" t="s">
        <v>1363</v>
      </c>
      <c r="D271" s="64" t="s">
        <v>1211</v>
      </c>
      <c r="E271" s="64"/>
      <c r="F271" s="64"/>
      <c r="G271" s="64" t="s">
        <v>819</v>
      </c>
      <c r="H271" s="65">
        <v>41782.5</v>
      </c>
      <c r="I271" s="63">
        <v>3875.0</v>
      </c>
      <c r="J271" s="63">
        <v>69.0</v>
      </c>
      <c r="K271" s="64" t="s">
        <v>23</v>
      </c>
      <c r="L271" s="64" t="s">
        <v>23</v>
      </c>
      <c r="M271" s="64" t="s">
        <v>35</v>
      </c>
      <c r="N271" s="63"/>
      <c r="O271" s="64"/>
      <c r="P271" s="63">
        <v>34.0</v>
      </c>
      <c r="Q271" s="66">
        <v>2.0</v>
      </c>
      <c r="R271" s="66">
        <v>2.0</v>
      </c>
    </row>
    <row r="272" ht="12.75" customHeight="1">
      <c r="A272" s="63">
        <v>1232.0</v>
      </c>
      <c r="B272" s="63">
        <v>43353.0</v>
      </c>
      <c r="C272" s="64" t="s">
        <v>1363</v>
      </c>
      <c r="D272" s="64" t="s">
        <v>1211</v>
      </c>
      <c r="E272" s="64"/>
      <c r="F272" s="64"/>
      <c r="G272" s="64" t="s">
        <v>857</v>
      </c>
      <c r="H272" s="65">
        <v>41791.520833333336</v>
      </c>
      <c r="I272" s="63">
        <v>3940.0</v>
      </c>
      <c r="J272" s="63">
        <v>69.0</v>
      </c>
      <c r="K272" s="64" t="s">
        <v>23</v>
      </c>
      <c r="L272" s="64" t="s">
        <v>23</v>
      </c>
      <c r="M272" s="64" t="s">
        <v>814</v>
      </c>
      <c r="N272" s="63"/>
      <c r="O272" s="64"/>
      <c r="P272" s="63">
        <v>30.0</v>
      </c>
      <c r="Q272" s="64"/>
      <c r="R272" s="64"/>
    </row>
    <row r="273" ht="12.75" customHeight="1">
      <c r="A273" s="63">
        <v>1271.0</v>
      </c>
      <c r="B273" s="63">
        <v>18182.0</v>
      </c>
      <c r="C273" s="64" t="s">
        <v>1363</v>
      </c>
      <c r="D273" s="64" t="s">
        <v>1211</v>
      </c>
      <c r="E273" s="66">
        <v>115.0</v>
      </c>
      <c r="F273" s="64" t="s">
        <v>134</v>
      </c>
      <c r="G273" s="64"/>
      <c r="H273" s="65">
        <v>41794.395833333336</v>
      </c>
      <c r="I273" s="63">
        <v>4030.0</v>
      </c>
      <c r="J273" s="63">
        <v>69.0</v>
      </c>
      <c r="K273" s="64" t="s">
        <v>23</v>
      </c>
      <c r="L273" s="64" t="s">
        <v>23</v>
      </c>
      <c r="M273" s="64"/>
      <c r="N273" s="63"/>
      <c r="O273" s="64"/>
      <c r="P273" s="64"/>
      <c r="Q273" s="64"/>
      <c r="R273" s="64"/>
    </row>
    <row r="274" ht="12.75" customHeight="1">
      <c r="A274" s="63">
        <v>963.0</v>
      </c>
      <c r="B274" s="63">
        <v>13280.0</v>
      </c>
      <c r="C274" s="64" t="s">
        <v>1363</v>
      </c>
      <c r="D274" s="64" t="s">
        <v>1211</v>
      </c>
      <c r="E274" s="66">
        <v>110.0</v>
      </c>
      <c r="F274" s="64" t="s">
        <v>146</v>
      </c>
      <c r="G274" s="64"/>
      <c r="H274" s="65">
        <v>41815.8125</v>
      </c>
      <c r="I274" s="63">
        <v>4220.0</v>
      </c>
      <c r="J274" s="63">
        <v>69.0</v>
      </c>
      <c r="K274" s="64" t="s">
        <v>23</v>
      </c>
      <c r="L274" s="64" t="s">
        <v>35</v>
      </c>
      <c r="M274" s="64"/>
      <c r="N274" s="63"/>
      <c r="O274" s="64"/>
      <c r="P274" s="63">
        <v>39.0</v>
      </c>
      <c r="Q274" s="64"/>
      <c r="R274" s="64"/>
    </row>
    <row r="275" ht="12.75" customHeight="1">
      <c r="A275" s="63">
        <v>1190.0</v>
      </c>
      <c r="B275" s="63">
        <v>23539.0</v>
      </c>
      <c r="C275" s="64" t="s">
        <v>1363</v>
      </c>
      <c r="D275" s="64" t="s">
        <v>1211</v>
      </c>
      <c r="E275" s="64"/>
      <c r="F275" s="64"/>
      <c r="G275" s="64" t="s">
        <v>819</v>
      </c>
      <c r="H275" s="65">
        <v>41782.5</v>
      </c>
      <c r="I275" s="63">
        <v>4290.0</v>
      </c>
      <c r="J275" s="63">
        <v>69.0</v>
      </c>
      <c r="K275" s="64" t="s">
        <v>23</v>
      </c>
      <c r="L275" s="64" t="s">
        <v>23</v>
      </c>
      <c r="M275" s="64" t="s">
        <v>35</v>
      </c>
      <c r="N275" s="63"/>
      <c r="O275" s="64"/>
      <c r="P275" s="63">
        <v>35.0</v>
      </c>
      <c r="Q275" s="66">
        <v>2.0</v>
      </c>
      <c r="R275" s="66">
        <v>2.0</v>
      </c>
    </row>
    <row r="276" ht="12.75" customHeight="1">
      <c r="A276" s="63">
        <v>962.0</v>
      </c>
      <c r="B276" s="63">
        <v>64211.0</v>
      </c>
      <c r="C276" s="64" t="s">
        <v>1363</v>
      </c>
      <c r="D276" s="64" t="s">
        <v>1211</v>
      </c>
      <c r="E276" s="66">
        <v>113.0</v>
      </c>
      <c r="F276" s="64" t="s">
        <v>840</v>
      </c>
      <c r="G276" s="64"/>
      <c r="H276" s="65">
        <v>41815.5</v>
      </c>
      <c r="I276" s="63">
        <v>3180.0</v>
      </c>
      <c r="J276" s="63">
        <v>70.0</v>
      </c>
      <c r="K276" s="64" t="s">
        <v>23</v>
      </c>
      <c r="L276" s="64" t="s">
        <v>35</v>
      </c>
      <c r="M276" s="64" t="s">
        <v>814</v>
      </c>
      <c r="N276" s="63"/>
      <c r="O276" s="64"/>
      <c r="P276" s="63">
        <v>35.0</v>
      </c>
      <c r="Q276" s="66">
        <v>2.0</v>
      </c>
      <c r="R276" s="66">
        <v>2.0</v>
      </c>
    </row>
    <row r="277" ht="12.75" customHeight="1">
      <c r="A277" s="63">
        <v>1247.0</v>
      </c>
      <c r="B277" s="63">
        <v>10216.0</v>
      </c>
      <c r="C277" s="64" t="s">
        <v>1363</v>
      </c>
      <c r="D277" s="64" t="s">
        <v>1211</v>
      </c>
      <c r="E277" s="66">
        <v>114.0</v>
      </c>
      <c r="F277" s="64" t="s">
        <v>133</v>
      </c>
      <c r="G277" s="64"/>
      <c r="H277" s="65">
        <v>41793.375</v>
      </c>
      <c r="I277" s="63">
        <v>3850.0</v>
      </c>
      <c r="J277" s="63">
        <v>70.0</v>
      </c>
      <c r="K277" s="64" t="s">
        <v>23</v>
      </c>
      <c r="L277" s="64" t="s">
        <v>35</v>
      </c>
      <c r="M277" s="64" t="s">
        <v>35</v>
      </c>
      <c r="N277" s="63"/>
      <c r="O277" s="64"/>
      <c r="P277" s="63">
        <v>35.0</v>
      </c>
      <c r="Q277" s="64"/>
      <c r="R277" s="64"/>
    </row>
    <row r="278" ht="12.75" customHeight="1">
      <c r="A278" s="63">
        <v>912.0</v>
      </c>
      <c r="B278" s="63">
        <v>41998.0</v>
      </c>
      <c r="C278" s="64" t="s">
        <v>1363</v>
      </c>
      <c r="D278" s="64" t="s">
        <v>1211</v>
      </c>
      <c r="E278" s="64"/>
      <c r="F278" s="64"/>
      <c r="G278" s="64" t="s">
        <v>819</v>
      </c>
      <c r="H278" s="65">
        <v>41803.583333333336</v>
      </c>
      <c r="I278" s="63">
        <v>3850.0</v>
      </c>
      <c r="J278" s="63">
        <v>70.0</v>
      </c>
      <c r="K278" s="64" t="s">
        <v>23</v>
      </c>
      <c r="L278" s="64" t="s">
        <v>23</v>
      </c>
      <c r="M278" s="64" t="s">
        <v>814</v>
      </c>
      <c r="N278" s="63"/>
      <c r="O278" s="64"/>
      <c r="P278" s="63">
        <v>36.0</v>
      </c>
      <c r="Q278" s="66">
        <v>2.0</v>
      </c>
      <c r="R278" s="66">
        <v>2.0</v>
      </c>
    </row>
    <row r="279" ht="12.75" customHeight="1">
      <c r="A279" s="63">
        <v>945.0</v>
      </c>
      <c r="B279" s="63">
        <v>174261.0</v>
      </c>
      <c r="C279" s="64" t="s">
        <v>1363</v>
      </c>
      <c r="D279" s="64" t="s">
        <v>1211</v>
      </c>
      <c r="E279" s="66">
        <v>127.0</v>
      </c>
      <c r="F279" s="64" t="s">
        <v>109</v>
      </c>
      <c r="G279" s="64"/>
      <c r="H279" s="65">
        <v>41828.833333333336</v>
      </c>
      <c r="I279" s="63">
        <v>3850.0</v>
      </c>
      <c r="J279" s="63">
        <v>70.0</v>
      </c>
      <c r="K279" s="64" t="s">
        <v>23</v>
      </c>
      <c r="L279" s="64" t="s">
        <v>35</v>
      </c>
      <c r="M279" s="64" t="s">
        <v>814</v>
      </c>
      <c r="N279" s="63"/>
      <c r="O279" s="64"/>
      <c r="P279" s="63">
        <v>35.0</v>
      </c>
      <c r="Q279" s="66">
        <v>2.0</v>
      </c>
      <c r="R279" s="66">
        <v>2.0</v>
      </c>
    </row>
    <row r="280" ht="12.75" customHeight="1">
      <c r="A280" s="63">
        <v>1177.0</v>
      </c>
      <c r="B280" s="63">
        <v>43950.0</v>
      </c>
      <c r="C280" s="64" t="s">
        <v>1363</v>
      </c>
      <c r="D280" s="64" t="s">
        <v>1211</v>
      </c>
      <c r="E280" s="66">
        <v>110.0</v>
      </c>
      <c r="F280" s="64" t="s">
        <v>146</v>
      </c>
      <c r="G280" s="64"/>
      <c r="H280" s="65">
        <v>41780.729166666664</v>
      </c>
      <c r="I280" s="63">
        <v>3900.0</v>
      </c>
      <c r="J280" s="63">
        <v>70.0</v>
      </c>
      <c r="K280" s="64" t="s">
        <v>23</v>
      </c>
      <c r="L280" s="64" t="s">
        <v>23</v>
      </c>
      <c r="M280" s="64" t="s">
        <v>814</v>
      </c>
      <c r="N280" s="63"/>
      <c r="O280" s="64"/>
      <c r="P280" s="64"/>
      <c r="Q280" s="64"/>
      <c r="R280" s="64"/>
    </row>
    <row r="281" ht="12.75" customHeight="1">
      <c r="A281" s="63">
        <v>861.0</v>
      </c>
      <c r="B281" s="63">
        <v>132945.0</v>
      </c>
      <c r="C281" s="64" t="s">
        <v>1363</v>
      </c>
      <c r="D281" s="64" t="s">
        <v>1211</v>
      </c>
      <c r="E281" s="64"/>
      <c r="F281" s="64"/>
      <c r="G281" s="64" t="s">
        <v>857</v>
      </c>
      <c r="H281" s="65">
        <v>41798.791666666664</v>
      </c>
      <c r="I281" s="63">
        <v>4000.0</v>
      </c>
      <c r="J281" s="63">
        <v>70.0</v>
      </c>
      <c r="K281" s="64" t="s">
        <v>23</v>
      </c>
      <c r="L281" s="64" t="s">
        <v>23</v>
      </c>
      <c r="M281" s="64" t="s">
        <v>821</v>
      </c>
      <c r="N281" s="63"/>
      <c r="O281" s="64"/>
      <c r="P281" s="63">
        <v>25.0</v>
      </c>
      <c r="Q281" s="64"/>
      <c r="R281" s="64"/>
    </row>
    <row r="282" ht="12.75" customHeight="1">
      <c r="A282" s="63">
        <v>1288.0</v>
      </c>
      <c r="B282" s="63">
        <v>67629.0</v>
      </c>
      <c r="C282" s="64" t="s">
        <v>1363</v>
      </c>
      <c r="D282" s="64" t="s">
        <v>1211</v>
      </c>
      <c r="E282" s="64"/>
      <c r="F282" s="64"/>
      <c r="G282" s="64" t="s">
        <v>857</v>
      </c>
      <c r="H282" s="65">
        <v>41796.291666666664</v>
      </c>
      <c r="I282" s="63">
        <v>4030.0</v>
      </c>
      <c r="J282" s="63">
        <v>70.0</v>
      </c>
      <c r="K282" s="64" t="s">
        <v>23</v>
      </c>
      <c r="L282" s="64" t="s">
        <v>23</v>
      </c>
      <c r="M282" s="64"/>
      <c r="N282" s="63"/>
      <c r="O282" s="64"/>
      <c r="P282" s="63">
        <v>39.0</v>
      </c>
      <c r="Q282" s="64"/>
      <c r="R282" s="64"/>
    </row>
    <row r="283" ht="12.75" customHeight="1">
      <c r="A283" s="63">
        <v>126.0</v>
      </c>
      <c r="B283" s="63">
        <v>58504.0</v>
      </c>
      <c r="C283" s="64" t="s">
        <v>1363</v>
      </c>
      <c r="D283" s="64" t="s">
        <v>1211</v>
      </c>
      <c r="E283" s="64"/>
      <c r="F283" s="64"/>
      <c r="G283" s="64" t="s">
        <v>819</v>
      </c>
      <c r="H283" s="65">
        <v>41756.375</v>
      </c>
      <c r="I283" s="63">
        <v>4060.0</v>
      </c>
      <c r="J283" s="63">
        <v>70.0</v>
      </c>
      <c r="K283" s="64" t="s">
        <v>23</v>
      </c>
      <c r="L283" s="64" t="s">
        <v>23</v>
      </c>
      <c r="M283" s="64"/>
      <c r="N283" s="63"/>
      <c r="O283" s="64"/>
      <c r="P283" s="64"/>
      <c r="Q283" s="64"/>
      <c r="R283" s="64"/>
    </row>
    <row r="284" ht="12.75" customHeight="1">
      <c r="A284" s="63">
        <v>1189.0</v>
      </c>
      <c r="B284" s="63">
        <v>174879.0</v>
      </c>
      <c r="C284" s="64" t="s">
        <v>1363</v>
      </c>
      <c r="D284" s="64" t="s">
        <v>1211</v>
      </c>
      <c r="E284" s="64"/>
      <c r="F284" s="64"/>
      <c r="G284" s="64" t="s">
        <v>819</v>
      </c>
      <c r="H284" s="65">
        <v>41782.3125</v>
      </c>
      <c r="I284" s="63">
        <v>4200.0</v>
      </c>
      <c r="J284" s="63">
        <v>70.0</v>
      </c>
      <c r="K284" s="64" t="s">
        <v>23</v>
      </c>
      <c r="L284" s="64" t="s">
        <v>23</v>
      </c>
      <c r="M284" s="64" t="s">
        <v>1423</v>
      </c>
      <c r="N284" s="63"/>
      <c r="O284" s="64"/>
      <c r="P284" s="64"/>
      <c r="Q284" s="66">
        <v>2.0</v>
      </c>
      <c r="R284" s="66">
        <v>2.0</v>
      </c>
    </row>
    <row r="285" ht="12.75" customHeight="1">
      <c r="A285" s="63">
        <v>1289.0</v>
      </c>
      <c r="B285" s="63">
        <v>69131.0</v>
      </c>
      <c r="C285" s="64" t="s">
        <v>1363</v>
      </c>
      <c r="D285" s="64" t="s">
        <v>1211</v>
      </c>
      <c r="E285" s="64"/>
      <c r="F285" s="64"/>
      <c r="G285" s="64" t="s">
        <v>857</v>
      </c>
      <c r="H285" s="65">
        <v>41796.333333333336</v>
      </c>
      <c r="I285" s="63">
        <v>4530.0</v>
      </c>
      <c r="J285" s="63">
        <v>70.0</v>
      </c>
      <c r="K285" s="64" t="s">
        <v>23</v>
      </c>
      <c r="L285" s="64" t="s">
        <v>23</v>
      </c>
      <c r="M285" s="64"/>
      <c r="N285" s="63"/>
      <c r="O285" s="64"/>
      <c r="P285" s="63">
        <v>40.0</v>
      </c>
      <c r="Q285" s="64"/>
      <c r="R285" s="64"/>
    </row>
    <row r="286" ht="12.75" customHeight="1">
      <c r="A286" s="63">
        <v>158.0</v>
      </c>
      <c r="B286" s="63">
        <v>20188.0</v>
      </c>
      <c r="C286" s="64" t="s">
        <v>1363</v>
      </c>
      <c r="D286" s="64" t="s">
        <v>1211</v>
      </c>
      <c r="E286" s="64"/>
      <c r="F286" s="64"/>
      <c r="G286" s="64" t="s">
        <v>857</v>
      </c>
      <c r="H286" s="65">
        <v>41760.625</v>
      </c>
      <c r="I286" s="63">
        <v>4600.0</v>
      </c>
      <c r="J286" s="63">
        <v>70.0</v>
      </c>
      <c r="K286" s="64" t="s">
        <v>23</v>
      </c>
      <c r="L286" s="64" t="s">
        <v>23</v>
      </c>
      <c r="M286" s="64" t="s">
        <v>814</v>
      </c>
      <c r="N286" s="63"/>
      <c r="O286" s="64"/>
      <c r="P286" s="63">
        <v>40.0</v>
      </c>
      <c r="Q286" s="64"/>
      <c r="R286" s="64"/>
    </row>
    <row r="287" ht="12.75" customHeight="1">
      <c r="A287" s="63">
        <v>1959.0</v>
      </c>
      <c r="B287" s="63">
        <v>148030.0</v>
      </c>
      <c r="C287" s="64" t="s">
        <v>1363</v>
      </c>
      <c r="D287" s="64" t="s">
        <v>1211</v>
      </c>
      <c r="E287" s="66">
        <v>24.0</v>
      </c>
      <c r="F287" s="64" t="s">
        <v>842</v>
      </c>
      <c r="G287" s="64"/>
      <c r="H287" s="65">
        <v>41787.708333333336</v>
      </c>
      <c r="I287" s="63">
        <v>4635.0</v>
      </c>
      <c r="J287" s="63">
        <v>70.0</v>
      </c>
      <c r="K287" s="64" t="s">
        <v>23</v>
      </c>
      <c r="L287" s="64" t="s">
        <v>35</v>
      </c>
      <c r="M287" s="64" t="s">
        <v>1423</v>
      </c>
      <c r="N287" s="63"/>
      <c r="O287" s="64"/>
      <c r="P287" s="63">
        <v>36.0</v>
      </c>
      <c r="Q287" s="66">
        <v>2.0</v>
      </c>
      <c r="R287" s="66">
        <v>2.0</v>
      </c>
    </row>
    <row r="288" ht="12.75" customHeight="1">
      <c r="A288" s="63">
        <v>878.0</v>
      </c>
      <c r="B288" s="63">
        <v>40145.0</v>
      </c>
      <c r="C288" s="64" t="s">
        <v>1363</v>
      </c>
      <c r="D288" s="64" t="s">
        <v>1211</v>
      </c>
      <c r="E288" s="64"/>
      <c r="F288" s="64"/>
      <c r="G288" s="64" t="s">
        <v>857</v>
      </c>
      <c r="H288" s="65">
        <v>41801.375</v>
      </c>
      <c r="I288" s="63">
        <v>3885.0</v>
      </c>
      <c r="J288" s="63">
        <v>71.0</v>
      </c>
      <c r="K288" s="64" t="s">
        <v>23</v>
      </c>
      <c r="L288" s="64" t="s">
        <v>35</v>
      </c>
      <c r="M288" s="64" t="s">
        <v>814</v>
      </c>
      <c r="N288" s="63"/>
      <c r="O288" s="64"/>
      <c r="P288" s="63">
        <v>35.0</v>
      </c>
      <c r="Q288" s="64"/>
      <c r="R288" s="64"/>
    </row>
    <row r="289" ht="12.75" customHeight="1">
      <c r="A289" s="63">
        <v>979.0</v>
      </c>
      <c r="B289" s="63">
        <v>150843.0</v>
      </c>
      <c r="C289" s="64" t="s">
        <v>1363</v>
      </c>
      <c r="D289" s="64" t="s">
        <v>1211</v>
      </c>
      <c r="E289" s="66">
        <v>21.0</v>
      </c>
      <c r="F289" s="64" t="s">
        <v>343</v>
      </c>
      <c r="G289" s="64"/>
      <c r="H289" s="65">
        <v>41822.416666666664</v>
      </c>
      <c r="I289" s="63">
        <v>3900.0</v>
      </c>
      <c r="J289" s="63">
        <v>71.0</v>
      </c>
      <c r="K289" s="64" t="s">
        <v>23</v>
      </c>
      <c r="L289" s="64" t="s">
        <v>35</v>
      </c>
      <c r="M289" s="64" t="s">
        <v>814</v>
      </c>
      <c r="N289" s="63"/>
      <c r="O289" s="64"/>
      <c r="P289" s="63">
        <v>35.0</v>
      </c>
      <c r="Q289" s="66">
        <v>2.0</v>
      </c>
      <c r="R289" s="66">
        <v>2.0</v>
      </c>
    </row>
    <row r="290" ht="12.75" customHeight="1">
      <c r="A290" s="63">
        <v>8030.0</v>
      </c>
      <c r="B290" s="63">
        <v>155368.0</v>
      </c>
      <c r="C290" s="64" t="s">
        <v>1363</v>
      </c>
      <c r="D290" s="64" t="s">
        <v>1211</v>
      </c>
      <c r="E290" s="66">
        <v>25.0</v>
      </c>
      <c r="F290" s="64" t="s">
        <v>850</v>
      </c>
      <c r="G290" s="64"/>
      <c r="H290" s="65">
        <v>41796.416666666664</v>
      </c>
      <c r="I290" s="63">
        <v>4010.0</v>
      </c>
      <c r="J290" s="63">
        <v>71.0</v>
      </c>
      <c r="K290" s="64" t="s">
        <v>23</v>
      </c>
      <c r="L290" s="64" t="s">
        <v>23</v>
      </c>
      <c r="M290" s="64" t="s">
        <v>814</v>
      </c>
      <c r="N290" s="63"/>
      <c r="O290" s="64" t="s">
        <v>816</v>
      </c>
      <c r="P290" s="64"/>
      <c r="Q290" s="64"/>
      <c r="R290" s="64"/>
    </row>
    <row r="291" ht="12.75" customHeight="1">
      <c r="A291" s="63">
        <v>177.0</v>
      </c>
      <c r="B291" s="63">
        <v>108610.0</v>
      </c>
      <c r="C291" s="64" t="s">
        <v>1363</v>
      </c>
      <c r="D291" s="64" t="s">
        <v>1211</v>
      </c>
      <c r="E291" s="66">
        <v>21.0</v>
      </c>
      <c r="F291" s="64" t="s">
        <v>343</v>
      </c>
      <c r="G291" s="64"/>
      <c r="H291" s="65">
        <v>41765.416666666664</v>
      </c>
      <c r="I291" s="63">
        <v>4035.0</v>
      </c>
      <c r="J291" s="63">
        <v>71.0</v>
      </c>
      <c r="K291" s="64" t="s">
        <v>23</v>
      </c>
      <c r="L291" s="64" t="s">
        <v>23</v>
      </c>
      <c r="M291" s="64" t="s">
        <v>1423</v>
      </c>
      <c r="N291" s="63"/>
      <c r="O291" s="64"/>
      <c r="P291" s="63">
        <v>36.0</v>
      </c>
      <c r="Q291" s="66">
        <v>2.0</v>
      </c>
      <c r="R291" s="66">
        <v>2.0</v>
      </c>
    </row>
    <row r="292" ht="12.75" customHeight="1">
      <c r="A292" s="63">
        <v>168.0</v>
      </c>
      <c r="B292" s="63">
        <v>102651.0</v>
      </c>
      <c r="C292" s="64" t="s">
        <v>1363</v>
      </c>
      <c r="D292" s="64" t="s">
        <v>1211</v>
      </c>
      <c r="E292" s="64"/>
      <c r="F292" s="64"/>
      <c r="G292" s="64" t="s">
        <v>857</v>
      </c>
      <c r="H292" s="65">
        <v>41762.302083333336</v>
      </c>
      <c r="I292" s="63">
        <v>4100.0</v>
      </c>
      <c r="J292" s="63">
        <v>71.0</v>
      </c>
      <c r="K292" s="64" t="s">
        <v>23</v>
      </c>
      <c r="L292" s="64" t="s">
        <v>23</v>
      </c>
      <c r="M292" s="64" t="s">
        <v>821</v>
      </c>
      <c r="N292" s="63"/>
      <c r="O292" s="64"/>
      <c r="P292" s="64"/>
      <c r="Q292" s="64"/>
      <c r="R292" s="64"/>
    </row>
    <row r="293" ht="12.75" customHeight="1">
      <c r="A293" s="63">
        <v>8160.0</v>
      </c>
      <c r="B293" s="63">
        <v>92907.0</v>
      </c>
      <c r="C293" s="64" t="s">
        <v>1363</v>
      </c>
      <c r="D293" s="64" t="s">
        <v>1211</v>
      </c>
      <c r="E293" s="64"/>
      <c r="F293" s="64"/>
      <c r="G293" s="64" t="s">
        <v>819</v>
      </c>
      <c r="H293" s="65">
        <v>41797.458333333336</v>
      </c>
      <c r="I293" s="63">
        <v>4100.0</v>
      </c>
      <c r="J293" s="63">
        <v>71.0</v>
      </c>
      <c r="K293" s="64" t="s">
        <v>23</v>
      </c>
      <c r="L293" s="64" t="s">
        <v>23</v>
      </c>
      <c r="M293" s="64" t="s">
        <v>35</v>
      </c>
      <c r="N293" s="63"/>
      <c r="O293" s="64"/>
      <c r="P293" s="63">
        <v>36.0</v>
      </c>
      <c r="Q293" s="66">
        <v>2.0</v>
      </c>
      <c r="R293" s="66">
        <v>2.0</v>
      </c>
    </row>
    <row r="294" ht="12.75" customHeight="1">
      <c r="A294" s="63">
        <v>8340.0</v>
      </c>
      <c r="B294" s="63">
        <v>26664.0</v>
      </c>
      <c r="C294" s="64" t="s">
        <v>1363</v>
      </c>
      <c r="D294" s="64" t="s">
        <v>1211</v>
      </c>
      <c r="E294" s="64"/>
      <c r="F294" s="64"/>
      <c r="G294" s="64" t="s">
        <v>857</v>
      </c>
      <c r="H294" s="65">
        <v>41797.5625</v>
      </c>
      <c r="I294" s="63">
        <v>4100.0</v>
      </c>
      <c r="J294" s="63">
        <v>71.0</v>
      </c>
      <c r="K294" s="64" t="s">
        <v>23</v>
      </c>
      <c r="L294" s="64" t="s">
        <v>23</v>
      </c>
      <c r="M294" s="64" t="s">
        <v>814</v>
      </c>
      <c r="N294" s="63"/>
      <c r="O294" s="64"/>
      <c r="P294" s="64"/>
      <c r="Q294" s="64"/>
      <c r="R294" s="64"/>
    </row>
    <row r="295" ht="12.75" customHeight="1">
      <c r="A295" s="63">
        <v>1239.0</v>
      </c>
      <c r="B295" s="63">
        <v>85684.0</v>
      </c>
      <c r="C295" s="64" t="s">
        <v>1363</v>
      </c>
      <c r="D295" s="64" t="s">
        <v>1211</v>
      </c>
      <c r="E295" s="64"/>
      <c r="F295" s="64"/>
      <c r="G295" s="64" t="s">
        <v>819</v>
      </c>
      <c r="H295" s="65">
        <v>41791.625</v>
      </c>
      <c r="I295" s="63">
        <v>4225.0</v>
      </c>
      <c r="J295" s="63">
        <v>71.0</v>
      </c>
      <c r="K295" s="64" t="s">
        <v>23</v>
      </c>
      <c r="L295" s="64" t="s">
        <v>23</v>
      </c>
      <c r="M295" s="64" t="s">
        <v>35</v>
      </c>
      <c r="N295" s="63"/>
      <c r="O295" s="64"/>
      <c r="P295" s="63">
        <v>35.0</v>
      </c>
      <c r="Q295" s="66">
        <v>2.0</v>
      </c>
      <c r="R295" s="66">
        <v>2.0</v>
      </c>
    </row>
    <row r="296" ht="12.75" customHeight="1">
      <c r="A296" s="63">
        <v>180.0</v>
      </c>
      <c r="B296" s="63">
        <v>104763.0</v>
      </c>
      <c r="C296" s="64" t="s">
        <v>1363</v>
      </c>
      <c r="D296" s="64" t="s">
        <v>1211</v>
      </c>
      <c r="E296" s="66">
        <v>114.0</v>
      </c>
      <c r="F296" s="64" t="s">
        <v>133</v>
      </c>
      <c r="G296" s="64"/>
      <c r="H296" s="65">
        <v>41766.708333333336</v>
      </c>
      <c r="I296" s="63">
        <v>4230.0</v>
      </c>
      <c r="J296" s="63">
        <v>71.0</v>
      </c>
      <c r="K296" s="64" t="s">
        <v>23</v>
      </c>
      <c r="L296" s="64" t="s">
        <v>23</v>
      </c>
      <c r="M296" s="64" t="s">
        <v>814</v>
      </c>
      <c r="N296" s="63"/>
      <c r="O296" s="64"/>
      <c r="P296" s="64"/>
      <c r="Q296" s="64"/>
      <c r="R296" s="64"/>
    </row>
    <row r="297" ht="12.75" customHeight="1">
      <c r="A297" s="63">
        <v>1933.0</v>
      </c>
      <c r="B297" s="63">
        <v>164646.0</v>
      </c>
      <c r="C297" s="64" t="s">
        <v>1363</v>
      </c>
      <c r="D297" s="64" t="s">
        <v>1211</v>
      </c>
      <c r="E297" s="64"/>
      <c r="F297" s="64"/>
      <c r="G297" s="64" t="s">
        <v>819</v>
      </c>
      <c r="H297" s="65">
        <v>41784.458333333336</v>
      </c>
      <c r="I297" s="63">
        <v>4230.0</v>
      </c>
      <c r="J297" s="63">
        <v>71.0</v>
      </c>
      <c r="K297" s="64" t="s">
        <v>23</v>
      </c>
      <c r="L297" s="64" t="s">
        <v>23</v>
      </c>
      <c r="M297" s="64"/>
      <c r="N297" s="63"/>
      <c r="O297" s="64"/>
      <c r="P297" s="64"/>
      <c r="Q297" s="64"/>
      <c r="R297" s="64"/>
    </row>
    <row r="298" ht="12.75" customHeight="1">
      <c r="A298" s="63">
        <v>850.0</v>
      </c>
      <c r="B298" s="63">
        <v>94472.0</v>
      </c>
      <c r="C298" s="64" t="s">
        <v>1363</v>
      </c>
      <c r="D298" s="64" t="s">
        <v>1211</v>
      </c>
      <c r="E298" s="64"/>
      <c r="F298" s="64"/>
      <c r="G298" s="64" t="s">
        <v>819</v>
      </c>
      <c r="H298" s="65">
        <v>41798.458333333336</v>
      </c>
      <c r="I298" s="63">
        <v>4320.0</v>
      </c>
      <c r="J298" s="63">
        <v>71.0</v>
      </c>
      <c r="K298" s="64" t="s">
        <v>23</v>
      </c>
      <c r="L298" s="64" t="s">
        <v>23</v>
      </c>
      <c r="M298" s="64" t="s">
        <v>814</v>
      </c>
      <c r="N298" s="63"/>
      <c r="O298" s="64"/>
      <c r="P298" s="63">
        <v>36.0</v>
      </c>
      <c r="Q298" s="66">
        <v>2.0</v>
      </c>
      <c r="R298" s="66">
        <v>2.0</v>
      </c>
    </row>
    <row r="299" ht="12.75" customHeight="1">
      <c r="A299" s="63">
        <v>974.0</v>
      </c>
      <c r="B299" s="63">
        <v>28744.0</v>
      </c>
      <c r="C299" s="64" t="s">
        <v>1363</v>
      </c>
      <c r="D299" s="64" t="s">
        <v>1211</v>
      </c>
      <c r="E299" s="66">
        <v>25.0</v>
      </c>
      <c r="F299" s="64" t="s">
        <v>850</v>
      </c>
      <c r="G299" s="64"/>
      <c r="H299" s="65">
        <v>41819.458333333336</v>
      </c>
      <c r="I299" s="63">
        <v>4320.0</v>
      </c>
      <c r="J299" s="63">
        <v>71.0</v>
      </c>
      <c r="K299" s="64" t="s">
        <v>23</v>
      </c>
      <c r="L299" s="64" t="s">
        <v>35</v>
      </c>
      <c r="M299" s="64"/>
      <c r="N299" s="63"/>
      <c r="O299" s="64"/>
      <c r="P299" s="64"/>
      <c r="Q299" s="64"/>
      <c r="R299" s="64"/>
    </row>
    <row r="300" ht="12.75" customHeight="1">
      <c r="A300" s="63">
        <v>1235.0</v>
      </c>
      <c r="B300" s="63">
        <v>21000.0</v>
      </c>
      <c r="C300" s="64" t="s">
        <v>1363</v>
      </c>
      <c r="D300" s="64" t="s">
        <v>1211</v>
      </c>
      <c r="E300" s="64"/>
      <c r="F300" s="64"/>
      <c r="G300" s="64" t="s">
        <v>857</v>
      </c>
      <c r="H300" s="65">
        <v>41791.458333333336</v>
      </c>
      <c r="I300" s="63">
        <v>4460.0</v>
      </c>
      <c r="J300" s="63">
        <v>71.0</v>
      </c>
      <c r="K300" s="64" t="s">
        <v>23</v>
      </c>
      <c r="L300" s="64" t="s">
        <v>23</v>
      </c>
      <c r="M300" s="64" t="s">
        <v>35</v>
      </c>
      <c r="N300" s="63"/>
      <c r="O300" s="64"/>
      <c r="P300" s="63">
        <v>35.0</v>
      </c>
      <c r="Q300" s="64"/>
      <c r="R300" s="64"/>
    </row>
    <row r="301" ht="12.75" customHeight="1">
      <c r="A301" s="63">
        <v>1903.0</v>
      </c>
      <c r="B301" s="63">
        <v>32745.0</v>
      </c>
      <c r="C301" s="64" t="s">
        <v>1363</v>
      </c>
      <c r="D301" s="64" t="s">
        <v>1211</v>
      </c>
      <c r="E301" s="64"/>
      <c r="F301" s="64"/>
      <c r="G301" s="64" t="s">
        <v>857</v>
      </c>
      <c r="H301" s="65">
        <v>41782.5625</v>
      </c>
      <c r="I301" s="63">
        <v>4515.0</v>
      </c>
      <c r="J301" s="63">
        <v>71.0</v>
      </c>
      <c r="K301" s="64" t="s">
        <v>23</v>
      </c>
      <c r="L301" s="64" t="s">
        <v>23</v>
      </c>
      <c r="M301" s="64" t="s">
        <v>814</v>
      </c>
      <c r="N301" s="63"/>
      <c r="O301" s="64"/>
      <c r="P301" s="64"/>
      <c r="Q301" s="64"/>
      <c r="R301" s="64"/>
    </row>
    <row r="302" ht="12.75" customHeight="1">
      <c r="A302" s="63">
        <v>1187.0</v>
      </c>
      <c r="B302" s="63">
        <v>102749.0</v>
      </c>
      <c r="C302" s="64" t="s">
        <v>1363</v>
      </c>
      <c r="D302" s="64" t="s">
        <v>1211</v>
      </c>
      <c r="E302" s="64"/>
      <c r="F302" s="64"/>
      <c r="G302" s="64" t="s">
        <v>819</v>
      </c>
      <c r="H302" s="65">
        <v>41782.46875</v>
      </c>
      <c r="I302" s="63">
        <v>4575.0</v>
      </c>
      <c r="J302" s="63">
        <v>71.0</v>
      </c>
      <c r="K302" s="64" t="s">
        <v>23</v>
      </c>
      <c r="L302" s="64" t="s">
        <v>23</v>
      </c>
      <c r="M302" s="64" t="s">
        <v>1423</v>
      </c>
      <c r="N302" s="63"/>
      <c r="O302" s="64"/>
      <c r="P302" s="63">
        <v>36.0</v>
      </c>
      <c r="Q302" s="66">
        <v>2.0</v>
      </c>
      <c r="R302" s="66">
        <v>2.0</v>
      </c>
    </row>
    <row r="303" ht="12.75" customHeight="1">
      <c r="A303" s="63">
        <v>1913.0</v>
      </c>
      <c r="B303" s="63">
        <v>174879.0</v>
      </c>
      <c r="C303" s="64" t="s">
        <v>1363</v>
      </c>
      <c r="D303" s="64" t="s">
        <v>1211</v>
      </c>
      <c r="E303" s="64"/>
      <c r="F303" s="64"/>
      <c r="G303" s="64" t="s">
        <v>819</v>
      </c>
      <c r="H303" s="65">
        <v>41783.3125</v>
      </c>
      <c r="I303" s="63">
        <v>4590.0</v>
      </c>
      <c r="J303" s="63">
        <v>72.0</v>
      </c>
      <c r="K303" s="64" t="s">
        <v>23</v>
      </c>
      <c r="L303" s="64" t="s">
        <v>23</v>
      </c>
      <c r="M303" s="64"/>
      <c r="N303" s="63"/>
      <c r="O303" s="64"/>
      <c r="P303" s="64"/>
      <c r="Q303" s="64"/>
      <c r="R303" s="64"/>
    </row>
    <row r="304" ht="12.75" customHeight="1">
      <c r="A304" s="63">
        <v>1153.0</v>
      </c>
      <c r="B304" s="63">
        <v>169310.0</v>
      </c>
      <c r="C304" s="64" t="s">
        <v>1363</v>
      </c>
      <c r="D304" s="64" t="s">
        <v>1211</v>
      </c>
      <c r="E304" s="64"/>
      <c r="F304" s="64"/>
      <c r="G304" s="64" t="s">
        <v>857</v>
      </c>
      <c r="H304" s="65">
        <v>41776.0</v>
      </c>
      <c r="I304" s="63">
        <v>3720.0</v>
      </c>
      <c r="J304" s="63">
        <v>72.0</v>
      </c>
      <c r="K304" s="64" t="s">
        <v>23</v>
      </c>
      <c r="L304" s="64" t="s">
        <v>40</v>
      </c>
      <c r="M304" s="64" t="s">
        <v>814</v>
      </c>
      <c r="N304" s="63"/>
      <c r="O304" s="64" t="s">
        <v>816</v>
      </c>
      <c r="P304" s="63">
        <v>35.0</v>
      </c>
      <c r="Q304" s="64"/>
      <c r="R304" s="64"/>
    </row>
    <row r="305" ht="12.75" customHeight="1">
      <c r="A305" s="63">
        <v>140.0</v>
      </c>
      <c r="B305" s="63">
        <v>123942.0</v>
      </c>
      <c r="C305" s="64" t="s">
        <v>1363</v>
      </c>
      <c r="D305" s="64" t="s">
        <v>1211</v>
      </c>
      <c r="E305" s="64"/>
      <c r="F305" s="64"/>
      <c r="G305" s="64" t="s">
        <v>22</v>
      </c>
      <c r="H305" s="65">
        <v>41756.854166666664</v>
      </c>
      <c r="I305" s="63">
        <v>3840.0</v>
      </c>
      <c r="J305" s="63">
        <v>72.0</v>
      </c>
      <c r="K305" s="64" t="s">
        <v>23</v>
      </c>
      <c r="L305" s="64" t="s">
        <v>35</v>
      </c>
      <c r="M305" s="64" t="s">
        <v>821</v>
      </c>
      <c r="N305" s="63"/>
      <c r="O305" s="64"/>
      <c r="P305" s="63">
        <v>39.0</v>
      </c>
      <c r="Q305" s="64"/>
      <c r="R305" s="64"/>
    </row>
    <row r="306" ht="12.75" customHeight="1">
      <c r="A306" s="63">
        <v>842.0</v>
      </c>
      <c r="B306" s="63">
        <v>165785.0</v>
      </c>
      <c r="C306" s="64" t="s">
        <v>1363</v>
      </c>
      <c r="D306" s="64" t="s">
        <v>1211</v>
      </c>
      <c r="E306" s="64"/>
      <c r="F306" s="64"/>
      <c r="G306" s="64" t="s">
        <v>857</v>
      </c>
      <c r="H306" s="65">
        <v>41798.4375</v>
      </c>
      <c r="I306" s="63">
        <v>3920.0</v>
      </c>
      <c r="J306" s="63">
        <v>72.0</v>
      </c>
      <c r="K306" s="64" t="s">
        <v>23</v>
      </c>
      <c r="L306" s="64" t="s">
        <v>23</v>
      </c>
      <c r="M306" s="64" t="s">
        <v>814</v>
      </c>
      <c r="N306" s="63"/>
      <c r="O306" s="64"/>
      <c r="P306" s="63">
        <v>34.0</v>
      </c>
      <c r="Q306" s="64"/>
      <c r="R306" s="64"/>
    </row>
    <row r="307" ht="12.75" customHeight="1">
      <c r="A307" s="63">
        <v>899.0</v>
      </c>
      <c r="B307" s="63">
        <v>175983.0</v>
      </c>
      <c r="C307" s="64" t="s">
        <v>1363</v>
      </c>
      <c r="D307" s="64" t="s">
        <v>1211</v>
      </c>
      <c r="E307" s="64"/>
      <c r="F307" s="64"/>
      <c r="G307" s="64" t="s">
        <v>857</v>
      </c>
      <c r="H307" s="65">
        <v>41803.3125</v>
      </c>
      <c r="I307" s="63">
        <v>3935.0</v>
      </c>
      <c r="J307" s="63">
        <v>72.0</v>
      </c>
      <c r="K307" s="64" t="s">
        <v>23</v>
      </c>
      <c r="L307" s="64" t="s">
        <v>23</v>
      </c>
      <c r="M307" s="64" t="s">
        <v>35</v>
      </c>
      <c r="N307" s="63"/>
      <c r="O307" s="64"/>
      <c r="P307" s="63">
        <v>35.0</v>
      </c>
      <c r="Q307" s="64"/>
      <c r="R307" s="64"/>
    </row>
    <row r="308" ht="12.75" customHeight="1">
      <c r="A308" s="63">
        <v>8000.0</v>
      </c>
      <c r="B308" s="63">
        <v>55478.0</v>
      </c>
      <c r="C308" s="64" t="s">
        <v>1363</v>
      </c>
      <c r="D308" s="64" t="s">
        <v>1211</v>
      </c>
      <c r="E308" s="64"/>
      <c r="F308" s="64"/>
      <c r="G308" s="64" t="s">
        <v>857</v>
      </c>
      <c r="H308" s="65">
        <v>41796.75</v>
      </c>
      <c r="I308" s="63">
        <v>4000.0</v>
      </c>
      <c r="J308" s="63">
        <v>72.0</v>
      </c>
      <c r="K308" s="64" t="s">
        <v>23</v>
      </c>
      <c r="L308" s="64" t="s">
        <v>23</v>
      </c>
      <c r="M308" s="64" t="s">
        <v>35</v>
      </c>
      <c r="N308" s="63"/>
      <c r="O308" s="64"/>
      <c r="P308" s="64"/>
      <c r="Q308" s="64"/>
      <c r="R308" s="64"/>
    </row>
    <row r="309" ht="12.75" customHeight="1">
      <c r="A309" s="63">
        <v>1290.0</v>
      </c>
      <c r="B309" s="63">
        <v>175557.0</v>
      </c>
      <c r="C309" s="64" t="s">
        <v>1363</v>
      </c>
      <c r="D309" s="64" t="s">
        <v>1211</v>
      </c>
      <c r="E309" s="64"/>
      <c r="F309" s="64"/>
      <c r="G309" s="64" t="s">
        <v>857</v>
      </c>
      <c r="H309" s="65">
        <v>41796.333333333336</v>
      </c>
      <c r="I309" s="63">
        <v>4015.0</v>
      </c>
      <c r="J309" s="63">
        <v>72.0</v>
      </c>
      <c r="K309" s="64" t="s">
        <v>23</v>
      </c>
      <c r="L309" s="64" t="s">
        <v>23</v>
      </c>
      <c r="M309" s="64"/>
      <c r="N309" s="63"/>
      <c r="O309" s="64"/>
      <c r="P309" s="63">
        <v>39.0</v>
      </c>
      <c r="Q309" s="64"/>
      <c r="R309" s="64"/>
    </row>
    <row r="310" ht="12.75" customHeight="1">
      <c r="A310" s="63">
        <v>846.0</v>
      </c>
      <c r="B310" s="63">
        <v>164868.0</v>
      </c>
      <c r="C310" s="64" t="s">
        <v>1363</v>
      </c>
      <c r="D310" s="64" t="s">
        <v>1211</v>
      </c>
      <c r="E310" s="64"/>
      <c r="F310" s="64"/>
      <c r="G310" s="64" t="s">
        <v>819</v>
      </c>
      <c r="H310" s="65">
        <v>41798.333333333336</v>
      </c>
      <c r="I310" s="63">
        <v>4070.0</v>
      </c>
      <c r="J310" s="63">
        <v>72.0</v>
      </c>
      <c r="K310" s="64" t="s">
        <v>23</v>
      </c>
      <c r="L310" s="64" t="s">
        <v>23</v>
      </c>
      <c r="M310" s="64" t="s">
        <v>814</v>
      </c>
      <c r="N310" s="63"/>
      <c r="O310" s="64"/>
      <c r="P310" s="63">
        <v>36.0</v>
      </c>
      <c r="Q310" s="66">
        <v>2.0</v>
      </c>
      <c r="R310" s="66">
        <v>2.0</v>
      </c>
    </row>
    <row r="311" ht="12.75" customHeight="1">
      <c r="A311" s="63">
        <v>848.0</v>
      </c>
      <c r="B311" s="63">
        <v>73429.0</v>
      </c>
      <c r="C311" s="64" t="s">
        <v>1363</v>
      </c>
      <c r="D311" s="64" t="s">
        <v>1211</v>
      </c>
      <c r="E311" s="64"/>
      <c r="F311" s="64"/>
      <c r="G311" s="64" t="s">
        <v>819</v>
      </c>
      <c r="H311" s="65">
        <v>41798.333333333336</v>
      </c>
      <c r="I311" s="63">
        <v>4085.0</v>
      </c>
      <c r="J311" s="63">
        <v>72.0</v>
      </c>
      <c r="K311" s="64" t="s">
        <v>23</v>
      </c>
      <c r="L311" s="64" t="s">
        <v>23</v>
      </c>
      <c r="M311" s="64" t="s">
        <v>814</v>
      </c>
      <c r="N311" s="63"/>
      <c r="O311" s="64"/>
      <c r="P311" s="63">
        <v>36.0</v>
      </c>
      <c r="Q311" s="66">
        <v>2.0</v>
      </c>
      <c r="R311" s="66">
        <v>2.0</v>
      </c>
    </row>
    <row r="312" ht="12.75" customHeight="1">
      <c r="A312" s="63">
        <v>165.0</v>
      </c>
      <c r="B312" s="63">
        <v>119487.0</v>
      </c>
      <c r="C312" s="64" t="s">
        <v>1363</v>
      </c>
      <c r="D312" s="64" t="s">
        <v>1211</v>
      </c>
      <c r="E312" s="64"/>
      <c r="F312" s="64"/>
      <c r="G312" s="64" t="s">
        <v>819</v>
      </c>
      <c r="H312" s="65">
        <v>41761.583333333336</v>
      </c>
      <c r="I312" s="63">
        <v>4245.0</v>
      </c>
      <c r="J312" s="63">
        <v>72.0</v>
      </c>
      <c r="K312" s="64" t="s">
        <v>23</v>
      </c>
      <c r="L312" s="64" t="s">
        <v>40</v>
      </c>
      <c r="M312" s="64"/>
      <c r="N312" s="63"/>
      <c r="O312" s="64"/>
      <c r="P312" s="63">
        <v>37.0</v>
      </c>
      <c r="Q312" s="64"/>
      <c r="R312" s="64"/>
    </row>
    <row r="313" ht="12.75" customHeight="1">
      <c r="A313" s="63">
        <v>1106.0</v>
      </c>
      <c r="B313" s="63">
        <v>153364.0</v>
      </c>
      <c r="C313" s="64" t="s">
        <v>1363</v>
      </c>
      <c r="D313" s="64" t="s">
        <v>1211</v>
      </c>
      <c r="E313" s="64"/>
      <c r="F313" s="64"/>
      <c r="G313" s="64" t="s">
        <v>819</v>
      </c>
      <c r="H313" s="65">
        <v>41770.375</v>
      </c>
      <c r="I313" s="63">
        <v>4280.0</v>
      </c>
      <c r="J313" s="63">
        <v>72.0</v>
      </c>
      <c r="K313" s="64" t="s">
        <v>23</v>
      </c>
      <c r="L313" s="64" t="s">
        <v>23</v>
      </c>
      <c r="M313" s="64" t="s">
        <v>814</v>
      </c>
      <c r="N313" s="63"/>
      <c r="O313" s="64"/>
      <c r="P313" s="64"/>
      <c r="Q313" s="64"/>
      <c r="R313" s="64"/>
    </row>
    <row r="314" ht="12.75" customHeight="1">
      <c r="A314" s="63">
        <v>1955.0</v>
      </c>
      <c r="B314" s="63">
        <v>45200.0</v>
      </c>
      <c r="C314" s="64" t="s">
        <v>1363</v>
      </c>
      <c r="D314" s="64" t="s">
        <v>1211</v>
      </c>
      <c r="E314" s="66">
        <v>110.0</v>
      </c>
      <c r="F314" s="64" t="s">
        <v>146</v>
      </c>
      <c r="G314" s="64"/>
      <c r="H314" s="65">
        <v>41786.520833333336</v>
      </c>
      <c r="I314" s="63">
        <v>4330.0</v>
      </c>
      <c r="J314" s="63">
        <v>72.0</v>
      </c>
      <c r="K314" s="64" t="s">
        <v>23</v>
      </c>
      <c r="L314" s="64" t="s">
        <v>23</v>
      </c>
      <c r="M314" s="64"/>
      <c r="N314" s="63"/>
      <c r="O314" s="64"/>
      <c r="P314" s="64"/>
      <c r="Q314" s="64"/>
      <c r="R314" s="64"/>
    </row>
    <row r="315" ht="12.75" customHeight="1">
      <c r="A315" s="63">
        <v>1297.0</v>
      </c>
      <c r="B315" s="63">
        <v>23316.0</v>
      </c>
      <c r="C315" s="64" t="s">
        <v>1363</v>
      </c>
      <c r="D315" s="64" t="s">
        <v>1211</v>
      </c>
      <c r="E315" s="64"/>
      <c r="F315" s="64"/>
      <c r="G315" s="64" t="s">
        <v>857</v>
      </c>
      <c r="H315" s="65">
        <v>41796.520833333336</v>
      </c>
      <c r="I315" s="63">
        <v>4330.0</v>
      </c>
      <c r="J315" s="63">
        <v>72.0</v>
      </c>
      <c r="K315" s="64" t="s">
        <v>23</v>
      </c>
      <c r="L315" s="64" t="s">
        <v>35</v>
      </c>
      <c r="M315" s="64"/>
      <c r="N315" s="63"/>
      <c r="O315" s="64"/>
      <c r="P315" s="63">
        <v>38.0</v>
      </c>
      <c r="Q315" s="64"/>
      <c r="R315" s="64"/>
    </row>
    <row r="316" ht="12.75" customHeight="1">
      <c r="A316" s="63">
        <v>866.0</v>
      </c>
      <c r="B316" s="63">
        <v>74687.0</v>
      </c>
      <c r="C316" s="64" t="s">
        <v>1363</v>
      </c>
      <c r="D316" s="64" t="s">
        <v>1211</v>
      </c>
      <c r="E316" s="66">
        <v>111.0</v>
      </c>
      <c r="F316" s="64" t="s">
        <v>136</v>
      </c>
      <c r="G316" s="64"/>
      <c r="H316" s="65">
        <v>41800.333333333336</v>
      </c>
      <c r="I316" s="63">
        <v>4330.0</v>
      </c>
      <c r="J316" s="63">
        <v>72.0</v>
      </c>
      <c r="K316" s="64" t="s">
        <v>23</v>
      </c>
      <c r="L316" s="64" t="s">
        <v>23</v>
      </c>
      <c r="M316" s="64"/>
      <c r="N316" s="63"/>
      <c r="O316" s="64"/>
      <c r="P316" s="64"/>
      <c r="Q316" s="64"/>
      <c r="R316" s="64"/>
    </row>
    <row r="317" ht="12.75" customHeight="1">
      <c r="A317" s="63">
        <v>1208.0</v>
      </c>
      <c r="B317" s="63">
        <v>160925.0</v>
      </c>
      <c r="C317" s="64" t="s">
        <v>1363</v>
      </c>
      <c r="D317" s="64" t="s">
        <v>1211</v>
      </c>
      <c r="E317" s="64"/>
      <c r="F317" s="64"/>
      <c r="G317" s="64" t="s">
        <v>819</v>
      </c>
      <c r="H317" s="65">
        <v>41790.583333333336</v>
      </c>
      <c r="I317" s="63">
        <v>4350.0</v>
      </c>
      <c r="J317" s="63">
        <v>72.0</v>
      </c>
      <c r="K317" s="64" t="s">
        <v>23</v>
      </c>
      <c r="L317" s="64" t="s">
        <v>23</v>
      </c>
      <c r="M317" s="64" t="s">
        <v>35</v>
      </c>
      <c r="N317" s="63"/>
      <c r="O317" s="64"/>
      <c r="P317" s="63">
        <v>36.0</v>
      </c>
      <c r="Q317" s="66">
        <v>2.0</v>
      </c>
      <c r="R317" s="66">
        <v>2.0</v>
      </c>
    </row>
    <row r="318" ht="12.75" customHeight="1">
      <c r="A318" s="63">
        <v>8170.0</v>
      </c>
      <c r="B318" s="63">
        <v>94082.0</v>
      </c>
      <c r="C318" s="64" t="s">
        <v>1363</v>
      </c>
      <c r="D318" s="64" t="s">
        <v>1211</v>
      </c>
      <c r="E318" s="64"/>
      <c r="F318" s="64"/>
      <c r="G318" s="64" t="s">
        <v>819</v>
      </c>
      <c r="H318" s="65">
        <v>41797.302083333336</v>
      </c>
      <c r="I318" s="63">
        <v>4350.0</v>
      </c>
      <c r="J318" s="63">
        <v>72.0</v>
      </c>
      <c r="K318" s="64" t="s">
        <v>23</v>
      </c>
      <c r="L318" s="64" t="s">
        <v>23</v>
      </c>
      <c r="M318" s="64" t="s">
        <v>35</v>
      </c>
      <c r="N318" s="63"/>
      <c r="O318" s="64"/>
      <c r="P318" s="63">
        <v>36.0</v>
      </c>
      <c r="Q318" s="66">
        <v>2.0</v>
      </c>
      <c r="R318" s="66">
        <v>2.0</v>
      </c>
    </row>
    <row r="319" ht="12.75" customHeight="1">
      <c r="A319" s="63">
        <v>841.0</v>
      </c>
      <c r="B319" s="63">
        <v>41998.0</v>
      </c>
      <c r="C319" s="64" t="s">
        <v>1363</v>
      </c>
      <c r="D319" s="64" t="s">
        <v>1211</v>
      </c>
      <c r="E319" s="64"/>
      <c r="F319" s="64"/>
      <c r="G319" s="64" t="s">
        <v>857</v>
      </c>
      <c r="H319" s="65">
        <v>41798.416666666664</v>
      </c>
      <c r="I319" s="63">
        <v>4350.0</v>
      </c>
      <c r="J319" s="63">
        <v>72.0</v>
      </c>
      <c r="K319" s="64" t="s">
        <v>23</v>
      </c>
      <c r="L319" s="64" t="s">
        <v>23</v>
      </c>
      <c r="M319" s="64" t="s">
        <v>814</v>
      </c>
      <c r="N319" s="63"/>
      <c r="O319" s="64"/>
      <c r="P319" s="64"/>
      <c r="Q319" s="64"/>
      <c r="R319" s="64"/>
    </row>
    <row r="320" ht="12.75" customHeight="1">
      <c r="A320" s="63">
        <v>895.0</v>
      </c>
      <c r="B320" s="63">
        <v>173805.0</v>
      </c>
      <c r="C320" s="64" t="s">
        <v>1363</v>
      </c>
      <c r="D320" s="64" t="s">
        <v>1211</v>
      </c>
      <c r="E320" s="64"/>
      <c r="F320" s="64"/>
      <c r="G320" s="64" t="s">
        <v>857</v>
      </c>
      <c r="H320" s="65">
        <v>41803.291666666664</v>
      </c>
      <c r="I320" s="63">
        <v>4365.0</v>
      </c>
      <c r="J320" s="63">
        <v>72.0</v>
      </c>
      <c r="K320" s="64" t="s">
        <v>23</v>
      </c>
      <c r="L320" s="64" t="s">
        <v>23</v>
      </c>
      <c r="M320" s="64" t="s">
        <v>35</v>
      </c>
      <c r="N320" s="63"/>
      <c r="O320" s="64"/>
      <c r="P320" s="63">
        <v>36.0</v>
      </c>
      <c r="Q320" s="64"/>
      <c r="R320" s="64"/>
    </row>
    <row r="321" ht="12.75" customHeight="1">
      <c r="A321" s="63">
        <v>150.0</v>
      </c>
      <c r="B321" s="63">
        <v>41998.0</v>
      </c>
      <c r="C321" s="64" t="s">
        <v>1363</v>
      </c>
      <c r="D321" s="64" t="s">
        <v>1211</v>
      </c>
      <c r="E321" s="64"/>
      <c r="F321" s="64"/>
      <c r="G321" s="64" t="s">
        <v>819</v>
      </c>
      <c r="H321" s="65">
        <v>41760.4375</v>
      </c>
      <c r="I321" s="63">
        <v>4375.0</v>
      </c>
      <c r="J321" s="63">
        <v>72.0</v>
      </c>
      <c r="K321" s="64" t="s">
        <v>23</v>
      </c>
      <c r="L321" s="64" t="s">
        <v>40</v>
      </c>
      <c r="M321" s="64" t="s">
        <v>35</v>
      </c>
      <c r="N321" s="63"/>
      <c r="O321" s="64"/>
      <c r="P321" s="63">
        <v>36.0</v>
      </c>
      <c r="Q321" s="64"/>
      <c r="R321" s="64"/>
    </row>
    <row r="322" ht="12.75" customHeight="1">
      <c r="A322" s="63">
        <v>1962.0</v>
      </c>
      <c r="B322" s="63">
        <v>49465.0</v>
      </c>
      <c r="C322" s="64" t="s">
        <v>1363</v>
      </c>
      <c r="D322" s="64" t="s">
        <v>1211</v>
      </c>
      <c r="E322" s="66">
        <v>117.0</v>
      </c>
      <c r="F322" s="64" t="s">
        <v>144</v>
      </c>
      <c r="G322" s="64"/>
      <c r="H322" s="65">
        <v>41787.541666666664</v>
      </c>
      <c r="I322" s="63">
        <v>4380.0</v>
      </c>
      <c r="J322" s="63">
        <v>72.0</v>
      </c>
      <c r="K322" s="64" t="s">
        <v>23</v>
      </c>
      <c r="L322" s="64" t="s">
        <v>23</v>
      </c>
      <c r="M322" s="64" t="s">
        <v>35</v>
      </c>
      <c r="N322" s="63"/>
      <c r="O322" s="64"/>
      <c r="P322" s="63">
        <v>36.0</v>
      </c>
      <c r="Q322" s="66">
        <v>2.0</v>
      </c>
      <c r="R322" s="66">
        <v>2.0</v>
      </c>
    </row>
    <row r="323" ht="12.75" customHeight="1">
      <c r="A323" s="63">
        <v>169.0</v>
      </c>
      <c r="B323" s="63">
        <v>101259.0</v>
      </c>
      <c r="C323" s="64" t="s">
        <v>1363</v>
      </c>
      <c r="D323" s="64" t="s">
        <v>1211</v>
      </c>
      <c r="E323" s="64"/>
      <c r="F323" s="64"/>
      <c r="G323" s="64" t="s">
        <v>857</v>
      </c>
      <c r="H323" s="65">
        <v>41762.333333333336</v>
      </c>
      <c r="I323" s="63">
        <v>4390.0</v>
      </c>
      <c r="J323" s="63">
        <v>72.0</v>
      </c>
      <c r="K323" s="64" t="s">
        <v>23</v>
      </c>
      <c r="L323" s="64" t="s">
        <v>23</v>
      </c>
      <c r="M323" s="64" t="s">
        <v>821</v>
      </c>
      <c r="N323" s="63"/>
      <c r="O323" s="64"/>
      <c r="P323" s="64"/>
      <c r="Q323" s="64"/>
      <c r="R323" s="64"/>
    </row>
    <row r="324" ht="12.75" customHeight="1">
      <c r="A324" s="63">
        <v>1162.0</v>
      </c>
      <c r="B324" s="63">
        <v>78067.0</v>
      </c>
      <c r="C324" s="64" t="s">
        <v>1363</v>
      </c>
      <c r="D324" s="64" t="s">
        <v>1211</v>
      </c>
      <c r="E324" s="64"/>
      <c r="F324" s="64"/>
      <c r="G324" s="64" t="s">
        <v>857</v>
      </c>
      <c r="H324" s="65">
        <v>41777.520833333336</v>
      </c>
      <c r="I324" s="63">
        <v>4400.0</v>
      </c>
      <c r="J324" s="63">
        <v>72.0</v>
      </c>
      <c r="K324" s="64" t="s">
        <v>23</v>
      </c>
      <c r="L324" s="64" t="s">
        <v>23</v>
      </c>
      <c r="M324" s="64" t="s">
        <v>814</v>
      </c>
      <c r="N324" s="63"/>
      <c r="O324" s="64"/>
      <c r="P324" s="63">
        <v>36.0</v>
      </c>
      <c r="Q324" s="64"/>
      <c r="R324" s="64"/>
    </row>
    <row r="325" ht="12.75" customHeight="1">
      <c r="A325" s="63">
        <v>1988.0</v>
      </c>
      <c r="B325" s="63">
        <v>94878.0</v>
      </c>
      <c r="C325" s="64" t="s">
        <v>1363</v>
      </c>
      <c r="D325" s="64" t="s">
        <v>1211</v>
      </c>
      <c r="E325" s="64"/>
      <c r="F325" s="64"/>
      <c r="G325" s="64" t="s">
        <v>819</v>
      </c>
      <c r="H325" s="65">
        <v>41789.8125</v>
      </c>
      <c r="I325" s="63">
        <v>4400.0</v>
      </c>
      <c r="J325" s="63">
        <v>72.0</v>
      </c>
      <c r="K325" s="64" t="s">
        <v>23</v>
      </c>
      <c r="L325" s="64" t="s">
        <v>40</v>
      </c>
      <c r="M325" s="64"/>
      <c r="N325" s="63"/>
      <c r="O325" s="64"/>
      <c r="P325" s="64"/>
      <c r="Q325" s="64"/>
      <c r="R325" s="64"/>
    </row>
    <row r="326" ht="12.75" customHeight="1">
      <c r="A326" s="63">
        <v>1201.0</v>
      </c>
      <c r="B326" s="63">
        <v>165156.0</v>
      </c>
      <c r="C326" s="64" t="s">
        <v>1363</v>
      </c>
      <c r="D326" s="64" t="s">
        <v>1211</v>
      </c>
      <c r="E326" s="64"/>
      <c r="F326" s="64"/>
      <c r="G326" s="64" t="s">
        <v>857</v>
      </c>
      <c r="H326" s="65">
        <v>41790.354166666664</v>
      </c>
      <c r="I326" s="63">
        <v>4400.0</v>
      </c>
      <c r="J326" s="63">
        <v>72.0</v>
      </c>
      <c r="K326" s="64" t="s">
        <v>23</v>
      </c>
      <c r="L326" s="64" t="s">
        <v>23</v>
      </c>
      <c r="M326" s="64" t="s">
        <v>821</v>
      </c>
      <c r="N326" s="63"/>
      <c r="O326" s="64"/>
      <c r="P326" s="63">
        <v>28.0</v>
      </c>
      <c r="Q326" s="64"/>
      <c r="R326" s="64"/>
    </row>
    <row r="327" ht="12.75" customHeight="1">
      <c r="A327" s="63">
        <v>1985.0</v>
      </c>
      <c r="B327" s="63">
        <v>16053.0</v>
      </c>
      <c r="C327" s="64" t="s">
        <v>1363</v>
      </c>
      <c r="D327" s="64" t="s">
        <v>1211</v>
      </c>
      <c r="E327" s="64"/>
      <c r="F327" s="64"/>
      <c r="G327" s="64" t="s">
        <v>857</v>
      </c>
      <c r="H327" s="65">
        <v>41789.5</v>
      </c>
      <c r="I327" s="63">
        <v>4450.0</v>
      </c>
      <c r="J327" s="63">
        <v>72.0</v>
      </c>
      <c r="K327" s="64" t="s">
        <v>23</v>
      </c>
      <c r="L327" s="64" t="s">
        <v>23</v>
      </c>
      <c r="M327" s="64" t="s">
        <v>814</v>
      </c>
      <c r="N327" s="63"/>
      <c r="O327" s="64"/>
      <c r="P327" s="64"/>
      <c r="Q327" s="64"/>
      <c r="R327" s="64"/>
    </row>
    <row r="328" ht="12.75" customHeight="1">
      <c r="A328" s="63">
        <v>1265.0</v>
      </c>
      <c r="B328" s="63">
        <v>164086.0</v>
      </c>
      <c r="C328" s="64" t="s">
        <v>1363</v>
      </c>
      <c r="D328" s="64" t="s">
        <v>1211</v>
      </c>
      <c r="E328" s="66">
        <v>111.0</v>
      </c>
      <c r="F328" s="64" t="s">
        <v>136</v>
      </c>
      <c r="G328" s="64"/>
      <c r="H328" s="65">
        <v>41794.5625</v>
      </c>
      <c r="I328" s="63">
        <v>4455.0</v>
      </c>
      <c r="J328" s="63">
        <v>72.0</v>
      </c>
      <c r="K328" s="64" t="s">
        <v>23</v>
      </c>
      <c r="L328" s="64" t="s">
        <v>23</v>
      </c>
      <c r="M328" s="64"/>
      <c r="N328" s="63"/>
      <c r="O328" s="64"/>
      <c r="P328" s="64"/>
      <c r="Q328" s="64"/>
      <c r="R328" s="64"/>
    </row>
    <row r="329" ht="12.75" customHeight="1">
      <c r="A329" s="63">
        <v>1241.0</v>
      </c>
      <c r="B329" s="63">
        <v>26664.0</v>
      </c>
      <c r="C329" s="64" t="s">
        <v>1363</v>
      </c>
      <c r="D329" s="64" t="s">
        <v>1211</v>
      </c>
      <c r="E329" s="64"/>
      <c r="F329" s="64"/>
      <c r="G329" s="64" t="s">
        <v>819</v>
      </c>
      <c r="H329" s="65">
        <v>41791.416666666664</v>
      </c>
      <c r="I329" s="63">
        <v>4460.0</v>
      </c>
      <c r="J329" s="63">
        <v>72.0</v>
      </c>
      <c r="K329" s="64" t="s">
        <v>23</v>
      </c>
      <c r="L329" s="64" t="s">
        <v>23</v>
      </c>
      <c r="M329" s="64" t="s">
        <v>35</v>
      </c>
      <c r="N329" s="63"/>
      <c r="O329" s="64"/>
      <c r="P329" s="63">
        <v>36.0</v>
      </c>
      <c r="Q329" s="66">
        <v>2.0</v>
      </c>
      <c r="R329" s="66">
        <v>2.0</v>
      </c>
    </row>
    <row r="330" ht="12.75" customHeight="1">
      <c r="A330" s="63">
        <v>1170.0</v>
      </c>
      <c r="B330" s="63">
        <v>151869.0</v>
      </c>
      <c r="C330" s="64" t="s">
        <v>1363</v>
      </c>
      <c r="D330" s="64" t="s">
        <v>1211</v>
      </c>
      <c r="E330" s="66">
        <v>114.0</v>
      </c>
      <c r="F330" s="64" t="s">
        <v>133</v>
      </c>
      <c r="G330" s="64"/>
      <c r="H330" s="65">
        <v>41779.604166666664</v>
      </c>
      <c r="I330" s="63">
        <v>4500.0</v>
      </c>
      <c r="J330" s="63">
        <v>72.0</v>
      </c>
      <c r="K330" s="64" t="s">
        <v>23</v>
      </c>
      <c r="L330" s="64" t="s">
        <v>23</v>
      </c>
      <c r="M330" s="64" t="s">
        <v>821</v>
      </c>
      <c r="N330" s="63"/>
      <c r="O330" s="64"/>
      <c r="P330" s="63">
        <v>35.0</v>
      </c>
      <c r="Q330" s="64"/>
      <c r="R330" s="64"/>
    </row>
    <row r="331" ht="12.75" customHeight="1">
      <c r="A331" s="63">
        <v>1176.0</v>
      </c>
      <c r="B331" s="63">
        <v>26243.0</v>
      </c>
      <c r="C331" s="64" t="s">
        <v>1363</v>
      </c>
      <c r="D331" s="64" t="s">
        <v>1211</v>
      </c>
      <c r="E331" s="66">
        <v>109.0</v>
      </c>
      <c r="F331" s="64" t="s">
        <v>29</v>
      </c>
      <c r="G331" s="64"/>
      <c r="H331" s="65">
        <v>41780.604166666664</v>
      </c>
      <c r="I331" s="63">
        <v>4515.0</v>
      </c>
      <c r="J331" s="63">
        <v>72.0</v>
      </c>
      <c r="K331" s="64" t="s">
        <v>23</v>
      </c>
      <c r="L331" s="64" t="s">
        <v>23</v>
      </c>
      <c r="M331" s="64" t="s">
        <v>814</v>
      </c>
      <c r="N331" s="63"/>
      <c r="O331" s="64"/>
      <c r="P331" s="64"/>
      <c r="Q331" s="64"/>
      <c r="R331" s="64"/>
    </row>
    <row r="332" ht="12.75" customHeight="1">
      <c r="A332" s="63">
        <v>1101.0</v>
      </c>
      <c r="B332" s="63">
        <v>119805.0</v>
      </c>
      <c r="C332" s="64" t="s">
        <v>1363</v>
      </c>
      <c r="D332" s="64" t="s">
        <v>1211</v>
      </c>
      <c r="E332" s="64"/>
      <c r="F332" s="64"/>
      <c r="G332" s="64" t="s">
        <v>857</v>
      </c>
      <c r="H332" s="65">
        <v>41769.0</v>
      </c>
      <c r="I332" s="63">
        <v>4560.0</v>
      </c>
      <c r="J332" s="63">
        <v>72.0</v>
      </c>
      <c r="K332" s="64" t="s">
        <v>23</v>
      </c>
      <c r="L332" s="64" t="s">
        <v>23</v>
      </c>
      <c r="M332" s="64" t="s">
        <v>814</v>
      </c>
      <c r="N332" s="63"/>
      <c r="O332" s="64"/>
      <c r="P332" s="64"/>
      <c r="Q332" s="64"/>
      <c r="R332" s="64"/>
    </row>
    <row r="333" ht="12.75" customHeight="1">
      <c r="A333" s="63">
        <v>1932.0</v>
      </c>
      <c r="B333" s="63">
        <v>124982.0</v>
      </c>
      <c r="C333" s="64" t="s">
        <v>1363</v>
      </c>
      <c r="D333" s="64" t="s">
        <v>1211</v>
      </c>
      <c r="E333" s="64"/>
      <c r="F333" s="64"/>
      <c r="G333" s="64" t="s">
        <v>819</v>
      </c>
      <c r="H333" s="65">
        <v>41784.458333333336</v>
      </c>
      <c r="I333" s="63">
        <v>4585.0</v>
      </c>
      <c r="J333" s="63">
        <v>72.0</v>
      </c>
      <c r="K333" s="64" t="s">
        <v>23</v>
      </c>
      <c r="L333" s="64" t="s">
        <v>23</v>
      </c>
      <c r="M333" s="64"/>
      <c r="N333" s="63"/>
      <c r="O333" s="64"/>
      <c r="P333" s="64"/>
      <c r="Q333" s="64"/>
      <c r="R333" s="64"/>
    </row>
    <row r="334" ht="12.75" customHeight="1">
      <c r="A334" s="63">
        <v>8220.0</v>
      </c>
      <c r="B334" s="63">
        <v>46999.0</v>
      </c>
      <c r="C334" s="64" t="s">
        <v>1363</v>
      </c>
      <c r="D334" s="64" t="s">
        <v>1211</v>
      </c>
      <c r="E334" s="64"/>
      <c r="F334" s="64"/>
      <c r="G334" s="64" t="s">
        <v>1364</v>
      </c>
      <c r="H334" s="65">
        <v>41797.5</v>
      </c>
      <c r="I334" s="63">
        <v>4660.0</v>
      </c>
      <c r="J334" s="63">
        <v>72.0</v>
      </c>
      <c r="K334" s="64" t="s">
        <v>23</v>
      </c>
      <c r="L334" s="64" t="s">
        <v>23</v>
      </c>
      <c r="M334" s="64" t="s">
        <v>35</v>
      </c>
      <c r="N334" s="63"/>
      <c r="O334" s="64"/>
      <c r="P334" s="63">
        <v>37.0</v>
      </c>
      <c r="Q334" s="66">
        <v>2.0</v>
      </c>
      <c r="R334" s="66">
        <v>2.0</v>
      </c>
    </row>
    <row r="335" ht="12.75" customHeight="1">
      <c r="A335" s="63">
        <v>1953.0</v>
      </c>
      <c r="B335" s="63">
        <v>78067.0</v>
      </c>
      <c r="C335" s="64" t="s">
        <v>1363</v>
      </c>
      <c r="D335" s="64" t="s">
        <v>1211</v>
      </c>
      <c r="E335" s="64"/>
      <c r="F335" s="64"/>
      <c r="G335" s="64" t="s">
        <v>857</v>
      </c>
      <c r="H335" s="65">
        <v>41786.541666666664</v>
      </c>
      <c r="I335" s="63">
        <v>4720.0</v>
      </c>
      <c r="J335" s="63">
        <v>72.0</v>
      </c>
      <c r="K335" s="64" t="s">
        <v>23</v>
      </c>
      <c r="L335" s="64" t="s">
        <v>35</v>
      </c>
      <c r="M335" s="64"/>
      <c r="N335" s="63"/>
      <c r="O335" s="64"/>
      <c r="P335" s="64"/>
      <c r="Q335" s="64"/>
      <c r="R335" s="64"/>
    </row>
    <row r="336" ht="12.75" customHeight="1">
      <c r="A336" s="63">
        <v>1961.0</v>
      </c>
      <c r="B336" s="63">
        <v>87064.0</v>
      </c>
      <c r="C336" s="64" t="s">
        <v>1363</v>
      </c>
      <c r="D336" s="64" t="s">
        <v>1211</v>
      </c>
      <c r="E336" s="66">
        <v>110.0</v>
      </c>
      <c r="F336" s="64" t="s">
        <v>146</v>
      </c>
      <c r="G336" s="64"/>
      <c r="H336" s="65">
        <v>41787.625</v>
      </c>
      <c r="I336" s="63">
        <v>4760.0</v>
      </c>
      <c r="J336" s="63">
        <v>72.0</v>
      </c>
      <c r="K336" s="64" t="s">
        <v>23</v>
      </c>
      <c r="L336" s="64" t="s">
        <v>23</v>
      </c>
      <c r="M336" s="64" t="s">
        <v>35</v>
      </c>
      <c r="N336" s="63"/>
      <c r="O336" s="64"/>
      <c r="P336" s="63">
        <v>36.0</v>
      </c>
      <c r="Q336" s="66">
        <v>2.0</v>
      </c>
      <c r="R336" s="66">
        <v>2.0</v>
      </c>
    </row>
    <row r="337" ht="12.75" customHeight="1">
      <c r="A337" s="63">
        <v>175.0</v>
      </c>
      <c r="B337" s="63">
        <v>98854.0</v>
      </c>
      <c r="C337" s="64" t="s">
        <v>1363</v>
      </c>
      <c r="D337" s="64" t="s">
        <v>1211</v>
      </c>
      <c r="E337" s="64"/>
      <c r="F337" s="64"/>
      <c r="G337" s="64" t="s">
        <v>1364</v>
      </c>
      <c r="H337" s="65">
        <v>41765.416666666664</v>
      </c>
      <c r="I337" s="63">
        <v>4820.0</v>
      </c>
      <c r="J337" s="63">
        <v>72.0</v>
      </c>
      <c r="K337" s="64" t="s">
        <v>23</v>
      </c>
      <c r="L337" s="64" t="s">
        <v>40</v>
      </c>
      <c r="M337" s="64" t="s">
        <v>1423</v>
      </c>
      <c r="N337" s="63"/>
      <c r="O337" s="64"/>
      <c r="P337" s="63">
        <v>42.0</v>
      </c>
      <c r="Q337" s="66">
        <v>2.0</v>
      </c>
      <c r="R337" s="66">
        <v>2.0</v>
      </c>
    </row>
    <row r="338" ht="12.75" customHeight="1">
      <c r="A338" s="63">
        <v>145.0</v>
      </c>
      <c r="B338" s="63">
        <v>15381.0</v>
      </c>
      <c r="C338" s="64" t="s">
        <v>1363</v>
      </c>
      <c r="D338" s="64" t="s">
        <v>1211</v>
      </c>
      <c r="E338" s="66">
        <v>25.0</v>
      </c>
      <c r="F338" s="64" t="s">
        <v>850</v>
      </c>
      <c r="G338" s="64"/>
      <c r="H338" s="65">
        <v>41759.791666666664</v>
      </c>
      <c r="I338" s="63">
        <v>5050.0</v>
      </c>
      <c r="J338" s="63">
        <v>72.0</v>
      </c>
      <c r="K338" s="64" t="s">
        <v>23</v>
      </c>
      <c r="L338" s="64" t="s">
        <v>23</v>
      </c>
      <c r="M338" s="64"/>
      <c r="N338" s="63"/>
      <c r="O338" s="64"/>
      <c r="P338" s="63">
        <v>41.0</v>
      </c>
      <c r="Q338" s="64"/>
      <c r="R338" s="64"/>
    </row>
    <row r="339" ht="12.75" customHeight="1">
      <c r="A339" s="63">
        <v>194.0</v>
      </c>
      <c r="B339" s="63">
        <v>138038.0</v>
      </c>
      <c r="C339" s="64" t="s">
        <v>1363</v>
      </c>
      <c r="D339" s="64" t="s">
        <v>1211</v>
      </c>
      <c r="E339" s="64"/>
      <c r="F339" s="64"/>
      <c r="G339" s="64" t="s">
        <v>819</v>
      </c>
      <c r="H339" s="65">
        <v>41769.354166666664</v>
      </c>
      <c r="I339" s="63">
        <v>5270.0</v>
      </c>
      <c r="J339" s="63">
        <v>72.0</v>
      </c>
      <c r="K339" s="64" t="s">
        <v>23</v>
      </c>
      <c r="L339" s="64" t="s">
        <v>23</v>
      </c>
      <c r="M339" s="64"/>
      <c r="N339" s="63"/>
      <c r="O339" s="64"/>
      <c r="P339" s="64"/>
      <c r="Q339" s="64"/>
      <c r="R339" s="64"/>
    </row>
    <row r="340" ht="12.75" customHeight="1">
      <c r="A340" s="63">
        <v>1102.0</v>
      </c>
      <c r="B340" s="63">
        <v>86830.0</v>
      </c>
      <c r="C340" s="64" t="s">
        <v>1363</v>
      </c>
      <c r="D340" s="64" t="s">
        <v>1211</v>
      </c>
      <c r="E340" s="64"/>
      <c r="F340" s="64"/>
      <c r="G340" s="64" t="s">
        <v>857</v>
      </c>
      <c r="H340" s="65">
        <v>41769.541666666664</v>
      </c>
      <c r="I340" s="63">
        <v>6960.0</v>
      </c>
      <c r="J340" s="63">
        <v>72.0</v>
      </c>
      <c r="K340" s="64" t="s">
        <v>23</v>
      </c>
      <c r="L340" s="64" t="s">
        <v>23</v>
      </c>
      <c r="M340" s="64"/>
      <c r="N340" s="63"/>
      <c r="O340" s="64"/>
      <c r="P340" s="64"/>
      <c r="Q340" s="64"/>
      <c r="R340" s="64"/>
    </row>
    <row r="341" ht="12.75" customHeight="1">
      <c r="A341" s="63">
        <v>935.0</v>
      </c>
      <c r="B341" s="63">
        <v>49321.0</v>
      </c>
      <c r="C341" s="64" t="s">
        <v>1363</v>
      </c>
      <c r="D341" s="64" t="s">
        <v>1211</v>
      </c>
      <c r="E341" s="66">
        <v>109.0</v>
      </c>
      <c r="F341" s="64" t="s">
        <v>29</v>
      </c>
      <c r="G341" s="64"/>
      <c r="H341" s="65">
        <v>41808.375</v>
      </c>
      <c r="I341" s="63">
        <v>3600.0</v>
      </c>
      <c r="J341" s="63">
        <v>73.0</v>
      </c>
      <c r="K341" s="64" t="s">
        <v>23</v>
      </c>
      <c r="L341" s="64" t="s">
        <v>35</v>
      </c>
      <c r="M341" s="64"/>
      <c r="N341" s="63"/>
      <c r="O341" s="64"/>
      <c r="P341" s="64"/>
      <c r="Q341" s="64"/>
      <c r="R341" s="64"/>
    </row>
    <row r="342" ht="12.75" customHeight="1">
      <c r="A342" s="63">
        <v>1965.0</v>
      </c>
      <c r="B342" s="63">
        <v>17174.0</v>
      </c>
      <c r="C342" s="64" t="s">
        <v>1363</v>
      </c>
      <c r="D342" s="64" t="s">
        <v>1211</v>
      </c>
      <c r="E342" s="66">
        <v>114.0</v>
      </c>
      <c r="F342" s="64" t="s">
        <v>133</v>
      </c>
      <c r="G342" s="64"/>
      <c r="H342" s="65">
        <v>41787.5</v>
      </c>
      <c r="I342" s="63">
        <v>4030.0</v>
      </c>
      <c r="J342" s="63">
        <v>73.0</v>
      </c>
      <c r="K342" s="64" t="s">
        <v>23</v>
      </c>
      <c r="L342" s="64" t="s">
        <v>23</v>
      </c>
      <c r="M342" s="64"/>
      <c r="N342" s="63"/>
      <c r="O342" s="64"/>
      <c r="P342" s="64"/>
      <c r="Q342" s="64"/>
      <c r="R342" s="64"/>
    </row>
    <row r="343" ht="12.75" customHeight="1">
      <c r="A343" s="63">
        <v>1186.0</v>
      </c>
      <c r="B343" s="63">
        <v>85167.0</v>
      </c>
      <c r="C343" s="64" t="s">
        <v>1363</v>
      </c>
      <c r="D343" s="64" t="s">
        <v>1211</v>
      </c>
      <c r="E343" s="64"/>
      <c r="F343" s="64"/>
      <c r="G343" s="64" t="s">
        <v>819</v>
      </c>
      <c r="H343" s="65">
        <v>41782.354166666664</v>
      </c>
      <c r="I343" s="63">
        <v>4050.0</v>
      </c>
      <c r="J343" s="63">
        <v>73.0</v>
      </c>
      <c r="K343" s="64" t="s">
        <v>23</v>
      </c>
      <c r="L343" s="64" t="s">
        <v>23</v>
      </c>
      <c r="M343" s="64" t="s">
        <v>821</v>
      </c>
      <c r="N343" s="63"/>
      <c r="O343" s="64"/>
      <c r="P343" s="63">
        <v>37.0</v>
      </c>
      <c r="Q343" s="66">
        <v>2.0</v>
      </c>
      <c r="R343" s="66">
        <v>2.0</v>
      </c>
    </row>
    <row r="344" ht="12.75" customHeight="1">
      <c r="A344" s="63">
        <v>1163.0</v>
      </c>
      <c r="B344" s="63">
        <v>97812.0</v>
      </c>
      <c r="C344" s="64" t="s">
        <v>1363</v>
      </c>
      <c r="D344" s="64" t="s">
        <v>1211</v>
      </c>
      <c r="E344" s="66">
        <v>27.0</v>
      </c>
      <c r="F344" s="64" t="s">
        <v>886</v>
      </c>
      <c r="G344" s="64"/>
      <c r="H344" s="65">
        <v>41777.541666666664</v>
      </c>
      <c r="I344" s="63">
        <v>4100.0</v>
      </c>
      <c r="J344" s="63">
        <v>73.0</v>
      </c>
      <c r="K344" s="64" t="s">
        <v>23</v>
      </c>
      <c r="L344" s="64" t="s">
        <v>23</v>
      </c>
      <c r="M344" s="64" t="s">
        <v>35</v>
      </c>
      <c r="N344" s="63"/>
      <c r="O344" s="64"/>
      <c r="P344" s="63">
        <v>37.0</v>
      </c>
      <c r="Q344" s="66">
        <v>2.0</v>
      </c>
      <c r="R344" s="66">
        <v>2.0</v>
      </c>
    </row>
    <row r="345" ht="12.75" customHeight="1">
      <c r="A345" s="63">
        <v>882.0</v>
      </c>
      <c r="B345" s="63">
        <v>40118.0</v>
      </c>
      <c r="C345" s="64" t="s">
        <v>1363</v>
      </c>
      <c r="D345" s="64" t="s">
        <v>1211</v>
      </c>
      <c r="E345" s="66">
        <v>109.0</v>
      </c>
      <c r="F345" s="64" t="s">
        <v>29</v>
      </c>
      <c r="G345" s="64"/>
      <c r="H345" s="65">
        <v>41801.520833333336</v>
      </c>
      <c r="I345" s="63">
        <v>4110.0</v>
      </c>
      <c r="J345" s="63">
        <v>73.0</v>
      </c>
      <c r="K345" s="64" t="s">
        <v>23</v>
      </c>
      <c r="L345" s="64" t="s">
        <v>23</v>
      </c>
      <c r="M345" s="64"/>
      <c r="N345" s="63"/>
      <c r="O345" s="64"/>
      <c r="P345" s="63">
        <v>38.0</v>
      </c>
      <c r="Q345" s="64"/>
      <c r="R345" s="64"/>
    </row>
    <row r="346" ht="12.75" customHeight="1">
      <c r="A346" s="63">
        <v>1122.0</v>
      </c>
      <c r="B346" s="63">
        <v>174277.0</v>
      </c>
      <c r="C346" s="64" t="s">
        <v>1363</v>
      </c>
      <c r="D346" s="64" t="s">
        <v>1211</v>
      </c>
      <c r="E346" s="66">
        <v>114.0</v>
      </c>
      <c r="F346" s="64" t="s">
        <v>133</v>
      </c>
      <c r="G346" s="64"/>
      <c r="H346" s="65">
        <v>41772.416666666664</v>
      </c>
      <c r="I346" s="63">
        <v>4135.0</v>
      </c>
      <c r="J346" s="63">
        <v>73.0</v>
      </c>
      <c r="K346" s="64" t="s">
        <v>23</v>
      </c>
      <c r="L346" s="64" t="s">
        <v>35</v>
      </c>
      <c r="M346" s="64" t="s">
        <v>821</v>
      </c>
      <c r="N346" s="63"/>
      <c r="O346" s="64"/>
      <c r="P346" s="63">
        <v>37.0</v>
      </c>
      <c r="Q346" s="66">
        <v>2.0</v>
      </c>
      <c r="R346" s="66">
        <v>2.0</v>
      </c>
    </row>
    <row r="347" ht="12.75" customHeight="1">
      <c r="A347" s="63">
        <v>929.0</v>
      </c>
      <c r="B347" s="63">
        <v>15089.0</v>
      </c>
      <c r="C347" s="64" t="s">
        <v>1363</v>
      </c>
      <c r="D347" s="64" t="s">
        <v>1211</v>
      </c>
      <c r="E347" s="66">
        <v>22.0</v>
      </c>
      <c r="F347" s="64" t="s">
        <v>855</v>
      </c>
      <c r="G347" s="64"/>
      <c r="H347" s="65">
        <v>41805.291666666664</v>
      </c>
      <c r="I347" s="63">
        <v>4260.0</v>
      </c>
      <c r="J347" s="63">
        <v>73.0</v>
      </c>
      <c r="K347" s="64" t="s">
        <v>23</v>
      </c>
      <c r="L347" s="64" t="s">
        <v>35</v>
      </c>
      <c r="M347" s="64"/>
      <c r="N347" s="63"/>
      <c r="O347" s="64"/>
      <c r="P347" s="63">
        <v>39.0</v>
      </c>
      <c r="Q347" s="64"/>
      <c r="R347" s="64"/>
    </row>
    <row r="348" ht="12.75" customHeight="1">
      <c r="A348" s="63">
        <v>1173.0</v>
      </c>
      <c r="B348" s="63">
        <v>167554.0</v>
      </c>
      <c r="C348" s="64" t="s">
        <v>1363</v>
      </c>
      <c r="D348" s="64" t="s">
        <v>1211</v>
      </c>
      <c r="E348" s="66">
        <v>123.0</v>
      </c>
      <c r="F348" s="64" t="s">
        <v>161</v>
      </c>
      <c r="G348" s="64"/>
      <c r="H348" s="65">
        <v>41780.416666666664</v>
      </c>
      <c r="I348" s="63">
        <v>4285.0</v>
      </c>
      <c r="J348" s="63">
        <v>73.0</v>
      </c>
      <c r="K348" s="64" t="s">
        <v>23</v>
      </c>
      <c r="L348" s="64" t="s">
        <v>23</v>
      </c>
      <c r="M348" s="64"/>
      <c r="N348" s="63"/>
      <c r="O348" s="64"/>
      <c r="P348" s="64"/>
      <c r="Q348" s="64"/>
      <c r="R348" s="64"/>
    </row>
    <row r="349" ht="12.75" customHeight="1">
      <c r="A349" s="63">
        <v>148.0</v>
      </c>
      <c r="B349" s="63">
        <v>146717.0</v>
      </c>
      <c r="C349" s="64" t="s">
        <v>1363</v>
      </c>
      <c r="D349" s="64" t="s">
        <v>1211</v>
      </c>
      <c r="E349" s="64"/>
      <c r="F349" s="64"/>
      <c r="G349" s="64" t="s">
        <v>819</v>
      </c>
      <c r="H349" s="65">
        <v>41760.375</v>
      </c>
      <c r="I349" s="63">
        <v>4370.0</v>
      </c>
      <c r="J349" s="63">
        <v>73.0</v>
      </c>
      <c r="K349" s="64" t="s">
        <v>23</v>
      </c>
      <c r="L349" s="64" t="s">
        <v>23</v>
      </c>
      <c r="M349" s="64" t="s">
        <v>35</v>
      </c>
      <c r="N349" s="63"/>
      <c r="O349" s="64"/>
      <c r="P349" s="63">
        <v>36.0</v>
      </c>
      <c r="Q349" s="64"/>
      <c r="R349" s="64"/>
    </row>
    <row r="350" ht="12.75" customHeight="1">
      <c r="A350" s="63">
        <v>1204.0</v>
      </c>
      <c r="B350" s="63">
        <v>44039.0</v>
      </c>
      <c r="C350" s="64" t="s">
        <v>1363</v>
      </c>
      <c r="D350" s="64" t="s">
        <v>1211</v>
      </c>
      <c r="E350" s="64"/>
      <c r="F350" s="64"/>
      <c r="G350" s="64" t="s">
        <v>857</v>
      </c>
      <c r="H350" s="65">
        <v>41790.625</v>
      </c>
      <c r="I350" s="63">
        <v>4375.0</v>
      </c>
      <c r="J350" s="63">
        <v>73.0</v>
      </c>
      <c r="K350" s="64" t="s">
        <v>23</v>
      </c>
      <c r="L350" s="64" t="s">
        <v>40</v>
      </c>
      <c r="M350" s="64" t="s">
        <v>35</v>
      </c>
      <c r="N350" s="63"/>
      <c r="O350" s="64"/>
      <c r="P350" s="63">
        <v>36.0</v>
      </c>
      <c r="Q350" s="66">
        <v>2.0</v>
      </c>
      <c r="R350" s="66">
        <v>2.0</v>
      </c>
    </row>
    <row r="351" ht="12.75" customHeight="1">
      <c r="A351" s="63">
        <v>176.0</v>
      </c>
      <c r="B351" s="63">
        <v>104693.0</v>
      </c>
      <c r="C351" s="64" t="s">
        <v>1363</v>
      </c>
      <c r="D351" s="64" t="s">
        <v>1211</v>
      </c>
      <c r="E351" s="66">
        <v>21.0</v>
      </c>
      <c r="F351" s="64" t="s">
        <v>343</v>
      </c>
      <c r="G351" s="64"/>
      <c r="H351" s="65">
        <v>41765.375</v>
      </c>
      <c r="I351" s="63">
        <v>4400.0</v>
      </c>
      <c r="J351" s="63">
        <v>73.0</v>
      </c>
      <c r="K351" s="64" t="s">
        <v>23</v>
      </c>
      <c r="L351" s="64" t="s">
        <v>23</v>
      </c>
      <c r="M351" s="64" t="s">
        <v>1423</v>
      </c>
      <c r="N351" s="63"/>
      <c r="O351" s="64"/>
      <c r="P351" s="63">
        <v>37.0</v>
      </c>
      <c r="Q351" s="66">
        <v>2.0</v>
      </c>
      <c r="R351" s="66">
        <v>2.0</v>
      </c>
    </row>
    <row r="352" ht="12.75" customHeight="1">
      <c r="A352" s="63">
        <v>1118.0</v>
      </c>
      <c r="B352" s="63">
        <v>165178.0</v>
      </c>
      <c r="C352" s="64" t="s">
        <v>1363</v>
      </c>
      <c r="D352" s="64" t="s">
        <v>1211</v>
      </c>
      <c r="E352" s="66">
        <v>110.0</v>
      </c>
      <c r="F352" s="64" t="s">
        <v>146</v>
      </c>
      <c r="G352" s="64"/>
      <c r="H352" s="65">
        <v>41772.375</v>
      </c>
      <c r="I352" s="63">
        <v>4400.0</v>
      </c>
      <c r="J352" s="63">
        <v>73.0</v>
      </c>
      <c r="K352" s="64" t="s">
        <v>23</v>
      </c>
      <c r="L352" s="64" t="s">
        <v>23</v>
      </c>
      <c r="M352" s="64" t="s">
        <v>814</v>
      </c>
      <c r="N352" s="63"/>
      <c r="O352" s="64"/>
      <c r="P352" s="63">
        <v>37.0</v>
      </c>
      <c r="Q352" s="64"/>
      <c r="R352" s="64"/>
    </row>
    <row r="353" ht="12.75" customHeight="1">
      <c r="A353" s="63">
        <v>1212.0</v>
      </c>
      <c r="B353" s="63">
        <v>71042.0</v>
      </c>
      <c r="C353" s="64" t="s">
        <v>1363</v>
      </c>
      <c r="D353" s="64" t="s">
        <v>1211</v>
      </c>
      <c r="E353" s="64"/>
      <c r="F353" s="64"/>
      <c r="G353" s="64" t="s">
        <v>857</v>
      </c>
      <c r="H353" s="65">
        <v>41790.791666666664</v>
      </c>
      <c r="I353" s="63">
        <v>4400.0</v>
      </c>
      <c r="J353" s="63">
        <v>73.0</v>
      </c>
      <c r="K353" s="64" t="s">
        <v>23</v>
      </c>
      <c r="L353" s="64" t="s">
        <v>23</v>
      </c>
      <c r="M353" s="64" t="s">
        <v>814</v>
      </c>
      <c r="N353" s="63"/>
      <c r="O353" s="64"/>
      <c r="P353" s="64"/>
      <c r="Q353" s="64"/>
      <c r="R353" s="64"/>
    </row>
    <row r="354" ht="12.75" customHeight="1">
      <c r="A354" s="63">
        <v>856.0</v>
      </c>
      <c r="B354" s="63">
        <v>46895.0</v>
      </c>
      <c r="C354" s="64" t="s">
        <v>1363</v>
      </c>
      <c r="D354" s="64" t="s">
        <v>1211</v>
      </c>
      <c r="E354" s="64"/>
      <c r="F354" s="64"/>
      <c r="G354" s="64" t="s">
        <v>819</v>
      </c>
      <c r="H354" s="65">
        <v>41798.395833333336</v>
      </c>
      <c r="I354" s="63">
        <v>4430.0</v>
      </c>
      <c r="J354" s="63">
        <v>73.0</v>
      </c>
      <c r="K354" s="64" t="s">
        <v>23</v>
      </c>
      <c r="L354" s="64" t="s">
        <v>23</v>
      </c>
      <c r="M354" s="64" t="s">
        <v>814</v>
      </c>
      <c r="N354" s="63"/>
      <c r="O354" s="64"/>
      <c r="P354" s="63">
        <v>36.0</v>
      </c>
      <c r="Q354" s="66">
        <v>2.0</v>
      </c>
      <c r="R354" s="66">
        <v>2.0</v>
      </c>
    </row>
    <row r="355" ht="12.75" customHeight="1">
      <c r="A355" s="63">
        <v>8100.0</v>
      </c>
      <c r="B355" s="63">
        <v>40146.0</v>
      </c>
      <c r="C355" s="64" t="s">
        <v>1363</v>
      </c>
      <c r="D355" s="64" t="s">
        <v>1211</v>
      </c>
      <c r="E355" s="64"/>
      <c r="F355" s="64"/>
      <c r="G355" s="64" t="s">
        <v>819</v>
      </c>
      <c r="H355" s="65">
        <v>41797.375</v>
      </c>
      <c r="I355" s="63">
        <v>4450.0</v>
      </c>
      <c r="J355" s="63">
        <v>73.0</v>
      </c>
      <c r="K355" s="64" t="s">
        <v>23</v>
      </c>
      <c r="L355" s="64" t="s">
        <v>23</v>
      </c>
      <c r="M355" s="64" t="s">
        <v>1423</v>
      </c>
      <c r="N355" s="63"/>
      <c r="O355" s="64"/>
      <c r="P355" s="63">
        <v>37.0</v>
      </c>
      <c r="Q355" s="66">
        <v>2.0</v>
      </c>
      <c r="R355" s="66">
        <v>2.0</v>
      </c>
    </row>
    <row r="356" ht="12.75" customHeight="1">
      <c r="A356" s="63">
        <v>1123.0</v>
      </c>
      <c r="B356" s="63">
        <v>99047.0</v>
      </c>
      <c r="C356" s="64" t="s">
        <v>1363</v>
      </c>
      <c r="D356" s="64" t="s">
        <v>1211</v>
      </c>
      <c r="E356" s="64"/>
      <c r="F356" s="64"/>
      <c r="G356" s="64" t="s">
        <v>857</v>
      </c>
      <c r="H356" s="65">
        <v>41773.333333333336</v>
      </c>
      <c r="I356" s="63">
        <v>4470.0</v>
      </c>
      <c r="J356" s="63">
        <v>73.0</v>
      </c>
      <c r="K356" s="64" t="s">
        <v>23</v>
      </c>
      <c r="L356" s="64" t="s">
        <v>23</v>
      </c>
      <c r="M356" s="64" t="s">
        <v>814</v>
      </c>
      <c r="N356" s="63"/>
      <c r="O356" s="64"/>
      <c r="P356" s="63">
        <v>36.0</v>
      </c>
      <c r="Q356" s="64"/>
      <c r="R356" s="64"/>
    </row>
    <row r="357" ht="12.75" customHeight="1">
      <c r="A357" s="63">
        <v>1112.0</v>
      </c>
      <c r="B357" s="63">
        <v>162329.0</v>
      </c>
      <c r="C357" s="64" t="s">
        <v>1363</v>
      </c>
      <c r="D357" s="64" t="s">
        <v>1211</v>
      </c>
      <c r="E357" s="64"/>
      <c r="F357" s="64"/>
      <c r="G357" s="64" t="s">
        <v>857</v>
      </c>
      <c r="H357" s="65">
        <v>41770.75</v>
      </c>
      <c r="I357" s="63">
        <v>4500.0</v>
      </c>
      <c r="J357" s="63">
        <v>73.0</v>
      </c>
      <c r="K357" s="64" t="s">
        <v>23</v>
      </c>
      <c r="L357" s="64" t="s">
        <v>23</v>
      </c>
      <c r="M357" s="64"/>
      <c r="N357" s="63"/>
      <c r="O357" s="64"/>
      <c r="P357" s="64"/>
      <c r="Q357" s="64"/>
      <c r="R357" s="64"/>
    </row>
    <row r="358" ht="12.75" customHeight="1">
      <c r="A358" s="63">
        <v>1295.0</v>
      </c>
      <c r="B358" s="63">
        <v>46895.0</v>
      </c>
      <c r="C358" s="64" t="s">
        <v>1363</v>
      </c>
      <c r="D358" s="64" t="s">
        <v>1211</v>
      </c>
      <c r="E358" s="64"/>
      <c r="F358" s="64"/>
      <c r="G358" s="64" t="s">
        <v>857</v>
      </c>
      <c r="H358" s="65">
        <v>41796.291666666664</v>
      </c>
      <c r="I358" s="63">
        <v>4500.0</v>
      </c>
      <c r="J358" s="63">
        <v>73.0</v>
      </c>
      <c r="K358" s="64" t="s">
        <v>23</v>
      </c>
      <c r="L358" s="64" t="s">
        <v>23</v>
      </c>
      <c r="M358" s="64"/>
      <c r="N358" s="63"/>
      <c r="O358" s="64"/>
      <c r="P358" s="63">
        <v>40.0</v>
      </c>
      <c r="Q358" s="64"/>
      <c r="R358" s="64"/>
    </row>
    <row r="359" ht="12.75" customHeight="1">
      <c r="A359" s="63">
        <v>1285.0</v>
      </c>
      <c r="B359" s="63">
        <v>38212.0</v>
      </c>
      <c r="C359" s="64" t="s">
        <v>1363</v>
      </c>
      <c r="D359" s="64" t="s">
        <v>1211</v>
      </c>
      <c r="E359" s="64"/>
      <c r="F359" s="64"/>
      <c r="G359" s="64" t="s">
        <v>857</v>
      </c>
      <c r="H359" s="65">
        <v>41796.375</v>
      </c>
      <c r="I359" s="63">
        <v>4500.0</v>
      </c>
      <c r="J359" s="63">
        <v>73.0</v>
      </c>
      <c r="K359" s="64" t="s">
        <v>23</v>
      </c>
      <c r="L359" s="64" t="s">
        <v>23</v>
      </c>
      <c r="M359" s="64"/>
      <c r="N359" s="63"/>
      <c r="O359" s="64"/>
      <c r="P359" s="63">
        <v>41.0</v>
      </c>
      <c r="Q359" s="64"/>
      <c r="R359" s="64"/>
    </row>
    <row r="360" ht="12.75" customHeight="1">
      <c r="A360" s="63">
        <v>864.0</v>
      </c>
      <c r="B360" s="63">
        <v>105705.0</v>
      </c>
      <c r="C360" s="64" t="s">
        <v>1363</v>
      </c>
      <c r="D360" s="64" t="s">
        <v>1211</v>
      </c>
      <c r="E360" s="66">
        <v>22.0</v>
      </c>
      <c r="F360" s="64" t="s">
        <v>855</v>
      </c>
      <c r="G360" s="64"/>
      <c r="H360" s="65">
        <v>41798.604166666664</v>
      </c>
      <c r="I360" s="63">
        <v>4520.0</v>
      </c>
      <c r="J360" s="63">
        <v>73.0</v>
      </c>
      <c r="K360" s="64" t="s">
        <v>23</v>
      </c>
      <c r="L360" s="64" t="s">
        <v>23</v>
      </c>
      <c r="M360" s="64" t="s">
        <v>814</v>
      </c>
      <c r="N360" s="63"/>
      <c r="O360" s="64"/>
      <c r="P360" s="63">
        <v>30.0</v>
      </c>
      <c r="Q360" s="64"/>
      <c r="R360" s="64"/>
    </row>
    <row r="361" ht="12.75" customHeight="1">
      <c r="A361" s="63">
        <v>1119.0</v>
      </c>
      <c r="B361" s="63">
        <v>164053.0</v>
      </c>
      <c r="C361" s="64" t="s">
        <v>1363</v>
      </c>
      <c r="D361" s="64" t="s">
        <v>1211</v>
      </c>
      <c r="E361" s="66">
        <v>110.0</v>
      </c>
      <c r="F361" s="64" t="s">
        <v>146</v>
      </c>
      <c r="G361" s="64"/>
      <c r="H361" s="65">
        <v>41772.5</v>
      </c>
      <c r="I361" s="63">
        <v>4530.0</v>
      </c>
      <c r="J361" s="63">
        <v>73.0</v>
      </c>
      <c r="K361" s="64" t="s">
        <v>23</v>
      </c>
      <c r="L361" s="64" t="s">
        <v>23</v>
      </c>
      <c r="M361" s="64" t="s">
        <v>814</v>
      </c>
      <c r="N361" s="63"/>
      <c r="O361" s="64"/>
      <c r="P361" s="63">
        <v>36.0</v>
      </c>
      <c r="Q361" s="64"/>
      <c r="R361" s="64"/>
    </row>
    <row r="362" ht="12.75" customHeight="1">
      <c r="A362" s="63">
        <v>8140.0</v>
      </c>
      <c r="B362" s="63">
        <v>37827.0</v>
      </c>
      <c r="C362" s="64" t="s">
        <v>1363</v>
      </c>
      <c r="D362" s="64" t="s">
        <v>1211</v>
      </c>
      <c r="E362" s="64"/>
      <c r="F362" s="64"/>
      <c r="G362" s="64" t="s">
        <v>819</v>
      </c>
      <c r="H362" s="65">
        <v>41797.458333333336</v>
      </c>
      <c r="I362" s="63">
        <v>4540.0</v>
      </c>
      <c r="J362" s="63">
        <v>73.0</v>
      </c>
      <c r="K362" s="64" t="s">
        <v>23</v>
      </c>
      <c r="L362" s="64" t="s">
        <v>23</v>
      </c>
      <c r="M362" s="64" t="s">
        <v>35</v>
      </c>
      <c r="N362" s="63"/>
      <c r="O362" s="64"/>
      <c r="P362" s="63">
        <v>37.0</v>
      </c>
      <c r="Q362" s="66">
        <v>2.0</v>
      </c>
      <c r="R362" s="66">
        <v>2.0</v>
      </c>
    </row>
    <row r="363" ht="12.75" customHeight="1">
      <c r="A363" s="63">
        <v>151.0</v>
      </c>
      <c r="B363" s="63">
        <v>14589.0</v>
      </c>
      <c r="C363" s="64" t="s">
        <v>1363</v>
      </c>
      <c r="D363" s="64" t="s">
        <v>1211</v>
      </c>
      <c r="E363" s="64"/>
      <c r="F363" s="64"/>
      <c r="G363" s="64" t="s">
        <v>819</v>
      </c>
      <c r="H363" s="65">
        <v>41760.416666666664</v>
      </c>
      <c r="I363" s="63">
        <v>4590.0</v>
      </c>
      <c r="J363" s="63">
        <v>73.0</v>
      </c>
      <c r="K363" s="64" t="s">
        <v>23</v>
      </c>
      <c r="L363" s="64" t="s">
        <v>23</v>
      </c>
      <c r="M363" s="64" t="s">
        <v>821</v>
      </c>
      <c r="N363" s="63"/>
      <c r="O363" s="64"/>
      <c r="P363" s="64"/>
      <c r="Q363" s="64"/>
      <c r="R363" s="64"/>
    </row>
    <row r="364" ht="12.75" customHeight="1">
      <c r="A364" s="63">
        <v>867.0</v>
      </c>
      <c r="B364" s="63">
        <v>42097.0</v>
      </c>
      <c r="C364" s="64" t="s">
        <v>1363</v>
      </c>
      <c r="D364" s="64" t="s">
        <v>1211</v>
      </c>
      <c r="E364" s="66">
        <v>111.0</v>
      </c>
      <c r="F364" s="64" t="s">
        <v>136</v>
      </c>
      <c r="G364" s="64"/>
      <c r="H364" s="65">
        <v>41800.458333333336</v>
      </c>
      <c r="I364" s="63">
        <v>4620.0</v>
      </c>
      <c r="J364" s="63">
        <v>73.0</v>
      </c>
      <c r="K364" s="64" t="s">
        <v>23</v>
      </c>
      <c r="L364" s="64" t="s">
        <v>23</v>
      </c>
      <c r="M364" s="64"/>
      <c r="N364" s="63"/>
      <c r="O364" s="64"/>
      <c r="P364" s="64"/>
      <c r="Q364" s="64"/>
      <c r="R364" s="64"/>
    </row>
    <row r="365" ht="12.75" customHeight="1">
      <c r="A365" s="63">
        <v>1243.0</v>
      </c>
      <c r="B365" s="63">
        <v>37976.0</v>
      </c>
      <c r="C365" s="64" t="s">
        <v>1363</v>
      </c>
      <c r="D365" s="64" t="s">
        <v>1211</v>
      </c>
      <c r="E365" s="64"/>
      <c r="F365" s="64"/>
      <c r="G365" s="64" t="s">
        <v>819</v>
      </c>
      <c r="H365" s="65">
        <v>41791.854166666664</v>
      </c>
      <c r="I365" s="63">
        <v>4660.0</v>
      </c>
      <c r="J365" s="63">
        <v>73.0</v>
      </c>
      <c r="K365" s="64" t="s">
        <v>23</v>
      </c>
      <c r="L365" s="64" t="s">
        <v>23</v>
      </c>
      <c r="M365" s="64" t="s">
        <v>35</v>
      </c>
      <c r="N365" s="63"/>
      <c r="O365" s="64"/>
      <c r="P365" s="63">
        <v>37.0</v>
      </c>
      <c r="Q365" s="66">
        <v>2.0</v>
      </c>
      <c r="R365" s="66">
        <v>2.0</v>
      </c>
    </row>
    <row r="366" ht="12.75" customHeight="1">
      <c r="A366" s="63">
        <v>123.0</v>
      </c>
      <c r="B366" s="63">
        <v>140780.0</v>
      </c>
      <c r="C366" s="64" t="s">
        <v>1363</v>
      </c>
      <c r="D366" s="64" t="s">
        <v>1211</v>
      </c>
      <c r="E366" s="64"/>
      <c r="F366" s="64"/>
      <c r="G366" s="64" t="s">
        <v>819</v>
      </c>
      <c r="H366" s="65">
        <v>41756.31597222222</v>
      </c>
      <c r="I366" s="63">
        <v>4665.0</v>
      </c>
      <c r="J366" s="63">
        <v>73.0</v>
      </c>
      <c r="K366" s="64" t="s">
        <v>23</v>
      </c>
      <c r="L366" s="64" t="s">
        <v>23</v>
      </c>
      <c r="M366" s="64" t="s">
        <v>814</v>
      </c>
      <c r="N366" s="63"/>
      <c r="O366" s="64"/>
      <c r="P366" s="64"/>
      <c r="Q366" s="64"/>
      <c r="R366" s="64"/>
    </row>
    <row r="367" ht="12.75" customHeight="1">
      <c r="A367" s="63">
        <v>901.0</v>
      </c>
      <c r="B367" s="63">
        <v>168167.0</v>
      </c>
      <c r="C367" s="64" t="s">
        <v>1363</v>
      </c>
      <c r="D367" s="64" t="s">
        <v>1211</v>
      </c>
      <c r="E367" s="64"/>
      <c r="F367" s="64"/>
      <c r="G367" s="64" t="s">
        <v>857</v>
      </c>
      <c r="H367" s="65">
        <v>41803.333333333336</v>
      </c>
      <c r="I367" s="63">
        <v>4665.0</v>
      </c>
      <c r="J367" s="63">
        <v>73.0</v>
      </c>
      <c r="K367" s="64" t="s">
        <v>23</v>
      </c>
      <c r="L367" s="64" t="s">
        <v>35</v>
      </c>
      <c r="M367" s="64" t="s">
        <v>35</v>
      </c>
      <c r="N367" s="63"/>
      <c r="O367" s="64"/>
      <c r="P367" s="63">
        <v>34.0</v>
      </c>
      <c r="Q367" s="64"/>
      <c r="R367" s="64"/>
    </row>
    <row r="368" ht="12.75" customHeight="1">
      <c r="A368" s="63">
        <v>142.0</v>
      </c>
      <c r="B368" s="63">
        <v>153764.0</v>
      </c>
      <c r="C368" s="64" t="s">
        <v>1363</v>
      </c>
      <c r="D368" s="64" t="s">
        <v>1211</v>
      </c>
      <c r="E368" s="66">
        <v>25.0</v>
      </c>
      <c r="F368" s="64" t="s">
        <v>850</v>
      </c>
      <c r="G368" s="64"/>
      <c r="H368" s="65">
        <v>41758.666666666664</v>
      </c>
      <c r="I368" s="63">
        <v>4700.0</v>
      </c>
      <c r="J368" s="63">
        <v>73.0</v>
      </c>
      <c r="K368" s="64" t="s">
        <v>23</v>
      </c>
      <c r="L368" s="64" t="s">
        <v>40</v>
      </c>
      <c r="M368" s="64"/>
      <c r="N368" s="63"/>
      <c r="O368" s="64"/>
      <c r="P368" s="63">
        <v>40.0</v>
      </c>
      <c r="Q368" s="64"/>
      <c r="R368" s="64"/>
    </row>
    <row r="369" ht="12.75" customHeight="1">
      <c r="A369" s="63">
        <v>178.0</v>
      </c>
      <c r="B369" s="63">
        <v>102931.0</v>
      </c>
      <c r="C369" s="64" t="s">
        <v>1363</v>
      </c>
      <c r="D369" s="64" t="s">
        <v>1211</v>
      </c>
      <c r="E369" s="66">
        <v>113.0</v>
      </c>
      <c r="F369" s="64" t="s">
        <v>840</v>
      </c>
      <c r="G369" s="64"/>
      <c r="H369" s="65">
        <v>41765.583333333336</v>
      </c>
      <c r="I369" s="63">
        <v>4700.0</v>
      </c>
      <c r="J369" s="63">
        <v>73.0</v>
      </c>
      <c r="K369" s="64" t="s">
        <v>23</v>
      </c>
      <c r="L369" s="64" t="s">
        <v>23</v>
      </c>
      <c r="M369" s="64"/>
      <c r="N369" s="63"/>
      <c r="O369" s="64"/>
      <c r="P369" s="63">
        <v>35.0</v>
      </c>
      <c r="Q369" s="64"/>
      <c r="R369" s="64"/>
    </row>
    <row r="370" ht="12.75" customHeight="1">
      <c r="A370" s="63">
        <v>960.0</v>
      </c>
      <c r="B370" s="63">
        <v>53631.0</v>
      </c>
      <c r="C370" s="64" t="s">
        <v>1363</v>
      </c>
      <c r="D370" s="64" t="s">
        <v>1211</v>
      </c>
      <c r="E370" s="66">
        <v>126.0</v>
      </c>
      <c r="F370" s="64" t="s">
        <v>858</v>
      </c>
      <c r="G370" s="64"/>
      <c r="H370" s="65">
        <v>41814.416666666664</v>
      </c>
      <c r="I370" s="63">
        <v>4700.0</v>
      </c>
      <c r="J370" s="63">
        <v>73.0</v>
      </c>
      <c r="K370" s="64" t="s">
        <v>23</v>
      </c>
      <c r="L370" s="64" t="s">
        <v>35</v>
      </c>
      <c r="M370" s="64" t="s">
        <v>814</v>
      </c>
      <c r="N370" s="63"/>
      <c r="O370" s="64"/>
      <c r="P370" s="64"/>
      <c r="Q370" s="64"/>
      <c r="R370" s="64"/>
    </row>
    <row r="371" ht="12.75" customHeight="1">
      <c r="A371" s="63">
        <v>1222.0</v>
      </c>
      <c r="B371" s="63">
        <v>55271.0</v>
      </c>
      <c r="C371" s="64" t="s">
        <v>1363</v>
      </c>
      <c r="D371" s="64" t="s">
        <v>1211</v>
      </c>
      <c r="E371" s="64"/>
      <c r="F371" s="64"/>
      <c r="G371" s="64" t="s">
        <v>857</v>
      </c>
      <c r="H371" s="65">
        <v>41791.333333333336</v>
      </c>
      <c r="I371" s="63">
        <v>4800.0</v>
      </c>
      <c r="J371" s="63">
        <v>73.0</v>
      </c>
      <c r="K371" s="64" t="s">
        <v>23</v>
      </c>
      <c r="L371" s="64" t="s">
        <v>23</v>
      </c>
      <c r="M371" s="64" t="s">
        <v>35</v>
      </c>
      <c r="N371" s="63"/>
      <c r="O371" s="64"/>
      <c r="P371" s="63">
        <v>36.0</v>
      </c>
      <c r="Q371" s="64"/>
      <c r="R371" s="64"/>
    </row>
    <row r="372" ht="12.75" customHeight="1">
      <c r="A372" s="63">
        <v>852.0</v>
      </c>
      <c r="B372" s="63">
        <v>17641.0</v>
      </c>
      <c r="C372" s="64" t="s">
        <v>1363</v>
      </c>
      <c r="D372" s="64" t="s">
        <v>1211</v>
      </c>
      <c r="E372" s="64"/>
      <c r="F372" s="64"/>
      <c r="G372" s="64" t="s">
        <v>819</v>
      </c>
      <c r="H372" s="65">
        <v>41798.541666666664</v>
      </c>
      <c r="I372" s="63">
        <v>4800.0</v>
      </c>
      <c r="J372" s="63">
        <v>73.0</v>
      </c>
      <c r="K372" s="64" t="s">
        <v>23</v>
      </c>
      <c r="L372" s="64" t="s">
        <v>23</v>
      </c>
      <c r="M372" s="64" t="s">
        <v>814</v>
      </c>
      <c r="N372" s="63"/>
      <c r="O372" s="64"/>
      <c r="P372" s="63">
        <v>37.0</v>
      </c>
      <c r="Q372" s="66">
        <v>2.0</v>
      </c>
      <c r="R372" s="66">
        <v>2.0</v>
      </c>
    </row>
    <row r="373" ht="12.75" customHeight="1">
      <c r="A373" s="63">
        <v>1242.0</v>
      </c>
      <c r="B373" s="63">
        <v>20072.0</v>
      </c>
      <c r="C373" s="64" t="s">
        <v>1363</v>
      </c>
      <c r="D373" s="64" t="s">
        <v>1211</v>
      </c>
      <c r="E373" s="64"/>
      <c r="F373" s="64"/>
      <c r="G373" s="64" t="s">
        <v>819</v>
      </c>
      <c r="H373" s="65">
        <v>41791.416666666664</v>
      </c>
      <c r="I373" s="63">
        <v>4840.0</v>
      </c>
      <c r="J373" s="63">
        <v>73.0</v>
      </c>
      <c r="K373" s="64" t="s">
        <v>23</v>
      </c>
      <c r="L373" s="64" t="s">
        <v>23</v>
      </c>
      <c r="M373" s="64" t="s">
        <v>35</v>
      </c>
      <c r="N373" s="63"/>
      <c r="O373" s="64"/>
      <c r="P373" s="63">
        <v>37.0</v>
      </c>
      <c r="Q373" s="66">
        <v>2.0</v>
      </c>
      <c r="R373" s="66">
        <v>2.0</v>
      </c>
    </row>
    <row r="374" ht="12.75" customHeight="1">
      <c r="A374" s="63">
        <v>1907.0</v>
      </c>
      <c r="B374" s="63">
        <v>91227.0</v>
      </c>
      <c r="C374" s="64" t="s">
        <v>1363</v>
      </c>
      <c r="D374" s="64" t="s">
        <v>1211</v>
      </c>
      <c r="E374" s="64"/>
      <c r="F374" s="64"/>
      <c r="G374" s="64" t="s">
        <v>857</v>
      </c>
      <c r="H374" s="65">
        <v>41782.791666666664</v>
      </c>
      <c r="I374" s="63">
        <v>4850.0</v>
      </c>
      <c r="J374" s="63">
        <v>73.0</v>
      </c>
      <c r="K374" s="64" t="s">
        <v>23</v>
      </c>
      <c r="L374" s="64" t="s">
        <v>35</v>
      </c>
      <c r="M374" s="64" t="s">
        <v>814</v>
      </c>
      <c r="N374" s="63"/>
      <c r="O374" s="64"/>
      <c r="P374" s="64"/>
      <c r="Q374" s="64"/>
      <c r="R374" s="64"/>
    </row>
    <row r="375" ht="12.75" customHeight="1">
      <c r="A375" s="63">
        <v>1966.0</v>
      </c>
      <c r="B375" s="63">
        <v>15848.0</v>
      </c>
      <c r="C375" s="64" t="s">
        <v>1363</v>
      </c>
      <c r="D375" s="64" t="s">
        <v>1211</v>
      </c>
      <c r="E375" s="66">
        <v>114.0</v>
      </c>
      <c r="F375" s="64" t="s">
        <v>133</v>
      </c>
      <c r="G375" s="64"/>
      <c r="H375" s="65">
        <v>41787.5625</v>
      </c>
      <c r="I375" s="63">
        <v>4900.0</v>
      </c>
      <c r="J375" s="63">
        <v>73.0</v>
      </c>
      <c r="K375" s="64" t="s">
        <v>23</v>
      </c>
      <c r="L375" s="64" t="s">
        <v>23</v>
      </c>
      <c r="M375" s="64"/>
      <c r="N375" s="63"/>
      <c r="O375" s="64"/>
      <c r="P375" s="64"/>
      <c r="Q375" s="64"/>
      <c r="R375" s="64"/>
    </row>
    <row r="376" ht="12.75" customHeight="1">
      <c r="A376" s="63">
        <v>1182.0</v>
      </c>
      <c r="B376" s="63">
        <v>15167.0</v>
      </c>
      <c r="C376" s="64" t="s">
        <v>1363</v>
      </c>
      <c r="D376" s="64" t="s">
        <v>1211</v>
      </c>
      <c r="E376" s="64"/>
      <c r="F376" s="64"/>
      <c r="G376" s="64" t="s">
        <v>819</v>
      </c>
      <c r="H376" s="65">
        <v>41782.416666666664</v>
      </c>
      <c r="I376" s="63">
        <v>4940.0</v>
      </c>
      <c r="J376" s="63">
        <v>73.0</v>
      </c>
      <c r="K376" s="64" t="s">
        <v>23</v>
      </c>
      <c r="L376" s="64" t="s">
        <v>23</v>
      </c>
      <c r="M376" s="64" t="s">
        <v>1423</v>
      </c>
      <c r="N376" s="63"/>
      <c r="O376" s="64"/>
      <c r="P376" s="63">
        <v>37.0</v>
      </c>
      <c r="Q376" s="66">
        <v>2.0</v>
      </c>
      <c r="R376" s="66">
        <v>2.0</v>
      </c>
    </row>
    <row r="377" ht="12.75" customHeight="1">
      <c r="A377" s="63">
        <v>8150.0</v>
      </c>
      <c r="B377" s="63">
        <v>17552.0</v>
      </c>
      <c r="C377" s="64" t="s">
        <v>1363</v>
      </c>
      <c r="D377" s="64" t="s">
        <v>1211</v>
      </c>
      <c r="E377" s="64"/>
      <c r="F377" s="64"/>
      <c r="G377" s="64" t="s">
        <v>819</v>
      </c>
      <c r="H377" s="65">
        <v>41797.395833333336</v>
      </c>
      <c r="I377" s="63">
        <v>4975.0</v>
      </c>
      <c r="J377" s="63">
        <v>73.0</v>
      </c>
      <c r="K377" s="64" t="s">
        <v>23</v>
      </c>
      <c r="L377" s="64" t="s">
        <v>23</v>
      </c>
      <c r="M377" s="64" t="s">
        <v>821</v>
      </c>
      <c r="N377" s="63"/>
      <c r="O377" s="64"/>
      <c r="P377" s="63">
        <v>37.0</v>
      </c>
      <c r="Q377" s="66">
        <v>2.0</v>
      </c>
      <c r="R377" s="66">
        <v>2.0</v>
      </c>
    </row>
    <row r="378" ht="12.75" customHeight="1">
      <c r="A378" s="63">
        <v>152.0</v>
      </c>
      <c r="B378" s="63">
        <v>69131.0</v>
      </c>
      <c r="C378" s="64" t="s">
        <v>1363</v>
      </c>
      <c r="D378" s="64" t="s">
        <v>1211</v>
      </c>
      <c r="E378" s="64"/>
      <c r="F378" s="64"/>
      <c r="G378" s="64" t="s">
        <v>819</v>
      </c>
      <c r="H378" s="65">
        <v>41760.4375</v>
      </c>
      <c r="I378" s="63">
        <v>5000.0</v>
      </c>
      <c r="J378" s="63">
        <v>73.0</v>
      </c>
      <c r="K378" s="64" t="s">
        <v>23</v>
      </c>
      <c r="L378" s="64" t="s">
        <v>23</v>
      </c>
      <c r="M378" s="64" t="s">
        <v>821</v>
      </c>
      <c r="N378" s="63"/>
      <c r="O378" s="64"/>
      <c r="P378" s="64"/>
      <c r="Q378" s="64"/>
      <c r="R378" s="64"/>
    </row>
    <row r="379" ht="12.75" customHeight="1">
      <c r="A379" s="63">
        <v>1246.0</v>
      </c>
      <c r="B379" s="63">
        <v>23539.0</v>
      </c>
      <c r="C379" s="64" t="s">
        <v>1363</v>
      </c>
      <c r="D379" s="64" t="s">
        <v>1211</v>
      </c>
      <c r="E379" s="64"/>
      <c r="F379" s="64"/>
      <c r="G379" s="64" t="s">
        <v>819</v>
      </c>
      <c r="H379" s="65">
        <v>41793.458333333336</v>
      </c>
      <c r="I379" s="63">
        <v>5020.0</v>
      </c>
      <c r="J379" s="63">
        <v>73.0</v>
      </c>
      <c r="K379" s="64" t="s">
        <v>23</v>
      </c>
      <c r="L379" s="64" t="s">
        <v>23</v>
      </c>
      <c r="M379" s="64"/>
      <c r="N379" s="63"/>
      <c r="O379" s="64"/>
      <c r="P379" s="64"/>
      <c r="Q379" s="64"/>
      <c r="R379" s="64"/>
    </row>
    <row r="380" ht="12.75" customHeight="1">
      <c r="A380" s="63">
        <v>1238.0</v>
      </c>
      <c r="B380" s="63">
        <v>147293.0</v>
      </c>
      <c r="C380" s="64" t="s">
        <v>1363</v>
      </c>
      <c r="D380" s="64" t="s">
        <v>1211</v>
      </c>
      <c r="E380" s="64"/>
      <c r="F380" s="64"/>
      <c r="G380" s="64" t="s">
        <v>819</v>
      </c>
      <c r="H380" s="65">
        <v>41791.583333333336</v>
      </c>
      <c r="I380" s="63">
        <v>5065.0</v>
      </c>
      <c r="J380" s="63">
        <v>73.0</v>
      </c>
      <c r="K380" s="64" t="s">
        <v>23</v>
      </c>
      <c r="L380" s="64" t="s">
        <v>23</v>
      </c>
      <c r="M380" s="64" t="s">
        <v>821</v>
      </c>
      <c r="N380" s="63"/>
      <c r="O380" s="64"/>
      <c r="P380" s="63">
        <v>37.0</v>
      </c>
      <c r="Q380" s="66">
        <v>2.0</v>
      </c>
      <c r="R380" s="66">
        <v>2.0</v>
      </c>
    </row>
    <row r="381" ht="12.75" customHeight="1">
      <c r="A381" s="63">
        <v>1981.0</v>
      </c>
      <c r="B381" s="63">
        <v>19417.0</v>
      </c>
      <c r="C381" s="64" t="s">
        <v>1363</v>
      </c>
      <c r="D381" s="64" t="s">
        <v>1211</v>
      </c>
      <c r="E381" s="64"/>
      <c r="F381" s="64"/>
      <c r="G381" s="64" t="s">
        <v>857</v>
      </c>
      <c r="H381" s="65">
        <v>41789.40625</v>
      </c>
      <c r="I381" s="63">
        <v>5115.0</v>
      </c>
      <c r="J381" s="63">
        <v>73.0</v>
      </c>
      <c r="K381" s="64" t="s">
        <v>23</v>
      </c>
      <c r="L381" s="64" t="s">
        <v>23</v>
      </c>
      <c r="M381" s="64" t="s">
        <v>814</v>
      </c>
      <c r="N381" s="63"/>
      <c r="O381" s="64"/>
      <c r="P381" s="63">
        <v>35.0</v>
      </c>
      <c r="Q381" s="64"/>
      <c r="R381" s="64"/>
    </row>
    <row r="382" ht="12.75" customHeight="1">
      <c r="A382" s="63">
        <v>8190.0</v>
      </c>
      <c r="B382" s="63">
        <v>162757.0</v>
      </c>
      <c r="C382" s="64" t="s">
        <v>1363</v>
      </c>
      <c r="D382" s="64" t="s">
        <v>1211</v>
      </c>
      <c r="E382" s="64"/>
      <c r="F382" s="64"/>
      <c r="G382" s="64" t="s">
        <v>819</v>
      </c>
      <c r="H382" s="65">
        <v>41797.458333333336</v>
      </c>
      <c r="I382" s="63">
        <v>5160.0</v>
      </c>
      <c r="J382" s="63">
        <v>73.0</v>
      </c>
      <c r="K382" s="64" t="s">
        <v>23</v>
      </c>
      <c r="L382" s="64" t="s">
        <v>23</v>
      </c>
      <c r="M382" s="64" t="s">
        <v>35</v>
      </c>
      <c r="N382" s="63"/>
      <c r="O382" s="64"/>
      <c r="P382" s="63">
        <v>37.0</v>
      </c>
      <c r="Q382" s="66">
        <v>2.0</v>
      </c>
      <c r="R382" s="66">
        <v>2.0</v>
      </c>
    </row>
    <row r="383" ht="12.75" customHeight="1">
      <c r="A383" s="63">
        <v>8200.0</v>
      </c>
      <c r="B383" s="63">
        <v>41998.0</v>
      </c>
      <c r="C383" s="64" t="s">
        <v>1363</v>
      </c>
      <c r="D383" s="64" t="s">
        <v>1211</v>
      </c>
      <c r="E383" s="64"/>
      <c r="F383" s="64"/>
      <c r="G383" s="64" t="s">
        <v>1364</v>
      </c>
      <c r="H383" s="65">
        <v>41797.5</v>
      </c>
      <c r="I383" s="63">
        <v>5280.0</v>
      </c>
      <c r="J383" s="63">
        <v>73.0</v>
      </c>
      <c r="K383" s="64" t="s">
        <v>23</v>
      </c>
      <c r="L383" s="64" t="s">
        <v>23</v>
      </c>
      <c r="M383" s="64" t="s">
        <v>821</v>
      </c>
      <c r="N383" s="63"/>
      <c r="O383" s="64"/>
      <c r="P383" s="63">
        <v>37.0</v>
      </c>
      <c r="Q383" s="66">
        <v>2.0</v>
      </c>
      <c r="R383" s="66">
        <v>2.0</v>
      </c>
    </row>
    <row r="384" ht="12.75" customHeight="1">
      <c r="A384" s="63">
        <v>1114.0</v>
      </c>
      <c r="B384" s="63">
        <v>11966.0</v>
      </c>
      <c r="C384" s="64" t="s">
        <v>1363</v>
      </c>
      <c r="D384" s="64" t="s">
        <v>1211</v>
      </c>
      <c r="E384" s="66">
        <v>21.0</v>
      </c>
      <c r="F384" s="64" t="s">
        <v>343</v>
      </c>
      <c r="G384" s="64"/>
      <c r="H384" s="65">
        <v>41772.395833333336</v>
      </c>
      <c r="I384" s="63">
        <v>3660.0</v>
      </c>
      <c r="J384" s="63">
        <v>74.0</v>
      </c>
      <c r="K384" s="64" t="s">
        <v>23</v>
      </c>
      <c r="L384" s="64" t="s">
        <v>35</v>
      </c>
      <c r="M384" s="64" t="s">
        <v>814</v>
      </c>
      <c r="N384" s="63"/>
      <c r="O384" s="64"/>
      <c r="P384" s="63">
        <v>35.0</v>
      </c>
      <c r="Q384" s="64"/>
      <c r="R384" s="64"/>
    </row>
    <row r="385" ht="12.75" customHeight="1">
      <c r="A385" s="63">
        <v>8390.0</v>
      </c>
      <c r="B385" s="63">
        <v>17083.0</v>
      </c>
      <c r="C385" s="64" t="s">
        <v>1363</v>
      </c>
      <c r="D385" s="64" t="s">
        <v>1211</v>
      </c>
      <c r="E385" s="64"/>
      <c r="F385" s="64"/>
      <c r="G385" s="64" t="s">
        <v>819</v>
      </c>
      <c r="H385" s="65">
        <v>41798.416666666664</v>
      </c>
      <c r="I385" s="63">
        <v>4050.0</v>
      </c>
      <c r="J385" s="63">
        <v>74.0</v>
      </c>
      <c r="K385" s="64" t="s">
        <v>23</v>
      </c>
      <c r="L385" s="64" t="s">
        <v>23</v>
      </c>
      <c r="M385" s="64" t="s">
        <v>35</v>
      </c>
      <c r="N385" s="63"/>
      <c r="O385" s="64"/>
      <c r="P385" s="63">
        <v>36.0</v>
      </c>
      <c r="Q385" s="66">
        <v>2.0</v>
      </c>
      <c r="R385" s="66">
        <v>2.0</v>
      </c>
    </row>
    <row r="386" ht="12.75" customHeight="1">
      <c r="A386" s="63">
        <v>1168.0</v>
      </c>
      <c r="B386" s="63">
        <v>13320.0</v>
      </c>
      <c r="C386" s="64" t="s">
        <v>1363</v>
      </c>
      <c r="D386" s="64" t="s">
        <v>1211</v>
      </c>
      <c r="E386" s="66">
        <v>22.0</v>
      </c>
      <c r="F386" s="64" t="s">
        <v>855</v>
      </c>
      <c r="G386" s="64"/>
      <c r="H386" s="65">
        <v>41779.5</v>
      </c>
      <c r="I386" s="63">
        <v>4150.0</v>
      </c>
      <c r="J386" s="63">
        <v>74.0</v>
      </c>
      <c r="K386" s="64" t="s">
        <v>23</v>
      </c>
      <c r="L386" s="64" t="s">
        <v>23</v>
      </c>
      <c r="M386" s="64" t="s">
        <v>821</v>
      </c>
      <c r="N386" s="63"/>
      <c r="O386" s="64" t="s">
        <v>816</v>
      </c>
      <c r="P386" s="63">
        <v>32.0</v>
      </c>
      <c r="Q386" s="64"/>
      <c r="R386" s="64"/>
    </row>
    <row r="387" ht="12.75" customHeight="1">
      <c r="A387" s="63">
        <v>916.0</v>
      </c>
      <c r="B387" s="63">
        <v>164868.0</v>
      </c>
      <c r="C387" s="64" t="s">
        <v>1363</v>
      </c>
      <c r="D387" s="64" t="s">
        <v>1211</v>
      </c>
      <c r="E387" s="64"/>
      <c r="F387" s="64"/>
      <c r="G387" s="64" t="s">
        <v>857</v>
      </c>
      <c r="H387" s="65">
        <v>41804.458333333336</v>
      </c>
      <c r="I387" s="63">
        <v>4170.0</v>
      </c>
      <c r="J387" s="63">
        <v>74.0</v>
      </c>
      <c r="K387" s="64" t="s">
        <v>23</v>
      </c>
      <c r="L387" s="64" t="s">
        <v>35</v>
      </c>
      <c r="M387" s="64" t="s">
        <v>35</v>
      </c>
      <c r="N387" s="63"/>
      <c r="O387" s="64"/>
      <c r="P387" s="63">
        <v>27.0</v>
      </c>
      <c r="Q387" s="64"/>
      <c r="R387" s="64"/>
    </row>
    <row r="388" ht="12.75" customHeight="1">
      <c r="A388" s="63">
        <v>1274.0</v>
      </c>
      <c r="B388" s="63">
        <v>17641.0</v>
      </c>
      <c r="C388" s="64" t="s">
        <v>1363</v>
      </c>
      <c r="D388" s="64" t="s">
        <v>1211</v>
      </c>
      <c r="E388" s="66">
        <v>114.0</v>
      </c>
      <c r="F388" s="64" t="s">
        <v>133</v>
      </c>
      <c r="G388" s="64"/>
      <c r="H388" s="65">
        <v>41794.583333333336</v>
      </c>
      <c r="I388" s="63">
        <v>4215.0</v>
      </c>
      <c r="J388" s="63">
        <v>74.0</v>
      </c>
      <c r="K388" s="64" t="s">
        <v>23</v>
      </c>
      <c r="L388" s="64" t="s">
        <v>23</v>
      </c>
      <c r="M388" s="64"/>
      <c r="N388" s="63"/>
      <c r="O388" s="64"/>
      <c r="P388" s="64"/>
      <c r="Q388" s="64"/>
      <c r="R388" s="64"/>
    </row>
    <row r="389" ht="12.75" customHeight="1">
      <c r="A389" s="63">
        <v>4225.0</v>
      </c>
      <c r="B389" s="63">
        <v>22859.0</v>
      </c>
      <c r="C389" s="64" t="s">
        <v>1363</v>
      </c>
      <c r="D389" s="64" t="s">
        <v>1211</v>
      </c>
      <c r="E389" s="66">
        <v>110.0</v>
      </c>
      <c r="F389" s="64" t="s">
        <v>146</v>
      </c>
      <c r="G389" s="64"/>
      <c r="H389" s="65">
        <v>41807.375</v>
      </c>
      <c r="I389" s="63">
        <v>4225.0</v>
      </c>
      <c r="J389" s="63">
        <v>74.0</v>
      </c>
      <c r="K389" s="64" t="s">
        <v>23</v>
      </c>
      <c r="L389" s="64" t="s">
        <v>35</v>
      </c>
      <c r="M389" s="64" t="s">
        <v>821</v>
      </c>
      <c r="N389" s="63"/>
      <c r="O389" s="64"/>
      <c r="P389" s="63">
        <v>28.0</v>
      </c>
      <c r="Q389" s="64"/>
      <c r="R389" s="64"/>
    </row>
    <row r="390" ht="12.75" customHeight="1">
      <c r="A390" s="63">
        <v>1945.0</v>
      </c>
      <c r="B390" s="63">
        <v>48135.0</v>
      </c>
      <c r="C390" s="64" t="s">
        <v>1363</v>
      </c>
      <c r="D390" s="64" t="s">
        <v>1211</v>
      </c>
      <c r="E390" s="64"/>
      <c r="F390" s="64"/>
      <c r="G390" s="64" t="s">
        <v>857</v>
      </c>
      <c r="H390" s="65">
        <v>41784.708333333336</v>
      </c>
      <c r="I390" s="63">
        <v>4300.0</v>
      </c>
      <c r="J390" s="63">
        <v>74.0</v>
      </c>
      <c r="K390" s="64" t="s">
        <v>23</v>
      </c>
      <c r="L390" s="64" t="s">
        <v>23</v>
      </c>
      <c r="M390" s="64"/>
      <c r="N390" s="63"/>
      <c r="O390" s="64"/>
      <c r="P390" s="64"/>
      <c r="Q390" s="64"/>
      <c r="R390" s="64"/>
    </row>
    <row r="391" ht="12.75" customHeight="1">
      <c r="A391" s="63">
        <v>1951.0</v>
      </c>
      <c r="B391" s="63">
        <v>119805.0</v>
      </c>
      <c r="C391" s="64" t="s">
        <v>1363</v>
      </c>
      <c r="D391" s="64" t="s">
        <v>1211</v>
      </c>
      <c r="E391" s="64"/>
      <c r="F391" s="64"/>
      <c r="G391" s="64" t="s">
        <v>857</v>
      </c>
      <c r="H391" s="65">
        <v>41784.791666666664</v>
      </c>
      <c r="I391" s="63">
        <v>4460.0</v>
      </c>
      <c r="J391" s="63">
        <v>74.0</v>
      </c>
      <c r="K391" s="64" t="s">
        <v>23</v>
      </c>
      <c r="L391" s="64" t="s">
        <v>23</v>
      </c>
      <c r="M391" s="64"/>
      <c r="N391" s="63"/>
      <c r="O391" s="64"/>
      <c r="P391" s="64"/>
      <c r="Q391" s="64"/>
      <c r="R391" s="64"/>
    </row>
    <row r="392" ht="12.75" customHeight="1">
      <c r="A392" s="63">
        <v>1155.0</v>
      </c>
      <c r="B392" s="63">
        <v>174879.0</v>
      </c>
      <c r="C392" s="64" t="s">
        <v>1363</v>
      </c>
      <c r="D392" s="64" t="s">
        <v>1211</v>
      </c>
      <c r="E392" s="64"/>
      <c r="F392" s="64"/>
      <c r="G392" s="64" t="s">
        <v>857</v>
      </c>
      <c r="H392" s="65">
        <v>41777.3125</v>
      </c>
      <c r="I392" s="63">
        <v>4470.0</v>
      </c>
      <c r="J392" s="63">
        <v>74.0</v>
      </c>
      <c r="K392" s="64" t="s">
        <v>23</v>
      </c>
      <c r="L392" s="64" t="s">
        <v>23</v>
      </c>
      <c r="M392" s="64" t="s">
        <v>814</v>
      </c>
      <c r="N392" s="63"/>
      <c r="O392" s="64"/>
      <c r="P392" s="64"/>
      <c r="Q392" s="64"/>
      <c r="R392" s="64"/>
    </row>
    <row r="393" ht="12.75" customHeight="1">
      <c r="A393" s="63">
        <v>1922.0</v>
      </c>
      <c r="B393" s="63">
        <v>143670.0</v>
      </c>
      <c r="C393" s="64" t="s">
        <v>1363</v>
      </c>
      <c r="D393" s="64" t="s">
        <v>1211</v>
      </c>
      <c r="E393" s="64"/>
      <c r="F393" s="64"/>
      <c r="G393" s="64" t="s">
        <v>857</v>
      </c>
      <c r="H393" s="65">
        <v>41783.625</v>
      </c>
      <c r="I393" s="63">
        <v>4500.0</v>
      </c>
      <c r="J393" s="63">
        <v>74.0</v>
      </c>
      <c r="K393" s="64" t="s">
        <v>23</v>
      </c>
      <c r="L393" s="64" t="s">
        <v>23</v>
      </c>
      <c r="M393" s="64" t="s">
        <v>821</v>
      </c>
      <c r="N393" s="63"/>
      <c r="O393" s="64" t="s">
        <v>816</v>
      </c>
      <c r="P393" s="63">
        <v>37.0</v>
      </c>
      <c r="Q393" s="64"/>
      <c r="R393" s="64"/>
    </row>
    <row r="394" ht="12.75" customHeight="1">
      <c r="A394" s="63">
        <v>1278.0</v>
      </c>
      <c r="B394" s="63">
        <v>165785.0</v>
      </c>
      <c r="C394" s="64" t="s">
        <v>1363</v>
      </c>
      <c r="D394" s="64" t="s">
        <v>1211</v>
      </c>
      <c r="E394" s="66">
        <v>21.0</v>
      </c>
      <c r="F394" s="64" t="s">
        <v>343</v>
      </c>
      <c r="G394" s="64"/>
      <c r="H394" s="65">
        <v>41794.666666666664</v>
      </c>
      <c r="I394" s="63">
        <v>4500.0</v>
      </c>
      <c r="J394" s="63">
        <v>74.0</v>
      </c>
      <c r="K394" s="64" t="s">
        <v>23</v>
      </c>
      <c r="L394" s="64" t="s">
        <v>35</v>
      </c>
      <c r="M394" s="64"/>
      <c r="N394" s="63"/>
      <c r="O394" s="64"/>
      <c r="P394" s="64"/>
      <c r="Q394" s="64"/>
      <c r="R394" s="64"/>
    </row>
    <row r="395" ht="12.75" customHeight="1">
      <c r="A395" s="63">
        <v>1292.0</v>
      </c>
      <c r="B395" s="63">
        <v>44457.0</v>
      </c>
      <c r="C395" s="64" t="s">
        <v>1363</v>
      </c>
      <c r="D395" s="64" t="s">
        <v>1211</v>
      </c>
      <c r="E395" s="64"/>
      <c r="F395" s="64"/>
      <c r="G395" s="64" t="s">
        <v>857</v>
      </c>
      <c r="H395" s="65">
        <v>41796.479166666664</v>
      </c>
      <c r="I395" s="63">
        <v>4500.0</v>
      </c>
      <c r="J395" s="63">
        <v>74.0</v>
      </c>
      <c r="K395" s="64" t="s">
        <v>23</v>
      </c>
      <c r="L395" s="64" t="s">
        <v>23</v>
      </c>
      <c r="M395" s="64"/>
      <c r="N395" s="63"/>
      <c r="O395" s="64"/>
      <c r="P395" s="63">
        <v>39.0</v>
      </c>
      <c r="Q395" s="64"/>
      <c r="R395" s="64"/>
    </row>
    <row r="396" ht="12.75" customHeight="1">
      <c r="A396" s="63">
        <v>163.0</v>
      </c>
      <c r="B396" s="63">
        <v>95681.0</v>
      </c>
      <c r="C396" s="64" t="s">
        <v>1363</v>
      </c>
      <c r="D396" s="64" t="s">
        <v>1211</v>
      </c>
      <c r="E396" s="64"/>
      <c r="F396" s="64"/>
      <c r="G396" s="64" t="s">
        <v>857</v>
      </c>
      <c r="H396" s="65">
        <v>41761.5</v>
      </c>
      <c r="I396" s="63">
        <v>4520.0</v>
      </c>
      <c r="J396" s="63">
        <v>74.0</v>
      </c>
      <c r="K396" s="64" t="s">
        <v>23</v>
      </c>
      <c r="L396" s="64" t="s">
        <v>23</v>
      </c>
      <c r="M396" s="64"/>
      <c r="N396" s="63"/>
      <c r="O396" s="64"/>
      <c r="P396" s="63">
        <v>40.0</v>
      </c>
      <c r="Q396" s="64"/>
      <c r="R396" s="64"/>
    </row>
    <row r="397" ht="12.75" customHeight="1">
      <c r="A397" s="63">
        <v>1401.0</v>
      </c>
      <c r="B397" s="63">
        <v>17006.0</v>
      </c>
      <c r="C397" s="64" t="s">
        <v>1363</v>
      </c>
      <c r="D397" s="64" t="s">
        <v>1211</v>
      </c>
      <c r="E397" s="64"/>
      <c r="F397" s="64"/>
      <c r="G397" s="64" t="s">
        <v>819</v>
      </c>
      <c r="H397" s="65">
        <v>41833.770833333336</v>
      </c>
      <c r="I397" s="63">
        <v>4530.0</v>
      </c>
      <c r="J397" s="63">
        <v>74.0</v>
      </c>
      <c r="K397" s="64" t="s">
        <v>23</v>
      </c>
      <c r="L397" s="64" t="s">
        <v>35</v>
      </c>
      <c r="M397" s="64"/>
      <c r="N397" s="63"/>
      <c r="O397" s="64"/>
      <c r="P397" s="64"/>
      <c r="Q397" s="64"/>
      <c r="R397" s="64"/>
    </row>
    <row r="398" ht="12.75" customHeight="1">
      <c r="A398" s="63">
        <v>1992.0</v>
      </c>
      <c r="B398" s="63">
        <v>16726.0</v>
      </c>
      <c r="C398" s="64" t="s">
        <v>1363</v>
      </c>
      <c r="D398" s="64" t="s">
        <v>1211</v>
      </c>
      <c r="E398" s="64"/>
      <c r="F398" s="64"/>
      <c r="G398" s="64" t="s">
        <v>857</v>
      </c>
      <c r="H398" s="65">
        <v>41790.395833333336</v>
      </c>
      <c r="I398" s="63">
        <v>4600.0</v>
      </c>
      <c r="J398" s="63">
        <v>74.0</v>
      </c>
      <c r="K398" s="64" t="s">
        <v>23</v>
      </c>
      <c r="L398" s="64" t="s">
        <v>40</v>
      </c>
      <c r="M398" s="64" t="s">
        <v>814</v>
      </c>
      <c r="N398" s="63"/>
      <c r="O398" s="64"/>
      <c r="P398" s="63">
        <v>25.0</v>
      </c>
      <c r="Q398" s="64"/>
      <c r="R398" s="64"/>
    </row>
    <row r="399" ht="12.75" customHeight="1">
      <c r="A399" s="63">
        <v>8290.0</v>
      </c>
      <c r="B399" s="63">
        <v>138706.0</v>
      </c>
      <c r="C399" s="64" t="s">
        <v>1363</v>
      </c>
      <c r="D399" s="64" t="s">
        <v>1211</v>
      </c>
      <c r="E399" s="64"/>
      <c r="F399" s="64"/>
      <c r="G399" s="64" t="s">
        <v>857</v>
      </c>
      <c r="H399" s="65">
        <v>41797.5</v>
      </c>
      <c r="I399" s="63">
        <v>4600.0</v>
      </c>
      <c r="J399" s="63">
        <v>74.0</v>
      </c>
      <c r="K399" s="64" t="s">
        <v>23</v>
      </c>
      <c r="L399" s="64" t="s">
        <v>23</v>
      </c>
      <c r="M399" s="64" t="s">
        <v>814</v>
      </c>
      <c r="N399" s="63"/>
      <c r="O399" s="64"/>
      <c r="P399" s="64"/>
      <c r="Q399" s="64"/>
      <c r="R399" s="64"/>
    </row>
    <row r="400" ht="12.75" customHeight="1">
      <c r="A400" s="63">
        <v>1138.0</v>
      </c>
      <c r="B400" s="63">
        <v>47644.0</v>
      </c>
      <c r="C400" s="64" t="s">
        <v>1363</v>
      </c>
      <c r="D400" s="64" t="s">
        <v>1211</v>
      </c>
      <c r="E400" s="64"/>
      <c r="F400" s="64"/>
      <c r="G400" s="64" t="s">
        <v>857</v>
      </c>
      <c r="H400" s="65">
        <v>41775.333333333336</v>
      </c>
      <c r="I400" s="63">
        <v>4620.0</v>
      </c>
      <c r="J400" s="63">
        <v>74.0</v>
      </c>
      <c r="K400" s="64" t="s">
        <v>23</v>
      </c>
      <c r="L400" s="64" t="s">
        <v>23</v>
      </c>
      <c r="M400" s="64" t="s">
        <v>814</v>
      </c>
      <c r="N400" s="63"/>
      <c r="O400" s="64"/>
      <c r="P400" s="63">
        <v>36.0</v>
      </c>
      <c r="Q400" s="64"/>
      <c r="R400" s="64"/>
    </row>
    <row r="401" ht="12.75" customHeight="1">
      <c r="A401" s="63">
        <v>855.0</v>
      </c>
      <c r="B401" s="63">
        <v>40080.0</v>
      </c>
      <c r="C401" s="64" t="s">
        <v>1363</v>
      </c>
      <c r="D401" s="64" t="s">
        <v>1211</v>
      </c>
      <c r="E401" s="64"/>
      <c r="F401" s="64"/>
      <c r="G401" s="64" t="s">
        <v>1364</v>
      </c>
      <c r="H401" s="65">
        <v>41798.458333333336</v>
      </c>
      <c r="I401" s="63">
        <v>4640.0</v>
      </c>
      <c r="J401" s="63">
        <v>74.0</v>
      </c>
      <c r="K401" s="64" t="s">
        <v>23</v>
      </c>
      <c r="L401" s="64" t="s">
        <v>23</v>
      </c>
      <c r="M401" s="64" t="s">
        <v>35</v>
      </c>
      <c r="N401" s="63"/>
      <c r="O401" s="64"/>
      <c r="P401" s="63">
        <v>37.0</v>
      </c>
      <c r="Q401" s="66">
        <v>2.0</v>
      </c>
      <c r="R401" s="66">
        <v>2.0</v>
      </c>
    </row>
    <row r="402" ht="12.75" customHeight="1">
      <c r="A402" s="63">
        <v>186.0</v>
      </c>
      <c r="B402" s="63">
        <v>65385.0</v>
      </c>
      <c r="C402" s="64" t="s">
        <v>1363</v>
      </c>
      <c r="D402" s="64" t="s">
        <v>1211</v>
      </c>
      <c r="E402" s="64"/>
      <c r="F402" s="64"/>
      <c r="G402" s="64" t="s">
        <v>1424</v>
      </c>
      <c r="H402" s="65">
        <v>41768.375</v>
      </c>
      <c r="I402" s="63">
        <v>4650.0</v>
      </c>
      <c r="J402" s="63">
        <v>74.0</v>
      </c>
      <c r="K402" s="64" t="s">
        <v>23</v>
      </c>
      <c r="L402" s="64" t="s">
        <v>23</v>
      </c>
      <c r="M402" s="64" t="s">
        <v>814</v>
      </c>
      <c r="N402" s="63"/>
      <c r="O402" s="64"/>
      <c r="P402" s="63">
        <v>36.0</v>
      </c>
      <c r="Q402" s="64"/>
      <c r="R402" s="64"/>
    </row>
    <row r="403" ht="12.75" customHeight="1">
      <c r="A403" s="63">
        <v>8230.0</v>
      </c>
      <c r="B403" s="63">
        <v>39403.0</v>
      </c>
      <c r="C403" s="64" t="s">
        <v>1363</v>
      </c>
      <c r="D403" s="64" t="s">
        <v>1211</v>
      </c>
      <c r="E403" s="64"/>
      <c r="F403" s="64"/>
      <c r="G403" s="64" t="s">
        <v>819</v>
      </c>
      <c r="H403" s="65">
        <v>41797.5</v>
      </c>
      <c r="I403" s="63">
        <v>4675.0</v>
      </c>
      <c r="J403" s="63">
        <v>74.0</v>
      </c>
      <c r="K403" s="64" t="s">
        <v>23</v>
      </c>
      <c r="L403" s="64" t="s">
        <v>23</v>
      </c>
      <c r="M403" s="64" t="s">
        <v>35</v>
      </c>
      <c r="N403" s="63"/>
      <c r="O403" s="64"/>
      <c r="P403" s="63">
        <v>37.0</v>
      </c>
      <c r="Q403" s="66">
        <v>2.0</v>
      </c>
      <c r="R403" s="66">
        <v>2.0</v>
      </c>
    </row>
    <row r="404" ht="12.75" customHeight="1">
      <c r="A404" s="63">
        <v>135.0</v>
      </c>
      <c r="B404" s="63">
        <v>191184.0</v>
      </c>
      <c r="C404" s="64" t="s">
        <v>1363</v>
      </c>
      <c r="D404" s="64" t="s">
        <v>1211</v>
      </c>
      <c r="E404" s="64"/>
      <c r="F404" s="64"/>
      <c r="G404" s="64" t="s">
        <v>819</v>
      </c>
      <c r="H404" s="65">
        <v>41756.666666666664</v>
      </c>
      <c r="I404" s="63">
        <v>4700.0</v>
      </c>
      <c r="J404" s="63">
        <v>74.0</v>
      </c>
      <c r="K404" s="64" t="s">
        <v>23</v>
      </c>
      <c r="L404" s="64" t="s">
        <v>40</v>
      </c>
      <c r="M404" s="64" t="s">
        <v>814</v>
      </c>
      <c r="N404" s="63"/>
      <c r="O404" s="64"/>
      <c r="P404" s="63">
        <v>35.0</v>
      </c>
      <c r="Q404" s="64"/>
      <c r="R404" s="64"/>
    </row>
    <row r="405" ht="12.75" customHeight="1">
      <c r="A405" s="63">
        <v>1141.0</v>
      </c>
      <c r="B405" s="63">
        <v>174879.0</v>
      </c>
      <c r="C405" s="64" t="s">
        <v>1363</v>
      </c>
      <c r="D405" s="64" t="s">
        <v>1211</v>
      </c>
      <c r="E405" s="64"/>
      <c r="F405" s="64"/>
      <c r="G405" s="64" t="s">
        <v>857</v>
      </c>
      <c r="H405" s="65">
        <v>41775.854166666664</v>
      </c>
      <c r="I405" s="63">
        <v>4750.0</v>
      </c>
      <c r="J405" s="63">
        <v>74.0</v>
      </c>
      <c r="K405" s="64" t="s">
        <v>23</v>
      </c>
      <c r="L405" s="64" t="s">
        <v>23</v>
      </c>
      <c r="M405" s="64" t="s">
        <v>814</v>
      </c>
      <c r="N405" s="63"/>
      <c r="O405" s="64"/>
      <c r="P405" s="63">
        <v>37.0</v>
      </c>
      <c r="Q405" s="64"/>
      <c r="R405" s="64"/>
    </row>
    <row r="406" ht="12.75" customHeight="1">
      <c r="A406" s="63">
        <v>972.0</v>
      </c>
      <c r="B406" s="63">
        <v>90972.0</v>
      </c>
      <c r="C406" s="64" t="s">
        <v>1363</v>
      </c>
      <c r="D406" s="64" t="s">
        <v>1211</v>
      </c>
      <c r="E406" s="64"/>
      <c r="F406" s="64"/>
      <c r="G406" s="64" t="s">
        <v>819</v>
      </c>
      <c r="H406" s="65">
        <v>41818.479166666664</v>
      </c>
      <c r="I406" s="63">
        <v>4750.0</v>
      </c>
      <c r="J406" s="63">
        <v>74.0</v>
      </c>
      <c r="K406" s="64" t="s">
        <v>23</v>
      </c>
      <c r="L406" s="64" t="s">
        <v>35</v>
      </c>
      <c r="M406" s="64"/>
      <c r="N406" s="63"/>
      <c r="O406" s="64"/>
      <c r="P406" s="64"/>
      <c r="Q406" s="64"/>
      <c r="R406" s="64"/>
    </row>
    <row r="407" ht="12.75" customHeight="1">
      <c r="A407" s="63">
        <v>1273.0</v>
      </c>
      <c r="B407" s="63">
        <v>101038.0</v>
      </c>
      <c r="C407" s="64" t="s">
        <v>1363</v>
      </c>
      <c r="D407" s="64" t="s">
        <v>1211</v>
      </c>
      <c r="E407" s="64"/>
      <c r="F407" s="64"/>
      <c r="G407" s="64" t="s">
        <v>857</v>
      </c>
      <c r="H407" s="65">
        <v>41794.583333333336</v>
      </c>
      <c r="I407" s="63">
        <v>4775.0</v>
      </c>
      <c r="J407" s="63">
        <v>74.0</v>
      </c>
      <c r="K407" s="64" t="s">
        <v>23</v>
      </c>
      <c r="L407" s="64" t="s">
        <v>23</v>
      </c>
      <c r="M407" s="64"/>
      <c r="N407" s="63"/>
      <c r="O407" s="64"/>
      <c r="P407" s="64"/>
      <c r="Q407" s="64"/>
      <c r="R407" s="64"/>
    </row>
    <row r="408" ht="12.75" customHeight="1">
      <c r="A408" s="63">
        <v>1252.0</v>
      </c>
      <c r="B408" s="63">
        <v>214832.0</v>
      </c>
      <c r="C408" s="64" t="s">
        <v>1363</v>
      </c>
      <c r="D408" s="64" t="s">
        <v>1211</v>
      </c>
      <c r="E408" s="66">
        <v>110.0</v>
      </c>
      <c r="F408" s="64" t="s">
        <v>146</v>
      </c>
      <c r="G408" s="64"/>
      <c r="H408" s="65">
        <v>41793.5625</v>
      </c>
      <c r="I408" s="63">
        <v>4820.0</v>
      </c>
      <c r="J408" s="63">
        <v>74.0</v>
      </c>
      <c r="K408" s="64" t="s">
        <v>23</v>
      </c>
      <c r="L408" s="64" t="s">
        <v>23</v>
      </c>
      <c r="M408" s="64" t="s">
        <v>35</v>
      </c>
      <c r="N408" s="63"/>
      <c r="O408" s="64"/>
      <c r="P408" s="63">
        <v>36.0</v>
      </c>
      <c r="Q408" s="64"/>
      <c r="R408" s="64"/>
    </row>
    <row r="409" ht="12.75" customHeight="1">
      <c r="A409" s="63">
        <v>1940.0</v>
      </c>
      <c r="B409" s="63">
        <v>153483.0</v>
      </c>
      <c r="C409" s="64" t="s">
        <v>1363</v>
      </c>
      <c r="D409" s="64" t="s">
        <v>1211</v>
      </c>
      <c r="E409" s="64"/>
      <c r="F409" s="64"/>
      <c r="G409" s="64" t="s">
        <v>819</v>
      </c>
      <c r="H409" s="65">
        <v>41784.4375</v>
      </c>
      <c r="I409" s="63">
        <v>4835.0</v>
      </c>
      <c r="J409" s="63">
        <v>74.0</v>
      </c>
      <c r="K409" s="64" t="s">
        <v>23</v>
      </c>
      <c r="L409" s="64" t="s">
        <v>23</v>
      </c>
      <c r="M409" s="64"/>
      <c r="N409" s="63"/>
      <c r="O409" s="64"/>
      <c r="P409" s="64"/>
      <c r="Q409" s="64"/>
      <c r="R409" s="64"/>
    </row>
    <row r="410" ht="12.75" customHeight="1">
      <c r="A410" s="63">
        <v>933.0</v>
      </c>
      <c r="B410" s="63">
        <v>67770.0</v>
      </c>
      <c r="C410" s="64" t="s">
        <v>1363</v>
      </c>
      <c r="D410" s="64" t="s">
        <v>1211</v>
      </c>
      <c r="E410" s="64"/>
      <c r="F410" s="64"/>
      <c r="G410" s="64" t="s">
        <v>857</v>
      </c>
      <c r="H410" s="65">
        <v>41807.833333333336</v>
      </c>
      <c r="I410" s="63">
        <v>4875.0</v>
      </c>
      <c r="J410" s="63">
        <v>74.0</v>
      </c>
      <c r="K410" s="64" t="s">
        <v>23</v>
      </c>
      <c r="L410" s="64" t="s">
        <v>35</v>
      </c>
      <c r="M410" s="64"/>
      <c r="N410" s="63"/>
      <c r="O410" s="64"/>
      <c r="P410" s="64"/>
      <c r="Q410" s="64"/>
      <c r="R410" s="64"/>
    </row>
    <row r="411" ht="12.75" customHeight="1">
      <c r="A411" s="63">
        <v>921.0</v>
      </c>
      <c r="B411" s="63">
        <v>166575.0</v>
      </c>
      <c r="C411" s="64" t="s">
        <v>1363</v>
      </c>
      <c r="D411" s="64" t="s">
        <v>1211</v>
      </c>
      <c r="E411" s="64"/>
      <c r="F411" s="64"/>
      <c r="G411" s="64" t="s">
        <v>819</v>
      </c>
      <c r="H411" s="65">
        <v>41804.791666666664</v>
      </c>
      <c r="I411" s="63">
        <v>4880.0</v>
      </c>
      <c r="J411" s="63">
        <v>74.0</v>
      </c>
      <c r="K411" s="64" t="s">
        <v>23</v>
      </c>
      <c r="L411" s="64" t="s">
        <v>23</v>
      </c>
      <c r="M411" s="64"/>
      <c r="N411" s="63"/>
      <c r="O411" s="64"/>
      <c r="P411" s="63">
        <v>38.0</v>
      </c>
      <c r="Q411" s="64"/>
      <c r="R411" s="64"/>
    </row>
    <row r="412" ht="12.75" customHeight="1">
      <c r="A412" s="63">
        <v>136.0</v>
      </c>
      <c r="B412" s="63">
        <v>72166.0</v>
      </c>
      <c r="C412" s="64" t="s">
        <v>1363</v>
      </c>
      <c r="D412" s="64" t="s">
        <v>1211</v>
      </c>
      <c r="E412" s="64"/>
      <c r="F412" s="64"/>
      <c r="G412" s="64" t="s">
        <v>819</v>
      </c>
      <c r="H412" s="65">
        <v>41756.625</v>
      </c>
      <c r="I412" s="63">
        <v>4900.0</v>
      </c>
      <c r="J412" s="63">
        <v>74.0</v>
      </c>
      <c r="K412" s="64" t="s">
        <v>23</v>
      </c>
      <c r="L412" s="64" t="s">
        <v>23</v>
      </c>
      <c r="M412" s="64" t="s">
        <v>814</v>
      </c>
      <c r="N412" s="63"/>
      <c r="O412" s="64"/>
      <c r="P412" s="63">
        <v>35.0</v>
      </c>
      <c r="Q412" s="64"/>
      <c r="R412" s="64"/>
    </row>
    <row r="413" ht="12.75" customHeight="1">
      <c r="A413" s="63">
        <v>1104.0</v>
      </c>
      <c r="B413" s="63">
        <v>150914.0</v>
      </c>
      <c r="C413" s="64" t="s">
        <v>1363</v>
      </c>
      <c r="D413" s="64" t="s">
        <v>1211</v>
      </c>
      <c r="E413" s="66">
        <v>23.0</v>
      </c>
      <c r="F413" s="64" t="s">
        <v>856</v>
      </c>
      <c r="G413" s="64"/>
      <c r="H413" s="65">
        <v>41769.583333333336</v>
      </c>
      <c r="I413" s="63">
        <v>4900.0</v>
      </c>
      <c r="J413" s="63">
        <v>74.0</v>
      </c>
      <c r="K413" s="64" t="s">
        <v>23</v>
      </c>
      <c r="L413" s="64" t="s">
        <v>23</v>
      </c>
      <c r="M413" s="64"/>
      <c r="N413" s="63"/>
      <c r="O413" s="64" t="s">
        <v>816</v>
      </c>
      <c r="P413" s="64"/>
      <c r="Q413" s="64"/>
      <c r="R413" s="64"/>
    </row>
    <row r="414" ht="12.75" customHeight="1">
      <c r="A414" s="63">
        <v>1220.0</v>
      </c>
      <c r="B414" s="63">
        <v>159633.0</v>
      </c>
      <c r="C414" s="64" t="s">
        <v>1363</v>
      </c>
      <c r="D414" s="64" t="s">
        <v>1211</v>
      </c>
      <c r="E414" s="64"/>
      <c r="F414" s="64"/>
      <c r="G414" s="64" t="s">
        <v>857</v>
      </c>
      <c r="H414" s="65">
        <v>41790.354166666664</v>
      </c>
      <c r="I414" s="63">
        <v>4900.0</v>
      </c>
      <c r="J414" s="63">
        <v>74.0</v>
      </c>
      <c r="K414" s="64" t="s">
        <v>23</v>
      </c>
      <c r="L414" s="64" t="s">
        <v>23</v>
      </c>
      <c r="M414" s="64" t="s">
        <v>814</v>
      </c>
      <c r="N414" s="63"/>
      <c r="O414" s="64" t="s">
        <v>816</v>
      </c>
      <c r="P414" s="63">
        <v>36.0</v>
      </c>
      <c r="Q414" s="64"/>
      <c r="R414" s="64"/>
    </row>
    <row r="415" ht="12.75" customHeight="1">
      <c r="A415" s="63">
        <v>1215.0</v>
      </c>
      <c r="B415" s="63">
        <v>160741.0</v>
      </c>
      <c r="C415" s="64" t="s">
        <v>1363</v>
      </c>
      <c r="D415" s="64" t="s">
        <v>1211</v>
      </c>
      <c r="E415" s="64"/>
      <c r="F415" s="64"/>
      <c r="G415" s="64" t="s">
        <v>857</v>
      </c>
      <c r="H415" s="65">
        <v>41790.708333333336</v>
      </c>
      <c r="I415" s="63">
        <v>4900.0</v>
      </c>
      <c r="J415" s="63">
        <v>74.0</v>
      </c>
      <c r="K415" s="64" t="s">
        <v>23</v>
      </c>
      <c r="L415" s="64" t="s">
        <v>40</v>
      </c>
      <c r="M415" s="64" t="s">
        <v>814</v>
      </c>
      <c r="N415" s="63"/>
      <c r="O415" s="64"/>
      <c r="P415" s="64"/>
      <c r="Q415" s="64"/>
      <c r="R415" s="64"/>
    </row>
    <row r="416" ht="12.75" customHeight="1">
      <c r="A416" s="63">
        <v>164.0</v>
      </c>
      <c r="B416" s="63">
        <v>175801.0</v>
      </c>
      <c r="C416" s="64" t="s">
        <v>1363</v>
      </c>
      <c r="D416" s="64" t="s">
        <v>1211</v>
      </c>
      <c r="E416" s="64"/>
      <c r="F416" s="64"/>
      <c r="G416" s="64" t="s">
        <v>819</v>
      </c>
      <c r="H416" s="65">
        <v>41761.65625</v>
      </c>
      <c r="I416" s="63">
        <v>4910.0</v>
      </c>
      <c r="J416" s="63">
        <v>74.0</v>
      </c>
      <c r="K416" s="64" t="s">
        <v>23</v>
      </c>
      <c r="L416" s="64" t="s">
        <v>23</v>
      </c>
      <c r="M416" s="64"/>
      <c r="N416" s="63"/>
      <c r="O416" s="64"/>
      <c r="P416" s="63">
        <v>40.0</v>
      </c>
      <c r="Q416" s="64"/>
      <c r="R416" s="64"/>
    </row>
    <row r="417" ht="12.75" customHeight="1">
      <c r="A417" s="63">
        <v>1108.0</v>
      </c>
      <c r="B417" s="63">
        <v>154447.0</v>
      </c>
      <c r="C417" s="64" t="s">
        <v>1363</v>
      </c>
      <c r="D417" s="64" t="s">
        <v>1211</v>
      </c>
      <c r="E417" s="64"/>
      <c r="F417" s="64"/>
      <c r="G417" s="64" t="s">
        <v>819</v>
      </c>
      <c r="H417" s="65">
        <v>41770.5625</v>
      </c>
      <c r="I417" s="63">
        <v>5000.0</v>
      </c>
      <c r="J417" s="63">
        <v>74.0</v>
      </c>
      <c r="K417" s="64" t="s">
        <v>23</v>
      </c>
      <c r="L417" s="64" t="s">
        <v>23</v>
      </c>
      <c r="M417" s="64" t="s">
        <v>814</v>
      </c>
      <c r="N417" s="63"/>
      <c r="O417" s="64"/>
      <c r="P417" s="64"/>
      <c r="Q417" s="64"/>
      <c r="R417" s="64"/>
    </row>
    <row r="418" ht="12.75" customHeight="1">
      <c r="A418" s="63">
        <v>827.0</v>
      </c>
      <c r="B418" s="63">
        <v>139823.0</v>
      </c>
      <c r="C418" s="64" t="s">
        <v>1363</v>
      </c>
      <c r="D418" s="64" t="s">
        <v>1211</v>
      </c>
      <c r="E418" s="64"/>
      <c r="F418" s="64"/>
      <c r="G418" s="64" t="s">
        <v>857</v>
      </c>
      <c r="H418" s="65">
        <v>41797.583333333336</v>
      </c>
      <c r="I418" s="63">
        <v>5000.0</v>
      </c>
      <c r="J418" s="63">
        <v>74.0</v>
      </c>
      <c r="K418" s="64" t="s">
        <v>23</v>
      </c>
      <c r="L418" s="64" t="s">
        <v>23</v>
      </c>
      <c r="M418" s="64" t="s">
        <v>814</v>
      </c>
      <c r="N418" s="63"/>
      <c r="O418" s="64"/>
      <c r="P418" s="64"/>
      <c r="Q418" s="64"/>
      <c r="R418" s="64"/>
    </row>
    <row r="419" ht="12.75" customHeight="1">
      <c r="A419" s="63">
        <v>1263.0</v>
      </c>
      <c r="B419" s="63">
        <v>75155.0</v>
      </c>
      <c r="C419" s="64" t="s">
        <v>1363</v>
      </c>
      <c r="D419" s="64" t="s">
        <v>1211</v>
      </c>
      <c r="E419" s="66">
        <v>117.0</v>
      </c>
      <c r="F419" s="64" t="s">
        <v>144</v>
      </c>
      <c r="G419" s="64"/>
      <c r="H419" s="65">
        <v>41794.333333333336</v>
      </c>
      <c r="I419" s="63">
        <v>5050.0</v>
      </c>
      <c r="J419" s="63">
        <v>74.0</v>
      </c>
      <c r="K419" s="64" t="s">
        <v>23</v>
      </c>
      <c r="L419" s="64" t="s">
        <v>23</v>
      </c>
      <c r="M419" s="64" t="s">
        <v>814</v>
      </c>
      <c r="N419" s="63"/>
      <c r="O419" s="64"/>
      <c r="P419" s="64"/>
      <c r="Q419" s="64"/>
      <c r="R419" s="64"/>
    </row>
    <row r="420" ht="12.75" customHeight="1">
      <c r="A420" s="63">
        <v>8050.0</v>
      </c>
      <c r="B420" s="63">
        <v>214178.0</v>
      </c>
      <c r="C420" s="64" t="s">
        <v>1363</v>
      </c>
      <c r="D420" s="64" t="s">
        <v>1211</v>
      </c>
      <c r="E420" s="64"/>
      <c r="F420" s="64"/>
      <c r="G420" s="64" t="s">
        <v>857</v>
      </c>
      <c r="H420" s="65">
        <v>41796.833333333336</v>
      </c>
      <c r="I420" s="63">
        <v>5060.0</v>
      </c>
      <c r="J420" s="63">
        <v>74.0</v>
      </c>
      <c r="K420" s="64" t="s">
        <v>23</v>
      </c>
      <c r="L420" s="64" t="s">
        <v>35</v>
      </c>
      <c r="M420" s="64" t="s">
        <v>814</v>
      </c>
      <c r="N420" s="63"/>
      <c r="O420" s="64"/>
      <c r="P420" s="64"/>
      <c r="Q420" s="64"/>
      <c r="R420" s="64"/>
    </row>
    <row r="421" ht="12.75" customHeight="1">
      <c r="A421" s="63">
        <v>8250.0</v>
      </c>
      <c r="B421" s="63">
        <v>169311.0</v>
      </c>
      <c r="C421" s="64" t="s">
        <v>1363</v>
      </c>
      <c r="D421" s="64" t="s">
        <v>1211</v>
      </c>
      <c r="E421" s="64"/>
      <c r="F421" s="64"/>
      <c r="G421" s="64" t="s">
        <v>857</v>
      </c>
      <c r="H421" s="65">
        <v>41797.520833333336</v>
      </c>
      <c r="I421" s="63">
        <v>5070.0</v>
      </c>
      <c r="J421" s="63">
        <v>74.0</v>
      </c>
      <c r="K421" s="64" t="s">
        <v>23</v>
      </c>
      <c r="L421" s="64" t="s">
        <v>23</v>
      </c>
      <c r="M421" s="64" t="s">
        <v>814</v>
      </c>
      <c r="N421" s="63"/>
      <c r="O421" s="64" t="s">
        <v>816</v>
      </c>
      <c r="P421" s="63">
        <v>37.0</v>
      </c>
      <c r="Q421" s="64"/>
      <c r="R421" s="64"/>
    </row>
    <row r="422" ht="12.75" customHeight="1">
      <c r="A422" s="63">
        <v>199.0</v>
      </c>
      <c r="B422" s="63">
        <v>27238.0</v>
      </c>
      <c r="C422" s="64" t="s">
        <v>1363</v>
      </c>
      <c r="D422" s="64" t="s">
        <v>1211</v>
      </c>
      <c r="E422" s="64"/>
      <c r="F422" s="64"/>
      <c r="G422" s="64" t="s">
        <v>819</v>
      </c>
      <c r="H422" s="65">
        <v>41769.583333333336</v>
      </c>
      <c r="I422" s="63">
        <v>5100.0</v>
      </c>
      <c r="J422" s="63">
        <v>74.0</v>
      </c>
      <c r="K422" s="64" t="s">
        <v>23</v>
      </c>
      <c r="L422" s="64" t="s">
        <v>23</v>
      </c>
      <c r="M422" s="64" t="s">
        <v>814</v>
      </c>
      <c r="N422" s="63"/>
      <c r="O422" s="64"/>
      <c r="P422" s="64"/>
      <c r="Q422" s="64"/>
      <c r="R422" s="64"/>
    </row>
    <row r="423" ht="12.75" customHeight="1">
      <c r="A423" s="63">
        <v>8350.0</v>
      </c>
      <c r="B423" s="63">
        <v>171967.0</v>
      </c>
      <c r="C423" s="64" t="s">
        <v>1363</v>
      </c>
      <c r="D423" s="64" t="s">
        <v>1211</v>
      </c>
      <c r="E423" s="64"/>
      <c r="F423" s="64"/>
      <c r="G423" s="64" t="s">
        <v>857</v>
      </c>
      <c r="H423" s="65">
        <v>41797.729166666664</v>
      </c>
      <c r="I423" s="63">
        <v>5100.0</v>
      </c>
      <c r="J423" s="63">
        <v>74.0</v>
      </c>
      <c r="K423" s="64" t="s">
        <v>23</v>
      </c>
      <c r="L423" s="64" t="s">
        <v>23</v>
      </c>
      <c r="M423" s="64" t="s">
        <v>821</v>
      </c>
      <c r="N423" s="63"/>
      <c r="O423" s="64" t="s">
        <v>816</v>
      </c>
      <c r="P423" s="63">
        <v>38.0</v>
      </c>
      <c r="Q423" s="64"/>
      <c r="R423" s="64"/>
    </row>
    <row r="424" ht="12.75" customHeight="1">
      <c r="A424" s="63">
        <v>858.0</v>
      </c>
      <c r="B424" s="63">
        <v>48602.0</v>
      </c>
      <c r="C424" s="64" t="s">
        <v>1363</v>
      </c>
      <c r="D424" s="64" t="s">
        <v>1211</v>
      </c>
      <c r="E424" s="64"/>
      <c r="F424" s="64"/>
      <c r="G424" s="64" t="s">
        <v>857</v>
      </c>
      <c r="H424" s="65">
        <v>41798.666666666664</v>
      </c>
      <c r="I424" s="63">
        <v>5100.0</v>
      </c>
      <c r="J424" s="63">
        <v>74.0</v>
      </c>
      <c r="K424" s="64" t="s">
        <v>23</v>
      </c>
      <c r="L424" s="64" t="s">
        <v>23</v>
      </c>
      <c r="M424" s="64" t="s">
        <v>821</v>
      </c>
      <c r="N424" s="63"/>
      <c r="O424" s="64"/>
      <c r="P424" s="63">
        <v>30.0</v>
      </c>
      <c r="Q424" s="64"/>
      <c r="R424" s="64"/>
    </row>
    <row r="425" ht="12.75" customHeight="1">
      <c r="A425" s="63">
        <v>1255.0</v>
      </c>
      <c r="B425" s="63">
        <v>15498.0</v>
      </c>
      <c r="C425" s="64" t="s">
        <v>1363</v>
      </c>
      <c r="D425" s="64" t="s">
        <v>1211</v>
      </c>
      <c r="E425" s="64"/>
      <c r="F425" s="64"/>
      <c r="G425" s="64" t="s">
        <v>1425</v>
      </c>
      <c r="H425" s="65">
        <v>41794.354166666664</v>
      </c>
      <c r="I425" s="63">
        <v>5125.0</v>
      </c>
      <c r="J425" s="63">
        <v>74.0</v>
      </c>
      <c r="K425" s="64" t="s">
        <v>23</v>
      </c>
      <c r="L425" s="64" t="s">
        <v>35</v>
      </c>
      <c r="M425" s="64"/>
      <c r="N425" s="63"/>
      <c r="O425" s="64"/>
      <c r="P425" s="63">
        <v>37.0</v>
      </c>
      <c r="Q425" s="64"/>
      <c r="R425" s="64"/>
    </row>
    <row r="426" ht="12.75" customHeight="1">
      <c r="A426" s="63">
        <v>193.0</v>
      </c>
      <c r="B426" s="63">
        <v>75995.0</v>
      </c>
      <c r="C426" s="64" t="s">
        <v>1363</v>
      </c>
      <c r="D426" s="64" t="s">
        <v>1211</v>
      </c>
      <c r="E426" s="64"/>
      <c r="F426" s="64"/>
      <c r="G426" s="64" t="s">
        <v>819</v>
      </c>
      <c r="H426" s="65">
        <v>41769.416666666664</v>
      </c>
      <c r="I426" s="63">
        <v>5155.0</v>
      </c>
      <c r="J426" s="63">
        <v>74.0</v>
      </c>
      <c r="K426" s="64" t="s">
        <v>23</v>
      </c>
      <c r="L426" s="64" t="s">
        <v>23</v>
      </c>
      <c r="M426" s="64" t="s">
        <v>814</v>
      </c>
      <c r="N426" s="63"/>
      <c r="O426" s="64"/>
      <c r="P426" s="64"/>
      <c r="Q426" s="64"/>
      <c r="R426" s="64"/>
    </row>
    <row r="427" ht="12.75" customHeight="1">
      <c r="A427" s="63">
        <v>1221.0</v>
      </c>
      <c r="B427" s="63">
        <v>120369.0</v>
      </c>
      <c r="C427" s="64" t="s">
        <v>1363</v>
      </c>
      <c r="D427" s="64" t="s">
        <v>1211</v>
      </c>
      <c r="E427" s="64"/>
      <c r="F427" s="64"/>
      <c r="G427" s="64" t="s">
        <v>857</v>
      </c>
      <c r="H427" s="65">
        <v>41791.333333333336</v>
      </c>
      <c r="I427" s="63">
        <v>5170.0</v>
      </c>
      <c r="J427" s="63">
        <v>74.0</v>
      </c>
      <c r="K427" s="64" t="s">
        <v>23</v>
      </c>
      <c r="L427" s="64" t="s">
        <v>23</v>
      </c>
      <c r="M427" s="64" t="s">
        <v>821</v>
      </c>
      <c r="N427" s="63"/>
      <c r="O427" s="64"/>
      <c r="P427" s="63">
        <v>37.0</v>
      </c>
      <c r="Q427" s="64"/>
      <c r="R427" s="64"/>
    </row>
    <row r="428" ht="12.75" customHeight="1">
      <c r="A428" s="63">
        <v>1180.0</v>
      </c>
      <c r="B428" s="63">
        <v>104356.0</v>
      </c>
      <c r="C428" s="64" t="s">
        <v>1363</v>
      </c>
      <c r="D428" s="64" t="s">
        <v>1211</v>
      </c>
      <c r="E428" s="66">
        <v>111.0</v>
      </c>
      <c r="F428" s="64" t="s">
        <v>136</v>
      </c>
      <c r="G428" s="64"/>
      <c r="H428" s="65">
        <v>41780.75</v>
      </c>
      <c r="I428" s="63">
        <v>5300.0</v>
      </c>
      <c r="J428" s="63">
        <v>74.0</v>
      </c>
      <c r="K428" s="64" t="s">
        <v>23</v>
      </c>
      <c r="L428" s="64" t="s">
        <v>23</v>
      </c>
      <c r="M428" s="64" t="s">
        <v>814</v>
      </c>
      <c r="N428" s="63"/>
      <c r="O428" s="64"/>
      <c r="P428" s="64"/>
      <c r="Q428" s="64"/>
      <c r="R428" s="64"/>
    </row>
    <row r="429" ht="12.75" customHeight="1">
      <c r="A429" s="63">
        <v>851.0</v>
      </c>
      <c r="B429" s="63">
        <v>80023.0</v>
      </c>
      <c r="C429" s="64" t="s">
        <v>1363</v>
      </c>
      <c r="D429" s="64" t="s">
        <v>1211</v>
      </c>
      <c r="E429" s="64"/>
      <c r="F429" s="64"/>
      <c r="G429" s="64" t="s">
        <v>1364</v>
      </c>
      <c r="H429" s="65">
        <v>41798.291666666664</v>
      </c>
      <c r="I429" s="63">
        <v>5330.0</v>
      </c>
      <c r="J429" s="63">
        <v>74.0</v>
      </c>
      <c r="K429" s="64" t="s">
        <v>23</v>
      </c>
      <c r="L429" s="64" t="s">
        <v>23</v>
      </c>
      <c r="M429" s="64" t="s">
        <v>821</v>
      </c>
      <c r="N429" s="63"/>
      <c r="O429" s="64"/>
      <c r="P429" s="63">
        <v>37.0</v>
      </c>
      <c r="Q429" s="66">
        <v>2.0</v>
      </c>
      <c r="R429" s="66">
        <v>2.0</v>
      </c>
    </row>
    <row r="430" ht="12.75" customHeight="1">
      <c r="A430" s="63">
        <v>1185.0</v>
      </c>
      <c r="B430" s="63">
        <v>128041.0</v>
      </c>
      <c r="C430" s="64" t="s">
        <v>1363</v>
      </c>
      <c r="D430" s="64" t="s">
        <v>1211</v>
      </c>
      <c r="E430" s="64"/>
      <c r="F430" s="64"/>
      <c r="G430" s="64" t="s">
        <v>819</v>
      </c>
      <c r="H430" s="65">
        <v>41782.375</v>
      </c>
      <c r="I430" s="63">
        <v>5445.0</v>
      </c>
      <c r="J430" s="63">
        <v>74.0</v>
      </c>
      <c r="K430" s="64" t="s">
        <v>23</v>
      </c>
      <c r="L430" s="64" t="s">
        <v>23</v>
      </c>
      <c r="M430" s="64" t="s">
        <v>821</v>
      </c>
      <c r="N430" s="63"/>
      <c r="O430" s="64"/>
      <c r="P430" s="63">
        <v>38.0</v>
      </c>
      <c r="Q430" s="66">
        <v>2.0</v>
      </c>
      <c r="R430" s="66">
        <v>2.0</v>
      </c>
    </row>
    <row r="431" ht="12.75" customHeight="1">
      <c r="A431" s="63">
        <v>162.0</v>
      </c>
      <c r="B431" s="63">
        <v>43061.0</v>
      </c>
      <c r="C431" s="64" t="s">
        <v>1363</v>
      </c>
      <c r="D431" s="64" t="s">
        <v>1211</v>
      </c>
      <c r="E431" s="64"/>
      <c r="F431" s="64"/>
      <c r="G431" s="64" t="s">
        <v>857</v>
      </c>
      <c r="H431" s="65">
        <v>41761.416666666664</v>
      </c>
      <c r="I431" s="63">
        <v>4280.0</v>
      </c>
      <c r="J431" s="63">
        <v>74.0</v>
      </c>
      <c r="K431" s="64" t="s">
        <v>23</v>
      </c>
      <c r="L431" s="64" t="s">
        <v>23</v>
      </c>
      <c r="M431" s="64" t="s">
        <v>35</v>
      </c>
      <c r="N431" s="63"/>
      <c r="O431" s="64"/>
      <c r="P431" s="63">
        <v>37.0</v>
      </c>
      <c r="Q431" s="64"/>
      <c r="R431" s="64"/>
    </row>
    <row r="432" ht="12.75" customHeight="1">
      <c r="A432" s="63">
        <v>1126.0</v>
      </c>
      <c r="B432" s="63">
        <v>172847.0</v>
      </c>
      <c r="C432" s="64" t="s">
        <v>1363</v>
      </c>
      <c r="D432" s="64" t="s">
        <v>1211</v>
      </c>
      <c r="E432" s="66">
        <v>26.0</v>
      </c>
      <c r="F432" s="64" t="s">
        <v>845</v>
      </c>
      <c r="G432" s="64"/>
      <c r="H432" s="65">
        <v>41773.833333333336</v>
      </c>
      <c r="I432" s="63">
        <v>4115.0</v>
      </c>
      <c r="J432" s="63">
        <v>75.0</v>
      </c>
      <c r="K432" s="64" t="s">
        <v>23</v>
      </c>
      <c r="L432" s="64" t="s">
        <v>23</v>
      </c>
      <c r="M432" s="64" t="s">
        <v>814</v>
      </c>
      <c r="N432" s="63"/>
      <c r="O432" s="64"/>
      <c r="P432" s="64"/>
      <c r="Q432" s="64"/>
      <c r="R432" s="64"/>
    </row>
    <row r="433" ht="12.75" customHeight="1">
      <c r="A433" s="63">
        <v>8360.0</v>
      </c>
      <c r="B433" s="63">
        <v>132523.0</v>
      </c>
      <c r="C433" s="64" t="s">
        <v>1363</v>
      </c>
      <c r="D433" s="64" t="s">
        <v>1211</v>
      </c>
      <c r="E433" s="66">
        <v>27.0</v>
      </c>
      <c r="F433" s="64" t="s">
        <v>886</v>
      </c>
      <c r="G433" s="64"/>
      <c r="H433" s="65">
        <v>41797.354166666664</v>
      </c>
      <c r="I433" s="63">
        <v>4230.0</v>
      </c>
      <c r="J433" s="63">
        <v>75.0</v>
      </c>
      <c r="K433" s="64" t="s">
        <v>23</v>
      </c>
      <c r="L433" s="64" t="s">
        <v>23</v>
      </c>
      <c r="M433" s="64" t="s">
        <v>814</v>
      </c>
      <c r="N433" s="63"/>
      <c r="O433" s="64"/>
      <c r="P433" s="63">
        <v>30.0</v>
      </c>
      <c r="Q433" s="64"/>
      <c r="R433" s="64"/>
    </row>
    <row r="434" ht="12.75" customHeight="1">
      <c r="A434" s="63">
        <v>1245.0</v>
      </c>
      <c r="B434" s="63">
        <v>40080.0</v>
      </c>
      <c r="C434" s="64" t="s">
        <v>1363</v>
      </c>
      <c r="D434" s="64" t="s">
        <v>1211</v>
      </c>
      <c r="E434" s="64"/>
      <c r="F434" s="64"/>
      <c r="G434" s="64" t="s">
        <v>848</v>
      </c>
      <c r="H434" s="65">
        <v>41793.479166666664</v>
      </c>
      <c r="I434" s="63">
        <v>4270.0</v>
      </c>
      <c r="J434" s="63">
        <v>75.0</v>
      </c>
      <c r="K434" s="64" t="s">
        <v>23</v>
      </c>
      <c r="L434" s="64" t="s">
        <v>23</v>
      </c>
      <c r="M434" s="64" t="s">
        <v>35</v>
      </c>
      <c r="N434" s="63"/>
      <c r="O434" s="64"/>
      <c r="P434" s="63">
        <v>38.0</v>
      </c>
      <c r="Q434" s="66">
        <v>2.0</v>
      </c>
      <c r="R434" s="66">
        <v>2.0</v>
      </c>
    </row>
    <row r="435" ht="12.75" customHeight="1">
      <c r="A435" s="63">
        <v>1159.0</v>
      </c>
      <c r="B435" s="63">
        <v>58600.0</v>
      </c>
      <c r="C435" s="64" t="s">
        <v>1363</v>
      </c>
      <c r="D435" s="64" t="s">
        <v>1211</v>
      </c>
      <c r="E435" s="64"/>
      <c r="F435" s="64"/>
      <c r="G435" s="64" t="s">
        <v>857</v>
      </c>
      <c r="H435" s="65">
        <v>41777.479166666664</v>
      </c>
      <c r="I435" s="63">
        <v>4300.0</v>
      </c>
      <c r="J435" s="63">
        <v>75.0</v>
      </c>
      <c r="K435" s="64" t="s">
        <v>23</v>
      </c>
      <c r="L435" s="64" t="s">
        <v>40</v>
      </c>
      <c r="M435" s="64" t="s">
        <v>814</v>
      </c>
      <c r="N435" s="63"/>
      <c r="O435" s="64"/>
      <c r="P435" s="64"/>
      <c r="Q435" s="64"/>
      <c r="R435" s="64"/>
    </row>
    <row r="436" ht="12.75" customHeight="1">
      <c r="A436" s="63">
        <v>1229.0</v>
      </c>
      <c r="B436" s="63">
        <v>177294.0</v>
      </c>
      <c r="C436" s="64" t="s">
        <v>1363</v>
      </c>
      <c r="D436" s="64" t="s">
        <v>1211</v>
      </c>
      <c r="E436" s="66">
        <v>22.0</v>
      </c>
      <c r="F436" s="64" t="s">
        <v>855</v>
      </c>
      <c r="G436" s="64"/>
      <c r="H436" s="65">
        <v>41791.479166666664</v>
      </c>
      <c r="I436" s="63">
        <v>4325.0</v>
      </c>
      <c r="J436" s="63">
        <v>75.0</v>
      </c>
      <c r="K436" s="64" t="s">
        <v>23</v>
      </c>
      <c r="L436" s="64" t="s">
        <v>23</v>
      </c>
      <c r="M436" s="64" t="s">
        <v>35</v>
      </c>
      <c r="N436" s="63"/>
      <c r="O436" s="64"/>
      <c r="P436" s="63">
        <v>36.0</v>
      </c>
      <c r="Q436" s="64"/>
      <c r="R436" s="64"/>
    </row>
    <row r="437" ht="12.75" customHeight="1">
      <c r="A437" s="63">
        <v>1939.0</v>
      </c>
      <c r="B437" s="63">
        <v>14516.0</v>
      </c>
      <c r="C437" s="64" t="s">
        <v>1363</v>
      </c>
      <c r="D437" s="64" t="s">
        <v>1211</v>
      </c>
      <c r="E437" s="64"/>
      <c r="F437" s="64"/>
      <c r="G437" s="64" t="s">
        <v>819</v>
      </c>
      <c r="H437" s="65">
        <v>41784.458333333336</v>
      </c>
      <c r="I437" s="63">
        <v>4335.0</v>
      </c>
      <c r="J437" s="63">
        <v>75.0</v>
      </c>
      <c r="K437" s="64" t="s">
        <v>23</v>
      </c>
      <c r="L437" s="64" t="s">
        <v>23</v>
      </c>
      <c r="M437" s="64"/>
      <c r="N437" s="63"/>
      <c r="O437" s="64"/>
      <c r="P437" s="64"/>
      <c r="Q437" s="64"/>
      <c r="R437" s="64"/>
    </row>
    <row r="438" ht="12.75" customHeight="1">
      <c r="A438" s="63">
        <v>8260.0</v>
      </c>
      <c r="B438" s="63">
        <v>70679.0</v>
      </c>
      <c r="C438" s="64" t="s">
        <v>1363</v>
      </c>
      <c r="D438" s="64" t="s">
        <v>1211</v>
      </c>
      <c r="E438" s="64"/>
      <c r="F438" s="64"/>
      <c r="G438" s="64" t="s">
        <v>857</v>
      </c>
      <c r="H438" s="65">
        <v>41797.583333333336</v>
      </c>
      <c r="I438" s="63">
        <v>4400.0</v>
      </c>
      <c r="J438" s="63">
        <v>75.0</v>
      </c>
      <c r="K438" s="64" t="s">
        <v>23</v>
      </c>
      <c r="L438" s="64" t="s">
        <v>23</v>
      </c>
      <c r="M438" s="64" t="s">
        <v>814</v>
      </c>
      <c r="N438" s="63"/>
      <c r="O438" s="64"/>
      <c r="P438" s="64"/>
      <c r="Q438" s="64"/>
      <c r="R438" s="64"/>
    </row>
    <row r="439" ht="12.75" customHeight="1">
      <c r="A439" s="63">
        <v>1228.0</v>
      </c>
      <c r="B439" s="63">
        <v>16726.0</v>
      </c>
      <c r="C439" s="64" t="s">
        <v>1363</v>
      </c>
      <c r="D439" s="64" t="s">
        <v>1211</v>
      </c>
      <c r="E439" s="64"/>
      <c r="F439" s="64"/>
      <c r="G439" s="64" t="s">
        <v>857</v>
      </c>
      <c r="H439" s="65">
        <v>41791.395833333336</v>
      </c>
      <c r="I439" s="63">
        <v>4470.0</v>
      </c>
      <c r="J439" s="63">
        <v>75.0</v>
      </c>
      <c r="K439" s="64" t="s">
        <v>23</v>
      </c>
      <c r="L439" s="64" t="s">
        <v>23</v>
      </c>
      <c r="M439" s="64" t="s">
        <v>35</v>
      </c>
      <c r="N439" s="63"/>
      <c r="O439" s="64"/>
      <c r="P439" s="63">
        <v>36.0</v>
      </c>
      <c r="Q439" s="64"/>
      <c r="R439" s="64"/>
    </row>
    <row r="440" ht="12.75" customHeight="1">
      <c r="A440" s="63">
        <v>1941.0</v>
      </c>
      <c r="B440" s="63">
        <v>15167.0</v>
      </c>
      <c r="C440" s="64" t="s">
        <v>1363</v>
      </c>
      <c r="D440" s="64" t="s">
        <v>1211</v>
      </c>
      <c r="E440" s="64"/>
      <c r="F440" s="64"/>
      <c r="G440" s="64" t="s">
        <v>819</v>
      </c>
      <c r="H440" s="65">
        <v>41784.520833333336</v>
      </c>
      <c r="I440" s="63">
        <v>4475.0</v>
      </c>
      <c r="J440" s="63">
        <v>75.0</v>
      </c>
      <c r="K440" s="64" t="s">
        <v>23</v>
      </c>
      <c r="L440" s="64" t="s">
        <v>23</v>
      </c>
      <c r="M440" s="64"/>
      <c r="N440" s="63"/>
      <c r="O440" s="64"/>
      <c r="P440" s="64"/>
      <c r="Q440" s="64"/>
      <c r="R440" s="64"/>
    </row>
    <row r="441" ht="12.75" customHeight="1">
      <c r="A441" s="63">
        <v>1906.0</v>
      </c>
      <c r="B441" s="63">
        <v>172454.0</v>
      </c>
      <c r="C441" s="64" t="s">
        <v>1363</v>
      </c>
      <c r="D441" s="64" t="s">
        <v>1211</v>
      </c>
      <c r="E441" s="64"/>
      <c r="F441" s="64"/>
      <c r="G441" s="64" t="s">
        <v>857</v>
      </c>
      <c r="H441" s="65">
        <v>41782.75</v>
      </c>
      <c r="I441" s="63">
        <v>4600.0</v>
      </c>
      <c r="J441" s="63">
        <v>75.0</v>
      </c>
      <c r="K441" s="64" t="s">
        <v>23</v>
      </c>
      <c r="L441" s="64" t="s">
        <v>23</v>
      </c>
      <c r="M441" s="64" t="s">
        <v>814</v>
      </c>
      <c r="N441" s="63"/>
      <c r="O441" s="64"/>
      <c r="P441" s="64"/>
      <c r="Q441" s="64"/>
      <c r="R441" s="64"/>
    </row>
    <row r="442" ht="12.75" customHeight="1">
      <c r="A442" s="63">
        <v>879.0</v>
      </c>
      <c r="B442" s="63">
        <v>43531.0</v>
      </c>
      <c r="C442" s="64" t="s">
        <v>1363</v>
      </c>
      <c r="D442" s="64" t="s">
        <v>1211</v>
      </c>
      <c r="E442" s="66">
        <v>119.0</v>
      </c>
      <c r="F442" s="64" t="s">
        <v>137</v>
      </c>
      <c r="G442" s="64"/>
      <c r="H442" s="65">
        <v>41801.416666666664</v>
      </c>
      <c r="I442" s="63">
        <v>4640.0</v>
      </c>
      <c r="J442" s="63">
        <v>75.0</v>
      </c>
      <c r="K442" s="64" t="s">
        <v>23</v>
      </c>
      <c r="L442" s="64" t="s">
        <v>23</v>
      </c>
      <c r="M442" s="64" t="s">
        <v>814</v>
      </c>
      <c r="N442" s="63"/>
      <c r="O442" s="64"/>
      <c r="P442" s="64"/>
      <c r="Q442" s="64"/>
      <c r="R442" s="64"/>
    </row>
    <row r="443" ht="12.75" customHeight="1">
      <c r="A443" s="63">
        <v>153.0</v>
      </c>
      <c r="B443" s="63">
        <v>166575.0</v>
      </c>
      <c r="C443" s="64" t="s">
        <v>1363</v>
      </c>
      <c r="D443" s="64" t="s">
        <v>1211</v>
      </c>
      <c r="E443" s="64"/>
      <c r="F443" s="64"/>
      <c r="G443" s="64" t="s">
        <v>819</v>
      </c>
      <c r="H443" s="65">
        <v>41760.416666666664</v>
      </c>
      <c r="I443" s="63">
        <v>4650.0</v>
      </c>
      <c r="J443" s="63">
        <v>75.0</v>
      </c>
      <c r="K443" s="64" t="s">
        <v>23</v>
      </c>
      <c r="L443" s="64" t="s">
        <v>23</v>
      </c>
      <c r="M443" s="64" t="s">
        <v>35</v>
      </c>
      <c r="N443" s="63"/>
      <c r="O443" s="64"/>
      <c r="P443" s="64"/>
      <c r="Q443" s="64"/>
      <c r="R443" s="64"/>
    </row>
    <row r="444" ht="12.75" customHeight="1">
      <c r="A444" s="63">
        <v>968.0</v>
      </c>
      <c r="B444" s="63">
        <v>46895.0</v>
      </c>
      <c r="C444" s="64" t="s">
        <v>1363</v>
      </c>
      <c r="D444" s="64" t="s">
        <v>1211</v>
      </c>
      <c r="E444" s="64"/>
      <c r="F444" s="64"/>
      <c r="G444" s="64" t="s">
        <v>857</v>
      </c>
      <c r="H444" s="65">
        <v>41817.5</v>
      </c>
      <c r="I444" s="63">
        <v>4655.0</v>
      </c>
      <c r="J444" s="63">
        <v>75.0</v>
      </c>
      <c r="K444" s="64" t="s">
        <v>23</v>
      </c>
      <c r="L444" s="64" t="s">
        <v>35</v>
      </c>
      <c r="M444" s="64" t="s">
        <v>814</v>
      </c>
      <c r="N444" s="63"/>
      <c r="O444" s="64"/>
      <c r="P444" s="64"/>
      <c r="Q444" s="64"/>
      <c r="R444" s="64"/>
    </row>
    <row r="445" ht="12.75" customHeight="1">
      <c r="A445" s="63">
        <v>1257.0</v>
      </c>
      <c r="B445" s="63">
        <v>14589.0</v>
      </c>
      <c r="C445" s="64" t="s">
        <v>1363</v>
      </c>
      <c r="D445" s="64" t="s">
        <v>1211</v>
      </c>
      <c r="E445" s="64"/>
      <c r="F445" s="64"/>
      <c r="G445" s="64" t="s">
        <v>1425</v>
      </c>
      <c r="H445" s="65">
        <v>41794.416666666664</v>
      </c>
      <c r="I445" s="63">
        <v>4675.0</v>
      </c>
      <c r="J445" s="63">
        <v>75.0</v>
      </c>
      <c r="K445" s="64" t="s">
        <v>23</v>
      </c>
      <c r="L445" s="64" t="s">
        <v>23</v>
      </c>
      <c r="M445" s="64"/>
      <c r="N445" s="63"/>
      <c r="O445" s="64"/>
      <c r="P445" s="63">
        <v>37.0</v>
      </c>
      <c r="Q445" s="64"/>
      <c r="R445" s="64"/>
    </row>
    <row r="446" ht="12.75" customHeight="1">
      <c r="A446" s="63">
        <v>1912.0</v>
      </c>
      <c r="B446" s="63">
        <v>169580.0</v>
      </c>
      <c r="C446" s="64" t="s">
        <v>1363</v>
      </c>
      <c r="D446" s="64" t="s">
        <v>1211</v>
      </c>
      <c r="E446" s="64"/>
      <c r="F446" s="64"/>
      <c r="G446" s="64" t="s">
        <v>819</v>
      </c>
      <c r="H446" s="65">
        <v>41783.354166666664</v>
      </c>
      <c r="I446" s="63">
        <v>4680.0</v>
      </c>
      <c r="J446" s="63">
        <v>75.0</v>
      </c>
      <c r="K446" s="64" t="s">
        <v>23</v>
      </c>
      <c r="L446" s="64" t="s">
        <v>23</v>
      </c>
      <c r="M446" s="64"/>
      <c r="N446" s="63"/>
      <c r="O446" s="64"/>
      <c r="P446" s="64"/>
      <c r="Q446" s="64"/>
      <c r="R446" s="64"/>
    </row>
    <row r="447" ht="12.75" customHeight="1">
      <c r="A447" s="63">
        <v>883.0</v>
      </c>
      <c r="B447" s="63">
        <v>18204.0</v>
      </c>
      <c r="C447" s="64" t="s">
        <v>1363</v>
      </c>
      <c r="D447" s="64" t="s">
        <v>1211</v>
      </c>
      <c r="E447" s="66">
        <v>126.0</v>
      </c>
      <c r="F447" s="64" t="s">
        <v>858</v>
      </c>
      <c r="G447" s="64"/>
      <c r="H447" s="65">
        <v>41801.583333333336</v>
      </c>
      <c r="I447" s="63">
        <v>4680.0</v>
      </c>
      <c r="J447" s="63">
        <v>75.0</v>
      </c>
      <c r="K447" s="64" t="s">
        <v>23</v>
      </c>
      <c r="L447" s="64" t="s">
        <v>35</v>
      </c>
      <c r="M447" s="64"/>
      <c r="N447" s="63"/>
      <c r="O447" s="64"/>
      <c r="P447" s="63">
        <v>40.0</v>
      </c>
      <c r="Q447" s="64"/>
      <c r="R447" s="64"/>
    </row>
    <row r="448" ht="12.75" customHeight="1">
      <c r="A448" s="63">
        <v>1146.0</v>
      </c>
      <c r="B448" s="63">
        <v>164724.0</v>
      </c>
      <c r="C448" s="64" t="s">
        <v>1363</v>
      </c>
      <c r="D448" s="64" t="s">
        <v>1211</v>
      </c>
      <c r="E448" s="64"/>
      <c r="F448" s="64"/>
      <c r="G448" s="64" t="s">
        <v>857</v>
      </c>
      <c r="H448" s="65">
        <v>41776.302083333336</v>
      </c>
      <c r="I448" s="63">
        <v>4700.0</v>
      </c>
      <c r="J448" s="63">
        <v>75.0</v>
      </c>
      <c r="K448" s="64" t="s">
        <v>23</v>
      </c>
      <c r="L448" s="64" t="s">
        <v>35</v>
      </c>
      <c r="M448" s="64" t="s">
        <v>814</v>
      </c>
      <c r="N448" s="63"/>
      <c r="O448" s="64"/>
      <c r="P448" s="63">
        <v>35.0</v>
      </c>
      <c r="Q448" s="64"/>
      <c r="R448" s="64"/>
    </row>
    <row r="449" ht="12.75" customHeight="1">
      <c r="A449" s="63">
        <v>1275.0</v>
      </c>
      <c r="B449" s="63">
        <v>73447.0</v>
      </c>
      <c r="C449" s="64" t="s">
        <v>1363</v>
      </c>
      <c r="D449" s="64" t="s">
        <v>1211</v>
      </c>
      <c r="E449" s="66">
        <v>114.0</v>
      </c>
      <c r="F449" s="64" t="s">
        <v>133</v>
      </c>
      <c r="G449" s="64"/>
      <c r="H449" s="65">
        <v>41794.625</v>
      </c>
      <c r="I449" s="63">
        <v>4700.0</v>
      </c>
      <c r="J449" s="63">
        <v>75.0</v>
      </c>
      <c r="K449" s="64" t="s">
        <v>23</v>
      </c>
      <c r="L449" s="64" t="s">
        <v>23</v>
      </c>
      <c r="M449" s="64"/>
      <c r="N449" s="63"/>
      <c r="O449" s="64"/>
      <c r="P449" s="64"/>
      <c r="Q449" s="64"/>
      <c r="R449" s="64"/>
    </row>
    <row r="450" ht="12.75" customHeight="1">
      <c r="A450" s="63">
        <v>1135.0</v>
      </c>
      <c r="B450" s="63">
        <v>73429.0</v>
      </c>
      <c r="C450" s="64" t="s">
        <v>1363</v>
      </c>
      <c r="D450" s="64" t="s">
        <v>1211</v>
      </c>
      <c r="E450" s="64"/>
      <c r="F450" s="64"/>
      <c r="G450" s="64" t="s">
        <v>857</v>
      </c>
      <c r="H450" s="65">
        <v>41775.541666666664</v>
      </c>
      <c r="I450" s="63">
        <v>4730.0</v>
      </c>
      <c r="J450" s="63">
        <v>75.0</v>
      </c>
      <c r="K450" s="64" t="s">
        <v>23</v>
      </c>
      <c r="L450" s="64" t="s">
        <v>23</v>
      </c>
      <c r="M450" s="64" t="s">
        <v>814</v>
      </c>
      <c r="N450" s="63"/>
      <c r="O450" s="64"/>
      <c r="P450" s="63">
        <v>37.0</v>
      </c>
      <c r="Q450" s="64"/>
      <c r="R450" s="64"/>
    </row>
    <row r="451" ht="12.75" customHeight="1">
      <c r="A451" s="63">
        <v>928.0</v>
      </c>
      <c r="B451" s="63">
        <v>61715.0</v>
      </c>
      <c r="C451" s="64" t="s">
        <v>1363</v>
      </c>
      <c r="D451" s="64" t="s">
        <v>1211</v>
      </c>
      <c r="E451" s="64"/>
      <c r="F451" s="64"/>
      <c r="G451" s="64" t="s">
        <v>857</v>
      </c>
      <c r="H451" s="65">
        <v>41805.6875</v>
      </c>
      <c r="I451" s="63">
        <v>4745.0</v>
      </c>
      <c r="J451" s="63">
        <v>75.0</v>
      </c>
      <c r="K451" s="64" t="s">
        <v>23</v>
      </c>
      <c r="L451" s="64" t="s">
        <v>23</v>
      </c>
      <c r="M451" s="64"/>
      <c r="N451" s="63"/>
      <c r="O451" s="64"/>
      <c r="P451" s="63">
        <v>41.0</v>
      </c>
      <c r="Q451" s="64"/>
      <c r="R451" s="64"/>
    </row>
    <row r="452" ht="12.75" customHeight="1">
      <c r="A452" s="63">
        <v>1964.0</v>
      </c>
      <c r="B452" s="63">
        <v>81909.0</v>
      </c>
      <c r="C452" s="64" t="s">
        <v>1363</v>
      </c>
      <c r="D452" s="64" t="s">
        <v>1211</v>
      </c>
      <c r="E452" s="66">
        <v>127.0</v>
      </c>
      <c r="F452" s="64" t="s">
        <v>109</v>
      </c>
      <c r="G452" s="64"/>
      <c r="H452" s="65">
        <v>41787.4375</v>
      </c>
      <c r="I452" s="63">
        <v>4750.0</v>
      </c>
      <c r="J452" s="63">
        <v>75.0</v>
      </c>
      <c r="K452" s="64" t="s">
        <v>23</v>
      </c>
      <c r="L452" s="64" t="s">
        <v>23</v>
      </c>
      <c r="M452" s="64"/>
      <c r="N452" s="63"/>
      <c r="O452" s="64"/>
      <c r="P452" s="64"/>
      <c r="Q452" s="64"/>
      <c r="R452" s="64"/>
    </row>
    <row r="453" ht="12.75" customHeight="1">
      <c r="A453" s="63">
        <v>914.0</v>
      </c>
      <c r="B453" s="63">
        <v>153082.0</v>
      </c>
      <c r="C453" s="64" t="s">
        <v>1363</v>
      </c>
      <c r="D453" s="64" t="s">
        <v>1211</v>
      </c>
      <c r="E453" s="64"/>
      <c r="F453" s="64"/>
      <c r="G453" s="64" t="s">
        <v>857</v>
      </c>
      <c r="H453" s="65">
        <v>41804.333333333336</v>
      </c>
      <c r="I453" s="63">
        <v>4750.0</v>
      </c>
      <c r="J453" s="63">
        <v>75.0</v>
      </c>
      <c r="K453" s="64" t="s">
        <v>23</v>
      </c>
      <c r="L453" s="64" t="s">
        <v>23</v>
      </c>
      <c r="M453" s="64" t="s">
        <v>814</v>
      </c>
      <c r="N453" s="63"/>
      <c r="O453" s="64"/>
      <c r="P453" s="63">
        <v>37.0</v>
      </c>
      <c r="Q453" s="64"/>
      <c r="R453" s="64"/>
    </row>
    <row r="454" ht="12.75" customHeight="1">
      <c r="A454" s="63">
        <v>1503.0</v>
      </c>
      <c r="B454" s="63">
        <v>165178.0</v>
      </c>
      <c r="C454" s="64" t="s">
        <v>1363</v>
      </c>
      <c r="D454" s="64" t="s">
        <v>1211</v>
      </c>
      <c r="E454" s="64"/>
      <c r="F454" s="64"/>
      <c r="G454" s="64" t="s">
        <v>146</v>
      </c>
      <c r="H454" s="65">
        <v>41756.30902777778</v>
      </c>
      <c r="I454" s="63">
        <v>4780.0</v>
      </c>
      <c r="J454" s="63">
        <v>75.0</v>
      </c>
      <c r="K454" s="64" t="s">
        <v>23</v>
      </c>
      <c r="L454" s="64" t="s">
        <v>23</v>
      </c>
      <c r="M454" s="64" t="s">
        <v>814</v>
      </c>
      <c r="N454" s="63"/>
      <c r="O454" s="64"/>
      <c r="P454" s="63">
        <v>40.0</v>
      </c>
      <c r="Q454" s="64"/>
      <c r="R454" s="64"/>
    </row>
    <row r="455" ht="12.75" customHeight="1">
      <c r="A455" s="63">
        <v>875.0</v>
      </c>
      <c r="B455" s="63">
        <v>171579.0</v>
      </c>
      <c r="C455" s="64" t="s">
        <v>1363</v>
      </c>
      <c r="D455" s="64" t="s">
        <v>1211</v>
      </c>
      <c r="E455" s="66">
        <v>22.0</v>
      </c>
      <c r="F455" s="64" t="s">
        <v>855</v>
      </c>
      <c r="G455" s="64"/>
      <c r="H455" s="65">
        <v>41800.75</v>
      </c>
      <c r="I455" s="63">
        <v>4790.0</v>
      </c>
      <c r="J455" s="63">
        <v>75.0</v>
      </c>
      <c r="K455" s="64" t="s">
        <v>23</v>
      </c>
      <c r="L455" s="64" t="s">
        <v>23</v>
      </c>
      <c r="M455" s="64"/>
      <c r="N455" s="63"/>
      <c r="O455" s="64" t="s">
        <v>816</v>
      </c>
      <c r="P455" s="64"/>
      <c r="Q455" s="64"/>
      <c r="R455" s="64"/>
    </row>
    <row r="456" ht="12.75" customHeight="1">
      <c r="A456" s="63">
        <v>1977.0</v>
      </c>
      <c r="B456" s="63">
        <v>99047.0</v>
      </c>
      <c r="C456" s="64" t="s">
        <v>1363</v>
      </c>
      <c r="D456" s="64" t="s">
        <v>1211</v>
      </c>
      <c r="E456" s="64"/>
      <c r="F456" s="64"/>
      <c r="G456" s="64" t="s">
        <v>857</v>
      </c>
      <c r="H456" s="65">
        <v>41789.458333333336</v>
      </c>
      <c r="I456" s="63">
        <v>4800.0</v>
      </c>
      <c r="J456" s="63">
        <v>75.0</v>
      </c>
      <c r="K456" s="64" t="s">
        <v>23</v>
      </c>
      <c r="L456" s="64" t="s">
        <v>23</v>
      </c>
      <c r="M456" s="64" t="s">
        <v>814</v>
      </c>
      <c r="N456" s="63"/>
      <c r="O456" s="64"/>
      <c r="P456" s="64"/>
      <c r="Q456" s="64"/>
      <c r="R456" s="64"/>
    </row>
    <row r="457" ht="12.75" customHeight="1">
      <c r="A457" s="63">
        <v>1270.0</v>
      </c>
      <c r="B457" s="63">
        <v>195130.0</v>
      </c>
      <c r="C457" s="64" t="s">
        <v>1363</v>
      </c>
      <c r="D457" s="64" t="s">
        <v>1211</v>
      </c>
      <c r="E457" s="64"/>
      <c r="F457" s="64"/>
      <c r="G457" s="64" t="s">
        <v>857</v>
      </c>
      <c r="H457" s="65">
        <v>41794.541666666664</v>
      </c>
      <c r="I457" s="63">
        <v>4800.0</v>
      </c>
      <c r="J457" s="63">
        <v>75.0</v>
      </c>
      <c r="K457" s="64" t="s">
        <v>23</v>
      </c>
      <c r="L457" s="64" t="s">
        <v>23</v>
      </c>
      <c r="M457" s="64"/>
      <c r="N457" s="63"/>
      <c r="O457" s="64"/>
      <c r="P457" s="64"/>
      <c r="Q457" s="64"/>
      <c r="R457" s="64"/>
    </row>
    <row r="458" ht="12.75" customHeight="1">
      <c r="A458" s="63">
        <v>917.0</v>
      </c>
      <c r="B458" s="63">
        <v>170953.0</v>
      </c>
      <c r="C458" s="64" t="s">
        <v>1363</v>
      </c>
      <c r="D458" s="64" t="s">
        <v>1211</v>
      </c>
      <c r="E458" s="64"/>
      <c r="F458" s="64"/>
      <c r="G458" s="64" t="s">
        <v>857</v>
      </c>
      <c r="H458" s="65">
        <v>41804.5</v>
      </c>
      <c r="I458" s="63">
        <v>4800.0</v>
      </c>
      <c r="J458" s="63">
        <v>75.0</v>
      </c>
      <c r="K458" s="64" t="s">
        <v>23</v>
      </c>
      <c r="L458" s="64" t="s">
        <v>23</v>
      </c>
      <c r="M458" s="64" t="s">
        <v>35</v>
      </c>
      <c r="N458" s="63"/>
      <c r="O458" s="64"/>
      <c r="P458" s="63">
        <v>37.0</v>
      </c>
      <c r="Q458" s="64"/>
      <c r="R458" s="64"/>
    </row>
    <row r="459" ht="12.75" customHeight="1">
      <c r="A459" s="63">
        <v>891.0</v>
      </c>
      <c r="B459" s="63">
        <v>21000.0</v>
      </c>
      <c r="C459" s="64" t="s">
        <v>1363</v>
      </c>
      <c r="D459" s="64" t="s">
        <v>1211</v>
      </c>
      <c r="E459" s="64"/>
      <c r="F459" s="64"/>
      <c r="G459" s="64" t="s">
        <v>857</v>
      </c>
      <c r="H459" s="65">
        <v>41803.302083333336</v>
      </c>
      <c r="I459" s="63">
        <v>4820.0</v>
      </c>
      <c r="J459" s="63">
        <v>75.0</v>
      </c>
      <c r="K459" s="64" t="s">
        <v>23</v>
      </c>
      <c r="L459" s="64" t="s">
        <v>23</v>
      </c>
      <c r="M459" s="64" t="s">
        <v>35</v>
      </c>
      <c r="N459" s="63"/>
      <c r="O459" s="64"/>
      <c r="P459" s="63">
        <v>37.0</v>
      </c>
      <c r="Q459" s="64"/>
      <c r="R459" s="64"/>
    </row>
    <row r="460" ht="12.75" customHeight="1">
      <c r="A460" s="63">
        <v>8110.0</v>
      </c>
      <c r="B460" s="63">
        <v>84682.0</v>
      </c>
      <c r="C460" s="64" t="s">
        <v>1363</v>
      </c>
      <c r="D460" s="64" t="s">
        <v>1211</v>
      </c>
      <c r="E460" s="64"/>
      <c r="F460" s="64"/>
      <c r="G460" s="64" t="s">
        <v>1364</v>
      </c>
      <c r="H460" s="65">
        <v>41797.3125</v>
      </c>
      <c r="I460" s="63">
        <v>4825.0</v>
      </c>
      <c r="J460" s="63">
        <v>75.0</v>
      </c>
      <c r="K460" s="64" t="s">
        <v>23</v>
      </c>
      <c r="L460" s="64" t="s">
        <v>23</v>
      </c>
      <c r="M460" s="64" t="s">
        <v>821</v>
      </c>
      <c r="N460" s="63"/>
      <c r="O460" s="64"/>
      <c r="P460" s="63">
        <v>38.0</v>
      </c>
      <c r="Q460" s="66">
        <v>2.0</v>
      </c>
      <c r="R460" s="66">
        <v>2.0</v>
      </c>
    </row>
    <row r="461" ht="12.75" customHeight="1">
      <c r="A461" s="63">
        <v>1115.0</v>
      </c>
      <c r="B461" s="63">
        <v>46999.0</v>
      </c>
      <c r="C461" s="64" t="s">
        <v>1363</v>
      </c>
      <c r="D461" s="64" t="s">
        <v>1211</v>
      </c>
      <c r="E461" s="66">
        <v>22.0</v>
      </c>
      <c r="F461" s="64" t="s">
        <v>855</v>
      </c>
      <c r="G461" s="64"/>
      <c r="H461" s="65">
        <v>41772.416666666664</v>
      </c>
      <c r="I461" s="63">
        <v>4870.0</v>
      </c>
      <c r="J461" s="63">
        <v>75.0</v>
      </c>
      <c r="K461" s="64" t="s">
        <v>23</v>
      </c>
      <c r="L461" s="64" t="s">
        <v>23</v>
      </c>
      <c r="M461" s="64" t="s">
        <v>814</v>
      </c>
      <c r="N461" s="63"/>
      <c r="O461" s="64"/>
      <c r="P461" s="63">
        <v>38.0</v>
      </c>
      <c r="Q461" s="64"/>
      <c r="R461" s="64"/>
    </row>
    <row r="462" ht="12.75" customHeight="1">
      <c r="A462" s="63">
        <v>918.0</v>
      </c>
      <c r="B462" s="63">
        <v>37827.0</v>
      </c>
      <c r="C462" s="64" t="s">
        <v>1363</v>
      </c>
      <c r="D462" s="64" t="s">
        <v>1211</v>
      </c>
      <c r="E462" s="64"/>
      <c r="F462" s="64"/>
      <c r="G462" s="64" t="s">
        <v>857</v>
      </c>
      <c r="H462" s="65">
        <v>41804.395833333336</v>
      </c>
      <c r="I462" s="63">
        <v>4875.0</v>
      </c>
      <c r="J462" s="63">
        <v>75.0</v>
      </c>
      <c r="K462" s="64" t="s">
        <v>23</v>
      </c>
      <c r="L462" s="64" t="s">
        <v>23</v>
      </c>
      <c r="M462" s="64" t="s">
        <v>35</v>
      </c>
      <c r="N462" s="63"/>
      <c r="O462" s="64"/>
      <c r="P462" s="63">
        <v>36.0</v>
      </c>
      <c r="Q462" s="64"/>
      <c r="R462" s="64"/>
    </row>
    <row r="463" ht="12.75" customHeight="1">
      <c r="A463" s="63">
        <v>1178.0</v>
      </c>
      <c r="B463" s="63">
        <v>108575.0</v>
      </c>
      <c r="C463" s="64" t="s">
        <v>1363</v>
      </c>
      <c r="D463" s="64" t="s">
        <v>1211</v>
      </c>
      <c r="E463" s="66">
        <v>111.0</v>
      </c>
      <c r="F463" s="64" t="s">
        <v>136</v>
      </c>
      <c r="G463" s="64"/>
      <c r="H463" s="65">
        <v>41780.4375</v>
      </c>
      <c r="I463" s="63">
        <v>4890.0</v>
      </c>
      <c r="J463" s="63">
        <v>75.0</v>
      </c>
      <c r="K463" s="64" t="s">
        <v>23</v>
      </c>
      <c r="L463" s="64" t="s">
        <v>23</v>
      </c>
      <c r="M463" s="64" t="s">
        <v>814</v>
      </c>
      <c r="N463" s="63"/>
      <c r="O463" s="64"/>
      <c r="P463" s="64"/>
      <c r="Q463" s="64"/>
      <c r="R463" s="64"/>
    </row>
    <row r="464" ht="12.75" customHeight="1">
      <c r="A464" s="63">
        <v>1250.0</v>
      </c>
      <c r="B464" s="63">
        <v>173203.0</v>
      </c>
      <c r="C464" s="64" t="s">
        <v>1363</v>
      </c>
      <c r="D464" s="64" t="s">
        <v>1211</v>
      </c>
      <c r="E464" s="66">
        <v>111.0</v>
      </c>
      <c r="F464" s="64" t="s">
        <v>136</v>
      </c>
      <c r="G464" s="64"/>
      <c r="H464" s="65">
        <v>41793.541666666664</v>
      </c>
      <c r="I464" s="63">
        <v>4890.0</v>
      </c>
      <c r="J464" s="63">
        <v>75.0</v>
      </c>
      <c r="K464" s="64" t="s">
        <v>23</v>
      </c>
      <c r="L464" s="64" t="s">
        <v>23</v>
      </c>
      <c r="M464" s="64" t="s">
        <v>814</v>
      </c>
      <c r="N464" s="63"/>
      <c r="O464" s="64"/>
      <c r="P464" s="64"/>
      <c r="Q464" s="64"/>
      <c r="R464" s="64"/>
    </row>
    <row r="465" ht="12.75" customHeight="1">
      <c r="A465" s="63">
        <v>1974.0</v>
      </c>
      <c r="B465" s="63">
        <v>73425.0</v>
      </c>
      <c r="C465" s="64" t="s">
        <v>1363</v>
      </c>
      <c r="D465" s="64" t="s">
        <v>1211</v>
      </c>
      <c r="E465" s="64"/>
      <c r="F465" s="64"/>
      <c r="G465" s="64" t="s">
        <v>857</v>
      </c>
      <c r="H465" s="65">
        <v>41789.5</v>
      </c>
      <c r="I465" s="63">
        <v>4900.0</v>
      </c>
      <c r="J465" s="63">
        <v>75.0</v>
      </c>
      <c r="K465" s="64" t="s">
        <v>23</v>
      </c>
      <c r="L465" s="64" t="s">
        <v>35</v>
      </c>
      <c r="M465" s="64" t="s">
        <v>814</v>
      </c>
      <c r="N465" s="63"/>
      <c r="O465" s="64"/>
      <c r="P465" s="64"/>
      <c r="Q465" s="64"/>
      <c r="R465" s="64"/>
    </row>
    <row r="466" ht="12.75" customHeight="1">
      <c r="A466" s="63">
        <v>931.0</v>
      </c>
      <c r="B466" s="63">
        <v>48111.0</v>
      </c>
      <c r="C466" s="64" t="s">
        <v>1363</v>
      </c>
      <c r="D466" s="64" t="s">
        <v>1211</v>
      </c>
      <c r="E466" s="66">
        <v>109.0</v>
      </c>
      <c r="F466" s="64" t="s">
        <v>29</v>
      </c>
      <c r="G466" s="64"/>
      <c r="H466" s="65">
        <v>41807.4375</v>
      </c>
      <c r="I466" s="63">
        <v>4900.0</v>
      </c>
      <c r="J466" s="63">
        <v>75.0</v>
      </c>
      <c r="K466" s="64" t="s">
        <v>23</v>
      </c>
      <c r="L466" s="64" t="s">
        <v>35</v>
      </c>
      <c r="M466" s="64" t="s">
        <v>821</v>
      </c>
      <c r="N466" s="63"/>
      <c r="O466" s="64"/>
      <c r="P466" s="63">
        <v>38.0</v>
      </c>
      <c r="Q466" s="66">
        <v>2.0</v>
      </c>
      <c r="R466" s="66">
        <v>2.0</v>
      </c>
    </row>
    <row r="467" ht="12.75" customHeight="1">
      <c r="A467" s="63">
        <v>975.0</v>
      </c>
      <c r="B467" s="63">
        <v>66353.0</v>
      </c>
      <c r="C467" s="64" t="s">
        <v>1363</v>
      </c>
      <c r="D467" s="64" t="s">
        <v>1211</v>
      </c>
      <c r="E467" s="64"/>
      <c r="F467" s="64"/>
      <c r="G467" s="64" t="s">
        <v>819</v>
      </c>
      <c r="H467" s="65">
        <v>41819.604166666664</v>
      </c>
      <c r="I467" s="63">
        <v>4910.0</v>
      </c>
      <c r="J467" s="63">
        <v>75.0</v>
      </c>
      <c r="K467" s="64" t="s">
        <v>23</v>
      </c>
      <c r="L467" s="64" t="s">
        <v>35</v>
      </c>
      <c r="M467" s="64"/>
      <c r="N467" s="63"/>
      <c r="O467" s="64"/>
      <c r="P467" s="63">
        <v>38.0</v>
      </c>
      <c r="Q467" s="64"/>
      <c r="R467" s="64"/>
    </row>
    <row r="468" ht="12.75" customHeight="1">
      <c r="A468" s="63">
        <v>1218.0</v>
      </c>
      <c r="B468" s="63">
        <v>70679.0</v>
      </c>
      <c r="C468" s="64" t="s">
        <v>1363</v>
      </c>
      <c r="D468" s="64" t="s">
        <v>1211</v>
      </c>
      <c r="E468" s="64"/>
      <c r="F468" s="64"/>
      <c r="G468" s="64" t="s">
        <v>857</v>
      </c>
      <c r="H468" s="65">
        <v>41790.791666666664</v>
      </c>
      <c r="I468" s="63">
        <v>4920.0</v>
      </c>
      <c r="J468" s="63">
        <v>75.0</v>
      </c>
      <c r="K468" s="64" t="s">
        <v>23</v>
      </c>
      <c r="L468" s="64" t="s">
        <v>23</v>
      </c>
      <c r="M468" s="64" t="s">
        <v>814</v>
      </c>
      <c r="N468" s="63"/>
      <c r="O468" s="64"/>
      <c r="P468" s="63">
        <v>36.0</v>
      </c>
      <c r="Q468" s="64"/>
      <c r="R468" s="64"/>
    </row>
    <row r="469" ht="12.75" customHeight="1">
      <c r="A469" s="63">
        <v>923.0</v>
      </c>
      <c r="B469" s="63">
        <v>144157.0</v>
      </c>
      <c r="C469" s="64" t="s">
        <v>1363</v>
      </c>
      <c r="D469" s="64" t="s">
        <v>1211</v>
      </c>
      <c r="E469" s="64"/>
      <c r="F469" s="64"/>
      <c r="G469" s="64" t="s">
        <v>857</v>
      </c>
      <c r="H469" s="65">
        <v>41805.3125</v>
      </c>
      <c r="I469" s="63">
        <v>4935.0</v>
      </c>
      <c r="J469" s="63">
        <v>75.0</v>
      </c>
      <c r="K469" s="64" t="s">
        <v>23</v>
      </c>
      <c r="L469" s="64" t="s">
        <v>23</v>
      </c>
      <c r="M469" s="64"/>
      <c r="N469" s="63"/>
      <c r="O469" s="64" t="s">
        <v>816</v>
      </c>
      <c r="P469" s="64"/>
      <c r="Q469" s="64"/>
      <c r="R469" s="64"/>
    </row>
    <row r="470" ht="12.75" customHeight="1">
      <c r="A470" s="63">
        <v>1105.0</v>
      </c>
      <c r="B470" s="63">
        <v>73425.0</v>
      </c>
      <c r="C470" s="64" t="s">
        <v>1363</v>
      </c>
      <c r="D470" s="64" t="s">
        <v>1211</v>
      </c>
      <c r="E470" s="64"/>
      <c r="F470" s="64"/>
      <c r="G470" s="64" t="s">
        <v>819</v>
      </c>
      <c r="H470" s="65">
        <v>41770.479166666664</v>
      </c>
      <c r="I470" s="63">
        <v>4950.0</v>
      </c>
      <c r="J470" s="63">
        <v>75.0</v>
      </c>
      <c r="K470" s="64" t="s">
        <v>23</v>
      </c>
      <c r="L470" s="64" t="s">
        <v>35</v>
      </c>
      <c r="M470" s="64" t="s">
        <v>814</v>
      </c>
      <c r="N470" s="63"/>
      <c r="O470" s="64"/>
      <c r="P470" s="64"/>
      <c r="Q470" s="64"/>
      <c r="R470" s="64"/>
    </row>
    <row r="471" ht="12.75" customHeight="1">
      <c r="A471" s="63">
        <v>1191.0</v>
      </c>
      <c r="B471" s="63">
        <v>73425.0</v>
      </c>
      <c r="C471" s="64" t="s">
        <v>1363</v>
      </c>
      <c r="D471" s="64" t="s">
        <v>1211</v>
      </c>
      <c r="E471" s="64"/>
      <c r="F471" s="64"/>
      <c r="G471" s="64" t="s">
        <v>819</v>
      </c>
      <c r="H471" s="65">
        <v>41782.5</v>
      </c>
      <c r="I471" s="63">
        <v>4950.0</v>
      </c>
      <c r="J471" s="63">
        <v>75.0</v>
      </c>
      <c r="K471" s="64" t="s">
        <v>23</v>
      </c>
      <c r="L471" s="64" t="s">
        <v>23</v>
      </c>
      <c r="M471" s="64" t="s">
        <v>821</v>
      </c>
      <c r="N471" s="63"/>
      <c r="O471" s="64"/>
      <c r="P471" s="63">
        <v>38.0</v>
      </c>
      <c r="Q471" s="66">
        <v>2.0</v>
      </c>
      <c r="R471" s="66">
        <v>2.0</v>
      </c>
    </row>
    <row r="472" ht="12.75" customHeight="1">
      <c r="A472" s="63">
        <v>1277.0</v>
      </c>
      <c r="B472" s="63">
        <v>168410.0</v>
      </c>
      <c r="C472" s="64" t="s">
        <v>1363</v>
      </c>
      <c r="D472" s="64" t="s">
        <v>1211</v>
      </c>
      <c r="E472" s="66">
        <v>127.0</v>
      </c>
      <c r="F472" s="64" t="s">
        <v>109</v>
      </c>
      <c r="G472" s="64"/>
      <c r="H472" s="65">
        <v>41794.75</v>
      </c>
      <c r="I472" s="63">
        <v>4950.0</v>
      </c>
      <c r="J472" s="63">
        <v>75.0</v>
      </c>
      <c r="K472" s="64" t="s">
        <v>23</v>
      </c>
      <c r="L472" s="64" t="s">
        <v>23</v>
      </c>
      <c r="M472" s="64"/>
      <c r="N472" s="63"/>
      <c r="O472" s="64"/>
      <c r="P472" s="64"/>
      <c r="Q472" s="64"/>
      <c r="R472" s="64"/>
    </row>
    <row r="473" ht="12.75" customHeight="1">
      <c r="A473" s="63">
        <v>1909.0</v>
      </c>
      <c r="B473" s="63">
        <v>153236.0</v>
      </c>
      <c r="C473" s="64" t="s">
        <v>1363</v>
      </c>
      <c r="D473" s="64" t="s">
        <v>1211</v>
      </c>
      <c r="E473" s="64"/>
      <c r="F473" s="64"/>
      <c r="G473" s="64" t="s">
        <v>857</v>
      </c>
      <c r="H473" s="65">
        <v>41782.916666666664</v>
      </c>
      <c r="I473" s="63">
        <v>4975.0</v>
      </c>
      <c r="J473" s="63">
        <v>75.0</v>
      </c>
      <c r="K473" s="64" t="s">
        <v>23</v>
      </c>
      <c r="L473" s="64" t="s">
        <v>40</v>
      </c>
      <c r="M473" s="64" t="s">
        <v>814</v>
      </c>
      <c r="N473" s="63"/>
      <c r="O473" s="64"/>
      <c r="P473" s="64"/>
      <c r="Q473" s="64"/>
      <c r="R473" s="64"/>
    </row>
    <row r="474" ht="12.75" customHeight="1">
      <c r="A474" s="63">
        <v>1121.0</v>
      </c>
      <c r="B474" s="63">
        <v>152175.0</v>
      </c>
      <c r="C474" s="64" t="s">
        <v>1363</v>
      </c>
      <c r="D474" s="64" t="s">
        <v>1211</v>
      </c>
      <c r="E474" s="64"/>
      <c r="F474" s="64"/>
      <c r="G474" s="64" t="s">
        <v>848</v>
      </c>
      <c r="H474" s="65">
        <v>41772.333333333336</v>
      </c>
      <c r="I474" s="63">
        <v>4990.0</v>
      </c>
      <c r="J474" s="63">
        <v>75.0</v>
      </c>
      <c r="K474" s="64" t="s">
        <v>23</v>
      </c>
      <c r="L474" s="64" t="s">
        <v>40</v>
      </c>
      <c r="M474" s="64" t="s">
        <v>35</v>
      </c>
      <c r="N474" s="63"/>
      <c r="O474" s="64"/>
      <c r="P474" s="63">
        <v>38.0</v>
      </c>
      <c r="Q474" s="66">
        <v>2.0</v>
      </c>
      <c r="R474" s="66">
        <v>2.0</v>
      </c>
    </row>
    <row r="475" ht="12.75" customHeight="1">
      <c r="A475" s="63">
        <v>167.0</v>
      </c>
      <c r="B475" s="63">
        <v>58504.0</v>
      </c>
      <c r="C475" s="64" t="s">
        <v>1363</v>
      </c>
      <c r="D475" s="64" t="s">
        <v>1211</v>
      </c>
      <c r="E475" s="64"/>
      <c r="F475" s="64"/>
      <c r="G475" s="64" t="s">
        <v>857</v>
      </c>
      <c r="H475" s="65">
        <v>41762.375</v>
      </c>
      <c r="I475" s="63">
        <v>5000.0</v>
      </c>
      <c r="J475" s="63">
        <v>75.0</v>
      </c>
      <c r="K475" s="64" t="s">
        <v>23</v>
      </c>
      <c r="L475" s="64" t="s">
        <v>23</v>
      </c>
      <c r="M475" s="64" t="s">
        <v>821</v>
      </c>
      <c r="N475" s="63"/>
      <c r="O475" s="64"/>
      <c r="P475" s="64"/>
      <c r="Q475" s="64"/>
      <c r="R475" s="64"/>
    </row>
    <row r="476" ht="12.75" customHeight="1">
      <c r="A476" s="63">
        <v>188.0</v>
      </c>
      <c r="B476" s="63">
        <v>28937.0</v>
      </c>
      <c r="C476" s="64" t="s">
        <v>1363</v>
      </c>
      <c r="D476" s="64" t="s">
        <v>1211</v>
      </c>
      <c r="E476" s="64"/>
      <c r="F476" s="64"/>
      <c r="G476" s="64" t="s">
        <v>857</v>
      </c>
      <c r="H476" s="65">
        <v>41768.541666666664</v>
      </c>
      <c r="I476" s="63">
        <v>5000.0</v>
      </c>
      <c r="J476" s="63">
        <v>75.0</v>
      </c>
      <c r="K476" s="64" t="s">
        <v>23</v>
      </c>
      <c r="L476" s="64" t="s">
        <v>35</v>
      </c>
      <c r="M476" s="64" t="s">
        <v>814</v>
      </c>
      <c r="N476" s="63"/>
      <c r="O476" s="64"/>
      <c r="P476" s="64"/>
      <c r="Q476" s="64"/>
      <c r="R476" s="64"/>
    </row>
    <row r="477" ht="12.75" customHeight="1">
      <c r="A477" s="63">
        <v>1129.0</v>
      </c>
      <c r="B477" s="63">
        <v>168167.0</v>
      </c>
      <c r="C477" s="64" t="s">
        <v>1363</v>
      </c>
      <c r="D477" s="64" t="s">
        <v>1211</v>
      </c>
      <c r="E477" s="64"/>
      <c r="F477" s="64"/>
      <c r="G477" s="64" t="s">
        <v>857</v>
      </c>
      <c r="H477" s="65">
        <v>41775.3125</v>
      </c>
      <c r="I477" s="63">
        <v>5000.0</v>
      </c>
      <c r="J477" s="63">
        <v>75.0</v>
      </c>
      <c r="K477" s="64" t="s">
        <v>23</v>
      </c>
      <c r="L477" s="64" t="s">
        <v>35</v>
      </c>
      <c r="M477" s="64" t="s">
        <v>814</v>
      </c>
      <c r="N477" s="63"/>
      <c r="O477" s="64"/>
      <c r="P477" s="63">
        <v>40.0</v>
      </c>
      <c r="Q477" s="64"/>
      <c r="R477" s="64"/>
    </row>
    <row r="478" ht="12.75" customHeight="1">
      <c r="A478" s="63">
        <v>1184.0</v>
      </c>
      <c r="B478" s="63">
        <v>138038.0</v>
      </c>
      <c r="C478" s="64" t="s">
        <v>1363</v>
      </c>
      <c r="D478" s="64" t="s">
        <v>1211</v>
      </c>
      <c r="E478" s="64"/>
      <c r="F478" s="64"/>
      <c r="G478" s="64" t="s">
        <v>819</v>
      </c>
      <c r="H478" s="65">
        <v>41782.479166666664</v>
      </c>
      <c r="I478" s="63">
        <v>5000.0</v>
      </c>
      <c r="J478" s="63">
        <v>75.0</v>
      </c>
      <c r="K478" s="64" t="s">
        <v>23</v>
      </c>
      <c r="L478" s="64" t="s">
        <v>23</v>
      </c>
      <c r="M478" s="64" t="s">
        <v>821</v>
      </c>
      <c r="N478" s="63"/>
      <c r="O478" s="64"/>
      <c r="P478" s="63">
        <v>38.0</v>
      </c>
      <c r="Q478" s="66">
        <v>2.0</v>
      </c>
      <c r="R478" s="66">
        <v>2.0</v>
      </c>
    </row>
    <row r="479" ht="12.75" customHeight="1">
      <c r="A479" s="63">
        <v>1205.0</v>
      </c>
      <c r="B479" s="63">
        <v>48780.0</v>
      </c>
      <c r="C479" s="64" t="s">
        <v>1363</v>
      </c>
      <c r="D479" s="64" t="s">
        <v>1211</v>
      </c>
      <c r="E479" s="64"/>
      <c r="F479" s="64"/>
      <c r="G479" s="64" t="s">
        <v>819</v>
      </c>
      <c r="H479" s="65">
        <v>41790.645833333336</v>
      </c>
      <c r="I479" s="63">
        <v>5000.0</v>
      </c>
      <c r="J479" s="63">
        <v>75.0</v>
      </c>
      <c r="K479" s="64" t="s">
        <v>23</v>
      </c>
      <c r="L479" s="64" t="s">
        <v>40</v>
      </c>
      <c r="M479" s="64" t="s">
        <v>821</v>
      </c>
      <c r="N479" s="63"/>
      <c r="O479" s="64"/>
      <c r="P479" s="63">
        <v>38.0</v>
      </c>
      <c r="Q479" s="66">
        <v>2.0</v>
      </c>
      <c r="R479" s="66">
        <v>2.0</v>
      </c>
    </row>
    <row r="480" ht="12.75" customHeight="1">
      <c r="A480" s="63">
        <v>926.0</v>
      </c>
      <c r="B480" s="63">
        <v>89458.0</v>
      </c>
      <c r="C480" s="64" t="s">
        <v>1363</v>
      </c>
      <c r="D480" s="64" t="s">
        <v>1211</v>
      </c>
      <c r="E480" s="64"/>
      <c r="F480" s="64"/>
      <c r="G480" s="64" t="s">
        <v>857</v>
      </c>
      <c r="H480" s="65">
        <v>41805.333333333336</v>
      </c>
      <c r="I480" s="63">
        <v>5000.0</v>
      </c>
      <c r="J480" s="63">
        <v>75.0</v>
      </c>
      <c r="K480" s="64" t="s">
        <v>23</v>
      </c>
      <c r="L480" s="64" t="s">
        <v>23</v>
      </c>
      <c r="M480" s="64"/>
      <c r="N480" s="63"/>
      <c r="O480" s="64"/>
      <c r="P480" s="64"/>
      <c r="Q480" s="64"/>
      <c r="R480" s="64"/>
    </row>
    <row r="481" ht="12.75" customHeight="1">
      <c r="A481" s="63">
        <v>1299.0</v>
      </c>
      <c r="B481" s="63">
        <v>48599.0</v>
      </c>
      <c r="C481" s="64" t="s">
        <v>1363</v>
      </c>
      <c r="D481" s="64" t="s">
        <v>1211</v>
      </c>
      <c r="E481" s="64"/>
      <c r="F481" s="64"/>
      <c r="G481" s="64" t="s">
        <v>857</v>
      </c>
      <c r="H481" s="65">
        <v>41796.583333333336</v>
      </c>
      <c r="I481" s="63">
        <v>5010.0</v>
      </c>
      <c r="J481" s="63">
        <v>75.0</v>
      </c>
      <c r="K481" s="64" t="s">
        <v>23</v>
      </c>
      <c r="L481" s="64" t="s">
        <v>23</v>
      </c>
      <c r="M481" s="64" t="s">
        <v>814</v>
      </c>
      <c r="N481" s="63"/>
      <c r="O481" s="64"/>
      <c r="P481" s="64"/>
      <c r="Q481" s="64"/>
      <c r="R481" s="64"/>
    </row>
    <row r="482" ht="12.75" customHeight="1">
      <c r="A482" s="63">
        <v>924.0</v>
      </c>
      <c r="B482" s="63">
        <v>90879.0</v>
      </c>
      <c r="C482" s="64" t="s">
        <v>1363</v>
      </c>
      <c r="D482" s="64" t="s">
        <v>1211</v>
      </c>
      <c r="E482" s="64"/>
      <c r="F482" s="64"/>
      <c r="G482" s="64" t="s">
        <v>857</v>
      </c>
      <c r="H482" s="65">
        <v>41805.416666666664</v>
      </c>
      <c r="I482" s="63">
        <v>5030.0</v>
      </c>
      <c r="J482" s="63">
        <v>75.0</v>
      </c>
      <c r="K482" s="64" t="s">
        <v>23</v>
      </c>
      <c r="L482" s="64" t="s">
        <v>23</v>
      </c>
      <c r="M482" s="64"/>
      <c r="N482" s="63"/>
      <c r="O482" s="64"/>
      <c r="P482" s="64"/>
      <c r="Q482" s="64"/>
      <c r="R482" s="64"/>
    </row>
    <row r="483" ht="12.75" customHeight="1">
      <c r="A483" s="63">
        <v>132.0</v>
      </c>
      <c r="B483" s="63">
        <v>87787.0</v>
      </c>
      <c r="C483" s="64" t="s">
        <v>1363</v>
      </c>
      <c r="D483" s="64" t="s">
        <v>1211</v>
      </c>
      <c r="E483" s="64"/>
      <c r="F483" s="64"/>
      <c r="G483" s="64" t="s">
        <v>819</v>
      </c>
      <c r="H483" s="65">
        <v>41756.364583333336</v>
      </c>
      <c r="I483" s="63">
        <v>5040.0</v>
      </c>
      <c r="J483" s="63">
        <v>75.0</v>
      </c>
      <c r="K483" s="64" t="s">
        <v>816</v>
      </c>
      <c r="L483" s="64" t="s">
        <v>23</v>
      </c>
      <c r="M483" s="64"/>
      <c r="N483" s="63"/>
      <c r="O483" s="64"/>
      <c r="P483" s="64"/>
      <c r="Q483" s="64"/>
      <c r="R483" s="64"/>
    </row>
    <row r="484" ht="12.75" customHeight="1">
      <c r="A484" s="63">
        <v>1116.0</v>
      </c>
      <c r="B484" s="63">
        <v>73429.0</v>
      </c>
      <c r="C484" s="64" t="s">
        <v>1363</v>
      </c>
      <c r="D484" s="64" t="s">
        <v>1211</v>
      </c>
      <c r="E484" s="66">
        <v>22.0</v>
      </c>
      <c r="F484" s="64" t="s">
        <v>855</v>
      </c>
      <c r="G484" s="64"/>
      <c r="H484" s="65">
        <v>41772.4375</v>
      </c>
      <c r="I484" s="63">
        <v>5070.0</v>
      </c>
      <c r="J484" s="63">
        <v>75.0</v>
      </c>
      <c r="K484" s="64" t="s">
        <v>23</v>
      </c>
      <c r="L484" s="64" t="s">
        <v>23</v>
      </c>
      <c r="M484" s="64" t="s">
        <v>814</v>
      </c>
      <c r="N484" s="63"/>
      <c r="O484" s="64"/>
      <c r="P484" s="63">
        <v>37.0</v>
      </c>
      <c r="Q484" s="64"/>
      <c r="R484" s="64"/>
    </row>
    <row r="485" ht="12.75" customHeight="1">
      <c r="A485" s="63">
        <v>1109.0</v>
      </c>
      <c r="B485" s="63">
        <v>175801.0</v>
      </c>
      <c r="C485" s="64" t="s">
        <v>1363</v>
      </c>
      <c r="D485" s="64" t="s">
        <v>1211</v>
      </c>
      <c r="E485" s="64"/>
      <c r="F485" s="64"/>
      <c r="G485" s="64" t="s">
        <v>857</v>
      </c>
      <c r="H485" s="65">
        <v>41770.666666666664</v>
      </c>
      <c r="I485" s="63">
        <v>5075.0</v>
      </c>
      <c r="J485" s="63">
        <v>75.0</v>
      </c>
      <c r="K485" s="64" t="s">
        <v>23</v>
      </c>
      <c r="L485" s="64" t="s">
        <v>23</v>
      </c>
      <c r="M485" s="64"/>
      <c r="N485" s="63"/>
      <c r="O485" s="64"/>
      <c r="P485" s="64"/>
      <c r="Q485" s="64"/>
      <c r="R485" s="64"/>
    </row>
    <row r="486" ht="12.75" customHeight="1">
      <c r="A486" s="63">
        <v>1975.0</v>
      </c>
      <c r="B486" s="63">
        <v>89880.0</v>
      </c>
      <c r="C486" s="64" t="s">
        <v>1363</v>
      </c>
      <c r="D486" s="64" t="s">
        <v>1211</v>
      </c>
      <c r="E486" s="64"/>
      <c r="F486" s="64"/>
      <c r="G486" s="64" t="s">
        <v>857</v>
      </c>
      <c r="H486" s="65">
        <v>41789.302083333336</v>
      </c>
      <c r="I486" s="63">
        <v>5100.0</v>
      </c>
      <c r="J486" s="63">
        <v>75.0</v>
      </c>
      <c r="K486" s="64" t="s">
        <v>23</v>
      </c>
      <c r="L486" s="64" t="s">
        <v>23</v>
      </c>
      <c r="M486" s="64" t="s">
        <v>814</v>
      </c>
      <c r="N486" s="63"/>
      <c r="O486" s="64"/>
      <c r="P486" s="64"/>
      <c r="Q486" s="64"/>
      <c r="R486" s="64"/>
    </row>
    <row r="487" ht="12.75" customHeight="1">
      <c r="A487" s="63">
        <v>1969.0</v>
      </c>
      <c r="B487" s="63">
        <v>102749.0</v>
      </c>
      <c r="C487" s="64" t="s">
        <v>1363</v>
      </c>
      <c r="D487" s="64" t="s">
        <v>1211</v>
      </c>
      <c r="E487" s="64"/>
      <c r="F487" s="64"/>
      <c r="G487" s="64" t="s">
        <v>819</v>
      </c>
      <c r="H487" s="65">
        <v>41787.75</v>
      </c>
      <c r="I487" s="63">
        <v>5160.0</v>
      </c>
      <c r="J487" s="63">
        <v>75.0</v>
      </c>
      <c r="K487" s="64" t="s">
        <v>23</v>
      </c>
      <c r="L487" s="64" t="s">
        <v>23</v>
      </c>
      <c r="M487" s="64"/>
      <c r="N487" s="63"/>
      <c r="O487" s="64"/>
      <c r="P487" s="64"/>
      <c r="Q487" s="64"/>
      <c r="R487" s="64"/>
    </row>
    <row r="488" ht="12.75" customHeight="1">
      <c r="A488" s="63">
        <v>1954.0</v>
      </c>
      <c r="B488" s="63">
        <v>42263.0</v>
      </c>
      <c r="C488" s="64" t="s">
        <v>1363</v>
      </c>
      <c r="D488" s="64" t="s">
        <v>1211</v>
      </c>
      <c r="E488" s="66">
        <v>111.0</v>
      </c>
      <c r="F488" s="64" t="s">
        <v>136</v>
      </c>
      <c r="G488" s="64"/>
      <c r="H488" s="65">
        <v>41786.5625</v>
      </c>
      <c r="I488" s="63">
        <v>5200.0</v>
      </c>
      <c r="J488" s="63">
        <v>75.0</v>
      </c>
      <c r="K488" s="64" t="s">
        <v>23</v>
      </c>
      <c r="L488" s="64" t="s">
        <v>23</v>
      </c>
      <c r="M488" s="64"/>
      <c r="N488" s="63"/>
      <c r="O488" s="64"/>
      <c r="P488" s="64"/>
      <c r="Q488" s="64"/>
      <c r="R488" s="64"/>
    </row>
    <row r="489" ht="12.75" customHeight="1">
      <c r="A489" s="63">
        <v>1967.0</v>
      </c>
      <c r="B489" s="63">
        <v>26664.0</v>
      </c>
      <c r="C489" s="64" t="s">
        <v>1363</v>
      </c>
      <c r="D489" s="64" t="s">
        <v>1211</v>
      </c>
      <c r="E489" s="66">
        <v>126.0</v>
      </c>
      <c r="F489" s="64" t="s">
        <v>858</v>
      </c>
      <c r="G489" s="64"/>
      <c r="H489" s="65">
        <v>41787.6875</v>
      </c>
      <c r="I489" s="63">
        <v>5225.0</v>
      </c>
      <c r="J489" s="63">
        <v>75.0</v>
      </c>
      <c r="K489" s="64" t="s">
        <v>23</v>
      </c>
      <c r="L489" s="64" t="s">
        <v>23</v>
      </c>
      <c r="M489" s="64"/>
      <c r="N489" s="63"/>
      <c r="O489" s="64"/>
      <c r="P489" s="64"/>
      <c r="Q489" s="64"/>
      <c r="R489" s="64"/>
    </row>
    <row r="490" ht="12.75" customHeight="1">
      <c r="A490" s="63">
        <v>886.0</v>
      </c>
      <c r="B490" s="63">
        <v>69131.0</v>
      </c>
      <c r="C490" s="64" t="s">
        <v>1363</v>
      </c>
      <c r="D490" s="64" t="s">
        <v>1211</v>
      </c>
      <c r="E490" s="66">
        <v>110.0</v>
      </c>
      <c r="F490" s="64" t="s">
        <v>146</v>
      </c>
      <c r="G490" s="64"/>
      <c r="H490" s="65">
        <v>41801.541666666664</v>
      </c>
      <c r="I490" s="63">
        <v>5250.0</v>
      </c>
      <c r="J490" s="63">
        <v>75.0</v>
      </c>
      <c r="K490" s="64" t="s">
        <v>23</v>
      </c>
      <c r="L490" s="64" t="s">
        <v>35</v>
      </c>
      <c r="M490" s="64"/>
      <c r="N490" s="63"/>
      <c r="O490" s="64"/>
      <c r="P490" s="63">
        <v>41.0</v>
      </c>
      <c r="Q490" s="64"/>
      <c r="R490" s="64"/>
    </row>
    <row r="491" ht="12.75" customHeight="1">
      <c r="A491" s="63">
        <v>8080.0</v>
      </c>
      <c r="B491" s="63">
        <v>166575.0</v>
      </c>
      <c r="C491" s="64" t="s">
        <v>1363</v>
      </c>
      <c r="D491" s="64" t="s">
        <v>1211</v>
      </c>
      <c r="E491" s="64"/>
      <c r="F491" s="64"/>
      <c r="G491" s="64" t="s">
        <v>857</v>
      </c>
      <c r="H491" s="65">
        <v>41796.854166666664</v>
      </c>
      <c r="I491" s="63">
        <v>5270.0</v>
      </c>
      <c r="J491" s="63">
        <v>75.0</v>
      </c>
      <c r="K491" s="64" t="s">
        <v>23</v>
      </c>
      <c r="L491" s="64" t="s">
        <v>23</v>
      </c>
      <c r="M491" s="64" t="s">
        <v>814</v>
      </c>
      <c r="N491" s="63"/>
      <c r="O491" s="64"/>
      <c r="P491" s="63">
        <v>36.0</v>
      </c>
      <c r="Q491" s="64"/>
      <c r="R491" s="64"/>
    </row>
    <row r="492" ht="12.75" customHeight="1">
      <c r="A492" s="63">
        <v>874.0</v>
      </c>
      <c r="B492" s="63">
        <v>113077.0</v>
      </c>
      <c r="C492" s="64" t="s">
        <v>1363</v>
      </c>
      <c r="D492" s="64" t="s">
        <v>1211</v>
      </c>
      <c r="E492" s="66">
        <v>114.0</v>
      </c>
      <c r="F492" s="64" t="s">
        <v>133</v>
      </c>
      <c r="G492" s="64"/>
      <c r="H492" s="65">
        <v>41800.5625</v>
      </c>
      <c r="I492" s="63">
        <v>5270.0</v>
      </c>
      <c r="J492" s="63">
        <v>75.0</v>
      </c>
      <c r="K492" s="64" t="s">
        <v>23</v>
      </c>
      <c r="L492" s="64" t="s">
        <v>23</v>
      </c>
      <c r="M492" s="64"/>
      <c r="N492" s="63"/>
      <c r="O492" s="64"/>
      <c r="P492" s="64"/>
      <c r="Q492" s="64"/>
      <c r="R492" s="64"/>
    </row>
    <row r="493" ht="12.75" customHeight="1">
      <c r="A493" s="63">
        <v>141.0</v>
      </c>
      <c r="B493" s="63">
        <v>168167.0</v>
      </c>
      <c r="C493" s="64" t="s">
        <v>1363</v>
      </c>
      <c r="D493" s="64" t="s">
        <v>1211</v>
      </c>
      <c r="E493" s="64"/>
      <c r="F493" s="64"/>
      <c r="G493" s="64" t="s">
        <v>857</v>
      </c>
      <c r="H493" s="65">
        <v>41758.46875</v>
      </c>
      <c r="I493" s="63">
        <v>5300.0</v>
      </c>
      <c r="J493" s="63">
        <v>75.0</v>
      </c>
      <c r="K493" s="64" t="s">
        <v>23</v>
      </c>
      <c r="L493" s="64" t="s">
        <v>35</v>
      </c>
      <c r="M493" s="64" t="s">
        <v>814</v>
      </c>
      <c r="N493" s="63"/>
      <c r="O493" s="64"/>
      <c r="P493" s="64"/>
      <c r="Q493" s="64"/>
      <c r="R493" s="64"/>
    </row>
    <row r="494" ht="12.75" customHeight="1">
      <c r="A494" s="63">
        <v>146.0</v>
      </c>
      <c r="B494" s="63">
        <v>48135.0</v>
      </c>
      <c r="C494" s="64" t="s">
        <v>1363</v>
      </c>
      <c r="D494" s="64" t="s">
        <v>1211</v>
      </c>
      <c r="E494" s="64"/>
      <c r="F494" s="64"/>
      <c r="G494" s="64" t="s">
        <v>29</v>
      </c>
      <c r="H494" s="65">
        <v>41760.375</v>
      </c>
      <c r="I494" s="63">
        <v>5345.0</v>
      </c>
      <c r="J494" s="63">
        <v>75.0</v>
      </c>
      <c r="K494" s="64" t="s">
        <v>23</v>
      </c>
      <c r="L494" s="64" t="s">
        <v>23</v>
      </c>
      <c r="M494" s="64" t="s">
        <v>821</v>
      </c>
      <c r="N494" s="63"/>
      <c r="O494" s="64"/>
      <c r="P494" s="64"/>
      <c r="Q494" s="64"/>
      <c r="R494" s="64"/>
    </row>
    <row r="495" ht="12.75" customHeight="1">
      <c r="A495" s="63">
        <v>1230.0</v>
      </c>
      <c r="B495" s="63">
        <v>154447.0</v>
      </c>
      <c r="C495" s="64" t="s">
        <v>1363</v>
      </c>
      <c r="D495" s="64" t="s">
        <v>1211</v>
      </c>
      <c r="E495" s="64"/>
      <c r="F495" s="64"/>
      <c r="G495" s="64" t="s">
        <v>857</v>
      </c>
      <c r="H495" s="65">
        <v>41791.333333333336</v>
      </c>
      <c r="I495" s="63">
        <v>5350.0</v>
      </c>
      <c r="J495" s="63">
        <v>75.0</v>
      </c>
      <c r="K495" s="64" t="s">
        <v>23</v>
      </c>
      <c r="L495" s="64" t="s">
        <v>23</v>
      </c>
      <c r="M495" s="64" t="s">
        <v>35</v>
      </c>
      <c r="N495" s="63"/>
      <c r="O495" s="64"/>
      <c r="P495" s="63">
        <v>36.0</v>
      </c>
      <c r="Q495" s="64"/>
      <c r="R495" s="64"/>
    </row>
    <row r="496" ht="12.75" customHeight="1">
      <c r="A496" s="63">
        <v>869.0</v>
      </c>
      <c r="B496" s="63">
        <v>90992.0</v>
      </c>
      <c r="C496" s="64" t="s">
        <v>1363</v>
      </c>
      <c r="D496" s="64" t="s">
        <v>1211</v>
      </c>
      <c r="E496" s="64"/>
      <c r="F496" s="64"/>
      <c r="G496" s="64" t="s">
        <v>857</v>
      </c>
      <c r="H496" s="65">
        <v>41800.416666666664</v>
      </c>
      <c r="I496" s="63">
        <v>5370.0</v>
      </c>
      <c r="J496" s="63">
        <v>75.0</v>
      </c>
      <c r="K496" s="64" t="s">
        <v>23</v>
      </c>
      <c r="L496" s="64" t="s">
        <v>23</v>
      </c>
      <c r="M496" s="64"/>
      <c r="N496" s="63"/>
      <c r="O496" s="64"/>
      <c r="P496" s="64"/>
      <c r="Q496" s="64"/>
      <c r="R496" s="64"/>
    </row>
    <row r="497" ht="12.75" customHeight="1">
      <c r="A497" s="63">
        <v>1198.0</v>
      </c>
      <c r="B497" s="63">
        <v>133044.0</v>
      </c>
      <c r="C497" s="64" t="s">
        <v>1363</v>
      </c>
      <c r="D497" s="64" t="s">
        <v>1211</v>
      </c>
      <c r="E497" s="64"/>
      <c r="F497" s="64"/>
      <c r="G497" s="64" t="s">
        <v>1364</v>
      </c>
      <c r="H497" s="65">
        <v>41782.395833333336</v>
      </c>
      <c r="I497" s="63">
        <v>5450.0</v>
      </c>
      <c r="J497" s="63">
        <v>75.0</v>
      </c>
      <c r="K497" s="64" t="s">
        <v>23</v>
      </c>
      <c r="L497" s="64" t="s">
        <v>23</v>
      </c>
      <c r="M497" s="64" t="s">
        <v>821</v>
      </c>
      <c r="N497" s="63"/>
      <c r="O497" s="64"/>
      <c r="P497" s="63">
        <v>38.0</v>
      </c>
      <c r="Q497" s="66">
        <v>2.0</v>
      </c>
      <c r="R497" s="66">
        <v>2.0</v>
      </c>
    </row>
    <row r="498" ht="12.75" customHeight="1">
      <c r="A498" s="63">
        <v>1193.0</v>
      </c>
      <c r="B498" s="63">
        <v>90879.0</v>
      </c>
      <c r="C498" s="64" t="s">
        <v>1363</v>
      </c>
      <c r="D498" s="64" t="s">
        <v>1211</v>
      </c>
      <c r="E498" s="64"/>
      <c r="F498" s="64"/>
      <c r="G498" s="64" t="s">
        <v>819</v>
      </c>
      <c r="H498" s="65">
        <v>41782.395833333336</v>
      </c>
      <c r="I498" s="63">
        <v>5500.0</v>
      </c>
      <c r="J498" s="63">
        <v>75.0</v>
      </c>
      <c r="K498" s="64" t="s">
        <v>23</v>
      </c>
      <c r="L498" s="64" t="s">
        <v>23</v>
      </c>
      <c r="M498" s="64" t="s">
        <v>821</v>
      </c>
      <c r="N498" s="63"/>
      <c r="O498" s="64"/>
      <c r="P498" s="63">
        <v>38.0</v>
      </c>
      <c r="Q498" s="64"/>
      <c r="R498" s="64"/>
    </row>
    <row r="499" ht="12.75" customHeight="1">
      <c r="A499" s="63">
        <v>1199.0</v>
      </c>
      <c r="B499" s="63">
        <v>66353.0</v>
      </c>
      <c r="C499" s="64" t="s">
        <v>1363</v>
      </c>
      <c r="D499" s="64" t="s">
        <v>1211</v>
      </c>
      <c r="E499" s="64"/>
      <c r="F499" s="64"/>
      <c r="G499" s="64" t="s">
        <v>819</v>
      </c>
      <c r="H499" s="65">
        <v>41782.583333333336</v>
      </c>
      <c r="I499" s="63">
        <v>5500.0</v>
      </c>
      <c r="J499" s="63">
        <v>75.0</v>
      </c>
      <c r="K499" s="64" t="s">
        <v>23</v>
      </c>
      <c r="L499" s="64" t="s">
        <v>23</v>
      </c>
      <c r="M499" s="64" t="s">
        <v>821</v>
      </c>
      <c r="N499" s="63"/>
      <c r="O499" s="64"/>
      <c r="P499" s="63">
        <v>38.0</v>
      </c>
      <c r="Q499" s="66">
        <v>2.0</v>
      </c>
      <c r="R499" s="66">
        <v>2.0</v>
      </c>
    </row>
    <row r="500" ht="12.75" customHeight="1">
      <c r="A500" s="63">
        <v>887.0</v>
      </c>
      <c r="B500" s="63">
        <v>15498.0</v>
      </c>
      <c r="C500" s="64" t="s">
        <v>1363</v>
      </c>
      <c r="D500" s="64" t="s">
        <v>1211</v>
      </c>
      <c r="E500" s="64"/>
      <c r="F500" s="64"/>
      <c r="G500" s="64" t="s">
        <v>857</v>
      </c>
      <c r="H500" s="65">
        <v>41803.354166666664</v>
      </c>
      <c r="I500" s="63">
        <v>5700.0</v>
      </c>
      <c r="J500" s="63">
        <v>75.0</v>
      </c>
      <c r="K500" s="64" t="s">
        <v>23</v>
      </c>
      <c r="L500" s="64" t="s">
        <v>23</v>
      </c>
      <c r="M500" s="64" t="s">
        <v>821</v>
      </c>
      <c r="N500" s="63"/>
      <c r="O500" s="64"/>
      <c r="P500" s="63">
        <v>37.0</v>
      </c>
      <c r="Q500" s="64"/>
      <c r="R500" s="64"/>
    </row>
    <row r="501" ht="12.75" customHeight="1">
      <c r="A501" s="63">
        <v>930.0</v>
      </c>
      <c r="B501" s="63">
        <v>44408.0</v>
      </c>
      <c r="C501" s="64" t="s">
        <v>1363</v>
      </c>
      <c r="D501" s="64" t="s">
        <v>1211</v>
      </c>
      <c r="E501" s="64"/>
      <c r="F501" s="64"/>
      <c r="G501" s="64" t="s">
        <v>857</v>
      </c>
      <c r="H501" s="65">
        <v>41805.520833333336</v>
      </c>
      <c r="I501" s="63">
        <v>5745.0</v>
      </c>
      <c r="J501" s="63">
        <v>75.0</v>
      </c>
      <c r="K501" s="64" t="s">
        <v>23</v>
      </c>
      <c r="L501" s="64" t="s">
        <v>23</v>
      </c>
      <c r="M501" s="64"/>
      <c r="N501" s="63"/>
      <c r="O501" s="64"/>
      <c r="P501" s="63">
        <v>44.0</v>
      </c>
      <c r="Q501" s="64"/>
      <c r="R501" s="64"/>
    </row>
    <row r="502" ht="12.75" customHeight="1">
      <c r="A502" s="63">
        <v>8130.0</v>
      </c>
      <c r="B502" s="63">
        <v>171866.0</v>
      </c>
      <c r="C502" s="64" t="s">
        <v>1363</v>
      </c>
      <c r="D502" s="64" t="s">
        <v>1211</v>
      </c>
      <c r="E502" s="64"/>
      <c r="F502" s="64"/>
      <c r="G502" s="64" t="s">
        <v>819</v>
      </c>
      <c r="H502" s="65">
        <v>41797.4375</v>
      </c>
      <c r="I502" s="63">
        <v>5950.0</v>
      </c>
      <c r="J502" s="63">
        <v>75.0</v>
      </c>
      <c r="K502" s="64" t="s">
        <v>23</v>
      </c>
      <c r="L502" s="64" t="s">
        <v>23</v>
      </c>
      <c r="M502" s="64" t="s">
        <v>35</v>
      </c>
      <c r="N502" s="63"/>
      <c r="O502" s="64"/>
      <c r="P502" s="63">
        <v>40.0</v>
      </c>
      <c r="Q502" s="66">
        <v>2.0</v>
      </c>
      <c r="R502" s="66">
        <v>2.0</v>
      </c>
    </row>
    <row r="503" ht="12.75" customHeight="1">
      <c r="A503" s="63">
        <v>944.0</v>
      </c>
      <c r="B503" s="63">
        <v>59715.0</v>
      </c>
      <c r="C503" s="64" t="s">
        <v>1363</v>
      </c>
      <c r="D503" s="64" t="s">
        <v>1211</v>
      </c>
      <c r="E503" s="64"/>
      <c r="F503" s="64"/>
      <c r="G503" s="64" t="s">
        <v>857</v>
      </c>
      <c r="H503" s="65">
        <v>41826.666666666664</v>
      </c>
      <c r="I503" s="63">
        <v>4330.0</v>
      </c>
      <c r="J503" s="63">
        <v>76.0</v>
      </c>
      <c r="K503" s="64" t="s">
        <v>23</v>
      </c>
      <c r="L503" s="64" t="s">
        <v>35</v>
      </c>
      <c r="M503" s="64"/>
      <c r="N503" s="63"/>
      <c r="O503" s="64"/>
      <c r="P503" s="64"/>
      <c r="Q503" s="64"/>
      <c r="R503" s="64"/>
    </row>
    <row r="504" ht="12.75" customHeight="1">
      <c r="A504" s="63">
        <v>938.0</v>
      </c>
      <c r="B504" s="63">
        <v>127825.0</v>
      </c>
      <c r="C504" s="64" t="s">
        <v>1363</v>
      </c>
      <c r="D504" s="64" t="s">
        <v>1211</v>
      </c>
      <c r="E504" s="66">
        <v>26.0</v>
      </c>
      <c r="F504" s="64" t="s">
        <v>845</v>
      </c>
      <c r="G504" s="64"/>
      <c r="H504" s="65">
        <v>41812.645833333336</v>
      </c>
      <c r="I504" s="63">
        <v>4470.0</v>
      </c>
      <c r="J504" s="63">
        <v>76.0</v>
      </c>
      <c r="K504" s="64" t="s">
        <v>23</v>
      </c>
      <c r="L504" s="64" t="s">
        <v>35</v>
      </c>
      <c r="M504" s="64" t="s">
        <v>814</v>
      </c>
      <c r="N504" s="63"/>
      <c r="O504" s="64"/>
      <c r="P504" s="64"/>
      <c r="Q504" s="64"/>
      <c r="R504" s="64"/>
    </row>
    <row r="505" ht="12.75" customHeight="1">
      <c r="A505" s="63">
        <v>1266.0</v>
      </c>
      <c r="B505" s="63">
        <v>111025.0</v>
      </c>
      <c r="C505" s="64" t="s">
        <v>1363</v>
      </c>
      <c r="D505" s="64" t="s">
        <v>1211</v>
      </c>
      <c r="E505" s="66">
        <v>109.0</v>
      </c>
      <c r="F505" s="64" t="s">
        <v>29</v>
      </c>
      <c r="G505" s="64"/>
      <c r="H505" s="65">
        <v>41794.375</v>
      </c>
      <c r="I505" s="63">
        <v>4480.0</v>
      </c>
      <c r="J505" s="63">
        <v>76.0</v>
      </c>
      <c r="K505" s="64" t="s">
        <v>23</v>
      </c>
      <c r="L505" s="64" t="s">
        <v>23</v>
      </c>
      <c r="M505" s="64"/>
      <c r="N505" s="63"/>
      <c r="O505" s="64"/>
      <c r="P505" s="64"/>
      <c r="Q505" s="64"/>
      <c r="R505" s="64"/>
    </row>
    <row r="506" ht="12.75" customHeight="1">
      <c r="A506" s="63">
        <v>1296.0</v>
      </c>
      <c r="B506" s="63">
        <v>63359.0</v>
      </c>
      <c r="C506" s="64" t="s">
        <v>1363</v>
      </c>
      <c r="D506" s="64" t="s">
        <v>1211</v>
      </c>
      <c r="E506" s="64"/>
      <c r="F506" s="64"/>
      <c r="G506" s="64" t="s">
        <v>857</v>
      </c>
      <c r="H506" s="65">
        <v>41796.520833333336</v>
      </c>
      <c r="I506" s="63">
        <v>4480.0</v>
      </c>
      <c r="J506" s="63">
        <v>76.0</v>
      </c>
      <c r="K506" s="64" t="s">
        <v>23</v>
      </c>
      <c r="L506" s="64" t="s">
        <v>23</v>
      </c>
      <c r="M506" s="64"/>
      <c r="N506" s="63"/>
      <c r="O506" s="64"/>
      <c r="P506" s="63">
        <v>38.0</v>
      </c>
      <c r="Q506" s="64"/>
      <c r="R506" s="64"/>
    </row>
    <row r="507" ht="12.75" customHeight="1">
      <c r="A507" s="63">
        <v>1998.0</v>
      </c>
      <c r="B507" s="63">
        <v>143670.0</v>
      </c>
      <c r="C507" s="64" t="s">
        <v>1363</v>
      </c>
      <c r="D507" s="64" t="s">
        <v>1211</v>
      </c>
      <c r="E507" s="64"/>
      <c r="F507" s="64"/>
      <c r="G507" s="64" t="s">
        <v>857</v>
      </c>
      <c r="H507" s="65">
        <v>41790.416666666664</v>
      </c>
      <c r="I507" s="63">
        <v>4500.0</v>
      </c>
      <c r="J507" s="63">
        <v>76.0</v>
      </c>
      <c r="K507" s="64" t="s">
        <v>23</v>
      </c>
      <c r="L507" s="64" t="s">
        <v>23</v>
      </c>
      <c r="M507" s="64" t="s">
        <v>821</v>
      </c>
      <c r="N507" s="63"/>
      <c r="O507" s="64" t="s">
        <v>816</v>
      </c>
      <c r="P507" s="63">
        <v>30.0</v>
      </c>
      <c r="Q507" s="64"/>
      <c r="R507" s="64"/>
    </row>
    <row r="508" ht="12.75" customHeight="1">
      <c r="A508" s="63">
        <v>1914.0</v>
      </c>
      <c r="B508" s="63">
        <v>91227.0</v>
      </c>
      <c r="C508" s="64" t="s">
        <v>1363</v>
      </c>
      <c r="D508" s="64" t="s">
        <v>1211</v>
      </c>
      <c r="E508" s="64"/>
      <c r="F508" s="64"/>
      <c r="G508" s="64" t="s">
        <v>819</v>
      </c>
      <c r="H508" s="65">
        <v>41783.4375</v>
      </c>
      <c r="I508" s="63">
        <v>4530.0</v>
      </c>
      <c r="J508" s="63">
        <v>76.0</v>
      </c>
      <c r="K508" s="64" t="s">
        <v>23</v>
      </c>
      <c r="L508" s="64" t="s">
        <v>35</v>
      </c>
      <c r="M508" s="64"/>
      <c r="N508" s="63"/>
      <c r="O508" s="64"/>
      <c r="P508" s="64"/>
      <c r="Q508" s="64"/>
      <c r="R508" s="64"/>
    </row>
    <row r="509" ht="12.75" customHeight="1">
      <c r="A509" s="63">
        <v>937.0</v>
      </c>
      <c r="B509" s="63">
        <v>68080.0</v>
      </c>
      <c r="C509" s="64" t="s">
        <v>1363</v>
      </c>
      <c r="D509" s="64" t="s">
        <v>1211</v>
      </c>
      <c r="E509" s="64"/>
      <c r="F509" s="64"/>
      <c r="G509" s="64" t="s">
        <v>857</v>
      </c>
      <c r="H509" s="65">
        <v>41812.4375</v>
      </c>
      <c r="I509" s="63">
        <v>4540.0</v>
      </c>
      <c r="J509" s="63">
        <v>76.0</v>
      </c>
      <c r="K509" s="64" t="s">
        <v>23</v>
      </c>
      <c r="L509" s="64" t="s">
        <v>35</v>
      </c>
      <c r="M509" s="64"/>
      <c r="N509" s="63"/>
      <c r="O509" s="64"/>
      <c r="P509" s="63">
        <v>40.0</v>
      </c>
      <c r="Q509" s="64"/>
      <c r="R509" s="64"/>
    </row>
    <row r="510" ht="12.75" customHeight="1">
      <c r="A510" s="63">
        <v>1181.0</v>
      </c>
      <c r="B510" s="63">
        <v>134041.0</v>
      </c>
      <c r="C510" s="64" t="s">
        <v>1363</v>
      </c>
      <c r="D510" s="64" t="s">
        <v>1211</v>
      </c>
      <c r="E510" s="66">
        <v>21.0</v>
      </c>
      <c r="F510" s="64" t="s">
        <v>343</v>
      </c>
      <c r="G510" s="64"/>
      <c r="H510" s="65">
        <v>41780.708333333336</v>
      </c>
      <c r="I510" s="63">
        <v>4570.0</v>
      </c>
      <c r="J510" s="63">
        <v>76.0</v>
      </c>
      <c r="K510" s="64" t="s">
        <v>23</v>
      </c>
      <c r="L510" s="64" t="s">
        <v>23</v>
      </c>
      <c r="M510" s="64" t="s">
        <v>814</v>
      </c>
      <c r="N510" s="63"/>
      <c r="O510" s="64"/>
      <c r="P510" s="64"/>
      <c r="Q510" s="64"/>
      <c r="R510" s="64"/>
    </row>
    <row r="511" ht="12.75" customHeight="1">
      <c r="A511" s="63">
        <v>1917.0</v>
      </c>
      <c r="B511" s="63">
        <v>159633.0</v>
      </c>
      <c r="C511" s="64" t="s">
        <v>1363</v>
      </c>
      <c r="D511" s="64" t="s">
        <v>1211</v>
      </c>
      <c r="E511" s="64"/>
      <c r="F511" s="64"/>
      <c r="G511" s="64" t="s">
        <v>819</v>
      </c>
      <c r="H511" s="65">
        <v>41783.5</v>
      </c>
      <c r="I511" s="63">
        <v>4580.0</v>
      </c>
      <c r="J511" s="63">
        <v>76.0</v>
      </c>
      <c r="K511" s="64" t="s">
        <v>23</v>
      </c>
      <c r="L511" s="64" t="s">
        <v>23</v>
      </c>
      <c r="M511" s="64"/>
      <c r="N511" s="63"/>
      <c r="O511" s="64" t="s">
        <v>816</v>
      </c>
      <c r="P511" s="64"/>
      <c r="Q511" s="64"/>
      <c r="R511" s="64"/>
    </row>
    <row r="512" ht="12.75" customHeight="1">
      <c r="A512" s="63">
        <v>1179.0</v>
      </c>
      <c r="B512" s="63">
        <v>201261.0</v>
      </c>
      <c r="C512" s="64" t="s">
        <v>1363</v>
      </c>
      <c r="D512" s="64" t="s">
        <v>1211</v>
      </c>
      <c r="E512" s="66">
        <v>111.0</v>
      </c>
      <c r="F512" s="64" t="s">
        <v>136</v>
      </c>
      <c r="G512" s="64"/>
      <c r="H512" s="65">
        <v>41780.5</v>
      </c>
      <c r="I512" s="63">
        <v>4600.0</v>
      </c>
      <c r="J512" s="63">
        <v>76.0</v>
      </c>
      <c r="K512" s="64" t="s">
        <v>23</v>
      </c>
      <c r="L512" s="64" t="s">
        <v>40</v>
      </c>
      <c r="M512" s="64" t="s">
        <v>814</v>
      </c>
      <c r="N512" s="63"/>
      <c r="O512" s="64"/>
      <c r="P512" s="64"/>
      <c r="Q512" s="64"/>
      <c r="R512" s="64"/>
    </row>
    <row r="513" ht="12.75" customHeight="1">
      <c r="A513" s="63">
        <v>905.0</v>
      </c>
      <c r="B513" s="63">
        <v>138082.0</v>
      </c>
      <c r="C513" s="64" t="s">
        <v>1363</v>
      </c>
      <c r="D513" s="64" t="s">
        <v>1211</v>
      </c>
      <c r="E513" s="64"/>
      <c r="F513" s="64"/>
      <c r="G513" s="64" t="s">
        <v>857</v>
      </c>
      <c r="H513" s="65">
        <v>41803.53125</v>
      </c>
      <c r="I513" s="63">
        <v>4600.0</v>
      </c>
      <c r="J513" s="63">
        <v>76.0</v>
      </c>
      <c r="K513" s="64" t="s">
        <v>23</v>
      </c>
      <c r="L513" s="64" t="s">
        <v>35</v>
      </c>
      <c r="M513" s="64" t="s">
        <v>821</v>
      </c>
      <c r="N513" s="63"/>
      <c r="O513" s="64"/>
      <c r="P513" s="63">
        <v>38.0</v>
      </c>
      <c r="Q513" s="64"/>
      <c r="R513" s="64"/>
    </row>
    <row r="514" ht="12.75" customHeight="1">
      <c r="A514" s="63">
        <v>1978.0</v>
      </c>
      <c r="B514" s="63">
        <v>43061.0</v>
      </c>
      <c r="C514" s="64" t="s">
        <v>1363</v>
      </c>
      <c r="D514" s="64" t="s">
        <v>1211</v>
      </c>
      <c r="E514" s="64"/>
      <c r="F514" s="64"/>
      <c r="G514" s="64" t="s">
        <v>857</v>
      </c>
      <c r="H514" s="65">
        <v>41789.416666666664</v>
      </c>
      <c r="I514" s="63">
        <v>4620.0</v>
      </c>
      <c r="J514" s="63">
        <v>76.0</v>
      </c>
      <c r="K514" s="64" t="s">
        <v>23</v>
      </c>
      <c r="L514" s="64" t="s">
        <v>40</v>
      </c>
      <c r="M514" s="64" t="s">
        <v>814</v>
      </c>
      <c r="N514" s="63"/>
      <c r="O514" s="64"/>
      <c r="P514" s="64"/>
      <c r="Q514" s="64"/>
      <c r="R514" s="64"/>
    </row>
    <row r="515" ht="12.75" customHeight="1">
      <c r="A515" s="63">
        <v>860.0</v>
      </c>
      <c r="B515" s="63">
        <v>71652.0</v>
      </c>
      <c r="C515" s="64" t="s">
        <v>1363</v>
      </c>
      <c r="D515" s="64" t="s">
        <v>1211</v>
      </c>
      <c r="E515" s="64"/>
      <c r="F515" s="64"/>
      <c r="G515" s="64" t="s">
        <v>857</v>
      </c>
      <c r="H515" s="65">
        <v>41798.604166666664</v>
      </c>
      <c r="I515" s="63">
        <v>4650.0</v>
      </c>
      <c r="J515" s="63">
        <v>76.0</v>
      </c>
      <c r="K515" s="64" t="s">
        <v>23</v>
      </c>
      <c r="L515" s="64" t="s">
        <v>23</v>
      </c>
      <c r="M515" s="64" t="s">
        <v>814</v>
      </c>
      <c r="N515" s="63"/>
      <c r="O515" s="64"/>
      <c r="P515" s="63">
        <v>32.0</v>
      </c>
      <c r="Q515" s="64"/>
      <c r="R515" s="64"/>
    </row>
    <row r="516" ht="12.75" customHeight="1">
      <c r="A516" s="63">
        <v>1983.0</v>
      </c>
      <c r="B516" s="63">
        <v>134501.0</v>
      </c>
      <c r="C516" s="64" t="s">
        <v>1363</v>
      </c>
      <c r="D516" s="64" t="s">
        <v>1211</v>
      </c>
      <c r="E516" s="64"/>
      <c r="F516" s="64"/>
      <c r="G516" s="64" t="s">
        <v>857</v>
      </c>
      <c r="H516" s="65">
        <v>41789.34375</v>
      </c>
      <c r="I516" s="63">
        <v>4700.0</v>
      </c>
      <c r="J516" s="63">
        <v>76.0</v>
      </c>
      <c r="K516" s="64" t="s">
        <v>23</v>
      </c>
      <c r="L516" s="64" t="s">
        <v>23</v>
      </c>
      <c r="M516" s="64" t="s">
        <v>814</v>
      </c>
      <c r="N516" s="63"/>
      <c r="O516" s="64"/>
      <c r="P516" s="64"/>
      <c r="Q516" s="64"/>
      <c r="R516" s="64"/>
    </row>
    <row r="517" ht="12.75" customHeight="1">
      <c r="A517" s="63">
        <v>197.0</v>
      </c>
      <c r="B517" s="63">
        <v>73430.0</v>
      </c>
      <c r="C517" s="64" t="s">
        <v>1363</v>
      </c>
      <c r="D517" s="64" t="s">
        <v>1211</v>
      </c>
      <c r="E517" s="64"/>
      <c r="F517" s="64"/>
      <c r="G517" s="64" t="s">
        <v>819</v>
      </c>
      <c r="H517" s="65">
        <v>41769.416666666664</v>
      </c>
      <c r="I517" s="63">
        <v>4710.0</v>
      </c>
      <c r="J517" s="63">
        <v>76.0</v>
      </c>
      <c r="K517" s="64" t="s">
        <v>23</v>
      </c>
      <c r="L517" s="64" t="s">
        <v>23</v>
      </c>
      <c r="M517" s="64" t="s">
        <v>814</v>
      </c>
      <c r="N517" s="63"/>
      <c r="O517" s="64"/>
      <c r="P517" s="64"/>
      <c r="Q517" s="64"/>
      <c r="R517" s="64"/>
    </row>
    <row r="518" ht="12.75" customHeight="1">
      <c r="A518" s="63">
        <v>1160.0</v>
      </c>
      <c r="B518" s="63">
        <v>147293.0</v>
      </c>
      <c r="C518" s="64" t="s">
        <v>1363</v>
      </c>
      <c r="D518" s="64" t="s">
        <v>1211</v>
      </c>
      <c r="E518" s="64"/>
      <c r="F518" s="64"/>
      <c r="G518" s="64" t="s">
        <v>857</v>
      </c>
      <c r="H518" s="65">
        <v>41777.5</v>
      </c>
      <c r="I518" s="63">
        <v>4750.0</v>
      </c>
      <c r="J518" s="63">
        <v>76.0</v>
      </c>
      <c r="K518" s="64" t="s">
        <v>23</v>
      </c>
      <c r="L518" s="64" t="s">
        <v>23</v>
      </c>
      <c r="M518" s="64" t="s">
        <v>814</v>
      </c>
      <c r="N518" s="63"/>
      <c r="O518" s="64"/>
      <c r="P518" s="64"/>
      <c r="Q518" s="64"/>
      <c r="R518" s="64"/>
    </row>
    <row r="519" ht="12.75" customHeight="1">
      <c r="A519" s="63">
        <v>187.0</v>
      </c>
      <c r="B519" s="63">
        <v>167554.0</v>
      </c>
      <c r="C519" s="64" t="s">
        <v>1363</v>
      </c>
      <c r="D519" s="64" t="s">
        <v>1211</v>
      </c>
      <c r="E519" s="64"/>
      <c r="F519" s="64"/>
      <c r="G519" s="64" t="s">
        <v>819</v>
      </c>
      <c r="H519" s="65">
        <v>41768.302083333336</v>
      </c>
      <c r="I519" s="63">
        <v>4775.0</v>
      </c>
      <c r="J519" s="63">
        <v>76.0</v>
      </c>
      <c r="K519" s="64" t="s">
        <v>23</v>
      </c>
      <c r="L519" s="64" t="s">
        <v>23</v>
      </c>
      <c r="M519" s="64" t="s">
        <v>821</v>
      </c>
      <c r="N519" s="63"/>
      <c r="O519" s="64"/>
      <c r="P519" s="63">
        <v>39.0</v>
      </c>
      <c r="Q519" s="66">
        <v>2.0</v>
      </c>
      <c r="R519" s="66">
        <v>2.0</v>
      </c>
    </row>
    <row r="520" ht="12.75" customHeight="1">
      <c r="A520" s="63">
        <v>200.0</v>
      </c>
      <c r="B520" s="63">
        <v>218660.0</v>
      </c>
      <c r="C520" s="64" t="s">
        <v>1363</v>
      </c>
      <c r="D520" s="64" t="s">
        <v>1211</v>
      </c>
      <c r="E520" s="66">
        <v>25.0</v>
      </c>
      <c r="F520" s="64" t="s">
        <v>850</v>
      </c>
      <c r="G520" s="64"/>
      <c r="H520" s="65">
        <v>41769.541666666664</v>
      </c>
      <c r="I520" s="63">
        <v>4830.0</v>
      </c>
      <c r="J520" s="63">
        <v>76.0</v>
      </c>
      <c r="K520" s="64" t="s">
        <v>23</v>
      </c>
      <c r="L520" s="64" t="s">
        <v>35</v>
      </c>
      <c r="M520" s="64"/>
      <c r="N520" s="63"/>
      <c r="O520" s="64"/>
      <c r="P520" s="64"/>
      <c r="Q520" s="64"/>
      <c r="R520" s="64"/>
    </row>
    <row r="521" ht="12.75" customHeight="1">
      <c r="A521" s="63">
        <v>1968.0</v>
      </c>
      <c r="B521" s="63">
        <v>101259.0</v>
      </c>
      <c r="C521" s="64" t="s">
        <v>1363</v>
      </c>
      <c r="D521" s="64" t="s">
        <v>1211</v>
      </c>
      <c r="E521" s="66">
        <v>126.0</v>
      </c>
      <c r="F521" s="64" t="s">
        <v>858</v>
      </c>
      <c r="G521" s="64"/>
      <c r="H521" s="65">
        <v>41787.708333333336</v>
      </c>
      <c r="I521" s="63">
        <v>4845.0</v>
      </c>
      <c r="J521" s="63">
        <v>76.0</v>
      </c>
      <c r="K521" s="64" t="s">
        <v>23</v>
      </c>
      <c r="L521" s="64" t="s">
        <v>23</v>
      </c>
      <c r="M521" s="64"/>
      <c r="N521" s="63"/>
      <c r="O521" s="64"/>
      <c r="P521" s="64"/>
      <c r="Q521" s="64"/>
      <c r="R521" s="64"/>
    </row>
    <row r="522" ht="12.75" customHeight="1">
      <c r="A522" s="63">
        <v>1956.0</v>
      </c>
      <c r="B522" s="63">
        <v>14516.0</v>
      </c>
      <c r="C522" s="64" t="s">
        <v>1363</v>
      </c>
      <c r="D522" s="64" t="s">
        <v>1211</v>
      </c>
      <c r="E522" s="66">
        <v>23.0</v>
      </c>
      <c r="F522" s="64" t="s">
        <v>856</v>
      </c>
      <c r="G522" s="64"/>
      <c r="H522" s="65">
        <v>41786.75</v>
      </c>
      <c r="I522" s="63">
        <v>4860.0</v>
      </c>
      <c r="J522" s="63">
        <v>76.0</v>
      </c>
      <c r="K522" s="64" t="s">
        <v>23</v>
      </c>
      <c r="L522" s="64" t="s">
        <v>23</v>
      </c>
      <c r="M522" s="64"/>
      <c r="N522" s="63"/>
      <c r="O522" s="64"/>
      <c r="P522" s="64"/>
      <c r="Q522" s="64"/>
      <c r="R522" s="64"/>
    </row>
    <row r="523" ht="12.75" customHeight="1">
      <c r="A523" s="63">
        <v>1154.0</v>
      </c>
      <c r="B523" s="63">
        <v>146717.0</v>
      </c>
      <c r="C523" s="64" t="s">
        <v>1363</v>
      </c>
      <c r="D523" s="64" t="s">
        <v>1211</v>
      </c>
      <c r="E523" s="64"/>
      <c r="F523" s="64"/>
      <c r="G523" s="64" t="s">
        <v>857</v>
      </c>
      <c r="H523" s="65">
        <v>41777.354166666664</v>
      </c>
      <c r="I523" s="63">
        <v>4865.0</v>
      </c>
      <c r="J523" s="63">
        <v>76.0</v>
      </c>
      <c r="K523" s="64" t="s">
        <v>23</v>
      </c>
      <c r="L523" s="64" t="s">
        <v>23</v>
      </c>
      <c r="M523" s="64" t="s">
        <v>814</v>
      </c>
      <c r="N523" s="63"/>
      <c r="O523" s="64"/>
      <c r="P523" s="64"/>
      <c r="Q523" s="64"/>
      <c r="R523" s="64"/>
    </row>
    <row r="524" ht="12.75" customHeight="1">
      <c r="A524" s="63">
        <v>948.0</v>
      </c>
      <c r="B524" s="63">
        <v>8898.0</v>
      </c>
      <c r="C524" s="64" t="s">
        <v>1363</v>
      </c>
      <c r="D524" s="64" t="s">
        <v>1211</v>
      </c>
      <c r="E524" s="64"/>
      <c r="F524" s="64"/>
      <c r="G524" s="64" t="s">
        <v>857</v>
      </c>
      <c r="H524" s="65">
        <v>41824.395833333336</v>
      </c>
      <c r="I524" s="63">
        <v>4880.0</v>
      </c>
      <c r="J524" s="63">
        <v>76.0</v>
      </c>
      <c r="K524" s="64" t="s">
        <v>23</v>
      </c>
      <c r="L524" s="64" t="s">
        <v>35</v>
      </c>
      <c r="M524" s="64"/>
      <c r="N524" s="63"/>
      <c r="O524" s="64"/>
      <c r="P524" s="63">
        <v>41.0</v>
      </c>
      <c r="Q524" s="64"/>
      <c r="R524" s="64"/>
    </row>
    <row r="525" ht="12.75" customHeight="1">
      <c r="A525" s="63">
        <v>877.0</v>
      </c>
      <c r="B525" s="63">
        <v>132801.0</v>
      </c>
      <c r="C525" s="64" t="s">
        <v>1363</v>
      </c>
      <c r="D525" s="64" t="s">
        <v>1211</v>
      </c>
      <c r="E525" s="66">
        <v>114.0</v>
      </c>
      <c r="F525" s="64" t="s">
        <v>133</v>
      </c>
      <c r="G525" s="64"/>
      <c r="H525" s="65">
        <v>41801.416666666664</v>
      </c>
      <c r="I525" s="63">
        <v>4890.0</v>
      </c>
      <c r="J525" s="63">
        <v>76.0</v>
      </c>
      <c r="K525" s="64" t="s">
        <v>23</v>
      </c>
      <c r="L525" s="64" t="s">
        <v>23</v>
      </c>
      <c r="M525" s="64" t="s">
        <v>814</v>
      </c>
      <c r="N525" s="63"/>
      <c r="O525" s="64"/>
      <c r="P525" s="63">
        <v>36.0</v>
      </c>
      <c r="Q525" s="64"/>
      <c r="R525" s="64"/>
    </row>
    <row r="526" ht="12.75" customHeight="1">
      <c r="A526" s="63">
        <v>1905.0</v>
      </c>
      <c r="B526" s="63">
        <v>68080.0</v>
      </c>
      <c r="C526" s="64" t="s">
        <v>1363</v>
      </c>
      <c r="D526" s="64" t="s">
        <v>1211</v>
      </c>
      <c r="E526" s="64"/>
      <c r="F526" s="64"/>
      <c r="G526" s="64" t="s">
        <v>857</v>
      </c>
      <c r="H526" s="65">
        <v>41782.708333333336</v>
      </c>
      <c r="I526" s="63">
        <v>4900.0</v>
      </c>
      <c r="J526" s="63">
        <v>76.0</v>
      </c>
      <c r="K526" s="64" t="s">
        <v>23</v>
      </c>
      <c r="L526" s="64" t="s">
        <v>23</v>
      </c>
      <c r="M526" s="64" t="s">
        <v>814</v>
      </c>
      <c r="N526" s="63"/>
      <c r="O526" s="64"/>
      <c r="P526" s="64"/>
      <c r="Q526" s="64"/>
      <c r="R526" s="64"/>
    </row>
    <row r="527" ht="12.75" customHeight="1">
      <c r="A527" s="63">
        <v>880.0</v>
      </c>
      <c r="B527" s="63">
        <v>162757.0</v>
      </c>
      <c r="C527" s="64" t="s">
        <v>1363</v>
      </c>
      <c r="D527" s="64" t="s">
        <v>1211</v>
      </c>
      <c r="E527" s="66">
        <v>114.0</v>
      </c>
      <c r="F527" s="64" t="s">
        <v>133</v>
      </c>
      <c r="G527" s="64"/>
      <c r="H527" s="65">
        <v>41801.333333333336</v>
      </c>
      <c r="I527" s="63">
        <v>4900.0</v>
      </c>
      <c r="J527" s="63">
        <v>76.0</v>
      </c>
      <c r="K527" s="64" t="s">
        <v>23</v>
      </c>
      <c r="L527" s="64" t="s">
        <v>23</v>
      </c>
      <c r="M527" s="64"/>
      <c r="N527" s="63"/>
      <c r="O527" s="64"/>
      <c r="P527" s="64"/>
      <c r="Q527" s="64"/>
      <c r="R527" s="64"/>
    </row>
    <row r="528" ht="12.75" customHeight="1">
      <c r="A528" s="63">
        <v>913.0</v>
      </c>
      <c r="B528" s="63">
        <v>97085.0</v>
      </c>
      <c r="C528" s="64" t="s">
        <v>1363</v>
      </c>
      <c r="D528" s="64" t="s">
        <v>1211</v>
      </c>
      <c r="E528" s="64"/>
      <c r="F528" s="64"/>
      <c r="G528" s="64" t="s">
        <v>819</v>
      </c>
      <c r="H528" s="65">
        <v>41803.875</v>
      </c>
      <c r="I528" s="63">
        <v>4900.0</v>
      </c>
      <c r="J528" s="63">
        <v>76.0</v>
      </c>
      <c r="K528" s="64" t="s">
        <v>23</v>
      </c>
      <c r="L528" s="64" t="s">
        <v>23</v>
      </c>
      <c r="M528" s="64" t="s">
        <v>35</v>
      </c>
      <c r="N528" s="63"/>
      <c r="O528" s="64"/>
      <c r="P528" s="63">
        <v>39.0</v>
      </c>
      <c r="Q528" s="66">
        <v>2.0</v>
      </c>
      <c r="R528" s="66">
        <v>2.0</v>
      </c>
    </row>
    <row r="529" ht="12.75" customHeight="1">
      <c r="A529" s="63">
        <v>908.0</v>
      </c>
      <c r="B529" s="63">
        <v>45505.0</v>
      </c>
      <c r="C529" s="64" t="s">
        <v>1363</v>
      </c>
      <c r="D529" s="64" t="s">
        <v>1211</v>
      </c>
      <c r="E529" s="64"/>
      <c r="F529" s="64"/>
      <c r="G529" s="64" t="s">
        <v>857</v>
      </c>
      <c r="H529" s="65">
        <v>41803.53125</v>
      </c>
      <c r="I529" s="63">
        <v>4915.0</v>
      </c>
      <c r="J529" s="63">
        <v>76.0</v>
      </c>
      <c r="K529" s="64" t="s">
        <v>23</v>
      </c>
      <c r="L529" s="64" t="s">
        <v>23</v>
      </c>
      <c r="M529" s="64" t="s">
        <v>814</v>
      </c>
      <c r="N529" s="63"/>
      <c r="O529" s="64"/>
      <c r="P529" s="63">
        <v>30.0</v>
      </c>
      <c r="Q529" s="64"/>
      <c r="R529" s="64"/>
    </row>
    <row r="530" ht="12.75" customHeight="1">
      <c r="A530" s="63">
        <v>1990.0</v>
      </c>
      <c r="B530" s="63">
        <v>171967.0</v>
      </c>
      <c r="C530" s="64" t="s">
        <v>1363</v>
      </c>
      <c r="D530" s="64" t="s">
        <v>1211</v>
      </c>
      <c r="E530" s="64"/>
      <c r="F530" s="64"/>
      <c r="G530" s="64" t="s">
        <v>857</v>
      </c>
      <c r="H530" s="65">
        <v>41789.895833333336</v>
      </c>
      <c r="I530" s="63">
        <v>4920.0</v>
      </c>
      <c r="J530" s="63">
        <v>76.0</v>
      </c>
      <c r="K530" s="64" t="s">
        <v>23</v>
      </c>
      <c r="L530" s="64" t="s">
        <v>23</v>
      </c>
      <c r="M530" s="64"/>
      <c r="N530" s="63"/>
      <c r="O530" s="64" t="s">
        <v>816</v>
      </c>
      <c r="P530" s="63">
        <v>38.0</v>
      </c>
      <c r="Q530" s="64"/>
      <c r="R530" s="64"/>
    </row>
    <row r="531" ht="12.75" customHeight="1">
      <c r="A531" s="63">
        <v>1253.0</v>
      </c>
      <c r="B531" s="63">
        <v>22859.0</v>
      </c>
      <c r="C531" s="64" t="s">
        <v>1363</v>
      </c>
      <c r="D531" s="64" t="s">
        <v>1211</v>
      </c>
      <c r="E531" s="66">
        <v>126.0</v>
      </c>
      <c r="F531" s="64" t="s">
        <v>858</v>
      </c>
      <c r="G531" s="64"/>
      <c r="H531" s="65">
        <v>41793.895833333336</v>
      </c>
      <c r="I531" s="63">
        <v>4925.0</v>
      </c>
      <c r="J531" s="63">
        <v>76.0</v>
      </c>
      <c r="K531" s="64" t="s">
        <v>23</v>
      </c>
      <c r="L531" s="64" t="s">
        <v>35</v>
      </c>
      <c r="M531" s="64" t="s">
        <v>814</v>
      </c>
      <c r="N531" s="63"/>
      <c r="O531" s="64"/>
      <c r="P531" s="64"/>
      <c r="Q531" s="64"/>
      <c r="R531" s="64"/>
    </row>
    <row r="532" ht="12.75" customHeight="1">
      <c r="A532" s="63">
        <v>896.0</v>
      </c>
      <c r="B532" s="63">
        <v>44311.0</v>
      </c>
      <c r="C532" s="64" t="s">
        <v>1363</v>
      </c>
      <c r="D532" s="64" t="s">
        <v>1211</v>
      </c>
      <c r="E532" s="64"/>
      <c r="F532" s="64"/>
      <c r="G532" s="64" t="s">
        <v>857</v>
      </c>
      <c r="H532" s="65">
        <v>41803.458333333336</v>
      </c>
      <c r="I532" s="63">
        <v>4925.0</v>
      </c>
      <c r="J532" s="63">
        <v>76.0</v>
      </c>
      <c r="K532" s="64" t="s">
        <v>23</v>
      </c>
      <c r="L532" s="64" t="s">
        <v>23</v>
      </c>
      <c r="M532" s="64" t="s">
        <v>821</v>
      </c>
      <c r="N532" s="63"/>
      <c r="O532" s="64"/>
      <c r="P532" s="63">
        <v>38.0</v>
      </c>
      <c r="Q532" s="64"/>
      <c r="R532" s="64"/>
    </row>
    <row r="533" ht="12.75" customHeight="1">
      <c r="A533" s="63">
        <v>1120.0</v>
      </c>
      <c r="B533" s="63">
        <v>208004.0</v>
      </c>
      <c r="C533" s="64" t="s">
        <v>1363</v>
      </c>
      <c r="D533" s="64" t="s">
        <v>1211</v>
      </c>
      <c r="E533" s="66">
        <v>23.0</v>
      </c>
      <c r="F533" s="64" t="s">
        <v>856</v>
      </c>
      <c r="G533" s="64"/>
      <c r="H533" s="65">
        <v>41772.520833333336</v>
      </c>
      <c r="I533" s="63">
        <v>4945.0</v>
      </c>
      <c r="J533" s="63">
        <v>76.0</v>
      </c>
      <c r="K533" s="64" t="s">
        <v>23</v>
      </c>
      <c r="L533" s="64" t="s">
        <v>23</v>
      </c>
      <c r="M533" s="64" t="s">
        <v>35</v>
      </c>
      <c r="N533" s="63"/>
      <c r="O533" s="64"/>
      <c r="P533" s="63">
        <v>39.0</v>
      </c>
      <c r="Q533" s="66">
        <v>2.0</v>
      </c>
      <c r="R533" s="66">
        <v>2.0</v>
      </c>
    </row>
    <row r="534" ht="12.75" customHeight="1">
      <c r="A534" s="63">
        <v>1999.0</v>
      </c>
      <c r="B534" s="63">
        <v>101259.0</v>
      </c>
      <c r="C534" s="64" t="s">
        <v>1363</v>
      </c>
      <c r="D534" s="64" t="s">
        <v>1211</v>
      </c>
      <c r="E534" s="64"/>
      <c r="F534" s="64"/>
      <c r="G534" s="64" t="s">
        <v>857</v>
      </c>
      <c r="H534" s="65">
        <v>41790.416666666664</v>
      </c>
      <c r="I534" s="63">
        <v>4950.0</v>
      </c>
      <c r="J534" s="63">
        <v>76.0</v>
      </c>
      <c r="K534" s="64" t="s">
        <v>23</v>
      </c>
      <c r="L534" s="64" t="s">
        <v>23</v>
      </c>
      <c r="M534" s="64" t="s">
        <v>821</v>
      </c>
      <c r="N534" s="63"/>
      <c r="O534" s="64"/>
      <c r="P534" s="63">
        <v>33.0</v>
      </c>
      <c r="Q534" s="64"/>
      <c r="R534" s="64"/>
    </row>
    <row r="535" ht="12.75" customHeight="1">
      <c r="A535" s="63">
        <v>971.0</v>
      </c>
      <c r="B535" s="63">
        <v>127187.0</v>
      </c>
      <c r="C535" s="64" t="s">
        <v>1363</v>
      </c>
      <c r="D535" s="64" t="s">
        <v>1211</v>
      </c>
      <c r="E535" s="64"/>
      <c r="F535" s="64"/>
      <c r="G535" s="64" t="s">
        <v>819</v>
      </c>
      <c r="H535" s="65">
        <v>41818.635416666664</v>
      </c>
      <c r="I535" s="63">
        <v>4950.0</v>
      </c>
      <c r="J535" s="63">
        <v>76.0</v>
      </c>
      <c r="K535" s="64" t="s">
        <v>23</v>
      </c>
      <c r="L535" s="64" t="s">
        <v>35</v>
      </c>
      <c r="M535" s="64"/>
      <c r="N535" s="63"/>
      <c r="O535" s="64"/>
      <c r="P535" s="63">
        <v>39.0</v>
      </c>
      <c r="Q535" s="64"/>
      <c r="R535" s="64"/>
    </row>
    <row r="536" ht="12.75" customHeight="1">
      <c r="A536" s="63">
        <v>1938.0</v>
      </c>
      <c r="B536" s="63">
        <v>175983.0</v>
      </c>
      <c r="C536" s="64" t="s">
        <v>1363</v>
      </c>
      <c r="D536" s="64" t="s">
        <v>1211</v>
      </c>
      <c r="E536" s="64"/>
      <c r="F536" s="64"/>
      <c r="G536" s="64" t="s">
        <v>819</v>
      </c>
      <c r="H536" s="65">
        <v>41784.52777777778</v>
      </c>
      <c r="I536" s="63">
        <v>4960.0</v>
      </c>
      <c r="J536" s="63">
        <v>76.0</v>
      </c>
      <c r="K536" s="64" t="s">
        <v>23</v>
      </c>
      <c r="L536" s="64" t="s">
        <v>23</v>
      </c>
      <c r="M536" s="64"/>
      <c r="N536" s="63"/>
      <c r="O536" s="64"/>
      <c r="P536" s="64"/>
      <c r="Q536" s="64"/>
      <c r="R536" s="64"/>
    </row>
    <row r="537" ht="12.75" customHeight="1">
      <c r="A537" s="63">
        <v>1165.0</v>
      </c>
      <c r="B537" s="63">
        <v>160055.0</v>
      </c>
      <c r="C537" s="64" t="s">
        <v>1363</v>
      </c>
      <c r="D537" s="64" t="s">
        <v>1211</v>
      </c>
      <c r="E537" s="66">
        <v>110.0</v>
      </c>
      <c r="F537" s="64" t="s">
        <v>146</v>
      </c>
      <c r="G537" s="64"/>
      <c r="H537" s="65">
        <v>41779.416666666664</v>
      </c>
      <c r="I537" s="63">
        <v>5000.0</v>
      </c>
      <c r="J537" s="63">
        <v>76.0</v>
      </c>
      <c r="K537" s="64" t="s">
        <v>23</v>
      </c>
      <c r="L537" s="64"/>
      <c r="M537" s="64" t="s">
        <v>821</v>
      </c>
      <c r="N537" s="63"/>
      <c r="O537" s="64"/>
      <c r="P537" s="63">
        <v>34.0</v>
      </c>
      <c r="Q537" s="64"/>
      <c r="R537" s="64"/>
    </row>
    <row r="538" ht="12.75" customHeight="1">
      <c r="A538" s="63">
        <v>1264.0</v>
      </c>
      <c r="B538" s="63">
        <v>85167.0</v>
      </c>
      <c r="C538" s="64" t="s">
        <v>1363</v>
      </c>
      <c r="D538" s="64" t="s">
        <v>1211</v>
      </c>
      <c r="E538" s="66">
        <v>111.0</v>
      </c>
      <c r="F538" s="64" t="s">
        <v>136</v>
      </c>
      <c r="G538" s="64"/>
      <c r="H538" s="65">
        <v>41794.375</v>
      </c>
      <c r="I538" s="63">
        <v>5000.0</v>
      </c>
      <c r="J538" s="63">
        <v>76.0</v>
      </c>
      <c r="K538" s="64" t="s">
        <v>23</v>
      </c>
      <c r="L538" s="64" t="s">
        <v>23</v>
      </c>
      <c r="M538" s="64"/>
      <c r="N538" s="63"/>
      <c r="O538" s="64"/>
      <c r="P538" s="64"/>
      <c r="Q538" s="64"/>
      <c r="R538" s="64"/>
    </row>
    <row r="539" ht="12.75" customHeight="1">
      <c r="A539" s="63">
        <v>870.0</v>
      </c>
      <c r="B539" s="63">
        <v>3656.0</v>
      </c>
      <c r="C539" s="64" t="s">
        <v>1363</v>
      </c>
      <c r="D539" s="64" t="s">
        <v>1211</v>
      </c>
      <c r="E539" s="66">
        <v>21.0</v>
      </c>
      <c r="F539" s="64" t="s">
        <v>343</v>
      </c>
      <c r="G539" s="64"/>
      <c r="H539" s="65">
        <v>41800.333333333336</v>
      </c>
      <c r="I539" s="63">
        <v>5000.0</v>
      </c>
      <c r="J539" s="63">
        <v>76.0</v>
      </c>
      <c r="K539" s="64" t="s">
        <v>23</v>
      </c>
      <c r="L539" s="64" t="s">
        <v>23</v>
      </c>
      <c r="M539" s="64"/>
      <c r="N539" s="63"/>
      <c r="O539" s="64"/>
      <c r="P539" s="64"/>
      <c r="Q539" s="64"/>
      <c r="R539" s="64"/>
    </row>
    <row r="540" ht="12.75" customHeight="1">
      <c r="A540" s="63">
        <v>1147.0</v>
      </c>
      <c r="B540" s="63">
        <v>132850.0</v>
      </c>
      <c r="C540" s="64" t="s">
        <v>1363</v>
      </c>
      <c r="D540" s="64" t="s">
        <v>1211</v>
      </c>
      <c r="E540" s="64"/>
      <c r="F540" s="64"/>
      <c r="G540" s="64" t="s">
        <v>857</v>
      </c>
      <c r="H540" s="65">
        <v>41776.541666666664</v>
      </c>
      <c r="I540" s="63">
        <v>5005.0</v>
      </c>
      <c r="J540" s="63">
        <v>76.0</v>
      </c>
      <c r="K540" s="64" t="s">
        <v>23</v>
      </c>
      <c r="L540" s="64" t="s">
        <v>23</v>
      </c>
      <c r="M540" s="64" t="s">
        <v>814</v>
      </c>
      <c r="N540" s="63"/>
      <c r="O540" s="64"/>
      <c r="P540" s="64"/>
      <c r="Q540" s="64"/>
      <c r="R540" s="64"/>
    </row>
    <row r="541" ht="12.75" customHeight="1">
      <c r="A541" s="63">
        <v>868.0</v>
      </c>
      <c r="B541" s="63">
        <v>118282.0</v>
      </c>
      <c r="C541" s="64" t="s">
        <v>1363</v>
      </c>
      <c r="D541" s="64" t="s">
        <v>1211</v>
      </c>
      <c r="E541" s="64"/>
      <c r="F541" s="64"/>
      <c r="G541" s="64" t="s">
        <v>857</v>
      </c>
      <c r="H541" s="65">
        <v>41800.375</v>
      </c>
      <c r="I541" s="63">
        <v>5020.0</v>
      </c>
      <c r="J541" s="63">
        <v>76.0</v>
      </c>
      <c r="K541" s="64" t="s">
        <v>23</v>
      </c>
      <c r="L541" s="64" t="s">
        <v>23</v>
      </c>
      <c r="M541" s="64"/>
      <c r="N541" s="63"/>
      <c r="O541" s="64"/>
      <c r="P541" s="64"/>
      <c r="Q541" s="64"/>
      <c r="R541" s="64"/>
    </row>
    <row r="542" ht="12.75" customHeight="1">
      <c r="A542" s="63">
        <v>927.0</v>
      </c>
      <c r="B542" s="63">
        <v>202420.0</v>
      </c>
      <c r="C542" s="64" t="s">
        <v>1363</v>
      </c>
      <c r="D542" s="64" t="s">
        <v>1211</v>
      </c>
      <c r="E542" s="64"/>
      <c r="F542" s="64"/>
      <c r="G542" s="64" t="s">
        <v>857</v>
      </c>
      <c r="H542" s="65">
        <v>41805.635416666664</v>
      </c>
      <c r="I542" s="63">
        <v>5040.0</v>
      </c>
      <c r="J542" s="63">
        <v>76.0</v>
      </c>
      <c r="K542" s="64" t="s">
        <v>23</v>
      </c>
      <c r="L542" s="64" t="s">
        <v>35</v>
      </c>
      <c r="M542" s="64"/>
      <c r="N542" s="63"/>
      <c r="O542" s="64" t="s">
        <v>816</v>
      </c>
      <c r="P542" s="63">
        <v>41.0</v>
      </c>
      <c r="Q542" s="64"/>
      <c r="R542" s="64"/>
    </row>
    <row r="543" ht="12.75" customHeight="1">
      <c r="A543" s="63">
        <v>1211.0</v>
      </c>
      <c r="B543" s="63">
        <v>47507.0</v>
      </c>
      <c r="C543" s="64" t="s">
        <v>1363</v>
      </c>
      <c r="D543" s="64" t="s">
        <v>1211</v>
      </c>
      <c r="E543" s="64"/>
      <c r="F543" s="64"/>
      <c r="G543" s="64" t="s">
        <v>857</v>
      </c>
      <c r="H543" s="65">
        <v>41790.666666666664</v>
      </c>
      <c r="I543" s="63">
        <v>5055.0</v>
      </c>
      <c r="J543" s="63">
        <v>76.0</v>
      </c>
      <c r="K543" s="64" t="s">
        <v>23</v>
      </c>
      <c r="L543" s="64" t="s">
        <v>23</v>
      </c>
      <c r="M543" s="64" t="s">
        <v>814</v>
      </c>
      <c r="N543" s="63"/>
      <c r="O543" s="64"/>
      <c r="P543" s="63">
        <v>37.0</v>
      </c>
      <c r="Q543" s="64"/>
      <c r="R543" s="64"/>
    </row>
    <row r="544" ht="12.75" customHeight="1">
      <c r="A544" s="63">
        <v>865.0</v>
      </c>
      <c r="B544" s="63">
        <v>79139.0</v>
      </c>
      <c r="C544" s="64" t="s">
        <v>1363</v>
      </c>
      <c r="D544" s="64" t="s">
        <v>1211</v>
      </c>
      <c r="E544" s="66">
        <v>111.0</v>
      </c>
      <c r="F544" s="64" t="s">
        <v>136</v>
      </c>
      <c r="G544" s="64"/>
      <c r="H544" s="65">
        <v>41800.3125</v>
      </c>
      <c r="I544" s="63">
        <v>5080.0</v>
      </c>
      <c r="J544" s="63">
        <v>76.0</v>
      </c>
      <c r="K544" s="64" t="s">
        <v>23</v>
      </c>
      <c r="L544" s="64" t="s">
        <v>23</v>
      </c>
      <c r="M544" s="64"/>
      <c r="N544" s="63"/>
      <c r="O544" s="64"/>
      <c r="P544" s="64"/>
      <c r="Q544" s="64"/>
      <c r="R544" s="64"/>
    </row>
    <row r="545" ht="12.75" customHeight="1">
      <c r="A545" s="63">
        <v>904.0</v>
      </c>
      <c r="B545" s="63">
        <v>125089.0</v>
      </c>
      <c r="C545" s="64" t="s">
        <v>1363</v>
      </c>
      <c r="D545" s="64" t="s">
        <v>1211</v>
      </c>
      <c r="E545" s="64"/>
      <c r="F545" s="64"/>
      <c r="G545" s="64" t="s">
        <v>857</v>
      </c>
      <c r="H545" s="65">
        <v>41803.53125</v>
      </c>
      <c r="I545" s="63">
        <v>5080.0</v>
      </c>
      <c r="J545" s="63">
        <v>76.0</v>
      </c>
      <c r="K545" s="64" t="s">
        <v>23</v>
      </c>
      <c r="L545" s="64" t="s">
        <v>23</v>
      </c>
      <c r="M545" s="64" t="s">
        <v>821</v>
      </c>
      <c r="N545" s="63"/>
      <c r="O545" s="64"/>
      <c r="P545" s="63">
        <v>38.0</v>
      </c>
      <c r="Q545" s="64"/>
      <c r="R545" s="64"/>
    </row>
    <row r="546" ht="12.75" customHeight="1">
      <c r="A546" s="63">
        <v>1166.0</v>
      </c>
      <c r="B546" s="63">
        <v>67770.0</v>
      </c>
      <c r="C546" s="64" t="s">
        <v>1363</v>
      </c>
      <c r="D546" s="64" t="s">
        <v>1211</v>
      </c>
      <c r="E546" s="66">
        <v>110.0</v>
      </c>
      <c r="F546" s="64" t="s">
        <v>146</v>
      </c>
      <c r="G546" s="64"/>
      <c r="H546" s="65">
        <v>41779.541666666664</v>
      </c>
      <c r="I546" s="63">
        <v>5100.0</v>
      </c>
      <c r="J546" s="63">
        <v>76.0</v>
      </c>
      <c r="K546" s="64" t="s">
        <v>23</v>
      </c>
      <c r="L546" s="64" t="s">
        <v>23</v>
      </c>
      <c r="M546" s="64" t="s">
        <v>821</v>
      </c>
      <c r="N546" s="63"/>
      <c r="O546" s="64"/>
      <c r="P546" s="63">
        <v>35.0</v>
      </c>
      <c r="Q546" s="64"/>
      <c r="R546" s="64"/>
    </row>
    <row r="547" ht="12.75" customHeight="1">
      <c r="A547" s="63">
        <v>1918.0</v>
      </c>
      <c r="B547" s="63">
        <v>99047.0</v>
      </c>
      <c r="C547" s="64" t="s">
        <v>1363</v>
      </c>
      <c r="D547" s="64" t="s">
        <v>1211</v>
      </c>
      <c r="E547" s="64"/>
      <c r="F547" s="64"/>
      <c r="G547" s="64" t="s">
        <v>819</v>
      </c>
      <c r="H547" s="65">
        <v>41783.520833333336</v>
      </c>
      <c r="I547" s="63">
        <v>5130.0</v>
      </c>
      <c r="J547" s="63">
        <v>76.0</v>
      </c>
      <c r="K547" s="64" t="s">
        <v>23</v>
      </c>
      <c r="L547" s="64" t="s">
        <v>23</v>
      </c>
      <c r="M547" s="64"/>
      <c r="N547" s="63"/>
      <c r="O547" s="64"/>
      <c r="P547" s="64"/>
      <c r="Q547" s="64"/>
      <c r="R547" s="64"/>
    </row>
    <row r="548" ht="12.75" customHeight="1">
      <c r="A548" s="63">
        <v>1957.0</v>
      </c>
      <c r="B548" s="63">
        <v>8929.0</v>
      </c>
      <c r="C548" s="64" t="s">
        <v>1363</v>
      </c>
      <c r="D548" s="64" t="s">
        <v>1211</v>
      </c>
      <c r="E548" s="66">
        <v>111.0</v>
      </c>
      <c r="F548" s="64" t="s">
        <v>136</v>
      </c>
      <c r="G548" s="64"/>
      <c r="H548" s="65">
        <v>41787.53125</v>
      </c>
      <c r="I548" s="63">
        <v>5180.0</v>
      </c>
      <c r="J548" s="63">
        <v>76.0</v>
      </c>
      <c r="K548" s="64" t="s">
        <v>23</v>
      </c>
      <c r="L548" s="64" t="s">
        <v>23</v>
      </c>
      <c r="M548" s="64" t="s">
        <v>821</v>
      </c>
      <c r="N548" s="63"/>
      <c r="O548" s="64"/>
      <c r="P548" s="63">
        <v>39.0</v>
      </c>
      <c r="Q548" s="66">
        <v>2.0</v>
      </c>
      <c r="R548" s="66">
        <v>2.0</v>
      </c>
    </row>
    <row r="549" ht="12.75" customHeight="1">
      <c r="A549" s="63">
        <v>1281.0</v>
      </c>
      <c r="B549" s="63">
        <v>132950.0</v>
      </c>
      <c r="C549" s="64" t="s">
        <v>1363</v>
      </c>
      <c r="D549" s="64" t="s">
        <v>1211</v>
      </c>
      <c r="E549" s="64"/>
      <c r="F549" s="64"/>
      <c r="G549" s="64" t="s">
        <v>857</v>
      </c>
      <c r="H549" s="65">
        <v>41796.416666666664</v>
      </c>
      <c r="I549" s="63">
        <v>5195.0</v>
      </c>
      <c r="J549" s="63">
        <v>76.0</v>
      </c>
      <c r="K549" s="64" t="s">
        <v>23</v>
      </c>
      <c r="L549" s="64" t="s">
        <v>23</v>
      </c>
      <c r="M549" s="64"/>
      <c r="N549" s="63"/>
      <c r="O549" s="64"/>
      <c r="P549" s="63">
        <v>40.0</v>
      </c>
      <c r="Q549" s="64"/>
      <c r="R549" s="64"/>
    </row>
    <row r="550" ht="12.75" customHeight="1">
      <c r="A550" s="63">
        <v>1145.0</v>
      </c>
      <c r="B550" s="63">
        <v>64254.0</v>
      </c>
      <c r="C550" s="64" t="s">
        <v>1363</v>
      </c>
      <c r="D550" s="64" t="s">
        <v>1211</v>
      </c>
      <c r="E550" s="64"/>
      <c r="F550" s="64"/>
      <c r="G550" s="64" t="s">
        <v>857</v>
      </c>
      <c r="H550" s="65">
        <v>41776.416666666664</v>
      </c>
      <c r="I550" s="63">
        <v>5200.0</v>
      </c>
      <c r="J550" s="63">
        <v>76.0</v>
      </c>
      <c r="K550" s="64" t="s">
        <v>23</v>
      </c>
      <c r="L550" s="64" t="s">
        <v>23</v>
      </c>
      <c r="M550" s="64" t="s">
        <v>814</v>
      </c>
      <c r="N550" s="63"/>
      <c r="O550" s="64"/>
      <c r="P550" s="63">
        <v>35.0</v>
      </c>
      <c r="Q550" s="64"/>
      <c r="R550" s="64"/>
    </row>
    <row r="551" ht="12.75" customHeight="1">
      <c r="A551" s="63">
        <v>1240.0</v>
      </c>
      <c r="B551" s="63">
        <v>63536.0</v>
      </c>
      <c r="C551" s="64" t="s">
        <v>1363</v>
      </c>
      <c r="D551" s="64" t="s">
        <v>1211</v>
      </c>
      <c r="E551" s="64"/>
      <c r="F551" s="64"/>
      <c r="G551" s="64" t="s">
        <v>819</v>
      </c>
      <c r="H551" s="65">
        <v>41791.625</v>
      </c>
      <c r="I551" s="63">
        <v>5200.0</v>
      </c>
      <c r="J551" s="63">
        <v>76.0</v>
      </c>
      <c r="K551" s="64" t="s">
        <v>23</v>
      </c>
      <c r="L551" s="64" t="s">
        <v>23</v>
      </c>
      <c r="M551" s="64" t="s">
        <v>35</v>
      </c>
      <c r="N551" s="63"/>
      <c r="O551" s="64"/>
      <c r="P551" s="63">
        <v>39.0</v>
      </c>
      <c r="Q551" s="66">
        <v>2.0</v>
      </c>
      <c r="R551" s="66">
        <v>2.0</v>
      </c>
    </row>
    <row r="552" ht="12.75" customHeight="1">
      <c r="A552" s="63">
        <v>1194.0</v>
      </c>
      <c r="B552" s="63">
        <v>118314.0</v>
      </c>
      <c r="C552" s="64" t="s">
        <v>1363</v>
      </c>
      <c r="D552" s="64" t="s">
        <v>1211</v>
      </c>
      <c r="E552" s="64"/>
      <c r="F552" s="64"/>
      <c r="G552" s="64" t="s">
        <v>819</v>
      </c>
      <c r="H552" s="65">
        <v>41782.291666666664</v>
      </c>
      <c r="I552" s="63">
        <v>5210.0</v>
      </c>
      <c r="J552" s="63">
        <v>76.0</v>
      </c>
      <c r="K552" s="64" t="s">
        <v>23</v>
      </c>
      <c r="L552" s="64" t="s">
        <v>23</v>
      </c>
      <c r="M552" s="64" t="s">
        <v>35</v>
      </c>
      <c r="N552" s="63"/>
      <c r="O552" s="64"/>
      <c r="P552" s="63">
        <v>36.0</v>
      </c>
      <c r="Q552" s="66">
        <v>2.0</v>
      </c>
      <c r="R552" s="66">
        <v>2.0</v>
      </c>
    </row>
    <row r="553" ht="12.75" customHeight="1">
      <c r="A553" s="63">
        <v>1161.0</v>
      </c>
      <c r="B553" s="63">
        <v>210616.0</v>
      </c>
      <c r="C553" s="64" t="s">
        <v>1363</v>
      </c>
      <c r="D553" s="64" t="s">
        <v>1211</v>
      </c>
      <c r="E553" s="64"/>
      <c r="F553" s="64"/>
      <c r="G553" s="64" t="s">
        <v>857</v>
      </c>
      <c r="H553" s="65">
        <v>41777.5625</v>
      </c>
      <c r="I553" s="63">
        <v>5250.0</v>
      </c>
      <c r="J553" s="63">
        <v>76.0</v>
      </c>
      <c r="K553" s="64" t="s">
        <v>23</v>
      </c>
      <c r="L553" s="64" t="s">
        <v>23</v>
      </c>
      <c r="M553" s="64" t="s">
        <v>814</v>
      </c>
      <c r="N553" s="63"/>
      <c r="O553" s="64"/>
      <c r="P553" s="64"/>
      <c r="Q553" s="64"/>
      <c r="R553" s="64"/>
    </row>
    <row r="554" ht="12.75" customHeight="1">
      <c r="A554" s="63">
        <v>1174.0</v>
      </c>
      <c r="B554" s="63">
        <v>195131.0</v>
      </c>
      <c r="C554" s="64" t="s">
        <v>1363</v>
      </c>
      <c r="D554" s="64" t="s">
        <v>1211</v>
      </c>
      <c r="E554" s="66">
        <v>123.0</v>
      </c>
      <c r="F554" s="64" t="s">
        <v>161</v>
      </c>
      <c r="G554" s="64"/>
      <c r="H554" s="65">
        <v>41780.458333333336</v>
      </c>
      <c r="I554" s="63">
        <v>5265.0</v>
      </c>
      <c r="J554" s="63">
        <v>76.0</v>
      </c>
      <c r="K554" s="64" t="s">
        <v>23</v>
      </c>
      <c r="L554" s="64" t="s">
        <v>23</v>
      </c>
      <c r="M554" s="64"/>
      <c r="N554" s="63"/>
      <c r="O554" s="64"/>
      <c r="P554" s="64"/>
      <c r="Q554" s="64"/>
      <c r="R554" s="64"/>
    </row>
    <row r="555" ht="12.75" customHeight="1">
      <c r="A555" s="63">
        <v>173.0</v>
      </c>
      <c r="B555" s="63">
        <v>211887.0</v>
      </c>
      <c r="C555" s="64" t="s">
        <v>1363</v>
      </c>
      <c r="D555" s="64" t="s">
        <v>1211</v>
      </c>
      <c r="E555" s="66">
        <v>23.0</v>
      </c>
      <c r="F555" s="64" t="s">
        <v>856</v>
      </c>
      <c r="G555" s="64"/>
      <c r="H555" s="65">
        <v>41763.5</v>
      </c>
      <c r="I555" s="63">
        <v>5300.0</v>
      </c>
      <c r="J555" s="63">
        <v>76.0</v>
      </c>
      <c r="K555" s="64" t="s">
        <v>23</v>
      </c>
      <c r="L555" s="64" t="s">
        <v>23</v>
      </c>
      <c r="M555" s="64" t="s">
        <v>821</v>
      </c>
      <c r="N555" s="63"/>
      <c r="O555" s="64"/>
      <c r="P555" s="63">
        <v>38.0</v>
      </c>
      <c r="Q555" s="66">
        <v>2.0</v>
      </c>
      <c r="R555" s="66">
        <v>2.0</v>
      </c>
    </row>
    <row r="556" ht="12.75" customHeight="1">
      <c r="A556" s="63">
        <v>910.0</v>
      </c>
      <c r="B556" s="63">
        <v>125158.0</v>
      </c>
      <c r="C556" s="64" t="s">
        <v>1363</v>
      </c>
      <c r="D556" s="64" t="s">
        <v>1211</v>
      </c>
      <c r="E556" s="64"/>
      <c r="F556" s="64"/>
      <c r="G556" s="64" t="s">
        <v>819</v>
      </c>
      <c r="H556" s="65">
        <v>41803.729166666664</v>
      </c>
      <c r="I556" s="63">
        <v>5300.0</v>
      </c>
      <c r="J556" s="63">
        <v>76.0</v>
      </c>
      <c r="K556" s="64" t="s">
        <v>23</v>
      </c>
      <c r="L556" s="64" t="s">
        <v>23</v>
      </c>
      <c r="M556" s="64" t="s">
        <v>821</v>
      </c>
      <c r="N556" s="63"/>
      <c r="O556" s="64"/>
      <c r="P556" s="63">
        <v>40.0</v>
      </c>
      <c r="Q556" s="66">
        <v>2.0</v>
      </c>
      <c r="R556" s="66">
        <v>2.0</v>
      </c>
    </row>
    <row r="557" ht="12.75" customHeight="1">
      <c r="A557" s="63">
        <v>192.0</v>
      </c>
      <c r="B557" s="63">
        <v>89880.0</v>
      </c>
      <c r="C557" s="64" t="s">
        <v>1363</v>
      </c>
      <c r="D557" s="64" t="s">
        <v>1211</v>
      </c>
      <c r="E557" s="64"/>
      <c r="F557" s="64"/>
      <c r="G557" s="64" t="s">
        <v>819</v>
      </c>
      <c r="H557" s="65">
        <v>41769.3125</v>
      </c>
      <c r="I557" s="63">
        <v>5315.0</v>
      </c>
      <c r="J557" s="63">
        <v>76.0</v>
      </c>
      <c r="K557" s="64" t="s">
        <v>23</v>
      </c>
      <c r="L557" s="64" t="s">
        <v>23</v>
      </c>
      <c r="M557" s="64" t="s">
        <v>814</v>
      </c>
      <c r="N557" s="63"/>
      <c r="O557" s="64"/>
      <c r="P557" s="64"/>
      <c r="Q557" s="64"/>
      <c r="R557" s="64"/>
    </row>
    <row r="558" ht="12.75" customHeight="1">
      <c r="A558" s="63">
        <v>1125.0</v>
      </c>
      <c r="B558" s="63">
        <v>108477.0</v>
      </c>
      <c r="C558" s="64" t="s">
        <v>1363</v>
      </c>
      <c r="D558" s="64" t="s">
        <v>1211</v>
      </c>
      <c r="E558" s="66">
        <v>26.0</v>
      </c>
      <c r="F558" s="64" t="s">
        <v>845</v>
      </c>
      <c r="G558" s="64"/>
      <c r="H558" s="65">
        <v>41773.833333333336</v>
      </c>
      <c r="I558" s="63">
        <v>5325.0</v>
      </c>
      <c r="J558" s="63">
        <v>76.0</v>
      </c>
      <c r="K558" s="64" t="s">
        <v>23</v>
      </c>
      <c r="L558" s="64" t="s">
        <v>23</v>
      </c>
      <c r="M558" s="64" t="s">
        <v>814</v>
      </c>
      <c r="N558" s="63"/>
      <c r="O558" s="64"/>
      <c r="P558" s="64"/>
      <c r="Q558" s="64"/>
      <c r="R558" s="64"/>
    </row>
    <row r="559" ht="12.75" customHeight="1">
      <c r="A559" s="63">
        <v>1203.0</v>
      </c>
      <c r="B559" s="63">
        <v>44408.0</v>
      </c>
      <c r="C559" s="64" t="s">
        <v>1363</v>
      </c>
      <c r="D559" s="64" t="s">
        <v>1211</v>
      </c>
      <c r="E559" s="64"/>
      <c r="F559" s="64"/>
      <c r="G559" s="64" t="s">
        <v>857</v>
      </c>
      <c r="H559" s="65">
        <v>41790.541666666664</v>
      </c>
      <c r="I559" s="63">
        <v>5330.0</v>
      </c>
      <c r="J559" s="63">
        <v>76.0</v>
      </c>
      <c r="K559" s="64" t="s">
        <v>23</v>
      </c>
      <c r="L559" s="64" t="s">
        <v>35</v>
      </c>
      <c r="M559" s="64" t="s">
        <v>814</v>
      </c>
      <c r="N559" s="63"/>
      <c r="O559" s="64"/>
      <c r="P559" s="63">
        <v>36.0</v>
      </c>
      <c r="Q559" s="64"/>
      <c r="R559" s="64"/>
    </row>
    <row r="560" ht="12.75" customHeight="1">
      <c r="A560" s="63">
        <v>837.0</v>
      </c>
      <c r="B560" s="63">
        <v>160925.0</v>
      </c>
      <c r="C560" s="64" t="s">
        <v>1363</v>
      </c>
      <c r="D560" s="64" t="s">
        <v>1211</v>
      </c>
      <c r="E560" s="64"/>
      <c r="F560" s="64"/>
      <c r="G560" s="64" t="s">
        <v>857</v>
      </c>
      <c r="H560" s="65">
        <v>41797.875</v>
      </c>
      <c r="I560" s="63">
        <v>5340.0</v>
      </c>
      <c r="J560" s="63">
        <v>76.0</v>
      </c>
      <c r="K560" s="64" t="s">
        <v>23</v>
      </c>
      <c r="L560" s="64" t="s">
        <v>23</v>
      </c>
      <c r="M560" s="64" t="s">
        <v>821</v>
      </c>
      <c r="N560" s="63"/>
      <c r="O560" s="64"/>
      <c r="P560" s="63">
        <v>30.0</v>
      </c>
      <c r="Q560" s="64"/>
      <c r="R560" s="64"/>
    </row>
    <row r="561" ht="12.75" customHeight="1">
      <c r="A561" s="63">
        <v>196.0</v>
      </c>
      <c r="B561" s="63">
        <v>167554.0</v>
      </c>
      <c r="C561" s="64" t="s">
        <v>1363</v>
      </c>
      <c r="D561" s="64" t="s">
        <v>1211</v>
      </c>
      <c r="E561" s="64"/>
      <c r="F561" s="64"/>
      <c r="G561" s="64" t="s">
        <v>819</v>
      </c>
      <c r="H561" s="65">
        <v>41769.479166666664</v>
      </c>
      <c r="I561" s="63">
        <v>5400.0</v>
      </c>
      <c r="J561" s="63">
        <v>76.0</v>
      </c>
      <c r="K561" s="64" t="s">
        <v>23</v>
      </c>
      <c r="L561" s="64" t="s">
        <v>23</v>
      </c>
      <c r="M561" s="64" t="s">
        <v>814</v>
      </c>
      <c r="N561" s="63"/>
      <c r="O561" s="64"/>
      <c r="P561" s="64"/>
      <c r="Q561" s="64"/>
      <c r="R561" s="64"/>
    </row>
    <row r="562" ht="12.75" customHeight="1">
      <c r="A562" s="63">
        <v>939.0</v>
      </c>
      <c r="B562" s="63">
        <v>164724.0</v>
      </c>
      <c r="C562" s="64" t="s">
        <v>1363</v>
      </c>
      <c r="D562" s="64" t="s">
        <v>1211</v>
      </c>
      <c r="E562" s="64"/>
      <c r="F562" s="64"/>
      <c r="G562" s="64" t="s">
        <v>857</v>
      </c>
      <c r="H562" s="65">
        <v>41812.333333333336</v>
      </c>
      <c r="I562" s="63">
        <v>5435.0</v>
      </c>
      <c r="J562" s="63">
        <v>76.0</v>
      </c>
      <c r="K562" s="64" t="s">
        <v>23</v>
      </c>
      <c r="L562" s="64" t="s">
        <v>35</v>
      </c>
      <c r="M562" s="64" t="s">
        <v>814</v>
      </c>
      <c r="N562" s="63"/>
      <c r="O562" s="64"/>
      <c r="P562" s="64"/>
      <c r="Q562" s="64"/>
      <c r="R562" s="64"/>
    </row>
    <row r="563" ht="12.75" customHeight="1">
      <c r="A563" s="63">
        <v>1113.0</v>
      </c>
      <c r="B563" s="63">
        <v>97879.0</v>
      </c>
      <c r="C563" s="64" t="s">
        <v>1363</v>
      </c>
      <c r="D563" s="64" t="s">
        <v>1211</v>
      </c>
      <c r="E563" s="64"/>
      <c r="F563" s="64"/>
      <c r="G563" s="64" t="s">
        <v>857</v>
      </c>
      <c r="H563" s="65">
        <v>41770.583333333336</v>
      </c>
      <c r="I563" s="63">
        <v>5450.0</v>
      </c>
      <c r="J563" s="63">
        <v>76.0</v>
      </c>
      <c r="K563" s="64" t="s">
        <v>23</v>
      </c>
      <c r="L563" s="64" t="s">
        <v>23</v>
      </c>
      <c r="M563" s="64"/>
      <c r="N563" s="63"/>
      <c r="O563" s="64"/>
      <c r="P563" s="64"/>
      <c r="Q563" s="64"/>
      <c r="R563" s="64"/>
    </row>
    <row r="564" ht="12.75" customHeight="1">
      <c r="A564" s="63">
        <v>1124.0</v>
      </c>
      <c r="B564" s="63">
        <v>49321.0</v>
      </c>
      <c r="C564" s="64" t="s">
        <v>1363</v>
      </c>
      <c r="D564" s="64" t="s">
        <v>1211</v>
      </c>
      <c r="E564" s="64"/>
      <c r="F564" s="64"/>
      <c r="G564" s="64" t="s">
        <v>819</v>
      </c>
      <c r="H564" s="65">
        <v>41773.791666666664</v>
      </c>
      <c r="I564" s="63">
        <v>5490.0</v>
      </c>
      <c r="J564" s="63">
        <v>76.0</v>
      </c>
      <c r="K564" s="64" t="s">
        <v>23</v>
      </c>
      <c r="L564" s="64" t="s">
        <v>23</v>
      </c>
      <c r="M564" s="64" t="s">
        <v>814</v>
      </c>
      <c r="N564" s="63"/>
      <c r="O564" s="64"/>
      <c r="P564" s="64"/>
      <c r="Q564" s="64"/>
      <c r="R564" s="64"/>
    </row>
    <row r="565" ht="12.75" customHeight="1">
      <c r="A565" s="63">
        <v>1904.0</v>
      </c>
      <c r="B565" s="63">
        <v>171579.0</v>
      </c>
      <c r="C565" s="64" t="s">
        <v>1363</v>
      </c>
      <c r="D565" s="64" t="s">
        <v>1211</v>
      </c>
      <c r="E565" s="64"/>
      <c r="F565" s="64"/>
      <c r="G565" s="64" t="s">
        <v>857</v>
      </c>
      <c r="H565" s="65">
        <v>41782.75</v>
      </c>
      <c r="I565" s="63">
        <v>5500.0</v>
      </c>
      <c r="J565" s="63">
        <v>76.0</v>
      </c>
      <c r="K565" s="64" t="s">
        <v>23</v>
      </c>
      <c r="L565" s="64" t="s">
        <v>23</v>
      </c>
      <c r="M565" s="64" t="s">
        <v>814</v>
      </c>
      <c r="N565" s="63"/>
      <c r="O565" s="64" t="s">
        <v>816</v>
      </c>
      <c r="P565" s="64"/>
      <c r="Q565" s="64"/>
      <c r="R565" s="64"/>
    </row>
    <row r="566" ht="12.75" customHeight="1">
      <c r="A566" s="63">
        <v>1175.0</v>
      </c>
      <c r="B566" s="63">
        <v>14448.0</v>
      </c>
      <c r="C566" s="64" t="s">
        <v>1363</v>
      </c>
      <c r="D566" s="64" t="s">
        <v>1211</v>
      </c>
      <c r="E566" s="66">
        <v>110.0</v>
      </c>
      <c r="F566" s="64" t="s">
        <v>146</v>
      </c>
      <c r="G566" s="64"/>
      <c r="H566" s="65">
        <v>41780.635416666664</v>
      </c>
      <c r="I566" s="63">
        <v>5550.0</v>
      </c>
      <c r="J566" s="63">
        <v>76.0</v>
      </c>
      <c r="K566" s="64" t="s">
        <v>23</v>
      </c>
      <c r="L566" s="64" t="s">
        <v>23</v>
      </c>
      <c r="M566" s="64" t="s">
        <v>814</v>
      </c>
      <c r="N566" s="63"/>
      <c r="O566" s="64"/>
      <c r="P566" s="64"/>
      <c r="Q566" s="64"/>
      <c r="R566" s="64"/>
    </row>
    <row r="567" ht="12.75" customHeight="1">
      <c r="A567" s="63">
        <v>120.0</v>
      </c>
      <c r="B567" s="63">
        <v>64567.0</v>
      </c>
      <c r="C567" s="64" t="s">
        <v>1363</v>
      </c>
      <c r="D567" s="64" t="s">
        <v>1211</v>
      </c>
      <c r="E567" s="64"/>
      <c r="F567" s="64"/>
      <c r="G567" s="64" t="s">
        <v>819</v>
      </c>
      <c r="H567" s="65">
        <v>41756.333333333336</v>
      </c>
      <c r="I567" s="63">
        <v>5635.0</v>
      </c>
      <c r="J567" s="63">
        <v>76.0</v>
      </c>
      <c r="K567" s="64" t="s">
        <v>23</v>
      </c>
      <c r="L567" s="64" t="s">
        <v>23</v>
      </c>
      <c r="M567" s="64" t="s">
        <v>814</v>
      </c>
      <c r="N567" s="63"/>
      <c r="O567" s="64"/>
      <c r="P567" s="63">
        <v>40.0</v>
      </c>
      <c r="Q567" s="64"/>
      <c r="R567" s="64"/>
    </row>
    <row r="568" ht="12.75" customHeight="1">
      <c r="A568" s="63">
        <v>976.0</v>
      </c>
      <c r="B568" s="63">
        <v>45606.0</v>
      </c>
      <c r="C568" s="64" t="s">
        <v>1363</v>
      </c>
      <c r="D568" s="64" t="s">
        <v>1211</v>
      </c>
      <c r="E568" s="66">
        <v>25.0</v>
      </c>
      <c r="F568" s="64" t="s">
        <v>850</v>
      </c>
      <c r="G568" s="64"/>
      <c r="H568" s="65">
        <v>41821.458333333336</v>
      </c>
      <c r="I568" s="63">
        <v>4240.0</v>
      </c>
      <c r="J568" s="63">
        <v>77.0</v>
      </c>
      <c r="K568" s="64" t="s">
        <v>23</v>
      </c>
      <c r="L568" s="64" t="s">
        <v>35</v>
      </c>
      <c r="M568" s="64"/>
      <c r="N568" s="63"/>
      <c r="O568" s="64"/>
      <c r="P568" s="63">
        <v>40.0</v>
      </c>
      <c r="Q568" s="64"/>
      <c r="R568" s="64"/>
    </row>
    <row r="569" ht="12.75" customHeight="1">
      <c r="A569" s="63">
        <v>1132.0</v>
      </c>
      <c r="B569" s="63">
        <v>89458.0</v>
      </c>
      <c r="C569" s="64" t="s">
        <v>1363</v>
      </c>
      <c r="D569" s="64" t="s">
        <v>1211</v>
      </c>
      <c r="E569" s="64"/>
      <c r="F569" s="64"/>
      <c r="G569" s="64" t="s">
        <v>857</v>
      </c>
      <c r="H569" s="65">
        <v>41775.3125</v>
      </c>
      <c r="I569" s="63">
        <v>4600.0</v>
      </c>
      <c r="J569" s="63">
        <v>77.0</v>
      </c>
      <c r="K569" s="64" t="s">
        <v>23</v>
      </c>
      <c r="L569" s="64" t="s">
        <v>23</v>
      </c>
      <c r="M569" s="64" t="s">
        <v>821</v>
      </c>
      <c r="N569" s="63"/>
      <c r="O569" s="64"/>
      <c r="P569" s="63">
        <v>40.0</v>
      </c>
      <c r="Q569" s="64"/>
      <c r="R569" s="64"/>
    </row>
    <row r="570" ht="12.75" customHeight="1">
      <c r="A570" s="63">
        <v>8330.0</v>
      </c>
      <c r="B570" s="63">
        <v>154447.0</v>
      </c>
      <c r="C570" s="64" t="s">
        <v>1363</v>
      </c>
      <c r="D570" s="64" t="s">
        <v>1211</v>
      </c>
      <c r="E570" s="64"/>
      <c r="F570" s="64"/>
      <c r="G570" s="64" t="s">
        <v>857</v>
      </c>
      <c r="H570" s="65">
        <v>41797.5</v>
      </c>
      <c r="I570" s="63">
        <v>4600.0</v>
      </c>
      <c r="J570" s="63">
        <v>77.0</v>
      </c>
      <c r="K570" s="64" t="s">
        <v>23</v>
      </c>
      <c r="L570" s="64" t="s">
        <v>23</v>
      </c>
      <c r="M570" s="64" t="s">
        <v>821</v>
      </c>
      <c r="N570" s="63"/>
      <c r="O570" s="64"/>
      <c r="P570" s="63">
        <v>30.0</v>
      </c>
      <c r="Q570" s="64"/>
      <c r="R570" s="64"/>
    </row>
    <row r="571" ht="12.75" customHeight="1">
      <c r="A571" s="63">
        <v>1919.0</v>
      </c>
      <c r="B571" s="63">
        <v>98809.0</v>
      </c>
      <c r="C571" s="64" t="s">
        <v>1363</v>
      </c>
      <c r="D571" s="64" t="s">
        <v>1211</v>
      </c>
      <c r="E571" s="64"/>
      <c r="F571" s="64"/>
      <c r="G571" s="64" t="s">
        <v>819</v>
      </c>
      <c r="H571" s="65">
        <v>41783.5</v>
      </c>
      <c r="I571" s="63">
        <v>4660.0</v>
      </c>
      <c r="J571" s="63">
        <v>77.0</v>
      </c>
      <c r="K571" s="64" t="s">
        <v>23</v>
      </c>
      <c r="L571" s="64" t="s">
        <v>23</v>
      </c>
      <c r="M571" s="64"/>
      <c r="N571" s="63"/>
      <c r="O571" s="64"/>
      <c r="P571" s="64"/>
      <c r="Q571" s="64"/>
      <c r="R571" s="64"/>
    </row>
    <row r="572" ht="12.75" customHeight="1">
      <c r="A572" s="63">
        <v>857.0</v>
      </c>
      <c r="B572" s="63">
        <v>47507.0</v>
      </c>
      <c r="C572" s="64" t="s">
        <v>1363</v>
      </c>
      <c r="D572" s="64" t="s">
        <v>1211</v>
      </c>
      <c r="E572" s="64"/>
      <c r="F572" s="64"/>
      <c r="G572" s="64" t="s">
        <v>1364</v>
      </c>
      <c r="H572" s="65">
        <v>41798.5625</v>
      </c>
      <c r="I572" s="63">
        <v>4700.0</v>
      </c>
      <c r="J572" s="63">
        <v>77.0</v>
      </c>
      <c r="K572" s="64" t="s">
        <v>23</v>
      </c>
      <c r="L572" s="64" t="s">
        <v>23</v>
      </c>
      <c r="M572" s="64" t="s">
        <v>814</v>
      </c>
      <c r="N572" s="63"/>
      <c r="O572" s="64"/>
      <c r="P572" s="63">
        <v>38.0</v>
      </c>
      <c r="Q572" s="66">
        <v>2.0</v>
      </c>
      <c r="R572" s="66">
        <v>2.0</v>
      </c>
    </row>
    <row r="573" ht="12.75" customHeight="1">
      <c r="A573" s="63">
        <v>947.0</v>
      </c>
      <c r="B573" s="63">
        <v>95151.0</v>
      </c>
      <c r="C573" s="64" t="s">
        <v>1363</v>
      </c>
      <c r="D573" s="64" t="s">
        <v>1211</v>
      </c>
      <c r="E573" s="66">
        <v>110.0</v>
      </c>
      <c r="F573" s="64" t="s">
        <v>146</v>
      </c>
      <c r="G573" s="64"/>
      <c r="H573" s="65">
        <v>41822.875</v>
      </c>
      <c r="I573" s="63">
        <v>4750.0</v>
      </c>
      <c r="J573" s="63">
        <v>77.0</v>
      </c>
      <c r="K573" s="64" t="s">
        <v>23</v>
      </c>
      <c r="L573" s="64" t="s">
        <v>35</v>
      </c>
      <c r="M573" s="64" t="s">
        <v>814</v>
      </c>
      <c r="N573" s="63"/>
      <c r="O573" s="64"/>
      <c r="P573" s="64"/>
      <c r="Q573" s="64"/>
      <c r="R573" s="64"/>
    </row>
    <row r="574" ht="12.75" customHeight="1">
      <c r="A574" s="63">
        <v>138.0</v>
      </c>
      <c r="B574" s="63">
        <v>21649.0</v>
      </c>
      <c r="C574" s="64" t="s">
        <v>1363</v>
      </c>
      <c r="D574" s="64" t="s">
        <v>1211</v>
      </c>
      <c r="E574" s="66">
        <v>26.0</v>
      </c>
      <c r="F574" s="64" t="s">
        <v>845</v>
      </c>
      <c r="G574" s="64"/>
      <c r="H574" s="65">
        <v>41756.583333333336</v>
      </c>
      <c r="I574" s="63">
        <v>4800.0</v>
      </c>
      <c r="J574" s="63">
        <v>77.0</v>
      </c>
      <c r="K574" s="64" t="s">
        <v>23</v>
      </c>
      <c r="L574" s="64" t="s">
        <v>40</v>
      </c>
      <c r="M574" s="64" t="s">
        <v>821</v>
      </c>
      <c r="N574" s="63"/>
      <c r="O574" s="64"/>
      <c r="P574" s="63">
        <v>35.0</v>
      </c>
      <c r="Q574" s="64"/>
      <c r="R574" s="64"/>
    </row>
    <row r="575" ht="12.75" customHeight="1">
      <c r="A575" s="63">
        <v>129.0</v>
      </c>
      <c r="B575" s="63">
        <v>37976.0</v>
      </c>
      <c r="C575" s="64" t="s">
        <v>1363</v>
      </c>
      <c r="D575" s="64" t="s">
        <v>1211</v>
      </c>
      <c r="E575" s="64"/>
      <c r="F575" s="64"/>
      <c r="G575" s="64" t="s">
        <v>819</v>
      </c>
      <c r="H575" s="65">
        <v>41756.4375</v>
      </c>
      <c r="I575" s="63">
        <v>4850.0</v>
      </c>
      <c r="J575" s="63">
        <v>77.0</v>
      </c>
      <c r="K575" s="64" t="s">
        <v>23</v>
      </c>
      <c r="L575" s="64" t="s">
        <v>23</v>
      </c>
      <c r="M575" s="64" t="s">
        <v>814</v>
      </c>
      <c r="N575" s="63"/>
      <c r="O575" s="64"/>
      <c r="P575" s="63">
        <v>39.0</v>
      </c>
      <c r="Q575" s="64"/>
      <c r="R575" s="64"/>
    </row>
    <row r="576" ht="12.75" customHeight="1">
      <c r="A576" s="63">
        <v>185.0</v>
      </c>
      <c r="B576" s="63">
        <v>89102.0</v>
      </c>
      <c r="C576" s="64" t="s">
        <v>1363</v>
      </c>
      <c r="D576" s="64" t="s">
        <v>1211</v>
      </c>
      <c r="E576" s="64"/>
      <c r="F576" s="64"/>
      <c r="G576" s="64" t="s">
        <v>142</v>
      </c>
      <c r="H576" s="65">
        <v>41768.395833333336</v>
      </c>
      <c r="I576" s="63">
        <v>4850.0</v>
      </c>
      <c r="J576" s="63">
        <v>77.0</v>
      </c>
      <c r="K576" s="64" t="s">
        <v>23</v>
      </c>
      <c r="L576" s="64" t="s">
        <v>23</v>
      </c>
      <c r="M576" s="64" t="s">
        <v>814</v>
      </c>
      <c r="N576" s="63"/>
      <c r="O576" s="64"/>
      <c r="P576" s="63">
        <v>38.0</v>
      </c>
      <c r="Q576" s="64"/>
      <c r="R576" s="64"/>
    </row>
    <row r="577" ht="12.75" customHeight="1">
      <c r="A577" s="63">
        <v>1948.0</v>
      </c>
      <c r="B577" s="63">
        <v>48780.0</v>
      </c>
      <c r="C577" s="64" t="s">
        <v>1363</v>
      </c>
      <c r="D577" s="64" t="s">
        <v>1211</v>
      </c>
      <c r="E577" s="64"/>
      <c r="F577" s="64"/>
      <c r="G577" s="64" t="s">
        <v>857</v>
      </c>
      <c r="H577" s="65">
        <v>41784.770833333336</v>
      </c>
      <c r="I577" s="63">
        <v>4980.0</v>
      </c>
      <c r="J577" s="63">
        <v>77.0</v>
      </c>
      <c r="K577" s="64" t="s">
        <v>23</v>
      </c>
      <c r="L577" s="64" t="s">
        <v>40</v>
      </c>
      <c r="M577" s="64"/>
      <c r="N577" s="63"/>
      <c r="O577" s="64"/>
      <c r="P577" s="64"/>
      <c r="Q577" s="64"/>
      <c r="R577" s="64"/>
    </row>
    <row r="578" ht="12.75" customHeight="1">
      <c r="A578" s="63">
        <v>8010.0</v>
      </c>
      <c r="B578" s="63">
        <v>72166.0</v>
      </c>
      <c r="C578" s="64" t="s">
        <v>1363</v>
      </c>
      <c r="D578" s="64" t="s">
        <v>1211</v>
      </c>
      <c r="E578" s="64"/>
      <c r="F578" s="64"/>
      <c r="G578" s="64" t="s">
        <v>857</v>
      </c>
      <c r="H578" s="65">
        <v>41796.458333333336</v>
      </c>
      <c r="I578" s="63">
        <v>5000.0</v>
      </c>
      <c r="J578" s="63">
        <v>77.0</v>
      </c>
      <c r="K578" s="64" t="s">
        <v>23</v>
      </c>
      <c r="L578" s="64" t="s">
        <v>23</v>
      </c>
      <c r="M578" s="64" t="s">
        <v>814</v>
      </c>
      <c r="N578" s="63"/>
      <c r="O578" s="64"/>
      <c r="P578" s="64"/>
      <c r="Q578" s="64"/>
      <c r="R578" s="64"/>
    </row>
    <row r="579" ht="12.75" customHeight="1">
      <c r="A579" s="63">
        <v>1949.0</v>
      </c>
      <c r="B579" s="63">
        <v>98854.0</v>
      </c>
      <c r="C579" s="64" t="s">
        <v>1363</v>
      </c>
      <c r="D579" s="64" t="s">
        <v>1211</v>
      </c>
      <c r="E579" s="64"/>
      <c r="F579" s="64"/>
      <c r="G579" s="64" t="s">
        <v>857</v>
      </c>
      <c r="H579" s="65">
        <v>41784.791666666664</v>
      </c>
      <c r="I579" s="63">
        <v>5050.0</v>
      </c>
      <c r="J579" s="63">
        <v>77.0</v>
      </c>
      <c r="K579" s="64" t="s">
        <v>23</v>
      </c>
      <c r="L579" s="64" t="s">
        <v>23</v>
      </c>
      <c r="M579" s="64"/>
      <c r="N579" s="63"/>
      <c r="O579" s="64"/>
      <c r="P579" s="64"/>
      <c r="Q579" s="64"/>
      <c r="R579" s="64"/>
    </row>
    <row r="580" ht="12.75" customHeight="1">
      <c r="A580" s="63">
        <v>1226.0</v>
      </c>
      <c r="B580" s="63">
        <v>11536.0</v>
      </c>
      <c r="C580" s="64" t="s">
        <v>1363</v>
      </c>
      <c r="D580" s="64" t="s">
        <v>1211</v>
      </c>
      <c r="E580" s="64"/>
      <c r="F580" s="64"/>
      <c r="G580" s="64" t="s">
        <v>857</v>
      </c>
      <c r="H580" s="65">
        <v>41791.416666666664</v>
      </c>
      <c r="I580" s="63">
        <v>5050.0</v>
      </c>
      <c r="J580" s="63">
        <v>77.0</v>
      </c>
      <c r="K580" s="64" t="s">
        <v>23</v>
      </c>
      <c r="L580" s="64" t="s">
        <v>23</v>
      </c>
      <c r="M580" s="64" t="s">
        <v>814</v>
      </c>
      <c r="N580" s="63"/>
      <c r="O580" s="64"/>
      <c r="P580" s="63">
        <v>38.0</v>
      </c>
      <c r="Q580" s="64"/>
      <c r="R580" s="64"/>
    </row>
    <row r="581" ht="12.75" customHeight="1">
      <c r="A581" s="63">
        <v>967.0</v>
      </c>
      <c r="B581" s="63">
        <v>164033.0</v>
      </c>
      <c r="C581" s="64" t="s">
        <v>1363</v>
      </c>
      <c r="D581" s="64" t="s">
        <v>1211</v>
      </c>
      <c r="E581" s="64"/>
      <c r="F581" s="64"/>
      <c r="G581" s="64" t="s">
        <v>857</v>
      </c>
      <c r="H581" s="65">
        <v>41817.416666666664</v>
      </c>
      <c r="I581" s="63">
        <v>5050.0</v>
      </c>
      <c r="J581" s="63">
        <v>77.0</v>
      </c>
      <c r="K581" s="64" t="s">
        <v>23</v>
      </c>
      <c r="L581" s="64" t="s">
        <v>35</v>
      </c>
      <c r="M581" s="64" t="s">
        <v>814</v>
      </c>
      <c r="N581" s="63"/>
      <c r="O581" s="64"/>
      <c r="P581" s="64"/>
      <c r="Q581" s="64"/>
      <c r="R581" s="64"/>
    </row>
    <row r="582" ht="12.75" customHeight="1">
      <c r="A582" s="63">
        <v>1196.0</v>
      </c>
      <c r="B582" s="63">
        <v>133939.0</v>
      </c>
      <c r="C582" s="64" t="s">
        <v>1363</v>
      </c>
      <c r="D582" s="64" t="s">
        <v>1211</v>
      </c>
      <c r="E582" s="64"/>
      <c r="F582" s="64"/>
      <c r="G582" s="64" t="s">
        <v>819</v>
      </c>
      <c r="H582" s="65">
        <v>41782.458333333336</v>
      </c>
      <c r="I582" s="63">
        <v>5075.0</v>
      </c>
      <c r="J582" s="63">
        <v>77.0</v>
      </c>
      <c r="K582" s="64" t="s">
        <v>23</v>
      </c>
      <c r="L582" s="64" t="s">
        <v>23</v>
      </c>
      <c r="M582" s="64" t="s">
        <v>821</v>
      </c>
      <c r="N582" s="63"/>
      <c r="O582" s="64"/>
      <c r="P582" s="63">
        <v>38.0</v>
      </c>
      <c r="Q582" s="66">
        <v>2.0</v>
      </c>
      <c r="R582" s="66">
        <v>2.0</v>
      </c>
    </row>
    <row r="583" ht="12.75" customHeight="1">
      <c r="A583" s="63">
        <v>958.0</v>
      </c>
      <c r="B583" s="63">
        <v>153236.0</v>
      </c>
      <c r="C583" s="64" t="s">
        <v>1363</v>
      </c>
      <c r="D583" s="64" t="s">
        <v>1211</v>
      </c>
      <c r="E583" s="64"/>
      <c r="F583" s="64"/>
      <c r="G583" s="64" t="s">
        <v>857</v>
      </c>
      <c r="H583" s="65">
        <v>41832.520833333336</v>
      </c>
      <c r="I583" s="63">
        <v>5100.0</v>
      </c>
      <c r="J583" s="63">
        <v>77.0</v>
      </c>
      <c r="K583" s="64" t="s">
        <v>23</v>
      </c>
      <c r="L583" s="64" t="s">
        <v>35</v>
      </c>
      <c r="M583" s="64" t="s">
        <v>814</v>
      </c>
      <c r="N583" s="63"/>
      <c r="O583" s="64"/>
      <c r="P583" s="63">
        <v>35.0</v>
      </c>
      <c r="Q583" s="64"/>
      <c r="R583" s="64"/>
    </row>
    <row r="584" ht="12.75" customHeight="1">
      <c r="A584" s="63">
        <v>1139.0</v>
      </c>
      <c r="B584" s="63">
        <v>40146.0</v>
      </c>
      <c r="C584" s="64" t="s">
        <v>1363</v>
      </c>
      <c r="D584" s="64" t="s">
        <v>1211</v>
      </c>
      <c r="E584" s="64"/>
      <c r="F584" s="64"/>
      <c r="G584" s="64" t="s">
        <v>857</v>
      </c>
      <c r="H584" s="65">
        <v>41775.791666666664</v>
      </c>
      <c r="I584" s="63">
        <v>5150.0</v>
      </c>
      <c r="J584" s="63">
        <v>77.0</v>
      </c>
      <c r="K584" s="64" t="s">
        <v>23</v>
      </c>
      <c r="L584" s="64" t="s">
        <v>23</v>
      </c>
      <c r="M584" s="64" t="s">
        <v>814</v>
      </c>
      <c r="N584" s="63"/>
      <c r="O584" s="64"/>
      <c r="P584" s="63">
        <v>38.0</v>
      </c>
      <c r="Q584" s="64"/>
      <c r="R584" s="64"/>
    </row>
    <row r="585" ht="12.75" customHeight="1">
      <c r="A585" s="63">
        <v>1902.0</v>
      </c>
      <c r="B585" s="63">
        <v>153764.0</v>
      </c>
      <c r="C585" s="64" t="s">
        <v>1363</v>
      </c>
      <c r="D585" s="64" t="s">
        <v>1211</v>
      </c>
      <c r="E585" s="64"/>
      <c r="F585" s="64"/>
      <c r="G585" s="64" t="s">
        <v>857</v>
      </c>
      <c r="H585" s="65">
        <v>41782.666666666664</v>
      </c>
      <c r="I585" s="63">
        <v>5200.0</v>
      </c>
      <c r="J585" s="63">
        <v>77.0</v>
      </c>
      <c r="K585" s="64" t="s">
        <v>23</v>
      </c>
      <c r="L585" s="64" t="s">
        <v>35</v>
      </c>
      <c r="M585" s="64" t="s">
        <v>814</v>
      </c>
      <c r="N585" s="63"/>
      <c r="O585" s="64"/>
      <c r="P585" s="64"/>
      <c r="Q585" s="64"/>
      <c r="R585" s="64"/>
    </row>
    <row r="586" ht="12.75" customHeight="1">
      <c r="A586" s="63">
        <v>1984.0</v>
      </c>
      <c r="B586" s="63">
        <v>92056.0</v>
      </c>
      <c r="C586" s="64" t="s">
        <v>1363</v>
      </c>
      <c r="D586" s="64" t="s">
        <v>1211</v>
      </c>
      <c r="E586" s="64"/>
      <c r="F586" s="64"/>
      <c r="G586" s="64" t="s">
        <v>857</v>
      </c>
      <c r="H586" s="65">
        <v>41789.541666666664</v>
      </c>
      <c r="I586" s="63">
        <v>5200.0</v>
      </c>
      <c r="J586" s="63">
        <v>77.0</v>
      </c>
      <c r="K586" s="64" t="s">
        <v>23</v>
      </c>
      <c r="L586" s="64" t="s">
        <v>23</v>
      </c>
      <c r="M586" s="64" t="s">
        <v>814</v>
      </c>
      <c r="N586" s="63"/>
      <c r="O586" s="64"/>
      <c r="P586" s="64"/>
      <c r="Q586" s="64"/>
      <c r="R586" s="64"/>
    </row>
    <row r="587" ht="12.75" customHeight="1">
      <c r="A587" s="63">
        <v>128.0</v>
      </c>
      <c r="B587" s="63">
        <v>103873.0</v>
      </c>
      <c r="C587" s="64" t="s">
        <v>1363</v>
      </c>
      <c r="D587" s="64" t="s">
        <v>1211</v>
      </c>
      <c r="E587" s="64"/>
      <c r="F587" s="64"/>
      <c r="G587" s="64" t="s">
        <v>819</v>
      </c>
      <c r="H587" s="65">
        <v>41756.416666666664</v>
      </c>
      <c r="I587" s="63">
        <v>5225.0</v>
      </c>
      <c r="J587" s="63">
        <v>77.0</v>
      </c>
      <c r="K587" s="64" t="s">
        <v>23</v>
      </c>
      <c r="L587" s="64" t="s">
        <v>23</v>
      </c>
      <c r="M587" s="64"/>
      <c r="N587" s="63"/>
      <c r="O587" s="64"/>
      <c r="P587" s="64"/>
      <c r="Q587" s="64"/>
      <c r="R587" s="64"/>
    </row>
    <row r="588" ht="12.75" customHeight="1">
      <c r="A588" s="63">
        <v>1156.0</v>
      </c>
      <c r="B588" s="63">
        <v>165178.0</v>
      </c>
      <c r="C588" s="64" t="s">
        <v>1363</v>
      </c>
      <c r="D588" s="64" t="s">
        <v>1211</v>
      </c>
      <c r="E588" s="64"/>
      <c r="F588" s="64"/>
      <c r="G588" s="64" t="s">
        <v>857</v>
      </c>
      <c r="H588" s="65">
        <v>41777.291666666664</v>
      </c>
      <c r="I588" s="63">
        <v>5250.0</v>
      </c>
      <c r="J588" s="63">
        <v>77.0</v>
      </c>
      <c r="K588" s="64" t="s">
        <v>23</v>
      </c>
      <c r="L588" s="64" t="s">
        <v>23</v>
      </c>
      <c r="M588" s="64" t="s">
        <v>814</v>
      </c>
      <c r="N588" s="63"/>
      <c r="O588" s="64"/>
      <c r="P588" s="64"/>
      <c r="Q588" s="64"/>
      <c r="R588" s="64"/>
    </row>
    <row r="589" ht="12.75" customHeight="1">
      <c r="A589" s="63">
        <v>1286.0</v>
      </c>
      <c r="B589" s="63">
        <v>153483.0</v>
      </c>
      <c r="C589" s="64" t="s">
        <v>1363</v>
      </c>
      <c r="D589" s="64" t="s">
        <v>1211</v>
      </c>
      <c r="E589" s="64"/>
      <c r="F589" s="64"/>
      <c r="G589" s="64" t="s">
        <v>857</v>
      </c>
      <c r="H589" s="65">
        <v>41796.375</v>
      </c>
      <c r="I589" s="63">
        <v>5255.0</v>
      </c>
      <c r="J589" s="63">
        <v>77.0</v>
      </c>
      <c r="K589" s="64" t="s">
        <v>23</v>
      </c>
      <c r="L589" s="64" t="s">
        <v>23</v>
      </c>
      <c r="M589" s="64"/>
      <c r="N589" s="63"/>
      <c r="O589" s="64"/>
      <c r="P589" s="63">
        <v>41.0</v>
      </c>
      <c r="Q589" s="64"/>
      <c r="R589" s="64"/>
    </row>
    <row r="590" ht="12.75" customHeight="1">
      <c r="A590" s="63">
        <v>1921.0</v>
      </c>
      <c r="B590" s="63">
        <v>118282.0</v>
      </c>
      <c r="C590" s="64" t="s">
        <v>1363</v>
      </c>
      <c r="D590" s="64" t="s">
        <v>1211</v>
      </c>
      <c r="E590" s="64"/>
      <c r="F590" s="64"/>
      <c r="G590" s="64" t="s">
        <v>819</v>
      </c>
      <c r="H590" s="65">
        <v>41783.305555555555</v>
      </c>
      <c r="I590" s="63">
        <v>5285.0</v>
      </c>
      <c r="J590" s="63">
        <v>77.0</v>
      </c>
      <c r="K590" s="64" t="s">
        <v>23</v>
      </c>
      <c r="L590" s="64" t="s">
        <v>23</v>
      </c>
      <c r="M590" s="64"/>
      <c r="N590" s="63"/>
      <c r="O590" s="64"/>
      <c r="P590" s="64"/>
      <c r="Q590" s="64"/>
      <c r="R590" s="64"/>
    </row>
    <row r="591" ht="12.75" customHeight="1">
      <c r="A591" s="63">
        <v>1144.0</v>
      </c>
      <c r="B591" s="63">
        <v>161343.0</v>
      </c>
      <c r="C591" s="64" t="s">
        <v>1363</v>
      </c>
      <c r="D591" s="64" t="s">
        <v>1211</v>
      </c>
      <c r="E591" s="64"/>
      <c r="F591" s="64"/>
      <c r="G591" s="64" t="s">
        <v>857</v>
      </c>
      <c r="H591" s="65">
        <v>41776.5</v>
      </c>
      <c r="I591" s="63">
        <v>5300.0</v>
      </c>
      <c r="J591" s="63">
        <v>77.0</v>
      </c>
      <c r="K591" s="64" t="s">
        <v>23</v>
      </c>
      <c r="L591" s="64" t="s">
        <v>23</v>
      </c>
      <c r="M591" s="64" t="s">
        <v>814</v>
      </c>
      <c r="N591" s="63"/>
      <c r="O591" s="64" t="s">
        <v>816</v>
      </c>
      <c r="P591" s="63">
        <v>35.0</v>
      </c>
      <c r="Q591" s="64"/>
      <c r="R591" s="64"/>
    </row>
    <row r="592" ht="12.75" customHeight="1">
      <c r="A592" s="63">
        <v>1970.0</v>
      </c>
      <c r="B592" s="63">
        <v>173805.0</v>
      </c>
      <c r="C592" s="64" t="s">
        <v>1363</v>
      </c>
      <c r="D592" s="64" t="s">
        <v>1211</v>
      </c>
      <c r="E592" s="64"/>
      <c r="F592" s="64"/>
      <c r="G592" s="64" t="s">
        <v>857</v>
      </c>
      <c r="H592" s="65">
        <v>41789.3125</v>
      </c>
      <c r="I592" s="63">
        <v>5300.0</v>
      </c>
      <c r="J592" s="63">
        <v>77.0</v>
      </c>
      <c r="K592" s="64" t="s">
        <v>23</v>
      </c>
      <c r="L592" s="64" t="s">
        <v>23</v>
      </c>
      <c r="M592" s="64" t="s">
        <v>814</v>
      </c>
      <c r="N592" s="63"/>
      <c r="O592" s="64"/>
      <c r="P592" s="64"/>
      <c r="Q592" s="64"/>
      <c r="R592" s="64"/>
    </row>
    <row r="593" ht="12.75" customHeight="1">
      <c r="A593" s="63">
        <v>8210.0</v>
      </c>
      <c r="B593" s="63">
        <v>14589.0</v>
      </c>
      <c r="C593" s="64" t="s">
        <v>1363</v>
      </c>
      <c r="D593" s="64" t="s">
        <v>1211</v>
      </c>
      <c r="E593" s="64"/>
      <c r="F593" s="64"/>
      <c r="G593" s="64" t="s">
        <v>819</v>
      </c>
      <c r="H593" s="65">
        <v>41797.5</v>
      </c>
      <c r="I593" s="63">
        <v>5310.0</v>
      </c>
      <c r="J593" s="63">
        <v>77.0</v>
      </c>
      <c r="K593" s="64" t="s">
        <v>23</v>
      </c>
      <c r="L593" s="64" t="s">
        <v>23</v>
      </c>
      <c r="M593" s="64" t="s">
        <v>821</v>
      </c>
      <c r="N593" s="63"/>
      <c r="O593" s="64"/>
      <c r="P593" s="63">
        <v>38.0</v>
      </c>
      <c r="Q593" s="66">
        <v>2.0</v>
      </c>
      <c r="R593" s="66">
        <v>2.0</v>
      </c>
    </row>
    <row r="594" ht="12.75" customHeight="1">
      <c r="A594" s="63">
        <v>1244.0</v>
      </c>
      <c r="B594" s="63">
        <v>217997.0</v>
      </c>
      <c r="C594" s="64" t="s">
        <v>1363</v>
      </c>
      <c r="D594" s="64" t="s">
        <v>1211</v>
      </c>
      <c r="E594" s="64"/>
      <c r="F594" s="64"/>
      <c r="G594" s="64" t="s">
        <v>819</v>
      </c>
      <c r="H594" s="65">
        <v>41791.895833333336</v>
      </c>
      <c r="I594" s="63">
        <v>5420.0</v>
      </c>
      <c r="J594" s="63">
        <v>77.0</v>
      </c>
      <c r="K594" s="64" t="s">
        <v>23</v>
      </c>
      <c r="L594" s="64" t="s">
        <v>35</v>
      </c>
      <c r="M594" s="64" t="s">
        <v>821</v>
      </c>
      <c r="N594" s="63"/>
      <c r="O594" s="64"/>
      <c r="P594" s="63">
        <v>39.0</v>
      </c>
      <c r="Q594" s="66">
        <v>2.0</v>
      </c>
      <c r="R594" s="66">
        <v>2.0</v>
      </c>
    </row>
    <row r="595" ht="12.75" customHeight="1">
      <c r="A595" s="63">
        <v>1928.0</v>
      </c>
      <c r="B595" s="63">
        <v>160925.0</v>
      </c>
      <c r="C595" s="64" t="s">
        <v>1363</v>
      </c>
      <c r="D595" s="64" t="s">
        <v>1211</v>
      </c>
      <c r="E595" s="64"/>
      <c r="F595" s="64"/>
      <c r="G595" s="64" t="s">
        <v>857</v>
      </c>
      <c r="H595" s="65">
        <v>41783.583333333336</v>
      </c>
      <c r="I595" s="63">
        <v>5430.0</v>
      </c>
      <c r="J595" s="63">
        <v>77.0</v>
      </c>
      <c r="K595" s="64" t="s">
        <v>23</v>
      </c>
      <c r="L595" s="64" t="s">
        <v>23</v>
      </c>
      <c r="M595" s="64" t="s">
        <v>821</v>
      </c>
      <c r="N595" s="63"/>
      <c r="O595" s="64"/>
      <c r="P595" s="63">
        <v>38.0</v>
      </c>
      <c r="Q595" s="64"/>
      <c r="R595" s="64"/>
    </row>
    <row r="596" ht="12.75" customHeight="1">
      <c r="A596" s="63">
        <v>1224.0</v>
      </c>
      <c r="B596" s="63">
        <v>146717.0</v>
      </c>
      <c r="C596" s="64" t="s">
        <v>1363</v>
      </c>
      <c r="D596" s="64" t="s">
        <v>1211</v>
      </c>
      <c r="E596" s="64"/>
      <c r="F596" s="64"/>
      <c r="G596" s="64" t="s">
        <v>857</v>
      </c>
      <c r="H596" s="65">
        <v>41791.333333333336</v>
      </c>
      <c r="I596" s="63">
        <v>5450.0</v>
      </c>
      <c r="J596" s="63">
        <v>77.0</v>
      </c>
      <c r="K596" s="64" t="s">
        <v>23</v>
      </c>
      <c r="L596" s="64" t="s">
        <v>23</v>
      </c>
      <c r="M596" s="64" t="s">
        <v>35</v>
      </c>
      <c r="N596" s="63"/>
      <c r="O596" s="64"/>
      <c r="P596" s="63">
        <v>39.0</v>
      </c>
      <c r="Q596" s="64"/>
      <c r="R596" s="64"/>
    </row>
    <row r="597" ht="12.75" customHeight="1">
      <c r="A597" s="63">
        <v>8380.0</v>
      </c>
      <c r="B597" s="63">
        <v>64567.0</v>
      </c>
      <c r="C597" s="64" t="s">
        <v>1363</v>
      </c>
      <c r="D597" s="64" t="s">
        <v>1211</v>
      </c>
      <c r="E597" s="64"/>
      <c r="F597" s="64"/>
      <c r="G597" s="64" t="s">
        <v>819</v>
      </c>
      <c r="H597" s="65">
        <v>41798.305555555555</v>
      </c>
      <c r="I597" s="63">
        <v>5450.0</v>
      </c>
      <c r="J597" s="63">
        <v>77.0</v>
      </c>
      <c r="K597" s="64" t="s">
        <v>23</v>
      </c>
      <c r="L597" s="64" t="s">
        <v>23</v>
      </c>
      <c r="M597" s="64" t="s">
        <v>821</v>
      </c>
      <c r="N597" s="63"/>
      <c r="O597" s="64"/>
      <c r="P597" s="63">
        <v>39.0</v>
      </c>
      <c r="Q597" s="66">
        <v>2.0</v>
      </c>
      <c r="R597" s="66">
        <v>2.0</v>
      </c>
    </row>
    <row r="598" ht="12.75" customHeight="1">
      <c r="A598" s="63">
        <v>1952.0</v>
      </c>
      <c r="B598" s="63">
        <v>29063.0</v>
      </c>
      <c r="C598" s="64" t="s">
        <v>1363</v>
      </c>
      <c r="D598" s="64" t="s">
        <v>1211</v>
      </c>
      <c r="E598" s="66">
        <v>127.0</v>
      </c>
      <c r="F598" s="64" t="s">
        <v>109</v>
      </c>
      <c r="G598" s="64"/>
      <c r="H598" s="65">
        <v>41786.458333333336</v>
      </c>
      <c r="I598" s="63">
        <v>5460.0</v>
      </c>
      <c r="J598" s="63">
        <v>77.0</v>
      </c>
      <c r="K598" s="64" t="s">
        <v>23</v>
      </c>
      <c r="L598" s="64" t="s">
        <v>23</v>
      </c>
      <c r="M598" s="64"/>
      <c r="N598" s="63"/>
      <c r="O598" s="64"/>
      <c r="P598" s="64"/>
      <c r="Q598" s="64"/>
      <c r="R598" s="64"/>
    </row>
    <row r="599" ht="12.75" customHeight="1">
      <c r="A599" s="63">
        <v>1111.0</v>
      </c>
      <c r="B599" s="63">
        <v>48135.0</v>
      </c>
      <c r="C599" s="64" t="s">
        <v>1363</v>
      </c>
      <c r="D599" s="64" t="s">
        <v>1211</v>
      </c>
      <c r="E599" s="64"/>
      <c r="F599" s="64"/>
      <c r="G599" s="64" t="s">
        <v>857</v>
      </c>
      <c r="H599" s="65">
        <v>41770.625</v>
      </c>
      <c r="I599" s="63">
        <v>5500.0</v>
      </c>
      <c r="J599" s="63">
        <v>77.0</v>
      </c>
      <c r="K599" s="64" t="s">
        <v>23</v>
      </c>
      <c r="L599" s="64" t="s">
        <v>23</v>
      </c>
      <c r="M599" s="64"/>
      <c r="N599" s="63"/>
      <c r="O599" s="64"/>
      <c r="P599" s="64"/>
      <c r="Q599" s="64"/>
      <c r="R599" s="64"/>
    </row>
    <row r="600" ht="12.75" customHeight="1">
      <c r="A600" s="63">
        <v>160.0</v>
      </c>
      <c r="B600" s="63">
        <v>169580.0</v>
      </c>
      <c r="C600" s="64" t="s">
        <v>1363</v>
      </c>
      <c r="D600" s="64" t="s">
        <v>1211</v>
      </c>
      <c r="E600" s="64"/>
      <c r="F600" s="64"/>
      <c r="G600" s="64" t="s">
        <v>819</v>
      </c>
      <c r="H600" s="65">
        <v>41760.875</v>
      </c>
      <c r="I600" s="63">
        <v>5600.0</v>
      </c>
      <c r="J600" s="63">
        <v>77.0</v>
      </c>
      <c r="K600" s="64" t="s">
        <v>23</v>
      </c>
      <c r="L600" s="64" t="s">
        <v>23</v>
      </c>
      <c r="M600" s="64"/>
      <c r="N600" s="63"/>
      <c r="O600" s="64"/>
      <c r="P600" s="63">
        <v>40.0</v>
      </c>
      <c r="Q600" s="64"/>
      <c r="R600" s="64"/>
    </row>
    <row r="601" ht="12.75" customHeight="1">
      <c r="A601" s="63">
        <v>149.0</v>
      </c>
      <c r="B601" s="63">
        <v>49645.0</v>
      </c>
      <c r="C601" s="64" t="s">
        <v>1363</v>
      </c>
      <c r="D601" s="64" t="s">
        <v>1211</v>
      </c>
      <c r="E601" s="64"/>
      <c r="F601" s="64"/>
      <c r="G601" s="64" t="s">
        <v>819</v>
      </c>
      <c r="H601" s="65">
        <v>41760.458333333336</v>
      </c>
      <c r="I601" s="63">
        <v>5685.0</v>
      </c>
      <c r="J601" s="63">
        <v>77.0</v>
      </c>
      <c r="K601" s="64" t="s">
        <v>23</v>
      </c>
      <c r="L601" s="64" t="s">
        <v>23</v>
      </c>
      <c r="M601" s="64" t="s">
        <v>821</v>
      </c>
      <c r="N601" s="63"/>
      <c r="O601" s="64"/>
      <c r="P601" s="63">
        <v>36.0</v>
      </c>
      <c r="Q601" s="64"/>
      <c r="R601" s="64"/>
    </row>
    <row r="602" ht="12.75" customHeight="1">
      <c r="A602" s="63">
        <v>1256.0</v>
      </c>
      <c r="B602" s="63">
        <v>23539.0</v>
      </c>
      <c r="C602" s="64" t="s">
        <v>1363</v>
      </c>
      <c r="D602" s="64" t="s">
        <v>1211</v>
      </c>
      <c r="E602" s="64"/>
      <c r="F602" s="64"/>
      <c r="G602" s="64" t="s">
        <v>1425</v>
      </c>
      <c r="H602" s="65">
        <v>41794.427083333336</v>
      </c>
      <c r="I602" s="63">
        <v>5720.0</v>
      </c>
      <c r="J602" s="63">
        <v>77.0</v>
      </c>
      <c r="K602" s="64" t="s">
        <v>23</v>
      </c>
      <c r="L602" s="64" t="s">
        <v>23</v>
      </c>
      <c r="M602" s="64"/>
      <c r="N602" s="63"/>
      <c r="O602" s="64"/>
      <c r="P602" s="63">
        <v>37.0</v>
      </c>
      <c r="Q602" s="64"/>
      <c r="R602" s="64"/>
    </row>
    <row r="603" ht="12.75" customHeight="1">
      <c r="A603" s="63">
        <v>8020.0</v>
      </c>
      <c r="B603" s="63">
        <v>48670.0</v>
      </c>
      <c r="C603" s="64" t="s">
        <v>1363</v>
      </c>
      <c r="D603" s="64" t="s">
        <v>1211</v>
      </c>
      <c r="E603" s="64"/>
      <c r="F603" s="64"/>
      <c r="G603" s="64" t="s">
        <v>857</v>
      </c>
      <c r="H603" s="65">
        <v>41796.833333333336</v>
      </c>
      <c r="I603" s="63">
        <v>5750.0</v>
      </c>
      <c r="J603" s="63">
        <v>77.0</v>
      </c>
      <c r="K603" s="64" t="s">
        <v>23</v>
      </c>
      <c r="L603" s="64" t="s">
        <v>35</v>
      </c>
      <c r="M603" s="64" t="s">
        <v>814</v>
      </c>
      <c r="N603" s="63"/>
      <c r="O603" s="64"/>
      <c r="P603" s="64"/>
      <c r="Q603" s="64"/>
      <c r="R603" s="64"/>
    </row>
    <row r="604" ht="12.75" customHeight="1">
      <c r="A604" s="63">
        <v>1958.0</v>
      </c>
      <c r="B604" s="63">
        <v>97858.0</v>
      </c>
      <c r="C604" s="64" t="s">
        <v>1363</v>
      </c>
      <c r="D604" s="64" t="s">
        <v>1211</v>
      </c>
      <c r="E604" s="66">
        <v>115.0</v>
      </c>
      <c r="F604" s="64" t="s">
        <v>134</v>
      </c>
      <c r="G604" s="64"/>
      <c r="H604" s="65">
        <v>41787.520833333336</v>
      </c>
      <c r="I604" s="63">
        <v>5765.0</v>
      </c>
      <c r="J604" s="63">
        <v>77.0</v>
      </c>
      <c r="K604" s="64" t="s">
        <v>23</v>
      </c>
      <c r="L604" s="64" t="s">
        <v>23</v>
      </c>
      <c r="M604" s="64" t="s">
        <v>821</v>
      </c>
      <c r="N604" s="63"/>
      <c r="O604" s="64"/>
      <c r="P604" s="63">
        <v>39.0</v>
      </c>
      <c r="Q604" s="66">
        <v>2.0</v>
      </c>
      <c r="R604" s="66">
        <v>2.0</v>
      </c>
    </row>
    <row r="605" ht="12.75" customHeight="1">
      <c r="A605" s="63">
        <v>1209.0</v>
      </c>
      <c r="B605" s="63">
        <v>169957.0</v>
      </c>
      <c r="C605" s="64" t="s">
        <v>1363</v>
      </c>
      <c r="D605" s="64" t="s">
        <v>1211</v>
      </c>
      <c r="E605" s="64"/>
      <c r="F605" s="64"/>
      <c r="G605" s="64" t="s">
        <v>857</v>
      </c>
      <c r="H605" s="65">
        <v>41790.75</v>
      </c>
      <c r="I605" s="63">
        <v>5775.0</v>
      </c>
      <c r="J605" s="63">
        <v>77.0</v>
      </c>
      <c r="K605" s="64" t="s">
        <v>23</v>
      </c>
      <c r="L605" s="64" t="s">
        <v>23</v>
      </c>
      <c r="M605" s="64" t="s">
        <v>814</v>
      </c>
      <c r="N605" s="63"/>
      <c r="O605" s="64"/>
      <c r="P605" s="64"/>
      <c r="Q605" s="64"/>
      <c r="R605" s="64"/>
    </row>
    <row r="606" ht="12.75" customHeight="1">
      <c r="A606" s="63">
        <v>8120.0</v>
      </c>
      <c r="B606" s="63">
        <v>153483.0</v>
      </c>
      <c r="C606" s="64" t="s">
        <v>1363</v>
      </c>
      <c r="D606" s="64" t="s">
        <v>1211</v>
      </c>
      <c r="E606" s="64"/>
      <c r="F606" s="64"/>
      <c r="G606" s="64" t="s">
        <v>1364</v>
      </c>
      <c r="H606" s="65">
        <v>41797.395833333336</v>
      </c>
      <c r="I606" s="63">
        <v>5850.0</v>
      </c>
      <c r="J606" s="63">
        <v>77.0</v>
      </c>
      <c r="K606" s="64" t="s">
        <v>23</v>
      </c>
      <c r="L606" s="64" t="s">
        <v>23</v>
      </c>
      <c r="M606" s="64" t="s">
        <v>821</v>
      </c>
      <c r="N606" s="63"/>
      <c r="O606" s="64"/>
      <c r="P606" s="63">
        <v>39.0</v>
      </c>
      <c r="Q606" s="66">
        <v>2.0</v>
      </c>
      <c r="R606" s="66">
        <v>2.0</v>
      </c>
    </row>
    <row r="607" ht="12.75" customHeight="1">
      <c r="A607" s="63">
        <v>1200.0</v>
      </c>
      <c r="B607" s="63">
        <v>167554.0</v>
      </c>
      <c r="C607" s="64" t="s">
        <v>1363</v>
      </c>
      <c r="D607" s="64" t="s">
        <v>1211</v>
      </c>
      <c r="E607" s="64"/>
      <c r="F607" s="64"/>
      <c r="G607" s="64" t="s">
        <v>857</v>
      </c>
      <c r="H607" s="65">
        <v>41782.302083333336</v>
      </c>
      <c r="I607" s="63">
        <v>5950.0</v>
      </c>
      <c r="J607" s="63">
        <v>77.0</v>
      </c>
      <c r="K607" s="64" t="s">
        <v>23</v>
      </c>
      <c r="L607" s="64" t="s">
        <v>23</v>
      </c>
      <c r="M607" s="64"/>
      <c r="N607" s="63"/>
      <c r="O607" s="64"/>
      <c r="P607" s="64"/>
      <c r="Q607" s="64"/>
      <c r="R607" s="64"/>
    </row>
    <row r="608" ht="12.75" customHeight="1">
      <c r="A608" s="63">
        <v>8240.0</v>
      </c>
      <c r="B608" s="63">
        <v>103873.0</v>
      </c>
      <c r="C608" s="64" t="s">
        <v>1363</v>
      </c>
      <c r="D608" s="64" t="s">
        <v>1211</v>
      </c>
      <c r="E608" s="64"/>
      <c r="F608" s="64"/>
      <c r="G608" s="64" t="s">
        <v>819</v>
      </c>
      <c r="H608" s="65">
        <v>41797.5</v>
      </c>
      <c r="I608" s="63">
        <v>5950.0</v>
      </c>
      <c r="J608" s="63">
        <v>77.0</v>
      </c>
      <c r="K608" s="64" t="s">
        <v>23</v>
      </c>
      <c r="L608" s="64" t="s">
        <v>23</v>
      </c>
      <c r="M608" s="64" t="s">
        <v>35</v>
      </c>
      <c r="N608" s="63"/>
      <c r="O608" s="64"/>
      <c r="P608" s="63">
        <v>39.0</v>
      </c>
      <c r="Q608" s="66">
        <v>2.0</v>
      </c>
      <c r="R608" s="66">
        <v>2.0</v>
      </c>
    </row>
    <row r="609" ht="12.75" customHeight="1">
      <c r="A609" s="63">
        <v>1982.0</v>
      </c>
      <c r="B609" s="63">
        <v>85167.0</v>
      </c>
      <c r="C609" s="64" t="s">
        <v>1363</v>
      </c>
      <c r="D609" s="64" t="s">
        <v>1211</v>
      </c>
      <c r="E609" s="64"/>
      <c r="F609" s="64"/>
      <c r="G609" s="64" t="s">
        <v>857</v>
      </c>
      <c r="H609" s="65">
        <v>41789.3125</v>
      </c>
      <c r="I609" s="63">
        <v>6400.0</v>
      </c>
      <c r="J609" s="63">
        <v>77.0</v>
      </c>
      <c r="K609" s="64" t="s">
        <v>23</v>
      </c>
      <c r="L609" s="64" t="s">
        <v>23</v>
      </c>
      <c r="M609" s="64" t="s">
        <v>814</v>
      </c>
      <c r="N609" s="63"/>
      <c r="O609" s="64"/>
      <c r="P609" s="63">
        <v>40.0</v>
      </c>
      <c r="Q609" s="64"/>
      <c r="R609" s="64"/>
    </row>
    <row r="610" ht="12.75" customHeight="1">
      <c r="A610" s="63">
        <v>907.0</v>
      </c>
      <c r="B610" s="63">
        <v>134501.0</v>
      </c>
      <c r="C610" s="64" t="s">
        <v>1363</v>
      </c>
      <c r="D610" s="64" t="s">
        <v>1211</v>
      </c>
      <c r="E610" s="64"/>
      <c r="F610" s="64"/>
      <c r="G610" s="64" t="s">
        <v>857</v>
      </c>
      <c r="H610" s="65">
        <v>41803.458333333336</v>
      </c>
      <c r="I610" s="63">
        <v>6400.0</v>
      </c>
      <c r="J610" s="63">
        <v>77.0</v>
      </c>
      <c r="K610" s="64" t="s">
        <v>23</v>
      </c>
      <c r="L610" s="64" t="s">
        <v>23</v>
      </c>
      <c r="M610" s="64" t="s">
        <v>821</v>
      </c>
      <c r="N610" s="63"/>
      <c r="O610" s="64"/>
      <c r="P610" s="63">
        <v>38.0</v>
      </c>
      <c r="Q610" s="64"/>
      <c r="R610" s="64"/>
    </row>
    <row r="611" ht="12.75" customHeight="1">
      <c r="A611" s="63">
        <v>1195.0</v>
      </c>
      <c r="B611" s="63">
        <v>32509.0</v>
      </c>
      <c r="C611" s="64" t="s">
        <v>1363</v>
      </c>
      <c r="D611" s="64" t="s">
        <v>1211</v>
      </c>
      <c r="E611" s="64"/>
      <c r="F611" s="64"/>
      <c r="G611" s="64" t="s">
        <v>819</v>
      </c>
      <c r="H611" s="65">
        <v>41782.4375</v>
      </c>
      <c r="I611" s="63">
        <v>6630.0</v>
      </c>
      <c r="J611" s="63">
        <v>77.0</v>
      </c>
      <c r="K611" s="64" t="s">
        <v>23</v>
      </c>
      <c r="L611" s="64" t="s">
        <v>23</v>
      </c>
      <c r="M611" s="64" t="s">
        <v>821</v>
      </c>
      <c r="N611" s="63"/>
      <c r="O611" s="64"/>
      <c r="P611" s="63">
        <v>40.0</v>
      </c>
      <c r="Q611" s="66">
        <v>2.0</v>
      </c>
      <c r="R611" s="66">
        <v>2.0</v>
      </c>
    </row>
    <row r="612" ht="12.75" customHeight="1">
      <c r="A612" s="63">
        <v>182.0</v>
      </c>
      <c r="B612" s="63">
        <v>116641.0</v>
      </c>
      <c r="C612" s="64" t="s">
        <v>1363</v>
      </c>
      <c r="D612" s="64" t="s">
        <v>1211</v>
      </c>
      <c r="E612" s="66">
        <v>25.0</v>
      </c>
      <c r="F612" s="64" t="s">
        <v>850</v>
      </c>
      <c r="G612" s="64"/>
      <c r="H612" s="65">
        <v>41766.4375</v>
      </c>
      <c r="I612" s="63">
        <v>4400.0</v>
      </c>
      <c r="J612" s="63">
        <v>78.0</v>
      </c>
      <c r="K612" s="64" t="s">
        <v>23</v>
      </c>
      <c r="L612" s="64" t="s">
        <v>40</v>
      </c>
      <c r="M612" s="64"/>
      <c r="N612" s="63"/>
      <c r="O612" s="64"/>
      <c r="P612" s="64"/>
      <c r="Q612" s="64"/>
      <c r="R612" s="64"/>
    </row>
    <row r="613" ht="12.75" customHeight="1">
      <c r="A613" s="63">
        <v>147.0</v>
      </c>
      <c r="B613" s="63">
        <v>84682.0</v>
      </c>
      <c r="C613" s="64" t="s">
        <v>1363</v>
      </c>
      <c r="D613" s="64" t="s">
        <v>1211</v>
      </c>
      <c r="E613" s="64"/>
      <c r="F613" s="64"/>
      <c r="G613" s="64" t="s">
        <v>819</v>
      </c>
      <c r="H613" s="65">
        <v>41760.375</v>
      </c>
      <c r="I613" s="63">
        <v>4540.0</v>
      </c>
      <c r="J613" s="63">
        <v>78.0</v>
      </c>
      <c r="K613" s="64" t="s">
        <v>23</v>
      </c>
      <c r="L613" s="64" t="s">
        <v>23</v>
      </c>
      <c r="M613" s="64" t="s">
        <v>35</v>
      </c>
      <c r="N613" s="63"/>
      <c r="O613" s="64"/>
      <c r="P613" s="63">
        <v>39.0</v>
      </c>
      <c r="Q613" s="64"/>
      <c r="R613" s="64"/>
    </row>
    <row r="614" ht="12.75" customHeight="1">
      <c r="A614" s="63">
        <v>954.0</v>
      </c>
      <c r="B614" s="63">
        <v>198509.0</v>
      </c>
      <c r="C614" s="64" t="s">
        <v>1363</v>
      </c>
      <c r="D614" s="64" t="s">
        <v>1211</v>
      </c>
      <c r="E614" s="66">
        <v>23.0</v>
      </c>
      <c r="F614" s="64" t="s">
        <v>856</v>
      </c>
      <c r="G614" s="64"/>
      <c r="H614" s="65">
        <v>41831.541666666664</v>
      </c>
      <c r="I614" s="63">
        <v>4760.0</v>
      </c>
      <c r="J614" s="63">
        <v>78.0</v>
      </c>
      <c r="K614" s="64" t="s">
        <v>23</v>
      </c>
      <c r="L614" s="64" t="s">
        <v>35</v>
      </c>
      <c r="M614" s="64" t="s">
        <v>814</v>
      </c>
      <c r="N614" s="63"/>
      <c r="O614" s="64" t="s">
        <v>816</v>
      </c>
      <c r="P614" s="63">
        <v>35.0</v>
      </c>
      <c r="Q614" s="64"/>
      <c r="R614" s="64"/>
    </row>
    <row r="615" ht="12.75" customHeight="1">
      <c r="A615" s="63">
        <v>959.0</v>
      </c>
      <c r="B615" s="63">
        <v>97221.0</v>
      </c>
      <c r="C615" s="64" t="s">
        <v>1363</v>
      </c>
      <c r="D615" s="64" t="s">
        <v>1211</v>
      </c>
      <c r="E615" s="64"/>
      <c r="F615" s="64"/>
      <c r="G615" s="64" t="s">
        <v>819</v>
      </c>
      <c r="H615" s="65">
        <v>41832.791666666664</v>
      </c>
      <c r="I615" s="63">
        <v>4770.0</v>
      </c>
      <c r="J615" s="63">
        <v>78.0</v>
      </c>
      <c r="K615" s="64" t="s">
        <v>23</v>
      </c>
      <c r="L615" s="64" t="s">
        <v>35</v>
      </c>
      <c r="M615" s="64"/>
      <c r="N615" s="63"/>
      <c r="O615" s="64"/>
      <c r="P615" s="64"/>
      <c r="Q615" s="64"/>
      <c r="R615" s="64"/>
    </row>
    <row r="616" ht="12.75" customHeight="1">
      <c r="A616" s="63">
        <v>1993.0</v>
      </c>
      <c r="B616" s="63">
        <v>75995.0</v>
      </c>
      <c r="C616" s="64" t="s">
        <v>1363</v>
      </c>
      <c r="D616" s="64" t="s">
        <v>1211</v>
      </c>
      <c r="E616" s="64"/>
      <c r="F616" s="64"/>
      <c r="G616" s="64" t="s">
        <v>857</v>
      </c>
      <c r="H616" s="65">
        <v>41790.4375</v>
      </c>
      <c r="I616" s="63">
        <v>4800.0</v>
      </c>
      <c r="J616" s="63">
        <v>78.0</v>
      </c>
      <c r="K616" s="64" t="s">
        <v>23</v>
      </c>
      <c r="L616" s="64" t="s">
        <v>23</v>
      </c>
      <c r="M616" s="64" t="s">
        <v>821</v>
      </c>
      <c r="N616" s="63"/>
      <c r="O616" s="64"/>
      <c r="P616" s="63">
        <v>33.0</v>
      </c>
      <c r="Q616" s="64"/>
      <c r="R616" s="64"/>
    </row>
    <row r="617" ht="12.75" customHeight="1">
      <c r="A617" s="63">
        <v>1188.0</v>
      </c>
      <c r="B617" s="63">
        <v>61853.0</v>
      </c>
      <c r="C617" s="64" t="s">
        <v>1363</v>
      </c>
      <c r="D617" s="64" t="s">
        <v>1211</v>
      </c>
      <c r="E617" s="64"/>
      <c r="F617" s="64"/>
      <c r="G617" s="64" t="s">
        <v>819</v>
      </c>
      <c r="H617" s="65">
        <v>41782.447916666664</v>
      </c>
      <c r="I617" s="63">
        <v>4900.0</v>
      </c>
      <c r="J617" s="63">
        <v>78.0</v>
      </c>
      <c r="K617" s="64" t="s">
        <v>23</v>
      </c>
      <c r="L617" s="64" t="s">
        <v>23</v>
      </c>
      <c r="M617" s="64" t="s">
        <v>821</v>
      </c>
      <c r="N617" s="63"/>
      <c r="O617" s="64"/>
      <c r="P617" s="63">
        <v>39.0</v>
      </c>
      <c r="Q617" s="66">
        <v>2.0</v>
      </c>
      <c r="R617" s="66">
        <v>2.0</v>
      </c>
    </row>
    <row r="618" ht="12.75" customHeight="1">
      <c r="A618" s="63">
        <v>843.0</v>
      </c>
      <c r="B618" s="63">
        <v>45437.0</v>
      </c>
      <c r="C618" s="64" t="s">
        <v>1363</v>
      </c>
      <c r="D618" s="64" t="s">
        <v>1211</v>
      </c>
      <c r="E618" s="64"/>
      <c r="F618" s="64"/>
      <c r="G618" s="64" t="s">
        <v>819</v>
      </c>
      <c r="H618" s="65">
        <v>41798.416666666664</v>
      </c>
      <c r="I618" s="63">
        <v>4905.0</v>
      </c>
      <c r="J618" s="63">
        <v>78.0</v>
      </c>
      <c r="K618" s="64" t="s">
        <v>23</v>
      </c>
      <c r="L618" s="64" t="s">
        <v>23</v>
      </c>
      <c r="M618" s="64" t="s">
        <v>814</v>
      </c>
      <c r="N618" s="63"/>
      <c r="O618" s="64"/>
      <c r="P618" s="63">
        <v>38.0</v>
      </c>
      <c r="Q618" s="66">
        <v>2.0</v>
      </c>
      <c r="R618" s="66">
        <v>2.0</v>
      </c>
    </row>
    <row r="619" ht="12.75" customHeight="1">
      <c r="A619" s="63">
        <v>1908.0</v>
      </c>
      <c r="B619" s="63">
        <v>125400.0</v>
      </c>
      <c r="C619" s="64" t="s">
        <v>1363</v>
      </c>
      <c r="D619" s="64" t="s">
        <v>1211</v>
      </c>
      <c r="E619" s="66">
        <v>25.0</v>
      </c>
      <c r="F619" s="64" t="s">
        <v>850</v>
      </c>
      <c r="G619" s="64"/>
      <c r="H619" s="65">
        <v>41782.479166666664</v>
      </c>
      <c r="I619" s="63">
        <v>5000.0</v>
      </c>
      <c r="J619" s="63">
        <v>78.0</v>
      </c>
      <c r="K619" s="64" t="s">
        <v>23</v>
      </c>
      <c r="L619" s="64" t="s">
        <v>23</v>
      </c>
      <c r="M619" s="64" t="s">
        <v>814</v>
      </c>
      <c r="N619" s="63"/>
      <c r="O619" s="64"/>
      <c r="P619" s="64"/>
      <c r="Q619" s="64"/>
      <c r="R619" s="64"/>
    </row>
    <row r="620" ht="12.75" customHeight="1">
      <c r="A620" s="63">
        <v>1202.0</v>
      </c>
      <c r="B620" s="63">
        <v>171967.0</v>
      </c>
      <c r="C620" s="64" t="s">
        <v>1363</v>
      </c>
      <c r="D620" s="64" t="s">
        <v>1211</v>
      </c>
      <c r="E620" s="64"/>
      <c r="F620" s="64"/>
      <c r="G620" s="64" t="s">
        <v>857</v>
      </c>
      <c r="H620" s="65">
        <v>41790.375</v>
      </c>
      <c r="I620" s="63">
        <v>5000.0</v>
      </c>
      <c r="J620" s="63">
        <v>78.0</v>
      </c>
      <c r="K620" s="64" t="s">
        <v>23</v>
      </c>
      <c r="L620" s="64" t="s">
        <v>23</v>
      </c>
      <c r="M620" s="64" t="s">
        <v>821</v>
      </c>
      <c r="N620" s="63"/>
      <c r="O620" s="64" t="s">
        <v>816</v>
      </c>
      <c r="P620" s="63">
        <v>37.0</v>
      </c>
      <c r="Q620" s="64"/>
      <c r="R620" s="64"/>
    </row>
    <row r="621" ht="12.75" customHeight="1">
      <c r="A621" s="63">
        <v>1268.0</v>
      </c>
      <c r="B621" s="63">
        <v>122055.0</v>
      </c>
      <c r="C621" s="64" t="s">
        <v>1363</v>
      </c>
      <c r="D621" s="64" t="s">
        <v>1211</v>
      </c>
      <c r="E621" s="66">
        <v>109.0</v>
      </c>
      <c r="F621" s="64" t="s">
        <v>29</v>
      </c>
      <c r="G621" s="64"/>
      <c r="H621" s="65">
        <v>41794.479166666664</v>
      </c>
      <c r="I621" s="63">
        <v>5045.0</v>
      </c>
      <c r="J621" s="63">
        <v>78.0</v>
      </c>
      <c r="K621" s="64" t="s">
        <v>23</v>
      </c>
      <c r="L621" s="64" t="s">
        <v>23</v>
      </c>
      <c r="M621" s="64"/>
      <c r="N621" s="63"/>
      <c r="O621" s="64"/>
      <c r="P621" s="64"/>
      <c r="Q621" s="64"/>
      <c r="R621" s="64"/>
    </row>
    <row r="622" ht="12.75" customHeight="1">
      <c r="A622" s="63">
        <v>1923.0</v>
      </c>
      <c r="B622" s="63">
        <v>45840.0</v>
      </c>
      <c r="C622" s="64" t="s">
        <v>1363</v>
      </c>
      <c r="D622" s="64" t="s">
        <v>1211</v>
      </c>
      <c r="E622" s="64"/>
      <c r="F622" s="64"/>
      <c r="G622" s="64" t="s">
        <v>857</v>
      </c>
      <c r="H622" s="65">
        <v>41783.708333333336</v>
      </c>
      <c r="I622" s="63">
        <v>5100.0</v>
      </c>
      <c r="J622" s="63">
        <v>78.0</v>
      </c>
      <c r="K622" s="64" t="s">
        <v>23</v>
      </c>
      <c r="L622" s="64" t="s">
        <v>23</v>
      </c>
      <c r="M622" s="64" t="s">
        <v>821</v>
      </c>
      <c r="N622" s="63"/>
      <c r="O622" s="64"/>
      <c r="P622" s="63">
        <v>39.0</v>
      </c>
      <c r="Q622" s="64"/>
      <c r="R622" s="64"/>
    </row>
    <row r="623" ht="12.75" customHeight="1">
      <c r="A623" s="63">
        <v>172.0</v>
      </c>
      <c r="B623" s="63">
        <v>120102.0</v>
      </c>
      <c r="C623" s="64" t="s">
        <v>1363</v>
      </c>
      <c r="D623" s="64" t="s">
        <v>1211</v>
      </c>
      <c r="E623" s="66">
        <v>26.0</v>
      </c>
      <c r="F623" s="64" t="s">
        <v>845</v>
      </c>
      <c r="G623" s="64"/>
      <c r="H623" s="65">
        <v>41763.541666666664</v>
      </c>
      <c r="I623" s="63">
        <v>5125.0</v>
      </c>
      <c r="J623" s="63">
        <v>78.0</v>
      </c>
      <c r="K623" s="64" t="s">
        <v>23</v>
      </c>
      <c r="L623" s="64" t="s">
        <v>23</v>
      </c>
      <c r="M623" s="64" t="s">
        <v>1423</v>
      </c>
      <c r="N623" s="63"/>
      <c r="O623" s="64"/>
      <c r="P623" s="63">
        <v>39.0</v>
      </c>
      <c r="Q623" s="66">
        <v>2.0</v>
      </c>
      <c r="R623" s="66">
        <v>2.0</v>
      </c>
    </row>
    <row r="624" ht="12.75" customHeight="1">
      <c r="A624" s="63">
        <v>1991.0</v>
      </c>
      <c r="B624" s="63">
        <v>69131.0</v>
      </c>
      <c r="C624" s="64" t="s">
        <v>1363</v>
      </c>
      <c r="D624" s="64" t="s">
        <v>1211</v>
      </c>
      <c r="E624" s="64"/>
      <c r="F624" s="64"/>
      <c r="G624" s="64" t="s">
        <v>857</v>
      </c>
      <c r="H624" s="65">
        <v>41790.354166666664</v>
      </c>
      <c r="I624" s="63">
        <v>5140.0</v>
      </c>
      <c r="J624" s="63">
        <v>78.0</v>
      </c>
      <c r="K624" s="64" t="s">
        <v>23</v>
      </c>
      <c r="L624" s="64" t="s">
        <v>23</v>
      </c>
      <c r="M624" s="64" t="s">
        <v>821</v>
      </c>
      <c r="N624" s="63"/>
      <c r="O624" s="64"/>
      <c r="P624" s="63">
        <v>35.0</v>
      </c>
      <c r="Q624" s="64"/>
      <c r="R624" s="64"/>
    </row>
    <row r="625" ht="12.75" customHeight="1">
      <c r="A625" s="63">
        <v>1287.0</v>
      </c>
      <c r="B625" s="63">
        <v>15167.0</v>
      </c>
      <c r="C625" s="64" t="s">
        <v>1363</v>
      </c>
      <c r="D625" s="64" t="s">
        <v>1211</v>
      </c>
      <c r="E625" s="64"/>
      <c r="F625" s="64"/>
      <c r="G625" s="64" t="s">
        <v>857</v>
      </c>
      <c r="H625" s="65">
        <v>41796.416666666664</v>
      </c>
      <c r="I625" s="63">
        <v>5180.0</v>
      </c>
      <c r="J625" s="63">
        <v>78.0</v>
      </c>
      <c r="K625" s="64" t="s">
        <v>23</v>
      </c>
      <c r="L625" s="64" t="s">
        <v>23</v>
      </c>
      <c r="M625" s="64"/>
      <c r="N625" s="63"/>
      <c r="O625" s="64"/>
      <c r="P625" s="63">
        <v>40.0</v>
      </c>
      <c r="Q625" s="64"/>
      <c r="R625" s="64"/>
    </row>
    <row r="626" ht="12.75" customHeight="1">
      <c r="A626" s="63">
        <v>1151.0</v>
      </c>
      <c r="B626" s="63">
        <v>146717.0</v>
      </c>
      <c r="C626" s="64" t="s">
        <v>1363</v>
      </c>
      <c r="D626" s="64" t="s">
        <v>1211</v>
      </c>
      <c r="E626" s="66">
        <v>22.0</v>
      </c>
      <c r="F626" s="64" t="s">
        <v>855</v>
      </c>
      <c r="G626" s="64"/>
      <c r="H626" s="65">
        <v>41776.5</v>
      </c>
      <c r="I626" s="63">
        <v>5200.0</v>
      </c>
      <c r="J626" s="63">
        <v>78.0</v>
      </c>
      <c r="K626" s="64" t="s">
        <v>23</v>
      </c>
      <c r="L626" s="64" t="s">
        <v>23</v>
      </c>
      <c r="M626" s="64" t="s">
        <v>814</v>
      </c>
      <c r="N626" s="63"/>
      <c r="O626" s="64"/>
      <c r="P626" s="64"/>
      <c r="Q626" s="64"/>
      <c r="R626" s="64"/>
    </row>
    <row r="627" ht="12.75" customHeight="1">
      <c r="A627" s="63">
        <v>1924.0</v>
      </c>
      <c r="B627" s="63">
        <v>56539.0</v>
      </c>
      <c r="C627" s="64" t="s">
        <v>1363</v>
      </c>
      <c r="D627" s="64" t="s">
        <v>1211</v>
      </c>
      <c r="E627" s="64"/>
      <c r="F627" s="64"/>
      <c r="G627" s="64" t="s">
        <v>857</v>
      </c>
      <c r="H627" s="65">
        <v>41783.666666666664</v>
      </c>
      <c r="I627" s="63">
        <v>5260.0</v>
      </c>
      <c r="J627" s="63">
        <v>78.0</v>
      </c>
      <c r="K627" s="64" t="s">
        <v>23</v>
      </c>
      <c r="L627" s="64" t="s">
        <v>23</v>
      </c>
      <c r="M627" s="64" t="s">
        <v>821</v>
      </c>
      <c r="N627" s="63"/>
      <c r="O627" s="64"/>
      <c r="P627" s="63">
        <v>39.0</v>
      </c>
      <c r="Q627" s="64"/>
      <c r="R627" s="64"/>
    </row>
    <row r="628" ht="12.75" customHeight="1">
      <c r="A628" s="63">
        <v>1136.0</v>
      </c>
      <c r="B628" s="63">
        <v>77012.0</v>
      </c>
      <c r="C628" s="64" t="s">
        <v>1363</v>
      </c>
      <c r="D628" s="64" t="s">
        <v>1211</v>
      </c>
      <c r="E628" s="64"/>
      <c r="F628" s="64"/>
      <c r="G628" s="64" t="s">
        <v>857</v>
      </c>
      <c r="H628" s="65">
        <v>41775.75</v>
      </c>
      <c r="I628" s="63">
        <v>5300.0</v>
      </c>
      <c r="J628" s="63">
        <v>78.0</v>
      </c>
      <c r="K628" s="64" t="s">
        <v>23</v>
      </c>
      <c r="L628" s="64" t="s">
        <v>23</v>
      </c>
      <c r="M628" s="64" t="s">
        <v>814</v>
      </c>
      <c r="N628" s="63"/>
      <c r="O628" s="64"/>
      <c r="P628" s="63">
        <v>39.0</v>
      </c>
      <c r="Q628" s="64"/>
      <c r="R628" s="64"/>
    </row>
    <row r="629" ht="12.75" customHeight="1">
      <c r="A629" s="63">
        <v>1142.0</v>
      </c>
      <c r="B629" s="63">
        <v>40146.0</v>
      </c>
      <c r="C629" s="64" t="s">
        <v>1363</v>
      </c>
      <c r="D629" s="64" t="s">
        <v>1211</v>
      </c>
      <c r="E629" s="64"/>
      <c r="F629" s="64"/>
      <c r="G629" s="64" t="s">
        <v>857</v>
      </c>
      <c r="H629" s="65">
        <v>41776.375</v>
      </c>
      <c r="I629" s="63">
        <v>5300.0</v>
      </c>
      <c r="J629" s="63">
        <v>78.0</v>
      </c>
      <c r="K629" s="64" t="s">
        <v>23</v>
      </c>
      <c r="L629" s="64" t="s">
        <v>23</v>
      </c>
      <c r="M629" s="64" t="s">
        <v>814</v>
      </c>
      <c r="N629" s="63"/>
      <c r="O629" s="64"/>
      <c r="P629" s="64"/>
      <c r="Q629" s="64"/>
      <c r="R629" s="64"/>
    </row>
    <row r="630" ht="12.75" customHeight="1">
      <c r="A630" s="63">
        <v>1167.0</v>
      </c>
      <c r="B630" s="63">
        <v>87747.0</v>
      </c>
      <c r="C630" s="64" t="s">
        <v>1363</v>
      </c>
      <c r="D630" s="64" t="s">
        <v>1211</v>
      </c>
      <c r="E630" s="66">
        <v>22.0</v>
      </c>
      <c r="F630" s="64" t="s">
        <v>855</v>
      </c>
      <c r="G630" s="64"/>
      <c r="H630" s="65">
        <v>41779.416666666664</v>
      </c>
      <c r="I630" s="63">
        <v>5300.0</v>
      </c>
      <c r="J630" s="63">
        <v>78.0</v>
      </c>
      <c r="K630" s="64" t="s">
        <v>23</v>
      </c>
      <c r="L630" s="64" t="s">
        <v>40</v>
      </c>
      <c r="M630" s="64" t="s">
        <v>821</v>
      </c>
      <c r="N630" s="63"/>
      <c r="O630" s="64"/>
      <c r="P630" s="63">
        <v>40.0</v>
      </c>
      <c r="Q630" s="64"/>
      <c r="R630" s="64"/>
    </row>
    <row r="631" ht="12.75" customHeight="1">
      <c r="A631" s="63">
        <v>844.0</v>
      </c>
      <c r="B631" s="63">
        <v>128041.0</v>
      </c>
      <c r="C631" s="64" t="s">
        <v>1363</v>
      </c>
      <c r="D631" s="64" t="s">
        <v>1211</v>
      </c>
      <c r="E631" s="64"/>
      <c r="F631" s="64"/>
      <c r="G631" s="64" t="s">
        <v>819</v>
      </c>
      <c r="H631" s="65">
        <v>41798.291666666664</v>
      </c>
      <c r="I631" s="63">
        <v>5330.0</v>
      </c>
      <c r="J631" s="63">
        <v>78.0</v>
      </c>
      <c r="K631" s="64" t="s">
        <v>23</v>
      </c>
      <c r="L631" s="64" t="s">
        <v>23</v>
      </c>
      <c r="M631" s="64" t="s">
        <v>821</v>
      </c>
      <c r="N631" s="63"/>
      <c r="O631" s="64"/>
      <c r="P631" s="63">
        <v>39.0</v>
      </c>
      <c r="Q631" s="66">
        <v>2.0</v>
      </c>
      <c r="R631" s="66">
        <v>2.0</v>
      </c>
    </row>
    <row r="632" ht="12.75" customHeight="1">
      <c r="A632" s="63">
        <v>925.0</v>
      </c>
      <c r="B632" s="63">
        <v>24986.0</v>
      </c>
      <c r="C632" s="64" t="s">
        <v>1363</v>
      </c>
      <c r="D632" s="64" t="s">
        <v>1211</v>
      </c>
      <c r="E632" s="64"/>
      <c r="F632" s="64"/>
      <c r="G632" s="64" t="s">
        <v>857</v>
      </c>
      <c r="H632" s="65">
        <v>41805.458333333336</v>
      </c>
      <c r="I632" s="63">
        <v>5330.0</v>
      </c>
      <c r="J632" s="63">
        <v>78.0</v>
      </c>
      <c r="K632" s="64" t="s">
        <v>23</v>
      </c>
      <c r="L632" s="64" t="s">
        <v>23</v>
      </c>
      <c r="M632" s="64"/>
      <c r="N632" s="63"/>
      <c r="O632" s="64"/>
      <c r="P632" s="64"/>
      <c r="Q632" s="64"/>
      <c r="R632" s="64"/>
    </row>
    <row r="633" ht="12.75" customHeight="1">
      <c r="A633" s="63">
        <v>137.0</v>
      </c>
      <c r="B633" s="63">
        <v>68080.0</v>
      </c>
      <c r="C633" s="64" t="s">
        <v>1363</v>
      </c>
      <c r="D633" s="64" t="s">
        <v>1211</v>
      </c>
      <c r="E633" s="64"/>
      <c r="F633" s="64"/>
      <c r="G633" s="64" t="s">
        <v>819</v>
      </c>
      <c r="H633" s="65">
        <v>41756.458333333336</v>
      </c>
      <c r="I633" s="63">
        <v>5350.0</v>
      </c>
      <c r="J633" s="63">
        <v>78.0</v>
      </c>
      <c r="K633" s="64" t="s">
        <v>23</v>
      </c>
      <c r="L633" s="64" t="s">
        <v>23</v>
      </c>
      <c r="M633" s="64" t="s">
        <v>814</v>
      </c>
      <c r="N633" s="63"/>
      <c r="O633" s="64"/>
      <c r="P633" s="63">
        <v>44.0</v>
      </c>
      <c r="Q633" s="64"/>
      <c r="R633" s="64"/>
    </row>
    <row r="634" ht="12.75" customHeight="1">
      <c r="A634" s="63">
        <v>1293.0</v>
      </c>
      <c r="B634" s="63">
        <v>9868.0</v>
      </c>
      <c r="C634" s="64" t="s">
        <v>1363</v>
      </c>
      <c r="D634" s="64" t="s">
        <v>1211</v>
      </c>
      <c r="E634" s="64"/>
      <c r="F634" s="64"/>
      <c r="G634" s="64" t="s">
        <v>857</v>
      </c>
      <c r="H634" s="65">
        <v>41796.479166666664</v>
      </c>
      <c r="I634" s="63">
        <v>5365.0</v>
      </c>
      <c r="J634" s="63">
        <v>78.0</v>
      </c>
      <c r="K634" s="64" t="s">
        <v>23</v>
      </c>
      <c r="L634" s="64" t="s">
        <v>23</v>
      </c>
      <c r="M634" s="64"/>
      <c r="N634" s="63"/>
      <c r="O634" s="64"/>
      <c r="P634" s="63">
        <v>39.0</v>
      </c>
      <c r="Q634" s="64"/>
      <c r="R634" s="64"/>
    </row>
    <row r="635" ht="12.75" customHeight="1">
      <c r="A635" s="63">
        <v>1916.0</v>
      </c>
      <c r="B635" s="63">
        <v>86830.0</v>
      </c>
      <c r="C635" s="64" t="s">
        <v>1363</v>
      </c>
      <c r="D635" s="64" t="s">
        <v>1211</v>
      </c>
      <c r="E635" s="64"/>
      <c r="F635" s="64"/>
      <c r="G635" s="64" t="s">
        <v>819</v>
      </c>
      <c r="H635" s="65">
        <v>41783.302083333336</v>
      </c>
      <c r="I635" s="63">
        <v>5370.0</v>
      </c>
      <c r="J635" s="63">
        <v>78.0</v>
      </c>
      <c r="K635" s="64" t="s">
        <v>23</v>
      </c>
      <c r="L635" s="64" t="s">
        <v>23</v>
      </c>
      <c r="M635" s="64"/>
      <c r="N635" s="63"/>
      <c r="O635" s="64"/>
      <c r="P635" s="64"/>
      <c r="Q635" s="64"/>
      <c r="R635" s="64"/>
    </row>
    <row r="636" ht="12.75" customHeight="1">
      <c r="A636" s="63">
        <v>1127.0</v>
      </c>
      <c r="B636" s="63">
        <v>43372.0</v>
      </c>
      <c r="C636" s="64" t="s">
        <v>1363</v>
      </c>
      <c r="D636" s="64" t="s">
        <v>1211</v>
      </c>
      <c r="E636" s="66">
        <v>123.0</v>
      </c>
      <c r="F636" s="64" t="s">
        <v>161</v>
      </c>
      <c r="G636" s="64"/>
      <c r="H636" s="65">
        <v>41773.416666666664</v>
      </c>
      <c r="I636" s="63">
        <v>5390.0</v>
      </c>
      <c r="J636" s="63">
        <v>78.0</v>
      </c>
      <c r="K636" s="64" t="s">
        <v>23</v>
      </c>
      <c r="L636" s="64" t="s">
        <v>40</v>
      </c>
      <c r="M636" s="64"/>
      <c r="N636" s="63"/>
      <c r="O636" s="64"/>
      <c r="P636" s="64"/>
      <c r="Q636" s="64"/>
      <c r="R636" s="64"/>
    </row>
    <row r="637" ht="12.75" customHeight="1">
      <c r="A637" s="63">
        <v>966.0</v>
      </c>
      <c r="B637" s="63">
        <v>16580.0</v>
      </c>
      <c r="C637" s="64" t="s">
        <v>1363</v>
      </c>
      <c r="D637" s="64" t="s">
        <v>1211</v>
      </c>
      <c r="E637" s="64"/>
      <c r="F637" s="64"/>
      <c r="G637" s="64" t="s">
        <v>857</v>
      </c>
      <c r="H637" s="65">
        <v>41817.333333333336</v>
      </c>
      <c r="I637" s="63">
        <v>5400.0</v>
      </c>
      <c r="J637" s="63">
        <v>78.0</v>
      </c>
      <c r="K637" s="64" t="s">
        <v>23</v>
      </c>
      <c r="L637" s="64" t="s">
        <v>35</v>
      </c>
      <c r="M637" s="64" t="s">
        <v>814</v>
      </c>
      <c r="N637" s="63"/>
      <c r="O637" s="64"/>
      <c r="P637" s="64"/>
      <c r="Q637" s="64"/>
      <c r="R637" s="64"/>
    </row>
    <row r="638" ht="12.75" customHeight="1">
      <c r="A638" s="63">
        <v>8280.0</v>
      </c>
      <c r="B638" s="63">
        <v>55478.0</v>
      </c>
      <c r="C638" s="64" t="s">
        <v>1363</v>
      </c>
      <c r="D638" s="64" t="s">
        <v>1211</v>
      </c>
      <c r="E638" s="64"/>
      <c r="F638" s="64"/>
      <c r="G638" s="64" t="s">
        <v>857</v>
      </c>
      <c r="H638" s="65">
        <v>41797.604166666664</v>
      </c>
      <c r="I638" s="63">
        <v>5450.0</v>
      </c>
      <c r="J638" s="63">
        <v>78.0</v>
      </c>
      <c r="K638" s="64" t="s">
        <v>23</v>
      </c>
      <c r="L638" s="64" t="s">
        <v>23</v>
      </c>
      <c r="M638" s="64" t="s">
        <v>814</v>
      </c>
      <c r="N638" s="63"/>
      <c r="O638" s="64"/>
      <c r="P638" s="64"/>
      <c r="Q638" s="64"/>
      <c r="R638" s="64"/>
    </row>
    <row r="639" ht="12.75" customHeight="1">
      <c r="A639" s="63">
        <v>977.0</v>
      </c>
      <c r="B639" s="63">
        <v>47507.0</v>
      </c>
      <c r="C639" s="64" t="s">
        <v>1363</v>
      </c>
      <c r="D639" s="64" t="s">
        <v>1211</v>
      </c>
      <c r="E639" s="66">
        <v>127.0</v>
      </c>
      <c r="F639" s="64" t="s">
        <v>109</v>
      </c>
      <c r="G639" s="64"/>
      <c r="H639" s="65">
        <v>41821.791666666664</v>
      </c>
      <c r="I639" s="63">
        <v>5460.0</v>
      </c>
      <c r="J639" s="63">
        <v>78.0</v>
      </c>
      <c r="K639" s="64" t="s">
        <v>23</v>
      </c>
      <c r="L639" s="64" t="s">
        <v>35</v>
      </c>
      <c r="M639" s="64" t="s">
        <v>814</v>
      </c>
      <c r="N639" s="63"/>
      <c r="O639" s="64"/>
      <c r="P639" s="63">
        <v>35.0</v>
      </c>
      <c r="Q639" s="64"/>
      <c r="R639" s="64"/>
    </row>
    <row r="640" ht="12.75" customHeight="1">
      <c r="A640" s="63">
        <v>1950.0</v>
      </c>
      <c r="B640" s="63">
        <v>155615.0</v>
      </c>
      <c r="C640" s="64" t="s">
        <v>1363</v>
      </c>
      <c r="D640" s="64" t="s">
        <v>1211</v>
      </c>
      <c r="E640" s="64"/>
      <c r="F640" s="64"/>
      <c r="G640" s="64" t="s">
        <v>857</v>
      </c>
      <c r="H640" s="65">
        <v>41784.791666666664</v>
      </c>
      <c r="I640" s="63">
        <v>5470.0</v>
      </c>
      <c r="J640" s="63">
        <v>78.0</v>
      </c>
      <c r="K640" s="64" t="s">
        <v>23</v>
      </c>
      <c r="L640" s="64" t="s">
        <v>40</v>
      </c>
      <c r="M640" s="64"/>
      <c r="N640" s="63"/>
      <c r="O640" s="64" t="s">
        <v>816</v>
      </c>
      <c r="P640" s="64"/>
      <c r="Q640" s="64"/>
      <c r="R640" s="64"/>
    </row>
    <row r="641" ht="12.75" customHeight="1">
      <c r="A641" s="63">
        <v>1976.0</v>
      </c>
      <c r="B641" s="63">
        <v>174277.0</v>
      </c>
      <c r="C641" s="64" t="s">
        <v>1363</v>
      </c>
      <c r="D641" s="64" t="s">
        <v>1211</v>
      </c>
      <c r="E641" s="64"/>
      <c r="F641" s="64"/>
      <c r="G641" s="64" t="s">
        <v>857</v>
      </c>
      <c r="H641" s="65">
        <v>41789.333333333336</v>
      </c>
      <c r="I641" s="63">
        <v>5480.0</v>
      </c>
      <c r="J641" s="63">
        <v>78.0</v>
      </c>
      <c r="K641" s="64" t="s">
        <v>23</v>
      </c>
      <c r="L641" s="64" t="s">
        <v>35</v>
      </c>
      <c r="M641" s="64" t="s">
        <v>814</v>
      </c>
      <c r="N641" s="63"/>
      <c r="O641" s="64"/>
      <c r="P641" s="64"/>
      <c r="Q641" s="64"/>
      <c r="R641" s="64"/>
    </row>
    <row r="642" ht="12.75" customHeight="1">
      <c r="A642" s="63">
        <v>161.0</v>
      </c>
      <c r="B642" s="63">
        <v>171579.0</v>
      </c>
      <c r="C642" s="64" t="s">
        <v>1363</v>
      </c>
      <c r="D642" s="64" t="s">
        <v>1211</v>
      </c>
      <c r="E642" s="64"/>
      <c r="F642" s="64"/>
      <c r="G642" s="64" t="s">
        <v>857</v>
      </c>
      <c r="H642" s="65">
        <v>41761.354166666664</v>
      </c>
      <c r="I642" s="63">
        <v>5500.0</v>
      </c>
      <c r="J642" s="63">
        <v>78.0</v>
      </c>
      <c r="K642" s="64" t="s">
        <v>23</v>
      </c>
      <c r="L642" s="64" t="s">
        <v>23</v>
      </c>
      <c r="M642" s="64" t="s">
        <v>814</v>
      </c>
      <c r="N642" s="63"/>
      <c r="O642" s="64" t="s">
        <v>816</v>
      </c>
      <c r="P642" s="63">
        <v>40.0</v>
      </c>
      <c r="Q642" s="64"/>
      <c r="R642" s="64"/>
    </row>
    <row r="643" ht="12.75" customHeight="1">
      <c r="A643" s="63">
        <v>1131.0</v>
      </c>
      <c r="B643" s="63">
        <v>132801.0</v>
      </c>
      <c r="C643" s="64" t="s">
        <v>1363</v>
      </c>
      <c r="D643" s="64" t="s">
        <v>1211</v>
      </c>
      <c r="E643" s="64"/>
      <c r="F643" s="64"/>
      <c r="G643" s="64" t="s">
        <v>857</v>
      </c>
      <c r="H643" s="65">
        <v>41775.3125</v>
      </c>
      <c r="I643" s="63">
        <v>5500.0</v>
      </c>
      <c r="J643" s="63">
        <v>78.0</v>
      </c>
      <c r="K643" s="64" t="s">
        <v>23</v>
      </c>
      <c r="L643" s="64" t="s">
        <v>23</v>
      </c>
      <c r="M643" s="64" t="s">
        <v>821</v>
      </c>
      <c r="N643" s="63"/>
      <c r="O643" s="64"/>
      <c r="P643" s="63">
        <v>35.0</v>
      </c>
      <c r="Q643" s="64"/>
      <c r="R643" s="64"/>
    </row>
    <row r="644" ht="12.75" customHeight="1">
      <c r="A644" s="63">
        <v>1236.0</v>
      </c>
      <c r="B644" s="63">
        <v>52293.0</v>
      </c>
      <c r="C644" s="64" t="s">
        <v>1363</v>
      </c>
      <c r="D644" s="64" t="s">
        <v>1211</v>
      </c>
      <c r="E644" s="64"/>
      <c r="F644" s="64"/>
      <c r="G644" s="64" t="s">
        <v>857</v>
      </c>
      <c r="H644" s="65">
        <v>41791.625</v>
      </c>
      <c r="I644" s="63">
        <v>5550.0</v>
      </c>
      <c r="J644" s="63">
        <v>78.0</v>
      </c>
      <c r="K644" s="64" t="s">
        <v>23</v>
      </c>
      <c r="L644" s="64" t="s">
        <v>23</v>
      </c>
      <c r="M644" s="64" t="s">
        <v>821</v>
      </c>
      <c r="N644" s="63"/>
      <c r="O644" s="64"/>
      <c r="P644" s="63">
        <v>40.0</v>
      </c>
      <c r="Q644" s="66">
        <v>2.0</v>
      </c>
      <c r="R644" s="66">
        <v>2.0</v>
      </c>
    </row>
    <row r="645" ht="12.75" customHeight="1">
      <c r="A645" s="63">
        <v>1927.0</v>
      </c>
      <c r="B645" s="63">
        <v>58600.0</v>
      </c>
      <c r="C645" s="64" t="s">
        <v>1363</v>
      </c>
      <c r="D645" s="64" t="s">
        <v>1211</v>
      </c>
      <c r="E645" s="64"/>
      <c r="F645" s="64"/>
      <c r="G645" s="64" t="s">
        <v>857</v>
      </c>
      <c r="H645" s="65">
        <v>41783.583333333336</v>
      </c>
      <c r="I645" s="63">
        <v>5565.0</v>
      </c>
      <c r="J645" s="63">
        <v>78.0</v>
      </c>
      <c r="K645" s="64" t="s">
        <v>23</v>
      </c>
      <c r="L645" s="64" t="s">
        <v>23</v>
      </c>
      <c r="M645" s="64" t="s">
        <v>821</v>
      </c>
      <c r="N645" s="63"/>
      <c r="O645" s="64"/>
      <c r="P645" s="63">
        <v>38.0</v>
      </c>
      <c r="Q645" s="64"/>
      <c r="R645" s="64"/>
    </row>
    <row r="646" ht="12.75" customHeight="1">
      <c r="A646" s="63">
        <v>1901.0</v>
      </c>
      <c r="B646" s="63">
        <v>156772.0</v>
      </c>
      <c r="C646" s="64" t="s">
        <v>1363</v>
      </c>
      <c r="D646" s="64" t="s">
        <v>1211</v>
      </c>
      <c r="E646" s="64"/>
      <c r="F646" s="64"/>
      <c r="G646" s="64" t="s">
        <v>857</v>
      </c>
      <c r="H646" s="65">
        <v>41782.583333333336</v>
      </c>
      <c r="I646" s="63">
        <v>5600.0</v>
      </c>
      <c r="J646" s="63">
        <v>78.0</v>
      </c>
      <c r="K646" s="64" t="s">
        <v>23</v>
      </c>
      <c r="L646" s="64" t="s">
        <v>23</v>
      </c>
      <c r="M646" s="64"/>
      <c r="N646" s="63"/>
      <c r="O646" s="64" t="s">
        <v>816</v>
      </c>
      <c r="P646" s="64"/>
      <c r="Q646" s="64"/>
      <c r="R646" s="64"/>
    </row>
    <row r="647" ht="12.75" customHeight="1">
      <c r="A647" s="63">
        <v>8090.0</v>
      </c>
      <c r="B647" s="63">
        <v>67770.0</v>
      </c>
      <c r="C647" s="64" t="s">
        <v>1363</v>
      </c>
      <c r="D647" s="64" t="s">
        <v>1211</v>
      </c>
      <c r="E647" s="64"/>
      <c r="F647" s="64"/>
      <c r="G647" s="64" t="s">
        <v>857</v>
      </c>
      <c r="H647" s="65">
        <v>41796.916666666664</v>
      </c>
      <c r="I647" s="63">
        <v>5600.0</v>
      </c>
      <c r="J647" s="63">
        <v>78.0</v>
      </c>
      <c r="K647" s="64" t="s">
        <v>23</v>
      </c>
      <c r="L647" s="64" t="s">
        <v>35</v>
      </c>
      <c r="M647" s="64"/>
      <c r="N647" s="63"/>
      <c r="O647" s="64"/>
      <c r="P647" s="64"/>
      <c r="Q647" s="64"/>
      <c r="R647" s="64"/>
    </row>
    <row r="648" ht="12.75" customHeight="1">
      <c r="A648" s="63">
        <v>1284.0</v>
      </c>
      <c r="B648" s="63">
        <v>18103.0</v>
      </c>
      <c r="C648" s="64" t="s">
        <v>1363</v>
      </c>
      <c r="D648" s="64" t="s">
        <v>1211</v>
      </c>
      <c r="E648" s="64"/>
      <c r="F648" s="64"/>
      <c r="G648" s="64" t="s">
        <v>857</v>
      </c>
      <c r="H648" s="65">
        <v>41796.34375</v>
      </c>
      <c r="I648" s="63">
        <v>5630.0</v>
      </c>
      <c r="J648" s="63">
        <v>78.0</v>
      </c>
      <c r="K648" s="64" t="s">
        <v>23</v>
      </c>
      <c r="L648" s="64" t="s">
        <v>23</v>
      </c>
      <c r="M648" s="64"/>
      <c r="N648" s="63"/>
      <c r="O648" s="64"/>
      <c r="P648" s="63">
        <v>41.0</v>
      </c>
      <c r="Q648" s="64"/>
      <c r="R648" s="64"/>
    </row>
    <row r="649" ht="12.75" customHeight="1">
      <c r="A649" s="63">
        <v>871.0</v>
      </c>
      <c r="B649" s="63">
        <v>160055.0</v>
      </c>
      <c r="C649" s="64" t="s">
        <v>1363</v>
      </c>
      <c r="D649" s="64" t="s">
        <v>1211</v>
      </c>
      <c r="E649" s="64"/>
      <c r="F649" s="64"/>
      <c r="G649" s="64" t="s">
        <v>848</v>
      </c>
      <c r="H649" s="65">
        <v>41800.541666666664</v>
      </c>
      <c r="I649" s="63">
        <v>5630.0</v>
      </c>
      <c r="J649" s="63">
        <v>78.0</v>
      </c>
      <c r="K649" s="64" t="s">
        <v>23</v>
      </c>
      <c r="L649" s="64" t="s">
        <v>23</v>
      </c>
      <c r="M649" s="64" t="s">
        <v>821</v>
      </c>
      <c r="N649" s="63"/>
      <c r="O649" s="64"/>
      <c r="P649" s="63">
        <v>40.0</v>
      </c>
      <c r="Q649" s="66">
        <v>2.0</v>
      </c>
      <c r="R649" s="66">
        <v>2.0</v>
      </c>
    </row>
    <row r="650" ht="12.75" customHeight="1">
      <c r="A650" s="63">
        <v>143.0</v>
      </c>
      <c r="B650" s="63">
        <v>43994.0</v>
      </c>
      <c r="C650" s="64" t="s">
        <v>1363</v>
      </c>
      <c r="D650" s="64" t="s">
        <v>1211</v>
      </c>
      <c r="E650" s="66">
        <v>23.0</v>
      </c>
      <c r="F650" s="64" t="s">
        <v>856</v>
      </c>
      <c r="G650" s="64"/>
      <c r="H650" s="65">
        <v>41758.833333333336</v>
      </c>
      <c r="I650" s="63">
        <v>5650.0</v>
      </c>
      <c r="J650" s="63">
        <v>78.0</v>
      </c>
      <c r="K650" s="64" t="s">
        <v>23</v>
      </c>
      <c r="L650" s="64" t="s">
        <v>35</v>
      </c>
      <c r="M650" s="64"/>
      <c r="N650" s="63"/>
      <c r="O650" s="64"/>
      <c r="P650" s="63">
        <v>42.0</v>
      </c>
      <c r="Q650" s="64"/>
      <c r="R650" s="64"/>
    </row>
    <row r="651" ht="12.75" customHeight="1">
      <c r="A651" s="63">
        <v>1227.0</v>
      </c>
      <c r="B651" s="63">
        <v>64567.0</v>
      </c>
      <c r="C651" s="64" t="s">
        <v>1363</v>
      </c>
      <c r="D651" s="64" t="s">
        <v>1211</v>
      </c>
      <c r="E651" s="64"/>
      <c r="F651" s="64"/>
      <c r="G651" s="64" t="s">
        <v>857</v>
      </c>
      <c r="H651" s="65">
        <v>41791.375</v>
      </c>
      <c r="I651" s="63">
        <v>5650.0</v>
      </c>
      <c r="J651" s="63">
        <v>78.0</v>
      </c>
      <c r="K651" s="64" t="s">
        <v>23</v>
      </c>
      <c r="L651" s="64" t="s">
        <v>23</v>
      </c>
      <c r="M651" s="64" t="s">
        <v>821</v>
      </c>
      <c r="N651" s="63"/>
      <c r="O651" s="64"/>
      <c r="P651" s="63">
        <v>39.0</v>
      </c>
      <c r="Q651" s="64"/>
      <c r="R651" s="64"/>
    </row>
    <row r="652" ht="12.75" customHeight="1">
      <c r="A652" s="63">
        <v>888.0</v>
      </c>
      <c r="B652" s="63">
        <v>46999.0</v>
      </c>
      <c r="C652" s="64" t="s">
        <v>1363</v>
      </c>
      <c r="D652" s="64" t="s">
        <v>1211</v>
      </c>
      <c r="E652" s="64"/>
      <c r="F652" s="64"/>
      <c r="G652" s="64" t="s">
        <v>857</v>
      </c>
      <c r="H652" s="65">
        <v>41803.4375</v>
      </c>
      <c r="I652" s="63">
        <v>5670.0</v>
      </c>
      <c r="J652" s="63">
        <v>78.0</v>
      </c>
      <c r="K652" s="64" t="s">
        <v>23</v>
      </c>
      <c r="L652" s="64" t="s">
        <v>23</v>
      </c>
      <c r="M652" s="64" t="s">
        <v>821</v>
      </c>
      <c r="N652" s="63"/>
      <c r="O652" s="64"/>
      <c r="P652" s="63">
        <v>39.0</v>
      </c>
      <c r="Q652" s="64"/>
      <c r="R652" s="64"/>
    </row>
    <row r="653" ht="12.75" customHeight="1">
      <c r="A653" s="63">
        <v>133.0</v>
      </c>
      <c r="B653" s="63">
        <v>66353.0</v>
      </c>
      <c r="C653" s="64" t="s">
        <v>1363</v>
      </c>
      <c r="D653" s="64" t="s">
        <v>1211</v>
      </c>
      <c r="E653" s="64"/>
      <c r="F653" s="64"/>
      <c r="G653" s="64" t="s">
        <v>819</v>
      </c>
      <c r="H653" s="65">
        <v>41756.583333333336</v>
      </c>
      <c r="I653" s="63">
        <v>5690.0</v>
      </c>
      <c r="J653" s="63">
        <v>78.0</v>
      </c>
      <c r="K653" s="64" t="s">
        <v>23</v>
      </c>
      <c r="L653" s="64" t="s">
        <v>23</v>
      </c>
      <c r="M653" s="64"/>
      <c r="N653" s="63"/>
      <c r="O653" s="64"/>
      <c r="P653" s="64"/>
      <c r="Q653" s="64"/>
      <c r="R653" s="64"/>
    </row>
    <row r="654" ht="12.75" customHeight="1">
      <c r="A654" s="63">
        <v>1994.0</v>
      </c>
      <c r="B654" s="63">
        <v>20777.0</v>
      </c>
      <c r="C654" s="64" t="s">
        <v>1363</v>
      </c>
      <c r="D654" s="64" t="s">
        <v>1211</v>
      </c>
      <c r="E654" s="64"/>
      <c r="F654" s="64"/>
      <c r="G654" s="64" t="s">
        <v>857</v>
      </c>
      <c r="H654" s="65">
        <v>41790.375</v>
      </c>
      <c r="I654" s="63">
        <v>5710.0</v>
      </c>
      <c r="J654" s="63">
        <v>78.0</v>
      </c>
      <c r="K654" s="64" t="s">
        <v>23</v>
      </c>
      <c r="L654" s="64" t="s">
        <v>40</v>
      </c>
      <c r="M654" s="64" t="s">
        <v>821</v>
      </c>
      <c r="N654" s="63"/>
      <c r="O654" s="64"/>
      <c r="P654" s="63">
        <v>40.0</v>
      </c>
      <c r="Q654" s="64"/>
      <c r="R654" s="64"/>
    </row>
    <row r="655" ht="12.75" customHeight="1">
      <c r="A655" s="63">
        <v>489.0</v>
      </c>
      <c r="B655" s="63">
        <v>82541.0</v>
      </c>
      <c r="C655" s="64" t="s">
        <v>1363</v>
      </c>
      <c r="D655" s="64" t="s">
        <v>1211</v>
      </c>
      <c r="E655" s="64"/>
      <c r="F655" s="64"/>
      <c r="G655" s="64" t="s">
        <v>819</v>
      </c>
      <c r="H655" s="65">
        <v>41798.416666666664</v>
      </c>
      <c r="I655" s="63">
        <v>5720.0</v>
      </c>
      <c r="J655" s="63">
        <v>78.0</v>
      </c>
      <c r="K655" s="64" t="s">
        <v>23</v>
      </c>
      <c r="L655" s="64" t="s">
        <v>23</v>
      </c>
      <c r="M655" s="64" t="s">
        <v>821</v>
      </c>
      <c r="N655" s="63"/>
      <c r="O655" s="64"/>
      <c r="P655" s="63">
        <v>39.0</v>
      </c>
      <c r="Q655" s="66">
        <v>2.0</v>
      </c>
      <c r="R655" s="66">
        <v>2.0</v>
      </c>
    </row>
    <row r="656" ht="12.75" customHeight="1">
      <c r="A656" s="63">
        <v>941.0</v>
      </c>
      <c r="B656" s="63">
        <v>28937.0</v>
      </c>
      <c r="C656" s="64" t="s">
        <v>1363</v>
      </c>
      <c r="D656" s="64" t="s">
        <v>1211</v>
      </c>
      <c r="E656" s="64"/>
      <c r="F656" s="64"/>
      <c r="G656" s="64" t="s">
        <v>857</v>
      </c>
      <c r="H656" s="65">
        <v>41825.333333333336</v>
      </c>
      <c r="I656" s="63">
        <v>5730.0</v>
      </c>
      <c r="J656" s="63">
        <v>78.0</v>
      </c>
      <c r="K656" s="64" t="s">
        <v>23</v>
      </c>
      <c r="L656" s="64" t="s">
        <v>35</v>
      </c>
      <c r="M656" s="64"/>
      <c r="N656" s="63"/>
      <c r="O656" s="64"/>
      <c r="P656" s="64"/>
      <c r="Q656" s="64"/>
      <c r="R656" s="64"/>
    </row>
    <row r="657" ht="12.75" customHeight="1">
      <c r="A657" s="63">
        <v>179.0</v>
      </c>
      <c r="B657" s="63">
        <v>86150.0</v>
      </c>
      <c r="C657" s="64" t="s">
        <v>1363</v>
      </c>
      <c r="D657" s="64" t="s">
        <v>1211</v>
      </c>
      <c r="E657" s="66">
        <v>21.0</v>
      </c>
      <c r="F657" s="64" t="s">
        <v>343</v>
      </c>
      <c r="G657" s="64"/>
      <c r="H657" s="65">
        <v>41766.583333333336</v>
      </c>
      <c r="I657" s="63">
        <v>5775.0</v>
      </c>
      <c r="J657" s="63">
        <v>78.0</v>
      </c>
      <c r="K657" s="64" t="s">
        <v>23</v>
      </c>
      <c r="L657" s="64" t="s">
        <v>23</v>
      </c>
      <c r="M657" s="64"/>
      <c r="N657" s="63"/>
      <c r="O657" s="64"/>
      <c r="P657" s="64"/>
      <c r="Q657" s="64"/>
      <c r="R657" s="64"/>
    </row>
    <row r="658" ht="12.75" customHeight="1">
      <c r="A658" s="63">
        <v>1110.0</v>
      </c>
      <c r="B658" s="63">
        <v>94082.0</v>
      </c>
      <c r="C658" s="64" t="s">
        <v>1363</v>
      </c>
      <c r="D658" s="64" t="s">
        <v>1211</v>
      </c>
      <c r="E658" s="64"/>
      <c r="F658" s="64"/>
      <c r="G658" s="64" t="s">
        <v>857</v>
      </c>
      <c r="H658" s="65">
        <v>41770.75</v>
      </c>
      <c r="I658" s="63">
        <v>5800.0</v>
      </c>
      <c r="J658" s="63">
        <v>78.0</v>
      </c>
      <c r="K658" s="64" t="s">
        <v>23</v>
      </c>
      <c r="L658" s="64" t="s">
        <v>23</v>
      </c>
      <c r="M658" s="64"/>
      <c r="N658" s="63"/>
      <c r="O658" s="64"/>
      <c r="P658" s="64"/>
      <c r="Q658" s="64"/>
      <c r="R658" s="64"/>
    </row>
    <row r="659" ht="12.75" customHeight="1">
      <c r="A659" s="63">
        <v>919.0</v>
      </c>
      <c r="B659" s="63">
        <v>179991.0</v>
      </c>
      <c r="C659" s="64" t="s">
        <v>1363</v>
      </c>
      <c r="D659" s="64" t="s">
        <v>1211</v>
      </c>
      <c r="E659" s="64"/>
      <c r="F659" s="64"/>
      <c r="G659" s="64" t="s">
        <v>857</v>
      </c>
      <c r="H659" s="65">
        <v>41804.395833333336</v>
      </c>
      <c r="I659" s="63">
        <v>5800.0</v>
      </c>
      <c r="J659" s="63">
        <v>78.0</v>
      </c>
      <c r="K659" s="64" t="s">
        <v>23</v>
      </c>
      <c r="L659" s="64" t="s">
        <v>23</v>
      </c>
      <c r="M659" s="64" t="s">
        <v>35</v>
      </c>
      <c r="N659" s="63"/>
      <c r="O659" s="64"/>
      <c r="P659" s="63">
        <v>40.0</v>
      </c>
      <c r="Q659" s="64"/>
      <c r="R659" s="64"/>
    </row>
    <row r="660" ht="12.75" customHeight="1">
      <c r="A660" s="63">
        <v>922.0</v>
      </c>
      <c r="B660" s="63">
        <v>132850.0</v>
      </c>
      <c r="C660" s="64" t="s">
        <v>1363</v>
      </c>
      <c r="D660" s="64" t="s">
        <v>1211</v>
      </c>
      <c r="E660" s="64"/>
      <c r="F660" s="64"/>
      <c r="G660" s="64" t="s">
        <v>857</v>
      </c>
      <c r="H660" s="65">
        <v>41805.395833333336</v>
      </c>
      <c r="I660" s="63">
        <v>5800.0</v>
      </c>
      <c r="J660" s="63">
        <v>78.0</v>
      </c>
      <c r="K660" s="64" t="s">
        <v>23</v>
      </c>
      <c r="L660" s="64" t="s">
        <v>23</v>
      </c>
      <c r="M660" s="64"/>
      <c r="N660" s="63"/>
      <c r="O660" s="64"/>
      <c r="P660" s="64"/>
      <c r="Q660" s="64"/>
      <c r="R660" s="64"/>
    </row>
    <row r="661" ht="12.75" customHeight="1">
      <c r="A661" s="63">
        <v>1920.0</v>
      </c>
      <c r="B661" s="63">
        <v>147293.0</v>
      </c>
      <c r="C661" s="64" t="s">
        <v>1363</v>
      </c>
      <c r="D661" s="64" t="s">
        <v>1211</v>
      </c>
      <c r="E661" s="64"/>
      <c r="F661" s="64"/>
      <c r="G661" s="64" t="s">
        <v>819</v>
      </c>
      <c r="H661" s="65">
        <v>41783.375</v>
      </c>
      <c r="I661" s="63">
        <v>5825.0</v>
      </c>
      <c r="J661" s="63">
        <v>78.0</v>
      </c>
      <c r="K661" s="64" t="s">
        <v>23</v>
      </c>
      <c r="L661" s="64" t="s">
        <v>23</v>
      </c>
      <c r="M661" s="64"/>
      <c r="N661" s="63"/>
      <c r="O661" s="64"/>
      <c r="P661" s="64"/>
      <c r="Q661" s="64"/>
      <c r="R661" s="64"/>
    </row>
    <row r="662" ht="12.75" customHeight="1">
      <c r="A662" s="63">
        <v>1207.0</v>
      </c>
      <c r="B662" s="63">
        <v>67770.0</v>
      </c>
      <c r="C662" s="64" t="s">
        <v>1363</v>
      </c>
      <c r="D662" s="64" t="s">
        <v>1211</v>
      </c>
      <c r="E662" s="64"/>
      <c r="F662" s="64"/>
      <c r="G662" s="64" t="s">
        <v>819</v>
      </c>
      <c r="H662" s="65">
        <v>41790.583333333336</v>
      </c>
      <c r="I662" s="63">
        <v>5825.0</v>
      </c>
      <c r="J662" s="63">
        <v>78.0</v>
      </c>
      <c r="K662" s="64" t="s">
        <v>23</v>
      </c>
      <c r="L662" s="64" t="s">
        <v>35</v>
      </c>
      <c r="M662" s="64" t="s">
        <v>821</v>
      </c>
      <c r="N662" s="63"/>
      <c r="O662" s="64"/>
      <c r="P662" s="63">
        <v>40.0</v>
      </c>
      <c r="Q662" s="66">
        <v>2.0</v>
      </c>
      <c r="R662" s="66">
        <v>2.0</v>
      </c>
    </row>
    <row r="663" ht="12.75" customHeight="1">
      <c r="A663" s="63">
        <v>1148.0</v>
      </c>
      <c r="B663" s="63">
        <v>133044.0</v>
      </c>
      <c r="C663" s="64" t="s">
        <v>1363</v>
      </c>
      <c r="D663" s="64" t="s">
        <v>1211</v>
      </c>
      <c r="E663" s="64"/>
      <c r="F663" s="64"/>
      <c r="G663" s="64" t="s">
        <v>857</v>
      </c>
      <c r="H663" s="65">
        <v>41776.583333333336</v>
      </c>
      <c r="I663" s="63">
        <v>5860.0</v>
      </c>
      <c r="J663" s="63">
        <v>78.0</v>
      </c>
      <c r="K663" s="64" t="s">
        <v>23</v>
      </c>
      <c r="L663" s="64" t="s">
        <v>23</v>
      </c>
      <c r="M663" s="64" t="s">
        <v>814</v>
      </c>
      <c r="N663" s="63"/>
      <c r="O663" s="64"/>
      <c r="P663" s="63">
        <v>40.0</v>
      </c>
      <c r="Q663" s="64"/>
      <c r="R663" s="64"/>
    </row>
    <row r="664" ht="12.75" customHeight="1">
      <c r="A664" s="63">
        <v>1169.0</v>
      </c>
      <c r="B664" s="63">
        <v>48599.0</v>
      </c>
      <c r="C664" s="64" t="s">
        <v>1363</v>
      </c>
      <c r="D664" s="64" t="s">
        <v>1211</v>
      </c>
      <c r="E664" s="66">
        <v>111.0</v>
      </c>
      <c r="F664" s="64" t="s">
        <v>136</v>
      </c>
      <c r="G664" s="64"/>
      <c r="H664" s="65">
        <v>41779.583333333336</v>
      </c>
      <c r="I664" s="63">
        <v>5860.0</v>
      </c>
      <c r="J664" s="63">
        <v>78.0</v>
      </c>
      <c r="K664" s="64" t="s">
        <v>23</v>
      </c>
      <c r="L664" s="64" t="s">
        <v>23</v>
      </c>
      <c r="M664" s="64" t="s">
        <v>821</v>
      </c>
      <c r="N664" s="63"/>
      <c r="O664" s="64"/>
      <c r="P664" s="63">
        <v>40.0</v>
      </c>
      <c r="Q664" s="64"/>
      <c r="R664" s="64"/>
    </row>
    <row r="665" ht="12.75" customHeight="1">
      <c r="A665" s="63">
        <v>1214.0</v>
      </c>
      <c r="B665" s="63">
        <v>119786.0</v>
      </c>
      <c r="C665" s="64" t="s">
        <v>1363</v>
      </c>
      <c r="D665" s="64" t="s">
        <v>1211</v>
      </c>
      <c r="E665" s="64"/>
      <c r="F665" s="64"/>
      <c r="G665" s="64" t="s">
        <v>857</v>
      </c>
      <c r="H665" s="65">
        <v>41790.5</v>
      </c>
      <c r="I665" s="63">
        <v>5900.0</v>
      </c>
      <c r="J665" s="63">
        <v>78.0</v>
      </c>
      <c r="K665" s="64" t="s">
        <v>23</v>
      </c>
      <c r="L665" s="64" t="s">
        <v>23</v>
      </c>
      <c r="M665" s="64" t="s">
        <v>814</v>
      </c>
      <c r="N665" s="63"/>
      <c r="O665" s="64"/>
      <c r="P665" s="63">
        <v>38.0</v>
      </c>
      <c r="Q665" s="64"/>
      <c r="R665" s="64"/>
    </row>
    <row r="666" ht="12.75" customHeight="1">
      <c r="A666" s="63">
        <v>189.0</v>
      </c>
      <c r="B666" s="63">
        <v>121389.0</v>
      </c>
      <c r="C666" s="64" t="s">
        <v>1363</v>
      </c>
      <c r="D666" s="64" t="s">
        <v>1211</v>
      </c>
      <c r="E666" s="64"/>
      <c r="F666" s="64"/>
      <c r="G666" s="64" t="s">
        <v>857</v>
      </c>
      <c r="H666" s="65">
        <v>41768.61111111111</v>
      </c>
      <c r="I666" s="63">
        <v>5930.0</v>
      </c>
      <c r="J666" s="63">
        <v>78.0</v>
      </c>
      <c r="K666" s="64" t="s">
        <v>23</v>
      </c>
      <c r="L666" s="64" t="s">
        <v>23</v>
      </c>
      <c r="M666" s="64" t="s">
        <v>821</v>
      </c>
      <c r="N666" s="63"/>
      <c r="O666" s="64"/>
      <c r="P666" s="64"/>
      <c r="Q666" s="64"/>
      <c r="R666" s="64"/>
    </row>
    <row r="667" ht="12.75" customHeight="1">
      <c r="A667" s="63">
        <v>873.0</v>
      </c>
      <c r="B667" s="63">
        <v>199492.0</v>
      </c>
      <c r="C667" s="64" t="s">
        <v>1363</v>
      </c>
      <c r="D667" s="64" t="s">
        <v>1211</v>
      </c>
      <c r="E667" s="66">
        <v>23.0</v>
      </c>
      <c r="F667" s="64" t="s">
        <v>856</v>
      </c>
      <c r="G667" s="64"/>
      <c r="H667" s="65">
        <v>41800.854166666664</v>
      </c>
      <c r="I667" s="63">
        <v>5950.0</v>
      </c>
      <c r="J667" s="63">
        <v>78.0</v>
      </c>
      <c r="K667" s="64" t="s">
        <v>23</v>
      </c>
      <c r="L667" s="64" t="s">
        <v>35</v>
      </c>
      <c r="M667" s="64"/>
      <c r="N667" s="63"/>
      <c r="O667" s="64"/>
      <c r="P667" s="63">
        <v>40.0</v>
      </c>
      <c r="Q667" s="66">
        <v>2.0</v>
      </c>
      <c r="R667" s="64"/>
    </row>
    <row r="668" ht="12.75" customHeight="1">
      <c r="A668" s="63">
        <v>1158.0</v>
      </c>
      <c r="B668" s="63">
        <v>7550.0</v>
      </c>
      <c r="C668" s="64" t="s">
        <v>1363</v>
      </c>
      <c r="D668" s="64" t="s">
        <v>1211</v>
      </c>
      <c r="E668" s="64"/>
      <c r="F668" s="64"/>
      <c r="G668" s="64" t="s">
        <v>857</v>
      </c>
      <c r="H668" s="65">
        <v>41777.5</v>
      </c>
      <c r="I668" s="63">
        <v>6000.0</v>
      </c>
      <c r="J668" s="63">
        <v>78.0</v>
      </c>
      <c r="K668" s="64" t="s">
        <v>23</v>
      </c>
      <c r="L668" s="64" t="s">
        <v>23</v>
      </c>
      <c r="M668" s="64" t="s">
        <v>814</v>
      </c>
      <c r="N668" s="63"/>
      <c r="O668" s="64"/>
      <c r="P668" s="64"/>
      <c r="Q668" s="64"/>
      <c r="R668" s="64"/>
    </row>
    <row r="669" ht="12.75" customHeight="1">
      <c r="A669" s="63">
        <v>2000.0</v>
      </c>
      <c r="B669" s="63">
        <v>66162.0</v>
      </c>
      <c r="C669" s="64" t="s">
        <v>1363</v>
      </c>
      <c r="D669" s="64" t="s">
        <v>1211</v>
      </c>
      <c r="E669" s="64"/>
      <c r="F669" s="64"/>
      <c r="G669" s="64" t="s">
        <v>857</v>
      </c>
      <c r="H669" s="65">
        <v>41790.375</v>
      </c>
      <c r="I669" s="63">
        <v>6000.0</v>
      </c>
      <c r="J669" s="63">
        <v>78.0</v>
      </c>
      <c r="K669" s="64" t="s">
        <v>23</v>
      </c>
      <c r="L669" s="64" t="s">
        <v>40</v>
      </c>
      <c r="M669" s="64" t="s">
        <v>821</v>
      </c>
      <c r="N669" s="63"/>
      <c r="O669" s="64"/>
      <c r="P669" s="63">
        <v>40.0</v>
      </c>
      <c r="Q669" s="64"/>
      <c r="R669" s="64"/>
    </row>
    <row r="670" ht="12.75" customHeight="1">
      <c r="A670" s="63">
        <v>1262.0</v>
      </c>
      <c r="B670" s="63">
        <v>64960.0</v>
      </c>
      <c r="C670" s="64" t="s">
        <v>1363</v>
      </c>
      <c r="D670" s="64" t="s">
        <v>1211</v>
      </c>
      <c r="E670" s="66">
        <v>117.0</v>
      </c>
      <c r="F670" s="64" t="s">
        <v>144</v>
      </c>
      <c r="G670" s="64"/>
      <c r="H670" s="65">
        <v>41794.5625</v>
      </c>
      <c r="I670" s="63">
        <v>6020.0</v>
      </c>
      <c r="J670" s="63">
        <v>78.0</v>
      </c>
      <c r="K670" s="64" t="s">
        <v>23</v>
      </c>
      <c r="L670" s="64" t="s">
        <v>23</v>
      </c>
      <c r="M670" s="64"/>
      <c r="N670" s="63"/>
      <c r="O670" s="64"/>
      <c r="P670" s="64"/>
      <c r="Q670" s="64"/>
      <c r="R670" s="64"/>
    </row>
    <row r="671" ht="12.75" customHeight="1">
      <c r="A671" s="63">
        <v>854.0</v>
      </c>
      <c r="B671" s="63">
        <v>26664.0</v>
      </c>
      <c r="C671" s="64" t="s">
        <v>1363</v>
      </c>
      <c r="D671" s="64" t="s">
        <v>1211</v>
      </c>
      <c r="E671" s="64"/>
      <c r="F671" s="64"/>
      <c r="G671" s="64" t="s">
        <v>1364</v>
      </c>
      <c r="H671" s="65">
        <v>41798.4375</v>
      </c>
      <c r="I671" s="63">
        <v>6100.0</v>
      </c>
      <c r="J671" s="63">
        <v>78.0</v>
      </c>
      <c r="K671" s="64" t="s">
        <v>23</v>
      </c>
      <c r="L671" s="64" t="s">
        <v>23</v>
      </c>
      <c r="M671" s="64" t="s">
        <v>821</v>
      </c>
      <c r="N671" s="63"/>
      <c r="O671" s="64"/>
      <c r="P671" s="63">
        <v>40.0</v>
      </c>
      <c r="Q671" s="66">
        <v>2.0</v>
      </c>
      <c r="R671" s="66">
        <v>2.0</v>
      </c>
    </row>
    <row r="672" ht="12.75" customHeight="1">
      <c r="A672" s="63">
        <v>961.0</v>
      </c>
      <c r="B672" s="63">
        <v>37548.0</v>
      </c>
      <c r="C672" s="64" t="s">
        <v>1363</v>
      </c>
      <c r="D672" s="64" t="s">
        <v>1211</v>
      </c>
      <c r="E672" s="66">
        <v>111.0</v>
      </c>
      <c r="F672" s="64" t="s">
        <v>136</v>
      </c>
      <c r="G672" s="64"/>
      <c r="H672" s="65">
        <v>41815.375</v>
      </c>
      <c r="I672" s="63">
        <v>6115.0</v>
      </c>
      <c r="J672" s="63">
        <v>78.0</v>
      </c>
      <c r="K672" s="64" t="s">
        <v>23</v>
      </c>
      <c r="L672" s="64" t="s">
        <v>35</v>
      </c>
      <c r="M672" s="64" t="s">
        <v>814</v>
      </c>
      <c r="N672" s="63"/>
      <c r="O672" s="64"/>
      <c r="P672" s="63">
        <v>39.0</v>
      </c>
      <c r="Q672" s="64"/>
      <c r="R672" s="64"/>
    </row>
    <row r="673" ht="12.75" customHeight="1">
      <c r="A673" s="63">
        <v>1216.0</v>
      </c>
      <c r="B673" s="63">
        <v>39005.0</v>
      </c>
      <c r="C673" s="64" t="s">
        <v>1363</v>
      </c>
      <c r="D673" s="64" t="s">
        <v>1211</v>
      </c>
      <c r="E673" s="66">
        <v>27.0</v>
      </c>
      <c r="F673" s="64" t="s">
        <v>886</v>
      </c>
      <c r="G673" s="64"/>
      <c r="H673" s="65">
        <v>41790.625</v>
      </c>
      <c r="I673" s="63">
        <v>6120.0</v>
      </c>
      <c r="J673" s="63">
        <v>78.0</v>
      </c>
      <c r="K673" s="64" t="s">
        <v>23</v>
      </c>
      <c r="L673" s="64" t="s">
        <v>35</v>
      </c>
      <c r="M673" s="64" t="s">
        <v>814</v>
      </c>
      <c r="N673" s="63"/>
      <c r="O673" s="64"/>
      <c r="P673" s="63">
        <v>38.0</v>
      </c>
      <c r="Q673" s="64"/>
      <c r="R673" s="64"/>
    </row>
    <row r="674" ht="12.75" customHeight="1">
      <c r="A674" s="63">
        <v>853.0</v>
      </c>
      <c r="B674" s="63">
        <v>101259.0</v>
      </c>
      <c r="C674" s="64" t="s">
        <v>1363</v>
      </c>
      <c r="D674" s="64" t="s">
        <v>1211</v>
      </c>
      <c r="E674" s="64"/>
      <c r="F674" s="64"/>
      <c r="G674" s="64" t="s">
        <v>819</v>
      </c>
      <c r="H674" s="65">
        <v>41798.375</v>
      </c>
      <c r="I674" s="63">
        <v>6240.0</v>
      </c>
      <c r="J674" s="63">
        <v>78.0</v>
      </c>
      <c r="K674" s="64" t="s">
        <v>23</v>
      </c>
      <c r="L674" s="64" t="s">
        <v>23</v>
      </c>
      <c r="M674" s="64" t="s">
        <v>821</v>
      </c>
      <c r="N674" s="63"/>
      <c r="O674" s="64"/>
      <c r="P674" s="63">
        <v>40.0</v>
      </c>
      <c r="Q674" s="66">
        <v>2.0</v>
      </c>
      <c r="R674" s="66">
        <v>2.0</v>
      </c>
    </row>
    <row r="675" ht="12.75" customHeight="1">
      <c r="A675" s="63">
        <v>862.0</v>
      </c>
      <c r="B675" s="63">
        <v>47708.0</v>
      </c>
      <c r="C675" s="64" t="s">
        <v>1363</v>
      </c>
      <c r="D675" s="64" t="s">
        <v>1211</v>
      </c>
      <c r="E675" s="64"/>
      <c r="F675" s="64"/>
      <c r="G675" s="64" t="s">
        <v>857</v>
      </c>
      <c r="H675" s="65">
        <v>41798.833333333336</v>
      </c>
      <c r="I675" s="63">
        <v>4600.0</v>
      </c>
      <c r="J675" s="63">
        <v>79.0</v>
      </c>
      <c r="K675" s="64" t="s">
        <v>23</v>
      </c>
      <c r="L675" s="64" t="s">
        <v>23</v>
      </c>
      <c r="M675" s="64" t="s">
        <v>821</v>
      </c>
      <c r="N675" s="63"/>
      <c r="O675" s="64"/>
      <c r="P675" s="63">
        <v>35.0</v>
      </c>
      <c r="Q675" s="64"/>
      <c r="R675" s="64"/>
    </row>
    <row r="676" ht="12.75" customHeight="1">
      <c r="A676" s="63">
        <v>181.0</v>
      </c>
      <c r="B676" s="63">
        <v>116346.0</v>
      </c>
      <c r="C676" s="64" t="s">
        <v>1363</v>
      </c>
      <c r="D676" s="64" t="s">
        <v>1211</v>
      </c>
      <c r="E676" s="66">
        <v>25.0</v>
      </c>
      <c r="F676" s="64" t="s">
        <v>850</v>
      </c>
      <c r="G676" s="64"/>
      <c r="H676" s="65">
        <v>41766.520833333336</v>
      </c>
      <c r="I676" s="63">
        <v>4750.0</v>
      </c>
      <c r="J676" s="63">
        <v>79.0</v>
      </c>
      <c r="K676" s="64" t="s">
        <v>23</v>
      </c>
      <c r="L676" s="64" t="s">
        <v>23</v>
      </c>
      <c r="M676" s="64"/>
      <c r="N676" s="63"/>
      <c r="O676" s="64"/>
      <c r="P676" s="64"/>
      <c r="Q676" s="64"/>
      <c r="R676" s="64"/>
    </row>
    <row r="677" ht="12.75" customHeight="1">
      <c r="A677" s="63">
        <v>8060.0</v>
      </c>
      <c r="B677" s="63">
        <v>47507.0</v>
      </c>
      <c r="C677" s="64" t="s">
        <v>1363</v>
      </c>
      <c r="D677" s="64" t="s">
        <v>1211</v>
      </c>
      <c r="E677" s="64"/>
      <c r="F677" s="64"/>
      <c r="G677" s="64" t="s">
        <v>857</v>
      </c>
      <c r="H677" s="65">
        <v>41796.625</v>
      </c>
      <c r="I677" s="63">
        <v>5020.0</v>
      </c>
      <c r="J677" s="63">
        <v>79.0</v>
      </c>
      <c r="K677" s="64" t="s">
        <v>23</v>
      </c>
      <c r="L677" s="64" t="s">
        <v>23</v>
      </c>
      <c r="M677" s="64" t="s">
        <v>814</v>
      </c>
      <c r="N677" s="63"/>
      <c r="O677" s="64"/>
      <c r="P677" s="64"/>
      <c r="Q677" s="64"/>
      <c r="R677" s="64"/>
    </row>
    <row r="678" ht="12.75" customHeight="1">
      <c r="A678" s="63">
        <v>1267.0</v>
      </c>
      <c r="B678" s="63">
        <v>62781.0</v>
      </c>
      <c r="C678" s="64" t="s">
        <v>1363</v>
      </c>
      <c r="D678" s="64" t="s">
        <v>1211</v>
      </c>
      <c r="E678" s="66">
        <v>109.0</v>
      </c>
      <c r="F678" s="64" t="s">
        <v>29</v>
      </c>
      <c r="G678" s="64"/>
      <c r="H678" s="65">
        <v>41794.458333333336</v>
      </c>
      <c r="I678" s="63">
        <v>5100.0</v>
      </c>
      <c r="J678" s="63">
        <v>79.0</v>
      </c>
      <c r="K678" s="64" t="s">
        <v>23</v>
      </c>
      <c r="L678" s="64" t="s">
        <v>23</v>
      </c>
      <c r="M678" s="64"/>
      <c r="N678" s="63"/>
      <c r="O678" s="64"/>
      <c r="P678" s="64"/>
      <c r="Q678" s="64"/>
      <c r="R678" s="64"/>
    </row>
    <row r="679" ht="12.75" customHeight="1">
      <c r="A679" s="63">
        <v>964.0</v>
      </c>
      <c r="B679" s="63">
        <v>8898.0</v>
      </c>
      <c r="C679" s="64" t="s">
        <v>1363</v>
      </c>
      <c r="D679" s="64" t="s">
        <v>1211</v>
      </c>
      <c r="E679" s="64"/>
      <c r="F679" s="64"/>
      <c r="G679" s="64" t="s">
        <v>857</v>
      </c>
      <c r="H679" s="65">
        <v>41817.416666666664</v>
      </c>
      <c r="I679" s="63">
        <v>5190.0</v>
      </c>
      <c r="J679" s="63">
        <v>79.0</v>
      </c>
      <c r="K679" s="64" t="s">
        <v>23</v>
      </c>
      <c r="L679" s="64" t="s">
        <v>35</v>
      </c>
      <c r="M679" s="64" t="s">
        <v>814</v>
      </c>
      <c r="N679" s="63"/>
      <c r="O679" s="64"/>
      <c r="P679" s="64"/>
      <c r="Q679" s="64"/>
      <c r="R679" s="64"/>
    </row>
    <row r="680" ht="12.75" customHeight="1">
      <c r="A680" s="63">
        <v>1248.0</v>
      </c>
      <c r="B680" s="63">
        <v>80023.0</v>
      </c>
      <c r="C680" s="64" t="s">
        <v>1363</v>
      </c>
      <c r="D680" s="64" t="s">
        <v>1211</v>
      </c>
      <c r="E680" s="64"/>
      <c r="F680" s="64"/>
      <c r="G680" s="64" t="s">
        <v>857</v>
      </c>
      <c r="H680" s="65">
        <v>41793.583333333336</v>
      </c>
      <c r="I680" s="63">
        <v>5250.0</v>
      </c>
      <c r="J680" s="63">
        <v>79.0</v>
      </c>
      <c r="K680" s="64" t="s">
        <v>23</v>
      </c>
      <c r="L680" s="64" t="s">
        <v>23</v>
      </c>
      <c r="M680" s="64" t="s">
        <v>814</v>
      </c>
      <c r="N680" s="63"/>
      <c r="O680" s="64"/>
      <c r="P680" s="63">
        <v>38.0</v>
      </c>
      <c r="Q680" s="64"/>
      <c r="R680" s="64"/>
    </row>
    <row r="681" ht="12.75" customHeight="1">
      <c r="A681" s="63">
        <v>1936.0</v>
      </c>
      <c r="B681" s="63">
        <v>80643.0</v>
      </c>
      <c r="C681" s="64" t="s">
        <v>1363</v>
      </c>
      <c r="D681" s="64" t="s">
        <v>1211</v>
      </c>
      <c r="E681" s="64"/>
      <c r="F681" s="64"/>
      <c r="G681" s="64" t="s">
        <v>819</v>
      </c>
      <c r="H681" s="65">
        <v>41784.510416666664</v>
      </c>
      <c r="I681" s="63">
        <v>5285.0</v>
      </c>
      <c r="J681" s="63">
        <v>79.0</v>
      </c>
      <c r="K681" s="64" t="s">
        <v>23</v>
      </c>
      <c r="L681" s="64" t="s">
        <v>23</v>
      </c>
      <c r="M681" s="64"/>
      <c r="N681" s="63"/>
      <c r="O681" s="64"/>
      <c r="P681" s="64"/>
      <c r="Q681" s="64"/>
      <c r="R681" s="64"/>
    </row>
    <row r="682" ht="12.75" customHeight="1">
      <c r="A682" s="63">
        <v>845.0</v>
      </c>
      <c r="B682" s="63">
        <v>166759.0</v>
      </c>
      <c r="C682" s="64" t="s">
        <v>1363</v>
      </c>
      <c r="D682" s="64" t="s">
        <v>1211</v>
      </c>
      <c r="E682" s="64"/>
      <c r="F682" s="64"/>
      <c r="G682" s="64" t="s">
        <v>819</v>
      </c>
      <c r="H682" s="65">
        <v>41798.375</v>
      </c>
      <c r="I682" s="63">
        <v>5330.0</v>
      </c>
      <c r="J682" s="63">
        <v>79.0</v>
      </c>
      <c r="K682" s="64" t="s">
        <v>23</v>
      </c>
      <c r="L682" s="64" t="s">
        <v>23</v>
      </c>
      <c r="M682" s="64" t="s">
        <v>814</v>
      </c>
      <c r="N682" s="63"/>
      <c r="O682" s="64"/>
      <c r="P682" s="63">
        <v>40.0</v>
      </c>
      <c r="Q682" s="66">
        <v>2.0</v>
      </c>
      <c r="R682" s="66">
        <v>2.0</v>
      </c>
    </row>
    <row r="683" ht="12.75" customHeight="1">
      <c r="A683" s="63">
        <v>1944.0</v>
      </c>
      <c r="B683" s="63">
        <v>58504.0</v>
      </c>
      <c r="C683" s="64" t="s">
        <v>1363</v>
      </c>
      <c r="D683" s="64" t="s">
        <v>1211</v>
      </c>
      <c r="E683" s="64"/>
      <c r="F683" s="64"/>
      <c r="G683" s="64" t="s">
        <v>819</v>
      </c>
      <c r="H683" s="65">
        <v>41784.5625</v>
      </c>
      <c r="I683" s="63">
        <v>5340.0</v>
      </c>
      <c r="J683" s="63">
        <v>79.0</v>
      </c>
      <c r="K683" s="64" t="s">
        <v>23</v>
      </c>
      <c r="L683" s="64" t="s">
        <v>23</v>
      </c>
      <c r="M683" s="64"/>
      <c r="N683" s="63"/>
      <c r="O683" s="64"/>
      <c r="P683" s="64"/>
      <c r="Q683" s="64"/>
      <c r="R683" s="64"/>
    </row>
    <row r="684" ht="12.75" customHeight="1">
      <c r="A684" s="63">
        <v>1117.0</v>
      </c>
      <c r="B684" s="63">
        <v>96376.0</v>
      </c>
      <c r="C684" s="64" t="s">
        <v>1363</v>
      </c>
      <c r="D684" s="64" t="s">
        <v>1211</v>
      </c>
      <c r="E684" s="66">
        <v>110.0</v>
      </c>
      <c r="F684" s="64" t="s">
        <v>146</v>
      </c>
      <c r="G684" s="64"/>
      <c r="H684" s="65">
        <v>41772.458333333336</v>
      </c>
      <c r="I684" s="63">
        <v>5350.0</v>
      </c>
      <c r="J684" s="63">
        <v>79.0</v>
      </c>
      <c r="K684" s="64" t="s">
        <v>23</v>
      </c>
      <c r="L684" s="64" t="s">
        <v>23</v>
      </c>
      <c r="M684" s="64" t="s">
        <v>814</v>
      </c>
      <c r="N684" s="63"/>
      <c r="O684" s="64"/>
      <c r="P684" s="63">
        <v>38.0</v>
      </c>
      <c r="Q684" s="64"/>
      <c r="R684" s="64"/>
    </row>
    <row r="685" ht="12.75" customHeight="1">
      <c r="A685" s="63">
        <v>1972.0</v>
      </c>
      <c r="B685" s="63">
        <v>72166.0</v>
      </c>
      <c r="C685" s="64" t="s">
        <v>1363</v>
      </c>
      <c r="D685" s="64" t="s">
        <v>1211</v>
      </c>
      <c r="E685" s="64"/>
      <c r="F685" s="64"/>
      <c r="G685" s="64" t="s">
        <v>857</v>
      </c>
      <c r="H685" s="65">
        <v>41789.3125</v>
      </c>
      <c r="I685" s="63">
        <v>5400.0</v>
      </c>
      <c r="J685" s="63">
        <v>79.0</v>
      </c>
      <c r="K685" s="64" t="s">
        <v>23</v>
      </c>
      <c r="L685" s="64" t="s">
        <v>23</v>
      </c>
      <c r="M685" s="64" t="s">
        <v>814</v>
      </c>
      <c r="N685" s="63"/>
      <c r="O685" s="64"/>
      <c r="P685" s="64"/>
      <c r="Q685" s="64"/>
      <c r="R685" s="64"/>
    </row>
    <row r="686" ht="12.75" customHeight="1">
      <c r="A686" s="63">
        <v>1233.0</v>
      </c>
      <c r="B686" s="63">
        <v>75995.0</v>
      </c>
      <c r="C686" s="64" t="s">
        <v>1363</v>
      </c>
      <c r="D686" s="64" t="s">
        <v>1211</v>
      </c>
      <c r="E686" s="64"/>
      <c r="F686" s="64"/>
      <c r="G686" s="64" t="s">
        <v>857</v>
      </c>
      <c r="H686" s="65">
        <v>41791.479166666664</v>
      </c>
      <c r="I686" s="63">
        <v>5400.0</v>
      </c>
      <c r="J686" s="63">
        <v>79.0</v>
      </c>
      <c r="K686" s="64" t="s">
        <v>23</v>
      </c>
      <c r="L686" s="64" t="s">
        <v>23</v>
      </c>
      <c r="M686" s="64" t="s">
        <v>35</v>
      </c>
      <c r="N686" s="63"/>
      <c r="O686" s="64"/>
      <c r="P686" s="63">
        <v>39.0</v>
      </c>
      <c r="Q686" s="64"/>
      <c r="R686" s="64"/>
    </row>
    <row r="687" ht="12.75" customHeight="1">
      <c r="A687" s="63">
        <v>1937.0</v>
      </c>
      <c r="B687" s="63">
        <v>116692.0</v>
      </c>
      <c r="C687" s="64" t="s">
        <v>1363</v>
      </c>
      <c r="D687" s="64" t="s">
        <v>1211</v>
      </c>
      <c r="E687" s="64"/>
      <c r="F687" s="64"/>
      <c r="G687" s="64" t="s">
        <v>819</v>
      </c>
      <c r="H687" s="65">
        <v>41784.458333333336</v>
      </c>
      <c r="I687" s="63">
        <v>5410.0</v>
      </c>
      <c r="J687" s="63">
        <v>79.0</v>
      </c>
      <c r="K687" s="64" t="s">
        <v>23</v>
      </c>
      <c r="L687" s="64" t="s">
        <v>23</v>
      </c>
      <c r="M687" s="64"/>
      <c r="N687" s="63"/>
      <c r="O687" s="64"/>
      <c r="P687" s="64"/>
      <c r="Q687" s="64"/>
      <c r="R687" s="64"/>
    </row>
    <row r="688" ht="12.75" customHeight="1">
      <c r="A688" s="63">
        <v>8890.0</v>
      </c>
      <c r="B688" s="63">
        <v>48135.0</v>
      </c>
      <c r="C688" s="64" t="s">
        <v>1363</v>
      </c>
      <c r="D688" s="64" t="s">
        <v>1211</v>
      </c>
      <c r="E688" s="64"/>
      <c r="F688" s="64"/>
      <c r="G688" s="64" t="s">
        <v>857</v>
      </c>
      <c r="H688" s="65">
        <v>41803.375</v>
      </c>
      <c r="I688" s="63">
        <v>5460.0</v>
      </c>
      <c r="J688" s="63">
        <v>79.0</v>
      </c>
      <c r="K688" s="64" t="s">
        <v>23</v>
      </c>
      <c r="L688" s="64" t="s">
        <v>23</v>
      </c>
      <c r="M688" s="64" t="s">
        <v>821</v>
      </c>
      <c r="N688" s="63"/>
      <c r="O688" s="64"/>
      <c r="P688" s="63">
        <v>39.0</v>
      </c>
      <c r="Q688" s="64"/>
      <c r="R688" s="64"/>
    </row>
    <row r="689" ht="12.75" customHeight="1">
      <c r="A689" s="63">
        <v>1210.0</v>
      </c>
      <c r="B689" s="63">
        <v>151320.0</v>
      </c>
      <c r="C689" s="64" t="s">
        <v>1363</v>
      </c>
      <c r="D689" s="64" t="s">
        <v>1211</v>
      </c>
      <c r="E689" s="64"/>
      <c r="F689" s="64"/>
      <c r="G689" s="64" t="s">
        <v>857</v>
      </c>
      <c r="H689" s="65">
        <v>41790.75</v>
      </c>
      <c r="I689" s="63">
        <v>5540.0</v>
      </c>
      <c r="J689" s="63">
        <v>79.0</v>
      </c>
      <c r="K689" s="64" t="s">
        <v>23</v>
      </c>
      <c r="L689" s="64" t="s">
        <v>35</v>
      </c>
      <c r="M689" s="64" t="s">
        <v>814</v>
      </c>
      <c r="N689" s="63"/>
      <c r="O689" s="64"/>
      <c r="P689" s="63">
        <v>39.0</v>
      </c>
      <c r="Q689" s="64"/>
      <c r="R689" s="64"/>
    </row>
    <row r="690" ht="12.75" customHeight="1">
      <c r="A690" s="63">
        <v>1910.0</v>
      </c>
      <c r="B690" s="63">
        <v>132950.0</v>
      </c>
      <c r="C690" s="64" t="s">
        <v>1363</v>
      </c>
      <c r="D690" s="64" t="s">
        <v>1211</v>
      </c>
      <c r="E690" s="64"/>
      <c r="F690" s="64"/>
      <c r="G690" s="64" t="s">
        <v>819</v>
      </c>
      <c r="H690" s="65">
        <v>41783.333333333336</v>
      </c>
      <c r="I690" s="63">
        <v>5570.0</v>
      </c>
      <c r="J690" s="63">
        <v>79.0</v>
      </c>
      <c r="K690" s="64" t="s">
        <v>23</v>
      </c>
      <c r="L690" s="64" t="s">
        <v>23</v>
      </c>
      <c r="M690" s="64"/>
      <c r="N690" s="63"/>
      <c r="O690" s="64"/>
      <c r="P690" s="64"/>
      <c r="Q690" s="64"/>
      <c r="R690" s="64"/>
    </row>
    <row r="691" ht="12.75" customHeight="1">
      <c r="A691" s="63">
        <v>184.0</v>
      </c>
      <c r="B691" s="63">
        <v>102749.0</v>
      </c>
      <c r="C691" s="64" t="s">
        <v>1363</v>
      </c>
      <c r="D691" s="64" t="s">
        <v>1211</v>
      </c>
      <c r="E691" s="64"/>
      <c r="F691" s="64"/>
      <c r="G691" s="64" t="s">
        <v>142</v>
      </c>
      <c r="H691" s="65">
        <v>41768.333333333336</v>
      </c>
      <c r="I691" s="63">
        <v>5780.0</v>
      </c>
      <c r="J691" s="63">
        <v>79.0</v>
      </c>
      <c r="K691" s="64" t="s">
        <v>23</v>
      </c>
      <c r="L691" s="64" t="s">
        <v>23</v>
      </c>
      <c r="M691" s="64" t="s">
        <v>814</v>
      </c>
      <c r="N691" s="63"/>
      <c r="O691" s="64"/>
      <c r="P691" s="63">
        <v>40.0</v>
      </c>
      <c r="Q691" s="64"/>
      <c r="R691" s="64"/>
    </row>
    <row r="692" ht="12.75" customHeight="1">
      <c r="A692" s="63">
        <v>1152.0</v>
      </c>
      <c r="B692" s="63">
        <v>105744.0</v>
      </c>
      <c r="C692" s="64" t="s">
        <v>1363</v>
      </c>
      <c r="D692" s="64" t="s">
        <v>1211</v>
      </c>
      <c r="E692" s="66">
        <v>23.0</v>
      </c>
      <c r="F692" s="64" t="s">
        <v>856</v>
      </c>
      <c r="G692" s="64"/>
      <c r="H692" s="65">
        <v>41776.729166666664</v>
      </c>
      <c r="I692" s="63">
        <v>5800.0</v>
      </c>
      <c r="J692" s="63">
        <v>79.0</v>
      </c>
      <c r="K692" s="64" t="s">
        <v>23</v>
      </c>
      <c r="L692" s="64" t="s">
        <v>35</v>
      </c>
      <c r="M692" s="64" t="s">
        <v>821</v>
      </c>
      <c r="N692" s="63"/>
      <c r="O692" s="64"/>
      <c r="P692" s="63">
        <v>40.0</v>
      </c>
      <c r="Q692" s="66">
        <v>2.0</v>
      </c>
      <c r="R692" s="66">
        <v>2.0</v>
      </c>
    </row>
    <row r="693" ht="12.75" customHeight="1">
      <c r="A693" s="63">
        <v>1206.0</v>
      </c>
      <c r="B693" s="63">
        <v>171841.0</v>
      </c>
      <c r="C693" s="64" t="s">
        <v>1363</v>
      </c>
      <c r="D693" s="64" t="s">
        <v>1211</v>
      </c>
      <c r="E693" s="64"/>
      <c r="F693" s="64"/>
      <c r="G693" s="64" t="s">
        <v>819</v>
      </c>
      <c r="H693" s="65">
        <v>41790.729166666664</v>
      </c>
      <c r="I693" s="63">
        <v>5810.0</v>
      </c>
      <c r="J693" s="63">
        <v>79.0</v>
      </c>
      <c r="K693" s="64" t="s">
        <v>23</v>
      </c>
      <c r="L693" s="64" t="s">
        <v>35</v>
      </c>
      <c r="M693" s="64" t="s">
        <v>821</v>
      </c>
      <c r="N693" s="63"/>
      <c r="O693" s="64"/>
      <c r="P693" s="63">
        <v>40.0</v>
      </c>
      <c r="Q693" s="66">
        <v>2.0</v>
      </c>
      <c r="R693" s="66">
        <v>2.0</v>
      </c>
    </row>
    <row r="694" ht="12.75" customHeight="1">
      <c r="A694" s="63">
        <v>1107.0</v>
      </c>
      <c r="B694" s="63">
        <v>68080.0</v>
      </c>
      <c r="C694" s="64" t="s">
        <v>1363</v>
      </c>
      <c r="D694" s="64" t="s">
        <v>1211</v>
      </c>
      <c r="E694" s="64"/>
      <c r="F694" s="64"/>
      <c r="G694" s="64" t="s">
        <v>819</v>
      </c>
      <c r="H694" s="65">
        <v>41770.5625</v>
      </c>
      <c r="I694" s="63">
        <v>5850.0</v>
      </c>
      <c r="J694" s="63">
        <v>79.0</v>
      </c>
      <c r="K694" s="64" t="s">
        <v>23</v>
      </c>
      <c r="L694" s="64" t="s">
        <v>23</v>
      </c>
      <c r="M694" s="64" t="s">
        <v>814</v>
      </c>
      <c r="N694" s="63"/>
      <c r="O694" s="64"/>
      <c r="P694" s="64"/>
      <c r="Q694" s="64"/>
      <c r="R694" s="64"/>
    </row>
    <row r="695" ht="12.75" customHeight="1">
      <c r="A695" s="63">
        <v>1234.0</v>
      </c>
      <c r="B695" s="63">
        <v>45505.0</v>
      </c>
      <c r="C695" s="64" t="s">
        <v>1363</v>
      </c>
      <c r="D695" s="64" t="s">
        <v>1211</v>
      </c>
      <c r="E695" s="64"/>
      <c r="F695" s="64"/>
      <c r="G695" s="64" t="s">
        <v>857</v>
      </c>
      <c r="H695" s="65">
        <v>41803.5</v>
      </c>
      <c r="I695" s="63">
        <v>5860.0</v>
      </c>
      <c r="J695" s="63">
        <v>79.0</v>
      </c>
      <c r="K695" s="64" t="s">
        <v>23</v>
      </c>
      <c r="L695" s="64" t="s">
        <v>23</v>
      </c>
      <c r="M695" s="64" t="s">
        <v>821</v>
      </c>
      <c r="N695" s="63"/>
      <c r="O695" s="64"/>
      <c r="P695" s="63">
        <v>39.0</v>
      </c>
      <c r="Q695" s="64"/>
      <c r="R695" s="64"/>
    </row>
    <row r="696" ht="12.75" customHeight="1">
      <c r="A696" s="63">
        <v>1971.0</v>
      </c>
      <c r="B696" s="63">
        <v>121389.0</v>
      </c>
      <c r="C696" s="64" t="s">
        <v>1363</v>
      </c>
      <c r="D696" s="64" t="s">
        <v>1211</v>
      </c>
      <c r="E696" s="64"/>
      <c r="F696" s="64"/>
      <c r="G696" s="64" t="s">
        <v>857</v>
      </c>
      <c r="H696" s="65">
        <v>41789.354166666664</v>
      </c>
      <c r="I696" s="63">
        <v>5870.0</v>
      </c>
      <c r="J696" s="63">
        <v>79.0</v>
      </c>
      <c r="K696" s="64" t="s">
        <v>23</v>
      </c>
      <c r="L696" s="64" t="s">
        <v>23</v>
      </c>
      <c r="M696" s="64" t="s">
        <v>814</v>
      </c>
      <c r="N696" s="63"/>
      <c r="O696" s="64"/>
      <c r="P696" s="64"/>
      <c r="Q696" s="64"/>
      <c r="R696" s="64"/>
    </row>
    <row r="697" ht="12.75" customHeight="1">
      <c r="A697" s="63">
        <v>885.0</v>
      </c>
      <c r="B697" s="63">
        <v>26253.0</v>
      </c>
      <c r="C697" s="64" t="s">
        <v>1363</v>
      </c>
      <c r="D697" s="64" t="s">
        <v>1211</v>
      </c>
      <c r="E697" s="66">
        <v>25.0</v>
      </c>
      <c r="F697" s="64" t="s">
        <v>850</v>
      </c>
      <c r="G697" s="64"/>
      <c r="H697" s="65">
        <v>41801.520833333336</v>
      </c>
      <c r="I697" s="63">
        <v>5875.0</v>
      </c>
      <c r="J697" s="63">
        <v>79.0</v>
      </c>
      <c r="K697" s="64" t="s">
        <v>23</v>
      </c>
      <c r="L697" s="64" t="s">
        <v>23</v>
      </c>
      <c r="M697" s="64"/>
      <c r="N697" s="63"/>
      <c r="O697" s="64"/>
      <c r="P697" s="63">
        <v>44.0</v>
      </c>
      <c r="Q697" s="64"/>
      <c r="R697" s="64"/>
    </row>
    <row r="698" ht="12.75" customHeight="1">
      <c r="A698" s="63">
        <v>1183.0</v>
      </c>
      <c r="B698" s="63">
        <v>77415.0</v>
      </c>
      <c r="C698" s="64" t="s">
        <v>1363</v>
      </c>
      <c r="D698" s="64" t="s">
        <v>1211</v>
      </c>
      <c r="E698" s="64"/>
      <c r="F698" s="64"/>
      <c r="G698" s="64" t="s">
        <v>819</v>
      </c>
      <c r="H698" s="65">
        <v>41782.305555555555</v>
      </c>
      <c r="I698" s="63">
        <v>5930.0</v>
      </c>
      <c r="J698" s="63">
        <v>79.0</v>
      </c>
      <c r="K698" s="64" t="s">
        <v>23</v>
      </c>
      <c r="L698" s="64" t="s">
        <v>23</v>
      </c>
      <c r="M698" s="64" t="s">
        <v>821</v>
      </c>
      <c r="N698" s="63"/>
      <c r="O698" s="64"/>
      <c r="P698" s="63">
        <v>40.0</v>
      </c>
      <c r="Q698" s="66">
        <v>2.0</v>
      </c>
      <c r="R698" s="66">
        <v>2.0</v>
      </c>
    </row>
    <row r="699" ht="12.75" customHeight="1">
      <c r="A699" s="63">
        <v>1929.0</v>
      </c>
      <c r="B699" s="63">
        <v>169310.0</v>
      </c>
      <c r="C699" s="64" t="s">
        <v>1363</v>
      </c>
      <c r="D699" s="64" t="s">
        <v>1211</v>
      </c>
      <c r="E699" s="64"/>
      <c r="F699" s="64"/>
      <c r="G699" s="64" t="s">
        <v>857</v>
      </c>
      <c r="H699" s="65">
        <v>41783.625</v>
      </c>
      <c r="I699" s="63">
        <v>5940.0</v>
      </c>
      <c r="J699" s="63">
        <v>79.0</v>
      </c>
      <c r="K699" s="64" t="s">
        <v>23</v>
      </c>
      <c r="L699" s="64" t="s">
        <v>23</v>
      </c>
      <c r="M699" s="64"/>
      <c r="N699" s="63"/>
      <c r="O699" s="64" t="s">
        <v>816</v>
      </c>
      <c r="P699" s="64"/>
      <c r="Q699" s="64"/>
      <c r="R699" s="64"/>
    </row>
    <row r="700" ht="12.75" customHeight="1">
      <c r="A700" s="63">
        <v>195.0</v>
      </c>
      <c r="B700" s="63">
        <v>103873.0</v>
      </c>
      <c r="C700" s="64" t="s">
        <v>1363</v>
      </c>
      <c r="D700" s="64" t="s">
        <v>1211</v>
      </c>
      <c r="E700" s="64"/>
      <c r="F700" s="64"/>
      <c r="G700" s="64" t="s">
        <v>819</v>
      </c>
      <c r="H700" s="65">
        <v>41769.375</v>
      </c>
      <c r="I700" s="63">
        <v>6000.0</v>
      </c>
      <c r="J700" s="63">
        <v>79.0</v>
      </c>
      <c r="K700" s="64" t="s">
        <v>23</v>
      </c>
      <c r="L700" s="64" t="s">
        <v>23</v>
      </c>
      <c r="M700" s="64" t="s">
        <v>814</v>
      </c>
      <c r="N700" s="63"/>
      <c r="O700" s="64"/>
      <c r="P700" s="64"/>
      <c r="Q700" s="64"/>
      <c r="R700" s="64"/>
    </row>
    <row r="701" ht="12.75" customHeight="1">
      <c r="A701" s="63">
        <v>1157.0</v>
      </c>
      <c r="B701" s="63">
        <v>46895.0</v>
      </c>
      <c r="C701" s="64" t="s">
        <v>1363</v>
      </c>
      <c r="D701" s="64" t="s">
        <v>1211</v>
      </c>
      <c r="E701" s="64"/>
      <c r="F701" s="64"/>
      <c r="G701" s="64" t="s">
        <v>857</v>
      </c>
      <c r="H701" s="65">
        <v>41777.395833333336</v>
      </c>
      <c r="I701" s="63">
        <v>6000.0</v>
      </c>
      <c r="J701" s="63">
        <v>79.0</v>
      </c>
      <c r="K701" s="64" t="s">
        <v>23</v>
      </c>
      <c r="L701" s="64" t="s">
        <v>23</v>
      </c>
      <c r="M701" s="64" t="s">
        <v>814</v>
      </c>
      <c r="N701" s="63"/>
      <c r="O701" s="64"/>
      <c r="P701" s="64"/>
      <c r="Q701" s="64"/>
      <c r="R701" s="64"/>
    </row>
    <row r="702" ht="12.75" customHeight="1">
      <c r="A702" s="63">
        <v>1192.0</v>
      </c>
      <c r="B702" s="63">
        <v>99047.0</v>
      </c>
      <c r="C702" s="64" t="s">
        <v>1363</v>
      </c>
      <c r="D702" s="64" t="s">
        <v>1211</v>
      </c>
      <c r="E702" s="64"/>
      <c r="F702" s="64"/>
      <c r="G702" s="64" t="s">
        <v>819</v>
      </c>
      <c r="H702" s="65">
        <v>41782.416666666664</v>
      </c>
      <c r="I702" s="63">
        <v>6000.0</v>
      </c>
      <c r="J702" s="63">
        <v>79.0</v>
      </c>
      <c r="K702" s="64" t="s">
        <v>23</v>
      </c>
      <c r="L702" s="64" t="s">
        <v>23</v>
      </c>
      <c r="M702" s="64" t="s">
        <v>821</v>
      </c>
      <c r="N702" s="63"/>
      <c r="O702" s="64"/>
      <c r="P702" s="63">
        <v>40.0</v>
      </c>
      <c r="Q702" s="66">
        <v>2.0</v>
      </c>
      <c r="R702" s="66">
        <v>2.0</v>
      </c>
    </row>
    <row r="703" ht="12.75" customHeight="1">
      <c r="A703" s="63">
        <v>198.0</v>
      </c>
      <c r="B703" s="63">
        <v>171866.0</v>
      </c>
      <c r="C703" s="64" t="s">
        <v>1363</v>
      </c>
      <c r="D703" s="64" t="s">
        <v>1211</v>
      </c>
      <c r="E703" s="64"/>
      <c r="F703" s="64"/>
      <c r="G703" s="64" t="s">
        <v>819</v>
      </c>
      <c r="H703" s="65">
        <v>41769.520833333336</v>
      </c>
      <c r="I703" s="63">
        <v>6100.0</v>
      </c>
      <c r="J703" s="63">
        <v>79.0</v>
      </c>
      <c r="K703" s="64" t="s">
        <v>23</v>
      </c>
      <c r="L703" s="64" t="s">
        <v>23</v>
      </c>
      <c r="M703" s="64" t="s">
        <v>814</v>
      </c>
      <c r="N703" s="63"/>
      <c r="O703" s="64"/>
      <c r="P703" s="64"/>
      <c r="Q703" s="64"/>
      <c r="R703" s="64"/>
    </row>
    <row r="704" ht="12.75" customHeight="1">
      <c r="A704" s="63">
        <v>8320.0</v>
      </c>
      <c r="B704" s="63">
        <v>147293.0</v>
      </c>
      <c r="C704" s="64" t="s">
        <v>1363</v>
      </c>
      <c r="D704" s="64" t="s">
        <v>1211</v>
      </c>
      <c r="E704" s="64"/>
      <c r="F704" s="64"/>
      <c r="G704" s="64" t="s">
        <v>857</v>
      </c>
      <c r="H704" s="65">
        <v>41797.625</v>
      </c>
      <c r="I704" s="63">
        <v>6100.0</v>
      </c>
      <c r="J704" s="63">
        <v>79.0</v>
      </c>
      <c r="K704" s="64" t="s">
        <v>23</v>
      </c>
      <c r="L704" s="64" t="s">
        <v>23</v>
      </c>
      <c r="M704" s="64" t="s">
        <v>821</v>
      </c>
      <c r="N704" s="63"/>
      <c r="O704" s="64"/>
      <c r="P704" s="63">
        <v>35.0</v>
      </c>
      <c r="Q704" s="64"/>
      <c r="R704" s="64"/>
    </row>
    <row r="705" ht="12.75" customHeight="1">
      <c r="A705" s="63">
        <v>872.0</v>
      </c>
      <c r="B705" s="63">
        <v>164868.0</v>
      </c>
      <c r="C705" s="64" t="s">
        <v>1363</v>
      </c>
      <c r="D705" s="64" t="s">
        <v>1211</v>
      </c>
      <c r="E705" s="66">
        <v>109.0</v>
      </c>
      <c r="F705" s="64" t="s">
        <v>29</v>
      </c>
      <c r="G705" s="64"/>
      <c r="H705" s="65">
        <v>41800.416666666664</v>
      </c>
      <c r="I705" s="63">
        <v>6100.0</v>
      </c>
      <c r="J705" s="63">
        <v>79.0</v>
      </c>
      <c r="K705" s="64" t="s">
        <v>23</v>
      </c>
      <c r="L705" s="64" t="s">
        <v>23</v>
      </c>
      <c r="M705" s="64" t="s">
        <v>821</v>
      </c>
      <c r="N705" s="63"/>
      <c r="O705" s="64"/>
      <c r="P705" s="63">
        <v>40.0</v>
      </c>
      <c r="Q705" s="66">
        <v>2.0</v>
      </c>
      <c r="R705" s="66">
        <v>2.0</v>
      </c>
    </row>
    <row r="706" ht="12.75" customHeight="1">
      <c r="A706" s="63">
        <v>1261.0</v>
      </c>
      <c r="B706" s="63">
        <v>168513.0</v>
      </c>
      <c r="C706" s="64" t="s">
        <v>1363</v>
      </c>
      <c r="D706" s="64" t="s">
        <v>1211</v>
      </c>
      <c r="E706" s="66">
        <v>110.0</v>
      </c>
      <c r="F706" s="64" t="s">
        <v>146</v>
      </c>
      <c r="G706" s="64"/>
      <c r="H706" s="65">
        <v>41794.5</v>
      </c>
      <c r="I706" s="63">
        <v>6250.0</v>
      </c>
      <c r="J706" s="63">
        <v>79.0</v>
      </c>
      <c r="K706" s="64" t="s">
        <v>23</v>
      </c>
      <c r="L706" s="64" t="s">
        <v>23</v>
      </c>
      <c r="M706" s="64" t="s">
        <v>821</v>
      </c>
      <c r="N706" s="63"/>
      <c r="O706" s="64"/>
      <c r="P706" s="64"/>
      <c r="Q706" s="64"/>
      <c r="R706" s="64"/>
    </row>
    <row r="707" ht="12.75" customHeight="1">
      <c r="A707" s="63">
        <v>1276.0</v>
      </c>
      <c r="B707" s="63">
        <v>49645.0</v>
      </c>
      <c r="C707" s="64" t="s">
        <v>1363</v>
      </c>
      <c r="D707" s="64" t="s">
        <v>1211</v>
      </c>
      <c r="E707" s="66">
        <v>127.0</v>
      </c>
      <c r="F707" s="64" t="s">
        <v>109</v>
      </c>
      <c r="G707" s="64"/>
      <c r="H707" s="65">
        <v>41794.666666666664</v>
      </c>
      <c r="I707" s="63">
        <v>6300.0</v>
      </c>
      <c r="J707" s="63">
        <v>79.0</v>
      </c>
      <c r="K707" s="64" t="s">
        <v>23</v>
      </c>
      <c r="L707" s="64" t="s">
        <v>23</v>
      </c>
      <c r="M707" s="64"/>
      <c r="N707" s="63"/>
      <c r="O707" s="64"/>
      <c r="P707" s="64"/>
      <c r="Q707" s="64"/>
      <c r="R707" s="64"/>
    </row>
    <row r="708" ht="12.75" customHeight="1">
      <c r="A708" s="63">
        <v>1259.0</v>
      </c>
      <c r="B708" s="63">
        <v>80023.0</v>
      </c>
      <c r="C708" s="64" t="s">
        <v>1363</v>
      </c>
      <c r="D708" s="64" t="s">
        <v>1211</v>
      </c>
      <c r="E708" s="64"/>
      <c r="F708" s="64"/>
      <c r="G708" s="64" t="s">
        <v>1425</v>
      </c>
      <c r="H708" s="65">
        <v>41794.5</v>
      </c>
      <c r="I708" s="63">
        <v>6390.0</v>
      </c>
      <c r="J708" s="63">
        <v>79.0</v>
      </c>
      <c r="K708" s="64" t="s">
        <v>23</v>
      </c>
      <c r="L708" s="64" t="s">
        <v>23</v>
      </c>
      <c r="M708" s="64"/>
      <c r="N708" s="63"/>
      <c r="O708" s="64"/>
      <c r="P708" s="63">
        <v>40.0</v>
      </c>
      <c r="Q708" s="64"/>
      <c r="R708" s="64"/>
    </row>
    <row r="709" ht="12.75" customHeight="1">
      <c r="A709" s="63">
        <v>8180.0</v>
      </c>
      <c r="B709" s="63">
        <v>169579.0</v>
      </c>
      <c r="C709" s="64" t="s">
        <v>1363</v>
      </c>
      <c r="D709" s="64" t="s">
        <v>1211</v>
      </c>
      <c r="E709" s="64"/>
      <c r="F709" s="64"/>
      <c r="G709" s="64" t="s">
        <v>819</v>
      </c>
      <c r="H709" s="65">
        <v>41797.375</v>
      </c>
      <c r="I709" s="63">
        <v>6500.0</v>
      </c>
      <c r="J709" s="63">
        <v>79.0</v>
      </c>
      <c r="K709" s="64" t="s">
        <v>23</v>
      </c>
      <c r="L709" s="64" t="s">
        <v>23</v>
      </c>
      <c r="M709" s="64" t="s">
        <v>821</v>
      </c>
      <c r="N709" s="63"/>
      <c r="O709" s="64"/>
      <c r="P709" s="63">
        <v>40.0</v>
      </c>
      <c r="Q709" s="66">
        <v>2.0</v>
      </c>
      <c r="R709" s="66">
        <v>2.0</v>
      </c>
    </row>
    <row r="710" ht="12.75" customHeight="1">
      <c r="A710" s="63">
        <v>973.0</v>
      </c>
      <c r="B710" s="63">
        <v>78067.0</v>
      </c>
      <c r="C710" s="64" t="s">
        <v>1363</v>
      </c>
      <c r="D710" s="64" t="s">
        <v>1211</v>
      </c>
      <c r="E710" s="64"/>
      <c r="F710" s="64"/>
      <c r="G710" s="64" t="s">
        <v>857</v>
      </c>
      <c r="H710" s="65">
        <v>41819.541666666664</v>
      </c>
      <c r="I710" s="63">
        <v>4900.0</v>
      </c>
      <c r="J710" s="63">
        <v>80.0</v>
      </c>
      <c r="K710" s="64" t="s">
        <v>23</v>
      </c>
      <c r="L710" s="64" t="s">
        <v>35</v>
      </c>
      <c r="M710" s="64" t="s">
        <v>821</v>
      </c>
      <c r="N710" s="63"/>
      <c r="O710" s="64"/>
      <c r="P710" s="63">
        <v>34.0</v>
      </c>
      <c r="Q710" s="64"/>
      <c r="R710" s="64"/>
    </row>
    <row r="711" ht="12.75" customHeight="1">
      <c r="A711" s="63">
        <v>1133.0</v>
      </c>
      <c r="B711" s="63">
        <v>171866.0</v>
      </c>
      <c r="C711" s="64" t="s">
        <v>1363</v>
      </c>
      <c r="D711" s="64" t="s">
        <v>1211</v>
      </c>
      <c r="E711" s="64"/>
      <c r="F711" s="64"/>
      <c r="G711" s="64" t="s">
        <v>1426</v>
      </c>
      <c r="H711" s="65">
        <v>41775.541666666664</v>
      </c>
      <c r="I711" s="63">
        <v>5300.0</v>
      </c>
      <c r="J711" s="63">
        <v>80.0</v>
      </c>
      <c r="K711" s="64" t="s">
        <v>23</v>
      </c>
      <c r="L711" s="64" t="s">
        <v>23</v>
      </c>
      <c r="M711" s="64" t="s">
        <v>814</v>
      </c>
      <c r="N711" s="63"/>
      <c r="O711" s="64"/>
      <c r="P711" s="63">
        <v>38.0</v>
      </c>
      <c r="Q711" s="64"/>
      <c r="R711" s="64"/>
    </row>
    <row r="712" ht="12.75" customHeight="1">
      <c r="A712" s="63">
        <v>1996.0</v>
      </c>
      <c r="B712" s="63">
        <v>162101.0</v>
      </c>
      <c r="C712" s="64" t="s">
        <v>1363</v>
      </c>
      <c r="D712" s="64" t="s">
        <v>1211</v>
      </c>
      <c r="E712" s="64"/>
      <c r="F712" s="64"/>
      <c r="G712" s="64" t="s">
        <v>857</v>
      </c>
      <c r="H712" s="65">
        <v>41790.458333333336</v>
      </c>
      <c r="I712" s="63">
        <v>5300.0</v>
      </c>
      <c r="J712" s="63">
        <v>80.0</v>
      </c>
      <c r="K712" s="64" t="s">
        <v>23</v>
      </c>
      <c r="L712" s="64" t="s">
        <v>40</v>
      </c>
      <c r="M712" s="64" t="s">
        <v>821</v>
      </c>
      <c r="N712" s="63"/>
      <c r="O712" s="64"/>
      <c r="P712" s="63">
        <v>32.0</v>
      </c>
      <c r="Q712" s="64"/>
      <c r="R712" s="64"/>
    </row>
    <row r="713" ht="12.75" customHeight="1">
      <c r="A713" s="63">
        <v>1283.0</v>
      </c>
      <c r="B713" s="63">
        <v>13276.0</v>
      </c>
      <c r="C713" s="64" t="s">
        <v>1363</v>
      </c>
      <c r="D713" s="64" t="s">
        <v>1211</v>
      </c>
      <c r="E713" s="64"/>
      <c r="F713" s="64"/>
      <c r="G713" s="64" t="s">
        <v>857</v>
      </c>
      <c r="H713" s="65">
        <v>41796.31597222222</v>
      </c>
      <c r="I713" s="63">
        <v>5310.0</v>
      </c>
      <c r="J713" s="63">
        <v>80.0</v>
      </c>
      <c r="K713" s="64" t="s">
        <v>23</v>
      </c>
      <c r="L713" s="64" t="s">
        <v>23</v>
      </c>
      <c r="M713" s="64"/>
      <c r="N713" s="63"/>
      <c r="O713" s="64"/>
      <c r="P713" s="63">
        <v>41.0</v>
      </c>
      <c r="Q713" s="64"/>
      <c r="R713" s="64"/>
    </row>
    <row r="714" ht="12.75" customHeight="1">
      <c r="A714" s="63">
        <v>1291.0</v>
      </c>
      <c r="B714" s="63">
        <v>73161.0</v>
      </c>
      <c r="C714" s="64" t="s">
        <v>1363</v>
      </c>
      <c r="D714" s="64" t="s">
        <v>1211</v>
      </c>
      <c r="E714" s="64"/>
      <c r="F714" s="64"/>
      <c r="G714" s="64" t="s">
        <v>857</v>
      </c>
      <c r="H714" s="65">
        <v>41796.520833333336</v>
      </c>
      <c r="I714" s="63">
        <v>5315.0</v>
      </c>
      <c r="J714" s="63">
        <v>80.0</v>
      </c>
      <c r="K714" s="64" t="s">
        <v>23</v>
      </c>
      <c r="L714" s="64" t="s">
        <v>23</v>
      </c>
      <c r="M714" s="64"/>
      <c r="N714" s="63"/>
      <c r="O714" s="64"/>
      <c r="P714" s="63">
        <v>41.0</v>
      </c>
      <c r="Q714" s="64"/>
      <c r="R714" s="64"/>
    </row>
    <row r="715" ht="12.75" customHeight="1">
      <c r="A715" s="63">
        <v>1254.0</v>
      </c>
      <c r="B715" s="63">
        <v>155579.0</v>
      </c>
      <c r="C715" s="64" t="s">
        <v>1363</v>
      </c>
      <c r="D715" s="64" t="s">
        <v>1211</v>
      </c>
      <c r="E715" s="66">
        <v>114.0</v>
      </c>
      <c r="F715" s="64" t="s">
        <v>133</v>
      </c>
      <c r="G715" s="64"/>
      <c r="H715" s="65">
        <v>41793.895833333336</v>
      </c>
      <c r="I715" s="63">
        <v>5320.0</v>
      </c>
      <c r="J715" s="63">
        <v>80.0</v>
      </c>
      <c r="K715" s="64" t="s">
        <v>23</v>
      </c>
      <c r="L715" s="64" t="s">
        <v>35</v>
      </c>
      <c r="M715" s="64" t="s">
        <v>814</v>
      </c>
      <c r="N715" s="63"/>
      <c r="O715" s="64" t="s">
        <v>816</v>
      </c>
      <c r="P715" s="64"/>
      <c r="Q715" s="64"/>
      <c r="R715" s="64"/>
    </row>
    <row r="716" ht="12.75" customHeight="1">
      <c r="A716" s="63">
        <v>890.0</v>
      </c>
      <c r="B716" s="63">
        <v>87049.0</v>
      </c>
      <c r="C716" s="64" t="s">
        <v>1363</v>
      </c>
      <c r="D716" s="64" t="s">
        <v>1211</v>
      </c>
      <c r="E716" s="64"/>
      <c r="F716" s="64"/>
      <c r="G716" s="64" t="s">
        <v>857</v>
      </c>
      <c r="H716" s="65">
        <v>41803.3125</v>
      </c>
      <c r="I716" s="63">
        <v>5320.0</v>
      </c>
      <c r="J716" s="63">
        <v>80.0</v>
      </c>
      <c r="K716" s="64" t="s">
        <v>23</v>
      </c>
      <c r="L716" s="64" t="s">
        <v>23</v>
      </c>
      <c r="M716" s="64" t="s">
        <v>35</v>
      </c>
      <c r="N716" s="63"/>
      <c r="O716" s="64"/>
      <c r="P716" s="63">
        <v>39.0</v>
      </c>
      <c r="Q716" s="64"/>
      <c r="R716" s="64"/>
    </row>
    <row r="717" ht="12.75" customHeight="1">
      <c r="A717" s="63">
        <v>953.0</v>
      </c>
      <c r="B717" s="63">
        <v>133311.0</v>
      </c>
      <c r="C717" s="64" t="s">
        <v>1363</v>
      </c>
      <c r="D717" s="64" t="s">
        <v>1211</v>
      </c>
      <c r="E717" s="64"/>
      <c r="F717" s="64"/>
      <c r="G717" s="64" t="s">
        <v>857</v>
      </c>
      <c r="H717" s="65">
        <v>41831.291666666664</v>
      </c>
      <c r="I717" s="63">
        <v>5345.0</v>
      </c>
      <c r="J717" s="63">
        <v>80.0</v>
      </c>
      <c r="K717" s="64" t="s">
        <v>23</v>
      </c>
      <c r="L717" s="64" t="s">
        <v>35</v>
      </c>
      <c r="M717" s="64" t="s">
        <v>35</v>
      </c>
      <c r="N717" s="63"/>
      <c r="O717" s="64"/>
      <c r="P717" s="63">
        <v>35.0</v>
      </c>
      <c r="Q717" s="64"/>
      <c r="R717" s="64"/>
    </row>
    <row r="718" ht="12.75" customHeight="1">
      <c r="A718" s="63">
        <v>1973.0</v>
      </c>
      <c r="B718" s="63">
        <v>160055.0</v>
      </c>
      <c r="C718" s="64" t="s">
        <v>1363</v>
      </c>
      <c r="D718" s="64" t="s">
        <v>1211</v>
      </c>
      <c r="E718" s="64"/>
      <c r="F718" s="64"/>
      <c r="G718" s="64" t="s">
        <v>857</v>
      </c>
      <c r="H718" s="65">
        <v>41789.395833333336</v>
      </c>
      <c r="I718" s="63">
        <v>5400.0</v>
      </c>
      <c r="J718" s="63">
        <v>80.0</v>
      </c>
      <c r="K718" s="64" t="s">
        <v>23</v>
      </c>
      <c r="L718" s="64" t="s">
        <v>23</v>
      </c>
      <c r="M718" s="64" t="s">
        <v>821</v>
      </c>
      <c r="N718" s="63"/>
      <c r="O718" s="64"/>
      <c r="P718" s="64"/>
      <c r="Q718" s="64"/>
      <c r="R718" s="64"/>
    </row>
    <row r="719" ht="12.75" customHeight="1">
      <c r="A719" s="63">
        <v>1217.0</v>
      </c>
      <c r="B719" s="63">
        <v>21000.0</v>
      </c>
      <c r="C719" s="64" t="s">
        <v>1363</v>
      </c>
      <c r="D719" s="64" t="s">
        <v>1211</v>
      </c>
      <c r="E719" s="64"/>
      <c r="F719" s="64"/>
      <c r="G719" s="64" t="s">
        <v>857</v>
      </c>
      <c r="H719" s="65">
        <v>41790.791666666664</v>
      </c>
      <c r="I719" s="63">
        <v>5460.0</v>
      </c>
      <c r="J719" s="63">
        <v>80.0</v>
      </c>
      <c r="K719" s="64" t="s">
        <v>23</v>
      </c>
      <c r="L719" s="64" t="s">
        <v>23</v>
      </c>
      <c r="M719" s="64" t="s">
        <v>814</v>
      </c>
      <c r="N719" s="63"/>
      <c r="O719" s="64"/>
      <c r="P719" s="63">
        <v>39.0</v>
      </c>
      <c r="Q719" s="64"/>
      <c r="R719" s="64"/>
    </row>
    <row r="720" ht="12.75" customHeight="1">
      <c r="A720" s="63">
        <v>8070.0</v>
      </c>
      <c r="B720" s="63">
        <v>7550.0</v>
      </c>
      <c r="C720" s="64" t="s">
        <v>1363</v>
      </c>
      <c r="D720" s="64" t="s">
        <v>1211</v>
      </c>
      <c r="E720" s="64"/>
      <c r="F720" s="64"/>
      <c r="G720" s="64" t="s">
        <v>857</v>
      </c>
      <c r="H720" s="65">
        <v>41796.854166666664</v>
      </c>
      <c r="I720" s="63">
        <v>5525.0</v>
      </c>
      <c r="J720" s="63">
        <v>80.0</v>
      </c>
      <c r="K720" s="64" t="s">
        <v>23</v>
      </c>
      <c r="L720" s="64" t="s">
        <v>23</v>
      </c>
      <c r="M720" s="64" t="s">
        <v>814</v>
      </c>
      <c r="N720" s="63"/>
      <c r="O720" s="64"/>
      <c r="P720" s="63">
        <v>39.0</v>
      </c>
      <c r="Q720" s="64"/>
      <c r="R720" s="64"/>
    </row>
    <row r="721" ht="12.75" customHeight="1">
      <c r="A721" s="63">
        <v>1272.0</v>
      </c>
      <c r="B721" s="63">
        <v>89456.0</v>
      </c>
      <c r="C721" s="64" t="s">
        <v>1363</v>
      </c>
      <c r="D721" s="64" t="s">
        <v>1211</v>
      </c>
      <c r="E721" s="66">
        <v>115.0</v>
      </c>
      <c r="F721" s="64" t="s">
        <v>134</v>
      </c>
      <c r="G721" s="64"/>
      <c r="H721" s="65">
        <v>41794.520833333336</v>
      </c>
      <c r="I721" s="63">
        <v>5570.0</v>
      </c>
      <c r="J721" s="63">
        <v>80.0</v>
      </c>
      <c r="K721" s="64" t="s">
        <v>23</v>
      </c>
      <c r="L721" s="64" t="s">
        <v>23</v>
      </c>
      <c r="M721" s="64"/>
      <c r="N721" s="63"/>
      <c r="O721" s="64"/>
      <c r="P721" s="64"/>
      <c r="Q721" s="64"/>
      <c r="R721" s="64"/>
    </row>
    <row r="722" ht="12.75" customHeight="1">
      <c r="A722" s="63">
        <v>1298.0</v>
      </c>
      <c r="B722" s="63">
        <v>61853.0</v>
      </c>
      <c r="C722" s="64" t="s">
        <v>1363</v>
      </c>
      <c r="D722" s="64" t="s">
        <v>1211</v>
      </c>
      <c r="E722" s="64"/>
      <c r="F722" s="64"/>
      <c r="G722" s="64" t="s">
        <v>857</v>
      </c>
      <c r="H722" s="65">
        <v>41796.541666666664</v>
      </c>
      <c r="I722" s="63">
        <v>5620.0</v>
      </c>
      <c r="J722" s="63">
        <v>80.0</v>
      </c>
      <c r="K722" s="64" t="s">
        <v>23</v>
      </c>
      <c r="L722" s="64" t="s">
        <v>35</v>
      </c>
      <c r="M722" s="64"/>
      <c r="N722" s="63"/>
      <c r="O722" s="64"/>
      <c r="P722" s="63">
        <v>42.0</v>
      </c>
      <c r="Q722" s="64"/>
      <c r="R722" s="64"/>
    </row>
    <row r="723" ht="12.75" customHeight="1">
      <c r="A723" s="63">
        <v>936.0</v>
      </c>
      <c r="B723" s="63">
        <v>123942.0</v>
      </c>
      <c r="C723" s="64" t="s">
        <v>1363</v>
      </c>
      <c r="D723" s="64" t="s">
        <v>1211</v>
      </c>
      <c r="E723" s="64"/>
      <c r="F723" s="64"/>
      <c r="G723" s="64" t="s">
        <v>1364</v>
      </c>
      <c r="H723" s="65">
        <v>41810.395833333336</v>
      </c>
      <c r="I723" s="63">
        <v>5650.0</v>
      </c>
      <c r="J723" s="63">
        <v>80.0</v>
      </c>
      <c r="K723" s="64" t="s">
        <v>23</v>
      </c>
      <c r="L723" s="64" t="s">
        <v>23</v>
      </c>
      <c r="M723" s="64"/>
      <c r="N723" s="63"/>
      <c r="O723" s="64"/>
      <c r="P723" s="63">
        <v>42.0</v>
      </c>
      <c r="Q723" s="64"/>
      <c r="R723" s="64"/>
    </row>
    <row r="724" ht="12.75" customHeight="1">
      <c r="A724" s="63">
        <v>1249.0</v>
      </c>
      <c r="B724" s="63">
        <v>90972.0</v>
      </c>
      <c r="C724" s="64" t="s">
        <v>1363</v>
      </c>
      <c r="D724" s="64" t="s">
        <v>1211</v>
      </c>
      <c r="E724" s="64"/>
      <c r="F724" s="64"/>
      <c r="G724" s="64" t="s">
        <v>857</v>
      </c>
      <c r="H724" s="65">
        <v>41793.541666666664</v>
      </c>
      <c r="I724" s="63">
        <v>5675.0</v>
      </c>
      <c r="J724" s="63">
        <v>80.0</v>
      </c>
      <c r="K724" s="64" t="s">
        <v>23</v>
      </c>
      <c r="L724" s="64" t="s">
        <v>23</v>
      </c>
      <c r="M724" s="64" t="s">
        <v>814</v>
      </c>
      <c r="N724" s="63"/>
      <c r="O724" s="64"/>
      <c r="P724" s="63">
        <v>40.0</v>
      </c>
      <c r="Q724" s="64"/>
      <c r="R724" s="64"/>
    </row>
    <row r="725" ht="12.75" customHeight="1">
      <c r="A725" s="63">
        <v>876.0</v>
      </c>
      <c r="B725" s="63">
        <v>89102.0</v>
      </c>
      <c r="C725" s="64" t="s">
        <v>1363</v>
      </c>
      <c r="D725" s="64" t="s">
        <v>1211</v>
      </c>
      <c r="E725" s="64"/>
      <c r="F725" s="64"/>
      <c r="G725" s="64" t="s">
        <v>857</v>
      </c>
      <c r="H725" s="65">
        <v>41801.4375</v>
      </c>
      <c r="I725" s="63">
        <v>5715.0</v>
      </c>
      <c r="J725" s="63">
        <v>80.0</v>
      </c>
      <c r="K725" s="64" t="s">
        <v>23</v>
      </c>
      <c r="L725" s="64" t="s">
        <v>40</v>
      </c>
      <c r="M725" s="64" t="s">
        <v>821</v>
      </c>
      <c r="N725" s="63"/>
      <c r="O725" s="64"/>
      <c r="P725" s="63">
        <v>39.0</v>
      </c>
      <c r="Q725" s="64"/>
      <c r="R725" s="64"/>
    </row>
    <row r="726" ht="12.75" customHeight="1">
      <c r="A726" s="63">
        <v>154.0</v>
      </c>
      <c r="B726" s="63">
        <v>67629.0</v>
      </c>
      <c r="C726" s="64" t="s">
        <v>1363</v>
      </c>
      <c r="D726" s="64" t="s">
        <v>1211</v>
      </c>
      <c r="E726" s="64"/>
      <c r="F726" s="64"/>
      <c r="G726" s="64" t="s">
        <v>857</v>
      </c>
      <c r="H726" s="65">
        <v>41760.541666666664</v>
      </c>
      <c r="I726" s="63">
        <v>5755.0</v>
      </c>
      <c r="J726" s="63">
        <v>80.0</v>
      </c>
      <c r="K726" s="64" t="s">
        <v>23</v>
      </c>
      <c r="L726" s="64" t="s">
        <v>23</v>
      </c>
      <c r="M726" s="64" t="s">
        <v>821</v>
      </c>
      <c r="N726" s="63"/>
      <c r="O726" s="64"/>
      <c r="P726" s="64"/>
      <c r="Q726" s="64"/>
      <c r="R726" s="64"/>
    </row>
    <row r="727" ht="12.75" customHeight="1">
      <c r="A727" s="63">
        <v>174.0</v>
      </c>
      <c r="B727" s="63">
        <v>116197.0</v>
      </c>
      <c r="C727" s="64" t="s">
        <v>1363</v>
      </c>
      <c r="D727" s="64" t="s">
        <v>1211</v>
      </c>
      <c r="E727" s="66">
        <v>23.0</v>
      </c>
      <c r="F727" s="64" t="s">
        <v>856</v>
      </c>
      <c r="G727" s="64"/>
      <c r="H727" s="65">
        <v>41763.583333333336</v>
      </c>
      <c r="I727" s="63">
        <v>5765.0</v>
      </c>
      <c r="J727" s="63">
        <v>80.0</v>
      </c>
      <c r="K727" s="64" t="s">
        <v>23</v>
      </c>
      <c r="L727" s="64" t="s">
        <v>23</v>
      </c>
      <c r="M727" s="64" t="s">
        <v>821</v>
      </c>
      <c r="N727" s="63"/>
      <c r="O727" s="64"/>
      <c r="P727" s="63">
        <v>40.0</v>
      </c>
      <c r="Q727" s="66">
        <v>2.0</v>
      </c>
      <c r="R727" s="66">
        <v>2.0</v>
      </c>
    </row>
    <row r="728" ht="12.75" customHeight="1">
      <c r="A728" s="63">
        <v>1930.0</v>
      </c>
      <c r="B728" s="63">
        <v>40242.0</v>
      </c>
      <c r="C728" s="64" t="s">
        <v>1363</v>
      </c>
      <c r="D728" s="64" t="s">
        <v>1211</v>
      </c>
      <c r="E728" s="64"/>
      <c r="F728" s="64"/>
      <c r="G728" s="64" t="s">
        <v>857</v>
      </c>
      <c r="H728" s="65">
        <v>41783.625</v>
      </c>
      <c r="I728" s="63">
        <v>5800.0</v>
      </c>
      <c r="J728" s="63">
        <v>80.0</v>
      </c>
      <c r="K728" s="64" t="s">
        <v>23</v>
      </c>
      <c r="L728" s="64" t="s">
        <v>23</v>
      </c>
      <c r="M728" s="64"/>
      <c r="N728" s="63"/>
      <c r="O728" s="64"/>
      <c r="P728" s="64"/>
      <c r="Q728" s="64"/>
      <c r="R728" s="64"/>
    </row>
    <row r="729" ht="12.75" customHeight="1">
      <c r="A729" s="63">
        <v>970.0</v>
      </c>
      <c r="B729" s="63">
        <v>167512.0</v>
      </c>
      <c r="C729" s="64" t="s">
        <v>1363</v>
      </c>
      <c r="D729" s="64" t="s">
        <v>1211</v>
      </c>
      <c r="E729" s="64"/>
      <c r="F729" s="64"/>
      <c r="G729" s="64" t="s">
        <v>857</v>
      </c>
      <c r="H729" s="65">
        <v>41818.3125</v>
      </c>
      <c r="I729" s="63">
        <v>5800.0</v>
      </c>
      <c r="J729" s="63">
        <v>80.0</v>
      </c>
      <c r="K729" s="64" t="s">
        <v>23</v>
      </c>
      <c r="L729" s="64" t="s">
        <v>35</v>
      </c>
      <c r="M729" s="64" t="s">
        <v>821</v>
      </c>
      <c r="N729" s="63"/>
      <c r="O729" s="64"/>
      <c r="P729" s="63">
        <v>40.0</v>
      </c>
      <c r="Q729" s="64"/>
      <c r="R729" s="64"/>
    </row>
    <row r="730" ht="12.75" customHeight="1">
      <c r="A730" s="63">
        <v>950.0</v>
      </c>
      <c r="B730" s="63">
        <v>138082.0</v>
      </c>
      <c r="C730" s="64" t="s">
        <v>1363</v>
      </c>
      <c r="D730" s="64" t="s">
        <v>1211</v>
      </c>
      <c r="E730" s="64"/>
      <c r="F730" s="64"/>
      <c r="G730" s="64" t="s">
        <v>857</v>
      </c>
      <c r="H730" s="65">
        <v>41824.333333333336</v>
      </c>
      <c r="I730" s="63">
        <v>5815.0</v>
      </c>
      <c r="J730" s="63">
        <v>80.0</v>
      </c>
      <c r="K730" s="64" t="s">
        <v>23</v>
      </c>
      <c r="L730" s="64" t="s">
        <v>35</v>
      </c>
      <c r="M730" s="64"/>
      <c r="N730" s="63"/>
      <c r="O730" s="64"/>
      <c r="P730" s="63">
        <v>42.0</v>
      </c>
      <c r="Q730" s="64"/>
      <c r="R730" s="64"/>
    </row>
    <row r="731" ht="12.75" customHeight="1">
      <c r="A731" s="63">
        <v>170.0</v>
      </c>
      <c r="B731" s="63">
        <v>28937.0</v>
      </c>
      <c r="C731" s="64" t="s">
        <v>1363</v>
      </c>
      <c r="D731" s="64" t="s">
        <v>1211</v>
      </c>
      <c r="E731" s="64"/>
      <c r="F731" s="64"/>
      <c r="G731" s="64" t="s">
        <v>819</v>
      </c>
      <c r="H731" s="65">
        <v>41762.875</v>
      </c>
      <c r="I731" s="63">
        <v>5825.0</v>
      </c>
      <c r="J731" s="63">
        <v>80.0</v>
      </c>
      <c r="K731" s="64" t="s">
        <v>23</v>
      </c>
      <c r="L731" s="64" t="s">
        <v>35</v>
      </c>
      <c r="M731" s="64" t="s">
        <v>821</v>
      </c>
      <c r="N731" s="63"/>
      <c r="O731" s="64"/>
      <c r="P731" s="63">
        <v>40.0</v>
      </c>
      <c r="Q731" s="66">
        <v>2.0</v>
      </c>
      <c r="R731" s="66">
        <v>2.0</v>
      </c>
    </row>
    <row r="732" ht="12.75" customHeight="1">
      <c r="A732" s="63">
        <v>1935.0</v>
      </c>
      <c r="B732" s="63">
        <v>94082.0</v>
      </c>
      <c r="C732" s="64" t="s">
        <v>1363</v>
      </c>
      <c r="D732" s="64" t="s">
        <v>1211</v>
      </c>
      <c r="E732" s="64"/>
      <c r="F732" s="64"/>
      <c r="G732" s="64" t="s">
        <v>819</v>
      </c>
      <c r="H732" s="65">
        <v>41784.302083333336</v>
      </c>
      <c r="I732" s="63">
        <v>5860.0</v>
      </c>
      <c r="J732" s="63">
        <v>80.0</v>
      </c>
      <c r="K732" s="64" t="s">
        <v>23</v>
      </c>
      <c r="L732" s="64" t="s">
        <v>23</v>
      </c>
      <c r="M732" s="64"/>
      <c r="N732" s="63"/>
      <c r="O732" s="64"/>
      <c r="P732" s="64"/>
      <c r="Q732" s="64"/>
      <c r="R732" s="64"/>
    </row>
    <row r="733" ht="12.75" customHeight="1">
      <c r="A733" s="63">
        <v>1960.0</v>
      </c>
      <c r="B733" s="63">
        <v>68950.0</v>
      </c>
      <c r="C733" s="64" t="s">
        <v>1363</v>
      </c>
      <c r="D733" s="64" t="s">
        <v>1211</v>
      </c>
      <c r="E733" s="66">
        <v>110.0</v>
      </c>
      <c r="F733" s="64" t="s">
        <v>146</v>
      </c>
      <c r="G733" s="64"/>
      <c r="H733" s="65">
        <v>41787.541666666664</v>
      </c>
      <c r="I733" s="63">
        <v>5860.0</v>
      </c>
      <c r="J733" s="63">
        <v>80.0</v>
      </c>
      <c r="K733" s="64" t="s">
        <v>23</v>
      </c>
      <c r="L733" s="64" t="s">
        <v>40</v>
      </c>
      <c r="M733" s="64" t="s">
        <v>821</v>
      </c>
      <c r="N733" s="63"/>
      <c r="O733" s="64"/>
      <c r="P733" s="63">
        <v>40.0</v>
      </c>
      <c r="Q733" s="66">
        <v>2.0</v>
      </c>
      <c r="R733" s="66">
        <v>2.0</v>
      </c>
    </row>
    <row r="734" ht="12.75" customHeight="1">
      <c r="A734" s="63">
        <v>1915.0</v>
      </c>
      <c r="B734" s="63">
        <v>125158.0</v>
      </c>
      <c r="C734" s="64" t="s">
        <v>1363</v>
      </c>
      <c r="D734" s="64" t="s">
        <v>1211</v>
      </c>
      <c r="E734" s="64"/>
      <c r="F734" s="64"/>
      <c r="G734" s="64" t="s">
        <v>819</v>
      </c>
      <c r="H734" s="65">
        <v>41783.458333333336</v>
      </c>
      <c r="I734" s="63">
        <v>5865.0</v>
      </c>
      <c r="J734" s="63">
        <v>80.0</v>
      </c>
      <c r="K734" s="64" t="s">
        <v>23</v>
      </c>
      <c r="L734" s="64" t="s">
        <v>23</v>
      </c>
      <c r="M734" s="64"/>
      <c r="N734" s="63"/>
      <c r="O734" s="64"/>
      <c r="P734" s="64"/>
      <c r="Q734" s="64"/>
      <c r="R734" s="64"/>
    </row>
    <row r="735" ht="12.75" customHeight="1">
      <c r="A735" s="63">
        <v>902.0</v>
      </c>
      <c r="B735" s="63">
        <v>16053.0</v>
      </c>
      <c r="C735" s="64" t="s">
        <v>1363</v>
      </c>
      <c r="D735" s="64" t="s">
        <v>1211</v>
      </c>
      <c r="E735" s="64"/>
      <c r="F735" s="64"/>
      <c r="G735" s="64" t="s">
        <v>857</v>
      </c>
      <c r="H735" s="65">
        <v>41803.3125</v>
      </c>
      <c r="I735" s="63">
        <v>5865.0</v>
      </c>
      <c r="J735" s="63">
        <v>80.0</v>
      </c>
      <c r="K735" s="64" t="s">
        <v>23</v>
      </c>
      <c r="L735" s="64" t="s">
        <v>23</v>
      </c>
      <c r="M735" s="64" t="s">
        <v>821</v>
      </c>
      <c r="N735" s="63"/>
      <c r="O735" s="64"/>
      <c r="P735" s="63">
        <v>40.0</v>
      </c>
      <c r="Q735" s="64"/>
      <c r="R735" s="64"/>
    </row>
    <row r="736" ht="12.75" customHeight="1">
      <c r="A736" s="63">
        <v>1934.0</v>
      </c>
      <c r="B736" s="63">
        <v>96313.0</v>
      </c>
      <c r="C736" s="64" t="s">
        <v>1363</v>
      </c>
      <c r="D736" s="64" t="s">
        <v>1211</v>
      </c>
      <c r="E736" s="64"/>
      <c r="F736" s="64"/>
      <c r="G736" s="64" t="s">
        <v>819</v>
      </c>
      <c r="H736" s="65">
        <v>41784.333333333336</v>
      </c>
      <c r="I736" s="63">
        <v>5890.0</v>
      </c>
      <c r="J736" s="63">
        <v>80.0</v>
      </c>
      <c r="K736" s="64" t="s">
        <v>23</v>
      </c>
      <c r="L736" s="64" t="s">
        <v>23</v>
      </c>
      <c r="M736" s="64"/>
      <c r="N736" s="63"/>
      <c r="O736" s="64"/>
      <c r="P736" s="64"/>
      <c r="Q736" s="64"/>
      <c r="R736" s="64"/>
    </row>
    <row r="737" ht="12.75" customHeight="1">
      <c r="A737" s="63">
        <v>951.0</v>
      </c>
      <c r="B737" s="63">
        <v>45505.0</v>
      </c>
      <c r="C737" s="64" t="s">
        <v>1363</v>
      </c>
      <c r="D737" s="64" t="s">
        <v>1211</v>
      </c>
      <c r="E737" s="64"/>
      <c r="F737" s="64"/>
      <c r="G737" s="64" t="s">
        <v>857</v>
      </c>
      <c r="H737" s="65">
        <v>41824.333333333336</v>
      </c>
      <c r="I737" s="63">
        <v>5900.0</v>
      </c>
      <c r="J737" s="63">
        <v>80.0</v>
      </c>
      <c r="K737" s="64" t="s">
        <v>23</v>
      </c>
      <c r="L737" s="64" t="s">
        <v>35</v>
      </c>
      <c r="M737" s="64"/>
      <c r="N737" s="63"/>
      <c r="O737" s="64"/>
      <c r="P737" s="63">
        <v>41.0</v>
      </c>
      <c r="Q737" s="64"/>
      <c r="R737" s="64"/>
    </row>
    <row r="738" ht="12.75" customHeight="1">
      <c r="A738" s="63">
        <v>134.0</v>
      </c>
      <c r="B738" s="63">
        <v>96382.0</v>
      </c>
      <c r="C738" s="64" t="s">
        <v>1363</v>
      </c>
      <c r="D738" s="64" t="s">
        <v>1211</v>
      </c>
      <c r="E738" s="64"/>
      <c r="F738" s="64"/>
      <c r="G738" s="64" t="s">
        <v>22</v>
      </c>
      <c r="H738" s="65">
        <v>41756.708333333336</v>
      </c>
      <c r="I738" s="63">
        <v>6000.0</v>
      </c>
      <c r="J738" s="63">
        <v>80.0</v>
      </c>
      <c r="K738" s="64" t="s">
        <v>23</v>
      </c>
      <c r="L738" s="64" t="s">
        <v>23</v>
      </c>
      <c r="M738" s="64" t="s">
        <v>821</v>
      </c>
      <c r="N738" s="63"/>
      <c r="O738" s="64"/>
      <c r="P738" s="64"/>
      <c r="Q738" s="64"/>
      <c r="R738" s="64"/>
    </row>
    <row r="739" ht="12.75" customHeight="1">
      <c r="A739" s="63">
        <v>144.0</v>
      </c>
      <c r="B739" s="63">
        <v>123937.0</v>
      </c>
      <c r="C739" s="64" t="s">
        <v>1363</v>
      </c>
      <c r="D739" s="64" t="s">
        <v>1211</v>
      </c>
      <c r="E739" s="66">
        <v>23.0</v>
      </c>
      <c r="F739" s="64" t="s">
        <v>856</v>
      </c>
      <c r="G739" s="64"/>
      <c r="H739" s="65">
        <v>41758.708333333336</v>
      </c>
      <c r="I739" s="63">
        <v>6000.0</v>
      </c>
      <c r="J739" s="63">
        <v>80.0</v>
      </c>
      <c r="K739" s="64" t="s">
        <v>23</v>
      </c>
      <c r="L739" s="64" t="s">
        <v>40</v>
      </c>
      <c r="M739" s="64"/>
      <c r="N739" s="63"/>
      <c r="O739" s="64"/>
      <c r="P739" s="63">
        <v>42.0</v>
      </c>
      <c r="Q739" s="64"/>
      <c r="R739" s="64"/>
    </row>
    <row r="740" ht="12.75" customHeight="1">
      <c r="A740" s="63">
        <v>1980.0</v>
      </c>
      <c r="B740" s="63">
        <v>179979.0</v>
      </c>
      <c r="C740" s="64" t="s">
        <v>1363</v>
      </c>
      <c r="D740" s="64" t="s">
        <v>1211</v>
      </c>
      <c r="E740" s="64"/>
      <c r="F740" s="64"/>
      <c r="G740" s="64" t="s">
        <v>857</v>
      </c>
      <c r="H740" s="65">
        <v>41789.479166666664</v>
      </c>
      <c r="I740" s="63">
        <v>6000.0</v>
      </c>
      <c r="J740" s="63">
        <v>80.0</v>
      </c>
      <c r="K740" s="64" t="s">
        <v>23</v>
      </c>
      <c r="L740" s="64" t="s">
        <v>23</v>
      </c>
      <c r="M740" s="64" t="s">
        <v>814</v>
      </c>
      <c r="N740" s="63"/>
      <c r="O740" s="64"/>
      <c r="P740" s="64"/>
      <c r="Q740" s="64"/>
      <c r="R740" s="64"/>
    </row>
    <row r="741" ht="12.75" customHeight="1">
      <c r="A741" s="63">
        <v>155.0</v>
      </c>
      <c r="B741" s="63">
        <v>154447.0</v>
      </c>
      <c r="C741" s="64" t="s">
        <v>1363</v>
      </c>
      <c r="D741" s="64" t="s">
        <v>1211</v>
      </c>
      <c r="E741" s="64"/>
      <c r="F741" s="64"/>
      <c r="G741" s="64" t="s">
        <v>857</v>
      </c>
      <c r="H741" s="65">
        <v>41760.5625</v>
      </c>
      <c r="I741" s="63">
        <v>6060.0</v>
      </c>
      <c r="J741" s="63">
        <v>80.0</v>
      </c>
      <c r="K741" s="64" t="s">
        <v>23</v>
      </c>
      <c r="L741" s="64" t="s">
        <v>23</v>
      </c>
      <c r="M741" s="64" t="s">
        <v>821</v>
      </c>
      <c r="N741" s="63"/>
      <c r="O741" s="64"/>
      <c r="P741" s="64"/>
      <c r="Q741" s="64"/>
      <c r="R741" s="64"/>
    </row>
    <row r="742" ht="12.75" customHeight="1">
      <c r="A742" s="63">
        <v>1942.0</v>
      </c>
      <c r="B742" s="63">
        <v>16053.0</v>
      </c>
      <c r="C742" s="64" t="s">
        <v>1363</v>
      </c>
      <c r="D742" s="64" t="s">
        <v>1211</v>
      </c>
      <c r="E742" s="64"/>
      <c r="F742" s="64"/>
      <c r="G742" s="64" t="s">
        <v>819</v>
      </c>
      <c r="H742" s="65">
        <v>41784.416666666664</v>
      </c>
      <c r="I742" s="63">
        <v>6060.0</v>
      </c>
      <c r="J742" s="63">
        <v>80.0</v>
      </c>
      <c r="K742" s="64" t="s">
        <v>23</v>
      </c>
      <c r="L742" s="64" t="s">
        <v>23</v>
      </c>
      <c r="M742" s="64"/>
      <c r="N742" s="63"/>
      <c r="O742" s="64"/>
      <c r="P742" s="64"/>
      <c r="Q742" s="64"/>
      <c r="R742" s="64"/>
    </row>
    <row r="743" ht="12.75" customHeight="1">
      <c r="A743" s="63">
        <v>893.0</v>
      </c>
      <c r="B743" s="63">
        <v>18103.0</v>
      </c>
      <c r="C743" s="64" t="s">
        <v>1363</v>
      </c>
      <c r="D743" s="64" t="s">
        <v>1211</v>
      </c>
      <c r="E743" s="64"/>
      <c r="F743" s="64"/>
      <c r="G743" s="64" t="s">
        <v>857</v>
      </c>
      <c r="H743" s="65">
        <v>41803.375</v>
      </c>
      <c r="I743" s="63">
        <v>6100.0</v>
      </c>
      <c r="J743" s="63">
        <v>80.0</v>
      </c>
      <c r="K743" s="64" t="s">
        <v>23</v>
      </c>
      <c r="L743" s="64" t="s">
        <v>23</v>
      </c>
      <c r="M743" s="64" t="s">
        <v>821</v>
      </c>
      <c r="N743" s="63"/>
      <c r="O743" s="64"/>
      <c r="P743" s="63">
        <v>39.0</v>
      </c>
      <c r="Q743" s="64"/>
      <c r="R743" s="64"/>
    </row>
    <row r="744" ht="12.75" customHeight="1">
      <c r="A744" s="63">
        <v>1986.0</v>
      </c>
      <c r="B744" s="63">
        <v>165156.0</v>
      </c>
      <c r="C744" s="64" t="s">
        <v>1363</v>
      </c>
      <c r="D744" s="64" t="s">
        <v>1211</v>
      </c>
      <c r="E744" s="64"/>
      <c r="F744" s="64"/>
      <c r="G744" s="64" t="s">
        <v>857</v>
      </c>
      <c r="H744" s="65">
        <v>41789.520833333336</v>
      </c>
      <c r="I744" s="63">
        <v>6110.0</v>
      </c>
      <c r="J744" s="63">
        <v>80.0</v>
      </c>
      <c r="K744" s="64" t="s">
        <v>23</v>
      </c>
      <c r="L744" s="64" t="s">
        <v>23</v>
      </c>
      <c r="M744" s="64" t="s">
        <v>814</v>
      </c>
      <c r="N744" s="63"/>
      <c r="O744" s="64"/>
      <c r="P744" s="64"/>
      <c r="Q744" s="64"/>
      <c r="R744" s="64"/>
    </row>
    <row r="745" ht="12.75" customHeight="1">
      <c r="A745" s="63">
        <v>1997.0</v>
      </c>
      <c r="B745" s="63">
        <v>64254.0</v>
      </c>
      <c r="C745" s="64" t="s">
        <v>1363</v>
      </c>
      <c r="D745" s="64" t="s">
        <v>1211</v>
      </c>
      <c r="E745" s="64"/>
      <c r="F745" s="64"/>
      <c r="G745" s="64" t="s">
        <v>857</v>
      </c>
      <c r="H745" s="65">
        <v>41790.520833333336</v>
      </c>
      <c r="I745" s="63">
        <v>6155.0</v>
      </c>
      <c r="J745" s="63">
        <v>80.0</v>
      </c>
      <c r="K745" s="64" t="s">
        <v>23</v>
      </c>
      <c r="L745" s="64" t="s">
        <v>23</v>
      </c>
      <c r="M745" s="64" t="s">
        <v>35</v>
      </c>
      <c r="N745" s="63"/>
      <c r="O745" s="64"/>
      <c r="P745" s="63">
        <v>35.0</v>
      </c>
      <c r="Q745" s="64"/>
      <c r="R745" s="64"/>
    </row>
    <row r="746" ht="12.75" customHeight="1">
      <c r="A746" s="63">
        <v>840.0</v>
      </c>
      <c r="B746" s="63">
        <v>132850.0</v>
      </c>
      <c r="C746" s="64" t="s">
        <v>1363</v>
      </c>
      <c r="D746" s="64" t="s">
        <v>1211</v>
      </c>
      <c r="E746" s="64"/>
      <c r="F746" s="64"/>
      <c r="G746" s="64" t="s">
        <v>819</v>
      </c>
      <c r="H746" s="65">
        <v>41798.333333333336</v>
      </c>
      <c r="I746" s="63">
        <v>6170.0</v>
      </c>
      <c r="J746" s="63">
        <v>80.0</v>
      </c>
      <c r="K746" s="64" t="s">
        <v>23</v>
      </c>
      <c r="L746" s="64" t="s">
        <v>23</v>
      </c>
      <c r="M746" s="64" t="s">
        <v>821</v>
      </c>
      <c r="N746" s="63"/>
      <c r="O746" s="64"/>
      <c r="P746" s="63">
        <v>40.0</v>
      </c>
      <c r="Q746" s="66">
        <v>2.0</v>
      </c>
      <c r="R746" s="66">
        <v>2.0</v>
      </c>
    </row>
    <row r="747" ht="12.75" customHeight="1">
      <c r="A747" s="63">
        <v>863.0</v>
      </c>
      <c r="B747" s="63">
        <v>127947.0</v>
      </c>
      <c r="C747" s="64" t="s">
        <v>1363</v>
      </c>
      <c r="D747" s="64" t="s">
        <v>1211</v>
      </c>
      <c r="E747" s="66">
        <v>22.0</v>
      </c>
      <c r="F747" s="64" t="s">
        <v>855</v>
      </c>
      <c r="G747" s="64"/>
      <c r="H747" s="65">
        <v>41798.5625</v>
      </c>
      <c r="I747" s="63">
        <v>6200.0</v>
      </c>
      <c r="J747" s="63">
        <v>80.0</v>
      </c>
      <c r="K747" s="64" t="s">
        <v>23</v>
      </c>
      <c r="L747" s="64" t="s">
        <v>23</v>
      </c>
      <c r="M747" s="64" t="s">
        <v>821</v>
      </c>
      <c r="N747" s="63"/>
      <c r="O747" s="64"/>
      <c r="P747" s="63">
        <v>40.0</v>
      </c>
      <c r="Q747" s="64"/>
      <c r="R747" s="64"/>
    </row>
    <row r="748" ht="12.75" customHeight="1">
      <c r="A748" s="63">
        <v>1143.0</v>
      </c>
      <c r="B748" s="63">
        <v>43353.0</v>
      </c>
      <c r="C748" s="64" t="s">
        <v>1363</v>
      </c>
      <c r="D748" s="64" t="s">
        <v>1211</v>
      </c>
      <c r="E748" s="64"/>
      <c r="F748" s="64"/>
      <c r="G748" s="64" t="s">
        <v>857</v>
      </c>
      <c r="H748" s="65">
        <v>41776.291666666664</v>
      </c>
      <c r="I748" s="63">
        <v>6210.0</v>
      </c>
      <c r="J748" s="63">
        <v>80.0</v>
      </c>
      <c r="K748" s="64" t="s">
        <v>23</v>
      </c>
      <c r="L748" s="64" t="s">
        <v>23</v>
      </c>
      <c r="M748" s="64" t="s">
        <v>35</v>
      </c>
      <c r="N748" s="63"/>
      <c r="O748" s="64"/>
      <c r="P748" s="64"/>
      <c r="Q748" s="64"/>
      <c r="R748" s="64"/>
    </row>
    <row r="749" ht="12.75" customHeight="1">
      <c r="A749" s="63">
        <v>8300.0</v>
      </c>
      <c r="B749" s="63">
        <v>66741.0</v>
      </c>
      <c r="C749" s="64" t="s">
        <v>1363</v>
      </c>
      <c r="D749" s="64" t="s">
        <v>1211</v>
      </c>
      <c r="E749" s="64"/>
      <c r="F749" s="64"/>
      <c r="G749" s="64" t="s">
        <v>857</v>
      </c>
      <c r="H749" s="65">
        <v>41797.6875</v>
      </c>
      <c r="I749" s="63">
        <v>6325.0</v>
      </c>
      <c r="J749" s="63">
        <v>80.0</v>
      </c>
      <c r="K749" s="64" t="s">
        <v>23</v>
      </c>
      <c r="L749" s="64" t="s">
        <v>23</v>
      </c>
      <c r="M749" s="64" t="s">
        <v>821</v>
      </c>
      <c r="N749" s="63"/>
      <c r="O749" s="64"/>
      <c r="P749" s="64"/>
      <c r="Q749" s="64"/>
      <c r="R749" s="64"/>
    </row>
    <row r="750" ht="12.75" customHeight="1">
      <c r="A750" s="63">
        <v>1989.0</v>
      </c>
      <c r="B750" s="63">
        <v>169580.0</v>
      </c>
      <c r="C750" s="64" t="s">
        <v>1363</v>
      </c>
      <c r="D750" s="64" t="s">
        <v>1211</v>
      </c>
      <c r="E750" s="64"/>
      <c r="F750" s="64"/>
      <c r="G750" s="64" t="s">
        <v>819</v>
      </c>
      <c r="H750" s="65">
        <v>41789.875</v>
      </c>
      <c r="I750" s="63">
        <v>6460.0</v>
      </c>
      <c r="J750" s="63">
        <v>80.0</v>
      </c>
      <c r="K750" s="64" t="s">
        <v>23</v>
      </c>
      <c r="L750" s="64" t="s">
        <v>23</v>
      </c>
      <c r="M750" s="64"/>
      <c r="N750" s="63"/>
      <c r="O750" s="64"/>
      <c r="P750" s="64"/>
      <c r="Q750" s="64"/>
      <c r="R750" s="64"/>
    </row>
    <row r="751" ht="12.75" customHeight="1">
      <c r="A751" s="63">
        <v>1171.0</v>
      </c>
      <c r="B751" s="63">
        <v>17177.0</v>
      </c>
      <c r="C751" s="64" t="s">
        <v>1363</v>
      </c>
      <c r="D751" s="64" t="s">
        <v>1211</v>
      </c>
      <c r="E751" s="66">
        <v>114.0</v>
      </c>
      <c r="F751" s="64" t="s">
        <v>133</v>
      </c>
      <c r="G751" s="64"/>
      <c r="H751" s="65">
        <v>41779.645833333336</v>
      </c>
      <c r="I751" s="63">
        <v>6900.0</v>
      </c>
      <c r="J751" s="63">
        <v>80.0</v>
      </c>
      <c r="K751" s="64" t="s">
        <v>23</v>
      </c>
      <c r="L751" s="64" t="s">
        <v>23</v>
      </c>
      <c r="M751" s="64" t="s">
        <v>821</v>
      </c>
      <c r="N751" s="63"/>
      <c r="O751" s="64"/>
      <c r="P751" s="63">
        <v>40.0</v>
      </c>
      <c r="Q751" s="64"/>
      <c r="R751" s="64"/>
    </row>
    <row r="752" ht="12.75" customHeight="1">
      <c r="A752" s="63">
        <v>1134.0</v>
      </c>
      <c r="B752" s="63">
        <v>125966.0</v>
      </c>
      <c r="C752" s="64" t="s">
        <v>1363</v>
      </c>
      <c r="D752" s="64" t="s">
        <v>1211</v>
      </c>
      <c r="E752" s="66">
        <v>23.0</v>
      </c>
      <c r="F752" s="64" t="s">
        <v>856</v>
      </c>
      <c r="G752" s="64"/>
      <c r="H752" s="65">
        <v>41775.364583333336</v>
      </c>
      <c r="I752" s="63">
        <v>5500.0</v>
      </c>
      <c r="J752" s="63">
        <v>81.0</v>
      </c>
      <c r="K752" s="64" t="s">
        <v>23</v>
      </c>
      <c r="L752" s="64" t="s">
        <v>40</v>
      </c>
      <c r="M752" s="64" t="s">
        <v>814</v>
      </c>
      <c r="N752" s="63"/>
      <c r="O752" s="64"/>
      <c r="P752" s="63">
        <v>41.0</v>
      </c>
      <c r="Q752" s="64"/>
      <c r="R752" s="64"/>
    </row>
    <row r="753" ht="12.75" customHeight="1">
      <c r="A753" s="63">
        <v>1926.0</v>
      </c>
      <c r="B753" s="63">
        <v>32745.0</v>
      </c>
      <c r="C753" s="64" t="s">
        <v>1363</v>
      </c>
      <c r="D753" s="64" t="s">
        <v>1211</v>
      </c>
      <c r="E753" s="64"/>
      <c r="F753" s="64"/>
      <c r="G753" s="64" t="s">
        <v>857</v>
      </c>
      <c r="H753" s="65">
        <v>41783.583333333336</v>
      </c>
      <c r="I753" s="63">
        <v>5500.0</v>
      </c>
      <c r="J753" s="63">
        <v>81.0</v>
      </c>
      <c r="K753" s="64" t="s">
        <v>23</v>
      </c>
      <c r="L753" s="64" t="s">
        <v>23</v>
      </c>
      <c r="M753" s="64" t="s">
        <v>35</v>
      </c>
      <c r="N753" s="63"/>
      <c r="O753" s="64"/>
      <c r="P753" s="63">
        <v>40.0</v>
      </c>
      <c r="Q753" s="64"/>
      <c r="R753" s="64"/>
    </row>
    <row r="754" ht="12.75" customHeight="1">
      <c r="A754" s="63">
        <v>884.0</v>
      </c>
      <c r="B754" s="63">
        <v>160925.0</v>
      </c>
      <c r="C754" s="64" t="s">
        <v>1363</v>
      </c>
      <c r="D754" s="64" t="s">
        <v>1211</v>
      </c>
      <c r="E754" s="66">
        <v>114.0</v>
      </c>
      <c r="F754" s="64" t="s">
        <v>133</v>
      </c>
      <c r="G754" s="64"/>
      <c r="H754" s="65">
        <v>41801.708333333336</v>
      </c>
      <c r="I754" s="63">
        <v>5505.0</v>
      </c>
      <c r="J754" s="63">
        <v>81.0</v>
      </c>
      <c r="K754" s="64" t="s">
        <v>23</v>
      </c>
      <c r="L754" s="64" t="s">
        <v>23</v>
      </c>
      <c r="M754" s="64"/>
      <c r="N754" s="63"/>
      <c r="O754" s="64"/>
      <c r="P754" s="63">
        <v>41.0</v>
      </c>
      <c r="Q754" s="64"/>
      <c r="R754" s="64"/>
    </row>
    <row r="755" ht="12.75" customHeight="1">
      <c r="A755" s="63">
        <v>191.0</v>
      </c>
      <c r="B755" s="63">
        <v>120369.0</v>
      </c>
      <c r="C755" s="64" t="s">
        <v>1363</v>
      </c>
      <c r="D755" s="64" t="s">
        <v>1211</v>
      </c>
      <c r="E755" s="64"/>
      <c r="F755" s="64"/>
      <c r="G755" s="64" t="s">
        <v>819</v>
      </c>
      <c r="H755" s="65">
        <v>41769.416666666664</v>
      </c>
      <c r="I755" s="63">
        <v>5690.0</v>
      </c>
      <c r="J755" s="63">
        <v>81.0</v>
      </c>
      <c r="K755" s="64" t="s">
        <v>23</v>
      </c>
      <c r="L755" s="64" t="s">
        <v>23</v>
      </c>
      <c r="M755" s="64" t="s">
        <v>814</v>
      </c>
      <c r="N755" s="63"/>
      <c r="O755" s="64"/>
      <c r="P755" s="64"/>
      <c r="Q755" s="64"/>
      <c r="R755" s="64"/>
    </row>
    <row r="756" ht="12.75" customHeight="1">
      <c r="A756" s="63">
        <v>889.0</v>
      </c>
      <c r="B756" s="63">
        <v>37827.0</v>
      </c>
      <c r="C756" s="64" t="s">
        <v>1363</v>
      </c>
      <c r="D756" s="64" t="s">
        <v>1211</v>
      </c>
      <c r="E756" s="64"/>
      <c r="F756" s="64"/>
      <c r="G756" s="64" t="s">
        <v>857</v>
      </c>
      <c r="H756" s="65">
        <v>41803.302083333336</v>
      </c>
      <c r="I756" s="63">
        <v>5720.0</v>
      </c>
      <c r="J756" s="63">
        <v>81.0</v>
      </c>
      <c r="K756" s="64" t="s">
        <v>23</v>
      </c>
      <c r="L756" s="64" t="s">
        <v>23</v>
      </c>
      <c r="M756" s="64" t="s">
        <v>821</v>
      </c>
      <c r="N756" s="63"/>
      <c r="O756" s="64"/>
      <c r="P756" s="63">
        <v>40.0</v>
      </c>
      <c r="Q756" s="64"/>
      <c r="R756" s="64"/>
    </row>
    <row r="757" ht="12.75" customHeight="1">
      <c r="A757" s="63">
        <v>943.0</v>
      </c>
      <c r="B757" s="63">
        <v>58600.0</v>
      </c>
      <c r="C757" s="64" t="s">
        <v>1363</v>
      </c>
      <c r="D757" s="64" t="s">
        <v>1211</v>
      </c>
      <c r="E757" s="64"/>
      <c r="F757" s="64"/>
      <c r="G757" s="64" t="s">
        <v>819</v>
      </c>
      <c r="H757" s="65">
        <v>41826.520833333336</v>
      </c>
      <c r="I757" s="63">
        <v>5830.0</v>
      </c>
      <c r="J757" s="63">
        <v>81.0</v>
      </c>
      <c r="K757" s="64" t="s">
        <v>23</v>
      </c>
      <c r="L757" s="64" t="s">
        <v>35</v>
      </c>
      <c r="M757" s="64" t="s">
        <v>821</v>
      </c>
      <c r="N757" s="63"/>
      <c r="O757" s="64"/>
      <c r="P757" s="63">
        <v>40.0</v>
      </c>
      <c r="Q757" s="66">
        <v>2.0</v>
      </c>
      <c r="R757" s="66">
        <v>2.0</v>
      </c>
    </row>
    <row r="758" ht="12.75" customHeight="1">
      <c r="A758" s="63">
        <v>1251.0</v>
      </c>
      <c r="B758" s="63">
        <v>172314.0</v>
      </c>
      <c r="C758" s="64" t="s">
        <v>1363</v>
      </c>
      <c r="D758" s="64" t="s">
        <v>1211</v>
      </c>
      <c r="E758" s="66">
        <v>110.0</v>
      </c>
      <c r="F758" s="64" t="s">
        <v>146</v>
      </c>
      <c r="G758" s="64"/>
      <c r="H758" s="65">
        <v>41793.4375</v>
      </c>
      <c r="I758" s="63">
        <v>5950.0</v>
      </c>
      <c r="J758" s="63">
        <v>81.0</v>
      </c>
      <c r="K758" s="64" t="s">
        <v>23</v>
      </c>
      <c r="L758" s="64" t="s">
        <v>23</v>
      </c>
      <c r="M758" s="64" t="s">
        <v>821</v>
      </c>
      <c r="N758" s="63"/>
      <c r="O758" s="64" t="s">
        <v>816</v>
      </c>
      <c r="P758" s="63">
        <v>42.0</v>
      </c>
      <c r="Q758" s="64"/>
      <c r="R758" s="64"/>
    </row>
    <row r="759" ht="12.75" customHeight="1">
      <c r="A759" s="63">
        <v>920.0</v>
      </c>
      <c r="B759" s="63">
        <v>44652.0</v>
      </c>
      <c r="C759" s="64" t="s">
        <v>1363</v>
      </c>
      <c r="D759" s="64" t="s">
        <v>1211</v>
      </c>
      <c r="E759" s="64"/>
      <c r="F759" s="64"/>
      <c r="G759" s="64" t="s">
        <v>819</v>
      </c>
      <c r="H759" s="65">
        <v>41804.645833333336</v>
      </c>
      <c r="I759" s="63">
        <v>5950.0</v>
      </c>
      <c r="J759" s="63">
        <v>81.0</v>
      </c>
      <c r="K759" s="64" t="s">
        <v>23</v>
      </c>
      <c r="L759" s="64" t="s">
        <v>23</v>
      </c>
      <c r="M759" s="64"/>
      <c r="N759" s="63"/>
      <c r="O759" s="64"/>
      <c r="P759" s="63">
        <v>43.0</v>
      </c>
      <c r="Q759" s="64"/>
      <c r="R759" s="64"/>
    </row>
    <row r="760" ht="12.75" customHeight="1">
      <c r="A760" s="63">
        <v>1269.0</v>
      </c>
      <c r="B760" s="63">
        <v>195131.0</v>
      </c>
      <c r="C760" s="64" t="s">
        <v>1363</v>
      </c>
      <c r="D760" s="64" t="s">
        <v>1211</v>
      </c>
      <c r="E760" s="66">
        <v>126.0</v>
      </c>
      <c r="F760" s="64" t="s">
        <v>858</v>
      </c>
      <c r="G760" s="64"/>
      <c r="H760" s="65">
        <v>41794.333333333336</v>
      </c>
      <c r="I760" s="63">
        <v>6000.0</v>
      </c>
      <c r="J760" s="63">
        <v>81.0</v>
      </c>
      <c r="K760" s="64" t="s">
        <v>23</v>
      </c>
      <c r="L760" s="64" t="s">
        <v>23</v>
      </c>
      <c r="M760" s="64"/>
      <c r="N760" s="63"/>
      <c r="O760" s="64"/>
      <c r="P760" s="64"/>
      <c r="Q760" s="64"/>
      <c r="R760" s="64"/>
    </row>
    <row r="761" ht="12.75" customHeight="1">
      <c r="A761" s="63">
        <v>1925.0</v>
      </c>
      <c r="B761" s="63">
        <v>41250.0</v>
      </c>
      <c r="C761" s="64" t="s">
        <v>1363</v>
      </c>
      <c r="D761" s="64" t="s">
        <v>1211</v>
      </c>
      <c r="E761" s="64"/>
      <c r="F761" s="64"/>
      <c r="G761" s="64" t="s">
        <v>857</v>
      </c>
      <c r="H761" s="65">
        <v>41783.666666666664</v>
      </c>
      <c r="I761" s="63">
        <v>6150.0</v>
      </c>
      <c r="J761" s="63">
        <v>81.0</v>
      </c>
      <c r="K761" s="64" t="s">
        <v>23</v>
      </c>
      <c r="L761" s="64" t="s">
        <v>40</v>
      </c>
      <c r="M761" s="64" t="s">
        <v>821</v>
      </c>
      <c r="N761" s="63"/>
      <c r="O761" s="64"/>
      <c r="P761" s="63">
        <v>41.0</v>
      </c>
      <c r="Q761" s="64"/>
      <c r="R761" s="64"/>
    </row>
    <row r="762" ht="12.75" customHeight="1">
      <c r="A762" s="63">
        <v>1219.0</v>
      </c>
      <c r="B762" s="63">
        <v>165540.0</v>
      </c>
      <c r="C762" s="64" t="s">
        <v>1363</v>
      </c>
      <c r="D762" s="64" t="s">
        <v>1211</v>
      </c>
      <c r="E762" s="64"/>
      <c r="F762" s="64"/>
      <c r="G762" s="64" t="s">
        <v>857</v>
      </c>
      <c r="H762" s="65">
        <v>41790.895833333336</v>
      </c>
      <c r="I762" s="63">
        <v>6170.0</v>
      </c>
      <c r="J762" s="63">
        <v>81.0</v>
      </c>
      <c r="K762" s="64" t="s">
        <v>23</v>
      </c>
      <c r="L762" s="64" t="s">
        <v>23</v>
      </c>
      <c r="M762" s="64" t="s">
        <v>814</v>
      </c>
      <c r="N762" s="63"/>
      <c r="O762" s="64"/>
      <c r="P762" s="63">
        <v>39.0</v>
      </c>
      <c r="Q762" s="64"/>
      <c r="R762" s="64"/>
    </row>
    <row r="763" ht="12.75" customHeight="1">
      <c r="A763" s="63">
        <v>894.0</v>
      </c>
      <c r="B763" s="63">
        <v>89880.0</v>
      </c>
      <c r="C763" s="64" t="s">
        <v>1363</v>
      </c>
      <c r="D763" s="64" t="s">
        <v>1211</v>
      </c>
      <c r="E763" s="64"/>
      <c r="F763" s="64"/>
      <c r="G763" s="64" t="s">
        <v>857</v>
      </c>
      <c r="H763" s="65">
        <v>41803.333333333336</v>
      </c>
      <c r="I763" s="63">
        <v>6375.0</v>
      </c>
      <c r="J763" s="63">
        <v>81.0</v>
      </c>
      <c r="K763" s="64" t="s">
        <v>23</v>
      </c>
      <c r="L763" s="64" t="s">
        <v>23</v>
      </c>
      <c r="M763" s="64" t="s">
        <v>821</v>
      </c>
      <c r="N763" s="63"/>
      <c r="O763" s="64"/>
      <c r="P763" s="63">
        <v>40.0</v>
      </c>
      <c r="Q763" s="64"/>
      <c r="R763" s="64"/>
    </row>
    <row r="764" ht="12.75" customHeight="1">
      <c r="A764" s="63">
        <v>1987.0</v>
      </c>
      <c r="B764" s="63">
        <v>44465.0</v>
      </c>
      <c r="C764" s="64" t="s">
        <v>1363</v>
      </c>
      <c r="D764" s="64" t="s">
        <v>1211</v>
      </c>
      <c r="E764" s="64"/>
      <c r="F764" s="64"/>
      <c r="G764" s="64" t="s">
        <v>848</v>
      </c>
      <c r="H764" s="65">
        <v>41789.0625</v>
      </c>
      <c r="I764" s="63">
        <v>6440.0</v>
      </c>
      <c r="J764" s="63">
        <v>81.0</v>
      </c>
      <c r="K764" s="64" t="s">
        <v>23</v>
      </c>
      <c r="L764" s="64" t="s">
        <v>40</v>
      </c>
      <c r="M764" s="64" t="s">
        <v>821</v>
      </c>
      <c r="N764" s="63"/>
      <c r="O764" s="64"/>
      <c r="P764" s="63">
        <v>41.0</v>
      </c>
      <c r="Q764" s="66">
        <v>2.0</v>
      </c>
      <c r="R764" s="66">
        <v>2.0</v>
      </c>
    </row>
    <row r="765" ht="12.75" customHeight="1">
      <c r="A765" s="63">
        <v>911.0</v>
      </c>
      <c r="B765" s="63">
        <v>202420.0</v>
      </c>
      <c r="C765" s="64" t="s">
        <v>1363</v>
      </c>
      <c r="D765" s="64" t="s">
        <v>1211</v>
      </c>
      <c r="E765" s="64"/>
      <c r="F765" s="64"/>
      <c r="G765" s="64" t="s">
        <v>819</v>
      </c>
      <c r="H765" s="65">
        <v>41803.708333333336</v>
      </c>
      <c r="I765" s="63">
        <v>6615.0</v>
      </c>
      <c r="J765" s="63">
        <v>81.0</v>
      </c>
      <c r="K765" s="64" t="s">
        <v>23</v>
      </c>
      <c r="L765" s="64" t="s">
        <v>23</v>
      </c>
      <c r="M765" s="64" t="s">
        <v>821</v>
      </c>
      <c r="N765" s="63"/>
      <c r="O765" s="64" t="s">
        <v>816</v>
      </c>
      <c r="P765" s="63">
        <v>42.0</v>
      </c>
      <c r="Q765" s="66">
        <v>2.0</v>
      </c>
      <c r="R765" s="66">
        <v>2.0</v>
      </c>
    </row>
    <row r="766" ht="12.75" customHeight="1">
      <c r="A766" s="63">
        <v>1164.0</v>
      </c>
      <c r="B766" s="63">
        <v>44457.0</v>
      </c>
      <c r="C766" s="64" t="s">
        <v>1363</v>
      </c>
      <c r="D766" s="64" t="s">
        <v>1211</v>
      </c>
      <c r="E766" s="64"/>
      <c r="F766" s="64"/>
      <c r="G766" s="64" t="s">
        <v>819</v>
      </c>
      <c r="H766" s="65">
        <v>41777.666666666664</v>
      </c>
      <c r="I766" s="63">
        <v>6620.0</v>
      </c>
      <c r="J766" s="63">
        <v>81.0</v>
      </c>
      <c r="K766" s="64" t="s">
        <v>23</v>
      </c>
      <c r="L766" s="64" t="s">
        <v>23</v>
      </c>
      <c r="M766" s="64" t="s">
        <v>821</v>
      </c>
      <c r="N766" s="63"/>
      <c r="O766" s="64"/>
      <c r="P766" s="63">
        <v>42.0</v>
      </c>
      <c r="Q766" s="66">
        <v>2.0</v>
      </c>
      <c r="R766" s="66">
        <v>2.0</v>
      </c>
    </row>
    <row r="767" ht="12.75" customHeight="1">
      <c r="A767" s="63">
        <v>1225.0</v>
      </c>
      <c r="B767" s="63">
        <v>40080.0</v>
      </c>
      <c r="C767" s="64" t="s">
        <v>1363</v>
      </c>
      <c r="D767" s="64" t="s">
        <v>1211</v>
      </c>
      <c r="E767" s="64"/>
      <c r="F767" s="64"/>
      <c r="G767" s="64" t="s">
        <v>857</v>
      </c>
      <c r="H767" s="65">
        <v>41791.375</v>
      </c>
      <c r="I767" s="63">
        <v>6775.0</v>
      </c>
      <c r="J767" s="63">
        <v>81.0</v>
      </c>
      <c r="K767" s="64" t="s">
        <v>23</v>
      </c>
      <c r="L767" s="64" t="s">
        <v>23</v>
      </c>
      <c r="M767" s="64" t="s">
        <v>821</v>
      </c>
      <c r="N767" s="63"/>
      <c r="O767" s="64"/>
      <c r="P767" s="63">
        <v>40.0</v>
      </c>
      <c r="Q767" s="64"/>
      <c r="R767" s="64"/>
    </row>
    <row r="768" ht="12.75" customHeight="1">
      <c r="A768" s="63">
        <v>1223.0</v>
      </c>
      <c r="B768" s="63">
        <v>164053.0</v>
      </c>
      <c r="C768" s="64" t="s">
        <v>1363</v>
      </c>
      <c r="D768" s="64" t="s">
        <v>1211</v>
      </c>
      <c r="E768" s="64"/>
      <c r="F768" s="64"/>
      <c r="G768" s="64" t="s">
        <v>857</v>
      </c>
      <c r="H768" s="65">
        <v>41791.354166666664</v>
      </c>
      <c r="I768" s="63">
        <v>6940.0</v>
      </c>
      <c r="J768" s="63">
        <v>81.0</v>
      </c>
      <c r="K768" s="64" t="s">
        <v>23</v>
      </c>
      <c r="L768" s="64" t="s">
        <v>23</v>
      </c>
      <c r="M768" s="64" t="s">
        <v>821</v>
      </c>
      <c r="N768" s="63"/>
      <c r="O768" s="64"/>
      <c r="P768" s="63">
        <v>40.0</v>
      </c>
      <c r="Q768" s="64"/>
      <c r="R768" s="64"/>
    </row>
    <row r="769" ht="12.75" customHeight="1">
      <c r="A769" s="63">
        <v>898.0</v>
      </c>
      <c r="B769" s="63">
        <v>67629.0</v>
      </c>
      <c r="C769" s="64" t="s">
        <v>1363</v>
      </c>
      <c r="D769" s="64" t="s">
        <v>1211</v>
      </c>
      <c r="E769" s="64"/>
      <c r="F769" s="64"/>
      <c r="G769" s="64" t="s">
        <v>857</v>
      </c>
      <c r="H769" s="65">
        <v>41803.333333333336</v>
      </c>
      <c r="I769" s="63">
        <v>5435.0</v>
      </c>
      <c r="J769" s="63">
        <v>82.0</v>
      </c>
      <c r="K769" s="64" t="s">
        <v>23</v>
      </c>
      <c r="L769" s="64" t="s">
        <v>23</v>
      </c>
      <c r="M769" s="64" t="s">
        <v>821</v>
      </c>
      <c r="N769" s="63"/>
      <c r="O769" s="64"/>
      <c r="P769" s="63">
        <v>41.0</v>
      </c>
      <c r="Q769" s="64"/>
      <c r="R769" s="64"/>
    </row>
    <row r="770" ht="12.75" customHeight="1">
      <c r="A770" s="63">
        <v>909.0</v>
      </c>
      <c r="B770" s="63">
        <v>40242.0</v>
      </c>
      <c r="C770" s="64" t="s">
        <v>1363</v>
      </c>
      <c r="D770" s="64" t="s">
        <v>1211</v>
      </c>
      <c r="E770" s="64"/>
      <c r="F770" s="64"/>
      <c r="G770" s="64" t="s">
        <v>857</v>
      </c>
      <c r="H770" s="65">
        <v>41803.416666666664</v>
      </c>
      <c r="I770" s="63">
        <v>5850.0</v>
      </c>
      <c r="J770" s="63">
        <v>82.0</v>
      </c>
      <c r="K770" s="64" t="s">
        <v>23</v>
      </c>
      <c r="L770" s="64" t="s">
        <v>23</v>
      </c>
      <c r="M770" s="64" t="s">
        <v>814</v>
      </c>
      <c r="N770" s="63"/>
      <c r="O770" s="64"/>
      <c r="P770" s="63">
        <v>40.0</v>
      </c>
      <c r="Q770" s="64"/>
      <c r="R770" s="64"/>
    </row>
    <row r="771" ht="12.75" customHeight="1">
      <c r="A771" s="63">
        <v>1280.0</v>
      </c>
      <c r="B771" s="63">
        <v>169923.0</v>
      </c>
      <c r="C771" s="64" t="s">
        <v>1363</v>
      </c>
      <c r="D771" s="64" t="s">
        <v>1211</v>
      </c>
      <c r="E771" s="64"/>
      <c r="F771" s="64"/>
      <c r="G771" s="64" t="s">
        <v>857</v>
      </c>
      <c r="H771" s="65">
        <v>41796.4375</v>
      </c>
      <c r="I771" s="63">
        <v>5900.0</v>
      </c>
      <c r="J771" s="63">
        <v>82.0</v>
      </c>
      <c r="K771" s="64" t="s">
        <v>23</v>
      </c>
      <c r="L771" s="64" t="s">
        <v>35</v>
      </c>
      <c r="M771" s="64"/>
      <c r="N771" s="63"/>
      <c r="O771" s="64"/>
      <c r="P771" s="63">
        <v>42.0</v>
      </c>
      <c r="Q771" s="64"/>
      <c r="R771" s="64"/>
    </row>
    <row r="772" ht="12.75" customHeight="1">
      <c r="A772" s="63">
        <v>1149.0</v>
      </c>
      <c r="B772" s="63">
        <v>26308.0</v>
      </c>
      <c r="C772" s="64" t="s">
        <v>1363</v>
      </c>
      <c r="D772" s="64" t="s">
        <v>1211</v>
      </c>
      <c r="E772" s="64"/>
      <c r="F772" s="64"/>
      <c r="G772" s="64" t="s">
        <v>857</v>
      </c>
      <c r="H772" s="65">
        <v>41776.583333333336</v>
      </c>
      <c r="I772" s="63">
        <v>5950.0</v>
      </c>
      <c r="J772" s="63">
        <v>82.0</v>
      </c>
      <c r="K772" s="64" t="s">
        <v>23</v>
      </c>
      <c r="L772" s="64" t="s">
        <v>35</v>
      </c>
      <c r="M772" s="64" t="s">
        <v>814</v>
      </c>
      <c r="N772" s="63"/>
      <c r="O772" s="64"/>
      <c r="P772" s="64"/>
      <c r="Q772" s="64"/>
      <c r="R772" s="64"/>
    </row>
    <row r="773" ht="12.75" customHeight="1">
      <c r="A773" s="63">
        <v>934.0</v>
      </c>
      <c r="B773" s="63">
        <v>49767.0</v>
      </c>
      <c r="C773" s="64" t="s">
        <v>1363</v>
      </c>
      <c r="D773" s="64" t="s">
        <v>1211</v>
      </c>
      <c r="E773" s="66">
        <v>109.0</v>
      </c>
      <c r="F773" s="64" t="s">
        <v>29</v>
      </c>
      <c r="G773" s="64"/>
      <c r="H773" s="65">
        <v>41807.895833333336</v>
      </c>
      <c r="I773" s="63">
        <v>6070.0</v>
      </c>
      <c r="J773" s="63">
        <v>82.0</v>
      </c>
      <c r="K773" s="64" t="s">
        <v>23</v>
      </c>
      <c r="L773" s="64" t="s">
        <v>35</v>
      </c>
      <c r="M773" s="64" t="s">
        <v>821</v>
      </c>
      <c r="N773" s="63"/>
      <c r="O773" s="64"/>
      <c r="P773" s="63">
        <v>40.0</v>
      </c>
      <c r="Q773" s="64"/>
      <c r="R773" s="64"/>
    </row>
    <row r="774" ht="12.75" customHeight="1">
      <c r="A774" s="63">
        <v>1943.0</v>
      </c>
      <c r="B774" s="63">
        <v>82541.0</v>
      </c>
      <c r="C774" s="64" t="s">
        <v>1363</v>
      </c>
      <c r="D774" s="64" t="s">
        <v>1211</v>
      </c>
      <c r="E774" s="64"/>
      <c r="F774" s="64"/>
      <c r="G774" s="64" t="s">
        <v>819</v>
      </c>
      <c r="H774" s="65">
        <v>41784.416666666664</v>
      </c>
      <c r="I774" s="63">
        <v>6100.0</v>
      </c>
      <c r="J774" s="63">
        <v>82.0</v>
      </c>
      <c r="K774" s="64" t="s">
        <v>23</v>
      </c>
      <c r="L774" s="64" t="s">
        <v>23</v>
      </c>
      <c r="M774" s="64"/>
      <c r="N774" s="63"/>
      <c r="O774" s="64"/>
      <c r="P774" s="64"/>
      <c r="Q774" s="64"/>
      <c r="R774" s="64"/>
    </row>
    <row r="775" ht="12.75" customHeight="1">
      <c r="A775" s="63">
        <v>1237.0</v>
      </c>
      <c r="B775" s="63">
        <v>17641.0</v>
      </c>
      <c r="C775" s="64" t="s">
        <v>1363</v>
      </c>
      <c r="D775" s="64" t="s">
        <v>1211</v>
      </c>
      <c r="E775" s="64"/>
      <c r="F775" s="64"/>
      <c r="G775" s="64" t="s">
        <v>1364</v>
      </c>
      <c r="H775" s="65">
        <v>41791.583333333336</v>
      </c>
      <c r="I775" s="63">
        <v>6200.0</v>
      </c>
      <c r="J775" s="63">
        <v>82.0</v>
      </c>
      <c r="K775" s="64" t="s">
        <v>23</v>
      </c>
      <c r="L775" s="64" t="s">
        <v>23</v>
      </c>
      <c r="M775" s="64" t="s">
        <v>821</v>
      </c>
      <c r="N775" s="63"/>
      <c r="O775" s="64"/>
      <c r="P775" s="63">
        <v>41.0</v>
      </c>
      <c r="Q775" s="66">
        <v>2.0</v>
      </c>
      <c r="R775" s="66">
        <v>2.0</v>
      </c>
    </row>
    <row r="776" ht="12.75" customHeight="1">
      <c r="A776" s="63">
        <v>1140.0</v>
      </c>
      <c r="B776" s="63">
        <v>46670.0</v>
      </c>
      <c r="C776" s="64" t="s">
        <v>1363</v>
      </c>
      <c r="D776" s="64" t="s">
        <v>1211</v>
      </c>
      <c r="E776" s="66">
        <v>27.0</v>
      </c>
      <c r="F776" s="64" t="s">
        <v>886</v>
      </c>
      <c r="G776" s="64"/>
      <c r="H776" s="65">
        <v>41775.375</v>
      </c>
      <c r="I776" s="63">
        <v>6350.0</v>
      </c>
      <c r="J776" s="63">
        <v>82.0</v>
      </c>
      <c r="K776" s="64" t="s">
        <v>23</v>
      </c>
      <c r="L776" s="64" t="s">
        <v>23</v>
      </c>
      <c r="M776" s="64" t="s">
        <v>814</v>
      </c>
      <c r="N776" s="63"/>
      <c r="O776" s="64"/>
      <c r="P776" s="63">
        <v>40.0</v>
      </c>
      <c r="Q776" s="64"/>
      <c r="R776" s="64"/>
    </row>
    <row r="777" ht="12.75" customHeight="1">
      <c r="A777" s="63">
        <v>125.0</v>
      </c>
      <c r="B777" s="63">
        <v>66162.0</v>
      </c>
      <c r="C777" s="64" t="s">
        <v>1363</v>
      </c>
      <c r="D777" s="64" t="s">
        <v>1211</v>
      </c>
      <c r="E777" s="64"/>
      <c r="F777" s="64"/>
      <c r="G777" s="64" t="s">
        <v>819</v>
      </c>
      <c r="H777" s="65">
        <v>41756.375</v>
      </c>
      <c r="I777" s="63">
        <v>6530.0</v>
      </c>
      <c r="J777" s="63">
        <v>82.0</v>
      </c>
      <c r="K777" s="64" t="s">
        <v>23</v>
      </c>
      <c r="L777" s="64" t="s">
        <v>23</v>
      </c>
      <c r="M777" s="64"/>
      <c r="N777" s="63"/>
      <c r="O777" s="64"/>
      <c r="P777" s="64"/>
      <c r="Q777" s="64"/>
      <c r="R777" s="64"/>
    </row>
    <row r="778" ht="12.75" customHeight="1">
      <c r="A778" s="63">
        <v>1979.0</v>
      </c>
      <c r="B778" s="63">
        <v>53630.0</v>
      </c>
      <c r="C778" s="64" t="s">
        <v>1363</v>
      </c>
      <c r="D778" s="64" t="s">
        <v>1211</v>
      </c>
      <c r="E778" s="64"/>
      <c r="F778" s="64"/>
      <c r="G778" s="64" t="s">
        <v>857</v>
      </c>
      <c r="H778" s="65">
        <v>41789.416666666664</v>
      </c>
      <c r="I778" s="63">
        <v>6530.0</v>
      </c>
      <c r="J778" s="63">
        <v>82.0</v>
      </c>
      <c r="K778" s="64" t="s">
        <v>23</v>
      </c>
      <c r="L778" s="64" t="s">
        <v>23</v>
      </c>
      <c r="M778" s="64" t="s">
        <v>814</v>
      </c>
      <c r="N778" s="63"/>
      <c r="O778" s="64"/>
      <c r="P778" s="64"/>
      <c r="Q778" s="64"/>
      <c r="R778" s="64"/>
    </row>
    <row r="779" ht="12.75" customHeight="1">
      <c r="A779" s="63">
        <v>1931.0</v>
      </c>
      <c r="B779" s="63">
        <v>164053.0</v>
      </c>
      <c r="C779" s="64" t="s">
        <v>1363</v>
      </c>
      <c r="D779" s="64" t="s">
        <v>1211</v>
      </c>
      <c r="E779" s="64"/>
      <c r="F779" s="64"/>
      <c r="G779" s="64" t="s">
        <v>819</v>
      </c>
      <c r="H779" s="65">
        <v>41784.385416666664</v>
      </c>
      <c r="I779" s="63">
        <v>6585.0</v>
      </c>
      <c r="J779" s="63">
        <v>82.0</v>
      </c>
      <c r="K779" s="64" t="s">
        <v>23</v>
      </c>
      <c r="L779" s="64" t="s">
        <v>23</v>
      </c>
      <c r="M779" s="64"/>
      <c r="N779" s="63"/>
      <c r="O779" s="64"/>
      <c r="P779" s="64"/>
      <c r="Q779" s="64"/>
      <c r="R779" s="64"/>
    </row>
    <row r="780" ht="12.75" customHeight="1">
      <c r="A780" s="63">
        <v>166.0</v>
      </c>
      <c r="B780" s="63">
        <v>64567.0</v>
      </c>
      <c r="C780" s="64" t="s">
        <v>1363</v>
      </c>
      <c r="D780" s="64" t="s">
        <v>1211</v>
      </c>
      <c r="E780" s="64"/>
      <c r="F780" s="64"/>
      <c r="G780" s="64" t="s">
        <v>857</v>
      </c>
      <c r="H780" s="65">
        <v>41762.375</v>
      </c>
      <c r="I780" s="63">
        <v>6700.0</v>
      </c>
      <c r="J780" s="63">
        <v>82.0</v>
      </c>
      <c r="K780" s="64" t="s">
        <v>23</v>
      </c>
      <c r="L780" s="64" t="s">
        <v>23</v>
      </c>
      <c r="M780" s="64" t="s">
        <v>35</v>
      </c>
      <c r="N780" s="63"/>
      <c r="O780" s="64"/>
      <c r="P780" s="64"/>
      <c r="Q780" s="64"/>
      <c r="R780" s="64"/>
    </row>
    <row r="781" ht="12.75" customHeight="1">
      <c r="A781" s="63">
        <v>881.0</v>
      </c>
      <c r="B781" s="63">
        <v>40080.0</v>
      </c>
      <c r="C781" s="64" t="s">
        <v>1363</v>
      </c>
      <c r="D781" s="64" t="s">
        <v>1211</v>
      </c>
      <c r="E781" s="64"/>
      <c r="F781" s="64"/>
      <c r="G781" s="64" t="s">
        <v>857</v>
      </c>
      <c r="H781" s="65">
        <v>41801.479166666664</v>
      </c>
      <c r="I781" s="63">
        <v>6800.0</v>
      </c>
      <c r="J781" s="63">
        <v>82.0</v>
      </c>
      <c r="K781" s="64" t="s">
        <v>23</v>
      </c>
      <c r="L781" s="64" t="s">
        <v>23</v>
      </c>
      <c r="M781" s="64"/>
      <c r="N781" s="63"/>
      <c r="O781" s="64"/>
      <c r="P781" s="64"/>
      <c r="Q781" s="64"/>
      <c r="R781" s="64"/>
    </row>
    <row r="782" ht="12.75" customHeight="1">
      <c r="A782" s="63">
        <v>1103.0</v>
      </c>
      <c r="B782" s="63">
        <v>49650.0</v>
      </c>
      <c r="C782" s="64" t="s">
        <v>1363</v>
      </c>
      <c r="D782" s="64" t="s">
        <v>1211</v>
      </c>
      <c r="E782" s="66">
        <v>23.0</v>
      </c>
      <c r="F782" s="64" t="s">
        <v>856</v>
      </c>
      <c r="G782" s="64"/>
      <c r="H782" s="65">
        <v>41769.854166666664</v>
      </c>
      <c r="I782" s="63">
        <v>5950.0</v>
      </c>
      <c r="J782" s="63">
        <v>83.0</v>
      </c>
      <c r="K782" s="64" t="s">
        <v>23</v>
      </c>
      <c r="L782" s="64" t="s">
        <v>23</v>
      </c>
      <c r="M782" s="64"/>
      <c r="N782" s="63"/>
      <c r="O782" s="64"/>
      <c r="P782" s="64"/>
      <c r="Q782" s="64"/>
      <c r="R782" s="64"/>
    </row>
    <row r="783" ht="12.75" customHeight="1">
      <c r="A783" s="63">
        <v>906.0</v>
      </c>
      <c r="B783" s="63">
        <v>143301.0</v>
      </c>
      <c r="C783" s="64" t="s">
        <v>1363</v>
      </c>
      <c r="D783" s="64" t="s">
        <v>1211</v>
      </c>
      <c r="E783" s="64"/>
      <c r="F783" s="64"/>
      <c r="G783" s="64" t="s">
        <v>857</v>
      </c>
      <c r="H783" s="65">
        <v>41803.520833333336</v>
      </c>
      <c r="I783" s="63">
        <v>5975.0</v>
      </c>
      <c r="J783" s="63">
        <v>83.0</v>
      </c>
      <c r="K783" s="64" t="s">
        <v>23</v>
      </c>
      <c r="L783" s="64" t="s">
        <v>23</v>
      </c>
      <c r="M783" s="64" t="s">
        <v>35</v>
      </c>
      <c r="N783" s="63"/>
      <c r="O783" s="64"/>
      <c r="P783" s="63">
        <v>42.0</v>
      </c>
      <c r="Q783" s="64"/>
      <c r="R783" s="64"/>
    </row>
    <row r="784" ht="12.75" customHeight="1">
      <c r="A784" s="63">
        <v>1213.0</v>
      </c>
      <c r="B784" s="63">
        <v>9169.0</v>
      </c>
      <c r="C784" s="64" t="s">
        <v>1363</v>
      </c>
      <c r="D784" s="64" t="s">
        <v>1211</v>
      </c>
      <c r="E784" s="64"/>
      <c r="F784" s="64"/>
      <c r="G784" s="64" t="s">
        <v>857</v>
      </c>
      <c r="H784" s="65">
        <v>41790.729166666664</v>
      </c>
      <c r="I784" s="63">
        <v>6200.0</v>
      </c>
      <c r="J784" s="63">
        <v>83.0</v>
      </c>
      <c r="K784" s="64" t="s">
        <v>23</v>
      </c>
      <c r="L784" s="64" t="s">
        <v>35</v>
      </c>
      <c r="M784" s="64" t="s">
        <v>814</v>
      </c>
      <c r="N784" s="63"/>
      <c r="O784" s="64"/>
      <c r="P784" s="63">
        <v>41.0</v>
      </c>
      <c r="Q784" s="64"/>
      <c r="R784" s="64"/>
    </row>
    <row r="785" ht="12.75" customHeight="1">
      <c r="A785" s="63">
        <v>1963.0</v>
      </c>
      <c r="B785" s="63">
        <v>76378.0</v>
      </c>
      <c r="C785" s="64" t="s">
        <v>1363</v>
      </c>
      <c r="D785" s="64" t="s">
        <v>1211</v>
      </c>
      <c r="E785" s="66">
        <v>127.0</v>
      </c>
      <c r="F785" s="64" t="s">
        <v>109</v>
      </c>
      <c r="G785" s="64"/>
      <c r="H785" s="65">
        <v>41787.458333333336</v>
      </c>
      <c r="I785" s="63">
        <v>6550.0</v>
      </c>
      <c r="J785" s="63">
        <v>83.0</v>
      </c>
      <c r="K785" s="64" t="s">
        <v>23</v>
      </c>
      <c r="L785" s="64" t="s">
        <v>23</v>
      </c>
      <c r="M785" s="64"/>
      <c r="N785" s="63"/>
      <c r="O785" s="64"/>
      <c r="P785" s="64"/>
      <c r="Q785" s="64"/>
      <c r="R785" s="64"/>
    </row>
    <row r="786" ht="12.75" customHeight="1">
      <c r="A786" s="63">
        <v>183.0</v>
      </c>
      <c r="B786" s="63">
        <v>89880.0</v>
      </c>
      <c r="C786" s="64" t="s">
        <v>1363</v>
      </c>
      <c r="D786" s="64" t="s">
        <v>1211</v>
      </c>
      <c r="E786" s="64"/>
      <c r="F786" s="64"/>
      <c r="G786" s="64" t="s">
        <v>146</v>
      </c>
      <c r="H786" s="65">
        <v>41768.333333333336</v>
      </c>
      <c r="I786" s="63">
        <v>6600.0</v>
      </c>
      <c r="J786" s="63">
        <v>83.0</v>
      </c>
      <c r="K786" s="64" t="s">
        <v>23</v>
      </c>
      <c r="L786" s="64" t="s">
        <v>23</v>
      </c>
      <c r="M786" s="64" t="s">
        <v>814</v>
      </c>
      <c r="N786" s="63"/>
      <c r="O786" s="64"/>
      <c r="P786" s="63">
        <v>40.0</v>
      </c>
      <c r="Q786" s="64"/>
      <c r="R786" s="64"/>
    </row>
    <row r="787" ht="12.75" customHeight="1">
      <c r="A787" s="63">
        <v>1258.0</v>
      </c>
      <c r="B787" s="63">
        <v>143670.0</v>
      </c>
      <c r="C787" s="64" t="s">
        <v>1363</v>
      </c>
      <c r="D787" s="64" t="s">
        <v>1211</v>
      </c>
      <c r="E787" s="64"/>
      <c r="F787" s="64"/>
      <c r="G787" s="64" t="s">
        <v>1425</v>
      </c>
      <c r="H787" s="65">
        <v>41794.458333333336</v>
      </c>
      <c r="I787" s="63">
        <v>6660.0</v>
      </c>
      <c r="J787" s="63">
        <v>83.0</v>
      </c>
      <c r="K787" s="64" t="s">
        <v>23</v>
      </c>
      <c r="L787" s="64" t="s">
        <v>23</v>
      </c>
      <c r="M787" s="64"/>
      <c r="N787" s="63"/>
      <c r="O787" s="64" t="s">
        <v>816</v>
      </c>
      <c r="P787" s="63">
        <v>42.0</v>
      </c>
      <c r="Q787" s="64"/>
      <c r="R787" s="64"/>
    </row>
    <row r="788" ht="12.75" customHeight="1">
      <c r="A788" s="63">
        <v>965.0</v>
      </c>
      <c r="B788" s="63">
        <v>164724.0</v>
      </c>
      <c r="C788" s="64" t="s">
        <v>1363</v>
      </c>
      <c r="D788" s="64" t="s">
        <v>1211</v>
      </c>
      <c r="E788" s="64"/>
      <c r="F788" s="64"/>
      <c r="G788" s="64" t="s">
        <v>857</v>
      </c>
      <c r="H788" s="65">
        <v>41817.333333333336</v>
      </c>
      <c r="I788" s="63">
        <v>7000.0</v>
      </c>
      <c r="J788" s="63">
        <v>83.0</v>
      </c>
      <c r="K788" s="64" t="s">
        <v>23</v>
      </c>
      <c r="L788" s="64" t="s">
        <v>35</v>
      </c>
      <c r="M788" s="64" t="s">
        <v>821</v>
      </c>
      <c r="N788" s="63"/>
      <c r="O788" s="64"/>
      <c r="P788" s="64"/>
      <c r="Q788" s="64"/>
      <c r="R788" s="64"/>
    </row>
    <row r="789" ht="12.75" customHeight="1">
      <c r="A789" s="63">
        <v>1128.0</v>
      </c>
      <c r="B789" s="63">
        <v>146311.0</v>
      </c>
      <c r="C789" s="64" t="s">
        <v>1363</v>
      </c>
      <c r="D789" s="64" t="s">
        <v>1211</v>
      </c>
      <c r="E789" s="64"/>
      <c r="F789" s="64"/>
      <c r="G789" s="64" t="s">
        <v>857</v>
      </c>
      <c r="H789" s="65">
        <v>41775.302083333336</v>
      </c>
      <c r="I789" s="63">
        <v>7300.0</v>
      </c>
      <c r="J789" s="63">
        <v>83.0</v>
      </c>
      <c r="K789" s="64" t="s">
        <v>23</v>
      </c>
      <c r="L789" s="64" t="s">
        <v>23</v>
      </c>
      <c r="M789" s="64" t="s">
        <v>821</v>
      </c>
      <c r="N789" s="63"/>
      <c r="O789" s="64"/>
      <c r="P789" s="63">
        <v>44.0</v>
      </c>
      <c r="Q789" s="64"/>
      <c r="R789" s="64"/>
    </row>
    <row r="790" ht="12.75" customHeight="1">
      <c r="A790" s="63">
        <v>156.0</v>
      </c>
      <c r="B790" s="63">
        <v>168410.0</v>
      </c>
      <c r="C790" s="64" t="s">
        <v>1363</v>
      </c>
      <c r="D790" s="64" t="s">
        <v>1211</v>
      </c>
      <c r="E790" s="66">
        <v>26.0</v>
      </c>
      <c r="F790" s="64" t="s">
        <v>845</v>
      </c>
      <c r="G790" s="64"/>
      <c r="H790" s="65">
        <v>41760.395833333336</v>
      </c>
      <c r="I790" s="63">
        <v>7400.0</v>
      </c>
      <c r="J790" s="63">
        <v>83.0</v>
      </c>
      <c r="K790" s="64" t="s">
        <v>23</v>
      </c>
      <c r="L790" s="64" t="s">
        <v>23</v>
      </c>
      <c r="M790" s="64" t="s">
        <v>814</v>
      </c>
      <c r="N790" s="63"/>
      <c r="O790" s="64"/>
      <c r="P790" s="63">
        <v>43.0</v>
      </c>
      <c r="Q790" s="64"/>
      <c r="R790" s="64"/>
    </row>
    <row r="791" ht="12.75" customHeight="1">
      <c r="A791" s="63">
        <v>1300.0</v>
      </c>
      <c r="B791" s="63">
        <v>79946.0</v>
      </c>
      <c r="C791" s="64" t="s">
        <v>1363</v>
      </c>
      <c r="D791" s="64" t="s">
        <v>1211</v>
      </c>
      <c r="E791" s="64"/>
      <c r="F791" s="64"/>
      <c r="G791" s="64" t="s">
        <v>857</v>
      </c>
      <c r="H791" s="65">
        <v>41796.75</v>
      </c>
      <c r="I791" s="63">
        <v>7825.0</v>
      </c>
      <c r="J791" s="63">
        <v>83.0</v>
      </c>
      <c r="K791" s="64" t="s">
        <v>23</v>
      </c>
      <c r="L791" s="64" t="s">
        <v>23</v>
      </c>
      <c r="M791" s="64" t="s">
        <v>821</v>
      </c>
      <c r="N791" s="63"/>
      <c r="O791" s="64"/>
      <c r="P791" s="64"/>
      <c r="Q791" s="64"/>
      <c r="R791" s="64"/>
    </row>
    <row r="792" ht="12.75" customHeight="1">
      <c r="A792" s="63">
        <v>1911.0</v>
      </c>
      <c r="B792" s="63">
        <v>138871.0</v>
      </c>
      <c r="C792" s="64" t="s">
        <v>1363</v>
      </c>
      <c r="D792" s="64" t="s">
        <v>1211</v>
      </c>
      <c r="E792" s="64"/>
      <c r="F792" s="64"/>
      <c r="G792" s="64" t="s">
        <v>819</v>
      </c>
      <c r="H792" s="65">
        <v>41783.354166666664</v>
      </c>
      <c r="I792" s="63">
        <v>6130.0</v>
      </c>
      <c r="J792" s="63">
        <v>84.0</v>
      </c>
      <c r="K792" s="64" t="s">
        <v>23</v>
      </c>
      <c r="L792" s="64" t="s">
        <v>23</v>
      </c>
      <c r="M792" s="64"/>
      <c r="N792" s="63"/>
      <c r="O792" s="64"/>
      <c r="P792" s="64"/>
      <c r="Q792" s="64"/>
      <c r="R792" s="64"/>
    </row>
    <row r="793" ht="12.75" customHeight="1">
      <c r="A793" s="63">
        <v>1282.0</v>
      </c>
      <c r="B793" s="63">
        <v>75995.0</v>
      </c>
      <c r="C793" s="64" t="s">
        <v>1363</v>
      </c>
      <c r="D793" s="64" t="s">
        <v>1211</v>
      </c>
      <c r="E793" s="64"/>
      <c r="F793" s="64"/>
      <c r="G793" s="64" t="s">
        <v>857</v>
      </c>
      <c r="H793" s="65">
        <v>41796.354166666664</v>
      </c>
      <c r="I793" s="63">
        <v>6280.0</v>
      </c>
      <c r="J793" s="63">
        <v>84.0</v>
      </c>
      <c r="K793" s="64" t="s">
        <v>23</v>
      </c>
      <c r="L793" s="64" t="s">
        <v>23</v>
      </c>
      <c r="M793" s="64"/>
      <c r="N793" s="63"/>
      <c r="O793" s="64"/>
      <c r="P793" s="63">
        <v>43.0</v>
      </c>
      <c r="Q793" s="64"/>
      <c r="R793" s="64"/>
    </row>
    <row r="794" ht="12.75" customHeight="1">
      <c r="A794" s="63">
        <v>1294.0</v>
      </c>
      <c r="B794" s="63">
        <v>164053.0</v>
      </c>
      <c r="C794" s="64" t="s">
        <v>1363</v>
      </c>
      <c r="D794" s="64" t="s">
        <v>1211</v>
      </c>
      <c r="E794" s="64"/>
      <c r="F794" s="64"/>
      <c r="G794" s="64" t="s">
        <v>857</v>
      </c>
      <c r="H794" s="65">
        <v>41796.520833333336</v>
      </c>
      <c r="I794" s="63">
        <v>6480.0</v>
      </c>
      <c r="J794" s="63">
        <v>84.0</v>
      </c>
      <c r="K794" s="64" t="s">
        <v>23</v>
      </c>
      <c r="L794" s="64" t="s">
        <v>23</v>
      </c>
      <c r="M794" s="64"/>
      <c r="N794" s="63"/>
      <c r="O794" s="64"/>
      <c r="P794" s="63">
        <v>45.0</v>
      </c>
      <c r="Q794" s="64"/>
      <c r="R794" s="64"/>
    </row>
    <row r="795" ht="12.75" customHeight="1">
      <c r="A795" s="63">
        <v>1130.0</v>
      </c>
      <c r="B795" s="63">
        <v>165178.0</v>
      </c>
      <c r="C795" s="64" t="s">
        <v>1363</v>
      </c>
      <c r="D795" s="64" t="s">
        <v>1211</v>
      </c>
      <c r="E795" s="64"/>
      <c r="F795" s="64"/>
      <c r="G795" s="64" t="s">
        <v>857</v>
      </c>
      <c r="H795" s="65">
        <v>41775.3125</v>
      </c>
      <c r="I795" s="63">
        <v>6860.0</v>
      </c>
      <c r="J795" s="63">
        <v>84.0</v>
      </c>
      <c r="K795" s="64" t="s">
        <v>23</v>
      </c>
      <c r="L795" s="64" t="s">
        <v>23</v>
      </c>
      <c r="M795" s="64" t="s">
        <v>814</v>
      </c>
      <c r="N795" s="63"/>
      <c r="O795" s="64"/>
      <c r="P795" s="63">
        <v>45.0</v>
      </c>
      <c r="Q795" s="64"/>
      <c r="R795" s="64"/>
    </row>
    <row r="796" ht="12.75" customHeight="1">
      <c r="A796" s="63">
        <v>897.0</v>
      </c>
      <c r="B796" s="63">
        <v>46923.0</v>
      </c>
      <c r="C796" s="64" t="s">
        <v>1363</v>
      </c>
      <c r="D796" s="64" t="s">
        <v>1211</v>
      </c>
      <c r="E796" s="64"/>
      <c r="F796" s="64"/>
      <c r="G796" s="64" t="s">
        <v>857</v>
      </c>
      <c r="H796" s="65">
        <v>41803.479166666664</v>
      </c>
      <c r="I796" s="63">
        <v>6200.0</v>
      </c>
      <c r="J796" s="63">
        <v>85.0</v>
      </c>
      <c r="K796" s="64" t="s">
        <v>23</v>
      </c>
      <c r="L796" s="64" t="s">
        <v>23</v>
      </c>
      <c r="M796" s="64" t="s">
        <v>821</v>
      </c>
      <c r="N796" s="63"/>
      <c r="O796" s="64"/>
      <c r="P796" s="63">
        <v>41.0</v>
      </c>
      <c r="Q796" s="64"/>
      <c r="R796" s="64"/>
    </row>
    <row r="797" ht="12.75" customHeight="1">
      <c r="A797" s="63">
        <v>1995.0</v>
      </c>
      <c r="B797" s="63">
        <v>16053.0</v>
      </c>
      <c r="C797" s="64" t="s">
        <v>1363</v>
      </c>
      <c r="D797" s="64" t="s">
        <v>1211</v>
      </c>
      <c r="E797" s="64"/>
      <c r="F797" s="64"/>
      <c r="G797" s="64" t="s">
        <v>857</v>
      </c>
      <c r="H797" s="65">
        <v>41790.416666666664</v>
      </c>
      <c r="I797" s="63">
        <v>6400.0</v>
      </c>
      <c r="J797" s="63">
        <v>85.0</v>
      </c>
      <c r="K797" s="64" t="s">
        <v>23</v>
      </c>
      <c r="L797" s="64" t="s">
        <v>23</v>
      </c>
      <c r="M797" s="64" t="s">
        <v>821</v>
      </c>
      <c r="N797" s="63"/>
      <c r="O797" s="64"/>
      <c r="P797" s="63">
        <v>40.0</v>
      </c>
      <c r="Q797" s="64"/>
      <c r="R797" s="64"/>
    </row>
    <row r="798" ht="12.75" customHeight="1">
      <c r="A798" s="63">
        <v>969.0</v>
      </c>
      <c r="B798" s="63">
        <v>15498.0</v>
      </c>
      <c r="C798" s="64" t="s">
        <v>1363</v>
      </c>
      <c r="D798" s="64" t="s">
        <v>1211</v>
      </c>
      <c r="E798" s="64"/>
      <c r="F798" s="64"/>
      <c r="G798" s="64" t="s">
        <v>857</v>
      </c>
      <c r="H798" s="65">
        <v>41817.875</v>
      </c>
      <c r="I798" s="63">
        <v>6830.0</v>
      </c>
      <c r="J798" s="63">
        <v>85.0</v>
      </c>
      <c r="K798" s="64" t="s">
        <v>23</v>
      </c>
      <c r="L798" s="64" t="s">
        <v>35</v>
      </c>
      <c r="M798" s="64"/>
      <c r="N798" s="63"/>
      <c r="O798" s="64"/>
      <c r="P798" s="63">
        <v>45.0</v>
      </c>
      <c r="Q798" s="64"/>
      <c r="R798" s="64"/>
    </row>
    <row r="799" ht="12.75" customHeight="1">
      <c r="A799" s="63">
        <v>8040.0</v>
      </c>
      <c r="B799" s="63">
        <v>131573.0</v>
      </c>
      <c r="C799" s="64" t="s">
        <v>1363</v>
      </c>
      <c r="D799" s="64" t="s">
        <v>1211</v>
      </c>
      <c r="E799" s="66">
        <v>22.0</v>
      </c>
      <c r="F799" s="64" t="s">
        <v>855</v>
      </c>
      <c r="G799" s="64"/>
      <c r="H799" s="65">
        <v>41796.520833333336</v>
      </c>
      <c r="I799" s="63">
        <v>7230.0</v>
      </c>
      <c r="J799" s="63">
        <v>85.0</v>
      </c>
      <c r="K799" s="64" t="s">
        <v>23</v>
      </c>
      <c r="L799" s="64" t="s">
        <v>23</v>
      </c>
      <c r="M799" s="64" t="s">
        <v>821</v>
      </c>
      <c r="N799" s="63"/>
      <c r="O799" s="64"/>
      <c r="P799" s="64"/>
      <c r="Q799" s="64"/>
      <c r="R799" s="64"/>
    </row>
    <row r="800" ht="12.75" customHeight="1">
      <c r="A800" s="63">
        <v>1400.0</v>
      </c>
      <c r="B800" s="63">
        <v>164033.0</v>
      </c>
      <c r="C800" s="64" t="s">
        <v>1363</v>
      </c>
      <c r="D800" s="64" t="s">
        <v>1211</v>
      </c>
      <c r="E800" s="64"/>
      <c r="F800" s="64"/>
      <c r="G800" s="64" t="s">
        <v>857</v>
      </c>
      <c r="H800" s="65">
        <v>41833.458333333336</v>
      </c>
      <c r="I800" s="63">
        <v>6700.0</v>
      </c>
      <c r="J800" s="63">
        <v>86.0</v>
      </c>
      <c r="K800" s="64" t="s">
        <v>23</v>
      </c>
      <c r="L800" s="64" t="s">
        <v>35</v>
      </c>
      <c r="M800" s="64" t="s">
        <v>821</v>
      </c>
      <c r="N800" s="63"/>
      <c r="O800" s="64"/>
      <c r="P800" s="63">
        <v>40.0</v>
      </c>
      <c r="Q800" s="64"/>
      <c r="R800" s="64"/>
    </row>
    <row r="801" ht="12.75" customHeight="1">
      <c r="A801" s="63">
        <v>859.0</v>
      </c>
      <c r="B801" s="63">
        <v>159259.0</v>
      </c>
      <c r="C801" s="64" t="s">
        <v>1363</v>
      </c>
      <c r="D801" s="64" t="s">
        <v>1211</v>
      </c>
      <c r="E801" s="64"/>
      <c r="F801" s="64"/>
      <c r="G801" s="64" t="s">
        <v>857</v>
      </c>
      <c r="H801" s="65">
        <v>41798.541666666664</v>
      </c>
      <c r="I801" s="63">
        <v>7300.0</v>
      </c>
      <c r="J801" s="63">
        <v>86.0</v>
      </c>
      <c r="K801" s="64" t="s">
        <v>23</v>
      </c>
      <c r="L801" s="64" t="s">
        <v>23</v>
      </c>
      <c r="M801" s="64" t="s">
        <v>821</v>
      </c>
      <c r="N801" s="63"/>
      <c r="O801" s="64" t="s">
        <v>816</v>
      </c>
      <c r="P801" s="63">
        <v>40.0</v>
      </c>
      <c r="Q801" s="64"/>
      <c r="R801" s="64"/>
    </row>
    <row r="802" ht="12.75" customHeight="1">
      <c r="A802" s="63">
        <v>1260.0</v>
      </c>
      <c r="B802" s="63">
        <v>24814.0</v>
      </c>
      <c r="C802" s="64" t="s">
        <v>1363</v>
      </c>
      <c r="D802" s="64" t="s">
        <v>1211</v>
      </c>
      <c r="E802" s="66">
        <v>22.0</v>
      </c>
      <c r="F802" s="64" t="s">
        <v>855</v>
      </c>
      <c r="G802" s="64"/>
      <c r="H802" s="65">
        <v>41794.5625</v>
      </c>
      <c r="I802" s="63">
        <v>7465.0</v>
      </c>
      <c r="J802" s="63">
        <v>86.0</v>
      </c>
      <c r="K802" s="64" t="s">
        <v>23</v>
      </c>
      <c r="L802" s="64" t="s">
        <v>23</v>
      </c>
      <c r="M802" s="64"/>
      <c r="N802" s="63"/>
      <c r="O802" s="64"/>
      <c r="P802" s="63">
        <v>44.0</v>
      </c>
      <c r="Q802" s="64"/>
      <c r="R802" s="64"/>
    </row>
    <row r="803" ht="12.75" customHeight="1">
      <c r="A803" s="63">
        <v>159.0</v>
      </c>
      <c r="B803" s="63">
        <v>21000.0</v>
      </c>
      <c r="C803" s="64" t="s">
        <v>1363</v>
      </c>
      <c r="D803" s="64" t="s">
        <v>1211</v>
      </c>
      <c r="E803" s="64"/>
      <c r="F803" s="64"/>
      <c r="G803" s="64" t="s">
        <v>857</v>
      </c>
      <c r="H803" s="65">
        <v>41760.625</v>
      </c>
      <c r="I803" s="63">
        <v>8050.0</v>
      </c>
      <c r="J803" s="63">
        <v>86.0</v>
      </c>
      <c r="K803" s="64" t="s">
        <v>23</v>
      </c>
      <c r="L803" s="64" t="s">
        <v>23</v>
      </c>
      <c r="M803" s="64" t="s">
        <v>814</v>
      </c>
      <c r="N803" s="63"/>
      <c r="O803" s="64"/>
      <c r="P803" s="64"/>
      <c r="Q803" s="64"/>
      <c r="R803" s="64"/>
    </row>
    <row r="804" ht="12.75" customHeight="1">
      <c r="A804" s="63">
        <v>847.0</v>
      </c>
      <c r="B804" s="63">
        <v>143670.0</v>
      </c>
      <c r="C804" s="64" t="s">
        <v>1363</v>
      </c>
      <c r="D804" s="64" t="s">
        <v>1211</v>
      </c>
      <c r="E804" s="64"/>
      <c r="F804" s="64"/>
      <c r="G804" s="64" t="s">
        <v>819</v>
      </c>
      <c r="H804" s="65">
        <v>41798.375</v>
      </c>
      <c r="I804" s="63">
        <v>8900.0</v>
      </c>
      <c r="J804" s="63">
        <v>87.0</v>
      </c>
      <c r="K804" s="64" t="s">
        <v>23</v>
      </c>
      <c r="L804" s="64" t="s">
        <v>23</v>
      </c>
      <c r="M804" s="64" t="s">
        <v>821</v>
      </c>
      <c r="N804" s="63"/>
      <c r="O804" s="64" t="s">
        <v>816</v>
      </c>
      <c r="P804" s="63">
        <v>44.0</v>
      </c>
      <c r="Q804" s="66">
        <v>2.0</v>
      </c>
      <c r="R804" s="66">
        <v>3.0</v>
      </c>
    </row>
    <row r="805" ht="12.75" customHeight="1">
      <c r="A805" s="63">
        <v>190.0</v>
      </c>
      <c r="B805" s="63">
        <v>19633.0</v>
      </c>
      <c r="C805" s="64" t="s">
        <v>1363</v>
      </c>
      <c r="D805" s="64" t="s">
        <v>1211</v>
      </c>
      <c r="E805" s="66">
        <v>26.0</v>
      </c>
      <c r="F805" s="64" t="s">
        <v>845</v>
      </c>
      <c r="G805" s="64"/>
      <c r="H805" s="65">
        <v>41768.635416666664</v>
      </c>
      <c r="I805" s="63">
        <v>8600.0</v>
      </c>
      <c r="J805" s="63">
        <v>89.0</v>
      </c>
      <c r="K805" s="64" t="s">
        <v>23</v>
      </c>
      <c r="L805" s="64" t="s">
        <v>35</v>
      </c>
      <c r="M805" s="64" t="s">
        <v>821</v>
      </c>
      <c r="N805" s="63"/>
      <c r="O805" s="64"/>
      <c r="P805" s="64"/>
      <c r="Q805" s="64"/>
      <c r="R805" s="64"/>
    </row>
    <row r="806" ht="12.75" customHeight="1">
      <c r="A806" s="63">
        <v>131.0</v>
      </c>
      <c r="B806" s="63">
        <v>167220.0</v>
      </c>
      <c r="C806" s="64" t="s">
        <v>1363</v>
      </c>
      <c r="D806" s="64" t="s">
        <v>1211</v>
      </c>
      <c r="E806" s="64"/>
      <c r="F806" s="64"/>
      <c r="G806" s="64" t="s">
        <v>819</v>
      </c>
      <c r="H806" s="65">
        <v>41756.447916666664</v>
      </c>
      <c r="I806" s="63">
        <v>7540.0</v>
      </c>
      <c r="J806" s="63">
        <v>91.0</v>
      </c>
      <c r="K806" s="64" t="s">
        <v>23</v>
      </c>
      <c r="L806" s="64" t="s">
        <v>40</v>
      </c>
      <c r="M806" s="64"/>
      <c r="N806" s="63"/>
      <c r="O806" s="64"/>
      <c r="P806" s="64"/>
      <c r="Q806" s="64"/>
      <c r="R806" s="64"/>
    </row>
    <row r="807" ht="12.75" customHeight="1">
      <c r="A807" s="63">
        <v>157.0</v>
      </c>
      <c r="B807" s="63">
        <v>37976.0</v>
      </c>
      <c r="C807" s="64" t="s">
        <v>1363</v>
      </c>
      <c r="D807" s="64" t="s">
        <v>1211</v>
      </c>
      <c r="E807" s="66">
        <v>26.0</v>
      </c>
      <c r="F807" s="64" t="s">
        <v>845</v>
      </c>
      <c r="G807" s="64"/>
      <c r="H807" s="65">
        <v>41760.375</v>
      </c>
      <c r="I807" s="63">
        <v>8700.0</v>
      </c>
      <c r="J807" s="63">
        <v>91.0</v>
      </c>
      <c r="K807" s="64" t="s">
        <v>23</v>
      </c>
      <c r="L807" s="64" t="s">
        <v>23</v>
      </c>
      <c r="M807" s="64" t="s">
        <v>35</v>
      </c>
      <c r="N807" s="63"/>
      <c r="O807" s="64"/>
      <c r="P807" s="63">
        <v>50.0</v>
      </c>
      <c r="Q807" s="64"/>
      <c r="R807" s="64"/>
    </row>
    <row r="808" ht="12.75" customHeight="1">
      <c r="A808" s="63">
        <v>127.0</v>
      </c>
      <c r="B808" s="63">
        <v>153364.0</v>
      </c>
      <c r="C808" s="64" t="s">
        <v>1363</v>
      </c>
      <c r="D808" s="64" t="s">
        <v>1211</v>
      </c>
      <c r="E808" s="64"/>
      <c r="F808" s="64"/>
      <c r="G808" s="64" t="s">
        <v>819</v>
      </c>
      <c r="H808" s="65">
        <v>41756.375</v>
      </c>
      <c r="I808" s="63">
        <v>10500.0</v>
      </c>
      <c r="J808" s="63">
        <v>92.0</v>
      </c>
      <c r="K808" s="64" t="s">
        <v>23</v>
      </c>
      <c r="L808" s="64" t="s">
        <v>23</v>
      </c>
      <c r="M808" s="64" t="s">
        <v>814</v>
      </c>
      <c r="N808" s="63"/>
      <c r="O808" s="64"/>
      <c r="P808" s="64"/>
      <c r="Q808" s="64"/>
      <c r="R808" s="64"/>
    </row>
    <row r="809" ht="12.75" customHeight="1">
      <c r="A809" s="63">
        <v>8310.0</v>
      </c>
      <c r="B809" s="63">
        <v>27238.0</v>
      </c>
      <c r="C809" s="64" t="s">
        <v>1363</v>
      </c>
      <c r="D809" s="64" t="s">
        <v>1211</v>
      </c>
      <c r="E809" s="64"/>
      <c r="F809" s="64"/>
      <c r="G809" s="64" t="s">
        <v>857</v>
      </c>
      <c r="H809" s="65">
        <v>41797.604166666664</v>
      </c>
      <c r="I809" s="63">
        <v>8560.0</v>
      </c>
      <c r="J809" s="63">
        <v>92.0</v>
      </c>
      <c r="K809" s="64" t="s">
        <v>23</v>
      </c>
      <c r="L809" s="64" t="s">
        <v>23</v>
      </c>
      <c r="M809" s="64" t="s">
        <v>821</v>
      </c>
      <c r="N809" s="63"/>
      <c r="O809" s="64"/>
      <c r="P809" s="64"/>
      <c r="Q809" s="64"/>
      <c r="R809" s="64"/>
    </row>
    <row r="810" ht="12.75" customHeight="1">
      <c r="A810" s="63">
        <v>124.0</v>
      </c>
      <c r="B810" s="63">
        <v>21466.0</v>
      </c>
      <c r="C810" s="64" t="s">
        <v>1363</v>
      </c>
      <c r="D810" s="64" t="s">
        <v>1211</v>
      </c>
      <c r="E810" s="64"/>
      <c r="F810" s="64"/>
      <c r="G810" s="64" t="s">
        <v>819</v>
      </c>
      <c r="H810" s="65">
        <v>41756.375</v>
      </c>
      <c r="I810" s="63">
        <v>8820.0</v>
      </c>
      <c r="J810" s="63">
        <v>92.0</v>
      </c>
      <c r="K810" s="64" t="s">
        <v>23</v>
      </c>
      <c r="L810" s="64" t="s">
        <v>40</v>
      </c>
      <c r="M810" s="64" t="s">
        <v>814</v>
      </c>
      <c r="N810" s="63"/>
      <c r="O810" s="64"/>
      <c r="P810" s="64"/>
      <c r="Q810" s="64"/>
      <c r="R810" s="64"/>
    </row>
    <row r="811" ht="12.75" customHeight="1">
      <c r="A811" s="63">
        <v>17160.0</v>
      </c>
      <c r="B811" s="63">
        <v>180301.0</v>
      </c>
      <c r="C811" s="64" t="s">
        <v>1376</v>
      </c>
      <c r="D811" s="64" t="s">
        <v>228</v>
      </c>
      <c r="E811" s="64"/>
      <c r="F811" s="64"/>
      <c r="G811" s="64" t="s">
        <v>921</v>
      </c>
      <c r="H811" s="65">
        <v>41831.770833333336</v>
      </c>
      <c r="I811" s="63">
        <v>1900.0</v>
      </c>
      <c r="J811" s="63">
        <v>57.0</v>
      </c>
      <c r="K811" s="64" t="s">
        <v>23</v>
      </c>
      <c r="L811" s="64" t="s">
        <v>35</v>
      </c>
      <c r="M811" s="64"/>
      <c r="N811" s="63"/>
      <c r="O811" s="64"/>
      <c r="P811" s="63">
        <v>29.0</v>
      </c>
      <c r="Q811" s="64"/>
      <c r="R811" s="64"/>
    </row>
    <row r="812" ht="12.75" customHeight="1">
      <c r="A812" s="63">
        <v>6110.0</v>
      </c>
      <c r="B812" s="63">
        <v>58153.0</v>
      </c>
      <c r="C812" s="64" t="s">
        <v>1376</v>
      </c>
      <c r="D812" s="64" t="s">
        <v>228</v>
      </c>
      <c r="E812" s="66">
        <v>37.0</v>
      </c>
      <c r="F812" s="64" t="s">
        <v>716</v>
      </c>
      <c r="G812" s="64"/>
      <c r="H812" s="65">
        <v>41814.8125</v>
      </c>
      <c r="I812" s="63">
        <v>2000.0</v>
      </c>
      <c r="J812" s="63">
        <v>60.0</v>
      </c>
      <c r="K812" s="64" t="s">
        <v>23</v>
      </c>
      <c r="L812" s="64" t="s">
        <v>35</v>
      </c>
      <c r="M812" s="64"/>
      <c r="N812" s="63"/>
      <c r="O812" s="64"/>
      <c r="P812" s="63">
        <v>28.0</v>
      </c>
      <c r="Q812" s="64"/>
      <c r="R812" s="64"/>
    </row>
    <row r="813" ht="12.75" customHeight="1">
      <c r="A813" s="63">
        <v>15860.0</v>
      </c>
      <c r="B813" s="63">
        <v>20497.0</v>
      </c>
      <c r="C813" s="64" t="s">
        <v>1376</v>
      </c>
      <c r="D813" s="64" t="s">
        <v>228</v>
      </c>
      <c r="E813" s="66">
        <v>89.0</v>
      </c>
      <c r="F813" s="64" t="s">
        <v>914</v>
      </c>
      <c r="G813" s="64"/>
      <c r="H813" s="65">
        <v>41807.541666666664</v>
      </c>
      <c r="I813" s="63">
        <v>2900.0</v>
      </c>
      <c r="J813" s="63">
        <v>66.0</v>
      </c>
      <c r="K813" s="64" t="s">
        <v>23</v>
      </c>
      <c r="L813" s="64" t="s">
        <v>35</v>
      </c>
      <c r="M813" s="64" t="s">
        <v>821</v>
      </c>
      <c r="N813" s="63"/>
      <c r="O813" s="64"/>
      <c r="P813" s="63">
        <v>34.0</v>
      </c>
      <c r="Q813" s="64"/>
      <c r="R813" s="64"/>
    </row>
    <row r="814" ht="12.75" customHeight="1">
      <c r="A814" s="63">
        <v>15820.0</v>
      </c>
      <c r="B814" s="63">
        <v>28949.0</v>
      </c>
      <c r="C814" s="64" t="s">
        <v>1376</v>
      </c>
      <c r="D814" s="64" t="s">
        <v>228</v>
      </c>
      <c r="E814" s="66">
        <v>37.0</v>
      </c>
      <c r="F814" s="64" t="s">
        <v>716</v>
      </c>
      <c r="G814" s="64"/>
      <c r="H814" s="65">
        <v>41805.791666666664</v>
      </c>
      <c r="I814" s="63">
        <v>3100.0</v>
      </c>
      <c r="J814" s="63">
        <v>66.0</v>
      </c>
      <c r="K814" s="64" t="s">
        <v>23</v>
      </c>
      <c r="L814" s="64" t="s">
        <v>35</v>
      </c>
      <c r="M814" s="64"/>
      <c r="N814" s="63"/>
      <c r="O814" s="64"/>
      <c r="P814" s="63">
        <v>34.0</v>
      </c>
      <c r="Q814" s="64"/>
      <c r="R814" s="64"/>
    </row>
    <row r="815" ht="12.75" customHeight="1">
      <c r="A815" s="63">
        <v>1563.0</v>
      </c>
      <c r="B815" s="63">
        <v>58621.0</v>
      </c>
      <c r="C815" s="64" t="s">
        <v>1376</v>
      </c>
      <c r="D815" s="64" t="s">
        <v>228</v>
      </c>
      <c r="E815" s="64"/>
      <c r="F815" s="64"/>
      <c r="G815" s="64" t="s">
        <v>918</v>
      </c>
      <c r="H815" s="65">
        <v>41777.833333333336</v>
      </c>
      <c r="I815" s="63">
        <v>3500.0</v>
      </c>
      <c r="J815" s="63">
        <v>66.0</v>
      </c>
      <c r="K815" s="64" t="s">
        <v>23</v>
      </c>
      <c r="L815" s="64" t="s">
        <v>23</v>
      </c>
      <c r="M815" s="64" t="s">
        <v>814</v>
      </c>
      <c r="N815" s="63"/>
      <c r="O815" s="64"/>
      <c r="P815" s="63">
        <v>36.0</v>
      </c>
      <c r="Q815" s="64"/>
      <c r="R815" s="64"/>
    </row>
    <row r="816" ht="12.75" customHeight="1">
      <c r="A816" s="63">
        <v>1790.0</v>
      </c>
      <c r="B816" s="63">
        <v>158840.0</v>
      </c>
      <c r="C816" s="64" t="s">
        <v>1376</v>
      </c>
      <c r="D816" s="64" t="s">
        <v>228</v>
      </c>
      <c r="E816" s="64"/>
      <c r="F816" s="64"/>
      <c r="G816" s="64" t="s">
        <v>911</v>
      </c>
      <c r="H816" s="65">
        <v>41796.395833333336</v>
      </c>
      <c r="I816" s="63">
        <v>3550.0</v>
      </c>
      <c r="J816" s="63">
        <v>66.0</v>
      </c>
      <c r="K816" s="64" t="s">
        <v>23</v>
      </c>
      <c r="L816" s="64" t="s">
        <v>23</v>
      </c>
      <c r="M816" s="64" t="s">
        <v>35</v>
      </c>
      <c r="N816" s="63"/>
      <c r="O816" s="64"/>
      <c r="P816" s="63">
        <v>37.0</v>
      </c>
      <c r="Q816" s="64"/>
      <c r="R816" s="64"/>
    </row>
    <row r="817" ht="12.75" customHeight="1">
      <c r="A817" s="63">
        <v>694.0</v>
      </c>
      <c r="B817" s="63">
        <v>181372.0</v>
      </c>
      <c r="C817" s="64" t="s">
        <v>1376</v>
      </c>
      <c r="D817" s="64" t="s">
        <v>228</v>
      </c>
      <c r="E817" s="66">
        <v>38.0</v>
      </c>
      <c r="F817" s="64" t="s">
        <v>1379</v>
      </c>
      <c r="G817" s="64"/>
      <c r="H817" s="65">
        <v>41803.520833333336</v>
      </c>
      <c r="I817" s="63">
        <v>2400.0</v>
      </c>
      <c r="J817" s="63">
        <v>67.0</v>
      </c>
      <c r="K817" s="64" t="s">
        <v>23</v>
      </c>
      <c r="L817" s="64" t="s">
        <v>23</v>
      </c>
      <c r="M817" s="64" t="s">
        <v>821</v>
      </c>
      <c r="N817" s="63"/>
      <c r="O817" s="64"/>
      <c r="P817" s="63">
        <v>29.0</v>
      </c>
      <c r="Q817" s="64"/>
      <c r="R817" s="64"/>
    </row>
    <row r="818" ht="12.75" customHeight="1">
      <c r="A818" s="63">
        <v>1570.0</v>
      </c>
      <c r="B818" s="63">
        <v>62404.0</v>
      </c>
      <c r="C818" s="64" t="s">
        <v>1376</v>
      </c>
      <c r="D818" s="64" t="s">
        <v>228</v>
      </c>
      <c r="E818" s="66">
        <v>87.0</v>
      </c>
      <c r="F818" s="64" t="s">
        <v>913</v>
      </c>
      <c r="G818" s="64"/>
      <c r="H818" s="65">
        <v>41780.0</v>
      </c>
      <c r="I818" s="63">
        <v>3000.0</v>
      </c>
      <c r="J818" s="63">
        <v>67.0</v>
      </c>
      <c r="K818" s="64" t="s">
        <v>23</v>
      </c>
      <c r="L818" s="64" t="s">
        <v>40</v>
      </c>
      <c r="M818" s="64" t="s">
        <v>821</v>
      </c>
      <c r="N818" s="63"/>
      <c r="O818" s="64"/>
      <c r="P818" s="63">
        <v>34.0</v>
      </c>
      <c r="Q818" s="64"/>
      <c r="R818" s="64"/>
    </row>
    <row r="819" ht="12.75" customHeight="1">
      <c r="A819" s="63">
        <v>1783.0</v>
      </c>
      <c r="B819" s="63">
        <v>158063.0</v>
      </c>
      <c r="C819" s="64" t="s">
        <v>1376</v>
      </c>
      <c r="D819" s="64" t="s">
        <v>228</v>
      </c>
      <c r="E819" s="66">
        <v>83.0</v>
      </c>
      <c r="F819" s="64" t="s">
        <v>902</v>
      </c>
      <c r="G819" s="64"/>
      <c r="H819" s="65">
        <v>41794.333333333336</v>
      </c>
      <c r="I819" s="63">
        <v>3300.0</v>
      </c>
      <c r="J819" s="63">
        <v>67.0</v>
      </c>
      <c r="K819" s="64" t="s">
        <v>23</v>
      </c>
      <c r="L819" s="64" t="s">
        <v>23</v>
      </c>
      <c r="M819" s="64" t="s">
        <v>814</v>
      </c>
      <c r="N819" s="63"/>
      <c r="O819" s="64"/>
      <c r="P819" s="63">
        <v>39.0</v>
      </c>
      <c r="Q819" s="64"/>
      <c r="R819" s="64"/>
    </row>
    <row r="820" ht="12.75" customHeight="1">
      <c r="A820" s="63">
        <v>1796.0</v>
      </c>
      <c r="B820" s="63">
        <v>133097.0</v>
      </c>
      <c r="C820" s="64" t="s">
        <v>1376</v>
      </c>
      <c r="D820" s="64" t="s">
        <v>228</v>
      </c>
      <c r="E820" s="66">
        <v>40.0</v>
      </c>
      <c r="F820" s="64" t="s">
        <v>739</v>
      </c>
      <c r="G820" s="64"/>
      <c r="H820" s="65">
        <v>41796.458333333336</v>
      </c>
      <c r="I820" s="63">
        <v>3300.0</v>
      </c>
      <c r="J820" s="63">
        <v>67.0</v>
      </c>
      <c r="K820" s="64" t="s">
        <v>23</v>
      </c>
      <c r="L820" s="64" t="s">
        <v>23</v>
      </c>
      <c r="M820" s="64"/>
      <c r="N820" s="63"/>
      <c r="O820" s="64"/>
      <c r="P820" s="63">
        <v>33.0</v>
      </c>
      <c r="Q820" s="64"/>
      <c r="R820" s="64"/>
    </row>
    <row r="821" ht="12.75" customHeight="1">
      <c r="A821" s="63">
        <v>17110.0</v>
      </c>
      <c r="B821" s="63">
        <v>104565.0</v>
      </c>
      <c r="C821" s="64" t="s">
        <v>1376</v>
      </c>
      <c r="D821" s="64" t="s">
        <v>228</v>
      </c>
      <c r="E821" s="66">
        <v>40.0</v>
      </c>
      <c r="F821" s="64" t="s">
        <v>739</v>
      </c>
      <c r="G821" s="64"/>
      <c r="H821" s="65">
        <v>41824.458333333336</v>
      </c>
      <c r="I821" s="63">
        <v>3250.0</v>
      </c>
      <c r="J821" s="63">
        <v>68.0</v>
      </c>
      <c r="K821" s="64" t="s">
        <v>23</v>
      </c>
      <c r="L821" s="64" t="s">
        <v>35</v>
      </c>
      <c r="M821" s="64"/>
      <c r="N821" s="63"/>
      <c r="O821" s="64"/>
      <c r="P821" s="63">
        <v>34.0</v>
      </c>
      <c r="Q821" s="64"/>
      <c r="R821" s="64"/>
    </row>
    <row r="822" ht="12.75" customHeight="1">
      <c r="A822" s="63">
        <v>17150.0</v>
      </c>
      <c r="B822" s="63">
        <v>159711.0</v>
      </c>
      <c r="C822" s="64" t="s">
        <v>1376</v>
      </c>
      <c r="D822" s="64" t="s">
        <v>228</v>
      </c>
      <c r="E822" s="66">
        <v>89.0</v>
      </c>
      <c r="F822" s="64" t="s">
        <v>914</v>
      </c>
      <c r="G822" s="64"/>
      <c r="H822" s="65">
        <v>41829.375</v>
      </c>
      <c r="I822" s="63">
        <v>3300.0</v>
      </c>
      <c r="J822" s="63">
        <v>68.0</v>
      </c>
      <c r="K822" s="64" t="s">
        <v>23</v>
      </c>
      <c r="L822" s="64" t="s">
        <v>35</v>
      </c>
      <c r="M822" s="64" t="s">
        <v>814</v>
      </c>
      <c r="N822" s="63"/>
      <c r="O822" s="64"/>
      <c r="P822" s="63">
        <v>35.0</v>
      </c>
      <c r="Q822" s="64"/>
      <c r="R822" s="64"/>
    </row>
    <row r="823" ht="12.75" customHeight="1">
      <c r="A823" s="63">
        <v>1523.0</v>
      </c>
      <c r="B823" s="63">
        <v>157203.0</v>
      </c>
      <c r="C823" s="64" t="s">
        <v>1376</v>
      </c>
      <c r="D823" s="64" t="s">
        <v>228</v>
      </c>
      <c r="E823" s="66">
        <v>37.0</v>
      </c>
      <c r="F823" s="64" t="s">
        <v>716</v>
      </c>
      <c r="G823" s="64"/>
      <c r="H823" s="65">
        <v>41772.760416666664</v>
      </c>
      <c r="I823" s="63">
        <v>3100.0</v>
      </c>
      <c r="J823" s="63">
        <v>69.0</v>
      </c>
      <c r="K823" s="64" t="s">
        <v>23</v>
      </c>
      <c r="L823" s="64" t="s">
        <v>23</v>
      </c>
      <c r="M823" s="64" t="s">
        <v>814</v>
      </c>
      <c r="N823" s="63"/>
      <c r="O823" s="64"/>
      <c r="P823" s="63">
        <v>36.0</v>
      </c>
      <c r="Q823" s="64"/>
      <c r="R823" s="64"/>
    </row>
    <row r="824" ht="12.75" customHeight="1">
      <c r="A824" s="63">
        <v>1554.0</v>
      </c>
      <c r="B824" s="63">
        <v>102558.0</v>
      </c>
      <c r="C824" s="64" t="s">
        <v>1376</v>
      </c>
      <c r="D824" s="64" t="s">
        <v>228</v>
      </c>
      <c r="E824" s="66">
        <v>38.0</v>
      </c>
      <c r="F824" s="64" t="s">
        <v>1379</v>
      </c>
      <c r="G824" s="64"/>
      <c r="H824" s="65">
        <v>41776.395833333336</v>
      </c>
      <c r="I824" s="63">
        <v>3450.0</v>
      </c>
      <c r="J824" s="63">
        <v>69.0</v>
      </c>
      <c r="K824" s="64" t="s">
        <v>23</v>
      </c>
      <c r="L824" s="64" t="s">
        <v>23</v>
      </c>
      <c r="M824" s="64" t="s">
        <v>814</v>
      </c>
      <c r="N824" s="63"/>
      <c r="O824" s="64"/>
      <c r="P824" s="63">
        <v>36.0</v>
      </c>
      <c r="Q824" s="64"/>
      <c r="R824" s="64"/>
    </row>
    <row r="825" ht="12.75" customHeight="1">
      <c r="A825" s="63">
        <v>1098.0</v>
      </c>
      <c r="B825" s="63">
        <v>67771.0</v>
      </c>
      <c r="C825" s="64" t="s">
        <v>1376</v>
      </c>
      <c r="D825" s="64" t="s">
        <v>228</v>
      </c>
      <c r="E825" s="64"/>
      <c r="F825" s="64"/>
      <c r="G825" s="64" t="s">
        <v>33</v>
      </c>
      <c r="H825" s="65">
        <v>41756.364583333336</v>
      </c>
      <c r="I825" s="63">
        <v>3500.0</v>
      </c>
      <c r="J825" s="63">
        <v>69.0</v>
      </c>
      <c r="K825" s="64" t="s">
        <v>23</v>
      </c>
      <c r="L825" s="64" t="s">
        <v>23</v>
      </c>
      <c r="M825" s="64" t="s">
        <v>814</v>
      </c>
      <c r="N825" s="63"/>
      <c r="O825" s="64"/>
      <c r="P825" s="63">
        <v>36.0</v>
      </c>
      <c r="Q825" s="64"/>
      <c r="R825" s="64"/>
    </row>
    <row r="826" ht="12.75" customHeight="1">
      <c r="A826" s="63">
        <v>1574.0</v>
      </c>
      <c r="B826" s="63">
        <v>38753.0</v>
      </c>
      <c r="C826" s="64" t="s">
        <v>1376</v>
      </c>
      <c r="D826" s="64" t="s">
        <v>228</v>
      </c>
      <c r="E826" s="64"/>
      <c r="F826" s="64"/>
      <c r="G826" s="64" t="s">
        <v>1083</v>
      </c>
      <c r="H826" s="65">
        <v>41782.520833333336</v>
      </c>
      <c r="I826" s="63">
        <v>3500.0</v>
      </c>
      <c r="J826" s="63">
        <v>69.0</v>
      </c>
      <c r="K826" s="64" t="s">
        <v>23</v>
      </c>
      <c r="L826" s="64" t="s">
        <v>23</v>
      </c>
      <c r="M826" s="64" t="s">
        <v>35</v>
      </c>
      <c r="N826" s="63"/>
      <c r="O826" s="64"/>
      <c r="P826" s="63">
        <v>35.0</v>
      </c>
      <c r="Q826" s="64"/>
      <c r="R826" s="64"/>
    </row>
    <row r="827" ht="12.75" customHeight="1">
      <c r="A827" s="63">
        <v>1084.0</v>
      </c>
      <c r="B827" s="63">
        <v>159676.0</v>
      </c>
      <c r="C827" s="64" t="s">
        <v>1376</v>
      </c>
      <c r="D827" s="64" t="s">
        <v>228</v>
      </c>
      <c r="E827" s="64"/>
      <c r="F827" s="64"/>
      <c r="G827" s="64" t="s">
        <v>937</v>
      </c>
      <c r="H827" s="65">
        <v>41756.333333333336</v>
      </c>
      <c r="I827" s="63">
        <v>3600.0</v>
      </c>
      <c r="J827" s="63">
        <v>69.0</v>
      </c>
      <c r="K827" s="64" t="s">
        <v>23</v>
      </c>
      <c r="L827" s="64" t="s">
        <v>23</v>
      </c>
      <c r="M827" s="64" t="s">
        <v>814</v>
      </c>
      <c r="N827" s="63"/>
      <c r="O827" s="64"/>
      <c r="P827" s="63">
        <v>36.0</v>
      </c>
      <c r="Q827" s="64"/>
      <c r="R827" s="64"/>
    </row>
    <row r="828" ht="12.75" customHeight="1">
      <c r="A828" s="63">
        <v>696.0</v>
      </c>
      <c r="B828" s="63">
        <v>214842.0</v>
      </c>
      <c r="C828" s="64" t="s">
        <v>1376</v>
      </c>
      <c r="D828" s="64" t="s">
        <v>228</v>
      </c>
      <c r="E828" s="66">
        <v>39.0</v>
      </c>
      <c r="F828" s="64" t="s">
        <v>414</v>
      </c>
      <c r="G828" s="64"/>
      <c r="H828" s="65">
        <v>41803.4375</v>
      </c>
      <c r="I828" s="63">
        <v>3600.0</v>
      </c>
      <c r="J828" s="63">
        <v>69.0</v>
      </c>
      <c r="K828" s="64" t="s">
        <v>23</v>
      </c>
      <c r="L828" s="64" t="s">
        <v>23</v>
      </c>
      <c r="M828" s="64"/>
      <c r="N828" s="63"/>
      <c r="O828" s="64"/>
      <c r="P828" s="63">
        <v>36.0</v>
      </c>
      <c r="Q828" s="64"/>
      <c r="R828" s="64"/>
    </row>
    <row r="829" ht="12.75" customHeight="1">
      <c r="A829" s="63">
        <v>695.0</v>
      </c>
      <c r="B829" s="63">
        <v>136360.0</v>
      </c>
      <c r="C829" s="64" t="s">
        <v>1376</v>
      </c>
      <c r="D829" s="64" t="s">
        <v>228</v>
      </c>
      <c r="E829" s="66">
        <v>38.0</v>
      </c>
      <c r="F829" s="64" t="s">
        <v>1379</v>
      </c>
      <c r="G829" s="64"/>
      <c r="H829" s="65">
        <v>41803.625</v>
      </c>
      <c r="I829" s="63">
        <v>3600.0</v>
      </c>
      <c r="J829" s="63">
        <v>69.0</v>
      </c>
      <c r="K829" s="64" t="s">
        <v>23</v>
      </c>
      <c r="L829" s="64" t="s">
        <v>23</v>
      </c>
      <c r="M829" s="64" t="s">
        <v>821</v>
      </c>
      <c r="N829" s="63"/>
      <c r="O829" s="64"/>
      <c r="P829" s="63">
        <v>35.0</v>
      </c>
      <c r="Q829" s="66">
        <v>2.0</v>
      </c>
      <c r="R829" s="66">
        <v>2.0</v>
      </c>
    </row>
    <row r="830" ht="12.75" customHeight="1">
      <c r="A830" s="63">
        <v>1018.0</v>
      </c>
      <c r="B830" s="63">
        <v>135649.0</v>
      </c>
      <c r="C830" s="64" t="s">
        <v>1376</v>
      </c>
      <c r="D830" s="64" t="s">
        <v>228</v>
      </c>
      <c r="E830" s="64"/>
      <c r="F830" s="64"/>
      <c r="G830" s="64" t="s">
        <v>918</v>
      </c>
      <c r="H830" s="65">
        <v>41760.4375</v>
      </c>
      <c r="I830" s="63">
        <v>3800.0</v>
      </c>
      <c r="J830" s="63">
        <v>69.0</v>
      </c>
      <c r="K830" s="64" t="s">
        <v>23</v>
      </c>
      <c r="L830" s="64"/>
      <c r="M830" s="64"/>
      <c r="N830" s="63"/>
      <c r="O830" s="64"/>
      <c r="P830" s="63">
        <v>38.0</v>
      </c>
      <c r="Q830" s="64"/>
      <c r="R830" s="64"/>
    </row>
    <row r="831" ht="12.75" customHeight="1">
      <c r="A831" s="63">
        <v>1798.0</v>
      </c>
      <c r="B831" s="63">
        <v>213471.0</v>
      </c>
      <c r="C831" s="64" t="s">
        <v>1376</v>
      </c>
      <c r="D831" s="64" t="s">
        <v>228</v>
      </c>
      <c r="E831" s="66">
        <v>39.0</v>
      </c>
      <c r="F831" s="64" t="s">
        <v>414</v>
      </c>
      <c r="G831" s="64"/>
      <c r="H831" s="65">
        <v>41796.520833333336</v>
      </c>
      <c r="I831" s="63">
        <v>4350.0</v>
      </c>
      <c r="J831" s="63">
        <v>69.0</v>
      </c>
      <c r="K831" s="64" t="s">
        <v>23</v>
      </c>
      <c r="L831" s="64" t="s">
        <v>23</v>
      </c>
      <c r="M831" s="64"/>
      <c r="N831" s="63"/>
      <c r="O831" s="64"/>
      <c r="P831" s="63">
        <v>40.0</v>
      </c>
      <c r="Q831" s="64"/>
      <c r="R831" s="64"/>
    </row>
    <row r="832" ht="12.75" customHeight="1">
      <c r="A832" s="63">
        <v>15690.0</v>
      </c>
      <c r="B832" s="63">
        <v>44184.0</v>
      </c>
      <c r="C832" s="64" t="s">
        <v>1376</v>
      </c>
      <c r="D832" s="64" t="s">
        <v>228</v>
      </c>
      <c r="E832" s="64"/>
      <c r="F832" s="64"/>
      <c r="G832" s="64" t="s">
        <v>928</v>
      </c>
      <c r="H832" s="65">
        <v>41804.375</v>
      </c>
      <c r="I832" s="63">
        <v>3800.0</v>
      </c>
      <c r="J832" s="63">
        <v>70.0</v>
      </c>
      <c r="K832" s="64" t="s">
        <v>23</v>
      </c>
      <c r="L832" s="64" t="s">
        <v>23</v>
      </c>
      <c r="M832" s="64" t="s">
        <v>814</v>
      </c>
      <c r="N832" s="63"/>
      <c r="O832" s="64"/>
      <c r="P832" s="64"/>
      <c r="Q832" s="64"/>
      <c r="R832" s="64"/>
    </row>
    <row r="833" ht="12.75" customHeight="1">
      <c r="A833" s="63">
        <v>1791.0</v>
      </c>
      <c r="B833" s="63">
        <v>51617.0</v>
      </c>
      <c r="C833" s="64" t="s">
        <v>1376</v>
      </c>
      <c r="D833" s="64" t="s">
        <v>228</v>
      </c>
      <c r="E833" s="64"/>
      <c r="F833" s="64"/>
      <c r="G833" s="64" t="s">
        <v>918</v>
      </c>
      <c r="H833" s="65">
        <v>41796.416666666664</v>
      </c>
      <c r="I833" s="63">
        <v>2950.0</v>
      </c>
      <c r="J833" s="63">
        <v>70.0</v>
      </c>
      <c r="K833" s="64" t="s">
        <v>23</v>
      </c>
      <c r="L833" s="64" t="s">
        <v>23</v>
      </c>
      <c r="M833" s="64" t="s">
        <v>35</v>
      </c>
      <c r="N833" s="63"/>
      <c r="O833" s="64"/>
      <c r="P833" s="63">
        <v>31.0</v>
      </c>
      <c r="Q833" s="66">
        <v>1.0</v>
      </c>
      <c r="R833" s="66">
        <v>2.0</v>
      </c>
    </row>
    <row r="834" ht="12.75" customHeight="1">
      <c r="A834" s="63">
        <v>682.0</v>
      </c>
      <c r="B834" s="63">
        <v>156342.0</v>
      </c>
      <c r="C834" s="64" t="s">
        <v>1376</v>
      </c>
      <c r="D834" s="64" t="s">
        <v>228</v>
      </c>
      <c r="E834" s="66">
        <v>38.0</v>
      </c>
      <c r="F834" s="64" t="s">
        <v>1379</v>
      </c>
      <c r="G834" s="64"/>
      <c r="H834" s="65">
        <v>41800.75</v>
      </c>
      <c r="I834" s="63">
        <v>3300.0</v>
      </c>
      <c r="J834" s="63">
        <v>70.0</v>
      </c>
      <c r="K834" s="64" t="s">
        <v>23</v>
      </c>
      <c r="L834" s="64" t="s">
        <v>23</v>
      </c>
      <c r="M834" s="64" t="s">
        <v>35</v>
      </c>
      <c r="N834" s="63"/>
      <c r="O834" s="64"/>
      <c r="P834" s="63">
        <v>36.0</v>
      </c>
      <c r="Q834" s="64"/>
      <c r="R834" s="64"/>
    </row>
    <row r="835" ht="12.75" customHeight="1">
      <c r="A835" s="63">
        <v>1792.0</v>
      </c>
      <c r="B835" s="63">
        <v>43226.0</v>
      </c>
      <c r="C835" s="64" t="s">
        <v>1376</v>
      </c>
      <c r="D835" s="64" t="s">
        <v>228</v>
      </c>
      <c r="E835" s="64"/>
      <c r="F835" s="64"/>
      <c r="G835" s="64" t="s">
        <v>931</v>
      </c>
      <c r="H835" s="65">
        <v>41796.458333333336</v>
      </c>
      <c r="I835" s="63">
        <v>3400.0</v>
      </c>
      <c r="J835" s="63">
        <v>70.0</v>
      </c>
      <c r="K835" s="64" t="s">
        <v>23</v>
      </c>
      <c r="L835" s="64" t="s">
        <v>23</v>
      </c>
      <c r="M835" s="64" t="s">
        <v>35</v>
      </c>
      <c r="N835" s="63"/>
      <c r="O835" s="64"/>
      <c r="P835" s="63">
        <v>39.0</v>
      </c>
      <c r="Q835" s="64"/>
      <c r="R835" s="64"/>
    </row>
    <row r="836" ht="12.75" customHeight="1">
      <c r="A836" s="63">
        <v>1077.0</v>
      </c>
      <c r="B836" s="63">
        <v>158348.0</v>
      </c>
      <c r="C836" s="64" t="s">
        <v>1376</v>
      </c>
      <c r="D836" s="64" t="s">
        <v>228</v>
      </c>
      <c r="E836" s="64"/>
      <c r="F836" s="64"/>
      <c r="G836" s="64" t="s">
        <v>948</v>
      </c>
      <c r="H836" s="65">
        <v>41769.0</v>
      </c>
      <c r="I836" s="63">
        <v>3500.0</v>
      </c>
      <c r="J836" s="63">
        <v>70.0</v>
      </c>
      <c r="K836" s="64" t="s">
        <v>23</v>
      </c>
      <c r="L836" s="64" t="s">
        <v>23</v>
      </c>
      <c r="M836" s="64" t="s">
        <v>814</v>
      </c>
      <c r="N836" s="63"/>
      <c r="O836" s="64"/>
      <c r="P836" s="63">
        <v>35.0</v>
      </c>
      <c r="Q836" s="64"/>
      <c r="R836" s="64"/>
    </row>
    <row r="837" ht="12.75" customHeight="1">
      <c r="A837" s="63">
        <v>15870.0</v>
      </c>
      <c r="B837" s="63">
        <v>31517.0</v>
      </c>
      <c r="C837" s="64" t="s">
        <v>1376</v>
      </c>
      <c r="D837" s="64" t="s">
        <v>228</v>
      </c>
      <c r="E837" s="66">
        <v>84.0</v>
      </c>
      <c r="F837" s="64" t="s">
        <v>904</v>
      </c>
      <c r="G837" s="64"/>
      <c r="H837" s="65">
        <v>41807.864583333336</v>
      </c>
      <c r="I837" s="63">
        <v>3500.0</v>
      </c>
      <c r="J837" s="63">
        <v>70.0</v>
      </c>
      <c r="K837" s="64" t="s">
        <v>23</v>
      </c>
      <c r="L837" s="64" t="s">
        <v>35</v>
      </c>
      <c r="M837" s="64" t="s">
        <v>814</v>
      </c>
      <c r="N837" s="63"/>
      <c r="O837" s="64"/>
      <c r="P837" s="63">
        <v>35.0</v>
      </c>
      <c r="Q837" s="64"/>
      <c r="R837" s="64"/>
    </row>
    <row r="838" ht="12.75" customHeight="1">
      <c r="A838" s="63">
        <v>1727.0</v>
      </c>
      <c r="B838" s="63">
        <v>112239.0</v>
      </c>
      <c r="C838" s="64" t="s">
        <v>1376</v>
      </c>
      <c r="D838" s="64" t="s">
        <v>228</v>
      </c>
      <c r="E838" s="66">
        <v>43.0</v>
      </c>
      <c r="F838" s="64" t="s">
        <v>903</v>
      </c>
      <c r="G838" s="64"/>
      <c r="H838" s="65">
        <v>41789.5</v>
      </c>
      <c r="I838" s="63">
        <v>3550.0</v>
      </c>
      <c r="J838" s="63">
        <v>70.0</v>
      </c>
      <c r="K838" s="64" t="s">
        <v>23</v>
      </c>
      <c r="L838" s="64" t="s">
        <v>23</v>
      </c>
      <c r="M838" s="64" t="s">
        <v>821</v>
      </c>
      <c r="N838" s="63"/>
      <c r="O838" s="64"/>
      <c r="P838" s="63">
        <v>35.0</v>
      </c>
      <c r="Q838" s="66">
        <v>2.0</v>
      </c>
      <c r="R838" s="66">
        <v>2.0</v>
      </c>
    </row>
    <row r="839" ht="12.75" customHeight="1">
      <c r="A839" s="63">
        <v>1538.0</v>
      </c>
      <c r="B839" s="63">
        <v>155539.0</v>
      </c>
      <c r="C839" s="64" t="s">
        <v>1376</v>
      </c>
      <c r="D839" s="64" t="s">
        <v>228</v>
      </c>
      <c r="E839" s="64"/>
      <c r="F839" s="64"/>
      <c r="G839" s="64" t="s">
        <v>1427</v>
      </c>
      <c r="H839" s="65">
        <v>41775.458333333336</v>
      </c>
      <c r="I839" s="63">
        <v>3600.0</v>
      </c>
      <c r="J839" s="63">
        <v>70.0</v>
      </c>
      <c r="K839" s="64" t="s">
        <v>23</v>
      </c>
      <c r="L839" s="64" t="s">
        <v>23</v>
      </c>
      <c r="M839" s="64" t="s">
        <v>814</v>
      </c>
      <c r="N839" s="63"/>
      <c r="O839" s="64"/>
      <c r="P839" s="63">
        <v>37.0</v>
      </c>
      <c r="Q839" s="64"/>
      <c r="R839" s="64"/>
    </row>
    <row r="840" ht="12.75" customHeight="1">
      <c r="A840" s="63">
        <v>1725.0</v>
      </c>
      <c r="B840" s="63">
        <v>51931.0</v>
      </c>
      <c r="C840" s="64" t="s">
        <v>1376</v>
      </c>
      <c r="D840" s="64" t="s">
        <v>228</v>
      </c>
      <c r="E840" s="64"/>
      <c r="F840" s="64"/>
      <c r="G840" s="64" t="s">
        <v>1019</v>
      </c>
      <c r="H840" s="65">
        <v>41789.729166666664</v>
      </c>
      <c r="I840" s="63">
        <v>3700.0</v>
      </c>
      <c r="J840" s="63">
        <v>70.0</v>
      </c>
      <c r="K840" s="64" t="s">
        <v>23</v>
      </c>
      <c r="L840" s="64" t="s">
        <v>40</v>
      </c>
      <c r="M840" s="64" t="s">
        <v>821</v>
      </c>
      <c r="N840" s="63"/>
      <c r="O840" s="64"/>
      <c r="P840" s="63">
        <v>35.0</v>
      </c>
      <c r="Q840" s="66">
        <v>2.0</v>
      </c>
      <c r="R840" s="66">
        <v>2.0</v>
      </c>
    </row>
    <row r="841" ht="12.75" customHeight="1">
      <c r="A841" s="63">
        <v>1086.0</v>
      </c>
      <c r="B841" s="63">
        <v>50157.0</v>
      </c>
      <c r="C841" s="64" t="s">
        <v>1376</v>
      </c>
      <c r="D841" s="64" t="s">
        <v>228</v>
      </c>
      <c r="E841" s="64"/>
      <c r="F841" s="64"/>
      <c r="G841" s="64" t="s">
        <v>933</v>
      </c>
      <c r="H841" s="65">
        <v>41756.375</v>
      </c>
      <c r="I841" s="63">
        <v>3800.0</v>
      </c>
      <c r="J841" s="63">
        <v>70.0</v>
      </c>
      <c r="K841" s="64" t="s">
        <v>23</v>
      </c>
      <c r="L841" s="64" t="s">
        <v>23</v>
      </c>
      <c r="M841" s="64" t="s">
        <v>814</v>
      </c>
      <c r="N841" s="63"/>
      <c r="O841" s="64"/>
      <c r="P841" s="63">
        <v>36.0</v>
      </c>
      <c r="Q841" s="64"/>
      <c r="R841" s="64"/>
    </row>
    <row r="842" ht="12.75" customHeight="1">
      <c r="A842" s="63">
        <v>1539.0</v>
      </c>
      <c r="B842" s="63">
        <v>12038.0</v>
      </c>
      <c r="C842" s="64" t="s">
        <v>1376</v>
      </c>
      <c r="D842" s="64" t="s">
        <v>228</v>
      </c>
      <c r="E842" s="64"/>
      <c r="F842" s="64"/>
      <c r="G842" s="64" t="s">
        <v>943</v>
      </c>
      <c r="H842" s="65">
        <v>41775.3125</v>
      </c>
      <c r="I842" s="63">
        <v>3800.0</v>
      </c>
      <c r="J842" s="63">
        <v>70.0</v>
      </c>
      <c r="K842" s="64" t="s">
        <v>23</v>
      </c>
      <c r="L842" s="64" t="s">
        <v>23</v>
      </c>
      <c r="M842" s="64" t="s">
        <v>814</v>
      </c>
      <c r="N842" s="63"/>
      <c r="O842" s="64"/>
      <c r="P842" s="63">
        <v>39.0</v>
      </c>
      <c r="Q842" s="64"/>
      <c r="R842" s="64"/>
    </row>
    <row r="843" ht="12.75" customHeight="1">
      <c r="A843" s="63">
        <v>1731.0</v>
      </c>
      <c r="B843" s="63">
        <v>50220.0</v>
      </c>
      <c r="C843" s="64" t="s">
        <v>1376</v>
      </c>
      <c r="D843" s="64" t="s">
        <v>228</v>
      </c>
      <c r="E843" s="64"/>
      <c r="F843" s="64"/>
      <c r="G843" s="64" t="s">
        <v>904</v>
      </c>
      <c r="H843" s="65">
        <v>41790.416666666664</v>
      </c>
      <c r="I843" s="63">
        <v>3850.0</v>
      </c>
      <c r="J843" s="63">
        <v>70.0</v>
      </c>
      <c r="K843" s="64" t="s">
        <v>23</v>
      </c>
      <c r="L843" s="64" t="s">
        <v>23</v>
      </c>
      <c r="M843" s="64" t="s">
        <v>35</v>
      </c>
      <c r="N843" s="63"/>
      <c r="O843" s="64"/>
      <c r="P843" s="63">
        <v>38.0</v>
      </c>
      <c r="Q843" s="66">
        <v>2.0</v>
      </c>
      <c r="R843" s="66">
        <v>2.0</v>
      </c>
    </row>
    <row r="844" ht="12.75" customHeight="1">
      <c r="A844" s="63">
        <v>1016.0</v>
      </c>
      <c r="B844" s="63">
        <v>180894.0</v>
      </c>
      <c r="C844" s="64" t="s">
        <v>1376</v>
      </c>
      <c r="D844" s="64" t="s">
        <v>228</v>
      </c>
      <c r="E844" s="64"/>
      <c r="F844" s="64"/>
      <c r="G844" s="64" t="s">
        <v>999</v>
      </c>
      <c r="H844" s="65">
        <v>41760.0</v>
      </c>
      <c r="I844" s="63">
        <v>3950.0</v>
      </c>
      <c r="J844" s="63">
        <v>70.0</v>
      </c>
      <c r="K844" s="64" t="s">
        <v>23</v>
      </c>
      <c r="L844" s="64"/>
      <c r="M844" s="64"/>
      <c r="N844" s="63"/>
      <c r="O844" s="64" t="s">
        <v>816</v>
      </c>
      <c r="P844" s="64"/>
      <c r="Q844" s="64"/>
      <c r="R844" s="64"/>
    </row>
    <row r="845" ht="12.75" customHeight="1">
      <c r="A845" s="63">
        <v>1055.0</v>
      </c>
      <c r="B845" s="63">
        <v>158340.0</v>
      </c>
      <c r="C845" s="64" t="s">
        <v>1376</v>
      </c>
      <c r="D845" s="64" t="s">
        <v>228</v>
      </c>
      <c r="E845" s="64"/>
      <c r="F845" s="64"/>
      <c r="G845" s="64" t="s">
        <v>905</v>
      </c>
      <c r="H845" s="65">
        <v>41768.364583333336</v>
      </c>
      <c r="I845" s="63">
        <v>4000.0</v>
      </c>
      <c r="J845" s="63">
        <v>70.0</v>
      </c>
      <c r="K845" s="64" t="s">
        <v>23</v>
      </c>
      <c r="L845" s="64" t="s">
        <v>23</v>
      </c>
      <c r="M845" s="64" t="s">
        <v>814</v>
      </c>
      <c r="N845" s="63"/>
      <c r="O845" s="64"/>
      <c r="P845" s="63">
        <v>36.0</v>
      </c>
      <c r="Q845" s="64"/>
      <c r="R845" s="64"/>
    </row>
    <row r="846" ht="12.75" customHeight="1">
      <c r="A846" s="63">
        <v>1510.0</v>
      </c>
      <c r="B846" s="63">
        <v>137973.0</v>
      </c>
      <c r="C846" s="64" t="s">
        <v>1376</v>
      </c>
      <c r="D846" s="64" t="s">
        <v>228</v>
      </c>
      <c r="E846" s="64"/>
      <c r="F846" s="64"/>
      <c r="G846" s="64" t="s">
        <v>937</v>
      </c>
      <c r="H846" s="65">
        <v>41770.0</v>
      </c>
      <c r="I846" s="63">
        <v>4000.0</v>
      </c>
      <c r="J846" s="63">
        <v>70.0</v>
      </c>
      <c r="K846" s="64" t="s">
        <v>23</v>
      </c>
      <c r="L846" s="64" t="s">
        <v>40</v>
      </c>
      <c r="M846" s="64"/>
      <c r="N846" s="63"/>
      <c r="O846" s="64" t="s">
        <v>816</v>
      </c>
      <c r="P846" s="63">
        <v>37.0</v>
      </c>
      <c r="Q846" s="64"/>
      <c r="R846" s="64"/>
    </row>
    <row r="847" ht="12.75" customHeight="1">
      <c r="A847" s="63">
        <v>1517.0</v>
      </c>
      <c r="B847" s="63">
        <v>1875.0</v>
      </c>
      <c r="C847" s="64" t="s">
        <v>1376</v>
      </c>
      <c r="D847" s="64" t="s">
        <v>228</v>
      </c>
      <c r="E847" s="66">
        <v>90.0</v>
      </c>
      <c r="F847" s="64" t="s">
        <v>911</v>
      </c>
      <c r="G847" s="64"/>
      <c r="H847" s="65">
        <v>41772.583333333336</v>
      </c>
      <c r="I847" s="63">
        <v>4000.0</v>
      </c>
      <c r="J847" s="63">
        <v>70.0</v>
      </c>
      <c r="K847" s="64" t="s">
        <v>23</v>
      </c>
      <c r="L847" s="64" t="s">
        <v>23</v>
      </c>
      <c r="M847" s="64" t="s">
        <v>814</v>
      </c>
      <c r="N847" s="63"/>
      <c r="O847" s="64"/>
      <c r="P847" s="63">
        <v>40.0</v>
      </c>
      <c r="Q847" s="64"/>
      <c r="R847" s="64"/>
    </row>
    <row r="848" ht="12.75" customHeight="1">
      <c r="A848" s="63">
        <v>1524.0</v>
      </c>
      <c r="B848" s="63">
        <v>44385.0</v>
      </c>
      <c r="C848" s="64" t="s">
        <v>1376</v>
      </c>
      <c r="D848" s="64" t="s">
        <v>228</v>
      </c>
      <c r="E848" s="66">
        <v>37.0</v>
      </c>
      <c r="F848" s="64" t="s">
        <v>716</v>
      </c>
      <c r="G848" s="64"/>
      <c r="H848" s="65">
        <v>41772.770833333336</v>
      </c>
      <c r="I848" s="63">
        <v>4100.0</v>
      </c>
      <c r="J848" s="63">
        <v>70.0</v>
      </c>
      <c r="K848" s="64" t="s">
        <v>23</v>
      </c>
      <c r="L848" s="64" t="s">
        <v>23</v>
      </c>
      <c r="M848" s="64" t="s">
        <v>814</v>
      </c>
      <c r="N848" s="63"/>
      <c r="O848" s="64"/>
      <c r="P848" s="63">
        <v>38.0</v>
      </c>
      <c r="Q848" s="64"/>
      <c r="R848" s="64"/>
    </row>
    <row r="849" ht="12.75" customHeight="1">
      <c r="A849" s="63">
        <v>1532.0</v>
      </c>
      <c r="B849" s="63">
        <v>34193.0</v>
      </c>
      <c r="C849" s="64" t="s">
        <v>1376</v>
      </c>
      <c r="D849" s="64" t="s">
        <v>228</v>
      </c>
      <c r="E849" s="64"/>
      <c r="F849" s="64"/>
      <c r="G849" s="64" t="s">
        <v>1004</v>
      </c>
      <c r="H849" s="65">
        <v>41775.375</v>
      </c>
      <c r="I849" s="63">
        <v>4150.0</v>
      </c>
      <c r="J849" s="63">
        <v>70.0</v>
      </c>
      <c r="K849" s="64" t="s">
        <v>23</v>
      </c>
      <c r="L849" s="64" t="s">
        <v>23</v>
      </c>
      <c r="M849" s="64" t="s">
        <v>814</v>
      </c>
      <c r="N849" s="63"/>
      <c r="O849" s="64"/>
      <c r="P849" s="63">
        <v>41.0</v>
      </c>
      <c r="Q849" s="64"/>
      <c r="R849" s="64"/>
    </row>
    <row r="850" ht="12.75" customHeight="1">
      <c r="A850" s="63">
        <v>686.0</v>
      </c>
      <c r="B850" s="63">
        <v>79121.0</v>
      </c>
      <c r="C850" s="64" t="s">
        <v>1376</v>
      </c>
      <c r="D850" s="64" t="s">
        <v>228</v>
      </c>
      <c r="E850" s="66">
        <v>93.0</v>
      </c>
      <c r="F850" s="64" t="s">
        <v>915</v>
      </c>
      <c r="G850" s="64"/>
      <c r="H850" s="65">
        <v>41800.520833333336</v>
      </c>
      <c r="I850" s="63">
        <v>2900.0</v>
      </c>
      <c r="J850" s="63">
        <v>71.0</v>
      </c>
      <c r="K850" s="64" t="s">
        <v>23</v>
      </c>
      <c r="L850" s="64" t="s">
        <v>23</v>
      </c>
      <c r="M850" s="64"/>
      <c r="N850" s="63"/>
      <c r="O850" s="64"/>
      <c r="P850" s="63">
        <v>30.0</v>
      </c>
      <c r="Q850" s="64"/>
      <c r="R850" s="64"/>
    </row>
    <row r="851" ht="12.75" customHeight="1">
      <c r="A851" s="63">
        <v>1596.0</v>
      </c>
      <c r="B851" s="63">
        <v>51342.0</v>
      </c>
      <c r="C851" s="64" t="s">
        <v>1376</v>
      </c>
      <c r="D851" s="64" t="s">
        <v>228</v>
      </c>
      <c r="E851" s="66">
        <v>90.0</v>
      </c>
      <c r="F851" s="64" t="s">
        <v>911</v>
      </c>
      <c r="G851" s="64"/>
      <c r="H851" s="65">
        <v>41787.395833333336</v>
      </c>
      <c r="I851" s="63">
        <v>3400.0</v>
      </c>
      <c r="J851" s="63">
        <v>71.0</v>
      </c>
      <c r="K851" s="64" t="s">
        <v>23</v>
      </c>
      <c r="L851" s="64" t="s">
        <v>23</v>
      </c>
      <c r="M851" s="64" t="s">
        <v>35</v>
      </c>
      <c r="N851" s="63"/>
      <c r="O851" s="64"/>
      <c r="P851" s="63">
        <v>34.0</v>
      </c>
      <c r="Q851" s="64"/>
      <c r="R851" s="64"/>
    </row>
    <row r="852" ht="12.75" customHeight="1">
      <c r="A852" s="63">
        <v>1775.0</v>
      </c>
      <c r="B852" s="63">
        <v>14314.0</v>
      </c>
      <c r="C852" s="64" t="s">
        <v>1376</v>
      </c>
      <c r="D852" s="64" t="s">
        <v>228</v>
      </c>
      <c r="E852" s="66">
        <v>43.0</v>
      </c>
      <c r="F852" s="64" t="s">
        <v>903</v>
      </c>
      <c r="G852" s="64"/>
      <c r="H852" s="65">
        <v>41793.604166666664</v>
      </c>
      <c r="I852" s="63">
        <v>3500.0</v>
      </c>
      <c r="J852" s="63">
        <v>71.0</v>
      </c>
      <c r="K852" s="64" t="s">
        <v>23</v>
      </c>
      <c r="L852" s="64" t="s">
        <v>23</v>
      </c>
      <c r="M852" s="64"/>
      <c r="N852" s="63"/>
      <c r="O852" s="64"/>
      <c r="P852" s="63">
        <v>34.0</v>
      </c>
      <c r="Q852" s="64"/>
      <c r="R852" s="64"/>
    </row>
    <row r="853" ht="12.75" customHeight="1">
      <c r="A853" s="63">
        <v>1559.0</v>
      </c>
      <c r="B853" s="63">
        <v>133673.0</v>
      </c>
      <c r="C853" s="64" t="s">
        <v>1376</v>
      </c>
      <c r="D853" s="64" t="s">
        <v>228</v>
      </c>
      <c r="E853" s="66">
        <v>40.0</v>
      </c>
      <c r="F853" s="64" t="s">
        <v>739</v>
      </c>
      <c r="G853" s="64"/>
      <c r="H853" s="65">
        <v>41776.8125</v>
      </c>
      <c r="I853" s="63">
        <v>3600.0</v>
      </c>
      <c r="J853" s="63">
        <v>71.0</v>
      </c>
      <c r="K853" s="64" t="s">
        <v>23</v>
      </c>
      <c r="L853" s="64" t="s">
        <v>23</v>
      </c>
      <c r="M853" s="64" t="s">
        <v>814</v>
      </c>
      <c r="N853" s="63"/>
      <c r="O853" s="64"/>
      <c r="P853" s="63">
        <v>36.0</v>
      </c>
      <c r="Q853" s="64"/>
      <c r="R853" s="64"/>
    </row>
    <row r="854" ht="12.75" customHeight="1">
      <c r="A854" s="63">
        <v>1721.0</v>
      </c>
      <c r="B854" s="63">
        <v>132839.0</v>
      </c>
      <c r="C854" s="64" t="s">
        <v>1376</v>
      </c>
      <c r="D854" s="64" t="s">
        <v>228</v>
      </c>
      <c r="E854" s="64"/>
      <c r="F854" s="64"/>
      <c r="G854" s="64" t="s">
        <v>918</v>
      </c>
      <c r="H854" s="65">
        <v>41789.541666666664</v>
      </c>
      <c r="I854" s="63">
        <v>3700.0</v>
      </c>
      <c r="J854" s="63">
        <v>71.0</v>
      </c>
      <c r="K854" s="64" t="s">
        <v>23</v>
      </c>
      <c r="L854" s="64" t="s">
        <v>23</v>
      </c>
      <c r="M854" s="64" t="s">
        <v>35</v>
      </c>
      <c r="N854" s="63"/>
      <c r="O854" s="64"/>
      <c r="P854" s="63">
        <v>36.0</v>
      </c>
      <c r="Q854" s="66">
        <v>2.0</v>
      </c>
      <c r="R854" s="66">
        <v>2.0</v>
      </c>
    </row>
    <row r="855" ht="12.75" customHeight="1">
      <c r="A855" s="63">
        <v>1088.0</v>
      </c>
      <c r="B855" s="63">
        <v>12755.0</v>
      </c>
      <c r="C855" s="64" t="s">
        <v>1376</v>
      </c>
      <c r="D855" s="64" t="s">
        <v>228</v>
      </c>
      <c r="E855" s="64"/>
      <c r="F855" s="64"/>
      <c r="G855" s="64" t="s">
        <v>937</v>
      </c>
      <c r="H855" s="65">
        <v>41756.395833333336</v>
      </c>
      <c r="I855" s="63">
        <v>3800.0</v>
      </c>
      <c r="J855" s="63">
        <v>71.0</v>
      </c>
      <c r="K855" s="64" t="s">
        <v>23</v>
      </c>
      <c r="L855" s="64" t="s">
        <v>40</v>
      </c>
      <c r="M855" s="64" t="s">
        <v>814</v>
      </c>
      <c r="N855" s="63"/>
      <c r="O855" s="64"/>
      <c r="P855" s="63">
        <v>36.0</v>
      </c>
      <c r="Q855" s="64"/>
      <c r="R855" s="64"/>
    </row>
    <row r="856" ht="12.75" customHeight="1">
      <c r="A856" s="63">
        <v>1076.0</v>
      </c>
      <c r="B856" s="63">
        <v>165297.0</v>
      </c>
      <c r="C856" s="64" t="s">
        <v>1376</v>
      </c>
      <c r="D856" s="64" t="s">
        <v>228</v>
      </c>
      <c r="E856" s="66">
        <v>40.0</v>
      </c>
      <c r="F856" s="64" t="s">
        <v>739</v>
      </c>
      <c r="G856" s="64"/>
      <c r="H856" s="65">
        <v>41769.0</v>
      </c>
      <c r="I856" s="63">
        <v>3800.0</v>
      </c>
      <c r="J856" s="63">
        <v>71.0</v>
      </c>
      <c r="K856" s="64" t="s">
        <v>23</v>
      </c>
      <c r="L856" s="64" t="s">
        <v>23</v>
      </c>
      <c r="M856" s="64" t="s">
        <v>814</v>
      </c>
      <c r="N856" s="63"/>
      <c r="O856" s="64"/>
      <c r="P856" s="63">
        <v>37.0</v>
      </c>
      <c r="Q856" s="64"/>
      <c r="R856" s="64"/>
    </row>
    <row r="857" ht="12.75" customHeight="1">
      <c r="A857" s="63">
        <v>1774.0</v>
      </c>
      <c r="B857" s="63">
        <v>9239.0</v>
      </c>
      <c r="C857" s="64" t="s">
        <v>1376</v>
      </c>
      <c r="D857" s="64" t="s">
        <v>228</v>
      </c>
      <c r="E857" s="66">
        <v>43.0</v>
      </c>
      <c r="F857" s="64" t="s">
        <v>903</v>
      </c>
      <c r="G857" s="64"/>
      <c r="H857" s="65">
        <v>41793.541666666664</v>
      </c>
      <c r="I857" s="63">
        <v>3800.0</v>
      </c>
      <c r="J857" s="63">
        <v>71.0</v>
      </c>
      <c r="K857" s="64" t="s">
        <v>23</v>
      </c>
      <c r="L857" s="64" t="s">
        <v>23</v>
      </c>
      <c r="M857" s="64"/>
      <c r="N857" s="63"/>
      <c r="O857" s="64"/>
      <c r="P857" s="63">
        <v>36.0</v>
      </c>
      <c r="Q857" s="64"/>
      <c r="R857" s="64"/>
    </row>
    <row r="858" ht="12.75" customHeight="1">
      <c r="A858" s="63">
        <v>15970.0</v>
      </c>
      <c r="B858" s="63">
        <v>5629.0</v>
      </c>
      <c r="C858" s="64" t="s">
        <v>1376</v>
      </c>
      <c r="D858" s="64" t="s">
        <v>228</v>
      </c>
      <c r="E858" s="66">
        <v>43.0</v>
      </c>
      <c r="F858" s="64" t="s">
        <v>903</v>
      </c>
      <c r="G858" s="64"/>
      <c r="H858" s="65">
        <v>41812.541666666664</v>
      </c>
      <c r="I858" s="63">
        <v>3800.0</v>
      </c>
      <c r="J858" s="63">
        <v>71.0</v>
      </c>
      <c r="K858" s="64" t="s">
        <v>23</v>
      </c>
      <c r="L858" s="64" t="s">
        <v>35</v>
      </c>
      <c r="M858" s="64"/>
      <c r="N858" s="63"/>
      <c r="O858" s="64"/>
      <c r="P858" s="63">
        <v>37.0</v>
      </c>
      <c r="Q858" s="64"/>
      <c r="R858" s="64"/>
    </row>
    <row r="859" ht="12.75" customHeight="1">
      <c r="A859" s="63">
        <v>1537.0</v>
      </c>
      <c r="B859" s="63">
        <v>38753.0</v>
      </c>
      <c r="C859" s="64" t="s">
        <v>1376</v>
      </c>
      <c r="D859" s="64" t="s">
        <v>228</v>
      </c>
      <c r="E859" s="64"/>
      <c r="F859" s="64"/>
      <c r="G859" s="64" t="s">
        <v>1083</v>
      </c>
      <c r="H859" s="65">
        <v>41775.354166666664</v>
      </c>
      <c r="I859" s="63">
        <v>3850.0</v>
      </c>
      <c r="J859" s="63">
        <v>71.0</v>
      </c>
      <c r="K859" s="64" t="s">
        <v>23</v>
      </c>
      <c r="L859" s="64" t="s">
        <v>23</v>
      </c>
      <c r="M859" s="64" t="s">
        <v>814</v>
      </c>
      <c r="N859" s="63"/>
      <c r="O859" s="64"/>
      <c r="P859" s="63">
        <v>37.0</v>
      </c>
      <c r="Q859" s="64"/>
      <c r="R859" s="64"/>
    </row>
    <row r="860" ht="12.75" customHeight="1">
      <c r="A860" s="63">
        <v>1080.0</v>
      </c>
      <c r="B860" s="63">
        <v>59715.0</v>
      </c>
      <c r="C860" s="64" t="s">
        <v>1376</v>
      </c>
      <c r="D860" s="64" t="s">
        <v>228</v>
      </c>
      <c r="E860" s="64"/>
      <c r="F860" s="64"/>
      <c r="G860" s="64" t="s">
        <v>933</v>
      </c>
      <c r="H860" s="65">
        <v>41770.354166666664</v>
      </c>
      <c r="I860" s="63">
        <v>3900.0</v>
      </c>
      <c r="J860" s="63">
        <v>71.0</v>
      </c>
      <c r="K860" s="64" t="s">
        <v>23</v>
      </c>
      <c r="L860" s="64" t="s">
        <v>23</v>
      </c>
      <c r="M860" s="64" t="s">
        <v>814</v>
      </c>
      <c r="N860" s="63"/>
      <c r="O860" s="64"/>
      <c r="P860" s="63">
        <v>38.0</v>
      </c>
      <c r="Q860" s="64"/>
      <c r="R860" s="64"/>
    </row>
    <row r="861" ht="12.75" customHeight="1">
      <c r="A861" s="63">
        <v>1035.0</v>
      </c>
      <c r="B861" s="63">
        <v>136878.0</v>
      </c>
      <c r="C861" s="64" t="s">
        <v>1376</v>
      </c>
      <c r="D861" s="64" t="s">
        <v>228</v>
      </c>
      <c r="E861" s="64"/>
      <c r="F861" s="64"/>
      <c r="G861" s="64" t="s">
        <v>918</v>
      </c>
      <c r="H861" s="65">
        <v>41762.8125</v>
      </c>
      <c r="I861" s="63">
        <v>4000.0</v>
      </c>
      <c r="J861" s="63">
        <v>71.0</v>
      </c>
      <c r="K861" s="64" t="s">
        <v>23</v>
      </c>
      <c r="L861" s="64" t="s">
        <v>23</v>
      </c>
      <c r="M861" s="64" t="s">
        <v>814</v>
      </c>
      <c r="N861" s="63"/>
      <c r="O861" s="64"/>
      <c r="P861" s="63">
        <v>38.0</v>
      </c>
      <c r="Q861" s="64"/>
      <c r="R861" s="64"/>
    </row>
    <row r="862" ht="12.75" customHeight="1">
      <c r="A862" s="63">
        <v>1704.0</v>
      </c>
      <c r="B862" s="63">
        <v>122711.0</v>
      </c>
      <c r="C862" s="64" t="s">
        <v>1376</v>
      </c>
      <c r="D862" s="64" t="s">
        <v>228</v>
      </c>
      <c r="E862" s="66">
        <v>38.0</v>
      </c>
      <c r="F862" s="64" t="s">
        <v>1379</v>
      </c>
      <c r="G862" s="64"/>
      <c r="H862" s="65">
        <v>41787.635416666664</v>
      </c>
      <c r="I862" s="63">
        <v>4050.0</v>
      </c>
      <c r="J862" s="63">
        <v>71.0</v>
      </c>
      <c r="K862" s="64" t="s">
        <v>23</v>
      </c>
      <c r="L862" s="64" t="s">
        <v>40</v>
      </c>
      <c r="M862" s="64"/>
      <c r="N862" s="63"/>
      <c r="O862" s="64"/>
      <c r="P862" s="63">
        <v>36.0</v>
      </c>
      <c r="Q862" s="64"/>
      <c r="R862" s="64"/>
    </row>
    <row r="863" ht="12.75" customHeight="1">
      <c r="A863" s="63">
        <v>1092.0</v>
      </c>
      <c r="B863" s="63">
        <v>59110.0</v>
      </c>
      <c r="C863" s="64" t="s">
        <v>1376</v>
      </c>
      <c r="D863" s="64" t="s">
        <v>228</v>
      </c>
      <c r="E863" s="64"/>
      <c r="F863" s="64"/>
      <c r="G863" s="64" t="s">
        <v>1004</v>
      </c>
      <c r="H863" s="65">
        <v>41756.416666666664</v>
      </c>
      <c r="I863" s="63">
        <v>4100.0</v>
      </c>
      <c r="J863" s="63">
        <v>71.0</v>
      </c>
      <c r="K863" s="64" t="s">
        <v>23</v>
      </c>
      <c r="L863" s="64" t="s">
        <v>23</v>
      </c>
      <c r="M863" s="64" t="s">
        <v>814</v>
      </c>
      <c r="N863" s="63"/>
      <c r="O863" s="64"/>
      <c r="P863" s="63">
        <v>36.0</v>
      </c>
      <c r="Q863" s="64"/>
      <c r="R863" s="64"/>
    </row>
    <row r="864" ht="12.75" customHeight="1">
      <c r="A864" s="63">
        <v>1096.0</v>
      </c>
      <c r="B864" s="63">
        <v>15245.0</v>
      </c>
      <c r="C864" s="64" t="s">
        <v>1376</v>
      </c>
      <c r="D864" s="64" t="s">
        <v>228</v>
      </c>
      <c r="E864" s="66">
        <v>40.0</v>
      </c>
      <c r="F864" s="64" t="s">
        <v>739</v>
      </c>
      <c r="G864" s="64"/>
      <c r="H864" s="65">
        <v>41756.0</v>
      </c>
      <c r="I864" s="63">
        <v>4200.0</v>
      </c>
      <c r="J864" s="63">
        <v>71.0</v>
      </c>
      <c r="K864" s="64" t="s">
        <v>23</v>
      </c>
      <c r="L864" s="64" t="s">
        <v>23</v>
      </c>
      <c r="M864" s="64" t="s">
        <v>814</v>
      </c>
      <c r="N864" s="63"/>
      <c r="O864" s="64"/>
      <c r="P864" s="63">
        <v>38.0</v>
      </c>
      <c r="Q864" s="64"/>
      <c r="R864" s="64"/>
    </row>
    <row r="865" ht="12.75" customHeight="1">
      <c r="A865" s="63">
        <v>1564.0</v>
      </c>
      <c r="B865" s="63">
        <v>57934.0</v>
      </c>
      <c r="C865" s="64" t="s">
        <v>1376</v>
      </c>
      <c r="D865" s="64" t="s">
        <v>228</v>
      </c>
      <c r="E865" s="66">
        <v>39.0</v>
      </c>
      <c r="F865" s="64" t="s">
        <v>414</v>
      </c>
      <c r="G865" s="64"/>
      <c r="H865" s="65">
        <v>41777.583333333336</v>
      </c>
      <c r="I865" s="63">
        <v>4600.0</v>
      </c>
      <c r="J865" s="63">
        <v>71.0</v>
      </c>
      <c r="K865" s="64" t="s">
        <v>23</v>
      </c>
      <c r="L865" s="64" t="s">
        <v>23</v>
      </c>
      <c r="M865" s="64" t="s">
        <v>814</v>
      </c>
      <c r="N865" s="63"/>
      <c r="O865" s="64"/>
      <c r="P865" s="63">
        <v>38.0</v>
      </c>
      <c r="Q865" s="64"/>
      <c r="R865" s="64"/>
    </row>
    <row r="866" ht="12.75" customHeight="1">
      <c r="A866" s="63">
        <v>1531.0</v>
      </c>
      <c r="B866" s="63">
        <v>156015.0</v>
      </c>
      <c r="C866" s="64" t="s">
        <v>1376</v>
      </c>
      <c r="D866" s="64" t="s">
        <v>228</v>
      </c>
      <c r="E866" s="64"/>
      <c r="F866" s="64"/>
      <c r="G866" s="64" t="s">
        <v>1090</v>
      </c>
      <c r="H866" s="65">
        <v>41775.395833333336</v>
      </c>
      <c r="I866" s="63">
        <v>3700.0</v>
      </c>
      <c r="J866" s="63">
        <v>72.0</v>
      </c>
      <c r="K866" s="64" t="s">
        <v>23</v>
      </c>
      <c r="L866" s="64" t="s">
        <v>23</v>
      </c>
      <c r="M866" s="64" t="s">
        <v>814</v>
      </c>
      <c r="N866" s="63"/>
      <c r="O866" s="64"/>
      <c r="P866" s="63">
        <v>37.0</v>
      </c>
      <c r="Q866" s="64"/>
      <c r="R866" s="64"/>
    </row>
    <row r="867" ht="12.75" customHeight="1">
      <c r="A867" s="63">
        <v>1801.0</v>
      </c>
      <c r="B867" s="63">
        <v>180788.0</v>
      </c>
      <c r="C867" s="64" t="s">
        <v>1376</v>
      </c>
      <c r="D867" s="64" t="s">
        <v>228</v>
      </c>
      <c r="E867" s="64"/>
      <c r="F867" s="64"/>
      <c r="G867" s="64" t="s">
        <v>939</v>
      </c>
      <c r="H867" s="65">
        <v>41796.854166666664</v>
      </c>
      <c r="I867" s="63">
        <v>3500.0</v>
      </c>
      <c r="J867" s="63">
        <v>72.0</v>
      </c>
      <c r="K867" s="64" t="s">
        <v>23</v>
      </c>
      <c r="L867" s="64" t="s">
        <v>23</v>
      </c>
      <c r="M867" s="64"/>
      <c r="N867" s="63"/>
      <c r="O867" s="64"/>
      <c r="P867" s="63">
        <v>34.0</v>
      </c>
      <c r="Q867" s="64"/>
      <c r="R867" s="64"/>
    </row>
    <row r="868" ht="12.75" customHeight="1">
      <c r="A868" s="63">
        <v>1552.0</v>
      </c>
      <c r="B868" s="63">
        <v>111296.0</v>
      </c>
      <c r="C868" s="64" t="s">
        <v>1376</v>
      </c>
      <c r="D868" s="64" t="s">
        <v>228</v>
      </c>
      <c r="E868" s="64"/>
      <c r="F868" s="64"/>
      <c r="G868" s="64" t="s">
        <v>937</v>
      </c>
      <c r="H868" s="65">
        <v>41776.395833333336</v>
      </c>
      <c r="I868" s="63">
        <v>3800.0</v>
      </c>
      <c r="J868" s="63">
        <v>72.0</v>
      </c>
      <c r="K868" s="64" t="s">
        <v>23</v>
      </c>
      <c r="L868" s="64" t="s">
        <v>23</v>
      </c>
      <c r="M868" s="64" t="s">
        <v>814</v>
      </c>
      <c r="N868" s="63"/>
      <c r="O868" s="64" t="s">
        <v>816</v>
      </c>
      <c r="P868" s="63">
        <v>38.0</v>
      </c>
      <c r="Q868" s="64"/>
      <c r="R868" s="64"/>
    </row>
    <row r="869" ht="12.75" customHeight="1">
      <c r="A869" s="63">
        <v>675.0</v>
      </c>
      <c r="B869" s="63">
        <v>58153.0</v>
      </c>
      <c r="C869" s="64" t="s">
        <v>1376</v>
      </c>
      <c r="D869" s="64" t="s">
        <v>228</v>
      </c>
      <c r="E869" s="64"/>
      <c r="F869" s="64"/>
      <c r="G869" s="64" t="s">
        <v>937</v>
      </c>
      <c r="H869" s="65">
        <v>41798.791666666664</v>
      </c>
      <c r="I869" s="63">
        <v>3800.0</v>
      </c>
      <c r="J869" s="63">
        <v>72.0</v>
      </c>
      <c r="K869" s="64" t="s">
        <v>23</v>
      </c>
      <c r="L869" s="64" t="s">
        <v>23</v>
      </c>
      <c r="M869" s="64" t="s">
        <v>814</v>
      </c>
      <c r="N869" s="63"/>
      <c r="O869" s="64"/>
      <c r="P869" s="63">
        <v>35.0</v>
      </c>
      <c r="Q869" s="64"/>
      <c r="R869" s="64"/>
    </row>
    <row r="870" ht="12.75" customHeight="1">
      <c r="A870" s="63">
        <v>15660.0</v>
      </c>
      <c r="B870" s="63">
        <v>124430.0</v>
      </c>
      <c r="C870" s="64" t="s">
        <v>1376</v>
      </c>
      <c r="D870" s="64" t="s">
        <v>228</v>
      </c>
      <c r="E870" s="66">
        <v>43.0</v>
      </c>
      <c r="F870" s="64" t="s">
        <v>903</v>
      </c>
      <c r="G870" s="64"/>
      <c r="H870" s="65">
        <v>41803.520833333336</v>
      </c>
      <c r="I870" s="63">
        <v>3850.0</v>
      </c>
      <c r="J870" s="63">
        <v>72.0</v>
      </c>
      <c r="K870" s="64" t="s">
        <v>23</v>
      </c>
      <c r="L870" s="64" t="s">
        <v>23</v>
      </c>
      <c r="M870" s="64" t="s">
        <v>35</v>
      </c>
      <c r="N870" s="63"/>
      <c r="O870" s="64"/>
      <c r="P870" s="63">
        <v>36.0</v>
      </c>
      <c r="Q870" s="66">
        <v>2.0</v>
      </c>
      <c r="R870" s="66">
        <v>2.0</v>
      </c>
    </row>
    <row r="871" ht="12.75" customHeight="1">
      <c r="A871" s="63">
        <v>1034.0</v>
      </c>
      <c r="B871" s="63">
        <v>23539.0</v>
      </c>
      <c r="C871" s="64" t="s">
        <v>1376</v>
      </c>
      <c r="D871" s="64" t="s">
        <v>228</v>
      </c>
      <c r="E871" s="64"/>
      <c r="F871" s="64"/>
      <c r="G871" s="64" t="s">
        <v>932</v>
      </c>
      <c r="H871" s="65">
        <v>41762.458333333336</v>
      </c>
      <c r="I871" s="63">
        <v>3900.0</v>
      </c>
      <c r="J871" s="63">
        <v>72.0</v>
      </c>
      <c r="K871" s="64" t="s">
        <v>23</v>
      </c>
      <c r="L871" s="64" t="s">
        <v>23</v>
      </c>
      <c r="M871" s="64" t="s">
        <v>814</v>
      </c>
      <c r="N871" s="63"/>
      <c r="O871" s="64"/>
      <c r="P871" s="63">
        <v>36.0</v>
      </c>
      <c r="Q871" s="64"/>
      <c r="R871" s="64"/>
    </row>
    <row r="872" ht="12.75" customHeight="1">
      <c r="A872" s="63">
        <v>15960.0</v>
      </c>
      <c r="B872" s="63">
        <v>119463.0</v>
      </c>
      <c r="C872" s="64" t="s">
        <v>1376</v>
      </c>
      <c r="D872" s="64" t="s">
        <v>228</v>
      </c>
      <c r="E872" s="66">
        <v>36.0</v>
      </c>
      <c r="F872" s="64" t="s">
        <v>692</v>
      </c>
      <c r="G872" s="64"/>
      <c r="H872" s="65">
        <v>41811.375</v>
      </c>
      <c r="I872" s="63">
        <v>3900.0</v>
      </c>
      <c r="J872" s="63">
        <v>72.0</v>
      </c>
      <c r="K872" s="64" t="s">
        <v>23</v>
      </c>
      <c r="L872" s="64" t="s">
        <v>35</v>
      </c>
      <c r="M872" s="64" t="s">
        <v>814</v>
      </c>
      <c r="N872" s="63"/>
      <c r="O872" s="64"/>
      <c r="P872" s="63">
        <v>35.0</v>
      </c>
      <c r="Q872" s="64"/>
      <c r="R872" s="64"/>
    </row>
    <row r="873" ht="12.75" customHeight="1">
      <c r="A873" s="63">
        <v>17120.0</v>
      </c>
      <c r="B873" s="63">
        <v>157816.0</v>
      </c>
      <c r="C873" s="64" t="s">
        <v>1376</v>
      </c>
      <c r="D873" s="64" t="s">
        <v>228</v>
      </c>
      <c r="E873" s="64"/>
      <c r="F873" s="64"/>
      <c r="G873" s="64" t="s">
        <v>918</v>
      </c>
      <c r="H873" s="65">
        <v>41824.833333333336</v>
      </c>
      <c r="I873" s="63">
        <v>3900.0</v>
      </c>
      <c r="J873" s="63">
        <v>72.0</v>
      </c>
      <c r="K873" s="64" t="s">
        <v>23</v>
      </c>
      <c r="L873" s="64" t="s">
        <v>35</v>
      </c>
      <c r="M873" s="64"/>
      <c r="N873" s="63"/>
      <c r="O873" s="64"/>
      <c r="P873" s="63">
        <v>36.0</v>
      </c>
      <c r="Q873" s="64"/>
      <c r="R873" s="64"/>
    </row>
    <row r="874" ht="12.75" customHeight="1">
      <c r="A874" s="63">
        <v>1033.0</v>
      </c>
      <c r="B874" s="63">
        <v>44408.0</v>
      </c>
      <c r="C874" s="64" t="s">
        <v>1376</v>
      </c>
      <c r="D874" s="64" t="s">
        <v>228</v>
      </c>
      <c r="E874" s="64"/>
      <c r="F874" s="64"/>
      <c r="G874" s="64" t="s">
        <v>1077</v>
      </c>
      <c r="H874" s="65">
        <v>41762.729166666664</v>
      </c>
      <c r="I874" s="63">
        <v>4000.0</v>
      </c>
      <c r="J874" s="63">
        <v>72.0</v>
      </c>
      <c r="K874" s="64" t="s">
        <v>23</v>
      </c>
      <c r="L874" s="64" t="s">
        <v>23</v>
      </c>
      <c r="M874" s="64" t="s">
        <v>814</v>
      </c>
      <c r="N874" s="63"/>
      <c r="O874" s="64"/>
      <c r="P874" s="63">
        <v>36.0</v>
      </c>
      <c r="Q874" s="64"/>
      <c r="R874" s="64"/>
    </row>
    <row r="875" ht="12.75" customHeight="1">
      <c r="A875" s="63">
        <v>1037.0</v>
      </c>
      <c r="B875" s="63">
        <v>214692.0</v>
      </c>
      <c r="C875" s="64" t="s">
        <v>1376</v>
      </c>
      <c r="D875" s="64" t="s">
        <v>228</v>
      </c>
      <c r="E875" s="66">
        <v>40.0</v>
      </c>
      <c r="F875" s="64" t="s">
        <v>739</v>
      </c>
      <c r="G875" s="64"/>
      <c r="H875" s="65">
        <v>41762.8125</v>
      </c>
      <c r="I875" s="63">
        <v>4000.0</v>
      </c>
      <c r="J875" s="63">
        <v>72.0</v>
      </c>
      <c r="K875" s="64" t="s">
        <v>23</v>
      </c>
      <c r="L875" s="64" t="s">
        <v>23</v>
      </c>
      <c r="M875" s="64" t="s">
        <v>814</v>
      </c>
      <c r="N875" s="63"/>
      <c r="O875" s="64"/>
      <c r="P875" s="63">
        <v>72.0</v>
      </c>
      <c r="Q875" s="64"/>
      <c r="R875" s="64"/>
    </row>
    <row r="876" ht="12.75" customHeight="1">
      <c r="A876" s="63">
        <v>1057.0</v>
      </c>
      <c r="B876" s="63">
        <v>161428.0</v>
      </c>
      <c r="C876" s="64" t="s">
        <v>1376</v>
      </c>
      <c r="D876" s="64" t="s">
        <v>228</v>
      </c>
      <c r="E876" s="64"/>
      <c r="F876" s="64"/>
      <c r="G876" s="64" t="s">
        <v>911</v>
      </c>
      <c r="H876" s="65">
        <v>41768.385416666664</v>
      </c>
      <c r="I876" s="63">
        <v>4000.0</v>
      </c>
      <c r="J876" s="63">
        <v>72.0</v>
      </c>
      <c r="K876" s="64" t="s">
        <v>23</v>
      </c>
      <c r="L876" s="64" t="s">
        <v>23</v>
      </c>
      <c r="M876" s="64" t="s">
        <v>35</v>
      </c>
      <c r="N876" s="63"/>
      <c r="O876" s="64"/>
      <c r="P876" s="64"/>
      <c r="Q876" s="66">
        <v>3.0</v>
      </c>
      <c r="R876" s="64"/>
    </row>
    <row r="877" ht="12.75" customHeight="1">
      <c r="A877" s="63">
        <v>1595.0</v>
      </c>
      <c r="B877" s="63">
        <v>16565.0</v>
      </c>
      <c r="C877" s="64" t="s">
        <v>1376</v>
      </c>
      <c r="D877" s="64" t="s">
        <v>228</v>
      </c>
      <c r="E877" s="66">
        <v>90.0</v>
      </c>
      <c r="F877" s="64" t="s">
        <v>911</v>
      </c>
      <c r="G877" s="64"/>
      <c r="H877" s="65">
        <v>41786.78125</v>
      </c>
      <c r="I877" s="63">
        <v>4000.0</v>
      </c>
      <c r="J877" s="63">
        <v>72.0</v>
      </c>
      <c r="K877" s="64" t="s">
        <v>23</v>
      </c>
      <c r="L877" s="64"/>
      <c r="M877" s="64"/>
      <c r="N877" s="63"/>
      <c r="O877" s="64"/>
      <c r="P877" s="63">
        <v>38.0</v>
      </c>
      <c r="Q877" s="64"/>
      <c r="R877" s="64"/>
    </row>
    <row r="878" ht="12.75" customHeight="1">
      <c r="A878" s="63">
        <v>667.0</v>
      </c>
      <c r="B878" s="63">
        <v>38753.0</v>
      </c>
      <c r="C878" s="64" t="s">
        <v>1376</v>
      </c>
      <c r="D878" s="64" t="s">
        <v>228</v>
      </c>
      <c r="E878" s="64"/>
      <c r="F878" s="64"/>
      <c r="G878" s="64" t="s">
        <v>926</v>
      </c>
      <c r="H878" s="65">
        <v>41798.354166666664</v>
      </c>
      <c r="I878" s="63">
        <v>4000.0</v>
      </c>
      <c r="J878" s="63">
        <v>72.0</v>
      </c>
      <c r="K878" s="64" t="s">
        <v>23</v>
      </c>
      <c r="L878" s="64" t="s">
        <v>23</v>
      </c>
      <c r="M878" s="64" t="s">
        <v>814</v>
      </c>
      <c r="N878" s="63"/>
      <c r="O878" s="64"/>
      <c r="P878" s="63">
        <v>39.0</v>
      </c>
      <c r="Q878" s="64"/>
      <c r="R878" s="64"/>
    </row>
    <row r="879" ht="12.75" customHeight="1">
      <c r="A879" s="63">
        <v>1023.0</v>
      </c>
      <c r="B879" s="63">
        <v>20425.0</v>
      </c>
      <c r="C879" s="64" t="s">
        <v>1376</v>
      </c>
      <c r="D879" s="64" t="s">
        <v>228</v>
      </c>
      <c r="E879" s="64"/>
      <c r="F879" s="64"/>
      <c r="G879" s="64" t="s">
        <v>1428</v>
      </c>
      <c r="H879" s="65">
        <v>41760.666666666664</v>
      </c>
      <c r="I879" s="63">
        <v>4100.0</v>
      </c>
      <c r="J879" s="63">
        <v>72.0</v>
      </c>
      <c r="K879" s="64" t="s">
        <v>23</v>
      </c>
      <c r="L879" s="64" t="s">
        <v>23</v>
      </c>
      <c r="M879" s="64" t="s">
        <v>814</v>
      </c>
      <c r="N879" s="63"/>
      <c r="O879" s="64"/>
      <c r="P879" s="63">
        <v>38.0</v>
      </c>
      <c r="Q879" s="64"/>
      <c r="R879" s="64"/>
    </row>
    <row r="880" ht="12.75" customHeight="1">
      <c r="A880" s="63">
        <v>1066.0</v>
      </c>
      <c r="B880" s="63">
        <v>148184.0</v>
      </c>
      <c r="C880" s="64" t="s">
        <v>1376</v>
      </c>
      <c r="D880" s="64" t="s">
        <v>228</v>
      </c>
      <c r="E880" s="66">
        <v>36.0</v>
      </c>
      <c r="F880" s="64" t="s">
        <v>692</v>
      </c>
      <c r="G880" s="64"/>
      <c r="H880" s="65">
        <v>41768.729166666664</v>
      </c>
      <c r="I880" s="63">
        <v>4100.0</v>
      </c>
      <c r="J880" s="63">
        <v>72.0</v>
      </c>
      <c r="K880" s="64" t="s">
        <v>23</v>
      </c>
      <c r="L880" s="64" t="s">
        <v>23</v>
      </c>
      <c r="M880" s="64" t="s">
        <v>814</v>
      </c>
      <c r="N880" s="63"/>
      <c r="O880" s="64"/>
      <c r="P880" s="63">
        <v>72.0</v>
      </c>
      <c r="Q880" s="64"/>
      <c r="R880" s="64"/>
    </row>
    <row r="881" ht="12.75" customHeight="1">
      <c r="A881" s="63">
        <v>15680.0</v>
      </c>
      <c r="B881" s="63">
        <v>133453.0</v>
      </c>
      <c r="C881" s="64" t="s">
        <v>1376</v>
      </c>
      <c r="D881" s="64" t="s">
        <v>228</v>
      </c>
      <c r="E881" s="66">
        <v>42.0</v>
      </c>
      <c r="F881" s="64" t="s">
        <v>950</v>
      </c>
      <c r="G881" s="64"/>
      <c r="H881" s="65">
        <v>41804.333333333336</v>
      </c>
      <c r="I881" s="63">
        <v>4100.0</v>
      </c>
      <c r="J881" s="63">
        <v>72.0</v>
      </c>
      <c r="K881" s="64" t="s">
        <v>23</v>
      </c>
      <c r="L881" s="64" t="s">
        <v>23</v>
      </c>
      <c r="M881" s="64" t="s">
        <v>814</v>
      </c>
      <c r="N881" s="63"/>
      <c r="O881" s="64"/>
      <c r="P881" s="63">
        <v>38.0</v>
      </c>
      <c r="Q881" s="64"/>
      <c r="R881" s="64"/>
    </row>
    <row r="882" ht="12.75" customHeight="1">
      <c r="A882" s="63">
        <v>1578.0</v>
      </c>
      <c r="B882" s="63">
        <v>135649.0</v>
      </c>
      <c r="C882" s="64" t="s">
        <v>1376</v>
      </c>
      <c r="D882" s="64" t="s">
        <v>228</v>
      </c>
      <c r="E882" s="64"/>
      <c r="F882" s="64"/>
      <c r="G882" s="64" t="s">
        <v>918</v>
      </c>
      <c r="H882" s="65">
        <v>41783.375</v>
      </c>
      <c r="I882" s="63">
        <v>4200.0</v>
      </c>
      <c r="J882" s="63">
        <v>72.0</v>
      </c>
      <c r="K882" s="64" t="s">
        <v>23</v>
      </c>
      <c r="L882" s="64" t="s">
        <v>23</v>
      </c>
      <c r="M882" s="64"/>
      <c r="N882" s="63"/>
      <c r="O882" s="64"/>
      <c r="P882" s="63">
        <v>38.0</v>
      </c>
      <c r="Q882" s="64"/>
      <c r="R882" s="64"/>
    </row>
    <row r="883" ht="12.75" customHeight="1">
      <c r="A883" s="63">
        <v>15740.0</v>
      </c>
      <c r="B883" s="63">
        <v>138805.0</v>
      </c>
      <c r="C883" s="64" t="s">
        <v>1376</v>
      </c>
      <c r="D883" s="64" t="s">
        <v>228</v>
      </c>
      <c r="E883" s="66">
        <v>40.0</v>
      </c>
      <c r="F883" s="64" t="s">
        <v>739</v>
      </c>
      <c r="G883" s="64"/>
      <c r="H883" s="65">
        <v>41804.302083333336</v>
      </c>
      <c r="I883" s="63">
        <v>4200.0</v>
      </c>
      <c r="J883" s="63">
        <v>72.0</v>
      </c>
      <c r="K883" s="64" t="s">
        <v>23</v>
      </c>
      <c r="L883" s="64" t="s">
        <v>23</v>
      </c>
      <c r="M883" s="64"/>
      <c r="N883" s="63"/>
      <c r="O883" s="64"/>
      <c r="P883" s="63">
        <v>38.0</v>
      </c>
      <c r="Q883" s="64"/>
      <c r="R883" s="64"/>
    </row>
    <row r="884" ht="12.75" customHeight="1">
      <c r="A884" s="63">
        <v>15830.0</v>
      </c>
      <c r="B884" s="63">
        <v>28685.0</v>
      </c>
      <c r="C884" s="64" t="s">
        <v>1376</v>
      </c>
      <c r="D884" s="64" t="s">
        <v>228</v>
      </c>
      <c r="E884" s="66">
        <v>37.0</v>
      </c>
      <c r="F884" s="64" t="s">
        <v>716</v>
      </c>
      <c r="G884" s="64"/>
      <c r="H884" s="65">
        <v>41805.6875</v>
      </c>
      <c r="I884" s="63">
        <v>4200.0</v>
      </c>
      <c r="J884" s="63">
        <v>72.0</v>
      </c>
      <c r="K884" s="64" t="s">
        <v>23</v>
      </c>
      <c r="L884" s="64" t="s">
        <v>23</v>
      </c>
      <c r="M884" s="64"/>
      <c r="N884" s="63"/>
      <c r="O884" s="64"/>
      <c r="P884" s="63">
        <v>38.0</v>
      </c>
      <c r="Q884" s="64"/>
      <c r="R884" s="64"/>
    </row>
    <row r="885" ht="12.75" customHeight="1">
      <c r="A885" s="63">
        <v>1703.0</v>
      </c>
      <c r="B885" s="63">
        <v>118016.0</v>
      </c>
      <c r="C885" s="64" t="s">
        <v>1376</v>
      </c>
      <c r="D885" s="64" t="s">
        <v>228</v>
      </c>
      <c r="E885" s="66">
        <v>38.0</v>
      </c>
      <c r="F885" s="64" t="s">
        <v>1379</v>
      </c>
      <c r="G885" s="64"/>
      <c r="H885" s="65">
        <v>41787.520833333336</v>
      </c>
      <c r="I885" s="63">
        <v>4250.0</v>
      </c>
      <c r="J885" s="63">
        <v>72.0</v>
      </c>
      <c r="K885" s="64" t="s">
        <v>23</v>
      </c>
      <c r="L885" s="64" t="s">
        <v>23</v>
      </c>
      <c r="M885" s="64"/>
      <c r="N885" s="63"/>
      <c r="O885" s="64"/>
      <c r="P885" s="63">
        <v>38.0</v>
      </c>
      <c r="Q885" s="64"/>
      <c r="R885" s="64"/>
    </row>
    <row r="886" ht="12.75" customHeight="1">
      <c r="A886" s="63">
        <v>672.0</v>
      </c>
      <c r="B886" s="63">
        <v>25863.0</v>
      </c>
      <c r="C886" s="64" t="s">
        <v>1376</v>
      </c>
      <c r="D886" s="64" t="s">
        <v>228</v>
      </c>
      <c r="E886" s="64"/>
      <c r="F886" s="64"/>
      <c r="G886" s="64" t="s">
        <v>921</v>
      </c>
      <c r="H886" s="65">
        <v>41798.666666666664</v>
      </c>
      <c r="I886" s="63">
        <v>4250.0</v>
      </c>
      <c r="J886" s="63">
        <v>72.0</v>
      </c>
      <c r="K886" s="64" t="s">
        <v>23</v>
      </c>
      <c r="L886" s="64" t="s">
        <v>23</v>
      </c>
      <c r="M886" s="64" t="s">
        <v>814</v>
      </c>
      <c r="N886" s="63"/>
      <c r="O886" s="64"/>
      <c r="P886" s="63">
        <v>37.0</v>
      </c>
      <c r="Q886" s="64"/>
      <c r="R886" s="64"/>
    </row>
    <row r="887" ht="12.75" customHeight="1">
      <c r="A887" s="63">
        <v>1017.0</v>
      </c>
      <c r="B887" s="63">
        <v>49872.0</v>
      </c>
      <c r="C887" s="64" t="s">
        <v>1376</v>
      </c>
      <c r="D887" s="64" t="s">
        <v>228</v>
      </c>
      <c r="E887" s="64"/>
      <c r="F887" s="64"/>
      <c r="G887" s="64" t="s">
        <v>918</v>
      </c>
      <c r="H887" s="65">
        <v>41760.375</v>
      </c>
      <c r="I887" s="63">
        <v>4300.0</v>
      </c>
      <c r="J887" s="63">
        <v>72.0</v>
      </c>
      <c r="K887" s="64" t="s">
        <v>23</v>
      </c>
      <c r="L887" s="64"/>
      <c r="M887" s="64"/>
      <c r="N887" s="63"/>
      <c r="O887" s="64"/>
      <c r="P887" s="63">
        <v>37.0</v>
      </c>
      <c r="Q887" s="64"/>
      <c r="R887" s="64"/>
    </row>
    <row r="888" ht="12.75" customHeight="1">
      <c r="A888" s="63">
        <v>1060.0</v>
      </c>
      <c r="B888" s="63">
        <v>51607.0</v>
      </c>
      <c r="C888" s="64" t="s">
        <v>1376</v>
      </c>
      <c r="D888" s="64" t="s">
        <v>228</v>
      </c>
      <c r="E888" s="64"/>
      <c r="F888" s="64"/>
      <c r="G888" s="64" t="s">
        <v>22</v>
      </c>
      <c r="H888" s="65">
        <v>41768.458333333336</v>
      </c>
      <c r="I888" s="63">
        <v>4300.0</v>
      </c>
      <c r="J888" s="63">
        <v>72.0</v>
      </c>
      <c r="K888" s="64" t="s">
        <v>23</v>
      </c>
      <c r="L888" s="64" t="s">
        <v>23</v>
      </c>
      <c r="M888" s="64" t="s">
        <v>814</v>
      </c>
      <c r="N888" s="63"/>
      <c r="O888" s="64"/>
      <c r="P888" s="63">
        <v>40.0</v>
      </c>
      <c r="Q888" s="64"/>
      <c r="R888" s="64"/>
    </row>
    <row r="889" ht="12.75" customHeight="1">
      <c r="A889" s="63">
        <v>1745.0</v>
      </c>
      <c r="B889" s="63">
        <v>21879.0</v>
      </c>
      <c r="C889" s="64" t="s">
        <v>1376</v>
      </c>
      <c r="D889" s="64" t="s">
        <v>228</v>
      </c>
      <c r="E889" s="64"/>
      <c r="F889" s="64"/>
      <c r="G889" s="64" t="s">
        <v>1429</v>
      </c>
      <c r="H889" s="65">
        <v>41790.708333333336</v>
      </c>
      <c r="I889" s="63">
        <v>4300.0</v>
      </c>
      <c r="J889" s="63">
        <v>72.0</v>
      </c>
      <c r="K889" s="64" t="s">
        <v>23</v>
      </c>
      <c r="L889" s="64" t="s">
        <v>23</v>
      </c>
      <c r="M889" s="64" t="s">
        <v>821</v>
      </c>
      <c r="N889" s="63"/>
      <c r="O889" s="64"/>
      <c r="P889" s="63">
        <v>39.0</v>
      </c>
      <c r="Q889" s="66">
        <v>2.0</v>
      </c>
      <c r="R889" s="66">
        <v>2.0</v>
      </c>
    </row>
    <row r="890" ht="12.75" customHeight="1">
      <c r="A890" s="63">
        <v>1514.0</v>
      </c>
      <c r="B890" s="63">
        <v>52024.0</v>
      </c>
      <c r="C890" s="64" t="s">
        <v>1376</v>
      </c>
      <c r="D890" s="64" t="s">
        <v>228</v>
      </c>
      <c r="E890" s="64"/>
      <c r="F890" s="64"/>
      <c r="G890" s="64" t="s">
        <v>1430</v>
      </c>
      <c r="H890" s="65">
        <v>41770.0</v>
      </c>
      <c r="I890" s="63">
        <v>4500.0</v>
      </c>
      <c r="J890" s="63">
        <v>72.0</v>
      </c>
      <c r="K890" s="64" t="s">
        <v>23</v>
      </c>
      <c r="L890" s="64" t="s">
        <v>23</v>
      </c>
      <c r="M890" s="64" t="s">
        <v>814</v>
      </c>
      <c r="N890" s="63"/>
      <c r="O890" s="64"/>
      <c r="P890" s="63">
        <v>39.0</v>
      </c>
      <c r="Q890" s="64"/>
      <c r="R890" s="64"/>
    </row>
    <row r="891" ht="12.75" customHeight="1">
      <c r="A891" s="63">
        <v>1079.0</v>
      </c>
      <c r="B891" s="63">
        <v>44457.0</v>
      </c>
      <c r="C891" s="64" t="s">
        <v>1376</v>
      </c>
      <c r="D891" s="64" t="s">
        <v>228</v>
      </c>
      <c r="E891" s="64"/>
      <c r="F891" s="64"/>
      <c r="G891" s="64" t="s">
        <v>923</v>
      </c>
      <c r="H891" s="65">
        <v>41769.0</v>
      </c>
      <c r="I891" s="63">
        <v>4600.0</v>
      </c>
      <c r="J891" s="63">
        <v>72.0</v>
      </c>
      <c r="K891" s="64" t="s">
        <v>23</v>
      </c>
      <c r="L891" s="64" t="s">
        <v>23</v>
      </c>
      <c r="M891" s="64" t="s">
        <v>814</v>
      </c>
      <c r="N891" s="63"/>
      <c r="O891" s="64"/>
      <c r="P891" s="63">
        <v>40.0</v>
      </c>
      <c r="Q891" s="64"/>
      <c r="R891" s="64"/>
    </row>
    <row r="892" ht="12.75" customHeight="1">
      <c r="A892" s="63">
        <v>1520.0</v>
      </c>
      <c r="B892" s="63">
        <v>201518.0</v>
      </c>
      <c r="C892" s="64" t="s">
        <v>1376</v>
      </c>
      <c r="D892" s="64" t="s">
        <v>228</v>
      </c>
      <c r="E892" s="66">
        <v>86.0</v>
      </c>
      <c r="F892" s="64" t="s">
        <v>918</v>
      </c>
      <c r="G892" s="64"/>
      <c r="H892" s="65">
        <v>41772.625</v>
      </c>
      <c r="I892" s="63">
        <v>4600.0</v>
      </c>
      <c r="J892" s="63">
        <v>72.0</v>
      </c>
      <c r="K892" s="64" t="s">
        <v>23</v>
      </c>
      <c r="L892" s="64" t="s">
        <v>23</v>
      </c>
      <c r="M892" s="64" t="s">
        <v>814</v>
      </c>
      <c r="N892" s="63"/>
      <c r="O892" s="64"/>
      <c r="P892" s="63">
        <v>42.0</v>
      </c>
      <c r="Q892" s="64"/>
      <c r="R892" s="64"/>
    </row>
    <row r="893" ht="12.75" customHeight="1">
      <c r="A893" s="63">
        <v>1025.0</v>
      </c>
      <c r="B893" s="63">
        <v>79821.0</v>
      </c>
      <c r="C893" s="64" t="s">
        <v>1376</v>
      </c>
      <c r="D893" s="64" t="s">
        <v>228</v>
      </c>
      <c r="E893" s="64"/>
      <c r="F893" s="64"/>
      <c r="G893" s="64" t="s">
        <v>911</v>
      </c>
      <c r="H893" s="65">
        <v>41761.32638888889</v>
      </c>
      <c r="I893" s="63">
        <v>4700.0</v>
      </c>
      <c r="J893" s="63">
        <v>72.0</v>
      </c>
      <c r="K893" s="64" t="s">
        <v>23</v>
      </c>
      <c r="L893" s="64" t="s">
        <v>23</v>
      </c>
      <c r="M893" s="64" t="s">
        <v>814</v>
      </c>
      <c r="N893" s="63"/>
      <c r="O893" s="64"/>
      <c r="P893" s="63">
        <v>42.0</v>
      </c>
      <c r="Q893" s="64"/>
      <c r="R893" s="64"/>
    </row>
    <row r="894" ht="12.75" customHeight="1">
      <c r="A894" s="63">
        <v>1705.0</v>
      </c>
      <c r="B894" s="63">
        <v>181139.0</v>
      </c>
      <c r="C894" s="64" t="s">
        <v>1376</v>
      </c>
      <c r="D894" s="64" t="s">
        <v>228</v>
      </c>
      <c r="E894" s="66">
        <v>88.0</v>
      </c>
      <c r="F894" s="64" t="s">
        <v>945</v>
      </c>
      <c r="G894" s="64"/>
      <c r="H894" s="65">
        <v>41787.708333333336</v>
      </c>
      <c r="I894" s="63">
        <v>4700.0</v>
      </c>
      <c r="J894" s="63">
        <v>72.0</v>
      </c>
      <c r="K894" s="64" t="s">
        <v>23</v>
      </c>
      <c r="L894" s="64" t="s">
        <v>23</v>
      </c>
      <c r="M894" s="64"/>
      <c r="N894" s="63"/>
      <c r="O894" s="64"/>
      <c r="P894" s="63">
        <v>37.0</v>
      </c>
      <c r="Q894" s="64"/>
      <c r="R894" s="64"/>
    </row>
    <row r="895" ht="12.75" customHeight="1">
      <c r="A895" s="63">
        <v>15840.0</v>
      </c>
      <c r="B895" s="63">
        <v>157203.0</v>
      </c>
      <c r="C895" s="64" t="s">
        <v>1376</v>
      </c>
      <c r="D895" s="64" t="s">
        <v>228</v>
      </c>
      <c r="E895" s="64"/>
      <c r="F895" s="64"/>
      <c r="G895" s="64" t="s">
        <v>921</v>
      </c>
      <c r="H895" s="65">
        <v>41805.770833333336</v>
      </c>
      <c r="I895" s="63">
        <v>5000.0</v>
      </c>
      <c r="J895" s="63">
        <v>72.0</v>
      </c>
      <c r="K895" s="64" t="s">
        <v>23</v>
      </c>
      <c r="L895" s="64" t="s">
        <v>23</v>
      </c>
      <c r="M895" s="64"/>
      <c r="N895" s="63"/>
      <c r="O895" s="64"/>
      <c r="P895" s="63">
        <v>37.0</v>
      </c>
      <c r="Q895" s="64"/>
      <c r="R895" s="64"/>
    </row>
    <row r="896" ht="12.75" customHeight="1">
      <c r="A896" s="63">
        <v>1600.0</v>
      </c>
      <c r="B896" s="63">
        <v>111577.0</v>
      </c>
      <c r="C896" s="64" t="s">
        <v>1376</v>
      </c>
      <c r="D896" s="64" t="s">
        <v>228</v>
      </c>
      <c r="E896" s="66">
        <v>39.0</v>
      </c>
      <c r="F896" s="64" t="s">
        <v>414</v>
      </c>
      <c r="G896" s="64"/>
      <c r="H896" s="65">
        <v>41787.520833333336</v>
      </c>
      <c r="I896" s="63">
        <v>4150.0</v>
      </c>
      <c r="J896" s="63">
        <v>73.0</v>
      </c>
      <c r="K896" s="64" t="s">
        <v>23</v>
      </c>
      <c r="L896" s="64" t="s">
        <v>23</v>
      </c>
      <c r="M896" s="64" t="s">
        <v>35</v>
      </c>
      <c r="N896" s="63"/>
      <c r="O896" s="64" t="s">
        <v>816</v>
      </c>
      <c r="P896" s="63">
        <v>38.0</v>
      </c>
      <c r="Q896" s="64"/>
      <c r="R896" s="64"/>
    </row>
    <row r="897" ht="12.75" customHeight="1">
      <c r="A897" s="63">
        <v>15910.0</v>
      </c>
      <c r="B897" s="63">
        <v>155545.0</v>
      </c>
      <c r="C897" s="64" t="s">
        <v>1376</v>
      </c>
      <c r="D897" s="64" t="s">
        <v>228</v>
      </c>
      <c r="E897" s="66">
        <v>43.0</v>
      </c>
      <c r="F897" s="64" t="s">
        <v>903</v>
      </c>
      <c r="G897" s="64"/>
      <c r="H897" s="65">
        <v>41808.541666666664</v>
      </c>
      <c r="I897" s="63">
        <v>3800.0</v>
      </c>
      <c r="J897" s="63">
        <v>73.0</v>
      </c>
      <c r="K897" s="64" t="s">
        <v>23</v>
      </c>
      <c r="L897" s="64" t="s">
        <v>35</v>
      </c>
      <c r="M897" s="64"/>
      <c r="N897" s="63"/>
      <c r="O897" s="64"/>
      <c r="P897" s="63">
        <v>36.0</v>
      </c>
      <c r="Q897" s="64"/>
      <c r="R897" s="64"/>
    </row>
    <row r="898" ht="12.75" customHeight="1">
      <c r="A898" s="63">
        <v>660.0</v>
      </c>
      <c r="B898" s="63">
        <v>18774.0</v>
      </c>
      <c r="C898" s="64" t="s">
        <v>1376</v>
      </c>
      <c r="D898" s="64" t="s">
        <v>228</v>
      </c>
      <c r="E898" s="64"/>
      <c r="F898" s="64"/>
      <c r="G898" s="64" t="s">
        <v>1002</v>
      </c>
      <c r="H898" s="65">
        <v>41797.4375</v>
      </c>
      <c r="I898" s="63">
        <v>4000.0</v>
      </c>
      <c r="J898" s="63">
        <v>73.0</v>
      </c>
      <c r="K898" s="64" t="s">
        <v>23</v>
      </c>
      <c r="L898" s="64" t="s">
        <v>23</v>
      </c>
      <c r="M898" s="64"/>
      <c r="N898" s="63"/>
      <c r="O898" s="64"/>
      <c r="P898" s="63">
        <v>38.0</v>
      </c>
      <c r="Q898" s="64"/>
      <c r="R898" s="64"/>
    </row>
    <row r="899" ht="12.75" customHeight="1">
      <c r="A899" s="63">
        <v>688.0</v>
      </c>
      <c r="B899" s="63">
        <v>20248.0</v>
      </c>
      <c r="C899" s="64" t="s">
        <v>1376</v>
      </c>
      <c r="D899" s="64" t="s">
        <v>228</v>
      </c>
      <c r="E899" s="66">
        <v>88.0</v>
      </c>
      <c r="F899" s="64" t="s">
        <v>945</v>
      </c>
      <c r="G899" s="64"/>
      <c r="H899" s="65">
        <v>41801.666666666664</v>
      </c>
      <c r="I899" s="63">
        <v>4000.0</v>
      </c>
      <c r="J899" s="63">
        <v>73.0</v>
      </c>
      <c r="K899" s="64" t="s">
        <v>23</v>
      </c>
      <c r="L899" s="64" t="s">
        <v>40</v>
      </c>
      <c r="M899" s="64" t="s">
        <v>814</v>
      </c>
      <c r="N899" s="63"/>
      <c r="O899" s="64"/>
      <c r="P899" s="63">
        <v>36.0</v>
      </c>
      <c r="Q899" s="64"/>
      <c r="R899" s="64"/>
    </row>
    <row r="900" ht="12.75" customHeight="1">
      <c r="A900" s="63">
        <v>699.0</v>
      </c>
      <c r="B900" s="63">
        <v>129961.0</v>
      </c>
      <c r="C900" s="64" t="s">
        <v>1376</v>
      </c>
      <c r="D900" s="64" t="s">
        <v>228</v>
      </c>
      <c r="E900" s="64"/>
      <c r="F900" s="64"/>
      <c r="G900" s="64" t="s">
        <v>1383</v>
      </c>
      <c r="H900" s="65">
        <v>41803.625</v>
      </c>
      <c r="I900" s="63">
        <v>4000.0</v>
      </c>
      <c r="J900" s="63">
        <v>73.0</v>
      </c>
      <c r="K900" s="64" t="s">
        <v>23</v>
      </c>
      <c r="L900" s="64" t="s">
        <v>23</v>
      </c>
      <c r="M900" s="64"/>
      <c r="N900" s="63"/>
      <c r="O900" s="64"/>
      <c r="P900" s="63">
        <v>37.0</v>
      </c>
      <c r="Q900" s="64"/>
      <c r="R900" s="64"/>
    </row>
    <row r="901" ht="12.75" customHeight="1">
      <c r="A901" s="63">
        <v>1536.0</v>
      </c>
      <c r="B901" s="63">
        <v>40524.0</v>
      </c>
      <c r="C901" s="64" t="s">
        <v>1376</v>
      </c>
      <c r="D901" s="64" t="s">
        <v>228</v>
      </c>
      <c r="E901" s="64"/>
      <c r="F901" s="64"/>
      <c r="G901" s="64" t="s">
        <v>943</v>
      </c>
      <c r="H901" s="65">
        <v>41775.333333333336</v>
      </c>
      <c r="I901" s="63">
        <v>4050.0</v>
      </c>
      <c r="J901" s="63">
        <v>73.0</v>
      </c>
      <c r="K901" s="64" t="s">
        <v>23</v>
      </c>
      <c r="L901" s="64" t="s">
        <v>23</v>
      </c>
      <c r="M901" s="64"/>
      <c r="N901" s="63"/>
      <c r="O901" s="64"/>
      <c r="P901" s="63">
        <v>36.0</v>
      </c>
      <c r="Q901" s="64"/>
      <c r="R901" s="64"/>
    </row>
    <row r="902" ht="12.75" customHeight="1">
      <c r="A902" s="63">
        <v>1730.0</v>
      </c>
      <c r="B902" s="63">
        <v>46780.0</v>
      </c>
      <c r="C902" s="64" t="s">
        <v>1376</v>
      </c>
      <c r="D902" s="64" t="s">
        <v>228</v>
      </c>
      <c r="E902" s="64"/>
      <c r="F902" s="64"/>
      <c r="G902" s="64" t="s">
        <v>39</v>
      </c>
      <c r="H902" s="65">
        <v>41790.354166666664</v>
      </c>
      <c r="I902" s="63">
        <v>4050.0</v>
      </c>
      <c r="J902" s="63">
        <v>73.0</v>
      </c>
      <c r="K902" s="64" t="s">
        <v>23</v>
      </c>
      <c r="L902" s="64" t="s">
        <v>23</v>
      </c>
      <c r="M902" s="64" t="s">
        <v>35</v>
      </c>
      <c r="N902" s="63"/>
      <c r="O902" s="64"/>
      <c r="P902" s="63">
        <v>36.0</v>
      </c>
      <c r="Q902" s="66">
        <v>2.0</v>
      </c>
      <c r="R902" s="66">
        <v>2.0</v>
      </c>
    </row>
    <row r="903" ht="12.75" customHeight="1">
      <c r="A903" s="63">
        <v>1045.0</v>
      </c>
      <c r="B903" s="63">
        <v>40273.0</v>
      </c>
      <c r="C903" s="64" t="s">
        <v>1376</v>
      </c>
      <c r="D903" s="64" t="s">
        <v>228</v>
      </c>
      <c r="E903" s="66">
        <v>93.0</v>
      </c>
      <c r="F903" s="64" t="s">
        <v>915</v>
      </c>
      <c r="G903" s="64"/>
      <c r="H903" s="65">
        <v>41765.489583333336</v>
      </c>
      <c r="I903" s="63">
        <v>4100.0</v>
      </c>
      <c r="J903" s="63">
        <v>73.0</v>
      </c>
      <c r="K903" s="64" t="s">
        <v>23</v>
      </c>
      <c r="L903" s="64" t="s">
        <v>23</v>
      </c>
      <c r="M903" s="64" t="s">
        <v>35</v>
      </c>
      <c r="N903" s="63"/>
      <c r="O903" s="64"/>
      <c r="P903" s="63">
        <v>37.0</v>
      </c>
      <c r="Q903" s="64"/>
      <c r="R903" s="64"/>
    </row>
    <row r="904" ht="12.75" customHeight="1">
      <c r="A904" s="63">
        <v>1049.0</v>
      </c>
      <c r="B904" s="63">
        <v>42402.0</v>
      </c>
      <c r="C904" s="64" t="s">
        <v>1376</v>
      </c>
      <c r="D904" s="64" t="s">
        <v>228</v>
      </c>
      <c r="E904" s="66">
        <v>36.0</v>
      </c>
      <c r="F904" s="64" t="s">
        <v>692</v>
      </c>
      <c r="G904" s="64"/>
      <c r="H904" s="65">
        <v>41766.364583333336</v>
      </c>
      <c r="I904" s="63">
        <v>4100.0</v>
      </c>
      <c r="J904" s="63">
        <v>73.0</v>
      </c>
      <c r="K904" s="64" t="s">
        <v>23</v>
      </c>
      <c r="L904" s="64" t="s">
        <v>23</v>
      </c>
      <c r="M904" s="64" t="s">
        <v>814</v>
      </c>
      <c r="N904" s="63"/>
      <c r="O904" s="64"/>
      <c r="P904" s="63">
        <v>37.0</v>
      </c>
      <c r="Q904" s="64"/>
      <c r="R904" s="64"/>
    </row>
    <row r="905" ht="12.75" customHeight="1">
      <c r="A905" s="63">
        <v>1542.0</v>
      </c>
      <c r="B905" s="63">
        <v>114683.0</v>
      </c>
      <c r="C905" s="64" t="s">
        <v>1376</v>
      </c>
      <c r="D905" s="64" t="s">
        <v>228</v>
      </c>
      <c r="E905" s="66">
        <v>34.0</v>
      </c>
      <c r="F905" s="64" t="s">
        <v>660</v>
      </c>
      <c r="G905" s="64"/>
      <c r="H905" s="65">
        <v>41775.46527777778</v>
      </c>
      <c r="I905" s="63">
        <v>4100.0</v>
      </c>
      <c r="J905" s="63">
        <v>73.0</v>
      </c>
      <c r="K905" s="64" t="s">
        <v>816</v>
      </c>
      <c r="L905" s="64" t="s">
        <v>23</v>
      </c>
      <c r="M905" s="64" t="s">
        <v>814</v>
      </c>
      <c r="N905" s="63"/>
      <c r="O905" s="64"/>
      <c r="P905" s="63">
        <v>32.0</v>
      </c>
      <c r="Q905" s="64"/>
      <c r="R905" s="64"/>
    </row>
    <row r="906" ht="12.75" customHeight="1">
      <c r="A906" s="63">
        <v>1713.0</v>
      </c>
      <c r="B906" s="63">
        <v>193593.0</v>
      </c>
      <c r="C906" s="64" t="s">
        <v>1376</v>
      </c>
      <c r="D906" s="64" t="s">
        <v>228</v>
      </c>
      <c r="E906" s="64"/>
      <c r="F906" s="64"/>
      <c r="G906" s="64" t="s">
        <v>939</v>
      </c>
      <c r="H906" s="65">
        <v>41789.510416666664</v>
      </c>
      <c r="I906" s="63">
        <v>4100.0</v>
      </c>
      <c r="J906" s="63">
        <v>73.0</v>
      </c>
      <c r="K906" s="64" t="s">
        <v>23</v>
      </c>
      <c r="L906" s="64" t="s">
        <v>23</v>
      </c>
      <c r="M906" s="64" t="s">
        <v>35</v>
      </c>
      <c r="N906" s="63"/>
      <c r="O906" s="64"/>
      <c r="P906" s="63">
        <v>38.0</v>
      </c>
      <c r="Q906" s="64"/>
      <c r="R906" s="64"/>
    </row>
    <row r="907" ht="12.75" customHeight="1">
      <c r="A907" s="63">
        <v>1723.0</v>
      </c>
      <c r="B907" s="63">
        <v>117820.0</v>
      </c>
      <c r="C907" s="64" t="s">
        <v>1376</v>
      </c>
      <c r="D907" s="64" t="s">
        <v>228</v>
      </c>
      <c r="E907" s="64"/>
      <c r="F907" s="64"/>
      <c r="G907" s="64" t="s">
        <v>913</v>
      </c>
      <c r="H907" s="65">
        <v>41789.677083333336</v>
      </c>
      <c r="I907" s="63">
        <v>4100.0</v>
      </c>
      <c r="J907" s="63">
        <v>73.0</v>
      </c>
      <c r="K907" s="64" t="s">
        <v>23</v>
      </c>
      <c r="L907" s="64" t="s">
        <v>40</v>
      </c>
      <c r="M907" s="64" t="s">
        <v>821</v>
      </c>
      <c r="N907" s="63"/>
      <c r="O907" s="64"/>
      <c r="P907" s="63">
        <v>36.0</v>
      </c>
      <c r="Q907" s="66">
        <v>2.0</v>
      </c>
      <c r="R907" s="66">
        <v>2.0</v>
      </c>
    </row>
    <row r="908" ht="12.75" customHeight="1">
      <c r="A908" s="63">
        <v>1771.0</v>
      </c>
      <c r="B908" s="63">
        <v>5681.0</v>
      </c>
      <c r="C908" s="64" t="s">
        <v>1376</v>
      </c>
      <c r="D908" s="64" t="s">
        <v>228</v>
      </c>
      <c r="E908" s="66">
        <v>38.0</v>
      </c>
      <c r="F908" s="64" t="s">
        <v>1379</v>
      </c>
      <c r="G908" s="64"/>
      <c r="H908" s="65">
        <v>41793.458333333336</v>
      </c>
      <c r="I908" s="63">
        <v>4100.0</v>
      </c>
      <c r="J908" s="63">
        <v>73.0</v>
      </c>
      <c r="K908" s="64" t="s">
        <v>23</v>
      </c>
      <c r="L908" s="64" t="s">
        <v>23</v>
      </c>
      <c r="M908" s="64" t="s">
        <v>814</v>
      </c>
      <c r="N908" s="63"/>
      <c r="O908" s="64"/>
      <c r="P908" s="63">
        <v>37.0</v>
      </c>
      <c r="Q908" s="64"/>
      <c r="R908" s="64"/>
    </row>
    <row r="909" ht="12.75" customHeight="1">
      <c r="A909" s="63">
        <v>1589.0</v>
      </c>
      <c r="B909" s="63">
        <v>20814.0</v>
      </c>
      <c r="C909" s="64" t="s">
        <v>1376</v>
      </c>
      <c r="D909" s="64" t="s">
        <v>228</v>
      </c>
      <c r="E909" s="66">
        <v>38.0</v>
      </c>
      <c r="F909" s="64" t="s">
        <v>1379</v>
      </c>
      <c r="G909" s="64"/>
      <c r="H909" s="65">
        <v>41786.541666666664</v>
      </c>
      <c r="I909" s="63">
        <v>4150.0</v>
      </c>
      <c r="J909" s="63">
        <v>73.0</v>
      </c>
      <c r="K909" s="64" t="s">
        <v>23</v>
      </c>
      <c r="L909" s="64" t="s">
        <v>23</v>
      </c>
      <c r="M909" s="64" t="s">
        <v>821</v>
      </c>
      <c r="N909" s="63"/>
      <c r="O909" s="64"/>
      <c r="P909" s="63">
        <v>36.0</v>
      </c>
      <c r="Q909" s="66">
        <v>2.0</v>
      </c>
      <c r="R909" s="66">
        <v>2.0</v>
      </c>
    </row>
    <row r="910" ht="12.75" customHeight="1">
      <c r="A910" s="63">
        <v>678.0</v>
      </c>
      <c r="B910" s="63">
        <v>55614.0</v>
      </c>
      <c r="C910" s="64" t="s">
        <v>1376</v>
      </c>
      <c r="D910" s="64" t="s">
        <v>228</v>
      </c>
      <c r="E910" s="64"/>
      <c r="F910" s="64"/>
      <c r="G910" s="64" t="s">
        <v>1431</v>
      </c>
      <c r="H910" s="65">
        <v>41798.84375</v>
      </c>
      <c r="I910" s="63">
        <v>4150.0</v>
      </c>
      <c r="J910" s="63">
        <v>73.0</v>
      </c>
      <c r="K910" s="64" t="s">
        <v>23</v>
      </c>
      <c r="L910" s="64" t="s">
        <v>23</v>
      </c>
      <c r="M910" s="64" t="s">
        <v>814</v>
      </c>
      <c r="N910" s="63"/>
      <c r="O910" s="64"/>
      <c r="P910" s="63">
        <v>36.0</v>
      </c>
      <c r="Q910" s="64"/>
      <c r="R910" s="64"/>
    </row>
    <row r="911" ht="12.75" customHeight="1">
      <c r="A911" s="63">
        <v>1099.0</v>
      </c>
      <c r="B911" s="63">
        <v>54183.0</v>
      </c>
      <c r="C911" s="64" t="s">
        <v>1376</v>
      </c>
      <c r="D911" s="64" t="s">
        <v>228</v>
      </c>
      <c r="E911" s="64"/>
      <c r="F911" s="64"/>
      <c r="G911" s="64" t="s">
        <v>932</v>
      </c>
      <c r="H911" s="65">
        <v>41756.552083333336</v>
      </c>
      <c r="I911" s="63">
        <v>4200.0</v>
      </c>
      <c r="J911" s="63">
        <v>73.0</v>
      </c>
      <c r="K911" s="64" t="s">
        <v>23</v>
      </c>
      <c r="L911" s="64" t="s">
        <v>23</v>
      </c>
      <c r="M911" s="64" t="s">
        <v>814</v>
      </c>
      <c r="N911" s="63"/>
      <c r="O911" s="64"/>
      <c r="P911" s="63">
        <v>38.0</v>
      </c>
      <c r="Q911" s="64"/>
      <c r="R911" s="64"/>
    </row>
    <row r="912" ht="12.75" customHeight="1">
      <c r="A912" s="63">
        <v>1007.0</v>
      </c>
      <c r="B912" s="63">
        <v>112014.0</v>
      </c>
      <c r="C912" s="64" t="s">
        <v>1376</v>
      </c>
      <c r="D912" s="64" t="s">
        <v>228</v>
      </c>
      <c r="E912" s="66">
        <v>40.0</v>
      </c>
      <c r="F912" s="64" t="s">
        <v>739</v>
      </c>
      <c r="G912" s="64"/>
      <c r="H912" s="65">
        <v>41758.34375</v>
      </c>
      <c r="I912" s="63">
        <v>4200.0</v>
      </c>
      <c r="J912" s="63">
        <v>73.0</v>
      </c>
      <c r="K912" s="64" t="s">
        <v>23</v>
      </c>
      <c r="L912" s="64" t="s">
        <v>23</v>
      </c>
      <c r="M912" s="64" t="s">
        <v>35</v>
      </c>
      <c r="N912" s="63"/>
      <c r="O912" s="64"/>
      <c r="P912" s="63">
        <v>39.0</v>
      </c>
      <c r="Q912" s="64"/>
      <c r="R912" s="64"/>
    </row>
    <row r="913" ht="12.75" customHeight="1">
      <c r="A913" s="63">
        <v>1073.0</v>
      </c>
      <c r="B913" s="63">
        <v>9162.0</v>
      </c>
      <c r="C913" s="64" t="s">
        <v>1376</v>
      </c>
      <c r="D913" s="64" t="s">
        <v>228</v>
      </c>
      <c r="E913" s="66">
        <v>39.0</v>
      </c>
      <c r="F913" s="64" t="s">
        <v>414</v>
      </c>
      <c r="G913" s="64"/>
      <c r="H913" s="65">
        <v>41769.510416666664</v>
      </c>
      <c r="I913" s="63">
        <v>4200.0</v>
      </c>
      <c r="J913" s="63">
        <v>73.0</v>
      </c>
      <c r="K913" s="64" t="s">
        <v>23</v>
      </c>
      <c r="L913" s="64" t="s">
        <v>23</v>
      </c>
      <c r="M913" s="64" t="s">
        <v>814</v>
      </c>
      <c r="N913" s="63"/>
      <c r="O913" s="64"/>
      <c r="P913" s="63">
        <v>36.0</v>
      </c>
      <c r="Q913" s="64"/>
      <c r="R913" s="64"/>
    </row>
    <row r="914" ht="12.75" customHeight="1">
      <c r="A914" s="63">
        <v>691.0</v>
      </c>
      <c r="B914" s="63">
        <v>172302.0</v>
      </c>
      <c r="C914" s="64" t="s">
        <v>1376</v>
      </c>
      <c r="D914" s="64" t="s">
        <v>228</v>
      </c>
      <c r="E914" s="66">
        <v>42.0</v>
      </c>
      <c r="F914" s="64" t="s">
        <v>950</v>
      </c>
      <c r="G914" s="64"/>
      <c r="H914" s="65">
        <v>41801.75</v>
      </c>
      <c r="I914" s="63">
        <v>4250.0</v>
      </c>
      <c r="J914" s="63">
        <v>73.0</v>
      </c>
      <c r="K914" s="64" t="s">
        <v>23</v>
      </c>
      <c r="L914" s="64" t="s">
        <v>23</v>
      </c>
      <c r="M914" s="64" t="s">
        <v>814</v>
      </c>
      <c r="N914" s="63"/>
      <c r="O914" s="64"/>
      <c r="P914" s="63">
        <v>37.0</v>
      </c>
      <c r="Q914" s="64"/>
      <c r="R914" s="64"/>
    </row>
    <row r="915" ht="12.75" customHeight="1">
      <c r="A915" s="63">
        <v>1005.0</v>
      </c>
      <c r="B915" s="63">
        <v>51617.0</v>
      </c>
      <c r="C915" s="64" t="s">
        <v>1376</v>
      </c>
      <c r="D915" s="64" t="s">
        <v>228</v>
      </c>
      <c r="E915" s="64"/>
      <c r="F915" s="64"/>
      <c r="G915" s="64" t="s">
        <v>1432</v>
      </c>
      <c r="H915" s="65">
        <v>41756.770833333336</v>
      </c>
      <c r="I915" s="63">
        <v>4300.0</v>
      </c>
      <c r="J915" s="63">
        <v>73.0</v>
      </c>
      <c r="K915" s="64" t="s">
        <v>23</v>
      </c>
      <c r="L915" s="64" t="s">
        <v>40</v>
      </c>
      <c r="M915" s="64" t="s">
        <v>814</v>
      </c>
      <c r="N915" s="63"/>
      <c r="O915" s="64"/>
      <c r="P915" s="63">
        <v>42.0</v>
      </c>
      <c r="Q915" s="64"/>
      <c r="R915" s="64"/>
    </row>
    <row r="916" ht="12.75" customHeight="1">
      <c r="A916" s="63">
        <v>1036.0</v>
      </c>
      <c r="B916" s="63">
        <v>56703.0</v>
      </c>
      <c r="C916" s="64" t="s">
        <v>1376</v>
      </c>
      <c r="D916" s="64" t="s">
        <v>228</v>
      </c>
      <c r="E916" s="66">
        <v>34.0</v>
      </c>
      <c r="F916" s="64" t="s">
        <v>660</v>
      </c>
      <c r="G916" s="64"/>
      <c r="H916" s="65">
        <v>41762.75</v>
      </c>
      <c r="I916" s="63">
        <v>4300.0</v>
      </c>
      <c r="J916" s="63">
        <v>73.0</v>
      </c>
      <c r="K916" s="64" t="s">
        <v>23</v>
      </c>
      <c r="L916" s="64" t="s">
        <v>23</v>
      </c>
      <c r="M916" s="64" t="s">
        <v>814</v>
      </c>
      <c r="N916" s="63"/>
      <c r="O916" s="64"/>
      <c r="P916" s="63">
        <v>40.0</v>
      </c>
      <c r="Q916" s="64"/>
      <c r="R916" s="64"/>
    </row>
    <row r="917" ht="12.75" customHeight="1">
      <c r="A917" s="63">
        <v>1038.0</v>
      </c>
      <c r="B917" s="63">
        <v>158348.0</v>
      </c>
      <c r="C917" s="64" t="s">
        <v>1376</v>
      </c>
      <c r="D917" s="64" t="s">
        <v>228</v>
      </c>
      <c r="E917" s="64"/>
      <c r="F917" s="64"/>
      <c r="G917" s="64" t="s">
        <v>921</v>
      </c>
      <c r="H917" s="65">
        <v>41763.479166666664</v>
      </c>
      <c r="I917" s="63">
        <v>4300.0</v>
      </c>
      <c r="J917" s="63">
        <v>73.0</v>
      </c>
      <c r="K917" s="64" t="s">
        <v>23</v>
      </c>
      <c r="L917" s="64" t="s">
        <v>23</v>
      </c>
      <c r="M917" s="64" t="s">
        <v>821</v>
      </c>
      <c r="N917" s="63"/>
      <c r="O917" s="64"/>
      <c r="P917" s="64"/>
      <c r="Q917" s="66">
        <v>2.0</v>
      </c>
      <c r="R917" s="66">
        <v>3.0</v>
      </c>
    </row>
    <row r="918" ht="12.75" customHeight="1">
      <c r="A918" s="63">
        <v>1556.0</v>
      </c>
      <c r="B918" s="63">
        <v>76411.0</v>
      </c>
      <c r="C918" s="64" t="s">
        <v>1376</v>
      </c>
      <c r="D918" s="64" t="s">
        <v>228</v>
      </c>
      <c r="E918" s="64"/>
      <c r="F918" s="64"/>
      <c r="G918" s="64" t="s">
        <v>945</v>
      </c>
      <c r="H918" s="65">
        <v>41776.458333333336</v>
      </c>
      <c r="I918" s="63">
        <v>4300.0</v>
      </c>
      <c r="J918" s="63">
        <v>73.0</v>
      </c>
      <c r="K918" s="64" t="s">
        <v>23</v>
      </c>
      <c r="L918" s="64" t="s">
        <v>23</v>
      </c>
      <c r="M918" s="64" t="s">
        <v>814</v>
      </c>
      <c r="N918" s="63"/>
      <c r="O918" s="64"/>
      <c r="P918" s="63">
        <v>38.0</v>
      </c>
      <c r="Q918" s="64"/>
      <c r="R918" s="64"/>
    </row>
    <row r="919" ht="12.75" customHeight="1">
      <c r="A919" s="63">
        <v>1746.0</v>
      </c>
      <c r="B919" s="63">
        <v>134045.0</v>
      </c>
      <c r="C919" s="64" t="s">
        <v>1376</v>
      </c>
      <c r="D919" s="64" t="s">
        <v>228</v>
      </c>
      <c r="E919" s="64"/>
      <c r="F919" s="64"/>
      <c r="G919" s="64" t="s">
        <v>904</v>
      </c>
      <c r="H919" s="65">
        <v>41790.625</v>
      </c>
      <c r="I919" s="63">
        <v>4300.0</v>
      </c>
      <c r="J919" s="63">
        <v>73.0</v>
      </c>
      <c r="K919" s="64" t="s">
        <v>23</v>
      </c>
      <c r="L919" s="64" t="s">
        <v>23</v>
      </c>
      <c r="M919" s="64" t="s">
        <v>821</v>
      </c>
      <c r="N919" s="63"/>
      <c r="O919" s="64"/>
      <c r="P919" s="63">
        <v>38.0</v>
      </c>
      <c r="Q919" s="66">
        <v>2.0</v>
      </c>
      <c r="R919" s="66">
        <v>2.0</v>
      </c>
    </row>
    <row r="920" ht="12.75" customHeight="1">
      <c r="A920" s="63">
        <v>1749.0</v>
      </c>
      <c r="B920" s="63">
        <v>25863.0</v>
      </c>
      <c r="C920" s="64" t="s">
        <v>1376</v>
      </c>
      <c r="D920" s="64" t="s">
        <v>228</v>
      </c>
      <c r="E920" s="64"/>
      <c r="F920" s="64"/>
      <c r="G920" s="64" t="s">
        <v>1329</v>
      </c>
      <c r="H920" s="65">
        <v>41790.791666666664</v>
      </c>
      <c r="I920" s="63">
        <v>4300.0</v>
      </c>
      <c r="J920" s="63">
        <v>73.0</v>
      </c>
      <c r="K920" s="64" t="s">
        <v>23</v>
      </c>
      <c r="L920" s="64" t="s">
        <v>40</v>
      </c>
      <c r="M920" s="64" t="s">
        <v>821</v>
      </c>
      <c r="N920" s="63"/>
      <c r="O920" s="64"/>
      <c r="P920" s="63">
        <v>48.0</v>
      </c>
      <c r="Q920" s="66">
        <v>2.0</v>
      </c>
      <c r="R920" s="66">
        <v>2.0</v>
      </c>
    </row>
    <row r="921" ht="12.75" customHeight="1">
      <c r="A921" s="63">
        <v>15750.0</v>
      </c>
      <c r="B921" s="63">
        <v>132909.0</v>
      </c>
      <c r="C921" s="64" t="s">
        <v>1376</v>
      </c>
      <c r="D921" s="64" t="s">
        <v>228</v>
      </c>
      <c r="E921" s="66">
        <v>40.0</v>
      </c>
      <c r="F921" s="64" t="s">
        <v>739</v>
      </c>
      <c r="G921" s="64"/>
      <c r="H921" s="65">
        <v>41804.666666666664</v>
      </c>
      <c r="I921" s="63">
        <v>4300.0</v>
      </c>
      <c r="J921" s="63">
        <v>73.0</v>
      </c>
      <c r="K921" s="64" t="s">
        <v>23</v>
      </c>
      <c r="L921" s="64" t="s">
        <v>23</v>
      </c>
      <c r="M921" s="64"/>
      <c r="N921" s="63"/>
      <c r="O921" s="64"/>
      <c r="P921" s="63">
        <v>38.0</v>
      </c>
      <c r="Q921" s="64"/>
      <c r="R921" s="64"/>
    </row>
    <row r="922" ht="12.75" customHeight="1">
      <c r="A922" s="63">
        <v>15760.0</v>
      </c>
      <c r="B922" s="63">
        <v>216289.0</v>
      </c>
      <c r="C922" s="64" t="s">
        <v>1376</v>
      </c>
      <c r="D922" s="64" t="s">
        <v>228</v>
      </c>
      <c r="E922" s="64"/>
      <c r="F922" s="64"/>
      <c r="G922" s="64" t="s">
        <v>953</v>
      </c>
      <c r="H922" s="65">
        <v>41804.88888888889</v>
      </c>
      <c r="I922" s="63">
        <v>4300.0</v>
      </c>
      <c r="J922" s="63">
        <v>73.0</v>
      </c>
      <c r="K922" s="64" t="s">
        <v>23</v>
      </c>
      <c r="L922" s="64" t="s">
        <v>23</v>
      </c>
      <c r="M922" s="64"/>
      <c r="N922" s="63"/>
      <c r="O922" s="64"/>
      <c r="P922" s="63">
        <v>38.0</v>
      </c>
      <c r="Q922" s="64"/>
      <c r="R922" s="64"/>
    </row>
    <row r="923" ht="12.75" customHeight="1">
      <c r="A923" s="63">
        <v>1797.0</v>
      </c>
      <c r="B923" s="63">
        <v>50691.0</v>
      </c>
      <c r="C923" s="64" t="s">
        <v>1376</v>
      </c>
      <c r="D923" s="64" t="s">
        <v>228</v>
      </c>
      <c r="E923" s="64"/>
      <c r="F923" s="64"/>
      <c r="G923" s="64" t="s">
        <v>914</v>
      </c>
      <c r="H923" s="65">
        <v>41796.625</v>
      </c>
      <c r="I923" s="63">
        <v>4350.0</v>
      </c>
      <c r="J923" s="63">
        <v>73.0</v>
      </c>
      <c r="K923" s="64" t="s">
        <v>23</v>
      </c>
      <c r="L923" s="64" t="s">
        <v>23</v>
      </c>
      <c r="M923" s="64"/>
      <c r="N923" s="63"/>
      <c r="O923" s="64"/>
      <c r="P923" s="63">
        <v>38.0</v>
      </c>
      <c r="Q923" s="64"/>
      <c r="R923" s="64"/>
    </row>
    <row r="924" ht="12.75" customHeight="1">
      <c r="A924" s="63">
        <v>1738.0</v>
      </c>
      <c r="B924" s="63">
        <v>53435.0</v>
      </c>
      <c r="C924" s="64" t="s">
        <v>1376</v>
      </c>
      <c r="D924" s="64" t="s">
        <v>228</v>
      </c>
      <c r="E924" s="64"/>
      <c r="F924" s="64"/>
      <c r="G924" s="64" t="s">
        <v>918</v>
      </c>
      <c r="H924" s="65">
        <v>41790.5</v>
      </c>
      <c r="I924" s="63">
        <v>4400.0</v>
      </c>
      <c r="J924" s="63">
        <v>73.0</v>
      </c>
      <c r="K924" s="64" t="s">
        <v>23</v>
      </c>
      <c r="L924" s="64" t="s">
        <v>23</v>
      </c>
      <c r="M924" s="64" t="s">
        <v>35</v>
      </c>
      <c r="N924" s="63"/>
      <c r="O924" s="64"/>
      <c r="P924" s="63">
        <v>39.0</v>
      </c>
      <c r="Q924" s="66">
        <v>2.0</v>
      </c>
      <c r="R924" s="66">
        <v>2.0</v>
      </c>
    </row>
    <row r="925" ht="12.75" customHeight="1">
      <c r="A925" s="63">
        <v>684.0</v>
      </c>
      <c r="B925" s="63">
        <v>157701.0</v>
      </c>
      <c r="C925" s="64" t="s">
        <v>1376</v>
      </c>
      <c r="D925" s="64" t="s">
        <v>228</v>
      </c>
      <c r="E925" s="66">
        <v>36.0</v>
      </c>
      <c r="F925" s="64" t="s">
        <v>692</v>
      </c>
      <c r="G925" s="64"/>
      <c r="H925" s="65">
        <v>41800.791666666664</v>
      </c>
      <c r="I925" s="63">
        <v>4400.0</v>
      </c>
      <c r="J925" s="63">
        <v>73.0</v>
      </c>
      <c r="K925" s="64" t="s">
        <v>23</v>
      </c>
      <c r="L925" s="64" t="s">
        <v>23</v>
      </c>
      <c r="M925" s="64"/>
      <c r="N925" s="63"/>
      <c r="O925" s="64"/>
      <c r="P925" s="63">
        <v>39.0</v>
      </c>
      <c r="Q925" s="64"/>
      <c r="R925" s="64"/>
    </row>
    <row r="926" ht="12.75" customHeight="1">
      <c r="A926" s="63">
        <v>687.0</v>
      </c>
      <c r="B926" s="63">
        <v>177856.0</v>
      </c>
      <c r="C926" s="64" t="s">
        <v>1376</v>
      </c>
      <c r="D926" s="64" t="s">
        <v>228</v>
      </c>
      <c r="E926" s="66">
        <v>38.0</v>
      </c>
      <c r="F926" s="64" t="s">
        <v>1379</v>
      </c>
      <c r="G926" s="64"/>
      <c r="H926" s="65">
        <v>41801.46875</v>
      </c>
      <c r="I926" s="63">
        <v>4400.0</v>
      </c>
      <c r="J926" s="63">
        <v>73.0</v>
      </c>
      <c r="K926" s="64" t="s">
        <v>23</v>
      </c>
      <c r="L926" s="64" t="s">
        <v>23</v>
      </c>
      <c r="M926" s="64" t="s">
        <v>821</v>
      </c>
      <c r="N926" s="63"/>
      <c r="O926" s="64"/>
      <c r="P926" s="63">
        <v>39.0</v>
      </c>
      <c r="Q926" s="64"/>
      <c r="R926" s="64"/>
    </row>
    <row r="927" ht="12.75" customHeight="1">
      <c r="A927" s="63">
        <v>1008.0</v>
      </c>
      <c r="B927" s="63">
        <v>112617.0</v>
      </c>
      <c r="C927" s="64" t="s">
        <v>1376</v>
      </c>
      <c r="D927" s="64" t="s">
        <v>228</v>
      </c>
      <c r="E927" s="66">
        <v>38.0</v>
      </c>
      <c r="F927" s="64" t="s">
        <v>1379</v>
      </c>
      <c r="G927" s="64"/>
      <c r="H927" s="65">
        <v>41758.4375</v>
      </c>
      <c r="I927" s="63">
        <v>4500.0</v>
      </c>
      <c r="J927" s="63">
        <v>73.0</v>
      </c>
      <c r="K927" s="64" t="s">
        <v>23</v>
      </c>
      <c r="L927" s="64" t="s">
        <v>23</v>
      </c>
      <c r="M927" s="64" t="s">
        <v>821</v>
      </c>
      <c r="N927" s="63"/>
      <c r="O927" s="64"/>
      <c r="P927" s="63">
        <v>40.0</v>
      </c>
      <c r="Q927" s="64"/>
      <c r="R927" s="64"/>
    </row>
    <row r="928" ht="12.75" customHeight="1">
      <c r="A928" s="63">
        <v>1546.0</v>
      </c>
      <c r="B928" s="63">
        <v>51342.0</v>
      </c>
      <c r="C928" s="64" t="s">
        <v>1376</v>
      </c>
      <c r="D928" s="64" t="s">
        <v>228</v>
      </c>
      <c r="E928" s="64"/>
      <c r="F928" s="64"/>
      <c r="G928" s="64" t="s">
        <v>938</v>
      </c>
      <c r="H928" s="65">
        <v>41775.4375</v>
      </c>
      <c r="I928" s="63">
        <v>4500.0</v>
      </c>
      <c r="J928" s="63">
        <v>73.0</v>
      </c>
      <c r="K928" s="64" t="s">
        <v>23</v>
      </c>
      <c r="L928" s="64" t="s">
        <v>23</v>
      </c>
      <c r="M928" s="64" t="s">
        <v>814</v>
      </c>
      <c r="N928" s="63"/>
      <c r="O928" s="64"/>
      <c r="P928" s="63">
        <v>38.0</v>
      </c>
      <c r="Q928" s="64"/>
      <c r="R928" s="64"/>
    </row>
    <row r="929" ht="12.75" customHeight="1">
      <c r="A929" s="63">
        <v>1558.0</v>
      </c>
      <c r="B929" s="63">
        <v>40524.0</v>
      </c>
      <c r="C929" s="64" t="s">
        <v>1376</v>
      </c>
      <c r="D929" s="64" t="s">
        <v>228</v>
      </c>
      <c r="E929" s="64"/>
      <c r="F929" s="64"/>
      <c r="G929" s="64" t="s">
        <v>951</v>
      </c>
      <c r="H929" s="65">
        <v>41776.635416666664</v>
      </c>
      <c r="I929" s="63">
        <v>4500.0</v>
      </c>
      <c r="J929" s="63">
        <v>73.0</v>
      </c>
      <c r="K929" s="64" t="s">
        <v>23</v>
      </c>
      <c r="L929" s="64" t="s">
        <v>23</v>
      </c>
      <c r="M929" s="64" t="s">
        <v>814</v>
      </c>
      <c r="N929" s="63"/>
      <c r="O929" s="64"/>
      <c r="P929" s="63">
        <v>39.0</v>
      </c>
      <c r="Q929" s="64"/>
      <c r="R929" s="64"/>
    </row>
    <row r="930" ht="12.75" customHeight="1">
      <c r="A930" s="63">
        <v>1726.0</v>
      </c>
      <c r="B930" s="63">
        <v>111931.0</v>
      </c>
      <c r="C930" s="64" t="s">
        <v>1376</v>
      </c>
      <c r="D930" s="64" t="s">
        <v>228</v>
      </c>
      <c r="E930" s="66">
        <v>43.0</v>
      </c>
      <c r="F930" s="64" t="s">
        <v>903</v>
      </c>
      <c r="G930" s="64"/>
      <c r="H930" s="65">
        <v>41789.416666666664</v>
      </c>
      <c r="I930" s="63">
        <v>4500.0</v>
      </c>
      <c r="J930" s="63">
        <v>73.0</v>
      </c>
      <c r="K930" s="64" t="s">
        <v>23</v>
      </c>
      <c r="L930" s="64" t="s">
        <v>23</v>
      </c>
      <c r="M930" s="64" t="s">
        <v>821</v>
      </c>
      <c r="N930" s="63"/>
      <c r="O930" s="64"/>
      <c r="P930" s="63">
        <v>40.0</v>
      </c>
      <c r="Q930" s="66">
        <v>2.0</v>
      </c>
      <c r="R930" s="66">
        <v>2.0</v>
      </c>
    </row>
    <row r="931" ht="12.75" customHeight="1">
      <c r="A931" s="63">
        <v>1712.0</v>
      </c>
      <c r="B931" s="63">
        <v>4030.0</v>
      </c>
      <c r="C931" s="64" t="s">
        <v>1376</v>
      </c>
      <c r="D931" s="64" t="s">
        <v>228</v>
      </c>
      <c r="E931" s="64"/>
      <c r="F931" s="64"/>
      <c r="G931" s="64" t="s">
        <v>33</v>
      </c>
      <c r="H931" s="65">
        <v>41789.5</v>
      </c>
      <c r="I931" s="63">
        <v>4500.0</v>
      </c>
      <c r="J931" s="63">
        <v>73.0</v>
      </c>
      <c r="K931" s="64" t="s">
        <v>23</v>
      </c>
      <c r="L931" s="64" t="s">
        <v>23</v>
      </c>
      <c r="M931" s="64" t="s">
        <v>35</v>
      </c>
      <c r="N931" s="63"/>
      <c r="O931" s="64"/>
      <c r="P931" s="63">
        <v>40.0</v>
      </c>
      <c r="Q931" s="64"/>
      <c r="R931" s="64"/>
    </row>
    <row r="932" ht="12.75" customHeight="1">
      <c r="A932" s="63">
        <v>1793.0</v>
      </c>
      <c r="B932" s="63">
        <v>59325.0</v>
      </c>
      <c r="C932" s="64" t="s">
        <v>1376</v>
      </c>
      <c r="D932" s="64" t="s">
        <v>228</v>
      </c>
      <c r="E932" s="64"/>
      <c r="F932" s="64"/>
      <c r="G932" s="64" t="s">
        <v>903</v>
      </c>
      <c r="H932" s="65">
        <v>41796.458333333336</v>
      </c>
      <c r="I932" s="63">
        <v>4550.0</v>
      </c>
      <c r="J932" s="63">
        <v>73.0</v>
      </c>
      <c r="K932" s="64" t="s">
        <v>23</v>
      </c>
      <c r="L932" s="64" t="s">
        <v>23</v>
      </c>
      <c r="M932" s="64" t="s">
        <v>821</v>
      </c>
      <c r="N932" s="63"/>
      <c r="O932" s="64"/>
      <c r="P932" s="63">
        <v>40.0</v>
      </c>
      <c r="Q932" s="64"/>
      <c r="R932" s="64"/>
    </row>
    <row r="933" ht="12.75" customHeight="1">
      <c r="A933" s="63">
        <v>1541.0</v>
      </c>
      <c r="B933" s="63">
        <v>181679.0</v>
      </c>
      <c r="C933" s="64" t="s">
        <v>1376</v>
      </c>
      <c r="D933" s="64" t="s">
        <v>228</v>
      </c>
      <c r="E933" s="64"/>
      <c r="F933" s="64"/>
      <c r="G933" s="64" t="s">
        <v>1014</v>
      </c>
      <c r="H933" s="65">
        <v>41775.458333333336</v>
      </c>
      <c r="I933" s="63">
        <v>4600.0</v>
      </c>
      <c r="J933" s="63">
        <v>73.0</v>
      </c>
      <c r="K933" s="64" t="s">
        <v>23</v>
      </c>
      <c r="L933" s="64" t="s">
        <v>23</v>
      </c>
      <c r="M933" s="64" t="s">
        <v>814</v>
      </c>
      <c r="N933" s="63"/>
      <c r="O933" s="64"/>
      <c r="P933" s="63">
        <v>40.0</v>
      </c>
      <c r="Q933" s="64"/>
      <c r="R933" s="64"/>
    </row>
    <row r="934" ht="12.75" customHeight="1">
      <c r="A934" s="63">
        <v>1786.0</v>
      </c>
      <c r="B934" s="63">
        <v>30639.0</v>
      </c>
      <c r="C934" s="64" t="s">
        <v>1376</v>
      </c>
      <c r="D934" s="64" t="s">
        <v>228</v>
      </c>
      <c r="E934" s="66">
        <v>86.0</v>
      </c>
      <c r="F934" s="64" t="s">
        <v>918</v>
      </c>
      <c r="G934" s="64"/>
      <c r="H934" s="65">
        <v>41794.666666666664</v>
      </c>
      <c r="I934" s="63">
        <v>4600.0</v>
      </c>
      <c r="J934" s="63">
        <v>73.0</v>
      </c>
      <c r="K934" s="64" t="s">
        <v>23</v>
      </c>
      <c r="L934" s="64" t="s">
        <v>23</v>
      </c>
      <c r="M934" s="64"/>
      <c r="N934" s="63"/>
      <c r="O934" s="64"/>
      <c r="P934" s="63">
        <v>38.0</v>
      </c>
      <c r="Q934" s="64"/>
      <c r="R934" s="64"/>
    </row>
    <row r="935" ht="12.75" customHeight="1">
      <c r="A935" s="63">
        <v>1736.0</v>
      </c>
      <c r="B935" s="63">
        <v>174769.0</v>
      </c>
      <c r="C935" s="64" t="s">
        <v>1376</v>
      </c>
      <c r="D935" s="64" t="s">
        <v>228</v>
      </c>
      <c r="E935" s="64"/>
      <c r="F935" s="64"/>
      <c r="G935" s="64" t="s">
        <v>927</v>
      </c>
      <c r="H935" s="65">
        <v>41790.520833333336</v>
      </c>
      <c r="I935" s="63">
        <v>4700.0</v>
      </c>
      <c r="J935" s="63">
        <v>73.0</v>
      </c>
      <c r="K935" s="64" t="s">
        <v>23</v>
      </c>
      <c r="L935" s="64" t="s">
        <v>23</v>
      </c>
      <c r="M935" s="64" t="s">
        <v>821</v>
      </c>
      <c r="N935" s="63"/>
      <c r="O935" s="64"/>
      <c r="P935" s="63">
        <v>41.0</v>
      </c>
      <c r="Q935" s="66">
        <v>2.0</v>
      </c>
      <c r="R935" s="66">
        <v>2.0</v>
      </c>
    </row>
    <row r="936" ht="12.75" customHeight="1">
      <c r="A936" s="63">
        <v>1707.0</v>
      </c>
      <c r="B936" s="63">
        <v>41513.0</v>
      </c>
      <c r="C936" s="64" t="s">
        <v>1376</v>
      </c>
      <c r="D936" s="64" t="s">
        <v>228</v>
      </c>
      <c r="E936" s="64"/>
      <c r="F936" s="64"/>
      <c r="G936" s="64" t="s">
        <v>1090</v>
      </c>
      <c r="H936" s="65">
        <v>41789.30902777778</v>
      </c>
      <c r="I936" s="63">
        <v>4750.0</v>
      </c>
      <c r="J936" s="63">
        <v>73.0</v>
      </c>
      <c r="K936" s="64" t="s">
        <v>23</v>
      </c>
      <c r="L936" s="64" t="s">
        <v>23</v>
      </c>
      <c r="M936" s="64" t="s">
        <v>821</v>
      </c>
      <c r="N936" s="63"/>
      <c r="O936" s="64"/>
      <c r="P936" s="63">
        <v>41.0</v>
      </c>
      <c r="Q936" s="64"/>
      <c r="R936" s="64"/>
    </row>
    <row r="937" ht="12.75" customHeight="1">
      <c r="A937" s="63">
        <v>1710.0</v>
      </c>
      <c r="B937" s="63">
        <v>156015.0</v>
      </c>
      <c r="C937" s="64" t="s">
        <v>1376</v>
      </c>
      <c r="D937" s="64" t="s">
        <v>228</v>
      </c>
      <c r="E937" s="64"/>
      <c r="F937" s="64"/>
      <c r="G937" s="64" t="s">
        <v>1090</v>
      </c>
      <c r="H937" s="65">
        <v>41789.479166666664</v>
      </c>
      <c r="I937" s="63">
        <v>4750.0</v>
      </c>
      <c r="J937" s="63">
        <v>73.0</v>
      </c>
      <c r="K937" s="64" t="s">
        <v>23</v>
      </c>
      <c r="L937" s="64" t="s">
        <v>23</v>
      </c>
      <c r="M937" s="64" t="s">
        <v>821</v>
      </c>
      <c r="N937" s="63"/>
      <c r="O937" s="64"/>
      <c r="P937" s="63">
        <v>41.0</v>
      </c>
      <c r="Q937" s="64"/>
      <c r="R937" s="64"/>
    </row>
    <row r="938" ht="12.75" customHeight="1">
      <c r="A938" s="63">
        <v>1722.0</v>
      </c>
      <c r="B938" s="63">
        <v>66666.0</v>
      </c>
      <c r="C938" s="64" t="s">
        <v>1376</v>
      </c>
      <c r="D938" s="64" t="s">
        <v>228</v>
      </c>
      <c r="E938" s="64"/>
      <c r="F938" s="64"/>
      <c r="G938" s="64" t="s">
        <v>913</v>
      </c>
      <c r="H938" s="65">
        <v>41789.708333333336</v>
      </c>
      <c r="I938" s="63">
        <v>4800.0</v>
      </c>
      <c r="J938" s="63">
        <v>73.0</v>
      </c>
      <c r="K938" s="64" t="s">
        <v>23</v>
      </c>
      <c r="L938" s="64" t="s">
        <v>40</v>
      </c>
      <c r="M938" s="64" t="s">
        <v>821</v>
      </c>
      <c r="N938" s="63"/>
      <c r="O938" s="64"/>
      <c r="P938" s="63">
        <v>41.0</v>
      </c>
      <c r="Q938" s="66">
        <v>2.0</v>
      </c>
      <c r="R938" s="66">
        <v>2.0</v>
      </c>
    </row>
    <row r="939" ht="12.75" customHeight="1">
      <c r="A939" s="63">
        <v>1709.0</v>
      </c>
      <c r="B939" s="63">
        <v>14115.0</v>
      </c>
      <c r="C939" s="64" t="s">
        <v>1376</v>
      </c>
      <c r="D939" s="64" t="s">
        <v>228</v>
      </c>
      <c r="E939" s="64"/>
      <c r="F939" s="64"/>
      <c r="G939" s="64" t="s">
        <v>1433</v>
      </c>
      <c r="H939" s="65">
        <v>41789.395833333336</v>
      </c>
      <c r="I939" s="63">
        <v>4850.0</v>
      </c>
      <c r="J939" s="63">
        <v>73.0</v>
      </c>
      <c r="K939" s="64" t="s">
        <v>23</v>
      </c>
      <c r="L939" s="64" t="s">
        <v>23</v>
      </c>
      <c r="M939" s="64" t="s">
        <v>821</v>
      </c>
      <c r="N939" s="63"/>
      <c r="O939" s="64"/>
      <c r="P939" s="63">
        <v>37.0</v>
      </c>
      <c r="Q939" s="64"/>
      <c r="R939" s="64"/>
    </row>
    <row r="940" ht="12.75" customHeight="1">
      <c r="A940" s="63">
        <v>1799.0</v>
      </c>
      <c r="B940" s="63">
        <v>57490.0</v>
      </c>
      <c r="C940" s="64" t="s">
        <v>1376</v>
      </c>
      <c r="D940" s="64" t="s">
        <v>228</v>
      </c>
      <c r="E940" s="66">
        <v>39.0</v>
      </c>
      <c r="F940" s="64" t="s">
        <v>414</v>
      </c>
      <c r="G940" s="64"/>
      <c r="H940" s="65">
        <v>41796.4375</v>
      </c>
      <c r="I940" s="63">
        <v>4850.0</v>
      </c>
      <c r="J940" s="63">
        <v>73.0</v>
      </c>
      <c r="K940" s="64" t="s">
        <v>23</v>
      </c>
      <c r="L940" s="64" t="s">
        <v>23</v>
      </c>
      <c r="M940" s="64" t="s">
        <v>814</v>
      </c>
      <c r="N940" s="63"/>
      <c r="O940" s="64"/>
      <c r="P940" s="63">
        <v>40.0</v>
      </c>
      <c r="Q940" s="64"/>
      <c r="R940" s="64"/>
    </row>
    <row r="941" ht="12.75" customHeight="1">
      <c r="A941" s="63">
        <v>1533.0</v>
      </c>
      <c r="B941" s="63">
        <v>155149.0</v>
      </c>
      <c r="C941" s="64" t="s">
        <v>1376</v>
      </c>
      <c r="D941" s="64" t="s">
        <v>228</v>
      </c>
      <c r="E941" s="64"/>
      <c r="F941" s="64"/>
      <c r="G941" s="64" t="s">
        <v>1001</v>
      </c>
      <c r="H941" s="65">
        <v>41775.333333333336</v>
      </c>
      <c r="I941" s="63">
        <v>4000.0</v>
      </c>
      <c r="J941" s="63">
        <v>74.0</v>
      </c>
      <c r="K941" s="64" t="s">
        <v>23</v>
      </c>
      <c r="L941" s="64" t="s">
        <v>23</v>
      </c>
      <c r="M941" s="64" t="s">
        <v>814</v>
      </c>
      <c r="N941" s="63"/>
      <c r="O941" s="64"/>
      <c r="P941" s="63">
        <v>40.0</v>
      </c>
      <c r="Q941" s="64"/>
      <c r="R941" s="64"/>
    </row>
    <row r="942" ht="12.75" customHeight="1">
      <c r="A942" s="63">
        <v>1763.0</v>
      </c>
      <c r="B942" s="63">
        <v>80448.0</v>
      </c>
      <c r="C942" s="64" t="s">
        <v>1376</v>
      </c>
      <c r="D942" s="64" t="s">
        <v>228</v>
      </c>
      <c r="E942" s="64"/>
      <c r="F942" s="64"/>
      <c r="G942" s="64" t="s">
        <v>924</v>
      </c>
      <c r="H942" s="65">
        <v>41791.5625</v>
      </c>
      <c r="I942" s="63">
        <v>3850.0</v>
      </c>
      <c r="J942" s="63">
        <v>74.0</v>
      </c>
      <c r="K942" s="64" t="s">
        <v>23</v>
      </c>
      <c r="L942" s="64" t="s">
        <v>23</v>
      </c>
      <c r="M942" s="64" t="s">
        <v>35</v>
      </c>
      <c r="N942" s="63"/>
      <c r="O942" s="64"/>
      <c r="P942" s="63">
        <v>36.0</v>
      </c>
      <c r="Q942" s="66">
        <v>2.0</v>
      </c>
      <c r="R942" s="66">
        <v>2.0</v>
      </c>
    </row>
    <row r="943" ht="12.75" customHeight="1">
      <c r="A943" s="63">
        <v>1575.0</v>
      </c>
      <c r="B943" s="63">
        <v>41540.0</v>
      </c>
      <c r="C943" s="64" t="s">
        <v>1376</v>
      </c>
      <c r="D943" s="64" t="s">
        <v>228</v>
      </c>
      <c r="E943" s="64"/>
      <c r="F943" s="64"/>
      <c r="G943" s="64" t="s">
        <v>915</v>
      </c>
      <c r="H943" s="65">
        <v>41782.6875</v>
      </c>
      <c r="I943" s="63">
        <v>3900.0</v>
      </c>
      <c r="J943" s="63">
        <v>74.0</v>
      </c>
      <c r="K943" s="64" t="s">
        <v>23</v>
      </c>
      <c r="L943" s="64" t="s">
        <v>40</v>
      </c>
      <c r="M943" s="64" t="s">
        <v>814</v>
      </c>
      <c r="N943" s="63"/>
      <c r="O943" s="64"/>
      <c r="P943" s="63">
        <v>74.0</v>
      </c>
      <c r="Q943" s="64"/>
      <c r="R943" s="64"/>
    </row>
    <row r="944" ht="12.75" customHeight="1">
      <c r="A944" s="63">
        <v>1011.0</v>
      </c>
      <c r="B944" s="63">
        <v>195528.0</v>
      </c>
      <c r="C944" s="64" t="s">
        <v>1376</v>
      </c>
      <c r="D944" s="64" t="s">
        <v>228</v>
      </c>
      <c r="E944" s="66">
        <v>38.0</v>
      </c>
      <c r="F944" s="64" t="s">
        <v>1379</v>
      </c>
      <c r="G944" s="64"/>
      <c r="H944" s="65">
        <v>41758.0</v>
      </c>
      <c r="I944" s="63">
        <v>4000.0</v>
      </c>
      <c r="J944" s="63">
        <v>74.0</v>
      </c>
      <c r="K944" s="64" t="s">
        <v>23</v>
      </c>
      <c r="L944" s="64" t="s">
        <v>23</v>
      </c>
      <c r="M944" s="64" t="s">
        <v>814</v>
      </c>
      <c r="N944" s="63"/>
      <c r="O944" s="64"/>
      <c r="P944" s="63">
        <v>38.0</v>
      </c>
      <c r="Q944" s="64"/>
      <c r="R944" s="64"/>
    </row>
    <row r="945" ht="12.75" customHeight="1">
      <c r="A945" s="63">
        <v>1516.0</v>
      </c>
      <c r="B945" s="63">
        <v>153498.0</v>
      </c>
      <c r="C945" s="64" t="s">
        <v>1376</v>
      </c>
      <c r="D945" s="64" t="s">
        <v>228</v>
      </c>
      <c r="E945" s="66">
        <v>96.0</v>
      </c>
      <c r="F945" s="64" t="s">
        <v>936</v>
      </c>
      <c r="G945" s="64"/>
      <c r="H945" s="65">
        <v>41772.395833333336</v>
      </c>
      <c r="I945" s="63">
        <v>4000.0</v>
      </c>
      <c r="J945" s="63">
        <v>74.0</v>
      </c>
      <c r="K945" s="64" t="s">
        <v>23</v>
      </c>
      <c r="L945" s="64" t="s">
        <v>23</v>
      </c>
      <c r="M945" s="64" t="s">
        <v>814</v>
      </c>
      <c r="N945" s="63"/>
      <c r="O945" s="64"/>
      <c r="P945" s="63">
        <v>36.0</v>
      </c>
      <c r="Q945" s="64"/>
      <c r="R945" s="64"/>
    </row>
    <row r="946" ht="12.75" customHeight="1">
      <c r="A946" s="63">
        <v>683.0</v>
      </c>
      <c r="B946" s="63">
        <v>110537.0</v>
      </c>
      <c r="C946" s="64" t="s">
        <v>1376</v>
      </c>
      <c r="D946" s="64" t="s">
        <v>228</v>
      </c>
      <c r="E946" s="66">
        <v>96.0</v>
      </c>
      <c r="F946" s="64" t="s">
        <v>936</v>
      </c>
      <c r="G946" s="64"/>
      <c r="H946" s="65">
        <v>41800.75</v>
      </c>
      <c r="I946" s="63">
        <v>4000.0</v>
      </c>
      <c r="J946" s="63">
        <v>74.0</v>
      </c>
      <c r="K946" s="64" t="s">
        <v>23</v>
      </c>
      <c r="L946" s="64" t="s">
        <v>35</v>
      </c>
      <c r="M946" s="64"/>
      <c r="N946" s="63"/>
      <c r="O946" s="64"/>
      <c r="P946" s="63">
        <v>36.0</v>
      </c>
      <c r="Q946" s="64"/>
      <c r="R946" s="64"/>
    </row>
    <row r="947" ht="12.75" customHeight="1">
      <c r="A947" s="63">
        <v>17170.0</v>
      </c>
      <c r="B947" s="63">
        <v>114462.0</v>
      </c>
      <c r="C947" s="64" t="s">
        <v>1376</v>
      </c>
      <c r="D947" s="64" t="s">
        <v>228</v>
      </c>
      <c r="E947" s="66">
        <v>40.0</v>
      </c>
      <c r="F947" s="64" t="s">
        <v>739</v>
      </c>
      <c r="G947" s="64"/>
      <c r="H947" s="65">
        <v>41831.875</v>
      </c>
      <c r="I947" s="63">
        <v>4000.0</v>
      </c>
      <c r="J947" s="63">
        <v>74.0</v>
      </c>
      <c r="K947" s="64" t="s">
        <v>23</v>
      </c>
      <c r="L947" s="64" t="s">
        <v>35</v>
      </c>
      <c r="M947" s="64"/>
      <c r="N947" s="63"/>
      <c r="O947" s="64"/>
      <c r="P947" s="63">
        <v>37.0</v>
      </c>
      <c r="Q947" s="64"/>
      <c r="R947" s="64"/>
    </row>
    <row r="948" ht="12.75" customHeight="1">
      <c r="A948" s="63">
        <v>1784.0</v>
      </c>
      <c r="B948" s="63">
        <v>38364.0</v>
      </c>
      <c r="C948" s="64" t="s">
        <v>1376</v>
      </c>
      <c r="D948" s="64" t="s">
        <v>228</v>
      </c>
      <c r="E948" s="66">
        <v>94.0</v>
      </c>
      <c r="F948" s="64" t="s">
        <v>1009</v>
      </c>
      <c r="G948" s="64"/>
      <c r="H948" s="65">
        <v>41794.46875</v>
      </c>
      <c r="I948" s="63">
        <v>4050.0</v>
      </c>
      <c r="J948" s="63">
        <v>74.0</v>
      </c>
      <c r="K948" s="64" t="s">
        <v>23</v>
      </c>
      <c r="L948" s="64" t="s">
        <v>23</v>
      </c>
      <c r="M948" s="64" t="s">
        <v>35</v>
      </c>
      <c r="N948" s="63"/>
      <c r="O948" s="64"/>
      <c r="P948" s="63">
        <v>37.0</v>
      </c>
      <c r="Q948" s="64"/>
      <c r="R948" s="64"/>
    </row>
    <row r="949" ht="12.75" customHeight="1">
      <c r="A949" s="63">
        <v>1568.0</v>
      </c>
      <c r="B949" s="63">
        <v>156602.0</v>
      </c>
      <c r="C949" s="64" t="s">
        <v>1376</v>
      </c>
      <c r="D949" s="64" t="s">
        <v>228</v>
      </c>
      <c r="E949" s="66">
        <v>37.0</v>
      </c>
      <c r="F949" s="64" t="s">
        <v>716</v>
      </c>
      <c r="G949" s="64"/>
      <c r="H949" s="65">
        <v>41780.0</v>
      </c>
      <c r="I949" s="63">
        <v>4100.0</v>
      </c>
      <c r="J949" s="63">
        <v>74.0</v>
      </c>
      <c r="K949" s="64" t="s">
        <v>23</v>
      </c>
      <c r="L949" s="64" t="s">
        <v>23</v>
      </c>
      <c r="M949" s="64"/>
      <c r="N949" s="63"/>
      <c r="O949" s="64"/>
      <c r="P949" s="63">
        <v>35.0</v>
      </c>
      <c r="Q949" s="64"/>
      <c r="R949" s="64"/>
    </row>
    <row r="950" ht="12.75" customHeight="1">
      <c r="A950" s="63">
        <v>1591.0</v>
      </c>
      <c r="B950" s="63">
        <v>79821.0</v>
      </c>
      <c r="C950" s="64" t="s">
        <v>1376</v>
      </c>
      <c r="D950" s="64" t="s">
        <v>228</v>
      </c>
      <c r="E950" s="66">
        <v>37.0</v>
      </c>
      <c r="F950" s="64" t="s">
        <v>716</v>
      </c>
      <c r="G950" s="64"/>
      <c r="H950" s="65">
        <v>41786.5</v>
      </c>
      <c r="I950" s="63">
        <v>4100.0</v>
      </c>
      <c r="J950" s="63">
        <v>74.0</v>
      </c>
      <c r="K950" s="64" t="s">
        <v>23</v>
      </c>
      <c r="L950" s="64"/>
      <c r="M950" s="64"/>
      <c r="N950" s="63"/>
      <c r="O950" s="64"/>
      <c r="P950" s="63">
        <v>35.0</v>
      </c>
      <c r="Q950" s="64"/>
      <c r="R950" s="64"/>
    </row>
    <row r="951" ht="12.75" customHeight="1">
      <c r="A951" s="63">
        <v>1757.0</v>
      </c>
      <c r="B951" s="63">
        <v>4559.0</v>
      </c>
      <c r="C951" s="64" t="s">
        <v>1376</v>
      </c>
      <c r="D951" s="64" t="s">
        <v>228</v>
      </c>
      <c r="E951" s="64"/>
      <c r="F951" s="64"/>
      <c r="G951" s="64" t="s">
        <v>931</v>
      </c>
      <c r="H951" s="65">
        <v>41791.520833333336</v>
      </c>
      <c r="I951" s="63">
        <v>4100.0</v>
      </c>
      <c r="J951" s="63">
        <v>74.0</v>
      </c>
      <c r="K951" s="64" t="s">
        <v>23</v>
      </c>
      <c r="L951" s="64" t="s">
        <v>23</v>
      </c>
      <c r="M951" s="64" t="s">
        <v>814</v>
      </c>
      <c r="N951" s="63"/>
      <c r="O951" s="64"/>
      <c r="P951" s="63">
        <v>38.0</v>
      </c>
      <c r="Q951" s="64"/>
      <c r="R951" s="64"/>
    </row>
    <row r="952" ht="12.75" customHeight="1">
      <c r="A952" s="63">
        <v>690.0</v>
      </c>
      <c r="B952" s="63">
        <v>107262.0</v>
      </c>
      <c r="C952" s="64" t="s">
        <v>1376</v>
      </c>
      <c r="D952" s="64" t="s">
        <v>228</v>
      </c>
      <c r="E952" s="66">
        <v>93.0</v>
      </c>
      <c r="F952" s="64" t="s">
        <v>915</v>
      </c>
      <c r="G952" s="64"/>
      <c r="H952" s="65">
        <v>41801.708333333336</v>
      </c>
      <c r="I952" s="63">
        <v>4100.0</v>
      </c>
      <c r="J952" s="63">
        <v>74.0</v>
      </c>
      <c r="K952" s="64" t="s">
        <v>23</v>
      </c>
      <c r="L952" s="64" t="s">
        <v>23</v>
      </c>
      <c r="M952" s="64"/>
      <c r="N952" s="63"/>
      <c r="O952" s="64"/>
      <c r="P952" s="63">
        <v>37.0</v>
      </c>
      <c r="Q952" s="64"/>
      <c r="R952" s="64"/>
    </row>
    <row r="953" ht="12.75" customHeight="1">
      <c r="A953" s="63">
        <v>17070.0</v>
      </c>
      <c r="B953" s="63">
        <v>110692.0</v>
      </c>
      <c r="C953" s="64" t="s">
        <v>1376</v>
      </c>
      <c r="D953" s="64" t="s">
        <v>228</v>
      </c>
      <c r="E953" s="66">
        <v>43.0</v>
      </c>
      <c r="F953" s="64" t="s">
        <v>903</v>
      </c>
      <c r="G953" s="64"/>
      <c r="H953" s="65">
        <v>41819.375</v>
      </c>
      <c r="I953" s="63">
        <v>4100.0</v>
      </c>
      <c r="J953" s="63">
        <v>74.0</v>
      </c>
      <c r="K953" s="64" t="s">
        <v>23</v>
      </c>
      <c r="L953" s="64" t="s">
        <v>40</v>
      </c>
      <c r="M953" s="64"/>
      <c r="N953" s="63"/>
      <c r="O953" s="64" t="s">
        <v>816</v>
      </c>
      <c r="P953" s="63">
        <v>39.0</v>
      </c>
      <c r="Q953" s="64"/>
      <c r="R953" s="64"/>
    </row>
    <row r="954" ht="12.75" customHeight="1">
      <c r="A954" s="63">
        <v>1583.0</v>
      </c>
      <c r="B954" s="63">
        <v>17040.0</v>
      </c>
      <c r="C954" s="64" t="s">
        <v>1376</v>
      </c>
      <c r="D954" s="64" t="s">
        <v>228</v>
      </c>
      <c r="E954" s="64"/>
      <c r="F954" s="64"/>
      <c r="G954" s="64" t="s">
        <v>911</v>
      </c>
      <c r="H954" s="65">
        <v>41783.875</v>
      </c>
      <c r="I954" s="63">
        <v>4200.0</v>
      </c>
      <c r="J954" s="63">
        <v>74.0</v>
      </c>
      <c r="K954" s="64" t="s">
        <v>23</v>
      </c>
      <c r="L954" s="64" t="s">
        <v>23</v>
      </c>
      <c r="M954" s="64" t="s">
        <v>814</v>
      </c>
      <c r="N954" s="63"/>
      <c r="O954" s="64"/>
      <c r="P954" s="63">
        <v>36.0</v>
      </c>
      <c r="Q954" s="64"/>
      <c r="R954" s="64"/>
    </row>
    <row r="955" ht="12.75" customHeight="1">
      <c r="A955" s="63">
        <v>15650.0</v>
      </c>
      <c r="B955" s="63">
        <v>48877.0</v>
      </c>
      <c r="C955" s="64" t="s">
        <v>1376</v>
      </c>
      <c r="D955" s="64" t="s">
        <v>228</v>
      </c>
      <c r="E955" s="64"/>
      <c r="F955" s="64"/>
      <c r="G955" s="64" t="s">
        <v>911</v>
      </c>
      <c r="H955" s="65">
        <v>41803.75</v>
      </c>
      <c r="I955" s="63">
        <v>4200.0</v>
      </c>
      <c r="J955" s="63">
        <v>74.0</v>
      </c>
      <c r="K955" s="64" t="s">
        <v>23</v>
      </c>
      <c r="L955" s="64" t="s">
        <v>23</v>
      </c>
      <c r="M955" s="64"/>
      <c r="N955" s="63"/>
      <c r="O955" s="64"/>
      <c r="P955" s="63">
        <v>37.0</v>
      </c>
      <c r="Q955" s="64"/>
      <c r="R955" s="64"/>
    </row>
    <row r="956" ht="12.75" customHeight="1">
      <c r="A956" s="63">
        <v>15720.0</v>
      </c>
      <c r="B956" s="63">
        <v>38158.0</v>
      </c>
      <c r="C956" s="64" t="s">
        <v>1376</v>
      </c>
      <c r="D956" s="64" t="s">
        <v>228</v>
      </c>
      <c r="E956" s="64"/>
      <c r="F956" s="64"/>
      <c r="G956" s="64" t="s">
        <v>945</v>
      </c>
      <c r="H956" s="65">
        <v>41804.760416666664</v>
      </c>
      <c r="I956" s="63">
        <v>4200.0</v>
      </c>
      <c r="J956" s="63">
        <v>74.0</v>
      </c>
      <c r="K956" s="64" t="s">
        <v>23</v>
      </c>
      <c r="L956" s="64" t="s">
        <v>23</v>
      </c>
      <c r="M956" s="64" t="s">
        <v>821</v>
      </c>
      <c r="N956" s="63"/>
      <c r="O956" s="64"/>
      <c r="P956" s="63">
        <v>39.0</v>
      </c>
      <c r="Q956" s="64"/>
      <c r="R956" s="64"/>
    </row>
    <row r="957" ht="12.75" customHeight="1">
      <c r="A957" s="63">
        <v>15940.0</v>
      </c>
      <c r="B957" s="63">
        <v>181740.0</v>
      </c>
      <c r="C957" s="64" t="s">
        <v>1376</v>
      </c>
      <c r="D957" s="64" t="s">
        <v>228</v>
      </c>
      <c r="E957" s="64"/>
      <c r="F957" s="64"/>
      <c r="G957" s="64" t="s">
        <v>915</v>
      </c>
      <c r="H957" s="65">
        <v>41810.5</v>
      </c>
      <c r="I957" s="63">
        <v>4200.0</v>
      </c>
      <c r="J957" s="63">
        <v>74.0</v>
      </c>
      <c r="K957" s="64" t="s">
        <v>23</v>
      </c>
      <c r="L957" s="64" t="s">
        <v>35</v>
      </c>
      <c r="M957" s="64" t="s">
        <v>814</v>
      </c>
      <c r="N957" s="63"/>
      <c r="O957" s="64" t="s">
        <v>816</v>
      </c>
      <c r="P957" s="63">
        <v>36.0</v>
      </c>
      <c r="Q957" s="64"/>
      <c r="R957" s="64"/>
    </row>
    <row r="958" ht="12.75" customHeight="1">
      <c r="A958" s="63">
        <v>1702.0</v>
      </c>
      <c r="B958" s="63">
        <v>44389.0</v>
      </c>
      <c r="C958" s="64" t="s">
        <v>1376</v>
      </c>
      <c r="D958" s="64" t="s">
        <v>228</v>
      </c>
      <c r="E958" s="66">
        <v>34.0</v>
      </c>
      <c r="F958" s="64" t="s">
        <v>660</v>
      </c>
      <c r="G958" s="64"/>
      <c r="H958" s="65">
        <v>41787.729166666664</v>
      </c>
      <c r="I958" s="63">
        <v>4250.0</v>
      </c>
      <c r="J958" s="63">
        <v>74.0</v>
      </c>
      <c r="K958" s="64" t="s">
        <v>23</v>
      </c>
      <c r="L958" s="64" t="s">
        <v>23</v>
      </c>
      <c r="M958" s="64"/>
      <c r="N958" s="63"/>
      <c r="O958" s="64"/>
      <c r="P958" s="63">
        <v>37.0</v>
      </c>
      <c r="Q958" s="64"/>
      <c r="R958" s="64"/>
    </row>
    <row r="959" ht="12.75" customHeight="1">
      <c r="A959" s="63">
        <v>1004.0</v>
      </c>
      <c r="B959" s="63">
        <v>180789.0</v>
      </c>
      <c r="C959" s="64" t="s">
        <v>1376</v>
      </c>
      <c r="D959" s="64" t="s">
        <v>228</v>
      </c>
      <c r="E959" s="66">
        <v>37.0</v>
      </c>
      <c r="F959" s="64" t="s">
        <v>716</v>
      </c>
      <c r="G959" s="64"/>
      <c r="H959" s="65">
        <v>41756.0</v>
      </c>
      <c r="I959" s="63">
        <v>4300.0</v>
      </c>
      <c r="J959" s="63">
        <v>74.0</v>
      </c>
      <c r="K959" s="64" t="s">
        <v>23</v>
      </c>
      <c r="L959" s="64" t="s">
        <v>23</v>
      </c>
      <c r="M959" s="64" t="s">
        <v>814</v>
      </c>
      <c r="N959" s="63"/>
      <c r="O959" s="64"/>
      <c r="P959" s="63">
        <v>39.0</v>
      </c>
      <c r="Q959" s="64"/>
      <c r="R959" s="64"/>
    </row>
    <row r="960" ht="12.75" customHeight="1">
      <c r="A960" s="63">
        <v>1043.0</v>
      </c>
      <c r="B960" s="63">
        <v>136878.0</v>
      </c>
      <c r="C960" s="64" t="s">
        <v>1376</v>
      </c>
      <c r="D960" s="64" t="s">
        <v>228</v>
      </c>
      <c r="E960" s="64"/>
      <c r="F960" s="64"/>
      <c r="G960" s="64" t="s">
        <v>918</v>
      </c>
      <c r="H960" s="65">
        <v>41763.645833333336</v>
      </c>
      <c r="I960" s="63">
        <v>4300.0</v>
      </c>
      <c r="J960" s="63">
        <v>74.0</v>
      </c>
      <c r="K960" s="64" t="s">
        <v>23</v>
      </c>
      <c r="L960" s="64" t="s">
        <v>23</v>
      </c>
      <c r="M960" s="64" t="s">
        <v>814</v>
      </c>
      <c r="N960" s="63"/>
      <c r="O960" s="64"/>
      <c r="P960" s="63">
        <v>38.0</v>
      </c>
      <c r="Q960" s="64"/>
      <c r="R960" s="64"/>
    </row>
    <row r="961" ht="12.75" customHeight="1">
      <c r="A961" s="63">
        <v>1509.0</v>
      </c>
      <c r="B961" s="63">
        <v>18774.0</v>
      </c>
      <c r="C961" s="64" t="s">
        <v>1376</v>
      </c>
      <c r="D961" s="64" t="s">
        <v>228</v>
      </c>
      <c r="E961" s="64"/>
      <c r="F961" s="64"/>
      <c r="G961" s="64" t="s">
        <v>1101</v>
      </c>
      <c r="H961" s="65">
        <v>41770.5625</v>
      </c>
      <c r="I961" s="63">
        <v>4300.0</v>
      </c>
      <c r="J961" s="63">
        <v>74.0</v>
      </c>
      <c r="K961" s="64" t="s">
        <v>23</v>
      </c>
      <c r="L961" s="64" t="s">
        <v>23</v>
      </c>
      <c r="M961" s="64" t="s">
        <v>814</v>
      </c>
      <c r="N961" s="63"/>
      <c r="O961" s="64"/>
      <c r="P961" s="63">
        <v>38.0</v>
      </c>
      <c r="Q961" s="64"/>
      <c r="R961" s="64"/>
    </row>
    <row r="962" ht="12.75" customHeight="1">
      <c r="A962" s="63">
        <v>1588.0</v>
      </c>
      <c r="B962" s="63">
        <v>47354.0</v>
      </c>
      <c r="C962" s="64" t="s">
        <v>1376</v>
      </c>
      <c r="D962" s="64" t="s">
        <v>228</v>
      </c>
      <c r="E962" s="66">
        <v>81.0</v>
      </c>
      <c r="F962" s="64" t="s">
        <v>926</v>
      </c>
      <c r="G962" s="64"/>
      <c r="H962" s="65">
        <v>41786.381944444445</v>
      </c>
      <c r="I962" s="63">
        <v>4300.0</v>
      </c>
      <c r="J962" s="63">
        <v>74.0</v>
      </c>
      <c r="K962" s="64" t="s">
        <v>23</v>
      </c>
      <c r="L962" s="64" t="s">
        <v>23</v>
      </c>
      <c r="M962" s="64" t="s">
        <v>35</v>
      </c>
      <c r="N962" s="63"/>
      <c r="O962" s="64"/>
      <c r="P962" s="63">
        <v>39.0</v>
      </c>
      <c r="Q962" s="64"/>
      <c r="R962" s="64"/>
    </row>
    <row r="963" ht="12.75" customHeight="1">
      <c r="A963" s="63">
        <v>1795.0</v>
      </c>
      <c r="B963" s="63">
        <v>26697.0</v>
      </c>
      <c r="C963" s="64" t="s">
        <v>1376</v>
      </c>
      <c r="D963" s="64" t="s">
        <v>228</v>
      </c>
      <c r="E963" s="64"/>
      <c r="F963" s="64"/>
      <c r="G963" s="64" t="s">
        <v>1434</v>
      </c>
      <c r="H963" s="65">
        <v>41796.572916666664</v>
      </c>
      <c r="I963" s="63">
        <v>4300.0</v>
      </c>
      <c r="J963" s="63">
        <v>74.0</v>
      </c>
      <c r="K963" s="64" t="s">
        <v>23</v>
      </c>
      <c r="L963" s="64" t="s">
        <v>23</v>
      </c>
      <c r="M963" s="64" t="s">
        <v>821</v>
      </c>
      <c r="N963" s="63"/>
      <c r="O963" s="64"/>
      <c r="P963" s="63">
        <v>38.0</v>
      </c>
      <c r="Q963" s="64"/>
      <c r="R963" s="64"/>
    </row>
    <row r="964" ht="12.75" customHeight="1">
      <c r="A964" s="63">
        <v>15770.0</v>
      </c>
      <c r="B964" s="63">
        <v>158184.0</v>
      </c>
      <c r="C964" s="64" t="s">
        <v>1376</v>
      </c>
      <c r="D964" s="64" t="s">
        <v>228</v>
      </c>
      <c r="E964" s="64"/>
      <c r="F964" s="64"/>
      <c r="G964" s="64" t="s">
        <v>915</v>
      </c>
      <c r="H964" s="65">
        <v>41805.4375</v>
      </c>
      <c r="I964" s="63">
        <v>4300.0</v>
      </c>
      <c r="J964" s="63">
        <v>74.0</v>
      </c>
      <c r="K964" s="64" t="s">
        <v>23</v>
      </c>
      <c r="L964" s="64" t="s">
        <v>23</v>
      </c>
      <c r="M964" s="64" t="s">
        <v>814</v>
      </c>
      <c r="N964" s="63"/>
      <c r="O964" s="64"/>
      <c r="P964" s="63">
        <v>38.0</v>
      </c>
      <c r="Q964" s="64"/>
      <c r="R964" s="64"/>
    </row>
    <row r="965" ht="12.75" customHeight="1">
      <c r="A965" s="63">
        <v>1718.0</v>
      </c>
      <c r="B965" s="63">
        <v>102931.0</v>
      </c>
      <c r="C965" s="64" t="s">
        <v>1376</v>
      </c>
      <c r="D965" s="64" t="s">
        <v>228</v>
      </c>
      <c r="E965" s="64"/>
      <c r="F965" s="64"/>
      <c r="G965" s="64" t="s">
        <v>1083</v>
      </c>
      <c r="H965" s="65">
        <v>41789.34027777778</v>
      </c>
      <c r="I965" s="63">
        <v>4350.0</v>
      </c>
      <c r="J965" s="63">
        <v>74.0</v>
      </c>
      <c r="K965" s="64" t="s">
        <v>23</v>
      </c>
      <c r="L965" s="64" t="s">
        <v>23</v>
      </c>
      <c r="M965" s="64" t="s">
        <v>821</v>
      </c>
      <c r="N965" s="63"/>
      <c r="O965" s="64"/>
      <c r="P965" s="63">
        <v>39.0</v>
      </c>
      <c r="Q965" s="64"/>
      <c r="R965" s="64"/>
    </row>
    <row r="966" ht="12.75" customHeight="1">
      <c r="A966" s="63">
        <v>1535.0</v>
      </c>
      <c r="B966" s="63">
        <v>43226.0</v>
      </c>
      <c r="C966" s="64" t="s">
        <v>1376</v>
      </c>
      <c r="D966" s="64" t="s">
        <v>228</v>
      </c>
      <c r="E966" s="64"/>
      <c r="F966" s="64"/>
      <c r="G966" s="64" t="s">
        <v>911</v>
      </c>
      <c r="H966" s="65">
        <v>41775.416666666664</v>
      </c>
      <c r="I966" s="63">
        <v>4400.0</v>
      </c>
      <c r="J966" s="63">
        <v>74.0</v>
      </c>
      <c r="K966" s="64" t="s">
        <v>23</v>
      </c>
      <c r="L966" s="64" t="s">
        <v>23</v>
      </c>
      <c r="M966" s="64" t="s">
        <v>814</v>
      </c>
      <c r="N966" s="63"/>
      <c r="O966" s="64"/>
      <c r="P966" s="63">
        <v>39.0</v>
      </c>
      <c r="Q966" s="64"/>
      <c r="R966" s="64"/>
    </row>
    <row r="967" ht="12.75" customHeight="1">
      <c r="A967" s="63">
        <v>15920.0</v>
      </c>
      <c r="B967" s="63">
        <v>14140.0</v>
      </c>
      <c r="C967" s="64" t="s">
        <v>1376</v>
      </c>
      <c r="D967" s="64" t="s">
        <v>228</v>
      </c>
      <c r="E967" s="64"/>
      <c r="F967" s="64"/>
      <c r="G967" s="64" t="s">
        <v>947</v>
      </c>
      <c r="H967" s="65">
        <v>41810.354166666664</v>
      </c>
      <c r="I967" s="63">
        <v>4400.0</v>
      </c>
      <c r="J967" s="63">
        <v>74.0</v>
      </c>
      <c r="K967" s="64" t="s">
        <v>23</v>
      </c>
      <c r="L967" s="64" t="s">
        <v>35</v>
      </c>
      <c r="M967" s="64" t="s">
        <v>814</v>
      </c>
      <c r="N967" s="63"/>
      <c r="O967" s="64"/>
      <c r="P967" s="63">
        <v>38.0</v>
      </c>
      <c r="Q967" s="64"/>
      <c r="R967" s="64"/>
    </row>
    <row r="968" ht="12.75" customHeight="1">
      <c r="A968" s="63">
        <v>1072.0</v>
      </c>
      <c r="B968" s="63">
        <v>101480.0</v>
      </c>
      <c r="C968" s="64" t="s">
        <v>1376</v>
      </c>
      <c r="D968" s="64" t="s">
        <v>228</v>
      </c>
      <c r="E968" s="66">
        <v>36.0</v>
      </c>
      <c r="F968" s="64" t="s">
        <v>692</v>
      </c>
      <c r="G968" s="64"/>
      <c r="H968" s="65">
        <v>41769.5</v>
      </c>
      <c r="I968" s="63">
        <v>4450.0</v>
      </c>
      <c r="J968" s="63">
        <v>74.0</v>
      </c>
      <c r="K968" s="64" t="s">
        <v>23</v>
      </c>
      <c r="L968" s="64" t="s">
        <v>23</v>
      </c>
      <c r="M968" s="64" t="s">
        <v>814</v>
      </c>
      <c r="N968" s="63"/>
      <c r="O968" s="64"/>
      <c r="P968" s="63">
        <v>38.0</v>
      </c>
      <c r="Q968" s="64"/>
      <c r="R968" s="64"/>
    </row>
    <row r="969" ht="12.75" customHeight="1">
      <c r="A969" s="63">
        <v>1083.0</v>
      </c>
      <c r="B969" s="63">
        <v>16879.0</v>
      </c>
      <c r="C969" s="64" t="s">
        <v>1376</v>
      </c>
      <c r="D969" s="64" t="s">
        <v>228</v>
      </c>
      <c r="E969" s="64"/>
      <c r="F969" s="64"/>
      <c r="G969" s="64" t="s">
        <v>1435</v>
      </c>
      <c r="H969" s="65">
        <v>41756.319444444445</v>
      </c>
      <c r="I969" s="63">
        <v>4500.0</v>
      </c>
      <c r="J969" s="63">
        <v>74.0</v>
      </c>
      <c r="K969" s="64" t="s">
        <v>23</v>
      </c>
      <c r="L969" s="64" t="s">
        <v>23</v>
      </c>
      <c r="M969" s="64" t="s">
        <v>814</v>
      </c>
      <c r="N969" s="63"/>
      <c r="O969" s="64"/>
      <c r="P969" s="63">
        <v>38.0</v>
      </c>
      <c r="Q969" s="64"/>
      <c r="R969" s="64"/>
    </row>
    <row r="970" ht="12.75" customHeight="1">
      <c r="A970" s="63">
        <v>1094.0</v>
      </c>
      <c r="B970" s="63">
        <v>36797.0</v>
      </c>
      <c r="C970" s="64" t="s">
        <v>1376</v>
      </c>
      <c r="D970" s="64" t="s">
        <v>228</v>
      </c>
      <c r="E970" s="64"/>
      <c r="F970" s="64"/>
      <c r="G970" s="64" t="s">
        <v>923</v>
      </c>
      <c r="H970" s="65">
        <v>41756.447916666664</v>
      </c>
      <c r="I970" s="63">
        <v>4500.0</v>
      </c>
      <c r="J970" s="63">
        <v>74.0</v>
      </c>
      <c r="K970" s="64" t="s">
        <v>23</v>
      </c>
      <c r="L970" s="64" t="s">
        <v>35</v>
      </c>
      <c r="M970" s="64" t="s">
        <v>35</v>
      </c>
      <c r="N970" s="63"/>
      <c r="O970" s="64"/>
      <c r="P970" s="63">
        <v>37.0</v>
      </c>
      <c r="Q970" s="64"/>
      <c r="R970" s="64"/>
    </row>
    <row r="971" ht="12.75" customHeight="1">
      <c r="A971" s="63">
        <v>1014.0</v>
      </c>
      <c r="B971" s="63">
        <v>49055.0</v>
      </c>
      <c r="C971" s="64" t="s">
        <v>1376</v>
      </c>
      <c r="D971" s="64" t="s">
        <v>228</v>
      </c>
      <c r="E971" s="66">
        <v>89.0</v>
      </c>
      <c r="F971" s="64" t="s">
        <v>914</v>
      </c>
      <c r="G971" s="64"/>
      <c r="H971" s="65">
        <v>41759.395833333336</v>
      </c>
      <c r="I971" s="63">
        <v>4500.0</v>
      </c>
      <c r="J971" s="63">
        <v>74.0</v>
      </c>
      <c r="K971" s="64" t="s">
        <v>23</v>
      </c>
      <c r="L971" s="64" t="s">
        <v>23</v>
      </c>
      <c r="M971" s="64" t="s">
        <v>814</v>
      </c>
      <c r="N971" s="63"/>
      <c r="O971" s="64"/>
      <c r="P971" s="63">
        <v>38.0</v>
      </c>
      <c r="Q971" s="64"/>
      <c r="R971" s="64"/>
    </row>
    <row r="972" ht="12.75" customHeight="1">
      <c r="A972" s="63">
        <v>1075.0</v>
      </c>
      <c r="B972" s="63">
        <v>20425.0</v>
      </c>
      <c r="C972" s="64" t="s">
        <v>1376</v>
      </c>
      <c r="D972" s="64" t="s">
        <v>228</v>
      </c>
      <c r="E972" s="64"/>
      <c r="F972" s="64"/>
      <c r="G972" s="64" t="s">
        <v>1436</v>
      </c>
      <c r="H972" s="65">
        <v>41769.604166666664</v>
      </c>
      <c r="I972" s="63">
        <v>4500.0</v>
      </c>
      <c r="J972" s="63">
        <v>74.0</v>
      </c>
      <c r="K972" s="64" t="s">
        <v>23</v>
      </c>
      <c r="L972" s="64" t="s">
        <v>23</v>
      </c>
      <c r="M972" s="64" t="s">
        <v>814</v>
      </c>
      <c r="N972" s="63"/>
      <c r="O972" s="64"/>
      <c r="P972" s="63">
        <v>40.0</v>
      </c>
      <c r="Q972" s="64"/>
      <c r="R972" s="64"/>
    </row>
    <row r="973" ht="12.75" customHeight="1">
      <c r="A973" s="63">
        <v>1548.0</v>
      </c>
      <c r="B973" s="63">
        <v>161428.0</v>
      </c>
      <c r="C973" s="64" t="s">
        <v>1376</v>
      </c>
      <c r="D973" s="64" t="s">
        <v>228</v>
      </c>
      <c r="E973" s="64"/>
      <c r="F973" s="64"/>
      <c r="G973" s="64" t="s">
        <v>921</v>
      </c>
      <c r="H973" s="65">
        <v>41775.739583333336</v>
      </c>
      <c r="I973" s="63">
        <v>4500.0</v>
      </c>
      <c r="J973" s="63">
        <v>74.0</v>
      </c>
      <c r="K973" s="64" t="s">
        <v>23</v>
      </c>
      <c r="L973" s="64" t="s">
        <v>23</v>
      </c>
      <c r="M973" s="64" t="s">
        <v>814</v>
      </c>
      <c r="N973" s="63"/>
      <c r="O973" s="64"/>
      <c r="P973" s="63">
        <v>38.0</v>
      </c>
      <c r="Q973" s="64"/>
      <c r="R973" s="64"/>
    </row>
    <row r="974" ht="12.75" customHeight="1">
      <c r="A974" s="63">
        <v>1779.0</v>
      </c>
      <c r="B974" s="63">
        <v>20201.0</v>
      </c>
      <c r="C974" s="64" t="s">
        <v>1376</v>
      </c>
      <c r="D974" s="64" t="s">
        <v>228</v>
      </c>
      <c r="E974" s="66">
        <v>87.0</v>
      </c>
      <c r="F974" s="64" t="s">
        <v>913</v>
      </c>
      <c r="G974" s="64"/>
      <c r="H974" s="65">
        <v>41793.75</v>
      </c>
      <c r="I974" s="63">
        <v>4500.0</v>
      </c>
      <c r="J974" s="63">
        <v>74.0</v>
      </c>
      <c r="K974" s="64" t="s">
        <v>23</v>
      </c>
      <c r="L974" s="64" t="s">
        <v>23</v>
      </c>
      <c r="M974" s="64"/>
      <c r="N974" s="63"/>
      <c r="O974" s="64"/>
      <c r="P974" s="63">
        <v>38.0</v>
      </c>
      <c r="Q974" s="64"/>
      <c r="R974" s="64"/>
    </row>
    <row r="975" ht="12.75" customHeight="1">
      <c r="A975" s="63">
        <v>1052.0</v>
      </c>
      <c r="B975" s="63">
        <v>162101.0</v>
      </c>
      <c r="C975" s="64" t="s">
        <v>1376</v>
      </c>
      <c r="D975" s="64" t="s">
        <v>228</v>
      </c>
      <c r="E975" s="66">
        <v>39.0</v>
      </c>
      <c r="F975" s="64" t="s">
        <v>414</v>
      </c>
      <c r="G975" s="64"/>
      <c r="H975" s="65">
        <v>41766.395833333336</v>
      </c>
      <c r="I975" s="63">
        <v>4550.0</v>
      </c>
      <c r="J975" s="63">
        <v>74.0</v>
      </c>
      <c r="K975" s="64" t="s">
        <v>23</v>
      </c>
      <c r="L975" s="64" t="s">
        <v>23</v>
      </c>
      <c r="M975" s="64"/>
      <c r="N975" s="63"/>
      <c r="O975" s="64"/>
      <c r="P975" s="63">
        <v>40.0</v>
      </c>
      <c r="Q975" s="64"/>
      <c r="R975" s="64"/>
    </row>
    <row r="976" ht="12.75" customHeight="1">
      <c r="A976" s="63">
        <v>1580.0</v>
      </c>
      <c r="B976" s="63">
        <v>159036.0</v>
      </c>
      <c r="C976" s="64" t="s">
        <v>1376</v>
      </c>
      <c r="D976" s="64" t="s">
        <v>228</v>
      </c>
      <c r="E976" s="66">
        <v>40.0</v>
      </c>
      <c r="F976" s="64" t="s">
        <v>739</v>
      </c>
      <c r="G976" s="64"/>
      <c r="H976" s="65">
        <v>41783.354166666664</v>
      </c>
      <c r="I976" s="63">
        <v>4550.0</v>
      </c>
      <c r="J976" s="63">
        <v>74.0</v>
      </c>
      <c r="K976" s="64" t="s">
        <v>23</v>
      </c>
      <c r="L976" s="64" t="s">
        <v>23</v>
      </c>
      <c r="M976" s="64"/>
      <c r="N976" s="63"/>
      <c r="O976" s="64" t="s">
        <v>816</v>
      </c>
      <c r="P976" s="63">
        <v>37.0</v>
      </c>
      <c r="Q976" s="64"/>
      <c r="R976" s="64"/>
    </row>
    <row r="977" ht="12.75" customHeight="1">
      <c r="A977" s="63">
        <v>1593.0</v>
      </c>
      <c r="B977" s="63">
        <v>5605.0</v>
      </c>
      <c r="C977" s="64" t="s">
        <v>1376</v>
      </c>
      <c r="D977" s="64" t="s">
        <v>228</v>
      </c>
      <c r="E977" s="66">
        <v>39.0</v>
      </c>
      <c r="F977" s="64" t="s">
        <v>414</v>
      </c>
      <c r="G977" s="64"/>
      <c r="H977" s="65">
        <v>41786.791666666664</v>
      </c>
      <c r="I977" s="63">
        <v>4550.0</v>
      </c>
      <c r="J977" s="63">
        <v>74.0</v>
      </c>
      <c r="K977" s="64" t="s">
        <v>23</v>
      </c>
      <c r="L977" s="64" t="s">
        <v>40</v>
      </c>
      <c r="M977" s="64"/>
      <c r="N977" s="63"/>
      <c r="O977" s="64"/>
      <c r="P977" s="63">
        <v>38.0</v>
      </c>
      <c r="Q977" s="64"/>
      <c r="R977" s="64"/>
    </row>
    <row r="978" ht="12.75" customHeight="1">
      <c r="A978" s="63">
        <v>1091.0</v>
      </c>
      <c r="B978" s="63">
        <v>111296.0</v>
      </c>
      <c r="C978" s="64" t="s">
        <v>1376</v>
      </c>
      <c r="D978" s="64" t="s">
        <v>228</v>
      </c>
      <c r="E978" s="64"/>
      <c r="F978" s="64"/>
      <c r="G978" s="64" t="s">
        <v>918</v>
      </c>
      <c r="H978" s="65">
        <v>41756.416666666664</v>
      </c>
      <c r="I978" s="63">
        <v>4600.0</v>
      </c>
      <c r="J978" s="63">
        <v>74.0</v>
      </c>
      <c r="K978" s="64" t="s">
        <v>23</v>
      </c>
      <c r="L978" s="64" t="s">
        <v>23</v>
      </c>
      <c r="M978" s="64" t="s">
        <v>814</v>
      </c>
      <c r="N978" s="63"/>
      <c r="O978" s="64" t="s">
        <v>816</v>
      </c>
      <c r="P978" s="63">
        <v>38.0</v>
      </c>
      <c r="Q978" s="64"/>
      <c r="R978" s="64"/>
    </row>
    <row r="979" ht="12.75" customHeight="1">
      <c r="A979" s="63">
        <v>1540.0</v>
      </c>
      <c r="B979" s="63">
        <v>56058.0</v>
      </c>
      <c r="C979" s="64" t="s">
        <v>1376</v>
      </c>
      <c r="D979" s="64" t="s">
        <v>228</v>
      </c>
      <c r="E979" s="64"/>
      <c r="F979" s="64"/>
      <c r="G979" s="64" t="s">
        <v>1338</v>
      </c>
      <c r="H979" s="65">
        <v>41775.458333333336</v>
      </c>
      <c r="I979" s="63">
        <v>4600.0</v>
      </c>
      <c r="J979" s="63">
        <v>74.0</v>
      </c>
      <c r="K979" s="64" t="s">
        <v>23</v>
      </c>
      <c r="L979" s="64" t="s">
        <v>23</v>
      </c>
      <c r="M979" s="64" t="s">
        <v>814</v>
      </c>
      <c r="N979" s="63"/>
      <c r="O979" s="64"/>
      <c r="P979" s="63">
        <v>40.0</v>
      </c>
      <c r="Q979" s="64"/>
      <c r="R979" s="64"/>
    </row>
    <row r="980" ht="12.75" customHeight="1">
      <c r="A980" s="63">
        <v>1717.0</v>
      </c>
      <c r="B980" s="63">
        <v>26697.0</v>
      </c>
      <c r="C980" s="64" t="s">
        <v>1376</v>
      </c>
      <c r="D980" s="64" t="s">
        <v>228</v>
      </c>
      <c r="E980" s="64"/>
      <c r="F980" s="64"/>
      <c r="G980" s="64" t="s">
        <v>921</v>
      </c>
      <c r="H980" s="65">
        <v>41789.604166666664</v>
      </c>
      <c r="I980" s="63">
        <v>4600.0</v>
      </c>
      <c r="J980" s="63">
        <v>74.0</v>
      </c>
      <c r="K980" s="64" t="s">
        <v>23</v>
      </c>
      <c r="L980" s="64" t="s">
        <v>23</v>
      </c>
      <c r="M980" s="64" t="s">
        <v>821</v>
      </c>
      <c r="N980" s="63"/>
      <c r="O980" s="64"/>
      <c r="P980" s="63">
        <v>39.0</v>
      </c>
      <c r="Q980" s="64"/>
      <c r="R980" s="64"/>
    </row>
    <row r="981" ht="12.75" customHeight="1">
      <c r="A981" s="63">
        <v>1735.0</v>
      </c>
      <c r="B981" s="63">
        <v>111577.0</v>
      </c>
      <c r="C981" s="64" t="s">
        <v>1376</v>
      </c>
      <c r="D981" s="64" t="s">
        <v>228</v>
      </c>
      <c r="E981" s="64"/>
      <c r="F981" s="64"/>
      <c r="G981" s="64" t="s">
        <v>918</v>
      </c>
      <c r="H981" s="65">
        <v>41790.4375</v>
      </c>
      <c r="I981" s="63">
        <v>4600.0</v>
      </c>
      <c r="J981" s="63">
        <v>74.0</v>
      </c>
      <c r="K981" s="64" t="s">
        <v>23</v>
      </c>
      <c r="L981" s="64" t="s">
        <v>23</v>
      </c>
      <c r="M981" s="64" t="s">
        <v>35</v>
      </c>
      <c r="N981" s="63"/>
      <c r="O981" s="64" t="s">
        <v>816</v>
      </c>
      <c r="P981" s="63">
        <v>41.0</v>
      </c>
      <c r="Q981" s="66">
        <v>2.0</v>
      </c>
      <c r="R981" s="66">
        <v>2.0</v>
      </c>
    </row>
    <row r="982" ht="12.75" customHeight="1">
      <c r="A982" s="63">
        <v>1787.0</v>
      </c>
      <c r="B982" s="63">
        <v>25549.0</v>
      </c>
      <c r="C982" s="64" t="s">
        <v>1376</v>
      </c>
      <c r="D982" s="64" t="s">
        <v>228</v>
      </c>
      <c r="E982" s="66">
        <v>37.0</v>
      </c>
      <c r="F982" s="64" t="s">
        <v>716</v>
      </c>
      <c r="G982" s="64"/>
      <c r="H982" s="65">
        <v>41794.875</v>
      </c>
      <c r="I982" s="63">
        <v>4600.0</v>
      </c>
      <c r="J982" s="63">
        <v>74.0</v>
      </c>
      <c r="K982" s="64" t="s">
        <v>23</v>
      </c>
      <c r="L982" s="64" t="s">
        <v>23</v>
      </c>
      <c r="M982" s="64"/>
      <c r="N982" s="63"/>
      <c r="O982" s="64"/>
      <c r="P982" s="63">
        <v>39.0</v>
      </c>
      <c r="Q982" s="64"/>
      <c r="R982" s="64"/>
    </row>
    <row r="983" ht="12.75" customHeight="1">
      <c r="A983" s="63">
        <v>1065.0</v>
      </c>
      <c r="B983" s="63">
        <v>156600.0</v>
      </c>
      <c r="C983" s="64" t="s">
        <v>1376</v>
      </c>
      <c r="D983" s="64" t="s">
        <v>228</v>
      </c>
      <c r="E983" s="64"/>
      <c r="F983" s="64"/>
      <c r="G983" s="64" t="s">
        <v>896</v>
      </c>
      <c r="H983" s="65">
        <v>41768.645833333336</v>
      </c>
      <c r="I983" s="63">
        <v>4650.0</v>
      </c>
      <c r="J983" s="63">
        <v>74.0</v>
      </c>
      <c r="K983" s="64" t="s">
        <v>23</v>
      </c>
      <c r="L983" s="64" t="s">
        <v>23</v>
      </c>
      <c r="M983" s="64" t="s">
        <v>814</v>
      </c>
      <c r="N983" s="63"/>
      <c r="O983" s="64"/>
      <c r="P983" s="63">
        <v>40.0</v>
      </c>
      <c r="Q983" s="64"/>
      <c r="R983" s="64"/>
    </row>
    <row r="984" ht="12.75" customHeight="1">
      <c r="A984" s="63">
        <v>665.0</v>
      </c>
      <c r="B984" s="63">
        <v>158929.0</v>
      </c>
      <c r="C984" s="64" t="s">
        <v>1376</v>
      </c>
      <c r="D984" s="64" t="s">
        <v>228</v>
      </c>
      <c r="E984" s="64"/>
      <c r="F984" s="64"/>
      <c r="G984" s="64" t="s">
        <v>953</v>
      </c>
      <c r="H984" s="65">
        <v>41797.760416666664</v>
      </c>
      <c r="I984" s="63">
        <v>4650.0</v>
      </c>
      <c r="J984" s="63">
        <v>74.0</v>
      </c>
      <c r="K984" s="64" t="s">
        <v>23</v>
      </c>
      <c r="L984" s="64" t="s">
        <v>23</v>
      </c>
      <c r="M984" s="64" t="s">
        <v>814</v>
      </c>
      <c r="N984" s="63"/>
      <c r="O984" s="64"/>
      <c r="P984" s="63">
        <v>39.0</v>
      </c>
      <c r="Q984" s="64"/>
      <c r="R984" s="64"/>
    </row>
    <row r="985" ht="12.75" customHeight="1">
      <c r="A985" s="63">
        <v>1082.0</v>
      </c>
      <c r="B985" s="63">
        <v>41513.0</v>
      </c>
      <c r="C985" s="64" t="s">
        <v>1376</v>
      </c>
      <c r="D985" s="64" t="s">
        <v>228</v>
      </c>
      <c r="E985" s="66">
        <v>40.0</v>
      </c>
      <c r="F985" s="64" t="s">
        <v>739</v>
      </c>
      <c r="G985" s="64"/>
      <c r="H985" s="65">
        <v>41756.32986111111</v>
      </c>
      <c r="I985" s="63">
        <v>4700.0</v>
      </c>
      <c r="J985" s="63">
        <v>74.0</v>
      </c>
      <c r="K985" s="64" t="s">
        <v>23</v>
      </c>
      <c r="L985" s="64" t="s">
        <v>23</v>
      </c>
      <c r="M985" s="64"/>
      <c r="N985" s="63"/>
      <c r="O985" s="64"/>
      <c r="P985" s="63">
        <v>40.0</v>
      </c>
      <c r="Q985" s="64"/>
      <c r="R985" s="64"/>
    </row>
    <row r="986" ht="12.75" customHeight="1">
      <c r="A986" s="63">
        <v>1529.0</v>
      </c>
      <c r="B986" s="63">
        <v>173500.0</v>
      </c>
      <c r="C986" s="64" t="s">
        <v>1376</v>
      </c>
      <c r="D986" s="64" t="s">
        <v>228</v>
      </c>
      <c r="E986" s="66">
        <v>39.0</v>
      </c>
      <c r="F986" s="64" t="s">
        <v>414</v>
      </c>
      <c r="G986" s="64"/>
      <c r="H986" s="65">
        <v>41773.458333333336</v>
      </c>
      <c r="I986" s="63">
        <v>4700.0</v>
      </c>
      <c r="J986" s="63">
        <v>74.0</v>
      </c>
      <c r="K986" s="64" t="s">
        <v>23</v>
      </c>
      <c r="L986" s="64" t="s">
        <v>23</v>
      </c>
      <c r="M986" s="64" t="s">
        <v>814</v>
      </c>
      <c r="N986" s="63"/>
      <c r="O986" s="64"/>
      <c r="P986" s="63">
        <v>40.0</v>
      </c>
      <c r="Q986" s="64"/>
      <c r="R986" s="64"/>
    </row>
    <row r="987" ht="12.75" customHeight="1">
      <c r="A987" s="63">
        <v>1768.0</v>
      </c>
      <c r="B987" s="63">
        <v>106002.0</v>
      </c>
      <c r="C987" s="64" t="s">
        <v>1376</v>
      </c>
      <c r="D987" s="64" t="s">
        <v>228</v>
      </c>
      <c r="E987" s="66">
        <v>34.0</v>
      </c>
      <c r="F987" s="64" t="s">
        <v>660</v>
      </c>
      <c r="G987" s="64"/>
      <c r="H987" s="65">
        <v>41791.770833333336</v>
      </c>
      <c r="I987" s="63">
        <v>4700.0</v>
      </c>
      <c r="J987" s="63">
        <v>74.0</v>
      </c>
      <c r="K987" s="64" t="s">
        <v>23</v>
      </c>
      <c r="L987" s="64" t="s">
        <v>23</v>
      </c>
      <c r="M987" s="64" t="s">
        <v>821</v>
      </c>
      <c r="N987" s="63"/>
      <c r="O987" s="64"/>
      <c r="P987" s="63">
        <v>40.0</v>
      </c>
      <c r="Q987" s="66">
        <v>2.0</v>
      </c>
      <c r="R987" s="66">
        <v>2.0</v>
      </c>
    </row>
    <row r="988" ht="12.75" customHeight="1">
      <c r="A988" s="63">
        <v>1740.0</v>
      </c>
      <c r="B988" s="63">
        <v>12982.0</v>
      </c>
      <c r="C988" s="64" t="s">
        <v>1376</v>
      </c>
      <c r="D988" s="64" t="s">
        <v>228</v>
      </c>
      <c r="E988" s="64"/>
      <c r="F988" s="64"/>
      <c r="G988" s="64" t="s">
        <v>1437</v>
      </c>
      <c r="H988" s="65">
        <v>41790.4375</v>
      </c>
      <c r="I988" s="63">
        <v>4750.0</v>
      </c>
      <c r="J988" s="63">
        <v>74.0</v>
      </c>
      <c r="K988" s="64" t="s">
        <v>23</v>
      </c>
      <c r="L988" s="64" t="s">
        <v>23</v>
      </c>
      <c r="M988" s="64" t="s">
        <v>35</v>
      </c>
      <c r="N988" s="63"/>
      <c r="O988" s="64"/>
      <c r="P988" s="63">
        <v>39.0</v>
      </c>
      <c r="Q988" s="66">
        <v>2.0</v>
      </c>
      <c r="R988" s="66">
        <v>2.0</v>
      </c>
    </row>
    <row r="989" ht="12.75" customHeight="1">
      <c r="A989" s="63">
        <v>1012.0</v>
      </c>
      <c r="B989" s="63">
        <v>47923.0</v>
      </c>
      <c r="C989" s="64" t="s">
        <v>1376</v>
      </c>
      <c r="D989" s="64" t="s">
        <v>228</v>
      </c>
      <c r="E989" s="66">
        <v>37.0</v>
      </c>
      <c r="F989" s="64" t="s">
        <v>716</v>
      </c>
      <c r="G989" s="64"/>
      <c r="H989" s="65">
        <v>41758.0</v>
      </c>
      <c r="I989" s="63">
        <v>4800.0</v>
      </c>
      <c r="J989" s="63">
        <v>74.0</v>
      </c>
      <c r="K989" s="64" t="s">
        <v>23</v>
      </c>
      <c r="L989" s="64" t="s">
        <v>23</v>
      </c>
      <c r="M989" s="64" t="s">
        <v>814</v>
      </c>
      <c r="N989" s="63"/>
      <c r="O989" s="64"/>
      <c r="P989" s="63">
        <v>38.0</v>
      </c>
      <c r="Q989" s="64"/>
      <c r="R989" s="64"/>
    </row>
    <row r="990" ht="12.75" customHeight="1">
      <c r="A990" s="63">
        <v>1741.0</v>
      </c>
      <c r="B990" s="63">
        <v>52024.0</v>
      </c>
      <c r="C990" s="64" t="s">
        <v>1376</v>
      </c>
      <c r="D990" s="64" t="s">
        <v>228</v>
      </c>
      <c r="E990" s="64"/>
      <c r="F990" s="64"/>
      <c r="G990" s="64" t="s">
        <v>927</v>
      </c>
      <c r="H990" s="65">
        <v>41790.5625</v>
      </c>
      <c r="I990" s="63">
        <v>4800.0</v>
      </c>
      <c r="J990" s="63">
        <v>74.0</v>
      </c>
      <c r="K990" s="64" t="s">
        <v>23</v>
      </c>
      <c r="L990" s="64" t="s">
        <v>23</v>
      </c>
      <c r="M990" s="64" t="s">
        <v>821</v>
      </c>
      <c r="N990" s="63"/>
      <c r="O990" s="64"/>
      <c r="P990" s="63">
        <v>41.0</v>
      </c>
      <c r="Q990" s="66">
        <v>2.0</v>
      </c>
      <c r="R990" s="66">
        <v>2.0</v>
      </c>
    </row>
    <row r="991" ht="12.75" customHeight="1">
      <c r="A991" s="63">
        <v>1788.0</v>
      </c>
      <c r="B991" s="63">
        <v>191633.0</v>
      </c>
      <c r="C991" s="64" t="s">
        <v>1376</v>
      </c>
      <c r="D991" s="64" t="s">
        <v>228</v>
      </c>
      <c r="E991" s="64"/>
      <c r="F991" s="64"/>
      <c r="G991" s="64" t="s">
        <v>915</v>
      </c>
      <c r="H991" s="65">
        <v>41796.395833333336</v>
      </c>
      <c r="I991" s="63">
        <v>4800.0</v>
      </c>
      <c r="J991" s="63">
        <v>74.0</v>
      </c>
      <c r="K991" s="64" t="s">
        <v>23</v>
      </c>
      <c r="L991" s="64" t="s">
        <v>23</v>
      </c>
      <c r="M991" s="64" t="s">
        <v>821</v>
      </c>
      <c r="N991" s="63"/>
      <c r="O991" s="64" t="s">
        <v>816</v>
      </c>
      <c r="P991" s="63">
        <v>40.0</v>
      </c>
      <c r="Q991" s="64"/>
      <c r="R991" s="64"/>
    </row>
    <row r="992" ht="12.75" customHeight="1">
      <c r="A992" s="63">
        <v>15980.0</v>
      </c>
      <c r="B992" s="63">
        <v>11186.0</v>
      </c>
      <c r="C992" s="64" t="s">
        <v>1376</v>
      </c>
      <c r="D992" s="64" t="s">
        <v>228</v>
      </c>
      <c r="E992" s="66">
        <v>38.0</v>
      </c>
      <c r="F992" s="64" t="s">
        <v>1379</v>
      </c>
      <c r="G992" s="64"/>
      <c r="H992" s="65">
        <v>41812.729166666664</v>
      </c>
      <c r="I992" s="63">
        <v>4800.0</v>
      </c>
      <c r="J992" s="63">
        <v>74.0</v>
      </c>
      <c r="K992" s="64" t="s">
        <v>23</v>
      </c>
      <c r="L992" s="64" t="s">
        <v>35</v>
      </c>
      <c r="M992" s="64" t="s">
        <v>814</v>
      </c>
      <c r="N992" s="63"/>
      <c r="O992" s="64"/>
      <c r="P992" s="63">
        <v>39.0</v>
      </c>
      <c r="Q992" s="64"/>
      <c r="R992" s="64"/>
    </row>
    <row r="993" ht="12.75" customHeight="1">
      <c r="A993" s="63">
        <v>676.0</v>
      </c>
      <c r="B993" s="63">
        <v>50691.0</v>
      </c>
      <c r="C993" s="64" t="s">
        <v>1376</v>
      </c>
      <c r="D993" s="64" t="s">
        <v>228</v>
      </c>
      <c r="E993" s="64"/>
      <c r="F993" s="64"/>
      <c r="G993" s="64" t="s">
        <v>914</v>
      </c>
      <c r="H993" s="65">
        <v>41798.666666666664</v>
      </c>
      <c r="I993" s="63">
        <v>4850.0</v>
      </c>
      <c r="J993" s="63">
        <v>74.0</v>
      </c>
      <c r="K993" s="64" t="s">
        <v>23</v>
      </c>
      <c r="L993" s="64" t="s">
        <v>40</v>
      </c>
      <c r="M993" s="64" t="s">
        <v>814</v>
      </c>
      <c r="N993" s="63"/>
      <c r="O993" s="64"/>
      <c r="P993" s="63">
        <v>40.0</v>
      </c>
      <c r="Q993" s="64"/>
      <c r="R993" s="64"/>
    </row>
    <row r="994" ht="12.75" customHeight="1">
      <c r="A994" s="63">
        <v>1734.0</v>
      </c>
      <c r="B994" s="63">
        <v>110670.0</v>
      </c>
      <c r="C994" s="64" t="s">
        <v>1376</v>
      </c>
      <c r="D994" s="64" t="s">
        <v>228</v>
      </c>
      <c r="E994" s="64"/>
      <c r="F994" s="64"/>
      <c r="G994" s="64" t="s">
        <v>918</v>
      </c>
      <c r="H994" s="65">
        <v>41790.5</v>
      </c>
      <c r="I994" s="63">
        <v>4900.0</v>
      </c>
      <c r="J994" s="63">
        <v>74.0</v>
      </c>
      <c r="K994" s="64" t="s">
        <v>23</v>
      </c>
      <c r="L994" s="64" t="s">
        <v>23</v>
      </c>
      <c r="M994" s="64" t="s">
        <v>821</v>
      </c>
      <c r="N994" s="63"/>
      <c r="O994" s="64" t="s">
        <v>816</v>
      </c>
      <c r="P994" s="63">
        <v>42.0</v>
      </c>
      <c r="Q994" s="66">
        <v>2.0</v>
      </c>
      <c r="R994" s="66">
        <v>2.0</v>
      </c>
    </row>
    <row r="995" ht="12.75" customHeight="1">
      <c r="A995" s="63">
        <v>1089.0</v>
      </c>
      <c r="B995" s="63">
        <v>157816.0</v>
      </c>
      <c r="C995" s="64" t="s">
        <v>1376</v>
      </c>
      <c r="D995" s="64" t="s">
        <v>228</v>
      </c>
      <c r="E995" s="64"/>
      <c r="F995" s="64"/>
      <c r="G995" s="64" t="s">
        <v>914</v>
      </c>
      <c r="H995" s="65">
        <v>41756.333333333336</v>
      </c>
      <c r="I995" s="63">
        <v>5000.0</v>
      </c>
      <c r="J995" s="63">
        <v>74.0</v>
      </c>
      <c r="K995" s="64" t="s">
        <v>23</v>
      </c>
      <c r="L995" s="64" t="s">
        <v>23</v>
      </c>
      <c r="M995" s="64" t="s">
        <v>814</v>
      </c>
      <c r="N995" s="63"/>
      <c r="O995" s="64"/>
      <c r="P995" s="63">
        <v>42.0</v>
      </c>
      <c r="Q995" s="64"/>
      <c r="R995" s="64"/>
    </row>
    <row r="996" ht="12.75" customHeight="1">
      <c r="A996" s="63">
        <v>1051.0</v>
      </c>
      <c r="B996" s="63">
        <v>59512.0</v>
      </c>
      <c r="C996" s="64" t="s">
        <v>1376</v>
      </c>
      <c r="D996" s="64" t="s">
        <v>228</v>
      </c>
      <c r="E996" s="66">
        <v>82.0</v>
      </c>
      <c r="F996" s="64" t="s">
        <v>923</v>
      </c>
      <c r="G996" s="64"/>
      <c r="H996" s="65">
        <v>41766.760416666664</v>
      </c>
      <c r="I996" s="63">
        <v>5100.0</v>
      </c>
      <c r="J996" s="63">
        <v>74.0</v>
      </c>
      <c r="K996" s="64" t="s">
        <v>23</v>
      </c>
      <c r="L996" s="64" t="s">
        <v>23</v>
      </c>
      <c r="M996" s="64"/>
      <c r="N996" s="63"/>
      <c r="O996" s="64"/>
      <c r="P996" s="63">
        <v>41.0</v>
      </c>
      <c r="Q996" s="64"/>
      <c r="R996" s="64"/>
    </row>
    <row r="997" ht="12.75" customHeight="1">
      <c r="A997" s="63">
        <v>1545.0</v>
      </c>
      <c r="B997" s="63">
        <v>59652.0</v>
      </c>
      <c r="C997" s="64" t="s">
        <v>1376</v>
      </c>
      <c r="D997" s="64" t="s">
        <v>228</v>
      </c>
      <c r="E997" s="64"/>
      <c r="F997" s="64"/>
      <c r="G997" s="64" t="s">
        <v>943</v>
      </c>
      <c r="H997" s="65">
        <v>41775.583333333336</v>
      </c>
      <c r="I997" s="63">
        <v>5100.0</v>
      </c>
      <c r="J997" s="63">
        <v>74.0</v>
      </c>
      <c r="K997" s="64" t="s">
        <v>23</v>
      </c>
      <c r="L997" s="64" t="s">
        <v>23</v>
      </c>
      <c r="M997" s="64" t="s">
        <v>821</v>
      </c>
      <c r="N997" s="63"/>
      <c r="O997" s="64"/>
      <c r="P997" s="63">
        <v>41.0</v>
      </c>
      <c r="Q997" s="64"/>
      <c r="R997" s="64"/>
    </row>
    <row r="998" ht="12.75" customHeight="1">
      <c r="A998" s="63">
        <v>1572.0</v>
      </c>
      <c r="B998" s="63">
        <v>25530.0</v>
      </c>
      <c r="C998" s="64" t="s">
        <v>1376</v>
      </c>
      <c r="D998" s="64" t="s">
        <v>228</v>
      </c>
      <c r="E998" s="66">
        <v>89.0</v>
      </c>
      <c r="F998" s="64" t="s">
        <v>914</v>
      </c>
      <c r="G998" s="64"/>
      <c r="H998" s="65">
        <v>41780.0</v>
      </c>
      <c r="I998" s="63">
        <v>5200.0</v>
      </c>
      <c r="J998" s="63">
        <v>74.0</v>
      </c>
      <c r="K998" s="64" t="s">
        <v>23</v>
      </c>
      <c r="L998" s="64"/>
      <c r="M998" s="64"/>
      <c r="N998" s="63"/>
      <c r="O998" s="64"/>
      <c r="P998" s="63">
        <v>42.0</v>
      </c>
      <c r="Q998" s="64"/>
      <c r="R998" s="64"/>
    </row>
    <row r="999" ht="12.75" customHeight="1">
      <c r="A999" s="63">
        <v>1024.0</v>
      </c>
      <c r="B999" s="63">
        <v>214153.0</v>
      </c>
      <c r="C999" s="64" t="s">
        <v>1376</v>
      </c>
      <c r="D999" s="64" t="s">
        <v>228</v>
      </c>
      <c r="E999" s="66">
        <v>38.0</v>
      </c>
      <c r="F999" s="64" t="s">
        <v>1379</v>
      </c>
      <c r="G999" s="64"/>
      <c r="H999" s="65">
        <v>41760.5</v>
      </c>
      <c r="I999" s="63">
        <v>4200.0</v>
      </c>
      <c r="J999" s="63">
        <v>75.0</v>
      </c>
      <c r="K999" s="64" t="s">
        <v>23</v>
      </c>
      <c r="L999" s="64" t="s">
        <v>23</v>
      </c>
      <c r="M999" s="64" t="s">
        <v>814</v>
      </c>
      <c r="N999" s="63"/>
      <c r="O999" s="64"/>
      <c r="P999" s="64"/>
      <c r="Q999" s="64"/>
      <c r="R999" s="64"/>
    </row>
    <row r="1000" ht="12.75" customHeight="1">
      <c r="A1000" s="63">
        <v>670.0</v>
      </c>
      <c r="B1000" s="63">
        <v>100141.0</v>
      </c>
      <c r="C1000" s="64" t="s">
        <v>1376</v>
      </c>
      <c r="D1000" s="64" t="s">
        <v>228</v>
      </c>
      <c r="E1000" s="66">
        <v>43.0</v>
      </c>
      <c r="F1000" s="64" t="s">
        <v>903</v>
      </c>
      <c r="G1000" s="64"/>
      <c r="H1000" s="65">
        <v>41798.5625</v>
      </c>
      <c r="I1000" s="63">
        <v>3800.0</v>
      </c>
      <c r="J1000" s="63">
        <v>75.0</v>
      </c>
      <c r="K1000" s="64" t="s">
        <v>23</v>
      </c>
      <c r="L1000" s="64" t="s">
        <v>23</v>
      </c>
      <c r="M1000" s="64"/>
      <c r="N1000" s="63"/>
      <c r="O1000" s="64"/>
      <c r="P1000" s="63">
        <v>33.0</v>
      </c>
      <c r="Q1000" s="64"/>
      <c r="R1000" s="64"/>
    </row>
    <row r="1001" ht="12.75" customHeight="1">
      <c r="A1001" s="63">
        <v>1701.0</v>
      </c>
      <c r="B1001" s="63">
        <v>55614.0</v>
      </c>
      <c r="C1001" s="64" t="s">
        <v>1376</v>
      </c>
      <c r="D1001" s="64" t="s">
        <v>228</v>
      </c>
      <c r="E1001" s="66">
        <v>43.0</v>
      </c>
      <c r="F1001" s="64" t="s">
        <v>903</v>
      </c>
      <c r="G1001" s="64"/>
      <c r="H1001" s="65">
        <v>41787.65625</v>
      </c>
      <c r="I1001" s="63">
        <v>4150.0</v>
      </c>
      <c r="J1001" s="63">
        <v>75.0</v>
      </c>
      <c r="K1001" s="64" t="s">
        <v>23</v>
      </c>
      <c r="L1001" s="64" t="s">
        <v>23</v>
      </c>
      <c r="M1001" s="64"/>
      <c r="N1001" s="63"/>
      <c r="O1001" s="64"/>
      <c r="P1001" s="63">
        <v>35.0</v>
      </c>
      <c r="Q1001" s="64"/>
      <c r="R1001" s="64"/>
    </row>
    <row r="1002" ht="12.75" customHeight="1">
      <c r="A1002" s="63">
        <v>1764.0</v>
      </c>
      <c r="B1002" s="63">
        <v>58153.0</v>
      </c>
      <c r="C1002" s="64" t="s">
        <v>1376</v>
      </c>
      <c r="D1002" s="64" t="s">
        <v>228</v>
      </c>
      <c r="E1002" s="64"/>
      <c r="F1002" s="64"/>
      <c r="G1002" s="64" t="s">
        <v>948</v>
      </c>
      <c r="H1002" s="65">
        <v>41791.770833333336</v>
      </c>
      <c r="I1002" s="63">
        <v>4150.0</v>
      </c>
      <c r="J1002" s="63">
        <v>75.0</v>
      </c>
      <c r="K1002" s="64" t="s">
        <v>23</v>
      </c>
      <c r="L1002" s="64" t="s">
        <v>23</v>
      </c>
      <c r="M1002" s="64" t="s">
        <v>35</v>
      </c>
      <c r="N1002" s="63"/>
      <c r="O1002" s="64"/>
      <c r="P1002" s="63">
        <v>36.0</v>
      </c>
      <c r="Q1002" s="66">
        <v>2.0</v>
      </c>
      <c r="R1002" s="66">
        <v>2.0</v>
      </c>
    </row>
    <row r="1003" ht="12.75" customHeight="1">
      <c r="A1003" s="63">
        <v>1095.0</v>
      </c>
      <c r="B1003" s="63">
        <v>49131.0</v>
      </c>
      <c r="C1003" s="64" t="s">
        <v>1376</v>
      </c>
      <c r="D1003" s="64" t="s">
        <v>228</v>
      </c>
      <c r="E1003" s="64"/>
      <c r="F1003" s="64"/>
      <c r="G1003" s="64" t="s">
        <v>1005</v>
      </c>
      <c r="H1003" s="65">
        <v>41756.4375</v>
      </c>
      <c r="I1003" s="63">
        <v>4200.0</v>
      </c>
      <c r="J1003" s="63">
        <v>75.0</v>
      </c>
      <c r="K1003" s="64" t="s">
        <v>23</v>
      </c>
      <c r="L1003" s="64" t="s">
        <v>23</v>
      </c>
      <c r="M1003" s="64" t="s">
        <v>814</v>
      </c>
      <c r="N1003" s="63"/>
      <c r="O1003" s="64"/>
      <c r="P1003" s="63">
        <v>75.0</v>
      </c>
      <c r="Q1003" s="64"/>
      <c r="R1003" s="64"/>
    </row>
    <row r="1004" ht="12.75" customHeight="1">
      <c r="A1004" s="63">
        <v>1525.0</v>
      </c>
      <c r="B1004" s="63">
        <v>106283.0</v>
      </c>
      <c r="C1004" s="64" t="s">
        <v>1376</v>
      </c>
      <c r="D1004" s="64" t="s">
        <v>228</v>
      </c>
      <c r="E1004" s="66">
        <v>39.0</v>
      </c>
      <c r="F1004" s="64" t="s">
        <v>414</v>
      </c>
      <c r="G1004" s="64"/>
      <c r="H1004" s="65">
        <v>41772.57638888889</v>
      </c>
      <c r="I1004" s="63">
        <v>4200.0</v>
      </c>
      <c r="J1004" s="63">
        <v>75.0</v>
      </c>
      <c r="K1004" s="64" t="s">
        <v>23</v>
      </c>
      <c r="L1004" s="64" t="s">
        <v>40</v>
      </c>
      <c r="M1004" s="64" t="s">
        <v>814</v>
      </c>
      <c r="N1004" s="63"/>
      <c r="O1004" s="64"/>
      <c r="P1004" s="63">
        <v>38.0</v>
      </c>
      <c r="Q1004" s="64"/>
      <c r="R1004" s="64"/>
    </row>
    <row r="1005" ht="12.75" customHeight="1">
      <c r="A1005" s="63">
        <v>1567.0</v>
      </c>
      <c r="B1005" s="63">
        <v>38364.0</v>
      </c>
      <c r="C1005" s="64" t="s">
        <v>1376</v>
      </c>
      <c r="D1005" s="64" t="s">
        <v>228</v>
      </c>
      <c r="E1005" s="66">
        <v>40.0</v>
      </c>
      <c r="F1005" s="64" t="s">
        <v>739</v>
      </c>
      <c r="G1005" s="64"/>
      <c r="H1005" s="65">
        <v>41779.333333333336</v>
      </c>
      <c r="I1005" s="63">
        <v>4200.0</v>
      </c>
      <c r="J1005" s="63">
        <v>75.0</v>
      </c>
      <c r="K1005" s="64" t="s">
        <v>23</v>
      </c>
      <c r="L1005" s="64" t="s">
        <v>23</v>
      </c>
      <c r="M1005" s="64" t="s">
        <v>814</v>
      </c>
      <c r="N1005" s="63"/>
      <c r="O1005" s="64"/>
      <c r="P1005" s="63">
        <v>36.0</v>
      </c>
      <c r="Q1005" s="64"/>
      <c r="R1005" s="64"/>
    </row>
    <row r="1006" ht="12.75" customHeight="1">
      <c r="A1006" s="63">
        <v>689.0</v>
      </c>
      <c r="B1006" s="63">
        <v>207425.0</v>
      </c>
      <c r="C1006" s="64" t="s">
        <v>1376</v>
      </c>
      <c r="D1006" s="64" t="s">
        <v>228</v>
      </c>
      <c r="E1006" s="66">
        <v>38.0</v>
      </c>
      <c r="F1006" s="64" t="s">
        <v>1379</v>
      </c>
      <c r="G1006" s="64"/>
      <c r="H1006" s="65">
        <v>41801.71527777778</v>
      </c>
      <c r="I1006" s="63">
        <v>4250.0</v>
      </c>
      <c r="J1006" s="63">
        <v>75.0</v>
      </c>
      <c r="K1006" s="64" t="s">
        <v>23</v>
      </c>
      <c r="L1006" s="64" t="s">
        <v>23</v>
      </c>
      <c r="M1006" s="64" t="s">
        <v>814</v>
      </c>
      <c r="N1006" s="63"/>
      <c r="O1006" s="64"/>
      <c r="P1006" s="64"/>
      <c r="Q1006" s="64"/>
      <c r="R1006" s="64"/>
    </row>
    <row r="1007" ht="12.75" customHeight="1">
      <c r="A1007" s="63">
        <v>1015.0</v>
      </c>
      <c r="B1007" s="63">
        <v>82504.0</v>
      </c>
      <c r="C1007" s="64" t="s">
        <v>1376</v>
      </c>
      <c r="D1007" s="64" t="s">
        <v>228</v>
      </c>
      <c r="E1007" s="66">
        <v>91.0</v>
      </c>
      <c r="F1007" s="64" t="s">
        <v>947</v>
      </c>
      <c r="G1007" s="64"/>
      <c r="H1007" s="65">
        <v>41759.458333333336</v>
      </c>
      <c r="I1007" s="63">
        <v>4300.0</v>
      </c>
      <c r="J1007" s="63">
        <v>75.0</v>
      </c>
      <c r="K1007" s="64" t="s">
        <v>23</v>
      </c>
      <c r="L1007" s="64" t="s">
        <v>23</v>
      </c>
      <c r="M1007" s="64" t="s">
        <v>814</v>
      </c>
      <c r="N1007" s="63"/>
      <c r="O1007" s="64"/>
      <c r="P1007" s="63">
        <v>38.0</v>
      </c>
      <c r="Q1007" s="64"/>
      <c r="R1007" s="64"/>
    </row>
    <row r="1008" ht="12.75" customHeight="1">
      <c r="A1008" s="63">
        <v>1752.0</v>
      </c>
      <c r="B1008" s="63">
        <v>45430.0</v>
      </c>
      <c r="C1008" s="64" t="s">
        <v>1376</v>
      </c>
      <c r="D1008" s="64" t="s">
        <v>228</v>
      </c>
      <c r="E1008" s="64"/>
      <c r="F1008" s="64"/>
      <c r="G1008" s="64" t="s">
        <v>904</v>
      </c>
      <c r="H1008" s="65">
        <v>41791.354166666664</v>
      </c>
      <c r="I1008" s="63">
        <v>4300.0</v>
      </c>
      <c r="J1008" s="63">
        <v>75.0</v>
      </c>
      <c r="K1008" s="64" t="s">
        <v>23</v>
      </c>
      <c r="L1008" s="64" t="s">
        <v>23</v>
      </c>
      <c r="M1008" s="64" t="s">
        <v>814</v>
      </c>
      <c r="N1008" s="63"/>
      <c r="O1008" s="64"/>
      <c r="P1008" s="63">
        <v>38.0</v>
      </c>
      <c r="Q1008" s="64"/>
      <c r="R1008" s="64"/>
    </row>
    <row r="1009" ht="12.75" customHeight="1">
      <c r="A1009" s="63">
        <v>1765.0</v>
      </c>
      <c r="B1009" s="63">
        <v>45840.0</v>
      </c>
      <c r="C1009" s="64" t="s">
        <v>1376</v>
      </c>
      <c r="D1009" s="64" t="s">
        <v>228</v>
      </c>
      <c r="E1009" s="66">
        <v>40.0</v>
      </c>
      <c r="F1009" s="64" t="s">
        <v>739</v>
      </c>
      <c r="G1009" s="64"/>
      <c r="H1009" s="65">
        <v>41791.541666666664</v>
      </c>
      <c r="I1009" s="63">
        <v>4300.0</v>
      </c>
      <c r="J1009" s="63">
        <v>75.0</v>
      </c>
      <c r="K1009" s="64" t="s">
        <v>23</v>
      </c>
      <c r="L1009" s="64" t="s">
        <v>23</v>
      </c>
      <c r="M1009" s="64" t="s">
        <v>35</v>
      </c>
      <c r="N1009" s="63"/>
      <c r="O1009" s="64"/>
      <c r="P1009" s="63">
        <v>36.0</v>
      </c>
      <c r="Q1009" s="66">
        <v>2.0</v>
      </c>
      <c r="R1009" s="66">
        <v>2.0</v>
      </c>
    </row>
    <row r="1010" ht="12.75" customHeight="1">
      <c r="A1010" s="63">
        <v>666.0</v>
      </c>
      <c r="B1010" s="63">
        <v>135647.0</v>
      </c>
      <c r="C1010" s="64" t="s">
        <v>1376</v>
      </c>
      <c r="D1010" s="64" t="s">
        <v>228</v>
      </c>
      <c r="E1010" s="64"/>
      <c r="F1010" s="64"/>
      <c r="G1010" s="64" t="s">
        <v>1438</v>
      </c>
      <c r="H1010" s="65">
        <v>41798.3125</v>
      </c>
      <c r="I1010" s="63">
        <v>4300.0</v>
      </c>
      <c r="J1010" s="63">
        <v>75.0</v>
      </c>
      <c r="K1010" s="64" t="s">
        <v>23</v>
      </c>
      <c r="L1010" s="64" t="s">
        <v>23</v>
      </c>
      <c r="M1010" s="64" t="s">
        <v>814</v>
      </c>
      <c r="N1010" s="63"/>
      <c r="O1010" s="64"/>
      <c r="P1010" s="63">
        <v>37.0</v>
      </c>
      <c r="Q1010" s="64"/>
      <c r="R1010" s="64"/>
    </row>
    <row r="1011" ht="12.75" customHeight="1">
      <c r="A1011" s="63">
        <v>17130.0</v>
      </c>
      <c r="B1011" s="63">
        <v>14140.0</v>
      </c>
      <c r="C1011" s="64" t="s">
        <v>1376</v>
      </c>
      <c r="D1011" s="64" t="s">
        <v>228</v>
      </c>
      <c r="E1011" s="64"/>
      <c r="F1011" s="64"/>
      <c r="G1011" s="64" t="s">
        <v>947</v>
      </c>
      <c r="H1011" s="65">
        <v>41826.708333333336</v>
      </c>
      <c r="I1011" s="63">
        <v>4300.0</v>
      </c>
      <c r="J1011" s="63">
        <v>75.0</v>
      </c>
      <c r="K1011" s="64" t="s">
        <v>23</v>
      </c>
      <c r="L1011" s="64" t="s">
        <v>35</v>
      </c>
      <c r="M1011" s="64"/>
      <c r="N1011" s="63"/>
      <c r="O1011" s="64"/>
      <c r="P1011" s="63">
        <v>38.0</v>
      </c>
      <c r="Q1011" s="64"/>
      <c r="R1011" s="64"/>
    </row>
    <row r="1012" ht="12.75" customHeight="1">
      <c r="A1012" s="63">
        <v>1078.0</v>
      </c>
      <c r="B1012" s="63">
        <v>202727.0</v>
      </c>
      <c r="C1012" s="64" t="s">
        <v>1376</v>
      </c>
      <c r="D1012" s="64" t="s">
        <v>228</v>
      </c>
      <c r="E1012" s="66">
        <v>43.0</v>
      </c>
      <c r="F1012" s="64" t="s">
        <v>903</v>
      </c>
      <c r="G1012" s="64"/>
      <c r="H1012" s="65">
        <v>41769.0</v>
      </c>
      <c r="I1012" s="63">
        <v>4350.0</v>
      </c>
      <c r="J1012" s="63">
        <v>75.0</v>
      </c>
      <c r="K1012" s="64" t="s">
        <v>23</v>
      </c>
      <c r="L1012" s="64" t="s">
        <v>23</v>
      </c>
      <c r="M1012" s="64" t="s">
        <v>814</v>
      </c>
      <c r="N1012" s="63"/>
      <c r="O1012" s="64"/>
      <c r="P1012" s="63">
        <v>38.0</v>
      </c>
      <c r="Q1012" s="64"/>
      <c r="R1012" s="64"/>
    </row>
    <row r="1013" ht="12.75" customHeight="1">
      <c r="A1013" s="63">
        <v>1090.0</v>
      </c>
      <c r="B1013" s="63">
        <v>159691.0</v>
      </c>
      <c r="C1013" s="64" t="s">
        <v>1376</v>
      </c>
      <c r="D1013" s="64" t="s">
        <v>228</v>
      </c>
      <c r="E1013" s="64"/>
      <c r="F1013" s="64"/>
      <c r="G1013" s="64" t="s">
        <v>931</v>
      </c>
      <c r="H1013" s="65">
        <v>41756.427083333336</v>
      </c>
      <c r="I1013" s="63">
        <v>4400.0</v>
      </c>
      <c r="J1013" s="63">
        <v>75.0</v>
      </c>
      <c r="K1013" s="64" t="s">
        <v>23</v>
      </c>
      <c r="L1013" s="64" t="s">
        <v>23</v>
      </c>
      <c r="M1013" s="64" t="s">
        <v>814</v>
      </c>
      <c r="N1013" s="63"/>
      <c r="O1013" s="64"/>
      <c r="P1013" s="63">
        <v>38.0</v>
      </c>
      <c r="Q1013" s="64"/>
      <c r="R1013" s="64"/>
    </row>
    <row r="1014" ht="12.75" customHeight="1">
      <c r="A1014" s="63">
        <v>1003.0</v>
      </c>
      <c r="B1014" s="63">
        <v>7360.0</v>
      </c>
      <c r="C1014" s="64" t="s">
        <v>1376</v>
      </c>
      <c r="D1014" s="64" t="s">
        <v>228</v>
      </c>
      <c r="E1014" s="66">
        <v>36.0</v>
      </c>
      <c r="F1014" s="64" t="s">
        <v>692</v>
      </c>
      <c r="G1014" s="64"/>
      <c r="H1014" s="65">
        <v>41756.625</v>
      </c>
      <c r="I1014" s="63">
        <v>4400.0</v>
      </c>
      <c r="J1014" s="63">
        <v>75.0</v>
      </c>
      <c r="K1014" s="64" t="s">
        <v>23</v>
      </c>
      <c r="L1014" s="64" t="s">
        <v>23</v>
      </c>
      <c r="M1014" s="64" t="s">
        <v>814</v>
      </c>
      <c r="N1014" s="63"/>
      <c r="O1014" s="64"/>
      <c r="P1014" s="63">
        <v>38.0</v>
      </c>
      <c r="Q1014" s="64"/>
      <c r="R1014" s="64"/>
    </row>
    <row r="1015" ht="12.75" customHeight="1">
      <c r="A1015" s="63">
        <v>1549.0</v>
      </c>
      <c r="B1015" s="63">
        <v>111296.0</v>
      </c>
      <c r="C1015" s="64" t="s">
        <v>1376</v>
      </c>
      <c r="D1015" s="64" t="s">
        <v>228</v>
      </c>
      <c r="E1015" s="64"/>
      <c r="F1015" s="64"/>
      <c r="G1015" s="64" t="s">
        <v>953</v>
      </c>
      <c r="H1015" s="65">
        <v>41775.791666666664</v>
      </c>
      <c r="I1015" s="63">
        <v>4400.0</v>
      </c>
      <c r="J1015" s="63">
        <v>75.0</v>
      </c>
      <c r="K1015" s="64" t="s">
        <v>23</v>
      </c>
      <c r="L1015" s="64" t="s">
        <v>23</v>
      </c>
      <c r="M1015" s="64" t="s">
        <v>814</v>
      </c>
      <c r="N1015" s="63"/>
      <c r="O1015" s="64" t="s">
        <v>816</v>
      </c>
      <c r="P1015" s="63">
        <v>38.0</v>
      </c>
      <c r="Q1015" s="64"/>
      <c r="R1015" s="64"/>
    </row>
    <row r="1016" ht="12.75" customHeight="1">
      <c r="A1016" s="63">
        <v>698.0</v>
      </c>
      <c r="B1016" s="63">
        <v>104674.0</v>
      </c>
      <c r="C1016" s="64" t="s">
        <v>1376</v>
      </c>
      <c r="D1016" s="64" t="s">
        <v>228</v>
      </c>
      <c r="E1016" s="66">
        <v>39.0</v>
      </c>
      <c r="F1016" s="64" t="s">
        <v>414</v>
      </c>
      <c r="G1016" s="64"/>
      <c r="H1016" s="65">
        <v>41803.729166666664</v>
      </c>
      <c r="I1016" s="63">
        <v>4400.0</v>
      </c>
      <c r="J1016" s="63">
        <v>75.0</v>
      </c>
      <c r="K1016" s="64" t="s">
        <v>23</v>
      </c>
      <c r="L1016" s="64" t="s">
        <v>23</v>
      </c>
      <c r="M1016" s="64"/>
      <c r="N1016" s="63"/>
      <c r="O1016" s="64"/>
      <c r="P1016" s="63">
        <v>38.0</v>
      </c>
      <c r="Q1016" s="64"/>
      <c r="R1016" s="64"/>
    </row>
    <row r="1017" ht="12.75" customHeight="1">
      <c r="A1017" s="63">
        <v>1565.0</v>
      </c>
      <c r="B1017" s="63">
        <v>109549.0</v>
      </c>
      <c r="C1017" s="64" t="s">
        <v>1376</v>
      </c>
      <c r="D1017" s="64" t="s">
        <v>228</v>
      </c>
      <c r="E1017" s="66">
        <v>86.0</v>
      </c>
      <c r="F1017" s="64" t="s">
        <v>918</v>
      </c>
      <c r="G1017" s="64"/>
      <c r="H1017" s="65">
        <v>41779.354166666664</v>
      </c>
      <c r="I1017" s="63">
        <v>4450.0</v>
      </c>
      <c r="J1017" s="63">
        <v>75.0</v>
      </c>
      <c r="K1017" s="64" t="s">
        <v>23</v>
      </c>
      <c r="L1017" s="64" t="s">
        <v>23</v>
      </c>
      <c r="M1017" s="64" t="s">
        <v>814</v>
      </c>
      <c r="N1017" s="63"/>
      <c r="O1017" s="64"/>
      <c r="P1017" s="63">
        <v>40.0</v>
      </c>
      <c r="Q1017" s="64"/>
      <c r="R1017" s="64"/>
    </row>
    <row r="1018" ht="12.75" customHeight="1">
      <c r="A1018" s="63">
        <v>1800.0</v>
      </c>
      <c r="B1018" s="63">
        <v>112961.0</v>
      </c>
      <c r="C1018" s="64" t="s">
        <v>1376</v>
      </c>
      <c r="D1018" s="64" t="s">
        <v>228</v>
      </c>
      <c r="E1018" s="66">
        <v>38.0</v>
      </c>
      <c r="F1018" s="64" t="s">
        <v>1379</v>
      </c>
      <c r="G1018" s="64"/>
      <c r="H1018" s="65">
        <v>41796.75</v>
      </c>
      <c r="I1018" s="63">
        <v>4500.0</v>
      </c>
      <c r="J1018" s="63">
        <v>75.0</v>
      </c>
      <c r="K1018" s="64" t="s">
        <v>23</v>
      </c>
      <c r="L1018" s="64" t="s">
        <v>23</v>
      </c>
      <c r="M1018" s="64"/>
      <c r="N1018" s="63"/>
      <c r="O1018" s="64"/>
      <c r="P1018" s="63">
        <v>36.0</v>
      </c>
      <c r="Q1018" s="64"/>
      <c r="R1018" s="64"/>
    </row>
    <row r="1019" ht="12.75" customHeight="1">
      <c r="A1019" s="63">
        <v>17040.0</v>
      </c>
      <c r="B1019" s="63">
        <v>105389.0</v>
      </c>
      <c r="C1019" s="64" t="s">
        <v>1376</v>
      </c>
      <c r="D1019" s="64" t="s">
        <v>228</v>
      </c>
      <c r="E1019" s="66">
        <v>39.0</v>
      </c>
      <c r="F1019" s="64" t="s">
        <v>414</v>
      </c>
      <c r="G1019" s="64"/>
      <c r="H1019" s="65">
        <v>41818.458333333336</v>
      </c>
      <c r="I1019" s="63">
        <v>4500.0</v>
      </c>
      <c r="J1019" s="63">
        <v>75.0</v>
      </c>
      <c r="K1019" s="64" t="s">
        <v>23</v>
      </c>
      <c r="L1019" s="64" t="s">
        <v>35</v>
      </c>
      <c r="M1019" s="64"/>
      <c r="N1019" s="63"/>
      <c r="O1019" s="64"/>
      <c r="P1019" s="63">
        <v>38.0</v>
      </c>
      <c r="Q1019" s="64"/>
      <c r="R1019" s="64"/>
    </row>
    <row r="1020" ht="12.75" customHeight="1">
      <c r="A1020" s="63">
        <v>1056.0</v>
      </c>
      <c r="B1020" s="63">
        <v>9565.0</v>
      </c>
      <c r="C1020" s="64" t="s">
        <v>1376</v>
      </c>
      <c r="D1020" s="64" t="s">
        <v>228</v>
      </c>
      <c r="E1020" s="64"/>
      <c r="F1020" s="64"/>
      <c r="G1020" s="64" t="s">
        <v>904</v>
      </c>
      <c r="H1020" s="65">
        <v>41768.385416666664</v>
      </c>
      <c r="I1020" s="63">
        <v>4600.0</v>
      </c>
      <c r="J1020" s="63">
        <v>75.0</v>
      </c>
      <c r="K1020" s="64" t="s">
        <v>23</v>
      </c>
      <c r="L1020" s="64" t="s">
        <v>23</v>
      </c>
      <c r="M1020" s="64" t="s">
        <v>35</v>
      </c>
      <c r="N1020" s="63"/>
      <c r="O1020" s="64"/>
      <c r="P1020" s="63">
        <v>39.0</v>
      </c>
      <c r="Q1020" s="64"/>
      <c r="R1020" s="64"/>
    </row>
    <row r="1021" ht="12.75" customHeight="1">
      <c r="A1021" s="63">
        <v>1062.0</v>
      </c>
      <c r="B1021" s="63">
        <v>16565.0</v>
      </c>
      <c r="C1021" s="64" t="s">
        <v>1376</v>
      </c>
      <c r="D1021" s="64" t="s">
        <v>228</v>
      </c>
      <c r="E1021" s="64"/>
      <c r="F1021" s="64"/>
      <c r="G1021" s="64" t="s">
        <v>1439</v>
      </c>
      <c r="H1021" s="65">
        <v>41768.5</v>
      </c>
      <c r="I1021" s="63">
        <v>4600.0</v>
      </c>
      <c r="J1021" s="63">
        <v>75.0</v>
      </c>
      <c r="K1021" s="64" t="s">
        <v>23</v>
      </c>
      <c r="L1021" s="64" t="s">
        <v>23</v>
      </c>
      <c r="M1021" s="64" t="s">
        <v>35</v>
      </c>
      <c r="N1021" s="63"/>
      <c r="O1021" s="64"/>
      <c r="P1021" s="63">
        <v>39.0</v>
      </c>
      <c r="Q1021" s="64"/>
      <c r="R1021" s="64"/>
    </row>
    <row r="1022" ht="12.75" customHeight="1">
      <c r="A1022" s="63">
        <v>1071.0</v>
      </c>
      <c r="B1022" s="63">
        <v>158340.0</v>
      </c>
      <c r="C1022" s="64" t="s">
        <v>1376</v>
      </c>
      <c r="D1022" s="64" t="s">
        <v>228</v>
      </c>
      <c r="E1022" s="64"/>
      <c r="F1022" s="64"/>
      <c r="G1022" s="64" t="s">
        <v>1440</v>
      </c>
      <c r="H1022" s="65">
        <v>41769.520833333336</v>
      </c>
      <c r="I1022" s="63">
        <v>4600.0</v>
      </c>
      <c r="J1022" s="63">
        <v>75.0</v>
      </c>
      <c r="K1022" s="64" t="s">
        <v>23</v>
      </c>
      <c r="L1022" s="64" t="s">
        <v>23</v>
      </c>
      <c r="M1022" s="64" t="s">
        <v>814</v>
      </c>
      <c r="N1022" s="63"/>
      <c r="O1022" s="64"/>
      <c r="P1022" s="63">
        <v>38.0</v>
      </c>
      <c r="Q1022" s="64"/>
      <c r="R1022" s="64"/>
    </row>
    <row r="1023" ht="12.75" customHeight="1">
      <c r="A1023" s="63">
        <v>1557.0</v>
      </c>
      <c r="B1023" s="63">
        <v>49710.0</v>
      </c>
      <c r="C1023" s="64" t="s">
        <v>1376</v>
      </c>
      <c r="D1023" s="64" t="s">
        <v>228</v>
      </c>
      <c r="E1023" s="64"/>
      <c r="F1023" s="64"/>
      <c r="G1023" s="64" t="s">
        <v>933</v>
      </c>
      <c r="H1023" s="65">
        <v>41776.708333333336</v>
      </c>
      <c r="I1023" s="63">
        <v>4600.0</v>
      </c>
      <c r="J1023" s="63">
        <v>75.0</v>
      </c>
      <c r="K1023" s="64" t="s">
        <v>23</v>
      </c>
      <c r="L1023" s="64" t="s">
        <v>23</v>
      </c>
      <c r="M1023" s="64" t="s">
        <v>814</v>
      </c>
      <c r="N1023" s="63"/>
      <c r="O1023" s="64"/>
      <c r="P1023" s="63">
        <v>40.0</v>
      </c>
      <c r="Q1023" s="64"/>
      <c r="R1023" s="64"/>
    </row>
    <row r="1024" ht="12.75" customHeight="1">
      <c r="A1024" s="63">
        <v>1584.0</v>
      </c>
      <c r="B1024" s="63">
        <v>135647.0</v>
      </c>
      <c r="C1024" s="64" t="s">
        <v>1376</v>
      </c>
      <c r="D1024" s="64" t="s">
        <v>228</v>
      </c>
      <c r="E1024" s="64"/>
      <c r="F1024" s="64"/>
      <c r="G1024" s="64" t="s">
        <v>997</v>
      </c>
      <c r="H1024" s="65">
        <v>41784.458333333336</v>
      </c>
      <c r="I1024" s="63">
        <v>4600.0</v>
      </c>
      <c r="J1024" s="63">
        <v>75.0</v>
      </c>
      <c r="K1024" s="64" t="s">
        <v>23</v>
      </c>
      <c r="L1024" s="64" t="s">
        <v>23</v>
      </c>
      <c r="M1024" s="64"/>
      <c r="N1024" s="63"/>
      <c r="O1024" s="64"/>
      <c r="P1024" s="63">
        <v>39.0</v>
      </c>
      <c r="Q1024" s="64"/>
      <c r="R1024" s="64"/>
    </row>
    <row r="1025" ht="12.75" customHeight="1">
      <c r="A1025" s="63">
        <v>693.0</v>
      </c>
      <c r="B1025" s="63">
        <v>47118.0</v>
      </c>
      <c r="C1025" s="64" t="s">
        <v>1376</v>
      </c>
      <c r="D1025" s="64" t="s">
        <v>228</v>
      </c>
      <c r="E1025" s="64"/>
      <c r="F1025" s="64"/>
      <c r="G1025" s="64" t="s">
        <v>941</v>
      </c>
      <c r="H1025" s="65">
        <v>41803.666666666664</v>
      </c>
      <c r="I1025" s="63">
        <v>4600.0</v>
      </c>
      <c r="J1025" s="63">
        <v>75.0</v>
      </c>
      <c r="K1025" s="64" t="s">
        <v>23</v>
      </c>
      <c r="L1025" s="64" t="s">
        <v>23</v>
      </c>
      <c r="M1025" s="64" t="s">
        <v>821</v>
      </c>
      <c r="N1025" s="63"/>
      <c r="O1025" s="64"/>
      <c r="P1025" s="63">
        <v>38.0</v>
      </c>
      <c r="Q1025" s="66">
        <v>2.0</v>
      </c>
      <c r="R1025" s="66">
        <v>2.0</v>
      </c>
    </row>
    <row r="1026" ht="12.75" customHeight="1">
      <c r="A1026" s="63">
        <v>6100.0</v>
      </c>
      <c r="B1026" s="63">
        <v>59715.0</v>
      </c>
      <c r="C1026" s="64" t="s">
        <v>1376</v>
      </c>
      <c r="D1026" s="64" t="s">
        <v>228</v>
      </c>
      <c r="E1026" s="66">
        <v>42.0</v>
      </c>
      <c r="F1026" s="64" t="s">
        <v>950</v>
      </c>
      <c r="G1026" s="64"/>
      <c r="H1026" s="65">
        <v>41814.3125</v>
      </c>
      <c r="I1026" s="63">
        <v>4600.0</v>
      </c>
      <c r="J1026" s="63">
        <v>75.0</v>
      </c>
      <c r="K1026" s="64" t="s">
        <v>23</v>
      </c>
      <c r="L1026" s="64" t="s">
        <v>35</v>
      </c>
      <c r="M1026" s="64" t="s">
        <v>814</v>
      </c>
      <c r="N1026" s="63"/>
      <c r="O1026" s="64"/>
      <c r="P1026" s="63">
        <v>38.0</v>
      </c>
      <c r="Q1026" s="64"/>
      <c r="R1026" s="64"/>
    </row>
    <row r="1027" ht="12.75" customHeight="1">
      <c r="A1027" s="63">
        <v>17090.0</v>
      </c>
      <c r="B1027" s="63">
        <v>110992.0</v>
      </c>
      <c r="C1027" s="64" t="s">
        <v>1376</v>
      </c>
      <c r="D1027" s="64" t="s">
        <v>228</v>
      </c>
      <c r="E1027" s="66">
        <v>43.0</v>
      </c>
      <c r="F1027" s="64" t="s">
        <v>903</v>
      </c>
      <c r="G1027" s="64"/>
      <c r="H1027" s="65">
        <v>41819.708333333336</v>
      </c>
      <c r="I1027" s="63">
        <v>4600.0</v>
      </c>
      <c r="J1027" s="63">
        <v>75.0</v>
      </c>
      <c r="K1027" s="64" t="s">
        <v>23</v>
      </c>
      <c r="L1027" s="64" t="s">
        <v>35</v>
      </c>
      <c r="M1027" s="64" t="s">
        <v>35</v>
      </c>
      <c r="N1027" s="63"/>
      <c r="O1027" s="64" t="s">
        <v>816</v>
      </c>
      <c r="P1027" s="63">
        <v>39.0</v>
      </c>
      <c r="Q1027" s="66">
        <v>3.0</v>
      </c>
      <c r="R1027" s="66">
        <v>1.0</v>
      </c>
    </row>
    <row r="1028" ht="12.75" customHeight="1">
      <c r="A1028" s="63">
        <v>1001.0</v>
      </c>
      <c r="B1028" s="63">
        <v>17411.0</v>
      </c>
      <c r="C1028" s="64" t="s">
        <v>1376</v>
      </c>
      <c r="D1028" s="64" t="s">
        <v>228</v>
      </c>
      <c r="E1028" s="66">
        <v>37.0</v>
      </c>
      <c r="F1028" s="64" t="s">
        <v>716</v>
      </c>
      <c r="G1028" s="64"/>
      <c r="H1028" s="65">
        <v>41756.0</v>
      </c>
      <c r="I1028" s="63">
        <v>4700.0</v>
      </c>
      <c r="J1028" s="63">
        <v>75.0</v>
      </c>
      <c r="K1028" s="64" t="s">
        <v>23</v>
      </c>
      <c r="L1028" s="64" t="s">
        <v>40</v>
      </c>
      <c r="M1028" s="64" t="s">
        <v>814</v>
      </c>
      <c r="N1028" s="63"/>
      <c r="O1028" s="64"/>
      <c r="P1028" s="63">
        <v>38.0</v>
      </c>
      <c r="Q1028" s="64"/>
      <c r="R1028" s="64"/>
    </row>
    <row r="1029" ht="12.75" customHeight="1">
      <c r="A1029" s="63">
        <v>1579.0</v>
      </c>
      <c r="B1029" s="63">
        <v>157203.0</v>
      </c>
      <c r="C1029" s="64" t="s">
        <v>1376</v>
      </c>
      <c r="D1029" s="64" t="s">
        <v>228</v>
      </c>
      <c r="E1029" s="64"/>
      <c r="F1029" s="64"/>
      <c r="G1029" s="64" t="s">
        <v>951</v>
      </c>
      <c r="H1029" s="65">
        <v>41783.375</v>
      </c>
      <c r="I1029" s="63">
        <v>4700.0</v>
      </c>
      <c r="J1029" s="63">
        <v>75.0</v>
      </c>
      <c r="K1029" s="64" t="s">
        <v>23</v>
      </c>
      <c r="L1029" s="64" t="s">
        <v>23</v>
      </c>
      <c r="M1029" s="64"/>
      <c r="N1029" s="63"/>
      <c r="O1029" s="64"/>
      <c r="P1029" s="63">
        <v>38.0</v>
      </c>
      <c r="Q1029" s="64"/>
      <c r="R1029" s="64"/>
    </row>
    <row r="1030" ht="12.75" customHeight="1">
      <c r="A1030" s="63">
        <v>692.0</v>
      </c>
      <c r="B1030" s="63">
        <v>40273.0</v>
      </c>
      <c r="C1030" s="64" t="s">
        <v>1376</v>
      </c>
      <c r="D1030" s="64" t="s">
        <v>228</v>
      </c>
      <c r="E1030" s="64"/>
      <c r="F1030" s="64"/>
      <c r="G1030" s="64" t="s">
        <v>936</v>
      </c>
      <c r="H1030" s="65">
        <v>41803.5</v>
      </c>
      <c r="I1030" s="63">
        <v>4700.0</v>
      </c>
      <c r="J1030" s="63">
        <v>75.0</v>
      </c>
      <c r="K1030" s="64" t="s">
        <v>23</v>
      </c>
      <c r="L1030" s="64" t="s">
        <v>23</v>
      </c>
      <c r="M1030" s="64" t="s">
        <v>814</v>
      </c>
      <c r="N1030" s="63"/>
      <c r="O1030" s="64"/>
      <c r="P1030" s="63">
        <v>39.0</v>
      </c>
      <c r="Q1030" s="64"/>
      <c r="R1030" s="64"/>
    </row>
    <row r="1031" ht="12.75" customHeight="1">
      <c r="A1031" s="63">
        <v>17020.0</v>
      </c>
      <c r="B1031" s="63">
        <v>181740.0</v>
      </c>
      <c r="C1031" s="64" t="s">
        <v>1376</v>
      </c>
      <c r="D1031" s="64" t="s">
        <v>228</v>
      </c>
      <c r="E1031" s="64"/>
      <c r="F1031" s="64"/>
      <c r="G1031" s="64" t="s">
        <v>915</v>
      </c>
      <c r="H1031" s="65">
        <v>41817.541666666664</v>
      </c>
      <c r="I1031" s="63">
        <v>4700.0</v>
      </c>
      <c r="J1031" s="63">
        <v>75.0</v>
      </c>
      <c r="K1031" s="64" t="s">
        <v>23</v>
      </c>
      <c r="L1031" s="64" t="s">
        <v>35</v>
      </c>
      <c r="M1031" s="64"/>
      <c r="N1031" s="63"/>
      <c r="O1031" s="64" t="s">
        <v>816</v>
      </c>
      <c r="P1031" s="63">
        <v>39.0</v>
      </c>
      <c r="Q1031" s="64"/>
      <c r="R1031" s="64"/>
    </row>
    <row r="1032" ht="12.75" customHeight="1">
      <c r="A1032" s="63">
        <v>1582.0</v>
      </c>
      <c r="B1032" s="63">
        <v>22766.0</v>
      </c>
      <c r="C1032" s="64" t="s">
        <v>1376</v>
      </c>
      <c r="D1032" s="64" t="s">
        <v>228</v>
      </c>
      <c r="E1032" s="64"/>
      <c r="F1032" s="64"/>
      <c r="G1032" s="64" t="s">
        <v>1380</v>
      </c>
      <c r="H1032" s="65">
        <v>41783.645833333336</v>
      </c>
      <c r="I1032" s="63">
        <v>4750.0</v>
      </c>
      <c r="J1032" s="63">
        <v>75.0</v>
      </c>
      <c r="K1032" s="64" t="s">
        <v>23</v>
      </c>
      <c r="L1032" s="64" t="s">
        <v>40</v>
      </c>
      <c r="M1032" s="64"/>
      <c r="N1032" s="63"/>
      <c r="O1032" s="64"/>
      <c r="P1032" s="63">
        <v>38.0</v>
      </c>
      <c r="Q1032" s="64"/>
      <c r="R1032" s="64"/>
    </row>
    <row r="1033" ht="12.75" customHeight="1">
      <c r="A1033" s="63">
        <v>1097.0</v>
      </c>
      <c r="B1033" s="63">
        <v>132849.0</v>
      </c>
      <c r="C1033" s="64" t="s">
        <v>1376</v>
      </c>
      <c r="D1033" s="64" t="s">
        <v>228</v>
      </c>
      <c r="E1033" s="64"/>
      <c r="F1033" s="64"/>
      <c r="G1033" s="64" t="s">
        <v>906</v>
      </c>
      <c r="H1033" s="65">
        <v>41756.416666666664</v>
      </c>
      <c r="I1033" s="63">
        <v>4800.0</v>
      </c>
      <c r="J1033" s="63">
        <v>75.0</v>
      </c>
      <c r="K1033" s="64" t="s">
        <v>23</v>
      </c>
      <c r="L1033" s="64" t="s">
        <v>23</v>
      </c>
      <c r="M1033" s="64" t="s">
        <v>814</v>
      </c>
      <c r="N1033" s="63"/>
      <c r="O1033" s="64"/>
      <c r="P1033" s="63">
        <v>40.0</v>
      </c>
      <c r="Q1033" s="64"/>
      <c r="R1033" s="64"/>
    </row>
    <row r="1034" ht="12.75" customHeight="1">
      <c r="A1034" s="63">
        <v>1031.0</v>
      </c>
      <c r="B1034" s="63">
        <v>49710.0</v>
      </c>
      <c r="C1034" s="64" t="s">
        <v>1376</v>
      </c>
      <c r="D1034" s="64" t="s">
        <v>228</v>
      </c>
      <c r="E1034" s="64"/>
      <c r="F1034" s="64"/>
      <c r="G1034" s="64" t="s">
        <v>933</v>
      </c>
      <c r="H1034" s="65">
        <v>41762.458333333336</v>
      </c>
      <c r="I1034" s="63">
        <v>4800.0</v>
      </c>
      <c r="J1034" s="63">
        <v>75.0</v>
      </c>
      <c r="K1034" s="64" t="s">
        <v>23</v>
      </c>
      <c r="L1034" s="64" t="s">
        <v>23</v>
      </c>
      <c r="M1034" s="64" t="s">
        <v>814</v>
      </c>
      <c r="N1034" s="63"/>
      <c r="O1034" s="64"/>
      <c r="P1034" s="63">
        <v>38.0</v>
      </c>
      <c r="Q1034" s="64"/>
      <c r="R1034" s="64"/>
    </row>
    <row r="1035" ht="12.75" customHeight="1">
      <c r="A1035" s="63">
        <v>1547.0</v>
      </c>
      <c r="B1035" s="63">
        <v>72142.0</v>
      </c>
      <c r="C1035" s="64" t="s">
        <v>1376</v>
      </c>
      <c r="D1035" s="64" t="s">
        <v>228</v>
      </c>
      <c r="E1035" s="64"/>
      <c r="F1035" s="64"/>
      <c r="G1035" s="64" t="s">
        <v>937</v>
      </c>
      <c r="H1035" s="65">
        <v>41775.770833333336</v>
      </c>
      <c r="I1035" s="63">
        <v>4800.0</v>
      </c>
      <c r="J1035" s="63">
        <v>75.0</v>
      </c>
      <c r="K1035" s="64" t="s">
        <v>23</v>
      </c>
      <c r="L1035" s="64" t="s">
        <v>23</v>
      </c>
      <c r="M1035" s="64" t="s">
        <v>814</v>
      </c>
      <c r="N1035" s="63"/>
      <c r="O1035" s="64"/>
      <c r="P1035" s="63">
        <v>40.0</v>
      </c>
      <c r="Q1035" s="64"/>
      <c r="R1035" s="64"/>
    </row>
    <row r="1036" ht="12.75" customHeight="1">
      <c r="A1036" s="63">
        <v>1750.0</v>
      </c>
      <c r="B1036" s="63">
        <v>153108.0</v>
      </c>
      <c r="C1036" s="64" t="s">
        <v>1376</v>
      </c>
      <c r="D1036" s="64" t="s">
        <v>228</v>
      </c>
      <c r="E1036" s="64"/>
      <c r="F1036" s="64"/>
      <c r="G1036" s="64" t="s">
        <v>931</v>
      </c>
      <c r="H1036" s="65">
        <v>41790.729166666664</v>
      </c>
      <c r="I1036" s="63">
        <v>4800.0</v>
      </c>
      <c r="J1036" s="63">
        <v>75.0</v>
      </c>
      <c r="K1036" s="64" t="s">
        <v>23</v>
      </c>
      <c r="L1036" s="64" t="s">
        <v>23</v>
      </c>
      <c r="M1036" s="64" t="s">
        <v>821</v>
      </c>
      <c r="N1036" s="63"/>
      <c r="O1036" s="64"/>
      <c r="P1036" s="63">
        <v>40.0</v>
      </c>
      <c r="Q1036" s="66">
        <v>2.0</v>
      </c>
      <c r="R1036" s="66">
        <v>2.0</v>
      </c>
    </row>
    <row r="1037" ht="12.75" customHeight="1">
      <c r="A1037" s="63">
        <v>1785.0</v>
      </c>
      <c r="B1037" s="63">
        <v>51409.0</v>
      </c>
      <c r="C1037" s="64" t="s">
        <v>1376</v>
      </c>
      <c r="D1037" s="64" t="s">
        <v>228</v>
      </c>
      <c r="E1037" s="66">
        <v>40.0</v>
      </c>
      <c r="F1037" s="64" t="s">
        <v>739</v>
      </c>
      <c r="G1037" s="64"/>
      <c r="H1037" s="65">
        <v>41794.5</v>
      </c>
      <c r="I1037" s="63">
        <v>4800.0</v>
      </c>
      <c r="J1037" s="63">
        <v>75.0</v>
      </c>
      <c r="K1037" s="64" t="s">
        <v>23</v>
      </c>
      <c r="L1037" s="64" t="s">
        <v>23</v>
      </c>
      <c r="M1037" s="64" t="s">
        <v>821</v>
      </c>
      <c r="N1037" s="63"/>
      <c r="O1037" s="64"/>
      <c r="P1037" s="63">
        <v>40.0</v>
      </c>
      <c r="Q1037" s="64"/>
      <c r="R1037" s="64"/>
    </row>
    <row r="1038" ht="12.75" customHeight="1">
      <c r="A1038" s="63">
        <v>15880.0</v>
      </c>
      <c r="B1038" s="63">
        <v>158620.0</v>
      </c>
      <c r="C1038" s="64" t="s">
        <v>1376</v>
      </c>
      <c r="D1038" s="64" t="s">
        <v>228</v>
      </c>
      <c r="E1038" s="66">
        <v>38.0</v>
      </c>
      <c r="F1038" s="64" t="s">
        <v>1379</v>
      </c>
      <c r="G1038" s="64"/>
      <c r="H1038" s="65">
        <v>41808.458333333336</v>
      </c>
      <c r="I1038" s="63">
        <v>4800.0</v>
      </c>
      <c r="J1038" s="63">
        <v>75.0</v>
      </c>
      <c r="K1038" s="64" t="s">
        <v>23</v>
      </c>
      <c r="L1038" s="64" t="s">
        <v>35</v>
      </c>
      <c r="M1038" s="64"/>
      <c r="N1038" s="63"/>
      <c r="O1038" s="64"/>
      <c r="P1038" s="63">
        <v>38.0</v>
      </c>
      <c r="Q1038" s="64"/>
      <c r="R1038" s="64"/>
    </row>
    <row r="1039" ht="12.75" customHeight="1">
      <c r="A1039" s="63">
        <v>1063.0</v>
      </c>
      <c r="B1039" s="63">
        <v>150757.0</v>
      </c>
      <c r="C1039" s="64" t="s">
        <v>1376</v>
      </c>
      <c r="D1039" s="64" t="s">
        <v>228</v>
      </c>
      <c r="E1039" s="64"/>
      <c r="F1039" s="64"/>
      <c r="G1039" s="64" t="s">
        <v>1085</v>
      </c>
      <c r="H1039" s="65">
        <v>41768.541666666664</v>
      </c>
      <c r="I1039" s="63">
        <v>4900.0</v>
      </c>
      <c r="J1039" s="63">
        <v>75.0</v>
      </c>
      <c r="K1039" s="64" t="s">
        <v>23</v>
      </c>
      <c r="L1039" s="64" t="s">
        <v>23</v>
      </c>
      <c r="M1039" s="64" t="s">
        <v>814</v>
      </c>
      <c r="N1039" s="63"/>
      <c r="O1039" s="64"/>
      <c r="P1039" s="63">
        <v>40.0</v>
      </c>
      <c r="Q1039" s="64"/>
      <c r="R1039" s="64"/>
    </row>
    <row r="1040" ht="12.75" customHeight="1">
      <c r="A1040" s="63">
        <v>1770.0</v>
      </c>
      <c r="B1040" s="63">
        <v>133816.0</v>
      </c>
      <c r="C1040" s="64" t="s">
        <v>1376</v>
      </c>
      <c r="D1040" s="64" t="s">
        <v>228</v>
      </c>
      <c r="E1040" s="66">
        <v>38.0</v>
      </c>
      <c r="F1040" s="64" t="s">
        <v>1379</v>
      </c>
      <c r="G1040" s="64"/>
      <c r="H1040" s="65">
        <v>41791.875</v>
      </c>
      <c r="I1040" s="63">
        <v>4950.0</v>
      </c>
      <c r="J1040" s="63">
        <v>75.0</v>
      </c>
      <c r="K1040" s="64" t="s">
        <v>23</v>
      </c>
      <c r="L1040" s="64" t="s">
        <v>23</v>
      </c>
      <c r="M1040" s="64" t="s">
        <v>821</v>
      </c>
      <c r="N1040" s="63"/>
      <c r="O1040" s="64"/>
      <c r="P1040" s="63">
        <v>41.0</v>
      </c>
      <c r="Q1040" s="66">
        <v>2.0</v>
      </c>
      <c r="R1040" s="66">
        <v>2.0</v>
      </c>
    </row>
    <row r="1041" ht="12.75" customHeight="1">
      <c r="A1041" s="63">
        <v>17060.0</v>
      </c>
      <c r="B1041" s="63">
        <v>30398.0</v>
      </c>
      <c r="C1041" s="64" t="s">
        <v>1376</v>
      </c>
      <c r="D1041" s="64" t="s">
        <v>228</v>
      </c>
      <c r="E1041" s="66">
        <v>36.0</v>
      </c>
      <c r="F1041" s="64" t="s">
        <v>692</v>
      </c>
      <c r="G1041" s="64"/>
      <c r="H1041" s="65">
        <v>41818.791666666664</v>
      </c>
      <c r="I1041" s="63">
        <v>4950.0</v>
      </c>
      <c r="J1041" s="63">
        <v>75.0</v>
      </c>
      <c r="K1041" s="64" t="s">
        <v>23</v>
      </c>
      <c r="L1041" s="64" t="s">
        <v>35</v>
      </c>
      <c r="M1041" s="64" t="s">
        <v>814</v>
      </c>
      <c r="N1041" s="63"/>
      <c r="O1041" s="64"/>
      <c r="P1041" s="63">
        <v>38.0</v>
      </c>
      <c r="Q1041" s="64"/>
      <c r="R1041" s="64"/>
    </row>
    <row r="1042" ht="12.75" customHeight="1">
      <c r="A1042" s="63">
        <v>1526.0</v>
      </c>
      <c r="B1042" s="63">
        <v>195310.0</v>
      </c>
      <c r="C1042" s="64" t="s">
        <v>1376</v>
      </c>
      <c r="D1042" s="64" t="s">
        <v>228</v>
      </c>
      <c r="E1042" s="66">
        <v>38.0</v>
      </c>
      <c r="F1042" s="64" t="s">
        <v>1379</v>
      </c>
      <c r="G1042" s="64"/>
      <c r="H1042" s="65">
        <v>41772.791666666664</v>
      </c>
      <c r="I1042" s="63">
        <v>5000.0</v>
      </c>
      <c r="J1042" s="63">
        <v>75.0</v>
      </c>
      <c r="K1042" s="64" t="s">
        <v>23</v>
      </c>
      <c r="L1042" s="64" t="s">
        <v>23</v>
      </c>
      <c r="M1042" s="64" t="s">
        <v>814</v>
      </c>
      <c r="N1042" s="63"/>
      <c r="O1042" s="64"/>
      <c r="P1042" s="63">
        <v>40.0</v>
      </c>
      <c r="Q1042" s="64"/>
      <c r="R1042" s="64"/>
    </row>
    <row r="1043" ht="12.75" customHeight="1">
      <c r="A1043" s="63">
        <v>1590.0</v>
      </c>
      <c r="B1043" s="63">
        <v>217598.0</v>
      </c>
      <c r="C1043" s="64" t="s">
        <v>1376</v>
      </c>
      <c r="D1043" s="64" t="s">
        <v>228</v>
      </c>
      <c r="E1043" s="66">
        <v>37.0</v>
      </c>
      <c r="F1043" s="64" t="s">
        <v>716</v>
      </c>
      <c r="G1043" s="64"/>
      <c r="H1043" s="65">
        <v>41786.375</v>
      </c>
      <c r="I1043" s="63">
        <v>5000.0</v>
      </c>
      <c r="J1043" s="63">
        <v>75.0</v>
      </c>
      <c r="K1043" s="64" t="s">
        <v>23</v>
      </c>
      <c r="L1043" s="64"/>
      <c r="M1043" s="64"/>
      <c r="N1043" s="63"/>
      <c r="O1043" s="64"/>
      <c r="P1043" s="63">
        <v>40.0</v>
      </c>
      <c r="Q1043" s="64"/>
      <c r="R1043" s="64"/>
    </row>
    <row r="1044" ht="12.75" customHeight="1">
      <c r="A1044" s="63">
        <v>1751.0</v>
      </c>
      <c r="B1044" s="63">
        <v>191633.0</v>
      </c>
      <c r="C1044" s="64" t="s">
        <v>1376</v>
      </c>
      <c r="D1044" s="64" t="s">
        <v>228</v>
      </c>
      <c r="E1044" s="64"/>
      <c r="F1044" s="64"/>
      <c r="G1044" s="64" t="s">
        <v>931</v>
      </c>
      <c r="H1044" s="65">
        <v>41791.291666666664</v>
      </c>
      <c r="I1044" s="63">
        <v>5000.0</v>
      </c>
      <c r="J1044" s="63">
        <v>75.0</v>
      </c>
      <c r="K1044" s="64" t="s">
        <v>23</v>
      </c>
      <c r="L1044" s="64" t="s">
        <v>23</v>
      </c>
      <c r="M1044" s="64" t="s">
        <v>814</v>
      </c>
      <c r="N1044" s="63"/>
      <c r="O1044" s="64" t="s">
        <v>816</v>
      </c>
      <c r="P1044" s="63">
        <v>75.0</v>
      </c>
      <c r="Q1044" s="64"/>
      <c r="R1044" s="64"/>
    </row>
    <row r="1045" ht="12.75" customHeight="1">
      <c r="A1045" s="63">
        <v>1058.0</v>
      </c>
      <c r="B1045" s="63">
        <v>24705.0</v>
      </c>
      <c r="C1045" s="64" t="s">
        <v>1376</v>
      </c>
      <c r="D1045" s="64" t="s">
        <v>228</v>
      </c>
      <c r="E1045" s="64"/>
      <c r="F1045" s="64"/>
      <c r="G1045" s="64" t="s">
        <v>1005</v>
      </c>
      <c r="H1045" s="65">
        <v>41768.416666666664</v>
      </c>
      <c r="I1045" s="63">
        <v>5200.0</v>
      </c>
      <c r="J1045" s="63">
        <v>75.0</v>
      </c>
      <c r="K1045" s="64" t="s">
        <v>23</v>
      </c>
      <c r="L1045" s="64" t="s">
        <v>23</v>
      </c>
      <c r="M1045" s="64" t="s">
        <v>821</v>
      </c>
      <c r="N1045" s="63"/>
      <c r="O1045" s="64"/>
      <c r="P1045" s="63">
        <v>43.0</v>
      </c>
      <c r="Q1045" s="64"/>
      <c r="R1045" s="64"/>
    </row>
    <row r="1046" ht="12.75" customHeight="1">
      <c r="A1046" s="63">
        <v>1039.0</v>
      </c>
      <c r="B1046" s="63">
        <v>5240.0</v>
      </c>
      <c r="C1046" s="64" t="s">
        <v>1376</v>
      </c>
      <c r="D1046" s="64" t="s">
        <v>228</v>
      </c>
      <c r="E1046" s="66">
        <v>37.0</v>
      </c>
      <c r="F1046" s="64" t="s">
        <v>716</v>
      </c>
      <c r="G1046" s="64"/>
      <c r="H1046" s="65">
        <v>41763.53125</v>
      </c>
      <c r="I1046" s="63">
        <v>5500.0</v>
      </c>
      <c r="J1046" s="63">
        <v>75.0</v>
      </c>
      <c r="K1046" s="64" t="s">
        <v>23</v>
      </c>
      <c r="L1046" s="64" t="s">
        <v>23</v>
      </c>
      <c r="M1046" s="64" t="s">
        <v>814</v>
      </c>
      <c r="N1046" s="63"/>
      <c r="O1046" s="64"/>
      <c r="P1046" s="63">
        <v>44.0</v>
      </c>
      <c r="Q1046" s="64"/>
      <c r="R1046" s="64"/>
    </row>
    <row r="1047" ht="12.75" customHeight="1">
      <c r="A1047" s="63">
        <v>1585.0</v>
      </c>
      <c r="B1047" s="63">
        <v>7446.0</v>
      </c>
      <c r="C1047" s="64" t="s">
        <v>1376</v>
      </c>
      <c r="D1047" s="64" t="s">
        <v>228</v>
      </c>
      <c r="E1047" s="64"/>
      <c r="F1047" s="64"/>
      <c r="G1047" s="64" t="s">
        <v>921</v>
      </c>
      <c r="H1047" s="65">
        <v>41784.5</v>
      </c>
      <c r="I1047" s="63">
        <v>4300.0</v>
      </c>
      <c r="J1047" s="63">
        <v>76.0</v>
      </c>
      <c r="K1047" s="64" t="s">
        <v>23</v>
      </c>
      <c r="L1047" s="64" t="s">
        <v>23</v>
      </c>
      <c r="M1047" s="64"/>
      <c r="N1047" s="63"/>
      <c r="O1047" s="64"/>
      <c r="P1047" s="63">
        <v>37.0</v>
      </c>
      <c r="Q1047" s="64"/>
      <c r="R1047" s="64"/>
    </row>
    <row r="1048" ht="12.75" customHeight="1">
      <c r="A1048" s="63">
        <v>1715.0</v>
      </c>
      <c r="B1048" s="63">
        <v>156934.0</v>
      </c>
      <c r="C1048" s="64" t="s">
        <v>1376</v>
      </c>
      <c r="D1048" s="64" t="s">
        <v>228</v>
      </c>
      <c r="E1048" s="64"/>
      <c r="F1048" s="64"/>
      <c r="G1048" s="64" t="s">
        <v>1439</v>
      </c>
      <c r="H1048" s="65">
        <v>41789.47222222222</v>
      </c>
      <c r="I1048" s="63">
        <v>4300.0</v>
      </c>
      <c r="J1048" s="63">
        <v>76.0</v>
      </c>
      <c r="K1048" s="64" t="s">
        <v>23</v>
      </c>
      <c r="L1048" s="64" t="s">
        <v>23</v>
      </c>
      <c r="M1048" s="64" t="s">
        <v>814</v>
      </c>
      <c r="N1048" s="63"/>
      <c r="O1048" s="64"/>
      <c r="P1048" s="63">
        <v>39.0</v>
      </c>
      <c r="Q1048" s="64"/>
      <c r="R1048" s="64"/>
    </row>
    <row r="1049" ht="12.75" customHeight="1">
      <c r="A1049" s="63">
        <v>1742.0</v>
      </c>
      <c r="B1049" s="63">
        <v>134047.0</v>
      </c>
      <c r="C1049" s="64" t="s">
        <v>1376</v>
      </c>
      <c r="D1049" s="64" t="s">
        <v>228</v>
      </c>
      <c r="E1049" s="64"/>
      <c r="F1049" s="64"/>
      <c r="G1049" s="64" t="s">
        <v>918</v>
      </c>
      <c r="H1049" s="65">
        <v>41790.0</v>
      </c>
      <c r="I1049" s="63">
        <v>4300.0</v>
      </c>
      <c r="J1049" s="63">
        <v>76.0</v>
      </c>
      <c r="K1049" s="64" t="s">
        <v>23</v>
      </c>
      <c r="L1049" s="64" t="s">
        <v>23</v>
      </c>
      <c r="M1049" s="64"/>
      <c r="N1049" s="63"/>
      <c r="O1049" s="64"/>
      <c r="P1049" s="63">
        <v>38.0</v>
      </c>
      <c r="Q1049" s="64"/>
      <c r="R1049" s="64"/>
    </row>
    <row r="1050" ht="12.75" customHeight="1">
      <c r="A1050" s="63">
        <v>15930.0</v>
      </c>
      <c r="B1050" s="63">
        <v>176674.0</v>
      </c>
      <c r="C1050" s="64" t="s">
        <v>1376</v>
      </c>
      <c r="D1050" s="64" t="s">
        <v>228</v>
      </c>
      <c r="E1050" s="64"/>
      <c r="F1050" s="64"/>
      <c r="G1050" s="64" t="s">
        <v>1347</v>
      </c>
      <c r="H1050" s="65">
        <v>41810.5</v>
      </c>
      <c r="I1050" s="63">
        <v>4300.0</v>
      </c>
      <c r="J1050" s="63">
        <v>76.0</v>
      </c>
      <c r="K1050" s="64" t="s">
        <v>23</v>
      </c>
      <c r="L1050" s="64" t="s">
        <v>35</v>
      </c>
      <c r="M1050" s="64" t="s">
        <v>814</v>
      </c>
      <c r="N1050" s="63"/>
      <c r="O1050" s="64"/>
      <c r="P1050" s="63">
        <v>38.0</v>
      </c>
      <c r="Q1050" s="64"/>
      <c r="R1050" s="64"/>
    </row>
    <row r="1051" ht="12.75" customHeight="1">
      <c r="A1051" s="63">
        <v>661.0</v>
      </c>
      <c r="B1051" s="63">
        <v>66221.0</v>
      </c>
      <c r="C1051" s="64" t="s">
        <v>1376</v>
      </c>
      <c r="D1051" s="64" t="s">
        <v>228</v>
      </c>
      <c r="E1051" s="64"/>
      <c r="F1051" s="64"/>
      <c r="G1051" s="64" t="s">
        <v>1441</v>
      </c>
      <c r="H1051" s="65">
        <v>41797.0</v>
      </c>
      <c r="I1051" s="63">
        <v>4350.0</v>
      </c>
      <c r="J1051" s="63">
        <v>76.0</v>
      </c>
      <c r="K1051" s="64" t="s">
        <v>23</v>
      </c>
      <c r="L1051" s="64" t="s">
        <v>23</v>
      </c>
      <c r="M1051" s="64"/>
      <c r="N1051" s="63"/>
      <c r="O1051" s="64"/>
      <c r="P1051" s="63">
        <v>40.0</v>
      </c>
      <c r="Q1051" s="64"/>
      <c r="R1051" s="64"/>
    </row>
    <row r="1052" ht="12.75" customHeight="1">
      <c r="A1052" s="63">
        <v>1507.0</v>
      </c>
      <c r="B1052" s="63">
        <v>157955.0</v>
      </c>
      <c r="C1052" s="64" t="s">
        <v>1376</v>
      </c>
      <c r="D1052" s="64" t="s">
        <v>228</v>
      </c>
      <c r="E1052" s="64"/>
      <c r="F1052" s="64"/>
      <c r="G1052" s="64" t="s">
        <v>934</v>
      </c>
      <c r="H1052" s="65">
        <v>41770.520833333336</v>
      </c>
      <c r="I1052" s="63">
        <v>4400.0</v>
      </c>
      <c r="J1052" s="63">
        <v>76.0</v>
      </c>
      <c r="K1052" s="64" t="s">
        <v>23</v>
      </c>
      <c r="L1052" s="64" t="s">
        <v>40</v>
      </c>
      <c r="M1052" s="64" t="s">
        <v>814</v>
      </c>
      <c r="N1052" s="63"/>
      <c r="O1052" s="64"/>
      <c r="P1052" s="63">
        <v>38.0</v>
      </c>
      <c r="Q1052" s="64"/>
      <c r="R1052" s="64"/>
    </row>
    <row r="1053" ht="12.75" customHeight="1">
      <c r="A1053" s="63">
        <v>1544.0</v>
      </c>
      <c r="B1053" s="63">
        <v>49710.0</v>
      </c>
      <c r="C1053" s="64" t="s">
        <v>1376</v>
      </c>
      <c r="D1053" s="64" t="s">
        <v>228</v>
      </c>
      <c r="E1053" s="64"/>
      <c r="F1053" s="64"/>
      <c r="G1053" s="64" t="s">
        <v>933</v>
      </c>
      <c r="H1053" s="65">
        <v>41775.572916666664</v>
      </c>
      <c r="I1053" s="63">
        <v>4400.0</v>
      </c>
      <c r="J1053" s="63">
        <v>76.0</v>
      </c>
      <c r="K1053" s="64" t="s">
        <v>23</v>
      </c>
      <c r="L1053" s="64" t="s">
        <v>23</v>
      </c>
      <c r="M1053" s="64" t="s">
        <v>821</v>
      </c>
      <c r="N1053" s="63"/>
      <c r="O1053" s="64"/>
      <c r="P1053" s="63">
        <v>39.0</v>
      </c>
      <c r="Q1053" s="64"/>
      <c r="R1053" s="64"/>
    </row>
    <row r="1054" ht="12.75" customHeight="1">
      <c r="A1054" s="63">
        <v>1716.0</v>
      </c>
      <c r="B1054" s="63">
        <v>113927.0</v>
      </c>
      <c r="C1054" s="64" t="s">
        <v>1376</v>
      </c>
      <c r="D1054" s="64" t="s">
        <v>228</v>
      </c>
      <c r="E1054" s="64"/>
      <c r="F1054" s="64"/>
      <c r="G1054" s="64" t="s">
        <v>933</v>
      </c>
      <c r="H1054" s="65">
        <v>41789.552083333336</v>
      </c>
      <c r="I1054" s="63">
        <v>4400.0</v>
      </c>
      <c r="J1054" s="63">
        <v>76.0</v>
      </c>
      <c r="K1054" s="64" t="s">
        <v>23</v>
      </c>
      <c r="L1054" s="64" t="s">
        <v>23</v>
      </c>
      <c r="M1054" s="64" t="s">
        <v>35</v>
      </c>
      <c r="N1054" s="63"/>
      <c r="O1054" s="64"/>
      <c r="P1054" s="63">
        <v>38.0</v>
      </c>
      <c r="Q1054" s="64"/>
      <c r="R1054" s="64"/>
    </row>
    <row r="1055" ht="12.75" customHeight="1">
      <c r="A1055" s="63">
        <v>1747.0</v>
      </c>
      <c r="B1055" s="63">
        <v>110373.0</v>
      </c>
      <c r="C1055" s="64" t="s">
        <v>1376</v>
      </c>
      <c r="D1055" s="64" t="s">
        <v>228</v>
      </c>
      <c r="E1055" s="64"/>
      <c r="F1055" s="64"/>
      <c r="G1055" s="64" t="s">
        <v>1442</v>
      </c>
      <c r="H1055" s="65">
        <v>41790.75</v>
      </c>
      <c r="I1055" s="63">
        <v>4400.0</v>
      </c>
      <c r="J1055" s="63">
        <v>76.0</v>
      </c>
      <c r="K1055" s="64" t="s">
        <v>23</v>
      </c>
      <c r="L1055" s="64" t="s">
        <v>23</v>
      </c>
      <c r="M1055" s="64" t="s">
        <v>821</v>
      </c>
      <c r="N1055" s="63"/>
      <c r="O1055" s="64" t="s">
        <v>816</v>
      </c>
      <c r="P1055" s="63">
        <v>38.0</v>
      </c>
      <c r="Q1055" s="66">
        <v>2.0</v>
      </c>
      <c r="R1055" s="66">
        <v>2.0</v>
      </c>
    </row>
    <row r="1056" ht="12.75" customHeight="1">
      <c r="A1056" s="63">
        <v>15700.0</v>
      </c>
      <c r="B1056" s="63">
        <v>26646.0</v>
      </c>
      <c r="C1056" s="64" t="s">
        <v>1376</v>
      </c>
      <c r="D1056" s="64" t="s">
        <v>228</v>
      </c>
      <c r="E1056" s="64"/>
      <c r="F1056" s="64"/>
      <c r="G1056" s="64" t="s">
        <v>1443</v>
      </c>
      <c r="H1056" s="65">
        <v>41804.5</v>
      </c>
      <c r="I1056" s="63">
        <v>4400.0</v>
      </c>
      <c r="J1056" s="63">
        <v>76.0</v>
      </c>
      <c r="K1056" s="64" t="s">
        <v>23</v>
      </c>
      <c r="L1056" s="64" t="s">
        <v>23</v>
      </c>
      <c r="M1056" s="64" t="s">
        <v>814</v>
      </c>
      <c r="N1056" s="63"/>
      <c r="O1056" s="64"/>
      <c r="P1056" s="63">
        <v>40.0</v>
      </c>
      <c r="Q1056" s="64"/>
      <c r="R1056" s="64"/>
    </row>
    <row r="1057" ht="12.75" customHeight="1">
      <c r="A1057" s="63">
        <v>15780.0</v>
      </c>
      <c r="B1057" s="63">
        <v>80288.0</v>
      </c>
      <c r="C1057" s="64" t="s">
        <v>1376</v>
      </c>
      <c r="D1057" s="64" t="s">
        <v>228</v>
      </c>
      <c r="E1057" s="64"/>
      <c r="F1057" s="64"/>
      <c r="G1057" s="64" t="s">
        <v>915</v>
      </c>
      <c r="H1057" s="65">
        <v>41805.354166666664</v>
      </c>
      <c r="I1057" s="63">
        <v>4400.0</v>
      </c>
      <c r="J1057" s="63">
        <v>76.0</v>
      </c>
      <c r="K1057" s="64" t="s">
        <v>23</v>
      </c>
      <c r="L1057" s="64" t="s">
        <v>23</v>
      </c>
      <c r="M1057" s="64" t="s">
        <v>814</v>
      </c>
      <c r="N1057" s="63"/>
      <c r="O1057" s="64"/>
      <c r="P1057" s="63">
        <v>38.0</v>
      </c>
      <c r="Q1057" s="64"/>
      <c r="R1057" s="64"/>
    </row>
    <row r="1058" ht="12.75" customHeight="1">
      <c r="A1058" s="63">
        <v>15810.0</v>
      </c>
      <c r="B1058" s="63">
        <v>14570.0</v>
      </c>
      <c r="C1058" s="64" t="s">
        <v>1376</v>
      </c>
      <c r="D1058" s="64" t="s">
        <v>228</v>
      </c>
      <c r="E1058" s="64"/>
      <c r="F1058" s="64"/>
      <c r="G1058" s="64" t="s">
        <v>921</v>
      </c>
      <c r="H1058" s="65">
        <v>41805.520833333336</v>
      </c>
      <c r="I1058" s="63">
        <v>4400.0</v>
      </c>
      <c r="J1058" s="63">
        <v>76.0</v>
      </c>
      <c r="K1058" s="64" t="s">
        <v>23</v>
      </c>
      <c r="L1058" s="64" t="s">
        <v>23</v>
      </c>
      <c r="M1058" s="64" t="s">
        <v>814</v>
      </c>
      <c r="N1058" s="63"/>
      <c r="O1058" s="64"/>
      <c r="P1058" s="63">
        <v>36.0</v>
      </c>
      <c r="Q1058" s="64"/>
      <c r="R1058" s="64"/>
    </row>
    <row r="1059" ht="12.75" customHeight="1">
      <c r="A1059" s="63">
        <v>1780.0</v>
      </c>
      <c r="B1059" s="63">
        <v>157816.0</v>
      </c>
      <c r="C1059" s="64" t="s">
        <v>1376</v>
      </c>
      <c r="D1059" s="64" t="s">
        <v>228</v>
      </c>
      <c r="E1059" s="66">
        <v>87.0</v>
      </c>
      <c r="F1059" s="64" t="s">
        <v>913</v>
      </c>
      <c r="G1059" s="64"/>
      <c r="H1059" s="65">
        <v>41793.666666666664</v>
      </c>
      <c r="I1059" s="63">
        <v>4500.0</v>
      </c>
      <c r="J1059" s="63">
        <v>76.0</v>
      </c>
      <c r="K1059" s="64" t="s">
        <v>23</v>
      </c>
      <c r="L1059" s="64" t="s">
        <v>23</v>
      </c>
      <c r="M1059" s="64"/>
      <c r="N1059" s="63"/>
      <c r="O1059" s="64"/>
      <c r="P1059" s="63">
        <v>38.0</v>
      </c>
      <c r="Q1059" s="64"/>
      <c r="R1059" s="64"/>
    </row>
    <row r="1060" ht="12.75" customHeight="1">
      <c r="A1060" s="63">
        <v>1772.0</v>
      </c>
      <c r="B1060" s="63">
        <v>56629.0</v>
      </c>
      <c r="C1060" s="64" t="s">
        <v>1376</v>
      </c>
      <c r="D1060" s="64" t="s">
        <v>228</v>
      </c>
      <c r="E1060" s="66">
        <v>37.0</v>
      </c>
      <c r="F1060" s="64" t="s">
        <v>716</v>
      </c>
      <c r="G1060" s="64"/>
      <c r="H1060" s="65">
        <v>41793.708333333336</v>
      </c>
      <c r="I1060" s="63">
        <v>4500.0</v>
      </c>
      <c r="J1060" s="63">
        <v>76.0</v>
      </c>
      <c r="K1060" s="64" t="s">
        <v>23</v>
      </c>
      <c r="L1060" s="64" t="s">
        <v>23</v>
      </c>
      <c r="M1060" s="64"/>
      <c r="N1060" s="63"/>
      <c r="O1060" s="64"/>
      <c r="P1060" s="63">
        <v>38.0</v>
      </c>
      <c r="Q1060" s="64"/>
      <c r="R1060" s="64"/>
    </row>
    <row r="1061" ht="12.75" customHeight="1">
      <c r="A1061" s="63">
        <v>663.0</v>
      </c>
      <c r="B1061" s="63">
        <v>37316.0</v>
      </c>
      <c r="C1061" s="64" t="s">
        <v>1376</v>
      </c>
      <c r="D1061" s="64" t="s">
        <v>228</v>
      </c>
      <c r="E1061" s="64"/>
      <c r="F1061" s="64"/>
      <c r="G1061" s="64" t="s">
        <v>919</v>
      </c>
      <c r="H1061" s="65">
        <v>41797.666666666664</v>
      </c>
      <c r="I1061" s="63">
        <v>4500.0</v>
      </c>
      <c r="J1061" s="63">
        <v>76.0</v>
      </c>
      <c r="K1061" s="64" t="s">
        <v>23</v>
      </c>
      <c r="L1061" s="64"/>
      <c r="M1061" s="64" t="s">
        <v>814</v>
      </c>
      <c r="N1061" s="63"/>
      <c r="O1061" s="64"/>
      <c r="P1061" s="63">
        <v>40.0</v>
      </c>
      <c r="Q1061" s="64"/>
      <c r="R1061" s="64"/>
    </row>
    <row r="1062" ht="12.75" customHeight="1">
      <c r="A1062" s="63">
        <v>1782.0</v>
      </c>
      <c r="B1062" s="63">
        <v>14115.0</v>
      </c>
      <c r="C1062" s="64" t="s">
        <v>1376</v>
      </c>
      <c r="D1062" s="64" t="s">
        <v>228</v>
      </c>
      <c r="E1062" s="66">
        <v>83.0</v>
      </c>
      <c r="F1062" s="64" t="s">
        <v>902</v>
      </c>
      <c r="G1062" s="64"/>
      <c r="H1062" s="65">
        <v>41794.34375</v>
      </c>
      <c r="I1062" s="63">
        <v>4550.0</v>
      </c>
      <c r="J1062" s="63">
        <v>76.0</v>
      </c>
      <c r="K1062" s="64" t="s">
        <v>23</v>
      </c>
      <c r="L1062" s="64" t="s">
        <v>23</v>
      </c>
      <c r="M1062" s="64" t="s">
        <v>35</v>
      </c>
      <c r="N1062" s="63"/>
      <c r="O1062" s="64"/>
      <c r="P1062" s="63">
        <v>39.0</v>
      </c>
      <c r="Q1062" s="64"/>
      <c r="R1062" s="64"/>
    </row>
    <row r="1063" ht="12.75" customHeight="1">
      <c r="A1063" s="63">
        <v>1519.0</v>
      </c>
      <c r="B1063" s="63">
        <v>105700.0</v>
      </c>
      <c r="C1063" s="64" t="s">
        <v>1376</v>
      </c>
      <c r="D1063" s="64" t="s">
        <v>228</v>
      </c>
      <c r="E1063" s="66">
        <v>36.0</v>
      </c>
      <c r="F1063" s="64" t="s">
        <v>692</v>
      </c>
      <c r="G1063" s="64"/>
      <c r="H1063" s="65">
        <v>41772.708333333336</v>
      </c>
      <c r="I1063" s="63">
        <v>4600.0</v>
      </c>
      <c r="J1063" s="63">
        <v>76.0</v>
      </c>
      <c r="K1063" s="64" t="s">
        <v>23</v>
      </c>
      <c r="L1063" s="64" t="s">
        <v>23</v>
      </c>
      <c r="M1063" s="64" t="s">
        <v>814</v>
      </c>
      <c r="N1063" s="63"/>
      <c r="O1063" s="64"/>
      <c r="P1063" s="63">
        <v>40.0</v>
      </c>
      <c r="Q1063" s="64"/>
      <c r="R1063" s="64"/>
    </row>
    <row r="1064" ht="12.75" customHeight="1">
      <c r="A1064" s="63">
        <v>1569.0</v>
      </c>
      <c r="B1064" s="63">
        <v>111586.0</v>
      </c>
      <c r="C1064" s="64" t="s">
        <v>1376</v>
      </c>
      <c r="D1064" s="64" t="s">
        <v>228</v>
      </c>
      <c r="E1064" s="66">
        <v>87.0</v>
      </c>
      <c r="F1064" s="64" t="s">
        <v>913</v>
      </c>
      <c r="G1064" s="64"/>
      <c r="H1064" s="65">
        <v>41780.520833333336</v>
      </c>
      <c r="I1064" s="63">
        <v>4600.0</v>
      </c>
      <c r="J1064" s="63">
        <v>76.0</v>
      </c>
      <c r="K1064" s="64" t="s">
        <v>23</v>
      </c>
      <c r="L1064" s="64" t="s">
        <v>23</v>
      </c>
      <c r="M1064" s="64" t="s">
        <v>821</v>
      </c>
      <c r="N1064" s="63"/>
      <c r="O1064" s="64" t="s">
        <v>816</v>
      </c>
      <c r="P1064" s="63">
        <v>40.0</v>
      </c>
      <c r="Q1064" s="66">
        <v>2.0</v>
      </c>
      <c r="R1064" s="66">
        <v>2.0</v>
      </c>
    </row>
    <row r="1065" ht="12.75" customHeight="1">
      <c r="A1065" s="63">
        <v>1759.0</v>
      </c>
      <c r="B1065" s="63">
        <v>129961.0</v>
      </c>
      <c r="C1065" s="64" t="s">
        <v>1376</v>
      </c>
      <c r="D1065" s="64" t="s">
        <v>228</v>
      </c>
      <c r="E1065" s="64"/>
      <c r="F1065" s="64"/>
      <c r="G1065" s="64" t="s">
        <v>947</v>
      </c>
      <c r="H1065" s="65">
        <v>41791.645833333336</v>
      </c>
      <c r="I1065" s="63">
        <v>4600.0</v>
      </c>
      <c r="J1065" s="63">
        <v>76.0</v>
      </c>
      <c r="K1065" s="64" t="s">
        <v>23</v>
      </c>
      <c r="L1065" s="64" t="s">
        <v>23</v>
      </c>
      <c r="M1065" s="64" t="s">
        <v>821</v>
      </c>
      <c r="N1065" s="63"/>
      <c r="O1065" s="64"/>
      <c r="P1065" s="63">
        <v>39.0</v>
      </c>
      <c r="Q1065" s="66">
        <v>2.0</v>
      </c>
      <c r="R1065" s="66">
        <v>2.0</v>
      </c>
    </row>
    <row r="1066" ht="12.75" customHeight="1">
      <c r="A1066" s="63">
        <v>685.0</v>
      </c>
      <c r="B1066" s="63">
        <v>57708.0</v>
      </c>
      <c r="C1066" s="64" t="s">
        <v>1376</v>
      </c>
      <c r="D1066" s="64" t="s">
        <v>228</v>
      </c>
      <c r="E1066" s="66">
        <v>45.0</v>
      </c>
      <c r="F1066" s="64" t="s">
        <v>935</v>
      </c>
      <c r="G1066" s="64"/>
      <c r="H1066" s="65">
        <v>41800.75</v>
      </c>
      <c r="I1066" s="63">
        <v>4600.0</v>
      </c>
      <c r="J1066" s="63">
        <v>76.0</v>
      </c>
      <c r="K1066" s="64" t="s">
        <v>23</v>
      </c>
      <c r="L1066" s="64" t="s">
        <v>23</v>
      </c>
      <c r="M1066" s="64"/>
      <c r="N1066" s="63"/>
      <c r="O1066" s="64"/>
      <c r="P1066" s="63">
        <v>39.0</v>
      </c>
      <c r="Q1066" s="64"/>
      <c r="R1066" s="64"/>
    </row>
    <row r="1067" ht="12.75" customHeight="1">
      <c r="A1067" s="63">
        <v>1009.0</v>
      </c>
      <c r="B1067" s="63">
        <v>156950.0</v>
      </c>
      <c r="C1067" s="64" t="s">
        <v>1376</v>
      </c>
      <c r="D1067" s="64" t="s">
        <v>228</v>
      </c>
      <c r="E1067" s="66">
        <v>37.0</v>
      </c>
      <c r="F1067" s="64" t="s">
        <v>716</v>
      </c>
      <c r="G1067" s="64"/>
      <c r="H1067" s="65">
        <v>41758.4375</v>
      </c>
      <c r="I1067" s="63">
        <v>4700.0</v>
      </c>
      <c r="J1067" s="63">
        <v>76.0</v>
      </c>
      <c r="K1067" s="64" t="s">
        <v>23</v>
      </c>
      <c r="L1067" s="64" t="s">
        <v>40</v>
      </c>
      <c r="M1067" s="64" t="s">
        <v>35</v>
      </c>
      <c r="N1067" s="63"/>
      <c r="O1067" s="64" t="s">
        <v>816</v>
      </c>
      <c r="P1067" s="63">
        <v>40.0</v>
      </c>
      <c r="Q1067" s="64"/>
      <c r="R1067" s="64"/>
    </row>
    <row r="1068" ht="12.75" customHeight="1">
      <c r="A1068" s="63">
        <v>15730.0</v>
      </c>
      <c r="B1068" s="63">
        <v>15948.0</v>
      </c>
      <c r="C1068" s="64" t="s">
        <v>1376</v>
      </c>
      <c r="D1068" s="64" t="s">
        <v>228</v>
      </c>
      <c r="E1068" s="64"/>
      <c r="F1068" s="64"/>
      <c r="G1068" s="64" t="s">
        <v>1444</v>
      </c>
      <c r="H1068" s="65">
        <v>41804.8125</v>
      </c>
      <c r="I1068" s="63">
        <v>4700.0</v>
      </c>
      <c r="J1068" s="63">
        <v>76.0</v>
      </c>
      <c r="K1068" s="64" t="s">
        <v>23</v>
      </c>
      <c r="L1068" s="64" t="s">
        <v>23</v>
      </c>
      <c r="M1068" s="64" t="s">
        <v>821</v>
      </c>
      <c r="N1068" s="63"/>
      <c r="O1068" s="64"/>
      <c r="P1068" s="63">
        <v>39.0</v>
      </c>
      <c r="Q1068" s="64"/>
      <c r="R1068" s="64"/>
    </row>
    <row r="1069" ht="12.75" customHeight="1">
      <c r="A1069" s="63">
        <v>17080.0</v>
      </c>
      <c r="B1069" s="63">
        <v>159711.0</v>
      </c>
      <c r="C1069" s="64" t="s">
        <v>1376</v>
      </c>
      <c r="D1069" s="64" t="s">
        <v>228</v>
      </c>
      <c r="E1069" s="64"/>
      <c r="F1069" s="64"/>
      <c r="G1069" s="64" t="s">
        <v>117</v>
      </c>
      <c r="H1069" s="65">
        <v>41819.354166666664</v>
      </c>
      <c r="I1069" s="63">
        <v>4700.0</v>
      </c>
      <c r="J1069" s="63">
        <v>76.0</v>
      </c>
      <c r="K1069" s="64" t="s">
        <v>23</v>
      </c>
      <c r="L1069" s="64"/>
      <c r="M1069" s="64" t="s">
        <v>814</v>
      </c>
      <c r="N1069" s="63"/>
      <c r="O1069" s="64"/>
      <c r="P1069" s="63">
        <v>39.0</v>
      </c>
      <c r="Q1069" s="64"/>
      <c r="R1069" s="64"/>
    </row>
    <row r="1070" ht="12.75" customHeight="1">
      <c r="A1070" s="63">
        <v>1760.0</v>
      </c>
      <c r="B1070" s="63">
        <v>10586.0</v>
      </c>
      <c r="C1070" s="64" t="s">
        <v>1376</v>
      </c>
      <c r="D1070" s="64" t="s">
        <v>228</v>
      </c>
      <c r="E1070" s="66">
        <v>36.0</v>
      </c>
      <c r="F1070" s="64" t="s">
        <v>692</v>
      </c>
      <c r="G1070" s="64"/>
      <c r="H1070" s="65">
        <v>41791.739583333336</v>
      </c>
      <c r="I1070" s="63">
        <v>4750.0</v>
      </c>
      <c r="J1070" s="63">
        <v>76.0</v>
      </c>
      <c r="K1070" s="64" t="s">
        <v>23</v>
      </c>
      <c r="L1070" s="64" t="s">
        <v>23</v>
      </c>
      <c r="M1070" s="64" t="s">
        <v>821</v>
      </c>
      <c r="N1070" s="63"/>
      <c r="O1070" s="64"/>
      <c r="P1070" s="63">
        <v>39.0</v>
      </c>
      <c r="Q1070" s="66">
        <v>2.0</v>
      </c>
      <c r="R1070" s="66">
        <v>2.0</v>
      </c>
    </row>
    <row r="1071" ht="12.75" customHeight="1">
      <c r="A1071" s="63">
        <v>601.0</v>
      </c>
      <c r="B1071" s="63">
        <v>53738.0</v>
      </c>
      <c r="C1071" s="64" t="s">
        <v>1376</v>
      </c>
      <c r="D1071" s="64" t="s">
        <v>228</v>
      </c>
      <c r="E1071" s="64"/>
      <c r="F1071" s="64"/>
      <c r="G1071" s="64" t="s">
        <v>1445</v>
      </c>
      <c r="H1071" s="65">
        <v>41797.416666666664</v>
      </c>
      <c r="I1071" s="63">
        <v>4750.0</v>
      </c>
      <c r="J1071" s="63">
        <v>76.0</v>
      </c>
      <c r="K1071" s="64" t="s">
        <v>23</v>
      </c>
      <c r="L1071" s="64" t="s">
        <v>23</v>
      </c>
      <c r="M1071" s="64"/>
      <c r="N1071" s="63"/>
      <c r="O1071" s="64"/>
      <c r="P1071" s="63">
        <v>38.0</v>
      </c>
      <c r="Q1071" s="64"/>
      <c r="R1071" s="64"/>
    </row>
    <row r="1072" ht="12.75" customHeight="1">
      <c r="A1072" s="63">
        <v>15950.0</v>
      </c>
      <c r="B1072" s="63">
        <v>40537.0</v>
      </c>
      <c r="C1072" s="64" t="s">
        <v>1376</v>
      </c>
      <c r="D1072" s="64" t="s">
        <v>228</v>
      </c>
      <c r="E1072" s="64"/>
      <c r="F1072" s="64"/>
      <c r="G1072" s="64" t="s">
        <v>958</v>
      </c>
      <c r="H1072" s="65">
        <v>41811.520833333336</v>
      </c>
      <c r="I1072" s="63">
        <v>4750.0</v>
      </c>
      <c r="J1072" s="63">
        <v>76.0</v>
      </c>
      <c r="K1072" s="64" t="s">
        <v>23</v>
      </c>
      <c r="L1072" s="64" t="s">
        <v>35</v>
      </c>
      <c r="M1072" s="64"/>
      <c r="N1072" s="63"/>
      <c r="O1072" s="64"/>
      <c r="P1072" s="63">
        <v>39.0</v>
      </c>
      <c r="Q1072" s="64"/>
      <c r="R1072" s="64"/>
    </row>
    <row r="1073" ht="12.75" customHeight="1">
      <c r="A1073" s="63">
        <v>1041.0</v>
      </c>
      <c r="B1073" s="63">
        <v>56058.0</v>
      </c>
      <c r="C1073" s="64" t="s">
        <v>1376</v>
      </c>
      <c r="D1073" s="64" t="s">
        <v>228</v>
      </c>
      <c r="E1073" s="64"/>
      <c r="F1073" s="64"/>
      <c r="G1073" s="64" t="s">
        <v>915</v>
      </c>
      <c r="H1073" s="65">
        <v>41763.666666666664</v>
      </c>
      <c r="I1073" s="63">
        <v>4800.0</v>
      </c>
      <c r="J1073" s="63">
        <v>76.0</v>
      </c>
      <c r="K1073" s="64" t="s">
        <v>23</v>
      </c>
      <c r="L1073" s="64" t="s">
        <v>23</v>
      </c>
      <c r="M1073" s="64" t="s">
        <v>814</v>
      </c>
      <c r="N1073" s="63"/>
      <c r="O1073" s="64"/>
      <c r="P1073" s="63">
        <v>40.0</v>
      </c>
      <c r="Q1073" s="64"/>
      <c r="R1073" s="64"/>
    </row>
    <row r="1074" ht="12.75" customHeight="1">
      <c r="A1074" s="63">
        <v>1714.0</v>
      </c>
      <c r="B1074" s="63">
        <v>114983.0</v>
      </c>
      <c r="C1074" s="64" t="s">
        <v>1376</v>
      </c>
      <c r="D1074" s="64" t="s">
        <v>228</v>
      </c>
      <c r="E1074" s="66">
        <v>38.0</v>
      </c>
      <c r="F1074" s="64" t="s">
        <v>1379</v>
      </c>
      <c r="G1074" s="64"/>
      <c r="H1074" s="65">
        <v>41789.552083333336</v>
      </c>
      <c r="I1074" s="63">
        <v>4800.0</v>
      </c>
      <c r="J1074" s="63">
        <v>76.0</v>
      </c>
      <c r="K1074" s="64" t="s">
        <v>23</v>
      </c>
      <c r="L1074" s="64" t="s">
        <v>23</v>
      </c>
      <c r="M1074" s="64" t="s">
        <v>821</v>
      </c>
      <c r="N1074" s="63"/>
      <c r="O1074" s="64"/>
      <c r="P1074" s="63">
        <v>41.0</v>
      </c>
      <c r="Q1074" s="64"/>
      <c r="R1074" s="64"/>
    </row>
    <row r="1075" ht="12.75" customHeight="1">
      <c r="A1075" s="63">
        <v>681.0</v>
      </c>
      <c r="B1075" s="63">
        <v>46353.0</v>
      </c>
      <c r="C1075" s="64" t="s">
        <v>1376</v>
      </c>
      <c r="D1075" s="64" t="s">
        <v>228</v>
      </c>
      <c r="E1075" s="66">
        <v>38.0</v>
      </c>
      <c r="F1075" s="64" t="s">
        <v>1379</v>
      </c>
      <c r="G1075" s="64"/>
      <c r="H1075" s="65">
        <v>41800.666666666664</v>
      </c>
      <c r="I1075" s="63">
        <v>4800.0</v>
      </c>
      <c r="J1075" s="63">
        <v>76.0</v>
      </c>
      <c r="K1075" s="64" t="s">
        <v>23</v>
      </c>
      <c r="L1075" s="64" t="s">
        <v>23</v>
      </c>
      <c r="M1075" s="64"/>
      <c r="N1075" s="63"/>
      <c r="O1075" s="64"/>
      <c r="P1075" s="63">
        <v>41.0</v>
      </c>
      <c r="Q1075" s="64"/>
      <c r="R1075" s="64"/>
    </row>
    <row r="1076" ht="12.75" customHeight="1">
      <c r="A1076" s="63">
        <v>1006.0</v>
      </c>
      <c r="B1076" s="63">
        <v>48602.0</v>
      </c>
      <c r="C1076" s="64" t="s">
        <v>1376</v>
      </c>
      <c r="D1076" s="64" t="s">
        <v>228</v>
      </c>
      <c r="E1076" s="64"/>
      <c r="F1076" s="64"/>
      <c r="G1076" s="64" t="s">
        <v>1378</v>
      </c>
      <c r="H1076" s="65">
        <v>41756.791666666664</v>
      </c>
      <c r="I1076" s="63">
        <v>4900.0</v>
      </c>
      <c r="J1076" s="63">
        <v>76.0</v>
      </c>
      <c r="K1076" s="64" t="s">
        <v>23</v>
      </c>
      <c r="L1076" s="64" t="s">
        <v>23</v>
      </c>
      <c r="M1076" s="64" t="s">
        <v>814</v>
      </c>
      <c r="N1076" s="63"/>
      <c r="O1076" s="64"/>
      <c r="P1076" s="63">
        <v>44.0</v>
      </c>
      <c r="Q1076" s="64"/>
      <c r="R1076" s="64"/>
    </row>
    <row r="1077" ht="12.75" customHeight="1">
      <c r="A1077" s="63">
        <v>1019.0</v>
      </c>
      <c r="B1077" s="63">
        <v>134045.0</v>
      </c>
      <c r="C1077" s="64" t="s">
        <v>1376</v>
      </c>
      <c r="D1077" s="64" t="s">
        <v>228</v>
      </c>
      <c r="E1077" s="64"/>
      <c r="F1077" s="64"/>
      <c r="G1077" s="64" t="s">
        <v>918</v>
      </c>
      <c r="H1077" s="65">
        <v>41760.5</v>
      </c>
      <c r="I1077" s="63">
        <v>4900.0</v>
      </c>
      <c r="J1077" s="63">
        <v>76.0</v>
      </c>
      <c r="K1077" s="64" t="s">
        <v>23</v>
      </c>
      <c r="L1077" s="64" t="s">
        <v>23</v>
      </c>
      <c r="M1077" s="64"/>
      <c r="N1077" s="63"/>
      <c r="O1077" s="64"/>
      <c r="P1077" s="64"/>
      <c r="Q1077" s="64"/>
      <c r="R1077" s="64"/>
    </row>
    <row r="1078" ht="12.75" customHeight="1">
      <c r="A1078" s="63">
        <v>1028.0</v>
      </c>
      <c r="B1078" s="63">
        <v>159691.0</v>
      </c>
      <c r="C1078" s="64" t="s">
        <v>1376</v>
      </c>
      <c r="D1078" s="64" t="s">
        <v>228</v>
      </c>
      <c r="E1078" s="64"/>
      <c r="F1078" s="64"/>
      <c r="G1078" s="64" t="s">
        <v>1348</v>
      </c>
      <c r="H1078" s="65">
        <v>41761.52777777778</v>
      </c>
      <c r="I1078" s="63">
        <v>5000.0</v>
      </c>
      <c r="J1078" s="63">
        <v>76.0</v>
      </c>
      <c r="K1078" s="64" t="s">
        <v>23</v>
      </c>
      <c r="L1078" s="64" t="s">
        <v>23</v>
      </c>
      <c r="M1078" s="64" t="s">
        <v>814</v>
      </c>
      <c r="N1078" s="63"/>
      <c r="O1078" s="64"/>
      <c r="P1078" s="63">
        <v>40.0</v>
      </c>
      <c r="Q1078" s="64"/>
      <c r="R1078" s="64"/>
    </row>
    <row r="1079" ht="12.75" customHeight="1">
      <c r="A1079" s="63">
        <v>1513.0</v>
      </c>
      <c r="B1079" s="63">
        <v>181679.0</v>
      </c>
      <c r="C1079" s="64" t="s">
        <v>1376</v>
      </c>
      <c r="D1079" s="64" t="s">
        <v>228</v>
      </c>
      <c r="E1079" s="64"/>
      <c r="F1079" s="64"/>
      <c r="G1079" s="64" t="s">
        <v>934</v>
      </c>
      <c r="H1079" s="65">
        <v>41770.0</v>
      </c>
      <c r="I1079" s="63">
        <v>5000.0</v>
      </c>
      <c r="J1079" s="63">
        <v>76.0</v>
      </c>
      <c r="K1079" s="64" t="s">
        <v>23</v>
      </c>
      <c r="L1079" s="64" t="s">
        <v>23</v>
      </c>
      <c r="M1079" s="64" t="s">
        <v>814</v>
      </c>
      <c r="N1079" s="63"/>
      <c r="O1079" s="64"/>
      <c r="P1079" s="63">
        <v>41.0</v>
      </c>
      <c r="Q1079" s="64"/>
      <c r="R1079" s="64"/>
    </row>
    <row r="1080" ht="12.75" customHeight="1">
      <c r="A1080" s="63">
        <v>1527.0</v>
      </c>
      <c r="B1080" s="63">
        <v>108544.0</v>
      </c>
      <c r="C1080" s="64" t="s">
        <v>1376</v>
      </c>
      <c r="D1080" s="64" t="s">
        <v>228</v>
      </c>
      <c r="E1080" s="66">
        <v>38.0</v>
      </c>
      <c r="F1080" s="64" t="s">
        <v>1379</v>
      </c>
      <c r="G1080" s="64"/>
      <c r="H1080" s="65">
        <v>41772.75</v>
      </c>
      <c r="I1080" s="63">
        <v>5000.0</v>
      </c>
      <c r="J1080" s="63">
        <v>76.0</v>
      </c>
      <c r="K1080" s="64" t="s">
        <v>23</v>
      </c>
      <c r="L1080" s="64" t="s">
        <v>23</v>
      </c>
      <c r="M1080" s="64" t="s">
        <v>814</v>
      </c>
      <c r="N1080" s="63"/>
      <c r="O1080" s="64"/>
      <c r="P1080" s="63">
        <v>40.0</v>
      </c>
      <c r="Q1080" s="64"/>
      <c r="R1080" s="64"/>
    </row>
    <row r="1081" ht="12.75" customHeight="1">
      <c r="A1081" s="63">
        <v>1594.0</v>
      </c>
      <c r="B1081" s="63">
        <v>116366.0</v>
      </c>
      <c r="C1081" s="64" t="s">
        <v>1376</v>
      </c>
      <c r="D1081" s="64" t="s">
        <v>228</v>
      </c>
      <c r="E1081" s="66">
        <v>87.0</v>
      </c>
      <c r="F1081" s="64" t="s">
        <v>913</v>
      </c>
      <c r="G1081" s="64"/>
      <c r="H1081" s="65">
        <v>41786.625</v>
      </c>
      <c r="I1081" s="63">
        <v>5000.0</v>
      </c>
      <c r="J1081" s="63">
        <v>76.0</v>
      </c>
      <c r="K1081" s="64" t="s">
        <v>23</v>
      </c>
      <c r="L1081" s="64" t="s">
        <v>23</v>
      </c>
      <c r="M1081" s="64"/>
      <c r="N1081" s="63"/>
      <c r="O1081" s="64"/>
      <c r="P1081" s="63">
        <v>38.0</v>
      </c>
      <c r="Q1081" s="64"/>
      <c r="R1081" s="64"/>
    </row>
    <row r="1082" ht="12.75" customHeight="1">
      <c r="A1082" s="63">
        <v>697.0</v>
      </c>
      <c r="B1082" s="63">
        <v>107941.0</v>
      </c>
      <c r="C1082" s="64" t="s">
        <v>1376</v>
      </c>
      <c r="D1082" s="64" t="s">
        <v>228</v>
      </c>
      <c r="E1082" s="66">
        <v>39.0</v>
      </c>
      <c r="F1082" s="64" t="s">
        <v>414</v>
      </c>
      <c r="G1082" s="64"/>
      <c r="H1082" s="65">
        <v>41803.520833333336</v>
      </c>
      <c r="I1082" s="63">
        <v>5000.0</v>
      </c>
      <c r="J1082" s="63">
        <v>76.0</v>
      </c>
      <c r="K1082" s="64" t="s">
        <v>23</v>
      </c>
      <c r="L1082" s="64" t="s">
        <v>23</v>
      </c>
      <c r="M1082" s="64"/>
      <c r="N1082" s="63"/>
      <c r="O1082" s="64"/>
      <c r="P1082" s="63">
        <v>39.0</v>
      </c>
      <c r="Q1082" s="64"/>
      <c r="R1082" s="64"/>
    </row>
    <row r="1083" ht="12.75" customHeight="1">
      <c r="A1083" s="63">
        <v>1087.0</v>
      </c>
      <c r="B1083" s="63">
        <v>110373.0</v>
      </c>
      <c r="C1083" s="64" t="s">
        <v>1376</v>
      </c>
      <c r="D1083" s="64" t="s">
        <v>228</v>
      </c>
      <c r="E1083" s="64"/>
      <c r="F1083" s="64"/>
      <c r="G1083" s="64" t="s">
        <v>904</v>
      </c>
      <c r="H1083" s="65">
        <v>41756.375</v>
      </c>
      <c r="I1083" s="63">
        <v>5100.0</v>
      </c>
      <c r="J1083" s="63">
        <v>76.0</v>
      </c>
      <c r="K1083" s="64" t="s">
        <v>23</v>
      </c>
      <c r="L1083" s="64" t="s">
        <v>23</v>
      </c>
      <c r="M1083" s="64" t="s">
        <v>814</v>
      </c>
      <c r="N1083" s="63"/>
      <c r="O1083" s="64" t="s">
        <v>816</v>
      </c>
      <c r="P1083" s="63">
        <v>40.0</v>
      </c>
      <c r="Q1083" s="64"/>
      <c r="R1083" s="64"/>
    </row>
    <row r="1084" ht="12.75" customHeight="1">
      <c r="A1084" s="63">
        <v>1534.0</v>
      </c>
      <c r="B1084" s="63">
        <v>53435.0</v>
      </c>
      <c r="C1084" s="64" t="s">
        <v>1376</v>
      </c>
      <c r="D1084" s="64" t="s">
        <v>228</v>
      </c>
      <c r="E1084" s="64"/>
      <c r="F1084" s="64"/>
      <c r="G1084" s="64" t="s">
        <v>1090</v>
      </c>
      <c r="H1084" s="65">
        <v>41775.3125</v>
      </c>
      <c r="I1084" s="63">
        <v>5100.0</v>
      </c>
      <c r="J1084" s="63">
        <v>76.0</v>
      </c>
      <c r="K1084" s="64" t="s">
        <v>23</v>
      </c>
      <c r="L1084" s="64" t="s">
        <v>23</v>
      </c>
      <c r="M1084" s="64" t="s">
        <v>814</v>
      </c>
      <c r="N1084" s="63"/>
      <c r="O1084" s="64"/>
      <c r="P1084" s="63">
        <v>43.0</v>
      </c>
      <c r="Q1084" s="64"/>
      <c r="R1084" s="64"/>
    </row>
    <row r="1085" ht="12.75" customHeight="1">
      <c r="A1085" s="63">
        <v>1561.0</v>
      </c>
      <c r="B1085" s="63">
        <v>49710.0</v>
      </c>
      <c r="C1085" s="64" t="s">
        <v>1376</v>
      </c>
      <c r="D1085" s="64" t="s">
        <v>228</v>
      </c>
      <c r="E1085" s="64"/>
      <c r="F1085" s="64"/>
      <c r="G1085" s="64" t="s">
        <v>933</v>
      </c>
      <c r="H1085" s="65">
        <v>41777.45138888889</v>
      </c>
      <c r="I1085" s="63">
        <v>5100.0</v>
      </c>
      <c r="J1085" s="63">
        <v>76.0</v>
      </c>
      <c r="K1085" s="64" t="s">
        <v>23</v>
      </c>
      <c r="L1085" s="64" t="s">
        <v>23</v>
      </c>
      <c r="M1085" s="64" t="s">
        <v>814</v>
      </c>
      <c r="N1085" s="63"/>
      <c r="O1085" s="64"/>
      <c r="P1085" s="63">
        <v>42.0</v>
      </c>
      <c r="Q1085" s="64"/>
      <c r="R1085" s="64"/>
    </row>
    <row r="1086" ht="12.75" customHeight="1">
      <c r="A1086" s="63">
        <v>664.0</v>
      </c>
      <c r="B1086" s="63">
        <v>51785.0</v>
      </c>
      <c r="C1086" s="64" t="s">
        <v>1376</v>
      </c>
      <c r="D1086" s="64" t="s">
        <v>228</v>
      </c>
      <c r="E1086" s="64"/>
      <c r="F1086" s="64"/>
      <c r="G1086" s="64" t="s">
        <v>918</v>
      </c>
      <c r="H1086" s="65">
        <v>41797.75</v>
      </c>
      <c r="I1086" s="63">
        <v>5100.0</v>
      </c>
      <c r="J1086" s="63">
        <v>76.0</v>
      </c>
      <c r="K1086" s="64" t="s">
        <v>23</v>
      </c>
      <c r="L1086" s="64" t="s">
        <v>23</v>
      </c>
      <c r="M1086" s="64" t="s">
        <v>814</v>
      </c>
      <c r="N1086" s="63"/>
      <c r="O1086" s="64"/>
      <c r="P1086" s="63">
        <v>39.0</v>
      </c>
      <c r="Q1086" s="64"/>
      <c r="R1086" s="64"/>
    </row>
    <row r="1087" ht="12.75" customHeight="1">
      <c r="A1087" s="63">
        <v>15710.0</v>
      </c>
      <c r="B1087" s="63">
        <v>48271.0</v>
      </c>
      <c r="C1087" s="64" t="s">
        <v>1376</v>
      </c>
      <c r="D1087" s="64" t="s">
        <v>228</v>
      </c>
      <c r="E1087" s="66">
        <v>38.0</v>
      </c>
      <c r="F1087" s="64" t="s">
        <v>1379</v>
      </c>
      <c r="G1087" s="64"/>
      <c r="H1087" s="65">
        <v>41804.0</v>
      </c>
      <c r="I1087" s="63">
        <v>5100.0</v>
      </c>
      <c r="J1087" s="63">
        <v>76.0</v>
      </c>
      <c r="K1087" s="64" t="s">
        <v>23</v>
      </c>
      <c r="L1087" s="64" t="s">
        <v>23</v>
      </c>
      <c r="M1087" s="64" t="s">
        <v>814</v>
      </c>
      <c r="N1087" s="63"/>
      <c r="O1087" s="64"/>
      <c r="P1087" s="63">
        <v>40.0</v>
      </c>
      <c r="Q1087" s="64"/>
      <c r="R1087" s="64"/>
    </row>
    <row r="1088" ht="12.75" customHeight="1">
      <c r="A1088" s="63">
        <v>1067.0</v>
      </c>
      <c r="B1088" s="63">
        <v>158620.0</v>
      </c>
      <c r="C1088" s="64" t="s">
        <v>1376</v>
      </c>
      <c r="D1088" s="64" t="s">
        <v>228</v>
      </c>
      <c r="E1088" s="66">
        <v>36.0</v>
      </c>
      <c r="F1088" s="64" t="s">
        <v>692</v>
      </c>
      <c r="G1088" s="64"/>
      <c r="H1088" s="65">
        <v>41768.604166666664</v>
      </c>
      <c r="I1088" s="63">
        <v>5150.0</v>
      </c>
      <c r="J1088" s="63">
        <v>76.0</v>
      </c>
      <c r="K1088" s="64" t="s">
        <v>23</v>
      </c>
      <c r="L1088" s="64" t="s">
        <v>23</v>
      </c>
      <c r="M1088" s="64" t="s">
        <v>814</v>
      </c>
      <c r="N1088" s="63"/>
      <c r="O1088" s="64"/>
      <c r="P1088" s="63">
        <v>42.0</v>
      </c>
      <c r="Q1088" s="64"/>
      <c r="R1088" s="64"/>
    </row>
    <row r="1089" ht="12.75" customHeight="1">
      <c r="A1089" s="63">
        <v>1598.0</v>
      </c>
      <c r="B1089" s="63">
        <v>132839.0</v>
      </c>
      <c r="C1089" s="64" t="s">
        <v>1376</v>
      </c>
      <c r="D1089" s="64" t="s">
        <v>228</v>
      </c>
      <c r="E1089" s="66">
        <v>39.0</v>
      </c>
      <c r="F1089" s="64" t="s">
        <v>414</v>
      </c>
      <c r="G1089" s="64"/>
      <c r="H1089" s="65">
        <v>41787.552083333336</v>
      </c>
      <c r="I1089" s="63">
        <v>5150.0</v>
      </c>
      <c r="J1089" s="63">
        <v>76.0</v>
      </c>
      <c r="K1089" s="64" t="s">
        <v>23</v>
      </c>
      <c r="L1089" s="64" t="s">
        <v>23</v>
      </c>
      <c r="M1089" s="64" t="s">
        <v>821</v>
      </c>
      <c r="N1089" s="63"/>
      <c r="O1089" s="64"/>
      <c r="P1089" s="63">
        <v>41.0</v>
      </c>
      <c r="Q1089" s="64"/>
      <c r="R1089" s="64"/>
    </row>
    <row r="1090" ht="12.75" customHeight="1">
      <c r="A1090" s="63">
        <v>1022.0</v>
      </c>
      <c r="B1090" s="63">
        <v>118314.0</v>
      </c>
      <c r="C1090" s="64" t="s">
        <v>1376</v>
      </c>
      <c r="D1090" s="64" t="s">
        <v>228</v>
      </c>
      <c r="E1090" s="64"/>
      <c r="F1090" s="64"/>
      <c r="G1090" s="64" t="s">
        <v>922</v>
      </c>
      <c r="H1090" s="65">
        <v>41760.666666666664</v>
      </c>
      <c r="I1090" s="63">
        <v>5300.0</v>
      </c>
      <c r="J1090" s="63">
        <v>76.0</v>
      </c>
      <c r="K1090" s="64" t="s">
        <v>23</v>
      </c>
      <c r="L1090" s="64" t="s">
        <v>23</v>
      </c>
      <c r="M1090" s="64" t="s">
        <v>814</v>
      </c>
      <c r="N1090" s="63"/>
      <c r="O1090" s="64"/>
      <c r="P1090" s="63">
        <v>44.0</v>
      </c>
      <c r="Q1090" s="64"/>
      <c r="R1090" s="64"/>
    </row>
    <row r="1091" ht="12.75" customHeight="1">
      <c r="A1091" s="63">
        <v>1776.0</v>
      </c>
      <c r="B1091" s="63">
        <v>5654.0</v>
      </c>
      <c r="C1091" s="64" t="s">
        <v>1376</v>
      </c>
      <c r="D1091" s="64" t="s">
        <v>228</v>
      </c>
      <c r="E1091" s="66">
        <v>38.0</v>
      </c>
      <c r="F1091" s="64" t="s">
        <v>1379</v>
      </c>
      <c r="G1091" s="64"/>
      <c r="H1091" s="65">
        <v>41793.78125</v>
      </c>
      <c r="I1091" s="63">
        <v>5300.0</v>
      </c>
      <c r="J1091" s="63">
        <v>76.0</v>
      </c>
      <c r="K1091" s="64" t="s">
        <v>23</v>
      </c>
      <c r="L1091" s="64" t="s">
        <v>23</v>
      </c>
      <c r="M1091" s="64" t="s">
        <v>821</v>
      </c>
      <c r="N1091" s="63"/>
      <c r="O1091" s="64"/>
      <c r="P1091" s="63">
        <v>40.0</v>
      </c>
      <c r="Q1091" s="64"/>
      <c r="R1091" s="64"/>
    </row>
    <row r="1092" ht="12.75" customHeight="1">
      <c r="A1092" s="63">
        <v>679.0</v>
      </c>
      <c r="B1092" s="63">
        <v>45631.0</v>
      </c>
      <c r="C1092" s="64" t="s">
        <v>1376</v>
      </c>
      <c r="D1092" s="64" t="s">
        <v>228</v>
      </c>
      <c r="E1092" s="66">
        <v>40.0</v>
      </c>
      <c r="F1092" s="64" t="s">
        <v>739</v>
      </c>
      <c r="G1092" s="64"/>
      <c r="H1092" s="65">
        <v>41798.791666666664</v>
      </c>
      <c r="I1092" s="63">
        <v>5350.0</v>
      </c>
      <c r="J1092" s="63">
        <v>76.0</v>
      </c>
      <c r="K1092" s="64" t="s">
        <v>23</v>
      </c>
      <c r="L1092" s="64" t="s">
        <v>23</v>
      </c>
      <c r="M1092" s="64"/>
      <c r="N1092" s="63"/>
      <c r="O1092" s="64"/>
      <c r="P1092" s="63">
        <v>41.0</v>
      </c>
      <c r="Q1092" s="64"/>
      <c r="R1092" s="64"/>
    </row>
    <row r="1093" ht="12.75" customHeight="1">
      <c r="A1093" s="63">
        <v>1508.0</v>
      </c>
      <c r="B1093" s="63">
        <v>59652.0</v>
      </c>
      <c r="C1093" s="64" t="s">
        <v>1376</v>
      </c>
      <c r="D1093" s="64" t="s">
        <v>228</v>
      </c>
      <c r="E1093" s="64"/>
      <c r="F1093" s="64"/>
      <c r="G1093" s="64" t="s">
        <v>937</v>
      </c>
      <c r="H1093" s="65">
        <v>41770.46527777778</v>
      </c>
      <c r="I1093" s="63">
        <v>5400.0</v>
      </c>
      <c r="J1093" s="63">
        <v>76.0</v>
      </c>
      <c r="K1093" s="64" t="s">
        <v>23</v>
      </c>
      <c r="L1093" s="64" t="s">
        <v>23</v>
      </c>
      <c r="M1093" s="64" t="s">
        <v>814</v>
      </c>
      <c r="N1093" s="63"/>
      <c r="O1093" s="64"/>
      <c r="P1093" s="63">
        <v>40.0</v>
      </c>
      <c r="Q1093" s="64"/>
      <c r="R1093" s="64"/>
    </row>
    <row r="1094" ht="12.75" customHeight="1">
      <c r="A1094" s="63">
        <v>1737.0</v>
      </c>
      <c r="B1094" s="63">
        <v>135649.0</v>
      </c>
      <c r="C1094" s="64" t="s">
        <v>1376</v>
      </c>
      <c r="D1094" s="64" t="s">
        <v>228</v>
      </c>
      <c r="E1094" s="64"/>
      <c r="F1094" s="64"/>
      <c r="G1094" s="64" t="s">
        <v>918</v>
      </c>
      <c r="H1094" s="65">
        <v>41790.354166666664</v>
      </c>
      <c r="I1094" s="63">
        <v>5450.0</v>
      </c>
      <c r="J1094" s="63">
        <v>76.0</v>
      </c>
      <c r="K1094" s="64" t="s">
        <v>23</v>
      </c>
      <c r="L1094" s="64" t="s">
        <v>23</v>
      </c>
      <c r="M1094" s="64" t="s">
        <v>821</v>
      </c>
      <c r="N1094" s="63"/>
      <c r="O1094" s="64"/>
      <c r="P1094" s="63">
        <v>47.0</v>
      </c>
      <c r="Q1094" s="66">
        <v>2.0</v>
      </c>
      <c r="R1094" s="66">
        <v>2.0</v>
      </c>
    </row>
    <row r="1095" ht="12.75" customHeight="1">
      <c r="A1095" s="63">
        <v>1059.0</v>
      </c>
      <c r="B1095" s="63">
        <v>38753.0</v>
      </c>
      <c r="C1095" s="64" t="s">
        <v>1376</v>
      </c>
      <c r="D1095" s="64" t="s">
        <v>228</v>
      </c>
      <c r="E1095" s="64"/>
      <c r="F1095" s="64"/>
      <c r="G1095" s="64" t="s">
        <v>923</v>
      </c>
      <c r="H1095" s="65">
        <v>41768.0</v>
      </c>
      <c r="I1095" s="63">
        <v>5750.0</v>
      </c>
      <c r="J1095" s="63">
        <v>76.0</v>
      </c>
      <c r="K1095" s="64" t="s">
        <v>23</v>
      </c>
      <c r="L1095" s="64" t="s">
        <v>23</v>
      </c>
      <c r="M1095" s="64" t="s">
        <v>814</v>
      </c>
      <c r="N1095" s="63"/>
      <c r="O1095" s="64"/>
      <c r="P1095" s="63">
        <v>44.0</v>
      </c>
      <c r="Q1095" s="64"/>
      <c r="R1095" s="64"/>
    </row>
    <row r="1096" ht="12.75" customHeight="1">
      <c r="A1096" s="63">
        <v>1767.0</v>
      </c>
      <c r="B1096" s="63">
        <v>17040.0</v>
      </c>
      <c r="C1096" s="64" t="s">
        <v>1376</v>
      </c>
      <c r="D1096" s="64" t="s">
        <v>228</v>
      </c>
      <c r="E1096" s="64"/>
      <c r="F1096" s="64"/>
      <c r="G1096" s="64" t="s">
        <v>911</v>
      </c>
      <c r="H1096" s="65">
        <v>41791.625</v>
      </c>
      <c r="I1096" s="63">
        <v>4200.0</v>
      </c>
      <c r="J1096" s="63">
        <v>77.0</v>
      </c>
      <c r="K1096" s="64" t="s">
        <v>23</v>
      </c>
      <c r="L1096" s="64" t="s">
        <v>23</v>
      </c>
      <c r="M1096" s="64" t="s">
        <v>35</v>
      </c>
      <c r="N1096" s="63"/>
      <c r="O1096" s="64"/>
      <c r="P1096" s="63">
        <v>36.0</v>
      </c>
      <c r="Q1096" s="66">
        <v>2.0</v>
      </c>
      <c r="R1096" s="66">
        <v>2.0</v>
      </c>
    </row>
    <row r="1097" ht="12.75" customHeight="1">
      <c r="A1097" s="63">
        <v>662.0</v>
      </c>
      <c r="B1097" s="63">
        <v>22766.0</v>
      </c>
      <c r="C1097" s="64" t="s">
        <v>1376</v>
      </c>
      <c r="D1097" s="64" t="s">
        <v>228</v>
      </c>
      <c r="E1097" s="64"/>
      <c r="F1097" s="64"/>
      <c r="G1097" s="64" t="s">
        <v>1428</v>
      </c>
      <c r="H1097" s="65">
        <v>41797.5</v>
      </c>
      <c r="I1097" s="63">
        <v>4200.0</v>
      </c>
      <c r="J1097" s="63">
        <v>77.0</v>
      </c>
      <c r="K1097" s="64" t="s">
        <v>23</v>
      </c>
      <c r="L1097" s="64" t="s">
        <v>23</v>
      </c>
      <c r="M1097" s="64"/>
      <c r="N1097" s="63"/>
      <c r="O1097" s="64"/>
      <c r="P1097" s="63">
        <v>38.0</v>
      </c>
      <c r="Q1097" s="64"/>
      <c r="R1097" s="64"/>
    </row>
    <row r="1098" ht="12.75" customHeight="1">
      <c r="A1098" s="63">
        <v>1576.0</v>
      </c>
      <c r="B1098" s="63">
        <v>156600.0</v>
      </c>
      <c r="C1098" s="64" t="s">
        <v>1376</v>
      </c>
      <c r="D1098" s="64" t="s">
        <v>228</v>
      </c>
      <c r="E1098" s="64"/>
      <c r="F1098" s="64"/>
      <c r="G1098" s="64" t="s">
        <v>896</v>
      </c>
      <c r="H1098" s="65">
        <v>41782.8125</v>
      </c>
      <c r="I1098" s="63">
        <v>4300.0</v>
      </c>
      <c r="J1098" s="63">
        <v>77.0</v>
      </c>
      <c r="K1098" s="64" t="s">
        <v>23</v>
      </c>
      <c r="L1098" s="64" t="s">
        <v>23</v>
      </c>
      <c r="M1098" s="64" t="s">
        <v>821</v>
      </c>
      <c r="N1098" s="63"/>
      <c r="O1098" s="64"/>
      <c r="P1098" s="63">
        <v>38.0</v>
      </c>
      <c r="Q1098" s="64"/>
      <c r="R1098" s="64"/>
    </row>
    <row r="1099" ht="12.75" customHeight="1">
      <c r="A1099" s="63">
        <v>1069.0</v>
      </c>
      <c r="B1099" s="63">
        <v>158842.0</v>
      </c>
      <c r="C1099" s="64" t="s">
        <v>1376</v>
      </c>
      <c r="D1099" s="64" t="s">
        <v>228</v>
      </c>
      <c r="E1099" s="64"/>
      <c r="F1099" s="64"/>
      <c r="G1099" s="64" t="s">
        <v>1446</v>
      </c>
      <c r="H1099" s="65">
        <v>41769.427083333336</v>
      </c>
      <c r="I1099" s="63">
        <v>4400.0</v>
      </c>
      <c r="J1099" s="63">
        <v>77.0</v>
      </c>
      <c r="K1099" s="64" t="s">
        <v>23</v>
      </c>
      <c r="L1099" s="64" t="s">
        <v>40</v>
      </c>
      <c r="M1099" s="64" t="s">
        <v>814</v>
      </c>
      <c r="N1099" s="63"/>
      <c r="O1099" s="64"/>
      <c r="P1099" s="63">
        <v>38.0</v>
      </c>
      <c r="Q1099" s="64"/>
      <c r="R1099" s="64"/>
    </row>
    <row r="1100" ht="12.75" customHeight="1">
      <c r="A1100" s="63">
        <v>1758.0</v>
      </c>
      <c r="B1100" s="63">
        <v>58901.0</v>
      </c>
      <c r="C1100" s="64" t="s">
        <v>1376</v>
      </c>
      <c r="D1100" s="64" t="s">
        <v>228</v>
      </c>
      <c r="E1100" s="64"/>
      <c r="F1100" s="64"/>
      <c r="G1100" s="64" t="s">
        <v>911</v>
      </c>
      <c r="H1100" s="65">
        <v>41791.541666666664</v>
      </c>
      <c r="I1100" s="63">
        <v>4400.0</v>
      </c>
      <c r="J1100" s="63">
        <v>77.0</v>
      </c>
      <c r="K1100" s="64" t="s">
        <v>23</v>
      </c>
      <c r="L1100" s="64" t="s">
        <v>23</v>
      </c>
      <c r="M1100" s="64" t="s">
        <v>821</v>
      </c>
      <c r="N1100" s="63"/>
      <c r="O1100" s="64"/>
      <c r="P1100" s="63">
        <v>38.0</v>
      </c>
      <c r="Q1100" s="66">
        <v>2.0</v>
      </c>
      <c r="R1100" s="66">
        <v>2.0</v>
      </c>
    </row>
    <row r="1101" ht="12.75" customHeight="1">
      <c r="A1101" s="63">
        <v>15900.0</v>
      </c>
      <c r="B1101" s="63">
        <v>4559.0</v>
      </c>
      <c r="C1101" s="64" t="s">
        <v>1376</v>
      </c>
      <c r="D1101" s="64" t="s">
        <v>228</v>
      </c>
      <c r="E1101" s="66">
        <v>43.0</v>
      </c>
      <c r="F1101" s="64" t="s">
        <v>903</v>
      </c>
      <c r="G1101" s="64"/>
      <c r="H1101" s="65">
        <v>41808.625</v>
      </c>
      <c r="I1101" s="63">
        <v>4600.0</v>
      </c>
      <c r="J1101" s="63">
        <v>77.0</v>
      </c>
      <c r="K1101" s="64" t="s">
        <v>23</v>
      </c>
      <c r="L1101" s="64" t="s">
        <v>35</v>
      </c>
      <c r="M1101" s="64"/>
      <c r="N1101" s="63"/>
      <c r="O1101" s="64"/>
      <c r="P1101" s="63">
        <v>38.0</v>
      </c>
      <c r="Q1101" s="64"/>
      <c r="R1101" s="64"/>
    </row>
    <row r="1102" ht="12.75" customHeight="1">
      <c r="A1102" s="63">
        <v>1586.0</v>
      </c>
      <c r="B1102" s="63">
        <v>180789.0</v>
      </c>
      <c r="C1102" s="64" t="s">
        <v>1376</v>
      </c>
      <c r="D1102" s="64" t="s">
        <v>228</v>
      </c>
      <c r="E1102" s="64"/>
      <c r="F1102" s="64"/>
      <c r="G1102" s="64" t="s">
        <v>958</v>
      </c>
      <c r="H1102" s="65">
        <v>41784.5625</v>
      </c>
      <c r="I1102" s="63">
        <v>4700.0</v>
      </c>
      <c r="J1102" s="63">
        <v>77.0</v>
      </c>
      <c r="K1102" s="64" t="s">
        <v>23</v>
      </c>
      <c r="L1102" s="64" t="s">
        <v>23</v>
      </c>
      <c r="M1102" s="64"/>
      <c r="N1102" s="63"/>
      <c r="O1102" s="64"/>
      <c r="P1102" s="63">
        <v>39.0</v>
      </c>
      <c r="Q1102" s="64"/>
      <c r="R1102" s="64"/>
    </row>
    <row r="1103" ht="12.75" customHeight="1">
      <c r="A1103" s="63">
        <v>1781.0</v>
      </c>
      <c r="B1103" s="63">
        <v>16765.0</v>
      </c>
      <c r="C1103" s="64" t="s">
        <v>1376</v>
      </c>
      <c r="D1103" s="64" t="s">
        <v>228</v>
      </c>
      <c r="E1103" s="66">
        <v>95.0</v>
      </c>
      <c r="F1103" s="64" t="s">
        <v>1447</v>
      </c>
      <c r="G1103" s="64"/>
      <c r="H1103" s="65">
        <v>41793.895833333336</v>
      </c>
      <c r="I1103" s="63">
        <v>4700.0</v>
      </c>
      <c r="J1103" s="63">
        <v>77.0</v>
      </c>
      <c r="K1103" s="64" t="s">
        <v>23</v>
      </c>
      <c r="L1103" s="64" t="s">
        <v>23</v>
      </c>
      <c r="M1103" s="64"/>
      <c r="N1103" s="63"/>
      <c r="O1103" s="64"/>
      <c r="P1103" s="63">
        <v>38.0</v>
      </c>
      <c r="Q1103" s="64"/>
      <c r="R1103" s="64"/>
    </row>
    <row r="1104" ht="12.75" customHeight="1">
      <c r="A1104" s="63">
        <v>17000.0</v>
      </c>
      <c r="B1104" s="63">
        <v>156602.0</v>
      </c>
      <c r="C1104" s="64" t="s">
        <v>1376</v>
      </c>
      <c r="D1104" s="64" t="s">
        <v>228</v>
      </c>
      <c r="E1104" s="66">
        <v>89.0</v>
      </c>
      <c r="F1104" s="64" t="s">
        <v>914</v>
      </c>
      <c r="G1104" s="64"/>
      <c r="H1104" s="65">
        <v>41815.5625</v>
      </c>
      <c r="I1104" s="63">
        <v>4700.0</v>
      </c>
      <c r="J1104" s="63">
        <v>77.0</v>
      </c>
      <c r="K1104" s="64" t="s">
        <v>23</v>
      </c>
      <c r="L1104" s="64" t="s">
        <v>35</v>
      </c>
      <c r="M1104" s="64"/>
      <c r="N1104" s="63"/>
      <c r="O1104" s="64"/>
      <c r="P1104" s="63">
        <v>39.0</v>
      </c>
      <c r="Q1104" s="64"/>
      <c r="R1104" s="64"/>
    </row>
    <row r="1105" ht="12.75" customHeight="1">
      <c r="A1105" s="63">
        <v>1543.0</v>
      </c>
      <c r="B1105" s="63">
        <v>59512.0</v>
      </c>
      <c r="C1105" s="64" t="s">
        <v>1376</v>
      </c>
      <c r="D1105" s="64" t="s">
        <v>228</v>
      </c>
      <c r="E1105" s="64"/>
      <c r="F1105" s="64"/>
      <c r="G1105" s="64" t="s">
        <v>1448</v>
      </c>
      <c r="H1105" s="65">
        <v>41775.541666666664</v>
      </c>
      <c r="I1105" s="63">
        <v>4750.0</v>
      </c>
      <c r="J1105" s="63">
        <v>77.0</v>
      </c>
      <c r="K1105" s="64" t="s">
        <v>23</v>
      </c>
      <c r="L1105" s="64" t="s">
        <v>23</v>
      </c>
      <c r="M1105" s="64" t="s">
        <v>821</v>
      </c>
      <c r="N1105" s="63"/>
      <c r="O1105" s="64"/>
      <c r="P1105" s="63">
        <v>39.0</v>
      </c>
      <c r="Q1105" s="64"/>
      <c r="R1105" s="64"/>
    </row>
    <row r="1106" ht="12.75" customHeight="1">
      <c r="A1106" s="63">
        <v>15990.0</v>
      </c>
      <c r="B1106" s="63">
        <v>162621.0</v>
      </c>
      <c r="C1106" s="64" t="s">
        <v>1376</v>
      </c>
      <c r="D1106" s="64" t="s">
        <v>228</v>
      </c>
      <c r="E1106" s="66">
        <v>37.0</v>
      </c>
      <c r="F1106" s="64" t="s">
        <v>716</v>
      </c>
      <c r="G1106" s="64"/>
      <c r="H1106" s="65">
        <v>41814.3125</v>
      </c>
      <c r="I1106" s="63">
        <v>4750.0</v>
      </c>
      <c r="J1106" s="63">
        <v>77.0</v>
      </c>
      <c r="K1106" s="64" t="s">
        <v>23</v>
      </c>
      <c r="L1106" s="64" t="s">
        <v>35</v>
      </c>
      <c r="M1106" s="64" t="s">
        <v>821</v>
      </c>
      <c r="N1106" s="63"/>
      <c r="O1106" s="64"/>
      <c r="P1106" s="63">
        <v>39.0</v>
      </c>
      <c r="Q1106" s="64"/>
      <c r="R1106" s="64"/>
    </row>
    <row r="1107" ht="12.75" customHeight="1">
      <c r="A1107" s="63">
        <v>1020.0</v>
      </c>
      <c r="B1107" s="63">
        <v>134047.0</v>
      </c>
      <c r="C1107" s="64" t="s">
        <v>1376</v>
      </c>
      <c r="D1107" s="64" t="s">
        <v>228</v>
      </c>
      <c r="E1107" s="66">
        <v>34.0</v>
      </c>
      <c r="F1107" s="64" t="s">
        <v>660</v>
      </c>
      <c r="G1107" s="64"/>
      <c r="H1107" s="65">
        <v>41760.416666666664</v>
      </c>
      <c r="I1107" s="63">
        <v>4800.0</v>
      </c>
      <c r="J1107" s="63">
        <v>77.0</v>
      </c>
      <c r="K1107" s="64" t="s">
        <v>23</v>
      </c>
      <c r="L1107" s="64" t="s">
        <v>23</v>
      </c>
      <c r="M1107" s="64" t="s">
        <v>814</v>
      </c>
      <c r="N1107" s="63"/>
      <c r="O1107" s="64"/>
      <c r="P1107" s="63">
        <v>42.0</v>
      </c>
      <c r="Q1107" s="64"/>
      <c r="R1107" s="64"/>
    </row>
    <row r="1108" ht="12.75" customHeight="1">
      <c r="A1108" s="63">
        <v>1566.0</v>
      </c>
      <c r="B1108" s="63">
        <v>65637.0</v>
      </c>
      <c r="C1108" s="64" t="s">
        <v>1376</v>
      </c>
      <c r="D1108" s="64" t="s">
        <v>228</v>
      </c>
      <c r="E1108" s="66">
        <v>40.0</v>
      </c>
      <c r="F1108" s="64" t="s">
        <v>739</v>
      </c>
      <c r="G1108" s="64"/>
      <c r="H1108" s="65">
        <v>41779.375</v>
      </c>
      <c r="I1108" s="63">
        <v>4800.0</v>
      </c>
      <c r="J1108" s="63">
        <v>77.0</v>
      </c>
      <c r="K1108" s="64" t="s">
        <v>23</v>
      </c>
      <c r="L1108" s="64" t="s">
        <v>23</v>
      </c>
      <c r="M1108" s="64" t="s">
        <v>814</v>
      </c>
      <c r="N1108" s="63"/>
      <c r="O1108" s="64"/>
      <c r="P1108" s="63">
        <v>40.0</v>
      </c>
      <c r="Q1108" s="64"/>
      <c r="R1108" s="64"/>
    </row>
    <row r="1109" ht="12.75" customHeight="1">
      <c r="A1109" s="63">
        <v>1581.0</v>
      </c>
      <c r="B1109" s="63">
        <v>58153.0</v>
      </c>
      <c r="C1109" s="64" t="s">
        <v>1376</v>
      </c>
      <c r="D1109" s="64" t="s">
        <v>228</v>
      </c>
      <c r="E1109" s="64"/>
      <c r="F1109" s="64"/>
      <c r="G1109" s="64" t="s">
        <v>1329</v>
      </c>
      <c r="H1109" s="65">
        <v>41783.71875</v>
      </c>
      <c r="I1109" s="63">
        <v>4800.0</v>
      </c>
      <c r="J1109" s="63">
        <v>77.0</v>
      </c>
      <c r="K1109" s="64" t="s">
        <v>23</v>
      </c>
      <c r="L1109" s="64" t="s">
        <v>40</v>
      </c>
      <c r="M1109" s="64" t="s">
        <v>814</v>
      </c>
      <c r="N1109" s="63"/>
      <c r="O1109" s="64"/>
      <c r="P1109" s="63">
        <v>39.0</v>
      </c>
      <c r="Q1109" s="64"/>
      <c r="R1109" s="64"/>
    </row>
    <row r="1110" ht="12.75" customHeight="1">
      <c r="A1110" s="63">
        <v>1599.0</v>
      </c>
      <c r="B1110" s="63">
        <v>154700.0</v>
      </c>
      <c r="C1110" s="64" t="s">
        <v>1376</v>
      </c>
      <c r="D1110" s="64" t="s">
        <v>228</v>
      </c>
      <c r="E1110" s="66">
        <v>39.0</v>
      </c>
      <c r="F1110" s="64" t="s">
        <v>414</v>
      </c>
      <c r="G1110" s="64"/>
      <c r="H1110" s="65">
        <v>41787.354166666664</v>
      </c>
      <c r="I1110" s="63">
        <v>4800.0</v>
      </c>
      <c r="J1110" s="63">
        <v>77.0</v>
      </c>
      <c r="K1110" s="64" t="s">
        <v>23</v>
      </c>
      <c r="L1110" s="64" t="s">
        <v>23</v>
      </c>
      <c r="M1110" s="64" t="s">
        <v>821</v>
      </c>
      <c r="N1110" s="63"/>
      <c r="O1110" s="64"/>
      <c r="P1110" s="63">
        <v>40.0</v>
      </c>
      <c r="Q1110" s="64"/>
      <c r="R1110" s="64"/>
    </row>
    <row r="1111" ht="12.75" customHeight="1">
      <c r="A1111" s="63">
        <v>680.0</v>
      </c>
      <c r="B1111" s="63">
        <v>106245.0</v>
      </c>
      <c r="C1111" s="64" t="s">
        <v>1376</v>
      </c>
      <c r="D1111" s="64" t="s">
        <v>228</v>
      </c>
      <c r="E1111" s="66">
        <v>91.0</v>
      </c>
      <c r="F1111" s="64" t="s">
        <v>947</v>
      </c>
      <c r="G1111" s="64"/>
      <c r="H1111" s="65">
        <v>41800.6875</v>
      </c>
      <c r="I1111" s="63">
        <v>4800.0</v>
      </c>
      <c r="J1111" s="63">
        <v>77.0</v>
      </c>
      <c r="K1111" s="64" t="s">
        <v>23</v>
      </c>
      <c r="L1111" s="64" t="s">
        <v>23</v>
      </c>
      <c r="M1111" s="64"/>
      <c r="N1111" s="63"/>
      <c r="O1111" s="64"/>
      <c r="P1111" s="63">
        <v>40.0</v>
      </c>
      <c r="Q1111" s="64"/>
      <c r="R1111" s="64"/>
    </row>
    <row r="1112" ht="12.75" customHeight="1">
      <c r="A1112" s="63">
        <v>1512.0</v>
      </c>
      <c r="B1112" s="63">
        <v>80288.0</v>
      </c>
      <c r="C1112" s="64" t="s">
        <v>1376</v>
      </c>
      <c r="D1112" s="64" t="s">
        <v>228</v>
      </c>
      <c r="E1112" s="66">
        <v>40.0</v>
      </c>
      <c r="F1112" s="64" t="s">
        <v>739</v>
      </c>
      <c r="G1112" s="64"/>
      <c r="H1112" s="65">
        <v>41770.0</v>
      </c>
      <c r="I1112" s="63">
        <v>4900.0</v>
      </c>
      <c r="J1112" s="63">
        <v>77.0</v>
      </c>
      <c r="K1112" s="64" t="s">
        <v>23</v>
      </c>
      <c r="L1112" s="64" t="s">
        <v>23</v>
      </c>
      <c r="M1112" s="64" t="s">
        <v>814</v>
      </c>
      <c r="N1112" s="63"/>
      <c r="O1112" s="64"/>
      <c r="P1112" s="63">
        <v>39.0</v>
      </c>
      <c r="Q1112" s="64"/>
      <c r="R1112" s="64"/>
    </row>
    <row r="1113" ht="12.75" customHeight="1">
      <c r="A1113" s="63">
        <v>1769.0</v>
      </c>
      <c r="B1113" s="63">
        <v>153483.0</v>
      </c>
      <c r="C1113" s="64" t="s">
        <v>1376</v>
      </c>
      <c r="D1113" s="64" t="s">
        <v>228</v>
      </c>
      <c r="E1113" s="66">
        <v>40.0</v>
      </c>
      <c r="F1113" s="64" t="s">
        <v>739</v>
      </c>
      <c r="G1113" s="64"/>
      <c r="H1113" s="65">
        <v>41791.75</v>
      </c>
      <c r="I1113" s="63">
        <v>4900.0</v>
      </c>
      <c r="J1113" s="63">
        <v>77.0</v>
      </c>
      <c r="K1113" s="64" t="s">
        <v>23</v>
      </c>
      <c r="L1113" s="64" t="s">
        <v>23</v>
      </c>
      <c r="M1113" s="64" t="s">
        <v>35</v>
      </c>
      <c r="N1113" s="63"/>
      <c r="O1113" s="64"/>
      <c r="P1113" s="63">
        <v>39.0</v>
      </c>
      <c r="Q1113" s="66">
        <v>2.0</v>
      </c>
      <c r="R1113" s="66">
        <v>2.0</v>
      </c>
    </row>
    <row r="1114" ht="12.75" customHeight="1">
      <c r="A1114" s="63">
        <v>1054.0</v>
      </c>
      <c r="B1114" s="63">
        <v>51437.0</v>
      </c>
      <c r="C1114" s="64" t="s">
        <v>1376</v>
      </c>
      <c r="D1114" s="64" t="s">
        <v>228</v>
      </c>
      <c r="E1114" s="66">
        <v>89.0</v>
      </c>
      <c r="F1114" s="64" t="s">
        <v>914</v>
      </c>
      <c r="G1114" s="64"/>
      <c r="H1114" s="65">
        <v>41766.833333333336</v>
      </c>
      <c r="I1114" s="63">
        <v>4950.0</v>
      </c>
      <c r="J1114" s="63">
        <v>77.0</v>
      </c>
      <c r="K1114" s="64" t="s">
        <v>23</v>
      </c>
      <c r="L1114" s="64" t="s">
        <v>40</v>
      </c>
      <c r="M1114" s="64"/>
      <c r="N1114" s="63"/>
      <c r="O1114" s="64"/>
      <c r="P1114" s="63">
        <v>39.0</v>
      </c>
      <c r="Q1114" s="64"/>
      <c r="R1114" s="64"/>
    </row>
    <row r="1115" ht="12.75" customHeight="1">
      <c r="A1115" s="63">
        <v>1592.0</v>
      </c>
      <c r="B1115" s="63">
        <v>40442.0</v>
      </c>
      <c r="C1115" s="64" t="s">
        <v>1376</v>
      </c>
      <c r="D1115" s="64" t="s">
        <v>228</v>
      </c>
      <c r="E1115" s="66">
        <v>34.0</v>
      </c>
      <c r="F1115" s="64" t="s">
        <v>660</v>
      </c>
      <c r="G1115" s="64"/>
      <c r="H1115" s="65">
        <v>41786.375</v>
      </c>
      <c r="I1115" s="63">
        <v>5000.0</v>
      </c>
      <c r="J1115" s="63">
        <v>77.0</v>
      </c>
      <c r="K1115" s="64" t="s">
        <v>23</v>
      </c>
      <c r="L1115" s="64" t="s">
        <v>23</v>
      </c>
      <c r="M1115" s="64"/>
      <c r="N1115" s="63"/>
      <c r="O1115" s="64"/>
      <c r="P1115" s="63">
        <v>44.0</v>
      </c>
      <c r="Q1115" s="64"/>
      <c r="R1115" s="64"/>
    </row>
    <row r="1116" ht="12.75" customHeight="1">
      <c r="A1116" s="63">
        <v>1047.0</v>
      </c>
      <c r="B1116" s="63">
        <v>813.0</v>
      </c>
      <c r="C1116" s="64" t="s">
        <v>1376</v>
      </c>
      <c r="D1116" s="64" t="s">
        <v>228</v>
      </c>
      <c r="E1116" s="66">
        <v>39.0</v>
      </c>
      <c r="F1116" s="64" t="s">
        <v>414</v>
      </c>
      <c r="G1116" s="64"/>
      <c r="H1116" s="65">
        <v>41765.625</v>
      </c>
      <c r="I1116" s="63">
        <v>5050.0</v>
      </c>
      <c r="J1116" s="63">
        <v>77.0</v>
      </c>
      <c r="K1116" s="64" t="s">
        <v>23</v>
      </c>
      <c r="L1116" s="64" t="s">
        <v>40</v>
      </c>
      <c r="M1116" s="64"/>
      <c r="N1116" s="63"/>
      <c r="O1116" s="64"/>
      <c r="P1116" s="63">
        <v>40.0</v>
      </c>
      <c r="Q1116" s="64"/>
      <c r="R1116" s="64"/>
    </row>
    <row r="1117" ht="12.75" customHeight="1">
      <c r="A1117" s="63">
        <v>15790.0</v>
      </c>
      <c r="B1117" s="63">
        <v>14140.0</v>
      </c>
      <c r="C1117" s="64" t="s">
        <v>1376</v>
      </c>
      <c r="D1117" s="64" t="s">
        <v>228</v>
      </c>
      <c r="E1117" s="64"/>
      <c r="F1117" s="64"/>
      <c r="G1117" s="64" t="s">
        <v>947</v>
      </c>
      <c r="H1117" s="65">
        <v>41805.479166666664</v>
      </c>
      <c r="I1117" s="63">
        <v>5100.0</v>
      </c>
      <c r="J1117" s="63">
        <v>77.0</v>
      </c>
      <c r="K1117" s="64" t="s">
        <v>23</v>
      </c>
      <c r="L1117" s="64" t="s">
        <v>23</v>
      </c>
      <c r="M1117" s="64" t="s">
        <v>814</v>
      </c>
      <c r="N1117" s="63"/>
      <c r="O1117" s="64"/>
      <c r="P1117" s="63">
        <v>42.0</v>
      </c>
      <c r="Q1117" s="64"/>
      <c r="R1117" s="64"/>
    </row>
    <row r="1118" ht="12.75" customHeight="1">
      <c r="A1118" s="63">
        <v>17140.0</v>
      </c>
      <c r="B1118" s="63">
        <v>44555.0</v>
      </c>
      <c r="C1118" s="64" t="s">
        <v>1376</v>
      </c>
      <c r="D1118" s="64" t="s">
        <v>228</v>
      </c>
      <c r="E1118" s="64"/>
      <c r="F1118" s="64"/>
      <c r="G1118" s="64" t="s">
        <v>1011</v>
      </c>
      <c r="H1118" s="65">
        <v>41826.84375</v>
      </c>
      <c r="I1118" s="63">
        <v>5100.0</v>
      </c>
      <c r="J1118" s="63">
        <v>77.0</v>
      </c>
      <c r="K1118" s="64" t="s">
        <v>23</v>
      </c>
      <c r="L1118" s="64" t="s">
        <v>35</v>
      </c>
      <c r="M1118" s="64"/>
      <c r="N1118" s="63"/>
      <c r="O1118" s="64"/>
      <c r="P1118" s="63">
        <v>40.0</v>
      </c>
      <c r="Q1118" s="64"/>
      <c r="R1118" s="64"/>
    </row>
    <row r="1119" ht="12.75" customHeight="1">
      <c r="A1119" s="63">
        <v>1010.0</v>
      </c>
      <c r="B1119" s="63">
        <v>58621.0</v>
      </c>
      <c r="C1119" s="64" t="s">
        <v>1376</v>
      </c>
      <c r="D1119" s="64" t="s">
        <v>228</v>
      </c>
      <c r="E1119" s="66">
        <v>86.0</v>
      </c>
      <c r="F1119" s="64" t="s">
        <v>918</v>
      </c>
      <c r="G1119" s="64"/>
      <c r="H1119" s="65">
        <v>41758.0</v>
      </c>
      <c r="I1119" s="63">
        <v>5200.0</v>
      </c>
      <c r="J1119" s="63">
        <v>77.0</v>
      </c>
      <c r="K1119" s="64" t="s">
        <v>23</v>
      </c>
      <c r="L1119" s="64"/>
      <c r="M1119" s="64"/>
      <c r="N1119" s="63"/>
      <c r="O1119" s="64"/>
      <c r="P1119" s="64"/>
      <c r="Q1119" s="64"/>
      <c r="R1119" s="64"/>
    </row>
    <row r="1120" ht="12.75" customHeight="1">
      <c r="A1120" s="63">
        <v>1064.0</v>
      </c>
      <c r="B1120" s="63">
        <v>118314.0</v>
      </c>
      <c r="C1120" s="64" t="s">
        <v>1376</v>
      </c>
      <c r="D1120" s="64" t="s">
        <v>228</v>
      </c>
      <c r="E1120" s="64"/>
      <c r="F1120" s="64"/>
      <c r="G1120" s="64" t="s">
        <v>904</v>
      </c>
      <c r="H1120" s="65">
        <v>41768.5625</v>
      </c>
      <c r="I1120" s="63">
        <v>5200.0</v>
      </c>
      <c r="J1120" s="63">
        <v>77.0</v>
      </c>
      <c r="K1120" s="64" t="s">
        <v>23</v>
      </c>
      <c r="L1120" s="64" t="s">
        <v>23</v>
      </c>
      <c r="M1120" s="64" t="s">
        <v>814</v>
      </c>
      <c r="N1120" s="63"/>
      <c r="O1120" s="64"/>
      <c r="P1120" s="63">
        <v>42.0</v>
      </c>
      <c r="Q1120" s="64"/>
      <c r="R1120" s="64"/>
    </row>
    <row r="1121" ht="12.75" customHeight="1">
      <c r="A1121" s="63">
        <v>1573.0</v>
      </c>
      <c r="B1121" s="63">
        <v>181679.0</v>
      </c>
      <c r="C1121" s="64" t="s">
        <v>1376</v>
      </c>
      <c r="D1121" s="64" t="s">
        <v>228</v>
      </c>
      <c r="E1121" s="64"/>
      <c r="F1121" s="64"/>
      <c r="G1121" s="64" t="s">
        <v>1449</v>
      </c>
      <c r="H1121" s="65">
        <v>41782.333333333336</v>
      </c>
      <c r="I1121" s="63">
        <v>5200.0</v>
      </c>
      <c r="J1121" s="63">
        <v>77.0</v>
      </c>
      <c r="K1121" s="64" t="s">
        <v>23</v>
      </c>
      <c r="L1121" s="64" t="s">
        <v>23</v>
      </c>
      <c r="M1121" s="64" t="s">
        <v>821</v>
      </c>
      <c r="N1121" s="63"/>
      <c r="O1121" s="64"/>
      <c r="P1121" s="63">
        <v>42.0</v>
      </c>
      <c r="Q1121" s="64"/>
      <c r="R1121" s="64"/>
    </row>
    <row r="1122" ht="12.75" customHeight="1">
      <c r="A1122" s="63">
        <v>1739.0</v>
      </c>
      <c r="B1122" s="63">
        <v>12038.0</v>
      </c>
      <c r="C1122" s="64" t="s">
        <v>1376</v>
      </c>
      <c r="D1122" s="64" t="s">
        <v>228</v>
      </c>
      <c r="E1122" s="64"/>
      <c r="F1122" s="64"/>
      <c r="G1122" s="64" t="s">
        <v>937</v>
      </c>
      <c r="H1122" s="65">
        <v>41790.416666666664</v>
      </c>
      <c r="I1122" s="63">
        <v>5200.0</v>
      </c>
      <c r="J1122" s="63">
        <v>77.0</v>
      </c>
      <c r="K1122" s="64" t="s">
        <v>816</v>
      </c>
      <c r="L1122" s="64" t="s">
        <v>40</v>
      </c>
      <c r="M1122" s="64" t="s">
        <v>35</v>
      </c>
      <c r="N1122" s="63"/>
      <c r="O1122" s="64"/>
      <c r="P1122" s="63">
        <v>40.0</v>
      </c>
      <c r="Q1122" s="66">
        <v>2.0</v>
      </c>
      <c r="R1122" s="66">
        <v>2.0</v>
      </c>
    </row>
    <row r="1123" ht="12.75" customHeight="1">
      <c r="A1123" s="63">
        <v>1754.0</v>
      </c>
      <c r="B1123" s="63">
        <v>202866.0</v>
      </c>
      <c r="C1123" s="64" t="s">
        <v>1376</v>
      </c>
      <c r="D1123" s="64" t="s">
        <v>228</v>
      </c>
      <c r="E1123" s="64"/>
      <c r="F1123" s="64"/>
      <c r="G1123" s="64" t="s">
        <v>912</v>
      </c>
      <c r="H1123" s="65">
        <v>41791.520833333336</v>
      </c>
      <c r="I1123" s="63">
        <v>5250.0</v>
      </c>
      <c r="J1123" s="63">
        <v>77.0</v>
      </c>
      <c r="K1123" s="64" t="s">
        <v>23</v>
      </c>
      <c r="L1123" s="64" t="s">
        <v>23</v>
      </c>
      <c r="M1123" s="64" t="s">
        <v>814</v>
      </c>
      <c r="N1123" s="63"/>
      <c r="O1123" s="64" t="s">
        <v>816</v>
      </c>
      <c r="P1123" s="63">
        <v>41.0</v>
      </c>
      <c r="Q1123" s="64"/>
      <c r="R1123" s="64"/>
    </row>
    <row r="1124" ht="12.75" customHeight="1">
      <c r="A1124" s="63">
        <v>1756.0</v>
      </c>
      <c r="B1124" s="63">
        <v>65927.0</v>
      </c>
      <c r="C1124" s="64" t="s">
        <v>1376</v>
      </c>
      <c r="D1124" s="64" t="s">
        <v>228</v>
      </c>
      <c r="E1124" s="64"/>
      <c r="F1124" s="64"/>
      <c r="G1124" s="64" t="s">
        <v>1450</v>
      </c>
      <c r="H1124" s="65">
        <v>41791.5625</v>
      </c>
      <c r="I1124" s="63">
        <v>5300.0</v>
      </c>
      <c r="J1124" s="63">
        <v>77.0</v>
      </c>
      <c r="K1124" s="64" t="s">
        <v>23</v>
      </c>
      <c r="L1124" s="64" t="s">
        <v>23</v>
      </c>
      <c r="M1124" s="64" t="s">
        <v>814</v>
      </c>
      <c r="N1124" s="63"/>
      <c r="O1124" s="64"/>
      <c r="P1124" s="63">
        <v>42.0</v>
      </c>
      <c r="Q1124" s="64"/>
      <c r="R1124" s="64"/>
    </row>
    <row r="1125" ht="12.75" customHeight="1">
      <c r="A1125" s="63">
        <v>1040.0</v>
      </c>
      <c r="B1125" s="63">
        <v>51607.0</v>
      </c>
      <c r="C1125" s="64" t="s">
        <v>1376</v>
      </c>
      <c r="D1125" s="64" t="s">
        <v>228</v>
      </c>
      <c r="E1125" s="64"/>
      <c r="F1125" s="64"/>
      <c r="G1125" s="64" t="s">
        <v>916</v>
      </c>
      <c r="H1125" s="65">
        <v>41763.541666666664</v>
      </c>
      <c r="I1125" s="63">
        <v>5500.0</v>
      </c>
      <c r="J1125" s="63">
        <v>77.0</v>
      </c>
      <c r="K1125" s="64" t="s">
        <v>23</v>
      </c>
      <c r="L1125" s="64" t="s">
        <v>23</v>
      </c>
      <c r="M1125" s="64" t="s">
        <v>814</v>
      </c>
      <c r="N1125" s="63"/>
      <c r="O1125" s="64"/>
      <c r="P1125" s="63">
        <v>44.0</v>
      </c>
      <c r="Q1125" s="64"/>
      <c r="R1125" s="64"/>
    </row>
    <row r="1126" ht="12.75" customHeight="1">
      <c r="A1126" s="63">
        <v>1050.0</v>
      </c>
      <c r="B1126" s="63">
        <v>124239.0</v>
      </c>
      <c r="C1126" s="64" t="s">
        <v>1376</v>
      </c>
      <c r="D1126" s="64" t="s">
        <v>228</v>
      </c>
      <c r="E1126" s="66">
        <v>93.0</v>
      </c>
      <c r="F1126" s="64" t="s">
        <v>915</v>
      </c>
      <c r="G1126" s="64"/>
      <c r="H1126" s="65">
        <v>41766.479166666664</v>
      </c>
      <c r="I1126" s="63">
        <v>5500.0</v>
      </c>
      <c r="J1126" s="63">
        <v>77.0</v>
      </c>
      <c r="K1126" s="64" t="s">
        <v>23</v>
      </c>
      <c r="L1126" s="64" t="s">
        <v>23</v>
      </c>
      <c r="M1126" s="64" t="s">
        <v>814</v>
      </c>
      <c r="N1126" s="63"/>
      <c r="O1126" s="64"/>
      <c r="P1126" s="63">
        <v>42.0</v>
      </c>
      <c r="Q1126" s="64"/>
      <c r="R1126" s="64"/>
    </row>
    <row r="1127" ht="12.75" customHeight="1">
      <c r="A1127" s="63">
        <v>1719.0</v>
      </c>
      <c r="B1127" s="63">
        <v>16765.0</v>
      </c>
      <c r="C1127" s="64" t="s">
        <v>1376</v>
      </c>
      <c r="D1127" s="64" t="s">
        <v>228</v>
      </c>
      <c r="E1127" s="64"/>
      <c r="F1127" s="64"/>
      <c r="G1127" s="64" t="s">
        <v>911</v>
      </c>
      <c r="H1127" s="65">
        <v>41789.583333333336</v>
      </c>
      <c r="I1127" s="63">
        <v>5500.0</v>
      </c>
      <c r="J1127" s="63">
        <v>77.0</v>
      </c>
      <c r="K1127" s="64" t="s">
        <v>23</v>
      </c>
      <c r="L1127" s="64" t="s">
        <v>23</v>
      </c>
      <c r="M1127" s="64" t="s">
        <v>35</v>
      </c>
      <c r="N1127" s="63"/>
      <c r="O1127" s="64"/>
      <c r="P1127" s="63">
        <v>43.0</v>
      </c>
      <c r="Q1127" s="66">
        <v>2.0</v>
      </c>
      <c r="R1127" s="66">
        <v>2.0</v>
      </c>
    </row>
    <row r="1128" ht="12.75" customHeight="1">
      <c r="A1128" s="63">
        <v>17100.0</v>
      </c>
      <c r="B1128" s="63">
        <v>117377.0</v>
      </c>
      <c r="C1128" s="64" t="s">
        <v>1376</v>
      </c>
      <c r="D1128" s="64" t="s">
        <v>228</v>
      </c>
      <c r="E1128" s="64"/>
      <c r="F1128" s="64"/>
      <c r="G1128" s="64" t="s">
        <v>944</v>
      </c>
      <c r="H1128" s="65">
        <v>41824.520833333336</v>
      </c>
      <c r="I1128" s="63">
        <v>4400.0</v>
      </c>
      <c r="J1128" s="63">
        <v>78.0</v>
      </c>
      <c r="K1128" s="64" t="s">
        <v>23</v>
      </c>
      <c r="L1128" s="64" t="s">
        <v>35</v>
      </c>
      <c r="M1128" s="64" t="s">
        <v>814</v>
      </c>
      <c r="N1128" s="63"/>
      <c r="O1128" s="64"/>
      <c r="P1128" s="63">
        <v>37.0</v>
      </c>
      <c r="Q1128" s="64"/>
      <c r="R1128" s="64"/>
    </row>
    <row r="1129" ht="12.75" customHeight="1">
      <c r="A1129" s="63">
        <v>1093.0</v>
      </c>
      <c r="B1129" s="63">
        <v>34193.0</v>
      </c>
      <c r="C1129" s="64" t="s">
        <v>1376</v>
      </c>
      <c r="D1129" s="64" t="s">
        <v>228</v>
      </c>
      <c r="E1129" s="64"/>
      <c r="F1129" s="64"/>
      <c r="G1129" s="64" t="s">
        <v>930</v>
      </c>
      <c r="H1129" s="65">
        <v>41756.36111111111</v>
      </c>
      <c r="I1129" s="63">
        <v>4600.0</v>
      </c>
      <c r="J1129" s="63">
        <v>78.0</v>
      </c>
      <c r="K1129" s="64" t="s">
        <v>23</v>
      </c>
      <c r="L1129" s="64" t="s">
        <v>23</v>
      </c>
      <c r="M1129" s="64" t="s">
        <v>814</v>
      </c>
      <c r="N1129" s="63"/>
      <c r="O1129" s="64"/>
      <c r="P1129" s="63">
        <v>39.0</v>
      </c>
      <c r="Q1129" s="64"/>
      <c r="R1129" s="64"/>
    </row>
    <row r="1130" ht="12.75" customHeight="1">
      <c r="A1130" s="63">
        <v>1778.0</v>
      </c>
      <c r="B1130" s="63">
        <v>54183.0</v>
      </c>
      <c r="C1130" s="64" t="s">
        <v>1376</v>
      </c>
      <c r="D1130" s="64" t="s">
        <v>228</v>
      </c>
      <c r="E1130" s="66">
        <v>36.0</v>
      </c>
      <c r="F1130" s="64" t="s">
        <v>692</v>
      </c>
      <c r="G1130" s="64"/>
      <c r="H1130" s="65">
        <v>41793.572916666664</v>
      </c>
      <c r="I1130" s="63">
        <v>4600.0</v>
      </c>
      <c r="J1130" s="63">
        <v>78.0</v>
      </c>
      <c r="K1130" s="64" t="s">
        <v>23</v>
      </c>
      <c r="L1130" s="64" t="s">
        <v>23</v>
      </c>
      <c r="M1130" s="64"/>
      <c r="N1130" s="63"/>
      <c r="O1130" s="64"/>
      <c r="P1130" s="63">
        <v>40.0</v>
      </c>
      <c r="Q1130" s="64"/>
      <c r="R1130" s="64"/>
    </row>
    <row r="1131" ht="12.75" customHeight="1">
      <c r="A1131" s="63">
        <v>1577.0</v>
      </c>
      <c r="B1131" s="63">
        <v>127712.0</v>
      </c>
      <c r="C1131" s="64" t="s">
        <v>1376</v>
      </c>
      <c r="D1131" s="64" t="s">
        <v>228</v>
      </c>
      <c r="E1131" s="66">
        <v>38.0</v>
      </c>
      <c r="F1131" s="64" t="s">
        <v>1379</v>
      </c>
      <c r="G1131" s="64"/>
      <c r="H1131" s="65">
        <v>41782.791666666664</v>
      </c>
      <c r="I1131" s="63">
        <v>4800.0</v>
      </c>
      <c r="J1131" s="63">
        <v>78.0</v>
      </c>
      <c r="K1131" s="64" t="s">
        <v>23</v>
      </c>
      <c r="L1131" s="64" t="s">
        <v>23</v>
      </c>
      <c r="M1131" s="64" t="s">
        <v>814</v>
      </c>
      <c r="N1131" s="63"/>
      <c r="O1131" s="64"/>
      <c r="P1131" s="63">
        <v>40.0</v>
      </c>
      <c r="Q1131" s="64"/>
      <c r="R1131" s="64"/>
    </row>
    <row r="1132" ht="12.75" customHeight="1">
      <c r="A1132" s="63">
        <v>15890.0</v>
      </c>
      <c r="B1132" s="63">
        <v>110706.0</v>
      </c>
      <c r="C1132" s="64" t="s">
        <v>1376</v>
      </c>
      <c r="D1132" s="64" t="s">
        <v>228</v>
      </c>
      <c r="E1132" s="66">
        <v>38.0</v>
      </c>
      <c r="F1132" s="64" t="s">
        <v>1379</v>
      </c>
      <c r="G1132" s="64"/>
      <c r="H1132" s="65">
        <v>41808.5625</v>
      </c>
      <c r="I1132" s="63">
        <v>4900.0</v>
      </c>
      <c r="J1132" s="63">
        <v>78.0</v>
      </c>
      <c r="K1132" s="64" t="s">
        <v>23</v>
      </c>
      <c r="L1132" s="64" t="s">
        <v>35</v>
      </c>
      <c r="M1132" s="64"/>
      <c r="N1132" s="63"/>
      <c r="O1132" s="64" t="s">
        <v>816</v>
      </c>
      <c r="P1132" s="63">
        <v>37.0</v>
      </c>
      <c r="Q1132" s="64"/>
      <c r="R1132" s="64"/>
    </row>
    <row r="1133" ht="12.75" customHeight="1">
      <c r="A1133" s="63">
        <v>1085.0</v>
      </c>
      <c r="B1133" s="63">
        <v>67865.0</v>
      </c>
      <c r="C1133" s="64" t="s">
        <v>1376</v>
      </c>
      <c r="D1133" s="64" t="s">
        <v>228</v>
      </c>
      <c r="E1133" s="64"/>
      <c r="F1133" s="64"/>
      <c r="G1133" s="64" t="s">
        <v>1348</v>
      </c>
      <c r="H1133" s="65">
        <v>41756.34722222222</v>
      </c>
      <c r="I1133" s="63">
        <v>5000.0</v>
      </c>
      <c r="J1133" s="63">
        <v>78.0</v>
      </c>
      <c r="K1133" s="64" t="s">
        <v>23</v>
      </c>
      <c r="L1133" s="64" t="s">
        <v>23</v>
      </c>
      <c r="M1133" s="64" t="s">
        <v>814</v>
      </c>
      <c r="N1133" s="63"/>
      <c r="O1133" s="64"/>
      <c r="P1133" s="63">
        <v>40.0</v>
      </c>
      <c r="Q1133" s="64"/>
      <c r="R1133" s="64"/>
    </row>
    <row r="1134" ht="12.75" customHeight="1">
      <c r="A1134" s="63">
        <v>1748.0</v>
      </c>
      <c r="B1134" s="63">
        <v>158929.0</v>
      </c>
      <c r="C1134" s="64" t="s">
        <v>1376</v>
      </c>
      <c r="D1134" s="64" t="s">
        <v>228</v>
      </c>
      <c r="E1134" s="64"/>
      <c r="F1134" s="64"/>
      <c r="G1134" s="64" t="s">
        <v>1451</v>
      </c>
      <c r="H1134" s="65">
        <v>41790.625</v>
      </c>
      <c r="I1134" s="63">
        <v>5100.0</v>
      </c>
      <c r="J1134" s="63">
        <v>78.0</v>
      </c>
      <c r="K1134" s="64" t="s">
        <v>23</v>
      </c>
      <c r="L1134" s="64" t="s">
        <v>40</v>
      </c>
      <c r="M1134" s="64" t="s">
        <v>821</v>
      </c>
      <c r="N1134" s="63"/>
      <c r="O1134" s="64"/>
      <c r="P1134" s="63">
        <v>40.0</v>
      </c>
      <c r="Q1134" s="66">
        <v>2.0</v>
      </c>
      <c r="R1134" s="66">
        <v>2.0</v>
      </c>
    </row>
    <row r="1135" ht="12.75" customHeight="1">
      <c r="A1135" s="63">
        <v>1755.0</v>
      </c>
      <c r="B1135" s="63">
        <v>116366.0</v>
      </c>
      <c r="C1135" s="64" t="s">
        <v>1376</v>
      </c>
      <c r="D1135" s="64" t="s">
        <v>228</v>
      </c>
      <c r="E1135" s="64"/>
      <c r="F1135" s="64"/>
      <c r="G1135" s="64" t="s">
        <v>931</v>
      </c>
      <c r="H1135" s="65">
        <v>41791.5</v>
      </c>
      <c r="I1135" s="63">
        <v>5100.0</v>
      </c>
      <c r="J1135" s="63">
        <v>78.0</v>
      </c>
      <c r="K1135" s="64" t="s">
        <v>23</v>
      </c>
      <c r="L1135" s="64" t="s">
        <v>23</v>
      </c>
      <c r="M1135" s="64" t="s">
        <v>814</v>
      </c>
      <c r="N1135" s="63"/>
      <c r="O1135" s="64"/>
      <c r="P1135" s="63">
        <v>40.0</v>
      </c>
      <c r="Q1135" s="64"/>
      <c r="R1135" s="64"/>
    </row>
    <row r="1136" ht="12.75" customHeight="1">
      <c r="A1136" s="63">
        <v>1032.0</v>
      </c>
      <c r="B1136" s="63">
        <v>44555.0</v>
      </c>
      <c r="C1136" s="64" t="s">
        <v>1376</v>
      </c>
      <c r="D1136" s="64" t="s">
        <v>228</v>
      </c>
      <c r="E1136" s="64"/>
      <c r="F1136" s="64"/>
      <c r="G1136" s="64" t="s">
        <v>914</v>
      </c>
      <c r="H1136" s="65">
        <v>41762.625</v>
      </c>
      <c r="I1136" s="63">
        <v>5200.0</v>
      </c>
      <c r="J1136" s="63">
        <v>78.0</v>
      </c>
      <c r="K1136" s="64" t="s">
        <v>23</v>
      </c>
      <c r="L1136" s="64" t="s">
        <v>40</v>
      </c>
      <c r="M1136" s="64" t="s">
        <v>814</v>
      </c>
      <c r="N1136" s="63"/>
      <c r="O1136" s="64"/>
      <c r="P1136" s="63">
        <v>44.0</v>
      </c>
      <c r="Q1136" s="64"/>
      <c r="R1136" s="64"/>
    </row>
    <row r="1137" ht="12.75" customHeight="1">
      <c r="A1137" s="63">
        <v>1753.0</v>
      </c>
      <c r="B1137" s="63">
        <v>58621.0</v>
      </c>
      <c r="C1137" s="64" t="s">
        <v>1376</v>
      </c>
      <c r="D1137" s="64" t="s">
        <v>228</v>
      </c>
      <c r="E1137" s="64"/>
      <c r="F1137" s="64"/>
      <c r="G1137" s="64" t="s">
        <v>918</v>
      </c>
      <c r="H1137" s="65">
        <v>41791.5</v>
      </c>
      <c r="I1137" s="63">
        <v>5200.0</v>
      </c>
      <c r="J1137" s="63">
        <v>78.0</v>
      </c>
      <c r="K1137" s="64" t="s">
        <v>23</v>
      </c>
      <c r="L1137" s="64" t="s">
        <v>23</v>
      </c>
      <c r="M1137" s="64" t="s">
        <v>814</v>
      </c>
      <c r="N1137" s="63"/>
      <c r="O1137" s="64"/>
      <c r="P1137" s="63">
        <v>40.0</v>
      </c>
      <c r="Q1137" s="64"/>
      <c r="R1137" s="64"/>
    </row>
    <row r="1138" ht="12.75" customHeight="1">
      <c r="A1138" s="63">
        <v>1013.0</v>
      </c>
      <c r="B1138" s="63">
        <v>181415.0</v>
      </c>
      <c r="C1138" s="64" t="s">
        <v>1376</v>
      </c>
      <c r="D1138" s="64" t="s">
        <v>228</v>
      </c>
      <c r="E1138" s="66">
        <v>90.0</v>
      </c>
      <c r="F1138" s="64" t="s">
        <v>911</v>
      </c>
      <c r="G1138" s="64"/>
      <c r="H1138" s="65">
        <v>41758.791666666664</v>
      </c>
      <c r="I1138" s="63">
        <v>5300.0</v>
      </c>
      <c r="J1138" s="63">
        <v>78.0</v>
      </c>
      <c r="K1138" s="64" t="s">
        <v>23</v>
      </c>
      <c r="L1138" s="64" t="s">
        <v>23</v>
      </c>
      <c r="M1138" s="64" t="s">
        <v>814</v>
      </c>
      <c r="N1138" s="63"/>
      <c r="O1138" s="64"/>
      <c r="P1138" s="63">
        <v>40.0</v>
      </c>
      <c r="Q1138" s="64"/>
      <c r="R1138" s="64"/>
    </row>
    <row r="1139" ht="12.75" customHeight="1">
      <c r="A1139" s="63">
        <v>1551.0</v>
      </c>
      <c r="B1139" s="63">
        <v>52024.0</v>
      </c>
      <c r="C1139" s="64" t="s">
        <v>1376</v>
      </c>
      <c r="D1139" s="64" t="s">
        <v>228</v>
      </c>
      <c r="E1139" s="64"/>
      <c r="F1139" s="64"/>
      <c r="G1139" s="64" t="s">
        <v>1004</v>
      </c>
      <c r="H1139" s="65">
        <v>41776.40972222222</v>
      </c>
      <c r="I1139" s="63">
        <v>5300.0</v>
      </c>
      <c r="J1139" s="63">
        <v>78.0</v>
      </c>
      <c r="K1139" s="64" t="s">
        <v>23</v>
      </c>
      <c r="L1139" s="64" t="s">
        <v>23</v>
      </c>
      <c r="M1139" s="64" t="s">
        <v>814</v>
      </c>
      <c r="N1139" s="63"/>
      <c r="O1139" s="64"/>
      <c r="P1139" s="63">
        <v>44.0</v>
      </c>
      <c r="Q1139" s="64"/>
      <c r="R1139" s="64"/>
    </row>
    <row r="1140" ht="12.75" customHeight="1">
      <c r="A1140" s="63">
        <v>1555.0</v>
      </c>
      <c r="B1140" s="63">
        <v>195499.0</v>
      </c>
      <c r="C1140" s="64" t="s">
        <v>1376</v>
      </c>
      <c r="D1140" s="64" t="s">
        <v>228</v>
      </c>
      <c r="E1140" s="66">
        <v>38.0</v>
      </c>
      <c r="F1140" s="64" t="s">
        <v>1379</v>
      </c>
      <c r="G1140" s="64"/>
      <c r="H1140" s="65">
        <v>41776.5</v>
      </c>
      <c r="I1140" s="63">
        <v>5400.0</v>
      </c>
      <c r="J1140" s="63">
        <v>78.0</v>
      </c>
      <c r="K1140" s="64" t="s">
        <v>23</v>
      </c>
      <c r="L1140" s="64" t="s">
        <v>23</v>
      </c>
      <c r="M1140" s="64" t="s">
        <v>814</v>
      </c>
      <c r="N1140" s="63"/>
      <c r="O1140" s="64"/>
      <c r="P1140" s="63">
        <v>43.0</v>
      </c>
      <c r="Q1140" s="64"/>
      <c r="R1140" s="64"/>
    </row>
    <row r="1141" ht="12.75" customHeight="1">
      <c r="A1141" s="63">
        <v>1733.0</v>
      </c>
      <c r="B1141" s="63">
        <v>47702.0</v>
      </c>
      <c r="C1141" s="64" t="s">
        <v>1376</v>
      </c>
      <c r="D1141" s="64" t="s">
        <v>228</v>
      </c>
      <c r="E1141" s="64"/>
      <c r="F1141" s="64"/>
      <c r="G1141" s="64" t="s">
        <v>947</v>
      </c>
      <c r="H1141" s="65">
        <v>41790.458333333336</v>
      </c>
      <c r="I1141" s="63">
        <v>5400.0</v>
      </c>
      <c r="J1141" s="63">
        <v>78.0</v>
      </c>
      <c r="K1141" s="64" t="s">
        <v>23</v>
      </c>
      <c r="L1141" s="64" t="s">
        <v>23</v>
      </c>
      <c r="M1141" s="64" t="s">
        <v>821</v>
      </c>
      <c r="N1141" s="63"/>
      <c r="O1141" s="64"/>
      <c r="P1141" s="63">
        <v>44.0</v>
      </c>
      <c r="Q1141" s="66">
        <v>2.0</v>
      </c>
      <c r="R1141" s="66">
        <v>3.0</v>
      </c>
    </row>
    <row r="1142" ht="12.75" customHeight="1">
      <c r="A1142" s="63">
        <v>1794.0</v>
      </c>
      <c r="B1142" s="63">
        <v>110432.0</v>
      </c>
      <c r="C1142" s="64" t="s">
        <v>1376</v>
      </c>
      <c r="D1142" s="64" t="s">
        <v>228</v>
      </c>
      <c r="E1142" s="66">
        <v>38.0</v>
      </c>
      <c r="F1142" s="64" t="s">
        <v>1379</v>
      </c>
      <c r="G1142" s="64"/>
      <c r="H1142" s="65">
        <v>41796.510416666664</v>
      </c>
      <c r="I1142" s="63">
        <v>5400.0</v>
      </c>
      <c r="J1142" s="63">
        <v>78.0</v>
      </c>
      <c r="K1142" s="64" t="s">
        <v>23</v>
      </c>
      <c r="L1142" s="64" t="s">
        <v>23</v>
      </c>
      <c r="M1142" s="64" t="s">
        <v>821</v>
      </c>
      <c r="N1142" s="63"/>
      <c r="O1142" s="64" t="s">
        <v>816</v>
      </c>
      <c r="P1142" s="63">
        <v>42.0</v>
      </c>
      <c r="Q1142" s="64"/>
      <c r="R1142" s="64"/>
    </row>
    <row r="1143" ht="12.75" customHeight="1">
      <c r="A1143" s="63">
        <v>668.0</v>
      </c>
      <c r="B1143" s="63">
        <v>20201.0</v>
      </c>
      <c r="C1143" s="64" t="s">
        <v>1376</v>
      </c>
      <c r="D1143" s="64" t="s">
        <v>228</v>
      </c>
      <c r="E1143" s="64"/>
      <c r="F1143" s="64"/>
      <c r="G1143" s="64" t="s">
        <v>953</v>
      </c>
      <c r="H1143" s="65">
        <v>41798.697916666664</v>
      </c>
      <c r="I1143" s="63">
        <v>5400.0</v>
      </c>
      <c r="J1143" s="63">
        <v>78.0</v>
      </c>
      <c r="K1143" s="64" t="s">
        <v>23</v>
      </c>
      <c r="L1143" s="64" t="s">
        <v>23</v>
      </c>
      <c r="M1143" s="64" t="s">
        <v>814</v>
      </c>
      <c r="N1143" s="63"/>
      <c r="O1143" s="64"/>
      <c r="P1143" s="63">
        <v>39.0</v>
      </c>
      <c r="Q1143" s="64"/>
      <c r="R1143" s="64"/>
    </row>
    <row r="1144" ht="12.75" customHeight="1">
      <c r="A1144" s="63">
        <v>1515.0</v>
      </c>
      <c r="B1144" s="63">
        <v>40273.0</v>
      </c>
      <c r="C1144" s="64" t="s">
        <v>1376</v>
      </c>
      <c r="D1144" s="64" t="s">
        <v>228</v>
      </c>
      <c r="E1144" s="66">
        <v>34.0</v>
      </c>
      <c r="F1144" s="64" t="s">
        <v>660</v>
      </c>
      <c r="G1144" s="64"/>
      <c r="H1144" s="65">
        <v>41772.416666666664</v>
      </c>
      <c r="I1144" s="63">
        <v>5450.0</v>
      </c>
      <c r="J1144" s="63">
        <v>78.0</v>
      </c>
      <c r="K1144" s="64" t="s">
        <v>23</v>
      </c>
      <c r="L1144" s="64" t="s">
        <v>23</v>
      </c>
      <c r="M1144" s="64" t="s">
        <v>821</v>
      </c>
      <c r="N1144" s="63"/>
      <c r="O1144" s="64"/>
      <c r="P1144" s="63">
        <v>44.0</v>
      </c>
      <c r="Q1144" s="64"/>
      <c r="R1144" s="64"/>
    </row>
    <row r="1145" ht="12.75" customHeight="1">
      <c r="A1145" s="63">
        <v>677.0</v>
      </c>
      <c r="B1145" s="63">
        <v>119412.0</v>
      </c>
      <c r="C1145" s="64" t="s">
        <v>1376</v>
      </c>
      <c r="D1145" s="64" t="s">
        <v>228</v>
      </c>
      <c r="E1145" s="66">
        <v>38.0</v>
      </c>
      <c r="F1145" s="64" t="s">
        <v>1379</v>
      </c>
      <c r="G1145" s="64"/>
      <c r="H1145" s="65">
        <v>41798.71875</v>
      </c>
      <c r="I1145" s="63">
        <v>5450.0</v>
      </c>
      <c r="J1145" s="63">
        <v>78.0</v>
      </c>
      <c r="K1145" s="64" t="s">
        <v>23</v>
      </c>
      <c r="L1145" s="64" t="s">
        <v>23</v>
      </c>
      <c r="M1145" s="64" t="s">
        <v>814</v>
      </c>
      <c r="N1145" s="63"/>
      <c r="O1145" s="64"/>
      <c r="P1145" s="63">
        <v>40.0</v>
      </c>
      <c r="Q1145" s="64"/>
      <c r="R1145" s="64"/>
    </row>
    <row r="1146" ht="12.75" customHeight="1">
      <c r="A1146" s="63">
        <v>1048.0</v>
      </c>
      <c r="B1146" s="63">
        <v>44184.0</v>
      </c>
      <c r="C1146" s="64" t="s">
        <v>1376</v>
      </c>
      <c r="D1146" s="64" t="s">
        <v>228</v>
      </c>
      <c r="E1146" s="66">
        <v>84.0</v>
      </c>
      <c r="F1146" s="64" t="s">
        <v>904</v>
      </c>
      <c r="G1146" s="64"/>
      <c r="H1146" s="65">
        <v>41765.458333333336</v>
      </c>
      <c r="I1146" s="63">
        <v>5500.0</v>
      </c>
      <c r="J1146" s="63">
        <v>78.0</v>
      </c>
      <c r="K1146" s="64" t="s">
        <v>23</v>
      </c>
      <c r="L1146" s="64"/>
      <c r="M1146" s="64"/>
      <c r="N1146" s="63"/>
      <c r="O1146" s="64"/>
      <c r="P1146" s="63">
        <v>43.0</v>
      </c>
      <c r="Q1146" s="64"/>
      <c r="R1146" s="64"/>
    </row>
    <row r="1147" ht="12.75" customHeight="1">
      <c r="A1147" s="63">
        <v>17050.0</v>
      </c>
      <c r="B1147" s="63">
        <v>113176.0</v>
      </c>
      <c r="C1147" s="64" t="s">
        <v>1376</v>
      </c>
      <c r="D1147" s="64" t="s">
        <v>228</v>
      </c>
      <c r="E1147" s="66">
        <v>39.0</v>
      </c>
      <c r="F1147" s="64" t="s">
        <v>414</v>
      </c>
      <c r="G1147" s="64"/>
      <c r="H1147" s="65">
        <v>41818.5625</v>
      </c>
      <c r="I1147" s="63">
        <v>5550.0</v>
      </c>
      <c r="J1147" s="63">
        <v>78.0</v>
      </c>
      <c r="K1147" s="64" t="s">
        <v>23</v>
      </c>
      <c r="L1147" s="64" t="s">
        <v>35</v>
      </c>
      <c r="M1147" s="64"/>
      <c r="N1147" s="63"/>
      <c r="O1147" s="64"/>
      <c r="P1147" s="63">
        <v>41.0</v>
      </c>
      <c r="Q1147" s="64"/>
      <c r="R1147" s="64"/>
    </row>
    <row r="1148" ht="12.75" customHeight="1">
      <c r="A1148" s="63">
        <v>1046.0</v>
      </c>
      <c r="B1148" s="63">
        <v>43144.0</v>
      </c>
      <c r="C1148" s="64" t="s">
        <v>1376</v>
      </c>
      <c r="D1148" s="64" t="s">
        <v>228</v>
      </c>
      <c r="E1148" s="66">
        <v>40.0</v>
      </c>
      <c r="F1148" s="64" t="s">
        <v>739</v>
      </c>
      <c r="G1148" s="64"/>
      <c r="H1148" s="65">
        <v>41765.395833333336</v>
      </c>
      <c r="I1148" s="63">
        <v>5700.0</v>
      </c>
      <c r="J1148" s="63">
        <v>78.0</v>
      </c>
      <c r="K1148" s="64" t="s">
        <v>23</v>
      </c>
      <c r="L1148" s="64" t="s">
        <v>23</v>
      </c>
      <c r="M1148" s="64" t="s">
        <v>814</v>
      </c>
      <c r="N1148" s="63"/>
      <c r="O1148" s="64"/>
      <c r="P1148" s="63">
        <v>43.0</v>
      </c>
      <c r="Q1148" s="64"/>
      <c r="R1148" s="64"/>
    </row>
    <row r="1149" ht="12.75" customHeight="1">
      <c r="A1149" s="63">
        <v>1724.0</v>
      </c>
      <c r="B1149" s="63">
        <v>44555.0</v>
      </c>
      <c r="C1149" s="64" t="s">
        <v>1376</v>
      </c>
      <c r="D1149" s="64" t="s">
        <v>228</v>
      </c>
      <c r="E1149" s="64"/>
      <c r="F1149" s="64"/>
      <c r="G1149" s="64" t="s">
        <v>921</v>
      </c>
      <c r="H1149" s="65">
        <v>41789.458333333336</v>
      </c>
      <c r="I1149" s="63">
        <v>5800.0</v>
      </c>
      <c r="J1149" s="63">
        <v>78.0</v>
      </c>
      <c r="K1149" s="64" t="s">
        <v>23</v>
      </c>
      <c r="L1149" s="64" t="s">
        <v>23</v>
      </c>
      <c r="M1149" s="64" t="s">
        <v>821</v>
      </c>
      <c r="N1149" s="63"/>
      <c r="O1149" s="64"/>
      <c r="P1149" s="63">
        <v>45.0</v>
      </c>
      <c r="Q1149" s="66">
        <v>2.0</v>
      </c>
      <c r="R1149" s="66">
        <v>2.0</v>
      </c>
    </row>
    <row r="1150" ht="12.75" customHeight="1">
      <c r="A1150" s="63">
        <v>15850.0</v>
      </c>
      <c r="B1150" s="63">
        <v>110373.0</v>
      </c>
      <c r="C1150" s="64" t="s">
        <v>1376</v>
      </c>
      <c r="D1150" s="64" t="s">
        <v>228</v>
      </c>
      <c r="E1150" s="64"/>
      <c r="F1150" s="64"/>
      <c r="G1150" s="64" t="s">
        <v>926</v>
      </c>
      <c r="H1150" s="65">
        <v>41805.8125</v>
      </c>
      <c r="I1150" s="63">
        <v>4700.0</v>
      </c>
      <c r="J1150" s="63">
        <v>79.0</v>
      </c>
      <c r="K1150" s="64" t="s">
        <v>23</v>
      </c>
      <c r="L1150" s="64" t="s">
        <v>23</v>
      </c>
      <c r="M1150" s="64"/>
      <c r="N1150" s="63"/>
      <c r="O1150" s="64" t="s">
        <v>816</v>
      </c>
      <c r="P1150" s="63">
        <v>38.0</v>
      </c>
      <c r="Q1150" s="64"/>
      <c r="R1150" s="64"/>
    </row>
    <row r="1151" ht="12.75" customHeight="1">
      <c r="A1151" s="63">
        <v>1074.0</v>
      </c>
      <c r="B1151" s="63">
        <v>180853.0</v>
      </c>
      <c r="C1151" s="64" t="s">
        <v>1376</v>
      </c>
      <c r="D1151" s="64" t="s">
        <v>228</v>
      </c>
      <c r="E1151" s="64"/>
      <c r="F1151" s="64"/>
      <c r="G1151" s="64" t="s">
        <v>1206</v>
      </c>
      <c r="H1151" s="65">
        <v>41769.5</v>
      </c>
      <c r="I1151" s="63">
        <v>4800.0</v>
      </c>
      <c r="J1151" s="63">
        <v>79.0</v>
      </c>
      <c r="K1151" s="64" t="s">
        <v>23</v>
      </c>
      <c r="L1151" s="64" t="s">
        <v>23</v>
      </c>
      <c r="M1151" s="64" t="s">
        <v>814</v>
      </c>
      <c r="N1151" s="63"/>
      <c r="O1151" s="64" t="s">
        <v>816</v>
      </c>
      <c r="P1151" s="63">
        <v>38.0</v>
      </c>
      <c r="Q1151" s="64"/>
      <c r="R1151" s="64"/>
    </row>
    <row r="1152" ht="12.75" customHeight="1">
      <c r="A1152" s="63">
        <v>17010.0</v>
      </c>
      <c r="B1152" s="63">
        <v>30398.0</v>
      </c>
      <c r="C1152" s="64" t="s">
        <v>1376</v>
      </c>
      <c r="D1152" s="64" t="s">
        <v>228</v>
      </c>
      <c r="E1152" s="66">
        <v>38.0</v>
      </c>
      <c r="F1152" s="64" t="s">
        <v>1379</v>
      </c>
      <c r="G1152" s="64"/>
      <c r="H1152" s="65">
        <v>41817.645833333336</v>
      </c>
      <c r="I1152" s="63">
        <v>5000.0</v>
      </c>
      <c r="J1152" s="63">
        <v>79.0</v>
      </c>
      <c r="K1152" s="64" t="s">
        <v>23</v>
      </c>
      <c r="L1152" s="64" t="s">
        <v>35</v>
      </c>
      <c r="M1152" s="64"/>
      <c r="N1152" s="63"/>
      <c r="O1152" s="64"/>
      <c r="P1152" s="63">
        <v>39.0</v>
      </c>
      <c r="Q1152" s="64"/>
      <c r="R1152" s="64"/>
    </row>
    <row r="1153" ht="12.75" customHeight="1">
      <c r="A1153" s="63">
        <v>1061.0</v>
      </c>
      <c r="B1153" s="63">
        <v>56058.0</v>
      </c>
      <c r="C1153" s="64" t="s">
        <v>1376</v>
      </c>
      <c r="D1153" s="64" t="s">
        <v>228</v>
      </c>
      <c r="E1153" s="64"/>
      <c r="F1153" s="64"/>
      <c r="G1153" s="64" t="s">
        <v>947</v>
      </c>
      <c r="H1153" s="65">
        <v>41768.520833333336</v>
      </c>
      <c r="I1153" s="63">
        <v>5050.0</v>
      </c>
      <c r="J1153" s="63">
        <v>79.0</v>
      </c>
      <c r="K1153" s="64" t="s">
        <v>23</v>
      </c>
      <c r="L1153" s="64" t="s">
        <v>23</v>
      </c>
      <c r="M1153" s="64" t="s">
        <v>35</v>
      </c>
      <c r="N1153" s="63"/>
      <c r="O1153" s="64"/>
      <c r="P1153" s="63">
        <v>40.0</v>
      </c>
      <c r="Q1153" s="64"/>
      <c r="R1153" s="64"/>
    </row>
    <row r="1154" ht="12.75" customHeight="1">
      <c r="A1154" s="63">
        <v>1728.0</v>
      </c>
      <c r="B1154" s="63">
        <v>4714.0</v>
      </c>
      <c r="C1154" s="64" t="s">
        <v>1376</v>
      </c>
      <c r="D1154" s="64" t="s">
        <v>228</v>
      </c>
      <c r="E1154" s="66">
        <v>37.0</v>
      </c>
      <c r="F1154" s="64" t="s">
        <v>716</v>
      </c>
      <c r="G1154" s="64"/>
      <c r="H1154" s="65">
        <v>41789.84375</v>
      </c>
      <c r="I1154" s="63">
        <v>5200.0</v>
      </c>
      <c r="J1154" s="63">
        <v>79.0</v>
      </c>
      <c r="K1154" s="64" t="s">
        <v>23</v>
      </c>
      <c r="L1154" s="64" t="s">
        <v>23</v>
      </c>
      <c r="M1154" s="64" t="s">
        <v>821</v>
      </c>
      <c r="N1154" s="63"/>
      <c r="O1154" s="64"/>
      <c r="P1154" s="63">
        <v>40.0</v>
      </c>
      <c r="Q1154" s="66">
        <v>2.0</v>
      </c>
      <c r="R1154" s="66">
        <v>2.0</v>
      </c>
    </row>
    <row r="1155" ht="12.75" customHeight="1">
      <c r="A1155" s="63">
        <v>1553.0</v>
      </c>
      <c r="B1155" s="63">
        <v>129961.0</v>
      </c>
      <c r="C1155" s="64" t="s">
        <v>1376</v>
      </c>
      <c r="D1155" s="64" t="s">
        <v>228</v>
      </c>
      <c r="E1155" s="64"/>
      <c r="F1155" s="64"/>
      <c r="G1155" s="64" t="s">
        <v>1005</v>
      </c>
      <c r="H1155" s="65">
        <v>41776.32638888889</v>
      </c>
      <c r="I1155" s="63">
        <v>5250.0</v>
      </c>
      <c r="J1155" s="63">
        <v>79.0</v>
      </c>
      <c r="K1155" s="64" t="s">
        <v>23</v>
      </c>
      <c r="L1155" s="64" t="s">
        <v>23</v>
      </c>
      <c r="M1155" s="64" t="s">
        <v>814</v>
      </c>
      <c r="N1155" s="63"/>
      <c r="O1155" s="64"/>
      <c r="P1155" s="63">
        <v>79.0</v>
      </c>
      <c r="Q1155" s="64"/>
      <c r="R1155" s="64"/>
    </row>
    <row r="1156" ht="12.75" customHeight="1">
      <c r="A1156" s="63">
        <v>1744.0</v>
      </c>
      <c r="B1156" s="63">
        <v>157955.0</v>
      </c>
      <c r="C1156" s="64" t="s">
        <v>1376</v>
      </c>
      <c r="D1156" s="64" t="s">
        <v>228</v>
      </c>
      <c r="E1156" s="64"/>
      <c r="F1156" s="64"/>
      <c r="G1156" s="64" t="s">
        <v>904</v>
      </c>
      <c r="H1156" s="65">
        <v>41790.645833333336</v>
      </c>
      <c r="I1156" s="63">
        <v>5300.0</v>
      </c>
      <c r="J1156" s="63">
        <v>79.0</v>
      </c>
      <c r="K1156" s="64" t="s">
        <v>23</v>
      </c>
      <c r="L1156" s="64" t="s">
        <v>23</v>
      </c>
      <c r="M1156" s="64" t="s">
        <v>35</v>
      </c>
      <c r="N1156" s="63"/>
      <c r="O1156" s="64"/>
      <c r="P1156" s="63">
        <v>40.0</v>
      </c>
      <c r="Q1156" s="66">
        <v>2.0</v>
      </c>
      <c r="R1156" s="66">
        <v>2.0</v>
      </c>
    </row>
    <row r="1157" ht="12.75" customHeight="1">
      <c r="A1157" s="63">
        <v>1502.0</v>
      </c>
      <c r="B1157" s="63">
        <v>43226.0</v>
      </c>
      <c r="C1157" s="64" t="s">
        <v>1376</v>
      </c>
      <c r="D1157" s="64" t="s">
        <v>228</v>
      </c>
      <c r="E1157" s="64"/>
      <c r="F1157" s="64"/>
      <c r="G1157" s="64" t="s">
        <v>1348</v>
      </c>
      <c r="H1157" s="65">
        <v>41756.31597222222</v>
      </c>
      <c r="I1157" s="63">
        <v>5400.0</v>
      </c>
      <c r="J1157" s="63">
        <v>79.0</v>
      </c>
      <c r="K1157" s="64" t="s">
        <v>23</v>
      </c>
      <c r="L1157" s="64" t="s">
        <v>40</v>
      </c>
      <c r="M1157" s="64" t="s">
        <v>814</v>
      </c>
      <c r="N1157" s="63"/>
      <c r="O1157" s="64"/>
      <c r="P1157" s="63">
        <v>42.0</v>
      </c>
      <c r="Q1157" s="64"/>
      <c r="R1157" s="64"/>
    </row>
    <row r="1158" ht="12.75" customHeight="1">
      <c r="A1158" s="63">
        <v>1711.0</v>
      </c>
      <c r="B1158" s="63">
        <v>158340.0</v>
      </c>
      <c r="C1158" s="64" t="s">
        <v>1376</v>
      </c>
      <c r="D1158" s="64" t="s">
        <v>228</v>
      </c>
      <c r="E1158" s="64"/>
      <c r="F1158" s="64"/>
      <c r="G1158" s="64" t="s">
        <v>1452</v>
      </c>
      <c r="H1158" s="65">
        <v>41789.5</v>
      </c>
      <c r="I1158" s="63">
        <v>5400.0</v>
      </c>
      <c r="J1158" s="63">
        <v>79.0</v>
      </c>
      <c r="K1158" s="64" t="s">
        <v>23</v>
      </c>
      <c r="L1158" s="64" t="s">
        <v>40</v>
      </c>
      <c r="M1158" s="64" t="s">
        <v>821</v>
      </c>
      <c r="N1158" s="63"/>
      <c r="O1158" s="64"/>
      <c r="P1158" s="63">
        <v>40.0</v>
      </c>
      <c r="Q1158" s="64"/>
      <c r="R1158" s="64"/>
    </row>
    <row r="1159" ht="12.75" customHeight="1">
      <c r="A1159" s="63">
        <v>1030.0</v>
      </c>
      <c r="B1159" s="63">
        <v>49872.0</v>
      </c>
      <c r="C1159" s="64" t="s">
        <v>1376</v>
      </c>
      <c r="D1159" s="64" t="s">
        <v>228</v>
      </c>
      <c r="E1159" s="64"/>
      <c r="F1159" s="64"/>
      <c r="G1159" s="64" t="s">
        <v>918</v>
      </c>
      <c r="H1159" s="65">
        <v>41762.458333333336</v>
      </c>
      <c r="I1159" s="63">
        <v>5500.0</v>
      </c>
      <c r="J1159" s="63">
        <v>79.0</v>
      </c>
      <c r="K1159" s="64" t="s">
        <v>23</v>
      </c>
      <c r="L1159" s="64" t="s">
        <v>23</v>
      </c>
      <c r="M1159" s="64" t="s">
        <v>814</v>
      </c>
      <c r="N1159" s="63"/>
      <c r="O1159" s="64"/>
      <c r="P1159" s="63">
        <v>42.0</v>
      </c>
      <c r="Q1159" s="64"/>
      <c r="R1159" s="64"/>
    </row>
    <row r="1160" ht="12.75" customHeight="1">
      <c r="A1160" s="63">
        <v>1777.0</v>
      </c>
      <c r="B1160" s="63">
        <v>7040.0</v>
      </c>
      <c r="C1160" s="64" t="s">
        <v>1376</v>
      </c>
      <c r="D1160" s="64" t="s">
        <v>228</v>
      </c>
      <c r="E1160" s="66">
        <v>88.0</v>
      </c>
      <c r="F1160" s="64" t="s">
        <v>945</v>
      </c>
      <c r="G1160" s="64"/>
      <c r="H1160" s="65">
        <v>41793.729166666664</v>
      </c>
      <c r="I1160" s="63">
        <v>5500.0</v>
      </c>
      <c r="J1160" s="63">
        <v>79.0</v>
      </c>
      <c r="K1160" s="64" t="s">
        <v>23</v>
      </c>
      <c r="L1160" s="64" t="s">
        <v>23</v>
      </c>
      <c r="M1160" s="64"/>
      <c r="N1160" s="63"/>
      <c r="O1160" s="64"/>
      <c r="P1160" s="63">
        <v>42.0</v>
      </c>
      <c r="Q1160" s="64"/>
      <c r="R1160" s="64"/>
    </row>
    <row r="1161" ht="12.75" customHeight="1">
      <c r="A1161" s="63">
        <v>15670.0</v>
      </c>
      <c r="B1161" s="63">
        <v>79881.0</v>
      </c>
      <c r="C1161" s="64" t="s">
        <v>1376</v>
      </c>
      <c r="D1161" s="64" t="s">
        <v>228</v>
      </c>
      <c r="E1161" s="66">
        <v>40.0</v>
      </c>
      <c r="F1161" s="64" t="s">
        <v>739</v>
      </c>
      <c r="G1161" s="64"/>
      <c r="H1161" s="65">
        <v>41803.88888888889</v>
      </c>
      <c r="I1161" s="63">
        <v>5500.0</v>
      </c>
      <c r="J1161" s="63">
        <v>79.0</v>
      </c>
      <c r="K1161" s="64" t="s">
        <v>23</v>
      </c>
      <c r="L1161" s="64" t="s">
        <v>23</v>
      </c>
      <c r="M1161" s="64" t="s">
        <v>821</v>
      </c>
      <c r="N1161" s="63"/>
      <c r="O1161" s="64"/>
      <c r="P1161" s="63">
        <v>41.0</v>
      </c>
      <c r="Q1161" s="66">
        <v>2.0</v>
      </c>
      <c r="R1161" s="66">
        <v>2.0</v>
      </c>
    </row>
    <row r="1162" ht="12.75" customHeight="1">
      <c r="A1162" s="63">
        <v>17030.0</v>
      </c>
      <c r="B1162" s="63">
        <v>18774.0</v>
      </c>
      <c r="C1162" s="64" t="s">
        <v>1376</v>
      </c>
      <c r="D1162" s="64" t="s">
        <v>228</v>
      </c>
      <c r="E1162" s="64"/>
      <c r="F1162" s="64"/>
      <c r="G1162" s="64" t="s">
        <v>937</v>
      </c>
      <c r="H1162" s="65">
        <v>41818.458333333336</v>
      </c>
      <c r="I1162" s="63">
        <v>5500.0</v>
      </c>
      <c r="J1162" s="63">
        <v>79.0</v>
      </c>
      <c r="K1162" s="64" t="s">
        <v>23</v>
      </c>
      <c r="L1162" s="64" t="s">
        <v>35</v>
      </c>
      <c r="M1162" s="64" t="s">
        <v>35</v>
      </c>
      <c r="N1162" s="63"/>
      <c r="O1162" s="64"/>
      <c r="P1162" s="63">
        <v>44.0</v>
      </c>
      <c r="Q1162" s="66">
        <v>3.0</v>
      </c>
      <c r="R1162" s="66">
        <v>1.0</v>
      </c>
    </row>
    <row r="1163" ht="12.75" customHeight="1">
      <c r="A1163" s="63">
        <v>1029.0</v>
      </c>
      <c r="B1163" s="63">
        <v>180853.0</v>
      </c>
      <c r="C1163" s="64" t="s">
        <v>1376</v>
      </c>
      <c r="D1163" s="64" t="s">
        <v>228</v>
      </c>
      <c r="E1163" s="64"/>
      <c r="F1163" s="64"/>
      <c r="G1163" s="64" t="s">
        <v>931</v>
      </c>
      <c r="H1163" s="65">
        <v>41761.583333333336</v>
      </c>
      <c r="I1163" s="63">
        <v>5700.0</v>
      </c>
      <c r="J1163" s="63">
        <v>79.0</v>
      </c>
      <c r="K1163" s="64" t="s">
        <v>23</v>
      </c>
      <c r="L1163" s="64" t="s">
        <v>23</v>
      </c>
      <c r="M1163" s="64" t="s">
        <v>814</v>
      </c>
      <c r="N1163" s="63"/>
      <c r="O1163" s="64" t="s">
        <v>816</v>
      </c>
      <c r="P1163" s="63">
        <v>42.0</v>
      </c>
      <c r="Q1163" s="64"/>
      <c r="R1163" s="64"/>
    </row>
    <row r="1164" ht="12.75" customHeight="1">
      <c r="A1164" s="63">
        <v>1743.0</v>
      </c>
      <c r="B1164" s="63">
        <v>216289.0</v>
      </c>
      <c r="C1164" s="64" t="s">
        <v>1376</v>
      </c>
      <c r="D1164" s="64" t="s">
        <v>228</v>
      </c>
      <c r="E1164" s="64"/>
      <c r="F1164" s="64"/>
      <c r="G1164" s="64" t="s">
        <v>1329</v>
      </c>
      <c r="H1164" s="65">
        <v>41790.666666666664</v>
      </c>
      <c r="I1164" s="63">
        <v>5700.0</v>
      </c>
      <c r="J1164" s="63">
        <v>79.0</v>
      </c>
      <c r="K1164" s="64" t="s">
        <v>23</v>
      </c>
      <c r="L1164" s="64" t="s">
        <v>40</v>
      </c>
      <c r="M1164" s="64" t="s">
        <v>821</v>
      </c>
      <c r="N1164" s="63"/>
      <c r="O1164" s="64"/>
      <c r="P1164" s="63">
        <v>43.0</v>
      </c>
      <c r="Q1164" s="66">
        <v>2.0</v>
      </c>
      <c r="R1164" s="66">
        <v>2.0</v>
      </c>
    </row>
    <row r="1165" ht="12.75" customHeight="1">
      <c r="A1165" s="63">
        <v>1021.0</v>
      </c>
      <c r="B1165" s="63">
        <v>209529.0</v>
      </c>
      <c r="C1165" s="64" t="s">
        <v>1376</v>
      </c>
      <c r="D1165" s="64" t="s">
        <v>228</v>
      </c>
      <c r="E1165" s="66">
        <v>34.0</v>
      </c>
      <c r="F1165" s="64" t="s">
        <v>660</v>
      </c>
      <c r="G1165" s="64"/>
      <c r="H1165" s="65">
        <v>41760.0</v>
      </c>
      <c r="I1165" s="63">
        <v>5800.0</v>
      </c>
      <c r="J1165" s="63">
        <v>79.0</v>
      </c>
      <c r="K1165" s="64" t="s">
        <v>23</v>
      </c>
      <c r="L1165" s="64" t="s">
        <v>23</v>
      </c>
      <c r="M1165" s="64" t="s">
        <v>814</v>
      </c>
      <c r="N1165" s="63"/>
      <c r="O1165" s="64" t="s">
        <v>816</v>
      </c>
      <c r="P1165" s="63">
        <v>46.0</v>
      </c>
      <c r="Q1165" s="64"/>
      <c r="R1165" s="64"/>
    </row>
    <row r="1166" ht="12.75" customHeight="1">
      <c r="A1166" s="63">
        <v>1550.0</v>
      </c>
      <c r="B1166" s="63">
        <v>44385.0</v>
      </c>
      <c r="C1166" s="64" t="s">
        <v>1376</v>
      </c>
      <c r="D1166" s="64" t="s">
        <v>228</v>
      </c>
      <c r="E1166" s="64"/>
      <c r="F1166" s="64"/>
      <c r="G1166" s="64" t="s">
        <v>1453</v>
      </c>
      <c r="H1166" s="65">
        <v>41775.770833333336</v>
      </c>
      <c r="I1166" s="63">
        <v>5800.0</v>
      </c>
      <c r="J1166" s="63">
        <v>79.0</v>
      </c>
      <c r="K1166" s="64" t="s">
        <v>23</v>
      </c>
      <c r="L1166" s="64" t="s">
        <v>23</v>
      </c>
      <c r="M1166" s="64" t="s">
        <v>814</v>
      </c>
      <c r="N1166" s="63"/>
      <c r="O1166" s="64"/>
      <c r="P1166" s="63">
        <v>42.0</v>
      </c>
      <c r="Q1166" s="64"/>
      <c r="R1166" s="64"/>
    </row>
    <row r="1167" ht="12.75" customHeight="1">
      <c r="A1167" s="63">
        <v>1068.0</v>
      </c>
      <c r="B1167" s="63">
        <v>41540.0</v>
      </c>
      <c r="C1167" s="64" t="s">
        <v>1376</v>
      </c>
      <c r="D1167" s="64" t="s">
        <v>228</v>
      </c>
      <c r="E1167" s="66">
        <v>36.0</v>
      </c>
      <c r="F1167" s="64" t="s">
        <v>692</v>
      </c>
      <c r="G1167" s="64"/>
      <c r="H1167" s="65">
        <v>41768.4375</v>
      </c>
      <c r="I1167" s="63">
        <v>6000.0</v>
      </c>
      <c r="J1167" s="63">
        <v>79.0</v>
      </c>
      <c r="K1167" s="64" t="s">
        <v>23</v>
      </c>
      <c r="L1167" s="64" t="s">
        <v>23</v>
      </c>
      <c r="M1167" s="64" t="s">
        <v>814</v>
      </c>
      <c r="N1167" s="63"/>
      <c r="O1167" s="64"/>
      <c r="P1167" s="63">
        <v>44.0</v>
      </c>
      <c r="Q1167" s="64"/>
      <c r="R1167" s="64"/>
    </row>
    <row r="1168" ht="12.75" customHeight="1">
      <c r="A1168" s="63">
        <v>1560.0</v>
      </c>
      <c r="B1168" s="63">
        <v>14319.0</v>
      </c>
      <c r="C1168" s="64" t="s">
        <v>1376</v>
      </c>
      <c r="D1168" s="64" t="s">
        <v>228</v>
      </c>
      <c r="E1168" s="64"/>
      <c r="F1168" s="64"/>
      <c r="G1168" s="64" t="s">
        <v>1432</v>
      </c>
      <c r="H1168" s="65">
        <v>41777.46527777778</v>
      </c>
      <c r="I1168" s="63">
        <v>6000.0</v>
      </c>
      <c r="J1168" s="63">
        <v>79.0</v>
      </c>
      <c r="K1168" s="64" t="s">
        <v>23</v>
      </c>
      <c r="L1168" s="64" t="s">
        <v>23</v>
      </c>
      <c r="M1168" s="64" t="s">
        <v>814</v>
      </c>
      <c r="N1168" s="63"/>
      <c r="O1168" s="64"/>
      <c r="P1168" s="63">
        <v>45.0</v>
      </c>
      <c r="Q1168" s="64"/>
      <c r="R1168" s="64"/>
    </row>
    <row r="1169" ht="12.75" customHeight="1">
      <c r="A1169" s="63">
        <v>1511.0</v>
      </c>
      <c r="B1169" s="63">
        <v>136878.0</v>
      </c>
      <c r="C1169" s="64" t="s">
        <v>1376</v>
      </c>
      <c r="D1169" s="64" t="s">
        <v>228</v>
      </c>
      <c r="E1169" s="64"/>
      <c r="F1169" s="64"/>
      <c r="G1169" s="64" t="s">
        <v>918</v>
      </c>
      <c r="H1169" s="65">
        <v>41770.0</v>
      </c>
      <c r="I1169" s="63">
        <v>6100.0</v>
      </c>
      <c r="J1169" s="63">
        <v>79.0</v>
      </c>
      <c r="K1169" s="64" t="s">
        <v>23</v>
      </c>
      <c r="L1169" s="64" t="s">
        <v>23</v>
      </c>
      <c r="M1169" s="64" t="s">
        <v>814</v>
      </c>
      <c r="N1169" s="63"/>
      <c r="O1169" s="64"/>
      <c r="P1169" s="63">
        <v>45.0</v>
      </c>
      <c r="Q1169" s="64"/>
      <c r="R1169" s="64"/>
    </row>
    <row r="1170" ht="12.75" customHeight="1">
      <c r="A1170" s="63">
        <v>1026.0</v>
      </c>
      <c r="B1170" s="63">
        <v>4961.0</v>
      </c>
      <c r="C1170" s="64" t="s">
        <v>1376</v>
      </c>
      <c r="D1170" s="64" t="s">
        <v>228</v>
      </c>
      <c r="E1170" s="66">
        <v>37.0</v>
      </c>
      <c r="F1170" s="64" t="s">
        <v>716</v>
      </c>
      <c r="G1170" s="64"/>
      <c r="H1170" s="65">
        <v>41760.74652777778</v>
      </c>
      <c r="I1170" s="63">
        <v>4800.0</v>
      </c>
      <c r="J1170" s="63">
        <v>80.0</v>
      </c>
      <c r="K1170" s="64" t="s">
        <v>23</v>
      </c>
      <c r="L1170" s="64" t="s">
        <v>23</v>
      </c>
      <c r="M1170" s="64" t="s">
        <v>814</v>
      </c>
      <c r="N1170" s="63"/>
      <c r="O1170" s="64"/>
      <c r="P1170" s="63">
        <v>38.0</v>
      </c>
      <c r="Q1170" s="64"/>
      <c r="R1170" s="64"/>
    </row>
    <row r="1171" ht="12.75" customHeight="1">
      <c r="A1171" s="63">
        <v>1522.0</v>
      </c>
      <c r="B1171" s="63">
        <v>25863.0</v>
      </c>
      <c r="C1171" s="64" t="s">
        <v>1376</v>
      </c>
      <c r="D1171" s="64" t="s">
        <v>228</v>
      </c>
      <c r="E1171" s="66">
        <v>37.0</v>
      </c>
      <c r="F1171" s="64" t="s">
        <v>716</v>
      </c>
      <c r="G1171" s="64"/>
      <c r="H1171" s="65">
        <v>41772.708333333336</v>
      </c>
      <c r="I1171" s="63">
        <v>5000.0</v>
      </c>
      <c r="J1171" s="63">
        <v>80.0</v>
      </c>
      <c r="K1171" s="64" t="s">
        <v>23</v>
      </c>
      <c r="L1171" s="64" t="s">
        <v>23</v>
      </c>
      <c r="M1171" s="64" t="s">
        <v>814</v>
      </c>
      <c r="N1171" s="63"/>
      <c r="O1171" s="64"/>
      <c r="P1171" s="63">
        <v>40.0</v>
      </c>
      <c r="Q1171" s="64"/>
      <c r="R1171" s="64"/>
    </row>
    <row r="1172" ht="12.75" customHeight="1">
      <c r="A1172" s="63">
        <v>15800.0</v>
      </c>
      <c r="B1172" s="63">
        <v>25296.0</v>
      </c>
      <c r="C1172" s="64" t="s">
        <v>1376</v>
      </c>
      <c r="D1172" s="64" t="s">
        <v>228</v>
      </c>
      <c r="E1172" s="66">
        <v>37.0</v>
      </c>
      <c r="F1172" s="64" t="s">
        <v>716</v>
      </c>
      <c r="G1172" s="64"/>
      <c r="H1172" s="65">
        <v>41805.375</v>
      </c>
      <c r="I1172" s="63">
        <v>5100.0</v>
      </c>
      <c r="J1172" s="63">
        <v>80.0</v>
      </c>
      <c r="K1172" s="64" t="s">
        <v>23</v>
      </c>
      <c r="L1172" s="64" t="s">
        <v>23</v>
      </c>
      <c r="M1172" s="64" t="s">
        <v>814</v>
      </c>
      <c r="N1172" s="63"/>
      <c r="O1172" s="64"/>
      <c r="P1172" s="63">
        <v>40.0</v>
      </c>
      <c r="Q1172" s="64"/>
      <c r="R1172" s="64"/>
    </row>
    <row r="1173" ht="12.75" customHeight="1">
      <c r="A1173" s="63">
        <v>1521.0</v>
      </c>
      <c r="B1173" s="63">
        <v>218661.0</v>
      </c>
      <c r="C1173" s="64" t="s">
        <v>1376</v>
      </c>
      <c r="D1173" s="64" t="s">
        <v>228</v>
      </c>
      <c r="E1173" s="66">
        <v>40.0</v>
      </c>
      <c r="F1173" s="64" t="s">
        <v>739</v>
      </c>
      <c r="G1173" s="64"/>
      <c r="H1173" s="65">
        <v>41772.677083333336</v>
      </c>
      <c r="I1173" s="63">
        <v>5200.0</v>
      </c>
      <c r="J1173" s="63">
        <v>80.0</v>
      </c>
      <c r="K1173" s="64" t="s">
        <v>23</v>
      </c>
      <c r="L1173" s="64" t="s">
        <v>23</v>
      </c>
      <c r="M1173" s="64" t="s">
        <v>814</v>
      </c>
      <c r="N1173" s="63"/>
      <c r="O1173" s="64"/>
      <c r="P1173" s="63">
        <v>42.0</v>
      </c>
      <c r="Q1173" s="64"/>
      <c r="R1173" s="64"/>
    </row>
    <row r="1174" ht="12.75" customHeight="1">
      <c r="A1174" s="63">
        <v>1528.0</v>
      </c>
      <c r="B1174" s="63">
        <v>14115.0</v>
      </c>
      <c r="C1174" s="64" t="s">
        <v>1376</v>
      </c>
      <c r="D1174" s="64" t="s">
        <v>228</v>
      </c>
      <c r="E1174" s="66">
        <v>96.0</v>
      </c>
      <c r="F1174" s="64" t="s">
        <v>936</v>
      </c>
      <c r="G1174" s="64"/>
      <c r="H1174" s="65">
        <v>41773.458333333336</v>
      </c>
      <c r="I1174" s="63">
        <v>5200.0</v>
      </c>
      <c r="J1174" s="63">
        <v>80.0</v>
      </c>
      <c r="K1174" s="64" t="s">
        <v>23</v>
      </c>
      <c r="L1174" s="64" t="s">
        <v>23</v>
      </c>
      <c r="M1174" s="64" t="s">
        <v>35</v>
      </c>
      <c r="N1174" s="63"/>
      <c r="O1174" s="64"/>
      <c r="P1174" s="63">
        <v>42.0</v>
      </c>
      <c r="Q1174" s="64"/>
      <c r="R1174" s="64"/>
    </row>
    <row r="1175" ht="12.75" customHeight="1">
      <c r="A1175" s="63">
        <v>1773.0</v>
      </c>
      <c r="B1175" s="63">
        <v>52024.0</v>
      </c>
      <c r="C1175" s="64" t="s">
        <v>1376</v>
      </c>
      <c r="D1175" s="64" t="s">
        <v>228</v>
      </c>
      <c r="E1175" s="66">
        <v>43.0</v>
      </c>
      <c r="F1175" s="64" t="s">
        <v>903</v>
      </c>
      <c r="G1175" s="64"/>
      <c r="H1175" s="65">
        <v>41793.354166666664</v>
      </c>
      <c r="I1175" s="63">
        <v>5200.0</v>
      </c>
      <c r="J1175" s="63">
        <v>80.0</v>
      </c>
      <c r="K1175" s="64" t="s">
        <v>23</v>
      </c>
      <c r="L1175" s="64" t="s">
        <v>23</v>
      </c>
      <c r="M1175" s="64"/>
      <c r="N1175" s="63"/>
      <c r="O1175" s="64"/>
      <c r="P1175" s="63">
        <v>39.0</v>
      </c>
      <c r="Q1175" s="64"/>
      <c r="R1175" s="64"/>
    </row>
    <row r="1176" ht="12.75" customHeight="1">
      <c r="A1176" s="63">
        <v>1027.0</v>
      </c>
      <c r="B1176" s="63">
        <v>134045.0</v>
      </c>
      <c r="C1176" s="64" t="s">
        <v>1376</v>
      </c>
      <c r="D1176" s="64" t="s">
        <v>228</v>
      </c>
      <c r="E1176" s="64"/>
      <c r="F1176" s="64"/>
      <c r="G1176" s="64" t="s">
        <v>904</v>
      </c>
      <c r="H1176" s="65">
        <v>41761.333333333336</v>
      </c>
      <c r="I1176" s="63">
        <v>5300.0</v>
      </c>
      <c r="J1176" s="63">
        <v>80.0</v>
      </c>
      <c r="K1176" s="64" t="s">
        <v>23</v>
      </c>
      <c r="L1176" s="64" t="s">
        <v>23</v>
      </c>
      <c r="M1176" s="64" t="s">
        <v>814</v>
      </c>
      <c r="N1176" s="63"/>
      <c r="O1176" s="64"/>
      <c r="P1176" s="63">
        <v>40.0</v>
      </c>
      <c r="Q1176" s="64"/>
      <c r="R1176" s="64"/>
    </row>
    <row r="1177" ht="12.75" customHeight="1">
      <c r="A1177" s="63">
        <v>1761.0</v>
      </c>
      <c r="B1177" s="63">
        <v>15948.0</v>
      </c>
      <c r="C1177" s="64" t="s">
        <v>1376</v>
      </c>
      <c r="D1177" s="64" t="s">
        <v>228</v>
      </c>
      <c r="E1177" s="64"/>
      <c r="F1177" s="64"/>
      <c r="G1177" s="64" t="s">
        <v>918</v>
      </c>
      <c r="H1177" s="65">
        <v>41791.71875</v>
      </c>
      <c r="I1177" s="63">
        <v>5300.0</v>
      </c>
      <c r="J1177" s="63">
        <v>80.0</v>
      </c>
      <c r="K1177" s="64" t="s">
        <v>23</v>
      </c>
      <c r="L1177" s="64" t="s">
        <v>23</v>
      </c>
      <c r="M1177" s="64" t="s">
        <v>821</v>
      </c>
      <c r="N1177" s="63"/>
      <c r="O1177" s="64"/>
      <c r="P1177" s="63">
        <v>41.0</v>
      </c>
      <c r="Q1177" s="66">
        <v>2.0</v>
      </c>
      <c r="R1177" s="66">
        <v>2.0</v>
      </c>
    </row>
    <row r="1178" ht="12.75" customHeight="1">
      <c r="A1178" s="63">
        <v>671.0</v>
      </c>
      <c r="B1178" s="63">
        <v>100105.0</v>
      </c>
      <c r="C1178" s="64" t="s">
        <v>1376</v>
      </c>
      <c r="D1178" s="64" t="s">
        <v>228</v>
      </c>
      <c r="E1178" s="66">
        <v>43.0</v>
      </c>
      <c r="F1178" s="64" t="s">
        <v>903</v>
      </c>
      <c r="G1178" s="64"/>
      <c r="H1178" s="65">
        <v>41798.625</v>
      </c>
      <c r="I1178" s="63">
        <v>5350.0</v>
      </c>
      <c r="J1178" s="63">
        <v>80.0</v>
      </c>
      <c r="K1178" s="64" t="s">
        <v>23</v>
      </c>
      <c r="L1178" s="64" t="s">
        <v>23</v>
      </c>
      <c r="M1178" s="64"/>
      <c r="N1178" s="63"/>
      <c r="O1178" s="64"/>
      <c r="P1178" s="63">
        <v>40.0</v>
      </c>
      <c r="Q1178" s="64"/>
      <c r="R1178" s="64"/>
    </row>
    <row r="1179" ht="12.75" customHeight="1">
      <c r="A1179" s="63">
        <v>1002.0</v>
      </c>
      <c r="B1179" s="63">
        <v>159806.0</v>
      </c>
      <c r="C1179" s="64" t="s">
        <v>1376</v>
      </c>
      <c r="D1179" s="64" t="s">
        <v>228</v>
      </c>
      <c r="E1179" s="66">
        <v>34.0</v>
      </c>
      <c r="F1179" s="64" t="s">
        <v>660</v>
      </c>
      <c r="G1179" s="64"/>
      <c r="H1179" s="65">
        <v>41756.645833333336</v>
      </c>
      <c r="I1179" s="63">
        <v>5400.0</v>
      </c>
      <c r="J1179" s="63">
        <v>80.0</v>
      </c>
      <c r="K1179" s="64" t="s">
        <v>23</v>
      </c>
      <c r="L1179" s="64" t="s">
        <v>23</v>
      </c>
      <c r="M1179" s="64" t="s">
        <v>814</v>
      </c>
      <c r="N1179" s="63"/>
      <c r="O1179" s="64"/>
      <c r="P1179" s="63">
        <v>39.0</v>
      </c>
      <c r="Q1179" s="64"/>
      <c r="R1179" s="64"/>
    </row>
    <row r="1180" ht="12.75" customHeight="1">
      <c r="A1180" s="63">
        <v>669.0</v>
      </c>
      <c r="B1180" s="63">
        <v>62404.0</v>
      </c>
      <c r="C1180" s="64" t="s">
        <v>1376</v>
      </c>
      <c r="D1180" s="64" t="s">
        <v>228</v>
      </c>
      <c r="E1180" s="64"/>
      <c r="F1180" s="64"/>
      <c r="G1180" s="64" t="s">
        <v>1454</v>
      </c>
      <c r="H1180" s="65">
        <v>41798.708333333336</v>
      </c>
      <c r="I1180" s="63">
        <v>5400.0</v>
      </c>
      <c r="J1180" s="63">
        <v>80.0</v>
      </c>
      <c r="K1180" s="64" t="s">
        <v>23</v>
      </c>
      <c r="L1180" s="64" t="s">
        <v>35</v>
      </c>
      <c r="M1180" s="64"/>
      <c r="N1180" s="63"/>
      <c r="O1180" s="64"/>
      <c r="P1180" s="63">
        <v>40.0</v>
      </c>
      <c r="Q1180" s="64"/>
      <c r="R1180" s="64"/>
    </row>
    <row r="1181" ht="12.75" customHeight="1">
      <c r="A1181" s="63">
        <v>1708.0</v>
      </c>
      <c r="B1181" s="63">
        <v>4559.0</v>
      </c>
      <c r="C1181" s="64" t="s">
        <v>1376</v>
      </c>
      <c r="D1181" s="64" t="s">
        <v>228</v>
      </c>
      <c r="E1181" s="64"/>
      <c r="F1181" s="64"/>
      <c r="G1181" s="64" t="s">
        <v>1005</v>
      </c>
      <c r="H1181" s="65">
        <v>41789.375</v>
      </c>
      <c r="I1181" s="63">
        <v>5600.0</v>
      </c>
      <c r="J1181" s="63">
        <v>80.0</v>
      </c>
      <c r="K1181" s="64" t="s">
        <v>23</v>
      </c>
      <c r="L1181" s="64" t="s">
        <v>23</v>
      </c>
      <c r="M1181" s="64" t="s">
        <v>821</v>
      </c>
      <c r="N1181" s="63"/>
      <c r="O1181" s="64"/>
      <c r="P1181" s="63">
        <v>43.0</v>
      </c>
      <c r="Q1181" s="64"/>
      <c r="R1181" s="64"/>
    </row>
    <row r="1182" ht="12.75" customHeight="1">
      <c r="A1182" s="63">
        <v>1562.0</v>
      </c>
      <c r="B1182" s="63">
        <v>22766.0</v>
      </c>
      <c r="C1182" s="64" t="s">
        <v>1376</v>
      </c>
      <c r="D1182" s="64" t="s">
        <v>228</v>
      </c>
      <c r="E1182" s="64"/>
      <c r="F1182" s="64"/>
      <c r="G1182" s="64" t="s">
        <v>928</v>
      </c>
      <c r="H1182" s="65">
        <v>41777.770833333336</v>
      </c>
      <c r="I1182" s="63">
        <v>5650.0</v>
      </c>
      <c r="J1182" s="63">
        <v>80.0</v>
      </c>
      <c r="K1182" s="64" t="s">
        <v>23</v>
      </c>
      <c r="L1182" s="64" t="s">
        <v>23</v>
      </c>
      <c r="M1182" s="64" t="s">
        <v>814</v>
      </c>
      <c r="N1182" s="63"/>
      <c r="O1182" s="64"/>
      <c r="P1182" s="63">
        <v>44.0</v>
      </c>
      <c r="Q1182" s="64"/>
      <c r="R1182" s="64"/>
    </row>
    <row r="1183" ht="12.75" customHeight="1">
      <c r="A1183" s="63">
        <v>674.0</v>
      </c>
      <c r="B1183" s="63">
        <v>205568.0</v>
      </c>
      <c r="C1183" s="64" t="s">
        <v>1376</v>
      </c>
      <c r="D1183" s="64" t="s">
        <v>228</v>
      </c>
      <c r="E1183" s="66">
        <v>39.0</v>
      </c>
      <c r="F1183" s="64" t="s">
        <v>414</v>
      </c>
      <c r="G1183" s="64"/>
      <c r="H1183" s="65">
        <v>41798.75</v>
      </c>
      <c r="I1183" s="63">
        <v>5700.0</v>
      </c>
      <c r="J1183" s="63">
        <v>80.0</v>
      </c>
      <c r="K1183" s="64" t="s">
        <v>23</v>
      </c>
      <c r="L1183" s="64" t="s">
        <v>23</v>
      </c>
      <c r="M1183" s="64" t="s">
        <v>814</v>
      </c>
      <c r="N1183" s="63"/>
      <c r="O1183" s="64"/>
      <c r="P1183" s="63">
        <v>40.0</v>
      </c>
      <c r="Q1183" s="64"/>
      <c r="R1183" s="64"/>
    </row>
    <row r="1184" ht="12.75" customHeight="1">
      <c r="A1184" s="63">
        <v>1762.0</v>
      </c>
      <c r="B1184" s="63">
        <v>132839.0</v>
      </c>
      <c r="C1184" s="64" t="s">
        <v>1376</v>
      </c>
      <c r="D1184" s="64" t="s">
        <v>228</v>
      </c>
      <c r="E1184" s="64"/>
      <c r="F1184" s="64"/>
      <c r="G1184" s="64" t="s">
        <v>919</v>
      </c>
      <c r="H1184" s="65">
        <v>41791.770833333336</v>
      </c>
      <c r="I1184" s="63">
        <v>6000.0</v>
      </c>
      <c r="J1184" s="63">
        <v>80.0</v>
      </c>
      <c r="K1184" s="64" t="s">
        <v>23</v>
      </c>
      <c r="L1184" s="64" t="s">
        <v>23</v>
      </c>
      <c r="M1184" s="64" t="s">
        <v>821</v>
      </c>
      <c r="N1184" s="63"/>
      <c r="O1184" s="64"/>
      <c r="P1184" s="63">
        <v>44.0</v>
      </c>
      <c r="Q1184" s="66">
        <v>2.0</v>
      </c>
      <c r="R1184" s="66">
        <v>2.0</v>
      </c>
    </row>
    <row r="1185" ht="12.75" customHeight="1">
      <c r="A1185" s="63">
        <v>1518.0</v>
      </c>
      <c r="B1185" s="63">
        <v>104273.0</v>
      </c>
      <c r="C1185" s="64" t="s">
        <v>1376</v>
      </c>
      <c r="D1185" s="64" t="s">
        <v>228</v>
      </c>
      <c r="E1185" s="66">
        <v>36.0</v>
      </c>
      <c r="F1185" s="64" t="s">
        <v>692</v>
      </c>
      <c r="G1185" s="64"/>
      <c r="H1185" s="65">
        <v>41772.5625</v>
      </c>
      <c r="I1185" s="63">
        <v>5400.0</v>
      </c>
      <c r="J1185" s="63">
        <v>80.0</v>
      </c>
      <c r="K1185" s="64" t="s">
        <v>23</v>
      </c>
      <c r="L1185" s="64" t="s">
        <v>23</v>
      </c>
      <c r="M1185" s="64" t="s">
        <v>814</v>
      </c>
      <c r="N1185" s="63"/>
      <c r="O1185" s="64"/>
      <c r="P1185" s="63">
        <v>42.0</v>
      </c>
      <c r="Q1185" s="64"/>
      <c r="R1185" s="64"/>
    </row>
    <row r="1186" ht="12.75" customHeight="1">
      <c r="A1186" s="63">
        <v>1729.0</v>
      </c>
      <c r="B1186" s="63">
        <v>51617.0</v>
      </c>
      <c r="C1186" s="64" t="s">
        <v>1376</v>
      </c>
      <c r="D1186" s="64" t="s">
        <v>228</v>
      </c>
      <c r="E1186" s="64"/>
      <c r="F1186" s="64"/>
      <c r="G1186" s="64" t="s">
        <v>918</v>
      </c>
      <c r="H1186" s="65">
        <v>41790.375</v>
      </c>
      <c r="I1186" s="63">
        <v>5450.0</v>
      </c>
      <c r="J1186" s="63">
        <v>81.0</v>
      </c>
      <c r="K1186" s="64" t="s">
        <v>23</v>
      </c>
      <c r="L1186" s="64" t="s">
        <v>23</v>
      </c>
      <c r="M1186" s="64" t="s">
        <v>821</v>
      </c>
      <c r="N1186" s="63"/>
      <c r="O1186" s="64"/>
      <c r="P1186" s="63">
        <v>42.0</v>
      </c>
      <c r="Q1186" s="66">
        <v>2.0</v>
      </c>
      <c r="R1186" s="66">
        <v>3.0</v>
      </c>
    </row>
    <row r="1187" ht="12.75" customHeight="1">
      <c r="A1187" s="63">
        <v>1720.0</v>
      </c>
      <c r="B1187" s="63">
        <v>59715.0</v>
      </c>
      <c r="C1187" s="64" t="s">
        <v>1376</v>
      </c>
      <c r="D1187" s="64" t="s">
        <v>228</v>
      </c>
      <c r="E1187" s="64"/>
      <c r="F1187" s="64"/>
      <c r="G1187" s="64" t="s">
        <v>947</v>
      </c>
      <c r="H1187" s="65">
        <v>41789.666666666664</v>
      </c>
      <c r="I1187" s="63">
        <v>5700.0</v>
      </c>
      <c r="J1187" s="63">
        <v>81.0</v>
      </c>
      <c r="K1187" s="64" t="s">
        <v>23</v>
      </c>
      <c r="L1187" s="64" t="s">
        <v>23</v>
      </c>
      <c r="M1187" s="64" t="s">
        <v>35</v>
      </c>
      <c r="N1187" s="63"/>
      <c r="O1187" s="64"/>
      <c r="P1187" s="63">
        <v>43.0</v>
      </c>
      <c r="Q1187" s="66">
        <v>3.0</v>
      </c>
      <c r="R1187" s="66">
        <v>2.0</v>
      </c>
    </row>
    <row r="1188" ht="12.75" customHeight="1">
      <c r="A1188" s="63">
        <v>1571.0</v>
      </c>
      <c r="B1188" s="63">
        <v>133867.0</v>
      </c>
      <c r="C1188" s="64" t="s">
        <v>1376</v>
      </c>
      <c r="D1188" s="64" t="s">
        <v>228</v>
      </c>
      <c r="E1188" s="66">
        <v>43.0</v>
      </c>
      <c r="F1188" s="64" t="s">
        <v>903</v>
      </c>
      <c r="G1188" s="64"/>
      <c r="H1188" s="65">
        <v>41780.0</v>
      </c>
      <c r="I1188" s="63">
        <v>5750.0</v>
      </c>
      <c r="J1188" s="63">
        <v>81.0</v>
      </c>
      <c r="K1188" s="64" t="s">
        <v>23</v>
      </c>
      <c r="L1188" s="64" t="s">
        <v>23</v>
      </c>
      <c r="M1188" s="64" t="s">
        <v>821</v>
      </c>
      <c r="N1188" s="63"/>
      <c r="O1188" s="64"/>
      <c r="P1188" s="63">
        <v>42.0</v>
      </c>
      <c r="Q1188" s="64"/>
      <c r="R1188" s="64"/>
    </row>
    <row r="1189" ht="12.75" customHeight="1">
      <c r="A1189" s="63">
        <v>1766.0</v>
      </c>
      <c r="B1189" s="63">
        <v>51878.0</v>
      </c>
      <c r="C1189" s="64" t="s">
        <v>1376</v>
      </c>
      <c r="D1189" s="64" t="s">
        <v>228</v>
      </c>
      <c r="E1189" s="64"/>
      <c r="F1189" s="64"/>
      <c r="G1189" s="64" t="s">
        <v>933</v>
      </c>
      <c r="H1189" s="65">
        <v>41791.805555555555</v>
      </c>
      <c r="I1189" s="63">
        <v>5800.0</v>
      </c>
      <c r="J1189" s="63">
        <v>81.0</v>
      </c>
      <c r="K1189" s="64" t="s">
        <v>23</v>
      </c>
      <c r="L1189" s="64" t="s">
        <v>23</v>
      </c>
      <c r="M1189" s="64" t="s">
        <v>35</v>
      </c>
      <c r="N1189" s="63"/>
      <c r="O1189" s="64"/>
      <c r="P1189" s="63">
        <v>44.0</v>
      </c>
      <c r="Q1189" s="66">
        <v>2.0</v>
      </c>
      <c r="R1189" s="66">
        <v>3.0</v>
      </c>
    </row>
    <row r="1190" ht="12.75" customHeight="1">
      <c r="A1190" s="63">
        <v>1070.0</v>
      </c>
      <c r="B1190" s="63">
        <v>155539.0</v>
      </c>
      <c r="C1190" s="64" t="s">
        <v>1376</v>
      </c>
      <c r="D1190" s="64" t="s">
        <v>228</v>
      </c>
      <c r="E1190" s="64"/>
      <c r="F1190" s="64"/>
      <c r="G1190" s="64" t="s">
        <v>923</v>
      </c>
      <c r="H1190" s="65">
        <v>41769.458333333336</v>
      </c>
      <c r="I1190" s="63">
        <v>5900.0</v>
      </c>
      <c r="J1190" s="63">
        <v>81.0</v>
      </c>
      <c r="K1190" s="64" t="s">
        <v>23</v>
      </c>
      <c r="L1190" s="64" t="s">
        <v>23</v>
      </c>
      <c r="M1190" s="64" t="s">
        <v>814</v>
      </c>
      <c r="N1190" s="63"/>
      <c r="O1190" s="64"/>
      <c r="P1190" s="63">
        <v>42.0</v>
      </c>
      <c r="Q1190" s="64"/>
      <c r="R1190" s="64"/>
    </row>
    <row r="1191" ht="12.75" customHeight="1">
      <c r="A1191" s="63">
        <v>1053.0</v>
      </c>
      <c r="B1191" s="63">
        <v>67771.0</v>
      </c>
      <c r="C1191" s="64" t="s">
        <v>1376</v>
      </c>
      <c r="D1191" s="64" t="s">
        <v>228</v>
      </c>
      <c r="E1191" s="66">
        <v>88.0</v>
      </c>
      <c r="F1191" s="64" t="s">
        <v>945</v>
      </c>
      <c r="G1191" s="64"/>
      <c r="H1191" s="65">
        <v>41766.0625</v>
      </c>
      <c r="I1191" s="63">
        <v>6300.0</v>
      </c>
      <c r="J1191" s="63">
        <v>81.0</v>
      </c>
      <c r="K1191" s="64" t="s">
        <v>23</v>
      </c>
      <c r="L1191" s="64" t="s">
        <v>23</v>
      </c>
      <c r="M1191" s="64"/>
      <c r="N1191" s="63"/>
      <c r="O1191" s="64"/>
      <c r="P1191" s="63">
        <v>45.0</v>
      </c>
      <c r="Q1191" s="64"/>
      <c r="R1191" s="64"/>
    </row>
    <row r="1192" ht="12.75" customHeight="1">
      <c r="A1192" s="63">
        <v>1706.0</v>
      </c>
      <c r="B1192" s="63">
        <v>52262.0</v>
      </c>
      <c r="C1192" s="64" t="s">
        <v>1376</v>
      </c>
      <c r="D1192" s="64" t="s">
        <v>228</v>
      </c>
      <c r="E1192" s="66">
        <v>88.0</v>
      </c>
      <c r="F1192" s="64" t="s">
        <v>945</v>
      </c>
      <c r="G1192" s="64"/>
      <c r="H1192" s="65">
        <v>41787.541666666664</v>
      </c>
      <c r="I1192" s="63">
        <v>5000.0</v>
      </c>
      <c r="J1192" s="63">
        <v>82.0</v>
      </c>
      <c r="K1192" s="64" t="s">
        <v>23</v>
      </c>
      <c r="L1192" s="64" t="s">
        <v>40</v>
      </c>
      <c r="M1192" s="64"/>
      <c r="N1192" s="63"/>
      <c r="O1192" s="64"/>
      <c r="P1192" s="63">
        <v>36.0</v>
      </c>
      <c r="Q1192" s="64"/>
      <c r="R1192" s="64"/>
    </row>
    <row r="1193" ht="12.75" customHeight="1">
      <c r="A1193" s="63">
        <v>1732.0</v>
      </c>
      <c r="B1193" s="63">
        <v>158340.0</v>
      </c>
      <c r="C1193" s="64" t="s">
        <v>1376</v>
      </c>
      <c r="D1193" s="64" t="s">
        <v>228</v>
      </c>
      <c r="E1193" s="64"/>
      <c r="F1193" s="64"/>
      <c r="G1193" s="64" t="s">
        <v>1005</v>
      </c>
      <c r="H1193" s="65">
        <v>41790.416666666664</v>
      </c>
      <c r="I1193" s="63">
        <v>5800.0</v>
      </c>
      <c r="J1193" s="63">
        <v>82.0</v>
      </c>
      <c r="K1193" s="64" t="s">
        <v>23</v>
      </c>
      <c r="L1193" s="64" t="s">
        <v>40</v>
      </c>
      <c r="M1193" s="64" t="s">
        <v>35</v>
      </c>
      <c r="N1193" s="63"/>
      <c r="O1193" s="64"/>
      <c r="P1193" s="63">
        <v>44.0</v>
      </c>
      <c r="Q1193" s="66">
        <v>2.0</v>
      </c>
      <c r="R1193" s="66">
        <v>3.0</v>
      </c>
    </row>
    <row r="1194" ht="12.75" customHeight="1">
      <c r="A1194" s="63">
        <v>1587.0</v>
      </c>
      <c r="B1194" s="63">
        <v>137048.0</v>
      </c>
      <c r="C1194" s="64" t="s">
        <v>1376</v>
      </c>
      <c r="D1194" s="64" t="s">
        <v>228</v>
      </c>
      <c r="E1194" s="66">
        <v>38.0</v>
      </c>
      <c r="F1194" s="64" t="s">
        <v>1379</v>
      </c>
      <c r="G1194" s="64"/>
      <c r="H1194" s="65">
        <v>41784.770833333336</v>
      </c>
      <c r="I1194" s="63">
        <v>6000.0</v>
      </c>
      <c r="J1194" s="63">
        <v>82.0</v>
      </c>
      <c r="K1194" s="64" t="s">
        <v>23</v>
      </c>
      <c r="L1194" s="64" t="s">
        <v>23</v>
      </c>
      <c r="M1194" s="64" t="s">
        <v>821</v>
      </c>
      <c r="N1194" s="63"/>
      <c r="O1194" s="64"/>
      <c r="P1194" s="63">
        <v>44.0</v>
      </c>
      <c r="Q1194" s="66">
        <v>2.0</v>
      </c>
      <c r="R1194" s="66">
        <v>3.0</v>
      </c>
    </row>
    <row r="1195" ht="12.75" customHeight="1">
      <c r="A1195" s="63">
        <v>1789.0</v>
      </c>
      <c r="B1195" s="63">
        <v>36797.0</v>
      </c>
      <c r="C1195" s="64" t="s">
        <v>1376</v>
      </c>
      <c r="D1195" s="64" t="s">
        <v>228</v>
      </c>
      <c r="E1195" s="64"/>
      <c r="F1195" s="64"/>
      <c r="G1195" s="64" t="s">
        <v>919</v>
      </c>
      <c r="H1195" s="65">
        <v>41796.395833333336</v>
      </c>
      <c r="I1195" s="63">
        <v>6350.0</v>
      </c>
      <c r="J1195" s="63">
        <v>82.0</v>
      </c>
      <c r="K1195" s="64" t="s">
        <v>23</v>
      </c>
      <c r="L1195" s="64" t="s">
        <v>23</v>
      </c>
      <c r="M1195" s="64" t="s">
        <v>821</v>
      </c>
      <c r="N1195" s="63"/>
      <c r="O1195" s="64"/>
      <c r="P1195" s="63">
        <v>45.0</v>
      </c>
      <c r="Q1195" s="64"/>
      <c r="R1195" s="64"/>
    </row>
    <row r="1196" ht="12.75" customHeight="1">
      <c r="A1196" s="63">
        <v>1044.0</v>
      </c>
      <c r="B1196" s="63">
        <v>110678.0</v>
      </c>
      <c r="C1196" s="64" t="s">
        <v>1376</v>
      </c>
      <c r="D1196" s="64" t="s">
        <v>228</v>
      </c>
      <c r="E1196" s="64"/>
      <c r="F1196" s="64"/>
      <c r="G1196" s="64" t="s">
        <v>921</v>
      </c>
      <c r="H1196" s="65">
        <v>41763.854166666664</v>
      </c>
      <c r="I1196" s="63">
        <v>6500.0</v>
      </c>
      <c r="J1196" s="63">
        <v>82.0</v>
      </c>
      <c r="K1196" s="64" t="s">
        <v>23</v>
      </c>
      <c r="L1196" s="64" t="s">
        <v>23</v>
      </c>
      <c r="M1196" s="64" t="s">
        <v>814</v>
      </c>
      <c r="N1196" s="63"/>
      <c r="O1196" s="64"/>
      <c r="P1196" s="63">
        <v>44.0</v>
      </c>
      <c r="Q1196" s="64"/>
      <c r="R1196" s="64"/>
    </row>
    <row r="1197" ht="12.75" customHeight="1">
      <c r="A1197" s="63">
        <v>1042.0</v>
      </c>
      <c r="B1197" s="63">
        <v>156600.0</v>
      </c>
      <c r="C1197" s="64" t="s">
        <v>1376</v>
      </c>
      <c r="D1197" s="64" t="s">
        <v>228</v>
      </c>
      <c r="E1197" s="64"/>
      <c r="F1197" s="64"/>
      <c r="G1197" s="64" t="s">
        <v>896</v>
      </c>
      <c r="H1197" s="65">
        <v>41763.541666666664</v>
      </c>
      <c r="I1197" s="63">
        <v>6500.0</v>
      </c>
      <c r="J1197" s="63">
        <v>83.0</v>
      </c>
      <c r="K1197" s="64" t="s">
        <v>23</v>
      </c>
      <c r="L1197" s="64" t="s">
        <v>23</v>
      </c>
      <c r="M1197" s="64" t="s">
        <v>814</v>
      </c>
      <c r="N1197" s="63"/>
      <c r="O1197" s="64"/>
      <c r="P1197" s="63">
        <v>45.0</v>
      </c>
      <c r="Q1197" s="64"/>
      <c r="R1197" s="64"/>
    </row>
    <row r="1198" ht="12.75" customHeight="1">
      <c r="A1198" s="63">
        <v>1597.0</v>
      </c>
      <c r="B1198" s="63">
        <v>43409.0</v>
      </c>
      <c r="C1198" s="64" t="s">
        <v>1376</v>
      </c>
      <c r="D1198" s="64" t="s">
        <v>228</v>
      </c>
      <c r="E1198" s="66">
        <v>85.0</v>
      </c>
      <c r="F1198" s="64" t="s">
        <v>919</v>
      </c>
      <c r="G1198" s="64"/>
      <c r="H1198" s="65">
        <v>41787.541666666664</v>
      </c>
      <c r="I1198" s="63">
        <v>5900.0</v>
      </c>
      <c r="J1198" s="63">
        <v>84.0</v>
      </c>
      <c r="K1198" s="64" t="s">
        <v>23</v>
      </c>
      <c r="L1198" s="64" t="s">
        <v>23</v>
      </c>
      <c r="M1198" s="64" t="s">
        <v>821</v>
      </c>
      <c r="N1198" s="63"/>
      <c r="O1198" s="64"/>
      <c r="P1198" s="63">
        <v>42.0</v>
      </c>
      <c r="Q1198" s="64"/>
      <c r="R1198" s="64"/>
    </row>
    <row r="1199" ht="12.75" customHeight="1">
      <c r="A1199" s="63">
        <v>673.0</v>
      </c>
      <c r="B1199" s="63">
        <v>180788.0</v>
      </c>
      <c r="C1199" s="64" t="s">
        <v>1376</v>
      </c>
      <c r="D1199" s="64" t="s">
        <v>228</v>
      </c>
      <c r="E1199" s="64"/>
      <c r="F1199" s="64"/>
      <c r="G1199" s="64" t="s">
        <v>1455</v>
      </c>
      <c r="H1199" s="65">
        <v>41798.583333333336</v>
      </c>
      <c r="I1199" s="63">
        <v>6500.0</v>
      </c>
      <c r="J1199" s="63">
        <v>84.0</v>
      </c>
      <c r="K1199" s="64" t="s">
        <v>23</v>
      </c>
      <c r="L1199" s="64" t="s">
        <v>23</v>
      </c>
      <c r="M1199" s="64" t="s">
        <v>814</v>
      </c>
      <c r="N1199" s="63"/>
      <c r="O1199" s="64"/>
      <c r="P1199" s="63">
        <v>43.0</v>
      </c>
      <c r="Q1199" s="64"/>
      <c r="R1199" s="64"/>
    </row>
    <row r="1200" ht="12.75" customHeight="1">
      <c r="A1200" s="63">
        <v>1081.0</v>
      </c>
      <c r="B1200" s="63">
        <v>158840.0</v>
      </c>
      <c r="C1200" s="64" t="s">
        <v>1376</v>
      </c>
      <c r="D1200" s="64" t="s">
        <v>228</v>
      </c>
      <c r="E1200" s="66">
        <v>38.0</v>
      </c>
      <c r="F1200" s="64" t="s">
        <v>1379</v>
      </c>
      <c r="G1200" s="64"/>
      <c r="H1200" s="65">
        <v>41756.319444444445</v>
      </c>
      <c r="I1200" s="63">
        <v>6500.0</v>
      </c>
      <c r="J1200" s="63">
        <v>85.0</v>
      </c>
      <c r="K1200" s="64" t="s">
        <v>23</v>
      </c>
      <c r="L1200" s="64" t="s">
        <v>23</v>
      </c>
      <c r="M1200" s="64" t="s">
        <v>814</v>
      </c>
      <c r="N1200" s="63"/>
      <c r="O1200" s="64"/>
      <c r="P1200" s="63">
        <v>42.0</v>
      </c>
      <c r="Q1200" s="64"/>
      <c r="R1200" s="64"/>
    </row>
    <row r="1201" ht="12.75" customHeight="1">
      <c r="A1201" s="63">
        <v>1530.0</v>
      </c>
      <c r="B1201" s="63">
        <v>148782.0</v>
      </c>
      <c r="C1201" s="64" t="s">
        <v>1376</v>
      </c>
      <c r="D1201" s="64" t="s">
        <v>228</v>
      </c>
      <c r="E1201" s="64"/>
      <c r="F1201" s="64"/>
      <c r="G1201" s="64" t="s">
        <v>1005</v>
      </c>
      <c r="H1201" s="65">
        <v>41775.375</v>
      </c>
      <c r="I1201" s="63">
        <v>7050.0</v>
      </c>
      <c r="J1201" s="63">
        <v>87.0</v>
      </c>
      <c r="K1201" s="64" t="s">
        <v>23</v>
      </c>
      <c r="L1201" s="64" t="s">
        <v>23</v>
      </c>
      <c r="M1201" s="64" t="s">
        <v>821</v>
      </c>
      <c r="N1201" s="63"/>
      <c r="O1201" s="64"/>
      <c r="P1201" s="63">
        <v>49.0</v>
      </c>
      <c r="Q1201" s="64"/>
      <c r="R1201" s="64"/>
    </row>
    <row r="1202" ht="12.75" customHeight="1">
      <c r="A1202" s="63">
        <v>1100.0</v>
      </c>
      <c r="B1202" s="63">
        <v>159711.0</v>
      </c>
      <c r="C1202" s="64" t="s">
        <v>1376</v>
      </c>
      <c r="D1202" s="64" t="s">
        <v>228</v>
      </c>
      <c r="E1202" s="66">
        <v>37.0</v>
      </c>
      <c r="F1202" s="64" t="s">
        <v>716</v>
      </c>
      <c r="G1202" s="64"/>
      <c r="H1202" s="65">
        <v>41756.479166666664</v>
      </c>
      <c r="I1202" s="63">
        <v>10000.0</v>
      </c>
      <c r="J1202" s="63">
        <v>92.0</v>
      </c>
      <c r="K1202" s="64" t="s">
        <v>23</v>
      </c>
      <c r="L1202" s="64" t="s">
        <v>40</v>
      </c>
      <c r="M1202" s="64" t="s">
        <v>821</v>
      </c>
      <c r="N1202" s="63"/>
      <c r="O1202" s="64"/>
      <c r="P1202" s="63">
        <v>54.0</v>
      </c>
      <c r="Q1202" s="64"/>
      <c r="R1202" s="64"/>
    </row>
    <row r="1203" ht="12.75" customHeight="1">
      <c r="A1203" s="77" t="s">
        <v>6</v>
      </c>
      <c r="B1203" s="62" t="s">
        <v>1355</v>
      </c>
      <c r="C1203" s="66"/>
      <c r="D1203" s="66"/>
      <c r="E1203" s="62" t="s">
        <v>1357</v>
      </c>
      <c r="F1203" s="62" t="s">
        <v>1456</v>
      </c>
      <c r="G1203" s="62" t="s">
        <v>1358</v>
      </c>
      <c r="H1203" s="62" t="s">
        <v>1359</v>
      </c>
      <c r="I1203" s="62" t="s">
        <v>4</v>
      </c>
      <c r="J1203" s="62" t="s">
        <v>3</v>
      </c>
      <c r="K1203" s="62" t="s">
        <v>13</v>
      </c>
      <c r="L1203" s="62" t="s">
        <v>10</v>
      </c>
      <c r="M1203" s="62" t="s">
        <v>813</v>
      </c>
      <c r="N1203" s="62"/>
      <c r="O1203" s="62" t="s">
        <v>16</v>
      </c>
      <c r="P1203" s="62" t="s">
        <v>1360</v>
      </c>
      <c r="Q1203" s="62" t="s">
        <v>1361</v>
      </c>
      <c r="R1203" s="62" t="s">
        <v>1362</v>
      </c>
    </row>
    <row r="1204" ht="12.75" customHeight="1">
      <c r="A1204" s="66"/>
      <c r="B1204" s="66"/>
      <c r="C1204" s="66"/>
      <c r="D1204" s="66"/>
      <c r="E1204" s="66"/>
      <c r="F1204" s="66"/>
      <c r="G1204" s="66"/>
      <c r="H1204" s="66"/>
      <c r="I1204" s="66">
        <f t="shared" ref="I1204:J1204" si="1">AVERAGE(I1:I1202)</f>
        <v>4832.873851</v>
      </c>
      <c r="J1204" s="63">
        <f t="shared" si="1"/>
        <v>75.27537438</v>
      </c>
      <c r="K1204" s="66"/>
      <c r="N1204" s="66"/>
      <c r="P1204" s="66"/>
      <c r="Q1204" s="66"/>
      <c r="R1204" s="66"/>
    </row>
    <row r="1205" ht="12.75" customHeight="1">
      <c r="A1205" s="66"/>
      <c r="B1205" s="66"/>
      <c r="C1205" s="66"/>
      <c r="D1205" s="66"/>
      <c r="E1205" s="66"/>
      <c r="F1205" s="66"/>
      <c r="G1205" s="66"/>
      <c r="H1205" s="66"/>
      <c r="I1205" s="66"/>
      <c r="J1205" s="66"/>
      <c r="K1205" s="66"/>
      <c r="N1205" s="66"/>
      <c r="P1205" s="66"/>
      <c r="Q1205" s="66"/>
      <c r="R1205" s="66"/>
    </row>
    <row r="1206" ht="12.75" customHeight="1">
      <c r="A1206" s="66"/>
      <c r="B1206" s="66"/>
      <c r="C1206" s="66"/>
      <c r="D1206" s="66"/>
      <c r="E1206" s="66"/>
      <c r="F1206" s="66"/>
      <c r="G1206" s="66"/>
      <c r="H1206" s="66"/>
      <c r="I1206" s="66"/>
      <c r="J1206" s="66"/>
      <c r="K1206" s="66"/>
      <c r="N1206" s="66"/>
      <c r="P1206" s="66"/>
      <c r="Q1206" s="66"/>
      <c r="R1206" s="66"/>
    </row>
    <row r="1207" ht="12.75" customHeight="1">
      <c r="A1207" s="66"/>
      <c r="B1207" s="66"/>
      <c r="C1207" s="66"/>
      <c r="D1207" s="66"/>
      <c r="E1207" s="66"/>
      <c r="F1207" s="66"/>
      <c r="G1207" s="66"/>
      <c r="H1207" s="66"/>
      <c r="I1207" s="66"/>
      <c r="J1207" s="66"/>
      <c r="K1207" s="66"/>
      <c r="N1207" s="66"/>
      <c r="P1207" s="66"/>
      <c r="Q1207" s="66"/>
      <c r="R1207" s="66"/>
    </row>
    <row r="1208" ht="12.75" customHeight="1">
      <c r="A1208" s="66"/>
      <c r="B1208" s="66"/>
      <c r="C1208" s="66"/>
      <c r="D1208" s="66"/>
      <c r="E1208" s="66"/>
      <c r="F1208" s="66"/>
      <c r="G1208" s="66"/>
      <c r="H1208" s="66"/>
      <c r="I1208" s="66"/>
      <c r="J1208" s="66"/>
      <c r="K1208" s="66"/>
      <c r="N1208" s="66"/>
      <c r="P1208" s="66"/>
      <c r="Q1208" s="66"/>
      <c r="R1208" s="66"/>
    </row>
    <row r="1209" ht="12.75" customHeight="1">
      <c r="A1209" s="66"/>
      <c r="B1209" s="66"/>
      <c r="C1209" s="66"/>
      <c r="D1209" s="66"/>
      <c r="E1209" s="66"/>
      <c r="F1209" s="66"/>
      <c r="G1209" s="66"/>
      <c r="H1209" s="66"/>
      <c r="I1209" s="66"/>
      <c r="J1209" s="66"/>
      <c r="K1209" s="66"/>
      <c r="N1209" s="66"/>
      <c r="P1209" s="66"/>
      <c r="Q1209" s="66"/>
      <c r="R1209" s="66"/>
    </row>
    <row r="1210" ht="12.75" customHeight="1">
      <c r="A1210" s="66"/>
      <c r="B1210" s="66"/>
      <c r="C1210" s="66"/>
      <c r="D1210" s="66"/>
      <c r="E1210" s="66"/>
      <c r="F1210" s="66"/>
      <c r="G1210" s="66"/>
      <c r="H1210" s="66"/>
      <c r="I1210" s="66"/>
      <c r="J1210" s="66"/>
      <c r="K1210" s="66"/>
      <c r="N1210" s="66"/>
      <c r="P1210" s="66"/>
      <c r="Q1210" s="66"/>
      <c r="R1210" s="66"/>
    </row>
    <row r="1211" ht="12.75" customHeight="1">
      <c r="A1211" s="66"/>
      <c r="B1211" s="66"/>
      <c r="C1211" s="66"/>
      <c r="D1211" s="66"/>
      <c r="E1211" s="66"/>
      <c r="F1211" s="66"/>
      <c r="G1211" s="66"/>
      <c r="H1211" s="66"/>
      <c r="I1211" s="66"/>
      <c r="J1211" s="66"/>
      <c r="K1211" s="66"/>
      <c r="N1211" s="66"/>
      <c r="P1211" s="66"/>
      <c r="Q1211" s="66"/>
      <c r="R1211" s="66"/>
    </row>
    <row r="1212" ht="12.75" customHeight="1">
      <c r="A1212" s="66"/>
      <c r="B1212" s="66"/>
      <c r="C1212" s="66"/>
      <c r="D1212" s="66"/>
      <c r="E1212" s="66"/>
      <c r="F1212" s="66"/>
      <c r="G1212" s="66"/>
      <c r="H1212" s="66"/>
      <c r="I1212" s="66"/>
      <c r="J1212" s="66"/>
      <c r="K1212" s="66"/>
      <c r="N1212" s="66"/>
      <c r="P1212" s="66"/>
      <c r="Q1212" s="66"/>
      <c r="R1212" s="66"/>
    </row>
    <row r="1213" ht="12.75" customHeight="1">
      <c r="A1213" s="66"/>
      <c r="B1213" s="66"/>
      <c r="C1213" s="66"/>
      <c r="D1213" s="66"/>
      <c r="E1213" s="66"/>
      <c r="F1213" s="66"/>
      <c r="G1213" s="66"/>
      <c r="H1213" s="66"/>
      <c r="I1213" s="66"/>
      <c r="J1213" s="66"/>
      <c r="K1213" s="66"/>
      <c r="N1213" s="66"/>
      <c r="P1213" s="66"/>
      <c r="Q1213" s="66"/>
      <c r="R1213" s="66"/>
    </row>
    <row r="1214" ht="12.75" customHeight="1">
      <c r="A1214" s="66"/>
      <c r="B1214" s="66"/>
      <c r="C1214" s="66"/>
      <c r="D1214" s="66"/>
      <c r="E1214" s="66"/>
      <c r="F1214" s="66"/>
      <c r="G1214" s="66"/>
      <c r="H1214" s="66"/>
      <c r="I1214" s="66"/>
      <c r="J1214" s="66"/>
      <c r="K1214" s="66"/>
      <c r="N1214" s="66"/>
      <c r="P1214" s="66"/>
      <c r="Q1214" s="66"/>
      <c r="R1214" s="66"/>
    </row>
    <row r="1215" ht="12.75" customHeight="1">
      <c r="A1215" s="66"/>
      <c r="B1215" s="66"/>
      <c r="C1215" s="66"/>
      <c r="D1215" s="66"/>
      <c r="E1215" s="66"/>
      <c r="F1215" s="66"/>
      <c r="G1215" s="66"/>
      <c r="H1215" s="66"/>
      <c r="I1215" s="66"/>
      <c r="J1215" s="66"/>
      <c r="K1215" s="66"/>
      <c r="N1215" s="66"/>
      <c r="P1215" s="66"/>
      <c r="Q1215" s="66"/>
      <c r="R1215" s="66"/>
    </row>
    <row r="1216" ht="12.75" customHeight="1">
      <c r="A1216" s="66"/>
      <c r="B1216" s="66"/>
      <c r="C1216" s="66"/>
      <c r="D1216" s="66"/>
      <c r="E1216" s="66"/>
      <c r="F1216" s="66"/>
      <c r="G1216" s="66"/>
      <c r="H1216" s="66"/>
      <c r="I1216" s="66"/>
      <c r="J1216" s="66"/>
      <c r="K1216" s="66"/>
      <c r="N1216" s="66"/>
      <c r="P1216" s="66"/>
      <c r="Q1216" s="66"/>
      <c r="R1216" s="66"/>
    </row>
    <row r="1217" ht="12.75" customHeight="1">
      <c r="A1217" s="66"/>
      <c r="B1217" s="66"/>
      <c r="C1217" s="66"/>
      <c r="D1217" s="66"/>
      <c r="E1217" s="66"/>
      <c r="F1217" s="66"/>
      <c r="G1217" s="66"/>
      <c r="H1217" s="66"/>
      <c r="I1217" s="66"/>
      <c r="J1217" s="66"/>
      <c r="K1217" s="66"/>
      <c r="N1217" s="66"/>
      <c r="P1217" s="66"/>
      <c r="Q1217" s="66"/>
      <c r="R1217" s="66"/>
    </row>
    <row r="1218" ht="12.75" customHeight="1">
      <c r="A1218" s="66"/>
      <c r="B1218" s="66"/>
      <c r="C1218" s="66"/>
      <c r="D1218" s="66"/>
      <c r="E1218" s="66"/>
      <c r="F1218" s="66"/>
      <c r="G1218" s="66"/>
      <c r="H1218" s="66"/>
      <c r="I1218" s="66"/>
      <c r="J1218" s="66"/>
      <c r="K1218" s="66"/>
      <c r="N1218" s="66"/>
      <c r="P1218" s="66"/>
      <c r="Q1218" s="66"/>
      <c r="R1218" s="66"/>
    </row>
    <row r="1219" ht="12.75" customHeight="1">
      <c r="A1219" s="66"/>
      <c r="B1219" s="66"/>
      <c r="C1219" s="66"/>
      <c r="D1219" s="66"/>
      <c r="E1219" s="66"/>
      <c r="F1219" s="66"/>
      <c r="G1219" s="66"/>
      <c r="H1219" s="66"/>
      <c r="I1219" s="66"/>
      <c r="J1219" s="66"/>
      <c r="K1219" s="66"/>
      <c r="N1219" s="66"/>
      <c r="P1219" s="66"/>
      <c r="Q1219" s="66"/>
      <c r="R1219" s="66"/>
    </row>
    <row r="1220" ht="12.75" customHeight="1">
      <c r="A1220" s="66"/>
      <c r="B1220" s="66"/>
      <c r="C1220" s="66"/>
      <c r="D1220" s="66"/>
      <c r="E1220" s="66"/>
      <c r="F1220" s="66"/>
      <c r="G1220" s="66"/>
      <c r="H1220" s="66"/>
      <c r="I1220" s="66"/>
      <c r="J1220" s="66"/>
      <c r="K1220" s="66"/>
      <c r="N1220" s="66"/>
      <c r="P1220" s="66"/>
      <c r="Q1220" s="66"/>
      <c r="R1220" s="66"/>
    </row>
    <row r="1221" ht="12.75" customHeight="1">
      <c r="A1221" s="66"/>
      <c r="B1221" s="66"/>
      <c r="C1221" s="66"/>
      <c r="D1221" s="66"/>
      <c r="E1221" s="66"/>
      <c r="F1221" s="66"/>
      <c r="G1221" s="66"/>
      <c r="H1221" s="66"/>
      <c r="I1221" s="66"/>
      <c r="J1221" s="66"/>
      <c r="K1221" s="66"/>
      <c r="N1221" s="66"/>
      <c r="P1221" s="66"/>
      <c r="Q1221" s="66"/>
      <c r="R1221" s="66"/>
    </row>
    <row r="1222" ht="12.75" customHeight="1">
      <c r="A1222" s="66"/>
      <c r="B1222" s="66"/>
      <c r="C1222" s="66"/>
      <c r="D1222" s="66"/>
      <c r="E1222" s="66"/>
      <c r="F1222" s="66"/>
      <c r="G1222" s="66"/>
      <c r="H1222" s="66"/>
      <c r="I1222" s="66"/>
      <c r="J1222" s="66"/>
      <c r="K1222" s="66"/>
      <c r="N1222" s="66"/>
      <c r="P1222" s="66"/>
      <c r="Q1222" s="66"/>
      <c r="R1222" s="66"/>
    </row>
    <row r="1223" ht="12.75" customHeight="1">
      <c r="A1223" s="66"/>
      <c r="B1223" s="66"/>
      <c r="C1223" s="66"/>
      <c r="D1223" s="66"/>
      <c r="E1223" s="66"/>
      <c r="F1223" s="66"/>
      <c r="G1223" s="66"/>
      <c r="H1223" s="66"/>
      <c r="I1223" s="66"/>
      <c r="J1223" s="66"/>
      <c r="K1223" s="66"/>
      <c r="N1223" s="66"/>
      <c r="P1223" s="66"/>
      <c r="Q1223" s="66"/>
      <c r="R1223" s="66"/>
    </row>
    <row r="1224" ht="12.75" customHeight="1">
      <c r="A1224" s="66"/>
      <c r="B1224" s="66"/>
      <c r="C1224" s="66"/>
      <c r="D1224" s="66"/>
      <c r="E1224" s="66"/>
      <c r="F1224" s="66"/>
      <c r="G1224" s="66"/>
      <c r="H1224" s="66"/>
      <c r="I1224" s="66"/>
      <c r="J1224" s="66"/>
      <c r="K1224" s="66"/>
      <c r="N1224" s="66"/>
      <c r="P1224" s="66"/>
      <c r="Q1224" s="66"/>
      <c r="R1224" s="66"/>
    </row>
    <row r="1225" ht="12.75" customHeight="1">
      <c r="A1225" s="66"/>
      <c r="B1225" s="66"/>
      <c r="C1225" s="66"/>
      <c r="D1225" s="66"/>
      <c r="E1225" s="66"/>
      <c r="F1225" s="66"/>
      <c r="G1225" s="66"/>
      <c r="H1225" s="66"/>
      <c r="I1225" s="66"/>
      <c r="J1225" s="66"/>
      <c r="K1225" s="66"/>
      <c r="N1225" s="66"/>
      <c r="P1225" s="66"/>
      <c r="Q1225" s="66"/>
      <c r="R1225" s="66"/>
    </row>
    <row r="1226" ht="12.75" customHeight="1">
      <c r="A1226" s="66"/>
      <c r="B1226" s="66"/>
      <c r="C1226" s="66"/>
      <c r="D1226" s="66"/>
      <c r="E1226" s="66"/>
      <c r="F1226" s="66"/>
      <c r="G1226" s="66"/>
      <c r="H1226" s="66"/>
      <c r="I1226" s="66"/>
      <c r="J1226" s="66"/>
      <c r="K1226" s="66"/>
      <c r="N1226" s="66"/>
      <c r="P1226" s="66"/>
      <c r="Q1226" s="66"/>
      <c r="R1226" s="66"/>
    </row>
    <row r="1227" ht="12.75" customHeight="1">
      <c r="A1227" s="66"/>
      <c r="B1227" s="66"/>
      <c r="C1227" s="66"/>
      <c r="D1227" s="66"/>
      <c r="E1227" s="66"/>
      <c r="F1227" s="66"/>
      <c r="G1227" s="66"/>
      <c r="H1227" s="66"/>
      <c r="I1227" s="66"/>
      <c r="J1227" s="66"/>
      <c r="K1227" s="66"/>
      <c r="N1227" s="66"/>
      <c r="P1227" s="66"/>
      <c r="Q1227" s="66"/>
      <c r="R1227" s="66"/>
    </row>
    <row r="1228" ht="12.75" customHeight="1">
      <c r="A1228" s="66"/>
      <c r="B1228" s="66"/>
      <c r="C1228" s="66"/>
      <c r="D1228" s="66"/>
      <c r="E1228" s="66"/>
      <c r="F1228" s="66"/>
      <c r="G1228" s="66"/>
      <c r="H1228" s="66"/>
      <c r="I1228" s="66"/>
      <c r="J1228" s="66"/>
      <c r="K1228" s="66"/>
      <c r="N1228" s="66"/>
      <c r="P1228" s="66"/>
      <c r="Q1228" s="66"/>
      <c r="R1228" s="66"/>
    </row>
    <row r="1229" ht="12.75" customHeight="1">
      <c r="A1229" s="66"/>
      <c r="B1229" s="66"/>
      <c r="C1229" s="66"/>
      <c r="D1229" s="66"/>
      <c r="E1229" s="66"/>
      <c r="F1229" s="66"/>
      <c r="G1229" s="66"/>
      <c r="H1229" s="66"/>
      <c r="I1229" s="66"/>
      <c r="J1229" s="66"/>
      <c r="K1229" s="66"/>
      <c r="N1229" s="66"/>
      <c r="P1229" s="66"/>
      <c r="Q1229" s="66"/>
      <c r="R1229" s="66"/>
    </row>
    <row r="1230" ht="12.75" customHeight="1">
      <c r="A1230" s="66"/>
      <c r="B1230" s="66"/>
      <c r="C1230" s="66"/>
      <c r="D1230" s="66"/>
      <c r="E1230" s="66"/>
      <c r="F1230" s="66"/>
      <c r="G1230" s="66"/>
      <c r="H1230" s="66"/>
      <c r="I1230" s="66"/>
      <c r="J1230" s="66"/>
      <c r="K1230" s="66"/>
      <c r="N1230" s="66"/>
      <c r="P1230" s="66"/>
      <c r="Q1230" s="66"/>
      <c r="R1230" s="66"/>
    </row>
    <row r="1231" ht="12.75" customHeight="1">
      <c r="A1231" s="66"/>
      <c r="B1231" s="66"/>
      <c r="C1231" s="66"/>
      <c r="D1231" s="66"/>
      <c r="E1231" s="66"/>
      <c r="F1231" s="66"/>
      <c r="G1231" s="66"/>
      <c r="H1231" s="66"/>
      <c r="I1231" s="66"/>
      <c r="J1231" s="66"/>
      <c r="K1231" s="66"/>
      <c r="N1231" s="66"/>
      <c r="P1231" s="66"/>
      <c r="Q1231" s="66"/>
      <c r="R1231" s="66"/>
    </row>
    <row r="1232" ht="12.75" customHeight="1">
      <c r="A1232" s="66"/>
      <c r="B1232" s="66"/>
      <c r="C1232" s="66"/>
      <c r="D1232" s="66"/>
      <c r="E1232" s="66"/>
      <c r="F1232" s="66"/>
      <c r="G1232" s="66"/>
      <c r="H1232" s="66"/>
      <c r="I1232" s="66"/>
      <c r="J1232" s="66"/>
      <c r="K1232" s="66"/>
      <c r="N1232" s="66"/>
      <c r="P1232" s="66"/>
      <c r="Q1232" s="66"/>
      <c r="R1232" s="66"/>
    </row>
    <row r="1233" ht="12.75" customHeight="1">
      <c r="A1233" s="66"/>
      <c r="B1233" s="66"/>
      <c r="C1233" s="66"/>
      <c r="D1233" s="66"/>
      <c r="E1233" s="66"/>
      <c r="F1233" s="66"/>
      <c r="G1233" s="66"/>
      <c r="H1233" s="66"/>
      <c r="I1233" s="66"/>
      <c r="J1233" s="66"/>
      <c r="K1233" s="66"/>
      <c r="N1233" s="66"/>
      <c r="P1233" s="66"/>
      <c r="Q1233" s="66"/>
      <c r="R1233" s="66"/>
    </row>
    <row r="1234" ht="12.75" customHeight="1">
      <c r="A1234" s="66"/>
      <c r="B1234" s="66"/>
      <c r="C1234" s="66"/>
      <c r="D1234" s="66"/>
      <c r="E1234" s="66"/>
      <c r="F1234" s="66"/>
      <c r="G1234" s="66"/>
      <c r="H1234" s="66"/>
      <c r="I1234" s="66"/>
      <c r="J1234" s="66"/>
      <c r="K1234" s="66"/>
      <c r="N1234" s="66"/>
      <c r="P1234" s="66"/>
      <c r="Q1234" s="66"/>
      <c r="R1234" s="66"/>
    </row>
    <row r="1235" ht="12.75" customHeight="1">
      <c r="A1235" s="66"/>
      <c r="B1235" s="66"/>
      <c r="C1235" s="66"/>
      <c r="D1235" s="66"/>
      <c r="E1235" s="66"/>
      <c r="F1235" s="66"/>
      <c r="G1235" s="66"/>
      <c r="H1235" s="66"/>
      <c r="I1235" s="66"/>
      <c r="J1235" s="66"/>
      <c r="K1235" s="66"/>
      <c r="N1235" s="66"/>
      <c r="P1235" s="66"/>
      <c r="Q1235" s="66"/>
      <c r="R1235" s="66"/>
    </row>
    <row r="1236" ht="12.75" customHeight="1">
      <c r="A1236" s="66"/>
      <c r="B1236" s="66"/>
      <c r="C1236" s="66"/>
      <c r="D1236" s="66"/>
      <c r="E1236" s="66"/>
      <c r="F1236" s="66"/>
      <c r="G1236" s="66"/>
      <c r="H1236" s="66"/>
      <c r="I1236" s="66"/>
      <c r="J1236" s="66"/>
      <c r="K1236" s="66"/>
      <c r="N1236" s="66"/>
      <c r="P1236" s="66"/>
      <c r="Q1236" s="66"/>
      <c r="R1236" s="66"/>
    </row>
    <row r="1237" ht="12.75" customHeight="1">
      <c r="A1237" s="66"/>
      <c r="B1237" s="66"/>
      <c r="C1237" s="66"/>
      <c r="D1237" s="66"/>
      <c r="E1237" s="66"/>
      <c r="F1237" s="66"/>
      <c r="G1237" s="66"/>
      <c r="H1237" s="66"/>
      <c r="I1237" s="66"/>
      <c r="J1237" s="66"/>
      <c r="K1237" s="66"/>
      <c r="N1237" s="66"/>
      <c r="P1237" s="66"/>
      <c r="Q1237" s="66"/>
      <c r="R1237" s="66"/>
    </row>
    <row r="1238" ht="12.75" customHeight="1">
      <c r="A1238" s="66"/>
      <c r="B1238" s="66"/>
      <c r="C1238" s="66"/>
      <c r="D1238" s="66"/>
      <c r="E1238" s="66"/>
      <c r="F1238" s="66"/>
      <c r="G1238" s="66"/>
      <c r="H1238" s="66"/>
      <c r="I1238" s="66"/>
      <c r="J1238" s="66"/>
      <c r="K1238" s="66"/>
      <c r="N1238" s="66"/>
      <c r="P1238" s="66"/>
      <c r="Q1238" s="66"/>
      <c r="R1238" s="66"/>
    </row>
    <row r="1239" ht="12.75" customHeight="1">
      <c r="A1239" s="66"/>
      <c r="B1239" s="66"/>
      <c r="C1239" s="66"/>
      <c r="D1239" s="66"/>
      <c r="E1239" s="66"/>
      <c r="F1239" s="66"/>
      <c r="G1239" s="66"/>
      <c r="H1239" s="66"/>
      <c r="I1239" s="66"/>
      <c r="J1239" s="66"/>
      <c r="K1239" s="66"/>
      <c r="N1239" s="66"/>
      <c r="P1239" s="66"/>
      <c r="Q1239" s="66"/>
      <c r="R1239" s="66"/>
    </row>
    <row r="1240" ht="12.75" customHeight="1">
      <c r="A1240" s="66"/>
      <c r="B1240" s="66"/>
      <c r="C1240" s="66"/>
      <c r="D1240" s="66"/>
      <c r="E1240" s="66"/>
      <c r="F1240" s="66"/>
      <c r="G1240" s="66"/>
      <c r="H1240" s="66"/>
      <c r="I1240" s="66"/>
      <c r="J1240" s="66"/>
      <c r="K1240" s="66"/>
      <c r="N1240" s="66"/>
      <c r="P1240" s="66"/>
      <c r="Q1240" s="66"/>
      <c r="R1240" s="66"/>
    </row>
    <row r="1241" ht="12.75" customHeight="1">
      <c r="A1241" s="66"/>
      <c r="B1241" s="66"/>
      <c r="C1241" s="66"/>
      <c r="D1241" s="66"/>
      <c r="E1241" s="66"/>
      <c r="F1241" s="66"/>
      <c r="G1241" s="66"/>
      <c r="H1241" s="66"/>
      <c r="I1241" s="66"/>
      <c r="J1241" s="66"/>
      <c r="K1241" s="66"/>
      <c r="N1241" s="66"/>
      <c r="P1241" s="66"/>
      <c r="Q1241" s="66"/>
      <c r="R1241" s="66"/>
    </row>
    <row r="1242" ht="12.75" customHeight="1">
      <c r="A1242" s="66"/>
      <c r="B1242" s="66"/>
      <c r="C1242" s="66"/>
      <c r="D1242" s="66"/>
      <c r="E1242" s="66"/>
      <c r="F1242" s="66"/>
      <c r="G1242" s="66"/>
      <c r="H1242" s="66"/>
      <c r="I1242" s="66"/>
      <c r="J1242" s="66"/>
      <c r="K1242" s="66"/>
      <c r="N1242" s="66"/>
      <c r="P1242" s="66"/>
      <c r="Q1242" s="66"/>
      <c r="R1242" s="66"/>
    </row>
    <row r="1243" ht="12.75" customHeight="1">
      <c r="A1243" s="66"/>
      <c r="B1243" s="66"/>
      <c r="C1243" s="66"/>
      <c r="D1243" s="66"/>
      <c r="E1243" s="66"/>
      <c r="F1243" s="66"/>
      <c r="G1243" s="66"/>
      <c r="H1243" s="66"/>
      <c r="I1243" s="66"/>
      <c r="J1243" s="66"/>
      <c r="K1243" s="66"/>
      <c r="N1243" s="66"/>
      <c r="P1243" s="66"/>
      <c r="Q1243" s="66"/>
      <c r="R1243" s="66"/>
    </row>
    <row r="1244" ht="12.75" customHeight="1">
      <c r="A1244" s="66"/>
      <c r="B1244" s="66"/>
      <c r="C1244" s="66"/>
      <c r="D1244" s="66"/>
      <c r="E1244" s="66"/>
      <c r="F1244" s="66"/>
      <c r="G1244" s="66"/>
      <c r="H1244" s="66"/>
      <c r="I1244" s="66"/>
      <c r="J1244" s="66"/>
      <c r="K1244" s="66"/>
      <c r="N1244" s="66"/>
      <c r="P1244" s="66"/>
      <c r="Q1244" s="66"/>
      <c r="R1244" s="66"/>
    </row>
    <row r="1245" ht="12.75" customHeight="1">
      <c r="A1245" s="66"/>
      <c r="B1245" s="66"/>
      <c r="C1245" s="66"/>
      <c r="D1245" s="66"/>
      <c r="E1245" s="66"/>
      <c r="F1245" s="66"/>
      <c r="G1245" s="66"/>
      <c r="H1245" s="66"/>
      <c r="I1245" s="66"/>
      <c r="J1245" s="66"/>
      <c r="K1245" s="66"/>
      <c r="N1245" s="66"/>
      <c r="P1245" s="66"/>
      <c r="Q1245" s="66"/>
      <c r="R1245" s="66"/>
    </row>
    <row r="1246" ht="12.75" customHeight="1">
      <c r="A1246" s="66"/>
      <c r="B1246" s="66"/>
      <c r="C1246" s="66"/>
      <c r="D1246" s="66"/>
      <c r="E1246" s="66"/>
      <c r="F1246" s="66"/>
      <c r="G1246" s="66"/>
      <c r="H1246" s="66"/>
      <c r="I1246" s="66"/>
      <c r="J1246" s="66"/>
      <c r="K1246" s="66"/>
      <c r="N1246" s="66"/>
      <c r="P1246" s="66"/>
      <c r="Q1246" s="66"/>
      <c r="R1246" s="66"/>
    </row>
    <row r="1247" ht="12.75" customHeight="1">
      <c r="A1247" s="66"/>
      <c r="B1247" s="66"/>
      <c r="C1247" s="66"/>
      <c r="D1247" s="66"/>
      <c r="E1247" s="66"/>
      <c r="F1247" s="66"/>
      <c r="G1247" s="66"/>
      <c r="H1247" s="66"/>
      <c r="I1247" s="66"/>
      <c r="J1247" s="66"/>
      <c r="K1247" s="66"/>
      <c r="N1247" s="66"/>
      <c r="P1247" s="66"/>
      <c r="Q1247" s="66"/>
      <c r="R1247" s="66"/>
    </row>
    <row r="1248" ht="12.75" customHeight="1">
      <c r="A1248" s="66"/>
      <c r="B1248" s="66"/>
      <c r="C1248" s="66"/>
      <c r="D1248" s="66"/>
      <c r="E1248" s="66"/>
      <c r="F1248" s="66"/>
      <c r="G1248" s="66"/>
      <c r="H1248" s="66"/>
      <c r="I1248" s="66"/>
      <c r="J1248" s="66"/>
      <c r="K1248" s="66"/>
      <c r="N1248" s="66"/>
      <c r="P1248" s="66"/>
      <c r="Q1248" s="66"/>
      <c r="R1248" s="66"/>
    </row>
    <row r="1249" ht="12.75" customHeight="1">
      <c r="A1249" s="66"/>
      <c r="B1249" s="66"/>
      <c r="C1249" s="66"/>
      <c r="D1249" s="66"/>
      <c r="E1249" s="66"/>
      <c r="F1249" s="66"/>
      <c r="G1249" s="66"/>
      <c r="H1249" s="66"/>
      <c r="I1249" s="66"/>
      <c r="J1249" s="66"/>
      <c r="K1249" s="66"/>
      <c r="N1249" s="66"/>
      <c r="P1249" s="66"/>
      <c r="Q1249" s="66"/>
      <c r="R1249" s="66"/>
    </row>
    <row r="1250" ht="12.75" customHeight="1">
      <c r="A1250" s="66"/>
      <c r="B1250" s="66"/>
      <c r="C1250" s="66"/>
      <c r="D1250" s="66"/>
      <c r="E1250" s="66"/>
      <c r="F1250" s="66"/>
      <c r="G1250" s="66"/>
      <c r="H1250" s="66"/>
      <c r="I1250" s="66"/>
      <c r="J1250" s="66"/>
      <c r="K1250" s="66"/>
      <c r="N1250" s="66"/>
      <c r="P1250" s="66"/>
      <c r="Q1250" s="66"/>
      <c r="R1250" s="66"/>
    </row>
    <row r="1251" ht="12.75" customHeight="1">
      <c r="A1251" s="66"/>
      <c r="B1251" s="66"/>
      <c r="C1251" s="66"/>
      <c r="D1251" s="66"/>
      <c r="E1251" s="66"/>
      <c r="F1251" s="66"/>
      <c r="G1251" s="66"/>
      <c r="H1251" s="66"/>
      <c r="I1251" s="66"/>
      <c r="J1251" s="66"/>
      <c r="K1251" s="66"/>
      <c r="N1251" s="66"/>
      <c r="P1251" s="66"/>
      <c r="Q1251" s="66"/>
      <c r="R1251" s="66"/>
    </row>
    <row r="1252" ht="12.75" customHeight="1">
      <c r="A1252" s="66"/>
      <c r="B1252" s="66"/>
      <c r="C1252" s="66"/>
      <c r="D1252" s="66"/>
      <c r="E1252" s="66"/>
      <c r="F1252" s="66"/>
      <c r="G1252" s="66"/>
      <c r="H1252" s="66"/>
      <c r="I1252" s="66"/>
      <c r="J1252" s="66"/>
      <c r="K1252" s="66"/>
      <c r="N1252" s="66"/>
      <c r="P1252" s="66"/>
      <c r="Q1252" s="66"/>
      <c r="R1252" s="66"/>
    </row>
    <row r="1253" ht="12.75" customHeight="1">
      <c r="A1253" s="66"/>
      <c r="B1253" s="66"/>
      <c r="C1253" s="66"/>
      <c r="D1253" s="66"/>
      <c r="E1253" s="66"/>
      <c r="F1253" s="66"/>
      <c r="G1253" s="66"/>
      <c r="H1253" s="66"/>
      <c r="I1253" s="66"/>
      <c r="J1253" s="66"/>
      <c r="K1253" s="66"/>
      <c r="N1253" s="66"/>
      <c r="P1253" s="66"/>
      <c r="Q1253" s="66"/>
      <c r="R1253" s="66"/>
    </row>
    <row r="1254" ht="12.75" customHeight="1">
      <c r="A1254" s="66"/>
      <c r="B1254" s="66"/>
      <c r="C1254" s="66"/>
      <c r="D1254" s="66"/>
      <c r="E1254" s="66"/>
      <c r="F1254" s="66"/>
      <c r="G1254" s="66"/>
      <c r="H1254" s="66"/>
      <c r="I1254" s="66"/>
      <c r="J1254" s="66"/>
      <c r="K1254" s="66"/>
      <c r="N1254" s="66"/>
      <c r="P1254" s="66"/>
      <c r="Q1254" s="66"/>
      <c r="R1254" s="66"/>
    </row>
    <row r="1255" ht="12.75" customHeight="1">
      <c r="A1255" s="66"/>
      <c r="B1255" s="66"/>
      <c r="C1255" s="66"/>
      <c r="D1255" s="66"/>
      <c r="E1255" s="66"/>
      <c r="F1255" s="66"/>
      <c r="G1255" s="66"/>
      <c r="H1255" s="66"/>
      <c r="I1255" s="66"/>
      <c r="J1255" s="66"/>
      <c r="K1255" s="66"/>
      <c r="N1255" s="66"/>
      <c r="P1255" s="66"/>
      <c r="Q1255" s="66"/>
      <c r="R1255" s="66"/>
    </row>
    <row r="1256" ht="12.75" customHeight="1">
      <c r="A1256" s="66"/>
      <c r="B1256" s="66"/>
      <c r="C1256" s="66"/>
      <c r="D1256" s="66"/>
      <c r="E1256" s="66"/>
      <c r="F1256" s="66"/>
      <c r="G1256" s="66"/>
      <c r="H1256" s="66"/>
      <c r="I1256" s="66"/>
      <c r="J1256" s="66"/>
      <c r="K1256" s="66"/>
      <c r="N1256" s="66"/>
      <c r="P1256" s="66"/>
      <c r="Q1256" s="66"/>
      <c r="R1256" s="66"/>
    </row>
    <row r="1257" ht="12.75" customHeight="1">
      <c r="A1257" s="66"/>
      <c r="B1257" s="66"/>
      <c r="C1257" s="66"/>
      <c r="D1257" s="66"/>
      <c r="E1257" s="66"/>
      <c r="F1257" s="66"/>
      <c r="G1257" s="66"/>
      <c r="H1257" s="66"/>
      <c r="I1257" s="66"/>
      <c r="J1257" s="66"/>
      <c r="K1257" s="66"/>
      <c r="N1257" s="66"/>
      <c r="P1257" s="66"/>
      <c r="Q1257" s="66"/>
      <c r="R1257" s="66"/>
    </row>
    <row r="1258" ht="12.75" customHeight="1">
      <c r="A1258" s="66"/>
      <c r="B1258" s="66"/>
      <c r="C1258" s="66"/>
      <c r="D1258" s="66"/>
      <c r="E1258" s="66"/>
      <c r="F1258" s="66"/>
      <c r="G1258" s="66"/>
      <c r="H1258" s="66"/>
      <c r="I1258" s="66"/>
      <c r="J1258" s="66"/>
      <c r="K1258" s="66"/>
      <c r="N1258" s="66"/>
      <c r="P1258" s="66"/>
      <c r="Q1258" s="66"/>
      <c r="R1258" s="66"/>
    </row>
    <row r="1259" ht="12.75" customHeight="1">
      <c r="A1259" s="66"/>
      <c r="B1259" s="66"/>
      <c r="C1259" s="66"/>
      <c r="D1259" s="66"/>
      <c r="E1259" s="66"/>
      <c r="F1259" s="66"/>
      <c r="G1259" s="66"/>
      <c r="H1259" s="66"/>
      <c r="I1259" s="66"/>
      <c r="J1259" s="66"/>
      <c r="K1259" s="66"/>
      <c r="N1259" s="66"/>
      <c r="P1259" s="66"/>
      <c r="Q1259" s="66"/>
      <c r="R1259" s="66"/>
    </row>
    <row r="1260" ht="12.75" customHeight="1">
      <c r="A1260" s="66"/>
      <c r="B1260" s="66"/>
      <c r="C1260" s="66"/>
      <c r="D1260" s="66"/>
      <c r="E1260" s="66"/>
      <c r="F1260" s="66"/>
      <c r="G1260" s="66"/>
      <c r="H1260" s="66"/>
      <c r="I1260" s="66"/>
      <c r="J1260" s="66"/>
      <c r="K1260" s="66"/>
      <c r="N1260" s="66"/>
      <c r="P1260" s="66"/>
      <c r="Q1260" s="66"/>
      <c r="R1260" s="66"/>
    </row>
    <row r="1261" ht="12.75" customHeight="1">
      <c r="A1261" s="66"/>
      <c r="B1261" s="66"/>
      <c r="C1261" s="66"/>
      <c r="D1261" s="66"/>
      <c r="E1261" s="66"/>
      <c r="F1261" s="66"/>
      <c r="G1261" s="66"/>
      <c r="H1261" s="66"/>
      <c r="I1261" s="66"/>
      <c r="J1261" s="66"/>
      <c r="K1261" s="66"/>
      <c r="N1261" s="66"/>
      <c r="P1261" s="66"/>
      <c r="Q1261" s="66"/>
      <c r="R1261" s="66"/>
    </row>
    <row r="1262" ht="12.75" customHeight="1">
      <c r="A1262" s="66"/>
      <c r="B1262" s="66"/>
      <c r="C1262" s="66"/>
      <c r="D1262" s="66"/>
      <c r="E1262" s="66"/>
      <c r="F1262" s="66"/>
      <c r="G1262" s="66"/>
      <c r="H1262" s="66"/>
      <c r="I1262" s="66"/>
      <c r="J1262" s="66"/>
      <c r="K1262" s="66"/>
      <c r="N1262" s="66"/>
      <c r="P1262" s="66"/>
      <c r="Q1262" s="66"/>
      <c r="R1262" s="66"/>
    </row>
    <row r="1263" ht="12.75" customHeight="1">
      <c r="A1263" s="66"/>
      <c r="B1263" s="66"/>
      <c r="C1263" s="66"/>
      <c r="D1263" s="66"/>
      <c r="E1263" s="66"/>
      <c r="F1263" s="66"/>
      <c r="G1263" s="66"/>
      <c r="H1263" s="66"/>
      <c r="I1263" s="66"/>
      <c r="J1263" s="66"/>
      <c r="K1263" s="66"/>
      <c r="N1263" s="66"/>
      <c r="P1263" s="66"/>
      <c r="Q1263" s="66"/>
      <c r="R1263" s="66"/>
    </row>
    <row r="1264" ht="12.75" customHeight="1">
      <c r="A1264" s="66"/>
      <c r="B1264" s="66"/>
      <c r="C1264" s="66"/>
      <c r="D1264" s="66"/>
      <c r="E1264" s="66"/>
      <c r="F1264" s="66"/>
      <c r="G1264" s="66"/>
      <c r="H1264" s="66"/>
      <c r="I1264" s="66"/>
      <c r="J1264" s="66"/>
      <c r="K1264" s="66"/>
      <c r="N1264" s="66"/>
      <c r="P1264" s="66"/>
      <c r="Q1264" s="66"/>
      <c r="R1264" s="66"/>
    </row>
    <row r="1265" ht="12.75" customHeight="1">
      <c r="A1265" s="66"/>
      <c r="B1265" s="66"/>
      <c r="C1265" s="66"/>
      <c r="D1265" s="66"/>
      <c r="E1265" s="66"/>
      <c r="F1265" s="66"/>
      <c r="G1265" s="66"/>
      <c r="H1265" s="66"/>
      <c r="I1265" s="66"/>
      <c r="J1265" s="66"/>
      <c r="K1265" s="66"/>
      <c r="N1265" s="66"/>
      <c r="P1265" s="66"/>
      <c r="Q1265" s="66"/>
      <c r="R1265" s="66"/>
    </row>
    <row r="1266" ht="12.75" customHeight="1">
      <c r="A1266" s="66"/>
      <c r="B1266" s="66"/>
      <c r="C1266" s="66"/>
      <c r="D1266" s="66"/>
      <c r="E1266" s="66"/>
      <c r="F1266" s="66"/>
      <c r="G1266" s="66"/>
      <c r="H1266" s="66"/>
      <c r="I1266" s="66"/>
      <c r="J1266" s="66"/>
      <c r="K1266" s="66"/>
      <c r="N1266" s="66"/>
      <c r="P1266" s="66"/>
      <c r="Q1266" s="66"/>
      <c r="R1266" s="66"/>
    </row>
    <row r="1267" ht="12.75" customHeight="1">
      <c r="A1267" s="66"/>
      <c r="B1267" s="66"/>
      <c r="C1267" s="66"/>
      <c r="D1267" s="66"/>
      <c r="E1267" s="66"/>
      <c r="F1267" s="66"/>
      <c r="G1267" s="66"/>
      <c r="H1267" s="66"/>
      <c r="I1267" s="66"/>
      <c r="J1267" s="66"/>
      <c r="K1267" s="66"/>
      <c r="N1267" s="66"/>
      <c r="P1267" s="66"/>
      <c r="Q1267" s="66"/>
      <c r="R1267" s="66"/>
    </row>
    <row r="1268" ht="12.75" customHeight="1">
      <c r="A1268" s="66"/>
      <c r="B1268" s="66"/>
      <c r="C1268" s="66"/>
      <c r="D1268" s="66"/>
      <c r="E1268" s="66"/>
      <c r="F1268" s="66"/>
      <c r="G1268" s="66"/>
      <c r="H1268" s="66"/>
      <c r="I1268" s="66"/>
      <c r="J1268" s="66"/>
      <c r="K1268" s="66"/>
      <c r="N1268" s="66"/>
      <c r="P1268" s="66"/>
      <c r="Q1268" s="66"/>
      <c r="R1268" s="66"/>
    </row>
    <row r="1269" ht="12.75" customHeight="1">
      <c r="A1269" s="66"/>
      <c r="B1269" s="66"/>
      <c r="C1269" s="66"/>
      <c r="D1269" s="66"/>
      <c r="E1269" s="66"/>
      <c r="F1269" s="66"/>
      <c r="G1269" s="66"/>
      <c r="H1269" s="66"/>
      <c r="I1269" s="66"/>
      <c r="J1269" s="66"/>
      <c r="K1269" s="66"/>
      <c r="N1269" s="66"/>
      <c r="P1269" s="66"/>
      <c r="Q1269" s="66"/>
      <c r="R1269" s="66"/>
    </row>
    <row r="1270" ht="12.75" customHeight="1">
      <c r="A1270" s="66"/>
      <c r="B1270" s="66"/>
      <c r="C1270" s="66"/>
      <c r="D1270" s="66"/>
      <c r="E1270" s="66"/>
      <c r="F1270" s="66"/>
      <c r="G1270" s="66"/>
      <c r="H1270" s="66"/>
      <c r="I1270" s="66"/>
      <c r="J1270" s="66"/>
      <c r="K1270" s="66"/>
      <c r="N1270" s="66"/>
      <c r="P1270" s="66"/>
      <c r="Q1270" s="66"/>
      <c r="R1270" s="66"/>
    </row>
    <row r="1271" ht="12.75" customHeight="1">
      <c r="A1271" s="66"/>
      <c r="B1271" s="66"/>
      <c r="C1271" s="66"/>
      <c r="D1271" s="66"/>
      <c r="E1271" s="66"/>
      <c r="F1271" s="66"/>
      <c r="G1271" s="66"/>
      <c r="H1271" s="66"/>
      <c r="I1271" s="66"/>
      <c r="J1271" s="66"/>
      <c r="K1271" s="66"/>
      <c r="N1271" s="66"/>
      <c r="P1271" s="66"/>
      <c r="Q1271" s="66"/>
      <c r="R1271" s="66"/>
    </row>
    <row r="1272" ht="12.75" customHeight="1">
      <c r="A1272" s="66"/>
      <c r="B1272" s="66"/>
      <c r="C1272" s="66"/>
      <c r="D1272" s="66"/>
      <c r="E1272" s="66"/>
      <c r="F1272" s="66"/>
      <c r="G1272" s="66"/>
      <c r="H1272" s="66"/>
      <c r="I1272" s="66"/>
      <c r="J1272" s="66"/>
      <c r="K1272" s="66"/>
      <c r="N1272" s="66"/>
      <c r="P1272" s="66"/>
      <c r="Q1272" s="66"/>
      <c r="R1272" s="66"/>
    </row>
    <row r="1273" ht="12.75" customHeight="1">
      <c r="A1273" s="66"/>
      <c r="B1273" s="66"/>
      <c r="C1273" s="66"/>
      <c r="D1273" s="66"/>
      <c r="E1273" s="66"/>
      <c r="F1273" s="66"/>
      <c r="G1273" s="66"/>
      <c r="H1273" s="66"/>
      <c r="I1273" s="66"/>
      <c r="J1273" s="66"/>
      <c r="K1273" s="66"/>
      <c r="N1273" s="66"/>
      <c r="P1273" s="66"/>
      <c r="Q1273" s="66"/>
      <c r="R1273" s="66"/>
    </row>
    <row r="1274" ht="12.75" customHeight="1">
      <c r="A1274" s="66"/>
      <c r="B1274" s="66"/>
      <c r="C1274" s="66"/>
      <c r="D1274" s="66"/>
      <c r="E1274" s="66"/>
      <c r="F1274" s="66"/>
      <c r="G1274" s="66"/>
      <c r="H1274" s="66"/>
      <c r="I1274" s="66"/>
      <c r="J1274" s="66"/>
      <c r="K1274" s="66"/>
      <c r="N1274" s="66"/>
      <c r="P1274" s="66"/>
      <c r="Q1274" s="66"/>
      <c r="R1274" s="66"/>
    </row>
    <row r="1275" ht="12.75" customHeight="1">
      <c r="A1275" s="66"/>
      <c r="B1275" s="66"/>
      <c r="C1275" s="66"/>
      <c r="D1275" s="66"/>
      <c r="E1275" s="66"/>
      <c r="F1275" s="66"/>
      <c r="G1275" s="66"/>
      <c r="H1275" s="66"/>
      <c r="I1275" s="66"/>
      <c r="J1275" s="66"/>
      <c r="K1275" s="66"/>
      <c r="N1275" s="66"/>
      <c r="P1275" s="66"/>
      <c r="Q1275" s="66"/>
      <c r="R1275" s="66"/>
    </row>
    <row r="1276" ht="12.75" customHeight="1">
      <c r="A1276" s="66"/>
      <c r="B1276" s="66"/>
      <c r="C1276" s="66"/>
      <c r="D1276" s="66"/>
      <c r="E1276" s="66"/>
      <c r="F1276" s="66"/>
      <c r="G1276" s="66"/>
      <c r="H1276" s="66"/>
      <c r="I1276" s="66"/>
      <c r="J1276" s="66"/>
      <c r="K1276" s="66"/>
      <c r="N1276" s="66"/>
      <c r="P1276" s="66"/>
      <c r="Q1276" s="66"/>
      <c r="R1276" s="66"/>
    </row>
    <row r="1277" ht="12.75" customHeight="1">
      <c r="A1277" s="66"/>
      <c r="B1277" s="66"/>
      <c r="C1277" s="66"/>
      <c r="D1277" s="66"/>
      <c r="E1277" s="66"/>
      <c r="F1277" s="66"/>
      <c r="G1277" s="66"/>
      <c r="H1277" s="66"/>
      <c r="I1277" s="66"/>
      <c r="J1277" s="66"/>
      <c r="K1277" s="66"/>
      <c r="N1277" s="66"/>
      <c r="P1277" s="66"/>
      <c r="Q1277" s="66"/>
      <c r="R1277" s="66"/>
    </row>
    <row r="1278" ht="12.75" customHeight="1">
      <c r="A1278" s="66"/>
      <c r="B1278" s="66"/>
      <c r="C1278" s="66"/>
      <c r="D1278" s="66"/>
      <c r="E1278" s="66"/>
      <c r="F1278" s="66"/>
      <c r="G1278" s="66"/>
      <c r="H1278" s="66"/>
      <c r="I1278" s="66"/>
      <c r="J1278" s="66"/>
      <c r="K1278" s="66"/>
      <c r="N1278" s="66"/>
      <c r="P1278" s="66"/>
      <c r="Q1278" s="66"/>
      <c r="R1278" s="66"/>
    </row>
    <row r="1279" ht="12.75" customHeight="1">
      <c r="A1279" s="66"/>
      <c r="B1279" s="66"/>
      <c r="C1279" s="66"/>
      <c r="D1279" s="66"/>
      <c r="E1279" s="66"/>
      <c r="F1279" s="66"/>
      <c r="G1279" s="66"/>
      <c r="H1279" s="66"/>
      <c r="I1279" s="66"/>
      <c r="J1279" s="66"/>
      <c r="K1279" s="66"/>
      <c r="N1279" s="66"/>
      <c r="P1279" s="66"/>
      <c r="Q1279" s="66"/>
      <c r="R1279" s="66"/>
    </row>
    <row r="1280" ht="12.75" customHeight="1">
      <c r="A1280" s="66"/>
      <c r="B1280" s="66"/>
      <c r="C1280" s="66"/>
      <c r="D1280" s="66"/>
      <c r="E1280" s="66"/>
      <c r="F1280" s="66"/>
      <c r="G1280" s="66"/>
      <c r="H1280" s="66"/>
      <c r="I1280" s="66"/>
      <c r="J1280" s="66"/>
      <c r="K1280" s="66"/>
      <c r="N1280" s="66"/>
      <c r="P1280" s="66"/>
      <c r="Q1280" s="66"/>
      <c r="R1280" s="66"/>
    </row>
    <row r="1281" ht="12.75" customHeight="1">
      <c r="A1281" s="66"/>
      <c r="B1281" s="66"/>
      <c r="C1281" s="66"/>
      <c r="D1281" s="66"/>
      <c r="E1281" s="66"/>
      <c r="F1281" s="66"/>
      <c r="G1281" s="66"/>
      <c r="H1281" s="66"/>
      <c r="I1281" s="66"/>
      <c r="J1281" s="66"/>
      <c r="K1281" s="66"/>
      <c r="N1281" s="66"/>
      <c r="P1281" s="66"/>
      <c r="Q1281" s="66"/>
      <c r="R1281" s="66"/>
    </row>
    <row r="1282" ht="12.75" customHeight="1">
      <c r="A1282" s="66"/>
      <c r="B1282" s="66"/>
      <c r="C1282" s="66"/>
      <c r="D1282" s="66"/>
      <c r="E1282" s="66"/>
      <c r="F1282" s="66"/>
      <c r="G1282" s="66"/>
      <c r="H1282" s="66"/>
      <c r="I1282" s="66"/>
      <c r="J1282" s="66"/>
      <c r="K1282" s="66"/>
      <c r="N1282" s="66"/>
      <c r="P1282" s="66"/>
      <c r="Q1282" s="66"/>
      <c r="R1282" s="66"/>
    </row>
    <row r="1283" ht="12.75" customHeight="1">
      <c r="A1283" s="66"/>
      <c r="B1283" s="66"/>
      <c r="C1283" s="66"/>
      <c r="D1283" s="66"/>
      <c r="E1283" s="66"/>
      <c r="F1283" s="66"/>
      <c r="G1283" s="66"/>
      <c r="H1283" s="66"/>
      <c r="I1283" s="66"/>
      <c r="J1283" s="66"/>
      <c r="K1283" s="66"/>
      <c r="N1283" s="66"/>
      <c r="P1283" s="66"/>
      <c r="Q1283" s="66"/>
      <c r="R1283" s="66"/>
    </row>
    <row r="1284" ht="12.75" customHeight="1">
      <c r="A1284" s="66"/>
      <c r="B1284" s="66"/>
      <c r="C1284" s="66"/>
      <c r="D1284" s="66"/>
      <c r="E1284" s="66"/>
      <c r="F1284" s="66"/>
      <c r="G1284" s="66"/>
      <c r="H1284" s="66"/>
      <c r="I1284" s="66"/>
      <c r="J1284" s="66"/>
      <c r="K1284" s="66"/>
      <c r="N1284" s="66"/>
      <c r="P1284" s="66"/>
      <c r="Q1284" s="66"/>
      <c r="R1284" s="66"/>
    </row>
    <row r="1285" ht="12.75" customHeight="1">
      <c r="A1285" s="66"/>
      <c r="B1285" s="66"/>
      <c r="C1285" s="66"/>
      <c r="D1285" s="66"/>
      <c r="E1285" s="66"/>
      <c r="F1285" s="66"/>
      <c r="G1285" s="66"/>
      <c r="H1285" s="66"/>
      <c r="I1285" s="66"/>
      <c r="J1285" s="66"/>
      <c r="K1285" s="66"/>
      <c r="N1285" s="66"/>
      <c r="P1285" s="66"/>
      <c r="Q1285" s="66"/>
      <c r="R1285" s="66"/>
    </row>
    <row r="1286" ht="12.75" customHeight="1">
      <c r="A1286" s="66"/>
      <c r="B1286" s="66"/>
      <c r="C1286" s="66"/>
      <c r="D1286" s="66"/>
      <c r="E1286" s="66"/>
      <c r="F1286" s="66"/>
      <c r="G1286" s="66"/>
      <c r="H1286" s="66"/>
      <c r="I1286" s="66"/>
      <c r="J1286" s="66"/>
      <c r="K1286" s="66"/>
      <c r="N1286" s="66"/>
      <c r="P1286" s="66"/>
      <c r="Q1286" s="66"/>
      <c r="R1286" s="66"/>
    </row>
    <row r="1287" ht="12.75" customHeight="1">
      <c r="A1287" s="66"/>
      <c r="B1287" s="66"/>
      <c r="C1287" s="66"/>
      <c r="D1287" s="66"/>
      <c r="E1287" s="66"/>
      <c r="F1287" s="66"/>
      <c r="G1287" s="66"/>
      <c r="H1287" s="66"/>
      <c r="I1287" s="66"/>
      <c r="J1287" s="66"/>
      <c r="K1287" s="66"/>
      <c r="N1287" s="66"/>
      <c r="P1287" s="66"/>
      <c r="Q1287" s="66"/>
      <c r="R1287" s="66"/>
    </row>
    <row r="1288" ht="12.75" customHeight="1">
      <c r="A1288" s="66"/>
      <c r="B1288" s="66"/>
      <c r="C1288" s="66"/>
      <c r="D1288" s="66"/>
      <c r="E1288" s="66"/>
      <c r="F1288" s="66"/>
      <c r="G1288" s="66"/>
      <c r="H1288" s="66"/>
      <c r="I1288" s="66"/>
      <c r="J1288" s="66"/>
      <c r="K1288" s="66"/>
      <c r="N1288" s="66"/>
      <c r="P1288" s="66"/>
      <c r="Q1288" s="66"/>
      <c r="R1288" s="66"/>
    </row>
    <row r="1289" ht="12.75" customHeight="1">
      <c r="A1289" s="66"/>
      <c r="B1289" s="66"/>
      <c r="C1289" s="66"/>
      <c r="D1289" s="66"/>
      <c r="E1289" s="66"/>
      <c r="F1289" s="66"/>
      <c r="G1289" s="66"/>
      <c r="H1289" s="66"/>
      <c r="I1289" s="66"/>
      <c r="J1289" s="66"/>
      <c r="K1289" s="66"/>
      <c r="N1289" s="66"/>
      <c r="P1289" s="66"/>
      <c r="Q1289" s="66"/>
      <c r="R1289" s="66"/>
    </row>
    <row r="1290" ht="12.75" customHeight="1">
      <c r="A1290" s="66"/>
      <c r="B1290" s="66"/>
      <c r="C1290" s="66"/>
      <c r="D1290" s="66"/>
      <c r="E1290" s="66"/>
      <c r="F1290" s="66"/>
      <c r="G1290" s="66"/>
      <c r="H1290" s="66"/>
      <c r="I1290" s="66"/>
      <c r="J1290" s="66"/>
      <c r="K1290" s="66"/>
      <c r="N1290" s="66"/>
      <c r="P1290" s="66"/>
      <c r="Q1290" s="66"/>
      <c r="R1290" s="66"/>
    </row>
    <row r="1291" ht="12.75" customHeight="1">
      <c r="A1291" s="66"/>
      <c r="B1291" s="66"/>
      <c r="C1291" s="66"/>
      <c r="D1291" s="66"/>
      <c r="E1291" s="66"/>
      <c r="F1291" s="66"/>
      <c r="G1291" s="66"/>
      <c r="H1291" s="66"/>
      <c r="I1291" s="66"/>
      <c r="J1291" s="66"/>
      <c r="K1291" s="66"/>
      <c r="N1291" s="66"/>
      <c r="P1291" s="66"/>
      <c r="Q1291" s="66"/>
      <c r="R1291" s="66"/>
    </row>
    <row r="1292" ht="12.75" customHeight="1">
      <c r="A1292" s="66"/>
      <c r="B1292" s="66"/>
      <c r="C1292" s="66"/>
      <c r="D1292" s="66"/>
      <c r="E1292" s="66"/>
      <c r="F1292" s="66"/>
      <c r="G1292" s="66"/>
      <c r="H1292" s="66"/>
      <c r="I1292" s="66"/>
      <c r="J1292" s="66"/>
      <c r="K1292" s="66"/>
      <c r="N1292" s="66"/>
      <c r="P1292" s="66"/>
      <c r="Q1292" s="66"/>
      <c r="R1292" s="66"/>
    </row>
    <row r="1293" ht="12.75" customHeight="1">
      <c r="A1293" s="66"/>
      <c r="B1293" s="66"/>
      <c r="C1293" s="66"/>
      <c r="D1293" s="66"/>
      <c r="E1293" s="66"/>
      <c r="F1293" s="66"/>
      <c r="G1293" s="66"/>
      <c r="H1293" s="66"/>
      <c r="I1293" s="66"/>
      <c r="J1293" s="66"/>
      <c r="K1293" s="66"/>
      <c r="N1293" s="66"/>
      <c r="P1293" s="66"/>
      <c r="Q1293" s="66"/>
      <c r="R1293" s="66"/>
    </row>
    <row r="1294" ht="12.75" customHeight="1">
      <c r="A1294" s="66"/>
      <c r="B1294" s="66"/>
      <c r="C1294" s="66"/>
      <c r="D1294" s="66"/>
      <c r="E1294" s="66"/>
      <c r="F1294" s="66"/>
      <c r="G1294" s="66"/>
      <c r="H1294" s="66"/>
      <c r="I1294" s="66"/>
      <c r="J1294" s="66"/>
      <c r="K1294" s="66"/>
      <c r="N1294" s="66"/>
      <c r="P1294" s="66"/>
      <c r="Q1294" s="66"/>
      <c r="R1294" s="66"/>
    </row>
    <row r="1295" ht="12.75" customHeight="1">
      <c r="A1295" s="66"/>
      <c r="B1295" s="66"/>
      <c r="C1295" s="66"/>
      <c r="D1295" s="66"/>
      <c r="E1295" s="66"/>
      <c r="F1295" s="66"/>
      <c r="G1295" s="66"/>
      <c r="H1295" s="66"/>
      <c r="I1295" s="66"/>
      <c r="J1295" s="66"/>
      <c r="K1295" s="66"/>
      <c r="N1295" s="66"/>
      <c r="P1295" s="66"/>
      <c r="Q1295" s="66"/>
      <c r="R1295" s="66"/>
    </row>
    <row r="1296" ht="12.75" customHeight="1">
      <c r="A1296" s="66"/>
      <c r="B1296" s="66"/>
      <c r="C1296" s="66"/>
      <c r="D1296" s="66"/>
      <c r="E1296" s="66"/>
      <c r="F1296" s="66"/>
      <c r="G1296" s="66"/>
      <c r="H1296" s="66"/>
      <c r="I1296" s="66"/>
      <c r="J1296" s="66"/>
      <c r="K1296" s="66"/>
      <c r="N1296" s="66"/>
      <c r="P1296" s="66"/>
      <c r="Q1296" s="66"/>
      <c r="R1296" s="66"/>
    </row>
    <row r="1297" ht="12.75" customHeight="1">
      <c r="A1297" s="66"/>
      <c r="B1297" s="66"/>
      <c r="C1297" s="66"/>
      <c r="D1297" s="66"/>
      <c r="E1297" s="66"/>
      <c r="F1297" s="66"/>
      <c r="G1297" s="66"/>
      <c r="H1297" s="66"/>
      <c r="I1297" s="66"/>
      <c r="J1297" s="66"/>
      <c r="K1297" s="66"/>
      <c r="N1297" s="66"/>
      <c r="P1297" s="66"/>
      <c r="Q1297" s="66"/>
      <c r="R1297" s="66"/>
    </row>
    <row r="1298" ht="12.75" customHeight="1">
      <c r="A1298" s="66"/>
      <c r="B1298" s="66"/>
      <c r="C1298" s="66"/>
      <c r="D1298" s="66"/>
      <c r="E1298" s="66"/>
      <c r="F1298" s="66"/>
      <c r="G1298" s="66"/>
      <c r="H1298" s="66"/>
      <c r="I1298" s="66"/>
      <c r="J1298" s="66"/>
      <c r="K1298" s="66"/>
      <c r="N1298" s="66"/>
      <c r="P1298" s="66"/>
      <c r="Q1298" s="66"/>
      <c r="R1298" s="66"/>
    </row>
    <row r="1299" ht="12.75" customHeight="1">
      <c r="A1299" s="66"/>
      <c r="B1299" s="66"/>
      <c r="C1299" s="66"/>
      <c r="D1299" s="66"/>
      <c r="E1299" s="66"/>
      <c r="F1299" s="66"/>
      <c r="G1299" s="66"/>
      <c r="H1299" s="66"/>
      <c r="I1299" s="66"/>
      <c r="J1299" s="66"/>
      <c r="K1299" s="66"/>
      <c r="N1299" s="66"/>
      <c r="P1299" s="66"/>
      <c r="Q1299" s="66"/>
      <c r="R1299" s="66"/>
    </row>
    <row r="1300" ht="12.75" customHeight="1">
      <c r="A1300" s="66"/>
      <c r="B1300" s="66"/>
      <c r="C1300" s="66"/>
      <c r="D1300" s="66"/>
      <c r="E1300" s="66"/>
      <c r="F1300" s="66"/>
      <c r="G1300" s="66"/>
      <c r="H1300" s="66"/>
      <c r="I1300" s="66"/>
      <c r="J1300" s="66"/>
      <c r="K1300" s="66"/>
      <c r="N1300" s="66"/>
      <c r="P1300" s="66"/>
      <c r="Q1300" s="66"/>
      <c r="R1300" s="66"/>
    </row>
    <row r="1301" ht="12.75" customHeight="1">
      <c r="A1301" s="66"/>
      <c r="B1301" s="66"/>
      <c r="C1301" s="66"/>
      <c r="D1301" s="66"/>
      <c r="E1301" s="66"/>
      <c r="F1301" s="66"/>
      <c r="G1301" s="66"/>
      <c r="H1301" s="66"/>
      <c r="I1301" s="66"/>
      <c r="J1301" s="66"/>
      <c r="K1301" s="66"/>
      <c r="N1301" s="66"/>
      <c r="P1301" s="66"/>
      <c r="Q1301" s="66"/>
      <c r="R1301" s="66"/>
    </row>
    <row r="1302" ht="12.75" customHeight="1">
      <c r="A1302" s="66"/>
      <c r="B1302" s="66"/>
      <c r="C1302" s="66"/>
      <c r="D1302" s="66"/>
      <c r="E1302" s="66"/>
      <c r="F1302" s="66"/>
      <c r="G1302" s="66"/>
      <c r="H1302" s="66"/>
      <c r="I1302" s="66"/>
      <c r="J1302" s="66"/>
      <c r="K1302" s="66"/>
      <c r="N1302" s="66"/>
      <c r="P1302" s="66"/>
      <c r="Q1302" s="66"/>
      <c r="R1302" s="66"/>
    </row>
    <row r="1303" ht="12.75" customHeight="1">
      <c r="A1303" s="66"/>
      <c r="B1303" s="66"/>
      <c r="C1303" s="66"/>
      <c r="D1303" s="66"/>
      <c r="E1303" s="66"/>
      <c r="F1303" s="66"/>
      <c r="G1303" s="66"/>
      <c r="H1303" s="66"/>
      <c r="I1303" s="66"/>
      <c r="J1303" s="66"/>
      <c r="K1303" s="66"/>
      <c r="N1303" s="66"/>
      <c r="P1303" s="66"/>
      <c r="Q1303" s="66"/>
      <c r="R1303" s="66"/>
    </row>
    <row r="1304" ht="12.75" customHeight="1">
      <c r="A1304" s="66"/>
      <c r="B1304" s="66"/>
      <c r="C1304" s="66"/>
      <c r="D1304" s="66"/>
      <c r="E1304" s="66"/>
      <c r="F1304" s="66"/>
      <c r="G1304" s="66"/>
      <c r="H1304" s="66"/>
      <c r="I1304" s="66"/>
      <c r="J1304" s="66"/>
      <c r="K1304" s="66"/>
      <c r="N1304" s="66"/>
      <c r="P1304" s="66"/>
      <c r="Q1304" s="66"/>
      <c r="R1304" s="66"/>
    </row>
    <row r="1305" ht="12.75" customHeight="1">
      <c r="A1305" s="66"/>
      <c r="B1305" s="66"/>
      <c r="C1305" s="66"/>
      <c r="D1305" s="66"/>
      <c r="E1305" s="66"/>
      <c r="F1305" s="66"/>
      <c r="G1305" s="66"/>
      <c r="H1305" s="66"/>
      <c r="I1305" s="66"/>
      <c r="J1305" s="66"/>
      <c r="K1305" s="66"/>
      <c r="N1305" s="66"/>
      <c r="P1305" s="66"/>
      <c r="Q1305" s="66"/>
      <c r="R1305" s="66"/>
    </row>
    <row r="1306" ht="12.75" customHeight="1">
      <c r="A1306" s="66"/>
      <c r="B1306" s="66"/>
      <c r="C1306" s="66"/>
      <c r="D1306" s="66"/>
      <c r="E1306" s="66"/>
      <c r="F1306" s="66"/>
      <c r="G1306" s="66"/>
      <c r="H1306" s="66"/>
      <c r="I1306" s="66"/>
      <c r="J1306" s="66"/>
      <c r="K1306" s="66"/>
      <c r="N1306" s="66"/>
      <c r="P1306" s="66"/>
      <c r="Q1306" s="66"/>
      <c r="R1306" s="66"/>
    </row>
    <row r="1307" ht="12.75" customHeight="1">
      <c r="A1307" s="66"/>
      <c r="B1307" s="66"/>
      <c r="C1307" s="66"/>
      <c r="D1307" s="66"/>
      <c r="E1307" s="66"/>
      <c r="F1307" s="66"/>
      <c r="G1307" s="66"/>
      <c r="H1307" s="66"/>
      <c r="I1307" s="66"/>
      <c r="J1307" s="66"/>
      <c r="K1307" s="66"/>
      <c r="N1307" s="66"/>
      <c r="P1307" s="66"/>
      <c r="Q1307" s="66"/>
      <c r="R1307" s="66"/>
    </row>
    <row r="1308" ht="12.75" customHeight="1">
      <c r="A1308" s="66"/>
      <c r="B1308" s="66"/>
      <c r="C1308" s="66"/>
      <c r="D1308" s="66"/>
      <c r="E1308" s="66"/>
      <c r="F1308" s="66"/>
      <c r="G1308" s="66"/>
      <c r="H1308" s="66"/>
      <c r="I1308" s="66"/>
      <c r="J1308" s="66"/>
      <c r="K1308" s="66"/>
      <c r="N1308" s="66"/>
      <c r="P1308" s="66"/>
      <c r="Q1308" s="66"/>
      <c r="R1308" s="66"/>
    </row>
    <row r="1309" ht="12.75" customHeight="1">
      <c r="A1309" s="66"/>
      <c r="B1309" s="66"/>
      <c r="C1309" s="66"/>
      <c r="D1309" s="66"/>
      <c r="E1309" s="66"/>
      <c r="F1309" s="66"/>
      <c r="G1309" s="66"/>
      <c r="H1309" s="66"/>
      <c r="I1309" s="66"/>
      <c r="J1309" s="66"/>
      <c r="K1309" s="66"/>
      <c r="N1309" s="66"/>
      <c r="P1309" s="66"/>
      <c r="Q1309" s="66"/>
      <c r="R1309" s="66"/>
    </row>
    <row r="1310" ht="12.75" customHeight="1">
      <c r="A1310" s="66"/>
      <c r="B1310" s="66"/>
      <c r="C1310" s="66"/>
      <c r="D1310" s="66"/>
      <c r="E1310" s="66"/>
      <c r="F1310" s="66"/>
      <c r="G1310" s="66"/>
      <c r="H1310" s="66"/>
      <c r="I1310" s="66"/>
      <c r="J1310" s="66"/>
      <c r="K1310" s="66"/>
      <c r="N1310" s="66"/>
      <c r="P1310" s="66"/>
      <c r="Q1310" s="66"/>
      <c r="R1310" s="66"/>
    </row>
    <row r="1311" ht="12.75" customHeight="1">
      <c r="A1311" s="66"/>
      <c r="B1311" s="66"/>
      <c r="C1311" s="66"/>
      <c r="D1311" s="66"/>
      <c r="E1311" s="66"/>
      <c r="F1311" s="66"/>
      <c r="G1311" s="66"/>
      <c r="H1311" s="66"/>
      <c r="I1311" s="66"/>
      <c r="J1311" s="66"/>
      <c r="K1311" s="66"/>
      <c r="N1311" s="66"/>
      <c r="P1311" s="66"/>
      <c r="Q1311" s="66"/>
      <c r="R1311" s="66"/>
    </row>
    <row r="1312" ht="12.75" customHeight="1">
      <c r="A1312" s="66"/>
      <c r="B1312" s="66"/>
      <c r="C1312" s="66"/>
      <c r="D1312" s="66"/>
      <c r="E1312" s="66"/>
      <c r="F1312" s="66"/>
      <c r="G1312" s="66"/>
      <c r="H1312" s="66"/>
      <c r="I1312" s="66"/>
      <c r="J1312" s="66"/>
      <c r="K1312" s="66"/>
      <c r="N1312" s="66"/>
      <c r="P1312" s="66"/>
      <c r="Q1312" s="66"/>
      <c r="R1312" s="66"/>
    </row>
    <row r="1313" ht="12.75" customHeight="1">
      <c r="A1313" s="66"/>
      <c r="B1313" s="66"/>
      <c r="C1313" s="66"/>
      <c r="D1313" s="66"/>
      <c r="E1313" s="66"/>
      <c r="F1313" s="66"/>
      <c r="G1313" s="66"/>
      <c r="H1313" s="66"/>
      <c r="I1313" s="66"/>
      <c r="J1313" s="66"/>
      <c r="K1313" s="66"/>
      <c r="N1313" s="66"/>
      <c r="P1313" s="66"/>
      <c r="Q1313" s="66"/>
      <c r="R1313" s="66"/>
    </row>
    <row r="1314" ht="12.75" customHeight="1">
      <c r="A1314" s="66"/>
      <c r="B1314" s="66"/>
      <c r="C1314" s="66"/>
      <c r="D1314" s="66"/>
      <c r="E1314" s="66"/>
      <c r="F1314" s="66"/>
      <c r="G1314" s="66"/>
      <c r="H1314" s="66"/>
      <c r="I1314" s="66"/>
      <c r="J1314" s="66"/>
      <c r="K1314" s="66"/>
      <c r="N1314" s="66"/>
      <c r="P1314" s="66"/>
      <c r="Q1314" s="66"/>
      <c r="R1314" s="66"/>
    </row>
    <row r="1315" ht="12.75" customHeight="1">
      <c r="A1315" s="66"/>
      <c r="B1315" s="66"/>
      <c r="C1315" s="66"/>
      <c r="D1315" s="66"/>
      <c r="E1315" s="66"/>
      <c r="F1315" s="66"/>
      <c r="G1315" s="66"/>
      <c r="H1315" s="66"/>
      <c r="I1315" s="66"/>
      <c r="J1315" s="66"/>
      <c r="K1315" s="66"/>
      <c r="N1315" s="66"/>
      <c r="P1315" s="66"/>
      <c r="Q1315" s="66"/>
      <c r="R1315" s="66"/>
    </row>
    <row r="1316" ht="12.75" customHeight="1">
      <c r="A1316" s="66"/>
      <c r="B1316" s="66"/>
      <c r="C1316" s="66"/>
      <c r="D1316" s="66"/>
      <c r="E1316" s="66"/>
      <c r="F1316" s="66"/>
      <c r="G1316" s="66"/>
      <c r="H1316" s="66"/>
      <c r="I1316" s="66"/>
      <c r="J1316" s="66"/>
      <c r="K1316" s="66"/>
      <c r="N1316" s="66"/>
      <c r="P1316" s="66"/>
      <c r="Q1316" s="66"/>
      <c r="R1316" s="66"/>
    </row>
    <row r="1317" ht="12.75" customHeight="1">
      <c r="A1317" s="66"/>
      <c r="B1317" s="66"/>
      <c r="C1317" s="66"/>
      <c r="D1317" s="66"/>
      <c r="E1317" s="66"/>
      <c r="F1317" s="66"/>
      <c r="G1317" s="66"/>
      <c r="H1317" s="66"/>
      <c r="I1317" s="66"/>
      <c r="J1317" s="66"/>
      <c r="K1317" s="66"/>
      <c r="N1317" s="66"/>
      <c r="P1317" s="66"/>
      <c r="Q1317" s="66"/>
      <c r="R1317" s="66"/>
    </row>
    <row r="1318" ht="12.75" customHeight="1">
      <c r="A1318" s="66"/>
      <c r="B1318" s="66"/>
      <c r="C1318" s="66"/>
      <c r="D1318" s="66"/>
      <c r="E1318" s="66"/>
      <c r="F1318" s="66"/>
      <c r="G1318" s="66"/>
      <c r="H1318" s="66"/>
      <c r="I1318" s="66"/>
      <c r="J1318" s="66"/>
      <c r="K1318" s="66"/>
      <c r="N1318" s="66"/>
      <c r="P1318" s="66"/>
      <c r="Q1318" s="66"/>
      <c r="R1318" s="66"/>
    </row>
    <row r="1319" ht="12.75" customHeight="1">
      <c r="A1319" s="66"/>
      <c r="B1319" s="66"/>
      <c r="C1319" s="66"/>
      <c r="D1319" s="66"/>
      <c r="E1319" s="66"/>
      <c r="F1319" s="66"/>
      <c r="G1319" s="66"/>
      <c r="H1319" s="66"/>
      <c r="I1319" s="66"/>
      <c r="J1319" s="66"/>
      <c r="K1319" s="66"/>
      <c r="N1319" s="66"/>
      <c r="P1319" s="66"/>
      <c r="Q1319" s="66"/>
      <c r="R1319" s="66"/>
    </row>
    <row r="1320" ht="12.75" customHeight="1">
      <c r="A1320" s="66"/>
      <c r="B1320" s="66"/>
      <c r="C1320" s="66"/>
      <c r="D1320" s="66"/>
      <c r="E1320" s="66"/>
      <c r="F1320" s="66"/>
      <c r="G1320" s="66"/>
      <c r="H1320" s="66"/>
      <c r="I1320" s="66"/>
      <c r="J1320" s="66"/>
      <c r="K1320" s="66"/>
      <c r="N1320" s="66"/>
      <c r="P1320" s="66"/>
      <c r="Q1320" s="66"/>
      <c r="R1320" s="66"/>
    </row>
    <row r="1321" ht="12.75" customHeight="1">
      <c r="A1321" s="66"/>
      <c r="B1321" s="66"/>
      <c r="C1321" s="66"/>
      <c r="D1321" s="66"/>
      <c r="E1321" s="66"/>
      <c r="F1321" s="66"/>
      <c r="G1321" s="66"/>
      <c r="H1321" s="66"/>
      <c r="I1321" s="66"/>
      <c r="J1321" s="66"/>
      <c r="K1321" s="66"/>
      <c r="N1321" s="66"/>
      <c r="P1321" s="66"/>
      <c r="Q1321" s="66"/>
      <c r="R1321" s="66"/>
    </row>
    <row r="1322" ht="12.75" customHeight="1">
      <c r="A1322" s="66"/>
      <c r="B1322" s="66"/>
      <c r="C1322" s="66"/>
      <c r="D1322" s="66"/>
      <c r="E1322" s="66"/>
      <c r="F1322" s="66"/>
      <c r="G1322" s="66"/>
      <c r="H1322" s="66"/>
      <c r="I1322" s="66"/>
      <c r="J1322" s="66"/>
      <c r="K1322" s="66"/>
      <c r="N1322" s="66"/>
      <c r="P1322" s="66"/>
      <c r="Q1322" s="66"/>
      <c r="R1322" s="66"/>
    </row>
    <row r="1323" ht="12.75" customHeight="1">
      <c r="A1323" s="66"/>
      <c r="B1323" s="66"/>
      <c r="C1323" s="66"/>
      <c r="D1323" s="66"/>
      <c r="E1323" s="66"/>
      <c r="F1323" s="66"/>
      <c r="G1323" s="66"/>
      <c r="H1323" s="66"/>
      <c r="I1323" s="66"/>
      <c r="J1323" s="66"/>
      <c r="K1323" s="66"/>
      <c r="N1323" s="66"/>
      <c r="P1323" s="66"/>
      <c r="Q1323" s="66"/>
      <c r="R1323" s="66"/>
    </row>
    <row r="1324" ht="12.75" customHeight="1">
      <c r="A1324" s="66"/>
      <c r="B1324" s="66"/>
      <c r="C1324" s="66"/>
      <c r="D1324" s="66"/>
      <c r="E1324" s="66"/>
      <c r="F1324" s="66"/>
      <c r="G1324" s="66"/>
      <c r="H1324" s="66"/>
      <c r="I1324" s="66"/>
      <c r="J1324" s="66"/>
      <c r="K1324" s="66"/>
      <c r="N1324" s="66"/>
      <c r="P1324" s="66"/>
      <c r="Q1324" s="66"/>
      <c r="R1324" s="66"/>
    </row>
    <row r="1325" ht="12.75" customHeight="1">
      <c r="A1325" s="66"/>
      <c r="B1325" s="66"/>
      <c r="C1325" s="66"/>
      <c r="D1325" s="66"/>
      <c r="E1325" s="66"/>
      <c r="F1325" s="66"/>
      <c r="G1325" s="66"/>
      <c r="H1325" s="66"/>
      <c r="I1325" s="66"/>
      <c r="J1325" s="66"/>
      <c r="K1325" s="66"/>
      <c r="N1325" s="66"/>
      <c r="P1325" s="66"/>
      <c r="Q1325" s="66"/>
      <c r="R1325" s="66"/>
    </row>
    <row r="1326" ht="12.75" customHeight="1">
      <c r="A1326" s="66"/>
      <c r="B1326" s="66"/>
      <c r="C1326" s="66"/>
      <c r="D1326" s="66"/>
      <c r="E1326" s="66"/>
      <c r="F1326" s="66"/>
      <c r="G1326" s="66"/>
      <c r="H1326" s="66"/>
      <c r="I1326" s="66"/>
      <c r="J1326" s="66"/>
      <c r="K1326" s="66"/>
      <c r="N1326" s="66"/>
      <c r="P1326" s="66"/>
      <c r="Q1326" s="66"/>
      <c r="R1326" s="66"/>
    </row>
    <row r="1327" ht="12.75" customHeight="1">
      <c r="A1327" s="66"/>
      <c r="B1327" s="66"/>
      <c r="C1327" s="66"/>
      <c r="D1327" s="66"/>
      <c r="E1327" s="66"/>
      <c r="F1327" s="66"/>
      <c r="G1327" s="66"/>
      <c r="H1327" s="66"/>
      <c r="I1327" s="66"/>
      <c r="J1327" s="66"/>
      <c r="K1327" s="66"/>
      <c r="N1327" s="66"/>
      <c r="P1327" s="66"/>
      <c r="Q1327" s="66"/>
      <c r="R1327" s="66"/>
    </row>
    <row r="1328" ht="12.75" customHeight="1">
      <c r="A1328" s="66"/>
      <c r="B1328" s="66"/>
      <c r="C1328" s="66"/>
      <c r="D1328" s="66"/>
      <c r="E1328" s="66"/>
      <c r="F1328" s="66"/>
      <c r="G1328" s="66"/>
      <c r="H1328" s="66"/>
      <c r="I1328" s="66"/>
      <c r="J1328" s="66"/>
      <c r="K1328" s="66"/>
      <c r="N1328" s="66"/>
      <c r="P1328" s="66"/>
      <c r="Q1328" s="66"/>
      <c r="R1328" s="66"/>
    </row>
    <row r="1329" ht="12.75" customHeight="1">
      <c r="A1329" s="66"/>
      <c r="B1329" s="66"/>
      <c r="C1329" s="66"/>
      <c r="D1329" s="66"/>
      <c r="E1329" s="66"/>
      <c r="F1329" s="66"/>
      <c r="G1329" s="66"/>
      <c r="H1329" s="66"/>
      <c r="I1329" s="66"/>
      <c r="J1329" s="66"/>
      <c r="K1329" s="66"/>
      <c r="N1329" s="66"/>
      <c r="P1329" s="66"/>
      <c r="Q1329" s="66"/>
      <c r="R1329" s="66"/>
    </row>
    <row r="1330" ht="12.75" customHeight="1">
      <c r="A1330" s="66"/>
      <c r="B1330" s="66"/>
      <c r="C1330" s="66"/>
      <c r="D1330" s="66"/>
      <c r="E1330" s="66"/>
      <c r="F1330" s="66"/>
      <c r="G1330" s="66"/>
      <c r="H1330" s="66"/>
      <c r="I1330" s="66"/>
      <c r="J1330" s="66"/>
      <c r="K1330" s="66"/>
      <c r="N1330" s="66"/>
      <c r="P1330" s="66"/>
      <c r="Q1330" s="66"/>
      <c r="R1330" s="66"/>
    </row>
    <row r="1331" ht="12.75" customHeight="1">
      <c r="A1331" s="66"/>
      <c r="B1331" s="66"/>
      <c r="C1331" s="66"/>
      <c r="D1331" s="66"/>
      <c r="E1331" s="66"/>
      <c r="F1331" s="66"/>
      <c r="G1331" s="66"/>
      <c r="H1331" s="66"/>
      <c r="I1331" s="66"/>
      <c r="J1331" s="66"/>
      <c r="K1331" s="66"/>
      <c r="N1331" s="66"/>
      <c r="P1331" s="66"/>
      <c r="Q1331" s="66"/>
      <c r="R1331" s="66"/>
    </row>
    <row r="1332" ht="12.75" customHeight="1">
      <c r="A1332" s="66"/>
      <c r="B1332" s="66"/>
      <c r="C1332" s="66"/>
      <c r="D1332" s="66"/>
      <c r="E1332" s="66"/>
      <c r="F1332" s="66"/>
      <c r="G1332" s="66"/>
      <c r="H1332" s="66"/>
      <c r="I1332" s="66"/>
      <c r="J1332" s="66"/>
      <c r="K1332" s="66"/>
      <c r="N1332" s="66"/>
      <c r="P1332" s="66"/>
      <c r="Q1332" s="66"/>
      <c r="R1332" s="66"/>
    </row>
    <row r="1333" ht="12.75" customHeight="1">
      <c r="A1333" s="66"/>
      <c r="B1333" s="66"/>
      <c r="C1333" s="66"/>
      <c r="D1333" s="66"/>
      <c r="E1333" s="66"/>
      <c r="F1333" s="66"/>
      <c r="G1333" s="66"/>
      <c r="H1333" s="66"/>
      <c r="I1333" s="66"/>
      <c r="J1333" s="66"/>
      <c r="K1333" s="66"/>
      <c r="N1333" s="66"/>
      <c r="P1333" s="66"/>
      <c r="Q1333" s="66"/>
      <c r="R1333" s="66"/>
    </row>
    <row r="1334" ht="12.75" customHeight="1">
      <c r="A1334" s="66"/>
      <c r="B1334" s="66"/>
      <c r="C1334" s="66"/>
      <c r="D1334" s="66"/>
      <c r="E1334" s="66"/>
      <c r="F1334" s="66"/>
      <c r="G1334" s="66"/>
      <c r="H1334" s="66"/>
      <c r="I1334" s="66"/>
      <c r="J1334" s="66"/>
      <c r="K1334" s="66"/>
      <c r="N1334" s="66"/>
      <c r="P1334" s="66"/>
      <c r="Q1334" s="66"/>
      <c r="R1334" s="66"/>
    </row>
    <row r="1335" ht="12.75" customHeight="1">
      <c r="A1335" s="66"/>
      <c r="B1335" s="66"/>
      <c r="C1335" s="66"/>
      <c r="D1335" s="66"/>
      <c r="E1335" s="66"/>
      <c r="F1335" s="66"/>
      <c r="G1335" s="66"/>
      <c r="H1335" s="66"/>
      <c r="I1335" s="66"/>
      <c r="J1335" s="66"/>
      <c r="K1335" s="66"/>
      <c r="N1335" s="66"/>
      <c r="P1335" s="66"/>
      <c r="Q1335" s="66"/>
      <c r="R1335" s="66"/>
    </row>
    <row r="1336" ht="12.75" customHeight="1">
      <c r="A1336" s="66"/>
      <c r="B1336" s="66"/>
      <c r="C1336" s="66"/>
      <c r="D1336" s="66"/>
      <c r="E1336" s="66"/>
      <c r="F1336" s="66"/>
      <c r="G1336" s="66"/>
      <c r="H1336" s="66"/>
      <c r="I1336" s="66"/>
      <c r="J1336" s="66"/>
      <c r="K1336" s="66"/>
      <c r="N1336" s="66"/>
      <c r="P1336" s="66"/>
      <c r="Q1336" s="66"/>
      <c r="R1336" s="66"/>
    </row>
    <row r="1337" ht="12.75" customHeight="1">
      <c r="A1337" s="66"/>
      <c r="B1337" s="66"/>
      <c r="C1337" s="66"/>
      <c r="D1337" s="66"/>
      <c r="E1337" s="66"/>
      <c r="F1337" s="66"/>
      <c r="G1337" s="66"/>
      <c r="H1337" s="66"/>
      <c r="I1337" s="66"/>
      <c r="J1337" s="66"/>
      <c r="K1337" s="66"/>
      <c r="N1337" s="66"/>
      <c r="P1337" s="66"/>
      <c r="Q1337" s="66"/>
      <c r="R1337" s="66"/>
    </row>
    <row r="1338" ht="12.75" customHeight="1">
      <c r="A1338" s="66"/>
      <c r="B1338" s="66"/>
      <c r="C1338" s="66"/>
      <c r="D1338" s="66"/>
      <c r="E1338" s="66"/>
      <c r="F1338" s="66"/>
      <c r="G1338" s="66"/>
      <c r="H1338" s="66"/>
      <c r="I1338" s="66"/>
      <c r="J1338" s="66"/>
      <c r="K1338" s="66"/>
      <c r="N1338" s="66"/>
      <c r="P1338" s="66"/>
      <c r="Q1338" s="66"/>
      <c r="R1338" s="66"/>
    </row>
    <row r="1339" ht="12.75" customHeight="1">
      <c r="A1339" s="66"/>
      <c r="B1339" s="66"/>
      <c r="C1339" s="66"/>
      <c r="D1339" s="66"/>
      <c r="E1339" s="66"/>
      <c r="F1339" s="66"/>
      <c r="G1339" s="66"/>
      <c r="H1339" s="66"/>
      <c r="I1339" s="66"/>
      <c r="J1339" s="66"/>
      <c r="K1339" s="66"/>
      <c r="N1339" s="66"/>
      <c r="P1339" s="66"/>
      <c r="Q1339" s="66"/>
      <c r="R1339" s="66"/>
    </row>
    <row r="1340" ht="12.75" customHeight="1">
      <c r="A1340" s="66"/>
      <c r="B1340" s="66"/>
      <c r="C1340" s="66"/>
      <c r="D1340" s="66"/>
      <c r="E1340" s="66"/>
      <c r="F1340" s="66"/>
      <c r="G1340" s="66"/>
      <c r="H1340" s="66"/>
      <c r="I1340" s="66"/>
      <c r="J1340" s="66"/>
      <c r="K1340" s="66"/>
      <c r="N1340" s="66"/>
      <c r="P1340" s="66"/>
      <c r="Q1340" s="66"/>
      <c r="R1340" s="66"/>
    </row>
    <row r="1341" ht="12.75" customHeight="1">
      <c r="A1341" s="66"/>
      <c r="B1341" s="66"/>
      <c r="C1341" s="66"/>
      <c r="D1341" s="66"/>
      <c r="E1341" s="66"/>
      <c r="F1341" s="66"/>
      <c r="G1341" s="66"/>
      <c r="H1341" s="66"/>
      <c r="I1341" s="66"/>
      <c r="J1341" s="66"/>
      <c r="K1341" s="66"/>
      <c r="N1341" s="66"/>
      <c r="P1341" s="66"/>
      <c r="Q1341" s="66"/>
      <c r="R1341" s="66"/>
    </row>
    <row r="1342" ht="12.75" customHeight="1">
      <c r="A1342" s="66"/>
      <c r="B1342" s="66"/>
      <c r="C1342" s="66"/>
      <c r="D1342" s="66"/>
      <c r="E1342" s="66"/>
      <c r="F1342" s="66"/>
      <c r="G1342" s="66"/>
      <c r="H1342" s="66"/>
      <c r="I1342" s="66"/>
      <c r="J1342" s="66"/>
      <c r="K1342" s="66"/>
      <c r="N1342" s="66"/>
      <c r="P1342" s="66"/>
      <c r="Q1342" s="66"/>
      <c r="R1342" s="66"/>
    </row>
    <row r="1343" ht="12.75" customHeight="1">
      <c r="A1343" s="66"/>
      <c r="B1343" s="66"/>
      <c r="C1343" s="66"/>
      <c r="D1343" s="66"/>
      <c r="E1343" s="66"/>
      <c r="F1343" s="66"/>
      <c r="G1343" s="66"/>
      <c r="H1343" s="66"/>
      <c r="I1343" s="66"/>
      <c r="J1343" s="66"/>
      <c r="K1343" s="66"/>
      <c r="N1343" s="66"/>
      <c r="P1343" s="66"/>
      <c r="Q1343" s="66"/>
      <c r="R1343" s="66"/>
    </row>
    <row r="1344" ht="12.75" customHeight="1">
      <c r="A1344" s="66"/>
      <c r="B1344" s="66"/>
      <c r="C1344" s="66"/>
      <c r="D1344" s="66"/>
      <c r="E1344" s="66"/>
      <c r="F1344" s="66"/>
      <c r="G1344" s="66"/>
      <c r="H1344" s="66"/>
      <c r="I1344" s="66"/>
      <c r="J1344" s="66"/>
      <c r="K1344" s="66"/>
      <c r="N1344" s="66"/>
      <c r="P1344" s="66"/>
      <c r="Q1344" s="66"/>
      <c r="R1344" s="66"/>
    </row>
    <row r="1345" ht="12.75" customHeight="1">
      <c r="A1345" s="66"/>
      <c r="B1345" s="66"/>
      <c r="C1345" s="66"/>
      <c r="D1345" s="66"/>
      <c r="E1345" s="66"/>
      <c r="F1345" s="66"/>
      <c r="G1345" s="66"/>
      <c r="H1345" s="66"/>
      <c r="I1345" s="66"/>
      <c r="J1345" s="66"/>
      <c r="K1345" s="66"/>
      <c r="N1345" s="66"/>
      <c r="P1345" s="66"/>
      <c r="Q1345" s="66"/>
      <c r="R1345" s="66"/>
    </row>
    <row r="1346" ht="12.75" customHeight="1">
      <c r="A1346" s="66"/>
      <c r="B1346" s="66"/>
      <c r="C1346" s="66"/>
      <c r="D1346" s="66"/>
      <c r="E1346" s="66"/>
      <c r="F1346" s="66"/>
      <c r="G1346" s="66"/>
      <c r="H1346" s="66"/>
      <c r="I1346" s="66"/>
      <c r="J1346" s="66"/>
      <c r="K1346" s="66"/>
      <c r="N1346" s="66"/>
      <c r="P1346" s="66"/>
      <c r="Q1346" s="66"/>
      <c r="R1346" s="66"/>
    </row>
    <row r="1347" ht="12.75" customHeight="1">
      <c r="A1347" s="66"/>
      <c r="B1347" s="66"/>
      <c r="C1347" s="66"/>
      <c r="D1347" s="66"/>
      <c r="E1347" s="66"/>
      <c r="F1347" s="66"/>
      <c r="G1347" s="66"/>
      <c r="H1347" s="66"/>
      <c r="I1347" s="66"/>
      <c r="J1347" s="66"/>
      <c r="K1347" s="66"/>
      <c r="N1347" s="66"/>
      <c r="P1347" s="66"/>
      <c r="Q1347" s="66"/>
      <c r="R1347" s="66"/>
    </row>
    <row r="1348" ht="12.75" customHeight="1">
      <c r="A1348" s="66"/>
      <c r="B1348" s="66"/>
      <c r="C1348" s="66"/>
      <c r="D1348" s="66"/>
      <c r="E1348" s="66"/>
      <c r="F1348" s="66"/>
      <c r="G1348" s="66"/>
      <c r="H1348" s="66"/>
      <c r="I1348" s="66"/>
      <c r="J1348" s="66"/>
      <c r="K1348" s="66"/>
      <c r="N1348" s="66"/>
      <c r="P1348" s="66"/>
      <c r="Q1348" s="66"/>
      <c r="R1348" s="66"/>
    </row>
    <row r="1349" ht="12.75" customHeight="1">
      <c r="A1349" s="66"/>
      <c r="B1349" s="66"/>
      <c r="C1349" s="66"/>
      <c r="D1349" s="66"/>
      <c r="E1349" s="66"/>
      <c r="F1349" s="66"/>
      <c r="G1349" s="66"/>
      <c r="H1349" s="66"/>
      <c r="I1349" s="66"/>
      <c r="J1349" s="66"/>
      <c r="K1349" s="66"/>
      <c r="N1349" s="66"/>
      <c r="P1349" s="66"/>
      <c r="Q1349" s="66"/>
      <c r="R1349" s="66"/>
    </row>
    <row r="1350" ht="12.75" customHeight="1">
      <c r="A1350" s="66"/>
      <c r="B1350" s="66"/>
      <c r="C1350" s="66"/>
      <c r="D1350" s="66"/>
      <c r="E1350" s="66"/>
      <c r="F1350" s="66"/>
      <c r="G1350" s="66"/>
      <c r="H1350" s="66"/>
      <c r="I1350" s="66"/>
      <c r="J1350" s="66"/>
      <c r="K1350" s="66"/>
      <c r="N1350" s="66"/>
      <c r="P1350" s="66"/>
      <c r="Q1350" s="66"/>
      <c r="R1350" s="66"/>
    </row>
    <row r="1351" ht="12.75" customHeight="1">
      <c r="A1351" s="66"/>
      <c r="B1351" s="66"/>
      <c r="C1351" s="66"/>
      <c r="D1351" s="66"/>
      <c r="E1351" s="66"/>
      <c r="F1351" s="66"/>
      <c r="G1351" s="66"/>
      <c r="H1351" s="66"/>
      <c r="I1351" s="66"/>
      <c r="J1351" s="66"/>
      <c r="K1351" s="66"/>
      <c r="N1351" s="66"/>
      <c r="P1351" s="66"/>
      <c r="Q1351" s="66"/>
      <c r="R1351" s="66"/>
    </row>
    <row r="1352" ht="12.75" customHeight="1">
      <c r="A1352" s="66"/>
      <c r="B1352" s="66"/>
      <c r="C1352" s="66"/>
      <c r="D1352" s="66"/>
      <c r="E1352" s="66"/>
      <c r="F1352" s="66"/>
      <c r="G1352" s="66"/>
      <c r="H1352" s="66"/>
      <c r="I1352" s="66"/>
      <c r="J1352" s="66"/>
      <c r="K1352" s="66"/>
      <c r="N1352" s="66"/>
      <c r="P1352" s="66"/>
      <c r="Q1352" s="66"/>
      <c r="R1352" s="66"/>
    </row>
    <row r="1353" ht="12.75" customHeight="1">
      <c r="A1353" s="66"/>
      <c r="B1353" s="66"/>
      <c r="C1353" s="66"/>
      <c r="D1353" s="66"/>
      <c r="E1353" s="66"/>
      <c r="F1353" s="66"/>
      <c r="G1353" s="66"/>
      <c r="H1353" s="66"/>
      <c r="I1353" s="66"/>
      <c r="J1353" s="66"/>
      <c r="K1353" s="66"/>
      <c r="N1353" s="66"/>
      <c r="P1353" s="66"/>
      <c r="Q1353" s="66"/>
      <c r="R1353" s="66"/>
    </row>
    <row r="1354" ht="12.75" customHeight="1">
      <c r="A1354" s="66"/>
      <c r="B1354" s="66"/>
      <c r="C1354" s="66"/>
      <c r="D1354" s="66"/>
      <c r="E1354" s="66"/>
      <c r="F1354" s="66"/>
      <c r="G1354" s="66"/>
      <c r="H1354" s="66"/>
      <c r="I1354" s="66"/>
      <c r="J1354" s="66"/>
      <c r="K1354" s="66"/>
      <c r="N1354" s="66"/>
      <c r="P1354" s="66"/>
      <c r="Q1354" s="66"/>
      <c r="R1354" s="66"/>
    </row>
    <row r="1355" ht="12.75" customHeight="1">
      <c r="A1355" s="66"/>
      <c r="B1355" s="66"/>
      <c r="C1355" s="66"/>
      <c r="D1355" s="66"/>
      <c r="E1355" s="66"/>
      <c r="F1355" s="66"/>
      <c r="G1355" s="66"/>
      <c r="H1355" s="66"/>
      <c r="I1355" s="66"/>
      <c r="J1355" s="66"/>
      <c r="K1355" s="66"/>
      <c r="N1355" s="66"/>
      <c r="P1355" s="66"/>
      <c r="Q1355" s="66"/>
      <c r="R1355" s="66"/>
    </row>
    <row r="1356" ht="12.75" customHeight="1">
      <c r="A1356" s="66"/>
      <c r="B1356" s="66"/>
      <c r="C1356" s="66"/>
      <c r="D1356" s="66"/>
      <c r="E1356" s="66"/>
      <c r="F1356" s="66"/>
      <c r="G1356" s="66"/>
      <c r="H1356" s="66"/>
      <c r="I1356" s="66"/>
      <c r="J1356" s="66"/>
      <c r="K1356" s="66"/>
      <c r="N1356" s="66"/>
      <c r="P1356" s="66"/>
      <c r="Q1356" s="66"/>
      <c r="R1356" s="66"/>
    </row>
    <row r="1357" ht="12.75" customHeight="1">
      <c r="A1357" s="66"/>
      <c r="B1357" s="66"/>
      <c r="C1357" s="66"/>
      <c r="D1357" s="66"/>
      <c r="E1357" s="66"/>
      <c r="F1357" s="66"/>
      <c r="G1357" s="66"/>
      <c r="H1357" s="66"/>
      <c r="I1357" s="66"/>
      <c r="J1357" s="66"/>
      <c r="K1357" s="66"/>
      <c r="N1357" s="66"/>
      <c r="P1357" s="66"/>
      <c r="Q1357" s="66"/>
      <c r="R1357" s="66"/>
    </row>
    <row r="1358" ht="12.75" customHeight="1">
      <c r="A1358" s="66"/>
      <c r="B1358" s="66"/>
      <c r="C1358" s="66"/>
      <c r="D1358" s="66"/>
      <c r="E1358" s="66"/>
      <c r="F1358" s="66"/>
      <c r="G1358" s="66"/>
      <c r="H1358" s="66"/>
      <c r="I1358" s="66"/>
      <c r="J1358" s="66"/>
      <c r="K1358" s="66"/>
      <c r="N1358" s="66"/>
      <c r="P1358" s="66"/>
      <c r="Q1358" s="66"/>
      <c r="R1358" s="66"/>
    </row>
    <row r="1359" ht="12.75" customHeight="1">
      <c r="A1359" s="66"/>
      <c r="B1359" s="66"/>
      <c r="C1359" s="66"/>
      <c r="D1359" s="66"/>
      <c r="E1359" s="66"/>
      <c r="F1359" s="66"/>
      <c r="G1359" s="66"/>
      <c r="H1359" s="66"/>
      <c r="I1359" s="66"/>
      <c r="J1359" s="66"/>
      <c r="K1359" s="66"/>
      <c r="N1359" s="66"/>
      <c r="P1359" s="66"/>
      <c r="Q1359" s="66"/>
      <c r="R1359" s="66"/>
    </row>
    <row r="1360" ht="12.75" customHeight="1">
      <c r="A1360" s="66"/>
      <c r="B1360" s="66"/>
      <c r="C1360" s="66"/>
      <c r="D1360" s="66"/>
      <c r="E1360" s="66"/>
      <c r="F1360" s="66"/>
      <c r="G1360" s="66"/>
      <c r="H1360" s="66"/>
      <c r="I1360" s="66"/>
      <c r="J1360" s="66"/>
      <c r="K1360" s="66"/>
      <c r="N1360" s="66"/>
      <c r="P1360" s="66"/>
      <c r="Q1360" s="66"/>
      <c r="R1360" s="66"/>
    </row>
    <row r="1361" ht="12.75" customHeight="1">
      <c r="A1361" s="66"/>
      <c r="B1361" s="66"/>
      <c r="C1361" s="66"/>
      <c r="D1361" s="66"/>
      <c r="E1361" s="66"/>
      <c r="F1361" s="66"/>
      <c r="G1361" s="66"/>
      <c r="H1361" s="66"/>
      <c r="I1361" s="66"/>
      <c r="J1361" s="66"/>
      <c r="K1361" s="66"/>
      <c r="N1361" s="66"/>
      <c r="P1361" s="66"/>
      <c r="Q1361" s="66"/>
      <c r="R1361" s="66"/>
    </row>
    <row r="1362" ht="12.75" customHeight="1">
      <c r="A1362" s="66"/>
      <c r="B1362" s="66"/>
      <c r="C1362" s="66"/>
      <c r="D1362" s="66"/>
      <c r="E1362" s="66"/>
      <c r="F1362" s="66"/>
      <c r="G1362" s="66"/>
      <c r="H1362" s="66"/>
      <c r="I1362" s="66"/>
      <c r="J1362" s="66"/>
      <c r="K1362" s="66"/>
      <c r="N1362" s="66"/>
      <c r="P1362" s="66"/>
      <c r="Q1362" s="66"/>
      <c r="R1362" s="66"/>
    </row>
    <row r="1363" ht="12.75" customHeight="1">
      <c r="A1363" s="66"/>
      <c r="B1363" s="66"/>
      <c r="C1363" s="66"/>
      <c r="D1363" s="66"/>
      <c r="E1363" s="66"/>
      <c r="F1363" s="66"/>
      <c r="G1363" s="66"/>
      <c r="H1363" s="66"/>
      <c r="I1363" s="66"/>
      <c r="J1363" s="66"/>
      <c r="K1363" s="66"/>
      <c r="N1363" s="66"/>
      <c r="P1363" s="66"/>
      <c r="Q1363" s="66"/>
      <c r="R1363" s="66"/>
    </row>
    <row r="1364" ht="12.75" customHeight="1">
      <c r="A1364" s="66"/>
      <c r="B1364" s="66"/>
      <c r="C1364" s="66"/>
      <c r="D1364" s="66"/>
      <c r="E1364" s="66"/>
      <c r="F1364" s="66"/>
      <c r="G1364" s="66"/>
      <c r="H1364" s="66"/>
      <c r="I1364" s="66"/>
      <c r="J1364" s="66"/>
      <c r="K1364" s="66"/>
      <c r="N1364" s="66"/>
      <c r="P1364" s="66"/>
      <c r="Q1364" s="66"/>
      <c r="R1364" s="66"/>
    </row>
    <row r="1365" ht="12.75" customHeight="1">
      <c r="A1365" s="66"/>
      <c r="B1365" s="66"/>
      <c r="C1365" s="66"/>
      <c r="D1365" s="66"/>
      <c r="E1365" s="66"/>
      <c r="F1365" s="66"/>
      <c r="G1365" s="66"/>
      <c r="H1365" s="66"/>
      <c r="I1365" s="66"/>
      <c r="J1365" s="66"/>
      <c r="K1365" s="66"/>
      <c r="N1365" s="66"/>
      <c r="P1365" s="66"/>
      <c r="Q1365" s="66"/>
      <c r="R1365" s="66"/>
    </row>
    <row r="1366" ht="12.75" customHeight="1">
      <c r="A1366" s="66"/>
      <c r="B1366" s="66"/>
      <c r="C1366" s="66"/>
      <c r="D1366" s="66"/>
      <c r="E1366" s="66"/>
      <c r="F1366" s="66"/>
      <c r="G1366" s="66"/>
      <c r="H1366" s="66"/>
      <c r="I1366" s="66"/>
      <c r="J1366" s="66"/>
      <c r="K1366" s="66"/>
      <c r="N1366" s="66"/>
      <c r="P1366" s="66"/>
      <c r="Q1366" s="66"/>
      <c r="R1366" s="66"/>
    </row>
    <row r="1367" ht="12.75" customHeight="1">
      <c r="A1367" s="66"/>
      <c r="B1367" s="66"/>
      <c r="C1367" s="66"/>
      <c r="D1367" s="66"/>
      <c r="E1367" s="66"/>
      <c r="F1367" s="66"/>
      <c r="G1367" s="66"/>
      <c r="H1367" s="66"/>
      <c r="I1367" s="66"/>
      <c r="J1367" s="66"/>
      <c r="K1367" s="66"/>
      <c r="N1367" s="66"/>
      <c r="P1367" s="66"/>
      <c r="Q1367" s="66"/>
      <c r="R1367" s="66"/>
    </row>
    <row r="1368" ht="12.75" customHeight="1">
      <c r="A1368" s="66"/>
      <c r="B1368" s="66"/>
      <c r="C1368" s="66"/>
      <c r="D1368" s="66"/>
      <c r="E1368" s="66"/>
      <c r="F1368" s="66"/>
      <c r="G1368" s="66"/>
      <c r="H1368" s="66"/>
      <c r="I1368" s="66"/>
      <c r="J1368" s="66"/>
      <c r="K1368" s="66"/>
      <c r="N1368" s="66"/>
      <c r="P1368" s="66"/>
      <c r="Q1368" s="66"/>
      <c r="R1368" s="66"/>
    </row>
    <row r="1369" ht="12.75" customHeight="1">
      <c r="A1369" s="66"/>
      <c r="B1369" s="66"/>
      <c r="C1369" s="66"/>
      <c r="D1369" s="66"/>
      <c r="E1369" s="66"/>
      <c r="F1369" s="66"/>
      <c r="G1369" s="66"/>
      <c r="H1369" s="66"/>
      <c r="I1369" s="66"/>
      <c r="J1369" s="66"/>
      <c r="K1369" s="66"/>
      <c r="N1369" s="66"/>
      <c r="P1369" s="66"/>
      <c r="Q1369" s="66"/>
      <c r="R1369" s="66"/>
    </row>
    <row r="1370" ht="12.75" customHeight="1">
      <c r="A1370" s="66"/>
      <c r="B1370" s="66"/>
      <c r="C1370" s="66"/>
      <c r="D1370" s="66"/>
      <c r="E1370" s="66"/>
      <c r="F1370" s="66"/>
      <c r="G1370" s="66"/>
      <c r="H1370" s="66"/>
      <c r="I1370" s="66"/>
      <c r="J1370" s="66"/>
      <c r="K1370" s="66"/>
      <c r="N1370" s="66"/>
      <c r="P1370" s="66"/>
      <c r="Q1370" s="66"/>
      <c r="R1370" s="66"/>
    </row>
    <row r="1371" ht="12.75" customHeight="1">
      <c r="A1371" s="66"/>
      <c r="B1371" s="66"/>
      <c r="C1371" s="66"/>
      <c r="D1371" s="66"/>
      <c r="E1371" s="66"/>
      <c r="F1371" s="66"/>
      <c r="G1371" s="66"/>
      <c r="H1371" s="66"/>
      <c r="I1371" s="66"/>
      <c r="J1371" s="66"/>
      <c r="K1371" s="66"/>
      <c r="N1371" s="66"/>
      <c r="P1371" s="66"/>
      <c r="Q1371" s="66"/>
      <c r="R1371" s="66"/>
    </row>
    <row r="1372" ht="12.75" customHeight="1">
      <c r="A1372" s="66"/>
      <c r="B1372" s="66"/>
      <c r="C1372" s="66"/>
      <c r="D1372" s="66"/>
      <c r="E1372" s="66"/>
      <c r="F1372" s="66"/>
      <c r="G1372" s="66"/>
      <c r="H1372" s="66"/>
      <c r="I1372" s="66"/>
      <c r="J1372" s="66"/>
      <c r="K1372" s="66"/>
      <c r="N1372" s="66"/>
      <c r="P1372" s="66"/>
      <c r="Q1372" s="66"/>
      <c r="R1372" s="66"/>
    </row>
    <row r="1373" ht="12.75" customHeight="1">
      <c r="A1373" s="66"/>
      <c r="B1373" s="66"/>
      <c r="C1373" s="66"/>
      <c r="D1373" s="66"/>
      <c r="E1373" s="66"/>
      <c r="F1373" s="66"/>
      <c r="G1373" s="66"/>
      <c r="H1373" s="66"/>
      <c r="I1373" s="66"/>
      <c r="J1373" s="66"/>
      <c r="K1373" s="66"/>
      <c r="N1373" s="66"/>
      <c r="P1373" s="66"/>
      <c r="Q1373" s="66"/>
      <c r="R1373" s="66"/>
    </row>
    <row r="1374" ht="12.75" customHeight="1">
      <c r="A1374" s="66"/>
      <c r="B1374" s="66"/>
      <c r="C1374" s="66"/>
      <c r="D1374" s="66"/>
      <c r="E1374" s="66"/>
      <c r="F1374" s="66"/>
      <c r="G1374" s="66"/>
      <c r="H1374" s="66"/>
      <c r="I1374" s="66"/>
      <c r="J1374" s="66"/>
      <c r="K1374" s="66"/>
      <c r="N1374" s="66"/>
      <c r="P1374" s="66"/>
      <c r="Q1374" s="66"/>
      <c r="R1374" s="66"/>
    </row>
    <row r="1375" ht="12.75" customHeight="1">
      <c r="A1375" s="66"/>
      <c r="B1375" s="66"/>
      <c r="C1375" s="66"/>
      <c r="D1375" s="66"/>
      <c r="E1375" s="66"/>
      <c r="F1375" s="66"/>
      <c r="G1375" s="66"/>
      <c r="H1375" s="66"/>
      <c r="I1375" s="66"/>
      <c r="J1375" s="66"/>
      <c r="K1375" s="66"/>
      <c r="N1375" s="66"/>
      <c r="P1375" s="66"/>
      <c r="Q1375" s="66"/>
      <c r="R1375" s="66"/>
    </row>
    <row r="1376" ht="12.75" customHeight="1">
      <c r="A1376" s="66"/>
      <c r="B1376" s="66"/>
      <c r="C1376" s="66"/>
      <c r="D1376" s="66"/>
      <c r="E1376" s="66"/>
      <c r="F1376" s="66"/>
      <c r="G1376" s="66"/>
      <c r="H1376" s="66"/>
      <c r="I1376" s="66"/>
      <c r="J1376" s="66"/>
      <c r="K1376" s="66"/>
      <c r="N1376" s="66"/>
      <c r="P1376" s="66"/>
      <c r="Q1376" s="66"/>
      <c r="R1376" s="66"/>
    </row>
    <row r="1377" ht="12.75" customHeight="1">
      <c r="A1377" s="66"/>
      <c r="B1377" s="66"/>
      <c r="C1377" s="66"/>
      <c r="D1377" s="66"/>
      <c r="E1377" s="66"/>
      <c r="F1377" s="66"/>
      <c r="G1377" s="66"/>
      <c r="H1377" s="66"/>
      <c r="I1377" s="66"/>
      <c r="J1377" s="66"/>
      <c r="K1377" s="66"/>
      <c r="N1377" s="66"/>
      <c r="P1377" s="66"/>
      <c r="Q1377" s="66"/>
      <c r="R1377" s="66"/>
    </row>
    <row r="1378" ht="12.75" customHeight="1">
      <c r="A1378" s="66"/>
      <c r="B1378" s="66"/>
      <c r="C1378" s="66"/>
      <c r="D1378" s="66"/>
      <c r="E1378" s="66"/>
      <c r="F1378" s="66"/>
      <c r="G1378" s="66"/>
      <c r="H1378" s="66"/>
      <c r="I1378" s="66"/>
      <c r="J1378" s="66"/>
      <c r="K1378" s="66"/>
      <c r="N1378" s="66"/>
      <c r="P1378" s="66"/>
      <c r="Q1378" s="66"/>
      <c r="R1378" s="66"/>
    </row>
    <row r="1379" ht="12.75" customHeight="1">
      <c r="A1379" s="66"/>
      <c r="B1379" s="66"/>
      <c r="C1379" s="66"/>
      <c r="D1379" s="66"/>
      <c r="E1379" s="66"/>
      <c r="F1379" s="66"/>
      <c r="G1379" s="66"/>
      <c r="H1379" s="66"/>
      <c r="I1379" s="66"/>
      <c r="J1379" s="66"/>
      <c r="K1379" s="66"/>
      <c r="N1379" s="66"/>
      <c r="P1379" s="66"/>
      <c r="Q1379" s="66"/>
      <c r="R1379" s="66"/>
    </row>
    <row r="1380" ht="12.75" customHeight="1">
      <c r="A1380" s="66"/>
      <c r="B1380" s="66"/>
      <c r="C1380" s="66"/>
      <c r="D1380" s="66"/>
      <c r="E1380" s="66"/>
      <c r="F1380" s="66"/>
      <c r="G1380" s="66"/>
      <c r="H1380" s="66"/>
      <c r="I1380" s="66"/>
      <c r="J1380" s="66"/>
      <c r="K1380" s="66"/>
      <c r="N1380" s="66"/>
      <c r="P1380" s="66"/>
      <c r="Q1380" s="66"/>
      <c r="R1380" s="66"/>
    </row>
    <row r="1381" ht="12.75" customHeight="1">
      <c r="A1381" s="66"/>
      <c r="B1381" s="66"/>
      <c r="C1381" s="66"/>
      <c r="D1381" s="66"/>
      <c r="E1381" s="66"/>
      <c r="F1381" s="66"/>
      <c r="G1381" s="66"/>
      <c r="H1381" s="66"/>
      <c r="I1381" s="66"/>
      <c r="J1381" s="66"/>
      <c r="K1381" s="66"/>
      <c r="N1381" s="66"/>
      <c r="P1381" s="66"/>
      <c r="Q1381" s="66"/>
      <c r="R1381" s="66"/>
    </row>
    <row r="1382" ht="12.75" customHeight="1">
      <c r="A1382" s="66"/>
      <c r="B1382" s="66"/>
      <c r="C1382" s="66"/>
      <c r="D1382" s="66"/>
      <c r="E1382" s="66"/>
      <c r="F1382" s="66"/>
      <c r="G1382" s="66"/>
      <c r="H1382" s="66"/>
      <c r="I1382" s="66"/>
      <c r="J1382" s="66"/>
      <c r="K1382" s="66"/>
      <c r="N1382" s="66"/>
      <c r="P1382" s="66"/>
      <c r="Q1382" s="66"/>
      <c r="R1382" s="66"/>
    </row>
    <row r="1383" ht="12.75" customHeight="1">
      <c r="A1383" s="66"/>
      <c r="B1383" s="66"/>
      <c r="C1383" s="66"/>
      <c r="D1383" s="66"/>
      <c r="E1383" s="66"/>
      <c r="F1383" s="66"/>
      <c r="G1383" s="66"/>
      <c r="H1383" s="66"/>
      <c r="I1383" s="66"/>
      <c r="J1383" s="66"/>
      <c r="K1383" s="66"/>
      <c r="N1383" s="66"/>
      <c r="P1383" s="66"/>
      <c r="Q1383" s="66"/>
      <c r="R1383" s="66"/>
    </row>
    <row r="1384" ht="12.75" customHeight="1">
      <c r="A1384" s="66"/>
      <c r="B1384" s="66"/>
      <c r="C1384" s="66"/>
      <c r="D1384" s="66"/>
      <c r="E1384" s="66"/>
      <c r="F1384" s="66"/>
      <c r="G1384" s="66"/>
      <c r="H1384" s="66"/>
      <c r="I1384" s="66"/>
      <c r="J1384" s="66"/>
      <c r="K1384" s="66"/>
      <c r="N1384" s="66"/>
      <c r="P1384" s="66"/>
      <c r="Q1384" s="66"/>
      <c r="R1384" s="66"/>
    </row>
    <row r="1385" ht="12.75" customHeight="1">
      <c r="A1385" s="66"/>
      <c r="B1385" s="66"/>
      <c r="C1385" s="66"/>
      <c r="D1385" s="66"/>
      <c r="E1385" s="66"/>
      <c r="F1385" s="66"/>
      <c r="G1385" s="66"/>
      <c r="H1385" s="66"/>
      <c r="I1385" s="66"/>
      <c r="J1385" s="66"/>
      <c r="K1385" s="66"/>
      <c r="N1385" s="66"/>
      <c r="P1385" s="66"/>
      <c r="Q1385" s="66"/>
      <c r="R1385" s="66"/>
    </row>
    <row r="1386" ht="12.75" customHeight="1">
      <c r="A1386" s="66"/>
      <c r="B1386" s="66"/>
      <c r="C1386" s="66"/>
      <c r="D1386" s="66"/>
      <c r="E1386" s="66"/>
      <c r="F1386" s="66"/>
      <c r="G1386" s="66"/>
      <c r="H1386" s="66"/>
      <c r="I1386" s="66"/>
      <c r="J1386" s="66"/>
      <c r="K1386" s="66"/>
      <c r="N1386" s="66"/>
      <c r="P1386" s="66"/>
      <c r="Q1386" s="66"/>
      <c r="R1386" s="66"/>
    </row>
    <row r="1387" ht="12.75" customHeight="1">
      <c r="A1387" s="66"/>
      <c r="B1387" s="66"/>
      <c r="C1387" s="66"/>
      <c r="D1387" s="66"/>
      <c r="E1387" s="66"/>
      <c r="F1387" s="66"/>
      <c r="G1387" s="66"/>
      <c r="H1387" s="66"/>
      <c r="I1387" s="66"/>
      <c r="J1387" s="66"/>
      <c r="K1387" s="66"/>
      <c r="N1387" s="66"/>
      <c r="P1387" s="66"/>
      <c r="Q1387" s="66"/>
      <c r="R1387" s="66"/>
    </row>
    <row r="1388" ht="12.75" customHeight="1">
      <c r="A1388" s="66"/>
      <c r="B1388" s="66"/>
      <c r="C1388" s="66"/>
      <c r="D1388" s="66"/>
      <c r="E1388" s="66"/>
      <c r="F1388" s="66"/>
      <c r="G1388" s="66"/>
      <c r="H1388" s="66"/>
      <c r="I1388" s="66"/>
      <c r="J1388" s="66"/>
      <c r="K1388" s="66"/>
      <c r="N1388" s="66"/>
      <c r="P1388" s="66"/>
      <c r="Q1388" s="66"/>
      <c r="R1388" s="66"/>
    </row>
    <row r="1389" ht="12.75" customHeight="1">
      <c r="A1389" s="66"/>
      <c r="B1389" s="66"/>
      <c r="C1389" s="66"/>
      <c r="D1389" s="66"/>
      <c r="E1389" s="66"/>
      <c r="F1389" s="66"/>
      <c r="G1389" s="66"/>
      <c r="H1389" s="66"/>
      <c r="I1389" s="66"/>
      <c r="J1389" s="66"/>
      <c r="K1389" s="66"/>
      <c r="N1389" s="66"/>
      <c r="P1389" s="66"/>
      <c r="Q1389" s="66"/>
      <c r="R1389" s="66"/>
    </row>
    <row r="1390" ht="12.75" customHeight="1">
      <c r="A1390" s="66"/>
      <c r="B1390" s="66"/>
      <c r="C1390" s="66"/>
      <c r="D1390" s="66"/>
      <c r="E1390" s="66"/>
      <c r="F1390" s="66"/>
      <c r="G1390" s="66"/>
      <c r="H1390" s="66"/>
      <c r="I1390" s="66"/>
      <c r="J1390" s="66"/>
      <c r="K1390" s="66"/>
      <c r="N1390" s="66"/>
      <c r="P1390" s="66"/>
      <c r="Q1390" s="66"/>
      <c r="R1390" s="66"/>
    </row>
    <row r="1391" ht="12.75" customHeight="1">
      <c r="A1391" s="66"/>
      <c r="B1391" s="66"/>
      <c r="C1391" s="66"/>
      <c r="D1391" s="66"/>
      <c r="E1391" s="66"/>
      <c r="F1391" s="66"/>
      <c r="G1391" s="66"/>
      <c r="H1391" s="66"/>
      <c r="I1391" s="66"/>
      <c r="J1391" s="66"/>
      <c r="K1391" s="66"/>
      <c r="N1391" s="66"/>
      <c r="P1391" s="66"/>
      <c r="Q1391" s="66"/>
      <c r="R1391" s="66"/>
    </row>
    <row r="1392" ht="12.75" customHeight="1">
      <c r="A1392" s="66"/>
      <c r="B1392" s="66"/>
      <c r="C1392" s="66"/>
      <c r="D1392" s="66"/>
      <c r="E1392" s="66"/>
      <c r="F1392" s="66"/>
      <c r="G1392" s="66"/>
      <c r="H1392" s="66"/>
      <c r="I1392" s="66"/>
      <c r="J1392" s="66"/>
      <c r="K1392" s="66"/>
      <c r="N1392" s="66"/>
      <c r="P1392" s="66"/>
      <c r="Q1392" s="66"/>
      <c r="R1392" s="66"/>
    </row>
    <row r="1393" ht="12.75" customHeight="1">
      <c r="A1393" s="66"/>
      <c r="B1393" s="66"/>
      <c r="C1393" s="66"/>
      <c r="D1393" s="66"/>
      <c r="E1393" s="66"/>
      <c r="F1393" s="66"/>
      <c r="G1393" s="66"/>
      <c r="H1393" s="66"/>
      <c r="I1393" s="66"/>
      <c r="J1393" s="66"/>
      <c r="K1393" s="66"/>
      <c r="N1393" s="66"/>
      <c r="P1393" s="66"/>
      <c r="Q1393" s="66"/>
      <c r="R1393" s="66"/>
    </row>
    <row r="1394" ht="12.75" customHeight="1">
      <c r="A1394" s="66"/>
      <c r="B1394" s="66"/>
      <c r="C1394" s="66"/>
      <c r="D1394" s="66"/>
      <c r="E1394" s="66"/>
      <c r="F1394" s="66"/>
      <c r="G1394" s="66"/>
      <c r="H1394" s="66"/>
      <c r="I1394" s="66"/>
      <c r="J1394" s="66"/>
      <c r="K1394" s="66"/>
      <c r="N1394" s="66"/>
      <c r="P1394" s="66"/>
      <c r="Q1394" s="66"/>
      <c r="R1394" s="66"/>
    </row>
    <row r="1395" ht="12.75" customHeight="1">
      <c r="A1395" s="66"/>
      <c r="B1395" s="66"/>
      <c r="C1395" s="66"/>
      <c r="D1395" s="66"/>
      <c r="E1395" s="66"/>
      <c r="F1395" s="66"/>
      <c r="G1395" s="66"/>
      <c r="H1395" s="66"/>
      <c r="I1395" s="66"/>
      <c r="J1395" s="66"/>
      <c r="K1395" s="66"/>
      <c r="N1395" s="66"/>
      <c r="P1395" s="66"/>
      <c r="Q1395" s="66"/>
      <c r="R1395" s="66"/>
    </row>
    <row r="1396" ht="12.75" customHeight="1">
      <c r="A1396" s="66"/>
      <c r="B1396" s="66"/>
      <c r="C1396" s="66"/>
      <c r="D1396" s="66"/>
      <c r="E1396" s="66"/>
      <c r="F1396" s="66"/>
      <c r="G1396" s="66"/>
      <c r="H1396" s="66"/>
      <c r="I1396" s="66"/>
      <c r="J1396" s="66"/>
      <c r="K1396" s="66"/>
      <c r="N1396" s="66"/>
      <c r="P1396" s="66"/>
      <c r="Q1396" s="66"/>
      <c r="R1396" s="66"/>
    </row>
    <row r="1397" ht="12.75" customHeight="1">
      <c r="A1397" s="66"/>
      <c r="B1397" s="66"/>
      <c r="C1397" s="66"/>
      <c r="D1397" s="66"/>
      <c r="E1397" s="66"/>
      <c r="F1397" s="66"/>
      <c r="G1397" s="66"/>
      <c r="H1397" s="66"/>
      <c r="I1397" s="66"/>
      <c r="J1397" s="66"/>
      <c r="K1397" s="66"/>
      <c r="N1397" s="66"/>
      <c r="P1397" s="66"/>
      <c r="Q1397" s="66"/>
      <c r="R1397" s="66"/>
    </row>
    <row r="1398" ht="12.75" customHeight="1">
      <c r="A1398" s="66"/>
      <c r="B1398" s="66"/>
      <c r="C1398" s="66"/>
      <c r="D1398" s="66"/>
      <c r="E1398" s="66"/>
      <c r="F1398" s="66"/>
      <c r="G1398" s="66"/>
      <c r="H1398" s="66"/>
      <c r="I1398" s="66"/>
      <c r="J1398" s="66"/>
      <c r="K1398" s="66"/>
      <c r="N1398" s="66"/>
      <c r="P1398" s="66"/>
      <c r="Q1398" s="66"/>
      <c r="R1398" s="66"/>
    </row>
    <row r="1399" ht="12.75" customHeight="1">
      <c r="A1399" s="66"/>
      <c r="B1399" s="66"/>
      <c r="C1399" s="66"/>
      <c r="D1399" s="66"/>
      <c r="E1399" s="66"/>
      <c r="F1399" s="66"/>
      <c r="G1399" s="66"/>
      <c r="H1399" s="66"/>
      <c r="I1399" s="66"/>
      <c r="J1399" s="66"/>
      <c r="K1399" s="66"/>
      <c r="N1399" s="66"/>
      <c r="P1399" s="66"/>
      <c r="Q1399" s="66"/>
      <c r="R1399" s="66"/>
    </row>
    <row r="1400" ht="12.75" customHeight="1">
      <c r="A1400" s="66"/>
      <c r="B1400" s="66"/>
      <c r="C1400" s="66"/>
      <c r="D1400" s="66"/>
      <c r="E1400" s="66"/>
      <c r="F1400" s="66"/>
      <c r="G1400" s="66"/>
      <c r="H1400" s="66"/>
      <c r="I1400" s="66"/>
      <c r="J1400" s="66"/>
      <c r="K1400" s="66"/>
      <c r="N1400" s="66"/>
      <c r="P1400" s="66"/>
      <c r="Q1400" s="66"/>
      <c r="R1400" s="66"/>
    </row>
    <row r="1401" ht="12.75" customHeight="1">
      <c r="A1401" s="66"/>
      <c r="B1401" s="66"/>
      <c r="C1401" s="66"/>
      <c r="D1401" s="66"/>
      <c r="E1401" s="66"/>
      <c r="F1401" s="66"/>
      <c r="G1401" s="66"/>
      <c r="H1401" s="66"/>
      <c r="I1401" s="66"/>
      <c r="J1401" s="66"/>
      <c r="K1401" s="66"/>
      <c r="N1401" s="66"/>
      <c r="P1401" s="66"/>
      <c r="Q1401" s="66"/>
      <c r="R1401" s="66"/>
    </row>
    <row r="1402" ht="12.75" customHeight="1">
      <c r="A1402" s="66"/>
      <c r="B1402" s="66"/>
      <c r="C1402" s="66"/>
      <c r="D1402" s="66"/>
      <c r="E1402" s="66"/>
      <c r="F1402" s="66"/>
      <c r="G1402" s="66"/>
      <c r="H1402" s="66"/>
      <c r="I1402" s="66"/>
      <c r="J1402" s="66"/>
      <c r="K1402" s="66"/>
      <c r="N1402" s="66"/>
      <c r="P1402" s="66"/>
      <c r="Q1402" s="66"/>
      <c r="R1402" s="66"/>
    </row>
    <row r="1403" ht="12.75" customHeight="1">
      <c r="A1403" s="66"/>
      <c r="B1403" s="66"/>
      <c r="C1403" s="66"/>
      <c r="D1403" s="66"/>
      <c r="E1403" s="66"/>
      <c r="F1403" s="66"/>
      <c r="G1403" s="66"/>
      <c r="H1403" s="66"/>
      <c r="I1403" s="66"/>
      <c r="J1403" s="66"/>
      <c r="K1403" s="66"/>
      <c r="N1403" s="66"/>
      <c r="P1403" s="66"/>
      <c r="Q1403" s="66"/>
      <c r="R1403" s="66"/>
    </row>
    <row r="1404" ht="12.75" customHeight="1">
      <c r="A1404" s="66"/>
      <c r="B1404" s="66"/>
      <c r="C1404" s="66"/>
      <c r="D1404" s="66"/>
      <c r="E1404" s="66"/>
      <c r="F1404" s="66"/>
      <c r="G1404" s="66"/>
      <c r="H1404" s="66"/>
      <c r="I1404" s="66"/>
      <c r="J1404" s="66"/>
      <c r="K1404" s="66"/>
      <c r="N1404" s="66"/>
      <c r="P1404" s="66"/>
      <c r="Q1404" s="66"/>
      <c r="R1404" s="66"/>
    </row>
  </sheetData>
  <printOptions/>
  <pageMargins bottom="1.0" footer="0.0" header="0.0" left="0.75" right="0.75" top="1.0"/>
  <pageSetup orientation="portrait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Right="0"/>
    <pageSetUpPr/>
  </sheetPr>
  <sheetViews>
    <sheetView workbookViewId="0"/>
  </sheetViews>
  <sheetFormatPr customHeight="1" defaultColWidth="14.43" defaultRowHeight="15.0"/>
  <cols>
    <col customWidth="1" min="1" max="1" width="7.86"/>
    <col customWidth="1" min="2" max="2" width="18.0"/>
    <col customWidth="1" min="3" max="3" width="10.43"/>
    <col customWidth="1" min="4" max="4" width="5.57"/>
    <col customWidth="1" min="5" max="5" width="15.57"/>
    <col customWidth="1" min="6" max="6" width="7.29"/>
    <col customWidth="1" min="7" max="7" width="22.29"/>
    <col customWidth="1" min="8" max="8" width="22.0"/>
    <col customWidth="1" min="9" max="10" width="12.0"/>
    <col customWidth="1" min="11" max="11" width="7.71"/>
    <col customWidth="1" min="12" max="12" width="6.14"/>
    <col customWidth="1" min="13" max="13" width="7.71"/>
    <col customWidth="1" min="14" max="14" width="6.43"/>
    <col customWidth="1" min="15" max="15" width="6.14"/>
    <col customWidth="1" min="16" max="16" width="6.0"/>
    <col customWidth="1" min="17" max="17" width="6.14"/>
    <col customWidth="1" min="18" max="26" width="9.14"/>
  </cols>
  <sheetData>
    <row r="1" ht="12.75" customHeight="1">
      <c r="A1" s="78" t="s">
        <v>6</v>
      </c>
      <c r="B1" s="78" t="s">
        <v>1359</v>
      </c>
      <c r="C1" s="78" t="s">
        <v>1355</v>
      </c>
      <c r="D1" s="78" t="s">
        <v>1356</v>
      </c>
      <c r="E1" s="78" t="s">
        <v>2</v>
      </c>
      <c r="F1" s="78" t="s">
        <v>1357</v>
      </c>
      <c r="G1" s="78" t="s">
        <v>8</v>
      </c>
      <c r="H1" s="78" t="s">
        <v>1358</v>
      </c>
      <c r="I1" s="79" t="s">
        <v>4</v>
      </c>
      <c r="J1" s="79" t="s">
        <v>3</v>
      </c>
      <c r="K1" s="78" t="s">
        <v>13</v>
      </c>
      <c r="L1" s="78" t="s">
        <v>10</v>
      </c>
      <c r="M1" s="78" t="s">
        <v>1457</v>
      </c>
      <c r="N1" s="78" t="s">
        <v>16</v>
      </c>
      <c r="O1" s="78" t="s">
        <v>1360</v>
      </c>
      <c r="P1" s="78" t="s">
        <v>1361</v>
      </c>
      <c r="Q1" s="78" t="s">
        <v>1362</v>
      </c>
      <c r="R1" s="80"/>
      <c r="S1" s="80"/>
      <c r="T1" s="80"/>
      <c r="U1" s="80"/>
      <c r="V1" s="80"/>
      <c r="W1" s="80"/>
      <c r="X1" s="80"/>
      <c r="Y1" s="80"/>
      <c r="Z1" s="80"/>
    </row>
    <row r="2" ht="12.75" customHeight="1">
      <c r="A2" s="80"/>
      <c r="B2" s="80"/>
      <c r="C2" s="80"/>
      <c r="D2" s="80"/>
      <c r="E2" s="80"/>
      <c r="F2" s="80"/>
      <c r="G2" s="80"/>
      <c r="H2" s="64" t="s">
        <v>1458</v>
      </c>
      <c r="I2" s="64">
        <f t="shared" ref="I2:J2" si="1">MIN(I5:I811)</f>
        <v>1100</v>
      </c>
      <c r="J2" s="64">
        <f t="shared" si="1"/>
        <v>51</v>
      </c>
      <c r="K2" s="80"/>
      <c r="L2" s="80"/>
      <c r="M2" s="80"/>
      <c r="N2" s="80"/>
      <c r="O2" s="80"/>
      <c r="P2" s="80"/>
      <c r="Q2" s="80"/>
      <c r="R2" s="80"/>
      <c r="S2" s="80"/>
      <c r="T2" s="80"/>
      <c r="U2" s="80"/>
      <c r="V2" s="80"/>
      <c r="W2" s="80"/>
      <c r="X2" s="80"/>
      <c r="Y2" s="80"/>
      <c r="Z2" s="80"/>
    </row>
    <row r="3" ht="12.75" customHeight="1">
      <c r="A3" s="80"/>
      <c r="B3" s="80"/>
      <c r="C3" s="80"/>
      <c r="D3" s="80"/>
      <c r="E3" s="80"/>
      <c r="F3" s="80"/>
      <c r="G3" s="80"/>
      <c r="H3" s="64" t="s">
        <v>1459</v>
      </c>
      <c r="I3" s="64">
        <f t="shared" ref="I3:J3" si="2">MAX(I5:I812)</f>
        <v>11050</v>
      </c>
      <c r="J3" s="64">
        <f t="shared" si="2"/>
        <v>101</v>
      </c>
      <c r="K3" s="80"/>
      <c r="L3" s="80"/>
      <c r="M3" s="80"/>
      <c r="N3" s="80"/>
      <c r="O3" s="80"/>
      <c r="P3" s="80"/>
      <c r="Q3" s="80"/>
      <c r="R3" s="80"/>
      <c r="S3" s="80"/>
      <c r="T3" s="80"/>
      <c r="U3" s="80"/>
      <c r="V3" s="80"/>
      <c r="W3" s="80"/>
      <c r="X3" s="80"/>
      <c r="Y3" s="80"/>
      <c r="Z3" s="80"/>
    </row>
    <row r="4" ht="12.75" customHeight="1">
      <c r="A4" s="80"/>
      <c r="B4" s="80"/>
      <c r="C4" s="80"/>
      <c r="D4" s="80"/>
      <c r="E4" s="80"/>
      <c r="F4" s="80"/>
      <c r="G4" s="80"/>
      <c r="H4" s="64" t="s">
        <v>1460</v>
      </c>
      <c r="I4" s="64">
        <f t="shared" ref="I4:J4" si="3">AVERAGE(I5:I813)</f>
        <v>4941.725032</v>
      </c>
      <c r="J4" s="64">
        <f t="shared" si="3"/>
        <v>75.51102464</v>
      </c>
      <c r="K4" s="80"/>
      <c r="L4" s="80"/>
      <c r="M4" s="80"/>
      <c r="N4" s="80"/>
      <c r="O4" s="80"/>
      <c r="P4" s="80"/>
      <c r="Q4" s="80"/>
      <c r="R4" s="80"/>
      <c r="S4" s="80"/>
      <c r="T4" s="80"/>
      <c r="U4" s="80"/>
      <c r="V4" s="80"/>
      <c r="W4" s="80"/>
      <c r="X4" s="80"/>
      <c r="Y4" s="80"/>
      <c r="Z4" s="80"/>
    </row>
    <row r="5" ht="12.75" customHeight="1">
      <c r="A5" s="64" t="s">
        <v>1461</v>
      </c>
      <c r="B5" s="81" t="s">
        <v>1462</v>
      </c>
      <c r="C5" s="64" t="s">
        <v>1463</v>
      </c>
      <c r="D5" s="64" t="s">
        <v>1376</v>
      </c>
      <c r="E5" s="64" t="s">
        <v>228</v>
      </c>
      <c r="F5" s="64" t="s">
        <v>1464</v>
      </c>
      <c r="G5" s="64" t="s">
        <v>1464</v>
      </c>
      <c r="H5" s="64" t="s">
        <v>1005</v>
      </c>
      <c r="I5" s="64">
        <v>8800.0</v>
      </c>
      <c r="J5" s="64">
        <v>91.0</v>
      </c>
      <c r="K5" s="64" t="s">
        <v>23</v>
      </c>
      <c r="L5" s="64" t="s">
        <v>23</v>
      </c>
      <c r="M5" s="64" t="s">
        <v>1465</v>
      </c>
      <c r="N5" s="64" t="s">
        <v>1464</v>
      </c>
      <c r="O5" s="64" t="s">
        <v>1466</v>
      </c>
      <c r="P5" s="64" t="s">
        <v>1464</v>
      </c>
      <c r="Q5" s="64" t="s">
        <v>1464</v>
      </c>
    </row>
    <row r="6" ht="12.75" customHeight="1">
      <c r="A6" s="64" t="s">
        <v>1467</v>
      </c>
      <c r="B6" s="81" t="s">
        <v>1462</v>
      </c>
      <c r="C6" s="64" t="s">
        <v>1468</v>
      </c>
      <c r="D6" s="64" t="s">
        <v>1376</v>
      </c>
      <c r="E6" s="64" t="s">
        <v>228</v>
      </c>
      <c r="F6" s="64" t="s">
        <v>1464</v>
      </c>
      <c r="G6" s="64" t="s">
        <v>1464</v>
      </c>
      <c r="H6" s="64" t="s">
        <v>33</v>
      </c>
      <c r="I6" s="64">
        <v>5800.0</v>
      </c>
      <c r="J6" s="64">
        <v>82.0</v>
      </c>
      <c r="K6" s="64" t="s">
        <v>23</v>
      </c>
      <c r="L6" s="64" t="s">
        <v>23</v>
      </c>
      <c r="M6" s="64" t="s">
        <v>1469</v>
      </c>
      <c r="N6" s="64" t="s">
        <v>1464</v>
      </c>
      <c r="O6" s="64" t="s">
        <v>1470</v>
      </c>
      <c r="P6" s="64" t="s">
        <v>1464</v>
      </c>
      <c r="Q6" s="64" t="s">
        <v>1464</v>
      </c>
    </row>
    <row r="7" ht="12.75" customHeight="1">
      <c r="A7" s="64" t="s">
        <v>1471</v>
      </c>
      <c r="B7" s="81" t="s">
        <v>1472</v>
      </c>
      <c r="C7" s="64" t="s">
        <v>1473</v>
      </c>
      <c r="D7" s="64" t="s">
        <v>1376</v>
      </c>
      <c r="E7" s="64" t="s">
        <v>228</v>
      </c>
      <c r="F7" s="64" t="s">
        <v>1464</v>
      </c>
      <c r="G7" s="64" t="s">
        <v>1464</v>
      </c>
      <c r="H7" s="64" t="s">
        <v>1474</v>
      </c>
      <c r="I7" s="64">
        <v>8850.0</v>
      </c>
      <c r="J7" s="64">
        <v>90.0</v>
      </c>
      <c r="K7" s="64" t="s">
        <v>23</v>
      </c>
      <c r="L7" s="64" t="s">
        <v>23</v>
      </c>
      <c r="M7" s="64" t="s">
        <v>1475</v>
      </c>
      <c r="N7" s="64" t="s">
        <v>1464</v>
      </c>
      <c r="O7" s="64" t="s">
        <v>1476</v>
      </c>
      <c r="P7" s="64" t="s">
        <v>1471</v>
      </c>
      <c r="Q7" s="64" t="s">
        <v>1477</v>
      </c>
    </row>
    <row r="8" ht="12.75" customHeight="1">
      <c r="A8" s="64" t="s">
        <v>1477</v>
      </c>
      <c r="B8" s="82">
        <v>41397.32638888889</v>
      </c>
      <c r="C8" s="64" t="s">
        <v>1478</v>
      </c>
      <c r="D8" s="64" t="s">
        <v>1363</v>
      </c>
      <c r="E8" s="64" t="s">
        <v>1211</v>
      </c>
      <c r="F8" s="64" t="s">
        <v>1479</v>
      </c>
      <c r="G8" s="64" t="s">
        <v>850</v>
      </c>
      <c r="H8" s="64" t="s">
        <v>1464</v>
      </c>
      <c r="I8" s="64">
        <v>7600.0</v>
      </c>
      <c r="J8" s="64">
        <v>86.0</v>
      </c>
      <c r="K8" s="64" t="s">
        <v>23</v>
      </c>
      <c r="L8" s="64" t="s">
        <v>40</v>
      </c>
      <c r="M8" s="64" t="s">
        <v>1480</v>
      </c>
      <c r="N8" s="64" t="s">
        <v>1464</v>
      </c>
      <c r="O8" s="64" t="s">
        <v>1481</v>
      </c>
      <c r="P8" s="64" t="s">
        <v>1464</v>
      </c>
      <c r="Q8" s="64" t="s">
        <v>1464</v>
      </c>
    </row>
    <row r="9" ht="12.75" customHeight="1">
      <c r="A9" s="64" t="s">
        <v>1482</v>
      </c>
      <c r="B9" s="82">
        <v>41397.395833333336</v>
      </c>
      <c r="C9" s="64" t="s">
        <v>1483</v>
      </c>
      <c r="D9" s="64" t="s">
        <v>1484</v>
      </c>
      <c r="E9" s="64" t="s">
        <v>82</v>
      </c>
      <c r="F9" s="64" t="s">
        <v>1390</v>
      </c>
      <c r="G9" s="64" t="s">
        <v>972</v>
      </c>
      <c r="H9" s="64" t="s">
        <v>1464</v>
      </c>
      <c r="I9" s="64">
        <v>8600.0</v>
      </c>
      <c r="J9" s="64">
        <v>90.0</v>
      </c>
      <c r="K9" s="64" t="s">
        <v>23</v>
      </c>
      <c r="L9" s="64" t="s">
        <v>40</v>
      </c>
      <c r="M9" s="64" t="s">
        <v>1485</v>
      </c>
      <c r="N9" s="64" t="s">
        <v>1464</v>
      </c>
      <c r="O9" s="64" t="s">
        <v>1486</v>
      </c>
      <c r="P9" s="64" t="s">
        <v>1464</v>
      </c>
      <c r="Q9" s="64" t="s">
        <v>1464</v>
      </c>
    </row>
    <row r="10" ht="12.75" customHeight="1">
      <c r="A10" s="64" t="s">
        <v>1487</v>
      </c>
      <c r="B10" s="81" t="s">
        <v>1488</v>
      </c>
      <c r="C10" s="64" t="s">
        <v>1489</v>
      </c>
      <c r="D10" s="64" t="s">
        <v>1484</v>
      </c>
      <c r="E10" s="64" t="s">
        <v>82</v>
      </c>
      <c r="F10" s="64" t="s">
        <v>1464</v>
      </c>
      <c r="G10" s="64" t="s">
        <v>1464</v>
      </c>
      <c r="H10" s="64" t="s">
        <v>88</v>
      </c>
      <c r="I10" s="64">
        <v>5050.0</v>
      </c>
      <c r="J10" s="64">
        <v>78.0</v>
      </c>
      <c r="K10" s="64" t="s">
        <v>23</v>
      </c>
      <c r="L10" s="64" t="s">
        <v>40</v>
      </c>
      <c r="M10" s="64" t="s">
        <v>1490</v>
      </c>
      <c r="N10" s="64" t="s">
        <v>1464</v>
      </c>
      <c r="O10" s="64" t="s">
        <v>1491</v>
      </c>
      <c r="P10" s="64" t="s">
        <v>1464</v>
      </c>
      <c r="Q10" s="64" t="s">
        <v>1464</v>
      </c>
    </row>
    <row r="11" ht="12.75" customHeight="1">
      <c r="A11" s="64" t="s">
        <v>1492</v>
      </c>
      <c r="B11" s="81" t="s">
        <v>1493</v>
      </c>
      <c r="C11" s="64" t="s">
        <v>1494</v>
      </c>
      <c r="D11" s="64" t="s">
        <v>1376</v>
      </c>
      <c r="E11" s="64" t="s">
        <v>228</v>
      </c>
      <c r="F11" s="64" t="s">
        <v>1464</v>
      </c>
      <c r="G11" s="64" t="s">
        <v>1464</v>
      </c>
      <c r="H11" s="64" t="s">
        <v>931</v>
      </c>
      <c r="I11" s="64">
        <v>5950.0</v>
      </c>
      <c r="J11" s="64">
        <v>82.0</v>
      </c>
      <c r="K11" s="64" t="s">
        <v>23</v>
      </c>
      <c r="L11" s="64" t="s">
        <v>23</v>
      </c>
      <c r="M11" s="64" t="s">
        <v>1495</v>
      </c>
      <c r="N11" s="64" t="s">
        <v>1464</v>
      </c>
      <c r="O11" s="64" t="s">
        <v>1496</v>
      </c>
      <c r="P11" s="64" t="s">
        <v>1464</v>
      </c>
      <c r="Q11" s="64" t="s">
        <v>1464</v>
      </c>
    </row>
    <row r="12" ht="12.75" customHeight="1">
      <c r="A12" s="64" t="s">
        <v>1497</v>
      </c>
      <c r="B12" s="82">
        <v>41397.520833333336</v>
      </c>
      <c r="C12" s="64" t="s">
        <v>1498</v>
      </c>
      <c r="D12" s="64" t="s">
        <v>1365</v>
      </c>
      <c r="E12" s="64" t="s">
        <v>19</v>
      </c>
      <c r="F12" s="64" t="s">
        <v>1499</v>
      </c>
      <c r="G12" s="64" t="s">
        <v>37</v>
      </c>
      <c r="H12" s="64" t="s">
        <v>1464</v>
      </c>
      <c r="I12" s="64">
        <v>4800.0</v>
      </c>
      <c r="J12" s="64">
        <v>75.0</v>
      </c>
      <c r="K12" s="64" t="s">
        <v>23</v>
      </c>
      <c r="L12" s="64" t="s">
        <v>23</v>
      </c>
      <c r="M12" s="64" t="s">
        <v>1500</v>
      </c>
      <c r="N12" s="64" t="s">
        <v>1464</v>
      </c>
      <c r="O12" s="64" t="s">
        <v>1491</v>
      </c>
      <c r="P12" s="64" t="s">
        <v>1464</v>
      </c>
      <c r="Q12" s="64" t="s">
        <v>1464</v>
      </c>
    </row>
    <row r="13" ht="12.75" customHeight="1">
      <c r="A13" s="64" t="s">
        <v>1501</v>
      </c>
      <c r="B13" s="82">
        <v>41397.541666666664</v>
      </c>
      <c r="C13" s="64" t="s">
        <v>1502</v>
      </c>
      <c r="D13" s="64" t="s">
        <v>1484</v>
      </c>
      <c r="E13" s="64" t="s">
        <v>82</v>
      </c>
      <c r="F13" s="64" t="s">
        <v>1503</v>
      </c>
      <c r="G13" s="64" t="s">
        <v>974</v>
      </c>
      <c r="H13" s="64" t="s">
        <v>1464</v>
      </c>
      <c r="I13" s="64">
        <v>5100.0</v>
      </c>
      <c r="J13" s="64">
        <v>81.0</v>
      </c>
      <c r="K13" s="64" t="s">
        <v>23</v>
      </c>
      <c r="L13" s="64" t="s">
        <v>40</v>
      </c>
      <c r="M13" s="64" t="s">
        <v>1504</v>
      </c>
      <c r="N13" s="64" t="s">
        <v>1464</v>
      </c>
      <c r="O13" s="64" t="s">
        <v>1491</v>
      </c>
      <c r="P13" s="64" t="s">
        <v>1464</v>
      </c>
      <c r="Q13" s="64" t="s">
        <v>1464</v>
      </c>
    </row>
    <row r="14" ht="12.75" customHeight="1">
      <c r="A14" s="64" t="s">
        <v>1505</v>
      </c>
      <c r="B14" s="81" t="s">
        <v>1506</v>
      </c>
      <c r="C14" s="64" t="s">
        <v>1507</v>
      </c>
      <c r="D14" s="64" t="s">
        <v>1363</v>
      </c>
      <c r="E14" s="64" t="s">
        <v>1211</v>
      </c>
      <c r="F14" s="64" t="s">
        <v>1464</v>
      </c>
      <c r="G14" s="64" t="s">
        <v>1464</v>
      </c>
      <c r="H14" s="64" t="s">
        <v>819</v>
      </c>
      <c r="I14" s="64">
        <v>10400.0</v>
      </c>
      <c r="J14" s="64">
        <v>94.0</v>
      </c>
      <c r="K14" s="64" t="s">
        <v>23</v>
      </c>
      <c r="L14" s="64" t="s">
        <v>40</v>
      </c>
      <c r="M14" s="64" t="s">
        <v>1508</v>
      </c>
      <c r="N14" s="64" t="s">
        <v>1464</v>
      </c>
      <c r="O14" s="64" t="s">
        <v>1466</v>
      </c>
      <c r="P14" s="64" t="s">
        <v>1471</v>
      </c>
      <c r="Q14" s="64" t="s">
        <v>1477</v>
      </c>
    </row>
    <row r="15" ht="12.75" customHeight="1">
      <c r="A15" s="64" t="s">
        <v>1509</v>
      </c>
      <c r="B15" s="81" t="s">
        <v>1510</v>
      </c>
      <c r="C15" s="64" t="s">
        <v>1511</v>
      </c>
      <c r="D15" s="64" t="s">
        <v>1397</v>
      </c>
      <c r="E15" s="64" t="s">
        <v>90</v>
      </c>
      <c r="F15" s="64" t="s">
        <v>1464</v>
      </c>
      <c r="G15" s="64" t="s">
        <v>1464</v>
      </c>
      <c r="H15" s="64" t="s">
        <v>1512</v>
      </c>
      <c r="I15" s="64">
        <v>6650.0</v>
      </c>
      <c r="J15" s="64">
        <v>85.0</v>
      </c>
      <c r="K15" s="64" t="s">
        <v>23</v>
      </c>
      <c r="L15" s="64" t="s">
        <v>23</v>
      </c>
      <c r="M15" s="64" t="s">
        <v>1513</v>
      </c>
      <c r="N15" s="64" t="s">
        <v>816</v>
      </c>
      <c r="O15" s="64" t="s">
        <v>1514</v>
      </c>
      <c r="P15" s="64" t="s">
        <v>1464</v>
      </c>
      <c r="Q15" s="64" t="s">
        <v>1464</v>
      </c>
    </row>
    <row r="16" ht="12.75" customHeight="1">
      <c r="A16" s="64" t="s">
        <v>1515</v>
      </c>
      <c r="B16" s="82">
        <v>41397.8125</v>
      </c>
      <c r="C16" s="64" t="s">
        <v>1516</v>
      </c>
      <c r="D16" s="64" t="s">
        <v>1484</v>
      </c>
      <c r="E16" s="64" t="s">
        <v>82</v>
      </c>
      <c r="F16" s="64" t="s">
        <v>1517</v>
      </c>
      <c r="G16" s="64" t="s">
        <v>834</v>
      </c>
      <c r="H16" s="64" t="s">
        <v>1464</v>
      </c>
      <c r="I16" s="64">
        <v>3650.0</v>
      </c>
      <c r="J16" s="64">
        <v>72.0</v>
      </c>
      <c r="K16" s="64" t="s">
        <v>23</v>
      </c>
      <c r="L16" s="64" t="s">
        <v>23</v>
      </c>
      <c r="M16" s="64" t="s">
        <v>1518</v>
      </c>
      <c r="N16" s="64" t="s">
        <v>1464</v>
      </c>
      <c r="O16" s="64" t="s">
        <v>1519</v>
      </c>
      <c r="P16" s="64" t="s">
        <v>1464</v>
      </c>
      <c r="Q16" s="64" t="s">
        <v>1464</v>
      </c>
    </row>
    <row r="17" ht="12.75" customHeight="1">
      <c r="A17" s="64" t="s">
        <v>1520</v>
      </c>
      <c r="B17" s="81" t="s">
        <v>1521</v>
      </c>
      <c r="C17" s="64" t="s">
        <v>1522</v>
      </c>
      <c r="D17" s="64" t="s">
        <v>1376</v>
      </c>
      <c r="E17" s="64" t="s">
        <v>228</v>
      </c>
      <c r="F17" s="64" t="s">
        <v>1464</v>
      </c>
      <c r="G17" s="64" t="s">
        <v>1464</v>
      </c>
      <c r="H17" s="64" t="s">
        <v>921</v>
      </c>
      <c r="I17" s="64">
        <v>3200.0</v>
      </c>
      <c r="J17" s="64">
        <v>68.0</v>
      </c>
      <c r="K17" s="64" t="s">
        <v>23</v>
      </c>
      <c r="L17" s="64" t="s">
        <v>40</v>
      </c>
      <c r="M17" s="64" t="s">
        <v>1523</v>
      </c>
      <c r="N17" s="64" t="s">
        <v>1464</v>
      </c>
      <c r="O17" s="64" t="s">
        <v>1524</v>
      </c>
      <c r="P17" s="64" t="s">
        <v>1464</v>
      </c>
      <c r="Q17" s="64" t="s">
        <v>1464</v>
      </c>
    </row>
    <row r="18" ht="12.75" customHeight="1">
      <c r="A18" s="64" t="s">
        <v>1525</v>
      </c>
      <c r="B18" s="81" t="s">
        <v>1526</v>
      </c>
      <c r="C18" s="64" t="s">
        <v>1527</v>
      </c>
      <c r="D18" s="64" t="s">
        <v>1376</v>
      </c>
      <c r="E18" s="64" t="s">
        <v>228</v>
      </c>
      <c r="F18" s="64" t="s">
        <v>1464</v>
      </c>
      <c r="G18" s="64" t="s">
        <v>1464</v>
      </c>
      <c r="H18" s="64" t="s">
        <v>997</v>
      </c>
      <c r="I18" s="64">
        <v>5000.0</v>
      </c>
      <c r="J18" s="64">
        <v>80.0</v>
      </c>
      <c r="K18" s="64" t="s">
        <v>23</v>
      </c>
      <c r="L18" s="64" t="s">
        <v>23</v>
      </c>
      <c r="M18" s="64" t="s">
        <v>1528</v>
      </c>
      <c r="N18" s="64" t="s">
        <v>1464</v>
      </c>
      <c r="O18" s="64" t="s">
        <v>1491</v>
      </c>
      <c r="P18" s="64" t="s">
        <v>1464</v>
      </c>
      <c r="Q18" s="64" t="s">
        <v>1464</v>
      </c>
    </row>
    <row r="19" ht="12.75" customHeight="1">
      <c r="A19" s="64" t="s">
        <v>1529</v>
      </c>
      <c r="B19" s="81" t="s">
        <v>1530</v>
      </c>
      <c r="C19" s="64" t="s">
        <v>1531</v>
      </c>
      <c r="D19" s="64" t="s">
        <v>1376</v>
      </c>
      <c r="E19" s="64" t="s">
        <v>228</v>
      </c>
      <c r="F19" s="64" t="s">
        <v>1464</v>
      </c>
      <c r="G19" s="64" t="s">
        <v>1464</v>
      </c>
      <c r="H19" s="64" t="s">
        <v>33</v>
      </c>
      <c r="I19" s="64">
        <v>8300.0</v>
      </c>
      <c r="J19" s="64">
        <v>90.0</v>
      </c>
      <c r="K19" s="64" t="s">
        <v>23</v>
      </c>
      <c r="L19" s="64" t="s">
        <v>23</v>
      </c>
      <c r="M19" s="64" t="s">
        <v>1532</v>
      </c>
      <c r="N19" s="64" t="s">
        <v>1464</v>
      </c>
      <c r="O19" s="64" t="s">
        <v>1533</v>
      </c>
      <c r="P19" s="64" t="s">
        <v>1464</v>
      </c>
      <c r="Q19" s="64" t="s">
        <v>1464</v>
      </c>
    </row>
    <row r="20" ht="12.75" customHeight="1">
      <c r="A20" s="64" t="s">
        <v>1534</v>
      </c>
      <c r="B20" s="81" t="s">
        <v>1535</v>
      </c>
      <c r="C20" s="64" t="s">
        <v>1536</v>
      </c>
      <c r="D20" s="64" t="s">
        <v>1365</v>
      </c>
      <c r="E20" s="64" t="s">
        <v>19</v>
      </c>
      <c r="F20" s="64" t="s">
        <v>1464</v>
      </c>
      <c r="G20" s="64" t="s">
        <v>1464</v>
      </c>
      <c r="H20" s="64" t="s">
        <v>49</v>
      </c>
      <c r="I20" s="64">
        <v>10600.0</v>
      </c>
      <c r="J20" s="64">
        <v>101.0</v>
      </c>
      <c r="K20" s="64" t="s">
        <v>23</v>
      </c>
      <c r="L20" s="64" t="s">
        <v>23</v>
      </c>
      <c r="M20" s="64" t="s">
        <v>1537</v>
      </c>
      <c r="N20" s="64" t="s">
        <v>1464</v>
      </c>
      <c r="O20" s="64" t="s">
        <v>1538</v>
      </c>
      <c r="P20" s="64" t="s">
        <v>1464</v>
      </c>
      <c r="Q20" s="64" t="s">
        <v>1464</v>
      </c>
    </row>
    <row r="21" ht="12.75" customHeight="1">
      <c r="A21" s="64" t="s">
        <v>1539</v>
      </c>
      <c r="B21" s="82">
        <v>41398.5</v>
      </c>
      <c r="C21" s="64" t="s">
        <v>1540</v>
      </c>
      <c r="D21" s="64" t="s">
        <v>1365</v>
      </c>
      <c r="E21" s="64" t="s">
        <v>19</v>
      </c>
      <c r="F21" s="64" t="s">
        <v>1499</v>
      </c>
      <c r="G21" s="64" t="s">
        <v>37</v>
      </c>
      <c r="H21" s="64" t="s">
        <v>1464</v>
      </c>
      <c r="I21" s="64">
        <v>6350.0</v>
      </c>
      <c r="J21" s="64">
        <v>87.0</v>
      </c>
      <c r="K21" s="64" t="s">
        <v>23</v>
      </c>
      <c r="L21" s="64" t="s">
        <v>23</v>
      </c>
      <c r="M21" s="64" t="s">
        <v>1541</v>
      </c>
      <c r="N21" s="64" t="s">
        <v>1464</v>
      </c>
      <c r="O21" s="64" t="s">
        <v>1470</v>
      </c>
      <c r="P21" s="64" t="s">
        <v>1464</v>
      </c>
      <c r="Q21" s="64" t="s">
        <v>1464</v>
      </c>
    </row>
    <row r="22" ht="12.75" customHeight="1">
      <c r="A22" s="64" t="s">
        <v>1542</v>
      </c>
      <c r="B22" s="81" t="s">
        <v>1543</v>
      </c>
      <c r="C22" s="64" t="s">
        <v>1544</v>
      </c>
      <c r="D22" s="64" t="s">
        <v>1363</v>
      </c>
      <c r="E22" s="64" t="s">
        <v>1211</v>
      </c>
      <c r="F22" s="64" t="s">
        <v>1464</v>
      </c>
      <c r="G22" s="64" t="s">
        <v>1464</v>
      </c>
      <c r="H22" s="64" t="s">
        <v>24</v>
      </c>
      <c r="I22" s="64">
        <v>4550.0</v>
      </c>
      <c r="J22" s="64">
        <v>75.0</v>
      </c>
      <c r="K22" s="64" t="s">
        <v>23</v>
      </c>
      <c r="L22" s="64" t="s">
        <v>40</v>
      </c>
      <c r="M22" s="64" t="s">
        <v>1545</v>
      </c>
      <c r="N22" s="64" t="s">
        <v>1464</v>
      </c>
      <c r="O22" s="64" t="s">
        <v>1519</v>
      </c>
      <c r="P22" s="64" t="s">
        <v>1464</v>
      </c>
      <c r="Q22" s="64" t="s">
        <v>1464</v>
      </c>
    </row>
    <row r="23" ht="12.75" customHeight="1">
      <c r="A23" s="64" t="s">
        <v>1546</v>
      </c>
      <c r="B23" s="81" t="s">
        <v>1547</v>
      </c>
      <c r="C23" s="64" t="s">
        <v>1548</v>
      </c>
      <c r="D23" s="64" t="s">
        <v>1376</v>
      </c>
      <c r="E23" s="64" t="s">
        <v>228</v>
      </c>
      <c r="F23" s="64" t="s">
        <v>1464</v>
      </c>
      <c r="G23" s="64" t="s">
        <v>1464</v>
      </c>
      <c r="H23" s="64" t="s">
        <v>1549</v>
      </c>
      <c r="I23" s="64">
        <v>4300.0</v>
      </c>
      <c r="J23" s="64">
        <v>73.0</v>
      </c>
      <c r="K23" s="64" t="s">
        <v>23</v>
      </c>
      <c r="L23" s="64" t="s">
        <v>23</v>
      </c>
      <c r="M23" s="64" t="s">
        <v>1550</v>
      </c>
      <c r="N23" s="64" t="s">
        <v>1464</v>
      </c>
      <c r="O23" s="64" t="s">
        <v>1551</v>
      </c>
      <c r="P23" s="64" t="s">
        <v>1464</v>
      </c>
      <c r="Q23" s="64" t="s">
        <v>1464</v>
      </c>
    </row>
    <row r="24" ht="12.75" customHeight="1">
      <c r="A24" s="64" t="s">
        <v>1552</v>
      </c>
      <c r="B24" s="81" t="s">
        <v>1547</v>
      </c>
      <c r="C24" s="64" t="s">
        <v>1553</v>
      </c>
      <c r="D24" s="64" t="s">
        <v>1376</v>
      </c>
      <c r="E24" s="64" t="s">
        <v>228</v>
      </c>
      <c r="F24" s="64" t="s">
        <v>1464</v>
      </c>
      <c r="G24" s="64" t="s">
        <v>1464</v>
      </c>
      <c r="H24" s="64" t="s">
        <v>931</v>
      </c>
      <c r="I24" s="64">
        <v>4300.0</v>
      </c>
      <c r="J24" s="64">
        <v>74.0</v>
      </c>
      <c r="K24" s="64" t="s">
        <v>23</v>
      </c>
      <c r="L24" s="64" t="s">
        <v>23</v>
      </c>
      <c r="M24" s="64" t="s">
        <v>1554</v>
      </c>
      <c r="N24" s="64" t="s">
        <v>816</v>
      </c>
      <c r="O24" s="64" t="s">
        <v>1555</v>
      </c>
      <c r="P24" s="64" t="s">
        <v>1464</v>
      </c>
      <c r="Q24" s="64" t="s">
        <v>1464</v>
      </c>
    </row>
    <row r="25" ht="12.75" customHeight="1">
      <c r="A25" s="64" t="s">
        <v>1556</v>
      </c>
      <c r="B25" s="81" t="s">
        <v>1557</v>
      </c>
      <c r="C25" s="64" t="s">
        <v>1558</v>
      </c>
      <c r="D25" s="64" t="s">
        <v>1363</v>
      </c>
      <c r="E25" s="64" t="s">
        <v>1211</v>
      </c>
      <c r="F25" s="64" t="s">
        <v>1464</v>
      </c>
      <c r="G25" s="64" t="s">
        <v>1464</v>
      </c>
      <c r="H25" s="64" t="s">
        <v>857</v>
      </c>
      <c r="I25" s="64">
        <v>5800.0</v>
      </c>
      <c r="J25" s="64">
        <v>80.0</v>
      </c>
      <c r="K25" s="64" t="s">
        <v>23</v>
      </c>
      <c r="L25" s="64" t="s">
        <v>23</v>
      </c>
      <c r="M25" s="64" t="s">
        <v>1559</v>
      </c>
      <c r="N25" s="64" t="s">
        <v>1464</v>
      </c>
      <c r="O25" s="64" t="s">
        <v>1464</v>
      </c>
      <c r="P25" s="64" t="s">
        <v>1464</v>
      </c>
      <c r="Q25" s="64" t="s">
        <v>1464</v>
      </c>
    </row>
    <row r="26" ht="12.75" customHeight="1">
      <c r="A26" s="64" t="s">
        <v>1560</v>
      </c>
      <c r="B26" s="81" t="s">
        <v>1561</v>
      </c>
      <c r="C26" s="64" t="s">
        <v>1562</v>
      </c>
      <c r="D26" s="64" t="s">
        <v>1376</v>
      </c>
      <c r="E26" s="64" t="s">
        <v>228</v>
      </c>
      <c r="F26" s="64" t="s">
        <v>1464</v>
      </c>
      <c r="G26" s="64" t="s">
        <v>1464</v>
      </c>
      <c r="H26" s="64" t="s">
        <v>1101</v>
      </c>
      <c r="I26" s="64">
        <v>4700.0</v>
      </c>
      <c r="J26" s="64">
        <v>79.0</v>
      </c>
      <c r="K26" s="64" t="s">
        <v>23</v>
      </c>
      <c r="L26" s="64" t="s">
        <v>40</v>
      </c>
      <c r="M26" s="64" t="s">
        <v>1563</v>
      </c>
      <c r="N26" s="64" t="s">
        <v>1464</v>
      </c>
      <c r="O26" s="64" t="s">
        <v>1555</v>
      </c>
      <c r="P26" s="64" t="s">
        <v>1464</v>
      </c>
      <c r="Q26" s="64" t="s">
        <v>1464</v>
      </c>
    </row>
    <row r="27" ht="12.75" customHeight="1">
      <c r="A27" s="64" t="s">
        <v>1564</v>
      </c>
      <c r="B27" s="81" t="s">
        <v>1565</v>
      </c>
      <c r="C27" s="64" t="s">
        <v>1566</v>
      </c>
      <c r="D27" s="64" t="s">
        <v>1363</v>
      </c>
      <c r="E27" s="64" t="s">
        <v>1211</v>
      </c>
      <c r="F27" s="64" t="s">
        <v>1464</v>
      </c>
      <c r="G27" s="64" t="s">
        <v>1464</v>
      </c>
      <c r="H27" s="64" t="s">
        <v>857</v>
      </c>
      <c r="I27" s="64">
        <v>5450.0</v>
      </c>
      <c r="J27" s="64">
        <v>79.0</v>
      </c>
      <c r="K27" s="64" t="s">
        <v>23</v>
      </c>
      <c r="L27" s="64" t="s">
        <v>40</v>
      </c>
      <c r="M27" s="64" t="s">
        <v>1567</v>
      </c>
      <c r="N27" s="64" t="s">
        <v>1464</v>
      </c>
      <c r="O27" s="64" t="s">
        <v>1464</v>
      </c>
      <c r="P27" s="64" t="s">
        <v>1464</v>
      </c>
      <c r="Q27" s="64" t="s">
        <v>1464</v>
      </c>
    </row>
    <row r="28" ht="12.75" customHeight="1">
      <c r="A28" s="64" t="s">
        <v>1568</v>
      </c>
      <c r="B28" s="81" t="s">
        <v>1569</v>
      </c>
      <c r="C28" s="64" t="s">
        <v>1570</v>
      </c>
      <c r="D28" s="64" t="s">
        <v>1376</v>
      </c>
      <c r="E28" s="64" t="s">
        <v>228</v>
      </c>
      <c r="F28" s="64" t="s">
        <v>1464</v>
      </c>
      <c r="G28" s="64" t="s">
        <v>1464</v>
      </c>
      <c r="H28" s="64" t="s">
        <v>1084</v>
      </c>
      <c r="I28" s="64">
        <v>5000.0</v>
      </c>
      <c r="J28" s="64">
        <v>76.0</v>
      </c>
      <c r="K28" s="64" t="s">
        <v>23</v>
      </c>
      <c r="L28" s="64" t="s">
        <v>40</v>
      </c>
      <c r="M28" s="64" t="s">
        <v>1571</v>
      </c>
      <c r="N28" s="64" t="s">
        <v>1464</v>
      </c>
      <c r="O28" s="64" t="s">
        <v>1572</v>
      </c>
      <c r="P28" s="64" t="s">
        <v>1464</v>
      </c>
      <c r="Q28" s="64" t="s">
        <v>1464</v>
      </c>
    </row>
    <row r="29" ht="12.75" customHeight="1">
      <c r="A29" s="64" t="s">
        <v>1573</v>
      </c>
      <c r="B29" s="81" t="s">
        <v>1574</v>
      </c>
      <c r="C29" s="64" t="s">
        <v>1575</v>
      </c>
      <c r="D29" s="64" t="s">
        <v>1363</v>
      </c>
      <c r="E29" s="64" t="s">
        <v>1211</v>
      </c>
      <c r="F29" s="64" t="s">
        <v>1464</v>
      </c>
      <c r="G29" s="64" t="s">
        <v>1464</v>
      </c>
      <c r="H29" s="64" t="s">
        <v>819</v>
      </c>
      <c r="I29" s="64">
        <v>5370.0</v>
      </c>
      <c r="J29" s="64">
        <v>82.0</v>
      </c>
      <c r="K29" s="64" t="s">
        <v>23</v>
      </c>
      <c r="L29" s="64" t="s">
        <v>35</v>
      </c>
      <c r="M29" s="64" t="s">
        <v>1576</v>
      </c>
      <c r="N29" s="64" t="s">
        <v>1464</v>
      </c>
      <c r="O29" s="64" t="s">
        <v>1496</v>
      </c>
      <c r="P29" s="64" t="s">
        <v>1464</v>
      </c>
      <c r="Q29" s="64" t="s">
        <v>1464</v>
      </c>
    </row>
    <row r="30" ht="12.75" customHeight="1">
      <c r="A30" s="64" t="s">
        <v>1577</v>
      </c>
      <c r="B30" s="81" t="s">
        <v>1574</v>
      </c>
      <c r="C30" s="64" t="s">
        <v>1578</v>
      </c>
      <c r="D30" s="64" t="s">
        <v>1363</v>
      </c>
      <c r="E30" s="64" t="s">
        <v>1211</v>
      </c>
      <c r="F30" s="64" t="s">
        <v>1464</v>
      </c>
      <c r="G30" s="64" t="s">
        <v>1464</v>
      </c>
      <c r="H30" s="64" t="s">
        <v>819</v>
      </c>
      <c r="I30" s="64">
        <v>5100.0</v>
      </c>
      <c r="J30" s="64">
        <v>77.0</v>
      </c>
      <c r="K30" s="64" t="s">
        <v>23</v>
      </c>
      <c r="L30" s="64" t="s">
        <v>40</v>
      </c>
      <c r="M30" s="64" t="s">
        <v>1579</v>
      </c>
      <c r="N30" s="64" t="s">
        <v>1464</v>
      </c>
      <c r="O30" s="64" t="s">
        <v>1491</v>
      </c>
      <c r="P30" s="64" t="s">
        <v>1464</v>
      </c>
      <c r="Q30" s="64" t="s">
        <v>1464</v>
      </c>
    </row>
    <row r="31" ht="12.75" customHeight="1">
      <c r="A31" s="64" t="s">
        <v>1580</v>
      </c>
      <c r="B31" s="82">
        <v>41399.708333333336</v>
      </c>
      <c r="C31" s="64" t="s">
        <v>1581</v>
      </c>
      <c r="D31" s="64" t="s">
        <v>1484</v>
      </c>
      <c r="E31" s="64" t="s">
        <v>82</v>
      </c>
      <c r="F31" s="64" t="s">
        <v>1503</v>
      </c>
      <c r="G31" s="64" t="s">
        <v>974</v>
      </c>
      <c r="H31" s="64" t="s">
        <v>1464</v>
      </c>
      <c r="I31" s="64">
        <v>5900.0</v>
      </c>
      <c r="J31" s="64">
        <v>80.0</v>
      </c>
      <c r="K31" s="64" t="s">
        <v>23</v>
      </c>
      <c r="L31" s="64" t="s">
        <v>40</v>
      </c>
      <c r="M31" s="64" t="s">
        <v>1582</v>
      </c>
      <c r="N31" s="64" t="s">
        <v>1464</v>
      </c>
      <c r="O31" s="64" t="s">
        <v>1496</v>
      </c>
      <c r="P31" s="64" t="s">
        <v>1464</v>
      </c>
      <c r="Q31" s="64" t="s">
        <v>1464</v>
      </c>
    </row>
    <row r="32" ht="12.75" customHeight="1">
      <c r="A32" s="64" t="s">
        <v>1583</v>
      </c>
      <c r="B32" s="81" t="s">
        <v>1584</v>
      </c>
      <c r="C32" s="64" t="s">
        <v>1585</v>
      </c>
      <c r="D32" s="64" t="s">
        <v>1363</v>
      </c>
      <c r="E32" s="64" t="s">
        <v>1211</v>
      </c>
      <c r="F32" s="64" t="s">
        <v>1464</v>
      </c>
      <c r="G32" s="64" t="s">
        <v>1464</v>
      </c>
      <c r="H32" s="64" t="s">
        <v>819</v>
      </c>
      <c r="I32" s="64">
        <v>6700.0</v>
      </c>
      <c r="J32" s="64">
        <v>86.0</v>
      </c>
      <c r="K32" s="64" t="s">
        <v>23</v>
      </c>
      <c r="L32" s="64" t="s">
        <v>23</v>
      </c>
      <c r="M32" s="64" t="s">
        <v>1586</v>
      </c>
      <c r="N32" s="64" t="s">
        <v>1464</v>
      </c>
      <c r="O32" s="64" t="s">
        <v>1496</v>
      </c>
      <c r="P32" s="64" t="s">
        <v>1464</v>
      </c>
      <c r="Q32" s="64" t="s">
        <v>1464</v>
      </c>
    </row>
    <row r="33" ht="12.75" customHeight="1">
      <c r="A33" s="64" t="s">
        <v>1587</v>
      </c>
      <c r="B33" s="82">
        <v>41399.770833333336</v>
      </c>
      <c r="C33" s="64" t="s">
        <v>1588</v>
      </c>
      <c r="D33" s="64" t="s">
        <v>1365</v>
      </c>
      <c r="E33" s="64" t="s">
        <v>19</v>
      </c>
      <c r="F33" s="64" t="s">
        <v>1533</v>
      </c>
      <c r="G33" s="64" t="s">
        <v>79</v>
      </c>
      <c r="H33" s="64" t="s">
        <v>1464</v>
      </c>
      <c r="I33" s="64">
        <v>5800.0</v>
      </c>
      <c r="J33" s="64">
        <v>83.0</v>
      </c>
      <c r="K33" s="64" t="s">
        <v>23</v>
      </c>
      <c r="L33" s="64" t="s">
        <v>23</v>
      </c>
      <c r="M33" s="64" t="s">
        <v>1589</v>
      </c>
      <c r="N33" s="64" t="s">
        <v>1464</v>
      </c>
      <c r="O33" s="64" t="s">
        <v>1590</v>
      </c>
      <c r="P33" s="64" t="s">
        <v>1464</v>
      </c>
      <c r="Q33" s="64" t="s">
        <v>1464</v>
      </c>
    </row>
    <row r="34" ht="12.75" customHeight="1">
      <c r="A34" s="64" t="s">
        <v>1591</v>
      </c>
      <c r="B34" s="81" t="s">
        <v>1592</v>
      </c>
      <c r="C34" s="64" t="s">
        <v>1593</v>
      </c>
      <c r="D34" s="64" t="s">
        <v>1397</v>
      </c>
      <c r="E34" s="64" t="s">
        <v>90</v>
      </c>
      <c r="F34" s="64" t="s">
        <v>1464</v>
      </c>
      <c r="G34" s="64" t="s">
        <v>1464</v>
      </c>
      <c r="H34" s="64" t="s">
        <v>1594</v>
      </c>
      <c r="I34" s="64">
        <v>5300.0</v>
      </c>
      <c r="J34" s="64">
        <v>78.0</v>
      </c>
      <c r="K34" s="64" t="s">
        <v>23</v>
      </c>
      <c r="L34" s="64" t="s">
        <v>23</v>
      </c>
      <c r="M34" s="64" t="s">
        <v>1595</v>
      </c>
      <c r="N34" s="64" t="s">
        <v>1464</v>
      </c>
      <c r="O34" s="64" t="s">
        <v>1596</v>
      </c>
      <c r="P34" s="64" t="s">
        <v>1477</v>
      </c>
      <c r="Q34" s="64" t="s">
        <v>1471</v>
      </c>
    </row>
    <row r="35" ht="12.75" customHeight="1">
      <c r="A35" s="64" t="s">
        <v>1597</v>
      </c>
      <c r="B35" s="82">
        <v>41401.520833333336</v>
      </c>
      <c r="C35" s="64" t="s">
        <v>1598</v>
      </c>
      <c r="D35" s="64" t="s">
        <v>1365</v>
      </c>
      <c r="E35" s="64" t="s">
        <v>19</v>
      </c>
      <c r="F35" s="64" t="s">
        <v>1499</v>
      </c>
      <c r="G35" s="64" t="s">
        <v>37</v>
      </c>
      <c r="H35" s="64" t="s">
        <v>1464</v>
      </c>
      <c r="I35" s="64">
        <v>7900.0</v>
      </c>
      <c r="J35" s="64">
        <v>89.0</v>
      </c>
      <c r="K35" s="64" t="s">
        <v>23</v>
      </c>
      <c r="L35" s="64" t="s">
        <v>23</v>
      </c>
      <c r="M35" s="64" t="s">
        <v>1599</v>
      </c>
      <c r="N35" s="64" t="s">
        <v>1464</v>
      </c>
      <c r="O35" s="64" t="s">
        <v>1486</v>
      </c>
      <c r="P35" s="64" t="s">
        <v>1464</v>
      </c>
      <c r="Q35" s="64" t="s">
        <v>1464</v>
      </c>
    </row>
    <row r="36" ht="12.75" customHeight="1">
      <c r="A36" s="64" t="s">
        <v>1600</v>
      </c>
      <c r="B36" s="82">
        <v>41401.583333333336</v>
      </c>
      <c r="C36" s="64" t="s">
        <v>1601</v>
      </c>
      <c r="D36" s="64" t="s">
        <v>1484</v>
      </c>
      <c r="E36" s="64" t="s">
        <v>82</v>
      </c>
      <c r="F36" s="64" t="s">
        <v>1602</v>
      </c>
      <c r="G36" s="64" t="s">
        <v>835</v>
      </c>
      <c r="H36" s="64" t="s">
        <v>1464</v>
      </c>
      <c r="I36" s="64">
        <v>7300.0</v>
      </c>
      <c r="J36" s="64">
        <v>88.0</v>
      </c>
      <c r="K36" s="64" t="s">
        <v>23</v>
      </c>
      <c r="L36" s="64" t="s">
        <v>1464</v>
      </c>
      <c r="M36" s="64" t="s">
        <v>1603</v>
      </c>
      <c r="N36" s="64" t="s">
        <v>1464</v>
      </c>
      <c r="O36" s="64" t="s">
        <v>1514</v>
      </c>
      <c r="P36" s="64" t="s">
        <v>1464</v>
      </c>
      <c r="Q36" s="64" t="s">
        <v>1464</v>
      </c>
    </row>
    <row r="37" ht="12.75" customHeight="1">
      <c r="A37" s="64" t="s">
        <v>1604</v>
      </c>
      <c r="B37" s="82">
        <v>41401.666666666664</v>
      </c>
      <c r="C37" s="64" t="s">
        <v>1605</v>
      </c>
      <c r="D37" s="64" t="s">
        <v>1363</v>
      </c>
      <c r="E37" s="64" t="s">
        <v>1211</v>
      </c>
      <c r="F37" s="64" t="s">
        <v>1606</v>
      </c>
      <c r="G37" s="64" t="s">
        <v>856</v>
      </c>
      <c r="H37" s="64" t="s">
        <v>1464</v>
      </c>
      <c r="I37" s="64">
        <v>8200.0</v>
      </c>
      <c r="J37" s="64">
        <v>92.0</v>
      </c>
      <c r="K37" s="64" t="s">
        <v>23</v>
      </c>
      <c r="L37" s="64" t="s">
        <v>40</v>
      </c>
      <c r="M37" s="64" t="s">
        <v>1607</v>
      </c>
      <c r="N37" s="64" t="s">
        <v>1464</v>
      </c>
      <c r="O37" s="64" t="s">
        <v>1464</v>
      </c>
      <c r="P37" s="64" t="s">
        <v>1464</v>
      </c>
      <c r="Q37" s="64" t="s">
        <v>1464</v>
      </c>
    </row>
    <row r="38" ht="12.75" customHeight="1">
      <c r="A38" s="64" t="s">
        <v>1608</v>
      </c>
      <c r="B38" s="82">
        <v>41401.708333333336</v>
      </c>
      <c r="C38" s="64" t="s">
        <v>1609</v>
      </c>
      <c r="D38" s="64" t="s">
        <v>1484</v>
      </c>
      <c r="E38" s="64" t="s">
        <v>82</v>
      </c>
      <c r="F38" s="64" t="s">
        <v>1390</v>
      </c>
      <c r="G38" s="64" t="s">
        <v>972</v>
      </c>
      <c r="H38" s="64" t="s">
        <v>1464</v>
      </c>
      <c r="I38" s="64">
        <v>4600.0</v>
      </c>
      <c r="J38" s="64">
        <v>80.0</v>
      </c>
      <c r="K38" s="64" t="s">
        <v>23</v>
      </c>
      <c r="L38" s="64" t="s">
        <v>23</v>
      </c>
      <c r="M38" s="64" t="s">
        <v>1610</v>
      </c>
      <c r="N38" s="64" t="s">
        <v>1464</v>
      </c>
      <c r="O38" s="64" t="s">
        <v>1551</v>
      </c>
      <c r="P38" s="64" t="s">
        <v>1464</v>
      </c>
      <c r="Q38" s="64" t="s">
        <v>1464</v>
      </c>
    </row>
    <row r="39" ht="12.75" customHeight="1">
      <c r="A39" s="64" t="s">
        <v>1611</v>
      </c>
      <c r="B39" s="82">
        <v>41401.729166666664</v>
      </c>
      <c r="C39" s="64" t="s">
        <v>1612</v>
      </c>
      <c r="D39" s="64" t="s">
        <v>1484</v>
      </c>
      <c r="E39" s="64" t="s">
        <v>82</v>
      </c>
      <c r="F39" s="64" t="s">
        <v>1390</v>
      </c>
      <c r="G39" s="64" t="s">
        <v>972</v>
      </c>
      <c r="H39" s="64" t="s">
        <v>1464</v>
      </c>
      <c r="I39" s="64">
        <v>5850.0</v>
      </c>
      <c r="J39" s="64">
        <v>80.0</v>
      </c>
      <c r="K39" s="64" t="s">
        <v>23</v>
      </c>
      <c r="L39" s="64" t="s">
        <v>23</v>
      </c>
      <c r="M39" s="64" t="s">
        <v>1613</v>
      </c>
      <c r="N39" s="64" t="s">
        <v>1464</v>
      </c>
      <c r="O39" s="64" t="s">
        <v>1596</v>
      </c>
      <c r="P39" s="64" t="s">
        <v>1464</v>
      </c>
      <c r="Q39" s="64" t="s">
        <v>1464</v>
      </c>
    </row>
    <row r="40" ht="12.75" customHeight="1">
      <c r="A40" s="64" t="s">
        <v>1614</v>
      </c>
      <c r="B40" s="81" t="s">
        <v>1615</v>
      </c>
      <c r="C40" s="64" t="s">
        <v>1553</v>
      </c>
      <c r="D40" s="64" t="s">
        <v>1376</v>
      </c>
      <c r="E40" s="64" t="s">
        <v>228</v>
      </c>
      <c r="F40" s="64" t="s">
        <v>1464</v>
      </c>
      <c r="G40" s="64" t="s">
        <v>1464</v>
      </c>
      <c r="H40" s="64" t="s">
        <v>1005</v>
      </c>
      <c r="I40" s="64">
        <v>4400.0</v>
      </c>
      <c r="J40" s="64">
        <v>76.0</v>
      </c>
      <c r="K40" s="64" t="s">
        <v>23</v>
      </c>
      <c r="L40" s="64" t="s">
        <v>23</v>
      </c>
      <c r="M40" s="64" t="s">
        <v>1616</v>
      </c>
      <c r="N40" s="64" t="s">
        <v>816</v>
      </c>
      <c r="O40" s="64" t="s">
        <v>1572</v>
      </c>
      <c r="P40" s="64" t="s">
        <v>1464</v>
      </c>
      <c r="Q40" s="64" t="s">
        <v>1464</v>
      </c>
    </row>
    <row r="41" ht="12.75" customHeight="1">
      <c r="A41" s="64" t="s">
        <v>1617</v>
      </c>
      <c r="B41" s="81" t="s">
        <v>1615</v>
      </c>
      <c r="C41" s="64" t="s">
        <v>1618</v>
      </c>
      <c r="D41" s="64" t="s">
        <v>1376</v>
      </c>
      <c r="E41" s="64" t="s">
        <v>228</v>
      </c>
      <c r="F41" s="64" t="s">
        <v>1464</v>
      </c>
      <c r="G41" s="64" t="s">
        <v>1464</v>
      </c>
      <c r="H41" s="64" t="s">
        <v>921</v>
      </c>
      <c r="I41" s="64">
        <v>4050.0</v>
      </c>
      <c r="J41" s="64">
        <v>74.0</v>
      </c>
      <c r="K41" s="64" t="s">
        <v>23</v>
      </c>
      <c r="L41" s="64" t="s">
        <v>23</v>
      </c>
      <c r="M41" s="64" t="s">
        <v>1619</v>
      </c>
      <c r="N41" s="64" t="s">
        <v>1464</v>
      </c>
      <c r="O41" s="64" t="s">
        <v>1551</v>
      </c>
      <c r="P41" s="64" t="s">
        <v>1464</v>
      </c>
      <c r="Q41" s="64" t="s">
        <v>1464</v>
      </c>
    </row>
    <row r="42" ht="12.75" customHeight="1">
      <c r="A42" s="64" t="s">
        <v>1620</v>
      </c>
      <c r="B42" s="81" t="s">
        <v>1615</v>
      </c>
      <c r="C42" s="64" t="s">
        <v>1621</v>
      </c>
      <c r="D42" s="64" t="s">
        <v>1376</v>
      </c>
      <c r="E42" s="64" t="s">
        <v>228</v>
      </c>
      <c r="F42" s="64" t="s">
        <v>1464</v>
      </c>
      <c r="G42" s="64" t="s">
        <v>1464</v>
      </c>
      <c r="H42" s="64" t="s">
        <v>33</v>
      </c>
      <c r="I42" s="64">
        <v>5000.0</v>
      </c>
      <c r="J42" s="64">
        <v>78.0</v>
      </c>
      <c r="K42" s="64" t="s">
        <v>23</v>
      </c>
      <c r="L42" s="64" t="s">
        <v>23</v>
      </c>
      <c r="M42" s="64" t="s">
        <v>1622</v>
      </c>
      <c r="N42" s="64" t="s">
        <v>1464</v>
      </c>
      <c r="O42" s="64" t="s">
        <v>1572</v>
      </c>
      <c r="P42" s="64" t="s">
        <v>1464</v>
      </c>
      <c r="Q42" s="64" t="s">
        <v>1464</v>
      </c>
    </row>
    <row r="43" ht="12.75" customHeight="1">
      <c r="A43" s="64" t="s">
        <v>1623</v>
      </c>
      <c r="B43" s="81" t="s">
        <v>1615</v>
      </c>
      <c r="C43" s="64" t="s">
        <v>1624</v>
      </c>
      <c r="D43" s="64" t="s">
        <v>1376</v>
      </c>
      <c r="E43" s="64" t="s">
        <v>228</v>
      </c>
      <c r="F43" s="64" t="s">
        <v>1464</v>
      </c>
      <c r="G43" s="64" t="s">
        <v>1464</v>
      </c>
      <c r="H43" s="64" t="s">
        <v>913</v>
      </c>
      <c r="I43" s="64">
        <v>5500.0</v>
      </c>
      <c r="J43" s="64">
        <v>79.0</v>
      </c>
      <c r="K43" s="64" t="s">
        <v>23</v>
      </c>
      <c r="L43" s="64" t="s">
        <v>40</v>
      </c>
      <c r="M43" s="64" t="s">
        <v>1625</v>
      </c>
      <c r="N43" s="64" t="s">
        <v>1464</v>
      </c>
      <c r="O43" s="64" t="s">
        <v>1470</v>
      </c>
      <c r="P43" s="64" t="s">
        <v>1464</v>
      </c>
      <c r="Q43" s="64" t="s">
        <v>1464</v>
      </c>
    </row>
    <row r="44" ht="12.75" customHeight="1">
      <c r="A44" s="64" t="s">
        <v>1626</v>
      </c>
      <c r="B44" s="81" t="s">
        <v>1615</v>
      </c>
      <c r="C44" s="64" t="s">
        <v>1627</v>
      </c>
      <c r="D44" s="64" t="s">
        <v>1376</v>
      </c>
      <c r="E44" s="64" t="s">
        <v>228</v>
      </c>
      <c r="F44" s="64" t="s">
        <v>1464</v>
      </c>
      <c r="G44" s="64" t="s">
        <v>1464</v>
      </c>
      <c r="H44" s="64" t="s">
        <v>1101</v>
      </c>
      <c r="I44" s="64">
        <v>6150.0</v>
      </c>
      <c r="J44" s="64">
        <v>83.0</v>
      </c>
      <c r="K44" s="64" t="s">
        <v>23</v>
      </c>
      <c r="L44" s="64" t="s">
        <v>23</v>
      </c>
      <c r="M44" s="64" t="s">
        <v>1628</v>
      </c>
      <c r="N44" s="64" t="s">
        <v>1464</v>
      </c>
      <c r="O44" s="64" t="s">
        <v>1514</v>
      </c>
      <c r="P44" s="64" t="s">
        <v>1464</v>
      </c>
      <c r="Q44" s="64" t="s">
        <v>1464</v>
      </c>
    </row>
    <row r="45" ht="12.75" customHeight="1">
      <c r="A45" s="64" t="s">
        <v>1629</v>
      </c>
      <c r="B45" s="81" t="s">
        <v>1615</v>
      </c>
      <c r="C45" s="64" t="s">
        <v>1630</v>
      </c>
      <c r="D45" s="64" t="s">
        <v>1376</v>
      </c>
      <c r="E45" s="64" t="s">
        <v>228</v>
      </c>
      <c r="F45" s="64" t="s">
        <v>1464</v>
      </c>
      <c r="G45" s="64" t="s">
        <v>1464</v>
      </c>
      <c r="H45" s="64" t="s">
        <v>1631</v>
      </c>
      <c r="I45" s="64">
        <v>3150.0</v>
      </c>
      <c r="J45" s="64">
        <v>69.0</v>
      </c>
      <c r="K45" s="64" t="s">
        <v>23</v>
      </c>
      <c r="L45" s="64" t="s">
        <v>40</v>
      </c>
      <c r="M45" s="64" t="s">
        <v>1632</v>
      </c>
      <c r="N45" s="64" t="s">
        <v>1464</v>
      </c>
      <c r="O45" s="64" t="s">
        <v>1524</v>
      </c>
      <c r="P45" s="64" t="s">
        <v>1464</v>
      </c>
      <c r="Q45" s="64" t="s">
        <v>1464</v>
      </c>
    </row>
    <row r="46" ht="12.75" customHeight="1">
      <c r="A46" s="64" t="s">
        <v>1633</v>
      </c>
      <c r="B46" s="81" t="s">
        <v>1615</v>
      </c>
      <c r="C46" s="64" t="s">
        <v>1634</v>
      </c>
      <c r="D46" s="64" t="s">
        <v>1376</v>
      </c>
      <c r="E46" s="64" t="s">
        <v>228</v>
      </c>
      <c r="F46" s="64" t="s">
        <v>1464</v>
      </c>
      <c r="G46" s="64" t="s">
        <v>1464</v>
      </c>
      <c r="H46" s="64" t="s">
        <v>919</v>
      </c>
      <c r="I46" s="64">
        <v>8850.0</v>
      </c>
      <c r="J46" s="64">
        <v>89.0</v>
      </c>
      <c r="K46" s="64" t="s">
        <v>23</v>
      </c>
      <c r="L46" s="64" t="s">
        <v>40</v>
      </c>
      <c r="M46" s="64" t="s">
        <v>1635</v>
      </c>
      <c r="N46" s="64" t="s">
        <v>1464</v>
      </c>
      <c r="O46" s="64" t="s">
        <v>1476</v>
      </c>
      <c r="P46" s="64" t="s">
        <v>1464</v>
      </c>
      <c r="Q46" s="64" t="s">
        <v>1464</v>
      </c>
    </row>
    <row r="47" ht="12.75" customHeight="1">
      <c r="A47" s="64" t="s">
        <v>1636</v>
      </c>
      <c r="B47" s="81" t="s">
        <v>1615</v>
      </c>
      <c r="C47" s="64" t="s">
        <v>1637</v>
      </c>
      <c r="D47" s="64" t="s">
        <v>1376</v>
      </c>
      <c r="E47" s="64" t="s">
        <v>228</v>
      </c>
      <c r="F47" s="64" t="s">
        <v>1464</v>
      </c>
      <c r="G47" s="64" t="s">
        <v>1464</v>
      </c>
      <c r="H47" s="64" t="s">
        <v>1451</v>
      </c>
      <c r="I47" s="64">
        <v>6000.0</v>
      </c>
      <c r="J47" s="64">
        <v>78.0</v>
      </c>
      <c r="K47" s="64" t="s">
        <v>23</v>
      </c>
      <c r="L47" s="64" t="s">
        <v>40</v>
      </c>
      <c r="M47" s="64" t="s">
        <v>1638</v>
      </c>
      <c r="N47" s="64" t="s">
        <v>1464</v>
      </c>
      <c r="O47" s="64" t="s">
        <v>1596</v>
      </c>
      <c r="P47" s="64" t="s">
        <v>1464</v>
      </c>
      <c r="Q47" s="64" t="s">
        <v>1464</v>
      </c>
    </row>
    <row r="48" ht="12.75" customHeight="1">
      <c r="A48" s="64" t="s">
        <v>1639</v>
      </c>
      <c r="B48" s="82">
        <v>41404.0</v>
      </c>
      <c r="C48" s="64" t="s">
        <v>1640</v>
      </c>
      <c r="D48" s="64" t="s">
        <v>1376</v>
      </c>
      <c r="E48" s="64" t="s">
        <v>228</v>
      </c>
      <c r="F48" s="64" t="s">
        <v>1524</v>
      </c>
      <c r="G48" s="64" t="s">
        <v>660</v>
      </c>
      <c r="H48" s="64" t="s">
        <v>1464</v>
      </c>
      <c r="I48" s="64">
        <v>6000.0</v>
      </c>
      <c r="J48" s="64">
        <v>81.0</v>
      </c>
      <c r="K48" s="64" t="s">
        <v>23</v>
      </c>
      <c r="L48" s="64" t="s">
        <v>40</v>
      </c>
      <c r="M48" s="64" t="s">
        <v>1641</v>
      </c>
      <c r="N48" s="64" t="s">
        <v>1464</v>
      </c>
      <c r="O48" s="64" t="s">
        <v>1596</v>
      </c>
      <c r="P48" s="64" t="s">
        <v>1464</v>
      </c>
      <c r="Q48" s="64" t="s">
        <v>1464</v>
      </c>
    </row>
    <row r="49" ht="12.75" customHeight="1">
      <c r="A49" s="64" t="s">
        <v>1642</v>
      </c>
      <c r="B49" s="81" t="s">
        <v>1643</v>
      </c>
      <c r="C49" s="64" t="s">
        <v>1644</v>
      </c>
      <c r="D49" s="64" t="s">
        <v>1363</v>
      </c>
      <c r="E49" s="64" t="s">
        <v>1211</v>
      </c>
      <c r="F49" s="64" t="s">
        <v>1464</v>
      </c>
      <c r="G49" s="64" t="s">
        <v>1464</v>
      </c>
      <c r="H49" s="64" t="s">
        <v>161</v>
      </c>
      <c r="I49" s="64">
        <v>7050.0</v>
      </c>
      <c r="J49" s="64">
        <v>84.0</v>
      </c>
      <c r="K49" s="64" t="s">
        <v>23</v>
      </c>
      <c r="L49" s="64" t="s">
        <v>23</v>
      </c>
      <c r="M49" s="64" t="s">
        <v>1645</v>
      </c>
      <c r="N49" s="64" t="s">
        <v>1464</v>
      </c>
      <c r="O49" s="64" t="s">
        <v>1646</v>
      </c>
      <c r="P49" s="64" t="s">
        <v>1464</v>
      </c>
      <c r="Q49" s="64" t="s">
        <v>1464</v>
      </c>
    </row>
    <row r="50" ht="12.75" customHeight="1">
      <c r="A50" s="64" t="s">
        <v>1647</v>
      </c>
      <c r="B50" s="81" t="s">
        <v>1648</v>
      </c>
      <c r="C50" s="64" t="s">
        <v>1649</v>
      </c>
      <c r="D50" s="64" t="s">
        <v>1363</v>
      </c>
      <c r="E50" s="64" t="s">
        <v>1211</v>
      </c>
      <c r="F50" s="64" t="s">
        <v>1464</v>
      </c>
      <c r="G50" s="64" t="s">
        <v>1464</v>
      </c>
      <c r="H50" s="64" t="s">
        <v>146</v>
      </c>
      <c r="I50" s="64">
        <v>8250.0</v>
      </c>
      <c r="J50" s="64">
        <v>91.0</v>
      </c>
      <c r="K50" s="64" t="s">
        <v>23</v>
      </c>
      <c r="L50" s="64" t="s">
        <v>23</v>
      </c>
      <c r="M50" s="64" t="s">
        <v>1650</v>
      </c>
      <c r="N50" s="64" t="s">
        <v>1464</v>
      </c>
      <c r="O50" s="64" t="s">
        <v>1514</v>
      </c>
      <c r="P50" s="64" t="s">
        <v>1464</v>
      </c>
      <c r="Q50" s="64" t="s">
        <v>1464</v>
      </c>
    </row>
    <row r="51" ht="12.75" customHeight="1">
      <c r="A51" s="64" t="s">
        <v>1651</v>
      </c>
      <c r="B51" s="82">
        <v>41404.479166666664</v>
      </c>
      <c r="C51" s="64" t="s">
        <v>1652</v>
      </c>
      <c r="D51" s="64" t="s">
        <v>1484</v>
      </c>
      <c r="E51" s="64" t="s">
        <v>82</v>
      </c>
      <c r="F51" s="64" t="s">
        <v>1517</v>
      </c>
      <c r="G51" s="64" t="s">
        <v>834</v>
      </c>
      <c r="H51" s="64" t="s">
        <v>1464</v>
      </c>
      <c r="I51" s="64">
        <v>5000.0</v>
      </c>
      <c r="J51" s="64">
        <v>77.0</v>
      </c>
      <c r="K51" s="64" t="s">
        <v>23</v>
      </c>
      <c r="L51" s="64" t="s">
        <v>23</v>
      </c>
      <c r="M51" s="64" t="s">
        <v>1653</v>
      </c>
      <c r="N51" s="64" t="s">
        <v>1464</v>
      </c>
      <c r="O51" s="64" t="s">
        <v>1470</v>
      </c>
      <c r="P51" s="64" t="s">
        <v>1464</v>
      </c>
      <c r="Q51" s="64" t="s">
        <v>1464</v>
      </c>
    </row>
    <row r="52" ht="12.75" customHeight="1">
      <c r="A52" s="64" t="s">
        <v>1654</v>
      </c>
      <c r="B52" s="81" t="s">
        <v>1655</v>
      </c>
      <c r="C52" s="64" t="s">
        <v>1656</v>
      </c>
      <c r="D52" s="64" t="s">
        <v>1363</v>
      </c>
      <c r="E52" s="64" t="s">
        <v>1211</v>
      </c>
      <c r="F52" s="64" t="s">
        <v>1464</v>
      </c>
      <c r="G52" s="64" t="s">
        <v>1464</v>
      </c>
      <c r="H52" s="64" t="s">
        <v>1305</v>
      </c>
      <c r="I52" s="64">
        <v>5600.0</v>
      </c>
      <c r="J52" s="64">
        <v>77.0</v>
      </c>
      <c r="K52" s="64" t="s">
        <v>23</v>
      </c>
      <c r="L52" s="64" t="s">
        <v>40</v>
      </c>
      <c r="M52" s="64" t="s">
        <v>1657</v>
      </c>
      <c r="N52" s="64" t="s">
        <v>1464</v>
      </c>
      <c r="O52" s="64" t="s">
        <v>1470</v>
      </c>
      <c r="P52" s="64" t="s">
        <v>1464</v>
      </c>
      <c r="Q52" s="64" t="s">
        <v>1464</v>
      </c>
    </row>
    <row r="53" ht="12.75" customHeight="1">
      <c r="A53" s="64" t="s">
        <v>1658</v>
      </c>
      <c r="B53" s="81" t="s">
        <v>1659</v>
      </c>
      <c r="C53" s="64" t="s">
        <v>1660</v>
      </c>
      <c r="D53" s="64" t="s">
        <v>1397</v>
      </c>
      <c r="E53" s="64" t="s">
        <v>90</v>
      </c>
      <c r="F53" s="64" t="s">
        <v>1464</v>
      </c>
      <c r="G53" s="64" t="s">
        <v>1464</v>
      </c>
      <c r="H53" s="64" t="s">
        <v>1661</v>
      </c>
      <c r="I53" s="64">
        <v>3400.0</v>
      </c>
      <c r="J53" s="64">
        <v>71.0</v>
      </c>
      <c r="K53" s="64" t="s">
        <v>23</v>
      </c>
      <c r="L53" s="64" t="s">
        <v>23</v>
      </c>
      <c r="M53" s="64" t="s">
        <v>1662</v>
      </c>
      <c r="N53" s="64" t="s">
        <v>1464</v>
      </c>
      <c r="O53" s="64" t="s">
        <v>1519</v>
      </c>
      <c r="P53" s="64" t="s">
        <v>1464</v>
      </c>
      <c r="Q53" s="64" t="s">
        <v>1464</v>
      </c>
    </row>
    <row r="54" ht="12.75" customHeight="1">
      <c r="A54" s="64" t="s">
        <v>1663</v>
      </c>
      <c r="B54" s="82">
        <v>41404.520833333336</v>
      </c>
      <c r="C54" s="64" t="s">
        <v>1664</v>
      </c>
      <c r="D54" s="64" t="s">
        <v>1365</v>
      </c>
      <c r="E54" s="64" t="s">
        <v>19</v>
      </c>
      <c r="F54" s="64" t="s">
        <v>1665</v>
      </c>
      <c r="G54" s="64" t="s">
        <v>70</v>
      </c>
      <c r="H54" s="64" t="s">
        <v>1464</v>
      </c>
      <c r="I54" s="64">
        <v>4950.0</v>
      </c>
      <c r="J54" s="64">
        <v>79.0</v>
      </c>
      <c r="K54" s="64" t="s">
        <v>23</v>
      </c>
      <c r="L54" s="64" t="s">
        <v>23</v>
      </c>
      <c r="M54" s="64" t="s">
        <v>1666</v>
      </c>
      <c r="N54" s="64" t="s">
        <v>1464</v>
      </c>
      <c r="O54" s="64" t="s">
        <v>1572</v>
      </c>
      <c r="P54" s="64" t="s">
        <v>1464</v>
      </c>
      <c r="Q54" s="64" t="s">
        <v>1464</v>
      </c>
    </row>
    <row r="55" ht="12.75" customHeight="1">
      <c r="A55" s="64" t="s">
        <v>1667</v>
      </c>
      <c r="B55" s="81" t="s">
        <v>1668</v>
      </c>
      <c r="C55" s="64" t="s">
        <v>1669</v>
      </c>
      <c r="D55" s="64" t="s">
        <v>1363</v>
      </c>
      <c r="E55" s="64" t="s">
        <v>1211</v>
      </c>
      <c r="F55" s="64" t="s">
        <v>1464</v>
      </c>
      <c r="G55" s="64" t="s">
        <v>1464</v>
      </c>
      <c r="H55" s="64" t="s">
        <v>29</v>
      </c>
      <c r="I55" s="64">
        <v>6250.0</v>
      </c>
      <c r="J55" s="64">
        <v>78.0</v>
      </c>
      <c r="K55" s="64" t="s">
        <v>23</v>
      </c>
      <c r="L55" s="64" t="s">
        <v>40</v>
      </c>
      <c r="M55" s="64" t="s">
        <v>1670</v>
      </c>
      <c r="N55" s="64" t="s">
        <v>1464</v>
      </c>
      <c r="O55" s="64" t="s">
        <v>1496</v>
      </c>
      <c r="P55" s="64" t="s">
        <v>1464</v>
      </c>
      <c r="Q55" s="64" t="s">
        <v>1464</v>
      </c>
    </row>
    <row r="56" ht="12.75" customHeight="1">
      <c r="A56" s="64" t="s">
        <v>1671</v>
      </c>
      <c r="B56" s="82">
        <v>41404.604166666664</v>
      </c>
      <c r="C56" s="64" t="s">
        <v>1672</v>
      </c>
      <c r="D56" s="64" t="s">
        <v>1363</v>
      </c>
      <c r="E56" s="64" t="s">
        <v>1211</v>
      </c>
      <c r="F56" s="64" t="s">
        <v>1673</v>
      </c>
      <c r="G56" s="64" t="s">
        <v>855</v>
      </c>
      <c r="H56" s="64" t="s">
        <v>1464</v>
      </c>
      <c r="I56" s="64">
        <v>5160.0</v>
      </c>
      <c r="J56" s="64">
        <v>77.0</v>
      </c>
      <c r="K56" s="64" t="s">
        <v>23</v>
      </c>
      <c r="L56" s="64" t="s">
        <v>23</v>
      </c>
      <c r="M56" s="64" t="s">
        <v>1674</v>
      </c>
      <c r="N56" s="64" t="s">
        <v>1464</v>
      </c>
      <c r="O56" s="64" t="s">
        <v>1464</v>
      </c>
      <c r="P56" s="64" t="s">
        <v>1464</v>
      </c>
      <c r="Q56" s="64" t="s">
        <v>1464</v>
      </c>
    </row>
    <row r="57" ht="12.75" customHeight="1">
      <c r="A57" s="64" t="s">
        <v>1675</v>
      </c>
      <c r="B57" s="81" t="s">
        <v>1676</v>
      </c>
      <c r="C57" s="64" t="s">
        <v>1677</v>
      </c>
      <c r="D57" s="64" t="s">
        <v>1363</v>
      </c>
      <c r="E57" s="64" t="s">
        <v>1211</v>
      </c>
      <c r="F57" s="64" t="s">
        <v>1464</v>
      </c>
      <c r="G57" s="64" t="s">
        <v>1464</v>
      </c>
      <c r="H57" s="64" t="s">
        <v>24</v>
      </c>
      <c r="I57" s="64">
        <v>6200.0</v>
      </c>
      <c r="J57" s="64">
        <v>81.0</v>
      </c>
      <c r="K57" s="64" t="s">
        <v>23</v>
      </c>
      <c r="L57" s="64" t="s">
        <v>40</v>
      </c>
      <c r="M57" s="64" t="s">
        <v>1678</v>
      </c>
      <c r="N57" s="64" t="s">
        <v>1464</v>
      </c>
      <c r="O57" s="64" t="s">
        <v>1496</v>
      </c>
      <c r="P57" s="64" t="s">
        <v>1464</v>
      </c>
      <c r="Q57" s="64" t="s">
        <v>1464</v>
      </c>
    </row>
    <row r="58" ht="12.75" customHeight="1">
      <c r="A58" s="64" t="s">
        <v>1679</v>
      </c>
      <c r="B58" s="82">
        <v>41404.75</v>
      </c>
      <c r="C58" s="64" t="s">
        <v>1680</v>
      </c>
      <c r="D58" s="64" t="s">
        <v>1397</v>
      </c>
      <c r="E58" s="64" t="s">
        <v>90</v>
      </c>
      <c r="F58" s="64" t="s">
        <v>1681</v>
      </c>
      <c r="G58" s="64" t="s">
        <v>976</v>
      </c>
      <c r="H58" s="64" t="s">
        <v>1464</v>
      </c>
      <c r="I58" s="64">
        <v>5200.0</v>
      </c>
      <c r="J58" s="64">
        <v>78.0</v>
      </c>
      <c r="K58" s="64" t="s">
        <v>23</v>
      </c>
      <c r="L58" s="64" t="s">
        <v>23</v>
      </c>
      <c r="M58" s="64" t="s">
        <v>1682</v>
      </c>
      <c r="N58" s="64" t="s">
        <v>1464</v>
      </c>
      <c r="O58" s="64" t="s">
        <v>1572</v>
      </c>
      <c r="P58" s="64" t="s">
        <v>1464</v>
      </c>
      <c r="Q58" s="64" t="s">
        <v>1464</v>
      </c>
    </row>
    <row r="59" ht="12.75" customHeight="1">
      <c r="A59" s="64" t="s">
        <v>1683</v>
      </c>
      <c r="B59" s="81" t="s">
        <v>1684</v>
      </c>
      <c r="C59" s="64" t="s">
        <v>1685</v>
      </c>
      <c r="D59" s="64" t="s">
        <v>1363</v>
      </c>
      <c r="E59" s="64" t="s">
        <v>1211</v>
      </c>
      <c r="F59" s="64" t="s">
        <v>1464</v>
      </c>
      <c r="G59" s="64" t="s">
        <v>1464</v>
      </c>
      <c r="H59" s="64" t="s">
        <v>24</v>
      </c>
      <c r="I59" s="64">
        <v>5825.0</v>
      </c>
      <c r="J59" s="64">
        <v>77.0</v>
      </c>
      <c r="K59" s="64" t="s">
        <v>23</v>
      </c>
      <c r="L59" s="64" t="s">
        <v>35</v>
      </c>
      <c r="M59" s="64" t="s">
        <v>1686</v>
      </c>
      <c r="N59" s="64" t="s">
        <v>1464</v>
      </c>
      <c r="O59" s="64" t="s">
        <v>1687</v>
      </c>
      <c r="P59" s="64" t="s">
        <v>1464</v>
      </c>
      <c r="Q59" s="64" t="s">
        <v>1464</v>
      </c>
    </row>
    <row r="60" ht="12.75" customHeight="1">
      <c r="A60" s="64" t="s">
        <v>1688</v>
      </c>
      <c r="B60" s="81" t="s">
        <v>1689</v>
      </c>
      <c r="C60" s="64" t="s">
        <v>1690</v>
      </c>
      <c r="D60" s="64" t="s">
        <v>1376</v>
      </c>
      <c r="E60" s="64" t="s">
        <v>228</v>
      </c>
      <c r="F60" s="64" t="s">
        <v>1464</v>
      </c>
      <c r="G60" s="64" t="s">
        <v>1464</v>
      </c>
      <c r="H60" s="64" t="s">
        <v>921</v>
      </c>
      <c r="I60" s="64">
        <v>3200.0</v>
      </c>
      <c r="J60" s="64">
        <v>72.0</v>
      </c>
      <c r="K60" s="64" t="s">
        <v>23</v>
      </c>
      <c r="L60" s="64" t="s">
        <v>23</v>
      </c>
      <c r="M60" s="64" t="s">
        <v>1691</v>
      </c>
      <c r="N60" s="64" t="s">
        <v>1464</v>
      </c>
      <c r="O60" s="64" t="s">
        <v>1692</v>
      </c>
      <c r="P60" s="64" t="s">
        <v>1464</v>
      </c>
      <c r="Q60" s="64" t="s">
        <v>1464</v>
      </c>
    </row>
    <row r="61" ht="12.75" customHeight="1">
      <c r="A61" s="64" t="s">
        <v>1693</v>
      </c>
      <c r="B61" s="81" t="s">
        <v>1689</v>
      </c>
      <c r="C61" s="64" t="s">
        <v>1694</v>
      </c>
      <c r="D61" s="64" t="s">
        <v>1376</v>
      </c>
      <c r="E61" s="64" t="s">
        <v>228</v>
      </c>
      <c r="F61" s="64" t="s">
        <v>1464</v>
      </c>
      <c r="G61" s="64" t="s">
        <v>1464</v>
      </c>
      <c r="H61" s="64" t="s">
        <v>1695</v>
      </c>
      <c r="I61" s="64">
        <v>5300.0</v>
      </c>
      <c r="J61" s="64">
        <v>76.0</v>
      </c>
      <c r="K61" s="64" t="s">
        <v>23</v>
      </c>
      <c r="L61" s="64" t="s">
        <v>23</v>
      </c>
      <c r="M61" s="64" t="s">
        <v>1696</v>
      </c>
      <c r="N61" s="64" t="s">
        <v>1464</v>
      </c>
      <c r="O61" s="64" t="s">
        <v>1596</v>
      </c>
      <c r="P61" s="64" t="s">
        <v>1464</v>
      </c>
      <c r="Q61" s="64" t="s">
        <v>1464</v>
      </c>
    </row>
    <row r="62" ht="12.75" customHeight="1">
      <c r="A62" s="64" t="s">
        <v>1697</v>
      </c>
      <c r="B62" s="81" t="s">
        <v>1689</v>
      </c>
      <c r="C62" s="64" t="s">
        <v>1698</v>
      </c>
      <c r="D62" s="64" t="s">
        <v>1376</v>
      </c>
      <c r="E62" s="64" t="s">
        <v>228</v>
      </c>
      <c r="F62" s="64" t="s">
        <v>1464</v>
      </c>
      <c r="G62" s="64" t="s">
        <v>1464</v>
      </c>
      <c r="H62" s="64" t="s">
        <v>1695</v>
      </c>
      <c r="I62" s="64">
        <v>5200.0</v>
      </c>
      <c r="J62" s="64">
        <v>80.0</v>
      </c>
      <c r="K62" s="64" t="s">
        <v>23</v>
      </c>
      <c r="L62" s="64" t="s">
        <v>23</v>
      </c>
      <c r="M62" s="64" t="s">
        <v>1699</v>
      </c>
      <c r="N62" s="64" t="s">
        <v>816</v>
      </c>
      <c r="O62" s="64" t="s">
        <v>1590</v>
      </c>
      <c r="P62" s="64" t="s">
        <v>1464</v>
      </c>
      <c r="Q62" s="64" t="s">
        <v>1464</v>
      </c>
    </row>
    <row r="63" ht="12.75" customHeight="1">
      <c r="A63" s="64" t="s">
        <v>1700</v>
      </c>
      <c r="B63" s="81" t="s">
        <v>1689</v>
      </c>
      <c r="C63" s="64" t="s">
        <v>1701</v>
      </c>
      <c r="D63" s="64" t="s">
        <v>1376</v>
      </c>
      <c r="E63" s="64" t="s">
        <v>228</v>
      </c>
      <c r="F63" s="64" t="s">
        <v>1464</v>
      </c>
      <c r="G63" s="64" t="s">
        <v>1464</v>
      </c>
      <c r="H63" s="64" t="s">
        <v>914</v>
      </c>
      <c r="I63" s="64">
        <v>5250.0</v>
      </c>
      <c r="J63" s="64">
        <v>76.0</v>
      </c>
      <c r="K63" s="64" t="s">
        <v>23</v>
      </c>
      <c r="L63" s="64" t="s">
        <v>23</v>
      </c>
      <c r="M63" s="64" t="s">
        <v>1702</v>
      </c>
      <c r="N63" s="64" t="s">
        <v>1464</v>
      </c>
      <c r="O63" s="64" t="s">
        <v>1596</v>
      </c>
      <c r="P63" s="64" t="s">
        <v>1464</v>
      </c>
      <c r="Q63" s="64" t="s">
        <v>1464</v>
      </c>
    </row>
    <row r="64" ht="12.75" customHeight="1">
      <c r="A64" s="64" t="s">
        <v>1703</v>
      </c>
      <c r="B64" s="81" t="s">
        <v>1689</v>
      </c>
      <c r="C64" s="64" t="s">
        <v>1634</v>
      </c>
      <c r="D64" s="64" t="s">
        <v>1376</v>
      </c>
      <c r="E64" s="64" t="s">
        <v>228</v>
      </c>
      <c r="F64" s="64" t="s">
        <v>1464</v>
      </c>
      <c r="G64" s="64" t="s">
        <v>1464</v>
      </c>
      <c r="H64" s="64" t="s">
        <v>927</v>
      </c>
      <c r="I64" s="64">
        <v>3800.0</v>
      </c>
      <c r="J64" s="64">
        <v>74.0</v>
      </c>
      <c r="K64" s="64" t="s">
        <v>23</v>
      </c>
      <c r="L64" s="64" t="s">
        <v>23</v>
      </c>
      <c r="M64" s="64" t="s">
        <v>1704</v>
      </c>
      <c r="N64" s="64" t="s">
        <v>1464</v>
      </c>
      <c r="O64" s="64" t="s">
        <v>1687</v>
      </c>
      <c r="P64" s="64" t="s">
        <v>1464</v>
      </c>
      <c r="Q64" s="64" t="s">
        <v>1464</v>
      </c>
    </row>
    <row r="65" ht="12.75" customHeight="1">
      <c r="A65" s="64" t="s">
        <v>1705</v>
      </c>
      <c r="B65" s="81" t="s">
        <v>1689</v>
      </c>
      <c r="C65" s="64" t="s">
        <v>1706</v>
      </c>
      <c r="D65" s="64" t="s">
        <v>1376</v>
      </c>
      <c r="E65" s="64" t="s">
        <v>228</v>
      </c>
      <c r="F65" s="64" t="s">
        <v>1464</v>
      </c>
      <c r="G65" s="64" t="s">
        <v>1464</v>
      </c>
      <c r="H65" s="64" t="s">
        <v>918</v>
      </c>
      <c r="I65" s="64">
        <v>5800.0</v>
      </c>
      <c r="J65" s="64">
        <v>78.0</v>
      </c>
      <c r="K65" s="64" t="s">
        <v>23</v>
      </c>
      <c r="L65" s="64" t="s">
        <v>40</v>
      </c>
      <c r="M65" s="64" t="s">
        <v>1707</v>
      </c>
      <c r="N65" s="64" t="s">
        <v>1464</v>
      </c>
      <c r="O65" s="64" t="s">
        <v>1646</v>
      </c>
      <c r="P65" s="64" t="s">
        <v>1464</v>
      </c>
      <c r="Q65" s="64" t="s">
        <v>1464</v>
      </c>
    </row>
    <row r="66" ht="12.75" customHeight="1">
      <c r="A66" s="64" t="s">
        <v>1708</v>
      </c>
      <c r="B66" s="81" t="s">
        <v>1689</v>
      </c>
      <c r="C66" s="64" t="s">
        <v>1709</v>
      </c>
      <c r="D66" s="64" t="s">
        <v>1376</v>
      </c>
      <c r="E66" s="64" t="s">
        <v>228</v>
      </c>
      <c r="F66" s="64" t="s">
        <v>1464</v>
      </c>
      <c r="G66" s="64" t="s">
        <v>1464</v>
      </c>
      <c r="H66" s="64" t="s">
        <v>1005</v>
      </c>
      <c r="I66" s="64">
        <v>3800.0</v>
      </c>
      <c r="J66" s="64">
        <v>73.0</v>
      </c>
      <c r="K66" s="64" t="s">
        <v>23</v>
      </c>
      <c r="L66" s="64" t="s">
        <v>23</v>
      </c>
      <c r="M66" s="64" t="s">
        <v>1710</v>
      </c>
      <c r="N66" s="64" t="s">
        <v>1464</v>
      </c>
      <c r="O66" s="64" t="s">
        <v>1551</v>
      </c>
      <c r="P66" s="64" t="s">
        <v>1464</v>
      </c>
      <c r="Q66" s="64" t="s">
        <v>1464</v>
      </c>
    </row>
    <row r="67" ht="12.75" customHeight="1">
      <c r="A67" s="64" t="s">
        <v>1711</v>
      </c>
      <c r="B67" s="81" t="s">
        <v>1689</v>
      </c>
      <c r="C67" s="64" t="s">
        <v>1712</v>
      </c>
      <c r="D67" s="64" t="s">
        <v>1376</v>
      </c>
      <c r="E67" s="64" t="s">
        <v>228</v>
      </c>
      <c r="F67" s="64" t="s">
        <v>1464</v>
      </c>
      <c r="G67" s="64" t="s">
        <v>1464</v>
      </c>
      <c r="H67" s="64" t="s">
        <v>896</v>
      </c>
      <c r="I67" s="64">
        <v>4800.0</v>
      </c>
      <c r="J67" s="64">
        <v>76.0</v>
      </c>
      <c r="K67" s="64" t="s">
        <v>23</v>
      </c>
      <c r="L67" s="64" t="s">
        <v>23</v>
      </c>
      <c r="M67" s="64" t="s">
        <v>1713</v>
      </c>
      <c r="N67" s="64" t="s">
        <v>1464</v>
      </c>
      <c r="O67" s="64" t="s">
        <v>1470</v>
      </c>
      <c r="P67" s="64" t="s">
        <v>1464</v>
      </c>
      <c r="Q67" s="64" t="s">
        <v>1464</v>
      </c>
    </row>
    <row r="68" ht="12.75" customHeight="1">
      <c r="A68" s="64" t="s">
        <v>1714</v>
      </c>
      <c r="B68" s="81" t="s">
        <v>1689</v>
      </c>
      <c r="C68" s="64" t="s">
        <v>1715</v>
      </c>
      <c r="D68" s="64" t="s">
        <v>1376</v>
      </c>
      <c r="E68" s="64" t="s">
        <v>228</v>
      </c>
      <c r="F68" s="64" t="s">
        <v>1464</v>
      </c>
      <c r="G68" s="64" t="s">
        <v>1464</v>
      </c>
      <c r="H68" s="64" t="s">
        <v>918</v>
      </c>
      <c r="I68" s="64">
        <v>5850.0</v>
      </c>
      <c r="J68" s="64">
        <v>80.0</v>
      </c>
      <c r="K68" s="64" t="s">
        <v>23</v>
      </c>
      <c r="L68" s="64" t="s">
        <v>23</v>
      </c>
      <c r="M68" s="64" t="s">
        <v>1716</v>
      </c>
      <c r="N68" s="64" t="s">
        <v>1464</v>
      </c>
      <c r="O68" s="64" t="s">
        <v>1596</v>
      </c>
      <c r="P68" s="64" t="s">
        <v>1464</v>
      </c>
      <c r="Q68" s="64" t="s">
        <v>1464</v>
      </c>
    </row>
    <row r="69" ht="12.75" customHeight="1">
      <c r="A69" s="64" t="s">
        <v>1717</v>
      </c>
      <c r="B69" s="81" t="s">
        <v>1689</v>
      </c>
      <c r="C69" s="64" t="s">
        <v>1718</v>
      </c>
      <c r="D69" s="64" t="s">
        <v>1376</v>
      </c>
      <c r="E69" s="64" t="s">
        <v>228</v>
      </c>
      <c r="F69" s="64" t="s">
        <v>1464</v>
      </c>
      <c r="G69" s="64" t="s">
        <v>1464</v>
      </c>
      <c r="H69" s="64" t="s">
        <v>918</v>
      </c>
      <c r="I69" s="64">
        <v>5500.0</v>
      </c>
      <c r="J69" s="64">
        <v>79.0</v>
      </c>
      <c r="K69" s="64" t="s">
        <v>23</v>
      </c>
      <c r="L69" s="64" t="s">
        <v>23</v>
      </c>
      <c r="M69" s="64" t="s">
        <v>1719</v>
      </c>
      <c r="N69" s="64" t="s">
        <v>1464</v>
      </c>
      <c r="O69" s="64" t="s">
        <v>1596</v>
      </c>
      <c r="P69" s="64" t="s">
        <v>1464</v>
      </c>
      <c r="Q69" s="64" t="s">
        <v>1464</v>
      </c>
    </row>
    <row r="70" ht="12.75" customHeight="1">
      <c r="A70" s="64" t="s">
        <v>1720</v>
      </c>
      <c r="B70" s="82">
        <v>41405.0</v>
      </c>
      <c r="C70" s="64" t="s">
        <v>1721</v>
      </c>
      <c r="D70" s="64" t="s">
        <v>1376</v>
      </c>
      <c r="E70" s="64" t="s">
        <v>228</v>
      </c>
      <c r="F70" s="64" t="s">
        <v>1524</v>
      </c>
      <c r="G70" s="64" t="s">
        <v>660</v>
      </c>
      <c r="H70" s="64" t="s">
        <v>1464</v>
      </c>
      <c r="I70" s="64">
        <v>5550.0</v>
      </c>
      <c r="J70" s="64">
        <v>83.0</v>
      </c>
      <c r="K70" s="64" t="s">
        <v>23</v>
      </c>
      <c r="L70" s="64" t="s">
        <v>23</v>
      </c>
      <c r="M70" s="64" t="s">
        <v>1722</v>
      </c>
      <c r="N70" s="64" t="s">
        <v>1464</v>
      </c>
      <c r="O70" s="64" t="s">
        <v>1590</v>
      </c>
      <c r="P70" s="64" t="s">
        <v>1464</v>
      </c>
      <c r="Q70" s="64" t="s">
        <v>1464</v>
      </c>
    </row>
    <row r="71" ht="12.75" customHeight="1">
      <c r="A71" s="64" t="s">
        <v>1723</v>
      </c>
      <c r="B71" s="81" t="s">
        <v>1724</v>
      </c>
      <c r="C71" s="64" t="s">
        <v>1725</v>
      </c>
      <c r="D71" s="64" t="s">
        <v>1484</v>
      </c>
      <c r="E71" s="64" t="s">
        <v>82</v>
      </c>
      <c r="F71" s="64" t="s">
        <v>1464</v>
      </c>
      <c r="G71" s="64" t="s">
        <v>1464</v>
      </c>
      <c r="H71" s="64" t="s">
        <v>84</v>
      </c>
      <c r="I71" s="64">
        <v>4900.0</v>
      </c>
      <c r="J71" s="64">
        <v>78.0</v>
      </c>
      <c r="K71" s="64" t="s">
        <v>23</v>
      </c>
      <c r="L71" s="64" t="s">
        <v>1464</v>
      </c>
      <c r="M71" s="64" t="s">
        <v>1726</v>
      </c>
      <c r="N71" s="64" t="s">
        <v>1464</v>
      </c>
      <c r="O71" s="64" t="s">
        <v>1470</v>
      </c>
      <c r="P71" s="64" t="s">
        <v>1464</v>
      </c>
      <c r="Q71" s="64" t="s">
        <v>1464</v>
      </c>
    </row>
    <row r="72" ht="12.75" customHeight="1">
      <c r="A72" s="64" t="s">
        <v>1727</v>
      </c>
      <c r="B72" s="81" t="s">
        <v>1728</v>
      </c>
      <c r="C72" s="64" t="s">
        <v>1729</v>
      </c>
      <c r="D72" s="64" t="s">
        <v>1363</v>
      </c>
      <c r="E72" s="64" t="s">
        <v>1211</v>
      </c>
      <c r="F72" s="64" t="s">
        <v>1464</v>
      </c>
      <c r="G72" s="64" t="s">
        <v>1464</v>
      </c>
      <c r="H72" s="64" t="s">
        <v>819</v>
      </c>
      <c r="I72" s="64">
        <v>6820.0</v>
      </c>
      <c r="J72" s="64">
        <v>80.0</v>
      </c>
      <c r="K72" s="64" t="s">
        <v>23</v>
      </c>
      <c r="L72" s="64" t="s">
        <v>23</v>
      </c>
      <c r="M72" s="64" t="s">
        <v>1730</v>
      </c>
      <c r="N72" s="64" t="s">
        <v>1464</v>
      </c>
      <c r="O72" s="64" t="s">
        <v>1470</v>
      </c>
      <c r="P72" s="64" t="s">
        <v>1471</v>
      </c>
      <c r="Q72" s="64" t="s">
        <v>1471</v>
      </c>
    </row>
    <row r="73" ht="12.75" customHeight="1">
      <c r="A73" s="64" t="s">
        <v>1731</v>
      </c>
      <c r="B73" s="81" t="s">
        <v>1732</v>
      </c>
      <c r="C73" s="64" t="s">
        <v>1733</v>
      </c>
      <c r="D73" s="64" t="s">
        <v>1363</v>
      </c>
      <c r="E73" s="64" t="s">
        <v>1211</v>
      </c>
      <c r="F73" s="64" t="s">
        <v>1464</v>
      </c>
      <c r="G73" s="64" t="s">
        <v>1464</v>
      </c>
      <c r="H73" s="64" t="s">
        <v>24</v>
      </c>
      <c r="I73" s="64">
        <v>7350.0</v>
      </c>
      <c r="J73" s="64">
        <v>83.0</v>
      </c>
      <c r="K73" s="64" t="s">
        <v>23</v>
      </c>
      <c r="L73" s="64" t="s">
        <v>23</v>
      </c>
      <c r="M73" s="64" t="s">
        <v>1734</v>
      </c>
      <c r="N73" s="64" t="s">
        <v>1464</v>
      </c>
      <c r="O73" s="64" t="s">
        <v>1646</v>
      </c>
      <c r="P73" s="64" t="s">
        <v>1464</v>
      </c>
      <c r="Q73" s="64" t="s">
        <v>1464</v>
      </c>
    </row>
    <row r="74" ht="12.75" customHeight="1">
      <c r="A74" s="64" t="s">
        <v>1735</v>
      </c>
      <c r="B74" s="82">
        <v>41405.583333333336</v>
      </c>
      <c r="C74" s="64" t="s">
        <v>1736</v>
      </c>
      <c r="D74" s="64" t="s">
        <v>1397</v>
      </c>
      <c r="E74" s="64" t="s">
        <v>90</v>
      </c>
      <c r="F74" s="64" t="s">
        <v>1681</v>
      </c>
      <c r="G74" s="64" t="s">
        <v>976</v>
      </c>
      <c r="H74" s="64" t="s">
        <v>1464</v>
      </c>
      <c r="I74" s="64">
        <v>5550.0</v>
      </c>
      <c r="J74" s="64">
        <v>83.0</v>
      </c>
      <c r="K74" s="64" t="s">
        <v>23</v>
      </c>
      <c r="L74" s="64" t="s">
        <v>40</v>
      </c>
      <c r="M74" s="64" t="s">
        <v>1737</v>
      </c>
      <c r="N74" s="64" t="s">
        <v>1464</v>
      </c>
      <c r="O74" s="64" t="s">
        <v>1496</v>
      </c>
      <c r="P74" s="64" t="s">
        <v>1464</v>
      </c>
      <c r="Q74" s="64" t="s">
        <v>1464</v>
      </c>
    </row>
    <row r="75" ht="12.75" customHeight="1">
      <c r="A75" s="64" t="s">
        <v>1738</v>
      </c>
      <c r="B75" s="81" t="s">
        <v>1739</v>
      </c>
      <c r="C75" s="64" t="s">
        <v>1740</v>
      </c>
      <c r="D75" s="64" t="s">
        <v>1376</v>
      </c>
      <c r="E75" s="64" t="s">
        <v>228</v>
      </c>
      <c r="F75" s="64" t="s">
        <v>1464</v>
      </c>
      <c r="G75" s="64" t="s">
        <v>1464</v>
      </c>
      <c r="H75" s="64" t="s">
        <v>1083</v>
      </c>
      <c r="I75" s="64">
        <v>5900.0</v>
      </c>
      <c r="J75" s="64">
        <v>80.0</v>
      </c>
      <c r="K75" s="64" t="s">
        <v>23</v>
      </c>
      <c r="L75" s="64" t="s">
        <v>23</v>
      </c>
      <c r="M75" s="64" t="s">
        <v>1741</v>
      </c>
      <c r="N75" s="64" t="s">
        <v>1464</v>
      </c>
      <c r="O75" s="64" t="s">
        <v>1514</v>
      </c>
      <c r="P75" s="64" t="s">
        <v>1471</v>
      </c>
      <c r="Q75" s="64" t="s">
        <v>1477</v>
      </c>
    </row>
    <row r="76" ht="12.75" customHeight="1">
      <c r="A76" s="64" t="s">
        <v>1742</v>
      </c>
      <c r="B76" s="81" t="s">
        <v>1743</v>
      </c>
      <c r="C76" s="64" t="s">
        <v>1744</v>
      </c>
      <c r="D76" s="64" t="s">
        <v>1363</v>
      </c>
      <c r="E76" s="64" t="s">
        <v>1211</v>
      </c>
      <c r="F76" s="64" t="s">
        <v>1464</v>
      </c>
      <c r="G76" s="64" t="s">
        <v>1464</v>
      </c>
      <c r="H76" s="64" t="s">
        <v>857</v>
      </c>
      <c r="I76" s="64">
        <v>6000.0</v>
      </c>
      <c r="J76" s="64">
        <v>78.0</v>
      </c>
      <c r="K76" s="64" t="s">
        <v>23</v>
      </c>
      <c r="L76" s="64" t="s">
        <v>23</v>
      </c>
      <c r="M76" s="64" t="s">
        <v>1745</v>
      </c>
      <c r="N76" s="64" t="s">
        <v>1464</v>
      </c>
      <c r="O76" s="64" t="s">
        <v>1496</v>
      </c>
      <c r="P76" s="64" t="s">
        <v>1464</v>
      </c>
      <c r="Q76" s="64" t="s">
        <v>1464</v>
      </c>
    </row>
    <row r="77" ht="12.75" customHeight="1">
      <c r="A77" s="64" t="s">
        <v>1746</v>
      </c>
      <c r="B77" s="81" t="s">
        <v>1747</v>
      </c>
      <c r="C77" s="64" t="s">
        <v>1748</v>
      </c>
      <c r="D77" s="64" t="s">
        <v>1376</v>
      </c>
      <c r="E77" s="64" t="s">
        <v>228</v>
      </c>
      <c r="F77" s="64" t="s">
        <v>1464</v>
      </c>
      <c r="G77" s="64" t="s">
        <v>1464</v>
      </c>
      <c r="H77" s="64" t="s">
        <v>906</v>
      </c>
      <c r="I77" s="64">
        <v>6700.0</v>
      </c>
      <c r="J77" s="64">
        <v>86.0</v>
      </c>
      <c r="K77" s="64" t="s">
        <v>23</v>
      </c>
      <c r="L77" s="64" t="s">
        <v>23</v>
      </c>
      <c r="M77" s="64" t="s">
        <v>1749</v>
      </c>
      <c r="N77" s="64" t="s">
        <v>1464</v>
      </c>
      <c r="O77" s="64" t="s">
        <v>1596</v>
      </c>
      <c r="P77" s="64" t="s">
        <v>1464</v>
      </c>
      <c r="Q77" s="64" t="s">
        <v>1464</v>
      </c>
    </row>
    <row r="78" ht="12.75" customHeight="1">
      <c r="A78" s="64" t="s">
        <v>1750</v>
      </c>
      <c r="B78" s="81" t="s">
        <v>1747</v>
      </c>
      <c r="C78" s="64" t="s">
        <v>1751</v>
      </c>
      <c r="D78" s="64" t="s">
        <v>1376</v>
      </c>
      <c r="E78" s="64" t="s">
        <v>228</v>
      </c>
      <c r="F78" s="64" t="s">
        <v>1464</v>
      </c>
      <c r="G78" s="64" t="s">
        <v>1464</v>
      </c>
      <c r="H78" s="64" t="s">
        <v>1002</v>
      </c>
      <c r="I78" s="64">
        <v>5600.0</v>
      </c>
      <c r="J78" s="64">
        <v>79.0</v>
      </c>
      <c r="K78" s="64" t="s">
        <v>23</v>
      </c>
      <c r="L78" s="64" t="s">
        <v>23</v>
      </c>
      <c r="M78" s="64" t="s">
        <v>1752</v>
      </c>
      <c r="N78" s="64" t="s">
        <v>1464</v>
      </c>
      <c r="O78" s="64" t="s">
        <v>1590</v>
      </c>
      <c r="P78" s="64" t="s">
        <v>1464</v>
      </c>
      <c r="Q78" s="64" t="s">
        <v>1464</v>
      </c>
    </row>
    <row r="79" ht="12.75" customHeight="1">
      <c r="A79" s="64" t="s">
        <v>1753</v>
      </c>
      <c r="B79" s="81" t="s">
        <v>1747</v>
      </c>
      <c r="C79" s="64" t="s">
        <v>1754</v>
      </c>
      <c r="D79" s="64" t="s">
        <v>1376</v>
      </c>
      <c r="E79" s="64" t="s">
        <v>228</v>
      </c>
      <c r="F79" s="64" t="s">
        <v>1464</v>
      </c>
      <c r="G79" s="64" t="s">
        <v>1464</v>
      </c>
      <c r="H79" s="64" t="s">
        <v>1327</v>
      </c>
      <c r="I79" s="64">
        <v>4700.0</v>
      </c>
      <c r="J79" s="64">
        <v>80.0</v>
      </c>
      <c r="K79" s="64" t="s">
        <v>23</v>
      </c>
      <c r="L79" s="64" t="s">
        <v>40</v>
      </c>
      <c r="M79" s="64" t="s">
        <v>1755</v>
      </c>
      <c r="N79" s="64" t="s">
        <v>1464</v>
      </c>
      <c r="O79" s="64" t="s">
        <v>1551</v>
      </c>
      <c r="P79" s="64" t="s">
        <v>1464</v>
      </c>
      <c r="Q79" s="64" t="s">
        <v>1464</v>
      </c>
    </row>
    <row r="80" ht="12.75" customHeight="1">
      <c r="A80" s="64" t="s">
        <v>1756</v>
      </c>
      <c r="B80" s="81" t="s">
        <v>1747</v>
      </c>
      <c r="C80" s="64" t="s">
        <v>1757</v>
      </c>
      <c r="D80" s="64" t="s">
        <v>1376</v>
      </c>
      <c r="E80" s="64" t="s">
        <v>228</v>
      </c>
      <c r="F80" s="64" t="s">
        <v>1464</v>
      </c>
      <c r="G80" s="64" t="s">
        <v>1464</v>
      </c>
      <c r="H80" s="64" t="s">
        <v>997</v>
      </c>
      <c r="I80" s="64">
        <v>5250.0</v>
      </c>
      <c r="J80" s="64">
        <v>77.0</v>
      </c>
      <c r="K80" s="64" t="s">
        <v>23</v>
      </c>
      <c r="L80" s="64" t="s">
        <v>23</v>
      </c>
      <c r="M80" s="64" t="s">
        <v>1758</v>
      </c>
      <c r="N80" s="64" t="s">
        <v>1464</v>
      </c>
      <c r="O80" s="64" t="s">
        <v>1590</v>
      </c>
      <c r="P80" s="64" t="s">
        <v>1464</v>
      </c>
      <c r="Q80" s="64" t="s">
        <v>1464</v>
      </c>
    </row>
    <row r="81" ht="12.75" customHeight="1">
      <c r="A81" s="64" t="s">
        <v>1759</v>
      </c>
      <c r="B81" s="81" t="s">
        <v>1747</v>
      </c>
      <c r="C81" s="64" t="s">
        <v>1760</v>
      </c>
      <c r="D81" s="64" t="s">
        <v>1376</v>
      </c>
      <c r="E81" s="64" t="s">
        <v>228</v>
      </c>
      <c r="F81" s="64" t="s">
        <v>1464</v>
      </c>
      <c r="G81" s="64" t="s">
        <v>1464</v>
      </c>
      <c r="H81" s="64" t="s">
        <v>913</v>
      </c>
      <c r="I81" s="64">
        <v>5300.0</v>
      </c>
      <c r="J81" s="64">
        <v>76.0</v>
      </c>
      <c r="K81" s="64" t="s">
        <v>23</v>
      </c>
      <c r="L81" s="64" t="s">
        <v>23</v>
      </c>
      <c r="M81" s="64" t="s">
        <v>1761</v>
      </c>
      <c r="N81" s="64" t="s">
        <v>1464</v>
      </c>
      <c r="O81" s="64" t="s">
        <v>1596</v>
      </c>
      <c r="P81" s="64" t="s">
        <v>1464</v>
      </c>
      <c r="Q81" s="64" t="s">
        <v>1464</v>
      </c>
    </row>
    <row r="82" ht="12.75" customHeight="1">
      <c r="A82" s="64" t="s">
        <v>1762</v>
      </c>
      <c r="B82" s="81" t="s">
        <v>1747</v>
      </c>
      <c r="C82" s="64" t="s">
        <v>1468</v>
      </c>
      <c r="D82" s="64" t="s">
        <v>1376</v>
      </c>
      <c r="E82" s="64" t="s">
        <v>228</v>
      </c>
      <c r="F82" s="64" t="s">
        <v>1464</v>
      </c>
      <c r="G82" s="64" t="s">
        <v>1464</v>
      </c>
      <c r="H82" s="64" t="s">
        <v>913</v>
      </c>
      <c r="I82" s="64">
        <v>5100.0</v>
      </c>
      <c r="J82" s="64">
        <v>78.0</v>
      </c>
      <c r="K82" s="64" t="s">
        <v>23</v>
      </c>
      <c r="L82" s="64" t="s">
        <v>23</v>
      </c>
      <c r="M82" s="64" t="s">
        <v>1763</v>
      </c>
      <c r="N82" s="64" t="s">
        <v>1464</v>
      </c>
      <c r="O82" s="64" t="s">
        <v>1590</v>
      </c>
      <c r="P82" s="64" t="s">
        <v>1464</v>
      </c>
      <c r="Q82" s="64" t="s">
        <v>1464</v>
      </c>
    </row>
    <row r="83" ht="12.75" customHeight="1">
      <c r="A83" s="64" t="s">
        <v>1764</v>
      </c>
      <c r="B83" s="82">
        <v>41406.0</v>
      </c>
      <c r="C83" s="64" t="s">
        <v>1765</v>
      </c>
      <c r="D83" s="64" t="s">
        <v>1376</v>
      </c>
      <c r="E83" s="64" t="s">
        <v>228</v>
      </c>
      <c r="F83" s="64" t="s">
        <v>1555</v>
      </c>
      <c r="G83" s="64" t="s">
        <v>1379</v>
      </c>
      <c r="H83" s="64" t="s">
        <v>1464</v>
      </c>
      <c r="I83" s="64">
        <v>5750.0</v>
      </c>
      <c r="J83" s="64">
        <v>80.0</v>
      </c>
      <c r="K83" s="64" t="s">
        <v>23</v>
      </c>
      <c r="L83" s="64" t="s">
        <v>23</v>
      </c>
      <c r="M83" s="64" t="s">
        <v>1766</v>
      </c>
      <c r="N83" s="64" t="s">
        <v>1464</v>
      </c>
      <c r="O83" s="64" t="s">
        <v>1590</v>
      </c>
      <c r="P83" s="64" t="s">
        <v>1464</v>
      </c>
      <c r="Q83" s="64" t="s">
        <v>1464</v>
      </c>
    </row>
    <row r="84" ht="12.75" customHeight="1">
      <c r="A84" s="64" t="s">
        <v>1767</v>
      </c>
      <c r="B84" s="82">
        <v>41406.0</v>
      </c>
      <c r="C84" s="64" t="s">
        <v>1768</v>
      </c>
      <c r="D84" s="64" t="s">
        <v>1376</v>
      </c>
      <c r="E84" s="64" t="s">
        <v>228</v>
      </c>
      <c r="F84" s="64" t="s">
        <v>1491</v>
      </c>
      <c r="G84" s="64" t="s">
        <v>739</v>
      </c>
      <c r="H84" s="64" t="s">
        <v>1464</v>
      </c>
      <c r="I84" s="64">
        <v>5600.0</v>
      </c>
      <c r="J84" s="64">
        <v>77.0</v>
      </c>
      <c r="K84" s="64" t="s">
        <v>23</v>
      </c>
      <c r="L84" s="64" t="s">
        <v>23</v>
      </c>
      <c r="M84" s="64" t="s">
        <v>1769</v>
      </c>
      <c r="N84" s="64" t="s">
        <v>1464</v>
      </c>
      <c r="O84" s="64" t="s">
        <v>1646</v>
      </c>
      <c r="P84" s="64" t="s">
        <v>1464</v>
      </c>
      <c r="Q84" s="64" t="s">
        <v>1464</v>
      </c>
    </row>
    <row r="85" ht="12.75" customHeight="1">
      <c r="A85" s="64" t="s">
        <v>1770</v>
      </c>
      <c r="B85" s="81" t="s">
        <v>1771</v>
      </c>
      <c r="C85" s="64" t="s">
        <v>1772</v>
      </c>
      <c r="D85" s="64" t="s">
        <v>1363</v>
      </c>
      <c r="E85" s="64" t="s">
        <v>1211</v>
      </c>
      <c r="F85" s="64" t="s">
        <v>1464</v>
      </c>
      <c r="G85" s="64" t="s">
        <v>1464</v>
      </c>
      <c r="H85" s="64" t="s">
        <v>857</v>
      </c>
      <c r="I85" s="64">
        <v>6900.0</v>
      </c>
      <c r="J85" s="64">
        <v>82.0</v>
      </c>
      <c r="K85" s="64" t="s">
        <v>23</v>
      </c>
      <c r="L85" s="64" t="s">
        <v>23</v>
      </c>
      <c r="M85" s="64" t="s">
        <v>1773</v>
      </c>
      <c r="N85" s="64" t="s">
        <v>1464</v>
      </c>
      <c r="O85" s="64" t="s">
        <v>1590</v>
      </c>
      <c r="P85" s="64" t="s">
        <v>1464</v>
      </c>
      <c r="Q85" s="64" t="s">
        <v>1464</v>
      </c>
    </row>
    <row r="86" ht="12.75" customHeight="1">
      <c r="A86" s="64" t="s">
        <v>1774</v>
      </c>
      <c r="B86" s="81" t="s">
        <v>1775</v>
      </c>
      <c r="C86" s="64" t="s">
        <v>1776</v>
      </c>
      <c r="D86" s="64" t="s">
        <v>1363</v>
      </c>
      <c r="E86" s="64" t="s">
        <v>1211</v>
      </c>
      <c r="F86" s="64" t="s">
        <v>1464</v>
      </c>
      <c r="G86" s="64" t="s">
        <v>1464</v>
      </c>
      <c r="H86" s="64" t="s">
        <v>857</v>
      </c>
      <c r="I86" s="64">
        <v>5900.0</v>
      </c>
      <c r="J86" s="64">
        <v>80.0</v>
      </c>
      <c r="K86" s="64" t="s">
        <v>23</v>
      </c>
      <c r="L86" s="64" t="s">
        <v>23</v>
      </c>
      <c r="M86" s="64" t="s">
        <v>1777</v>
      </c>
      <c r="N86" s="64" t="s">
        <v>1464</v>
      </c>
      <c r="O86" s="64" t="s">
        <v>1596</v>
      </c>
      <c r="P86" s="64" t="s">
        <v>1464</v>
      </c>
      <c r="Q86" s="64" t="s">
        <v>1464</v>
      </c>
    </row>
    <row r="87" ht="12.75" customHeight="1">
      <c r="A87" s="64" t="s">
        <v>1778</v>
      </c>
      <c r="B87" s="81" t="s">
        <v>1779</v>
      </c>
      <c r="C87" s="64" t="s">
        <v>1780</v>
      </c>
      <c r="D87" s="64" t="s">
        <v>1363</v>
      </c>
      <c r="E87" s="64" t="s">
        <v>1211</v>
      </c>
      <c r="F87" s="64" t="s">
        <v>1464</v>
      </c>
      <c r="G87" s="64" t="s">
        <v>1464</v>
      </c>
      <c r="H87" s="64" t="s">
        <v>857</v>
      </c>
      <c r="I87" s="64">
        <v>7100.0</v>
      </c>
      <c r="J87" s="64">
        <v>85.0</v>
      </c>
      <c r="K87" s="64" t="s">
        <v>23</v>
      </c>
      <c r="L87" s="64" t="s">
        <v>23</v>
      </c>
      <c r="M87" s="64" t="s">
        <v>1781</v>
      </c>
      <c r="N87" s="64" t="s">
        <v>1464</v>
      </c>
      <c r="O87" s="64" t="s">
        <v>1496</v>
      </c>
      <c r="P87" s="64" t="s">
        <v>1464</v>
      </c>
      <c r="Q87" s="64" t="s">
        <v>1464</v>
      </c>
    </row>
    <row r="88" ht="12.75" customHeight="1">
      <c r="A88" s="64" t="s">
        <v>1782</v>
      </c>
      <c r="B88" s="82">
        <v>41406.395833333336</v>
      </c>
      <c r="C88" s="64" t="s">
        <v>1783</v>
      </c>
      <c r="D88" s="64" t="s">
        <v>1365</v>
      </c>
      <c r="E88" s="64" t="s">
        <v>19</v>
      </c>
      <c r="F88" s="64" t="s">
        <v>1784</v>
      </c>
      <c r="G88" s="64" t="s">
        <v>67</v>
      </c>
      <c r="H88" s="64" t="s">
        <v>1464</v>
      </c>
      <c r="I88" s="64">
        <v>4150.0</v>
      </c>
      <c r="J88" s="64">
        <v>74.0</v>
      </c>
      <c r="K88" s="64" t="s">
        <v>23</v>
      </c>
      <c r="L88" s="64" t="s">
        <v>23</v>
      </c>
      <c r="M88" s="64" t="s">
        <v>1785</v>
      </c>
      <c r="N88" s="64" t="s">
        <v>816</v>
      </c>
      <c r="O88" s="64" t="s">
        <v>1555</v>
      </c>
      <c r="P88" s="64" t="s">
        <v>1464</v>
      </c>
      <c r="Q88" s="64" t="s">
        <v>1464</v>
      </c>
    </row>
    <row r="89" ht="12.75" customHeight="1">
      <c r="A89" s="64" t="s">
        <v>1786</v>
      </c>
      <c r="B89" s="81" t="s">
        <v>1787</v>
      </c>
      <c r="C89" s="64" t="s">
        <v>1788</v>
      </c>
      <c r="D89" s="64" t="s">
        <v>1363</v>
      </c>
      <c r="E89" s="64" t="s">
        <v>1211</v>
      </c>
      <c r="F89" s="64" t="s">
        <v>1464</v>
      </c>
      <c r="G89" s="64" t="s">
        <v>1464</v>
      </c>
      <c r="H89" s="64" t="s">
        <v>857</v>
      </c>
      <c r="I89" s="64">
        <v>7750.0</v>
      </c>
      <c r="J89" s="64">
        <v>86.0</v>
      </c>
      <c r="K89" s="64" t="s">
        <v>23</v>
      </c>
      <c r="L89" s="64" t="s">
        <v>23</v>
      </c>
      <c r="M89" s="64" t="s">
        <v>1789</v>
      </c>
      <c r="N89" s="64" t="s">
        <v>1464</v>
      </c>
      <c r="O89" s="64" t="s">
        <v>1596</v>
      </c>
      <c r="P89" s="64" t="s">
        <v>1464</v>
      </c>
      <c r="Q89" s="64" t="s">
        <v>1464</v>
      </c>
    </row>
    <row r="90" ht="12.75" customHeight="1">
      <c r="A90" s="64" t="s">
        <v>1790</v>
      </c>
      <c r="B90" s="82">
        <v>41406.583333333336</v>
      </c>
      <c r="C90" s="64" t="s">
        <v>1791</v>
      </c>
      <c r="D90" s="64" t="s">
        <v>1365</v>
      </c>
      <c r="E90" s="64" t="s">
        <v>19</v>
      </c>
      <c r="F90" s="64" t="s">
        <v>1486</v>
      </c>
      <c r="G90" s="64" t="s">
        <v>69</v>
      </c>
      <c r="H90" s="64" t="s">
        <v>1464</v>
      </c>
      <c r="I90" s="64">
        <v>5000.0</v>
      </c>
      <c r="J90" s="64">
        <v>78.0</v>
      </c>
      <c r="K90" s="64" t="s">
        <v>23</v>
      </c>
      <c r="L90" s="64" t="s">
        <v>23</v>
      </c>
      <c r="M90" s="64" t="s">
        <v>1792</v>
      </c>
      <c r="N90" s="64" t="s">
        <v>1464</v>
      </c>
      <c r="O90" s="64" t="s">
        <v>1491</v>
      </c>
      <c r="P90" s="64" t="s">
        <v>1464</v>
      </c>
      <c r="Q90" s="64" t="s">
        <v>1464</v>
      </c>
    </row>
    <row r="91" ht="12.75" customHeight="1">
      <c r="A91" s="64" t="s">
        <v>1793</v>
      </c>
      <c r="B91" s="82">
        <v>41406.645833333336</v>
      </c>
      <c r="C91" s="64" t="s">
        <v>1794</v>
      </c>
      <c r="D91" s="64" t="s">
        <v>1365</v>
      </c>
      <c r="E91" s="64" t="s">
        <v>19</v>
      </c>
      <c r="F91" s="64" t="s">
        <v>1795</v>
      </c>
      <c r="G91" s="64" t="s">
        <v>72</v>
      </c>
      <c r="H91" s="64" t="s">
        <v>1464</v>
      </c>
      <c r="I91" s="64">
        <v>4350.0</v>
      </c>
      <c r="J91" s="64">
        <v>76.0</v>
      </c>
      <c r="K91" s="64" t="s">
        <v>23</v>
      </c>
      <c r="L91" s="64" t="s">
        <v>23</v>
      </c>
      <c r="M91" s="64" t="s">
        <v>1796</v>
      </c>
      <c r="N91" s="64" t="s">
        <v>1464</v>
      </c>
      <c r="O91" s="64" t="s">
        <v>1555</v>
      </c>
      <c r="P91" s="64" t="s">
        <v>1464</v>
      </c>
      <c r="Q91" s="64" t="s">
        <v>1464</v>
      </c>
    </row>
    <row r="92" ht="12.75" customHeight="1">
      <c r="A92" s="64" t="s">
        <v>1797</v>
      </c>
      <c r="B92" s="81" t="s">
        <v>1798</v>
      </c>
      <c r="C92" s="64" t="s">
        <v>1799</v>
      </c>
      <c r="D92" s="64" t="s">
        <v>1363</v>
      </c>
      <c r="E92" s="64" t="s">
        <v>1211</v>
      </c>
      <c r="F92" s="64" t="s">
        <v>1464</v>
      </c>
      <c r="G92" s="64" t="s">
        <v>1464</v>
      </c>
      <c r="H92" s="64" t="s">
        <v>857</v>
      </c>
      <c r="I92" s="64">
        <v>6950.0</v>
      </c>
      <c r="J92" s="64">
        <v>85.0</v>
      </c>
      <c r="K92" s="64" t="s">
        <v>23</v>
      </c>
      <c r="L92" s="64" t="s">
        <v>40</v>
      </c>
      <c r="M92" s="64" t="s">
        <v>1800</v>
      </c>
      <c r="N92" s="64" t="s">
        <v>1464</v>
      </c>
      <c r="O92" s="64" t="s">
        <v>1646</v>
      </c>
      <c r="P92" s="64" t="s">
        <v>1464</v>
      </c>
      <c r="Q92" s="64" t="s">
        <v>1464</v>
      </c>
    </row>
    <row r="93" ht="12.75" customHeight="1">
      <c r="A93" s="64" t="s">
        <v>1801</v>
      </c>
      <c r="B93" s="82">
        <v>41408.0</v>
      </c>
      <c r="C93" s="64" t="s">
        <v>1802</v>
      </c>
      <c r="D93" s="64" t="s">
        <v>1365</v>
      </c>
      <c r="E93" s="64" t="s">
        <v>19</v>
      </c>
      <c r="F93" s="64" t="s">
        <v>1784</v>
      </c>
      <c r="G93" s="64" t="s">
        <v>67</v>
      </c>
      <c r="H93" s="64" t="s">
        <v>1464</v>
      </c>
      <c r="I93" s="64">
        <v>7500.0</v>
      </c>
      <c r="J93" s="64">
        <v>89.0</v>
      </c>
      <c r="K93" s="64" t="s">
        <v>23</v>
      </c>
      <c r="L93" s="64" t="s">
        <v>40</v>
      </c>
      <c r="M93" s="64" t="s">
        <v>1803</v>
      </c>
      <c r="N93" s="64" t="s">
        <v>1464</v>
      </c>
      <c r="O93" s="64" t="s">
        <v>1481</v>
      </c>
      <c r="P93" s="64" t="s">
        <v>1464</v>
      </c>
      <c r="Q93" s="64" t="s">
        <v>1464</v>
      </c>
    </row>
    <row r="94" ht="12.75" customHeight="1">
      <c r="A94" s="64" t="s">
        <v>1804</v>
      </c>
      <c r="B94" s="82">
        <v>41408.0</v>
      </c>
      <c r="C94" s="64" t="s">
        <v>1805</v>
      </c>
      <c r="D94" s="64" t="s">
        <v>1365</v>
      </c>
      <c r="E94" s="64" t="s">
        <v>19</v>
      </c>
      <c r="F94" s="64" t="s">
        <v>1806</v>
      </c>
      <c r="G94" s="64" t="s">
        <v>47</v>
      </c>
      <c r="H94" s="64" t="s">
        <v>1464</v>
      </c>
      <c r="I94" s="64">
        <v>5900.0</v>
      </c>
      <c r="J94" s="64">
        <v>79.0</v>
      </c>
      <c r="K94" s="64" t="s">
        <v>23</v>
      </c>
      <c r="L94" s="64" t="s">
        <v>23</v>
      </c>
      <c r="M94" s="64" t="s">
        <v>1807</v>
      </c>
      <c r="N94" s="64" t="s">
        <v>1464</v>
      </c>
      <c r="O94" s="64" t="s">
        <v>1590</v>
      </c>
      <c r="P94" s="64" t="s">
        <v>1464</v>
      </c>
      <c r="Q94" s="64" t="s">
        <v>1464</v>
      </c>
    </row>
    <row r="95" ht="12.75" customHeight="1">
      <c r="A95" s="64" t="s">
        <v>1808</v>
      </c>
      <c r="B95" s="82">
        <v>41408.0</v>
      </c>
      <c r="C95" s="64" t="s">
        <v>1809</v>
      </c>
      <c r="D95" s="64" t="s">
        <v>1376</v>
      </c>
      <c r="E95" s="64" t="s">
        <v>228</v>
      </c>
      <c r="F95" s="64" t="s">
        <v>1810</v>
      </c>
      <c r="G95" s="64" t="s">
        <v>913</v>
      </c>
      <c r="H95" s="64" t="s">
        <v>1464</v>
      </c>
      <c r="I95" s="64">
        <v>11050.0</v>
      </c>
      <c r="J95" s="64">
        <v>100.0</v>
      </c>
      <c r="K95" s="64" t="s">
        <v>23</v>
      </c>
      <c r="L95" s="64" t="s">
        <v>40</v>
      </c>
      <c r="M95" s="64" t="s">
        <v>1811</v>
      </c>
      <c r="N95" s="64" t="s">
        <v>1464</v>
      </c>
      <c r="O95" s="64" t="s">
        <v>1784</v>
      </c>
      <c r="P95" s="64" t="s">
        <v>1464</v>
      </c>
      <c r="Q95" s="64" t="s">
        <v>1464</v>
      </c>
    </row>
    <row r="96" ht="12.75" customHeight="1">
      <c r="A96" s="64" t="s">
        <v>1812</v>
      </c>
      <c r="B96" s="82">
        <v>41408.0</v>
      </c>
      <c r="C96" s="64" t="s">
        <v>1813</v>
      </c>
      <c r="D96" s="64" t="s">
        <v>1376</v>
      </c>
      <c r="E96" s="64" t="s">
        <v>228</v>
      </c>
      <c r="F96" s="64" t="s">
        <v>1555</v>
      </c>
      <c r="G96" s="64" t="s">
        <v>1379</v>
      </c>
      <c r="H96" s="64" t="s">
        <v>1464</v>
      </c>
      <c r="I96" s="64">
        <v>4750.0</v>
      </c>
      <c r="J96" s="64">
        <v>76.0</v>
      </c>
      <c r="K96" s="64" t="s">
        <v>23</v>
      </c>
      <c r="L96" s="64" t="s">
        <v>23</v>
      </c>
      <c r="M96" s="64" t="s">
        <v>1814</v>
      </c>
      <c r="N96" s="64" t="s">
        <v>1464</v>
      </c>
      <c r="O96" s="64" t="s">
        <v>1572</v>
      </c>
      <c r="P96" s="64" t="s">
        <v>1464</v>
      </c>
      <c r="Q96" s="64" t="s">
        <v>1464</v>
      </c>
    </row>
    <row r="97" ht="12.75" customHeight="1">
      <c r="A97" s="64" t="s">
        <v>1815</v>
      </c>
      <c r="B97" s="82">
        <v>41408.0</v>
      </c>
      <c r="C97" s="64" t="s">
        <v>1816</v>
      </c>
      <c r="D97" s="64" t="s">
        <v>1376</v>
      </c>
      <c r="E97" s="64" t="s">
        <v>228</v>
      </c>
      <c r="F97" s="64" t="s">
        <v>1817</v>
      </c>
      <c r="G97" s="64" t="s">
        <v>33</v>
      </c>
      <c r="H97" s="64" t="s">
        <v>1464</v>
      </c>
      <c r="I97" s="64">
        <v>6300.0</v>
      </c>
      <c r="J97" s="64">
        <v>83.0</v>
      </c>
      <c r="K97" s="64" t="s">
        <v>23</v>
      </c>
      <c r="L97" s="64" t="s">
        <v>23</v>
      </c>
      <c r="M97" s="64" t="s">
        <v>1818</v>
      </c>
      <c r="N97" s="64" t="s">
        <v>1464</v>
      </c>
      <c r="O97" s="64" t="s">
        <v>1491</v>
      </c>
      <c r="P97" s="64" t="s">
        <v>1464</v>
      </c>
      <c r="Q97" s="64" t="s">
        <v>1464</v>
      </c>
    </row>
    <row r="98" ht="12.75" customHeight="1">
      <c r="A98" s="64" t="s">
        <v>1819</v>
      </c>
      <c r="B98" s="82">
        <v>41408.0</v>
      </c>
      <c r="C98" s="64" t="s">
        <v>1820</v>
      </c>
      <c r="D98" s="64" t="s">
        <v>1376</v>
      </c>
      <c r="E98" s="64" t="s">
        <v>228</v>
      </c>
      <c r="F98" s="64" t="s">
        <v>1551</v>
      </c>
      <c r="G98" s="64" t="s">
        <v>716</v>
      </c>
      <c r="H98" s="64" t="s">
        <v>1464</v>
      </c>
      <c r="I98" s="64">
        <v>5600.0</v>
      </c>
      <c r="J98" s="64">
        <v>80.0</v>
      </c>
      <c r="K98" s="64" t="s">
        <v>23</v>
      </c>
      <c r="L98" s="64" t="s">
        <v>23</v>
      </c>
      <c r="M98" s="64" t="s">
        <v>1821</v>
      </c>
      <c r="N98" s="64" t="s">
        <v>1464</v>
      </c>
      <c r="O98" s="64" t="s">
        <v>1491</v>
      </c>
      <c r="P98" s="64" t="s">
        <v>1464</v>
      </c>
      <c r="Q98" s="64" t="s">
        <v>1464</v>
      </c>
    </row>
    <row r="99" ht="12.75" customHeight="1">
      <c r="A99" s="64" t="s">
        <v>1822</v>
      </c>
      <c r="B99" s="82">
        <v>41408.0</v>
      </c>
      <c r="C99" s="64" t="s">
        <v>1823</v>
      </c>
      <c r="D99" s="64" t="s">
        <v>1376</v>
      </c>
      <c r="E99" s="64" t="s">
        <v>228</v>
      </c>
      <c r="F99" s="64" t="s">
        <v>1551</v>
      </c>
      <c r="G99" s="64" t="s">
        <v>716</v>
      </c>
      <c r="H99" s="64" t="s">
        <v>1464</v>
      </c>
      <c r="I99" s="64">
        <v>5200.0</v>
      </c>
      <c r="J99" s="64">
        <v>78.0</v>
      </c>
      <c r="K99" s="64" t="s">
        <v>23</v>
      </c>
      <c r="L99" s="64" t="s">
        <v>23</v>
      </c>
      <c r="M99" s="64" t="s">
        <v>1824</v>
      </c>
      <c r="N99" s="64" t="s">
        <v>1464</v>
      </c>
      <c r="O99" s="64" t="s">
        <v>1555</v>
      </c>
      <c r="P99" s="64" t="s">
        <v>1464</v>
      </c>
      <c r="Q99" s="64" t="s">
        <v>1464</v>
      </c>
    </row>
    <row r="100" ht="12.75" customHeight="1">
      <c r="A100" s="64" t="s">
        <v>1825</v>
      </c>
      <c r="B100" s="82">
        <v>41408.416666666664</v>
      </c>
      <c r="C100" s="64" t="s">
        <v>1826</v>
      </c>
      <c r="D100" s="64" t="s">
        <v>1365</v>
      </c>
      <c r="E100" s="64" t="s">
        <v>19</v>
      </c>
      <c r="F100" s="64" t="s">
        <v>1481</v>
      </c>
      <c r="G100" s="64" t="s">
        <v>68</v>
      </c>
      <c r="H100" s="64" t="s">
        <v>1464</v>
      </c>
      <c r="I100" s="64">
        <v>5400.0</v>
      </c>
      <c r="J100" s="64">
        <v>72.0</v>
      </c>
      <c r="K100" s="64" t="s">
        <v>23</v>
      </c>
      <c r="L100" s="64" t="s">
        <v>23</v>
      </c>
      <c r="M100" s="64" t="s">
        <v>1827</v>
      </c>
      <c r="N100" s="64" t="s">
        <v>1464</v>
      </c>
      <c r="O100" s="64" t="s">
        <v>1491</v>
      </c>
      <c r="P100" s="64" t="s">
        <v>1464</v>
      </c>
      <c r="Q100" s="64" t="s">
        <v>1464</v>
      </c>
    </row>
    <row r="101" ht="12.75" customHeight="1">
      <c r="A101" s="64" t="s">
        <v>1828</v>
      </c>
      <c r="B101" s="82">
        <v>41408.416666666664</v>
      </c>
      <c r="C101" s="64" t="s">
        <v>1829</v>
      </c>
      <c r="D101" s="64" t="s">
        <v>1363</v>
      </c>
      <c r="E101" s="64" t="s">
        <v>1211</v>
      </c>
      <c r="F101" s="64" t="s">
        <v>1830</v>
      </c>
      <c r="G101" s="64" t="s">
        <v>133</v>
      </c>
      <c r="H101" s="64" t="s">
        <v>1464</v>
      </c>
      <c r="I101" s="64">
        <v>5100.0</v>
      </c>
      <c r="J101" s="64">
        <v>80.0</v>
      </c>
      <c r="K101" s="64" t="s">
        <v>23</v>
      </c>
      <c r="L101" s="64" t="s">
        <v>40</v>
      </c>
      <c r="M101" s="64" t="s">
        <v>1831</v>
      </c>
      <c r="N101" s="64" t="s">
        <v>1464</v>
      </c>
      <c r="O101" s="64" t="s">
        <v>1491</v>
      </c>
      <c r="P101" s="64" t="s">
        <v>1464</v>
      </c>
      <c r="Q101" s="64" t="s">
        <v>1464</v>
      </c>
    </row>
    <row r="102" ht="12.75" customHeight="1">
      <c r="A102" s="64" t="s">
        <v>1832</v>
      </c>
      <c r="B102" s="82">
        <v>41408.458333333336</v>
      </c>
      <c r="C102" s="64" t="s">
        <v>1833</v>
      </c>
      <c r="D102" s="64" t="s">
        <v>1365</v>
      </c>
      <c r="E102" s="64" t="s">
        <v>19</v>
      </c>
      <c r="F102" s="64" t="s">
        <v>1481</v>
      </c>
      <c r="G102" s="64" t="s">
        <v>68</v>
      </c>
      <c r="H102" s="64" t="s">
        <v>1464</v>
      </c>
      <c r="I102" s="64">
        <v>5500.0</v>
      </c>
      <c r="J102" s="64">
        <v>79.0</v>
      </c>
      <c r="K102" s="64" t="s">
        <v>23</v>
      </c>
      <c r="L102" s="64" t="s">
        <v>23</v>
      </c>
      <c r="M102" s="64" t="s">
        <v>1834</v>
      </c>
      <c r="N102" s="64" t="s">
        <v>1464</v>
      </c>
      <c r="O102" s="64" t="s">
        <v>1590</v>
      </c>
      <c r="P102" s="64" t="s">
        <v>1464</v>
      </c>
      <c r="Q102" s="64" t="s">
        <v>1464</v>
      </c>
    </row>
    <row r="103" ht="12.75" customHeight="1">
      <c r="A103" s="64" t="s">
        <v>1835</v>
      </c>
      <c r="B103" s="82">
        <v>41408.708333333336</v>
      </c>
      <c r="C103" s="64" t="s">
        <v>1836</v>
      </c>
      <c r="D103" s="64" t="s">
        <v>1363</v>
      </c>
      <c r="E103" s="64" t="s">
        <v>1211</v>
      </c>
      <c r="F103" s="64" t="s">
        <v>1837</v>
      </c>
      <c r="G103" s="64" t="s">
        <v>109</v>
      </c>
      <c r="H103" s="64" t="s">
        <v>1464</v>
      </c>
      <c r="I103" s="64">
        <v>5240.0</v>
      </c>
      <c r="J103" s="64">
        <v>80.0</v>
      </c>
      <c r="K103" s="64" t="s">
        <v>23</v>
      </c>
      <c r="L103" s="64" t="s">
        <v>35</v>
      </c>
      <c r="M103" s="64" t="s">
        <v>1838</v>
      </c>
      <c r="N103" s="64" t="s">
        <v>1464</v>
      </c>
      <c r="O103" s="64" t="s">
        <v>1491</v>
      </c>
      <c r="P103" s="64" t="s">
        <v>1464</v>
      </c>
      <c r="Q103" s="64" t="s">
        <v>1464</v>
      </c>
    </row>
    <row r="104" ht="12.75" customHeight="1">
      <c r="A104" s="64" t="s">
        <v>1839</v>
      </c>
      <c r="B104" s="82">
        <v>41408.90277777778</v>
      </c>
      <c r="C104" s="64" t="s">
        <v>1840</v>
      </c>
      <c r="D104" s="64" t="s">
        <v>1363</v>
      </c>
      <c r="E104" s="64" t="s">
        <v>1211</v>
      </c>
      <c r="F104" s="64" t="s">
        <v>1841</v>
      </c>
      <c r="G104" s="64" t="s">
        <v>840</v>
      </c>
      <c r="H104" s="64" t="s">
        <v>1464</v>
      </c>
      <c r="I104" s="64">
        <v>9825.0</v>
      </c>
      <c r="J104" s="64">
        <v>92.0</v>
      </c>
      <c r="K104" s="64" t="s">
        <v>23</v>
      </c>
      <c r="L104" s="64" t="s">
        <v>40</v>
      </c>
      <c r="M104" s="64" t="s">
        <v>1842</v>
      </c>
      <c r="N104" s="64" t="s">
        <v>1464</v>
      </c>
      <c r="O104" s="64" t="s">
        <v>1538</v>
      </c>
      <c r="P104" s="64" t="s">
        <v>1464</v>
      </c>
      <c r="Q104" s="64" t="s">
        <v>1464</v>
      </c>
    </row>
    <row r="105" ht="12.75" customHeight="1">
      <c r="A105" s="64" t="s">
        <v>1843</v>
      </c>
      <c r="B105" s="82">
        <v>41409.0</v>
      </c>
      <c r="C105" s="64" t="s">
        <v>1844</v>
      </c>
      <c r="D105" s="64" t="s">
        <v>1376</v>
      </c>
      <c r="E105" s="64" t="s">
        <v>228</v>
      </c>
      <c r="F105" s="64" t="s">
        <v>1572</v>
      </c>
      <c r="G105" s="64" t="s">
        <v>414</v>
      </c>
      <c r="H105" s="64" t="s">
        <v>1464</v>
      </c>
      <c r="I105" s="64">
        <v>7900.0</v>
      </c>
      <c r="J105" s="64">
        <v>88.0</v>
      </c>
      <c r="K105" s="64" t="s">
        <v>23</v>
      </c>
      <c r="L105" s="64" t="s">
        <v>23</v>
      </c>
      <c r="M105" s="64" t="s">
        <v>1845</v>
      </c>
      <c r="N105" s="64" t="s">
        <v>1464</v>
      </c>
      <c r="O105" s="64" t="s">
        <v>1514</v>
      </c>
      <c r="P105" s="64" t="s">
        <v>1464</v>
      </c>
      <c r="Q105" s="64" t="s">
        <v>1464</v>
      </c>
    </row>
    <row r="106" ht="12.75" customHeight="1">
      <c r="A106" s="64" t="s">
        <v>1846</v>
      </c>
      <c r="B106" s="82">
        <v>41409.0</v>
      </c>
      <c r="C106" s="64" t="s">
        <v>1847</v>
      </c>
      <c r="D106" s="64" t="s">
        <v>1376</v>
      </c>
      <c r="E106" s="64" t="s">
        <v>228</v>
      </c>
      <c r="F106" s="64" t="s">
        <v>1848</v>
      </c>
      <c r="G106" s="64" t="s">
        <v>947</v>
      </c>
      <c r="H106" s="64" t="s">
        <v>1464</v>
      </c>
      <c r="I106" s="64">
        <v>5000.0</v>
      </c>
      <c r="J106" s="64">
        <v>76.0</v>
      </c>
      <c r="K106" s="64" t="s">
        <v>23</v>
      </c>
      <c r="L106" s="64" t="s">
        <v>23</v>
      </c>
      <c r="M106" s="64" t="s">
        <v>1849</v>
      </c>
      <c r="N106" s="64" t="s">
        <v>1464</v>
      </c>
      <c r="O106" s="64" t="s">
        <v>1555</v>
      </c>
      <c r="P106" s="64" t="s">
        <v>1464</v>
      </c>
      <c r="Q106" s="64" t="s">
        <v>1464</v>
      </c>
    </row>
    <row r="107" ht="12.75" customHeight="1">
      <c r="A107" s="64" t="s">
        <v>1850</v>
      </c>
      <c r="B107" s="82">
        <v>41409.395833333336</v>
      </c>
      <c r="C107" s="64" t="s">
        <v>1851</v>
      </c>
      <c r="D107" s="64" t="s">
        <v>1365</v>
      </c>
      <c r="E107" s="64" t="s">
        <v>19</v>
      </c>
      <c r="F107" s="64" t="s">
        <v>1499</v>
      </c>
      <c r="G107" s="64" t="s">
        <v>37</v>
      </c>
      <c r="H107" s="64" t="s">
        <v>1464</v>
      </c>
      <c r="I107" s="64">
        <v>7300.0</v>
      </c>
      <c r="J107" s="64">
        <v>87.0</v>
      </c>
      <c r="K107" s="64" t="s">
        <v>23</v>
      </c>
      <c r="L107" s="64" t="s">
        <v>23</v>
      </c>
      <c r="M107" s="64" t="s">
        <v>1852</v>
      </c>
      <c r="N107" s="64" t="s">
        <v>1464</v>
      </c>
      <c r="O107" s="64" t="s">
        <v>1646</v>
      </c>
      <c r="P107" s="64" t="s">
        <v>1464</v>
      </c>
      <c r="Q107" s="64" t="s">
        <v>1464</v>
      </c>
    </row>
    <row r="108" ht="12.75" customHeight="1">
      <c r="A108" s="64" t="s">
        <v>1853</v>
      </c>
      <c r="B108" s="82">
        <v>41409.541666666664</v>
      </c>
      <c r="C108" s="64" t="s">
        <v>1854</v>
      </c>
      <c r="D108" s="64" t="s">
        <v>1484</v>
      </c>
      <c r="E108" s="64" t="s">
        <v>82</v>
      </c>
      <c r="F108" s="64" t="s">
        <v>1390</v>
      </c>
      <c r="G108" s="64" t="s">
        <v>972</v>
      </c>
      <c r="H108" s="64" t="s">
        <v>1464</v>
      </c>
      <c r="I108" s="64">
        <v>8000.0</v>
      </c>
      <c r="J108" s="64">
        <v>90.0</v>
      </c>
      <c r="K108" s="64" t="s">
        <v>23</v>
      </c>
      <c r="L108" s="64" t="s">
        <v>23</v>
      </c>
      <c r="M108" s="64" t="s">
        <v>1855</v>
      </c>
      <c r="N108" s="64" t="s">
        <v>1464</v>
      </c>
      <c r="O108" s="64" t="s">
        <v>1486</v>
      </c>
      <c r="P108" s="64" t="s">
        <v>1464</v>
      </c>
      <c r="Q108" s="64" t="s">
        <v>1464</v>
      </c>
    </row>
    <row r="109" ht="12.75" customHeight="1">
      <c r="A109" s="64" t="s">
        <v>1856</v>
      </c>
      <c r="B109" s="81" t="s">
        <v>1857</v>
      </c>
      <c r="C109" s="64" t="s">
        <v>1858</v>
      </c>
      <c r="D109" s="64" t="s">
        <v>1365</v>
      </c>
      <c r="E109" s="64" t="s">
        <v>19</v>
      </c>
      <c r="F109" s="64" t="s">
        <v>1464</v>
      </c>
      <c r="G109" s="64" t="s">
        <v>1464</v>
      </c>
      <c r="H109" s="64" t="s">
        <v>1031</v>
      </c>
      <c r="I109" s="64">
        <v>9850.0</v>
      </c>
      <c r="J109" s="64">
        <v>96.0</v>
      </c>
      <c r="K109" s="64" t="s">
        <v>23</v>
      </c>
      <c r="L109" s="64" t="s">
        <v>23</v>
      </c>
      <c r="M109" s="64" t="s">
        <v>1859</v>
      </c>
      <c r="N109" s="64" t="s">
        <v>1464</v>
      </c>
      <c r="O109" s="64" t="s">
        <v>1533</v>
      </c>
      <c r="P109" s="64" t="s">
        <v>1464</v>
      </c>
      <c r="Q109" s="64" t="s">
        <v>1464</v>
      </c>
    </row>
    <row r="110" ht="12.75" customHeight="1">
      <c r="A110" s="64" t="s">
        <v>1860</v>
      </c>
      <c r="B110" s="82">
        <v>41411.333333333336</v>
      </c>
      <c r="C110" s="64" t="s">
        <v>1861</v>
      </c>
      <c r="D110" s="64" t="s">
        <v>1363</v>
      </c>
      <c r="E110" s="64" t="s">
        <v>1211</v>
      </c>
      <c r="F110" s="64" t="s">
        <v>1862</v>
      </c>
      <c r="G110" s="64" t="s">
        <v>845</v>
      </c>
      <c r="H110" s="64" t="s">
        <v>1464</v>
      </c>
      <c r="I110" s="64">
        <v>5080.0</v>
      </c>
      <c r="J110" s="64">
        <v>78.0</v>
      </c>
      <c r="K110" s="64" t="s">
        <v>23</v>
      </c>
      <c r="L110" s="64" t="s">
        <v>40</v>
      </c>
      <c r="M110" s="64" t="s">
        <v>1863</v>
      </c>
      <c r="N110" s="64" t="s">
        <v>1464</v>
      </c>
      <c r="O110" s="64" t="s">
        <v>1470</v>
      </c>
      <c r="P110" s="64" t="s">
        <v>1464</v>
      </c>
      <c r="Q110" s="64" t="s">
        <v>1464</v>
      </c>
    </row>
    <row r="111" ht="12.75" customHeight="1">
      <c r="A111" s="64" t="s">
        <v>1864</v>
      </c>
      <c r="B111" s="82">
        <v>41411.375</v>
      </c>
      <c r="C111" s="64" t="s">
        <v>1865</v>
      </c>
      <c r="D111" s="64" t="s">
        <v>1376</v>
      </c>
      <c r="E111" s="64" t="s">
        <v>228</v>
      </c>
      <c r="F111" s="64" t="s">
        <v>1491</v>
      </c>
      <c r="G111" s="64" t="s">
        <v>739</v>
      </c>
      <c r="H111" s="64" t="s">
        <v>1464</v>
      </c>
      <c r="I111" s="64">
        <v>5250.0</v>
      </c>
      <c r="J111" s="64">
        <v>81.0</v>
      </c>
      <c r="K111" s="64" t="s">
        <v>23</v>
      </c>
      <c r="L111" s="64" t="s">
        <v>40</v>
      </c>
      <c r="M111" s="64" t="s">
        <v>1866</v>
      </c>
      <c r="N111" s="64" t="s">
        <v>1464</v>
      </c>
      <c r="O111" s="64" t="s">
        <v>1555</v>
      </c>
      <c r="P111" s="64" t="s">
        <v>1464</v>
      </c>
      <c r="Q111" s="64" t="s">
        <v>1464</v>
      </c>
    </row>
    <row r="112" ht="12.75" customHeight="1">
      <c r="A112" s="64" t="s">
        <v>1867</v>
      </c>
      <c r="B112" s="81" t="s">
        <v>1868</v>
      </c>
      <c r="C112" s="64" t="s">
        <v>1869</v>
      </c>
      <c r="D112" s="64" t="s">
        <v>1376</v>
      </c>
      <c r="E112" s="64" t="s">
        <v>228</v>
      </c>
      <c r="F112" s="64" t="s">
        <v>1464</v>
      </c>
      <c r="G112" s="64" t="s">
        <v>1464</v>
      </c>
      <c r="H112" s="64" t="s">
        <v>1870</v>
      </c>
      <c r="I112" s="64">
        <v>4750.0</v>
      </c>
      <c r="J112" s="64">
        <v>77.0</v>
      </c>
      <c r="K112" s="64" t="s">
        <v>23</v>
      </c>
      <c r="L112" s="64" t="s">
        <v>40</v>
      </c>
      <c r="M112" s="64" t="s">
        <v>1871</v>
      </c>
      <c r="N112" s="64" t="s">
        <v>1464</v>
      </c>
      <c r="O112" s="64" t="s">
        <v>1555</v>
      </c>
      <c r="P112" s="64" t="s">
        <v>1464</v>
      </c>
      <c r="Q112" s="64" t="s">
        <v>1464</v>
      </c>
    </row>
    <row r="113" ht="12.75" customHeight="1">
      <c r="A113" s="64" t="s">
        <v>1872</v>
      </c>
      <c r="B113" s="82">
        <v>41411.416666666664</v>
      </c>
      <c r="C113" s="64" t="s">
        <v>1873</v>
      </c>
      <c r="D113" s="64" t="s">
        <v>1376</v>
      </c>
      <c r="E113" s="64" t="s">
        <v>228</v>
      </c>
      <c r="F113" s="64" t="s">
        <v>1551</v>
      </c>
      <c r="G113" s="64" t="s">
        <v>716</v>
      </c>
      <c r="H113" s="64" t="s">
        <v>1464</v>
      </c>
      <c r="I113" s="64">
        <v>4000.0</v>
      </c>
      <c r="J113" s="64">
        <v>72.0</v>
      </c>
      <c r="K113" s="64" t="s">
        <v>23</v>
      </c>
      <c r="L113" s="64" t="s">
        <v>23</v>
      </c>
      <c r="M113" s="64" t="s">
        <v>1874</v>
      </c>
      <c r="N113" s="64" t="s">
        <v>1464</v>
      </c>
      <c r="O113" s="64" t="s">
        <v>1687</v>
      </c>
      <c r="P113" s="64" t="s">
        <v>1464</v>
      </c>
      <c r="Q113" s="64" t="s">
        <v>1464</v>
      </c>
    </row>
    <row r="114" ht="12.75" customHeight="1">
      <c r="A114" s="64" t="s">
        <v>1875</v>
      </c>
      <c r="B114" s="81" t="s">
        <v>1876</v>
      </c>
      <c r="C114" s="64" t="s">
        <v>1877</v>
      </c>
      <c r="D114" s="64" t="s">
        <v>1363</v>
      </c>
      <c r="E114" s="64" t="s">
        <v>1211</v>
      </c>
      <c r="F114" s="64" t="s">
        <v>1464</v>
      </c>
      <c r="G114" s="64" t="s">
        <v>1464</v>
      </c>
      <c r="H114" s="64" t="s">
        <v>857</v>
      </c>
      <c r="I114" s="64">
        <v>7030.0</v>
      </c>
      <c r="J114" s="64">
        <v>81.0</v>
      </c>
      <c r="K114" s="64" t="s">
        <v>23</v>
      </c>
      <c r="L114" s="64" t="s">
        <v>23</v>
      </c>
      <c r="M114" s="64" t="s">
        <v>1878</v>
      </c>
      <c r="N114" s="64" t="s">
        <v>1464</v>
      </c>
      <c r="O114" s="64" t="s">
        <v>1533</v>
      </c>
      <c r="P114" s="64" t="s">
        <v>1464</v>
      </c>
      <c r="Q114" s="64" t="s">
        <v>1464</v>
      </c>
    </row>
    <row r="115" ht="12.75" customHeight="1">
      <c r="A115" s="64" t="s">
        <v>1879</v>
      </c>
      <c r="B115" s="81" t="s">
        <v>1876</v>
      </c>
      <c r="C115" s="64" t="s">
        <v>1880</v>
      </c>
      <c r="D115" s="64" t="s">
        <v>1376</v>
      </c>
      <c r="E115" s="64" t="s">
        <v>228</v>
      </c>
      <c r="F115" s="64" t="s">
        <v>1464</v>
      </c>
      <c r="G115" s="64" t="s">
        <v>1464</v>
      </c>
      <c r="H115" s="64" t="s">
        <v>1881</v>
      </c>
      <c r="I115" s="64">
        <v>4400.0</v>
      </c>
      <c r="J115" s="64">
        <v>76.0</v>
      </c>
      <c r="K115" s="64" t="s">
        <v>23</v>
      </c>
      <c r="L115" s="64" t="s">
        <v>40</v>
      </c>
      <c r="M115" s="64" t="s">
        <v>1882</v>
      </c>
      <c r="N115" s="64" t="s">
        <v>1464</v>
      </c>
      <c r="O115" s="64" t="s">
        <v>1555</v>
      </c>
      <c r="P115" s="64" t="s">
        <v>1464</v>
      </c>
      <c r="Q115" s="64" t="s">
        <v>1464</v>
      </c>
    </row>
    <row r="116" ht="12.75" customHeight="1">
      <c r="A116" s="64" t="s">
        <v>1883</v>
      </c>
      <c r="B116" s="81" t="s">
        <v>1884</v>
      </c>
      <c r="C116" s="64" t="s">
        <v>1885</v>
      </c>
      <c r="D116" s="64" t="s">
        <v>1376</v>
      </c>
      <c r="E116" s="64" t="s">
        <v>228</v>
      </c>
      <c r="F116" s="64" t="s">
        <v>1464</v>
      </c>
      <c r="G116" s="64" t="s">
        <v>1464</v>
      </c>
      <c r="H116" s="64" t="s">
        <v>999</v>
      </c>
      <c r="I116" s="64">
        <v>9000.0</v>
      </c>
      <c r="J116" s="64">
        <v>92.0</v>
      </c>
      <c r="K116" s="64" t="s">
        <v>23</v>
      </c>
      <c r="L116" s="64" t="s">
        <v>40</v>
      </c>
      <c r="M116" s="64" t="s">
        <v>1886</v>
      </c>
      <c r="N116" s="64" t="s">
        <v>1464</v>
      </c>
      <c r="O116" s="64" t="s">
        <v>1514</v>
      </c>
      <c r="P116" s="64" t="s">
        <v>1464</v>
      </c>
      <c r="Q116" s="64" t="s">
        <v>1464</v>
      </c>
    </row>
    <row r="117" ht="12.75" customHeight="1">
      <c r="A117" s="64" t="s">
        <v>1887</v>
      </c>
      <c r="B117" s="82">
        <v>41411.541666666664</v>
      </c>
      <c r="C117" s="64" t="s">
        <v>1888</v>
      </c>
      <c r="D117" s="64" t="s">
        <v>1376</v>
      </c>
      <c r="E117" s="64" t="s">
        <v>228</v>
      </c>
      <c r="F117" s="64" t="s">
        <v>1491</v>
      </c>
      <c r="G117" s="64" t="s">
        <v>739</v>
      </c>
      <c r="H117" s="64" t="s">
        <v>1464</v>
      </c>
      <c r="I117" s="64">
        <v>5300.0</v>
      </c>
      <c r="J117" s="64">
        <v>77.0</v>
      </c>
      <c r="K117" s="64" t="s">
        <v>23</v>
      </c>
      <c r="L117" s="64" t="s">
        <v>23</v>
      </c>
      <c r="M117" s="64" t="s">
        <v>1889</v>
      </c>
      <c r="N117" s="64" t="s">
        <v>1464</v>
      </c>
      <c r="O117" s="64" t="s">
        <v>1491</v>
      </c>
      <c r="P117" s="64" t="s">
        <v>1464</v>
      </c>
      <c r="Q117" s="64" t="s">
        <v>1464</v>
      </c>
    </row>
    <row r="118" ht="12.75" customHeight="1">
      <c r="A118" s="64" t="s">
        <v>1890</v>
      </c>
      <c r="B118" s="82">
        <v>41411.770833333336</v>
      </c>
      <c r="C118" s="64" t="s">
        <v>1891</v>
      </c>
      <c r="D118" s="64" t="s">
        <v>1365</v>
      </c>
      <c r="E118" s="64" t="s">
        <v>19</v>
      </c>
      <c r="F118" s="64" t="s">
        <v>1466</v>
      </c>
      <c r="G118" s="64" t="s">
        <v>74</v>
      </c>
      <c r="H118" s="64" t="s">
        <v>1464</v>
      </c>
      <c r="I118" s="64">
        <v>6900.0</v>
      </c>
      <c r="J118" s="64">
        <v>84.0</v>
      </c>
      <c r="K118" s="64" t="s">
        <v>23</v>
      </c>
      <c r="L118" s="64" t="s">
        <v>40</v>
      </c>
      <c r="M118" s="64" t="s">
        <v>1892</v>
      </c>
      <c r="N118" s="64" t="s">
        <v>1464</v>
      </c>
      <c r="O118" s="64" t="s">
        <v>1481</v>
      </c>
      <c r="P118" s="64" t="s">
        <v>1464</v>
      </c>
      <c r="Q118" s="64" t="s">
        <v>1464</v>
      </c>
    </row>
    <row r="119" ht="12.75" customHeight="1">
      <c r="A119" s="64" t="s">
        <v>1893</v>
      </c>
      <c r="B119" s="81" t="s">
        <v>1894</v>
      </c>
      <c r="C119" s="64" t="s">
        <v>1895</v>
      </c>
      <c r="D119" s="64" t="s">
        <v>1376</v>
      </c>
      <c r="E119" s="64" t="s">
        <v>228</v>
      </c>
      <c r="F119" s="64" t="s">
        <v>1464</v>
      </c>
      <c r="G119" s="64" t="s">
        <v>1464</v>
      </c>
      <c r="H119" s="64" t="s">
        <v>1896</v>
      </c>
      <c r="I119" s="64">
        <v>5750.0</v>
      </c>
      <c r="J119" s="64">
        <v>80.0</v>
      </c>
      <c r="K119" s="64" t="s">
        <v>23</v>
      </c>
      <c r="L119" s="64" t="s">
        <v>23</v>
      </c>
      <c r="M119" s="64" t="s">
        <v>1897</v>
      </c>
      <c r="N119" s="64" t="s">
        <v>1464</v>
      </c>
      <c r="O119" s="64" t="s">
        <v>1486</v>
      </c>
      <c r="P119" s="64" t="s">
        <v>1464</v>
      </c>
      <c r="Q119" s="64" t="s">
        <v>1464</v>
      </c>
    </row>
    <row r="120" ht="12.75" customHeight="1">
      <c r="A120" s="64" t="s">
        <v>1898</v>
      </c>
      <c r="B120" s="82">
        <v>41412.0</v>
      </c>
      <c r="C120" s="64" t="s">
        <v>1899</v>
      </c>
      <c r="D120" s="64" t="s">
        <v>1365</v>
      </c>
      <c r="E120" s="64" t="s">
        <v>19</v>
      </c>
      <c r="F120" s="64" t="s">
        <v>1499</v>
      </c>
      <c r="G120" s="64" t="s">
        <v>37</v>
      </c>
      <c r="H120" s="64" t="s">
        <v>1464</v>
      </c>
      <c r="I120" s="64">
        <v>4100.0</v>
      </c>
      <c r="J120" s="64">
        <v>73.0</v>
      </c>
      <c r="K120" s="64" t="s">
        <v>23</v>
      </c>
      <c r="L120" s="64" t="s">
        <v>23</v>
      </c>
      <c r="M120" s="64" t="s">
        <v>1900</v>
      </c>
      <c r="N120" s="64" t="s">
        <v>1464</v>
      </c>
      <c r="O120" s="64" t="s">
        <v>1551</v>
      </c>
      <c r="P120" s="64" t="s">
        <v>1464</v>
      </c>
      <c r="Q120" s="64" t="s">
        <v>1464</v>
      </c>
    </row>
    <row r="121" ht="12.75" customHeight="1">
      <c r="A121" s="64" t="s">
        <v>1901</v>
      </c>
      <c r="B121" s="82">
        <v>41412.0</v>
      </c>
      <c r="C121" s="64" t="s">
        <v>1902</v>
      </c>
      <c r="D121" s="64" t="s">
        <v>1376</v>
      </c>
      <c r="E121" s="64" t="s">
        <v>228</v>
      </c>
      <c r="F121" s="64" t="s">
        <v>1491</v>
      </c>
      <c r="G121" s="64" t="s">
        <v>739</v>
      </c>
      <c r="H121" s="64" t="s">
        <v>1464</v>
      </c>
      <c r="I121" s="64">
        <v>6300.0</v>
      </c>
      <c r="J121" s="64">
        <v>84.0</v>
      </c>
      <c r="K121" s="64" t="s">
        <v>23</v>
      </c>
      <c r="L121" s="64" t="s">
        <v>23</v>
      </c>
      <c r="M121" s="64" t="s">
        <v>1903</v>
      </c>
      <c r="N121" s="64" t="s">
        <v>1464</v>
      </c>
      <c r="O121" s="64" t="s">
        <v>1496</v>
      </c>
      <c r="P121" s="64" t="s">
        <v>1464</v>
      </c>
      <c r="Q121" s="64" t="s">
        <v>1464</v>
      </c>
    </row>
    <row r="122" ht="12.75" customHeight="1">
      <c r="A122" s="64" t="s">
        <v>1904</v>
      </c>
      <c r="B122" s="81" t="s">
        <v>1905</v>
      </c>
      <c r="C122" s="64" t="s">
        <v>1906</v>
      </c>
      <c r="D122" s="64" t="s">
        <v>1376</v>
      </c>
      <c r="E122" s="64" t="s">
        <v>228</v>
      </c>
      <c r="F122" s="64" t="s">
        <v>1464</v>
      </c>
      <c r="G122" s="64" t="s">
        <v>1464</v>
      </c>
      <c r="H122" s="64" t="s">
        <v>997</v>
      </c>
      <c r="I122" s="64">
        <v>5500.0</v>
      </c>
      <c r="J122" s="64">
        <v>77.0</v>
      </c>
      <c r="K122" s="64" t="s">
        <v>23</v>
      </c>
      <c r="L122" s="64" t="s">
        <v>23</v>
      </c>
      <c r="M122" s="64" t="s">
        <v>1907</v>
      </c>
      <c r="N122" s="64" t="s">
        <v>1464</v>
      </c>
      <c r="O122" s="64" t="s">
        <v>1555</v>
      </c>
      <c r="P122" s="64" t="s">
        <v>1464</v>
      </c>
      <c r="Q122" s="64" t="s">
        <v>1464</v>
      </c>
    </row>
    <row r="123" ht="12.75" customHeight="1">
      <c r="A123" s="64" t="s">
        <v>1908</v>
      </c>
      <c r="B123" s="81" t="s">
        <v>1909</v>
      </c>
      <c r="C123" s="64" t="s">
        <v>1910</v>
      </c>
      <c r="D123" s="64" t="s">
        <v>1376</v>
      </c>
      <c r="E123" s="64" t="s">
        <v>228</v>
      </c>
      <c r="F123" s="64" t="s">
        <v>1464</v>
      </c>
      <c r="G123" s="64" t="s">
        <v>1464</v>
      </c>
      <c r="H123" s="64" t="s">
        <v>997</v>
      </c>
      <c r="I123" s="64">
        <v>4100.0</v>
      </c>
      <c r="J123" s="64">
        <v>73.0</v>
      </c>
      <c r="K123" s="64" t="s">
        <v>23</v>
      </c>
      <c r="L123" s="64" t="s">
        <v>23</v>
      </c>
      <c r="M123" s="64" t="s">
        <v>1911</v>
      </c>
      <c r="N123" s="64" t="s">
        <v>1464</v>
      </c>
      <c r="O123" s="64" t="s">
        <v>1551</v>
      </c>
      <c r="P123" s="64" t="s">
        <v>1464</v>
      </c>
      <c r="Q123" s="64" t="s">
        <v>1464</v>
      </c>
    </row>
    <row r="124" ht="12.75" customHeight="1">
      <c r="A124" s="64" t="s">
        <v>1912</v>
      </c>
      <c r="B124" s="81" t="s">
        <v>1913</v>
      </c>
      <c r="C124" s="64" t="s">
        <v>1914</v>
      </c>
      <c r="D124" s="64" t="s">
        <v>1363</v>
      </c>
      <c r="E124" s="64" t="s">
        <v>1211</v>
      </c>
      <c r="F124" s="64" t="s">
        <v>1464</v>
      </c>
      <c r="G124" s="64" t="s">
        <v>1464</v>
      </c>
      <c r="H124" s="64" t="s">
        <v>846</v>
      </c>
      <c r="I124" s="64">
        <v>5480.0</v>
      </c>
      <c r="J124" s="64">
        <v>77.0</v>
      </c>
      <c r="K124" s="64" t="s">
        <v>23</v>
      </c>
      <c r="L124" s="64" t="s">
        <v>40</v>
      </c>
      <c r="M124" s="64" t="s">
        <v>1915</v>
      </c>
      <c r="N124" s="64" t="s">
        <v>1464</v>
      </c>
      <c r="O124" s="64" t="s">
        <v>1491</v>
      </c>
      <c r="P124" s="64" t="s">
        <v>1464</v>
      </c>
      <c r="Q124" s="64" t="s">
        <v>1464</v>
      </c>
    </row>
    <row r="125" ht="12.75" customHeight="1">
      <c r="A125" s="64" t="s">
        <v>1916</v>
      </c>
      <c r="B125" s="82">
        <v>41412.4375</v>
      </c>
      <c r="C125" s="64" t="s">
        <v>1917</v>
      </c>
      <c r="D125" s="64" t="s">
        <v>1365</v>
      </c>
      <c r="E125" s="64" t="s">
        <v>19</v>
      </c>
      <c r="F125" s="64" t="s">
        <v>1918</v>
      </c>
      <c r="G125" s="64" t="s">
        <v>36</v>
      </c>
      <c r="H125" s="64" t="s">
        <v>1464</v>
      </c>
      <c r="I125" s="64">
        <v>5500.0</v>
      </c>
      <c r="J125" s="64">
        <v>77.0</v>
      </c>
      <c r="K125" s="64" t="s">
        <v>23</v>
      </c>
      <c r="L125" s="64" t="s">
        <v>23</v>
      </c>
      <c r="M125" s="64" t="s">
        <v>1919</v>
      </c>
      <c r="N125" s="64" t="s">
        <v>1464</v>
      </c>
      <c r="O125" s="64" t="s">
        <v>1590</v>
      </c>
      <c r="P125" s="64" t="s">
        <v>1464</v>
      </c>
      <c r="Q125" s="64" t="s">
        <v>1464</v>
      </c>
    </row>
    <row r="126" ht="12.75" customHeight="1">
      <c r="A126" s="64" t="s">
        <v>1920</v>
      </c>
      <c r="B126" s="81" t="s">
        <v>1921</v>
      </c>
      <c r="C126" s="64" t="s">
        <v>1685</v>
      </c>
      <c r="D126" s="64" t="s">
        <v>1363</v>
      </c>
      <c r="E126" s="64" t="s">
        <v>1211</v>
      </c>
      <c r="F126" s="64" t="s">
        <v>1464</v>
      </c>
      <c r="G126" s="64" t="s">
        <v>1464</v>
      </c>
      <c r="H126" s="64" t="s">
        <v>819</v>
      </c>
      <c r="I126" s="64">
        <v>4700.0</v>
      </c>
      <c r="J126" s="64">
        <v>74.0</v>
      </c>
      <c r="K126" s="64" t="s">
        <v>23</v>
      </c>
      <c r="L126" s="64" t="s">
        <v>23</v>
      </c>
      <c r="M126" s="64" t="s">
        <v>1922</v>
      </c>
      <c r="N126" s="64" t="s">
        <v>1464</v>
      </c>
      <c r="O126" s="64" t="s">
        <v>1491</v>
      </c>
      <c r="P126" s="64" t="s">
        <v>1464</v>
      </c>
      <c r="Q126" s="64" t="s">
        <v>1464</v>
      </c>
    </row>
    <row r="127" ht="12.75" customHeight="1">
      <c r="A127" s="64" t="s">
        <v>1923</v>
      </c>
      <c r="B127" s="81" t="s">
        <v>1921</v>
      </c>
      <c r="C127" s="64" t="s">
        <v>1924</v>
      </c>
      <c r="D127" s="64" t="s">
        <v>1363</v>
      </c>
      <c r="E127" s="64" t="s">
        <v>1211</v>
      </c>
      <c r="F127" s="64" t="s">
        <v>1464</v>
      </c>
      <c r="G127" s="64" t="s">
        <v>1464</v>
      </c>
      <c r="H127" s="64" t="s">
        <v>857</v>
      </c>
      <c r="I127" s="64">
        <v>7190.0</v>
      </c>
      <c r="J127" s="64">
        <v>83.0</v>
      </c>
      <c r="K127" s="64" t="s">
        <v>23</v>
      </c>
      <c r="L127" s="64" t="s">
        <v>23</v>
      </c>
      <c r="M127" s="64" t="s">
        <v>1925</v>
      </c>
      <c r="N127" s="64" t="s">
        <v>1464</v>
      </c>
      <c r="O127" s="64" t="s">
        <v>1590</v>
      </c>
      <c r="P127" s="64" t="s">
        <v>1464</v>
      </c>
      <c r="Q127" s="64" t="s">
        <v>1464</v>
      </c>
    </row>
    <row r="128" ht="12.75" customHeight="1">
      <c r="A128" s="64" t="s">
        <v>1926</v>
      </c>
      <c r="B128" s="82">
        <v>41412.458333333336</v>
      </c>
      <c r="C128" s="64" t="s">
        <v>1927</v>
      </c>
      <c r="D128" s="64" t="s">
        <v>1363</v>
      </c>
      <c r="E128" s="64" t="s">
        <v>1211</v>
      </c>
      <c r="F128" s="64" t="s">
        <v>1862</v>
      </c>
      <c r="G128" s="64" t="s">
        <v>845</v>
      </c>
      <c r="H128" s="64" t="s">
        <v>1464</v>
      </c>
      <c r="I128" s="64">
        <v>4540.0</v>
      </c>
      <c r="J128" s="64">
        <v>73.0</v>
      </c>
      <c r="K128" s="64" t="s">
        <v>23</v>
      </c>
      <c r="L128" s="64" t="s">
        <v>40</v>
      </c>
      <c r="M128" s="64" t="s">
        <v>1928</v>
      </c>
      <c r="N128" s="64" t="s">
        <v>1464</v>
      </c>
      <c r="O128" s="64" t="s">
        <v>1464</v>
      </c>
      <c r="P128" s="64" t="s">
        <v>1464</v>
      </c>
      <c r="Q128" s="64" t="s">
        <v>1464</v>
      </c>
    </row>
    <row r="129" ht="12.75" customHeight="1">
      <c r="A129" s="64" t="s">
        <v>1929</v>
      </c>
      <c r="B129" s="82">
        <v>41412.46875</v>
      </c>
      <c r="C129" s="64" t="s">
        <v>1930</v>
      </c>
      <c r="D129" s="64" t="s">
        <v>1376</v>
      </c>
      <c r="E129" s="64" t="s">
        <v>228</v>
      </c>
      <c r="F129" s="64" t="s">
        <v>1555</v>
      </c>
      <c r="G129" s="64" t="s">
        <v>1379</v>
      </c>
      <c r="H129" s="64" t="s">
        <v>1464</v>
      </c>
      <c r="I129" s="64">
        <v>5600.0</v>
      </c>
      <c r="J129" s="64">
        <v>82.0</v>
      </c>
      <c r="K129" s="64" t="s">
        <v>23</v>
      </c>
      <c r="L129" s="64" t="s">
        <v>23</v>
      </c>
      <c r="M129" s="64" t="s">
        <v>1931</v>
      </c>
      <c r="N129" s="64" t="s">
        <v>1464</v>
      </c>
      <c r="O129" s="64" t="s">
        <v>1572</v>
      </c>
      <c r="P129" s="64" t="s">
        <v>1464</v>
      </c>
      <c r="Q129" s="64" t="s">
        <v>1464</v>
      </c>
    </row>
    <row r="130" ht="12.75" customHeight="1">
      <c r="A130" s="64" t="s">
        <v>1932</v>
      </c>
      <c r="B130" s="81" t="s">
        <v>1933</v>
      </c>
      <c r="C130" s="64" t="s">
        <v>1934</v>
      </c>
      <c r="D130" s="64" t="s">
        <v>1363</v>
      </c>
      <c r="E130" s="64" t="s">
        <v>1211</v>
      </c>
      <c r="F130" s="64" t="s">
        <v>1464</v>
      </c>
      <c r="G130" s="64" t="s">
        <v>1464</v>
      </c>
      <c r="H130" s="64" t="s">
        <v>819</v>
      </c>
      <c r="I130" s="64">
        <v>6000.0</v>
      </c>
      <c r="J130" s="64">
        <v>80.0</v>
      </c>
      <c r="K130" s="64" t="s">
        <v>23</v>
      </c>
      <c r="L130" s="64" t="s">
        <v>23</v>
      </c>
      <c r="M130" s="64" t="s">
        <v>1935</v>
      </c>
      <c r="N130" s="64" t="s">
        <v>1464</v>
      </c>
      <c r="O130" s="64" t="s">
        <v>1596</v>
      </c>
      <c r="P130" s="64" t="s">
        <v>1464</v>
      </c>
      <c r="Q130" s="64" t="s">
        <v>1464</v>
      </c>
    </row>
    <row r="131" ht="12.75" customHeight="1">
      <c r="A131" s="64" t="s">
        <v>1936</v>
      </c>
      <c r="B131" s="81" t="s">
        <v>1933</v>
      </c>
      <c r="C131" s="64" t="s">
        <v>1937</v>
      </c>
      <c r="D131" s="64" t="s">
        <v>1363</v>
      </c>
      <c r="E131" s="64" t="s">
        <v>1211</v>
      </c>
      <c r="F131" s="64" t="s">
        <v>1464</v>
      </c>
      <c r="G131" s="64" t="s">
        <v>1464</v>
      </c>
      <c r="H131" s="64" t="s">
        <v>857</v>
      </c>
      <c r="I131" s="64">
        <v>5130.0</v>
      </c>
      <c r="J131" s="64">
        <v>73.0</v>
      </c>
      <c r="K131" s="64" t="s">
        <v>23</v>
      </c>
      <c r="L131" s="64" t="s">
        <v>23</v>
      </c>
      <c r="M131" s="64" t="s">
        <v>1938</v>
      </c>
      <c r="N131" s="64" t="s">
        <v>1464</v>
      </c>
      <c r="O131" s="64" t="s">
        <v>1590</v>
      </c>
      <c r="P131" s="64" t="s">
        <v>1464</v>
      </c>
      <c r="Q131" s="64" t="s">
        <v>1464</v>
      </c>
    </row>
    <row r="132" ht="12.75" customHeight="1">
      <c r="A132" s="64" t="s">
        <v>1939</v>
      </c>
      <c r="B132" s="82">
        <v>41412.5</v>
      </c>
      <c r="C132" s="64" t="s">
        <v>1940</v>
      </c>
      <c r="D132" s="64" t="s">
        <v>1365</v>
      </c>
      <c r="E132" s="64" t="s">
        <v>19</v>
      </c>
      <c r="F132" s="64" t="s">
        <v>1499</v>
      </c>
      <c r="G132" s="64" t="s">
        <v>37</v>
      </c>
      <c r="H132" s="64" t="s">
        <v>1464</v>
      </c>
      <c r="I132" s="64">
        <v>4150.0</v>
      </c>
      <c r="J132" s="64">
        <v>73.0</v>
      </c>
      <c r="K132" s="64" t="s">
        <v>23</v>
      </c>
      <c r="L132" s="64" t="s">
        <v>23</v>
      </c>
      <c r="M132" s="64" t="s">
        <v>1941</v>
      </c>
      <c r="N132" s="64" t="s">
        <v>1464</v>
      </c>
      <c r="O132" s="64" t="s">
        <v>1551</v>
      </c>
      <c r="P132" s="64" t="s">
        <v>1464</v>
      </c>
      <c r="Q132" s="64" t="s">
        <v>1464</v>
      </c>
    </row>
    <row r="133" ht="12.75" customHeight="1">
      <c r="A133" s="64" t="s">
        <v>1942</v>
      </c>
      <c r="B133" s="81" t="s">
        <v>1943</v>
      </c>
      <c r="C133" s="64" t="s">
        <v>1944</v>
      </c>
      <c r="D133" s="64" t="s">
        <v>1376</v>
      </c>
      <c r="E133" s="64" t="s">
        <v>228</v>
      </c>
      <c r="F133" s="64" t="s">
        <v>1464</v>
      </c>
      <c r="G133" s="64" t="s">
        <v>1464</v>
      </c>
      <c r="H133" s="64" t="s">
        <v>1945</v>
      </c>
      <c r="I133" s="64">
        <v>4900.0</v>
      </c>
      <c r="J133" s="64">
        <v>80.0</v>
      </c>
      <c r="K133" s="64" t="s">
        <v>23</v>
      </c>
      <c r="L133" s="64" t="s">
        <v>23</v>
      </c>
      <c r="M133" s="64" t="s">
        <v>1946</v>
      </c>
      <c r="N133" s="64" t="s">
        <v>1464</v>
      </c>
      <c r="O133" s="64" t="s">
        <v>1491</v>
      </c>
      <c r="P133" s="64" t="s">
        <v>1464</v>
      </c>
      <c r="Q133" s="64" t="s">
        <v>1464</v>
      </c>
    </row>
    <row r="134" ht="12.75" customHeight="1">
      <c r="A134" s="64" t="s">
        <v>1947</v>
      </c>
      <c r="B134" s="81" t="s">
        <v>1948</v>
      </c>
      <c r="C134" s="64" t="s">
        <v>1949</v>
      </c>
      <c r="D134" s="64" t="s">
        <v>1363</v>
      </c>
      <c r="E134" s="64" t="s">
        <v>1211</v>
      </c>
      <c r="F134" s="64" t="s">
        <v>1464</v>
      </c>
      <c r="G134" s="64" t="s">
        <v>1464</v>
      </c>
      <c r="H134" s="64" t="s">
        <v>819</v>
      </c>
      <c r="I134" s="64">
        <v>6080.0</v>
      </c>
      <c r="J134" s="64">
        <v>79.0</v>
      </c>
      <c r="K134" s="64" t="s">
        <v>23</v>
      </c>
      <c r="L134" s="64" t="s">
        <v>40</v>
      </c>
      <c r="M134" s="64" t="s">
        <v>1950</v>
      </c>
      <c r="N134" s="64" t="s">
        <v>1464</v>
      </c>
      <c r="O134" s="64" t="s">
        <v>1646</v>
      </c>
      <c r="P134" s="64" t="s">
        <v>1464</v>
      </c>
      <c r="Q134" s="64" t="s">
        <v>1464</v>
      </c>
    </row>
    <row r="135" ht="12.75" customHeight="1">
      <c r="A135" s="64" t="s">
        <v>1951</v>
      </c>
      <c r="B135" s="81" t="s">
        <v>1952</v>
      </c>
      <c r="C135" s="64" t="s">
        <v>1953</v>
      </c>
      <c r="D135" s="64" t="s">
        <v>1363</v>
      </c>
      <c r="E135" s="64" t="s">
        <v>1211</v>
      </c>
      <c r="F135" s="64" t="s">
        <v>1464</v>
      </c>
      <c r="G135" s="64" t="s">
        <v>1464</v>
      </c>
      <c r="H135" s="64" t="s">
        <v>819</v>
      </c>
      <c r="I135" s="64">
        <v>5435.0</v>
      </c>
      <c r="J135" s="64">
        <v>78.0</v>
      </c>
      <c r="K135" s="64" t="s">
        <v>23</v>
      </c>
      <c r="L135" s="64" t="s">
        <v>23</v>
      </c>
      <c r="M135" s="64" t="s">
        <v>1954</v>
      </c>
      <c r="N135" s="64" t="s">
        <v>1464</v>
      </c>
      <c r="O135" s="64" t="s">
        <v>1470</v>
      </c>
      <c r="P135" s="64" t="s">
        <v>1464</v>
      </c>
      <c r="Q135" s="64" t="s">
        <v>1464</v>
      </c>
    </row>
    <row r="136" ht="12.75" customHeight="1">
      <c r="A136" s="64" t="s">
        <v>1955</v>
      </c>
      <c r="B136" s="82">
        <v>41412.75</v>
      </c>
      <c r="C136" s="64" t="s">
        <v>1956</v>
      </c>
      <c r="D136" s="64" t="s">
        <v>1365</v>
      </c>
      <c r="E136" s="64" t="s">
        <v>19</v>
      </c>
      <c r="F136" s="64" t="s">
        <v>1466</v>
      </c>
      <c r="G136" s="64" t="s">
        <v>74</v>
      </c>
      <c r="H136" s="64" t="s">
        <v>1464</v>
      </c>
      <c r="I136" s="64">
        <v>3850.0</v>
      </c>
      <c r="J136" s="64">
        <v>71.0</v>
      </c>
      <c r="K136" s="64" t="s">
        <v>23</v>
      </c>
      <c r="L136" s="64" t="s">
        <v>23</v>
      </c>
      <c r="M136" s="64" t="s">
        <v>1957</v>
      </c>
      <c r="N136" s="64" t="s">
        <v>1464</v>
      </c>
      <c r="O136" s="64" t="s">
        <v>1551</v>
      </c>
      <c r="P136" s="64" t="s">
        <v>1464</v>
      </c>
      <c r="Q136" s="64" t="s">
        <v>1464</v>
      </c>
    </row>
    <row r="137" ht="12.75" customHeight="1">
      <c r="A137" s="64" t="s">
        <v>1958</v>
      </c>
      <c r="B137" s="82">
        <v>41412.791666666664</v>
      </c>
      <c r="C137" s="64" t="s">
        <v>1959</v>
      </c>
      <c r="D137" s="64" t="s">
        <v>1365</v>
      </c>
      <c r="E137" s="64" t="s">
        <v>19</v>
      </c>
      <c r="F137" s="64" t="s">
        <v>1466</v>
      </c>
      <c r="G137" s="64" t="s">
        <v>74</v>
      </c>
      <c r="H137" s="64" t="s">
        <v>1464</v>
      </c>
      <c r="I137" s="64">
        <v>4800.0</v>
      </c>
      <c r="J137" s="64">
        <v>76.0</v>
      </c>
      <c r="K137" s="64" t="s">
        <v>23</v>
      </c>
      <c r="L137" s="64" t="s">
        <v>23</v>
      </c>
      <c r="M137" s="64" t="s">
        <v>1960</v>
      </c>
      <c r="N137" s="64" t="s">
        <v>1464</v>
      </c>
      <c r="O137" s="64" t="s">
        <v>1572</v>
      </c>
      <c r="P137" s="64" t="s">
        <v>1464</v>
      </c>
      <c r="Q137" s="64" t="s">
        <v>1464</v>
      </c>
    </row>
    <row r="138" ht="12.75" customHeight="1">
      <c r="A138" s="64" t="s">
        <v>1961</v>
      </c>
      <c r="B138" s="81" t="s">
        <v>1962</v>
      </c>
      <c r="C138" s="64" t="s">
        <v>1963</v>
      </c>
      <c r="D138" s="64" t="s">
        <v>1376</v>
      </c>
      <c r="E138" s="64" t="s">
        <v>228</v>
      </c>
      <c r="F138" s="64" t="s">
        <v>1464</v>
      </c>
      <c r="G138" s="64" t="s">
        <v>1464</v>
      </c>
      <c r="H138" s="64" t="s">
        <v>923</v>
      </c>
      <c r="I138" s="64">
        <v>6100.0</v>
      </c>
      <c r="J138" s="64">
        <v>81.0</v>
      </c>
      <c r="K138" s="64" t="s">
        <v>23</v>
      </c>
      <c r="L138" s="64" t="s">
        <v>23</v>
      </c>
      <c r="M138" s="64" t="s">
        <v>1964</v>
      </c>
      <c r="N138" s="64" t="s">
        <v>1464</v>
      </c>
      <c r="O138" s="64" t="s">
        <v>1590</v>
      </c>
      <c r="P138" s="64" t="s">
        <v>1464</v>
      </c>
      <c r="Q138" s="64" t="s">
        <v>1464</v>
      </c>
    </row>
    <row r="139" ht="12.75" customHeight="1">
      <c r="A139" s="64" t="s">
        <v>1965</v>
      </c>
      <c r="B139" s="81" t="s">
        <v>1962</v>
      </c>
      <c r="C139" s="64" t="s">
        <v>1966</v>
      </c>
      <c r="D139" s="64" t="s">
        <v>1376</v>
      </c>
      <c r="E139" s="64" t="s">
        <v>228</v>
      </c>
      <c r="F139" s="64" t="s">
        <v>1464</v>
      </c>
      <c r="G139" s="64" t="s">
        <v>1464</v>
      </c>
      <c r="H139" s="64" t="s">
        <v>919</v>
      </c>
      <c r="I139" s="64">
        <v>5600.0</v>
      </c>
      <c r="J139" s="64">
        <v>80.0</v>
      </c>
      <c r="K139" s="64" t="s">
        <v>23</v>
      </c>
      <c r="L139" s="64" t="s">
        <v>40</v>
      </c>
      <c r="M139" s="64" t="s">
        <v>1967</v>
      </c>
      <c r="N139" s="64" t="s">
        <v>1464</v>
      </c>
      <c r="O139" s="64" t="s">
        <v>1491</v>
      </c>
      <c r="P139" s="64" t="s">
        <v>1464</v>
      </c>
      <c r="Q139" s="64" t="s">
        <v>1464</v>
      </c>
    </row>
    <row r="140" ht="12.75" customHeight="1">
      <c r="A140" s="64" t="s">
        <v>1968</v>
      </c>
      <c r="B140" s="81" t="s">
        <v>1962</v>
      </c>
      <c r="C140" s="64" t="s">
        <v>1969</v>
      </c>
      <c r="D140" s="64" t="s">
        <v>1376</v>
      </c>
      <c r="E140" s="64" t="s">
        <v>228</v>
      </c>
      <c r="F140" s="64" t="s">
        <v>1464</v>
      </c>
      <c r="G140" s="64" t="s">
        <v>1464</v>
      </c>
      <c r="H140" s="64" t="s">
        <v>921</v>
      </c>
      <c r="I140" s="64">
        <v>4600.0</v>
      </c>
      <c r="J140" s="64">
        <v>78.0</v>
      </c>
      <c r="K140" s="64" t="s">
        <v>23</v>
      </c>
      <c r="L140" s="64" t="s">
        <v>23</v>
      </c>
      <c r="M140" s="64" t="s">
        <v>1970</v>
      </c>
      <c r="N140" s="64" t="s">
        <v>1464</v>
      </c>
      <c r="O140" s="64" t="s">
        <v>1572</v>
      </c>
      <c r="P140" s="64" t="s">
        <v>1464</v>
      </c>
      <c r="Q140" s="64" t="s">
        <v>1464</v>
      </c>
    </row>
    <row r="141" ht="12.75" customHeight="1">
      <c r="A141" s="64" t="s">
        <v>1971</v>
      </c>
      <c r="B141" s="81" t="s">
        <v>1972</v>
      </c>
      <c r="C141" s="64" t="s">
        <v>1937</v>
      </c>
      <c r="D141" s="64" t="s">
        <v>1363</v>
      </c>
      <c r="E141" s="64" t="s">
        <v>1211</v>
      </c>
      <c r="F141" s="64" t="s">
        <v>1464</v>
      </c>
      <c r="G141" s="64" t="s">
        <v>1464</v>
      </c>
      <c r="H141" s="64" t="s">
        <v>819</v>
      </c>
      <c r="I141" s="64">
        <v>5925.0</v>
      </c>
      <c r="J141" s="64">
        <v>77.0</v>
      </c>
      <c r="K141" s="64" t="s">
        <v>23</v>
      </c>
      <c r="L141" s="64" t="s">
        <v>23</v>
      </c>
      <c r="M141" s="64" t="s">
        <v>1973</v>
      </c>
      <c r="N141" s="64" t="s">
        <v>1464</v>
      </c>
      <c r="O141" s="64" t="s">
        <v>1464</v>
      </c>
      <c r="P141" s="64" t="s">
        <v>1464</v>
      </c>
      <c r="Q141" s="64" t="s">
        <v>1464</v>
      </c>
    </row>
    <row r="142" ht="12.75" customHeight="1">
      <c r="A142" s="64" t="s">
        <v>1974</v>
      </c>
      <c r="B142" s="81" t="s">
        <v>1975</v>
      </c>
      <c r="C142" s="64" t="s">
        <v>1949</v>
      </c>
      <c r="D142" s="64" t="s">
        <v>1363</v>
      </c>
      <c r="E142" s="64" t="s">
        <v>1211</v>
      </c>
      <c r="F142" s="64" t="s">
        <v>1464</v>
      </c>
      <c r="G142" s="64" t="s">
        <v>1464</v>
      </c>
      <c r="H142" s="64" t="s">
        <v>819</v>
      </c>
      <c r="I142" s="64">
        <v>6250.0</v>
      </c>
      <c r="J142" s="64">
        <v>81.0</v>
      </c>
      <c r="K142" s="64" t="s">
        <v>23</v>
      </c>
      <c r="L142" s="64" t="s">
        <v>40</v>
      </c>
      <c r="M142" s="64" t="s">
        <v>1976</v>
      </c>
      <c r="N142" s="64" t="s">
        <v>1464</v>
      </c>
      <c r="O142" s="64" t="s">
        <v>1464</v>
      </c>
      <c r="P142" s="64" t="s">
        <v>1464</v>
      </c>
      <c r="Q142" s="64" t="s">
        <v>1464</v>
      </c>
    </row>
    <row r="143" ht="12.75" customHeight="1">
      <c r="A143" s="64" t="s">
        <v>1977</v>
      </c>
      <c r="B143" s="81" t="s">
        <v>1978</v>
      </c>
      <c r="C143" s="64" t="s">
        <v>1924</v>
      </c>
      <c r="D143" s="64" t="s">
        <v>1363</v>
      </c>
      <c r="E143" s="64" t="s">
        <v>1211</v>
      </c>
      <c r="F143" s="64" t="s">
        <v>1464</v>
      </c>
      <c r="G143" s="64" t="s">
        <v>1464</v>
      </c>
      <c r="H143" s="64" t="s">
        <v>819</v>
      </c>
      <c r="I143" s="64">
        <v>4900.0</v>
      </c>
      <c r="J143" s="64">
        <v>80.0</v>
      </c>
      <c r="K143" s="64" t="s">
        <v>23</v>
      </c>
      <c r="L143" s="64" t="s">
        <v>40</v>
      </c>
      <c r="M143" s="64" t="s">
        <v>1979</v>
      </c>
      <c r="N143" s="64" t="s">
        <v>1464</v>
      </c>
      <c r="O143" s="64" t="s">
        <v>1464</v>
      </c>
      <c r="P143" s="64" t="s">
        <v>1464</v>
      </c>
      <c r="Q143" s="64" t="s">
        <v>1464</v>
      </c>
    </row>
    <row r="144" ht="12.75" customHeight="1">
      <c r="A144" s="64" t="s">
        <v>1980</v>
      </c>
      <c r="B144" s="82">
        <v>41415.0</v>
      </c>
      <c r="C144" s="64" t="s">
        <v>1981</v>
      </c>
      <c r="D144" s="64" t="s">
        <v>1376</v>
      </c>
      <c r="E144" s="64" t="s">
        <v>228</v>
      </c>
      <c r="F144" s="64" t="s">
        <v>1982</v>
      </c>
      <c r="G144" s="64" t="s">
        <v>904</v>
      </c>
      <c r="H144" s="64" t="s">
        <v>1464</v>
      </c>
      <c r="I144" s="64">
        <v>4500.0</v>
      </c>
      <c r="J144" s="64">
        <v>75.0</v>
      </c>
      <c r="K144" s="64" t="s">
        <v>23</v>
      </c>
      <c r="L144" s="64" t="s">
        <v>23</v>
      </c>
      <c r="M144" s="64" t="s">
        <v>1983</v>
      </c>
      <c r="N144" s="64" t="s">
        <v>1464</v>
      </c>
      <c r="O144" s="64" t="s">
        <v>1551</v>
      </c>
      <c r="P144" s="64" t="s">
        <v>1464</v>
      </c>
      <c r="Q144" s="64" t="s">
        <v>1464</v>
      </c>
    </row>
    <row r="145" ht="12.75" customHeight="1">
      <c r="A145" s="64" t="s">
        <v>1984</v>
      </c>
      <c r="B145" s="82">
        <v>41415.0</v>
      </c>
      <c r="C145" s="64" t="s">
        <v>1985</v>
      </c>
      <c r="D145" s="64" t="s">
        <v>1376</v>
      </c>
      <c r="E145" s="64" t="s">
        <v>228</v>
      </c>
      <c r="F145" s="64" t="s">
        <v>1986</v>
      </c>
      <c r="G145" s="64" t="s">
        <v>919</v>
      </c>
      <c r="H145" s="64" t="s">
        <v>1464</v>
      </c>
      <c r="I145" s="64">
        <v>5900.0</v>
      </c>
      <c r="J145" s="64">
        <v>82.0</v>
      </c>
      <c r="K145" s="64" t="s">
        <v>23</v>
      </c>
      <c r="L145" s="64" t="s">
        <v>40</v>
      </c>
      <c r="M145" s="64" t="s">
        <v>1987</v>
      </c>
      <c r="N145" s="64" t="s">
        <v>816</v>
      </c>
      <c r="O145" s="64" t="s">
        <v>1496</v>
      </c>
      <c r="P145" s="64" t="s">
        <v>1464</v>
      </c>
      <c r="Q145" s="64" t="s">
        <v>1464</v>
      </c>
    </row>
    <row r="146" ht="12.75" customHeight="1">
      <c r="A146" s="64" t="s">
        <v>1988</v>
      </c>
      <c r="B146" s="82">
        <v>41415.0</v>
      </c>
      <c r="C146" s="64" t="s">
        <v>1989</v>
      </c>
      <c r="D146" s="64" t="s">
        <v>1376</v>
      </c>
      <c r="E146" s="64" t="s">
        <v>228</v>
      </c>
      <c r="F146" s="64" t="s">
        <v>1817</v>
      </c>
      <c r="G146" s="64" t="s">
        <v>33</v>
      </c>
      <c r="H146" s="64" t="s">
        <v>1464</v>
      </c>
      <c r="I146" s="64">
        <v>4700.0</v>
      </c>
      <c r="J146" s="64">
        <v>77.0</v>
      </c>
      <c r="K146" s="64" t="s">
        <v>23</v>
      </c>
      <c r="L146" s="64" t="s">
        <v>40</v>
      </c>
      <c r="M146" s="64" t="s">
        <v>1990</v>
      </c>
      <c r="N146" s="64" t="s">
        <v>1464</v>
      </c>
      <c r="O146" s="64" t="s">
        <v>1555</v>
      </c>
      <c r="P146" s="64" t="s">
        <v>1464</v>
      </c>
      <c r="Q146" s="64" t="s">
        <v>1464</v>
      </c>
    </row>
    <row r="147" ht="12.75" customHeight="1">
      <c r="A147" s="64" t="s">
        <v>1991</v>
      </c>
      <c r="B147" s="82">
        <v>41415.0</v>
      </c>
      <c r="C147" s="64" t="s">
        <v>1992</v>
      </c>
      <c r="D147" s="64" t="s">
        <v>1376</v>
      </c>
      <c r="E147" s="64" t="s">
        <v>228</v>
      </c>
      <c r="F147" s="64" t="s">
        <v>1491</v>
      </c>
      <c r="G147" s="64" t="s">
        <v>739</v>
      </c>
      <c r="H147" s="64" t="s">
        <v>1464</v>
      </c>
      <c r="I147" s="64">
        <v>4000.0</v>
      </c>
      <c r="J147" s="64">
        <v>75.0</v>
      </c>
      <c r="K147" s="64" t="s">
        <v>23</v>
      </c>
      <c r="L147" s="64" t="s">
        <v>23</v>
      </c>
      <c r="M147" s="64" t="s">
        <v>1993</v>
      </c>
      <c r="N147" s="64" t="s">
        <v>1464</v>
      </c>
      <c r="O147" s="64" t="s">
        <v>1551</v>
      </c>
      <c r="P147" s="64" t="s">
        <v>1464</v>
      </c>
      <c r="Q147" s="64" t="s">
        <v>1464</v>
      </c>
    </row>
    <row r="148" ht="12.75" customHeight="1">
      <c r="A148" s="64" t="s">
        <v>1994</v>
      </c>
      <c r="B148" s="82">
        <v>41415.458333333336</v>
      </c>
      <c r="C148" s="64" t="s">
        <v>1995</v>
      </c>
      <c r="D148" s="64" t="s">
        <v>1397</v>
      </c>
      <c r="E148" s="64" t="s">
        <v>90</v>
      </c>
      <c r="F148" s="64" t="s">
        <v>1681</v>
      </c>
      <c r="G148" s="64" t="s">
        <v>976</v>
      </c>
      <c r="H148" s="64" t="s">
        <v>1464</v>
      </c>
      <c r="I148" s="64">
        <v>5200.0</v>
      </c>
      <c r="J148" s="64">
        <v>75.0</v>
      </c>
      <c r="K148" s="64" t="s">
        <v>23</v>
      </c>
      <c r="L148" s="64" t="s">
        <v>40</v>
      </c>
      <c r="M148" s="64" t="s">
        <v>1996</v>
      </c>
      <c r="N148" s="64" t="s">
        <v>1464</v>
      </c>
      <c r="O148" s="64" t="s">
        <v>1464</v>
      </c>
      <c r="P148" s="64" t="s">
        <v>1464</v>
      </c>
      <c r="Q148" s="64" t="s">
        <v>1464</v>
      </c>
    </row>
    <row r="149" ht="12.75" customHeight="1">
      <c r="A149" s="64" t="s">
        <v>1997</v>
      </c>
      <c r="B149" s="82">
        <v>41415.5</v>
      </c>
      <c r="C149" s="64" t="s">
        <v>1998</v>
      </c>
      <c r="D149" s="64" t="s">
        <v>1365</v>
      </c>
      <c r="E149" s="64" t="s">
        <v>19</v>
      </c>
      <c r="F149" s="64" t="s">
        <v>1665</v>
      </c>
      <c r="G149" s="64" t="s">
        <v>70</v>
      </c>
      <c r="H149" s="64" t="s">
        <v>1464</v>
      </c>
      <c r="I149" s="64">
        <v>5500.0</v>
      </c>
      <c r="J149" s="64">
        <v>75.0</v>
      </c>
      <c r="K149" s="64" t="s">
        <v>23</v>
      </c>
      <c r="L149" s="64" t="s">
        <v>23</v>
      </c>
      <c r="M149" s="64" t="s">
        <v>1999</v>
      </c>
      <c r="N149" s="64" t="s">
        <v>1464</v>
      </c>
      <c r="O149" s="64" t="s">
        <v>1491</v>
      </c>
      <c r="P149" s="64" t="s">
        <v>1464</v>
      </c>
      <c r="Q149" s="64" t="s">
        <v>1464</v>
      </c>
    </row>
    <row r="150" ht="12.75" customHeight="1">
      <c r="A150" s="64" t="s">
        <v>2000</v>
      </c>
      <c r="B150" s="82">
        <v>41415.520833333336</v>
      </c>
      <c r="C150" s="64" t="s">
        <v>2001</v>
      </c>
      <c r="D150" s="64" t="s">
        <v>1363</v>
      </c>
      <c r="E150" s="64" t="s">
        <v>1211</v>
      </c>
      <c r="F150" s="64" t="s">
        <v>2002</v>
      </c>
      <c r="G150" s="64" t="s">
        <v>146</v>
      </c>
      <c r="H150" s="64" t="s">
        <v>1464</v>
      </c>
      <c r="I150" s="64">
        <v>8350.0</v>
      </c>
      <c r="J150" s="64">
        <v>86.0</v>
      </c>
      <c r="K150" s="64" t="s">
        <v>23</v>
      </c>
      <c r="L150" s="64" t="s">
        <v>40</v>
      </c>
      <c r="M150" s="64" t="s">
        <v>2003</v>
      </c>
      <c r="N150" s="64" t="s">
        <v>1464</v>
      </c>
      <c r="O150" s="64" t="s">
        <v>1466</v>
      </c>
      <c r="P150" s="64" t="s">
        <v>1464</v>
      </c>
      <c r="Q150" s="64" t="s">
        <v>1464</v>
      </c>
    </row>
    <row r="151" ht="12.75" customHeight="1">
      <c r="A151" s="64" t="s">
        <v>2004</v>
      </c>
      <c r="B151" s="82">
        <v>41415.666666666664</v>
      </c>
      <c r="C151" s="64" t="s">
        <v>2005</v>
      </c>
      <c r="D151" s="64" t="s">
        <v>1484</v>
      </c>
      <c r="E151" s="64" t="s">
        <v>82</v>
      </c>
      <c r="F151" s="64" t="s">
        <v>1503</v>
      </c>
      <c r="G151" s="64" t="s">
        <v>974</v>
      </c>
      <c r="H151" s="64" t="s">
        <v>1464</v>
      </c>
      <c r="I151" s="64">
        <v>5500.0</v>
      </c>
      <c r="J151" s="64">
        <v>78.0</v>
      </c>
      <c r="K151" s="64" t="s">
        <v>23</v>
      </c>
      <c r="L151" s="64" t="s">
        <v>40</v>
      </c>
      <c r="M151" s="64" t="s">
        <v>2006</v>
      </c>
      <c r="N151" s="64" t="s">
        <v>1464</v>
      </c>
      <c r="O151" s="64" t="s">
        <v>1496</v>
      </c>
      <c r="P151" s="64" t="s">
        <v>1464</v>
      </c>
      <c r="Q151" s="64" t="s">
        <v>1464</v>
      </c>
    </row>
    <row r="152" ht="12.75" customHeight="1">
      <c r="A152" s="64" t="s">
        <v>2007</v>
      </c>
      <c r="B152" s="82">
        <v>41416.0</v>
      </c>
      <c r="C152" s="64" t="s">
        <v>2008</v>
      </c>
      <c r="D152" s="64" t="s">
        <v>1376</v>
      </c>
      <c r="E152" s="64" t="s">
        <v>228</v>
      </c>
      <c r="F152" s="64" t="s">
        <v>2009</v>
      </c>
      <c r="G152" s="64" t="s">
        <v>918</v>
      </c>
      <c r="H152" s="64" t="s">
        <v>1464</v>
      </c>
      <c r="I152" s="64">
        <v>4500.0</v>
      </c>
      <c r="J152" s="64">
        <v>74.0</v>
      </c>
      <c r="K152" s="64" t="s">
        <v>23</v>
      </c>
      <c r="L152" s="64" t="s">
        <v>1464</v>
      </c>
      <c r="M152" s="64" t="s">
        <v>2010</v>
      </c>
      <c r="N152" s="64" t="s">
        <v>1464</v>
      </c>
      <c r="O152" s="64" t="s">
        <v>1555</v>
      </c>
      <c r="P152" s="64" t="s">
        <v>1464</v>
      </c>
      <c r="Q152" s="64" t="s">
        <v>1464</v>
      </c>
    </row>
    <row r="153" ht="12.75" customHeight="1">
      <c r="A153" s="64" t="s">
        <v>2011</v>
      </c>
      <c r="B153" s="82">
        <v>41416.0</v>
      </c>
      <c r="C153" s="64" t="s">
        <v>2012</v>
      </c>
      <c r="D153" s="64" t="s">
        <v>1376</v>
      </c>
      <c r="E153" s="64" t="s">
        <v>228</v>
      </c>
      <c r="F153" s="64" t="s">
        <v>1491</v>
      </c>
      <c r="G153" s="64" t="s">
        <v>739</v>
      </c>
      <c r="H153" s="64" t="s">
        <v>1464</v>
      </c>
      <c r="I153" s="64">
        <v>5300.0</v>
      </c>
      <c r="J153" s="64">
        <v>81.0</v>
      </c>
      <c r="K153" s="64" t="s">
        <v>23</v>
      </c>
      <c r="L153" s="64" t="s">
        <v>1464</v>
      </c>
      <c r="M153" s="64" t="s">
        <v>2013</v>
      </c>
      <c r="N153" s="64" t="s">
        <v>1464</v>
      </c>
      <c r="O153" s="64" t="s">
        <v>1464</v>
      </c>
      <c r="P153" s="64" t="s">
        <v>1464</v>
      </c>
      <c r="Q153" s="64" t="s">
        <v>1464</v>
      </c>
    </row>
    <row r="154" ht="12.75" customHeight="1">
      <c r="A154" s="64" t="s">
        <v>2014</v>
      </c>
      <c r="B154" s="82">
        <v>41416.0</v>
      </c>
      <c r="C154" s="64" t="s">
        <v>2015</v>
      </c>
      <c r="D154" s="64" t="s">
        <v>1376</v>
      </c>
      <c r="E154" s="64" t="s">
        <v>228</v>
      </c>
      <c r="F154" s="64" t="s">
        <v>2016</v>
      </c>
      <c r="G154" s="64" t="s">
        <v>791</v>
      </c>
      <c r="H154" s="64" t="s">
        <v>1464</v>
      </c>
      <c r="I154" s="64">
        <v>4600.0</v>
      </c>
      <c r="J154" s="64">
        <v>73.0</v>
      </c>
      <c r="K154" s="64" t="s">
        <v>23</v>
      </c>
      <c r="L154" s="64" t="s">
        <v>40</v>
      </c>
      <c r="M154" s="64" t="s">
        <v>2017</v>
      </c>
      <c r="N154" s="64" t="s">
        <v>1464</v>
      </c>
      <c r="O154" s="64" t="s">
        <v>1555</v>
      </c>
      <c r="P154" s="64" t="s">
        <v>1464</v>
      </c>
      <c r="Q154" s="64" t="s">
        <v>1464</v>
      </c>
    </row>
    <row r="155" ht="12.75" customHeight="1">
      <c r="A155" s="64" t="s">
        <v>2018</v>
      </c>
      <c r="B155" s="82">
        <v>41416.416666666664</v>
      </c>
      <c r="C155" s="64" t="s">
        <v>2019</v>
      </c>
      <c r="D155" s="64" t="s">
        <v>1397</v>
      </c>
      <c r="E155" s="64" t="s">
        <v>90</v>
      </c>
      <c r="F155" s="64" t="s">
        <v>1681</v>
      </c>
      <c r="G155" s="64" t="s">
        <v>976</v>
      </c>
      <c r="H155" s="64" t="s">
        <v>1464</v>
      </c>
      <c r="I155" s="64">
        <v>5200.0</v>
      </c>
      <c r="J155" s="64">
        <v>81.0</v>
      </c>
      <c r="K155" s="64" t="s">
        <v>23</v>
      </c>
      <c r="L155" s="64" t="s">
        <v>23</v>
      </c>
      <c r="M155" s="64" t="s">
        <v>2020</v>
      </c>
      <c r="N155" s="64" t="s">
        <v>1464</v>
      </c>
      <c r="O155" s="64" t="s">
        <v>1470</v>
      </c>
      <c r="P155" s="64" t="s">
        <v>1464</v>
      </c>
      <c r="Q155" s="64" t="s">
        <v>1464</v>
      </c>
    </row>
    <row r="156" ht="12.75" customHeight="1">
      <c r="A156" s="64" t="s">
        <v>2021</v>
      </c>
      <c r="B156" s="82">
        <v>41416.416666666664</v>
      </c>
      <c r="C156" s="64" t="s">
        <v>2022</v>
      </c>
      <c r="D156" s="64" t="s">
        <v>1397</v>
      </c>
      <c r="E156" s="64" t="s">
        <v>90</v>
      </c>
      <c r="F156" s="64" t="s">
        <v>1681</v>
      </c>
      <c r="G156" s="64" t="s">
        <v>976</v>
      </c>
      <c r="H156" s="64" t="s">
        <v>1464</v>
      </c>
      <c r="I156" s="64">
        <v>4400.0</v>
      </c>
      <c r="J156" s="64">
        <v>74.0</v>
      </c>
      <c r="K156" s="64" t="s">
        <v>23</v>
      </c>
      <c r="L156" s="64" t="s">
        <v>40</v>
      </c>
      <c r="M156" s="64" t="s">
        <v>2023</v>
      </c>
      <c r="N156" s="64" t="s">
        <v>1464</v>
      </c>
      <c r="O156" s="64" t="s">
        <v>1551</v>
      </c>
      <c r="P156" s="64" t="s">
        <v>1464</v>
      </c>
      <c r="Q156" s="64" t="s">
        <v>1464</v>
      </c>
    </row>
    <row r="157" ht="12.75" customHeight="1">
      <c r="A157" s="64" t="s">
        <v>2024</v>
      </c>
      <c r="B157" s="82">
        <v>41416.42013888889</v>
      </c>
      <c r="C157" s="64" t="s">
        <v>2025</v>
      </c>
      <c r="D157" s="64" t="s">
        <v>1365</v>
      </c>
      <c r="E157" s="64" t="s">
        <v>19</v>
      </c>
      <c r="F157" s="64" t="s">
        <v>1481</v>
      </c>
      <c r="G157" s="64" t="s">
        <v>68</v>
      </c>
      <c r="H157" s="64" t="s">
        <v>1464</v>
      </c>
      <c r="I157" s="64">
        <v>5800.0</v>
      </c>
      <c r="J157" s="64">
        <v>81.0</v>
      </c>
      <c r="K157" s="64" t="s">
        <v>23</v>
      </c>
      <c r="L157" s="64" t="s">
        <v>23</v>
      </c>
      <c r="M157" s="64" t="s">
        <v>2026</v>
      </c>
      <c r="N157" s="64" t="s">
        <v>1464</v>
      </c>
      <c r="O157" s="64" t="s">
        <v>1496</v>
      </c>
      <c r="P157" s="64" t="s">
        <v>1464</v>
      </c>
      <c r="Q157" s="64" t="s">
        <v>1464</v>
      </c>
    </row>
    <row r="158" ht="12.75" customHeight="1">
      <c r="A158" s="64" t="s">
        <v>2027</v>
      </c>
      <c r="B158" s="82">
        <v>41416.4375</v>
      </c>
      <c r="C158" s="64" t="s">
        <v>2028</v>
      </c>
      <c r="D158" s="64" t="s">
        <v>1484</v>
      </c>
      <c r="E158" s="64" t="s">
        <v>82</v>
      </c>
      <c r="F158" s="64" t="s">
        <v>1503</v>
      </c>
      <c r="G158" s="64" t="s">
        <v>974</v>
      </c>
      <c r="H158" s="64" t="s">
        <v>1464</v>
      </c>
      <c r="I158" s="64">
        <v>4200.0</v>
      </c>
      <c r="J158" s="64">
        <v>74.0</v>
      </c>
      <c r="K158" s="64" t="s">
        <v>23</v>
      </c>
      <c r="L158" s="64" t="s">
        <v>23</v>
      </c>
      <c r="M158" s="64" t="s">
        <v>2029</v>
      </c>
      <c r="N158" s="64" t="s">
        <v>1464</v>
      </c>
      <c r="O158" s="64" t="s">
        <v>1551</v>
      </c>
      <c r="P158" s="64" t="s">
        <v>1464</v>
      </c>
      <c r="Q158" s="64" t="s">
        <v>1464</v>
      </c>
    </row>
    <row r="159" ht="12.75" customHeight="1">
      <c r="A159" s="64" t="s">
        <v>2030</v>
      </c>
      <c r="B159" s="82">
        <v>41416.479166666664</v>
      </c>
      <c r="C159" s="64" t="s">
        <v>2031</v>
      </c>
      <c r="D159" s="64" t="s">
        <v>1365</v>
      </c>
      <c r="E159" s="64" t="s">
        <v>19</v>
      </c>
      <c r="F159" s="64" t="s">
        <v>1533</v>
      </c>
      <c r="G159" s="64" t="s">
        <v>79</v>
      </c>
      <c r="H159" s="64" t="s">
        <v>1464</v>
      </c>
      <c r="I159" s="64">
        <v>7100.0</v>
      </c>
      <c r="J159" s="64">
        <v>86.0</v>
      </c>
      <c r="K159" s="64" t="s">
        <v>23</v>
      </c>
      <c r="L159" s="64" t="s">
        <v>23</v>
      </c>
      <c r="M159" s="64" t="s">
        <v>2032</v>
      </c>
      <c r="N159" s="64" t="s">
        <v>1464</v>
      </c>
      <c r="O159" s="64" t="s">
        <v>1514</v>
      </c>
      <c r="P159" s="64" t="s">
        <v>1464</v>
      </c>
      <c r="Q159" s="64" t="s">
        <v>1464</v>
      </c>
    </row>
    <row r="160" ht="12.75" customHeight="1">
      <c r="A160" s="64" t="s">
        <v>2033</v>
      </c>
      <c r="B160" s="82">
        <v>41416.479166666664</v>
      </c>
      <c r="C160" s="64" t="s">
        <v>2034</v>
      </c>
      <c r="D160" s="64" t="s">
        <v>1363</v>
      </c>
      <c r="E160" s="64" t="s">
        <v>1211</v>
      </c>
      <c r="F160" s="64" t="s">
        <v>1862</v>
      </c>
      <c r="G160" s="64" t="s">
        <v>845</v>
      </c>
      <c r="H160" s="64" t="s">
        <v>1464</v>
      </c>
      <c r="I160" s="64">
        <v>5310.0</v>
      </c>
      <c r="J160" s="64">
        <v>75.0</v>
      </c>
      <c r="K160" s="64" t="s">
        <v>23</v>
      </c>
      <c r="L160" s="64" t="s">
        <v>23</v>
      </c>
      <c r="M160" s="64" t="s">
        <v>2035</v>
      </c>
      <c r="N160" s="64" t="s">
        <v>1464</v>
      </c>
      <c r="O160" s="64" t="s">
        <v>1464</v>
      </c>
      <c r="P160" s="64" t="s">
        <v>1464</v>
      </c>
      <c r="Q160" s="64" t="s">
        <v>1464</v>
      </c>
    </row>
    <row r="161" ht="12.75" customHeight="1">
      <c r="A161" s="64" t="s">
        <v>2036</v>
      </c>
      <c r="B161" s="82">
        <v>41416.5</v>
      </c>
      <c r="C161" s="64" t="s">
        <v>2037</v>
      </c>
      <c r="D161" s="64" t="s">
        <v>1484</v>
      </c>
      <c r="E161" s="64" t="s">
        <v>82</v>
      </c>
      <c r="F161" s="64" t="s">
        <v>2038</v>
      </c>
      <c r="G161" s="64" t="s">
        <v>836</v>
      </c>
      <c r="H161" s="64" t="s">
        <v>1464</v>
      </c>
      <c r="I161" s="64">
        <v>5700.0</v>
      </c>
      <c r="J161" s="64">
        <v>82.0</v>
      </c>
      <c r="K161" s="64" t="s">
        <v>23</v>
      </c>
      <c r="L161" s="64" t="s">
        <v>23</v>
      </c>
      <c r="M161" s="64" t="s">
        <v>2039</v>
      </c>
      <c r="N161" s="64" t="s">
        <v>1464</v>
      </c>
      <c r="O161" s="64" t="s">
        <v>1496</v>
      </c>
      <c r="P161" s="64" t="s">
        <v>1464</v>
      </c>
      <c r="Q161" s="64" t="s">
        <v>1464</v>
      </c>
    </row>
    <row r="162" ht="12.75" customHeight="1">
      <c r="A162" s="64" t="s">
        <v>2040</v>
      </c>
      <c r="B162" s="82">
        <v>41416.5</v>
      </c>
      <c r="C162" s="64" t="s">
        <v>2041</v>
      </c>
      <c r="D162" s="64" t="s">
        <v>1397</v>
      </c>
      <c r="E162" s="64" t="s">
        <v>90</v>
      </c>
      <c r="F162" s="64" t="s">
        <v>1503</v>
      </c>
      <c r="G162" s="64" t="s">
        <v>1399</v>
      </c>
      <c r="H162" s="64" t="s">
        <v>1464</v>
      </c>
      <c r="I162" s="64">
        <v>6000.0</v>
      </c>
      <c r="J162" s="64">
        <v>84.0</v>
      </c>
      <c r="K162" s="64" t="s">
        <v>23</v>
      </c>
      <c r="L162" s="64" t="s">
        <v>23</v>
      </c>
      <c r="M162" s="64" t="s">
        <v>2042</v>
      </c>
      <c r="N162" s="64" t="s">
        <v>1464</v>
      </c>
      <c r="O162" s="64" t="s">
        <v>1496</v>
      </c>
      <c r="P162" s="64" t="s">
        <v>1471</v>
      </c>
      <c r="Q162" s="64" t="s">
        <v>1471</v>
      </c>
    </row>
    <row r="163" ht="12.75" customHeight="1">
      <c r="A163" s="64" t="s">
        <v>2043</v>
      </c>
      <c r="B163" s="81" t="s">
        <v>2044</v>
      </c>
      <c r="C163" s="64" t="s">
        <v>2045</v>
      </c>
      <c r="D163" s="64" t="s">
        <v>1376</v>
      </c>
      <c r="E163" s="64" t="s">
        <v>228</v>
      </c>
      <c r="F163" s="64" t="s">
        <v>1464</v>
      </c>
      <c r="G163" s="64" t="s">
        <v>1464</v>
      </c>
      <c r="H163" s="64" t="s">
        <v>1329</v>
      </c>
      <c r="I163" s="64">
        <v>5500.0</v>
      </c>
      <c r="J163" s="64">
        <v>81.0</v>
      </c>
      <c r="K163" s="64" t="s">
        <v>23</v>
      </c>
      <c r="L163" s="64" t="s">
        <v>1464</v>
      </c>
      <c r="M163" s="64" t="s">
        <v>2046</v>
      </c>
      <c r="N163" s="64" t="s">
        <v>1464</v>
      </c>
      <c r="O163" s="64" t="s">
        <v>1596</v>
      </c>
      <c r="P163" s="64" t="s">
        <v>1464</v>
      </c>
      <c r="Q163" s="64" t="s">
        <v>1464</v>
      </c>
    </row>
    <row r="164" ht="12.75" customHeight="1">
      <c r="A164" s="64" t="s">
        <v>2047</v>
      </c>
      <c r="B164" s="81" t="s">
        <v>2044</v>
      </c>
      <c r="C164" s="64" t="s">
        <v>1757</v>
      </c>
      <c r="D164" s="64" t="s">
        <v>1376</v>
      </c>
      <c r="E164" s="64" t="s">
        <v>228</v>
      </c>
      <c r="F164" s="64" t="s">
        <v>1464</v>
      </c>
      <c r="G164" s="64" t="s">
        <v>1464</v>
      </c>
      <c r="H164" s="64" t="s">
        <v>117</v>
      </c>
      <c r="I164" s="64">
        <v>4000.0</v>
      </c>
      <c r="J164" s="64">
        <v>72.0</v>
      </c>
      <c r="K164" s="64" t="s">
        <v>23</v>
      </c>
      <c r="L164" s="64" t="s">
        <v>23</v>
      </c>
      <c r="M164" s="64" t="s">
        <v>2048</v>
      </c>
      <c r="N164" s="64" t="s">
        <v>1464</v>
      </c>
      <c r="O164" s="64" t="s">
        <v>1687</v>
      </c>
      <c r="P164" s="64" t="s">
        <v>1464</v>
      </c>
      <c r="Q164" s="64" t="s">
        <v>1464</v>
      </c>
    </row>
    <row r="165" ht="12.75" customHeight="1">
      <c r="A165" s="64" t="s">
        <v>2049</v>
      </c>
      <c r="B165" s="81" t="s">
        <v>2044</v>
      </c>
      <c r="C165" s="64" t="s">
        <v>2050</v>
      </c>
      <c r="D165" s="64" t="s">
        <v>1376</v>
      </c>
      <c r="E165" s="64" t="s">
        <v>228</v>
      </c>
      <c r="F165" s="64" t="s">
        <v>1464</v>
      </c>
      <c r="G165" s="64" t="s">
        <v>1464</v>
      </c>
      <c r="H165" s="64" t="s">
        <v>911</v>
      </c>
      <c r="I165" s="64">
        <v>5200.0</v>
      </c>
      <c r="J165" s="64">
        <v>75.0</v>
      </c>
      <c r="K165" s="64" t="s">
        <v>23</v>
      </c>
      <c r="L165" s="64" t="s">
        <v>40</v>
      </c>
      <c r="M165" s="64" t="s">
        <v>2051</v>
      </c>
      <c r="N165" s="64" t="s">
        <v>1464</v>
      </c>
      <c r="O165" s="64" t="s">
        <v>1590</v>
      </c>
      <c r="P165" s="64" t="s">
        <v>1464</v>
      </c>
      <c r="Q165" s="64" t="s">
        <v>1464</v>
      </c>
    </row>
    <row r="166" ht="12.75" customHeight="1">
      <c r="A166" s="64" t="s">
        <v>2052</v>
      </c>
      <c r="B166" s="81" t="s">
        <v>2044</v>
      </c>
      <c r="C166" s="64" t="s">
        <v>2053</v>
      </c>
      <c r="D166" s="64" t="s">
        <v>1376</v>
      </c>
      <c r="E166" s="64" t="s">
        <v>228</v>
      </c>
      <c r="F166" s="64" t="s">
        <v>1464</v>
      </c>
      <c r="G166" s="64" t="s">
        <v>1464</v>
      </c>
      <c r="H166" s="64" t="s">
        <v>2054</v>
      </c>
      <c r="I166" s="64">
        <v>4300.0</v>
      </c>
      <c r="J166" s="64">
        <v>74.0</v>
      </c>
      <c r="K166" s="64" t="s">
        <v>23</v>
      </c>
      <c r="L166" s="64" t="s">
        <v>23</v>
      </c>
      <c r="M166" s="64" t="s">
        <v>2055</v>
      </c>
      <c r="N166" s="64" t="s">
        <v>1464</v>
      </c>
      <c r="O166" s="64" t="s">
        <v>1464</v>
      </c>
      <c r="P166" s="64" t="s">
        <v>1464</v>
      </c>
      <c r="Q166" s="64" t="s">
        <v>1464</v>
      </c>
    </row>
    <row r="167" ht="12.75" customHeight="1">
      <c r="A167" s="64" t="s">
        <v>2056</v>
      </c>
      <c r="B167" s="81" t="s">
        <v>2044</v>
      </c>
      <c r="C167" s="64" t="s">
        <v>2057</v>
      </c>
      <c r="D167" s="64" t="s">
        <v>1376</v>
      </c>
      <c r="E167" s="64" t="s">
        <v>228</v>
      </c>
      <c r="F167" s="64" t="s">
        <v>1464</v>
      </c>
      <c r="G167" s="64" t="s">
        <v>1464</v>
      </c>
      <c r="H167" s="64" t="s">
        <v>928</v>
      </c>
      <c r="I167" s="64">
        <v>4900.0</v>
      </c>
      <c r="J167" s="64">
        <v>80.0</v>
      </c>
      <c r="K167" s="64" t="s">
        <v>23</v>
      </c>
      <c r="L167" s="64" t="s">
        <v>23</v>
      </c>
      <c r="M167" s="64" t="s">
        <v>2058</v>
      </c>
      <c r="N167" s="64" t="s">
        <v>1464</v>
      </c>
      <c r="O167" s="64" t="s">
        <v>1491</v>
      </c>
      <c r="P167" s="64" t="s">
        <v>1464</v>
      </c>
      <c r="Q167" s="64" t="s">
        <v>1464</v>
      </c>
    </row>
    <row r="168" ht="12.75" customHeight="1">
      <c r="A168" s="64" t="s">
        <v>2059</v>
      </c>
      <c r="B168" s="81" t="s">
        <v>2044</v>
      </c>
      <c r="C168" s="64" t="s">
        <v>2060</v>
      </c>
      <c r="D168" s="64" t="s">
        <v>1376</v>
      </c>
      <c r="E168" s="64" t="s">
        <v>228</v>
      </c>
      <c r="F168" s="64" t="s">
        <v>1464</v>
      </c>
      <c r="G168" s="64" t="s">
        <v>1464</v>
      </c>
      <c r="H168" s="64" t="s">
        <v>941</v>
      </c>
      <c r="I168" s="64">
        <v>8500.0</v>
      </c>
      <c r="J168" s="64">
        <v>85.0</v>
      </c>
      <c r="K168" s="64" t="s">
        <v>23</v>
      </c>
      <c r="L168" s="64" t="s">
        <v>40</v>
      </c>
      <c r="M168" s="64" t="s">
        <v>2061</v>
      </c>
      <c r="N168" s="64" t="s">
        <v>1464</v>
      </c>
      <c r="O168" s="64" t="s">
        <v>1590</v>
      </c>
      <c r="P168" s="64" t="s">
        <v>1477</v>
      </c>
      <c r="Q168" s="64" t="s">
        <v>1477</v>
      </c>
    </row>
    <row r="169" ht="12.75" customHeight="1">
      <c r="A169" s="64" t="s">
        <v>2062</v>
      </c>
      <c r="B169" s="81" t="s">
        <v>2044</v>
      </c>
      <c r="C169" s="64" t="s">
        <v>2063</v>
      </c>
      <c r="D169" s="64" t="s">
        <v>1376</v>
      </c>
      <c r="E169" s="64" t="s">
        <v>228</v>
      </c>
      <c r="F169" s="64" t="s">
        <v>1464</v>
      </c>
      <c r="G169" s="64" t="s">
        <v>1464</v>
      </c>
      <c r="H169" s="64" t="s">
        <v>2064</v>
      </c>
      <c r="I169" s="64">
        <v>5700.0</v>
      </c>
      <c r="J169" s="64">
        <v>80.0</v>
      </c>
      <c r="K169" s="64" t="s">
        <v>23</v>
      </c>
      <c r="L169" s="64" t="s">
        <v>40</v>
      </c>
      <c r="M169" s="64" t="s">
        <v>2065</v>
      </c>
      <c r="N169" s="64" t="s">
        <v>1464</v>
      </c>
      <c r="O169" s="64" t="s">
        <v>1491</v>
      </c>
      <c r="P169" s="64" t="s">
        <v>1464</v>
      </c>
      <c r="Q169" s="64" t="s">
        <v>1464</v>
      </c>
    </row>
    <row r="170" ht="12.75" customHeight="1">
      <c r="A170" s="64" t="s">
        <v>2066</v>
      </c>
      <c r="B170" s="82">
        <v>41418.0</v>
      </c>
      <c r="C170" s="64" t="s">
        <v>2067</v>
      </c>
      <c r="D170" s="64" t="s">
        <v>1365</v>
      </c>
      <c r="E170" s="64" t="s">
        <v>19</v>
      </c>
      <c r="F170" s="64" t="s">
        <v>1466</v>
      </c>
      <c r="G170" s="64" t="s">
        <v>74</v>
      </c>
      <c r="H170" s="64" t="s">
        <v>1464</v>
      </c>
      <c r="I170" s="64">
        <v>4700.0</v>
      </c>
      <c r="J170" s="64">
        <v>74.0</v>
      </c>
      <c r="K170" s="64" t="s">
        <v>23</v>
      </c>
      <c r="L170" s="64" t="s">
        <v>23</v>
      </c>
      <c r="M170" s="64" t="s">
        <v>2068</v>
      </c>
      <c r="N170" s="64" t="s">
        <v>1464</v>
      </c>
      <c r="O170" s="64" t="s">
        <v>1491</v>
      </c>
      <c r="P170" s="64" t="s">
        <v>1464</v>
      </c>
      <c r="Q170" s="64" t="s">
        <v>1464</v>
      </c>
    </row>
    <row r="171" ht="12.75" customHeight="1">
      <c r="A171" s="64" t="s">
        <v>2069</v>
      </c>
      <c r="B171" s="81" t="s">
        <v>2070</v>
      </c>
      <c r="C171" s="64" t="s">
        <v>2071</v>
      </c>
      <c r="D171" s="64" t="s">
        <v>1363</v>
      </c>
      <c r="E171" s="64" t="s">
        <v>1211</v>
      </c>
      <c r="F171" s="64" t="s">
        <v>1464</v>
      </c>
      <c r="G171" s="64" t="s">
        <v>1464</v>
      </c>
      <c r="H171" s="64" t="s">
        <v>857</v>
      </c>
      <c r="I171" s="64">
        <v>5500.0</v>
      </c>
      <c r="J171" s="64">
        <v>76.0</v>
      </c>
      <c r="K171" s="64" t="s">
        <v>23</v>
      </c>
      <c r="L171" s="64" t="s">
        <v>40</v>
      </c>
      <c r="M171" s="64" t="s">
        <v>2072</v>
      </c>
      <c r="N171" s="64" t="s">
        <v>1464</v>
      </c>
      <c r="O171" s="64" t="s">
        <v>1590</v>
      </c>
      <c r="P171" s="64" t="s">
        <v>1464</v>
      </c>
      <c r="Q171" s="64" t="s">
        <v>1464</v>
      </c>
    </row>
    <row r="172" ht="12.75" customHeight="1">
      <c r="A172" s="64" t="s">
        <v>2073</v>
      </c>
      <c r="B172" s="81" t="s">
        <v>2074</v>
      </c>
      <c r="C172" s="64" t="s">
        <v>2075</v>
      </c>
      <c r="D172" s="64" t="s">
        <v>1363</v>
      </c>
      <c r="E172" s="64" t="s">
        <v>1211</v>
      </c>
      <c r="F172" s="64" t="s">
        <v>1464</v>
      </c>
      <c r="G172" s="64" t="s">
        <v>1464</v>
      </c>
      <c r="H172" s="64" t="s">
        <v>857</v>
      </c>
      <c r="I172" s="64">
        <v>4900.0</v>
      </c>
      <c r="J172" s="64">
        <v>74.0</v>
      </c>
      <c r="K172" s="64" t="s">
        <v>23</v>
      </c>
      <c r="L172" s="64" t="s">
        <v>40</v>
      </c>
      <c r="M172" s="64" t="s">
        <v>2076</v>
      </c>
      <c r="N172" s="64" t="s">
        <v>1464</v>
      </c>
      <c r="O172" s="64" t="s">
        <v>1491</v>
      </c>
      <c r="P172" s="64" t="s">
        <v>1464</v>
      </c>
      <c r="Q172" s="64" t="s">
        <v>1464</v>
      </c>
    </row>
    <row r="173" ht="12.75" customHeight="1">
      <c r="A173" s="64" t="s">
        <v>2077</v>
      </c>
      <c r="B173" s="81" t="s">
        <v>2074</v>
      </c>
      <c r="C173" s="64" t="s">
        <v>2078</v>
      </c>
      <c r="D173" s="64" t="s">
        <v>1363</v>
      </c>
      <c r="E173" s="64" t="s">
        <v>1211</v>
      </c>
      <c r="F173" s="64" t="s">
        <v>1464</v>
      </c>
      <c r="G173" s="64" t="s">
        <v>1464</v>
      </c>
      <c r="H173" s="64" t="s">
        <v>857</v>
      </c>
      <c r="I173" s="64">
        <v>7700.0</v>
      </c>
      <c r="J173" s="64">
        <v>87.0</v>
      </c>
      <c r="K173" s="64" t="s">
        <v>23</v>
      </c>
      <c r="L173" s="64" t="s">
        <v>40</v>
      </c>
      <c r="M173" s="64" t="s">
        <v>2079</v>
      </c>
      <c r="N173" s="64" t="s">
        <v>1464</v>
      </c>
      <c r="O173" s="64" t="s">
        <v>1481</v>
      </c>
      <c r="P173" s="64" t="s">
        <v>1464</v>
      </c>
      <c r="Q173" s="64" t="s">
        <v>1464</v>
      </c>
    </row>
    <row r="174" ht="12.75" customHeight="1">
      <c r="A174" s="64" t="s">
        <v>2080</v>
      </c>
      <c r="B174" s="81" t="s">
        <v>2081</v>
      </c>
      <c r="C174" s="64" t="s">
        <v>2082</v>
      </c>
      <c r="D174" s="64" t="s">
        <v>1363</v>
      </c>
      <c r="E174" s="64" t="s">
        <v>1211</v>
      </c>
      <c r="F174" s="64" t="s">
        <v>1464</v>
      </c>
      <c r="G174" s="64" t="s">
        <v>1464</v>
      </c>
      <c r="H174" s="64" t="s">
        <v>857</v>
      </c>
      <c r="I174" s="64">
        <v>5300.0</v>
      </c>
      <c r="J174" s="64">
        <v>76.0</v>
      </c>
      <c r="K174" s="64" t="s">
        <v>23</v>
      </c>
      <c r="L174" s="64" t="s">
        <v>23</v>
      </c>
      <c r="M174" s="64" t="s">
        <v>2083</v>
      </c>
      <c r="N174" s="64" t="s">
        <v>1464</v>
      </c>
      <c r="O174" s="64" t="s">
        <v>1470</v>
      </c>
      <c r="P174" s="64" t="s">
        <v>1464</v>
      </c>
      <c r="Q174" s="64" t="s">
        <v>1464</v>
      </c>
    </row>
    <row r="175" ht="12.75" customHeight="1">
      <c r="A175" s="64" t="s">
        <v>2084</v>
      </c>
      <c r="B175" s="81" t="s">
        <v>2085</v>
      </c>
      <c r="C175" s="64" t="s">
        <v>1937</v>
      </c>
      <c r="D175" s="64" t="s">
        <v>1363</v>
      </c>
      <c r="E175" s="64" t="s">
        <v>1211</v>
      </c>
      <c r="F175" s="64" t="s">
        <v>1464</v>
      </c>
      <c r="G175" s="64" t="s">
        <v>1464</v>
      </c>
      <c r="H175" s="64" t="s">
        <v>857</v>
      </c>
      <c r="I175" s="64">
        <v>6700.0</v>
      </c>
      <c r="J175" s="64">
        <v>82.0</v>
      </c>
      <c r="K175" s="64" t="s">
        <v>23</v>
      </c>
      <c r="L175" s="64" t="s">
        <v>23</v>
      </c>
      <c r="M175" s="64" t="s">
        <v>2086</v>
      </c>
      <c r="N175" s="64" t="s">
        <v>1464</v>
      </c>
      <c r="O175" s="64" t="s">
        <v>1514</v>
      </c>
      <c r="P175" s="64" t="s">
        <v>1464</v>
      </c>
      <c r="Q175" s="64" t="s">
        <v>1464</v>
      </c>
    </row>
    <row r="176" ht="12.75" customHeight="1">
      <c r="A176" s="64" t="s">
        <v>2087</v>
      </c>
      <c r="B176" s="81" t="s">
        <v>2088</v>
      </c>
      <c r="C176" s="64" t="s">
        <v>2089</v>
      </c>
      <c r="D176" s="64" t="s">
        <v>1363</v>
      </c>
      <c r="E176" s="64" t="s">
        <v>1211</v>
      </c>
      <c r="F176" s="64" t="s">
        <v>1464</v>
      </c>
      <c r="G176" s="64" t="s">
        <v>1464</v>
      </c>
      <c r="H176" s="64" t="s">
        <v>857</v>
      </c>
      <c r="I176" s="64">
        <v>5900.0</v>
      </c>
      <c r="J176" s="64">
        <v>79.0</v>
      </c>
      <c r="K176" s="64" t="s">
        <v>23</v>
      </c>
      <c r="L176" s="64" t="s">
        <v>40</v>
      </c>
      <c r="M176" s="64" t="s">
        <v>2090</v>
      </c>
      <c r="N176" s="64" t="s">
        <v>1464</v>
      </c>
      <c r="O176" s="64" t="s">
        <v>1496</v>
      </c>
      <c r="P176" s="64" t="s">
        <v>1464</v>
      </c>
      <c r="Q176" s="64" t="s">
        <v>1464</v>
      </c>
    </row>
    <row r="177" ht="12.75" customHeight="1">
      <c r="A177" s="64" t="s">
        <v>2091</v>
      </c>
      <c r="B177" s="81" t="s">
        <v>2092</v>
      </c>
      <c r="C177" s="64" t="s">
        <v>2093</v>
      </c>
      <c r="D177" s="64" t="s">
        <v>1363</v>
      </c>
      <c r="E177" s="64" t="s">
        <v>1211</v>
      </c>
      <c r="F177" s="64" t="s">
        <v>1464</v>
      </c>
      <c r="G177" s="64" t="s">
        <v>1464</v>
      </c>
      <c r="H177" s="64" t="s">
        <v>857</v>
      </c>
      <c r="I177" s="64">
        <v>6600.0</v>
      </c>
      <c r="J177" s="64">
        <v>83.0</v>
      </c>
      <c r="K177" s="64" t="s">
        <v>23</v>
      </c>
      <c r="L177" s="64" t="s">
        <v>35</v>
      </c>
      <c r="M177" s="64" t="s">
        <v>2094</v>
      </c>
      <c r="N177" s="64" t="s">
        <v>1464</v>
      </c>
      <c r="O177" s="64" t="s">
        <v>1646</v>
      </c>
      <c r="P177" s="64" t="s">
        <v>1464</v>
      </c>
      <c r="Q177" s="64" t="s">
        <v>1464</v>
      </c>
    </row>
    <row r="178" ht="12.75" customHeight="1">
      <c r="A178" s="64" t="s">
        <v>2095</v>
      </c>
      <c r="B178" s="81" t="s">
        <v>2096</v>
      </c>
      <c r="C178" s="64" t="s">
        <v>2097</v>
      </c>
      <c r="D178" s="64" t="s">
        <v>1365</v>
      </c>
      <c r="E178" s="64" t="s">
        <v>19</v>
      </c>
      <c r="F178" s="64" t="s">
        <v>1464</v>
      </c>
      <c r="G178" s="64" t="s">
        <v>1464</v>
      </c>
      <c r="H178" s="64" t="s">
        <v>62</v>
      </c>
      <c r="I178" s="64">
        <v>5200.0</v>
      </c>
      <c r="J178" s="64">
        <v>81.0</v>
      </c>
      <c r="K178" s="64" t="s">
        <v>23</v>
      </c>
      <c r="L178" s="64" t="s">
        <v>23</v>
      </c>
      <c r="M178" s="64" t="s">
        <v>2098</v>
      </c>
      <c r="N178" s="64" t="s">
        <v>1464</v>
      </c>
      <c r="O178" s="64" t="s">
        <v>1491</v>
      </c>
      <c r="P178" s="64" t="s">
        <v>1464</v>
      </c>
      <c r="Q178" s="64" t="s">
        <v>1464</v>
      </c>
    </row>
    <row r="179" ht="12.75" customHeight="1">
      <c r="A179" s="64" t="s">
        <v>2099</v>
      </c>
      <c r="B179" s="81" t="s">
        <v>2096</v>
      </c>
      <c r="C179" s="64" t="s">
        <v>2100</v>
      </c>
      <c r="D179" s="64" t="s">
        <v>1363</v>
      </c>
      <c r="E179" s="64" t="s">
        <v>1211</v>
      </c>
      <c r="F179" s="64" t="s">
        <v>1464</v>
      </c>
      <c r="G179" s="64" t="s">
        <v>1464</v>
      </c>
      <c r="H179" s="64" t="s">
        <v>857</v>
      </c>
      <c r="I179" s="64">
        <v>4600.0</v>
      </c>
      <c r="J179" s="64">
        <v>76.0</v>
      </c>
      <c r="K179" s="64" t="s">
        <v>23</v>
      </c>
      <c r="L179" s="64" t="s">
        <v>23</v>
      </c>
      <c r="M179" s="64" t="s">
        <v>2101</v>
      </c>
      <c r="N179" s="64" t="s">
        <v>1464</v>
      </c>
      <c r="O179" s="64" t="s">
        <v>1491</v>
      </c>
      <c r="P179" s="64" t="s">
        <v>1464</v>
      </c>
      <c r="Q179" s="64" t="s">
        <v>1464</v>
      </c>
    </row>
    <row r="180" ht="12.75" customHeight="1">
      <c r="A180" s="64" t="s">
        <v>2102</v>
      </c>
      <c r="B180" s="81" t="s">
        <v>2103</v>
      </c>
      <c r="C180" s="64" t="s">
        <v>2104</v>
      </c>
      <c r="D180" s="64" t="s">
        <v>1363</v>
      </c>
      <c r="E180" s="64" t="s">
        <v>1211</v>
      </c>
      <c r="F180" s="64" t="s">
        <v>1464</v>
      </c>
      <c r="G180" s="64" t="s">
        <v>1464</v>
      </c>
      <c r="H180" s="64" t="s">
        <v>857</v>
      </c>
      <c r="I180" s="64">
        <v>5250.0</v>
      </c>
      <c r="J180" s="64">
        <v>79.0</v>
      </c>
      <c r="K180" s="64" t="s">
        <v>23</v>
      </c>
      <c r="L180" s="64" t="s">
        <v>23</v>
      </c>
      <c r="M180" s="64" t="s">
        <v>2105</v>
      </c>
      <c r="N180" s="64" t="s">
        <v>1464</v>
      </c>
      <c r="O180" s="64" t="s">
        <v>1470</v>
      </c>
      <c r="P180" s="64" t="s">
        <v>1464</v>
      </c>
      <c r="Q180" s="64" t="s">
        <v>1464</v>
      </c>
    </row>
    <row r="181" ht="12.75" customHeight="1">
      <c r="A181" s="64" t="s">
        <v>2106</v>
      </c>
      <c r="B181" s="81" t="s">
        <v>2107</v>
      </c>
      <c r="C181" s="64" t="s">
        <v>2108</v>
      </c>
      <c r="D181" s="64" t="s">
        <v>1376</v>
      </c>
      <c r="E181" s="64" t="s">
        <v>228</v>
      </c>
      <c r="F181" s="64" t="s">
        <v>1464</v>
      </c>
      <c r="G181" s="64" t="s">
        <v>1464</v>
      </c>
      <c r="H181" s="64" t="s">
        <v>1101</v>
      </c>
      <c r="I181" s="64">
        <v>4800.0</v>
      </c>
      <c r="J181" s="64">
        <v>75.0</v>
      </c>
      <c r="K181" s="64" t="s">
        <v>23</v>
      </c>
      <c r="L181" s="64" t="s">
        <v>23</v>
      </c>
      <c r="M181" s="64" t="s">
        <v>2109</v>
      </c>
      <c r="N181" s="64" t="s">
        <v>1464</v>
      </c>
      <c r="O181" s="64" t="s">
        <v>1464</v>
      </c>
      <c r="P181" s="64" t="s">
        <v>1471</v>
      </c>
      <c r="Q181" s="64" t="s">
        <v>1471</v>
      </c>
    </row>
    <row r="182" ht="12.75" customHeight="1">
      <c r="A182" s="64" t="s">
        <v>2110</v>
      </c>
      <c r="B182" s="82">
        <v>41418.5</v>
      </c>
      <c r="C182" s="64" t="s">
        <v>2111</v>
      </c>
      <c r="D182" s="64" t="s">
        <v>1365</v>
      </c>
      <c r="E182" s="64" t="s">
        <v>19</v>
      </c>
      <c r="F182" s="64" t="s">
        <v>1499</v>
      </c>
      <c r="G182" s="64" t="s">
        <v>37</v>
      </c>
      <c r="H182" s="64" t="s">
        <v>1464</v>
      </c>
      <c r="I182" s="64">
        <v>8800.0</v>
      </c>
      <c r="J182" s="64">
        <v>91.0</v>
      </c>
      <c r="K182" s="64" t="s">
        <v>23</v>
      </c>
      <c r="L182" s="64" t="s">
        <v>23</v>
      </c>
      <c r="M182" s="64" t="s">
        <v>2112</v>
      </c>
      <c r="N182" s="64" t="s">
        <v>1464</v>
      </c>
      <c r="O182" s="64" t="s">
        <v>1533</v>
      </c>
      <c r="P182" s="64" t="s">
        <v>1464</v>
      </c>
      <c r="Q182" s="64" t="s">
        <v>1464</v>
      </c>
    </row>
    <row r="183" ht="12.75" customHeight="1">
      <c r="A183" s="64" t="s">
        <v>2113</v>
      </c>
      <c r="B183" s="82">
        <v>41418.5</v>
      </c>
      <c r="C183" s="64" t="s">
        <v>2114</v>
      </c>
      <c r="D183" s="64" t="s">
        <v>1397</v>
      </c>
      <c r="E183" s="64" t="s">
        <v>90</v>
      </c>
      <c r="F183" s="64" t="s">
        <v>1681</v>
      </c>
      <c r="G183" s="64" t="s">
        <v>976</v>
      </c>
      <c r="H183" s="64" t="s">
        <v>1464</v>
      </c>
      <c r="I183" s="64">
        <v>4600.0</v>
      </c>
      <c r="J183" s="64">
        <v>76.0</v>
      </c>
      <c r="K183" s="64" t="s">
        <v>23</v>
      </c>
      <c r="L183" s="64" t="s">
        <v>40</v>
      </c>
      <c r="M183" s="64" t="s">
        <v>2115</v>
      </c>
      <c r="N183" s="64" t="s">
        <v>1464</v>
      </c>
      <c r="O183" s="64" t="s">
        <v>1491</v>
      </c>
      <c r="P183" s="64" t="s">
        <v>1464</v>
      </c>
      <c r="Q183" s="64" t="s">
        <v>1464</v>
      </c>
    </row>
    <row r="184" ht="12.75" customHeight="1">
      <c r="A184" s="64" t="s">
        <v>2116</v>
      </c>
      <c r="B184" s="82">
        <v>41418.5</v>
      </c>
      <c r="C184" s="64" t="s">
        <v>2117</v>
      </c>
      <c r="D184" s="64" t="s">
        <v>1376</v>
      </c>
      <c r="E184" s="64" t="s">
        <v>228</v>
      </c>
      <c r="F184" s="64" t="s">
        <v>1491</v>
      </c>
      <c r="G184" s="64" t="s">
        <v>739</v>
      </c>
      <c r="H184" s="64" t="s">
        <v>1464</v>
      </c>
      <c r="I184" s="64">
        <v>4350.0</v>
      </c>
      <c r="J184" s="64">
        <v>73.0</v>
      </c>
      <c r="K184" s="64" t="s">
        <v>23</v>
      </c>
      <c r="L184" s="64" t="s">
        <v>23</v>
      </c>
      <c r="M184" s="64" t="s">
        <v>2118</v>
      </c>
      <c r="N184" s="64" t="s">
        <v>1464</v>
      </c>
      <c r="O184" s="64" t="s">
        <v>1491</v>
      </c>
      <c r="P184" s="64" t="s">
        <v>1464</v>
      </c>
      <c r="Q184" s="64" t="s">
        <v>1464</v>
      </c>
    </row>
    <row r="185" ht="12.75" customHeight="1">
      <c r="A185" s="64" t="s">
        <v>2119</v>
      </c>
      <c r="B185" s="81" t="s">
        <v>2120</v>
      </c>
      <c r="C185" s="64" t="s">
        <v>2121</v>
      </c>
      <c r="D185" s="64" t="s">
        <v>1363</v>
      </c>
      <c r="E185" s="64" t="s">
        <v>1211</v>
      </c>
      <c r="F185" s="64" t="s">
        <v>1464</v>
      </c>
      <c r="G185" s="64" t="s">
        <v>1464</v>
      </c>
      <c r="H185" s="64" t="s">
        <v>857</v>
      </c>
      <c r="I185" s="64">
        <v>5600.0</v>
      </c>
      <c r="J185" s="64">
        <v>79.0</v>
      </c>
      <c r="K185" s="64" t="s">
        <v>23</v>
      </c>
      <c r="L185" s="64" t="s">
        <v>23</v>
      </c>
      <c r="M185" s="64" t="s">
        <v>2122</v>
      </c>
      <c r="N185" s="64" t="s">
        <v>1464</v>
      </c>
      <c r="O185" s="64" t="s">
        <v>1590</v>
      </c>
      <c r="P185" s="64" t="s">
        <v>1464</v>
      </c>
      <c r="Q185" s="64" t="s">
        <v>1464</v>
      </c>
    </row>
    <row r="186" ht="12.75" customHeight="1">
      <c r="A186" s="64" t="s">
        <v>2123</v>
      </c>
      <c r="B186" s="81" t="s">
        <v>2124</v>
      </c>
      <c r="C186" s="64" t="s">
        <v>1463</v>
      </c>
      <c r="D186" s="64" t="s">
        <v>1376</v>
      </c>
      <c r="E186" s="64" t="s">
        <v>228</v>
      </c>
      <c r="F186" s="64" t="s">
        <v>1464</v>
      </c>
      <c r="G186" s="64" t="s">
        <v>1464</v>
      </c>
      <c r="H186" s="64" t="s">
        <v>1101</v>
      </c>
      <c r="I186" s="64">
        <v>4300.0</v>
      </c>
      <c r="J186" s="64">
        <v>74.0</v>
      </c>
      <c r="K186" s="64" t="s">
        <v>23</v>
      </c>
      <c r="L186" s="64" t="s">
        <v>23</v>
      </c>
      <c r="M186" s="64" t="s">
        <v>2125</v>
      </c>
      <c r="N186" s="64" t="s">
        <v>1464</v>
      </c>
      <c r="O186" s="64" t="s">
        <v>1555</v>
      </c>
      <c r="P186" s="64" t="s">
        <v>1464</v>
      </c>
      <c r="Q186" s="64" t="s">
        <v>1464</v>
      </c>
    </row>
    <row r="187" ht="12.75" customHeight="1">
      <c r="A187" s="64" t="s">
        <v>2126</v>
      </c>
      <c r="B187" s="82">
        <v>41418.604166666664</v>
      </c>
      <c r="C187" s="64" t="s">
        <v>2127</v>
      </c>
      <c r="D187" s="64" t="s">
        <v>1397</v>
      </c>
      <c r="E187" s="64" t="s">
        <v>90</v>
      </c>
      <c r="F187" s="64" t="s">
        <v>2128</v>
      </c>
      <c r="G187" s="64" t="s">
        <v>1303</v>
      </c>
      <c r="H187" s="64" t="s">
        <v>1464</v>
      </c>
      <c r="I187" s="64">
        <v>5200.0</v>
      </c>
      <c r="J187" s="64">
        <v>77.0</v>
      </c>
      <c r="K187" s="64" t="s">
        <v>23</v>
      </c>
      <c r="L187" s="64" t="s">
        <v>23</v>
      </c>
      <c r="M187" s="64" t="s">
        <v>2129</v>
      </c>
      <c r="N187" s="64" t="s">
        <v>1464</v>
      </c>
      <c r="O187" s="64" t="s">
        <v>1470</v>
      </c>
      <c r="P187" s="64" t="s">
        <v>1464</v>
      </c>
      <c r="Q187" s="64" t="s">
        <v>1464</v>
      </c>
    </row>
    <row r="188" ht="12.75" customHeight="1">
      <c r="A188" s="64" t="s">
        <v>2130</v>
      </c>
      <c r="B188" s="82">
        <v>41418.666666666664</v>
      </c>
      <c r="C188" s="64" t="s">
        <v>2131</v>
      </c>
      <c r="D188" s="64" t="s">
        <v>1365</v>
      </c>
      <c r="E188" s="64" t="s">
        <v>19</v>
      </c>
      <c r="F188" s="64" t="s">
        <v>1481</v>
      </c>
      <c r="G188" s="64" t="s">
        <v>68</v>
      </c>
      <c r="H188" s="64" t="s">
        <v>1464</v>
      </c>
      <c r="I188" s="64">
        <v>6200.0</v>
      </c>
      <c r="J188" s="64">
        <v>82.0</v>
      </c>
      <c r="K188" s="64" t="s">
        <v>23</v>
      </c>
      <c r="L188" s="64" t="s">
        <v>1464</v>
      </c>
      <c r="M188" s="64" t="s">
        <v>2132</v>
      </c>
      <c r="N188" s="64" t="s">
        <v>1464</v>
      </c>
      <c r="O188" s="64" t="s">
        <v>1496</v>
      </c>
      <c r="P188" s="64" t="s">
        <v>1464</v>
      </c>
      <c r="Q188" s="64" t="s">
        <v>1464</v>
      </c>
    </row>
    <row r="189" ht="12.75" customHeight="1">
      <c r="A189" s="64" t="s">
        <v>2133</v>
      </c>
      <c r="B189" s="81" t="s">
        <v>2134</v>
      </c>
      <c r="C189" s="64" t="s">
        <v>2135</v>
      </c>
      <c r="D189" s="64" t="s">
        <v>1376</v>
      </c>
      <c r="E189" s="64" t="s">
        <v>228</v>
      </c>
      <c r="F189" s="64" t="s">
        <v>1464</v>
      </c>
      <c r="G189" s="64" t="s">
        <v>1464</v>
      </c>
      <c r="H189" s="64" t="s">
        <v>2136</v>
      </c>
      <c r="I189" s="64">
        <v>4400.0</v>
      </c>
      <c r="J189" s="64">
        <v>76.0</v>
      </c>
      <c r="K189" s="64" t="s">
        <v>23</v>
      </c>
      <c r="L189" s="64" t="s">
        <v>40</v>
      </c>
      <c r="M189" s="64" t="s">
        <v>2137</v>
      </c>
      <c r="N189" s="64" t="s">
        <v>1464</v>
      </c>
      <c r="O189" s="64" t="s">
        <v>1491</v>
      </c>
      <c r="P189" s="64" t="s">
        <v>1471</v>
      </c>
      <c r="Q189" s="64" t="s">
        <v>1471</v>
      </c>
    </row>
    <row r="190" ht="12.75" customHeight="1">
      <c r="A190" s="64" t="s">
        <v>2138</v>
      </c>
      <c r="B190" s="81" t="s">
        <v>2134</v>
      </c>
      <c r="C190" s="64" t="s">
        <v>2139</v>
      </c>
      <c r="D190" s="64" t="s">
        <v>1376</v>
      </c>
      <c r="E190" s="64" t="s">
        <v>228</v>
      </c>
      <c r="F190" s="64" t="s">
        <v>1464</v>
      </c>
      <c r="G190" s="64" t="s">
        <v>1464</v>
      </c>
      <c r="H190" s="64" t="s">
        <v>2140</v>
      </c>
      <c r="I190" s="64">
        <v>5500.0</v>
      </c>
      <c r="J190" s="64">
        <v>70.0</v>
      </c>
      <c r="K190" s="64" t="s">
        <v>23</v>
      </c>
      <c r="L190" s="64" t="s">
        <v>40</v>
      </c>
      <c r="M190" s="64" t="s">
        <v>2141</v>
      </c>
      <c r="N190" s="64" t="s">
        <v>1464</v>
      </c>
      <c r="O190" s="64" t="s">
        <v>1596</v>
      </c>
      <c r="P190" s="64" t="s">
        <v>1471</v>
      </c>
      <c r="Q190" s="64" t="s">
        <v>1471</v>
      </c>
    </row>
    <row r="191" ht="12.75" customHeight="1">
      <c r="A191" s="64" t="s">
        <v>2142</v>
      </c>
      <c r="B191" s="82">
        <v>41418.708333333336</v>
      </c>
      <c r="C191" s="64" t="s">
        <v>2143</v>
      </c>
      <c r="D191" s="64" t="s">
        <v>1397</v>
      </c>
      <c r="E191" s="64" t="s">
        <v>90</v>
      </c>
      <c r="F191" s="64" t="s">
        <v>1681</v>
      </c>
      <c r="G191" s="64" t="s">
        <v>976</v>
      </c>
      <c r="H191" s="64" t="s">
        <v>1464</v>
      </c>
      <c r="I191" s="64">
        <v>4150.0</v>
      </c>
      <c r="J191" s="64">
        <v>76.0</v>
      </c>
      <c r="K191" s="64" t="s">
        <v>23</v>
      </c>
      <c r="L191" s="64" t="s">
        <v>23</v>
      </c>
      <c r="M191" s="64" t="s">
        <v>2144</v>
      </c>
      <c r="N191" s="64" t="s">
        <v>816</v>
      </c>
      <c r="O191" s="64" t="s">
        <v>1555</v>
      </c>
      <c r="P191" s="64" t="s">
        <v>1464</v>
      </c>
      <c r="Q191" s="64" t="s">
        <v>1464</v>
      </c>
    </row>
    <row r="192" ht="12.75" customHeight="1">
      <c r="A192" s="64" t="s">
        <v>2145</v>
      </c>
      <c r="B192" s="81" t="s">
        <v>2146</v>
      </c>
      <c r="C192" s="64" t="s">
        <v>2147</v>
      </c>
      <c r="D192" s="64" t="s">
        <v>1376</v>
      </c>
      <c r="E192" s="64" t="s">
        <v>228</v>
      </c>
      <c r="F192" s="64" t="s">
        <v>1464</v>
      </c>
      <c r="G192" s="64" t="s">
        <v>1464</v>
      </c>
      <c r="H192" s="64" t="s">
        <v>2148</v>
      </c>
      <c r="I192" s="64">
        <v>5100.0</v>
      </c>
      <c r="J192" s="64">
        <v>80.0</v>
      </c>
      <c r="K192" s="64" t="s">
        <v>23</v>
      </c>
      <c r="L192" s="64" t="s">
        <v>35</v>
      </c>
      <c r="M192" s="64" t="s">
        <v>2149</v>
      </c>
      <c r="N192" s="64" t="s">
        <v>816</v>
      </c>
      <c r="O192" s="64" t="s">
        <v>1491</v>
      </c>
      <c r="P192" s="64" t="s">
        <v>1471</v>
      </c>
      <c r="Q192" s="64" t="s">
        <v>1464</v>
      </c>
    </row>
    <row r="193" ht="12.75" customHeight="1">
      <c r="A193" s="64" t="s">
        <v>2150</v>
      </c>
      <c r="B193" s="81" t="s">
        <v>2146</v>
      </c>
      <c r="C193" s="64" t="s">
        <v>1966</v>
      </c>
      <c r="D193" s="64" t="s">
        <v>1376</v>
      </c>
      <c r="E193" s="64" t="s">
        <v>228</v>
      </c>
      <c r="F193" s="64" t="s">
        <v>1464</v>
      </c>
      <c r="G193" s="64" t="s">
        <v>1464</v>
      </c>
      <c r="H193" s="64" t="s">
        <v>1395</v>
      </c>
      <c r="I193" s="64">
        <v>5700.0</v>
      </c>
      <c r="J193" s="64">
        <v>80.0</v>
      </c>
      <c r="K193" s="64" t="s">
        <v>23</v>
      </c>
      <c r="L193" s="64" t="s">
        <v>1464</v>
      </c>
      <c r="M193" s="64" t="s">
        <v>2151</v>
      </c>
      <c r="N193" s="64" t="s">
        <v>1464</v>
      </c>
      <c r="O193" s="64" t="s">
        <v>1590</v>
      </c>
      <c r="P193" s="64" t="s">
        <v>1464</v>
      </c>
      <c r="Q193" s="64" t="s">
        <v>1464</v>
      </c>
    </row>
    <row r="194" ht="12.75" customHeight="1">
      <c r="A194" s="64" t="s">
        <v>2152</v>
      </c>
      <c r="B194" s="81" t="s">
        <v>2146</v>
      </c>
      <c r="C194" s="64" t="s">
        <v>2153</v>
      </c>
      <c r="D194" s="64" t="s">
        <v>1376</v>
      </c>
      <c r="E194" s="64" t="s">
        <v>228</v>
      </c>
      <c r="F194" s="64" t="s">
        <v>1464</v>
      </c>
      <c r="G194" s="64" t="s">
        <v>1464</v>
      </c>
      <c r="H194" s="64" t="s">
        <v>914</v>
      </c>
      <c r="I194" s="64">
        <v>4700.0</v>
      </c>
      <c r="J194" s="64">
        <v>78.0</v>
      </c>
      <c r="K194" s="64" t="s">
        <v>23</v>
      </c>
      <c r="L194" s="64" t="s">
        <v>23</v>
      </c>
      <c r="M194" s="64" t="s">
        <v>2154</v>
      </c>
      <c r="N194" s="64" t="s">
        <v>1464</v>
      </c>
      <c r="O194" s="64" t="s">
        <v>1464</v>
      </c>
      <c r="P194" s="64" t="s">
        <v>1464</v>
      </c>
      <c r="Q194" s="64" t="s">
        <v>1464</v>
      </c>
    </row>
    <row r="195" ht="12.75" customHeight="1">
      <c r="A195" s="64" t="s">
        <v>2155</v>
      </c>
      <c r="B195" s="81" t="s">
        <v>2146</v>
      </c>
      <c r="C195" s="64" t="s">
        <v>2156</v>
      </c>
      <c r="D195" s="64" t="s">
        <v>1376</v>
      </c>
      <c r="E195" s="64" t="s">
        <v>228</v>
      </c>
      <c r="F195" s="64" t="s">
        <v>1464</v>
      </c>
      <c r="G195" s="64" t="s">
        <v>1464</v>
      </c>
      <c r="H195" s="64" t="s">
        <v>931</v>
      </c>
      <c r="I195" s="64">
        <v>5000.0</v>
      </c>
      <c r="J195" s="64">
        <v>78.0</v>
      </c>
      <c r="K195" s="64" t="s">
        <v>23</v>
      </c>
      <c r="L195" s="64" t="s">
        <v>23</v>
      </c>
      <c r="M195" s="64" t="s">
        <v>2157</v>
      </c>
      <c r="N195" s="64" t="s">
        <v>816</v>
      </c>
      <c r="O195" s="64" t="s">
        <v>1572</v>
      </c>
      <c r="P195" s="64" t="s">
        <v>1464</v>
      </c>
      <c r="Q195" s="64" t="s">
        <v>1464</v>
      </c>
    </row>
    <row r="196" ht="12.75" customHeight="1">
      <c r="A196" s="64" t="s">
        <v>2158</v>
      </c>
      <c r="B196" s="81" t="s">
        <v>2146</v>
      </c>
      <c r="C196" s="64" t="s">
        <v>2159</v>
      </c>
      <c r="D196" s="64" t="s">
        <v>1376</v>
      </c>
      <c r="E196" s="64" t="s">
        <v>228</v>
      </c>
      <c r="F196" s="64" t="s">
        <v>1464</v>
      </c>
      <c r="G196" s="64" t="s">
        <v>1464</v>
      </c>
      <c r="H196" s="64" t="s">
        <v>1345</v>
      </c>
      <c r="I196" s="64">
        <v>5400.0</v>
      </c>
      <c r="J196" s="64">
        <v>82.0</v>
      </c>
      <c r="K196" s="64" t="s">
        <v>23</v>
      </c>
      <c r="L196" s="64" t="s">
        <v>23</v>
      </c>
      <c r="M196" s="64" t="s">
        <v>2160</v>
      </c>
      <c r="N196" s="64" t="s">
        <v>1464</v>
      </c>
      <c r="O196" s="64" t="s">
        <v>1590</v>
      </c>
      <c r="P196" s="64" t="s">
        <v>1464</v>
      </c>
      <c r="Q196" s="64" t="s">
        <v>1464</v>
      </c>
    </row>
    <row r="197" ht="12.75" customHeight="1">
      <c r="A197" s="64" t="s">
        <v>2161</v>
      </c>
      <c r="B197" s="82">
        <v>41419.0</v>
      </c>
      <c r="C197" s="64" t="s">
        <v>2162</v>
      </c>
      <c r="D197" s="64" t="s">
        <v>1376</v>
      </c>
      <c r="E197" s="64" t="s">
        <v>228</v>
      </c>
      <c r="F197" s="64" t="s">
        <v>1572</v>
      </c>
      <c r="G197" s="64" t="s">
        <v>414</v>
      </c>
      <c r="H197" s="64" t="s">
        <v>1464</v>
      </c>
      <c r="I197" s="64">
        <v>4700.0</v>
      </c>
      <c r="J197" s="64">
        <v>79.0</v>
      </c>
      <c r="K197" s="64" t="s">
        <v>23</v>
      </c>
      <c r="L197" s="64" t="s">
        <v>23</v>
      </c>
      <c r="M197" s="64" t="s">
        <v>2163</v>
      </c>
      <c r="N197" s="64" t="s">
        <v>1464</v>
      </c>
      <c r="O197" s="64" t="s">
        <v>1464</v>
      </c>
      <c r="P197" s="64" t="s">
        <v>1464</v>
      </c>
      <c r="Q197" s="64" t="s">
        <v>1464</v>
      </c>
    </row>
    <row r="198" ht="12.75" customHeight="1">
      <c r="A198" s="64" t="s">
        <v>2164</v>
      </c>
      <c r="B198" s="81" t="s">
        <v>2165</v>
      </c>
      <c r="C198" s="64" t="s">
        <v>2166</v>
      </c>
      <c r="D198" s="64" t="s">
        <v>1363</v>
      </c>
      <c r="E198" s="64" t="s">
        <v>1211</v>
      </c>
      <c r="F198" s="64" t="s">
        <v>1464</v>
      </c>
      <c r="G198" s="64" t="s">
        <v>1464</v>
      </c>
      <c r="H198" s="64" t="s">
        <v>857</v>
      </c>
      <c r="I198" s="64">
        <v>4900.0</v>
      </c>
      <c r="J198" s="64">
        <v>76.0</v>
      </c>
      <c r="K198" s="64" t="s">
        <v>23</v>
      </c>
      <c r="L198" s="64" t="s">
        <v>23</v>
      </c>
      <c r="M198" s="64" t="s">
        <v>2167</v>
      </c>
      <c r="N198" s="64" t="s">
        <v>1464</v>
      </c>
      <c r="O198" s="64" t="s">
        <v>1470</v>
      </c>
      <c r="P198" s="64" t="s">
        <v>1464</v>
      </c>
      <c r="Q198" s="64" t="s">
        <v>1464</v>
      </c>
    </row>
    <row r="199" ht="12.75" customHeight="1">
      <c r="A199" s="64" t="s">
        <v>2168</v>
      </c>
      <c r="B199" s="81" t="s">
        <v>2169</v>
      </c>
      <c r="C199" s="64" t="s">
        <v>2089</v>
      </c>
      <c r="D199" s="64" t="s">
        <v>1363</v>
      </c>
      <c r="E199" s="64" t="s">
        <v>1211</v>
      </c>
      <c r="F199" s="64" t="s">
        <v>1464</v>
      </c>
      <c r="G199" s="64" t="s">
        <v>1464</v>
      </c>
      <c r="H199" s="64" t="s">
        <v>857</v>
      </c>
      <c r="I199" s="64">
        <v>7100.0</v>
      </c>
      <c r="J199" s="64">
        <v>66.0</v>
      </c>
      <c r="K199" s="64" t="s">
        <v>23</v>
      </c>
      <c r="L199" s="64" t="s">
        <v>23</v>
      </c>
      <c r="M199" s="64" t="s">
        <v>2170</v>
      </c>
      <c r="N199" s="64" t="s">
        <v>1464</v>
      </c>
      <c r="O199" s="64" t="s">
        <v>2016</v>
      </c>
      <c r="P199" s="64" t="s">
        <v>1464</v>
      </c>
      <c r="Q199" s="64" t="s">
        <v>1464</v>
      </c>
    </row>
    <row r="200" ht="12.75" customHeight="1">
      <c r="A200" s="64" t="s">
        <v>2171</v>
      </c>
      <c r="B200" s="81" t="s">
        <v>2169</v>
      </c>
      <c r="C200" s="64" t="s">
        <v>2121</v>
      </c>
      <c r="D200" s="64" t="s">
        <v>1363</v>
      </c>
      <c r="E200" s="64" t="s">
        <v>1211</v>
      </c>
      <c r="F200" s="64" t="s">
        <v>1464</v>
      </c>
      <c r="G200" s="64" t="s">
        <v>1464</v>
      </c>
      <c r="H200" s="64" t="s">
        <v>857</v>
      </c>
      <c r="I200" s="64">
        <v>5000.0</v>
      </c>
      <c r="J200" s="64">
        <v>76.0</v>
      </c>
      <c r="K200" s="64" t="s">
        <v>23</v>
      </c>
      <c r="L200" s="64" t="s">
        <v>23</v>
      </c>
      <c r="M200" s="64" t="s">
        <v>2172</v>
      </c>
      <c r="N200" s="64" t="s">
        <v>1464</v>
      </c>
      <c r="O200" s="64" t="s">
        <v>1470</v>
      </c>
      <c r="P200" s="64" t="s">
        <v>1464</v>
      </c>
      <c r="Q200" s="64" t="s">
        <v>1464</v>
      </c>
    </row>
    <row r="201" ht="12.75" customHeight="1">
      <c r="A201" s="64" t="s">
        <v>2173</v>
      </c>
      <c r="B201" s="81" t="s">
        <v>2174</v>
      </c>
      <c r="C201" s="64" t="s">
        <v>2175</v>
      </c>
      <c r="D201" s="64" t="s">
        <v>1363</v>
      </c>
      <c r="E201" s="64" t="s">
        <v>1211</v>
      </c>
      <c r="F201" s="64" t="s">
        <v>1464</v>
      </c>
      <c r="G201" s="64" t="s">
        <v>1464</v>
      </c>
      <c r="H201" s="64" t="s">
        <v>857</v>
      </c>
      <c r="I201" s="64">
        <v>4350.0</v>
      </c>
      <c r="J201" s="64">
        <v>72.0</v>
      </c>
      <c r="K201" s="64" t="s">
        <v>23</v>
      </c>
      <c r="L201" s="64" t="s">
        <v>40</v>
      </c>
      <c r="M201" s="64" t="s">
        <v>2176</v>
      </c>
      <c r="N201" s="64" t="s">
        <v>1464</v>
      </c>
      <c r="O201" s="64" t="s">
        <v>1572</v>
      </c>
      <c r="P201" s="64" t="s">
        <v>1464</v>
      </c>
      <c r="Q201" s="64" t="s">
        <v>1464</v>
      </c>
    </row>
    <row r="202" ht="12.75" customHeight="1">
      <c r="A202" s="64" t="s">
        <v>2177</v>
      </c>
      <c r="B202" s="81" t="s">
        <v>2174</v>
      </c>
      <c r="C202" s="64" t="s">
        <v>2178</v>
      </c>
      <c r="D202" s="64" t="s">
        <v>1363</v>
      </c>
      <c r="E202" s="64" t="s">
        <v>1211</v>
      </c>
      <c r="F202" s="64" t="s">
        <v>1464</v>
      </c>
      <c r="G202" s="64" t="s">
        <v>1464</v>
      </c>
      <c r="H202" s="64" t="s">
        <v>857</v>
      </c>
      <c r="I202" s="64">
        <v>7300.0</v>
      </c>
      <c r="J202" s="64">
        <v>86.0</v>
      </c>
      <c r="K202" s="64" t="s">
        <v>23</v>
      </c>
      <c r="L202" s="64" t="s">
        <v>40</v>
      </c>
      <c r="M202" s="64" t="s">
        <v>2179</v>
      </c>
      <c r="N202" s="64" t="s">
        <v>1464</v>
      </c>
      <c r="O202" s="64" t="s">
        <v>1481</v>
      </c>
      <c r="P202" s="64" t="s">
        <v>1464</v>
      </c>
      <c r="Q202" s="64" t="s">
        <v>1464</v>
      </c>
    </row>
    <row r="203" ht="12.75" customHeight="1">
      <c r="A203" s="64" t="s">
        <v>2180</v>
      </c>
      <c r="B203" s="81" t="s">
        <v>2174</v>
      </c>
      <c r="C203" s="64" t="s">
        <v>2181</v>
      </c>
      <c r="D203" s="64" t="s">
        <v>1376</v>
      </c>
      <c r="E203" s="64" t="s">
        <v>228</v>
      </c>
      <c r="F203" s="64" t="s">
        <v>1464</v>
      </c>
      <c r="G203" s="64" t="s">
        <v>1464</v>
      </c>
      <c r="H203" s="64" t="s">
        <v>947</v>
      </c>
      <c r="I203" s="64">
        <v>6500.0</v>
      </c>
      <c r="J203" s="64">
        <v>86.0</v>
      </c>
      <c r="K203" s="64" t="s">
        <v>23</v>
      </c>
      <c r="L203" s="64" t="s">
        <v>23</v>
      </c>
      <c r="M203" s="64" t="s">
        <v>2182</v>
      </c>
      <c r="N203" s="64" t="s">
        <v>1464</v>
      </c>
      <c r="O203" s="64" t="s">
        <v>1486</v>
      </c>
      <c r="P203" s="64" t="s">
        <v>1471</v>
      </c>
      <c r="Q203" s="64" t="s">
        <v>1477</v>
      </c>
    </row>
    <row r="204" ht="12.75" customHeight="1">
      <c r="A204" s="64" t="s">
        <v>2183</v>
      </c>
      <c r="B204" s="82">
        <v>41419.354166666664</v>
      </c>
      <c r="C204" s="64" t="s">
        <v>2184</v>
      </c>
      <c r="D204" s="64" t="s">
        <v>1363</v>
      </c>
      <c r="E204" s="64" t="s">
        <v>1211</v>
      </c>
      <c r="F204" s="64" t="s">
        <v>1673</v>
      </c>
      <c r="G204" s="64" t="s">
        <v>855</v>
      </c>
      <c r="H204" s="64" t="s">
        <v>1464</v>
      </c>
      <c r="I204" s="64">
        <v>6150.0</v>
      </c>
      <c r="J204" s="64">
        <v>81.0</v>
      </c>
      <c r="K204" s="64" t="s">
        <v>23</v>
      </c>
      <c r="L204" s="64" t="s">
        <v>40</v>
      </c>
      <c r="M204" s="64" t="s">
        <v>2185</v>
      </c>
      <c r="N204" s="64" t="s">
        <v>1464</v>
      </c>
      <c r="O204" s="64" t="s">
        <v>1496</v>
      </c>
      <c r="P204" s="64" t="s">
        <v>1464</v>
      </c>
      <c r="Q204" s="64" t="s">
        <v>1464</v>
      </c>
    </row>
    <row r="205" ht="12.75" customHeight="1">
      <c r="A205" s="64" t="s">
        <v>2186</v>
      </c>
      <c r="B205" s="81" t="s">
        <v>2187</v>
      </c>
      <c r="C205" s="64" t="s">
        <v>2188</v>
      </c>
      <c r="D205" s="64" t="s">
        <v>1363</v>
      </c>
      <c r="E205" s="64" t="s">
        <v>1211</v>
      </c>
      <c r="F205" s="64" t="s">
        <v>1464</v>
      </c>
      <c r="G205" s="64" t="s">
        <v>1464</v>
      </c>
      <c r="H205" s="64" t="s">
        <v>857</v>
      </c>
      <c r="I205" s="64">
        <v>5000.0</v>
      </c>
      <c r="J205" s="64">
        <v>79.0</v>
      </c>
      <c r="K205" s="64" t="s">
        <v>23</v>
      </c>
      <c r="L205" s="64" t="s">
        <v>23</v>
      </c>
      <c r="M205" s="64" t="s">
        <v>2189</v>
      </c>
      <c r="N205" s="64" t="s">
        <v>1464</v>
      </c>
      <c r="O205" s="64" t="s">
        <v>1572</v>
      </c>
      <c r="P205" s="64" t="s">
        <v>1464</v>
      </c>
      <c r="Q205" s="64" t="s">
        <v>1464</v>
      </c>
    </row>
    <row r="206" ht="12.75" customHeight="1">
      <c r="A206" s="64" t="s">
        <v>2190</v>
      </c>
      <c r="B206" s="81" t="s">
        <v>2187</v>
      </c>
      <c r="C206" s="64" t="s">
        <v>2191</v>
      </c>
      <c r="D206" s="64" t="s">
        <v>1376</v>
      </c>
      <c r="E206" s="64" t="s">
        <v>228</v>
      </c>
      <c r="F206" s="64" t="s">
        <v>1464</v>
      </c>
      <c r="G206" s="64" t="s">
        <v>1464</v>
      </c>
      <c r="H206" s="64" t="s">
        <v>904</v>
      </c>
      <c r="I206" s="64">
        <v>4200.0</v>
      </c>
      <c r="J206" s="64">
        <v>76.0</v>
      </c>
      <c r="K206" s="64" t="s">
        <v>23</v>
      </c>
      <c r="L206" s="64" t="s">
        <v>23</v>
      </c>
      <c r="M206" s="64" t="s">
        <v>2192</v>
      </c>
      <c r="N206" s="64" t="s">
        <v>1464</v>
      </c>
      <c r="O206" s="64" t="s">
        <v>1687</v>
      </c>
      <c r="P206" s="64" t="s">
        <v>1471</v>
      </c>
      <c r="Q206" s="64" t="s">
        <v>1471</v>
      </c>
    </row>
    <row r="207" ht="12.75" customHeight="1">
      <c r="A207" s="64" t="s">
        <v>2193</v>
      </c>
      <c r="B207" s="81" t="s">
        <v>2194</v>
      </c>
      <c r="C207" s="64" t="s">
        <v>2001</v>
      </c>
      <c r="D207" s="64" t="s">
        <v>1363</v>
      </c>
      <c r="E207" s="64" t="s">
        <v>1211</v>
      </c>
      <c r="F207" s="64" t="s">
        <v>1464</v>
      </c>
      <c r="G207" s="64" t="s">
        <v>1464</v>
      </c>
      <c r="H207" s="64" t="s">
        <v>857</v>
      </c>
      <c r="I207" s="64">
        <v>4250.0</v>
      </c>
      <c r="J207" s="64">
        <v>71.0</v>
      </c>
      <c r="K207" s="64" t="s">
        <v>23</v>
      </c>
      <c r="L207" s="64" t="s">
        <v>23</v>
      </c>
      <c r="M207" s="64" t="s">
        <v>2195</v>
      </c>
      <c r="N207" s="64" t="s">
        <v>1464</v>
      </c>
      <c r="O207" s="64" t="s">
        <v>1491</v>
      </c>
      <c r="P207" s="64" t="s">
        <v>1464</v>
      </c>
      <c r="Q207" s="64" t="s">
        <v>1464</v>
      </c>
    </row>
    <row r="208" ht="12.75" customHeight="1">
      <c r="A208" s="64" t="s">
        <v>2196</v>
      </c>
      <c r="B208" s="81" t="s">
        <v>2194</v>
      </c>
      <c r="C208" s="64" t="s">
        <v>2197</v>
      </c>
      <c r="D208" s="64" t="s">
        <v>1363</v>
      </c>
      <c r="E208" s="64" t="s">
        <v>1211</v>
      </c>
      <c r="F208" s="64" t="s">
        <v>1464</v>
      </c>
      <c r="G208" s="64" t="s">
        <v>1464</v>
      </c>
      <c r="H208" s="64" t="s">
        <v>857</v>
      </c>
      <c r="I208" s="64">
        <v>4150.0</v>
      </c>
      <c r="J208" s="64">
        <v>75.0</v>
      </c>
      <c r="K208" s="64" t="s">
        <v>23</v>
      </c>
      <c r="L208" s="64" t="s">
        <v>23</v>
      </c>
      <c r="M208" s="64" t="s">
        <v>2198</v>
      </c>
      <c r="N208" s="64" t="s">
        <v>1464</v>
      </c>
      <c r="O208" s="64" t="s">
        <v>1551</v>
      </c>
      <c r="P208" s="64" t="s">
        <v>1464</v>
      </c>
      <c r="Q208" s="64" t="s">
        <v>1464</v>
      </c>
    </row>
    <row r="209" ht="12.75" customHeight="1">
      <c r="A209" s="64" t="s">
        <v>2199</v>
      </c>
      <c r="B209" s="81" t="s">
        <v>2194</v>
      </c>
      <c r="C209" s="64" t="s">
        <v>2200</v>
      </c>
      <c r="D209" s="64" t="s">
        <v>1363</v>
      </c>
      <c r="E209" s="64" t="s">
        <v>1211</v>
      </c>
      <c r="F209" s="64" t="s">
        <v>1464</v>
      </c>
      <c r="G209" s="64" t="s">
        <v>1464</v>
      </c>
      <c r="H209" s="64" t="s">
        <v>857</v>
      </c>
      <c r="I209" s="64">
        <v>4300.0</v>
      </c>
      <c r="J209" s="64">
        <v>71.0</v>
      </c>
      <c r="K209" s="64" t="s">
        <v>23</v>
      </c>
      <c r="L209" s="64" t="s">
        <v>23</v>
      </c>
      <c r="M209" s="64" t="s">
        <v>2201</v>
      </c>
      <c r="N209" s="64" t="s">
        <v>1464</v>
      </c>
      <c r="O209" s="64" t="s">
        <v>1687</v>
      </c>
      <c r="P209" s="64" t="s">
        <v>1464</v>
      </c>
      <c r="Q209" s="64" t="s">
        <v>1464</v>
      </c>
    </row>
    <row r="210" ht="12.75" customHeight="1">
      <c r="A210" s="64" t="s">
        <v>2202</v>
      </c>
      <c r="B210" s="81" t="s">
        <v>2194</v>
      </c>
      <c r="C210" s="64" t="s">
        <v>2203</v>
      </c>
      <c r="D210" s="64" t="s">
        <v>1376</v>
      </c>
      <c r="E210" s="64" t="s">
        <v>228</v>
      </c>
      <c r="F210" s="64" t="s">
        <v>1464</v>
      </c>
      <c r="G210" s="64" t="s">
        <v>1464</v>
      </c>
      <c r="H210" s="64" t="s">
        <v>915</v>
      </c>
      <c r="I210" s="64">
        <v>5500.0</v>
      </c>
      <c r="J210" s="64">
        <v>81.0</v>
      </c>
      <c r="K210" s="64" t="s">
        <v>23</v>
      </c>
      <c r="L210" s="64" t="s">
        <v>23</v>
      </c>
      <c r="M210" s="64" t="s">
        <v>2204</v>
      </c>
      <c r="N210" s="64" t="s">
        <v>1464</v>
      </c>
      <c r="O210" s="64" t="s">
        <v>1590</v>
      </c>
      <c r="P210" s="64" t="s">
        <v>1471</v>
      </c>
      <c r="Q210" s="64" t="s">
        <v>1471</v>
      </c>
    </row>
    <row r="211" ht="12.75" customHeight="1">
      <c r="A211" s="64" t="s">
        <v>2205</v>
      </c>
      <c r="B211" s="82">
        <v>41419.416666666664</v>
      </c>
      <c r="C211" s="64" t="s">
        <v>2206</v>
      </c>
      <c r="D211" s="64" t="s">
        <v>1484</v>
      </c>
      <c r="E211" s="64" t="s">
        <v>82</v>
      </c>
      <c r="F211" s="64" t="s">
        <v>1517</v>
      </c>
      <c r="G211" s="64" t="s">
        <v>834</v>
      </c>
      <c r="H211" s="64" t="s">
        <v>1464</v>
      </c>
      <c r="I211" s="64">
        <v>4900.0</v>
      </c>
      <c r="J211" s="64">
        <v>78.0</v>
      </c>
      <c r="K211" s="64" t="s">
        <v>23</v>
      </c>
      <c r="L211" s="64" t="s">
        <v>40</v>
      </c>
      <c r="M211" s="64" t="s">
        <v>2207</v>
      </c>
      <c r="N211" s="64" t="s">
        <v>1464</v>
      </c>
      <c r="O211" s="64" t="s">
        <v>1470</v>
      </c>
      <c r="P211" s="64" t="s">
        <v>1464</v>
      </c>
      <c r="Q211" s="64" t="s">
        <v>1464</v>
      </c>
    </row>
    <row r="212" ht="12.75" customHeight="1">
      <c r="A212" s="64" t="s">
        <v>2208</v>
      </c>
      <c r="B212" s="81" t="s">
        <v>2209</v>
      </c>
      <c r="C212" s="64" t="s">
        <v>2210</v>
      </c>
      <c r="D212" s="64" t="s">
        <v>1363</v>
      </c>
      <c r="E212" s="64" t="s">
        <v>1211</v>
      </c>
      <c r="F212" s="64" t="s">
        <v>1464</v>
      </c>
      <c r="G212" s="64" t="s">
        <v>1464</v>
      </c>
      <c r="H212" s="64" t="s">
        <v>857</v>
      </c>
      <c r="I212" s="64">
        <v>7100.0</v>
      </c>
      <c r="J212" s="64">
        <v>83.0</v>
      </c>
      <c r="K212" s="64" t="s">
        <v>23</v>
      </c>
      <c r="L212" s="64" t="s">
        <v>23</v>
      </c>
      <c r="M212" s="64" t="s">
        <v>2211</v>
      </c>
      <c r="N212" s="64" t="s">
        <v>1464</v>
      </c>
      <c r="O212" s="64" t="s">
        <v>1514</v>
      </c>
      <c r="P212" s="64" t="s">
        <v>1464</v>
      </c>
      <c r="Q212" s="64" t="s">
        <v>1464</v>
      </c>
    </row>
    <row r="213" ht="12.75" customHeight="1">
      <c r="A213" s="64" t="s">
        <v>2212</v>
      </c>
      <c r="B213" s="82">
        <v>41419.458333333336</v>
      </c>
      <c r="C213" s="64" t="s">
        <v>2213</v>
      </c>
      <c r="D213" s="64" t="s">
        <v>1363</v>
      </c>
      <c r="E213" s="64" t="s">
        <v>1211</v>
      </c>
      <c r="F213" s="64" t="s">
        <v>1862</v>
      </c>
      <c r="G213" s="64" t="s">
        <v>845</v>
      </c>
      <c r="H213" s="64" t="s">
        <v>1464</v>
      </c>
      <c r="I213" s="64">
        <v>4250.0</v>
      </c>
      <c r="J213" s="64">
        <v>73.0</v>
      </c>
      <c r="K213" s="64" t="s">
        <v>23</v>
      </c>
      <c r="L213" s="64" t="s">
        <v>23</v>
      </c>
      <c r="M213" s="64" t="s">
        <v>2214</v>
      </c>
      <c r="N213" s="64" t="s">
        <v>1464</v>
      </c>
      <c r="O213" s="64" t="s">
        <v>1572</v>
      </c>
      <c r="P213" s="64" t="s">
        <v>1464</v>
      </c>
      <c r="Q213" s="64" t="s">
        <v>1464</v>
      </c>
    </row>
    <row r="214" ht="12.75" customHeight="1">
      <c r="A214" s="64" t="s">
        <v>2215</v>
      </c>
      <c r="B214" s="81" t="s">
        <v>2216</v>
      </c>
      <c r="C214" s="64" t="s">
        <v>2217</v>
      </c>
      <c r="D214" s="64" t="s">
        <v>1363</v>
      </c>
      <c r="E214" s="64" t="s">
        <v>1211</v>
      </c>
      <c r="F214" s="64" t="s">
        <v>1464</v>
      </c>
      <c r="G214" s="64" t="s">
        <v>1464</v>
      </c>
      <c r="H214" s="64" t="s">
        <v>857</v>
      </c>
      <c r="I214" s="64">
        <v>4400.0</v>
      </c>
      <c r="J214" s="64">
        <v>76.0</v>
      </c>
      <c r="K214" s="64" t="s">
        <v>23</v>
      </c>
      <c r="L214" s="64" t="s">
        <v>23</v>
      </c>
      <c r="M214" s="64" t="s">
        <v>2218</v>
      </c>
      <c r="N214" s="64" t="s">
        <v>1464</v>
      </c>
      <c r="O214" s="64" t="s">
        <v>1572</v>
      </c>
      <c r="P214" s="64" t="s">
        <v>1464</v>
      </c>
      <c r="Q214" s="64" t="s">
        <v>1464</v>
      </c>
    </row>
    <row r="215" ht="12.75" customHeight="1">
      <c r="A215" s="64" t="s">
        <v>2219</v>
      </c>
      <c r="B215" s="81" t="s">
        <v>2216</v>
      </c>
      <c r="C215" s="64" t="s">
        <v>1685</v>
      </c>
      <c r="D215" s="64" t="s">
        <v>1363</v>
      </c>
      <c r="E215" s="64" t="s">
        <v>1211</v>
      </c>
      <c r="F215" s="64" t="s">
        <v>1464</v>
      </c>
      <c r="G215" s="64" t="s">
        <v>1464</v>
      </c>
      <c r="H215" s="64" t="s">
        <v>857</v>
      </c>
      <c r="I215" s="64">
        <v>5100.0</v>
      </c>
      <c r="J215" s="64">
        <v>77.0</v>
      </c>
      <c r="K215" s="64" t="s">
        <v>23</v>
      </c>
      <c r="L215" s="64" t="s">
        <v>23</v>
      </c>
      <c r="M215" s="64" t="s">
        <v>2220</v>
      </c>
      <c r="N215" s="64" t="s">
        <v>1464</v>
      </c>
      <c r="O215" s="64" t="s">
        <v>1572</v>
      </c>
      <c r="P215" s="64" t="s">
        <v>1464</v>
      </c>
      <c r="Q215" s="64" t="s">
        <v>1464</v>
      </c>
    </row>
    <row r="216" ht="12.75" customHeight="1">
      <c r="A216" s="64" t="s">
        <v>2221</v>
      </c>
      <c r="B216" s="82">
        <v>41419.5</v>
      </c>
      <c r="C216" s="64" t="s">
        <v>2222</v>
      </c>
      <c r="D216" s="64" t="s">
        <v>1397</v>
      </c>
      <c r="E216" s="64" t="s">
        <v>90</v>
      </c>
      <c r="F216" s="64" t="s">
        <v>1681</v>
      </c>
      <c r="G216" s="64" t="s">
        <v>976</v>
      </c>
      <c r="H216" s="64" t="s">
        <v>1464</v>
      </c>
      <c r="I216" s="64">
        <v>5750.0</v>
      </c>
      <c r="J216" s="64">
        <v>80.0</v>
      </c>
      <c r="K216" s="64" t="s">
        <v>23</v>
      </c>
      <c r="L216" s="64" t="s">
        <v>23</v>
      </c>
      <c r="M216" s="64" t="s">
        <v>2223</v>
      </c>
      <c r="N216" s="64" t="s">
        <v>1464</v>
      </c>
      <c r="O216" s="64" t="s">
        <v>1496</v>
      </c>
      <c r="P216" s="64" t="s">
        <v>1464</v>
      </c>
      <c r="Q216" s="64" t="s">
        <v>1464</v>
      </c>
    </row>
    <row r="217" ht="12.75" customHeight="1">
      <c r="A217" s="64" t="s">
        <v>2224</v>
      </c>
      <c r="B217" s="81" t="s">
        <v>2225</v>
      </c>
      <c r="C217" s="64" t="s">
        <v>1718</v>
      </c>
      <c r="D217" s="64" t="s">
        <v>1363</v>
      </c>
      <c r="E217" s="64" t="s">
        <v>1211</v>
      </c>
      <c r="F217" s="64" t="s">
        <v>1464</v>
      </c>
      <c r="G217" s="64" t="s">
        <v>1464</v>
      </c>
      <c r="H217" s="64" t="s">
        <v>857</v>
      </c>
      <c r="I217" s="64">
        <v>4350.0</v>
      </c>
      <c r="J217" s="64">
        <v>71.0</v>
      </c>
      <c r="K217" s="64" t="s">
        <v>23</v>
      </c>
      <c r="L217" s="64" t="s">
        <v>23</v>
      </c>
      <c r="M217" s="64" t="s">
        <v>2226</v>
      </c>
      <c r="N217" s="64" t="s">
        <v>1464</v>
      </c>
      <c r="O217" s="64" t="s">
        <v>1551</v>
      </c>
      <c r="P217" s="64" t="s">
        <v>1464</v>
      </c>
      <c r="Q217" s="64" t="s">
        <v>1464</v>
      </c>
    </row>
    <row r="218" ht="12.75" customHeight="1">
      <c r="A218" s="64" t="s">
        <v>2227</v>
      </c>
      <c r="B218" s="81" t="s">
        <v>2228</v>
      </c>
      <c r="C218" s="64" t="s">
        <v>2229</v>
      </c>
      <c r="D218" s="64" t="s">
        <v>1363</v>
      </c>
      <c r="E218" s="64" t="s">
        <v>1211</v>
      </c>
      <c r="F218" s="64" t="s">
        <v>1464</v>
      </c>
      <c r="G218" s="64" t="s">
        <v>1464</v>
      </c>
      <c r="H218" s="64" t="s">
        <v>857</v>
      </c>
      <c r="I218" s="64">
        <v>5600.0</v>
      </c>
      <c r="J218" s="64">
        <v>81.0</v>
      </c>
      <c r="K218" s="64" t="s">
        <v>23</v>
      </c>
      <c r="L218" s="64" t="s">
        <v>40</v>
      </c>
      <c r="M218" s="64" t="s">
        <v>2230</v>
      </c>
      <c r="N218" s="64" t="s">
        <v>1464</v>
      </c>
      <c r="O218" s="64" t="s">
        <v>1590</v>
      </c>
      <c r="P218" s="64" t="s">
        <v>1464</v>
      </c>
      <c r="Q218" s="64" t="s">
        <v>1464</v>
      </c>
    </row>
    <row r="219" ht="12.75" customHeight="1">
      <c r="A219" s="64" t="s">
        <v>2231</v>
      </c>
      <c r="B219" s="81" t="s">
        <v>2232</v>
      </c>
      <c r="C219" s="64" t="s">
        <v>2233</v>
      </c>
      <c r="D219" s="64" t="s">
        <v>1363</v>
      </c>
      <c r="E219" s="64" t="s">
        <v>1211</v>
      </c>
      <c r="F219" s="64" t="s">
        <v>1464</v>
      </c>
      <c r="G219" s="64" t="s">
        <v>1464</v>
      </c>
      <c r="H219" s="64" t="s">
        <v>29</v>
      </c>
      <c r="I219" s="64">
        <v>6275.0</v>
      </c>
      <c r="J219" s="64">
        <v>80.0</v>
      </c>
      <c r="K219" s="64" t="s">
        <v>23</v>
      </c>
      <c r="L219" s="64" t="s">
        <v>40</v>
      </c>
      <c r="M219" s="64" t="s">
        <v>2234</v>
      </c>
      <c r="N219" s="64" t="s">
        <v>1464</v>
      </c>
      <c r="O219" s="64" t="s">
        <v>1596</v>
      </c>
      <c r="P219" s="64" t="s">
        <v>1464</v>
      </c>
      <c r="Q219" s="64" t="s">
        <v>1464</v>
      </c>
    </row>
    <row r="220" ht="12.75" customHeight="1">
      <c r="A220" s="64" t="s">
        <v>2235</v>
      </c>
      <c r="B220" s="81" t="s">
        <v>2232</v>
      </c>
      <c r="C220" s="64" t="s">
        <v>2082</v>
      </c>
      <c r="D220" s="64" t="s">
        <v>1363</v>
      </c>
      <c r="E220" s="64" t="s">
        <v>1211</v>
      </c>
      <c r="F220" s="64" t="s">
        <v>1464</v>
      </c>
      <c r="G220" s="64" t="s">
        <v>1464</v>
      </c>
      <c r="H220" s="64" t="s">
        <v>857</v>
      </c>
      <c r="I220" s="64">
        <v>9330.0</v>
      </c>
      <c r="J220" s="64">
        <v>94.0</v>
      </c>
      <c r="K220" s="64" t="s">
        <v>23</v>
      </c>
      <c r="L220" s="64" t="s">
        <v>40</v>
      </c>
      <c r="M220" s="64" t="s">
        <v>2236</v>
      </c>
      <c r="N220" s="64" t="s">
        <v>1464</v>
      </c>
      <c r="O220" s="64" t="s">
        <v>1476</v>
      </c>
      <c r="P220" s="64" t="s">
        <v>1464</v>
      </c>
      <c r="Q220" s="64" t="s">
        <v>1464</v>
      </c>
    </row>
    <row r="221" ht="12.75" customHeight="1">
      <c r="A221" s="64" t="s">
        <v>2237</v>
      </c>
      <c r="B221" s="81" t="s">
        <v>2238</v>
      </c>
      <c r="C221" s="64" t="s">
        <v>2239</v>
      </c>
      <c r="D221" s="64" t="s">
        <v>1365</v>
      </c>
      <c r="E221" s="64" t="s">
        <v>19</v>
      </c>
      <c r="F221" s="64" t="s">
        <v>1464</v>
      </c>
      <c r="G221" s="64" t="s">
        <v>1464</v>
      </c>
      <c r="H221" s="64" t="s">
        <v>22</v>
      </c>
      <c r="I221" s="64">
        <v>3700.0</v>
      </c>
      <c r="J221" s="64">
        <v>73.0</v>
      </c>
      <c r="K221" s="64" t="s">
        <v>23</v>
      </c>
      <c r="L221" s="64" t="s">
        <v>23</v>
      </c>
      <c r="M221" s="64" t="s">
        <v>2240</v>
      </c>
      <c r="N221" s="64" t="s">
        <v>816</v>
      </c>
      <c r="O221" s="64" t="s">
        <v>1524</v>
      </c>
      <c r="P221" s="64" t="s">
        <v>1464</v>
      </c>
      <c r="Q221" s="64" t="s">
        <v>1464</v>
      </c>
    </row>
    <row r="222" ht="12.75" customHeight="1">
      <c r="A222" s="64" t="s">
        <v>2241</v>
      </c>
      <c r="B222" s="82">
        <v>41419.677083333336</v>
      </c>
      <c r="C222" s="64" t="s">
        <v>2242</v>
      </c>
      <c r="D222" s="64" t="s">
        <v>1484</v>
      </c>
      <c r="E222" s="64" t="s">
        <v>82</v>
      </c>
      <c r="F222" s="64" t="s">
        <v>2038</v>
      </c>
      <c r="G222" s="64" t="s">
        <v>836</v>
      </c>
      <c r="H222" s="64" t="s">
        <v>1464</v>
      </c>
      <c r="I222" s="64">
        <v>4900.0</v>
      </c>
      <c r="J222" s="64">
        <v>78.0</v>
      </c>
      <c r="K222" s="64" t="s">
        <v>23</v>
      </c>
      <c r="L222" s="64" t="s">
        <v>40</v>
      </c>
      <c r="M222" s="64" t="s">
        <v>2243</v>
      </c>
      <c r="N222" s="64" t="s">
        <v>1464</v>
      </c>
      <c r="O222" s="64" t="s">
        <v>1491</v>
      </c>
      <c r="P222" s="64" t="s">
        <v>1464</v>
      </c>
      <c r="Q222" s="64" t="s">
        <v>1464</v>
      </c>
    </row>
    <row r="223" ht="12.75" customHeight="1">
      <c r="A223" s="64" t="s">
        <v>2244</v>
      </c>
      <c r="B223" s="81" t="s">
        <v>2245</v>
      </c>
      <c r="C223" s="64" t="s">
        <v>2246</v>
      </c>
      <c r="D223" s="64" t="s">
        <v>1363</v>
      </c>
      <c r="E223" s="64" t="s">
        <v>1211</v>
      </c>
      <c r="F223" s="64" t="s">
        <v>1464</v>
      </c>
      <c r="G223" s="64" t="s">
        <v>1464</v>
      </c>
      <c r="H223" s="64" t="s">
        <v>1424</v>
      </c>
      <c r="I223" s="64">
        <v>5280.0</v>
      </c>
      <c r="J223" s="64">
        <v>77.0</v>
      </c>
      <c r="K223" s="64" t="s">
        <v>23</v>
      </c>
      <c r="L223" s="64" t="s">
        <v>40</v>
      </c>
      <c r="M223" s="64" t="s">
        <v>2247</v>
      </c>
      <c r="N223" s="64" t="s">
        <v>816</v>
      </c>
      <c r="O223" s="64" t="s">
        <v>1596</v>
      </c>
      <c r="P223" s="64" t="s">
        <v>1464</v>
      </c>
      <c r="Q223" s="64" t="s">
        <v>1464</v>
      </c>
    </row>
    <row r="224" ht="12.75" customHeight="1">
      <c r="A224" s="64" t="s">
        <v>2248</v>
      </c>
      <c r="B224" s="82">
        <v>41419.770833333336</v>
      </c>
      <c r="C224" s="64" t="s">
        <v>2249</v>
      </c>
      <c r="D224" s="64" t="s">
        <v>1484</v>
      </c>
      <c r="E224" s="64" t="s">
        <v>82</v>
      </c>
      <c r="F224" s="64" t="s">
        <v>2250</v>
      </c>
      <c r="G224" s="64" t="s">
        <v>2251</v>
      </c>
      <c r="H224" s="64" t="s">
        <v>1464</v>
      </c>
      <c r="I224" s="64">
        <v>4250.0</v>
      </c>
      <c r="J224" s="64">
        <v>72.0</v>
      </c>
      <c r="K224" s="64" t="s">
        <v>23</v>
      </c>
      <c r="L224" s="64" t="s">
        <v>23</v>
      </c>
      <c r="M224" s="64" t="s">
        <v>2252</v>
      </c>
      <c r="N224" s="64" t="s">
        <v>1464</v>
      </c>
      <c r="O224" s="64" t="s">
        <v>1572</v>
      </c>
      <c r="P224" s="64" t="s">
        <v>1464</v>
      </c>
      <c r="Q224" s="64" t="s">
        <v>1464</v>
      </c>
    </row>
    <row r="225" ht="12.75" customHeight="1">
      <c r="A225" s="64" t="s">
        <v>2253</v>
      </c>
      <c r="B225" s="81" t="s">
        <v>2254</v>
      </c>
      <c r="C225" s="64" t="s">
        <v>2255</v>
      </c>
      <c r="D225" s="64" t="s">
        <v>1363</v>
      </c>
      <c r="E225" s="64" t="s">
        <v>1211</v>
      </c>
      <c r="F225" s="64" t="s">
        <v>1464</v>
      </c>
      <c r="G225" s="64" t="s">
        <v>1464</v>
      </c>
      <c r="H225" s="64" t="s">
        <v>819</v>
      </c>
      <c r="I225" s="64">
        <v>4500.0</v>
      </c>
      <c r="J225" s="64">
        <v>76.0</v>
      </c>
      <c r="K225" s="64" t="s">
        <v>23</v>
      </c>
      <c r="L225" s="64" t="s">
        <v>23</v>
      </c>
      <c r="M225" s="64" t="s">
        <v>2256</v>
      </c>
      <c r="N225" s="64" t="s">
        <v>1464</v>
      </c>
      <c r="O225" s="64" t="s">
        <v>1572</v>
      </c>
      <c r="P225" s="64" t="s">
        <v>1464</v>
      </c>
      <c r="Q225" s="64" t="s">
        <v>1464</v>
      </c>
    </row>
    <row r="226" ht="12.75" customHeight="1">
      <c r="A226" s="64" t="s">
        <v>2257</v>
      </c>
      <c r="B226" s="81" t="s">
        <v>2258</v>
      </c>
      <c r="C226" s="64" t="s">
        <v>2078</v>
      </c>
      <c r="D226" s="64" t="s">
        <v>1363</v>
      </c>
      <c r="E226" s="64" t="s">
        <v>1211</v>
      </c>
      <c r="F226" s="64" t="s">
        <v>1464</v>
      </c>
      <c r="G226" s="64" t="s">
        <v>1464</v>
      </c>
      <c r="H226" s="64" t="s">
        <v>819</v>
      </c>
      <c r="I226" s="64">
        <v>7500.0</v>
      </c>
      <c r="J226" s="64">
        <v>84.0</v>
      </c>
      <c r="K226" s="64" t="s">
        <v>23</v>
      </c>
      <c r="L226" s="64" t="s">
        <v>23</v>
      </c>
      <c r="M226" s="64" t="s">
        <v>2259</v>
      </c>
      <c r="N226" s="64" t="s">
        <v>1464</v>
      </c>
      <c r="O226" s="64" t="s">
        <v>1646</v>
      </c>
      <c r="P226" s="64" t="s">
        <v>1464</v>
      </c>
      <c r="Q226" s="64" t="s">
        <v>1464</v>
      </c>
    </row>
    <row r="227" ht="12.75" customHeight="1">
      <c r="A227" s="64" t="s">
        <v>2260</v>
      </c>
      <c r="B227" s="82">
        <v>41419.854166666664</v>
      </c>
      <c r="C227" s="64" t="s">
        <v>2261</v>
      </c>
      <c r="D227" s="64" t="s">
        <v>1484</v>
      </c>
      <c r="E227" s="64" t="s">
        <v>82</v>
      </c>
      <c r="F227" s="64" t="s">
        <v>2250</v>
      </c>
      <c r="G227" s="64" t="s">
        <v>2251</v>
      </c>
      <c r="H227" s="64" t="s">
        <v>1464</v>
      </c>
      <c r="I227" s="64">
        <v>5000.0</v>
      </c>
      <c r="J227" s="64">
        <v>76.0</v>
      </c>
      <c r="K227" s="64" t="s">
        <v>23</v>
      </c>
      <c r="L227" s="64" t="s">
        <v>23</v>
      </c>
      <c r="M227" s="64" t="s">
        <v>2262</v>
      </c>
      <c r="N227" s="64" t="s">
        <v>1464</v>
      </c>
      <c r="O227" s="64" t="s">
        <v>1590</v>
      </c>
      <c r="P227" s="64" t="s">
        <v>1464</v>
      </c>
      <c r="Q227" s="64" t="s">
        <v>1464</v>
      </c>
    </row>
    <row r="228" ht="12.75" customHeight="1">
      <c r="A228" s="64" t="s">
        <v>2263</v>
      </c>
      <c r="B228" s="81" t="s">
        <v>2264</v>
      </c>
      <c r="C228" s="64" t="s">
        <v>2147</v>
      </c>
      <c r="D228" s="64" t="s">
        <v>1376</v>
      </c>
      <c r="E228" s="64" t="s">
        <v>228</v>
      </c>
      <c r="F228" s="64" t="s">
        <v>1464</v>
      </c>
      <c r="G228" s="64" t="s">
        <v>1464</v>
      </c>
      <c r="H228" s="64" t="s">
        <v>2140</v>
      </c>
      <c r="I228" s="64">
        <v>4000.0</v>
      </c>
      <c r="J228" s="64">
        <v>74.0</v>
      </c>
      <c r="K228" s="64" t="s">
        <v>23</v>
      </c>
      <c r="L228" s="64" t="s">
        <v>35</v>
      </c>
      <c r="M228" s="64" t="s">
        <v>2265</v>
      </c>
      <c r="N228" s="64" t="s">
        <v>816</v>
      </c>
      <c r="O228" s="64" t="s">
        <v>1551</v>
      </c>
      <c r="P228" s="64" t="s">
        <v>1464</v>
      </c>
      <c r="Q228" s="64" t="s">
        <v>1464</v>
      </c>
    </row>
    <row r="229" ht="12.75" customHeight="1">
      <c r="A229" s="64" t="s">
        <v>2266</v>
      </c>
      <c r="B229" s="82">
        <v>41420.0</v>
      </c>
      <c r="C229" s="64" t="s">
        <v>2267</v>
      </c>
      <c r="D229" s="64" t="s">
        <v>1376</v>
      </c>
      <c r="E229" s="64" t="s">
        <v>228</v>
      </c>
      <c r="F229" s="64" t="s">
        <v>1551</v>
      </c>
      <c r="G229" s="64" t="s">
        <v>716</v>
      </c>
      <c r="H229" s="64" t="s">
        <v>1464</v>
      </c>
      <c r="I229" s="64">
        <v>5050.0</v>
      </c>
      <c r="J229" s="64">
        <v>75.0</v>
      </c>
      <c r="K229" s="64" t="s">
        <v>23</v>
      </c>
      <c r="L229" s="64" t="s">
        <v>1464</v>
      </c>
      <c r="M229" s="64" t="s">
        <v>2268</v>
      </c>
      <c r="N229" s="64" t="s">
        <v>1464</v>
      </c>
      <c r="O229" s="64" t="s">
        <v>1572</v>
      </c>
      <c r="P229" s="64" t="s">
        <v>1464</v>
      </c>
      <c r="Q229" s="64" t="s">
        <v>1464</v>
      </c>
    </row>
    <row r="230" ht="12.75" customHeight="1">
      <c r="A230" s="64" t="s">
        <v>2269</v>
      </c>
      <c r="B230" s="82">
        <v>41420.0</v>
      </c>
      <c r="C230" s="64" t="s">
        <v>2270</v>
      </c>
      <c r="D230" s="64" t="s">
        <v>1376</v>
      </c>
      <c r="E230" s="64" t="s">
        <v>228</v>
      </c>
      <c r="F230" s="64" t="s">
        <v>1491</v>
      </c>
      <c r="G230" s="64" t="s">
        <v>739</v>
      </c>
      <c r="H230" s="64" t="s">
        <v>1464</v>
      </c>
      <c r="I230" s="64">
        <v>4300.0</v>
      </c>
      <c r="J230" s="64">
        <v>75.0</v>
      </c>
      <c r="K230" s="64" t="s">
        <v>23</v>
      </c>
      <c r="L230" s="64" t="s">
        <v>23</v>
      </c>
      <c r="M230" s="64" t="s">
        <v>2271</v>
      </c>
      <c r="N230" s="64" t="s">
        <v>1464</v>
      </c>
      <c r="O230" s="64" t="s">
        <v>1551</v>
      </c>
      <c r="P230" s="64" t="s">
        <v>1464</v>
      </c>
      <c r="Q230" s="64" t="s">
        <v>1464</v>
      </c>
    </row>
    <row r="231" ht="12.75" customHeight="1">
      <c r="A231" s="64" t="s">
        <v>2272</v>
      </c>
      <c r="B231" s="81" t="s">
        <v>2273</v>
      </c>
      <c r="C231" s="64" t="s">
        <v>2274</v>
      </c>
      <c r="D231" s="64" t="s">
        <v>1363</v>
      </c>
      <c r="E231" s="64" t="s">
        <v>1211</v>
      </c>
      <c r="F231" s="64" t="s">
        <v>1464</v>
      </c>
      <c r="G231" s="64" t="s">
        <v>1464</v>
      </c>
      <c r="H231" s="64" t="s">
        <v>819</v>
      </c>
      <c r="I231" s="64">
        <v>4300.0</v>
      </c>
      <c r="J231" s="64">
        <v>73.0</v>
      </c>
      <c r="K231" s="64" t="s">
        <v>23</v>
      </c>
      <c r="L231" s="64" t="s">
        <v>23</v>
      </c>
      <c r="M231" s="64" t="s">
        <v>2275</v>
      </c>
      <c r="N231" s="64" t="s">
        <v>1464</v>
      </c>
      <c r="O231" s="64" t="s">
        <v>1551</v>
      </c>
      <c r="P231" s="64" t="s">
        <v>1471</v>
      </c>
      <c r="Q231" s="64" t="s">
        <v>1471</v>
      </c>
    </row>
    <row r="232" ht="12.75" customHeight="1">
      <c r="A232" s="64" t="s">
        <v>2276</v>
      </c>
      <c r="B232" s="81" t="s">
        <v>2273</v>
      </c>
      <c r="C232" s="64" t="s">
        <v>2277</v>
      </c>
      <c r="D232" s="64" t="s">
        <v>1363</v>
      </c>
      <c r="E232" s="64" t="s">
        <v>1211</v>
      </c>
      <c r="F232" s="64" t="s">
        <v>1464</v>
      </c>
      <c r="G232" s="64" t="s">
        <v>1464</v>
      </c>
      <c r="H232" s="64" t="s">
        <v>819</v>
      </c>
      <c r="I232" s="64">
        <v>5060.0</v>
      </c>
      <c r="J232" s="64">
        <v>76.0</v>
      </c>
      <c r="K232" s="64" t="s">
        <v>23</v>
      </c>
      <c r="L232" s="64" t="s">
        <v>23</v>
      </c>
      <c r="M232" s="64" t="s">
        <v>2278</v>
      </c>
      <c r="N232" s="64" t="s">
        <v>1464</v>
      </c>
      <c r="O232" s="64" t="s">
        <v>1555</v>
      </c>
      <c r="P232" s="64" t="s">
        <v>1471</v>
      </c>
      <c r="Q232" s="64" t="s">
        <v>1471</v>
      </c>
    </row>
    <row r="233" ht="12.75" customHeight="1">
      <c r="A233" s="64" t="s">
        <v>2279</v>
      </c>
      <c r="B233" s="81" t="s">
        <v>2273</v>
      </c>
      <c r="C233" s="64" t="s">
        <v>2280</v>
      </c>
      <c r="D233" s="64" t="s">
        <v>1363</v>
      </c>
      <c r="E233" s="64" t="s">
        <v>1211</v>
      </c>
      <c r="F233" s="64" t="s">
        <v>1464</v>
      </c>
      <c r="G233" s="64" t="s">
        <v>1464</v>
      </c>
      <c r="H233" s="64" t="s">
        <v>857</v>
      </c>
      <c r="I233" s="64">
        <v>5335.0</v>
      </c>
      <c r="J233" s="64">
        <v>78.0</v>
      </c>
      <c r="K233" s="64" t="s">
        <v>23</v>
      </c>
      <c r="L233" s="64" t="s">
        <v>23</v>
      </c>
      <c r="M233" s="64" t="s">
        <v>2281</v>
      </c>
      <c r="N233" s="64" t="s">
        <v>1464</v>
      </c>
      <c r="O233" s="64" t="s">
        <v>1464</v>
      </c>
      <c r="P233" s="64" t="s">
        <v>1464</v>
      </c>
      <c r="Q233" s="64" t="s">
        <v>1464</v>
      </c>
    </row>
    <row r="234" ht="12.75" customHeight="1">
      <c r="A234" s="64" t="s">
        <v>2282</v>
      </c>
      <c r="B234" s="82">
        <v>41420.375</v>
      </c>
      <c r="C234" s="64" t="s">
        <v>2283</v>
      </c>
      <c r="D234" s="64" t="s">
        <v>1363</v>
      </c>
      <c r="E234" s="64" t="s">
        <v>1211</v>
      </c>
      <c r="F234" s="64" t="s">
        <v>1673</v>
      </c>
      <c r="G234" s="64" t="s">
        <v>855</v>
      </c>
      <c r="H234" s="64" t="s">
        <v>1464</v>
      </c>
      <c r="I234" s="64">
        <v>5435.0</v>
      </c>
      <c r="J234" s="64">
        <v>78.0</v>
      </c>
      <c r="K234" s="64" t="s">
        <v>23</v>
      </c>
      <c r="L234" s="64" t="s">
        <v>40</v>
      </c>
      <c r="M234" s="64" t="s">
        <v>2284</v>
      </c>
      <c r="N234" s="64" t="s">
        <v>1464</v>
      </c>
      <c r="O234" s="64" t="s">
        <v>1464</v>
      </c>
      <c r="P234" s="64" t="s">
        <v>1464</v>
      </c>
      <c r="Q234" s="64" t="s">
        <v>1464</v>
      </c>
    </row>
    <row r="235" ht="12.75" customHeight="1">
      <c r="A235" s="64" t="s">
        <v>2285</v>
      </c>
      <c r="B235" s="82">
        <v>41420.375</v>
      </c>
      <c r="C235" s="64" t="s">
        <v>2286</v>
      </c>
      <c r="D235" s="64" t="s">
        <v>1363</v>
      </c>
      <c r="E235" s="64" t="s">
        <v>1211</v>
      </c>
      <c r="F235" s="64" t="s">
        <v>1479</v>
      </c>
      <c r="G235" s="64" t="s">
        <v>850</v>
      </c>
      <c r="H235" s="64" t="s">
        <v>1464</v>
      </c>
      <c r="I235" s="64">
        <v>5530.0</v>
      </c>
      <c r="J235" s="64">
        <v>78.0</v>
      </c>
      <c r="K235" s="64" t="s">
        <v>23</v>
      </c>
      <c r="L235" s="64" t="s">
        <v>23</v>
      </c>
      <c r="M235" s="64" t="s">
        <v>2287</v>
      </c>
      <c r="N235" s="64" t="s">
        <v>1464</v>
      </c>
      <c r="O235" s="64" t="s">
        <v>1572</v>
      </c>
      <c r="P235" s="64" t="s">
        <v>1471</v>
      </c>
      <c r="Q235" s="64" t="s">
        <v>1471</v>
      </c>
    </row>
    <row r="236" ht="12.75" customHeight="1">
      <c r="A236" s="64" t="s">
        <v>2288</v>
      </c>
      <c r="B236" s="81" t="s">
        <v>2289</v>
      </c>
      <c r="C236" s="64" t="s">
        <v>2290</v>
      </c>
      <c r="D236" s="64" t="s">
        <v>1363</v>
      </c>
      <c r="E236" s="64" t="s">
        <v>1211</v>
      </c>
      <c r="F236" s="64" t="s">
        <v>1464</v>
      </c>
      <c r="G236" s="64" t="s">
        <v>1464</v>
      </c>
      <c r="H236" s="64" t="s">
        <v>819</v>
      </c>
      <c r="I236" s="64">
        <v>4540.0</v>
      </c>
      <c r="J236" s="64">
        <v>76.0</v>
      </c>
      <c r="K236" s="64" t="s">
        <v>23</v>
      </c>
      <c r="L236" s="64" t="s">
        <v>23</v>
      </c>
      <c r="M236" s="64" t="s">
        <v>2291</v>
      </c>
      <c r="N236" s="64" t="s">
        <v>1464</v>
      </c>
      <c r="O236" s="64" t="s">
        <v>1572</v>
      </c>
      <c r="P236" s="64" t="s">
        <v>1471</v>
      </c>
      <c r="Q236" s="64" t="s">
        <v>1471</v>
      </c>
    </row>
    <row r="237" ht="12.75" customHeight="1">
      <c r="A237" s="64" t="s">
        <v>2292</v>
      </c>
      <c r="B237" s="81" t="s">
        <v>2293</v>
      </c>
      <c r="C237" s="64" t="s">
        <v>2294</v>
      </c>
      <c r="D237" s="64" t="s">
        <v>1363</v>
      </c>
      <c r="E237" s="64" t="s">
        <v>1211</v>
      </c>
      <c r="F237" s="64" t="s">
        <v>1464</v>
      </c>
      <c r="G237" s="64" t="s">
        <v>1464</v>
      </c>
      <c r="H237" s="64" t="s">
        <v>819</v>
      </c>
      <c r="I237" s="64">
        <v>5360.0</v>
      </c>
      <c r="J237" s="64">
        <v>77.0</v>
      </c>
      <c r="K237" s="64" t="s">
        <v>23</v>
      </c>
      <c r="L237" s="64" t="s">
        <v>23</v>
      </c>
      <c r="M237" s="64" t="s">
        <v>2295</v>
      </c>
      <c r="N237" s="64" t="s">
        <v>1464</v>
      </c>
      <c r="O237" s="64" t="s">
        <v>1572</v>
      </c>
      <c r="P237" s="64" t="s">
        <v>1471</v>
      </c>
      <c r="Q237" s="64" t="s">
        <v>1471</v>
      </c>
    </row>
    <row r="238" ht="12.75" customHeight="1">
      <c r="A238" s="64" t="s">
        <v>2296</v>
      </c>
      <c r="B238" s="81" t="s">
        <v>2293</v>
      </c>
      <c r="C238" s="64" t="s">
        <v>2297</v>
      </c>
      <c r="D238" s="64" t="s">
        <v>1363</v>
      </c>
      <c r="E238" s="64" t="s">
        <v>1211</v>
      </c>
      <c r="F238" s="64" t="s">
        <v>1464</v>
      </c>
      <c r="G238" s="64" t="s">
        <v>1464</v>
      </c>
      <c r="H238" s="64" t="s">
        <v>819</v>
      </c>
      <c r="I238" s="64">
        <v>11000.0</v>
      </c>
      <c r="J238" s="64">
        <v>94.0</v>
      </c>
      <c r="K238" s="64" t="s">
        <v>23</v>
      </c>
      <c r="L238" s="64" t="s">
        <v>23</v>
      </c>
      <c r="M238" s="64" t="s">
        <v>2298</v>
      </c>
      <c r="N238" s="64" t="s">
        <v>1464</v>
      </c>
      <c r="O238" s="64" t="s">
        <v>1466</v>
      </c>
      <c r="P238" s="64" t="s">
        <v>1471</v>
      </c>
      <c r="Q238" s="64" t="s">
        <v>1477</v>
      </c>
    </row>
    <row r="239" ht="12.75" customHeight="1">
      <c r="A239" s="64" t="s">
        <v>2299</v>
      </c>
      <c r="B239" s="81" t="s">
        <v>2293</v>
      </c>
      <c r="C239" s="64" t="s">
        <v>2300</v>
      </c>
      <c r="D239" s="64" t="s">
        <v>1363</v>
      </c>
      <c r="E239" s="64" t="s">
        <v>1211</v>
      </c>
      <c r="F239" s="64" t="s">
        <v>1464</v>
      </c>
      <c r="G239" s="64" t="s">
        <v>1464</v>
      </c>
      <c r="H239" s="64" t="s">
        <v>819</v>
      </c>
      <c r="I239" s="64">
        <v>4100.0</v>
      </c>
      <c r="J239" s="64">
        <v>72.0</v>
      </c>
      <c r="K239" s="64" t="s">
        <v>23</v>
      </c>
      <c r="L239" s="64" t="s">
        <v>23</v>
      </c>
      <c r="M239" s="64" t="s">
        <v>2301</v>
      </c>
      <c r="N239" s="64" t="s">
        <v>1464</v>
      </c>
      <c r="O239" s="64" t="s">
        <v>1687</v>
      </c>
      <c r="P239" s="64" t="s">
        <v>1497</v>
      </c>
      <c r="Q239" s="64" t="s">
        <v>1471</v>
      </c>
    </row>
    <row r="240" ht="12.75" customHeight="1">
      <c r="A240" s="64" t="s">
        <v>2302</v>
      </c>
      <c r="B240" s="82">
        <v>41420.416666666664</v>
      </c>
      <c r="C240" s="64" t="s">
        <v>2303</v>
      </c>
      <c r="D240" s="64" t="s">
        <v>1363</v>
      </c>
      <c r="E240" s="64" t="s">
        <v>1211</v>
      </c>
      <c r="F240" s="64" t="s">
        <v>1673</v>
      </c>
      <c r="G240" s="64" t="s">
        <v>855</v>
      </c>
      <c r="H240" s="64" t="s">
        <v>1464</v>
      </c>
      <c r="I240" s="64">
        <v>5950.0</v>
      </c>
      <c r="J240" s="64">
        <v>80.0</v>
      </c>
      <c r="K240" s="64" t="s">
        <v>23</v>
      </c>
      <c r="L240" s="64" t="s">
        <v>23</v>
      </c>
      <c r="M240" s="64" t="s">
        <v>2304</v>
      </c>
      <c r="N240" s="64" t="s">
        <v>1464</v>
      </c>
      <c r="O240" s="64" t="s">
        <v>1464</v>
      </c>
      <c r="P240" s="64" t="s">
        <v>1464</v>
      </c>
      <c r="Q240" s="64" t="s">
        <v>1464</v>
      </c>
    </row>
    <row r="241" ht="12.75" customHeight="1">
      <c r="A241" s="64" t="s">
        <v>2305</v>
      </c>
      <c r="B241" s="82">
        <v>41420.4375</v>
      </c>
      <c r="C241" s="64" t="s">
        <v>2306</v>
      </c>
      <c r="D241" s="64" t="s">
        <v>1484</v>
      </c>
      <c r="E241" s="64" t="s">
        <v>82</v>
      </c>
      <c r="F241" s="64" t="s">
        <v>1503</v>
      </c>
      <c r="G241" s="64" t="s">
        <v>974</v>
      </c>
      <c r="H241" s="64" t="s">
        <v>1464</v>
      </c>
      <c r="I241" s="64">
        <v>6000.0</v>
      </c>
      <c r="J241" s="64">
        <v>79.0</v>
      </c>
      <c r="K241" s="64" t="s">
        <v>23</v>
      </c>
      <c r="L241" s="64" t="s">
        <v>40</v>
      </c>
      <c r="M241" s="64" t="s">
        <v>2307</v>
      </c>
      <c r="N241" s="64" t="s">
        <v>1464</v>
      </c>
      <c r="O241" s="64" t="s">
        <v>1646</v>
      </c>
      <c r="P241" s="64" t="s">
        <v>1464</v>
      </c>
      <c r="Q241" s="64" t="s">
        <v>1464</v>
      </c>
    </row>
    <row r="242" ht="12.75" customHeight="1">
      <c r="A242" s="64" t="s">
        <v>2308</v>
      </c>
      <c r="B242" s="82">
        <v>41420.447916666664</v>
      </c>
      <c r="C242" s="64" t="s">
        <v>2309</v>
      </c>
      <c r="D242" s="64" t="s">
        <v>1376</v>
      </c>
      <c r="E242" s="64" t="s">
        <v>228</v>
      </c>
      <c r="F242" s="64" t="s">
        <v>1555</v>
      </c>
      <c r="G242" s="64" t="s">
        <v>1379</v>
      </c>
      <c r="H242" s="64" t="s">
        <v>1464</v>
      </c>
      <c r="I242" s="64">
        <v>2900.0</v>
      </c>
      <c r="J242" s="64">
        <v>68.0</v>
      </c>
      <c r="K242" s="64" t="s">
        <v>23</v>
      </c>
      <c r="L242" s="64" t="s">
        <v>23</v>
      </c>
      <c r="M242" s="64" t="s">
        <v>2310</v>
      </c>
      <c r="N242" s="64" t="s">
        <v>1464</v>
      </c>
      <c r="O242" s="64" t="s">
        <v>1524</v>
      </c>
      <c r="P242" s="64" t="s">
        <v>1471</v>
      </c>
      <c r="Q242" s="64" t="s">
        <v>1471</v>
      </c>
    </row>
    <row r="243" ht="12.75" customHeight="1">
      <c r="A243" s="64" t="s">
        <v>2311</v>
      </c>
      <c r="B243" s="81" t="s">
        <v>2312</v>
      </c>
      <c r="C243" s="64" t="s">
        <v>2313</v>
      </c>
      <c r="D243" s="64" t="s">
        <v>1363</v>
      </c>
      <c r="E243" s="64" t="s">
        <v>1211</v>
      </c>
      <c r="F243" s="64" t="s">
        <v>1464</v>
      </c>
      <c r="G243" s="64" t="s">
        <v>1464</v>
      </c>
      <c r="H243" s="64" t="s">
        <v>819</v>
      </c>
      <c r="I243" s="64">
        <v>5600.0</v>
      </c>
      <c r="J243" s="64">
        <v>80.0</v>
      </c>
      <c r="K243" s="64" t="s">
        <v>23</v>
      </c>
      <c r="L243" s="64" t="s">
        <v>23</v>
      </c>
      <c r="M243" s="64" t="s">
        <v>2314</v>
      </c>
      <c r="N243" s="64" t="s">
        <v>1464</v>
      </c>
      <c r="O243" s="64" t="s">
        <v>1470</v>
      </c>
      <c r="P243" s="64" t="s">
        <v>1471</v>
      </c>
      <c r="Q243" s="64" t="s">
        <v>1471</v>
      </c>
    </row>
    <row r="244" ht="12.75" customHeight="1">
      <c r="A244" s="64" t="s">
        <v>2315</v>
      </c>
      <c r="B244" s="82">
        <v>41420.458333333336</v>
      </c>
      <c r="C244" s="64" t="s">
        <v>2316</v>
      </c>
      <c r="D244" s="64" t="s">
        <v>1484</v>
      </c>
      <c r="E244" s="64" t="s">
        <v>82</v>
      </c>
      <c r="F244" s="64" t="s">
        <v>2317</v>
      </c>
      <c r="G244" s="64" t="s">
        <v>833</v>
      </c>
      <c r="H244" s="64" t="s">
        <v>1464</v>
      </c>
      <c r="I244" s="64">
        <v>5400.0</v>
      </c>
      <c r="J244" s="64">
        <v>78.0</v>
      </c>
      <c r="K244" s="64" t="s">
        <v>23</v>
      </c>
      <c r="L244" s="64" t="s">
        <v>23</v>
      </c>
      <c r="M244" s="64" t="s">
        <v>2318</v>
      </c>
      <c r="N244" s="64" t="s">
        <v>1464</v>
      </c>
      <c r="O244" s="64" t="s">
        <v>1590</v>
      </c>
      <c r="P244" s="64" t="s">
        <v>1464</v>
      </c>
      <c r="Q244" s="64" t="s">
        <v>1464</v>
      </c>
    </row>
    <row r="245" ht="12.75" customHeight="1">
      <c r="A245" s="64" t="s">
        <v>2319</v>
      </c>
      <c r="B245" s="81" t="s">
        <v>2320</v>
      </c>
      <c r="C245" s="64" t="s">
        <v>2321</v>
      </c>
      <c r="D245" s="64" t="s">
        <v>1363</v>
      </c>
      <c r="E245" s="64" t="s">
        <v>1211</v>
      </c>
      <c r="F245" s="64" t="s">
        <v>1464</v>
      </c>
      <c r="G245" s="64" t="s">
        <v>1464</v>
      </c>
      <c r="H245" s="64" t="s">
        <v>819</v>
      </c>
      <c r="I245" s="64">
        <v>6600.0</v>
      </c>
      <c r="J245" s="64">
        <v>80.0</v>
      </c>
      <c r="K245" s="64" t="s">
        <v>23</v>
      </c>
      <c r="L245" s="64" t="s">
        <v>23</v>
      </c>
      <c r="M245" s="64" t="s">
        <v>2322</v>
      </c>
      <c r="N245" s="64" t="s">
        <v>1464</v>
      </c>
      <c r="O245" s="64" t="s">
        <v>1470</v>
      </c>
      <c r="P245" s="64" t="s">
        <v>1471</v>
      </c>
      <c r="Q245" s="64" t="s">
        <v>1471</v>
      </c>
    </row>
    <row r="246" ht="12.75" customHeight="1">
      <c r="A246" s="64" t="s">
        <v>2323</v>
      </c>
      <c r="B246" s="81" t="s">
        <v>2324</v>
      </c>
      <c r="C246" s="64" t="s">
        <v>2325</v>
      </c>
      <c r="D246" s="64" t="s">
        <v>1363</v>
      </c>
      <c r="E246" s="64" t="s">
        <v>1211</v>
      </c>
      <c r="F246" s="64" t="s">
        <v>1464</v>
      </c>
      <c r="G246" s="64" t="s">
        <v>1464</v>
      </c>
      <c r="H246" s="64" t="s">
        <v>819</v>
      </c>
      <c r="I246" s="64">
        <v>7400.0</v>
      </c>
      <c r="J246" s="64">
        <v>83.0</v>
      </c>
      <c r="K246" s="64" t="s">
        <v>23</v>
      </c>
      <c r="L246" s="64" t="s">
        <v>40</v>
      </c>
      <c r="M246" s="64" t="s">
        <v>2326</v>
      </c>
      <c r="N246" s="64" t="s">
        <v>1464</v>
      </c>
      <c r="O246" s="64" t="s">
        <v>1596</v>
      </c>
      <c r="P246" s="64" t="s">
        <v>1471</v>
      </c>
      <c r="Q246" s="64" t="s">
        <v>1477</v>
      </c>
    </row>
    <row r="247" ht="12.75" customHeight="1">
      <c r="A247" s="64" t="s">
        <v>2327</v>
      </c>
      <c r="B247" s="81" t="s">
        <v>2328</v>
      </c>
      <c r="C247" s="64" t="s">
        <v>2329</v>
      </c>
      <c r="D247" s="64" t="s">
        <v>1363</v>
      </c>
      <c r="E247" s="64" t="s">
        <v>1211</v>
      </c>
      <c r="F247" s="64" t="s">
        <v>1464</v>
      </c>
      <c r="G247" s="64" t="s">
        <v>1464</v>
      </c>
      <c r="H247" s="64" t="s">
        <v>819</v>
      </c>
      <c r="I247" s="64">
        <v>5760.0</v>
      </c>
      <c r="J247" s="64">
        <v>76.0</v>
      </c>
      <c r="K247" s="64" t="s">
        <v>23</v>
      </c>
      <c r="L247" s="64" t="s">
        <v>23</v>
      </c>
      <c r="M247" s="64" t="s">
        <v>2330</v>
      </c>
      <c r="N247" s="64" t="s">
        <v>1464</v>
      </c>
      <c r="O247" s="64" t="s">
        <v>1572</v>
      </c>
      <c r="P247" s="64" t="s">
        <v>1471</v>
      </c>
      <c r="Q247" s="64" t="s">
        <v>1471</v>
      </c>
    </row>
    <row r="248" ht="12.75" customHeight="1">
      <c r="A248" s="64" t="s">
        <v>2331</v>
      </c>
      <c r="B248" s="81" t="s">
        <v>2328</v>
      </c>
      <c r="C248" s="64" t="s">
        <v>2332</v>
      </c>
      <c r="D248" s="64" t="s">
        <v>1363</v>
      </c>
      <c r="E248" s="64" t="s">
        <v>1211</v>
      </c>
      <c r="F248" s="64" t="s">
        <v>1464</v>
      </c>
      <c r="G248" s="64" t="s">
        <v>1464</v>
      </c>
      <c r="H248" s="64" t="s">
        <v>819</v>
      </c>
      <c r="I248" s="64">
        <v>5100.0</v>
      </c>
      <c r="J248" s="64">
        <v>75.0</v>
      </c>
      <c r="K248" s="64" t="s">
        <v>23</v>
      </c>
      <c r="L248" s="64" t="s">
        <v>23</v>
      </c>
      <c r="M248" s="64" t="s">
        <v>2333</v>
      </c>
      <c r="N248" s="64" t="s">
        <v>1464</v>
      </c>
      <c r="O248" s="64" t="s">
        <v>1555</v>
      </c>
      <c r="P248" s="64" t="s">
        <v>1471</v>
      </c>
      <c r="Q248" s="64" t="s">
        <v>1471</v>
      </c>
    </row>
    <row r="249" ht="12.75" customHeight="1">
      <c r="A249" s="64" t="s">
        <v>2334</v>
      </c>
      <c r="B249" s="82">
        <v>41420.541666666664</v>
      </c>
      <c r="C249" s="64" t="s">
        <v>2335</v>
      </c>
      <c r="D249" s="64" t="s">
        <v>1363</v>
      </c>
      <c r="E249" s="64" t="s">
        <v>1211</v>
      </c>
      <c r="F249" s="64" t="s">
        <v>1673</v>
      </c>
      <c r="G249" s="64" t="s">
        <v>855</v>
      </c>
      <c r="H249" s="64" t="s">
        <v>1464</v>
      </c>
      <c r="I249" s="64">
        <v>5700.0</v>
      </c>
      <c r="J249" s="64">
        <v>78.0</v>
      </c>
      <c r="K249" s="64" t="s">
        <v>23</v>
      </c>
      <c r="L249" s="64" t="s">
        <v>23</v>
      </c>
      <c r="M249" s="64" t="s">
        <v>2336</v>
      </c>
      <c r="N249" s="64" t="s">
        <v>1464</v>
      </c>
      <c r="O249" s="64" t="s">
        <v>1464</v>
      </c>
      <c r="P249" s="64" t="s">
        <v>1464</v>
      </c>
      <c r="Q249" s="64" t="s">
        <v>1464</v>
      </c>
    </row>
    <row r="250" ht="12.75" customHeight="1">
      <c r="A250" s="64" t="s">
        <v>2337</v>
      </c>
      <c r="B250" s="81" t="s">
        <v>2338</v>
      </c>
      <c r="C250" s="64" t="s">
        <v>2339</v>
      </c>
      <c r="D250" s="64" t="s">
        <v>1363</v>
      </c>
      <c r="E250" s="64" t="s">
        <v>1211</v>
      </c>
      <c r="F250" s="64" t="s">
        <v>1464</v>
      </c>
      <c r="G250" s="64" t="s">
        <v>1464</v>
      </c>
      <c r="H250" s="64" t="s">
        <v>819</v>
      </c>
      <c r="I250" s="64">
        <v>6940.0</v>
      </c>
      <c r="J250" s="64">
        <v>84.0</v>
      </c>
      <c r="K250" s="64" t="s">
        <v>23</v>
      </c>
      <c r="L250" s="64" t="s">
        <v>23</v>
      </c>
      <c r="M250" s="64" t="s">
        <v>2340</v>
      </c>
      <c r="N250" s="64" t="s">
        <v>816</v>
      </c>
      <c r="O250" s="64" t="s">
        <v>1491</v>
      </c>
      <c r="P250" s="64" t="s">
        <v>1464</v>
      </c>
      <c r="Q250" s="64" t="s">
        <v>1464</v>
      </c>
    </row>
    <row r="251" ht="12.75" customHeight="1">
      <c r="A251" s="64" t="s">
        <v>2341</v>
      </c>
      <c r="B251" s="82">
        <v>41420.6875</v>
      </c>
      <c r="C251" s="64" t="s">
        <v>2342</v>
      </c>
      <c r="D251" s="64" t="s">
        <v>1484</v>
      </c>
      <c r="E251" s="64" t="s">
        <v>82</v>
      </c>
      <c r="F251" s="64" t="s">
        <v>2317</v>
      </c>
      <c r="G251" s="64" t="s">
        <v>833</v>
      </c>
      <c r="H251" s="64" t="s">
        <v>1464</v>
      </c>
      <c r="I251" s="64">
        <v>4400.0</v>
      </c>
      <c r="J251" s="64">
        <v>75.0</v>
      </c>
      <c r="K251" s="64" t="s">
        <v>23</v>
      </c>
      <c r="L251" s="64" t="s">
        <v>23</v>
      </c>
      <c r="M251" s="64" t="s">
        <v>2343</v>
      </c>
      <c r="N251" s="64" t="s">
        <v>1464</v>
      </c>
      <c r="O251" s="64" t="s">
        <v>1555</v>
      </c>
      <c r="P251" s="64" t="s">
        <v>1464</v>
      </c>
      <c r="Q251" s="64" t="s">
        <v>1464</v>
      </c>
    </row>
    <row r="252" ht="12.75" customHeight="1">
      <c r="A252" s="64" t="s">
        <v>2344</v>
      </c>
      <c r="B252" s="81" t="s">
        <v>2345</v>
      </c>
      <c r="C252" s="64" t="s">
        <v>2346</v>
      </c>
      <c r="D252" s="64" t="s">
        <v>1363</v>
      </c>
      <c r="E252" s="64" t="s">
        <v>1211</v>
      </c>
      <c r="F252" s="64" t="s">
        <v>1464</v>
      </c>
      <c r="G252" s="64" t="s">
        <v>1464</v>
      </c>
      <c r="H252" s="64" t="s">
        <v>2347</v>
      </c>
      <c r="I252" s="64">
        <v>4500.0</v>
      </c>
      <c r="J252" s="64">
        <v>74.0</v>
      </c>
      <c r="K252" s="64" t="s">
        <v>23</v>
      </c>
      <c r="L252" s="64" t="s">
        <v>40</v>
      </c>
      <c r="M252" s="64" t="s">
        <v>2348</v>
      </c>
      <c r="N252" s="64" t="s">
        <v>1464</v>
      </c>
      <c r="O252" s="64" t="s">
        <v>1572</v>
      </c>
      <c r="P252" s="64" t="s">
        <v>1464</v>
      </c>
      <c r="Q252" s="64" t="s">
        <v>1464</v>
      </c>
    </row>
    <row r="253" ht="12.75" customHeight="1">
      <c r="A253" s="64" t="s">
        <v>2349</v>
      </c>
      <c r="B253" s="81" t="s">
        <v>2350</v>
      </c>
      <c r="C253" s="64" t="s">
        <v>2351</v>
      </c>
      <c r="D253" s="64" t="s">
        <v>1363</v>
      </c>
      <c r="E253" s="64" t="s">
        <v>1211</v>
      </c>
      <c r="F253" s="64" t="s">
        <v>1464</v>
      </c>
      <c r="G253" s="64" t="s">
        <v>1464</v>
      </c>
      <c r="H253" s="64" t="s">
        <v>857</v>
      </c>
      <c r="I253" s="64">
        <v>10540.0</v>
      </c>
      <c r="J253" s="64">
        <v>94.0</v>
      </c>
      <c r="K253" s="64" t="s">
        <v>23</v>
      </c>
      <c r="L253" s="64" t="s">
        <v>23</v>
      </c>
      <c r="M253" s="64" t="s">
        <v>2352</v>
      </c>
      <c r="N253" s="64" t="s">
        <v>1464</v>
      </c>
      <c r="O253" s="64" t="s">
        <v>1795</v>
      </c>
      <c r="P253" s="64" t="s">
        <v>1464</v>
      </c>
      <c r="Q253" s="64" t="s">
        <v>1464</v>
      </c>
    </row>
    <row r="254" ht="12.75" customHeight="1">
      <c r="A254" s="64" t="s">
        <v>2353</v>
      </c>
      <c r="B254" s="81" t="s">
        <v>2350</v>
      </c>
      <c r="C254" s="64" t="s">
        <v>2354</v>
      </c>
      <c r="D254" s="64" t="s">
        <v>1363</v>
      </c>
      <c r="E254" s="64" t="s">
        <v>1211</v>
      </c>
      <c r="F254" s="64" t="s">
        <v>1464</v>
      </c>
      <c r="G254" s="64" t="s">
        <v>1464</v>
      </c>
      <c r="H254" s="64" t="s">
        <v>857</v>
      </c>
      <c r="I254" s="64">
        <v>6950.0</v>
      </c>
      <c r="J254" s="64">
        <v>83.0</v>
      </c>
      <c r="K254" s="64" t="s">
        <v>23</v>
      </c>
      <c r="L254" s="64" t="s">
        <v>23</v>
      </c>
      <c r="M254" s="64" t="s">
        <v>2355</v>
      </c>
      <c r="N254" s="64" t="s">
        <v>1464</v>
      </c>
      <c r="O254" s="64" t="s">
        <v>1464</v>
      </c>
      <c r="P254" s="64" t="s">
        <v>1464</v>
      </c>
      <c r="Q254" s="64" t="s">
        <v>1464</v>
      </c>
    </row>
    <row r="255" ht="12.75" customHeight="1">
      <c r="A255" s="64" t="s">
        <v>2356</v>
      </c>
      <c r="B255" s="81" t="s">
        <v>2350</v>
      </c>
      <c r="C255" s="64" t="s">
        <v>2357</v>
      </c>
      <c r="D255" s="64" t="s">
        <v>1363</v>
      </c>
      <c r="E255" s="64" t="s">
        <v>1211</v>
      </c>
      <c r="F255" s="64" t="s">
        <v>1464</v>
      </c>
      <c r="G255" s="64" t="s">
        <v>1464</v>
      </c>
      <c r="H255" s="64" t="s">
        <v>857</v>
      </c>
      <c r="I255" s="64">
        <v>7100.0</v>
      </c>
      <c r="J255" s="64">
        <v>83.0</v>
      </c>
      <c r="K255" s="64" t="s">
        <v>23</v>
      </c>
      <c r="L255" s="64" t="s">
        <v>23</v>
      </c>
      <c r="M255" s="64" t="s">
        <v>2358</v>
      </c>
      <c r="N255" s="64" t="s">
        <v>1464</v>
      </c>
      <c r="O255" s="64" t="s">
        <v>1464</v>
      </c>
      <c r="P255" s="64" t="s">
        <v>1464</v>
      </c>
      <c r="Q255" s="64" t="s">
        <v>1464</v>
      </c>
    </row>
    <row r="256" ht="12.75" customHeight="1">
      <c r="A256" s="64" t="s">
        <v>2359</v>
      </c>
      <c r="B256" s="81" t="s">
        <v>2360</v>
      </c>
      <c r="C256" s="64" t="s">
        <v>2361</v>
      </c>
      <c r="D256" s="64" t="s">
        <v>1363</v>
      </c>
      <c r="E256" s="64" t="s">
        <v>1211</v>
      </c>
      <c r="F256" s="64" t="s">
        <v>1464</v>
      </c>
      <c r="G256" s="64" t="s">
        <v>1464</v>
      </c>
      <c r="H256" s="64" t="s">
        <v>857</v>
      </c>
      <c r="I256" s="64">
        <v>6300.0</v>
      </c>
      <c r="J256" s="64">
        <v>78.0</v>
      </c>
      <c r="K256" s="64" t="s">
        <v>23</v>
      </c>
      <c r="L256" s="64" t="s">
        <v>23</v>
      </c>
      <c r="M256" s="64" t="s">
        <v>2362</v>
      </c>
      <c r="N256" s="64" t="s">
        <v>1464</v>
      </c>
      <c r="O256" s="64" t="s">
        <v>1646</v>
      </c>
      <c r="P256" s="64" t="s">
        <v>1464</v>
      </c>
      <c r="Q256" s="64" t="s">
        <v>1464</v>
      </c>
    </row>
    <row r="257" ht="12.75" customHeight="1">
      <c r="A257" s="64" t="s">
        <v>2363</v>
      </c>
      <c r="B257" s="81" t="s">
        <v>2364</v>
      </c>
      <c r="C257" s="64" t="s">
        <v>2365</v>
      </c>
      <c r="D257" s="64" t="s">
        <v>1363</v>
      </c>
      <c r="E257" s="64" t="s">
        <v>1211</v>
      </c>
      <c r="F257" s="64" t="s">
        <v>1464</v>
      </c>
      <c r="G257" s="64" t="s">
        <v>1464</v>
      </c>
      <c r="H257" s="64" t="s">
        <v>857</v>
      </c>
      <c r="I257" s="64">
        <v>5680.0</v>
      </c>
      <c r="J257" s="64">
        <v>78.0</v>
      </c>
      <c r="K257" s="64" t="s">
        <v>23</v>
      </c>
      <c r="L257" s="64" t="s">
        <v>23</v>
      </c>
      <c r="M257" s="64" t="s">
        <v>2366</v>
      </c>
      <c r="N257" s="64" t="s">
        <v>1464</v>
      </c>
      <c r="O257" s="64" t="s">
        <v>1496</v>
      </c>
      <c r="P257" s="64" t="s">
        <v>1464</v>
      </c>
      <c r="Q257" s="64" t="s">
        <v>1464</v>
      </c>
    </row>
    <row r="258" ht="12.75" customHeight="1">
      <c r="A258" s="64" t="s">
        <v>2367</v>
      </c>
      <c r="B258" s="81" t="s">
        <v>2368</v>
      </c>
      <c r="C258" s="64" t="s">
        <v>2369</v>
      </c>
      <c r="D258" s="64" t="s">
        <v>1363</v>
      </c>
      <c r="E258" s="64" t="s">
        <v>1211</v>
      </c>
      <c r="F258" s="64" t="s">
        <v>1464</v>
      </c>
      <c r="G258" s="64" t="s">
        <v>1464</v>
      </c>
      <c r="H258" s="64" t="s">
        <v>857</v>
      </c>
      <c r="I258" s="64">
        <v>6020.0</v>
      </c>
      <c r="J258" s="64">
        <v>80.0</v>
      </c>
      <c r="K258" s="64" t="s">
        <v>23</v>
      </c>
      <c r="L258" s="64" t="s">
        <v>35</v>
      </c>
      <c r="M258" s="64" t="s">
        <v>2370</v>
      </c>
      <c r="N258" s="64" t="s">
        <v>1464</v>
      </c>
      <c r="O258" s="64" t="s">
        <v>1646</v>
      </c>
      <c r="P258" s="64" t="s">
        <v>1464</v>
      </c>
      <c r="Q258" s="64" t="s">
        <v>1464</v>
      </c>
    </row>
    <row r="259" ht="12.75" customHeight="1">
      <c r="A259" s="64" t="s">
        <v>2371</v>
      </c>
      <c r="B259" s="82">
        <v>41422.0</v>
      </c>
      <c r="C259" s="64" t="s">
        <v>2372</v>
      </c>
      <c r="D259" s="64" t="s">
        <v>1365</v>
      </c>
      <c r="E259" s="64" t="s">
        <v>19</v>
      </c>
      <c r="F259" s="64" t="s">
        <v>1784</v>
      </c>
      <c r="G259" s="64" t="s">
        <v>67</v>
      </c>
      <c r="H259" s="64" t="s">
        <v>1464</v>
      </c>
      <c r="I259" s="64">
        <v>5400.0</v>
      </c>
      <c r="J259" s="64">
        <v>75.0</v>
      </c>
      <c r="K259" s="64" t="s">
        <v>23</v>
      </c>
      <c r="L259" s="64" t="s">
        <v>23</v>
      </c>
      <c r="M259" s="64" t="s">
        <v>2373</v>
      </c>
      <c r="N259" s="64" t="s">
        <v>1464</v>
      </c>
      <c r="O259" s="64" t="s">
        <v>2374</v>
      </c>
      <c r="P259" s="64" t="s">
        <v>1464</v>
      </c>
      <c r="Q259" s="64" t="s">
        <v>1464</v>
      </c>
    </row>
    <row r="260" ht="12.75" customHeight="1">
      <c r="A260" s="64" t="s">
        <v>2375</v>
      </c>
      <c r="B260" s="82">
        <v>41422.0</v>
      </c>
      <c r="C260" s="64" t="s">
        <v>2376</v>
      </c>
      <c r="D260" s="64" t="s">
        <v>1365</v>
      </c>
      <c r="E260" s="64" t="s">
        <v>19</v>
      </c>
      <c r="F260" s="64" t="s">
        <v>1486</v>
      </c>
      <c r="G260" s="64" t="s">
        <v>69</v>
      </c>
      <c r="H260" s="64" t="s">
        <v>1464</v>
      </c>
      <c r="I260" s="64">
        <v>4200.0</v>
      </c>
      <c r="J260" s="64">
        <v>74.0</v>
      </c>
      <c r="K260" s="64" t="s">
        <v>23</v>
      </c>
      <c r="L260" s="64" t="s">
        <v>23</v>
      </c>
      <c r="M260" s="64" t="s">
        <v>2377</v>
      </c>
      <c r="N260" s="64" t="s">
        <v>1464</v>
      </c>
      <c r="O260" s="64" t="s">
        <v>1464</v>
      </c>
      <c r="P260" s="64" t="s">
        <v>1464</v>
      </c>
      <c r="Q260" s="64" t="s">
        <v>1464</v>
      </c>
    </row>
    <row r="261" ht="12.75" customHeight="1">
      <c r="A261" s="64" t="s">
        <v>2378</v>
      </c>
      <c r="B261" s="82">
        <v>41422.0</v>
      </c>
      <c r="C261" s="64" t="s">
        <v>2379</v>
      </c>
      <c r="D261" s="64" t="s">
        <v>1365</v>
      </c>
      <c r="E261" s="64" t="s">
        <v>19</v>
      </c>
      <c r="F261" s="64" t="s">
        <v>1499</v>
      </c>
      <c r="G261" s="64" t="s">
        <v>37</v>
      </c>
      <c r="H261" s="64" t="s">
        <v>1464</v>
      </c>
      <c r="I261" s="64">
        <v>5800.0</v>
      </c>
      <c r="J261" s="64">
        <v>82.0</v>
      </c>
      <c r="K261" s="64" t="s">
        <v>23</v>
      </c>
      <c r="L261" s="64" t="s">
        <v>23</v>
      </c>
      <c r="M261" s="64" t="s">
        <v>2380</v>
      </c>
      <c r="N261" s="64" t="s">
        <v>1464</v>
      </c>
      <c r="O261" s="64" t="s">
        <v>1464</v>
      </c>
      <c r="P261" s="64" t="s">
        <v>1464</v>
      </c>
      <c r="Q261" s="64" t="s">
        <v>1464</v>
      </c>
    </row>
    <row r="262" ht="12.75" customHeight="1">
      <c r="A262" s="64" t="s">
        <v>2381</v>
      </c>
      <c r="B262" s="82">
        <v>41422.0</v>
      </c>
      <c r="C262" s="64" t="s">
        <v>2382</v>
      </c>
      <c r="D262" s="64" t="s">
        <v>1365</v>
      </c>
      <c r="E262" s="64" t="s">
        <v>19</v>
      </c>
      <c r="F262" s="64" t="s">
        <v>1499</v>
      </c>
      <c r="G262" s="64" t="s">
        <v>37</v>
      </c>
      <c r="H262" s="64" t="s">
        <v>1464</v>
      </c>
      <c r="I262" s="64">
        <v>3900.0</v>
      </c>
      <c r="J262" s="64">
        <v>73.0</v>
      </c>
      <c r="K262" s="64" t="s">
        <v>23</v>
      </c>
      <c r="L262" s="64" t="s">
        <v>23</v>
      </c>
      <c r="M262" s="64" t="s">
        <v>2383</v>
      </c>
      <c r="N262" s="64" t="s">
        <v>1464</v>
      </c>
      <c r="O262" s="64" t="s">
        <v>1551</v>
      </c>
      <c r="P262" s="64" t="s">
        <v>1464</v>
      </c>
      <c r="Q262" s="64" t="s">
        <v>1464</v>
      </c>
    </row>
    <row r="263" ht="12.75" customHeight="1">
      <c r="A263" s="64" t="s">
        <v>2384</v>
      </c>
      <c r="B263" s="82">
        <v>41422.0</v>
      </c>
      <c r="C263" s="64" t="s">
        <v>2385</v>
      </c>
      <c r="D263" s="64" t="s">
        <v>1365</v>
      </c>
      <c r="E263" s="64" t="s">
        <v>19</v>
      </c>
      <c r="F263" s="64" t="s">
        <v>1806</v>
      </c>
      <c r="G263" s="64" t="s">
        <v>47</v>
      </c>
      <c r="H263" s="64" t="s">
        <v>1464</v>
      </c>
      <c r="I263" s="64">
        <v>5100.0</v>
      </c>
      <c r="J263" s="64">
        <v>82.0</v>
      </c>
      <c r="K263" s="64" t="s">
        <v>816</v>
      </c>
      <c r="L263" s="64" t="s">
        <v>40</v>
      </c>
      <c r="M263" s="64" t="s">
        <v>2386</v>
      </c>
      <c r="N263" s="64" t="s">
        <v>1464</v>
      </c>
      <c r="O263" s="64" t="s">
        <v>1572</v>
      </c>
      <c r="P263" s="64" t="s">
        <v>1464</v>
      </c>
      <c r="Q263" s="64" t="s">
        <v>1464</v>
      </c>
    </row>
    <row r="264" ht="12.75" customHeight="1">
      <c r="A264" s="64" t="s">
        <v>2387</v>
      </c>
      <c r="B264" s="82">
        <v>41422.0</v>
      </c>
      <c r="C264" s="64" t="s">
        <v>2388</v>
      </c>
      <c r="D264" s="64" t="s">
        <v>1365</v>
      </c>
      <c r="E264" s="64" t="s">
        <v>19</v>
      </c>
      <c r="F264" s="64" t="s">
        <v>1918</v>
      </c>
      <c r="G264" s="64" t="s">
        <v>36</v>
      </c>
      <c r="H264" s="64" t="s">
        <v>1464</v>
      </c>
      <c r="I264" s="64">
        <v>5300.0</v>
      </c>
      <c r="J264" s="64">
        <v>75.0</v>
      </c>
      <c r="K264" s="64" t="s">
        <v>23</v>
      </c>
      <c r="L264" s="64" t="s">
        <v>23</v>
      </c>
      <c r="M264" s="64" t="s">
        <v>2389</v>
      </c>
      <c r="N264" s="64" t="s">
        <v>1464</v>
      </c>
      <c r="O264" s="64" t="s">
        <v>1470</v>
      </c>
      <c r="P264" s="64" t="s">
        <v>1464</v>
      </c>
      <c r="Q264" s="64" t="s">
        <v>1464</v>
      </c>
    </row>
    <row r="265" ht="12.75" customHeight="1">
      <c r="A265" s="64" t="s">
        <v>2390</v>
      </c>
      <c r="B265" s="82">
        <v>41422.0</v>
      </c>
      <c r="C265" s="64" t="s">
        <v>2391</v>
      </c>
      <c r="D265" s="64" t="s">
        <v>1376</v>
      </c>
      <c r="E265" s="64" t="s">
        <v>228</v>
      </c>
      <c r="F265" s="64" t="s">
        <v>2392</v>
      </c>
      <c r="G265" s="64" t="s">
        <v>914</v>
      </c>
      <c r="H265" s="64" t="s">
        <v>1464</v>
      </c>
      <c r="I265" s="64">
        <v>4900.0</v>
      </c>
      <c r="J265" s="64">
        <v>80.0</v>
      </c>
      <c r="K265" s="64" t="s">
        <v>23</v>
      </c>
      <c r="L265" s="64" t="s">
        <v>23</v>
      </c>
      <c r="M265" s="64" t="s">
        <v>2393</v>
      </c>
      <c r="N265" s="64" t="s">
        <v>1464</v>
      </c>
      <c r="O265" s="64" t="s">
        <v>2394</v>
      </c>
      <c r="P265" s="64" t="s">
        <v>1464</v>
      </c>
      <c r="Q265" s="64" t="s">
        <v>1464</v>
      </c>
    </row>
    <row r="266" ht="12.75" customHeight="1">
      <c r="A266" s="64" t="s">
        <v>2395</v>
      </c>
      <c r="B266" s="82">
        <v>41422.34375</v>
      </c>
      <c r="C266" s="64" t="s">
        <v>2396</v>
      </c>
      <c r="D266" s="64" t="s">
        <v>1363</v>
      </c>
      <c r="E266" s="64" t="s">
        <v>1211</v>
      </c>
      <c r="F266" s="64" t="s">
        <v>1606</v>
      </c>
      <c r="G266" s="64" t="s">
        <v>856</v>
      </c>
      <c r="H266" s="64" t="s">
        <v>1464</v>
      </c>
      <c r="I266" s="64">
        <v>5700.0</v>
      </c>
      <c r="J266" s="64">
        <v>77.0</v>
      </c>
      <c r="K266" s="64" t="s">
        <v>23</v>
      </c>
      <c r="L266" s="64" t="s">
        <v>23</v>
      </c>
      <c r="M266" s="64" t="s">
        <v>2397</v>
      </c>
      <c r="N266" s="64" t="s">
        <v>1464</v>
      </c>
      <c r="O266" s="64" t="s">
        <v>1464</v>
      </c>
      <c r="P266" s="64" t="s">
        <v>1464</v>
      </c>
      <c r="Q266" s="64" t="s">
        <v>1464</v>
      </c>
    </row>
    <row r="267" ht="12.75" customHeight="1">
      <c r="A267" s="64" t="s">
        <v>2398</v>
      </c>
      <c r="B267" s="82">
        <v>41422.375</v>
      </c>
      <c r="C267" s="64" t="s">
        <v>2399</v>
      </c>
      <c r="D267" s="64" t="s">
        <v>1376</v>
      </c>
      <c r="E267" s="64" t="s">
        <v>228</v>
      </c>
      <c r="F267" s="64" t="s">
        <v>1572</v>
      </c>
      <c r="G267" s="64" t="s">
        <v>414</v>
      </c>
      <c r="H267" s="64" t="s">
        <v>1464</v>
      </c>
      <c r="I267" s="64">
        <v>7100.0</v>
      </c>
      <c r="J267" s="64">
        <v>85.0</v>
      </c>
      <c r="K267" s="64" t="s">
        <v>23</v>
      </c>
      <c r="L267" s="64" t="s">
        <v>23</v>
      </c>
      <c r="M267" s="64" t="s">
        <v>2400</v>
      </c>
      <c r="N267" s="64" t="s">
        <v>1464</v>
      </c>
      <c r="O267" s="64" t="s">
        <v>1481</v>
      </c>
      <c r="P267" s="64" t="s">
        <v>1464</v>
      </c>
      <c r="Q267" s="64" t="s">
        <v>1464</v>
      </c>
    </row>
    <row r="268" ht="12.75" customHeight="1">
      <c r="A268" s="64" t="s">
        <v>2401</v>
      </c>
      <c r="B268" s="82">
        <v>41422.520833333336</v>
      </c>
      <c r="C268" s="64" t="s">
        <v>2402</v>
      </c>
      <c r="D268" s="64" t="s">
        <v>1365</v>
      </c>
      <c r="E268" s="64" t="s">
        <v>19</v>
      </c>
      <c r="F268" s="64" t="s">
        <v>1486</v>
      </c>
      <c r="G268" s="64" t="s">
        <v>69</v>
      </c>
      <c r="H268" s="64" t="s">
        <v>1464</v>
      </c>
      <c r="I268" s="64">
        <v>6150.0</v>
      </c>
      <c r="J268" s="64">
        <v>83.0</v>
      </c>
      <c r="K268" s="64" t="s">
        <v>23</v>
      </c>
      <c r="L268" s="64" t="s">
        <v>23</v>
      </c>
      <c r="M268" s="64" t="s">
        <v>2403</v>
      </c>
      <c r="N268" s="64" t="s">
        <v>1464</v>
      </c>
      <c r="O268" s="64" t="s">
        <v>1496</v>
      </c>
      <c r="P268" s="64" t="s">
        <v>1464</v>
      </c>
      <c r="Q268" s="64" t="s">
        <v>1464</v>
      </c>
    </row>
    <row r="269" ht="12.75" customHeight="1">
      <c r="A269" s="64" t="s">
        <v>2404</v>
      </c>
      <c r="B269" s="82">
        <v>41422.708333333336</v>
      </c>
      <c r="C269" s="64" t="s">
        <v>2405</v>
      </c>
      <c r="D269" s="64" t="s">
        <v>1484</v>
      </c>
      <c r="E269" s="64" t="s">
        <v>82</v>
      </c>
      <c r="F269" s="64" t="s">
        <v>2317</v>
      </c>
      <c r="G269" s="64" t="s">
        <v>833</v>
      </c>
      <c r="H269" s="64" t="s">
        <v>1464</v>
      </c>
      <c r="I269" s="64">
        <v>4700.0</v>
      </c>
      <c r="J269" s="64">
        <v>75.0</v>
      </c>
      <c r="K269" s="64" t="s">
        <v>23</v>
      </c>
      <c r="L269" s="64" t="s">
        <v>40</v>
      </c>
      <c r="M269" s="64" t="s">
        <v>2406</v>
      </c>
      <c r="N269" s="64" t="s">
        <v>1464</v>
      </c>
      <c r="O269" s="64" t="s">
        <v>1491</v>
      </c>
      <c r="P269" s="64" t="s">
        <v>1464</v>
      </c>
      <c r="Q269" s="64" t="s">
        <v>1464</v>
      </c>
    </row>
    <row r="270" ht="12.75" customHeight="1">
      <c r="A270" s="64" t="s">
        <v>2407</v>
      </c>
      <c r="B270" s="82">
        <v>41422.708333333336</v>
      </c>
      <c r="C270" s="64" t="s">
        <v>2408</v>
      </c>
      <c r="D270" s="64" t="s">
        <v>1363</v>
      </c>
      <c r="E270" s="64" t="s">
        <v>1211</v>
      </c>
      <c r="F270" s="64" t="s">
        <v>1673</v>
      </c>
      <c r="G270" s="64" t="s">
        <v>855</v>
      </c>
      <c r="H270" s="64" t="s">
        <v>1464</v>
      </c>
      <c r="I270" s="64">
        <v>4000.0</v>
      </c>
      <c r="J270" s="64">
        <v>73.0</v>
      </c>
      <c r="K270" s="64" t="s">
        <v>23</v>
      </c>
      <c r="L270" s="64" t="s">
        <v>40</v>
      </c>
      <c r="M270" s="64" t="s">
        <v>2409</v>
      </c>
      <c r="N270" s="64" t="s">
        <v>1464</v>
      </c>
      <c r="O270" s="64" t="s">
        <v>1555</v>
      </c>
      <c r="P270" s="64" t="s">
        <v>1464</v>
      </c>
      <c r="Q270" s="64" t="s">
        <v>1464</v>
      </c>
    </row>
    <row r="271" ht="12.75" customHeight="1">
      <c r="A271" s="64" t="s">
        <v>2410</v>
      </c>
      <c r="B271" s="82">
        <v>41422.75</v>
      </c>
      <c r="C271" s="64" t="s">
        <v>2411</v>
      </c>
      <c r="D271" s="64" t="s">
        <v>1484</v>
      </c>
      <c r="E271" s="64" t="s">
        <v>82</v>
      </c>
      <c r="F271" s="64" t="s">
        <v>2038</v>
      </c>
      <c r="G271" s="64" t="s">
        <v>836</v>
      </c>
      <c r="H271" s="64" t="s">
        <v>1464</v>
      </c>
      <c r="I271" s="64">
        <v>4850.0</v>
      </c>
      <c r="J271" s="64">
        <v>80.0</v>
      </c>
      <c r="K271" s="64" t="s">
        <v>23</v>
      </c>
      <c r="L271" s="64" t="s">
        <v>23</v>
      </c>
      <c r="M271" s="64" t="s">
        <v>2412</v>
      </c>
      <c r="N271" s="64" t="s">
        <v>1464</v>
      </c>
      <c r="O271" s="64" t="s">
        <v>1572</v>
      </c>
      <c r="P271" s="64" t="s">
        <v>1464</v>
      </c>
      <c r="Q271" s="64" t="s">
        <v>1464</v>
      </c>
    </row>
    <row r="272" ht="12.75" customHeight="1">
      <c r="A272" s="64" t="s">
        <v>2413</v>
      </c>
      <c r="B272" s="82">
        <v>41422.75</v>
      </c>
      <c r="C272" s="64" t="s">
        <v>2339</v>
      </c>
      <c r="D272" s="64" t="s">
        <v>1363</v>
      </c>
      <c r="E272" s="64" t="s">
        <v>1211</v>
      </c>
      <c r="F272" s="64" t="s">
        <v>1841</v>
      </c>
      <c r="G272" s="64" t="s">
        <v>840</v>
      </c>
      <c r="H272" s="64" t="s">
        <v>1464</v>
      </c>
      <c r="I272" s="64">
        <v>5400.0</v>
      </c>
      <c r="J272" s="64">
        <v>75.0</v>
      </c>
      <c r="K272" s="64" t="s">
        <v>23</v>
      </c>
      <c r="L272" s="64" t="s">
        <v>23</v>
      </c>
      <c r="M272" s="64" t="s">
        <v>2414</v>
      </c>
      <c r="N272" s="64" t="s">
        <v>816</v>
      </c>
      <c r="O272" s="64" t="s">
        <v>1555</v>
      </c>
      <c r="P272" s="64" t="s">
        <v>1464</v>
      </c>
      <c r="Q272" s="64" t="s">
        <v>1464</v>
      </c>
    </row>
    <row r="273" ht="12.75" customHeight="1">
      <c r="A273" s="64" t="s">
        <v>2415</v>
      </c>
      <c r="B273" s="82">
        <v>41422.791666666664</v>
      </c>
      <c r="C273" s="64" t="s">
        <v>2416</v>
      </c>
      <c r="D273" s="64" t="s">
        <v>1484</v>
      </c>
      <c r="E273" s="64" t="s">
        <v>82</v>
      </c>
      <c r="F273" s="64" t="s">
        <v>1503</v>
      </c>
      <c r="G273" s="64" t="s">
        <v>974</v>
      </c>
      <c r="H273" s="64" t="s">
        <v>1464</v>
      </c>
      <c r="I273" s="64">
        <v>4250.0</v>
      </c>
      <c r="J273" s="64">
        <v>74.0</v>
      </c>
      <c r="K273" s="64" t="s">
        <v>23</v>
      </c>
      <c r="L273" s="64" t="s">
        <v>23</v>
      </c>
      <c r="M273" s="64" t="s">
        <v>2417</v>
      </c>
      <c r="N273" s="64" t="s">
        <v>1464</v>
      </c>
      <c r="O273" s="64" t="s">
        <v>1524</v>
      </c>
      <c r="P273" s="64" t="s">
        <v>1464</v>
      </c>
      <c r="Q273" s="64" t="s">
        <v>1464</v>
      </c>
    </row>
    <row r="274" ht="12.75" customHeight="1">
      <c r="A274" s="64" t="s">
        <v>2418</v>
      </c>
      <c r="B274" s="82">
        <v>41422.833333333336</v>
      </c>
      <c r="C274" s="64" t="s">
        <v>2419</v>
      </c>
      <c r="D274" s="64" t="s">
        <v>1363</v>
      </c>
      <c r="E274" s="64" t="s">
        <v>1211</v>
      </c>
      <c r="F274" s="64" t="s">
        <v>1837</v>
      </c>
      <c r="G274" s="64" t="s">
        <v>109</v>
      </c>
      <c r="H274" s="64" t="s">
        <v>1464</v>
      </c>
      <c r="I274" s="64">
        <v>5900.0</v>
      </c>
      <c r="J274" s="64">
        <v>82.0</v>
      </c>
      <c r="K274" s="64" t="s">
        <v>23</v>
      </c>
      <c r="L274" s="64" t="s">
        <v>40</v>
      </c>
      <c r="M274" s="64" t="s">
        <v>2420</v>
      </c>
      <c r="N274" s="64" t="s">
        <v>1464</v>
      </c>
      <c r="O274" s="64" t="s">
        <v>1590</v>
      </c>
      <c r="P274" s="64" t="s">
        <v>1464</v>
      </c>
      <c r="Q274" s="64" t="s">
        <v>1464</v>
      </c>
    </row>
    <row r="275" ht="12.75" customHeight="1">
      <c r="A275" s="64" t="s">
        <v>2421</v>
      </c>
      <c r="B275" s="82">
        <v>41423.0</v>
      </c>
      <c r="C275" s="64" t="s">
        <v>2422</v>
      </c>
      <c r="D275" s="64" t="s">
        <v>1376</v>
      </c>
      <c r="E275" s="64" t="s">
        <v>228</v>
      </c>
      <c r="F275" s="64" t="s">
        <v>1524</v>
      </c>
      <c r="G275" s="64" t="s">
        <v>660</v>
      </c>
      <c r="H275" s="64" t="s">
        <v>1464</v>
      </c>
      <c r="I275" s="64">
        <v>4100.0</v>
      </c>
      <c r="J275" s="64">
        <v>75.0</v>
      </c>
      <c r="K275" s="64" t="s">
        <v>23</v>
      </c>
      <c r="L275" s="64" t="s">
        <v>40</v>
      </c>
      <c r="M275" s="64" t="s">
        <v>2423</v>
      </c>
      <c r="N275" s="64" t="s">
        <v>1464</v>
      </c>
      <c r="O275" s="64" t="s">
        <v>1555</v>
      </c>
      <c r="P275" s="64" t="s">
        <v>1464</v>
      </c>
      <c r="Q275" s="64" t="s">
        <v>1464</v>
      </c>
    </row>
    <row r="276" ht="12.75" customHeight="1">
      <c r="A276" s="64" t="s">
        <v>2424</v>
      </c>
      <c r="B276" s="82">
        <v>41423.0</v>
      </c>
      <c r="C276" s="64" t="s">
        <v>2425</v>
      </c>
      <c r="D276" s="64" t="s">
        <v>1376</v>
      </c>
      <c r="E276" s="64" t="s">
        <v>228</v>
      </c>
      <c r="F276" s="64" t="s">
        <v>1687</v>
      </c>
      <c r="G276" s="64" t="s">
        <v>692</v>
      </c>
      <c r="H276" s="64" t="s">
        <v>1464</v>
      </c>
      <c r="I276" s="64">
        <v>4800.0</v>
      </c>
      <c r="J276" s="64">
        <v>75.0</v>
      </c>
      <c r="K276" s="64" t="s">
        <v>23</v>
      </c>
      <c r="L276" s="64" t="s">
        <v>23</v>
      </c>
      <c r="M276" s="64" t="s">
        <v>2426</v>
      </c>
      <c r="N276" s="64" t="s">
        <v>1464</v>
      </c>
      <c r="O276" s="64" t="s">
        <v>1491</v>
      </c>
      <c r="P276" s="64" t="s">
        <v>1464</v>
      </c>
      <c r="Q276" s="64" t="s">
        <v>1464</v>
      </c>
    </row>
    <row r="277" ht="12.75" customHeight="1">
      <c r="A277" s="64" t="s">
        <v>2427</v>
      </c>
      <c r="B277" s="82">
        <v>41423.395833333336</v>
      </c>
      <c r="C277" s="64" t="s">
        <v>2428</v>
      </c>
      <c r="D277" s="64" t="s">
        <v>1376</v>
      </c>
      <c r="E277" s="64" t="s">
        <v>228</v>
      </c>
      <c r="F277" s="64" t="s">
        <v>1986</v>
      </c>
      <c r="G277" s="64" t="s">
        <v>919</v>
      </c>
      <c r="H277" s="64" t="s">
        <v>1464</v>
      </c>
      <c r="I277" s="64">
        <v>5150.0</v>
      </c>
      <c r="J277" s="64">
        <v>75.0</v>
      </c>
      <c r="K277" s="64" t="s">
        <v>23</v>
      </c>
      <c r="L277" s="64" t="s">
        <v>23</v>
      </c>
      <c r="M277" s="64" t="s">
        <v>2429</v>
      </c>
      <c r="N277" s="64" t="s">
        <v>1464</v>
      </c>
      <c r="O277" s="64" t="s">
        <v>1496</v>
      </c>
      <c r="P277" s="64" t="s">
        <v>1464</v>
      </c>
      <c r="Q277" s="64" t="s">
        <v>1464</v>
      </c>
    </row>
    <row r="278" ht="12.75" customHeight="1">
      <c r="A278" s="64" t="s">
        <v>2430</v>
      </c>
      <c r="B278" s="82">
        <v>41423.4375</v>
      </c>
      <c r="C278" s="64" t="s">
        <v>2431</v>
      </c>
      <c r="D278" s="64" t="s">
        <v>1484</v>
      </c>
      <c r="E278" s="64" t="s">
        <v>82</v>
      </c>
      <c r="F278" s="64" t="s">
        <v>1390</v>
      </c>
      <c r="G278" s="64" t="s">
        <v>972</v>
      </c>
      <c r="H278" s="64" t="s">
        <v>1464</v>
      </c>
      <c r="I278" s="64">
        <v>5400.0</v>
      </c>
      <c r="J278" s="64">
        <v>77.0</v>
      </c>
      <c r="K278" s="64" t="s">
        <v>23</v>
      </c>
      <c r="L278" s="64" t="s">
        <v>23</v>
      </c>
      <c r="M278" s="64" t="s">
        <v>2432</v>
      </c>
      <c r="N278" s="64" t="s">
        <v>1464</v>
      </c>
      <c r="O278" s="64" t="s">
        <v>1590</v>
      </c>
      <c r="P278" s="64" t="s">
        <v>1464</v>
      </c>
      <c r="Q278" s="64" t="s">
        <v>1464</v>
      </c>
    </row>
    <row r="279" ht="12.75" customHeight="1">
      <c r="A279" s="64" t="s">
        <v>2433</v>
      </c>
      <c r="B279" s="82">
        <v>41423.5</v>
      </c>
      <c r="C279" s="64" t="s">
        <v>2434</v>
      </c>
      <c r="D279" s="64" t="s">
        <v>1365</v>
      </c>
      <c r="E279" s="64" t="s">
        <v>19</v>
      </c>
      <c r="F279" s="64" t="s">
        <v>1466</v>
      </c>
      <c r="G279" s="64" t="s">
        <v>74</v>
      </c>
      <c r="H279" s="64" t="s">
        <v>1464</v>
      </c>
      <c r="I279" s="64">
        <v>5400.0</v>
      </c>
      <c r="J279" s="64">
        <v>78.0</v>
      </c>
      <c r="K279" s="64" t="s">
        <v>23</v>
      </c>
      <c r="L279" s="64" t="s">
        <v>23</v>
      </c>
      <c r="M279" s="64" t="s">
        <v>2435</v>
      </c>
      <c r="N279" s="64" t="s">
        <v>1464</v>
      </c>
      <c r="O279" s="64" t="s">
        <v>1470</v>
      </c>
      <c r="P279" s="64" t="s">
        <v>1464</v>
      </c>
      <c r="Q279" s="64" t="s">
        <v>1464</v>
      </c>
    </row>
    <row r="280" ht="12.75" customHeight="1">
      <c r="A280" s="64" t="s">
        <v>2436</v>
      </c>
      <c r="B280" s="82">
        <v>41423.541666666664</v>
      </c>
      <c r="C280" s="64" t="s">
        <v>2437</v>
      </c>
      <c r="D280" s="64" t="s">
        <v>1484</v>
      </c>
      <c r="E280" s="64" t="s">
        <v>82</v>
      </c>
      <c r="F280" s="64" t="s">
        <v>1503</v>
      </c>
      <c r="G280" s="64" t="s">
        <v>974</v>
      </c>
      <c r="H280" s="64" t="s">
        <v>1464</v>
      </c>
      <c r="I280" s="64">
        <v>5000.0</v>
      </c>
      <c r="J280" s="64">
        <v>80.0</v>
      </c>
      <c r="K280" s="64" t="s">
        <v>23</v>
      </c>
      <c r="L280" s="64" t="s">
        <v>40</v>
      </c>
      <c r="M280" s="64" t="s">
        <v>2438</v>
      </c>
      <c r="N280" s="64" t="s">
        <v>1464</v>
      </c>
      <c r="O280" s="64" t="s">
        <v>1572</v>
      </c>
      <c r="P280" s="64" t="s">
        <v>1464</v>
      </c>
      <c r="Q280" s="64" t="s">
        <v>1464</v>
      </c>
    </row>
    <row r="281" ht="12.75" customHeight="1">
      <c r="A281" s="64" t="s">
        <v>2439</v>
      </c>
      <c r="B281" s="82">
        <v>41423.541666666664</v>
      </c>
      <c r="C281" s="64" t="s">
        <v>2440</v>
      </c>
      <c r="D281" s="64" t="s">
        <v>1363</v>
      </c>
      <c r="E281" s="64" t="s">
        <v>1211</v>
      </c>
      <c r="F281" s="64" t="s">
        <v>1479</v>
      </c>
      <c r="G281" s="64" t="s">
        <v>850</v>
      </c>
      <c r="H281" s="64" t="s">
        <v>1464</v>
      </c>
      <c r="I281" s="64">
        <v>5855.0</v>
      </c>
      <c r="J281" s="64">
        <v>78.0</v>
      </c>
      <c r="K281" s="64" t="s">
        <v>23</v>
      </c>
      <c r="L281" s="64" t="s">
        <v>40</v>
      </c>
      <c r="M281" s="64" t="s">
        <v>2441</v>
      </c>
      <c r="N281" s="64" t="s">
        <v>1464</v>
      </c>
      <c r="O281" s="64" t="s">
        <v>1590</v>
      </c>
      <c r="P281" s="64" t="s">
        <v>1464</v>
      </c>
      <c r="Q281" s="64" t="s">
        <v>1464</v>
      </c>
    </row>
    <row r="282" ht="12.75" customHeight="1">
      <c r="A282" s="64" t="s">
        <v>2442</v>
      </c>
      <c r="B282" s="82">
        <v>41423.645833333336</v>
      </c>
      <c r="C282" s="64" t="s">
        <v>2443</v>
      </c>
      <c r="D282" s="64" t="s">
        <v>1365</v>
      </c>
      <c r="E282" s="64" t="s">
        <v>19</v>
      </c>
      <c r="F282" s="64" t="s">
        <v>1486</v>
      </c>
      <c r="G282" s="64" t="s">
        <v>69</v>
      </c>
      <c r="H282" s="64" t="s">
        <v>1464</v>
      </c>
      <c r="I282" s="64">
        <v>3900.0</v>
      </c>
      <c r="J282" s="64">
        <v>72.0</v>
      </c>
      <c r="K282" s="64" t="s">
        <v>23</v>
      </c>
      <c r="L282" s="64" t="s">
        <v>1464</v>
      </c>
      <c r="M282" s="64" t="s">
        <v>2444</v>
      </c>
      <c r="N282" s="64" t="s">
        <v>1464</v>
      </c>
      <c r="O282" s="64" t="s">
        <v>1551</v>
      </c>
      <c r="P282" s="64" t="s">
        <v>1464</v>
      </c>
      <c r="Q282" s="64" t="s">
        <v>1464</v>
      </c>
    </row>
    <row r="283" ht="12.75" customHeight="1">
      <c r="A283" s="64" t="s">
        <v>2445</v>
      </c>
      <c r="B283" s="82">
        <v>41423.666666666664</v>
      </c>
      <c r="C283" s="64" t="s">
        <v>2446</v>
      </c>
      <c r="D283" s="64" t="s">
        <v>1363</v>
      </c>
      <c r="E283" s="64" t="s">
        <v>1211</v>
      </c>
      <c r="F283" s="64" t="s">
        <v>1606</v>
      </c>
      <c r="G283" s="64" t="s">
        <v>856</v>
      </c>
      <c r="H283" s="64" t="s">
        <v>1464</v>
      </c>
      <c r="I283" s="64">
        <v>5670.0</v>
      </c>
      <c r="J283" s="64">
        <v>79.0</v>
      </c>
      <c r="K283" s="64" t="s">
        <v>23</v>
      </c>
      <c r="L283" s="64" t="s">
        <v>40</v>
      </c>
      <c r="M283" s="64" t="s">
        <v>2447</v>
      </c>
      <c r="N283" s="64" t="s">
        <v>1464</v>
      </c>
      <c r="O283" s="64" t="s">
        <v>1590</v>
      </c>
      <c r="P283" s="64" t="s">
        <v>1464</v>
      </c>
      <c r="Q283" s="64" t="s">
        <v>1464</v>
      </c>
    </row>
    <row r="284" ht="12.75" customHeight="1">
      <c r="A284" s="64" t="s">
        <v>2448</v>
      </c>
      <c r="B284" s="82">
        <v>41423.708333333336</v>
      </c>
      <c r="C284" s="64" t="s">
        <v>2449</v>
      </c>
      <c r="D284" s="64" t="s">
        <v>1365</v>
      </c>
      <c r="E284" s="64" t="s">
        <v>19</v>
      </c>
      <c r="F284" s="64" t="s">
        <v>1466</v>
      </c>
      <c r="G284" s="64" t="s">
        <v>74</v>
      </c>
      <c r="H284" s="64" t="s">
        <v>1464</v>
      </c>
      <c r="I284" s="64">
        <v>4250.0</v>
      </c>
      <c r="J284" s="64">
        <v>73.0</v>
      </c>
      <c r="K284" s="64" t="s">
        <v>23</v>
      </c>
      <c r="L284" s="64" t="s">
        <v>23</v>
      </c>
      <c r="M284" s="64" t="s">
        <v>2450</v>
      </c>
      <c r="N284" s="64" t="s">
        <v>1464</v>
      </c>
      <c r="O284" s="64" t="s">
        <v>1555</v>
      </c>
      <c r="P284" s="64" t="s">
        <v>1464</v>
      </c>
      <c r="Q284" s="64" t="s">
        <v>1464</v>
      </c>
    </row>
    <row r="285" ht="12.75" customHeight="1">
      <c r="A285" s="64" t="s">
        <v>2451</v>
      </c>
      <c r="B285" s="82">
        <v>41423.708333333336</v>
      </c>
      <c r="C285" s="64" t="s">
        <v>2452</v>
      </c>
      <c r="D285" s="64" t="s">
        <v>1363</v>
      </c>
      <c r="E285" s="64" t="s">
        <v>1211</v>
      </c>
      <c r="F285" s="64" t="s">
        <v>1606</v>
      </c>
      <c r="G285" s="64" t="s">
        <v>856</v>
      </c>
      <c r="H285" s="64" t="s">
        <v>1464</v>
      </c>
      <c r="I285" s="64">
        <v>5075.0</v>
      </c>
      <c r="J285" s="64">
        <v>74.0</v>
      </c>
      <c r="K285" s="64" t="s">
        <v>23</v>
      </c>
      <c r="L285" s="64" t="s">
        <v>40</v>
      </c>
      <c r="M285" s="64" t="s">
        <v>2453</v>
      </c>
      <c r="N285" s="64" t="s">
        <v>816</v>
      </c>
      <c r="O285" s="64" t="s">
        <v>1470</v>
      </c>
      <c r="P285" s="64" t="s">
        <v>1464</v>
      </c>
      <c r="Q285" s="64" t="s">
        <v>1464</v>
      </c>
    </row>
    <row r="286" ht="12.75" customHeight="1">
      <c r="A286" s="64" t="s">
        <v>2454</v>
      </c>
      <c r="B286" s="82">
        <v>41423.729166666664</v>
      </c>
      <c r="C286" s="64" t="s">
        <v>2455</v>
      </c>
      <c r="D286" s="64" t="s">
        <v>1484</v>
      </c>
      <c r="E286" s="64" t="s">
        <v>82</v>
      </c>
      <c r="F286" s="64" t="s">
        <v>1390</v>
      </c>
      <c r="G286" s="64" t="s">
        <v>972</v>
      </c>
      <c r="H286" s="64" t="s">
        <v>1464</v>
      </c>
      <c r="I286" s="64">
        <v>5000.0</v>
      </c>
      <c r="J286" s="64">
        <v>78.0</v>
      </c>
      <c r="K286" s="64" t="s">
        <v>23</v>
      </c>
      <c r="L286" s="64" t="s">
        <v>23</v>
      </c>
      <c r="M286" s="64" t="s">
        <v>2456</v>
      </c>
      <c r="N286" s="64" t="s">
        <v>1464</v>
      </c>
      <c r="O286" s="64" t="s">
        <v>1572</v>
      </c>
      <c r="P286" s="64" t="s">
        <v>1464</v>
      </c>
      <c r="Q286" s="64" t="s">
        <v>1464</v>
      </c>
    </row>
    <row r="287" ht="12.75" customHeight="1">
      <c r="A287" s="64" t="s">
        <v>2457</v>
      </c>
      <c r="B287" s="82">
        <v>41423.791666666664</v>
      </c>
      <c r="C287" s="64" t="s">
        <v>2458</v>
      </c>
      <c r="D287" s="64" t="s">
        <v>1363</v>
      </c>
      <c r="E287" s="64" t="s">
        <v>1211</v>
      </c>
      <c r="F287" s="64" t="s">
        <v>2459</v>
      </c>
      <c r="G287" s="64" t="s">
        <v>343</v>
      </c>
      <c r="H287" s="64" t="s">
        <v>1464</v>
      </c>
      <c r="I287" s="64">
        <v>6100.0</v>
      </c>
      <c r="J287" s="64">
        <v>82.0</v>
      </c>
      <c r="K287" s="64" t="s">
        <v>23</v>
      </c>
      <c r="L287" s="64" t="s">
        <v>40</v>
      </c>
      <c r="M287" s="64" t="s">
        <v>2460</v>
      </c>
      <c r="N287" s="64" t="s">
        <v>1464</v>
      </c>
      <c r="O287" s="64" t="s">
        <v>1590</v>
      </c>
      <c r="P287" s="64" t="s">
        <v>1471</v>
      </c>
      <c r="Q287" s="64" t="s">
        <v>1471</v>
      </c>
    </row>
    <row r="288" ht="12.75" customHeight="1">
      <c r="A288" s="64" t="s">
        <v>2461</v>
      </c>
      <c r="B288" s="82">
        <v>41423.833333333336</v>
      </c>
      <c r="C288" s="64" t="s">
        <v>1621</v>
      </c>
      <c r="D288" s="64" t="s">
        <v>1365</v>
      </c>
      <c r="E288" s="64" t="s">
        <v>19</v>
      </c>
      <c r="F288" s="64" t="s">
        <v>1918</v>
      </c>
      <c r="G288" s="64" t="s">
        <v>36</v>
      </c>
      <c r="H288" s="64" t="s">
        <v>1464</v>
      </c>
      <c r="I288" s="64">
        <v>4800.0</v>
      </c>
      <c r="J288" s="64">
        <v>76.0</v>
      </c>
      <c r="K288" s="64" t="s">
        <v>23</v>
      </c>
      <c r="L288" s="64" t="s">
        <v>23</v>
      </c>
      <c r="M288" s="64" t="s">
        <v>2462</v>
      </c>
      <c r="N288" s="64" t="s">
        <v>1464</v>
      </c>
      <c r="O288" s="64" t="s">
        <v>1555</v>
      </c>
      <c r="P288" s="64" t="s">
        <v>1464</v>
      </c>
      <c r="Q288" s="64" t="s">
        <v>1464</v>
      </c>
    </row>
    <row r="289" ht="12.75" customHeight="1">
      <c r="A289" s="64" t="s">
        <v>2463</v>
      </c>
      <c r="B289" s="81" t="s">
        <v>2464</v>
      </c>
      <c r="C289" s="64" t="s">
        <v>2465</v>
      </c>
      <c r="D289" s="64" t="s">
        <v>1365</v>
      </c>
      <c r="E289" s="64" t="s">
        <v>19</v>
      </c>
      <c r="F289" s="64" t="s">
        <v>1464</v>
      </c>
      <c r="G289" s="64" t="s">
        <v>1464</v>
      </c>
      <c r="H289" s="64" t="s">
        <v>824</v>
      </c>
      <c r="I289" s="64">
        <v>5800.0</v>
      </c>
      <c r="J289" s="64">
        <v>76.0</v>
      </c>
      <c r="K289" s="64" t="s">
        <v>23</v>
      </c>
      <c r="L289" s="64" t="s">
        <v>23</v>
      </c>
      <c r="M289" s="64" t="s">
        <v>2466</v>
      </c>
      <c r="N289" s="64" t="s">
        <v>1464</v>
      </c>
      <c r="O289" s="64" t="s">
        <v>1464</v>
      </c>
      <c r="P289" s="64" t="s">
        <v>1464</v>
      </c>
      <c r="Q289" s="64" t="s">
        <v>1464</v>
      </c>
    </row>
    <row r="290" ht="12.75" customHeight="1">
      <c r="A290" s="64" t="s">
        <v>2467</v>
      </c>
      <c r="B290" s="81" t="s">
        <v>2464</v>
      </c>
      <c r="C290" s="64" t="s">
        <v>1494</v>
      </c>
      <c r="D290" s="64" t="s">
        <v>1376</v>
      </c>
      <c r="E290" s="64" t="s">
        <v>228</v>
      </c>
      <c r="F290" s="64" t="s">
        <v>1464</v>
      </c>
      <c r="G290" s="64" t="s">
        <v>1464</v>
      </c>
      <c r="H290" s="64" t="s">
        <v>931</v>
      </c>
      <c r="I290" s="64">
        <v>6100.0</v>
      </c>
      <c r="J290" s="64">
        <v>83.0</v>
      </c>
      <c r="K290" s="64" t="s">
        <v>23</v>
      </c>
      <c r="L290" s="64" t="s">
        <v>23</v>
      </c>
      <c r="M290" s="64" t="s">
        <v>2468</v>
      </c>
      <c r="N290" s="64" t="s">
        <v>1464</v>
      </c>
      <c r="O290" s="64" t="s">
        <v>1646</v>
      </c>
      <c r="P290" s="64" t="s">
        <v>1464</v>
      </c>
      <c r="Q290" s="64" t="s">
        <v>1464</v>
      </c>
    </row>
    <row r="291" ht="12.75" customHeight="1">
      <c r="A291" s="64" t="s">
        <v>2469</v>
      </c>
      <c r="B291" s="81" t="s">
        <v>2464</v>
      </c>
      <c r="C291" s="64" t="s">
        <v>1709</v>
      </c>
      <c r="D291" s="64" t="s">
        <v>1376</v>
      </c>
      <c r="E291" s="64" t="s">
        <v>228</v>
      </c>
      <c r="F291" s="64" t="s">
        <v>1464</v>
      </c>
      <c r="G291" s="64" t="s">
        <v>1464</v>
      </c>
      <c r="H291" s="64" t="s">
        <v>1377</v>
      </c>
      <c r="I291" s="64">
        <v>5100.0</v>
      </c>
      <c r="J291" s="64">
        <v>77.0</v>
      </c>
      <c r="K291" s="64" t="s">
        <v>23</v>
      </c>
      <c r="L291" s="64" t="s">
        <v>40</v>
      </c>
      <c r="M291" s="64" t="s">
        <v>2470</v>
      </c>
      <c r="N291" s="64" t="s">
        <v>1464</v>
      </c>
      <c r="O291" s="64" t="s">
        <v>1470</v>
      </c>
      <c r="P291" s="64" t="s">
        <v>1464</v>
      </c>
      <c r="Q291" s="64" t="s">
        <v>1464</v>
      </c>
    </row>
    <row r="292" ht="12.75" customHeight="1">
      <c r="A292" s="64" t="s">
        <v>2471</v>
      </c>
      <c r="B292" s="81" t="s">
        <v>2464</v>
      </c>
      <c r="C292" s="64" t="s">
        <v>2472</v>
      </c>
      <c r="D292" s="64" t="s">
        <v>1376</v>
      </c>
      <c r="E292" s="64" t="s">
        <v>228</v>
      </c>
      <c r="F292" s="64" t="s">
        <v>1464</v>
      </c>
      <c r="G292" s="64" t="s">
        <v>1464</v>
      </c>
      <c r="H292" s="64" t="s">
        <v>1377</v>
      </c>
      <c r="I292" s="64">
        <v>5550.0</v>
      </c>
      <c r="J292" s="64">
        <v>79.0</v>
      </c>
      <c r="K292" s="64" t="s">
        <v>23</v>
      </c>
      <c r="L292" s="64" t="s">
        <v>23</v>
      </c>
      <c r="M292" s="64" t="s">
        <v>2473</v>
      </c>
      <c r="N292" s="64" t="s">
        <v>1464</v>
      </c>
      <c r="O292" s="64" t="s">
        <v>1590</v>
      </c>
      <c r="P292" s="64" t="s">
        <v>1464</v>
      </c>
      <c r="Q292" s="64" t="s">
        <v>1464</v>
      </c>
    </row>
    <row r="293" ht="12.75" customHeight="1">
      <c r="A293" s="64" t="s">
        <v>2474</v>
      </c>
      <c r="B293" s="81" t="s">
        <v>2464</v>
      </c>
      <c r="C293" s="64" t="s">
        <v>2475</v>
      </c>
      <c r="D293" s="64" t="s">
        <v>1376</v>
      </c>
      <c r="E293" s="64" t="s">
        <v>228</v>
      </c>
      <c r="F293" s="64" t="s">
        <v>1464</v>
      </c>
      <c r="G293" s="64" t="s">
        <v>1464</v>
      </c>
      <c r="H293" s="64" t="s">
        <v>921</v>
      </c>
      <c r="I293" s="64">
        <v>6600.0</v>
      </c>
      <c r="J293" s="64">
        <v>84.0</v>
      </c>
      <c r="K293" s="64" t="s">
        <v>23</v>
      </c>
      <c r="L293" s="64" t="s">
        <v>23</v>
      </c>
      <c r="M293" s="64" t="s">
        <v>2476</v>
      </c>
      <c r="N293" s="64" t="s">
        <v>1464</v>
      </c>
      <c r="O293" s="64" t="s">
        <v>1646</v>
      </c>
      <c r="P293" s="64" t="s">
        <v>1464</v>
      </c>
      <c r="Q293" s="64" t="s">
        <v>1464</v>
      </c>
    </row>
    <row r="294" ht="12.75" customHeight="1">
      <c r="A294" s="64" t="s">
        <v>2477</v>
      </c>
      <c r="B294" s="82">
        <v>41425.0</v>
      </c>
      <c r="C294" s="64" t="s">
        <v>2478</v>
      </c>
      <c r="D294" s="64" t="s">
        <v>1365</v>
      </c>
      <c r="E294" s="64" t="s">
        <v>19</v>
      </c>
      <c r="F294" s="64" t="s">
        <v>1499</v>
      </c>
      <c r="G294" s="64" t="s">
        <v>37</v>
      </c>
      <c r="H294" s="64" t="s">
        <v>1464</v>
      </c>
      <c r="I294" s="64">
        <v>4500.0</v>
      </c>
      <c r="J294" s="64">
        <v>74.0</v>
      </c>
      <c r="K294" s="64" t="s">
        <v>23</v>
      </c>
      <c r="L294" s="64" t="s">
        <v>1464</v>
      </c>
      <c r="M294" s="64" t="s">
        <v>2479</v>
      </c>
      <c r="N294" s="64" t="s">
        <v>1464</v>
      </c>
      <c r="O294" s="64" t="s">
        <v>1555</v>
      </c>
      <c r="P294" s="64" t="s">
        <v>1464</v>
      </c>
      <c r="Q294" s="64" t="s">
        <v>1464</v>
      </c>
    </row>
    <row r="295" ht="12.75" customHeight="1">
      <c r="A295" s="64" t="s">
        <v>2480</v>
      </c>
      <c r="B295" s="82">
        <v>41425.0</v>
      </c>
      <c r="C295" s="64" t="s">
        <v>2481</v>
      </c>
      <c r="D295" s="64" t="s">
        <v>1376</v>
      </c>
      <c r="E295" s="64" t="s">
        <v>228</v>
      </c>
      <c r="F295" s="64" t="s">
        <v>1555</v>
      </c>
      <c r="G295" s="64" t="s">
        <v>1379</v>
      </c>
      <c r="H295" s="64" t="s">
        <v>1464</v>
      </c>
      <c r="I295" s="64">
        <v>5300.0</v>
      </c>
      <c r="J295" s="64">
        <v>76.0</v>
      </c>
      <c r="K295" s="64" t="s">
        <v>23</v>
      </c>
      <c r="L295" s="64" t="s">
        <v>23</v>
      </c>
      <c r="M295" s="64" t="s">
        <v>2482</v>
      </c>
      <c r="N295" s="64" t="s">
        <v>1464</v>
      </c>
      <c r="O295" s="64" t="s">
        <v>1590</v>
      </c>
      <c r="P295" s="64" t="s">
        <v>1464</v>
      </c>
      <c r="Q295" s="64" t="s">
        <v>1464</v>
      </c>
    </row>
    <row r="296" ht="12.75" customHeight="1">
      <c r="A296" s="64" t="s">
        <v>2483</v>
      </c>
      <c r="B296" s="82">
        <v>41425.0</v>
      </c>
      <c r="C296" s="64" t="s">
        <v>2484</v>
      </c>
      <c r="D296" s="64" t="s">
        <v>1376</v>
      </c>
      <c r="E296" s="64" t="s">
        <v>228</v>
      </c>
      <c r="F296" s="64" t="s">
        <v>1572</v>
      </c>
      <c r="G296" s="64" t="s">
        <v>414</v>
      </c>
      <c r="H296" s="64" t="s">
        <v>1464</v>
      </c>
      <c r="I296" s="64">
        <v>4000.0</v>
      </c>
      <c r="J296" s="64">
        <v>70.0</v>
      </c>
      <c r="K296" s="64" t="s">
        <v>23</v>
      </c>
      <c r="L296" s="64" t="s">
        <v>1464</v>
      </c>
      <c r="M296" s="64" t="s">
        <v>2485</v>
      </c>
      <c r="N296" s="64" t="s">
        <v>1464</v>
      </c>
      <c r="O296" s="64" t="s">
        <v>1519</v>
      </c>
      <c r="P296" s="64" t="s">
        <v>1464</v>
      </c>
      <c r="Q296" s="64" t="s">
        <v>1464</v>
      </c>
    </row>
    <row r="297" ht="12.75" customHeight="1">
      <c r="A297" s="64" t="s">
        <v>2486</v>
      </c>
      <c r="B297" s="82">
        <v>41425.0</v>
      </c>
      <c r="C297" s="64" t="s">
        <v>2487</v>
      </c>
      <c r="D297" s="64" t="s">
        <v>1376</v>
      </c>
      <c r="E297" s="64" t="s">
        <v>228</v>
      </c>
      <c r="F297" s="64" t="s">
        <v>1491</v>
      </c>
      <c r="G297" s="64" t="s">
        <v>739</v>
      </c>
      <c r="H297" s="64" t="s">
        <v>1464</v>
      </c>
      <c r="I297" s="64">
        <v>6300.0</v>
      </c>
      <c r="J297" s="64">
        <v>98.0</v>
      </c>
      <c r="K297" s="64" t="s">
        <v>23</v>
      </c>
      <c r="L297" s="64" t="s">
        <v>23</v>
      </c>
      <c r="M297" s="64" t="s">
        <v>2488</v>
      </c>
      <c r="N297" s="64" t="s">
        <v>1464</v>
      </c>
      <c r="O297" s="64" t="s">
        <v>1470</v>
      </c>
      <c r="P297" s="64" t="s">
        <v>1464</v>
      </c>
      <c r="Q297" s="64" t="s">
        <v>1464</v>
      </c>
    </row>
    <row r="298" ht="12.75" customHeight="1">
      <c r="A298" s="64" t="s">
        <v>2489</v>
      </c>
      <c r="B298" s="81" t="s">
        <v>2490</v>
      </c>
      <c r="C298" s="64" t="s">
        <v>1473</v>
      </c>
      <c r="D298" s="64" t="s">
        <v>1376</v>
      </c>
      <c r="E298" s="64" t="s">
        <v>228</v>
      </c>
      <c r="F298" s="64" t="s">
        <v>1464</v>
      </c>
      <c r="G298" s="64" t="s">
        <v>1464</v>
      </c>
      <c r="H298" s="64" t="s">
        <v>896</v>
      </c>
      <c r="I298" s="64">
        <v>4500.0</v>
      </c>
      <c r="J298" s="64">
        <v>78.0</v>
      </c>
      <c r="K298" s="64" t="s">
        <v>23</v>
      </c>
      <c r="L298" s="64" t="s">
        <v>23</v>
      </c>
      <c r="M298" s="64" t="s">
        <v>2491</v>
      </c>
      <c r="N298" s="64" t="s">
        <v>1464</v>
      </c>
      <c r="O298" s="64" t="s">
        <v>1572</v>
      </c>
      <c r="P298" s="64" t="s">
        <v>1464</v>
      </c>
      <c r="Q298" s="64" t="s">
        <v>1464</v>
      </c>
    </row>
    <row r="299" ht="12.75" customHeight="1">
      <c r="A299" s="64" t="s">
        <v>2492</v>
      </c>
      <c r="B299" s="81" t="s">
        <v>2493</v>
      </c>
      <c r="C299" s="64" t="s">
        <v>2494</v>
      </c>
      <c r="D299" s="64" t="s">
        <v>1376</v>
      </c>
      <c r="E299" s="64" t="s">
        <v>228</v>
      </c>
      <c r="F299" s="64" t="s">
        <v>1464</v>
      </c>
      <c r="G299" s="64" t="s">
        <v>1464</v>
      </c>
      <c r="H299" s="64" t="s">
        <v>2495</v>
      </c>
      <c r="I299" s="64">
        <v>4300.0</v>
      </c>
      <c r="J299" s="64">
        <v>74.0</v>
      </c>
      <c r="K299" s="64" t="s">
        <v>23</v>
      </c>
      <c r="L299" s="64" t="s">
        <v>23</v>
      </c>
      <c r="M299" s="64" t="s">
        <v>2496</v>
      </c>
      <c r="N299" s="64" t="s">
        <v>1464</v>
      </c>
      <c r="O299" s="64" t="s">
        <v>1551</v>
      </c>
      <c r="P299" s="64" t="s">
        <v>1464</v>
      </c>
      <c r="Q299" s="64" t="s">
        <v>1464</v>
      </c>
    </row>
    <row r="300" ht="12.75" customHeight="1">
      <c r="A300" s="64" t="s">
        <v>2497</v>
      </c>
      <c r="B300" s="81" t="s">
        <v>2498</v>
      </c>
      <c r="C300" s="64" t="s">
        <v>2499</v>
      </c>
      <c r="D300" s="64" t="s">
        <v>1363</v>
      </c>
      <c r="E300" s="64" t="s">
        <v>1211</v>
      </c>
      <c r="F300" s="64" t="s">
        <v>1464</v>
      </c>
      <c r="G300" s="64" t="s">
        <v>1464</v>
      </c>
      <c r="H300" s="64" t="s">
        <v>857</v>
      </c>
      <c r="I300" s="64">
        <v>4150.0</v>
      </c>
      <c r="J300" s="64">
        <v>71.0</v>
      </c>
      <c r="K300" s="64" t="s">
        <v>23</v>
      </c>
      <c r="L300" s="64" t="s">
        <v>23</v>
      </c>
      <c r="M300" s="64" t="s">
        <v>2500</v>
      </c>
      <c r="N300" s="64" t="s">
        <v>1464</v>
      </c>
      <c r="O300" s="64" t="s">
        <v>1572</v>
      </c>
      <c r="P300" s="64" t="s">
        <v>1464</v>
      </c>
      <c r="Q300" s="64" t="s">
        <v>1464</v>
      </c>
    </row>
    <row r="301" ht="12.75" customHeight="1">
      <c r="A301" s="64" t="s">
        <v>2501</v>
      </c>
      <c r="B301" s="81" t="s">
        <v>2498</v>
      </c>
      <c r="C301" s="64" t="s">
        <v>2188</v>
      </c>
      <c r="D301" s="64" t="s">
        <v>1363</v>
      </c>
      <c r="E301" s="64" t="s">
        <v>1211</v>
      </c>
      <c r="F301" s="64" t="s">
        <v>1464</v>
      </c>
      <c r="G301" s="64" t="s">
        <v>1464</v>
      </c>
      <c r="H301" s="64" t="s">
        <v>857</v>
      </c>
      <c r="I301" s="64">
        <v>5700.0</v>
      </c>
      <c r="J301" s="64">
        <v>79.0</v>
      </c>
      <c r="K301" s="64" t="s">
        <v>23</v>
      </c>
      <c r="L301" s="64" t="s">
        <v>23</v>
      </c>
      <c r="M301" s="64" t="s">
        <v>2502</v>
      </c>
      <c r="N301" s="64" t="s">
        <v>1464</v>
      </c>
      <c r="O301" s="64" t="s">
        <v>1496</v>
      </c>
      <c r="P301" s="64" t="s">
        <v>1464</v>
      </c>
      <c r="Q301" s="64" t="s">
        <v>1464</v>
      </c>
    </row>
    <row r="302" ht="12.75" customHeight="1">
      <c r="A302" s="64" t="s">
        <v>2503</v>
      </c>
      <c r="B302" s="81" t="s">
        <v>2504</v>
      </c>
      <c r="C302" s="64" t="s">
        <v>2505</v>
      </c>
      <c r="D302" s="64" t="s">
        <v>1365</v>
      </c>
      <c r="E302" s="64" t="s">
        <v>19</v>
      </c>
      <c r="F302" s="64" t="s">
        <v>1464</v>
      </c>
      <c r="G302" s="64" t="s">
        <v>1464</v>
      </c>
      <c r="H302" s="64" t="s">
        <v>47</v>
      </c>
      <c r="I302" s="64">
        <v>5700.0</v>
      </c>
      <c r="J302" s="64">
        <v>80.0</v>
      </c>
      <c r="K302" s="64" t="s">
        <v>23</v>
      </c>
      <c r="L302" s="64" t="s">
        <v>23</v>
      </c>
      <c r="M302" s="64" t="s">
        <v>2506</v>
      </c>
      <c r="N302" s="64" t="s">
        <v>1464</v>
      </c>
      <c r="O302" s="64" t="s">
        <v>1590</v>
      </c>
      <c r="P302" s="64" t="s">
        <v>1464</v>
      </c>
      <c r="Q302" s="64" t="s">
        <v>1464</v>
      </c>
    </row>
    <row r="303" ht="12.75" customHeight="1">
      <c r="A303" s="64" t="s">
        <v>2507</v>
      </c>
      <c r="B303" s="81" t="s">
        <v>2508</v>
      </c>
      <c r="C303" s="64" t="s">
        <v>2509</v>
      </c>
      <c r="D303" s="64" t="s">
        <v>1363</v>
      </c>
      <c r="E303" s="64" t="s">
        <v>1211</v>
      </c>
      <c r="F303" s="64" t="s">
        <v>1464</v>
      </c>
      <c r="G303" s="64" t="s">
        <v>1464</v>
      </c>
      <c r="H303" s="64" t="s">
        <v>857</v>
      </c>
      <c r="I303" s="64">
        <v>5450.0</v>
      </c>
      <c r="J303" s="64">
        <v>73.0</v>
      </c>
      <c r="K303" s="64" t="s">
        <v>23</v>
      </c>
      <c r="L303" s="64" t="s">
        <v>23</v>
      </c>
      <c r="M303" s="64" t="s">
        <v>2510</v>
      </c>
      <c r="N303" s="64" t="s">
        <v>1464</v>
      </c>
      <c r="O303" s="64" t="s">
        <v>1470</v>
      </c>
      <c r="P303" s="64" t="s">
        <v>1464</v>
      </c>
      <c r="Q303" s="64" t="s">
        <v>1464</v>
      </c>
    </row>
    <row r="304" ht="12.75" customHeight="1">
      <c r="A304" s="64" t="s">
        <v>2511</v>
      </c>
      <c r="B304" s="81" t="s">
        <v>2508</v>
      </c>
      <c r="C304" s="64" t="s">
        <v>2512</v>
      </c>
      <c r="D304" s="64" t="s">
        <v>1376</v>
      </c>
      <c r="E304" s="64" t="s">
        <v>228</v>
      </c>
      <c r="F304" s="64" t="s">
        <v>1464</v>
      </c>
      <c r="G304" s="64" t="s">
        <v>1464</v>
      </c>
      <c r="H304" s="64" t="s">
        <v>911</v>
      </c>
      <c r="I304" s="64">
        <v>5200.0</v>
      </c>
      <c r="J304" s="64">
        <v>78.0</v>
      </c>
      <c r="K304" s="64" t="s">
        <v>23</v>
      </c>
      <c r="L304" s="64" t="s">
        <v>23</v>
      </c>
      <c r="M304" s="64" t="s">
        <v>2513</v>
      </c>
      <c r="N304" s="64" t="s">
        <v>1464</v>
      </c>
      <c r="O304" s="64" t="s">
        <v>1590</v>
      </c>
      <c r="P304" s="64" t="s">
        <v>1464</v>
      </c>
      <c r="Q304" s="64" t="s">
        <v>1464</v>
      </c>
    </row>
    <row r="305" ht="12.75" customHeight="1">
      <c r="A305" s="64" t="s">
        <v>2514</v>
      </c>
      <c r="B305" s="82">
        <v>41425.385416666664</v>
      </c>
      <c r="C305" s="64" t="s">
        <v>2515</v>
      </c>
      <c r="D305" s="64" t="s">
        <v>1365</v>
      </c>
      <c r="E305" s="64" t="s">
        <v>19</v>
      </c>
      <c r="F305" s="64" t="s">
        <v>1466</v>
      </c>
      <c r="G305" s="64" t="s">
        <v>74</v>
      </c>
      <c r="H305" s="64" t="s">
        <v>1464</v>
      </c>
      <c r="I305" s="64">
        <v>5000.0</v>
      </c>
      <c r="J305" s="64">
        <v>74.0</v>
      </c>
      <c r="K305" s="64" t="s">
        <v>23</v>
      </c>
      <c r="L305" s="64" t="s">
        <v>40</v>
      </c>
      <c r="M305" s="64" t="s">
        <v>2516</v>
      </c>
      <c r="N305" s="64" t="s">
        <v>1464</v>
      </c>
      <c r="O305" s="64" t="s">
        <v>1470</v>
      </c>
      <c r="P305" s="64" t="s">
        <v>1464</v>
      </c>
      <c r="Q305" s="64" t="s">
        <v>1464</v>
      </c>
    </row>
    <row r="306" ht="12.75" customHeight="1">
      <c r="A306" s="64" t="s">
        <v>2517</v>
      </c>
      <c r="B306" s="81" t="s">
        <v>2518</v>
      </c>
      <c r="C306" s="64" t="s">
        <v>2519</v>
      </c>
      <c r="D306" s="64" t="s">
        <v>1376</v>
      </c>
      <c r="E306" s="64" t="s">
        <v>228</v>
      </c>
      <c r="F306" s="64" t="s">
        <v>1464</v>
      </c>
      <c r="G306" s="64" t="s">
        <v>1464</v>
      </c>
      <c r="H306" s="64" t="s">
        <v>931</v>
      </c>
      <c r="I306" s="64">
        <v>5750.0</v>
      </c>
      <c r="J306" s="64">
        <v>80.0</v>
      </c>
      <c r="K306" s="64" t="s">
        <v>23</v>
      </c>
      <c r="L306" s="64" t="s">
        <v>23</v>
      </c>
      <c r="M306" s="64" t="s">
        <v>2520</v>
      </c>
      <c r="N306" s="64" t="s">
        <v>1464</v>
      </c>
      <c r="O306" s="64" t="s">
        <v>1596</v>
      </c>
      <c r="P306" s="64" t="s">
        <v>1464</v>
      </c>
      <c r="Q306" s="64" t="s">
        <v>1464</v>
      </c>
    </row>
    <row r="307" ht="12.75" customHeight="1">
      <c r="A307" s="64" t="s">
        <v>2521</v>
      </c>
      <c r="B307" s="81" t="s">
        <v>2522</v>
      </c>
      <c r="C307" s="64" t="s">
        <v>2104</v>
      </c>
      <c r="D307" s="64" t="s">
        <v>1363</v>
      </c>
      <c r="E307" s="64" t="s">
        <v>1211</v>
      </c>
      <c r="F307" s="64" t="s">
        <v>1464</v>
      </c>
      <c r="G307" s="64" t="s">
        <v>1464</v>
      </c>
      <c r="H307" s="64" t="s">
        <v>857</v>
      </c>
      <c r="I307" s="64">
        <v>6230.0</v>
      </c>
      <c r="J307" s="64">
        <v>80.0</v>
      </c>
      <c r="K307" s="64" t="s">
        <v>23</v>
      </c>
      <c r="L307" s="64" t="s">
        <v>23</v>
      </c>
      <c r="M307" s="64" t="s">
        <v>2523</v>
      </c>
      <c r="N307" s="64" t="s">
        <v>1464</v>
      </c>
      <c r="O307" s="64" t="s">
        <v>1646</v>
      </c>
      <c r="P307" s="64" t="s">
        <v>1464</v>
      </c>
      <c r="Q307" s="64" t="s">
        <v>1464</v>
      </c>
    </row>
    <row r="308" ht="12.75" customHeight="1">
      <c r="A308" s="64" t="s">
        <v>2524</v>
      </c>
      <c r="B308" s="81" t="s">
        <v>2522</v>
      </c>
      <c r="C308" s="64" t="s">
        <v>2525</v>
      </c>
      <c r="D308" s="64" t="s">
        <v>1363</v>
      </c>
      <c r="E308" s="64" t="s">
        <v>1211</v>
      </c>
      <c r="F308" s="64" t="s">
        <v>1464</v>
      </c>
      <c r="G308" s="64" t="s">
        <v>1464</v>
      </c>
      <c r="H308" s="64" t="s">
        <v>857</v>
      </c>
      <c r="I308" s="64">
        <v>5350.0</v>
      </c>
      <c r="J308" s="64">
        <v>76.0</v>
      </c>
      <c r="K308" s="64" t="s">
        <v>23</v>
      </c>
      <c r="L308" s="64" t="s">
        <v>23</v>
      </c>
      <c r="M308" s="64" t="s">
        <v>2526</v>
      </c>
      <c r="N308" s="64" t="s">
        <v>1464</v>
      </c>
      <c r="O308" s="64" t="s">
        <v>1590</v>
      </c>
      <c r="P308" s="64" t="s">
        <v>1464</v>
      </c>
      <c r="Q308" s="64" t="s">
        <v>1464</v>
      </c>
    </row>
    <row r="309" ht="12.75" customHeight="1">
      <c r="A309" s="64" t="s">
        <v>2527</v>
      </c>
      <c r="B309" s="81" t="s">
        <v>2522</v>
      </c>
      <c r="C309" s="64" t="s">
        <v>2528</v>
      </c>
      <c r="D309" s="64" t="s">
        <v>1376</v>
      </c>
      <c r="E309" s="64" t="s">
        <v>228</v>
      </c>
      <c r="F309" s="64" t="s">
        <v>1464</v>
      </c>
      <c r="G309" s="64" t="s">
        <v>1464</v>
      </c>
      <c r="H309" s="64" t="s">
        <v>33</v>
      </c>
      <c r="I309" s="64">
        <v>4600.0</v>
      </c>
      <c r="J309" s="64">
        <v>76.0</v>
      </c>
      <c r="K309" s="64" t="s">
        <v>23</v>
      </c>
      <c r="L309" s="64" t="s">
        <v>23</v>
      </c>
      <c r="M309" s="64" t="s">
        <v>2529</v>
      </c>
      <c r="N309" s="64" t="s">
        <v>1464</v>
      </c>
      <c r="O309" s="64" t="s">
        <v>1572</v>
      </c>
      <c r="P309" s="64" t="s">
        <v>1464</v>
      </c>
      <c r="Q309" s="64" t="s">
        <v>1464</v>
      </c>
    </row>
    <row r="310" ht="12.75" customHeight="1">
      <c r="A310" s="64" t="s">
        <v>2530</v>
      </c>
      <c r="B310" s="81" t="s">
        <v>2522</v>
      </c>
      <c r="C310" s="64" t="s">
        <v>2531</v>
      </c>
      <c r="D310" s="64" t="s">
        <v>1376</v>
      </c>
      <c r="E310" s="64" t="s">
        <v>228</v>
      </c>
      <c r="F310" s="64" t="s">
        <v>1464</v>
      </c>
      <c r="G310" s="64" t="s">
        <v>1464</v>
      </c>
      <c r="H310" s="64" t="s">
        <v>947</v>
      </c>
      <c r="I310" s="64">
        <v>5300.0</v>
      </c>
      <c r="J310" s="64">
        <v>78.0</v>
      </c>
      <c r="K310" s="64" t="s">
        <v>23</v>
      </c>
      <c r="L310" s="64" t="s">
        <v>23</v>
      </c>
      <c r="M310" s="64" t="s">
        <v>2532</v>
      </c>
      <c r="N310" s="64" t="s">
        <v>1464</v>
      </c>
      <c r="O310" s="64" t="s">
        <v>1590</v>
      </c>
      <c r="P310" s="64" t="s">
        <v>1464</v>
      </c>
      <c r="Q310" s="64" t="s">
        <v>1464</v>
      </c>
    </row>
    <row r="311" ht="12.75" customHeight="1">
      <c r="A311" s="64" t="s">
        <v>2533</v>
      </c>
      <c r="B311" s="82">
        <v>41425.416666666664</v>
      </c>
      <c r="C311" s="64" t="s">
        <v>2534</v>
      </c>
      <c r="D311" s="64" t="s">
        <v>1484</v>
      </c>
      <c r="E311" s="64" t="s">
        <v>82</v>
      </c>
      <c r="F311" s="64" t="s">
        <v>1390</v>
      </c>
      <c r="G311" s="64" t="s">
        <v>972</v>
      </c>
      <c r="H311" s="64" t="s">
        <v>1464</v>
      </c>
      <c r="I311" s="64">
        <v>3400.0</v>
      </c>
      <c r="J311" s="64">
        <v>70.0</v>
      </c>
      <c r="K311" s="64" t="s">
        <v>23</v>
      </c>
      <c r="L311" s="64" t="s">
        <v>23</v>
      </c>
      <c r="M311" s="64" t="s">
        <v>2535</v>
      </c>
      <c r="N311" s="64" t="s">
        <v>1464</v>
      </c>
      <c r="O311" s="64" t="s">
        <v>1524</v>
      </c>
      <c r="P311" s="64" t="s">
        <v>1464</v>
      </c>
      <c r="Q311" s="64" t="s">
        <v>1464</v>
      </c>
    </row>
    <row r="312" ht="12.75" customHeight="1">
      <c r="A312" s="64" t="s">
        <v>2536</v>
      </c>
      <c r="B312" s="81" t="s">
        <v>2537</v>
      </c>
      <c r="C312" s="64" t="s">
        <v>2050</v>
      </c>
      <c r="D312" s="64" t="s">
        <v>1376</v>
      </c>
      <c r="E312" s="64" t="s">
        <v>228</v>
      </c>
      <c r="F312" s="64" t="s">
        <v>1464</v>
      </c>
      <c r="G312" s="64" t="s">
        <v>1464</v>
      </c>
      <c r="H312" s="64" t="s">
        <v>911</v>
      </c>
      <c r="I312" s="64">
        <v>5300.0</v>
      </c>
      <c r="J312" s="64">
        <v>76.0</v>
      </c>
      <c r="K312" s="64" t="s">
        <v>23</v>
      </c>
      <c r="L312" s="64" t="s">
        <v>23</v>
      </c>
      <c r="M312" s="64" t="s">
        <v>2538</v>
      </c>
      <c r="N312" s="64" t="s">
        <v>1464</v>
      </c>
      <c r="O312" s="64" t="s">
        <v>1590</v>
      </c>
      <c r="P312" s="64" t="s">
        <v>1464</v>
      </c>
      <c r="Q312" s="64" t="s">
        <v>1464</v>
      </c>
    </row>
    <row r="313" ht="12.75" customHeight="1">
      <c r="A313" s="64" t="s">
        <v>2539</v>
      </c>
      <c r="B313" s="81" t="s">
        <v>2540</v>
      </c>
      <c r="C313" s="64" t="s">
        <v>2541</v>
      </c>
      <c r="D313" s="64" t="s">
        <v>1365</v>
      </c>
      <c r="E313" s="64" t="s">
        <v>19</v>
      </c>
      <c r="F313" s="64" t="s">
        <v>1464</v>
      </c>
      <c r="G313" s="64" t="s">
        <v>1464</v>
      </c>
      <c r="H313" s="64" t="s">
        <v>47</v>
      </c>
      <c r="I313" s="64">
        <v>6150.0</v>
      </c>
      <c r="J313" s="64">
        <v>84.0</v>
      </c>
      <c r="K313" s="64" t="s">
        <v>23</v>
      </c>
      <c r="L313" s="64" t="s">
        <v>23</v>
      </c>
      <c r="M313" s="64" t="s">
        <v>2542</v>
      </c>
      <c r="N313" s="64" t="s">
        <v>1464</v>
      </c>
      <c r="O313" s="64" t="s">
        <v>1590</v>
      </c>
      <c r="P313" s="64" t="s">
        <v>1464</v>
      </c>
      <c r="Q313" s="64" t="s">
        <v>1464</v>
      </c>
    </row>
    <row r="314" ht="12.75" customHeight="1">
      <c r="A314" s="64" t="s">
        <v>2543</v>
      </c>
      <c r="B314" s="81" t="s">
        <v>2540</v>
      </c>
      <c r="C314" s="64" t="s">
        <v>2300</v>
      </c>
      <c r="D314" s="64" t="s">
        <v>1363</v>
      </c>
      <c r="E314" s="64" t="s">
        <v>1211</v>
      </c>
      <c r="F314" s="64" t="s">
        <v>1464</v>
      </c>
      <c r="G314" s="64" t="s">
        <v>1464</v>
      </c>
      <c r="H314" s="64" t="s">
        <v>857</v>
      </c>
      <c r="I314" s="64">
        <v>3620.0</v>
      </c>
      <c r="J314" s="64">
        <v>72.0</v>
      </c>
      <c r="K314" s="64" t="s">
        <v>23</v>
      </c>
      <c r="L314" s="64" t="s">
        <v>23</v>
      </c>
      <c r="M314" s="64" t="s">
        <v>2544</v>
      </c>
      <c r="N314" s="64" t="s">
        <v>1464</v>
      </c>
      <c r="O314" s="64" t="s">
        <v>1687</v>
      </c>
      <c r="P314" s="64" t="s">
        <v>1464</v>
      </c>
      <c r="Q314" s="64" t="s">
        <v>1464</v>
      </c>
    </row>
    <row r="315" ht="12.75" customHeight="1">
      <c r="A315" s="64" t="s">
        <v>2545</v>
      </c>
      <c r="B315" s="81" t="s">
        <v>2546</v>
      </c>
      <c r="C315" s="64" t="s">
        <v>2547</v>
      </c>
      <c r="D315" s="64" t="s">
        <v>1376</v>
      </c>
      <c r="E315" s="64" t="s">
        <v>228</v>
      </c>
      <c r="F315" s="64" t="s">
        <v>1464</v>
      </c>
      <c r="G315" s="64" t="s">
        <v>1464</v>
      </c>
      <c r="H315" s="64" t="s">
        <v>33</v>
      </c>
      <c r="I315" s="64">
        <v>4950.0</v>
      </c>
      <c r="J315" s="64">
        <v>79.0</v>
      </c>
      <c r="K315" s="64" t="s">
        <v>23</v>
      </c>
      <c r="L315" s="64" t="s">
        <v>23</v>
      </c>
      <c r="M315" s="64" t="s">
        <v>2548</v>
      </c>
      <c r="N315" s="64" t="s">
        <v>1464</v>
      </c>
      <c r="O315" s="64" t="s">
        <v>1470</v>
      </c>
      <c r="P315" s="64" t="s">
        <v>1464</v>
      </c>
      <c r="Q315" s="64" t="s">
        <v>1464</v>
      </c>
    </row>
    <row r="316" ht="12.75" customHeight="1">
      <c r="A316" s="64" t="s">
        <v>2549</v>
      </c>
      <c r="B316" s="81" t="s">
        <v>2550</v>
      </c>
      <c r="C316" s="64" t="s">
        <v>2551</v>
      </c>
      <c r="D316" s="64" t="s">
        <v>1363</v>
      </c>
      <c r="E316" s="64" t="s">
        <v>1211</v>
      </c>
      <c r="F316" s="64" t="s">
        <v>1464</v>
      </c>
      <c r="G316" s="64" t="s">
        <v>1464</v>
      </c>
      <c r="H316" s="64" t="s">
        <v>857</v>
      </c>
      <c r="I316" s="64">
        <v>4330.0</v>
      </c>
      <c r="J316" s="64">
        <v>74.0</v>
      </c>
      <c r="K316" s="64" t="s">
        <v>23</v>
      </c>
      <c r="L316" s="64" t="s">
        <v>40</v>
      </c>
      <c r="M316" s="64" t="s">
        <v>2552</v>
      </c>
      <c r="N316" s="64" t="s">
        <v>1464</v>
      </c>
      <c r="O316" s="64" t="s">
        <v>1572</v>
      </c>
      <c r="P316" s="64" t="s">
        <v>1464</v>
      </c>
      <c r="Q316" s="64" t="s">
        <v>1464</v>
      </c>
    </row>
    <row r="317" ht="12.75" customHeight="1">
      <c r="A317" s="64" t="s">
        <v>2553</v>
      </c>
      <c r="B317" s="81" t="s">
        <v>2554</v>
      </c>
      <c r="C317" s="64" t="s">
        <v>1754</v>
      </c>
      <c r="D317" s="64" t="s">
        <v>1376</v>
      </c>
      <c r="E317" s="64" t="s">
        <v>228</v>
      </c>
      <c r="F317" s="64" t="s">
        <v>1464</v>
      </c>
      <c r="G317" s="64" t="s">
        <v>1464</v>
      </c>
      <c r="H317" s="64" t="s">
        <v>2555</v>
      </c>
      <c r="I317" s="64">
        <v>4700.0</v>
      </c>
      <c r="J317" s="64">
        <v>76.0</v>
      </c>
      <c r="K317" s="64" t="s">
        <v>23</v>
      </c>
      <c r="L317" s="64" t="s">
        <v>40</v>
      </c>
      <c r="M317" s="64" t="s">
        <v>2556</v>
      </c>
      <c r="N317" s="64" t="s">
        <v>1464</v>
      </c>
      <c r="O317" s="64" t="s">
        <v>1572</v>
      </c>
      <c r="P317" s="64" t="s">
        <v>1464</v>
      </c>
      <c r="Q317" s="64" t="s">
        <v>1464</v>
      </c>
    </row>
    <row r="318" ht="12.75" customHeight="1">
      <c r="A318" s="64" t="s">
        <v>2557</v>
      </c>
      <c r="B318" s="81" t="s">
        <v>2558</v>
      </c>
      <c r="C318" s="64" t="s">
        <v>2559</v>
      </c>
      <c r="D318" s="64" t="s">
        <v>1363</v>
      </c>
      <c r="E318" s="64" t="s">
        <v>1211</v>
      </c>
      <c r="F318" s="64" t="s">
        <v>1464</v>
      </c>
      <c r="G318" s="64" t="s">
        <v>1464</v>
      </c>
      <c r="H318" s="64" t="s">
        <v>857</v>
      </c>
      <c r="I318" s="64">
        <v>4880.0</v>
      </c>
      <c r="J318" s="64">
        <v>78.0</v>
      </c>
      <c r="K318" s="64" t="s">
        <v>23</v>
      </c>
      <c r="L318" s="64" t="s">
        <v>35</v>
      </c>
      <c r="M318" s="64" t="s">
        <v>2560</v>
      </c>
      <c r="N318" s="64" t="s">
        <v>1464</v>
      </c>
      <c r="O318" s="64" t="s">
        <v>1491</v>
      </c>
      <c r="P318" s="64" t="s">
        <v>1464</v>
      </c>
      <c r="Q318" s="64" t="s">
        <v>1464</v>
      </c>
    </row>
    <row r="319" ht="12.75" customHeight="1">
      <c r="A319" s="64" t="s">
        <v>2561</v>
      </c>
      <c r="B319" s="81" t="s">
        <v>2558</v>
      </c>
      <c r="C319" s="64" t="s">
        <v>2562</v>
      </c>
      <c r="D319" s="64" t="s">
        <v>1376</v>
      </c>
      <c r="E319" s="64" t="s">
        <v>228</v>
      </c>
      <c r="F319" s="64" t="s">
        <v>1464</v>
      </c>
      <c r="G319" s="64" t="s">
        <v>1464</v>
      </c>
      <c r="H319" s="64" t="s">
        <v>33</v>
      </c>
      <c r="I319" s="64">
        <v>4400.0</v>
      </c>
      <c r="J319" s="64">
        <v>72.0</v>
      </c>
      <c r="K319" s="64" t="s">
        <v>23</v>
      </c>
      <c r="L319" s="64" t="s">
        <v>23</v>
      </c>
      <c r="M319" s="64" t="s">
        <v>2563</v>
      </c>
      <c r="N319" s="64" t="s">
        <v>1464</v>
      </c>
      <c r="O319" s="64" t="s">
        <v>1555</v>
      </c>
      <c r="P319" s="64" t="s">
        <v>1464</v>
      </c>
      <c r="Q319" s="64" t="s">
        <v>1464</v>
      </c>
    </row>
    <row r="320" ht="12.75" customHeight="1">
      <c r="A320" s="64" t="s">
        <v>2564</v>
      </c>
      <c r="B320" s="82">
        <v>41425.541666666664</v>
      </c>
      <c r="C320" s="64" t="s">
        <v>2565</v>
      </c>
      <c r="D320" s="64" t="s">
        <v>1484</v>
      </c>
      <c r="E320" s="64" t="s">
        <v>82</v>
      </c>
      <c r="F320" s="64" t="s">
        <v>2317</v>
      </c>
      <c r="G320" s="64" t="s">
        <v>833</v>
      </c>
      <c r="H320" s="64" t="s">
        <v>1464</v>
      </c>
      <c r="I320" s="64">
        <v>4800.0</v>
      </c>
      <c r="J320" s="64">
        <v>76.0</v>
      </c>
      <c r="K320" s="64" t="s">
        <v>23</v>
      </c>
      <c r="L320" s="64" t="s">
        <v>23</v>
      </c>
      <c r="M320" s="64" t="s">
        <v>2566</v>
      </c>
      <c r="N320" s="64" t="s">
        <v>1464</v>
      </c>
      <c r="O320" s="64" t="s">
        <v>1572</v>
      </c>
      <c r="P320" s="64" t="s">
        <v>1464</v>
      </c>
      <c r="Q320" s="64" t="s">
        <v>1464</v>
      </c>
    </row>
    <row r="321" ht="12.75" customHeight="1">
      <c r="A321" s="64" t="s">
        <v>2567</v>
      </c>
      <c r="B321" s="82">
        <v>41425.541666666664</v>
      </c>
      <c r="C321" s="64" t="s">
        <v>2568</v>
      </c>
      <c r="D321" s="64" t="s">
        <v>1363</v>
      </c>
      <c r="E321" s="64" t="s">
        <v>1211</v>
      </c>
      <c r="F321" s="64" t="s">
        <v>1479</v>
      </c>
      <c r="G321" s="64" t="s">
        <v>850</v>
      </c>
      <c r="H321" s="64" t="s">
        <v>1464</v>
      </c>
      <c r="I321" s="64">
        <v>4660.0</v>
      </c>
      <c r="J321" s="64">
        <v>74.0</v>
      </c>
      <c r="K321" s="64" t="s">
        <v>23</v>
      </c>
      <c r="L321" s="64" t="s">
        <v>35</v>
      </c>
      <c r="M321" s="64" t="s">
        <v>2569</v>
      </c>
      <c r="N321" s="64" t="s">
        <v>1464</v>
      </c>
      <c r="O321" s="64" t="s">
        <v>1572</v>
      </c>
      <c r="P321" s="64" t="s">
        <v>1464</v>
      </c>
      <c r="Q321" s="64" t="s">
        <v>1464</v>
      </c>
    </row>
    <row r="322" ht="12.75" customHeight="1">
      <c r="A322" s="64" t="s">
        <v>2570</v>
      </c>
      <c r="B322" s="81" t="s">
        <v>2571</v>
      </c>
      <c r="C322" s="64" t="s">
        <v>2572</v>
      </c>
      <c r="D322" s="64" t="s">
        <v>1363</v>
      </c>
      <c r="E322" s="64" t="s">
        <v>1211</v>
      </c>
      <c r="F322" s="64" t="s">
        <v>1464</v>
      </c>
      <c r="G322" s="64" t="s">
        <v>1464</v>
      </c>
      <c r="H322" s="64" t="s">
        <v>857</v>
      </c>
      <c r="I322" s="64">
        <v>4500.0</v>
      </c>
      <c r="J322" s="64">
        <v>75.0</v>
      </c>
      <c r="K322" s="64" t="s">
        <v>23</v>
      </c>
      <c r="L322" s="64" t="s">
        <v>23</v>
      </c>
      <c r="M322" s="64" t="s">
        <v>2573</v>
      </c>
      <c r="N322" s="64" t="s">
        <v>1464</v>
      </c>
      <c r="O322" s="64" t="s">
        <v>1572</v>
      </c>
      <c r="P322" s="64" t="s">
        <v>1464</v>
      </c>
      <c r="Q322" s="64" t="s">
        <v>1464</v>
      </c>
    </row>
    <row r="323" ht="12.75" customHeight="1">
      <c r="A323" s="64" t="s">
        <v>2574</v>
      </c>
      <c r="B323" s="81" t="s">
        <v>2575</v>
      </c>
      <c r="C323" s="64" t="s">
        <v>1601</v>
      </c>
      <c r="D323" s="64" t="s">
        <v>1363</v>
      </c>
      <c r="E323" s="64" t="s">
        <v>1211</v>
      </c>
      <c r="F323" s="64" t="s">
        <v>1464</v>
      </c>
      <c r="G323" s="64" t="s">
        <v>1464</v>
      </c>
      <c r="H323" s="64" t="s">
        <v>819</v>
      </c>
      <c r="I323" s="64">
        <v>5325.0</v>
      </c>
      <c r="J323" s="64">
        <v>77.0</v>
      </c>
      <c r="K323" s="64" t="s">
        <v>23</v>
      </c>
      <c r="L323" s="64" t="s">
        <v>23</v>
      </c>
      <c r="M323" s="64" t="s">
        <v>2576</v>
      </c>
      <c r="N323" s="64" t="s">
        <v>1464</v>
      </c>
      <c r="O323" s="64" t="s">
        <v>1470</v>
      </c>
      <c r="P323" s="64" t="s">
        <v>1464</v>
      </c>
      <c r="Q323" s="64" t="s">
        <v>1464</v>
      </c>
    </row>
    <row r="324" ht="12.75" customHeight="1">
      <c r="A324" s="64" t="s">
        <v>2577</v>
      </c>
      <c r="B324" s="82">
        <v>41425.625</v>
      </c>
      <c r="C324" s="64" t="s">
        <v>2578</v>
      </c>
      <c r="D324" s="64" t="s">
        <v>1484</v>
      </c>
      <c r="E324" s="64" t="s">
        <v>82</v>
      </c>
      <c r="F324" s="64" t="s">
        <v>1517</v>
      </c>
      <c r="G324" s="64" t="s">
        <v>834</v>
      </c>
      <c r="H324" s="64" t="s">
        <v>1464</v>
      </c>
      <c r="I324" s="64">
        <v>4800.0</v>
      </c>
      <c r="J324" s="64">
        <v>73.0</v>
      </c>
      <c r="K324" s="64" t="s">
        <v>23</v>
      </c>
      <c r="L324" s="64" t="s">
        <v>23</v>
      </c>
      <c r="M324" s="64" t="s">
        <v>2579</v>
      </c>
      <c r="N324" s="64" t="s">
        <v>1464</v>
      </c>
      <c r="O324" s="64" t="s">
        <v>1470</v>
      </c>
      <c r="P324" s="64" t="s">
        <v>1464</v>
      </c>
      <c r="Q324" s="64" t="s">
        <v>1464</v>
      </c>
    </row>
    <row r="325" ht="12.75" customHeight="1">
      <c r="A325" s="64" t="s">
        <v>2580</v>
      </c>
      <c r="B325" s="82">
        <v>41425.666666666664</v>
      </c>
      <c r="C325" s="64" t="s">
        <v>2396</v>
      </c>
      <c r="D325" s="64" t="s">
        <v>1484</v>
      </c>
      <c r="E325" s="64" t="s">
        <v>82</v>
      </c>
      <c r="F325" s="64" t="s">
        <v>2038</v>
      </c>
      <c r="G325" s="64" t="s">
        <v>836</v>
      </c>
      <c r="H325" s="64" t="s">
        <v>1464</v>
      </c>
      <c r="I325" s="64">
        <v>5400.0</v>
      </c>
      <c r="J325" s="64">
        <v>77.0</v>
      </c>
      <c r="K325" s="64" t="s">
        <v>23</v>
      </c>
      <c r="L325" s="64" t="s">
        <v>23</v>
      </c>
      <c r="M325" s="64" t="s">
        <v>2581</v>
      </c>
      <c r="N325" s="64" t="s">
        <v>1464</v>
      </c>
      <c r="O325" s="64" t="s">
        <v>1470</v>
      </c>
      <c r="P325" s="64" t="s">
        <v>1464</v>
      </c>
      <c r="Q325" s="64" t="s">
        <v>1464</v>
      </c>
    </row>
    <row r="326" ht="12.75" customHeight="1">
      <c r="A326" s="64" t="s">
        <v>2582</v>
      </c>
      <c r="B326" s="81" t="s">
        <v>2583</v>
      </c>
      <c r="C326" s="64" t="s">
        <v>2339</v>
      </c>
      <c r="D326" s="64" t="s">
        <v>1363</v>
      </c>
      <c r="E326" s="64" t="s">
        <v>1211</v>
      </c>
      <c r="F326" s="64" t="s">
        <v>1464</v>
      </c>
      <c r="G326" s="64" t="s">
        <v>1464</v>
      </c>
      <c r="H326" s="64" t="s">
        <v>2584</v>
      </c>
      <c r="I326" s="64">
        <v>4595.0</v>
      </c>
      <c r="J326" s="64">
        <v>73.0</v>
      </c>
      <c r="K326" s="64" t="s">
        <v>23</v>
      </c>
      <c r="L326" s="64" t="s">
        <v>23</v>
      </c>
      <c r="M326" s="64" t="s">
        <v>2585</v>
      </c>
      <c r="N326" s="64" t="s">
        <v>816</v>
      </c>
      <c r="O326" s="64" t="s">
        <v>1572</v>
      </c>
      <c r="P326" s="64" t="s">
        <v>1464</v>
      </c>
      <c r="Q326" s="64" t="s">
        <v>1464</v>
      </c>
    </row>
    <row r="327" ht="12.75" customHeight="1">
      <c r="A327" s="64" t="s">
        <v>2586</v>
      </c>
      <c r="B327" s="81" t="s">
        <v>2587</v>
      </c>
      <c r="C327" s="64" t="s">
        <v>2588</v>
      </c>
      <c r="D327" s="64" t="s">
        <v>1363</v>
      </c>
      <c r="E327" s="64" t="s">
        <v>1211</v>
      </c>
      <c r="F327" s="64" t="s">
        <v>1464</v>
      </c>
      <c r="G327" s="64" t="s">
        <v>1464</v>
      </c>
      <c r="H327" s="64" t="s">
        <v>819</v>
      </c>
      <c r="I327" s="64">
        <v>6335.0</v>
      </c>
      <c r="J327" s="64">
        <v>79.0</v>
      </c>
      <c r="K327" s="64" t="s">
        <v>23</v>
      </c>
      <c r="L327" s="64" t="s">
        <v>23</v>
      </c>
      <c r="M327" s="64" t="s">
        <v>2589</v>
      </c>
      <c r="N327" s="64" t="s">
        <v>1464</v>
      </c>
      <c r="O327" s="64" t="s">
        <v>1646</v>
      </c>
      <c r="P327" s="64" t="s">
        <v>1464</v>
      </c>
      <c r="Q327" s="64" t="s">
        <v>1464</v>
      </c>
    </row>
    <row r="328" ht="12.75" customHeight="1">
      <c r="A328" s="64" t="s">
        <v>2590</v>
      </c>
      <c r="B328" s="81" t="s">
        <v>2591</v>
      </c>
      <c r="C328" s="64" t="s">
        <v>2592</v>
      </c>
      <c r="D328" s="64" t="s">
        <v>1363</v>
      </c>
      <c r="E328" s="64" t="s">
        <v>1211</v>
      </c>
      <c r="F328" s="64" t="s">
        <v>1464</v>
      </c>
      <c r="G328" s="64" t="s">
        <v>1464</v>
      </c>
      <c r="H328" s="64" t="s">
        <v>819</v>
      </c>
      <c r="I328" s="64">
        <v>6025.0</v>
      </c>
      <c r="J328" s="64">
        <v>80.0</v>
      </c>
      <c r="K328" s="64" t="s">
        <v>23</v>
      </c>
      <c r="L328" s="64" t="s">
        <v>40</v>
      </c>
      <c r="M328" s="64" t="s">
        <v>2593</v>
      </c>
      <c r="N328" s="64" t="s">
        <v>1464</v>
      </c>
      <c r="O328" s="64" t="s">
        <v>1496</v>
      </c>
      <c r="P328" s="64" t="s">
        <v>1464</v>
      </c>
      <c r="Q328" s="64" t="s">
        <v>1464</v>
      </c>
    </row>
    <row r="329" ht="12.75" customHeight="1">
      <c r="A329" s="64" t="s">
        <v>2594</v>
      </c>
      <c r="B329" s="82">
        <v>41425.729166666664</v>
      </c>
      <c r="C329" s="64" t="s">
        <v>2595</v>
      </c>
      <c r="D329" s="64" t="s">
        <v>1484</v>
      </c>
      <c r="E329" s="64" t="s">
        <v>82</v>
      </c>
      <c r="F329" s="64" t="s">
        <v>1602</v>
      </c>
      <c r="G329" s="64" t="s">
        <v>835</v>
      </c>
      <c r="H329" s="64" t="s">
        <v>1464</v>
      </c>
      <c r="I329" s="64">
        <v>4800.0</v>
      </c>
      <c r="J329" s="64">
        <v>77.0</v>
      </c>
      <c r="K329" s="64" t="s">
        <v>23</v>
      </c>
      <c r="L329" s="64" t="s">
        <v>23</v>
      </c>
      <c r="M329" s="64" t="s">
        <v>2596</v>
      </c>
      <c r="N329" s="64" t="s">
        <v>1464</v>
      </c>
      <c r="O329" s="64" t="s">
        <v>1572</v>
      </c>
      <c r="P329" s="64" t="s">
        <v>1464</v>
      </c>
      <c r="Q329" s="64" t="s">
        <v>1464</v>
      </c>
    </row>
    <row r="330" ht="12.75" customHeight="1">
      <c r="A330" s="64" t="s">
        <v>2597</v>
      </c>
      <c r="B330" s="82">
        <v>41425.729166666664</v>
      </c>
      <c r="C330" s="64" t="s">
        <v>2598</v>
      </c>
      <c r="D330" s="64" t="s">
        <v>1484</v>
      </c>
      <c r="E330" s="64" t="s">
        <v>82</v>
      </c>
      <c r="F330" s="64" t="s">
        <v>2038</v>
      </c>
      <c r="G330" s="64" t="s">
        <v>836</v>
      </c>
      <c r="H330" s="64" t="s">
        <v>1464</v>
      </c>
      <c r="I330" s="64">
        <v>6000.0</v>
      </c>
      <c r="J330" s="64">
        <v>81.0</v>
      </c>
      <c r="K330" s="64" t="s">
        <v>23</v>
      </c>
      <c r="L330" s="64" t="s">
        <v>23</v>
      </c>
      <c r="M330" s="64" t="s">
        <v>2599</v>
      </c>
      <c r="N330" s="64" t="s">
        <v>1464</v>
      </c>
      <c r="O330" s="64" t="s">
        <v>1596</v>
      </c>
      <c r="P330" s="64" t="s">
        <v>1464</v>
      </c>
      <c r="Q330" s="64" t="s">
        <v>1464</v>
      </c>
    </row>
    <row r="331" ht="12.75" customHeight="1">
      <c r="A331" s="64" t="s">
        <v>2600</v>
      </c>
      <c r="B331" s="81" t="s">
        <v>2601</v>
      </c>
      <c r="C331" s="64" t="s">
        <v>2361</v>
      </c>
      <c r="D331" s="64" t="s">
        <v>1363</v>
      </c>
      <c r="E331" s="64" t="s">
        <v>1211</v>
      </c>
      <c r="F331" s="64" t="s">
        <v>1464</v>
      </c>
      <c r="G331" s="64" t="s">
        <v>1464</v>
      </c>
      <c r="H331" s="64" t="s">
        <v>819</v>
      </c>
      <c r="I331" s="64">
        <v>6085.0</v>
      </c>
      <c r="J331" s="64">
        <v>80.0</v>
      </c>
      <c r="K331" s="64" t="s">
        <v>23</v>
      </c>
      <c r="L331" s="64" t="s">
        <v>23</v>
      </c>
      <c r="M331" s="64" t="s">
        <v>2602</v>
      </c>
      <c r="N331" s="64" t="s">
        <v>1464</v>
      </c>
      <c r="O331" s="64" t="s">
        <v>1596</v>
      </c>
      <c r="P331" s="64" t="s">
        <v>1464</v>
      </c>
      <c r="Q331" s="64" t="s">
        <v>1464</v>
      </c>
    </row>
    <row r="332" ht="12.75" customHeight="1">
      <c r="A332" s="64" t="s">
        <v>2603</v>
      </c>
      <c r="B332" s="81" t="s">
        <v>2604</v>
      </c>
      <c r="C332" s="64" t="s">
        <v>1729</v>
      </c>
      <c r="D332" s="64" t="s">
        <v>1363</v>
      </c>
      <c r="E332" s="64" t="s">
        <v>1211</v>
      </c>
      <c r="F332" s="64" t="s">
        <v>1464</v>
      </c>
      <c r="G332" s="64" t="s">
        <v>1464</v>
      </c>
      <c r="H332" s="64" t="s">
        <v>819</v>
      </c>
      <c r="I332" s="64">
        <v>4925.0</v>
      </c>
      <c r="J332" s="64">
        <v>75.0</v>
      </c>
      <c r="K332" s="64" t="s">
        <v>23</v>
      </c>
      <c r="L332" s="64" t="s">
        <v>23</v>
      </c>
      <c r="M332" s="64" t="s">
        <v>2605</v>
      </c>
      <c r="N332" s="64" t="s">
        <v>1464</v>
      </c>
      <c r="O332" s="64" t="s">
        <v>1572</v>
      </c>
      <c r="P332" s="64" t="s">
        <v>1464</v>
      </c>
      <c r="Q332" s="64" t="s">
        <v>1464</v>
      </c>
    </row>
    <row r="333" ht="12.75" customHeight="1">
      <c r="A333" s="64" t="s">
        <v>2606</v>
      </c>
      <c r="B333" s="81" t="s">
        <v>2604</v>
      </c>
      <c r="C333" s="64" t="s">
        <v>2332</v>
      </c>
      <c r="D333" s="64" t="s">
        <v>1363</v>
      </c>
      <c r="E333" s="64" t="s">
        <v>1211</v>
      </c>
      <c r="F333" s="64" t="s">
        <v>1464</v>
      </c>
      <c r="G333" s="64" t="s">
        <v>1464</v>
      </c>
      <c r="H333" s="64" t="s">
        <v>819</v>
      </c>
      <c r="I333" s="64">
        <v>5770.0</v>
      </c>
      <c r="J333" s="64">
        <v>78.0</v>
      </c>
      <c r="K333" s="64" t="s">
        <v>23</v>
      </c>
      <c r="L333" s="64" t="s">
        <v>23</v>
      </c>
      <c r="M333" s="64" t="s">
        <v>2607</v>
      </c>
      <c r="N333" s="64" t="s">
        <v>1464</v>
      </c>
      <c r="O333" s="64" t="s">
        <v>1496</v>
      </c>
      <c r="P333" s="64" t="s">
        <v>1464</v>
      </c>
      <c r="Q333" s="64" t="s">
        <v>1464</v>
      </c>
    </row>
    <row r="334" ht="12.75" customHeight="1">
      <c r="A334" s="64" t="s">
        <v>2608</v>
      </c>
      <c r="B334" s="82">
        <v>41425.791666666664</v>
      </c>
      <c r="C334" s="64" t="s">
        <v>2609</v>
      </c>
      <c r="D334" s="64" t="s">
        <v>1484</v>
      </c>
      <c r="E334" s="64" t="s">
        <v>82</v>
      </c>
      <c r="F334" s="64" t="s">
        <v>1517</v>
      </c>
      <c r="G334" s="64" t="s">
        <v>834</v>
      </c>
      <c r="H334" s="64" t="s">
        <v>1464</v>
      </c>
      <c r="I334" s="64">
        <v>4800.0</v>
      </c>
      <c r="J334" s="64">
        <v>77.0</v>
      </c>
      <c r="K334" s="64" t="s">
        <v>23</v>
      </c>
      <c r="L334" s="64" t="s">
        <v>23</v>
      </c>
      <c r="M334" s="64" t="s">
        <v>2610</v>
      </c>
      <c r="N334" s="64" t="s">
        <v>1464</v>
      </c>
      <c r="O334" s="64" t="s">
        <v>1491</v>
      </c>
      <c r="P334" s="64" t="s">
        <v>1464</v>
      </c>
      <c r="Q334" s="64" t="s">
        <v>1464</v>
      </c>
    </row>
    <row r="335" ht="12.75" customHeight="1">
      <c r="A335" s="64" t="s">
        <v>2611</v>
      </c>
      <c r="B335" s="81" t="s">
        <v>2612</v>
      </c>
      <c r="C335" s="64" t="s">
        <v>2078</v>
      </c>
      <c r="D335" s="64" t="s">
        <v>1363</v>
      </c>
      <c r="E335" s="64" t="s">
        <v>1211</v>
      </c>
      <c r="F335" s="64" t="s">
        <v>1464</v>
      </c>
      <c r="G335" s="64" t="s">
        <v>1464</v>
      </c>
      <c r="H335" s="64" t="s">
        <v>819</v>
      </c>
      <c r="I335" s="64">
        <v>5215.0</v>
      </c>
      <c r="J335" s="64">
        <v>80.0</v>
      </c>
      <c r="K335" s="64" t="s">
        <v>23</v>
      </c>
      <c r="L335" s="64" t="s">
        <v>23</v>
      </c>
      <c r="M335" s="64" t="s">
        <v>2613</v>
      </c>
      <c r="N335" s="64" t="s">
        <v>1464</v>
      </c>
      <c r="O335" s="64" t="s">
        <v>1590</v>
      </c>
      <c r="P335" s="64" t="s">
        <v>1464</v>
      </c>
      <c r="Q335" s="64" t="s">
        <v>1464</v>
      </c>
    </row>
    <row r="336" ht="12.75" customHeight="1">
      <c r="A336" s="64" t="s">
        <v>2614</v>
      </c>
      <c r="B336" s="81" t="s">
        <v>2615</v>
      </c>
      <c r="C336" s="64" t="s">
        <v>2519</v>
      </c>
      <c r="D336" s="64" t="s">
        <v>1376</v>
      </c>
      <c r="E336" s="64" t="s">
        <v>228</v>
      </c>
      <c r="F336" s="64" t="s">
        <v>1464</v>
      </c>
      <c r="G336" s="64" t="s">
        <v>1464</v>
      </c>
      <c r="H336" s="64" t="s">
        <v>931</v>
      </c>
      <c r="I336" s="64">
        <v>4100.0</v>
      </c>
      <c r="J336" s="64">
        <v>75.0</v>
      </c>
      <c r="K336" s="64" t="s">
        <v>23</v>
      </c>
      <c r="L336" s="64" t="s">
        <v>1464</v>
      </c>
      <c r="M336" s="64" t="s">
        <v>2616</v>
      </c>
      <c r="N336" s="64" t="s">
        <v>1464</v>
      </c>
      <c r="O336" s="64" t="s">
        <v>1491</v>
      </c>
      <c r="P336" s="64" t="s">
        <v>1464</v>
      </c>
      <c r="Q336" s="64" t="s">
        <v>1464</v>
      </c>
    </row>
    <row r="337" ht="12.75" customHeight="1">
      <c r="A337" s="64" t="s">
        <v>2617</v>
      </c>
      <c r="B337" s="81" t="s">
        <v>2615</v>
      </c>
      <c r="C337" s="64" t="s">
        <v>2618</v>
      </c>
      <c r="D337" s="64" t="s">
        <v>1376</v>
      </c>
      <c r="E337" s="64" t="s">
        <v>228</v>
      </c>
      <c r="F337" s="64" t="s">
        <v>1464</v>
      </c>
      <c r="G337" s="64" t="s">
        <v>1464</v>
      </c>
      <c r="H337" s="64" t="s">
        <v>1101</v>
      </c>
      <c r="I337" s="64">
        <v>4100.0</v>
      </c>
      <c r="J337" s="64">
        <v>75.0</v>
      </c>
      <c r="K337" s="64" t="s">
        <v>23</v>
      </c>
      <c r="L337" s="64" t="s">
        <v>1464</v>
      </c>
      <c r="M337" s="64" t="s">
        <v>2619</v>
      </c>
      <c r="N337" s="64" t="s">
        <v>816</v>
      </c>
      <c r="O337" s="64" t="s">
        <v>1555</v>
      </c>
      <c r="P337" s="64" t="s">
        <v>1464</v>
      </c>
      <c r="Q337" s="64" t="s">
        <v>1464</v>
      </c>
    </row>
    <row r="338" ht="12.75" customHeight="1">
      <c r="A338" s="64" t="s">
        <v>2620</v>
      </c>
      <c r="B338" s="81" t="s">
        <v>2615</v>
      </c>
      <c r="C338" s="64" t="s">
        <v>2621</v>
      </c>
      <c r="D338" s="64" t="s">
        <v>1376</v>
      </c>
      <c r="E338" s="64" t="s">
        <v>228</v>
      </c>
      <c r="F338" s="64" t="s">
        <v>1464</v>
      </c>
      <c r="G338" s="64" t="s">
        <v>1464</v>
      </c>
      <c r="H338" s="64" t="s">
        <v>904</v>
      </c>
      <c r="I338" s="64">
        <v>2000.0</v>
      </c>
      <c r="J338" s="64">
        <v>58.0</v>
      </c>
      <c r="K338" s="64" t="s">
        <v>23</v>
      </c>
      <c r="L338" s="64" t="s">
        <v>1464</v>
      </c>
      <c r="M338" s="64" t="s">
        <v>2622</v>
      </c>
      <c r="N338" s="64" t="s">
        <v>1464</v>
      </c>
      <c r="O338" s="64" t="s">
        <v>2623</v>
      </c>
      <c r="P338" s="64" t="s">
        <v>1464</v>
      </c>
      <c r="Q338" s="64" t="s">
        <v>1464</v>
      </c>
    </row>
    <row r="339" ht="12.75" customHeight="1">
      <c r="A339" s="64" t="s">
        <v>2624</v>
      </c>
      <c r="B339" s="81" t="s">
        <v>2615</v>
      </c>
      <c r="C339" s="64" t="s">
        <v>2625</v>
      </c>
      <c r="D339" s="64" t="s">
        <v>1376</v>
      </c>
      <c r="E339" s="64" t="s">
        <v>228</v>
      </c>
      <c r="F339" s="64" t="s">
        <v>1464</v>
      </c>
      <c r="G339" s="64" t="s">
        <v>1464</v>
      </c>
      <c r="H339" s="64" t="s">
        <v>1091</v>
      </c>
      <c r="I339" s="64">
        <v>4100.0</v>
      </c>
      <c r="J339" s="64">
        <v>73.0</v>
      </c>
      <c r="K339" s="64" t="s">
        <v>23</v>
      </c>
      <c r="L339" s="64" t="s">
        <v>1464</v>
      </c>
      <c r="M339" s="64" t="s">
        <v>2626</v>
      </c>
      <c r="N339" s="64" t="s">
        <v>1464</v>
      </c>
      <c r="O339" s="64" t="s">
        <v>1551</v>
      </c>
      <c r="P339" s="64" t="s">
        <v>1464</v>
      </c>
      <c r="Q339" s="64" t="s">
        <v>1464</v>
      </c>
    </row>
    <row r="340" ht="12.75" customHeight="1">
      <c r="A340" s="64" t="s">
        <v>2627</v>
      </c>
      <c r="B340" s="82">
        <v>41426.0</v>
      </c>
      <c r="C340" s="64" t="s">
        <v>2628</v>
      </c>
      <c r="D340" s="64" t="s">
        <v>1376</v>
      </c>
      <c r="E340" s="64" t="s">
        <v>228</v>
      </c>
      <c r="F340" s="64" t="s">
        <v>1491</v>
      </c>
      <c r="G340" s="64" t="s">
        <v>739</v>
      </c>
      <c r="H340" s="64" t="s">
        <v>1464</v>
      </c>
      <c r="I340" s="64">
        <v>4900.0</v>
      </c>
      <c r="J340" s="64">
        <v>75.0</v>
      </c>
      <c r="K340" s="64" t="s">
        <v>23</v>
      </c>
      <c r="L340" s="64" t="s">
        <v>1464</v>
      </c>
      <c r="M340" s="64" t="s">
        <v>2629</v>
      </c>
      <c r="N340" s="64" t="s">
        <v>816</v>
      </c>
      <c r="O340" s="64" t="s">
        <v>1551</v>
      </c>
      <c r="P340" s="64" t="s">
        <v>1464</v>
      </c>
      <c r="Q340" s="64" t="s">
        <v>1464</v>
      </c>
    </row>
    <row r="341" ht="12.75" customHeight="1">
      <c r="A341" s="64" t="s">
        <v>2630</v>
      </c>
      <c r="B341" s="82">
        <v>41426.0</v>
      </c>
      <c r="C341" s="64" t="s">
        <v>2631</v>
      </c>
      <c r="D341" s="64" t="s">
        <v>1376</v>
      </c>
      <c r="E341" s="64" t="s">
        <v>228</v>
      </c>
      <c r="F341" s="64" t="s">
        <v>1491</v>
      </c>
      <c r="G341" s="64" t="s">
        <v>739</v>
      </c>
      <c r="H341" s="64" t="s">
        <v>1464</v>
      </c>
      <c r="I341" s="64">
        <v>4600.0</v>
      </c>
      <c r="J341" s="64">
        <v>73.0</v>
      </c>
      <c r="K341" s="64" t="s">
        <v>23</v>
      </c>
      <c r="L341" s="64" t="s">
        <v>1464</v>
      </c>
      <c r="M341" s="64" t="s">
        <v>2632</v>
      </c>
      <c r="N341" s="64" t="s">
        <v>1464</v>
      </c>
      <c r="O341" s="64" t="s">
        <v>1491</v>
      </c>
      <c r="P341" s="64" t="s">
        <v>1464</v>
      </c>
      <c r="Q341" s="64" t="s">
        <v>1464</v>
      </c>
    </row>
    <row r="342" ht="12.75" customHeight="1">
      <c r="A342" s="64" t="s">
        <v>2633</v>
      </c>
      <c r="B342" s="81" t="s">
        <v>2634</v>
      </c>
      <c r="C342" s="64" t="s">
        <v>2635</v>
      </c>
      <c r="D342" s="64" t="s">
        <v>1363</v>
      </c>
      <c r="E342" s="64" t="s">
        <v>1211</v>
      </c>
      <c r="F342" s="64" t="s">
        <v>1464</v>
      </c>
      <c r="G342" s="64" t="s">
        <v>1464</v>
      </c>
      <c r="H342" s="64" t="s">
        <v>819</v>
      </c>
      <c r="I342" s="64">
        <v>7080.0</v>
      </c>
      <c r="J342" s="64">
        <v>80.0</v>
      </c>
      <c r="K342" s="64" t="s">
        <v>23</v>
      </c>
      <c r="L342" s="64" t="s">
        <v>23</v>
      </c>
      <c r="M342" s="64" t="s">
        <v>2636</v>
      </c>
      <c r="N342" s="64" t="s">
        <v>1464</v>
      </c>
      <c r="O342" s="64" t="s">
        <v>1464</v>
      </c>
      <c r="P342" s="64" t="s">
        <v>1464</v>
      </c>
      <c r="Q342" s="64" t="s">
        <v>1464</v>
      </c>
    </row>
    <row r="343" ht="12.75" customHeight="1">
      <c r="A343" s="64" t="s">
        <v>2637</v>
      </c>
      <c r="B343" s="81" t="s">
        <v>2638</v>
      </c>
      <c r="C343" s="64" t="s">
        <v>2639</v>
      </c>
      <c r="D343" s="64" t="s">
        <v>1363</v>
      </c>
      <c r="E343" s="64" t="s">
        <v>1211</v>
      </c>
      <c r="F343" s="64" t="s">
        <v>1464</v>
      </c>
      <c r="G343" s="64" t="s">
        <v>1464</v>
      </c>
      <c r="H343" s="64" t="s">
        <v>819</v>
      </c>
      <c r="I343" s="64">
        <v>4810.0</v>
      </c>
      <c r="J343" s="64">
        <v>72.0</v>
      </c>
      <c r="K343" s="64" t="s">
        <v>23</v>
      </c>
      <c r="L343" s="64" t="s">
        <v>23</v>
      </c>
      <c r="M343" s="64" t="s">
        <v>2640</v>
      </c>
      <c r="N343" s="64" t="s">
        <v>1464</v>
      </c>
      <c r="O343" s="64" t="s">
        <v>1464</v>
      </c>
      <c r="P343" s="64" t="s">
        <v>1464</v>
      </c>
      <c r="Q343" s="64" t="s">
        <v>1464</v>
      </c>
    </row>
    <row r="344" ht="12.75" customHeight="1">
      <c r="A344" s="64" t="s">
        <v>2641</v>
      </c>
      <c r="B344" s="81" t="s">
        <v>2642</v>
      </c>
      <c r="C344" s="64" t="s">
        <v>2643</v>
      </c>
      <c r="D344" s="64" t="s">
        <v>1363</v>
      </c>
      <c r="E344" s="64" t="s">
        <v>1211</v>
      </c>
      <c r="F344" s="64" t="s">
        <v>1464</v>
      </c>
      <c r="G344" s="64" t="s">
        <v>1464</v>
      </c>
      <c r="H344" s="64" t="s">
        <v>819</v>
      </c>
      <c r="I344" s="64">
        <v>5030.0</v>
      </c>
      <c r="J344" s="64">
        <v>78.0</v>
      </c>
      <c r="K344" s="64" t="s">
        <v>23</v>
      </c>
      <c r="L344" s="64" t="s">
        <v>23</v>
      </c>
      <c r="M344" s="64" t="s">
        <v>2644</v>
      </c>
      <c r="N344" s="64" t="s">
        <v>1464</v>
      </c>
      <c r="O344" s="64" t="s">
        <v>1464</v>
      </c>
      <c r="P344" s="64" t="s">
        <v>1464</v>
      </c>
      <c r="Q344" s="64" t="s">
        <v>1464</v>
      </c>
    </row>
    <row r="345" ht="12.75" customHeight="1">
      <c r="A345" s="64" t="s">
        <v>2645</v>
      </c>
      <c r="B345" s="81" t="s">
        <v>2646</v>
      </c>
      <c r="C345" s="64" t="s">
        <v>1924</v>
      </c>
      <c r="D345" s="64" t="s">
        <v>1363</v>
      </c>
      <c r="E345" s="64" t="s">
        <v>1211</v>
      </c>
      <c r="F345" s="64" t="s">
        <v>1464</v>
      </c>
      <c r="G345" s="64" t="s">
        <v>1464</v>
      </c>
      <c r="H345" s="64" t="s">
        <v>819</v>
      </c>
      <c r="I345" s="64">
        <v>7400.0</v>
      </c>
      <c r="J345" s="64">
        <v>84.0</v>
      </c>
      <c r="K345" s="64" t="s">
        <v>23</v>
      </c>
      <c r="L345" s="64" t="s">
        <v>23</v>
      </c>
      <c r="M345" s="64" t="s">
        <v>2647</v>
      </c>
      <c r="N345" s="64" t="s">
        <v>1464</v>
      </c>
      <c r="O345" s="64" t="s">
        <v>1464</v>
      </c>
      <c r="P345" s="64" t="s">
        <v>1464</v>
      </c>
      <c r="Q345" s="64" t="s">
        <v>1464</v>
      </c>
    </row>
    <row r="346" ht="12.75" customHeight="1">
      <c r="A346" s="64" t="s">
        <v>2648</v>
      </c>
      <c r="B346" s="81" t="s">
        <v>2649</v>
      </c>
      <c r="C346" s="64" t="s">
        <v>2650</v>
      </c>
      <c r="D346" s="64" t="s">
        <v>1363</v>
      </c>
      <c r="E346" s="64" t="s">
        <v>1211</v>
      </c>
      <c r="F346" s="64" t="s">
        <v>1464</v>
      </c>
      <c r="G346" s="64" t="s">
        <v>1464</v>
      </c>
      <c r="H346" s="64" t="s">
        <v>819</v>
      </c>
      <c r="I346" s="64">
        <v>5885.0</v>
      </c>
      <c r="J346" s="64">
        <v>82.0</v>
      </c>
      <c r="K346" s="64" t="s">
        <v>23</v>
      </c>
      <c r="L346" s="64" t="s">
        <v>23</v>
      </c>
      <c r="M346" s="64" t="s">
        <v>2651</v>
      </c>
      <c r="N346" s="64" t="s">
        <v>1464</v>
      </c>
      <c r="O346" s="64" t="s">
        <v>1464</v>
      </c>
      <c r="P346" s="64" t="s">
        <v>1464</v>
      </c>
      <c r="Q346" s="64" t="s">
        <v>1464</v>
      </c>
    </row>
    <row r="347" ht="12.75" customHeight="1">
      <c r="A347" s="64" t="s">
        <v>2652</v>
      </c>
      <c r="B347" s="81" t="s">
        <v>2649</v>
      </c>
      <c r="C347" s="64" t="s">
        <v>2653</v>
      </c>
      <c r="D347" s="64" t="s">
        <v>1363</v>
      </c>
      <c r="E347" s="64" t="s">
        <v>1211</v>
      </c>
      <c r="F347" s="64" t="s">
        <v>1464</v>
      </c>
      <c r="G347" s="64" t="s">
        <v>1464</v>
      </c>
      <c r="H347" s="64" t="s">
        <v>819</v>
      </c>
      <c r="I347" s="64">
        <v>5275.0</v>
      </c>
      <c r="J347" s="64">
        <v>75.0</v>
      </c>
      <c r="K347" s="64" t="s">
        <v>23</v>
      </c>
      <c r="L347" s="64" t="s">
        <v>23</v>
      </c>
      <c r="M347" s="64" t="s">
        <v>2654</v>
      </c>
      <c r="N347" s="64" t="s">
        <v>1464</v>
      </c>
      <c r="O347" s="64" t="s">
        <v>1464</v>
      </c>
      <c r="P347" s="64" t="s">
        <v>1464</v>
      </c>
      <c r="Q347" s="64" t="s">
        <v>1464</v>
      </c>
    </row>
    <row r="348" ht="12.75" customHeight="1">
      <c r="A348" s="64" t="s">
        <v>2655</v>
      </c>
      <c r="B348" s="81" t="s">
        <v>2656</v>
      </c>
      <c r="C348" s="64" t="s">
        <v>2657</v>
      </c>
      <c r="D348" s="64" t="s">
        <v>1363</v>
      </c>
      <c r="E348" s="64" t="s">
        <v>1211</v>
      </c>
      <c r="F348" s="64" t="s">
        <v>1464</v>
      </c>
      <c r="G348" s="64" t="s">
        <v>1464</v>
      </c>
      <c r="H348" s="64" t="s">
        <v>819</v>
      </c>
      <c r="I348" s="64">
        <v>4935.0</v>
      </c>
      <c r="J348" s="64">
        <v>73.0</v>
      </c>
      <c r="K348" s="64" t="s">
        <v>23</v>
      </c>
      <c r="L348" s="64" t="s">
        <v>23</v>
      </c>
      <c r="M348" s="64" t="s">
        <v>2658</v>
      </c>
      <c r="N348" s="64" t="s">
        <v>1464</v>
      </c>
      <c r="O348" s="64" t="s">
        <v>1464</v>
      </c>
      <c r="P348" s="64" t="s">
        <v>1464</v>
      </c>
      <c r="Q348" s="64" t="s">
        <v>1464</v>
      </c>
    </row>
    <row r="349" ht="12.75" customHeight="1">
      <c r="A349" s="64" t="s">
        <v>2659</v>
      </c>
      <c r="B349" s="82">
        <v>41426.43760416667</v>
      </c>
      <c r="C349" s="64" t="s">
        <v>2660</v>
      </c>
      <c r="D349" s="64" t="s">
        <v>1363</v>
      </c>
      <c r="E349" s="64" t="s">
        <v>1211</v>
      </c>
      <c r="F349" s="64" t="s">
        <v>1862</v>
      </c>
      <c r="G349" s="64" t="s">
        <v>845</v>
      </c>
      <c r="H349" s="64" t="s">
        <v>1464</v>
      </c>
      <c r="I349" s="64">
        <v>6600.0</v>
      </c>
      <c r="J349" s="64">
        <v>83.0</v>
      </c>
      <c r="K349" s="64" t="s">
        <v>23</v>
      </c>
      <c r="L349" s="64" t="s">
        <v>23</v>
      </c>
      <c r="M349" s="64" t="s">
        <v>2661</v>
      </c>
      <c r="N349" s="64" t="s">
        <v>1464</v>
      </c>
      <c r="O349" s="64" t="s">
        <v>1590</v>
      </c>
      <c r="P349" s="64" t="s">
        <v>1471</v>
      </c>
      <c r="Q349" s="64" t="s">
        <v>1471</v>
      </c>
    </row>
    <row r="350" ht="12.75" customHeight="1">
      <c r="A350" s="64" t="s">
        <v>2662</v>
      </c>
      <c r="B350" s="81" t="s">
        <v>2663</v>
      </c>
      <c r="C350" s="64" t="s">
        <v>2664</v>
      </c>
      <c r="D350" s="64" t="s">
        <v>1363</v>
      </c>
      <c r="E350" s="64" t="s">
        <v>1211</v>
      </c>
      <c r="F350" s="64" t="s">
        <v>1464</v>
      </c>
      <c r="G350" s="64" t="s">
        <v>1464</v>
      </c>
      <c r="H350" s="64" t="s">
        <v>819</v>
      </c>
      <c r="I350" s="64">
        <v>5110.0</v>
      </c>
      <c r="J350" s="64">
        <v>76.0</v>
      </c>
      <c r="K350" s="64" t="s">
        <v>23</v>
      </c>
      <c r="L350" s="64" t="s">
        <v>23</v>
      </c>
      <c r="M350" s="64" t="s">
        <v>2665</v>
      </c>
      <c r="N350" s="64" t="s">
        <v>1464</v>
      </c>
      <c r="O350" s="64" t="s">
        <v>1464</v>
      </c>
      <c r="P350" s="64" t="s">
        <v>1464</v>
      </c>
      <c r="Q350" s="64" t="s">
        <v>1464</v>
      </c>
    </row>
    <row r="351" ht="12.75" customHeight="1">
      <c r="A351" s="64" t="s">
        <v>2666</v>
      </c>
      <c r="B351" s="81" t="s">
        <v>2667</v>
      </c>
      <c r="C351" s="64" t="s">
        <v>1581</v>
      </c>
      <c r="D351" s="64" t="s">
        <v>1363</v>
      </c>
      <c r="E351" s="64" t="s">
        <v>1211</v>
      </c>
      <c r="F351" s="64" t="s">
        <v>1464</v>
      </c>
      <c r="G351" s="64" t="s">
        <v>1464</v>
      </c>
      <c r="H351" s="64" t="s">
        <v>819</v>
      </c>
      <c r="I351" s="64">
        <v>4610.0</v>
      </c>
      <c r="J351" s="64">
        <v>71.0</v>
      </c>
      <c r="K351" s="64" t="s">
        <v>23</v>
      </c>
      <c r="L351" s="64" t="s">
        <v>23</v>
      </c>
      <c r="M351" s="64" t="s">
        <v>2668</v>
      </c>
      <c r="N351" s="64" t="s">
        <v>1464</v>
      </c>
      <c r="O351" s="64" t="s">
        <v>1464</v>
      </c>
      <c r="P351" s="64" t="s">
        <v>1464</v>
      </c>
      <c r="Q351" s="64" t="s">
        <v>1464</v>
      </c>
    </row>
    <row r="352" ht="12.75" customHeight="1">
      <c r="A352" s="64" t="s">
        <v>2669</v>
      </c>
      <c r="B352" s="81" t="s">
        <v>2667</v>
      </c>
      <c r="C352" s="64" t="s">
        <v>2670</v>
      </c>
      <c r="D352" s="64" t="s">
        <v>1363</v>
      </c>
      <c r="E352" s="64" t="s">
        <v>1211</v>
      </c>
      <c r="F352" s="64" t="s">
        <v>1464</v>
      </c>
      <c r="G352" s="64" t="s">
        <v>1464</v>
      </c>
      <c r="H352" s="64" t="s">
        <v>819</v>
      </c>
      <c r="I352" s="64">
        <v>6035.0</v>
      </c>
      <c r="J352" s="64">
        <v>80.0</v>
      </c>
      <c r="K352" s="64" t="s">
        <v>23</v>
      </c>
      <c r="L352" s="64" t="s">
        <v>23</v>
      </c>
      <c r="M352" s="64" t="s">
        <v>2671</v>
      </c>
      <c r="N352" s="64" t="s">
        <v>1464</v>
      </c>
      <c r="O352" s="64" t="s">
        <v>1464</v>
      </c>
      <c r="P352" s="64" t="s">
        <v>1464</v>
      </c>
      <c r="Q352" s="64" t="s">
        <v>1464</v>
      </c>
    </row>
    <row r="353" ht="12.75" customHeight="1">
      <c r="A353" s="64" t="s">
        <v>2672</v>
      </c>
      <c r="B353" s="81" t="s">
        <v>2673</v>
      </c>
      <c r="C353" s="64" t="s">
        <v>2674</v>
      </c>
      <c r="D353" s="64" t="s">
        <v>1363</v>
      </c>
      <c r="E353" s="64" t="s">
        <v>1211</v>
      </c>
      <c r="F353" s="64" t="s">
        <v>1464</v>
      </c>
      <c r="G353" s="64" t="s">
        <v>1464</v>
      </c>
      <c r="H353" s="64" t="s">
        <v>819</v>
      </c>
      <c r="I353" s="64">
        <v>5540.0</v>
      </c>
      <c r="J353" s="64">
        <v>78.0</v>
      </c>
      <c r="K353" s="64" t="s">
        <v>23</v>
      </c>
      <c r="L353" s="64" t="s">
        <v>35</v>
      </c>
      <c r="M353" s="64" t="s">
        <v>2675</v>
      </c>
      <c r="N353" s="64" t="s">
        <v>1464</v>
      </c>
      <c r="O353" s="64" t="s">
        <v>1464</v>
      </c>
      <c r="P353" s="64" t="s">
        <v>1464</v>
      </c>
      <c r="Q353" s="64" t="s">
        <v>1464</v>
      </c>
    </row>
    <row r="354" ht="12.75" customHeight="1">
      <c r="A354" s="64" t="s">
        <v>2676</v>
      </c>
      <c r="B354" s="81" t="s">
        <v>2673</v>
      </c>
      <c r="C354" s="64" t="s">
        <v>1877</v>
      </c>
      <c r="D354" s="64" t="s">
        <v>1363</v>
      </c>
      <c r="E354" s="64" t="s">
        <v>1211</v>
      </c>
      <c r="F354" s="64" t="s">
        <v>1464</v>
      </c>
      <c r="G354" s="64" t="s">
        <v>1464</v>
      </c>
      <c r="H354" s="64" t="s">
        <v>819</v>
      </c>
      <c r="I354" s="64">
        <v>5300.0</v>
      </c>
      <c r="J354" s="64">
        <v>79.0</v>
      </c>
      <c r="K354" s="64" t="s">
        <v>23</v>
      </c>
      <c r="L354" s="64" t="s">
        <v>23</v>
      </c>
      <c r="M354" s="64" t="s">
        <v>2677</v>
      </c>
      <c r="N354" s="64" t="s">
        <v>1464</v>
      </c>
      <c r="O354" s="64" t="s">
        <v>1464</v>
      </c>
      <c r="P354" s="64" t="s">
        <v>1464</v>
      </c>
      <c r="Q354" s="64" t="s">
        <v>1464</v>
      </c>
    </row>
    <row r="355" ht="12.75" customHeight="1">
      <c r="A355" s="64" t="s">
        <v>2678</v>
      </c>
      <c r="B355" s="81" t="s">
        <v>2673</v>
      </c>
      <c r="C355" s="64" t="s">
        <v>2679</v>
      </c>
      <c r="D355" s="64" t="s">
        <v>1363</v>
      </c>
      <c r="E355" s="64" t="s">
        <v>1211</v>
      </c>
      <c r="F355" s="64" t="s">
        <v>1464</v>
      </c>
      <c r="G355" s="64" t="s">
        <v>1464</v>
      </c>
      <c r="H355" s="64" t="s">
        <v>819</v>
      </c>
      <c r="I355" s="64">
        <v>5020.0</v>
      </c>
      <c r="J355" s="64">
        <v>78.0</v>
      </c>
      <c r="K355" s="64" t="s">
        <v>23</v>
      </c>
      <c r="L355" s="64" t="s">
        <v>23</v>
      </c>
      <c r="M355" s="64" t="s">
        <v>2680</v>
      </c>
      <c r="N355" s="64" t="s">
        <v>1464</v>
      </c>
      <c r="O355" s="64" t="s">
        <v>1464</v>
      </c>
      <c r="P355" s="64" t="s">
        <v>1464</v>
      </c>
      <c r="Q355" s="64" t="s">
        <v>1464</v>
      </c>
    </row>
    <row r="356" ht="12.75" customHeight="1">
      <c r="A356" s="64" t="s">
        <v>2681</v>
      </c>
      <c r="B356" s="81" t="s">
        <v>2673</v>
      </c>
      <c r="C356" s="64" t="s">
        <v>1776</v>
      </c>
      <c r="D356" s="64" t="s">
        <v>1363</v>
      </c>
      <c r="E356" s="64" t="s">
        <v>1211</v>
      </c>
      <c r="F356" s="64" t="s">
        <v>1464</v>
      </c>
      <c r="G356" s="64" t="s">
        <v>1464</v>
      </c>
      <c r="H356" s="64" t="s">
        <v>819</v>
      </c>
      <c r="I356" s="64">
        <v>5570.0</v>
      </c>
      <c r="J356" s="64">
        <v>76.0</v>
      </c>
      <c r="K356" s="64" t="s">
        <v>23</v>
      </c>
      <c r="L356" s="64" t="s">
        <v>23</v>
      </c>
      <c r="M356" s="64" t="s">
        <v>2682</v>
      </c>
      <c r="N356" s="64" t="s">
        <v>1464</v>
      </c>
      <c r="O356" s="64" t="s">
        <v>1464</v>
      </c>
      <c r="P356" s="64" t="s">
        <v>1464</v>
      </c>
      <c r="Q356" s="64" t="s">
        <v>1464</v>
      </c>
    </row>
    <row r="357" ht="12.75" customHeight="1">
      <c r="A357" s="64" t="s">
        <v>2683</v>
      </c>
      <c r="B357" s="82">
        <v>41426.5</v>
      </c>
      <c r="C357" s="64" t="s">
        <v>2684</v>
      </c>
      <c r="D357" s="64" t="s">
        <v>1484</v>
      </c>
      <c r="E357" s="64" t="s">
        <v>82</v>
      </c>
      <c r="F357" s="64" t="s">
        <v>1517</v>
      </c>
      <c r="G357" s="64" t="s">
        <v>834</v>
      </c>
      <c r="H357" s="64" t="s">
        <v>1464</v>
      </c>
      <c r="I357" s="64">
        <v>4550.0</v>
      </c>
      <c r="J357" s="64">
        <v>73.0</v>
      </c>
      <c r="K357" s="64" t="s">
        <v>23</v>
      </c>
      <c r="L357" s="64" t="s">
        <v>23</v>
      </c>
      <c r="M357" s="64" t="s">
        <v>2685</v>
      </c>
      <c r="N357" s="64" t="s">
        <v>1464</v>
      </c>
      <c r="O357" s="64" t="s">
        <v>1572</v>
      </c>
      <c r="P357" s="64" t="s">
        <v>1464</v>
      </c>
      <c r="Q357" s="64" t="s">
        <v>1464</v>
      </c>
    </row>
    <row r="358" ht="12.75" customHeight="1">
      <c r="A358" s="64" t="s">
        <v>2686</v>
      </c>
      <c r="B358" s="82">
        <v>41426.520833333336</v>
      </c>
      <c r="C358" s="64" t="s">
        <v>2687</v>
      </c>
      <c r="D358" s="64" t="s">
        <v>1484</v>
      </c>
      <c r="E358" s="64" t="s">
        <v>82</v>
      </c>
      <c r="F358" s="64" t="s">
        <v>2317</v>
      </c>
      <c r="G358" s="64" t="s">
        <v>833</v>
      </c>
      <c r="H358" s="64" t="s">
        <v>1464</v>
      </c>
      <c r="I358" s="64">
        <v>4900.0</v>
      </c>
      <c r="J358" s="64">
        <v>75.0</v>
      </c>
      <c r="K358" s="64" t="s">
        <v>23</v>
      </c>
      <c r="L358" s="64" t="s">
        <v>23</v>
      </c>
      <c r="M358" s="64" t="s">
        <v>2688</v>
      </c>
      <c r="N358" s="64" t="s">
        <v>1464</v>
      </c>
      <c r="O358" s="64" t="s">
        <v>1470</v>
      </c>
      <c r="P358" s="64" t="s">
        <v>1464</v>
      </c>
      <c r="Q358" s="64" t="s">
        <v>1464</v>
      </c>
    </row>
    <row r="359" ht="12.75" customHeight="1">
      <c r="A359" s="64" t="s">
        <v>2689</v>
      </c>
      <c r="B359" s="82">
        <v>41426.541666666664</v>
      </c>
      <c r="C359" s="64" t="s">
        <v>2690</v>
      </c>
      <c r="D359" s="64" t="s">
        <v>1397</v>
      </c>
      <c r="E359" s="64" t="s">
        <v>90</v>
      </c>
      <c r="F359" s="64" t="s">
        <v>1681</v>
      </c>
      <c r="G359" s="64" t="s">
        <v>976</v>
      </c>
      <c r="H359" s="64" t="s">
        <v>1464</v>
      </c>
      <c r="I359" s="64">
        <v>5000.0</v>
      </c>
      <c r="J359" s="64">
        <v>74.0</v>
      </c>
      <c r="K359" s="64" t="s">
        <v>23</v>
      </c>
      <c r="L359" s="64" t="s">
        <v>23</v>
      </c>
      <c r="M359" s="64" t="s">
        <v>2691</v>
      </c>
      <c r="N359" s="64" t="s">
        <v>1464</v>
      </c>
      <c r="O359" s="64" t="s">
        <v>1572</v>
      </c>
      <c r="P359" s="64" t="s">
        <v>1464</v>
      </c>
      <c r="Q359" s="64" t="s">
        <v>1464</v>
      </c>
    </row>
    <row r="360" ht="12.75" customHeight="1">
      <c r="A360" s="64" t="s">
        <v>2692</v>
      </c>
      <c r="B360" s="81" t="s">
        <v>2693</v>
      </c>
      <c r="C360" s="64" t="s">
        <v>2694</v>
      </c>
      <c r="D360" s="64" t="s">
        <v>1363</v>
      </c>
      <c r="E360" s="64" t="s">
        <v>1211</v>
      </c>
      <c r="F360" s="64" t="s">
        <v>1464</v>
      </c>
      <c r="G360" s="64" t="s">
        <v>1464</v>
      </c>
      <c r="H360" s="64" t="s">
        <v>819</v>
      </c>
      <c r="I360" s="64">
        <v>5725.0</v>
      </c>
      <c r="J360" s="64">
        <v>79.0</v>
      </c>
      <c r="K360" s="64" t="s">
        <v>23</v>
      </c>
      <c r="L360" s="64" t="s">
        <v>35</v>
      </c>
      <c r="M360" s="64" t="s">
        <v>2695</v>
      </c>
      <c r="N360" s="64" t="s">
        <v>1464</v>
      </c>
      <c r="O360" s="64" t="s">
        <v>1491</v>
      </c>
      <c r="P360" s="64" t="s">
        <v>1471</v>
      </c>
      <c r="Q360" s="64" t="s">
        <v>1471</v>
      </c>
    </row>
    <row r="361" ht="12.75" customHeight="1">
      <c r="A361" s="64" t="s">
        <v>2696</v>
      </c>
      <c r="B361" s="82">
        <v>41426.604166666664</v>
      </c>
      <c r="C361" s="64" t="s">
        <v>2697</v>
      </c>
      <c r="D361" s="64" t="s">
        <v>1363</v>
      </c>
      <c r="E361" s="64" t="s">
        <v>1211</v>
      </c>
      <c r="F361" s="64" t="s">
        <v>1673</v>
      </c>
      <c r="G361" s="64" t="s">
        <v>855</v>
      </c>
      <c r="H361" s="64" t="s">
        <v>1464</v>
      </c>
      <c r="I361" s="64">
        <v>5030.0</v>
      </c>
      <c r="J361" s="64">
        <v>74.0</v>
      </c>
      <c r="K361" s="64" t="s">
        <v>23</v>
      </c>
      <c r="L361" s="64" t="s">
        <v>23</v>
      </c>
      <c r="M361" s="64" t="s">
        <v>2698</v>
      </c>
      <c r="N361" s="64" t="s">
        <v>1464</v>
      </c>
      <c r="O361" s="64" t="s">
        <v>1555</v>
      </c>
      <c r="P361" s="64" t="s">
        <v>1471</v>
      </c>
      <c r="Q361" s="64" t="s">
        <v>1471</v>
      </c>
    </row>
    <row r="362" ht="12.75" customHeight="1">
      <c r="A362" s="64" t="s">
        <v>2699</v>
      </c>
      <c r="B362" s="81" t="s">
        <v>2700</v>
      </c>
      <c r="C362" s="64" t="s">
        <v>2701</v>
      </c>
      <c r="D362" s="64" t="s">
        <v>1363</v>
      </c>
      <c r="E362" s="64" t="s">
        <v>1211</v>
      </c>
      <c r="F362" s="64" t="s">
        <v>1464</v>
      </c>
      <c r="G362" s="64" t="s">
        <v>1464</v>
      </c>
      <c r="H362" s="64" t="s">
        <v>819</v>
      </c>
      <c r="I362" s="64">
        <v>5530.0</v>
      </c>
      <c r="J362" s="64">
        <v>78.0</v>
      </c>
      <c r="K362" s="64" t="s">
        <v>23</v>
      </c>
      <c r="L362" s="64" t="s">
        <v>23</v>
      </c>
      <c r="M362" s="64" t="s">
        <v>2702</v>
      </c>
      <c r="N362" s="64" t="s">
        <v>1464</v>
      </c>
      <c r="O362" s="64" t="s">
        <v>1491</v>
      </c>
      <c r="P362" s="64" t="s">
        <v>1471</v>
      </c>
      <c r="Q362" s="64" t="s">
        <v>1471</v>
      </c>
    </row>
    <row r="363" ht="12.75" customHeight="1">
      <c r="A363" s="64" t="s">
        <v>2703</v>
      </c>
      <c r="B363" s="81" t="s">
        <v>2700</v>
      </c>
      <c r="C363" s="64" t="s">
        <v>1601</v>
      </c>
      <c r="D363" s="64" t="s">
        <v>1363</v>
      </c>
      <c r="E363" s="64" t="s">
        <v>1211</v>
      </c>
      <c r="F363" s="64" t="s">
        <v>1464</v>
      </c>
      <c r="G363" s="64" t="s">
        <v>1464</v>
      </c>
      <c r="H363" s="64" t="s">
        <v>819</v>
      </c>
      <c r="I363" s="64">
        <v>6035.0</v>
      </c>
      <c r="J363" s="64">
        <v>80.0</v>
      </c>
      <c r="K363" s="64" t="s">
        <v>23</v>
      </c>
      <c r="L363" s="64" t="s">
        <v>23</v>
      </c>
      <c r="M363" s="64" t="s">
        <v>2704</v>
      </c>
      <c r="N363" s="64" t="s">
        <v>1464</v>
      </c>
      <c r="O363" s="64" t="s">
        <v>1470</v>
      </c>
      <c r="P363" s="64" t="s">
        <v>1471</v>
      </c>
      <c r="Q363" s="64" t="s">
        <v>1471</v>
      </c>
    </row>
    <row r="364" ht="12.75" customHeight="1">
      <c r="A364" s="64" t="s">
        <v>2705</v>
      </c>
      <c r="B364" s="81" t="s">
        <v>2706</v>
      </c>
      <c r="C364" s="64" t="s">
        <v>2431</v>
      </c>
      <c r="D364" s="64" t="s">
        <v>1363</v>
      </c>
      <c r="E364" s="64" t="s">
        <v>1211</v>
      </c>
      <c r="F364" s="64" t="s">
        <v>1464</v>
      </c>
      <c r="G364" s="64" t="s">
        <v>1464</v>
      </c>
      <c r="H364" s="64" t="s">
        <v>819</v>
      </c>
      <c r="I364" s="64">
        <v>4180.0</v>
      </c>
      <c r="J364" s="64">
        <v>71.0</v>
      </c>
      <c r="K364" s="64" t="s">
        <v>23</v>
      </c>
      <c r="L364" s="64" t="s">
        <v>23</v>
      </c>
      <c r="M364" s="64" t="s">
        <v>2707</v>
      </c>
      <c r="N364" s="64" t="s">
        <v>1464</v>
      </c>
      <c r="O364" s="64" t="s">
        <v>1687</v>
      </c>
      <c r="P364" s="64" t="s">
        <v>1471</v>
      </c>
      <c r="Q364" s="64" t="s">
        <v>1471</v>
      </c>
    </row>
    <row r="365" ht="12.75" customHeight="1">
      <c r="A365" s="64" t="s">
        <v>2708</v>
      </c>
      <c r="B365" s="81" t="s">
        <v>2709</v>
      </c>
      <c r="C365" s="64" t="s">
        <v>1578</v>
      </c>
      <c r="D365" s="64" t="s">
        <v>1363</v>
      </c>
      <c r="E365" s="64" t="s">
        <v>1211</v>
      </c>
      <c r="F365" s="64" t="s">
        <v>1464</v>
      </c>
      <c r="G365" s="64" t="s">
        <v>1464</v>
      </c>
      <c r="H365" s="64" t="s">
        <v>819</v>
      </c>
      <c r="I365" s="64">
        <v>6090.0</v>
      </c>
      <c r="J365" s="64">
        <v>82.0</v>
      </c>
      <c r="K365" s="64" t="s">
        <v>23</v>
      </c>
      <c r="L365" s="64" t="s">
        <v>23</v>
      </c>
      <c r="M365" s="64" t="s">
        <v>2710</v>
      </c>
      <c r="N365" s="64" t="s">
        <v>1464</v>
      </c>
      <c r="O365" s="64" t="s">
        <v>1496</v>
      </c>
      <c r="P365" s="64" t="s">
        <v>1471</v>
      </c>
      <c r="Q365" s="64" t="s">
        <v>1471</v>
      </c>
    </row>
    <row r="366" ht="12.75" customHeight="1">
      <c r="A366" s="64" t="s">
        <v>2711</v>
      </c>
      <c r="B366" s="82">
        <v>41426.708333333336</v>
      </c>
      <c r="C366" s="64" t="s">
        <v>2712</v>
      </c>
      <c r="D366" s="64" t="s">
        <v>1484</v>
      </c>
      <c r="E366" s="64" t="s">
        <v>82</v>
      </c>
      <c r="F366" s="64" t="s">
        <v>2317</v>
      </c>
      <c r="G366" s="64" t="s">
        <v>833</v>
      </c>
      <c r="H366" s="64" t="s">
        <v>1464</v>
      </c>
      <c r="I366" s="64">
        <v>5400.0</v>
      </c>
      <c r="J366" s="64">
        <v>79.0</v>
      </c>
      <c r="K366" s="64" t="s">
        <v>23</v>
      </c>
      <c r="L366" s="64" t="s">
        <v>23</v>
      </c>
      <c r="M366" s="64" t="s">
        <v>2713</v>
      </c>
      <c r="N366" s="64" t="s">
        <v>1464</v>
      </c>
      <c r="O366" s="64" t="s">
        <v>1590</v>
      </c>
      <c r="P366" s="64" t="s">
        <v>1464</v>
      </c>
      <c r="Q366" s="64" t="s">
        <v>1464</v>
      </c>
    </row>
    <row r="367" ht="12.75" customHeight="1">
      <c r="A367" s="64" t="s">
        <v>2714</v>
      </c>
      <c r="B367" s="82">
        <v>41426.708333333336</v>
      </c>
      <c r="C367" s="64" t="s">
        <v>2715</v>
      </c>
      <c r="D367" s="64" t="s">
        <v>1363</v>
      </c>
      <c r="E367" s="64" t="s">
        <v>1211</v>
      </c>
      <c r="F367" s="64" t="s">
        <v>1479</v>
      </c>
      <c r="G367" s="64" t="s">
        <v>850</v>
      </c>
      <c r="H367" s="64" t="s">
        <v>1464</v>
      </c>
      <c r="I367" s="64">
        <v>7900.0</v>
      </c>
      <c r="J367" s="64">
        <v>85.0</v>
      </c>
      <c r="K367" s="64" t="s">
        <v>23</v>
      </c>
      <c r="L367" s="64" t="s">
        <v>23</v>
      </c>
      <c r="M367" s="64" t="s">
        <v>2716</v>
      </c>
      <c r="N367" s="64" t="s">
        <v>1464</v>
      </c>
      <c r="O367" s="64" t="s">
        <v>1496</v>
      </c>
      <c r="P367" s="64" t="s">
        <v>1471</v>
      </c>
      <c r="Q367" s="64" t="s">
        <v>1477</v>
      </c>
    </row>
    <row r="368" ht="12.75" customHeight="1">
      <c r="A368" s="64" t="s">
        <v>2717</v>
      </c>
      <c r="B368" s="81" t="s">
        <v>2718</v>
      </c>
      <c r="C368" s="64" t="s">
        <v>2719</v>
      </c>
      <c r="D368" s="64" t="s">
        <v>1363</v>
      </c>
      <c r="E368" s="64" t="s">
        <v>1211</v>
      </c>
      <c r="F368" s="64" t="s">
        <v>1464</v>
      </c>
      <c r="G368" s="64" t="s">
        <v>1464</v>
      </c>
      <c r="H368" s="64" t="s">
        <v>819</v>
      </c>
      <c r="I368" s="64">
        <v>5145.0</v>
      </c>
      <c r="J368" s="64">
        <v>79.0</v>
      </c>
      <c r="K368" s="64" t="s">
        <v>23</v>
      </c>
      <c r="L368" s="64" t="s">
        <v>23</v>
      </c>
      <c r="M368" s="64" t="s">
        <v>2720</v>
      </c>
      <c r="N368" s="64" t="s">
        <v>1464</v>
      </c>
      <c r="O368" s="64" t="s">
        <v>1491</v>
      </c>
      <c r="P368" s="64" t="s">
        <v>1471</v>
      </c>
      <c r="Q368" s="64" t="s">
        <v>1471</v>
      </c>
    </row>
    <row r="369" ht="12.75" customHeight="1">
      <c r="A369" s="64" t="s">
        <v>2721</v>
      </c>
      <c r="B369" s="81" t="s">
        <v>2718</v>
      </c>
      <c r="C369" s="64" t="s">
        <v>2365</v>
      </c>
      <c r="D369" s="64" t="s">
        <v>1363</v>
      </c>
      <c r="E369" s="64" t="s">
        <v>1211</v>
      </c>
      <c r="F369" s="64" t="s">
        <v>1464</v>
      </c>
      <c r="G369" s="64" t="s">
        <v>1464</v>
      </c>
      <c r="H369" s="64" t="s">
        <v>819</v>
      </c>
      <c r="I369" s="64">
        <v>4300.0</v>
      </c>
      <c r="J369" s="64">
        <v>75.0</v>
      </c>
      <c r="K369" s="64" t="s">
        <v>23</v>
      </c>
      <c r="L369" s="64" t="s">
        <v>23</v>
      </c>
      <c r="M369" s="64" t="s">
        <v>2722</v>
      </c>
      <c r="N369" s="64" t="s">
        <v>1464</v>
      </c>
      <c r="O369" s="64" t="s">
        <v>1555</v>
      </c>
      <c r="P369" s="64" t="s">
        <v>1471</v>
      </c>
      <c r="Q369" s="64" t="s">
        <v>1471</v>
      </c>
    </row>
    <row r="370" ht="12.75" customHeight="1">
      <c r="A370" s="64" t="s">
        <v>2723</v>
      </c>
      <c r="B370" s="81" t="s">
        <v>2718</v>
      </c>
      <c r="C370" s="64" t="s">
        <v>2361</v>
      </c>
      <c r="D370" s="64" t="s">
        <v>1363</v>
      </c>
      <c r="E370" s="64" t="s">
        <v>1211</v>
      </c>
      <c r="F370" s="64" t="s">
        <v>1464</v>
      </c>
      <c r="G370" s="64" t="s">
        <v>1464</v>
      </c>
      <c r="H370" s="64" t="s">
        <v>819</v>
      </c>
      <c r="I370" s="64">
        <v>6250.0</v>
      </c>
      <c r="J370" s="64">
        <v>80.0</v>
      </c>
      <c r="K370" s="64" t="s">
        <v>23</v>
      </c>
      <c r="L370" s="64" t="s">
        <v>23</v>
      </c>
      <c r="M370" s="64" t="s">
        <v>2724</v>
      </c>
      <c r="N370" s="64" t="s">
        <v>1464</v>
      </c>
      <c r="O370" s="64" t="s">
        <v>1470</v>
      </c>
      <c r="P370" s="64" t="s">
        <v>1471</v>
      </c>
      <c r="Q370" s="64" t="s">
        <v>1471</v>
      </c>
    </row>
    <row r="371" ht="12.75" customHeight="1">
      <c r="A371" s="64" t="s">
        <v>2725</v>
      </c>
      <c r="B371" s="81" t="s">
        <v>2718</v>
      </c>
      <c r="C371" s="64" t="s">
        <v>2089</v>
      </c>
      <c r="D371" s="64" t="s">
        <v>1363</v>
      </c>
      <c r="E371" s="64" t="s">
        <v>1211</v>
      </c>
      <c r="F371" s="64" t="s">
        <v>1464</v>
      </c>
      <c r="G371" s="64" t="s">
        <v>1464</v>
      </c>
      <c r="H371" s="64" t="s">
        <v>819</v>
      </c>
      <c r="I371" s="64">
        <v>7050.0</v>
      </c>
      <c r="J371" s="64">
        <v>83.0</v>
      </c>
      <c r="K371" s="64" t="s">
        <v>23</v>
      </c>
      <c r="L371" s="64" t="s">
        <v>23</v>
      </c>
      <c r="M371" s="64" t="s">
        <v>2726</v>
      </c>
      <c r="N371" s="64" t="s">
        <v>1464</v>
      </c>
      <c r="O371" s="64" t="s">
        <v>1590</v>
      </c>
      <c r="P371" s="64" t="s">
        <v>1471</v>
      </c>
      <c r="Q371" s="64" t="s">
        <v>1471</v>
      </c>
    </row>
    <row r="372" ht="12.75" customHeight="1">
      <c r="A372" s="64" t="s">
        <v>2727</v>
      </c>
      <c r="B372" s="82">
        <v>41426.75</v>
      </c>
      <c r="C372" s="64" t="s">
        <v>2728</v>
      </c>
      <c r="D372" s="64" t="s">
        <v>1363</v>
      </c>
      <c r="E372" s="64" t="s">
        <v>1211</v>
      </c>
      <c r="F372" s="64" t="s">
        <v>1673</v>
      </c>
      <c r="G372" s="64" t="s">
        <v>855</v>
      </c>
      <c r="H372" s="64" t="s">
        <v>1464</v>
      </c>
      <c r="I372" s="64">
        <v>5570.0</v>
      </c>
      <c r="J372" s="64">
        <v>77.0</v>
      </c>
      <c r="K372" s="64" t="s">
        <v>23</v>
      </c>
      <c r="L372" s="64" t="s">
        <v>23</v>
      </c>
      <c r="M372" s="64" t="s">
        <v>2729</v>
      </c>
      <c r="N372" s="64" t="s">
        <v>1464</v>
      </c>
      <c r="O372" s="64" t="s">
        <v>1572</v>
      </c>
      <c r="P372" s="64" t="s">
        <v>1471</v>
      </c>
      <c r="Q372" s="64" t="s">
        <v>1471</v>
      </c>
    </row>
    <row r="373" ht="12.75" customHeight="1">
      <c r="A373" s="64" t="s">
        <v>2730</v>
      </c>
      <c r="B373" s="81" t="s">
        <v>2731</v>
      </c>
      <c r="C373" s="64" t="s">
        <v>2732</v>
      </c>
      <c r="D373" s="64" t="s">
        <v>1363</v>
      </c>
      <c r="E373" s="64" t="s">
        <v>1211</v>
      </c>
      <c r="F373" s="64" t="s">
        <v>1464</v>
      </c>
      <c r="G373" s="64" t="s">
        <v>1464</v>
      </c>
      <c r="H373" s="64" t="s">
        <v>819</v>
      </c>
      <c r="I373" s="64">
        <v>5800.0</v>
      </c>
      <c r="J373" s="64">
        <v>79.0</v>
      </c>
      <c r="K373" s="64" t="s">
        <v>23</v>
      </c>
      <c r="L373" s="64" t="s">
        <v>23</v>
      </c>
      <c r="M373" s="64" t="s">
        <v>2733</v>
      </c>
      <c r="N373" s="64" t="s">
        <v>1464</v>
      </c>
      <c r="O373" s="64" t="s">
        <v>1491</v>
      </c>
      <c r="P373" s="64" t="s">
        <v>1471</v>
      </c>
      <c r="Q373" s="64" t="s">
        <v>1471</v>
      </c>
    </row>
    <row r="374" ht="12.75" customHeight="1">
      <c r="A374" s="64" t="s">
        <v>2734</v>
      </c>
      <c r="B374" s="82">
        <v>41426.791666666664</v>
      </c>
      <c r="C374" s="64" t="s">
        <v>2735</v>
      </c>
      <c r="D374" s="64" t="s">
        <v>1484</v>
      </c>
      <c r="E374" s="64" t="s">
        <v>82</v>
      </c>
      <c r="F374" s="64" t="s">
        <v>2250</v>
      </c>
      <c r="G374" s="64" t="s">
        <v>2251</v>
      </c>
      <c r="H374" s="64" t="s">
        <v>1464</v>
      </c>
      <c r="I374" s="64">
        <v>3600.0</v>
      </c>
      <c r="J374" s="64">
        <v>63.0</v>
      </c>
      <c r="K374" s="64" t="s">
        <v>23</v>
      </c>
      <c r="L374" s="64" t="s">
        <v>23</v>
      </c>
      <c r="M374" s="64" t="s">
        <v>2736</v>
      </c>
      <c r="N374" s="64" t="s">
        <v>816</v>
      </c>
      <c r="O374" s="64" t="s">
        <v>1551</v>
      </c>
      <c r="P374" s="64" t="s">
        <v>1464</v>
      </c>
      <c r="Q374" s="64" t="s">
        <v>1464</v>
      </c>
    </row>
    <row r="375" ht="12.75" customHeight="1">
      <c r="A375" s="64" t="s">
        <v>2737</v>
      </c>
      <c r="B375" s="81" t="s">
        <v>2738</v>
      </c>
      <c r="C375" s="64" t="s">
        <v>2739</v>
      </c>
      <c r="D375" s="64" t="s">
        <v>1363</v>
      </c>
      <c r="E375" s="64" t="s">
        <v>1211</v>
      </c>
      <c r="F375" s="64" t="s">
        <v>1464</v>
      </c>
      <c r="G375" s="64" t="s">
        <v>1464</v>
      </c>
      <c r="H375" s="64" t="s">
        <v>819</v>
      </c>
      <c r="I375" s="64">
        <v>6265.0</v>
      </c>
      <c r="J375" s="64">
        <v>80.0</v>
      </c>
      <c r="K375" s="64" t="s">
        <v>23</v>
      </c>
      <c r="L375" s="64" t="s">
        <v>35</v>
      </c>
      <c r="M375" s="64" t="s">
        <v>2740</v>
      </c>
      <c r="N375" s="64" t="s">
        <v>1464</v>
      </c>
      <c r="O375" s="64" t="s">
        <v>1470</v>
      </c>
      <c r="P375" s="64" t="s">
        <v>1471</v>
      </c>
      <c r="Q375" s="64" t="s">
        <v>1471</v>
      </c>
    </row>
    <row r="376" ht="12.75" customHeight="1">
      <c r="A376" s="64" t="s">
        <v>2741</v>
      </c>
      <c r="B376" s="81" t="s">
        <v>2742</v>
      </c>
      <c r="C376" s="64" t="s">
        <v>2743</v>
      </c>
      <c r="D376" s="64" t="s">
        <v>1376</v>
      </c>
      <c r="E376" s="64" t="s">
        <v>228</v>
      </c>
      <c r="F376" s="64" t="s">
        <v>1464</v>
      </c>
      <c r="G376" s="64" t="s">
        <v>1464</v>
      </c>
      <c r="H376" s="64" t="s">
        <v>1005</v>
      </c>
      <c r="I376" s="64">
        <v>6100.0</v>
      </c>
      <c r="J376" s="64">
        <v>82.0</v>
      </c>
      <c r="K376" s="64" t="s">
        <v>23</v>
      </c>
      <c r="L376" s="64" t="s">
        <v>23</v>
      </c>
      <c r="M376" s="64" t="s">
        <v>2744</v>
      </c>
      <c r="N376" s="64" t="s">
        <v>1464</v>
      </c>
      <c r="O376" s="64" t="s">
        <v>1470</v>
      </c>
      <c r="P376" s="64" t="s">
        <v>1471</v>
      </c>
      <c r="Q376" s="64" t="s">
        <v>1477</v>
      </c>
    </row>
    <row r="377" ht="12.75" customHeight="1">
      <c r="A377" s="64" t="s">
        <v>2745</v>
      </c>
      <c r="B377" s="81" t="s">
        <v>2742</v>
      </c>
      <c r="C377" s="64" t="s">
        <v>2159</v>
      </c>
      <c r="D377" s="64" t="s">
        <v>1376</v>
      </c>
      <c r="E377" s="64" t="s">
        <v>228</v>
      </c>
      <c r="F377" s="64" t="s">
        <v>1464</v>
      </c>
      <c r="G377" s="64" t="s">
        <v>1464</v>
      </c>
      <c r="H377" s="64" t="s">
        <v>931</v>
      </c>
      <c r="I377" s="64">
        <v>4300.0</v>
      </c>
      <c r="J377" s="64">
        <v>76.0</v>
      </c>
      <c r="K377" s="64" t="s">
        <v>23</v>
      </c>
      <c r="L377" s="64" t="s">
        <v>1464</v>
      </c>
      <c r="M377" s="64" t="s">
        <v>2746</v>
      </c>
      <c r="N377" s="64" t="s">
        <v>1464</v>
      </c>
      <c r="O377" s="64" t="s">
        <v>1470</v>
      </c>
      <c r="P377" s="64" t="s">
        <v>1464</v>
      </c>
      <c r="Q377" s="64" t="s">
        <v>1464</v>
      </c>
    </row>
    <row r="378" ht="12.75" customHeight="1">
      <c r="A378" s="64" t="s">
        <v>2747</v>
      </c>
      <c r="B378" s="81" t="s">
        <v>2742</v>
      </c>
      <c r="C378" s="64" t="s">
        <v>2748</v>
      </c>
      <c r="D378" s="64" t="s">
        <v>1376</v>
      </c>
      <c r="E378" s="64" t="s">
        <v>228</v>
      </c>
      <c r="F378" s="64" t="s">
        <v>1464</v>
      </c>
      <c r="G378" s="64" t="s">
        <v>1464</v>
      </c>
      <c r="H378" s="64" t="s">
        <v>937</v>
      </c>
      <c r="I378" s="64">
        <v>5700.0</v>
      </c>
      <c r="J378" s="64">
        <v>79.0</v>
      </c>
      <c r="K378" s="64" t="s">
        <v>23</v>
      </c>
      <c r="L378" s="64" t="s">
        <v>23</v>
      </c>
      <c r="M378" s="64" t="s">
        <v>2749</v>
      </c>
      <c r="N378" s="64" t="s">
        <v>1464</v>
      </c>
      <c r="O378" s="64" t="s">
        <v>1590</v>
      </c>
      <c r="P378" s="64" t="s">
        <v>1464</v>
      </c>
      <c r="Q378" s="64" t="s">
        <v>1464</v>
      </c>
    </row>
    <row r="379" ht="12.75" customHeight="1">
      <c r="A379" s="64" t="s">
        <v>2750</v>
      </c>
      <c r="B379" s="81" t="s">
        <v>2742</v>
      </c>
      <c r="C379" s="64" t="s">
        <v>1751</v>
      </c>
      <c r="D379" s="64" t="s">
        <v>1376</v>
      </c>
      <c r="E379" s="64" t="s">
        <v>228</v>
      </c>
      <c r="F379" s="64" t="s">
        <v>1464</v>
      </c>
      <c r="G379" s="64" t="s">
        <v>1464</v>
      </c>
      <c r="H379" s="64" t="s">
        <v>937</v>
      </c>
      <c r="I379" s="64">
        <v>6000.0</v>
      </c>
      <c r="J379" s="64">
        <v>82.0</v>
      </c>
      <c r="K379" s="64" t="s">
        <v>23</v>
      </c>
      <c r="L379" s="64" t="s">
        <v>23</v>
      </c>
      <c r="M379" s="64" t="s">
        <v>2751</v>
      </c>
      <c r="N379" s="64" t="s">
        <v>1464</v>
      </c>
      <c r="O379" s="64" t="s">
        <v>1590</v>
      </c>
      <c r="P379" s="64" t="s">
        <v>1464</v>
      </c>
      <c r="Q379" s="64" t="s">
        <v>1464</v>
      </c>
    </row>
    <row r="380" ht="12.75" customHeight="1">
      <c r="A380" s="64" t="s">
        <v>2752</v>
      </c>
      <c r="B380" s="82">
        <v>41427.0</v>
      </c>
      <c r="C380" s="64" t="s">
        <v>2753</v>
      </c>
      <c r="D380" s="64" t="s">
        <v>1376</v>
      </c>
      <c r="E380" s="64" t="s">
        <v>228</v>
      </c>
      <c r="F380" s="64" t="s">
        <v>1491</v>
      </c>
      <c r="G380" s="64" t="s">
        <v>739</v>
      </c>
      <c r="H380" s="64" t="s">
        <v>1464</v>
      </c>
      <c r="I380" s="64">
        <v>5550.0</v>
      </c>
      <c r="J380" s="64">
        <v>79.0</v>
      </c>
      <c r="K380" s="64" t="s">
        <v>23</v>
      </c>
      <c r="L380" s="64" t="s">
        <v>23</v>
      </c>
      <c r="M380" s="64" t="s">
        <v>2754</v>
      </c>
      <c r="N380" s="64" t="s">
        <v>1464</v>
      </c>
      <c r="O380" s="64" t="s">
        <v>1555</v>
      </c>
      <c r="P380" s="64" t="s">
        <v>1464</v>
      </c>
      <c r="Q380" s="64" t="s">
        <v>1464</v>
      </c>
    </row>
    <row r="381" ht="12.75" customHeight="1">
      <c r="A381" s="64" t="s">
        <v>2755</v>
      </c>
      <c r="B381" s="81" t="s">
        <v>2756</v>
      </c>
      <c r="C381" s="64" t="s">
        <v>2332</v>
      </c>
      <c r="D381" s="64" t="s">
        <v>1363</v>
      </c>
      <c r="E381" s="64" t="s">
        <v>1211</v>
      </c>
      <c r="F381" s="64" t="s">
        <v>1464</v>
      </c>
      <c r="G381" s="64" t="s">
        <v>1464</v>
      </c>
      <c r="H381" s="64" t="s">
        <v>857</v>
      </c>
      <c r="I381" s="64">
        <v>4740.0</v>
      </c>
      <c r="J381" s="64">
        <v>74.0</v>
      </c>
      <c r="K381" s="64" t="s">
        <v>23</v>
      </c>
      <c r="L381" s="64" t="s">
        <v>23</v>
      </c>
      <c r="M381" s="64" t="s">
        <v>2757</v>
      </c>
      <c r="N381" s="64" t="s">
        <v>1464</v>
      </c>
      <c r="O381" s="64" t="s">
        <v>1464</v>
      </c>
      <c r="P381" s="64" t="s">
        <v>1464</v>
      </c>
      <c r="Q381" s="64" t="s">
        <v>1464</v>
      </c>
    </row>
    <row r="382" ht="12.75" customHeight="1">
      <c r="A382" s="64" t="s">
        <v>2758</v>
      </c>
      <c r="B382" s="81" t="s">
        <v>2759</v>
      </c>
      <c r="C382" s="64" t="s">
        <v>2760</v>
      </c>
      <c r="D382" s="64" t="s">
        <v>1363</v>
      </c>
      <c r="E382" s="64" t="s">
        <v>1211</v>
      </c>
      <c r="F382" s="64" t="s">
        <v>1464</v>
      </c>
      <c r="G382" s="64" t="s">
        <v>1464</v>
      </c>
      <c r="H382" s="64" t="s">
        <v>857</v>
      </c>
      <c r="I382" s="64">
        <v>6215.0</v>
      </c>
      <c r="J382" s="64">
        <v>76.0</v>
      </c>
      <c r="K382" s="64" t="s">
        <v>23</v>
      </c>
      <c r="L382" s="64" t="s">
        <v>23</v>
      </c>
      <c r="M382" s="64" t="s">
        <v>2761</v>
      </c>
      <c r="N382" s="64" t="s">
        <v>1464</v>
      </c>
      <c r="O382" s="64" t="s">
        <v>1464</v>
      </c>
      <c r="P382" s="64" t="s">
        <v>1464</v>
      </c>
      <c r="Q382" s="64" t="s">
        <v>1464</v>
      </c>
    </row>
    <row r="383" ht="12.75" customHeight="1">
      <c r="A383" s="64" t="s">
        <v>2762</v>
      </c>
      <c r="B383" s="81" t="s">
        <v>2763</v>
      </c>
      <c r="C383" s="64" t="s">
        <v>2191</v>
      </c>
      <c r="D383" s="64" t="s">
        <v>1376</v>
      </c>
      <c r="E383" s="64" t="s">
        <v>228</v>
      </c>
      <c r="F383" s="64" t="s">
        <v>1464</v>
      </c>
      <c r="G383" s="64" t="s">
        <v>1464</v>
      </c>
      <c r="H383" s="64" t="s">
        <v>923</v>
      </c>
      <c r="I383" s="64">
        <v>4900.0</v>
      </c>
      <c r="J383" s="64">
        <v>77.0</v>
      </c>
      <c r="K383" s="64" t="s">
        <v>23</v>
      </c>
      <c r="L383" s="64" t="s">
        <v>23</v>
      </c>
      <c r="M383" s="64" t="s">
        <v>2764</v>
      </c>
      <c r="N383" s="64" t="s">
        <v>1464</v>
      </c>
      <c r="O383" s="64" t="s">
        <v>1596</v>
      </c>
      <c r="P383" s="64" t="s">
        <v>1471</v>
      </c>
      <c r="Q383" s="64" t="s">
        <v>1471</v>
      </c>
    </row>
    <row r="384" ht="12.75" customHeight="1">
      <c r="A384" s="64" t="s">
        <v>2765</v>
      </c>
      <c r="B384" s="81" t="s">
        <v>2766</v>
      </c>
      <c r="C384" s="64" t="s">
        <v>2767</v>
      </c>
      <c r="D384" s="64" t="s">
        <v>1365</v>
      </c>
      <c r="E384" s="64" t="s">
        <v>19</v>
      </c>
      <c r="F384" s="64" t="s">
        <v>1464</v>
      </c>
      <c r="G384" s="64" t="s">
        <v>1464</v>
      </c>
      <c r="H384" s="64" t="s">
        <v>824</v>
      </c>
      <c r="I384" s="64">
        <v>3900.0</v>
      </c>
      <c r="J384" s="64">
        <v>74.0</v>
      </c>
      <c r="K384" s="64" t="s">
        <v>23</v>
      </c>
      <c r="L384" s="64" t="s">
        <v>23</v>
      </c>
      <c r="M384" s="64" t="s">
        <v>2768</v>
      </c>
      <c r="N384" s="64" t="s">
        <v>1464</v>
      </c>
      <c r="O384" s="64" t="s">
        <v>1524</v>
      </c>
      <c r="P384" s="64" t="s">
        <v>1464</v>
      </c>
      <c r="Q384" s="64" t="s">
        <v>1464</v>
      </c>
    </row>
    <row r="385" ht="12.75" customHeight="1">
      <c r="A385" s="64" t="s">
        <v>2769</v>
      </c>
      <c r="B385" s="82">
        <v>41427.541666666664</v>
      </c>
      <c r="C385" s="64" t="s">
        <v>2770</v>
      </c>
      <c r="D385" s="64" t="s">
        <v>1397</v>
      </c>
      <c r="E385" s="64" t="s">
        <v>90</v>
      </c>
      <c r="F385" s="64" t="s">
        <v>1681</v>
      </c>
      <c r="G385" s="64" t="s">
        <v>976</v>
      </c>
      <c r="H385" s="64" t="s">
        <v>1464</v>
      </c>
      <c r="I385" s="64">
        <v>5100.0</v>
      </c>
      <c r="J385" s="64">
        <v>78.0</v>
      </c>
      <c r="K385" s="64" t="s">
        <v>23</v>
      </c>
      <c r="L385" s="64" t="s">
        <v>23</v>
      </c>
      <c r="M385" s="64" t="s">
        <v>2771</v>
      </c>
      <c r="N385" s="64" t="s">
        <v>1464</v>
      </c>
      <c r="O385" s="64" t="s">
        <v>1572</v>
      </c>
      <c r="P385" s="64" t="s">
        <v>1464</v>
      </c>
      <c r="Q385" s="64" t="s">
        <v>1464</v>
      </c>
    </row>
    <row r="386" ht="12.75" customHeight="1">
      <c r="A386" s="64" t="s">
        <v>2772</v>
      </c>
      <c r="B386" s="82">
        <v>41427.5625</v>
      </c>
      <c r="C386" s="64" t="s">
        <v>2773</v>
      </c>
      <c r="D386" s="64" t="s">
        <v>1363</v>
      </c>
      <c r="E386" s="64" t="s">
        <v>1211</v>
      </c>
      <c r="F386" s="64" t="s">
        <v>1673</v>
      </c>
      <c r="G386" s="64" t="s">
        <v>855</v>
      </c>
      <c r="H386" s="64" t="s">
        <v>1464</v>
      </c>
      <c r="I386" s="64">
        <v>3700.0</v>
      </c>
      <c r="J386" s="64">
        <v>68.0</v>
      </c>
      <c r="K386" s="64" t="s">
        <v>23</v>
      </c>
      <c r="L386" s="64" t="s">
        <v>23</v>
      </c>
      <c r="M386" s="64" t="s">
        <v>2774</v>
      </c>
      <c r="N386" s="64" t="s">
        <v>1464</v>
      </c>
      <c r="O386" s="64" t="s">
        <v>1519</v>
      </c>
      <c r="P386" s="64" t="s">
        <v>1471</v>
      </c>
      <c r="Q386" s="64" t="s">
        <v>1471</v>
      </c>
    </row>
    <row r="387" ht="12.75" customHeight="1">
      <c r="A387" s="64" t="s">
        <v>2775</v>
      </c>
      <c r="B387" s="81" t="s">
        <v>2776</v>
      </c>
      <c r="C387" s="64" t="s">
        <v>2639</v>
      </c>
      <c r="D387" s="64" t="s">
        <v>1363</v>
      </c>
      <c r="E387" s="64" t="s">
        <v>1211</v>
      </c>
      <c r="F387" s="64" t="s">
        <v>1464</v>
      </c>
      <c r="G387" s="64" t="s">
        <v>1464</v>
      </c>
      <c r="H387" s="64" t="s">
        <v>819</v>
      </c>
      <c r="I387" s="64">
        <v>4520.0</v>
      </c>
      <c r="J387" s="64">
        <v>74.0</v>
      </c>
      <c r="K387" s="64" t="s">
        <v>23</v>
      </c>
      <c r="L387" s="64" t="s">
        <v>23</v>
      </c>
      <c r="M387" s="64" t="s">
        <v>2777</v>
      </c>
      <c r="N387" s="64" t="s">
        <v>1464</v>
      </c>
      <c r="O387" s="64" t="s">
        <v>1555</v>
      </c>
      <c r="P387" s="64" t="s">
        <v>1471</v>
      </c>
      <c r="Q387" s="64" t="s">
        <v>1471</v>
      </c>
    </row>
    <row r="388" ht="12.75" customHeight="1">
      <c r="A388" s="64" t="s">
        <v>2778</v>
      </c>
      <c r="B388" s="81" t="s">
        <v>2779</v>
      </c>
      <c r="C388" s="64" t="s">
        <v>2780</v>
      </c>
      <c r="D388" s="64" t="s">
        <v>1363</v>
      </c>
      <c r="E388" s="64" t="s">
        <v>1211</v>
      </c>
      <c r="F388" s="64" t="s">
        <v>1464</v>
      </c>
      <c r="G388" s="64" t="s">
        <v>1464</v>
      </c>
      <c r="H388" s="64" t="s">
        <v>819</v>
      </c>
      <c r="I388" s="64">
        <v>6040.0</v>
      </c>
      <c r="J388" s="64">
        <v>81.0</v>
      </c>
      <c r="K388" s="64" t="s">
        <v>23</v>
      </c>
      <c r="L388" s="64" t="s">
        <v>23</v>
      </c>
      <c r="M388" s="64" t="s">
        <v>2781</v>
      </c>
      <c r="N388" s="64" t="s">
        <v>1464</v>
      </c>
      <c r="O388" s="64" t="s">
        <v>1470</v>
      </c>
      <c r="P388" s="64" t="s">
        <v>1471</v>
      </c>
      <c r="Q388" s="64" t="s">
        <v>1471</v>
      </c>
    </row>
    <row r="389" ht="12.75" customHeight="1">
      <c r="A389" s="64" t="s">
        <v>2782</v>
      </c>
      <c r="B389" s="82">
        <v>41427.625</v>
      </c>
      <c r="C389" s="64" t="s">
        <v>2783</v>
      </c>
      <c r="D389" s="64" t="s">
        <v>1365</v>
      </c>
      <c r="E389" s="64" t="s">
        <v>19</v>
      </c>
      <c r="F389" s="64" t="s">
        <v>1486</v>
      </c>
      <c r="G389" s="64" t="s">
        <v>69</v>
      </c>
      <c r="H389" s="64" t="s">
        <v>1464</v>
      </c>
      <c r="I389" s="64">
        <v>3900.0</v>
      </c>
      <c r="J389" s="64">
        <v>74.0</v>
      </c>
      <c r="K389" s="64" t="s">
        <v>23</v>
      </c>
      <c r="L389" s="64" t="s">
        <v>23</v>
      </c>
      <c r="M389" s="64" t="s">
        <v>2784</v>
      </c>
      <c r="N389" s="64" t="s">
        <v>1464</v>
      </c>
      <c r="O389" s="64" t="s">
        <v>1687</v>
      </c>
      <c r="P389" s="64" t="s">
        <v>1464</v>
      </c>
      <c r="Q389" s="64" t="s">
        <v>1464</v>
      </c>
    </row>
    <row r="390" ht="12.75" customHeight="1">
      <c r="A390" s="64" t="s">
        <v>2785</v>
      </c>
      <c r="B390" s="82">
        <v>41427.708333333336</v>
      </c>
      <c r="C390" s="64" t="s">
        <v>2786</v>
      </c>
      <c r="D390" s="64" t="s">
        <v>1484</v>
      </c>
      <c r="E390" s="64" t="s">
        <v>82</v>
      </c>
      <c r="F390" s="64" t="s">
        <v>2317</v>
      </c>
      <c r="G390" s="64" t="s">
        <v>833</v>
      </c>
      <c r="H390" s="64" t="s">
        <v>1464</v>
      </c>
      <c r="I390" s="64">
        <v>4400.0</v>
      </c>
      <c r="J390" s="64">
        <v>76.0</v>
      </c>
      <c r="K390" s="64" t="s">
        <v>23</v>
      </c>
      <c r="L390" s="64" t="s">
        <v>23</v>
      </c>
      <c r="M390" s="64" t="s">
        <v>2787</v>
      </c>
      <c r="N390" s="64" t="s">
        <v>1464</v>
      </c>
      <c r="O390" s="64" t="s">
        <v>1551</v>
      </c>
      <c r="P390" s="64" t="s">
        <v>1464</v>
      </c>
      <c r="Q390" s="64" t="s">
        <v>1464</v>
      </c>
    </row>
    <row r="391" ht="12.75" customHeight="1">
      <c r="A391" s="64" t="s">
        <v>2788</v>
      </c>
      <c r="B391" s="82">
        <v>41427.729166666664</v>
      </c>
      <c r="C391" s="64" t="s">
        <v>2789</v>
      </c>
      <c r="D391" s="64" t="s">
        <v>1365</v>
      </c>
      <c r="E391" s="64" t="s">
        <v>19</v>
      </c>
      <c r="F391" s="64" t="s">
        <v>1481</v>
      </c>
      <c r="G391" s="64" t="s">
        <v>68</v>
      </c>
      <c r="H391" s="64" t="s">
        <v>1464</v>
      </c>
      <c r="I391" s="64">
        <v>7000.0</v>
      </c>
      <c r="J391" s="64">
        <v>87.0</v>
      </c>
      <c r="K391" s="64" t="s">
        <v>23</v>
      </c>
      <c r="L391" s="64" t="s">
        <v>23</v>
      </c>
      <c r="M391" s="64" t="s">
        <v>2790</v>
      </c>
      <c r="N391" s="64" t="s">
        <v>1464</v>
      </c>
      <c r="O391" s="64" t="s">
        <v>1596</v>
      </c>
      <c r="P391" s="64" t="s">
        <v>1464</v>
      </c>
      <c r="Q391" s="64" t="s">
        <v>1464</v>
      </c>
    </row>
    <row r="392" ht="12.75" customHeight="1">
      <c r="A392" s="64" t="s">
        <v>2791</v>
      </c>
      <c r="B392" s="81" t="s">
        <v>2792</v>
      </c>
      <c r="C392" s="64" t="s">
        <v>2793</v>
      </c>
      <c r="D392" s="64" t="s">
        <v>1363</v>
      </c>
      <c r="E392" s="64" t="s">
        <v>1211</v>
      </c>
      <c r="F392" s="64" t="s">
        <v>1464</v>
      </c>
      <c r="G392" s="64" t="s">
        <v>1464</v>
      </c>
      <c r="H392" s="64" t="s">
        <v>819</v>
      </c>
      <c r="I392" s="64">
        <v>5860.0</v>
      </c>
      <c r="J392" s="64">
        <v>78.0</v>
      </c>
      <c r="K392" s="64" t="s">
        <v>23</v>
      </c>
      <c r="L392" s="64" t="s">
        <v>23</v>
      </c>
      <c r="M392" s="64" t="s">
        <v>2794</v>
      </c>
      <c r="N392" s="64" t="s">
        <v>1464</v>
      </c>
      <c r="O392" s="64" t="s">
        <v>1491</v>
      </c>
      <c r="P392" s="64" t="s">
        <v>1471</v>
      </c>
      <c r="Q392" s="64" t="s">
        <v>1471</v>
      </c>
    </row>
    <row r="393" ht="12.75" customHeight="1">
      <c r="A393" s="64" t="s">
        <v>2795</v>
      </c>
      <c r="B393" s="82">
        <v>41427.833333333336</v>
      </c>
      <c r="C393" s="64" t="s">
        <v>2796</v>
      </c>
      <c r="D393" s="64" t="s">
        <v>1365</v>
      </c>
      <c r="E393" s="64" t="s">
        <v>19</v>
      </c>
      <c r="F393" s="64" t="s">
        <v>1784</v>
      </c>
      <c r="G393" s="64" t="s">
        <v>67</v>
      </c>
      <c r="H393" s="64" t="s">
        <v>1464</v>
      </c>
      <c r="I393" s="64">
        <v>4800.0</v>
      </c>
      <c r="J393" s="64">
        <v>76.0</v>
      </c>
      <c r="K393" s="64" t="s">
        <v>23</v>
      </c>
      <c r="L393" s="64" t="s">
        <v>23</v>
      </c>
      <c r="M393" s="64" t="s">
        <v>2797</v>
      </c>
      <c r="N393" s="64" t="s">
        <v>1464</v>
      </c>
      <c r="O393" s="64" t="s">
        <v>1464</v>
      </c>
      <c r="P393" s="64" t="s">
        <v>1464</v>
      </c>
      <c r="Q393" s="64" t="s">
        <v>1464</v>
      </c>
    </row>
    <row r="394" ht="12.75" customHeight="1">
      <c r="A394" s="64" t="s">
        <v>2798</v>
      </c>
      <c r="B394" s="82">
        <v>41427.84375</v>
      </c>
      <c r="C394" s="64" t="s">
        <v>2799</v>
      </c>
      <c r="D394" s="64" t="s">
        <v>1484</v>
      </c>
      <c r="E394" s="64" t="s">
        <v>82</v>
      </c>
      <c r="F394" s="64" t="s">
        <v>2038</v>
      </c>
      <c r="G394" s="64" t="s">
        <v>836</v>
      </c>
      <c r="H394" s="64" t="s">
        <v>1464</v>
      </c>
      <c r="I394" s="64">
        <v>4800.0</v>
      </c>
      <c r="J394" s="64">
        <v>77.0</v>
      </c>
      <c r="K394" s="64" t="s">
        <v>816</v>
      </c>
      <c r="L394" s="64" t="s">
        <v>23</v>
      </c>
      <c r="M394" s="64" t="s">
        <v>2800</v>
      </c>
      <c r="N394" s="64" t="s">
        <v>1464</v>
      </c>
      <c r="O394" s="64" t="s">
        <v>1572</v>
      </c>
      <c r="P394" s="64" t="s">
        <v>1464</v>
      </c>
      <c r="Q394" s="64" t="s">
        <v>1464</v>
      </c>
    </row>
    <row r="395" ht="12.75" customHeight="1">
      <c r="A395" s="64" t="s">
        <v>2801</v>
      </c>
      <c r="B395" s="82">
        <v>41429.0</v>
      </c>
      <c r="C395" s="64" t="s">
        <v>2802</v>
      </c>
      <c r="D395" s="64" t="s">
        <v>1365</v>
      </c>
      <c r="E395" s="64" t="s">
        <v>19</v>
      </c>
      <c r="F395" s="64" t="s">
        <v>2803</v>
      </c>
      <c r="G395" s="64" t="s">
        <v>823</v>
      </c>
      <c r="H395" s="64" t="s">
        <v>1464</v>
      </c>
      <c r="I395" s="64">
        <v>4225.0</v>
      </c>
      <c r="J395" s="64">
        <v>75.0</v>
      </c>
      <c r="K395" s="64" t="s">
        <v>23</v>
      </c>
      <c r="L395" s="64" t="s">
        <v>23</v>
      </c>
      <c r="M395" s="64" t="s">
        <v>2804</v>
      </c>
      <c r="N395" s="64" t="s">
        <v>1464</v>
      </c>
      <c r="O395" s="64" t="s">
        <v>1551</v>
      </c>
      <c r="P395" s="64" t="s">
        <v>1464</v>
      </c>
      <c r="Q395" s="64" t="s">
        <v>1464</v>
      </c>
    </row>
    <row r="396" ht="12.75" customHeight="1">
      <c r="A396" s="64" t="s">
        <v>2805</v>
      </c>
      <c r="B396" s="82">
        <v>41429.0</v>
      </c>
      <c r="C396" s="64" t="s">
        <v>2806</v>
      </c>
      <c r="D396" s="64" t="s">
        <v>1376</v>
      </c>
      <c r="E396" s="64" t="s">
        <v>228</v>
      </c>
      <c r="F396" s="64" t="s">
        <v>1810</v>
      </c>
      <c r="G396" s="64" t="s">
        <v>913</v>
      </c>
      <c r="H396" s="64" t="s">
        <v>1464</v>
      </c>
      <c r="I396" s="64">
        <v>4650.0</v>
      </c>
      <c r="J396" s="64">
        <v>79.0</v>
      </c>
      <c r="K396" s="64" t="s">
        <v>23</v>
      </c>
      <c r="L396" s="64" t="s">
        <v>23</v>
      </c>
      <c r="M396" s="64" t="s">
        <v>2807</v>
      </c>
      <c r="N396" s="64" t="s">
        <v>1464</v>
      </c>
      <c r="O396" s="64" t="s">
        <v>1491</v>
      </c>
      <c r="P396" s="64" t="s">
        <v>1464</v>
      </c>
      <c r="Q396" s="64" t="s">
        <v>1464</v>
      </c>
    </row>
    <row r="397" ht="12.75" customHeight="1">
      <c r="A397" s="64" t="s">
        <v>2808</v>
      </c>
      <c r="B397" s="82">
        <v>41429.0</v>
      </c>
      <c r="C397" s="64" t="s">
        <v>2809</v>
      </c>
      <c r="D397" s="64" t="s">
        <v>1376</v>
      </c>
      <c r="E397" s="64" t="s">
        <v>228</v>
      </c>
      <c r="F397" s="64" t="s">
        <v>1810</v>
      </c>
      <c r="G397" s="64" t="s">
        <v>913</v>
      </c>
      <c r="H397" s="64" t="s">
        <v>1464</v>
      </c>
      <c r="I397" s="64">
        <v>2800.0</v>
      </c>
      <c r="J397" s="64">
        <v>68.0</v>
      </c>
      <c r="K397" s="64" t="s">
        <v>23</v>
      </c>
      <c r="L397" s="64" t="s">
        <v>23</v>
      </c>
      <c r="M397" s="64" t="s">
        <v>2810</v>
      </c>
      <c r="N397" s="64" t="s">
        <v>1464</v>
      </c>
      <c r="O397" s="64" t="s">
        <v>1524</v>
      </c>
      <c r="P397" s="64" t="s">
        <v>1464</v>
      </c>
      <c r="Q397" s="64" t="s">
        <v>1464</v>
      </c>
    </row>
    <row r="398" ht="12.75" customHeight="1">
      <c r="A398" s="64" t="s">
        <v>2811</v>
      </c>
      <c r="B398" s="82">
        <v>41429.0</v>
      </c>
      <c r="C398" s="64" t="s">
        <v>2812</v>
      </c>
      <c r="D398" s="64" t="s">
        <v>1376</v>
      </c>
      <c r="E398" s="64" t="s">
        <v>228</v>
      </c>
      <c r="F398" s="64" t="s">
        <v>1555</v>
      </c>
      <c r="G398" s="64" t="s">
        <v>1379</v>
      </c>
      <c r="H398" s="64" t="s">
        <v>1464</v>
      </c>
      <c r="I398" s="64">
        <v>6400.0</v>
      </c>
      <c r="J398" s="64">
        <v>81.0</v>
      </c>
      <c r="K398" s="64" t="s">
        <v>23</v>
      </c>
      <c r="L398" s="64" t="s">
        <v>23</v>
      </c>
      <c r="M398" s="64" t="s">
        <v>2813</v>
      </c>
      <c r="N398" s="64" t="s">
        <v>816</v>
      </c>
      <c r="O398" s="64" t="s">
        <v>1590</v>
      </c>
      <c r="P398" s="64" t="s">
        <v>1464</v>
      </c>
      <c r="Q398" s="64" t="s">
        <v>1464</v>
      </c>
    </row>
    <row r="399" ht="12.75" customHeight="1">
      <c r="A399" s="64" t="s">
        <v>2814</v>
      </c>
      <c r="B399" s="82">
        <v>41429.0</v>
      </c>
      <c r="C399" s="64" t="s">
        <v>2815</v>
      </c>
      <c r="D399" s="64" t="s">
        <v>1376</v>
      </c>
      <c r="E399" s="64" t="s">
        <v>228</v>
      </c>
      <c r="F399" s="64" t="s">
        <v>2392</v>
      </c>
      <c r="G399" s="64" t="s">
        <v>914</v>
      </c>
      <c r="H399" s="64" t="s">
        <v>1464</v>
      </c>
      <c r="I399" s="64">
        <v>4800.0</v>
      </c>
      <c r="J399" s="64">
        <v>76.0</v>
      </c>
      <c r="K399" s="64" t="s">
        <v>23</v>
      </c>
      <c r="L399" s="64" t="s">
        <v>23</v>
      </c>
      <c r="M399" s="64" t="s">
        <v>2816</v>
      </c>
      <c r="N399" s="64" t="s">
        <v>816</v>
      </c>
      <c r="O399" s="64" t="s">
        <v>1590</v>
      </c>
      <c r="P399" s="64" t="s">
        <v>1464</v>
      </c>
      <c r="Q399" s="64" t="s">
        <v>1464</v>
      </c>
    </row>
    <row r="400" ht="12.75" customHeight="1">
      <c r="A400" s="64" t="s">
        <v>2817</v>
      </c>
      <c r="B400" s="82">
        <v>41429.0</v>
      </c>
      <c r="C400" s="64" t="s">
        <v>2818</v>
      </c>
      <c r="D400" s="64" t="s">
        <v>1376</v>
      </c>
      <c r="E400" s="64" t="s">
        <v>228</v>
      </c>
      <c r="F400" s="64" t="s">
        <v>2392</v>
      </c>
      <c r="G400" s="64" t="s">
        <v>914</v>
      </c>
      <c r="H400" s="64" t="s">
        <v>1464</v>
      </c>
      <c r="I400" s="64">
        <v>4100.0</v>
      </c>
      <c r="J400" s="64">
        <v>73.0</v>
      </c>
      <c r="K400" s="64" t="s">
        <v>23</v>
      </c>
      <c r="L400" s="64" t="s">
        <v>23</v>
      </c>
      <c r="M400" s="64" t="s">
        <v>2819</v>
      </c>
      <c r="N400" s="64" t="s">
        <v>1464</v>
      </c>
      <c r="O400" s="64" t="s">
        <v>1687</v>
      </c>
      <c r="P400" s="64" t="s">
        <v>1464</v>
      </c>
      <c r="Q400" s="64" t="s">
        <v>1464</v>
      </c>
    </row>
    <row r="401" ht="12.75" customHeight="1">
      <c r="A401" s="64" t="s">
        <v>2820</v>
      </c>
      <c r="B401" s="82">
        <v>41429.0</v>
      </c>
      <c r="C401" s="64" t="s">
        <v>2821</v>
      </c>
      <c r="D401" s="64" t="s">
        <v>1376</v>
      </c>
      <c r="E401" s="64" t="s">
        <v>228</v>
      </c>
      <c r="F401" s="64" t="s">
        <v>1817</v>
      </c>
      <c r="G401" s="64" t="s">
        <v>33</v>
      </c>
      <c r="H401" s="64" t="s">
        <v>1464</v>
      </c>
      <c r="I401" s="64">
        <v>5000.0</v>
      </c>
      <c r="J401" s="64">
        <v>79.0</v>
      </c>
      <c r="K401" s="64" t="s">
        <v>23</v>
      </c>
      <c r="L401" s="64" t="s">
        <v>23</v>
      </c>
      <c r="M401" s="64" t="s">
        <v>2822</v>
      </c>
      <c r="N401" s="64" t="s">
        <v>1464</v>
      </c>
      <c r="O401" s="64" t="s">
        <v>1555</v>
      </c>
      <c r="P401" s="64" t="s">
        <v>1464</v>
      </c>
      <c r="Q401" s="64" t="s">
        <v>1464</v>
      </c>
    </row>
    <row r="402" ht="12.75" customHeight="1">
      <c r="A402" s="64" t="s">
        <v>2823</v>
      </c>
      <c r="B402" s="82">
        <v>41429.0</v>
      </c>
      <c r="C402" s="64" t="s">
        <v>2824</v>
      </c>
      <c r="D402" s="64" t="s">
        <v>1376</v>
      </c>
      <c r="E402" s="64" t="s">
        <v>228</v>
      </c>
      <c r="F402" s="64" t="s">
        <v>1524</v>
      </c>
      <c r="G402" s="64" t="s">
        <v>660</v>
      </c>
      <c r="H402" s="64" t="s">
        <v>1464</v>
      </c>
      <c r="I402" s="64">
        <v>4700.0</v>
      </c>
      <c r="J402" s="64">
        <v>76.0</v>
      </c>
      <c r="K402" s="64" t="s">
        <v>23</v>
      </c>
      <c r="L402" s="64" t="s">
        <v>23</v>
      </c>
      <c r="M402" s="64" t="s">
        <v>2825</v>
      </c>
      <c r="N402" s="64" t="s">
        <v>1464</v>
      </c>
      <c r="O402" s="64" t="s">
        <v>1555</v>
      </c>
      <c r="P402" s="64" t="s">
        <v>1464</v>
      </c>
      <c r="Q402" s="64" t="s">
        <v>1464</v>
      </c>
    </row>
    <row r="403" ht="12.75" customHeight="1">
      <c r="A403" s="64" t="s">
        <v>2826</v>
      </c>
      <c r="B403" s="82">
        <v>41429.0</v>
      </c>
      <c r="C403" s="64" t="s">
        <v>2827</v>
      </c>
      <c r="D403" s="64" t="s">
        <v>1376</v>
      </c>
      <c r="E403" s="64" t="s">
        <v>228</v>
      </c>
      <c r="F403" s="64" t="s">
        <v>1687</v>
      </c>
      <c r="G403" s="64" t="s">
        <v>692</v>
      </c>
      <c r="H403" s="64" t="s">
        <v>1464</v>
      </c>
      <c r="I403" s="64">
        <v>4300.0</v>
      </c>
      <c r="J403" s="64">
        <v>74.0</v>
      </c>
      <c r="K403" s="64" t="s">
        <v>23</v>
      </c>
      <c r="L403" s="64" t="s">
        <v>23</v>
      </c>
      <c r="M403" s="64" t="s">
        <v>2828</v>
      </c>
      <c r="N403" s="64" t="s">
        <v>1464</v>
      </c>
      <c r="O403" s="64" t="s">
        <v>1555</v>
      </c>
      <c r="P403" s="64" t="s">
        <v>1464</v>
      </c>
      <c r="Q403" s="64" t="s">
        <v>1464</v>
      </c>
    </row>
    <row r="404" ht="12.75" customHeight="1">
      <c r="A404" s="64" t="s">
        <v>2829</v>
      </c>
      <c r="B404" s="82">
        <v>41429.0</v>
      </c>
      <c r="C404" s="64" t="s">
        <v>2830</v>
      </c>
      <c r="D404" s="64" t="s">
        <v>1376</v>
      </c>
      <c r="E404" s="64" t="s">
        <v>228</v>
      </c>
      <c r="F404" s="64" t="s">
        <v>2009</v>
      </c>
      <c r="G404" s="64" t="s">
        <v>918</v>
      </c>
      <c r="H404" s="64" t="s">
        <v>1464</v>
      </c>
      <c r="I404" s="64">
        <v>5600.0</v>
      </c>
      <c r="J404" s="64">
        <v>80.0</v>
      </c>
      <c r="K404" s="64" t="s">
        <v>23</v>
      </c>
      <c r="L404" s="64" t="s">
        <v>23</v>
      </c>
      <c r="M404" s="64" t="s">
        <v>2831</v>
      </c>
      <c r="N404" s="64" t="s">
        <v>1464</v>
      </c>
      <c r="O404" s="64" t="s">
        <v>1470</v>
      </c>
      <c r="P404" s="64" t="s">
        <v>1464</v>
      </c>
      <c r="Q404" s="64" t="s">
        <v>1464</v>
      </c>
    </row>
    <row r="405" ht="12.75" customHeight="1">
      <c r="A405" s="64" t="s">
        <v>2832</v>
      </c>
      <c r="B405" s="82">
        <v>41429.333333333336</v>
      </c>
      <c r="C405" s="64" t="s">
        <v>2833</v>
      </c>
      <c r="D405" s="64" t="s">
        <v>1365</v>
      </c>
      <c r="E405" s="64" t="s">
        <v>19</v>
      </c>
      <c r="F405" s="64" t="s">
        <v>2834</v>
      </c>
      <c r="G405" s="64" t="s">
        <v>27</v>
      </c>
      <c r="H405" s="64" t="s">
        <v>1464</v>
      </c>
      <c r="I405" s="64">
        <v>3550.0</v>
      </c>
      <c r="J405" s="64">
        <v>73.0</v>
      </c>
      <c r="K405" s="64" t="s">
        <v>23</v>
      </c>
      <c r="L405" s="64" t="s">
        <v>23</v>
      </c>
      <c r="M405" s="64" t="s">
        <v>2835</v>
      </c>
      <c r="N405" s="64" t="s">
        <v>1464</v>
      </c>
      <c r="O405" s="64" t="s">
        <v>1519</v>
      </c>
      <c r="P405" s="64" t="s">
        <v>1464</v>
      </c>
      <c r="Q405" s="64" t="s">
        <v>1464</v>
      </c>
    </row>
    <row r="406" ht="12.75" customHeight="1">
      <c r="A406" s="64" t="s">
        <v>2836</v>
      </c>
      <c r="B406" s="82">
        <v>41429.333333333336</v>
      </c>
      <c r="C406" s="64" t="s">
        <v>2837</v>
      </c>
      <c r="D406" s="64" t="s">
        <v>1363</v>
      </c>
      <c r="E406" s="64" t="s">
        <v>1211</v>
      </c>
      <c r="F406" s="64" t="s">
        <v>2838</v>
      </c>
      <c r="G406" s="64" t="s">
        <v>886</v>
      </c>
      <c r="H406" s="64" t="s">
        <v>1464</v>
      </c>
      <c r="I406" s="64">
        <v>4900.0</v>
      </c>
      <c r="J406" s="64">
        <v>77.0</v>
      </c>
      <c r="K406" s="64" t="s">
        <v>23</v>
      </c>
      <c r="L406" s="64" t="s">
        <v>23</v>
      </c>
      <c r="M406" s="64" t="s">
        <v>2839</v>
      </c>
      <c r="N406" s="64" t="s">
        <v>1464</v>
      </c>
      <c r="O406" s="64" t="s">
        <v>1572</v>
      </c>
      <c r="P406" s="64" t="s">
        <v>1464</v>
      </c>
      <c r="Q406" s="64" t="s">
        <v>1464</v>
      </c>
    </row>
    <row r="407" ht="12.75" customHeight="1">
      <c r="A407" s="64" t="s">
        <v>2840</v>
      </c>
      <c r="B407" s="82">
        <v>41429.364583333336</v>
      </c>
      <c r="C407" s="64" t="s">
        <v>2841</v>
      </c>
      <c r="D407" s="64" t="s">
        <v>1484</v>
      </c>
      <c r="E407" s="64" t="s">
        <v>82</v>
      </c>
      <c r="F407" s="64" t="s">
        <v>1517</v>
      </c>
      <c r="G407" s="64" t="s">
        <v>834</v>
      </c>
      <c r="H407" s="64" t="s">
        <v>1464</v>
      </c>
      <c r="I407" s="64">
        <v>5850.0</v>
      </c>
      <c r="J407" s="64">
        <v>79.0</v>
      </c>
      <c r="K407" s="64" t="s">
        <v>23</v>
      </c>
      <c r="L407" s="64" t="s">
        <v>23</v>
      </c>
      <c r="M407" s="64" t="s">
        <v>2842</v>
      </c>
      <c r="N407" s="64" t="s">
        <v>1464</v>
      </c>
      <c r="O407" s="64" t="s">
        <v>1496</v>
      </c>
      <c r="P407" s="64" t="s">
        <v>1464</v>
      </c>
      <c r="Q407" s="64" t="s">
        <v>1464</v>
      </c>
    </row>
    <row r="408" ht="12.75" customHeight="1">
      <c r="A408" s="64" t="s">
        <v>2843</v>
      </c>
      <c r="B408" s="82">
        <v>41429.395833333336</v>
      </c>
      <c r="C408" s="64" t="s">
        <v>2844</v>
      </c>
      <c r="D408" s="64" t="s">
        <v>1376</v>
      </c>
      <c r="E408" s="64" t="s">
        <v>228</v>
      </c>
      <c r="F408" s="64" t="s">
        <v>2845</v>
      </c>
      <c r="G408" s="64" t="s">
        <v>911</v>
      </c>
      <c r="H408" s="64" t="s">
        <v>1464</v>
      </c>
      <c r="I408" s="64">
        <v>2750.0</v>
      </c>
      <c r="J408" s="64">
        <v>68.0</v>
      </c>
      <c r="K408" s="64" t="s">
        <v>23</v>
      </c>
      <c r="L408" s="64" t="s">
        <v>23</v>
      </c>
      <c r="M408" s="64" t="s">
        <v>2846</v>
      </c>
      <c r="N408" s="64" t="s">
        <v>1464</v>
      </c>
      <c r="O408" s="64" t="s">
        <v>2847</v>
      </c>
      <c r="P408" s="64" t="s">
        <v>1464</v>
      </c>
      <c r="Q408" s="64" t="s">
        <v>1464</v>
      </c>
    </row>
    <row r="409" ht="12.75" customHeight="1">
      <c r="A409" s="64" t="s">
        <v>2848</v>
      </c>
      <c r="B409" s="82">
        <v>41429.416666666664</v>
      </c>
      <c r="C409" s="64" t="s">
        <v>2849</v>
      </c>
      <c r="D409" s="64" t="s">
        <v>1365</v>
      </c>
      <c r="E409" s="64" t="s">
        <v>19</v>
      </c>
      <c r="F409" s="64" t="s">
        <v>2850</v>
      </c>
      <c r="G409" s="64" t="s">
        <v>66</v>
      </c>
      <c r="H409" s="64" t="s">
        <v>1464</v>
      </c>
      <c r="I409" s="64">
        <v>5950.0</v>
      </c>
      <c r="J409" s="64">
        <v>79.0</v>
      </c>
      <c r="K409" s="64" t="s">
        <v>23</v>
      </c>
      <c r="L409" s="64" t="s">
        <v>23</v>
      </c>
      <c r="M409" s="64" t="s">
        <v>2851</v>
      </c>
      <c r="N409" s="64" t="s">
        <v>1464</v>
      </c>
      <c r="O409" s="64" t="s">
        <v>1596</v>
      </c>
      <c r="P409" s="64" t="s">
        <v>1464</v>
      </c>
      <c r="Q409" s="64" t="s">
        <v>1464</v>
      </c>
    </row>
    <row r="410" ht="12.75" customHeight="1">
      <c r="A410" s="64" t="s">
        <v>2852</v>
      </c>
      <c r="B410" s="82">
        <v>41429.416666666664</v>
      </c>
      <c r="C410" s="64" t="s">
        <v>2853</v>
      </c>
      <c r="D410" s="64" t="s">
        <v>1397</v>
      </c>
      <c r="E410" s="64" t="s">
        <v>90</v>
      </c>
      <c r="F410" s="64" t="s">
        <v>1681</v>
      </c>
      <c r="G410" s="64" t="s">
        <v>976</v>
      </c>
      <c r="H410" s="64" t="s">
        <v>1464</v>
      </c>
      <c r="I410" s="64">
        <v>6500.0</v>
      </c>
      <c r="J410" s="64">
        <v>78.0</v>
      </c>
      <c r="K410" s="64" t="s">
        <v>23</v>
      </c>
      <c r="L410" s="64" t="s">
        <v>23</v>
      </c>
      <c r="M410" s="64" t="s">
        <v>2854</v>
      </c>
      <c r="N410" s="64" t="s">
        <v>1464</v>
      </c>
      <c r="O410" s="64" t="s">
        <v>1491</v>
      </c>
      <c r="P410" s="64" t="s">
        <v>1471</v>
      </c>
      <c r="Q410" s="64" t="s">
        <v>1471</v>
      </c>
    </row>
    <row r="411" ht="12.75" customHeight="1">
      <c r="A411" s="64" t="s">
        <v>2855</v>
      </c>
      <c r="B411" s="82">
        <v>41429.4375</v>
      </c>
      <c r="C411" s="64" t="s">
        <v>2856</v>
      </c>
      <c r="D411" s="64" t="s">
        <v>1365</v>
      </c>
      <c r="E411" s="64" t="s">
        <v>19</v>
      </c>
      <c r="F411" s="64" t="s">
        <v>1665</v>
      </c>
      <c r="G411" s="64" t="s">
        <v>70</v>
      </c>
      <c r="H411" s="64" t="s">
        <v>1464</v>
      </c>
      <c r="I411" s="64">
        <v>4200.0</v>
      </c>
      <c r="J411" s="64">
        <v>78.0</v>
      </c>
      <c r="K411" s="64" t="s">
        <v>23</v>
      </c>
      <c r="L411" s="64" t="s">
        <v>23</v>
      </c>
      <c r="M411" s="64" t="s">
        <v>2857</v>
      </c>
      <c r="N411" s="64" t="s">
        <v>1464</v>
      </c>
      <c r="O411" s="64" t="s">
        <v>1555</v>
      </c>
      <c r="P411" s="64" t="s">
        <v>1464</v>
      </c>
      <c r="Q411" s="64" t="s">
        <v>1464</v>
      </c>
    </row>
    <row r="412" ht="12.75" customHeight="1">
      <c r="A412" s="64" t="s">
        <v>2858</v>
      </c>
      <c r="B412" s="82">
        <v>41429.458333333336</v>
      </c>
      <c r="C412" s="64" t="s">
        <v>2859</v>
      </c>
      <c r="D412" s="64" t="s">
        <v>1397</v>
      </c>
      <c r="E412" s="64" t="s">
        <v>90</v>
      </c>
      <c r="F412" s="64" t="s">
        <v>1681</v>
      </c>
      <c r="G412" s="64" t="s">
        <v>976</v>
      </c>
      <c r="H412" s="64" t="s">
        <v>1464</v>
      </c>
      <c r="I412" s="64">
        <v>5500.0</v>
      </c>
      <c r="J412" s="64">
        <v>78.0</v>
      </c>
      <c r="K412" s="64" t="s">
        <v>23</v>
      </c>
      <c r="L412" s="64" t="s">
        <v>23</v>
      </c>
      <c r="M412" s="64" t="s">
        <v>2860</v>
      </c>
      <c r="N412" s="64" t="s">
        <v>1464</v>
      </c>
      <c r="O412" s="64" t="s">
        <v>1491</v>
      </c>
      <c r="P412" s="64" t="s">
        <v>1471</v>
      </c>
      <c r="Q412" s="64" t="s">
        <v>1471</v>
      </c>
    </row>
    <row r="413" ht="12.75" customHeight="1">
      <c r="A413" s="64" t="s">
        <v>2861</v>
      </c>
      <c r="B413" s="82">
        <v>41429.458333333336</v>
      </c>
      <c r="C413" s="64" t="s">
        <v>2862</v>
      </c>
      <c r="D413" s="64" t="s">
        <v>1363</v>
      </c>
      <c r="E413" s="64" t="s">
        <v>1211</v>
      </c>
      <c r="F413" s="64" t="s">
        <v>1841</v>
      </c>
      <c r="G413" s="64" t="s">
        <v>840</v>
      </c>
      <c r="H413" s="64" t="s">
        <v>1464</v>
      </c>
      <c r="I413" s="64">
        <v>5010.0</v>
      </c>
      <c r="J413" s="64">
        <v>76.0</v>
      </c>
      <c r="K413" s="64" t="s">
        <v>23</v>
      </c>
      <c r="L413" s="64" t="s">
        <v>23</v>
      </c>
      <c r="M413" s="64" t="s">
        <v>2863</v>
      </c>
      <c r="N413" s="64" t="s">
        <v>1464</v>
      </c>
      <c r="O413" s="64" t="s">
        <v>1464</v>
      </c>
      <c r="P413" s="64" t="s">
        <v>1464</v>
      </c>
      <c r="Q413" s="64" t="s">
        <v>1464</v>
      </c>
    </row>
    <row r="414" ht="12.75" customHeight="1">
      <c r="A414" s="64" t="s">
        <v>2864</v>
      </c>
      <c r="B414" s="82">
        <v>41429.458333333336</v>
      </c>
      <c r="C414" s="64" t="s">
        <v>2525</v>
      </c>
      <c r="D414" s="64" t="s">
        <v>1363</v>
      </c>
      <c r="E414" s="64" t="s">
        <v>1211</v>
      </c>
      <c r="F414" s="64" t="s">
        <v>1830</v>
      </c>
      <c r="G414" s="64" t="s">
        <v>133</v>
      </c>
      <c r="H414" s="64" t="s">
        <v>1464</v>
      </c>
      <c r="I414" s="64">
        <v>5900.0</v>
      </c>
      <c r="J414" s="64">
        <v>80.0</v>
      </c>
      <c r="K414" s="64" t="s">
        <v>23</v>
      </c>
      <c r="L414" s="64" t="s">
        <v>23</v>
      </c>
      <c r="M414" s="64" t="s">
        <v>2865</v>
      </c>
      <c r="N414" s="64" t="s">
        <v>1464</v>
      </c>
      <c r="O414" s="64" t="s">
        <v>1590</v>
      </c>
      <c r="P414" s="64" t="s">
        <v>1464</v>
      </c>
      <c r="Q414" s="64" t="s">
        <v>1464</v>
      </c>
    </row>
    <row r="415" ht="12.75" customHeight="1">
      <c r="A415" s="64" t="s">
        <v>2866</v>
      </c>
      <c r="B415" s="82">
        <v>41429.479166666664</v>
      </c>
      <c r="C415" s="64" t="s">
        <v>2867</v>
      </c>
      <c r="D415" s="64" t="s">
        <v>1363</v>
      </c>
      <c r="E415" s="64" t="s">
        <v>1211</v>
      </c>
      <c r="F415" s="64" t="s">
        <v>2459</v>
      </c>
      <c r="G415" s="64" t="s">
        <v>343</v>
      </c>
      <c r="H415" s="64" t="s">
        <v>1464</v>
      </c>
      <c r="I415" s="64">
        <v>4915.0</v>
      </c>
      <c r="J415" s="64">
        <v>73.0</v>
      </c>
      <c r="K415" s="64" t="s">
        <v>23</v>
      </c>
      <c r="L415" s="64" t="s">
        <v>23</v>
      </c>
      <c r="M415" s="64" t="s">
        <v>2868</v>
      </c>
      <c r="N415" s="64" t="s">
        <v>1464</v>
      </c>
      <c r="O415" s="64" t="s">
        <v>1464</v>
      </c>
      <c r="P415" s="64" t="s">
        <v>1464</v>
      </c>
      <c r="Q415" s="64" t="s">
        <v>1464</v>
      </c>
    </row>
    <row r="416" ht="12.75" customHeight="1">
      <c r="A416" s="64" t="s">
        <v>2869</v>
      </c>
      <c r="B416" s="82">
        <v>41429.5</v>
      </c>
      <c r="C416" s="64" t="s">
        <v>2870</v>
      </c>
      <c r="D416" s="64" t="s">
        <v>1365</v>
      </c>
      <c r="E416" s="64" t="s">
        <v>19</v>
      </c>
      <c r="F416" s="64" t="s">
        <v>1784</v>
      </c>
      <c r="G416" s="64" t="s">
        <v>67</v>
      </c>
      <c r="H416" s="64" t="s">
        <v>1464</v>
      </c>
      <c r="I416" s="64">
        <v>5850.0</v>
      </c>
      <c r="J416" s="64">
        <v>82.0</v>
      </c>
      <c r="K416" s="64" t="s">
        <v>23</v>
      </c>
      <c r="L416" s="64" t="s">
        <v>23</v>
      </c>
      <c r="M416" s="64" t="s">
        <v>2871</v>
      </c>
      <c r="N416" s="64" t="s">
        <v>1464</v>
      </c>
      <c r="O416" s="64" t="s">
        <v>1496</v>
      </c>
      <c r="P416" s="64" t="s">
        <v>1464</v>
      </c>
      <c r="Q416" s="64" t="s">
        <v>1464</v>
      </c>
    </row>
    <row r="417" ht="12.75" customHeight="1">
      <c r="A417" s="64" t="s">
        <v>2872</v>
      </c>
      <c r="B417" s="82">
        <v>41429.5</v>
      </c>
      <c r="C417" s="64" t="s">
        <v>2873</v>
      </c>
      <c r="D417" s="64" t="s">
        <v>1376</v>
      </c>
      <c r="E417" s="64" t="s">
        <v>228</v>
      </c>
      <c r="F417" s="64" t="s">
        <v>1491</v>
      </c>
      <c r="G417" s="64" t="s">
        <v>739</v>
      </c>
      <c r="H417" s="64" t="s">
        <v>1464</v>
      </c>
      <c r="I417" s="64">
        <v>4500.0</v>
      </c>
      <c r="J417" s="64">
        <v>76.0</v>
      </c>
      <c r="K417" s="64" t="s">
        <v>23</v>
      </c>
      <c r="L417" s="64" t="s">
        <v>23</v>
      </c>
      <c r="M417" s="64" t="s">
        <v>2874</v>
      </c>
      <c r="N417" s="64" t="s">
        <v>1464</v>
      </c>
      <c r="O417" s="64" t="s">
        <v>1572</v>
      </c>
      <c r="P417" s="64" t="s">
        <v>1477</v>
      </c>
      <c r="Q417" s="64" t="s">
        <v>1471</v>
      </c>
    </row>
    <row r="418" ht="12.75" customHeight="1">
      <c r="A418" s="64" t="s">
        <v>2875</v>
      </c>
      <c r="B418" s="81" t="s">
        <v>2876</v>
      </c>
      <c r="C418" s="64" t="s">
        <v>2877</v>
      </c>
      <c r="D418" s="64" t="s">
        <v>1397</v>
      </c>
      <c r="E418" s="64" t="s">
        <v>90</v>
      </c>
      <c r="F418" s="64" t="s">
        <v>1464</v>
      </c>
      <c r="G418" s="64" t="s">
        <v>1464</v>
      </c>
      <c r="H418" s="64" t="s">
        <v>1400</v>
      </c>
      <c r="I418" s="64">
        <v>6000.0</v>
      </c>
      <c r="J418" s="64">
        <v>86.0</v>
      </c>
      <c r="K418" s="64" t="s">
        <v>23</v>
      </c>
      <c r="L418" s="64" t="s">
        <v>23</v>
      </c>
      <c r="M418" s="64" t="s">
        <v>2878</v>
      </c>
      <c r="N418" s="64" t="s">
        <v>1464</v>
      </c>
      <c r="O418" s="64" t="s">
        <v>1590</v>
      </c>
      <c r="P418" s="64" t="s">
        <v>1471</v>
      </c>
      <c r="Q418" s="64" t="s">
        <v>1471</v>
      </c>
    </row>
    <row r="419" ht="12.75" customHeight="1">
      <c r="A419" s="64" t="s">
        <v>2879</v>
      </c>
      <c r="B419" s="82">
        <v>41429.541666666664</v>
      </c>
      <c r="C419" s="64" t="s">
        <v>2880</v>
      </c>
      <c r="D419" s="64" t="s">
        <v>1376</v>
      </c>
      <c r="E419" s="64" t="s">
        <v>228</v>
      </c>
      <c r="F419" s="64" t="s">
        <v>1848</v>
      </c>
      <c r="G419" s="64" t="s">
        <v>947</v>
      </c>
      <c r="H419" s="64" t="s">
        <v>1464</v>
      </c>
      <c r="I419" s="64">
        <v>6300.0</v>
      </c>
      <c r="J419" s="64">
        <v>83.0</v>
      </c>
      <c r="K419" s="64" t="s">
        <v>23</v>
      </c>
      <c r="L419" s="64" t="s">
        <v>23</v>
      </c>
      <c r="M419" s="64" t="s">
        <v>2881</v>
      </c>
      <c r="N419" s="64" t="s">
        <v>1464</v>
      </c>
      <c r="O419" s="64" t="s">
        <v>1486</v>
      </c>
      <c r="P419" s="64" t="s">
        <v>1471</v>
      </c>
      <c r="Q419" s="64" t="s">
        <v>1471</v>
      </c>
    </row>
    <row r="420" ht="12.75" customHeight="1">
      <c r="A420" s="64" t="s">
        <v>2882</v>
      </c>
      <c r="B420" s="82">
        <v>41429.583333333336</v>
      </c>
      <c r="C420" s="64" t="s">
        <v>2883</v>
      </c>
      <c r="D420" s="64" t="s">
        <v>1365</v>
      </c>
      <c r="E420" s="64" t="s">
        <v>19</v>
      </c>
      <c r="F420" s="64" t="s">
        <v>1499</v>
      </c>
      <c r="G420" s="64" t="s">
        <v>37</v>
      </c>
      <c r="H420" s="64" t="s">
        <v>1464</v>
      </c>
      <c r="I420" s="64">
        <v>4750.0</v>
      </c>
      <c r="J420" s="64">
        <v>76.0</v>
      </c>
      <c r="K420" s="64" t="s">
        <v>23</v>
      </c>
      <c r="L420" s="64" t="s">
        <v>23</v>
      </c>
      <c r="M420" s="64" t="s">
        <v>2884</v>
      </c>
      <c r="N420" s="64" t="s">
        <v>1464</v>
      </c>
      <c r="O420" s="64" t="s">
        <v>1524</v>
      </c>
      <c r="P420" s="64" t="s">
        <v>1464</v>
      </c>
      <c r="Q420" s="64" t="s">
        <v>1464</v>
      </c>
    </row>
    <row r="421" ht="12.75" customHeight="1">
      <c r="A421" s="64" t="s">
        <v>2885</v>
      </c>
      <c r="B421" s="82">
        <v>41429.583333333336</v>
      </c>
      <c r="C421" s="64" t="s">
        <v>2886</v>
      </c>
      <c r="D421" s="64" t="s">
        <v>1484</v>
      </c>
      <c r="E421" s="64" t="s">
        <v>82</v>
      </c>
      <c r="F421" s="64" t="s">
        <v>2317</v>
      </c>
      <c r="G421" s="64" t="s">
        <v>833</v>
      </c>
      <c r="H421" s="64" t="s">
        <v>1464</v>
      </c>
      <c r="I421" s="64">
        <v>5100.0</v>
      </c>
      <c r="J421" s="64">
        <v>78.0</v>
      </c>
      <c r="K421" s="64" t="s">
        <v>23</v>
      </c>
      <c r="L421" s="64" t="s">
        <v>23</v>
      </c>
      <c r="M421" s="64" t="s">
        <v>2887</v>
      </c>
      <c r="N421" s="64" t="s">
        <v>1464</v>
      </c>
      <c r="O421" s="64" t="s">
        <v>1491</v>
      </c>
      <c r="P421" s="64" t="s">
        <v>1464</v>
      </c>
      <c r="Q421" s="64" t="s">
        <v>1464</v>
      </c>
    </row>
    <row r="422" ht="12.75" customHeight="1">
      <c r="A422" s="64" t="s">
        <v>2888</v>
      </c>
      <c r="B422" s="82">
        <v>41429.666666666664</v>
      </c>
      <c r="C422" s="64" t="s">
        <v>2889</v>
      </c>
      <c r="D422" s="64" t="s">
        <v>1363</v>
      </c>
      <c r="E422" s="64" t="s">
        <v>1211</v>
      </c>
      <c r="F422" s="64" t="s">
        <v>1841</v>
      </c>
      <c r="G422" s="64" t="s">
        <v>840</v>
      </c>
      <c r="H422" s="64" t="s">
        <v>1464</v>
      </c>
      <c r="I422" s="64">
        <v>5800.0</v>
      </c>
      <c r="J422" s="64">
        <v>77.0</v>
      </c>
      <c r="K422" s="64" t="s">
        <v>23</v>
      </c>
      <c r="L422" s="64" t="s">
        <v>23</v>
      </c>
      <c r="M422" s="64" t="s">
        <v>2890</v>
      </c>
      <c r="N422" s="64" t="s">
        <v>1464</v>
      </c>
      <c r="O422" s="64" t="s">
        <v>1464</v>
      </c>
      <c r="P422" s="64" t="s">
        <v>1464</v>
      </c>
      <c r="Q422" s="64" t="s">
        <v>1464</v>
      </c>
    </row>
    <row r="423" ht="12.75" customHeight="1">
      <c r="A423" s="64" t="s">
        <v>2891</v>
      </c>
      <c r="B423" s="82">
        <v>41429.708333333336</v>
      </c>
      <c r="C423" s="64" t="s">
        <v>2892</v>
      </c>
      <c r="D423" s="64" t="s">
        <v>1376</v>
      </c>
      <c r="E423" s="64" t="s">
        <v>228</v>
      </c>
      <c r="F423" s="64" t="s">
        <v>1491</v>
      </c>
      <c r="G423" s="64" t="s">
        <v>739</v>
      </c>
      <c r="H423" s="64" t="s">
        <v>1464</v>
      </c>
      <c r="I423" s="64">
        <v>5600.0</v>
      </c>
      <c r="J423" s="64">
        <v>77.0</v>
      </c>
      <c r="K423" s="64" t="s">
        <v>23</v>
      </c>
      <c r="L423" s="64" t="s">
        <v>23</v>
      </c>
      <c r="M423" s="64" t="s">
        <v>2893</v>
      </c>
      <c r="N423" s="64" t="s">
        <v>1464</v>
      </c>
      <c r="O423" s="64" t="s">
        <v>1486</v>
      </c>
      <c r="P423" s="64" t="s">
        <v>1471</v>
      </c>
      <c r="Q423" s="64" t="s">
        <v>1471</v>
      </c>
    </row>
    <row r="424" ht="12.75" customHeight="1">
      <c r="A424" s="64" t="s">
        <v>2894</v>
      </c>
      <c r="B424" s="82">
        <v>41429.75</v>
      </c>
      <c r="C424" s="64" t="s">
        <v>2895</v>
      </c>
      <c r="D424" s="64" t="s">
        <v>1365</v>
      </c>
      <c r="E424" s="64" t="s">
        <v>19</v>
      </c>
      <c r="F424" s="64" t="s">
        <v>1481</v>
      </c>
      <c r="G424" s="64" t="s">
        <v>68</v>
      </c>
      <c r="H424" s="64" t="s">
        <v>1464</v>
      </c>
      <c r="I424" s="64">
        <v>5525.0</v>
      </c>
      <c r="J424" s="64">
        <v>80.0</v>
      </c>
      <c r="K424" s="64" t="s">
        <v>23</v>
      </c>
      <c r="L424" s="64" t="s">
        <v>23</v>
      </c>
      <c r="M424" s="64" t="s">
        <v>2896</v>
      </c>
      <c r="N424" s="64" t="s">
        <v>1464</v>
      </c>
      <c r="O424" s="64" t="s">
        <v>1590</v>
      </c>
      <c r="P424" s="64" t="s">
        <v>1464</v>
      </c>
      <c r="Q424" s="64" t="s">
        <v>1464</v>
      </c>
    </row>
    <row r="425" ht="12.75" customHeight="1">
      <c r="A425" s="64" t="s">
        <v>2897</v>
      </c>
      <c r="B425" s="82">
        <v>41429.791666666664</v>
      </c>
      <c r="C425" s="64" t="s">
        <v>2898</v>
      </c>
      <c r="D425" s="64" t="s">
        <v>1365</v>
      </c>
      <c r="E425" s="64" t="s">
        <v>19</v>
      </c>
      <c r="F425" s="64" t="s">
        <v>1499</v>
      </c>
      <c r="G425" s="64" t="s">
        <v>37</v>
      </c>
      <c r="H425" s="64" t="s">
        <v>1464</v>
      </c>
      <c r="I425" s="64">
        <v>4600.0</v>
      </c>
      <c r="J425" s="64">
        <v>74.0</v>
      </c>
      <c r="K425" s="64" t="s">
        <v>23</v>
      </c>
      <c r="L425" s="64" t="s">
        <v>23</v>
      </c>
      <c r="M425" s="64" t="s">
        <v>2899</v>
      </c>
      <c r="N425" s="64" t="s">
        <v>1464</v>
      </c>
      <c r="O425" s="64" t="s">
        <v>1555</v>
      </c>
      <c r="P425" s="64" t="s">
        <v>1464</v>
      </c>
      <c r="Q425" s="64" t="s">
        <v>1464</v>
      </c>
    </row>
    <row r="426" ht="12.75" customHeight="1">
      <c r="A426" s="64" t="s">
        <v>2900</v>
      </c>
      <c r="B426" s="82">
        <v>41429.895833333336</v>
      </c>
      <c r="C426" s="64" t="s">
        <v>2901</v>
      </c>
      <c r="D426" s="64" t="s">
        <v>1365</v>
      </c>
      <c r="E426" s="64" t="s">
        <v>19</v>
      </c>
      <c r="F426" s="64" t="s">
        <v>2902</v>
      </c>
      <c r="G426" s="64" t="s">
        <v>78</v>
      </c>
      <c r="H426" s="64" t="s">
        <v>1464</v>
      </c>
      <c r="I426" s="64">
        <v>5725.0</v>
      </c>
      <c r="J426" s="64">
        <v>82.0</v>
      </c>
      <c r="K426" s="64" t="s">
        <v>23</v>
      </c>
      <c r="L426" s="64" t="s">
        <v>23</v>
      </c>
      <c r="M426" s="64" t="s">
        <v>2903</v>
      </c>
      <c r="N426" s="64" t="s">
        <v>1464</v>
      </c>
      <c r="O426" s="64" t="s">
        <v>1470</v>
      </c>
      <c r="P426" s="64" t="s">
        <v>1464</v>
      </c>
      <c r="Q426" s="64" t="s">
        <v>1464</v>
      </c>
    </row>
    <row r="427" ht="12.75" customHeight="1">
      <c r="A427" s="64" t="s">
        <v>2904</v>
      </c>
      <c r="B427" s="82">
        <v>41430.0</v>
      </c>
      <c r="C427" s="64" t="s">
        <v>2905</v>
      </c>
      <c r="D427" s="64" t="s">
        <v>1376</v>
      </c>
      <c r="E427" s="64" t="s">
        <v>228</v>
      </c>
      <c r="F427" s="64" t="s">
        <v>2392</v>
      </c>
      <c r="G427" s="64" t="s">
        <v>914</v>
      </c>
      <c r="H427" s="64" t="s">
        <v>1464</v>
      </c>
      <c r="I427" s="64">
        <v>4200.0</v>
      </c>
      <c r="J427" s="64">
        <v>74.0</v>
      </c>
      <c r="K427" s="64" t="s">
        <v>23</v>
      </c>
      <c r="L427" s="64" t="s">
        <v>23</v>
      </c>
      <c r="M427" s="64" t="s">
        <v>2906</v>
      </c>
      <c r="N427" s="64" t="s">
        <v>1464</v>
      </c>
      <c r="O427" s="64" t="s">
        <v>1551</v>
      </c>
      <c r="P427" s="64" t="s">
        <v>1464</v>
      </c>
      <c r="Q427" s="64" t="s">
        <v>1464</v>
      </c>
    </row>
    <row r="428" ht="12.75" customHeight="1">
      <c r="A428" s="64" t="s">
        <v>2907</v>
      </c>
      <c r="B428" s="82">
        <v>41430.0</v>
      </c>
      <c r="C428" s="64" t="s">
        <v>2908</v>
      </c>
      <c r="D428" s="64" t="s">
        <v>1376</v>
      </c>
      <c r="E428" s="64" t="s">
        <v>228</v>
      </c>
      <c r="F428" s="64" t="s">
        <v>1496</v>
      </c>
      <c r="G428" s="64" t="s">
        <v>903</v>
      </c>
      <c r="H428" s="64" t="s">
        <v>1464</v>
      </c>
      <c r="I428" s="64">
        <v>4700.0</v>
      </c>
      <c r="J428" s="64">
        <v>80.0</v>
      </c>
      <c r="K428" s="64" t="s">
        <v>23</v>
      </c>
      <c r="L428" s="64" t="s">
        <v>1464</v>
      </c>
      <c r="M428" s="64" t="s">
        <v>2909</v>
      </c>
      <c r="N428" s="64" t="s">
        <v>1464</v>
      </c>
      <c r="O428" s="64" t="s">
        <v>1491</v>
      </c>
      <c r="P428" s="64" t="s">
        <v>1464</v>
      </c>
      <c r="Q428" s="64" t="s">
        <v>1464</v>
      </c>
    </row>
    <row r="429" ht="12.75" customHeight="1">
      <c r="A429" s="64" t="s">
        <v>2910</v>
      </c>
      <c r="B429" s="82">
        <v>41430.0</v>
      </c>
      <c r="C429" s="64" t="s">
        <v>2911</v>
      </c>
      <c r="D429" s="64" t="s">
        <v>1376</v>
      </c>
      <c r="E429" s="64" t="s">
        <v>228</v>
      </c>
      <c r="F429" s="64" t="s">
        <v>2845</v>
      </c>
      <c r="G429" s="64" t="s">
        <v>911</v>
      </c>
      <c r="H429" s="64" t="s">
        <v>1464</v>
      </c>
      <c r="I429" s="64">
        <v>4700.0</v>
      </c>
      <c r="J429" s="64">
        <v>76.0</v>
      </c>
      <c r="K429" s="64" t="s">
        <v>23</v>
      </c>
      <c r="L429" s="64" t="s">
        <v>23</v>
      </c>
      <c r="M429" s="64" t="s">
        <v>2912</v>
      </c>
      <c r="N429" s="64" t="s">
        <v>1464</v>
      </c>
      <c r="O429" s="64" t="s">
        <v>1491</v>
      </c>
      <c r="P429" s="64" t="s">
        <v>1464</v>
      </c>
      <c r="Q429" s="64" t="s">
        <v>1464</v>
      </c>
    </row>
    <row r="430" ht="12.75" customHeight="1">
      <c r="A430" s="64" t="s">
        <v>2913</v>
      </c>
      <c r="B430" s="82">
        <v>41430.0</v>
      </c>
      <c r="C430" s="64" t="s">
        <v>2914</v>
      </c>
      <c r="D430" s="64" t="s">
        <v>1376</v>
      </c>
      <c r="E430" s="64" t="s">
        <v>228</v>
      </c>
      <c r="F430" s="64" t="s">
        <v>1491</v>
      </c>
      <c r="G430" s="64" t="s">
        <v>739</v>
      </c>
      <c r="H430" s="64" t="s">
        <v>1464</v>
      </c>
      <c r="I430" s="64">
        <v>5000.0</v>
      </c>
      <c r="J430" s="64">
        <v>76.0</v>
      </c>
      <c r="K430" s="64" t="s">
        <v>23</v>
      </c>
      <c r="L430" s="64" t="s">
        <v>1464</v>
      </c>
      <c r="M430" s="64" t="s">
        <v>2915</v>
      </c>
      <c r="N430" s="64" t="s">
        <v>1464</v>
      </c>
      <c r="O430" s="64" t="s">
        <v>1572</v>
      </c>
      <c r="P430" s="64" t="s">
        <v>1464</v>
      </c>
      <c r="Q430" s="64" t="s">
        <v>1464</v>
      </c>
    </row>
    <row r="431" ht="12.75" customHeight="1">
      <c r="A431" s="64" t="s">
        <v>2916</v>
      </c>
      <c r="B431" s="82">
        <v>41430.333333333336</v>
      </c>
      <c r="C431" s="64" t="s">
        <v>2917</v>
      </c>
      <c r="D431" s="64" t="s">
        <v>1363</v>
      </c>
      <c r="E431" s="64" t="s">
        <v>1211</v>
      </c>
      <c r="F431" s="64" t="s">
        <v>1830</v>
      </c>
      <c r="G431" s="64" t="s">
        <v>133</v>
      </c>
      <c r="H431" s="64" t="s">
        <v>1464</v>
      </c>
      <c r="I431" s="64">
        <v>5600.0</v>
      </c>
      <c r="J431" s="64">
        <v>78.0</v>
      </c>
      <c r="K431" s="64" t="s">
        <v>23</v>
      </c>
      <c r="L431" s="64" t="s">
        <v>23</v>
      </c>
      <c r="M431" s="64" t="s">
        <v>2918</v>
      </c>
      <c r="N431" s="64" t="s">
        <v>1464</v>
      </c>
      <c r="O431" s="64" t="s">
        <v>1464</v>
      </c>
      <c r="P431" s="64" t="s">
        <v>1464</v>
      </c>
      <c r="Q431" s="64" t="s">
        <v>1464</v>
      </c>
    </row>
    <row r="432" ht="12.75" customHeight="1">
      <c r="A432" s="64" t="s">
        <v>2919</v>
      </c>
      <c r="B432" s="82">
        <v>41430.333333333336</v>
      </c>
      <c r="C432" s="64" t="s">
        <v>2920</v>
      </c>
      <c r="D432" s="64" t="s">
        <v>1363</v>
      </c>
      <c r="E432" s="64" t="s">
        <v>1211</v>
      </c>
      <c r="F432" s="64" t="s">
        <v>2921</v>
      </c>
      <c r="G432" s="64" t="s">
        <v>161</v>
      </c>
      <c r="H432" s="64" t="s">
        <v>1464</v>
      </c>
      <c r="I432" s="64">
        <v>5315.0</v>
      </c>
      <c r="J432" s="64">
        <v>76.0</v>
      </c>
      <c r="K432" s="64" t="s">
        <v>23</v>
      </c>
      <c r="L432" s="64" t="s">
        <v>23</v>
      </c>
      <c r="M432" s="64" t="s">
        <v>2922</v>
      </c>
      <c r="N432" s="64" t="s">
        <v>1464</v>
      </c>
      <c r="O432" s="64" t="s">
        <v>1470</v>
      </c>
      <c r="P432" s="64" t="s">
        <v>1464</v>
      </c>
      <c r="Q432" s="64" t="s">
        <v>1464</v>
      </c>
    </row>
    <row r="433" ht="12.75" customHeight="1">
      <c r="A433" s="64" t="s">
        <v>2923</v>
      </c>
      <c r="B433" s="82">
        <v>41430.354166666664</v>
      </c>
      <c r="C433" s="64" t="s">
        <v>1776</v>
      </c>
      <c r="D433" s="64" t="s">
        <v>1363</v>
      </c>
      <c r="E433" s="64" t="s">
        <v>1211</v>
      </c>
      <c r="F433" s="64" t="s">
        <v>1673</v>
      </c>
      <c r="G433" s="64" t="s">
        <v>855</v>
      </c>
      <c r="H433" s="64" t="s">
        <v>1464</v>
      </c>
      <c r="I433" s="64">
        <v>5500.0</v>
      </c>
      <c r="J433" s="64">
        <v>80.0</v>
      </c>
      <c r="K433" s="64" t="s">
        <v>23</v>
      </c>
      <c r="L433" s="64" t="s">
        <v>23</v>
      </c>
      <c r="M433" s="64" t="s">
        <v>2924</v>
      </c>
      <c r="N433" s="64" t="s">
        <v>1464</v>
      </c>
      <c r="O433" s="64" t="s">
        <v>1464</v>
      </c>
      <c r="P433" s="64" t="s">
        <v>1464</v>
      </c>
      <c r="Q433" s="64" t="s">
        <v>1464</v>
      </c>
    </row>
    <row r="434" ht="12.75" customHeight="1">
      <c r="A434" s="64" t="s">
        <v>2925</v>
      </c>
      <c r="B434" s="82">
        <v>41430.354166666664</v>
      </c>
      <c r="C434" s="64" t="s">
        <v>1544</v>
      </c>
      <c r="D434" s="64" t="s">
        <v>1363</v>
      </c>
      <c r="E434" s="64" t="s">
        <v>1211</v>
      </c>
      <c r="F434" s="64" t="s">
        <v>2459</v>
      </c>
      <c r="G434" s="64" t="s">
        <v>343</v>
      </c>
      <c r="H434" s="64" t="s">
        <v>1464</v>
      </c>
      <c r="I434" s="64">
        <v>4650.0</v>
      </c>
      <c r="J434" s="64">
        <v>73.0</v>
      </c>
      <c r="K434" s="64" t="s">
        <v>23</v>
      </c>
      <c r="L434" s="64" t="s">
        <v>23</v>
      </c>
      <c r="M434" s="64" t="s">
        <v>2926</v>
      </c>
      <c r="N434" s="64" t="s">
        <v>1464</v>
      </c>
      <c r="O434" s="64" t="s">
        <v>1470</v>
      </c>
      <c r="P434" s="64" t="s">
        <v>1464</v>
      </c>
      <c r="Q434" s="64" t="s">
        <v>1464</v>
      </c>
    </row>
    <row r="435" ht="12.75" customHeight="1">
      <c r="A435" s="64" t="s">
        <v>2927</v>
      </c>
      <c r="B435" s="82">
        <v>41430.375</v>
      </c>
      <c r="C435" s="64" t="s">
        <v>1677</v>
      </c>
      <c r="D435" s="64" t="s">
        <v>1363</v>
      </c>
      <c r="E435" s="64" t="s">
        <v>1211</v>
      </c>
      <c r="F435" s="64" t="s">
        <v>2459</v>
      </c>
      <c r="G435" s="64" t="s">
        <v>343</v>
      </c>
      <c r="H435" s="64" t="s">
        <v>1464</v>
      </c>
      <c r="I435" s="64">
        <v>6065.0</v>
      </c>
      <c r="J435" s="64">
        <v>81.0</v>
      </c>
      <c r="K435" s="64" t="s">
        <v>23</v>
      </c>
      <c r="L435" s="64" t="s">
        <v>23</v>
      </c>
      <c r="M435" s="64" t="s">
        <v>2928</v>
      </c>
      <c r="N435" s="64" t="s">
        <v>1464</v>
      </c>
      <c r="O435" s="64" t="s">
        <v>1646</v>
      </c>
      <c r="P435" s="64" t="s">
        <v>1464</v>
      </c>
      <c r="Q435" s="64" t="s">
        <v>1464</v>
      </c>
    </row>
    <row r="436" ht="12.75" customHeight="1">
      <c r="A436" s="64" t="s">
        <v>2929</v>
      </c>
      <c r="B436" s="82">
        <v>41430.416666666664</v>
      </c>
      <c r="C436" s="64" t="s">
        <v>2930</v>
      </c>
      <c r="D436" s="64" t="s">
        <v>1363</v>
      </c>
      <c r="E436" s="64" t="s">
        <v>1211</v>
      </c>
      <c r="F436" s="64" t="s">
        <v>2931</v>
      </c>
      <c r="G436" s="64" t="s">
        <v>144</v>
      </c>
      <c r="H436" s="64" t="s">
        <v>1464</v>
      </c>
      <c r="I436" s="64">
        <v>6100.0</v>
      </c>
      <c r="J436" s="64">
        <v>82.0</v>
      </c>
      <c r="K436" s="64" t="s">
        <v>23</v>
      </c>
      <c r="L436" s="64" t="s">
        <v>23</v>
      </c>
      <c r="M436" s="64" t="s">
        <v>2932</v>
      </c>
      <c r="N436" s="64" t="s">
        <v>1464</v>
      </c>
      <c r="O436" s="64" t="s">
        <v>1464</v>
      </c>
      <c r="P436" s="64" t="s">
        <v>1464</v>
      </c>
      <c r="Q436" s="64" t="s">
        <v>1464</v>
      </c>
    </row>
    <row r="437" ht="12.75" customHeight="1">
      <c r="A437" s="64" t="s">
        <v>2933</v>
      </c>
      <c r="B437" s="82">
        <v>41430.4375</v>
      </c>
      <c r="C437" s="64" t="s">
        <v>2934</v>
      </c>
      <c r="D437" s="64" t="s">
        <v>1363</v>
      </c>
      <c r="E437" s="64" t="s">
        <v>1211</v>
      </c>
      <c r="F437" s="64" t="s">
        <v>2459</v>
      </c>
      <c r="G437" s="64" t="s">
        <v>343</v>
      </c>
      <c r="H437" s="64" t="s">
        <v>1464</v>
      </c>
      <c r="I437" s="64">
        <v>6210.0</v>
      </c>
      <c r="J437" s="64">
        <v>81.0</v>
      </c>
      <c r="K437" s="64" t="s">
        <v>23</v>
      </c>
      <c r="L437" s="64" t="s">
        <v>23</v>
      </c>
      <c r="M437" s="64" t="s">
        <v>2935</v>
      </c>
      <c r="N437" s="64" t="s">
        <v>1464</v>
      </c>
      <c r="O437" s="64" t="s">
        <v>1646</v>
      </c>
      <c r="P437" s="64" t="s">
        <v>1464</v>
      </c>
      <c r="Q437" s="64" t="s">
        <v>1464</v>
      </c>
    </row>
    <row r="438" ht="12.75" customHeight="1">
      <c r="A438" s="64" t="s">
        <v>2936</v>
      </c>
      <c r="B438" s="82">
        <v>41430.458333333336</v>
      </c>
      <c r="C438" s="64" t="s">
        <v>2937</v>
      </c>
      <c r="D438" s="64" t="s">
        <v>1365</v>
      </c>
      <c r="E438" s="64" t="s">
        <v>19</v>
      </c>
      <c r="F438" s="64" t="s">
        <v>1466</v>
      </c>
      <c r="G438" s="64" t="s">
        <v>74</v>
      </c>
      <c r="H438" s="64" t="s">
        <v>1464</v>
      </c>
      <c r="I438" s="64">
        <v>5300.0</v>
      </c>
      <c r="J438" s="64">
        <v>76.0</v>
      </c>
      <c r="K438" s="64" t="s">
        <v>23</v>
      </c>
      <c r="L438" s="64" t="s">
        <v>23</v>
      </c>
      <c r="M438" s="64" t="s">
        <v>2938</v>
      </c>
      <c r="N438" s="64" t="s">
        <v>1464</v>
      </c>
      <c r="O438" s="64" t="s">
        <v>1496</v>
      </c>
      <c r="P438" s="64" t="s">
        <v>1464</v>
      </c>
      <c r="Q438" s="64" t="s">
        <v>1464</v>
      </c>
    </row>
    <row r="439" ht="12.75" customHeight="1">
      <c r="A439" s="64" t="s">
        <v>2939</v>
      </c>
      <c r="B439" s="82">
        <v>41430.458333333336</v>
      </c>
      <c r="C439" s="64" t="s">
        <v>2940</v>
      </c>
      <c r="D439" s="64" t="s">
        <v>1363</v>
      </c>
      <c r="E439" s="64" t="s">
        <v>1211</v>
      </c>
      <c r="F439" s="64" t="s">
        <v>1673</v>
      </c>
      <c r="G439" s="64" t="s">
        <v>855</v>
      </c>
      <c r="H439" s="64" t="s">
        <v>1464</v>
      </c>
      <c r="I439" s="64">
        <v>7375.0</v>
      </c>
      <c r="J439" s="64">
        <v>83.0</v>
      </c>
      <c r="K439" s="64" t="s">
        <v>23</v>
      </c>
      <c r="L439" s="64" t="s">
        <v>23</v>
      </c>
      <c r="M439" s="64" t="s">
        <v>2941</v>
      </c>
      <c r="N439" s="64" t="s">
        <v>1464</v>
      </c>
      <c r="O439" s="64" t="s">
        <v>1596</v>
      </c>
      <c r="P439" s="64" t="s">
        <v>1464</v>
      </c>
      <c r="Q439" s="64" t="s">
        <v>1464</v>
      </c>
    </row>
    <row r="440" ht="12.75" customHeight="1">
      <c r="A440" s="64" t="s">
        <v>2942</v>
      </c>
      <c r="B440" s="82">
        <v>41430.458333333336</v>
      </c>
      <c r="C440" s="64" t="s">
        <v>2943</v>
      </c>
      <c r="D440" s="64" t="s">
        <v>1376</v>
      </c>
      <c r="E440" s="64" t="s">
        <v>228</v>
      </c>
      <c r="F440" s="64" t="s">
        <v>1986</v>
      </c>
      <c r="G440" s="64" t="s">
        <v>919</v>
      </c>
      <c r="H440" s="64" t="s">
        <v>1464</v>
      </c>
      <c r="I440" s="64">
        <v>5800.0</v>
      </c>
      <c r="J440" s="64">
        <v>80.0</v>
      </c>
      <c r="K440" s="64" t="s">
        <v>23</v>
      </c>
      <c r="L440" s="64" t="s">
        <v>23</v>
      </c>
      <c r="M440" s="64" t="s">
        <v>2944</v>
      </c>
      <c r="N440" s="64" t="s">
        <v>1464</v>
      </c>
      <c r="O440" s="64" t="s">
        <v>1590</v>
      </c>
      <c r="P440" s="64" t="s">
        <v>1464</v>
      </c>
      <c r="Q440" s="64" t="s">
        <v>1464</v>
      </c>
    </row>
    <row r="441" ht="12.75" customHeight="1">
      <c r="A441" s="64" t="s">
        <v>2945</v>
      </c>
      <c r="B441" s="82">
        <v>41430.46875</v>
      </c>
      <c r="C441" s="64" t="s">
        <v>2946</v>
      </c>
      <c r="D441" s="64" t="s">
        <v>1363</v>
      </c>
      <c r="E441" s="64" t="s">
        <v>1211</v>
      </c>
      <c r="F441" s="64" t="s">
        <v>1673</v>
      </c>
      <c r="G441" s="64" t="s">
        <v>855</v>
      </c>
      <c r="H441" s="64" t="s">
        <v>1464</v>
      </c>
      <c r="I441" s="64">
        <v>4520.0</v>
      </c>
      <c r="J441" s="64">
        <v>71.0</v>
      </c>
      <c r="K441" s="64" t="s">
        <v>23</v>
      </c>
      <c r="L441" s="64" t="s">
        <v>23</v>
      </c>
      <c r="M441" s="64" t="s">
        <v>2947</v>
      </c>
      <c r="N441" s="64" t="s">
        <v>1464</v>
      </c>
      <c r="O441" s="64" t="s">
        <v>1555</v>
      </c>
      <c r="P441" s="64" t="s">
        <v>1464</v>
      </c>
      <c r="Q441" s="64" t="s">
        <v>1464</v>
      </c>
    </row>
    <row r="442" ht="12.75" customHeight="1">
      <c r="A442" s="64" t="s">
        <v>2948</v>
      </c>
      <c r="B442" s="82">
        <v>41430.479166666664</v>
      </c>
      <c r="C442" s="64" t="s">
        <v>1788</v>
      </c>
      <c r="D442" s="64" t="s">
        <v>1363</v>
      </c>
      <c r="E442" s="64" t="s">
        <v>1211</v>
      </c>
      <c r="F442" s="64" t="s">
        <v>2949</v>
      </c>
      <c r="G442" s="64" t="s">
        <v>136</v>
      </c>
      <c r="H442" s="64" t="s">
        <v>1464</v>
      </c>
      <c r="I442" s="64">
        <v>6250.0</v>
      </c>
      <c r="J442" s="64">
        <v>83.0</v>
      </c>
      <c r="K442" s="64" t="s">
        <v>23</v>
      </c>
      <c r="L442" s="64" t="s">
        <v>23</v>
      </c>
      <c r="M442" s="64" t="s">
        <v>2950</v>
      </c>
      <c r="N442" s="64" t="s">
        <v>1464</v>
      </c>
      <c r="O442" s="64" t="s">
        <v>1646</v>
      </c>
      <c r="P442" s="64" t="s">
        <v>1464</v>
      </c>
      <c r="Q442" s="64" t="s">
        <v>1464</v>
      </c>
    </row>
    <row r="443" ht="12.75" customHeight="1">
      <c r="A443" s="64" t="s">
        <v>2951</v>
      </c>
      <c r="B443" s="82">
        <v>41430.5</v>
      </c>
      <c r="C443" s="64" t="s">
        <v>2280</v>
      </c>
      <c r="D443" s="64" t="s">
        <v>1484</v>
      </c>
      <c r="E443" s="64" t="s">
        <v>82</v>
      </c>
      <c r="F443" s="64" t="s">
        <v>2038</v>
      </c>
      <c r="G443" s="64" t="s">
        <v>836</v>
      </c>
      <c r="H443" s="64" t="s">
        <v>1464</v>
      </c>
      <c r="I443" s="64">
        <v>3400.0</v>
      </c>
      <c r="J443" s="64">
        <v>66.0</v>
      </c>
      <c r="K443" s="64" t="s">
        <v>23</v>
      </c>
      <c r="L443" s="64" t="s">
        <v>23</v>
      </c>
      <c r="M443" s="64" t="s">
        <v>2952</v>
      </c>
      <c r="N443" s="64" t="s">
        <v>1464</v>
      </c>
      <c r="O443" s="64" t="s">
        <v>1519</v>
      </c>
      <c r="P443" s="64" t="s">
        <v>1464</v>
      </c>
      <c r="Q443" s="64" t="s">
        <v>1464</v>
      </c>
    </row>
    <row r="444" ht="12.75" customHeight="1">
      <c r="A444" s="64" t="s">
        <v>2953</v>
      </c>
      <c r="B444" s="82">
        <v>41430.541666666664</v>
      </c>
      <c r="C444" s="64" t="s">
        <v>2954</v>
      </c>
      <c r="D444" s="64" t="s">
        <v>1365</v>
      </c>
      <c r="E444" s="64" t="s">
        <v>19</v>
      </c>
      <c r="F444" s="64" t="s">
        <v>1784</v>
      </c>
      <c r="G444" s="64" t="s">
        <v>67</v>
      </c>
      <c r="H444" s="64" t="s">
        <v>1464</v>
      </c>
      <c r="I444" s="64">
        <v>4600.0</v>
      </c>
      <c r="J444" s="64">
        <v>75.0</v>
      </c>
      <c r="K444" s="64" t="s">
        <v>23</v>
      </c>
      <c r="L444" s="64" t="s">
        <v>23</v>
      </c>
      <c r="M444" s="64" t="s">
        <v>2955</v>
      </c>
      <c r="N444" s="64" t="s">
        <v>1464</v>
      </c>
      <c r="O444" s="64" t="s">
        <v>1572</v>
      </c>
      <c r="P444" s="64" t="s">
        <v>1464</v>
      </c>
      <c r="Q444" s="64" t="s">
        <v>1464</v>
      </c>
    </row>
    <row r="445" ht="12.75" customHeight="1">
      <c r="A445" s="64" t="s">
        <v>2956</v>
      </c>
      <c r="B445" s="82">
        <v>41430.541666666664</v>
      </c>
      <c r="C445" s="64" t="s">
        <v>2957</v>
      </c>
      <c r="D445" s="64" t="s">
        <v>1363</v>
      </c>
      <c r="E445" s="64" t="s">
        <v>1211</v>
      </c>
      <c r="F445" s="64" t="s">
        <v>2958</v>
      </c>
      <c r="G445" s="64" t="s">
        <v>134</v>
      </c>
      <c r="H445" s="64" t="s">
        <v>1464</v>
      </c>
      <c r="I445" s="64">
        <v>6000.0</v>
      </c>
      <c r="J445" s="64">
        <v>79.0</v>
      </c>
      <c r="K445" s="64" t="s">
        <v>23</v>
      </c>
      <c r="L445" s="64" t="s">
        <v>23</v>
      </c>
      <c r="M445" s="64" t="s">
        <v>2959</v>
      </c>
      <c r="N445" s="64" t="s">
        <v>1464</v>
      </c>
      <c r="O445" s="64" t="s">
        <v>1590</v>
      </c>
      <c r="P445" s="64" t="s">
        <v>1464</v>
      </c>
      <c r="Q445" s="64" t="s">
        <v>1464</v>
      </c>
    </row>
    <row r="446" ht="12.75" customHeight="1">
      <c r="A446" s="64" t="s">
        <v>2960</v>
      </c>
      <c r="B446" s="82">
        <v>41430.5625</v>
      </c>
      <c r="C446" s="64" t="s">
        <v>2961</v>
      </c>
      <c r="D446" s="64" t="s">
        <v>1397</v>
      </c>
      <c r="E446" s="64" t="s">
        <v>90</v>
      </c>
      <c r="F446" s="64" t="s">
        <v>1681</v>
      </c>
      <c r="G446" s="64" t="s">
        <v>976</v>
      </c>
      <c r="H446" s="64" t="s">
        <v>1464</v>
      </c>
      <c r="I446" s="64">
        <v>5400.0</v>
      </c>
      <c r="J446" s="64">
        <v>79.0</v>
      </c>
      <c r="K446" s="64" t="s">
        <v>23</v>
      </c>
      <c r="L446" s="64" t="s">
        <v>23</v>
      </c>
      <c r="M446" s="64" t="s">
        <v>2962</v>
      </c>
      <c r="N446" s="64" t="s">
        <v>1464</v>
      </c>
      <c r="O446" s="64" t="s">
        <v>1491</v>
      </c>
      <c r="P446" s="64" t="s">
        <v>1464</v>
      </c>
      <c r="Q446" s="64" t="s">
        <v>1464</v>
      </c>
    </row>
    <row r="447" ht="12.75" customHeight="1">
      <c r="A447" s="64" t="s">
        <v>2963</v>
      </c>
      <c r="B447" s="82">
        <v>41430.625</v>
      </c>
      <c r="C447" s="64" t="s">
        <v>2964</v>
      </c>
      <c r="D447" s="64" t="s">
        <v>1484</v>
      </c>
      <c r="E447" s="64" t="s">
        <v>82</v>
      </c>
      <c r="F447" s="64" t="s">
        <v>1503</v>
      </c>
      <c r="G447" s="64" t="s">
        <v>974</v>
      </c>
      <c r="H447" s="64" t="s">
        <v>1464</v>
      </c>
      <c r="I447" s="64">
        <v>4600.0</v>
      </c>
      <c r="J447" s="64">
        <v>74.0</v>
      </c>
      <c r="K447" s="64" t="s">
        <v>23</v>
      </c>
      <c r="L447" s="64" t="s">
        <v>23</v>
      </c>
      <c r="M447" s="64" t="s">
        <v>2965</v>
      </c>
      <c r="N447" s="64" t="s">
        <v>1464</v>
      </c>
      <c r="O447" s="64" t="s">
        <v>1572</v>
      </c>
      <c r="P447" s="64" t="s">
        <v>1464</v>
      </c>
      <c r="Q447" s="64" t="s">
        <v>1464</v>
      </c>
    </row>
    <row r="448" ht="12.75" customHeight="1">
      <c r="A448" s="64" t="s">
        <v>2966</v>
      </c>
      <c r="B448" s="82">
        <v>41430.666666666664</v>
      </c>
      <c r="C448" s="64" t="s">
        <v>2967</v>
      </c>
      <c r="D448" s="64" t="s">
        <v>1365</v>
      </c>
      <c r="E448" s="64" t="s">
        <v>19</v>
      </c>
      <c r="F448" s="64" t="s">
        <v>1481</v>
      </c>
      <c r="G448" s="64" t="s">
        <v>68</v>
      </c>
      <c r="H448" s="64" t="s">
        <v>1464</v>
      </c>
      <c r="I448" s="64">
        <v>5400.0</v>
      </c>
      <c r="J448" s="64">
        <v>77.0</v>
      </c>
      <c r="K448" s="64" t="s">
        <v>23</v>
      </c>
      <c r="L448" s="64" t="s">
        <v>23</v>
      </c>
      <c r="M448" s="64" t="s">
        <v>2968</v>
      </c>
      <c r="N448" s="64" t="s">
        <v>1464</v>
      </c>
      <c r="O448" s="64" t="s">
        <v>1590</v>
      </c>
      <c r="P448" s="64" t="s">
        <v>1464</v>
      </c>
      <c r="Q448" s="64" t="s">
        <v>1464</v>
      </c>
    </row>
    <row r="449" ht="12.75" customHeight="1">
      <c r="A449" s="64" t="s">
        <v>2969</v>
      </c>
      <c r="B449" s="82">
        <v>41430.666666666664</v>
      </c>
      <c r="C449" s="64" t="s">
        <v>2970</v>
      </c>
      <c r="D449" s="64" t="s">
        <v>1363</v>
      </c>
      <c r="E449" s="64" t="s">
        <v>1211</v>
      </c>
      <c r="F449" s="64" t="s">
        <v>2838</v>
      </c>
      <c r="G449" s="64" t="s">
        <v>886</v>
      </c>
      <c r="H449" s="64" t="s">
        <v>1464</v>
      </c>
      <c r="I449" s="64">
        <v>4890.0</v>
      </c>
      <c r="J449" s="64">
        <v>78.0</v>
      </c>
      <c r="K449" s="64" t="s">
        <v>23</v>
      </c>
      <c r="L449" s="64" t="s">
        <v>23</v>
      </c>
      <c r="M449" s="64" t="s">
        <v>2971</v>
      </c>
      <c r="N449" s="64" t="s">
        <v>1464</v>
      </c>
      <c r="O449" s="64" t="s">
        <v>1464</v>
      </c>
      <c r="P449" s="64" t="s">
        <v>1464</v>
      </c>
      <c r="Q449" s="64" t="s">
        <v>1464</v>
      </c>
    </row>
    <row r="450" ht="12.75" customHeight="1">
      <c r="A450" s="64" t="s">
        <v>2972</v>
      </c>
      <c r="B450" s="81" t="s">
        <v>2973</v>
      </c>
      <c r="C450" s="64" t="s">
        <v>1760</v>
      </c>
      <c r="D450" s="64" t="s">
        <v>1363</v>
      </c>
      <c r="E450" s="64" t="s">
        <v>1211</v>
      </c>
      <c r="F450" s="64" t="s">
        <v>1464</v>
      </c>
      <c r="G450" s="64" t="s">
        <v>1464</v>
      </c>
      <c r="H450" s="64" t="s">
        <v>819</v>
      </c>
      <c r="I450" s="64">
        <v>5395.0</v>
      </c>
      <c r="J450" s="64">
        <v>74.0</v>
      </c>
      <c r="K450" s="64" t="s">
        <v>23</v>
      </c>
      <c r="L450" s="64" t="s">
        <v>23</v>
      </c>
      <c r="M450" s="64" t="s">
        <v>2974</v>
      </c>
      <c r="N450" s="64" t="s">
        <v>1464</v>
      </c>
      <c r="O450" s="64" t="s">
        <v>1464</v>
      </c>
      <c r="P450" s="64" t="s">
        <v>1464</v>
      </c>
      <c r="Q450" s="64" t="s">
        <v>1464</v>
      </c>
    </row>
    <row r="451" ht="12.75" customHeight="1">
      <c r="A451" s="64" t="s">
        <v>2975</v>
      </c>
      <c r="B451" s="82">
        <v>41430.729166666664</v>
      </c>
      <c r="C451" s="64" t="s">
        <v>2976</v>
      </c>
      <c r="D451" s="64" t="s">
        <v>1484</v>
      </c>
      <c r="E451" s="64" t="s">
        <v>82</v>
      </c>
      <c r="F451" s="64" t="s">
        <v>1390</v>
      </c>
      <c r="G451" s="64" t="s">
        <v>972</v>
      </c>
      <c r="H451" s="64" t="s">
        <v>1464</v>
      </c>
      <c r="I451" s="64">
        <v>5650.0</v>
      </c>
      <c r="J451" s="64">
        <v>82.0</v>
      </c>
      <c r="K451" s="64" t="s">
        <v>23</v>
      </c>
      <c r="L451" s="64" t="s">
        <v>23</v>
      </c>
      <c r="M451" s="64" t="s">
        <v>2977</v>
      </c>
      <c r="N451" s="64" t="s">
        <v>1464</v>
      </c>
      <c r="O451" s="64" t="s">
        <v>1491</v>
      </c>
      <c r="P451" s="64" t="s">
        <v>1464</v>
      </c>
      <c r="Q451" s="64" t="s">
        <v>1464</v>
      </c>
    </row>
    <row r="452" ht="12.75" customHeight="1">
      <c r="A452" s="64" t="s">
        <v>2978</v>
      </c>
      <c r="B452" s="82">
        <v>41430.75</v>
      </c>
      <c r="C452" s="64" t="s">
        <v>2979</v>
      </c>
      <c r="D452" s="64" t="s">
        <v>1484</v>
      </c>
      <c r="E452" s="64" t="s">
        <v>82</v>
      </c>
      <c r="F452" s="64" t="s">
        <v>1390</v>
      </c>
      <c r="G452" s="64" t="s">
        <v>972</v>
      </c>
      <c r="H452" s="64" t="s">
        <v>1464</v>
      </c>
      <c r="I452" s="64">
        <v>3400.0</v>
      </c>
      <c r="J452" s="64">
        <v>70.0</v>
      </c>
      <c r="K452" s="64" t="s">
        <v>23</v>
      </c>
      <c r="L452" s="64" t="s">
        <v>23</v>
      </c>
      <c r="M452" s="64" t="s">
        <v>2980</v>
      </c>
      <c r="N452" s="64" t="s">
        <v>1464</v>
      </c>
      <c r="O452" s="64" t="s">
        <v>1524</v>
      </c>
      <c r="P452" s="64" t="s">
        <v>1464</v>
      </c>
      <c r="Q452" s="64" t="s">
        <v>1464</v>
      </c>
    </row>
    <row r="453" ht="12.75" customHeight="1">
      <c r="A453" s="64" t="s">
        <v>2981</v>
      </c>
      <c r="B453" s="82">
        <v>41430.75</v>
      </c>
      <c r="C453" s="64" t="s">
        <v>2982</v>
      </c>
      <c r="D453" s="64" t="s">
        <v>1484</v>
      </c>
      <c r="E453" s="64" t="s">
        <v>82</v>
      </c>
      <c r="F453" s="64" t="s">
        <v>2250</v>
      </c>
      <c r="G453" s="64" t="s">
        <v>2251</v>
      </c>
      <c r="H453" s="64" t="s">
        <v>1464</v>
      </c>
      <c r="I453" s="64">
        <v>6100.0</v>
      </c>
      <c r="J453" s="64">
        <v>80.0</v>
      </c>
      <c r="K453" s="64" t="s">
        <v>23</v>
      </c>
      <c r="L453" s="64" t="s">
        <v>23</v>
      </c>
      <c r="M453" s="64" t="s">
        <v>2983</v>
      </c>
      <c r="N453" s="64" t="s">
        <v>1464</v>
      </c>
      <c r="O453" s="64" t="s">
        <v>1496</v>
      </c>
      <c r="P453" s="64" t="s">
        <v>1464</v>
      </c>
      <c r="Q453" s="64" t="s">
        <v>1464</v>
      </c>
    </row>
    <row r="454" ht="12.75" customHeight="1">
      <c r="A454" s="64" t="s">
        <v>2984</v>
      </c>
      <c r="B454" s="82">
        <v>41430.75</v>
      </c>
      <c r="C454" s="64" t="s">
        <v>2985</v>
      </c>
      <c r="D454" s="64" t="s">
        <v>1363</v>
      </c>
      <c r="E454" s="64" t="s">
        <v>1211</v>
      </c>
      <c r="F454" s="64" t="s">
        <v>2002</v>
      </c>
      <c r="G454" s="64" t="s">
        <v>146</v>
      </c>
      <c r="H454" s="64" t="s">
        <v>1464</v>
      </c>
      <c r="I454" s="64">
        <v>5500.0</v>
      </c>
      <c r="J454" s="64">
        <v>76.0</v>
      </c>
      <c r="K454" s="64" t="s">
        <v>23</v>
      </c>
      <c r="L454" s="64" t="s">
        <v>35</v>
      </c>
      <c r="M454" s="64" t="s">
        <v>2986</v>
      </c>
      <c r="N454" s="64" t="s">
        <v>1464</v>
      </c>
      <c r="O454" s="64" t="s">
        <v>1464</v>
      </c>
      <c r="P454" s="64" t="s">
        <v>1464</v>
      </c>
      <c r="Q454" s="64" t="s">
        <v>1464</v>
      </c>
    </row>
    <row r="455" ht="12.75" customHeight="1">
      <c r="A455" s="64" t="s">
        <v>2987</v>
      </c>
      <c r="B455" s="82">
        <v>41430.8125</v>
      </c>
      <c r="C455" s="64" t="s">
        <v>2988</v>
      </c>
      <c r="D455" s="64" t="s">
        <v>1376</v>
      </c>
      <c r="E455" s="64" t="s">
        <v>228</v>
      </c>
      <c r="F455" s="64" t="s">
        <v>1555</v>
      </c>
      <c r="G455" s="64" t="s">
        <v>1379</v>
      </c>
      <c r="H455" s="64" t="s">
        <v>1464</v>
      </c>
      <c r="I455" s="64">
        <v>5200.0</v>
      </c>
      <c r="J455" s="64">
        <v>79.0</v>
      </c>
      <c r="K455" s="64" t="s">
        <v>23</v>
      </c>
      <c r="L455" s="64" t="s">
        <v>23</v>
      </c>
      <c r="M455" s="64" t="s">
        <v>2989</v>
      </c>
      <c r="N455" s="64" t="s">
        <v>816</v>
      </c>
      <c r="O455" s="64" t="s">
        <v>1590</v>
      </c>
      <c r="P455" s="64" t="s">
        <v>1464</v>
      </c>
      <c r="Q455" s="64" t="s">
        <v>1464</v>
      </c>
    </row>
    <row r="456" ht="12.75" customHeight="1">
      <c r="A456" s="64" t="s">
        <v>2990</v>
      </c>
      <c r="B456" s="81" t="s">
        <v>2991</v>
      </c>
      <c r="C456" s="64" t="s">
        <v>2528</v>
      </c>
      <c r="D456" s="64" t="s">
        <v>1376</v>
      </c>
      <c r="E456" s="64" t="s">
        <v>228</v>
      </c>
      <c r="F456" s="64" t="s">
        <v>1464</v>
      </c>
      <c r="G456" s="64" t="s">
        <v>1464</v>
      </c>
      <c r="H456" s="64" t="s">
        <v>33</v>
      </c>
      <c r="I456" s="64">
        <v>4750.0</v>
      </c>
      <c r="J456" s="64">
        <v>75.0</v>
      </c>
      <c r="K456" s="64" t="s">
        <v>23</v>
      </c>
      <c r="L456" s="64" t="s">
        <v>1464</v>
      </c>
      <c r="M456" s="64" t="s">
        <v>2992</v>
      </c>
      <c r="N456" s="64" t="s">
        <v>1464</v>
      </c>
      <c r="O456" s="64" t="s">
        <v>1464</v>
      </c>
      <c r="P456" s="64" t="s">
        <v>1464</v>
      </c>
      <c r="Q456" s="64" t="s">
        <v>1464</v>
      </c>
    </row>
    <row r="457" ht="12.75" customHeight="1">
      <c r="A457" s="64" t="s">
        <v>2993</v>
      </c>
      <c r="B457" s="81" t="s">
        <v>2991</v>
      </c>
      <c r="C457" s="64" t="s">
        <v>1473</v>
      </c>
      <c r="D457" s="64" t="s">
        <v>1376</v>
      </c>
      <c r="E457" s="64" t="s">
        <v>228</v>
      </c>
      <c r="F457" s="64" t="s">
        <v>1464</v>
      </c>
      <c r="G457" s="64" t="s">
        <v>1464</v>
      </c>
      <c r="H457" s="64" t="s">
        <v>938</v>
      </c>
      <c r="I457" s="64">
        <v>4100.0</v>
      </c>
      <c r="J457" s="64">
        <v>72.0</v>
      </c>
      <c r="K457" s="64" t="s">
        <v>23</v>
      </c>
      <c r="L457" s="64" t="s">
        <v>1464</v>
      </c>
      <c r="M457" s="64" t="s">
        <v>2994</v>
      </c>
      <c r="N457" s="64" t="s">
        <v>1464</v>
      </c>
      <c r="O457" s="64" t="s">
        <v>1464</v>
      </c>
      <c r="P457" s="64" t="s">
        <v>1464</v>
      </c>
      <c r="Q457" s="64" t="s">
        <v>1464</v>
      </c>
    </row>
    <row r="458" ht="12.75" customHeight="1">
      <c r="A458" s="64" t="s">
        <v>2995</v>
      </c>
      <c r="B458" s="81" t="s">
        <v>2991</v>
      </c>
      <c r="C458" s="64" t="s">
        <v>2996</v>
      </c>
      <c r="D458" s="64" t="s">
        <v>1376</v>
      </c>
      <c r="E458" s="64" t="s">
        <v>228</v>
      </c>
      <c r="F458" s="64" t="s">
        <v>1464</v>
      </c>
      <c r="G458" s="64" t="s">
        <v>1464</v>
      </c>
      <c r="H458" s="64" t="s">
        <v>918</v>
      </c>
      <c r="I458" s="64">
        <v>6650.0</v>
      </c>
      <c r="J458" s="64">
        <v>83.0</v>
      </c>
      <c r="K458" s="64" t="s">
        <v>23</v>
      </c>
      <c r="L458" s="64" t="s">
        <v>1464</v>
      </c>
      <c r="M458" s="64" t="s">
        <v>2997</v>
      </c>
      <c r="N458" s="64" t="s">
        <v>1464</v>
      </c>
      <c r="O458" s="64" t="s">
        <v>1464</v>
      </c>
      <c r="P458" s="64" t="s">
        <v>1464</v>
      </c>
      <c r="Q458" s="64" t="s">
        <v>1464</v>
      </c>
    </row>
    <row r="459" ht="12.75" customHeight="1">
      <c r="A459" s="64" t="s">
        <v>2998</v>
      </c>
      <c r="B459" s="82">
        <v>41432.0</v>
      </c>
      <c r="C459" s="64" t="s">
        <v>2999</v>
      </c>
      <c r="D459" s="64" t="s">
        <v>1365</v>
      </c>
      <c r="E459" s="64" t="s">
        <v>19</v>
      </c>
      <c r="F459" s="64" t="s">
        <v>1499</v>
      </c>
      <c r="G459" s="64" t="s">
        <v>37</v>
      </c>
      <c r="H459" s="64" t="s">
        <v>1464</v>
      </c>
      <c r="I459" s="64">
        <v>4300.0</v>
      </c>
      <c r="J459" s="64">
        <v>73.0</v>
      </c>
      <c r="K459" s="64" t="s">
        <v>23</v>
      </c>
      <c r="L459" s="64" t="s">
        <v>23</v>
      </c>
      <c r="M459" s="64" t="s">
        <v>3000</v>
      </c>
      <c r="N459" s="64" t="s">
        <v>1464</v>
      </c>
      <c r="O459" s="64" t="s">
        <v>1572</v>
      </c>
      <c r="P459" s="64" t="s">
        <v>1464</v>
      </c>
      <c r="Q459" s="64" t="s">
        <v>1464</v>
      </c>
    </row>
    <row r="460" ht="12.75" customHeight="1">
      <c r="A460" s="64" t="s">
        <v>3001</v>
      </c>
      <c r="B460" s="82">
        <v>41432.0</v>
      </c>
      <c r="C460" s="64" t="s">
        <v>3002</v>
      </c>
      <c r="D460" s="64" t="s">
        <v>1376</v>
      </c>
      <c r="E460" s="64" t="s">
        <v>228</v>
      </c>
      <c r="F460" s="64" t="s">
        <v>1555</v>
      </c>
      <c r="G460" s="64" t="s">
        <v>1379</v>
      </c>
      <c r="H460" s="64" t="s">
        <v>1464</v>
      </c>
      <c r="I460" s="64">
        <v>6000.0</v>
      </c>
      <c r="J460" s="64">
        <v>80.0</v>
      </c>
      <c r="K460" s="64" t="s">
        <v>23</v>
      </c>
      <c r="L460" s="64" t="s">
        <v>1464</v>
      </c>
      <c r="M460" s="64" t="s">
        <v>3003</v>
      </c>
      <c r="N460" s="64" t="s">
        <v>1464</v>
      </c>
      <c r="O460" s="64" t="s">
        <v>1464</v>
      </c>
      <c r="P460" s="64" t="s">
        <v>1464</v>
      </c>
      <c r="Q460" s="64" t="s">
        <v>1464</v>
      </c>
    </row>
    <row r="461" ht="12.75" customHeight="1">
      <c r="A461" s="64" t="s">
        <v>3004</v>
      </c>
      <c r="B461" s="82">
        <v>41432.0</v>
      </c>
      <c r="C461" s="64" t="s">
        <v>3005</v>
      </c>
      <c r="D461" s="64" t="s">
        <v>1376</v>
      </c>
      <c r="E461" s="64" t="s">
        <v>228</v>
      </c>
      <c r="F461" s="64" t="s">
        <v>1551</v>
      </c>
      <c r="G461" s="64" t="s">
        <v>716</v>
      </c>
      <c r="H461" s="64" t="s">
        <v>1464</v>
      </c>
      <c r="I461" s="64">
        <v>4800.0</v>
      </c>
      <c r="J461" s="64">
        <v>80.0</v>
      </c>
      <c r="K461" s="64" t="s">
        <v>23</v>
      </c>
      <c r="L461" s="64" t="s">
        <v>1464</v>
      </c>
      <c r="M461" s="64" t="s">
        <v>3006</v>
      </c>
      <c r="N461" s="64" t="s">
        <v>1464</v>
      </c>
      <c r="O461" s="64" t="s">
        <v>1464</v>
      </c>
      <c r="P461" s="64" t="s">
        <v>1464</v>
      </c>
      <c r="Q461" s="64" t="s">
        <v>1464</v>
      </c>
    </row>
    <row r="462" ht="12.75" customHeight="1">
      <c r="A462" s="64" t="s">
        <v>3007</v>
      </c>
      <c r="B462" s="81" t="s">
        <v>3008</v>
      </c>
      <c r="C462" s="64" t="s">
        <v>1760</v>
      </c>
      <c r="D462" s="64" t="s">
        <v>1363</v>
      </c>
      <c r="E462" s="64" t="s">
        <v>1211</v>
      </c>
      <c r="F462" s="64" t="s">
        <v>1464</v>
      </c>
      <c r="G462" s="64" t="s">
        <v>1464</v>
      </c>
      <c r="H462" s="64" t="s">
        <v>857</v>
      </c>
      <c r="I462" s="64">
        <v>4300.0</v>
      </c>
      <c r="J462" s="64">
        <v>73.0</v>
      </c>
      <c r="K462" s="64" t="s">
        <v>23</v>
      </c>
      <c r="L462" s="64" t="s">
        <v>23</v>
      </c>
      <c r="M462" s="64" t="s">
        <v>3009</v>
      </c>
      <c r="N462" s="64" t="s">
        <v>1464</v>
      </c>
      <c r="O462" s="64" t="s">
        <v>1551</v>
      </c>
      <c r="P462" s="64" t="s">
        <v>1464</v>
      </c>
      <c r="Q462" s="64" t="s">
        <v>1464</v>
      </c>
    </row>
    <row r="463" ht="12.75" customHeight="1">
      <c r="A463" s="64" t="s">
        <v>3010</v>
      </c>
      <c r="B463" s="81" t="s">
        <v>3008</v>
      </c>
      <c r="C463" s="64" t="s">
        <v>1527</v>
      </c>
      <c r="D463" s="64" t="s">
        <v>1376</v>
      </c>
      <c r="E463" s="64" t="s">
        <v>228</v>
      </c>
      <c r="F463" s="64" t="s">
        <v>1464</v>
      </c>
      <c r="G463" s="64" t="s">
        <v>1464</v>
      </c>
      <c r="H463" s="64" t="s">
        <v>911</v>
      </c>
      <c r="I463" s="64">
        <v>5800.0</v>
      </c>
      <c r="J463" s="64">
        <v>80.0</v>
      </c>
      <c r="K463" s="64" t="s">
        <v>23</v>
      </c>
      <c r="L463" s="64" t="s">
        <v>23</v>
      </c>
      <c r="M463" s="64" t="s">
        <v>3011</v>
      </c>
      <c r="N463" s="64" t="s">
        <v>1464</v>
      </c>
      <c r="O463" s="64" t="s">
        <v>1590</v>
      </c>
      <c r="P463" s="64" t="s">
        <v>1464</v>
      </c>
      <c r="Q463" s="64" t="s">
        <v>1464</v>
      </c>
    </row>
    <row r="464" ht="12.75" customHeight="1">
      <c r="A464" s="64" t="s">
        <v>3012</v>
      </c>
      <c r="B464" s="81" t="s">
        <v>3013</v>
      </c>
      <c r="C464" s="64" t="s">
        <v>3014</v>
      </c>
      <c r="D464" s="64" t="s">
        <v>1376</v>
      </c>
      <c r="E464" s="64" t="s">
        <v>228</v>
      </c>
      <c r="F464" s="64" t="s">
        <v>1464</v>
      </c>
      <c r="G464" s="64" t="s">
        <v>1464</v>
      </c>
      <c r="H464" s="64" t="s">
        <v>33</v>
      </c>
      <c r="I464" s="64">
        <v>4400.0</v>
      </c>
      <c r="J464" s="64">
        <v>72.0</v>
      </c>
      <c r="K464" s="64" t="s">
        <v>23</v>
      </c>
      <c r="L464" s="64" t="s">
        <v>23</v>
      </c>
      <c r="M464" s="64" t="s">
        <v>3015</v>
      </c>
      <c r="N464" s="64" t="s">
        <v>1464</v>
      </c>
      <c r="O464" s="64" t="s">
        <v>1491</v>
      </c>
      <c r="P464" s="64" t="s">
        <v>1464</v>
      </c>
      <c r="Q464" s="64" t="s">
        <v>1464</v>
      </c>
    </row>
    <row r="465" ht="12.75" customHeight="1">
      <c r="A465" s="64" t="s">
        <v>3016</v>
      </c>
      <c r="B465" s="81" t="s">
        <v>3017</v>
      </c>
      <c r="C465" s="64" t="s">
        <v>3018</v>
      </c>
      <c r="D465" s="64" t="s">
        <v>1363</v>
      </c>
      <c r="E465" s="64" t="s">
        <v>1211</v>
      </c>
      <c r="F465" s="64" t="s">
        <v>1464</v>
      </c>
      <c r="G465" s="64" t="s">
        <v>1464</v>
      </c>
      <c r="H465" s="64" t="s">
        <v>857</v>
      </c>
      <c r="I465" s="64">
        <v>5700.0</v>
      </c>
      <c r="J465" s="64">
        <v>76.0</v>
      </c>
      <c r="K465" s="64" t="s">
        <v>23</v>
      </c>
      <c r="L465" s="64" t="s">
        <v>23</v>
      </c>
      <c r="M465" s="64" t="s">
        <v>3019</v>
      </c>
      <c r="N465" s="64" t="s">
        <v>1464</v>
      </c>
      <c r="O465" s="64" t="s">
        <v>1491</v>
      </c>
      <c r="P465" s="64" t="s">
        <v>1464</v>
      </c>
      <c r="Q465" s="64" t="s">
        <v>1464</v>
      </c>
    </row>
    <row r="466" ht="12.75" customHeight="1">
      <c r="A466" s="64" t="s">
        <v>3020</v>
      </c>
      <c r="B466" s="81" t="s">
        <v>3017</v>
      </c>
      <c r="C466" s="64" t="s">
        <v>2701</v>
      </c>
      <c r="D466" s="64" t="s">
        <v>1363</v>
      </c>
      <c r="E466" s="64" t="s">
        <v>1211</v>
      </c>
      <c r="F466" s="64" t="s">
        <v>1464</v>
      </c>
      <c r="G466" s="64" t="s">
        <v>1464</v>
      </c>
      <c r="H466" s="64" t="s">
        <v>857</v>
      </c>
      <c r="I466" s="64">
        <v>5000.0</v>
      </c>
      <c r="J466" s="64">
        <v>75.0</v>
      </c>
      <c r="K466" s="64" t="s">
        <v>23</v>
      </c>
      <c r="L466" s="64" t="s">
        <v>35</v>
      </c>
      <c r="M466" s="64" t="s">
        <v>3021</v>
      </c>
      <c r="N466" s="64" t="s">
        <v>1464</v>
      </c>
      <c r="O466" s="64" t="s">
        <v>1555</v>
      </c>
      <c r="P466" s="64" t="s">
        <v>1464</v>
      </c>
      <c r="Q466" s="64" t="s">
        <v>1464</v>
      </c>
    </row>
    <row r="467" ht="12.75" customHeight="1">
      <c r="A467" s="64" t="s">
        <v>3022</v>
      </c>
      <c r="B467" s="82">
        <v>41432.333333333336</v>
      </c>
      <c r="C467" s="64" t="s">
        <v>3023</v>
      </c>
      <c r="D467" s="64" t="s">
        <v>1484</v>
      </c>
      <c r="E467" s="64" t="s">
        <v>82</v>
      </c>
      <c r="F467" s="64" t="s">
        <v>2317</v>
      </c>
      <c r="G467" s="64" t="s">
        <v>833</v>
      </c>
      <c r="H467" s="64" t="s">
        <v>1464</v>
      </c>
      <c r="I467" s="64">
        <v>5400.0</v>
      </c>
      <c r="J467" s="64">
        <v>76.0</v>
      </c>
      <c r="K467" s="64" t="s">
        <v>23</v>
      </c>
      <c r="L467" s="64" t="s">
        <v>23</v>
      </c>
      <c r="M467" s="64" t="s">
        <v>3024</v>
      </c>
      <c r="N467" s="64" t="s">
        <v>1464</v>
      </c>
      <c r="O467" s="64" t="s">
        <v>1590</v>
      </c>
      <c r="P467" s="64" t="s">
        <v>1464</v>
      </c>
      <c r="Q467" s="64" t="s">
        <v>1464</v>
      </c>
    </row>
    <row r="468" ht="12.75" customHeight="1">
      <c r="A468" s="64" t="s">
        <v>3025</v>
      </c>
      <c r="B468" s="81" t="s">
        <v>3026</v>
      </c>
      <c r="C468" s="64" t="s">
        <v>3027</v>
      </c>
      <c r="D468" s="64" t="s">
        <v>1363</v>
      </c>
      <c r="E468" s="64" t="s">
        <v>1211</v>
      </c>
      <c r="F468" s="64" t="s">
        <v>1464</v>
      </c>
      <c r="G468" s="64" t="s">
        <v>1464</v>
      </c>
      <c r="H468" s="64" t="s">
        <v>857</v>
      </c>
      <c r="I468" s="64">
        <v>5000.0</v>
      </c>
      <c r="J468" s="64">
        <v>74.0</v>
      </c>
      <c r="K468" s="64" t="s">
        <v>23</v>
      </c>
      <c r="L468" s="64" t="s">
        <v>35</v>
      </c>
      <c r="M468" s="64" t="s">
        <v>3028</v>
      </c>
      <c r="N468" s="64" t="s">
        <v>1464</v>
      </c>
      <c r="O468" s="64" t="s">
        <v>1555</v>
      </c>
      <c r="P468" s="64" t="s">
        <v>1464</v>
      </c>
      <c r="Q468" s="64" t="s">
        <v>1464</v>
      </c>
    </row>
    <row r="469" ht="12.75" customHeight="1">
      <c r="A469" s="64" t="s">
        <v>3029</v>
      </c>
      <c r="B469" s="81" t="s">
        <v>3026</v>
      </c>
      <c r="C469" s="64" t="s">
        <v>3030</v>
      </c>
      <c r="D469" s="64" t="s">
        <v>1363</v>
      </c>
      <c r="E469" s="64" t="s">
        <v>1211</v>
      </c>
      <c r="F469" s="64" t="s">
        <v>1464</v>
      </c>
      <c r="G469" s="64" t="s">
        <v>1464</v>
      </c>
      <c r="H469" s="64" t="s">
        <v>857</v>
      </c>
      <c r="I469" s="64">
        <v>5800.0</v>
      </c>
      <c r="J469" s="64">
        <v>79.0</v>
      </c>
      <c r="K469" s="64" t="s">
        <v>23</v>
      </c>
      <c r="L469" s="64" t="s">
        <v>23</v>
      </c>
      <c r="M469" s="64" t="s">
        <v>3031</v>
      </c>
      <c r="N469" s="64" t="s">
        <v>1464</v>
      </c>
      <c r="O469" s="64" t="s">
        <v>1491</v>
      </c>
      <c r="P469" s="64" t="s">
        <v>1464</v>
      </c>
      <c r="Q469" s="64" t="s">
        <v>1464</v>
      </c>
    </row>
    <row r="470" ht="12.75" customHeight="1">
      <c r="A470" s="64" t="s">
        <v>3032</v>
      </c>
      <c r="B470" s="81" t="s">
        <v>3033</v>
      </c>
      <c r="C470" s="64" t="s">
        <v>3034</v>
      </c>
      <c r="D470" s="64" t="s">
        <v>1363</v>
      </c>
      <c r="E470" s="64" t="s">
        <v>1211</v>
      </c>
      <c r="F470" s="64" t="s">
        <v>1464</v>
      </c>
      <c r="G470" s="64" t="s">
        <v>1464</v>
      </c>
      <c r="H470" s="64" t="s">
        <v>857</v>
      </c>
      <c r="I470" s="64">
        <v>6400.0</v>
      </c>
      <c r="J470" s="64">
        <v>79.0</v>
      </c>
      <c r="K470" s="64" t="s">
        <v>23</v>
      </c>
      <c r="L470" s="64" t="s">
        <v>23</v>
      </c>
      <c r="M470" s="64" t="s">
        <v>3035</v>
      </c>
      <c r="N470" s="64" t="s">
        <v>1464</v>
      </c>
      <c r="O470" s="64" t="s">
        <v>1491</v>
      </c>
      <c r="P470" s="64" t="s">
        <v>1464</v>
      </c>
      <c r="Q470" s="64" t="s">
        <v>1464</v>
      </c>
    </row>
    <row r="471" ht="12.75" customHeight="1">
      <c r="A471" s="64" t="s">
        <v>3036</v>
      </c>
      <c r="B471" s="81" t="s">
        <v>3037</v>
      </c>
      <c r="C471" s="64" t="s">
        <v>2351</v>
      </c>
      <c r="D471" s="64" t="s">
        <v>1363</v>
      </c>
      <c r="E471" s="64" t="s">
        <v>1211</v>
      </c>
      <c r="F471" s="64" t="s">
        <v>1464</v>
      </c>
      <c r="G471" s="64" t="s">
        <v>1464</v>
      </c>
      <c r="H471" s="64" t="s">
        <v>857</v>
      </c>
      <c r="I471" s="64">
        <v>5300.0</v>
      </c>
      <c r="J471" s="64">
        <v>77.0</v>
      </c>
      <c r="K471" s="64" t="s">
        <v>23</v>
      </c>
      <c r="L471" s="64" t="s">
        <v>23</v>
      </c>
      <c r="M471" s="64" t="s">
        <v>3038</v>
      </c>
      <c r="N471" s="64" t="s">
        <v>1464</v>
      </c>
      <c r="O471" s="64" t="s">
        <v>1555</v>
      </c>
      <c r="P471" s="64" t="s">
        <v>1464</v>
      </c>
      <c r="Q471" s="64" t="s">
        <v>1464</v>
      </c>
    </row>
    <row r="472" ht="12.75" customHeight="1">
      <c r="A472" s="64" t="s">
        <v>3039</v>
      </c>
      <c r="B472" s="81" t="s">
        <v>3040</v>
      </c>
      <c r="C472" s="64" t="s">
        <v>3041</v>
      </c>
      <c r="D472" s="64" t="s">
        <v>1363</v>
      </c>
      <c r="E472" s="64" t="s">
        <v>1211</v>
      </c>
      <c r="F472" s="64" t="s">
        <v>1464</v>
      </c>
      <c r="G472" s="64" t="s">
        <v>1464</v>
      </c>
      <c r="H472" s="64" t="s">
        <v>857</v>
      </c>
      <c r="I472" s="64">
        <v>5000.0</v>
      </c>
      <c r="J472" s="64">
        <v>75.0</v>
      </c>
      <c r="K472" s="64" t="s">
        <v>23</v>
      </c>
      <c r="L472" s="64" t="s">
        <v>23</v>
      </c>
      <c r="M472" s="64" t="s">
        <v>3042</v>
      </c>
      <c r="N472" s="64" t="s">
        <v>1464</v>
      </c>
      <c r="O472" s="64" t="s">
        <v>1555</v>
      </c>
      <c r="P472" s="64" t="s">
        <v>1464</v>
      </c>
      <c r="Q472" s="64" t="s">
        <v>1464</v>
      </c>
    </row>
    <row r="473" ht="12.75" customHeight="1">
      <c r="A473" s="64" t="s">
        <v>3043</v>
      </c>
      <c r="B473" s="81" t="s">
        <v>3044</v>
      </c>
      <c r="C473" s="64" t="s">
        <v>3045</v>
      </c>
      <c r="D473" s="64" t="s">
        <v>1363</v>
      </c>
      <c r="E473" s="64" t="s">
        <v>1211</v>
      </c>
      <c r="F473" s="64" t="s">
        <v>1464</v>
      </c>
      <c r="G473" s="64" t="s">
        <v>1464</v>
      </c>
      <c r="H473" s="64" t="s">
        <v>857</v>
      </c>
      <c r="I473" s="64">
        <v>5500.0</v>
      </c>
      <c r="J473" s="64">
        <v>76.0</v>
      </c>
      <c r="K473" s="64" t="s">
        <v>23</v>
      </c>
      <c r="L473" s="64" t="s">
        <v>23</v>
      </c>
      <c r="M473" s="64" t="s">
        <v>3046</v>
      </c>
      <c r="N473" s="64" t="s">
        <v>1464</v>
      </c>
      <c r="O473" s="64" t="s">
        <v>1572</v>
      </c>
      <c r="P473" s="64" t="s">
        <v>1464</v>
      </c>
      <c r="Q473" s="64" t="s">
        <v>1464</v>
      </c>
    </row>
    <row r="474" ht="12.75" customHeight="1">
      <c r="A474" s="64" t="s">
        <v>3047</v>
      </c>
      <c r="B474" s="81" t="s">
        <v>3044</v>
      </c>
      <c r="C474" s="64" t="s">
        <v>3048</v>
      </c>
      <c r="D474" s="64" t="s">
        <v>1363</v>
      </c>
      <c r="E474" s="64" t="s">
        <v>1211</v>
      </c>
      <c r="F474" s="64" t="s">
        <v>1464</v>
      </c>
      <c r="G474" s="64" t="s">
        <v>1464</v>
      </c>
      <c r="H474" s="64" t="s">
        <v>857</v>
      </c>
      <c r="I474" s="64">
        <v>5900.0</v>
      </c>
      <c r="J474" s="64">
        <v>76.0</v>
      </c>
      <c r="K474" s="64" t="s">
        <v>23</v>
      </c>
      <c r="L474" s="64" t="s">
        <v>23</v>
      </c>
      <c r="M474" s="64" t="s">
        <v>3049</v>
      </c>
      <c r="N474" s="64" t="s">
        <v>1464</v>
      </c>
      <c r="O474" s="64" t="s">
        <v>1572</v>
      </c>
      <c r="P474" s="64" t="s">
        <v>1464</v>
      </c>
      <c r="Q474" s="64" t="s">
        <v>1464</v>
      </c>
    </row>
    <row r="475" ht="12.75" customHeight="1">
      <c r="A475" s="64" t="s">
        <v>3050</v>
      </c>
      <c r="B475" s="81" t="s">
        <v>3051</v>
      </c>
      <c r="C475" s="64" t="s">
        <v>3052</v>
      </c>
      <c r="D475" s="64" t="s">
        <v>1363</v>
      </c>
      <c r="E475" s="64" t="s">
        <v>1211</v>
      </c>
      <c r="F475" s="64" t="s">
        <v>1464</v>
      </c>
      <c r="G475" s="64" t="s">
        <v>1464</v>
      </c>
      <c r="H475" s="64" t="s">
        <v>857</v>
      </c>
      <c r="I475" s="64">
        <v>5850.0</v>
      </c>
      <c r="J475" s="64">
        <v>79.0</v>
      </c>
      <c r="K475" s="64" t="s">
        <v>23</v>
      </c>
      <c r="L475" s="64" t="s">
        <v>35</v>
      </c>
      <c r="M475" s="64" t="s">
        <v>3053</v>
      </c>
      <c r="N475" s="64" t="s">
        <v>816</v>
      </c>
      <c r="O475" s="64" t="s">
        <v>1491</v>
      </c>
      <c r="P475" s="64" t="s">
        <v>1464</v>
      </c>
      <c r="Q475" s="64" t="s">
        <v>1464</v>
      </c>
    </row>
    <row r="476" ht="12.75" customHeight="1">
      <c r="A476" s="64" t="s">
        <v>3054</v>
      </c>
      <c r="B476" s="82">
        <v>41432.458333333336</v>
      </c>
      <c r="C476" s="64" t="s">
        <v>3055</v>
      </c>
      <c r="D476" s="64" t="s">
        <v>1397</v>
      </c>
      <c r="E476" s="64" t="s">
        <v>90</v>
      </c>
      <c r="F476" s="64" t="s">
        <v>1681</v>
      </c>
      <c r="G476" s="64" t="s">
        <v>976</v>
      </c>
      <c r="H476" s="64" t="s">
        <v>1464</v>
      </c>
      <c r="I476" s="64">
        <v>6200.0</v>
      </c>
      <c r="J476" s="64">
        <v>80.0</v>
      </c>
      <c r="K476" s="64" t="s">
        <v>23</v>
      </c>
      <c r="L476" s="64" t="s">
        <v>23</v>
      </c>
      <c r="M476" s="64" t="s">
        <v>3056</v>
      </c>
      <c r="N476" s="64" t="s">
        <v>1464</v>
      </c>
      <c r="O476" s="64" t="s">
        <v>1470</v>
      </c>
      <c r="P476" s="64" t="s">
        <v>1464</v>
      </c>
      <c r="Q476" s="64" t="s">
        <v>1464</v>
      </c>
    </row>
    <row r="477" ht="12.75" customHeight="1">
      <c r="A477" s="64" t="s">
        <v>3057</v>
      </c>
      <c r="B477" s="82">
        <v>41432.458333333336</v>
      </c>
      <c r="C477" s="64" t="s">
        <v>3058</v>
      </c>
      <c r="D477" s="64" t="s">
        <v>1363</v>
      </c>
      <c r="E477" s="64" t="s">
        <v>1211</v>
      </c>
      <c r="F477" s="64" t="s">
        <v>1606</v>
      </c>
      <c r="G477" s="64" t="s">
        <v>856</v>
      </c>
      <c r="H477" s="64" t="s">
        <v>1464</v>
      </c>
      <c r="I477" s="64">
        <v>6100.0</v>
      </c>
      <c r="J477" s="64">
        <v>82.0</v>
      </c>
      <c r="K477" s="64" t="s">
        <v>23</v>
      </c>
      <c r="L477" s="64" t="s">
        <v>23</v>
      </c>
      <c r="M477" s="64" t="s">
        <v>3059</v>
      </c>
      <c r="N477" s="64" t="s">
        <v>1464</v>
      </c>
      <c r="O477" s="64" t="s">
        <v>1496</v>
      </c>
      <c r="P477" s="64" t="s">
        <v>1464</v>
      </c>
      <c r="Q477" s="64" t="s">
        <v>1464</v>
      </c>
    </row>
    <row r="478" ht="12.75" customHeight="1">
      <c r="A478" s="64" t="s">
        <v>3060</v>
      </c>
      <c r="B478" s="81" t="s">
        <v>3061</v>
      </c>
      <c r="C478" s="64" t="s">
        <v>3062</v>
      </c>
      <c r="D478" s="64" t="s">
        <v>1363</v>
      </c>
      <c r="E478" s="64" t="s">
        <v>1211</v>
      </c>
      <c r="F478" s="64" t="s">
        <v>1464</v>
      </c>
      <c r="G478" s="64" t="s">
        <v>1464</v>
      </c>
      <c r="H478" s="64" t="s">
        <v>857</v>
      </c>
      <c r="I478" s="64">
        <v>5900.0</v>
      </c>
      <c r="J478" s="64">
        <v>82.0</v>
      </c>
      <c r="K478" s="64" t="s">
        <v>23</v>
      </c>
      <c r="L478" s="64" t="s">
        <v>35</v>
      </c>
      <c r="M478" s="64" t="s">
        <v>3063</v>
      </c>
      <c r="N478" s="64" t="s">
        <v>1464</v>
      </c>
      <c r="O478" s="64" t="s">
        <v>1590</v>
      </c>
      <c r="P478" s="64" t="s">
        <v>1464</v>
      </c>
      <c r="Q478" s="64" t="s">
        <v>1464</v>
      </c>
    </row>
    <row r="479" ht="12.75" customHeight="1">
      <c r="A479" s="64" t="s">
        <v>3064</v>
      </c>
      <c r="B479" s="81" t="s">
        <v>3065</v>
      </c>
      <c r="C479" s="64" t="s">
        <v>1575</v>
      </c>
      <c r="D479" s="64" t="s">
        <v>1363</v>
      </c>
      <c r="E479" s="64" t="s">
        <v>1211</v>
      </c>
      <c r="F479" s="64" t="s">
        <v>1464</v>
      </c>
      <c r="G479" s="64" t="s">
        <v>1464</v>
      </c>
      <c r="H479" s="64" t="s">
        <v>857</v>
      </c>
      <c r="I479" s="64">
        <v>5500.0</v>
      </c>
      <c r="J479" s="64">
        <v>77.0</v>
      </c>
      <c r="K479" s="64" t="s">
        <v>23</v>
      </c>
      <c r="L479" s="64" t="s">
        <v>23</v>
      </c>
      <c r="M479" s="64" t="s">
        <v>3066</v>
      </c>
      <c r="N479" s="64" t="s">
        <v>1464</v>
      </c>
      <c r="O479" s="64" t="s">
        <v>1572</v>
      </c>
      <c r="P479" s="64" t="s">
        <v>1464</v>
      </c>
      <c r="Q479" s="64" t="s">
        <v>1464</v>
      </c>
    </row>
    <row r="480" ht="12.75" customHeight="1">
      <c r="A480" s="64" t="s">
        <v>3067</v>
      </c>
      <c r="B480" s="81" t="s">
        <v>3065</v>
      </c>
      <c r="C480" s="64" t="s">
        <v>3068</v>
      </c>
      <c r="D480" s="64" t="s">
        <v>1363</v>
      </c>
      <c r="E480" s="64" t="s">
        <v>1211</v>
      </c>
      <c r="F480" s="64" t="s">
        <v>1464</v>
      </c>
      <c r="G480" s="64" t="s">
        <v>1464</v>
      </c>
      <c r="H480" s="64" t="s">
        <v>857</v>
      </c>
      <c r="I480" s="64">
        <v>4600.0</v>
      </c>
      <c r="J480" s="64">
        <v>74.0</v>
      </c>
      <c r="K480" s="64" t="s">
        <v>23</v>
      </c>
      <c r="L480" s="64" t="s">
        <v>23</v>
      </c>
      <c r="M480" s="64" t="s">
        <v>3069</v>
      </c>
      <c r="N480" s="64" t="s">
        <v>1464</v>
      </c>
      <c r="O480" s="64" t="s">
        <v>1555</v>
      </c>
      <c r="P480" s="64" t="s">
        <v>1464</v>
      </c>
      <c r="Q480" s="64" t="s">
        <v>1464</v>
      </c>
    </row>
    <row r="481" ht="12.75" customHeight="1">
      <c r="A481" s="64" t="s">
        <v>3070</v>
      </c>
      <c r="B481" s="81" t="s">
        <v>3065</v>
      </c>
      <c r="C481" s="64" t="s">
        <v>3071</v>
      </c>
      <c r="D481" s="64" t="s">
        <v>1363</v>
      </c>
      <c r="E481" s="64" t="s">
        <v>1211</v>
      </c>
      <c r="F481" s="64" t="s">
        <v>1464</v>
      </c>
      <c r="G481" s="64" t="s">
        <v>1464</v>
      </c>
      <c r="H481" s="64" t="s">
        <v>1254</v>
      </c>
      <c r="I481" s="64">
        <v>5645.0</v>
      </c>
      <c r="J481" s="64">
        <v>80.0</v>
      </c>
      <c r="K481" s="64" t="s">
        <v>23</v>
      </c>
      <c r="L481" s="64" t="s">
        <v>23</v>
      </c>
      <c r="M481" s="64" t="s">
        <v>3072</v>
      </c>
      <c r="N481" s="64" t="s">
        <v>1464</v>
      </c>
      <c r="O481" s="64" t="s">
        <v>1464</v>
      </c>
      <c r="P481" s="64" t="s">
        <v>1464</v>
      </c>
      <c r="Q481" s="64" t="s">
        <v>1464</v>
      </c>
    </row>
    <row r="482" ht="12.75" customHeight="1">
      <c r="A482" s="64" t="s">
        <v>3073</v>
      </c>
      <c r="B482" s="82">
        <v>41432.5</v>
      </c>
      <c r="C482" s="64" t="s">
        <v>3074</v>
      </c>
      <c r="D482" s="64" t="s">
        <v>1363</v>
      </c>
      <c r="E482" s="64" t="s">
        <v>1211</v>
      </c>
      <c r="F482" s="64" t="s">
        <v>1606</v>
      </c>
      <c r="G482" s="64" t="s">
        <v>856</v>
      </c>
      <c r="H482" s="64" t="s">
        <v>1464</v>
      </c>
      <c r="I482" s="64">
        <v>5960.0</v>
      </c>
      <c r="J482" s="64">
        <v>81.0</v>
      </c>
      <c r="K482" s="64" t="s">
        <v>23</v>
      </c>
      <c r="L482" s="64" t="s">
        <v>23</v>
      </c>
      <c r="M482" s="64" t="s">
        <v>3075</v>
      </c>
      <c r="N482" s="64" t="s">
        <v>1464</v>
      </c>
      <c r="O482" s="64" t="s">
        <v>1464</v>
      </c>
      <c r="P482" s="64" t="s">
        <v>1464</v>
      </c>
      <c r="Q482" s="64" t="s">
        <v>1464</v>
      </c>
    </row>
    <row r="483" ht="12.75" customHeight="1">
      <c r="A483" s="64" t="s">
        <v>3076</v>
      </c>
      <c r="B483" s="82">
        <v>41432.541666666664</v>
      </c>
      <c r="C483" s="64" t="s">
        <v>3077</v>
      </c>
      <c r="D483" s="64" t="s">
        <v>1484</v>
      </c>
      <c r="E483" s="64" t="s">
        <v>82</v>
      </c>
      <c r="F483" s="64" t="s">
        <v>2038</v>
      </c>
      <c r="G483" s="64" t="s">
        <v>836</v>
      </c>
      <c r="H483" s="64" t="s">
        <v>1464</v>
      </c>
      <c r="I483" s="64">
        <v>4550.0</v>
      </c>
      <c r="J483" s="64">
        <v>74.0</v>
      </c>
      <c r="K483" s="64" t="s">
        <v>23</v>
      </c>
      <c r="L483" s="64" t="s">
        <v>23</v>
      </c>
      <c r="M483" s="64" t="s">
        <v>3078</v>
      </c>
      <c r="N483" s="64" t="s">
        <v>1464</v>
      </c>
      <c r="O483" s="64" t="s">
        <v>1572</v>
      </c>
      <c r="P483" s="64" t="s">
        <v>1464</v>
      </c>
      <c r="Q483" s="64" t="s">
        <v>1464</v>
      </c>
    </row>
    <row r="484" ht="12.75" customHeight="1">
      <c r="A484" s="64" t="s">
        <v>3079</v>
      </c>
      <c r="B484" s="81" t="s">
        <v>3080</v>
      </c>
      <c r="C484" s="64" t="s">
        <v>2961</v>
      </c>
      <c r="D484" s="64" t="s">
        <v>1363</v>
      </c>
      <c r="E484" s="64" t="s">
        <v>1211</v>
      </c>
      <c r="F484" s="64" t="s">
        <v>1464</v>
      </c>
      <c r="G484" s="64" t="s">
        <v>1464</v>
      </c>
      <c r="H484" s="64" t="s">
        <v>819</v>
      </c>
      <c r="I484" s="64">
        <v>5060.0</v>
      </c>
      <c r="J484" s="64">
        <v>77.0</v>
      </c>
      <c r="K484" s="64" t="s">
        <v>23</v>
      </c>
      <c r="L484" s="64" t="s">
        <v>23</v>
      </c>
      <c r="M484" s="64" t="s">
        <v>3081</v>
      </c>
      <c r="N484" s="64" t="s">
        <v>1464</v>
      </c>
      <c r="O484" s="64" t="s">
        <v>1464</v>
      </c>
      <c r="P484" s="64" t="s">
        <v>1464</v>
      </c>
      <c r="Q484" s="64" t="s">
        <v>1464</v>
      </c>
    </row>
    <row r="485" ht="12.75" customHeight="1">
      <c r="A485" s="64" t="s">
        <v>3082</v>
      </c>
      <c r="B485" s="81" t="s">
        <v>3083</v>
      </c>
      <c r="C485" s="64" t="s">
        <v>1593</v>
      </c>
      <c r="D485" s="64" t="s">
        <v>1397</v>
      </c>
      <c r="E485" s="64" t="s">
        <v>90</v>
      </c>
      <c r="F485" s="64" t="s">
        <v>1464</v>
      </c>
      <c r="G485" s="64" t="s">
        <v>1464</v>
      </c>
      <c r="H485" s="64" t="s">
        <v>1661</v>
      </c>
      <c r="I485" s="64">
        <v>4700.0</v>
      </c>
      <c r="J485" s="64">
        <v>78.0</v>
      </c>
      <c r="K485" s="64" t="s">
        <v>23</v>
      </c>
      <c r="L485" s="64" t="s">
        <v>23</v>
      </c>
      <c r="M485" s="64" t="s">
        <v>3084</v>
      </c>
      <c r="N485" s="64" t="s">
        <v>1464</v>
      </c>
      <c r="O485" s="64" t="s">
        <v>1491</v>
      </c>
      <c r="P485" s="64" t="s">
        <v>1464</v>
      </c>
      <c r="Q485" s="64" t="s">
        <v>1464</v>
      </c>
    </row>
    <row r="486" ht="12.75" customHeight="1">
      <c r="A486" s="64" t="s">
        <v>3085</v>
      </c>
      <c r="B486" s="81" t="s">
        <v>3083</v>
      </c>
      <c r="C486" s="64" t="s">
        <v>2572</v>
      </c>
      <c r="D486" s="64" t="s">
        <v>1363</v>
      </c>
      <c r="E486" s="64" t="s">
        <v>1211</v>
      </c>
      <c r="F486" s="64" t="s">
        <v>1464</v>
      </c>
      <c r="G486" s="64" t="s">
        <v>1464</v>
      </c>
      <c r="H486" s="64" t="s">
        <v>819</v>
      </c>
      <c r="I486" s="64">
        <v>4780.0</v>
      </c>
      <c r="J486" s="64">
        <v>72.0</v>
      </c>
      <c r="K486" s="64" t="s">
        <v>23</v>
      </c>
      <c r="L486" s="64" t="s">
        <v>23</v>
      </c>
      <c r="M486" s="64" t="s">
        <v>3086</v>
      </c>
      <c r="N486" s="64" t="s">
        <v>1464</v>
      </c>
      <c r="O486" s="64" t="s">
        <v>1464</v>
      </c>
      <c r="P486" s="64" t="s">
        <v>1464</v>
      </c>
      <c r="Q486" s="64" t="s">
        <v>1464</v>
      </c>
    </row>
    <row r="487" ht="12.75" customHeight="1">
      <c r="A487" s="64" t="s">
        <v>3087</v>
      </c>
      <c r="B487" s="81" t="s">
        <v>3088</v>
      </c>
      <c r="C487" s="64" t="s">
        <v>3089</v>
      </c>
      <c r="D487" s="64" t="s">
        <v>1363</v>
      </c>
      <c r="E487" s="64" t="s">
        <v>1211</v>
      </c>
      <c r="F487" s="64" t="s">
        <v>1464</v>
      </c>
      <c r="G487" s="64" t="s">
        <v>1464</v>
      </c>
      <c r="H487" s="64" t="s">
        <v>819</v>
      </c>
      <c r="I487" s="64">
        <v>5170.0</v>
      </c>
      <c r="J487" s="64">
        <v>78.0</v>
      </c>
      <c r="K487" s="64" t="s">
        <v>23</v>
      </c>
      <c r="L487" s="64" t="s">
        <v>35</v>
      </c>
      <c r="M487" s="64" t="s">
        <v>3090</v>
      </c>
      <c r="N487" s="64" t="s">
        <v>1464</v>
      </c>
      <c r="O487" s="64" t="s">
        <v>1464</v>
      </c>
      <c r="P487" s="64" t="s">
        <v>1464</v>
      </c>
      <c r="Q487" s="64" t="s">
        <v>1464</v>
      </c>
    </row>
    <row r="488" ht="12.75" customHeight="1">
      <c r="A488" s="64" t="s">
        <v>3091</v>
      </c>
      <c r="B488" s="81" t="s">
        <v>3092</v>
      </c>
      <c r="C488" s="64" t="s">
        <v>1949</v>
      </c>
      <c r="D488" s="64" t="s">
        <v>1363</v>
      </c>
      <c r="E488" s="64" t="s">
        <v>1211</v>
      </c>
      <c r="F488" s="64" t="s">
        <v>1464</v>
      </c>
      <c r="G488" s="64" t="s">
        <v>1464</v>
      </c>
      <c r="H488" s="64" t="s">
        <v>819</v>
      </c>
      <c r="I488" s="64">
        <v>5800.0</v>
      </c>
      <c r="J488" s="64">
        <v>80.0</v>
      </c>
      <c r="K488" s="64" t="s">
        <v>23</v>
      </c>
      <c r="L488" s="64" t="s">
        <v>35</v>
      </c>
      <c r="M488" s="64" t="s">
        <v>3093</v>
      </c>
      <c r="N488" s="64" t="s">
        <v>1464</v>
      </c>
      <c r="O488" s="64" t="s">
        <v>1464</v>
      </c>
      <c r="P488" s="64" t="s">
        <v>1464</v>
      </c>
      <c r="Q488" s="64" t="s">
        <v>1464</v>
      </c>
    </row>
    <row r="489" ht="12.75" customHeight="1">
      <c r="A489" s="64" t="s">
        <v>3094</v>
      </c>
      <c r="B489" s="82">
        <v>41432.82638888889</v>
      </c>
      <c r="C489" s="64" t="s">
        <v>3095</v>
      </c>
      <c r="D489" s="64" t="s">
        <v>1397</v>
      </c>
      <c r="E489" s="64" t="s">
        <v>90</v>
      </c>
      <c r="F489" s="64" t="s">
        <v>1681</v>
      </c>
      <c r="G489" s="64" t="s">
        <v>976</v>
      </c>
      <c r="H489" s="64" t="s">
        <v>1464</v>
      </c>
      <c r="I489" s="64">
        <v>5075.0</v>
      </c>
      <c r="J489" s="64">
        <v>78.0</v>
      </c>
      <c r="K489" s="64" t="s">
        <v>23</v>
      </c>
      <c r="L489" s="64" t="s">
        <v>23</v>
      </c>
      <c r="M489" s="64" t="s">
        <v>3096</v>
      </c>
      <c r="N489" s="64" t="s">
        <v>1464</v>
      </c>
      <c r="O489" s="64" t="s">
        <v>1470</v>
      </c>
      <c r="P489" s="64" t="s">
        <v>1464</v>
      </c>
      <c r="Q489" s="64" t="s">
        <v>1464</v>
      </c>
    </row>
    <row r="490" ht="12.75" customHeight="1">
      <c r="A490" s="64" t="s">
        <v>3097</v>
      </c>
      <c r="B490" s="81" t="s">
        <v>3098</v>
      </c>
      <c r="C490" s="64" t="s">
        <v>2200</v>
      </c>
      <c r="D490" s="64" t="s">
        <v>1363</v>
      </c>
      <c r="E490" s="64" t="s">
        <v>1211</v>
      </c>
      <c r="F490" s="64" t="s">
        <v>1464</v>
      </c>
      <c r="G490" s="64" t="s">
        <v>1464</v>
      </c>
      <c r="H490" s="64" t="s">
        <v>857</v>
      </c>
      <c r="I490" s="64">
        <v>3130.0</v>
      </c>
      <c r="J490" s="64">
        <v>69.0</v>
      </c>
      <c r="K490" s="64" t="s">
        <v>23</v>
      </c>
      <c r="L490" s="64" t="s">
        <v>23</v>
      </c>
      <c r="M490" s="64" t="s">
        <v>3099</v>
      </c>
      <c r="N490" s="64" t="s">
        <v>1464</v>
      </c>
      <c r="O490" s="64" t="s">
        <v>1464</v>
      </c>
      <c r="P490" s="64" t="s">
        <v>1464</v>
      </c>
      <c r="Q490" s="64" t="s">
        <v>1464</v>
      </c>
    </row>
    <row r="491" ht="12.75" customHeight="1">
      <c r="A491" s="64" t="s">
        <v>3100</v>
      </c>
      <c r="B491" s="81" t="s">
        <v>3098</v>
      </c>
      <c r="C491" s="64" t="s">
        <v>3101</v>
      </c>
      <c r="D491" s="64" t="s">
        <v>1363</v>
      </c>
      <c r="E491" s="64" t="s">
        <v>1211</v>
      </c>
      <c r="F491" s="64" t="s">
        <v>1464</v>
      </c>
      <c r="G491" s="64" t="s">
        <v>1464</v>
      </c>
      <c r="H491" s="64" t="s">
        <v>857</v>
      </c>
      <c r="I491" s="64">
        <v>5360.0</v>
      </c>
      <c r="J491" s="64">
        <v>78.0</v>
      </c>
      <c r="K491" s="64" t="s">
        <v>23</v>
      </c>
      <c r="L491" s="64" t="s">
        <v>23</v>
      </c>
      <c r="M491" s="64" t="s">
        <v>3102</v>
      </c>
      <c r="N491" s="64" t="s">
        <v>1464</v>
      </c>
      <c r="O491" s="64" t="s">
        <v>1464</v>
      </c>
      <c r="P491" s="64" t="s">
        <v>1464</v>
      </c>
      <c r="Q491" s="64" t="s">
        <v>1464</v>
      </c>
    </row>
    <row r="492" ht="12.75" customHeight="1">
      <c r="A492" s="64" t="s">
        <v>3103</v>
      </c>
      <c r="B492" s="81" t="s">
        <v>3104</v>
      </c>
      <c r="C492" s="64" t="s">
        <v>3105</v>
      </c>
      <c r="D492" s="64" t="s">
        <v>1376</v>
      </c>
      <c r="E492" s="64" t="s">
        <v>228</v>
      </c>
      <c r="F492" s="64" t="s">
        <v>1464</v>
      </c>
      <c r="G492" s="64" t="s">
        <v>1464</v>
      </c>
      <c r="H492" s="64" t="s">
        <v>33</v>
      </c>
      <c r="I492" s="64">
        <v>6800.0</v>
      </c>
      <c r="J492" s="64">
        <v>85.0</v>
      </c>
      <c r="K492" s="64" t="s">
        <v>23</v>
      </c>
      <c r="L492" s="64" t="s">
        <v>23</v>
      </c>
      <c r="M492" s="64" t="s">
        <v>3106</v>
      </c>
      <c r="N492" s="64" t="s">
        <v>1464</v>
      </c>
      <c r="O492" s="64" t="s">
        <v>1646</v>
      </c>
      <c r="P492" s="64" t="s">
        <v>1464</v>
      </c>
      <c r="Q492" s="64" t="s">
        <v>1464</v>
      </c>
    </row>
    <row r="493" ht="12.75" customHeight="1">
      <c r="A493" s="64" t="s">
        <v>3107</v>
      </c>
      <c r="B493" s="81" t="s">
        <v>3104</v>
      </c>
      <c r="C493" s="64" t="s">
        <v>3108</v>
      </c>
      <c r="D493" s="64" t="s">
        <v>1376</v>
      </c>
      <c r="E493" s="64" t="s">
        <v>228</v>
      </c>
      <c r="F493" s="64" t="s">
        <v>1464</v>
      </c>
      <c r="G493" s="64" t="s">
        <v>1464</v>
      </c>
      <c r="H493" s="64" t="s">
        <v>33</v>
      </c>
      <c r="I493" s="64">
        <v>4700.0</v>
      </c>
      <c r="J493" s="64">
        <v>79.0</v>
      </c>
      <c r="K493" s="64" t="s">
        <v>23</v>
      </c>
      <c r="L493" s="64" t="s">
        <v>23</v>
      </c>
      <c r="M493" s="64" t="s">
        <v>3109</v>
      </c>
      <c r="N493" s="64" t="s">
        <v>1464</v>
      </c>
      <c r="O493" s="64" t="s">
        <v>1491</v>
      </c>
      <c r="P493" s="64" t="s">
        <v>1464</v>
      </c>
      <c r="Q493" s="64" t="s">
        <v>1464</v>
      </c>
    </row>
    <row r="494" ht="12.75" customHeight="1">
      <c r="A494" s="64" t="s">
        <v>3110</v>
      </c>
      <c r="B494" s="81" t="s">
        <v>3104</v>
      </c>
      <c r="C494" s="64" t="s">
        <v>3111</v>
      </c>
      <c r="D494" s="64" t="s">
        <v>1376</v>
      </c>
      <c r="E494" s="64" t="s">
        <v>228</v>
      </c>
      <c r="F494" s="64" t="s">
        <v>1464</v>
      </c>
      <c r="G494" s="64" t="s">
        <v>1464</v>
      </c>
      <c r="H494" s="64" t="s">
        <v>918</v>
      </c>
      <c r="I494" s="64">
        <v>4000.0</v>
      </c>
      <c r="J494" s="64">
        <v>73.0</v>
      </c>
      <c r="K494" s="64" t="s">
        <v>23</v>
      </c>
      <c r="L494" s="64" t="s">
        <v>1464</v>
      </c>
      <c r="M494" s="64" t="s">
        <v>3112</v>
      </c>
      <c r="N494" s="64" t="s">
        <v>1464</v>
      </c>
      <c r="O494" s="64" t="s">
        <v>1464</v>
      </c>
      <c r="P494" s="64" t="s">
        <v>1464</v>
      </c>
      <c r="Q494" s="64" t="s">
        <v>1464</v>
      </c>
    </row>
    <row r="495" ht="12.75" customHeight="1">
      <c r="A495" s="64" t="s">
        <v>3113</v>
      </c>
      <c r="B495" s="81" t="s">
        <v>3104</v>
      </c>
      <c r="C495" s="64" t="s">
        <v>3114</v>
      </c>
      <c r="D495" s="64" t="s">
        <v>1376</v>
      </c>
      <c r="E495" s="64" t="s">
        <v>228</v>
      </c>
      <c r="F495" s="64" t="s">
        <v>1464</v>
      </c>
      <c r="G495" s="64" t="s">
        <v>1464</v>
      </c>
      <c r="H495" s="64" t="s">
        <v>947</v>
      </c>
      <c r="I495" s="64">
        <v>4700.0</v>
      </c>
      <c r="J495" s="64">
        <v>74.0</v>
      </c>
      <c r="K495" s="64" t="s">
        <v>23</v>
      </c>
      <c r="L495" s="64" t="s">
        <v>1464</v>
      </c>
      <c r="M495" s="64" t="s">
        <v>3115</v>
      </c>
      <c r="N495" s="64" t="s">
        <v>1464</v>
      </c>
      <c r="O495" s="64" t="s">
        <v>1464</v>
      </c>
      <c r="P495" s="64" t="s">
        <v>1464</v>
      </c>
      <c r="Q495" s="64" t="s">
        <v>1464</v>
      </c>
    </row>
    <row r="496" ht="12.75" customHeight="1">
      <c r="A496" s="64" t="s">
        <v>3116</v>
      </c>
      <c r="B496" s="82">
        <v>41433.0</v>
      </c>
      <c r="C496" s="64" t="s">
        <v>3117</v>
      </c>
      <c r="D496" s="64" t="s">
        <v>1376</v>
      </c>
      <c r="E496" s="64" t="s">
        <v>228</v>
      </c>
      <c r="F496" s="64" t="s">
        <v>1491</v>
      </c>
      <c r="G496" s="64" t="s">
        <v>739</v>
      </c>
      <c r="H496" s="64" t="s">
        <v>1464</v>
      </c>
      <c r="I496" s="64">
        <v>3800.0</v>
      </c>
      <c r="J496" s="64">
        <v>74.0</v>
      </c>
      <c r="K496" s="64" t="s">
        <v>23</v>
      </c>
      <c r="L496" s="64" t="s">
        <v>1464</v>
      </c>
      <c r="M496" s="64" t="s">
        <v>3118</v>
      </c>
      <c r="N496" s="64" t="s">
        <v>1464</v>
      </c>
      <c r="O496" s="64" t="s">
        <v>1464</v>
      </c>
      <c r="P496" s="64" t="s">
        <v>1464</v>
      </c>
      <c r="Q496" s="64" t="s">
        <v>1464</v>
      </c>
    </row>
    <row r="497" ht="12.75" customHeight="1">
      <c r="A497" s="64" t="s">
        <v>3119</v>
      </c>
      <c r="B497" s="81" t="s">
        <v>3120</v>
      </c>
      <c r="C497" s="64" t="s">
        <v>3121</v>
      </c>
      <c r="D497" s="64" t="s">
        <v>1363</v>
      </c>
      <c r="E497" s="64" t="s">
        <v>1211</v>
      </c>
      <c r="F497" s="64" t="s">
        <v>1464</v>
      </c>
      <c r="G497" s="64" t="s">
        <v>1464</v>
      </c>
      <c r="H497" s="64" t="s">
        <v>857</v>
      </c>
      <c r="I497" s="64">
        <v>5535.0</v>
      </c>
      <c r="J497" s="64">
        <v>79.0</v>
      </c>
      <c r="K497" s="64" t="s">
        <v>23</v>
      </c>
      <c r="L497" s="64" t="s">
        <v>23</v>
      </c>
      <c r="M497" s="64" t="s">
        <v>3122</v>
      </c>
      <c r="N497" s="64" t="s">
        <v>1464</v>
      </c>
      <c r="O497" s="64" t="s">
        <v>1470</v>
      </c>
      <c r="P497" s="64" t="s">
        <v>1464</v>
      </c>
      <c r="Q497" s="64" t="s">
        <v>1464</v>
      </c>
    </row>
    <row r="498" ht="12.75" customHeight="1">
      <c r="A498" s="64" t="s">
        <v>3123</v>
      </c>
      <c r="B498" s="81" t="s">
        <v>3124</v>
      </c>
      <c r="C498" s="64" t="s">
        <v>3125</v>
      </c>
      <c r="D498" s="64" t="s">
        <v>1363</v>
      </c>
      <c r="E498" s="64" t="s">
        <v>1211</v>
      </c>
      <c r="F498" s="64" t="s">
        <v>1464</v>
      </c>
      <c r="G498" s="64" t="s">
        <v>1464</v>
      </c>
      <c r="H498" s="64" t="s">
        <v>857</v>
      </c>
      <c r="I498" s="64">
        <v>6015.0</v>
      </c>
      <c r="J498" s="64">
        <v>80.0</v>
      </c>
      <c r="K498" s="64" t="s">
        <v>23</v>
      </c>
      <c r="L498" s="64" t="s">
        <v>23</v>
      </c>
      <c r="M498" s="64" t="s">
        <v>3126</v>
      </c>
      <c r="N498" s="64" t="s">
        <v>1464</v>
      </c>
      <c r="O498" s="64" t="s">
        <v>1464</v>
      </c>
      <c r="P498" s="64" t="s">
        <v>1464</v>
      </c>
      <c r="Q498" s="64" t="s">
        <v>1464</v>
      </c>
    </row>
    <row r="499" ht="12.75" customHeight="1">
      <c r="A499" s="64" t="s">
        <v>3127</v>
      </c>
      <c r="B499" s="81" t="s">
        <v>3128</v>
      </c>
      <c r="C499" s="64" t="s">
        <v>2653</v>
      </c>
      <c r="D499" s="64" t="s">
        <v>1363</v>
      </c>
      <c r="E499" s="64" t="s">
        <v>1211</v>
      </c>
      <c r="F499" s="64" t="s">
        <v>1464</v>
      </c>
      <c r="G499" s="64" t="s">
        <v>1464</v>
      </c>
      <c r="H499" s="64" t="s">
        <v>857</v>
      </c>
      <c r="I499" s="64">
        <v>6095.0</v>
      </c>
      <c r="J499" s="64">
        <v>80.0</v>
      </c>
      <c r="K499" s="64" t="s">
        <v>816</v>
      </c>
      <c r="L499" s="64" t="s">
        <v>23</v>
      </c>
      <c r="M499" s="64" t="s">
        <v>3129</v>
      </c>
      <c r="N499" s="64" t="s">
        <v>1464</v>
      </c>
      <c r="O499" s="64" t="s">
        <v>1470</v>
      </c>
      <c r="P499" s="64" t="s">
        <v>1464</v>
      </c>
      <c r="Q499" s="64" t="s">
        <v>1464</v>
      </c>
    </row>
    <row r="500" ht="12.75" customHeight="1">
      <c r="A500" s="64" t="s">
        <v>3130</v>
      </c>
      <c r="B500" s="81" t="s">
        <v>3131</v>
      </c>
      <c r="C500" s="64" t="s">
        <v>2639</v>
      </c>
      <c r="D500" s="64" t="s">
        <v>1363</v>
      </c>
      <c r="E500" s="64" t="s">
        <v>1211</v>
      </c>
      <c r="F500" s="64" t="s">
        <v>1464</v>
      </c>
      <c r="G500" s="64" t="s">
        <v>1464</v>
      </c>
      <c r="H500" s="64" t="s">
        <v>819</v>
      </c>
      <c r="I500" s="64">
        <v>5075.0</v>
      </c>
      <c r="J500" s="64">
        <v>76.0</v>
      </c>
      <c r="K500" s="64" t="s">
        <v>23</v>
      </c>
      <c r="L500" s="64" t="s">
        <v>23</v>
      </c>
      <c r="M500" s="64" t="s">
        <v>3132</v>
      </c>
      <c r="N500" s="64" t="s">
        <v>1464</v>
      </c>
      <c r="O500" s="64" t="s">
        <v>1555</v>
      </c>
      <c r="P500" s="64" t="s">
        <v>1464</v>
      </c>
      <c r="Q500" s="64" t="s">
        <v>1464</v>
      </c>
    </row>
    <row r="501" ht="12.75" customHeight="1">
      <c r="A501" s="64" t="s">
        <v>3133</v>
      </c>
      <c r="B501" s="81" t="s">
        <v>3131</v>
      </c>
      <c r="C501" s="64" t="s">
        <v>2780</v>
      </c>
      <c r="D501" s="64" t="s">
        <v>1363</v>
      </c>
      <c r="E501" s="64" t="s">
        <v>1211</v>
      </c>
      <c r="F501" s="64" t="s">
        <v>1464</v>
      </c>
      <c r="G501" s="64" t="s">
        <v>1464</v>
      </c>
      <c r="H501" s="64" t="s">
        <v>857</v>
      </c>
      <c r="I501" s="64">
        <v>5075.0</v>
      </c>
      <c r="J501" s="64">
        <v>72.0</v>
      </c>
      <c r="K501" s="64" t="s">
        <v>23</v>
      </c>
      <c r="L501" s="64" t="s">
        <v>23</v>
      </c>
      <c r="M501" s="64" t="s">
        <v>3134</v>
      </c>
      <c r="N501" s="64" t="s">
        <v>1464</v>
      </c>
      <c r="O501" s="64" t="s">
        <v>1687</v>
      </c>
      <c r="P501" s="64" t="s">
        <v>1464</v>
      </c>
      <c r="Q501" s="64" t="s">
        <v>1464</v>
      </c>
    </row>
    <row r="502" ht="12.75" customHeight="1">
      <c r="A502" s="64" t="s">
        <v>3135</v>
      </c>
      <c r="B502" s="82">
        <v>41433.416666666664</v>
      </c>
      <c r="C502" s="64" t="s">
        <v>3136</v>
      </c>
      <c r="D502" s="64" t="s">
        <v>1365</v>
      </c>
      <c r="E502" s="64" t="s">
        <v>19</v>
      </c>
      <c r="F502" s="64" t="s">
        <v>2834</v>
      </c>
      <c r="G502" s="64" t="s">
        <v>27</v>
      </c>
      <c r="H502" s="64" t="s">
        <v>1464</v>
      </c>
      <c r="I502" s="64">
        <v>4200.0</v>
      </c>
      <c r="J502" s="64">
        <v>74.0</v>
      </c>
      <c r="K502" s="64" t="s">
        <v>23</v>
      </c>
      <c r="L502" s="64" t="s">
        <v>23</v>
      </c>
      <c r="M502" s="64" t="s">
        <v>3137</v>
      </c>
      <c r="N502" s="64" t="s">
        <v>1464</v>
      </c>
      <c r="O502" s="64" t="s">
        <v>1687</v>
      </c>
      <c r="P502" s="64" t="s">
        <v>1464</v>
      </c>
      <c r="Q502" s="64" t="s">
        <v>1464</v>
      </c>
    </row>
    <row r="503" ht="12.75" customHeight="1">
      <c r="A503" s="64" t="s">
        <v>3138</v>
      </c>
      <c r="B503" s="81" t="s">
        <v>3139</v>
      </c>
      <c r="C503" s="64" t="s">
        <v>2294</v>
      </c>
      <c r="D503" s="64" t="s">
        <v>1363</v>
      </c>
      <c r="E503" s="64" t="s">
        <v>1211</v>
      </c>
      <c r="F503" s="64" t="s">
        <v>1464</v>
      </c>
      <c r="G503" s="64" t="s">
        <v>1464</v>
      </c>
      <c r="H503" s="64" t="s">
        <v>819</v>
      </c>
      <c r="I503" s="64">
        <v>5490.0</v>
      </c>
      <c r="J503" s="64">
        <v>79.0</v>
      </c>
      <c r="K503" s="64" t="s">
        <v>23</v>
      </c>
      <c r="L503" s="64" t="s">
        <v>23</v>
      </c>
      <c r="M503" s="64" t="s">
        <v>3140</v>
      </c>
      <c r="N503" s="64" t="s">
        <v>1464</v>
      </c>
      <c r="O503" s="64" t="s">
        <v>1590</v>
      </c>
      <c r="P503" s="64" t="s">
        <v>1464</v>
      </c>
      <c r="Q503" s="64" t="s">
        <v>1464</v>
      </c>
    </row>
    <row r="504" ht="12.75" customHeight="1">
      <c r="A504" s="64" t="s">
        <v>3141</v>
      </c>
      <c r="B504" s="81" t="s">
        <v>3139</v>
      </c>
      <c r="C504" s="64" t="s">
        <v>1575</v>
      </c>
      <c r="D504" s="64" t="s">
        <v>1363</v>
      </c>
      <c r="E504" s="64" t="s">
        <v>1211</v>
      </c>
      <c r="F504" s="64" t="s">
        <v>1464</v>
      </c>
      <c r="G504" s="64" t="s">
        <v>1464</v>
      </c>
      <c r="H504" s="64" t="s">
        <v>819</v>
      </c>
      <c r="I504" s="64">
        <v>5095.0</v>
      </c>
      <c r="J504" s="64">
        <v>74.0</v>
      </c>
      <c r="K504" s="64" t="s">
        <v>23</v>
      </c>
      <c r="L504" s="64" t="s">
        <v>23</v>
      </c>
      <c r="M504" s="64" t="s">
        <v>3142</v>
      </c>
      <c r="N504" s="64" t="s">
        <v>1464</v>
      </c>
      <c r="O504" s="64" t="s">
        <v>1555</v>
      </c>
      <c r="P504" s="64" t="s">
        <v>1464</v>
      </c>
      <c r="Q504" s="64" t="s">
        <v>1464</v>
      </c>
    </row>
    <row r="505" ht="12.75" customHeight="1">
      <c r="A505" s="64" t="s">
        <v>3143</v>
      </c>
      <c r="B505" s="81" t="s">
        <v>3144</v>
      </c>
      <c r="C505" s="64" t="s">
        <v>1836</v>
      </c>
      <c r="D505" s="64" t="s">
        <v>1363</v>
      </c>
      <c r="E505" s="64" t="s">
        <v>1211</v>
      </c>
      <c r="F505" s="64" t="s">
        <v>1464</v>
      </c>
      <c r="G505" s="64" t="s">
        <v>1464</v>
      </c>
      <c r="H505" s="64" t="s">
        <v>819</v>
      </c>
      <c r="I505" s="64">
        <v>5650.0</v>
      </c>
      <c r="J505" s="64">
        <v>82.0</v>
      </c>
      <c r="K505" s="64" t="s">
        <v>23</v>
      </c>
      <c r="L505" s="64" t="s">
        <v>23</v>
      </c>
      <c r="M505" s="64" t="s">
        <v>3145</v>
      </c>
      <c r="N505" s="64" t="s">
        <v>1464</v>
      </c>
      <c r="O505" s="64" t="s">
        <v>1596</v>
      </c>
      <c r="P505" s="64" t="s">
        <v>1464</v>
      </c>
      <c r="Q505" s="64" t="s">
        <v>1464</v>
      </c>
    </row>
    <row r="506" ht="12.75" customHeight="1">
      <c r="A506" s="64" t="s">
        <v>3146</v>
      </c>
      <c r="B506" s="81" t="s">
        <v>3144</v>
      </c>
      <c r="C506" s="64" t="s">
        <v>3147</v>
      </c>
      <c r="D506" s="64" t="s">
        <v>1363</v>
      </c>
      <c r="E506" s="64" t="s">
        <v>1211</v>
      </c>
      <c r="F506" s="64" t="s">
        <v>1464</v>
      </c>
      <c r="G506" s="64" t="s">
        <v>1464</v>
      </c>
      <c r="H506" s="64" t="s">
        <v>857</v>
      </c>
      <c r="I506" s="64">
        <v>4915.0</v>
      </c>
      <c r="J506" s="64">
        <v>79.0</v>
      </c>
      <c r="K506" s="64" t="s">
        <v>23</v>
      </c>
      <c r="L506" s="64" t="s">
        <v>23</v>
      </c>
      <c r="M506" s="64" t="s">
        <v>3148</v>
      </c>
      <c r="N506" s="64" t="s">
        <v>1464</v>
      </c>
      <c r="O506" s="64" t="s">
        <v>1572</v>
      </c>
      <c r="P506" s="64" t="s">
        <v>1464</v>
      </c>
      <c r="Q506" s="64" t="s">
        <v>1464</v>
      </c>
    </row>
    <row r="507" ht="12.75" customHeight="1">
      <c r="A507" s="64" t="s">
        <v>3149</v>
      </c>
      <c r="B507" s="81" t="s">
        <v>3144</v>
      </c>
      <c r="C507" s="64" t="s">
        <v>2321</v>
      </c>
      <c r="D507" s="64" t="s">
        <v>1363</v>
      </c>
      <c r="E507" s="64" t="s">
        <v>1211</v>
      </c>
      <c r="F507" s="64" t="s">
        <v>1464</v>
      </c>
      <c r="G507" s="64" t="s">
        <v>1464</v>
      </c>
      <c r="H507" s="64" t="s">
        <v>819</v>
      </c>
      <c r="I507" s="64">
        <v>4305.0</v>
      </c>
      <c r="J507" s="64">
        <v>73.0</v>
      </c>
      <c r="K507" s="64" t="s">
        <v>23</v>
      </c>
      <c r="L507" s="64" t="s">
        <v>23</v>
      </c>
      <c r="M507" s="64" t="s">
        <v>3150</v>
      </c>
      <c r="N507" s="64" t="s">
        <v>1464</v>
      </c>
      <c r="O507" s="64" t="s">
        <v>1551</v>
      </c>
      <c r="P507" s="64" t="s">
        <v>1464</v>
      </c>
      <c r="Q507" s="64" t="s">
        <v>1464</v>
      </c>
    </row>
    <row r="508" ht="12.75" customHeight="1">
      <c r="A508" s="64" t="s">
        <v>1503</v>
      </c>
      <c r="B508" s="81" t="s">
        <v>3151</v>
      </c>
      <c r="C508" s="64" t="s">
        <v>3152</v>
      </c>
      <c r="D508" s="64" t="s">
        <v>1363</v>
      </c>
      <c r="E508" s="64" t="s">
        <v>1211</v>
      </c>
      <c r="F508" s="64" t="s">
        <v>1464</v>
      </c>
      <c r="G508" s="64" t="s">
        <v>1464</v>
      </c>
      <c r="H508" s="64" t="s">
        <v>857</v>
      </c>
      <c r="I508" s="64">
        <v>4655.0</v>
      </c>
      <c r="J508" s="64">
        <v>72.0</v>
      </c>
      <c r="K508" s="64" t="s">
        <v>23</v>
      </c>
      <c r="L508" s="64" t="s">
        <v>23</v>
      </c>
      <c r="M508" s="64" t="s">
        <v>3153</v>
      </c>
      <c r="N508" s="64" t="s">
        <v>1464</v>
      </c>
      <c r="O508" s="64" t="s">
        <v>1572</v>
      </c>
      <c r="P508" s="64" t="s">
        <v>1464</v>
      </c>
      <c r="Q508" s="64" t="s">
        <v>1464</v>
      </c>
    </row>
    <row r="509" ht="12.75" customHeight="1">
      <c r="A509" s="64" t="s">
        <v>3154</v>
      </c>
      <c r="B509" s="81" t="s">
        <v>3155</v>
      </c>
      <c r="C509" s="64" t="s">
        <v>3045</v>
      </c>
      <c r="D509" s="64" t="s">
        <v>1363</v>
      </c>
      <c r="E509" s="64" t="s">
        <v>1211</v>
      </c>
      <c r="F509" s="64" t="s">
        <v>1464</v>
      </c>
      <c r="G509" s="64" t="s">
        <v>1464</v>
      </c>
      <c r="H509" s="64" t="s">
        <v>857</v>
      </c>
      <c r="I509" s="64">
        <v>4425.0</v>
      </c>
      <c r="J509" s="64">
        <v>76.0</v>
      </c>
      <c r="K509" s="64" t="s">
        <v>23</v>
      </c>
      <c r="L509" s="64" t="s">
        <v>23</v>
      </c>
      <c r="M509" s="64" t="s">
        <v>3156</v>
      </c>
      <c r="N509" s="64" t="s">
        <v>1464</v>
      </c>
      <c r="O509" s="64" t="s">
        <v>1555</v>
      </c>
      <c r="P509" s="64" t="s">
        <v>1464</v>
      </c>
      <c r="Q509" s="64" t="s">
        <v>1464</v>
      </c>
    </row>
    <row r="510" ht="12.75" customHeight="1">
      <c r="A510" s="64" t="s">
        <v>2317</v>
      </c>
      <c r="B510" s="81" t="s">
        <v>3157</v>
      </c>
      <c r="C510" s="64" t="s">
        <v>3158</v>
      </c>
      <c r="D510" s="64" t="s">
        <v>1363</v>
      </c>
      <c r="E510" s="64" t="s">
        <v>1211</v>
      </c>
      <c r="F510" s="64" t="s">
        <v>1464</v>
      </c>
      <c r="G510" s="64" t="s">
        <v>1464</v>
      </c>
      <c r="H510" s="64" t="s">
        <v>819</v>
      </c>
      <c r="I510" s="64">
        <v>4395.0</v>
      </c>
      <c r="J510" s="64">
        <v>75.0</v>
      </c>
      <c r="K510" s="64" t="s">
        <v>23</v>
      </c>
      <c r="L510" s="64" t="s">
        <v>35</v>
      </c>
      <c r="M510" s="64" t="s">
        <v>3159</v>
      </c>
      <c r="N510" s="64" t="s">
        <v>1464</v>
      </c>
      <c r="O510" s="64" t="s">
        <v>1551</v>
      </c>
      <c r="P510" s="64" t="s">
        <v>1464</v>
      </c>
      <c r="Q510" s="64" t="s">
        <v>1464</v>
      </c>
    </row>
    <row r="511" ht="12.75" customHeight="1">
      <c r="A511" s="64" t="s">
        <v>2128</v>
      </c>
      <c r="B511" s="82">
        <v>41433.541666666664</v>
      </c>
      <c r="C511" s="64" t="s">
        <v>3160</v>
      </c>
      <c r="D511" s="64" t="s">
        <v>1363</v>
      </c>
      <c r="E511" s="64" t="s">
        <v>1211</v>
      </c>
      <c r="F511" s="64" t="s">
        <v>1673</v>
      </c>
      <c r="G511" s="64" t="s">
        <v>855</v>
      </c>
      <c r="H511" s="64" t="s">
        <v>1464</v>
      </c>
      <c r="I511" s="64">
        <v>6000.0</v>
      </c>
      <c r="J511" s="64">
        <v>81.0</v>
      </c>
      <c r="K511" s="64" t="s">
        <v>23</v>
      </c>
      <c r="L511" s="64" t="s">
        <v>35</v>
      </c>
      <c r="M511" s="64" t="s">
        <v>3161</v>
      </c>
      <c r="N511" s="64" t="s">
        <v>1464</v>
      </c>
      <c r="O511" s="64" t="s">
        <v>1491</v>
      </c>
      <c r="P511" s="64" t="s">
        <v>1464</v>
      </c>
      <c r="Q511" s="64" t="s">
        <v>1464</v>
      </c>
    </row>
    <row r="512" ht="12.75" customHeight="1">
      <c r="A512" s="64" t="s">
        <v>3162</v>
      </c>
      <c r="B512" s="81" t="s">
        <v>3163</v>
      </c>
      <c r="C512" s="64" t="s">
        <v>3164</v>
      </c>
      <c r="D512" s="64" t="s">
        <v>1363</v>
      </c>
      <c r="E512" s="64" t="s">
        <v>1211</v>
      </c>
      <c r="F512" s="64" t="s">
        <v>1464</v>
      </c>
      <c r="G512" s="64" t="s">
        <v>1464</v>
      </c>
      <c r="H512" s="64" t="s">
        <v>857</v>
      </c>
      <c r="I512" s="64">
        <v>4550.0</v>
      </c>
      <c r="J512" s="64">
        <v>75.0</v>
      </c>
      <c r="K512" s="64" t="s">
        <v>23</v>
      </c>
      <c r="L512" s="64" t="s">
        <v>23</v>
      </c>
      <c r="M512" s="64" t="s">
        <v>3165</v>
      </c>
      <c r="N512" s="64" t="s">
        <v>1464</v>
      </c>
      <c r="O512" s="64" t="s">
        <v>1464</v>
      </c>
      <c r="P512" s="64" t="s">
        <v>1464</v>
      </c>
      <c r="Q512" s="64" t="s">
        <v>1464</v>
      </c>
    </row>
    <row r="513" ht="12.75" customHeight="1">
      <c r="A513" s="64" t="s">
        <v>3166</v>
      </c>
      <c r="B513" s="82">
        <v>41433.583333333336</v>
      </c>
      <c r="C513" s="64" t="s">
        <v>2534</v>
      </c>
      <c r="D513" s="64" t="s">
        <v>1484</v>
      </c>
      <c r="E513" s="64" t="s">
        <v>82</v>
      </c>
      <c r="F513" s="64" t="s">
        <v>2038</v>
      </c>
      <c r="G513" s="64" t="s">
        <v>836</v>
      </c>
      <c r="H513" s="64" t="s">
        <v>1464</v>
      </c>
      <c r="I513" s="64">
        <v>4750.0</v>
      </c>
      <c r="J513" s="64">
        <v>79.0</v>
      </c>
      <c r="K513" s="64" t="s">
        <v>23</v>
      </c>
      <c r="L513" s="64" t="s">
        <v>23</v>
      </c>
      <c r="M513" s="64" t="s">
        <v>3167</v>
      </c>
      <c r="N513" s="64" t="s">
        <v>1464</v>
      </c>
      <c r="O513" s="64" t="s">
        <v>1572</v>
      </c>
      <c r="P513" s="64" t="s">
        <v>1464</v>
      </c>
      <c r="Q513" s="64" t="s">
        <v>1464</v>
      </c>
    </row>
    <row r="514" ht="12.75" customHeight="1">
      <c r="A514" s="64" t="s">
        <v>1517</v>
      </c>
      <c r="B514" s="81" t="s">
        <v>3168</v>
      </c>
      <c r="C514" s="64" t="s">
        <v>2277</v>
      </c>
      <c r="D514" s="64" t="s">
        <v>1363</v>
      </c>
      <c r="E514" s="64" t="s">
        <v>1211</v>
      </c>
      <c r="F514" s="64" t="s">
        <v>1464</v>
      </c>
      <c r="G514" s="64" t="s">
        <v>1464</v>
      </c>
      <c r="H514" s="64" t="s">
        <v>857</v>
      </c>
      <c r="I514" s="64">
        <v>4790.0</v>
      </c>
      <c r="J514" s="64">
        <v>71.0</v>
      </c>
      <c r="K514" s="64" t="s">
        <v>23</v>
      </c>
      <c r="L514" s="64" t="s">
        <v>35</v>
      </c>
      <c r="M514" s="64" t="s">
        <v>3169</v>
      </c>
      <c r="N514" s="64" t="s">
        <v>1464</v>
      </c>
      <c r="O514" s="64" t="s">
        <v>1464</v>
      </c>
      <c r="P514" s="64" t="s">
        <v>1464</v>
      </c>
      <c r="Q514" s="64" t="s">
        <v>1464</v>
      </c>
    </row>
    <row r="515" ht="12.75" customHeight="1">
      <c r="A515" s="64" t="s">
        <v>2038</v>
      </c>
      <c r="B515" s="82">
        <v>41433.604166666664</v>
      </c>
      <c r="C515" s="64" t="s">
        <v>3170</v>
      </c>
      <c r="D515" s="64" t="s">
        <v>1363</v>
      </c>
      <c r="E515" s="64" t="s">
        <v>1211</v>
      </c>
      <c r="F515" s="64" t="s">
        <v>1479</v>
      </c>
      <c r="G515" s="64" t="s">
        <v>850</v>
      </c>
      <c r="H515" s="64" t="s">
        <v>1464</v>
      </c>
      <c r="I515" s="64">
        <v>5285.0</v>
      </c>
      <c r="J515" s="64">
        <v>75.0</v>
      </c>
      <c r="K515" s="64" t="s">
        <v>23</v>
      </c>
      <c r="L515" s="64" t="s">
        <v>23</v>
      </c>
      <c r="M515" s="64" t="s">
        <v>3171</v>
      </c>
      <c r="N515" s="64" t="s">
        <v>1464</v>
      </c>
      <c r="O515" s="64" t="s">
        <v>1464</v>
      </c>
      <c r="P515" s="64" t="s">
        <v>1464</v>
      </c>
      <c r="Q515" s="64" t="s">
        <v>1464</v>
      </c>
    </row>
    <row r="516" ht="12.75" customHeight="1">
      <c r="A516" s="64" t="s">
        <v>1602</v>
      </c>
      <c r="B516" s="81" t="s">
        <v>3172</v>
      </c>
      <c r="C516" s="64" t="s">
        <v>3173</v>
      </c>
      <c r="D516" s="64" t="s">
        <v>1363</v>
      </c>
      <c r="E516" s="64" t="s">
        <v>1211</v>
      </c>
      <c r="F516" s="64" t="s">
        <v>1464</v>
      </c>
      <c r="G516" s="64" t="s">
        <v>1464</v>
      </c>
      <c r="H516" s="64" t="s">
        <v>857</v>
      </c>
      <c r="I516" s="64">
        <v>6225.0</v>
      </c>
      <c r="J516" s="64">
        <v>80.0</v>
      </c>
      <c r="K516" s="64" t="s">
        <v>23</v>
      </c>
      <c r="L516" s="64" t="s">
        <v>23</v>
      </c>
      <c r="M516" s="64" t="s">
        <v>3174</v>
      </c>
      <c r="N516" s="64" t="s">
        <v>1464</v>
      </c>
      <c r="O516" s="64" t="s">
        <v>1464</v>
      </c>
      <c r="P516" s="64" t="s">
        <v>1464</v>
      </c>
      <c r="Q516" s="64" t="s">
        <v>1464</v>
      </c>
    </row>
    <row r="517" ht="12.75" customHeight="1">
      <c r="A517" s="64" t="s">
        <v>1390</v>
      </c>
      <c r="B517" s="82">
        <v>41433.75</v>
      </c>
      <c r="C517" s="64" t="s">
        <v>3175</v>
      </c>
      <c r="D517" s="64" t="s">
        <v>1363</v>
      </c>
      <c r="E517" s="64" t="s">
        <v>1211</v>
      </c>
      <c r="F517" s="64" t="s">
        <v>1862</v>
      </c>
      <c r="G517" s="64" t="s">
        <v>845</v>
      </c>
      <c r="H517" s="64" t="s">
        <v>1464</v>
      </c>
      <c r="I517" s="64">
        <v>6000.0</v>
      </c>
      <c r="J517" s="64">
        <v>82.0</v>
      </c>
      <c r="K517" s="64" t="s">
        <v>23</v>
      </c>
      <c r="L517" s="64" t="s">
        <v>23</v>
      </c>
      <c r="M517" s="64" t="s">
        <v>3176</v>
      </c>
      <c r="N517" s="64" t="s">
        <v>1464</v>
      </c>
      <c r="O517" s="64" t="s">
        <v>1646</v>
      </c>
      <c r="P517" s="64" t="s">
        <v>1464</v>
      </c>
      <c r="Q517" s="64" t="s">
        <v>1464</v>
      </c>
    </row>
    <row r="518" ht="12.75" customHeight="1">
      <c r="A518" s="64" t="s">
        <v>1681</v>
      </c>
      <c r="B518" s="81" t="s">
        <v>3177</v>
      </c>
      <c r="C518" s="64" t="s">
        <v>3178</v>
      </c>
      <c r="D518" s="64" t="s">
        <v>1363</v>
      </c>
      <c r="E518" s="64" t="s">
        <v>1211</v>
      </c>
      <c r="F518" s="64" t="s">
        <v>1464</v>
      </c>
      <c r="G518" s="64" t="s">
        <v>1464</v>
      </c>
      <c r="H518" s="64" t="s">
        <v>819</v>
      </c>
      <c r="I518" s="64">
        <v>6200.0</v>
      </c>
      <c r="J518" s="64">
        <v>78.0</v>
      </c>
      <c r="K518" s="64" t="s">
        <v>23</v>
      </c>
      <c r="L518" s="64" t="s">
        <v>23</v>
      </c>
      <c r="M518" s="64" t="s">
        <v>3179</v>
      </c>
      <c r="N518" s="64" t="s">
        <v>816</v>
      </c>
      <c r="O518" s="64" t="s">
        <v>1596</v>
      </c>
      <c r="P518" s="64" t="s">
        <v>1464</v>
      </c>
      <c r="Q518" s="64" t="s">
        <v>1464</v>
      </c>
    </row>
    <row r="519" ht="12.75" customHeight="1">
      <c r="A519" s="64" t="s">
        <v>3180</v>
      </c>
      <c r="B519" s="81" t="s">
        <v>3181</v>
      </c>
      <c r="C519" s="64" t="s">
        <v>3182</v>
      </c>
      <c r="D519" s="64" t="s">
        <v>1363</v>
      </c>
      <c r="E519" s="64" t="s">
        <v>1211</v>
      </c>
      <c r="F519" s="64" t="s">
        <v>1464</v>
      </c>
      <c r="G519" s="64" t="s">
        <v>1464</v>
      </c>
      <c r="H519" s="64" t="s">
        <v>819</v>
      </c>
      <c r="I519" s="64">
        <v>6730.0</v>
      </c>
      <c r="J519" s="64">
        <v>85.0</v>
      </c>
      <c r="K519" s="64" t="s">
        <v>23</v>
      </c>
      <c r="L519" s="64" t="s">
        <v>35</v>
      </c>
      <c r="M519" s="64" t="s">
        <v>3183</v>
      </c>
      <c r="N519" s="64" t="s">
        <v>1464</v>
      </c>
      <c r="O519" s="64" t="s">
        <v>1486</v>
      </c>
      <c r="P519" s="64" t="s">
        <v>1464</v>
      </c>
      <c r="Q519" s="64" t="s">
        <v>1464</v>
      </c>
    </row>
    <row r="520" ht="12.75" customHeight="1">
      <c r="A520" s="64" t="s">
        <v>3184</v>
      </c>
      <c r="B520" s="82">
        <v>41434.0</v>
      </c>
      <c r="C520" s="64" t="s">
        <v>3185</v>
      </c>
      <c r="D520" s="64" t="s">
        <v>1376</v>
      </c>
      <c r="E520" s="64" t="s">
        <v>228</v>
      </c>
      <c r="F520" s="64" t="s">
        <v>1491</v>
      </c>
      <c r="G520" s="64" t="s">
        <v>739</v>
      </c>
      <c r="H520" s="64" t="s">
        <v>1464</v>
      </c>
      <c r="I520" s="64">
        <v>7000.0</v>
      </c>
      <c r="J520" s="64">
        <v>85.0</v>
      </c>
      <c r="K520" s="64" t="s">
        <v>23</v>
      </c>
      <c r="L520" s="64" t="s">
        <v>1464</v>
      </c>
      <c r="M520" s="64" t="s">
        <v>3186</v>
      </c>
      <c r="N520" s="64" t="s">
        <v>1464</v>
      </c>
      <c r="O520" s="64" t="s">
        <v>1464</v>
      </c>
      <c r="P520" s="64" t="s">
        <v>1464</v>
      </c>
      <c r="Q520" s="64" t="s">
        <v>1464</v>
      </c>
    </row>
    <row r="521" ht="12.75" customHeight="1">
      <c r="A521" s="64" t="s">
        <v>3187</v>
      </c>
      <c r="B521" s="81" t="s">
        <v>3188</v>
      </c>
      <c r="C521" s="64" t="s">
        <v>3189</v>
      </c>
      <c r="D521" s="64" t="s">
        <v>1363</v>
      </c>
      <c r="E521" s="64" t="s">
        <v>1211</v>
      </c>
      <c r="F521" s="64" t="s">
        <v>1464</v>
      </c>
      <c r="G521" s="64" t="s">
        <v>1464</v>
      </c>
      <c r="H521" s="64" t="s">
        <v>857</v>
      </c>
      <c r="I521" s="64">
        <v>5870.0</v>
      </c>
      <c r="J521" s="64">
        <v>82.0</v>
      </c>
      <c r="K521" s="64" t="s">
        <v>23</v>
      </c>
      <c r="L521" s="64" t="s">
        <v>23</v>
      </c>
      <c r="M521" s="64" t="s">
        <v>3190</v>
      </c>
      <c r="N521" s="64" t="s">
        <v>1464</v>
      </c>
      <c r="O521" s="64" t="s">
        <v>1590</v>
      </c>
      <c r="P521" s="64" t="s">
        <v>1464</v>
      </c>
      <c r="Q521" s="64" t="s">
        <v>1464</v>
      </c>
    </row>
    <row r="522" ht="12.75" customHeight="1">
      <c r="A522" s="64" t="s">
        <v>1673</v>
      </c>
      <c r="B522" s="81" t="s">
        <v>3188</v>
      </c>
      <c r="C522" s="64" t="s">
        <v>2321</v>
      </c>
      <c r="D522" s="64" t="s">
        <v>1363</v>
      </c>
      <c r="E522" s="64" t="s">
        <v>1211</v>
      </c>
      <c r="F522" s="64" t="s">
        <v>1464</v>
      </c>
      <c r="G522" s="64" t="s">
        <v>1464</v>
      </c>
      <c r="H522" s="64" t="s">
        <v>857</v>
      </c>
      <c r="I522" s="64">
        <v>5920.0</v>
      </c>
      <c r="J522" s="64">
        <v>77.0</v>
      </c>
      <c r="K522" s="64" t="s">
        <v>23</v>
      </c>
      <c r="L522" s="64" t="s">
        <v>23</v>
      </c>
      <c r="M522" s="64" t="s">
        <v>3191</v>
      </c>
      <c r="N522" s="64" t="s">
        <v>1464</v>
      </c>
      <c r="O522" s="64" t="s">
        <v>1572</v>
      </c>
      <c r="P522" s="64" t="s">
        <v>1464</v>
      </c>
      <c r="Q522" s="64" t="s">
        <v>1464</v>
      </c>
    </row>
    <row r="523" ht="12.75" customHeight="1">
      <c r="A523" s="64" t="s">
        <v>1479</v>
      </c>
      <c r="B523" s="81" t="s">
        <v>3188</v>
      </c>
      <c r="C523" s="64" t="s">
        <v>3192</v>
      </c>
      <c r="D523" s="64" t="s">
        <v>1363</v>
      </c>
      <c r="E523" s="64" t="s">
        <v>1211</v>
      </c>
      <c r="F523" s="64" t="s">
        <v>1464</v>
      </c>
      <c r="G523" s="64" t="s">
        <v>1464</v>
      </c>
      <c r="H523" s="64" t="s">
        <v>857</v>
      </c>
      <c r="I523" s="64">
        <v>4960.0</v>
      </c>
      <c r="J523" s="64">
        <v>75.0</v>
      </c>
      <c r="K523" s="64" t="s">
        <v>23</v>
      </c>
      <c r="L523" s="64" t="s">
        <v>23</v>
      </c>
      <c r="M523" s="64" t="s">
        <v>3193</v>
      </c>
      <c r="N523" s="64" t="s">
        <v>1464</v>
      </c>
      <c r="O523" s="64" t="s">
        <v>1470</v>
      </c>
      <c r="P523" s="64" t="s">
        <v>1464</v>
      </c>
      <c r="Q523" s="64" t="s">
        <v>1464</v>
      </c>
    </row>
    <row r="524" ht="12.75" customHeight="1">
      <c r="A524" s="64" t="s">
        <v>3194</v>
      </c>
      <c r="B524" s="81" t="s">
        <v>3195</v>
      </c>
      <c r="C524" s="64" t="s">
        <v>3196</v>
      </c>
      <c r="D524" s="64" t="s">
        <v>1363</v>
      </c>
      <c r="E524" s="64" t="s">
        <v>1211</v>
      </c>
      <c r="F524" s="64" t="s">
        <v>1464</v>
      </c>
      <c r="G524" s="64" t="s">
        <v>1464</v>
      </c>
      <c r="H524" s="64" t="s">
        <v>857</v>
      </c>
      <c r="I524" s="64">
        <v>8055.0</v>
      </c>
      <c r="J524" s="64">
        <v>89.0</v>
      </c>
      <c r="K524" s="64" t="s">
        <v>23</v>
      </c>
      <c r="L524" s="64" t="s">
        <v>23</v>
      </c>
      <c r="M524" s="64" t="s">
        <v>3197</v>
      </c>
      <c r="N524" s="64" t="s">
        <v>1464</v>
      </c>
      <c r="O524" s="64" t="s">
        <v>1533</v>
      </c>
      <c r="P524" s="64" t="s">
        <v>1464</v>
      </c>
      <c r="Q524" s="64" t="s">
        <v>1464</v>
      </c>
    </row>
    <row r="525" ht="12.75" customHeight="1">
      <c r="A525" s="64" t="s">
        <v>3198</v>
      </c>
      <c r="B525" s="81" t="s">
        <v>3199</v>
      </c>
      <c r="C525" s="64" t="s">
        <v>2277</v>
      </c>
      <c r="D525" s="64" t="s">
        <v>1363</v>
      </c>
      <c r="E525" s="64" t="s">
        <v>1211</v>
      </c>
      <c r="F525" s="64" t="s">
        <v>1464</v>
      </c>
      <c r="G525" s="64" t="s">
        <v>1464</v>
      </c>
      <c r="H525" s="64" t="s">
        <v>857</v>
      </c>
      <c r="I525" s="64">
        <v>4575.0</v>
      </c>
      <c r="J525" s="64">
        <v>75.0</v>
      </c>
      <c r="K525" s="64" t="s">
        <v>23</v>
      </c>
      <c r="L525" s="64" t="s">
        <v>23</v>
      </c>
      <c r="M525" s="64" t="s">
        <v>3200</v>
      </c>
      <c r="N525" s="64" t="s">
        <v>1464</v>
      </c>
      <c r="O525" s="64" t="s">
        <v>1572</v>
      </c>
      <c r="P525" s="64" t="s">
        <v>1464</v>
      </c>
      <c r="Q525" s="64" t="s">
        <v>1464</v>
      </c>
    </row>
    <row r="526" ht="12.75" customHeight="1">
      <c r="A526" s="64" t="s">
        <v>3201</v>
      </c>
      <c r="B526" s="82">
        <v>41434.364583333336</v>
      </c>
      <c r="C526" s="64" t="s">
        <v>3202</v>
      </c>
      <c r="D526" s="64" t="s">
        <v>1484</v>
      </c>
      <c r="E526" s="64" t="s">
        <v>82</v>
      </c>
      <c r="F526" s="64" t="s">
        <v>1390</v>
      </c>
      <c r="G526" s="64" t="s">
        <v>972</v>
      </c>
      <c r="H526" s="64" t="s">
        <v>1464</v>
      </c>
      <c r="I526" s="64">
        <v>4500.0</v>
      </c>
      <c r="J526" s="64">
        <v>75.0</v>
      </c>
      <c r="K526" s="64" t="s">
        <v>23</v>
      </c>
      <c r="L526" s="64" t="s">
        <v>23</v>
      </c>
      <c r="M526" s="64" t="s">
        <v>3203</v>
      </c>
      <c r="N526" s="64" t="s">
        <v>1464</v>
      </c>
      <c r="O526" s="64" t="s">
        <v>1555</v>
      </c>
      <c r="P526" s="64" t="s">
        <v>1464</v>
      </c>
      <c r="Q526" s="64" t="s">
        <v>1464</v>
      </c>
    </row>
    <row r="527" ht="12.75" customHeight="1">
      <c r="A527" s="64" t="s">
        <v>3204</v>
      </c>
      <c r="B527" s="81" t="s">
        <v>3205</v>
      </c>
      <c r="C527" s="64" t="s">
        <v>3206</v>
      </c>
      <c r="D527" s="64" t="s">
        <v>1363</v>
      </c>
      <c r="E527" s="64" t="s">
        <v>1211</v>
      </c>
      <c r="F527" s="64" t="s">
        <v>1464</v>
      </c>
      <c r="G527" s="64" t="s">
        <v>1464</v>
      </c>
      <c r="H527" s="64" t="s">
        <v>857</v>
      </c>
      <c r="I527" s="64">
        <v>5565.0</v>
      </c>
      <c r="J527" s="64">
        <v>79.0</v>
      </c>
      <c r="K527" s="64" t="s">
        <v>23</v>
      </c>
      <c r="L527" s="64" t="s">
        <v>23</v>
      </c>
      <c r="M527" s="64" t="s">
        <v>3207</v>
      </c>
      <c r="N527" s="64" t="s">
        <v>1464</v>
      </c>
      <c r="O527" s="64" t="s">
        <v>1590</v>
      </c>
      <c r="P527" s="64" t="s">
        <v>1464</v>
      </c>
      <c r="Q527" s="64" t="s">
        <v>1464</v>
      </c>
    </row>
    <row r="528" ht="12.75" customHeight="1">
      <c r="A528" s="64" t="s">
        <v>3208</v>
      </c>
      <c r="B528" s="82">
        <v>41434.395833333336</v>
      </c>
      <c r="C528" s="64" t="s">
        <v>1725</v>
      </c>
      <c r="D528" s="64" t="s">
        <v>1484</v>
      </c>
      <c r="E528" s="64" t="s">
        <v>82</v>
      </c>
      <c r="F528" s="64" t="s">
        <v>1390</v>
      </c>
      <c r="G528" s="64" t="s">
        <v>972</v>
      </c>
      <c r="H528" s="64" t="s">
        <v>1464</v>
      </c>
      <c r="I528" s="64">
        <v>5500.0</v>
      </c>
      <c r="J528" s="64">
        <v>79.0</v>
      </c>
      <c r="K528" s="64" t="s">
        <v>23</v>
      </c>
      <c r="L528" s="64" t="s">
        <v>23</v>
      </c>
      <c r="M528" s="64" t="s">
        <v>3209</v>
      </c>
      <c r="N528" s="64" t="s">
        <v>1464</v>
      </c>
      <c r="O528" s="64" t="s">
        <v>1470</v>
      </c>
      <c r="P528" s="64" t="s">
        <v>1464</v>
      </c>
      <c r="Q528" s="64" t="s">
        <v>1464</v>
      </c>
    </row>
    <row r="529" ht="12.75" customHeight="1">
      <c r="A529" s="64" t="s">
        <v>3210</v>
      </c>
      <c r="B529" s="81" t="s">
        <v>3211</v>
      </c>
      <c r="C529" s="64" t="s">
        <v>3212</v>
      </c>
      <c r="D529" s="64" t="s">
        <v>1363</v>
      </c>
      <c r="E529" s="64" t="s">
        <v>1211</v>
      </c>
      <c r="F529" s="64" t="s">
        <v>1464</v>
      </c>
      <c r="G529" s="64" t="s">
        <v>1464</v>
      </c>
      <c r="H529" s="64" t="s">
        <v>857</v>
      </c>
      <c r="I529" s="64">
        <v>4370.0</v>
      </c>
      <c r="J529" s="64">
        <v>71.0</v>
      </c>
      <c r="K529" s="64" t="s">
        <v>23</v>
      </c>
      <c r="L529" s="64" t="s">
        <v>23</v>
      </c>
      <c r="M529" s="64" t="s">
        <v>3213</v>
      </c>
      <c r="N529" s="64" t="s">
        <v>1464</v>
      </c>
      <c r="O529" s="64" t="s">
        <v>1519</v>
      </c>
      <c r="P529" s="64" t="s">
        <v>1464</v>
      </c>
      <c r="Q529" s="64" t="s">
        <v>1464</v>
      </c>
    </row>
    <row r="530" ht="12.75" customHeight="1">
      <c r="A530" s="64" t="s">
        <v>2459</v>
      </c>
      <c r="B530" s="81" t="s">
        <v>3214</v>
      </c>
      <c r="C530" s="64" t="s">
        <v>1644</v>
      </c>
      <c r="D530" s="64" t="s">
        <v>1363</v>
      </c>
      <c r="E530" s="64" t="s">
        <v>1211</v>
      </c>
      <c r="F530" s="64" t="s">
        <v>1464</v>
      </c>
      <c r="G530" s="64" t="s">
        <v>1464</v>
      </c>
      <c r="H530" s="64" t="s">
        <v>857</v>
      </c>
      <c r="I530" s="64">
        <v>5945.0</v>
      </c>
      <c r="J530" s="64">
        <v>80.0</v>
      </c>
      <c r="K530" s="64" t="s">
        <v>23</v>
      </c>
      <c r="L530" s="64" t="s">
        <v>23</v>
      </c>
      <c r="M530" s="64" t="s">
        <v>3215</v>
      </c>
      <c r="N530" s="64" t="s">
        <v>1464</v>
      </c>
      <c r="O530" s="64" t="s">
        <v>1496</v>
      </c>
      <c r="P530" s="64" t="s">
        <v>1464</v>
      </c>
      <c r="Q530" s="64" t="s">
        <v>1464</v>
      </c>
    </row>
    <row r="531" ht="12.75" customHeight="1">
      <c r="A531" s="64" t="s">
        <v>1606</v>
      </c>
      <c r="B531" s="81" t="s">
        <v>3216</v>
      </c>
      <c r="C531" s="64" t="s">
        <v>3217</v>
      </c>
      <c r="D531" s="64" t="s">
        <v>1363</v>
      </c>
      <c r="E531" s="64" t="s">
        <v>1211</v>
      </c>
      <c r="F531" s="64" t="s">
        <v>1464</v>
      </c>
      <c r="G531" s="64" t="s">
        <v>1464</v>
      </c>
      <c r="H531" s="64" t="s">
        <v>857</v>
      </c>
      <c r="I531" s="64">
        <v>5215.0</v>
      </c>
      <c r="J531" s="64">
        <v>76.0</v>
      </c>
      <c r="K531" s="64" t="s">
        <v>23</v>
      </c>
      <c r="L531" s="64" t="s">
        <v>23</v>
      </c>
      <c r="M531" s="64" t="s">
        <v>3218</v>
      </c>
      <c r="N531" s="64" t="s">
        <v>1464</v>
      </c>
      <c r="O531" s="64" t="s">
        <v>1572</v>
      </c>
      <c r="P531" s="64" t="s">
        <v>1464</v>
      </c>
      <c r="Q531" s="64" t="s">
        <v>1464</v>
      </c>
    </row>
    <row r="532" ht="12.75" customHeight="1">
      <c r="A532" s="64" t="s">
        <v>3219</v>
      </c>
      <c r="B532" s="82">
        <v>41434.479166666664</v>
      </c>
      <c r="C532" s="64" t="s">
        <v>3220</v>
      </c>
      <c r="D532" s="64" t="s">
        <v>1484</v>
      </c>
      <c r="E532" s="64" t="s">
        <v>82</v>
      </c>
      <c r="F532" s="64" t="s">
        <v>1390</v>
      </c>
      <c r="G532" s="64" t="s">
        <v>972</v>
      </c>
      <c r="H532" s="64" t="s">
        <v>1464</v>
      </c>
      <c r="I532" s="64">
        <v>7200.0</v>
      </c>
      <c r="J532" s="64">
        <v>88.0</v>
      </c>
      <c r="K532" s="64" t="s">
        <v>23</v>
      </c>
      <c r="L532" s="64" t="s">
        <v>23</v>
      </c>
      <c r="M532" s="64" t="s">
        <v>3221</v>
      </c>
      <c r="N532" s="64" t="s">
        <v>1464</v>
      </c>
      <c r="O532" s="64" t="s">
        <v>1646</v>
      </c>
      <c r="P532" s="64" t="s">
        <v>1464</v>
      </c>
      <c r="Q532" s="64" t="s">
        <v>1464</v>
      </c>
    </row>
    <row r="533" ht="12.75" customHeight="1">
      <c r="A533" s="64" t="s">
        <v>2847</v>
      </c>
      <c r="B533" s="81" t="s">
        <v>3222</v>
      </c>
      <c r="C533" s="64" t="s">
        <v>1895</v>
      </c>
      <c r="D533" s="64" t="s">
        <v>1363</v>
      </c>
      <c r="E533" s="64" t="s">
        <v>1211</v>
      </c>
      <c r="F533" s="64" t="s">
        <v>1464</v>
      </c>
      <c r="G533" s="64" t="s">
        <v>1464</v>
      </c>
      <c r="H533" s="64" t="s">
        <v>857</v>
      </c>
      <c r="I533" s="64">
        <v>5600.0</v>
      </c>
      <c r="J533" s="64">
        <v>77.0</v>
      </c>
      <c r="K533" s="64" t="s">
        <v>23</v>
      </c>
      <c r="L533" s="64" t="s">
        <v>23</v>
      </c>
      <c r="M533" s="64" t="s">
        <v>3223</v>
      </c>
      <c r="N533" s="64" t="s">
        <v>1464</v>
      </c>
      <c r="O533" s="64" t="s">
        <v>1464</v>
      </c>
      <c r="P533" s="64" t="s">
        <v>1464</v>
      </c>
      <c r="Q533" s="64" t="s">
        <v>1464</v>
      </c>
    </row>
    <row r="534" ht="12.75" customHeight="1">
      <c r="A534" s="64" t="s">
        <v>1862</v>
      </c>
      <c r="B534" s="82">
        <v>41434.520833333336</v>
      </c>
      <c r="C534" s="64" t="s">
        <v>3224</v>
      </c>
      <c r="D534" s="64" t="s">
        <v>1363</v>
      </c>
      <c r="E534" s="64" t="s">
        <v>1211</v>
      </c>
      <c r="F534" s="64" t="s">
        <v>1606</v>
      </c>
      <c r="G534" s="64" t="s">
        <v>856</v>
      </c>
      <c r="H534" s="64" t="s">
        <v>1464</v>
      </c>
      <c r="I534" s="64">
        <v>6550.0</v>
      </c>
      <c r="J534" s="64">
        <v>80.0</v>
      </c>
      <c r="K534" s="64" t="s">
        <v>23</v>
      </c>
      <c r="L534" s="64" t="s">
        <v>23</v>
      </c>
      <c r="M534" s="64" t="s">
        <v>3225</v>
      </c>
      <c r="N534" s="64" t="s">
        <v>1464</v>
      </c>
      <c r="O534" s="64" t="s">
        <v>1646</v>
      </c>
      <c r="P534" s="64" t="s">
        <v>1464</v>
      </c>
      <c r="Q534" s="64" t="s">
        <v>1464</v>
      </c>
    </row>
    <row r="535" ht="12.75" customHeight="1">
      <c r="A535" s="64" t="s">
        <v>2838</v>
      </c>
      <c r="B535" s="81" t="s">
        <v>3226</v>
      </c>
      <c r="C535" s="64" t="s">
        <v>2701</v>
      </c>
      <c r="D535" s="64" t="s">
        <v>1363</v>
      </c>
      <c r="E535" s="64" t="s">
        <v>1211</v>
      </c>
      <c r="F535" s="64" t="s">
        <v>1464</v>
      </c>
      <c r="G535" s="64" t="s">
        <v>1464</v>
      </c>
      <c r="H535" s="64" t="s">
        <v>857</v>
      </c>
      <c r="I535" s="64">
        <v>4420.0</v>
      </c>
      <c r="J535" s="64">
        <v>75.0</v>
      </c>
      <c r="K535" s="64" t="s">
        <v>23</v>
      </c>
      <c r="L535" s="64" t="s">
        <v>35</v>
      </c>
      <c r="M535" s="64" t="s">
        <v>3227</v>
      </c>
      <c r="N535" s="64" t="s">
        <v>1464</v>
      </c>
      <c r="O535" s="64" t="s">
        <v>1551</v>
      </c>
      <c r="P535" s="64" t="s">
        <v>1464</v>
      </c>
      <c r="Q535" s="64" t="s">
        <v>1464</v>
      </c>
    </row>
    <row r="536" ht="12.75" customHeight="1">
      <c r="A536" s="64" t="s">
        <v>1692</v>
      </c>
      <c r="B536" s="81" t="s">
        <v>3226</v>
      </c>
      <c r="C536" s="64" t="s">
        <v>2346</v>
      </c>
      <c r="D536" s="64" t="s">
        <v>1363</v>
      </c>
      <c r="E536" s="64" t="s">
        <v>1211</v>
      </c>
      <c r="F536" s="64" t="s">
        <v>1464</v>
      </c>
      <c r="G536" s="64" t="s">
        <v>1464</v>
      </c>
      <c r="H536" s="64" t="s">
        <v>857</v>
      </c>
      <c r="I536" s="64">
        <v>3200.0</v>
      </c>
      <c r="J536" s="64">
        <v>66.0</v>
      </c>
      <c r="K536" s="64" t="s">
        <v>23</v>
      </c>
      <c r="L536" s="64" t="s">
        <v>23</v>
      </c>
      <c r="M536" s="64" t="s">
        <v>3228</v>
      </c>
      <c r="N536" s="64" t="s">
        <v>1464</v>
      </c>
      <c r="O536" s="64" t="s">
        <v>1464</v>
      </c>
      <c r="P536" s="64" t="s">
        <v>1464</v>
      </c>
      <c r="Q536" s="64" t="s">
        <v>1464</v>
      </c>
    </row>
    <row r="537" ht="12.75" customHeight="1">
      <c r="A537" s="64" t="s">
        <v>1590</v>
      </c>
      <c r="B537" s="81" t="s">
        <v>3229</v>
      </c>
      <c r="C537" s="64" t="s">
        <v>1712</v>
      </c>
      <c r="D537" s="64" t="s">
        <v>1363</v>
      </c>
      <c r="E537" s="64" t="s">
        <v>1211</v>
      </c>
      <c r="F537" s="64" t="s">
        <v>1464</v>
      </c>
      <c r="G537" s="64" t="s">
        <v>1464</v>
      </c>
      <c r="H537" s="64" t="s">
        <v>857</v>
      </c>
      <c r="I537" s="64">
        <v>5350.0</v>
      </c>
      <c r="J537" s="64">
        <v>80.0</v>
      </c>
      <c r="K537" s="64" t="s">
        <v>816</v>
      </c>
      <c r="L537" s="64" t="s">
        <v>23</v>
      </c>
      <c r="M537" s="64" t="s">
        <v>3230</v>
      </c>
      <c r="N537" s="64" t="s">
        <v>1464</v>
      </c>
      <c r="O537" s="64" t="s">
        <v>1464</v>
      </c>
      <c r="P537" s="64" t="s">
        <v>1464</v>
      </c>
      <c r="Q537" s="64" t="s">
        <v>1464</v>
      </c>
    </row>
    <row r="538" ht="12.75" customHeight="1">
      <c r="A538" s="64" t="s">
        <v>1555</v>
      </c>
      <c r="B538" s="82">
        <v>41434.645833333336</v>
      </c>
      <c r="C538" s="64" t="s">
        <v>3231</v>
      </c>
      <c r="D538" s="64" t="s">
        <v>1363</v>
      </c>
      <c r="E538" s="64" t="s">
        <v>1211</v>
      </c>
      <c r="F538" s="64" t="s">
        <v>1479</v>
      </c>
      <c r="G538" s="64" t="s">
        <v>850</v>
      </c>
      <c r="H538" s="64" t="s">
        <v>1464</v>
      </c>
      <c r="I538" s="64">
        <v>5020.0</v>
      </c>
      <c r="J538" s="64">
        <v>76.0</v>
      </c>
      <c r="K538" s="64" t="s">
        <v>23</v>
      </c>
      <c r="L538" s="64" t="s">
        <v>35</v>
      </c>
      <c r="M538" s="64" t="s">
        <v>3232</v>
      </c>
      <c r="N538" s="64" t="s">
        <v>1464</v>
      </c>
      <c r="O538" s="64" t="s">
        <v>1464</v>
      </c>
      <c r="P538" s="64" t="s">
        <v>1464</v>
      </c>
      <c r="Q538" s="64" t="s">
        <v>1464</v>
      </c>
    </row>
    <row r="539" ht="12.75" customHeight="1">
      <c r="A539" s="64" t="s">
        <v>2016</v>
      </c>
      <c r="B539" s="81" t="s">
        <v>3233</v>
      </c>
      <c r="C539" s="64" t="s">
        <v>3234</v>
      </c>
      <c r="D539" s="64" t="s">
        <v>1363</v>
      </c>
      <c r="E539" s="64" t="s">
        <v>1211</v>
      </c>
      <c r="F539" s="64" t="s">
        <v>1464</v>
      </c>
      <c r="G539" s="64" t="s">
        <v>1464</v>
      </c>
      <c r="H539" s="64" t="s">
        <v>857</v>
      </c>
      <c r="I539" s="64">
        <v>5200.0</v>
      </c>
      <c r="J539" s="64">
        <v>78.0</v>
      </c>
      <c r="K539" s="64" t="s">
        <v>23</v>
      </c>
      <c r="L539" s="64" t="s">
        <v>1464</v>
      </c>
      <c r="M539" s="64" t="s">
        <v>3235</v>
      </c>
      <c r="N539" s="64" t="s">
        <v>1464</v>
      </c>
      <c r="O539" s="64" t="s">
        <v>1464</v>
      </c>
      <c r="P539" s="64" t="s">
        <v>1464</v>
      </c>
      <c r="Q539" s="64" t="s">
        <v>1464</v>
      </c>
    </row>
    <row r="540" ht="12.75" customHeight="1">
      <c r="A540" s="64" t="s">
        <v>2623</v>
      </c>
      <c r="B540" s="81" t="s">
        <v>3236</v>
      </c>
      <c r="C540" s="64" t="s">
        <v>2365</v>
      </c>
      <c r="D540" s="64" t="s">
        <v>1363</v>
      </c>
      <c r="E540" s="64" t="s">
        <v>1211</v>
      </c>
      <c r="F540" s="64" t="s">
        <v>1464</v>
      </c>
      <c r="G540" s="64" t="s">
        <v>1464</v>
      </c>
      <c r="H540" s="64" t="s">
        <v>857</v>
      </c>
      <c r="I540" s="64">
        <v>5600.0</v>
      </c>
      <c r="J540" s="64">
        <v>79.0</v>
      </c>
      <c r="K540" s="64" t="s">
        <v>23</v>
      </c>
      <c r="L540" s="64" t="s">
        <v>23</v>
      </c>
      <c r="M540" s="64" t="s">
        <v>3237</v>
      </c>
      <c r="N540" s="64" t="s">
        <v>1464</v>
      </c>
      <c r="O540" s="64" t="s">
        <v>1464</v>
      </c>
      <c r="P540" s="64" t="s">
        <v>1464</v>
      </c>
      <c r="Q540" s="64" t="s">
        <v>1464</v>
      </c>
    </row>
    <row r="541" ht="12.75" customHeight="1">
      <c r="A541" s="64" t="s">
        <v>1551</v>
      </c>
      <c r="B541" s="81" t="s">
        <v>3236</v>
      </c>
      <c r="C541" s="64" t="s">
        <v>2657</v>
      </c>
      <c r="D541" s="64" t="s">
        <v>1363</v>
      </c>
      <c r="E541" s="64" t="s">
        <v>1211</v>
      </c>
      <c r="F541" s="64" t="s">
        <v>1464</v>
      </c>
      <c r="G541" s="64" t="s">
        <v>1464</v>
      </c>
      <c r="H541" s="64" t="s">
        <v>857</v>
      </c>
      <c r="I541" s="64">
        <v>5160.0</v>
      </c>
      <c r="J541" s="64">
        <v>76.0</v>
      </c>
      <c r="K541" s="64" t="s">
        <v>23</v>
      </c>
      <c r="L541" s="64" t="s">
        <v>23</v>
      </c>
      <c r="M541" s="64" t="s">
        <v>3238</v>
      </c>
      <c r="N541" s="64" t="s">
        <v>1464</v>
      </c>
      <c r="O541" s="64" t="s">
        <v>1464</v>
      </c>
      <c r="P541" s="64" t="s">
        <v>1464</v>
      </c>
      <c r="Q541" s="64" t="s">
        <v>1464</v>
      </c>
    </row>
    <row r="542" ht="12.75" customHeight="1">
      <c r="A542" s="64" t="s">
        <v>1524</v>
      </c>
      <c r="B542" s="82">
        <v>41434.708333333336</v>
      </c>
      <c r="C542" s="64" t="s">
        <v>3239</v>
      </c>
      <c r="D542" s="64" t="s">
        <v>1363</v>
      </c>
      <c r="E542" s="64" t="s">
        <v>1211</v>
      </c>
      <c r="F542" s="64" t="s">
        <v>1606</v>
      </c>
      <c r="G542" s="64" t="s">
        <v>856</v>
      </c>
      <c r="H542" s="64" t="s">
        <v>1464</v>
      </c>
      <c r="I542" s="64">
        <v>4980.0</v>
      </c>
      <c r="J542" s="64">
        <v>76.0</v>
      </c>
      <c r="K542" s="64" t="s">
        <v>23</v>
      </c>
      <c r="L542" s="64" t="s">
        <v>23</v>
      </c>
      <c r="M542" s="64" t="s">
        <v>3240</v>
      </c>
      <c r="N542" s="64" t="s">
        <v>1464</v>
      </c>
      <c r="O542" s="64" t="s">
        <v>1464</v>
      </c>
      <c r="P542" s="64" t="s">
        <v>1464</v>
      </c>
      <c r="Q542" s="64" t="s">
        <v>1464</v>
      </c>
    </row>
    <row r="543" ht="12.75" customHeight="1">
      <c r="A543" s="64" t="s">
        <v>1687</v>
      </c>
      <c r="B543" s="82">
        <v>41434.729166666664</v>
      </c>
      <c r="C543" s="64" t="s">
        <v>3241</v>
      </c>
      <c r="D543" s="64" t="s">
        <v>1363</v>
      </c>
      <c r="E543" s="64" t="s">
        <v>1211</v>
      </c>
      <c r="F543" s="64" t="s">
        <v>1673</v>
      </c>
      <c r="G543" s="64" t="s">
        <v>855</v>
      </c>
      <c r="H543" s="64" t="s">
        <v>1464</v>
      </c>
      <c r="I543" s="64">
        <v>4900.0</v>
      </c>
      <c r="J543" s="64">
        <v>74.0</v>
      </c>
      <c r="K543" s="64" t="s">
        <v>23</v>
      </c>
      <c r="L543" s="64" t="s">
        <v>35</v>
      </c>
      <c r="M543" s="64" t="s">
        <v>3242</v>
      </c>
      <c r="N543" s="64" t="s">
        <v>1464</v>
      </c>
      <c r="O543" s="64" t="s">
        <v>1464</v>
      </c>
      <c r="P543" s="64" t="s">
        <v>1464</v>
      </c>
      <c r="Q543" s="64" t="s">
        <v>1464</v>
      </c>
    </row>
    <row r="544" ht="12.75" customHeight="1">
      <c r="A544" s="64" t="s">
        <v>3243</v>
      </c>
      <c r="B544" s="81" t="s">
        <v>3244</v>
      </c>
      <c r="C544" s="64" t="s">
        <v>3245</v>
      </c>
      <c r="D544" s="64" t="s">
        <v>1363</v>
      </c>
      <c r="E544" s="64" t="s">
        <v>1211</v>
      </c>
      <c r="F544" s="64" t="s">
        <v>1464</v>
      </c>
      <c r="G544" s="64" t="s">
        <v>1464</v>
      </c>
      <c r="H544" s="64" t="s">
        <v>857</v>
      </c>
      <c r="I544" s="64">
        <v>6000.0</v>
      </c>
      <c r="J544" s="64">
        <v>82.0</v>
      </c>
      <c r="K544" s="64" t="s">
        <v>23</v>
      </c>
      <c r="L544" s="64" t="s">
        <v>35</v>
      </c>
      <c r="M544" s="64" t="s">
        <v>3246</v>
      </c>
      <c r="N544" s="64" t="s">
        <v>1464</v>
      </c>
      <c r="O544" s="64" t="s">
        <v>1464</v>
      </c>
      <c r="P544" s="64" t="s">
        <v>1464</v>
      </c>
      <c r="Q544" s="64" t="s">
        <v>1464</v>
      </c>
    </row>
    <row r="545" ht="12.75" customHeight="1">
      <c r="A545" s="64" t="s">
        <v>1519</v>
      </c>
      <c r="B545" s="81" t="s">
        <v>3247</v>
      </c>
      <c r="C545" s="64" t="s">
        <v>2964</v>
      </c>
      <c r="D545" s="64" t="s">
        <v>1363</v>
      </c>
      <c r="E545" s="64" t="s">
        <v>1211</v>
      </c>
      <c r="F545" s="64" t="s">
        <v>1464</v>
      </c>
      <c r="G545" s="64" t="s">
        <v>1464</v>
      </c>
      <c r="H545" s="64" t="s">
        <v>857</v>
      </c>
      <c r="I545" s="64">
        <v>5100.0</v>
      </c>
      <c r="J545" s="64">
        <v>77.0</v>
      </c>
      <c r="K545" s="64" t="s">
        <v>23</v>
      </c>
      <c r="L545" s="64" t="s">
        <v>23</v>
      </c>
      <c r="M545" s="64" t="s">
        <v>3248</v>
      </c>
      <c r="N545" s="64" t="s">
        <v>1464</v>
      </c>
      <c r="O545" s="64" t="s">
        <v>1464</v>
      </c>
      <c r="P545" s="64" t="s">
        <v>1464</v>
      </c>
      <c r="Q545" s="64" t="s">
        <v>1464</v>
      </c>
    </row>
    <row r="546" ht="12.75" customHeight="1">
      <c r="A546" s="64" t="s">
        <v>3249</v>
      </c>
      <c r="B546" s="81" t="s">
        <v>3250</v>
      </c>
      <c r="C546" s="64" t="s">
        <v>1536</v>
      </c>
      <c r="D546" s="64" t="s">
        <v>1365</v>
      </c>
      <c r="E546" s="64" t="s">
        <v>19</v>
      </c>
      <c r="F546" s="64" t="s">
        <v>1464</v>
      </c>
      <c r="G546" s="64" t="s">
        <v>1464</v>
      </c>
      <c r="H546" s="64" t="s">
        <v>819</v>
      </c>
      <c r="I546" s="64">
        <v>2750.0</v>
      </c>
      <c r="J546" s="64">
        <v>65.0</v>
      </c>
      <c r="K546" s="64" t="s">
        <v>816</v>
      </c>
      <c r="L546" s="64" t="s">
        <v>23</v>
      </c>
      <c r="M546" s="64" t="s">
        <v>3251</v>
      </c>
      <c r="N546" s="64" t="s">
        <v>1464</v>
      </c>
      <c r="O546" s="64" t="s">
        <v>1692</v>
      </c>
      <c r="P546" s="64" t="s">
        <v>1464</v>
      </c>
      <c r="Q546" s="64" t="s">
        <v>1464</v>
      </c>
    </row>
    <row r="547" ht="12.75" customHeight="1">
      <c r="A547" s="64" t="s">
        <v>1572</v>
      </c>
      <c r="B547" s="82">
        <v>41434.791666666664</v>
      </c>
      <c r="C547" s="64" t="s">
        <v>3252</v>
      </c>
      <c r="D547" s="64" t="s">
        <v>1363</v>
      </c>
      <c r="E547" s="64" t="s">
        <v>1211</v>
      </c>
      <c r="F547" s="64" t="s">
        <v>1479</v>
      </c>
      <c r="G547" s="64" t="s">
        <v>850</v>
      </c>
      <c r="H547" s="64" t="s">
        <v>1464</v>
      </c>
      <c r="I547" s="64">
        <v>5195.0</v>
      </c>
      <c r="J547" s="64">
        <v>76.0</v>
      </c>
      <c r="K547" s="64" t="s">
        <v>23</v>
      </c>
      <c r="L547" s="64" t="s">
        <v>35</v>
      </c>
      <c r="M547" s="64" t="s">
        <v>3253</v>
      </c>
      <c r="N547" s="64" t="s">
        <v>1464</v>
      </c>
      <c r="O547" s="64" t="s">
        <v>1464</v>
      </c>
      <c r="P547" s="64" t="s">
        <v>1464</v>
      </c>
      <c r="Q547" s="64" t="s">
        <v>1464</v>
      </c>
    </row>
    <row r="548" ht="12.75" customHeight="1">
      <c r="A548" s="64" t="s">
        <v>1491</v>
      </c>
      <c r="B548" s="81" t="s">
        <v>3254</v>
      </c>
      <c r="C548" s="64" t="s">
        <v>3255</v>
      </c>
      <c r="D548" s="64" t="s">
        <v>1363</v>
      </c>
      <c r="E548" s="64" t="s">
        <v>1211</v>
      </c>
      <c r="F548" s="64" t="s">
        <v>1464</v>
      </c>
      <c r="G548" s="64" t="s">
        <v>1464</v>
      </c>
      <c r="H548" s="64" t="s">
        <v>857</v>
      </c>
      <c r="I548" s="64">
        <v>5900.0</v>
      </c>
      <c r="J548" s="64">
        <v>82.0</v>
      </c>
      <c r="K548" s="64" t="s">
        <v>23</v>
      </c>
      <c r="L548" s="64" t="s">
        <v>35</v>
      </c>
      <c r="M548" s="64" t="s">
        <v>3256</v>
      </c>
      <c r="N548" s="64" t="s">
        <v>1464</v>
      </c>
      <c r="O548" s="64" t="s">
        <v>1464</v>
      </c>
      <c r="P548" s="64" t="s">
        <v>1464</v>
      </c>
      <c r="Q548" s="64" t="s">
        <v>1464</v>
      </c>
    </row>
    <row r="549" ht="12.75" customHeight="1">
      <c r="A549" s="64" t="s">
        <v>1470</v>
      </c>
      <c r="B549" s="81" t="s">
        <v>3254</v>
      </c>
      <c r="C549" s="64" t="s">
        <v>2635</v>
      </c>
      <c r="D549" s="64" t="s">
        <v>1363</v>
      </c>
      <c r="E549" s="64" t="s">
        <v>1211</v>
      </c>
      <c r="F549" s="64" t="s">
        <v>1464</v>
      </c>
      <c r="G549" s="64" t="s">
        <v>1464</v>
      </c>
      <c r="H549" s="64" t="s">
        <v>857</v>
      </c>
      <c r="I549" s="64">
        <v>4365.0</v>
      </c>
      <c r="J549" s="64">
        <v>73.0</v>
      </c>
      <c r="K549" s="64" t="s">
        <v>23</v>
      </c>
      <c r="L549" s="64" t="s">
        <v>23</v>
      </c>
      <c r="M549" s="64" t="s">
        <v>3257</v>
      </c>
      <c r="N549" s="64" t="s">
        <v>1464</v>
      </c>
      <c r="O549" s="64" t="s">
        <v>1464</v>
      </c>
      <c r="P549" s="64" t="s">
        <v>1464</v>
      </c>
      <c r="Q549" s="64" t="s">
        <v>1464</v>
      </c>
    </row>
    <row r="550" ht="12.75" customHeight="1">
      <c r="A550" s="64" t="s">
        <v>3258</v>
      </c>
      <c r="B550" s="82">
        <v>41434.833333333336</v>
      </c>
      <c r="C550" s="64" t="s">
        <v>3259</v>
      </c>
      <c r="D550" s="64" t="s">
        <v>1484</v>
      </c>
      <c r="E550" s="64" t="s">
        <v>82</v>
      </c>
      <c r="F550" s="64" t="s">
        <v>2250</v>
      </c>
      <c r="G550" s="64" t="s">
        <v>2251</v>
      </c>
      <c r="H550" s="64" t="s">
        <v>1464</v>
      </c>
      <c r="I550" s="64">
        <v>4600.0</v>
      </c>
      <c r="J550" s="64">
        <v>77.0</v>
      </c>
      <c r="K550" s="64" t="s">
        <v>23</v>
      </c>
      <c r="L550" s="64" t="s">
        <v>23</v>
      </c>
      <c r="M550" s="64" t="s">
        <v>3260</v>
      </c>
      <c r="N550" s="64" t="s">
        <v>1464</v>
      </c>
      <c r="O550" s="64" t="s">
        <v>1555</v>
      </c>
      <c r="P550" s="64" t="s">
        <v>1464</v>
      </c>
      <c r="Q550" s="64" t="s">
        <v>1464</v>
      </c>
    </row>
    <row r="551" ht="12.75" customHeight="1">
      <c r="A551" s="64" t="s">
        <v>3261</v>
      </c>
      <c r="B551" s="82">
        <v>41436.0</v>
      </c>
      <c r="C551" s="64" t="s">
        <v>3262</v>
      </c>
      <c r="D551" s="64" t="s">
        <v>1376</v>
      </c>
      <c r="E551" s="64" t="s">
        <v>228</v>
      </c>
      <c r="F551" s="64" t="s">
        <v>1982</v>
      </c>
      <c r="G551" s="64" t="s">
        <v>904</v>
      </c>
      <c r="H551" s="64" t="s">
        <v>1464</v>
      </c>
      <c r="I551" s="64">
        <v>4200.0</v>
      </c>
      <c r="J551" s="64">
        <v>73.0</v>
      </c>
      <c r="K551" s="64" t="s">
        <v>23</v>
      </c>
      <c r="L551" s="64" t="s">
        <v>23</v>
      </c>
      <c r="M551" s="64" t="s">
        <v>3263</v>
      </c>
      <c r="N551" s="64" t="s">
        <v>816</v>
      </c>
      <c r="O551" s="64" t="s">
        <v>1555</v>
      </c>
      <c r="P551" s="64" t="s">
        <v>1464</v>
      </c>
      <c r="Q551" s="64" t="s">
        <v>1464</v>
      </c>
    </row>
    <row r="552" ht="12.75" customHeight="1">
      <c r="A552" s="64" t="s">
        <v>3264</v>
      </c>
      <c r="B552" s="82">
        <v>41436.0</v>
      </c>
      <c r="C552" s="64" t="s">
        <v>3265</v>
      </c>
      <c r="D552" s="64" t="s">
        <v>1376</v>
      </c>
      <c r="E552" s="64" t="s">
        <v>228</v>
      </c>
      <c r="F552" s="64" t="s">
        <v>1555</v>
      </c>
      <c r="G552" s="64" t="s">
        <v>1379</v>
      </c>
      <c r="H552" s="64" t="s">
        <v>1464</v>
      </c>
      <c r="I552" s="64">
        <v>4500.0</v>
      </c>
      <c r="J552" s="64">
        <v>73.0</v>
      </c>
      <c r="K552" s="64" t="s">
        <v>23</v>
      </c>
      <c r="L552" s="64" t="s">
        <v>23</v>
      </c>
      <c r="M552" s="64" t="s">
        <v>3266</v>
      </c>
      <c r="N552" s="64" t="s">
        <v>1464</v>
      </c>
      <c r="O552" s="64" t="s">
        <v>1572</v>
      </c>
      <c r="P552" s="64" t="s">
        <v>1464</v>
      </c>
      <c r="Q552" s="64" t="s">
        <v>1464</v>
      </c>
    </row>
    <row r="553" ht="12.75" customHeight="1">
      <c r="A553" s="64" t="s">
        <v>3267</v>
      </c>
      <c r="B553" s="82">
        <v>41436.0</v>
      </c>
      <c r="C553" s="64" t="s">
        <v>3268</v>
      </c>
      <c r="D553" s="64" t="s">
        <v>1376</v>
      </c>
      <c r="E553" s="64" t="s">
        <v>228</v>
      </c>
      <c r="F553" s="64" t="s">
        <v>3269</v>
      </c>
      <c r="G553" s="64" t="s">
        <v>902</v>
      </c>
      <c r="H553" s="64" t="s">
        <v>1464</v>
      </c>
      <c r="I553" s="64">
        <v>5100.0</v>
      </c>
      <c r="J553" s="64">
        <v>77.0</v>
      </c>
      <c r="K553" s="64" t="s">
        <v>23</v>
      </c>
      <c r="L553" s="64" t="s">
        <v>23</v>
      </c>
      <c r="M553" s="64" t="s">
        <v>3270</v>
      </c>
      <c r="N553" s="64" t="s">
        <v>1464</v>
      </c>
      <c r="O553" s="64" t="s">
        <v>1470</v>
      </c>
      <c r="P553" s="64" t="s">
        <v>1464</v>
      </c>
      <c r="Q553" s="64" t="s">
        <v>1464</v>
      </c>
    </row>
    <row r="554" ht="12.75" customHeight="1">
      <c r="A554" s="64" t="s">
        <v>3271</v>
      </c>
      <c r="B554" s="82">
        <v>41436.0</v>
      </c>
      <c r="C554" s="64" t="s">
        <v>3272</v>
      </c>
      <c r="D554" s="64" t="s">
        <v>1376</v>
      </c>
      <c r="E554" s="64" t="s">
        <v>228</v>
      </c>
      <c r="F554" s="64" t="s">
        <v>1848</v>
      </c>
      <c r="G554" s="64" t="s">
        <v>947</v>
      </c>
      <c r="H554" s="64" t="s">
        <v>1464</v>
      </c>
      <c r="I554" s="64">
        <v>5000.0</v>
      </c>
      <c r="J554" s="64">
        <v>79.0</v>
      </c>
      <c r="K554" s="64" t="s">
        <v>23</v>
      </c>
      <c r="L554" s="64" t="s">
        <v>23</v>
      </c>
      <c r="M554" s="64" t="s">
        <v>3273</v>
      </c>
      <c r="N554" s="64" t="s">
        <v>1464</v>
      </c>
      <c r="O554" s="64" t="s">
        <v>1491</v>
      </c>
      <c r="P554" s="64" t="s">
        <v>1464</v>
      </c>
      <c r="Q554" s="64" t="s">
        <v>1464</v>
      </c>
    </row>
    <row r="555" ht="12.75" customHeight="1">
      <c r="A555" s="64" t="s">
        <v>3274</v>
      </c>
      <c r="B555" s="82">
        <v>41436.0</v>
      </c>
      <c r="C555" s="64" t="s">
        <v>3275</v>
      </c>
      <c r="D555" s="64" t="s">
        <v>1376</v>
      </c>
      <c r="E555" s="64" t="s">
        <v>228</v>
      </c>
      <c r="F555" s="64" t="s">
        <v>2009</v>
      </c>
      <c r="G555" s="64" t="s">
        <v>918</v>
      </c>
      <c r="H555" s="64" t="s">
        <v>1464</v>
      </c>
      <c r="I555" s="64">
        <v>5000.0</v>
      </c>
      <c r="J555" s="64">
        <v>80.0</v>
      </c>
      <c r="K555" s="64" t="s">
        <v>23</v>
      </c>
      <c r="L555" s="64" t="s">
        <v>23</v>
      </c>
      <c r="M555" s="64" t="s">
        <v>3276</v>
      </c>
      <c r="N555" s="64" t="s">
        <v>1464</v>
      </c>
      <c r="O555" s="64" t="s">
        <v>1596</v>
      </c>
      <c r="P555" s="64" t="s">
        <v>1464</v>
      </c>
      <c r="Q555" s="64" t="s">
        <v>1464</v>
      </c>
    </row>
    <row r="556" ht="12.75" customHeight="1">
      <c r="A556" s="64" t="s">
        <v>3277</v>
      </c>
      <c r="B556" s="82">
        <v>41436.0</v>
      </c>
      <c r="C556" s="64" t="s">
        <v>3278</v>
      </c>
      <c r="D556" s="64" t="s">
        <v>1376</v>
      </c>
      <c r="E556" s="64" t="s">
        <v>228</v>
      </c>
      <c r="F556" s="64" t="s">
        <v>1491</v>
      </c>
      <c r="G556" s="64" t="s">
        <v>739</v>
      </c>
      <c r="H556" s="64" t="s">
        <v>1464</v>
      </c>
      <c r="I556" s="64">
        <v>5500.0</v>
      </c>
      <c r="J556" s="64">
        <v>83.0</v>
      </c>
      <c r="K556" s="64" t="s">
        <v>23</v>
      </c>
      <c r="L556" s="64" t="s">
        <v>23</v>
      </c>
      <c r="M556" s="64" t="s">
        <v>3279</v>
      </c>
      <c r="N556" s="64" t="s">
        <v>1464</v>
      </c>
      <c r="O556" s="64" t="s">
        <v>1491</v>
      </c>
      <c r="P556" s="64" t="s">
        <v>1464</v>
      </c>
      <c r="Q556" s="64" t="s">
        <v>1464</v>
      </c>
    </row>
    <row r="557" ht="12.75" customHeight="1">
      <c r="A557" s="64" t="s">
        <v>3280</v>
      </c>
      <c r="B557" s="82">
        <v>41436.375</v>
      </c>
      <c r="C557" s="64" t="s">
        <v>3281</v>
      </c>
      <c r="D557" s="64" t="s">
        <v>1365</v>
      </c>
      <c r="E557" s="64" t="s">
        <v>19</v>
      </c>
      <c r="F557" s="64" t="s">
        <v>1784</v>
      </c>
      <c r="G557" s="64" t="s">
        <v>67</v>
      </c>
      <c r="H557" s="64" t="s">
        <v>1464</v>
      </c>
      <c r="I557" s="64">
        <v>4700.0</v>
      </c>
      <c r="J557" s="64">
        <v>75.0</v>
      </c>
      <c r="K557" s="64" t="s">
        <v>23</v>
      </c>
      <c r="L557" s="64" t="s">
        <v>23</v>
      </c>
      <c r="M557" s="64" t="s">
        <v>3282</v>
      </c>
      <c r="N557" s="64" t="s">
        <v>1464</v>
      </c>
      <c r="O557" s="64" t="s">
        <v>1491</v>
      </c>
      <c r="P557" s="64" t="s">
        <v>1464</v>
      </c>
      <c r="Q557" s="64" t="s">
        <v>1464</v>
      </c>
    </row>
    <row r="558" ht="12.75" customHeight="1">
      <c r="A558" s="64" t="s">
        <v>3283</v>
      </c>
      <c r="B558" s="82">
        <v>41436.375</v>
      </c>
      <c r="C558" s="64" t="s">
        <v>3284</v>
      </c>
      <c r="D558" s="64" t="s">
        <v>1365</v>
      </c>
      <c r="E558" s="64" t="s">
        <v>19</v>
      </c>
      <c r="F558" s="64" t="s">
        <v>1486</v>
      </c>
      <c r="G558" s="64" t="s">
        <v>69</v>
      </c>
      <c r="H558" s="64" t="s">
        <v>1464</v>
      </c>
      <c r="I558" s="64">
        <v>3800.0</v>
      </c>
      <c r="J558" s="64">
        <v>73.0</v>
      </c>
      <c r="K558" s="64" t="s">
        <v>23</v>
      </c>
      <c r="L558" s="64" t="s">
        <v>23</v>
      </c>
      <c r="M558" s="64" t="s">
        <v>3285</v>
      </c>
      <c r="N558" s="64" t="s">
        <v>1464</v>
      </c>
      <c r="O558" s="64" t="s">
        <v>1687</v>
      </c>
      <c r="P558" s="64" t="s">
        <v>1464</v>
      </c>
      <c r="Q558" s="64" t="s">
        <v>1464</v>
      </c>
    </row>
    <row r="559" ht="12.75" customHeight="1">
      <c r="A559" s="64" t="s">
        <v>3286</v>
      </c>
      <c r="B559" s="82">
        <v>41436.416666666664</v>
      </c>
      <c r="C559" s="64" t="s">
        <v>3287</v>
      </c>
      <c r="D559" s="64" t="s">
        <v>1365</v>
      </c>
      <c r="E559" s="64" t="s">
        <v>19</v>
      </c>
      <c r="F559" s="64" t="s">
        <v>1486</v>
      </c>
      <c r="G559" s="64" t="s">
        <v>69</v>
      </c>
      <c r="H559" s="64" t="s">
        <v>1464</v>
      </c>
      <c r="I559" s="64">
        <v>5400.0</v>
      </c>
      <c r="J559" s="64">
        <v>78.0</v>
      </c>
      <c r="K559" s="64" t="s">
        <v>23</v>
      </c>
      <c r="L559" s="64" t="s">
        <v>23</v>
      </c>
      <c r="M559" s="64" t="s">
        <v>3288</v>
      </c>
      <c r="N559" s="64" t="s">
        <v>1464</v>
      </c>
      <c r="O559" s="64" t="s">
        <v>1491</v>
      </c>
      <c r="P559" s="64" t="s">
        <v>1464</v>
      </c>
      <c r="Q559" s="64" t="s">
        <v>1464</v>
      </c>
    </row>
    <row r="560" ht="12.75" customHeight="1">
      <c r="A560" s="64" t="s">
        <v>3289</v>
      </c>
      <c r="B560" s="82">
        <v>41436.416666666664</v>
      </c>
      <c r="C560" s="64" t="s">
        <v>3290</v>
      </c>
      <c r="D560" s="64" t="s">
        <v>1365</v>
      </c>
      <c r="E560" s="64" t="s">
        <v>19</v>
      </c>
      <c r="F560" s="64" t="s">
        <v>1499</v>
      </c>
      <c r="G560" s="64" t="s">
        <v>37</v>
      </c>
      <c r="H560" s="64" t="s">
        <v>1464</v>
      </c>
      <c r="I560" s="64">
        <v>4900.0</v>
      </c>
      <c r="J560" s="64">
        <v>75.0</v>
      </c>
      <c r="K560" s="64" t="s">
        <v>23</v>
      </c>
      <c r="L560" s="64" t="s">
        <v>23</v>
      </c>
      <c r="M560" s="64" t="s">
        <v>3291</v>
      </c>
      <c r="N560" s="64" t="s">
        <v>816</v>
      </c>
      <c r="O560" s="64" t="s">
        <v>1572</v>
      </c>
      <c r="P560" s="64" t="s">
        <v>1464</v>
      </c>
      <c r="Q560" s="64" t="s">
        <v>1464</v>
      </c>
    </row>
    <row r="561" ht="12.75" customHeight="1">
      <c r="A561" s="64" t="s">
        <v>1496</v>
      </c>
      <c r="B561" s="82">
        <v>41436.416666666664</v>
      </c>
      <c r="C561" s="64" t="s">
        <v>3292</v>
      </c>
      <c r="D561" s="64" t="s">
        <v>1363</v>
      </c>
      <c r="E561" s="64" t="s">
        <v>1211</v>
      </c>
      <c r="F561" s="64" t="s">
        <v>3210</v>
      </c>
      <c r="G561" s="64" t="s">
        <v>842</v>
      </c>
      <c r="H561" s="64" t="s">
        <v>1464</v>
      </c>
      <c r="I561" s="64">
        <v>3300.0</v>
      </c>
      <c r="J561" s="64">
        <v>69.0</v>
      </c>
      <c r="K561" s="64" t="s">
        <v>23</v>
      </c>
      <c r="L561" s="64" t="s">
        <v>23</v>
      </c>
      <c r="M561" s="64" t="s">
        <v>3293</v>
      </c>
      <c r="N561" s="64" t="s">
        <v>1464</v>
      </c>
      <c r="O561" s="64" t="s">
        <v>1464</v>
      </c>
      <c r="P561" s="64" t="s">
        <v>1464</v>
      </c>
      <c r="Q561" s="64" t="s">
        <v>1464</v>
      </c>
    </row>
    <row r="562" ht="12.75" customHeight="1">
      <c r="A562" s="64" t="s">
        <v>1596</v>
      </c>
      <c r="B562" s="82">
        <v>41436.416666666664</v>
      </c>
      <c r="C562" s="64" t="s">
        <v>3294</v>
      </c>
      <c r="D562" s="64" t="s">
        <v>1363</v>
      </c>
      <c r="E562" s="64" t="s">
        <v>1211</v>
      </c>
      <c r="F562" s="64" t="s">
        <v>3210</v>
      </c>
      <c r="G562" s="64" t="s">
        <v>842</v>
      </c>
      <c r="H562" s="64" t="s">
        <v>1464</v>
      </c>
      <c r="I562" s="64">
        <v>5500.0</v>
      </c>
      <c r="J562" s="64">
        <v>78.0</v>
      </c>
      <c r="K562" s="64" t="s">
        <v>23</v>
      </c>
      <c r="L562" s="64" t="s">
        <v>23</v>
      </c>
      <c r="M562" s="64" t="s">
        <v>3295</v>
      </c>
      <c r="N562" s="64" t="s">
        <v>1464</v>
      </c>
      <c r="O562" s="64" t="s">
        <v>1464</v>
      </c>
      <c r="P562" s="64" t="s">
        <v>1464</v>
      </c>
      <c r="Q562" s="64" t="s">
        <v>1464</v>
      </c>
    </row>
    <row r="563" ht="12.75" customHeight="1">
      <c r="A563" s="64" t="s">
        <v>1476</v>
      </c>
      <c r="B563" s="82">
        <v>41436.416666666664</v>
      </c>
      <c r="C563" s="64" t="s">
        <v>2411</v>
      </c>
      <c r="D563" s="64" t="s">
        <v>1363</v>
      </c>
      <c r="E563" s="64" t="s">
        <v>1211</v>
      </c>
      <c r="F563" s="64" t="s">
        <v>2002</v>
      </c>
      <c r="G563" s="64" t="s">
        <v>146</v>
      </c>
      <c r="H563" s="64" t="s">
        <v>1464</v>
      </c>
      <c r="I563" s="64">
        <v>5710.0</v>
      </c>
      <c r="J563" s="64">
        <v>79.0</v>
      </c>
      <c r="K563" s="64" t="s">
        <v>23</v>
      </c>
      <c r="L563" s="64" t="s">
        <v>23</v>
      </c>
      <c r="M563" s="64" t="s">
        <v>3296</v>
      </c>
      <c r="N563" s="64" t="s">
        <v>1464</v>
      </c>
      <c r="O563" s="64" t="s">
        <v>1590</v>
      </c>
      <c r="P563" s="64" t="s">
        <v>1464</v>
      </c>
      <c r="Q563" s="64" t="s">
        <v>1464</v>
      </c>
    </row>
    <row r="564" ht="12.75" customHeight="1">
      <c r="A564" s="64" t="s">
        <v>3297</v>
      </c>
      <c r="B564" s="82">
        <v>41436.5</v>
      </c>
      <c r="C564" s="64" t="s">
        <v>3298</v>
      </c>
      <c r="D564" s="64" t="s">
        <v>1365</v>
      </c>
      <c r="E564" s="64" t="s">
        <v>19</v>
      </c>
      <c r="F564" s="64" t="s">
        <v>1486</v>
      </c>
      <c r="G564" s="64" t="s">
        <v>69</v>
      </c>
      <c r="H564" s="64" t="s">
        <v>1464</v>
      </c>
      <c r="I564" s="64">
        <v>4400.0</v>
      </c>
      <c r="J564" s="64">
        <v>75.0</v>
      </c>
      <c r="K564" s="64" t="s">
        <v>23</v>
      </c>
      <c r="L564" s="64" t="s">
        <v>23</v>
      </c>
      <c r="M564" s="64" t="s">
        <v>3299</v>
      </c>
      <c r="N564" s="64" t="s">
        <v>1464</v>
      </c>
      <c r="O564" s="64" t="s">
        <v>1551</v>
      </c>
      <c r="P564" s="64" t="s">
        <v>1464</v>
      </c>
      <c r="Q564" s="64" t="s">
        <v>1464</v>
      </c>
    </row>
    <row r="565" ht="12.75" customHeight="1">
      <c r="A565" s="64" t="s">
        <v>3300</v>
      </c>
      <c r="B565" s="82">
        <v>41436.5</v>
      </c>
      <c r="C565" s="64" t="s">
        <v>3301</v>
      </c>
      <c r="D565" s="64" t="s">
        <v>1484</v>
      </c>
      <c r="E565" s="64" t="s">
        <v>82</v>
      </c>
      <c r="F565" s="64" t="s">
        <v>1517</v>
      </c>
      <c r="G565" s="64" t="s">
        <v>834</v>
      </c>
      <c r="H565" s="64" t="s">
        <v>1464</v>
      </c>
      <c r="I565" s="64">
        <v>5800.0</v>
      </c>
      <c r="J565" s="64">
        <v>80.0</v>
      </c>
      <c r="K565" s="64" t="s">
        <v>23</v>
      </c>
      <c r="L565" s="64" t="s">
        <v>23</v>
      </c>
      <c r="M565" s="64" t="s">
        <v>3302</v>
      </c>
      <c r="N565" s="64" t="s">
        <v>1464</v>
      </c>
      <c r="O565" s="64" t="s">
        <v>1496</v>
      </c>
      <c r="P565" s="64" t="s">
        <v>1464</v>
      </c>
      <c r="Q565" s="64" t="s">
        <v>1464</v>
      </c>
    </row>
    <row r="566" ht="12.75" customHeight="1">
      <c r="A566" s="64" t="s">
        <v>1533</v>
      </c>
      <c r="B566" s="82">
        <v>41436.5</v>
      </c>
      <c r="C566" s="64" t="s">
        <v>3045</v>
      </c>
      <c r="D566" s="64" t="s">
        <v>1363</v>
      </c>
      <c r="E566" s="64" t="s">
        <v>1211</v>
      </c>
      <c r="F566" s="64" t="s">
        <v>1862</v>
      </c>
      <c r="G566" s="64" t="s">
        <v>845</v>
      </c>
      <c r="H566" s="64" t="s">
        <v>1464</v>
      </c>
      <c r="I566" s="64">
        <v>5490.0</v>
      </c>
      <c r="J566" s="64">
        <v>82.0</v>
      </c>
      <c r="K566" s="64" t="s">
        <v>23</v>
      </c>
      <c r="L566" s="64" t="s">
        <v>35</v>
      </c>
      <c r="M566" s="64" t="s">
        <v>3303</v>
      </c>
      <c r="N566" s="64" t="s">
        <v>1464</v>
      </c>
      <c r="O566" s="64" t="s">
        <v>1590</v>
      </c>
      <c r="P566" s="64" t="s">
        <v>1464</v>
      </c>
      <c r="Q566" s="64" t="s">
        <v>1464</v>
      </c>
    </row>
    <row r="567" ht="12.75" customHeight="1">
      <c r="A567" s="64" t="s">
        <v>1486</v>
      </c>
      <c r="B567" s="82">
        <v>41436.520833333336</v>
      </c>
      <c r="C567" s="64" t="s">
        <v>2732</v>
      </c>
      <c r="D567" s="64" t="s">
        <v>1363</v>
      </c>
      <c r="E567" s="64" t="s">
        <v>1211</v>
      </c>
      <c r="F567" s="64" t="s">
        <v>3304</v>
      </c>
      <c r="G567" s="64" t="s">
        <v>29</v>
      </c>
      <c r="H567" s="64" t="s">
        <v>1464</v>
      </c>
      <c r="I567" s="64">
        <v>5140.0</v>
      </c>
      <c r="J567" s="64">
        <v>72.0</v>
      </c>
      <c r="K567" s="64" t="s">
        <v>23</v>
      </c>
      <c r="L567" s="64" t="s">
        <v>23</v>
      </c>
      <c r="M567" s="64" t="s">
        <v>3305</v>
      </c>
      <c r="N567" s="64" t="s">
        <v>1464</v>
      </c>
      <c r="O567" s="64" t="s">
        <v>1590</v>
      </c>
      <c r="P567" s="64" t="s">
        <v>1464</v>
      </c>
      <c r="Q567" s="64" t="s">
        <v>1464</v>
      </c>
    </row>
    <row r="568" ht="12.75" customHeight="1">
      <c r="A568" s="64" t="s">
        <v>3306</v>
      </c>
      <c r="B568" s="82">
        <v>41436.541666666664</v>
      </c>
      <c r="C568" s="64" t="s">
        <v>3307</v>
      </c>
      <c r="D568" s="64" t="s">
        <v>1397</v>
      </c>
      <c r="E568" s="64" t="s">
        <v>90</v>
      </c>
      <c r="F568" s="64" t="s">
        <v>1681</v>
      </c>
      <c r="G568" s="64" t="s">
        <v>976</v>
      </c>
      <c r="H568" s="64" t="s">
        <v>1464</v>
      </c>
      <c r="I568" s="64">
        <v>2250.0</v>
      </c>
      <c r="J568" s="64">
        <v>58.0</v>
      </c>
      <c r="K568" s="64" t="s">
        <v>23</v>
      </c>
      <c r="L568" s="64" t="s">
        <v>23</v>
      </c>
      <c r="M568" s="64" t="s">
        <v>3308</v>
      </c>
      <c r="N568" s="64" t="s">
        <v>1464</v>
      </c>
      <c r="O568" s="64" t="s">
        <v>2847</v>
      </c>
      <c r="P568" s="64" t="s">
        <v>1464</v>
      </c>
      <c r="Q568" s="64" t="s">
        <v>1464</v>
      </c>
    </row>
    <row r="569" ht="12.75" customHeight="1">
      <c r="A569" s="64" t="s">
        <v>1646</v>
      </c>
      <c r="B569" s="82">
        <v>41436.541666666664</v>
      </c>
      <c r="C569" s="64" t="s">
        <v>3309</v>
      </c>
      <c r="D569" s="64" t="s">
        <v>1363</v>
      </c>
      <c r="E569" s="64" t="s">
        <v>1211</v>
      </c>
      <c r="F569" s="64" t="s">
        <v>2459</v>
      </c>
      <c r="G569" s="64" t="s">
        <v>343</v>
      </c>
      <c r="H569" s="64" t="s">
        <v>1464</v>
      </c>
      <c r="I569" s="64">
        <v>5200.0</v>
      </c>
      <c r="J569" s="64">
        <v>76.0</v>
      </c>
      <c r="K569" s="64" t="s">
        <v>23</v>
      </c>
      <c r="L569" s="64" t="s">
        <v>23</v>
      </c>
      <c r="M569" s="64" t="s">
        <v>3310</v>
      </c>
      <c r="N569" s="64" t="s">
        <v>1464</v>
      </c>
      <c r="O569" s="64" t="s">
        <v>1464</v>
      </c>
      <c r="P569" s="64" t="s">
        <v>1464</v>
      </c>
      <c r="Q569" s="64" t="s">
        <v>1464</v>
      </c>
    </row>
    <row r="570" ht="12.75" customHeight="1">
      <c r="A570" s="64" t="s">
        <v>3311</v>
      </c>
      <c r="B570" s="82">
        <v>41436.5625</v>
      </c>
      <c r="C570" s="64" t="s">
        <v>3312</v>
      </c>
      <c r="D570" s="64" t="s">
        <v>1365</v>
      </c>
      <c r="E570" s="64" t="s">
        <v>19</v>
      </c>
      <c r="F570" s="64" t="s">
        <v>1466</v>
      </c>
      <c r="G570" s="64" t="s">
        <v>74</v>
      </c>
      <c r="H570" s="64" t="s">
        <v>1464</v>
      </c>
      <c r="I570" s="64">
        <v>6000.0</v>
      </c>
      <c r="J570" s="64">
        <v>80.0</v>
      </c>
      <c r="K570" s="64" t="s">
        <v>23</v>
      </c>
      <c r="L570" s="64" t="s">
        <v>23</v>
      </c>
      <c r="M570" s="64" t="s">
        <v>3313</v>
      </c>
      <c r="N570" s="64" t="s">
        <v>1464</v>
      </c>
      <c r="O570" s="64" t="s">
        <v>1590</v>
      </c>
      <c r="P570" s="64" t="s">
        <v>1464</v>
      </c>
      <c r="Q570" s="64" t="s">
        <v>1464</v>
      </c>
    </row>
    <row r="571" ht="12.75" customHeight="1">
      <c r="A571" s="64" t="s">
        <v>3314</v>
      </c>
      <c r="B571" s="82">
        <v>41436.572916666664</v>
      </c>
      <c r="C571" s="64" t="s">
        <v>3315</v>
      </c>
      <c r="D571" s="64" t="s">
        <v>1376</v>
      </c>
      <c r="E571" s="64" t="s">
        <v>228</v>
      </c>
      <c r="F571" s="64" t="s">
        <v>1555</v>
      </c>
      <c r="G571" s="64" t="s">
        <v>1379</v>
      </c>
      <c r="H571" s="64" t="s">
        <v>1464</v>
      </c>
      <c r="I571" s="64">
        <v>5100.0</v>
      </c>
      <c r="J571" s="64">
        <v>78.0</v>
      </c>
      <c r="K571" s="64" t="s">
        <v>23</v>
      </c>
      <c r="L571" s="64" t="s">
        <v>23</v>
      </c>
      <c r="M571" s="64" t="s">
        <v>3316</v>
      </c>
      <c r="N571" s="64" t="s">
        <v>1464</v>
      </c>
      <c r="O571" s="64" t="s">
        <v>1491</v>
      </c>
      <c r="P571" s="64" t="s">
        <v>1464</v>
      </c>
      <c r="Q571" s="64" t="s">
        <v>1464</v>
      </c>
    </row>
    <row r="572" ht="12.75" customHeight="1">
      <c r="A572" s="64" t="s">
        <v>1466</v>
      </c>
      <c r="B572" s="82">
        <v>41436.583333333336</v>
      </c>
      <c r="C572" s="64" t="s">
        <v>3317</v>
      </c>
      <c r="D572" s="64" t="s">
        <v>1363</v>
      </c>
      <c r="E572" s="64" t="s">
        <v>1211</v>
      </c>
      <c r="F572" s="64" t="s">
        <v>1862</v>
      </c>
      <c r="G572" s="64" t="s">
        <v>845</v>
      </c>
      <c r="H572" s="64" t="s">
        <v>1464</v>
      </c>
      <c r="I572" s="64">
        <v>3815.0</v>
      </c>
      <c r="J572" s="64">
        <v>73.0</v>
      </c>
      <c r="K572" s="64" t="s">
        <v>23</v>
      </c>
      <c r="L572" s="64" t="s">
        <v>23</v>
      </c>
      <c r="M572" s="64" t="s">
        <v>3318</v>
      </c>
      <c r="N572" s="64" t="s">
        <v>1464</v>
      </c>
      <c r="O572" s="64" t="s">
        <v>1466</v>
      </c>
      <c r="P572" s="64" t="s">
        <v>1464</v>
      </c>
      <c r="Q572" s="64" t="s">
        <v>1464</v>
      </c>
    </row>
    <row r="573" ht="12.75" customHeight="1">
      <c r="A573" s="64" t="s">
        <v>3319</v>
      </c>
      <c r="B573" s="82">
        <v>41436.604166666664</v>
      </c>
      <c r="C573" s="64" t="s">
        <v>3320</v>
      </c>
      <c r="D573" s="64" t="s">
        <v>1365</v>
      </c>
      <c r="E573" s="64" t="s">
        <v>19</v>
      </c>
      <c r="F573" s="64" t="s">
        <v>1466</v>
      </c>
      <c r="G573" s="64" t="s">
        <v>74</v>
      </c>
      <c r="H573" s="64" t="s">
        <v>1464</v>
      </c>
      <c r="I573" s="64">
        <v>6700.0</v>
      </c>
      <c r="J573" s="64">
        <v>82.0</v>
      </c>
      <c r="K573" s="64" t="s">
        <v>23</v>
      </c>
      <c r="L573" s="64" t="s">
        <v>23</v>
      </c>
      <c r="M573" s="64" t="s">
        <v>3321</v>
      </c>
      <c r="N573" s="64" t="s">
        <v>1464</v>
      </c>
      <c r="O573" s="64" t="s">
        <v>1646</v>
      </c>
      <c r="P573" s="64" t="s">
        <v>1464</v>
      </c>
      <c r="Q573" s="64" t="s">
        <v>1464</v>
      </c>
    </row>
    <row r="574" ht="12.75" customHeight="1">
      <c r="A574" s="64" t="s">
        <v>3322</v>
      </c>
      <c r="B574" s="82">
        <v>41436.604166666664</v>
      </c>
      <c r="C574" s="64" t="s">
        <v>3323</v>
      </c>
      <c r="D574" s="64" t="s">
        <v>1376</v>
      </c>
      <c r="E574" s="64" t="s">
        <v>228</v>
      </c>
      <c r="F574" s="64" t="s">
        <v>1810</v>
      </c>
      <c r="G574" s="64" t="s">
        <v>913</v>
      </c>
      <c r="H574" s="64" t="s">
        <v>1464</v>
      </c>
      <c r="I574" s="64">
        <v>5500.0</v>
      </c>
      <c r="J574" s="64">
        <v>80.0</v>
      </c>
      <c r="K574" s="64" t="s">
        <v>23</v>
      </c>
      <c r="L574" s="64" t="s">
        <v>23</v>
      </c>
      <c r="M574" s="64" t="s">
        <v>3324</v>
      </c>
      <c r="N574" s="64" t="s">
        <v>1464</v>
      </c>
      <c r="O574" s="64" t="s">
        <v>1590</v>
      </c>
      <c r="P574" s="64" t="s">
        <v>1464</v>
      </c>
      <c r="Q574" s="64" t="s">
        <v>1464</v>
      </c>
    </row>
    <row r="575" ht="12.75" customHeight="1">
      <c r="A575" s="64" t="s">
        <v>3325</v>
      </c>
      <c r="B575" s="82">
        <v>41436.6875</v>
      </c>
      <c r="C575" s="64" t="s">
        <v>3326</v>
      </c>
      <c r="D575" s="64" t="s">
        <v>1365</v>
      </c>
      <c r="E575" s="64" t="s">
        <v>19</v>
      </c>
      <c r="F575" s="64" t="s">
        <v>1784</v>
      </c>
      <c r="G575" s="64" t="s">
        <v>67</v>
      </c>
      <c r="H575" s="64" t="s">
        <v>1464</v>
      </c>
      <c r="I575" s="64">
        <v>4000.0</v>
      </c>
      <c r="J575" s="64">
        <v>74.0</v>
      </c>
      <c r="K575" s="64" t="s">
        <v>23</v>
      </c>
      <c r="L575" s="64" t="s">
        <v>23</v>
      </c>
      <c r="M575" s="64" t="s">
        <v>3327</v>
      </c>
      <c r="N575" s="64" t="s">
        <v>816</v>
      </c>
      <c r="O575" s="64" t="s">
        <v>1687</v>
      </c>
      <c r="P575" s="64" t="s">
        <v>1464</v>
      </c>
      <c r="Q575" s="64" t="s">
        <v>1464</v>
      </c>
    </row>
    <row r="576" ht="12.75" customHeight="1">
      <c r="A576" s="64" t="s">
        <v>1514</v>
      </c>
      <c r="B576" s="82">
        <v>41436.708333333336</v>
      </c>
      <c r="C576" s="64" t="s">
        <v>3328</v>
      </c>
      <c r="D576" s="64" t="s">
        <v>1363</v>
      </c>
      <c r="E576" s="64" t="s">
        <v>1211</v>
      </c>
      <c r="F576" s="64" t="s">
        <v>1830</v>
      </c>
      <c r="G576" s="64" t="s">
        <v>133</v>
      </c>
      <c r="H576" s="64" t="s">
        <v>1464</v>
      </c>
      <c r="I576" s="64">
        <v>6300.0</v>
      </c>
      <c r="J576" s="64">
        <v>83.0</v>
      </c>
      <c r="K576" s="64" t="s">
        <v>23</v>
      </c>
      <c r="L576" s="64" t="s">
        <v>23</v>
      </c>
      <c r="M576" s="64" t="s">
        <v>3329</v>
      </c>
      <c r="N576" s="64" t="s">
        <v>1464</v>
      </c>
      <c r="O576" s="64" t="s">
        <v>1464</v>
      </c>
      <c r="P576" s="64" t="s">
        <v>1464</v>
      </c>
      <c r="Q576" s="64" t="s">
        <v>1464</v>
      </c>
    </row>
    <row r="577" ht="12.75" customHeight="1">
      <c r="A577" s="64" t="s">
        <v>3330</v>
      </c>
      <c r="B577" s="82">
        <v>41436.708333333336</v>
      </c>
      <c r="C577" s="64" t="s">
        <v>2108</v>
      </c>
      <c r="D577" s="64" t="s">
        <v>1376</v>
      </c>
      <c r="E577" s="64" t="s">
        <v>228</v>
      </c>
      <c r="F577" s="64" t="s">
        <v>1551</v>
      </c>
      <c r="G577" s="64" t="s">
        <v>716</v>
      </c>
      <c r="H577" s="64" t="s">
        <v>1464</v>
      </c>
      <c r="I577" s="64">
        <v>5000.0</v>
      </c>
      <c r="J577" s="64">
        <v>77.0</v>
      </c>
      <c r="K577" s="64" t="s">
        <v>23</v>
      </c>
      <c r="L577" s="64" t="s">
        <v>23</v>
      </c>
      <c r="M577" s="64" t="s">
        <v>3331</v>
      </c>
      <c r="N577" s="64" t="s">
        <v>1464</v>
      </c>
      <c r="O577" s="64" t="s">
        <v>1572</v>
      </c>
      <c r="P577" s="64" t="s">
        <v>1464</v>
      </c>
      <c r="Q577" s="64" t="s">
        <v>1464</v>
      </c>
    </row>
    <row r="578" ht="12.75" customHeight="1">
      <c r="A578" s="64" t="s">
        <v>1481</v>
      </c>
      <c r="B578" s="82">
        <v>41436.75</v>
      </c>
      <c r="C578" s="64" t="s">
        <v>3332</v>
      </c>
      <c r="D578" s="64" t="s">
        <v>1363</v>
      </c>
      <c r="E578" s="64" t="s">
        <v>1211</v>
      </c>
      <c r="F578" s="64" t="s">
        <v>1830</v>
      </c>
      <c r="G578" s="64" t="s">
        <v>133</v>
      </c>
      <c r="H578" s="64" t="s">
        <v>1464</v>
      </c>
      <c r="I578" s="64">
        <v>6500.0</v>
      </c>
      <c r="J578" s="64">
        <v>81.0</v>
      </c>
      <c r="K578" s="64" t="s">
        <v>23</v>
      </c>
      <c r="L578" s="64" t="s">
        <v>23</v>
      </c>
      <c r="M578" s="64" t="s">
        <v>3333</v>
      </c>
      <c r="N578" s="64" t="s">
        <v>1464</v>
      </c>
      <c r="O578" s="64" t="s">
        <v>1646</v>
      </c>
      <c r="P578" s="64" t="s">
        <v>1464</v>
      </c>
      <c r="Q578" s="64" t="s">
        <v>1464</v>
      </c>
    </row>
    <row r="579" ht="12.75" customHeight="1">
      <c r="A579" s="64" t="s">
        <v>3334</v>
      </c>
      <c r="B579" s="82">
        <v>41436.75</v>
      </c>
      <c r="C579" s="64" t="s">
        <v>3335</v>
      </c>
      <c r="D579" s="64" t="s">
        <v>1376</v>
      </c>
      <c r="E579" s="64" t="s">
        <v>228</v>
      </c>
      <c r="F579" s="64" t="s">
        <v>1551</v>
      </c>
      <c r="G579" s="64" t="s">
        <v>716</v>
      </c>
      <c r="H579" s="64" t="s">
        <v>1464</v>
      </c>
      <c r="I579" s="64">
        <v>3300.0</v>
      </c>
      <c r="J579" s="64">
        <v>69.0</v>
      </c>
      <c r="K579" s="64" t="s">
        <v>23</v>
      </c>
      <c r="L579" s="64" t="s">
        <v>23</v>
      </c>
      <c r="M579" s="64" t="s">
        <v>3336</v>
      </c>
      <c r="N579" s="64" t="s">
        <v>1464</v>
      </c>
      <c r="O579" s="64" t="s">
        <v>2016</v>
      </c>
      <c r="P579" s="64" t="s">
        <v>1464</v>
      </c>
      <c r="Q579" s="64" t="s">
        <v>1464</v>
      </c>
    </row>
    <row r="580" ht="12.75" customHeight="1">
      <c r="A580" s="64" t="s">
        <v>3337</v>
      </c>
      <c r="B580" s="82">
        <v>41436.8125</v>
      </c>
      <c r="C580" s="64" t="s">
        <v>3338</v>
      </c>
      <c r="D580" s="64" t="s">
        <v>1376</v>
      </c>
      <c r="E580" s="64" t="s">
        <v>228</v>
      </c>
      <c r="F580" s="64" t="s">
        <v>1817</v>
      </c>
      <c r="G580" s="64" t="s">
        <v>33</v>
      </c>
      <c r="H580" s="64" t="s">
        <v>1464</v>
      </c>
      <c r="I580" s="64">
        <v>5500.0</v>
      </c>
      <c r="J580" s="64">
        <v>80.0</v>
      </c>
      <c r="K580" s="64" t="s">
        <v>23</v>
      </c>
      <c r="L580" s="64" t="s">
        <v>23</v>
      </c>
      <c r="M580" s="64" t="s">
        <v>3339</v>
      </c>
      <c r="N580" s="64" t="s">
        <v>1464</v>
      </c>
      <c r="O580" s="64" t="s">
        <v>1470</v>
      </c>
      <c r="P580" s="64" t="s">
        <v>1464</v>
      </c>
      <c r="Q580" s="64" t="s">
        <v>1464</v>
      </c>
    </row>
    <row r="581" ht="12.75" customHeight="1">
      <c r="A581" s="64" t="s">
        <v>3340</v>
      </c>
      <c r="B581" s="82">
        <v>41437.0</v>
      </c>
      <c r="C581" s="64" t="s">
        <v>3341</v>
      </c>
      <c r="D581" s="64" t="s">
        <v>1376</v>
      </c>
      <c r="E581" s="64" t="s">
        <v>228</v>
      </c>
      <c r="F581" s="64" t="s">
        <v>3342</v>
      </c>
      <c r="G581" s="64" t="s">
        <v>923</v>
      </c>
      <c r="H581" s="64" t="s">
        <v>1464</v>
      </c>
      <c r="I581" s="64">
        <v>3900.0</v>
      </c>
      <c r="J581" s="64">
        <v>74.0</v>
      </c>
      <c r="K581" s="64" t="s">
        <v>23</v>
      </c>
      <c r="L581" s="64" t="s">
        <v>23</v>
      </c>
      <c r="M581" s="64" t="s">
        <v>3343</v>
      </c>
      <c r="N581" s="64" t="s">
        <v>1464</v>
      </c>
      <c r="O581" s="64" t="s">
        <v>1687</v>
      </c>
      <c r="P581" s="64" t="s">
        <v>1464</v>
      </c>
      <c r="Q581" s="64" t="s">
        <v>1464</v>
      </c>
    </row>
    <row r="582" ht="12.75" customHeight="1">
      <c r="A582" s="64" t="s">
        <v>3344</v>
      </c>
      <c r="B582" s="82">
        <v>41437.0</v>
      </c>
      <c r="C582" s="64" t="s">
        <v>3345</v>
      </c>
      <c r="D582" s="64" t="s">
        <v>1376</v>
      </c>
      <c r="E582" s="64" t="s">
        <v>228</v>
      </c>
      <c r="F582" s="64" t="s">
        <v>1986</v>
      </c>
      <c r="G582" s="64" t="s">
        <v>919</v>
      </c>
      <c r="H582" s="64" t="s">
        <v>1464</v>
      </c>
      <c r="I582" s="64">
        <v>5700.0</v>
      </c>
      <c r="J582" s="64">
        <v>82.0</v>
      </c>
      <c r="K582" s="64" t="s">
        <v>23</v>
      </c>
      <c r="L582" s="64" t="s">
        <v>40</v>
      </c>
      <c r="M582" s="64" t="s">
        <v>3346</v>
      </c>
      <c r="N582" s="64" t="s">
        <v>1464</v>
      </c>
      <c r="O582" s="64" t="s">
        <v>1590</v>
      </c>
      <c r="P582" s="64" t="s">
        <v>1464</v>
      </c>
      <c r="Q582" s="64" t="s">
        <v>1464</v>
      </c>
    </row>
    <row r="583" ht="12.75" customHeight="1">
      <c r="A583" s="64" t="s">
        <v>3347</v>
      </c>
      <c r="B583" s="82">
        <v>41437.0</v>
      </c>
      <c r="C583" s="64" t="s">
        <v>3348</v>
      </c>
      <c r="D583" s="64" t="s">
        <v>1376</v>
      </c>
      <c r="E583" s="64" t="s">
        <v>228</v>
      </c>
      <c r="F583" s="64" t="s">
        <v>2845</v>
      </c>
      <c r="G583" s="64" t="s">
        <v>911</v>
      </c>
      <c r="H583" s="64" t="s">
        <v>1464</v>
      </c>
      <c r="I583" s="64">
        <v>2450.0</v>
      </c>
      <c r="J583" s="64">
        <v>60.0</v>
      </c>
      <c r="K583" s="64" t="s">
        <v>23</v>
      </c>
      <c r="L583" s="64" t="s">
        <v>23</v>
      </c>
      <c r="M583" s="64" t="s">
        <v>3349</v>
      </c>
      <c r="N583" s="64" t="s">
        <v>1464</v>
      </c>
      <c r="O583" s="64" t="s">
        <v>2847</v>
      </c>
      <c r="P583" s="64" t="s">
        <v>1464</v>
      </c>
      <c r="Q583" s="64" t="s">
        <v>1464</v>
      </c>
    </row>
    <row r="584" ht="12.75" customHeight="1">
      <c r="A584" s="64" t="s">
        <v>3350</v>
      </c>
      <c r="B584" s="82">
        <v>41437.0</v>
      </c>
      <c r="C584" s="64" t="s">
        <v>3351</v>
      </c>
      <c r="D584" s="64" t="s">
        <v>1376</v>
      </c>
      <c r="E584" s="64" t="s">
        <v>228</v>
      </c>
      <c r="F584" s="64" t="s">
        <v>1687</v>
      </c>
      <c r="G584" s="64" t="s">
        <v>692</v>
      </c>
      <c r="H584" s="64" t="s">
        <v>1464</v>
      </c>
      <c r="I584" s="64">
        <v>4100.0</v>
      </c>
      <c r="J584" s="64">
        <v>75.0</v>
      </c>
      <c r="K584" s="64" t="s">
        <v>23</v>
      </c>
      <c r="L584" s="64" t="s">
        <v>40</v>
      </c>
      <c r="M584" s="64" t="s">
        <v>3352</v>
      </c>
      <c r="N584" s="64" t="s">
        <v>1464</v>
      </c>
      <c r="O584" s="64" t="s">
        <v>1551</v>
      </c>
      <c r="P584" s="64" t="s">
        <v>1464</v>
      </c>
      <c r="Q584" s="64" t="s">
        <v>1464</v>
      </c>
    </row>
    <row r="585" ht="12.75" customHeight="1">
      <c r="A585" s="64" t="s">
        <v>3353</v>
      </c>
      <c r="B585" s="82">
        <v>41437.0</v>
      </c>
      <c r="C585" s="64" t="s">
        <v>3354</v>
      </c>
      <c r="D585" s="64" t="s">
        <v>1376</v>
      </c>
      <c r="E585" s="64" t="s">
        <v>228</v>
      </c>
      <c r="F585" s="64" t="s">
        <v>1687</v>
      </c>
      <c r="G585" s="64" t="s">
        <v>692</v>
      </c>
      <c r="H585" s="64" t="s">
        <v>1464</v>
      </c>
      <c r="I585" s="64">
        <v>2400.0</v>
      </c>
      <c r="J585" s="64">
        <v>59.0</v>
      </c>
      <c r="K585" s="64" t="s">
        <v>23</v>
      </c>
      <c r="L585" s="64" t="s">
        <v>23</v>
      </c>
      <c r="M585" s="64" t="s">
        <v>3355</v>
      </c>
      <c r="N585" s="64" t="s">
        <v>1464</v>
      </c>
      <c r="O585" s="64" t="s">
        <v>2016</v>
      </c>
      <c r="P585" s="64" t="s">
        <v>1464</v>
      </c>
      <c r="Q585" s="64" t="s">
        <v>1464</v>
      </c>
    </row>
    <row r="586" ht="12.75" customHeight="1">
      <c r="A586" s="64" t="s">
        <v>3356</v>
      </c>
      <c r="B586" s="82">
        <v>41437.0</v>
      </c>
      <c r="C586" s="64" t="s">
        <v>3357</v>
      </c>
      <c r="D586" s="64" t="s">
        <v>1376</v>
      </c>
      <c r="E586" s="64" t="s">
        <v>228</v>
      </c>
      <c r="F586" s="64" t="s">
        <v>1491</v>
      </c>
      <c r="G586" s="64" t="s">
        <v>739</v>
      </c>
      <c r="H586" s="64" t="s">
        <v>1464</v>
      </c>
      <c r="I586" s="64">
        <v>4400.0</v>
      </c>
      <c r="J586" s="64">
        <v>76.0</v>
      </c>
      <c r="K586" s="64" t="s">
        <v>23</v>
      </c>
      <c r="L586" s="64" t="s">
        <v>23</v>
      </c>
      <c r="M586" s="64" t="s">
        <v>3358</v>
      </c>
      <c r="N586" s="64" t="s">
        <v>1464</v>
      </c>
      <c r="O586" s="64" t="s">
        <v>1555</v>
      </c>
      <c r="P586" s="64" t="s">
        <v>1464</v>
      </c>
      <c r="Q586" s="64" t="s">
        <v>1464</v>
      </c>
    </row>
    <row r="587" ht="12.75" customHeight="1">
      <c r="A587" s="64" t="s">
        <v>1784</v>
      </c>
      <c r="B587" s="82">
        <v>41437.3125</v>
      </c>
      <c r="C587" s="64" t="s">
        <v>3359</v>
      </c>
      <c r="D587" s="64" t="s">
        <v>1363</v>
      </c>
      <c r="E587" s="64" t="s">
        <v>1211</v>
      </c>
      <c r="F587" s="64" t="s">
        <v>2949</v>
      </c>
      <c r="G587" s="64" t="s">
        <v>136</v>
      </c>
      <c r="H587" s="64" t="s">
        <v>1464</v>
      </c>
      <c r="I587" s="64">
        <v>5450.0</v>
      </c>
      <c r="J587" s="64">
        <v>78.0</v>
      </c>
      <c r="K587" s="64" t="s">
        <v>23</v>
      </c>
      <c r="L587" s="64" t="s">
        <v>23</v>
      </c>
      <c r="M587" s="64" t="s">
        <v>3360</v>
      </c>
      <c r="N587" s="64" t="s">
        <v>1464</v>
      </c>
      <c r="O587" s="64" t="s">
        <v>1464</v>
      </c>
      <c r="P587" s="64" t="s">
        <v>1464</v>
      </c>
      <c r="Q587" s="64" t="s">
        <v>1464</v>
      </c>
    </row>
    <row r="588" ht="12.75" customHeight="1">
      <c r="A588" s="64" t="s">
        <v>3361</v>
      </c>
      <c r="B588" s="82">
        <v>41437.333333333336</v>
      </c>
      <c r="C588" s="64" t="s">
        <v>3362</v>
      </c>
      <c r="D588" s="64" t="s">
        <v>1363</v>
      </c>
      <c r="E588" s="64" t="s">
        <v>1211</v>
      </c>
      <c r="F588" s="64" t="s">
        <v>2949</v>
      </c>
      <c r="G588" s="64" t="s">
        <v>136</v>
      </c>
      <c r="H588" s="64" t="s">
        <v>1464</v>
      </c>
      <c r="I588" s="64">
        <v>4870.0</v>
      </c>
      <c r="J588" s="64">
        <v>73.0</v>
      </c>
      <c r="K588" s="64" t="s">
        <v>23</v>
      </c>
      <c r="L588" s="64" t="s">
        <v>23</v>
      </c>
      <c r="M588" s="64" t="s">
        <v>3363</v>
      </c>
      <c r="N588" s="64" t="s">
        <v>1464</v>
      </c>
      <c r="O588" s="64" t="s">
        <v>1464</v>
      </c>
      <c r="P588" s="64" t="s">
        <v>1464</v>
      </c>
      <c r="Q588" s="64" t="s">
        <v>1464</v>
      </c>
    </row>
    <row r="589" ht="12.75" customHeight="1">
      <c r="A589" s="64" t="s">
        <v>1538</v>
      </c>
      <c r="B589" s="82">
        <v>41437.354166666664</v>
      </c>
      <c r="C589" s="64" t="s">
        <v>3364</v>
      </c>
      <c r="D589" s="64" t="s">
        <v>1363</v>
      </c>
      <c r="E589" s="64" t="s">
        <v>1211</v>
      </c>
      <c r="F589" s="64" t="s">
        <v>2949</v>
      </c>
      <c r="G589" s="64" t="s">
        <v>136</v>
      </c>
      <c r="H589" s="64" t="s">
        <v>1464</v>
      </c>
      <c r="I589" s="64">
        <v>5900.0</v>
      </c>
      <c r="J589" s="64">
        <v>75.0</v>
      </c>
      <c r="K589" s="64" t="s">
        <v>23</v>
      </c>
      <c r="L589" s="64" t="s">
        <v>23</v>
      </c>
      <c r="M589" s="64" t="s">
        <v>3365</v>
      </c>
      <c r="N589" s="64" t="s">
        <v>1464</v>
      </c>
      <c r="O589" s="64" t="s">
        <v>1464</v>
      </c>
      <c r="P589" s="64" t="s">
        <v>1464</v>
      </c>
      <c r="Q589" s="64" t="s">
        <v>1464</v>
      </c>
    </row>
    <row r="590" ht="12.75" customHeight="1">
      <c r="A590" s="64" t="s">
        <v>3366</v>
      </c>
      <c r="B590" s="82">
        <v>41437.395833333336</v>
      </c>
      <c r="C590" s="64" t="s">
        <v>2856</v>
      </c>
      <c r="D590" s="64" t="s">
        <v>1365</v>
      </c>
      <c r="E590" s="64" t="s">
        <v>19</v>
      </c>
      <c r="F590" s="64" t="s">
        <v>1784</v>
      </c>
      <c r="G590" s="64" t="s">
        <v>67</v>
      </c>
      <c r="H590" s="64" t="s">
        <v>1464</v>
      </c>
      <c r="I590" s="64">
        <v>3800.0</v>
      </c>
      <c r="J590" s="64">
        <v>72.0</v>
      </c>
      <c r="K590" s="64" t="s">
        <v>23</v>
      </c>
      <c r="L590" s="64" t="s">
        <v>23</v>
      </c>
      <c r="M590" s="64" t="s">
        <v>3367</v>
      </c>
      <c r="N590" s="64" t="s">
        <v>1464</v>
      </c>
      <c r="O590" s="64" t="s">
        <v>1687</v>
      </c>
      <c r="P590" s="64" t="s">
        <v>1464</v>
      </c>
      <c r="Q590" s="64" t="s">
        <v>1464</v>
      </c>
    </row>
    <row r="591" ht="12.75" customHeight="1">
      <c r="A591" s="64" t="s">
        <v>1665</v>
      </c>
      <c r="B591" s="81" t="s">
        <v>3368</v>
      </c>
      <c r="C591" s="64" t="s">
        <v>3369</v>
      </c>
      <c r="D591" s="64" t="s">
        <v>1363</v>
      </c>
      <c r="E591" s="64" t="s">
        <v>1211</v>
      </c>
      <c r="F591" s="64" t="s">
        <v>1464</v>
      </c>
      <c r="G591" s="64" t="s">
        <v>1464</v>
      </c>
      <c r="H591" s="64" t="s">
        <v>857</v>
      </c>
      <c r="I591" s="64">
        <v>5220.0</v>
      </c>
      <c r="J591" s="64">
        <v>77.0</v>
      </c>
      <c r="K591" s="64" t="s">
        <v>23</v>
      </c>
      <c r="L591" s="64" t="s">
        <v>23</v>
      </c>
      <c r="M591" s="64" t="s">
        <v>3370</v>
      </c>
      <c r="N591" s="64" t="s">
        <v>1464</v>
      </c>
      <c r="O591" s="64" t="s">
        <v>1464</v>
      </c>
      <c r="P591" s="64" t="s">
        <v>1464</v>
      </c>
      <c r="Q591" s="64" t="s">
        <v>1464</v>
      </c>
    </row>
    <row r="592" ht="12.75" customHeight="1">
      <c r="A592" s="64" t="s">
        <v>3371</v>
      </c>
      <c r="B592" s="82">
        <v>41437.479166666664</v>
      </c>
      <c r="C592" s="64" t="s">
        <v>3372</v>
      </c>
      <c r="D592" s="64" t="s">
        <v>1365</v>
      </c>
      <c r="E592" s="64" t="s">
        <v>19</v>
      </c>
      <c r="F592" s="64" t="s">
        <v>1499</v>
      </c>
      <c r="G592" s="64" t="s">
        <v>37</v>
      </c>
      <c r="H592" s="64" t="s">
        <v>1464</v>
      </c>
      <c r="I592" s="64">
        <v>5400.0</v>
      </c>
      <c r="J592" s="64">
        <v>77.0</v>
      </c>
      <c r="K592" s="64" t="s">
        <v>23</v>
      </c>
      <c r="L592" s="64" t="s">
        <v>23</v>
      </c>
      <c r="M592" s="64" t="s">
        <v>3373</v>
      </c>
      <c r="N592" s="64" t="s">
        <v>1464</v>
      </c>
      <c r="O592" s="64" t="s">
        <v>1590</v>
      </c>
      <c r="P592" s="64" t="s">
        <v>1464</v>
      </c>
      <c r="Q592" s="64" t="s">
        <v>1464</v>
      </c>
    </row>
    <row r="593" ht="12.75" customHeight="1">
      <c r="A593" s="64" t="s">
        <v>3374</v>
      </c>
      <c r="B593" s="82">
        <v>41437.5</v>
      </c>
      <c r="C593" s="64" t="s">
        <v>3375</v>
      </c>
      <c r="D593" s="64" t="s">
        <v>1363</v>
      </c>
      <c r="E593" s="64" t="s">
        <v>1211</v>
      </c>
      <c r="F593" s="64" t="s">
        <v>1862</v>
      </c>
      <c r="G593" s="64" t="s">
        <v>845</v>
      </c>
      <c r="H593" s="64" t="s">
        <v>1464</v>
      </c>
      <c r="I593" s="64">
        <v>5270.0</v>
      </c>
      <c r="J593" s="64">
        <v>75.0</v>
      </c>
      <c r="K593" s="64" t="s">
        <v>23</v>
      </c>
      <c r="L593" s="64" t="s">
        <v>23</v>
      </c>
      <c r="M593" s="64" t="s">
        <v>3376</v>
      </c>
      <c r="N593" s="64" t="s">
        <v>1464</v>
      </c>
      <c r="O593" s="64" t="s">
        <v>1464</v>
      </c>
      <c r="P593" s="64" t="s">
        <v>1464</v>
      </c>
      <c r="Q593" s="64" t="s">
        <v>1464</v>
      </c>
    </row>
    <row r="594" ht="12.75" customHeight="1">
      <c r="A594" s="64" t="s">
        <v>3377</v>
      </c>
      <c r="B594" s="82">
        <v>41437.541666666664</v>
      </c>
      <c r="C594" s="64" t="s">
        <v>2159</v>
      </c>
      <c r="D594" s="64" t="s">
        <v>1365</v>
      </c>
      <c r="E594" s="64" t="s">
        <v>19</v>
      </c>
      <c r="F594" s="64" t="s">
        <v>1486</v>
      </c>
      <c r="G594" s="64" t="s">
        <v>69</v>
      </c>
      <c r="H594" s="64" t="s">
        <v>1464</v>
      </c>
      <c r="I594" s="64">
        <v>3800.0</v>
      </c>
      <c r="J594" s="64">
        <v>72.0</v>
      </c>
      <c r="K594" s="64" t="s">
        <v>23</v>
      </c>
      <c r="L594" s="64" t="s">
        <v>23</v>
      </c>
      <c r="M594" s="64" t="s">
        <v>3378</v>
      </c>
      <c r="N594" s="64" t="s">
        <v>1464</v>
      </c>
      <c r="O594" s="64" t="s">
        <v>1687</v>
      </c>
      <c r="P594" s="64" t="s">
        <v>1464</v>
      </c>
      <c r="Q594" s="64" t="s">
        <v>1464</v>
      </c>
    </row>
    <row r="595" ht="12.75" customHeight="1">
      <c r="A595" s="64" t="s">
        <v>3379</v>
      </c>
      <c r="B595" s="82">
        <v>41437.541666666664</v>
      </c>
      <c r="C595" s="64" t="s">
        <v>3380</v>
      </c>
      <c r="D595" s="64" t="s">
        <v>1484</v>
      </c>
      <c r="E595" s="64" t="s">
        <v>82</v>
      </c>
      <c r="F595" s="64" t="s">
        <v>2317</v>
      </c>
      <c r="G595" s="64" t="s">
        <v>833</v>
      </c>
      <c r="H595" s="64" t="s">
        <v>1464</v>
      </c>
      <c r="I595" s="64">
        <v>4200.0</v>
      </c>
      <c r="J595" s="64">
        <v>75.0</v>
      </c>
      <c r="K595" s="64" t="s">
        <v>23</v>
      </c>
      <c r="L595" s="64" t="s">
        <v>23</v>
      </c>
      <c r="M595" s="64" t="s">
        <v>3381</v>
      </c>
      <c r="N595" s="64" t="s">
        <v>1464</v>
      </c>
      <c r="O595" s="64" t="s">
        <v>1551</v>
      </c>
      <c r="P595" s="64" t="s">
        <v>1464</v>
      </c>
      <c r="Q595" s="64" t="s">
        <v>1464</v>
      </c>
    </row>
    <row r="596" ht="12.75" customHeight="1">
      <c r="A596" s="64" t="s">
        <v>3382</v>
      </c>
      <c r="B596" s="82">
        <v>41437.770833333336</v>
      </c>
      <c r="C596" s="64" t="s">
        <v>3383</v>
      </c>
      <c r="D596" s="64" t="s">
        <v>1365</v>
      </c>
      <c r="E596" s="64" t="s">
        <v>19</v>
      </c>
      <c r="F596" s="64" t="s">
        <v>1481</v>
      </c>
      <c r="G596" s="64" t="s">
        <v>68</v>
      </c>
      <c r="H596" s="64" t="s">
        <v>1464</v>
      </c>
      <c r="I596" s="64">
        <v>5300.0</v>
      </c>
      <c r="J596" s="64">
        <v>79.0</v>
      </c>
      <c r="K596" s="64" t="s">
        <v>23</v>
      </c>
      <c r="L596" s="64" t="s">
        <v>23</v>
      </c>
      <c r="M596" s="64" t="s">
        <v>3384</v>
      </c>
      <c r="N596" s="64" t="s">
        <v>1464</v>
      </c>
      <c r="O596" s="64" t="s">
        <v>1491</v>
      </c>
      <c r="P596" s="64" t="s">
        <v>1464</v>
      </c>
      <c r="Q596" s="64" t="s">
        <v>1464</v>
      </c>
    </row>
    <row r="597" ht="12.75" customHeight="1">
      <c r="A597" s="64" t="s">
        <v>3385</v>
      </c>
      <c r="B597" s="81" t="s">
        <v>3386</v>
      </c>
      <c r="C597" s="64" t="s">
        <v>3387</v>
      </c>
      <c r="D597" s="64" t="s">
        <v>1376</v>
      </c>
      <c r="E597" s="64" t="s">
        <v>228</v>
      </c>
      <c r="F597" s="64" t="s">
        <v>1464</v>
      </c>
      <c r="G597" s="64" t="s">
        <v>1464</v>
      </c>
      <c r="H597" s="64" t="s">
        <v>915</v>
      </c>
      <c r="I597" s="64">
        <v>5100.0</v>
      </c>
      <c r="J597" s="64">
        <v>76.0</v>
      </c>
      <c r="K597" s="64" t="s">
        <v>23</v>
      </c>
      <c r="L597" s="64" t="s">
        <v>23</v>
      </c>
      <c r="M597" s="64" t="s">
        <v>3388</v>
      </c>
      <c r="N597" s="64" t="s">
        <v>1464</v>
      </c>
      <c r="O597" s="64" t="s">
        <v>1590</v>
      </c>
      <c r="P597" s="64" t="s">
        <v>1464</v>
      </c>
      <c r="Q597" s="64" t="s">
        <v>1464</v>
      </c>
    </row>
    <row r="598" ht="12.75" customHeight="1">
      <c r="A598" s="64" t="s">
        <v>3389</v>
      </c>
      <c r="B598" s="81" t="s">
        <v>3386</v>
      </c>
      <c r="C598" s="64" t="s">
        <v>3323</v>
      </c>
      <c r="D598" s="64" t="s">
        <v>1376</v>
      </c>
      <c r="E598" s="64" t="s">
        <v>228</v>
      </c>
      <c r="F598" s="64" t="s">
        <v>1464</v>
      </c>
      <c r="G598" s="64" t="s">
        <v>1464</v>
      </c>
      <c r="H598" s="64" t="s">
        <v>904</v>
      </c>
      <c r="I598" s="64">
        <v>2200.0</v>
      </c>
      <c r="J598" s="64">
        <v>59.0</v>
      </c>
      <c r="K598" s="64" t="s">
        <v>23</v>
      </c>
      <c r="L598" s="64" t="s">
        <v>23</v>
      </c>
      <c r="M598" s="64" t="s">
        <v>3390</v>
      </c>
      <c r="N598" s="64" t="s">
        <v>1464</v>
      </c>
      <c r="O598" s="64" t="s">
        <v>1692</v>
      </c>
      <c r="P598" s="64" t="s">
        <v>1464</v>
      </c>
      <c r="Q598" s="64" t="s">
        <v>1464</v>
      </c>
    </row>
    <row r="599" ht="12.75" customHeight="1">
      <c r="A599" s="64" t="s">
        <v>3391</v>
      </c>
      <c r="B599" s="81" t="s">
        <v>3386</v>
      </c>
      <c r="C599" s="64" t="s">
        <v>1715</v>
      </c>
      <c r="D599" s="64" t="s">
        <v>1376</v>
      </c>
      <c r="E599" s="64" t="s">
        <v>228</v>
      </c>
      <c r="F599" s="64" t="s">
        <v>1464</v>
      </c>
      <c r="G599" s="64" t="s">
        <v>1464</v>
      </c>
      <c r="H599" s="64" t="s">
        <v>921</v>
      </c>
      <c r="I599" s="64">
        <v>3800.0</v>
      </c>
      <c r="J599" s="64">
        <v>74.0</v>
      </c>
      <c r="K599" s="64" t="s">
        <v>23</v>
      </c>
      <c r="L599" s="64" t="s">
        <v>23</v>
      </c>
      <c r="M599" s="64" t="s">
        <v>3392</v>
      </c>
      <c r="N599" s="64" t="s">
        <v>1464</v>
      </c>
      <c r="O599" s="64" t="s">
        <v>1687</v>
      </c>
      <c r="P599" s="64" t="s">
        <v>1464</v>
      </c>
      <c r="Q599" s="64" t="s">
        <v>1464</v>
      </c>
    </row>
    <row r="600" ht="12.75" customHeight="1">
      <c r="A600" s="64" t="s">
        <v>3393</v>
      </c>
      <c r="B600" s="81" t="s">
        <v>3386</v>
      </c>
      <c r="C600" s="64" t="s">
        <v>3394</v>
      </c>
      <c r="D600" s="64" t="s">
        <v>1376</v>
      </c>
      <c r="E600" s="64" t="s">
        <v>228</v>
      </c>
      <c r="F600" s="64" t="s">
        <v>1464</v>
      </c>
      <c r="G600" s="64" t="s">
        <v>1464</v>
      </c>
      <c r="H600" s="64" t="s">
        <v>915</v>
      </c>
      <c r="I600" s="64">
        <v>6300.0</v>
      </c>
      <c r="J600" s="64">
        <v>81.0</v>
      </c>
      <c r="K600" s="64" t="s">
        <v>23</v>
      </c>
      <c r="L600" s="64" t="s">
        <v>23</v>
      </c>
      <c r="M600" s="64" t="s">
        <v>3395</v>
      </c>
      <c r="N600" s="64" t="s">
        <v>816</v>
      </c>
      <c r="O600" s="64" t="s">
        <v>1646</v>
      </c>
      <c r="P600" s="64" t="s">
        <v>1464</v>
      </c>
      <c r="Q600" s="64" t="s">
        <v>1464</v>
      </c>
    </row>
    <row r="601" ht="12.75" customHeight="1">
      <c r="A601" s="64" t="s">
        <v>3396</v>
      </c>
      <c r="B601" s="81" t="s">
        <v>3386</v>
      </c>
      <c r="C601" s="64" t="s">
        <v>1880</v>
      </c>
      <c r="D601" s="64" t="s">
        <v>1376</v>
      </c>
      <c r="E601" s="64" t="s">
        <v>228</v>
      </c>
      <c r="F601" s="64" t="s">
        <v>1464</v>
      </c>
      <c r="G601" s="64" t="s">
        <v>1464</v>
      </c>
      <c r="H601" s="64" t="s">
        <v>918</v>
      </c>
      <c r="I601" s="64">
        <v>4600.0</v>
      </c>
      <c r="J601" s="64">
        <v>75.0</v>
      </c>
      <c r="K601" s="64" t="s">
        <v>23</v>
      </c>
      <c r="L601" s="64" t="s">
        <v>23</v>
      </c>
      <c r="M601" s="64" t="s">
        <v>3397</v>
      </c>
      <c r="N601" s="64" t="s">
        <v>1464</v>
      </c>
      <c r="O601" s="64" t="s">
        <v>1572</v>
      </c>
      <c r="P601" s="64" t="s">
        <v>1464</v>
      </c>
      <c r="Q601" s="64" t="s">
        <v>1464</v>
      </c>
    </row>
    <row r="602" ht="12.75" customHeight="1">
      <c r="A602" s="64" t="s">
        <v>3398</v>
      </c>
      <c r="B602" s="81" t="s">
        <v>3386</v>
      </c>
      <c r="C602" s="64" t="s">
        <v>3399</v>
      </c>
      <c r="D602" s="64" t="s">
        <v>1376</v>
      </c>
      <c r="E602" s="64" t="s">
        <v>228</v>
      </c>
      <c r="F602" s="64" t="s">
        <v>1464</v>
      </c>
      <c r="G602" s="64" t="s">
        <v>1464</v>
      </c>
      <c r="H602" s="64" t="s">
        <v>33</v>
      </c>
      <c r="I602" s="64">
        <v>5000.0</v>
      </c>
      <c r="J602" s="64">
        <v>77.0</v>
      </c>
      <c r="K602" s="64" t="s">
        <v>23</v>
      </c>
      <c r="L602" s="64" t="s">
        <v>23</v>
      </c>
      <c r="M602" s="64" t="s">
        <v>3400</v>
      </c>
      <c r="N602" s="64" t="s">
        <v>1464</v>
      </c>
      <c r="O602" s="64" t="s">
        <v>1491</v>
      </c>
      <c r="P602" s="64" t="s">
        <v>1464</v>
      </c>
      <c r="Q602" s="64" t="s">
        <v>1464</v>
      </c>
    </row>
    <row r="603" ht="12.75" customHeight="1">
      <c r="A603" s="64" t="s">
        <v>3401</v>
      </c>
      <c r="B603" s="81" t="s">
        <v>3386</v>
      </c>
      <c r="C603" s="64" t="s">
        <v>3402</v>
      </c>
      <c r="D603" s="64" t="s">
        <v>1376</v>
      </c>
      <c r="E603" s="64" t="s">
        <v>228</v>
      </c>
      <c r="F603" s="64" t="s">
        <v>1464</v>
      </c>
      <c r="G603" s="64" t="s">
        <v>1464</v>
      </c>
      <c r="H603" s="64" t="s">
        <v>911</v>
      </c>
      <c r="I603" s="64">
        <v>4400.0</v>
      </c>
      <c r="J603" s="64">
        <v>77.0</v>
      </c>
      <c r="K603" s="64" t="s">
        <v>23</v>
      </c>
      <c r="L603" s="64" t="s">
        <v>23</v>
      </c>
      <c r="M603" s="64" t="s">
        <v>3403</v>
      </c>
      <c r="N603" s="64" t="s">
        <v>1464</v>
      </c>
      <c r="O603" s="64" t="s">
        <v>1687</v>
      </c>
      <c r="P603" s="64" t="s">
        <v>1464</v>
      </c>
      <c r="Q603" s="64" t="s">
        <v>1464</v>
      </c>
    </row>
    <row r="604" ht="12.75" customHeight="1">
      <c r="A604" s="64" t="s">
        <v>3404</v>
      </c>
      <c r="B604" s="81" t="s">
        <v>3386</v>
      </c>
      <c r="C604" s="64" t="s">
        <v>3405</v>
      </c>
      <c r="D604" s="64" t="s">
        <v>1376</v>
      </c>
      <c r="E604" s="64" t="s">
        <v>228</v>
      </c>
      <c r="F604" s="64" t="s">
        <v>1464</v>
      </c>
      <c r="G604" s="64" t="s">
        <v>1464</v>
      </c>
      <c r="H604" s="64" t="s">
        <v>915</v>
      </c>
      <c r="I604" s="64">
        <v>4200.0</v>
      </c>
      <c r="J604" s="64">
        <v>74.0</v>
      </c>
      <c r="K604" s="64" t="s">
        <v>23</v>
      </c>
      <c r="L604" s="64" t="s">
        <v>23</v>
      </c>
      <c r="M604" s="64" t="s">
        <v>3406</v>
      </c>
      <c r="N604" s="64" t="s">
        <v>1464</v>
      </c>
      <c r="O604" s="64" t="s">
        <v>1551</v>
      </c>
      <c r="P604" s="64" t="s">
        <v>1464</v>
      </c>
      <c r="Q604" s="64" t="s">
        <v>1464</v>
      </c>
    </row>
    <row r="605" ht="12.75" customHeight="1">
      <c r="A605" s="64" t="s">
        <v>3407</v>
      </c>
      <c r="B605" s="81" t="s">
        <v>3386</v>
      </c>
      <c r="C605" s="64" t="s">
        <v>2057</v>
      </c>
      <c r="D605" s="64" t="s">
        <v>1376</v>
      </c>
      <c r="E605" s="64" t="s">
        <v>228</v>
      </c>
      <c r="F605" s="64" t="s">
        <v>1464</v>
      </c>
      <c r="G605" s="64" t="s">
        <v>1464</v>
      </c>
      <c r="H605" s="64" t="s">
        <v>791</v>
      </c>
      <c r="I605" s="64">
        <v>6100.0</v>
      </c>
      <c r="J605" s="64">
        <v>80.0</v>
      </c>
      <c r="K605" s="64" t="s">
        <v>23</v>
      </c>
      <c r="L605" s="64" t="s">
        <v>23</v>
      </c>
      <c r="M605" s="64" t="s">
        <v>3408</v>
      </c>
      <c r="N605" s="64" t="s">
        <v>1464</v>
      </c>
      <c r="O605" s="64" t="s">
        <v>1590</v>
      </c>
      <c r="P605" s="64" t="s">
        <v>1464</v>
      </c>
      <c r="Q605" s="64" t="s">
        <v>1464</v>
      </c>
    </row>
    <row r="606" ht="12.75" customHeight="1">
      <c r="A606" s="64" t="s">
        <v>3409</v>
      </c>
      <c r="B606" s="81" t="s">
        <v>3386</v>
      </c>
      <c r="C606" s="64" t="s">
        <v>1468</v>
      </c>
      <c r="D606" s="64" t="s">
        <v>1376</v>
      </c>
      <c r="E606" s="64" t="s">
        <v>228</v>
      </c>
      <c r="F606" s="64" t="s">
        <v>1464</v>
      </c>
      <c r="G606" s="64" t="s">
        <v>1464</v>
      </c>
      <c r="H606" s="64" t="s">
        <v>951</v>
      </c>
      <c r="I606" s="64">
        <v>5000.0</v>
      </c>
      <c r="J606" s="64">
        <v>73.0</v>
      </c>
      <c r="K606" s="64" t="s">
        <v>23</v>
      </c>
      <c r="L606" s="64" t="s">
        <v>23</v>
      </c>
      <c r="M606" s="64" t="s">
        <v>3410</v>
      </c>
      <c r="N606" s="64" t="s">
        <v>1464</v>
      </c>
      <c r="O606" s="64" t="s">
        <v>1491</v>
      </c>
      <c r="P606" s="64" t="s">
        <v>1464</v>
      </c>
      <c r="Q606" s="64" t="s">
        <v>1464</v>
      </c>
    </row>
    <row r="607" ht="12.75" customHeight="1">
      <c r="A607" s="64" t="s">
        <v>3411</v>
      </c>
      <c r="B607" s="82">
        <v>41439.0</v>
      </c>
      <c r="C607" s="64" t="s">
        <v>3412</v>
      </c>
      <c r="D607" s="64" t="s">
        <v>1376</v>
      </c>
      <c r="E607" s="64" t="s">
        <v>228</v>
      </c>
      <c r="F607" s="64" t="s">
        <v>1491</v>
      </c>
      <c r="G607" s="64" t="s">
        <v>739</v>
      </c>
      <c r="H607" s="64" t="s">
        <v>1464</v>
      </c>
      <c r="I607" s="64">
        <v>5100.0</v>
      </c>
      <c r="J607" s="64">
        <v>77.0</v>
      </c>
      <c r="K607" s="64" t="s">
        <v>23</v>
      </c>
      <c r="L607" s="64" t="s">
        <v>23</v>
      </c>
      <c r="M607" s="64" t="s">
        <v>3413</v>
      </c>
      <c r="N607" s="64" t="s">
        <v>1464</v>
      </c>
      <c r="O607" s="64" t="s">
        <v>1491</v>
      </c>
      <c r="P607" s="64" t="s">
        <v>1464</v>
      </c>
      <c r="Q607" s="64" t="s">
        <v>1464</v>
      </c>
    </row>
    <row r="608" ht="12.75" customHeight="1">
      <c r="A608" s="64" t="s">
        <v>3414</v>
      </c>
      <c r="B608" s="81" t="s">
        <v>3415</v>
      </c>
      <c r="C608" s="64" t="s">
        <v>1829</v>
      </c>
      <c r="D608" s="64" t="s">
        <v>1363</v>
      </c>
      <c r="E608" s="64" t="s">
        <v>1211</v>
      </c>
      <c r="F608" s="64" t="s">
        <v>1464</v>
      </c>
      <c r="G608" s="64" t="s">
        <v>1464</v>
      </c>
      <c r="H608" s="64" t="s">
        <v>819</v>
      </c>
      <c r="I608" s="64">
        <v>5500.0</v>
      </c>
      <c r="J608" s="64">
        <v>77.0</v>
      </c>
      <c r="K608" s="64" t="s">
        <v>23</v>
      </c>
      <c r="L608" s="64" t="s">
        <v>23</v>
      </c>
      <c r="M608" s="64" t="s">
        <v>3416</v>
      </c>
      <c r="N608" s="64" t="s">
        <v>1464</v>
      </c>
      <c r="O608" s="64" t="s">
        <v>1464</v>
      </c>
      <c r="P608" s="64" t="s">
        <v>1464</v>
      </c>
      <c r="Q608" s="64" t="s">
        <v>1464</v>
      </c>
    </row>
    <row r="609" ht="12.75" customHeight="1">
      <c r="A609" s="64" t="s">
        <v>3417</v>
      </c>
      <c r="B609" s="81" t="s">
        <v>3418</v>
      </c>
      <c r="C609" s="64" t="s">
        <v>3027</v>
      </c>
      <c r="D609" s="64" t="s">
        <v>1363</v>
      </c>
      <c r="E609" s="64" t="s">
        <v>1211</v>
      </c>
      <c r="F609" s="64" t="s">
        <v>1464</v>
      </c>
      <c r="G609" s="64" t="s">
        <v>1464</v>
      </c>
      <c r="H609" s="64" t="s">
        <v>819</v>
      </c>
      <c r="I609" s="64">
        <v>6000.0</v>
      </c>
      <c r="J609" s="64">
        <v>79.0</v>
      </c>
      <c r="K609" s="64" t="s">
        <v>23</v>
      </c>
      <c r="L609" s="64" t="s">
        <v>35</v>
      </c>
      <c r="M609" s="64" t="s">
        <v>3419</v>
      </c>
      <c r="N609" s="64" t="s">
        <v>1464</v>
      </c>
      <c r="O609" s="64" t="s">
        <v>1464</v>
      </c>
      <c r="P609" s="64" t="s">
        <v>1464</v>
      </c>
      <c r="Q609" s="64" t="s">
        <v>1464</v>
      </c>
    </row>
    <row r="610" ht="12.75" customHeight="1">
      <c r="A610" s="64" t="s">
        <v>3420</v>
      </c>
      <c r="B610" s="82">
        <v>41439.375</v>
      </c>
      <c r="C610" s="64" t="s">
        <v>3421</v>
      </c>
      <c r="D610" s="64" t="s">
        <v>1363</v>
      </c>
      <c r="E610" s="64" t="s">
        <v>1211</v>
      </c>
      <c r="F610" s="64" t="s">
        <v>1479</v>
      </c>
      <c r="G610" s="64" t="s">
        <v>850</v>
      </c>
      <c r="H610" s="64" t="s">
        <v>1464</v>
      </c>
      <c r="I610" s="64">
        <v>6005.0</v>
      </c>
      <c r="J610" s="64">
        <v>80.0</v>
      </c>
      <c r="K610" s="64" t="s">
        <v>23</v>
      </c>
      <c r="L610" s="64" t="s">
        <v>35</v>
      </c>
      <c r="M610" s="64" t="s">
        <v>3422</v>
      </c>
      <c r="N610" s="64" t="s">
        <v>1464</v>
      </c>
      <c r="O610" s="64" t="s">
        <v>1470</v>
      </c>
      <c r="P610" s="64" t="s">
        <v>1464</v>
      </c>
      <c r="Q610" s="64" t="s">
        <v>1464</v>
      </c>
    </row>
    <row r="611" ht="12.75" customHeight="1">
      <c r="A611" s="64" t="s">
        <v>3423</v>
      </c>
      <c r="B611" s="82">
        <v>41439.395833333336</v>
      </c>
      <c r="C611" s="64" t="s">
        <v>3424</v>
      </c>
      <c r="D611" s="64" t="s">
        <v>1363</v>
      </c>
      <c r="E611" s="64" t="s">
        <v>1211</v>
      </c>
      <c r="F611" s="64" t="s">
        <v>1479</v>
      </c>
      <c r="G611" s="64" t="s">
        <v>850</v>
      </c>
      <c r="H611" s="64" t="s">
        <v>1464</v>
      </c>
      <c r="I611" s="64">
        <v>4880.0</v>
      </c>
      <c r="J611" s="64">
        <v>77.0</v>
      </c>
      <c r="K611" s="64" t="s">
        <v>23</v>
      </c>
      <c r="L611" s="64" t="s">
        <v>23</v>
      </c>
      <c r="M611" s="64" t="s">
        <v>3425</v>
      </c>
      <c r="N611" s="64" t="s">
        <v>1464</v>
      </c>
      <c r="O611" s="64" t="s">
        <v>1572</v>
      </c>
      <c r="P611" s="64" t="s">
        <v>1464</v>
      </c>
      <c r="Q611" s="64" t="s">
        <v>1464</v>
      </c>
    </row>
    <row r="612" ht="12.75" customHeight="1">
      <c r="A612" s="64" t="s">
        <v>2850</v>
      </c>
      <c r="B612" s="81" t="s">
        <v>3426</v>
      </c>
      <c r="C612" s="64" t="s">
        <v>3255</v>
      </c>
      <c r="D612" s="64" t="s">
        <v>1363</v>
      </c>
      <c r="E612" s="64" t="s">
        <v>1211</v>
      </c>
      <c r="F612" s="64" t="s">
        <v>1464</v>
      </c>
      <c r="G612" s="64" t="s">
        <v>1464</v>
      </c>
      <c r="H612" s="64" t="s">
        <v>819</v>
      </c>
      <c r="I612" s="64">
        <v>5700.0</v>
      </c>
      <c r="J612" s="64">
        <v>80.0</v>
      </c>
      <c r="K612" s="64" t="s">
        <v>23</v>
      </c>
      <c r="L612" s="64" t="s">
        <v>35</v>
      </c>
      <c r="M612" s="64" t="s">
        <v>3427</v>
      </c>
      <c r="N612" s="64" t="s">
        <v>1464</v>
      </c>
      <c r="O612" s="64" t="s">
        <v>1464</v>
      </c>
      <c r="P612" s="64" t="s">
        <v>1464</v>
      </c>
      <c r="Q612" s="64" t="s">
        <v>1464</v>
      </c>
    </row>
    <row r="613" ht="12.75" customHeight="1">
      <c r="A613" s="64" t="s">
        <v>3428</v>
      </c>
      <c r="B613" s="81" t="s">
        <v>3426</v>
      </c>
      <c r="C613" s="64" t="s">
        <v>2519</v>
      </c>
      <c r="D613" s="64" t="s">
        <v>1376</v>
      </c>
      <c r="E613" s="64" t="s">
        <v>228</v>
      </c>
      <c r="F613" s="64" t="s">
        <v>1464</v>
      </c>
      <c r="G613" s="64" t="s">
        <v>1464</v>
      </c>
      <c r="H613" s="64" t="s">
        <v>931</v>
      </c>
      <c r="I613" s="64">
        <v>5250.0</v>
      </c>
      <c r="J613" s="64">
        <v>78.0</v>
      </c>
      <c r="K613" s="64" t="s">
        <v>23</v>
      </c>
      <c r="L613" s="64" t="s">
        <v>23</v>
      </c>
      <c r="M613" s="64" t="s">
        <v>3429</v>
      </c>
      <c r="N613" s="64" t="s">
        <v>1464</v>
      </c>
      <c r="O613" s="64" t="s">
        <v>1687</v>
      </c>
      <c r="P613" s="64" t="s">
        <v>1471</v>
      </c>
      <c r="Q613" s="64" t="s">
        <v>1471</v>
      </c>
    </row>
    <row r="614" ht="12.75" customHeight="1">
      <c r="A614" s="64" t="s">
        <v>3430</v>
      </c>
      <c r="B614" s="82">
        <v>41439.416666666664</v>
      </c>
      <c r="C614" s="64" t="s">
        <v>3431</v>
      </c>
      <c r="D614" s="64" t="s">
        <v>1365</v>
      </c>
      <c r="E614" s="64" t="s">
        <v>19</v>
      </c>
      <c r="F614" s="64" t="s">
        <v>1466</v>
      </c>
      <c r="G614" s="64" t="s">
        <v>74</v>
      </c>
      <c r="H614" s="64" t="s">
        <v>1464</v>
      </c>
      <c r="I614" s="64">
        <v>7150.0</v>
      </c>
      <c r="J614" s="64">
        <v>84.0</v>
      </c>
      <c r="K614" s="64" t="s">
        <v>23</v>
      </c>
      <c r="L614" s="64" t="s">
        <v>23</v>
      </c>
      <c r="M614" s="64" t="s">
        <v>3432</v>
      </c>
      <c r="N614" s="64" t="s">
        <v>1464</v>
      </c>
      <c r="O614" s="64" t="s">
        <v>1486</v>
      </c>
      <c r="P614" s="64" t="s">
        <v>1464</v>
      </c>
      <c r="Q614" s="64" t="s">
        <v>1464</v>
      </c>
    </row>
    <row r="615" ht="12.75" customHeight="1">
      <c r="A615" s="64" t="s">
        <v>3433</v>
      </c>
      <c r="B615" s="82">
        <v>41439.416666666664</v>
      </c>
      <c r="C615" s="64" t="s">
        <v>3434</v>
      </c>
      <c r="D615" s="64" t="s">
        <v>1365</v>
      </c>
      <c r="E615" s="64" t="s">
        <v>19</v>
      </c>
      <c r="F615" s="64" t="s">
        <v>1533</v>
      </c>
      <c r="G615" s="64" t="s">
        <v>79</v>
      </c>
      <c r="H615" s="64" t="s">
        <v>1464</v>
      </c>
      <c r="I615" s="64">
        <v>4650.0</v>
      </c>
      <c r="J615" s="64">
        <v>75.0</v>
      </c>
      <c r="K615" s="64" t="s">
        <v>23</v>
      </c>
      <c r="L615" s="64" t="s">
        <v>23</v>
      </c>
      <c r="M615" s="64" t="s">
        <v>3435</v>
      </c>
      <c r="N615" s="64" t="s">
        <v>1464</v>
      </c>
      <c r="O615" s="64" t="s">
        <v>1555</v>
      </c>
      <c r="P615" s="64" t="s">
        <v>1464</v>
      </c>
      <c r="Q615" s="64" t="s">
        <v>1464</v>
      </c>
    </row>
    <row r="616" ht="12.75" customHeight="1">
      <c r="A616" s="64" t="s">
        <v>3436</v>
      </c>
      <c r="B616" s="82">
        <v>41439.416666666664</v>
      </c>
      <c r="C616" s="64" t="s">
        <v>3437</v>
      </c>
      <c r="D616" s="64" t="s">
        <v>1397</v>
      </c>
      <c r="E616" s="64" t="s">
        <v>90</v>
      </c>
      <c r="F616" s="64" t="s">
        <v>1681</v>
      </c>
      <c r="G616" s="64" t="s">
        <v>976</v>
      </c>
      <c r="H616" s="64" t="s">
        <v>1464</v>
      </c>
      <c r="I616" s="64">
        <v>4800.0</v>
      </c>
      <c r="J616" s="64">
        <v>77.0</v>
      </c>
      <c r="K616" s="64" t="s">
        <v>23</v>
      </c>
      <c r="L616" s="64" t="s">
        <v>23</v>
      </c>
      <c r="M616" s="64" t="s">
        <v>3438</v>
      </c>
      <c r="N616" s="64" t="s">
        <v>1464</v>
      </c>
      <c r="O616" s="64" t="s">
        <v>1470</v>
      </c>
      <c r="P616" s="64" t="s">
        <v>1464</v>
      </c>
      <c r="Q616" s="64" t="s">
        <v>1464</v>
      </c>
    </row>
    <row r="617" ht="12.75" customHeight="1">
      <c r="A617" s="64" t="s">
        <v>3439</v>
      </c>
      <c r="B617" s="82">
        <v>41439.427083333336</v>
      </c>
      <c r="C617" s="64" t="s">
        <v>3440</v>
      </c>
      <c r="D617" s="64" t="s">
        <v>1397</v>
      </c>
      <c r="E617" s="64" t="s">
        <v>90</v>
      </c>
      <c r="F617" s="64" t="s">
        <v>1681</v>
      </c>
      <c r="G617" s="64" t="s">
        <v>976</v>
      </c>
      <c r="H617" s="64" t="s">
        <v>1464</v>
      </c>
      <c r="I617" s="64">
        <v>3875.0</v>
      </c>
      <c r="J617" s="64">
        <v>74.0</v>
      </c>
      <c r="K617" s="64" t="s">
        <v>23</v>
      </c>
      <c r="L617" s="64" t="s">
        <v>23</v>
      </c>
      <c r="M617" s="64" t="s">
        <v>3441</v>
      </c>
      <c r="N617" s="64" t="s">
        <v>816</v>
      </c>
      <c r="O617" s="64" t="s">
        <v>1551</v>
      </c>
      <c r="P617" s="64" t="s">
        <v>1464</v>
      </c>
      <c r="Q617" s="64" t="s">
        <v>1464</v>
      </c>
    </row>
    <row r="618" ht="12.75" customHeight="1">
      <c r="A618" s="64" t="s">
        <v>2250</v>
      </c>
      <c r="B618" s="81" t="s">
        <v>3442</v>
      </c>
      <c r="C618" s="64" t="s">
        <v>3443</v>
      </c>
      <c r="D618" s="64" t="s">
        <v>1363</v>
      </c>
      <c r="E618" s="64" t="s">
        <v>1211</v>
      </c>
      <c r="F618" s="64" t="s">
        <v>1464</v>
      </c>
      <c r="G618" s="64" t="s">
        <v>1464</v>
      </c>
      <c r="H618" s="64" t="s">
        <v>857</v>
      </c>
      <c r="I618" s="64">
        <v>4695.0</v>
      </c>
      <c r="J618" s="64">
        <v>77.0</v>
      </c>
      <c r="K618" s="64" t="s">
        <v>23</v>
      </c>
      <c r="L618" s="64" t="s">
        <v>23</v>
      </c>
      <c r="M618" s="64" t="s">
        <v>3444</v>
      </c>
      <c r="N618" s="64" t="s">
        <v>1464</v>
      </c>
      <c r="O618" s="64" t="s">
        <v>1572</v>
      </c>
      <c r="P618" s="64" t="s">
        <v>1464</v>
      </c>
      <c r="Q618" s="64" t="s">
        <v>1464</v>
      </c>
    </row>
    <row r="619" ht="12.75" customHeight="1">
      <c r="A619" s="64" t="s">
        <v>3445</v>
      </c>
      <c r="B619" s="82">
        <v>41439.458333333336</v>
      </c>
      <c r="C619" s="64" t="s">
        <v>2877</v>
      </c>
      <c r="D619" s="64" t="s">
        <v>1397</v>
      </c>
      <c r="E619" s="64" t="s">
        <v>90</v>
      </c>
      <c r="F619" s="64" t="s">
        <v>2038</v>
      </c>
      <c r="G619" s="64" t="s">
        <v>1421</v>
      </c>
      <c r="H619" s="64" t="s">
        <v>1464</v>
      </c>
      <c r="I619" s="64">
        <v>4550.0</v>
      </c>
      <c r="J619" s="64">
        <v>74.0</v>
      </c>
      <c r="K619" s="64" t="s">
        <v>23</v>
      </c>
      <c r="L619" s="64" t="s">
        <v>23</v>
      </c>
      <c r="M619" s="64" t="s">
        <v>3446</v>
      </c>
      <c r="N619" s="64" t="s">
        <v>1464</v>
      </c>
      <c r="O619" s="64" t="s">
        <v>1491</v>
      </c>
      <c r="P619" s="64" t="s">
        <v>1464</v>
      </c>
      <c r="Q619" s="64" t="s">
        <v>1464</v>
      </c>
    </row>
    <row r="620" ht="12.75" customHeight="1">
      <c r="A620" s="64" t="s">
        <v>3447</v>
      </c>
      <c r="B620" s="81" t="s">
        <v>3448</v>
      </c>
      <c r="C620" s="64" t="s">
        <v>3449</v>
      </c>
      <c r="D620" s="64" t="s">
        <v>1363</v>
      </c>
      <c r="E620" s="64" t="s">
        <v>1211</v>
      </c>
      <c r="F620" s="64" t="s">
        <v>1464</v>
      </c>
      <c r="G620" s="64" t="s">
        <v>1464</v>
      </c>
      <c r="H620" s="64" t="s">
        <v>819</v>
      </c>
      <c r="I620" s="64">
        <v>5800.0</v>
      </c>
      <c r="J620" s="64">
        <v>80.0</v>
      </c>
      <c r="K620" s="64" t="s">
        <v>23</v>
      </c>
      <c r="L620" s="64" t="s">
        <v>23</v>
      </c>
      <c r="M620" s="64" t="s">
        <v>3450</v>
      </c>
      <c r="N620" s="64" t="s">
        <v>1464</v>
      </c>
      <c r="O620" s="64" t="s">
        <v>1464</v>
      </c>
      <c r="P620" s="64" t="s">
        <v>1464</v>
      </c>
      <c r="Q620" s="64" t="s">
        <v>1464</v>
      </c>
    </row>
    <row r="621" ht="12.75" customHeight="1">
      <c r="A621" s="64" t="s">
        <v>3451</v>
      </c>
      <c r="B621" s="82">
        <v>41439.5</v>
      </c>
      <c r="C621" s="64" t="s">
        <v>3452</v>
      </c>
      <c r="D621" s="64" t="s">
        <v>1365</v>
      </c>
      <c r="E621" s="64" t="s">
        <v>19</v>
      </c>
      <c r="F621" s="64" t="s">
        <v>1784</v>
      </c>
      <c r="G621" s="64" t="s">
        <v>67</v>
      </c>
      <c r="H621" s="64" t="s">
        <v>1464</v>
      </c>
      <c r="I621" s="64">
        <v>4850.0</v>
      </c>
      <c r="J621" s="64">
        <v>77.0</v>
      </c>
      <c r="K621" s="64" t="s">
        <v>23</v>
      </c>
      <c r="L621" s="64" t="s">
        <v>23</v>
      </c>
      <c r="M621" s="64" t="s">
        <v>3453</v>
      </c>
      <c r="N621" s="64" t="s">
        <v>1464</v>
      </c>
      <c r="O621" s="64" t="s">
        <v>1491</v>
      </c>
      <c r="P621" s="64" t="s">
        <v>1464</v>
      </c>
      <c r="Q621" s="64" t="s">
        <v>1464</v>
      </c>
    </row>
    <row r="622" ht="12.75" customHeight="1">
      <c r="A622" s="64" t="s">
        <v>3454</v>
      </c>
      <c r="B622" s="82">
        <v>41439.510416666664</v>
      </c>
      <c r="C622" s="64" t="s">
        <v>3455</v>
      </c>
      <c r="D622" s="64" t="s">
        <v>1397</v>
      </c>
      <c r="E622" s="64" t="s">
        <v>90</v>
      </c>
      <c r="F622" s="64" t="s">
        <v>1681</v>
      </c>
      <c r="G622" s="64" t="s">
        <v>976</v>
      </c>
      <c r="H622" s="64" t="s">
        <v>1464</v>
      </c>
      <c r="I622" s="64">
        <v>5850.0</v>
      </c>
      <c r="J622" s="64">
        <v>78.0</v>
      </c>
      <c r="K622" s="64" t="s">
        <v>23</v>
      </c>
      <c r="L622" s="64" t="s">
        <v>23</v>
      </c>
      <c r="M622" s="64" t="s">
        <v>3456</v>
      </c>
      <c r="N622" s="64" t="s">
        <v>1464</v>
      </c>
      <c r="O622" s="64" t="s">
        <v>1514</v>
      </c>
      <c r="P622" s="64" t="s">
        <v>1464</v>
      </c>
      <c r="Q622" s="64" t="s">
        <v>1464</v>
      </c>
    </row>
    <row r="623" ht="12.75" customHeight="1">
      <c r="A623" s="64" t="s">
        <v>3457</v>
      </c>
      <c r="B623" s="81" t="s">
        <v>3458</v>
      </c>
      <c r="C623" s="64" t="s">
        <v>3281</v>
      </c>
      <c r="D623" s="64" t="s">
        <v>1365</v>
      </c>
      <c r="E623" s="64" t="s">
        <v>19</v>
      </c>
      <c r="F623" s="64" t="s">
        <v>1464</v>
      </c>
      <c r="G623" s="64" t="s">
        <v>1464</v>
      </c>
      <c r="H623" s="64" t="s">
        <v>1368</v>
      </c>
      <c r="I623" s="64">
        <v>3650.0</v>
      </c>
      <c r="J623" s="64">
        <v>73.0</v>
      </c>
      <c r="K623" s="64" t="s">
        <v>23</v>
      </c>
      <c r="L623" s="64" t="s">
        <v>23</v>
      </c>
      <c r="M623" s="64" t="s">
        <v>3459</v>
      </c>
      <c r="N623" s="64" t="s">
        <v>1464</v>
      </c>
      <c r="O623" s="64" t="s">
        <v>1551</v>
      </c>
      <c r="P623" s="64" t="s">
        <v>1464</v>
      </c>
      <c r="Q623" s="64" t="s">
        <v>1464</v>
      </c>
    </row>
    <row r="624" ht="12.75" customHeight="1">
      <c r="A624" s="64" t="s">
        <v>3460</v>
      </c>
      <c r="B624" s="81" t="s">
        <v>3461</v>
      </c>
      <c r="C624" s="64" t="s">
        <v>2531</v>
      </c>
      <c r="D624" s="64" t="s">
        <v>1376</v>
      </c>
      <c r="E624" s="64" t="s">
        <v>228</v>
      </c>
      <c r="F624" s="64" t="s">
        <v>1464</v>
      </c>
      <c r="G624" s="64" t="s">
        <v>1464</v>
      </c>
      <c r="H624" s="64" t="s">
        <v>947</v>
      </c>
      <c r="I624" s="64">
        <v>4200.0</v>
      </c>
      <c r="J624" s="64">
        <v>75.0</v>
      </c>
      <c r="K624" s="64" t="s">
        <v>23</v>
      </c>
      <c r="L624" s="64" t="s">
        <v>23</v>
      </c>
      <c r="M624" s="64" t="s">
        <v>3462</v>
      </c>
      <c r="N624" s="64" t="s">
        <v>1464</v>
      </c>
      <c r="O624" s="64" t="s">
        <v>1590</v>
      </c>
      <c r="P624" s="64" t="s">
        <v>1464</v>
      </c>
      <c r="Q624" s="64" t="s">
        <v>1464</v>
      </c>
    </row>
    <row r="625" ht="12.75" customHeight="1">
      <c r="A625" s="64" t="s">
        <v>3463</v>
      </c>
      <c r="B625" s="81" t="s">
        <v>3461</v>
      </c>
      <c r="C625" s="64" t="s">
        <v>3464</v>
      </c>
      <c r="D625" s="64" t="s">
        <v>1376</v>
      </c>
      <c r="E625" s="64" t="s">
        <v>228</v>
      </c>
      <c r="F625" s="64" t="s">
        <v>1464</v>
      </c>
      <c r="G625" s="64" t="s">
        <v>1464</v>
      </c>
      <c r="H625" s="64" t="s">
        <v>1005</v>
      </c>
      <c r="I625" s="64">
        <v>4300.0</v>
      </c>
      <c r="J625" s="64">
        <v>73.0</v>
      </c>
      <c r="K625" s="64" t="s">
        <v>23</v>
      </c>
      <c r="L625" s="64" t="s">
        <v>23</v>
      </c>
      <c r="M625" s="64" t="s">
        <v>3465</v>
      </c>
      <c r="N625" s="64" t="s">
        <v>1464</v>
      </c>
      <c r="O625" s="64" t="s">
        <v>1555</v>
      </c>
      <c r="P625" s="64" t="s">
        <v>1471</v>
      </c>
      <c r="Q625" s="64" t="s">
        <v>1464</v>
      </c>
    </row>
    <row r="626" ht="12.75" customHeight="1">
      <c r="A626" s="64" t="s">
        <v>3466</v>
      </c>
      <c r="B626" s="82">
        <v>41439.541666666664</v>
      </c>
      <c r="C626" s="64" t="s">
        <v>3467</v>
      </c>
      <c r="D626" s="64" t="s">
        <v>1484</v>
      </c>
      <c r="E626" s="64" t="s">
        <v>82</v>
      </c>
      <c r="F626" s="64" t="s">
        <v>2317</v>
      </c>
      <c r="G626" s="64" t="s">
        <v>833</v>
      </c>
      <c r="H626" s="64" t="s">
        <v>1464</v>
      </c>
      <c r="I626" s="64">
        <v>4650.0</v>
      </c>
      <c r="J626" s="64">
        <v>76.0</v>
      </c>
      <c r="K626" s="64" t="s">
        <v>23</v>
      </c>
      <c r="L626" s="64" t="s">
        <v>23</v>
      </c>
      <c r="M626" s="64" t="s">
        <v>3468</v>
      </c>
      <c r="N626" s="64" t="s">
        <v>1464</v>
      </c>
      <c r="O626" s="64" t="s">
        <v>1687</v>
      </c>
      <c r="P626" s="64" t="s">
        <v>1464</v>
      </c>
      <c r="Q626" s="64" t="s">
        <v>1464</v>
      </c>
    </row>
    <row r="627" ht="12.75" customHeight="1">
      <c r="A627" s="64" t="s">
        <v>3469</v>
      </c>
      <c r="B627" s="82">
        <v>41439.5625</v>
      </c>
      <c r="C627" s="64" t="s">
        <v>3470</v>
      </c>
      <c r="D627" s="64" t="s">
        <v>1365</v>
      </c>
      <c r="E627" s="64" t="s">
        <v>19</v>
      </c>
      <c r="F627" s="64" t="s">
        <v>1481</v>
      </c>
      <c r="G627" s="64" t="s">
        <v>68</v>
      </c>
      <c r="H627" s="64" t="s">
        <v>1464</v>
      </c>
      <c r="I627" s="64">
        <v>1550.0</v>
      </c>
      <c r="J627" s="64">
        <v>56.0</v>
      </c>
      <c r="K627" s="64" t="s">
        <v>23</v>
      </c>
      <c r="L627" s="64" t="s">
        <v>23</v>
      </c>
      <c r="M627" s="64" t="s">
        <v>3471</v>
      </c>
      <c r="N627" s="64" t="s">
        <v>1464</v>
      </c>
      <c r="O627" s="64" t="s">
        <v>1862</v>
      </c>
      <c r="P627" s="64" t="s">
        <v>1464</v>
      </c>
      <c r="Q627" s="64" t="s">
        <v>1464</v>
      </c>
    </row>
    <row r="628" ht="12.75" customHeight="1">
      <c r="A628" s="64" t="s">
        <v>3472</v>
      </c>
      <c r="B628" s="82">
        <v>41439.625</v>
      </c>
      <c r="C628" s="64" t="s">
        <v>2821</v>
      </c>
      <c r="D628" s="64" t="s">
        <v>1484</v>
      </c>
      <c r="E628" s="64" t="s">
        <v>82</v>
      </c>
      <c r="F628" s="64" t="s">
        <v>2038</v>
      </c>
      <c r="G628" s="64" t="s">
        <v>836</v>
      </c>
      <c r="H628" s="64" t="s">
        <v>1464</v>
      </c>
      <c r="I628" s="64">
        <v>1800.0</v>
      </c>
      <c r="J628" s="64">
        <v>56.0</v>
      </c>
      <c r="K628" s="64" t="s">
        <v>23</v>
      </c>
      <c r="L628" s="64" t="s">
        <v>23</v>
      </c>
      <c r="M628" s="64" t="s">
        <v>3473</v>
      </c>
      <c r="N628" s="64" t="s">
        <v>1464</v>
      </c>
      <c r="O628" s="64" t="s">
        <v>3198</v>
      </c>
      <c r="P628" s="64" t="s">
        <v>1464</v>
      </c>
      <c r="Q628" s="64" t="s">
        <v>1464</v>
      </c>
    </row>
    <row r="629" ht="12.75" customHeight="1">
      <c r="A629" s="64" t="s">
        <v>3474</v>
      </c>
      <c r="B629" s="81" t="s">
        <v>3475</v>
      </c>
      <c r="C629" s="64" t="s">
        <v>3476</v>
      </c>
      <c r="D629" s="64" t="s">
        <v>1376</v>
      </c>
      <c r="E629" s="64" t="s">
        <v>228</v>
      </c>
      <c r="F629" s="64" t="s">
        <v>1464</v>
      </c>
      <c r="G629" s="64" t="s">
        <v>1464</v>
      </c>
      <c r="H629" s="64" t="s">
        <v>951</v>
      </c>
      <c r="I629" s="64">
        <v>3000.0</v>
      </c>
      <c r="J629" s="64">
        <v>61.0</v>
      </c>
      <c r="K629" s="64" t="s">
        <v>23</v>
      </c>
      <c r="L629" s="64" t="s">
        <v>23</v>
      </c>
      <c r="M629" s="64" t="s">
        <v>3477</v>
      </c>
      <c r="N629" s="64" t="s">
        <v>1464</v>
      </c>
      <c r="O629" s="64" t="s">
        <v>1524</v>
      </c>
      <c r="P629" s="64" t="s">
        <v>1464</v>
      </c>
      <c r="Q629" s="64" t="s">
        <v>1464</v>
      </c>
    </row>
    <row r="630" ht="12.75" customHeight="1">
      <c r="A630" s="64" t="s">
        <v>3478</v>
      </c>
      <c r="B630" s="82">
        <v>41439.708333333336</v>
      </c>
      <c r="C630" s="64" t="s">
        <v>3479</v>
      </c>
      <c r="D630" s="64" t="s">
        <v>1365</v>
      </c>
      <c r="E630" s="64" t="s">
        <v>19</v>
      </c>
      <c r="F630" s="64" t="s">
        <v>1784</v>
      </c>
      <c r="G630" s="64" t="s">
        <v>67</v>
      </c>
      <c r="H630" s="64" t="s">
        <v>1464</v>
      </c>
      <c r="I630" s="64">
        <v>4750.0</v>
      </c>
      <c r="J630" s="64">
        <v>77.0</v>
      </c>
      <c r="K630" s="64" t="s">
        <v>23</v>
      </c>
      <c r="L630" s="64" t="s">
        <v>23</v>
      </c>
      <c r="M630" s="64" t="s">
        <v>3480</v>
      </c>
      <c r="N630" s="64" t="s">
        <v>1464</v>
      </c>
      <c r="O630" s="64" t="s">
        <v>1572</v>
      </c>
      <c r="P630" s="64" t="s">
        <v>1464</v>
      </c>
      <c r="Q630" s="64" t="s">
        <v>1464</v>
      </c>
    </row>
    <row r="631" ht="12.75" customHeight="1">
      <c r="A631" s="64" t="s">
        <v>3481</v>
      </c>
      <c r="B631" s="82">
        <v>41439.708333333336</v>
      </c>
      <c r="C631" s="64" t="s">
        <v>3482</v>
      </c>
      <c r="D631" s="64" t="s">
        <v>1365</v>
      </c>
      <c r="E631" s="64" t="s">
        <v>19</v>
      </c>
      <c r="F631" s="64" t="s">
        <v>1533</v>
      </c>
      <c r="G631" s="64" t="s">
        <v>79</v>
      </c>
      <c r="H631" s="64" t="s">
        <v>1464</v>
      </c>
      <c r="I631" s="64">
        <v>4600.0</v>
      </c>
      <c r="J631" s="64">
        <v>77.0</v>
      </c>
      <c r="K631" s="64" t="s">
        <v>23</v>
      </c>
      <c r="L631" s="64" t="s">
        <v>23</v>
      </c>
      <c r="M631" s="64" t="s">
        <v>3483</v>
      </c>
      <c r="N631" s="64" t="s">
        <v>1464</v>
      </c>
      <c r="O631" s="64" t="s">
        <v>1572</v>
      </c>
      <c r="P631" s="64" t="s">
        <v>1464</v>
      </c>
      <c r="Q631" s="64" t="s">
        <v>1464</v>
      </c>
    </row>
    <row r="632" ht="12.75" customHeight="1">
      <c r="A632" s="64" t="s">
        <v>3484</v>
      </c>
      <c r="B632" s="82">
        <v>41439.708333333336</v>
      </c>
      <c r="C632" s="64" t="s">
        <v>3485</v>
      </c>
      <c r="D632" s="64" t="s">
        <v>1376</v>
      </c>
      <c r="E632" s="64" t="s">
        <v>228</v>
      </c>
      <c r="F632" s="64" t="s">
        <v>1491</v>
      </c>
      <c r="G632" s="64" t="s">
        <v>739</v>
      </c>
      <c r="H632" s="64" t="s">
        <v>1464</v>
      </c>
      <c r="I632" s="64">
        <v>5000.0</v>
      </c>
      <c r="J632" s="64">
        <v>78.0</v>
      </c>
      <c r="K632" s="64" t="s">
        <v>23</v>
      </c>
      <c r="L632" s="64" t="s">
        <v>23</v>
      </c>
      <c r="M632" s="64" t="s">
        <v>3486</v>
      </c>
      <c r="N632" s="64" t="s">
        <v>1464</v>
      </c>
      <c r="O632" s="64" t="s">
        <v>1491</v>
      </c>
      <c r="P632" s="64" t="s">
        <v>1471</v>
      </c>
      <c r="Q632" s="64" t="s">
        <v>1471</v>
      </c>
    </row>
    <row r="633" ht="12.75" customHeight="1">
      <c r="A633" s="64" t="s">
        <v>3487</v>
      </c>
      <c r="B633" s="82">
        <v>41439.729166666664</v>
      </c>
      <c r="C633" s="64" t="s">
        <v>3488</v>
      </c>
      <c r="D633" s="64" t="s">
        <v>1365</v>
      </c>
      <c r="E633" s="64" t="s">
        <v>19</v>
      </c>
      <c r="F633" s="64" t="s">
        <v>2834</v>
      </c>
      <c r="G633" s="64" t="s">
        <v>27</v>
      </c>
      <c r="H633" s="64" t="s">
        <v>1464</v>
      </c>
      <c r="I633" s="64">
        <v>5800.0</v>
      </c>
      <c r="J633" s="64">
        <v>82.0</v>
      </c>
      <c r="K633" s="64" t="s">
        <v>23</v>
      </c>
      <c r="L633" s="64" t="s">
        <v>23</v>
      </c>
      <c r="M633" s="64" t="s">
        <v>3489</v>
      </c>
      <c r="N633" s="64" t="s">
        <v>1464</v>
      </c>
      <c r="O633" s="64" t="s">
        <v>1470</v>
      </c>
      <c r="P633" s="64" t="s">
        <v>1464</v>
      </c>
      <c r="Q633" s="64" t="s">
        <v>1464</v>
      </c>
    </row>
    <row r="634" ht="12.75" customHeight="1">
      <c r="A634" s="64" t="s">
        <v>3490</v>
      </c>
      <c r="B634" s="81" t="s">
        <v>3491</v>
      </c>
      <c r="C634" s="64" t="s">
        <v>2767</v>
      </c>
      <c r="D634" s="64" t="s">
        <v>1365</v>
      </c>
      <c r="E634" s="64" t="s">
        <v>19</v>
      </c>
      <c r="F634" s="64" t="s">
        <v>1464</v>
      </c>
      <c r="G634" s="64" t="s">
        <v>1464</v>
      </c>
      <c r="H634" s="64" t="s">
        <v>817</v>
      </c>
      <c r="I634" s="64">
        <v>4000.0</v>
      </c>
      <c r="J634" s="64">
        <v>73.0</v>
      </c>
      <c r="K634" s="64" t="s">
        <v>23</v>
      </c>
      <c r="L634" s="64" t="s">
        <v>23</v>
      </c>
      <c r="M634" s="64" t="s">
        <v>3492</v>
      </c>
      <c r="N634" s="64" t="s">
        <v>1464</v>
      </c>
      <c r="O634" s="64" t="s">
        <v>1687</v>
      </c>
      <c r="P634" s="64" t="s">
        <v>1464</v>
      </c>
      <c r="Q634" s="64" t="s">
        <v>1464</v>
      </c>
    </row>
    <row r="635" ht="12.75" customHeight="1">
      <c r="A635" s="64" t="s">
        <v>3493</v>
      </c>
      <c r="B635" s="81" t="s">
        <v>3491</v>
      </c>
      <c r="C635" s="64" t="s">
        <v>3494</v>
      </c>
      <c r="D635" s="64" t="s">
        <v>1365</v>
      </c>
      <c r="E635" s="64" t="s">
        <v>19</v>
      </c>
      <c r="F635" s="64" t="s">
        <v>1464</v>
      </c>
      <c r="G635" s="64" t="s">
        <v>1464</v>
      </c>
      <c r="H635" s="64" t="s">
        <v>817</v>
      </c>
      <c r="I635" s="64">
        <v>5000.0</v>
      </c>
      <c r="J635" s="64">
        <v>79.0</v>
      </c>
      <c r="K635" s="64" t="s">
        <v>23</v>
      </c>
      <c r="L635" s="64" t="s">
        <v>23</v>
      </c>
      <c r="M635" s="64" t="s">
        <v>3495</v>
      </c>
      <c r="N635" s="64" t="s">
        <v>1464</v>
      </c>
      <c r="O635" s="64" t="s">
        <v>1555</v>
      </c>
      <c r="P635" s="64" t="s">
        <v>1464</v>
      </c>
      <c r="Q635" s="64" t="s">
        <v>1464</v>
      </c>
    </row>
    <row r="636" ht="12.75" customHeight="1">
      <c r="A636" s="64" t="s">
        <v>3496</v>
      </c>
      <c r="B636" s="82">
        <v>41439.75</v>
      </c>
      <c r="C636" s="64" t="s">
        <v>3497</v>
      </c>
      <c r="D636" s="64" t="s">
        <v>1376</v>
      </c>
      <c r="E636" s="64" t="s">
        <v>228</v>
      </c>
      <c r="F636" s="64" t="s">
        <v>1491</v>
      </c>
      <c r="G636" s="64" t="s">
        <v>739</v>
      </c>
      <c r="H636" s="64" t="s">
        <v>1464</v>
      </c>
      <c r="I636" s="64">
        <v>4400.0</v>
      </c>
      <c r="J636" s="64">
        <v>74.0</v>
      </c>
      <c r="K636" s="64" t="s">
        <v>23</v>
      </c>
      <c r="L636" s="64" t="s">
        <v>23</v>
      </c>
      <c r="M636" s="64" t="s">
        <v>3498</v>
      </c>
      <c r="N636" s="64" t="s">
        <v>1464</v>
      </c>
      <c r="O636" s="64" t="s">
        <v>1491</v>
      </c>
      <c r="P636" s="64" t="s">
        <v>1471</v>
      </c>
      <c r="Q636" s="64" t="s">
        <v>1471</v>
      </c>
    </row>
    <row r="637" ht="12.75" customHeight="1">
      <c r="A637" s="64" t="s">
        <v>3499</v>
      </c>
      <c r="B637" s="81" t="s">
        <v>3500</v>
      </c>
      <c r="C637" s="64" t="s">
        <v>1805</v>
      </c>
      <c r="D637" s="64" t="s">
        <v>1363</v>
      </c>
      <c r="E637" s="64" t="s">
        <v>1211</v>
      </c>
      <c r="F637" s="64" t="s">
        <v>1464</v>
      </c>
      <c r="G637" s="64" t="s">
        <v>1464</v>
      </c>
      <c r="H637" s="64" t="s">
        <v>857</v>
      </c>
      <c r="I637" s="64">
        <v>5105.0</v>
      </c>
      <c r="J637" s="64">
        <v>77.0</v>
      </c>
      <c r="K637" s="64" t="s">
        <v>23</v>
      </c>
      <c r="L637" s="64" t="s">
        <v>23</v>
      </c>
      <c r="M637" s="64" t="s">
        <v>3501</v>
      </c>
      <c r="N637" s="64" t="s">
        <v>1464</v>
      </c>
      <c r="O637" s="64" t="s">
        <v>1572</v>
      </c>
      <c r="P637" s="64" t="s">
        <v>1464</v>
      </c>
      <c r="Q637" s="64" t="s">
        <v>1464</v>
      </c>
    </row>
    <row r="638" ht="12.75" customHeight="1">
      <c r="A638" s="64" t="s">
        <v>3502</v>
      </c>
      <c r="B638" s="82">
        <v>41439.770833333336</v>
      </c>
      <c r="C638" s="64" t="s">
        <v>3503</v>
      </c>
      <c r="D638" s="64" t="s">
        <v>1365</v>
      </c>
      <c r="E638" s="64" t="s">
        <v>19</v>
      </c>
      <c r="F638" s="64" t="s">
        <v>1466</v>
      </c>
      <c r="G638" s="64" t="s">
        <v>74</v>
      </c>
      <c r="H638" s="64" t="s">
        <v>1464</v>
      </c>
      <c r="I638" s="64">
        <v>6000.0</v>
      </c>
      <c r="J638" s="64">
        <v>84.0</v>
      </c>
      <c r="K638" s="64" t="s">
        <v>23</v>
      </c>
      <c r="L638" s="64" t="s">
        <v>23</v>
      </c>
      <c r="M638" s="64" t="s">
        <v>3504</v>
      </c>
      <c r="N638" s="64" t="s">
        <v>1464</v>
      </c>
      <c r="O638" s="64" t="s">
        <v>1590</v>
      </c>
      <c r="P638" s="64" t="s">
        <v>1464</v>
      </c>
      <c r="Q638" s="64" t="s">
        <v>1464</v>
      </c>
    </row>
    <row r="639" ht="12.75" customHeight="1">
      <c r="A639" s="64" t="s">
        <v>3505</v>
      </c>
      <c r="B639" s="81" t="s">
        <v>3506</v>
      </c>
      <c r="C639" s="64" t="s">
        <v>3507</v>
      </c>
      <c r="D639" s="64" t="s">
        <v>1363</v>
      </c>
      <c r="E639" s="64" t="s">
        <v>1211</v>
      </c>
      <c r="F639" s="64" t="s">
        <v>1464</v>
      </c>
      <c r="G639" s="64" t="s">
        <v>1464</v>
      </c>
      <c r="H639" s="64" t="s">
        <v>857</v>
      </c>
      <c r="I639" s="64">
        <v>5790.0</v>
      </c>
      <c r="J639" s="64">
        <v>79.0</v>
      </c>
      <c r="K639" s="64" t="s">
        <v>23</v>
      </c>
      <c r="L639" s="64" t="s">
        <v>23</v>
      </c>
      <c r="M639" s="64" t="s">
        <v>3508</v>
      </c>
      <c r="N639" s="64" t="s">
        <v>1464</v>
      </c>
      <c r="O639" s="64" t="s">
        <v>1470</v>
      </c>
      <c r="P639" s="64" t="s">
        <v>1464</v>
      </c>
      <c r="Q639" s="64" t="s">
        <v>1464</v>
      </c>
    </row>
    <row r="640" ht="12.75" customHeight="1">
      <c r="A640" s="64" t="s">
        <v>3509</v>
      </c>
      <c r="B640" s="82">
        <v>41439.8125</v>
      </c>
      <c r="C640" s="64" t="s">
        <v>3510</v>
      </c>
      <c r="D640" s="64" t="s">
        <v>1376</v>
      </c>
      <c r="E640" s="64" t="s">
        <v>228</v>
      </c>
      <c r="F640" s="64" t="s">
        <v>1555</v>
      </c>
      <c r="G640" s="64" t="s">
        <v>1379</v>
      </c>
      <c r="H640" s="64" t="s">
        <v>1464</v>
      </c>
      <c r="I640" s="64">
        <v>1650.0</v>
      </c>
      <c r="J640" s="64">
        <v>55.0</v>
      </c>
      <c r="K640" s="64" t="s">
        <v>23</v>
      </c>
      <c r="L640" s="64" t="s">
        <v>23</v>
      </c>
      <c r="M640" s="64" t="s">
        <v>3511</v>
      </c>
      <c r="N640" s="64" t="s">
        <v>1464</v>
      </c>
      <c r="O640" s="64" t="s">
        <v>2623</v>
      </c>
      <c r="P640" s="64" t="s">
        <v>1471</v>
      </c>
      <c r="Q640" s="64" t="s">
        <v>1497</v>
      </c>
    </row>
    <row r="641" ht="12.75" customHeight="1">
      <c r="A641" s="64" t="s">
        <v>3512</v>
      </c>
      <c r="B641" s="81" t="s">
        <v>3513</v>
      </c>
      <c r="C641" s="64" t="s">
        <v>3014</v>
      </c>
      <c r="D641" s="64" t="s">
        <v>1376</v>
      </c>
      <c r="E641" s="64" t="s">
        <v>228</v>
      </c>
      <c r="F641" s="64" t="s">
        <v>1464</v>
      </c>
      <c r="G641" s="64" t="s">
        <v>1464</v>
      </c>
      <c r="H641" s="64" t="s">
        <v>33</v>
      </c>
      <c r="I641" s="64">
        <v>5750.0</v>
      </c>
      <c r="J641" s="64">
        <v>81.0</v>
      </c>
      <c r="K641" s="64" t="s">
        <v>23</v>
      </c>
      <c r="L641" s="64" t="s">
        <v>23</v>
      </c>
      <c r="M641" s="64" t="s">
        <v>3514</v>
      </c>
      <c r="N641" s="64" t="s">
        <v>1464</v>
      </c>
      <c r="O641" s="64" t="s">
        <v>1596</v>
      </c>
      <c r="P641" s="64" t="s">
        <v>1471</v>
      </c>
      <c r="Q641" s="64" t="s">
        <v>1477</v>
      </c>
    </row>
    <row r="642" ht="12.75" customHeight="1">
      <c r="A642" s="64" t="s">
        <v>3515</v>
      </c>
      <c r="B642" s="81" t="s">
        <v>3516</v>
      </c>
      <c r="C642" s="64" t="s">
        <v>3517</v>
      </c>
      <c r="D642" s="64" t="s">
        <v>1363</v>
      </c>
      <c r="E642" s="64" t="s">
        <v>1211</v>
      </c>
      <c r="F642" s="64" t="s">
        <v>1464</v>
      </c>
      <c r="G642" s="64" t="s">
        <v>1464</v>
      </c>
      <c r="H642" s="64" t="s">
        <v>857</v>
      </c>
      <c r="I642" s="64">
        <v>6085.0</v>
      </c>
      <c r="J642" s="64">
        <v>82.0</v>
      </c>
      <c r="K642" s="64" t="s">
        <v>23</v>
      </c>
      <c r="L642" s="64" t="s">
        <v>35</v>
      </c>
      <c r="M642" s="64" t="s">
        <v>3518</v>
      </c>
      <c r="N642" s="64" t="s">
        <v>1464</v>
      </c>
      <c r="O642" s="64" t="s">
        <v>1590</v>
      </c>
      <c r="P642" s="64" t="s">
        <v>1464</v>
      </c>
      <c r="Q642" s="64" t="s">
        <v>1464</v>
      </c>
    </row>
    <row r="643" ht="12.75" customHeight="1">
      <c r="A643" s="64" t="s">
        <v>3519</v>
      </c>
      <c r="B643" s="81" t="s">
        <v>3520</v>
      </c>
      <c r="C643" s="64" t="s">
        <v>3521</v>
      </c>
      <c r="D643" s="64" t="s">
        <v>1363</v>
      </c>
      <c r="E643" s="64" t="s">
        <v>1211</v>
      </c>
      <c r="F643" s="64" t="s">
        <v>1464</v>
      </c>
      <c r="G643" s="64" t="s">
        <v>1464</v>
      </c>
      <c r="H643" s="64" t="s">
        <v>857</v>
      </c>
      <c r="I643" s="64">
        <v>5250.0</v>
      </c>
      <c r="J643" s="64">
        <v>76.0</v>
      </c>
      <c r="K643" s="64" t="s">
        <v>23</v>
      </c>
      <c r="L643" s="64" t="s">
        <v>23</v>
      </c>
      <c r="M643" s="64" t="s">
        <v>3522</v>
      </c>
      <c r="N643" s="64" t="s">
        <v>1464</v>
      </c>
      <c r="O643" s="64" t="s">
        <v>1555</v>
      </c>
      <c r="P643" s="64" t="s">
        <v>1464</v>
      </c>
      <c r="Q643" s="64" t="s">
        <v>1464</v>
      </c>
    </row>
    <row r="644" ht="12.75" customHeight="1">
      <c r="A644" s="64" t="s">
        <v>3523</v>
      </c>
      <c r="B644" s="82">
        <v>41440.0</v>
      </c>
      <c r="C644" s="64" t="s">
        <v>3524</v>
      </c>
      <c r="D644" s="64" t="s">
        <v>1376</v>
      </c>
      <c r="E644" s="64" t="s">
        <v>228</v>
      </c>
      <c r="F644" s="64" t="s">
        <v>1646</v>
      </c>
      <c r="G644" s="64" t="s">
        <v>935</v>
      </c>
      <c r="H644" s="64" t="s">
        <v>1464</v>
      </c>
      <c r="I644" s="64">
        <v>4200.0</v>
      </c>
      <c r="J644" s="64">
        <v>74.0</v>
      </c>
      <c r="K644" s="64" t="s">
        <v>23</v>
      </c>
      <c r="L644" s="64" t="s">
        <v>1464</v>
      </c>
      <c r="M644" s="64" t="s">
        <v>3525</v>
      </c>
      <c r="N644" s="64" t="s">
        <v>1464</v>
      </c>
      <c r="O644" s="64" t="s">
        <v>1551</v>
      </c>
      <c r="P644" s="64" t="s">
        <v>1464</v>
      </c>
      <c r="Q644" s="64" t="s">
        <v>1464</v>
      </c>
    </row>
    <row r="645" ht="12.75" customHeight="1">
      <c r="A645" s="64" t="s">
        <v>3526</v>
      </c>
      <c r="B645" s="82">
        <v>41440.0</v>
      </c>
      <c r="C645" s="64" t="s">
        <v>3527</v>
      </c>
      <c r="D645" s="64" t="s">
        <v>1376</v>
      </c>
      <c r="E645" s="64" t="s">
        <v>228</v>
      </c>
      <c r="F645" s="64" t="s">
        <v>1491</v>
      </c>
      <c r="G645" s="64" t="s">
        <v>739</v>
      </c>
      <c r="H645" s="64" t="s">
        <v>1464</v>
      </c>
      <c r="I645" s="64">
        <v>5800.0</v>
      </c>
      <c r="J645" s="64">
        <v>82.0</v>
      </c>
      <c r="K645" s="64" t="s">
        <v>23</v>
      </c>
      <c r="L645" s="64" t="s">
        <v>1464</v>
      </c>
      <c r="M645" s="64" t="s">
        <v>3528</v>
      </c>
      <c r="N645" s="64" t="s">
        <v>1464</v>
      </c>
      <c r="O645" s="64" t="s">
        <v>1590</v>
      </c>
      <c r="P645" s="64" t="s">
        <v>1464</v>
      </c>
      <c r="Q645" s="64" t="s">
        <v>1464</v>
      </c>
    </row>
    <row r="646" ht="12.75" customHeight="1">
      <c r="A646" s="64" t="s">
        <v>3529</v>
      </c>
      <c r="B646" s="82">
        <v>41440.0</v>
      </c>
      <c r="C646" s="64" t="s">
        <v>3530</v>
      </c>
      <c r="D646" s="64" t="s">
        <v>1376</v>
      </c>
      <c r="E646" s="64" t="s">
        <v>228</v>
      </c>
      <c r="F646" s="64" t="s">
        <v>1491</v>
      </c>
      <c r="G646" s="64" t="s">
        <v>739</v>
      </c>
      <c r="H646" s="64" t="s">
        <v>1464</v>
      </c>
      <c r="I646" s="64">
        <v>4200.0</v>
      </c>
      <c r="J646" s="64">
        <v>74.0</v>
      </c>
      <c r="K646" s="64" t="s">
        <v>23</v>
      </c>
      <c r="L646" s="64" t="s">
        <v>1464</v>
      </c>
      <c r="M646" s="64" t="s">
        <v>3531</v>
      </c>
      <c r="N646" s="64" t="s">
        <v>1464</v>
      </c>
      <c r="O646" s="64" t="s">
        <v>1551</v>
      </c>
      <c r="P646" s="64" t="s">
        <v>1464</v>
      </c>
      <c r="Q646" s="64" t="s">
        <v>1464</v>
      </c>
    </row>
    <row r="647" ht="12.75" customHeight="1">
      <c r="A647" s="64" t="s">
        <v>3532</v>
      </c>
      <c r="B647" s="81" t="s">
        <v>3533</v>
      </c>
      <c r="C647" s="64" t="s">
        <v>3387</v>
      </c>
      <c r="D647" s="64" t="s">
        <v>1376</v>
      </c>
      <c r="E647" s="64" t="s">
        <v>228</v>
      </c>
      <c r="F647" s="64" t="s">
        <v>1464</v>
      </c>
      <c r="G647" s="64" t="s">
        <v>1464</v>
      </c>
      <c r="H647" s="64" t="s">
        <v>3534</v>
      </c>
      <c r="I647" s="64">
        <v>2550.0</v>
      </c>
      <c r="J647" s="64">
        <v>67.0</v>
      </c>
      <c r="K647" s="64" t="s">
        <v>23</v>
      </c>
      <c r="L647" s="64" t="s">
        <v>23</v>
      </c>
      <c r="M647" s="64" t="s">
        <v>3535</v>
      </c>
      <c r="N647" s="64" t="s">
        <v>1464</v>
      </c>
      <c r="O647" s="64" t="s">
        <v>1687</v>
      </c>
      <c r="P647" s="64" t="s">
        <v>1471</v>
      </c>
      <c r="Q647" s="64" t="s">
        <v>1471</v>
      </c>
    </row>
    <row r="648" ht="12.75" customHeight="1">
      <c r="A648" s="64" t="s">
        <v>3536</v>
      </c>
      <c r="B648" s="81" t="s">
        <v>3537</v>
      </c>
      <c r="C648" s="64" t="s">
        <v>3105</v>
      </c>
      <c r="D648" s="64" t="s">
        <v>1376</v>
      </c>
      <c r="E648" s="64" t="s">
        <v>228</v>
      </c>
      <c r="F648" s="64" t="s">
        <v>1464</v>
      </c>
      <c r="G648" s="64" t="s">
        <v>1464</v>
      </c>
      <c r="H648" s="64" t="s">
        <v>33</v>
      </c>
      <c r="I648" s="64">
        <v>5650.0</v>
      </c>
      <c r="J648" s="64">
        <v>81.0</v>
      </c>
      <c r="K648" s="64" t="s">
        <v>23</v>
      </c>
      <c r="L648" s="64" t="s">
        <v>23</v>
      </c>
      <c r="M648" s="64" t="s">
        <v>3538</v>
      </c>
      <c r="N648" s="64" t="s">
        <v>1464</v>
      </c>
      <c r="O648" s="64" t="s">
        <v>1596</v>
      </c>
      <c r="P648" s="64" t="s">
        <v>1471</v>
      </c>
      <c r="Q648" s="64" t="s">
        <v>1471</v>
      </c>
    </row>
    <row r="649" ht="12.75" customHeight="1">
      <c r="A649" s="64" t="s">
        <v>3539</v>
      </c>
      <c r="B649" s="81" t="s">
        <v>3540</v>
      </c>
      <c r="C649" s="64" t="s">
        <v>1729</v>
      </c>
      <c r="D649" s="64" t="s">
        <v>1397</v>
      </c>
      <c r="E649" s="64" t="s">
        <v>90</v>
      </c>
      <c r="F649" s="64" t="s">
        <v>1464</v>
      </c>
      <c r="G649" s="64" t="s">
        <v>1464</v>
      </c>
      <c r="H649" s="64" t="s">
        <v>857</v>
      </c>
      <c r="I649" s="64">
        <v>5285.0</v>
      </c>
      <c r="J649" s="64">
        <v>77.0</v>
      </c>
      <c r="K649" s="64" t="s">
        <v>23</v>
      </c>
      <c r="L649" s="64" t="s">
        <v>23</v>
      </c>
      <c r="M649" s="64" t="s">
        <v>3541</v>
      </c>
      <c r="N649" s="64" t="s">
        <v>1464</v>
      </c>
      <c r="O649" s="64" t="s">
        <v>1491</v>
      </c>
      <c r="P649" s="64" t="s">
        <v>1464</v>
      </c>
      <c r="Q649" s="64" t="s">
        <v>1464</v>
      </c>
    </row>
    <row r="650" ht="12.75" customHeight="1">
      <c r="A650" s="64" t="s">
        <v>3542</v>
      </c>
      <c r="B650" s="82">
        <v>41440.375</v>
      </c>
      <c r="C650" s="64" t="s">
        <v>3543</v>
      </c>
      <c r="D650" s="64" t="s">
        <v>1365</v>
      </c>
      <c r="E650" s="64" t="s">
        <v>19</v>
      </c>
      <c r="F650" s="64" t="s">
        <v>1486</v>
      </c>
      <c r="G650" s="64" t="s">
        <v>69</v>
      </c>
      <c r="H650" s="64" t="s">
        <v>1464</v>
      </c>
      <c r="I650" s="64">
        <v>6200.0</v>
      </c>
      <c r="J650" s="64">
        <v>82.0</v>
      </c>
      <c r="K650" s="64" t="s">
        <v>23</v>
      </c>
      <c r="L650" s="64" t="s">
        <v>23</v>
      </c>
      <c r="M650" s="64" t="s">
        <v>3544</v>
      </c>
      <c r="N650" s="64" t="s">
        <v>1464</v>
      </c>
      <c r="O650" s="64" t="s">
        <v>1596</v>
      </c>
      <c r="P650" s="64" t="s">
        <v>1464</v>
      </c>
      <c r="Q650" s="64" t="s">
        <v>1464</v>
      </c>
    </row>
    <row r="651" ht="12.75" customHeight="1">
      <c r="A651" s="64" t="s">
        <v>3545</v>
      </c>
      <c r="B651" s="81" t="s">
        <v>3546</v>
      </c>
      <c r="C651" s="64" t="s">
        <v>3547</v>
      </c>
      <c r="D651" s="64" t="s">
        <v>1363</v>
      </c>
      <c r="E651" s="64" t="s">
        <v>1211</v>
      </c>
      <c r="F651" s="64" t="s">
        <v>1464</v>
      </c>
      <c r="G651" s="64" t="s">
        <v>1464</v>
      </c>
      <c r="H651" s="64" t="s">
        <v>857</v>
      </c>
      <c r="I651" s="64">
        <v>6770.0</v>
      </c>
      <c r="J651" s="64">
        <v>81.0</v>
      </c>
      <c r="K651" s="64" t="s">
        <v>23</v>
      </c>
      <c r="L651" s="64" t="s">
        <v>35</v>
      </c>
      <c r="M651" s="64" t="s">
        <v>3548</v>
      </c>
      <c r="N651" s="64" t="s">
        <v>1464</v>
      </c>
      <c r="O651" s="64" t="s">
        <v>1596</v>
      </c>
      <c r="P651" s="64" t="s">
        <v>1464</v>
      </c>
      <c r="Q651" s="64" t="s">
        <v>1464</v>
      </c>
    </row>
    <row r="652" ht="12.75" customHeight="1">
      <c r="A652" s="64" t="s">
        <v>3549</v>
      </c>
      <c r="B652" s="81" t="s">
        <v>3546</v>
      </c>
      <c r="C652" s="64" t="s">
        <v>1829</v>
      </c>
      <c r="D652" s="64" t="s">
        <v>1363</v>
      </c>
      <c r="E652" s="64" t="s">
        <v>1211</v>
      </c>
      <c r="F652" s="64" t="s">
        <v>1464</v>
      </c>
      <c r="G652" s="64" t="s">
        <v>1464</v>
      </c>
      <c r="H652" s="64" t="s">
        <v>857</v>
      </c>
      <c r="I652" s="64">
        <v>5255.0</v>
      </c>
      <c r="J652" s="64">
        <v>75.0</v>
      </c>
      <c r="K652" s="64" t="s">
        <v>23</v>
      </c>
      <c r="L652" s="64" t="s">
        <v>23</v>
      </c>
      <c r="M652" s="64" t="s">
        <v>3550</v>
      </c>
      <c r="N652" s="64" t="s">
        <v>1464</v>
      </c>
      <c r="O652" s="64" t="s">
        <v>1555</v>
      </c>
      <c r="P652" s="64" t="s">
        <v>1464</v>
      </c>
      <c r="Q652" s="64" t="s">
        <v>1464</v>
      </c>
    </row>
    <row r="653" ht="12.75" customHeight="1">
      <c r="A653" s="64" t="s">
        <v>2374</v>
      </c>
      <c r="B653" s="81" t="s">
        <v>3546</v>
      </c>
      <c r="C653" s="64" t="s">
        <v>3268</v>
      </c>
      <c r="D653" s="64" t="s">
        <v>1363</v>
      </c>
      <c r="E653" s="64" t="s">
        <v>1211</v>
      </c>
      <c r="F653" s="64" t="s">
        <v>1464</v>
      </c>
      <c r="G653" s="64" t="s">
        <v>1464</v>
      </c>
      <c r="H653" s="64" t="s">
        <v>857</v>
      </c>
      <c r="I653" s="64">
        <v>4805.0</v>
      </c>
      <c r="J653" s="64">
        <v>75.0</v>
      </c>
      <c r="K653" s="64" t="s">
        <v>23</v>
      </c>
      <c r="L653" s="64" t="s">
        <v>23</v>
      </c>
      <c r="M653" s="64" t="s">
        <v>3551</v>
      </c>
      <c r="N653" s="64" t="s">
        <v>1464</v>
      </c>
      <c r="O653" s="64" t="s">
        <v>1551</v>
      </c>
      <c r="P653" s="64" t="s">
        <v>1464</v>
      </c>
      <c r="Q653" s="64" t="s">
        <v>1464</v>
      </c>
    </row>
    <row r="654" ht="12.75" customHeight="1">
      <c r="A654" s="64" t="s">
        <v>3552</v>
      </c>
      <c r="B654" s="81" t="s">
        <v>3553</v>
      </c>
      <c r="C654" s="64" t="s">
        <v>2806</v>
      </c>
      <c r="D654" s="64" t="s">
        <v>1376</v>
      </c>
      <c r="E654" s="64" t="s">
        <v>228</v>
      </c>
      <c r="F654" s="64" t="s">
        <v>1464</v>
      </c>
      <c r="G654" s="64" t="s">
        <v>1464</v>
      </c>
      <c r="H654" s="64" t="s">
        <v>938</v>
      </c>
      <c r="I654" s="64">
        <v>4350.0</v>
      </c>
      <c r="J654" s="64">
        <v>77.0</v>
      </c>
      <c r="K654" s="64" t="s">
        <v>23</v>
      </c>
      <c r="L654" s="64" t="s">
        <v>23</v>
      </c>
      <c r="M654" s="64" t="s">
        <v>3554</v>
      </c>
      <c r="N654" s="64" t="s">
        <v>1464</v>
      </c>
      <c r="O654" s="64" t="s">
        <v>1491</v>
      </c>
      <c r="P654" s="64" t="s">
        <v>1471</v>
      </c>
      <c r="Q654" s="64" t="s">
        <v>1471</v>
      </c>
    </row>
    <row r="655" ht="12.75" customHeight="1">
      <c r="A655" s="64" t="s">
        <v>3555</v>
      </c>
      <c r="B655" s="81" t="s">
        <v>3556</v>
      </c>
      <c r="C655" s="64" t="s">
        <v>1694</v>
      </c>
      <c r="D655" s="64" t="s">
        <v>1376</v>
      </c>
      <c r="E655" s="64" t="s">
        <v>228</v>
      </c>
      <c r="F655" s="64" t="s">
        <v>1464</v>
      </c>
      <c r="G655" s="64" t="s">
        <v>1464</v>
      </c>
      <c r="H655" s="64" t="s">
        <v>958</v>
      </c>
      <c r="I655" s="64">
        <v>2000.0</v>
      </c>
      <c r="J655" s="64">
        <v>58.0</v>
      </c>
      <c r="K655" s="64" t="s">
        <v>816</v>
      </c>
      <c r="L655" s="64" t="s">
        <v>23</v>
      </c>
      <c r="M655" s="64" t="s">
        <v>3557</v>
      </c>
      <c r="N655" s="64" t="s">
        <v>1464</v>
      </c>
      <c r="O655" s="64" t="s">
        <v>2847</v>
      </c>
      <c r="P655" s="64" t="s">
        <v>1497</v>
      </c>
      <c r="Q655" s="64" t="s">
        <v>1471</v>
      </c>
    </row>
    <row r="656" ht="12.75" customHeight="1">
      <c r="A656" s="64" t="s">
        <v>3558</v>
      </c>
      <c r="B656" s="81" t="s">
        <v>3556</v>
      </c>
      <c r="C656" s="64" t="s">
        <v>2434</v>
      </c>
      <c r="D656" s="64" t="s">
        <v>1376</v>
      </c>
      <c r="E656" s="64" t="s">
        <v>228</v>
      </c>
      <c r="F656" s="64" t="s">
        <v>1464</v>
      </c>
      <c r="G656" s="64" t="s">
        <v>1464</v>
      </c>
      <c r="H656" s="64" t="s">
        <v>3534</v>
      </c>
      <c r="I656" s="64">
        <v>5000.0</v>
      </c>
      <c r="J656" s="64">
        <v>79.0</v>
      </c>
      <c r="K656" s="64" t="s">
        <v>23</v>
      </c>
      <c r="L656" s="64" t="s">
        <v>23</v>
      </c>
      <c r="M656" s="64" t="s">
        <v>3559</v>
      </c>
      <c r="N656" s="64" t="s">
        <v>1464</v>
      </c>
      <c r="O656" s="64" t="s">
        <v>1596</v>
      </c>
      <c r="P656" s="64" t="s">
        <v>1464</v>
      </c>
      <c r="Q656" s="64" t="s">
        <v>1464</v>
      </c>
    </row>
    <row r="657" ht="12.75" customHeight="1">
      <c r="A657" s="64" t="s">
        <v>3560</v>
      </c>
      <c r="B657" s="82">
        <v>41440.4375</v>
      </c>
      <c r="C657" s="64" t="s">
        <v>3561</v>
      </c>
      <c r="D657" s="64" t="s">
        <v>1363</v>
      </c>
      <c r="E657" s="64" t="s">
        <v>1211</v>
      </c>
      <c r="F657" s="64" t="s">
        <v>1673</v>
      </c>
      <c r="G657" s="64" t="s">
        <v>855</v>
      </c>
      <c r="H657" s="64" t="s">
        <v>1464</v>
      </c>
      <c r="I657" s="64">
        <v>7995.0</v>
      </c>
      <c r="J657" s="64">
        <v>88.0</v>
      </c>
      <c r="K657" s="64" t="s">
        <v>23</v>
      </c>
      <c r="L657" s="64" t="s">
        <v>35</v>
      </c>
      <c r="M657" s="64" t="s">
        <v>3562</v>
      </c>
      <c r="N657" s="64" t="s">
        <v>1464</v>
      </c>
      <c r="O657" s="64" t="s">
        <v>3563</v>
      </c>
      <c r="P657" s="64" t="s">
        <v>1464</v>
      </c>
      <c r="Q657" s="64" t="s">
        <v>1464</v>
      </c>
    </row>
    <row r="658" ht="12.75" customHeight="1">
      <c r="A658" s="64" t="s">
        <v>3564</v>
      </c>
      <c r="B658" s="81" t="s">
        <v>3565</v>
      </c>
      <c r="C658" s="64" t="s">
        <v>3566</v>
      </c>
      <c r="D658" s="64" t="s">
        <v>1397</v>
      </c>
      <c r="E658" s="64" t="s">
        <v>90</v>
      </c>
      <c r="F658" s="64" t="s">
        <v>1464</v>
      </c>
      <c r="G658" s="64" t="s">
        <v>1464</v>
      </c>
      <c r="H658" s="64" t="s">
        <v>3567</v>
      </c>
      <c r="I658" s="64">
        <v>5450.0</v>
      </c>
      <c r="J658" s="64">
        <v>78.0</v>
      </c>
      <c r="K658" s="64" t="s">
        <v>23</v>
      </c>
      <c r="L658" s="64" t="s">
        <v>23</v>
      </c>
      <c r="M658" s="64" t="s">
        <v>3568</v>
      </c>
      <c r="N658" s="64" t="s">
        <v>1464</v>
      </c>
      <c r="O658" s="64" t="s">
        <v>1596</v>
      </c>
      <c r="P658" s="64" t="s">
        <v>1471</v>
      </c>
      <c r="Q658" s="64" t="s">
        <v>1477</v>
      </c>
    </row>
    <row r="659" ht="12.75" customHeight="1">
      <c r="A659" s="64" t="s">
        <v>3569</v>
      </c>
      <c r="B659" s="82">
        <v>41440.447916666664</v>
      </c>
      <c r="C659" s="64" t="s">
        <v>3570</v>
      </c>
      <c r="D659" s="64" t="s">
        <v>1363</v>
      </c>
      <c r="E659" s="64" t="s">
        <v>1211</v>
      </c>
      <c r="F659" s="64" t="s">
        <v>1479</v>
      </c>
      <c r="G659" s="64" t="s">
        <v>850</v>
      </c>
      <c r="H659" s="64" t="s">
        <v>1464</v>
      </c>
      <c r="I659" s="64">
        <v>5255.0</v>
      </c>
      <c r="J659" s="64">
        <v>77.0</v>
      </c>
      <c r="K659" s="64" t="s">
        <v>23</v>
      </c>
      <c r="L659" s="64" t="s">
        <v>23</v>
      </c>
      <c r="M659" s="64" t="s">
        <v>3571</v>
      </c>
      <c r="N659" s="64" t="s">
        <v>1464</v>
      </c>
      <c r="O659" s="64" t="s">
        <v>1491</v>
      </c>
      <c r="P659" s="64" t="s">
        <v>1464</v>
      </c>
      <c r="Q659" s="64" t="s">
        <v>1464</v>
      </c>
    </row>
    <row r="660" ht="12.75" customHeight="1">
      <c r="A660" s="64" t="s">
        <v>3572</v>
      </c>
      <c r="B660" s="82">
        <v>41440.458333333336</v>
      </c>
      <c r="C660" s="64" t="s">
        <v>1492</v>
      </c>
      <c r="D660" s="64" t="s">
        <v>1363</v>
      </c>
      <c r="E660" s="64" t="s">
        <v>1211</v>
      </c>
      <c r="F660" s="64" t="s">
        <v>1673</v>
      </c>
      <c r="G660" s="64" t="s">
        <v>855</v>
      </c>
      <c r="H660" s="64" t="s">
        <v>1464</v>
      </c>
      <c r="I660" s="64">
        <v>4245.0</v>
      </c>
      <c r="J660" s="64">
        <v>74.0</v>
      </c>
      <c r="K660" s="64" t="s">
        <v>23</v>
      </c>
      <c r="L660" s="64" t="s">
        <v>23</v>
      </c>
      <c r="M660" s="64" t="s">
        <v>3573</v>
      </c>
      <c r="N660" s="64" t="s">
        <v>1464</v>
      </c>
      <c r="O660" s="64" t="s">
        <v>1551</v>
      </c>
      <c r="P660" s="64" t="s">
        <v>1464</v>
      </c>
      <c r="Q660" s="64" t="s">
        <v>1464</v>
      </c>
    </row>
    <row r="661" ht="12.75" customHeight="1">
      <c r="A661" s="64" t="s">
        <v>3574</v>
      </c>
      <c r="B661" s="82">
        <v>41440.458333333336</v>
      </c>
      <c r="C661" s="64" t="s">
        <v>3575</v>
      </c>
      <c r="D661" s="64" t="s">
        <v>1376</v>
      </c>
      <c r="E661" s="64" t="s">
        <v>228</v>
      </c>
      <c r="F661" s="64" t="s">
        <v>1590</v>
      </c>
      <c r="G661" s="64" t="s">
        <v>950</v>
      </c>
      <c r="H661" s="64" t="s">
        <v>1464</v>
      </c>
      <c r="I661" s="64">
        <v>4300.0</v>
      </c>
      <c r="J661" s="64">
        <v>76.0</v>
      </c>
      <c r="K661" s="64" t="s">
        <v>23</v>
      </c>
      <c r="L661" s="64" t="s">
        <v>23</v>
      </c>
      <c r="M661" s="64" t="s">
        <v>3576</v>
      </c>
      <c r="N661" s="64" t="s">
        <v>1464</v>
      </c>
      <c r="O661" s="64" t="s">
        <v>3210</v>
      </c>
      <c r="P661" s="64" t="s">
        <v>1471</v>
      </c>
      <c r="Q661" s="64" t="s">
        <v>1471</v>
      </c>
    </row>
    <row r="662" ht="12.75" customHeight="1">
      <c r="A662" s="64" t="s">
        <v>3577</v>
      </c>
      <c r="B662" s="81" t="s">
        <v>3578</v>
      </c>
      <c r="C662" s="64" t="s">
        <v>3579</v>
      </c>
      <c r="D662" s="64" t="s">
        <v>1363</v>
      </c>
      <c r="E662" s="64" t="s">
        <v>1211</v>
      </c>
      <c r="F662" s="64" t="s">
        <v>1464</v>
      </c>
      <c r="G662" s="64" t="s">
        <v>1464</v>
      </c>
      <c r="H662" s="64" t="s">
        <v>857</v>
      </c>
      <c r="I662" s="64">
        <v>1340.0</v>
      </c>
      <c r="J662" s="64">
        <v>53.0</v>
      </c>
      <c r="K662" s="64" t="s">
        <v>23</v>
      </c>
      <c r="L662" s="64" t="s">
        <v>23</v>
      </c>
      <c r="M662" s="64" t="s">
        <v>3580</v>
      </c>
      <c r="N662" s="64" t="s">
        <v>1464</v>
      </c>
      <c r="O662" s="64" t="s">
        <v>1479</v>
      </c>
      <c r="P662" s="64" t="s">
        <v>1464</v>
      </c>
      <c r="Q662" s="64" t="s">
        <v>1464</v>
      </c>
    </row>
    <row r="663" ht="12.75" customHeight="1">
      <c r="A663" s="64" t="s">
        <v>3581</v>
      </c>
      <c r="B663" s="81" t="s">
        <v>3582</v>
      </c>
      <c r="C663" s="64" t="s">
        <v>2001</v>
      </c>
      <c r="D663" s="64" t="s">
        <v>1363</v>
      </c>
      <c r="E663" s="64" t="s">
        <v>1211</v>
      </c>
      <c r="F663" s="64" t="s">
        <v>1464</v>
      </c>
      <c r="G663" s="64" t="s">
        <v>1464</v>
      </c>
      <c r="H663" s="64" t="s">
        <v>857</v>
      </c>
      <c r="I663" s="64">
        <v>5645.0</v>
      </c>
      <c r="J663" s="64">
        <v>86.0</v>
      </c>
      <c r="K663" s="64" t="s">
        <v>23</v>
      </c>
      <c r="L663" s="64" t="s">
        <v>23</v>
      </c>
      <c r="M663" s="64" t="s">
        <v>3583</v>
      </c>
      <c r="N663" s="64" t="s">
        <v>1464</v>
      </c>
      <c r="O663" s="64" t="s">
        <v>1486</v>
      </c>
      <c r="P663" s="64" t="s">
        <v>1464</v>
      </c>
      <c r="Q663" s="64" t="s">
        <v>1464</v>
      </c>
    </row>
    <row r="664" ht="12.75" customHeight="1">
      <c r="A664" s="64" t="s">
        <v>3584</v>
      </c>
      <c r="B664" s="82">
        <v>41440.479166666664</v>
      </c>
      <c r="C664" s="64" t="s">
        <v>3585</v>
      </c>
      <c r="D664" s="64" t="s">
        <v>1363</v>
      </c>
      <c r="E664" s="64" t="s">
        <v>1211</v>
      </c>
      <c r="F664" s="64" t="s">
        <v>1673</v>
      </c>
      <c r="G664" s="64" t="s">
        <v>855</v>
      </c>
      <c r="H664" s="64" t="s">
        <v>1464</v>
      </c>
      <c r="I664" s="64">
        <v>6400.0</v>
      </c>
      <c r="J664" s="64">
        <v>81.0</v>
      </c>
      <c r="K664" s="64" t="s">
        <v>23</v>
      </c>
      <c r="L664" s="64" t="s">
        <v>23</v>
      </c>
      <c r="M664" s="64" t="s">
        <v>3586</v>
      </c>
      <c r="N664" s="64" t="s">
        <v>1464</v>
      </c>
      <c r="O664" s="64" t="s">
        <v>1590</v>
      </c>
      <c r="P664" s="64" t="s">
        <v>1464</v>
      </c>
      <c r="Q664" s="64" t="s">
        <v>1464</v>
      </c>
    </row>
    <row r="665" ht="12.75" customHeight="1">
      <c r="A665" s="64" t="s">
        <v>3587</v>
      </c>
      <c r="B665" s="81" t="s">
        <v>3588</v>
      </c>
      <c r="C665" s="64" t="s">
        <v>3589</v>
      </c>
      <c r="D665" s="64" t="s">
        <v>1365</v>
      </c>
      <c r="E665" s="64" t="s">
        <v>19</v>
      </c>
      <c r="F665" s="64" t="s">
        <v>1464</v>
      </c>
      <c r="G665" s="64" t="s">
        <v>1464</v>
      </c>
      <c r="H665" s="64" t="s">
        <v>62</v>
      </c>
      <c r="I665" s="64">
        <v>4900.0</v>
      </c>
      <c r="J665" s="64">
        <v>77.0</v>
      </c>
      <c r="K665" s="64" t="s">
        <v>23</v>
      </c>
      <c r="L665" s="64" t="s">
        <v>23</v>
      </c>
      <c r="M665" s="64" t="s">
        <v>3590</v>
      </c>
      <c r="N665" s="64" t="s">
        <v>1464</v>
      </c>
      <c r="O665" s="64" t="s">
        <v>1572</v>
      </c>
      <c r="P665" s="64" t="s">
        <v>1464</v>
      </c>
      <c r="Q665" s="64" t="s">
        <v>1464</v>
      </c>
    </row>
    <row r="666" ht="12.75" customHeight="1">
      <c r="A666" s="64" t="s">
        <v>2394</v>
      </c>
      <c r="B666" s="81" t="s">
        <v>3588</v>
      </c>
      <c r="C666" s="64" t="s">
        <v>1507</v>
      </c>
      <c r="D666" s="64" t="s">
        <v>1363</v>
      </c>
      <c r="E666" s="64" t="s">
        <v>1211</v>
      </c>
      <c r="F666" s="64" t="s">
        <v>1464</v>
      </c>
      <c r="G666" s="64" t="s">
        <v>1464</v>
      </c>
      <c r="H666" s="64" t="s">
        <v>857</v>
      </c>
      <c r="I666" s="64">
        <v>6530.0</v>
      </c>
      <c r="J666" s="64">
        <v>80.0</v>
      </c>
      <c r="K666" s="64" t="s">
        <v>23</v>
      </c>
      <c r="L666" s="64" t="s">
        <v>23</v>
      </c>
      <c r="M666" s="64" t="s">
        <v>3591</v>
      </c>
      <c r="N666" s="64" t="s">
        <v>1464</v>
      </c>
      <c r="O666" s="64" t="s">
        <v>1491</v>
      </c>
      <c r="P666" s="64" t="s">
        <v>1464</v>
      </c>
      <c r="Q666" s="64" t="s">
        <v>1464</v>
      </c>
    </row>
    <row r="667" ht="12.75" customHeight="1">
      <c r="A667" s="64" t="s">
        <v>3592</v>
      </c>
      <c r="B667" s="81" t="s">
        <v>3593</v>
      </c>
      <c r="C667" s="64" t="s">
        <v>3594</v>
      </c>
      <c r="D667" s="64" t="s">
        <v>1376</v>
      </c>
      <c r="E667" s="64" t="s">
        <v>228</v>
      </c>
      <c r="F667" s="64" t="s">
        <v>1464</v>
      </c>
      <c r="G667" s="64" t="s">
        <v>1464</v>
      </c>
      <c r="H667" s="64" t="s">
        <v>938</v>
      </c>
      <c r="I667" s="64">
        <v>3400.0</v>
      </c>
      <c r="J667" s="64">
        <v>72.0</v>
      </c>
      <c r="K667" s="64" t="s">
        <v>816</v>
      </c>
      <c r="L667" s="64" t="s">
        <v>23</v>
      </c>
      <c r="M667" s="64" t="s">
        <v>3595</v>
      </c>
      <c r="N667" s="64" t="s">
        <v>1464</v>
      </c>
      <c r="O667" s="64" t="s">
        <v>1687</v>
      </c>
      <c r="P667" s="64" t="s">
        <v>1471</v>
      </c>
      <c r="Q667" s="64" t="s">
        <v>1471</v>
      </c>
    </row>
    <row r="668" ht="12.75" customHeight="1">
      <c r="A668" s="64" t="s">
        <v>3596</v>
      </c>
      <c r="B668" s="81" t="s">
        <v>3597</v>
      </c>
      <c r="C668" s="64" t="s">
        <v>3394</v>
      </c>
      <c r="D668" s="64" t="s">
        <v>1376</v>
      </c>
      <c r="E668" s="64" t="s">
        <v>228</v>
      </c>
      <c r="F668" s="64" t="s">
        <v>1464</v>
      </c>
      <c r="G668" s="64" t="s">
        <v>1464</v>
      </c>
      <c r="H668" s="64" t="s">
        <v>947</v>
      </c>
      <c r="I668" s="64">
        <v>4100.0</v>
      </c>
      <c r="J668" s="64">
        <v>73.0</v>
      </c>
      <c r="K668" s="64" t="s">
        <v>23</v>
      </c>
      <c r="L668" s="64" t="s">
        <v>23</v>
      </c>
      <c r="M668" s="64" t="s">
        <v>3598</v>
      </c>
      <c r="N668" s="64" t="s">
        <v>816</v>
      </c>
      <c r="O668" s="64" t="s">
        <v>1491</v>
      </c>
      <c r="P668" s="64" t="s">
        <v>1471</v>
      </c>
      <c r="Q668" s="64" t="s">
        <v>1471</v>
      </c>
    </row>
    <row r="669" ht="12.75" customHeight="1">
      <c r="A669" s="64" t="s">
        <v>3599</v>
      </c>
      <c r="B669" s="81" t="s">
        <v>3597</v>
      </c>
      <c r="C669" s="64" t="s">
        <v>1969</v>
      </c>
      <c r="D669" s="64" t="s">
        <v>1376</v>
      </c>
      <c r="E669" s="64" t="s">
        <v>228</v>
      </c>
      <c r="F669" s="64" t="s">
        <v>1464</v>
      </c>
      <c r="G669" s="64" t="s">
        <v>1464</v>
      </c>
      <c r="H669" s="64" t="s">
        <v>914</v>
      </c>
      <c r="I669" s="64">
        <v>6050.0</v>
      </c>
      <c r="J669" s="64">
        <v>80.0</v>
      </c>
      <c r="K669" s="64" t="s">
        <v>23</v>
      </c>
      <c r="L669" s="64" t="s">
        <v>23</v>
      </c>
      <c r="M669" s="64" t="s">
        <v>3600</v>
      </c>
      <c r="N669" s="64" t="s">
        <v>1464</v>
      </c>
      <c r="O669" s="64" t="s">
        <v>1596</v>
      </c>
      <c r="P669" s="64" t="s">
        <v>1471</v>
      </c>
      <c r="Q669" s="64" t="s">
        <v>1477</v>
      </c>
    </row>
    <row r="670" ht="12.75" customHeight="1">
      <c r="A670" s="64" t="s">
        <v>3601</v>
      </c>
      <c r="B670" s="82">
        <v>41440.541666666664</v>
      </c>
      <c r="C670" s="64" t="s">
        <v>3602</v>
      </c>
      <c r="D670" s="64" t="s">
        <v>1376</v>
      </c>
      <c r="E670" s="64" t="s">
        <v>228</v>
      </c>
      <c r="F670" s="64" t="s">
        <v>1646</v>
      </c>
      <c r="G670" s="64" t="s">
        <v>935</v>
      </c>
      <c r="H670" s="64" t="s">
        <v>1464</v>
      </c>
      <c r="I670" s="64">
        <v>3900.0</v>
      </c>
      <c r="J670" s="64">
        <v>76.0</v>
      </c>
      <c r="K670" s="64" t="s">
        <v>23</v>
      </c>
      <c r="L670" s="64" t="s">
        <v>23</v>
      </c>
      <c r="M670" s="64" t="s">
        <v>3603</v>
      </c>
      <c r="N670" s="64" t="s">
        <v>1464</v>
      </c>
      <c r="O670" s="64" t="s">
        <v>1555</v>
      </c>
      <c r="P670" s="64" t="s">
        <v>1471</v>
      </c>
      <c r="Q670" s="64" t="s">
        <v>1471</v>
      </c>
    </row>
    <row r="671" ht="12.75" customHeight="1">
      <c r="A671" s="64" t="s">
        <v>3269</v>
      </c>
      <c r="B671" s="81" t="s">
        <v>3604</v>
      </c>
      <c r="C671" s="64" t="s">
        <v>3605</v>
      </c>
      <c r="D671" s="64" t="s">
        <v>1363</v>
      </c>
      <c r="E671" s="64" t="s">
        <v>1211</v>
      </c>
      <c r="F671" s="64" t="s">
        <v>1464</v>
      </c>
      <c r="G671" s="64" t="s">
        <v>1464</v>
      </c>
      <c r="H671" s="64" t="s">
        <v>857</v>
      </c>
      <c r="I671" s="64">
        <v>5025.0</v>
      </c>
      <c r="J671" s="64">
        <v>75.0</v>
      </c>
      <c r="K671" s="64" t="s">
        <v>23</v>
      </c>
      <c r="L671" s="64" t="s">
        <v>23</v>
      </c>
      <c r="M671" s="64" t="s">
        <v>3606</v>
      </c>
      <c r="N671" s="64" t="s">
        <v>1464</v>
      </c>
      <c r="O671" s="64" t="s">
        <v>1572</v>
      </c>
      <c r="P671" s="64" t="s">
        <v>1471</v>
      </c>
      <c r="Q671" s="64" t="s">
        <v>1471</v>
      </c>
    </row>
    <row r="672" ht="12.75" customHeight="1">
      <c r="A672" s="64" t="s">
        <v>3607</v>
      </c>
      <c r="B672" s="81" t="s">
        <v>3608</v>
      </c>
      <c r="C672" s="64" t="s">
        <v>3609</v>
      </c>
      <c r="D672" s="64" t="s">
        <v>1363</v>
      </c>
      <c r="E672" s="64" t="s">
        <v>1211</v>
      </c>
      <c r="F672" s="64" t="s">
        <v>1464</v>
      </c>
      <c r="G672" s="64" t="s">
        <v>1464</v>
      </c>
      <c r="H672" s="64" t="s">
        <v>857</v>
      </c>
      <c r="I672" s="64">
        <v>5450.0</v>
      </c>
      <c r="J672" s="64">
        <v>77.0</v>
      </c>
      <c r="K672" s="64" t="s">
        <v>23</v>
      </c>
      <c r="L672" s="64" t="s">
        <v>23</v>
      </c>
      <c r="M672" s="64" t="s">
        <v>3610</v>
      </c>
      <c r="N672" s="64" t="s">
        <v>1464</v>
      </c>
      <c r="O672" s="64" t="s">
        <v>1572</v>
      </c>
      <c r="P672" s="64" t="s">
        <v>1464</v>
      </c>
      <c r="Q672" s="64" t="s">
        <v>1464</v>
      </c>
    </row>
    <row r="673" ht="12.75" customHeight="1">
      <c r="A673" s="64" t="s">
        <v>3611</v>
      </c>
      <c r="B673" s="82">
        <v>41440.625</v>
      </c>
      <c r="C673" s="64" t="s">
        <v>3612</v>
      </c>
      <c r="D673" s="64" t="s">
        <v>1365</v>
      </c>
      <c r="E673" s="64" t="s">
        <v>19</v>
      </c>
      <c r="F673" s="64" t="s">
        <v>1499</v>
      </c>
      <c r="G673" s="64" t="s">
        <v>37</v>
      </c>
      <c r="H673" s="64" t="s">
        <v>1464</v>
      </c>
      <c r="I673" s="64">
        <v>5500.0</v>
      </c>
      <c r="J673" s="64">
        <v>79.0</v>
      </c>
      <c r="K673" s="64" t="s">
        <v>23</v>
      </c>
      <c r="L673" s="64" t="s">
        <v>23</v>
      </c>
      <c r="M673" s="64" t="s">
        <v>3613</v>
      </c>
      <c r="N673" s="64" t="s">
        <v>1464</v>
      </c>
      <c r="O673" s="64" t="s">
        <v>1470</v>
      </c>
      <c r="P673" s="64" t="s">
        <v>1464</v>
      </c>
      <c r="Q673" s="64" t="s">
        <v>1464</v>
      </c>
    </row>
    <row r="674" ht="12.75" customHeight="1">
      <c r="A674" s="64" t="s">
        <v>1986</v>
      </c>
      <c r="B674" s="82">
        <v>41440.625</v>
      </c>
      <c r="C674" s="64" t="s">
        <v>3614</v>
      </c>
      <c r="D674" s="64" t="s">
        <v>1363</v>
      </c>
      <c r="E674" s="64" t="s">
        <v>1211</v>
      </c>
      <c r="F674" s="64" t="s">
        <v>1862</v>
      </c>
      <c r="G674" s="64" t="s">
        <v>845</v>
      </c>
      <c r="H674" s="64" t="s">
        <v>1464</v>
      </c>
      <c r="I674" s="64">
        <v>5570.0</v>
      </c>
      <c r="J674" s="64">
        <v>78.0</v>
      </c>
      <c r="K674" s="64" t="s">
        <v>23</v>
      </c>
      <c r="L674" s="64" t="s">
        <v>35</v>
      </c>
      <c r="M674" s="64" t="s">
        <v>3615</v>
      </c>
      <c r="N674" s="64" t="s">
        <v>1464</v>
      </c>
      <c r="O674" s="64" t="s">
        <v>1491</v>
      </c>
      <c r="P674" s="64" t="s">
        <v>1471</v>
      </c>
      <c r="Q674" s="64" t="s">
        <v>1471</v>
      </c>
    </row>
    <row r="675" ht="12.75" customHeight="1">
      <c r="A675" s="64" t="s">
        <v>3342</v>
      </c>
      <c r="B675" s="81" t="s">
        <v>3616</v>
      </c>
      <c r="C675" s="64" t="s">
        <v>1877</v>
      </c>
      <c r="D675" s="64" t="s">
        <v>1363</v>
      </c>
      <c r="E675" s="64" t="s">
        <v>1211</v>
      </c>
      <c r="F675" s="64" t="s">
        <v>1464</v>
      </c>
      <c r="G675" s="64" t="s">
        <v>1464</v>
      </c>
      <c r="H675" s="64" t="s">
        <v>857</v>
      </c>
      <c r="I675" s="64">
        <v>5000.0</v>
      </c>
      <c r="J675" s="64">
        <v>77.0</v>
      </c>
      <c r="K675" s="64" t="s">
        <v>23</v>
      </c>
      <c r="L675" s="64" t="s">
        <v>23</v>
      </c>
      <c r="M675" s="64" t="s">
        <v>3617</v>
      </c>
      <c r="N675" s="64" t="s">
        <v>1464</v>
      </c>
      <c r="O675" s="64" t="s">
        <v>1572</v>
      </c>
      <c r="P675" s="64" t="s">
        <v>1471</v>
      </c>
      <c r="Q675" s="64" t="s">
        <v>1471</v>
      </c>
    </row>
    <row r="676" ht="12.75" customHeight="1">
      <c r="A676" s="64" t="s">
        <v>3618</v>
      </c>
      <c r="B676" s="81" t="s">
        <v>3619</v>
      </c>
      <c r="C676" s="64" t="s">
        <v>3620</v>
      </c>
      <c r="D676" s="64" t="s">
        <v>1376</v>
      </c>
      <c r="E676" s="64" t="s">
        <v>228</v>
      </c>
      <c r="F676" s="64" t="s">
        <v>1464</v>
      </c>
      <c r="G676" s="64" t="s">
        <v>1464</v>
      </c>
      <c r="H676" s="64" t="s">
        <v>915</v>
      </c>
      <c r="I676" s="64">
        <v>5350.0</v>
      </c>
      <c r="J676" s="64">
        <v>76.0</v>
      </c>
      <c r="K676" s="64" t="s">
        <v>23</v>
      </c>
      <c r="L676" s="64" t="s">
        <v>23</v>
      </c>
      <c r="M676" s="64" t="s">
        <v>3621</v>
      </c>
      <c r="N676" s="64" t="s">
        <v>1464</v>
      </c>
      <c r="O676" s="64" t="s">
        <v>1596</v>
      </c>
      <c r="P676" s="64" t="s">
        <v>1471</v>
      </c>
      <c r="Q676" s="64" t="s">
        <v>1471</v>
      </c>
    </row>
    <row r="677" ht="12.75" customHeight="1">
      <c r="A677" s="64" t="s">
        <v>3622</v>
      </c>
      <c r="B677" s="82">
        <v>41440.708333333336</v>
      </c>
      <c r="C677" s="64" t="s">
        <v>3623</v>
      </c>
      <c r="D677" s="64" t="s">
        <v>1365</v>
      </c>
      <c r="E677" s="64" t="s">
        <v>19</v>
      </c>
      <c r="F677" s="64" t="s">
        <v>1499</v>
      </c>
      <c r="G677" s="64" t="s">
        <v>37</v>
      </c>
      <c r="H677" s="64" t="s">
        <v>1464</v>
      </c>
      <c r="I677" s="64">
        <v>4800.0</v>
      </c>
      <c r="J677" s="64">
        <v>77.0</v>
      </c>
      <c r="K677" s="64" t="s">
        <v>23</v>
      </c>
      <c r="L677" s="64" t="s">
        <v>23</v>
      </c>
      <c r="M677" s="64" t="s">
        <v>3624</v>
      </c>
      <c r="N677" s="64" t="s">
        <v>1464</v>
      </c>
      <c r="O677" s="64" t="s">
        <v>1464</v>
      </c>
      <c r="P677" s="64" t="s">
        <v>1464</v>
      </c>
      <c r="Q677" s="64" t="s">
        <v>1464</v>
      </c>
    </row>
    <row r="678" ht="12.75" customHeight="1">
      <c r="A678" s="64" t="s">
        <v>3625</v>
      </c>
      <c r="B678" s="82">
        <v>41440.708333333336</v>
      </c>
      <c r="C678" s="64" t="s">
        <v>3626</v>
      </c>
      <c r="D678" s="64" t="s">
        <v>1365</v>
      </c>
      <c r="E678" s="64" t="s">
        <v>19</v>
      </c>
      <c r="F678" s="64" t="s">
        <v>1466</v>
      </c>
      <c r="G678" s="64" t="s">
        <v>74</v>
      </c>
      <c r="H678" s="64" t="s">
        <v>1464</v>
      </c>
      <c r="I678" s="64">
        <v>4800.0</v>
      </c>
      <c r="J678" s="64">
        <v>76.0</v>
      </c>
      <c r="K678" s="64" t="s">
        <v>23</v>
      </c>
      <c r="L678" s="64" t="s">
        <v>23</v>
      </c>
      <c r="M678" s="64" t="s">
        <v>3627</v>
      </c>
      <c r="N678" s="64" t="s">
        <v>1464</v>
      </c>
      <c r="O678" s="64" t="s">
        <v>1572</v>
      </c>
      <c r="P678" s="64" t="s">
        <v>1464</v>
      </c>
      <c r="Q678" s="64" t="s">
        <v>1464</v>
      </c>
    </row>
    <row r="679" ht="12.75" customHeight="1">
      <c r="A679" s="64" t="s">
        <v>1982</v>
      </c>
      <c r="B679" s="82">
        <v>41440.729166666664</v>
      </c>
      <c r="C679" s="64" t="s">
        <v>3628</v>
      </c>
      <c r="D679" s="64" t="s">
        <v>1363</v>
      </c>
      <c r="E679" s="64" t="s">
        <v>1211</v>
      </c>
      <c r="F679" s="64" t="s">
        <v>2838</v>
      </c>
      <c r="G679" s="64" t="s">
        <v>886</v>
      </c>
      <c r="H679" s="64" t="s">
        <v>1464</v>
      </c>
      <c r="I679" s="64">
        <v>6960.0</v>
      </c>
      <c r="J679" s="64">
        <v>84.0</v>
      </c>
      <c r="K679" s="64" t="s">
        <v>23</v>
      </c>
      <c r="L679" s="64" t="s">
        <v>23</v>
      </c>
      <c r="M679" s="64" t="s">
        <v>3629</v>
      </c>
      <c r="N679" s="64" t="s">
        <v>1464</v>
      </c>
      <c r="O679" s="64" t="s">
        <v>1496</v>
      </c>
      <c r="P679" s="64" t="s">
        <v>1471</v>
      </c>
      <c r="Q679" s="64" t="s">
        <v>1471</v>
      </c>
    </row>
    <row r="680" ht="12.75" customHeight="1">
      <c r="A680" s="64" t="s">
        <v>3630</v>
      </c>
      <c r="B680" s="81" t="s">
        <v>3631</v>
      </c>
      <c r="C680" s="64" t="s">
        <v>3632</v>
      </c>
      <c r="D680" s="64" t="s">
        <v>1365</v>
      </c>
      <c r="E680" s="64" t="s">
        <v>19</v>
      </c>
      <c r="F680" s="64" t="s">
        <v>1464</v>
      </c>
      <c r="G680" s="64" t="s">
        <v>1464</v>
      </c>
      <c r="H680" s="64" t="s">
        <v>3633</v>
      </c>
      <c r="I680" s="64">
        <v>5600.0</v>
      </c>
      <c r="J680" s="64">
        <v>84.0</v>
      </c>
      <c r="K680" s="64" t="s">
        <v>23</v>
      </c>
      <c r="L680" s="64" t="s">
        <v>23</v>
      </c>
      <c r="M680" s="64" t="s">
        <v>3634</v>
      </c>
      <c r="N680" s="64" t="s">
        <v>1464</v>
      </c>
      <c r="O680" s="64" t="s">
        <v>1491</v>
      </c>
      <c r="P680" s="64" t="s">
        <v>1464</v>
      </c>
      <c r="Q680" s="64" t="s">
        <v>1464</v>
      </c>
    </row>
    <row r="681" ht="12.75" customHeight="1">
      <c r="A681" s="64" t="s">
        <v>3635</v>
      </c>
      <c r="B681" s="82">
        <v>41440.875</v>
      </c>
      <c r="C681" s="64" t="s">
        <v>3636</v>
      </c>
      <c r="D681" s="64" t="s">
        <v>1365</v>
      </c>
      <c r="E681" s="64" t="s">
        <v>19</v>
      </c>
      <c r="F681" s="64" t="s">
        <v>1499</v>
      </c>
      <c r="G681" s="64" t="s">
        <v>37</v>
      </c>
      <c r="H681" s="64" t="s">
        <v>1464</v>
      </c>
      <c r="I681" s="64">
        <v>1400.0</v>
      </c>
      <c r="J681" s="64">
        <v>51.0</v>
      </c>
      <c r="K681" s="64" t="s">
        <v>23</v>
      </c>
      <c r="L681" s="64" t="s">
        <v>35</v>
      </c>
      <c r="M681" s="64" t="s">
        <v>3637</v>
      </c>
      <c r="N681" s="64" t="s">
        <v>1464</v>
      </c>
      <c r="O681" s="64" t="s">
        <v>1479</v>
      </c>
      <c r="P681" s="64" t="s">
        <v>1464</v>
      </c>
      <c r="Q681" s="64" t="s">
        <v>1464</v>
      </c>
    </row>
    <row r="682" ht="12.75" customHeight="1">
      <c r="A682" s="64" t="s">
        <v>3638</v>
      </c>
      <c r="B682" s="81" t="s">
        <v>3639</v>
      </c>
      <c r="C682" s="64" t="s">
        <v>3640</v>
      </c>
      <c r="D682" s="64" t="s">
        <v>1376</v>
      </c>
      <c r="E682" s="64" t="s">
        <v>228</v>
      </c>
      <c r="F682" s="64" t="s">
        <v>1464</v>
      </c>
      <c r="G682" s="64" t="s">
        <v>1464</v>
      </c>
      <c r="H682" s="64" t="s">
        <v>1347</v>
      </c>
      <c r="I682" s="64">
        <v>1500.0</v>
      </c>
      <c r="J682" s="64">
        <v>54.0</v>
      </c>
      <c r="K682" s="64" t="s">
        <v>23</v>
      </c>
      <c r="L682" s="64" t="s">
        <v>35</v>
      </c>
      <c r="M682" s="64" t="s">
        <v>3641</v>
      </c>
      <c r="N682" s="64" t="s">
        <v>1464</v>
      </c>
      <c r="O682" s="64" t="s">
        <v>2838</v>
      </c>
      <c r="P682" s="64" t="s">
        <v>1464</v>
      </c>
      <c r="Q682" s="64" t="s">
        <v>1464</v>
      </c>
    </row>
    <row r="683" ht="12.75" customHeight="1">
      <c r="A683" s="64" t="s">
        <v>2009</v>
      </c>
      <c r="B683" s="82">
        <v>41441.645833333336</v>
      </c>
      <c r="C683" s="64" t="s">
        <v>3642</v>
      </c>
      <c r="D683" s="64" t="s">
        <v>1363</v>
      </c>
      <c r="E683" s="64" t="s">
        <v>1211</v>
      </c>
      <c r="F683" s="64" t="s">
        <v>1479</v>
      </c>
      <c r="G683" s="64" t="s">
        <v>850</v>
      </c>
      <c r="H683" s="64" t="s">
        <v>1464</v>
      </c>
      <c r="I683" s="64">
        <v>3700.0</v>
      </c>
      <c r="J683" s="64">
        <v>69.0</v>
      </c>
      <c r="K683" s="64" t="s">
        <v>23</v>
      </c>
      <c r="L683" s="64" t="s">
        <v>35</v>
      </c>
      <c r="M683" s="64" t="s">
        <v>3643</v>
      </c>
      <c r="N683" s="64" t="s">
        <v>1464</v>
      </c>
      <c r="O683" s="64" t="s">
        <v>1519</v>
      </c>
      <c r="P683" s="64" t="s">
        <v>1471</v>
      </c>
      <c r="Q683" s="64" t="s">
        <v>1471</v>
      </c>
    </row>
    <row r="684" ht="12.75" customHeight="1">
      <c r="A684" s="64" t="s">
        <v>3644</v>
      </c>
      <c r="B684" s="81" t="s">
        <v>3645</v>
      </c>
      <c r="C684" s="64" t="s">
        <v>3646</v>
      </c>
      <c r="D684" s="64" t="s">
        <v>1363</v>
      </c>
      <c r="E684" s="64" t="s">
        <v>1211</v>
      </c>
      <c r="F684" s="64" t="s">
        <v>1464</v>
      </c>
      <c r="G684" s="64" t="s">
        <v>1464</v>
      </c>
      <c r="H684" s="64" t="s">
        <v>819</v>
      </c>
      <c r="I684" s="64">
        <v>3140.0</v>
      </c>
      <c r="J684" s="64">
        <v>67.0</v>
      </c>
      <c r="K684" s="64" t="s">
        <v>23</v>
      </c>
      <c r="L684" s="64" t="s">
        <v>35</v>
      </c>
      <c r="M684" s="64" t="s">
        <v>3647</v>
      </c>
      <c r="N684" s="64" t="s">
        <v>1464</v>
      </c>
      <c r="O684" s="64" t="s">
        <v>1524</v>
      </c>
      <c r="P684" s="64" t="s">
        <v>1471</v>
      </c>
      <c r="Q684" s="64" t="s">
        <v>1471</v>
      </c>
    </row>
    <row r="685" ht="12.75" customHeight="1">
      <c r="A685" s="64" t="s">
        <v>3648</v>
      </c>
      <c r="B685" s="82">
        <v>41443.0</v>
      </c>
      <c r="C685" s="64" t="s">
        <v>2475</v>
      </c>
      <c r="D685" s="64" t="s">
        <v>1365</v>
      </c>
      <c r="E685" s="64" t="s">
        <v>19</v>
      </c>
      <c r="F685" s="64" t="s">
        <v>1806</v>
      </c>
      <c r="G685" s="64" t="s">
        <v>47</v>
      </c>
      <c r="H685" s="64" t="s">
        <v>1464</v>
      </c>
      <c r="I685" s="64">
        <v>2200.0</v>
      </c>
      <c r="J685" s="64">
        <v>58.0</v>
      </c>
      <c r="K685" s="64" t="s">
        <v>23</v>
      </c>
      <c r="L685" s="64" t="s">
        <v>35</v>
      </c>
      <c r="M685" s="64" t="s">
        <v>3649</v>
      </c>
      <c r="N685" s="64" t="s">
        <v>1464</v>
      </c>
      <c r="O685" s="64" t="s">
        <v>1464</v>
      </c>
      <c r="P685" s="64" t="s">
        <v>1464</v>
      </c>
      <c r="Q685" s="64" t="s">
        <v>1464</v>
      </c>
    </row>
    <row r="686" ht="12.75" customHeight="1">
      <c r="A686" s="64" t="s">
        <v>3650</v>
      </c>
      <c r="B686" s="82">
        <v>41443.0</v>
      </c>
      <c r="C686" s="64" t="s">
        <v>3651</v>
      </c>
      <c r="D686" s="64" t="s">
        <v>1376</v>
      </c>
      <c r="E686" s="64" t="s">
        <v>228</v>
      </c>
      <c r="F686" s="64" t="s">
        <v>3652</v>
      </c>
      <c r="G686" s="64" t="s">
        <v>945</v>
      </c>
      <c r="H686" s="64" t="s">
        <v>1464</v>
      </c>
      <c r="I686" s="64">
        <v>1600.0</v>
      </c>
      <c r="J686" s="64">
        <v>54.0</v>
      </c>
      <c r="K686" s="64" t="s">
        <v>23</v>
      </c>
      <c r="L686" s="64" t="s">
        <v>40</v>
      </c>
      <c r="M686" s="64" t="s">
        <v>3653</v>
      </c>
      <c r="N686" s="64" t="s">
        <v>1464</v>
      </c>
      <c r="O686" s="64" t="s">
        <v>2838</v>
      </c>
      <c r="P686" s="64" t="s">
        <v>1464</v>
      </c>
      <c r="Q686" s="64" t="s">
        <v>1464</v>
      </c>
    </row>
    <row r="687" ht="12.75" customHeight="1">
      <c r="A687" s="64" t="s">
        <v>3654</v>
      </c>
      <c r="B687" s="82">
        <v>41443.708333333336</v>
      </c>
      <c r="C687" s="64" t="s">
        <v>3655</v>
      </c>
      <c r="D687" s="64" t="s">
        <v>1484</v>
      </c>
      <c r="E687" s="64" t="s">
        <v>82</v>
      </c>
      <c r="F687" s="64" t="s">
        <v>2317</v>
      </c>
      <c r="G687" s="64" t="s">
        <v>833</v>
      </c>
      <c r="H687" s="64" t="s">
        <v>1464</v>
      </c>
      <c r="I687" s="64">
        <v>4100.0</v>
      </c>
      <c r="J687" s="64">
        <v>73.0</v>
      </c>
      <c r="K687" s="64" t="s">
        <v>23</v>
      </c>
      <c r="L687" s="64" t="s">
        <v>23</v>
      </c>
      <c r="M687" s="64" t="s">
        <v>3656</v>
      </c>
      <c r="N687" s="64" t="s">
        <v>1464</v>
      </c>
      <c r="O687" s="64" t="s">
        <v>1551</v>
      </c>
      <c r="P687" s="64" t="s">
        <v>1464</v>
      </c>
      <c r="Q687" s="64" t="s">
        <v>1464</v>
      </c>
    </row>
    <row r="688" ht="12.75" customHeight="1">
      <c r="A688" s="64" t="s">
        <v>3657</v>
      </c>
      <c r="B688" s="82">
        <v>41443.833333333336</v>
      </c>
      <c r="C688" s="64" t="s">
        <v>3658</v>
      </c>
      <c r="D688" s="64" t="s">
        <v>1484</v>
      </c>
      <c r="E688" s="64" t="s">
        <v>82</v>
      </c>
      <c r="F688" s="64" t="s">
        <v>1517</v>
      </c>
      <c r="G688" s="64" t="s">
        <v>834</v>
      </c>
      <c r="H688" s="64" t="s">
        <v>1464</v>
      </c>
      <c r="I688" s="64">
        <v>5300.0</v>
      </c>
      <c r="J688" s="64">
        <v>79.0</v>
      </c>
      <c r="K688" s="64" t="s">
        <v>23</v>
      </c>
      <c r="L688" s="64" t="s">
        <v>23</v>
      </c>
      <c r="M688" s="64" t="s">
        <v>3659</v>
      </c>
      <c r="N688" s="64" t="s">
        <v>1464</v>
      </c>
      <c r="O688" s="64" t="s">
        <v>1470</v>
      </c>
      <c r="P688" s="64" t="s">
        <v>1464</v>
      </c>
      <c r="Q688" s="64" t="s">
        <v>1464</v>
      </c>
    </row>
    <row r="689" ht="12.75" customHeight="1">
      <c r="A689" s="64" t="s">
        <v>3660</v>
      </c>
      <c r="B689" s="82">
        <v>41444.708333333336</v>
      </c>
      <c r="C689" s="64" t="s">
        <v>3348</v>
      </c>
      <c r="D689" s="64" t="s">
        <v>1484</v>
      </c>
      <c r="E689" s="64" t="s">
        <v>82</v>
      </c>
      <c r="F689" s="64" t="s">
        <v>1390</v>
      </c>
      <c r="G689" s="64" t="s">
        <v>972</v>
      </c>
      <c r="H689" s="64" t="s">
        <v>1464</v>
      </c>
      <c r="I689" s="64">
        <v>4600.0</v>
      </c>
      <c r="J689" s="64">
        <v>76.0</v>
      </c>
      <c r="K689" s="64" t="s">
        <v>23</v>
      </c>
      <c r="L689" s="64" t="s">
        <v>23</v>
      </c>
      <c r="M689" s="64" t="s">
        <v>3661</v>
      </c>
      <c r="N689" s="64" t="s">
        <v>1464</v>
      </c>
      <c r="O689" s="64" t="s">
        <v>1572</v>
      </c>
      <c r="P689" s="64" t="s">
        <v>1464</v>
      </c>
      <c r="Q689" s="64" t="s">
        <v>1464</v>
      </c>
    </row>
    <row r="690" ht="12.75" customHeight="1">
      <c r="A690" s="64" t="s">
        <v>3662</v>
      </c>
      <c r="B690" s="81" t="s">
        <v>3663</v>
      </c>
      <c r="C690" s="64" t="s">
        <v>3664</v>
      </c>
      <c r="D690" s="64" t="s">
        <v>1376</v>
      </c>
      <c r="E690" s="64" t="s">
        <v>228</v>
      </c>
      <c r="F690" s="64" t="s">
        <v>1464</v>
      </c>
      <c r="G690" s="64" t="s">
        <v>1464</v>
      </c>
      <c r="H690" s="64" t="s">
        <v>921</v>
      </c>
      <c r="I690" s="64">
        <v>1800.0</v>
      </c>
      <c r="J690" s="64">
        <v>59.0</v>
      </c>
      <c r="K690" s="64" t="s">
        <v>23</v>
      </c>
      <c r="L690" s="64" t="s">
        <v>1464</v>
      </c>
      <c r="M690" s="64" t="s">
        <v>3665</v>
      </c>
      <c r="N690" s="64" t="s">
        <v>1464</v>
      </c>
      <c r="O690" s="64" t="s">
        <v>1464</v>
      </c>
      <c r="P690" s="64" t="s">
        <v>1464</v>
      </c>
      <c r="Q690" s="64" t="s">
        <v>1464</v>
      </c>
    </row>
    <row r="691" ht="12.75" customHeight="1">
      <c r="A691" s="64" t="s">
        <v>3652</v>
      </c>
      <c r="B691" s="81" t="s">
        <v>3666</v>
      </c>
      <c r="C691" s="64" t="s">
        <v>3018</v>
      </c>
      <c r="D691" s="64" t="s">
        <v>1363</v>
      </c>
      <c r="E691" s="64" t="s">
        <v>1211</v>
      </c>
      <c r="F691" s="64" t="s">
        <v>1464</v>
      </c>
      <c r="G691" s="64" t="s">
        <v>1464</v>
      </c>
      <c r="H691" s="64" t="s">
        <v>819</v>
      </c>
      <c r="I691" s="64">
        <v>2100.0</v>
      </c>
      <c r="J691" s="64">
        <v>57.0</v>
      </c>
      <c r="K691" s="64" t="s">
        <v>23</v>
      </c>
      <c r="L691" s="64" t="s">
        <v>35</v>
      </c>
      <c r="M691" s="64" t="s">
        <v>3667</v>
      </c>
      <c r="N691" s="64" t="s">
        <v>1464</v>
      </c>
      <c r="O691" s="64" t="s">
        <v>3198</v>
      </c>
      <c r="P691" s="64" t="s">
        <v>1471</v>
      </c>
      <c r="Q691" s="64" t="s">
        <v>1497</v>
      </c>
    </row>
    <row r="692" ht="12.75" customHeight="1">
      <c r="A692" s="64" t="s">
        <v>3668</v>
      </c>
      <c r="B692" s="82">
        <v>41446.71875</v>
      </c>
      <c r="C692" s="64" t="s">
        <v>3669</v>
      </c>
      <c r="D692" s="64" t="s">
        <v>1484</v>
      </c>
      <c r="E692" s="64" t="s">
        <v>82</v>
      </c>
      <c r="F692" s="64" t="s">
        <v>2317</v>
      </c>
      <c r="G692" s="64" t="s">
        <v>833</v>
      </c>
      <c r="H692" s="64" t="s">
        <v>1464</v>
      </c>
      <c r="I692" s="64">
        <v>4650.0</v>
      </c>
      <c r="J692" s="64">
        <v>76.0</v>
      </c>
      <c r="K692" s="64" t="s">
        <v>23</v>
      </c>
      <c r="L692" s="64" t="s">
        <v>23</v>
      </c>
      <c r="M692" s="64" t="s">
        <v>3670</v>
      </c>
      <c r="N692" s="64" t="s">
        <v>1464</v>
      </c>
      <c r="O692" s="64" t="s">
        <v>1572</v>
      </c>
      <c r="P692" s="64" t="s">
        <v>1464</v>
      </c>
      <c r="Q692" s="64" t="s">
        <v>1464</v>
      </c>
    </row>
    <row r="693" ht="12.75" customHeight="1">
      <c r="A693" s="64" t="s">
        <v>3671</v>
      </c>
      <c r="B693" s="82">
        <v>41446.75</v>
      </c>
      <c r="C693" s="64" t="s">
        <v>3672</v>
      </c>
      <c r="D693" s="64" t="s">
        <v>1484</v>
      </c>
      <c r="E693" s="64" t="s">
        <v>82</v>
      </c>
      <c r="F693" s="64" t="s">
        <v>1390</v>
      </c>
      <c r="G693" s="64" t="s">
        <v>972</v>
      </c>
      <c r="H693" s="64" t="s">
        <v>1464</v>
      </c>
      <c r="I693" s="64">
        <v>9250.0</v>
      </c>
      <c r="J693" s="64">
        <v>93.0</v>
      </c>
      <c r="K693" s="64" t="s">
        <v>23</v>
      </c>
      <c r="L693" s="64" t="s">
        <v>23</v>
      </c>
      <c r="M693" s="64" t="s">
        <v>3673</v>
      </c>
      <c r="N693" s="64" t="s">
        <v>1464</v>
      </c>
      <c r="O693" s="64" t="s">
        <v>1486</v>
      </c>
      <c r="P693" s="64" t="s">
        <v>1464</v>
      </c>
      <c r="Q693" s="64" t="s">
        <v>1464</v>
      </c>
    </row>
    <row r="694" ht="12.75" customHeight="1">
      <c r="A694" s="64" t="s">
        <v>2392</v>
      </c>
      <c r="B694" s="81" t="s">
        <v>3674</v>
      </c>
      <c r="C694" s="64" t="s">
        <v>3189</v>
      </c>
      <c r="D694" s="64" t="s">
        <v>1363</v>
      </c>
      <c r="E694" s="64" t="s">
        <v>1211</v>
      </c>
      <c r="F694" s="64" t="s">
        <v>1464</v>
      </c>
      <c r="G694" s="64" t="s">
        <v>1464</v>
      </c>
      <c r="H694" s="64" t="s">
        <v>819</v>
      </c>
      <c r="I694" s="64">
        <v>2270.0</v>
      </c>
      <c r="J694" s="64">
        <v>60.0</v>
      </c>
      <c r="K694" s="64" t="s">
        <v>23</v>
      </c>
      <c r="L694" s="64" t="s">
        <v>35</v>
      </c>
      <c r="M694" s="64" t="s">
        <v>3675</v>
      </c>
      <c r="N694" s="64" t="s">
        <v>1464</v>
      </c>
      <c r="O694" s="64" t="s">
        <v>1464</v>
      </c>
      <c r="P694" s="64" t="s">
        <v>1464</v>
      </c>
      <c r="Q694" s="64" t="s">
        <v>1464</v>
      </c>
    </row>
    <row r="695" ht="12.75" customHeight="1">
      <c r="A695" s="64" t="s">
        <v>3676</v>
      </c>
      <c r="B695" s="81" t="s">
        <v>3677</v>
      </c>
      <c r="C695" s="64" t="s">
        <v>1709</v>
      </c>
      <c r="D695" s="64" t="s">
        <v>1376</v>
      </c>
      <c r="E695" s="64" t="s">
        <v>228</v>
      </c>
      <c r="F695" s="64" t="s">
        <v>1464</v>
      </c>
      <c r="G695" s="64" t="s">
        <v>1464</v>
      </c>
      <c r="H695" s="64" t="s">
        <v>905</v>
      </c>
      <c r="I695" s="64">
        <v>2000.0</v>
      </c>
      <c r="J695" s="64">
        <v>56.0</v>
      </c>
      <c r="K695" s="64" t="s">
        <v>23</v>
      </c>
      <c r="L695" s="64" t="s">
        <v>1464</v>
      </c>
      <c r="M695" s="64" t="s">
        <v>3678</v>
      </c>
      <c r="N695" s="64" t="s">
        <v>1464</v>
      </c>
      <c r="O695" s="64" t="s">
        <v>1464</v>
      </c>
      <c r="P695" s="64" t="s">
        <v>1464</v>
      </c>
      <c r="Q695" s="64" t="s">
        <v>1464</v>
      </c>
    </row>
    <row r="696" ht="12.75" customHeight="1">
      <c r="A696" s="64" t="s">
        <v>3679</v>
      </c>
      <c r="B696" s="81" t="s">
        <v>3677</v>
      </c>
      <c r="C696" s="64" t="s">
        <v>1627</v>
      </c>
      <c r="D696" s="64" t="s">
        <v>1376</v>
      </c>
      <c r="E696" s="64" t="s">
        <v>228</v>
      </c>
      <c r="F696" s="64" t="s">
        <v>1464</v>
      </c>
      <c r="G696" s="64" t="s">
        <v>1464</v>
      </c>
      <c r="H696" s="64" t="s">
        <v>905</v>
      </c>
      <c r="I696" s="64">
        <v>3500.0</v>
      </c>
      <c r="J696" s="64">
        <v>68.0</v>
      </c>
      <c r="K696" s="64" t="s">
        <v>23</v>
      </c>
      <c r="L696" s="64" t="s">
        <v>1464</v>
      </c>
      <c r="M696" s="64" t="s">
        <v>3680</v>
      </c>
      <c r="N696" s="64" t="s">
        <v>1464</v>
      </c>
      <c r="O696" s="64" t="s">
        <v>1464</v>
      </c>
      <c r="P696" s="64" t="s">
        <v>1464</v>
      </c>
      <c r="Q696" s="64" t="s">
        <v>1464</v>
      </c>
    </row>
    <row r="697" ht="12.75" customHeight="1">
      <c r="A697" s="64" t="s">
        <v>2845</v>
      </c>
      <c r="B697" s="81" t="s">
        <v>3681</v>
      </c>
      <c r="C697" s="64" t="s">
        <v>3682</v>
      </c>
      <c r="D697" s="64" t="s">
        <v>1363</v>
      </c>
      <c r="E697" s="64" t="s">
        <v>1211</v>
      </c>
      <c r="F697" s="64" t="s">
        <v>1464</v>
      </c>
      <c r="G697" s="64" t="s">
        <v>1464</v>
      </c>
      <c r="H697" s="64" t="s">
        <v>819</v>
      </c>
      <c r="I697" s="64">
        <v>2080.0</v>
      </c>
      <c r="J697" s="64">
        <v>58.0</v>
      </c>
      <c r="K697" s="64" t="s">
        <v>23</v>
      </c>
      <c r="L697" s="64" t="s">
        <v>35</v>
      </c>
      <c r="M697" s="64" t="s">
        <v>3683</v>
      </c>
      <c r="N697" s="64" t="s">
        <v>1464</v>
      </c>
      <c r="O697" s="64" t="s">
        <v>3243</v>
      </c>
      <c r="P697" s="64" t="s">
        <v>1464</v>
      </c>
      <c r="Q697" s="64" t="s">
        <v>1464</v>
      </c>
    </row>
    <row r="698" ht="12.75" customHeight="1">
      <c r="A698" s="64" t="s">
        <v>1817</v>
      </c>
      <c r="B698" s="81" t="s">
        <v>3684</v>
      </c>
      <c r="C698" s="64" t="s">
        <v>2357</v>
      </c>
      <c r="D698" s="64" t="s">
        <v>1363</v>
      </c>
      <c r="E698" s="64" t="s">
        <v>1211</v>
      </c>
      <c r="F698" s="64" t="s">
        <v>1464</v>
      </c>
      <c r="G698" s="64" t="s">
        <v>1464</v>
      </c>
      <c r="H698" s="64" t="s">
        <v>819</v>
      </c>
      <c r="I698" s="64">
        <v>1900.0</v>
      </c>
      <c r="J698" s="64">
        <v>58.0</v>
      </c>
      <c r="K698" s="64" t="s">
        <v>23</v>
      </c>
      <c r="L698" s="64" t="s">
        <v>35</v>
      </c>
      <c r="M698" s="64" t="s">
        <v>3685</v>
      </c>
      <c r="N698" s="64" t="s">
        <v>1464</v>
      </c>
      <c r="O698" s="64" t="s">
        <v>3243</v>
      </c>
      <c r="P698" s="64" t="s">
        <v>1464</v>
      </c>
      <c r="Q698" s="64" t="s">
        <v>1464</v>
      </c>
    </row>
    <row r="699" ht="12.75" customHeight="1">
      <c r="A699" s="64" t="s">
        <v>3686</v>
      </c>
      <c r="B699" s="81" t="s">
        <v>3684</v>
      </c>
      <c r="C699" s="64" t="s">
        <v>3687</v>
      </c>
      <c r="D699" s="64" t="s">
        <v>1376</v>
      </c>
      <c r="E699" s="64" t="s">
        <v>228</v>
      </c>
      <c r="F699" s="64" t="s">
        <v>1464</v>
      </c>
      <c r="G699" s="64" t="s">
        <v>1464</v>
      </c>
      <c r="H699" s="64" t="s">
        <v>3688</v>
      </c>
      <c r="I699" s="64">
        <v>1350.0</v>
      </c>
      <c r="J699" s="64">
        <v>51.0</v>
      </c>
      <c r="K699" s="64" t="s">
        <v>23</v>
      </c>
      <c r="L699" s="64" t="s">
        <v>40</v>
      </c>
      <c r="M699" s="64" t="s">
        <v>3689</v>
      </c>
      <c r="N699" s="64" t="s">
        <v>1464</v>
      </c>
      <c r="O699" s="64" t="s">
        <v>1862</v>
      </c>
      <c r="P699" s="64" t="s">
        <v>1471</v>
      </c>
      <c r="Q699" s="64" t="s">
        <v>1497</v>
      </c>
    </row>
    <row r="700" ht="12.75" customHeight="1">
      <c r="A700" s="64" t="s">
        <v>1848</v>
      </c>
      <c r="B700" s="81" t="s">
        <v>3690</v>
      </c>
      <c r="C700" s="64" t="s">
        <v>2780</v>
      </c>
      <c r="D700" s="64" t="s">
        <v>1363</v>
      </c>
      <c r="E700" s="64" t="s">
        <v>1211</v>
      </c>
      <c r="F700" s="64" t="s">
        <v>1464</v>
      </c>
      <c r="G700" s="64" t="s">
        <v>1464</v>
      </c>
      <c r="H700" s="64" t="s">
        <v>819</v>
      </c>
      <c r="I700" s="64">
        <v>1600.0</v>
      </c>
      <c r="J700" s="64">
        <v>54.0</v>
      </c>
      <c r="K700" s="64" t="s">
        <v>23</v>
      </c>
      <c r="L700" s="64" t="s">
        <v>35</v>
      </c>
      <c r="M700" s="64" t="s">
        <v>3691</v>
      </c>
      <c r="N700" s="64" t="s">
        <v>1464</v>
      </c>
      <c r="O700" s="64" t="s">
        <v>1862</v>
      </c>
      <c r="P700" s="64" t="s">
        <v>1464</v>
      </c>
      <c r="Q700" s="64" t="s">
        <v>1464</v>
      </c>
    </row>
    <row r="701" ht="12.75" customHeight="1">
      <c r="A701" s="64" t="s">
        <v>3692</v>
      </c>
      <c r="B701" s="82">
        <v>41450.333333333336</v>
      </c>
      <c r="C701" s="64" t="s">
        <v>2419</v>
      </c>
      <c r="D701" s="64" t="s">
        <v>1363</v>
      </c>
      <c r="E701" s="64" t="s">
        <v>1211</v>
      </c>
      <c r="F701" s="64" t="s">
        <v>1830</v>
      </c>
      <c r="G701" s="64" t="s">
        <v>133</v>
      </c>
      <c r="H701" s="64" t="s">
        <v>1464</v>
      </c>
      <c r="I701" s="64">
        <v>2065.0</v>
      </c>
      <c r="J701" s="64">
        <v>59.0</v>
      </c>
      <c r="K701" s="64" t="s">
        <v>23</v>
      </c>
      <c r="L701" s="64" t="s">
        <v>40</v>
      </c>
      <c r="M701" s="64" t="s">
        <v>3693</v>
      </c>
      <c r="N701" s="64" t="s">
        <v>1464</v>
      </c>
      <c r="O701" s="64" t="s">
        <v>1464</v>
      </c>
      <c r="P701" s="64" t="s">
        <v>1464</v>
      </c>
      <c r="Q701" s="64" t="s">
        <v>1464</v>
      </c>
    </row>
    <row r="702" ht="12.75" customHeight="1">
      <c r="A702" s="64" t="s">
        <v>3694</v>
      </c>
      <c r="B702" s="82">
        <v>41451.0</v>
      </c>
      <c r="C702" s="64" t="s">
        <v>3695</v>
      </c>
      <c r="D702" s="64" t="s">
        <v>1376</v>
      </c>
      <c r="E702" s="64" t="s">
        <v>228</v>
      </c>
      <c r="F702" s="64" t="s">
        <v>1848</v>
      </c>
      <c r="G702" s="64" t="s">
        <v>947</v>
      </c>
      <c r="H702" s="64" t="s">
        <v>1464</v>
      </c>
      <c r="I702" s="64">
        <v>2200.0</v>
      </c>
      <c r="J702" s="64">
        <v>62.0</v>
      </c>
      <c r="K702" s="64" t="s">
        <v>23</v>
      </c>
      <c r="L702" s="64" t="s">
        <v>40</v>
      </c>
      <c r="M702" s="64" t="s">
        <v>3696</v>
      </c>
      <c r="N702" s="64" t="s">
        <v>1464</v>
      </c>
      <c r="O702" s="64" t="s">
        <v>2623</v>
      </c>
      <c r="P702" s="64" t="s">
        <v>1464</v>
      </c>
      <c r="Q702" s="64" t="s">
        <v>1464</v>
      </c>
    </row>
    <row r="703" ht="12.75" customHeight="1">
      <c r="A703" s="64" t="s">
        <v>3697</v>
      </c>
      <c r="B703" s="82">
        <v>41451.0</v>
      </c>
      <c r="C703" s="64" t="s">
        <v>3698</v>
      </c>
      <c r="D703" s="64" t="s">
        <v>1376</v>
      </c>
      <c r="E703" s="64" t="s">
        <v>228</v>
      </c>
      <c r="F703" s="64" t="s">
        <v>1687</v>
      </c>
      <c r="G703" s="64" t="s">
        <v>692</v>
      </c>
      <c r="H703" s="64" t="s">
        <v>1464</v>
      </c>
      <c r="I703" s="64">
        <v>1800.0</v>
      </c>
      <c r="J703" s="64">
        <v>58.0</v>
      </c>
      <c r="K703" s="64" t="s">
        <v>23</v>
      </c>
      <c r="L703" s="64" t="s">
        <v>40</v>
      </c>
      <c r="M703" s="64" t="s">
        <v>3699</v>
      </c>
      <c r="N703" s="64" t="s">
        <v>1464</v>
      </c>
      <c r="O703" s="64" t="s">
        <v>1862</v>
      </c>
      <c r="P703" s="64" t="s">
        <v>1464</v>
      </c>
      <c r="Q703" s="64" t="s">
        <v>1464</v>
      </c>
    </row>
    <row r="704" ht="12.75" customHeight="1">
      <c r="A704" s="64" t="s">
        <v>3700</v>
      </c>
      <c r="B704" s="82">
        <v>41451.5625</v>
      </c>
      <c r="C704" s="64" t="s">
        <v>3701</v>
      </c>
      <c r="D704" s="64" t="s">
        <v>1484</v>
      </c>
      <c r="E704" s="64" t="s">
        <v>82</v>
      </c>
      <c r="F704" s="64" t="s">
        <v>2317</v>
      </c>
      <c r="G704" s="64" t="s">
        <v>833</v>
      </c>
      <c r="H704" s="64" t="s">
        <v>1464</v>
      </c>
      <c r="I704" s="64">
        <v>4000.0</v>
      </c>
      <c r="J704" s="64">
        <v>73.0</v>
      </c>
      <c r="K704" s="64" t="s">
        <v>23</v>
      </c>
      <c r="L704" s="64" t="s">
        <v>23</v>
      </c>
      <c r="M704" s="64" t="s">
        <v>3702</v>
      </c>
      <c r="N704" s="64" t="s">
        <v>1464</v>
      </c>
      <c r="O704" s="64" t="s">
        <v>1551</v>
      </c>
      <c r="P704" s="64" t="s">
        <v>1464</v>
      </c>
      <c r="Q704" s="64" t="s">
        <v>1464</v>
      </c>
    </row>
    <row r="705" ht="12.75" customHeight="1">
      <c r="A705" s="64" t="s">
        <v>3703</v>
      </c>
      <c r="B705" s="81" t="s">
        <v>3704</v>
      </c>
      <c r="C705" s="64" t="s">
        <v>3705</v>
      </c>
      <c r="D705" s="64" t="s">
        <v>1376</v>
      </c>
      <c r="E705" s="64" t="s">
        <v>228</v>
      </c>
      <c r="F705" s="64" t="s">
        <v>1464</v>
      </c>
      <c r="G705" s="64" t="s">
        <v>1464</v>
      </c>
      <c r="H705" s="64" t="s">
        <v>1327</v>
      </c>
      <c r="I705" s="64">
        <v>1800.0</v>
      </c>
      <c r="J705" s="64">
        <v>55.0</v>
      </c>
      <c r="K705" s="64" t="s">
        <v>23</v>
      </c>
      <c r="L705" s="64" t="s">
        <v>40</v>
      </c>
      <c r="M705" s="64" t="s">
        <v>3706</v>
      </c>
      <c r="N705" s="64" t="s">
        <v>1464</v>
      </c>
      <c r="O705" s="64" t="s">
        <v>3198</v>
      </c>
      <c r="P705" s="64" t="s">
        <v>1464</v>
      </c>
      <c r="Q705" s="64" t="s">
        <v>1464</v>
      </c>
    </row>
    <row r="706" ht="12.75" customHeight="1">
      <c r="A706" s="64" t="s">
        <v>3707</v>
      </c>
      <c r="B706" s="81" t="s">
        <v>3704</v>
      </c>
      <c r="C706" s="64" t="s">
        <v>1754</v>
      </c>
      <c r="D706" s="64" t="s">
        <v>1376</v>
      </c>
      <c r="E706" s="64" t="s">
        <v>228</v>
      </c>
      <c r="F706" s="64" t="s">
        <v>1464</v>
      </c>
      <c r="G706" s="64" t="s">
        <v>1464</v>
      </c>
      <c r="H706" s="64" t="s">
        <v>3708</v>
      </c>
      <c r="I706" s="64">
        <v>1600.0</v>
      </c>
      <c r="J706" s="64">
        <v>56.0</v>
      </c>
      <c r="K706" s="64" t="s">
        <v>23</v>
      </c>
      <c r="L706" s="64" t="s">
        <v>40</v>
      </c>
      <c r="M706" s="64" t="s">
        <v>3709</v>
      </c>
      <c r="N706" s="64" t="s">
        <v>1464</v>
      </c>
      <c r="O706" s="64" t="s">
        <v>2838</v>
      </c>
      <c r="P706" s="64" t="s">
        <v>1464</v>
      </c>
      <c r="Q706" s="64" t="s">
        <v>1464</v>
      </c>
    </row>
    <row r="707" ht="12.75" customHeight="1">
      <c r="A707" s="64" t="s">
        <v>3710</v>
      </c>
      <c r="B707" s="81" t="s">
        <v>3711</v>
      </c>
      <c r="C707" s="64" t="s">
        <v>3712</v>
      </c>
      <c r="D707" s="64" t="s">
        <v>1363</v>
      </c>
      <c r="E707" s="64" t="s">
        <v>1211</v>
      </c>
      <c r="F707" s="64" t="s">
        <v>1464</v>
      </c>
      <c r="G707" s="64" t="s">
        <v>1464</v>
      </c>
      <c r="H707" s="64" t="s">
        <v>857</v>
      </c>
      <c r="I707" s="64">
        <v>2275.0</v>
      </c>
      <c r="J707" s="64">
        <v>60.0</v>
      </c>
      <c r="K707" s="64" t="s">
        <v>23</v>
      </c>
      <c r="L707" s="64" t="s">
        <v>40</v>
      </c>
      <c r="M707" s="64" t="s">
        <v>3713</v>
      </c>
      <c r="N707" s="64" t="s">
        <v>1464</v>
      </c>
      <c r="O707" s="64" t="s">
        <v>1464</v>
      </c>
      <c r="P707" s="64" t="s">
        <v>1464</v>
      </c>
      <c r="Q707" s="64" t="s">
        <v>1464</v>
      </c>
    </row>
    <row r="708" ht="12.75" customHeight="1">
      <c r="A708" s="64" t="s">
        <v>3714</v>
      </c>
      <c r="B708" s="81" t="s">
        <v>3715</v>
      </c>
      <c r="C708" s="64" t="s">
        <v>3716</v>
      </c>
      <c r="D708" s="64" t="s">
        <v>1363</v>
      </c>
      <c r="E708" s="64" t="s">
        <v>1211</v>
      </c>
      <c r="F708" s="64" t="s">
        <v>1464</v>
      </c>
      <c r="G708" s="64" t="s">
        <v>1464</v>
      </c>
      <c r="H708" s="64" t="s">
        <v>857</v>
      </c>
      <c r="I708" s="64">
        <v>2265.0</v>
      </c>
      <c r="J708" s="64">
        <v>59.0</v>
      </c>
      <c r="K708" s="64" t="s">
        <v>23</v>
      </c>
      <c r="L708" s="64" t="s">
        <v>35</v>
      </c>
      <c r="M708" s="64" t="s">
        <v>3717</v>
      </c>
      <c r="N708" s="64" t="s">
        <v>1464</v>
      </c>
      <c r="O708" s="64" t="s">
        <v>1692</v>
      </c>
      <c r="P708" s="64" t="s">
        <v>1464</v>
      </c>
      <c r="Q708" s="64" t="s">
        <v>1464</v>
      </c>
    </row>
    <row r="709" ht="12.75" customHeight="1">
      <c r="A709" s="64" t="s">
        <v>3718</v>
      </c>
      <c r="B709" s="81" t="s">
        <v>3719</v>
      </c>
      <c r="C709" s="64" t="s">
        <v>3720</v>
      </c>
      <c r="D709" s="64" t="s">
        <v>1365</v>
      </c>
      <c r="E709" s="64" t="s">
        <v>19</v>
      </c>
      <c r="F709" s="64" t="s">
        <v>1464</v>
      </c>
      <c r="G709" s="64" t="s">
        <v>1464</v>
      </c>
      <c r="H709" s="64" t="s">
        <v>1171</v>
      </c>
      <c r="I709" s="64">
        <v>1600.0</v>
      </c>
      <c r="J709" s="64">
        <v>56.0</v>
      </c>
      <c r="K709" s="64" t="s">
        <v>23</v>
      </c>
      <c r="L709" s="64" t="s">
        <v>40</v>
      </c>
      <c r="M709" s="64" t="s">
        <v>3721</v>
      </c>
      <c r="N709" s="64" t="s">
        <v>1464</v>
      </c>
      <c r="O709" s="64" t="s">
        <v>1862</v>
      </c>
      <c r="P709" s="64" t="s">
        <v>1464</v>
      </c>
      <c r="Q709" s="64" t="s">
        <v>1464</v>
      </c>
    </row>
    <row r="710" ht="12.75" customHeight="1">
      <c r="A710" s="64" t="s">
        <v>3722</v>
      </c>
      <c r="B710" s="81" t="s">
        <v>3723</v>
      </c>
      <c r="C710" s="64" t="s">
        <v>3196</v>
      </c>
      <c r="D710" s="64" t="s">
        <v>1363</v>
      </c>
      <c r="E710" s="64" t="s">
        <v>1211</v>
      </c>
      <c r="F710" s="64" t="s">
        <v>1464</v>
      </c>
      <c r="G710" s="64" t="s">
        <v>1464</v>
      </c>
      <c r="H710" s="64" t="s">
        <v>857</v>
      </c>
      <c r="I710" s="64">
        <v>3000.0</v>
      </c>
      <c r="J710" s="64">
        <v>68.0</v>
      </c>
      <c r="K710" s="64" t="s">
        <v>23</v>
      </c>
      <c r="L710" s="64" t="s">
        <v>40</v>
      </c>
      <c r="M710" s="64" t="s">
        <v>3724</v>
      </c>
      <c r="N710" s="64" t="s">
        <v>1464</v>
      </c>
      <c r="O710" s="64" t="s">
        <v>1555</v>
      </c>
      <c r="P710" s="64" t="s">
        <v>1464</v>
      </c>
      <c r="Q710" s="64" t="s">
        <v>1464</v>
      </c>
    </row>
    <row r="711" ht="12.75" customHeight="1">
      <c r="A711" s="64" t="s">
        <v>3725</v>
      </c>
      <c r="B711" s="82">
        <v>41454.34375</v>
      </c>
      <c r="C711" s="64" t="s">
        <v>3726</v>
      </c>
      <c r="D711" s="64" t="s">
        <v>1363</v>
      </c>
      <c r="E711" s="64" t="s">
        <v>1211</v>
      </c>
      <c r="F711" s="64" t="s">
        <v>2838</v>
      </c>
      <c r="G711" s="64" t="s">
        <v>886</v>
      </c>
      <c r="H711" s="64" t="s">
        <v>1464</v>
      </c>
      <c r="I711" s="64">
        <v>3400.0</v>
      </c>
      <c r="J711" s="64">
        <v>68.0</v>
      </c>
      <c r="K711" s="64" t="s">
        <v>23</v>
      </c>
      <c r="L711" s="64" t="s">
        <v>35</v>
      </c>
      <c r="M711" s="64" t="s">
        <v>3727</v>
      </c>
      <c r="N711" s="64" t="s">
        <v>1464</v>
      </c>
      <c r="O711" s="64" t="s">
        <v>1519</v>
      </c>
      <c r="P711" s="64" t="s">
        <v>1471</v>
      </c>
      <c r="Q711" s="64" t="s">
        <v>1497</v>
      </c>
    </row>
    <row r="712" ht="12.75" customHeight="1">
      <c r="A712" s="64" t="s">
        <v>3728</v>
      </c>
      <c r="B712" s="81" t="s">
        <v>3729</v>
      </c>
      <c r="C712" s="64" t="s">
        <v>1966</v>
      </c>
      <c r="D712" s="64" t="s">
        <v>1376</v>
      </c>
      <c r="E712" s="64" t="s">
        <v>228</v>
      </c>
      <c r="F712" s="64" t="s">
        <v>1464</v>
      </c>
      <c r="G712" s="64" t="s">
        <v>1464</v>
      </c>
      <c r="H712" s="64" t="s">
        <v>3730</v>
      </c>
      <c r="I712" s="64">
        <v>2150.0</v>
      </c>
      <c r="J712" s="64">
        <v>60.0</v>
      </c>
      <c r="K712" s="64" t="s">
        <v>23</v>
      </c>
      <c r="L712" s="64" t="s">
        <v>40</v>
      </c>
      <c r="M712" s="64" t="s">
        <v>3731</v>
      </c>
      <c r="N712" s="64" t="s">
        <v>1464</v>
      </c>
      <c r="O712" s="64" t="s">
        <v>2623</v>
      </c>
      <c r="P712" s="64" t="s">
        <v>1471</v>
      </c>
      <c r="Q712" s="64" t="s">
        <v>1497</v>
      </c>
    </row>
    <row r="713" ht="12.75" customHeight="1">
      <c r="A713" s="64" t="s">
        <v>1499</v>
      </c>
      <c r="B713" s="81" t="s">
        <v>3732</v>
      </c>
      <c r="C713" s="64" t="s">
        <v>3682</v>
      </c>
      <c r="D713" s="64" t="s">
        <v>1363</v>
      </c>
      <c r="E713" s="64" t="s">
        <v>1211</v>
      </c>
      <c r="F713" s="64" t="s">
        <v>1464</v>
      </c>
      <c r="G713" s="64" t="s">
        <v>1464</v>
      </c>
      <c r="H713" s="64" t="s">
        <v>819</v>
      </c>
      <c r="I713" s="64">
        <v>2140.0</v>
      </c>
      <c r="J713" s="64">
        <v>58.0</v>
      </c>
      <c r="K713" s="64" t="s">
        <v>23</v>
      </c>
      <c r="L713" s="64" t="s">
        <v>35</v>
      </c>
      <c r="M713" s="64" t="s">
        <v>3733</v>
      </c>
      <c r="N713" s="64" t="s">
        <v>1464</v>
      </c>
      <c r="O713" s="64" t="s">
        <v>1464</v>
      </c>
      <c r="P713" s="64" t="s">
        <v>1464</v>
      </c>
      <c r="Q713" s="64" t="s">
        <v>1464</v>
      </c>
    </row>
    <row r="714" ht="12.75" customHeight="1">
      <c r="A714" s="64" t="s">
        <v>3734</v>
      </c>
      <c r="B714" s="81" t="s">
        <v>3735</v>
      </c>
      <c r="C714" s="64" t="s">
        <v>3736</v>
      </c>
      <c r="D714" s="64" t="s">
        <v>1376</v>
      </c>
      <c r="E714" s="64" t="s">
        <v>228</v>
      </c>
      <c r="F714" s="64" t="s">
        <v>1464</v>
      </c>
      <c r="G714" s="64" t="s">
        <v>1464</v>
      </c>
      <c r="H714" s="64" t="s">
        <v>1352</v>
      </c>
      <c r="I714" s="64">
        <v>2600.0</v>
      </c>
      <c r="J714" s="64">
        <v>66.0</v>
      </c>
      <c r="K714" s="64" t="s">
        <v>23</v>
      </c>
      <c r="L714" s="64" t="s">
        <v>40</v>
      </c>
      <c r="M714" s="64" t="s">
        <v>3737</v>
      </c>
      <c r="N714" s="64" t="s">
        <v>1464</v>
      </c>
      <c r="O714" s="64" t="s">
        <v>2623</v>
      </c>
      <c r="P714" s="64" t="s">
        <v>1471</v>
      </c>
      <c r="Q714" s="64" t="s">
        <v>1497</v>
      </c>
    </row>
    <row r="715" ht="12.75" customHeight="1">
      <c r="A715" s="64" t="s">
        <v>3738</v>
      </c>
      <c r="B715" s="82">
        <v>41455.447916666664</v>
      </c>
      <c r="C715" s="64" t="s">
        <v>3739</v>
      </c>
      <c r="D715" s="64" t="s">
        <v>1376</v>
      </c>
      <c r="E715" s="64" t="s">
        <v>228</v>
      </c>
      <c r="F715" s="64" t="s">
        <v>1572</v>
      </c>
      <c r="G715" s="64" t="s">
        <v>414</v>
      </c>
      <c r="H715" s="64" t="s">
        <v>1464</v>
      </c>
      <c r="I715" s="64">
        <v>1500.0</v>
      </c>
      <c r="J715" s="64">
        <v>54.0</v>
      </c>
      <c r="K715" s="64" t="s">
        <v>23</v>
      </c>
      <c r="L715" s="64" t="s">
        <v>35</v>
      </c>
      <c r="M715" s="64" t="s">
        <v>3740</v>
      </c>
      <c r="N715" s="64" t="s">
        <v>1464</v>
      </c>
      <c r="O715" s="64" t="s">
        <v>1862</v>
      </c>
      <c r="P715" s="64" t="s">
        <v>1464</v>
      </c>
      <c r="Q715" s="64" t="s">
        <v>1464</v>
      </c>
    </row>
    <row r="716" ht="12.75" customHeight="1">
      <c r="A716" s="64" t="s">
        <v>3741</v>
      </c>
      <c r="B716" s="82">
        <v>41457.0</v>
      </c>
      <c r="C716" s="64" t="s">
        <v>3742</v>
      </c>
      <c r="D716" s="64" t="s">
        <v>1376</v>
      </c>
      <c r="E716" s="64" t="s">
        <v>228</v>
      </c>
      <c r="F716" s="64" t="s">
        <v>1810</v>
      </c>
      <c r="G716" s="64" t="s">
        <v>913</v>
      </c>
      <c r="H716" s="64" t="s">
        <v>1464</v>
      </c>
      <c r="I716" s="64">
        <v>2100.0</v>
      </c>
      <c r="J716" s="64">
        <v>61.0</v>
      </c>
      <c r="K716" s="64" t="s">
        <v>23</v>
      </c>
      <c r="L716" s="64" t="s">
        <v>40</v>
      </c>
      <c r="M716" s="64" t="s">
        <v>3743</v>
      </c>
      <c r="N716" s="64" t="s">
        <v>1464</v>
      </c>
      <c r="O716" s="64" t="s">
        <v>3198</v>
      </c>
      <c r="P716" s="64" t="s">
        <v>1464</v>
      </c>
      <c r="Q716" s="64" t="s">
        <v>1464</v>
      </c>
    </row>
    <row r="717" ht="12.75" customHeight="1">
      <c r="A717" s="64" t="s">
        <v>1918</v>
      </c>
      <c r="B717" s="82">
        <v>41457.541666666664</v>
      </c>
      <c r="C717" s="64" t="s">
        <v>3744</v>
      </c>
      <c r="D717" s="64" t="s">
        <v>1363</v>
      </c>
      <c r="E717" s="64" t="s">
        <v>1211</v>
      </c>
      <c r="F717" s="64" t="s">
        <v>2931</v>
      </c>
      <c r="G717" s="64" t="s">
        <v>144</v>
      </c>
      <c r="H717" s="64" t="s">
        <v>1464</v>
      </c>
      <c r="I717" s="64">
        <v>1670.0</v>
      </c>
      <c r="J717" s="64">
        <v>56.0</v>
      </c>
      <c r="K717" s="64" t="s">
        <v>23</v>
      </c>
      <c r="L717" s="64" t="s">
        <v>35</v>
      </c>
      <c r="M717" s="64" t="s">
        <v>3745</v>
      </c>
      <c r="N717" s="64" t="s">
        <v>1464</v>
      </c>
      <c r="O717" s="64" t="s">
        <v>1464</v>
      </c>
      <c r="P717" s="64" t="s">
        <v>1464</v>
      </c>
      <c r="Q717" s="64" t="s">
        <v>1464</v>
      </c>
    </row>
    <row r="718" ht="12.75" customHeight="1">
      <c r="A718" s="64" t="s">
        <v>3746</v>
      </c>
      <c r="B718" s="81" t="s">
        <v>3747</v>
      </c>
      <c r="C718" s="64" t="s">
        <v>3027</v>
      </c>
      <c r="D718" s="64" t="s">
        <v>1363</v>
      </c>
      <c r="E718" s="64" t="s">
        <v>1211</v>
      </c>
      <c r="F718" s="64" t="s">
        <v>1464</v>
      </c>
      <c r="G718" s="64" t="s">
        <v>1464</v>
      </c>
      <c r="H718" s="64" t="s">
        <v>857</v>
      </c>
      <c r="I718" s="64">
        <v>1980.0</v>
      </c>
      <c r="J718" s="64">
        <v>57.0</v>
      </c>
      <c r="K718" s="64" t="s">
        <v>23</v>
      </c>
      <c r="L718" s="64" t="s">
        <v>35</v>
      </c>
      <c r="M718" s="64" t="s">
        <v>3748</v>
      </c>
      <c r="N718" s="64" t="s">
        <v>1464</v>
      </c>
      <c r="O718" s="64" t="s">
        <v>1464</v>
      </c>
      <c r="P718" s="64" t="s">
        <v>1464</v>
      </c>
      <c r="Q718" s="64" t="s">
        <v>1464</v>
      </c>
    </row>
    <row r="719" ht="12.75" customHeight="1">
      <c r="A719" s="64" t="s">
        <v>3749</v>
      </c>
      <c r="B719" s="82">
        <v>41458.0</v>
      </c>
      <c r="C719" s="64" t="s">
        <v>1917</v>
      </c>
      <c r="D719" s="64" t="s">
        <v>1365</v>
      </c>
      <c r="E719" s="64" t="s">
        <v>19</v>
      </c>
      <c r="F719" s="64" t="s">
        <v>1499</v>
      </c>
      <c r="G719" s="64" t="s">
        <v>37</v>
      </c>
      <c r="H719" s="64" t="s">
        <v>1464</v>
      </c>
      <c r="I719" s="64">
        <v>1500.0</v>
      </c>
      <c r="J719" s="64">
        <v>52.0</v>
      </c>
      <c r="K719" s="64" t="s">
        <v>23</v>
      </c>
      <c r="L719" s="64" t="s">
        <v>40</v>
      </c>
      <c r="M719" s="64" t="s">
        <v>3750</v>
      </c>
      <c r="N719" s="64" t="s">
        <v>1464</v>
      </c>
      <c r="O719" s="64" t="s">
        <v>1464</v>
      </c>
      <c r="P719" s="64" t="s">
        <v>1464</v>
      </c>
      <c r="Q719" s="64" t="s">
        <v>1464</v>
      </c>
    </row>
    <row r="720" ht="12.75" customHeight="1">
      <c r="A720" s="64" t="s">
        <v>1806</v>
      </c>
      <c r="B720" s="82">
        <v>41458.4375</v>
      </c>
      <c r="C720" s="64" t="s">
        <v>3751</v>
      </c>
      <c r="D720" s="64" t="s">
        <v>1363</v>
      </c>
      <c r="E720" s="64" t="s">
        <v>1211</v>
      </c>
      <c r="F720" s="64" t="s">
        <v>1479</v>
      </c>
      <c r="G720" s="64" t="s">
        <v>850</v>
      </c>
      <c r="H720" s="64" t="s">
        <v>1464</v>
      </c>
      <c r="I720" s="64">
        <v>1900.0</v>
      </c>
      <c r="J720" s="64">
        <v>55.0</v>
      </c>
      <c r="K720" s="64" t="s">
        <v>23</v>
      </c>
      <c r="L720" s="64" t="s">
        <v>35</v>
      </c>
      <c r="M720" s="64" t="s">
        <v>3752</v>
      </c>
      <c r="N720" s="64" t="s">
        <v>1464</v>
      </c>
      <c r="O720" s="64" t="s">
        <v>3198</v>
      </c>
      <c r="P720" s="64" t="s">
        <v>1471</v>
      </c>
      <c r="Q720" s="64" t="s">
        <v>1497</v>
      </c>
    </row>
    <row r="721" ht="12.75" customHeight="1">
      <c r="A721" s="64" t="s">
        <v>3753</v>
      </c>
      <c r="B721" s="82">
        <v>41458.4375</v>
      </c>
      <c r="C721" s="64" t="s">
        <v>3754</v>
      </c>
      <c r="D721" s="64" t="s">
        <v>1376</v>
      </c>
      <c r="E721" s="64" t="s">
        <v>228</v>
      </c>
      <c r="F721" s="64" t="s">
        <v>1982</v>
      </c>
      <c r="G721" s="64" t="s">
        <v>904</v>
      </c>
      <c r="H721" s="64" t="s">
        <v>1464</v>
      </c>
      <c r="I721" s="64">
        <v>1450.0</v>
      </c>
      <c r="J721" s="64">
        <v>51.0</v>
      </c>
      <c r="K721" s="64" t="s">
        <v>23</v>
      </c>
      <c r="L721" s="64" t="s">
        <v>40</v>
      </c>
      <c r="M721" s="64" t="s">
        <v>3755</v>
      </c>
      <c r="N721" s="64" t="s">
        <v>1464</v>
      </c>
      <c r="O721" s="64" t="s">
        <v>1862</v>
      </c>
      <c r="P721" s="64" t="s">
        <v>1471</v>
      </c>
      <c r="Q721" s="64" t="s">
        <v>1497</v>
      </c>
    </row>
    <row r="722" ht="12.75" customHeight="1">
      <c r="A722" s="64" t="s">
        <v>3756</v>
      </c>
      <c r="B722" s="82">
        <v>41458.4375</v>
      </c>
      <c r="C722" s="64" t="s">
        <v>3757</v>
      </c>
      <c r="D722" s="64" t="s">
        <v>1376</v>
      </c>
      <c r="E722" s="64" t="s">
        <v>228</v>
      </c>
      <c r="F722" s="64" t="s">
        <v>1687</v>
      </c>
      <c r="G722" s="64" t="s">
        <v>692</v>
      </c>
      <c r="H722" s="64" t="s">
        <v>1464</v>
      </c>
      <c r="I722" s="64">
        <v>1700.0</v>
      </c>
      <c r="J722" s="64">
        <v>56.0</v>
      </c>
      <c r="K722" s="64" t="s">
        <v>23</v>
      </c>
      <c r="L722" s="64" t="s">
        <v>40</v>
      </c>
      <c r="M722" s="64" t="s">
        <v>3758</v>
      </c>
      <c r="N722" s="64" t="s">
        <v>1464</v>
      </c>
      <c r="O722" s="64" t="s">
        <v>2838</v>
      </c>
      <c r="P722" s="64" t="s">
        <v>1471</v>
      </c>
      <c r="Q722" s="64" t="s">
        <v>1471</v>
      </c>
    </row>
    <row r="723" ht="12.75" customHeight="1">
      <c r="A723" s="64" t="s">
        <v>3759</v>
      </c>
      <c r="B723" s="82">
        <v>41458.44652777778</v>
      </c>
      <c r="C723" s="64" t="s">
        <v>3760</v>
      </c>
      <c r="D723" s="64" t="s">
        <v>1376</v>
      </c>
      <c r="E723" s="64" t="s">
        <v>228</v>
      </c>
      <c r="F723" s="64" t="s">
        <v>1555</v>
      </c>
      <c r="G723" s="64" t="s">
        <v>1379</v>
      </c>
      <c r="H723" s="64" t="s">
        <v>1464</v>
      </c>
      <c r="I723" s="64">
        <v>2100.0</v>
      </c>
      <c r="J723" s="64">
        <v>60.0</v>
      </c>
      <c r="K723" s="64" t="s">
        <v>23</v>
      </c>
      <c r="L723" s="64" t="s">
        <v>40</v>
      </c>
      <c r="M723" s="64" t="s">
        <v>3761</v>
      </c>
      <c r="N723" s="64" t="s">
        <v>1464</v>
      </c>
      <c r="O723" s="64" t="s">
        <v>3243</v>
      </c>
      <c r="P723" s="64" t="s">
        <v>1471</v>
      </c>
      <c r="Q723" s="64" t="s">
        <v>1497</v>
      </c>
    </row>
    <row r="724" ht="12.75" customHeight="1">
      <c r="A724" s="64" t="s">
        <v>3762</v>
      </c>
      <c r="B724" s="82">
        <v>41458.479166666664</v>
      </c>
      <c r="C724" s="64" t="s">
        <v>3763</v>
      </c>
      <c r="D724" s="64" t="s">
        <v>1484</v>
      </c>
      <c r="E724" s="64" t="s">
        <v>82</v>
      </c>
      <c r="F724" s="64" t="s">
        <v>2250</v>
      </c>
      <c r="G724" s="64" t="s">
        <v>2251</v>
      </c>
      <c r="H724" s="64" t="s">
        <v>1464</v>
      </c>
      <c r="I724" s="64">
        <v>3750.0</v>
      </c>
      <c r="J724" s="64">
        <v>73.0</v>
      </c>
      <c r="K724" s="64" t="s">
        <v>816</v>
      </c>
      <c r="L724" s="64" t="s">
        <v>23</v>
      </c>
      <c r="M724" s="64" t="s">
        <v>3764</v>
      </c>
      <c r="N724" s="64" t="s">
        <v>1464</v>
      </c>
      <c r="O724" s="64" t="s">
        <v>1687</v>
      </c>
      <c r="P724" s="64" t="s">
        <v>1464</v>
      </c>
      <c r="Q724" s="64" t="s">
        <v>1464</v>
      </c>
    </row>
    <row r="725" ht="12.75" customHeight="1">
      <c r="A725" s="64" t="s">
        <v>3765</v>
      </c>
      <c r="B725" s="82">
        <v>41458.791666666664</v>
      </c>
      <c r="C725" s="64" t="s">
        <v>3766</v>
      </c>
      <c r="D725" s="64" t="s">
        <v>1363</v>
      </c>
      <c r="E725" s="64" t="s">
        <v>1211</v>
      </c>
      <c r="F725" s="64" t="s">
        <v>1479</v>
      </c>
      <c r="G725" s="64" t="s">
        <v>850</v>
      </c>
      <c r="H725" s="64" t="s">
        <v>1464</v>
      </c>
      <c r="I725" s="64">
        <v>2425.0</v>
      </c>
      <c r="J725" s="64">
        <v>64.0</v>
      </c>
      <c r="K725" s="64" t="s">
        <v>23</v>
      </c>
      <c r="L725" s="64" t="s">
        <v>35</v>
      </c>
      <c r="M725" s="64" t="s">
        <v>3767</v>
      </c>
      <c r="N725" s="64" t="s">
        <v>1464</v>
      </c>
      <c r="O725" s="64" t="s">
        <v>1464</v>
      </c>
      <c r="P725" s="64" t="s">
        <v>1464</v>
      </c>
      <c r="Q725" s="64" t="s">
        <v>1464</v>
      </c>
    </row>
    <row r="726" ht="12.75" customHeight="1">
      <c r="A726" s="64" t="s">
        <v>3768</v>
      </c>
      <c r="B726" s="81" t="s">
        <v>3769</v>
      </c>
      <c r="C726" s="64" t="s">
        <v>3705</v>
      </c>
      <c r="D726" s="64" t="s">
        <v>1376</v>
      </c>
      <c r="E726" s="64" t="s">
        <v>228</v>
      </c>
      <c r="F726" s="64" t="s">
        <v>1464</v>
      </c>
      <c r="G726" s="64" t="s">
        <v>1464</v>
      </c>
      <c r="H726" s="64" t="s">
        <v>944</v>
      </c>
      <c r="I726" s="64">
        <v>2400.0</v>
      </c>
      <c r="J726" s="64">
        <v>62.0</v>
      </c>
      <c r="K726" s="64" t="s">
        <v>23</v>
      </c>
      <c r="L726" s="64" t="s">
        <v>40</v>
      </c>
      <c r="M726" s="64" t="s">
        <v>3770</v>
      </c>
      <c r="N726" s="64" t="s">
        <v>1464</v>
      </c>
      <c r="O726" s="64" t="s">
        <v>1692</v>
      </c>
      <c r="P726" s="64" t="s">
        <v>1464</v>
      </c>
      <c r="Q726" s="64" t="s">
        <v>1464</v>
      </c>
    </row>
    <row r="727" ht="12.75" customHeight="1">
      <c r="A727" s="64" t="s">
        <v>3771</v>
      </c>
      <c r="B727" s="81" t="s">
        <v>3769</v>
      </c>
      <c r="C727" s="64" t="s">
        <v>3772</v>
      </c>
      <c r="D727" s="64" t="s">
        <v>1376</v>
      </c>
      <c r="E727" s="64" t="s">
        <v>228</v>
      </c>
      <c r="F727" s="64" t="s">
        <v>1464</v>
      </c>
      <c r="G727" s="64" t="s">
        <v>1464</v>
      </c>
      <c r="H727" s="64" t="s">
        <v>1352</v>
      </c>
      <c r="I727" s="64">
        <v>2250.0</v>
      </c>
      <c r="J727" s="64">
        <v>62.0</v>
      </c>
      <c r="K727" s="64" t="s">
        <v>23</v>
      </c>
      <c r="L727" s="64" t="s">
        <v>40</v>
      </c>
      <c r="M727" s="64" t="s">
        <v>3773</v>
      </c>
      <c r="N727" s="64" t="s">
        <v>1464</v>
      </c>
      <c r="O727" s="64" t="s">
        <v>3243</v>
      </c>
      <c r="P727" s="64" t="s">
        <v>1464</v>
      </c>
      <c r="Q727" s="64" t="s">
        <v>1464</v>
      </c>
    </row>
    <row r="728" ht="12.75" customHeight="1">
      <c r="A728" s="64" t="s">
        <v>3774</v>
      </c>
      <c r="B728" s="81" t="s">
        <v>3769</v>
      </c>
      <c r="C728" s="64" t="s">
        <v>3775</v>
      </c>
      <c r="D728" s="64" t="s">
        <v>1376</v>
      </c>
      <c r="E728" s="64" t="s">
        <v>228</v>
      </c>
      <c r="F728" s="64" t="s">
        <v>1464</v>
      </c>
      <c r="G728" s="64" t="s">
        <v>1464</v>
      </c>
      <c r="H728" s="64" t="s">
        <v>945</v>
      </c>
      <c r="I728" s="64">
        <v>1350.0</v>
      </c>
      <c r="J728" s="64">
        <v>54.0</v>
      </c>
      <c r="K728" s="64" t="s">
        <v>23</v>
      </c>
      <c r="L728" s="64" t="s">
        <v>40</v>
      </c>
      <c r="M728" s="64" t="s">
        <v>3776</v>
      </c>
      <c r="N728" s="64" t="s">
        <v>1464</v>
      </c>
      <c r="O728" s="64" t="s">
        <v>3198</v>
      </c>
      <c r="P728" s="64" t="s">
        <v>1464</v>
      </c>
      <c r="Q728" s="64" t="s">
        <v>1464</v>
      </c>
    </row>
    <row r="729" ht="12.75" customHeight="1">
      <c r="A729" s="64" t="s">
        <v>3777</v>
      </c>
      <c r="B729" s="81" t="s">
        <v>3769</v>
      </c>
      <c r="C729" s="64" t="s">
        <v>1618</v>
      </c>
      <c r="D729" s="64" t="s">
        <v>1376</v>
      </c>
      <c r="E729" s="64" t="s">
        <v>228</v>
      </c>
      <c r="F729" s="64" t="s">
        <v>1464</v>
      </c>
      <c r="G729" s="64" t="s">
        <v>1464</v>
      </c>
      <c r="H729" s="64" t="s">
        <v>914</v>
      </c>
      <c r="I729" s="64">
        <v>2050.0</v>
      </c>
      <c r="J729" s="64">
        <v>58.0</v>
      </c>
      <c r="K729" s="64" t="s">
        <v>23</v>
      </c>
      <c r="L729" s="64" t="s">
        <v>40</v>
      </c>
      <c r="M729" s="64" t="s">
        <v>3778</v>
      </c>
      <c r="N729" s="64" t="s">
        <v>1464</v>
      </c>
      <c r="O729" s="64" t="s">
        <v>2847</v>
      </c>
      <c r="P729" s="64" t="s">
        <v>1464</v>
      </c>
      <c r="Q729" s="64" t="s">
        <v>1464</v>
      </c>
    </row>
    <row r="730" ht="12.75" customHeight="1">
      <c r="A730" s="64" t="s">
        <v>3779</v>
      </c>
      <c r="B730" s="82">
        <v>41460.322916666664</v>
      </c>
      <c r="C730" s="64" t="s">
        <v>3780</v>
      </c>
      <c r="D730" s="64" t="s">
        <v>1484</v>
      </c>
      <c r="E730" s="64" t="s">
        <v>82</v>
      </c>
      <c r="F730" s="64" t="s">
        <v>1517</v>
      </c>
      <c r="G730" s="64" t="s">
        <v>834</v>
      </c>
      <c r="H730" s="64" t="s">
        <v>1464</v>
      </c>
      <c r="I730" s="64">
        <v>4300.0</v>
      </c>
      <c r="J730" s="64">
        <v>75.0</v>
      </c>
      <c r="K730" s="64" t="s">
        <v>23</v>
      </c>
      <c r="L730" s="64" t="s">
        <v>23</v>
      </c>
      <c r="M730" s="64" t="s">
        <v>3781</v>
      </c>
      <c r="N730" s="64" t="s">
        <v>1464</v>
      </c>
      <c r="O730" s="64" t="s">
        <v>1551</v>
      </c>
      <c r="P730" s="64" t="s">
        <v>1464</v>
      </c>
      <c r="Q730" s="64" t="s">
        <v>1464</v>
      </c>
    </row>
    <row r="731" ht="12.75" customHeight="1">
      <c r="A731" s="64" t="s">
        <v>3782</v>
      </c>
      <c r="B731" s="82">
        <v>41460.395833333336</v>
      </c>
      <c r="C731" s="64" t="s">
        <v>3783</v>
      </c>
      <c r="D731" s="64" t="s">
        <v>1484</v>
      </c>
      <c r="E731" s="64" t="s">
        <v>82</v>
      </c>
      <c r="F731" s="64" t="s">
        <v>1517</v>
      </c>
      <c r="G731" s="64" t="s">
        <v>834</v>
      </c>
      <c r="H731" s="64" t="s">
        <v>1464</v>
      </c>
      <c r="I731" s="64">
        <v>3800.0</v>
      </c>
      <c r="J731" s="64">
        <v>74.0</v>
      </c>
      <c r="K731" s="64" t="s">
        <v>23</v>
      </c>
      <c r="L731" s="64" t="s">
        <v>23</v>
      </c>
      <c r="M731" s="64" t="s">
        <v>3784</v>
      </c>
      <c r="N731" s="64" t="s">
        <v>1464</v>
      </c>
      <c r="O731" s="64" t="s">
        <v>1687</v>
      </c>
      <c r="P731" s="64" t="s">
        <v>1464</v>
      </c>
      <c r="Q731" s="64" t="s">
        <v>1464</v>
      </c>
    </row>
    <row r="732" ht="12.75" customHeight="1">
      <c r="A732" s="64" t="s">
        <v>3785</v>
      </c>
      <c r="B732" s="82">
        <v>41460.458333333336</v>
      </c>
      <c r="C732" s="64" t="s">
        <v>3658</v>
      </c>
      <c r="D732" s="64" t="s">
        <v>1484</v>
      </c>
      <c r="E732" s="64" t="s">
        <v>82</v>
      </c>
      <c r="F732" s="64" t="s">
        <v>1517</v>
      </c>
      <c r="G732" s="64" t="s">
        <v>834</v>
      </c>
      <c r="H732" s="64" t="s">
        <v>1464</v>
      </c>
      <c r="I732" s="64">
        <v>1800.0</v>
      </c>
      <c r="J732" s="64">
        <v>59.0</v>
      </c>
      <c r="K732" s="64" t="s">
        <v>23</v>
      </c>
      <c r="L732" s="64" t="s">
        <v>23</v>
      </c>
      <c r="M732" s="64" t="s">
        <v>3786</v>
      </c>
      <c r="N732" s="64" t="s">
        <v>1464</v>
      </c>
      <c r="O732" s="64" t="s">
        <v>1862</v>
      </c>
      <c r="P732" s="64" t="s">
        <v>1464</v>
      </c>
      <c r="Q732" s="64" t="s">
        <v>1464</v>
      </c>
    </row>
    <row r="733" ht="12.75" customHeight="1">
      <c r="A733" s="64" t="s">
        <v>3787</v>
      </c>
      <c r="B733" s="82">
        <v>41460.75</v>
      </c>
      <c r="C733" s="64" t="s">
        <v>3788</v>
      </c>
      <c r="D733" s="64" t="s">
        <v>1484</v>
      </c>
      <c r="E733" s="64" t="s">
        <v>82</v>
      </c>
      <c r="F733" s="64" t="s">
        <v>2038</v>
      </c>
      <c r="G733" s="64" t="s">
        <v>836</v>
      </c>
      <c r="H733" s="64" t="s">
        <v>1464</v>
      </c>
      <c r="I733" s="64">
        <v>4050.0</v>
      </c>
      <c r="J733" s="64">
        <v>77.0</v>
      </c>
      <c r="K733" s="64" t="s">
        <v>23</v>
      </c>
      <c r="L733" s="64" t="s">
        <v>23</v>
      </c>
      <c r="M733" s="64" t="s">
        <v>3789</v>
      </c>
      <c r="N733" s="64" t="s">
        <v>1464</v>
      </c>
      <c r="O733" s="64" t="s">
        <v>1687</v>
      </c>
      <c r="P733" s="64" t="s">
        <v>1464</v>
      </c>
      <c r="Q733" s="64" t="s">
        <v>1464</v>
      </c>
    </row>
    <row r="734" ht="12.75" customHeight="1">
      <c r="A734" s="64" t="s">
        <v>3790</v>
      </c>
      <c r="B734" s="81" t="s">
        <v>3791</v>
      </c>
      <c r="C734" s="64" t="s">
        <v>3792</v>
      </c>
      <c r="D734" s="64" t="s">
        <v>1376</v>
      </c>
      <c r="E734" s="64" t="s">
        <v>228</v>
      </c>
      <c r="F734" s="64" t="s">
        <v>1464</v>
      </c>
      <c r="G734" s="64" t="s">
        <v>1464</v>
      </c>
      <c r="H734" s="64" t="s">
        <v>2140</v>
      </c>
      <c r="I734" s="64">
        <v>2100.0</v>
      </c>
      <c r="J734" s="64">
        <v>59.0</v>
      </c>
      <c r="K734" s="64" t="s">
        <v>23</v>
      </c>
      <c r="L734" s="64" t="s">
        <v>40</v>
      </c>
      <c r="M734" s="64" t="s">
        <v>3793</v>
      </c>
      <c r="N734" s="64" t="s">
        <v>1464</v>
      </c>
      <c r="O734" s="64" t="s">
        <v>2016</v>
      </c>
      <c r="P734" s="64" t="s">
        <v>1471</v>
      </c>
      <c r="Q734" s="64" t="s">
        <v>1497</v>
      </c>
    </row>
    <row r="735" ht="12.75" customHeight="1">
      <c r="A735" s="64" t="s">
        <v>3794</v>
      </c>
      <c r="B735" s="81" t="s">
        <v>3795</v>
      </c>
      <c r="C735" s="64" t="s">
        <v>3579</v>
      </c>
      <c r="D735" s="64" t="s">
        <v>1363</v>
      </c>
      <c r="E735" s="64" t="s">
        <v>1211</v>
      </c>
      <c r="F735" s="64" t="s">
        <v>1464</v>
      </c>
      <c r="G735" s="64" t="s">
        <v>1464</v>
      </c>
      <c r="H735" s="64" t="s">
        <v>857</v>
      </c>
      <c r="I735" s="64">
        <v>1880.0</v>
      </c>
      <c r="J735" s="64">
        <v>59.0</v>
      </c>
      <c r="K735" s="64" t="s">
        <v>23</v>
      </c>
      <c r="L735" s="64" t="s">
        <v>40</v>
      </c>
      <c r="M735" s="64" t="s">
        <v>3796</v>
      </c>
      <c r="N735" s="64" t="s">
        <v>1464</v>
      </c>
      <c r="O735" s="64" t="s">
        <v>2623</v>
      </c>
      <c r="P735" s="64" t="s">
        <v>1464</v>
      </c>
      <c r="Q735" s="64" t="s">
        <v>1464</v>
      </c>
    </row>
    <row r="736" ht="12.75" customHeight="1">
      <c r="A736" s="64" t="s">
        <v>3797</v>
      </c>
      <c r="B736" s="81" t="s">
        <v>3798</v>
      </c>
      <c r="C736" s="64" t="s">
        <v>2940</v>
      </c>
      <c r="D736" s="64" t="s">
        <v>1363</v>
      </c>
      <c r="E736" s="64" t="s">
        <v>1211</v>
      </c>
      <c r="F736" s="64" t="s">
        <v>1464</v>
      </c>
      <c r="G736" s="64" t="s">
        <v>1464</v>
      </c>
      <c r="H736" s="64" t="s">
        <v>857</v>
      </c>
      <c r="I736" s="64">
        <v>2290.0</v>
      </c>
      <c r="J736" s="64">
        <v>60.0</v>
      </c>
      <c r="K736" s="64" t="s">
        <v>23</v>
      </c>
      <c r="L736" s="64" t="s">
        <v>40</v>
      </c>
      <c r="M736" s="64" t="s">
        <v>3799</v>
      </c>
      <c r="N736" s="64" t="s">
        <v>1464</v>
      </c>
      <c r="O736" s="64" t="s">
        <v>3243</v>
      </c>
      <c r="P736" s="64" t="s">
        <v>1464</v>
      </c>
      <c r="Q736" s="64" t="s">
        <v>1464</v>
      </c>
    </row>
    <row r="737" ht="12.75" customHeight="1">
      <c r="A737" s="64" t="s">
        <v>3800</v>
      </c>
      <c r="B737" s="82">
        <v>41461.520833333336</v>
      </c>
      <c r="C737" s="64" t="s">
        <v>3801</v>
      </c>
      <c r="D737" s="64" t="s">
        <v>1484</v>
      </c>
      <c r="E737" s="64" t="s">
        <v>82</v>
      </c>
      <c r="F737" s="64" t="s">
        <v>2317</v>
      </c>
      <c r="G737" s="64" t="s">
        <v>833</v>
      </c>
      <c r="H737" s="64" t="s">
        <v>1464</v>
      </c>
      <c r="I737" s="64">
        <v>1800.0</v>
      </c>
      <c r="J737" s="64">
        <v>58.0</v>
      </c>
      <c r="K737" s="64" t="s">
        <v>23</v>
      </c>
      <c r="L737" s="64" t="s">
        <v>23</v>
      </c>
      <c r="M737" s="64" t="s">
        <v>3802</v>
      </c>
      <c r="N737" s="64" t="s">
        <v>1464</v>
      </c>
      <c r="O737" s="64" t="s">
        <v>2838</v>
      </c>
      <c r="P737" s="64" t="s">
        <v>1464</v>
      </c>
      <c r="Q737" s="64" t="s">
        <v>1464</v>
      </c>
    </row>
    <row r="738" ht="12.75" customHeight="1">
      <c r="A738" s="64" t="s">
        <v>3803</v>
      </c>
      <c r="B738" s="82">
        <v>41461.666666666664</v>
      </c>
      <c r="C738" s="64" t="s">
        <v>3804</v>
      </c>
      <c r="D738" s="64" t="s">
        <v>1484</v>
      </c>
      <c r="E738" s="64" t="s">
        <v>82</v>
      </c>
      <c r="F738" s="64" t="s">
        <v>1517</v>
      </c>
      <c r="G738" s="64" t="s">
        <v>834</v>
      </c>
      <c r="H738" s="64" t="s">
        <v>1464</v>
      </c>
      <c r="I738" s="64">
        <v>5450.0</v>
      </c>
      <c r="J738" s="64">
        <v>77.0</v>
      </c>
      <c r="K738" s="64" t="s">
        <v>23</v>
      </c>
      <c r="L738" s="64" t="s">
        <v>23</v>
      </c>
      <c r="M738" s="64" t="s">
        <v>3805</v>
      </c>
      <c r="N738" s="64" t="s">
        <v>1464</v>
      </c>
      <c r="O738" s="64" t="s">
        <v>1470</v>
      </c>
      <c r="P738" s="64" t="s">
        <v>1464</v>
      </c>
      <c r="Q738" s="64" t="s">
        <v>1464</v>
      </c>
    </row>
    <row r="739" ht="12.75" customHeight="1">
      <c r="A739" s="64" t="s">
        <v>3806</v>
      </c>
      <c r="B739" s="81" t="s">
        <v>3807</v>
      </c>
      <c r="C739" s="64" t="s">
        <v>2618</v>
      </c>
      <c r="D739" s="64" t="s">
        <v>1376</v>
      </c>
      <c r="E739" s="64" t="s">
        <v>228</v>
      </c>
      <c r="F739" s="64" t="s">
        <v>1464</v>
      </c>
      <c r="G739" s="64" t="s">
        <v>1464</v>
      </c>
      <c r="H739" s="64" t="s">
        <v>3808</v>
      </c>
      <c r="I739" s="64">
        <v>1790.0</v>
      </c>
      <c r="J739" s="64">
        <v>58.0</v>
      </c>
      <c r="K739" s="64" t="s">
        <v>23</v>
      </c>
      <c r="L739" s="64" t="s">
        <v>40</v>
      </c>
      <c r="M739" s="64" t="s">
        <v>3809</v>
      </c>
      <c r="N739" s="64" t="s">
        <v>816</v>
      </c>
      <c r="O739" s="64" t="s">
        <v>3198</v>
      </c>
      <c r="P739" s="64" t="s">
        <v>1471</v>
      </c>
      <c r="Q739" s="64" t="s">
        <v>1497</v>
      </c>
    </row>
    <row r="740" ht="12.75" customHeight="1">
      <c r="A740" s="64" t="s">
        <v>3810</v>
      </c>
      <c r="B740" s="81" t="s">
        <v>3811</v>
      </c>
      <c r="C740" s="64" t="s">
        <v>3812</v>
      </c>
      <c r="D740" s="64" t="s">
        <v>1363</v>
      </c>
      <c r="E740" s="64" t="s">
        <v>1211</v>
      </c>
      <c r="F740" s="64" t="s">
        <v>1464</v>
      </c>
      <c r="G740" s="64" t="s">
        <v>1464</v>
      </c>
      <c r="H740" s="64" t="s">
        <v>819</v>
      </c>
      <c r="I740" s="64">
        <v>2150.0</v>
      </c>
      <c r="J740" s="64">
        <v>59.0</v>
      </c>
      <c r="K740" s="64" t="s">
        <v>23</v>
      </c>
      <c r="L740" s="64" t="s">
        <v>35</v>
      </c>
      <c r="M740" s="64" t="s">
        <v>3813</v>
      </c>
      <c r="N740" s="64" t="s">
        <v>1464</v>
      </c>
      <c r="O740" s="64" t="s">
        <v>3243</v>
      </c>
      <c r="P740" s="64" t="s">
        <v>1471</v>
      </c>
      <c r="Q740" s="64" t="s">
        <v>1497</v>
      </c>
    </row>
    <row r="741" ht="12.75" customHeight="1">
      <c r="A741" s="64" t="s">
        <v>3814</v>
      </c>
      <c r="B741" s="81" t="s">
        <v>3815</v>
      </c>
      <c r="C741" s="64" t="s">
        <v>3816</v>
      </c>
      <c r="D741" s="64" t="s">
        <v>1363</v>
      </c>
      <c r="E741" s="64" t="s">
        <v>1211</v>
      </c>
      <c r="F741" s="64" t="s">
        <v>1464</v>
      </c>
      <c r="G741" s="64" t="s">
        <v>1464</v>
      </c>
      <c r="H741" s="64" t="s">
        <v>819</v>
      </c>
      <c r="I741" s="64">
        <v>1630.0</v>
      </c>
      <c r="J741" s="64">
        <v>56.0</v>
      </c>
      <c r="K741" s="64" t="s">
        <v>23</v>
      </c>
      <c r="L741" s="64" t="s">
        <v>35</v>
      </c>
      <c r="M741" s="64" t="s">
        <v>3817</v>
      </c>
      <c r="N741" s="64" t="s">
        <v>1464</v>
      </c>
      <c r="O741" s="64" t="s">
        <v>1464</v>
      </c>
      <c r="P741" s="64" t="s">
        <v>1464</v>
      </c>
      <c r="Q741" s="64" t="s">
        <v>1464</v>
      </c>
    </row>
    <row r="742" ht="12.75" customHeight="1">
      <c r="A742" s="64" t="s">
        <v>3818</v>
      </c>
      <c r="B742" s="81" t="s">
        <v>3815</v>
      </c>
      <c r="C742" s="64" t="s">
        <v>3736</v>
      </c>
      <c r="D742" s="64" t="s">
        <v>1376</v>
      </c>
      <c r="E742" s="64" t="s">
        <v>228</v>
      </c>
      <c r="F742" s="64" t="s">
        <v>1464</v>
      </c>
      <c r="G742" s="64" t="s">
        <v>1464</v>
      </c>
      <c r="H742" s="64" t="s">
        <v>1327</v>
      </c>
      <c r="I742" s="64">
        <v>1800.0</v>
      </c>
      <c r="J742" s="64">
        <v>56.0</v>
      </c>
      <c r="K742" s="64" t="s">
        <v>23</v>
      </c>
      <c r="L742" s="64" t="s">
        <v>40</v>
      </c>
      <c r="M742" s="64" t="s">
        <v>3819</v>
      </c>
      <c r="N742" s="64" t="s">
        <v>1464</v>
      </c>
      <c r="O742" s="64" t="s">
        <v>3243</v>
      </c>
      <c r="P742" s="64" t="s">
        <v>1471</v>
      </c>
      <c r="Q742" s="64" t="s">
        <v>1471</v>
      </c>
    </row>
    <row r="743" ht="12.75" customHeight="1">
      <c r="A743" s="64" t="s">
        <v>3820</v>
      </c>
      <c r="B743" s="82">
        <v>41464.0</v>
      </c>
      <c r="C743" s="64" t="s">
        <v>3821</v>
      </c>
      <c r="D743" s="64" t="s">
        <v>1376</v>
      </c>
      <c r="E743" s="64" t="s">
        <v>228</v>
      </c>
      <c r="F743" s="64" t="s">
        <v>1555</v>
      </c>
      <c r="G743" s="64" t="s">
        <v>1379</v>
      </c>
      <c r="H743" s="64" t="s">
        <v>1464</v>
      </c>
      <c r="I743" s="64">
        <v>2450.0</v>
      </c>
      <c r="J743" s="64">
        <v>62.0</v>
      </c>
      <c r="K743" s="64" t="s">
        <v>23</v>
      </c>
      <c r="L743" s="64" t="s">
        <v>1464</v>
      </c>
      <c r="M743" s="64" t="s">
        <v>3822</v>
      </c>
      <c r="N743" s="64" t="s">
        <v>1464</v>
      </c>
      <c r="O743" s="64" t="s">
        <v>1692</v>
      </c>
      <c r="P743" s="64" t="s">
        <v>1464</v>
      </c>
      <c r="Q743" s="64" t="s">
        <v>1464</v>
      </c>
    </row>
    <row r="744" ht="12.75" customHeight="1">
      <c r="A744" s="64" t="s">
        <v>3823</v>
      </c>
      <c r="B744" s="82">
        <v>41464.0</v>
      </c>
      <c r="C744" s="64" t="s">
        <v>3476</v>
      </c>
      <c r="D744" s="64" t="s">
        <v>1376</v>
      </c>
      <c r="E744" s="64" t="s">
        <v>228</v>
      </c>
      <c r="F744" s="64" t="s">
        <v>2392</v>
      </c>
      <c r="G744" s="64" t="s">
        <v>914</v>
      </c>
      <c r="H744" s="64" t="s">
        <v>1464</v>
      </c>
      <c r="I744" s="64">
        <v>1800.0</v>
      </c>
      <c r="J744" s="64">
        <v>54.0</v>
      </c>
      <c r="K744" s="64" t="s">
        <v>23</v>
      </c>
      <c r="L744" s="64" t="s">
        <v>1464</v>
      </c>
      <c r="M744" s="64" t="s">
        <v>3824</v>
      </c>
      <c r="N744" s="64" t="s">
        <v>1464</v>
      </c>
      <c r="O744" s="64" t="s">
        <v>2623</v>
      </c>
      <c r="P744" s="64" t="s">
        <v>1464</v>
      </c>
      <c r="Q744" s="64" t="s">
        <v>1464</v>
      </c>
    </row>
    <row r="745" ht="12.75" customHeight="1">
      <c r="A745" s="64" t="s">
        <v>3825</v>
      </c>
      <c r="B745" s="82">
        <v>41464.0</v>
      </c>
      <c r="C745" s="64" t="s">
        <v>3826</v>
      </c>
      <c r="D745" s="64" t="s">
        <v>1376</v>
      </c>
      <c r="E745" s="64" t="s">
        <v>228</v>
      </c>
      <c r="F745" s="64" t="s">
        <v>2392</v>
      </c>
      <c r="G745" s="64" t="s">
        <v>914</v>
      </c>
      <c r="H745" s="64" t="s">
        <v>1464</v>
      </c>
      <c r="I745" s="64">
        <v>1500.0</v>
      </c>
      <c r="J745" s="64">
        <v>55.0</v>
      </c>
      <c r="K745" s="64" t="s">
        <v>23</v>
      </c>
      <c r="L745" s="64" t="s">
        <v>40</v>
      </c>
      <c r="M745" s="64" t="s">
        <v>3827</v>
      </c>
      <c r="N745" s="64" t="s">
        <v>1464</v>
      </c>
      <c r="O745" s="64" t="s">
        <v>1479</v>
      </c>
      <c r="P745" s="64" t="s">
        <v>1464</v>
      </c>
      <c r="Q745" s="64" t="s">
        <v>1464</v>
      </c>
    </row>
    <row r="746" ht="12.75" customHeight="1">
      <c r="A746" s="64" t="s">
        <v>3828</v>
      </c>
      <c r="B746" s="82">
        <v>41464.0</v>
      </c>
      <c r="C746" s="64" t="s">
        <v>3829</v>
      </c>
      <c r="D746" s="64" t="s">
        <v>1376</v>
      </c>
      <c r="E746" s="64" t="s">
        <v>228</v>
      </c>
      <c r="F746" s="64" t="s">
        <v>3652</v>
      </c>
      <c r="G746" s="64" t="s">
        <v>945</v>
      </c>
      <c r="H746" s="64" t="s">
        <v>1464</v>
      </c>
      <c r="I746" s="64">
        <v>1900.0</v>
      </c>
      <c r="J746" s="64">
        <v>57.0</v>
      </c>
      <c r="K746" s="64" t="s">
        <v>23</v>
      </c>
      <c r="L746" s="64" t="s">
        <v>1464</v>
      </c>
      <c r="M746" s="64" t="s">
        <v>3830</v>
      </c>
      <c r="N746" s="64" t="s">
        <v>1464</v>
      </c>
      <c r="O746" s="64" t="s">
        <v>3198</v>
      </c>
      <c r="P746" s="64" t="s">
        <v>1464</v>
      </c>
      <c r="Q746" s="64" t="s">
        <v>1464</v>
      </c>
    </row>
    <row r="747" ht="12.75" customHeight="1">
      <c r="A747" s="64" t="s">
        <v>3831</v>
      </c>
      <c r="B747" s="82">
        <v>41464.625</v>
      </c>
      <c r="C747" s="64" t="s">
        <v>3832</v>
      </c>
      <c r="D747" s="64" t="s">
        <v>1363</v>
      </c>
      <c r="E747" s="64" t="s">
        <v>1211</v>
      </c>
      <c r="F747" s="64" t="s">
        <v>2459</v>
      </c>
      <c r="G747" s="64" t="s">
        <v>343</v>
      </c>
      <c r="H747" s="64" t="s">
        <v>1464</v>
      </c>
      <c r="I747" s="64">
        <v>1700.0</v>
      </c>
      <c r="J747" s="64">
        <v>56.0</v>
      </c>
      <c r="K747" s="64" t="s">
        <v>23</v>
      </c>
      <c r="L747" s="64" t="s">
        <v>40</v>
      </c>
      <c r="M747" s="64" t="s">
        <v>3833</v>
      </c>
      <c r="N747" s="64" t="s">
        <v>1464</v>
      </c>
      <c r="O747" s="64" t="s">
        <v>1464</v>
      </c>
      <c r="P747" s="64" t="s">
        <v>1464</v>
      </c>
      <c r="Q747" s="64" t="s">
        <v>1464</v>
      </c>
    </row>
    <row r="748" ht="12.75" customHeight="1">
      <c r="A748" s="64" t="s">
        <v>3834</v>
      </c>
      <c r="B748" s="82">
        <v>41465.0</v>
      </c>
      <c r="C748" s="64" t="s">
        <v>3835</v>
      </c>
      <c r="D748" s="64" t="s">
        <v>1376</v>
      </c>
      <c r="E748" s="64" t="s">
        <v>228</v>
      </c>
      <c r="F748" s="64" t="s">
        <v>1982</v>
      </c>
      <c r="G748" s="64" t="s">
        <v>904</v>
      </c>
      <c r="H748" s="64" t="s">
        <v>1464</v>
      </c>
      <c r="I748" s="64">
        <v>1800.0</v>
      </c>
      <c r="J748" s="64">
        <v>58.0</v>
      </c>
      <c r="K748" s="64" t="s">
        <v>23</v>
      </c>
      <c r="L748" s="64" t="s">
        <v>1464</v>
      </c>
      <c r="M748" s="64" t="s">
        <v>3836</v>
      </c>
      <c r="N748" s="64" t="s">
        <v>1464</v>
      </c>
      <c r="O748" s="64" t="s">
        <v>1464</v>
      </c>
      <c r="P748" s="64" t="s">
        <v>1464</v>
      </c>
      <c r="Q748" s="64" t="s">
        <v>1464</v>
      </c>
    </row>
    <row r="749" ht="12.75" customHeight="1">
      <c r="A749" s="64" t="s">
        <v>3837</v>
      </c>
      <c r="B749" s="82">
        <v>41465.0</v>
      </c>
      <c r="C749" s="64" t="s">
        <v>1562</v>
      </c>
      <c r="D749" s="64" t="s">
        <v>1376</v>
      </c>
      <c r="E749" s="64" t="s">
        <v>228</v>
      </c>
      <c r="F749" s="64" t="s">
        <v>1986</v>
      </c>
      <c r="G749" s="64" t="s">
        <v>919</v>
      </c>
      <c r="H749" s="64" t="s">
        <v>1464</v>
      </c>
      <c r="I749" s="64">
        <v>1900.0</v>
      </c>
      <c r="J749" s="64">
        <v>57.0</v>
      </c>
      <c r="K749" s="64" t="s">
        <v>23</v>
      </c>
      <c r="L749" s="64" t="s">
        <v>1464</v>
      </c>
      <c r="M749" s="64" t="s">
        <v>3838</v>
      </c>
      <c r="N749" s="64" t="s">
        <v>1464</v>
      </c>
      <c r="O749" s="64" t="s">
        <v>2623</v>
      </c>
      <c r="P749" s="64" t="s">
        <v>1464</v>
      </c>
      <c r="Q749" s="64" t="s">
        <v>1464</v>
      </c>
    </row>
    <row r="750" ht="12.75" customHeight="1">
      <c r="A750" s="64" t="s">
        <v>3839</v>
      </c>
      <c r="B750" s="82">
        <v>41465.708333333336</v>
      </c>
      <c r="C750" s="64" t="s">
        <v>3840</v>
      </c>
      <c r="D750" s="64" t="s">
        <v>1484</v>
      </c>
      <c r="E750" s="64" t="s">
        <v>82</v>
      </c>
      <c r="F750" s="64" t="s">
        <v>1477</v>
      </c>
      <c r="G750" s="64" t="s">
        <v>1173</v>
      </c>
      <c r="H750" s="64" t="s">
        <v>1464</v>
      </c>
      <c r="I750" s="64">
        <v>1900.0</v>
      </c>
      <c r="J750" s="64">
        <v>59.0</v>
      </c>
      <c r="K750" s="64" t="s">
        <v>23</v>
      </c>
      <c r="L750" s="64" t="s">
        <v>23</v>
      </c>
      <c r="M750" s="64" t="s">
        <v>3841</v>
      </c>
      <c r="N750" s="64" t="s">
        <v>1464</v>
      </c>
      <c r="O750" s="64" t="s">
        <v>3198</v>
      </c>
      <c r="P750" s="64" t="s">
        <v>1464</v>
      </c>
      <c r="Q750" s="64" t="s">
        <v>1464</v>
      </c>
    </row>
    <row r="751" ht="12.75" customHeight="1">
      <c r="A751" s="64" t="s">
        <v>3842</v>
      </c>
      <c r="B751" s="82">
        <v>41465.729166666664</v>
      </c>
      <c r="C751" s="64" t="s">
        <v>3843</v>
      </c>
      <c r="D751" s="64" t="s">
        <v>1484</v>
      </c>
      <c r="E751" s="64" t="s">
        <v>82</v>
      </c>
      <c r="F751" s="64" t="s">
        <v>1477</v>
      </c>
      <c r="G751" s="64" t="s">
        <v>1173</v>
      </c>
      <c r="H751" s="64" t="s">
        <v>1464</v>
      </c>
      <c r="I751" s="64">
        <v>1700.0</v>
      </c>
      <c r="J751" s="64">
        <v>55.0</v>
      </c>
      <c r="K751" s="64" t="s">
        <v>23</v>
      </c>
      <c r="L751" s="64" t="s">
        <v>23</v>
      </c>
      <c r="M751" s="64" t="s">
        <v>3844</v>
      </c>
      <c r="N751" s="64" t="s">
        <v>1464</v>
      </c>
      <c r="O751" s="64" t="s">
        <v>3198</v>
      </c>
      <c r="P751" s="64" t="s">
        <v>1464</v>
      </c>
      <c r="Q751" s="64" t="s">
        <v>1464</v>
      </c>
    </row>
    <row r="752" ht="12.75" customHeight="1">
      <c r="A752" s="64" t="s">
        <v>3304</v>
      </c>
      <c r="B752" s="82">
        <v>41465.854166666664</v>
      </c>
      <c r="C752" s="64" t="s">
        <v>3845</v>
      </c>
      <c r="D752" s="64" t="s">
        <v>1363</v>
      </c>
      <c r="E752" s="64" t="s">
        <v>1211</v>
      </c>
      <c r="F752" s="64" t="s">
        <v>2838</v>
      </c>
      <c r="G752" s="64" t="s">
        <v>886</v>
      </c>
      <c r="H752" s="64" t="s">
        <v>1464</v>
      </c>
      <c r="I752" s="64">
        <v>2615.0</v>
      </c>
      <c r="J752" s="64">
        <v>60.0</v>
      </c>
      <c r="K752" s="64" t="s">
        <v>23</v>
      </c>
      <c r="L752" s="64" t="s">
        <v>35</v>
      </c>
      <c r="M752" s="64" t="s">
        <v>3846</v>
      </c>
      <c r="N752" s="64" t="s">
        <v>1464</v>
      </c>
      <c r="O752" s="64" t="s">
        <v>3243</v>
      </c>
      <c r="P752" s="64" t="s">
        <v>1464</v>
      </c>
      <c r="Q752" s="64" t="s">
        <v>1464</v>
      </c>
    </row>
    <row r="753" ht="12.75" customHeight="1">
      <c r="A753" s="64" t="s">
        <v>3847</v>
      </c>
      <c r="B753" s="82">
        <v>41465.875</v>
      </c>
      <c r="C753" s="64" t="s">
        <v>3848</v>
      </c>
      <c r="D753" s="64" t="s">
        <v>1363</v>
      </c>
      <c r="E753" s="64" t="s">
        <v>1211</v>
      </c>
      <c r="F753" s="64" t="s">
        <v>2838</v>
      </c>
      <c r="G753" s="64" t="s">
        <v>886</v>
      </c>
      <c r="H753" s="64" t="s">
        <v>1464</v>
      </c>
      <c r="I753" s="64">
        <v>2120.0</v>
      </c>
      <c r="J753" s="64">
        <v>57.0</v>
      </c>
      <c r="K753" s="64" t="s">
        <v>23</v>
      </c>
      <c r="L753" s="64" t="s">
        <v>35</v>
      </c>
      <c r="M753" s="64" t="s">
        <v>3849</v>
      </c>
      <c r="N753" s="64" t="s">
        <v>1464</v>
      </c>
      <c r="O753" s="64" t="s">
        <v>2623</v>
      </c>
      <c r="P753" s="64" t="s">
        <v>1464</v>
      </c>
      <c r="Q753" s="64" t="s">
        <v>1464</v>
      </c>
    </row>
    <row r="754" ht="12.75" customHeight="1">
      <c r="A754" s="64" t="s">
        <v>3850</v>
      </c>
      <c r="B754" s="81" t="s">
        <v>3851</v>
      </c>
      <c r="C754" s="64" t="s">
        <v>2562</v>
      </c>
      <c r="D754" s="64" t="s">
        <v>1365</v>
      </c>
      <c r="E754" s="64" t="s">
        <v>19</v>
      </c>
      <c r="F754" s="64" t="s">
        <v>1464</v>
      </c>
      <c r="G754" s="64" t="s">
        <v>1464</v>
      </c>
      <c r="H754" s="64" t="s">
        <v>47</v>
      </c>
      <c r="I754" s="64">
        <v>1650.0</v>
      </c>
      <c r="J754" s="64">
        <v>56.0</v>
      </c>
      <c r="K754" s="64" t="s">
        <v>23</v>
      </c>
      <c r="L754" s="64" t="s">
        <v>40</v>
      </c>
      <c r="M754" s="64" t="s">
        <v>3852</v>
      </c>
      <c r="N754" s="64" t="s">
        <v>1464</v>
      </c>
      <c r="O754" s="64" t="s">
        <v>1464</v>
      </c>
      <c r="P754" s="64" t="s">
        <v>1464</v>
      </c>
      <c r="Q754" s="64" t="s">
        <v>1464</v>
      </c>
    </row>
    <row r="755" ht="12.75" customHeight="1">
      <c r="A755" s="64" t="s">
        <v>3853</v>
      </c>
      <c r="B755" s="81" t="s">
        <v>3851</v>
      </c>
      <c r="C755" s="64" t="s">
        <v>3854</v>
      </c>
      <c r="D755" s="64" t="s">
        <v>1376</v>
      </c>
      <c r="E755" s="64" t="s">
        <v>228</v>
      </c>
      <c r="F755" s="64" t="s">
        <v>1464</v>
      </c>
      <c r="G755" s="64" t="s">
        <v>1464</v>
      </c>
      <c r="H755" s="64" t="s">
        <v>33</v>
      </c>
      <c r="I755" s="64">
        <v>1500.0</v>
      </c>
      <c r="J755" s="64">
        <v>56.0</v>
      </c>
      <c r="K755" s="64" t="s">
        <v>23</v>
      </c>
      <c r="L755" s="64" t="s">
        <v>1464</v>
      </c>
      <c r="M755" s="64" t="s">
        <v>3855</v>
      </c>
      <c r="N755" s="64" t="s">
        <v>1464</v>
      </c>
      <c r="O755" s="64" t="s">
        <v>1464</v>
      </c>
      <c r="P755" s="64" t="s">
        <v>1464</v>
      </c>
      <c r="Q755" s="64" t="s">
        <v>1464</v>
      </c>
    </row>
    <row r="756" ht="12.75" customHeight="1">
      <c r="A756" s="64" t="s">
        <v>3856</v>
      </c>
      <c r="B756" s="81" t="s">
        <v>3851</v>
      </c>
      <c r="C756" s="64" t="s">
        <v>2515</v>
      </c>
      <c r="D756" s="64" t="s">
        <v>1376</v>
      </c>
      <c r="E756" s="64" t="s">
        <v>228</v>
      </c>
      <c r="F756" s="64" t="s">
        <v>1464</v>
      </c>
      <c r="G756" s="64" t="s">
        <v>1464</v>
      </c>
      <c r="H756" s="64" t="s">
        <v>1208</v>
      </c>
      <c r="I756" s="64">
        <v>1100.0</v>
      </c>
      <c r="J756" s="64">
        <v>52.0</v>
      </c>
      <c r="K756" s="64" t="s">
        <v>23</v>
      </c>
      <c r="L756" s="64" t="s">
        <v>1464</v>
      </c>
      <c r="M756" s="64" t="s">
        <v>3857</v>
      </c>
      <c r="N756" s="64" t="s">
        <v>1464</v>
      </c>
      <c r="O756" s="64" t="s">
        <v>1464</v>
      </c>
      <c r="P756" s="64" t="s">
        <v>1464</v>
      </c>
      <c r="Q756" s="64" t="s">
        <v>1464</v>
      </c>
    </row>
    <row r="757" ht="12.75" customHeight="1">
      <c r="A757" s="64" t="s">
        <v>3858</v>
      </c>
      <c r="B757" s="82">
        <v>41467.0</v>
      </c>
      <c r="C757" s="64" t="s">
        <v>3859</v>
      </c>
      <c r="D757" s="64" t="s">
        <v>1376</v>
      </c>
      <c r="E757" s="64" t="s">
        <v>228</v>
      </c>
      <c r="F757" s="64" t="s">
        <v>1491</v>
      </c>
      <c r="G757" s="64" t="s">
        <v>739</v>
      </c>
      <c r="H757" s="64" t="s">
        <v>1464</v>
      </c>
      <c r="I757" s="64">
        <v>2350.0</v>
      </c>
      <c r="J757" s="64">
        <v>61.0</v>
      </c>
      <c r="K757" s="64" t="s">
        <v>23</v>
      </c>
      <c r="L757" s="64" t="s">
        <v>1464</v>
      </c>
      <c r="M757" s="64" t="s">
        <v>3860</v>
      </c>
      <c r="N757" s="64" t="s">
        <v>1464</v>
      </c>
      <c r="O757" s="64" t="s">
        <v>1464</v>
      </c>
      <c r="P757" s="64" t="s">
        <v>1464</v>
      </c>
      <c r="Q757" s="64" t="s">
        <v>1464</v>
      </c>
    </row>
    <row r="758" ht="12.75" customHeight="1">
      <c r="A758" s="64" t="s">
        <v>2002</v>
      </c>
      <c r="B758" s="81" t="s">
        <v>3861</v>
      </c>
      <c r="C758" s="64" t="s">
        <v>2431</v>
      </c>
      <c r="D758" s="64" t="s">
        <v>1363</v>
      </c>
      <c r="E758" s="64" t="s">
        <v>1211</v>
      </c>
      <c r="F758" s="64" t="s">
        <v>1464</v>
      </c>
      <c r="G758" s="64" t="s">
        <v>1464</v>
      </c>
      <c r="H758" s="64" t="s">
        <v>819</v>
      </c>
      <c r="I758" s="64">
        <v>2000.0</v>
      </c>
      <c r="J758" s="64">
        <v>58.0</v>
      </c>
      <c r="K758" s="64" t="s">
        <v>23</v>
      </c>
      <c r="L758" s="64" t="s">
        <v>35</v>
      </c>
      <c r="M758" s="64" t="s">
        <v>3862</v>
      </c>
      <c r="N758" s="64" t="s">
        <v>1464</v>
      </c>
      <c r="O758" s="64" t="s">
        <v>1479</v>
      </c>
      <c r="P758" s="64" t="s">
        <v>1464</v>
      </c>
      <c r="Q758" s="64" t="s">
        <v>1464</v>
      </c>
    </row>
    <row r="759" ht="12.75" customHeight="1">
      <c r="A759" s="64" t="s">
        <v>2949</v>
      </c>
      <c r="B759" s="81" t="s">
        <v>3863</v>
      </c>
      <c r="C759" s="64" t="s">
        <v>3234</v>
      </c>
      <c r="D759" s="64" t="s">
        <v>1363</v>
      </c>
      <c r="E759" s="64" t="s">
        <v>1211</v>
      </c>
      <c r="F759" s="64" t="s">
        <v>1464</v>
      </c>
      <c r="G759" s="64" t="s">
        <v>1464</v>
      </c>
      <c r="H759" s="64" t="s">
        <v>857</v>
      </c>
      <c r="I759" s="64">
        <v>2175.0</v>
      </c>
      <c r="J759" s="64">
        <v>60.0</v>
      </c>
      <c r="K759" s="64" t="s">
        <v>23</v>
      </c>
      <c r="L759" s="64" t="s">
        <v>35</v>
      </c>
      <c r="M759" s="64" t="s">
        <v>3864</v>
      </c>
      <c r="N759" s="64" t="s">
        <v>1464</v>
      </c>
      <c r="O759" s="64" t="s">
        <v>2623</v>
      </c>
      <c r="P759" s="64" t="s">
        <v>1464</v>
      </c>
      <c r="Q759" s="64" t="s">
        <v>1464</v>
      </c>
    </row>
    <row r="760" ht="12.75" customHeight="1">
      <c r="A760" s="64" t="s">
        <v>3865</v>
      </c>
      <c r="B760" s="82">
        <v>41467.541666666664</v>
      </c>
      <c r="C760" s="64" t="s">
        <v>3866</v>
      </c>
      <c r="D760" s="64" t="s">
        <v>1363</v>
      </c>
      <c r="E760" s="64" t="s">
        <v>1211</v>
      </c>
      <c r="F760" s="64" t="s">
        <v>1862</v>
      </c>
      <c r="G760" s="64" t="s">
        <v>845</v>
      </c>
      <c r="H760" s="64" t="s">
        <v>1464</v>
      </c>
      <c r="I760" s="64">
        <v>1640.0</v>
      </c>
      <c r="J760" s="64">
        <v>54.0</v>
      </c>
      <c r="K760" s="64" t="s">
        <v>23</v>
      </c>
      <c r="L760" s="64" t="s">
        <v>40</v>
      </c>
      <c r="M760" s="64" t="s">
        <v>3867</v>
      </c>
      <c r="N760" s="64" t="s">
        <v>1464</v>
      </c>
      <c r="O760" s="64" t="s">
        <v>2838</v>
      </c>
      <c r="P760" s="64" t="s">
        <v>1464</v>
      </c>
      <c r="Q760" s="64" t="s">
        <v>1464</v>
      </c>
    </row>
    <row r="761" ht="12.75" customHeight="1">
      <c r="A761" s="64" t="s">
        <v>3868</v>
      </c>
      <c r="B761" s="81" t="s">
        <v>3869</v>
      </c>
      <c r="C761" s="64" t="s">
        <v>1618</v>
      </c>
      <c r="D761" s="64" t="s">
        <v>1376</v>
      </c>
      <c r="E761" s="64" t="s">
        <v>228</v>
      </c>
      <c r="F761" s="64" t="s">
        <v>1464</v>
      </c>
      <c r="G761" s="64" t="s">
        <v>1464</v>
      </c>
      <c r="H761" s="64" t="s">
        <v>914</v>
      </c>
      <c r="I761" s="64">
        <v>1800.0</v>
      </c>
      <c r="J761" s="64">
        <v>57.0</v>
      </c>
      <c r="K761" s="64" t="s">
        <v>23</v>
      </c>
      <c r="L761" s="64" t="s">
        <v>40</v>
      </c>
      <c r="M761" s="64" t="s">
        <v>3870</v>
      </c>
      <c r="N761" s="64" t="s">
        <v>1464</v>
      </c>
      <c r="O761" s="64" t="s">
        <v>2847</v>
      </c>
      <c r="P761" s="64" t="s">
        <v>1471</v>
      </c>
      <c r="Q761" s="64" t="s">
        <v>1497</v>
      </c>
    </row>
    <row r="762" ht="12.75" customHeight="1">
      <c r="A762" s="64" t="s">
        <v>3871</v>
      </c>
      <c r="B762" s="82">
        <v>41467.791666666664</v>
      </c>
      <c r="C762" s="64" t="s">
        <v>2325</v>
      </c>
      <c r="D762" s="64" t="s">
        <v>1484</v>
      </c>
      <c r="E762" s="64" t="s">
        <v>82</v>
      </c>
      <c r="F762" s="64" t="s">
        <v>1477</v>
      </c>
      <c r="G762" s="64" t="s">
        <v>1173</v>
      </c>
      <c r="H762" s="64" t="s">
        <v>1464</v>
      </c>
      <c r="I762" s="64">
        <v>2000.0</v>
      </c>
      <c r="J762" s="64">
        <v>57.0</v>
      </c>
      <c r="K762" s="64" t="s">
        <v>23</v>
      </c>
      <c r="L762" s="64" t="s">
        <v>23</v>
      </c>
      <c r="M762" s="64" t="s">
        <v>3872</v>
      </c>
      <c r="N762" s="64" t="s">
        <v>1464</v>
      </c>
      <c r="O762" s="64" t="s">
        <v>3198</v>
      </c>
      <c r="P762" s="64" t="s">
        <v>1464</v>
      </c>
      <c r="Q762" s="64" t="s">
        <v>1464</v>
      </c>
    </row>
    <row r="763" ht="12.75" customHeight="1">
      <c r="A763" s="64" t="s">
        <v>1841</v>
      </c>
      <c r="B763" s="81" t="s">
        <v>3873</v>
      </c>
      <c r="C763" s="64" t="s">
        <v>2357</v>
      </c>
      <c r="D763" s="64" t="s">
        <v>1363</v>
      </c>
      <c r="E763" s="64" t="s">
        <v>1211</v>
      </c>
      <c r="F763" s="64" t="s">
        <v>1464</v>
      </c>
      <c r="G763" s="64" t="s">
        <v>1464</v>
      </c>
      <c r="H763" s="64" t="s">
        <v>857</v>
      </c>
      <c r="I763" s="64">
        <v>2100.0</v>
      </c>
      <c r="J763" s="64">
        <v>59.0</v>
      </c>
      <c r="K763" s="64" t="s">
        <v>23</v>
      </c>
      <c r="L763" s="64" t="s">
        <v>35</v>
      </c>
      <c r="M763" s="64" t="s">
        <v>3874</v>
      </c>
      <c r="N763" s="64" t="s">
        <v>1464</v>
      </c>
      <c r="O763" s="64" t="s">
        <v>3243</v>
      </c>
      <c r="P763" s="64" t="s">
        <v>1464</v>
      </c>
      <c r="Q763" s="64" t="s">
        <v>1464</v>
      </c>
    </row>
    <row r="764" ht="12.75" customHeight="1">
      <c r="A764" s="64" t="s">
        <v>1830</v>
      </c>
      <c r="B764" s="81" t="s">
        <v>3875</v>
      </c>
      <c r="C764" s="64" t="s">
        <v>3876</v>
      </c>
      <c r="D764" s="64" t="s">
        <v>1363</v>
      </c>
      <c r="E764" s="64" t="s">
        <v>1211</v>
      </c>
      <c r="F764" s="64" t="s">
        <v>1464</v>
      </c>
      <c r="G764" s="64" t="s">
        <v>1464</v>
      </c>
      <c r="H764" s="64" t="s">
        <v>857</v>
      </c>
      <c r="I764" s="64">
        <v>2000.0</v>
      </c>
      <c r="J764" s="64">
        <v>57.0</v>
      </c>
      <c r="K764" s="64" t="s">
        <v>23</v>
      </c>
      <c r="L764" s="64" t="s">
        <v>40</v>
      </c>
      <c r="M764" s="64" t="s">
        <v>3877</v>
      </c>
      <c r="N764" s="64" t="s">
        <v>1464</v>
      </c>
      <c r="O764" s="64" t="s">
        <v>1572</v>
      </c>
      <c r="P764" s="64" t="s">
        <v>1464</v>
      </c>
      <c r="Q764" s="64" t="s">
        <v>1464</v>
      </c>
    </row>
    <row r="765" ht="12.75" customHeight="1">
      <c r="A765" s="64" t="s">
        <v>3878</v>
      </c>
      <c r="B765" s="81" t="s">
        <v>3879</v>
      </c>
      <c r="C765" s="64" t="s">
        <v>3880</v>
      </c>
      <c r="D765" s="64" t="s">
        <v>1376</v>
      </c>
      <c r="E765" s="64" t="s">
        <v>228</v>
      </c>
      <c r="F765" s="64" t="s">
        <v>1464</v>
      </c>
      <c r="G765" s="64" t="s">
        <v>1464</v>
      </c>
      <c r="H765" s="64" t="s">
        <v>921</v>
      </c>
      <c r="I765" s="64">
        <v>1300.0</v>
      </c>
      <c r="J765" s="64">
        <v>54.0</v>
      </c>
      <c r="K765" s="64" t="s">
        <v>23</v>
      </c>
      <c r="L765" s="64" t="s">
        <v>40</v>
      </c>
      <c r="M765" s="64" t="s">
        <v>3881</v>
      </c>
      <c r="N765" s="64" t="s">
        <v>1464</v>
      </c>
      <c r="O765" s="64" t="s">
        <v>1479</v>
      </c>
      <c r="P765" s="64" t="s">
        <v>1471</v>
      </c>
      <c r="Q765" s="64" t="s">
        <v>1497</v>
      </c>
    </row>
    <row r="766" ht="12.75" customHeight="1">
      <c r="A766" s="64" t="s">
        <v>2958</v>
      </c>
      <c r="B766" s="81" t="s">
        <v>3882</v>
      </c>
      <c r="C766" s="64" t="s">
        <v>3018</v>
      </c>
      <c r="D766" s="64" t="s">
        <v>1363</v>
      </c>
      <c r="E766" s="64" t="s">
        <v>1211</v>
      </c>
      <c r="F766" s="64" t="s">
        <v>1464</v>
      </c>
      <c r="G766" s="64" t="s">
        <v>1464</v>
      </c>
      <c r="H766" s="64" t="s">
        <v>819</v>
      </c>
      <c r="I766" s="64">
        <v>2155.0</v>
      </c>
      <c r="J766" s="64">
        <v>64.0</v>
      </c>
      <c r="K766" s="64" t="s">
        <v>23</v>
      </c>
      <c r="L766" s="64" t="s">
        <v>35</v>
      </c>
      <c r="M766" s="64" t="s">
        <v>3883</v>
      </c>
      <c r="N766" s="64" t="s">
        <v>1464</v>
      </c>
      <c r="O766" s="64" t="s">
        <v>1862</v>
      </c>
      <c r="P766" s="64" t="s">
        <v>1464</v>
      </c>
      <c r="Q766" s="64" t="s">
        <v>1464</v>
      </c>
    </row>
    <row r="767" ht="12.75" customHeight="1">
      <c r="A767" s="64" t="s">
        <v>3884</v>
      </c>
      <c r="B767" s="81" t="s">
        <v>3885</v>
      </c>
      <c r="C767" s="64" t="s">
        <v>3886</v>
      </c>
      <c r="D767" s="64" t="s">
        <v>1363</v>
      </c>
      <c r="E767" s="64" t="s">
        <v>1211</v>
      </c>
      <c r="F767" s="64" t="s">
        <v>1464</v>
      </c>
      <c r="G767" s="64" t="s">
        <v>1464</v>
      </c>
      <c r="H767" s="64" t="s">
        <v>819</v>
      </c>
      <c r="I767" s="64">
        <v>2100.0</v>
      </c>
      <c r="J767" s="64">
        <v>59.0</v>
      </c>
      <c r="K767" s="64" t="s">
        <v>23</v>
      </c>
      <c r="L767" s="64" t="s">
        <v>35</v>
      </c>
      <c r="M767" s="64" t="s">
        <v>3887</v>
      </c>
      <c r="N767" s="64" t="s">
        <v>1464</v>
      </c>
      <c r="O767" s="64" t="s">
        <v>1479</v>
      </c>
      <c r="P767" s="64" t="s">
        <v>1464</v>
      </c>
      <c r="Q767" s="64" t="s">
        <v>1464</v>
      </c>
    </row>
    <row r="768" ht="12.75" customHeight="1">
      <c r="A768" s="64" t="s">
        <v>3888</v>
      </c>
      <c r="B768" s="81" t="s">
        <v>3889</v>
      </c>
      <c r="C768" s="64" t="s">
        <v>1858</v>
      </c>
      <c r="D768" s="64" t="s">
        <v>1365</v>
      </c>
      <c r="E768" s="64" t="s">
        <v>19</v>
      </c>
      <c r="F768" s="64" t="s">
        <v>1464</v>
      </c>
      <c r="G768" s="64" t="s">
        <v>1464</v>
      </c>
      <c r="H768" s="64" t="s">
        <v>3890</v>
      </c>
      <c r="I768" s="64">
        <v>1600.0</v>
      </c>
      <c r="J768" s="64">
        <v>56.0</v>
      </c>
      <c r="K768" s="64" t="s">
        <v>23</v>
      </c>
      <c r="L768" s="64" t="s">
        <v>40</v>
      </c>
      <c r="M768" s="64" t="s">
        <v>3891</v>
      </c>
      <c r="N768" s="64" t="s">
        <v>1464</v>
      </c>
      <c r="O768" s="64" t="s">
        <v>1464</v>
      </c>
      <c r="P768" s="64" t="s">
        <v>1464</v>
      </c>
      <c r="Q768" s="64" t="s">
        <v>1464</v>
      </c>
    </row>
    <row r="769" ht="12.75" customHeight="1">
      <c r="A769" s="64" t="s">
        <v>3892</v>
      </c>
      <c r="B769" s="81" t="s">
        <v>3893</v>
      </c>
      <c r="C769" s="64" t="s">
        <v>1498</v>
      </c>
      <c r="D769" s="64" t="s">
        <v>1376</v>
      </c>
      <c r="E769" s="64" t="s">
        <v>228</v>
      </c>
      <c r="F769" s="64" t="s">
        <v>1464</v>
      </c>
      <c r="G769" s="64" t="s">
        <v>1464</v>
      </c>
      <c r="H769" s="64" t="s">
        <v>33</v>
      </c>
      <c r="I769" s="64">
        <v>1900.0</v>
      </c>
      <c r="J769" s="64">
        <v>60.0</v>
      </c>
      <c r="K769" s="64" t="s">
        <v>23</v>
      </c>
      <c r="L769" s="64" t="s">
        <v>1464</v>
      </c>
      <c r="M769" s="64" t="s">
        <v>3894</v>
      </c>
      <c r="N769" s="64" t="s">
        <v>1464</v>
      </c>
      <c r="O769" s="64" t="s">
        <v>1464</v>
      </c>
      <c r="P769" s="64" t="s">
        <v>1464</v>
      </c>
      <c r="Q769" s="64" t="s">
        <v>1464</v>
      </c>
    </row>
    <row r="770" ht="12.75" customHeight="1">
      <c r="A770" s="64" t="s">
        <v>3895</v>
      </c>
      <c r="B770" s="82">
        <v>41469.322916666664</v>
      </c>
      <c r="C770" s="64" t="s">
        <v>3896</v>
      </c>
      <c r="D770" s="64" t="s">
        <v>1376</v>
      </c>
      <c r="E770" s="64" t="s">
        <v>228</v>
      </c>
      <c r="F770" s="64" t="s">
        <v>1687</v>
      </c>
      <c r="G770" s="64" t="s">
        <v>692</v>
      </c>
      <c r="H770" s="64" t="s">
        <v>1464</v>
      </c>
      <c r="I770" s="64">
        <v>1650.0</v>
      </c>
      <c r="J770" s="64">
        <v>55.0</v>
      </c>
      <c r="K770" s="64" t="s">
        <v>23</v>
      </c>
      <c r="L770" s="64" t="s">
        <v>40</v>
      </c>
      <c r="M770" s="64" t="s">
        <v>3897</v>
      </c>
      <c r="N770" s="64" t="s">
        <v>1464</v>
      </c>
      <c r="O770" s="64" t="s">
        <v>3198</v>
      </c>
      <c r="P770" s="64" t="s">
        <v>1471</v>
      </c>
      <c r="Q770" s="64" t="s">
        <v>1497</v>
      </c>
    </row>
    <row r="771" ht="12.75" customHeight="1">
      <c r="A771" s="64" t="s">
        <v>2931</v>
      </c>
      <c r="B771" s="81" t="s">
        <v>3898</v>
      </c>
      <c r="C771" s="64" t="s">
        <v>3899</v>
      </c>
      <c r="D771" s="64" t="s">
        <v>1363</v>
      </c>
      <c r="E771" s="64" t="s">
        <v>1211</v>
      </c>
      <c r="F771" s="64" t="s">
        <v>1464</v>
      </c>
      <c r="G771" s="64" t="s">
        <v>1464</v>
      </c>
      <c r="H771" s="64" t="s">
        <v>1364</v>
      </c>
      <c r="I771" s="64">
        <v>1500.0</v>
      </c>
      <c r="J771" s="64">
        <v>56.0</v>
      </c>
      <c r="K771" s="64" t="s">
        <v>23</v>
      </c>
      <c r="L771" s="64" t="s">
        <v>35</v>
      </c>
      <c r="M771" s="64" t="s">
        <v>3900</v>
      </c>
      <c r="N771" s="64" t="s">
        <v>1464</v>
      </c>
      <c r="O771" s="64" t="s">
        <v>3187</v>
      </c>
      <c r="P771" s="64" t="s">
        <v>1464</v>
      </c>
      <c r="Q771" s="64" t="s">
        <v>1464</v>
      </c>
    </row>
    <row r="772" ht="12.75" customHeight="1">
      <c r="A772" s="64" t="s">
        <v>3901</v>
      </c>
      <c r="B772" s="81" t="s">
        <v>3902</v>
      </c>
      <c r="C772" s="64" t="s">
        <v>3903</v>
      </c>
      <c r="D772" s="64" t="s">
        <v>1376</v>
      </c>
      <c r="E772" s="64" t="s">
        <v>228</v>
      </c>
      <c r="F772" s="64" t="s">
        <v>1464</v>
      </c>
      <c r="G772" s="64" t="s">
        <v>1464</v>
      </c>
      <c r="H772" s="64" t="s">
        <v>1002</v>
      </c>
      <c r="I772" s="64">
        <v>2500.0</v>
      </c>
      <c r="J772" s="64">
        <v>63.0</v>
      </c>
      <c r="K772" s="64" t="s">
        <v>23</v>
      </c>
      <c r="L772" s="64" t="s">
        <v>35</v>
      </c>
      <c r="M772" s="64" t="s">
        <v>3904</v>
      </c>
      <c r="N772" s="64" t="s">
        <v>1464</v>
      </c>
      <c r="O772" s="64" t="s">
        <v>1687</v>
      </c>
      <c r="P772" s="64" t="s">
        <v>1471</v>
      </c>
      <c r="Q772" s="64" t="s">
        <v>1497</v>
      </c>
    </row>
    <row r="773" ht="12.75" customHeight="1">
      <c r="A773" s="64" t="s">
        <v>3905</v>
      </c>
      <c r="B773" s="81" t="s">
        <v>3906</v>
      </c>
      <c r="C773" s="64" t="s">
        <v>3196</v>
      </c>
      <c r="D773" s="64" t="s">
        <v>1363</v>
      </c>
      <c r="E773" s="64" t="s">
        <v>1211</v>
      </c>
      <c r="F773" s="64" t="s">
        <v>1464</v>
      </c>
      <c r="G773" s="64" t="s">
        <v>1464</v>
      </c>
      <c r="H773" s="64" t="s">
        <v>819</v>
      </c>
      <c r="I773" s="64">
        <v>1500.0</v>
      </c>
      <c r="J773" s="64">
        <v>57.0</v>
      </c>
      <c r="K773" s="64" t="s">
        <v>23</v>
      </c>
      <c r="L773" s="64" t="s">
        <v>40</v>
      </c>
      <c r="M773" s="64" t="s">
        <v>3907</v>
      </c>
      <c r="N773" s="64" t="s">
        <v>1464</v>
      </c>
      <c r="O773" s="64" t="s">
        <v>1479</v>
      </c>
      <c r="P773" s="64" t="s">
        <v>1464</v>
      </c>
      <c r="Q773" s="64" t="s">
        <v>1464</v>
      </c>
    </row>
    <row r="774" ht="12.75" customHeight="1">
      <c r="A774" s="64" t="s">
        <v>3908</v>
      </c>
      <c r="B774" s="81" t="s">
        <v>3909</v>
      </c>
      <c r="C774" s="64" t="s">
        <v>3910</v>
      </c>
      <c r="D774" s="64" t="s">
        <v>1363</v>
      </c>
      <c r="E774" s="64" t="s">
        <v>1211</v>
      </c>
      <c r="F774" s="64" t="s">
        <v>1464</v>
      </c>
      <c r="G774" s="64" t="s">
        <v>1464</v>
      </c>
      <c r="H774" s="64" t="s">
        <v>819</v>
      </c>
      <c r="I774" s="64">
        <v>2250.0</v>
      </c>
      <c r="J774" s="64">
        <v>59.0</v>
      </c>
      <c r="K774" s="64" t="s">
        <v>23</v>
      </c>
      <c r="L774" s="64" t="s">
        <v>35</v>
      </c>
      <c r="M774" s="64" t="s">
        <v>3911</v>
      </c>
      <c r="N774" s="64" t="s">
        <v>1464</v>
      </c>
      <c r="O774" s="64" t="s">
        <v>3243</v>
      </c>
      <c r="P774" s="64" t="s">
        <v>1471</v>
      </c>
      <c r="Q774" s="64" t="s">
        <v>1497</v>
      </c>
    </row>
    <row r="775" ht="12.75" customHeight="1">
      <c r="A775" s="83" t="s">
        <v>3912</v>
      </c>
      <c r="B775" s="84">
        <v>41469.75</v>
      </c>
      <c r="C775" s="83" t="s">
        <v>3913</v>
      </c>
      <c r="D775" s="83" t="s">
        <v>1365</v>
      </c>
      <c r="E775" s="83" t="s">
        <v>19</v>
      </c>
      <c r="F775" s="83" t="s">
        <v>1918</v>
      </c>
      <c r="G775" s="83" t="s">
        <v>36</v>
      </c>
      <c r="H775" s="83" t="s">
        <v>1464</v>
      </c>
      <c r="I775" s="83">
        <v>1500.0</v>
      </c>
      <c r="J775" s="83">
        <v>57.0</v>
      </c>
      <c r="K775" s="83" t="s">
        <v>816</v>
      </c>
      <c r="L775" s="83" t="s">
        <v>35</v>
      </c>
      <c r="M775" s="83" t="s">
        <v>3914</v>
      </c>
      <c r="N775" s="83" t="s">
        <v>1464</v>
      </c>
      <c r="O775" s="83" t="s">
        <v>1479</v>
      </c>
      <c r="P775" s="83" t="s">
        <v>1464</v>
      </c>
      <c r="Q775" s="83" t="s">
        <v>1464</v>
      </c>
    </row>
    <row r="776" ht="12.75" customHeight="1">
      <c r="B776" s="85"/>
    </row>
    <row r="777" ht="12.75" customHeight="1">
      <c r="B777" s="85"/>
    </row>
    <row r="778" ht="12.75" customHeight="1">
      <c r="B778" s="85"/>
    </row>
    <row r="779" ht="12.75" customHeight="1">
      <c r="B779" s="85"/>
    </row>
    <row r="780" ht="12.75" customHeight="1">
      <c r="B780" s="85"/>
    </row>
    <row r="781" ht="12.75" customHeight="1">
      <c r="B781" s="85"/>
    </row>
    <row r="782" ht="12.75" customHeight="1">
      <c r="B782" s="85"/>
    </row>
    <row r="783" ht="12.75" customHeight="1">
      <c r="B783" s="85"/>
    </row>
    <row r="784" ht="12.75" customHeight="1">
      <c r="B784" s="85"/>
    </row>
    <row r="785" ht="12.75" customHeight="1">
      <c r="B785" s="85"/>
    </row>
    <row r="786" ht="12.75" customHeight="1">
      <c r="B786" s="85"/>
    </row>
    <row r="787" ht="12.75" customHeight="1">
      <c r="B787" s="85"/>
    </row>
    <row r="788" ht="12.75" customHeight="1">
      <c r="B788" s="85"/>
    </row>
    <row r="789" ht="12.75" customHeight="1">
      <c r="B789" s="85"/>
    </row>
    <row r="790" ht="12.75" customHeight="1">
      <c r="B790" s="85"/>
    </row>
    <row r="791" ht="12.75" customHeight="1">
      <c r="B791" s="85"/>
    </row>
    <row r="792" ht="12.75" customHeight="1">
      <c r="B792" s="85"/>
    </row>
    <row r="793" ht="12.75" customHeight="1">
      <c r="B793" s="85"/>
    </row>
    <row r="794" ht="12.75" customHeight="1">
      <c r="B794" s="85"/>
    </row>
    <row r="795" ht="12.75" customHeight="1">
      <c r="B795" s="85"/>
    </row>
    <row r="796" ht="12.75" customHeight="1">
      <c r="B796" s="85"/>
    </row>
    <row r="797" ht="12.75" customHeight="1">
      <c r="B797" s="85"/>
    </row>
    <row r="798" ht="12.75" customHeight="1">
      <c r="B798" s="85"/>
    </row>
    <row r="799" ht="12.75" customHeight="1">
      <c r="B799" s="85"/>
    </row>
    <row r="800" ht="12.75" customHeight="1">
      <c r="B800" s="85"/>
    </row>
    <row r="801" ht="12.75" customHeight="1">
      <c r="B801" s="85"/>
    </row>
    <row r="802" ht="12.75" customHeight="1">
      <c r="B802" s="85"/>
    </row>
    <row r="803" ht="12.75" customHeight="1">
      <c r="B803" s="85"/>
    </row>
    <row r="804" ht="12.75" customHeight="1">
      <c r="B804" s="85"/>
    </row>
    <row r="805" ht="12.75" customHeight="1">
      <c r="B805" s="85"/>
    </row>
    <row r="806" ht="12.75" customHeight="1">
      <c r="B806" s="85"/>
    </row>
    <row r="807" ht="12.75" customHeight="1">
      <c r="B807" s="85"/>
    </row>
    <row r="808" ht="12.75" customHeight="1">
      <c r="B808" s="85"/>
    </row>
    <row r="809" ht="12.75" customHeight="1">
      <c r="B809" s="85"/>
    </row>
    <row r="810" ht="12.75" customHeight="1">
      <c r="B810" s="85"/>
    </row>
    <row r="811" ht="12.75" customHeight="1">
      <c r="B811" s="85"/>
    </row>
    <row r="812" ht="12.75" customHeight="1">
      <c r="B812" s="85"/>
    </row>
    <row r="813" ht="12.75" customHeight="1">
      <c r="B813" s="85"/>
    </row>
    <row r="814" ht="12.75" customHeight="1">
      <c r="B814" s="85"/>
    </row>
    <row r="815" ht="12.75" customHeight="1">
      <c r="B815" s="85"/>
    </row>
    <row r="816" ht="12.75" customHeight="1">
      <c r="B816" s="85"/>
    </row>
    <row r="817" ht="12.75" customHeight="1">
      <c r="B817" s="85"/>
    </row>
    <row r="818" ht="12.75" customHeight="1">
      <c r="B818" s="85"/>
    </row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</sheetData>
  <printOptions/>
  <pageMargins bottom="1.0" footer="0.0" header="0.0" left="0.75" right="0.75" top="1.0"/>
  <pageSetup orientation="portrait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Right="0"/>
    <pageSetUpPr/>
  </sheetPr>
  <sheetViews>
    <sheetView workbookViewId="0"/>
  </sheetViews>
  <sheetFormatPr customHeight="1" defaultColWidth="14.43" defaultRowHeight="15.0"/>
  <cols>
    <col customWidth="1" min="1" max="1" width="10.86"/>
    <col customWidth="1" min="2" max="2" width="12.14"/>
    <col customWidth="1" min="3" max="3" width="7.29"/>
    <col customWidth="1" min="4" max="4" width="11.29"/>
    <col customWidth="1" min="5" max="5" width="7.57"/>
    <col customWidth="1" min="6" max="6" width="13.57"/>
    <col customWidth="1" min="7" max="7" width="11.0"/>
    <col customWidth="1" min="8" max="8" width="10.0"/>
    <col customWidth="1" min="9" max="9" width="9.57"/>
    <col customWidth="1" min="10" max="10" width="11.14"/>
    <col customWidth="1" min="11" max="11" width="8.86"/>
    <col customWidth="1" min="12" max="12" width="6.29"/>
    <col customWidth="1" min="13" max="13" width="6.0"/>
    <col customWidth="1" min="14" max="14" width="5.86"/>
    <col customWidth="1" min="15" max="15" width="12.43"/>
    <col customWidth="1" min="16" max="16" width="6.86"/>
    <col customWidth="1" min="17" max="17" width="6.43"/>
    <col customWidth="1" min="18" max="18" width="8.43"/>
    <col customWidth="1" min="19" max="23" width="9.14"/>
  </cols>
  <sheetData>
    <row r="1" ht="12.75" customHeight="1">
      <c r="I1" s="86"/>
      <c r="J1" s="87"/>
      <c r="K1" s="87"/>
    </row>
    <row r="2" ht="12.75" customHeight="1">
      <c r="I2" s="86" t="s">
        <v>1458</v>
      </c>
      <c r="J2" s="14">
        <f t="shared" ref="J2:K2" si="1">MIN(J6:J1300)</f>
        <v>1150</v>
      </c>
      <c r="K2" s="14">
        <f t="shared" si="1"/>
        <v>50</v>
      </c>
    </row>
    <row r="3" ht="12.75" customHeight="1">
      <c r="I3" s="62" t="s">
        <v>1459</v>
      </c>
      <c r="J3" s="14">
        <f t="shared" ref="J3:K3" si="2">MAX(J6:J1300)</f>
        <v>14000</v>
      </c>
      <c r="K3" s="14">
        <f t="shared" si="2"/>
        <v>102</v>
      </c>
    </row>
    <row r="4" ht="12.75" customHeight="1">
      <c r="I4" s="14" t="s">
        <v>1460</v>
      </c>
      <c r="J4" s="14">
        <f t="shared" ref="J4:K4" si="3">AVERAGE(J6:J1300)</f>
        <v>4691.079681</v>
      </c>
      <c r="K4" s="14">
        <f t="shared" si="3"/>
        <v>74.12221338</v>
      </c>
    </row>
    <row r="5" ht="12.75" customHeight="1">
      <c r="A5" s="62" t="s">
        <v>6</v>
      </c>
      <c r="B5" s="62" t="s">
        <v>1163</v>
      </c>
      <c r="C5" s="62" t="s">
        <v>1162</v>
      </c>
      <c r="D5" s="62" t="s">
        <v>2</v>
      </c>
      <c r="E5" s="62" t="s">
        <v>8</v>
      </c>
      <c r="F5" s="62" t="s">
        <v>8</v>
      </c>
      <c r="G5" s="62" t="s">
        <v>1358</v>
      </c>
      <c r="H5" s="62" t="s">
        <v>3915</v>
      </c>
      <c r="I5" s="62" t="s">
        <v>1358</v>
      </c>
      <c r="J5" s="62" t="s">
        <v>4</v>
      </c>
      <c r="K5" s="62" t="s">
        <v>3</v>
      </c>
      <c r="L5" s="62" t="s">
        <v>13</v>
      </c>
      <c r="M5" s="62" t="s">
        <v>10</v>
      </c>
      <c r="N5" s="62" t="s">
        <v>813</v>
      </c>
      <c r="O5" s="62" t="s">
        <v>1213</v>
      </c>
      <c r="P5" s="62" t="s">
        <v>16</v>
      </c>
      <c r="Q5" s="62" t="s">
        <v>123</v>
      </c>
      <c r="R5" s="62" t="s">
        <v>3916</v>
      </c>
      <c r="S5" s="62" t="s">
        <v>3917</v>
      </c>
      <c r="T5" s="62" t="s">
        <v>3918</v>
      </c>
    </row>
    <row r="6" ht="12.75" customHeight="1">
      <c r="A6" s="64">
        <v>6.0</v>
      </c>
      <c r="B6" s="64" t="s">
        <v>3919</v>
      </c>
      <c r="C6" s="64" t="s">
        <v>1365</v>
      </c>
      <c r="D6" s="64" t="s">
        <v>19</v>
      </c>
      <c r="E6" s="64" t="s">
        <v>3420</v>
      </c>
      <c r="F6" s="64" t="s">
        <v>76</v>
      </c>
      <c r="G6" s="64" t="s">
        <v>1464</v>
      </c>
      <c r="H6" s="64" t="s">
        <v>3920</v>
      </c>
      <c r="I6" s="64" t="s">
        <v>40</v>
      </c>
      <c r="J6" s="64">
        <v>8050.0</v>
      </c>
      <c r="K6" s="64">
        <v>92.0</v>
      </c>
      <c r="L6" s="64" t="s">
        <v>23</v>
      </c>
      <c r="M6" s="64" t="s">
        <v>40</v>
      </c>
      <c r="N6" s="64" t="s">
        <v>1464</v>
      </c>
      <c r="O6" s="64" t="s">
        <v>3921</v>
      </c>
      <c r="P6" s="64" t="s">
        <v>1464</v>
      </c>
      <c r="Q6" s="64">
        <v>47.0</v>
      </c>
      <c r="R6" s="64" t="s">
        <v>1464</v>
      </c>
    </row>
    <row r="7" ht="12.75" customHeight="1">
      <c r="A7" s="64">
        <v>103.0</v>
      </c>
      <c r="B7" s="64" t="s">
        <v>3922</v>
      </c>
      <c r="C7" s="64" t="s">
        <v>1365</v>
      </c>
      <c r="D7" s="64" t="s">
        <v>19</v>
      </c>
      <c r="E7" s="64" t="s">
        <v>3420</v>
      </c>
      <c r="F7" s="64" t="s">
        <v>76</v>
      </c>
      <c r="G7" s="64" t="s">
        <v>1464</v>
      </c>
      <c r="H7" s="64" t="s">
        <v>3920</v>
      </c>
      <c r="I7" s="64" t="s">
        <v>40</v>
      </c>
      <c r="J7" s="64">
        <v>8000.0</v>
      </c>
      <c r="K7" s="64">
        <v>94.0</v>
      </c>
      <c r="L7" s="64" t="s">
        <v>23</v>
      </c>
      <c r="M7" s="64" t="s">
        <v>40</v>
      </c>
      <c r="N7" s="64" t="s">
        <v>1464</v>
      </c>
      <c r="O7" s="64" t="s">
        <v>3923</v>
      </c>
      <c r="P7" s="64" t="s">
        <v>1464</v>
      </c>
      <c r="Q7" s="64">
        <v>46.0</v>
      </c>
      <c r="R7" s="64" t="s">
        <v>1464</v>
      </c>
    </row>
    <row r="8" ht="12.75" customHeight="1">
      <c r="A8" s="64">
        <v>104.0</v>
      </c>
      <c r="B8" s="64" t="s">
        <v>3924</v>
      </c>
      <c r="C8" s="64" t="s">
        <v>1365</v>
      </c>
      <c r="D8" s="64" t="s">
        <v>19</v>
      </c>
      <c r="E8" s="64" t="s">
        <v>1464</v>
      </c>
      <c r="F8" s="64" t="s">
        <v>1464</v>
      </c>
      <c r="G8" s="64" t="s">
        <v>819</v>
      </c>
      <c r="H8" s="64" t="s">
        <v>3925</v>
      </c>
      <c r="I8" s="64" t="s">
        <v>21</v>
      </c>
      <c r="J8" s="64">
        <v>5900.0</v>
      </c>
      <c r="K8" s="64">
        <v>83.0</v>
      </c>
      <c r="L8" s="64" t="s">
        <v>23</v>
      </c>
      <c r="M8" s="64" t="s">
        <v>23</v>
      </c>
      <c r="N8" s="64" t="s">
        <v>1464</v>
      </c>
      <c r="O8" s="64" t="s">
        <v>3926</v>
      </c>
      <c r="P8" s="64" t="s">
        <v>1464</v>
      </c>
      <c r="Q8" s="64">
        <v>41.0</v>
      </c>
      <c r="R8" s="64" t="s">
        <v>1464</v>
      </c>
    </row>
    <row r="9" ht="12.75" customHeight="1">
      <c r="A9" s="64">
        <v>105.0</v>
      </c>
      <c r="B9" s="64" t="s">
        <v>3470</v>
      </c>
      <c r="C9" s="64" t="s">
        <v>1365</v>
      </c>
      <c r="D9" s="64" t="s">
        <v>19</v>
      </c>
      <c r="E9" s="64" t="s">
        <v>1486</v>
      </c>
      <c r="F9" s="64" t="s">
        <v>69</v>
      </c>
      <c r="G9" s="64" t="s">
        <v>1464</v>
      </c>
      <c r="H9" s="64" t="s">
        <v>3927</v>
      </c>
      <c r="I9" s="64" t="s">
        <v>40</v>
      </c>
      <c r="J9" s="64">
        <v>3700.0</v>
      </c>
      <c r="K9" s="64">
        <v>73.0</v>
      </c>
      <c r="L9" s="64" t="s">
        <v>23</v>
      </c>
      <c r="M9" s="64" t="s">
        <v>23</v>
      </c>
      <c r="N9" s="64" t="s">
        <v>821</v>
      </c>
      <c r="O9" s="64" t="s">
        <v>3928</v>
      </c>
      <c r="P9" s="64" t="s">
        <v>1464</v>
      </c>
      <c r="Q9" s="64"/>
      <c r="R9" s="64" t="s">
        <v>1464</v>
      </c>
    </row>
    <row r="10" ht="12.75" customHeight="1">
      <c r="A10" s="64">
        <v>106.0</v>
      </c>
      <c r="B10" s="64" t="s">
        <v>3369</v>
      </c>
      <c r="C10" s="64" t="s">
        <v>1365</v>
      </c>
      <c r="D10" s="64" t="s">
        <v>19</v>
      </c>
      <c r="E10" s="64" t="s">
        <v>1481</v>
      </c>
      <c r="F10" s="64" t="s">
        <v>68</v>
      </c>
      <c r="G10" s="64" t="s">
        <v>1464</v>
      </c>
      <c r="H10" s="64" t="s">
        <v>3929</v>
      </c>
      <c r="I10" s="64" t="s">
        <v>40</v>
      </c>
      <c r="J10" s="64">
        <v>7900.0</v>
      </c>
      <c r="K10" s="64">
        <v>90.0</v>
      </c>
      <c r="L10" s="64" t="s">
        <v>23</v>
      </c>
      <c r="M10" s="64" t="s">
        <v>23</v>
      </c>
      <c r="N10" s="64" t="s">
        <v>1464</v>
      </c>
      <c r="O10" s="64" t="s">
        <v>3930</v>
      </c>
      <c r="P10" s="64" t="s">
        <v>1464</v>
      </c>
      <c r="Q10" s="64"/>
      <c r="R10" s="64" t="s">
        <v>1464</v>
      </c>
    </row>
    <row r="11" ht="12.75" customHeight="1">
      <c r="A11" s="64">
        <v>107.0</v>
      </c>
      <c r="B11" s="64" t="s">
        <v>3931</v>
      </c>
      <c r="C11" s="64" t="s">
        <v>1365</v>
      </c>
      <c r="D11" s="64" t="s">
        <v>19</v>
      </c>
      <c r="E11" s="64" t="s">
        <v>1486</v>
      </c>
      <c r="F11" s="64" t="s">
        <v>69</v>
      </c>
      <c r="G11" s="64" t="s">
        <v>1464</v>
      </c>
      <c r="H11" s="64" t="s">
        <v>3932</v>
      </c>
      <c r="I11" s="64" t="s">
        <v>40</v>
      </c>
      <c r="J11" s="64">
        <v>5800.0</v>
      </c>
      <c r="K11" s="64">
        <v>83.0</v>
      </c>
      <c r="L11" s="64" t="s">
        <v>23</v>
      </c>
      <c r="M11" s="64" t="s">
        <v>23</v>
      </c>
      <c r="N11" s="64" t="s">
        <v>1464</v>
      </c>
      <c r="O11" s="64" t="s">
        <v>3933</v>
      </c>
      <c r="P11" s="64" t="s">
        <v>1464</v>
      </c>
      <c r="Q11" s="64">
        <v>41.0</v>
      </c>
      <c r="R11" s="64" t="s">
        <v>1464</v>
      </c>
    </row>
    <row r="12" ht="12.75" customHeight="1">
      <c r="A12" s="64">
        <v>108.0</v>
      </c>
      <c r="B12" s="64" t="s">
        <v>2465</v>
      </c>
      <c r="C12" s="64" t="s">
        <v>1365</v>
      </c>
      <c r="D12" s="64" t="s">
        <v>19</v>
      </c>
      <c r="E12" s="64" t="s">
        <v>1464</v>
      </c>
      <c r="F12" s="64" t="s">
        <v>1464</v>
      </c>
      <c r="G12" s="64" t="s">
        <v>34</v>
      </c>
      <c r="H12" s="64" t="s">
        <v>3934</v>
      </c>
      <c r="I12" s="64" t="s">
        <v>21</v>
      </c>
      <c r="J12" s="64">
        <v>9000.0</v>
      </c>
      <c r="K12" s="64">
        <v>91.0</v>
      </c>
      <c r="L12" s="64" t="s">
        <v>23</v>
      </c>
      <c r="M12" s="64" t="s">
        <v>23</v>
      </c>
      <c r="N12" s="64" t="s">
        <v>1464</v>
      </c>
      <c r="O12" s="64">
        <v>29187.0</v>
      </c>
      <c r="P12" s="64" t="s">
        <v>1464</v>
      </c>
      <c r="Q12" s="64">
        <v>52.0</v>
      </c>
      <c r="R12" s="64" t="s">
        <v>1464</v>
      </c>
    </row>
    <row r="13" ht="12.75" customHeight="1">
      <c r="A13" s="64">
        <v>109.0</v>
      </c>
      <c r="B13" s="64" t="s">
        <v>3935</v>
      </c>
      <c r="C13" s="64" t="s">
        <v>1365</v>
      </c>
      <c r="D13" s="64" t="s">
        <v>19</v>
      </c>
      <c r="E13" s="64" t="s">
        <v>1464</v>
      </c>
      <c r="F13" s="64" t="s">
        <v>1464</v>
      </c>
      <c r="G13" s="64" t="s">
        <v>49</v>
      </c>
      <c r="H13" s="64" t="s">
        <v>3934</v>
      </c>
      <c r="I13" s="64" t="s">
        <v>21</v>
      </c>
      <c r="J13" s="64">
        <v>8900.0</v>
      </c>
      <c r="K13" s="64">
        <v>92.0</v>
      </c>
      <c r="L13" s="64" t="s">
        <v>23</v>
      </c>
      <c r="M13" s="64" t="s">
        <v>23</v>
      </c>
      <c r="N13" s="64" t="s">
        <v>1464</v>
      </c>
      <c r="O13" s="64" t="s">
        <v>3936</v>
      </c>
      <c r="P13" s="64" t="s">
        <v>816</v>
      </c>
      <c r="Q13" s="64">
        <v>52.0</v>
      </c>
      <c r="R13" s="64" t="s">
        <v>1464</v>
      </c>
    </row>
    <row r="14" ht="12.75" customHeight="1">
      <c r="A14" s="64">
        <v>110.0</v>
      </c>
      <c r="B14" s="64" t="s">
        <v>3937</v>
      </c>
      <c r="C14" s="64" t="s">
        <v>1365</v>
      </c>
      <c r="D14" s="64" t="s">
        <v>19</v>
      </c>
      <c r="E14" s="64" t="s">
        <v>1481</v>
      </c>
      <c r="F14" s="64" t="s">
        <v>68</v>
      </c>
      <c r="G14" s="64" t="s">
        <v>1464</v>
      </c>
      <c r="H14" s="64" t="s">
        <v>3938</v>
      </c>
      <c r="I14" s="64" t="s">
        <v>40</v>
      </c>
      <c r="J14" s="64">
        <v>5150.0</v>
      </c>
      <c r="K14" s="64">
        <v>73.0</v>
      </c>
      <c r="L14" s="64" t="s">
        <v>23</v>
      </c>
      <c r="M14" s="64" t="s">
        <v>23</v>
      </c>
      <c r="N14" s="64" t="s">
        <v>1464</v>
      </c>
      <c r="O14" s="64" t="s">
        <v>3939</v>
      </c>
      <c r="P14" s="64" t="s">
        <v>1464</v>
      </c>
      <c r="Q14" s="64">
        <v>42.0</v>
      </c>
      <c r="R14" s="64" t="s">
        <v>1464</v>
      </c>
    </row>
    <row r="15" ht="12.75" customHeight="1">
      <c r="A15" s="64">
        <v>111.0</v>
      </c>
      <c r="B15" s="64" t="s">
        <v>1601</v>
      </c>
      <c r="C15" s="64" t="s">
        <v>1365</v>
      </c>
      <c r="D15" s="64" t="s">
        <v>19</v>
      </c>
      <c r="E15" s="64" t="s">
        <v>1464</v>
      </c>
      <c r="F15" s="64" t="s">
        <v>1464</v>
      </c>
      <c r="G15" s="64" t="s">
        <v>62</v>
      </c>
      <c r="H15" s="64" t="s">
        <v>3940</v>
      </c>
      <c r="I15" s="64" t="s">
        <v>21</v>
      </c>
      <c r="J15" s="64">
        <v>7200.0</v>
      </c>
      <c r="K15" s="64">
        <v>85.0</v>
      </c>
      <c r="L15" s="64" t="s">
        <v>23</v>
      </c>
      <c r="M15" s="64" t="s">
        <v>23</v>
      </c>
      <c r="N15" s="64" t="s">
        <v>821</v>
      </c>
      <c r="O15" s="64" t="s">
        <v>3941</v>
      </c>
      <c r="P15" s="64" t="s">
        <v>1464</v>
      </c>
      <c r="Q15" s="64">
        <v>44.0</v>
      </c>
      <c r="R15" s="64" t="s">
        <v>1464</v>
      </c>
    </row>
    <row r="16" ht="12.75" customHeight="1">
      <c r="A16" s="64">
        <v>113.0</v>
      </c>
      <c r="B16" s="64" t="s">
        <v>2541</v>
      </c>
      <c r="C16" s="64" t="s">
        <v>1365</v>
      </c>
      <c r="D16" s="64" t="s">
        <v>19</v>
      </c>
      <c r="E16" s="64" t="s">
        <v>3423</v>
      </c>
      <c r="F16" s="64" t="s">
        <v>71</v>
      </c>
      <c r="G16" s="64" t="s">
        <v>1464</v>
      </c>
      <c r="H16" s="64" t="s">
        <v>3942</v>
      </c>
      <c r="I16" s="64" t="s">
        <v>40</v>
      </c>
      <c r="J16" s="64">
        <v>6400.0</v>
      </c>
      <c r="K16" s="64">
        <v>84.0</v>
      </c>
      <c r="L16" s="64" t="s">
        <v>23</v>
      </c>
      <c r="M16" s="64" t="s">
        <v>23</v>
      </c>
      <c r="N16" s="64" t="s">
        <v>821</v>
      </c>
      <c r="O16" s="64" t="s">
        <v>3943</v>
      </c>
      <c r="P16" s="64" t="s">
        <v>1464</v>
      </c>
      <c r="Q16" s="64">
        <v>39.0</v>
      </c>
      <c r="R16" s="64" t="s">
        <v>1464</v>
      </c>
    </row>
    <row r="17" ht="12.75" customHeight="1">
      <c r="A17" s="64">
        <v>112.0</v>
      </c>
      <c r="B17" s="64" t="s">
        <v>3944</v>
      </c>
      <c r="C17" s="64" t="s">
        <v>1365</v>
      </c>
      <c r="D17" s="64" t="s">
        <v>19</v>
      </c>
      <c r="E17" s="64" t="s">
        <v>2834</v>
      </c>
      <c r="F17" s="64" t="s">
        <v>27</v>
      </c>
      <c r="G17" s="64" t="s">
        <v>1464</v>
      </c>
      <c r="H17" s="64" t="s">
        <v>3942</v>
      </c>
      <c r="I17" s="64" t="s">
        <v>40</v>
      </c>
      <c r="J17" s="64">
        <v>9000.0</v>
      </c>
      <c r="K17" s="64">
        <v>91.0</v>
      </c>
      <c r="L17" s="64" t="s">
        <v>23</v>
      </c>
      <c r="M17" s="64" t="s">
        <v>23</v>
      </c>
      <c r="N17" s="64" t="s">
        <v>814</v>
      </c>
      <c r="O17" s="64" t="s">
        <v>3945</v>
      </c>
      <c r="P17" s="64" t="s">
        <v>1464</v>
      </c>
      <c r="Q17" s="64">
        <v>51.0</v>
      </c>
      <c r="R17" s="64" t="s">
        <v>1464</v>
      </c>
    </row>
    <row r="18" ht="12.75" customHeight="1">
      <c r="A18" s="64">
        <v>114.0</v>
      </c>
      <c r="B18" s="64" t="s">
        <v>3946</v>
      </c>
      <c r="C18" s="64" t="s">
        <v>1365</v>
      </c>
      <c r="D18" s="64" t="s">
        <v>19</v>
      </c>
      <c r="E18" s="64" t="s">
        <v>1464</v>
      </c>
      <c r="F18" s="64" t="s">
        <v>1464</v>
      </c>
      <c r="G18" s="64" t="s">
        <v>24</v>
      </c>
      <c r="H18" s="64" t="s">
        <v>3947</v>
      </c>
      <c r="I18" s="64" t="s">
        <v>21</v>
      </c>
      <c r="J18" s="64">
        <v>7400.0</v>
      </c>
      <c r="K18" s="64">
        <v>86.0</v>
      </c>
      <c r="L18" s="64" t="s">
        <v>23</v>
      </c>
      <c r="M18" s="64" t="s">
        <v>40</v>
      </c>
      <c r="N18" s="64" t="s">
        <v>1464</v>
      </c>
      <c r="O18" s="64" t="s">
        <v>3948</v>
      </c>
      <c r="P18" s="64" t="s">
        <v>1464</v>
      </c>
      <c r="Q18" s="64">
        <v>46.0</v>
      </c>
      <c r="R18" s="64" t="s">
        <v>1464</v>
      </c>
    </row>
    <row r="19" ht="12.75" customHeight="1">
      <c r="A19" s="64">
        <v>115.0</v>
      </c>
      <c r="B19" s="64" t="s">
        <v>1740</v>
      </c>
      <c r="C19" s="64" t="s">
        <v>1365</v>
      </c>
      <c r="D19" s="64" t="s">
        <v>19</v>
      </c>
      <c r="E19" s="64" t="s">
        <v>1486</v>
      </c>
      <c r="F19" s="64" t="s">
        <v>69</v>
      </c>
      <c r="G19" s="64" t="s">
        <v>1464</v>
      </c>
      <c r="H19" s="64" t="s">
        <v>3949</v>
      </c>
      <c r="I19" s="64" t="s">
        <v>40</v>
      </c>
      <c r="J19" s="64">
        <v>7000.0</v>
      </c>
      <c r="K19" s="64">
        <v>86.0</v>
      </c>
      <c r="L19" s="64" t="s">
        <v>23</v>
      </c>
      <c r="M19" s="64" t="s">
        <v>23</v>
      </c>
      <c r="N19" s="64" t="s">
        <v>1464</v>
      </c>
      <c r="O19" s="64" t="s">
        <v>3950</v>
      </c>
      <c r="P19" s="64" t="s">
        <v>1464</v>
      </c>
      <c r="Q19" s="64">
        <v>45.0</v>
      </c>
      <c r="R19" s="64" t="s">
        <v>1464</v>
      </c>
    </row>
    <row r="20" ht="12.75" customHeight="1">
      <c r="A20" s="64">
        <v>118.0</v>
      </c>
      <c r="B20" s="64" t="s">
        <v>3951</v>
      </c>
      <c r="C20" s="64" t="s">
        <v>1365</v>
      </c>
      <c r="D20" s="64" t="s">
        <v>19</v>
      </c>
      <c r="E20" s="64" t="s">
        <v>1486</v>
      </c>
      <c r="F20" s="64" t="s">
        <v>69</v>
      </c>
      <c r="G20" s="64" t="s">
        <v>1464</v>
      </c>
      <c r="H20" s="64" t="s">
        <v>3952</v>
      </c>
      <c r="I20" s="64" t="s">
        <v>40</v>
      </c>
      <c r="J20" s="64">
        <v>5200.0</v>
      </c>
      <c r="K20" s="64">
        <v>80.0</v>
      </c>
      <c r="L20" s="64" t="s">
        <v>23</v>
      </c>
      <c r="M20" s="64" t="s">
        <v>23</v>
      </c>
      <c r="N20" s="64" t="s">
        <v>1464</v>
      </c>
      <c r="O20" s="64" t="s">
        <v>3953</v>
      </c>
      <c r="P20" s="64" t="s">
        <v>1464</v>
      </c>
      <c r="Q20" s="64">
        <v>38.0</v>
      </c>
      <c r="R20" s="64" t="s">
        <v>1464</v>
      </c>
    </row>
    <row r="21" ht="12.75" customHeight="1">
      <c r="A21" s="64">
        <v>117.0</v>
      </c>
      <c r="B21" s="64" t="s">
        <v>3954</v>
      </c>
      <c r="C21" s="64" t="s">
        <v>1365</v>
      </c>
      <c r="D21" s="64" t="s">
        <v>19</v>
      </c>
      <c r="E21" s="64" t="s">
        <v>3414</v>
      </c>
      <c r="F21" s="64" t="s">
        <v>77</v>
      </c>
      <c r="G21" s="64" t="s">
        <v>1464</v>
      </c>
      <c r="H21" s="64" t="s">
        <v>3952</v>
      </c>
      <c r="I21" s="64" t="s">
        <v>40</v>
      </c>
      <c r="J21" s="64">
        <v>5600.0</v>
      </c>
      <c r="K21" s="64">
        <v>81.0</v>
      </c>
      <c r="L21" s="64" t="s">
        <v>23</v>
      </c>
      <c r="M21" s="64" t="s">
        <v>40</v>
      </c>
      <c r="N21" s="64" t="s">
        <v>1464</v>
      </c>
      <c r="O21" s="64" t="s">
        <v>3955</v>
      </c>
      <c r="P21" s="64" t="s">
        <v>1464</v>
      </c>
      <c r="Q21" s="64">
        <v>37.0</v>
      </c>
      <c r="R21" s="64" t="s">
        <v>1464</v>
      </c>
    </row>
    <row r="22" ht="12.75" customHeight="1">
      <c r="A22" s="64">
        <v>116.0</v>
      </c>
      <c r="B22" s="64" t="s">
        <v>3956</v>
      </c>
      <c r="C22" s="64" t="s">
        <v>1365</v>
      </c>
      <c r="D22" s="64" t="s">
        <v>19</v>
      </c>
      <c r="E22" s="64" t="s">
        <v>3361</v>
      </c>
      <c r="F22" s="64" t="s">
        <v>80</v>
      </c>
      <c r="G22" s="64" t="s">
        <v>1464</v>
      </c>
      <c r="H22" s="64" t="s">
        <v>3952</v>
      </c>
      <c r="I22" s="64" t="s">
        <v>40</v>
      </c>
      <c r="J22" s="64">
        <v>6400.0</v>
      </c>
      <c r="K22" s="64">
        <v>86.0</v>
      </c>
      <c r="L22" s="64" t="s">
        <v>23</v>
      </c>
      <c r="M22" s="64" t="s">
        <v>23</v>
      </c>
      <c r="N22" s="64" t="s">
        <v>1464</v>
      </c>
      <c r="O22" s="64" t="s">
        <v>3957</v>
      </c>
      <c r="P22" s="64" t="s">
        <v>1464</v>
      </c>
      <c r="Q22" s="64">
        <v>43.0</v>
      </c>
      <c r="R22" s="64" t="s">
        <v>1464</v>
      </c>
    </row>
    <row r="23" ht="12.75" customHeight="1">
      <c r="A23" s="64">
        <v>119.0</v>
      </c>
      <c r="B23" s="64" t="s">
        <v>3958</v>
      </c>
      <c r="C23" s="64" t="s">
        <v>1365</v>
      </c>
      <c r="D23" s="64" t="s">
        <v>19</v>
      </c>
      <c r="E23" s="64" t="s">
        <v>3423</v>
      </c>
      <c r="F23" s="64" t="s">
        <v>71</v>
      </c>
      <c r="G23" s="64" t="s">
        <v>1464</v>
      </c>
      <c r="H23" s="64" t="s">
        <v>3959</v>
      </c>
      <c r="I23" s="64" t="s">
        <v>40</v>
      </c>
      <c r="J23" s="64">
        <v>5000.0</v>
      </c>
      <c r="K23" s="64">
        <v>73.0</v>
      </c>
      <c r="L23" s="64" t="s">
        <v>23</v>
      </c>
      <c r="M23" s="64" t="s">
        <v>23</v>
      </c>
      <c r="N23" s="64" t="s">
        <v>1464</v>
      </c>
      <c r="O23" s="64" t="s">
        <v>3960</v>
      </c>
      <c r="P23" s="64" t="s">
        <v>1464</v>
      </c>
      <c r="Q23" s="64">
        <v>42.0</v>
      </c>
      <c r="R23" s="64" t="s">
        <v>1464</v>
      </c>
    </row>
    <row r="24" ht="12.75" customHeight="1">
      <c r="A24" s="64">
        <v>120.0</v>
      </c>
      <c r="B24" s="64" t="s">
        <v>3961</v>
      </c>
      <c r="C24" s="64" t="s">
        <v>1365</v>
      </c>
      <c r="D24" s="64" t="s">
        <v>19</v>
      </c>
      <c r="E24" s="64" t="s">
        <v>3962</v>
      </c>
      <c r="F24" s="64" t="s">
        <v>1166</v>
      </c>
      <c r="G24" s="64" t="s">
        <v>1464</v>
      </c>
      <c r="H24" s="64" t="s">
        <v>3959</v>
      </c>
      <c r="I24" s="64" t="s">
        <v>40</v>
      </c>
      <c r="J24" s="64">
        <v>5900.0</v>
      </c>
      <c r="K24" s="64">
        <v>82.0</v>
      </c>
      <c r="L24" s="64" t="s">
        <v>23</v>
      </c>
      <c r="M24" s="64" t="s">
        <v>23</v>
      </c>
      <c r="N24" s="64" t="s">
        <v>1464</v>
      </c>
      <c r="O24" s="64" t="s">
        <v>3963</v>
      </c>
      <c r="P24" s="64" t="s">
        <v>1464</v>
      </c>
      <c r="Q24" s="64">
        <v>42.0</v>
      </c>
      <c r="R24" s="64" t="s">
        <v>1464</v>
      </c>
    </row>
    <row r="25" ht="12.75" customHeight="1">
      <c r="A25" s="64">
        <v>121.0</v>
      </c>
      <c r="B25" s="64" t="s">
        <v>3964</v>
      </c>
      <c r="C25" s="64" t="s">
        <v>1365</v>
      </c>
      <c r="D25" s="64" t="s">
        <v>19</v>
      </c>
      <c r="E25" s="64" t="s">
        <v>3423</v>
      </c>
      <c r="F25" s="64" t="s">
        <v>71</v>
      </c>
      <c r="G25" s="64" t="s">
        <v>1464</v>
      </c>
      <c r="H25" s="64" t="s">
        <v>3965</v>
      </c>
      <c r="I25" s="64" t="s">
        <v>40</v>
      </c>
      <c r="J25" s="64">
        <v>5000.0</v>
      </c>
      <c r="K25" s="64">
        <v>78.0</v>
      </c>
      <c r="L25" s="64" t="s">
        <v>23</v>
      </c>
      <c r="M25" s="64" t="s">
        <v>23</v>
      </c>
      <c r="N25" s="64" t="s">
        <v>1464</v>
      </c>
      <c r="O25" s="64" t="s">
        <v>3966</v>
      </c>
      <c r="P25" s="64" t="s">
        <v>1464</v>
      </c>
      <c r="Q25" s="64">
        <v>40.0</v>
      </c>
      <c r="R25" s="64" t="s">
        <v>1464</v>
      </c>
    </row>
    <row r="26" ht="12.75" customHeight="1">
      <c r="A26" s="64">
        <v>122.0</v>
      </c>
      <c r="B26" s="64" t="s">
        <v>3967</v>
      </c>
      <c r="C26" s="64" t="s">
        <v>1365</v>
      </c>
      <c r="D26" s="64" t="s">
        <v>19</v>
      </c>
      <c r="E26" s="64" t="s">
        <v>1466</v>
      </c>
      <c r="F26" s="64" t="s">
        <v>74</v>
      </c>
      <c r="G26" s="64" t="s">
        <v>1464</v>
      </c>
      <c r="H26" s="64" t="s">
        <v>3968</v>
      </c>
      <c r="I26" s="64" t="s">
        <v>40</v>
      </c>
      <c r="J26" s="64">
        <v>4500.0</v>
      </c>
      <c r="K26" s="64">
        <v>72.0</v>
      </c>
      <c r="L26" s="64" t="s">
        <v>23</v>
      </c>
      <c r="M26" s="64" t="s">
        <v>23</v>
      </c>
      <c r="N26" s="64" t="s">
        <v>1464</v>
      </c>
      <c r="O26" s="64" t="s">
        <v>3969</v>
      </c>
      <c r="P26" s="64" t="s">
        <v>1464</v>
      </c>
      <c r="Q26" s="64">
        <v>39.0</v>
      </c>
      <c r="R26" s="64" t="s">
        <v>1464</v>
      </c>
    </row>
    <row r="27" ht="12.75" customHeight="1">
      <c r="A27" s="64">
        <v>123.0</v>
      </c>
      <c r="B27" s="64" t="s">
        <v>3970</v>
      </c>
      <c r="C27" s="64" t="s">
        <v>1365</v>
      </c>
      <c r="D27" s="64" t="s">
        <v>19</v>
      </c>
      <c r="E27" s="64" t="s">
        <v>1665</v>
      </c>
      <c r="F27" s="64" t="s">
        <v>70</v>
      </c>
      <c r="G27" s="64" t="s">
        <v>1464</v>
      </c>
      <c r="H27" s="64" t="s">
        <v>3968</v>
      </c>
      <c r="I27" s="64" t="s">
        <v>40</v>
      </c>
      <c r="J27" s="64">
        <v>7300.0</v>
      </c>
      <c r="K27" s="64">
        <v>89.0</v>
      </c>
      <c r="L27" s="64" t="s">
        <v>23</v>
      </c>
      <c r="M27" s="64" t="s">
        <v>23</v>
      </c>
      <c r="N27" s="64" t="s">
        <v>1464</v>
      </c>
      <c r="O27" s="64" t="s">
        <v>3971</v>
      </c>
      <c r="P27" s="64" t="s">
        <v>1464</v>
      </c>
      <c r="Q27" s="64">
        <v>46.0</v>
      </c>
      <c r="R27" s="64" t="s">
        <v>1464</v>
      </c>
    </row>
    <row r="28" ht="12.75" customHeight="1">
      <c r="A28" s="64">
        <v>125.0</v>
      </c>
      <c r="B28" s="64" t="s">
        <v>3972</v>
      </c>
      <c r="C28" s="64" t="s">
        <v>1365</v>
      </c>
      <c r="D28" s="64" t="s">
        <v>19</v>
      </c>
      <c r="E28" s="64" t="s">
        <v>1464</v>
      </c>
      <c r="F28" s="64" t="s">
        <v>1464</v>
      </c>
      <c r="G28" s="64" t="s">
        <v>3973</v>
      </c>
      <c r="H28" s="64" t="s">
        <v>3974</v>
      </c>
      <c r="I28" s="64" t="s">
        <v>21</v>
      </c>
      <c r="J28" s="64">
        <v>3400.0</v>
      </c>
      <c r="K28" s="64">
        <v>68.0</v>
      </c>
      <c r="L28" s="64" t="s">
        <v>23</v>
      </c>
      <c r="M28" s="64" t="s">
        <v>23</v>
      </c>
      <c r="N28" s="64" t="s">
        <v>1464</v>
      </c>
      <c r="O28" s="64" t="s">
        <v>3975</v>
      </c>
      <c r="P28" s="64" t="s">
        <v>1464</v>
      </c>
      <c r="Q28" s="64">
        <v>37.0</v>
      </c>
      <c r="R28" s="64" t="s">
        <v>1464</v>
      </c>
    </row>
    <row r="29" ht="12.75" customHeight="1">
      <c r="A29" s="64">
        <v>124.0</v>
      </c>
      <c r="B29" s="64" t="s">
        <v>3976</v>
      </c>
      <c r="C29" s="64" t="s">
        <v>1365</v>
      </c>
      <c r="D29" s="64" t="s">
        <v>19</v>
      </c>
      <c r="E29" s="64" t="s">
        <v>1464</v>
      </c>
      <c r="F29" s="64" t="s">
        <v>1464</v>
      </c>
      <c r="G29" s="64" t="s">
        <v>36</v>
      </c>
      <c r="H29" s="64" t="s">
        <v>3974</v>
      </c>
      <c r="I29" s="64" t="s">
        <v>21</v>
      </c>
      <c r="J29" s="64">
        <v>5800.0</v>
      </c>
      <c r="K29" s="64">
        <v>79.0</v>
      </c>
      <c r="L29" s="64" t="s">
        <v>23</v>
      </c>
      <c r="M29" s="64" t="s">
        <v>40</v>
      </c>
      <c r="N29" s="64" t="s">
        <v>1464</v>
      </c>
      <c r="O29" s="64" t="s">
        <v>3977</v>
      </c>
      <c r="P29" s="64" t="s">
        <v>1464</v>
      </c>
      <c r="Q29" s="64">
        <v>43.0</v>
      </c>
      <c r="R29" s="64" t="s">
        <v>1464</v>
      </c>
    </row>
    <row r="30" ht="12.75" customHeight="1">
      <c r="A30" s="64">
        <v>126.0</v>
      </c>
      <c r="B30" s="64" t="s">
        <v>3978</v>
      </c>
      <c r="C30" s="64" t="s">
        <v>1365</v>
      </c>
      <c r="D30" s="64" t="s">
        <v>19</v>
      </c>
      <c r="E30" s="64" t="s">
        <v>1464</v>
      </c>
      <c r="F30" s="64" t="s">
        <v>1464</v>
      </c>
      <c r="G30" s="64" t="s">
        <v>33</v>
      </c>
      <c r="H30" s="64" t="s">
        <v>3979</v>
      </c>
      <c r="I30" s="64" t="s">
        <v>21</v>
      </c>
      <c r="J30" s="64">
        <v>3950.0</v>
      </c>
      <c r="K30" s="64">
        <v>74.0</v>
      </c>
      <c r="L30" s="64" t="s">
        <v>23</v>
      </c>
      <c r="M30" s="64" t="s">
        <v>23</v>
      </c>
      <c r="N30" s="64" t="s">
        <v>1464</v>
      </c>
      <c r="O30" s="64" t="s">
        <v>3980</v>
      </c>
      <c r="P30" s="64" t="s">
        <v>1464</v>
      </c>
      <c r="Q30" s="64">
        <v>36.0</v>
      </c>
      <c r="R30" s="64" t="s">
        <v>1464</v>
      </c>
    </row>
    <row r="31" ht="12.75" customHeight="1">
      <c r="A31" s="64">
        <v>132.0</v>
      </c>
      <c r="B31" s="64" t="s">
        <v>3981</v>
      </c>
      <c r="C31" s="64" t="s">
        <v>1365</v>
      </c>
      <c r="D31" s="64" t="s">
        <v>19</v>
      </c>
      <c r="E31" s="64" t="s">
        <v>1533</v>
      </c>
      <c r="F31" s="64" t="s">
        <v>79</v>
      </c>
      <c r="G31" s="64" t="s">
        <v>1464</v>
      </c>
      <c r="H31" s="64" t="s">
        <v>3982</v>
      </c>
      <c r="I31" s="64" t="s">
        <v>40</v>
      </c>
      <c r="J31" s="64">
        <v>3850.0</v>
      </c>
      <c r="K31" s="64">
        <v>69.0</v>
      </c>
      <c r="L31" s="64" t="s">
        <v>23</v>
      </c>
      <c r="M31" s="64" t="s">
        <v>23</v>
      </c>
      <c r="N31" s="64" t="s">
        <v>1464</v>
      </c>
      <c r="O31" s="64" t="s">
        <v>3983</v>
      </c>
      <c r="P31" s="64" t="s">
        <v>1464</v>
      </c>
      <c r="Q31" s="64">
        <v>36.0</v>
      </c>
      <c r="R31" s="64" t="s">
        <v>1464</v>
      </c>
    </row>
    <row r="32" ht="12.75" customHeight="1">
      <c r="A32" s="64">
        <v>128.0</v>
      </c>
      <c r="B32" s="64" t="s">
        <v>3984</v>
      </c>
      <c r="C32" s="64" t="s">
        <v>1365</v>
      </c>
      <c r="D32" s="64" t="s">
        <v>19</v>
      </c>
      <c r="E32" s="64" t="s">
        <v>1466</v>
      </c>
      <c r="F32" s="64" t="s">
        <v>74</v>
      </c>
      <c r="G32" s="64" t="s">
        <v>1464</v>
      </c>
      <c r="H32" s="64" t="s">
        <v>3982</v>
      </c>
      <c r="I32" s="64" t="s">
        <v>40</v>
      </c>
      <c r="J32" s="64">
        <v>3825.0</v>
      </c>
      <c r="K32" s="64">
        <v>70.0</v>
      </c>
      <c r="L32" s="64" t="s">
        <v>23</v>
      </c>
      <c r="M32" s="64" t="s">
        <v>23</v>
      </c>
      <c r="N32" s="64" t="s">
        <v>1464</v>
      </c>
      <c r="O32" s="64" t="s">
        <v>3985</v>
      </c>
      <c r="P32" s="64" t="s">
        <v>1464</v>
      </c>
      <c r="Q32" s="64">
        <v>37.0</v>
      </c>
      <c r="R32" s="64" t="s">
        <v>1464</v>
      </c>
    </row>
    <row r="33" ht="12.75" customHeight="1">
      <c r="A33" s="64">
        <v>131.0</v>
      </c>
      <c r="B33" s="64" t="s">
        <v>1851</v>
      </c>
      <c r="C33" s="64" t="s">
        <v>1365</v>
      </c>
      <c r="D33" s="64" t="s">
        <v>19</v>
      </c>
      <c r="E33" s="64" t="s">
        <v>1464</v>
      </c>
      <c r="F33" s="64" t="s">
        <v>1464</v>
      </c>
      <c r="G33" s="64" t="s">
        <v>62</v>
      </c>
      <c r="H33" s="64" t="s">
        <v>3982</v>
      </c>
      <c r="I33" s="64" t="s">
        <v>21</v>
      </c>
      <c r="J33" s="64">
        <v>4550.0</v>
      </c>
      <c r="K33" s="64">
        <v>73.0</v>
      </c>
      <c r="L33" s="64" t="s">
        <v>23</v>
      </c>
      <c r="M33" s="64" t="s">
        <v>23</v>
      </c>
      <c r="N33" s="64" t="s">
        <v>1464</v>
      </c>
      <c r="O33" s="64" t="s">
        <v>3986</v>
      </c>
      <c r="P33" s="64" t="s">
        <v>1464</v>
      </c>
      <c r="Q33" s="64">
        <v>38.0</v>
      </c>
      <c r="R33" s="64" t="s">
        <v>1464</v>
      </c>
    </row>
    <row r="34" ht="12.75" customHeight="1">
      <c r="A34" s="64">
        <v>127.0</v>
      </c>
      <c r="B34" s="64" t="s">
        <v>3987</v>
      </c>
      <c r="C34" s="64" t="s">
        <v>1365</v>
      </c>
      <c r="D34" s="64" t="s">
        <v>19</v>
      </c>
      <c r="E34" s="64" t="s">
        <v>1665</v>
      </c>
      <c r="F34" s="64" t="s">
        <v>70</v>
      </c>
      <c r="G34" s="64" t="s">
        <v>1464</v>
      </c>
      <c r="H34" s="64" t="s">
        <v>3982</v>
      </c>
      <c r="I34" s="64" t="s">
        <v>40</v>
      </c>
      <c r="J34" s="64">
        <v>4825.0</v>
      </c>
      <c r="K34" s="64">
        <v>74.0</v>
      </c>
      <c r="L34" s="64" t="s">
        <v>23</v>
      </c>
      <c r="M34" s="64" t="s">
        <v>23</v>
      </c>
      <c r="N34" s="64" t="s">
        <v>1464</v>
      </c>
      <c r="O34" s="64" t="s">
        <v>3988</v>
      </c>
      <c r="P34" s="64" t="s">
        <v>1464</v>
      </c>
      <c r="Q34" s="64">
        <v>39.0</v>
      </c>
      <c r="R34" s="64" t="s">
        <v>1464</v>
      </c>
    </row>
    <row r="35" ht="12.75" customHeight="1">
      <c r="A35" s="64">
        <v>133.0</v>
      </c>
      <c r="B35" s="64" t="s">
        <v>2505</v>
      </c>
      <c r="C35" s="64" t="s">
        <v>1365</v>
      </c>
      <c r="D35" s="64" t="s">
        <v>19</v>
      </c>
      <c r="E35" s="64" t="s">
        <v>1464</v>
      </c>
      <c r="F35" s="64" t="s">
        <v>1464</v>
      </c>
      <c r="G35" s="64" t="s">
        <v>22</v>
      </c>
      <c r="H35" s="64" t="s">
        <v>3982</v>
      </c>
      <c r="I35" s="64" t="s">
        <v>21</v>
      </c>
      <c r="J35" s="64">
        <v>5350.0</v>
      </c>
      <c r="K35" s="64">
        <v>75.0</v>
      </c>
      <c r="L35" s="64" t="s">
        <v>23</v>
      </c>
      <c r="M35" s="64" t="s">
        <v>23</v>
      </c>
      <c r="N35" s="64" t="s">
        <v>1464</v>
      </c>
      <c r="O35" s="64" t="s">
        <v>3989</v>
      </c>
      <c r="P35" s="64" t="s">
        <v>1464</v>
      </c>
      <c r="Q35" s="64">
        <v>43.0</v>
      </c>
      <c r="R35" s="64" t="s">
        <v>1464</v>
      </c>
    </row>
    <row r="36" ht="12.75" customHeight="1">
      <c r="A36" s="64">
        <v>130.0</v>
      </c>
      <c r="B36" s="64" t="s">
        <v>3990</v>
      </c>
      <c r="C36" s="64" t="s">
        <v>1365</v>
      </c>
      <c r="D36" s="64" t="s">
        <v>19</v>
      </c>
      <c r="E36" s="64" t="s">
        <v>1795</v>
      </c>
      <c r="F36" s="64" t="s">
        <v>72</v>
      </c>
      <c r="G36" s="64" t="s">
        <v>1464</v>
      </c>
      <c r="H36" s="64" t="s">
        <v>3982</v>
      </c>
      <c r="I36" s="64" t="s">
        <v>40</v>
      </c>
      <c r="J36" s="64">
        <v>5000.0</v>
      </c>
      <c r="K36" s="64">
        <v>76.0</v>
      </c>
      <c r="L36" s="64" t="s">
        <v>23</v>
      </c>
      <c r="M36" s="64" t="s">
        <v>23</v>
      </c>
      <c r="N36" s="64" t="s">
        <v>1464</v>
      </c>
      <c r="O36" s="64" t="s">
        <v>3991</v>
      </c>
      <c r="P36" s="64" t="s">
        <v>1464</v>
      </c>
      <c r="Q36" s="64">
        <v>40.0</v>
      </c>
      <c r="R36" s="64" t="s">
        <v>1464</v>
      </c>
    </row>
    <row r="37" ht="12.75" customHeight="1">
      <c r="A37" s="64">
        <v>129.0</v>
      </c>
      <c r="B37" s="64" t="s">
        <v>3992</v>
      </c>
      <c r="C37" s="64" t="s">
        <v>1365</v>
      </c>
      <c r="D37" s="64" t="s">
        <v>19</v>
      </c>
      <c r="E37" s="64" t="s">
        <v>1486</v>
      </c>
      <c r="F37" s="64" t="s">
        <v>69</v>
      </c>
      <c r="G37" s="64" t="s">
        <v>1464</v>
      </c>
      <c r="H37" s="64" t="s">
        <v>3982</v>
      </c>
      <c r="I37" s="64" t="s">
        <v>40</v>
      </c>
      <c r="J37" s="64">
        <v>5250.0</v>
      </c>
      <c r="K37" s="64">
        <v>81.0</v>
      </c>
      <c r="L37" s="64" t="s">
        <v>23</v>
      </c>
      <c r="M37" s="64" t="s">
        <v>23</v>
      </c>
      <c r="N37" s="64" t="s">
        <v>1464</v>
      </c>
      <c r="O37" s="64" t="s">
        <v>3993</v>
      </c>
      <c r="P37" s="64" t="s">
        <v>1464</v>
      </c>
      <c r="Q37" s="64">
        <v>43.0</v>
      </c>
      <c r="R37" s="64" t="s">
        <v>1464</v>
      </c>
    </row>
    <row r="38" ht="12.75" customHeight="1">
      <c r="A38" s="64">
        <v>135.0</v>
      </c>
      <c r="B38" s="64" t="s">
        <v>3994</v>
      </c>
      <c r="C38" s="64" t="s">
        <v>1365</v>
      </c>
      <c r="D38" s="64" t="s">
        <v>19</v>
      </c>
      <c r="E38" s="64" t="s">
        <v>1481</v>
      </c>
      <c r="F38" s="64" t="s">
        <v>68</v>
      </c>
      <c r="G38" s="64" t="s">
        <v>1464</v>
      </c>
      <c r="H38" s="64" t="s">
        <v>3995</v>
      </c>
      <c r="I38" s="64" t="s">
        <v>40</v>
      </c>
      <c r="J38" s="64">
        <v>2900.0</v>
      </c>
      <c r="K38" s="64">
        <v>70.0</v>
      </c>
      <c r="L38" s="64" t="s">
        <v>23</v>
      </c>
      <c r="M38" s="64" t="s">
        <v>23</v>
      </c>
      <c r="N38" s="64" t="s">
        <v>1464</v>
      </c>
      <c r="O38" s="64" t="s">
        <v>3996</v>
      </c>
      <c r="P38" s="64" t="s">
        <v>1464</v>
      </c>
      <c r="Q38" s="64">
        <v>34.0</v>
      </c>
      <c r="R38" s="64" t="s">
        <v>1464</v>
      </c>
    </row>
    <row r="39" ht="12.75" customHeight="1">
      <c r="A39" s="64">
        <v>134.0</v>
      </c>
      <c r="B39" s="64" t="s">
        <v>3997</v>
      </c>
      <c r="C39" s="64" t="s">
        <v>1365</v>
      </c>
      <c r="D39" s="64" t="s">
        <v>19</v>
      </c>
      <c r="E39" s="64" t="s">
        <v>1464</v>
      </c>
      <c r="F39" s="64" t="s">
        <v>1464</v>
      </c>
      <c r="G39" s="64" t="s">
        <v>24</v>
      </c>
      <c r="H39" s="64" t="s">
        <v>3995</v>
      </c>
      <c r="I39" s="64" t="s">
        <v>21</v>
      </c>
      <c r="J39" s="64">
        <v>5400.0</v>
      </c>
      <c r="K39" s="64">
        <v>77.0</v>
      </c>
      <c r="L39" s="64" t="s">
        <v>23</v>
      </c>
      <c r="M39" s="64" t="s">
        <v>23</v>
      </c>
      <c r="N39" s="64" t="s">
        <v>1464</v>
      </c>
      <c r="O39" s="64" t="s">
        <v>3998</v>
      </c>
      <c r="P39" s="64" t="s">
        <v>1464</v>
      </c>
      <c r="Q39" s="64">
        <v>43.0</v>
      </c>
      <c r="R39" s="64" t="s">
        <v>1464</v>
      </c>
    </row>
    <row r="40" ht="12.75" customHeight="1">
      <c r="A40" s="64">
        <v>136.0</v>
      </c>
      <c r="B40" s="64" t="s">
        <v>3999</v>
      </c>
      <c r="C40" s="64" t="s">
        <v>1365</v>
      </c>
      <c r="D40" s="64" t="s">
        <v>19</v>
      </c>
      <c r="E40" s="64" t="s">
        <v>1665</v>
      </c>
      <c r="F40" s="64" t="s">
        <v>70</v>
      </c>
      <c r="G40" s="64" t="s">
        <v>1464</v>
      </c>
      <c r="H40" s="64" t="s">
        <v>3995</v>
      </c>
      <c r="I40" s="64" t="s">
        <v>40</v>
      </c>
      <c r="J40" s="64">
        <v>7700.0</v>
      </c>
      <c r="K40" s="64">
        <v>85.0</v>
      </c>
      <c r="L40" s="64" t="s">
        <v>23</v>
      </c>
      <c r="M40" s="64" t="s">
        <v>23</v>
      </c>
      <c r="N40" s="64" t="s">
        <v>814</v>
      </c>
      <c r="O40" s="64" t="s">
        <v>4000</v>
      </c>
      <c r="P40" s="64" t="s">
        <v>1464</v>
      </c>
      <c r="Q40" s="64">
        <v>47.0</v>
      </c>
      <c r="R40" s="64" t="s">
        <v>1464</v>
      </c>
    </row>
    <row r="41" ht="12.75" customHeight="1">
      <c r="A41" s="64">
        <v>137.0</v>
      </c>
      <c r="B41" s="64" t="s">
        <v>4001</v>
      </c>
      <c r="C41" s="64" t="s">
        <v>1365</v>
      </c>
      <c r="D41" s="64" t="s">
        <v>19</v>
      </c>
      <c r="E41" s="64" t="s">
        <v>1464</v>
      </c>
      <c r="F41" s="64" t="s">
        <v>1464</v>
      </c>
      <c r="G41" s="64" t="s">
        <v>37</v>
      </c>
      <c r="H41" s="64" t="s">
        <v>4002</v>
      </c>
      <c r="I41" s="64" t="s">
        <v>21</v>
      </c>
      <c r="J41" s="64">
        <v>5200.0</v>
      </c>
      <c r="K41" s="64">
        <v>78.0</v>
      </c>
      <c r="L41" s="64" t="s">
        <v>23</v>
      </c>
      <c r="M41" s="64" t="s">
        <v>23</v>
      </c>
      <c r="N41" s="64" t="s">
        <v>814</v>
      </c>
      <c r="O41" s="64" t="s">
        <v>4003</v>
      </c>
      <c r="P41" s="64" t="s">
        <v>1464</v>
      </c>
      <c r="Q41" s="64">
        <v>41.0</v>
      </c>
      <c r="R41" s="64" t="s">
        <v>1464</v>
      </c>
    </row>
    <row r="42" ht="12.75" customHeight="1">
      <c r="A42" s="64">
        <v>138.0</v>
      </c>
      <c r="B42" s="64" t="s">
        <v>3978</v>
      </c>
      <c r="C42" s="64" t="s">
        <v>1365</v>
      </c>
      <c r="D42" s="64" t="s">
        <v>19</v>
      </c>
      <c r="E42" s="64" t="s">
        <v>1464</v>
      </c>
      <c r="F42" s="64" t="s">
        <v>1464</v>
      </c>
      <c r="G42" s="64" t="s">
        <v>1281</v>
      </c>
      <c r="H42" s="64" t="s">
        <v>4004</v>
      </c>
      <c r="I42" s="64" t="s">
        <v>21</v>
      </c>
      <c r="J42" s="64">
        <v>4300.0</v>
      </c>
      <c r="K42" s="64">
        <v>73.0</v>
      </c>
      <c r="L42" s="64" t="s">
        <v>23</v>
      </c>
      <c r="M42" s="64" t="s">
        <v>23</v>
      </c>
      <c r="N42" s="64" t="s">
        <v>1464</v>
      </c>
      <c r="O42" s="64" t="s">
        <v>4005</v>
      </c>
      <c r="P42" s="64" t="s">
        <v>1464</v>
      </c>
      <c r="Q42" s="64">
        <v>39.0</v>
      </c>
      <c r="R42" s="64" t="s">
        <v>1464</v>
      </c>
    </row>
    <row r="43" ht="12.75" customHeight="1">
      <c r="A43" s="64">
        <v>139.0</v>
      </c>
      <c r="B43" s="64" t="s">
        <v>1858</v>
      </c>
      <c r="C43" s="64" t="s">
        <v>1365</v>
      </c>
      <c r="D43" s="64" t="s">
        <v>19</v>
      </c>
      <c r="E43" s="64" t="s">
        <v>1464</v>
      </c>
      <c r="F43" s="64" t="s">
        <v>1464</v>
      </c>
      <c r="G43" s="64" t="s">
        <v>47</v>
      </c>
      <c r="H43" s="64" t="s">
        <v>4006</v>
      </c>
      <c r="I43" s="64" t="s">
        <v>21</v>
      </c>
      <c r="J43" s="64">
        <v>5500.0</v>
      </c>
      <c r="K43" s="64">
        <v>78.0</v>
      </c>
      <c r="L43" s="64" t="s">
        <v>23</v>
      </c>
      <c r="M43" s="64" t="s">
        <v>23</v>
      </c>
      <c r="N43" s="64" t="s">
        <v>814</v>
      </c>
      <c r="O43" s="64" t="s">
        <v>4007</v>
      </c>
      <c r="P43" s="64" t="s">
        <v>1464</v>
      </c>
      <c r="Q43" s="64">
        <v>45.0</v>
      </c>
      <c r="R43" s="64" t="s">
        <v>1464</v>
      </c>
    </row>
    <row r="44" ht="12.75" customHeight="1">
      <c r="A44" s="64">
        <v>141.0</v>
      </c>
      <c r="B44" s="64" t="s">
        <v>4008</v>
      </c>
      <c r="C44" s="64" t="s">
        <v>1365</v>
      </c>
      <c r="D44" s="64" t="s">
        <v>19</v>
      </c>
      <c r="E44" s="64" t="s">
        <v>3361</v>
      </c>
      <c r="F44" s="64" t="s">
        <v>80</v>
      </c>
      <c r="G44" s="64" t="s">
        <v>1464</v>
      </c>
      <c r="H44" s="64" t="s">
        <v>4009</v>
      </c>
      <c r="I44" s="64" t="s">
        <v>40</v>
      </c>
      <c r="J44" s="64">
        <v>6400.0</v>
      </c>
      <c r="K44" s="64">
        <v>71.0</v>
      </c>
      <c r="L44" s="64" t="s">
        <v>23</v>
      </c>
      <c r="M44" s="64" t="s">
        <v>23</v>
      </c>
      <c r="N44" s="64" t="s">
        <v>1464</v>
      </c>
      <c r="O44" s="64" t="s">
        <v>4010</v>
      </c>
      <c r="P44" s="64" t="s">
        <v>1464</v>
      </c>
      <c r="Q44" s="64">
        <v>46.0</v>
      </c>
      <c r="R44" s="64" t="s">
        <v>1464</v>
      </c>
    </row>
    <row r="45" ht="12.75" customHeight="1">
      <c r="A45" s="64">
        <v>142.0</v>
      </c>
      <c r="B45" s="64" t="s">
        <v>4011</v>
      </c>
      <c r="C45" s="64" t="s">
        <v>1365</v>
      </c>
      <c r="D45" s="64" t="s">
        <v>19</v>
      </c>
      <c r="E45" s="64" t="s">
        <v>3420</v>
      </c>
      <c r="F45" s="64" t="s">
        <v>76</v>
      </c>
      <c r="G45" s="64" t="s">
        <v>1464</v>
      </c>
      <c r="H45" s="64" t="s">
        <v>4009</v>
      </c>
      <c r="I45" s="64" t="s">
        <v>40</v>
      </c>
      <c r="J45" s="64">
        <v>4500.0</v>
      </c>
      <c r="K45" s="64">
        <v>76.0</v>
      </c>
      <c r="L45" s="64" t="s">
        <v>23</v>
      </c>
      <c r="M45" s="64" t="s">
        <v>1464</v>
      </c>
      <c r="N45" s="64" t="s">
        <v>1464</v>
      </c>
      <c r="O45" s="64" t="s">
        <v>4012</v>
      </c>
      <c r="P45" s="64" t="s">
        <v>816</v>
      </c>
      <c r="Q45" s="64">
        <v>36.0</v>
      </c>
      <c r="R45" s="64" t="s">
        <v>1464</v>
      </c>
    </row>
    <row r="46" ht="12.75" customHeight="1">
      <c r="A46" s="64">
        <v>140.0</v>
      </c>
      <c r="B46" s="64" t="s">
        <v>4013</v>
      </c>
      <c r="C46" s="64" t="s">
        <v>1365</v>
      </c>
      <c r="D46" s="64" t="s">
        <v>19</v>
      </c>
      <c r="E46" s="64" t="s">
        <v>1481</v>
      </c>
      <c r="F46" s="64" t="s">
        <v>68</v>
      </c>
      <c r="G46" s="64" t="s">
        <v>1464</v>
      </c>
      <c r="H46" s="64" t="s">
        <v>4009</v>
      </c>
      <c r="I46" s="64" t="s">
        <v>40</v>
      </c>
      <c r="J46" s="64">
        <v>5500.0</v>
      </c>
      <c r="K46" s="64">
        <v>76.0</v>
      </c>
      <c r="L46" s="64" t="s">
        <v>23</v>
      </c>
      <c r="M46" s="64" t="s">
        <v>23</v>
      </c>
      <c r="N46" s="64" t="s">
        <v>1464</v>
      </c>
      <c r="O46" s="64" t="s">
        <v>4014</v>
      </c>
      <c r="P46" s="64" t="s">
        <v>1464</v>
      </c>
      <c r="Q46" s="64">
        <v>40.0</v>
      </c>
      <c r="R46" s="64" t="s">
        <v>1464</v>
      </c>
    </row>
    <row r="47" ht="12.75" customHeight="1">
      <c r="A47" s="64">
        <v>143.0</v>
      </c>
      <c r="B47" s="64" t="s">
        <v>4015</v>
      </c>
      <c r="C47" s="64" t="s">
        <v>1365</v>
      </c>
      <c r="D47" s="64" t="s">
        <v>19</v>
      </c>
      <c r="E47" s="64" t="s">
        <v>1486</v>
      </c>
      <c r="F47" s="64" t="s">
        <v>69</v>
      </c>
      <c r="G47" s="64" t="s">
        <v>1464</v>
      </c>
      <c r="H47" s="64" t="s">
        <v>4009</v>
      </c>
      <c r="I47" s="64" t="s">
        <v>40</v>
      </c>
      <c r="J47" s="64">
        <v>4900.0</v>
      </c>
      <c r="K47" s="64">
        <v>78.0</v>
      </c>
      <c r="L47" s="64" t="s">
        <v>23</v>
      </c>
      <c r="M47" s="64" t="s">
        <v>23</v>
      </c>
      <c r="N47" s="64" t="s">
        <v>1464</v>
      </c>
      <c r="O47" s="64" t="s">
        <v>4016</v>
      </c>
      <c r="P47" s="64" t="s">
        <v>1464</v>
      </c>
      <c r="Q47" s="64">
        <v>40.0</v>
      </c>
      <c r="R47" s="64" t="s">
        <v>1464</v>
      </c>
    </row>
    <row r="48" ht="12.75" customHeight="1">
      <c r="A48" s="64">
        <v>144.0</v>
      </c>
      <c r="B48" s="64" t="s">
        <v>4017</v>
      </c>
      <c r="C48" s="64" t="s">
        <v>1365</v>
      </c>
      <c r="D48" s="64" t="s">
        <v>19</v>
      </c>
      <c r="E48" s="64" t="s">
        <v>1533</v>
      </c>
      <c r="F48" s="64" t="s">
        <v>79</v>
      </c>
      <c r="G48" s="64" t="s">
        <v>1464</v>
      </c>
      <c r="H48" s="64" t="s">
        <v>4018</v>
      </c>
      <c r="I48" s="64" t="s">
        <v>40</v>
      </c>
      <c r="J48" s="64">
        <v>5050.0</v>
      </c>
      <c r="K48" s="64">
        <v>76.0</v>
      </c>
      <c r="L48" s="64" t="s">
        <v>23</v>
      </c>
      <c r="M48" s="64" t="s">
        <v>23</v>
      </c>
      <c r="N48" s="64" t="s">
        <v>1464</v>
      </c>
      <c r="O48" s="64" t="s">
        <v>4019</v>
      </c>
      <c r="P48" s="64" t="s">
        <v>1464</v>
      </c>
      <c r="Q48" s="64">
        <v>40.0</v>
      </c>
      <c r="R48" s="64" t="s">
        <v>1464</v>
      </c>
    </row>
    <row r="49" ht="12.75" customHeight="1">
      <c r="A49" s="64">
        <v>150.0</v>
      </c>
      <c r="B49" s="64" t="s">
        <v>1640</v>
      </c>
      <c r="C49" s="64" t="s">
        <v>1365</v>
      </c>
      <c r="D49" s="64" t="s">
        <v>19</v>
      </c>
      <c r="E49" s="64" t="s">
        <v>1464</v>
      </c>
      <c r="F49" s="64" t="s">
        <v>1464</v>
      </c>
      <c r="G49" s="64" t="s">
        <v>37</v>
      </c>
      <c r="H49" s="64" t="s">
        <v>4018</v>
      </c>
      <c r="I49" s="64" t="s">
        <v>21</v>
      </c>
      <c r="J49" s="64">
        <v>5900.0</v>
      </c>
      <c r="K49" s="64">
        <v>81.0</v>
      </c>
      <c r="L49" s="64" t="s">
        <v>23</v>
      </c>
      <c r="M49" s="64" t="s">
        <v>23</v>
      </c>
      <c r="N49" s="64" t="s">
        <v>1464</v>
      </c>
      <c r="O49" s="64" t="s">
        <v>4020</v>
      </c>
      <c r="P49" s="64" t="s">
        <v>1464</v>
      </c>
      <c r="Q49" s="64">
        <v>42.0</v>
      </c>
      <c r="R49" s="64" t="s">
        <v>1464</v>
      </c>
    </row>
    <row r="50" ht="12.75" customHeight="1">
      <c r="A50" s="64">
        <v>149.0</v>
      </c>
      <c r="B50" s="64" t="s">
        <v>3357</v>
      </c>
      <c r="C50" s="64" t="s">
        <v>1365</v>
      </c>
      <c r="D50" s="64" t="s">
        <v>19</v>
      </c>
      <c r="E50" s="64" t="s">
        <v>1466</v>
      </c>
      <c r="F50" s="64" t="s">
        <v>74</v>
      </c>
      <c r="G50" s="64" t="s">
        <v>1464</v>
      </c>
      <c r="H50" s="64" t="s">
        <v>4021</v>
      </c>
      <c r="I50" s="64" t="s">
        <v>40</v>
      </c>
      <c r="J50" s="64">
        <v>4100.0</v>
      </c>
      <c r="K50" s="64">
        <v>71.0</v>
      </c>
      <c r="L50" s="64" t="s">
        <v>23</v>
      </c>
      <c r="M50" s="64" t="s">
        <v>23</v>
      </c>
      <c r="N50" s="64" t="s">
        <v>1464</v>
      </c>
      <c r="O50" s="64" t="s">
        <v>4022</v>
      </c>
      <c r="P50" s="64" t="s">
        <v>1464</v>
      </c>
      <c r="Q50" s="64">
        <v>37.0</v>
      </c>
      <c r="R50" s="64" t="s">
        <v>1464</v>
      </c>
    </row>
    <row r="51" ht="12.75" customHeight="1">
      <c r="A51" s="64">
        <v>147.0</v>
      </c>
      <c r="B51" s="64" t="s">
        <v>4023</v>
      </c>
      <c r="C51" s="64" t="s">
        <v>1365</v>
      </c>
      <c r="D51" s="64" t="s">
        <v>19</v>
      </c>
      <c r="E51" s="64" t="s">
        <v>1464</v>
      </c>
      <c r="F51" s="64" t="s">
        <v>1464</v>
      </c>
      <c r="G51" s="64" t="s">
        <v>36</v>
      </c>
      <c r="H51" s="64" t="s">
        <v>4021</v>
      </c>
      <c r="I51" s="64" t="s">
        <v>21</v>
      </c>
      <c r="J51" s="64">
        <v>4450.0</v>
      </c>
      <c r="K51" s="64">
        <v>75.0</v>
      </c>
      <c r="L51" s="64" t="s">
        <v>23</v>
      </c>
      <c r="M51" s="64" t="s">
        <v>40</v>
      </c>
      <c r="N51" s="64" t="s">
        <v>814</v>
      </c>
      <c r="O51" s="64" t="s">
        <v>4024</v>
      </c>
      <c r="P51" s="64" t="s">
        <v>1464</v>
      </c>
      <c r="Q51" s="64">
        <v>35.0</v>
      </c>
      <c r="R51" s="64" t="s">
        <v>1464</v>
      </c>
    </row>
    <row r="52" ht="12.75" customHeight="1">
      <c r="A52" s="64">
        <v>148.0</v>
      </c>
      <c r="B52" s="64" t="s">
        <v>3268</v>
      </c>
      <c r="C52" s="64" t="s">
        <v>1365</v>
      </c>
      <c r="D52" s="64" t="s">
        <v>19</v>
      </c>
      <c r="E52" s="64" t="s">
        <v>1665</v>
      </c>
      <c r="F52" s="64" t="s">
        <v>70</v>
      </c>
      <c r="G52" s="64" t="s">
        <v>1464</v>
      </c>
      <c r="H52" s="64" t="s">
        <v>4021</v>
      </c>
      <c r="I52" s="64" t="s">
        <v>40</v>
      </c>
      <c r="J52" s="64">
        <v>5000.0</v>
      </c>
      <c r="K52" s="64">
        <v>75.0</v>
      </c>
      <c r="L52" s="64" t="s">
        <v>23</v>
      </c>
      <c r="M52" s="64" t="s">
        <v>23</v>
      </c>
      <c r="N52" s="64" t="s">
        <v>814</v>
      </c>
      <c r="O52" s="64" t="s">
        <v>4025</v>
      </c>
      <c r="P52" s="64" t="s">
        <v>1464</v>
      </c>
      <c r="Q52" s="64">
        <v>41.0</v>
      </c>
      <c r="R52" s="64" t="s">
        <v>1464</v>
      </c>
    </row>
    <row r="53" ht="12.75" customHeight="1">
      <c r="A53" s="64">
        <v>145.0</v>
      </c>
      <c r="B53" s="64" t="s">
        <v>4026</v>
      </c>
      <c r="C53" s="64" t="s">
        <v>1365</v>
      </c>
      <c r="D53" s="64" t="s">
        <v>19</v>
      </c>
      <c r="E53" s="64" t="s">
        <v>1464</v>
      </c>
      <c r="F53" s="64" t="s">
        <v>1464</v>
      </c>
      <c r="G53" s="64" t="s">
        <v>4027</v>
      </c>
      <c r="H53" s="64" t="s">
        <v>4021</v>
      </c>
      <c r="I53" s="64" t="s">
        <v>21</v>
      </c>
      <c r="J53" s="64">
        <v>5000.0</v>
      </c>
      <c r="K53" s="64">
        <v>76.0</v>
      </c>
      <c r="L53" s="64" t="s">
        <v>23</v>
      </c>
      <c r="M53" s="64" t="s">
        <v>1464</v>
      </c>
      <c r="N53" s="64" t="s">
        <v>1464</v>
      </c>
      <c r="O53" s="64" t="s">
        <v>4028</v>
      </c>
      <c r="P53" s="64" t="s">
        <v>1464</v>
      </c>
      <c r="Q53" s="64">
        <v>42.0</v>
      </c>
      <c r="R53" s="64" t="s">
        <v>1464</v>
      </c>
    </row>
    <row r="54" ht="12.75" customHeight="1">
      <c r="A54" s="64">
        <v>146.0</v>
      </c>
      <c r="B54" s="64" t="s">
        <v>4029</v>
      </c>
      <c r="C54" s="64" t="s">
        <v>1365</v>
      </c>
      <c r="D54" s="64" t="s">
        <v>19</v>
      </c>
      <c r="E54" s="64" t="s">
        <v>1481</v>
      </c>
      <c r="F54" s="64" t="s">
        <v>68</v>
      </c>
      <c r="G54" s="64" t="s">
        <v>1464</v>
      </c>
      <c r="H54" s="64" t="s">
        <v>4021</v>
      </c>
      <c r="I54" s="64" t="s">
        <v>40</v>
      </c>
      <c r="J54" s="64">
        <v>5400.0</v>
      </c>
      <c r="K54" s="64">
        <v>78.0</v>
      </c>
      <c r="L54" s="64" t="s">
        <v>23</v>
      </c>
      <c r="M54" s="64" t="s">
        <v>23</v>
      </c>
      <c r="N54" s="64" t="s">
        <v>1464</v>
      </c>
      <c r="O54" s="64" t="s">
        <v>4030</v>
      </c>
      <c r="P54" s="64" t="s">
        <v>1464</v>
      </c>
      <c r="Q54" s="64">
        <v>42.0</v>
      </c>
      <c r="R54" s="64" t="s">
        <v>1464</v>
      </c>
    </row>
    <row r="55" ht="12.75" customHeight="1">
      <c r="A55" s="64">
        <v>152.0</v>
      </c>
      <c r="B55" s="64" t="s">
        <v>4031</v>
      </c>
      <c r="C55" s="64" t="s">
        <v>1365</v>
      </c>
      <c r="D55" s="64" t="s">
        <v>19</v>
      </c>
      <c r="E55" s="64" t="s">
        <v>1464</v>
      </c>
      <c r="F55" s="64" t="s">
        <v>1464</v>
      </c>
      <c r="G55" s="64" t="s">
        <v>37</v>
      </c>
      <c r="H55" s="64" t="s">
        <v>4032</v>
      </c>
      <c r="I55" s="64" t="s">
        <v>21</v>
      </c>
      <c r="J55" s="64">
        <v>4800.0</v>
      </c>
      <c r="K55" s="64">
        <v>71.0</v>
      </c>
      <c r="L55" s="64" t="s">
        <v>23</v>
      </c>
      <c r="M55" s="64" t="s">
        <v>35</v>
      </c>
      <c r="N55" s="64" t="s">
        <v>1464</v>
      </c>
      <c r="O55" s="64" t="s">
        <v>4033</v>
      </c>
      <c r="P55" s="64" t="s">
        <v>1464</v>
      </c>
      <c r="Q55" s="64">
        <v>32.0</v>
      </c>
      <c r="R55" s="64" t="s">
        <v>1464</v>
      </c>
    </row>
    <row r="56" ht="12.75" customHeight="1">
      <c r="A56" s="64">
        <v>151.0</v>
      </c>
      <c r="B56" s="64" t="s">
        <v>4034</v>
      </c>
      <c r="C56" s="64" t="s">
        <v>1365</v>
      </c>
      <c r="D56" s="64" t="s">
        <v>19</v>
      </c>
      <c r="E56" s="64" t="s">
        <v>1464</v>
      </c>
      <c r="F56" s="64" t="s">
        <v>1464</v>
      </c>
      <c r="G56" s="64" t="s">
        <v>33</v>
      </c>
      <c r="H56" s="64" t="s">
        <v>4032</v>
      </c>
      <c r="I56" s="64" t="s">
        <v>21</v>
      </c>
      <c r="J56" s="64">
        <v>4400.0</v>
      </c>
      <c r="K56" s="64">
        <v>74.0</v>
      </c>
      <c r="L56" s="64" t="s">
        <v>23</v>
      </c>
      <c r="M56" s="64" t="s">
        <v>23</v>
      </c>
      <c r="N56" s="64" t="s">
        <v>1464</v>
      </c>
      <c r="O56" s="64" t="s">
        <v>4035</v>
      </c>
      <c r="P56" s="64" t="s">
        <v>1464</v>
      </c>
      <c r="Q56" s="64">
        <v>38.0</v>
      </c>
      <c r="R56" s="64" t="s">
        <v>1464</v>
      </c>
    </row>
    <row r="57" ht="12.75" customHeight="1">
      <c r="A57" s="64">
        <v>154.0</v>
      </c>
      <c r="B57" s="64" t="s">
        <v>4036</v>
      </c>
      <c r="C57" s="64" t="s">
        <v>1365</v>
      </c>
      <c r="D57" s="64" t="s">
        <v>19</v>
      </c>
      <c r="E57" s="64" t="s">
        <v>1486</v>
      </c>
      <c r="F57" s="64" t="s">
        <v>69</v>
      </c>
      <c r="G57" s="64" t="s">
        <v>1464</v>
      </c>
      <c r="H57" s="64" t="s">
        <v>4032</v>
      </c>
      <c r="I57" s="64" t="s">
        <v>40</v>
      </c>
      <c r="J57" s="64">
        <v>4600.0</v>
      </c>
      <c r="K57" s="64">
        <v>74.0</v>
      </c>
      <c r="L57" s="64" t="s">
        <v>23</v>
      </c>
      <c r="M57" s="64" t="s">
        <v>23</v>
      </c>
      <c r="N57" s="64" t="s">
        <v>1464</v>
      </c>
      <c r="O57" s="64" t="s">
        <v>4037</v>
      </c>
      <c r="P57" s="64" t="s">
        <v>1464</v>
      </c>
      <c r="Q57" s="64">
        <v>39.0</v>
      </c>
      <c r="R57" s="64" t="s">
        <v>1464</v>
      </c>
    </row>
    <row r="58" ht="12.75" customHeight="1">
      <c r="A58" s="64">
        <v>153.0</v>
      </c>
      <c r="B58" s="64" t="s">
        <v>3623</v>
      </c>
      <c r="C58" s="64" t="s">
        <v>1365</v>
      </c>
      <c r="D58" s="64" t="s">
        <v>19</v>
      </c>
      <c r="E58" s="64" t="s">
        <v>3374</v>
      </c>
      <c r="F58" s="64" t="s">
        <v>75</v>
      </c>
      <c r="G58" s="64" t="s">
        <v>1464</v>
      </c>
      <c r="H58" s="64" t="s">
        <v>4032</v>
      </c>
      <c r="I58" s="64" t="s">
        <v>40</v>
      </c>
      <c r="J58" s="64">
        <v>5300.0</v>
      </c>
      <c r="K58" s="64">
        <v>75.0</v>
      </c>
      <c r="L58" s="64" t="s">
        <v>23</v>
      </c>
      <c r="M58" s="64" t="s">
        <v>23</v>
      </c>
      <c r="N58" s="64" t="s">
        <v>1464</v>
      </c>
      <c r="O58" s="64" t="s">
        <v>4038</v>
      </c>
      <c r="P58" s="64" t="s">
        <v>1464</v>
      </c>
      <c r="Q58" s="64">
        <v>41.0</v>
      </c>
      <c r="R58" s="64" t="s">
        <v>1464</v>
      </c>
    </row>
    <row r="59" ht="12.75" customHeight="1">
      <c r="A59" s="64">
        <v>155.0</v>
      </c>
      <c r="B59" s="64" t="s">
        <v>4039</v>
      </c>
      <c r="C59" s="64" t="s">
        <v>1365</v>
      </c>
      <c r="D59" s="64" t="s">
        <v>19</v>
      </c>
      <c r="E59" s="64" t="s">
        <v>1466</v>
      </c>
      <c r="F59" s="64" t="s">
        <v>74</v>
      </c>
      <c r="G59" s="64" t="s">
        <v>1464</v>
      </c>
      <c r="H59" s="64" t="s">
        <v>4040</v>
      </c>
      <c r="I59" s="64" t="s">
        <v>40</v>
      </c>
      <c r="J59" s="64">
        <v>4000.0</v>
      </c>
      <c r="K59" s="64">
        <v>72.0</v>
      </c>
      <c r="L59" s="64" t="s">
        <v>23</v>
      </c>
      <c r="M59" s="64" t="s">
        <v>23</v>
      </c>
      <c r="N59" s="64" t="s">
        <v>1464</v>
      </c>
      <c r="O59" s="64" t="s">
        <v>4041</v>
      </c>
      <c r="P59" s="64" t="s">
        <v>1464</v>
      </c>
      <c r="Q59" s="64">
        <v>38.0</v>
      </c>
      <c r="R59" s="64" t="s">
        <v>1464</v>
      </c>
    </row>
    <row r="60" ht="12.75" customHeight="1">
      <c r="A60" s="64">
        <v>156.0</v>
      </c>
      <c r="B60" s="64" t="s">
        <v>4042</v>
      </c>
      <c r="C60" s="64" t="s">
        <v>1365</v>
      </c>
      <c r="D60" s="64" t="s">
        <v>19</v>
      </c>
      <c r="E60" s="64" t="s">
        <v>1533</v>
      </c>
      <c r="F60" s="64" t="s">
        <v>79</v>
      </c>
      <c r="G60" s="64" t="s">
        <v>1464</v>
      </c>
      <c r="H60" s="64" t="s">
        <v>4040</v>
      </c>
      <c r="I60" s="64" t="s">
        <v>40</v>
      </c>
      <c r="J60" s="64">
        <v>4200.0</v>
      </c>
      <c r="K60" s="64">
        <v>74.0</v>
      </c>
      <c r="L60" s="64" t="s">
        <v>23</v>
      </c>
      <c r="M60" s="64" t="s">
        <v>23</v>
      </c>
      <c r="N60" s="64" t="s">
        <v>1464</v>
      </c>
      <c r="O60" s="64" t="s">
        <v>4043</v>
      </c>
      <c r="P60" s="64" t="s">
        <v>1464</v>
      </c>
      <c r="Q60" s="64">
        <v>39.0</v>
      </c>
      <c r="R60" s="64" t="s">
        <v>1464</v>
      </c>
    </row>
    <row r="61" ht="12.75" customHeight="1">
      <c r="A61" s="64">
        <v>160.0</v>
      </c>
      <c r="B61" s="64" t="s">
        <v>4044</v>
      </c>
      <c r="C61" s="64" t="s">
        <v>1365</v>
      </c>
      <c r="D61" s="64" t="s">
        <v>19</v>
      </c>
      <c r="E61" s="64" t="s">
        <v>3423</v>
      </c>
      <c r="F61" s="64" t="s">
        <v>71</v>
      </c>
      <c r="G61" s="64" t="s">
        <v>1464</v>
      </c>
      <c r="H61" s="64" t="s">
        <v>4045</v>
      </c>
      <c r="I61" s="64" t="s">
        <v>40</v>
      </c>
      <c r="J61" s="64">
        <v>4800.0</v>
      </c>
      <c r="K61" s="64">
        <v>75.0</v>
      </c>
      <c r="L61" s="64" t="s">
        <v>23</v>
      </c>
      <c r="M61" s="64" t="s">
        <v>35</v>
      </c>
      <c r="N61" s="64" t="s">
        <v>1464</v>
      </c>
      <c r="O61" s="64" t="s">
        <v>4046</v>
      </c>
      <c r="P61" s="64" t="s">
        <v>1464</v>
      </c>
      <c r="Q61" s="64">
        <v>41.0</v>
      </c>
      <c r="R61" s="64" t="s">
        <v>1464</v>
      </c>
    </row>
    <row r="62" ht="12.75" customHeight="1">
      <c r="A62" s="64">
        <v>158.0</v>
      </c>
      <c r="B62" s="64" t="s">
        <v>4047</v>
      </c>
      <c r="C62" s="64" t="s">
        <v>1365</v>
      </c>
      <c r="D62" s="64" t="s">
        <v>19</v>
      </c>
      <c r="E62" s="64" t="s">
        <v>1464</v>
      </c>
      <c r="F62" s="64" t="s">
        <v>1464</v>
      </c>
      <c r="G62" s="64" t="s">
        <v>22</v>
      </c>
      <c r="H62" s="64" t="s">
        <v>4045</v>
      </c>
      <c r="I62" s="64" t="s">
        <v>21</v>
      </c>
      <c r="J62" s="64">
        <v>5300.0</v>
      </c>
      <c r="K62" s="64">
        <v>78.0</v>
      </c>
      <c r="L62" s="64" t="s">
        <v>23</v>
      </c>
      <c r="M62" s="64" t="s">
        <v>23</v>
      </c>
      <c r="N62" s="64" t="s">
        <v>1464</v>
      </c>
      <c r="O62" s="64" t="s">
        <v>4048</v>
      </c>
      <c r="P62" s="64" t="s">
        <v>1464</v>
      </c>
      <c r="Q62" s="64">
        <v>42.0</v>
      </c>
      <c r="R62" s="64" t="s">
        <v>1464</v>
      </c>
    </row>
    <row r="63" ht="12.75" customHeight="1">
      <c r="A63" s="64">
        <v>159.0</v>
      </c>
      <c r="B63" s="64" t="s">
        <v>4049</v>
      </c>
      <c r="C63" s="64" t="s">
        <v>1365</v>
      </c>
      <c r="D63" s="64" t="s">
        <v>19</v>
      </c>
      <c r="E63" s="64" t="s">
        <v>3423</v>
      </c>
      <c r="F63" s="64" t="s">
        <v>71</v>
      </c>
      <c r="G63" s="64" t="s">
        <v>1464</v>
      </c>
      <c r="H63" s="64" t="s">
        <v>4045</v>
      </c>
      <c r="I63" s="64" t="s">
        <v>40</v>
      </c>
      <c r="J63" s="64">
        <v>5350.0</v>
      </c>
      <c r="K63" s="64">
        <v>79.0</v>
      </c>
      <c r="L63" s="64" t="s">
        <v>23</v>
      </c>
      <c r="M63" s="64" t="s">
        <v>35</v>
      </c>
      <c r="N63" s="64" t="s">
        <v>1464</v>
      </c>
      <c r="O63" s="64" t="s">
        <v>4050</v>
      </c>
      <c r="P63" s="64" t="s">
        <v>1464</v>
      </c>
      <c r="Q63" s="64">
        <v>42.0</v>
      </c>
      <c r="R63" s="64" t="s">
        <v>1464</v>
      </c>
    </row>
    <row r="64" ht="12.75" customHeight="1">
      <c r="A64" s="64">
        <v>157.0</v>
      </c>
      <c r="B64" s="64" t="s">
        <v>2679</v>
      </c>
      <c r="C64" s="64" t="s">
        <v>1365</v>
      </c>
      <c r="D64" s="64" t="s">
        <v>19</v>
      </c>
      <c r="E64" s="64" t="s">
        <v>1464</v>
      </c>
      <c r="F64" s="64" t="s">
        <v>1464</v>
      </c>
      <c r="G64" s="64" t="s">
        <v>819</v>
      </c>
      <c r="H64" s="64" t="s">
        <v>4045</v>
      </c>
      <c r="I64" s="64" t="s">
        <v>21</v>
      </c>
      <c r="J64" s="64">
        <v>6800.0</v>
      </c>
      <c r="K64" s="64">
        <v>88.0</v>
      </c>
      <c r="L64" s="64" t="s">
        <v>23</v>
      </c>
      <c r="M64" s="64" t="s">
        <v>23</v>
      </c>
      <c r="N64" s="64" t="s">
        <v>1464</v>
      </c>
      <c r="O64" s="64" t="s">
        <v>4051</v>
      </c>
      <c r="P64" s="64" t="s">
        <v>1464</v>
      </c>
      <c r="Q64" s="64">
        <v>44.0</v>
      </c>
      <c r="R64" s="64" t="s">
        <v>1464</v>
      </c>
    </row>
    <row r="65" ht="12.75" customHeight="1">
      <c r="A65" s="64">
        <v>161.0</v>
      </c>
      <c r="B65" s="64" t="s">
        <v>3101</v>
      </c>
      <c r="C65" s="64" t="s">
        <v>1365</v>
      </c>
      <c r="D65" s="64" t="s">
        <v>19</v>
      </c>
      <c r="E65" s="64" t="s">
        <v>1784</v>
      </c>
      <c r="F65" s="64" t="s">
        <v>67</v>
      </c>
      <c r="G65" s="64" t="s">
        <v>1464</v>
      </c>
      <c r="H65" s="64" t="s">
        <v>4052</v>
      </c>
      <c r="I65" s="64" t="s">
        <v>40</v>
      </c>
      <c r="J65" s="64">
        <v>4800.0</v>
      </c>
      <c r="K65" s="64">
        <v>76.0</v>
      </c>
      <c r="L65" s="64" t="s">
        <v>816</v>
      </c>
      <c r="M65" s="64" t="s">
        <v>23</v>
      </c>
      <c r="N65" s="64" t="s">
        <v>1464</v>
      </c>
      <c r="O65" s="64" t="s">
        <v>4053</v>
      </c>
      <c r="P65" s="64" t="s">
        <v>1464</v>
      </c>
      <c r="Q65" s="64">
        <v>42.0</v>
      </c>
      <c r="R65" s="64" t="s">
        <v>1464</v>
      </c>
    </row>
    <row r="66" ht="12.75" customHeight="1">
      <c r="A66" s="64">
        <v>162.0</v>
      </c>
      <c r="B66" s="64" t="s">
        <v>1601</v>
      </c>
      <c r="C66" s="64" t="s">
        <v>1365</v>
      </c>
      <c r="D66" s="64" t="s">
        <v>19</v>
      </c>
      <c r="E66" s="64" t="s">
        <v>1464</v>
      </c>
      <c r="F66" s="64" t="s">
        <v>1464</v>
      </c>
      <c r="G66" s="64" t="s">
        <v>22</v>
      </c>
      <c r="H66" s="64" t="s">
        <v>4054</v>
      </c>
      <c r="I66" s="64" t="s">
        <v>21</v>
      </c>
      <c r="J66" s="64">
        <v>3700.0</v>
      </c>
      <c r="K66" s="64">
        <v>72.0</v>
      </c>
      <c r="L66" s="64" t="s">
        <v>23</v>
      </c>
      <c r="M66" s="64" t="s">
        <v>23</v>
      </c>
      <c r="N66" s="64" t="s">
        <v>1464</v>
      </c>
      <c r="O66" s="64" t="s">
        <v>4055</v>
      </c>
      <c r="P66" s="64" t="s">
        <v>1464</v>
      </c>
      <c r="Q66" s="64">
        <v>35.0</v>
      </c>
      <c r="R66" s="64" t="s">
        <v>1464</v>
      </c>
    </row>
    <row r="67" ht="12.75" customHeight="1">
      <c r="A67" s="64">
        <v>163.0</v>
      </c>
      <c r="B67" s="64" t="s">
        <v>3623</v>
      </c>
      <c r="C67" s="64" t="s">
        <v>1365</v>
      </c>
      <c r="D67" s="64" t="s">
        <v>19</v>
      </c>
      <c r="E67" s="64" t="s">
        <v>1466</v>
      </c>
      <c r="F67" s="64" t="s">
        <v>74</v>
      </c>
      <c r="G67" s="64" t="s">
        <v>1464</v>
      </c>
      <c r="H67" s="64" t="s">
        <v>4054</v>
      </c>
      <c r="I67" s="64" t="s">
        <v>40</v>
      </c>
      <c r="J67" s="64">
        <v>5150.0</v>
      </c>
      <c r="K67" s="64">
        <v>79.0</v>
      </c>
      <c r="L67" s="64" t="s">
        <v>23</v>
      </c>
      <c r="M67" s="64" t="s">
        <v>23</v>
      </c>
      <c r="N67" s="64" t="s">
        <v>1464</v>
      </c>
      <c r="O67" s="64" t="s">
        <v>4056</v>
      </c>
      <c r="P67" s="64" t="s">
        <v>1464</v>
      </c>
      <c r="Q67" s="64">
        <v>41.0</v>
      </c>
      <c r="R67" s="64" t="s">
        <v>1464</v>
      </c>
    </row>
    <row r="68" ht="12.75" customHeight="1">
      <c r="A68" s="64">
        <v>164.0</v>
      </c>
      <c r="B68" s="64" t="s">
        <v>4057</v>
      </c>
      <c r="C68" s="64" t="s">
        <v>1365</v>
      </c>
      <c r="D68" s="64" t="s">
        <v>19</v>
      </c>
      <c r="E68" s="64" t="s">
        <v>1538</v>
      </c>
      <c r="F68" s="64" t="s">
        <v>81</v>
      </c>
      <c r="G68" s="64" t="s">
        <v>1464</v>
      </c>
      <c r="H68" s="64" t="s">
        <v>4058</v>
      </c>
      <c r="I68" s="64" t="s">
        <v>40</v>
      </c>
      <c r="J68" s="64">
        <v>4200.0</v>
      </c>
      <c r="K68" s="64">
        <v>75.0</v>
      </c>
      <c r="L68" s="64" t="s">
        <v>23</v>
      </c>
      <c r="M68" s="64" t="s">
        <v>23</v>
      </c>
      <c r="N68" s="64" t="s">
        <v>1464</v>
      </c>
      <c r="O68" s="64" t="s">
        <v>4059</v>
      </c>
      <c r="P68" s="64" t="s">
        <v>1464</v>
      </c>
      <c r="Q68" s="64">
        <v>39.0</v>
      </c>
      <c r="R68" s="64" t="s">
        <v>1464</v>
      </c>
    </row>
    <row r="69" ht="12.75" customHeight="1">
      <c r="A69" s="64">
        <v>165.0</v>
      </c>
      <c r="B69" s="64" t="s">
        <v>4060</v>
      </c>
      <c r="C69" s="64" t="s">
        <v>1365</v>
      </c>
      <c r="D69" s="64" t="s">
        <v>19</v>
      </c>
      <c r="E69" s="64" t="s">
        <v>1784</v>
      </c>
      <c r="F69" s="64" t="s">
        <v>67</v>
      </c>
      <c r="G69" s="64" t="s">
        <v>1464</v>
      </c>
      <c r="H69" s="64" t="s">
        <v>4058</v>
      </c>
      <c r="I69" s="64" t="s">
        <v>40</v>
      </c>
      <c r="J69" s="64">
        <v>7800.0</v>
      </c>
      <c r="K69" s="64">
        <v>89.0</v>
      </c>
      <c r="L69" s="64" t="s">
        <v>23</v>
      </c>
      <c r="M69" s="64" t="s">
        <v>23</v>
      </c>
      <c r="N69" s="64" t="s">
        <v>1464</v>
      </c>
      <c r="O69" s="64" t="s">
        <v>4061</v>
      </c>
      <c r="P69" s="64" t="s">
        <v>1464</v>
      </c>
      <c r="Q69" s="64">
        <v>43.0</v>
      </c>
      <c r="R69" s="64" t="s">
        <v>1464</v>
      </c>
    </row>
    <row r="70" ht="12.75" customHeight="1">
      <c r="A70" s="64">
        <v>167.0</v>
      </c>
      <c r="B70" s="64" t="s">
        <v>4062</v>
      </c>
      <c r="C70" s="64" t="s">
        <v>1365</v>
      </c>
      <c r="D70" s="64" t="s">
        <v>19</v>
      </c>
      <c r="E70" s="64" t="s">
        <v>1481</v>
      </c>
      <c r="F70" s="64" t="s">
        <v>68</v>
      </c>
      <c r="G70" s="64" t="s">
        <v>1464</v>
      </c>
      <c r="H70" s="64" t="s">
        <v>4063</v>
      </c>
      <c r="I70" s="64" t="s">
        <v>40</v>
      </c>
      <c r="J70" s="64">
        <v>4150.0</v>
      </c>
      <c r="K70" s="64">
        <v>72.0</v>
      </c>
      <c r="L70" s="64" t="s">
        <v>23</v>
      </c>
      <c r="M70" s="64" t="s">
        <v>40</v>
      </c>
      <c r="N70" s="64" t="s">
        <v>1464</v>
      </c>
      <c r="O70" s="64" t="s">
        <v>4064</v>
      </c>
      <c r="P70" s="64" t="s">
        <v>1464</v>
      </c>
      <c r="Q70" s="64">
        <v>38.0</v>
      </c>
      <c r="R70" s="64" t="s">
        <v>1464</v>
      </c>
    </row>
    <row r="71" ht="12.75" customHeight="1">
      <c r="A71" s="64">
        <v>169.0</v>
      </c>
      <c r="B71" s="64" t="s">
        <v>4065</v>
      </c>
      <c r="C71" s="64" t="s">
        <v>1365</v>
      </c>
      <c r="D71" s="64" t="s">
        <v>19</v>
      </c>
      <c r="E71" s="64" t="s">
        <v>1466</v>
      </c>
      <c r="F71" s="64" t="s">
        <v>74</v>
      </c>
      <c r="G71" s="64" t="s">
        <v>1464</v>
      </c>
      <c r="H71" s="64" t="s">
        <v>4063</v>
      </c>
      <c r="I71" s="64" t="s">
        <v>40</v>
      </c>
      <c r="J71" s="64">
        <v>4500.0</v>
      </c>
      <c r="K71" s="64">
        <v>73.0</v>
      </c>
      <c r="L71" s="64" t="s">
        <v>23</v>
      </c>
      <c r="M71" s="64" t="s">
        <v>23</v>
      </c>
      <c r="N71" s="64" t="s">
        <v>1464</v>
      </c>
      <c r="O71" s="64" t="s">
        <v>4066</v>
      </c>
      <c r="P71" s="64" t="s">
        <v>1464</v>
      </c>
      <c r="Q71" s="64">
        <v>40.0</v>
      </c>
      <c r="R71" s="64" t="s">
        <v>1464</v>
      </c>
    </row>
    <row r="72" ht="12.75" customHeight="1">
      <c r="A72" s="64">
        <v>166.0</v>
      </c>
      <c r="B72" s="64" t="s">
        <v>1858</v>
      </c>
      <c r="C72" s="64" t="s">
        <v>1365</v>
      </c>
      <c r="D72" s="64" t="s">
        <v>19</v>
      </c>
      <c r="E72" s="64" t="s">
        <v>1464</v>
      </c>
      <c r="F72" s="64" t="s">
        <v>1464</v>
      </c>
      <c r="G72" s="64" t="s">
        <v>53</v>
      </c>
      <c r="H72" s="64" t="s">
        <v>4063</v>
      </c>
      <c r="I72" s="64" t="s">
        <v>21</v>
      </c>
      <c r="J72" s="64">
        <v>5250.0</v>
      </c>
      <c r="K72" s="64">
        <v>74.0</v>
      </c>
      <c r="L72" s="64" t="s">
        <v>23</v>
      </c>
      <c r="M72" s="64" t="s">
        <v>23</v>
      </c>
      <c r="N72" s="64" t="s">
        <v>1464</v>
      </c>
      <c r="O72" s="64" t="s">
        <v>4067</v>
      </c>
      <c r="P72" s="64" t="s">
        <v>1464</v>
      </c>
      <c r="Q72" s="64">
        <v>41.0</v>
      </c>
      <c r="R72" s="64" t="s">
        <v>1464</v>
      </c>
    </row>
    <row r="73" ht="12.75" customHeight="1">
      <c r="A73" s="64">
        <v>168.0</v>
      </c>
      <c r="B73" s="64" t="s">
        <v>4068</v>
      </c>
      <c r="C73" s="64" t="s">
        <v>1365</v>
      </c>
      <c r="D73" s="64" t="s">
        <v>19</v>
      </c>
      <c r="E73" s="64" t="s">
        <v>1665</v>
      </c>
      <c r="F73" s="64" t="s">
        <v>70</v>
      </c>
      <c r="G73" s="64" t="s">
        <v>1464</v>
      </c>
      <c r="H73" s="64" t="s">
        <v>4063</v>
      </c>
      <c r="I73" s="64" t="s">
        <v>40</v>
      </c>
      <c r="J73" s="64">
        <v>8120.0</v>
      </c>
      <c r="K73" s="64">
        <v>92.0</v>
      </c>
      <c r="L73" s="64" t="s">
        <v>23</v>
      </c>
      <c r="M73" s="64" t="s">
        <v>23</v>
      </c>
      <c r="N73" s="64" t="s">
        <v>1464</v>
      </c>
      <c r="O73" s="64" t="s">
        <v>4069</v>
      </c>
      <c r="P73" s="64" t="s">
        <v>1464</v>
      </c>
      <c r="Q73" s="64">
        <v>47.0</v>
      </c>
      <c r="R73" s="64" t="s">
        <v>1464</v>
      </c>
    </row>
    <row r="74" ht="12.75" customHeight="1">
      <c r="A74" s="64">
        <v>170.0</v>
      </c>
      <c r="B74" s="64" t="s">
        <v>4070</v>
      </c>
      <c r="C74" s="64" t="s">
        <v>1365</v>
      </c>
      <c r="D74" s="64" t="s">
        <v>19</v>
      </c>
      <c r="E74" s="64" t="s">
        <v>1464</v>
      </c>
      <c r="F74" s="64" t="s">
        <v>1464</v>
      </c>
      <c r="G74" s="64" t="s">
        <v>22</v>
      </c>
      <c r="H74" s="64" t="s">
        <v>4071</v>
      </c>
      <c r="I74" s="64" t="s">
        <v>21</v>
      </c>
      <c r="J74" s="64">
        <v>2100.0</v>
      </c>
      <c r="K74" s="64">
        <v>58.0</v>
      </c>
      <c r="L74" s="64" t="s">
        <v>23</v>
      </c>
      <c r="M74" s="64" t="s">
        <v>23</v>
      </c>
      <c r="N74" s="64" t="s">
        <v>1464</v>
      </c>
      <c r="O74" s="64" t="s">
        <v>4072</v>
      </c>
      <c r="P74" s="64" t="s">
        <v>1464</v>
      </c>
      <c r="Q74" s="64">
        <v>33.0</v>
      </c>
      <c r="R74" s="64" t="s">
        <v>1464</v>
      </c>
    </row>
    <row r="75" ht="12.75" customHeight="1">
      <c r="A75" s="64">
        <v>173.0</v>
      </c>
      <c r="B75" s="64" t="s">
        <v>4073</v>
      </c>
      <c r="C75" s="64" t="s">
        <v>1365</v>
      </c>
      <c r="D75" s="64" t="s">
        <v>19</v>
      </c>
      <c r="E75" s="64" t="s">
        <v>1481</v>
      </c>
      <c r="F75" s="64" t="s">
        <v>68</v>
      </c>
      <c r="G75" s="64" t="s">
        <v>1464</v>
      </c>
      <c r="H75" s="64" t="s">
        <v>4071</v>
      </c>
      <c r="I75" s="64" t="s">
        <v>40</v>
      </c>
      <c r="J75" s="64">
        <v>3800.0</v>
      </c>
      <c r="K75" s="64">
        <v>70.0</v>
      </c>
      <c r="L75" s="64" t="s">
        <v>23</v>
      </c>
      <c r="M75" s="64" t="s">
        <v>23</v>
      </c>
      <c r="N75" s="64" t="s">
        <v>1464</v>
      </c>
      <c r="O75" s="64" t="s">
        <v>4074</v>
      </c>
      <c r="P75" s="64" t="s">
        <v>1464</v>
      </c>
      <c r="Q75" s="64">
        <v>36.0</v>
      </c>
      <c r="R75" s="64" t="s">
        <v>1464</v>
      </c>
    </row>
    <row r="76" ht="12.75" customHeight="1">
      <c r="A76" s="64">
        <v>174.0</v>
      </c>
      <c r="B76" s="64" t="s">
        <v>4075</v>
      </c>
      <c r="C76" s="64" t="s">
        <v>1365</v>
      </c>
      <c r="D76" s="64" t="s">
        <v>19</v>
      </c>
      <c r="E76" s="64" t="s">
        <v>3361</v>
      </c>
      <c r="F76" s="64" t="s">
        <v>80</v>
      </c>
      <c r="G76" s="64" t="s">
        <v>1464</v>
      </c>
      <c r="H76" s="64" t="s">
        <v>4071</v>
      </c>
      <c r="I76" s="64" t="s">
        <v>40</v>
      </c>
      <c r="J76" s="64">
        <v>4400.0</v>
      </c>
      <c r="K76" s="64">
        <v>73.0</v>
      </c>
      <c r="L76" s="64" t="s">
        <v>23</v>
      </c>
      <c r="M76" s="64" t="s">
        <v>1464</v>
      </c>
      <c r="N76" s="64" t="s">
        <v>1464</v>
      </c>
      <c r="O76" s="64" t="s">
        <v>4076</v>
      </c>
      <c r="P76" s="64" t="s">
        <v>1464</v>
      </c>
      <c r="Q76" s="64">
        <v>39.0</v>
      </c>
      <c r="R76" s="64" t="s">
        <v>1464</v>
      </c>
    </row>
    <row r="77" ht="12.75" customHeight="1">
      <c r="A77" s="64">
        <v>171.0</v>
      </c>
      <c r="B77" s="64" t="s">
        <v>4077</v>
      </c>
      <c r="C77" s="64" t="s">
        <v>1365</v>
      </c>
      <c r="D77" s="64" t="s">
        <v>19</v>
      </c>
      <c r="E77" s="64" t="s">
        <v>1464</v>
      </c>
      <c r="F77" s="64" t="s">
        <v>1464</v>
      </c>
      <c r="G77" s="64" t="s">
        <v>42</v>
      </c>
      <c r="H77" s="64" t="s">
        <v>4071</v>
      </c>
      <c r="I77" s="64" t="s">
        <v>21</v>
      </c>
      <c r="J77" s="64">
        <v>4100.0</v>
      </c>
      <c r="K77" s="64">
        <v>74.0</v>
      </c>
      <c r="L77" s="64" t="s">
        <v>23</v>
      </c>
      <c r="M77" s="64" t="s">
        <v>23</v>
      </c>
      <c r="N77" s="64" t="s">
        <v>1464</v>
      </c>
      <c r="O77" s="64" t="s">
        <v>4078</v>
      </c>
      <c r="P77" s="64" t="s">
        <v>1464</v>
      </c>
      <c r="Q77" s="64">
        <v>38.0</v>
      </c>
      <c r="R77" s="64" t="s">
        <v>1464</v>
      </c>
    </row>
    <row r="78" ht="12.75" customHeight="1">
      <c r="A78" s="64">
        <v>172.0</v>
      </c>
      <c r="B78" s="64" t="s">
        <v>4079</v>
      </c>
      <c r="C78" s="64" t="s">
        <v>1365</v>
      </c>
      <c r="D78" s="64" t="s">
        <v>19</v>
      </c>
      <c r="E78" s="64" t="s">
        <v>1466</v>
      </c>
      <c r="F78" s="64" t="s">
        <v>74</v>
      </c>
      <c r="G78" s="64" t="s">
        <v>1464</v>
      </c>
      <c r="H78" s="64" t="s">
        <v>4071</v>
      </c>
      <c r="I78" s="64" t="s">
        <v>40</v>
      </c>
      <c r="J78" s="64">
        <v>5600.0</v>
      </c>
      <c r="K78" s="64">
        <v>80.0</v>
      </c>
      <c r="L78" s="64" t="s">
        <v>23</v>
      </c>
      <c r="M78" s="64" t="s">
        <v>35</v>
      </c>
      <c r="N78" s="64" t="s">
        <v>1464</v>
      </c>
      <c r="O78" s="64" t="s">
        <v>4080</v>
      </c>
      <c r="P78" s="64" t="s">
        <v>1464</v>
      </c>
      <c r="Q78" s="64">
        <v>43.0</v>
      </c>
      <c r="R78" s="64" t="s">
        <v>1464</v>
      </c>
    </row>
    <row r="79" ht="12.75" customHeight="1">
      <c r="A79" s="64">
        <v>175.0</v>
      </c>
      <c r="B79" s="64" t="s">
        <v>4081</v>
      </c>
      <c r="C79" s="64" t="s">
        <v>1365</v>
      </c>
      <c r="D79" s="64" t="s">
        <v>19</v>
      </c>
      <c r="E79" s="64" t="s">
        <v>1481</v>
      </c>
      <c r="F79" s="64" t="s">
        <v>68</v>
      </c>
      <c r="G79" s="64" t="s">
        <v>1464</v>
      </c>
      <c r="H79" s="64" t="s">
        <v>4082</v>
      </c>
      <c r="I79" s="64" t="s">
        <v>40</v>
      </c>
      <c r="J79" s="64">
        <v>2200.0</v>
      </c>
      <c r="K79" s="64">
        <v>63.0</v>
      </c>
      <c r="L79" s="64" t="s">
        <v>23</v>
      </c>
      <c r="M79" s="64" t="s">
        <v>23</v>
      </c>
      <c r="N79" s="64" t="s">
        <v>1464</v>
      </c>
      <c r="O79" s="64" t="s">
        <v>4083</v>
      </c>
      <c r="P79" s="64" t="s">
        <v>1464</v>
      </c>
      <c r="Q79" s="64">
        <v>29.0</v>
      </c>
      <c r="R79" s="64" t="s">
        <v>1464</v>
      </c>
    </row>
    <row r="80" ht="12.75" customHeight="1">
      <c r="A80" s="64">
        <v>177.0</v>
      </c>
      <c r="B80" s="64" t="s">
        <v>4084</v>
      </c>
      <c r="C80" s="64" t="s">
        <v>1365</v>
      </c>
      <c r="D80" s="64" t="s">
        <v>19</v>
      </c>
      <c r="E80" s="64" t="s">
        <v>1538</v>
      </c>
      <c r="F80" s="64" t="s">
        <v>81</v>
      </c>
      <c r="G80" s="64" t="s">
        <v>1464</v>
      </c>
      <c r="H80" s="64" t="s">
        <v>4082</v>
      </c>
      <c r="I80" s="64" t="s">
        <v>40</v>
      </c>
      <c r="J80" s="64">
        <v>4700.0</v>
      </c>
      <c r="K80" s="64">
        <v>76.0</v>
      </c>
      <c r="L80" s="64" t="s">
        <v>23</v>
      </c>
      <c r="M80" s="64" t="s">
        <v>23</v>
      </c>
      <c r="N80" s="64" t="s">
        <v>1464</v>
      </c>
      <c r="O80" s="64" t="s">
        <v>4085</v>
      </c>
      <c r="P80" s="64" t="s">
        <v>1464</v>
      </c>
      <c r="Q80" s="64">
        <v>40.0</v>
      </c>
      <c r="R80" s="64" t="s">
        <v>1464</v>
      </c>
    </row>
    <row r="81" ht="12.75" customHeight="1">
      <c r="A81" s="64">
        <v>176.0</v>
      </c>
      <c r="B81" s="64" t="s">
        <v>1634</v>
      </c>
      <c r="C81" s="64" t="s">
        <v>1365</v>
      </c>
      <c r="D81" s="64" t="s">
        <v>19</v>
      </c>
      <c r="E81" s="64" t="s">
        <v>1481</v>
      </c>
      <c r="F81" s="64" t="s">
        <v>68</v>
      </c>
      <c r="G81" s="64" t="s">
        <v>1464</v>
      </c>
      <c r="H81" s="64" t="s">
        <v>4082</v>
      </c>
      <c r="I81" s="64" t="s">
        <v>40</v>
      </c>
      <c r="J81" s="64">
        <v>3000.0</v>
      </c>
      <c r="K81" s="64">
        <v>78.0</v>
      </c>
      <c r="L81" s="64" t="s">
        <v>23</v>
      </c>
      <c r="M81" s="64" t="s">
        <v>23</v>
      </c>
      <c r="N81" s="64" t="s">
        <v>1464</v>
      </c>
      <c r="O81" s="64" t="s">
        <v>4086</v>
      </c>
      <c r="P81" s="64" t="s">
        <v>1464</v>
      </c>
      <c r="Q81" s="64">
        <v>33.0</v>
      </c>
      <c r="R81" s="64" t="s">
        <v>1464</v>
      </c>
    </row>
    <row r="82" ht="12.75" customHeight="1">
      <c r="A82" s="64">
        <v>179.0</v>
      </c>
      <c r="B82" s="64" t="s">
        <v>4087</v>
      </c>
      <c r="C82" s="64" t="s">
        <v>1365</v>
      </c>
      <c r="D82" s="64" t="s">
        <v>19</v>
      </c>
      <c r="E82" s="64" t="s">
        <v>1481</v>
      </c>
      <c r="F82" s="64" t="s">
        <v>68</v>
      </c>
      <c r="G82" s="64" t="s">
        <v>1464</v>
      </c>
      <c r="H82" s="64" t="s">
        <v>4088</v>
      </c>
      <c r="I82" s="64" t="s">
        <v>40</v>
      </c>
      <c r="J82" s="64">
        <v>5300.0</v>
      </c>
      <c r="K82" s="64">
        <v>78.0</v>
      </c>
      <c r="L82" s="64" t="s">
        <v>23</v>
      </c>
      <c r="M82" s="64" t="s">
        <v>23</v>
      </c>
      <c r="N82" s="64" t="s">
        <v>1464</v>
      </c>
      <c r="O82" s="64" t="s">
        <v>4089</v>
      </c>
      <c r="P82" s="64" t="s">
        <v>1464</v>
      </c>
      <c r="Q82" s="64">
        <v>42.0</v>
      </c>
      <c r="R82" s="64" t="s">
        <v>1464</v>
      </c>
    </row>
    <row r="83" ht="12.75" customHeight="1">
      <c r="A83" s="64">
        <v>180.0</v>
      </c>
      <c r="B83" s="64" t="s">
        <v>4090</v>
      </c>
      <c r="C83" s="64" t="s">
        <v>1365</v>
      </c>
      <c r="D83" s="64" t="s">
        <v>19</v>
      </c>
      <c r="E83" s="64" t="s">
        <v>1466</v>
      </c>
      <c r="F83" s="64" t="s">
        <v>74</v>
      </c>
      <c r="G83" s="64" t="s">
        <v>1464</v>
      </c>
      <c r="H83" s="64" t="s">
        <v>4088</v>
      </c>
      <c r="I83" s="64" t="s">
        <v>40</v>
      </c>
      <c r="J83" s="64">
        <v>6000.0</v>
      </c>
      <c r="K83" s="64">
        <v>81.0</v>
      </c>
      <c r="L83" s="64" t="s">
        <v>23</v>
      </c>
      <c r="M83" s="64" t="s">
        <v>40</v>
      </c>
      <c r="N83" s="64" t="s">
        <v>1464</v>
      </c>
      <c r="O83" s="64" t="s">
        <v>4091</v>
      </c>
      <c r="P83" s="64" t="s">
        <v>1464</v>
      </c>
      <c r="Q83" s="64">
        <v>43.0</v>
      </c>
      <c r="R83" s="64" t="s">
        <v>1464</v>
      </c>
    </row>
    <row r="84" ht="12.75" customHeight="1">
      <c r="A84" s="64">
        <v>178.0</v>
      </c>
      <c r="B84" s="64" t="s">
        <v>4092</v>
      </c>
      <c r="C84" s="64" t="s">
        <v>1365</v>
      </c>
      <c r="D84" s="64" t="s">
        <v>19</v>
      </c>
      <c r="E84" s="64" t="s">
        <v>1464</v>
      </c>
      <c r="F84" s="64" t="s">
        <v>1464</v>
      </c>
      <c r="G84" s="64" t="s">
        <v>22</v>
      </c>
      <c r="H84" s="64" t="s">
        <v>4088</v>
      </c>
      <c r="I84" s="64" t="s">
        <v>21</v>
      </c>
      <c r="J84" s="64">
        <v>6600.0</v>
      </c>
      <c r="K84" s="64">
        <v>82.0</v>
      </c>
      <c r="L84" s="64" t="s">
        <v>23</v>
      </c>
      <c r="M84" s="64" t="s">
        <v>23</v>
      </c>
      <c r="N84" s="64" t="s">
        <v>1464</v>
      </c>
      <c r="O84" s="64" t="s">
        <v>4093</v>
      </c>
      <c r="P84" s="64" t="s">
        <v>1464</v>
      </c>
      <c r="Q84" s="64">
        <v>44.0</v>
      </c>
      <c r="R84" s="64" t="s">
        <v>1464</v>
      </c>
    </row>
    <row r="85" ht="12.75" customHeight="1">
      <c r="A85" s="64">
        <v>182.0</v>
      </c>
      <c r="B85" s="64" t="s">
        <v>4094</v>
      </c>
      <c r="C85" s="64" t="s">
        <v>1365</v>
      </c>
      <c r="D85" s="64" t="s">
        <v>19</v>
      </c>
      <c r="E85" s="64" t="s">
        <v>1466</v>
      </c>
      <c r="F85" s="64" t="s">
        <v>74</v>
      </c>
      <c r="G85" s="64" t="s">
        <v>1464</v>
      </c>
      <c r="H85" s="64" t="s">
        <v>4095</v>
      </c>
      <c r="I85" s="64" t="s">
        <v>40</v>
      </c>
      <c r="J85" s="64">
        <v>3450.0</v>
      </c>
      <c r="K85" s="64">
        <v>68.0</v>
      </c>
      <c r="L85" s="64" t="s">
        <v>23</v>
      </c>
      <c r="M85" s="64" t="s">
        <v>23</v>
      </c>
      <c r="N85" s="64" t="s">
        <v>1464</v>
      </c>
      <c r="O85" s="64" t="s">
        <v>4096</v>
      </c>
      <c r="P85" s="64" t="s">
        <v>1464</v>
      </c>
      <c r="Q85" s="64">
        <v>36.0</v>
      </c>
      <c r="R85" s="64" t="s">
        <v>1464</v>
      </c>
    </row>
    <row r="86" ht="12.75" customHeight="1">
      <c r="A86" s="64">
        <v>181.0</v>
      </c>
      <c r="B86" s="64" t="s">
        <v>4097</v>
      </c>
      <c r="C86" s="64" t="s">
        <v>1365</v>
      </c>
      <c r="D86" s="64" t="s">
        <v>19</v>
      </c>
      <c r="E86" s="64" t="s">
        <v>1486</v>
      </c>
      <c r="F86" s="64" t="s">
        <v>69</v>
      </c>
      <c r="G86" s="64" t="s">
        <v>1464</v>
      </c>
      <c r="H86" s="64" t="s">
        <v>4095</v>
      </c>
      <c r="I86" s="64" t="s">
        <v>40</v>
      </c>
      <c r="J86" s="64">
        <v>5000.0</v>
      </c>
      <c r="K86" s="64">
        <v>81.0</v>
      </c>
      <c r="L86" s="64" t="s">
        <v>23</v>
      </c>
      <c r="M86" s="64" t="s">
        <v>1464</v>
      </c>
      <c r="N86" s="64" t="s">
        <v>1464</v>
      </c>
      <c r="O86" s="64" t="s">
        <v>4098</v>
      </c>
      <c r="P86" s="64" t="s">
        <v>1464</v>
      </c>
      <c r="Q86" s="64">
        <v>401.0</v>
      </c>
      <c r="R86" s="64" t="s">
        <v>1464</v>
      </c>
    </row>
    <row r="87" ht="12.75" customHeight="1">
      <c r="A87" s="64">
        <v>183.0</v>
      </c>
      <c r="B87" s="64" t="s">
        <v>4099</v>
      </c>
      <c r="C87" s="64" t="s">
        <v>1365</v>
      </c>
      <c r="D87" s="64" t="s">
        <v>19</v>
      </c>
      <c r="E87" s="64" t="s">
        <v>1795</v>
      </c>
      <c r="F87" s="64" t="s">
        <v>72</v>
      </c>
      <c r="G87" s="64" t="s">
        <v>1464</v>
      </c>
      <c r="H87" s="64" t="s">
        <v>4100</v>
      </c>
      <c r="I87" s="64" t="s">
        <v>40</v>
      </c>
      <c r="J87" s="64">
        <v>3700.0</v>
      </c>
      <c r="K87" s="64">
        <v>75.0</v>
      </c>
      <c r="L87" s="64" t="s">
        <v>816</v>
      </c>
      <c r="M87" s="64" t="s">
        <v>40</v>
      </c>
      <c r="N87" s="64" t="s">
        <v>814</v>
      </c>
      <c r="O87" s="64" t="s">
        <v>4101</v>
      </c>
      <c r="P87" s="64" t="s">
        <v>1464</v>
      </c>
      <c r="Q87" s="64">
        <v>34.0</v>
      </c>
      <c r="R87" s="64" t="s">
        <v>1464</v>
      </c>
    </row>
    <row r="88" ht="12.75" customHeight="1">
      <c r="A88" s="64">
        <v>995.0</v>
      </c>
      <c r="B88" s="64" t="s">
        <v>4047</v>
      </c>
      <c r="C88" s="64" t="s">
        <v>1365</v>
      </c>
      <c r="D88" s="64" t="s">
        <v>19</v>
      </c>
      <c r="E88" s="64" t="s">
        <v>1464</v>
      </c>
      <c r="F88" s="64" t="s">
        <v>1464</v>
      </c>
      <c r="G88" s="64" t="s">
        <v>824</v>
      </c>
      <c r="H88" s="64" t="s">
        <v>4102</v>
      </c>
      <c r="I88" s="64" t="s">
        <v>21</v>
      </c>
      <c r="J88" s="64">
        <v>2400.0</v>
      </c>
      <c r="K88" s="64">
        <v>60.0</v>
      </c>
      <c r="L88" s="64" t="s">
        <v>23</v>
      </c>
      <c r="M88" s="64" t="s">
        <v>23</v>
      </c>
      <c r="N88" s="64" t="s">
        <v>1464</v>
      </c>
      <c r="O88" s="64" t="s">
        <v>4103</v>
      </c>
      <c r="P88" s="64" t="s">
        <v>1464</v>
      </c>
      <c r="Q88" s="64">
        <v>31.0</v>
      </c>
      <c r="R88" s="64" t="s">
        <v>1464</v>
      </c>
    </row>
    <row r="89" ht="12.75" customHeight="1">
      <c r="A89" s="64">
        <v>184.0</v>
      </c>
      <c r="B89" s="64" t="s">
        <v>4104</v>
      </c>
      <c r="C89" s="64" t="s">
        <v>1365</v>
      </c>
      <c r="D89" s="64" t="s">
        <v>19</v>
      </c>
      <c r="E89" s="64" t="s">
        <v>1464</v>
      </c>
      <c r="F89" s="64" t="s">
        <v>1464</v>
      </c>
      <c r="G89" s="64" t="s">
        <v>36</v>
      </c>
      <c r="H89" s="64" t="s">
        <v>4102</v>
      </c>
      <c r="I89" s="64" t="s">
        <v>21</v>
      </c>
      <c r="J89" s="64">
        <v>3300.0</v>
      </c>
      <c r="K89" s="64">
        <v>70.0</v>
      </c>
      <c r="L89" s="64" t="s">
        <v>23</v>
      </c>
      <c r="M89" s="64" t="s">
        <v>23</v>
      </c>
      <c r="N89" s="64" t="s">
        <v>1464</v>
      </c>
      <c r="O89" s="64" t="s">
        <v>4105</v>
      </c>
      <c r="P89" s="64" t="s">
        <v>1464</v>
      </c>
      <c r="Q89" s="64">
        <v>34.0</v>
      </c>
      <c r="R89" s="64" t="s">
        <v>1464</v>
      </c>
    </row>
    <row r="90" ht="12.75" customHeight="1">
      <c r="A90" s="64">
        <v>185.0</v>
      </c>
      <c r="B90" s="64" t="s">
        <v>4106</v>
      </c>
      <c r="C90" s="64" t="s">
        <v>1365</v>
      </c>
      <c r="D90" s="64" t="s">
        <v>19</v>
      </c>
      <c r="E90" s="64" t="s">
        <v>1481</v>
      </c>
      <c r="F90" s="64" t="s">
        <v>68</v>
      </c>
      <c r="G90" s="64" t="s">
        <v>1464</v>
      </c>
      <c r="H90" s="64" t="s">
        <v>4102</v>
      </c>
      <c r="I90" s="64" t="s">
        <v>40</v>
      </c>
      <c r="J90" s="64">
        <v>4250.0</v>
      </c>
      <c r="K90" s="64">
        <v>73.0</v>
      </c>
      <c r="L90" s="64" t="s">
        <v>23</v>
      </c>
      <c r="M90" s="64" t="s">
        <v>23</v>
      </c>
      <c r="N90" s="64" t="s">
        <v>1464</v>
      </c>
      <c r="O90" s="64" t="s">
        <v>4107</v>
      </c>
      <c r="P90" s="64" t="s">
        <v>1464</v>
      </c>
      <c r="Q90" s="64">
        <v>38.0</v>
      </c>
      <c r="R90" s="64" t="s">
        <v>1464</v>
      </c>
    </row>
    <row r="91" ht="12.75" customHeight="1">
      <c r="A91" s="64">
        <v>191.0</v>
      </c>
      <c r="B91" s="64" t="s">
        <v>4108</v>
      </c>
      <c r="C91" s="64" t="s">
        <v>1365</v>
      </c>
      <c r="D91" s="64" t="s">
        <v>19</v>
      </c>
      <c r="E91" s="64" t="s">
        <v>1464</v>
      </c>
      <c r="F91" s="64" t="s">
        <v>1464</v>
      </c>
      <c r="G91" s="64" t="s">
        <v>1170</v>
      </c>
      <c r="H91" s="64" t="s">
        <v>4109</v>
      </c>
      <c r="I91" s="64" t="s">
        <v>21</v>
      </c>
      <c r="J91" s="64">
        <v>1850.0</v>
      </c>
      <c r="K91" s="64">
        <v>57.0</v>
      </c>
      <c r="L91" s="64" t="s">
        <v>23</v>
      </c>
      <c r="M91" s="64" t="s">
        <v>23</v>
      </c>
      <c r="N91" s="64" t="s">
        <v>1464</v>
      </c>
      <c r="O91" s="64" t="s">
        <v>4110</v>
      </c>
      <c r="P91" s="64" t="s">
        <v>1464</v>
      </c>
      <c r="Q91" s="64">
        <v>30.0</v>
      </c>
      <c r="R91" s="64" t="s">
        <v>1464</v>
      </c>
    </row>
    <row r="92" ht="12.75" customHeight="1">
      <c r="A92" s="64">
        <v>190.0</v>
      </c>
      <c r="B92" s="64" t="s">
        <v>1601</v>
      </c>
      <c r="C92" s="64" t="s">
        <v>1365</v>
      </c>
      <c r="D92" s="64" t="s">
        <v>19</v>
      </c>
      <c r="E92" s="64" t="s">
        <v>1464</v>
      </c>
      <c r="F92" s="64" t="s">
        <v>1464</v>
      </c>
      <c r="G92" s="64" t="s">
        <v>22</v>
      </c>
      <c r="H92" s="64" t="s">
        <v>4109</v>
      </c>
      <c r="I92" s="64" t="s">
        <v>21</v>
      </c>
      <c r="J92" s="64">
        <v>2200.0</v>
      </c>
      <c r="K92" s="64">
        <v>59.0</v>
      </c>
      <c r="L92" s="64" t="s">
        <v>23</v>
      </c>
      <c r="M92" s="64" t="s">
        <v>23</v>
      </c>
      <c r="N92" s="64" t="s">
        <v>1464</v>
      </c>
      <c r="O92" s="64" t="s">
        <v>4111</v>
      </c>
      <c r="P92" s="64" t="s">
        <v>1464</v>
      </c>
      <c r="Q92" s="64">
        <v>30.0</v>
      </c>
      <c r="R92" s="64" t="s">
        <v>1464</v>
      </c>
    </row>
    <row r="93" ht="12.75" customHeight="1">
      <c r="A93" s="64">
        <v>186.0</v>
      </c>
      <c r="B93" s="64" t="s">
        <v>4112</v>
      </c>
      <c r="C93" s="64" t="s">
        <v>1365</v>
      </c>
      <c r="D93" s="64" t="s">
        <v>19</v>
      </c>
      <c r="E93" s="64" t="s">
        <v>1464</v>
      </c>
      <c r="F93" s="64" t="s">
        <v>1464</v>
      </c>
      <c r="G93" s="64" t="s">
        <v>22</v>
      </c>
      <c r="H93" s="64" t="s">
        <v>4109</v>
      </c>
      <c r="I93" s="64" t="s">
        <v>21</v>
      </c>
      <c r="J93" s="64">
        <v>4900.0</v>
      </c>
      <c r="K93" s="64">
        <v>76.0</v>
      </c>
      <c r="L93" s="64" t="s">
        <v>23</v>
      </c>
      <c r="M93" s="64" t="s">
        <v>23</v>
      </c>
      <c r="N93" s="64" t="s">
        <v>1464</v>
      </c>
      <c r="O93" s="64" t="s">
        <v>4113</v>
      </c>
      <c r="P93" s="64" t="s">
        <v>1464</v>
      </c>
      <c r="Q93" s="64">
        <v>40.0</v>
      </c>
      <c r="R93" s="64" t="s">
        <v>1464</v>
      </c>
    </row>
    <row r="94" ht="12.75" customHeight="1">
      <c r="A94" s="64">
        <v>188.0</v>
      </c>
      <c r="B94" s="64" t="s">
        <v>4114</v>
      </c>
      <c r="C94" s="64" t="s">
        <v>1365</v>
      </c>
      <c r="D94" s="64" t="s">
        <v>19</v>
      </c>
      <c r="E94" s="64" t="s">
        <v>1481</v>
      </c>
      <c r="F94" s="64" t="s">
        <v>68</v>
      </c>
      <c r="G94" s="64" t="s">
        <v>1464</v>
      </c>
      <c r="H94" s="64" t="s">
        <v>4109</v>
      </c>
      <c r="I94" s="64" t="s">
        <v>40</v>
      </c>
      <c r="J94" s="64">
        <v>5200.0</v>
      </c>
      <c r="K94" s="64">
        <v>78.0</v>
      </c>
      <c r="L94" s="64" t="s">
        <v>23</v>
      </c>
      <c r="M94" s="64" t="s">
        <v>23</v>
      </c>
      <c r="N94" s="64" t="s">
        <v>1464</v>
      </c>
      <c r="O94" s="64" t="s">
        <v>4115</v>
      </c>
      <c r="P94" s="64" t="s">
        <v>1464</v>
      </c>
      <c r="Q94" s="64">
        <v>42.0</v>
      </c>
      <c r="R94" s="64" t="s">
        <v>1464</v>
      </c>
    </row>
    <row r="95" ht="12.75" customHeight="1">
      <c r="A95" s="64">
        <v>187.0</v>
      </c>
      <c r="B95" s="64" t="s">
        <v>4116</v>
      </c>
      <c r="C95" s="64" t="s">
        <v>1365</v>
      </c>
      <c r="D95" s="64" t="s">
        <v>19</v>
      </c>
      <c r="E95" s="64" t="s">
        <v>1784</v>
      </c>
      <c r="F95" s="64" t="s">
        <v>67</v>
      </c>
      <c r="G95" s="64" t="s">
        <v>1464</v>
      </c>
      <c r="H95" s="64" t="s">
        <v>4109</v>
      </c>
      <c r="I95" s="64" t="s">
        <v>40</v>
      </c>
      <c r="J95" s="64">
        <v>5400.0</v>
      </c>
      <c r="K95" s="64">
        <v>78.0</v>
      </c>
      <c r="L95" s="64" t="s">
        <v>23</v>
      </c>
      <c r="M95" s="64" t="s">
        <v>23</v>
      </c>
      <c r="N95" s="64" t="s">
        <v>1464</v>
      </c>
      <c r="O95" s="64" t="s">
        <v>4117</v>
      </c>
      <c r="P95" s="64" t="s">
        <v>1464</v>
      </c>
      <c r="Q95" s="64">
        <v>42.0</v>
      </c>
      <c r="R95" s="64" t="s">
        <v>1464</v>
      </c>
    </row>
    <row r="96" ht="12.75" customHeight="1">
      <c r="A96" s="64">
        <v>189.0</v>
      </c>
      <c r="B96" s="64" t="s">
        <v>2901</v>
      </c>
      <c r="C96" s="64" t="s">
        <v>1365</v>
      </c>
      <c r="D96" s="64" t="s">
        <v>19</v>
      </c>
      <c r="E96" s="64" t="s">
        <v>1464</v>
      </c>
      <c r="F96" s="64" t="s">
        <v>1464</v>
      </c>
      <c r="G96" s="64" t="s">
        <v>22</v>
      </c>
      <c r="H96" s="64" t="s">
        <v>4109</v>
      </c>
      <c r="I96" s="64" t="s">
        <v>21</v>
      </c>
      <c r="J96" s="64">
        <v>6100.0</v>
      </c>
      <c r="K96" s="64">
        <v>82.0</v>
      </c>
      <c r="L96" s="64" t="s">
        <v>23</v>
      </c>
      <c r="M96" s="64" t="s">
        <v>23</v>
      </c>
      <c r="N96" s="64" t="s">
        <v>1464</v>
      </c>
      <c r="O96" s="64" t="s">
        <v>4118</v>
      </c>
      <c r="P96" s="64" t="s">
        <v>1464</v>
      </c>
      <c r="Q96" s="64">
        <v>43.0</v>
      </c>
      <c r="R96" s="64" t="s">
        <v>1464</v>
      </c>
    </row>
    <row r="97" ht="12.75" customHeight="1">
      <c r="A97" s="64">
        <v>192.0</v>
      </c>
      <c r="B97" s="64" t="s">
        <v>4119</v>
      </c>
      <c r="C97" s="64" t="s">
        <v>1365</v>
      </c>
      <c r="D97" s="64" t="s">
        <v>19</v>
      </c>
      <c r="E97" s="64" t="s">
        <v>1464</v>
      </c>
      <c r="F97" s="64" t="s">
        <v>1464</v>
      </c>
      <c r="G97" s="64" t="s">
        <v>22</v>
      </c>
      <c r="H97" s="64" t="s">
        <v>4109</v>
      </c>
      <c r="I97" s="64" t="s">
        <v>21</v>
      </c>
      <c r="J97" s="64">
        <v>5800.0</v>
      </c>
      <c r="K97" s="64">
        <v>83.0</v>
      </c>
      <c r="L97" s="64" t="s">
        <v>23</v>
      </c>
      <c r="M97" s="64" t="s">
        <v>23</v>
      </c>
      <c r="N97" s="64" t="s">
        <v>1464</v>
      </c>
      <c r="O97" s="64" t="s">
        <v>4120</v>
      </c>
      <c r="P97" s="64" t="s">
        <v>1464</v>
      </c>
      <c r="Q97" s="64">
        <v>43.0</v>
      </c>
      <c r="R97" s="64" t="s">
        <v>1464</v>
      </c>
    </row>
    <row r="98" ht="12.75" customHeight="1">
      <c r="A98" s="64">
        <v>906.0</v>
      </c>
      <c r="B98" s="64" t="s">
        <v>1588</v>
      </c>
      <c r="C98" s="64" t="s">
        <v>1365</v>
      </c>
      <c r="D98" s="64" t="s">
        <v>19</v>
      </c>
      <c r="E98" s="64" t="s">
        <v>1784</v>
      </c>
      <c r="F98" s="64" t="s">
        <v>67</v>
      </c>
      <c r="G98" s="64" t="s">
        <v>1464</v>
      </c>
      <c r="H98" s="64" t="s">
        <v>4121</v>
      </c>
      <c r="I98" s="64" t="s">
        <v>40</v>
      </c>
      <c r="J98" s="64">
        <v>4150.0</v>
      </c>
      <c r="K98" s="64">
        <v>70.0</v>
      </c>
      <c r="L98" s="64" t="s">
        <v>23</v>
      </c>
      <c r="M98" s="64" t="s">
        <v>23</v>
      </c>
      <c r="N98" s="64" t="s">
        <v>1464</v>
      </c>
      <c r="O98" s="64" t="s">
        <v>4122</v>
      </c>
      <c r="P98" s="64" t="s">
        <v>1464</v>
      </c>
      <c r="Q98" s="64">
        <v>38.0</v>
      </c>
      <c r="R98" s="64" t="s">
        <v>1464</v>
      </c>
    </row>
    <row r="99" ht="12.75" customHeight="1">
      <c r="A99" s="64">
        <v>904.0</v>
      </c>
      <c r="B99" s="64" t="s">
        <v>4123</v>
      </c>
      <c r="C99" s="64" t="s">
        <v>1365</v>
      </c>
      <c r="D99" s="64" t="s">
        <v>19</v>
      </c>
      <c r="E99" s="64" t="s">
        <v>3447</v>
      </c>
      <c r="F99" s="64" t="s">
        <v>4124</v>
      </c>
      <c r="G99" s="64" t="s">
        <v>1464</v>
      </c>
      <c r="H99" s="64" t="s">
        <v>4121</v>
      </c>
      <c r="I99" s="64" t="s">
        <v>40</v>
      </c>
      <c r="J99" s="64">
        <v>4300.0</v>
      </c>
      <c r="K99" s="64">
        <v>74.0</v>
      </c>
      <c r="L99" s="64" t="s">
        <v>23</v>
      </c>
      <c r="M99" s="64" t="s">
        <v>23</v>
      </c>
      <c r="N99" s="64" t="s">
        <v>1464</v>
      </c>
      <c r="O99" s="64" t="s">
        <v>4125</v>
      </c>
      <c r="P99" s="64" t="s">
        <v>1464</v>
      </c>
      <c r="Q99" s="64">
        <v>38.0</v>
      </c>
      <c r="R99" s="64" t="s">
        <v>1464</v>
      </c>
    </row>
    <row r="100" ht="12.75" customHeight="1">
      <c r="A100" s="64">
        <v>901.0</v>
      </c>
      <c r="B100" s="64" t="s">
        <v>2901</v>
      </c>
      <c r="C100" s="64" t="s">
        <v>1365</v>
      </c>
      <c r="D100" s="64" t="s">
        <v>19</v>
      </c>
      <c r="E100" s="64" t="s">
        <v>1538</v>
      </c>
      <c r="F100" s="64" t="s">
        <v>81</v>
      </c>
      <c r="G100" s="64" t="s">
        <v>1464</v>
      </c>
      <c r="H100" s="64" t="s">
        <v>4121</v>
      </c>
      <c r="I100" s="64" t="s">
        <v>40</v>
      </c>
      <c r="J100" s="64">
        <v>4600.0</v>
      </c>
      <c r="K100" s="64">
        <v>75.0</v>
      </c>
      <c r="L100" s="64" t="s">
        <v>23</v>
      </c>
      <c r="M100" s="64" t="s">
        <v>23</v>
      </c>
      <c r="N100" s="64" t="s">
        <v>1464</v>
      </c>
      <c r="O100" s="64" t="s">
        <v>4126</v>
      </c>
      <c r="P100" s="64" t="s">
        <v>1464</v>
      </c>
      <c r="Q100" s="64">
        <v>39.0</v>
      </c>
      <c r="R100" s="64" t="s">
        <v>1464</v>
      </c>
    </row>
    <row r="101" ht="12.75" customHeight="1">
      <c r="A101" s="64">
        <v>903.0</v>
      </c>
      <c r="B101" s="64" t="s">
        <v>4127</v>
      </c>
      <c r="C101" s="64" t="s">
        <v>1365</v>
      </c>
      <c r="D101" s="64" t="s">
        <v>19</v>
      </c>
      <c r="E101" s="64" t="s">
        <v>1466</v>
      </c>
      <c r="F101" s="64" t="s">
        <v>74</v>
      </c>
      <c r="G101" s="64" t="s">
        <v>1464</v>
      </c>
      <c r="H101" s="64" t="s">
        <v>4121</v>
      </c>
      <c r="I101" s="64" t="s">
        <v>40</v>
      </c>
      <c r="J101" s="64">
        <v>4700.0</v>
      </c>
      <c r="K101" s="64">
        <v>75.0</v>
      </c>
      <c r="L101" s="64" t="s">
        <v>23</v>
      </c>
      <c r="M101" s="64" t="s">
        <v>23</v>
      </c>
      <c r="N101" s="64" t="s">
        <v>1464</v>
      </c>
      <c r="O101" s="64" t="s">
        <v>4128</v>
      </c>
      <c r="P101" s="64" t="s">
        <v>1464</v>
      </c>
      <c r="Q101" s="64">
        <v>40.0</v>
      </c>
      <c r="R101" s="64" t="s">
        <v>1464</v>
      </c>
    </row>
    <row r="102" ht="12.75" customHeight="1">
      <c r="A102" s="64">
        <v>905.0</v>
      </c>
      <c r="B102" s="64" t="s">
        <v>4129</v>
      </c>
      <c r="C102" s="64" t="s">
        <v>1365</v>
      </c>
      <c r="D102" s="64" t="s">
        <v>19</v>
      </c>
      <c r="E102" s="64" t="s">
        <v>1464</v>
      </c>
      <c r="F102" s="64" t="s">
        <v>1464</v>
      </c>
      <c r="G102" s="64" t="s">
        <v>4130</v>
      </c>
      <c r="H102" s="64" t="s">
        <v>4121</v>
      </c>
      <c r="I102" s="64" t="s">
        <v>21</v>
      </c>
      <c r="J102" s="64">
        <v>4800.0</v>
      </c>
      <c r="K102" s="64">
        <v>77.0</v>
      </c>
      <c r="L102" s="64" t="s">
        <v>23</v>
      </c>
      <c r="M102" s="64" t="s">
        <v>23</v>
      </c>
      <c r="N102" s="64" t="s">
        <v>1464</v>
      </c>
      <c r="O102" s="64" t="s">
        <v>4131</v>
      </c>
      <c r="P102" s="64" t="s">
        <v>1464</v>
      </c>
      <c r="Q102" s="64">
        <v>38.0</v>
      </c>
      <c r="R102" s="64" t="s">
        <v>1464</v>
      </c>
    </row>
    <row r="103" ht="12.75" customHeight="1">
      <c r="A103" s="64">
        <v>902.0</v>
      </c>
      <c r="B103" s="64" t="s">
        <v>1562</v>
      </c>
      <c r="C103" s="64" t="s">
        <v>1365</v>
      </c>
      <c r="D103" s="64" t="s">
        <v>19</v>
      </c>
      <c r="E103" s="64" t="s">
        <v>3374</v>
      </c>
      <c r="F103" s="64" t="s">
        <v>75</v>
      </c>
      <c r="G103" s="64" t="s">
        <v>1464</v>
      </c>
      <c r="H103" s="64" t="s">
        <v>4121</v>
      </c>
      <c r="I103" s="64" t="s">
        <v>40</v>
      </c>
      <c r="J103" s="64">
        <v>5800.0</v>
      </c>
      <c r="K103" s="64">
        <v>81.0</v>
      </c>
      <c r="L103" s="64" t="s">
        <v>23</v>
      </c>
      <c r="M103" s="64" t="s">
        <v>23</v>
      </c>
      <c r="N103" s="64" t="s">
        <v>1464</v>
      </c>
      <c r="O103" s="64" t="s">
        <v>4132</v>
      </c>
      <c r="P103" s="64" t="s">
        <v>1464</v>
      </c>
      <c r="Q103" s="64">
        <v>41.0</v>
      </c>
      <c r="R103" s="64" t="s">
        <v>1464</v>
      </c>
    </row>
    <row r="104" ht="12.75" customHeight="1">
      <c r="A104" s="64">
        <v>909.0</v>
      </c>
      <c r="B104" s="64" t="s">
        <v>4133</v>
      </c>
      <c r="C104" s="64" t="s">
        <v>1365</v>
      </c>
      <c r="D104" s="64" t="s">
        <v>19</v>
      </c>
      <c r="E104" s="64" t="s">
        <v>1481</v>
      </c>
      <c r="F104" s="64" t="s">
        <v>68</v>
      </c>
      <c r="G104" s="64" t="s">
        <v>1464</v>
      </c>
      <c r="H104" s="64" t="s">
        <v>4134</v>
      </c>
      <c r="I104" s="64" t="s">
        <v>40</v>
      </c>
      <c r="J104" s="64">
        <v>3000.0</v>
      </c>
      <c r="K104" s="64">
        <v>68.0</v>
      </c>
      <c r="L104" s="64" t="s">
        <v>23</v>
      </c>
      <c r="M104" s="64" t="s">
        <v>23</v>
      </c>
      <c r="N104" s="64" t="s">
        <v>1464</v>
      </c>
      <c r="O104" s="64" t="s">
        <v>4135</v>
      </c>
      <c r="P104" s="64" t="s">
        <v>1464</v>
      </c>
      <c r="Q104" s="64">
        <v>34.0</v>
      </c>
      <c r="R104" s="64" t="s">
        <v>1464</v>
      </c>
    </row>
    <row r="105" ht="12.75" customHeight="1">
      <c r="A105" s="64">
        <v>907.0</v>
      </c>
      <c r="B105" s="64" t="s">
        <v>4136</v>
      </c>
      <c r="C105" s="64" t="s">
        <v>1365</v>
      </c>
      <c r="D105" s="64" t="s">
        <v>19</v>
      </c>
      <c r="E105" s="64" t="s">
        <v>1464</v>
      </c>
      <c r="F105" s="64" t="s">
        <v>1464</v>
      </c>
      <c r="G105" s="64" t="s">
        <v>4137</v>
      </c>
      <c r="H105" s="64" t="s">
        <v>4134</v>
      </c>
      <c r="I105" s="64" t="s">
        <v>21</v>
      </c>
      <c r="J105" s="64">
        <v>4250.0</v>
      </c>
      <c r="K105" s="64">
        <v>73.0</v>
      </c>
      <c r="L105" s="64" t="s">
        <v>23</v>
      </c>
      <c r="M105" s="64" t="s">
        <v>23</v>
      </c>
      <c r="N105" s="64" t="s">
        <v>1464</v>
      </c>
      <c r="O105" s="64" t="s">
        <v>4138</v>
      </c>
      <c r="P105" s="64" t="s">
        <v>1464</v>
      </c>
      <c r="Q105" s="64">
        <v>38.0</v>
      </c>
      <c r="R105" s="64" t="s">
        <v>1464</v>
      </c>
    </row>
    <row r="106" ht="12.75" customHeight="1">
      <c r="A106" s="64">
        <v>908.0</v>
      </c>
      <c r="B106" s="64" t="s">
        <v>3114</v>
      </c>
      <c r="C106" s="64" t="s">
        <v>1365</v>
      </c>
      <c r="D106" s="64" t="s">
        <v>19</v>
      </c>
      <c r="E106" s="64" t="s">
        <v>3374</v>
      </c>
      <c r="F106" s="64" t="s">
        <v>75</v>
      </c>
      <c r="G106" s="64" t="s">
        <v>1464</v>
      </c>
      <c r="H106" s="64" t="s">
        <v>4134</v>
      </c>
      <c r="I106" s="64" t="s">
        <v>40</v>
      </c>
      <c r="J106" s="64">
        <v>4400.0</v>
      </c>
      <c r="K106" s="64">
        <v>74.0</v>
      </c>
      <c r="L106" s="64" t="s">
        <v>23</v>
      </c>
      <c r="M106" s="64" t="s">
        <v>23</v>
      </c>
      <c r="N106" s="64" t="s">
        <v>1464</v>
      </c>
      <c r="O106" s="64" t="s">
        <v>4139</v>
      </c>
      <c r="P106" s="64" t="s">
        <v>1464</v>
      </c>
      <c r="Q106" s="64">
        <v>38.0</v>
      </c>
      <c r="R106" s="64" t="s">
        <v>1464</v>
      </c>
    </row>
    <row r="107" ht="12.75" customHeight="1">
      <c r="A107" s="64">
        <v>910.0</v>
      </c>
      <c r="B107" s="64" t="s">
        <v>4140</v>
      </c>
      <c r="C107" s="64" t="s">
        <v>1365</v>
      </c>
      <c r="D107" s="64" t="s">
        <v>19</v>
      </c>
      <c r="E107" s="64" t="s">
        <v>1486</v>
      </c>
      <c r="F107" s="64" t="s">
        <v>69</v>
      </c>
      <c r="G107" s="64" t="s">
        <v>1464</v>
      </c>
      <c r="H107" s="64" t="s">
        <v>4134</v>
      </c>
      <c r="I107" s="64" t="s">
        <v>40</v>
      </c>
      <c r="J107" s="64">
        <v>6100.0</v>
      </c>
      <c r="K107" s="64">
        <v>81.0</v>
      </c>
      <c r="L107" s="64" t="s">
        <v>23</v>
      </c>
      <c r="M107" s="64" t="s">
        <v>23</v>
      </c>
      <c r="N107" s="64" t="s">
        <v>1464</v>
      </c>
      <c r="O107" s="64" t="s">
        <v>4141</v>
      </c>
      <c r="P107" s="64" t="s">
        <v>1464</v>
      </c>
      <c r="Q107" s="64">
        <v>42.0</v>
      </c>
      <c r="R107" s="64" t="s">
        <v>1464</v>
      </c>
    </row>
    <row r="108" ht="12.75" customHeight="1">
      <c r="A108" s="64">
        <v>912.0</v>
      </c>
      <c r="B108" s="64" t="s">
        <v>1598</v>
      </c>
      <c r="C108" s="64" t="s">
        <v>1365</v>
      </c>
      <c r="D108" s="64" t="s">
        <v>19</v>
      </c>
      <c r="E108" s="64" t="s">
        <v>1464</v>
      </c>
      <c r="F108" s="64" t="s">
        <v>1464</v>
      </c>
      <c r="G108" s="64" t="s">
        <v>857</v>
      </c>
      <c r="H108" s="64" t="s">
        <v>4142</v>
      </c>
      <c r="I108" s="64" t="s">
        <v>21</v>
      </c>
      <c r="J108" s="64">
        <v>4500.0</v>
      </c>
      <c r="K108" s="64">
        <v>76.0</v>
      </c>
      <c r="L108" s="64" t="s">
        <v>23</v>
      </c>
      <c r="M108" s="64" t="s">
        <v>35</v>
      </c>
      <c r="N108" s="64" t="s">
        <v>1464</v>
      </c>
      <c r="O108" s="64" t="s">
        <v>4143</v>
      </c>
      <c r="P108" s="64" t="s">
        <v>1464</v>
      </c>
      <c r="Q108" s="64">
        <v>39.0</v>
      </c>
      <c r="R108" s="64" t="s">
        <v>1464</v>
      </c>
    </row>
    <row r="109" ht="12.75" customHeight="1">
      <c r="A109" s="64">
        <v>913.0</v>
      </c>
      <c r="B109" s="64" t="s">
        <v>4144</v>
      </c>
      <c r="C109" s="64" t="s">
        <v>1365</v>
      </c>
      <c r="D109" s="64" t="s">
        <v>19</v>
      </c>
      <c r="E109" s="64" t="s">
        <v>1486</v>
      </c>
      <c r="F109" s="64" t="s">
        <v>69</v>
      </c>
      <c r="G109" s="64" t="s">
        <v>1464</v>
      </c>
      <c r="H109" s="64" t="s">
        <v>4142</v>
      </c>
      <c r="I109" s="64" t="s">
        <v>40</v>
      </c>
      <c r="J109" s="64">
        <v>4600.0</v>
      </c>
      <c r="K109" s="64">
        <v>76.0</v>
      </c>
      <c r="L109" s="64" t="s">
        <v>23</v>
      </c>
      <c r="M109" s="64" t="s">
        <v>23</v>
      </c>
      <c r="N109" s="64" t="s">
        <v>1464</v>
      </c>
      <c r="O109" s="64" t="s">
        <v>4145</v>
      </c>
      <c r="P109" s="64" t="s">
        <v>1464</v>
      </c>
      <c r="Q109" s="64">
        <v>40.0</v>
      </c>
      <c r="R109" s="64" t="s">
        <v>1464</v>
      </c>
    </row>
    <row r="110" ht="12.75" customHeight="1">
      <c r="A110" s="64">
        <v>911.0</v>
      </c>
      <c r="B110" s="64" t="s">
        <v>1656</v>
      </c>
      <c r="C110" s="64" t="s">
        <v>1365</v>
      </c>
      <c r="D110" s="64" t="s">
        <v>19</v>
      </c>
      <c r="E110" s="64" t="s">
        <v>1665</v>
      </c>
      <c r="F110" s="64" t="s">
        <v>70</v>
      </c>
      <c r="G110" s="64" t="s">
        <v>1464</v>
      </c>
      <c r="H110" s="64" t="s">
        <v>4142</v>
      </c>
      <c r="I110" s="64" t="s">
        <v>40</v>
      </c>
      <c r="J110" s="64">
        <v>4800.0</v>
      </c>
      <c r="K110" s="64">
        <v>76.0</v>
      </c>
      <c r="L110" s="64" t="s">
        <v>23</v>
      </c>
      <c r="M110" s="64" t="s">
        <v>23</v>
      </c>
      <c r="N110" s="64" t="s">
        <v>1464</v>
      </c>
      <c r="O110" s="64" t="s">
        <v>4146</v>
      </c>
      <c r="P110" s="64" t="s">
        <v>1464</v>
      </c>
      <c r="Q110" s="64">
        <v>39.0</v>
      </c>
      <c r="R110" s="64" t="s">
        <v>1464</v>
      </c>
    </row>
    <row r="111" ht="12.75" customHeight="1">
      <c r="A111" s="64">
        <v>914.0</v>
      </c>
      <c r="B111" s="64" t="s">
        <v>4147</v>
      </c>
      <c r="C111" s="64" t="s">
        <v>1365</v>
      </c>
      <c r="D111" s="64" t="s">
        <v>19</v>
      </c>
      <c r="E111" s="64" t="s">
        <v>1784</v>
      </c>
      <c r="F111" s="64" t="s">
        <v>67</v>
      </c>
      <c r="G111" s="64" t="s">
        <v>1464</v>
      </c>
      <c r="H111" s="64" t="s">
        <v>4142</v>
      </c>
      <c r="I111" s="64" t="s">
        <v>40</v>
      </c>
      <c r="J111" s="64">
        <v>5600.0</v>
      </c>
      <c r="K111" s="64">
        <v>79.0</v>
      </c>
      <c r="L111" s="64" t="s">
        <v>23</v>
      </c>
      <c r="M111" s="64" t="s">
        <v>23</v>
      </c>
      <c r="N111" s="64" t="s">
        <v>1464</v>
      </c>
      <c r="O111" s="64" t="s">
        <v>4148</v>
      </c>
      <c r="P111" s="64" t="s">
        <v>1464</v>
      </c>
      <c r="Q111" s="64">
        <v>41.0</v>
      </c>
      <c r="R111" s="64" t="s">
        <v>1464</v>
      </c>
    </row>
    <row r="112" ht="12.75" customHeight="1">
      <c r="A112" s="64">
        <v>915.0</v>
      </c>
      <c r="B112" s="64" t="s">
        <v>4149</v>
      </c>
      <c r="C112" s="64" t="s">
        <v>1365</v>
      </c>
      <c r="D112" s="64" t="s">
        <v>19</v>
      </c>
      <c r="E112" s="64" t="s">
        <v>1464</v>
      </c>
      <c r="F112" s="64" t="s">
        <v>1464</v>
      </c>
      <c r="G112" s="64" t="s">
        <v>4150</v>
      </c>
      <c r="H112" s="64" t="s">
        <v>4151</v>
      </c>
      <c r="I112" s="64" t="s">
        <v>21</v>
      </c>
      <c r="J112" s="64">
        <v>5450.0</v>
      </c>
      <c r="K112" s="64">
        <v>78.0</v>
      </c>
      <c r="L112" s="64" t="s">
        <v>23</v>
      </c>
      <c r="M112" s="64" t="s">
        <v>23</v>
      </c>
      <c r="N112" s="64" t="s">
        <v>814</v>
      </c>
      <c r="O112" s="64" t="s">
        <v>4152</v>
      </c>
      <c r="P112" s="64" t="s">
        <v>1464</v>
      </c>
      <c r="Q112" s="64">
        <v>40.0</v>
      </c>
      <c r="R112" s="64" t="s">
        <v>1464</v>
      </c>
    </row>
    <row r="113" ht="12.75" customHeight="1">
      <c r="A113" s="64">
        <v>921.0</v>
      </c>
      <c r="B113" s="64" t="s">
        <v>4153</v>
      </c>
      <c r="C113" s="64" t="s">
        <v>1365</v>
      </c>
      <c r="D113" s="64" t="s">
        <v>19</v>
      </c>
      <c r="E113" s="64" t="s">
        <v>2834</v>
      </c>
      <c r="F113" s="64" t="s">
        <v>27</v>
      </c>
      <c r="G113" s="64" t="s">
        <v>1464</v>
      </c>
      <c r="H113" s="64" t="s">
        <v>4154</v>
      </c>
      <c r="I113" s="64" t="s">
        <v>40</v>
      </c>
      <c r="J113" s="64">
        <v>3000.0</v>
      </c>
      <c r="K113" s="64">
        <v>66.0</v>
      </c>
      <c r="L113" s="64" t="s">
        <v>23</v>
      </c>
      <c r="M113" s="64" t="s">
        <v>23</v>
      </c>
      <c r="N113" s="64" t="s">
        <v>1464</v>
      </c>
      <c r="O113" s="64" t="s">
        <v>4155</v>
      </c>
      <c r="P113" s="64" t="s">
        <v>1464</v>
      </c>
      <c r="Q113" s="64">
        <v>30.0</v>
      </c>
      <c r="R113" s="64" t="s">
        <v>1464</v>
      </c>
    </row>
    <row r="114" ht="12.75" customHeight="1">
      <c r="A114" s="64">
        <v>917.0</v>
      </c>
      <c r="B114" s="64" t="s">
        <v>4156</v>
      </c>
      <c r="C114" s="64" t="s">
        <v>1365</v>
      </c>
      <c r="D114" s="64" t="s">
        <v>19</v>
      </c>
      <c r="E114" s="64" t="s">
        <v>2850</v>
      </c>
      <c r="F114" s="64" t="s">
        <v>66</v>
      </c>
      <c r="G114" s="64" t="s">
        <v>1464</v>
      </c>
      <c r="H114" s="64" t="s">
        <v>4154</v>
      </c>
      <c r="I114" s="64" t="s">
        <v>40</v>
      </c>
      <c r="J114" s="64">
        <v>4000.0</v>
      </c>
      <c r="K114" s="64">
        <v>72.0</v>
      </c>
      <c r="L114" s="64" t="s">
        <v>23</v>
      </c>
      <c r="M114" s="64" t="s">
        <v>23</v>
      </c>
      <c r="N114" s="64" t="s">
        <v>1464</v>
      </c>
      <c r="O114" s="64" t="s">
        <v>4157</v>
      </c>
      <c r="P114" s="64" t="s">
        <v>1464</v>
      </c>
      <c r="Q114" s="64">
        <v>37.0</v>
      </c>
      <c r="R114" s="64" t="s">
        <v>1464</v>
      </c>
    </row>
    <row r="115" ht="12.75" customHeight="1">
      <c r="A115" s="64">
        <v>916.0</v>
      </c>
      <c r="B115" s="64" t="s">
        <v>1578</v>
      </c>
      <c r="C115" s="64" t="s">
        <v>1365</v>
      </c>
      <c r="D115" s="64" t="s">
        <v>19</v>
      </c>
      <c r="E115" s="64" t="s">
        <v>1466</v>
      </c>
      <c r="F115" s="64" t="s">
        <v>74</v>
      </c>
      <c r="G115" s="64" t="s">
        <v>1464</v>
      </c>
      <c r="H115" s="64" t="s">
        <v>4154</v>
      </c>
      <c r="I115" s="64" t="s">
        <v>40</v>
      </c>
      <c r="J115" s="64">
        <v>4100.0</v>
      </c>
      <c r="K115" s="64">
        <v>73.0</v>
      </c>
      <c r="L115" s="64" t="s">
        <v>23</v>
      </c>
      <c r="M115" s="64" t="s">
        <v>23</v>
      </c>
      <c r="N115" s="64" t="s">
        <v>1464</v>
      </c>
      <c r="O115" s="64" t="s">
        <v>4158</v>
      </c>
      <c r="P115" s="64" t="s">
        <v>1464</v>
      </c>
      <c r="Q115" s="64">
        <v>37.0</v>
      </c>
      <c r="R115" s="64" t="s">
        <v>1464</v>
      </c>
    </row>
    <row r="116" ht="12.75" customHeight="1">
      <c r="A116" s="64">
        <v>920.0</v>
      </c>
      <c r="B116" s="64" t="s">
        <v>4159</v>
      </c>
      <c r="C116" s="64" t="s">
        <v>1365</v>
      </c>
      <c r="D116" s="64" t="s">
        <v>19</v>
      </c>
      <c r="E116" s="64" t="s">
        <v>2834</v>
      </c>
      <c r="F116" s="64" t="s">
        <v>27</v>
      </c>
      <c r="G116" s="64" t="s">
        <v>1464</v>
      </c>
      <c r="H116" s="64" t="s">
        <v>4154</v>
      </c>
      <c r="I116" s="64" t="s">
        <v>40</v>
      </c>
      <c r="J116" s="64">
        <v>4500.0</v>
      </c>
      <c r="K116" s="64">
        <v>74.0</v>
      </c>
      <c r="L116" s="64" t="s">
        <v>23</v>
      </c>
      <c r="M116" s="64" t="s">
        <v>23</v>
      </c>
      <c r="N116" s="64" t="s">
        <v>1464</v>
      </c>
      <c r="O116" s="64" t="s">
        <v>4160</v>
      </c>
      <c r="P116" s="64" t="s">
        <v>1464</v>
      </c>
      <c r="Q116" s="64"/>
      <c r="R116" s="64" t="s">
        <v>1464</v>
      </c>
    </row>
    <row r="117" ht="12.75" customHeight="1">
      <c r="A117" s="64">
        <v>918.0</v>
      </c>
      <c r="B117" s="64" t="s">
        <v>4161</v>
      </c>
      <c r="C117" s="64" t="s">
        <v>1365</v>
      </c>
      <c r="D117" s="64" t="s">
        <v>19</v>
      </c>
      <c r="E117" s="64" t="s">
        <v>1784</v>
      </c>
      <c r="F117" s="64" t="s">
        <v>67</v>
      </c>
      <c r="G117" s="64" t="s">
        <v>1464</v>
      </c>
      <c r="H117" s="64" t="s">
        <v>4154</v>
      </c>
      <c r="I117" s="64" t="s">
        <v>40</v>
      </c>
      <c r="J117" s="64">
        <v>5200.0</v>
      </c>
      <c r="K117" s="64">
        <v>78.0</v>
      </c>
      <c r="L117" s="64" t="s">
        <v>23</v>
      </c>
      <c r="M117" s="64" t="s">
        <v>23</v>
      </c>
      <c r="N117" s="64" t="s">
        <v>1464</v>
      </c>
      <c r="O117" s="64" t="s">
        <v>4162</v>
      </c>
      <c r="P117" s="64" t="s">
        <v>1464</v>
      </c>
      <c r="Q117" s="64">
        <v>41.0</v>
      </c>
      <c r="R117" s="64" t="s">
        <v>1464</v>
      </c>
    </row>
    <row r="118" ht="12.75" customHeight="1">
      <c r="A118" s="64">
        <v>919.0</v>
      </c>
      <c r="B118" s="64" t="s">
        <v>2143</v>
      </c>
      <c r="C118" s="64" t="s">
        <v>1365</v>
      </c>
      <c r="D118" s="64" t="s">
        <v>19</v>
      </c>
      <c r="E118" s="64" t="s">
        <v>1538</v>
      </c>
      <c r="F118" s="64" t="s">
        <v>81</v>
      </c>
      <c r="G118" s="64" t="s">
        <v>1464</v>
      </c>
      <c r="H118" s="64" t="s">
        <v>4154</v>
      </c>
      <c r="I118" s="64" t="s">
        <v>40</v>
      </c>
      <c r="J118" s="64">
        <v>7600.0</v>
      </c>
      <c r="K118" s="64">
        <v>79.0</v>
      </c>
      <c r="L118" s="64" t="s">
        <v>816</v>
      </c>
      <c r="M118" s="64" t="s">
        <v>23</v>
      </c>
      <c r="N118" s="64" t="s">
        <v>1464</v>
      </c>
      <c r="O118" s="64" t="s">
        <v>4163</v>
      </c>
      <c r="P118" s="64" t="s">
        <v>816</v>
      </c>
      <c r="Q118" s="64"/>
      <c r="R118" s="64" t="s">
        <v>1464</v>
      </c>
    </row>
    <row r="119" ht="12.75" customHeight="1">
      <c r="A119" s="64">
        <v>922.0</v>
      </c>
      <c r="B119" s="64" t="s">
        <v>4164</v>
      </c>
      <c r="C119" s="64" t="s">
        <v>1365</v>
      </c>
      <c r="D119" s="64" t="s">
        <v>19</v>
      </c>
      <c r="E119" s="64" t="s">
        <v>1466</v>
      </c>
      <c r="F119" s="64" t="s">
        <v>74</v>
      </c>
      <c r="G119" s="64" t="s">
        <v>1464</v>
      </c>
      <c r="H119" s="64" t="s">
        <v>4165</v>
      </c>
      <c r="I119" s="64" t="s">
        <v>40</v>
      </c>
      <c r="J119" s="64">
        <v>1800.0</v>
      </c>
      <c r="K119" s="64">
        <v>56.0</v>
      </c>
      <c r="L119" s="64" t="s">
        <v>23</v>
      </c>
      <c r="M119" s="64" t="s">
        <v>23</v>
      </c>
      <c r="N119" s="64" t="s">
        <v>1464</v>
      </c>
      <c r="O119" s="64" t="s">
        <v>4166</v>
      </c>
      <c r="P119" s="64" t="s">
        <v>1464</v>
      </c>
      <c r="Q119" s="64"/>
      <c r="R119" s="64" t="s">
        <v>1464</v>
      </c>
    </row>
    <row r="120" ht="12.75" customHeight="1">
      <c r="A120" s="64">
        <v>924.0</v>
      </c>
      <c r="B120" s="64" t="s">
        <v>4167</v>
      </c>
      <c r="C120" s="64" t="s">
        <v>1365</v>
      </c>
      <c r="D120" s="64" t="s">
        <v>19</v>
      </c>
      <c r="E120" s="64" t="s">
        <v>1784</v>
      </c>
      <c r="F120" s="64" t="s">
        <v>67</v>
      </c>
      <c r="G120" s="64" t="s">
        <v>1464</v>
      </c>
      <c r="H120" s="64" t="s">
        <v>4165</v>
      </c>
      <c r="I120" s="64" t="s">
        <v>40</v>
      </c>
      <c r="J120" s="64">
        <v>4200.0</v>
      </c>
      <c r="K120" s="64">
        <v>72.0</v>
      </c>
      <c r="L120" s="64" t="s">
        <v>23</v>
      </c>
      <c r="M120" s="64" t="s">
        <v>23</v>
      </c>
      <c r="N120" s="64" t="s">
        <v>1464</v>
      </c>
      <c r="O120" s="64" t="s">
        <v>4168</v>
      </c>
      <c r="P120" s="64" t="s">
        <v>816</v>
      </c>
      <c r="Q120" s="64">
        <v>38.0</v>
      </c>
      <c r="R120" s="64" t="s">
        <v>1464</v>
      </c>
    </row>
    <row r="121" ht="12.75" customHeight="1">
      <c r="A121" s="64">
        <v>926.0</v>
      </c>
      <c r="B121" s="64" t="s">
        <v>4169</v>
      </c>
      <c r="C121" s="64" t="s">
        <v>1365</v>
      </c>
      <c r="D121" s="64" t="s">
        <v>19</v>
      </c>
      <c r="E121" s="64" t="s">
        <v>1466</v>
      </c>
      <c r="F121" s="64" t="s">
        <v>74</v>
      </c>
      <c r="G121" s="64" t="s">
        <v>1464</v>
      </c>
      <c r="H121" s="64" t="s">
        <v>4165</v>
      </c>
      <c r="I121" s="64" t="s">
        <v>40</v>
      </c>
      <c r="J121" s="64">
        <v>5000.0</v>
      </c>
      <c r="K121" s="64">
        <v>77.0</v>
      </c>
      <c r="L121" s="64" t="s">
        <v>23</v>
      </c>
      <c r="M121" s="64" t="s">
        <v>23</v>
      </c>
      <c r="N121" s="64" t="s">
        <v>1464</v>
      </c>
      <c r="O121" s="64" t="s">
        <v>4170</v>
      </c>
      <c r="P121" s="64" t="s">
        <v>1464</v>
      </c>
      <c r="Q121" s="64">
        <v>40.0</v>
      </c>
      <c r="R121" s="64" t="s">
        <v>1464</v>
      </c>
    </row>
    <row r="122" ht="12.75" customHeight="1">
      <c r="A122" s="64">
        <v>923.0</v>
      </c>
      <c r="B122" s="64" t="s">
        <v>4108</v>
      </c>
      <c r="C122" s="64" t="s">
        <v>1365</v>
      </c>
      <c r="D122" s="64" t="s">
        <v>19</v>
      </c>
      <c r="E122" s="64" t="s">
        <v>1464</v>
      </c>
      <c r="F122" s="64" t="s">
        <v>1464</v>
      </c>
      <c r="G122" s="64" t="s">
        <v>22</v>
      </c>
      <c r="H122" s="64" t="s">
        <v>4165</v>
      </c>
      <c r="I122" s="64" t="s">
        <v>21</v>
      </c>
      <c r="J122" s="64">
        <v>5700.0</v>
      </c>
      <c r="K122" s="64">
        <v>80.0</v>
      </c>
      <c r="L122" s="64" t="s">
        <v>23</v>
      </c>
      <c r="M122" s="64" t="s">
        <v>23</v>
      </c>
      <c r="N122" s="64" t="s">
        <v>1464</v>
      </c>
      <c r="O122" s="64" t="s">
        <v>4171</v>
      </c>
      <c r="P122" s="64" t="s">
        <v>1464</v>
      </c>
      <c r="Q122" s="64">
        <v>43.0</v>
      </c>
      <c r="R122" s="64" t="s">
        <v>1464</v>
      </c>
    </row>
    <row r="123" ht="12.75" customHeight="1">
      <c r="A123" s="64">
        <v>925.0</v>
      </c>
      <c r="B123" s="64" t="s">
        <v>3687</v>
      </c>
      <c r="C123" s="64" t="s">
        <v>1365</v>
      </c>
      <c r="D123" s="64" t="s">
        <v>19</v>
      </c>
      <c r="E123" s="64" t="s">
        <v>1481</v>
      </c>
      <c r="F123" s="64" t="s">
        <v>68</v>
      </c>
      <c r="G123" s="64" t="s">
        <v>1464</v>
      </c>
      <c r="H123" s="64" t="s">
        <v>4165</v>
      </c>
      <c r="I123" s="64" t="s">
        <v>40</v>
      </c>
      <c r="J123" s="64">
        <v>5800.0</v>
      </c>
      <c r="K123" s="64">
        <v>80.0</v>
      </c>
      <c r="L123" s="64" t="s">
        <v>23</v>
      </c>
      <c r="M123" s="64" t="s">
        <v>23</v>
      </c>
      <c r="N123" s="64" t="s">
        <v>1464</v>
      </c>
      <c r="O123" s="64" t="s">
        <v>4172</v>
      </c>
      <c r="P123" s="64" t="s">
        <v>1464</v>
      </c>
      <c r="Q123" s="64">
        <v>44.0</v>
      </c>
      <c r="R123" s="64" t="s">
        <v>1464</v>
      </c>
    </row>
    <row r="124" ht="12.75" customHeight="1">
      <c r="A124" s="64">
        <v>928.0</v>
      </c>
      <c r="B124" s="64" t="s">
        <v>4070</v>
      </c>
      <c r="C124" s="64" t="s">
        <v>1365</v>
      </c>
      <c r="D124" s="64" t="s">
        <v>19</v>
      </c>
      <c r="E124" s="64" t="s">
        <v>1464</v>
      </c>
      <c r="F124" s="64" t="s">
        <v>1464</v>
      </c>
      <c r="G124" s="64" t="s">
        <v>47</v>
      </c>
      <c r="H124" s="64" t="s">
        <v>4173</v>
      </c>
      <c r="I124" s="64" t="s">
        <v>21</v>
      </c>
      <c r="J124" s="64">
        <v>2300.0</v>
      </c>
      <c r="K124" s="64">
        <v>61.0</v>
      </c>
      <c r="L124" s="64" t="s">
        <v>23</v>
      </c>
      <c r="M124" s="64" t="s">
        <v>23</v>
      </c>
      <c r="N124" s="64" t="s">
        <v>1464</v>
      </c>
      <c r="O124" s="64" t="s">
        <v>4174</v>
      </c>
      <c r="P124" s="64" t="s">
        <v>1464</v>
      </c>
      <c r="Q124" s="64">
        <v>32.0</v>
      </c>
      <c r="R124" s="64" t="s">
        <v>1464</v>
      </c>
    </row>
    <row r="125" ht="12.75" customHeight="1">
      <c r="A125" s="64">
        <v>927.0</v>
      </c>
      <c r="B125" s="64" t="s">
        <v>3281</v>
      </c>
      <c r="C125" s="64" t="s">
        <v>1365</v>
      </c>
      <c r="D125" s="64" t="s">
        <v>19</v>
      </c>
      <c r="E125" s="64" t="s">
        <v>1464</v>
      </c>
      <c r="F125" s="64" t="s">
        <v>1464</v>
      </c>
      <c r="G125" s="64" t="s">
        <v>819</v>
      </c>
      <c r="H125" s="64" t="s">
        <v>4173</v>
      </c>
      <c r="I125" s="64" t="s">
        <v>21</v>
      </c>
      <c r="J125" s="64">
        <v>3900.0</v>
      </c>
      <c r="K125" s="64">
        <v>73.0</v>
      </c>
      <c r="L125" s="64" t="s">
        <v>23</v>
      </c>
      <c r="M125" s="64" t="s">
        <v>23</v>
      </c>
      <c r="N125" s="64" t="s">
        <v>1464</v>
      </c>
      <c r="O125" s="64" t="s">
        <v>4175</v>
      </c>
      <c r="P125" s="64" t="s">
        <v>1464</v>
      </c>
      <c r="Q125" s="64">
        <v>38.0</v>
      </c>
      <c r="R125" s="64" t="s">
        <v>1464</v>
      </c>
    </row>
    <row r="126" ht="12.75" customHeight="1">
      <c r="A126" s="64">
        <v>929.0</v>
      </c>
      <c r="B126" s="64" t="s">
        <v>1723</v>
      </c>
      <c r="C126" s="64" t="s">
        <v>1365</v>
      </c>
      <c r="D126" s="64" t="s">
        <v>19</v>
      </c>
      <c r="E126" s="64" t="s">
        <v>1466</v>
      </c>
      <c r="F126" s="64" t="s">
        <v>74</v>
      </c>
      <c r="G126" s="64" t="s">
        <v>1464</v>
      </c>
      <c r="H126" s="64" t="s">
        <v>4173</v>
      </c>
      <c r="I126" s="64" t="s">
        <v>40</v>
      </c>
      <c r="J126" s="64">
        <v>4200.0</v>
      </c>
      <c r="K126" s="64">
        <v>73.0</v>
      </c>
      <c r="L126" s="64" t="s">
        <v>23</v>
      </c>
      <c r="M126" s="64" t="s">
        <v>23</v>
      </c>
      <c r="N126" s="64" t="s">
        <v>1464</v>
      </c>
      <c r="O126" s="64" t="s">
        <v>4176</v>
      </c>
      <c r="P126" s="64" t="s">
        <v>1464</v>
      </c>
      <c r="Q126" s="64">
        <v>38.0</v>
      </c>
      <c r="R126" s="64" t="s">
        <v>1464</v>
      </c>
    </row>
    <row r="127" ht="12.75" customHeight="1">
      <c r="A127" s="64">
        <v>930.0</v>
      </c>
      <c r="B127" s="64" t="s">
        <v>1858</v>
      </c>
      <c r="C127" s="64" t="s">
        <v>1365</v>
      </c>
      <c r="D127" s="64" t="s">
        <v>19</v>
      </c>
      <c r="E127" s="64" t="s">
        <v>1464</v>
      </c>
      <c r="F127" s="64" t="s">
        <v>1464</v>
      </c>
      <c r="G127" s="64" t="s">
        <v>22</v>
      </c>
      <c r="H127" s="64" t="s">
        <v>4173</v>
      </c>
      <c r="I127" s="64" t="s">
        <v>21</v>
      </c>
      <c r="J127" s="64">
        <v>6200.0</v>
      </c>
      <c r="K127" s="64">
        <v>82.0</v>
      </c>
      <c r="L127" s="64" t="s">
        <v>23</v>
      </c>
      <c r="M127" s="64" t="s">
        <v>23</v>
      </c>
      <c r="N127" s="64" t="s">
        <v>1464</v>
      </c>
      <c r="O127" s="64" t="s">
        <v>4177</v>
      </c>
      <c r="P127" s="64" t="s">
        <v>1464</v>
      </c>
      <c r="Q127" s="64">
        <v>43.0</v>
      </c>
      <c r="R127" s="64" t="s">
        <v>1464</v>
      </c>
    </row>
    <row r="128" ht="12.75" customHeight="1">
      <c r="A128" s="64">
        <v>934.0</v>
      </c>
      <c r="B128" s="64" t="s">
        <v>4178</v>
      </c>
      <c r="C128" s="64" t="s">
        <v>1365</v>
      </c>
      <c r="D128" s="64" t="s">
        <v>19</v>
      </c>
      <c r="E128" s="64" t="s">
        <v>1533</v>
      </c>
      <c r="F128" s="64" t="s">
        <v>79</v>
      </c>
      <c r="G128" s="64" t="s">
        <v>1464</v>
      </c>
      <c r="H128" s="64" t="s">
        <v>4179</v>
      </c>
      <c r="I128" s="64" t="s">
        <v>40</v>
      </c>
      <c r="J128" s="64">
        <v>2000.0</v>
      </c>
      <c r="K128" s="64">
        <v>58.0</v>
      </c>
      <c r="L128" s="64" t="s">
        <v>23</v>
      </c>
      <c r="M128" s="64" t="s">
        <v>23</v>
      </c>
      <c r="N128" s="64" t="s">
        <v>1464</v>
      </c>
      <c r="O128" s="64" t="s">
        <v>4180</v>
      </c>
      <c r="P128" s="64" t="s">
        <v>1464</v>
      </c>
      <c r="Q128" s="64">
        <v>28.0</v>
      </c>
      <c r="R128" s="64" t="s">
        <v>1464</v>
      </c>
    </row>
    <row r="129" ht="12.75" customHeight="1">
      <c r="A129" s="64">
        <v>933.0</v>
      </c>
      <c r="B129" s="64" t="s">
        <v>3372</v>
      </c>
      <c r="C129" s="64" t="s">
        <v>1365</v>
      </c>
      <c r="D129" s="64" t="s">
        <v>19</v>
      </c>
      <c r="E129" s="64" t="s">
        <v>1665</v>
      </c>
      <c r="F129" s="64" t="s">
        <v>70</v>
      </c>
      <c r="G129" s="64" t="s">
        <v>1464</v>
      </c>
      <c r="H129" s="64" t="s">
        <v>4179</v>
      </c>
      <c r="I129" s="64" t="s">
        <v>40</v>
      </c>
      <c r="J129" s="64">
        <v>4100.0</v>
      </c>
      <c r="K129" s="64">
        <v>72.0</v>
      </c>
      <c r="L129" s="64" t="s">
        <v>23</v>
      </c>
      <c r="M129" s="64" t="s">
        <v>23</v>
      </c>
      <c r="N129" s="64" t="s">
        <v>1464</v>
      </c>
      <c r="O129" s="64" t="s">
        <v>4181</v>
      </c>
      <c r="P129" s="64" t="s">
        <v>1464</v>
      </c>
      <c r="Q129" s="64">
        <v>37.0</v>
      </c>
      <c r="R129" s="64" t="s">
        <v>1464</v>
      </c>
    </row>
    <row r="130" ht="12.75" customHeight="1">
      <c r="A130" s="64">
        <v>931.0</v>
      </c>
      <c r="B130" s="64" t="s">
        <v>4104</v>
      </c>
      <c r="C130" s="64" t="s">
        <v>1365</v>
      </c>
      <c r="D130" s="64" t="s">
        <v>19</v>
      </c>
      <c r="E130" s="64" t="s">
        <v>1464</v>
      </c>
      <c r="F130" s="64" t="s">
        <v>1464</v>
      </c>
      <c r="G130" s="64" t="s">
        <v>22</v>
      </c>
      <c r="H130" s="64" t="s">
        <v>4179</v>
      </c>
      <c r="I130" s="64" t="s">
        <v>21</v>
      </c>
      <c r="J130" s="64">
        <v>4300.0</v>
      </c>
      <c r="K130" s="64">
        <v>75.0</v>
      </c>
      <c r="L130" s="64" t="s">
        <v>23</v>
      </c>
      <c r="M130" s="64" t="s">
        <v>23</v>
      </c>
      <c r="N130" s="64" t="s">
        <v>1464</v>
      </c>
      <c r="O130" s="64" t="s">
        <v>4182</v>
      </c>
      <c r="P130" s="64" t="s">
        <v>1464</v>
      </c>
      <c r="Q130" s="64">
        <v>38.0</v>
      </c>
      <c r="R130" s="64" t="s">
        <v>1464</v>
      </c>
    </row>
    <row r="131" ht="12.75" customHeight="1">
      <c r="A131" s="64">
        <v>932.0</v>
      </c>
      <c r="B131" s="64" t="s">
        <v>4183</v>
      </c>
      <c r="C131" s="64" t="s">
        <v>1365</v>
      </c>
      <c r="D131" s="64" t="s">
        <v>19</v>
      </c>
      <c r="E131" s="64" t="s">
        <v>1784</v>
      </c>
      <c r="F131" s="64" t="s">
        <v>67</v>
      </c>
      <c r="G131" s="64" t="s">
        <v>1464</v>
      </c>
      <c r="H131" s="64" t="s">
        <v>4179</v>
      </c>
      <c r="I131" s="64" t="s">
        <v>40</v>
      </c>
      <c r="J131" s="64">
        <v>5200.0</v>
      </c>
      <c r="K131" s="64">
        <v>76.0</v>
      </c>
      <c r="L131" s="64" t="s">
        <v>23</v>
      </c>
      <c r="M131" s="64" t="s">
        <v>23</v>
      </c>
      <c r="N131" s="64" t="s">
        <v>1464</v>
      </c>
      <c r="O131" s="64" t="s">
        <v>4184</v>
      </c>
      <c r="P131" s="64" t="s">
        <v>1464</v>
      </c>
      <c r="Q131" s="64">
        <v>41.0</v>
      </c>
      <c r="R131" s="64" t="s">
        <v>1464</v>
      </c>
    </row>
    <row r="132" ht="12.75" customHeight="1">
      <c r="A132" s="64">
        <v>936.0</v>
      </c>
      <c r="B132" s="64" t="s">
        <v>3494</v>
      </c>
      <c r="C132" s="64" t="s">
        <v>1365</v>
      </c>
      <c r="D132" s="64" t="s">
        <v>19</v>
      </c>
      <c r="E132" s="64" t="s">
        <v>1464</v>
      </c>
      <c r="F132" s="64" t="s">
        <v>1464</v>
      </c>
      <c r="G132" s="64" t="s">
        <v>817</v>
      </c>
      <c r="H132" s="64" t="s">
        <v>4185</v>
      </c>
      <c r="I132" s="64" t="s">
        <v>21</v>
      </c>
      <c r="J132" s="64">
        <v>5150.0</v>
      </c>
      <c r="K132" s="64">
        <v>78.0</v>
      </c>
      <c r="L132" s="64" t="s">
        <v>23</v>
      </c>
      <c r="M132" s="64" t="s">
        <v>23</v>
      </c>
      <c r="N132" s="64" t="s">
        <v>1464</v>
      </c>
      <c r="O132" s="64" t="s">
        <v>4186</v>
      </c>
      <c r="P132" s="64" t="s">
        <v>1464</v>
      </c>
      <c r="Q132" s="64">
        <v>39.0</v>
      </c>
      <c r="R132" s="64" t="s">
        <v>1464</v>
      </c>
    </row>
    <row r="133" ht="12.75" customHeight="1">
      <c r="A133" s="64">
        <v>935.0</v>
      </c>
      <c r="B133" s="64" t="s">
        <v>3281</v>
      </c>
      <c r="C133" s="64" t="s">
        <v>1365</v>
      </c>
      <c r="D133" s="64" t="s">
        <v>19</v>
      </c>
      <c r="E133" s="64" t="s">
        <v>1464</v>
      </c>
      <c r="F133" s="64" t="s">
        <v>1464</v>
      </c>
      <c r="G133" s="64" t="s">
        <v>824</v>
      </c>
      <c r="H133" s="64" t="s">
        <v>4185</v>
      </c>
      <c r="I133" s="64" t="s">
        <v>21</v>
      </c>
      <c r="J133" s="64">
        <v>4500.0</v>
      </c>
      <c r="K133" s="64">
        <v>79.0</v>
      </c>
      <c r="L133" s="64" t="s">
        <v>23</v>
      </c>
      <c r="M133" s="64" t="s">
        <v>23</v>
      </c>
      <c r="N133" s="64" t="s">
        <v>1464</v>
      </c>
      <c r="O133" s="64" t="s">
        <v>4187</v>
      </c>
      <c r="P133" s="64" t="s">
        <v>1464</v>
      </c>
      <c r="Q133" s="64">
        <v>37.0</v>
      </c>
      <c r="R133" s="64" t="s">
        <v>1464</v>
      </c>
    </row>
    <row r="134" ht="12.75" customHeight="1">
      <c r="A134" s="64">
        <v>938.0</v>
      </c>
      <c r="B134" s="64" t="s">
        <v>4188</v>
      </c>
      <c r="C134" s="64" t="s">
        <v>1365</v>
      </c>
      <c r="D134" s="64" t="s">
        <v>19</v>
      </c>
      <c r="E134" s="64" t="s">
        <v>1481</v>
      </c>
      <c r="F134" s="64" t="s">
        <v>68</v>
      </c>
      <c r="G134" s="64" t="s">
        <v>1464</v>
      </c>
      <c r="H134" s="64" t="s">
        <v>4189</v>
      </c>
      <c r="I134" s="64" t="s">
        <v>40</v>
      </c>
      <c r="J134" s="64">
        <v>4000.0</v>
      </c>
      <c r="K134" s="64">
        <v>71.0</v>
      </c>
      <c r="L134" s="64" t="s">
        <v>23</v>
      </c>
      <c r="M134" s="64" t="s">
        <v>23</v>
      </c>
      <c r="N134" s="64" t="s">
        <v>1464</v>
      </c>
      <c r="O134" s="64" t="s">
        <v>4190</v>
      </c>
      <c r="P134" s="64" t="s">
        <v>1464</v>
      </c>
      <c r="Q134" s="64">
        <v>36.0</v>
      </c>
      <c r="R134" s="64" t="s">
        <v>1464</v>
      </c>
    </row>
    <row r="135" ht="12.75" customHeight="1">
      <c r="A135" s="64">
        <v>937.0</v>
      </c>
      <c r="B135" s="64" t="s">
        <v>4191</v>
      </c>
      <c r="C135" s="64" t="s">
        <v>1365</v>
      </c>
      <c r="D135" s="64" t="s">
        <v>19</v>
      </c>
      <c r="E135" s="64" t="s">
        <v>1481</v>
      </c>
      <c r="F135" s="64" t="s">
        <v>68</v>
      </c>
      <c r="G135" s="64" t="s">
        <v>1464</v>
      </c>
      <c r="H135" s="64" t="s">
        <v>4189</v>
      </c>
      <c r="I135" s="64" t="s">
        <v>40</v>
      </c>
      <c r="J135" s="64">
        <v>3900.0</v>
      </c>
      <c r="K135" s="64">
        <v>73.0</v>
      </c>
      <c r="L135" s="64" t="s">
        <v>23</v>
      </c>
      <c r="M135" s="64" t="s">
        <v>23</v>
      </c>
      <c r="N135" s="64" t="s">
        <v>1464</v>
      </c>
      <c r="O135" s="64" t="s">
        <v>4192</v>
      </c>
      <c r="P135" s="64" t="s">
        <v>1464</v>
      </c>
      <c r="Q135" s="64">
        <v>36.0</v>
      </c>
      <c r="R135" s="64" t="s">
        <v>1464</v>
      </c>
    </row>
    <row r="136" ht="12.75" customHeight="1">
      <c r="A136" s="64">
        <v>940.0</v>
      </c>
      <c r="B136" s="64" t="s">
        <v>1690</v>
      </c>
      <c r="C136" s="64" t="s">
        <v>1365</v>
      </c>
      <c r="D136" s="64" t="s">
        <v>19</v>
      </c>
      <c r="E136" s="64" t="s">
        <v>1466</v>
      </c>
      <c r="F136" s="64" t="s">
        <v>74</v>
      </c>
      <c r="G136" s="64" t="s">
        <v>1464</v>
      </c>
      <c r="H136" s="64" t="s">
        <v>4189</v>
      </c>
      <c r="I136" s="64" t="s">
        <v>40</v>
      </c>
      <c r="J136" s="64">
        <v>4400.0</v>
      </c>
      <c r="K136" s="64">
        <v>75.0</v>
      </c>
      <c r="L136" s="64" t="s">
        <v>23</v>
      </c>
      <c r="M136" s="64" t="s">
        <v>23</v>
      </c>
      <c r="N136" s="64" t="s">
        <v>814</v>
      </c>
      <c r="O136" s="64" t="s">
        <v>4193</v>
      </c>
      <c r="P136" s="64" t="s">
        <v>1464</v>
      </c>
      <c r="Q136" s="64">
        <v>38.0</v>
      </c>
      <c r="R136" s="64" t="s">
        <v>1464</v>
      </c>
    </row>
    <row r="137" ht="12.75" customHeight="1">
      <c r="A137" s="64">
        <v>939.0</v>
      </c>
      <c r="B137" s="64" t="s">
        <v>4194</v>
      </c>
      <c r="C137" s="64" t="s">
        <v>1365</v>
      </c>
      <c r="D137" s="64" t="s">
        <v>19</v>
      </c>
      <c r="E137" s="64" t="s">
        <v>1466</v>
      </c>
      <c r="F137" s="64" t="s">
        <v>74</v>
      </c>
      <c r="G137" s="64" t="s">
        <v>1464</v>
      </c>
      <c r="H137" s="64" t="s">
        <v>4189</v>
      </c>
      <c r="I137" s="64" t="s">
        <v>40</v>
      </c>
      <c r="J137" s="64">
        <v>4800.0</v>
      </c>
      <c r="K137" s="64">
        <v>76.0</v>
      </c>
      <c r="L137" s="64" t="s">
        <v>23</v>
      </c>
      <c r="M137" s="64" t="s">
        <v>23</v>
      </c>
      <c r="N137" s="64" t="s">
        <v>814</v>
      </c>
      <c r="O137" s="64" t="s">
        <v>4195</v>
      </c>
      <c r="P137" s="64" t="s">
        <v>1464</v>
      </c>
      <c r="Q137" s="64">
        <v>41.0</v>
      </c>
      <c r="R137" s="64" t="s">
        <v>1464</v>
      </c>
    </row>
    <row r="138" ht="12.75" customHeight="1">
      <c r="A138" s="64">
        <v>941.0</v>
      </c>
      <c r="B138" s="64" t="s">
        <v>3951</v>
      </c>
      <c r="C138" s="64" t="s">
        <v>1365</v>
      </c>
      <c r="D138" s="64" t="s">
        <v>19</v>
      </c>
      <c r="E138" s="64" t="s">
        <v>3361</v>
      </c>
      <c r="F138" s="64" t="s">
        <v>80</v>
      </c>
      <c r="G138" s="64" t="s">
        <v>1464</v>
      </c>
      <c r="H138" s="64" t="s">
        <v>4189</v>
      </c>
      <c r="I138" s="64" t="s">
        <v>40</v>
      </c>
      <c r="J138" s="64">
        <v>5400.0</v>
      </c>
      <c r="K138" s="64">
        <v>79.0</v>
      </c>
      <c r="L138" s="64" t="s">
        <v>23</v>
      </c>
      <c r="M138" s="64" t="s">
        <v>23</v>
      </c>
      <c r="N138" s="64" t="s">
        <v>814</v>
      </c>
      <c r="O138" s="64" t="s">
        <v>4196</v>
      </c>
      <c r="P138" s="64" t="s">
        <v>1464</v>
      </c>
      <c r="Q138" s="64">
        <v>41.0</v>
      </c>
      <c r="R138" s="64" t="s">
        <v>1464</v>
      </c>
    </row>
    <row r="139" ht="12.75" customHeight="1">
      <c r="A139" s="64">
        <v>942.0</v>
      </c>
      <c r="B139" s="64" t="s">
        <v>4197</v>
      </c>
      <c r="C139" s="64" t="s">
        <v>1365</v>
      </c>
      <c r="D139" s="64" t="s">
        <v>19</v>
      </c>
      <c r="E139" s="64" t="s">
        <v>1486</v>
      </c>
      <c r="F139" s="64" t="s">
        <v>69</v>
      </c>
      <c r="G139" s="64" t="s">
        <v>1464</v>
      </c>
      <c r="H139" s="64" t="s">
        <v>4198</v>
      </c>
      <c r="I139" s="64" t="s">
        <v>40</v>
      </c>
      <c r="J139" s="64">
        <v>3200.0</v>
      </c>
      <c r="K139" s="64">
        <v>67.0</v>
      </c>
      <c r="L139" s="64" t="s">
        <v>816</v>
      </c>
      <c r="M139" s="64" t="s">
        <v>23</v>
      </c>
      <c r="N139" s="64" t="s">
        <v>1464</v>
      </c>
      <c r="O139" s="64" t="s">
        <v>4199</v>
      </c>
      <c r="P139" s="64" t="s">
        <v>1464</v>
      </c>
      <c r="Q139" s="64">
        <v>33.0</v>
      </c>
      <c r="R139" s="64" t="s">
        <v>1464</v>
      </c>
    </row>
    <row r="140" ht="12.75" customHeight="1">
      <c r="A140" s="64">
        <v>944.0</v>
      </c>
      <c r="B140" s="64" t="s">
        <v>4200</v>
      </c>
      <c r="C140" s="64" t="s">
        <v>1365</v>
      </c>
      <c r="D140" s="64" t="s">
        <v>19</v>
      </c>
      <c r="E140" s="64" t="s">
        <v>1795</v>
      </c>
      <c r="F140" s="64" t="s">
        <v>72</v>
      </c>
      <c r="G140" s="64" t="s">
        <v>1464</v>
      </c>
      <c r="H140" s="64" t="s">
        <v>4198</v>
      </c>
      <c r="I140" s="64" t="s">
        <v>40</v>
      </c>
      <c r="J140" s="64">
        <v>5050.0</v>
      </c>
      <c r="K140" s="64">
        <v>75.0</v>
      </c>
      <c r="L140" s="64" t="s">
        <v>23</v>
      </c>
      <c r="M140" s="64" t="s">
        <v>23</v>
      </c>
      <c r="N140" s="64" t="s">
        <v>814</v>
      </c>
      <c r="O140" s="64" t="s">
        <v>4201</v>
      </c>
      <c r="P140" s="64" t="s">
        <v>1464</v>
      </c>
      <c r="Q140" s="64">
        <v>41.0</v>
      </c>
      <c r="R140" s="64" t="s">
        <v>1464</v>
      </c>
    </row>
    <row r="141" ht="12.75" customHeight="1">
      <c r="A141" s="64">
        <v>943.0</v>
      </c>
      <c r="B141" s="64" t="s">
        <v>4202</v>
      </c>
      <c r="C141" s="64" t="s">
        <v>1365</v>
      </c>
      <c r="D141" s="64" t="s">
        <v>19</v>
      </c>
      <c r="E141" s="64" t="s">
        <v>1466</v>
      </c>
      <c r="F141" s="64" t="s">
        <v>74</v>
      </c>
      <c r="G141" s="64" t="s">
        <v>1464</v>
      </c>
      <c r="H141" s="64" t="s">
        <v>4198</v>
      </c>
      <c r="I141" s="64" t="s">
        <v>40</v>
      </c>
      <c r="J141" s="64">
        <v>4700.0</v>
      </c>
      <c r="K141" s="64">
        <v>77.0</v>
      </c>
      <c r="L141" s="64" t="s">
        <v>23</v>
      </c>
      <c r="M141" s="64" t="s">
        <v>23</v>
      </c>
      <c r="N141" s="64" t="s">
        <v>814</v>
      </c>
      <c r="O141" s="64" t="s">
        <v>4203</v>
      </c>
      <c r="P141" s="64" t="s">
        <v>1464</v>
      </c>
      <c r="Q141" s="64">
        <v>39.0</v>
      </c>
      <c r="R141" s="64" t="s">
        <v>1464</v>
      </c>
    </row>
    <row r="142" ht="12.75" customHeight="1">
      <c r="A142" s="64">
        <v>951.0</v>
      </c>
      <c r="B142" s="64" t="s">
        <v>4204</v>
      </c>
      <c r="C142" s="64" t="s">
        <v>1365</v>
      </c>
      <c r="D142" s="64" t="s">
        <v>19</v>
      </c>
      <c r="E142" s="64" t="s">
        <v>1486</v>
      </c>
      <c r="F142" s="64" t="s">
        <v>69</v>
      </c>
      <c r="G142" s="64" t="s">
        <v>1464</v>
      </c>
      <c r="H142" s="64" t="s">
        <v>4205</v>
      </c>
      <c r="I142" s="64" t="s">
        <v>40</v>
      </c>
      <c r="J142" s="64">
        <v>1800.0</v>
      </c>
      <c r="K142" s="64">
        <v>55.0</v>
      </c>
      <c r="L142" s="64" t="s">
        <v>23</v>
      </c>
      <c r="M142" s="64" t="s">
        <v>35</v>
      </c>
      <c r="N142" s="64" t="s">
        <v>1464</v>
      </c>
      <c r="O142" s="64" t="s">
        <v>4206</v>
      </c>
      <c r="P142" s="64" t="s">
        <v>1464</v>
      </c>
      <c r="Q142" s="64">
        <v>28.0</v>
      </c>
      <c r="R142" s="64" t="s">
        <v>1464</v>
      </c>
    </row>
    <row r="143" ht="12.75" customHeight="1">
      <c r="A143" s="64">
        <v>950.0</v>
      </c>
      <c r="B143" s="64" t="s">
        <v>1917</v>
      </c>
      <c r="C143" s="64" t="s">
        <v>1365</v>
      </c>
      <c r="D143" s="64" t="s">
        <v>19</v>
      </c>
      <c r="E143" s="64" t="s">
        <v>1464</v>
      </c>
      <c r="F143" s="64" t="s">
        <v>1464</v>
      </c>
      <c r="G143" s="64" t="s">
        <v>47</v>
      </c>
      <c r="H143" s="64" t="s">
        <v>4205</v>
      </c>
      <c r="I143" s="64" t="s">
        <v>21</v>
      </c>
      <c r="J143" s="64">
        <v>2300.0</v>
      </c>
      <c r="K143" s="64">
        <v>62.0</v>
      </c>
      <c r="L143" s="64" t="s">
        <v>23</v>
      </c>
      <c r="M143" s="64" t="s">
        <v>23</v>
      </c>
      <c r="N143" s="64" t="s">
        <v>1464</v>
      </c>
      <c r="O143" s="64" t="s">
        <v>4207</v>
      </c>
      <c r="P143" s="64" t="s">
        <v>1464</v>
      </c>
      <c r="Q143" s="64">
        <v>30.0</v>
      </c>
      <c r="R143" s="64" t="s">
        <v>1464</v>
      </c>
    </row>
    <row r="144" ht="12.75" customHeight="1">
      <c r="A144" s="64">
        <v>946.0</v>
      </c>
      <c r="B144" s="64" t="s">
        <v>1805</v>
      </c>
      <c r="C144" s="64" t="s">
        <v>1365</v>
      </c>
      <c r="D144" s="64" t="s">
        <v>19</v>
      </c>
      <c r="E144" s="64" t="s">
        <v>1464</v>
      </c>
      <c r="F144" s="64" t="s">
        <v>1464</v>
      </c>
      <c r="G144" s="64" t="s">
        <v>857</v>
      </c>
      <c r="H144" s="64" t="s">
        <v>4205</v>
      </c>
      <c r="I144" s="64" t="s">
        <v>21</v>
      </c>
      <c r="J144" s="64">
        <v>3200.0</v>
      </c>
      <c r="K144" s="64">
        <v>70.0</v>
      </c>
      <c r="L144" s="64" t="s">
        <v>23</v>
      </c>
      <c r="M144" s="64" t="s">
        <v>23</v>
      </c>
      <c r="N144" s="64" t="s">
        <v>1464</v>
      </c>
      <c r="O144" s="64" t="s">
        <v>4208</v>
      </c>
      <c r="P144" s="64" t="s">
        <v>1464</v>
      </c>
      <c r="Q144" s="64">
        <v>33.0</v>
      </c>
      <c r="R144" s="64" t="s">
        <v>1464</v>
      </c>
    </row>
    <row r="145" ht="12.75" customHeight="1">
      <c r="A145" s="64">
        <v>945.0</v>
      </c>
      <c r="B145" s="64" t="s">
        <v>1601</v>
      </c>
      <c r="C145" s="64" t="s">
        <v>1365</v>
      </c>
      <c r="D145" s="64" t="s">
        <v>19</v>
      </c>
      <c r="E145" s="64" t="s">
        <v>1464</v>
      </c>
      <c r="F145" s="64" t="s">
        <v>1464</v>
      </c>
      <c r="G145" s="64" t="s">
        <v>857</v>
      </c>
      <c r="H145" s="64" t="s">
        <v>4205</v>
      </c>
      <c r="I145" s="64" t="s">
        <v>21</v>
      </c>
      <c r="J145" s="64">
        <v>3500.0</v>
      </c>
      <c r="K145" s="64">
        <v>70.0</v>
      </c>
      <c r="L145" s="64" t="s">
        <v>23</v>
      </c>
      <c r="M145" s="64" t="s">
        <v>23</v>
      </c>
      <c r="N145" s="64" t="s">
        <v>1464</v>
      </c>
      <c r="O145" s="64" t="s">
        <v>4209</v>
      </c>
      <c r="P145" s="64" t="s">
        <v>1464</v>
      </c>
      <c r="Q145" s="64">
        <v>33.0</v>
      </c>
      <c r="R145" s="64" t="s">
        <v>1464</v>
      </c>
    </row>
    <row r="146" ht="12.75" customHeight="1">
      <c r="A146" s="64">
        <v>949.0</v>
      </c>
      <c r="B146" s="64" t="s">
        <v>3482</v>
      </c>
      <c r="C146" s="64" t="s">
        <v>1365</v>
      </c>
      <c r="D146" s="64" t="s">
        <v>19</v>
      </c>
      <c r="E146" s="64" t="s">
        <v>1784</v>
      </c>
      <c r="F146" s="64" t="s">
        <v>67</v>
      </c>
      <c r="G146" s="64" t="s">
        <v>1464</v>
      </c>
      <c r="H146" s="64" t="s">
        <v>4205</v>
      </c>
      <c r="I146" s="64" t="s">
        <v>40</v>
      </c>
      <c r="J146" s="64">
        <v>4500.0</v>
      </c>
      <c r="K146" s="64">
        <v>74.0</v>
      </c>
      <c r="L146" s="64" t="s">
        <v>23</v>
      </c>
      <c r="M146" s="64" t="s">
        <v>23</v>
      </c>
      <c r="N146" s="64" t="s">
        <v>1464</v>
      </c>
      <c r="O146" s="64" t="s">
        <v>4210</v>
      </c>
      <c r="P146" s="64" t="s">
        <v>1464</v>
      </c>
      <c r="Q146" s="64">
        <v>38.0</v>
      </c>
      <c r="R146" s="64" t="s">
        <v>1464</v>
      </c>
    </row>
    <row r="147" ht="12.75" customHeight="1">
      <c r="A147" s="64">
        <v>948.0</v>
      </c>
      <c r="B147" s="64" t="s">
        <v>3972</v>
      </c>
      <c r="C147" s="64" t="s">
        <v>1365</v>
      </c>
      <c r="D147" s="64" t="s">
        <v>19</v>
      </c>
      <c r="E147" s="64" t="s">
        <v>1784</v>
      </c>
      <c r="F147" s="64" t="s">
        <v>67</v>
      </c>
      <c r="G147" s="64" t="s">
        <v>1464</v>
      </c>
      <c r="H147" s="64" t="s">
        <v>4205</v>
      </c>
      <c r="I147" s="64" t="s">
        <v>40</v>
      </c>
      <c r="J147" s="64">
        <v>4950.0</v>
      </c>
      <c r="K147" s="64">
        <v>77.0</v>
      </c>
      <c r="L147" s="64" t="s">
        <v>23</v>
      </c>
      <c r="M147" s="64" t="s">
        <v>23</v>
      </c>
      <c r="N147" s="64" t="s">
        <v>1464</v>
      </c>
      <c r="O147" s="64" t="s">
        <v>4211</v>
      </c>
      <c r="P147" s="64" t="s">
        <v>1464</v>
      </c>
      <c r="Q147" s="64">
        <v>40.0</v>
      </c>
      <c r="R147" s="64" t="s">
        <v>1464</v>
      </c>
    </row>
    <row r="148" ht="12.75" customHeight="1">
      <c r="A148" s="64">
        <v>947.0</v>
      </c>
      <c r="B148" s="64" t="s">
        <v>2767</v>
      </c>
      <c r="C148" s="64" t="s">
        <v>1365</v>
      </c>
      <c r="D148" s="64" t="s">
        <v>19</v>
      </c>
      <c r="E148" s="64" t="s">
        <v>1464</v>
      </c>
      <c r="F148" s="64" t="s">
        <v>1464</v>
      </c>
      <c r="G148" s="64" t="s">
        <v>53</v>
      </c>
      <c r="H148" s="64" t="s">
        <v>4205</v>
      </c>
      <c r="I148" s="64" t="s">
        <v>21</v>
      </c>
      <c r="J148" s="64">
        <v>5750.0</v>
      </c>
      <c r="K148" s="64">
        <v>81.0</v>
      </c>
      <c r="L148" s="64" t="s">
        <v>23</v>
      </c>
      <c r="M148" s="64" t="s">
        <v>23</v>
      </c>
      <c r="N148" s="64" t="s">
        <v>1464</v>
      </c>
      <c r="O148" s="64" t="s">
        <v>4212</v>
      </c>
      <c r="P148" s="64" t="s">
        <v>1464</v>
      </c>
      <c r="Q148" s="64">
        <v>41.0</v>
      </c>
      <c r="R148" s="64" t="s">
        <v>1464</v>
      </c>
    </row>
    <row r="149" ht="12.75" customHeight="1">
      <c r="A149" s="64">
        <v>955.0</v>
      </c>
      <c r="B149" s="64" t="s">
        <v>4119</v>
      </c>
      <c r="C149" s="64" t="s">
        <v>1365</v>
      </c>
      <c r="D149" s="64" t="s">
        <v>19</v>
      </c>
      <c r="E149" s="64" t="s">
        <v>1464</v>
      </c>
      <c r="F149" s="64" t="s">
        <v>1464</v>
      </c>
      <c r="G149" s="64" t="s">
        <v>47</v>
      </c>
      <c r="H149" s="64" t="s">
        <v>4213</v>
      </c>
      <c r="I149" s="64" t="s">
        <v>21</v>
      </c>
      <c r="J149" s="64">
        <v>1500.0</v>
      </c>
      <c r="K149" s="64">
        <v>55.0</v>
      </c>
      <c r="L149" s="64" t="s">
        <v>23</v>
      </c>
      <c r="M149" s="64" t="s">
        <v>23</v>
      </c>
      <c r="N149" s="64" t="s">
        <v>1464</v>
      </c>
      <c r="O149" s="64" t="s">
        <v>4214</v>
      </c>
      <c r="P149" s="64" t="s">
        <v>1464</v>
      </c>
      <c r="Q149" s="64">
        <v>25.0</v>
      </c>
      <c r="R149" s="64" t="s">
        <v>1464</v>
      </c>
    </row>
    <row r="150" ht="12.75" customHeight="1">
      <c r="A150" s="64">
        <v>954.0</v>
      </c>
      <c r="B150" s="64" t="s">
        <v>4215</v>
      </c>
      <c r="C150" s="64" t="s">
        <v>1365</v>
      </c>
      <c r="D150" s="64" t="s">
        <v>19</v>
      </c>
      <c r="E150" s="64" t="s">
        <v>1466</v>
      </c>
      <c r="F150" s="64" t="s">
        <v>74</v>
      </c>
      <c r="G150" s="64" t="s">
        <v>1464</v>
      </c>
      <c r="H150" s="64" t="s">
        <v>4213</v>
      </c>
      <c r="I150" s="64" t="s">
        <v>40</v>
      </c>
      <c r="J150" s="64">
        <v>2000.0</v>
      </c>
      <c r="K150" s="64">
        <v>58.0</v>
      </c>
      <c r="L150" s="64" t="s">
        <v>23</v>
      </c>
      <c r="M150" s="64" t="s">
        <v>23</v>
      </c>
      <c r="N150" s="64" t="s">
        <v>1464</v>
      </c>
      <c r="O150" s="64" t="s">
        <v>4216</v>
      </c>
      <c r="P150" s="64" t="s">
        <v>1464</v>
      </c>
      <c r="Q150" s="64">
        <v>29.0</v>
      </c>
      <c r="R150" s="64" t="s">
        <v>1464</v>
      </c>
    </row>
    <row r="151" ht="12.75" customHeight="1">
      <c r="A151" s="64">
        <v>953.0</v>
      </c>
      <c r="B151" s="64" t="s">
        <v>4136</v>
      </c>
      <c r="C151" s="64" t="s">
        <v>1365</v>
      </c>
      <c r="D151" s="64" t="s">
        <v>19</v>
      </c>
      <c r="E151" s="64" t="s">
        <v>1464</v>
      </c>
      <c r="F151" s="64" t="s">
        <v>1464</v>
      </c>
      <c r="G151" s="64" t="s">
        <v>59</v>
      </c>
      <c r="H151" s="64" t="s">
        <v>4213</v>
      </c>
      <c r="I151" s="64" t="s">
        <v>21</v>
      </c>
      <c r="J151" s="64">
        <v>3400.0</v>
      </c>
      <c r="K151" s="64">
        <v>69.0</v>
      </c>
      <c r="L151" s="64" t="s">
        <v>23</v>
      </c>
      <c r="M151" s="64" t="s">
        <v>23</v>
      </c>
      <c r="N151" s="64" t="s">
        <v>1464</v>
      </c>
      <c r="O151" s="64" t="s">
        <v>4217</v>
      </c>
      <c r="P151" s="64" t="s">
        <v>1464</v>
      </c>
      <c r="Q151" s="64">
        <v>35.0</v>
      </c>
      <c r="R151" s="64" t="s">
        <v>1464</v>
      </c>
    </row>
    <row r="152" ht="12.75" customHeight="1">
      <c r="A152" s="64">
        <v>952.0</v>
      </c>
      <c r="B152" s="64" t="s">
        <v>4218</v>
      </c>
      <c r="C152" s="64" t="s">
        <v>1365</v>
      </c>
      <c r="D152" s="64" t="s">
        <v>19</v>
      </c>
      <c r="E152" s="64" t="s">
        <v>1464</v>
      </c>
      <c r="F152" s="64" t="s">
        <v>1464</v>
      </c>
      <c r="G152" s="64" t="s">
        <v>857</v>
      </c>
      <c r="H152" s="64" t="s">
        <v>4213</v>
      </c>
      <c r="I152" s="64" t="s">
        <v>21</v>
      </c>
      <c r="J152" s="64">
        <v>4000.0</v>
      </c>
      <c r="K152" s="64">
        <v>72.0</v>
      </c>
      <c r="L152" s="64" t="s">
        <v>23</v>
      </c>
      <c r="M152" s="64" t="s">
        <v>23</v>
      </c>
      <c r="N152" s="64" t="s">
        <v>1464</v>
      </c>
      <c r="O152" s="64" t="s">
        <v>4219</v>
      </c>
      <c r="P152" s="64" t="s">
        <v>1464</v>
      </c>
      <c r="Q152" s="64">
        <v>37.0</v>
      </c>
      <c r="R152" s="64" t="s">
        <v>1464</v>
      </c>
    </row>
    <row r="153" ht="12.75" customHeight="1">
      <c r="A153" s="64">
        <v>956.0</v>
      </c>
      <c r="B153" s="64" t="s">
        <v>3488</v>
      </c>
      <c r="C153" s="64" t="s">
        <v>1365</v>
      </c>
      <c r="D153" s="64" t="s">
        <v>19</v>
      </c>
      <c r="E153" s="64" t="s">
        <v>1481</v>
      </c>
      <c r="F153" s="64" t="s">
        <v>68</v>
      </c>
      <c r="G153" s="64" t="s">
        <v>1464</v>
      </c>
      <c r="H153" s="64" t="s">
        <v>4213</v>
      </c>
      <c r="I153" s="64" t="s">
        <v>40</v>
      </c>
      <c r="J153" s="64">
        <v>5600.0</v>
      </c>
      <c r="K153" s="64">
        <v>78.0</v>
      </c>
      <c r="L153" s="64" t="s">
        <v>23</v>
      </c>
      <c r="M153" s="64" t="s">
        <v>23</v>
      </c>
      <c r="N153" s="64" t="s">
        <v>1464</v>
      </c>
      <c r="O153" s="64" t="s">
        <v>4220</v>
      </c>
      <c r="P153" s="64" t="s">
        <v>1464</v>
      </c>
      <c r="Q153" s="64">
        <v>42.0</v>
      </c>
      <c r="R153" s="64" t="s">
        <v>1464</v>
      </c>
    </row>
    <row r="154" ht="12.75" customHeight="1">
      <c r="A154" s="64">
        <v>959.0</v>
      </c>
      <c r="B154" s="64" t="s">
        <v>2143</v>
      </c>
      <c r="C154" s="64" t="s">
        <v>1365</v>
      </c>
      <c r="D154" s="64" t="s">
        <v>19</v>
      </c>
      <c r="E154" s="64" t="s">
        <v>1481</v>
      </c>
      <c r="F154" s="64" t="s">
        <v>68</v>
      </c>
      <c r="G154" s="64" t="s">
        <v>1464</v>
      </c>
      <c r="H154" s="64" t="s">
        <v>4221</v>
      </c>
      <c r="I154" s="64" t="s">
        <v>40</v>
      </c>
      <c r="J154" s="64">
        <v>1850.0</v>
      </c>
      <c r="K154" s="64">
        <v>62.0</v>
      </c>
      <c r="L154" s="64" t="s">
        <v>23</v>
      </c>
      <c r="M154" s="64" t="s">
        <v>23</v>
      </c>
      <c r="N154" s="64" t="s">
        <v>1464</v>
      </c>
      <c r="O154" s="64" t="s">
        <v>4222</v>
      </c>
      <c r="P154" s="64" t="s">
        <v>816</v>
      </c>
      <c r="Q154" s="64">
        <v>28.0</v>
      </c>
      <c r="R154" s="64" t="s">
        <v>1464</v>
      </c>
    </row>
    <row r="155" ht="12.75" customHeight="1">
      <c r="A155" s="64">
        <v>960.0</v>
      </c>
      <c r="B155" s="64" t="s">
        <v>4223</v>
      </c>
      <c r="C155" s="64" t="s">
        <v>1365</v>
      </c>
      <c r="D155" s="64" t="s">
        <v>19</v>
      </c>
      <c r="E155" s="64" t="s">
        <v>1481</v>
      </c>
      <c r="F155" s="64" t="s">
        <v>68</v>
      </c>
      <c r="G155" s="64" t="s">
        <v>1464</v>
      </c>
      <c r="H155" s="64" t="s">
        <v>4221</v>
      </c>
      <c r="I155" s="64" t="s">
        <v>40</v>
      </c>
      <c r="J155" s="64">
        <v>2550.0</v>
      </c>
      <c r="K155" s="64">
        <v>67.0</v>
      </c>
      <c r="L155" s="64" t="s">
        <v>23</v>
      </c>
      <c r="M155" s="64" t="s">
        <v>23</v>
      </c>
      <c r="N155" s="64" t="s">
        <v>1464</v>
      </c>
      <c r="O155" s="64" t="s">
        <v>4224</v>
      </c>
      <c r="P155" s="64" t="s">
        <v>1464</v>
      </c>
      <c r="Q155" s="64">
        <v>32.0</v>
      </c>
      <c r="R155" s="64" t="s">
        <v>1464</v>
      </c>
    </row>
    <row r="156" ht="12.75" customHeight="1">
      <c r="A156" s="64">
        <v>958.0</v>
      </c>
      <c r="B156" s="64" t="s">
        <v>4225</v>
      </c>
      <c r="C156" s="64" t="s">
        <v>1365</v>
      </c>
      <c r="D156" s="64" t="s">
        <v>19</v>
      </c>
      <c r="E156" s="64" t="s">
        <v>1464</v>
      </c>
      <c r="F156" s="64" t="s">
        <v>1464</v>
      </c>
      <c r="G156" s="64" t="s">
        <v>33</v>
      </c>
      <c r="H156" s="64" t="s">
        <v>4221</v>
      </c>
      <c r="I156" s="64" t="s">
        <v>21</v>
      </c>
      <c r="J156" s="64">
        <v>4550.0</v>
      </c>
      <c r="K156" s="64">
        <v>74.0</v>
      </c>
      <c r="L156" s="64" t="s">
        <v>23</v>
      </c>
      <c r="M156" s="64" t="s">
        <v>23</v>
      </c>
      <c r="N156" s="64" t="s">
        <v>814</v>
      </c>
      <c r="O156" s="64" t="s">
        <v>4226</v>
      </c>
      <c r="P156" s="64" t="s">
        <v>1464</v>
      </c>
      <c r="Q156" s="64">
        <v>39.0</v>
      </c>
      <c r="R156" s="64" t="s">
        <v>1464</v>
      </c>
    </row>
    <row r="157" ht="12.75" customHeight="1">
      <c r="A157" s="64">
        <v>957.0</v>
      </c>
      <c r="B157" s="64" t="s">
        <v>1880</v>
      </c>
      <c r="C157" s="64" t="s">
        <v>1365</v>
      </c>
      <c r="D157" s="64" t="s">
        <v>19</v>
      </c>
      <c r="E157" s="64" t="s">
        <v>1464</v>
      </c>
      <c r="F157" s="64" t="s">
        <v>1464</v>
      </c>
      <c r="G157" s="64" t="s">
        <v>59</v>
      </c>
      <c r="H157" s="64" t="s">
        <v>4221</v>
      </c>
      <c r="I157" s="64" t="s">
        <v>21</v>
      </c>
      <c r="J157" s="64">
        <v>4350.0</v>
      </c>
      <c r="K157" s="64">
        <v>75.0</v>
      </c>
      <c r="L157" s="64" t="s">
        <v>23</v>
      </c>
      <c r="M157" s="64" t="s">
        <v>23</v>
      </c>
      <c r="N157" s="64" t="s">
        <v>814</v>
      </c>
      <c r="O157" s="64" t="s">
        <v>4227</v>
      </c>
      <c r="P157" s="64" t="s">
        <v>1464</v>
      </c>
      <c r="Q157" s="64">
        <v>37.0</v>
      </c>
      <c r="R157" s="64" t="s">
        <v>1464</v>
      </c>
    </row>
    <row r="158" ht="12.75" customHeight="1">
      <c r="A158" s="64">
        <v>965.0</v>
      </c>
      <c r="B158" s="64" t="s">
        <v>4228</v>
      </c>
      <c r="C158" s="64" t="s">
        <v>1365</v>
      </c>
      <c r="D158" s="64" t="s">
        <v>19</v>
      </c>
      <c r="E158" s="64" t="s">
        <v>1464</v>
      </c>
      <c r="F158" s="64" t="s">
        <v>1464</v>
      </c>
      <c r="G158" s="64" t="s">
        <v>1170</v>
      </c>
      <c r="H158" s="64" t="s">
        <v>4229</v>
      </c>
      <c r="I158" s="64" t="s">
        <v>21</v>
      </c>
      <c r="J158" s="64">
        <v>1500.0</v>
      </c>
      <c r="K158" s="64">
        <v>54.0</v>
      </c>
      <c r="L158" s="64" t="s">
        <v>23</v>
      </c>
      <c r="M158" s="64" t="s">
        <v>35</v>
      </c>
      <c r="N158" s="64" t="s">
        <v>1464</v>
      </c>
      <c r="O158" s="64" t="s">
        <v>4230</v>
      </c>
      <c r="P158" s="64" t="s">
        <v>1464</v>
      </c>
      <c r="Q158" s="64">
        <v>25.0</v>
      </c>
      <c r="R158" s="64" t="s">
        <v>1464</v>
      </c>
    </row>
    <row r="159" ht="12.75" customHeight="1">
      <c r="A159" s="64">
        <v>964.0</v>
      </c>
      <c r="B159" s="64" t="s">
        <v>4231</v>
      </c>
      <c r="C159" s="64" t="s">
        <v>1365</v>
      </c>
      <c r="D159" s="64" t="s">
        <v>19</v>
      </c>
      <c r="E159" s="64" t="s">
        <v>1466</v>
      </c>
      <c r="F159" s="64" t="s">
        <v>74</v>
      </c>
      <c r="G159" s="64" t="s">
        <v>1464</v>
      </c>
      <c r="H159" s="64" t="s">
        <v>4229</v>
      </c>
      <c r="I159" s="64" t="s">
        <v>40</v>
      </c>
      <c r="J159" s="64">
        <v>2700.0</v>
      </c>
      <c r="K159" s="64">
        <v>69.0</v>
      </c>
      <c r="L159" s="64" t="s">
        <v>23</v>
      </c>
      <c r="M159" s="64" t="s">
        <v>23</v>
      </c>
      <c r="N159" s="64" t="s">
        <v>1464</v>
      </c>
      <c r="O159" s="64" t="s">
        <v>4232</v>
      </c>
      <c r="P159" s="64" t="s">
        <v>1464</v>
      </c>
      <c r="Q159" s="64">
        <v>30.0</v>
      </c>
      <c r="R159" s="64" t="s">
        <v>1464</v>
      </c>
    </row>
    <row r="160" ht="12.75" customHeight="1">
      <c r="A160" s="64">
        <v>961.0</v>
      </c>
      <c r="B160" s="64" t="s">
        <v>4233</v>
      </c>
      <c r="C160" s="64" t="s">
        <v>1365</v>
      </c>
      <c r="D160" s="64" t="s">
        <v>19</v>
      </c>
      <c r="E160" s="64" t="s">
        <v>1464</v>
      </c>
      <c r="F160" s="64" t="s">
        <v>1464</v>
      </c>
      <c r="G160" s="64" t="s">
        <v>4234</v>
      </c>
      <c r="H160" s="64" t="s">
        <v>4229</v>
      </c>
      <c r="I160" s="64" t="s">
        <v>21</v>
      </c>
      <c r="J160" s="64">
        <v>4100.0</v>
      </c>
      <c r="K160" s="64">
        <v>72.0</v>
      </c>
      <c r="L160" s="64" t="s">
        <v>23</v>
      </c>
      <c r="M160" s="64" t="s">
        <v>23</v>
      </c>
      <c r="N160" s="64" t="s">
        <v>814</v>
      </c>
      <c r="O160" s="64" t="s">
        <v>4235</v>
      </c>
      <c r="P160" s="64" t="s">
        <v>1464</v>
      </c>
      <c r="Q160" s="64">
        <v>37.0</v>
      </c>
      <c r="R160" s="64" t="s">
        <v>1464</v>
      </c>
    </row>
    <row r="161" ht="12.75" customHeight="1">
      <c r="A161" s="64">
        <v>963.0</v>
      </c>
      <c r="B161" s="64" t="s">
        <v>4236</v>
      </c>
      <c r="C161" s="64" t="s">
        <v>1365</v>
      </c>
      <c r="D161" s="64" t="s">
        <v>19</v>
      </c>
      <c r="E161" s="64" t="s">
        <v>1466</v>
      </c>
      <c r="F161" s="64" t="s">
        <v>74</v>
      </c>
      <c r="G161" s="64" t="s">
        <v>1464</v>
      </c>
      <c r="H161" s="64" t="s">
        <v>4229</v>
      </c>
      <c r="I161" s="64" t="s">
        <v>40</v>
      </c>
      <c r="J161" s="64">
        <v>4700.0</v>
      </c>
      <c r="K161" s="64">
        <v>78.0</v>
      </c>
      <c r="L161" s="64" t="s">
        <v>23</v>
      </c>
      <c r="M161" s="64" t="s">
        <v>23</v>
      </c>
      <c r="N161" s="64" t="s">
        <v>1464</v>
      </c>
      <c r="O161" s="64" t="s">
        <v>4237</v>
      </c>
      <c r="P161" s="64" t="s">
        <v>816</v>
      </c>
      <c r="Q161" s="64">
        <v>38.0</v>
      </c>
      <c r="R161" s="64" t="s">
        <v>1464</v>
      </c>
    </row>
    <row r="162" ht="12.75" customHeight="1">
      <c r="A162" s="64">
        <v>962.0</v>
      </c>
      <c r="B162" s="64" t="s">
        <v>4238</v>
      </c>
      <c r="C162" s="64" t="s">
        <v>1365</v>
      </c>
      <c r="D162" s="64" t="s">
        <v>19</v>
      </c>
      <c r="E162" s="64" t="s">
        <v>1464</v>
      </c>
      <c r="F162" s="64" t="s">
        <v>1464</v>
      </c>
      <c r="G162" s="64" t="s">
        <v>47</v>
      </c>
      <c r="H162" s="64" t="s">
        <v>4229</v>
      </c>
      <c r="I162" s="64" t="s">
        <v>21</v>
      </c>
      <c r="J162" s="64">
        <v>6200.0</v>
      </c>
      <c r="K162" s="64">
        <v>82.0</v>
      </c>
      <c r="L162" s="64" t="s">
        <v>23</v>
      </c>
      <c r="M162" s="64" t="s">
        <v>23</v>
      </c>
      <c r="N162" s="64" t="s">
        <v>1464</v>
      </c>
      <c r="O162" s="64" t="s">
        <v>4239</v>
      </c>
      <c r="P162" s="64" t="s">
        <v>1464</v>
      </c>
      <c r="Q162" s="64">
        <v>43.0</v>
      </c>
      <c r="R162" s="64" t="s">
        <v>1464</v>
      </c>
    </row>
    <row r="163" ht="12.75" customHeight="1">
      <c r="A163" s="64">
        <v>967.0</v>
      </c>
      <c r="B163" s="64" t="s">
        <v>4240</v>
      </c>
      <c r="C163" s="64" t="s">
        <v>1365</v>
      </c>
      <c r="D163" s="64" t="s">
        <v>19</v>
      </c>
      <c r="E163" s="64" t="s">
        <v>3423</v>
      </c>
      <c r="F163" s="64" t="s">
        <v>71</v>
      </c>
      <c r="G163" s="64" t="s">
        <v>1464</v>
      </c>
      <c r="H163" s="64" t="s">
        <v>4241</v>
      </c>
      <c r="I163" s="64" t="s">
        <v>40</v>
      </c>
      <c r="J163" s="64">
        <v>2000.0</v>
      </c>
      <c r="K163" s="64">
        <v>60.0</v>
      </c>
      <c r="L163" s="64" t="s">
        <v>23</v>
      </c>
      <c r="M163" s="64" t="s">
        <v>35</v>
      </c>
      <c r="N163" s="64" t="s">
        <v>1464</v>
      </c>
      <c r="O163" s="64" t="s">
        <v>4242</v>
      </c>
      <c r="P163" s="64" t="s">
        <v>1464</v>
      </c>
      <c r="Q163" s="64">
        <v>29.0</v>
      </c>
      <c r="R163" s="64" t="s">
        <v>1464</v>
      </c>
    </row>
    <row r="164" ht="12.75" customHeight="1">
      <c r="A164" s="64">
        <v>966.0</v>
      </c>
      <c r="B164" s="64" t="s">
        <v>4243</v>
      </c>
      <c r="C164" s="64" t="s">
        <v>1365</v>
      </c>
      <c r="D164" s="64" t="s">
        <v>19</v>
      </c>
      <c r="E164" s="64" t="s">
        <v>1466</v>
      </c>
      <c r="F164" s="64" t="s">
        <v>74</v>
      </c>
      <c r="G164" s="64" t="s">
        <v>1464</v>
      </c>
      <c r="H164" s="64" t="s">
        <v>4241</v>
      </c>
      <c r="I164" s="64" t="s">
        <v>40</v>
      </c>
      <c r="J164" s="64">
        <v>4550.0</v>
      </c>
      <c r="K164" s="64">
        <v>77.0</v>
      </c>
      <c r="L164" s="64" t="s">
        <v>23</v>
      </c>
      <c r="M164" s="64" t="s">
        <v>23</v>
      </c>
      <c r="N164" s="64" t="s">
        <v>814</v>
      </c>
      <c r="O164" s="64" t="s">
        <v>4244</v>
      </c>
      <c r="P164" s="64" t="s">
        <v>1464</v>
      </c>
      <c r="Q164" s="64">
        <v>38.0</v>
      </c>
      <c r="R164" s="64" t="s">
        <v>1464</v>
      </c>
    </row>
    <row r="165" ht="12.75" customHeight="1">
      <c r="A165" s="64">
        <v>968.0</v>
      </c>
      <c r="B165" s="64" t="s">
        <v>3978</v>
      </c>
      <c r="C165" s="64" t="s">
        <v>1365</v>
      </c>
      <c r="D165" s="64" t="s">
        <v>19</v>
      </c>
      <c r="E165" s="64" t="s">
        <v>1464</v>
      </c>
      <c r="F165" s="64" t="s">
        <v>1464</v>
      </c>
      <c r="G165" s="64" t="s">
        <v>4245</v>
      </c>
      <c r="H165" s="64" t="s">
        <v>4246</v>
      </c>
      <c r="I165" s="64" t="s">
        <v>21</v>
      </c>
      <c r="J165" s="64">
        <v>5000.0</v>
      </c>
      <c r="K165" s="64">
        <v>78.0</v>
      </c>
      <c r="L165" s="64" t="s">
        <v>23</v>
      </c>
      <c r="M165" s="64" t="s">
        <v>23</v>
      </c>
      <c r="N165" s="64" t="s">
        <v>1464</v>
      </c>
      <c r="O165" s="64" t="s">
        <v>4247</v>
      </c>
      <c r="P165" s="64" t="s">
        <v>1464</v>
      </c>
      <c r="Q165" s="64">
        <v>38.0</v>
      </c>
      <c r="R165" s="64" t="s">
        <v>1464</v>
      </c>
    </row>
    <row r="166" ht="12.75" customHeight="1">
      <c r="A166" s="64">
        <v>970.0</v>
      </c>
      <c r="B166" s="64" t="s">
        <v>2789</v>
      </c>
      <c r="C166" s="64" t="s">
        <v>1365</v>
      </c>
      <c r="D166" s="64" t="s">
        <v>19</v>
      </c>
      <c r="E166" s="64" t="s">
        <v>3423</v>
      </c>
      <c r="F166" s="64" t="s">
        <v>71</v>
      </c>
      <c r="G166" s="64" t="s">
        <v>1464</v>
      </c>
      <c r="H166" s="64" t="s">
        <v>4248</v>
      </c>
      <c r="I166" s="64" t="s">
        <v>40</v>
      </c>
      <c r="J166" s="64">
        <v>1600.0</v>
      </c>
      <c r="K166" s="64">
        <v>56.0</v>
      </c>
      <c r="L166" s="64" t="s">
        <v>23</v>
      </c>
      <c r="M166" s="64" t="s">
        <v>35</v>
      </c>
      <c r="N166" s="64" t="s">
        <v>1464</v>
      </c>
      <c r="O166" s="64" t="s">
        <v>4249</v>
      </c>
      <c r="P166" s="64" t="s">
        <v>1464</v>
      </c>
      <c r="Q166" s="64">
        <v>26.0</v>
      </c>
      <c r="R166" s="64" t="s">
        <v>1464</v>
      </c>
    </row>
    <row r="167" ht="12.75" customHeight="1">
      <c r="A167" s="64">
        <v>971.0</v>
      </c>
      <c r="B167" s="64" t="s">
        <v>3632</v>
      </c>
      <c r="C167" s="64" t="s">
        <v>1365</v>
      </c>
      <c r="D167" s="64" t="s">
        <v>19</v>
      </c>
      <c r="E167" s="64" t="s">
        <v>1464</v>
      </c>
      <c r="F167" s="64" t="s">
        <v>1464</v>
      </c>
      <c r="G167" s="64" t="s">
        <v>4250</v>
      </c>
      <c r="H167" s="64" t="s">
        <v>4248</v>
      </c>
      <c r="I167" s="64" t="s">
        <v>21</v>
      </c>
      <c r="J167" s="64">
        <v>2100.0</v>
      </c>
      <c r="K167" s="64">
        <v>56.0</v>
      </c>
      <c r="L167" s="64" t="s">
        <v>23</v>
      </c>
      <c r="M167" s="64" t="s">
        <v>23</v>
      </c>
      <c r="N167" s="64" t="s">
        <v>1464</v>
      </c>
      <c r="O167" s="64" t="s">
        <v>4251</v>
      </c>
      <c r="P167" s="64" t="s">
        <v>1464</v>
      </c>
      <c r="Q167" s="64">
        <v>29.0</v>
      </c>
      <c r="R167" s="64" t="s">
        <v>1464</v>
      </c>
    </row>
    <row r="168" ht="12.75" customHeight="1">
      <c r="A168" s="64">
        <v>973.0</v>
      </c>
      <c r="B168" s="64" t="s">
        <v>4252</v>
      </c>
      <c r="C168" s="64" t="s">
        <v>1365</v>
      </c>
      <c r="D168" s="64" t="s">
        <v>19</v>
      </c>
      <c r="E168" s="64" t="s">
        <v>1464</v>
      </c>
      <c r="F168" s="64" t="s">
        <v>1464</v>
      </c>
      <c r="G168" s="64" t="s">
        <v>857</v>
      </c>
      <c r="H168" s="64" t="s">
        <v>4248</v>
      </c>
      <c r="I168" s="64" t="s">
        <v>21</v>
      </c>
      <c r="J168" s="64">
        <v>1800.0</v>
      </c>
      <c r="K168" s="64">
        <v>58.0</v>
      </c>
      <c r="L168" s="64" t="s">
        <v>23</v>
      </c>
      <c r="M168" s="64" t="s">
        <v>35</v>
      </c>
      <c r="N168" s="64" t="s">
        <v>1464</v>
      </c>
      <c r="O168" s="64" t="s">
        <v>4253</v>
      </c>
      <c r="P168" s="64" t="s">
        <v>1464</v>
      </c>
      <c r="Q168" s="64">
        <v>29.0</v>
      </c>
      <c r="R168" s="64" t="s">
        <v>1464</v>
      </c>
    </row>
    <row r="169" ht="12.75" customHeight="1">
      <c r="A169" s="64">
        <v>972.0</v>
      </c>
      <c r="B169" s="64" t="s">
        <v>4254</v>
      </c>
      <c r="C169" s="64" t="s">
        <v>1365</v>
      </c>
      <c r="D169" s="64" t="s">
        <v>19</v>
      </c>
      <c r="E169" s="64" t="s">
        <v>1486</v>
      </c>
      <c r="F169" s="64" t="s">
        <v>69</v>
      </c>
      <c r="G169" s="64" t="s">
        <v>1464</v>
      </c>
      <c r="H169" s="64" t="s">
        <v>4248</v>
      </c>
      <c r="I169" s="64" t="s">
        <v>40</v>
      </c>
      <c r="J169" s="64">
        <v>2700.0</v>
      </c>
      <c r="K169" s="64">
        <v>63.0</v>
      </c>
      <c r="L169" s="64" t="s">
        <v>23</v>
      </c>
      <c r="M169" s="64" t="s">
        <v>23</v>
      </c>
      <c r="N169" s="64" t="s">
        <v>1464</v>
      </c>
      <c r="O169" s="64" t="s">
        <v>4255</v>
      </c>
      <c r="P169" s="64" t="s">
        <v>1464</v>
      </c>
      <c r="Q169" s="64">
        <v>29.0</v>
      </c>
      <c r="R169" s="64" t="s">
        <v>1464</v>
      </c>
    </row>
    <row r="170" ht="12.75" customHeight="1">
      <c r="A170" s="64">
        <v>969.0</v>
      </c>
      <c r="B170" s="64" t="s">
        <v>4256</v>
      </c>
      <c r="C170" s="64" t="s">
        <v>1365</v>
      </c>
      <c r="D170" s="64" t="s">
        <v>19</v>
      </c>
      <c r="E170" s="64" t="s">
        <v>1464</v>
      </c>
      <c r="F170" s="64" t="s">
        <v>1464</v>
      </c>
      <c r="G170" s="64" t="s">
        <v>50</v>
      </c>
      <c r="H170" s="64" t="s">
        <v>4248</v>
      </c>
      <c r="I170" s="64" t="s">
        <v>21</v>
      </c>
      <c r="J170" s="64">
        <v>6200.0</v>
      </c>
      <c r="K170" s="64">
        <v>80.0</v>
      </c>
      <c r="L170" s="64" t="s">
        <v>23</v>
      </c>
      <c r="M170" s="64" t="s">
        <v>35</v>
      </c>
      <c r="N170" s="64" t="s">
        <v>1464</v>
      </c>
      <c r="O170" s="64" t="s">
        <v>4257</v>
      </c>
      <c r="P170" s="64" t="s">
        <v>1464</v>
      </c>
      <c r="Q170" s="64">
        <v>44.0</v>
      </c>
      <c r="R170" s="64" t="s">
        <v>1464</v>
      </c>
    </row>
    <row r="171" ht="12.75" customHeight="1">
      <c r="A171" s="64">
        <v>977.0</v>
      </c>
      <c r="B171" s="64" t="s">
        <v>3623</v>
      </c>
      <c r="C171" s="64" t="s">
        <v>1365</v>
      </c>
      <c r="D171" s="64" t="s">
        <v>19</v>
      </c>
      <c r="E171" s="64" t="s">
        <v>1464</v>
      </c>
      <c r="F171" s="64" t="s">
        <v>1464</v>
      </c>
      <c r="G171" s="64" t="s">
        <v>22</v>
      </c>
      <c r="H171" s="64" t="s">
        <v>4258</v>
      </c>
      <c r="I171" s="64" t="s">
        <v>21</v>
      </c>
      <c r="J171" s="64">
        <v>1900.0</v>
      </c>
      <c r="K171" s="64">
        <v>56.0</v>
      </c>
      <c r="L171" s="64" t="s">
        <v>23</v>
      </c>
      <c r="M171" s="64" t="s">
        <v>23</v>
      </c>
      <c r="N171" s="64" t="s">
        <v>1464</v>
      </c>
      <c r="O171" s="64" t="s">
        <v>4259</v>
      </c>
      <c r="P171" s="64" t="s">
        <v>1464</v>
      </c>
      <c r="Q171" s="64">
        <v>28.0</v>
      </c>
      <c r="R171" s="64" t="s">
        <v>1464</v>
      </c>
    </row>
    <row r="172" ht="12.75" customHeight="1">
      <c r="A172" s="64">
        <v>974.0</v>
      </c>
      <c r="B172" s="64" t="s">
        <v>4260</v>
      </c>
      <c r="C172" s="64" t="s">
        <v>1365</v>
      </c>
      <c r="D172" s="64" t="s">
        <v>19</v>
      </c>
      <c r="E172" s="64" t="s">
        <v>1464</v>
      </c>
      <c r="F172" s="64" t="s">
        <v>1464</v>
      </c>
      <c r="G172" s="64" t="s">
        <v>22</v>
      </c>
      <c r="H172" s="64" t="s">
        <v>4258</v>
      </c>
      <c r="I172" s="64" t="s">
        <v>21</v>
      </c>
      <c r="J172" s="64">
        <v>1700.0</v>
      </c>
      <c r="K172" s="64">
        <v>58.0</v>
      </c>
      <c r="L172" s="64" t="s">
        <v>23</v>
      </c>
      <c r="M172" s="64" t="s">
        <v>23</v>
      </c>
      <c r="N172" s="64" t="s">
        <v>1464</v>
      </c>
      <c r="O172" s="64" t="s">
        <v>4261</v>
      </c>
      <c r="P172" s="64" t="s">
        <v>1464</v>
      </c>
      <c r="Q172" s="64">
        <v>26.0</v>
      </c>
      <c r="R172" s="64" t="s">
        <v>1464</v>
      </c>
    </row>
    <row r="173" ht="12.75" customHeight="1">
      <c r="A173" s="64">
        <v>976.0</v>
      </c>
      <c r="B173" s="64" t="s">
        <v>2008</v>
      </c>
      <c r="C173" s="64" t="s">
        <v>1365</v>
      </c>
      <c r="D173" s="64" t="s">
        <v>19</v>
      </c>
      <c r="E173" s="64" t="s">
        <v>1784</v>
      </c>
      <c r="F173" s="64" t="s">
        <v>67</v>
      </c>
      <c r="G173" s="64" t="s">
        <v>1464</v>
      </c>
      <c r="H173" s="64" t="s">
        <v>4258</v>
      </c>
      <c r="I173" s="64" t="s">
        <v>40</v>
      </c>
      <c r="J173" s="64">
        <v>3600.0</v>
      </c>
      <c r="K173" s="64">
        <v>68.0</v>
      </c>
      <c r="L173" s="64" t="s">
        <v>23</v>
      </c>
      <c r="M173" s="64" t="s">
        <v>23</v>
      </c>
      <c r="N173" s="64" t="s">
        <v>1464</v>
      </c>
      <c r="O173" s="64" t="s">
        <v>4262</v>
      </c>
      <c r="P173" s="64" t="s">
        <v>1464</v>
      </c>
      <c r="Q173" s="64">
        <v>36.0</v>
      </c>
      <c r="R173" s="64" t="s">
        <v>1464</v>
      </c>
    </row>
    <row r="174" ht="12.75" customHeight="1">
      <c r="A174" s="64">
        <v>975.0</v>
      </c>
      <c r="B174" s="64" t="s">
        <v>4263</v>
      </c>
      <c r="C174" s="64" t="s">
        <v>1365</v>
      </c>
      <c r="D174" s="64" t="s">
        <v>19</v>
      </c>
      <c r="E174" s="64" t="s">
        <v>1486</v>
      </c>
      <c r="F174" s="64" t="s">
        <v>69</v>
      </c>
      <c r="G174" s="64" t="s">
        <v>1464</v>
      </c>
      <c r="H174" s="64" t="s">
        <v>4258</v>
      </c>
      <c r="I174" s="64" t="s">
        <v>40</v>
      </c>
      <c r="J174" s="64">
        <v>5400.0</v>
      </c>
      <c r="K174" s="64">
        <v>80.0</v>
      </c>
      <c r="L174" s="64" t="s">
        <v>23</v>
      </c>
      <c r="M174" s="64" t="s">
        <v>23</v>
      </c>
      <c r="N174" s="64" t="s">
        <v>1464</v>
      </c>
      <c r="O174" s="64" t="s">
        <v>4264</v>
      </c>
      <c r="P174" s="64" t="s">
        <v>1464</v>
      </c>
      <c r="Q174" s="64">
        <v>42.0</v>
      </c>
      <c r="R174" s="64" t="s">
        <v>1464</v>
      </c>
    </row>
    <row r="175" ht="12.75" customHeight="1">
      <c r="A175" s="64">
        <v>978.0</v>
      </c>
      <c r="B175" s="64" t="s">
        <v>2679</v>
      </c>
      <c r="C175" s="64" t="s">
        <v>1365</v>
      </c>
      <c r="D175" s="64" t="s">
        <v>19</v>
      </c>
      <c r="E175" s="64" t="s">
        <v>1464</v>
      </c>
      <c r="F175" s="64" t="s">
        <v>1464</v>
      </c>
      <c r="G175" s="64" t="s">
        <v>37</v>
      </c>
      <c r="H175" s="64" t="s">
        <v>4265</v>
      </c>
      <c r="I175" s="64" t="s">
        <v>21</v>
      </c>
      <c r="J175" s="64">
        <v>1700.0</v>
      </c>
      <c r="K175" s="64">
        <v>53.0</v>
      </c>
      <c r="L175" s="64" t="s">
        <v>23</v>
      </c>
      <c r="M175" s="64" t="s">
        <v>23</v>
      </c>
      <c r="N175" s="64" t="s">
        <v>814</v>
      </c>
      <c r="O175" s="64" t="s">
        <v>4266</v>
      </c>
      <c r="P175" s="64" t="s">
        <v>1464</v>
      </c>
      <c r="Q175" s="64">
        <v>29.0</v>
      </c>
      <c r="R175" s="64" t="s">
        <v>1464</v>
      </c>
    </row>
    <row r="176" ht="12.75" customHeight="1">
      <c r="A176" s="64">
        <v>984.0</v>
      </c>
      <c r="B176" s="64" t="s">
        <v>4267</v>
      </c>
      <c r="C176" s="64" t="s">
        <v>1365</v>
      </c>
      <c r="D176" s="64" t="s">
        <v>19</v>
      </c>
      <c r="E176" s="64" t="s">
        <v>1486</v>
      </c>
      <c r="F176" s="64" t="s">
        <v>69</v>
      </c>
      <c r="G176" s="64" t="s">
        <v>1464</v>
      </c>
      <c r="H176" s="64" t="s">
        <v>4265</v>
      </c>
      <c r="I176" s="64" t="s">
        <v>40</v>
      </c>
      <c r="J176" s="64">
        <v>1900.0</v>
      </c>
      <c r="K176" s="64">
        <v>56.0</v>
      </c>
      <c r="L176" s="64" t="s">
        <v>23</v>
      </c>
      <c r="M176" s="64" t="s">
        <v>23</v>
      </c>
      <c r="N176" s="64" t="s">
        <v>1464</v>
      </c>
      <c r="O176" s="64" t="s">
        <v>4268</v>
      </c>
      <c r="P176" s="64" t="s">
        <v>1464</v>
      </c>
      <c r="Q176" s="64">
        <v>29.0</v>
      </c>
      <c r="R176" s="64" t="s">
        <v>1464</v>
      </c>
    </row>
    <row r="177" ht="12.75" customHeight="1">
      <c r="A177" s="64">
        <v>983.0</v>
      </c>
      <c r="B177" s="64" t="s">
        <v>4269</v>
      </c>
      <c r="C177" s="64" t="s">
        <v>1365</v>
      </c>
      <c r="D177" s="64" t="s">
        <v>19</v>
      </c>
      <c r="E177" s="64" t="s">
        <v>1481</v>
      </c>
      <c r="F177" s="64" t="s">
        <v>68</v>
      </c>
      <c r="G177" s="64" t="s">
        <v>1464</v>
      </c>
      <c r="H177" s="64" t="s">
        <v>4265</v>
      </c>
      <c r="I177" s="64" t="s">
        <v>40</v>
      </c>
      <c r="J177" s="64">
        <v>2100.0</v>
      </c>
      <c r="K177" s="64">
        <v>59.0</v>
      </c>
      <c r="L177" s="64" t="s">
        <v>23</v>
      </c>
      <c r="M177" s="64" t="s">
        <v>23</v>
      </c>
      <c r="N177" s="64" t="s">
        <v>1464</v>
      </c>
      <c r="O177" s="64" t="s">
        <v>4270</v>
      </c>
      <c r="P177" s="64" t="s">
        <v>1464</v>
      </c>
      <c r="Q177" s="64">
        <v>29.0</v>
      </c>
      <c r="R177" s="64" t="s">
        <v>1464</v>
      </c>
    </row>
    <row r="178" ht="12.75" customHeight="1">
      <c r="A178" s="64">
        <v>979.0</v>
      </c>
      <c r="B178" s="64" t="s">
        <v>4271</v>
      </c>
      <c r="C178" s="64" t="s">
        <v>1365</v>
      </c>
      <c r="D178" s="64" t="s">
        <v>19</v>
      </c>
      <c r="E178" s="64" t="s">
        <v>1481</v>
      </c>
      <c r="F178" s="64" t="s">
        <v>68</v>
      </c>
      <c r="G178" s="64" t="s">
        <v>1464</v>
      </c>
      <c r="H178" s="64" t="s">
        <v>4265</v>
      </c>
      <c r="I178" s="64" t="s">
        <v>40</v>
      </c>
      <c r="J178" s="64">
        <v>2100.0</v>
      </c>
      <c r="K178" s="64">
        <v>59.0</v>
      </c>
      <c r="L178" s="64" t="s">
        <v>23</v>
      </c>
      <c r="M178" s="64" t="s">
        <v>23</v>
      </c>
      <c r="N178" s="64" t="s">
        <v>814</v>
      </c>
      <c r="O178" s="64" t="s">
        <v>4272</v>
      </c>
      <c r="P178" s="64" t="s">
        <v>1464</v>
      </c>
      <c r="Q178" s="64">
        <v>30.0</v>
      </c>
      <c r="R178" s="64" t="s">
        <v>1464</v>
      </c>
    </row>
    <row r="179" ht="12.75" customHeight="1">
      <c r="A179" s="64">
        <v>981.0</v>
      </c>
      <c r="B179" s="64" t="s">
        <v>4273</v>
      </c>
      <c r="C179" s="64" t="s">
        <v>1365</v>
      </c>
      <c r="D179" s="64" t="s">
        <v>19</v>
      </c>
      <c r="E179" s="64" t="s">
        <v>1464</v>
      </c>
      <c r="F179" s="64" t="s">
        <v>1464</v>
      </c>
      <c r="G179" s="64" t="s">
        <v>37</v>
      </c>
      <c r="H179" s="64" t="s">
        <v>4265</v>
      </c>
      <c r="I179" s="64" t="s">
        <v>21</v>
      </c>
      <c r="J179" s="64">
        <v>2050.0</v>
      </c>
      <c r="K179" s="64">
        <v>60.0</v>
      </c>
      <c r="L179" s="64" t="s">
        <v>23</v>
      </c>
      <c r="M179" s="64" t="s">
        <v>23</v>
      </c>
      <c r="N179" s="64" t="s">
        <v>814</v>
      </c>
      <c r="O179" s="64" t="s">
        <v>4274</v>
      </c>
      <c r="P179" s="64" t="s">
        <v>1464</v>
      </c>
      <c r="Q179" s="64">
        <v>28.0</v>
      </c>
      <c r="R179" s="64" t="s">
        <v>1464</v>
      </c>
    </row>
    <row r="180" ht="12.75" customHeight="1">
      <c r="A180" s="64">
        <v>982.0</v>
      </c>
      <c r="B180" s="64" t="s">
        <v>3105</v>
      </c>
      <c r="C180" s="64" t="s">
        <v>1365</v>
      </c>
      <c r="D180" s="64" t="s">
        <v>19</v>
      </c>
      <c r="E180" s="64" t="s">
        <v>1481</v>
      </c>
      <c r="F180" s="64" t="s">
        <v>68</v>
      </c>
      <c r="G180" s="64" t="s">
        <v>1464</v>
      </c>
      <c r="H180" s="64" t="s">
        <v>4265</v>
      </c>
      <c r="I180" s="64" t="s">
        <v>40</v>
      </c>
      <c r="J180" s="64">
        <v>5650.0</v>
      </c>
      <c r="K180" s="64">
        <v>76.0</v>
      </c>
      <c r="L180" s="64" t="s">
        <v>23</v>
      </c>
      <c r="M180" s="64" t="s">
        <v>23</v>
      </c>
      <c r="N180" s="64" t="s">
        <v>1464</v>
      </c>
      <c r="O180" s="64" t="s">
        <v>4275</v>
      </c>
      <c r="P180" s="64" t="s">
        <v>1464</v>
      </c>
      <c r="Q180" s="64">
        <v>38.0</v>
      </c>
      <c r="R180" s="64" t="s">
        <v>1464</v>
      </c>
    </row>
    <row r="181" ht="12.75" customHeight="1">
      <c r="A181" s="64">
        <v>980.0</v>
      </c>
      <c r="B181" s="64" t="s">
        <v>3999</v>
      </c>
      <c r="C181" s="64" t="s">
        <v>1365</v>
      </c>
      <c r="D181" s="64" t="s">
        <v>19</v>
      </c>
      <c r="E181" s="64" t="s">
        <v>1784</v>
      </c>
      <c r="F181" s="64" t="s">
        <v>67</v>
      </c>
      <c r="G181" s="64" t="s">
        <v>1464</v>
      </c>
      <c r="H181" s="64" t="s">
        <v>4265</v>
      </c>
      <c r="I181" s="64" t="s">
        <v>40</v>
      </c>
      <c r="J181" s="64">
        <v>6000.0</v>
      </c>
      <c r="K181" s="64">
        <v>83.0</v>
      </c>
      <c r="L181" s="64" t="s">
        <v>23</v>
      </c>
      <c r="M181" s="64" t="s">
        <v>23</v>
      </c>
      <c r="N181" s="64" t="s">
        <v>814</v>
      </c>
      <c r="O181" s="64" t="s">
        <v>4276</v>
      </c>
      <c r="P181" s="64" t="s">
        <v>1464</v>
      </c>
      <c r="Q181" s="64">
        <v>42.0</v>
      </c>
      <c r="R181" s="64" t="s">
        <v>1464</v>
      </c>
    </row>
    <row r="182" ht="12.75" customHeight="1">
      <c r="A182" s="64">
        <v>985.0</v>
      </c>
      <c r="B182" s="64" t="s">
        <v>2156</v>
      </c>
      <c r="C182" s="64" t="s">
        <v>1365</v>
      </c>
      <c r="D182" s="64" t="s">
        <v>19</v>
      </c>
      <c r="E182" s="64" t="s">
        <v>1464</v>
      </c>
      <c r="F182" s="64" t="s">
        <v>1464</v>
      </c>
      <c r="G182" s="64" t="s">
        <v>819</v>
      </c>
      <c r="H182" s="64" t="s">
        <v>4277</v>
      </c>
      <c r="I182" s="64" t="s">
        <v>21</v>
      </c>
      <c r="J182" s="64">
        <v>1600.0</v>
      </c>
      <c r="K182" s="64">
        <v>54.0</v>
      </c>
      <c r="L182" s="64" t="s">
        <v>23</v>
      </c>
      <c r="M182" s="64" t="s">
        <v>1464</v>
      </c>
      <c r="N182" s="64" t="s">
        <v>1464</v>
      </c>
      <c r="O182" s="64" t="s">
        <v>4278</v>
      </c>
      <c r="P182" s="64" t="s">
        <v>816</v>
      </c>
      <c r="Q182" s="64">
        <v>27.0</v>
      </c>
      <c r="R182" s="64" t="s">
        <v>1464</v>
      </c>
    </row>
    <row r="183" ht="12.75" customHeight="1">
      <c r="A183" s="64">
        <v>987.0</v>
      </c>
      <c r="B183" s="64" t="s">
        <v>4279</v>
      </c>
      <c r="C183" s="64" t="s">
        <v>1365</v>
      </c>
      <c r="D183" s="64" t="s">
        <v>19</v>
      </c>
      <c r="E183" s="64" t="s">
        <v>3374</v>
      </c>
      <c r="F183" s="64" t="s">
        <v>75</v>
      </c>
      <c r="G183" s="64" t="s">
        <v>1464</v>
      </c>
      <c r="H183" s="64" t="s">
        <v>4277</v>
      </c>
      <c r="I183" s="64" t="s">
        <v>40</v>
      </c>
      <c r="J183" s="64">
        <v>3650.0</v>
      </c>
      <c r="K183" s="64">
        <v>70.0</v>
      </c>
      <c r="L183" s="64" t="s">
        <v>23</v>
      </c>
      <c r="M183" s="64" t="s">
        <v>1464</v>
      </c>
      <c r="N183" s="64" t="s">
        <v>1464</v>
      </c>
      <c r="O183" s="64" t="s">
        <v>4280</v>
      </c>
      <c r="P183" s="64" t="s">
        <v>1464</v>
      </c>
      <c r="Q183" s="64">
        <v>37.0</v>
      </c>
      <c r="R183" s="64" t="s">
        <v>1464</v>
      </c>
    </row>
    <row r="184" ht="12.75" customHeight="1">
      <c r="A184" s="64">
        <v>986.0</v>
      </c>
      <c r="B184" s="64" t="s">
        <v>4281</v>
      </c>
      <c r="C184" s="64" t="s">
        <v>1365</v>
      </c>
      <c r="D184" s="64" t="s">
        <v>19</v>
      </c>
      <c r="E184" s="64" t="s">
        <v>1481</v>
      </c>
      <c r="F184" s="64" t="s">
        <v>68</v>
      </c>
      <c r="G184" s="64" t="s">
        <v>1464</v>
      </c>
      <c r="H184" s="64" t="s">
        <v>4277</v>
      </c>
      <c r="I184" s="64" t="s">
        <v>40</v>
      </c>
      <c r="J184" s="64">
        <v>3800.0</v>
      </c>
      <c r="K184" s="64">
        <v>72.0</v>
      </c>
      <c r="L184" s="64" t="s">
        <v>23</v>
      </c>
      <c r="M184" s="64" t="s">
        <v>1464</v>
      </c>
      <c r="N184" s="64" t="s">
        <v>1464</v>
      </c>
      <c r="O184" s="64" t="s">
        <v>4282</v>
      </c>
      <c r="P184" s="64" t="s">
        <v>1464</v>
      </c>
      <c r="Q184" s="64">
        <v>35.0</v>
      </c>
      <c r="R184" s="64" t="s">
        <v>1464</v>
      </c>
    </row>
    <row r="185" ht="12.75" customHeight="1">
      <c r="A185" s="64">
        <v>989.0</v>
      </c>
      <c r="B185" s="64" t="s">
        <v>4283</v>
      </c>
      <c r="C185" s="64" t="s">
        <v>1365</v>
      </c>
      <c r="D185" s="64" t="s">
        <v>19</v>
      </c>
      <c r="E185" s="64" t="s">
        <v>1795</v>
      </c>
      <c r="F185" s="64" t="s">
        <v>72</v>
      </c>
      <c r="G185" s="64" t="s">
        <v>1464</v>
      </c>
      <c r="H185" s="64" t="s">
        <v>4284</v>
      </c>
      <c r="I185" s="64" t="s">
        <v>40</v>
      </c>
      <c r="J185" s="64">
        <v>1600.0</v>
      </c>
      <c r="K185" s="64">
        <v>52.0</v>
      </c>
      <c r="L185" s="64" t="s">
        <v>23</v>
      </c>
      <c r="M185" s="64" t="s">
        <v>23</v>
      </c>
      <c r="N185" s="64" t="s">
        <v>1464</v>
      </c>
      <c r="O185" s="64" t="s">
        <v>4285</v>
      </c>
      <c r="P185" s="64" t="s">
        <v>1464</v>
      </c>
      <c r="Q185" s="64">
        <v>27.0</v>
      </c>
      <c r="R185" s="64" t="s">
        <v>1464</v>
      </c>
    </row>
    <row r="186" ht="12.75" customHeight="1">
      <c r="A186" s="64">
        <v>990.0</v>
      </c>
      <c r="B186" s="64" t="s">
        <v>4070</v>
      </c>
      <c r="C186" s="64" t="s">
        <v>1365</v>
      </c>
      <c r="D186" s="64" t="s">
        <v>19</v>
      </c>
      <c r="E186" s="64" t="s">
        <v>1464</v>
      </c>
      <c r="F186" s="64" t="s">
        <v>1464</v>
      </c>
      <c r="G186" s="64" t="s">
        <v>22</v>
      </c>
      <c r="H186" s="64" t="s">
        <v>4284</v>
      </c>
      <c r="I186" s="64" t="s">
        <v>21</v>
      </c>
      <c r="J186" s="64">
        <v>1900.0</v>
      </c>
      <c r="K186" s="64">
        <v>56.0</v>
      </c>
      <c r="L186" s="64" t="s">
        <v>23</v>
      </c>
      <c r="M186" s="64" t="s">
        <v>23</v>
      </c>
      <c r="N186" s="64" t="s">
        <v>1464</v>
      </c>
      <c r="O186" s="64" t="s">
        <v>4286</v>
      </c>
      <c r="P186" s="64" t="s">
        <v>1464</v>
      </c>
      <c r="Q186" s="64">
        <v>28.0</v>
      </c>
      <c r="R186" s="64" t="s">
        <v>1464</v>
      </c>
    </row>
    <row r="187" ht="12.75" customHeight="1">
      <c r="A187" s="64">
        <v>992.0</v>
      </c>
      <c r="B187" s="64" t="s">
        <v>4287</v>
      </c>
      <c r="C187" s="64" t="s">
        <v>1365</v>
      </c>
      <c r="D187" s="64" t="s">
        <v>19</v>
      </c>
      <c r="E187" s="64" t="s">
        <v>2834</v>
      </c>
      <c r="F187" s="64" t="s">
        <v>27</v>
      </c>
      <c r="G187" s="64" t="s">
        <v>1464</v>
      </c>
      <c r="H187" s="64" t="s">
        <v>4284</v>
      </c>
      <c r="I187" s="64" t="s">
        <v>40</v>
      </c>
      <c r="J187" s="64">
        <v>2100.0</v>
      </c>
      <c r="K187" s="64">
        <v>60.0</v>
      </c>
      <c r="L187" s="64" t="s">
        <v>23</v>
      </c>
      <c r="M187" s="64" t="s">
        <v>23</v>
      </c>
      <c r="N187" s="64" t="s">
        <v>1464</v>
      </c>
      <c r="O187" s="64" t="s">
        <v>4288</v>
      </c>
      <c r="P187" s="64" t="s">
        <v>1464</v>
      </c>
      <c r="Q187" s="64">
        <v>29.0</v>
      </c>
      <c r="R187" s="64" t="s">
        <v>1464</v>
      </c>
    </row>
    <row r="188" ht="12.75" customHeight="1">
      <c r="A188" s="64">
        <v>991.0</v>
      </c>
      <c r="B188" s="64" t="s">
        <v>4289</v>
      </c>
      <c r="C188" s="64" t="s">
        <v>1365</v>
      </c>
      <c r="D188" s="64" t="s">
        <v>19</v>
      </c>
      <c r="E188" s="64" t="s">
        <v>2834</v>
      </c>
      <c r="F188" s="64" t="s">
        <v>27</v>
      </c>
      <c r="G188" s="64" t="s">
        <v>1464</v>
      </c>
      <c r="H188" s="64" t="s">
        <v>4284</v>
      </c>
      <c r="I188" s="64" t="s">
        <v>40</v>
      </c>
      <c r="J188" s="64">
        <v>3050.0</v>
      </c>
      <c r="K188" s="64">
        <v>67.0</v>
      </c>
      <c r="L188" s="64" t="s">
        <v>23</v>
      </c>
      <c r="M188" s="64" t="s">
        <v>23</v>
      </c>
      <c r="N188" s="64" t="s">
        <v>1464</v>
      </c>
      <c r="O188" s="64" t="s">
        <v>4290</v>
      </c>
      <c r="P188" s="64" t="s">
        <v>1464</v>
      </c>
      <c r="Q188" s="64">
        <v>33.0</v>
      </c>
      <c r="R188" s="64" t="s">
        <v>1464</v>
      </c>
    </row>
    <row r="189" ht="12.75" customHeight="1">
      <c r="A189" s="64">
        <v>993.0</v>
      </c>
      <c r="B189" s="64" t="s">
        <v>3488</v>
      </c>
      <c r="C189" s="64" t="s">
        <v>1365</v>
      </c>
      <c r="D189" s="64" t="s">
        <v>19</v>
      </c>
      <c r="E189" s="64" t="s">
        <v>2834</v>
      </c>
      <c r="F189" s="64" t="s">
        <v>27</v>
      </c>
      <c r="G189" s="64" t="s">
        <v>1464</v>
      </c>
      <c r="H189" s="64" t="s">
        <v>4284</v>
      </c>
      <c r="I189" s="64" t="s">
        <v>40</v>
      </c>
      <c r="J189" s="64">
        <v>4300.0</v>
      </c>
      <c r="K189" s="64">
        <v>73.0</v>
      </c>
      <c r="L189" s="64" t="s">
        <v>23</v>
      </c>
      <c r="M189" s="64" t="s">
        <v>23</v>
      </c>
      <c r="N189" s="64" t="s">
        <v>1464</v>
      </c>
      <c r="O189" s="64" t="s">
        <v>4291</v>
      </c>
      <c r="P189" s="64" t="s">
        <v>1464</v>
      </c>
      <c r="Q189" s="64">
        <v>37.0</v>
      </c>
      <c r="R189" s="64" t="s">
        <v>1464</v>
      </c>
    </row>
    <row r="190" ht="12.75" customHeight="1">
      <c r="A190" s="64">
        <v>988.0</v>
      </c>
      <c r="B190" s="64" t="s">
        <v>4292</v>
      </c>
      <c r="C190" s="64" t="s">
        <v>1365</v>
      </c>
      <c r="D190" s="64" t="s">
        <v>19</v>
      </c>
      <c r="E190" s="64" t="s">
        <v>1464</v>
      </c>
      <c r="F190" s="64" t="s">
        <v>1464</v>
      </c>
      <c r="G190" s="64" t="s">
        <v>819</v>
      </c>
      <c r="H190" s="64" t="s">
        <v>4284</v>
      </c>
      <c r="I190" s="64" t="s">
        <v>21</v>
      </c>
      <c r="J190" s="64">
        <v>4200.0</v>
      </c>
      <c r="K190" s="64">
        <v>77.0</v>
      </c>
      <c r="L190" s="64" t="s">
        <v>23</v>
      </c>
      <c r="M190" s="64" t="s">
        <v>23</v>
      </c>
      <c r="N190" s="64" t="s">
        <v>1464</v>
      </c>
      <c r="O190" s="64" t="s">
        <v>4293</v>
      </c>
      <c r="P190" s="64" t="s">
        <v>1464</v>
      </c>
      <c r="Q190" s="64">
        <v>39.0</v>
      </c>
      <c r="R190" s="64" t="s">
        <v>1464</v>
      </c>
    </row>
    <row r="191" ht="12.75" customHeight="1">
      <c r="A191" s="64">
        <v>994.0</v>
      </c>
      <c r="B191" s="64" t="s">
        <v>4294</v>
      </c>
      <c r="C191" s="64" t="s">
        <v>1365</v>
      </c>
      <c r="D191" s="64" t="s">
        <v>19</v>
      </c>
      <c r="E191" s="64" t="s">
        <v>1466</v>
      </c>
      <c r="F191" s="64" t="s">
        <v>74</v>
      </c>
      <c r="G191" s="64" t="s">
        <v>1464</v>
      </c>
      <c r="H191" s="64" t="s">
        <v>4295</v>
      </c>
      <c r="I191" s="64" t="s">
        <v>40</v>
      </c>
      <c r="J191" s="64">
        <v>1650.0</v>
      </c>
      <c r="K191" s="64">
        <v>63.0</v>
      </c>
      <c r="L191" s="64" t="s">
        <v>23</v>
      </c>
      <c r="M191" s="64" t="s">
        <v>23</v>
      </c>
      <c r="N191" s="64" t="s">
        <v>1464</v>
      </c>
      <c r="O191" s="64" t="s">
        <v>4296</v>
      </c>
      <c r="P191" s="64" t="s">
        <v>1464</v>
      </c>
      <c r="Q191" s="64">
        <v>31.0</v>
      </c>
      <c r="R191" s="64" t="s">
        <v>1464</v>
      </c>
    </row>
    <row r="192" ht="12.75" customHeight="1">
      <c r="A192" s="64">
        <v>996.0</v>
      </c>
      <c r="B192" s="64" t="s">
        <v>4297</v>
      </c>
      <c r="C192" s="64" t="s">
        <v>1365</v>
      </c>
      <c r="D192" s="64" t="s">
        <v>19</v>
      </c>
      <c r="E192" s="64" t="s">
        <v>1466</v>
      </c>
      <c r="F192" s="64" t="s">
        <v>74</v>
      </c>
      <c r="G192" s="64" t="s">
        <v>1464</v>
      </c>
      <c r="H192" s="64" t="s">
        <v>4298</v>
      </c>
      <c r="I192" s="64" t="s">
        <v>40</v>
      </c>
      <c r="J192" s="64">
        <v>2400.0</v>
      </c>
      <c r="K192" s="64">
        <v>60.0</v>
      </c>
      <c r="L192" s="64" t="s">
        <v>23</v>
      </c>
      <c r="M192" s="64" t="s">
        <v>23</v>
      </c>
      <c r="N192" s="64" t="s">
        <v>1464</v>
      </c>
      <c r="O192" s="64" t="s">
        <v>4299</v>
      </c>
      <c r="P192" s="64" t="s">
        <v>1464</v>
      </c>
      <c r="Q192" s="64">
        <v>31.0</v>
      </c>
      <c r="R192" s="64" t="s">
        <v>1464</v>
      </c>
    </row>
    <row r="193" ht="12.75" customHeight="1">
      <c r="A193" s="64">
        <v>999.0</v>
      </c>
      <c r="B193" s="64" t="s">
        <v>2898</v>
      </c>
      <c r="C193" s="64" t="s">
        <v>1365</v>
      </c>
      <c r="D193" s="64" t="s">
        <v>19</v>
      </c>
      <c r="E193" s="64" t="s">
        <v>1464</v>
      </c>
      <c r="F193" s="64" t="s">
        <v>1464</v>
      </c>
      <c r="G193" s="64" t="s">
        <v>34</v>
      </c>
      <c r="H193" s="64" t="s">
        <v>4298</v>
      </c>
      <c r="I193" s="64" t="s">
        <v>21</v>
      </c>
      <c r="J193" s="64">
        <v>2400.0</v>
      </c>
      <c r="K193" s="64">
        <v>60.0</v>
      </c>
      <c r="L193" s="64" t="s">
        <v>23</v>
      </c>
      <c r="M193" s="64" t="s">
        <v>23</v>
      </c>
      <c r="N193" s="64" t="s">
        <v>1464</v>
      </c>
      <c r="O193" s="64" t="s">
        <v>4300</v>
      </c>
      <c r="P193" s="64" t="s">
        <v>1464</v>
      </c>
      <c r="Q193" s="64">
        <v>31.0</v>
      </c>
      <c r="R193" s="64" t="s">
        <v>1464</v>
      </c>
    </row>
    <row r="194" ht="12.75" customHeight="1">
      <c r="A194" s="64">
        <v>997.0</v>
      </c>
      <c r="B194" s="64" t="s">
        <v>4301</v>
      </c>
      <c r="C194" s="64" t="s">
        <v>1365</v>
      </c>
      <c r="D194" s="64" t="s">
        <v>19</v>
      </c>
      <c r="E194" s="64" t="s">
        <v>1466</v>
      </c>
      <c r="F194" s="64" t="s">
        <v>74</v>
      </c>
      <c r="G194" s="64" t="s">
        <v>1464</v>
      </c>
      <c r="H194" s="64" t="s">
        <v>4298</v>
      </c>
      <c r="I194" s="64" t="s">
        <v>40</v>
      </c>
      <c r="J194" s="64">
        <v>1800.0</v>
      </c>
      <c r="K194" s="64">
        <v>62.0</v>
      </c>
      <c r="L194" s="64" t="s">
        <v>23</v>
      </c>
      <c r="M194" s="64" t="s">
        <v>23</v>
      </c>
      <c r="N194" s="64" t="s">
        <v>1464</v>
      </c>
      <c r="O194" s="64" t="s">
        <v>4302</v>
      </c>
      <c r="P194" s="64" t="s">
        <v>1464</v>
      </c>
      <c r="Q194" s="64">
        <v>31.0</v>
      </c>
      <c r="R194" s="64" t="s">
        <v>1464</v>
      </c>
    </row>
    <row r="195" ht="12.75" customHeight="1">
      <c r="A195" s="64">
        <v>998.0</v>
      </c>
      <c r="B195" s="64" t="s">
        <v>1791</v>
      </c>
      <c r="C195" s="64" t="s">
        <v>1365</v>
      </c>
      <c r="D195" s="64" t="s">
        <v>19</v>
      </c>
      <c r="E195" s="64" t="s">
        <v>1481</v>
      </c>
      <c r="F195" s="64" t="s">
        <v>68</v>
      </c>
      <c r="G195" s="64" t="s">
        <v>1464</v>
      </c>
      <c r="H195" s="64" t="s">
        <v>4298</v>
      </c>
      <c r="I195" s="64" t="s">
        <v>40</v>
      </c>
      <c r="J195" s="64">
        <v>3350.0</v>
      </c>
      <c r="K195" s="64">
        <v>70.0</v>
      </c>
      <c r="L195" s="64" t="s">
        <v>23</v>
      </c>
      <c r="M195" s="64" t="s">
        <v>23</v>
      </c>
      <c r="N195" s="64" t="s">
        <v>1464</v>
      </c>
      <c r="O195" s="64" t="s">
        <v>4303</v>
      </c>
      <c r="P195" s="64" t="s">
        <v>1464</v>
      </c>
      <c r="Q195" s="64">
        <v>32.0</v>
      </c>
      <c r="R195" s="64" t="s">
        <v>1464</v>
      </c>
    </row>
    <row r="196" ht="12.75" customHeight="1">
      <c r="A196" s="64">
        <v>1000.0</v>
      </c>
      <c r="B196" s="64" t="s">
        <v>4304</v>
      </c>
      <c r="C196" s="64" t="s">
        <v>1365</v>
      </c>
      <c r="D196" s="64" t="s">
        <v>19</v>
      </c>
      <c r="E196" s="64" t="s">
        <v>1464</v>
      </c>
      <c r="F196" s="64" t="s">
        <v>1464</v>
      </c>
      <c r="G196" s="64" t="s">
        <v>62</v>
      </c>
      <c r="H196" s="64" t="s">
        <v>4305</v>
      </c>
      <c r="I196" s="64" t="s">
        <v>21</v>
      </c>
      <c r="J196" s="64">
        <v>1850.0</v>
      </c>
      <c r="K196" s="64">
        <v>54.0</v>
      </c>
      <c r="L196" s="64" t="s">
        <v>23</v>
      </c>
      <c r="M196" s="64" t="s">
        <v>23</v>
      </c>
      <c r="N196" s="64" t="s">
        <v>1464</v>
      </c>
      <c r="O196" s="64" t="s">
        <v>4306</v>
      </c>
      <c r="P196" s="64" t="s">
        <v>1464</v>
      </c>
      <c r="Q196" s="64">
        <v>28.0</v>
      </c>
      <c r="R196" s="64" t="s">
        <v>1464</v>
      </c>
    </row>
    <row r="197" ht="12.75" customHeight="1">
      <c r="A197" s="64">
        <v>1202.0</v>
      </c>
      <c r="B197" s="64" t="s">
        <v>4307</v>
      </c>
      <c r="C197" s="64" t="s">
        <v>1365</v>
      </c>
      <c r="D197" s="64" t="s">
        <v>19</v>
      </c>
      <c r="E197" s="64" t="s">
        <v>1486</v>
      </c>
      <c r="F197" s="64" t="s">
        <v>69</v>
      </c>
      <c r="G197" s="64" t="s">
        <v>1464</v>
      </c>
      <c r="H197" s="64" t="s">
        <v>4305</v>
      </c>
      <c r="I197" s="64" t="s">
        <v>40</v>
      </c>
      <c r="J197" s="64">
        <v>2500.0</v>
      </c>
      <c r="K197" s="64">
        <v>61.0</v>
      </c>
      <c r="L197" s="64" t="s">
        <v>23</v>
      </c>
      <c r="M197" s="64" t="s">
        <v>23</v>
      </c>
      <c r="N197" s="64" t="s">
        <v>1464</v>
      </c>
      <c r="O197" s="64" t="s">
        <v>4308</v>
      </c>
      <c r="P197" s="64" t="s">
        <v>1464</v>
      </c>
      <c r="Q197" s="64">
        <v>31.0</v>
      </c>
      <c r="R197" s="64" t="s">
        <v>1464</v>
      </c>
    </row>
    <row r="198" ht="12.75" customHeight="1">
      <c r="A198" s="64">
        <v>1201.0</v>
      </c>
      <c r="B198" s="64" t="s">
        <v>2562</v>
      </c>
      <c r="C198" s="64" t="s">
        <v>1365</v>
      </c>
      <c r="D198" s="64" t="s">
        <v>19</v>
      </c>
      <c r="E198" s="64" t="s">
        <v>1464</v>
      </c>
      <c r="F198" s="64" t="s">
        <v>1464</v>
      </c>
      <c r="G198" s="64" t="s">
        <v>22</v>
      </c>
      <c r="H198" s="64" t="s">
        <v>4305</v>
      </c>
      <c r="I198" s="64" t="s">
        <v>21</v>
      </c>
      <c r="J198" s="64">
        <v>3500.0</v>
      </c>
      <c r="K198" s="64">
        <v>70.0</v>
      </c>
      <c r="L198" s="64" t="s">
        <v>23</v>
      </c>
      <c r="M198" s="64" t="s">
        <v>23</v>
      </c>
      <c r="N198" s="64" t="s">
        <v>1464</v>
      </c>
      <c r="O198" s="64" t="s">
        <v>4309</v>
      </c>
      <c r="P198" s="64" t="s">
        <v>1464</v>
      </c>
      <c r="Q198" s="64">
        <v>34.0</v>
      </c>
      <c r="R198" s="64" t="s">
        <v>1464</v>
      </c>
    </row>
    <row r="199" ht="12.75" customHeight="1">
      <c r="A199" s="64">
        <v>1200.0</v>
      </c>
      <c r="B199" s="64" t="s">
        <v>1634</v>
      </c>
      <c r="C199" s="64" t="s">
        <v>1365</v>
      </c>
      <c r="D199" s="64" t="s">
        <v>19</v>
      </c>
      <c r="E199" s="64" t="s">
        <v>1464</v>
      </c>
      <c r="F199" s="64" t="s">
        <v>1464</v>
      </c>
      <c r="G199" s="64" t="s">
        <v>904</v>
      </c>
      <c r="H199" s="64" t="s">
        <v>4305</v>
      </c>
      <c r="I199" s="64" t="s">
        <v>21</v>
      </c>
      <c r="J199" s="64">
        <v>6600.0</v>
      </c>
      <c r="K199" s="64">
        <v>85.0</v>
      </c>
      <c r="L199" s="64" t="s">
        <v>23</v>
      </c>
      <c r="M199" s="64" t="s">
        <v>23</v>
      </c>
      <c r="N199" s="64" t="s">
        <v>1464</v>
      </c>
      <c r="O199" s="64" t="s">
        <v>4310</v>
      </c>
      <c r="P199" s="64" t="s">
        <v>1464</v>
      </c>
      <c r="Q199" s="64">
        <v>43.0</v>
      </c>
      <c r="R199" s="64" t="s">
        <v>1464</v>
      </c>
    </row>
    <row r="200" ht="12.75" customHeight="1">
      <c r="A200" s="64">
        <v>1204.0</v>
      </c>
      <c r="B200" s="64" t="s">
        <v>1858</v>
      </c>
      <c r="C200" s="64" t="s">
        <v>1365</v>
      </c>
      <c r="D200" s="64" t="s">
        <v>19</v>
      </c>
      <c r="E200" s="64" t="s">
        <v>1464</v>
      </c>
      <c r="F200" s="64" t="s">
        <v>1464</v>
      </c>
      <c r="G200" s="64" t="s">
        <v>815</v>
      </c>
      <c r="H200" s="64" t="s">
        <v>4311</v>
      </c>
      <c r="I200" s="64" t="s">
        <v>21</v>
      </c>
      <c r="J200" s="64">
        <v>1650.0</v>
      </c>
      <c r="K200" s="64">
        <v>55.0</v>
      </c>
      <c r="L200" s="64" t="s">
        <v>23</v>
      </c>
      <c r="M200" s="64" t="s">
        <v>23</v>
      </c>
      <c r="N200" s="64" t="s">
        <v>1464</v>
      </c>
      <c r="O200" s="64" t="s">
        <v>4312</v>
      </c>
      <c r="P200" s="64" t="s">
        <v>1464</v>
      </c>
      <c r="Q200" s="64">
        <v>26.0</v>
      </c>
      <c r="R200" s="64" t="s">
        <v>1464</v>
      </c>
    </row>
    <row r="201" ht="12.75" customHeight="1">
      <c r="A201" s="64">
        <v>1205.0</v>
      </c>
      <c r="B201" s="64" t="s">
        <v>4313</v>
      </c>
      <c r="C201" s="64" t="s">
        <v>1365</v>
      </c>
      <c r="D201" s="64" t="s">
        <v>19</v>
      </c>
      <c r="E201" s="64" t="s">
        <v>1486</v>
      </c>
      <c r="F201" s="64" t="s">
        <v>69</v>
      </c>
      <c r="G201" s="64" t="s">
        <v>1464</v>
      </c>
      <c r="H201" s="64" t="s">
        <v>4311</v>
      </c>
      <c r="I201" s="64" t="s">
        <v>40</v>
      </c>
      <c r="J201" s="64">
        <v>2000.0</v>
      </c>
      <c r="K201" s="64">
        <v>58.0</v>
      </c>
      <c r="L201" s="64" t="s">
        <v>23</v>
      </c>
      <c r="M201" s="64" t="s">
        <v>23</v>
      </c>
      <c r="N201" s="64" t="s">
        <v>814</v>
      </c>
      <c r="O201" s="64" t="s">
        <v>4314</v>
      </c>
      <c r="P201" s="64" t="s">
        <v>1464</v>
      </c>
      <c r="Q201" s="64">
        <v>30.0</v>
      </c>
      <c r="R201" s="64" t="s">
        <v>1464</v>
      </c>
    </row>
    <row r="202" ht="12.75" customHeight="1">
      <c r="A202" s="64">
        <v>1203.0</v>
      </c>
      <c r="B202" s="64" t="s">
        <v>3482</v>
      </c>
      <c r="C202" s="64" t="s">
        <v>1365</v>
      </c>
      <c r="D202" s="64" t="s">
        <v>19</v>
      </c>
      <c r="E202" s="64" t="s">
        <v>1665</v>
      </c>
      <c r="F202" s="64" t="s">
        <v>70</v>
      </c>
      <c r="G202" s="64" t="s">
        <v>1464</v>
      </c>
      <c r="H202" s="64" t="s">
        <v>4311</v>
      </c>
      <c r="I202" s="64" t="s">
        <v>40</v>
      </c>
      <c r="J202" s="64">
        <v>4500.0</v>
      </c>
      <c r="K202" s="64">
        <v>75.0</v>
      </c>
      <c r="L202" s="64" t="s">
        <v>23</v>
      </c>
      <c r="M202" s="64" t="s">
        <v>23</v>
      </c>
      <c r="N202" s="64" t="s">
        <v>1464</v>
      </c>
      <c r="O202" s="64" t="s">
        <v>4315</v>
      </c>
      <c r="P202" s="64" t="s">
        <v>1464</v>
      </c>
      <c r="Q202" s="64">
        <v>38.0</v>
      </c>
      <c r="R202" s="64" t="s">
        <v>1464</v>
      </c>
    </row>
    <row r="203" ht="12.75" customHeight="1">
      <c r="A203" s="64">
        <v>1207.0</v>
      </c>
      <c r="B203" s="64" t="s">
        <v>4240</v>
      </c>
      <c r="C203" s="64" t="s">
        <v>1365</v>
      </c>
      <c r="D203" s="64" t="s">
        <v>19</v>
      </c>
      <c r="E203" s="64" t="s">
        <v>1784</v>
      </c>
      <c r="F203" s="64" t="s">
        <v>67</v>
      </c>
      <c r="G203" s="64" t="s">
        <v>1464</v>
      </c>
      <c r="H203" s="64" t="s">
        <v>4316</v>
      </c>
      <c r="I203" s="64" t="s">
        <v>40</v>
      </c>
      <c r="J203" s="64">
        <v>3200.0</v>
      </c>
      <c r="K203" s="64">
        <v>70.0</v>
      </c>
      <c r="L203" s="64" t="s">
        <v>23</v>
      </c>
      <c r="M203" s="64" t="s">
        <v>35</v>
      </c>
      <c r="N203" s="64" t="s">
        <v>1464</v>
      </c>
      <c r="O203" s="64" t="s">
        <v>4317</v>
      </c>
      <c r="P203" s="64" t="s">
        <v>1464</v>
      </c>
      <c r="Q203" s="64">
        <v>32.0</v>
      </c>
      <c r="R203" s="64" t="s">
        <v>1464</v>
      </c>
    </row>
    <row r="204" ht="12.75" customHeight="1">
      <c r="A204" s="64">
        <v>1206.0</v>
      </c>
      <c r="B204" s="64" t="s">
        <v>3623</v>
      </c>
      <c r="C204" s="64" t="s">
        <v>1365</v>
      </c>
      <c r="D204" s="64" t="s">
        <v>19</v>
      </c>
      <c r="E204" s="64" t="s">
        <v>1464</v>
      </c>
      <c r="F204" s="64" t="s">
        <v>1464</v>
      </c>
      <c r="G204" s="64" t="s">
        <v>22</v>
      </c>
      <c r="H204" s="64" t="s">
        <v>4316</v>
      </c>
      <c r="I204" s="64" t="s">
        <v>21</v>
      </c>
      <c r="J204" s="64">
        <v>5200.0</v>
      </c>
      <c r="K204" s="64">
        <v>82.0</v>
      </c>
      <c r="L204" s="64" t="s">
        <v>23</v>
      </c>
      <c r="M204" s="64" t="s">
        <v>35</v>
      </c>
      <c r="N204" s="64" t="s">
        <v>1464</v>
      </c>
      <c r="O204" s="64" t="s">
        <v>4318</v>
      </c>
      <c r="P204" s="64" t="s">
        <v>1464</v>
      </c>
      <c r="Q204" s="64">
        <v>38.0</v>
      </c>
      <c r="R204" s="64" t="s">
        <v>1464</v>
      </c>
    </row>
    <row r="205" ht="12.75" customHeight="1">
      <c r="A205" s="64">
        <v>1208.0</v>
      </c>
      <c r="B205" s="64" t="s">
        <v>4319</v>
      </c>
      <c r="C205" s="64" t="s">
        <v>1365</v>
      </c>
      <c r="D205" s="64" t="s">
        <v>19</v>
      </c>
      <c r="E205" s="64" t="s">
        <v>1481</v>
      </c>
      <c r="F205" s="64" t="s">
        <v>68</v>
      </c>
      <c r="G205" s="64" t="s">
        <v>1464</v>
      </c>
      <c r="H205" s="64" t="s">
        <v>4320</v>
      </c>
      <c r="I205" s="64" t="s">
        <v>40</v>
      </c>
      <c r="J205" s="64">
        <v>2000.0</v>
      </c>
      <c r="K205" s="64">
        <v>58.0</v>
      </c>
      <c r="L205" s="64" t="s">
        <v>23</v>
      </c>
      <c r="M205" s="64" t="s">
        <v>35</v>
      </c>
      <c r="N205" s="64" t="s">
        <v>1464</v>
      </c>
      <c r="O205" s="64" t="s">
        <v>4321</v>
      </c>
      <c r="P205" s="64" t="s">
        <v>1464</v>
      </c>
      <c r="Q205" s="64">
        <v>29.0</v>
      </c>
      <c r="R205" s="64" t="s">
        <v>1464</v>
      </c>
    </row>
    <row r="206" ht="12.75" customHeight="1">
      <c r="A206" s="64">
        <v>1209.0</v>
      </c>
      <c r="B206" s="64" t="s">
        <v>4322</v>
      </c>
      <c r="C206" s="64" t="s">
        <v>1365</v>
      </c>
      <c r="D206" s="64" t="s">
        <v>19</v>
      </c>
      <c r="E206" s="64" t="s">
        <v>1466</v>
      </c>
      <c r="F206" s="64" t="s">
        <v>74</v>
      </c>
      <c r="G206" s="64" t="s">
        <v>1464</v>
      </c>
      <c r="H206" s="64" t="s">
        <v>4323</v>
      </c>
      <c r="I206" s="64" t="s">
        <v>40</v>
      </c>
      <c r="J206" s="64">
        <v>1900.0</v>
      </c>
      <c r="K206" s="64">
        <v>56.0</v>
      </c>
      <c r="L206" s="64" t="s">
        <v>816</v>
      </c>
      <c r="M206" s="64" t="s">
        <v>35</v>
      </c>
      <c r="N206" s="64" t="s">
        <v>1464</v>
      </c>
      <c r="O206" s="64" t="s">
        <v>4324</v>
      </c>
      <c r="P206" s="64" t="s">
        <v>1464</v>
      </c>
      <c r="Q206" s="64">
        <v>26.0</v>
      </c>
      <c r="R206" s="64" t="s">
        <v>1464</v>
      </c>
    </row>
    <row r="207" ht="12.75" customHeight="1">
      <c r="A207" s="64">
        <v>1.0</v>
      </c>
      <c r="B207" s="64" t="s">
        <v>3220</v>
      </c>
      <c r="C207" s="64" t="s">
        <v>1484</v>
      </c>
      <c r="D207" s="64" t="s">
        <v>82</v>
      </c>
      <c r="E207" s="64" t="s">
        <v>2317</v>
      </c>
      <c r="F207" s="64" t="s">
        <v>833</v>
      </c>
      <c r="G207" s="64" t="s">
        <v>1464</v>
      </c>
      <c r="H207" s="64" t="s">
        <v>4325</v>
      </c>
      <c r="I207" s="64" t="s">
        <v>40</v>
      </c>
      <c r="J207" s="64">
        <v>3600.0</v>
      </c>
      <c r="K207" s="64">
        <v>72.0</v>
      </c>
      <c r="L207" s="64" t="s">
        <v>23</v>
      </c>
      <c r="M207" s="64" t="s">
        <v>35</v>
      </c>
      <c r="N207" s="64" t="s">
        <v>821</v>
      </c>
      <c r="O207" s="64" t="s">
        <v>4326</v>
      </c>
      <c r="P207" s="64" t="s">
        <v>1464</v>
      </c>
      <c r="Q207" s="64">
        <v>36.0</v>
      </c>
      <c r="R207" s="64" t="s">
        <v>1464</v>
      </c>
    </row>
    <row r="208" ht="12.75" customHeight="1">
      <c r="A208" s="64">
        <v>26.0</v>
      </c>
      <c r="B208" s="64" t="s">
        <v>4327</v>
      </c>
      <c r="C208" s="64" t="s">
        <v>1484</v>
      </c>
      <c r="D208" s="64" t="s">
        <v>82</v>
      </c>
      <c r="E208" s="64" t="s">
        <v>2317</v>
      </c>
      <c r="F208" s="64" t="s">
        <v>833</v>
      </c>
      <c r="G208" s="64" t="s">
        <v>1464</v>
      </c>
      <c r="H208" s="64" t="s">
        <v>4328</v>
      </c>
      <c r="I208" s="64" t="s">
        <v>40</v>
      </c>
      <c r="J208" s="64">
        <v>4500.0</v>
      </c>
      <c r="K208" s="64">
        <v>75.0</v>
      </c>
      <c r="L208" s="64" t="s">
        <v>23</v>
      </c>
      <c r="M208" s="64" t="s">
        <v>23</v>
      </c>
      <c r="N208" s="64" t="s">
        <v>821</v>
      </c>
      <c r="O208" s="64" t="s">
        <v>4329</v>
      </c>
      <c r="P208" s="64" t="s">
        <v>1464</v>
      </c>
      <c r="Q208" s="64">
        <v>40.0</v>
      </c>
      <c r="R208" s="64" t="s">
        <v>1464</v>
      </c>
    </row>
    <row r="209" ht="12.75" customHeight="1">
      <c r="A209" s="64">
        <v>27.0</v>
      </c>
      <c r="B209" s="64" t="s">
        <v>4330</v>
      </c>
      <c r="C209" s="64" t="s">
        <v>1484</v>
      </c>
      <c r="D209" s="64" t="s">
        <v>82</v>
      </c>
      <c r="E209" s="64" t="s">
        <v>1464</v>
      </c>
      <c r="F209" s="64" t="s">
        <v>1464</v>
      </c>
      <c r="G209" s="64" t="s">
        <v>85</v>
      </c>
      <c r="H209" s="64" t="s">
        <v>4331</v>
      </c>
      <c r="I209" s="64" t="s">
        <v>21</v>
      </c>
      <c r="J209" s="64">
        <v>4200.0</v>
      </c>
      <c r="K209" s="64">
        <v>73.0</v>
      </c>
      <c r="L209" s="64" t="s">
        <v>23</v>
      </c>
      <c r="M209" s="64" t="s">
        <v>40</v>
      </c>
      <c r="N209" s="64" t="s">
        <v>821</v>
      </c>
      <c r="O209" s="64" t="s">
        <v>4332</v>
      </c>
      <c r="P209" s="64" t="s">
        <v>1464</v>
      </c>
      <c r="Q209" s="64">
        <v>38.0</v>
      </c>
      <c r="R209" s="64" t="s">
        <v>1464</v>
      </c>
    </row>
    <row r="210" ht="12.75" customHeight="1">
      <c r="A210" s="64">
        <v>28.0</v>
      </c>
      <c r="B210" s="64" t="s">
        <v>4333</v>
      </c>
      <c r="C210" s="64" t="s">
        <v>1484</v>
      </c>
      <c r="D210" s="64" t="s">
        <v>82</v>
      </c>
      <c r="E210" s="64" t="s">
        <v>2317</v>
      </c>
      <c r="F210" s="64" t="s">
        <v>833</v>
      </c>
      <c r="G210" s="64" t="s">
        <v>1464</v>
      </c>
      <c r="H210" s="64" t="s">
        <v>3929</v>
      </c>
      <c r="I210" s="64" t="s">
        <v>40</v>
      </c>
      <c r="J210" s="64">
        <v>3300.0</v>
      </c>
      <c r="K210" s="64">
        <v>70.0</v>
      </c>
      <c r="L210" s="64" t="s">
        <v>23</v>
      </c>
      <c r="M210" s="64" t="s">
        <v>23</v>
      </c>
      <c r="N210" s="64" t="s">
        <v>821</v>
      </c>
      <c r="O210" s="64" t="s">
        <v>4334</v>
      </c>
      <c r="P210" s="64" t="s">
        <v>1464</v>
      </c>
      <c r="Q210" s="64">
        <v>34.0</v>
      </c>
      <c r="R210" s="64" t="s">
        <v>1464</v>
      </c>
    </row>
    <row r="211" ht="12.75" customHeight="1">
      <c r="A211" s="64">
        <v>29.0</v>
      </c>
      <c r="B211" s="64" t="s">
        <v>2895</v>
      </c>
      <c r="C211" s="64" t="s">
        <v>1484</v>
      </c>
      <c r="D211" s="64" t="s">
        <v>82</v>
      </c>
      <c r="E211" s="64" t="s">
        <v>1503</v>
      </c>
      <c r="F211" s="64" t="s">
        <v>974</v>
      </c>
      <c r="G211" s="64" t="s">
        <v>1464</v>
      </c>
      <c r="H211" s="64" t="s">
        <v>4335</v>
      </c>
      <c r="I211" s="64" t="s">
        <v>40</v>
      </c>
      <c r="J211" s="64">
        <v>7600.0</v>
      </c>
      <c r="K211" s="64">
        <v>88.0</v>
      </c>
      <c r="L211" s="64" t="s">
        <v>23</v>
      </c>
      <c r="M211" s="64" t="s">
        <v>23</v>
      </c>
      <c r="N211" s="64" t="s">
        <v>821</v>
      </c>
      <c r="O211" s="64" t="s">
        <v>4336</v>
      </c>
      <c r="P211" s="64" t="s">
        <v>1464</v>
      </c>
      <c r="Q211" s="64">
        <v>47.0</v>
      </c>
      <c r="R211" s="64" t="s">
        <v>1464</v>
      </c>
    </row>
    <row r="212" ht="12.75" customHeight="1">
      <c r="A212" s="64">
        <v>30.0</v>
      </c>
      <c r="B212" s="64" t="s">
        <v>2982</v>
      </c>
      <c r="C212" s="64" t="s">
        <v>1484</v>
      </c>
      <c r="D212" s="64" t="s">
        <v>82</v>
      </c>
      <c r="E212" s="64" t="s">
        <v>1503</v>
      </c>
      <c r="F212" s="64" t="s">
        <v>974</v>
      </c>
      <c r="G212" s="64" t="s">
        <v>1464</v>
      </c>
      <c r="H212" s="64" t="s">
        <v>4337</v>
      </c>
      <c r="I212" s="64" t="s">
        <v>40</v>
      </c>
      <c r="J212" s="64">
        <v>5700.0</v>
      </c>
      <c r="K212" s="64">
        <v>80.0</v>
      </c>
      <c r="L212" s="64" t="s">
        <v>23</v>
      </c>
      <c r="M212" s="64" t="s">
        <v>23</v>
      </c>
      <c r="N212" s="64" t="s">
        <v>35</v>
      </c>
      <c r="O212" s="64" t="s">
        <v>4338</v>
      </c>
      <c r="P212" s="64" t="s">
        <v>1464</v>
      </c>
      <c r="Q212" s="64">
        <v>43.0</v>
      </c>
      <c r="R212" s="64" t="s">
        <v>1464</v>
      </c>
    </row>
    <row r="213" ht="12.75" customHeight="1">
      <c r="A213" s="64">
        <v>31.0</v>
      </c>
      <c r="B213" s="64" t="s">
        <v>4339</v>
      </c>
      <c r="C213" s="64" t="s">
        <v>1484</v>
      </c>
      <c r="D213" s="64" t="s">
        <v>82</v>
      </c>
      <c r="E213" s="64" t="s">
        <v>1503</v>
      </c>
      <c r="F213" s="64" t="s">
        <v>974</v>
      </c>
      <c r="G213" s="64" t="s">
        <v>1464</v>
      </c>
      <c r="H213" s="64" t="s">
        <v>3938</v>
      </c>
      <c r="I213" s="64" t="s">
        <v>40</v>
      </c>
      <c r="J213" s="64">
        <v>7400.0</v>
      </c>
      <c r="K213" s="64">
        <v>87.0</v>
      </c>
      <c r="L213" s="64" t="s">
        <v>23</v>
      </c>
      <c r="M213" s="64" t="s">
        <v>40</v>
      </c>
      <c r="N213" s="64" t="s">
        <v>35</v>
      </c>
      <c r="O213" s="64" t="s">
        <v>4340</v>
      </c>
      <c r="P213" s="64" t="s">
        <v>1464</v>
      </c>
      <c r="Q213" s="64">
        <v>45.0</v>
      </c>
      <c r="R213" s="64" t="s">
        <v>1464</v>
      </c>
    </row>
    <row r="214" ht="12.75" customHeight="1">
      <c r="A214" s="64">
        <v>32.0</v>
      </c>
      <c r="B214" s="64" t="s">
        <v>4341</v>
      </c>
      <c r="C214" s="64" t="s">
        <v>1484</v>
      </c>
      <c r="D214" s="64" t="s">
        <v>82</v>
      </c>
      <c r="E214" s="64" t="s">
        <v>1464</v>
      </c>
      <c r="F214" s="64" t="s">
        <v>1464</v>
      </c>
      <c r="G214" s="64" t="s">
        <v>88</v>
      </c>
      <c r="H214" s="64" t="s">
        <v>3942</v>
      </c>
      <c r="I214" s="64" t="s">
        <v>21</v>
      </c>
      <c r="J214" s="64">
        <v>4600.0</v>
      </c>
      <c r="K214" s="64">
        <v>76.0</v>
      </c>
      <c r="L214" s="64" t="s">
        <v>23</v>
      </c>
      <c r="M214" s="64" t="s">
        <v>40</v>
      </c>
      <c r="N214" s="64" t="s">
        <v>814</v>
      </c>
      <c r="O214" s="64" t="s">
        <v>4342</v>
      </c>
      <c r="P214" s="64" t="s">
        <v>1464</v>
      </c>
      <c r="Q214" s="64">
        <v>40.0</v>
      </c>
      <c r="R214" s="64" t="s">
        <v>1464</v>
      </c>
    </row>
    <row r="215" ht="12.75" customHeight="1">
      <c r="A215" s="64">
        <v>33.0</v>
      </c>
      <c r="B215" s="64" t="s">
        <v>4343</v>
      </c>
      <c r="C215" s="64" t="s">
        <v>1484</v>
      </c>
      <c r="D215" s="64" t="s">
        <v>82</v>
      </c>
      <c r="E215" s="64" t="s">
        <v>2038</v>
      </c>
      <c r="F215" s="64" t="s">
        <v>836</v>
      </c>
      <c r="G215" s="64" t="s">
        <v>1464</v>
      </c>
      <c r="H215" s="64" t="s">
        <v>4344</v>
      </c>
      <c r="I215" s="64" t="s">
        <v>40</v>
      </c>
      <c r="J215" s="64">
        <v>7200.0</v>
      </c>
      <c r="K215" s="64">
        <v>87.0</v>
      </c>
      <c r="L215" s="64" t="s">
        <v>23</v>
      </c>
      <c r="M215" s="64" t="s">
        <v>1464</v>
      </c>
      <c r="N215" s="64" t="s">
        <v>821</v>
      </c>
      <c r="O215" s="64" t="s">
        <v>4345</v>
      </c>
      <c r="P215" s="64" t="s">
        <v>1464</v>
      </c>
      <c r="Q215" s="64">
        <v>46.0</v>
      </c>
      <c r="R215" s="64" t="s">
        <v>1464</v>
      </c>
    </row>
    <row r="216" ht="12.75" customHeight="1">
      <c r="A216" s="64">
        <v>34.0</v>
      </c>
      <c r="B216" s="64" t="s">
        <v>4346</v>
      </c>
      <c r="C216" s="64" t="s">
        <v>1484</v>
      </c>
      <c r="D216" s="64" t="s">
        <v>82</v>
      </c>
      <c r="E216" s="64" t="s">
        <v>1503</v>
      </c>
      <c r="F216" s="64" t="s">
        <v>974</v>
      </c>
      <c r="G216" s="64" t="s">
        <v>1464</v>
      </c>
      <c r="H216" s="64" t="s">
        <v>3947</v>
      </c>
      <c r="I216" s="64" t="s">
        <v>40</v>
      </c>
      <c r="J216" s="64">
        <v>3600.0</v>
      </c>
      <c r="K216" s="64">
        <v>70.0</v>
      </c>
      <c r="L216" s="64" t="s">
        <v>23</v>
      </c>
      <c r="M216" s="64" t="s">
        <v>40</v>
      </c>
      <c r="N216" s="64" t="s">
        <v>814</v>
      </c>
      <c r="O216" s="64" t="s">
        <v>4347</v>
      </c>
      <c r="P216" s="64" t="s">
        <v>1464</v>
      </c>
      <c r="Q216" s="64">
        <v>36.0</v>
      </c>
      <c r="R216" s="64" t="s">
        <v>1464</v>
      </c>
    </row>
    <row r="217" ht="12.75" customHeight="1">
      <c r="A217" s="64">
        <v>35.0</v>
      </c>
      <c r="B217" s="64" t="s">
        <v>3170</v>
      </c>
      <c r="C217" s="64" t="s">
        <v>1484</v>
      </c>
      <c r="D217" s="64" t="s">
        <v>82</v>
      </c>
      <c r="E217" s="64" t="s">
        <v>1503</v>
      </c>
      <c r="F217" s="64" t="s">
        <v>974</v>
      </c>
      <c r="G217" s="64" t="s">
        <v>1464</v>
      </c>
      <c r="H217" s="64" t="s">
        <v>3947</v>
      </c>
      <c r="I217" s="64" t="s">
        <v>40</v>
      </c>
      <c r="J217" s="64">
        <v>6300.0</v>
      </c>
      <c r="K217" s="64">
        <v>82.0</v>
      </c>
      <c r="L217" s="64" t="s">
        <v>23</v>
      </c>
      <c r="M217" s="64" t="s">
        <v>23</v>
      </c>
      <c r="N217" s="64" t="s">
        <v>814</v>
      </c>
      <c r="O217" s="64" t="s">
        <v>4348</v>
      </c>
      <c r="P217" s="64" t="s">
        <v>1464</v>
      </c>
      <c r="Q217" s="64">
        <v>45.0</v>
      </c>
      <c r="R217" s="64" t="s">
        <v>1464</v>
      </c>
    </row>
    <row r="218" ht="12.75" customHeight="1">
      <c r="A218" s="64">
        <v>36.0</v>
      </c>
      <c r="B218" s="64" t="s">
        <v>4349</v>
      </c>
      <c r="C218" s="64" t="s">
        <v>1484</v>
      </c>
      <c r="D218" s="64" t="s">
        <v>82</v>
      </c>
      <c r="E218" s="64" t="s">
        <v>1517</v>
      </c>
      <c r="F218" s="64" t="s">
        <v>834</v>
      </c>
      <c r="G218" s="64" t="s">
        <v>1464</v>
      </c>
      <c r="H218" s="64" t="s">
        <v>3947</v>
      </c>
      <c r="I218" s="64" t="s">
        <v>40</v>
      </c>
      <c r="J218" s="64">
        <v>7200.0</v>
      </c>
      <c r="K218" s="64">
        <v>88.0</v>
      </c>
      <c r="L218" s="64" t="s">
        <v>23</v>
      </c>
      <c r="M218" s="64" t="s">
        <v>1464</v>
      </c>
      <c r="N218" s="64" t="s">
        <v>821</v>
      </c>
      <c r="O218" s="64" t="s">
        <v>4350</v>
      </c>
      <c r="P218" s="64" t="s">
        <v>1464</v>
      </c>
      <c r="Q218" s="64">
        <v>44.0</v>
      </c>
      <c r="R218" s="64" t="s">
        <v>1464</v>
      </c>
    </row>
    <row r="219" ht="12.75" customHeight="1">
      <c r="A219" s="64">
        <v>38.0</v>
      </c>
      <c r="B219" s="64" t="s">
        <v>4351</v>
      </c>
      <c r="C219" s="64" t="s">
        <v>1484</v>
      </c>
      <c r="D219" s="64" t="s">
        <v>82</v>
      </c>
      <c r="E219" s="64" t="s">
        <v>1503</v>
      </c>
      <c r="F219" s="64" t="s">
        <v>974</v>
      </c>
      <c r="G219" s="64" t="s">
        <v>1464</v>
      </c>
      <c r="H219" s="64" t="s">
        <v>3952</v>
      </c>
      <c r="I219" s="64" t="s">
        <v>40</v>
      </c>
      <c r="J219" s="64">
        <v>4650.0</v>
      </c>
      <c r="K219" s="64">
        <v>75.0</v>
      </c>
      <c r="L219" s="64" t="s">
        <v>23</v>
      </c>
      <c r="M219" s="64" t="s">
        <v>23</v>
      </c>
      <c r="N219" s="64" t="s">
        <v>821</v>
      </c>
      <c r="O219" s="64" t="s">
        <v>4352</v>
      </c>
      <c r="P219" s="64" t="s">
        <v>1464</v>
      </c>
      <c r="Q219" s="64">
        <v>39.0</v>
      </c>
      <c r="R219" s="64" t="s">
        <v>1464</v>
      </c>
    </row>
    <row r="220" ht="12.75" customHeight="1">
      <c r="A220" s="64">
        <v>37.0</v>
      </c>
      <c r="B220" s="64" t="s">
        <v>4353</v>
      </c>
      <c r="C220" s="64" t="s">
        <v>1484</v>
      </c>
      <c r="D220" s="64" t="s">
        <v>82</v>
      </c>
      <c r="E220" s="64" t="s">
        <v>1464</v>
      </c>
      <c r="F220" s="64" t="s">
        <v>1464</v>
      </c>
      <c r="G220" s="64" t="s">
        <v>88</v>
      </c>
      <c r="H220" s="64" t="s">
        <v>3952</v>
      </c>
      <c r="I220" s="64" t="s">
        <v>21</v>
      </c>
      <c r="J220" s="64">
        <v>5050.0</v>
      </c>
      <c r="K220" s="64">
        <v>77.0</v>
      </c>
      <c r="L220" s="64" t="s">
        <v>23</v>
      </c>
      <c r="M220" s="64" t="s">
        <v>40</v>
      </c>
      <c r="N220" s="64" t="s">
        <v>821</v>
      </c>
      <c r="O220" s="64" t="s">
        <v>4354</v>
      </c>
      <c r="P220" s="64" t="s">
        <v>1464</v>
      </c>
      <c r="Q220" s="64">
        <v>40.0</v>
      </c>
      <c r="R220" s="64" t="s">
        <v>1464</v>
      </c>
    </row>
    <row r="221" ht="12.75" customHeight="1">
      <c r="A221" s="64">
        <v>39.0</v>
      </c>
      <c r="B221" s="64" t="s">
        <v>4355</v>
      </c>
      <c r="C221" s="64" t="s">
        <v>1484</v>
      </c>
      <c r="D221" s="64" t="s">
        <v>82</v>
      </c>
      <c r="E221" s="64" t="s">
        <v>1503</v>
      </c>
      <c r="F221" s="64" t="s">
        <v>974</v>
      </c>
      <c r="G221" s="64" t="s">
        <v>1464</v>
      </c>
      <c r="H221" s="64" t="s">
        <v>4356</v>
      </c>
      <c r="I221" s="64" t="s">
        <v>40</v>
      </c>
      <c r="J221" s="64">
        <v>4500.0</v>
      </c>
      <c r="K221" s="64">
        <v>74.0</v>
      </c>
      <c r="L221" s="64" t="s">
        <v>23</v>
      </c>
      <c r="M221" s="64" t="s">
        <v>40</v>
      </c>
      <c r="N221" s="64" t="s">
        <v>821</v>
      </c>
      <c r="O221" s="64" t="s">
        <v>4357</v>
      </c>
      <c r="P221" s="64" t="s">
        <v>1464</v>
      </c>
      <c r="Q221" s="64">
        <v>40.0</v>
      </c>
      <c r="R221" s="64" t="s">
        <v>1464</v>
      </c>
    </row>
    <row r="222" ht="12.75" customHeight="1">
      <c r="A222" s="64">
        <v>40.0</v>
      </c>
      <c r="B222" s="64" t="s">
        <v>1854</v>
      </c>
      <c r="C222" s="64" t="s">
        <v>1484</v>
      </c>
      <c r="D222" s="64" t="s">
        <v>82</v>
      </c>
      <c r="E222" s="64" t="s">
        <v>1390</v>
      </c>
      <c r="F222" s="64" t="s">
        <v>972</v>
      </c>
      <c r="G222" s="64" t="s">
        <v>1464</v>
      </c>
      <c r="H222" s="64" t="s">
        <v>4358</v>
      </c>
      <c r="I222" s="64" t="s">
        <v>40</v>
      </c>
      <c r="J222" s="64">
        <v>7350.0</v>
      </c>
      <c r="K222" s="64">
        <v>91.0</v>
      </c>
      <c r="L222" s="64" t="s">
        <v>23</v>
      </c>
      <c r="M222" s="64" t="s">
        <v>23</v>
      </c>
      <c r="N222" s="64" t="s">
        <v>821</v>
      </c>
      <c r="O222" s="64" t="s">
        <v>4359</v>
      </c>
      <c r="P222" s="64" t="s">
        <v>1464</v>
      </c>
      <c r="Q222" s="64">
        <v>44.0</v>
      </c>
      <c r="R222" s="64" t="s">
        <v>1464</v>
      </c>
    </row>
    <row r="223" ht="12.75" customHeight="1">
      <c r="A223" s="64">
        <v>41.0</v>
      </c>
      <c r="B223" s="64" t="s">
        <v>4360</v>
      </c>
      <c r="C223" s="64" t="s">
        <v>1484</v>
      </c>
      <c r="D223" s="64" t="s">
        <v>82</v>
      </c>
      <c r="E223" s="64" t="s">
        <v>1464</v>
      </c>
      <c r="F223" s="64" t="s">
        <v>1464</v>
      </c>
      <c r="G223" s="64" t="s">
        <v>88</v>
      </c>
      <c r="H223" s="64" t="s">
        <v>3959</v>
      </c>
      <c r="I223" s="64" t="s">
        <v>21</v>
      </c>
      <c r="J223" s="64">
        <v>4300.0</v>
      </c>
      <c r="K223" s="64">
        <v>76.0</v>
      </c>
      <c r="L223" s="64" t="s">
        <v>23</v>
      </c>
      <c r="M223" s="64" t="s">
        <v>40</v>
      </c>
      <c r="N223" s="64" t="s">
        <v>35</v>
      </c>
      <c r="O223" s="64" t="s">
        <v>4361</v>
      </c>
      <c r="P223" s="64" t="s">
        <v>1464</v>
      </c>
      <c r="Q223" s="64">
        <v>38.0</v>
      </c>
      <c r="R223" s="64" t="s">
        <v>1464</v>
      </c>
    </row>
    <row r="224" ht="12.75" customHeight="1">
      <c r="A224" s="64">
        <v>43.0</v>
      </c>
      <c r="B224" s="64" t="s">
        <v>1895</v>
      </c>
      <c r="C224" s="64" t="s">
        <v>1484</v>
      </c>
      <c r="D224" s="64" t="s">
        <v>82</v>
      </c>
      <c r="E224" s="64" t="s">
        <v>1503</v>
      </c>
      <c r="F224" s="64" t="s">
        <v>974</v>
      </c>
      <c r="G224" s="64" t="s">
        <v>1464</v>
      </c>
      <c r="H224" s="64" t="s">
        <v>4362</v>
      </c>
      <c r="I224" s="64" t="s">
        <v>40</v>
      </c>
      <c r="J224" s="64">
        <v>3100.0</v>
      </c>
      <c r="K224" s="64">
        <v>66.0</v>
      </c>
      <c r="L224" s="64" t="s">
        <v>23</v>
      </c>
      <c r="M224" s="64" t="s">
        <v>23</v>
      </c>
      <c r="N224" s="64" t="s">
        <v>821</v>
      </c>
      <c r="O224" s="64" t="s">
        <v>4363</v>
      </c>
      <c r="P224" s="64" t="s">
        <v>1464</v>
      </c>
      <c r="Q224" s="64">
        <v>34.0</v>
      </c>
      <c r="R224" s="64" t="s">
        <v>1464</v>
      </c>
    </row>
    <row r="225" ht="12.75" customHeight="1">
      <c r="A225" s="64">
        <v>42.0</v>
      </c>
      <c r="B225" s="64" t="s">
        <v>4360</v>
      </c>
      <c r="C225" s="64" t="s">
        <v>1484</v>
      </c>
      <c r="D225" s="64" t="s">
        <v>82</v>
      </c>
      <c r="E225" s="64" t="s">
        <v>1464</v>
      </c>
      <c r="F225" s="64" t="s">
        <v>1464</v>
      </c>
      <c r="G225" s="64" t="s">
        <v>88</v>
      </c>
      <c r="H225" s="64" t="s">
        <v>4362</v>
      </c>
      <c r="I225" s="64" t="s">
        <v>21</v>
      </c>
      <c r="J225" s="64">
        <v>3950.0</v>
      </c>
      <c r="K225" s="64">
        <v>72.0</v>
      </c>
      <c r="L225" s="64" t="s">
        <v>23</v>
      </c>
      <c r="M225" s="64" t="s">
        <v>40</v>
      </c>
      <c r="N225" s="64" t="s">
        <v>821</v>
      </c>
      <c r="O225" s="64" t="s">
        <v>4364</v>
      </c>
      <c r="P225" s="64" t="s">
        <v>1464</v>
      </c>
      <c r="Q225" s="64">
        <v>39.0</v>
      </c>
      <c r="R225" s="64" t="s">
        <v>1464</v>
      </c>
    </row>
    <row r="226" ht="12.75" customHeight="1">
      <c r="A226" s="64">
        <v>44.0</v>
      </c>
      <c r="B226" s="64" t="s">
        <v>4365</v>
      </c>
      <c r="C226" s="64" t="s">
        <v>1484</v>
      </c>
      <c r="D226" s="64" t="s">
        <v>82</v>
      </c>
      <c r="E226" s="64" t="s">
        <v>1517</v>
      </c>
      <c r="F226" s="64" t="s">
        <v>834</v>
      </c>
      <c r="G226" s="64" t="s">
        <v>1464</v>
      </c>
      <c r="H226" s="64" t="s">
        <v>4366</v>
      </c>
      <c r="I226" s="64" t="s">
        <v>40</v>
      </c>
      <c r="J226" s="64">
        <v>4000.0</v>
      </c>
      <c r="K226" s="64">
        <v>72.0</v>
      </c>
      <c r="L226" s="64" t="s">
        <v>23</v>
      </c>
      <c r="M226" s="64" t="s">
        <v>35</v>
      </c>
      <c r="N226" s="64" t="s">
        <v>814</v>
      </c>
      <c r="O226" s="64" t="s">
        <v>4367</v>
      </c>
      <c r="P226" s="64" t="s">
        <v>1464</v>
      </c>
      <c r="Q226" s="64">
        <v>37.0</v>
      </c>
      <c r="R226" s="64" t="s">
        <v>1464</v>
      </c>
    </row>
    <row r="227" ht="12.75" customHeight="1">
      <c r="A227" s="64">
        <v>45.0</v>
      </c>
      <c r="B227" s="64" t="s">
        <v>1489</v>
      </c>
      <c r="C227" s="64" t="s">
        <v>1484</v>
      </c>
      <c r="D227" s="64" t="s">
        <v>82</v>
      </c>
      <c r="E227" s="64" t="s">
        <v>1464</v>
      </c>
      <c r="F227" s="64" t="s">
        <v>1464</v>
      </c>
      <c r="G227" s="64" t="s">
        <v>4368</v>
      </c>
      <c r="H227" s="64" t="s">
        <v>3965</v>
      </c>
      <c r="I227" s="64" t="s">
        <v>21</v>
      </c>
      <c r="J227" s="64">
        <v>4300.0</v>
      </c>
      <c r="K227" s="64">
        <v>74.0</v>
      </c>
      <c r="L227" s="64" t="s">
        <v>23</v>
      </c>
      <c r="M227" s="64" t="s">
        <v>40</v>
      </c>
      <c r="N227" s="64" t="s">
        <v>814</v>
      </c>
      <c r="O227" s="64" t="s">
        <v>4369</v>
      </c>
      <c r="P227" s="64" t="s">
        <v>1464</v>
      </c>
      <c r="Q227" s="64">
        <v>38.0</v>
      </c>
      <c r="R227" s="64" t="s">
        <v>1464</v>
      </c>
    </row>
    <row r="228" ht="12.75" customHeight="1">
      <c r="A228" s="64">
        <v>46.0</v>
      </c>
      <c r="B228" s="64" t="s">
        <v>4370</v>
      </c>
      <c r="C228" s="64" t="s">
        <v>1484</v>
      </c>
      <c r="D228" s="64" t="s">
        <v>82</v>
      </c>
      <c r="E228" s="64" t="s">
        <v>1464</v>
      </c>
      <c r="F228" s="64" t="s">
        <v>1464</v>
      </c>
      <c r="G228" s="64" t="s">
        <v>88</v>
      </c>
      <c r="H228" s="64" t="s">
        <v>3965</v>
      </c>
      <c r="I228" s="64" t="s">
        <v>21</v>
      </c>
      <c r="J228" s="64">
        <v>6000.0</v>
      </c>
      <c r="K228" s="64">
        <v>85.0</v>
      </c>
      <c r="L228" s="64" t="s">
        <v>23</v>
      </c>
      <c r="M228" s="64" t="s">
        <v>23</v>
      </c>
      <c r="N228" s="64" t="s">
        <v>814</v>
      </c>
      <c r="O228" s="64" t="s">
        <v>4371</v>
      </c>
      <c r="P228" s="64" t="s">
        <v>1464</v>
      </c>
      <c r="Q228" s="64">
        <v>41.0</v>
      </c>
      <c r="R228" s="64" t="s">
        <v>1464</v>
      </c>
    </row>
    <row r="229" ht="12.75" customHeight="1">
      <c r="A229" s="64">
        <v>47.0</v>
      </c>
      <c r="B229" s="64" t="s">
        <v>4372</v>
      </c>
      <c r="C229" s="64" t="s">
        <v>1484</v>
      </c>
      <c r="D229" s="64" t="s">
        <v>82</v>
      </c>
      <c r="E229" s="64" t="s">
        <v>1464</v>
      </c>
      <c r="F229" s="64" t="s">
        <v>1464</v>
      </c>
      <c r="G229" s="64" t="s">
        <v>85</v>
      </c>
      <c r="H229" s="64" t="s">
        <v>4373</v>
      </c>
      <c r="I229" s="64" t="s">
        <v>21</v>
      </c>
      <c r="J229" s="64">
        <v>4900.0</v>
      </c>
      <c r="K229" s="64">
        <v>76.0</v>
      </c>
      <c r="L229" s="64" t="s">
        <v>23</v>
      </c>
      <c r="M229" s="64" t="s">
        <v>23</v>
      </c>
      <c r="N229" s="64" t="s">
        <v>35</v>
      </c>
      <c r="O229" s="64" t="s">
        <v>4374</v>
      </c>
      <c r="P229" s="64" t="s">
        <v>1464</v>
      </c>
      <c r="Q229" s="64">
        <v>39.0</v>
      </c>
      <c r="R229" s="64" t="s">
        <v>1464</v>
      </c>
    </row>
    <row r="230" ht="12.75" customHeight="1">
      <c r="A230" s="64">
        <v>49.0</v>
      </c>
      <c r="B230" s="64" t="s">
        <v>1612</v>
      </c>
      <c r="C230" s="64" t="s">
        <v>1484</v>
      </c>
      <c r="D230" s="64" t="s">
        <v>82</v>
      </c>
      <c r="E230" s="64" t="s">
        <v>1517</v>
      </c>
      <c r="F230" s="64" t="s">
        <v>834</v>
      </c>
      <c r="G230" s="64" t="s">
        <v>1464</v>
      </c>
      <c r="H230" s="64" t="s">
        <v>4375</v>
      </c>
      <c r="I230" s="64" t="s">
        <v>40</v>
      </c>
      <c r="J230" s="64">
        <v>4200.0</v>
      </c>
      <c r="K230" s="64">
        <v>72.0</v>
      </c>
      <c r="L230" s="64" t="s">
        <v>23</v>
      </c>
      <c r="M230" s="64" t="s">
        <v>23</v>
      </c>
      <c r="N230" s="64" t="s">
        <v>821</v>
      </c>
      <c r="O230" s="64" t="s">
        <v>4376</v>
      </c>
      <c r="P230" s="64" t="s">
        <v>1464</v>
      </c>
      <c r="Q230" s="64">
        <v>38.0</v>
      </c>
      <c r="R230" s="64" t="s">
        <v>1464</v>
      </c>
    </row>
    <row r="231" ht="12.75" customHeight="1">
      <c r="A231" s="64">
        <v>48.0</v>
      </c>
      <c r="B231" s="64" t="s">
        <v>2037</v>
      </c>
      <c r="C231" s="64" t="s">
        <v>1484</v>
      </c>
      <c r="D231" s="64" t="s">
        <v>82</v>
      </c>
      <c r="E231" s="64" t="s">
        <v>2038</v>
      </c>
      <c r="F231" s="64" t="s">
        <v>836</v>
      </c>
      <c r="G231" s="64" t="s">
        <v>1464</v>
      </c>
      <c r="H231" s="64" t="s">
        <v>4375</v>
      </c>
      <c r="I231" s="64" t="s">
        <v>40</v>
      </c>
      <c r="J231" s="64">
        <v>6000.0</v>
      </c>
      <c r="K231" s="64">
        <v>84.0</v>
      </c>
      <c r="L231" s="64" t="s">
        <v>23</v>
      </c>
      <c r="M231" s="64" t="s">
        <v>40</v>
      </c>
      <c r="N231" s="64" t="s">
        <v>35</v>
      </c>
      <c r="O231" s="64" t="s">
        <v>4377</v>
      </c>
      <c r="P231" s="64" t="s">
        <v>1464</v>
      </c>
      <c r="Q231" s="64">
        <v>42.0</v>
      </c>
      <c r="R231" s="64" t="s">
        <v>1464</v>
      </c>
    </row>
    <row r="232" ht="12.75" customHeight="1">
      <c r="A232" s="64">
        <v>50.0</v>
      </c>
      <c r="B232" s="64" t="s">
        <v>2037</v>
      </c>
      <c r="C232" s="64" t="s">
        <v>1484</v>
      </c>
      <c r="D232" s="64" t="s">
        <v>82</v>
      </c>
      <c r="E232" s="64" t="s">
        <v>1464</v>
      </c>
      <c r="F232" s="64" t="s">
        <v>1464</v>
      </c>
      <c r="G232" s="64" t="s">
        <v>87</v>
      </c>
      <c r="H232" s="64" t="s">
        <v>3974</v>
      </c>
      <c r="I232" s="64" t="s">
        <v>21</v>
      </c>
      <c r="J232" s="64">
        <v>5000.0</v>
      </c>
      <c r="K232" s="64">
        <v>79.0</v>
      </c>
      <c r="L232" s="64" t="s">
        <v>23</v>
      </c>
      <c r="M232" s="64" t="s">
        <v>23</v>
      </c>
      <c r="N232" s="64" t="s">
        <v>35</v>
      </c>
      <c r="O232" s="64" t="s">
        <v>4378</v>
      </c>
      <c r="P232" s="64" t="s">
        <v>1464</v>
      </c>
      <c r="Q232" s="64">
        <v>40.0</v>
      </c>
      <c r="R232" s="64" t="s">
        <v>1464</v>
      </c>
    </row>
    <row r="233" ht="12.75" customHeight="1">
      <c r="A233" s="64">
        <v>51.0</v>
      </c>
      <c r="B233" s="64" t="s">
        <v>1706</v>
      </c>
      <c r="C233" s="64" t="s">
        <v>1484</v>
      </c>
      <c r="D233" s="64" t="s">
        <v>82</v>
      </c>
      <c r="E233" s="64" t="s">
        <v>2038</v>
      </c>
      <c r="F233" s="64" t="s">
        <v>836</v>
      </c>
      <c r="G233" s="64" t="s">
        <v>1464</v>
      </c>
      <c r="H233" s="64" t="s">
        <v>3974</v>
      </c>
      <c r="I233" s="64" t="s">
        <v>40</v>
      </c>
      <c r="J233" s="64">
        <v>8200.0</v>
      </c>
      <c r="K233" s="64">
        <v>90.0</v>
      </c>
      <c r="L233" s="64" t="s">
        <v>23</v>
      </c>
      <c r="M233" s="64" t="s">
        <v>23</v>
      </c>
      <c r="N233" s="64" t="s">
        <v>821</v>
      </c>
      <c r="O233" s="64" t="s">
        <v>4379</v>
      </c>
      <c r="P233" s="64" t="s">
        <v>1464</v>
      </c>
      <c r="Q233" s="64">
        <v>47.0</v>
      </c>
      <c r="R233" s="64" t="s">
        <v>1464</v>
      </c>
    </row>
    <row r="234" ht="12.75" customHeight="1">
      <c r="A234" s="64">
        <v>53.0</v>
      </c>
      <c r="B234" s="64" t="s">
        <v>1854</v>
      </c>
      <c r="C234" s="64" t="s">
        <v>1484</v>
      </c>
      <c r="D234" s="64" t="s">
        <v>82</v>
      </c>
      <c r="E234" s="64" t="s">
        <v>1517</v>
      </c>
      <c r="F234" s="64" t="s">
        <v>834</v>
      </c>
      <c r="G234" s="64" t="s">
        <v>1464</v>
      </c>
      <c r="H234" s="64" t="s">
        <v>3979</v>
      </c>
      <c r="I234" s="64" t="s">
        <v>40</v>
      </c>
      <c r="J234" s="64">
        <v>4900.0</v>
      </c>
      <c r="K234" s="64">
        <v>75.0</v>
      </c>
      <c r="L234" s="64" t="s">
        <v>23</v>
      </c>
      <c r="M234" s="64" t="s">
        <v>23</v>
      </c>
      <c r="N234" s="64" t="s">
        <v>821</v>
      </c>
      <c r="O234" s="64" t="s">
        <v>4380</v>
      </c>
      <c r="P234" s="64" t="s">
        <v>1464</v>
      </c>
      <c r="Q234" s="64">
        <v>41.0</v>
      </c>
      <c r="R234" s="64" t="s">
        <v>1464</v>
      </c>
    </row>
    <row r="235" ht="12.75" customHeight="1">
      <c r="A235" s="64">
        <v>52.0</v>
      </c>
      <c r="B235" s="64" t="s">
        <v>4381</v>
      </c>
      <c r="C235" s="64" t="s">
        <v>1484</v>
      </c>
      <c r="D235" s="64" t="s">
        <v>82</v>
      </c>
      <c r="E235" s="64" t="s">
        <v>1517</v>
      </c>
      <c r="F235" s="64" t="s">
        <v>834</v>
      </c>
      <c r="G235" s="64" t="s">
        <v>1464</v>
      </c>
      <c r="H235" s="64" t="s">
        <v>3979</v>
      </c>
      <c r="I235" s="64" t="s">
        <v>40</v>
      </c>
      <c r="J235" s="64">
        <v>4900.0</v>
      </c>
      <c r="K235" s="64">
        <v>76.0</v>
      </c>
      <c r="L235" s="64" t="s">
        <v>23</v>
      </c>
      <c r="M235" s="64" t="s">
        <v>40</v>
      </c>
      <c r="N235" s="64" t="s">
        <v>821</v>
      </c>
      <c r="O235" s="64" t="s">
        <v>4382</v>
      </c>
      <c r="P235" s="64" t="s">
        <v>1464</v>
      </c>
      <c r="Q235" s="64">
        <v>40.0</v>
      </c>
      <c r="R235" s="64" t="s">
        <v>1464</v>
      </c>
    </row>
    <row r="236" ht="12.75" customHeight="1">
      <c r="A236" s="64">
        <v>55.0</v>
      </c>
      <c r="B236" s="64" t="s">
        <v>4383</v>
      </c>
      <c r="C236" s="64" t="s">
        <v>1484</v>
      </c>
      <c r="D236" s="64" t="s">
        <v>82</v>
      </c>
      <c r="E236" s="64" t="s">
        <v>2038</v>
      </c>
      <c r="F236" s="64" t="s">
        <v>836</v>
      </c>
      <c r="G236" s="64" t="s">
        <v>1464</v>
      </c>
      <c r="H236" s="64" t="s">
        <v>3982</v>
      </c>
      <c r="I236" s="64" t="s">
        <v>40</v>
      </c>
      <c r="J236" s="64">
        <v>4900.0</v>
      </c>
      <c r="K236" s="64">
        <v>78.0</v>
      </c>
      <c r="L236" s="64" t="s">
        <v>23</v>
      </c>
      <c r="M236" s="64" t="s">
        <v>40</v>
      </c>
      <c r="N236" s="64" t="s">
        <v>814</v>
      </c>
      <c r="O236" s="64" t="s">
        <v>4384</v>
      </c>
      <c r="P236" s="64" t="s">
        <v>1464</v>
      </c>
      <c r="Q236" s="64">
        <v>40.0</v>
      </c>
      <c r="R236" s="64" t="s">
        <v>1464</v>
      </c>
    </row>
    <row r="237" ht="12.75" customHeight="1">
      <c r="A237" s="64">
        <v>56.0</v>
      </c>
      <c r="B237" s="64" t="s">
        <v>4385</v>
      </c>
      <c r="C237" s="64" t="s">
        <v>1484</v>
      </c>
      <c r="D237" s="64" t="s">
        <v>82</v>
      </c>
      <c r="E237" s="64" t="s">
        <v>1464</v>
      </c>
      <c r="F237" s="64" t="s">
        <v>1464</v>
      </c>
      <c r="G237" s="64" t="s">
        <v>87</v>
      </c>
      <c r="H237" s="64" t="s">
        <v>4002</v>
      </c>
      <c r="I237" s="64" t="s">
        <v>21</v>
      </c>
      <c r="J237" s="64">
        <v>3200.0</v>
      </c>
      <c r="K237" s="64">
        <v>67.0</v>
      </c>
      <c r="L237" s="64" t="s">
        <v>23</v>
      </c>
      <c r="M237" s="64" t="s">
        <v>23</v>
      </c>
      <c r="N237" s="64" t="s">
        <v>814</v>
      </c>
      <c r="O237" s="64" t="s">
        <v>4386</v>
      </c>
      <c r="P237" s="64" t="s">
        <v>1464</v>
      </c>
      <c r="Q237" s="64">
        <v>35.0</v>
      </c>
      <c r="R237" s="64" t="s">
        <v>1464</v>
      </c>
    </row>
    <row r="238" ht="12.75" customHeight="1">
      <c r="A238" s="64">
        <v>57.0</v>
      </c>
      <c r="B238" s="64" t="s">
        <v>4387</v>
      </c>
      <c r="C238" s="64" t="s">
        <v>1484</v>
      </c>
      <c r="D238" s="64" t="s">
        <v>82</v>
      </c>
      <c r="E238" s="64" t="s">
        <v>1517</v>
      </c>
      <c r="F238" s="64" t="s">
        <v>834</v>
      </c>
      <c r="G238" s="64" t="s">
        <v>1464</v>
      </c>
      <c r="H238" s="64" t="s">
        <v>4002</v>
      </c>
      <c r="I238" s="64" t="s">
        <v>40</v>
      </c>
      <c r="J238" s="64">
        <v>3700.0</v>
      </c>
      <c r="K238" s="64">
        <v>71.0</v>
      </c>
      <c r="L238" s="64" t="s">
        <v>23</v>
      </c>
      <c r="M238" s="64" t="s">
        <v>40</v>
      </c>
      <c r="N238" s="64" t="s">
        <v>814</v>
      </c>
      <c r="O238" s="64" t="s">
        <v>4388</v>
      </c>
      <c r="P238" s="64" t="s">
        <v>1464</v>
      </c>
      <c r="Q238" s="64">
        <v>36.0</v>
      </c>
      <c r="R238" s="64" t="s">
        <v>1464</v>
      </c>
    </row>
    <row r="239" ht="12.75" customHeight="1">
      <c r="A239" s="64">
        <v>58.0</v>
      </c>
      <c r="B239" s="64" t="s">
        <v>2078</v>
      </c>
      <c r="C239" s="64" t="s">
        <v>1484</v>
      </c>
      <c r="D239" s="64" t="s">
        <v>82</v>
      </c>
      <c r="E239" s="64" t="s">
        <v>1517</v>
      </c>
      <c r="F239" s="64" t="s">
        <v>834</v>
      </c>
      <c r="G239" s="64" t="s">
        <v>1464</v>
      </c>
      <c r="H239" s="64" t="s">
        <v>4004</v>
      </c>
      <c r="I239" s="64" t="s">
        <v>40</v>
      </c>
      <c r="J239" s="64">
        <v>3300.0</v>
      </c>
      <c r="K239" s="64">
        <v>67.0</v>
      </c>
      <c r="L239" s="64" t="s">
        <v>23</v>
      </c>
      <c r="M239" s="64" t="s">
        <v>23</v>
      </c>
      <c r="N239" s="64" t="s">
        <v>35</v>
      </c>
      <c r="O239" s="64" t="s">
        <v>4389</v>
      </c>
      <c r="P239" s="64" t="s">
        <v>1464</v>
      </c>
      <c r="Q239" s="64">
        <v>35.0</v>
      </c>
      <c r="R239" s="64" t="s">
        <v>1464</v>
      </c>
    </row>
    <row r="240" ht="12.75" customHeight="1">
      <c r="A240" s="64">
        <v>59.0</v>
      </c>
      <c r="B240" s="64" t="s">
        <v>4390</v>
      </c>
      <c r="C240" s="64" t="s">
        <v>1484</v>
      </c>
      <c r="D240" s="64" t="s">
        <v>82</v>
      </c>
      <c r="E240" s="64" t="s">
        <v>2317</v>
      </c>
      <c r="F240" s="64" t="s">
        <v>833</v>
      </c>
      <c r="G240" s="64" t="s">
        <v>1464</v>
      </c>
      <c r="H240" s="64" t="s">
        <v>4018</v>
      </c>
      <c r="I240" s="64" t="s">
        <v>40</v>
      </c>
      <c r="J240" s="64">
        <v>4100.0</v>
      </c>
      <c r="K240" s="64">
        <v>69.0</v>
      </c>
      <c r="L240" s="64" t="s">
        <v>23</v>
      </c>
      <c r="M240" s="64" t="s">
        <v>23</v>
      </c>
      <c r="N240" s="64" t="s">
        <v>821</v>
      </c>
      <c r="O240" s="64" t="s">
        <v>4391</v>
      </c>
      <c r="P240" s="64" t="s">
        <v>816</v>
      </c>
      <c r="Q240" s="64">
        <v>38.0</v>
      </c>
      <c r="R240" s="64" t="s">
        <v>1464</v>
      </c>
    </row>
    <row r="241" ht="12.75" customHeight="1">
      <c r="A241" s="64">
        <v>60.0</v>
      </c>
      <c r="B241" s="64" t="s">
        <v>4392</v>
      </c>
      <c r="C241" s="64" t="s">
        <v>1484</v>
      </c>
      <c r="D241" s="64" t="s">
        <v>82</v>
      </c>
      <c r="E241" s="64" t="s">
        <v>2317</v>
      </c>
      <c r="F241" s="64" t="s">
        <v>833</v>
      </c>
      <c r="G241" s="64" t="s">
        <v>1464</v>
      </c>
      <c r="H241" s="64" t="s">
        <v>4021</v>
      </c>
      <c r="I241" s="64" t="s">
        <v>40</v>
      </c>
      <c r="J241" s="64">
        <v>5500.0</v>
      </c>
      <c r="K241" s="64">
        <v>79.0</v>
      </c>
      <c r="L241" s="64" t="s">
        <v>23</v>
      </c>
      <c r="M241" s="64" t="s">
        <v>23</v>
      </c>
      <c r="N241" s="64" t="s">
        <v>35</v>
      </c>
      <c r="O241" s="64" t="s">
        <v>4393</v>
      </c>
      <c r="P241" s="64" t="s">
        <v>1464</v>
      </c>
      <c r="Q241" s="64">
        <v>44.0</v>
      </c>
      <c r="R241" s="64" t="s">
        <v>1464</v>
      </c>
    </row>
    <row r="242" ht="12.75" customHeight="1">
      <c r="A242" s="64">
        <v>61.0</v>
      </c>
      <c r="B242" s="64" t="s">
        <v>4394</v>
      </c>
      <c r="C242" s="64" t="s">
        <v>1484</v>
      </c>
      <c r="D242" s="64" t="s">
        <v>82</v>
      </c>
      <c r="E242" s="64" t="s">
        <v>1390</v>
      </c>
      <c r="F242" s="64" t="s">
        <v>972</v>
      </c>
      <c r="G242" s="64" t="s">
        <v>1464</v>
      </c>
      <c r="H242" s="64" t="s">
        <v>4032</v>
      </c>
      <c r="I242" s="64" t="s">
        <v>40</v>
      </c>
      <c r="J242" s="64">
        <v>4700.0</v>
      </c>
      <c r="K242" s="64">
        <v>74.0</v>
      </c>
      <c r="L242" s="64" t="s">
        <v>23</v>
      </c>
      <c r="M242" s="64" t="s">
        <v>23</v>
      </c>
      <c r="N242" s="64" t="s">
        <v>814</v>
      </c>
      <c r="O242" s="64" t="s">
        <v>4395</v>
      </c>
      <c r="P242" s="64" t="s">
        <v>1464</v>
      </c>
      <c r="Q242" s="64">
        <v>40.0</v>
      </c>
      <c r="R242" s="64" t="s">
        <v>1464</v>
      </c>
    </row>
    <row r="243" ht="12.75" customHeight="1">
      <c r="A243" s="64">
        <v>62.0</v>
      </c>
      <c r="B243" s="64" t="s">
        <v>4396</v>
      </c>
      <c r="C243" s="64" t="s">
        <v>1484</v>
      </c>
      <c r="D243" s="64" t="s">
        <v>82</v>
      </c>
      <c r="E243" s="64" t="s">
        <v>1390</v>
      </c>
      <c r="F243" s="64" t="s">
        <v>972</v>
      </c>
      <c r="G243" s="64" t="s">
        <v>1464</v>
      </c>
      <c r="H243" s="64" t="s">
        <v>4032</v>
      </c>
      <c r="I243" s="64" t="s">
        <v>40</v>
      </c>
      <c r="J243" s="64">
        <v>5350.0</v>
      </c>
      <c r="K243" s="64">
        <v>81.0</v>
      </c>
      <c r="L243" s="64" t="s">
        <v>23</v>
      </c>
      <c r="M243" s="64" t="s">
        <v>23</v>
      </c>
      <c r="N243" s="64" t="s">
        <v>814</v>
      </c>
      <c r="O243" s="64" t="s">
        <v>4397</v>
      </c>
      <c r="P243" s="64" t="s">
        <v>1464</v>
      </c>
      <c r="Q243" s="64">
        <v>40.0</v>
      </c>
      <c r="R243" s="64" t="s">
        <v>1464</v>
      </c>
    </row>
    <row r="244" ht="12.75" customHeight="1">
      <c r="A244" s="64">
        <v>63.0</v>
      </c>
      <c r="B244" s="64" t="s">
        <v>4398</v>
      </c>
      <c r="C244" s="64" t="s">
        <v>1484</v>
      </c>
      <c r="D244" s="64" t="s">
        <v>82</v>
      </c>
      <c r="E244" s="64" t="s">
        <v>1517</v>
      </c>
      <c r="F244" s="64" t="s">
        <v>834</v>
      </c>
      <c r="G244" s="64" t="s">
        <v>1464</v>
      </c>
      <c r="H244" s="64" t="s">
        <v>4040</v>
      </c>
      <c r="I244" s="64" t="s">
        <v>40</v>
      </c>
      <c r="J244" s="64">
        <v>4200.0</v>
      </c>
      <c r="K244" s="64">
        <v>75.0</v>
      </c>
      <c r="L244" s="64" t="s">
        <v>23</v>
      </c>
      <c r="M244" s="64" t="s">
        <v>23</v>
      </c>
      <c r="N244" s="64" t="s">
        <v>35</v>
      </c>
      <c r="O244" s="64" t="s">
        <v>4399</v>
      </c>
      <c r="P244" s="64" t="s">
        <v>1464</v>
      </c>
      <c r="Q244" s="64">
        <v>38.0</v>
      </c>
      <c r="R244" s="64" t="s">
        <v>1464</v>
      </c>
    </row>
    <row r="245" ht="12.75" customHeight="1">
      <c r="A245" s="64">
        <v>65.0</v>
      </c>
      <c r="B245" s="64" t="s">
        <v>4400</v>
      </c>
      <c r="C245" s="64" t="s">
        <v>1484</v>
      </c>
      <c r="D245" s="64" t="s">
        <v>82</v>
      </c>
      <c r="E245" s="64" t="s">
        <v>1517</v>
      </c>
      <c r="F245" s="64" t="s">
        <v>834</v>
      </c>
      <c r="G245" s="64" t="s">
        <v>1464</v>
      </c>
      <c r="H245" s="64" t="s">
        <v>4063</v>
      </c>
      <c r="I245" s="64" t="s">
        <v>40</v>
      </c>
      <c r="J245" s="64">
        <v>4700.0</v>
      </c>
      <c r="K245" s="64">
        <v>77.0</v>
      </c>
      <c r="L245" s="64" t="s">
        <v>23</v>
      </c>
      <c r="M245" s="64" t="s">
        <v>35</v>
      </c>
      <c r="N245" s="64" t="s">
        <v>821</v>
      </c>
      <c r="O245" s="64" t="s">
        <v>4401</v>
      </c>
      <c r="P245" s="64" t="s">
        <v>1464</v>
      </c>
      <c r="Q245" s="64">
        <v>40.0</v>
      </c>
      <c r="R245" s="64" t="s">
        <v>1464</v>
      </c>
    </row>
    <row r="246" ht="12.75" customHeight="1">
      <c r="A246" s="64">
        <v>66.0</v>
      </c>
      <c r="B246" s="64" t="s">
        <v>4402</v>
      </c>
      <c r="C246" s="64" t="s">
        <v>1484</v>
      </c>
      <c r="D246" s="64" t="s">
        <v>82</v>
      </c>
      <c r="E246" s="64" t="s">
        <v>2317</v>
      </c>
      <c r="F246" s="64" t="s">
        <v>833</v>
      </c>
      <c r="G246" s="64" t="s">
        <v>1464</v>
      </c>
      <c r="H246" s="64" t="s">
        <v>4151</v>
      </c>
      <c r="I246" s="64" t="s">
        <v>40</v>
      </c>
      <c r="J246" s="64">
        <v>4600.0</v>
      </c>
      <c r="K246" s="64">
        <v>74.0</v>
      </c>
      <c r="L246" s="64" t="s">
        <v>23</v>
      </c>
      <c r="M246" s="64" t="s">
        <v>23</v>
      </c>
      <c r="N246" s="64" t="s">
        <v>814</v>
      </c>
      <c r="O246" s="64" t="s">
        <v>4403</v>
      </c>
      <c r="P246" s="64" t="s">
        <v>1464</v>
      </c>
      <c r="Q246" s="64">
        <v>39.0</v>
      </c>
      <c r="R246" s="64" t="s">
        <v>1464</v>
      </c>
    </row>
    <row r="247" ht="12.75" customHeight="1">
      <c r="A247" s="64">
        <v>70.0</v>
      </c>
      <c r="B247" s="64" t="s">
        <v>4404</v>
      </c>
      <c r="C247" s="64" t="s">
        <v>1484</v>
      </c>
      <c r="D247" s="64" t="s">
        <v>82</v>
      </c>
      <c r="E247" s="64" t="s">
        <v>2317</v>
      </c>
      <c r="F247" s="64" t="s">
        <v>833</v>
      </c>
      <c r="G247" s="64" t="s">
        <v>1464</v>
      </c>
      <c r="H247" s="64" t="s">
        <v>4154</v>
      </c>
      <c r="I247" s="64" t="s">
        <v>40</v>
      </c>
      <c r="J247" s="64">
        <v>5100.0</v>
      </c>
      <c r="K247" s="64">
        <v>76.0</v>
      </c>
      <c r="L247" s="64" t="s">
        <v>23</v>
      </c>
      <c r="M247" s="64" t="s">
        <v>23</v>
      </c>
      <c r="N247" s="64" t="s">
        <v>821</v>
      </c>
      <c r="O247" s="64" t="s">
        <v>4405</v>
      </c>
      <c r="P247" s="64" t="s">
        <v>1464</v>
      </c>
      <c r="Q247" s="64">
        <v>40.0</v>
      </c>
      <c r="R247" s="64" t="s">
        <v>1464</v>
      </c>
    </row>
    <row r="248" ht="12.75" customHeight="1">
      <c r="A248" s="64">
        <v>67.0</v>
      </c>
      <c r="B248" s="64" t="s">
        <v>4406</v>
      </c>
      <c r="C248" s="64" t="s">
        <v>1484</v>
      </c>
      <c r="D248" s="64" t="s">
        <v>82</v>
      </c>
      <c r="E248" s="64" t="s">
        <v>2317</v>
      </c>
      <c r="F248" s="64" t="s">
        <v>833</v>
      </c>
      <c r="G248" s="64" t="s">
        <v>1464</v>
      </c>
      <c r="H248" s="64" t="s">
        <v>4165</v>
      </c>
      <c r="I248" s="64" t="s">
        <v>40</v>
      </c>
      <c r="J248" s="64">
        <v>4500.0</v>
      </c>
      <c r="K248" s="64">
        <v>72.0</v>
      </c>
      <c r="L248" s="64" t="s">
        <v>23</v>
      </c>
      <c r="M248" s="64" t="s">
        <v>23</v>
      </c>
      <c r="N248" s="64" t="s">
        <v>821</v>
      </c>
      <c r="O248" s="64" t="s">
        <v>4407</v>
      </c>
      <c r="P248" s="64" t="s">
        <v>1464</v>
      </c>
      <c r="Q248" s="64">
        <v>40.0</v>
      </c>
      <c r="R248" s="64" t="s">
        <v>1464</v>
      </c>
    </row>
    <row r="249" ht="12.75" customHeight="1">
      <c r="A249" s="64">
        <v>68.0</v>
      </c>
      <c r="B249" s="64" t="s">
        <v>4408</v>
      </c>
      <c r="C249" s="64" t="s">
        <v>1484</v>
      </c>
      <c r="D249" s="64" t="s">
        <v>82</v>
      </c>
      <c r="E249" s="64" t="s">
        <v>2317</v>
      </c>
      <c r="F249" s="64" t="s">
        <v>833</v>
      </c>
      <c r="G249" s="64" t="s">
        <v>1464</v>
      </c>
      <c r="H249" s="64" t="s">
        <v>4173</v>
      </c>
      <c r="I249" s="64" t="s">
        <v>40</v>
      </c>
      <c r="J249" s="64">
        <v>4200.0</v>
      </c>
      <c r="K249" s="64">
        <v>70.0</v>
      </c>
      <c r="L249" s="64" t="s">
        <v>23</v>
      </c>
      <c r="M249" s="64" t="s">
        <v>23</v>
      </c>
      <c r="N249" s="64" t="s">
        <v>35</v>
      </c>
      <c r="O249" s="64" t="s">
        <v>4409</v>
      </c>
      <c r="P249" s="64" t="s">
        <v>1464</v>
      </c>
      <c r="Q249" s="64">
        <v>39.0</v>
      </c>
      <c r="R249" s="64" t="s">
        <v>1464</v>
      </c>
    </row>
    <row r="250" ht="12.75" customHeight="1">
      <c r="A250" s="64">
        <v>69.0</v>
      </c>
      <c r="B250" s="64" t="s">
        <v>4410</v>
      </c>
      <c r="C250" s="64" t="s">
        <v>1484</v>
      </c>
      <c r="D250" s="64" t="s">
        <v>82</v>
      </c>
      <c r="E250" s="64" t="s">
        <v>2317</v>
      </c>
      <c r="F250" s="64" t="s">
        <v>833</v>
      </c>
      <c r="G250" s="64" t="s">
        <v>1464</v>
      </c>
      <c r="H250" s="64" t="s">
        <v>4179</v>
      </c>
      <c r="I250" s="64" t="s">
        <v>40</v>
      </c>
      <c r="J250" s="64">
        <v>4000.0</v>
      </c>
      <c r="K250" s="64">
        <v>73.0</v>
      </c>
      <c r="L250" s="64" t="s">
        <v>23</v>
      </c>
      <c r="M250" s="64" t="s">
        <v>23</v>
      </c>
      <c r="N250" s="64" t="s">
        <v>35</v>
      </c>
      <c r="O250" s="64" t="s">
        <v>4411</v>
      </c>
      <c r="P250" s="64" t="s">
        <v>1464</v>
      </c>
      <c r="Q250" s="64">
        <v>37.0</v>
      </c>
      <c r="R250" s="64" t="s">
        <v>1464</v>
      </c>
    </row>
    <row r="251" ht="12.75" customHeight="1">
      <c r="A251" s="64">
        <v>71.0</v>
      </c>
      <c r="B251" s="64" t="s">
        <v>1772</v>
      </c>
      <c r="C251" s="64" t="s">
        <v>1484</v>
      </c>
      <c r="D251" s="64" t="s">
        <v>82</v>
      </c>
      <c r="E251" s="64" t="s">
        <v>1503</v>
      </c>
      <c r="F251" s="64" t="s">
        <v>974</v>
      </c>
      <c r="G251" s="64" t="s">
        <v>1464</v>
      </c>
      <c r="H251" s="64" t="s">
        <v>4179</v>
      </c>
      <c r="I251" s="64" t="s">
        <v>40</v>
      </c>
      <c r="J251" s="64">
        <v>4500.0</v>
      </c>
      <c r="K251" s="64">
        <v>75.0</v>
      </c>
      <c r="L251" s="64" t="s">
        <v>23</v>
      </c>
      <c r="M251" s="64" t="s">
        <v>23</v>
      </c>
      <c r="N251" s="64" t="s">
        <v>821</v>
      </c>
      <c r="O251" s="64" t="s">
        <v>4412</v>
      </c>
      <c r="P251" s="64" t="s">
        <v>1464</v>
      </c>
      <c r="Q251" s="64">
        <v>39.0</v>
      </c>
      <c r="R251" s="64" t="s">
        <v>1464</v>
      </c>
    </row>
    <row r="252" ht="12.75" customHeight="1">
      <c r="A252" s="64">
        <v>72.0</v>
      </c>
      <c r="B252" s="64" t="s">
        <v>4413</v>
      </c>
      <c r="C252" s="64" t="s">
        <v>1484</v>
      </c>
      <c r="D252" s="64" t="s">
        <v>82</v>
      </c>
      <c r="E252" s="64" t="s">
        <v>1477</v>
      </c>
      <c r="F252" s="64" t="s">
        <v>1173</v>
      </c>
      <c r="G252" s="64" t="s">
        <v>1464</v>
      </c>
      <c r="H252" s="64" t="s">
        <v>4189</v>
      </c>
      <c r="I252" s="64" t="s">
        <v>40</v>
      </c>
      <c r="J252" s="64">
        <v>4000.0</v>
      </c>
      <c r="K252" s="64">
        <v>73.0</v>
      </c>
      <c r="L252" s="64" t="s">
        <v>23</v>
      </c>
      <c r="M252" s="64" t="s">
        <v>23</v>
      </c>
      <c r="N252" s="64" t="s">
        <v>35</v>
      </c>
      <c r="O252" s="64" t="s">
        <v>4414</v>
      </c>
      <c r="P252" s="64" t="s">
        <v>1464</v>
      </c>
      <c r="Q252" s="64">
        <v>36.0</v>
      </c>
      <c r="R252" s="64" t="s">
        <v>1464</v>
      </c>
    </row>
    <row r="253" ht="12.75" customHeight="1">
      <c r="A253" s="64">
        <v>73.0</v>
      </c>
      <c r="B253" s="64" t="s">
        <v>2534</v>
      </c>
      <c r="C253" s="64" t="s">
        <v>1484</v>
      </c>
      <c r="D253" s="64" t="s">
        <v>82</v>
      </c>
      <c r="E253" s="64" t="s">
        <v>1503</v>
      </c>
      <c r="F253" s="64" t="s">
        <v>974</v>
      </c>
      <c r="G253" s="64" t="s">
        <v>1464</v>
      </c>
      <c r="H253" s="64" t="s">
        <v>4198</v>
      </c>
      <c r="I253" s="64" t="s">
        <v>40</v>
      </c>
      <c r="J253" s="64">
        <v>4400.0</v>
      </c>
      <c r="K253" s="64">
        <v>72.0</v>
      </c>
      <c r="L253" s="64" t="s">
        <v>23</v>
      </c>
      <c r="M253" s="64" t="s">
        <v>23</v>
      </c>
      <c r="N253" s="64" t="s">
        <v>814</v>
      </c>
      <c r="O253" s="64" t="s">
        <v>4415</v>
      </c>
      <c r="P253" s="64" t="s">
        <v>1464</v>
      </c>
      <c r="Q253" s="64">
        <v>38.0</v>
      </c>
      <c r="R253" s="64" t="s">
        <v>1464</v>
      </c>
    </row>
    <row r="254" ht="12.75" customHeight="1">
      <c r="A254" s="64">
        <v>74.0</v>
      </c>
      <c r="B254" s="64" t="s">
        <v>4416</v>
      </c>
      <c r="C254" s="64" t="s">
        <v>1484</v>
      </c>
      <c r="D254" s="64" t="s">
        <v>82</v>
      </c>
      <c r="E254" s="64" t="s">
        <v>2317</v>
      </c>
      <c r="F254" s="64" t="s">
        <v>833</v>
      </c>
      <c r="G254" s="64" t="s">
        <v>1464</v>
      </c>
      <c r="H254" s="64" t="s">
        <v>4221</v>
      </c>
      <c r="I254" s="64" t="s">
        <v>40</v>
      </c>
      <c r="J254" s="64">
        <v>5000.0</v>
      </c>
      <c r="K254" s="64">
        <v>76.0</v>
      </c>
      <c r="L254" s="64" t="s">
        <v>23</v>
      </c>
      <c r="M254" s="64" t="s">
        <v>35</v>
      </c>
      <c r="N254" s="64" t="s">
        <v>821</v>
      </c>
      <c r="O254" s="64" t="s">
        <v>4417</v>
      </c>
      <c r="P254" s="64" t="s">
        <v>1464</v>
      </c>
      <c r="Q254" s="64">
        <v>41.0</v>
      </c>
      <c r="R254" s="64" t="s">
        <v>1464</v>
      </c>
    </row>
    <row r="255" ht="12.75" customHeight="1">
      <c r="A255" s="64">
        <v>75.0</v>
      </c>
      <c r="B255" s="64" t="s">
        <v>3383</v>
      </c>
      <c r="C255" s="64" t="s">
        <v>1484</v>
      </c>
      <c r="D255" s="64" t="s">
        <v>82</v>
      </c>
      <c r="E255" s="64" t="s">
        <v>1503</v>
      </c>
      <c r="F255" s="64" t="s">
        <v>974</v>
      </c>
      <c r="G255" s="64" t="s">
        <v>1464</v>
      </c>
      <c r="H255" s="64" t="s">
        <v>4258</v>
      </c>
      <c r="I255" s="64" t="s">
        <v>40</v>
      </c>
      <c r="J255" s="64">
        <v>2100.0</v>
      </c>
      <c r="K255" s="64">
        <v>59.0</v>
      </c>
      <c r="L255" s="64" t="s">
        <v>23</v>
      </c>
      <c r="M255" s="64" t="s">
        <v>23</v>
      </c>
      <c r="N255" s="64" t="s">
        <v>35</v>
      </c>
      <c r="O255" s="64" t="s">
        <v>4418</v>
      </c>
      <c r="P255" s="64" t="s">
        <v>1464</v>
      </c>
      <c r="Q255" s="64">
        <v>29.0</v>
      </c>
      <c r="R255" s="64" t="s">
        <v>1464</v>
      </c>
    </row>
    <row r="256" ht="12.75" customHeight="1">
      <c r="A256" s="64">
        <v>76.0</v>
      </c>
      <c r="B256" s="64" t="s">
        <v>4419</v>
      </c>
      <c r="C256" s="64" t="s">
        <v>1484</v>
      </c>
      <c r="D256" s="64" t="s">
        <v>82</v>
      </c>
      <c r="E256" s="64" t="s">
        <v>2317</v>
      </c>
      <c r="F256" s="64" t="s">
        <v>833</v>
      </c>
      <c r="G256" s="64" t="s">
        <v>1464</v>
      </c>
      <c r="H256" s="64" t="s">
        <v>4265</v>
      </c>
      <c r="I256" s="64" t="s">
        <v>40</v>
      </c>
      <c r="J256" s="64">
        <v>4800.0</v>
      </c>
      <c r="K256" s="64">
        <v>77.0</v>
      </c>
      <c r="L256" s="64" t="s">
        <v>23</v>
      </c>
      <c r="M256" s="64" t="s">
        <v>23</v>
      </c>
      <c r="N256" s="64" t="s">
        <v>35</v>
      </c>
      <c r="O256" s="64" t="s">
        <v>4420</v>
      </c>
      <c r="P256" s="64" t="s">
        <v>1464</v>
      </c>
      <c r="Q256" s="64">
        <v>39.0</v>
      </c>
      <c r="R256" s="64" t="s">
        <v>1464</v>
      </c>
    </row>
    <row r="257" ht="12.75" customHeight="1">
      <c r="A257" s="64">
        <v>77.0</v>
      </c>
      <c r="B257" s="64" t="s">
        <v>4421</v>
      </c>
      <c r="C257" s="64" t="s">
        <v>1484</v>
      </c>
      <c r="D257" s="64" t="s">
        <v>82</v>
      </c>
      <c r="E257" s="64" t="s">
        <v>2317</v>
      </c>
      <c r="F257" s="64" t="s">
        <v>833</v>
      </c>
      <c r="G257" s="64" t="s">
        <v>1464</v>
      </c>
      <c r="H257" s="64" t="s">
        <v>4284</v>
      </c>
      <c r="I257" s="64" t="s">
        <v>40</v>
      </c>
      <c r="J257" s="64">
        <v>3300.0</v>
      </c>
      <c r="K257" s="64">
        <v>72.0</v>
      </c>
      <c r="L257" s="64" t="s">
        <v>23</v>
      </c>
      <c r="M257" s="64" t="s">
        <v>23</v>
      </c>
      <c r="N257" s="64" t="s">
        <v>35</v>
      </c>
      <c r="O257" s="64" t="s">
        <v>4422</v>
      </c>
      <c r="P257" s="64" t="s">
        <v>1464</v>
      </c>
      <c r="Q257" s="64">
        <v>33.0</v>
      </c>
      <c r="R257" s="64" t="s">
        <v>1464</v>
      </c>
    </row>
    <row r="258" ht="12.75" customHeight="1">
      <c r="A258" s="64">
        <v>78.0</v>
      </c>
      <c r="B258" s="64" t="s">
        <v>4413</v>
      </c>
      <c r="C258" s="64" t="s">
        <v>1484</v>
      </c>
      <c r="D258" s="64" t="s">
        <v>82</v>
      </c>
      <c r="E258" s="64" t="s">
        <v>2250</v>
      </c>
      <c r="F258" s="64" t="s">
        <v>2251</v>
      </c>
      <c r="G258" s="64" t="s">
        <v>1464</v>
      </c>
      <c r="H258" s="64" t="s">
        <v>4295</v>
      </c>
      <c r="I258" s="64" t="s">
        <v>40</v>
      </c>
      <c r="J258" s="64">
        <v>1700.0</v>
      </c>
      <c r="K258" s="64">
        <v>56.0</v>
      </c>
      <c r="L258" s="64" t="s">
        <v>23</v>
      </c>
      <c r="M258" s="64" t="s">
        <v>23</v>
      </c>
      <c r="N258" s="64" t="s">
        <v>35</v>
      </c>
      <c r="O258" s="64" t="s">
        <v>4423</v>
      </c>
      <c r="P258" s="64" t="s">
        <v>1464</v>
      </c>
      <c r="Q258" s="64">
        <v>27.0</v>
      </c>
      <c r="R258" s="64" t="s">
        <v>1464</v>
      </c>
    </row>
    <row r="259" ht="12.75" customHeight="1">
      <c r="A259" s="64">
        <v>79.0</v>
      </c>
      <c r="B259" s="64" t="s">
        <v>4424</v>
      </c>
      <c r="C259" s="64" t="s">
        <v>1484</v>
      </c>
      <c r="D259" s="64" t="s">
        <v>82</v>
      </c>
      <c r="E259" s="64" t="s">
        <v>2317</v>
      </c>
      <c r="F259" s="64" t="s">
        <v>833</v>
      </c>
      <c r="G259" s="64" t="s">
        <v>1464</v>
      </c>
      <c r="H259" s="64" t="s">
        <v>4298</v>
      </c>
      <c r="I259" s="64" t="s">
        <v>40</v>
      </c>
      <c r="J259" s="64">
        <v>2100.0</v>
      </c>
      <c r="K259" s="64">
        <v>58.0</v>
      </c>
      <c r="L259" s="64" t="s">
        <v>23</v>
      </c>
      <c r="M259" s="64" t="s">
        <v>23</v>
      </c>
      <c r="N259" s="64" t="s">
        <v>821</v>
      </c>
      <c r="O259" s="64" t="s">
        <v>4425</v>
      </c>
      <c r="P259" s="64" t="s">
        <v>1464</v>
      </c>
      <c r="Q259" s="64">
        <v>29.0</v>
      </c>
      <c r="R259" s="64" t="s">
        <v>1464</v>
      </c>
    </row>
    <row r="260" ht="12.75" customHeight="1">
      <c r="A260" s="64">
        <v>94200.0</v>
      </c>
      <c r="B260" s="64" t="s">
        <v>4426</v>
      </c>
      <c r="C260" s="64" t="s">
        <v>1484</v>
      </c>
      <c r="D260" s="64" t="s">
        <v>82</v>
      </c>
      <c r="E260" s="64" t="s">
        <v>2317</v>
      </c>
      <c r="F260" s="64" t="s">
        <v>833</v>
      </c>
      <c r="G260" s="64" t="s">
        <v>1464</v>
      </c>
      <c r="H260" s="64" t="s">
        <v>4305</v>
      </c>
      <c r="I260" s="64" t="s">
        <v>40</v>
      </c>
      <c r="J260" s="64">
        <v>2000.0</v>
      </c>
      <c r="K260" s="64">
        <v>57.0</v>
      </c>
      <c r="L260" s="64" t="s">
        <v>23</v>
      </c>
      <c r="M260" s="64" t="s">
        <v>23</v>
      </c>
      <c r="N260" s="64" t="s">
        <v>814</v>
      </c>
      <c r="O260" s="64" t="s">
        <v>4427</v>
      </c>
      <c r="P260" s="64" t="s">
        <v>1464</v>
      </c>
      <c r="Q260" s="64">
        <v>28.0</v>
      </c>
      <c r="R260" s="64" t="s">
        <v>1464</v>
      </c>
    </row>
    <row r="261" ht="12.75" customHeight="1">
      <c r="A261" s="64">
        <v>94100.0</v>
      </c>
      <c r="B261" s="64" t="s">
        <v>4428</v>
      </c>
      <c r="C261" s="64" t="s">
        <v>1484</v>
      </c>
      <c r="D261" s="64" t="s">
        <v>82</v>
      </c>
      <c r="E261" s="64" t="s">
        <v>2317</v>
      </c>
      <c r="F261" s="64" t="s">
        <v>833</v>
      </c>
      <c r="G261" s="64" t="s">
        <v>1464</v>
      </c>
      <c r="H261" s="64" t="s">
        <v>4305</v>
      </c>
      <c r="I261" s="64" t="s">
        <v>40</v>
      </c>
      <c r="J261" s="64">
        <v>2300.0</v>
      </c>
      <c r="K261" s="64">
        <v>61.0</v>
      </c>
      <c r="L261" s="64" t="s">
        <v>23</v>
      </c>
      <c r="M261" s="64" t="s">
        <v>23</v>
      </c>
      <c r="N261" s="64" t="s">
        <v>814</v>
      </c>
      <c r="O261" s="64" t="s">
        <v>4429</v>
      </c>
      <c r="P261" s="64" t="s">
        <v>1464</v>
      </c>
      <c r="Q261" s="64">
        <v>31.0</v>
      </c>
      <c r="R261" s="64" t="s">
        <v>1464</v>
      </c>
    </row>
    <row r="262" ht="12.75" customHeight="1">
      <c r="A262" s="64">
        <v>1300.0</v>
      </c>
      <c r="B262" s="64" t="s">
        <v>3114</v>
      </c>
      <c r="C262" s="64" t="s">
        <v>1484</v>
      </c>
      <c r="D262" s="64" t="s">
        <v>82</v>
      </c>
      <c r="E262" s="64" t="s">
        <v>2317</v>
      </c>
      <c r="F262" s="64" t="s">
        <v>833</v>
      </c>
      <c r="G262" s="64" t="s">
        <v>1464</v>
      </c>
      <c r="H262" s="64" t="s">
        <v>4430</v>
      </c>
      <c r="I262" s="64" t="s">
        <v>40</v>
      </c>
      <c r="J262" s="64">
        <v>4300.0</v>
      </c>
      <c r="K262" s="64">
        <v>77.0</v>
      </c>
      <c r="L262" s="64" t="s">
        <v>23</v>
      </c>
      <c r="M262" s="64" t="s">
        <v>35</v>
      </c>
      <c r="N262" s="64" t="s">
        <v>821</v>
      </c>
      <c r="O262" s="64" t="s">
        <v>4431</v>
      </c>
      <c r="P262" s="64" t="s">
        <v>1464</v>
      </c>
      <c r="Q262" s="64">
        <v>37.0</v>
      </c>
      <c r="R262" s="64" t="s">
        <v>1464</v>
      </c>
    </row>
    <row r="263" ht="12.75" customHeight="1">
      <c r="A263" s="64">
        <v>1299.0</v>
      </c>
      <c r="B263" s="64" t="s">
        <v>4432</v>
      </c>
      <c r="C263" s="64" t="s">
        <v>1484</v>
      </c>
      <c r="D263" s="64" t="s">
        <v>82</v>
      </c>
      <c r="E263" s="64" t="s">
        <v>2317</v>
      </c>
      <c r="F263" s="64" t="s">
        <v>833</v>
      </c>
      <c r="G263" s="64" t="s">
        <v>1464</v>
      </c>
      <c r="H263" s="64" t="s">
        <v>4316</v>
      </c>
      <c r="I263" s="64" t="s">
        <v>40</v>
      </c>
      <c r="J263" s="64">
        <v>2450.0</v>
      </c>
      <c r="K263" s="64">
        <v>61.0</v>
      </c>
      <c r="L263" s="64" t="s">
        <v>23</v>
      </c>
      <c r="M263" s="64" t="s">
        <v>35</v>
      </c>
      <c r="N263" s="64" t="s">
        <v>821</v>
      </c>
      <c r="O263" s="64" t="s">
        <v>4433</v>
      </c>
      <c r="P263" s="64" t="s">
        <v>816</v>
      </c>
      <c r="Q263" s="64">
        <v>31.0</v>
      </c>
      <c r="R263" s="64" t="s">
        <v>1464</v>
      </c>
    </row>
    <row r="264" ht="12.75" customHeight="1">
      <c r="A264" s="64">
        <v>3.0</v>
      </c>
      <c r="B264" s="64" t="s">
        <v>4434</v>
      </c>
      <c r="C264" s="64" t="s">
        <v>1397</v>
      </c>
      <c r="D264" s="64" t="s">
        <v>90</v>
      </c>
      <c r="E264" s="64" t="s">
        <v>1681</v>
      </c>
      <c r="F264" s="64" t="s">
        <v>976</v>
      </c>
      <c r="G264" s="64" t="s">
        <v>1464</v>
      </c>
      <c r="H264" s="64" t="s">
        <v>4435</v>
      </c>
      <c r="I264" s="64" t="s">
        <v>40</v>
      </c>
      <c r="J264" s="64">
        <v>7200.0</v>
      </c>
      <c r="K264" s="64">
        <v>88.0</v>
      </c>
      <c r="L264" s="64" t="s">
        <v>23</v>
      </c>
      <c r="M264" s="64" t="s">
        <v>40</v>
      </c>
      <c r="N264" s="64" t="s">
        <v>821</v>
      </c>
      <c r="O264" s="64" t="s">
        <v>4436</v>
      </c>
      <c r="P264" s="64" t="s">
        <v>1464</v>
      </c>
      <c r="Q264" s="64">
        <v>46.0</v>
      </c>
      <c r="R264" s="64" t="s">
        <v>1471</v>
      </c>
    </row>
    <row r="265" ht="12.75" customHeight="1">
      <c r="A265" s="64">
        <v>9.0</v>
      </c>
      <c r="B265" s="64" t="s">
        <v>4408</v>
      </c>
      <c r="C265" s="64" t="s">
        <v>1397</v>
      </c>
      <c r="D265" s="64" t="s">
        <v>90</v>
      </c>
      <c r="E265" s="64" t="s">
        <v>1681</v>
      </c>
      <c r="F265" s="64" t="s">
        <v>976</v>
      </c>
      <c r="G265" s="64" t="s">
        <v>1464</v>
      </c>
      <c r="H265" s="64" t="s">
        <v>4331</v>
      </c>
      <c r="I265" s="64" t="s">
        <v>40</v>
      </c>
      <c r="J265" s="64">
        <v>5400.0</v>
      </c>
      <c r="K265" s="64">
        <v>74.0</v>
      </c>
      <c r="L265" s="64" t="s">
        <v>23</v>
      </c>
      <c r="M265" s="64" t="s">
        <v>23</v>
      </c>
      <c r="N265" s="64" t="s">
        <v>35</v>
      </c>
      <c r="O265" s="64" t="s">
        <v>4437</v>
      </c>
      <c r="P265" s="64" t="s">
        <v>1464</v>
      </c>
      <c r="Q265" s="64">
        <v>38.0</v>
      </c>
      <c r="R265" s="64" t="s">
        <v>1471</v>
      </c>
    </row>
    <row r="266" ht="12.75" customHeight="1">
      <c r="A266" s="64">
        <v>10.0</v>
      </c>
      <c r="B266" s="64" t="s">
        <v>4438</v>
      </c>
      <c r="C266" s="64" t="s">
        <v>1397</v>
      </c>
      <c r="D266" s="64" t="s">
        <v>90</v>
      </c>
      <c r="E266" s="64" t="s">
        <v>1681</v>
      </c>
      <c r="F266" s="64" t="s">
        <v>976</v>
      </c>
      <c r="G266" s="64" t="s">
        <v>1464</v>
      </c>
      <c r="H266" s="64" t="s">
        <v>4439</v>
      </c>
      <c r="I266" s="64" t="s">
        <v>40</v>
      </c>
      <c r="J266" s="64">
        <v>3600.0</v>
      </c>
      <c r="K266" s="64">
        <v>65.0</v>
      </c>
      <c r="L266" s="64" t="s">
        <v>23</v>
      </c>
      <c r="M266" s="64" t="s">
        <v>23</v>
      </c>
      <c r="N266" s="64" t="s">
        <v>35</v>
      </c>
      <c r="O266" s="64" t="s">
        <v>4440</v>
      </c>
      <c r="P266" s="64" t="s">
        <v>1464</v>
      </c>
      <c r="Q266" s="64">
        <v>34.0</v>
      </c>
      <c r="R266" s="64" t="s">
        <v>1471</v>
      </c>
    </row>
    <row r="267" ht="12.75" customHeight="1">
      <c r="A267" s="64">
        <v>11.0</v>
      </c>
      <c r="B267" s="64" t="s">
        <v>4441</v>
      </c>
      <c r="C267" s="64" t="s">
        <v>1397</v>
      </c>
      <c r="D267" s="64" t="s">
        <v>90</v>
      </c>
      <c r="E267" s="64" t="s">
        <v>1681</v>
      </c>
      <c r="F267" s="64" t="s">
        <v>976</v>
      </c>
      <c r="G267" s="64" t="s">
        <v>1464</v>
      </c>
      <c r="H267" s="64" t="s">
        <v>3932</v>
      </c>
      <c r="I267" s="64" t="s">
        <v>40</v>
      </c>
      <c r="J267" s="64">
        <v>5000.0</v>
      </c>
      <c r="K267" s="64">
        <v>80.0</v>
      </c>
      <c r="L267" s="64" t="s">
        <v>23</v>
      </c>
      <c r="M267" s="64" t="s">
        <v>40</v>
      </c>
      <c r="N267" s="64" t="s">
        <v>821</v>
      </c>
      <c r="O267" s="64" t="s">
        <v>4442</v>
      </c>
      <c r="P267" s="64" t="s">
        <v>1464</v>
      </c>
      <c r="Q267" s="64">
        <v>38.0</v>
      </c>
      <c r="R267" s="64" t="s">
        <v>1471</v>
      </c>
    </row>
    <row r="268" ht="12.75" customHeight="1">
      <c r="A268" s="64">
        <v>12.0</v>
      </c>
      <c r="B268" s="64" t="s">
        <v>4443</v>
      </c>
      <c r="C268" s="64" t="s">
        <v>1397</v>
      </c>
      <c r="D268" s="64" t="s">
        <v>90</v>
      </c>
      <c r="E268" s="64" t="s">
        <v>2128</v>
      </c>
      <c r="F268" s="64" t="s">
        <v>1303</v>
      </c>
      <c r="G268" s="64" t="s">
        <v>1464</v>
      </c>
      <c r="H268" s="64" t="s">
        <v>4444</v>
      </c>
      <c r="I268" s="64" t="s">
        <v>40</v>
      </c>
      <c r="J268" s="64">
        <v>4400.0</v>
      </c>
      <c r="K268" s="64">
        <v>70.0</v>
      </c>
      <c r="L268" s="64" t="s">
        <v>23</v>
      </c>
      <c r="M268" s="64" t="s">
        <v>23</v>
      </c>
      <c r="N268" s="64" t="s">
        <v>821</v>
      </c>
      <c r="O268" s="64" t="s">
        <v>4445</v>
      </c>
      <c r="P268" s="64" t="s">
        <v>1464</v>
      </c>
      <c r="Q268" s="64">
        <v>35.0</v>
      </c>
      <c r="R268" s="64" t="s">
        <v>1471</v>
      </c>
    </row>
    <row r="269" ht="12.75" customHeight="1">
      <c r="A269" s="64">
        <v>19.0</v>
      </c>
      <c r="B269" s="64" t="s">
        <v>4446</v>
      </c>
      <c r="C269" s="64" t="s">
        <v>1397</v>
      </c>
      <c r="D269" s="64" t="s">
        <v>90</v>
      </c>
      <c r="E269" s="64" t="s">
        <v>3194</v>
      </c>
      <c r="F269" s="64" t="s">
        <v>1032</v>
      </c>
      <c r="G269" s="64" t="s">
        <v>1464</v>
      </c>
      <c r="H269" s="64" t="s">
        <v>4344</v>
      </c>
      <c r="I269" s="64" t="s">
        <v>40</v>
      </c>
      <c r="J269" s="64">
        <v>4200.0</v>
      </c>
      <c r="K269" s="64">
        <v>73.0</v>
      </c>
      <c r="L269" s="64" t="s">
        <v>23</v>
      </c>
      <c r="M269" s="64" t="s">
        <v>23</v>
      </c>
      <c r="N269" s="64" t="s">
        <v>821</v>
      </c>
      <c r="O269" s="64" t="s">
        <v>4447</v>
      </c>
      <c r="P269" s="64" t="s">
        <v>1464</v>
      </c>
      <c r="Q269" s="64">
        <v>37.0</v>
      </c>
      <c r="R269" s="64" t="s">
        <v>1464</v>
      </c>
    </row>
    <row r="270" ht="12.75" customHeight="1">
      <c r="A270" s="64">
        <v>13.0</v>
      </c>
      <c r="B270" s="64" t="s">
        <v>3816</v>
      </c>
      <c r="C270" s="64" t="s">
        <v>1397</v>
      </c>
      <c r="D270" s="64" t="s">
        <v>90</v>
      </c>
      <c r="E270" s="64" t="s">
        <v>4448</v>
      </c>
      <c r="F270" s="64" t="s">
        <v>4449</v>
      </c>
      <c r="G270" s="64" t="s">
        <v>1464</v>
      </c>
      <c r="H270" s="64" t="s">
        <v>4356</v>
      </c>
      <c r="I270" s="64" t="s">
        <v>40</v>
      </c>
      <c r="J270" s="64">
        <v>6350.0</v>
      </c>
      <c r="K270" s="64">
        <v>85.0</v>
      </c>
      <c r="L270" s="64" t="s">
        <v>23</v>
      </c>
      <c r="M270" s="64" t="s">
        <v>23</v>
      </c>
      <c r="N270" s="64" t="s">
        <v>821</v>
      </c>
      <c r="O270" s="64" t="s">
        <v>4450</v>
      </c>
      <c r="P270" s="64" t="s">
        <v>1464</v>
      </c>
      <c r="Q270" s="64">
        <v>44.0</v>
      </c>
      <c r="R270" s="64" t="s">
        <v>1464</v>
      </c>
    </row>
    <row r="271" ht="12.75" customHeight="1">
      <c r="A271" s="64">
        <v>20.0</v>
      </c>
      <c r="B271" s="64" t="s">
        <v>1847</v>
      </c>
      <c r="C271" s="64" t="s">
        <v>1397</v>
      </c>
      <c r="D271" s="64" t="s">
        <v>90</v>
      </c>
      <c r="E271" s="64" t="s">
        <v>3194</v>
      </c>
      <c r="F271" s="64" t="s">
        <v>1032</v>
      </c>
      <c r="G271" s="64" t="s">
        <v>1464</v>
      </c>
      <c r="H271" s="64" t="s">
        <v>4356</v>
      </c>
      <c r="I271" s="64" t="s">
        <v>40</v>
      </c>
      <c r="J271" s="64">
        <v>7100.0</v>
      </c>
      <c r="K271" s="64">
        <v>88.0</v>
      </c>
      <c r="L271" s="64" t="s">
        <v>23</v>
      </c>
      <c r="M271" s="64" t="s">
        <v>23</v>
      </c>
      <c r="N271" s="64" t="s">
        <v>821</v>
      </c>
      <c r="O271" s="64" t="s">
        <v>4451</v>
      </c>
      <c r="P271" s="64" t="s">
        <v>1464</v>
      </c>
      <c r="Q271" s="64"/>
      <c r="R271" s="64" t="s">
        <v>1464</v>
      </c>
    </row>
    <row r="272" ht="12.75" customHeight="1">
      <c r="A272" s="64">
        <v>14.0</v>
      </c>
      <c r="B272" s="64" t="s">
        <v>4452</v>
      </c>
      <c r="C272" s="64" t="s">
        <v>1397</v>
      </c>
      <c r="D272" s="64" t="s">
        <v>90</v>
      </c>
      <c r="E272" s="64" t="s">
        <v>2128</v>
      </c>
      <c r="F272" s="64" t="s">
        <v>1303</v>
      </c>
      <c r="G272" s="64" t="s">
        <v>1464</v>
      </c>
      <c r="H272" s="64" t="s">
        <v>4358</v>
      </c>
      <c r="I272" s="64" t="s">
        <v>40</v>
      </c>
      <c r="J272" s="64">
        <v>5250.0</v>
      </c>
      <c r="K272" s="64">
        <v>78.0</v>
      </c>
      <c r="L272" s="64" t="s">
        <v>23</v>
      </c>
      <c r="M272" s="64" t="s">
        <v>23</v>
      </c>
      <c r="N272" s="64" t="s">
        <v>821</v>
      </c>
      <c r="O272" s="64" t="s">
        <v>4453</v>
      </c>
      <c r="P272" s="64" t="s">
        <v>1464</v>
      </c>
      <c r="Q272" s="64">
        <v>43.0</v>
      </c>
      <c r="R272" s="64" t="s">
        <v>1471</v>
      </c>
    </row>
    <row r="273" ht="12.75" customHeight="1">
      <c r="A273" s="64">
        <v>15.0</v>
      </c>
      <c r="B273" s="64" t="s">
        <v>4454</v>
      </c>
      <c r="C273" s="64" t="s">
        <v>1397</v>
      </c>
      <c r="D273" s="64" t="s">
        <v>90</v>
      </c>
      <c r="E273" s="64" t="s">
        <v>3194</v>
      </c>
      <c r="F273" s="64" t="s">
        <v>1032</v>
      </c>
      <c r="G273" s="64" t="s">
        <v>1464</v>
      </c>
      <c r="H273" s="64" t="s">
        <v>4366</v>
      </c>
      <c r="I273" s="64" t="s">
        <v>40</v>
      </c>
      <c r="J273" s="64">
        <v>6300.0</v>
      </c>
      <c r="K273" s="64">
        <v>85.0</v>
      </c>
      <c r="L273" s="64" t="s">
        <v>23</v>
      </c>
      <c r="M273" s="64" t="s">
        <v>23</v>
      </c>
      <c r="N273" s="64" t="s">
        <v>821</v>
      </c>
      <c r="O273" s="64" t="s">
        <v>4455</v>
      </c>
      <c r="P273" s="64" t="s">
        <v>1464</v>
      </c>
      <c r="Q273" s="64">
        <v>44.0</v>
      </c>
      <c r="R273" s="64" t="s">
        <v>1471</v>
      </c>
    </row>
    <row r="274" ht="12.75" customHeight="1">
      <c r="A274" s="64">
        <v>16.0</v>
      </c>
      <c r="B274" s="64" t="s">
        <v>3189</v>
      </c>
      <c r="C274" s="64" t="s">
        <v>1397</v>
      </c>
      <c r="D274" s="64" t="s">
        <v>90</v>
      </c>
      <c r="E274" s="64" t="s">
        <v>3194</v>
      </c>
      <c r="F274" s="64" t="s">
        <v>1032</v>
      </c>
      <c r="G274" s="64" t="s">
        <v>1464</v>
      </c>
      <c r="H274" s="64" t="s">
        <v>3965</v>
      </c>
      <c r="I274" s="64" t="s">
        <v>40</v>
      </c>
      <c r="J274" s="64">
        <v>4100.0</v>
      </c>
      <c r="K274" s="64">
        <v>73.0</v>
      </c>
      <c r="L274" s="64" t="s">
        <v>23</v>
      </c>
      <c r="M274" s="64" t="s">
        <v>23</v>
      </c>
      <c r="N274" s="64" t="s">
        <v>35</v>
      </c>
      <c r="O274" s="64" t="s">
        <v>4456</v>
      </c>
      <c r="P274" s="64" t="s">
        <v>1464</v>
      </c>
      <c r="Q274" s="64">
        <v>37.0</v>
      </c>
      <c r="R274" s="64" t="s">
        <v>1471</v>
      </c>
    </row>
    <row r="275" ht="12.75" customHeight="1">
      <c r="A275" s="64">
        <v>17.0</v>
      </c>
      <c r="B275" s="64" t="s">
        <v>4457</v>
      </c>
      <c r="C275" s="64" t="s">
        <v>1397</v>
      </c>
      <c r="D275" s="64" t="s">
        <v>90</v>
      </c>
      <c r="E275" s="64" t="s">
        <v>3194</v>
      </c>
      <c r="F275" s="64" t="s">
        <v>1032</v>
      </c>
      <c r="G275" s="64" t="s">
        <v>1464</v>
      </c>
      <c r="H275" s="64" t="s">
        <v>3965</v>
      </c>
      <c r="I275" s="64" t="s">
        <v>40</v>
      </c>
      <c r="J275" s="64">
        <v>5500.0</v>
      </c>
      <c r="K275" s="64">
        <v>77.0</v>
      </c>
      <c r="L275" s="64" t="s">
        <v>23</v>
      </c>
      <c r="M275" s="64" t="s">
        <v>23</v>
      </c>
      <c r="N275" s="64" t="s">
        <v>821</v>
      </c>
      <c r="O275" s="64" t="s">
        <v>4458</v>
      </c>
      <c r="P275" s="64" t="s">
        <v>1464</v>
      </c>
      <c r="Q275" s="64">
        <v>41.0</v>
      </c>
      <c r="R275" s="64" t="s">
        <v>1471</v>
      </c>
    </row>
    <row r="276" ht="12.75" customHeight="1">
      <c r="A276" s="64">
        <v>18.0</v>
      </c>
      <c r="B276" s="64" t="s">
        <v>4459</v>
      </c>
      <c r="C276" s="64" t="s">
        <v>1397</v>
      </c>
      <c r="D276" s="64" t="s">
        <v>90</v>
      </c>
      <c r="E276" s="64" t="s">
        <v>1681</v>
      </c>
      <c r="F276" s="64" t="s">
        <v>976</v>
      </c>
      <c r="G276" s="64" t="s">
        <v>1464</v>
      </c>
      <c r="H276" s="64" t="s">
        <v>3968</v>
      </c>
      <c r="I276" s="64" t="s">
        <v>40</v>
      </c>
      <c r="J276" s="64">
        <v>4500.0</v>
      </c>
      <c r="K276" s="64">
        <v>74.0</v>
      </c>
      <c r="L276" s="64" t="s">
        <v>23</v>
      </c>
      <c r="M276" s="64" t="s">
        <v>23</v>
      </c>
      <c r="N276" s="64" t="s">
        <v>814</v>
      </c>
      <c r="O276" s="64" t="s">
        <v>4460</v>
      </c>
      <c r="P276" s="64" t="s">
        <v>1464</v>
      </c>
      <c r="Q276" s="64">
        <v>39.0</v>
      </c>
      <c r="R276" s="64" t="s">
        <v>1464</v>
      </c>
    </row>
    <row r="277" ht="12.75" customHeight="1">
      <c r="A277" s="64">
        <v>21.0</v>
      </c>
      <c r="B277" s="64" t="s">
        <v>4461</v>
      </c>
      <c r="C277" s="64" t="s">
        <v>1397</v>
      </c>
      <c r="D277" s="64" t="s">
        <v>90</v>
      </c>
      <c r="E277" s="64" t="s">
        <v>1464</v>
      </c>
      <c r="F277" s="64" t="s">
        <v>1464</v>
      </c>
      <c r="G277" s="64" t="s">
        <v>4462</v>
      </c>
      <c r="H277" s="64" t="s">
        <v>3995</v>
      </c>
      <c r="I277" s="64" t="s">
        <v>21</v>
      </c>
      <c r="J277" s="64">
        <v>4000.0</v>
      </c>
      <c r="K277" s="64">
        <v>73.0</v>
      </c>
      <c r="L277" s="64" t="s">
        <v>23</v>
      </c>
      <c r="M277" s="64" t="s">
        <v>23</v>
      </c>
      <c r="N277" s="64" t="s">
        <v>35</v>
      </c>
      <c r="O277" s="64" t="s">
        <v>4463</v>
      </c>
      <c r="P277" s="64" t="s">
        <v>1464</v>
      </c>
      <c r="Q277" s="64">
        <v>37.0</v>
      </c>
      <c r="R277" s="64" t="s">
        <v>1471</v>
      </c>
    </row>
    <row r="278" ht="12.75" customHeight="1">
      <c r="A278" s="64">
        <v>22.0</v>
      </c>
      <c r="B278" s="64" t="s">
        <v>4464</v>
      </c>
      <c r="C278" s="64" t="s">
        <v>1397</v>
      </c>
      <c r="D278" s="64" t="s">
        <v>90</v>
      </c>
      <c r="E278" s="64" t="s">
        <v>2128</v>
      </c>
      <c r="F278" s="64" t="s">
        <v>1303</v>
      </c>
      <c r="G278" s="64" t="s">
        <v>1464</v>
      </c>
      <c r="H278" s="64" t="s">
        <v>4006</v>
      </c>
      <c r="I278" s="64" t="s">
        <v>40</v>
      </c>
      <c r="J278" s="64">
        <v>4500.0</v>
      </c>
      <c r="K278" s="64">
        <v>75.0</v>
      </c>
      <c r="L278" s="64" t="s">
        <v>23</v>
      </c>
      <c r="M278" s="64" t="s">
        <v>23</v>
      </c>
      <c r="N278" s="64" t="s">
        <v>821</v>
      </c>
      <c r="O278" s="64" t="s">
        <v>4465</v>
      </c>
      <c r="P278" s="64" t="s">
        <v>1464</v>
      </c>
      <c r="Q278" s="64">
        <v>40.0</v>
      </c>
      <c r="R278" s="64" t="s">
        <v>1471</v>
      </c>
    </row>
    <row r="279" ht="12.75" customHeight="1">
      <c r="A279" s="64">
        <v>23.0</v>
      </c>
      <c r="B279" s="64" t="s">
        <v>4466</v>
      </c>
      <c r="C279" s="64" t="s">
        <v>1397</v>
      </c>
      <c r="D279" s="64" t="s">
        <v>90</v>
      </c>
      <c r="E279" s="64" t="s">
        <v>1681</v>
      </c>
      <c r="F279" s="64" t="s">
        <v>976</v>
      </c>
      <c r="G279" s="64" t="s">
        <v>1464</v>
      </c>
      <c r="H279" s="64" t="s">
        <v>4021</v>
      </c>
      <c r="I279" s="64" t="s">
        <v>40</v>
      </c>
      <c r="J279" s="64">
        <v>4900.0</v>
      </c>
      <c r="K279" s="64">
        <v>75.0</v>
      </c>
      <c r="L279" s="64" t="s">
        <v>23</v>
      </c>
      <c r="M279" s="64" t="s">
        <v>23</v>
      </c>
      <c r="N279" s="64" t="s">
        <v>1464</v>
      </c>
      <c r="O279" s="64" t="s">
        <v>4467</v>
      </c>
      <c r="P279" s="64" t="s">
        <v>1464</v>
      </c>
      <c r="Q279" s="64">
        <v>38.0</v>
      </c>
      <c r="R279" s="64" t="s">
        <v>1464</v>
      </c>
    </row>
    <row r="280" ht="12.75" customHeight="1">
      <c r="A280" s="64">
        <v>24.0</v>
      </c>
      <c r="B280" s="64" t="s">
        <v>4468</v>
      </c>
      <c r="C280" s="64" t="s">
        <v>1397</v>
      </c>
      <c r="D280" s="64" t="s">
        <v>90</v>
      </c>
      <c r="E280" s="64" t="s">
        <v>1681</v>
      </c>
      <c r="F280" s="64" t="s">
        <v>976</v>
      </c>
      <c r="G280" s="64" t="s">
        <v>1464</v>
      </c>
      <c r="H280" s="64" t="s">
        <v>4045</v>
      </c>
      <c r="I280" s="64" t="s">
        <v>40</v>
      </c>
      <c r="J280" s="64">
        <v>4000.0</v>
      </c>
      <c r="K280" s="64">
        <v>75.0</v>
      </c>
      <c r="L280" s="64" t="s">
        <v>23</v>
      </c>
      <c r="M280" s="64" t="s">
        <v>23</v>
      </c>
      <c r="N280" s="64" t="s">
        <v>821</v>
      </c>
      <c r="O280" s="64" t="s">
        <v>4469</v>
      </c>
      <c r="P280" s="64" t="s">
        <v>1464</v>
      </c>
      <c r="Q280" s="64">
        <v>38.0</v>
      </c>
      <c r="R280" s="64" t="s">
        <v>1464</v>
      </c>
    </row>
    <row r="281" ht="12.75" customHeight="1">
      <c r="A281" s="64">
        <v>25.0</v>
      </c>
      <c r="B281" s="64" t="s">
        <v>4470</v>
      </c>
      <c r="C281" s="64" t="s">
        <v>1397</v>
      </c>
      <c r="D281" s="64" t="s">
        <v>90</v>
      </c>
      <c r="E281" s="64" t="s">
        <v>1681</v>
      </c>
      <c r="F281" s="64" t="s">
        <v>976</v>
      </c>
      <c r="G281" s="64" t="s">
        <v>1464</v>
      </c>
      <c r="H281" s="64" t="s">
        <v>4471</v>
      </c>
      <c r="I281" s="64" t="s">
        <v>40</v>
      </c>
      <c r="J281" s="64">
        <v>4600.0</v>
      </c>
      <c r="K281" s="64">
        <v>72.0</v>
      </c>
      <c r="L281" s="64" t="s">
        <v>23</v>
      </c>
      <c r="M281" s="64" t="s">
        <v>23</v>
      </c>
      <c r="N281" s="64" t="s">
        <v>821</v>
      </c>
      <c r="O281" s="64" t="s">
        <v>4472</v>
      </c>
      <c r="P281" s="64" t="s">
        <v>1464</v>
      </c>
      <c r="Q281" s="64">
        <v>41.0</v>
      </c>
      <c r="R281" s="64" t="s">
        <v>1464</v>
      </c>
    </row>
    <row r="282" ht="12.75" customHeight="1">
      <c r="A282" s="64">
        <v>2.0</v>
      </c>
      <c r="B282" s="64" t="s">
        <v>3783</v>
      </c>
      <c r="C282" s="64" t="s">
        <v>4473</v>
      </c>
      <c r="D282" s="64" t="s">
        <v>4474</v>
      </c>
      <c r="E282" s="64" t="s">
        <v>1482</v>
      </c>
      <c r="F282" s="64" t="s">
        <v>4475</v>
      </c>
      <c r="G282" s="64" t="s">
        <v>1464</v>
      </c>
      <c r="H282" s="64" t="s">
        <v>4356</v>
      </c>
      <c r="I282" s="64" t="s">
        <v>40</v>
      </c>
      <c r="J282" s="64">
        <v>5000.0</v>
      </c>
      <c r="K282" s="64">
        <v>74.0</v>
      </c>
      <c r="L282" s="64" t="s">
        <v>23</v>
      </c>
      <c r="M282" s="64" t="s">
        <v>40</v>
      </c>
      <c r="N282" s="64" t="s">
        <v>821</v>
      </c>
      <c r="O282" s="64" t="s">
        <v>4476</v>
      </c>
      <c r="P282" s="64" t="s">
        <v>1464</v>
      </c>
      <c r="Q282" s="64">
        <v>42.0</v>
      </c>
      <c r="R282" s="64" t="s">
        <v>1464</v>
      </c>
    </row>
    <row r="283" ht="12.75" customHeight="1">
      <c r="A283" s="64">
        <v>341.0</v>
      </c>
      <c r="B283" s="64" t="s">
        <v>1969</v>
      </c>
      <c r="C283" s="64" t="s">
        <v>1390</v>
      </c>
      <c r="D283" s="64" t="s">
        <v>900</v>
      </c>
      <c r="E283" s="64" t="s">
        <v>3180</v>
      </c>
      <c r="F283" s="64" t="s">
        <v>901</v>
      </c>
      <c r="G283" s="64" t="s">
        <v>1464</v>
      </c>
      <c r="H283" s="64" t="s">
        <v>3952</v>
      </c>
      <c r="I283" s="64" t="s">
        <v>40</v>
      </c>
      <c r="J283" s="64">
        <v>5400.0</v>
      </c>
      <c r="K283" s="64">
        <v>80.0</v>
      </c>
      <c r="L283" s="64" t="s">
        <v>23</v>
      </c>
      <c r="M283" s="64" t="s">
        <v>40</v>
      </c>
      <c r="N283" s="64" t="s">
        <v>821</v>
      </c>
      <c r="O283" s="64" t="s">
        <v>4477</v>
      </c>
      <c r="P283" s="64" t="s">
        <v>1464</v>
      </c>
      <c r="Q283" s="64">
        <v>42.0</v>
      </c>
      <c r="R283" s="64" t="s">
        <v>1464</v>
      </c>
    </row>
    <row r="284" ht="12.75" customHeight="1">
      <c r="A284" s="64">
        <v>373.0</v>
      </c>
      <c r="B284" s="64" t="s">
        <v>4478</v>
      </c>
      <c r="C284" s="64" t="s">
        <v>1390</v>
      </c>
      <c r="D284" s="64" t="s">
        <v>900</v>
      </c>
      <c r="E284" s="64" t="s">
        <v>1464</v>
      </c>
      <c r="F284" s="64" t="s">
        <v>1464</v>
      </c>
      <c r="G284" s="64" t="s">
        <v>4479</v>
      </c>
      <c r="H284" s="64" t="s">
        <v>4373</v>
      </c>
      <c r="I284" s="64" t="s">
        <v>21</v>
      </c>
      <c r="J284" s="64">
        <v>3250.0</v>
      </c>
      <c r="K284" s="64">
        <v>70.0</v>
      </c>
      <c r="L284" s="64" t="s">
        <v>23</v>
      </c>
      <c r="M284" s="64" t="s">
        <v>40</v>
      </c>
      <c r="N284" s="64" t="s">
        <v>1464</v>
      </c>
      <c r="O284" s="64" t="s">
        <v>4480</v>
      </c>
      <c r="P284" s="64" t="s">
        <v>816</v>
      </c>
      <c r="Q284" s="64">
        <v>35.0</v>
      </c>
      <c r="R284" s="64" t="s">
        <v>1464</v>
      </c>
    </row>
    <row r="285" ht="12.75" customHeight="1">
      <c r="A285" s="64">
        <v>1419.0</v>
      </c>
      <c r="B285" s="64" t="s">
        <v>4481</v>
      </c>
      <c r="C285" s="64" t="s">
        <v>1390</v>
      </c>
      <c r="D285" s="64" t="s">
        <v>900</v>
      </c>
      <c r="E285" s="64" t="s">
        <v>3180</v>
      </c>
      <c r="F285" s="64" t="s">
        <v>901</v>
      </c>
      <c r="G285" s="64" t="s">
        <v>1464</v>
      </c>
      <c r="H285" s="64" t="s">
        <v>4173</v>
      </c>
      <c r="I285" s="64" t="s">
        <v>40</v>
      </c>
      <c r="J285" s="64">
        <v>6550.0</v>
      </c>
      <c r="K285" s="64">
        <v>81.0</v>
      </c>
      <c r="L285" s="64" t="s">
        <v>23</v>
      </c>
      <c r="M285" s="64" t="s">
        <v>23</v>
      </c>
      <c r="N285" s="64" t="s">
        <v>821</v>
      </c>
      <c r="O285" s="64" t="s">
        <v>4482</v>
      </c>
      <c r="P285" s="64" t="s">
        <v>1464</v>
      </c>
      <c r="Q285" s="64">
        <v>44.0</v>
      </c>
      <c r="R285" s="64" t="s">
        <v>1471</v>
      </c>
    </row>
    <row r="286" ht="12.75" customHeight="1">
      <c r="A286" s="64">
        <v>1449.0</v>
      </c>
      <c r="B286" s="64" t="s">
        <v>2159</v>
      </c>
      <c r="C286" s="64" t="s">
        <v>1390</v>
      </c>
      <c r="D286" s="64" t="s">
        <v>900</v>
      </c>
      <c r="E286" s="64" t="s">
        <v>1464</v>
      </c>
      <c r="F286" s="64" t="s">
        <v>1464</v>
      </c>
      <c r="G286" s="64" t="s">
        <v>4483</v>
      </c>
      <c r="H286" s="64" t="s">
        <v>4246</v>
      </c>
      <c r="I286" s="64" t="s">
        <v>21</v>
      </c>
      <c r="J286" s="64">
        <v>6800.0</v>
      </c>
      <c r="K286" s="64">
        <v>87.0</v>
      </c>
      <c r="L286" s="64" t="s">
        <v>23</v>
      </c>
      <c r="M286" s="64" t="s">
        <v>23</v>
      </c>
      <c r="N286" s="64" t="s">
        <v>821</v>
      </c>
      <c r="O286" s="64" t="s">
        <v>4484</v>
      </c>
      <c r="P286" s="64" t="s">
        <v>1464</v>
      </c>
      <c r="Q286" s="64">
        <v>46.0</v>
      </c>
      <c r="R286" s="64" t="s">
        <v>1464</v>
      </c>
    </row>
    <row r="287" ht="12.75" customHeight="1">
      <c r="A287" s="64">
        <v>236.0</v>
      </c>
      <c r="B287" s="64" t="s">
        <v>4485</v>
      </c>
      <c r="C287" s="64" t="s">
        <v>4486</v>
      </c>
      <c r="D287" s="64" t="s">
        <v>4487</v>
      </c>
      <c r="E287" s="64" t="s">
        <v>1464</v>
      </c>
      <c r="F287" s="64" t="s">
        <v>1464</v>
      </c>
      <c r="G287" s="64" t="s">
        <v>819</v>
      </c>
      <c r="H287" s="64" t="s">
        <v>4063</v>
      </c>
      <c r="I287" s="64" t="s">
        <v>21</v>
      </c>
      <c r="J287" s="64">
        <v>5700.0</v>
      </c>
      <c r="K287" s="64">
        <v>78.0</v>
      </c>
      <c r="L287" s="64" t="s">
        <v>23</v>
      </c>
      <c r="M287" s="64" t="s">
        <v>23</v>
      </c>
      <c r="N287" s="64" t="s">
        <v>814</v>
      </c>
      <c r="O287" s="64" t="s">
        <v>4488</v>
      </c>
      <c r="P287" s="64" t="s">
        <v>1464</v>
      </c>
      <c r="Q287" s="64">
        <v>41.0</v>
      </c>
      <c r="R287" s="64" t="s">
        <v>1464</v>
      </c>
    </row>
    <row r="288" ht="12.75" customHeight="1">
      <c r="A288" s="64">
        <v>5.0</v>
      </c>
      <c r="B288" s="64" t="s">
        <v>4402</v>
      </c>
      <c r="C288" s="64" t="s">
        <v>1376</v>
      </c>
      <c r="D288" s="64" t="s">
        <v>228</v>
      </c>
      <c r="E288" s="64" t="s">
        <v>1464</v>
      </c>
      <c r="F288" s="64" t="s">
        <v>1464</v>
      </c>
      <c r="G288" s="64" t="s">
        <v>933</v>
      </c>
      <c r="H288" s="64" t="s">
        <v>4489</v>
      </c>
      <c r="I288" s="64" t="s">
        <v>21</v>
      </c>
      <c r="J288" s="64">
        <v>3600.0</v>
      </c>
      <c r="K288" s="64">
        <v>71.0</v>
      </c>
      <c r="L288" s="64" t="s">
        <v>23</v>
      </c>
      <c r="M288" s="64" t="s">
        <v>35</v>
      </c>
      <c r="N288" s="64" t="s">
        <v>1464</v>
      </c>
      <c r="O288" s="64" t="s">
        <v>4490</v>
      </c>
      <c r="P288" s="64" t="s">
        <v>1464</v>
      </c>
      <c r="Q288" s="64">
        <v>35.0</v>
      </c>
      <c r="R288" s="64" t="s">
        <v>1464</v>
      </c>
    </row>
    <row r="289" ht="12.75" customHeight="1">
      <c r="A289" s="64">
        <v>303.0</v>
      </c>
      <c r="B289" s="64" t="s">
        <v>4491</v>
      </c>
      <c r="C289" s="64" t="s">
        <v>1376</v>
      </c>
      <c r="D289" s="64" t="s">
        <v>228</v>
      </c>
      <c r="E289" s="64" t="s">
        <v>1491</v>
      </c>
      <c r="F289" s="64" t="s">
        <v>739</v>
      </c>
      <c r="G289" s="64" t="s">
        <v>1464</v>
      </c>
      <c r="H289" s="64" t="s">
        <v>4492</v>
      </c>
      <c r="I289" s="64" t="s">
        <v>40</v>
      </c>
      <c r="J289" s="64">
        <v>4100.0</v>
      </c>
      <c r="K289" s="64">
        <v>77.0</v>
      </c>
      <c r="L289" s="64" t="s">
        <v>23</v>
      </c>
      <c r="M289" s="64" t="s">
        <v>23</v>
      </c>
      <c r="N289" s="64" t="s">
        <v>814</v>
      </c>
      <c r="O289" s="64" t="s">
        <v>4493</v>
      </c>
      <c r="P289" s="64" t="s">
        <v>1464</v>
      </c>
      <c r="Q289" s="64">
        <v>35.0</v>
      </c>
      <c r="R289" s="64" t="s">
        <v>1464</v>
      </c>
    </row>
    <row r="290" ht="12.75" customHeight="1">
      <c r="A290" s="64">
        <v>302.0</v>
      </c>
      <c r="B290" s="64" t="s">
        <v>1473</v>
      </c>
      <c r="C290" s="64" t="s">
        <v>1376</v>
      </c>
      <c r="D290" s="64" t="s">
        <v>228</v>
      </c>
      <c r="E290" s="64" t="s">
        <v>1464</v>
      </c>
      <c r="F290" s="64" t="s">
        <v>1464</v>
      </c>
      <c r="G290" s="64" t="s">
        <v>4494</v>
      </c>
      <c r="H290" s="64" t="s">
        <v>4492</v>
      </c>
      <c r="I290" s="64" t="s">
        <v>21</v>
      </c>
      <c r="J290" s="64">
        <v>6700.0</v>
      </c>
      <c r="K290" s="64">
        <v>84.0</v>
      </c>
      <c r="L290" s="64" t="s">
        <v>23</v>
      </c>
      <c r="M290" s="64" t="s">
        <v>23</v>
      </c>
      <c r="N290" s="64" t="s">
        <v>821</v>
      </c>
      <c r="O290" s="64" t="s">
        <v>4495</v>
      </c>
      <c r="P290" s="64" t="s">
        <v>1464</v>
      </c>
      <c r="Q290" s="64">
        <v>48.0</v>
      </c>
      <c r="R290" s="64" t="s">
        <v>1464</v>
      </c>
    </row>
    <row r="291" ht="12.75" customHeight="1">
      <c r="A291" s="64">
        <v>301.0</v>
      </c>
      <c r="B291" s="64" t="s">
        <v>4496</v>
      </c>
      <c r="C291" s="64" t="s">
        <v>1376</v>
      </c>
      <c r="D291" s="64" t="s">
        <v>228</v>
      </c>
      <c r="E291" s="64" t="s">
        <v>1491</v>
      </c>
      <c r="F291" s="64" t="s">
        <v>739</v>
      </c>
      <c r="G291" s="64" t="s">
        <v>1464</v>
      </c>
      <c r="H291" s="64" t="s">
        <v>4492</v>
      </c>
      <c r="I291" s="64" t="s">
        <v>40</v>
      </c>
      <c r="J291" s="64">
        <v>8700.0</v>
      </c>
      <c r="K291" s="64">
        <v>91.0</v>
      </c>
      <c r="L291" s="64" t="s">
        <v>23</v>
      </c>
      <c r="M291" s="64" t="s">
        <v>23</v>
      </c>
      <c r="N291" s="64" t="s">
        <v>821</v>
      </c>
      <c r="O291" s="64" t="s">
        <v>4497</v>
      </c>
      <c r="P291" s="64" t="s">
        <v>1464</v>
      </c>
      <c r="Q291" s="64">
        <v>50.0</v>
      </c>
      <c r="R291" s="64" t="s">
        <v>1464</v>
      </c>
    </row>
    <row r="292" ht="12.75" customHeight="1">
      <c r="A292" s="64">
        <v>311.0</v>
      </c>
      <c r="B292" s="64" t="s">
        <v>2806</v>
      </c>
      <c r="C292" s="64" t="s">
        <v>1376</v>
      </c>
      <c r="D292" s="64" t="s">
        <v>228</v>
      </c>
      <c r="E292" s="64" t="s">
        <v>1464</v>
      </c>
      <c r="F292" s="64" t="s">
        <v>1464</v>
      </c>
      <c r="G292" s="64" t="s">
        <v>4498</v>
      </c>
      <c r="H292" s="64" t="s">
        <v>4499</v>
      </c>
      <c r="I292" s="64" t="s">
        <v>21</v>
      </c>
      <c r="J292" s="64">
        <v>8800.0</v>
      </c>
      <c r="K292" s="64">
        <v>93.0</v>
      </c>
      <c r="L292" s="64" t="s">
        <v>23</v>
      </c>
      <c r="M292" s="64" t="s">
        <v>23</v>
      </c>
      <c r="N292" s="64" t="s">
        <v>821</v>
      </c>
      <c r="O292" s="64" t="s">
        <v>4500</v>
      </c>
      <c r="P292" s="64" t="s">
        <v>1464</v>
      </c>
      <c r="Q292" s="64">
        <v>46.0</v>
      </c>
      <c r="R292" s="64" t="s">
        <v>1464</v>
      </c>
    </row>
    <row r="293" ht="12.75" customHeight="1">
      <c r="A293" s="64">
        <v>304.0</v>
      </c>
      <c r="B293" s="64" t="s">
        <v>2519</v>
      </c>
      <c r="C293" s="64" t="s">
        <v>1376</v>
      </c>
      <c r="D293" s="64" t="s">
        <v>228</v>
      </c>
      <c r="E293" s="64" t="s">
        <v>1464</v>
      </c>
      <c r="F293" s="64" t="s">
        <v>1464</v>
      </c>
      <c r="G293" s="64" t="s">
        <v>918</v>
      </c>
      <c r="H293" s="64" t="s">
        <v>4501</v>
      </c>
      <c r="I293" s="64" t="s">
        <v>21</v>
      </c>
      <c r="J293" s="64">
        <v>8400.0</v>
      </c>
      <c r="K293" s="64">
        <v>92.0</v>
      </c>
      <c r="L293" s="64" t="s">
        <v>23</v>
      </c>
      <c r="M293" s="64" t="s">
        <v>23</v>
      </c>
      <c r="N293" s="64" t="s">
        <v>821</v>
      </c>
      <c r="O293" s="64" t="s">
        <v>4502</v>
      </c>
      <c r="P293" s="64" t="s">
        <v>1464</v>
      </c>
      <c r="Q293" s="64">
        <v>44.0</v>
      </c>
      <c r="R293" s="64" t="s">
        <v>1464</v>
      </c>
    </row>
    <row r="294" ht="12.75" customHeight="1">
      <c r="A294" s="64">
        <v>305.0</v>
      </c>
      <c r="B294" s="64" t="s">
        <v>4503</v>
      </c>
      <c r="C294" s="64" t="s">
        <v>1376</v>
      </c>
      <c r="D294" s="64" t="s">
        <v>228</v>
      </c>
      <c r="E294" s="64" t="s">
        <v>1491</v>
      </c>
      <c r="F294" s="64" t="s">
        <v>739</v>
      </c>
      <c r="G294" s="64" t="s">
        <v>1464</v>
      </c>
      <c r="H294" s="64" t="s">
        <v>3925</v>
      </c>
      <c r="I294" s="64" t="s">
        <v>40</v>
      </c>
      <c r="J294" s="64">
        <v>6550.0</v>
      </c>
      <c r="K294" s="64">
        <v>84.0</v>
      </c>
      <c r="L294" s="64" t="s">
        <v>23</v>
      </c>
      <c r="M294" s="64" t="s">
        <v>23</v>
      </c>
      <c r="N294" s="64" t="s">
        <v>821</v>
      </c>
      <c r="O294" s="64" t="s">
        <v>4504</v>
      </c>
      <c r="P294" s="64" t="s">
        <v>1464</v>
      </c>
      <c r="Q294" s="64">
        <v>42.0</v>
      </c>
      <c r="R294" s="64" t="s">
        <v>1464</v>
      </c>
    </row>
    <row r="295" ht="12.75" customHeight="1">
      <c r="A295" s="64">
        <v>306.0</v>
      </c>
      <c r="B295" s="64" t="s">
        <v>4505</v>
      </c>
      <c r="C295" s="64" t="s">
        <v>1376</v>
      </c>
      <c r="D295" s="64" t="s">
        <v>228</v>
      </c>
      <c r="E295" s="64" t="s">
        <v>1491</v>
      </c>
      <c r="F295" s="64" t="s">
        <v>739</v>
      </c>
      <c r="G295" s="64" t="s">
        <v>1464</v>
      </c>
      <c r="H295" s="64" t="s">
        <v>3927</v>
      </c>
      <c r="I295" s="64" t="s">
        <v>40</v>
      </c>
      <c r="J295" s="64">
        <v>5800.0</v>
      </c>
      <c r="K295" s="64">
        <v>84.0</v>
      </c>
      <c r="L295" s="64" t="s">
        <v>23</v>
      </c>
      <c r="M295" s="64" t="s">
        <v>23</v>
      </c>
      <c r="N295" s="64" t="s">
        <v>814</v>
      </c>
      <c r="O295" s="64" t="s">
        <v>4506</v>
      </c>
      <c r="P295" s="64" t="s">
        <v>1464</v>
      </c>
      <c r="Q295" s="64">
        <v>40.0</v>
      </c>
      <c r="R295" s="64" t="s">
        <v>1464</v>
      </c>
    </row>
    <row r="296" ht="12.75" customHeight="1">
      <c r="A296" s="64">
        <v>308.0</v>
      </c>
      <c r="B296" s="64" t="s">
        <v>3105</v>
      </c>
      <c r="C296" s="64" t="s">
        <v>1376</v>
      </c>
      <c r="D296" s="64" t="s">
        <v>228</v>
      </c>
      <c r="E296" s="64" t="s">
        <v>1464</v>
      </c>
      <c r="F296" s="64" t="s">
        <v>1464</v>
      </c>
      <c r="G296" s="64" t="s">
        <v>927</v>
      </c>
      <c r="H296" s="64" t="s">
        <v>4331</v>
      </c>
      <c r="I296" s="64" t="s">
        <v>21</v>
      </c>
      <c r="J296" s="64">
        <v>4250.0</v>
      </c>
      <c r="K296" s="64">
        <v>74.0</v>
      </c>
      <c r="L296" s="64" t="s">
        <v>23</v>
      </c>
      <c r="M296" s="64" t="s">
        <v>40</v>
      </c>
      <c r="N296" s="64" t="s">
        <v>1464</v>
      </c>
      <c r="O296" s="64" t="s">
        <v>4507</v>
      </c>
      <c r="P296" s="64" t="s">
        <v>1464</v>
      </c>
      <c r="Q296" s="64">
        <v>38.0</v>
      </c>
      <c r="R296" s="64" t="s">
        <v>1464</v>
      </c>
    </row>
    <row r="297" ht="12.75" customHeight="1">
      <c r="A297" s="64">
        <v>307.0</v>
      </c>
      <c r="B297" s="64" t="s">
        <v>1989</v>
      </c>
      <c r="C297" s="64" t="s">
        <v>1376</v>
      </c>
      <c r="D297" s="64" t="s">
        <v>228</v>
      </c>
      <c r="E297" s="64" t="s">
        <v>1464</v>
      </c>
      <c r="F297" s="64" t="s">
        <v>1464</v>
      </c>
      <c r="G297" s="64" t="s">
        <v>4508</v>
      </c>
      <c r="H297" s="64" t="s">
        <v>4331</v>
      </c>
      <c r="I297" s="64" t="s">
        <v>21</v>
      </c>
      <c r="J297" s="64">
        <v>6800.0</v>
      </c>
      <c r="K297" s="64">
        <v>86.0</v>
      </c>
      <c r="L297" s="64" t="s">
        <v>23</v>
      </c>
      <c r="M297" s="64" t="s">
        <v>40</v>
      </c>
      <c r="N297" s="64" t="s">
        <v>1464</v>
      </c>
      <c r="O297" s="64" t="s">
        <v>4509</v>
      </c>
      <c r="P297" s="64" t="s">
        <v>1464</v>
      </c>
      <c r="Q297" s="64">
        <v>44.0</v>
      </c>
      <c r="R297" s="64" t="s">
        <v>1464</v>
      </c>
    </row>
    <row r="298" ht="12.75" customHeight="1">
      <c r="A298" s="64">
        <v>309.0</v>
      </c>
      <c r="B298" s="64" t="s">
        <v>4510</v>
      </c>
      <c r="C298" s="64" t="s">
        <v>1376</v>
      </c>
      <c r="D298" s="64" t="s">
        <v>228</v>
      </c>
      <c r="E298" s="64" t="s">
        <v>1464</v>
      </c>
      <c r="F298" s="64" t="s">
        <v>1464</v>
      </c>
      <c r="G298" s="64" t="s">
        <v>1005</v>
      </c>
      <c r="H298" s="64" t="s">
        <v>4337</v>
      </c>
      <c r="I298" s="64" t="s">
        <v>21</v>
      </c>
      <c r="J298" s="64">
        <v>7300.0</v>
      </c>
      <c r="K298" s="64">
        <v>88.0</v>
      </c>
      <c r="L298" s="64" t="s">
        <v>23</v>
      </c>
      <c r="M298" s="64" t="s">
        <v>40</v>
      </c>
      <c r="N298" s="64" t="s">
        <v>1464</v>
      </c>
      <c r="O298" s="64" t="s">
        <v>4511</v>
      </c>
      <c r="P298" s="64" t="s">
        <v>1464</v>
      </c>
      <c r="Q298" s="64">
        <v>45.0</v>
      </c>
      <c r="R298" s="64" t="s">
        <v>1464</v>
      </c>
    </row>
    <row r="299" ht="12.75" customHeight="1">
      <c r="A299" s="64">
        <v>310.0</v>
      </c>
      <c r="B299" s="64" t="s">
        <v>2181</v>
      </c>
      <c r="C299" s="64" t="s">
        <v>1376</v>
      </c>
      <c r="D299" s="64" t="s">
        <v>228</v>
      </c>
      <c r="E299" s="64" t="s">
        <v>1464</v>
      </c>
      <c r="F299" s="64" t="s">
        <v>1464</v>
      </c>
      <c r="G299" s="64" t="s">
        <v>933</v>
      </c>
      <c r="H299" s="64" t="s">
        <v>4512</v>
      </c>
      <c r="I299" s="64" t="s">
        <v>21</v>
      </c>
      <c r="J299" s="64">
        <v>7450.0</v>
      </c>
      <c r="K299" s="64">
        <v>89.0</v>
      </c>
      <c r="L299" s="64" t="s">
        <v>23</v>
      </c>
      <c r="M299" s="64" t="s">
        <v>23</v>
      </c>
      <c r="N299" s="64" t="s">
        <v>1464</v>
      </c>
      <c r="O299" s="64" t="s">
        <v>4513</v>
      </c>
      <c r="P299" s="64" t="s">
        <v>1464</v>
      </c>
      <c r="Q299" s="64">
        <v>46.0</v>
      </c>
      <c r="R299" s="64" t="s">
        <v>1464</v>
      </c>
    </row>
    <row r="300" ht="12.75" customHeight="1">
      <c r="A300" s="64">
        <v>312.0</v>
      </c>
      <c r="B300" s="64" t="s">
        <v>1718</v>
      </c>
      <c r="C300" s="64" t="s">
        <v>1376</v>
      </c>
      <c r="D300" s="64" t="s">
        <v>228</v>
      </c>
      <c r="E300" s="64" t="s">
        <v>1464</v>
      </c>
      <c r="F300" s="64" t="s">
        <v>1464</v>
      </c>
      <c r="G300" s="64" t="s">
        <v>933</v>
      </c>
      <c r="H300" s="64" t="s">
        <v>3932</v>
      </c>
      <c r="I300" s="64" t="s">
        <v>21</v>
      </c>
      <c r="J300" s="64">
        <v>6000.0</v>
      </c>
      <c r="K300" s="64">
        <v>84.0</v>
      </c>
      <c r="L300" s="64" t="s">
        <v>23</v>
      </c>
      <c r="M300" s="64" t="s">
        <v>23</v>
      </c>
      <c r="N300" s="64" t="s">
        <v>1464</v>
      </c>
      <c r="O300" s="64" t="s">
        <v>4514</v>
      </c>
      <c r="P300" s="64" t="s">
        <v>1464</v>
      </c>
      <c r="Q300" s="64">
        <v>43.0</v>
      </c>
      <c r="R300" s="64" t="s">
        <v>1464</v>
      </c>
    </row>
    <row r="301" ht="12.75" customHeight="1">
      <c r="A301" s="64">
        <v>314.0</v>
      </c>
      <c r="B301" s="64" t="s">
        <v>4515</v>
      </c>
      <c r="C301" s="64" t="s">
        <v>1376</v>
      </c>
      <c r="D301" s="64" t="s">
        <v>228</v>
      </c>
      <c r="E301" s="64" t="s">
        <v>1464</v>
      </c>
      <c r="F301" s="64" t="s">
        <v>1464</v>
      </c>
      <c r="G301" s="64" t="s">
        <v>918</v>
      </c>
      <c r="H301" s="64" t="s">
        <v>4516</v>
      </c>
      <c r="I301" s="64" t="s">
        <v>21</v>
      </c>
      <c r="J301" s="64">
        <v>4300.0</v>
      </c>
      <c r="K301" s="64">
        <v>74.0</v>
      </c>
      <c r="L301" s="64" t="s">
        <v>23</v>
      </c>
      <c r="M301" s="64" t="s">
        <v>23</v>
      </c>
      <c r="N301" s="64" t="s">
        <v>1464</v>
      </c>
      <c r="O301" s="64" t="s">
        <v>4517</v>
      </c>
      <c r="P301" s="64" t="s">
        <v>1464</v>
      </c>
      <c r="Q301" s="64">
        <v>39.0</v>
      </c>
      <c r="R301" s="64" t="s">
        <v>1464</v>
      </c>
    </row>
    <row r="302" ht="12.75" customHeight="1">
      <c r="A302" s="64">
        <v>315.0</v>
      </c>
      <c r="B302" s="64" t="s">
        <v>1494</v>
      </c>
      <c r="C302" s="64" t="s">
        <v>1376</v>
      </c>
      <c r="D302" s="64" t="s">
        <v>228</v>
      </c>
      <c r="E302" s="64" t="s">
        <v>1464</v>
      </c>
      <c r="F302" s="64" t="s">
        <v>1464</v>
      </c>
      <c r="G302" s="64" t="s">
        <v>931</v>
      </c>
      <c r="H302" s="64" t="s">
        <v>4516</v>
      </c>
      <c r="I302" s="64" t="s">
        <v>21</v>
      </c>
      <c r="J302" s="64">
        <v>4400.0</v>
      </c>
      <c r="K302" s="64">
        <v>76.0</v>
      </c>
      <c r="L302" s="64" t="s">
        <v>23</v>
      </c>
      <c r="M302" s="64" t="s">
        <v>23</v>
      </c>
      <c r="N302" s="64" t="s">
        <v>1464</v>
      </c>
      <c r="O302" s="64" t="s">
        <v>4518</v>
      </c>
      <c r="P302" s="64" t="s">
        <v>1464</v>
      </c>
      <c r="Q302" s="64">
        <v>40.0</v>
      </c>
      <c r="R302" s="64" t="s">
        <v>1464</v>
      </c>
    </row>
    <row r="303" ht="12.75" customHeight="1">
      <c r="A303" s="64">
        <v>313.0</v>
      </c>
      <c r="B303" s="64" t="s">
        <v>4519</v>
      </c>
      <c r="C303" s="64" t="s">
        <v>1376</v>
      </c>
      <c r="D303" s="64" t="s">
        <v>228</v>
      </c>
      <c r="E303" s="64" t="s">
        <v>1464</v>
      </c>
      <c r="F303" s="64" t="s">
        <v>1464</v>
      </c>
      <c r="G303" s="64" t="s">
        <v>1695</v>
      </c>
      <c r="H303" s="64" t="s">
        <v>4516</v>
      </c>
      <c r="I303" s="64" t="s">
        <v>21</v>
      </c>
      <c r="J303" s="64">
        <v>6000.0</v>
      </c>
      <c r="K303" s="64">
        <v>83.0</v>
      </c>
      <c r="L303" s="64" t="s">
        <v>23</v>
      </c>
      <c r="M303" s="64" t="s">
        <v>23</v>
      </c>
      <c r="N303" s="64" t="s">
        <v>1464</v>
      </c>
      <c r="O303" s="64" t="s">
        <v>4520</v>
      </c>
      <c r="P303" s="64" t="s">
        <v>1464</v>
      </c>
      <c r="Q303" s="64">
        <v>41.0</v>
      </c>
      <c r="R303" s="64" t="s">
        <v>1464</v>
      </c>
    </row>
    <row r="304" ht="12.75" customHeight="1">
      <c r="A304" s="64">
        <v>316.0</v>
      </c>
      <c r="B304" s="64" t="s">
        <v>2748</v>
      </c>
      <c r="C304" s="64" t="s">
        <v>1376</v>
      </c>
      <c r="D304" s="64" t="s">
        <v>228</v>
      </c>
      <c r="E304" s="64" t="s">
        <v>1464</v>
      </c>
      <c r="F304" s="64" t="s">
        <v>1464</v>
      </c>
      <c r="G304" s="64" t="s">
        <v>1695</v>
      </c>
      <c r="H304" s="64" t="s">
        <v>3934</v>
      </c>
      <c r="I304" s="64" t="s">
        <v>21</v>
      </c>
      <c r="J304" s="64">
        <v>4300.0</v>
      </c>
      <c r="K304" s="64">
        <v>73.0</v>
      </c>
      <c r="L304" s="64" t="s">
        <v>23</v>
      </c>
      <c r="M304" s="64" t="s">
        <v>40</v>
      </c>
      <c r="N304" s="64" t="s">
        <v>1464</v>
      </c>
      <c r="O304" s="64" t="s">
        <v>4521</v>
      </c>
      <c r="P304" s="64" t="s">
        <v>1464</v>
      </c>
      <c r="Q304" s="64">
        <v>40.0</v>
      </c>
      <c r="R304" s="64" t="s">
        <v>1464</v>
      </c>
    </row>
    <row r="305" ht="12.75" customHeight="1">
      <c r="A305" s="64">
        <v>318.0</v>
      </c>
      <c r="B305" s="64" t="s">
        <v>3736</v>
      </c>
      <c r="C305" s="64" t="s">
        <v>1376</v>
      </c>
      <c r="D305" s="64" t="s">
        <v>228</v>
      </c>
      <c r="E305" s="64" t="s">
        <v>1464</v>
      </c>
      <c r="F305" s="64" t="s">
        <v>1464</v>
      </c>
      <c r="G305" s="64" t="s">
        <v>1378</v>
      </c>
      <c r="H305" s="64" t="s">
        <v>3934</v>
      </c>
      <c r="I305" s="64" t="s">
        <v>21</v>
      </c>
      <c r="J305" s="64">
        <v>6050.0</v>
      </c>
      <c r="K305" s="64">
        <v>80.0</v>
      </c>
      <c r="L305" s="64" t="s">
        <v>23</v>
      </c>
      <c r="M305" s="64" t="s">
        <v>23</v>
      </c>
      <c r="N305" s="64" t="s">
        <v>1464</v>
      </c>
      <c r="O305" s="64" t="s">
        <v>4522</v>
      </c>
      <c r="P305" s="64" t="s">
        <v>1464</v>
      </c>
      <c r="Q305" s="64">
        <v>40.0</v>
      </c>
      <c r="R305" s="64" t="s">
        <v>1464</v>
      </c>
    </row>
    <row r="306" ht="12.75" customHeight="1">
      <c r="A306" s="64">
        <v>317.0</v>
      </c>
      <c r="B306" s="64" t="s">
        <v>2156</v>
      </c>
      <c r="C306" s="64" t="s">
        <v>1376</v>
      </c>
      <c r="D306" s="64" t="s">
        <v>228</v>
      </c>
      <c r="E306" s="64" t="s">
        <v>1555</v>
      </c>
      <c r="F306" s="64" t="s">
        <v>1379</v>
      </c>
      <c r="G306" s="64" t="s">
        <v>1464</v>
      </c>
      <c r="H306" s="64" t="s">
        <v>3934</v>
      </c>
      <c r="I306" s="64" t="s">
        <v>40</v>
      </c>
      <c r="J306" s="64">
        <v>6600.0</v>
      </c>
      <c r="K306" s="64">
        <v>84.0</v>
      </c>
      <c r="L306" s="64" t="s">
        <v>23</v>
      </c>
      <c r="M306" s="64" t="s">
        <v>40</v>
      </c>
      <c r="N306" s="64" t="s">
        <v>1464</v>
      </c>
      <c r="O306" s="64" t="s">
        <v>4523</v>
      </c>
      <c r="P306" s="64" t="s">
        <v>816</v>
      </c>
      <c r="Q306" s="64">
        <v>45.0</v>
      </c>
      <c r="R306" s="64" t="s">
        <v>1464</v>
      </c>
    </row>
    <row r="307" ht="12.75" customHeight="1">
      <c r="A307" s="64">
        <v>319.0</v>
      </c>
      <c r="B307" s="64" t="s">
        <v>4524</v>
      </c>
      <c r="C307" s="64" t="s">
        <v>1376</v>
      </c>
      <c r="D307" s="64" t="s">
        <v>228</v>
      </c>
      <c r="E307" s="64" t="s">
        <v>1491</v>
      </c>
      <c r="F307" s="64" t="s">
        <v>739</v>
      </c>
      <c r="G307" s="64" t="s">
        <v>1464</v>
      </c>
      <c r="H307" s="64" t="s">
        <v>3938</v>
      </c>
      <c r="I307" s="64" t="s">
        <v>40</v>
      </c>
      <c r="J307" s="64">
        <v>4250.0</v>
      </c>
      <c r="K307" s="64">
        <v>73.0</v>
      </c>
      <c r="L307" s="64" t="s">
        <v>23</v>
      </c>
      <c r="M307" s="64" t="s">
        <v>40</v>
      </c>
      <c r="N307" s="64" t="s">
        <v>1464</v>
      </c>
      <c r="O307" s="64" t="s">
        <v>4525</v>
      </c>
      <c r="P307" s="64" t="s">
        <v>1464</v>
      </c>
      <c r="Q307" s="64">
        <v>39.0</v>
      </c>
      <c r="R307" s="64" t="s">
        <v>1464</v>
      </c>
    </row>
    <row r="308" ht="12.75" customHeight="1">
      <c r="A308" s="64">
        <v>320.0</v>
      </c>
      <c r="B308" s="64" t="s">
        <v>4519</v>
      </c>
      <c r="C308" s="64" t="s">
        <v>1376</v>
      </c>
      <c r="D308" s="64" t="s">
        <v>228</v>
      </c>
      <c r="E308" s="64" t="s">
        <v>1464</v>
      </c>
      <c r="F308" s="64" t="s">
        <v>1464</v>
      </c>
      <c r="G308" s="64" t="s">
        <v>1695</v>
      </c>
      <c r="H308" s="64" t="s">
        <v>3940</v>
      </c>
      <c r="I308" s="64" t="s">
        <v>21</v>
      </c>
      <c r="J308" s="64">
        <v>3800.0</v>
      </c>
      <c r="K308" s="64">
        <v>73.0</v>
      </c>
      <c r="L308" s="64" t="s">
        <v>23</v>
      </c>
      <c r="M308" s="64" t="s">
        <v>23</v>
      </c>
      <c r="N308" s="64" t="s">
        <v>1464</v>
      </c>
      <c r="O308" s="64" t="s">
        <v>4526</v>
      </c>
      <c r="P308" s="64" t="s">
        <v>1464</v>
      </c>
      <c r="Q308" s="64">
        <v>34.0</v>
      </c>
      <c r="R308" s="64" t="s">
        <v>1464</v>
      </c>
    </row>
    <row r="309" ht="12.75" customHeight="1">
      <c r="A309" s="64">
        <v>322.0</v>
      </c>
      <c r="B309" s="64" t="s">
        <v>1627</v>
      </c>
      <c r="C309" s="64" t="s">
        <v>1376</v>
      </c>
      <c r="D309" s="64" t="s">
        <v>228</v>
      </c>
      <c r="E309" s="64" t="s">
        <v>1464</v>
      </c>
      <c r="F309" s="64" t="s">
        <v>1464</v>
      </c>
      <c r="G309" s="64" t="s">
        <v>921</v>
      </c>
      <c r="H309" s="64" t="s">
        <v>3940</v>
      </c>
      <c r="I309" s="64" t="s">
        <v>21</v>
      </c>
      <c r="J309" s="64">
        <v>4750.0</v>
      </c>
      <c r="K309" s="64">
        <v>77.0</v>
      </c>
      <c r="L309" s="64" t="s">
        <v>23</v>
      </c>
      <c r="M309" s="64" t="s">
        <v>40</v>
      </c>
      <c r="N309" s="64" t="s">
        <v>1464</v>
      </c>
      <c r="O309" s="64" t="s">
        <v>4527</v>
      </c>
      <c r="P309" s="64" t="s">
        <v>1464</v>
      </c>
      <c r="Q309" s="64">
        <v>41.0</v>
      </c>
      <c r="R309" s="64" t="s">
        <v>1464</v>
      </c>
    </row>
    <row r="310" ht="12.75" customHeight="1">
      <c r="A310" s="64">
        <v>321.0</v>
      </c>
      <c r="B310" s="64" t="s">
        <v>1751</v>
      </c>
      <c r="C310" s="64" t="s">
        <v>1376</v>
      </c>
      <c r="D310" s="64" t="s">
        <v>228</v>
      </c>
      <c r="E310" s="64" t="s">
        <v>1470</v>
      </c>
      <c r="F310" s="64" t="s">
        <v>275</v>
      </c>
      <c r="G310" s="64" t="s">
        <v>1464</v>
      </c>
      <c r="H310" s="64" t="s">
        <v>3940</v>
      </c>
      <c r="I310" s="64" t="s">
        <v>40</v>
      </c>
      <c r="J310" s="64">
        <v>4500.0</v>
      </c>
      <c r="K310" s="64">
        <v>78.0</v>
      </c>
      <c r="L310" s="64" t="s">
        <v>23</v>
      </c>
      <c r="M310" s="64" t="s">
        <v>40</v>
      </c>
      <c r="N310" s="64" t="s">
        <v>1464</v>
      </c>
      <c r="O310" s="64" t="s">
        <v>4528</v>
      </c>
      <c r="P310" s="64" t="s">
        <v>1464</v>
      </c>
      <c r="Q310" s="64">
        <v>38.0</v>
      </c>
      <c r="R310" s="64" t="s">
        <v>1464</v>
      </c>
    </row>
    <row r="311" ht="12.75" customHeight="1">
      <c r="A311" s="64">
        <v>323.0</v>
      </c>
      <c r="B311" s="64" t="s">
        <v>4529</v>
      </c>
      <c r="C311" s="64" t="s">
        <v>1376</v>
      </c>
      <c r="D311" s="64" t="s">
        <v>228</v>
      </c>
      <c r="E311" s="64" t="s">
        <v>1464</v>
      </c>
      <c r="F311" s="64" t="s">
        <v>1464</v>
      </c>
      <c r="G311" s="64" t="s">
        <v>906</v>
      </c>
      <c r="H311" s="64" t="s">
        <v>4444</v>
      </c>
      <c r="I311" s="64" t="s">
        <v>21</v>
      </c>
      <c r="J311" s="64">
        <v>7650.0</v>
      </c>
      <c r="K311" s="64">
        <v>88.0</v>
      </c>
      <c r="L311" s="64" t="s">
        <v>23</v>
      </c>
      <c r="M311" s="64" t="s">
        <v>40</v>
      </c>
      <c r="N311" s="64" t="s">
        <v>1464</v>
      </c>
      <c r="O311" s="64" t="s">
        <v>4530</v>
      </c>
      <c r="P311" s="64" t="s">
        <v>816</v>
      </c>
      <c r="Q311" s="64">
        <v>47.0</v>
      </c>
      <c r="R311" s="64" t="s">
        <v>1464</v>
      </c>
    </row>
    <row r="312" ht="12.75" customHeight="1">
      <c r="A312" s="64">
        <v>324.0</v>
      </c>
      <c r="B312" s="64" t="s">
        <v>1562</v>
      </c>
      <c r="C312" s="64" t="s">
        <v>1376</v>
      </c>
      <c r="D312" s="64" t="s">
        <v>228</v>
      </c>
      <c r="E312" s="64" t="s">
        <v>1464</v>
      </c>
      <c r="F312" s="64" t="s">
        <v>1464</v>
      </c>
      <c r="G312" s="64" t="s">
        <v>1451</v>
      </c>
      <c r="H312" s="64" t="s">
        <v>3942</v>
      </c>
      <c r="I312" s="64" t="s">
        <v>21</v>
      </c>
      <c r="J312" s="64">
        <v>4600.0</v>
      </c>
      <c r="K312" s="64">
        <v>74.0</v>
      </c>
      <c r="L312" s="64" t="s">
        <v>23</v>
      </c>
      <c r="M312" s="64" t="s">
        <v>40</v>
      </c>
      <c r="N312" s="64" t="s">
        <v>1464</v>
      </c>
      <c r="O312" s="64" t="s">
        <v>4531</v>
      </c>
      <c r="P312" s="64" t="s">
        <v>1464</v>
      </c>
      <c r="Q312" s="64">
        <v>40.0</v>
      </c>
      <c r="R312" s="64" t="s">
        <v>1464</v>
      </c>
    </row>
    <row r="313" ht="12.75" customHeight="1">
      <c r="A313" s="64">
        <v>325.0</v>
      </c>
      <c r="B313" s="64" t="s">
        <v>1715</v>
      </c>
      <c r="C313" s="64" t="s">
        <v>1376</v>
      </c>
      <c r="D313" s="64" t="s">
        <v>228</v>
      </c>
      <c r="E313" s="64" t="s">
        <v>1464</v>
      </c>
      <c r="F313" s="64" t="s">
        <v>1464</v>
      </c>
      <c r="G313" s="64" t="s">
        <v>919</v>
      </c>
      <c r="H313" s="64" t="s">
        <v>4344</v>
      </c>
      <c r="I313" s="64" t="s">
        <v>21</v>
      </c>
      <c r="J313" s="64">
        <v>4200.0</v>
      </c>
      <c r="K313" s="64">
        <v>70.0</v>
      </c>
      <c r="L313" s="64" t="s">
        <v>23</v>
      </c>
      <c r="M313" s="64" t="s">
        <v>23</v>
      </c>
      <c r="N313" s="64" t="s">
        <v>814</v>
      </c>
      <c r="O313" s="64" t="s">
        <v>4532</v>
      </c>
      <c r="P313" s="64" t="s">
        <v>1464</v>
      </c>
      <c r="Q313" s="64">
        <v>36.0</v>
      </c>
      <c r="R313" s="64" t="s">
        <v>1464</v>
      </c>
    </row>
    <row r="314" ht="12.75" customHeight="1">
      <c r="A314" s="64">
        <v>326.0</v>
      </c>
      <c r="B314" s="64" t="s">
        <v>1627</v>
      </c>
      <c r="C314" s="64" t="s">
        <v>1376</v>
      </c>
      <c r="D314" s="64" t="s">
        <v>228</v>
      </c>
      <c r="E314" s="64" t="s">
        <v>1464</v>
      </c>
      <c r="F314" s="64" t="s">
        <v>1464</v>
      </c>
      <c r="G314" s="64" t="s">
        <v>921</v>
      </c>
      <c r="H314" s="64" t="s">
        <v>4344</v>
      </c>
      <c r="I314" s="64" t="s">
        <v>21</v>
      </c>
      <c r="J314" s="64">
        <v>3850.0</v>
      </c>
      <c r="K314" s="64">
        <v>73.0</v>
      </c>
      <c r="L314" s="64" t="s">
        <v>23</v>
      </c>
      <c r="M314" s="64" t="s">
        <v>23</v>
      </c>
      <c r="N314" s="64" t="s">
        <v>814</v>
      </c>
      <c r="O314" s="64" t="s">
        <v>4533</v>
      </c>
      <c r="P314" s="64" t="s">
        <v>1464</v>
      </c>
      <c r="Q314" s="64">
        <v>37.0</v>
      </c>
      <c r="R314" s="64" t="s">
        <v>1464</v>
      </c>
    </row>
    <row r="315" ht="12.75" customHeight="1">
      <c r="A315" s="64">
        <v>327.0</v>
      </c>
      <c r="B315" s="64" t="s">
        <v>2382</v>
      </c>
      <c r="C315" s="64" t="s">
        <v>1376</v>
      </c>
      <c r="D315" s="64" t="s">
        <v>228</v>
      </c>
      <c r="E315" s="64" t="s">
        <v>1470</v>
      </c>
      <c r="F315" s="64" t="s">
        <v>275</v>
      </c>
      <c r="G315" s="64" t="s">
        <v>1464</v>
      </c>
      <c r="H315" s="64" t="s">
        <v>4344</v>
      </c>
      <c r="I315" s="64" t="s">
        <v>40</v>
      </c>
      <c r="J315" s="64">
        <v>6000.0</v>
      </c>
      <c r="K315" s="64">
        <v>82.0</v>
      </c>
      <c r="L315" s="64" t="s">
        <v>23</v>
      </c>
      <c r="M315" s="64" t="s">
        <v>23</v>
      </c>
      <c r="N315" s="64" t="s">
        <v>814</v>
      </c>
      <c r="O315" s="64" t="s">
        <v>4534</v>
      </c>
      <c r="P315" s="64" t="s">
        <v>1464</v>
      </c>
      <c r="Q315" s="64">
        <v>42.0</v>
      </c>
      <c r="R315" s="64" t="s">
        <v>1464</v>
      </c>
    </row>
    <row r="316" ht="12.75" customHeight="1">
      <c r="A316" s="64">
        <v>331.0</v>
      </c>
      <c r="B316" s="64" t="s">
        <v>3507</v>
      </c>
      <c r="C316" s="64" t="s">
        <v>1376</v>
      </c>
      <c r="D316" s="64" t="s">
        <v>228</v>
      </c>
      <c r="E316" s="64" t="s">
        <v>1464</v>
      </c>
      <c r="F316" s="64" t="s">
        <v>1464</v>
      </c>
      <c r="G316" s="64" t="s">
        <v>4535</v>
      </c>
      <c r="H316" s="64" t="s">
        <v>3947</v>
      </c>
      <c r="I316" s="64" t="s">
        <v>21</v>
      </c>
      <c r="J316" s="64">
        <v>3900.0</v>
      </c>
      <c r="K316" s="64">
        <v>75.0</v>
      </c>
      <c r="L316" s="64" t="s">
        <v>23</v>
      </c>
      <c r="M316" s="64" t="s">
        <v>23</v>
      </c>
      <c r="N316" s="64" t="s">
        <v>814</v>
      </c>
      <c r="O316" s="64" t="s">
        <v>4536</v>
      </c>
      <c r="P316" s="64" t="s">
        <v>1464</v>
      </c>
      <c r="Q316" s="64">
        <v>36.0</v>
      </c>
      <c r="R316" s="64" t="s">
        <v>1464</v>
      </c>
    </row>
    <row r="317" ht="12.75" customHeight="1">
      <c r="A317" s="64">
        <v>328.0</v>
      </c>
      <c r="B317" s="64" t="s">
        <v>3394</v>
      </c>
      <c r="C317" s="64" t="s">
        <v>1376</v>
      </c>
      <c r="D317" s="64" t="s">
        <v>228</v>
      </c>
      <c r="E317" s="64" t="s">
        <v>1464</v>
      </c>
      <c r="F317" s="64" t="s">
        <v>1464</v>
      </c>
      <c r="G317" s="64" t="s">
        <v>933</v>
      </c>
      <c r="H317" s="64" t="s">
        <v>3947</v>
      </c>
      <c r="I317" s="64" t="s">
        <v>21</v>
      </c>
      <c r="J317" s="64">
        <v>5400.0</v>
      </c>
      <c r="K317" s="64">
        <v>80.0</v>
      </c>
      <c r="L317" s="64" t="s">
        <v>23</v>
      </c>
      <c r="M317" s="64" t="s">
        <v>23</v>
      </c>
      <c r="N317" s="64" t="s">
        <v>1464</v>
      </c>
      <c r="O317" s="64" t="s">
        <v>4537</v>
      </c>
      <c r="P317" s="64" t="s">
        <v>816</v>
      </c>
      <c r="Q317" s="64">
        <v>40.0</v>
      </c>
      <c r="R317" s="64" t="s">
        <v>1464</v>
      </c>
    </row>
    <row r="318" ht="12.75" customHeight="1">
      <c r="A318" s="64">
        <v>330.0</v>
      </c>
      <c r="B318" s="64" t="s">
        <v>4538</v>
      </c>
      <c r="C318" s="64" t="s">
        <v>1376</v>
      </c>
      <c r="D318" s="64" t="s">
        <v>228</v>
      </c>
      <c r="E318" s="64" t="s">
        <v>1491</v>
      </c>
      <c r="F318" s="64" t="s">
        <v>739</v>
      </c>
      <c r="G318" s="64" t="s">
        <v>1464</v>
      </c>
      <c r="H318" s="64" t="s">
        <v>3947</v>
      </c>
      <c r="I318" s="64" t="s">
        <v>40</v>
      </c>
      <c r="J318" s="64">
        <v>6900.0</v>
      </c>
      <c r="K318" s="64">
        <v>85.0</v>
      </c>
      <c r="L318" s="64" t="s">
        <v>23</v>
      </c>
      <c r="M318" s="64" t="s">
        <v>23</v>
      </c>
      <c r="N318" s="64" t="s">
        <v>821</v>
      </c>
      <c r="O318" s="64" t="s">
        <v>4539</v>
      </c>
      <c r="P318" s="64" t="s">
        <v>1464</v>
      </c>
      <c r="Q318" s="64">
        <v>45.0</v>
      </c>
      <c r="R318" s="64" t="s">
        <v>1464</v>
      </c>
    </row>
    <row r="319" ht="12.75" customHeight="1">
      <c r="A319" s="64">
        <v>329.0</v>
      </c>
      <c r="B319" s="64" t="s">
        <v>4540</v>
      </c>
      <c r="C319" s="64" t="s">
        <v>1376</v>
      </c>
      <c r="D319" s="64" t="s">
        <v>228</v>
      </c>
      <c r="E319" s="64" t="s">
        <v>1470</v>
      </c>
      <c r="F319" s="64" t="s">
        <v>275</v>
      </c>
      <c r="G319" s="64" t="s">
        <v>1464</v>
      </c>
      <c r="H319" s="64" t="s">
        <v>3947</v>
      </c>
      <c r="I319" s="64" t="s">
        <v>40</v>
      </c>
      <c r="J319" s="64">
        <v>6400.0</v>
      </c>
      <c r="K319" s="64">
        <v>86.0</v>
      </c>
      <c r="L319" s="64" t="s">
        <v>23</v>
      </c>
      <c r="M319" s="64" t="s">
        <v>40</v>
      </c>
      <c r="N319" s="64" t="s">
        <v>814</v>
      </c>
      <c r="O319" s="64" t="s">
        <v>4541</v>
      </c>
      <c r="P319" s="64" t="s">
        <v>1464</v>
      </c>
      <c r="Q319" s="64">
        <v>43.0</v>
      </c>
      <c r="R319" s="64" t="s">
        <v>1464</v>
      </c>
    </row>
    <row r="320" ht="12.75" customHeight="1">
      <c r="A320" s="64">
        <v>335.0</v>
      </c>
      <c r="B320" s="64" t="s">
        <v>1627</v>
      </c>
      <c r="C320" s="64" t="s">
        <v>1376</v>
      </c>
      <c r="D320" s="64" t="s">
        <v>228</v>
      </c>
      <c r="E320" s="64" t="s">
        <v>1464</v>
      </c>
      <c r="F320" s="64" t="s">
        <v>1464</v>
      </c>
      <c r="G320" s="64" t="s">
        <v>1381</v>
      </c>
      <c r="H320" s="64" t="s">
        <v>3949</v>
      </c>
      <c r="I320" s="64" t="s">
        <v>21</v>
      </c>
      <c r="J320" s="64">
        <v>3650.0</v>
      </c>
      <c r="K320" s="64">
        <v>72.0</v>
      </c>
      <c r="L320" s="64" t="s">
        <v>23</v>
      </c>
      <c r="M320" s="64" t="s">
        <v>23</v>
      </c>
      <c r="N320" s="64" t="s">
        <v>1464</v>
      </c>
      <c r="O320" s="64" t="s">
        <v>4542</v>
      </c>
      <c r="P320" s="64" t="s">
        <v>1464</v>
      </c>
      <c r="Q320" s="64">
        <v>36.0</v>
      </c>
      <c r="R320" s="64" t="s">
        <v>1464</v>
      </c>
    </row>
    <row r="321" ht="12.75" customHeight="1">
      <c r="A321" s="64">
        <v>333.0</v>
      </c>
      <c r="B321" s="64" t="s">
        <v>2117</v>
      </c>
      <c r="C321" s="64" t="s">
        <v>1376</v>
      </c>
      <c r="D321" s="64" t="s">
        <v>228</v>
      </c>
      <c r="E321" s="64" t="s">
        <v>1491</v>
      </c>
      <c r="F321" s="64" t="s">
        <v>739</v>
      </c>
      <c r="G321" s="64" t="s">
        <v>1464</v>
      </c>
      <c r="H321" s="64" t="s">
        <v>3949</v>
      </c>
      <c r="I321" s="64" t="s">
        <v>40</v>
      </c>
      <c r="J321" s="64">
        <v>4300.0</v>
      </c>
      <c r="K321" s="64">
        <v>73.0</v>
      </c>
      <c r="L321" s="64" t="s">
        <v>23</v>
      </c>
      <c r="M321" s="64" t="s">
        <v>1464</v>
      </c>
      <c r="N321" s="64" t="s">
        <v>1464</v>
      </c>
      <c r="O321" s="64" t="s">
        <v>4543</v>
      </c>
      <c r="P321" s="64" t="s">
        <v>1464</v>
      </c>
      <c r="Q321" s="64"/>
      <c r="R321" s="64" t="s">
        <v>1464</v>
      </c>
    </row>
    <row r="322" ht="12.75" customHeight="1">
      <c r="A322" s="64">
        <v>336.0</v>
      </c>
      <c r="B322" s="64" t="s">
        <v>4544</v>
      </c>
      <c r="C322" s="64" t="s">
        <v>1376</v>
      </c>
      <c r="D322" s="64" t="s">
        <v>228</v>
      </c>
      <c r="E322" s="64" t="s">
        <v>1464</v>
      </c>
      <c r="F322" s="64" t="s">
        <v>1464</v>
      </c>
      <c r="G322" s="64" t="s">
        <v>1377</v>
      </c>
      <c r="H322" s="64" t="s">
        <v>3949</v>
      </c>
      <c r="I322" s="64" t="s">
        <v>21</v>
      </c>
      <c r="J322" s="64">
        <v>5350.0</v>
      </c>
      <c r="K322" s="64">
        <v>76.0</v>
      </c>
      <c r="L322" s="64" t="s">
        <v>23</v>
      </c>
      <c r="M322" s="64" t="s">
        <v>1464</v>
      </c>
      <c r="N322" s="64" t="s">
        <v>1464</v>
      </c>
      <c r="O322" s="64" t="s">
        <v>4545</v>
      </c>
      <c r="P322" s="64" t="s">
        <v>1464</v>
      </c>
      <c r="Q322" s="64"/>
      <c r="R322" s="64" t="s">
        <v>1464</v>
      </c>
    </row>
    <row r="323" ht="12.75" customHeight="1">
      <c r="A323" s="64">
        <v>334.0</v>
      </c>
      <c r="B323" s="64" t="s">
        <v>1959</v>
      </c>
      <c r="C323" s="64" t="s">
        <v>1376</v>
      </c>
      <c r="D323" s="64" t="s">
        <v>228</v>
      </c>
      <c r="E323" s="64" t="s">
        <v>1464</v>
      </c>
      <c r="F323" s="64" t="s">
        <v>1464</v>
      </c>
      <c r="G323" s="64" t="s">
        <v>4546</v>
      </c>
      <c r="H323" s="64" t="s">
        <v>3949</v>
      </c>
      <c r="I323" s="64" t="s">
        <v>21</v>
      </c>
      <c r="J323" s="64">
        <v>5400.0</v>
      </c>
      <c r="K323" s="64">
        <v>76.0</v>
      </c>
      <c r="L323" s="64" t="s">
        <v>23</v>
      </c>
      <c r="M323" s="64" t="s">
        <v>1464</v>
      </c>
      <c r="N323" s="64" t="s">
        <v>1464</v>
      </c>
      <c r="O323" s="64" t="s">
        <v>4547</v>
      </c>
      <c r="P323" s="64" t="s">
        <v>1464</v>
      </c>
      <c r="Q323" s="64"/>
      <c r="R323" s="64" t="s">
        <v>1464</v>
      </c>
    </row>
    <row r="324" ht="12.75" customHeight="1">
      <c r="A324" s="64">
        <v>337.0</v>
      </c>
      <c r="B324" s="64" t="s">
        <v>4548</v>
      </c>
      <c r="C324" s="64" t="s">
        <v>1376</v>
      </c>
      <c r="D324" s="64" t="s">
        <v>228</v>
      </c>
      <c r="E324" s="64" t="s">
        <v>1555</v>
      </c>
      <c r="F324" s="64" t="s">
        <v>1379</v>
      </c>
      <c r="G324" s="64" t="s">
        <v>1464</v>
      </c>
      <c r="H324" s="64" t="s">
        <v>3949</v>
      </c>
      <c r="I324" s="64" t="s">
        <v>40</v>
      </c>
      <c r="J324" s="64">
        <v>4500.0</v>
      </c>
      <c r="K324" s="64">
        <v>77.0</v>
      </c>
      <c r="L324" s="64" t="s">
        <v>23</v>
      </c>
      <c r="M324" s="64" t="s">
        <v>40</v>
      </c>
      <c r="N324" s="64" t="s">
        <v>1464</v>
      </c>
      <c r="O324" s="64" t="s">
        <v>4549</v>
      </c>
      <c r="P324" s="64" t="s">
        <v>1464</v>
      </c>
      <c r="Q324" s="64">
        <v>38.0</v>
      </c>
      <c r="R324" s="64" t="s">
        <v>1464</v>
      </c>
    </row>
    <row r="325" ht="12.75" customHeight="1">
      <c r="A325" s="64">
        <v>332.0</v>
      </c>
      <c r="B325" s="64" t="s">
        <v>1944</v>
      </c>
      <c r="C325" s="64" t="s">
        <v>1376</v>
      </c>
      <c r="D325" s="64" t="s">
        <v>228</v>
      </c>
      <c r="E325" s="64" t="s">
        <v>1464</v>
      </c>
      <c r="F325" s="64" t="s">
        <v>1464</v>
      </c>
      <c r="G325" s="64" t="s">
        <v>958</v>
      </c>
      <c r="H325" s="64" t="s">
        <v>3949</v>
      </c>
      <c r="I325" s="64" t="s">
        <v>21</v>
      </c>
      <c r="J325" s="64">
        <v>5200.0</v>
      </c>
      <c r="K325" s="64">
        <v>78.0</v>
      </c>
      <c r="L325" s="64" t="s">
        <v>23</v>
      </c>
      <c r="M325" s="64" t="s">
        <v>1464</v>
      </c>
      <c r="N325" s="64" t="s">
        <v>1464</v>
      </c>
      <c r="O325" s="64" t="s">
        <v>4550</v>
      </c>
      <c r="P325" s="64" t="s">
        <v>1464</v>
      </c>
      <c r="Q325" s="64"/>
      <c r="R325" s="64" t="s">
        <v>1464</v>
      </c>
    </row>
    <row r="326" ht="12.75" customHeight="1">
      <c r="A326" s="64">
        <v>343.0</v>
      </c>
      <c r="B326" s="64" t="s">
        <v>4551</v>
      </c>
      <c r="C326" s="64" t="s">
        <v>1376</v>
      </c>
      <c r="D326" s="64" t="s">
        <v>228</v>
      </c>
      <c r="E326" s="64" t="s">
        <v>1464</v>
      </c>
      <c r="F326" s="64" t="s">
        <v>1464</v>
      </c>
      <c r="G326" s="64" t="s">
        <v>945</v>
      </c>
      <c r="H326" s="64" t="s">
        <v>3952</v>
      </c>
      <c r="I326" s="64" t="s">
        <v>21</v>
      </c>
      <c r="J326" s="64">
        <v>2500.0</v>
      </c>
      <c r="K326" s="64">
        <v>66.0</v>
      </c>
      <c r="L326" s="64" t="s">
        <v>23</v>
      </c>
      <c r="M326" s="64" t="s">
        <v>40</v>
      </c>
      <c r="N326" s="64" t="s">
        <v>814</v>
      </c>
      <c r="O326" s="64" t="s">
        <v>4552</v>
      </c>
      <c r="P326" s="64" t="s">
        <v>1464</v>
      </c>
      <c r="Q326" s="64">
        <v>30.0</v>
      </c>
      <c r="R326" s="64" t="s">
        <v>1464</v>
      </c>
    </row>
    <row r="327" ht="12.75" customHeight="1">
      <c r="A327" s="64">
        <v>340.0</v>
      </c>
      <c r="B327" s="64" t="s">
        <v>1963</v>
      </c>
      <c r="C327" s="64" t="s">
        <v>1376</v>
      </c>
      <c r="D327" s="64" t="s">
        <v>228</v>
      </c>
      <c r="E327" s="64" t="s">
        <v>1464</v>
      </c>
      <c r="F327" s="64" t="s">
        <v>1464</v>
      </c>
      <c r="G327" s="64" t="s">
        <v>923</v>
      </c>
      <c r="H327" s="64" t="s">
        <v>3952</v>
      </c>
      <c r="I327" s="64" t="s">
        <v>21</v>
      </c>
      <c r="J327" s="64">
        <v>4700.0</v>
      </c>
      <c r="K327" s="64">
        <v>72.0</v>
      </c>
      <c r="L327" s="64" t="s">
        <v>23</v>
      </c>
      <c r="M327" s="64" t="s">
        <v>23</v>
      </c>
      <c r="N327" s="64" t="s">
        <v>814</v>
      </c>
      <c r="O327" s="64" t="s">
        <v>4553</v>
      </c>
      <c r="P327" s="64" t="s">
        <v>1464</v>
      </c>
      <c r="Q327" s="64">
        <v>40.0</v>
      </c>
      <c r="R327" s="64" t="s">
        <v>1464</v>
      </c>
    </row>
    <row r="328" ht="12.75" customHeight="1">
      <c r="A328" s="64">
        <v>339.0</v>
      </c>
      <c r="B328" s="64" t="s">
        <v>4554</v>
      </c>
      <c r="C328" s="64" t="s">
        <v>1376</v>
      </c>
      <c r="D328" s="64" t="s">
        <v>228</v>
      </c>
      <c r="E328" s="64" t="s">
        <v>1551</v>
      </c>
      <c r="F328" s="64" t="s">
        <v>716</v>
      </c>
      <c r="G328" s="64" t="s">
        <v>1464</v>
      </c>
      <c r="H328" s="64" t="s">
        <v>3952</v>
      </c>
      <c r="I328" s="64" t="s">
        <v>40</v>
      </c>
      <c r="J328" s="64">
        <v>4100.0</v>
      </c>
      <c r="K328" s="64">
        <v>74.0</v>
      </c>
      <c r="L328" s="64" t="s">
        <v>23</v>
      </c>
      <c r="M328" s="64" t="s">
        <v>40</v>
      </c>
      <c r="N328" s="64" t="s">
        <v>814</v>
      </c>
      <c r="O328" s="64" t="s">
        <v>4555</v>
      </c>
      <c r="P328" s="64" t="s">
        <v>1464</v>
      </c>
      <c r="Q328" s="64">
        <v>38.0</v>
      </c>
      <c r="R328" s="64" t="s">
        <v>1464</v>
      </c>
    </row>
    <row r="329" ht="12.75" customHeight="1">
      <c r="A329" s="64">
        <v>338.0</v>
      </c>
      <c r="B329" s="64" t="s">
        <v>3111</v>
      </c>
      <c r="C329" s="64" t="s">
        <v>1376</v>
      </c>
      <c r="D329" s="64" t="s">
        <v>228</v>
      </c>
      <c r="E329" s="64" t="s">
        <v>1464</v>
      </c>
      <c r="F329" s="64" t="s">
        <v>1464</v>
      </c>
      <c r="G329" s="64" t="s">
        <v>927</v>
      </c>
      <c r="H329" s="64" t="s">
        <v>3952</v>
      </c>
      <c r="I329" s="64" t="s">
        <v>21</v>
      </c>
      <c r="J329" s="64">
        <v>4300.0</v>
      </c>
      <c r="K329" s="64">
        <v>74.0</v>
      </c>
      <c r="L329" s="64" t="s">
        <v>23</v>
      </c>
      <c r="M329" s="64" t="s">
        <v>23</v>
      </c>
      <c r="N329" s="64" t="s">
        <v>814</v>
      </c>
      <c r="O329" s="64" t="s">
        <v>4556</v>
      </c>
      <c r="P329" s="64" t="s">
        <v>1464</v>
      </c>
      <c r="Q329" s="64">
        <v>37.0</v>
      </c>
      <c r="R329" s="64" t="s">
        <v>1464</v>
      </c>
    </row>
    <row r="330" ht="12.75" customHeight="1">
      <c r="A330" s="64">
        <v>342.0</v>
      </c>
      <c r="B330" s="64" t="s">
        <v>4557</v>
      </c>
      <c r="C330" s="64" t="s">
        <v>1376</v>
      </c>
      <c r="D330" s="64" t="s">
        <v>228</v>
      </c>
      <c r="E330" s="64" t="s">
        <v>1464</v>
      </c>
      <c r="F330" s="64" t="s">
        <v>1464</v>
      </c>
      <c r="G330" s="64" t="s">
        <v>934</v>
      </c>
      <c r="H330" s="64" t="s">
        <v>3952</v>
      </c>
      <c r="I330" s="64" t="s">
        <v>21</v>
      </c>
      <c r="J330" s="64">
        <v>5000.0</v>
      </c>
      <c r="K330" s="64">
        <v>77.0</v>
      </c>
      <c r="L330" s="64" t="s">
        <v>23</v>
      </c>
      <c r="M330" s="64" t="s">
        <v>40</v>
      </c>
      <c r="N330" s="64" t="s">
        <v>814</v>
      </c>
      <c r="O330" s="64" t="s">
        <v>4558</v>
      </c>
      <c r="P330" s="64" t="s">
        <v>816</v>
      </c>
      <c r="Q330" s="64">
        <v>41.0</v>
      </c>
      <c r="R330" s="64" t="s">
        <v>1464</v>
      </c>
    </row>
    <row r="331" ht="12.75" customHeight="1">
      <c r="A331" s="64">
        <v>345.0</v>
      </c>
      <c r="B331" s="64" t="s">
        <v>1553</v>
      </c>
      <c r="C331" s="64" t="s">
        <v>1376</v>
      </c>
      <c r="D331" s="64" t="s">
        <v>228</v>
      </c>
      <c r="E331" s="64" t="s">
        <v>1464</v>
      </c>
      <c r="F331" s="64" t="s">
        <v>1464</v>
      </c>
      <c r="G331" s="64" t="s">
        <v>931</v>
      </c>
      <c r="H331" s="64" t="s">
        <v>4356</v>
      </c>
      <c r="I331" s="64" t="s">
        <v>21</v>
      </c>
      <c r="J331" s="64">
        <v>3900.0</v>
      </c>
      <c r="K331" s="64">
        <v>72.0</v>
      </c>
      <c r="L331" s="64" t="s">
        <v>23</v>
      </c>
      <c r="M331" s="64" t="s">
        <v>40</v>
      </c>
      <c r="N331" s="64" t="s">
        <v>814</v>
      </c>
      <c r="O331" s="64" t="s">
        <v>4559</v>
      </c>
      <c r="P331" s="64" t="s">
        <v>816</v>
      </c>
      <c r="Q331" s="64">
        <v>36.0</v>
      </c>
      <c r="R331" s="64" t="s">
        <v>1464</v>
      </c>
    </row>
    <row r="332" ht="12.75" customHeight="1">
      <c r="A332" s="64">
        <v>346.0</v>
      </c>
      <c r="B332" s="64" t="s">
        <v>4551</v>
      </c>
      <c r="C332" s="64" t="s">
        <v>1376</v>
      </c>
      <c r="D332" s="64" t="s">
        <v>228</v>
      </c>
      <c r="E332" s="64" t="s">
        <v>1464</v>
      </c>
      <c r="F332" s="64" t="s">
        <v>1464</v>
      </c>
      <c r="G332" s="64" t="s">
        <v>937</v>
      </c>
      <c r="H332" s="64" t="s">
        <v>4356</v>
      </c>
      <c r="I332" s="64" t="s">
        <v>21</v>
      </c>
      <c r="J332" s="64">
        <v>4150.0</v>
      </c>
      <c r="K332" s="64">
        <v>74.0</v>
      </c>
      <c r="L332" s="64" t="s">
        <v>23</v>
      </c>
      <c r="M332" s="64" t="s">
        <v>40</v>
      </c>
      <c r="N332" s="64" t="s">
        <v>814</v>
      </c>
      <c r="O332" s="64" t="s">
        <v>4560</v>
      </c>
      <c r="P332" s="64" t="s">
        <v>1464</v>
      </c>
      <c r="Q332" s="64">
        <v>37.0</v>
      </c>
      <c r="R332" s="64" t="s">
        <v>1464</v>
      </c>
    </row>
    <row r="333" ht="12.75" customHeight="1">
      <c r="A333" s="64">
        <v>349.0</v>
      </c>
      <c r="B333" s="64" t="s">
        <v>2117</v>
      </c>
      <c r="C333" s="64" t="s">
        <v>1376</v>
      </c>
      <c r="D333" s="64" t="s">
        <v>228</v>
      </c>
      <c r="E333" s="64" t="s">
        <v>1464</v>
      </c>
      <c r="F333" s="64" t="s">
        <v>1464</v>
      </c>
      <c r="G333" s="64" t="s">
        <v>937</v>
      </c>
      <c r="H333" s="64" t="s">
        <v>4356</v>
      </c>
      <c r="I333" s="64" t="s">
        <v>21</v>
      </c>
      <c r="J333" s="64">
        <v>5700.0</v>
      </c>
      <c r="K333" s="64">
        <v>77.0</v>
      </c>
      <c r="L333" s="64" t="s">
        <v>23</v>
      </c>
      <c r="M333" s="64" t="s">
        <v>23</v>
      </c>
      <c r="N333" s="64" t="s">
        <v>821</v>
      </c>
      <c r="O333" s="64" t="s">
        <v>4561</v>
      </c>
      <c r="P333" s="64" t="s">
        <v>1464</v>
      </c>
      <c r="Q333" s="64">
        <v>44.0</v>
      </c>
      <c r="R333" s="64" t="s">
        <v>1464</v>
      </c>
    </row>
    <row r="334" ht="12.75" customHeight="1">
      <c r="A334" s="64">
        <v>347.0</v>
      </c>
      <c r="B334" s="64" t="s">
        <v>1751</v>
      </c>
      <c r="C334" s="64" t="s">
        <v>1376</v>
      </c>
      <c r="D334" s="64" t="s">
        <v>228</v>
      </c>
      <c r="E334" s="64" t="s">
        <v>1464</v>
      </c>
      <c r="F334" s="64" t="s">
        <v>1464</v>
      </c>
      <c r="G334" s="64" t="s">
        <v>958</v>
      </c>
      <c r="H334" s="64" t="s">
        <v>4356</v>
      </c>
      <c r="I334" s="64" t="s">
        <v>21</v>
      </c>
      <c r="J334" s="64">
        <v>5300.0</v>
      </c>
      <c r="K334" s="64">
        <v>78.0</v>
      </c>
      <c r="L334" s="64" t="s">
        <v>23</v>
      </c>
      <c r="M334" s="64" t="s">
        <v>23</v>
      </c>
      <c r="N334" s="64" t="s">
        <v>821</v>
      </c>
      <c r="O334" s="64" t="s">
        <v>4562</v>
      </c>
      <c r="P334" s="64" t="s">
        <v>1464</v>
      </c>
      <c r="Q334" s="64">
        <v>42.0</v>
      </c>
      <c r="R334" s="64" t="s">
        <v>1464</v>
      </c>
    </row>
    <row r="335" ht="12.75" customHeight="1">
      <c r="A335" s="64">
        <v>348.0</v>
      </c>
      <c r="B335" s="64" t="s">
        <v>4563</v>
      </c>
      <c r="C335" s="64" t="s">
        <v>1376</v>
      </c>
      <c r="D335" s="64" t="s">
        <v>228</v>
      </c>
      <c r="E335" s="64" t="s">
        <v>1464</v>
      </c>
      <c r="F335" s="64" t="s">
        <v>1464</v>
      </c>
      <c r="G335" s="64" t="s">
        <v>904</v>
      </c>
      <c r="H335" s="64" t="s">
        <v>4356</v>
      </c>
      <c r="I335" s="64" t="s">
        <v>21</v>
      </c>
      <c r="J335" s="64">
        <v>5300.0</v>
      </c>
      <c r="K335" s="64">
        <v>80.0</v>
      </c>
      <c r="L335" s="64" t="s">
        <v>23</v>
      </c>
      <c r="M335" s="64" t="s">
        <v>23</v>
      </c>
      <c r="N335" s="64" t="s">
        <v>35</v>
      </c>
      <c r="O335" s="64" t="s">
        <v>4564</v>
      </c>
      <c r="P335" s="64" t="s">
        <v>1464</v>
      </c>
      <c r="Q335" s="64">
        <v>38.0</v>
      </c>
      <c r="R335" s="64" t="s">
        <v>1464</v>
      </c>
    </row>
    <row r="336" ht="12.75" customHeight="1">
      <c r="A336" s="64">
        <v>344.0</v>
      </c>
      <c r="B336" s="64" t="s">
        <v>4565</v>
      </c>
      <c r="C336" s="64" t="s">
        <v>1376</v>
      </c>
      <c r="D336" s="64" t="s">
        <v>228</v>
      </c>
      <c r="E336" s="64" t="s">
        <v>1491</v>
      </c>
      <c r="F336" s="64" t="s">
        <v>739</v>
      </c>
      <c r="G336" s="64" t="s">
        <v>1464</v>
      </c>
      <c r="H336" s="64" t="s">
        <v>4356</v>
      </c>
      <c r="I336" s="64" t="s">
        <v>40</v>
      </c>
      <c r="J336" s="64">
        <v>7100.0</v>
      </c>
      <c r="K336" s="64">
        <v>83.0</v>
      </c>
      <c r="L336" s="64" t="s">
        <v>23</v>
      </c>
      <c r="M336" s="64" t="s">
        <v>23</v>
      </c>
      <c r="N336" s="64" t="s">
        <v>814</v>
      </c>
      <c r="O336" s="64" t="s">
        <v>4566</v>
      </c>
      <c r="P336" s="64" t="s">
        <v>1464</v>
      </c>
      <c r="Q336" s="64">
        <v>42.0</v>
      </c>
      <c r="R336" s="64" t="s">
        <v>1464</v>
      </c>
    </row>
    <row r="337" ht="12.75" customHeight="1">
      <c r="A337" s="64">
        <v>350.0</v>
      </c>
      <c r="B337" s="64" t="s">
        <v>4567</v>
      </c>
      <c r="C337" s="64" t="s">
        <v>1376</v>
      </c>
      <c r="D337" s="64" t="s">
        <v>228</v>
      </c>
      <c r="E337" s="64" t="s">
        <v>1470</v>
      </c>
      <c r="F337" s="64" t="s">
        <v>275</v>
      </c>
      <c r="G337" s="64" t="s">
        <v>1464</v>
      </c>
      <c r="H337" s="64" t="s">
        <v>4358</v>
      </c>
      <c r="I337" s="64" t="s">
        <v>40</v>
      </c>
      <c r="J337" s="64">
        <v>4750.0</v>
      </c>
      <c r="K337" s="64">
        <v>75.0</v>
      </c>
      <c r="L337" s="64" t="s">
        <v>23</v>
      </c>
      <c r="M337" s="64" t="s">
        <v>40</v>
      </c>
      <c r="N337" s="64" t="s">
        <v>821</v>
      </c>
      <c r="O337" s="64" t="s">
        <v>4568</v>
      </c>
      <c r="P337" s="64" t="s">
        <v>1464</v>
      </c>
      <c r="Q337" s="64">
        <v>39.0</v>
      </c>
      <c r="R337" s="64" t="s">
        <v>1471</v>
      </c>
    </row>
    <row r="338" ht="12.75" customHeight="1">
      <c r="A338" s="64">
        <v>354.0</v>
      </c>
      <c r="B338" s="64" t="s">
        <v>2191</v>
      </c>
      <c r="C338" s="64" t="s">
        <v>1376</v>
      </c>
      <c r="D338" s="64" t="s">
        <v>228</v>
      </c>
      <c r="E338" s="64" t="s">
        <v>1464</v>
      </c>
      <c r="F338" s="64" t="s">
        <v>1464</v>
      </c>
      <c r="G338" s="64" t="s">
        <v>923</v>
      </c>
      <c r="H338" s="64" t="s">
        <v>3959</v>
      </c>
      <c r="I338" s="64" t="s">
        <v>21</v>
      </c>
      <c r="J338" s="64">
        <v>5100.0</v>
      </c>
      <c r="K338" s="64">
        <v>74.0</v>
      </c>
      <c r="L338" s="64" t="s">
        <v>23</v>
      </c>
      <c r="M338" s="64" t="s">
        <v>23</v>
      </c>
      <c r="N338" s="64" t="s">
        <v>821</v>
      </c>
      <c r="O338" s="64" t="s">
        <v>4569</v>
      </c>
      <c r="P338" s="64" t="s">
        <v>1464</v>
      </c>
      <c r="Q338" s="64">
        <v>40.0</v>
      </c>
      <c r="R338" s="64" t="s">
        <v>1464</v>
      </c>
    </row>
    <row r="339" ht="12.75" customHeight="1">
      <c r="A339" s="64">
        <v>353.0</v>
      </c>
      <c r="B339" s="64" t="s">
        <v>1634</v>
      </c>
      <c r="C339" s="64" t="s">
        <v>1376</v>
      </c>
      <c r="D339" s="64" t="s">
        <v>228</v>
      </c>
      <c r="E339" s="64" t="s">
        <v>1464</v>
      </c>
      <c r="F339" s="64" t="s">
        <v>1464</v>
      </c>
      <c r="G339" s="64" t="s">
        <v>4570</v>
      </c>
      <c r="H339" s="64" t="s">
        <v>3959</v>
      </c>
      <c r="I339" s="64" t="s">
        <v>21</v>
      </c>
      <c r="J339" s="64">
        <v>4300.0</v>
      </c>
      <c r="K339" s="64">
        <v>75.0</v>
      </c>
      <c r="L339" s="64" t="s">
        <v>23</v>
      </c>
      <c r="M339" s="64" t="s">
        <v>23</v>
      </c>
      <c r="N339" s="64" t="s">
        <v>814</v>
      </c>
      <c r="O339" s="64" t="s">
        <v>4571</v>
      </c>
      <c r="P339" s="64" t="s">
        <v>1464</v>
      </c>
      <c r="Q339" s="64">
        <v>38.0</v>
      </c>
      <c r="R339" s="64" t="s">
        <v>1464</v>
      </c>
    </row>
    <row r="340" ht="12.75" customHeight="1">
      <c r="A340" s="64">
        <v>352.0</v>
      </c>
      <c r="B340" s="64" t="s">
        <v>4544</v>
      </c>
      <c r="C340" s="64" t="s">
        <v>1376</v>
      </c>
      <c r="D340" s="64" t="s">
        <v>228</v>
      </c>
      <c r="E340" s="64" t="s">
        <v>1464</v>
      </c>
      <c r="F340" s="64" t="s">
        <v>1464</v>
      </c>
      <c r="G340" s="64" t="s">
        <v>1005</v>
      </c>
      <c r="H340" s="64" t="s">
        <v>3959</v>
      </c>
      <c r="I340" s="64" t="s">
        <v>21</v>
      </c>
      <c r="J340" s="64">
        <v>5000.0</v>
      </c>
      <c r="K340" s="64">
        <v>75.0</v>
      </c>
      <c r="L340" s="64" t="s">
        <v>23</v>
      </c>
      <c r="M340" s="64" t="s">
        <v>23</v>
      </c>
      <c r="N340" s="64" t="s">
        <v>814</v>
      </c>
      <c r="O340" s="64" t="s">
        <v>4572</v>
      </c>
      <c r="P340" s="64" t="s">
        <v>1464</v>
      </c>
      <c r="Q340" s="64">
        <v>41.0</v>
      </c>
      <c r="R340" s="64" t="s">
        <v>1464</v>
      </c>
    </row>
    <row r="341" ht="12.75" customHeight="1">
      <c r="A341" s="64">
        <v>351.0</v>
      </c>
      <c r="B341" s="64" t="s">
        <v>2472</v>
      </c>
      <c r="C341" s="64" t="s">
        <v>1376</v>
      </c>
      <c r="D341" s="64" t="s">
        <v>228</v>
      </c>
      <c r="E341" s="64" t="s">
        <v>1464</v>
      </c>
      <c r="F341" s="64" t="s">
        <v>1464</v>
      </c>
      <c r="G341" s="64" t="s">
        <v>1084</v>
      </c>
      <c r="H341" s="64" t="s">
        <v>3959</v>
      </c>
      <c r="I341" s="64" t="s">
        <v>21</v>
      </c>
      <c r="J341" s="64">
        <v>5200.0</v>
      </c>
      <c r="K341" s="64">
        <v>78.0</v>
      </c>
      <c r="L341" s="64" t="s">
        <v>23</v>
      </c>
      <c r="M341" s="64" t="s">
        <v>40</v>
      </c>
      <c r="N341" s="64" t="s">
        <v>814</v>
      </c>
      <c r="O341" s="64" t="s">
        <v>4573</v>
      </c>
      <c r="P341" s="64" t="s">
        <v>1464</v>
      </c>
      <c r="Q341" s="64">
        <v>42.0</v>
      </c>
      <c r="R341" s="64" t="s">
        <v>1464</v>
      </c>
    </row>
    <row r="342" ht="12.75" customHeight="1">
      <c r="A342" s="64">
        <v>357.0</v>
      </c>
      <c r="B342" s="64" t="s">
        <v>1494</v>
      </c>
      <c r="C342" s="64" t="s">
        <v>1376</v>
      </c>
      <c r="D342" s="64" t="s">
        <v>228</v>
      </c>
      <c r="E342" s="64" t="s">
        <v>1464</v>
      </c>
      <c r="F342" s="64" t="s">
        <v>1464</v>
      </c>
      <c r="G342" s="64" t="s">
        <v>33</v>
      </c>
      <c r="H342" s="64" t="s">
        <v>4574</v>
      </c>
      <c r="I342" s="64" t="s">
        <v>21</v>
      </c>
      <c r="J342" s="64">
        <v>3100.0</v>
      </c>
      <c r="K342" s="64">
        <v>64.0</v>
      </c>
      <c r="L342" s="64" t="s">
        <v>23</v>
      </c>
      <c r="M342" s="64" t="s">
        <v>23</v>
      </c>
      <c r="N342" s="64" t="s">
        <v>1464</v>
      </c>
      <c r="O342" s="64" t="s">
        <v>4575</v>
      </c>
      <c r="P342" s="64" t="s">
        <v>1464</v>
      </c>
      <c r="Q342" s="64">
        <v>34.0</v>
      </c>
      <c r="R342" s="64" t="s">
        <v>1464</v>
      </c>
    </row>
    <row r="343" ht="12.75" customHeight="1">
      <c r="A343" s="64">
        <v>355.0</v>
      </c>
      <c r="B343" s="64" t="s">
        <v>1468</v>
      </c>
      <c r="C343" s="64" t="s">
        <v>1376</v>
      </c>
      <c r="D343" s="64" t="s">
        <v>228</v>
      </c>
      <c r="E343" s="64" t="s">
        <v>1464</v>
      </c>
      <c r="F343" s="64" t="s">
        <v>1464</v>
      </c>
      <c r="G343" s="64" t="s">
        <v>33</v>
      </c>
      <c r="H343" s="64" t="s">
        <v>4574</v>
      </c>
      <c r="I343" s="64" t="s">
        <v>21</v>
      </c>
      <c r="J343" s="64">
        <v>4200.0</v>
      </c>
      <c r="K343" s="64">
        <v>69.0</v>
      </c>
      <c r="L343" s="64" t="s">
        <v>23</v>
      </c>
      <c r="M343" s="64" t="s">
        <v>1464</v>
      </c>
      <c r="N343" s="64" t="s">
        <v>1464</v>
      </c>
      <c r="O343" s="64" t="s">
        <v>4576</v>
      </c>
      <c r="P343" s="64" t="s">
        <v>1464</v>
      </c>
      <c r="Q343" s="64">
        <v>38.0</v>
      </c>
      <c r="R343" s="64" t="s">
        <v>1464</v>
      </c>
    </row>
    <row r="344" ht="12.75" customHeight="1">
      <c r="A344" s="64">
        <v>356.0</v>
      </c>
      <c r="B344" s="64" t="s">
        <v>1989</v>
      </c>
      <c r="C344" s="64" t="s">
        <v>1376</v>
      </c>
      <c r="D344" s="64" t="s">
        <v>228</v>
      </c>
      <c r="E344" s="64" t="s">
        <v>1464</v>
      </c>
      <c r="F344" s="64" t="s">
        <v>1464</v>
      </c>
      <c r="G344" s="64" t="s">
        <v>33</v>
      </c>
      <c r="H344" s="64" t="s">
        <v>4574</v>
      </c>
      <c r="I344" s="64" t="s">
        <v>21</v>
      </c>
      <c r="J344" s="64">
        <v>4100.0</v>
      </c>
      <c r="K344" s="64">
        <v>72.0</v>
      </c>
      <c r="L344" s="64" t="s">
        <v>23</v>
      </c>
      <c r="M344" s="64" t="s">
        <v>40</v>
      </c>
      <c r="N344" s="64" t="s">
        <v>1464</v>
      </c>
      <c r="O344" s="64" t="s">
        <v>4577</v>
      </c>
      <c r="P344" s="64" t="s">
        <v>1464</v>
      </c>
      <c r="Q344" s="64">
        <v>37.0</v>
      </c>
      <c r="R344" s="64" t="s">
        <v>1464</v>
      </c>
    </row>
    <row r="345" ht="12.75" customHeight="1">
      <c r="A345" s="64">
        <v>358.0</v>
      </c>
      <c r="B345" s="64" t="s">
        <v>4578</v>
      </c>
      <c r="C345" s="64" t="s">
        <v>1376</v>
      </c>
      <c r="D345" s="64" t="s">
        <v>228</v>
      </c>
      <c r="E345" s="64" t="s">
        <v>1464</v>
      </c>
      <c r="F345" s="64" t="s">
        <v>1464</v>
      </c>
      <c r="G345" s="64" t="s">
        <v>931</v>
      </c>
      <c r="H345" s="64" t="s">
        <v>4574</v>
      </c>
      <c r="I345" s="64" t="s">
        <v>21</v>
      </c>
      <c r="J345" s="64">
        <v>5300.0</v>
      </c>
      <c r="K345" s="64">
        <v>77.0</v>
      </c>
      <c r="L345" s="64" t="s">
        <v>23</v>
      </c>
      <c r="M345" s="64" t="s">
        <v>40</v>
      </c>
      <c r="N345" s="64" t="s">
        <v>821</v>
      </c>
      <c r="O345" s="64" t="s">
        <v>4579</v>
      </c>
      <c r="P345" s="64" t="s">
        <v>1464</v>
      </c>
      <c r="Q345" s="64">
        <v>46.0</v>
      </c>
      <c r="R345" s="64" t="s">
        <v>1471</v>
      </c>
    </row>
    <row r="346" ht="12.75" customHeight="1">
      <c r="A346" s="64">
        <v>359.0</v>
      </c>
      <c r="B346" s="64" t="s">
        <v>2512</v>
      </c>
      <c r="C346" s="64" t="s">
        <v>1376</v>
      </c>
      <c r="D346" s="64" t="s">
        <v>228</v>
      </c>
      <c r="E346" s="64" t="s">
        <v>1687</v>
      </c>
      <c r="F346" s="64" t="s">
        <v>692</v>
      </c>
      <c r="G346" s="64" t="s">
        <v>1464</v>
      </c>
      <c r="H346" s="64" t="s">
        <v>4574</v>
      </c>
      <c r="I346" s="64" t="s">
        <v>40</v>
      </c>
      <c r="J346" s="64">
        <v>5500.0</v>
      </c>
      <c r="K346" s="64">
        <v>78.0</v>
      </c>
      <c r="L346" s="64" t="s">
        <v>23</v>
      </c>
      <c r="M346" s="64" t="s">
        <v>40</v>
      </c>
      <c r="N346" s="64" t="s">
        <v>1464</v>
      </c>
      <c r="O346" s="64" t="s">
        <v>4580</v>
      </c>
      <c r="P346" s="64" t="s">
        <v>1464</v>
      </c>
      <c r="Q346" s="64">
        <v>41.0</v>
      </c>
      <c r="R346" s="64" t="s">
        <v>1464</v>
      </c>
    </row>
    <row r="347" ht="12.75" customHeight="1">
      <c r="A347" s="64">
        <v>361.0</v>
      </c>
      <c r="B347" s="64" t="s">
        <v>1473</v>
      </c>
      <c r="C347" s="64" t="s">
        <v>1376</v>
      </c>
      <c r="D347" s="64" t="s">
        <v>228</v>
      </c>
      <c r="E347" s="64" t="s">
        <v>1464</v>
      </c>
      <c r="F347" s="64" t="s">
        <v>1464</v>
      </c>
      <c r="G347" s="64" t="s">
        <v>4581</v>
      </c>
      <c r="H347" s="64" t="s">
        <v>4366</v>
      </c>
      <c r="I347" s="64" t="s">
        <v>21</v>
      </c>
      <c r="J347" s="64">
        <v>3600.0</v>
      </c>
      <c r="K347" s="64">
        <v>70.0</v>
      </c>
      <c r="L347" s="64" t="s">
        <v>23</v>
      </c>
      <c r="M347" s="64" t="s">
        <v>23</v>
      </c>
      <c r="N347" s="64" t="s">
        <v>1464</v>
      </c>
      <c r="O347" s="64" t="s">
        <v>4582</v>
      </c>
      <c r="P347" s="64" t="s">
        <v>1464</v>
      </c>
      <c r="Q347" s="64">
        <v>34.0</v>
      </c>
      <c r="R347" s="64" t="s">
        <v>1464</v>
      </c>
    </row>
    <row r="348" ht="12.75" customHeight="1">
      <c r="A348" s="64">
        <v>400.0</v>
      </c>
      <c r="B348" s="64" t="s">
        <v>4583</v>
      </c>
      <c r="C348" s="64" t="s">
        <v>1376</v>
      </c>
      <c r="D348" s="64" t="s">
        <v>228</v>
      </c>
      <c r="E348" s="64" t="s">
        <v>1470</v>
      </c>
      <c r="F348" s="64" t="s">
        <v>275</v>
      </c>
      <c r="G348" s="64" t="s">
        <v>1464</v>
      </c>
      <c r="H348" s="64" t="s">
        <v>4366</v>
      </c>
      <c r="I348" s="64" t="s">
        <v>40</v>
      </c>
      <c r="J348" s="64">
        <v>3700.0</v>
      </c>
      <c r="K348" s="64">
        <v>72.0</v>
      </c>
      <c r="L348" s="64" t="s">
        <v>23</v>
      </c>
      <c r="M348" s="64" t="s">
        <v>23</v>
      </c>
      <c r="N348" s="64" t="s">
        <v>1464</v>
      </c>
      <c r="O348" s="64" t="s">
        <v>4584</v>
      </c>
      <c r="P348" s="64" t="s">
        <v>1464</v>
      </c>
      <c r="Q348" s="64">
        <v>34.0</v>
      </c>
      <c r="R348" s="64" t="s">
        <v>1464</v>
      </c>
    </row>
    <row r="349" ht="12.75" customHeight="1">
      <c r="A349" s="64">
        <v>363.0</v>
      </c>
      <c r="B349" s="64" t="s">
        <v>4585</v>
      </c>
      <c r="C349" s="64" t="s">
        <v>1376</v>
      </c>
      <c r="D349" s="64" t="s">
        <v>228</v>
      </c>
      <c r="E349" s="64" t="s">
        <v>1464</v>
      </c>
      <c r="F349" s="64" t="s">
        <v>1464</v>
      </c>
      <c r="G349" s="64" t="s">
        <v>1084</v>
      </c>
      <c r="H349" s="64" t="s">
        <v>4366</v>
      </c>
      <c r="I349" s="64" t="s">
        <v>21</v>
      </c>
      <c r="J349" s="64">
        <v>4300.0</v>
      </c>
      <c r="K349" s="64">
        <v>73.0</v>
      </c>
      <c r="L349" s="64" t="s">
        <v>23</v>
      </c>
      <c r="M349" s="64" t="s">
        <v>40</v>
      </c>
      <c r="N349" s="64" t="s">
        <v>1464</v>
      </c>
      <c r="O349" s="64" t="s">
        <v>4586</v>
      </c>
      <c r="P349" s="64" t="s">
        <v>1464</v>
      </c>
      <c r="Q349" s="64">
        <v>38.0</v>
      </c>
      <c r="R349" s="64" t="s">
        <v>1464</v>
      </c>
    </row>
    <row r="350" ht="12.75" customHeight="1">
      <c r="A350" s="64">
        <v>364.0</v>
      </c>
      <c r="B350" s="64" t="s">
        <v>1698</v>
      </c>
      <c r="C350" s="64" t="s">
        <v>1376</v>
      </c>
      <c r="D350" s="64" t="s">
        <v>228</v>
      </c>
      <c r="E350" s="64" t="s">
        <v>1464</v>
      </c>
      <c r="F350" s="64" t="s">
        <v>1464</v>
      </c>
      <c r="G350" s="64" t="s">
        <v>1695</v>
      </c>
      <c r="H350" s="64" t="s">
        <v>4366</v>
      </c>
      <c r="I350" s="64" t="s">
        <v>21</v>
      </c>
      <c r="J350" s="64">
        <v>4300.0</v>
      </c>
      <c r="K350" s="64">
        <v>74.0</v>
      </c>
      <c r="L350" s="64" t="s">
        <v>23</v>
      </c>
      <c r="M350" s="64" t="s">
        <v>23</v>
      </c>
      <c r="N350" s="64" t="s">
        <v>1464</v>
      </c>
      <c r="O350" s="64" t="s">
        <v>4587</v>
      </c>
      <c r="P350" s="64" t="s">
        <v>816</v>
      </c>
      <c r="Q350" s="64">
        <v>37.0</v>
      </c>
      <c r="R350" s="64" t="s">
        <v>1464</v>
      </c>
    </row>
    <row r="351" ht="12.75" customHeight="1">
      <c r="A351" s="64">
        <v>362.0</v>
      </c>
      <c r="B351" s="64" t="s">
        <v>1969</v>
      </c>
      <c r="C351" s="64" t="s">
        <v>1376</v>
      </c>
      <c r="D351" s="64" t="s">
        <v>228</v>
      </c>
      <c r="E351" s="64" t="s">
        <v>1464</v>
      </c>
      <c r="F351" s="64" t="s">
        <v>1464</v>
      </c>
      <c r="G351" s="64" t="s">
        <v>921</v>
      </c>
      <c r="H351" s="64" t="s">
        <v>4366</v>
      </c>
      <c r="I351" s="64" t="s">
        <v>21</v>
      </c>
      <c r="J351" s="64">
        <v>4500.0</v>
      </c>
      <c r="K351" s="64">
        <v>75.0</v>
      </c>
      <c r="L351" s="64" t="s">
        <v>23</v>
      </c>
      <c r="M351" s="64" t="s">
        <v>23</v>
      </c>
      <c r="N351" s="64" t="s">
        <v>1464</v>
      </c>
      <c r="O351" s="64" t="s">
        <v>4588</v>
      </c>
      <c r="P351" s="64" t="s">
        <v>1464</v>
      </c>
      <c r="Q351" s="64">
        <v>42.0</v>
      </c>
      <c r="R351" s="64" t="s">
        <v>1464</v>
      </c>
    </row>
    <row r="352" ht="12.75" customHeight="1">
      <c r="A352" s="64">
        <v>366.0</v>
      </c>
      <c r="B352" s="64" t="s">
        <v>4589</v>
      </c>
      <c r="C352" s="64" t="s">
        <v>1376</v>
      </c>
      <c r="D352" s="64" t="s">
        <v>228</v>
      </c>
      <c r="E352" s="64" t="s">
        <v>1464</v>
      </c>
      <c r="F352" s="64" t="s">
        <v>1464</v>
      </c>
      <c r="G352" s="64" t="s">
        <v>904</v>
      </c>
      <c r="H352" s="64" t="s">
        <v>4366</v>
      </c>
      <c r="I352" s="64" t="s">
        <v>21</v>
      </c>
      <c r="J352" s="64">
        <v>5000.0</v>
      </c>
      <c r="K352" s="64">
        <v>77.0</v>
      </c>
      <c r="L352" s="64" t="s">
        <v>23</v>
      </c>
      <c r="M352" s="64" t="s">
        <v>23</v>
      </c>
      <c r="N352" s="64" t="s">
        <v>1464</v>
      </c>
      <c r="O352" s="64" t="s">
        <v>4590</v>
      </c>
      <c r="P352" s="64" t="s">
        <v>1464</v>
      </c>
      <c r="Q352" s="64">
        <v>40.0</v>
      </c>
      <c r="R352" s="64" t="s">
        <v>1464</v>
      </c>
    </row>
    <row r="353" ht="12.75" customHeight="1">
      <c r="A353" s="64">
        <v>360.0</v>
      </c>
      <c r="B353" s="64" t="s">
        <v>1548</v>
      </c>
      <c r="C353" s="64" t="s">
        <v>1376</v>
      </c>
      <c r="D353" s="64" t="s">
        <v>228</v>
      </c>
      <c r="E353" s="64" t="s">
        <v>1464</v>
      </c>
      <c r="F353" s="64" t="s">
        <v>1464</v>
      </c>
      <c r="G353" s="64" t="s">
        <v>904</v>
      </c>
      <c r="H353" s="64" t="s">
        <v>4366</v>
      </c>
      <c r="I353" s="64" t="s">
        <v>21</v>
      </c>
      <c r="J353" s="64">
        <v>5400.0</v>
      </c>
      <c r="K353" s="64">
        <v>77.0</v>
      </c>
      <c r="L353" s="64" t="s">
        <v>23</v>
      </c>
      <c r="M353" s="64" t="s">
        <v>23</v>
      </c>
      <c r="N353" s="64" t="s">
        <v>1464</v>
      </c>
      <c r="O353" s="64" t="s">
        <v>4591</v>
      </c>
      <c r="P353" s="64" t="s">
        <v>1464</v>
      </c>
      <c r="Q353" s="64">
        <v>42.0</v>
      </c>
      <c r="R353" s="64" t="s">
        <v>1464</v>
      </c>
    </row>
    <row r="354" ht="12.75" customHeight="1">
      <c r="A354" s="64">
        <v>365.0</v>
      </c>
      <c r="B354" s="64" t="s">
        <v>4544</v>
      </c>
      <c r="C354" s="64" t="s">
        <v>1376</v>
      </c>
      <c r="D354" s="64" t="s">
        <v>228</v>
      </c>
      <c r="E354" s="64" t="s">
        <v>1464</v>
      </c>
      <c r="F354" s="64" t="s">
        <v>1464</v>
      </c>
      <c r="G354" s="64" t="s">
        <v>1005</v>
      </c>
      <c r="H354" s="64" t="s">
        <v>4366</v>
      </c>
      <c r="I354" s="64" t="s">
        <v>21</v>
      </c>
      <c r="J354" s="64">
        <v>8100.0</v>
      </c>
      <c r="K354" s="64">
        <v>90.0</v>
      </c>
      <c r="L354" s="64" t="s">
        <v>23</v>
      </c>
      <c r="M354" s="64" t="s">
        <v>23</v>
      </c>
      <c r="N354" s="64" t="s">
        <v>821</v>
      </c>
      <c r="O354" s="64" t="s">
        <v>4592</v>
      </c>
      <c r="P354" s="64" t="s">
        <v>1464</v>
      </c>
      <c r="Q354" s="64">
        <v>47.0</v>
      </c>
      <c r="R354" s="64" t="s">
        <v>1471</v>
      </c>
    </row>
    <row r="355" ht="12.75" customHeight="1">
      <c r="A355" s="64">
        <v>367.0</v>
      </c>
      <c r="B355" s="64" t="s">
        <v>4593</v>
      </c>
      <c r="C355" s="64" t="s">
        <v>1376</v>
      </c>
      <c r="D355" s="64" t="s">
        <v>228</v>
      </c>
      <c r="E355" s="64" t="s">
        <v>1464</v>
      </c>
      <c r="F355" s="64" t="s">
        <v>1464</v>
      </c>
      <c r="G355" s="64" t="s">
        <v>926</v>
      </c>
      <c r="H355" s="64" t="s">
        <v>3965</v>
      </c>
      <c r="I355" s="64" t="s">
        <v>21</v>
      </c>
      <c r="J355" s="64">
        <v>4000.0</v>
      </c>
      <c r="K355" s="64">
        <v>73.0</v>
      </c>
      <c r="L355" s="64" t="s">
        <v>23</v>
      </c>
      <c r="M355" s="64" t="s">
        <v>23</v>
      </c>
      <c r="N355" s="64" t="s">
        <v>1464</v>
      </c>
      <c r="O355" s="64" t="s">
        <v>4594</v>
      </c>
      <c r="P355" s="64" t="s">
        <v>1464</v>
      </c>
      <c r="Q355" s="64"/>
      <c r="R355" s="64" t="s">
        <v>1464</v>
      </c>
    </row>
    <row r="356" ht="12.75" customHeight="1">
      <c r="A356" s="64">
        <v>1401.0</v>
      </c>
      <c r="B356" s="64" t="s">
        <v>2528</v>
      </c>
      <c r="C356" s="64" t="s">
        <v>1376</v>
      </c>
      <c r="D356" s="64" t="s">
        <v>228</v>
      </c>
      <c r="E356" s="64" t="s">
        <v>1464</v>
      </c>
      <c r="F356" s="64" t="s">
        <v>1464</v>
      </c>
      <c r="G356" s="64" t="s">
        <v>906</v>
      </c>
      <c r="H356" s="64" t="s">
        <v>3965</v>
      </c>
      <c r="I356" s="64" t="s">
        <v>21</v>
      </c>
      <c r="J356" s="64">
        <v>4700.0</v>
      </c>
      <c r="K356" s="64">
        <v>74.0</v>
      </c>
      <c r="L356" s="64" t="s">
        <v>23</v>
      </c>
      <c r="M356" s="64" t="s">
        <v>23</v>
      </c>
      <c r="N356" s="64" t="s">
        <v>814</v>
      </c>
      <c r="O356" s="64" t="s">
        <v>4595</v>
      </c>
      <c r="P356" s="64" t="s">
        <v>1464</v>
      </c>
      <c r="Q356" s="64">
        <v>38.0</v>
      </c>
      <c r="R356" s="64" t="s">
        <v>1464</v>
      </c>
    </row>
    <row r="357" ht="12.75" customHeight="1">
      <c r="A357" s="64">
        <v>1402.0</v>
      </c>
      <c r="B357" s="64" t="s">
        <v>4596</v>
      </c>
      <c r="C357" s="64" t="s">
        <v>1376</v>
      </c>
      <c r="D357" s="64" t="s">
        <v>228</v>
      </c>
      <c r="E357" s="64" t="s">
        <v>1551</v>
      </c>
      <c r="F357" s="64" t="s">
        <v>716</v>
      </c>
      <c r="G357" s="64" t="s">
        <v>1464</v>
      </c>
      <c r="H357" s="64" t="s">
        <v>3965</v>
      </c>
      <c r="I357" s="64" t="s">
        <v>40</v>
      </c>
      <c r="J357" s="64">
        <v>5000.0</v>
      </c>
      <c r="K357" s="64">
        <v>75.0</v>
      </c>
      <c r="L357" s="64" t="s">
        <v>23</v>
      </c>
      <c r="M357" s="64" t="s">
        <v>23</v>
      </c>
      <c r="N357" s="64" t="s">
        <v>814</v>
      </c>
      <c r="O357" s="64" t="s">
        <v>4597</v>
      </c>
      <c r="P357" s="64" t="s">
        <v>1464</v>
      </c>
      <c r="Q357" s="64">
        <v>44.0</v>
      </c>
      <c r="R357" s="64" t="s">
        <v>1464</v>
      </c>
    </row>
    <row r="358" ht="12.75" customHeight="1">
      <c r="A358" s="64">
        <v>368.0</v>
      </c>
      <c r="B358" s="64" t="s">
        <v>3402</v>
      </c>
      <c r="C358" s="64" t="s">
        <v>1376</v>
      </c>
      <c r="D358" s="64" t="s">
        <v>228</v>
      </c>
      <c r="E358" s="64" t="s">
        <v>1464</v>
      </c>
      <c r="F358" s="64" t="s">
        <v>1464</v>
      </c>
      <c r="G358" s="64" t="s">
        <v>926</v>
      </c>
      <c r="H358" s="64" t="s">
        <v>3965</v>
      </c>
      <c r="I358" s="64" t="s">
        <v>21</v>
      </c>
      <c r="J358" s="64">
        <v>4800.0</v>
      </c>
      <c r="K358" s="64">
        <v>76.0</v>
      </c>
      <c r="L358" s="64" t="s">
        <v>23</v>
      </c>
      <c r="M358" s="64" t="s">
        <v>23</v>
      </c>
      <c r="N358" s="64" t="s">
        <v>1464</v>
      </c>
      <c r="O358" s="64" t="s">
        <v>4598</v>
      </c>
      <c r="P358" s="64" t="s">
        <v>1464</v>
      </c>
      <c r="Q358" s="64">
        <v>38.0</v>
      </c>
      <c r="R358" s="64" t="s">
        <v>1464</v>
      </c>
    </row>
    <row r="359" ht="12.75" customHeight="1">
      <c r="A359" s="64">
        <v>377.0</v>
      </c>
      <c r="B359" s="64" t="s">
        <v>4599</v>
      </c>
      <c r="C359" s="64" t="s">
        <v>1376</v>
      </c>
      <c r="D359" s="64" t="s">
        <v>228</v>
      </c>
      <c r="E359" s="64" t="s">
        <v>1470</v>
      </c>
      <c r="F359" s="64" t="s">
        <v>275</v>
      </c>
      <c r="G359" s="64" t="s">
        <v>1464</v>
      </c>
      <c r="H359" s="64" t="s">
        <v>4373</v>
      </c>
      <c r="I359" s="64" t="s">
        <v>40</v>
      </c>
      <c r="J359" s="64">
        <v>3500.0</v>
      </c>
      <c r="K359" s="64">
        <v>70.0</v>
      </c>
      <c r="L359" s="64" t="s">
        <v>23</v>
      </c>
      <c r="M359" s="64" t="s">
        <v>23</v>
      </c>
      <c r="N359" s="64" t="s">
        <v>1464</v>
      </c>
      <c r="O359" s="64" t="s">
        <v>4600</v>
      </c>
      <c r="P359" s="64" t="s">
        <v>1464</v>
      </c>
      <c r="Q359" s="64">
        <v>35.0</v>
      </c>
      <c r="R359" s="64" t="s">
        <v>1464</v>
      </c>
    </row>
    <row r="360" ht="12.75" customHeight="1">
      <c r="A360" s="64">
        <v>370.0</v>
      </c>
      <c r="B360" s="64" t="s">
        <v>4601</v>
      </c>
      <c r="C360" s="64" t="s">
        <v>1376</v>
      </c>
      <c r="D360" s="64" t="s">
        <v>228</v>
      </c>
      <c r="E360" s="64" t="s">
        <v>1464</v>
      </c>
      <c r="F360" s="64" t="s">
        <v>1464</v>
      </c>
      <c r="G360" s="64" t="s">
        <v>4602</v>
      </c>
      <c r="H360" s="64" t="s">
        <v>4373</v>
      </c>
      <c r="I360" s="64" t="s">
        <v>21</v>
      </c>
      <c r="J360" s="64">
        <v>4500.0</v>
      </c>
      <c r="K360" s="64">
        <v>72.0</v>
      </c>
      <c r="L360" s="64" t="s">
        <v>23</v>
      </c>
      <c r="M360" s="64" t="s">
        <v>40</v>
      </c>
      <c r="N360" s="64" t="s">
        <v>1464</v>
      </c>
      <c r="O360" s="64" t="s">
        <v>4603</v>
      </c>
      <c r="P360" s="64" t="s">
        <v>816</v>
      </c>
      <c r="Q360" s="64">
        <v>38.0</v>
      </c>
      <c r="R360" s="64" t="s">
        <v>1464</v>
      </c>
    </row>
    <row r="361" ht="12.75" customHeight="1">
      <c r="A361" s="64">
        <v>374.0</v>
      </c>
      <c r="B361" s="64" t="s">
        <v>2618</v>
      </c>
      <c r="C361" s="64" t="s">
        <v>1376</v>
      </c>
      <c r="D361" s="64" t="s">
        <v>228</v>
      </c>
      <c r="E361" s="64" t="s">
        <v>1464</v>
      </c>
      <c r="F361" s="64" t="s">
        <v>1464</v>
      </c>
      <c r="G361" s="64" t="s">
        <v>942</v>
      </c>
      <c r="H361" s="64" t="s">
        <v>4373</v>
      </c>
      <c r="I361" s="64" t="s">
        <v>21</v>
      </c>
      <c r="J361" s="64">
        <v>4700.0</v>
      </c>
      <c r="K361" s="64">
        <v>72.0</v>
      </c>
      <c r="L361" s="64" t="s">
        <v>23</v>
      </c>
      <c r="M361" s="64" t="s">
        <v>23</v>
      </c>
      <c r="N361" s="64" t="s">
        <v>1464</v>
      </c>
      <c r="O361" s="64" t="s">
        <v>2286</v>
      </c>
      <c r="P361" s="64" t="s">
        <v>816</v>
      </c>
      <c r="Q361" s="64">
        <v>31.0</v>
      </c>
      <c r="R361" s="64" t="s">
        <v>1464</v>
      </c>
    </row>
    <row r="362" ht="12.75" customHeight="1">
      <c r="A362" s="64">
        <v>371.0</v>
      </c>
      <c r="B362" s="64" t="s">
        <v>1690</v>
      </c>
      <c r="C362" s="64" t="s">
        <v>1376</v>
      </c>
      <c r="D362" s="64" t="s">
        <v>228</v>
      </c>
      <c r="E362" s="64" t="s">
        <v>1464</v>
      </c>
      <c r="F362" s="64" t="s">
        <v>1464</v>
      </c>
      <c r="G362" s="64" t="s">
        <v>904</v>
      </c>
      <c r="H362" s="64" t="s">
        <v>4373</v>
      </c>
      <c r="I362" s="64" t="s">
        <v>21</v>
      </c>
      <c r="J362" s="64">
        <v>4200.0</v>
      </c>
      <c r="K362" s="64">
        <v>76.0</v>
      </c>
      <c r="L362" s="64" t="s">
        <v>23</v>
      </c>
      <c r="M362" s="64" t="s">
        <v>23</v>
      </c>
      <c r="N362" s="64" t="s">
        <v>1464</v>
      </c>
      <c r="O362" s="64" t="s">
        <v>4604</v>
      </c>
      <c r="P362" s="64" t="s">
        <v>1464</v>
      </c>
      <c r="Q362" s="64">
        <v>38.0</v>
      </c>
      <c r="R362" s="64" t="s">
        <v>1464</v>
      </c>
    </row>
    <row r="363" ht="12.75" customHeight="1">
      <c r="A363" s="64">
        <v>369.0</v>
      </c>
      <c r="B363" s="64" t="s">
        <v>2802</v>
      </c>
      <c r="C363" s="64" t="s">
        <v>1376</v>
      </c>
      <c r="D363" s="64" t="s">
        <v>228</v>
      </c>
      <c r="E363" s="64" t="s">
        <v>1464</v>
      </c>
      <c r="F363" s="64" t="s">
        <v>1464</v>
      </c>
      <c r="G363" s="64" t="s">
        <v>942</v>
      </c>
      <c r="H363" s="64" t="s">
        <v>4373</v>
      </c>
      <c r="I363" s="64" t="s">
        <v>21</v>
      </c>
      <c r="J363" s="64">
        <v>4500.0</v>
      </c>
      <c r="K363" s="64">
        <v>76.0</v>
      </c>
      <c r="L363" s="64" t="s">
        <v>23</v>
      </c>
      <c r="M363" s="64" t="s">
        <v>23</v>
      </c>
      <c r="N363" s="64" t="s">
        <v>1464</v>
      </c>
      <c r="O363" s="64" t="s">
        <v>4605</v>
      </c>
      <c r="P363" s="64" t="s">
        <v>1464</v>
      </c>
      <c r="Q363" s="64">
        <v>38.0</v>
      </c>
      <c r="R363" s="64" t="s">
        <v>1464</v>
      </c>
    </row>
    <row r="364" ht="12.75" customHeight="1">
      <c r="A364" s="64">
        <v>376.0</v>
      </c>
      <c r="B364" s="64" t="s">
        <v>4215</v>
      </c>
      <c r="C364" s="64" t="s">
        <v>1376</v>
      </c>
      <c r="D364" s="64" t="s">
        <v>228</v>
      </c>
      <c r="E364" s="64" t="s">
        <v>1470</v>
      </c>
      <c r="F364" s="64" t="s">
        <v>275</v>
      </c>
      <c r="G364" s="64" t="s">
        <v>1464</v>
      </c>
      <c r="H364" s="64" t="s">
        <v>4373</v>
      </c>
      <c r="I364" s="64" t="s">
        <v>40</v>
      </c>
      <c r="J364" s="64">
        <v>5200.0</v>
      </c>
      <c r="K364" s="64">
        <v>76.0</v>
      </c>
      <c r="L364" s="64" t="s">
        <v>23</v>
      </c>
      <c r="M364" s="64" t="s">
        <v>23</v>
      </c>
      <c r="N364" s="64" t="s">
        <v>1464</v>
      </c>
      <c r="O364" s="64" t="s">
        <v>4606</v>
      </c>
      <c r="P364" s="64" t="s">
        <v>1464</v>
      </c>
      <c r="Q364" s="64">
        <v>38.0</v>
      </c>
      <c r="R364" s="64" t="s">
        <v>1464</v>
      </c>
    </row>
    <row r="365" ht="12.75" customHeight="1">
      <c r="A365" s="64">
        <v>372.0</v>
      </c>
      <c r="B365" s="64" t="s">
        <v>1634</v>
      </c>
      <c r="C365" s="64" t="s">
        <v>1376</v>
      </c>
      <c r="D365" s="64" t="s">
        <v>228</v>
      </c>
      <c r="E365" s="64" t="s">
        <v>1464</v>
      </c>
      <c r="F365" s="64" t="s">
        <v>1464</v>
      </c>
      <c r="G365" s="64" t="s">
        <v>904</v>
      </c>
      <c r="H365" s="64" t="s">
        <v>4373</v>
      </c>
      <c r="I365" s="64" t="s">
        <v>21</v>
      </c>
      <c r="J365" s="64">
        <v>4600.0</v>
      </c>
      <c r="K365" s="64">
        <v>79.0</v>
      </c>
      <c r="L365" s="64" t="s">
        <v>23</v>
      </c>
      <c r="M365" s="64" t="s">
        <v>23</v>
      </c>
      <c r="N365" s="64" t="s">
        <v>1464</v>
      </c>
      <c r="O365" s="64" t="s">
        <v>4607</v>
      </c>
      <c r="P365" s="64" t="s">
        <v>1464</v>
      </c>
      <c r="Q365" s="64">
        <v>39.0</v>
      </c>
      <c r="R365" s="64" t="s">
        <v>1464</v>
      </c>
    </row>
    <row r="366" ht="12.75" customHeight="1">
      <c r="A366" s="64">
        <v>375.0</v>
      </c>
      <c r="B366" s="64" t="s">
        <v>4608</v>
      </c>
      <c r="C366" s="64" t="s">
        <v>1376</v>
      </c>
      <c r="D366" s="64" t="s">
        <v>228</v>
      </c>
      <c r="E366" s="64" t="s">
        <v>1491</v>
      </c>
      <c r="F366" s="64" t="s">
        <v>739</v>
      </c>
      <c r="G366" s="64" t="s">
        <v>1464</v>
      </c>
      <c r="H366" s="64" t="s">
        <v>4373</v>
      </c>
      <c r="I366" s="64" t="s">
        <v>40</v>
      </c>
      <c r="J366" s="64">
        <v>7700.0</v>
      </c>
      <c r="K366" s="64">
        <v>91.0</v>
      </c>
      <c r="L366" s="64" t="s">
        <v>23</v>
      </c>
      <c r="M366" s="64" t="s">
        <v>23</v>
      </c>
      <c r="N366" s="64" t="s">
        <v>1464</v>
      </c>
      <c r="O366" s="64" t="s">
        <v>4609</v>
      </c>
      <c r="P366" s="64" t="s">
        <v>1464</v>
      </c>
      <c r="Q366" s="64">
        <v>48.0</v>
      </c>
      <c r="R366" s="64" t="s">
        <v>1464</v>
      </c>
    </row>
    <row r="367" ht="12.75" customHeight="1">
      <c r="A367" s="64">
        <v>702.0</v>
      </c>
      <c r="B367" s="64" t="s">
        <v>4610</v>
      </c>
      <c r="C367" s="64" t="s">
        <v>1376</v>
      </c>
      <c r="D367" s="64" t="s">
        <v>228</v>
      </c>
      <c r="E367" s="64" t="s">
        <v>1464</v>
      </c>
      <c r="F367" s="64" t="s">
        <v>1464</v>
      </c>
      <c r="G367" s="64" t="s">
        <v>923</v>
      </c>
      <c r="H367" s="64" t="s">
        <v>3968</v>
      </c>
      <c r="I367" s="64" t="s">
        <v>21</v>
      </c>
      <c r="J367" s="64">
        <v>3100.0</v>
      </c>
      <c r="K367" s="64">
        <v>69.0</v>
      </c>
      <c r="L367" s="64" t="s">
        <v>23</v>
      </c>
      <c r="M367" s="64" t="s">
        <v>23</v>
      </c>
      <c r="N367" s="64" t="s">
        <v>1464</v>
      </c>
      <c r="O367" s="64" t="s">
        <v>4611</v>
      </c>
      <c r="P367" s="64" t="s">
        <v>1464</v>
      </c>
      <c r="Q367" s="64">
        <v>34.0</v>
      </c>
      <c r="R367" s="64" t="s">
        <v>1464</v>
      </c>
    </row>
    <row r="368" ht="12.75" customHeight="1">
      <c r="A368" s="64">
        <v>381.0</v>
      </c>
      <c r="B368" s="64" t="s">
        <v>4612</v>
      </c>
      <c r="C368" s="64" t="s">
        <v>1376</v>
      </c>
      <c r="D368" s="64" t="s">
        <v>228</v>
      </c>
      <c r="E368" s="64" t="s">
        <v>1470</v>
      </c>
      <c r="F368" s="64" t="s">
        <v>275</v>
      </c>
      <c r="G368" s="64" t="s">
        <v>1464</v>
      </c>
      <c r="H368" s="64" t="s">
        <v>3968</v>
      </c>
      <c r="I368" s="64" t="s">
        <v>40</v>
      </c>
      <c r="J368" s="64">
        <v>3150.0</v>
      </c>
      <c r="K368" s="64">
        <v>69.0</v>
      </c>
      <c r="L368" s="64" t="s">
        <v>23</v>
      </c>
      <c r="M368" s="64" t="s">
        <v>23</v>
      </c>
      <c r="N368" s="64" t="s">
        <v>1464</v>
      </c>
      <c r="O368" s="64" t="s">
        <v>4613</v>
      </c>
      <c r="P368" s="64" t="s">
        <v>816</v>
      </c>
      <c r="Q368" s="64">
        <v>33.0</v>
      </c>
      <c r="R368" s="64" t="s">
        <v>1464</v>
      </c>
    </row>
    <row r="369" ht="12.75" customHeight="1">
      <c r="A369" s="64">
        <v>378.0</v>
      </c>
      <c r="B369" s="64" t="s">
        <v>4614</v>
      </c>
      <c r="C369" s="64" t="s">
        <v>1376</v>
      </c>
      <c r="D369" s="64" t="s">
        <v>228</v>
      </c>
      <c r="E369" s="64" t="s">
        <v>1464</v>
      </c>
      <c r="F369" s="64" t="s">
        <v>1464</v>
      </c>
      <c r="G369" s="64" t="s">
        <v>4615</v>
      </c>
      <c r="H369" s="64" t="s">
        <v>3968</v>
      </c>
      <c r="I369" s="64" t="s">
        <v>21</v>
      </c>
      <c r="J369" s="64">
        <v>4000.0</v>
      </c>
      <c r="K369" s="64">
        <v>73.0</v>
      </c>
      <c r="L369" s="64" t="s">
        <v>23</v>
      </c>
      <c r="M369" s="64" t="s">
        <v>23</v>
      </c>
      <c r="N369" s="64" t="s">
        <v>1464</v>
      </c>
      <c r="O369" s="64" t="s">
        <v>4616</v>
      </c>
      <c r="P369" s="64" t="s">
        <v>1464</v>
      </c>
      <c r="Q369" s="64">
        <v>37.0</v>
      </c>
      <c r="R369" s="64" t="s">
        <v>1464</v>
      </c>
    </row>
    <row r="370" ht="12.75" customHeight="1">
      <c r="A370" s="64">
        <v>704.0</v>
      </c>
      <c r="B370" s="64" t="s">
        <v>4617</v>
      </c>
      <c r="C370" s="64" t="s">
        <v>1376</v>
      </c>
      <c r="D370" s="64" t="s">
        <v>228</v>
      </c>
      <c r="E370" s="64" t="s">
        <v>1464</v>
      </c>
      <c r="F370" s="64" t="s">
        <v>1464</v>
      </c>
      <c r="G370" s="64" t="s">
        <v>926</v>
      </c>
      <c r="H370" s="64" t="s">
        <v>3968</v>
      </c>
      <c r="I370" s="64" t="s">
        <v>21</v>
      </c>
      <c r="J370" s="64">
        <v>5100.0</v>
      </c>
      <c r="K370" s="64">
        <v>77.0</v>
      </c>
      <c r="L370" s="64" t="s">
        <v>23</v>
      </c>
      <c r="M370" s="64" t="s">
        <v>23</v>
      </c>
      <c r="N370" s="64" t="s">
        <v>1464</v>
      </c>
      <c r="O370" s="64" t="s">
        <v>4618</v>
      </c>
      <c r="P370" s="64" t="s">
        <v>1464</v>
      </c>
      <c r="Q370" s="64">
        <v>38.0</v>
      </c>
      <c r="R370" s="64" t="s">
        <v>1464</v>
      </c>
    </row>
    <row r="371" ht="12.75" customHeight="1">
      <c r="A371" s="64">
        <v>706.0</v>
      </c>
      <c r="B371" s="64" t="s">
        <v>4619</v>
      </c>
      <c r="C371" s="64" t="s">
        <v>1376</v>
      </c>
      <c r="D371" s="64" t="s">
        <v>228</v>
      </c>
      <c r="E371" s="64" t="s">
        <v>1491</v>
      </c>
      <c r="F371" s="64" t="s">
        <v>739</v>
      </c>
      <c r="G371" s="64" t="s">
        <v>1464</v>
      </c>
      <c r="H371" s="64" t="s">
        <v>3968</v>
      </c>
      <c r="I371" s="64" t="s">
        <v>40</v>
      </c>
      <c r="J371" s="64">
        <v>5000.0</v>
      </c>
      <c r="K371" s="64">
        <v>78.0</v>
      </c>
      <c r="L371" s="64" t="s">
        <v>23</v>
      </c>
      <c r="M371" s="64" t="s">
        <v>23</v>
      </c>
      <c r="N371" s="64" t="s">
        <v>1464</v>
      </c>
      <c r="O371" s="64" t="s">
        <v>4620</v>
      </c>
      <c r="P371" s="64" t="s">
        <v>1464</v>
      </c>
      <c r="Q371" s="64">
        <v>39.0</v>
      </c>
      <c r="R371" s="64" t="s">
        <v>1464</v>
      </c>
    </row>
    <row r="372" ht="12.75" customHeight="1">
      <c r="A372" s="64">
        <v>701.0</v>
      </c>
      <c r="B372" s="64" t="s">
        <v>1527</v>
      </c>
      <c r="C372" s="64" t="s">
        <v>1376</v>
      </c>
      <c r="D372" s="64" t="s">
        <v>228</v>
      </c>
      <c r="E372" s="64" t="s">
        <v>1464</v>
      </c>
      <c r="F372" s="64" t="s">
        <v>1464</v>
      </c>
      <c r="G372" s="64" t="s">
        <v>904</v>
      </c>
      <c r="H372" s="64" t="s">
        <v>3968</v>
      </c>
      <c r="I372" s="64" t="s">
        <v>21</v>
      </c>
      <c r="J372" s="64">
        <v>5500.0</v>
      </c>
      <c r="K372" s="64">
        <v>81.0</v>
      </c>
      <c r="L372" s="64" t="s">
        <v>23</v>
      </c>
      <c r="M372" s="64" t="s">
        <v>23</v>
      </c>
      <c r="N372" s="64" t="s">
        <v>1464</v>
      </c>
      <c r="O372" s="64" t="s">
        <v>4621</v>
      </c>
      <c r="P372" s="64" t="s">
        <v>1464</v>
      </c>
      <c r="Q372" s="64">
        <v>41.0</v>
      </c>
      <c r="R372" s="64" t="s">
        <v>1464</v>
      </c>
    </row>
    <row r="373" ht="12.75" customHeight="1">
      <c r="A373" s="64">
        <v>703.0</v>
      </c>
      <c r="B373" s="64" t="s">
        <v>4622</v>
      </c>
      <c r="C373" s="64" t="s">
        <v>1376</v>
      </c>
      <c r="D373" s="64" t="s">
        <v>228</v>
      </c>
      <c r="E373" s="64" t="s">
        <v>1464</v>
      </c>
      <c r="F373" s="64" t="s">
        <v>1464</v>
      </c>
      <c r="G373" s="64" t="s">
        <v>933</v>
      </c>
      <c r="H373" s="64" t="s">
        <v>3968</v>
      </c>
      <c r="I373" s="64" t="s">
        <v>21</v>
      </c>
      <c r="J373" s="64">
        <v>6500.0</v>
      </c>
      <c r="K373" s="64">
        <v>82.0</v>
      </c>
      <c r="L373" s="64" t="s">
        <v>23</v>
      </c>
      <c r="M373" s="64" t="s">
        <v>23</v>
      </c>
      <c r="N373" s="64" t="s">
        <v>1464</v>
      </c>
      <c r="O373" s="64" t="s">
        <v>4623</v>
      </c>
      <c r="P373" s="64" t="s">
        <v>1464</v>
      </c>
      <c r="Q373" s="64">
        <v>44.0</v>
      </c>
      <c r="R373" s="64" t="s">
        <v>1464</v>
      </c>
    </row>
    <row r="374" ht="12.75" customHeight="1">
      <c r="A374" s="64">
        <v>705.0</v>
      </c>
      <c r="B374" s="64" t="s">
        <v>4624</v>
      </c>
      <c r="C374" s="64" t="s">
        <v>1376</v>
      </c>
      <c r="D374" s="64" t="s">
        <v>228</v>
      </c>
      <c r="E374" s="64" t="s">
        <v>1491</v>
      </c>
      <c r="F374" s="64" t="s">
        <v>739</v>
      </c>
      <c r="G374" s="64" t="s">
        <v>1464</v>
      </c>
      <c r="H374" s="64" t="s">
        <v>3968</v>
      </c>
      <c r="I374" s="64" t="s">
        <v>40</v>
      </c>
      <c r="J374" s="64">
        <v>6500.0</v>
      </c>
      <c r="K374" s="64">
        <v>85.0</v>
      </c>
      <c r="L374" s="64" t="s">
        <v>23</v>
      </c>
      <c r="M374" s="64" t="s">
        <v>23</v>
      </c>
      <c r="N374" s="64" t="s">
        <v>1464</v>
      </c>
      <c r="O374" s="64" t="s">
        <v>4625</v>
      </c>
      <c r="P374" s="64" t="s">
        <v>1464</v>
      </c>
      <c r="Q374" s="64">
        <v>43.0</v>
      </c>
      <c r="R374" s="64" t="s">
        <v>1464</v>
      </c>
    </row>
    <row r="375" ht="12.75" customHeight="1">
      <c r="A375" s="64">
        <v>382.0</v>
      </c>
      <c r="B375" s="64" t="s">
        <v>3315</v>
      </c>
      <c r="C375" s="64" t="s">
        <v>1376</v>
      </c>
      <c r="D375" s="64" t="s">
        <v>228</v>
      </c>
      <c r="E375" s="64" t="s">
        <v>1491</v>
      </c>
      <c r="F375" s="64" t="s">
        <v>739</v>
      </c>
      <c r="G375" s="64" t="s">
        <v>1464</v>
      </c>
      <c r="H375" s="64" t="s">
        <v>4375</v>
      </c>
      <c r="I375" s="64" t="s">
        <v>40</v>
      </c>
      <c r="J375" s="64">
        <v>4150.0</v>
      </c>
      <c r="K375" s="64">
        <v>73.0</v>
      </c>
      <c r="L375" s="64" t="s">
        <v>23</v>
      </c>
      <c r="M375" s="64" t="s">
        <v>23</v>
      </c>
      <c r="N375" s="64" t="s">
        <v>1464</v>
      </c>
      <c r="O375" s="64" t="s">
        <v>4626</v>
      </c>
      <c r="P375" s="64" t="s">
        <v>1464</v>
      </c>
      <c r="Q375" s="64">
        <v>37.0</v>
      </c>
      <c r="R375" s="64" t="s">
        <v>1464</v>
      </c>
    </row>
    <row r="376" ht="12.75" customHeight="1">
      <c r="A376" s="64">
        <v>380.0</v>
      </c>
      <c r="B376" s="64" t="s">
        <v>4627</v>
      </c>
      <c r="C376" s="64" t="s">
        <v>1376</v>
      </c>
      <c r="D376" s="64" t="s">
        <v>228</v>
      </c>
      <c r="E376" s="64" t="s">
        <v>1464</v>
      </c>
      <c r="F376" s="64" t="s">
        <v>1464</v>
      </c>
      <c r="G376" s="64" t="s">
        <v>918</v>
      </c>
      <c r="H376" s="64" t="s">
        <v>4375</v>
      </c>
      <c r="I376" s="64" t="s">
        <v>21</v>
      </c>
      <c r="J376" s="64">
        <v>5000.0</v>
      </c>
      <c r="K376" s="64">
        <v>74.0</v>
      </c>
      <c r="L376" s="64" t="s">
        <v>23</v>
      </c>
      <c r="M376" s="64" t="s">
        <v>23</v>
      </c>
      <c r="N376" s="64" t="s">
        <v>1464</v>
      </c>
      <c r="O376" s="64" t="s">
        <v>4628</v>
      </c>
      <c r="P376" s="64" t="s">
        <v>1464</v>
      </c>
      <c r="Q376" s="64">
        <v>42.0</v>
      </c>
      <c r="R376" s="64" t="s">
        <v>1464</v>
      </c>
    </row>
    <row r="377" ht="12.75" customHeight="1">
      <c r="A377" s="64">
        <v>384.0</v>
      </c>
      <c r="B377" s="64" t="s">
        <v>2139</v>
      </c>
      <c r="C377" s="64" t="s">
        <v>1376</v>
      </c>
      <c r="D377" s="64" t="s">
        <v>228</v>
      </c>
      <c r="E377" s="64" t="s">
        <v>1491</v>
      </c>
      <c r="F377" s="64" t="s">
        <v>739</v>
      </c>
      <c r="G377" s="64" t="s">
        <v>1464</v>
      </c>
      <c r="H377" s="64" t="s">
        <v>4375</v>
      </c>
      <c r="I377" s="64" t="s">
        <v>40</v>
      </c>
      <c r="J377" s="64">
        <v>4900.0</v>
      </c>
      <c r="K377" s="64">
        <v>77.0</v>
      </c>
      <c r="L377" s="64" t="s">
        <v>23</v>
      </c>
      <c r="M377" s="64" t="s">
        <v>23</v>
      </c>
      <c r="N377" s="64" t="s">
        <v>1464</v>
      </c>
      <c r="O377" s="64" t="s">
        <v>4629</v>
      </c>
      <c r="P377" s="64" t="s">
        <v>1464</v>
      </c>
      <c r="Q377" s="64">
        <v>38.0</v>
      </c>
      <c r="R377" s="64" t="s">
        <v>1464</v>
      </c>
    </row>
    <row r="378" ht="12.75" customHeight="1">
      <c r="A378" s="64">
        <v>383.0</v>
      </c>
      <c r="B378" s="64" t="s">
        <v>4204</v>
      </c>
      <c r="C378" s="64" t="s">
        <v>1376</v>
      </c>
      <c r="D378" s="64" t="s">
        <v>228</v>
      </c>
      <c r="E378" s="64" t="s">
        <v>1470</v>
      </c>
      <c r="F378" s="64" t="s">
        <v>275</v>
      </c>
      <c r="G378" s="64" t="s">
        <v>1464</v>
      </c>
      <c r="H378" s="64" t="s">
        <v>4375</v>
      </c>
      <c r="I378" s="64" t="s">
        <v>40</v>
      </c>
      <c r="J378" s="64">
        <v>4900.0</v>
      </c>
      <c r="K378" s="64">
        <v>80.0</v>
      </c>
      <c r="L378" s="64" t="s">
        <v>23</v>
      </c>
      <c r="M378" s="64" t="s">
        <v>23</v>
      </c>
      <c r="N378" s="64" t="s">
        <v>1464</v>
      </c>
      <c r="O378" s="64" t="s">
        <v>4630</v>
      </c>
      <c r="P378" s="64" t="s">
        <v>1464</v>
      </c>
      <c r="Q378" s="64">
        <v>39.0</v>
      </c>
      <c r="R378" s="64" t="s">
        <v>1464</v>
      </c>
    </row>
    <row r="379" ht="12.75" customHeight="1">
      <c r="A379" s="64">
        <v>385.0</v>
      </c>
      <c r="B379" s="64" t="s">
        <v>2472</v>
      </c>
      <c r="C379" s="64" t="s">
        <v>1376</v>
      </c>
      <c r="D379" s="64" t="s">
        <v>228</v>
      </c>
      <c r="E379" s="64" t="s">
        <v>1464</v>
      </c>
      <c r="F379" s="64" t="s">
        <v>1464</v>
      </c>
      <c r="G379" s="64" t="s">
        <v>915</v>
      </c>
      <c r="H379" s="64" t="s">
        <v>4375</v>
      </c>
      <c r="I379" s="64" t="s">
        <v>21</v>
      </c>
      <c r="J379" s="64">
        <v>6600.0</v>
      </c>
      <c r="K379" s="64">
        <v>88.0</v>
      </c>
      <c r="L379" s="64" t="s">
        <v>23</v>
      </c>
      <c r="M379" s="64" t="s">
        <v>23</v>
      </c>
      <c r="N379" s="64" t="s">
        <v>1464</v>
      </c>
      <c r="O379" s="64" t="s">
        <v>4631</v>
      </c>
      <c r="P379" s="64" t="s">
        <v>1464</v>
      </c>
      <c r="Q379" s="64">
        <v>42.0</v>
      </c>
      <c r="R379" s="64" t="s">
        <v>1464</v>
      </c>
    </row>
    <row r="380" ht="12.75" customHeight="1">
      <c r="A380" s="64">
        <v>391.0</v>
      </c>
      <c r="B380" s="64" t="s">
        <v>4519</v>
      </c>
      <c r="C380" s="64" t="s">
        <v>1376</v>
      </c>
      <c r="D380" s="64" t="s">
        <v>228</v>
      </c>
      <c r="E380" s="64" t="s">
        <v>1464</v>
      </c>
      <c r="F380" s="64" t="s">
        <v>1464</v>
      </c>
      <c r="G380" s="64" t="s">
        <v>958</v>
      </c>
      <c r="H380" s="64" t="s">
        <v>3974</v>
      </c>
      <c r="I380" s="64" t="s">
        <v>21</v>
      </c>
      <c r="J380" s="64">
        <v>3400.0</v>
      </c>
      <c r="K380" s="64">
        <v>72.0</v>
      </c>
      <c r="L380" s="64" t="s">
        <v>23</v>
      </c>
      <c r="M380" s="64" t="s">
        <v>23</v>
      </c>
      <c r="N380" s="64" t="s">
        <v>1464</v>
      </c>
      <c r="O380" s="64" t="s">
        <v>4632</v>
      </c>
      <c r="P380" s="64" t="s">
        <v>1464</v>
      </c>
      <c r="Q380" s="64">
        <v>33.0</v>
      </c>
      <c r="R380" s="64" t="s">
        <v>1464</v>
      </c>
    </row>
    <row r="381" ht="12.75" customHeight="1">
      <c r="A381" s="64">
        <v>386.0</v>
      </c>
      <c r="B381" s="64" t="s">
        <v>1637</v>
      </c>
      <c r="C381" s="64" t="s">
        <v>1376</v>
      </c>
      <c r="D381" s="64" t="s">
        <v>228</v>
      </c>
      <c r="E381" s="64" t="s">
        <v>1464</v>
      </c>
      <c r="F381" s="64" t="s">
        <v>1464</v>
      </c>
      <c r="G381" s="64" t="s">
        <v>1001</v>
      </c>
      <c r="H381" s="64" t="s">
        <v>3974</v>
      </c>
      <c r="I381" s="64" t="s">
        <v>21</v>
      </c>
      <c r="J381" s="64">
        <v>4250.0</v>
      </c>
      <c r="K381" s="64">
        <v>73.0</v>
      </c>
      <c r="L381" s="64" t="s">
        <v>23</v>
      </c>
      <c r="M381" s="64" t="s">
        <v>23</v>
      </c>
      <c r="N381" s="64" t="s">
        <v>1464</v>
      </c>
      <c r="O381" s="64" t="s">
        <v>4633</v>
      </c>
      <c r="P381" s="64" t="s">
        <v>1464</v>
      </c>
      <c r="Q381" s="64">
        <v>36.0</v>
      </c>
      <c r="R381" s="64" t="s">
        <v>1464</v>
      </c>
    </row>
    <row r="382" ht="12.75" customHeight="1">
      <c r="A382" s="64">
        <v>388.0</v>
      </c>
      <c r="B382" s="64" t="s">
        <v>4634</v>
      </c>
      <c r="C382" s="64" t="s">
        <v>1376</v>
      </c>
      <c r="D382" s="64" t="s">
        <v>228</v>
      </c>
      <c r="E382" s="64" t="s">
        <v>1464</v>
      </c>
      <c r="F382" s="64" t="s">
        <v>1464</v>
      </c>
      <c r="G382" s="64" t="s">
        <v>933</v>
      </c>
      <c r="H382" s="64" t="s">
        <v>3974</v>
      </c>
      <c r="I382" s="64" t="s">
        <v>21</v>
      </c>
      <c r="J382" s="64">
        <v>4650.0</v>
      </c>
      <c r="K382" s="64">
        <v>73.0</v>
      </c>
      <c r="L382" s="64" t="s">
        <v>23</v>
      </c>
      <c r="M382" s="64" t="s">
        <v>23</v>
      </c>
      <c r="N382" s="64" t="s">
        <v>1464</v>
      </c>
      <c r="O382" s="64" t="s">
        <v>4635</v>
      </c>
      <c r="P382" s="64" t="s">
        <v>1464</v>
      </c>
      <c r="Q382" s="64">
        <v>40.0</v>
      </c>
      <c r="R382" s="64" t="s">
        <v>1464</v>
      </c>
    </row>
    <row r="383" ht="12.75" customHeight="1">
      <c r="A383" s="64">
        <v>387.0</v>
      </c>
      <c r="B383" s="64" t="s">
        <v>1618</v>
      </c>
      <c r="C383" s="64" t="s">
        <v>1376</v>
      </c>
      <c r="D383" s="64" t="s">
        <v>228</v>
      </c>
      <c r="E383" s="64" t="s">
        <v>1464</v>
      </c>
      <c r="F383" s="64" t="s">
        <v>1464</v>
      </c>
      <c r="G383" s="64" t="s">
        <v>1001</v>
      </c>
      <c r="H383" s="64" t="s">
        <v>3974</v>
      </c>
      <c r="I383" s="64" t="s">
        <v>21</v>
      </c>
      <c r="J383" s="64">
        <v>3800.0</v>
      </c>
      <c r="K383" s="64">
        <v>74.0</v>
      </c>
      <c r="L383" s="64" t="s">
        <v>23</v>
      </c>
      <c r="M383" s="64" t="s">
        <v>23</v>
      </c>
      <c r="N383" s="64" t="s">
        <v>1464</v>
      </c>
      <c r="O383" s="64" t="s">
        <v>4636</v>
      </c>
      <c r="P383" s="64" t="s">
        <v>1464</v>
      </c>
      <c r="Q383" s="64">
        <v>36.0</v>
      </c>
      <c r="R383" s="64" t="s">
        <v>1464</v>
      </c>
    </row>
    <row r="384" ht="12.75" customHeight="1">
      <c r="A384" s="64">
        <v>389.0</v>
      </c>
      <c r="B384" s="64" t="s">
        <v>3437</v>
      </c>
      <c r="C384" s="64" t="s">
        <v>1376</v>
      </c>
      <c r="D384" s="64" t="s">
        <v>228</v>
      </c>
      <c r="E384" s="64" t="s">
        <v>1491</v>
      </c>
      <c r="F384" s="64" t="s">
        <v>739</v>
      </c>
      <c r="G384" s="64" t="s">
        <v>1464</v>
      </c>
      <c r="H384" s="64" t="s">
        <v>3974</v>
      </c>
      <c r="I384" s="64" t="s">
        <v>40</v>
      </c>
      <c r="J384" s="64">
        <v>5450.0</v>
      </c>
      <c r="K384" s="64">
        <v>77.0</v>
      </c>
      <c r="L384" s="64" t="s">
        <v>23</v>
      </c>
      <c r="M384" s="64" t="s">
        <v>23</v>
      </c>
      <c r="N384" s="64" t="s">
        <v>1464</v>
      </c>
      <c r="O384" s="64" t="s">
        <v>4637</v>
      </c>
      <c r="P384" s="64" t="s">
        <v>1464</v>
      </c>
      <c r="Q384" s="64">
        <v>42.0</v>
      </c>
      <c r="R384" s="64" t="s">
        <v>1464</v>
      </c>
    </row>
    <row r="385" ht="12.75" customHeight="1">
      <c r="A385" s="64">
        <v>390.0</v>
      </c>
      <c r="B385" s="64" t="s">
        <v>4638</v>
      </c>
      <c r="C385" s="64" t="s">
        <v>1376</v>
      </c>
      <c r="D385" s="64" t="s">
        <v>228</v>
      </c>
      <c r="E385" s="64" t="s">
        <v>1464</v>
      </c>
      <c r="F385" s="64" t="s">
        <v>1464</v>
      </c>
      <c r="G385" s="64" t="s">
        <v>904</v>
      </c>
      <c r="H385" s="64" t="s">
        <v>3974</v>
      </c>
      <c r="I385" s="64" t="s">
        <v>21</v>
      </c>
      <c r="J385" s="64">
        <v>5400.0</v>
      </c>
      <c r="K385" s="64">
        <v>81.0</v>
      </c>
      <c r="L385" s="64" t="s">
        <v>23</v>
      </c>
      <c r="M385" s="64" t="s">
        <v>23</v>
      </c>
      <c r="N385" s="64" t="s">
        <v>1464</v>
      </c>
      <c r="O385" s="64" t="s">
        <v>4639</v>
      </c>
      <c r="P385" s="64" t="s">
        <v>1464</v>
      </c>
      <c r="Q385" s="64">
        <v>40.0</v>
      </c>
      <c r="R385" s="64" t="s">
        <v>1464</v>
      </c>
    </row>
    <row r="386" ht="12.75" customHeight="1">
      <c r="A386" s="64">
        <v>396.0</v>
      </c>
      <c r="B386" s="64" t="s">
        <v>4640</v>
      </c>
      <c r="C386" s="64" t="s">
        <v>1376</v>
      </c>
      <c r="D386" s="64" t="s">
        <v>228</v>
      </c>
      <c r="E386" s="64" t="s">
        <v>1464</v>
      </c>
      <c r="F386" s="64" t="s">
        <v>1464</v>
      </c>
      <c r="G386" s="64" t="s">
        <v>4641</v>
      </c>
      <c r="H386" s="64" t="s">
        <v>3979</v>
      </c>
      <c r="I386" s="64" t="s">
        <v>21</v>
      </c>
      <c r="J386" s="64">
        <v>4150.0</v>
      </c>
      <c r="K386" s="64">
        <v>72.0</v>
      </c>
      <c r="L386" s="64" t="s">
        <v>23</v>
      </c>
      <c r="M386" s="64" t="s">
        <v>23</v>
      </c>
      <c r="N386" s="64" t="s">
        <v>814</v>
      </c>
      <c r="O386" s="64" t="s">
        <v>4642</v>
      </c>
      <c r="P386" s="64" t="s">
        <v>1464</v>
      </c>
      <c r="Q386" s="64">
        <v>38.0</v>
      </c>
      <c r="R386" s="64" t="s">
        <v>1464</v>
      </c>
    </row>
    <row r="387" ht="12.75" customHeight="1">
      <c r="A387" s="64">
        <v>392.0</v>
      </c>
      <c r="B387" s="64" t="s">
        <v>4643</v>
      </c>
      <c r="C387" s="64" t="s">
        <v>1376</v>
      </c>
      <c r="D387" s="64" t="s">
        <v>228</v>
      </c>
      <c r="E387" s="64" t="s">
        <v>1464</v>
      </c>
      <c r="F387" s="64" t="s">
        <v>1464</v>
      </c>
      <c r="G387" s="64" t="s">
        <v>1695</v>
      </c>
      <c r="H387" s="64" t="s">
        <v>3979</v>
      </c>
      <c r="I387" s="64" t="s">
        <v>21</v>
      </c>
      <c r="J387" s="64">
        <v>5100.0</v>
      </c>
      <c r="K387" s="64">
        <v>74.0</v>
      </c>
      <c r="L387" s="64" t="s">
        <v>23</v>
      </c>
      <c r="M387" s="64" t="s">
        <v>23</v>
      </c>
      <c r="N387" s="64" t="s">
        <v>814</v>
      </c>
      <c r="O387" s="64" t="s">
        <v>4644</v>
      </c>
      <c r="P387" s="64" t="s">
        <v>1464</v>
      </c>
      <c r="Q387" s="64">
        <v>42.0</v>
      </c>
      <c r="R387" s="64" t="s">
        <v>1464</v>
      </c>
    </row>
    <row r="388" ht="12.75" customHeight="1">
      <c r="A388" s="64">
        <v>397.0</v>
      </c>
      <c r="B388" s="64" t="s">
        <v>4645</v>
      </c>
      <c r="C388" s="64" t="s">
        <v>1376</v>
      </c>
      <c r="D388" s="64" t="s">
        <v>228</v>
      </c>
      <c r="E388" s="64" t="s">
        <v>1470</v>
      </c>
      <c r="F388" s="64" t="s">
        <v>275</v>
      </c>
      <c r="G388" s="64" t="s">
        <v>1464</v>
      </c>
      <c r="H388" s="64" t="s">
        <v>3979</v>
      </c>
      <c r="I388" s="64" t="s">
        <v>40</v>
      </c>
      <c r="J388" s="64">
        <v>4100.0</v>
      </c>
      <c r="K388" s="64">
        <v>77.0</v>
      </c>
      <c r="L388" s="64" t="s">
        <v>23</v>
      </c>
      <c r="M388" s="64" t="s">
        <v>23</v>
      </c>
      <c r="N388" s="64" t="s">
        <v>1464</v>
      </c>
      <c r="O388" s="64" t="s">
        <v>4646</v>
      </c>
      <c r="P388" s="64" t="s">
        <v>1464</v>
      </c>
      <c r="Q388" s="64">
        <v>37.0</v>
      </c>
      <c r="R388" s="64" t="s">
        <v>1464</v>
      </c>
    </row>
    <row r="389" ht="12.75" customHeight="1">
      <c r="A389" s="64">
        <v>394.0</v>
      </c>
      <c r="B389" s="64" t="s">
        <v>4627</v>
      </c>
      <c r="C389" s="64" t="s">
        <v>1376</v>
      </c>
      <c r="D389" s="64" t="s">
        <v>228</v>
      </c>
      <c r="E389" s="64" t="s">
        <v>1464</v>
      </c>
      <c r="F389" s="64" t="s">
        <v>1464</v>
      </c>
      <c r="G389" s="64" t="s">
        <v>927</v>
      </c>
      <c r="H389" s="64" t="s">
        <v>3979</v>
      </c>
      <c r="I389" s="64" t="s">
        <v>21</v>
      </c>
      <c r="J389" s="64">
        <v>4550.0</v>
      </c>
      <c r="K389" s="64">
        <v>77.0</v>
      </c>
      <c r="L389" s="64" t="s">
        <v>23</v>
      </c>
      <c r="M389" s="64" t="s">
        <v>23</v>
      </c>
      <c r="N389" s="64" t="s">
        <v>814</v>
      </c>
      <c r="O389" s="64" t="s">
        <v>4647</v>
      </c>
      <c r="P389" s="64" t="s">
        <v>1464</v>
      </c>
      <c r="Q389" s="64">
        <v>38.0</v>
      </c>
      <c r="R389" s="64" t="s">
        <v>1464</v>
      </c>
    </row>
    <row r="390" ht="12.75" customHeight="1">
      <c r="A390" s="64">
        <v>393.0</v>
      </c>
      <c r="B390" s="64" t="s">
        <v>4617</v>
      </c>
      <c r="C390" s="64" t="s">
        <v>1376</v>
      </c>
      <c r="D390" s="64" t="s">
        <v>228</v>
      </c>
      <c r="E390" s="64" t="s">
        <v>1464</v>
      </c>
      <c r="F390" s="64" t="s">
        <v>1464</v>
      </c>
      <c r="G390" s="64" t="s">
        <v>937</v>
      </c>
      <c r="H390" s="64" t="s">
        <v>3979</v>
      </c>
      <c r="I390" s="64" t="s">
        <v>21</v>
      </c>
      <c r="J390" s="64">
        <v>5350.0</v>
      </c>
      <c r="K390" s="64">
        <v>77.0</v>
      </c>
      <c r="L390" s="64" t="s">
        <v>23</v>
      </c>
      <c r="M390" s="64" t="s">
        <v>23</v>
      </c>
      <c r="N390" s="64" t="s">
        <v>814</v>
      </c>
      <c r="O390" s="64" t="s">
        <v>4648</v>
      </c>
      <c r="P390" s="64" t="s">
        <v>1464</v>
      </c>
      <c r="Q390" s="64">
        <v>42.0</v>
      </c>
      <c r="R390" s="64" t="s">
        <v>1464</v>
      </c>
    </row>
    <row r="391" ht="12.75" customHeight="1">
      <c r="A391" s="64">
        <v>395.0</v>
      </c>
      <c r="B391" s="64" t="s">
        <v>2802</v>
      </c>
      <c r="C391" s="64" t="s">
        <v>1376</v>
      </c>
      <c r="D391" s="64" t="s">
        <v>228</v>
      </c>
      <c r="E391" s="64" t="s">
        <v>1464</v>
      </c>
      <c r="F391" s="64" t="s">
        <v>1464</v>
      </c>
      <c r="G391" s="64" t="s">
        <v>1695</v>
      </c>
      <c r="H391" s="64" t="s">
        <v>3979</v>
      </c>
      <c r="I391" s="64" t="s">
        <v>21</v>
      </c>
      <c r="J391" s="64">
        <v>6050.0</v>
      </c>
      <c r="K391" s="64">
        <v>82.0</v>
      </c>
      <c r="L391" s="64" t="s">
        <v>23</v>
      </c>
      <c r="M391" s="64" t="s">
        <v>23</v>
      </c>
      <c r="N391" s="64" t="s">
        <v>814</v>
      </c>
      <c r="O391" s="64" t="s">
        <v>4649</v>
      </c>
      <c r="P391" s="64" t="s">
        <v>1464</v>
      </c>
      <c r="Q391" s="64">
        <v>44.0</v>
      </c>
      <c r="R391" s="64" t="s">
        <v>1464</v>
      </c>
    </row>
    <row r="392" ht="12.75" customHeight="1">
      <c r="A392" s="64">
        <v>399.0</v>
      </c>
      <c r="B392" s="64" t="s">
        <v>4650</v>
      </c>
      <c r="C392" s="64" t="s">
        <v>1376</v>
      </c>
      <c r="D392" s="64" t="s">
        <v>228</v>
      </c>
      <c r="E392" s="64" t="s">
        <v>1491</v>
      </c>
      <c r="F392" s="64" t="s">
        <v>739</v>
      </c>
      <c r="G392" s="64" t="s">
        <v>1464</v>
      </c>
      <c r="H392" s="64" t="s">
        <v>3982</v>
      </c>
      <c r="I392" s="64" t="s">
        <v>40</v>
      </c>
      <c r="J392" s="64">
        <v>4550.0</v>
      </c>
      <c r="K392" s="64">
        <v>71.0</v>
      </c>
      <c r="L392" s="64" t="s">
        <v>23</v>
      </c>
      <c r="M392" s="64" t="s">
        <v>23</v>
      </c>
      <c r="N392" s="64" t="s">
        <v>1464</v>
      </c>
      <c r="O392" s="64" t="s">
        <v>4651</v>
      </c>
      <c r="P392" s="64" t="s">
        <v>1464</v>
      </c>
      <c r="Q392" s="64">
        <v>39.0</v>
      </c>
      <c r="R392" s="64" t="s">
        <v>1464</v>
      </c>
    </row>
    <row r="393" ht="12.75" customHeight="1">
      <c r="A393" s="64">
        <v>398.0</v>
      </c>
      <c r="B393" s="64" t="s">
        <v>2621</v>
      </c>
      <c r="C393" s="64" t="s">
        <v>1376</v>
      </c>
      <c r="D393" s="64" t="s">
        <v>228</v>
      </c>
      <c r="E393" s="64" t="s">
        <v>1464</v>
      </c>
      <c r="F393" s="64" t="s">
        <v>1464</v>
      </c>
      <c r="G393" s="64" t="s">
        <v>911</v>
      </c>
      <c r="H393" s="64" t="s">
        <v>3982</v>
      </c>
      <c r="I393" s="64" t="s">
        <v>21</v>
      </c>
      <c r="J393" s="64">
        <v>5750.0</v>
      </c>
      <c r="K393" s="64">
        <v>80.0</v>
      </c>
      <c r="L393" s="64" t="s">
        <v>23</v>
      </c>
      <c r="M393" s="64" t="s">
        <v>23</v>
      </c>
      <c r="N393" s="64" t="s">
        <v>1464</v>
      </c>
      <c r="O393" s="64" t="s">
        <v>4652</v>
      </c>
      <c r="P393" s="64" t="s">
        <v>1464</v>
      </c>
      <c r="Q393" s="64">
        <v>43.0</v>
      </c>
      <c r="R393" s="64" t="s">
        <v>1464</v>
      </c>
    </row>
    <row r="394" ht="12.75" customHeight="1">
      <c r="A394" s="64">
        <v>1400.0</v>
      </c>
      <c r="B394" s="64" t="s">
        <v>1751</v>
      </c>
      <c r="C394" s="64" t="s">
        <v>1376</v>
      </c>
      <c r="D394" s="64" t="s">
        <v>228</v>
      </c>
      <c r="E394" s="64" t="s">
        <v>1464</v>
      </c>
      <c r="F394" s="64" t="s">
        <v>1464</v>
      </c>
      <c r="G394" s="64" t="s">
        <v>1695</v>
      </c>
      <c r="H394" s="64" t="s">
        <v>3995</v>
      </c>
      <c r="I394" s="64" t="s">
        <v>21</v>
      </c>
      <c r="J394" s="64">
        <v>3700.0</v>
      </c>
      <c r="K394" s="64">
        <v>69.0</v>
      </c>
      <c r="L394" s="64" t="s">
        <v>23</v>
      </c>
      <c r="M394" s="64" t="s">
        <v>23</v>
      </c>
      <c r="N394" s="64" t="s">
        <v>814</v>
      </c>
      <c r="O394" s="64" t="s">
        <v>4653</v>
      </c>
      <c r="P394" s="64" t="s">
        <v>1464</v>
      </c>
      <c r="Q394" s="64">
        <v>36.0</v>
      </c>
      <c r="R394" s="64" t="s">
        <v>1464</v>
      </c>
    </row>
    <row r="395" ht="12.75" customHeight="1">
      <c r="A395" s="64">
        <v>379.0</v>
      </c>
      <c r="B395" s="64" t="s">
        <v>2519</v>
      </c>
      <c r="C395" s="64" t="s">
        <v>1376</v>
      </c>
      <c r="D395" s="64" t="s">
        <v>228</v>
      </c>
      <c r="E395" s="64" t="s">
        <v>1464</v>
      </c>
      <c r="F395" s="64" t="s">
        <v>1464</v>
      </c>
      <c r="G395" s="64" t="s">
        <v>4654</v>
      </c>
      <c r="H395" s="64" t="s">
        <v>3995</v>
      </c>
      <c r="I395" s="64" t="s">
        <v>21</v>
      </c>
      <c r="J395" s="64">
        <v>4900.0</v>
      </c>
      <c r="K395" s="64">
        <v>75.0</v>
      </c>
      <c r="L395" s="64" t="s">
        <v>23</v>
      </c>
      <c r="M395" s="64" t="s">
        <v>23</v>
      </c>
      <c r="N395" s="64" t="s">
        <v>1464</v>
      </c>
      <c r="O395" s="64" t="s">
        <v>4655</v>
      </c>
      <c r="P395" s="64" t="s">
        <v>1464</v>
      </c>
      <c r="Q395" s="64">
        <v>41.0</v>
      </c>
      <c r="R395" s="64" t="s">
        <v>1464</v>
      </c>
    </row>
    <row r="396" ht="12.75" customHeight="1">
      <c r="A396" s="64">
        <v>709.0</v>
      </c>
      <c r="B396" s="64" t="s">
        <v>4656</v>
      </c>
      <c r="C396" s="64" t="s">
        <v>1376</v>
      </c>
      <c r="D396" s="64" t="s">
        <v>228</v>
      </c>
      <c r="E396" s="64" t="s">
        <v>1464</v>
      </c>
      <c r="F396" s="64" t="s">
        <v>1464</v>
      </c>
      <c r="G396" s="64" t="s">
        <v>1631</v>
      </c>
      <c r="H396" s="64" t="s">
        <v>3995</v>
      </c>
      <c r="I396" s="64" t="s">
        <v>21</v>
      </c>
      <c r="J396" s="64">
        <v>5300.0</v>
      </c>
      <c r="K396" s="64">
        <v>80.0</v>
      </c>
      <c r="L396" s="64" t="s">
        <v>23</v>
      </c>
      <c r="M396" s="64" t="s">
        <v>23</v>
      </c>
      <c r="N396" s="64" t="s">
        <v>1464</v>
      </c>
      <c r="O396" s="64" t="s">
        <v>4657</v>
      </c>
      <c r="P396" s="64" t="s">
        <v>816</v>
      </c>
      <c r="Q396" s="64">
        <v>41.0</v>
      </c>
      <c r="R396" s="64" t="s">
        <v>1464</v>
      </c>
    </row>
    <row r="397" ht="12.75" customHeight="1">
      <c r="A397" s="64">
        <v>708.0</v>
      </c>
      <c r="B397" s="64" t="s">
        <v>4658</v>
      </c>
      <c r="C397" s="64" t="s">
        <v>1376</v>
      </c>
      <c r="D397" s="64" t="s">
        <v>228</v>
      </c>
      <c r="E397" s="64" t="s">
        <v>1464</v>
      </c>
      <c r="F397" s="64" t="s">
        <v>1464</v>
      </c>
      <c r="G397" s="64" t="s">
        <v>931</v>
      </c>
      <c r="H397" s="64" t="s">
        <v>3995</v>
      </c>
      <c r="I397" s="64" t="s">
        <v>21</v>
      </c>
      <c r="J397" s="64">
        <v>6400.0</v>
      </c>
      <c r="K397" s="64">
        <v>81.0</v>
      </c>
      <c r="L397" s="64" t="s">
        <v>23</v>
      </c>
      <c r="M397" s="64" t="s">
        <v>23</v>
      </c>
      <c r="N397" s="64" t="s">
        <v>1464</v>
      </c>
      <c r="O397" s="64" t="s">
        <v>4659</v>
      </c>
      <c r="P397" s="64" t="s">
        <v>1464</v>
      </c>
      <c r="Q397" s="64">
        <v>48.0</v>
      </c>
      <c r="R397" s="64" t="s">
        <v>1464</v>
      </c>
    </row>
    <row r="398" ht="12.75" customHeight="1">
      <c r="A398" s="64">
        <v>707.0</v>
      </c>
      <c r="B398" s="64" t="s">
        <v>4144</v>
      </c>
      <c r="C398" s="64" t="s">
        <v>1376</v>
      </c>
      <c r="D398" s="64" t="s">
        <v>228</v>
      </c>
      <c r="E398" s="64" t="s">
        <v>1470</v>
      </c>
      <c r="F398" s="64" t="s">
        <v>275</v>
      </c>
      <c r="G398" s="64" t="s">
        <v>1464</v>
      </c>
      <c r="H398" s="64" t="s">
        <v>3995</v>
      </c>
      <c r="I398" s="64" t="s">
        <v>40</v>
      </c>
      <c r="J398" s="64">
        <v>5700.0</v>
      </c>
      <c r="K398" s="64">
        <v>82.0</v>
      </c>
      <c r="L398" s="64" t="s">
        <v>23</v>
      </c>
      <c r="M398" s="64" t="s">
        <v>23</v>
      </c>
      <c r="N398" s="64" t="s">
        <v>1464</v>
      </c>
      <c r="O398" s="64" t="s">
        <v>4660</v>
      </c>
      <c r="P398" s="64" t="s">
        <v>1464</v>
      </c>
      <c r="Q398" s="64">
        <v>42.0</v>
      </c>
      <c r="R398" s="64" t="s">
        <v>1464</v>
      </c>
    </row>
    <row r="399" ht="12.75" customHeight="1">
      <c r="A399" s="64">
        <v>711.0</v>
      </c>
      <c r="B399" s="64" t="s">
        <v>1527</v>
      </c>
      <c r="C399" s="64" t="s">
        <v>1376</v>
      </c>
      <c r="D399" s="64" t="s">
        <v>228</v>
      </c>
      <c r="E399" s="64" t="s">
        <v>1464</v>
      </c>
      <c r="F399" s="64" t="s">
        <v>1464</v>
      </c>
      <c r="G399" s="64" t="s">
        <v>904</v>
      </c>
      <c r="H399" s="64" t="s">
        <v>4002</v>
      </c>
      <c r="I399" s="64" t="s">
        <v>21</v>
      </c>
      <c r="J399" s="64">
        <v>4200.0</v>
      </c>
      <c r="K399" s="64">
        <v>72.0</v>
      </c>
      <c r="L399" s="64" t="s">
        <v>23</v>
      </c>
      <c r="M399" s="64" t="s">
        <v>23</v>
      </c>
      <c r="N399" s="64" t="s">
        <v>1464</v>
      </c>
      <c r="O399" s="64" t="s">
        <v>4661</v>
      </c>
      <c r="P399" s="64" t="s">
        <v>1464</v>
      </c>
      <c r="Q399" s="64">
        <v>39.0</v>
      </c>
      <c r="R399" s="64" t="s">
        <v>1464</v>
      </c>
    </row>
    <row r="400" ht="12.75" customHeight="1">
      <c r="A400" s="64">
        <v>710.0</v>
      </c>
      <c r="B400" s="64" t="s">
        <v>1627</v>
      </c>
      <c r="C400" s="64" t="s">
        <v>1376</v>
      </c>
      <c r="D400" s="64" t="s">
        <v>228</v>
      </c>
      <c r="E400" s="64" t="s">
        <v>1464</v>
      </c>
      <c r="F400" s="64" t="s">
        <v>1464</v>
      </c>
      <c r="G400" s="64" t="s">
        <v>943</v>
      </c>
      <c r="H400" s="64" t="s">
        <v>4002</v>
      </c>
      <c r="I400" s="64" t="s">
        <v>21</v>
      </c>
      <c r="J400" s="64">
        <v>4400.0</v>
      </c>
      <c r="K400" s="64">
        <v>74.0</v>
      </c>
      <c r="L400" s="64" t="s">
        <v>23</v>
      </c>
      <c r="M400" s="64" t="s">
        <v>23</v>
      </c>
      <c r="N400" s="64" t="s">
        <v>1464</v>
      </c>
      <c r="O400" s="64" t="s">
        <v>4662</v>
      </c>
      <c r="P400" s="64" t="s">
        <v>1464</v>
      </c>
      <c r="Q400" s="64">
        <v>40.0</v>
      </c>
      <c r="R400" s="64" t="s">
        <v>1464</v>
      </c>
    </row>
    <row r="401" ht="12.75" customHeight="1">
      <c r="A401" s="64">
        <v>713.0</v>
      </c>
      <c r="B401" s="64" t="s">
        <v>4663</v>
      </c>
      <c r="C401" s="64" t="s">
        <v>1376</v>
      </c>
      <c r="D401" s="64" t="s">
        <v>228</v>
      </c>
      <c r="E401" s="64" t="s">
        <v>1491</v>
      </c>
      <c r="F401" s="64" t="s">
        <v>739</v>
      </c>
      <c r="G401" s="64" t="s">
        <v>1464</v>
      </c>
      <c r="H401" s="64" t="s">
        <v>4002</v>
      </c>
      <c r="I401" s="64" t="s">
        <v>40</v>
      </c>
      <c r="J401" s="64">
        <v>5000.0</v>
      </c>
      <c r="K401" s="64">
        <v>77.0</v>
      </c>
      <c r="L401" s="64" t="s">
        <v>23</v>
      </c>
      <c r="M401" s="64" t="s">
        <v>23</v>
      </c>
      <c r="N401" s="64" t="s">
        <v>1464</v>
      </c>
      <c r="O401" s="64" t="s">
        <v>4664</v>
      </c>
      <c r="P401" s="64" t="s">
        <v>816</v>
      </c>
      <c r="Q401" s="64">
        <v>42.0</v>
      </c>
      <c r="R401" s="64" t="s">
        <v>1464</v>
      </c>
    </row>
    <row r="402" ht="12.75" customHeight="1">
      <c r="A402" s="64">
        <v>712.0</v>
      </c>
      <c r="B402" s="64" t="s">
        <v>4665</v>
      </c>
      <c r="C402" s="64" t="s">
        <v>1376</v>
      </c>
      <c r="D402" s="64" t="s">
        <v>228</v>
      </c>
      <c r="E402" s="64" t="s">
        <v>1491</v>
      </c>
      <c r="F402" s="64" t="s">
        <v>739</v>
      </c>
      <c r="G402" s="64" t="s">
        <v>1464</v>
      </c>
      <c r="H402" s="64" t="s">
        <v>4002</v>
      </c>
      <c r="I402" s="64" t="s">
        <v>40</v>
      </c>
      <c r="J402" s="64">
        <v>5350.0</v>
      </c>
      <c r="K402" s="64">
        <v>77.0</v>
      </c>
      <c r="L402" s="64" t="s">
        <v>23</v>
      </c>
      <c r="M402" s="64" t="s">
        <v>23</v>
      </c>
      <c r="N402" s="64" t="s">
        <v>1464</v>
      </c>
      <c r="O402" s="64" t="s">
        <v>4666</v>
      </c>
      <c r="P402" s="64" t="s">
        <v>1464</v>
      </c>
      <c r="Q402" s="64">
        <v>43.0</v>
      </c>
      <c r="R402" s="64" t="s">
        <v>1464</v>
      </c>
    </row>
    <row r="403" ht="12.75" customHeight="1">
      <c r="A403" s="64">
        <v>714.0</v>
      </c>
      <c r="B403" s="64" t="s">
        <v>1910</v>
      </c>
      <c r="C403" s="64" t="s">
        <v>1376</v>
      </c>
      <c r="D403" s="64" t="s">
        <v>228</v>
      </c>
      <c r="E403" s="64" t="s">
        <v>1464</v>
      </c>
      <c r="F403" s="64" t="s">
        <v>1464</v>
      </c>
      <c r="G403" s="64" t="s">
        <v>904</v>
      </c>
      <c r="H403" s="64" t="s">
        <v>4002</v>
      </c>
      <c r="I403" s="64" t="s">
        <v>21</v>
      </c>
      <c r="J403" s="64">
        <v>6250.0</v>
      </c>
      <c r="K403" s="64">
        <v>84.0</v>
      </c>
      <c r="L403" s="64" t="s">
        <v>23</v>
      </c>
      <c r="M403" s="64" t="s">
        <v>23</v>
      </c>
      <c r="N403" s="64" t="s">
        <v>1464</v>
      </c>
      <c r="O403" s="64" t="s">
        <v>4667</v>
      </c>
      <c r="P403" s="64" t="s">
        <v>1464</v>
      </c>
      <c r="Q403" s="64">
        <v>42.0</v>
      </c>
      <c r="R403" s="64" t="s">
        <v>1464</v>
      </c>
    </row>
    <row r="404" ht="12.75" customHeight="1">
      <c r="A404" s="64">
        <v>718.0</v>
      </c>
      <c r="B404" s="64" t="s">
        <v>2748</v>
      </c>
      <c r="C404" s="64" t="s">
        <v>1376</v>
      </c>
      <c r="D404" s="64" t="s">
        <v>228</v>
      </c>
      <c r="E404" s="64" t="s">
        <v>1464</v>
      </c>
      <c r="F404" s="64" t="s">
        <v>1464</v>
      </c>
      <c r="G404" s="64" t="s">
        <v>999</v>
      </c>
      <c r="H404" s="64" t="s">
        <v>4004</v>
      </c>
      <c r="I404" s="64" t="s">
        <v>21</v>
      </c>
      <c r="J404" s="64">
        <v>3400.0</v>
      </c>
      <c r="K404" s="64">
        <v>69.0</v>
      </c>
      <c r="L404" s="64" t="s">
        <v>23</v>
      </c>
      <c r="M404" s="64" t="s">
        <v>40</v>
      </c>
      <c r="N404" s="64" t="s">
        <v>1464</v>
      </c>
      <c r="O404" s="64" t="s">
        <v>4668</v>
      </c>
      <c r="P404" s="64" t="s">
        <v>1464</v>
      </c>
      <c r="Q404" s="64">
        <v>34.0</v>
      </c>
      <c r="R404" s="64" t="s">
        <v>1464</v>
      </c>
    </row>
    <row r="405" ht="12.75" customHeight="1">
      <c r="A405" s="64">
        <v>717.0</v>
      </c>
      <c r="B405" s="64" t="s">
        <v>4669</v>
      </c>
      <c r="C405" s="64" t="s">
        <v>1376</v>
      </c>
      <c r="D405" s="64" t="s">
        <v>228</v>
      </c>
      <c r="E405" s="64" t="s">
        <v>1551</v>
      </c>
      <c r="F405" s="64" t="s">
        <v>716</v>
      </c>
      <c r="G405" s="64" t="s">
        <v>1464</v>
      </c>
      <c r="H405" s="64" t="s">
        <v>4004</v>
      </c>
      <c r="I405" s="64" t="s">
        <v>40</v>
      </c>
      <c r="J405" s="64">
        <v>4750.0</v>
      </c>
      <c r="K405" s="64">
        <v>78.0</v>
      </c>
      <c r="L405" s="64" t="s">
        <v>23</v>
      </c>
      <c r="M405" s="64" t="s">
        <v>23</v>
      </c>
      <c r="N405" s="64" t="s">
        <v>1464</v>
      </c>
      <c r="O405" s="64" t="s">
        <v>4670</v>
      </c>
      <c r="P405" s="64" t="s">
        <v>1464</v>
      </c>
      <c r="Q405" s="64">
        <v>41.0</v>
      </c>
      <c r="R405" s="64" t="s">
        <v>1464</v>
      </c>
    </row>
    <row r="406" ht="12.75" customHeight="1">
      <c r="A406" s="64">
        <v>716.0</v>
      </c>
      <c r="B406" s="64" t="s">
        <v>1618</v>
      </c>
      <c r="C406" s="64" t="s">
        <v>1376</v>
      </c>
      <c r="D406" s="64" t="s">
        <v>228</v>
      </c>
      <c r="E406" s="64" t="s">
        <v>1464</v>
      </c>
      <c r="F406" s="64" t="s">
        <v>1464</v>
      </c>
      <c r="G406" s="64" t="s">
        <v>4671</v>
      </c>
      <c r="H406" s="64" t="s">
        <v>4004</v>
      </c>
      <c r="I406" s="64" t="s">
        <v>21</v>
      </c>
      <c r="J406" s="64">
        <v>5000.0</v>
      </c>
      <c r="K406" s="64">
        <v>78.0</v>
      </c>
      <c r="L406" s="64" t="s">
        <v>23</v>
      </c>
      <c r="M406" s="64" t="s">
        <v>23</v>
      </c>
      <c r="N406" s="64" t="s">
        <v>1464</v>
      </c>
      <c r="O406" s="64" t="s">
        <v>4672</v>
      </c>
      <c r="P406" s="64" t="s">
        <v>1464</v>
      </c>
      <c r="Q406" s="64"/>
      <c r="R406" s="64" t="s">
        <v>1464</v>
      </c>
    </row>
    <row r="407" ht="12.75" customHeight="1">
      <c r="A407" s="64">
        <v>715.0</v>
      </c>
      <c r="B407" s="64" t="s">
        <v>4673</v>
      </c>
      <c r="C407" s="64" t="s">
        <v>1376</v>
      </c>
      <c r="D407" s="64" t="s">
        <v>228</v>
      </c>
      <c r="E407" s="64" t="s">
        <v>1491</v>
      </c>
      <c r="F407" s="64" t="s">
        <v>739</v>
      </c>
      <c r="G407" s="64" t="s">
        <v>1464</v>
      </c>
      <c r="H407" s="64" t="s">
        <v>4004</v>
      </c>
      <c r="I407" s="64" t="s">
        <v>40</v>
      </c>
      <c r="J407" s="64">
        <v>5300.0</v>
      </c>
      <c r="K407" s="64">
        <v>78.0</v>
      </c>
      <c r="L407" s="64" t="s">
        <v>23</v>
      </c>
      <c r="M407" s="64" t="s">
        <v>23</v>
      </c>
      <c r="N407" s="64" t="s">
        <v>1464</v>
      </c>
      <c r="O407" s="64" t="s">
        <v>4674</v>
      </c>
      <c r="P407" s="64" t="s">
        <v>1464</v>
      </c>
      <c r="Q407" s="64">
        <v>42.0</v>
      </c>
      <c r="R407" s="64" t="s">
        <v>1464</v>
      </c>
    </row>
    <row r="408" ht="12.75" customHeight="1">
      <c r="A408" s="64">
        <v>719.0</v>
      </c>
      <c r="B408" s="64" t="s">
        <v>4557</v>
      </c>
      <c r="C408" s="64" t="s">
        <v>1376</v>
      </c>
      <c r="D408" s="64" t="s">
        <v>228</v>
      </c>
      <c r="E408" s="64" t="s">
        <v>1464</v>
      </c>
      <c r="F408" s="64" t="s">
        <v>1464</v>
      </c>
      <c r="G408" s="64" t="s">
        <v>945</v>
      </c>
      <c r="H408" s="64" t="s">
        <v>4006</v>
      </c>
      <c r="I408" s="64" t="s">
        <v>21</v>
      </c>
      <c r="J408" s="64">
        <v>3700.0</v>
      </c>
      <c r="K408" s="64">
        <v>71.0</v>
      </c>
      <c r="L408" s="64" t="s">
        <v>23</v>
      </c>
      <c r="M408" s="64" t="s">
        <v>40</v>
      </c>
      <c r="N408" s="64" t="s">
        <v>814</v>
      </c>
      <c r="O408" s="64" t="s">
        <v>4675</v>
      </c>
      <c r="P408" s="64" t="s">
        <v>816</v>
      </c>
      <c r="Q408" s="64">
        <v>36.0</v>
      </c>
      <c r="R408" s="64" t="s">
        <v>1464</v>
      </c>
    </row>
    <row r="409" ht="12.75" customHeight="1">
      <c r="A409" s="64">
        <v>723.0</v>
      </c>
      <c r="B409" s="64" t="s">
        <v>2519</v>
      </c>
      <c r="C409" s="64" t="s">
        <v>1376</v>
      </c>
      <c r="D409" s="64" t="s">
        <v>228</v>
      </c>
      <c r="E409" s="64" t="s">
        <v>1464</v>
      </c>
      <c r="F409" s="64" t="s">
        <v>1464</v>
      </c>
      <c r="G409" s="64" t="s">
        <v>931</v>
      </c>
      <c r="H409" s="64" t="s">
        <v>4006</v>
      </c>
      <c r="I409" s="64" t="s">
        <v>21</v>
      </c>
      <c r="J409" s="64">
        <v>4500.0</v>
      </c>
      <c r="K409" s="64">
        <v>72.0</v>
      </c>
      <c r="L409" s="64" t="s">
        <v>23</v>
      </c>
      <c r="M409" s="64" t="s">
        <v>23</v>
      </c>
      <c r="N409" s="64" t="s">
        <v>814</v>
      </c>
      <c r="O409" s="64" t="s">
        <v>4676</v>
      </c>
      <c r="P409" s="64" t="s">
        <v>1464</v>
      </c>
      <c r="Q409" s="64">
        <v>40.0</v>
      </c>
      <c r="R409" s="64" t="s">
        <v>1464</v>
      </c>
    </row>
    <row r="410" ht="12.75" customHeight="1">
      <c r="A410" s="64">
        <v>721.0</v>
      </c>
      <c r="B410" s="64" t="s">
        <v>4677</v>
      </c>
      <c r="C410" s="64" t="s">
        <v>1376</v>
      </c>
      <c r="D410" s="64" t="s">
        <v>228</v>
      </c>
      <c r="E410" s="64" t="s">
        <v>1464</v>
      </c>
      <c r="F410" s="64" t="s">
        <v>1464</v>
      </c>
      <c r="G410" s="64" t="s">
        <v>931</v>
      </c>
      <c r="H410" s="64" t="s">
        <v>4006</v>
      </c>
      <c r="I410" s="64" t="s">
        <v>21</v>
      </c>
      <c r="J410" s="64">
        <v>4700.0</v>
      </c>
      <c r="K410" s="64">
        <v>73.0</v>
      </c>
      <c r="L410" s="64" t="s">
        <v>23</v>
      </c>
      <c r="M410" s="64" t="s">
        <v>23</v>
      </c>
      <c r="N410" s="64" t="s">
        <v>814</v>
      </c>
      <c r="O410" s="64" t="s">
        <v>4678</v>
      </c>
      <c r="P410" s="64" t="s">
        <v>1464</v>
      </c>
      <c r="Q410" s="64">
        <v>40.0</v>
      </c>
      <c r="R410" s="64" t="s">
        <v>1464</v>
      </c>
    </row>
    <row r="411" ht="12.75" customHeight="1">
      <c r="A411" s="64">
        <v>725.0</v>
      </c>
      <c r="B411" s="64" t="s">
        <v>4679</v>
      </c>
      <c r="C411" s="64" t="s">
        <v>1376</v>
      </c>
      <c r="D411" s="64" t="s">
        <v>228</v>
      </c>
      <c r="E411" s="64" t="s">
        <v>1470</v>
      </c>
      <c r="F411" s="64" t="s">
        <v>275</v>
      </c>
      <c r="G411" s="64" t="s">
        <v>1464</v>
      </c>
      <c r="H411" s="64" t="s">
        <v>4006</v>
      </c>
      <c r="I411" s="64" t="s">
        <v>40</v>
      </c>
      <c r="J411" s="64">
        <v>4200.0</v>
      </c>
      <c r="K411" s="64">
        <v>74.0</v>
      </c>
      <c r="L411" s="64" t="s">
        <v>23</v>
      </c>
      <c r="M411" s="64" t="s">
        <v>23</v>
      </c>
      <c r="N411" s="64" t="s">
        <v>814</v>
      </c>
      <c r="O411" s="64" t="s">
        <v>4680</v>
      </c>
      <c r="P411" s="64" t="s">
        <v>1464</v>
      </c>
      <c r="Q411" s="64">
        <v>40.0</v>
      </c>
      <c r="R411" s="64" t="s">
        <v>1464</v>
      </c>
    </row>
    <row r="412" ht="12.75" customHeight="1">
      <c r="A412" s="64">
        <v>720.0</v>
      </c>
      <c r="B412" s="64" t="s">
        <v>4681</v>
      </c>
      <c r="C412" s="64" t="s">
        <v>1376</v>
      </c>
      <c r="D412" s="64" t="s">
        <v>228</v>
      </c>
      <c r="E412" s="64" t="s">
        <v>1464</v>
      </c>
      <c r="F412" s="64" t="s">
        <v>1464</v>
      </c>
      <c r="G412" s="64" t="s">
        <v>4682</v>
      </c>
      <c r="H412" s="64" t="s">
        <v>4006</v>
      </c>
      <c r="I412" s="64" t="s">
        <v>21</v>
      </c>
      <c r="J412" s="64">
        <v>4500.0</v>
      </c>
      <c r="K412" s="64">
        <v>75.0</v>
      </c>
      <c r="L412" s="64" t="s">
        <v>23</v>
      </c>
      <c r="M412" s="64" t="s">
        <v>23</v>
      </c>
      <c r="N412" s="64" t="s">
        <v>814</v>
      </c>
      <c r="O412" s="64" t="s">
        <v>4683</v>
      </c>
      <c r="P412" s="64" t="s">
        <v>1464</v>
      </c>
      <c r="Q412" s="64">
        <v>40.0</v>
      </c>
      <c r="R412" s="64" t="s">
        <v>1464</v>
      </c>
    </row>
    <row r="413" ht="12.75" customHeight="1">
      <c r="A413" s="64">
        <v>724.0</v>
      </c>
      <c r="B413" s="64" t="s">
        <v>4544</v>
      </c>
      <c r="C413" s="64" t="s">
        <v>1376</v>
      </c>
      <c r="D413" s="64" t="s">
        <v>228</v>
      </c>
      <c r="E413" s="64" t="s">
        <v>1464</v>
      </c>
      <c r="F413" s="64" t="s">
        <v>1464</v>
      </c>
      <c r="G413" s="64" t="s">
        <v>1348</v>
      </c>
      <c r="H413" s="64" t="s">
        <v>4006</v>
      </c>
      <c r="I413" s="64" t="s">
        <v>21</v>
      </c>
      <c r="J413" s="64">
        <v>5100.0</v>
      </c>
      <c r="K413" s="64">
        <v>76.0</v>
      </c>
      <c r="L413" s="64" t="s">
        <v>23</v>
      </c>
      <c r="M413" s="64" t="s">
        <v>23</v>
      </c>
      <c r="N413" s="64" t="s">
        <v>814</v>
      </c>
      <c r="O413" s="64" t="s">
        <v>4684</v>
      </c>
      <c r="P413" s="64" t="s">
        <v>1464</v>
      </c>
      <c r="Q413" s="64">
        <v>42.0</v>
      </c>
      <c r="R413" s="64" t="s">
        <v>1464</v>
      </c>
    </row>
    <row r="414" ht="12.75" customHeight="1">
      <c r="A414" s="64">
        <v>722.0</v>
      </c>
      <c r="B414" s="64" t="s">
        <v>1751</v>
      </c>
      <c r="C414" s="64" t="s">
        <v>1376</v>
      </c>
      <c r="D414" s="64" t="s">
        <v>228</v>
      </c>
      <c r="E414" s="64" t="s">
        <v>1464</v>
      </c>
      <c r="F414" s="64" t="s">
        <v>1464</v>
      </c>
      <c r="G414" s="64" t="s">
        <v>918</v>
      </c>
      <c r="H414" s="64" t="s">
        <v>4006</v>
      </c>
      <c r="I414" s="64" t="s">
        <v>21</v>
      </c>
      <c r="J414" s="64">
        <v>6000.0</v>
      </c>
      <c r="K414" s="64">
        <v>81.0</v>
      </c>
      <c r="L414" s="64" t="s">
        <v>23</v>
      </c>
      <c r="M414" s="64" t="s">
        <v>23</v>
      </c>
      <c r="N414" s="64" t="s">
        <v>814</v>
      </c>
      <c r="O414" s="64" t="s">
        <v>4685</v>
      </c>
      <c r="P414" s="64" t="s">
        <v>1464</v>
      </c>
      <c r="Q414" s="64">
        <v>44.0</v>
      </c>
      <c r="R414" s="64" t="s">
        <v>1464</v>
      </c>
    </row>
    <row r="415" ht="12.75" customHeight="1">
      <c r="A415" s="64">
        <v>726.0</v>
      </c>
      <c r="B415" s="64" t="s">
        <v>1966</v>
      </c>
      <c r="C415" s="64" t="s">
        <v>1376</v>
      </c>
      <c r="D415" s="64" t="s">
        <v>228</v>
      </c>
      <c r="E415" s="64" t="s">
        <v>1464</v>
      </c>
      <c r="F415" s="64" t="s">
        <v>1464</v>
      </c>
      <c r="G415" s="64" t="s">
        <v>919</v>
      </c>
      <c r="H415" s="64" t="s">
        <v>4009</v>
      </c>
      <c r="I415" s="64" t="s">
        <v>21</v>
      </c>
      <c r="J415" s="64">
        <v>5400.0</v>
      </c>
      <c r="K415" s="64">
        <v>74.0</v>
      </c>
      <c r="L415" s="64" t="s">
        <v>23</v>
      </c>
      <c r="M415" s="64" t="s">
        <v>23</v>
      </c>
      <c r="N415" s="64" t="s">
        <v>814</v>
      </c>
      <c r="O415" s="64" t="s">
        <v>4686</v>
      </c>
      <c r="P415" s="64" t="s">
        <v>1464</v>
      </c>
      <c r="Q415" s="64">
        <v>79.0</v>
      </c>
      <c r="R415" s="64" t="s">
        <v>1464</v>
      </c>
    </row>
    <row r="416" ht="12.75" customHeight="1">
      <c r="A416" s="64">
        <v>727.0</v>
      </c>
      <c r="B416" s="64" t="s">
        <v>4687</v>
      </c>
      <c r="C416" s="64" t="s">
        <v>1376</v>
      </c>
      <c r="D416" s="64" t="s">
        <v>228</v>
      </c>
      <c r="E416" s="64" t="s">
        <v>1572</v>
      </c>
      <c r="F416" s="64" t="s">
        <v>414</v>
      </c>
      <c r="G416" s="64" t="s">
        <v>1464</v>
      </c>
      <c r="H416" s="64" t="s">
        <v>4009</v>
      </c>
      <c r="I416" s="64" t="s">
        <v>40</v>
      </c>
      <c r="J416" s="64">
        <v>5900.0</v>
      </c>
      <c r="K416" s="64">
        <v>80.0</v>
      </c>
      <c r="L416" s="64" t="s">
        <v>23</v>
      </c>
      <c r="M416" s="64" t="s">
        <v>23</v>
      </c>
      <c r="N416" s="64" t="s">
        <v>821</v>
      </c>
      <c r="O416" s="64" t="s">
        <v>4688</v>
      </c>
      <c r="P416" s="64" t="s">
        <v>1464</v>
      </c>
      <c r="Q416" s="64">
        <v>44.0</v>
      </c>
      <c r="R416" s="64" t="s">
        <v>1464</v>
      </c>
    </row>
    <row r="417" ht="12.75" customHeight="1">
      <c r="A417" s="64">
        <v>730.0</v>
      </c>
      <c r="B417" s="64" t="s">
        <v>4689</v>
      </c>
      <c r="C417" s="64" t="s">
        <v>1376</v>
      </c>
      <c r="D417" s="64" t="s">
        <v>228</v>
      </c>
      <c r="E417" s="64" t="s">
        <v>1464</v>
      </c>
      <c r="F417" s="64" t="s">
        <v>1464</v>
      </c>
      <c r="G417" s="64" t="s">
        <v>4690</v>
      </c>
      <c r="H417" s="64" t="s">
        <v>4018</v>
      </c>
      <c r="I417" s="64" t="s">
        <v>21</v>
      </c>
      <c r="J417" s="64">
        <v>4000.0</v>
      </c>
      <c r="K417" s="64">
        <v>70.0</v>
      </c>
      <c r="L417" s="64" t="s">
        <v>23</v>
      </c>
      <c r="M417" s="64" t="s">
        <v>40</v>
      </c>
      <c r="N417" s="64" t="s">
        <v>1464</v>
      </c>
      <c r="O417" s="64" t="s">
        <v>4691</v>
      </c>
      <c r="P417" s="64" t="s">
        <v>1464</v>
      </c>
      <c r="Q417" s="64">
        <v>38.0</v>
      </c>
      <c r="R417" s="64" t="s">
        <v>1464</v>
      </c>
    </row>
    <row r="418" ht="12.75" customHeight="1">
      <c r="A418" s="64">
        <v>731.0</v>
      </c>
      <c r="B418" s="64" t="s">
        <v>4692</v>
      </c>
      <c r="C418" s="64" t="s">
        <v>1376</v>
      </c>
      <c r="D418" s="64" t="s">
        <v>228</v>
      </c>
      <c r="E418" s="64" t="s">
        <v>1491</v>
      </c>
      <c r="F418" s="64" t="s">
        <v>739</v>
      </c>
      <c r="G418" s="64" t="s">
        <v>1464</v>
      </c>
      <c r="H418" s="64" t="s">
        <v>4018</v>
      </c>
      <c r="I418" s="64" t="s">
        <v>40</v>
      </c>
      <c r="J418" s="64">
        <v>4700.0</v>
      </c>
      <c r="K418" s="64">
        <v>72.0</v>
      </c>
      <c r="L418" s="64" t="s">
        <v>23</v>
      </c>
      <c r="M418" s="64" t="s">
        <v>23</v>
      </c>
      <c r="N418" s="64" t="s">
        <v>814</v>
      </c>
      <c r="O418" s="64" t="s">
        <v>4693</v>
      </c>
      <c r="P418" s="64" t="s">
        <v>1464</v>
      </c>
      <c r="Q418" s="64">
        <v>42.0</v>
      </c>
      <c r="R418" s="64" t="s">
        <v>1464</v>
      </c>
    </row>
    <row r="419" ht="12.75" customHeight="1">
      <c r="A419" s="64">
        <v>732.0</v>
      </c>
      <c r="B419" s="64" t="s">
        <v>4694</v>
      </c>
      <c r="C419" s="64" t="s">
        <v>1376</v>
      </c>
      <c r="D419" s="64" t="s">
        <v>228</v>
      </c>
      <c r="E419" s="64" t="s">
        <v>1464</v>
      </c>
      <c r="F419" s="64" t="s">
        <v>1464</v>
      </c>
      <c r="G419" s="64" t="s">
        <v>919</v>
      </c>
      <c r="H419" s="64" t="s">
        <v>4018</v>
      </c>
      <c r="I419" s="64" t="s">
        <v>21</v>
      </c>
      <c r="J419" s="64">
        <v>4800.0</v>
      </c>
      <c r="K419" s="64">
        <v>77.0</v>
      </c>
      <c r="L419" s="64" t="s">
        <v>23</v>
      </c>
      <c r="M419" s="64" t="s">
        <v>40</v>
      </c>
      <c r="N419" s="64" t="s">
        <v>814</v>
      </c>
      <c r="O419" s="64" t="s">
        <v>4695</v>
      </c>
      <c r="P419" s="64" t="s">
        <v>816</v>
      </c>
      <c r="Q419" s="64">
        <v>42.0</v>
      </c>
      <c r="R419" s="64" t="s">
        <v>1464</v>
      </c>
    </row>
    <row r="420" ht="12.75" customHeight="1">
      <c r="A420" s="64">
        <v>729.0</v>
      </c>
      <c r="B420" s="64" t="s">
        <v>3323</v>
      </c>
      <c r="C420" s="64" t="s">
        <v>1376</v>
      </c>
      <c r="D420" s="64" t="s">
        <v>228</v>
      </c>
      <c r="E420" s="64" t="s">
        <v>1464</v>
      </c>
      <c r="F420" s="64" t="s">
        <v>1464</v>
      </c>
      <c r="G420" s="64" t="s">
        <v>904</v>
      </c>
      <c r="H420" s="64" t="s">
        <v>4018</v>
      </c>
      <c r="I420" s="64" t="s">
        <v>21</v>
      </c>
      <c r="J420" s="64">
        <v>4800.0</v>
      </c>
      <c r="K420" s="64">
        <v>77.0</v>
      </c>
      <c r="L420" s="64" t="s">
        <v>23</v>
      </c>
      <c r="M420" s="64" t="s">
        <v>23</v>
      </c>
      <c r="N420" s="64" t="s">
        <v>1464</v>
      </c>
      <c r="O420" s="64" t="s">
        <v>4696</v>
      </c>
      <c r="P420" s="64" t="s">
        <v>1464</v>
      </c>
      <c r="Q420" s="64">
        <v>42.0</v>
      </c>
      <c r="R420" s="64" t="s">
        <v>1464</v>
      </c>
    </row>
    <row r="421" ht="12.75" customHeight="1">
      <c r="A421" s="64">
        <v>728.0</v>
      </c>
      <c r="B421" s="64" t="s">
        <v>4402</v>
      </c>
      <c r="C421" s="64" t="s">
        <v>1376</v>
      </c>
      <c r="D421" s="64" t="s">
        <v>228</v>
      </c>
      <c r="E421" s="64" t="s">
        <v>1464</v>
      </c>
      <c r="F421" s="64" t="s">
        <v>1464</v>
      </c>
      <c r="G421" s="64" t="s">
        <v>1377</v>
      </c>
      <c r="H421" s="64" t="s">
        <v>4018</v>
      </c>
      <c r="I421" s="64" t="s">
        <v>21</v>
      </c>
      <c r="J421" s="64">
        <v>5000.0</v>
      </c>
      <c r="K421" s="64">
        <v>78.0</v>
      </c>
      <c r="L421" s="64" t="s">
        <v>23</v>
      </c>
      <c r="M421" s="64" t="s">
        <v>23</v>
      </c>
      <c r="N421" s="64" t="s">
        <v>1464</v>
      </c>
      <c r="O421" s="64" t="s">
        <v>4697</v>
      </c>
      <c r="P421" s="64" t="s">
        <v>1464</v>
      </c>
      <c r="Q421" s="64">
        <v>40.0</v>
      </c>
      <c r="R421" s="64" t="s">
        <v>1464</v>
      </c>
    </row>
    <row r="422" ht="12.75" customHeight="1">
      <c r="A422" s="64">
        <v>744.0</v>
      </c>
      <c r="B422" s="64" t="s">
        <v>1618</v>
      </c>
      <c r="C422" s="64" t="s">
        <v>1376</v>
      </c>
      <c r="D422" s="64" t="s">
        <v>228</v>
      </c>
      <c r="E422" s="64" t="s">
        <v>1464</v>
      </c>
      <c r="F422" s="64" t="s">
        <v>1464</v>
      </c>
      <c r="G422" s="64" t="s">
        <v>921</v>
      </c>
      <c r="H422" s="64" t="s">
        <v>4021</v>
      </c>
      <c r="I422" s="64" t="s">
        <v>21</v>
      </c>
      <c r="J422" s="64">
        <v>4000.0</v>
      </c>
      <c r="K422" s="64">
        <v>69.0</v>
      </c>
      <c r="L422" s="64" t="s">
        <v>23</v>
      </c>
      <c r="M422" s="64" t="s">
        <v>23</v>
      </c>
      <c r="N422" s="64" t="s">
        <v>814</v>
      </c>
      <c r="O422" s="64" t="s">
        <v>4698</v>
      </c>
      <c r="P422" s="64" t="s">
        <v>1464</v>
      </c>
      <c r="Q422" s="64">
        <v>36.0</v>
      </c>
      <c r="R422" s="64" t="s">
        <v>1464</v>
      </c>
    </row>
    <row r="423" ht="12.75" customHeight="1">
      <c r="A423" s="64">
        <v>738.0</v>
      </c>
      <c r="B423" s="64" t="s">
        <v>4406</v>
      </c>
      <c r="C423" s="64" t="s">
        <v>1376</v>
      </c>
      <c r="D423" s="64" t="s">
        <v>228</v>
      </c>
      <c r="E423" s="64" t="s">
        <v>1464</v>
      </c>
      <c r="F423" s="64" t="s">
        <v>1464</v>
      </c>
      <c r="G423" s="64" t="s">
        <v>4699</v>
      </c>
      <c r="H423" s="64" t="s">
        <v>4021</v>
      </c>
      <c r="I423" s="64" t="s">
        <v>21</v>
      </c>
      <c r="J423" s="64">
        <v>4000.0</v>
      </c>
      <c r="K423" s="64">
        <v>70.0</v>
      </c>
      <c r="L423" s="64" t="s">
        <v>23</v>
      </c>
      <c r="M423" s="64" t="s">
        <v>23</v>
      </c>
      <c r="N423" s="64" t="s">
        <v>814</v>
      </c>
      <c r="O423" s="64" t="s">
        <v>4700</v>
      </c>
      <c r="P423" s="64" t="s">
        <v>1464</v>
      </c>
      <c r="Q423" s="64">
        <v>37.0</v>
      </c>
      <c r="R423" s="64" t="s">
        <v>1464</v>
      </c>
    </row>
    <row r="424" ht="12.75" customHeight="1">
      <c r="A424" s="64">
        <v>740.0</v>
      </c>
      <c r="B424" s="64" t="s">
        <v>4701</v>
      </c>
      <c r="C424" s="64" t="s">
        <v>1376</v>
      </c>
      <c r="D424" s="64" t="s">
        <v>228</v>
      </c>
      <c r="E424" s="64" t="s">
        <v>1555</v>
      </c>
      <c r="F424" s="64" t="s">
        <v>1379</v>
      </c>
      <c r="G424" s="64" t="s">
        <v>1464</v>
      </c>
      <c r="H424" s="64" t="s">
        <v>4021</v>
      </c>
      <c r="I424" s="64" t="s">
        <v>40</v>
      </c>
      <c r="J424" s="64">
        <v>4550.0</v>
      </c>
      <c r="K424" s="64">
        <v>74.0</v>
      </c>
      <c r="L424" s="64" t="s">
        <v>23</v>
      </c>
      <c r="M424" s="64" t="s">
        <v>23</v>
      </c>
      <c r="N424" s="64" t="s">
        <v>814</v>
      </c>
      <c r="O424" s="64" t="s">
        <v>4702</v>
      </c>
      <c r="P424" s="64" t="s">
        <v>1464</v>
      </c>
      <c r="Q424" s="64">
        <v>39.0</v>
      </c>
      <c r="R424" s="64" t="s">
        <v>1464</v>
      </c>
    </row>
    <row r="425" ht="12.75" customHeight="1">
      <c r="A425" s="64">
        <v>743.0</v>
      </c>
      <c r="B425" s="64" t="s">
        <v>3284</v>
      </c>
      <c r="C425" s="64" t="s">
        <v>1376</v>
      </c>
      <c r="D425" s="64" t="s">
        <v>228</v>
      </c>
      <c r="E425" s="64" t="s">
        <v>1496</v>
      </c>
      <c r="F425" s="64" t="s">
        <v>903</v>
      </c>
      <c r="G425" s="64" t="s">
        <v>1464</v>
      </c>
      <c r="H425" s="64" t="s">
        <v>4021</v>
      </c>
      <c r="I425" s="64" t="s">
        <v>40</v>
      </c>
      <c r="J425" s="64">
        <v>4500.0</v>
      </c>
      <c r="K425" s="64">
        <v>76.0</v>
      </c>
      <c r="L425" s="64" t="s">
        <v>23</v>
      </c>
      <c r="M425" s="64" t="s">
        <v>23</v>
      </c>
      <c r="N425" s="64" t="s">
        <v>814</v>
      </c>
      <c r="O425" s="64" t="s">
        <v>4703</v>
      </c>
      <c r="P425" s="64" t="s">
        <v>1464</v>
      </c>
      <c r="Q425" s="64">
        <v>40.0</v>
      </c>
      <c r="R425" s="64" t="s">
        <v>1464</v>
      </c>
    </row>
    <row r="426" ht="12.75" customHeight="1">
      <c r="A426" s="64">
        <v>734.0</v>
      </c>
      <c r="B426" s="64" t="s">
        <v>4402</v>
      </c>
      <c r="C426" s="64" t="s">
        <v>1376</v>
      </c>
      <c r="D426" s="64" t="s">
        <v>228</v>
      </c>
      <c r="E426" s="64" t="s">
        <v>1464</v>
      </c>
      <c r="F426" s="64" t="s">
        <v>1464</v>
      </c>
      <c r="G426" s="64" t="s">
        <v>1377</v>
      </c>
      <c r="H426" s="64" t="s">
        <v>4021</v>
      </c>
      <c r="I426" s="64" t="s">
        <v>21</v>
      </c>
      <c r="J426" s="64">
        <v>4200.0</v>
      </c>
      <c r="K426" s="64">
        <v>77.0</v>
      </c>
      <c r="L426" s="64" t="s">
        <v>23</v>
      </c>
      <c r="M426" s="64" t="s">
        <v>23</v>
      </c>
      <c r="N426" s="64" t="s">
        <v>1464</v>
      </c>
      <c r="O426" s="64" t="s">
        <v>4704</v>
      </c>
      <c r="P426" s="64" t="s">
        <v>1464</v>
      </c>
      <c r="Q426" s="64">
        <v>37.0</v>
      </c>
      <c r="R426" s="64" t="s">
        <v>1464</v>
      </c>
    </row>
    <row r="427" ht="12.75" customHeight="1">
      <c r="A427" s="64">
        <v>741.0</v>
      </c>
      <c r="B427" s="64" t="s">
        <v>2988</v>
      </c>
      <c r="C427" s="64" t="s">
        <v>1376</v>
      </c>
      <c r="D427" s="64" t="s">
        <v>228</v>
      </c>
      <c r="E427" s="64" t="s">
        <v>1464</v>
      </c>
      <c r="F427" s="64" t="s">
        <v>1464</v>
      </c>
      <c r="G427" s="64" t="s">
        <v>896</v>
      </c>
      <c r="H427" s="64" t="s">
        <v>4021</v>
      </c>
      <c r="I427" s="64" t="s">
        <v>21</v>
      </c>
      <c r="J427" s="64">
        <v>5450.0</v>
      </c>
      <c r="K427" s="64">
        <v>77.0</v>
      </c>
      <c r="L427" s="64" t="s">
        <v>23</v>
      </c>
      <c r="M427" s="64" t="s">
        <v>23</v>
      </c>
      <c r="N427" s="64" t="s">
        <v>814</v>
      </c>
      <c r="O427" s="64" t="s">
        <v>4705</v>
      </c>
      <c r="P427" s="64" t="s">
        <v>816</v>
      </c>
      <c r="Q427" s="64">
        <v>42.0</v>
      </c>
      <c r="R427" s="64" t="s">
        <v>1464</v>
      </c>
    </row>
    <row r="428" ht="12.75" customHeight="1">
      <c r="A428" s="64">
        <v>742.0</v>
      </c>
      <c r="B428" s="64" t="s">
        <v>1494</v>
      </c>
      <c r="C428" s="64" t="s">
        <v>1376</v>
      </c>
      <c r="D428" s="64" t="s">
        <v>228</v>
      </c>
      <c r="E428" s="64" t="s">
        <v>1464</v>
      </c>
      <c r="F428" s="64" t="s">
        <v>1464</v>
      </c>
      <c r="G428" s="64" t="s">
        <v>1377</v>
      </c>
      <c r="H428" s="64" t="s">
        <v>4021</v>
      </c>
      <c r="I428" s="64" t="s">
        <v>21</v>
      </c>
      <c r="J428" s="64">
        <v>5400.0</v>
      </c>
      <c r="K428" s="64">
        <v>78.0</v>
      </c>
      <c r="L428" s="64" t="s">
        <v>23</v>
      </c>
      <c r="M428" s="64" t="s">
        <v>40</v>
      </c>
      <c r="N428" s="64" t="s">
        <v>814</v>
      </c>
      <c r="O428" s="64" t="s">
        <v>4706</v>
      </c>
      <c r="P428" s="64" t="s">
        <v>1464</v>
      </c>
      <c r="Q428" s="64">
        <v>44.0</v>
      </c>
      <c r="R428" s="64" t="s">
        <v>1464</v>
      </c>
    </row>
    <row r="429" ht="12.75" customHeight="1">
      <c r="A429" s="64">
        <v>736.0</v>
      </c>
      <c r="B429" s="64" t="s">
        <v>4707</v>
      </c>
      <c r="C429" s="64" t="s">
        <v>1376</v>
      </c>
      <c r="D429" s="64" t="s">
        <v>228</v>
      </c>
      <c r="E429" s="64" t="s">
        <v>1555</v>
      </c>
      <c r="F429" s="64" t="s">
        <v>1379</v>
      </c>
      <c r="G429" s="64" t="s">
        <v>1464</v>
      </c>
      <c r="H429" s="64" t="s">
        <v>4021</v>
      </c>
      <c r="I429" s="64" t="s">
        <v>40</v>
      </c>
      <c r="J429" s="64">
        <v>5300.0</v>
      </c>
      <c r="K429" s="64">
        <v>79.0</v>
      </c>
      <c r="L429" s="64" t="s">
        <v>23</v>
      </c>
      <c r="M429" s="64" t="s">
        <v>23</v>
      </c>
      <c r="N429" s="64" t="s">
        <v>814</v>
      </c>
      <c r="O429" s="64" t="s">
        <v>4708</v>
      </c>
      <c r="P429" s="64" t="s">
        <v>1464</v>
      </c>
      <c r="Q429" s="64">
        <v>42.0</v>
      </c>
      <c r="R429" s="64" t="s">
        <v>1464</v>
      </c>
    </row>
    <row r="430" ht="12.75" customHeight="1">
      <c r="A430" s="64">
        <v>737.0</v>
      </c>
      <c r="B430" s="64" t="s">
        <v>4709</v>
      </c>
      <c r="C430" s="64" t="s">
        <v>1376</v>
      </c>
      <c r="D430" s="64" t="s">
        <v>228</v>
      </c>
      <c r="E430" s="64" t="s">
        <v>1555</v>
      </c>
      <c r="F430" s="64" t="s">
        <v>1379</v>
      </c>
      <c r="G430" s="64" t="s">
        <v>1464</v>
      </c>
      <c r="H430" s="64" t="s">
        <v>4021</v>
      </c>
      <c r="I430" s="64" t="s">
        <v>40</v>
      </c>
      <c r="J430" s="64">
        <v>5500.0</v>
      </c>
      <c r="K430" s="64">
        <v>80.0</v>
      </c>
      <c r="L430" s="64" t="s">
        <v>23</v>
      </c>
      <c r="M430" s="64" t="s">
        <v>23</v>
      </c>
      <c r="N430" s="64" t="s">
        <v>1464</v>
      </c>
      <c r="O430" s="64" t="s">
        <v>4710</v>
      </c>
      <c r="P430" s="64" t="s">
        <v>1464</v>
      </c>
      <c r="Q430" s="64">
        <v>42.0</v>
      </c>
      <c r="R430" s="64" t="s">
        <v>1464</v>
      </c>
    </row>
    <row r="431" ht="12.75" customHeight="1">
      <c r="A431" s="64">
        <v>733.0</v>
      </c>
      <c r="B431" s="64" t="s">
        <v>2519</v>
      </c>
      <c r="C431" s="64" t="s">
        <v>1376</v>
      </c>
      <c r="D431" s="64" t="s">
        <v>228</v>
      </c>
      <c r="E431" s="64" t="s">
        <v>1464</v>
      </c>
      <c r="F431" s="64" t="s">
        <v>1464</v>
      </c>
      <c r="G431" s="64" t="s">
        <v>943</v>
      </c>
      <c r="H431" s="64" t="s">
        <v>4021</v>
      </c>
      <c r="I431" s="64" t="s">
        <v>21</v>
      </c>
      <c r="J431" s="64">
        <v>5600.0</v>
      </c>
      <c r="K431" s="64">
        <v>80.0</v>
      </c>
      <c r="L431" s="64" t="s">
        <v>23</v>
      </c>
      <c r="M431" s="64" t="s">
        <v>1464</v>
      </c>
      <c r="N431" s="64" t="s">
        <v>1464</v>
      </c>
      <c r="O431" s="64" t="s">
        <v>4711</v>
      </c>
      <c r="P431" s="64" t="s">
        <v>1464</v>
      </c>
      <c r="Q431" s="64">
        <v>42.0</v>
      </c>
      <c r="R431" s="64" t="s">
        <v>1464</v>
      </c>
    </row>
    <row r="432" ht="12.75" customHeight="1">
      <c r="A432" s="64">
        <v>735.0</v>
      </c>
      <c r="B432" s="64" t="s">
        <v>1751</v>
      </c>
      <c r="C432" s="64" t="s">
        <v>1376</v>
      </c>
      <c r="D432" s="64" t="s">
        <v>228</v>
      </c>
      <c r="E432" s="64" t="s">
        <v>1464</v>
      </c>
      <c r="F432" s="64" t="s">
        <v>1464</v>
      </c>
      <c r="G432" s="64" t="s">
        <v>1091</v>
      </c>
      <c r="H432" s="64" t="s">
        <v>4021</v>
      </c>
      <c r="I432" s="64" t="s">
        <v>21</v>
      </c>
      <c r="J432" s="64">
        <v>5600.0</v>
      </c>
      <c r="K432" s="64">
        <v>81.0</v>
      </c>
      <c r="L432" s="64" t="s">
        <v>23</v>
      </c>
      <c r="M432" s="64" t="s">
        <v>23</v>
      </c>
      <c r="N432" s="64" t="s">
        <v>1464</v>
      </c>
      <c r="O432" s="64" t="s">
        <v>4712</v>
      </c>
      <c r="P432" s="64" t="s">
        <v>1464</v>
      </c>
      <c r="Q432" s="64">
        <v>42.0</v>
      </c>
      <c r="R432" s="64" t="s">
        <v>1464</v>
      </c>
    </row>
    <row r="433" ht="12.75" customHeight="1">
      <c r="A433" s="64">
        <v>739.0</v>
      </c>
      <c r="B433" s="64" t="s">
        <v>4713</v>
      </c>
      <c r="C433" s="64" t="s">
        <v>1376</v>
      </c>
      <c r="D433" s="64" t="s">
        <v>228</v>
      </c>
      <c r="E433" s="64" t="s">
        <v>1519</v>
      </c>
      <c r="F433" s="64" t="s">
        <v>712</v>
      </c>
      <c r="G433" s="64" t="s">
        <v>1464</v>
      </c>
      <c r="H433" s="64" t="s">
        <v>4021</v>
      </c>
      <c r="I433" s="64" t="s">
        <v>40</v>
      </c>
      <c r="J433" s="64">
        <v>7200.0</v>
      </c>
      <c r="K433" s="64">
        <v>84.0</v>
      </c>
      <c r="L433" s="64" t="s">
        <v>23</v>
      </c>
      <c r="M433" s="64" t="s">
        <v>23</v>
      </c>
      <c r="N433" s="64" t="s">
        <v>814</v>
      </c>
      <c r="O433" s="64" t="s">
        <v>4714</v>
      </c>
      <c r="P433" s="64" t="s">
        <v>1464</v>
      </c>
      <c r="Q433" s="64">
        <v>46.0</v>
      </c>
      <c r="R433" s="64" t="s">
        <v>1464</v>
      </c>
    </row>
    <row r="434" ht="12.75" customHeight="1">
      <c r="A434" s="64">
        <v>745.0</v>
      </c>
      <c r="B434" s="64" t="s">
        <v>2621</v>
      </c>
      <c r="C434" s="64" t="s">
        <v>1376</v>
      </c>
      <c r="D434" s="64" t="s">
        <v>228</v>
      </c>
      <c r="E434" s="64" t="s">
        <v>1464</v>
      </c>
      <c r="F434" s="64" t="s">
        <v>1464</v>
      </c>
      <c r="G434" s="64" t="s">
        <v>4699</v>
      </c>
      <c r="H434" s="64" t="s">
        <v>4032</v>
      </c>
      <c r="I434" s="64" t="s">
        <v>21</v>
      </c>
      <c r="J434" s="64">
        <v>3750.0</v>
      </c>
      <c r="K434" s="64">
        <v>71.0</v>
      </c>
      <c r="L434" s="64" t="s">
        <v>23</v>
      </c>
      <c r="M434" s="64" t="s">
        <v>23</v>
      </c>
      <c r="N434" s="64" t="s">
        <v>814</v>
      </c>
      <c r="O434" s="64" t="s">
        <v>4715</v>
      </c>
      <c r="P434" s="64" t="s">
        <v>1464</v>
      </c>
      <c r="Q434" s="64">
        <v>37.0</v>
      </c>
      <c r="R434" s="64" t="s">
        <v>1464</v>
      </c>
    </row>
    <row r="435" ht="12.75" customHeight="1">
      <c r="A435" s="64">
        <v>752.0</v>
      </c>
      <c r="B435" s="64" t="s">
        <v>4544</v>
      </c>
      <c r="C435" s="64" t="s">
        <v>1376</v>
      </c>
      <c r="D435" s="64" t="s">
        <v>228</v>
      </c>
      <c r="E435" s="64" t="s">
        <v>1464</v>
      </c>
      <c r="F435" s="64" t="s">
        <v>1464</v>
      </c>
      <c r="G435" s="64" t="s">
        <v>3534</v>
      </c>
      <c r="H435" s="64" t="s">
        <v>4032</v>
      </c>
      <c r="I435" s="64" t="s">
        <v>21</v>
      </c>
      <c r="J435" s="64">
        <v>4550.0</v>
      </c>
      <c r="K435" s="64">
        <v>73.0</v>
      </c>
      <c r="L435" s="64" t="s">
        <v>23</v>
      </c>
      <c r="M435" s="64" t="s">
        <v>23</v>
      </c>
      <c r="N435" s="64" t="s">
        <v>814</v>
      </c>
      <c r="O435" s="64" t="s">
        <v>4716</v>
      </c>
      <c r="P435" s="64" t="s">
        <v>1464</v>
      </c>
      <c r="Q435" s="64">
        <v>41.0</v>
      </c>
      <c r="R435" s="64" t="s">
        <v>1464</v>
      </c>
    </row>
    <row r="436" ht="12.75" customHeight="1">
      <c r="A436" s="64">
        <v>748.0</v>
      </c>
      <c r="B436" s="64" t="s">
        <v>2316</v>
      </c>
      <c r="C436" s="64" t="s">
        <v>1376</v>
      </c>
      <c r="D436" s="64" t="s">
        <v>228</v>
      </c>
      <c r="E436" s="64" t="s">
        <v>1464</v>
      </c>
      <c r="F436" s="64" t="s">
        <v>1464</v>
      </c>
      <c r="G436" s="64" t="s">
        <v>1453</v>
      </c>
      <c r="H436" s="64" t="s">
        <v>4032</v>
      </c>
      <c r="I436" s="64" t="s">
        <v>21</v>
      </c>
      <c r="J436" s="64">
        <v>4600.0</v>
      </c>
      <c r="K436" s="64">
        <v>74.0</v>
      </c>
      <c r="L436" s="64" t="s">
        <v>23</v>
      </c>
      <c r="M436" s="64" t="s">
        <v>23</v>
      </c>
      <c r="N436" s="64" t="s">
        <v>814</v>
      </c>
      <c r="O436" s="64" t="s">
        <v>4717</v>
      </c>
      <c r="P436" s="64" t="s">
        <v>1464</v>
      </c>
      <c r="Q436" s="64">
        <v>39.0</v>
      </c>
      <c r="R436" s="64" t="s">
        <v>1464</v>
      </c>
    </row>
    <row r="437" ht="12.75" customHeight="1">
      <c r="A437" s="64">
        <v>747.0</v>
      </c>
      <c r="B437" s="64" t="s">
        <v>1473</v>
      </c>
      <c r="C437" s="64" t="s">
        <v>1376</v>
      </c>
      <c r="D437" s="64" t="s">
        <v>228</v>
      </c>
      <c r="E437" s="64" t="s">
        <v>1464</v>
      </c>
      <c r="F437" s="64" t="s">
        <v>1464</v>
      </c>
      <c r="G437" s="64" t="s">
        <v>4699</v>
      </c>
      <c r="H437" s="64" t="s">
        <v>4032</v>
      </c>
      <c r="I437" s="64" t="s">
        <v>21</v>
      </c>
      <c r="J437" s="64">
        <v>4800.0</v>
      </c>
      <c r="K437" s="64">
        <v>74.0</v>
      </c>
      <c r="L437" s="64" t="s">
        <v>23</v>
      </c>
      <c r="M437" s="64" t="s">
        <v>23</v>
      </c>
      <c r="N437" s="64" t="s">
        <v>814</v>
      </c>
      <c r="O437" s="64" t="s">
        <v>4718</v>
      </c>
      <c r="P437" s="64" t="s">
        <v>1464</v>
      </c>
      <c r="Q437" s="64">
        <v>41.0</v>
      </c>
      <c r="R437" s="64" t="s">
        <v>1464</v>
      </c>
    </row>
    <row r="438" ht="12.75" customHeight="1">
      <c r="A438" s="64">
        <v>750.0</v>
      </c>
      <c r="B438" s="64" t="s">
        <v>1944</v>
      </c>
      <c r="C438" s="64" t="s">
        <v>1376</v>
      </c>
      <c r="D438" s="64" t="s">
        <v>228</v>
      </c>
      <c r="E438" s="64" t="s">
        <v>1464</v>
      </c>
      <c r="F438" s="64" t="s">
        <v>1464</v>
      </c>
      <c r="G438" s="64" t="s">
        <v>1695</v>
      </c>
      <c r="H438" s="64" t="s">
        <v>4032</v>
      </c>
      <c r="I438" s="64" t="s">
        <v>21</v>
      </c>
      <c r="J438" s="64">
        <v>4950.0</v>
      </c>
      <c r="K438" s="64">
        <v>75.0</v>
      </c>
      <c r="L438" s="64" t="s">
        <v>23</v>
      </c>
      <c r="M438" s="64" t="s">
        <v>23</v>
      </c>
      <c r="N438" s="64" t="s">
        <v>814</v>
      </c>
      <c r="O438" s="64" t="s">
        <v>4719</v>
      </c>
      <c r="P438" s="64" t="s">
        <v>1464</v>
      </c>
      <c r="Q438" s="64">
        <v>42.0</v>
      </c>
      <c r="R438" s="64" t="s">
        <v>1464</v>
      </c>
    </row>
    <row r="439" ht="12.75" customHeight="1">
      <c r="A439" s="64">
        <v>746.0</v>
      </c>
      <c r="B439" s="64" t="s">
        <v>4720</v>
      </c>
      <c r="C439" s="64" t="s">
        <v>1376</v>
      </c>
      <c r="D439" s="64" t="s">
        <v>228</v>
      </c>
      <c r="E439" s="64" t="s">
        <v>1464</v>
      </c>
      <c r="F439" s="64" t="s">
        <v>1464</v>
      </c>
      <c r="G439" s="64" t="s">
        <v>1004</v>
      </c>
      <c r="H439" s="64" t="s">
        <v>4032</v>
      </c>
      <c r="I439" s="64" t="s">
        <v>21</v>
      </c>
      <c r="J439" s="64">
        <v>5000.0</v>
      </c>
      <c r="K439" s="64">
        <v>78.0</v>
      </c>
      <c r="L439" s="64" t="s">
        <v>23</v>
      </c>
      <c r="M439" s="64" t="s">
        <v>23</v>
      </c>
      <c r="N439" s="64" t="s">
        <v>814</v>
      </c>
      <c r="O439" s="64" t="s">
        <v>4721</v>
      </c>
      <c r="P439" s="64" t="s">
        <v>1464</v>
      </c>
      <c r="Q439" s="64">
        <v>40.0</v>
      </c>
      <c r="R439" s="64" t="s">
        <v>1464</v>
      </c>
    </row>
    <row r="440" ht="12.75" customHeight="1">
      <c r="A440" s="64">
        <v>751.0</v>
      </c>
      <c r="B440" s="64" t="s">
        <v>4722</v>
      </c>
      <c r="C440" s="64" t="s">
        <v>1376</v>
      </c>
      <c r="D440" s="64" t="s">
        <v>228</v>
      </c>
      <c r="E440" s="64" t="s">
        <v>1491</v>
      </c>
      <c r="F440" s="64" t="s">
        <v>739</v>
      </c>
      <c r="G440" s="64" t="s">
        <v>1464</v>
      </c>
      <c r="H440" s="64" t="s">
        <v>4032</v>
      </c>
      <c r="I440" s="64" t="s">
        <v>40</v>
      </c>
      <c r="J440" s="64">
        <v>5500.0</v>
      </c>
      <c r="K440" s="64">
        <v>78.0</v>
      </c>
      <c r="L440" s="64" t="s">
        <v>23</v>
      </c>
      <c r="M440" s="64" t="s">
        <v>23</v>
      </c>
      <c r="N440" s="64" t="s">
        <v>814</v>
      </c>
      <c r="O440" s="64" t="s">
        <v>4723</v>
      </c>
      <c r="P440" s="64" t="s">
        <v>1464</v>
      </c>
      <c r="Q440" s="64">
        <v>42.0</v>
      </c>
      <c r="R440" s="64" t="s">
        <v>1464</v>
      </c>
    </row>
    <row r="441" ht="12.75" customHeight="1">
      <c r="A441" s="64">
        <v>749.0</v>
      </c>
      <c r="B441" s="64" t="s">
        <v>1627</v>
      </c>
      <c r="C441" s="64" t="s">
        <v>1376</v>
      </c>
      <c r="D441" s="64" t="s">
        <v>228</v>
      </c>
      <c r="E441" s="64" t="s">
        <v>1464</v>
      </c>
      <c r="F441" s="64" t="s">
        <v>1464</v>
      </c>
      <c r="G441" s="64" t="s">
        <v>921</v>
      </c>
      <c r="H441" s="64" t="s">
        <v>4032</v>
      </c>
      <c r="I441" s="64" t="s">
        <v>21</v>
      </c>
      <c r="J441" s="64">
        <v>6900.0</v>
      </c>
      <c r="K441" s="64">
        <v>86.0</v>
      </c>
      <c r="L441" s="64" t="s">
        <v>23</v>
      </c>
      <c r="M441" s="64" t="s">
        <v>23</v>
      </c>
      <c r="N441" s="64" t="s">
        <v>814</v>
      </c>
      <c r="O441" s="64" t="s">
        <v>4724</v>
      </c>
      <c r="P441" s="64" t="s">
        <v>1464</v>
      </c>
      <c r="Q441" s="64">
        <v>45.0</v>
      </c>
      <c r="R441" s="64" t="s">
        <v>1464</v>
      </c>
    </row>
    <row r="442" ht="12.75" customHeight="1">
      <c r="A442" s="64">
        <v>753.0</v>
      </c>
      <c r="B442" s="64" t="s">
        <v>2191</v>
      </c>
      <c r="C442" s="64" t="s">
        <v>1376</v>
      </c>
      <c r="D442" s="64" t="s">
        <v>228</v>
      </c>
      <c r="E442" s="64" t="s">
        <v>1464</v>
      </c>
      <c r="F442" s="64" t="s">
        <v>1464</v>
      </c>
      <c r="G442" s="64" t="s">
        <v>4570</v>
      </c>
      <c r="H442" s="64" t="s">
        <v>4040</v>
      </c>
      <c r="I442" s="64" t="s">
        <v>21</v>
      </c>
      <c r="J442" s="64">
        <v>4500.0</v>
      </c>
      <c r="K442" s="64">
        <v>73.0</v>
      </c>
      <c r="L442" s="64" t="s">
        <v>23</v>
      </c>
      <c r="M442" s="64" t="s">
        <v>23</v>
      </c>
      <c r="N442" s="64" t="s">
        <v>814</v>
      </c>
      <c r="O442" s="64" t="s">
        <v>4725</v>
      </c>
      <c r="P442" s="64" t="s">
        <v>1464</v>
      </c>
      <c r="Q442" s="64">
        <v>38.0</v>
      </c>
      <c r="R442" s="64" t="s">
        <v>1464</v>
      </c>
    </row>
    <row r="443" ht="12.75" customHeight="1">
      <c r="A443" s="64">
        <v>754.0</v>
      </c>
      <c r="B443" s="64" t="s">
        <v>4726</v>
      </c>
      <c r="C443" s="64" t="s">
        <v>1376</v>
      </c>
      <c r="D443" s="64" t="s">
        <v>228</v>
      </c>
      <c r="E443" s="64" t="s">
        <v>1464</v>
      </c>
      <c r="F443" s="64" t="s">
        <v>1464</v>
      </c>
      <c r="G443" s="64" t="s">
        <v>915</v>
      </c>
      <c r="H443" s="64" t="s">
        <v>4040</v>
      </c>
      <c r="I443" s="64" t="s">
        <v>21</v>
      </c>
      <c r="J443" s="64">
        <v>4650.0</v>
      </c>
      <c r="K443" s="64">
        <v>74.0</v>
      </c>
      <c r="L443" s="64" t="s">
        <v>23</v>
      </c>
      <c r="M443" s="64" t="s">
        <v>23</v>
      </c>
      <c r="N443" s="64" t="s">
        <v>814</v>
      </c>
      <c r="O443" s="64" t="s">
        <v>4727</v>
      </c>
      <c r="P443" s="64" t="s">
        <v>1464</v>
      </c>
      <c r="Q443" s="64">
        <v>39.0</v>
      </c>
      <c r="R443" s="64" t="s">
        <v>1464</v>
      </c>
    </row>
    <row r="444" ht="12.75" customHeight="1">
      <c r="A444" s="64">
        <v>755.0</v>
      </c>
      <c r="B444" s="64" t="s">
        <v>4011</v>
      </c>
      <c r="C444" s="64" t="s">
        <v>1376</v>
      </c>
      <c r="D444" s="64" t="s">
        <v>228</v>
      </c>
      <c r="E444" s="64" t="s">
        <v>1464</v>
      </c>
      <c r="F444" s="64" t="s">
        <v>1464</v>
      </c>
      <c r="G444" s="64" t="s">
        <v>921</v>
      </c>
      <c r="H444" s="64" t="s">
        <v>4040</v>
      </c>
      <c r="I444" s="64" t="s">
        <v>21</v>
      </c>
      <c r="J444" s="64">
        <v>4800.0</v>
      </c>
      <c r="K444" s="64">
        <v>74.0</v>
      </c>
      <c r="L444" s="64" t="s">
        <v>23</v>
      </c>
      <c r="M444" s="64" t="s">
        <v>23</v>
      </c>
      <c r="N444" s="64" t="s">
        <v>814</v>
      </c>
      <c r="O444" s="64" t="s">
        <v>4728</v>
      </c>
      <c r="P444" s="64" t="s">
        <v>816</v>
      </c>
      <c r="Q444" s="64">
        <v>40.0</v>
      </c>
      <c r="R444" s="64" t="s">
        <v>1464</v>
      </c>
    </row>
    <row r="445" ht="12.75" customHeight="1">
      <c r="A445" s="64">
        <v>757.0</v>
      </c>
      <c r="B445" s="64" t="s">
        <v>3014</v>
      </c>
      <c r="C445" s="64" t="s">
        <v>1376</v>
      </c>
      <c r="D445" s="64" t="s">
        <v>228</v>
      </c>
      <c r="E445" s="64" t="s">
        <v>1464</v>
      </c>
      <c r="F445" s="64" t="s">
        <v>1464</v>
      </c>
      <c r="G445" s="64" t="s">
        <v>921</v>
      </c>
      <c r="H445" s="64" t="s">
        <v>4040</v>
      </c>
      <c r="I445" s="64" t="s">
        <v>21</v>
      </c>
      <c r="J445" s="64">
        <v>4600.0</v>
      </c>
      <c r="K445" s="64">
        <v>75.0</v>
      </c>
      <c r="L445" s="64" t="s">
        <v>23</v>
      </c>
      <c r="M445" s="64" t="s">
        <v>23</v>
      </c>
      <c r="N445" s="64" t="s">
        <v>821</v>
      </c>
      <c r="O445" s="64" t="s">
        <v>4729</v>
      </c>
      <c r="P445" s="64" t="s">
        <v>1464</v>
      </c>
      <c r="Q445" s="64">
        <v>39.0</v>
      </c>
      <c r="R445" s="64" t="s">
        <v>1464</v>
      </c>
    </row>
    <row r="446" ht="12.75" customHeight="1">
      <c r="A446" s="64">
        <v>756.0</v>
      </c>
      <c r="B446" s="64" t="s">
        <v>2783</v>
      </c>
      <c r="C446" s="64" t="s">
        <v>1376</v>
      </c>
      <c r="D446" s="64" t="s">
        <v>228</v>
      </c>
      <c r="E446" s="64" t="s">
        <v>1646</v>
      </c>
      <c r="F446" s="64" t="s">
        <v>935</v>
      </c>
      <c r="G446" s="64" t="s">
        <v>1464</v>
      </c>
      <c r="H446" s="64" t="s">
        <v>4040</v>
      </c>
      <c r="I446" s="64" t="s">
        <v>40</v>
      </c>
      <c r="J446" s="64">
        <v>6000.0</v>
      </c>
      <c r="K446" s="64">
        <v>81.0</v>
      </c>
      <c r="L446" s="64" t="s">
        <v>23</v>
      </c>
      <c r="M446" s="64" t="s">
        <v>23</v>
      </c>
      <c r="N446" s="64" t="s">
        <v>814</v>
      </c>
      <c r="O446" s="64" t="s">
        <v>4730</v>
      </c>
      <c r="P446" s="64" t="s">
        <v>1464</v>
      </c>
      <c r="Q446" s="64">
        <v>43.0</v>
      </c>
      <c r="R446" s="64" t="s">
        <v>1464</v>
      </c>
    </row>
    <row r="447" ht="12.75" customHeight="1">
      <c r="A447" s="64">
        <v>760.0</v>
      </c>
      <c r="B447" s="64" t="s">
        <v>4585</v>
      </c>
      <c r="C447" s="64" t="s">
        <v>1376</v>
      </c>
      <c r="D447" s="64" t="s">
        <v>228</v>
      </c>
      <c r="E447" s="64" t="s">
        <v>1464</v>
      </c>
      <c r="F447" s="64" t="s">
        <v>1464</v>
      </c>
      <c r="G447" s="64" t="s">
        <v>1695</v>
      </c>
      <c r="H447" s="64" t="s">
        <v>4045</v>
      </c>
      <c r="I447" s="64" t="s">
        <v>21</v>
      </c>
      <c r="J447" s="64">
        <v>3300.0</v>
      </c>
      <c r="K447" s="64">
        <v>70.0</v>
      </c>
      <c r="L447" s="64" t="s">
        <v>23</v>
      </c>
      <c r="M447" s="64" t="s">
        <v>23</v>
      </c>
      <c r="N447" s="64" t="s">
        <v>814</v>
      </c>
      <c r="O447" s="64" t="s">
        <v>4731</v>
      </c>
      <c r="P447" s="64" t="s">
        <v>1464</v>
      </c>
      <c r="Q447" s="64">
        <v>34.0</v>
      </c>
      <c r="R447" s="64" t="s">
        <v>1464</v>
      </c>
    </row>
    <row r="448" ht="12.75" customHeight="1">
      <c r="A448" s="64">
        <v>759.0</v>
      </c>
      <c r="B448" s="64" t="s">
        <v>2621</v>
      </c>
      <c r="C448" s="64" t="s">
        <v>1376</v>
      </c>
      <c r="D448" s="64" t="s">
        <v>228</v>
      </c>
      <c r="E448" s="64" t="s">
        <v>1464</v>
      </c>
      <c r="F448" s="64" t="s">
        <v>1464</v>
      </c>
      <c r="G448" s="64" t="s">
        <v>4699</v>
      </c>
      <c r="H448" s="64" t="s">
        <v>4045</v>
      </c>
      <c r="I448" s="64" t="s">
        <v>21</v>
      </c>
      <c r="J448" s="64">
        <v>4650.0</v>
      </c>
      <c r="K448" s="64">
        <v>74.0</v>
      </c>
      <c r="L448" s="64" t="s">
        <v>23</v>
      </c>
      <c r="M448" s="64" t="s">
        <v>23</v>
      </c>
      <c r="N448" s="64" t="s">
        <v>814</v>
      </c>
      <c r="O448" s="64" t="s">
        <v>4732</v>
      </c>
      <c r="P448" s="64" t="s">
        <v>1464</v>
      </c>
      <c r="Q448" s="64">
        <v>40.0</v>
      </c>
      <c r="R448" s="64" t="s">
        <v>1464</v>
      </c>
    </row>
    <row r="449" ht="12.75" customHeight="1">
      <c r="A449" s="64">
        <v>762.0</v>
      </c>
      <c r="B449" s="64" t="s">
        <v>4733</v>
      </c>
      <c r="C449" s="64" t="s">
        <v>1376</v>
      </c>
      <c r="D449" s="64" t="s">
        <v>228</v>
      </c>
      <c r="E449" s="64" t="s">
        <v>1470</v>
      </c>
      <c r="F449" s="64" t="s">
        <v>275</v>
      </c>
      <c r="G449" s="64" t="s">
        <v>1464</v>
      </c>
      <c r="H449" s="64" t="s">
        <v>4045</v>
      </c>
      <c r="I449" s="64" t="s">
        <v>40</v>
      </c>
      <c r="J449" s="64">
        <v>4700.0</v>
      </c>
      <c r="K449" s="64">
        <v>74.0</v>
      </c>
      <c r="L449" s="64" t="s">
        <v>23</v>
      </c>
      <c r="M449" s="64" t="s">
        <v>23</v>
      </c>
      <c r="N449" s="64" t="s">
        <v>814</v>
      </c>
      <c r="O449" s="64" t="s">
        <v>4734</v>
      </c>
      <c r="P449" s="64" t="s">
        <v>1464</v>
      </c>
      <c r="Q449" s="64">
        <v>40.0</v>
      </c>
      <c r="R449" s="64" t="s">
        <v>1464</v>
      </c>
    </row>
    <row r="450" ht="12.75" customHeight="1">
      <c r="A450" s="64">
        <v>758.0</v>
      </c>
      <c r="B450" s="64" t="s">
        <v>2519</v>
      </c>
      <c r="C450" s="64" t="s">
        <v>1376</v>
      </c>
      <c r="D450" s="64" t="s">
        <v>228</v>
      </c>
      <c r="E450" s="64" t="s">
        <v>1464</v>
      </c>
      <c r="F450" s="64" t="s">
        <v>1464</v>
      </c>
      <c r="G450" s="64" t="s">
        <v>4699</v>
      </c>
      <c r="H450" s="64" t="s">
        <v>4045</v>
      </c>
      <c r="I450" s="64" t="s">
        <v>21</v>
      </c>
      <c r="J450" s="64">
        <v>4500.0</v>
      </c>
      <c r="K450" s="64">
        <v>75.0</v>
      </c>
      <c r="L450" s="64" t="s">
        <v>23</v>
      </c>
      <c r="M450" s="64" t="s">
        <v>23</v>
      </c>
      <c r="N450" s="64" t="s">
        <v>814</v>
      </c>
      <c r="O450" s="64" t="s">
        <v>4735</v>
      </c>
      <c r="P450" s="64" t="s">
        <v>1464</v>
      </c>
      <c r="Q450" s="64">
        <v>38.0</v>
      </c>
      <c r="R450" s="64" t="s">
        <v>1464</v>
      </c>
    </row>
    <row r="451" ht="12.75" customHeight="1">
      <c r="A451" s="64">
        <v>761.0</v>
      </c>
      <c r="B451" s="64" t="s">
        <v>2943</v>
      </c>
      <c r="C451" s="64" t="s">
        <v>1376</v>
      </c>
      <c r="D451" s="64" t="s">
        <v>228</v>
      </c>
      <c r="E451" s="64" t="s">
        <v>1464</v>
      </c>
      <c r="F451" s="64" t="s">
        <v>1464</v>
      </c>
      <c r="G451" s="64" t="s">
        <v>904</v>
      </c>
      <c r="H451" s="64" t="s">
        <v>4045</v>
      </c>
      <c r="I451" s="64" t="s">
        <v>21</v>
      </c>
      <c r="J451" s="64">
        <v>6200.0</v>
      </c>
      <c r="K451" s="64">
        <v>80.0</v>
      </c>
      <c r="L451" s="64" t="s">
        <v>23</v>
      </c>
      <c r="M451" s="64" t="s">
        <v>23</v>
      </c>
      <c r="N451" s="64" t="s">
        <v>814</v>
      </c>
      <c r="O451" s="64" t="s">
        <v>4736</v>
      </c>
      <c r="P451" s="64" t="s">
        <v>1464</v>
      </c>
      <c r="Q451" s="64">
        <v>44.0</v>
      </c>
      <c r="R451" s="64" t="s">
        <v>1464</v>
      </c>
    </row>
    <row r="452" ht="12.75" customHeight="1">
      <c r="A452" s="64">
        <v>763.0</v>
      </c>
      <c r="B452" s="64" t="s">
        <v>4333</v>
      </c>
      <c r="C452" s="64" t="s">
        <v>1376</v>
      </c>
      <c r="D452" s="64" t="s">
        <v>228</v>
      </c>
      <c r="E452" s="64" t="s">
        <v>1491</v>
      </c>
      <c r="F452" s="64" t="s">
        <v>739</v>
      </c>
      <c r="G452" s="64" t="s">
        <v>1464</v>
      </c>
      <c r="H452" s="64" t="s">
        <v>4045</v>
      </c>
      <c r="I452" s="64" t="s">
        <v>40</v>
      </c>
      <c r="J452" s="64">
        <v>7200.0</v>
      </c>
      <c r="K452" s="64">
        <v>88.0</v>
      </c>
      <c r="L452" s="64" t="s">
        <v>23</v>
      </c>
      <c r="M452" s="64" t="s">
        <v>23</v>
      </c>
      <c r="N452" s="64" t="s">
        <v>814</v>
      </c>
      <c r="O452" s="64" t="s">
        <v>4737</v>
      </c>
      <c r="P452" s="64" t="s">
        <v>1464</v>
      </c>
      <c r="Q452" s="64">
        <v>45.0</v>
      </c>
      <c r="R452" s="64" t="s">
        <v>1464</v>
      </c>
    </row>
    <row r="453" ht="12.75" customHeight="1">
      <c r="A453" s="64">
        <v>769.0</v>
      </c>
      <c r="B453" s="64" t="s">
        <v>4656</v>
      </c>
      <c r="C453" s="64" t="s">
        <v>1376</v>
      </c>
      <c r="D453" s="64" t="s">
        <v>228</v>
      </c>
      <c r="E453" s="64" t="s">
        <v>1464</v>
      </c>
      <c r="F453" s="64" t="s">
        <v>1464</v>
      </c>
      <c r="G453" s="64" t="s">
        <v>1631</v>
      </c>
      <c r="H453" s="64" t="s">
        <v>4052</v>
      </c>
      <c r="I453" s="64" t="s">
        <v>21</v>
      </c>
      <c r="J453" s="64">
        <v>4700.0</v>
      </c>
      <c r="K453" s="64">
        <v>75.0</v>
      </c>
      <c r="L453" s="64" t="s">
        <v>23</v>
      </c>
      <c r="M453" s="64" t="s">
        <v>23</v>
      </c>
      <c r="N453" s="64" t="s">
        <v>814</v>
      </c>
      <c r="O453" s="64" t="s">
        <v>4738</v>
      </c>
      <c r="P453" s="64" t="s">
        <v>816</v>
      </c>
      <c r="Q453" s="64">
        <v>37.0</v>
      </c>
      <c r="R453" s="64" t="s">
        <v>1464</v>
      </c>
    </row>
    <row r="454" ht="12.75" customHeight="1">
      <c r="A454" s="64">
        <v>766.0</v>
      </c>
      <c r="B454" s="64" t="s">
        <v>3114</v>
      </c>
      <c r="C454" s="64" t="s">
        <v>1376</v>
      </c>
      <c r="D454" s="64" t="s">
        <v>228</v>
      </c>
      <c r="E454" s="64" t="s">
        <v>1464</v>
      </c>
      <c r="F454" s="64" t="s">
        <v>1464</v>
      </c>
      <c r="G454" s="64" t="s">
        <v>948</v>
      </c>
      <c r="H454" s="64" t="s">
        <v>4052</v>
      </c>
      <c r="I454" s="64" t="s">
        <v>21</v>
      </c>
      <c r="J454" s="64">
        <v>4800.0</v>
      </c>
      <c r="K454" s="64">
        <v>77.0</v>
      </c>
      <c r="L454" s="64" t="s">
        <v>23</v>
      </c>
      <c r="M454" s="64" t="s">
        <v>23</v>
      </c>
      <c r="N454" s="64" t="s">
        <v>814</v>
      </c>
      <c r="O454" s="64" t="s">
        <v>4739</v>
      </c>
      <c r="P454" s="64" t="s">
        <v>1464</v>
      </c>
      <c r="Q454" s="64">
        <v>38.0</v>
      </c>
      <c r="R454" s="64" t="s">
        <v>1464</v>
      </c>
    </row>
    <row r="455" ht="12.75" customHeight="1">
      <c r="A455" s="64">
        <v>768.0</v>
      </c>
      <c r="B455" s="64" t="s">
        <v>2472</v>
      </c>
      <c r="C455" s="64" t="s">
        <v>1376</v>
      </c>
      <c r="D455" s="64" t="s">
        <v>228</v>
      </c>
      <c r="E455" s="64" t="s">
        <v>1464</v>
      </c>
      <c r="F455" s="64" t="s">
        <v>1464</v>
      </c>
      <c r="G455" s="64" t="s">
        <v>1377</v>
      </c>
      <c r="H455" s="64" t="s">
        <v>4052</v>
      </c>
      <c r="I455" s="64" t="s">
        <v>21</v>
      </c>
      <c r="J455" s="64">
        <v>4000.0</v>
      </c>
      <c r="K455" s="64">
        <v>78.0</v>
      </c>
      <c r="L455" s="64" t="s">
        <v>23</v>
      </c>
      <c r="M455" s="64" t="s">
        <v>23</v>
      </c>
      <c r="N455" s="64" t="s">
        <v>814</v>
      </c>
      <c r="O455" s="64" t="s">
        <v>4740</v>
      </c>
      <c r="P455" s="64" t="s">
        <v>1464</v>
      </c>
      <c r="Q455" s="64">
        <v>39.0</v>
      </c>
      <c r="R455" s="64" t="s">
        <v>1464</v>
      </c>
    </row>
    <row r="456" ht="12.75" customHeight="1">
      <c r="A456" s="64">
        <v>767.0</v>
      </c>
      <c r="B456" s="64" t="s">
        <v>2743</v>
      </c>
      <c r="C456" s="64" t="s">
        <v>1376</v>
      </c>
      <c r="D456" s="64" t="s">
        <v>228</v>
      </c>
      <c r="E456" s="64" t="s">
        <v>1464</v>
      </c>
      <c r="F456" s="64" t="s">
        <v>1464</v>
      </c>
      <c r="G456" s="64" t="s">
        <v>1377</v>
      </c>
      <c r="H456" s="64" t="s">
        <v>4052</v>
      </c>
      <c r="I456" s="64" t="s">
        <v>21</v>
      </c>
      <c r="J456" s="64">
        <v>5000.0</v>
      </c>
      <c r="K456" s="64">
        <v>78.0</v>
      </c>
      <c r="L456" s="64" t="s">
        <v>23</v>
      </c>
      <c r="M456" s="64" t="s">
        <v>23</v>
      </c>
      <c r="N456" s="64" t="s">
        <v>814</v>
      </c>
      <c r="O456" s="64" t="s">
        <v>4741</v>
      </c>
      <c r="P456" s="64" t="s">
        <v>1464</v>
      </c>
      <c r="Q456" s="64">
        <v>40.0</v>
      </c>
      <c r="R456" s="64" t="s">
        <v>1464</v>
      </c>
    </row>
    <row r="457" ht="12.75" customHeight="1">
      <c r="A457" s="64">
        <v>765.0</v>
      </c>
      <c r="B457" s="64" t="s">
        <v>3298</v>
      </c>
      <c r="C457" s="64" t="s">
        <v>1376</v>
      </c>
      <c r="D457" s="64" t="s">
        <v>228</v>
      </c>
      <c r="E457" s="64" t="s">
        <v>1491</v>
      </c>
      <c r="F457" s="64" t="s">
        <v>739</v>
      </c>
      <c r="G457" s="64" t="s">
        <v>1464</v>
      </c>
      <c r="H457" s="64" t="s">
        <v>4052</v>
      </c>
      <c r="I457" s="64" t="s">
        <v>40</v>
      </c>
      <c r="J457" s="64">
        <v>5300.0</v>
      </c>
      <c r="K457" s="64">
        <v>80.0</v>
      </c>
      <c r="L457" s="64" t="s">
        <v>23</v>
      </c>
      <c r="M457" s="64" t="s">
        <v>23</v>
      </c>
      <c r="N457" s="64" t="s">
        <v>814</v>
      </c>
      <c r="O457" s="64" t="s">
        <v>4742</v>
      </c>
      <c r="P457" s="64" t="s">
        <v>1464</v>
      </c>
      <c r="Q457" s="64">
        <v>41.0</v>
      </c>
      <c r="R457" s="64" t="s">
        <v>1464</v>
      </c>
    </row>
    <row r="458" ht="12.75" customHeight="1">
      <c r="A458" s="64">
        <v>764.0</v>
      </c>
      <c r="B458" s="64" t="s">
        <v>2050</v>
      </c>
      <c r="C458" s="64" t="s">
        <v>1376</v>
      </c>
      <c r="D458" s="64" t="s">
        <v>228</v>
      </c>
      <c r="E458" s="64" t="s">
        <v>1464</v>
      </c>
      <c r="F458" s="64" t="s">
        <v>1464</v>
      </c>
      <c r="G458" s="64" t="s">
        <v>931</v>
      </c>
      <c r="H458" s="64" t="s">
        <v>4052</v>
      </c>
      <c r="I458" s="64" t="s">
        <v>21</v>
      </c>
      <c r="J458" s="64">
        <v>5400.0</v>
      </c>
      <c r="K458" s="64">
        <v>80.0</v>
      </c>
      <c r="L458" s="64" t="s">
        <v>23</v>
      </c>
      <c r="M458" s="64" t="s">
        <v>23</v>
      </c>
      <c r="N458" s="64" t="s">
        <v>814</v>
      </c>
      <c r="O458" s="64" t="s">
        <v>4743</v>
      </c>
      <c r="P458" s="64" t="s">
        <v>1464</v>
      </c>
      <c r="Q458" s="64">
        <v>45.0</v>
      </c>
      <c r="R458" s="64" t="s">
        <v>1464</v>
      </c>
    </row>
    <row r="459" ht="12.75" customHeight="1">
      <c r="A459" s="64">
        <v>772.0</v>
      </c>
      <c r="B459" s="64" t="s">
        <v>3108</v>
      </c>
      <c r="C459" s="64" t="s">
        <v>1376</v>
      </c>
      <c r="D459" s="64" t="s">
        <v>228</v>
      </c>
      <c r="E459" s="64" t="s">
        <v>1464</v>
      </c>
      <c r="F459" s="64" t="s">
        <v>1464</v>
      </c>
      <c r="G459" s="64" t="s">
        <v>915</v>
      </c>
      <c r="H459" s="64" t="s">
        <v>4054</v>
      </c>
      <c r="I459" s="64" t="s">
        <v>21</v>
      </c>
      <c r="J459" s="64">
        <v>2000.0</v>
      </c>
      <c r="K459" s="64">
        <v>54.0</v>
      </c>
      <c r="L459" s="64" t="s">
        <v>23</v>
      </c>
      <c r="M459" s="64" t="s">
        <v>23</v>
      </c>
      <c r="N459" s="64" t="s">
        <v>814</v>
      </c>
      <c r="O459" s="64" t="s">
        <v>4744</v>
      </c>
      <c r="P459" s="64" t="s">
        <v>1464</v>
      </c>
      <c r="Q459" s="64">
        <v>30.0</v>
      </c>
      <c r="R459" s="64" t="s">
        <v>1464</v>
      </c>
    </row>
    <row r="460" ht="12.75" customHeight="1">
      <c r="A460" s="64">
        <v>770.0</v>
      </c>
      <c r="B460" s="64" t="s">
        <v>3736</v>
      </c>
      <c r="C460" s="64" t="s">
        <v>1376</v>
      </c>
      <c r="D460" s="64" t="s">
        <v>228</v>
      </c>
      <c r="E460" s="64" t="s">
        <v>1464</v>
      </c>
      <c r="F460" s="64" t="s">
        <v>1464</v>
      </c>
      <c r="G460" s="64" t="s">
        <v>943</v>
      </c>
      <c r="H460" s="64" t="s">
        <v>4054</v>
      </c>
      <c r="I460" s="64" t="s">
        <v>21</v>
      </c>
      <c r="J460" s="64">
        <v>4200.0</v>
      </c>
      <c r="K460" s="64">
        <v>74.0</v>
      </c>
      <c r="L460" s="64" t="s">
        <v>23</v>
      </c>
      <c r="M460" s="64" t="s">
        <v>23</v>
      </c>
      <c r="N460" s="64" t="s">
        <v>814</v>
      </c>
      <c r="O460" s="64" t="s">
        <v>4745</v>
      </c>
      <c r="P460" s="64" t="s">
        <v>1464</v>
      </c>
      <c r="Q460" s="64">
        <v>40.0</v>
      </c>
      <c r="R460" s="64" t="s">
        <v>1464</v>
      </c>
    </row>
    <row r="461" ht="12.75" customHeight="1">
      <c r="A461" s="64">
        <v>771.0</v>
      </c>
      <c r="B461" s="64" t="s">
        <v>1963</v>
      </c>
      <c r="C461" s="64" t="s">
        <v>1376</v>
      </c>
      <c r="D461" s="64" t="s">
        <v>228</v>
      </c>
      <c r="E461" s="64" t="s">
        <v>1464</v>
      </c>
      <c r="F461" s="64" t="s">
        <v>1464</v>
      </c>
      <c r="G461" s="64" t="s">
        <v>923</v>
      </c>
      <c r="H461" s="64" t="s">
        <v>4054</v>
      </c>
      <c r="I461" s="64" t="s">
        <v>21</v>
      </c>
      <c r="J461" s="64">
        <v>4600.0</v>
      </c>
      <c r="K461" s="64">
        <v>78.0</v>
      </c>
      <c r="L461" s="64" t="s">
        <v>23</v>
      </c>
      <c r="M461" s="64" t="s">
        <v>23</v>
      </c>
      <c r="N461" s="64" t="s">
        <v>814</v>
      </c>
      <c r="O461" s="64" t="s">
        <v>4746</v>
      </c>
      <c r="P461" s="64" t="s">
        <v>1464</v>
      </c>
      <c r="Q461" s="64">
        <v>40.0</v>
      </c>
      <c r="R461" s="64" t="s">
        <v>1464</v>
      </c>
    </row>
    <row r="462" ht="12.75" customHeight="1">
      <c r="A462" s="64">
        <v>773.0</v>
      </c>
      <c r="B462" s="64" t="s">
        <v>2748</v>
      </c>
      <c r="C462" s="64" t="s">
        <v>1376</v>
      </c>
      <c r="D462" s="64" t="s">
        <v>228</v>
      </c>
      <c r="E462" s="64" t="s">
        <v>1464</v>
      </c>
      <c r="F462" s="64" t="s">
        <v>1464</v>
      </c>
      <c r="G462" s="64" t="s">
        <v>999</v>
      </c>
      <c r="H462" s="64" t="s">
        <v>4054</v>
      </c>
      <c r="I462" s="64" t="s">
        <v>21</v>
      </c>
      <c r="J462" s="64">
        <v>5500.0</v>
      </c>
      <c r="K462" s="64">
        <v>79.0</v>
      </c>
      <c r="L462" s="64" t="s">
        <v>23</v>
      </c>
      <c r="M462" s="64" t="s">
        <v>40</v>
      </c>
      <c r="N462" s="64" t="s">
        <v>814</v>
      </c>
      <c r="O462" s="64" t="s">
        <v>4747</v>
      </c>
      <c r="P462" s="64" t="s">
        <v>1464</v>
      </c>
      <c r="Q462" s="64">
        <v>42.0</v>
      </c>
      <c r="R462" s="64" t="s">
        <v>1464</v>
      </c>
    </row>
    <row r="463" ht="12.75" customHeight="1">
      <c r="A463" s="64">
        <v>778.0</v>
      </c>
      <c r="B463" s="64" t="s">
        <v>4748</v>
      </c>
      <c r="C463" s="64" t="s">
        <v>1376</v>
      </c>
      <c r="D463" s="64" t="s">
        <v>228</v>
      </c>
      <c r="E463" s="64" t="s">
        <v>1491</v>
      </c>
      <c r="F463" s="64" t="s">
        <v>739</v>
      </c>
      <c r="G463" s="64" t="s">
        <v>1464</v>
      </c>
      <c r="H463" s="64" t="s">
        <v>4471</v>
      </c>
      <c r="I463" s="64" t="s">
        <v>40</v>
      </c>
      <c r="J463" s="64">
        <v>4200.0</v>
      </c>
      <c r="K463" s="64">
        <v>71.0</v>
      </c>
      <c r="L463" s="64" t="s">
        <v>23</v>
      </c>
      <c r="M463" s="64" t="s">
        <v>23</v>
      </c>
      <c r="N463" s="64" t="s">
        <v>814</v>
      </c>
      <c r="O463" s="64" t="s">
        <v>4749</v>
      </c>
      <c r="P463" s="64" t="s">
        <v>1464</v>
      </c>
      <c r="Q463" s="64">
        <v>35.0</v>
      </c>
      <c r="R463" s="64" t="s">
        <v>1464</v>
      </c>
    </row>
    <row r="464" ht="12.75" customHeight="1">
      <c r="A464" s="64">
        <v>780.0</v>
      </c>
      <c r="B464" s="64" t="s">
        <v>4515</v>
      </c>
      <c r="C464" s="64" t="s">
        <v>1376</v>
      </c>
      <c r="D464" s="64" t="s">
        <v>228</v>
      </c>
      <c r="E464" s="64" t="s">
        <v>1491</v>
      </c>
      <c r="F464" s="64" t="s">
        <v>739</v>
      </c>
      <c r="G464" s="64" t="s">
        <v>1464</v>
      </c>
      <c r="H464" s="64" t="s">
        <v>4471</v>
      </c>
      <c r="I464" s="64" t="s">
        <v>40</v>
      </c>
      <c r="J464" s="64">
        <v>4300.0</v>
      </c>
      <c r="K464" s="64">
        <v>72.0</v>
      </c>
      <c r="L464" s="64" t="s">
        <v>23</v>
      </c>
      <c r="M464" s="64" t="s">
        <v>23</v>
      </c>
      <c r="N464" s="64" t="s">
        <v>814</v>
      </c>
      <c r="O464" s="64" t="s">
        <v>4750</v>
      </c>
      <c r="P464" s="64" t="s">
        <v>1464</v>
      </c>
      <c r="Q464" s="64">
        <v>38.0</v>
      </c>
      <c r="R464" s="64" t="s">
        <v>1464</v>
      </c>
    </row>
    <row r="465" ht="12.75" customHeight="1">
      <c r="A465" s="64">
        <v>779.0</v>
      </c>
      <c r="B465" s="64" t="s">
        <v>4751</v>
      </c>
      <c r="C465" s="64" t="s">
        <v>1376</v>
      </c>
      <c r="D465" s="64" t="s">
        <v>228</v>
      </c>
      <c r="E465" s="64" t="s">
        <v>1491</v>
      </c>
      <c r="F465" s="64" t="s">
        <v>739</v>
      </c>
      <c r="G465" s="64" t="s">
        <v>1464</v>
      </c>
      <c r="H465" s="64" t="s">
        <v>4471</v>
      </c>
      <c r="I465" s="64" t="s">
        <v>40</v>
      </c>
      <c r="J465" s="64">
        <v>4750.0</v>
      </c>
      <c r="K465" s="64">
        <v>75.0</v>
      </c>
      <c r="L465" s="64" t="s">
        <v>23</v>
      </c>
      <c r="M465" s="64" t="s">
        <v>23</v>
      </c>
      <c r="N465" s="64" t="s">
        <v>814</v>
      </c>
      <c r="O465" s="64" t="s">
        <v>4752</v>
      </c>
      <c r="P465" s="64" t="s">
        <v>1464</v>
      </c>
      <c r="Q465" s="64">
        <v>39.0</v>
      </c>
      <c r="R465" s="64" t="s">
        <v>1464</v>
      </c>
    </row>
    <row r="466" ht="12.75" customHeight="1">
      <c r="A466" s="64">
        <v>776.0</v>
      </c>
      <c r="B466" s="64" t="s">
        <v>2621</v>
      </c>
      <c r="C466" s="64" t="s">
        <v>1376</v>
      </c>
      <c r="D466" s="64" t="s">
        <v>228</v>
      </c>
      <c r="E466" s="64" t="s">
        <v>1464</v>
      </c>
      <c r="F466" s="64" t="s">
        <v>1464</v>
      </c>
      <c r="G466" s="64" t="s">
        <v>4699</v>
      </c>
      <c r="H466" s="64" t="s">
        <v>4471</v>
      </c>
      <c r="I466" s="64" t="s">
        <v>21</v>
      </c>
      <c r="J466" s="64">
        <v>4800.0</v>
      </c>
      <c r="K466" s="64">
        <v>76.0</v>
      </c>
      <c r="L466" s="64" t="s">
        <v>23</v>
      </c>
      <c r="M466" s="64" t="s">
        <v>23</v>
      </c>
      <c r="N466" s="64" t="s">
        <v>814</v>
      </c>
      <c r="O466" s="64" t="s">
        <v>4753</v>
      </c>
      <c r="P466" s="64" t="s">
        <v>1464</v>
      </c>
      <c r="Q466" s="64">
        <v>40.0</v>
      </c>
      <c r="R466" s="64" t="s">
        <v>1464</v>
      </c>
    </row>
    <row r="467" ht="12.75" customHeight="1">
      <c r="A467" s="64">
        <v>775.0</v>
      </c>
      <c r="B467" s="64" t="s">
        <v>4754</v>
      </c>
      <c r="C467" s="64" t="s">
        <v>1376</v>
      </c>
      <c r="D467" s="64" t="s">
        <v>228</v>
      </c>
      <c r="E467" s="64" t="s">
        <v>1464</v>
      </c>
      <c r="F467" s="64" t="s">
        <v>1464</v>
      </c>
      <c r="G467" s="64" t="s">
        <v>918</v>
      </c>
      <c r="H467" s="64" t="s">
        <v>4471</v>
      </c>
      <c r="I467" s="64" t="s">
        <v>21</v>
      </c>
      <c r="J467" s="64">
        <v>4000.0</v>
      </c>
      <c r="K467" s="64">
        <v>78.0</v>
      </c>
      <c r="L467" s="64" t="s">
        <v>23</v>
      </c>
      <c r="M467" s="64" t="s">
        <v>23</v>
      </c>
      <c r="N467" s="64" t="s">
        <v>814</v>
      </c>
      <c r="O467" s="64" t="s">
        <v>4755</v>
      </c>
      <c r="P467" s="64" t="s">
        <v>1464</v>
      </c>
      <c r="Q467" s="64">
        <v>39.0</v>
      </c>
      <c r="R467" s="64" t="s">
        <v>1464</v>
      </c>
    </row>
    <row r="468" ht="12.75" customHeight="1">
      <c r="A468" s="64">
        <v>774.0</v>
      </c>
      <c r="B468" s="64" t="s">
        <v>2512</v>
      </c>
      <c r="C468" s="64" t="s">
        <v>1376</v>
      </c>
      <c r="D468" s="64" t="s">
        <v>228</v>
      </c>
      <c r="E468" s="64" t="s">
        <v>1464</v>
      </c>
      <c r="F468" s="64" t="s">
        <v>1464</v>
      </c>
      <c r="G468" s="64" t="s">
        <v>4699</v>
      </c>
      <c r="H468" s="64" t="s">
        <v>4471</v>
      </c>
      <c r="I468" s="64" t="s">
        <v>21</v>
      </c>
      <c r="J468" s="64">
        <v>4900.0</v>
      </c>
      <c r="K468" s="64">
        <v>78.0</v>
      </c>
      <c r="L468" s="64" t="s">
        <v>23</v>
      </c>
      <c r="M468" s="64" t="s">
        <v>23</v>
      </c>
      <c r="N468" s="64" t="s">
        <v>814</v>
      </c>
      <c r="O468" s="64" t="s">
        <v>4756</v>
      </c>
      <c r="P468" s="64" t="s">
        <v>1464</v>
      </c>
      <c r="Q468" s="64">
        <v>38.0</v>
      </c>
      <c r="R468" s="64" t="s">
        <v>1464</v>
      </c>
    </row>
    <row r="469" ht="12.75" customHeight="1">
      <c r="A469" s="64">
        <v>777.0</v>
      </c>
      <c r="B469" s="64" t="s">
        <v>2748</v>
      </c>
      <c r="C469" s="64" t="s">
        <v>1376</v>
      </c>
      <c r="D469" s="64" t="s">
        <v>228</v>
      </c>
      <c r="E469" s="64" t="s">
        <v>1464</v>
      </c>
      <c r="F469" s="64" t="s">
        <v>1464</v>
      </c>
      <c r="G469" s="64" t="s">
        <v>1101</v>
      </c>
      <c r="H469" s="64" t="s">
        <v>4471</v>
      </c>
      <c r="I469" s="64" t="s">
        <v>21</v>
      </c>
      <c r="J469" s="64">
        <v>5600.0</v>
      </c>
      <c r="K469" s="64">
        <v>84.0</v>
      </c>
      <c r="L469" s="64" t="s">
        <v>23</v>
      </c>
      <c r="M469" s="64" t="s">
        <v>23</v>
      </c>
      <c r="N469" s="64" t="s">
        <v>814</v>
      </c>
      <c r="O469" s="64" t="s">
        <v>4757</v>
      </c>
      <c r="P469" s="64" t="s">
        <v>1464</v>
      </c>
      <c r="Q469" s="64">
        <v>41.0</v>
      </c>
      <c r="R469" s="64" t="s">
        <v>1464</v>
      </c>
    </row>
    <row r="470" ht="12.75" customHeight="1">
      <c r="A470" s="64">
        <v>783.0</v>
      </c>
      <c r="B470" s="64" t="s">
        <v>4758</v>
      </c>
      <c r="C470" s="64" t="s">
        <v>1376</v>
      </c>
      <c r="D470" s="64" t="s">
        <v>228</v>
      </c>
      <c r="E470" s="64" t="s">
        <v>1590</v>
      </c>
      <c r="F470" s="64" t="s">
        <v>950</v>
      </c>
      <c r="G470" s="64" t="s">
        <v>1464</v>
      </c>
      <c r="H470" s="64" t="s">
        <v>4058</v>
      </c>
      <c r="I470" s="64" t="s">
        <v>40</v>
      </c>
      <c r="J470" s="64">
        <v>5100.0</v>
      </c>
      <c r="K470" s="64">
        <v>75.0</v>
      </c>
      <c r="L470" s="64" t="s">
        <v>23</v>
      </c>
      <c r="M470" s="64" t="s">
        <v>23</v>
      </c>
      <c r="N470" s="64" t="s">
        <v>814</v>
      </c>
      <c r="O470" s="64" t="s">
        <v>4759</v>
      </c>
      <c r="P470" s="64" t="s">
        <v>1464</v>
      </c>
      <c r="Q470" s="64">
        <v>40.0</v>
      </c>
      <c r="R470" s="64" t="s">
        <v>1464</v>
      </c>
    </row>
    <row r="471" ht="12.75" customHeight="1">
      <c r="A471" s="64">
        <v>782.0</v>
      </c>
      <c r="B471" s="64" t="s">
        <v>4760</v>
      </c>
      <c r="C471" s="64" t="s">
        <v>1376</v>
      </c>
      <c r="D471" s="64" t="s">
        <v>228</v>
      </c>
      <c r="E471" s="64" t="s">
        <v>1464</v>
      </c>
      <c r="F471" s="64" t="s">
        <v>1464</v>
      </c>
      <c r="G471" s="64" t="s">
        <v>4761</v>
      </c>
      <c r="H471" s="64" t="s">
        <v>4058</v>
      </c>
      <c r="I471" s="64" t="s">
        <v>21</v>
      </c>
      <c r="J471" s="64">
        <v>4400.0</v>
      </c>
      <c r="K471" s="64">
        <v>77.0</v>
      </c>
      <c r="L471" s="64" t="s">
        <v>23</v>
      </c>
      <c r="M471" s="64" t="s">
        <v>40</v>
      </c>
      <c r="N471" s="64" t="s">
        <v>814</v>
      </c>
      <c r="O471" s="64" t="s">
        <v>4762</v>
      </c>
      <c r="P471" s="64" t="s">
        <v>1464</v>
      </c>
      <c r="Q471" s="64">
        <v>38.0</v>
      </c>
      <c r="R471" s="64" t="s">
        <v>1464</v>
      </c>
    </row>
    <row r="472" ht="12.75" customHeight="1">
      <c r="A472" s="64">
        <v>785.0</v>
      </c>
      <c r="B472" s="64" t="s">
        <v>2621</v>
      </c>
      <c r="C472" s="64" t="s">
        <v>1376</v>
      </c>
      <c r="D472" s="64" t="s">
        <v>228</v>
      </c>
      <c r="E472" s="64" t="s">
        <v>1464</v>
      </c>
      <c r="F472" s="64" t="s">
        <v>1464</v>
      </c>
      <c r="G472" s="64" t="s">
        <v>33</v>
      </c>
      <c r="H472" s="64" t="s">
        <v>4058</v>
      </c>
      <c r="I472" s="64" t="s">
        <v>21</v>
      </c>
      <c r="J472" s="64">
        <v>5200.0</v>
      </c>
      <c r="K472" s="64">
        <v>77.0</v>
      </c>
      <c r="L472" s="64" t="s">
        <v>23</v>
      </c>
      <c r="M472" s="64" t="s">
        <v>23</v>
      </c>
      <c r="N472" s="64" t="s">
        <v>814</v>
      </c>
      <c r="O472" s="64" t="s">
        <v>4763</v>
      </c>
      <c r="P472" s="64" t="s">
        <v>1464</v>
      </c>
      <c r="Q472" s="64">
        <v>41.0</v>
      </c>
      <c r="R472" s="64" t="s">
        <v>1464</v>
      </c>
    </row>
    <row r="473" ht="12.75" customHeight="1">
      <c r="A473" s="64">
        <v>787.0</v>
      </c>
      <c r="B473" s="64" t="s">
        <v>3351</v>
      </c>
      <c r="C473" s="64" t="s">
        <v>1376</v>
      </c>
      <c r="D473" s="64" t="s">
        <v>228</v>
      </c>
      <c r="E473" s="64" t="s">
        <v>1572</v>
      </c>
      <c r="F473" s="64" t="s">
        <v>414</v>
      </c>
      <c r="G473" s="64" t="s">
        <v>1464</v>
      </c>
      <c r="H473" s="64" t="s">
        <v>4058</v>
      </c>
      <c r="I473" s="64" t="s">
        <v>40</v>
      </c>
      <c r="J473" s="64">
        <v>5300.0</v>
      </c>
      <c r="K473" s="64">
        <v>77.0</v>
      </c>
      <c r="L473" s="64" t="s">
        <v>23</v>
      </c>
      <c r="M473" s="64" t="s">
        <v>23</v>
      </c>
      <c r="N473" s="64" t="s">
        <v>814</v>
      </c>
      <c r="O473" s="64" t="s">
        <v>4764</v>
      </c>
      <c r="P473" s="64" t="s">
        <v>1464</v>
      </c>
      <c r="Q473" s="64">
        <v>43.0</v>
      </c>
      <c r="R473" s="64" t="s">
        <v>1464</v>
      </c>
    </row>
    <row r="474" ht="12.75" customHeight="1">
      <c r="A474" s="64">
        <v>786.0</v>
      </c>
      <c r="B474" s="64" t="s">
        <v>1618</v>
      </c>
      <c r="C474" s="64" t="s">
        <v>1376</v>
      </c>
      <c r="D474" s="64" t="s">
        <v>228</v>
      </c>
      <c r="E474" s="64" t="s">
        <v>1551</v>
      </c>
      <c r="F474" s="64" t="s">
        <v>716</v>
      </c>
      <c r="G474" s="64" t="s">
        <v>1464</v>
      </c>
      <c r="H474" s="64" t="s">
        <v>4058</v>
      </c>
      <c r="I474" s="64" t="s">
        <v>40</v>
      </c>
      <c r="J474" s="64">
        <v>5350.0</v>
      </c>
      <c r="K474" s="64">
        <v>78.0</v>
      </c>
      <c r="L474" s="64" t="s">
        <v>23</v>
      </c>
      <c r="M474" s="64" t="s">
        <v>35</v>
      </c>
      <c r="N474" s="64" t="s">
        <v>814</v>
      </c>
      <c r="O474" s="64" t="s">
        <v>4765</v>
      </c>
      <c r="P474" s="64" t="s">
        <v>1464</v>
      </c>
      <c r="Q474" s="64">
        <v>41.0</v>
      </c>
      <c r="R474" s="64" t="s">
        <v>1464</v>
      </c>
    </row>
    <row r="475" ht="12.75" customHeight="1">
      <c r="A475" s="64">
        <v>784.0</v>
      </c>
      <c r="B475" s="64" t="s">
        <v>4402</v>
      </c>
      <c r="C475" s="64" t="s">
        <v>1376</v>
      </c>
      <c r="D475" s="64" t="s">
        <v>228</v>
      </c>
      <c r="E475" s="64" t="s">
        <v>1464</v>
      </c>
      <c r="F475" s="64" t="s">
        <v>1464</v>
      </c>
      <c r="G475" s="64" t="s">
        <v>1377</v>
      </c>
      <c r="H475" s="64" t="s">
        <v>4058</v>
      </c>
      <c r="I475" s="64" t="s">
        <v>21</v>
      </c>
      <c r="J475" s="64">
        <v>6000.0</v>
      </c>
      <c r="K475" s="64">
        <v>79.0</v>
      </c>
      <c r="L475" s="64" t="s">
        <v>23</v>
      </c>
      <c r="M475" s="64" t="s">
        <v>23</v>
      </c>
      <c r="N475" s="64" t="s">
        <v>814</v>
      </c>
      <c r="O475" s="64" t="s">
        <v>4766</v>
      </c>
      <c r="P475" s="64" t="s">
        <v>1464</v>
      </c>
      <c r="Q475" s="64">
        <v>40.0</v>
      </c>
      <c r="R475" s="64" t="s">
        <v>1464</v>
      </c>
    </row>
    <row r="476" ht="12.75" customHeight="1">
      <c r="A476" s="64">
        <v>781.0</v>
      </c>
      <c r="B476" s="64" t="s">
        <v>4767</v>
      </c>
      <c r="C476" s="64" t="s">
        <v>1376</v>
      </c>
      <c r="D476" s="64" t="s">
        <v>228</v>
      </c>
      <c r="E476" s="64" t="s">
        <v>1464</v>
      </c>
      <c r="F476" s="64" t="s">
        <v>1464</v>
      </c>
      <c r="G476" s="64" t="s">
        <v>1204</v>
      </c>
      <c r="H476" s="64" t="s">
        <v>4058</v>
      </c>
      <c r="I476" s="64" t="s">
        <v>21</v>
      </c>
      <c r="J476" s="64">
        <v>5700.0</v>
      </c>
      <c r="K476" s="64">
        <v>80.0</v>
      </c>
      <c r="L476" s="64" t="s">
        <v>23</v>
      </c>
      <c r="M476" s="64" t="s">
        <v>23</v>
      </c>
      <c r="N476" s="64" t="s">
        <v>814</v>
      </c>
      <c r="O476" s="64" t="s">
        <v>4768</v>
      </c>
      <c r="P476" s="64" t="s">
        <v>1464</v>
      </c>
      <c r="Q476" s="64">
        <v>42.0</v>
      </c>
      <c r="R476" s="64" t="s">
        <v>1464</v>
      </c>
    </row>
    <row r="477" ht="12.75" customHeight="1">
      <c r="A477" s="64">
        <v>800.0</v>
      </c>
      <c r="B477" s="64" t="s">
        <v>4758</v>
      </c>
      <c r="C477" s="64" t="s">
        <v>1376</v>
      </c>
      <c r="D477" s="64" t="s">
        <v>228</v>
      </c>
      <c r="E477" s="64" t="s">
        <v>1491</v>
      </c>
      <c r="F477" s="64" t="s">
        <v>739</v>
      </c>
      <c r="G477" s="64" t="s">
        <v>1464</v>
      </c>
      <c r="H477" s="64" t="s">
        <v>4063</v>
      </c>
      <c r="I477" s="64" t="s">
        <v>40</v>
      </c>
      <c r="J477" s="64">
        <v>4500.0</v>
      </c>
      <c r="K477" s="64">
        <v>73.0</v>
      </c>
      <c r="L477" s="64" t="s">
        <v>23</v>
      </c>
      <c r="M477" s="64" t="s">
        <v>23</v>
      </c>
      <c r="N477" s="64" t="s">
        <v>814</v>
      </c>
      <c r="O477" s="64" t="s">
        <v>4769</v>
      </c>
      <c r="P477" s="64" t="s">
        <v>1464</v>
      </c>
      <c r="Q477" s="64">
        <v>40.0</v>
      </c>
      <c r="R477" s="64" t="s">
        <v>1464</v>
      </c>
    </row>
    <row r="478" ht="12.75" customHeight="1">
      <c r="A478" s="64">
        <v>789.0</v>
      </c>
      <c r="B478" s="64" t="s">
        <v>4770</v>
      </c>
      <c r="C478" s="64" t="s">
        <v>1376</v>
      </c>
      <c r="D478" s="64" t="s">
        <v>228</v>
      </c>
      <c r="E478" s="64" t="s">
        <v>1464</v>
      </c>
      <c r="F478" s="64" t="s">
        <v>1464</v>
      </c>
      <c r="G478" s="64" t="s">
        <v>918</v>
      </c>
      <c r="H478" s="64" t="s">
        <v>4063</v>
      </c>
      <c r="I478" s="64" t="s">
        <v>21</v>
      </c>
      <c r="J478" s="64">
        <v>5200.0</v>
      </c>
      <c r="K478" s="64">
        <v>76.0</v>
      </c>
      <c r="L478" s="64" t="s">
        <v>23</v>
      </c>
      <c r="M478" s="64" t="s">
        <v>23</v>
      </c>
      <c r="N478" s="64" t="s">
        <v>814</v>
      </c>
      <c r="O478" s="64" t="s">
        <v>4771</v>
      </c>
      <c r="P478" s="64" t="s">
        <v>1464</v>
      </c>
      <c r="Q478" s="64">
        <v>40.0</v>
      </c>
      <c r="R478" s="64" t="s">
        <v>1464</v>
      </c>
    </row>
    <row r="479" ht="12.75" customHeight="1">
      <c r="A479" s="64">
        <v>792.0</v>
      </c>
      <c r="B479" s="64" t="s">
        <v>4665</v>
      </c>
      <c r="C479" s="64" t="s">
        <v>1376</v>
      </c>
      <c r="D479" s="64" t="s">
        <v>228</v>
      </c>
      <c r="E479" s="64" t="s">
        <v>1590</v>
      </c>
      <c r="F479" s="64" t="s">
        <v>950</v>
      </c>
      <c r="G479" s="64" t="s">
        <v>1464</v>
      </c>
      <c r="H479" s="64" t="s">
        <v>4063</v>
      </c>
      <c r="I479" s="64" t="s">
        <v>40</v>
      </c>
      <c r="J479" s="64">
        <v>5900.0</v>
      </c>
      <c r="K479" s="64">
        <v>80.0</v>
      </c>
      <c r="L479" s="64" t="s">
        <v>23</v>
      </c>
      <c r="M479" s="64" t="s">
        <v>23</v>
      </c>
      <c r="N479" s="64" t="s">
        <v>814</v>
      </c>
      <c r="O479" s="64" t="s">
        <v>4772</v>
      </c>
      <c r="P479" s="64" t="s">
        <v>1464</v>
      </c>
      <c r="Q479" s="64">
        <v>45.0</v>
      </c>
      <c r="R479" s="64" t="s">
        <v>1464</v>
      </c>
    </row>
    <row r="480" ht="12.75" customHeight="1">
      <c r="A480" s="64">
        <v>791.0</v>
      </c>
      <c r="B480" s="64" t="s">
        <v>4279</v>
      </c>
      <c r="C480" s="64" t="s">
        <v>1376</v>
      </c>
      <c r="D480" s="64" t="s">
        <v>228</v>
      </c>
      <c r="E480" s="64" t="s">
        <v>1464</v>
      </c>
      <c r="F480" s="64" t="s">
        <v>1464</v>
      </c>
      <c r="G480" s="64" t="s">
        <v>4773</v>
      </c>
      <c r="H480" s="64" t="s">
        <v>4063</v>
      </c>
      <c r="I480" s="64" t="s">
        <v>21</v>
      </c>
      <c r="J480" s="64">
        <v>5700.0</v>
      </c>
      <c r="K480" s="64">
        <v>81.0</v>
      </c>
      <c r="L480" s="64" t="s">
        <v>23</v>
      </c>
      <c r="M480" s="64" t="s">
        <v>23</v>
      </c>
      <c r="N480" s="64" t="s">
        <v>814</v>
      </c>
      <c r="O480" s="64" t="s">
        <v>4774</v>
      </c>
      <c r="P480" s="64" t="s">
        <v>1464</v>
      </c>
      <c r="Q480" s="64">
        <v>45.0</v>
      </c>
      <c r="R480" s="64" t="s">
        <v>1464</v>
      </c>
    </row>
    <row r="481" ht="12.75" customHeight="1">
      <c r="A481" s="64">
        <v>790.0</v>
      </c>
      <c r="B481" s="64" t="s">
        <v>3114</v>
      </c>
      <c r="C481" s="64" t="s">
        <v>1376</v>
      </c>
      <c r="D481" s="64" t="s">
        <v>228</v>
      </c>
      <c r="E481" s="64" t="s">
        <v>1464</v>
      </c>
      <c r="F481" s="64" t="s">
        <v>1464</v>
      </c>
      <c r="G481" s="64" t="s">
        <v>1377</v>
      </c>
      <c r="H481" s="64" t="s">
        <v>4063</v>
      </c>
      <c r="I481" s="64" t="s">
        <v>21</v>
      </c>
      <c r="J481" s="64">
        <v>6100.0</v>
      </c>
      <c r="K481" s="64">
        <v>81.0</v>
      </c>
      <c r="L481" s="64" t="s">
        <v>23</v>
      </c>
      <c r="M481" s="64" t="s">
        <v>23</v>
      </c>
      <c r="N481" s="64" t="s">
        <v>814</v>
      </c>
      <c r="O481" s="64" t="s">
        <v>4775</v>
      </c>
      <c r="P481" s="64" t="s">
        <v>1464</v>
      </c>
      <c r="Q481" s="64">
        <v>45.0</v>
      </c>
      <c r="R481" s="64" t="s">
        <v>1464</v>
      </c>
    </row>
    <row r="482" ht="12.75" customHeight="1">
      <c r="A482" s="64">
        <v>788.0</v>
      </c>
      <c r="B482" s="64" t="s">
        <v>4776</v>
      </c>
      <c r="C482" s="64" t="s">
        <v>1376</v>
      </c>
      <c r="D482" s="64" t="s">
        <v>228</v>
      </c>
      <c r="E482" s="64" t="s">
        <v>1572</v>
      </c>
      <c r="F482" s="64" t="s">
        <v>414</v>
      </c>
      <c r="G482" s="64" t="s">
        <v>1464</v>
      </c>
      <c r="H482" s="64" t="s">
        <v>4063</v>
      </c>
      <c r="I482" s="64" t="s">
        <v>40</v>
      </c>
      <c r="J482" s="64">
        <v>5900.0</v>
      </c>
      <c r="K482" s="64">
        <v>82.0</v>
      </c>
      <c r="L482" s="64" t="s">
        <v>23</v>
      </c>
      <c r="M482" s="64" t="s">
        <v>40</v>
      </c>
      <c r="N482" s="64" t="s">
        <v>814</v>
      </c>
      <c r="O482" s="64" t="s">
        <v>4777</v>
      </c>
      <c r="P482" s="64" t="s">
        <v>1464</v>
      </c>
      <c r="Q482" s="64">
        <v>43.0</v>
      </c>
      <c r="R482" s="64" t="s">
        <v>1464</v>
      </c>
    </row>
    <row r="483" ht="12.75" customHeight="1">
      <c r="A483" s="64">
        <v>793.0</v>
      </c>
      <c r="B483" s="64" t="s">
        <v>4778</v>
      </c>
      <c r="C483" s="64" t="s">
        <v>1376</v>
      </c>
      <c r="D483" s="64" t="s">
        <v>228</v>
      </c>
      <c r="E483" s="64" t="s">
        <v>1464</v>
      </c>
      <c r="F483" s="64" t="s">
        <v>1464</v>
      </c>
      <c r="G483" s="64" t="s">
        <v>933</v>
      </c>
      <c r="H483" s="64" t="s">
        <v>4063</v>
      </c>
      <c r="I483" s="64" t="s">
        <v>21</v>
      </c>
      <c r="J483" s="64">
        <v>7200.0</v>
      </c>
      <c r="K483" s="64">
        <v>89.0</v>
      </c>
      <c r="L483" s="64" t="s">
        <v>23</v>
      </c>
      <c r="M483" s="64" t="s">
        <v>23</v>
      </c>
      <c r="N483" s="64" t="s">
        <v>814</v>
      </c>
      <c r="O483" s="64" t="s">
        <v>4779</v>
      </c>
      <c r="P483" s="64" t="s">
        <v>1464</v>
      </c>
      <c r="Q483" s="64">
        <v>46.0</v>
      </c>
      <c r="R483" s="64" t="s">
        <v>1464</v>
      </c>
    </row>
    <row r="484" ht="12.75" customHeight="1">
      <c r="A484" s="64">
        <v>803.0</v>
      </c>
      <c r="B484" s="64" t="s">
        <v>1715</v>
      </c>
      <c r="C484" s="64" t="s">
        <v>1376</v>
      </c>
      <c r="D484" s="64" t="s">
        <v>228</v>
      </c>
      <c r="E484" s="64" t="s">
        <v>1464</v>
      </c>
      <c r="F484" s="64" t="s">
        <v>1464</v>
      </c>
      <c r="G484" s="64" t="s">
        <v>951</v>
      </c>
      <c r="H484" s="64" t="s">
        <v>4071</v>
      </c>
      <c r="I484" s="64" t="s">
        <v>21</v>
      </c>
      <c r="J484" s="64">
        <v>4350.0</v>
      </c>
      <c r="K484" s="64">
        <v>73.0</v>
      </c>
      <c r="L484" s="64" t="s">
        <v>23</v>
      </c>
      <c r="M484" s="64" t="s">
        <v>23</v>
      </c>
      <c r="N484" s="64" t="s">
        <v>814</v>
      </c>
      <c r="O484" s="64" t="s">
        <v>4780</v>
      </c>
      <c r="P484" s="64" t="s">
        <v>1464</v>
      </c>
      <c r="Q484" s="64">
        <v>38.0</v>
      </c>
      <c r="R484" s="64" t="s">
        <v>1464</v>
      </c>
    </row>
    <row r="485" ht="12.75" customHeight="1">
      <c r="A485" s="64">
        <v>801.0</v>
      </c>
      <c r="B485" s="64" t="s">
        <v>1627</v>
      </c>
      <c r="C485" s="64" t="s">
        <v>1376</v>
      </c>
      <c r="D485" s="64" t="s">
        <v>228</v>
      </c>
      <c r="E485" s="64" t="s">
        <v>2921</v>
      </c>
      <c r="F485" s="64" t="s">
        <v>4781</v>
      </c>
      <c r="G485" s="64" t="s">
        <v>1464</v>
      </c>
      <c r="H485" s="64" t="s">
        <v>4071</v>
      </c>
      <c r="I485" s="64" t="s">
        <v>40</v>
      </c>
      <c r="J485" s="64">
        <v>4000.0</v>
      </c>
      <c r="K485" s="64">
        <v>74.0</v>
      </c>
      <c r="L485" s="64" t="s">
        <v>23</v>
      </c>
      <c r="M485" s="64" t="s">
        <v>23</v>
      </c>
      <c r="N485" s="64" t="s">
        <v>814</v>
      </c>
      <c r="O485" s="64" t="s">
        <v>4782</v>
      </c>
      <c r="P485" s="64" t="s">
        <v>1464</v>
      </c>
      <c r="Q485" s="64">
        <v>37.0</v>
      </c>
      <c r="R485" s="64" t="s">
        <v>1464</v>
      </c>
    </row>
    <row r="486" ht="12.75" customHeight="1">
      <c r="A486" s="64">
        <v>794.0</v>
      </c>
      <c r="B486" s="64" t="s">
        <v>4783</v>
      </c>
      <c r="C486" s="64" t="s">
        <v>1376</v>
      </c>
      <c r="D486" s="64" t="s">
        <v>228</v>
      </c>
      <c r="E486" s="64" t="s">
        <v>1464</v>
      </c>
      <c r="F486" s="64" t="s">
        <v>1464</v>
      </c>
      <c r="G486" s="64" t="s">
        <v>958</v>
      </c>
      <c r="H486" s="64" t="s">
        <v>4071</v>
      </c>
      <c r="I486" s="64" t="s">
        <v>21</v>
      </c>
      <c r="J486" s="64">
        <v>4200.0</v>
      </c>
      <c r="K486" s="64">
        <v>74.0</v>
      </c>
      <c r="L486" s="64" t="s">
        <v>23</v>
      </c>
      <c r="M486" s="64" t="s">
        <v>23</v>
      </c>
      <c r="N486" s="64" t="s">
        <v>814</v>
      </c>
      <c r="O486" s="64" t="s">
        <v>4784</v>
      </c>
      <c r="P486" s="64" t="s">
        <v>1464</v>
      </c>
      <c r="Q486" s="64">
        <v>38.0</v>
      </c>
      <c r="R486" s="64" t="s">
        <v>1464</v>
      </c>
    </row>
    <row r="487" ht="12.75" customHeight="1">
      <c r="A487" s="64">
        <v>795.0</v>
      </c>
      <c r="B487" s="64" t="s">
        <v>4544</v>
      </c>
      <c r="C487" s="64" t="s">
        <v>1376</v>
      </c>
      <c r="D487" s="64" t="s">
        <v>228</v>
      </c>
      <c r="E487" s="64" t="s">
        <v>1464</v>
      </c>
      <c r="F487" s="64" t="s">
        <v>1464</v>
      </c>
      <c r="G487" s="64" t="s">
        <v>4785</v>
      </c>
      <c r="H487" s="64" t="s">
        <v>4071</v>
      </c>
      <c r="I487" s="64" t="s">
        <v>21</v>
      </c>
      <c r="J487" s="64">
        <v>4300.0</v>
      </c>
      <c r="K487" s="64">
        <v>74.0</v>
      </c>
      <c r="L487" s="64" t="s">
        <v>23</v>
      </c>
      <c r="M487" s="64" t="s">
        <v>23</v>
      </c>
      <c r="N487" s="64" t="s">
        <v>814</v>
      </c>
      <c r="O487" s="64" t="s">
        <v>4786</v>
      </c>
      <c r="P487" s="64" t="s">
        <v>1464</v>
      </c>
      <c r="Q487" s="64">
        <v>36.0</v>
      </c>
      <c r="R487" s="64" t="s">
        <v>1464</v>
      </c>
    </row>
    <row r="488" ht="12.75" customHeight="1">
      <c r="A488" s="64">
        <v>798.0</v>
      </c>
      <c r="B488" s="64" t="s">
        <v>2159</v>
      </c>
      <c r="C488" s="64" t="s">
        <v>1376</v>
      </c>
      <c r="D488" s="64" t="s">
        <v>228</v>
      </c>
      <c r="E488" s="64" t="s">
        <v>1464</v>
      </c>
      <c r="F488" s="64" t="s">
        <v>1464</v>
      </c>
      <c r="G488" s="64" t="s">
        <v>1005</v>
      </c>
      <c r="H488" s="64" t="s">
        <v>4071</v>
      </c>
      <c r="I488" s="64" t="s">
        <v>21</v>
      </c>
      <c r="J488" s="64">
        <v>4350.0</v>
      </c>
      <c r="K488" s="64">
        <v>74.0</v>
      </c>
      <c r="L488" s="64" t="s">
        <v>23</v>
      </c>
      <c r="M488" s="64" t="s">
        <v>23</v>
      </c>
      <c r="N488" s="64" t="s">
        <v>814</v>
      </c>
      <c r="O488" s="64" t="s">
        <v>4787</v>
      </c>
      <c r="P488" s="64" t="s">
        <v>1464</v>
      </c>
      <c r="Q488" s="64">
        <v>39.0</v>
      </c>
      <c r="R488" s="64" t="s">
        <v>1464</v>
      </c>
    </row>
    <row r="489" ht="12.75" customHeight="1">
      <c r="A489" s="64">
        <v>802.0</v>
      </c>
      <c r="B489" s="64" t="s">
        <v>4788</v>
      </c>
      <c r="C489" s="64" t="s">
        <v>1376</v>
      </c>
      <c r="D489" s="64" t="s">
        <v>228</v>
      </c>
      <c r="E489" s="64" t="s">
        <v>1590</v>
      </c>
      <c r="F489" s="64" t="s">
        <v>950</v>
      </c>
      <c r="G489" s="64" t="s">
        <v>1464</v>
      </c>
      <c r="H489" s="64" t="s">
        <v>4071</v>
      </c>
      <c r="I489" s="64" t="s">
        <v>40</v>
      </c>
      <c r="J489" s="64">
        <v>5350.0</v>
      </c>
      <c r="K489" s="64">
        <v>76.0</v>
      </c>
      <c r="L489" s="64" t="s">
        <v>23</v>
      </c>
      <c r="M489" s="64" t="s">
        <v>23</v>
      </c>
      <c r="N489" s="64" t="s">
        <v>814</v>
      </c>
      <c r="O489" s="64" t="s">
        <v>4789</v>
      </c>
      <c r="P489" s="64" t="s">
        <v>1464</v>
      </c>
      <c r="Q489" s="64">
        <v>43.0</v>
      </c>
      <c r="R489" s="64" t="s">
        <v>1464</v>
      </c>
    </row>
    <row r="490" ht="12.75" customHeight="1">
      <c r="A490" s="64">
        <v>799.0</v>
      </c>
      <c r="B490" s="64" t="s">
        <v>1618</v>
      </c>
      <c r="C490" s="64" t="s">
        <v>1376</v>
      </c>
      <c r="D490" s="64" t="s">
        <v>228</v>
      </c>
      <c r="E490" s="64" t="s">
        <v>1464</v>
      </c>
      <c r="F490" s="64" t="s">
        <v>1464</v>
      </c>
      <c r="G490" s="64" t="s">
        <v>921</v>
      </c>
      <c r="H490" s="64" t="s">
        <v>4071</v>
      </c>
      <c r="I490" s="64" t="s">
        <v>21</v>
      </c>
      <c r="J490" s="64">
        <v>5200.0</v>
      </c>
      <c r="K490" s="64">
        <v>79.0</v>
      </c>
      <c r="L490" s="64" t="s">
        <v>23</v>
      </c>
      <c r="M490" s="64" t="s">
        <v>23</v>
      </c>
      <c r="N490" s="64" t="s">
        <v>814</v>
      </c>
      <c r="O490" s="64" t="s">
        <v>4790</v>
      </c>
      <c r="P490" s="64" t="s">
        <v>1464</v>
      </c>
      <c r="Q490" s="64">
        <v>42.0</v>
      </c>
      <c r="R490" s="64" t="s">
        <v>1464</v>
      </c>
    </row>
    <row r="491" ht="12.75" customHeight="1">
      <c r="A491" s="64">
        <v>797.0</v>
      </c>
      <c r="B491" s="64" t="s">
        <v>4643</v>
      </c>
      <c r="C491" s="64" t="s">
        <v>1376</v>
      </c>
      <c r="D491" s="64" t="s">
        <v>228</v>
      </c>
      <c r="E491" s="64" t="s">
        <v>1464</v>
      </c>
      <c r="F491" s="64" t="s">
        <v>1464</v>
      </c>
      <c r="G491" s="64" t="s">
        <v>937</v>
      </c>
      <c r="H491" s="64" t="s">
        <v>4071</v>
      </c>
      <c r="I491" s="64" t="s">
        <v>21</v>
      </c>
      <c r="J491" s="64">
        <v>5300.0</v>
      </c>
      <c r="K491" s="64">
        <v>79.0</v>
      </c>
      <c r="L491" s="64" t="s">
        <v>23</v>
      </c>
      <c r="M491" s="64" t="s">
        <v>23</v>
      </c>
      <c r="N491" s="64" t="s">
        <v>821</v>
      </c>
      <c r="O491" s="64" t="s">
        <v>4791</v>
      </c>
      <c r="P491" s="64" t="s">
        <v>1464</v>
      </c>
      <c r="Q491" s="64">
        <v>42.0</v>
      </c>
      <c r="R491" s="64" t="s">
        <v>1464</v>
      </c>
    </row>
    <row r="492" ht="12.75" customHeight="1">
      <c r="A492" s="64">
        <v>796.0</v>
      </c>
      <c r="B492" s="64" t="s">
        <v>2191</v>
      </c>
      <c r="C492" s="64" t="s">
        <v>1376</v>
      </c>
      <c r="D492" s="64" t="s">
        <v>228</v>
      </c>
      <c r="E492" s="64" t="s">
        <v>1464</v>
      </c>
      <c r="F492" s="64" t="s">
        <v>1464</v>
      </c>
      <c r="G492" s="64" t="s">
        <v>4792</v>
      </c>
      <c r="H492" s="64" t="s">
        <v>4071</v>
      </c>
      <c r="I492" s="64" t="s">
        <v>21</v>
      </c>
      <c r="J492" s="64">
        <v>6000.0</v>
      </c>
      <c r="K492" s="64">
        <v>83.0</v>
      </c>
      <c r="L492" s="64" t="s">
        <v>23</v>
      </c>
      <c r="M492" s="64" t="s">
        <v>23</v>
      </c>
      <c r="N492" s="64" t="s">
        <v>821</v>
      </c>
      <c r="O492" s="64" t="s">
        <v>4793</v>
      </c>
      <c r="P492" s="64" t="s">
        <v>1464</v>
      </c>
      <c r="Q492" s="64">
        <v>42.0</v>
      </c>
      <c r="R492" s="64" t="s">
        <v>1464</v>
      </c>
    </row>
    <row r="493" ht="12.75" customHeight="1">
      <c r="A493" s="64">
        <v>805.0</v>
      </c>
      <c r="B493" s="64" t="s">
        <v>1694</v>
      </c>
      <c r="C493" s="64" t="s">
        <v>1376</v>
      </c>
      <c r="D493" s="64" t="s">
        <v>228</v>
      </c>
      <c r="E493" s="64" t="s">
        <v>1464</v>
      </c>
      <c r="F493" s="64" t="s">
        <v>1464</v>
      </c>
      <c r="G493" s="64" t="s">
        <v>958</v>
      </c>
      <c r="H493" s="64" t="s">
        <v>4082</v>
      </c>
      <c r="I493" s="64" t="s">
        <v>21</v>
      </c>
      <c r="J493" s="64">
        <v>3500.0</v>
      </c>
      <c r="K493" s="64">
        <v>71.0</v>
      </c>
      <c r="L493" s="64" t="s">
        <v>23</v>
      </c>
      <c r="M493" s="64" t="s">
        <v>23</v>
      </c>
      <c r="N493" s="64" t="s">
        <v>814</v>
      </c>
      <c r="O493" s="64" t="s">
        <v>4794</v>
      </c>
      <c r="P493" s="64" t="s">
        <v>1464</v>
      </c>
      <c r="Q493" s="64">
        <v>35.0</v>
      </c>
      <c r="R493" s="64" t="s">
        <v>1464</v>
      </c>
    </row>
    <row r="494" ht="12.75" customHeight="1">
      <c r="A494" s="64">
        <v>808.0</v>
      </c>
      <c r="B494" s="64" t="s">
        <v>4795</v>
      </c>
      <c r="C494" s="64" t="s">
        <v>1376</v>
      </c>
      <c r="D494" s="64" t="s">
        <v>228</v>
      </c>
      <c r="E494" s="64" t="s">
        <v>1491</v>
      </c>
      <c r="F494" s="64" t="s">
        <v>739</v>
      </c>
      <c r="G494" s="64" t="s">
        <v>1464</v>
      </c>
      <c r="H494" s="64" t="s">
        <v>4082</v>
      </c>
      <c r="I494" s="64" t="s">
        <v>40</v>
      </c>
      <c r="J494" s="64">
        <v>3700.0</v>
      </c>
      <c r="K494" s="64">
        <v>71.0</v>
      </c>
      <c r="L494" s="64" t="s">
        <v>23</v>
      </c>
      <c r="M494" s="64" t="s">
        <v>23</v>
      </c>
      <c r="N494" s="64" t="s">
        <v>814</v>
      </c>
      <c r="O494" s="64" t="s">
        <v>4796</v>
      </c>
      <c r="P494" s="64" t="s">
        <v>1464</v>
      </c>
      <c r="Q494" s="64">
        <v>36.0</v>
      </c>
      <c r="R494" s="64" t="s">
        <v>1464</v>
      </c>
    </row>
    <row r="495" ht="12.75" customHeight="1">
      <c r="A495" s="64">
        <v>810.0</v>
      </c>
      <c r="B495" s="64" t="s">
        <v>4797</v>
      </c>
      <c r="C495" s="64" t="s">
        <v>1376</v>
      </c>
      <c r="D495" s="64" t="s">
        <v>228</v>
      </c>
      <c r="E495" s="64" t="s">
        <v>1464</v>
      </c>
      <c r="F495" s="64" t="s">
        <v>1464</v>
      </c>
      <c r="G495" s="64" t="s">
        <v>938</v>
      </c>
      <c r="H495" s="64" t="s">
        <v>4082</v>
      </c>
      <c r="I495" s="64" t="s">
        <v>21</v>
      </c>
      <c r="J495" s="64">
        <v>4500.0</v>
      </c>
      <c r="K495" s="64">
        <v>74.0</v>
      </c>
      <c r="L495" s="64" t="s">
        <v>23</v>
      </c>
      <c r="M495" s="64" t="s">
        <v>23</v>
      </c>
      <c r="N495" s="64" t="s">
        <v>814</v>
      </c>
      <c r="O495" s="64" t="s">
        <v>4798</v>
      </c>
      <c r="P495" s="64" t="s">
        <v>1464</v>
      </c>
      <c r="Q495" s="64">
        <v>39.0</v>
      </c>
      <c r="R495" s="64" t="s">
        <v>1464</v>
      </c>
    </row>
    <row r="496" ht="12.75" customHeight="1">
      <c r="A496" s="64">
        <v>809.0</v>
      </c>
      <c r="B496" s="64" t="s">
        <v>3275</v>
      </c>
      <c r="C496" s="64" t="s">
        <v>1376</v>
      </c>
      <c r="D496" s="64" t="s">
        <v>228</v>
      </c>
      <c r="E496" s="64" t="s">
        <v>1491</v>
      </c>
      <c r="F496" s="64" t="s">
        <v>739</v>
      </c>
      <c r="G496" s="64" t="s">
        <v>1464</v>
      </c>
      <c r="H496" s="64" t="s">
        <v>4082</v>
      </c>
      <c r="I496" s="64" t="s">
        <v>40</v>
      </c>
      <c r="J496" s="64">
        <v>5000.0</v>
      </c>
      <c r="K496" s="64">
        <v>76.0</v>
      </c>
      <c r="L496" s="64" t="s">
        <v>23</v>
      </c>
      <c r="M496" s="64" t="s">
        <v>23</v>
      </c>
      <c r="N496" s="64" t="s">
        <v>821</v>
      </c>
      <c r="O496" s="64" t="s">
        <v>4799</v>
      </c>
      <c r="P496" s="64" t="s">
        <v>1464</v>
      </c>
      <c r="Q496" s="64">
        <v>40.0</v>
      </c>
      <c r="R496" s="64" t="s">
        <v>1464</v>
      </c>
    </row>
    <row r="497" ht="12.75" customHeight="1">
      <c r="A497" s="64">
        <v>811.0</v>
      </c>
      <c r="B497" s="64" t="s">
        <v>1969</v>
      </c>
      <c r="C497" s="64" t="s">
        <v>1376</v>
      </c>
      <c r="D497" s="64" t="s">
        <v>228</v>
      </c>
      <c r="E497" s="64" t="s">
        <v>1464</v>
      </c>
      <c r="F497" s="64" t="s">
        <v>1464</v>
      </c>
      <c r="G497" s="64" t="s">
        <v>951</v>
      </c>
      <c r="H497" s="64" t="s">
        <v>4082</v>
      </c>
      <c r="I497" s="64" t="s">
        <v>21</v>
      </c>
      <c r="J497" s="64">
        <v>4650.0</v>
      </c>
      <c r="K497" s="64">
        <v>78.0</v>
      </c>
      <c r="L497" s="64" t="s">
        <v>23</v>
      </c>
      <c r="M497" s="64" t="s">
        <v>23</v>
      </c>
      <c r="N497" s="64" t="s">
        <v>814</v>
      </c>
      <c r="O497" s="64" t="s">
        <v>4800</v>
      </c>
      <c r="P497" s="64" t="s">
        <v>1464</v>
      </c>
      <c r="Q497" s="64">
        <v>39.0</v>
      </c>
      <c r="R497" s="64" t="s">
        <v>1464</v>
      </c>
    </row>
    <row r="498" ht="12.75" customHeight="1">
      <c r="A498" s="64">
        <v>806.0</v>
      </c>
      <c r="B498" s="64" t="s">
        <v>4801</v>
      </c>
      <c r="C498" s="64" t="s">
        <v>1376</v>
      </c>
      <c r="D498" s="64" t="s">
        <v>228</v>
      </c>
      <c r="E498" s="64" t="s">
        <v>1555</v>
      </c>
      <c r="F498" s="64" t="s">
        <v>1379</v>
      </c>
      <c r="G498" s="64" t="s">
        <v>1464</v>
      </c>
      <c r="H498" s="64" t="s">
        <v>4082</v>
      </c>
      <c r="I498" s="64" t="s">
        <v>40</v>
      </c>
      <c r="J498" s="64">
        <v>5100.0</v>
      </c>
      <c r="K498" s="64">
        <v>78.0</v>
      </c>
      <c r="L498" s="64" t="s">
        <v>23</v>
      </c>
      <c r="M498" s="64" t="s">
        <v>23</v>
      </c>
      <c r="N498" s="64" t="s">
        <v>821</v>
      </c>
      <c r="O498" s="64" t="s">
        <v>4802</v>
      </c>
      <c r="P498" s="64" t="s">
        <v>1464</v>
      </c>
      <c r="Q498" s="64">
        <v>42.0</v>
      </c>
      <c r="R498" s="64" t="s">
        <v>1464</v>
      </c>
    </row>
    <row r="499" ht="12.75" customHeight="1">
      <c r="A499" s="64">
        <v>804.0</v>
      </c>
      <c r="B499" s="64" t="s">
        <v>2191</v>
      </c>
      <c r="C499" s="64" t="s">
        <v>1376</v>
      </c>
      <c r="D499" s="64" t="s">
        <v>228</v>
      </c>
      <c r="E499" s="64" t="s">
        <v>1464</v>
      </c>
      <c r="F499" s="64" t="s">
        <v>1464</v>
      </c>
      <c r="G499" s="64" t="s">
        <v>904</v>
      </c>
      <c r="H499" s="64" t="s">
        <v>4082</v>
      </c>
      <c r="I499" s="64" t="s">
        <v>21</v>
      </c>
      <c r="J499" s="64">
        <v>4400.0</v>
      </c>
      <c r="K499" s="64">
        <v>79.0</v>
      </c>
      <c r="L499" s="64" t="s">
        <v>23</v>
      </c>
      <c r="M499" s="64" t="s">
        <v>23</v>
      </c>
      <c r="N499" s="64" t="s">
        <v>814</v>
      </c>
      <c r="O499" s="64" t="s">
        <v>4803</v>
      </c>
      <c r="P499" s="64" t="s">
        <v>1464</v>
      </c>
      <c r="Q499" s="64">
        <v>36.0</v>
      </c>
      <c r="R499" s="64" t="s">
        <v>1464</v>
      </c>
    </row>
    <row r="500" ht="12.75" customHeight="1">
      <c r="A500" s="64">
        <v>807.0</v>
      </c>
      <c r="B500" s="64" t="s">
        <v>1902</v>
      </c>
      <c r="C500" s="64" t="s">
        <v>1376</v>
      </c>
      <c r="D500" s="64" t="s">
        <v>228</v>
      </c>
      <c r="E500" s="64" t="s">
        <v>1464</v>
      </c>
      <c r="F500" s="64" t="s">
        <v>1464</v>
      </c>
      <c r="G500" s="64" t="s">
        <v>4785</v>
      </c>
      <c r="H500" s="64" t="s">
        <v>4082</v>
      </c>
      <c r="I500" s="64" t="s">
        <v>21</v>
      </c>
      <c r="J500" s="64">
        <v>5200.0</v>
      </c>
      <c r="K500" s="64">
        <v>79.0</v>
      </c>
      <c r="L500" s="64" t="s">
        <v>23</v>
      </c>
      <c r="M500" s="64" t="s">
        <v>23</v>
      </c>
      <c r="N500" s="64" t="s">
        <v>814</v>
      </c>
      <c r="O500" s="64" t="s">
        <v>4804</v>
      </c>
      <c r="P500" s="64" t="s">
        <v>1464</v>
      </c>
      <c r="Q500" s="64">
        <v>42.0</v>
      </c>
      <c r="R500" s="64" t="s">
        <v>1464</v>
      </c>
    </row>
    <row r="501" ht="12.75" customHeight="1">
      <c r="A501" s="64">
        <v>812.0</v>
      </c>
      <c r="B501" s="64" t="s">
        <v>4805</v>
      </c>
      <c r="C501" s="64" t="s">
        <v>1376</v>
      </c>
      <c r="D501" s="64" t="s">
        <v>228</v>
      </c>
      <c r="E501" s="64" t="s">
        <v>1491</v>
      </c>
      <c r="F501" s="64" t="s">
        <v>739</v>
      </c>
      <c r="G501" s="64" t="s">
        <v>1464</v>
      </c>
      <c r="H501" s="64" t="s">
        <v>4082</v>
      </c>
      <c r="I501" s="64" t="s">
        <v>40</v>
      </c>
      <c r="J501" s="64">
        <v>5250.0</v>
      </c>
      <c r="K501" s="64">
        <v>79.0</v>
      </c>
      <c r="L501" s="64" t="s">
        <v>23</v>
      </c>
      <c r="M501" s="64" t="s">
        <v>23</v>
      </c>
      <c r="N501" s="64" t="s">
        <v>821</v>
      </c>
      <c r="O501" s="64" t="s">
        <v>4806</v>
      </c>
      <c r="P501" s="64" t="s">
        <v>1464</v>
      </c>
      <c r="Q501" s="64">
        <v>40.0</v>
      </c>
      <c r="R501" s="64" t="s">
        <v>1464</v>
      </c>
    </row>
    <row r="502" ht="12.75" customHeight="1">
      <c r="A502" s="64">
        <v>814.0</v>
      </c>
      <c r="B502" s="64" t="s">
        <v>4402</v>
      </c>
      <c r="C502" s="64" t="s">
        <v>1376</v>
      </c>
      <c r="D502" s="64" t="s">
        <v>228</v>
      </c>
      <c r="E502" s="64" t="s">
        <v>1464</v>
      </c>
      <c r="F502" s="64" t="s">
        <v>1464</v>
      </c>
      <c r="G502" s="64" t="s">
        <v>4807</v>
      </c>
      <c r="H502" s="64" t="s">
        <v>4088</v>
      </c>
      <c r="I502" s="64" t="s">
        <v>21</v>
      </c>
      <c r="J502" s="64">
        <v>4500.0</v>
      </c>
      <c r="K502" s="64">
        <v>74.0</v>
      </c>
      <c r="L502" s="64" t="s">
        <v>23</v>
      </c>
      <c r="M502" s="64" t="s">
        <v>23</v>
      </c>
      <c r="N502" s="64" t="s">
        <v>814</v>
      </c>
      <c r="O502" s="64" t="s">
        <v>4808</v>
      </c>
      <c r="P502" s="64" t="s">
        <v>1464</v>
      </c>
      <c r="Q502" s="64">
        <v>38.0</v>
      </c>
      <c r="R502" s="64" t="s">
        <v>1464</v>
      </c>
    </row>
    <row r="503" ht="12.75" customHeight="1">
      <c r="A503" s="64">
        <v>813.0</v>
      </c>
      <c r="B503" s="64" t="s">
        <v>3114</v>
      </c>
      <c r="C503" s="64" t="s">
        <v>1376</v>
      </c>
      <c r="D503" s="64" t="s">
        <v>228</v>
      </c>
      <c r="E503" s="64" t="s">
        <v>1464</v>
      </c>
      <c r="F503" s="64" t="s">
        <v>1464</v>
      </c>
      <c r="G503" s="64" t="s">
        <v>948</v>
      </c>
      <c r="H503" s="64" t="s">
        <v>4088</v>
      </c>
      <c r="I503" s="64" t="s">
        <v>21</v>
      </c>
      <c r="J503" s="64">
        <v>4800.0</v>
      </c>
      <c r="K503" s="64">
        <v>76.0</v>
      </c>
      <c r="L503" s="64" t="s">
        <v>23</v>
      </c>
      <c r="M503" s="64" t="s">
        <v>23</v>
      </c>
      <c r="N503" s="64" t="s">
        <v>814</v>
      </c>
      <c r="O503" s="64" t="s">
        <v>4809</v>
      </c>
      <c r="P503" s="64" t="s">
        <v>1464</v>
      </c>
      <c r="Q503" s="64">
        <v>38.0</v>
      </c>
      <c r="R503" s="64" t="s">
        <v>1464</v>
      </c>
    </row>
    <row r="504" ht="12.75" customHeight="1">
      <c r="A504" s="64">
        <v>817.0</v>
      </c>
      <c r="B504" s="64" t="s">
        <v>4689</v>
      </c>
      <c r="C504" s="64" t="s">
        <v>1376</v>
      </c>
      <c r="D504" s="64" t="s">
        <v>228</v>
      </c>
      <c r="E504" s="64" t="s">
        <v>1464</v>
      </c>
      <c r="F504" s="64" t="s">
        <v>1464</v>
      </c>
      <c r="G504" s="64" t="s">
        <v>4810</v>
      </c>
      <c r="H504" s="64" t="s">
        <v>4095</v>
      </c>
      <c r="I504" s="64" t="s">
        <v>21</v>
      </c>
      <c r="J504" s="64">
        <v>1800.0</v>
      </c>
      <c r="K504" s="64">
        <v>54.0</v>
      </c>
      <c r="L504" s="64" t="s">
        <v>23</v>
      </c>
      <c r="M504" s="64" t="s">
        <v>40</v>
      </c>
      <c r="N504" s="64" t="s">
        <v>814</v>
      </c>
      <c r="O504" s="64" t="s">
        <v>4811</v>
      </c>
      <c r="P504" s="64" t="s">
        <v>1464</v>
      </c>
      <c r="Q504" s="64">
        <v>29.0</v>
      </c>
      <c r="R504" s="64" t="s">
        <v>1464</v>
      </c>
    </row>
    <row r="505" ht="12.75" customHeight="1">
      <c r="A505" s="64">
        <v>820.0</v>
      </c>
      <c r="B505" s="64" t="s">
        <v>2621</v>
      </c>
      <c r="C505" s="64" t="s">
        <v>1376</v>
      </c>
      <c r="D505" s="64" t="s">
        <v>228</v>
      </c>
      <c r="E505" s="64" t="s">
        <v>1464</v>
      </c>
      <c r="F505" s="64" t="s">
        <v>1464</v>
      </c>
      <c r="G505" s="64" t="s">
        <v>4812</v>
      </c>
      <c r="H505" s="64" t="s">
        <v>4095</v>
      </c>
      <c r="I505" s="64" t="s">
        <v>21</v>
      </c>
      <c r="J505" s="64">
        <v>3500.0</v>
      </c>
      <c r="K505" s="64">
        <v>68.0</v>
      </c>
      <c r="L505" s="64" t="s">
        <v>23</v>
      </c>
      <c r="M505" s="64" t="s">
        <v>23</v>
      </c>
      <c r="N505" s="64" t="s">
        <v>814</v>
      </c>
      <c r="O505" s="64" t="s">
        <v>4813</v>
      </c>
      <c r="P505" s="64" t="s">
        <v>1464</v>
      </c>
      <c r="Q505" s="64">
        <v>34.0</v>
      </c>
      <c r="R505" s="64" t="s">
        <v>1464</v>
      </c>
    </row>
    <row r="506" ht="12.75" customHeight="1">
      <c r="A506" s="64">
        <v>815.0</v>
      </c>
      <c r="B506" s="64" t="s">
        <v>2153</v>
      </c>
      <c r="C506" s="64" t="s">
        <v>1376</v>
      </c>
      <c r="D506" s="64" t="s">
        <v>228</v>
      </c>
      <c r="E506" s="64" t="s">
        <v>1464</v>
      </c>
      <c r="F506" s="64" t="s">
        <v>1464</v>
      </c>
      <c r="G506" s="64" t="s">
        <v>914</v>
      </c>
      <c r="H506" s="64" t="s">
        <v>4095</v>
      </c>
      <c r="I506" s="64" t="s">
        <v>21</v>
      </c>
      <c r="J506" s="64">
        <v>4100.0</v>
      </c>
      <c r="K506" s="64">
        <v>69.0</v>
      </c>
      <c r="L506" s="64" t="s">
        <v>23</v>
      </c>
      <c r="M506" s="64" t="s">
        <v>23</v>
      </c>
      <c r="N506" s="64" t="s">
        <v>814</v>
      </c>
      <c r="O506" s="64" t="s">
        <v>4814</v>
      </c>
      <c r="P506" s="64" t="s">
        <v>1464</v>
      </c>
      <c r="Q506" s="64">
        <v>38.0</v>
      </c>
      <c r="R506" s="64" t="s">
        <v>1464</v>
      </c>
    </row>
    <row r="507" ht="12.75" customHeight="1">
      <c r="A507" s="64">
        <v>818.0</v>
      </c>
      <c r="B507" s="64" t="s">
        <v>3275</v>
      </c>
      <c r="C507" s="64" t="s">
        <v>1376</v>
      </c>
      <c r="D507" s="64" t="s">
        <v>228</v>
      </c>
      <c r="E507" s="64" t="s">
        <v>1496</v>
      </c>
      <c r="F507" s="64" t="s">
        <v>903</v>
      </c>
      <c r="G507" s="64" t="s">
        <v>1464</v>
      </c>
      <c r="H507" s="64" t="s">
        <v>4095</v>
      </c>
      <c r="I507" s="64" t="s">
        <v>40</v>
      </c>
      <c r="J507" s="64">
        <v>4200.0</v>
      </c>
      <c r="K507" s="64">
        <v>73.0</v>
      </c>
      <c r="L507" s="64" t="s">
        <v>23</v>
      </c>
      <c r="M507" s="64" t="s">
        <v>23</v>
      </c>
      <c r="N507" s="64" t="s">
        <v>814</v>
      </c>
      <c r="O507" s="64" t="s">
        <v>4815</v>
      </c>
      <c r="P507" s="64" t="s">
        <v>1464</v>
      </c>
      <c r="Q507" s="64">
        <v>37.0</v>
      </c>
      <c r="R507" s="64" t="s">
        <v>1464</v>
      </c>
    </row>
    <row r="508" ht="12.75" customHeight="1">
      <c r="A508" s="64">
        <v>821.0</v>
      </c>
      <c r="B508" s="64" t="s">
        <v>1823</v>
      </c>
      <c r="C508" s="64" t="s">
        <v>1376</v>
      </c>
      <c r="D508" s="64" t="s">
        <v>228</v>
      </c>
      <c r="E508" s="64" t="s">
        <v>1491</v>
      </c>
      <c r="F508" s="64" t="s">
        <v>739</v>
      </c>
      <c r="G508" s="64" t="s">
        <v>1464</v>
      </c>
      <c r="H508" s="64" t="s">
        <v>4095</v>
      </c>
      <c r="I508" s="64" t="s">
        <v>40</v>
      </c>
      <c r="J508" s="64">
        <v>4900.0</v>
      </c>
      <c r="K508" s="64">
        <v>74.0</v>
      </c>
      <c r="L508" s="64" t="s">
        <v>23</v>
      </c>
      <c r="M508" s="64" t="s">
        <v>23</v>
      </c>
      <c r="N508" s="64" t="s">
        <v>814</v>
      </c>
      <c r="O508" s="64" t="s">
        <v>4816</v>
      </c>
      <c r="P508" s="64" t="s">
        <v>1464</v>
      </c>
      <c r="Q508" s="64">
        <v>41.0</v>
      </c>
      <c r="R508" s="64" t="s">
        <v>1464</v>
      </c>
    </row>
    <row r="509" ht="12.75" customHeight="1">
      <c r="A509" s="64">
        <v>816.0</v>
      </c>
      <c r="B509" s="64" t="s">
        <v>3903</v>
      </c>
      <c r="C509" s="64" t="s">
        <v>1376</v>
      </c>
      <c r="D509" s="64" t="s">
        <v>228</v>
      </c>
      <c r="E509" s="64" t="s">
        <v>1464</v>
      </c>
      <c r="F509" s="64" t="s">
        <v>1464</v>
      </c>
      <c r="G509" s="64" t="s">
        <v>1091</v>
      </c>
      <c r="H509" s="64" t="s">
        <v>4095</v>
      </c>
      <c r="I509" s="64" t="s">
        <v>21</v>
      </c>
      <c r="J509" s="64">
        <v>4600.0</v>
      </c>
      <c r="K509" s="64">
        <v>76.0</v>
      </c>
      <c r="L509" s="64" t="s">
        <v>23</v>
      </c>
      <c r="M509" s="64" t="s">
        <v>23</v>
      </c>
      <c r="N509" s="64" t="s">
        <v>814</v>
      </c>
      <c r="O509" s="64" t="s">
        <v>4817</v>
      </c>
      <c r="P509" s="64" t="s">
        <v>1464</v>
      </c>
      <c r="Q509" s="64">
        <v>38.0</v>
      </c>
      <c r="R509" s="64" t="s">
        <v>1464</v>
      </c>
    </row>
    <row r="510" ht="12.75" customHeight="1">
      <c r="A510" s="64">
        <v>819.0</v>
      </c>
      <c r="B510" s="64" t="s">
        <v>4795</v>
      </c>
      <c r="C510" s="64" t="s">
        <v>1376</v>
      </c>
      <c r="D510" s="64" t="s">
        <v>228</v>
      </c>
      <c r="E510" s="64" t="s">
        <v>1496</v>
      </c>
      <c r="F510" s="64" t="s">
        <v>903</v>
      </c>
      <c r="G510" s="64" t="s">
        <v>1464</v>
      </c>
      <c r="H510" s="64" t="s">
        <v>4095</v>
      </c>
      <c r="I510" s="64" t="s">
        <v>40</v>
      </c>
      <c r="J510" s="64">
        <v>5200.0</v>
      </c>
      <c r="K510" s="64">
        <v>76.0</v>
      </c>
      <c r="L510" s="64" t="s">
        <v>23</v>
      </c>
      <c r="M510" s="64" t="s">
        <v>23</v>
      </c>
      <c r="N510" s="64" t="s">
        <v>821</v>
      </c>
      <c r="O510" s="64" t="s">
        <v>4818</v>
      </c>
      <c r="P510" s="64" t="s">
        <v>1464</v>
      </c>
      <c r="Q510" s="64">
        <v>41.0</v>
      </c>
      <c r="R510" s="64" t="s">
        <v>1464</v>
      </c>
    </row>
    <row r="511" ht="12.75" customHeight="1">
      <c r="A511" s="64">
        <v>825.0</v>
      </c>
      <c r="B511" s="64" t="s">
        <v>1627</v>
      </c>
      <c r="C511" s="64" t="s">
        <v>1376</v>
      </c>
      <c r="D511" s="64" t="s">
        <v>228</v>
      </c>
      <c r="E511" s="64" t="s">
        <v>1464</v>
      </c>
      <c r="F511" s="64" t="s">
        <v>1464</v>
      </c>
      <c r="G511" s="64" t="s">
        <v>951</v>
      </c>
      <c r="H511" s="64" t="s">
        <v>4100</v>
      </c>
      <c r="I511" s="64" t="s">
        <v>21</v>
      </c>
      <c r="J511" s="64">
        <v>3600.0</v>
      </c>
      <c r="K511" s="64">
        <v>70.0</v>
      </c>
      <c r="L511" s="64" t="s">
        <v>23</v>
      </c>
      <c r="M511" s="64" t="s">
        <v>23</v>
      </c>
      <c r="N511" s="64" t="s">
        <v>814</v>
      </c>
      <c r="O511" s="64" t="s">
        <v>4819</v>
      </c>
      <c r="P511" s="64" t="s">
        <v>1464</v>
      </c>
      <c r="Q511" s="64">
        <v>36.0</v>
      </c>
      <c r="R511" s="64" t="s">
        <v>1464</v>
      </c>
    </row>
    <row r="512" ht="12.75" customHeight="1">
      <c r="A512" s="64">
        <v>823.0</v>
      </c>
      <c r="B512" s="64" t="s">
        <v>4726</v>
      </c>
      <c r="C512" s="64" t="s">
        <v>1376</v>
      </c>
      <c r="D512" s="64" t="s">
        <v>228</v>
      </c>
      <c r="E512" s="64" t="s">
        <v>1464</v>
      </c>
      <c r="F512" s="64" t="s">
        <v>1464</v>
      </c>
      <c r="G512" s="64" t="s">
        <v>4785</v>
      </c>
      <c r="H512" s="64" t="s">
        <v>4100</v>
      </c>
      <c r="I512" s="64" t="s">
        <v>21</v>
      </c>
      <c r="J512" s="64">
        <v>4500.0</v>
      </c>
      <c r="K512" s="64">
        <v>73.0</v>
      </c>
      <c r="L512" s="64" t="s">
        <v>23</v>
      </c>
      <c r="M512" s="64" t="s">
        <v>23</v>
      </c>
      <c r="N512" s="64" t="s">
        <v>814</v>
      </c>
      <c r="O512" s="64" t="s">
        <v>4820</v>
      </c>
      <c r="P512" s="64" t="s">
        <v>1464</v>
      </c>
      <c r="Q512" s="64">
        <v>38.0</v>
      </c>
      <c r="R512" s="64" t="s">
        <v>1464</v>
      </c>
    </row>
    <row r="513" ht="12.75" customHeight="1">
      <c r="A513" s="64">
        <v>826.0</v>
      </c>
      <c r="B513" s="64" t="s">
        <v>4821</v>
      </c>
      <c r="C513" s="64" t="s">
        <v>1376</v>
      </c>
      <c r="D513" s="64" t="s">
        <v>228</v>
      </c>
      <c r="E513" s="64" t="s">
        <v>1491</v>
      </c>
      <c r="F513" s="64" t="s">
        <v>739</v>
      </c>
      <c r="G513" s="64" t="s">
        <v>1464</v>
      </c>
      <c r="H513" s="64" t="s">
        <v>4100</v>
      </c>
      <c r="I513" s="64" t="s">
        <v>40</v>
      </c>
      <c r="J513" s="64">
        <v>5450.0</v>
      </c>
      <c r="K513" s="64">
        <v>78.0</v>
      </c>
      <c r="L513" s="64" t="s">
        <v>23</v>
      </c>
      <c r="M513" s="64" t="s">
        <v>23</v>
      </c>
      <c r="N513" s="64" t="s">
        <v>35</v>
      </c>
      <c r="O513" s="64" t="s">
        <v>4822</v>
      </c>
      <c r="P513" s="64" t="s">
        <v>1464</v>
      </c>
      <c r="Q513" s="64">
        <v>41.0</v>
      </c>
      <c r="R513" s="64" t="s">
        <v>1464</v>
      </c>
    </row>
    <row r="514" ht="12.75" customHeight="1">
      <c r="A514" s="64">
        <v>824.0</v>
      </c>
      <c r="B514" s="64" t="s">
        <v>2806</v>
      </c>
      <c r="C514" s="64" t="s">
        <v>1376</v>
      </c>
      <c r="D514" s="64" t="s">
        <v>228</v>
      </c>
      <c r="E514" s="64" t="s">
        <v>1464</v>
      </c>
      <c r="F514" s="64" t="s">
        <v>1464</v>
      </c>
      <c r="G514" s="64" t="s">
        <v>938</v>
      </c>
      <c r="H514" s="64" t="s">
        <v>4100</v>
      </c>
      <c r="I514" s="64" t="s">
        <v>21</v>
      </c>
      <c r="J514" s="64">
        <v>5700.0</v>
      </c>
      <c r="K514" s="64">
        <v>80.0</v>
      </c>
      <c r="L514" s="64" t="s">
        <v>23</v>
      </c>
      <c r="M514" s="64" t="s">
        <v>23</v>
      </c>
      <c r="N514" s="64" t="s">
        <v>821</v>
      </c>
      <c r="O514" s="64" t="s">
        <v>4823</v>
      </c>
      <c r="P514" s="64" t="s">
        <v>1464</v>
      </c>
      <c r="Q514" s="64">
        <v>42.0</v>
      </c>
      <c r="R514" s="64" t="s">
        <v>1464</v>
      </c>
    </row>
    <row r="515" ht="12.75" customHeight="1">
      <c r="A515" s="64">
        <v>822.0</v>
      </c>
      <c r="B515" s="64" t="s">
        <v>2472</v>
      </c>
      <c r="C515" s="64" t="s">
        <v>1376</v>
      </c>
      <c r="D515" s="64" t="s">
        <v>228</v>
      </c>
      <c r="E515" s="64" t="s">
        <v>1464</v>
      </c>
      <c r="F515" s="64" t="s">
        <v>1464</v>
      </c>
      <c r="G515" s="64" t="s">
        <v>915</v>
      </c>
      <c r="H515" s="64" t="s">
        <v>4100</v>
      </c>
      <c r="I515" s="64" t="s">
        <v>21</v>
      </c>
      <c r="J515" s="64">
        <v>5800.0</v>
      </c>
      <c r="K515" s="64">
        <v>81.0</v>
      </c>
      <c r="L515" s="64" t="s">
        <v>23</v>
      </c>
      <c r="M515" s="64" t="s">
        <v>23</v>
      </c>
      <c r="N515" s="64" t="s">
        <v>821</v>
      </c>
      <c r="O515" s="64" t="s">
        <v>4824</v>
      </c>
      <c r="P515" s="64" t="s">
        <v>1464</v>
      </c>
      <c r="Q515" s="64">
        <v>42.0</v>
      </c>
      <c r="R515" s="64" t="s">
        <v>1464</v>
      </c>
    </row>
    <row r="516" ht="12.75" customHeight="1">
      <c r="A516" s="64">
        <v>828.0</v>
      </c>
      <c r="B516" s="64" t="s">
        <v>4406</v>
      </c>
      <c r="C516" s="64" t="s">
        <v>1376</v>
      </c>
      <c r="D516" s="64" t="s">
        <v>228</v>
      </c>
      <c r="E516" s="64" t="s">
        <v>1464</v>
      </c>
      <c r="F516" s="64" t="s">
        <v>1464</v>
      </c>
      <c r="G516" s="64" t="s">
        <v>1005</v>
      </c>
      <c r="H516" s="64" t="s">
        <v>4102</v>
      </c>
      <c r="I516" s="64" t="s">
        <v>21</v>
      </c>
      <c r="J516" s="64">
        <v>4150.0</v>
      </c>
      <c r="K516" s="64">
        <v>70.0</v>
      </c>
      <c r="L516" s="64" t="s">
        <v>23</v>
      </c>
      <c r="M516" s="64" t="s">
        <v>23</v>
      </c>
      <c r="N516" s="64" t="s">
        <v>814</v>
      </c>
      <c r="O516" s="64" t="s">
        <v>4825</v>
      </c>
      <c r="P516" s="64" t="s">
        <v>1464</v>
      </c>
      <c r="Q516" s="64">
        <v>37.0</v>
      </c>
      <c r="R516" s="64" t="s">
        <v>1464</v>
      </c>
    </row>
    <row r="517" ht="12.75" customHeight="1">
      <c r="A517" s="64">
        <v>831.0</v>
      </c>
      <c r="B517" s="64" t="s">
        <v>4687</v>
      </c>
      <c r="C517" s="64" t="s">
        <v>1376</v>
      </c>
      <c r="D517" s="64" t="s">
        <v>228</v>
      </c>
      <c r="E517" s="64" t="s">
        <v>1464</v>
      </c>
      <c r="F517" s="64" t="s">
        <v>1464</v>
      </c>
      <c r="G517" s="64" t="s">
        <v>4826</v>
      </c>
      <c r="H517" s="64" t="s">
        <v>4102</v>
      </c>
      <c r="I517" s="64" t="s">
        <v>21</v>
      </c>
      <c r="J517" s="64">
        <v>3900.0</v>
      </c>
      <c r="K517" s="64">
        <v>73.0</v>
      </c>
      <c r="L517" s="64" t="s">
        <v>23</v>
      </c>
      <c r="M517" s="64" t="s">
        <v>40</v>
      </c>
      <c r="N517" s="64" t="s">
        <v>814</v>
      </c>
      <c r="O517" s="64" t="s">
        <v>4827</v>
      </c>
      <c r="P517" s="64" t="s">
        <v>1464</v>
      </c>
      <c r="Q517" s="64">
        <v>36.0</v>
      </c>
      <c r="R517" s="64" t="s">
        <v>1464</v>
      </c>
    </row>
    <row r="518" ht="12.75" customHeight="1">
      <c r="A518" s="64">
        <v>829.0</v>
      </c>
      <c r="B518" s="64" t="s">
        <v>3736</v>
      </c>
      <c r="C518" s="64" t="s">
        <v>1376</v>
      </c>
      <c r="D518" s="64" t="s">
        <v>228</v>
      </c>
      <c r="E518" s="64" t="s">
        <v>1464</v>
      </c>
      <c r="F518" s="64" t="s">
        <v>1464</v>
      </c>
      <c r="G518" s="64" t="s">
        <v>915</v>
      </c>
      <c r="H518" s="64" t="s">
        <v>4102</v>
      </c>
      <c r="I518" s="64" t="s">
        <v>21</v>
      </c>
      <c r="J518" s="64">
        <v>4550.0</v>
      </c>
      <c r="K518" s="64">
        <v>77.0</v>
      </c>
      <c r="L518" s="64" t="s">
        <v>23</v>
      </c>
      <c r="M518" s="64" t="s">
        <v>40</v>
      </c>
      <c r="N518" s="64" t="s">
        <v>814</v>
      </c>
      <c r="O518" s="64" t="s">
        <v>4828</v>
      </c>
      <c r="P518" s="64" t="s">
        <v>1464</v>
      </c>
      <c r="Q518" s="64">
        <v>38.0</v>
      </c>
      <c r="R518" s="64" t="s">
        <v>1464</v>
      </c>
    </row>
    <row r="519" ht="12.75" customHeight="1">
      <c r="A519" s="64">
        <v>830.0</v>
      </c>
      <c r="B519" s="64" t="s">
        <v>1757</v>
      </c>
      <c r="C519" s="64" t="s">
        <v>1376</v>
      </c>
      <c r="D519" s="64" t="s">
        <v>228</v>
      </c>
      <c r="E519" s="64" t="s">
        <v>1464</v>
      </c>
      <c r="F519" s="64" t="s">
        <v>1464</v>
      </c>
      <c r="G519" s="64" t="s">
        <v>918</v>
      </c>
      <c r="H519" s="64" t="s">
        <v>4102</v>
      </c>
      <c r="I519" s="64" t="s">
        <v>21</v>
      </c>
      <c r="J519" s="64">
        <v>5000.0</v>
      </c>
      <c r="K519" s="64">
        <v>77.0</v>
      </c>
      <c r="L519" s="64" t="s">
        <v>23</v>
      </c>
      <c r="M519" s="64" t="s">
        <v>23</v>
      </c>
      <c r="N519" s="64" t="s">
        <v>814</v>
      </c>
      <c r="O519" s="64" t="s">
        <v>4829</v>
      </c>
      <c r="P519" s="64" t="s">
        <v>1464</v>
      </c>
      <c r="Q519" s="64">
        <v>42.0</v>
      </c>
      <c r="R519" s="64" t="s">
        <v>1464</v>
      </c>
    </row>
    <row r="520" ht="12.75" customHeight="1">
      <c r="A520" s="64">
        <v>827.0</v>
      </c>
      <c r="B520" s="64" t="s">
        <v>4830</v>
      </c>
      <c r="C520" s="64" t="s">
        <v>1376</v>
      </c>
      <c r="D520" s="64" t="s">
        <v>228</v>
      </c>
      <c r="E520" s="64" t="s">
        <v>1464</v>
      </c>
      <c r="F520" s="64" t="s">
        <v>1464</v>
      </c>
      <c r="G520" s="64" t="s">
        <v>904</v>
      </c>
      <c r="H520" s="64" t="s">
        <v>4102</v>
      </c>
      <c r="I520" s="64" t="s">
        <v>21</v>
      </c>
      <c r="J520" s="64">
        <v>6200.0</v>
      </c>
      <c r="K520" s="64">
        <v>78.0</v>
      </c>
      <c r="L520" s="64" t="s">
        <v>23</v>
      </c>
      <c r="M520" s="64" t="s">
        <v>23</v>
      </c>
      <c r="N520" s="64" t="s">
        <v>821</v>
      </c>
      <c r="O520" s="64" t="s">
        <v>4831</v>
      </c>
      <c r="P520" s="64" t="s">
        <v>1464</v>
      </c>
      <c r="Q520" s="64">
        <v>46.0</v>
      </c>
      <c r="R520" s="64" t="s">
        <v>1464</v>
      </c>
    </row>
    <row r="521" ht="12.75" customHeight="1">
      <c r="A521" s="64">
        <v>841.0</v>
      </c>
      <c r="B521" s="64" t="s">
        <v>4832</v>
      </c>
      <c r="C521" s="64" t="s">
        <v>1376</v>
      </c>
      <c r="D521" s="64" t="s">
        <v>228</v>
      </c>
      <c r="E521" s="64" t="s">
        <v>1491</v>
      </c>
      <c r="F521" s="64" t="s">
        <v>739</v>
      </c>
      <c r="G521" s="64" t="s">
        <v>1464</v>
      </c>
      <c r="H521" s="64" t="s">
        <v>4109</v>
      </c>
      <c r="I521" s="64" t="s">
        <v>40</v>
      </c>
      <c r="J521" s="64">
        <v>3950.0</v>
      </c>
      <c r="K521" s="64">
        <v>74.0</v>
      </c>
      <c r="L521" s="64" t="s">
        <v>23</v>
      </c>
      <c r="M521" s="64" t="s">
        <v>23</v>
      </c>
      <c r="N521" s="64" t="s">
        <v>814</v>
      </c>
      <c r="O521" s="64" t="s">
        <v>4833</v>
      </c>
      <c r="P521" s="64" t="s">
        <v>1464</v>
      </c>
      <c r="Q521" s="64">
        <v>36.0</v>
      </c>
      <c r="R521" s="64" t="s">
        <v>1464</v>
      </c>
    </row>
    <row r="522" ht="12.75" customHeight="1">
      <c r="A522" s="64">
        <v>839.0</v>
      </c>
      <c r="B522" s="64" t="s">
        <v>1627</v>
      </c>
      <c r="C522" s="64" t="s">
        <v>1376</v>
      </c>
      <c r="D522" s="64" t="s">
        <v>228</v>
      </c>
      <c r="E522" s="64" t="s">
        <v>1464</v>
      </c>
      <c r="F522" s="64" t="s">
        <v>1464</v>
      </c>
      <c r="G522" s="64" t="s">
        <v>921</v>
      </c>
      <c r="H522" s="64" t="s">
        <v>4109</v>
      </c>
      <c r="I522" s="64" t="s">
        <v>21</v>
      </c>
      <c r="J522" s="64">
        <v>4300.0</v>
      </c>
      <c r="K522" s="64">
        <v>74.0</v>
      </c>
      <c r="L522" s="64" t="s">
        <v>23</v>
      </c>
      <c r="M522" s="64" t="s">
        <v>23</v>
      </c>
      <c r="N522" s="64" t="s">
        <v>814</v>
      </c>
      <c r="O522" s="64" t="s">
        <v>4834</v>
      </c>
      <c r="P522" s="64" t="s">
        <v>1464</v>
      </c>
      <c r="Q522" s="64">
        <v>38.0</v>
      </c>
      <c r="R522" s="64" t="s">
        <v>1464</v>
      </c>
    </row>
    <row r="523" ht="12.75" customHeight="1">
      <c r="A523" s="64">
        <v>836.0</v>
      </c>
      <c r="B523" s="64" t="s">
        <v>3323</v>
      </c>
      <c r="C523" s="64" t="s">
        <v>1376</v>
      </c>
      <c r="D523" s="64" t="s">
        <v>228</v>
      </c>
      <c r="E523" s="64" t="s">
        <v>1464</v>
      </c>
      <c r="F523" s="64" t="s">
        <v>1464</v>
      </c>
      <c r="G523" s="64" t="s">
        <v>930</v>
      </c>
      <c r="H523" s="64" t="s">
        <v>4109</v>
      </c>
      <c r="I523" s="64" t="s">
        <v>21</v>
      </c>
      <c r="J523" s="64">
        <v>4300.0</v>
      </c>
      <c r="K523" s="64">
        <v>74.0</v>
      </c>
      <c r="L523" s="64" t="s">
        <v>23</v>
      </c>
      <c r="M523" s="64" t="s">
        <v>23</v>
      </c>
      <c r="N523" s="64" t="s">
        <v>814</v>
      </c>
      <c r="O523" s="64" t="s">
        <v>4835</v>
      </c>
      <c r="P523" s="64" t="s">
        <v>1464</v>
      </c>
      <c r="Q523" s="64">
        <v>37.0</v>
      </c>
      <c r="R523" s="64" t="s">
        <v>1464</v>
      </c>
    </row>
    <row r="524" ht="12.75" customHeight="1">
      <c r="A524" s="64">
        <v>838.0</v>
      </c>
      <c r="B524" s="64" t="s">
        <v>3405</v>
      </c>
      <c r="C524" s="64" t="s">
        <v>1376</v>
      </c>
      <c r="D524" s="64" t="s">
        <v>228</v>
      </c>
      <c r="E524" s="64" t="s">
        <v>1464</v>
      </c>
      <c r="F524" s="64" t="s">
        <v>1464</v>
      </c>
      <c r="G524" s="64" t="s">
        <v>4836</v>
      </c>
      <c r="H524" s="64" t="s">
        <v>4109</v>
      </c>
      <c r="I524" s="64" t="s">
        <v>21</v>
      </c>
      <c r="J524" s="64">
        <v>4100.0</v>
      </c>
      <c r="K524" s="64">
        <v>75.0</v>
      </c>
      <c r="L524" s="64" t="s">
        <v>23</v>
      </c>
      <c r="M524" s="64" t="s">
        <v>23</v>
      </c>
      <c r="N524" s="64" t="s">
        <v>814</v>
      </c>
      <c r="O524" s="64" t="s">
        <v>4837</v>
      </c>
      <c r="P524" s="64" t="s">
        <v>1464</v>
      </c>
      <c r="Q524" s="64">
        <v>36.0</v>
      </c>
      <c r="R524" s="64" t="s">
        <v>1464</v>
      </c>
    </row>
    <row r="525" ht="12.75" customHeight="1">
      <c r="A525" s="64">
        <v>834.0</v>
      </c>
      <c r="B525" s="64" t="s">
        <v>4643</v>
      </c>
      <c r="C525" s="64" t="s">
        <v>1376</v>
      </c>
      <c r="D525" s="64" t="s">
        <v>228</v>
      </c>
      <c r="E525" s="64" t="s">
        <v>1464</v>
      </c>
      <c r="F525" s="64" t="s">
        <v>1464</v>
      </c>
      <c r="G525" s="64" t="s">
        <v>958</v>
      </c>
      <c r="H525" s="64" t="s">
        <v>4109</v>
      </c>
      <c r="I525" s="64" t="s">
        <v>21</v>
      </c>
      <c r="J525" s="64">
        <v>4600.0</v>
      </c>
      <c r="K525" s="64">
        <v>75.0</v>
      </c>
      <c r="L525" s="64" t="s">
        <v>23</v>
      </c>
      <c r="M525" s="64" t="s">
        <v>23</v>
      </c>
      <c r="N525" s="64" t="s">
        <v>814</v>
      </c>
      <c r="O525" s="64" t="s">
        <v>4838</v>
      </c>
      <c r="P525" s="64" t="s">
        <v>1464</v>
      </c>
      <c r="Q525" s="64">
        <v>37.0</v>
      </c>
      <c r="R525" s="64" t="s">
        <v>1464</v>
      </c>
    </row>
    <row r="526" ht="12.75" customHeight="1">
      <c r="A526" s="64">
        <v>842.0</v>
      </c>
      <c r="B526" s="64" t="s">
        <v>2472</v>
      </c>
      <c r="C526" s="64" t="s">
        <v>1376</v>
      </c>
      <c r="D526" s="64" t="s">
        <v>228</v>
      </c>
      <c r="E526" s="64" t="s">
        <v>1464</v>
      </c>
      <c r="F526" s="64" t="s">
        <v>1464</v>
      </c>
      <c r="G526" s="64" t="s">
        <v>915</v>
      </c>
      <c r="H526" s="64" t="s">
        <v>4109</v>
      </c>
      <c r="I526" s="64" t="s">
        <v>21</v>
      </c>
      <c r="J526" s="64">
        <v>4400.0</v>
      </c>
      <c r="K526" s="64">
        <v>76.0</v>
      </c>
      <c r="L526" s="64" t="s">
        <v>23</v>
      </c>
      <c r="M526" s="64" t="s">
        <v>23</v>
      </c>
      <c r="N526" s="64" t="s">
        <v>814</v>
      </c>
      <c r="O526" s="64" t="s">
        <v>4839</v>
      </c>
      <c r="P526" s="64" t="s">
        <v>1464</v>
      </c>
      <c r="Q526" s="64">
        <v>38.0</v>
      </c>
      <c r="R526" s="64" t="s">
        <v>1464</v>
      </c>
    </row>
    <row r="527" ht="12.75" customHeight="1">
      <c r="A527" s="64">
        <v>835.0</v>
      </c>
      <c r="B527" s="64" t="s">
        <v>1706</v>
      </c>
      <c r="C527" s="64" t="s">
        <v>1376</v>
      </c>
      <c r="D527" s="64" t="s">
        <v>228</v>
      </c>
      <c r="E527" s="64" t="s">
        <v>1464</v>
      </c>
      <c r="F527" s="64" t="s">
        <v>1464</v>
      </c>
      <c r="G527" s="64" t="s">
        <v>1329</v>
      </c>
      <c r="H527" s="64" t="s">
        <v>4109</v>
      </c>
      <c r="I527" s="64" t="s">
        <v>21</v>
      </c>
      <c r="J527" s="64">
        <v>4500.0</v>
      </c>
      <c r="K527" s="64">
        <v>76.0</v>
      </c>
      <c r="L527" s="64" t="s">
        <v>23</v>
      </c>
      <c r="M527" s="64" t="s">
        <v>23</v>
      </c>
      <c r="N527" s="64" t="s">
        <v>814</v>
      </c>
      <c r="O527" s="64" t="s">
        <v>4840</v>
      </c>
      <c r="P527" s="64" t="s">
        <v>1464</v>
      </c>
      <c r="Q527" s="64">
        <v>37.0</v>
      </c>
      <c r="R527" s="64" t="s">
        <v>1464</v>
      </c>
    </row>
    <row r="528" ht="12.75" customHeight="1">
      <c r="A528" s="64">
        <v>833.0</v>
      </c>
      <c r="B528" s="64" t="s">
        <v>1494</v>
      </c>
      <c r="C528" s="64" t="s">
        <v>1376</v>
      </c>
      <c r="D528" s="64" t="s">
        <v>228</v>
      </c>
      <c r="E528" s="64" t="s">
        <v>1464</v>
      </c>
      <c r="F528" s="64" t="s">
        <v>1464</v>
      </c>
      <c r="G528" s="64" t="s">
        <v>915</v>
      </c>
      <c r="H528" s="64" t="s">
        <v>4109</v>
      </c>
      <c r="I528" s="64" t="s">
        <v>21</v>
      </c>
      <c r="J528" s="64">
        <v>4700.0</v>
      </c>
      <c r="K528" s="64">
        <v>76.0</v>
      </c>
      <c r="L528" s="64" t="s">
        <v>23</v>
      </c>
      <c r="M528" s="64" t="s">
        <v>23</v>
      </c>
      <c r="N528" s="64" t="s">
        <v>814</v>
      </c>
      <c r="O528" s="64" t="s">
        <v>4841</v>
      </c>
      <c r="P528" s="64" t="s">
        <v>1464</v>
      </c>
      <c r="Q528" s="64">
        <v>38.0</v>
      </c>
      <c r="R528" s="64" t="s">
        <v>1464</v>
      </c>
    </row>
    <row r="529" ht="12.75" customHeight="1">
      <c r="A529" s="64">
        <v>832.0</v>
      </c>
      <c r="B529" s="64" t="s">
        <v>2181</v>
      </c>
      <c r="C529" s="64" t="s">
        <v>1376</v>
      </c>
      <c r="D529" s="64" t="s">
        <v>228</v>
      </c>
      <c r="E529" s="64" t="s">
        <v>1464</v>
      </c>
      <c r="F529" s="64" t="s">
        <v>1464</v>
      </c>
      <c r="G529" s="64" t="s">
        <v>933</v>
      </c>
      <c r="H529" s="64" t="s">
        <v>4109</v>
      </c>
      <c r="I529" s="64" t="s">
        <v>21</v>
      </c>
      <c r="J529" s="64">
        <v>4200.0</v>
      </c>
      <c r="K529" s="64">
        <v>77.0</v>
      </c>
      <c r="L529" s="64" t="s">
        <v>23</v>
      </c>
      <c r="M529" s="64" t="s">
        <v>35</v>
      </c>
      <c r="N529" s="64" t="s">
        <v>814</v>
      </c>
      <c r="O529" s="64" t="s">
        <v>4842</v>
      </c>
      <c r="P529" s="64" t="s">
        <v>1464</v>
      </c>
      <c r="Q529" s="64">
        <v>37.0</v>
      </c>
      <c r="R529" s="64" t="s">
        <v>1464</v>
      </c>
    </row>
    <row r="530" ht="12.75" customHeight="1">
      <c r="A530" s="64">
        <v>840.0</v>
      </c>
      <c r="B530" s="64" t="s">
        <v>3348</v>
      </c>
      <c r="C530" s="64" t="s">
        <v>1376</v>
      </c>
      <c r="D530" s="64" t="s">
        <v>228</v>
      </c>
      <c r="E530" s="64" t="s">
        <v>1491</v>
      </c>
      <c r="F530" s="64" t="s">
        <v>739</v>
      </c>
      <c r="G530" s="64" t="s">
        <v>1464</v>
      </c>
      <c r="H530" s="64" t="s">
        <v>4109</v>
      </c>
      <c r="I530" s="64" t="s">
        <v>40</v>
      </c>
      <c r="J530" s="64">
        <v>4900.0</v>
      </c>
      <c r="K530" s="64">
        <v>78.0</v>
      </c>
      <c r="L530" s="64" t="s">
        <v>23</v>
      </c>
      <c r="M530" s="64" t="s">
        <v>23</v>
      </c>
      <c r="N530" s="64" t="s">
        <v>814</v>
      </c>
      <c r="O530" s="64" t="s">
        <v>4843</v>
      </c>
      <c r="P530" s="64" t="s">
        <v>1464</v>
      </c>
      <c r="Q530" s="64">
        <v>42.0</v>
      </c>
      <c r="R530" s="64" t="s">
        <v>1464</v>
      </c>
    </row>
    <row r="531" ht="12.75" customHeight="1">
      <c r="A531" s="64">
        <v>837.0</v>
      </c>
      <c r="B531" s="64" t="s">
        <v>2519</v>
      </c>
      <c r="C531" s="64" t="s">
        <v>1376</v>
      </c>
      <c r="D531" s="64" t="s">
        <v>228</v>
      </c>
      <c r="E531" s="64" t="s">
        <v>1464</v>
      </c>
      <c r="F531" s="64" t="s">
        <v>1464</v>
      </c>
      <c r="G531" s="64" t="s">
        <v>931</v>
      </c>
      <c r="H531" s="64" t="s">
        <v>4109</v>
      </c>
      <c r="I531" s="64" t="s">
        <v>21</v>
      </c>
      <c r="J531" s="64">
        <v>5300.0</v>
      </c>
      <c r="K531" s="64">
        <v>82.0</v>
      </c>
      <c r="L531" s="64" t="s">
        <v>23</v>
      </c>
      <c r="M531" s="64" t="s">
        <v>23</v>
      </c>
      <c r="N531" s="64" t="s">
        <v>821</v>
      </c>
      <c r="O531" s="64" t="s">
        <v>4844</v>
      </c>
      <c r="P531" s="64" t="s">
        <v>1464</v>
      </c>
      <c r="Q531" s="64">
        <v>41.0</v>
      </c>
      <c r="R531" s="64" t="s">
        <v>1464</v>
      </c>
    </row>
    <row r="532" ht="12.75" customHeight="1">
      <c r="A532" s="64">
        <v>844.0</v>
      </c>
      <c r="B532" s="64" t="s">
        <v>3351</v>
      </c>
      <c r="C532" s="64" t="s">
        <v>1376</v>
      </c>
      <c r="D532" s="64" t="s">
        <v>228</v>
      </c>
      <c r="E532" s="64" t="s">
        <v>1464</v>
      </c>
      <c r="F532" s="64" t="s">
        <v>1464</v>
      </c>
      <c r="G532" s="64" t="s">
        <v>918</v>
      </c>
      <c r="H532" s="64" t="s">
        <v>4121</v>
      </c>
      <c r="I532" s="64" t="s">
        <v>21</v>
      </c>
      <c r="J532" s="64">
        <v>2000.0</v>
      </c>
      <c r="K532" s="64">
        <v>61.0</v>
      </c>
      <c r="L532" s="64" t="s">
        <v>23</v>
      </c>
      <c r="M532" s="64" t="s">
        <v>23</v>
      </c>
      <c r="N532" s="64" t="s">
        <v>814</v>
      </c>
      <c r="O532" s="64" t="s">
        <v>4845</v>
      </c>
      <c r="P532" s="64" t="s">
        <v>1464</v>
      </c>
      <c r="Q532" s="64">
        <v>30.0</v>
      </c>
      <c r="R532" s="64" t="s">
        <v>1464</v>
      </c>
    </row>
    <row r="533" ht="12.75" customHeight="1">
      <c r="A533" s="64">
        <v>847.0</v>
      </c>
      <c r="B533" s="64" t="s">
        <v>1944</v>
      </c>
      <c r="C533" s="64" t="s">
        <v>1376</v>
      </c>
      <c r="D533" s="64" t="s">
        <v>228</v>
      </c>
      <c r="E533" s="64" t="s">
        <v>1464</v>
      </c>
      <c r="F533" s="64" t="s">
        <v>1464</v>
      </c>
      <c r="G533" s="64" t="s">
        <v>1091</v>
      </c>
      <c r="H533" s="64" t="s">
        <v>4121</v>
      </c>
      <c r="I533" s="64" t="s">
        <v>21</v>
      </c>
      <c r="J533" s="64">
        <v>3800.0</v>
      </c>
      <c r="K533" s="64">
        <v>72.0</v>
      </c>
      <c r="L533" s="64" t="s">
        <v>23</v>
      </c>
      <c r="M533" s="64" t="s">
        <v>23</v>
      </c>
      <c r="N533" s="64" t="s">
        <v>814</v>
      </c>
      <c r="O533" s="64" t="s">
        <v>4846</v>
      </c>
      <c r="P533" s="64" t="s">
        <v>1464</v>
      </c>
      <c r="Q533" s="64">
        <v>36.0</v>
      </c>
      <c r="R533" s="64" t="s">
        <v>1464</v>
      </c>
    </row>
    <row r="534" ht="12.75" customHeight="1">
      <c r="A534" s="64">
        <v>849.0</v>
      </c>
      <c r="B534" s="64" t="s">
        <v>2181</v>
      </c>
      <c r="C534" s="64" t="s">
        <v>1376</v>
      </c>
      <c r="D534" s="64" t="s">
        <v>228</v>
      </c>
      <c r="E534" s="64" t="s">
        <v>1464</v>
      </c>
      <c r="F534" s="64" t="s">
        <v>1464</v>
      </c>
      <c r="G534" s="64" t="s">
        <v>933</v>
      </c>
      <c r="H534" s="64" t="s">
        <v>4121</v>
      </c>
      <c r="I534" s="64" t="s">
        <v>21</v>
      </c>
      <c r="J534" s="64">
        <v>4000.0</v>
      </c>
      <c r="K534" s="64">
        <v>72.0</v>
      </c>
      <c r="L534" s="64" t="s">
        <v>23</v>
      </c>
      <c r="M534" s="64" t="s">
        <v>35</v>
      </c>
      <c r="N534" s="64" t="s">
        <v>814</v>
      </c>
      <c r="O534" s="64" t="s">
        <v>4847</v>
      </c>
      <c r="P534" s="64" t="s">
        <v>1464</v>
      </c>
      <c r="Q534" s="64">
        <v>36.0</v>
      </c>
      <c r="R534" s="64" t="s">
        <v>1464</v>
      </c>
    </row>
    <row r="535" ht="12.75" customHeight="1">
      <c r="A535" s="64">
        <v>846.0</v>
      </c>
      <c r="B535" s="64" t="s">
        <v>1751</v>
      </c>
      <c r="C535" s="64" t="s">
        <v>1376</v>
      </c>
      <c r="D535" s="64" t="s">
        <v>228</v>
      </c>
      <c r="E535" s="64" t="s">
        <v>1464</v>
      </c>
      <c r="F535" s="64" t="s">
        <v>1464</v>
      </c>
      <c r="G535" s="64" t="s">
        <v>958</v>
      </c>
      <c r="H535" s="64" t="s">
        <v>4121</v>
      </c>
      <c r="I535" s="64" t="s">
        <v>21</v>
      </c>
      <c r="J535" s="64">
        <v>4000.0</v>
      </c>
      <c r="K535" s="64">
        <v>72.0</v>
      </c>
      <c r="L535" s="64" t="s">
        <v>23</v>
      </c>
      <c r="M535" s="64" t="s">
        <v>23</v>
      </c>
      <c r="N535" s="64" t="s">
        <v>814</v>
      </c>
      <c r="O535" s="64" t="s">
        <v>4848</v>
      </c>
      <c r="P535" s="64" t="s">
        <v>1464</v>
      </c>
      <c r="Q535" s="64">
        <v>36.0</v>
      </c>
      <c r="R535" s="64" t="s">
        <v>1464</v>
      </c>
    </row>
    <row r="536" ht="12.75" customHeight="1">
      <c r="A536" s="64">
        <v>848.0</v>
      </c>
      <c r="B536" s="64" t="s">
        <v>4849</v>
      </c>
      <c r="C536" s="64" t="s">
        <v>1376</v>
      </c>
      <c r="D536" s="64" t="s">
        <v>228</v>
      </c>
      <c r="E536" s="64" t="s">
        <v>1491</v>
      </c>
      <c r="F536" s="64" t="s">
        <v>739</v>
      </c>
      <c r="G536" s="64" t="s">
        <v>1464</v>
      </c>
      <c r="H536" s="64" t="s">
        <v>4121</v>
      </c>
      <c r="I536" s="64" t="s">
        <v>40</v>
      </c>
      <c r="J536" s="64">
        <v>4350.0</v>
      </c>
      <c r="K536" s="64">
        <v>73.0</v>
      </c>
      <c r="L536" s="64" t="s">
        <v>23</v>
      </c>
      <c r="M536" s="64" t="s">
        <v>23</v>
      </c>
      <c r="N536" s="64" t="s">
        <v>814</v>
      </c>
      <c r="O536" s="64" t="s">
        <v>4850</v>
      </c>
      <c r="P536" s="64" t="s">
        <v>1464</v>
      </c>
      <c r="Q536" s="64">
        <v>37.0</v>
      </c>
      <c r="R536" s="64" t="s">
        <v>1464</v>
      </c>
    </row>
    <row r="537" ht="12.75" customHeight="1">
      <c r="A537" s="64">
        <v>843.0</v>
      </c>
      <c r="B537" s="64" t="s">
        <v>4589</v>
      </c>
      <c r="C537" s="64" t="s">
        <v>1376</v>
      </c>
      <c r="D537" s="64" t="s">
        <v>228</v>
      </c>
      <c r="E537" s="64" t="s">
        <v>1464</v>
      </c>
      <c r="F537" s="64" t="s">
        <v>1464</v>
      </c>
      <c r="G537" s="64" t="s">
        <v>938</v>
      </c>
      <c r="H537" s="64" t="s">
        <v>4121</v>
      </c>
      <c r="I537" s="64" t="s">
        <v>21</v>
      </c>
      <c r="J537" s="64">
        <v>4650.0</v>
      </c>
      <c r="K537" s="64">
        <v>76.0</v>
      </c>
      <c r="L537" s="64" t="s">
        <v>23</v>
      </c>
      <c r="M537" s="64" t="s">
        <v>23</v>
      </c>
      <c r="N537" s="64" t="s">
        <v>814</v>
      </c>
      <c r="O537" s="64" t="s">
        <v>4851</v>
      </c>
      <c r="P537" s="64" t="s">
        <v>1464</v>
      </c>
      <c r="Q537" s="64">
        <v>38.0</v>
      </c>
      <c r="R537" s="64" t="s">
        <v>1464</v>
      </c>
    </row>
    <row r="538" ht="12.75" customHeight="1">
      <c r="A538" s="64">
        <v>850.0</v>
      </c>
      <c r="B538" s="64" t="s">
        <v>4011</v>
      </c>
      <c r="C538" s="64" t="s">
        <v>1376</v>
      </c>
      <c r="D538" s="64" t="s">
        <v>228</v>
      </c>
      <c r="E538" s="64" t="s">
        <v>1464</v>
      </c>
      <c r="F538" s="64" t="s">
        <v>1464</v>
      </c>
      <c r="G538" s="64" t="s">
        <v>948</v>
      </c>
      <c r="H538" s="64" t="s">
        <v>4121</v>
      </c>
      <c r="I538" s="64" t="s">
        <v>21</v>
      </c>
      <c r="J538" s="64">
        <v>4450.0</v>
      </c>
      <c r="K538" s="64">
        <v>77.0</v>
      </c>
      <c r="L538" s="64" t="s">
        <v>23</v>
      </c>
      <c r="M538" s="64" t="s">
        <v>23</v>
      </c>
      <c r="N538" s="64" t="s">
        <v>35</v>
      </c>
      <c r="O538" s="64" t="s">
        <v>4852</v>
      </c>
      <c r="P538" s="64" t="s">
        <v>816</v>
      </c>
      <c r="Q538" s="64">
        <v>38.0</v>
      </c>
      <c r="R538" s="64" t="s">
        <v>1464</v>
      </c>
    </row>
    <row r="539" ht="12.75" customHeight="1">
      <c r="A539" s="64">
        <v>851.0</v>
      </c>
      <c r="B539" s="64" t="s">
        <v>1740</v>
      </c>
      <c r="C539" s="64" t="s">
        <v>1376</v>
      </c>
      <c r="D539" s="64" t="s">
        <v>228</v>
      </c>
      <c r="E539" s="64" t="s">
        <v>1464</v>
      </c>
      <c r="F539" s="64" t="s">
        <v>1464</v>
      </c>
      <c r="G539" s="64" t="s">
        <v>918</v>
      </c>
      <c r="H539" s="64" t="s">
        <v>4121</v>
      </c>
      <c r="I539" s="64" t="s">
        <v>21</v>
      </c>
      <c r="J539" s="64">
        <v>4800.0</v>
      </c>
      <c r="K539" s="64">
        <v>77.0</v>
      </c>
      <c r="L539" s="64" t="s">
        <v>23</v>
      </c>
      <c r="M539" s="64" t="s">
        <v>23</v>
      </c>
      <c r="N539" s="64" t="s">
        <v>821</v>
      </c>
      <c r="O539" s="64" t="s">
        <v>4853</v>
      </c>
      <c r="P539" s="64" t="s">
        <v>1464</v>
      </c>
      <c r="Q539" s="64">
        <v>40.0</v>
      </c>
      <c r="R539" s="64" t="s">
        <v>1464</v>
      </c>
    </row>
    <row r="540" ht="12.75" customHeight="1">
      <c r="A540" s="64">
        <v>852.0</v>
      </c>
      <c r="B540" s="64" t="s">
        <v>4854</v>
      </c>
      <c r="C540" s="64" t="s">
        <v>1376</v>
      </c>
      <c r="D540" s="64" t="s">
        <v>228</v>
      </c>
      <c r="E540" s="64" t="s">
        <v>1572</v>
      </c>
      <c r="F540" s="64" t="s">
        <v>414</v>
      </c>
      <c r="G540" s="64" t="s">
        <v>1464</v>
      </c>
      <c r="H540" s="64" t="s">
        <v>4121</v>
      </c>
      <c r="I540" s="64" t="s">
        <v>40</v>
      </c>
      <c r="J540" s="64">
        <v>5000.0</v>
      </c>
      <c r="K540" s="64">
        <v>78.0</v>
      </c>
      <c r="L540" s="64" t="s">
        <v>23</v>
      </c>
      <c r="M540" s="64" t="s">
        <v>23</v>
      </c>
      <c r="N540" s="64" t="s">
        <v>821</v>
      </c>
      <c r="O540" s="64" t="s">
        <v>4855</v>
      </c>
      <c r="P540" s="64" t="s">
        <v>1464</v>
      </c>
      <c r="Q540" s="64">
        <v>40.0</v>
      </c>
      <c r="R540" s="64" t="s">
        <v>1464</v>
      </c>
    </row>
    <row r="541" ht="12.75" customHeight="1">
      <c r="A541" s="64">
        <v>845.0</v>
      </c>
      <c r="B541" s="64" t="s">
        <v>4073</v>
      </c>
      <c r="C541" s="64" t="s">
        <v>1376</v>
      </c>
      <c r="D541" s="64" t="s">
        <v>228</v>
      </c>
      <c r="E541" s="64" t="s">
        <v>1464</v>
      </c>
      <c r="F541" s="64" t="s">
        <v>1464</v>
      </c>
      <c r="G541" s="64" t="s">
        <v>923</v>
      </c>
      <c r="H541" s="64" t="s">
        <v>4121</v>
      </c>
      <c r="I541" s="64" t="s">
        <v>21</v>
      </c>
      <c r="J541" s="64">
        <v>5600.0</v>
      </c>
      <c r="K541" s="64">
        <v>80.0</v>
      </c>
      <c r="L541" s="64" t="s">
        <v>23</v>
      </c>
      <c r="M541" s="64" t="s">
        <v>23</v>
      </c>
      <c r="N541" s="64" t="s">
        <v>821</v>
      </c>
      <c r="O541" s="64" t="s">
        <v>4856</v>
      </c>
      <c r="P541" s="64" t="s">
        <v>1464</v>
      </c>
      <c r="Q541" s="64">
        <v>40.0</v>
      </c>
      <c r="R541" s="64" t="s">
        <v>1464</v>
      </c>
    </row>
    <row r="542" ht="12.75" customHeight="1">
      <c r="A542" s="64">
        <v>853.0</v>
      </c>
      <c r="B542" s="64" t="s">
        <v>3736</v>
      </c>
      <c r="C542" s="64" t="s">
        <v>1376</v>
      </c>
      <c r="D542" s="64" t="s">
        <v>228</v>
      </c>
      <c r="E542" s="64" t="s">
        <v>1464</v>
      </c>
      <c r="F542" s="64" t="s">
        <v>1464</v>
      </c>
      <c r="G542" s="64" t="s">
        <v>896</v>
      </c>
      <c r="H542" s="64" t="s">
        <v>4134</v>
      </c>
      <c r="I542" s="64" t="s">
        <v>21</v>
      </c>
      <c r="J542" s="64">
        <v>4200.0</v>
      </c>
      <c r="K542" s="64">
        <v>74.0</v>
      </c>
      <c r="L542" s="64" t="s">
        <v>23</v>
      </c>
      <c r="M542" s="64" t="s">
        <v>23</v>
      </c>
      <c r="N542" s="64" t="s">
        <v>35</v>
      </c>
      <c r="O542" s="64" t="s">
        <v>4857</v>
      </c>
      <c r="P542" s="64" t="s">
        <v>1464</v>
      </c>
      <c r="Q542" s="64">
        <v>37.0</v>
      </c>
      <c r="R542" s="64" t="s">
        <v>1464</v>
      </c>
    </row>
    <row r="543" ht="12.75" customHeight="1">
      <c r="A543" s="64">
        <v>859.0</v>
      </c>
      <c r="B543" s="64" t="s">
        <v>4858</v>
      </c>
      <c r="C543" s="64" t="s">
        <v>1376</v>
      </c>
      <c r="D543" s="64" t="s">
        <v>228</v>
      </c>
      <c r="E543" s="64" t="s">
        <v>1470</v>
      </c>
      <c r="F543" s="64" t="s">
        <v>275</v>
      </c>
      <c r="G543" s="64" t="s">
        <v>1464</v>
      </c>
      <c r="H543" s="64" t="s">
        <v>4134</v>
      </c>
      <c r="I543" s="64" t="s">
        <v>40</v>
      </c>
      <c r="J543" s="64">
        <v>4200.0</v>
      </c>
      <c r="K543" s="64">
        <v>75.0</v>
      </c>
      <c r="L543" s="64" t="s">
        <v>23</v>
      </c>
      <c r="M543" s="64" t="s">
        <v>35</v>
      </c>
      <c r="N543" s="64" t="s">
        <v>821</v>
      </c>
      <c r="O543" s="64" t="s">
        <v>4859</v>
      </c>
      <c r="P543" s="64" t="s">
        <v>1464</v>
      </c>
      <c r="Q543" s="64">
        <v>38.0</v>
      </c>
      <c r="R543" s="64" t="s">
        <v>1464</v>
      </c>
    </row>
    <row r="544" ht="12.75" customHeight="1">
      <c r="A544" s="64">
        <v>858.0</v>
      </c>
      <c r="B544" s="64" t="s">
        <v>4039</v>
      </c>
      <c r="C544" s="64" t="s">
        <v>1376</v>
      </c>
      <c r="D544" s="64" t="s">
        <v>228</v>
      </c>
      <c r="E544" s="64" t="s">
        <v>1496</v>
      </c>
      <c r="F544" s="64" t="s">
        <v>903</v>
      </c>
      <c r="G544" s="64" t="s">
        <v>1464</v>
      </c>
      <c r="H544" s="64" t="s">
        <v>4134</v>
      </c>
      <c r="I544" s="64" t="s">
        <v>40</v>
      </c>
      <c r="J544" s="64">
        <v>4850.0</v>
      </c>
      <c r="K544" s="64">
        <v>75.0</v>
      </c>
      <c r="L544" s="64" t="s">
        <v>23</v>
      </c>
      <c r="M544" s="64" t="s">
        <v>23</v>
      </c>
      <c r="N544" s="64" t="s">
        <v>821</v>
      </c>
      <c r="O544" s="64" t="s">
        <v>4860</v>
      </c>
      <c r="P544" s="64" t="s">
        <v>1464</v>
      </c>
      <c r="Q544" s="64">
        <v>42.0</v>
      </c>
      <c r="R544" s="64" t="s">
        <v>1471</v>
      </c>
    </row>
    <row r="545" ht="12.75" customHeight="1">
      <c r="A545" s="64">
        <v>856.0</v>
      </c>
      <c r="B545" s="64" t="s">
        <v>2153</v>
      </c>
      <c r="C545" s="64" t="s">
        <v>1376</v>
      </c>
      <c r="D545" s="64" t="s">
        <v>228</v>
      </c>
      <c r="E545" s="64" t="s">
        <v>1464</v>
      </c>
      <c r="F545" s="64" t="s">
        <v>1464</v>
      </c>
      <c r="G545" s="64" t="s">
        <v>914</v>
      </c>
      <c r="H545" s="64" t="s">
        <v>4134</v>
      </c>
      <c r="I545" s="64" t="s">
        <v>21</v>
      </c>
      <c r="J545" s="64">
        <v>4100.0</v>
      </c>
      <c r="K545" s="64">
        <v>76.0</v>
      </c>
      <c r="L545" s="64" t="s">
        <v>23</v>
      </c>
      <c r="M545" s="64" t="s">
        <v>23</v>
      </c>
      <c r="N545" s="64" t="s">
        <v>35</v>
      </c>
      <c r="O545" s="64" t="s">
        <v>4861</v>
      </c>
      <c r="P545" s="64" t="s">
        <v>1464</v>
      </c>
      <c r="Q545" s="64">
        <v>38.0</v>
      </c>
      <c r="R545" s="64" t="s">
        <v>1464</v>
      </c>
    </row>
    <row r="546" ht="12.75" customHeight="1">
      <c r="A546" s="64">
        <v>855.0</v>
      </c>
      <c r="B546" s="64" t="s">
        <v>1736</v>
      </c>
      <c r="C546" s="64" t="s">
        <v>1376</v>
      </c>
      <c r="D546" s="64" t="s">
        <v>228</v>
      </c>
      <c r="E546" s="64" t="s">
        <v>1491</v>
      </c>
      <c r="F546" s="64" t="s">
        <v>739</v>
      </c>
      <c r="G546" s="64" t="s">
        <v>1464</v>
      </c>
      <c r="H546" s="64" t="s">
        <v>4134</v>
      </c>
      <c r="I546" s="64" t="s">
        <v>40</v>
      </c>
      <c r="J546" s="64">
        <v>5000.0</v>
      </c>
      <c r="K546" s="64">
        <v>76.0</v>
      </c>
      <c r="L546" s="64" t="s">
        <v>23</v>
      </c>
      <c r="M546" s="64" t="s">
        <v>23</v>
      </c>
      <c r="N546" s="64" t="s">
        <v>821</v>
      </c>
      <c r="O546" s="64" t="s">
        <v>4862</v>
      </c>
      <c r="P546" s="64" t="s">
        <v>1464</v>
      </c>
      <c r="Q546" s="64">
        <v>40.0</v>
      </c>
      <c r="R546" s="64" t="s">
        <v>1464</v>
      </c>
    </row>
    <row r="547" ht="12.75" customHeight="1">
      <c r="A547" s="64">
        <v>854.0</v>
      </c>
      <c r="B547" s="64" t="s">
        <v>2618</v>
      </c>
      <c r="C547" s="64" t="s">
        <v>1376</v>
      </c>
      <c r="D547" s="64" t="s">
        <v>228</v>
      </c>
      <c r="E547" s="64" t="s">
        <v>1464</v>
      </c>
      <c r="F547" s="64" t="s">
        <v>1464</v>
      </c>
      <c r="G547" s="64" t="s">
        <v>1091</v>
      </c>
      <c r="H547" s="64" t="s">
        <v>4134</v>
      </c>
      <c r="I547" s="64" t="s">
        <v>21</v>
      </c>
      <c r="J547" s="64">
        <v>4700.0</v>
      </c>
      <c r="K547" s="64">
        <v>77.0</v>
      </c>
      <c r="L547" s="64" t="s">
        <v>23</v>
      </c>
      <c r="M547" s="64" t="s">
        <v>23</v>
      </c>
      <c r="N547" s="64" t="s">
        <v>821</v>
      </c>
      <c r="O547" s="64" t="s">
        <v>4863</v>
      </c>
      <c r="P547" s="64" t="s">
        <v>816</v>
      </c>
      <c r="Q547" s="64">
        <v>38.0</v>
      </c>
      <c r="R547" s="64" t="s">
        <v>1464</v>
      </c>
    </row>
    <row r="548" ht="12.75" customHeight="1">
      <c r="A548" s="64">
        <v>857.0</v>
      </c>
      <c r="B548" s="64" t="s">
        <v>1969</v>
      </c>
      <c r="C548" s="64" t="s">
        <v>1376</v>
      </c>
      <c r="D548" s="64" t="s">
        <v>228</v>
      </c>
      <c r="E548" s="64" t="s">
        <v>1464</v>
      </c>
      <c r="F548" s="64" t="s">
        <v>1464</v>
      </c>
      <c r="G548" s="64" t="s">
        <v>914</v>
      </c>
      <c r="H548" s="64" t="s">
        <v>4134</v>
      </c>
      <c r="I548" s="64" t="s">
        <v>21</v>
      </c>
      <c r="J548" s="64">
        <v>5200.0</v>
      </c>
      <c r="K548" s="64">
        <v>80.0</v>
      </c>
      <c r="L548" s="64" t="s">
        <v>23</v>
      </c>
      <c r="M548" s="64" t="s">
        <v>23</v>
      </c>
      <c r="N548" s="64" t="s">
        <v>821</v>
      </c>
      <c r="O548" s="64" t="s">
        <v>4864</v>
      </c>
      <c r="P548" s="64" t="s">
        <v>1464</v>
      </c>
      <c r="Q548" s="64">
        <v>42.0</v>
      </c>
      <c r="R548" s="64" t="s">
        <v>1464</v>
      </c>
    </row>
    <row r="549" ht="12.75" customHeight="1">
      <c r="A549" s="64">
        <v>861.0</v>
      </c>
      <c r="B549" s="64" t="s">
        <v>4720</v>
      </c>
      <c r="C549" s="64" t="s">
        <v>1376</v>
      </c>
      <c r="D549" s="64" t="s">
        <v>228</v>
      </c>
      <c r="E549" s="64" t="s">
        <v>1464</v>
      </c>
      <c r="F549" s="64" t="s">
        <v>1464</v>
      </c>
      <c r="G549" s="64" t="s">
        <v>919</v>
      </c>
      <c r="H549" s="64" t="s">
        <v>4142</v>
      </c>
      <c r="I549" s="64" t="s">
        <v>21</v>
      </c>
      <c r="J549" s="64">
        <v>2650.0</v>
      </c>
      <c r="K549" s="64">
        <v>66.0</v>
      </c>
      <c r="L549" s="64" t="s">
        <v>23</v>
      </c>
      <c r="M549" s="64" t="s">
        <v>23</v>
      </c>
      <c r="N549" s="64" t="s">
        <v>814</v>
      </c>
      <c r="O549" s="64" t="s">
        <v>4865</v>
      </c>
      <c r="P549" s="64" t="s">
        <v>1464</v>
      </c>
      <c r="Q549" s="64">
        <v>31.0</v>
      </c>
      <c r="R549" s="64" t="s">
        <v>1464</v>
      </c>
    </row>
    <row r="550" ht="12.75" customHeight="1">
      <c r="A550" s="64">
        <v>869.0</v>
      </c>
      <c r="B550" s="64" t="s">
        <v>1618</v>
      </c>
      <c r="C550" s="64" t="s">
        <v>1376</v>
      </c>
      <c r="D550" s="64" t="s">
        <v>228</v>
      </c>
      <c r="E550" s="64" t="s">
        <v>1464</v>
      </c>
      <c r="F550" s="64" t="s">
        <v>1464</v>
      </c>
      <c r="G550" s="64" t="s">
        <v>953</v>
      </c>
      <c r="H550" s="64" t="s">
        <v>4142</v>
      </c>
      <c r="I550" s="64" t="s">
        <v>21</v>
      </c>
      <c r="J550" s="64">
        <v>3150.0</v>
      </c>
      <c r="K550" s="64">
        <v>68.0</v>
      </c>
      <c r="L550" s="64" t="s">
        <v>23</v>
      </c>
      <c r="M550" s="64" t="s">
        <v>23</v>
      </c>
      <c r="N550" s="64" t="s">
        <v>821</v>
      </c>
      <c r="O550" s="64" t="s">
        <v>4866</v>
      </c>
      <c r="P550" s="64" t="s">
        <v>1464</v>
      </c>
      <c r="Q550" s="64">
        <v>34.0</v>
      </c>
      <c r="R550" s="64" t="s">
        <v>1471</v>
      </c>
    </row>
    <row r="551" ht="12.75" customHeight="1">
      <c r="A551" s="64">
        <v>862.0</v>
      </c>
      <c r="B551" s="64" t="s">
        <v>3405</v>
      </c>
      <c r="C551" s="64" t="s">
        <v>1376</v>
      </c>
      <c r="D551" s="64" t="s">
        <v>228</v>
      </c>
      <c r="E551" s="64" t="s">
        <v>1464</v>
      </c>
      <c r="F551" s="64" t="s">
        <v>1464</v>
      </c>
      <c r="G551" s="64" t="s">
        <v>4867</v>
      </c>
      <c r="H551" s="64" t="s">
        <v>4142</v>
      </c>
      <c r="I551" s="64" t="s">
        <v>21</v>
      </c>
      <c r="J551" s="64">
        <v>3200.0</v>
      </c>
      <c r="K551" s="64">
        <v>70.0</v>
      </c>
      <c r="L551" s="64" t="s">
        <v>23</v>
      </c>
      <c r="M551" s="64" t="s">
        <v>23</v>
      </c>
      <c r="N551" s="64" t="s">
        <v>814</v>
      </c>
      <c r="O551" s="64" t="s">
        <v>4868</v>
      </c>
      <c r="P551" s="64" t="s">
        <v>1464</v>
      </c>
      <c r="Q551" s="64">
        <v>33.0</v>
      </c>
      <c r="R551" s="64" t="s">
        <v>1464</v>
      </c>
    </row>
    <row r="552" ht="12.75" customHeight="1">
      <c r="A552" s="64">
        <v>872.0</v>
      </c>
      <c r="B552" s="64" t="s">
        <v>2472</v>
      </c>
      <c r="C552" s="64" t="s">
        <v>1376</v>
      </c>
      <c r="D552" s="64" t="s">
        <v>228</v>
      </c>
      <c r="E552" s="64" t="s">
        <v>1464</v>
      </c>
      <c r="F552" s="64" t="s">
        <v>1464</v>
      </c>
      <c r="G552" s="64" t="s">
        <v>915</v>
      </c>
      <c r="H552" s="64" t="s">
        <v>4142</v>
      </c>
      <c r="I552" s="64" t="s">
        <v>21</v>
      </c>
      <c r="J552" s="64">
        <v>4000.0</v>
      </c>
      <c r="K552" s="64">
        <v>70.0</v>
      </c>
      <c r="L552" s="64" t="s">
        <v>23</v>
      </c>
      <c r="M552" s="64" t="s">
        <v>23</v>
      </c>
      <c r="N552" s="64" t="s">
        <v>814</v>
      </c>
      <c r="O552" s="64" t="s">
        <v>4869</v>
      </c>
      <c r="P552" s="64" t="s">
        <v>1464</v>
      </c>
      <c r="Q552" s="64">
        <v>36.0</v>
      </c>
      <c r="R552" s="64" t="s">
        <v>1464</v>
      </c>
    </row>
    <row r="553" ht="12.75" customHeight="1">
      <c r="A553" s="64">
        <v>867.0</v>
      </c>
      <c r="B553" s="64" t="s">
        <v>4638</v>
      </c>
      <c r="C553" s="64" t="s">
        <v>1376</v>
      </c>
      <c r="D553" s="64" t="s">
        <v>228</v>
      </c>
      <c r="E553" s="64" t="s">
        <v>1464</v>
      </c>
      <c r="F553" s="64" t="s">
        <v>1464</v>
      </c>
      <c r="G553" s="64" t="s">
        <v>921</v>
      </c>
      <c r="H553" s="64" t="s">
        <v>4142</v>
      </c>
      <c r="I553" s="64" t="s">
        <v>21</v>
      </c>
      <c r="J553" s="64">
        <v>4200.0</v>
      </c>
      <c r="K553" s="64">
        <v>72.0</v>
      </c>
      <c r="L553" s="64" t="s">
        <v>816</v>
      </c>
      <c r="M553" s="64" t="s">
        <v>23</v>
      </c>
      <c r="N553" s="64" t="s">
        <v>814</v>
      </c>
      <c r="O553" s="64" t="s">
        <v>4870</v>
      </c>
      <c r="P553" s="64" t="s">
        <v>1464</v>
      </c>
      <c r="Q553" s="64">
        <v>38.0</v>
      </c>
      <c r="R553" s="64" t="s">
        <v>1464</v>
      </c>
    </row>
    <row r="554" ht="12.75" customHeight="1">
      <c r="A554" s="64">
        <v>871.0</v>
      </c>
      <c r="B554" s="64" t="s">
        <v>4238</v>
      </c>
      <c r="C554" s="64" t="s">
        <v>1376</v>
      </c>
      <c r="D554" s="64" t="s">
        <v>228</v>
      </c>
      <c r="E554" s="64" t="s">
        <v>4871</v>
      </c>
      <c r="F554" s="64" t="s">
        <v>4872</v>
      </c>
      <c r="G554" s="64" t="s">
        <v>1464</v>
      </c>
      <c r="H554" s="64" t="s">
        <v>4142</v>
      </c>
      <c r="I554" s="64" t="s">
        <v>40</v>
      </c>
      <c r="J554" s="64">
        <v>4700.0</v>
      </c>
      <c r="K554" s="64">
        <v>72.0</v>
      </c>
      <c r="L554" s="64" t="s">
        <v>23</v>
      </c>
      <c r="M554" s="64" t="s">
        <v>23</v>
      </c>
      <c r="N554" s="64" t="s">
        <v>814</v>
      </c>
      <c r="O554" s="64" t="s">
        <v>4873</v>
      </c>
      <c r="P554" s="64" t="s">
        <v>1464</v>
      </c>
      <c r="Q554" s="64">
        <v>38.0</v>
      </c>
      <c r="R554" s="64" t="s">
        <v>1464</v>
      </c>
    </row>
    <row r="555" ht="12.75" customHeight="1">
      <c r="A555" s="64">
        <v>868.0</v>
      </c>
      <c r="B555" s="64" t="s">
        <v>1627</v>
      </c>
      <c r="C555" s="64" t="s">
        <v>1376</v>
      </c>
      <c r="D555" s="64" t="s">
        <v>228</v>
      </c>
      <c r="E555" s="64" t="s">
        <v>1464</v>
      </c>
      <c r="F555" s="64" t="s">
        <v>1464</v>
      </c>
      <c r="G555" s="64" t="s">
        <v>953</v>
      </c>
      <c r="H555" s="64" t="s">
        <v>4142</v>
      </c>
      <c r="I555" s="64" t="s">
        <v>21</v>
      </c>
      <c r="J555" s="64">
        <v>4500.0</v>
      </c>
      <c r="K555" s="64">
        <v>74.0</v>
      </c>
      <c r="L555" s="64" t="s">
        <v>23</v>
      </c>
      <c r="M555" s="64" t="s">
        <v>23</v>
      </c>
      <c r="N555" s="64" t="s">
        <v>814</v>
      </c>
      <c r="O555" s="64" t="s">
        <v>4874</v>
      </c>
      <c r="P555" s="64" t="s">
        <v>1464</v>
      </c>
      <c r="Q555" s="64">
        <v>40.0</v>
      </c>
      <c r="R555" s="64" t="s">
        <v>1464</v>
      </c>
    </row>
    <row r="556" ht="12.75" customHeight="1">
      <c r="A556" s="64">
        <v>860.0</v>
      </c>
      <c r="B556" s="64" t="s">
        <v>4875</v>
      </c>
      <c r="C556" s="64" t="s">
        <v>1376</v>
      </c>
      <c r="D556" s="64" t="s">
        <v>228</v>
      </c>
      <c r="E556" s="64" t="s">
        <v>1464</v>
      </c>
      <c r="F556" s="64" t="s">
        <v>1464</v>
      </c>
      <c r="G556" s="64" t="s">
        <v>4785</v>
      </c>
      <c r="H556" s="64" t="s">
        <v>4142</v>
      </c>
      <c r="I556" s="64" t="s">
        <v>21</v>
      </c>
      <c r="J556" s="64">
        <v>4300.0</v>
      </c>
      <c r="K556" s="64">
        <v>75.0</v>
      </c>
      <c r="L556" s="64" t="s">
        <v>23</v>
      </c>
      <c r="M556" s="64" t="s">
        <v>23</v>
      </c>
      <c r="N556" s="64" t="s">
        <v>814</v>
      </c>
      <c r="O556" s="64" t="s">
        <v>4876</v>
      </c>
      <c r="P556" s="64" t="s">
        <v>1464</v>
      </c>
      <c r="Q556" s="64">
        <v>38.0</v>
      </c>
      <c r="R556" s="64" t="s">
        <v>1464</v>
      </c>
    </row>
    <row r="557" ht="12.75" customHeight="1">
      <c r="A557" s="64">
        <v>864.0</v>
      </c>
      <c r="B557" s="64" t="s">
        <v>4677</v>
      </c>
      <c r="C557" s="64" t="s">
        <v>1376</v>
      </c>
      <c r="D557" s="64" t="s">
        <v>228</v>
      </c>
      <c r="E557" s="64" t="s">
        <v>1464</v>
      </c>
      <c r="F557" s="64" t="s">
        <v>1464</v>
      </c>
      <c r="G557" s="64" t="s">
        <v>945</v>
      </c>
      <c r="H557" s="64" t="s">
        <v>4142</v>
      </c>
      <c r="I557" s="64" t="s">
        <v>21</v>
      </c>
      <c r="J557" s="64">
        <v>4400.0</v>
      </c>
      <c r="K557" s="64">
        <v>75.0</v>
      </c>
      <c r="L557" s="64" t="s">
        <v>23</v>
      </c>
      <c r="M557" s="64" t="s">
        <v>23</v>
      </c>
      <c r="N557" s="64" t="s">
        <v>814</v>
      </c>
      <c r="O557" s="64" t="s">
        <v>4877</v>
      </c>
      <c r="P557" s="64" t="s">
        <v>1464</v>
      </c>
      <c r="Q557" s="64">
        <v>39.0</v>
      </c>
      <c r="R557" s="64" t="s">
        <v>1464</v>
      </c>
    </row>
    <row r="558" ht="12.75" customHeight="1">
      <c r="A558" s="64">
        <v>870.0</v>
      </c>
      <c r="B558" s="64" t="s">
        <v>4402</v>
      </c>
      <c r="C558" s="64" t="s">
        <v>1376</v>
      </c>
      <c r="D558" s="64" t="s">
        <v>228</v>
      </c>
      <c r="E558" s="64" t="s">
        <v>1464</v>
      </c>
      <c r="F558" s="64" t="s">
        <v>1464</v>
      </c>
      <c r="G558" s="64" t="s">
        <v>948</v>
      </c>
      <c r="H558" s="64" t="s">
        <v>4142</v>
      </c>
      <c r="I558" s="64" t="s">
        <v>21</v>
      </c>
      <c r="J558" s="64">
        <v>4700.0</v>
      </c>
      <c r="K558" s="64">
        <v>77.0</v>
      </c>
      <c r="L558" s="64" t="s">
        <v>23</v>
      </c>
      <c r="M558" s="64" t="s">
        <v>23</v>
      </c>
      <c r="N558" s="64" t="s">
        <v>35</v>
      </c>
      <c r="O558" s="64" t="s">
        <v>4878</v>
      </c>
      <c r="P558" s="64" t="s">
        <v>1464</v>
      </c>
      <c r="Q558" s="64">
        <v>42.0</v>
      </c>
      <c r="R558" s="64" t="s">
        <v>1471</v>
      </c>
    </row>
    <row r="559" ht="12.75" customHeight="1">
      <c r="A559" s="64">
        <v>863.0</v>
      </c>
      <c r="B559" s="64" t="s">
        <v>4879</v>
      </c>
      <c r="C559" s="64" t="s">
        <v>1376</v>
      </c>
      <c r="D559" s="64" t="s">
        <v>228</v>
      </c>
      <c r="E559" s="64" t="s">
        <v>1470</v>
      </c>
      <c r="F559" s="64" t="s">
        <v>275</v>
      </c>
      <c r="G559" s="64" t="s">
        <v>1464</v>
      </c>
      <c r="H559" s="64" t="s">
        <v>4142</v>
      </c>
      <c r="I559" s="64" t="s">
        <v>40</v>
      </c>
      <c r="J559" s="64">
        <v>4900.0</v>
      </c>
      <c r="K559" s="64">
        <v>77.0</v>
      </c>
      <c r="L559" s="64" t="s">
        <v>23</v>
      </c>
      <c r="M559" s="64" t="s">
        <v>35</v>
      </c>
      <c r="N559" s="64" t="s">
        <v>814</v>
      </c>
      <c r="O559" s="64" t="s">
        <v>4880</v>
      </c>
      <c r="P559" s="64" t="s">
        <v>1464</v>
      </c>
      <c r="Q559" s="64">
        <v>39.0</v>
      </c>
      <c r="R559" s="64" t="s">
        <v>1464</v>
      </c>
    </row>
    <row r="560" ht="12.75" customHeight="1">
      <c r="A560" s="64">
        <v>865.0</v>
      </c>
      <c r="B560" s="64" t="s">
        <v>1527</v>
      </c>
      <c r="C560" s="64" t="s">
        <v>1376</v>
      </c>
      <c r="D560" s="64" t="s">
        <v>228</v>
      </c>
      <c r="E560" s="64" t="s">
        <v>1496</v>
      </c>
      <c r="F560" s="64" t="s">
        <v>903</v>
      </c>
      <c r="G560" s="64" t="s">
        <v>1464</v>
      </c>
      <c r="H560" s="64" t="s">
        <v>4142</v>
      </c>
      <c r="I560" s="64" t="s">
        <v>40</v>
      </c>
      <c r="J560" s="64">
        <v>5000.0</v>
      </c>
      <c r="K560" s="64">
        <v>77.0</v>
      </c>
      <c r="L560" s="64" t="s">
        <v>23</v>
      </c>
      <c r="M560" s="64" t="s">
        <v>23</v>
      </c>
      <c r="N560" s="64" t="s">
        <v>814</v>
      </c>
      <c r="O560" s="64" t="s">
        <v>4881</v>
      </c>
      <c r="P560" s="64" t="s">
        <v>1464</v>
      </c>
      <c r="Q560" s="64">
        <v>40.0</v>
      </c>
      <c r="R560" s="64" t="s">
        <v>1464</v>
      </c>
    </row>
    <row r="561" ht="12.75" customHeight="1">
      <c r="A561" s="64">
        <v>866.0</v>
      </c>
      <c r="B561" s="64" t="s">
        <v>3114</v>
      </c>
      <c r="C561" s="64" t="s">
        <v>1376</v>
      </c>
      <c r="D561" s="64" t="s">
        <v>228</v>
      </c>
      <c r="E561" s="64" t="s">
        <v>1464</v>
      </c>
      <c r="F561" s="64" t="s">
        <v>1464</v>
      </c>
      <c r="G561" s="64" t="s">
        <v>948</v>
      </c>
      <c r="H561" s="64" t="s">
        <v>4142</v>
      </c>
      <c r="I561" s="64" t="s">
        <v>21</v>
      </c>
      <c r="J561" s="64">
        <v>6100.0</v>
      </c>
      <c r="K561" s="64">
        <v>80.0</v>
      </c>
      <c r="L561" s="64" t="s">
        <v>23</v>
      </c>
      <c r="M561" s="64" t="s">
        <v>23</v>
      </c>
      <c r="N561" s="64" t="s">
        <v>814</v>
      </c>
      <c r="O561" s="64" t="s">
        <v>4882</v>
      </c>
      <c r="P561" s="64" t="s">
        <v>1464</v>
      </c>
      <c r="Q561" s="64">
        <v>44.0</v>
      </c>
      <c r="R561" s="64" t="s">
        <v>1464</v>
      </c>
    </row>
    <row r="562" ht="12.75" customHeight="1">
      <c r="A562" s="64">
        <v>876.0</v>
      </c>
      <c r="B562" s="64" t="s">
        <v>4147</v>
      </c>
      <c r="C562" s="64" t="s">
        <v>1376</v>
      </c>
      <c r="D562" s="64" t="s">
        <v>228</v>
      </c>
      <c r="E562" s="64" t="s">
        <v>4871</v>
      </c>
      <c r="F562" s="64" t="s">
        <v>4872</v>
      </c>
      <c r="G562" s="64" t="s">
        <v>1464</v>
      </c>
      <c r="H562" s="64" t="s">
        <v>4151</v>
      </c>
      <c r="I562" s="64" t="s">
        <v>40</v>
      </c>
      <c r="J562" s="64">
        <v>3050.0</v>
      </c>
      <c r="K562" s="64">
        <v>65.0</v>
      </c>
      <c r="L562" s="64" t="s">
        <v>23</v>
      </c>
      <c r="M562" s="64" t="s">
        <v>23</v>
      </c>
      <c r="N562" s="64" t="s">
        <v>814</v>
      </c>
      <c r="O562" s="64" t="s">
        <v>4883</v>
      </c>
      <c r="P562" s="64" t="s">
        <v>1464</v>
      </c>
      <c r="Q562" s="64">
        <v>33.0</v>
      </c>
      <c r="R562" s="64" t="s">
        <v>1464</v>
      </c>
    </row>
    <row r="563" ht="12.75" customHeight="1">
      <c r="A563" s="64">
        <v>874.0</v>
      </c>
      <c r="B563" s="64" t="s">
        <v>4884</v>
      </c>
      <c r="C563" s="64" t="s">
        <v>1376</v>
      </c>
      <c r="D563" s="64" t="s">
        <v>228</v>
      </c>
      <c r="E563" s="64" t="s">
        <v>1555</v>
      </c>
      <c r="F563" s="64" t="s">
        <v>1379</v>
      </c>
      <c r="G563" s="64" t="s">
        <v>1464</v>
      </c>
      <c r="H563" s="64" t="s">
        <v>4151</v>
      </c>
      <c r="I563" s="64" t="s">
        <v>40</v>
      </c>
      <c r="J563" s="64">
        <v>3400.0</v>
      </c>
      <c r="K563" s="64">
        <v>70.0</v>
      </c>
      <c r="L563" s="64" t="s">
        <v>23</v>
      </c>
      <c r="M563" s="64" t="s">
        <v>23</v>
      </c>
      <c r="N563" s="64" t="s">
        <v>814</v>
      </c>
      <c r="O563" s="64" t="s">
        <v>4885</v>
      </c>
      <c r="P563" s="64" t="s">
        <v>1464</v>
      </c>
      <c r="Q563" s="64">
        <v>35.0</v>
      </c>
      <c r="R563" s="64" t="s">
        <v>1464</v>
      </c>
    </row>
    <row r="564" ht="12.75" customHeight="1">
      <c r="A564" s="64">
        <v>878.0</v>
      </c>
      <c r="B564" s="64" t="s">
        <v>3114</v>
      </c>
      <c r="C564" s="64" t="s">
        <v>1376</v>
      </c>
      <c r="D564" s="64" t="s">
        <v>228</v>
      </c>
      <c r="E564" s="64" t="s">
        <v>1464</v>
      </c>
      <c r="F564" s="64" t="s">
        <v>1464</v>
      </c>
      <c r="G564" s="64" t="s">
        <v>1206</v>
      </c>
      <c r="H564" s="64" t="s">
        <v>4151</v>
      </c>
      <c r="I564" s="64" t="s">
        <v>21</v>
      </c>
      <c r="J564" s="64">
        <v>3500.0</v>
      </c>
      <c r="K564" s="64">
        <v>71.0</v>
      </c>
      <c r="L564" s="64" t="s">
        <v>23</v>
      </c>
      <c r="M564" s="64" t="s">
        <v>23</v>
      </c>
      <c r="N564" s="64" t="s">
        <v>814</v>
      </c>
      <c r="O564" s="64" t="s">
        <v>4886</v>
      </c>
      <c r="P564" s="64" t="s">
        <v>1464</v>
      </c>
      <c r="Q564" s="64">
        <v>34.0</v>
      </c>
      <c r="R564" s="64" t="s">
        <v>1464</v>
      </c>
    </row>
    <row r="565" ht="12.75" customHeight="1">
      <c r="A565" s="64">
        <v>879.0</v>
      </c>
      <c r="B565" s="64" t="s">
        <v>4887</v>
      </c>
      <c r="C565" s="64" t="s">
        <v>1376</v>
      </c>
      <c r="D565" s="64" t="s">
        <v>228</v>
      </c>
      <c r="E565" s="64" t="s">
        <v>1496</v>
      </c>
      <c r="F565" s="64" t="s">
        <v>903</v>
      </c>
      <c r="G565" s="64" t="s">
        <v>1464</v>
      </c>
      <c r="H565" s="64" t="s">
        <v>4151</v>
      </c>
      <c r="I565" s="64" t="s">
        <v>40</v>
      </c>
      <c r="J565" s="64">
        <v>4150.0</v>
      </c>
      <c r="K565" s="64">
        <v>73.0</v>
      </c>
      <c r="L565" s="64" t="s">
        <v>23</v>
      </c>
      <c r="M565" s="64" t="s">
        <v>23</v>
      </c>
      <c r="N565" s="64" t="s">
        <v>814</v>
      </c>
      <c r="O565" s="64" t="s">
        <v>4888</v>
      </c>
      <c r="P565" s="64" t="s">
        <v>1464</v>
      </c>
      <c r="Q565" s="64">
        <v>36.0</v>
      </c>
      <c r="R565" s="64" t="s">
        <v>1464</v>
      </c>
    </row>
    <row r="566" ht="12.75" customHeight="1">
      <c r="A566" s="64">
        <v>873.0</v>
      </c>
      <c r="B566" s="64" t="s">
        <v>4889</v>
      </c>
      <c r="C566" s="64" t="s">
        <v>1376</v>
      </c>
      <c r="D566" s="64" t="s">
        <v>228</v>
      </c>
      <c r="E566" s="64" t="s">
        <v>1572</v>
      </c>
      <c r="F566" s="64" t="s">
        <v>414</v>
      </c>
      <c r="G566" s="64" t="s">
        <v>1464</v>
      </c>
      <c r="H566" s="64" t="s">
        <v>4151</v>
      </c>
      <c r="I566" s="64" t="s">
        <v>40</v>
      </c>
      <c r="J566" s="64">
        <v>4600.0</v>
      </c>
      <c r="K566" s="64">
        <v>74.0</v>
      </c>
      <c r="L566" s="64" t="s">
        <v>23</v>
      </c>
      <c r="M566" s="64" t="s">
        <v>23</v>
      </c>
      <c r="N566" s="64" t="s">
        <v>814</v>
      </c>
      <c r="O566" s="64" t="s">
        <v>4890</v>
      </c>
      <c r="P566" s="64" t="s">
        <v>1464</v>
      </c>
      <c r="Q566" s="64">
        <v>38.0</v>
      </c>
      <c r="R566" s="64" t="s">
        <v>1464</v>
      </c>
    </row>
    <row r="567" ht="12.75" customHeight="1">
      <c r="A567" s="64">
        <v>880.0</v>
      </c>
      <c r="B567" s="64" t="s">
        <v>4891</v>
      </c>
      <c r="C567" s="64" t="s">
        <v>1376</v>
      </c>
      <c r="D567" s="64" t="s">
        <v>228</v>
      </c>
      <c r="E567" s="64" t="s">
        <v>1464</v>
      </c>
      <c r="F567" s="64" t="s">
        <v>1464</v>
      </c>
      <c r="G567" s="64" t="s">
        <v>914</v>
      </c>
      <c r="H567" s="64" t="s">
        <v>4151</v>
      </c>
      <c r="I567" s="64" t="s">
        <v>21</v>
      </c>
      <c r="J567" s="64">
        <v>4600.0</v>
      </c>
      <c r="K567" s="64">
        <v>75.0</v>
      </c>
      <c r="L567" s="64" t="s">
        <v>23</v>
      </c>
      <c r="M567" s="64" t="s">
        <v>35</v>
      </c>
      <c r="N567" s="64" t="s">
        <v>814</v>
      </c>
      <c r="O567" s="64" t="s">
        <v>4892</v>
      </c>
      <c r="P567" s="64" t="s">
        <v>1464</v>
      </c>
      <c r="Q567" s="64">
        <v>37.0</v>
      </c>
      <c r="R567" s="64" t="s">
        <v>1464</v>
      </c>
    </row>
    <row r="568" ht="12.75" customHeight="1">
      <c r="A568" s="64">
        <v>877.0</v>
      </c>
      <c r="B568" s="64" t="s">
        <v>4893</v>
      </c>
      <c r="C568" s="64" t="s">
        <v>1376</v>
      </c>
      <c r="D568" s="64" t="s">
        <v>228</v>
      </c>
      <c r="E568" s="64" t="s">
        <v>1464</v>
      </c>
      <c r="F568" s="64" t="s">
        <v>1464</v>
      </c>
      <c r="G568" s="64" t="s">
        <v>933</v>
      </c>
      <c r="H568" s="64" t="s">
        <v>4151</v>
      </c>
      <c r="I568" s="64" t="s">
        <v>21</v>
      </c>
      <c r="J568" s="64">
        <v>5250.0</v>
      </c>
      <c r="K568" s="64">
        <v>79.0</v>
      </c>
      <c r="L568" s="64" t="s">
        <v>23</v>
      </c>
      <c r="M568" s="64" t="s">
        <v>23</v>
      </c>
      <c r="N568" s="64" t="s">
        <v>814</v>
      </c>
      <c r="O568" s="64" t="s">
        <v>4894</v>
      </c>
      <c r="P568" s="64" t="s">
        <v>1464</v>
      </c>
      <c r="Q568" s="64">
        <v>38.0</v>
      </c>
      <c r="R568" s="64" t="s">
        <v>1464</v>
      </c>
    </row>
    <row r="569" ht="12.75" customHeight="1">
      <c r="A569" s="64">
        <v>875.0</v>
      </c>
      <c r="B569" s="64" t="s">
        <v>4895</v>
      </c>
      <c r="C569" s="64" t="s">
        <v>1376</v>
      </c>
      <c r="D569" s="64" t="s">
        <v>228</v>
      </c>
      <c r="E569" s="64" t="s">
        <v>1555</v>
      </c>
      <c r="F569" s="64" t="s">
        <v>1379</v>
      </c>
      <c r="G569" s="64" t="s">
        <v>1464</v>
      </c>
      <c r="H569" s="64" t="s">
        <v>4151</v>
      </c>
      <c r="I569" s="64" t="s">
        <v>40</v>
      </c>
      <c r="J569" s="64">
        <v>5100.0</v>
      </c>
      <c r="K569" s="64">
        <v>80.0</v>
      </c>
      <c r="L569" s="64" t="s">
        <v>23</v>
      </c>
      <c r="M569" s="64" t="s">
        <v>23</v>
      </c>
      <c r="N569" s="64" t="s">
        <v>814</v>
      </c>
      <c r="O569" s="64" t="s">
        <v>4896</v>
      </c>
      <c r="P569" s="64" t="s">
        <v>1464</v>
      </c>
      <c r="Q569" s="64">
        <v>40.0</v>
      </c>
      <c r="R569" s="64" t="s">
        <v>1464</v>
      </c>
    </row>
    <row r="570" ht="12.75" customHeight="1">
      <c r="A570" s="64">
        <v>882.0</v>
      </c>
      <c r="B570" s="64" t="s">
        <v>4720</v>
      </c>
      <c r="C570" s="64" t="s">
        <v>1376</v>
      </c>
      <c r="D570" s="64" t="s">
        <v>228</v>
      </c>
      <c r="E570" s="64" t="s">
        <v>1464</v>
      </c>
      <c r="F570" s="64" t="s">
        <v>1464</v>
      </c>
      <c r="G570" s="64" t="s">
        <v>919</v>
      </c>
      <c r="H570" s="64" t="s">
        <v>4154</v>
      </c>
      <c r="I570" s="64" t="s">
        <v>21</v>
      </c>
      <c r="J570" s="64">
        <v>2700.0</v>
      </c>
      <c r="K570" s="64">
        <v>63.0</v>
      </c>
      <c r="L570" s="64" t="s">
        <v>23</v>
      </c>
      <c r="M570" s="64" t="s">
        <v>23</v>
      </c>
      <c r="N570" s="64" t="s">
        <v>814</v>
      </c>
      <c r="O570" s="64" t="s">
        <v>4897</v>
      </c>
      <c r="P570" s="64" t="s">
        <v>1464</v>
      </c>
      <c r="Q570" s="64">
        <v>32.0</v>
      </c>
      <c r="R570" s="64" t="s">
        <v>1464</v>
      </c>
    </row>
    <row r="571" ht="12.75" customHeight="1">
      <c r="A571" s="64">
        <v>888.0</v>
      </c>
      <c r="B571" s="64" t="s">
        <v>4898</v>
      </c>
      <c r="C571" s="64" t="s">
        <v>1376</v>
      </c>
      <c r="D571" s="64" t="s">
        <v>228</v>
      </c>
      <c r="E571" s="64" t="s">
        <v>1491</v>
      </c>
      <c r="F571" s="64" t="s">
        <v>739</v>
      </c>
      <c r="G571" s="64" t="s">
        <v>1464</v>
      </c>
      <c r="H571" s="64" t="s">
        <v>4154</v>
      </c>
      <c r="I571" s="64" t="s">
        <v>40</v>
      </c>
      <c r="J571" s="64">
        <v>2900.0</v>
      </c>
      <c r="K571" s="64">
        <v>66.0</v>
      </c>
      <c r="L571" s="64" t="s">
        <v>23</v>
      </c>
      <c r="M571" s="64" t="s">
        <v>23</v>
      </c>
      <c r="N571" s="64" t="s">
        <v>814</v>
      </c>
      <c r="O571" s="64" t="s">
        <v>4899</v>
      </c>
      <c r="P571" s="64" t="s">
        <v>1464</v>
      </c>
      <c r="Q571" s="64">
        <v>32.0</v>
      </c>
      <c r="R571" s="64" t="s">
        <v>1464</v>
      </c>
    </row>
    <row r="572" ht="12.75" customHeight="1">
      <c r="A572" s="64">
        <v>881.0</v>
      </c>
      <c r="B572" s="64" t="s">
        <v>2191</v>
      </c>
      <c r="C572" s="64" t="s">
        <v>1376</v>
      </c>
      <c r="D572" s="64" t="s">
        <v>228</v>
      </c>
      <c r="E572" s="64" t="s">
        <v>1464</v>
      </c>
      <c r="F572" s="64" t="s">
        <v>1464</v>
      </c>
      <c r="G572" s="64" t="s">
        <v>1019</v>
      </c>
      <c r="H572" s="64" t="s">
        <v>4154</v>
      </c>
      <c r="I572" s="64" t="s">
        <v>21</v>
      </c>
      <c r="J572" s="64">
        <v>2800.0</v>
      </c>
      <c r="K572" s="64">
        <v>69.0</v>
      </c>
      <c r="L572" s="64" t="s">
        <v>23</v>
      </c>
      <c r="M572" s="64" t="s">
        <v>23</v>
      </c>
      <c r="N572" s="64" t="s">
        <v>814</v>
      </c>
      <c r="O572" s="64" t="s">
        <v>4900</v>
      </c>
      <c r="P572" s="64" t="s">
        <v>1464</v>
      </c>
      <c r="Q572" s="64">
        <v>32.0</v>
      </c>
      <c r="R572" s="64" t="s">
        <v>1464</v>
      </c>
    </row>
    <row r="573" ht="12.75" customHeight="1">
      <c r="A573" s="64">
        <v>885.0</v>
      </c>
      <c r="B573" s="64" t="s">
        <v>2181</v>
      </c>
      <c r="C573" s="64" t="s">
        <v>1376</v>
      </c>
      <c r="D573" s="64" t="s">
        <v>228</v>
      </c>
      <c r="E573" s="64" t="s">
        <v>1464</v>
      </c>
      <c r="F573" s="64" t="s">
        <v>1464</v>
      </c>
      <c r="G573" s="64" t="s">
        <v>4867</v>
      </c>
      <c r="H573" s="64" t="s">
        <v>4154</v>
      </c>
      <c r="I573" s="64" t="s">
        <v>21</v>
      </c>
      <c r="J573" s="64">
        <v>3600.0</v>
      </c>
      <c r="K573" s="64">
        <v>72.0</v>
      </c>
      <c r="L573" s="64" t="s">
        <v>23</v>
      </c>
      <c r="M573" s="64" t="s">
        <v>35</v>
      </c>
      <c r="N573" s="64" t="s">
        <v>814</v>
      </c>
      <c r="O573" s="64" t="s">
        <v>4901</v>
      </c>
      <c r="P573" s="64" t="s">
        <v>1464</v>
      </c>
      <c r="Q573" s="64">
        <v>36.0</v>
      </c>
      <c r="R573" s="64" t="s">
        <v>1464</v>
      </c>
    </row>
    <row r="574" ht="12.75" customHeight="1">
      <c r="A574" s="64">
        <v>889.0</v>
      </c>
      <c r="B574" s="64" t="s">
        <v>4902</v>
      </c>
      <c r="C574" s="64" t="s">
        <v>1376</v>
      </c>
      <c r="D574" s="64" t="s">
        <v>228</v>
      </c>
      <c r="E574" s="64" t="s">
        <v>1491</v>
      </c>
      <c r="F574" s="64" t="s">
        <v>739</v>
      </c>
      <c r="G574" s="64" t="s">
        <v>1464</v>
      </c>
      <c r="H574" s="64" t="s">
        <v>4154</v>
      </c>
      <c r="I574" s="64" t="s">
        <v>40</v>
      </c>
      <c r="J574" s="64">
        <v>3900.0</v>
      </c>
      <c r="K574" s="64">
        <v>72.0</v>
      </c>
      <c r="L574" s="64" t="s">
        <v>23</v>
      </c>
      <c r="M574" s="64" t="s">
        <v>23</v>
      </c>
      <c r="N574" s="64" t="s">
        <v>814</v>
      </c>
      <c r="O574" s="64" t="s">
        <v>4903</v>
      </c>
      <c r="P574" s="64" t="s">
        <v>1464</v>
      </c>
      <c r="Q574" s="64">
        <v>36.0</v>
      </c>
      <c r="R574" s="64" t="s">
        <v>1464</v>
      </c>
    </row>
    <row r="575" ht="12.75" customHeight="1">
      <c r="A575" s="64">
        <v>884.0</v>
      </c>
      <c r="B575" s="64" t="s">
        <v>4402</v>
      </c>
      <c r="C575" s="64" t="s">
        <v>1376</v>
      </c>
      <c r="D575" s="64" t="s">
        <v>228</v>
      </c>
      <c r="E575" s="64" t="s">
        <v>1464</v>
      </c>
      <c r="F575" s="64" t="s">
        <v>1464</v>
      </c>
      <c r="G575" s="64" t="s">
        <v>1009</v>
      </c>
      <c r="H575" s="64" t="s">
        <v>4154</v>
      </c>
      <c r="I575" s="64" t="s">
        <v>21</v>
      </c>
      <c r="J575" s="64">
        <v>3900.0</v>
      </c>
      <c r="K575" s="64">
        <v>72.0</v>
      </c>
      <c r="L575" s="64" t="s">
        <v>23</v>
      </c>
      <c r="M575" s="64" t="s">
        <v>23</v>
      </c>
      <c r="N575" s="64" t="s">
        <v>814</v>
      </c>
      <c r="O575" s="64" t="s">
        <v>4904</v>
      </c>
      <c r="P575" s="64" t="s">
        <v>1464</v>
      </c>
      <c r="Q575" s="64">
        <v>36.0</v>
      </c>
      <c r="R575" s="64" t="s">
        <v>1464</v>
      </c>
    </row>
    <row r="576" ht="12.75" customHeight="1">
      <c r="A576" s="64">
        <v>887.0</v>
      </c>
      <c r="B576" s="64" t="s">
        <v>4905</v>
      </c>
      <c r="C576" s="64" t="s">
        <v>1376</v>
      </c>
      <c r="D576" s="64" t="s">
        <v>228</v>
      </c>
      <c r="E576" s="64" t="s">
        <v>1572</v>
      </c>
      <c r="F576" s="64" t="s">
        <v>414</v>
      </c>
      <c r="G576" s="64" t="s">
        <v>1464</v>
      </c>
      <c r="H576" s="64" t="s">
        <v>4154</v>
      </c>
      <c r="I576" s="64" t="s">
        <v>40</v>
      </c>
      <c r="J576" s="64">
        <v>4500.0</v>
      </c>
      <c r="K576" s="64">
        <v>73.0</v>
      </c>
      <c r="L576" s="64" t="s">
        <v>23</v>
      </c>
      <c r="M576" s="64" t="s">
        <v>23</v>
      </c>
      <c r="N576" s="64" t="s">
        <v>814</v>
      </c>
      <c r="O576" s="64" t="s">
        <v>4906</v>
      </c>
      <c r="P576" s="64" t="s">
        <v>816</v>
      </c>
      <c r="Q576" s="64">
        <v>40.0</v>
      </c>
      <c r="R576" s="64" t="s">
        <v>1464</v>
      </c>
    </row>
    <row r="577" ht="12.75" customHeight="1">
      <c r="A577" s="64">
        <v>886.0</v>
      </c>
      <c r="B577" s="64" t="s">
        <v>1715</v>
      </c>
      <c r="C577" s="64" t="s">
        <v>1376</v>
      </c>
      <c r="D577" s="64" t="s">
        <v>228</v>
      </c>
      <c r="E577" s="64" t="s">
        <v>1572</v>
      </c>
      <c r="F577" s="64" t="s">
        <v>414</v>
      </c>
      <c r="G577" s="64" t="s">
        <v>1464</v>
      </c>
      <c r="H577" s="64" t="s">
        <v>4154</v>
      </c>
      <c r="I577" s="64" t="s">
        <v>40</v>
      </c>
      <c r="J577" s="64">
        <v>5900.0</v>
      </c>
      <c r="K577" s="64">
        <v>78.0</v>
      </c>
      <c r="L577" s="64" t="s">
        <v>23</v>
      </c>
      <c r="M577" s="64" t="s">
        <v>23</v>
      </c>
      <c r="N577" s="64" t="s">
        <v>821</v>
      </c>
      <c r="O577" s="64" t="s">
        <v>4907</v>
      </c>
      <c r="P577" s="64" t="s">
        <v>1464</v>
      </c>
      <c r="Q577" s="64">
        <v>44.0</v>
      </c>
      <c r="R577" s="64" t="s">
        <v>1464</v>
      </c>
    </row>
    <row r="578" ht="12.75" customHeight="1">
      <c r="A578" s="64">
        <v>883.0</v>
      </c>
      <c r="B578" s="64" t="s">
        <v>1718</v>
      </c>
      <c r="C578" s="64" t="s">
        <v>1376</v>
      </c>
      <c r="D578" s="64" t="s">
        <v>228</v>
      </c>
      <c r="E578" s="64" t="s">
        <v>1464</v>
      </c>
      <c r="F578" s="64" t="s">
        <v>1464</v>
      </c>
      <c r="G578" s="64" t="s">
        <v>896</v>
      </c>
      <c r="H578" s="64" t="s">
        <v>4154</v>
      </c>
      <c r="I578" s="64" t="s">
        <v>21</v>
      </c>
      <c r="J578" s="64">
        <v>5900.0</v>
      </c>
      <c r="K578" s="64">
        <v>79.0</v>
      </c>
      <c r="L578" s="64" t="s">
        <v>23</v>
      </c>
      <c r="M578" s="64" t="s">
        <v>23</v>
      </c>
      <c r="N578" s="64" t="s">
        <v>814</v>
      </c>
      <c r="O578" s="64" t="s">
        <v>4908</v>
      </c>
      <c r="P578" s="64" t="s">
        <v>1464</v>
      </c>
      <c r="Q578" s="64">
        <v>49.0</v>
      </c>
      <c r="R578" s="64" t="s">
        <v>1464</v>
      </c>
    </row>
    <row r="579" ht="12.75" customHeight="1">
      <c r="A579" s="64">
        <v>896.0</v>
      </c>
      <c r="B579" s="64" t="s">
        <v>2621</v>
      </c>
      <c r="C579" s="64" t="s">
        <v>1376</v>
      </c>
      <c r="D579" s="64" t="s">
        <v>228</v>
      </c>
      <c r="E579" s="64" t="s">
        <v>1464</v>
      </c>
      <c r="F579" s="64" t="s">
        <v>1464</v>
      </c>
      <c r="G579" s="64" t="s">
        <v>953</v>
      </c>
      <c r="H579" s="64" t="s">
        <v>4165</v>
      </c>
      <c r="I579" s="64" t="s">
        <v>21</v>
      </c>
      <c r="J579" s="64">
        <v>2000.0</v>
      </c>
      <c r="K579" s="64">
        <v>60.0</v>
      </c>
      <c r="L579" s="64" t="s">
        <v>23</v>
      </c>
      <c r="M579" s="64" t="s">
        <v>23</v>
      </c>
      <c r="N579" s="64" t="s">
        <v>35</v>
      </c>
      <c r="O579" s="64" t="s">
        <v>4909</v>
      </c>
      <c r="P579" s="64" t="s">
        <v>1464</v>
      </c>
      <c r="Q579" s="64">
        <v>28.0</v>
      </c>
      <c r="R579" s="64" t="s">
        <v>1471</v>
      </c>
    </row>
    <row r="580" ht="12.75" customHeight="1">
      <c r="A580" s="64">
        <v>897.0</v>
      </c>
      <c r="B580" s="64" t="s">
        <v>1906</v>
      </c>
      <c r="C580" s="64" t="s">
        <v>1376</v>
      </c>
      <c r="D580" s="64" t="s">
        <v>228</v>
      </c>
      <c r="E580" s="64" t="s">
        <v>1464</v>
      </c>
      <c r="F580" s="64" t="s">
        <v>1464</v>
      </c>
      <c r="G580" s="64" t="s">
        <v>1334</v>
      </c>
      <c r="H580" s="64" t="s">
        <v>4165</v>
      </c>
      <c r="I580" s="64" t="s">
        <v>21</v>
      </c>
      <c r="J580" s="64">
        <v>2900.0</v>
      </c>
      <c r="K580" s="64">
        <v>65.0</v>
      </c>
      <c r="L580" s="64" t="s">
        <v>23</v>
      </c>
      <c r="M580" s="64" t="s">
        <v>23</v>
      </c>
      <c r="N580" s="64" t="s">
        <v>35</v>
      </c>
      <c r="O580" s="64" t="s">
        <v>4910</v>
      </c>
      <c r="P580" s="64" t="s">
        <v>1464</v>
      </c>
      <c r="Q580" s="64">
        <v>32.0</v>
      </c>
      <c r="R580" s="64" t="s">
        <v>1471</v>
      </c>
    </row>
    <row r="581" ht="12.75" customHeight="1">
      <c r="A581" s="64">
        <v>893.0</v>
      </c>
      <c r="B581" s="64" t="s">
        <v>4238</v>
      </c>
      <c r="C581" s="64" t="s">
        <v>1376</v>
      </c>
      <c r="D581" s="64" t="s">
        <v>228</v>
      </c>
      <c r="E581" s="64" t="s">
        <v>1464</v>
      </c>
      <c r="F581" s="64" t="s">
        <v>1464</v>
      </c>
      <c r="G581" s="64" t="s">
        <v>4911</v>
      </c>
      <c r="H581" s="64" t="s">
        <v>4165</v>
      </c>
      <c r="I581" s="64" t="s">
        <v>21</v>
      </c>
      <c r="J581" s="64">
        <v>2800.0</v>
      </c>
      <c r="K581" s="64">
        <v>68.0</v>
      </c>
      <c r="L581" s="64" t="s">
        <v>23</v>
      </c>
      <c r="M581" s="64" t="s">
        <v>23</v>
      </c>
      <c r="N581" s="64" t="s">
        <v>35</v>
      </c>
      <c r="O581" s="64" t="s">
        <v>4912</v>
      </c>
      <c r="P581" s="64" t="s">
        <v>1464</v>
      </c>
      <c r="Q581" s="64">
        <v>30.0</v>
      </c>
      <c r="R581" s="64" t="s">
        <v>1471</v>
      </c>
    </row>
    <row r="582" ht="12.75" customHeight="1">
      <c r="A582" s="64">
        <v>1403.0</v>
      </c>
      <c r="B582" s="64" t="s">
        <v>4544</v>
      </c>
      <c r="C582" s="64" t="s">
        <v>1376</v>
      </c>
      <c r="D582" s="64" t="s">
        <v>228</v>
      </c>
      <c r="E582" s="64" t="s">
        <v>1464</v>
      </c>
      <c r="F582" s="64" t="s">
        <v>1464</v>
      </c>
      <c r="G582" s="64" t="s">
        <v>4785</v>
      </c>
      <c r="H582" s="64" t="s">
        <v>4165</v>
      </c>
      <c r="I582" s="64" t="s">
        <v>21</v>
      </c>
      <c r="J582" s="64">
        <v>3450.0</v>
      </c>
      <c r="K582" s="64">
        <v>71.0</v>
      </c>
      <c r="L582" s="64" t="s">
        <v>23</v>
      </c>
      <c r="M582" s="64" t="s">
        <v>23</v>
      </c>
      <c r="N582" s="64" t="s">
        <v>821</v>
      </c>
      <c r="O582" s="64" t="s">
        <v>4913</v>
      </c>
      <c r="P582" s="64" t="s">
        <v>1464</v>
      </c>
      <c r="Q582" s="64">
        <v>34.0</v>
      </c>
      <c r="R582" s="64" t="s">
        <v>1471</v>
      </c>
    </row>
    <row r="583" ht="12.75" customHeight="1">
      <c r="A583" s="64">
        <v>892.0</v>
      </c>
      <c r="B583" s="64" t="s">
        <v>3323</v>
      </c>
      <c r="C583" s="64" t="s">
        <v>1376</v>
      </c>
      <c r="D583" s="64" t="s">
        <v>228</v>
      </c>
      <c r="E583" s="64" t="s">
        <v>1464</v>
      </c>
      <c r="F583" s="64" t="s">
        <v>1464</v>
      </c>
      <c r="G583" s="64" t="s">
        <v>934</v>
      </c>
      <c r="H583" s="64" t="s">
        <v>4165</v>
      </c>
      <c r="I583" s="64" t="s">
        <v>21</v>
      </c>
      <c r="J583" s="64">
        <v>3550.0</v>
      </c>
      <c r="K583" s="64">
        <v>72.0</v>
      </c>
      <c r="L583" s="64" t="s">
        <v>23</v>
      </c>
      <c r="M583" s="64" t="s">
        <v>23</v>
      </c>
      <c r="N583" s="64" t="s">
        <v>35</v>
      </c>
      <c r="O583" s="64" t="s">
        <v>4914</v>
      </c>
      <c r="P583" s="64" t="s">
        <v>1464</v>
      </c>
      <c r="Q583" s="64">
        <v>32.0</v>
      </c>
      <c r="R583" s="64" t="s">
        <v>1471</v>
      </c>
    </row>
    <row r="584" ht="12.75" customHeight="1">
      <c r="A584" s="64">
        <v>1404.0</v>
      </c>
      <c r="B584" s="64" t="s">
        <v>4915</v>
      </c>
      <c r="C584" s="64" t="s">
        <v>1376</v>
      </c>
      <c r="D584" s="64" t="s">
        <v>228</v>
      </c>
      <c r="E584" s="64" t="s">
        <v>1491</v>
      </c>
      <c r="F584" s="64" t="s">
        <v>739</v>
      </c>
      <c r="G584" s="64" t="s">
        <v>1464</v>
      </c>
      <c r="H584" s="64" t="s">
        <v>4165</v>
      </c>
      <c r="I584" s="64" t="s">
        <v>40</v>
      </c>
      <c r="J584" s="64">
        <v>4350.0</v>
      </c>
      <c r="K584" s="64">
        <v>72.0</v>
      </c>
      <c r="L584" s="64" t="s">
        <v>23</v>
      </c>
      <c r="M584" s="64" t="s">
        <v>23</v>
      </c>
      <c r="N584" s="64" t="s">
        <v>821</v>
      </c>
      <c r="O584" s="64" t="s">
        <v>4916</v>
      </c>
      <c r="P584" s="64" t="s">
        <v>816</v>
      </c>
      <c r="Q584" s="64">
        <v>38.0</v>
      </c>
      <c r="R584" s="64" t="s">
        <v>1471</v>
      </c>
    </row>
    <row r="585" ht="12.75" customHeight="1">
      <c r="A585" s="64">
        <v>895.0</v>
      </c>
      <c r="B585" s="64" t="s">
        <v>4408</v>
      </c>
      <c r="C585" s="64" t="s">
        <v>1376</v>
      </c>
      <c r="D585" s="64" t="s">
        <v>228</v>
      </c>
      <c r="E585" s="64" t="s">
        <v>1464</v>
      </c>
      <c r="F585" s="64" t="s">
        <v>1464</v>
      </c>
      <c r="G585" s="64" t="s">
        <v>1204</v>
      </c>
      <c r="H585" s="64" t="s">
        <v>4165</v>
      </c>
      <c r="I585" s="64" t="s">
        <v>21</v>
      </c>
      <c r="J585" s="64">
        <v>4400.0</v>
      </c>
      <c r="K585" s="64">
        <v>75.0</v>
      </c>
      <c r="L585" s="64" t="s">
        <v>23</v>
      </c>
      <c r="M585" s="64" t="s">
        <v>23</v>
      </c>
      <c r="N585" s="64" t="s">
        <v>821</v>
      </c>
      <c r="O585" s="64" t="s">
        <v>4917</v>
      </c>
      <c r="P585" s="64" t="s">
        <v>1464</v>
      </c>
      <c r="Q585" s="64">
        <v>38.0</v>
      </c>
      <c r="R585" s="64" t="s">
        <v>1471</v>
      </c>
    </row>
    <row r="586" ht="12.75" customHeight="1">
      <c r="A586" s="64">
        <v>894.0</v>
      </c>
      <c r="B586" s="64" t="s">
        <v>1562</v>
      </c>
      <c r="C586" s="64" t="s">
        <v>1376</v>
      </c>
      <c r="D586" s="64" t="s">
        <v>228</v>
      </c>
      <c r="E586" s="64" t="s">
        <v>1464</v>
      </c>
      <c r="F586" s="64" t="s">
        <v>1464</v>
      </c>
      <c r="G586" s="64" t="s">
        <v>951</v>
      </c>
      <c r="H586" s="64" t="s">
        <v>4165</v>
      </c>
      <c r="I586" s="64" t="s">
        <v>21</v>
      </c>
      <c r="J586" s="64">
        <v>4350.0</v>
      </c>
      <c r="K586" s="64">
        <v>76.0</v>
      </c>
      <c r="L586" s="64" t="s">
        <v>23</v>
      </c>
      <c r="M586" s="64" t="s">
        <v>23</v>
      </c>
      <c r="N586" s="64" t="s">
        <v>821</v>
      </c>
      <c r="O586" s="64" t="s">
        <v>4918</v>
      </c>
      <c r="P586" s="64" t="s">
        <v>1464</v>
      </c>
      <c r="Q586" s="64">
        <v>36.0</v>
      </c>
      <c r="R586" s="64" t="s">
        <v>1471</v>
      </c>
    </row>
    <row r="587" ht="12.75" customHeight="1">
      <c r="A587" s="64">
        <v>900.0</v>
      </c>
      <c r="B587" s="64" t="s">
        <v>4726</v>
      </c>
      <c r="C587" s="64" t="s">
        <v>1376</v>
      </c>
      <c r="D587" s="64" t="s">
        <v>228</v>
      </c>
      <c r="E587" s="64" t="s">
        <v>1464</v>
      </c>
      <c r="F587" s="64" t="s">
        <v>1464</v>
      </c>
      <c r="G587" s="64" t="s">
        <v>947</v>
      </c>
      <c r="H587" s="64" t="s">
        <v>4165</v>
      </c>
      <c r="I587" s="64" t="s">
        <v>21</v>
      </c>
      <c r="J587" s="64">
        <v>4850.0</v>
      </c>
      <c r="K587" s="64">
        <v>77.0</v>
      </c>
      <c r="L587" s="64" t="s">
        <v>23</v>
      </c>
      <c r="M587" s="64" t="s">
        <v>23</v>
      </c>
      <c r="N587" s="64" t="s">
        <v>821</v>
      </c>
      <c r="O587" s="64" t="s">
        <v>4919</v>
      </c>
      <c r="P587" s="64" t="s">
        <v>1464</v>
      </c>
      <c r="Q587" s="64">
        <v>42.0</v>
      </c>
      <c r="R587" s="64" t="s">
        <v>1471</v>
      </c>
    </row>
    <row r="588" ht="12.75" customHeight="1">
      <c r="A588" s="64">
        <v>899.0</v>
      </c>
      <c r="B588" s="64" t="s">
        <v>3896</v>
      </c>
      <c r="C588" s="64" t="s">
        <v>1376</v>
      </c>
      <c r="D588" s="64" t="s">
        <v>228</v>
      </c>
      <c r="E588" s="64" t="s">
        <v>1572</v>
      </c>
      <c r="F588" s="64" t="s">
        <v>414</v>
      </c>
      <c r="G588" s="64" t="s">
        <v>1464</v>
      </c>
      <c r="H588" s="64" t="s">
        <v>4165</v>
      </c>
      <c r="I588" s="64" t="s">
        <v>40</v>
      </c>
      <c r="J588" s="64">
        <v>4750.0</v>
      </c>
      <c r="K588" s="64">
        <v>78.0</v>
      </c>
      <c r="L588" s="64" t="s">
        <v>23</v>
      </c>
      <c r="M588" s="64" t="s">
        <v>23</v>
      </c>
      <c r="N588" s="64" t="s">
        <v>821</v>
      </c>
      <c r="O588" s="64" t="s">
        <v>4920</v>
      </c>
      <c r="P588" s="64" t="s">
        <v>1464</v>
      </c>
      <c r="Q588" s="64">
        <v>38.0</v>
      </c>
      <c r="R588" s="64" t="s">
        <v>1471</v>
      </c>
    </row>
    <row r="589" ht="12.75" customHeight="1">
      <c r="A589" s="64">
        <v>890.0</v>
      </c>
      <c r="B589" s="64" t="s">
        <v>2818</v>
      </c>
      <c r="C589" s="64" t="s">
        <v>1376</v>
      </c>
      <c r="D589" s="64" t="s">
        <v>228</v>
      </c>
      <c r="E589" s="64" t="s">
        <v>1464</v>
      </c>
      <c r="F589" s="64" t="s">
        <v>1464</v>
      </c>
      <c r="G589" s="64" t="s">
        <v>4921</v>
      </c>
      <c r="H589" s="64" t="s">
        <v>4165</v>
      </c>
      <c r="I589" s="64" t="s">
        <v>21</v>
      </c>
      <c r="J589" s="64">
        <v>5500.0</v>
      </c>
      <c r="K589" s="64">
        <v>79.0</v>
      </c>
      <c r="L589" s="64" t="s">
        <v>23</v>
      </c>
      <c r="M589" s="64" t="s">
        <v>23</v>
      </c>
      <c r="N589" s="64" t="s">
        <v>821</v>
      </c>
      <c r="O589" s="64" t="s">
        <v>4922</v>
      </c>
      <c r="P589" s="64" t="s">
        <v>1464</v>
      </c>
      <c r="Q589" s="64">
        <v>40.0</v>
      </c>
      <c r="R589" s="64" t="s">
        <v>1471</v>
      </c>
    </row>
    <row r="590" ht="12.75" customHeight="1">
      <c r="A590" s="64">
        <v>898.0</v>
      </c>
      <c r="B590" s="64" t="s">
        <v>4923</v>
      </c>
      <c r="C590" s="64" t="s">
        <v>1376</v>
      </c>
      <c r="D590" s="64" t="s">
        <v>228</v>
      </c>
      <c r="E590" s="64" t="s">
        <v>2921</v>
      </c>
      <c r="F590" s="64" t="s">
        <v>4781</v>
      </c>
      <c r="G590" s="64" t="s">
        <v>1464</v>
      </c>
      <c r="H590" s="64" t="s">
        <v>4165</v>
      </c>
      <c r="I590" s="64" t="s">
        <v>40</v>
      </c>
      <c r="J590" s="64">
        <v>5650.0</v>
      </c>
      <c r="K590" s="64">
        <v>79.0</v>
      </c>
      <c r="L590" s="64" t="s">
        <v>23</v>
      </c>
      <c r="M590" s="64" t="s">
        <v>23</v>
      </c>
      <c r="N590" s="64" t="s">
        <v>821</v>
      </c>
      <c r="O590" s="64" t="s">
        <v>4924</v>
      </c>
      <c r="P590" s="64" t="s">
        <v>1464</v>
      </c>
      <c r="Q590" s="64">
        <v>42.0</v>
      </c>
      <c r="R590" s="64" t="s">
        <v>1471</v>
      </c>
    </row>
    <row r="591" ht="12.75" customHeight="1">
      <c r="A591" s="64">
        <v>1405.0</v>
      </c>
      <c r="B591" s="64" t="s">
        <v>2748</v>
      </c>
      <c r="C591" s="64" t="s">
        <v>1376</v>
      </c>
      <c r="D591" s="64" t="s">
        <v>228</v>
      </c>
      <c r="E591" s="64" t="s">
        <v>1464</v>
      </c>
      <c r="F591" s="64" t="s">
        <v>1464</v>
      </c>
      <c r="G591" s="64" t="s">
        <v>1329</v>
      </c>
      <c r="H591" s="64" t="s">
        <v>4173</v>
      </c>
      <c r="I591" s="64" t="s">
        <v>21</v>
      </c>
      <c r="J591" s="64">
        <v>1600.0</v>
      </c>
      <c r="K591" s="64">
        <v>56.0</v>
      </c>
      <c r="L591" s="64" t="s">
        <v>23</v>
      </c>
      <c r="M591" s="64" t="s">
        <v>1464</v>
      </c>
      <c r="N591" s="64" t="s">
        <v>1464</v>
      </c>
      <c r="O591" s="64" t="s">
        <v>4925</v>
      </c>
      <c r="P591" s="64" t="s">
        <v>1464</v>
      </c>
      <c r="Q591" s="64"/>
      <c r="R591" s="64" t="s">
        <v>1464</v>
      </c>
    </row>
    <row r="592" ht="12.75" customHeight="1">
      <c r="A592" s="64">
        <v>1414.0</v>
      </c>
      <c r="B592" s="64" t="s">
        <v>4926</v>
      </c>
      <c r="C592" s="64" t="s">
        <v>1376</v>
      </c>
      <c r="D592" s="64" t="s">
        <v>228</v>
      </c>
      <c r="E592" s="64" t="s">
        <v>1555</v>
      </c>
      <c r="F592" s="64" t="s">
        <v>1379</v>
      </c>
      <c r="G592" s="64" t="s">
        <v>1464</v>
      </c>
      <c r="H592" s="64" t="s">
        <v>4173</v>
      </c>
      <c r="I592" s="64" t="s">
        <v>40</v>
      </c>
      <c r="J592" s="64">
        <v>3200.0</v>
      </c>
      <c r="K592" s="64">
        <v>68.0</v>
      </c>
      <c r="L592" s="64" t="s">
        <v>23</v>
      </c>
      <c r="M592" s="64" t="s">
        <v>23</v>
      </c>
      <c r="N592" s="64" t="s">
        <v>821</v>
      </c>
      <c r="O592" s="64" t="s">
        <v>4927</v>
      </c>
      <c r="P592" s="64" t="s">
        <v>1464</v>
      </c>
      <c r="Q592" s="64">
        <v>32.0</v>
      </c>
      <c r="R592" s="64" t="s">
        <v>1471</v>
      </c>
    </row>
    <row r="593" ht="12.75" customHeight="1">
      <c r="A593" s="64">
        <v>1418.0</v>
      </c>
      <c r="B593" s="64" t="s">
        <v>4928</v>
      </c>
      <c r="C593" s="64" t="s">
        <v>1376</v>
      </c>
      <c r="D593" s="64" t="s">
        <v>228</v>
      </c>
      <c r="E593" s="64" t="s">
        <v>1491</v>
      </c>
      <c r="F593" s="64" t="s">
        <v>739</v>
      </c>
      <c r="G593" s="64" t="s">
        <v>1464</v>
      </c>
      <c r="H593" s="64" t="s">
        <v>4173</v>
      </c>
      <c r="I593" s="64" t="s">
        <v>40</v>
      </c>
      <c r="J593" s="64">
        <v>4000.0</v>
      </c>
      <c r="K593" s="64">
        <v>74.0</v>
      </c>
      <c r="L593" s="64" t="s">
        <v>23</v>
      </c>
      <c r="M593" s="64" t="s">
        <v>23</v>
      </c>
      <c r="N593" s="64" t="s">
        <v>821</v>
      </c>
      <c r="O593" s="64" t="s">
        <v>4929</v>
      </c>
      <c r="P593" s="64" t="s">
        <v>1464</v>
      </c>
      <c r="Q593" s="64">
        <v>36.0</v>
      </c>
      <c r="R593" s="64" t="s">
        <v>1471</v>
      </c>
    </row>
    <row r="594" ht="12.75" customHeight="1">
      <c r="A594" s="64">
        <v>1415.0</v>
      </c>
      <c r="B594" s="64" t="s">
        <v>4930</v>
      </c>
      <c r="C594" s="64" t="s">
        <v>1376</v>
      </c>
      <c r="D594" s="64" t="s">
        <v>228</v>
      </c>
      <c r="E594" s="64" t="s">
        <v>1555</v>
      </c>
      <c r="F594" s="64" t="s">
        <v>1379</v>
      </c>
      <c r="G594" s="64" t="s">
        <v>1464</v>
      </c>
      <c r="H594" s="64" t="s">
        <v>4173</v>
      </c>
      <c r="I594" s="64" t="s">
        <v>40</v>
      </c>
      <c r="J594" s="64">
        <v>4750.0</v>
      </c>
      <c r="K594" s="64">
        <v>74.0</v>
      </c>
      <c r="L594" s="64" t="s">
        <v>23</v>
      </c>
      <c r="M594" s="64" t="s">
        <v>23</v>
      </c>
      <c r="N594" s="64" t="s">
        <v>821</v>
      </c>
      <c r="O594" s="64" t="s">
        <v>4931</v>
      </c>
      <c r="P594" s="64" t="s">
        <v>1464</v>
      </c>
      <c r="Q594" s="64">
        <v>38.0</v>
      </c>
      <c r="R594" s="64" t="s">
        <v>1471</v>
      </c>
    </row>
    <row r="595" ht="12.75" customHeight="1">
      <c r="A595" s="64">
        <v>1417.0</v>
      </c>
      <c r="B595" s="64" t="s">
        <v>2519</v>
      </c>
      <c r="C595" s="64" t="s">
        <v>1376</v>
      </c>
      <c r="D595" s="64" t="s">
        <v>228</v>
      </c>
      <c r="E595" s="64" t="s">
        <v>1464</v>
      </c>
      <c r="F595" s="64" t="s">
        <v>1464</v>
      </c>
      <c r="G595" s="64" t="s">
        <v>938</v>
      </c>
      <c r="H595" s="64" t="s">
        <v>4173</v>
      </c>
      <c r="I595" s="64" t="s">
        <v>21</v>
      </c>
      <c r="J595" s="64">
        <v>4150.0</v>
      </c>
      <c r="K595" s="64">
        <v>75.0</v>
      </c>
      <c r="L595" s="64" t="s">
        <v>23</v>
      </c>
      <c r="M595" s="64" t="s">
        <v>23</v>
      </c>
      <c r="N595" s="64" t="s">
        <v>821</v>
      </c>
      <c r="O595" s="64" t="s">
        <v>4932</v>
      </c>
      <c r="P595" s="64" t="s">
        <v>1464</v>
      </c>
      <c r="Q595" s="64">
        <v>36.0</v>
      </c>
      <c r="R595" s="64" t="s">
        <v>1471</v>
      </c>
    </row>
    <row r="596" ht="12.75" customHeight="1">
      <c r="A596" s="64">
        <v>1416.0</v>
      </c>
      <c r="B596" s="64" t="s">
        <v>2147</v>
      </c>
      <c r="C596" s="64" t="s">
        <v>1376</v>
      </c>
      <c r="D596" s="64" t="s">
        <v>228</v>
      </c>
      <c r="E596" s="64" t="s">
        <v>1464</v>
      </c>
      <c r="F596" s="64" t="s">
        <v>1464</v>
      </c>
      <c r="G596" s="64" t="s">
        <v>911</v>
      </c>
      <c r="H596" s="64" t="s">
        <v>4173</v>
      </c>
      <c r="I596" s="64" t="s">
        <v>21</v>
      </c>
      <c r="J596" s="64">
        <v>4100.0</v>
      </c>
      <c r="K596" s="64">
        <v>76.0</v>
      </c>
      <c r="L596" s="64" t="s">
        <v>23</v>
      </c>
      <c r="M596" s="64" t="s">
        <v>23</v>
      </c>
      <c r="N596" s="64" t="s">
        <v>821</v>
      </c>
      <c r="O596" s="64" t="s">
        <v>4933</v>
      </c>
      <c r="P596" s="64" t="s">
        <v>816</v>
      </c>
      <c r="Q596" s="64">
        <v>32.0</v>
      </c>
      <c r="R596" s="64" t="s">
        <v>1471</v>
      </c>
    </row>
    <row r="597" ht="12.75" customHeight="1">
      <c r="A597" s="64">
        <v>1407.0</v>
      </c>
      <c r="B597" s="64" t="s">
        <v>1694</v>
      </c>
      <c r="C597" s="64" t="s">
        <v>1376</v>
      </c>
      <c r="D597" s="64" t="s">
        <v>228</v>
      </c>
      <c r="E597" s="64" t="s">
        <v>1464</v>
      </c>
      <c r="F597" s="64" t="s">
        <v>1464</v>
      </c>
      <c r="G597" s="64" t="s">
        <v>958</v>
      </c>
      <c r="H597" s="64" t="s">
        <v>4173</v>
      </c>
      <c r="I597" s="64" t="s">
        <v>21</v>
      </c>
      <c r="J597" s="64">
        <v>4800.0</v>
      </c>
      <c r="K597" s="64">
        <v>76.0</v>
      </c>
      <c r="L597" s="64" t="s">
        <v>23</v>
      </c>
      <c r="M597" s="64" t="s">
        <v>23</v>
      </c>
      <c r="N597" s="64" t="s">
        <v>814</v>
      </c>
      <c r="O597" s="64" t="s">
        <v>4934</v>
      </c>
      <c r="P597" s="64" t="s">
        <v>1464</v>
      </c>
      <c r="Q597" s="64">
        <v>38.0</v>
      </c>
      <c r="R597" s="64" t="s">
        <v>1464</v>
      </c>
    </row>
    <row r="598" ht="12.75" customHeight="1">
      <c r="A598" s="64">
        <v>1406.0</v>
      </c>
      <c r="B598" s="64" t="s">
        <v>4585</v>
      </c>
      <c r="C598" s="64" t="s">
        <v>1376</v>
      </c>
      <c r="D598" s="64" t="s">
        <v>228</v>
      </c>
      <c r="E598" s="64" t="s">
        <v>1555</v>
      </c>
      <c r="F598" s="64" t="s">
        <v>1379</v>
      </c>
      <c r="G598" s="64" t="s">
        <v>1464</v>
      </c>
      <c r="H598" s="64" t="s">
        <v>4173</v>
      </c>
      <c r="I598" s="64" t="s">
        <v>40</v>
      </c>
      <c r="J598" s="64">
        <v>5100.0</v>
      </c>
      <c r="K598" s="64">
        <v>79.0</v>
      </c>
      <c r="L598" s="64" t="s">
        <v>23</v>
      </c>
      <c r="M598" s="64" t="s">
        <v>23</v>
      </c>
      <c r="N598" s="64" t="s">
        <v>814</v>
      </c>
      <c r="O598" s="64" t="s">
        <v>4935</v>
      </c>
      <c r="P598" s="64" t="s">
        <v>1464</v>
      </c>
      <c r="Q598" s="64">
        <v>38.0</v>
      </c>
      <c r="R598" s="64" t="s">
        <v>1464</v>
      </c>
    </row>
    <row r="599" ht="12.75" customHeight="1">
      <c r="A599" s="64">
        <v>1420.0</v>
      </c>
      <c r="B599" s="64" t="s">
        <v>4770</v>
      </c>
      <c r="C599" s="64" t="s">
        <v>1376</v>
      </c>
      <c r="D599" s="64" t="s">
        <v>228</v>
      </c>
      <c r="E599" s="64" t="s">
        <v>1464</v>
      </c>
      <c r="F599" s="64" t="s">
        <v>1464</v>
      </c>
      <c r="G599" s="64" t="s">
        <v>936</v>
      </c>
      <c r="H599" s="64" t="s">
        <v>4173</v>
      </c>
      <c r="I599" s="64" t="s">
        <v>21</v>
      </c>
      <c r="J599" s="64">
        <v>5550.0</v>
      </c>
      <c r="K599" s="64">
        <v>80.0</v>
      </c>
      <c r="L599" s="64" t="s">
        <v>23</v>
      </c>
      <c r="M599" s="64" t="s">
        <v>1464</v>
      </c>
      <c r="N599" s="64" t="s">
        <v>1464</v>
      </c>
      <c r="O599" s="64" t="s">
        <v>4936</v>
      </c>
      <c r="P599" s="64" t="s">
        <v>1464</v>
      </c>
      <c r="Q599" s="64"/>
      <c r="R599" s="64" t="s">
        <v>1464</v>
      </c>
    </row>
    <row r="600" ht="12.75" customHeight="1">
      <c r="A600" s="64">
        <v>1408.0</v>
      </c>
      <c r="B600" s="64" t="s">
        <v>4937</v>
      </c>
      <c r="C600" s="64" t="s">
        <v>1376</v>
      </c>
      <c r="D600" s="64" t="s">
        <v>228</v>
      </c>
      <c r="E600" s="64" t="s">
        <v>1464</v>
      </c>
      <c r="F600" s="64" t="s">
        <v>1464</v>
      </c>
      <c r="G600" s="64" t="s">
        <v>934</v>
      </c>
      <c r="H600" s="64" t="s">
        <v>4185</v>
      </c>
      <c r="I600" s="64" t="s">
        <v>21</v>
      </c>
      <c r="J600" s="64">
        <v>2000.0</v>
      </c>
      <c r="K600" s="64">
        <v>61.0</v>
      </c>
      <c r="L600" s="64" t="s">
        <v>23</v>
      </c>
      <c r="M600" s="64" t="s">
        <v>23</v>
      </c>
      <c r="N600" s="64" t="s">
        <v>814</v>
      </c>
      <c r="O600" s="64" t="s">
        <v>4938</v>
      </c>
      <c r="P600" s="64" t="s">
        <v>1464</v>
      </c>
      <c r="Q600" s="64">
        <v>28.0</v>
      </c>
      <c r="R600" s="64" t="s">
        <v>1464</v>
      </c>
    </row>
    <row r="601" ht="12.75" customHeight="1">
      <c r="A601" s="64">
        <v>1411.0</v>
      </c>
      <c r="B601" s="64" t="s">
        <v>2621</v>
      </c>
      <c r="C601" s="64" t="s">
        <v>1376</v>
      </c>
      <c r="D601" s="64" t="s">
        <v>228</v>
      </c>
      <c r="E601" s="64" t="s">
        <v>1464</v>
      </c>
      <c r="F601" s="64" t="s">
        <v>1464</v>
      </c>
      <c r="G601" s="64" t="s">
        <v>33</v>
      </c>
      <c r="H601" s="64" t="s">
        <v>4185</v>
      </c>
      <c r="I601" s="64" t="s">
        <v>21</v>
      </c>
      <c r="J601" s="64">
        <v>2200.0</v>
      </c>
      <c r="K601" s="64">
        <v>65.0</v>
      </c>
      <c r="L601" s="64" t="s">
        <v>23</v>
      </c>
      <c r="M601" s="64" t="s">
        <v>23</v>
      </c>
      <c r="N601" s="64" t="s">
        <v>814</v>
      </c>
      <c r="O601" s="64" t="s">
        <v>4939</v>
      </c>
      <c r="P601" s="64" t="s">
        <v>1464</v>
      </c>
      <c r="Q601" s="64">
        <v>32.0</v>
      </c>
      <c r="R601" s="64" t="s">
        <v>1464</v>
      </c>
    </row>
    <row r="602" ht="12.75" customHeight="1">
      <c r="A602" s="64">
        <v>1409.0</v>
      </c>
      <c r="B602" s="64" t="s">
        <v>2618</v>
      </c>
      <c r="C602" s="64" t="s">
        <v>1376</v>
      </c>
      <c r="D602" s="64" t="s">
        <v>228</v>
      </c>
      <c r="E602" s="64" t="s">
        <v>1496</v>
      </c>
      <c r="F602" s="64" t="s">
        <v>903</v>
      </c>
      <c r="G602" s="64" t="s">
        <v>1464</v>
      </c>
      <c r="H602" s="64" t="s">
        <v>4185</v>
      </c>
      <c r="I602" s="64" t="s">
        <v>40</v>
      </c>
      <c r="J602" s="64">
        <v>4500.0</v>
      </c>
      <c r="K602" s="64">
        <v>75.0</v>
      </c>
      <c r="L602" s="64" t="s">
        <v>23</v>
      </c>
      <c r="M602" s="64" t="s">
        <v>23</v>
      </c>
      <c r="N602" s="64" t="s">
        <v>814</v>
      </c>
      <c r="O602" s="64" t="s">
        <v>4940</v>
      </c>
      <c r="P602" s="64" t="s">
        <v>816</v>
      </c>
      <c r="Q602" s="64">
        <v>38.0</v>
      </c>
      <c r="R602" s="64" t="s">
        <v>1464</v>
      </c>
    </row>
    <row r="603" ht="12.75" customHeight="1">
      <c r="A603" s="64">
        <v>1410.0</v>
      </c>
      <c r="B603" s="64" t="s">
        <v>2117</v>
      </c>
      <c r="C603" s="64" t="s">
        <v>1376</v>
      </c>
      <c r="D603" s="64" t="s">
        <v>228</v>
      </c>
      <c r="E603" s="64" t="s">
        <v>1464</v>
      </c>
      <c r="F603" s="64" t="s">
        <v>1464</v>
      </c>
      <c r="G603" s="64" t="s">
        <v>943</v>
      </c>
      <c r="H603" s="64" t="s">
        <v>4185</v>
      </c>
      <c r="I603" s="64" t="s">
        <v>21</v>
      </c>
      <c r="J603" s="64">
        <v>4850.0</v>
      </c>
      <c r="K603" s="64">
        <v>76.0</v>
      </c>
      <c r="L603" s="64" t="s">
        <v>23</v>
      </c>
      <c r="M603" s="64" t="s">
        <v>23</v>
      </c>
      <c r="N603" s="64" t="s">
        <v>814</v>
      </c>
      <c r="O603" s="64" t="s">
        <v>4941</v>
      </c>
      <c r="P603" s="64" t="s">
        <v>1464</v>
      </c>
      <c r="Q603" s="64">
        <v>40.0</v>
      </c>
      <c r="R603" s="64" t="s">
        <v>1464</v>
      </c>
    </row>
    <row r="604" ht="12.75" customHeight="1">
      <c r="A604" s="64">
        <v>1412.0</v>
      </c>
      <c r="B604" s="64" t="s">
        <v>4942</v>
      </c>
      <c r="C604" s="64" t="s">
        <v>1376</v>
      </c>
      <c r="D604" s="64" t="s">
        <v>228</v>
      </c>
      <c r="E604" s="64" t="s">
        <v>1491</v>
      </c>
      <c r="F604" s="64" t="s">
        <v>739</v>
      </c>
      <c r="G604" s="64" t="s">
        <v>1464</v>
      </c>
      <c r="H604" s="64" t="s">
        <v>4185</v>
      </c>
      <c r="I604" s="64" t="s">
        <v>40</v>
      </c>
      <c r="J604" s="64">
        <v>6100.0</v>
      </c>
      <c r="K604" s="64">
        <v>83.0</v>
      </c>
      <c r="L604" s="64" t="s">
        <v>23</v>
      </c>
      <c r="M604" s="64" t="s">
        <v>23</v>
      </c>
      <c r="N604" s="64" t="s">
        <v>814</v>
      </c>
      <c r="O604" s="64" t="s">
        <v>4943</v>
      </c>
      <c r="P604" s="64" t="s">
        <v>816</v>
      </c>
      <c r="Q604" s="64">
        <v>42.0</v>
      </c>
      <c r="R604" s="64" t="s">
        <v>1464</v>
      </c>
    </row>
    <row r="605" ht="12.75" customHeight="1">
      <c r="A605" s="64">
        <v>1421.0</v>
      </c>
      <c r="B605" s="64" t="s">
        <v>1562</v>
      </c>
      <c r="C605" s="64" t="s">
        <v>1376</v>
      </c>
      <c r="D605" s="64" t="s">
        <v>228</v>
      </c>
      <c r="E605" s="64" t="s">
        <v>1464</v>
      </c>
      <c r="F605" s="64" t="s">
        <v>1464</v>
      </c>
      <c r="G605" s="64" t="s">
        <v>921</v>
      </c>
      <c r="H605" s="64" t="s">
        <v>4189</v>
      </c>
      <c r="I605" s="64" t="s">
        <v>21</v>
      </c>
      <c r="J605" s="64">
        <v>3200.0</v>
      </c>
      <c r="K605" s="64">
        <v>70.0</v>
      </c>
      <c r="L605" s="64" t="s">
        <v>23</v>
      </c>
      <c r="M605" s="64" t="s">
        <v>1464</v>
      </c>
      <c r="N605" s="64" t="s">
        <v>1464</v>
      </c>
      <c r="O605" s="64" t="s">
        <v>4944</v>
      </c>
      <c r="P605" s="64" t="s">
        <v>1464</v>
      </c>
      <c r="Q605" s="64"/>
      <c r="R605" s="64" t="s">
        <v>1464</v>
      </c>
    </row>
    <row r="606" ht="12.75" customHeight="1">
      <c r="A606" s="64">
        <v>1413.0</v>
      </c>
      <c r="B606" s="64" t="s">
        <v>2880</v>
      </c>
      <c r="C606" s="64" t="s">
        <v>1376</v>
      </c>
      <c r="D606" s="64" t="s">
        <v>228</v>
      </c>
      <c r="E606" s="64" t="s">
        <v>1491</v>
      </c>
      <c r="F606" s="64" t="s">
        <v>739</v>
      </c>
      <c r="G606" s="64" t="s">
        <v>1464</v>
      </c>
      <c r="H606" s="64" t="s">
        <v>4189</v>
      </c>
      <c r="I606" s="64" t="s">
        <v>40</v>
      </c>
      <c r="J606" s="64">
        <v>4500.0</v>
      </c>
      <c r="K606" s="64">
        <v>77.0</v>
      </c>
      <c r="L606" s="64" t="s">
        <v>23</v>
      </c>
      <c r="M606" s="64" t="s">
        <v>1464</v>
      </c>
      <c r="N606" s="64" t="s">
        <v>1464</v>
      </c>
      <c r="O606" s="64" t="s">
        <v>4945</v>
      </c>
      <c r="P606" s="64" t="s">
        <v>1464</v>
      </c>
      <c r="Q606" s="64"/>
      <c r="R606" s="64" t="s">
        <v>1464</v>
      </c>
    </row>
    <row r="607" ht="12.75" customHeight="1">
      <c r="A607" s="64">
        <v>1426.0</v>
      </c>
      <c r="B607" s="64" t="s">
        <v>4946</v>
      </c>
      <c r="C607" s="64" t="s">
        <v>1376</v>
      </c>
      <c r="D607" s="64" t="s">
        <v>228</v>
      </c>
      <c r="E607" s="64" t="s">
        <v>1470</v>
      </c>
      <c r="F607" s="64" t="s">
        <v>275</v>
      </c>
      <c r="G607" s="64" t="s">
        <v>1464</v>
      </c>
      <c r="H607" s="64" t="s">
        <v>4198</v>
      </c>
      <c r="I607" s="64" t="s">
        <v>40</v>
      </c>
      <c r="J607" s="64">
        <v>4350.0</v>
      </c>
      <c r="K607" s="64">
        <v>74.0</v>
      </c>
      <c r="L607" s="64" t="s">
        <v>23</v>
      </c>
      <c r="M607" s="64" t="s">
        <v>35</v>
      </c>
      <c r="N607" s="64" t="s">
        <v>821</v>
      </c>
      <c r="O607" s="64" t="s">
        <v>4947</v>
      </c>
      <c r="P607" s="64" t="s">
        <v>1464</v>
      </c>
      <c r="Q607" s="64">
        <v>39.0</v>
      </c>
      <c r="R607" s="64" t="s">
        <v>1471</v>
      </c>
    </row>
    <row r="608" ht="12.75" customHeight="1">
      <c r="A608" s="64">
        <v>1422.0</v>
      </c>
      <c r="B608" s="64" t="s">
        <v>4948</v>
      </c>
      <c r="C608" s="64" t="s">
        <v>1376</v>
      </c>
      <c r="D608" s="64" t="s">
        <v>228</v>
      </c>
      <c r="E608" s="64" t="s">
        <v>1491</v>
      </c>
      <c r="F608" s="64" t="s">
        <v>739</v>
      </c>
      <c r="G608" s="64" t="s">
        <v>1464</v>
      </c>
      <c r="H608" s="64" t="s">
        <v>4198</v>
      </c>
      <c r="I608" s="64" t="s">
        <v>40</v>
      </c>
      <c r="J608" s="64">
        <v>4500.0</v>
      </c>
      <c r="K608" s="64">
        <v>75.0</v>
      </c>
      <c r="L608" s="64" t="s">
        <v>23</v>
      </c>
      <c r="M608" s="64" t="s">
        <v>1464</v>
      </c>
      <c r="N608" s="64" t="s">
        <v>1464</v>
      </c>
      <c r="O608" s="64" t="s">
        <v>4949</v>
      </c>
      <c r="P608" s="64" t="s">
        <v>816</v>
      </c>
      <c r="Q608" s="64"/>
      <c r="R608" s="64" t="s">
        <v>1464</v>
      </c>
    </row>
    <row r="609" ht="12.75" customHeight="1">
      <c r="A609" s="64">
        <v>1425.0</v>
      </c>
      <c r="B609" s="64" t="s">
        <v>4950</v>
      </c>
      <c r="C609" s="64" t="s">
        <v>1376</v>
      </c>
      <c r="D609" s="64" t="s">
        <v>228</v>
      </c>
      <c r="E609" s="64" t="s">
        <v>1464</v>
      </c>
      <c r="F609" s="64" t="s">
        <v>1464</v>
      </c>
      <c r="G609" s="64" t="s">
        <v>1695</v>
      </c>
      <c r="H609" s="64" t="s">
        <v>4198</v>
      </c>
      <c r="I609" s="64" t="s">
        <v>21</v>
      </c>
      <c r="J609" s="64">
        <v>4300.0</v>
      </c>
      <c r="K609" s="64">
        <v>76.0</v>
      </c>
      <c r="L609" s="64" t="s">
        <v>23</v>
      </c>
      <c r="M609" s="64" t="s">
        <v>35</v>
      </c>
      <c r="N609" s="64" t="s">
        <v>35</v>
      </c>
      <c r="O609" s="64" t="s">
        <v>4951</v>
      </c>
      <c r="P609" s="64" t="s">
        <v>1464</v>
      </c>
      <c r="Q609" s="64">
        <v>36.0</v>
      </c>
      <c r="R609" s="64" t="s">
        <v>1471</v>
      </c>
    </row>
    <row r="610" ht="12.75" customHeight="1">
      <c r="A610" s="64">
        <v>1424.0</v>
      </c>
      <c r="B610" s="64" t="s">
        <v>4952</v>
      </c>
      <c r="C610" s="64" t="s">
        <v>1376</v>
      </c>
      <c r="D610" s="64" t="s">
        <v>228</v>
      </c>
      <c r="E610" s="64" t="s">
        <v>1464</v>
      </c>
      <c r="F610" s="64" t="s">
        <v>1464</v>
      </c>
      <c r="G610" s="64" t="s">
        <v>896</v>
      </c>
      <c r="H610" s="64" t="s">
        <v>4198</v>
      </c>
      <c r="I610" s="64" t="s">
        <v>21</v>
      </c>
      <c r="J610" s="64">
        <v>4650.0</v>
      </c>
      <c r="K610" s="64">
        <v>76.0</v>
      </c>
      <c r="L610" s="64" t="s">
        <v>23</v>
      </c>
      <c r="M610" s="64" t="s">
        <v>23</v>
      </c>
      <c r="N610" s="64" t="s">
        <v>821</v>
      </c>
      <c r="O610" s="64" t="s">
        <v>4953</v>
      </c>
      <c r="P610" s="64" t="s">
        <v>1464</v>
      </c>
      <c r="Q610" s="64">
        <v>38.0</v>
      </c>
      <c r="R610" s="64" t="s">
        <v>1471</v>
      </c>
    </row>
    <row r="611" ht="12.75" customHeight="1">
      <c r="A611" s="64">
        <v>1423.0</v>
      </c>
      <c r="B611" s="64" t="s">
        <v>2988</v>
      </c>
      <c r="C611" s="64" t="s">
        <v>1376</v>
      </c>
      <c r="D611" s="64" t="s">
        <v>228</v>
      </c>
      <c r="E611" s="64" t="s">
        <v>1464</v>
      </c>
      <c r="F611" s="64" t="s">
        <v>1464</v>
      </c>
      <c r="G611" s="64" t="s">
        <v>896</v>
      </c>
      <c r="H611" s="64" t="s">
        <v>4198</v>
      </c>
      <c r="I611" s="64" t="s">
        <v>21</v>
      </c>
      <c r="J611" s="64">
        <v>5550.0</v>
      </c>
      <c r="K611" s="64">
        <v>80.0</v>
      </c>
      <c r="L611" s="64" t="s">
        <v>23</v>
      </c>
      <c r="M611" s="64" t="s">
        <v>1464</v>
      </c>
      <c r="N611" s="64" t="s">
        <v>1464</v>
      </c>
      <c r="O611" s="64" t="s">
        <v>4954</v>
      </c>
      <c r="P611" s="64" t="s">
        <v>816</v>
      </c>
      <c r="Q611" s="64"/>
      <c r="R611" s="64" t="s">
        <v>1464</v>
      </c>
    </row>
    <row r="612" ht="12.75" customHeight="1">
      <c r="A612" s="64">
        <v>1430.0</v>
      </c>
      <c r="B612" s="64" t="s">
        <v>1627</v>
      </c>
      <c r="C612" s="64" t="s">
        <v>1376</v>
      </c>
      <c r="D612" s="64" t="s">
        <v>228</v>
      </c>
      <c r="E612" s="64" t="s">
        <v>1464</v>
      </c>
      <c r="F612" s="64" t="s">
        <v>1464</v>
      </c>
      <c r="G612" s="64" t="s">
        <v>951</v>
      </c>
      <c r="H612" s="64" t="s">
        <v>4205</v>
      </c>
      <c r="I612" s="64" t="s">
        <v>21</v>
      </c>
      <c r="J612" s="64">
        <v>4300.0</v>
      </c>
      <c r="K612" s="64">
        <v>72.0</v>
      </c>
      <c r="L612" s="64" t="s">
        <v>816</v>
      </c>
      <c r="M612" s="64" t="s">
        <v>23</v>
      </c>
      <c r="N612" s="64" t="s">
        <v>821</v>
      </c>
      <c r="O612" s="64" t="s">
        <v>4955</v>
      </c>
      <c r="P612" s="64" t="s">
        <v>1464</v>
      </c>
      <c r="Q612" s="64">
        <v>38.0</v>
      </c>
      <c r="R612" s="64" t="s">
        <v>1464</v>
      </c>
    </row>
    <row r="613" ht="12.75" customHeight="1">
      <c r="A613" s="64">
        <v>1427.0</v>
      </c>
      <c r="B613" s="64" t="s">
        <v>4956</v>
      </c>
      <c r="C613" s="64" t="s">
        <v>1376</v>
      </c>
      <c r="D613" s="64" t="s">
        <v>228</v>
      </c>
      <c r="E613" s="64" t="s">
        <v>1496</v>
      </c>
      <c r="F613" s="64" t="s">
        <v>903</v>
      </c>
      <c r="G613" s="64" t="s">
        <v>1464</v>
      </c>
      <c r="H613" s="64" t="s">
        <v>4205</v>
      </c>
      <c r="I613" s="64" t="s">
        <v>40</v>
      </c>
      <c r="J613" s="64">
        <v>5500.0</v>
      </c>
      <c r="K613" s="64">
        <v>78.0</v>
      </c>
      <c r="L613" s="64" t="s">
        <v>23</v>
      </c>
      <c r="M613" s="64" t="s">
        <v>23</v>
      </c>
      <c r="N613" s="64" t="s">
        <v>814</v>
      </c>
      <c r="O613" s="64" t="s">
        <v>4957</v>
      </c>
      <c r="P613" s="64" t="s">
        <v>1464</v>
      </c>
      <c r="Q613" s="64">
        <v>41.0</v>
      </c>
      <c r="R613" s="64" t="s">
        <v>1464</v>
      </c>
    </row>
    <row r="614" ht="12.75" customHeight="1">
      <c r="A614" s="64">
        <v>1428.0</v>
      </c>
      <c r="B614" s="64" t="s">
        <v>1718</v>
      </c>
      <c r="C614" s="64" t="s">
        <v>1376</v>
      </c>
      <c r="D614" s="64" t="s">
        <v>228</v>
      </c>
      <c r="E614" s="64" t="s">
        <v>1464</v>
      </c>
      <c r="F614" s="64" t="s">
        <v>1464</v>
      </c>
      <c r="G614" s="64" t="s">
        <v>1327</v>
      </c>
      <c r="H614" s="64" t="s">
        <v>4205</v>
      </c>
      <c r="I614" s="64" t="s">
        <v>21</v>
      </c>
      <c r="J614" s="64">
        <v>5550.0</v>
      </c>
      <c r="K614" s="64">
        <v>80.0</v>
      </c>
      <c r="L614" s="64" t="s">
        <v>23</v>
      </c>
      <c r="M614" s="64" t="s">
        <v>23</v>
      </c>
      <c r="N614" s="64" t="s">
        <v>814</v>
      </c>
      <c r="O614" s="64" t="s">
        <v>4958</v>
      </c>
      <c r="P614" s="64" t="s">
        <v>1464</v>
      </c>
      <c r="Q614" s="64">
        <v>41.0</v>
      </c>
      <c r="R614" s="64" t="s">
        <v>1464</v>
      </c>
    </row>
    <row r="615" ht="12.75" customHeight="1">
      <c r="A615" s="64">
        <v>1429.0</v>
      </c>
      <c r="B615" s="64" t="s">
        <v>4726</v>
      </c>
      <c r="C615" s="64" t="s">
        <v>1376</v>
      </c>
      <c r="D615" s="64" t="s">
        <v>228</v>
      </c>
      <c r="E615" s="64" t="s">
        <v>1464</v>
      </c>
      <c r="F615" s="64" t="s">
        <v>1464</v>
      </c>
      <c r="G615" s="64" t="s">
        <v>4959</v>
      </c>
      <c r="H615" s="64" t="s">
        <v>4205</v>
      </c>
      <c r="I615" s="64" t="s">
        <v>21</v>
      </c>
      <c r="J615" s="64">
        <v>7000.0</v>
      </c>
      <c r="K615" s="64">
        <v>89.0</v>
      </c>
      <c r="L615" s="64" t="s">
        <v>23</v>
      </c>
      <c r="M615" s="64" t="s">
        <v>35</v>
      </c>
      <c r="N615" s="64" t="s">
        <v>814</v>
      </c>
      <c r="O615" s="64" t="s">
        <v>4960</v>
      </c>
      <c r="P615" s="64" t="s">
        <v>1464</v>
      </c>
      <c r="Q615" s="64">
        <v>42.0</v>
      </c>
      <c r="R615" s="64" t="s">
        <v>1464</v>
      </c>
    </row>
    <row r="616" ht="12.75" customHeight="1">
      <c r="A616" s="64">
        <v>1431.0</v>
      </c>
      <c r="B616" s="64" t="s">
        <v>4961</v>
      </c>
      <c r="C616" s="64" t="s">
        <v>1376</v>
      </c>
      <c r="D616" s="64" t="s">
        <v>228</v>
      </c>
      <c r="E616" s="64" t="s">
        <v>1464</v>
      </c>
      <c r="F616" s="64" t="s">
        <v>1464</v>
      </c>
      <c r="G616" s="64" t="s">
        <v>906</v>
      </c>
      <c r="H616" s="64" t="s">
        <v>4213</v>
      </c>
      <c r="I616" s="64" t="s">
        <v>21</v>
      </c>
      <c r="J616" s="64">
        <v>3650.0</v>
      </c>
      <c r="K616" s="64">
        <v>73.0</v>
      </c>
      <c r="L616" s="64" t="s">
        <v>23</v>
      </c>
      <c r="M616" s="64" t="s">
        <v>23</v>
      </c>
      <c r="N616" s="64" t="s">
        <v>821</v>
      </c>
      <c r="O616" s="64" t="s">
        <v>4962</v>
      </c>
      <c r="P616" s="64" t="s">
        <v>1464</v>
      </c>
      <c r="Q616" s="64">
        <v>36.0</v>
      </c>
      <c r="R616" s="64" t="s">
        <v>1471</v>
      </c>
    </row>
    <row r="617" ht="12.75" customHeight="1">
      <c r="A617" s="64">
        <v>1432.0</v>
      </c>
      <c r="B617" s="64" t="s">
        <v>1627</v>
      </c>
      <c r="C617" s="64" t="s">
        <v>1376</v>
      </c>
      <c r="D617" s="64" t="s">
        <v>228</v>
      </c>
      <c r="E617" s="64" t="s">
        <v>1464</v>
      </c>
      <c r="F617" s="64" t="s">
        <v>1464</v>
      </c>
      <c r="G617" s="64" t="s">
        <v>1204</v>
      </c>
      <c r="H617" s="64" t="s">
        <v>4213</v>
      </c>
      <c r="I617" s="64" t="s">
        <v>21</v>
      </c>
      <c r="J617" s="64">
        <v>4600.0</v>
      </c>
      <c r="K617" s="64">
        <v>74.0</v>
      </c>
      <c r="L617" s="64" t="s">
        <v>23</v>
      </c>
      <c r="M617" s="64" t="s">
        <v>35</v>
      </c>
      <c r="N617" s="64" t="s">
        <v>814</v>
      </c>
      <c r="O617" s="64" t="s">
        <v>4963</v>
      </c>
      <c r="P617" s="64" t="s">
        <v>1464</v>
      </c>
      <c r="Q617" s="64">
        <v>40.0</v>
      </c>
      <c r="R617" s="64" t="s">
        <v>1464</v>
      </c>
    </row>
    <row r="618" ht="12.75" customHeight="1">
      <c r="A618" s="64">
        <v>1434.0</v>
      </c>
      <c r="B618" s="64" t="s">
        <v>4964</v>
      </c>
      <c r="C618" s="64" t="s">
        <v>1376</v>
      </c>
      <c r="D618" s="64" t="s">
        <v>228</v>
      </c>
      <c r="E618" s="64" t="s">
        <v>1491</v>
      </c>
      <c r="F618" s="64" t="s">
        <v>739</v>
      </c>
      <c r="G618" s="64" t="s">
        <v>1464</v>
      </c>
      <c r="H618" s="64" t="s">
        <v>4221</v>
      </c>
      <c r="I618" s="64" t="s">
        <v>40</v>
      </c>
      <c r="J618" s="64">
        <v>3600.0</v>
      </c>
      <c r="K618" s="64">
        <v>70.0</v>
      </c>
      <c r="L618" s="64" t="s">
        <v>23</v>
      </c>
      <c r="M618" s="64" t="s">
        <v>23</v>
      </c>
      <c r="N618" s="64" t="s">
        <v>814</v>
      </c>
      <c r="O618" s="64" t="s">
        <v>4965</v>
      </c>
      <c r="P618" s="64" t="s">
        <v>1464</v>
      </c>
      <c r="Q618" s="64">
        <v>30.0</v>
      </c>
      <c r="R618" s="64" t="s">
        <v>1464</v>
      </c>
    </row>
    <row r="619" ht="12.75" customHeight="1">
      <c r="A619" s="64">
        <v>1433.0</v>
      </c>
      <c r="B619" s="64" t="s">
        <v>3543</v>
      </c>
      <c r="C619" s="64" t="s">
        <v>1376</v>
      </c>
      <c r="D619" s="64" t="s">
        <v>228</v>
      </c>
      <c r="E619" s="64" t="s">
        <v>1491</v>
      </c>
      <c r="F619" s="64" t="s">
        <v>739</v>
      </c>
      <c r="G619" s="64" t="s">
        <v>1464</v>
      </c>
      <c r="H619" s="64" t="s">
        <v>4221</v>
      </c>
      <c r="I619" s="64" t="s">
        <v>40</v>
      </c>
      <c r="J619" s="64">
        <v>4300.0</v>
      </c>
      <c r="K619" s="64">
        <v>74.0</v>
      </c>
      <c r="L619" s="64" t="s">
        <v>23</v>
      </c>
      <c r="M619" s="64" t="s">
        <v>23</v>
      </c>
      <c r="N619" s="64" t="s">
        <v>814</v>
      </c>
      <c r="O619" s="64" t="s">
        <v>4966</v>
      </c>
      <c r="P619" s="64" t="s">
        <v>1464</v>
      </c>
      <c r="Q619" s="64">
        <v>38.0</v>
      </c>
      <c r="R619" s="64" t="s">
        <v>1464</v>
      </c>
    </row>
    <row r="620" ht="12.75" customHeight="1">
      <c r="A620" s="64">
        <v>1435.0</v>
      </c>
      <c r="B620" s="64" t="s">
        <v>2159</v>
      </c>
      <c r="C620" s="64" t="s">
        <v>1376</v>
      </c>
      <c r="D620" s="64" t="s">
        <v>228</v>
      </c>
      <c r="E620" s="64" t="s">
        <v>1464</v>
      </c>
      <c r="F620" s="64" t="s">
        <v>1464</v>
      </c>
      <c r="G620" s="64" t="s">
        <v>1204</v>
      </c>
      <c r="H620" s="64" t="s">
        <v>4221</v>
      </c>
      <c r="I620" s="64" t="s">
        <v>21</v>
      </c>
      <c r="J620" s="64">
        <v>4400.0</v>
      </c>
      <c r="K620" s="64">
        <v>76.0</v>
      </c>
      <c r="L620" s="64" t="s">
        <v>23</v>
      </c>
      <c r="M620" s="64" t="s">
        <v>23</v>
      </c>
      <c r="N620" s="64" t="s">
        <v>814</v>
      </c>
      <c r="O620" s="64" t="s">
        <v>4967</v>
      </c>
      <c r="P620" s="64" t="s">
        <v>1464</v>
      </c>
      <c r="Q620" s="64">
        <v>38.0</v>
      </c>
      <c r="R620" s="64" t="s">
        <v>1464</v>
      </c>
    </row>
    <row r="621" ht="12.75" customHeight="1">
      <c r="A621" s="64">
        <v>1440.0</v>
      </c>
      <c r="B621" s="64" t="s">
        <v>1562</v>
      </c>
      <c r="C621" s="64" t="s">
        <v>1376</v>
      </c>
      <c r="D621" s="64" t="s">
        <v>228</v>
      </c>
      <c r="E621" s="64" t="s">
        <v>1464</v>
      </c>
      <c r="F621" s="64" t="s">
        <v>1464</v>
      </c>
      <c r="G621" s="64" t="s">
        <v>999</v>
      </c>
      <c r="H621" s="64" t="s">
        <v>4229</v>
      </c>
      <c r="I621" s="64" t="s">
        <v>21</v>
      </c>
      <c r="J621" s="64">
        <v>2000.0</v>
      </c>
      <c r="K621" s="64">
        <v>60.0</v>
      </c>
      <c r="L621" s="64" t="s">
        <v>23</v>
      </c>
      <c r="M621" s="64" t="s">
        <v>23</v>
      </c>
      <c r="N621" s="64" t="s">
        <v>814</v>
      </c>
      <c r="O621" s="64" t="s">
        <v>4968</v>
      </c>
      <c r="P621" s="64" t="s">
        <v>1464</v>
      </c>
      <c r="Q621" s="64">
        <v>28.0</v>
      </c>
      <c r="R621" s="64" t="s">
        <v>1464</v>
      </c>
    </row>
    <row r="622" ht="12.75" customHeight="1">
      <c r="A622" s="64">
        <v>1437.0</v>
      </c>
      <c r="B622" s="64" t="s">
        <v>1694</v>
      </c>
      <c r="C622" s="64" t="s">
        <v>1376</v>
      </c>
      <c r="D622" s="64" t="s">
        <v>228</v>
      </c>
      <c r="E622" s="64" t="s">
        <v>1464</v>
      </c>
      <c r="F622" s="64" t="s">
        <v>1464</v>
      </c>
      <c r="G622" s="64" t="s">
        <v>939</v>
      </c>
      <c r="H622" s="64" t="s">
        <v>4229</v>
      </c>
      <c r="I622" s="64" t="s">
        <v>21</v>
      </c>
      <c r="J622" s="64">
        <v>2500.0</v>
      </c>
      <c r="K622" s="64">
        <v>60.0</v>
      </c>
      <c r="L622" s="64" t="s">
        <v>23</v>
      </c>
      <c r="M622" s="64" t="s">
        <v>23</v>
      </c>
      <c r="N622" s="64" t="s">
        <v>814</v>
      </c>
      <c r="O622" s="64" t="s">
        <v>4969</v>
      </c>
      <c r="P622" s="64" t="s">
        <v>1464</v>
      </c>
      <c r="Q622" s="64">
        <v>34.0</v>
      </c>
      <c r="R622" s="64" t="s">
        <v>1464</v>
      </c>
    </row>
    <row r="623" ht="12.75" customHeight="1">
      <c r="A623" s="64">
        <v>1438.0</v>
      </c>
      <c r="B623" s="64" t="s">
        <v>2191</v>
      </c>
      <c r="C623" s="64" t="s">
        <v>1376</v>
      </c>
      <c r="D623" s="64" t="s">
        <v>228</v>
      </c>
      <c r="E623" s="64" t="s">
        <v>1464</v>
      </c>
      <c r="F623" s="64" t="s">
        <v>1464</v>
      </c>
      <c r="G623" s="64" t="s">
        <v>1080</v>
      </c>
      <c r="H623" s="64" t="s">
        <v>4229</v>
      </c>
      <c r="I623" s="64" t="s">
        <v>21</v>
      </c>
      <c r="J623" s="64">
        <v>3300.0</v>
      </c>
      <c r="K623" s="64">
        <v>66.0</v>
      </c>
      <c r="L623" s="64" t="s">
        <v>23</v>
      </c>
      <c r="M623" s="64" t="s">
        <v>23</v>
      </c>
      <c r="N623" s="64" t="s">
        <v>814</v>
      </c>
      <c r="O623" s="64" t="s">
        <v>4970</v>
      </c>
      <c r="P623" s="64" t="s">
        <v>1464</v>
      </c>
      <c r="Q623" s="64">
        <v>33.0</v>
      </c>
      <c r="R623" s="64" t="s">
        <v>1464</v>
      </c>
    </row>
    <row r="624" ht="12.75" customHeight="1">
      <c r="A624" s="64">
        <v>1436.0</v>
      </c>
      <c r="B624" s="64" t="s">
        <v>3014</v>
      </c>
      <c r="C624" s="64" t="s">
        <v>1376</v>
      </c>
      <c r="D624" s="64" t="s">
        <v>228</v>
      </c>
      <c r="E624" s="64" t="s">
        <v>1464</v>
      </c>
      <c r="F624" s="64" t="s">
        <v>1464</v>
      </c>
      <c r="G624" s="64" t="s">
        <v>921</v>
      </c>
      <c r="H624" s="64" t="s">
        <v>4229</v>
      </c>
      <c r="I624" s="64" t="s">
        <v>21</v>
      </c>
      <c r="J624" s="64">
        <v>3050.0</v>
      </c>
      <c r="K624" s="64">
        <v>68.0</v>
      </c>
      <c r="L624" s="64" t="s">
        <v>23</v>
      </c>
      <c r="M624" s="64" t="s">
        <v>23</v>
      </c>
      <c r="N624" s="64" t="s">
        <v>814</v>
      </c>
      <c r="O624" s="64" t="s">
        <v>4971</v>
      </c>
      <c r="P624" s="64" t="s">
        <v>1464</v>
      </c>
      <c r="Q624" s="64">
        <v>33.0</v>
      </c>
      <c r="R624" s="64" t="s">
        <v>1464</v>
      </c>
    </row>
    <row r="625" ht="12.75" customHeight="1">
      <c r="A625" s="64">
        <v>1439.0</v>
      </c>
      <c r="B625" s="64" t="s">
        <v>4956</v>
      </c>
      <c r="C625" s="64" t="s">
        <v>1376</v>
      </c>
      <c r="D625" s="64" t="s">
        <v>228</v>
      </c>
      <c r="E625" s="64" t="s">
        <v>1464</v>
      </c>
      <c r="F625" s="64" t="s">
        <v>1464</v>
      </c>
      <c r="G625" s="64" t="s">
        <v>4972</v>
      </c>
      <c r="H625" s="64" t="s">
        <v>4229</v>
      </c>
      <c r="I625" s="64" t="s">
        <v>21</v>
      </c>
      <c r="J625" s="64">
        <v>3300.0</v>
      </c>
      <c r="K625" s="64">
        <v>71.0</v>
      </c>
      <c r="L625" s="64" t="s">
        <v>23</v>
      </c>
      <c r="M625" s="64" t="s">
        <v>23</v>
      </c>
      <c r="N625" s="64" t="s">
        <v>814</v>
      </c>
      <c r="O625" s="64" t="s">
        <v>4973</v>
      </c>
      <c r="P625" s="64" t="s">
        <v>1464</v>
      </c>
      <c r="Q625" s="64">
        <v>33.0</v>
      </c>
      <c r="R625" s="64" t="s">
        <v>1464</v>
      </c>
    </row>
    <row r="626" ht="12.75" customHeight="1">
      <c r="A626" s="64">
        <v>1441.0</v>
      </c>
      <c r="B626" s="64" t="s">
        <v>2191</v>
      </c>
      <c r="C626" s="64" t="s">
        <v>1376</v>
      </c>
      <c r="D626" s="64" t="s">
        <v>228</v>
      </c>
      <c r="E626" s="64" t="s">
        <v>1464</v>
      </c>
      <c r="F626" s="64" t="s">
        <v>1464</v>
      </c>
      <c r="G626" s="64" t="s">
        <v>4974</v>
      </c>
      <c r="H626" s="64" t="s">
        <v>4241</v>
      </c>
      <c r="I626" s="64" t="s">
        <v>21</v>
      </c>
      <c r="J626" s="64">
        <v>2100.0</v>
      </c>
      <c r="K626" s="64">
        <v>58.0</v>
      </c>
      <c r="L626" s="64" t="s">
        <v>23</v>
      </c>
      <c r="M626" s="64" t="s">
        <v>23</v>
      </c>
      <c r="N626" s="64" t="s">
        <v>814</v>
      </c>
      <c r="O626" s="64" t="s">
        <v>4975</v>
      </c>
      <c r="P626" s="64" t="s">
        <v>1464</v>
      </c>
      <c r="Q626" s="64">
        <v>29.0</v>
      </c>
      <c r="R626" s="64" t="s">
        <v>1464</v>
      </c>
    </row>
    <row r="627" ht="12.75" customHeight="1">
      <c r="A627" s="64">
        <v>1444.0</v>
      </c>
      <c r="B627" s="64" t="s">
        <v>4976</v>
      </c>
      <c r="C627" s="64" t="s">
        <v>1376</v>
      </c>
      <c r="D627" s="64" t="s">
        <v>228</v>
      </c>
      <c r="E627" s="64" t="s">
        <v>1572</v>
      </c>
      <c r="F627" s="64" t="s">
        <v>414</v>
      </c>
      <c r="G627" s="64" t="s">
        <v>1464</v>
      </c>
      <c r="H627" s="64" t="s">
        <v>4241</v>
      </c>
      <c r="I627" s="64" t="s">
        <v>40</v>
      </c>
      <c r="J627" s="64">
        <v>2450.0</v>
      </c>
      <c r="K627" s="64">
        <v>63.0</v>
      </c>
      <c r="L627" s="64" t="s">
        <v>23</v>
      </c>
      <c r="M627" s="64" t="s">
        <v>23</v>
      </c>
      <c r="N627" s="64" t="s">
        <v>814</v>
      </c>
      <c r="O627" s="64" t="s">
        <v>4977</v>
      </c>
      <c r="P627" s="64" t="s">
        <v>1464</v>
      </c>
      <c r="Q627" s="64">
        <v>32.0</v>
      </c>
      <c r="R627" s="64" t="s">
        <v>1464</v>
      </c>
    </row>
    <row r="628" ht="12.75" customHeight="1">
      <c r="A628" s="64">
        <v>1443.0</v>
      </c>
      <c r="B628" s="64" t="s">
        <v>4978</v>
      </c>
      <c r="C628" s="64" t="s">
        <v>1376</v>
      </c>
      <c r="D628" s="64" t="s">
        <v>228</v>
      </c>
      <c r="E628" s="64" t="s">
        <v>1555</v>
      </c>
      <c r="F628" s="64" t="s">
        <v>1379</v>
      </c>
      <c r="G628" s="64" t="s">
        <v>1464</v>
      </c>
      <c r="H628" s="64" t="s">
        <v>4241</v>
      </c>
      <c r="I628" s="64" t="s">
        <v>40</v>
      </c>
      <c r="J628" s="64">
        <v>3600.0</v>
      </c>
      <c r="K628" s="64">
        <v>72.0</v>
      </c>
      <c r="L628" s="64" t="s">
        <v>23</v>
      </c>
      <c r="M628" s="64" t="s">
        <v>23</v>
      </c>
      <c r="N628" s="64" t="s">
        <v>814</v>
      </c>
      <c r="O628" s="64" t="s">
        <v>4979</v>
      </c>
      <c r="P628" s="64" t="s">
        <v>1464</v>
      </c>
      <c r="Q628" s="64">
        <v>36.0</v>
      </c>
      <c r="R628" s="64" t="s">
        <v>1464</v>
      </c>
    </row>
    <row r="629" ht="12.75" customHeight="1">
      <c r="A629" s="64">
        <v>1442.0</v>
      </c>
      <c r="B629" s="64" t="s">
        <v>4770</v>
      </c>
      <c r="C629" s="64" t="s">
        <v>1376</v>
      </c>
      <c r="D629" s="64" t="s">
        <v>228</v>
      </c>
      <c r="E629" s="64" t="s">
        <v>1464</v>
      </c>
      <c r="F629" s="64" t="s">
        <v>1464</v>
      </c>
      <c r="G629" s="64" t="s">
        <v>1005</v>
      </c>
      <c r="H629" s="64" t="s">
        <v>4241</v>
      </c>
      <c r="I629" s="64" t="s">
        <v>21</v>
      </c>
      <c r="J629" s="64">
        <v>5300.0</v>
      </c>
      <c r="K629" s="64">
        <v>76.0</v>
      </c>
      <c r="L629" s="64" t="s">
        <v>23</v>
      </c>
      <c r="M629" s="64" t="s">
        <v>23</v>
      </c>
      <c r="N629" s="64" t="s">
        <v>814</v>
      </c>
      <c r="O629" s="64" t="s">
        <v>4980</v>
      </c>
      <c r="P629" s="64" t="s">
        <v>1464</v>
      </c>
      <c r="Q629" s="64">
        <v>41.0</v>
      </c>
      <c r="R629" s="64" t="s">
        <v>1464</v>
      </c>
    </row>
    <row r="630" ht="12.75" customHeight="1">
      <c r="A630" s="64">
        <v>1448.0</v>
      </c>
      <c r="B630" s="64" t="s">
        <v>3111</v>
      </c>
      <c r="C630" s="64" t="s">
        <v>1376</v>
      </c>
      <c r="D630" s="64" t="s">
        <v>228</v>
      </c>
      <c r="E630" s="64" t="s">
        <v>1464</v>
      </c>
      <c r="F630" s="64" t="s">
        <v>1464</v>
      </c>
      <c r="G630" s="64" t="s">
        <v>906</v>
      </c>
      <c r="H630" s="64" t="s">
        <v>4246</v>
      </c>
      <c r="I630" s="64" t="s">
        <v>21</v>
      </c>
      <c r="J630" s="64">
        <v>2200.0</v>
      </c>
      <c r="K630" s="64">
        <v>59.0</v>
      </c>
      <c r="L630" s="64" t="s">
        <v>23</v>
      </c>
      <c r="M630" s="64" t="s">
        <v>23</v>
      </c>
      <c r="N630" s="64" t="s">
        <v>814</v>
      </c>
      <c r="O630" s="64" t="s">
        <v>4981</v>
      </c>
      <c r="P630" s="64" t="s">
        <v>1464</v>
      </c>
      <c r="Q630" s="64">
        <v>30.0</v>
      </c>
      <c r="R630" s="64" t="s">
        <v>1464</v>
      </c>
    </row>
    <row r="631" ht="12.75" customHeight="1">
      <c r="A631" s="64">
        <v>1447.0</v>
      </c>
      <c r="B631" s="64" t="s">
        <v>4426</v>
      </c>
      <c r="C631" s="64" t="s">
        <v>1376</v>
      </c>
      <c r="D631" s="64" t="s">
        <v>228</v>
      </c>
      <c r="E631" s="64" t="s">
        <v>2921</v>
      </c>
      <c r="F631" s="64" t="s">
        <v>4781</v>
      </c>
      <c r="G631" s="64" t="s">
        <v>1464</v>
      </c>
      <c r="H631" s="64" t="s">
        <v>4246</v>
      </c>
      <c r="I631" s="64" t="s">
        <v>40</v>
      </c>
      <c r="J631" s="64">
        <v>2500.0</v>
      </c>
      <c r="K631" s="64">
        <v>61.0</v>
      </c>
      <c r="L631" s="64" t="s">
        <v>23</v>
      </c>
      <c r="M631" s="64" t="s">
        <v>23</v>
      </c>
      <c r="N631" s="64" t="s">
        <v>814</v>
      </c>
      <c r="O631" s="64" t="s">
        <v>4982</v>
      </c>
      <c r="P631" s="64" t="s">
        <v>1464</v>
      </c>
      <c r="Q631" s="64">
        <v>31.0</v>
      </c>
      <c r="R631" s="64" t="s">
        <v>1464</v>
      </c>
    </row>
    <row r="632" ht="12.75" customHeight="1">
      <c r="A632" s="64">
        <v>1446.0</v>
      </c>
      <c r="B632" s="64" t="s">
        <v>4428</v>
      </c>
      <c r="C632" s="64" t="s">
        <v>1376</v>
      </c>
      <c r="D632" s="64" t="s">
        <v>228</v>
      </c>
      <c r="E632" s="64" t="s">
        <v>2921</v>
      </c>
      <c r="F632" s="64" t="s">
        <v>4781</v>
      </c>
      <c r="G632" s="64" t="s">
        <v>1464</v>
      </c>
      <c r="H632" s="64" t="s">
        <v>4246</v>
      </c>
      <c r="I632" s="64" t="s">
        <v>40</v>
      </c>
      <c r="J632" s="64">
        <v>4300.0</v>
      </c>
      <c r="K632" s="64">
        <v>72.0</v>
      </c>
      <c r="L632" s="64" t="s">
        <v>23</v>
      </c>
      <c r="M632" s="64" t="s">
        <v>23</v>
      </c>
      <c r="N632" s="64" t="s">
        <v>814</v>
      </c>
      <c r="O632" s="64" t="s">
        <v>4983</v>
      </c>
      <c r="P632" s="64" t="s">
        <v>1464</v>
      </c>
      <c r="Q632" s="64">
        <v>40.0</v>
      </c>
      <c r="R632" s="64" t="s">
        <v>1464</v>
      </c>
    </row>
    <row r="633" ht="12.75" customHeight="1">
      <c r="A633" s="64">
        <v>1445.0</v>
      </c>
      <c r="B633" s="64" t="s">
        <v>1709</v>
      </c>
      <c r="C633" s="64" t="s">
        <v>1376</v>
      </c>
      <c r="D633" s="64" t="s">
        <v>228</v>
      </c>
      <c r="E633" s="64" t="s">
        <v>1464</v>
      </c>
      <c r="F633" s="64" t="s">
        <v>1464</v>
      </c>
      <c r="G633" s="64" t="s">
        <v>4984</v>
      </c>
      <c r="H633" s="64" t="s">
        <v>4246</v>
      </c>
      <c r="I633" s="64" t="s">
        <v>21</v>
      </c>
      <c r="J633" s="64">
        <v>4300.0</v>
      </c>
      <c r="K633" s="64">
        <v>74.0</v>
      </c>
      <c r="L633" s="64" t="s">
        <v>23</v>
      </c>
      <c r="M633" s="64" t="s">
        <v>23</v>
      </c>
      <c r="N633" s="64" t="s">
        <v>814</v>
      </c>
      <c r="O633" s="64" t="s">
        <v>4985</v>
      </c>
      <c r="P633" s="64" t="s">
        <v>1464</v>
      </c>
      <c r="Q633" s="64">
        <v>36.0</v>
      </c>
      <c r="R633" s="64" t="s">
        <v>1464</v>
      </c>
    </row>
    <row r="634" ht="12.75" customHeight="1">
      <c r="A634" s="64">
        <v>1454.0</v>
      </c>
      <c r="B634" s="64" t="s">
        <v>1694</v>
      </c>
      <c r="C634" s="64" t="s">
        <v>1376</v>
      </c>
      <c r="D634" s="64" t="s">
        <v>228</v>
      </c>
      <c r="E634" s="64" t="s">
        <v>1464</v>
      </c>
      <c r="F634" s="64" t="s">
        <v>1464</v>
      </c>
      <c r="G634" s="64" t="s">
        <v>1091</v>
      </c>
      <c r="H634" s="64" t="s">
        <v>4248</v>
      </c>
      <c r="I634" s="64" t="s">
        <v>21</v>
      </c>
      <c r="J634" s="64">
        <v>2000.0</v>
      </c>
      <c r="K634" s="64">
        <v>56.0</v>
      </c>
      <c r="L634" s="64" t="s">
        <v>23</v>
      </c>
      <c r="M634" s="64" t="s">
        <v>23</v>
      </c>
      <c r="N634" s="64" t="s">
        <v>814</v>
      </c>
      <c r="O634" s="64" t="s">
        <v>4986</v>
      </c>
      <c r="P634" s="64" t="s">
        <v>1464</v>
      </c>
      <c r="Q634" s="64">
        <v>28.0</v>
      </c>
      <c r="R634" s="64" t="s">
        <v>1464</v>
      </c>
    </row>
    <row r="635" ht="12.75" customHeight="1">
      <c r="A635" s="64">
        <v>1455.0</v>
      </c>
      <c r="B635" s="64" t="s">
        <v>1944</v>
      </c>
      <c r="C635" s="64" t="s">
        <v>1376</v>
      </c>
      <c r="D635" s="64" t="s">
        <v>228</v>
      </c>
      <c r="E635" s="64" t="s">
        <v>1464</v>
      </c>
      <c r="F635" s="64" t="s">
        <v>1464</v>
      </c>
      <c r="G635" s="64" t="s">
        <v>1091</v>
      </c>
      <c r="H635" s="64" t="s">
        <v>4248</v>
      </c>
      <c r="I635" s="64" t="s">
        <v>21</v>
      </c>
      <c r="J635" s="64">
        <v>1900.0</v>
      </c>
      <c r="K635" s="64">
        <v>60.0</v>
      </c>
      <c r="L635" s="64" t="s">
        <v>23</v>
      </c>
      <c r="M635" s="64" t="s">
        <v>23</v>
      </c>
      <c r="N635" s="64" t="s">
        <v>814</v>
      </c>
      <c r="O635" s="64" t="s">
        <v>4987</v>
      </c>
      <c r="P635" s="64" t="s">
        <v>1464</v>
      </c>
      <c r="Q635" s="64">
        <v>28.0</v>
      </c>
      <c r="R635" s="64" t="s">
        <v>1464</v>
      </c>
    </row>
    <row r="636" ht="12.75" customHeight="1">
      <c r="A636" s="64">
        <v>1451.0</v>
      </c>
      <c r="B636" s="64" t="s">
        <v>4988</v>
      </c>
      <c r="C636" s="64" t="s">
        <v>1376</v>
      </c>
      <c r="D636" s="64" t="s">
        <v>228</v>
      </c>
      <c r="E636" s="64" t="s">
        <v>1555</v>
      </c>
      <c r="F636" s="64" t="s">
        <v>1379</v>
      </c>
      <c r="G636" s="64" t="s">
        <v>1464</v>
      </c>
      <c r="H636" s="64" t="s">
        <v>4248</v>
      </c>
      <c r="I636" s="64" t="s">
        <v>40</v>
      </c>
      <c r="J636" s="64">
        <v>2300.0</v>
      </c>
      <c r="K636" s="64">
        <v>60.0</v>
      </c>
      <c r="L636" s="64" t="s">
        <v>23</v>
      </c>
      <c r="M636" s="64" t="s">
        <v>23</v>
      </c>
      <c r="N636" s="64" t="s">
        <v>814</v>
      </c>
      <c r="O636" s="64" t="s">
        <v>4989</v>
      </c>
      <c r="P636" s="64" t="s">
        <v>1464</v>
      </c>
      <c r="Q636" s="64">
        <v>31.0</v>
      </c>
      <c r="R636" s="64" t="s">
        <v>1464</v>
      </c>
    </row>
    <row r="637" ht="12.75" customHeight="1">
      <c r="A637" s="64">
        <v>1456.0</v>
      </c>
      <c r="B637" s="64" t="s">
        <v>4990</v>
      </c>
      <c r="C637" s="64" t="s">
        <v>1376</v>
      </c>
      <c r="D637" s="64" t="s">
        <v>228</v>
      </c>
      <c r="E637" s="64" t="s">
        <v>1572</v>
      </c>
      <c r="F637" s="64" t="s">
        <v>414</v>
      </c>
      <c r="G637" s="64" t="s">
        <v>1464</v>
      </c>
      <c r="H637" s="64" t="s">
        <v>4248</v>
      </c>
      <c r="I637" s="64" t="s">
        <v>40</v>
      </c>
      <c r="J637" s="64">
        <v>2500.0</v>
      </c>
      <c r="K637" s="64">
        <v>61.0</v>
      </c>
      <c r="L637" s="64" t="s">
        <v>23</v>
      </c>
      <c r="M637" s="64" t="s">
        <v>23</v>
      </c>
      <c r="N637" s="64" t="s">
        <v>814</v>
      </c>
      <c r="O637" s="64" t="s">
        <v>4991</v>
      </c>
      <c r="P637" s="64" t="s">
        <v>1464</v>
      </c>
      <c r="Q637" s="64">
        <v>30.0</v>
      </c>
      <c r="R637" s="64" t="s">
        <v>1464</v>
      </c>
    </row>
    <row r="638" ht="12.75" customHeight="1">
      <c r="A638" s="64">
        <v>1453.0</v>
      </c>
      <c r="B638" s="64" t="s">
        <v>2618</v>
      </c>
      <c r="C638" s="64" t="s">
        <v>1376</v>
      </c>
      <c r="D638" s="64" t="s">
        <v>228</v>
      </c>
      <c r="E638" s="64" t="s">
        <v>1464</v>
      </c>
      <c r="F638" s="64" t="s">
        <v>1464</v>
      </c>
      <c r="G638" s="64" t="s">
        <v>4992</v>
      </c>
      <c r="H638" s="64" t="s">
        <v>4248</v>
      </c>
      <c r="I638" s="64" t="s">
        <v>21</v>
      </c>
      <c r="J638" s="64">
        <v>2600.0</v>
      </c>
      <c r="K638" s="64">
        <v>67.0</v>
      </c>
      <c r="L638" s="64" t="s">
        <v>23</v>
      </c>
      <c r="M638" s="64" t="s">
        <v>23</v>
      </c>
      <c r="N638" s="64" t="s">
        <v>814</v>
      </c>
      <c r="O638" s="64" t="s">
        <v>4993</v>
      </c>
      <c r="P638" s="64" t="s">
        <v>816</v>
      </c>
      <c r="Q638" s="64">
        <v>32.0</v>
      </c>
      <c r="R638" s="64" t="s">
        <v>1464</v>
      </c>
    </row>
    <row r="639" ht="12.75" customHeight="1">
      <c r="A639" s="64">
        <v>1452.0</v>
      </c>
      <c r="B639" s="64" t="s">
        <v>4994</v>
      </c>
      <c r="C639" s="64" t="s">
        <v>1376</v>
      </c>
      <c r="D639" s="64" t="s">
        <v>228</v>
      </c>
      <c r="E639" s="64" t="s">
        <v>1464</v>
      </c>
      <c r="F639" s="64" t="s">
        <v>1464</v>
      </c>
      <c r="G639" s="64" t="s">
        <v>922</v>
      </c>
      <c r="H639" s="64" t="s">
        <v>4248</v>
      </c>
      <c r="I639" s="64" t="s">
        <v>21</v>
      </c>
      <c r="J639" s="64">
        <v>3700.0</v>
      </c>
      <c r="K639" s="64">
        <v>70.0</v>
      </c>
      <c r="L639" s="64" t="s">
        <v>23</v>
      </c>
      <c r="M639" s="64" t="s">
        <v>23</v>
      </c>
      <c r="N639" s="64" t="s">
        <v>814</v>
      </c>
      <c r="O639" s="64" t="s">
        <v>4995</v>
      </c>
      <c r="P639" s="64" t="s">
        <v>1464</v>
      </c>
      <c r="Q639" s="64">
        <v>35.0</v>
      </c>
      <c r="R639" s="64" t="s">
        <v>1464</v>
      </c>
    </row>
    <row r="640" ht="12.75" customHeight="1">
      <c r="A640" s="64">
        <v>1457.0</v>
      </c>
      <c r="B640" s="64" t="s">
        <v>4996</v>
      </c>
      <c r="C640" s="64" t="s">
        <v>1376</v>
      </c>
      <c r="D640" s="64" t="s">
        <v>228</v>
      </c>
      <c r="E640" s="64" t="s">
        <v>1491</v>
      </c>
      <c r="F640" s="64" t="s">
        <v>739</v>
      </c>
      <c r="G640" s="64" t="s">
        <v>1464</v>
      </c>
      <c r="H640" s="64" t="s">
        <v>4248</v>
      </c>
      <c r="I640" s="64" t="s">
        <v>40</v>
      </c>
      <c r="J640" s="64">
        <v>4000.0</v>
      </c>
      <c r="K640" s="64">
        <v>73.0</v>
      </c>
      <c r="L640" s="64" t="s">
        <v>23</v>
      </c>
      <c r="M640" s="64" t="s">
        <v>23</v>
      </c>
      <c r="N640" s="64" t="s">
        <v>814</v>
      </c>
      <c r="O640" s="64" t="s">
        <v>4997</v>
      </c>
      <c r="P640" s="64" t="s">
        <v>1464</v>
      </c>
      <c r="Q640" s="64">
        <v>36.0</v>
      </c>
      <c r="R640" s="64" t="s">
        <v>1464</v>
      </c>
    </row>
    <row r="641" ht="12.75" customHeight="1">
      <c r="A641" s="64">
        <v>1450.0</v>
      </c>
      <c r="B641" s="64" t="s">
        <v>4726</v>
      </c>
      <c r="C641" s="64" t="s">
        <v>1376</v>
      </c>
      <c r="D641" s="64" t="s">
        <v>228</v>
      </c>
      <c r="E641" s="64" t="s">
        <v>1464</v>
      </c>
      <c r="F641" s="64" t="s">
        <v>1464</v>
      </c>
      <c r="G641" s="64" t="s">
        <v>4998</v>
      </c>
      <c r="H641" s="64" t="s">
        <v>4248</v>
      </c>
      <c r="I641" s="64" t="s">
        <v>21</v>
      </c>
      <c r="J641" s="64">
        <v>6300.0</v>
      </c>
      <c r="K641" s="64">
        <v>84.0</v>
      </c>
      <c r="L641" s="64" t="s">
        <v>23</v>
      </c>
      <c r="M641" s="64" t="s">
        <v>23</v>
      </c>
      <c r="N641" s="64" t="s">
        <v>821</v>
      </c>
      <c r="O641" s="64" t="s">
        <v>4999</v>
      </c>
      <c r="P641" s="64" t="s">
        <v>1464</v>
      </c>
      <c r="Q641" s="64">
        <v>43.0</v>
      </c>
      <c r="R641" s="64" t="s">
        <v>1464</v>
      </c>
    </row>
    <row r="642" ht="12.75" customHeight="1">
      <c r="A642" s="64">
        <v>1460.0</v>
      </c>
      <c r="B642" s="64" t="s">
        <v>1751</v>
      </c>
      <c r="C642" s="64" t="s">
        <v>1376</v>
      </c>
      <c r="D642" s="64" t="s">
        <v>228</v>
      </c>
      <c r="E642" s="64" t="s">
        <v>1464</v>
      </c>
      <c r="F642" s="64" t="s">
        <v>1464</v>
      </c>
      <c r="G642" s="64" t="s">
        <v>1091</v>
      </c>
      <c r="H642" s="64" t="s">
        <v>4258</v>
      </c>
      <c r="I642" s="64" t="s">
        <v>21</v>
      </c>
      <c r="J642" s="64">
        <v>1900.0</v>
      </c>
      <c r="K642" s="64">
        <v>57.0</v>
      </c>
      <c r="L642" s="64" t="s">
        <v>23</v>
      </c>
      <c r="M642" s="64" t="s">
        <v>23</v>
      </c>
      <c r="N642" s="64" t="s">
        <v>814</v>
      </c>
      <c r="O642" s="64" t="s">
        <v>5000</v>
      </c>
      <c r="P642" s="64" t="s">
        <v>1464</v>
      </c>
      <c r="Q642" s="64">
        <v>29.0</v>
      </c>
      <c r="R642" s="64" t="s">
        <v>1464</v>
      </c>
    </row>
    <row r="643" ht="12.75" customHeight="1">
      <c r="A643" s="64">
        <v>1458.0</v>
      </c>
      <c r="B643" s="64" t="s">
        <v>1618</v>
      </c>
      <c r="C643" s="64" t="s">
        <v>1376</v>
      </c>
      <c r="D643" s="64" t="s">
        <v>228</v>
      </c>
      <c r="E643" s="64" t="s">
        <v>1464</v>
      </c>
      <c r="F643" s="64" t="s">
        <v>1464</v>
      </c>
      <c r="G643" s="64" t="s">
        <v>5001</v>
      </c>
      <c r="H643" s="64" t="s">
        <v>4258</v>
      </c>
      <c r="I643" s="64" t="s">
        <v>21</v>
      </c>
      <c r="J643" s="64">
        <v>2200.0</v>
      </c>
      <c r="K643" s="64">
        <v>60.0</v>
      </c>
      <c r="L643" s="64" t="s">
        <v>23</v>
      </c>
      <c r="M643" s="64" t="s">
        <v>23</v>
      </c>
      <c r="N643" s="64" t="s">
        <v>821</v>
      </c>
      <c r="O643" s="64" t="s">
        <v>5002</v>
      </c>
      <c r="P643" s="64" t="s">
        <v>1464</v>
      </c>
      <c r="Q643" s="64">
        <v>32.0</v>
      </c>
      <c r="R643" s="64" t="s">
        <v>1471</v>
      </c>
    </row>
    <row r="644" ht="12.75" customHeight="1">
      <c r="A644" s="64">
        <v>1459.0</v>
      </c>
      <c r="B644" s="64" t="s">
        <v>3903</v>
      </c>
      <c r="C644" s="64" t="s">
        <v>1376</v>
      </c>
      <c r="D644" s="64" t="s">
        <v>228</v>
      </c>
      <c r="E644" s="64" t="s">
        <v>1464</v>
      </c>
      <c r="F644" s="64" t="s">
        <v>1464</v>
      </c>
      <c r="G644" s="64" t="s">
        <v>1091</v>
      </c>
      <c r="H644" s="64" t="s">
        <v>4258</v>
      </c>
      <c r="I644" s="64" t="s">
        <v>21</v>
      </c>
      <c r="J644" s="64">
        <v>2500.0</v>
      </c>
      <c r="K644" s="64">
        <v>60.0</v>
      </c>
      <c r="L644" s="64" t="s">
        <v>23</v>
      </c>
      <c r="M644" s="64" t="s">
        <v>23</v>
      </c>
      <c r="N644" s="64" t="s">
        <v>814</v>
      </c>
      <c r="O644" s="64" t="s">
        <v>5003</v>
      </c>
      <c r="P644" s="64" t="s">
        <v>1464</v>
      </c>
      <c r="Q644" s="64">
        <v>32.0</v>
      </c>
      <c r="R644" s="64" t="s">
        <v>1464</v>
      </c>
    </row>
    <row r="645" ht="12.75" customHeight="1">
      <c r="A645" s="64">
        <v>1461.0</v>
      </c>
      <c r="B645" s="64" t="s">
        <v>1627</v>
      </c>
      <c r="C645" s="64" t="s">
        <v>1376</v>
      </c>
      <c r="D645" s="64" t="s">
        <v>228</v>
      </c>
      <c r="E645" s="64" t="s">
        <v>1464</v>
      </c>
      <c r="F645" s="64" t="s">
        <v>1464</v>
      </c>
      <c r="G645" s="64" t="s">
        <v>951</v>
      </c>
      <c r="H645" s="64" t="s">
        <v>4258</v>
      </c>
      <c r="I645" s="64" t="s">
        <v>21</v>
      </c>
      <c r="J645" s="64">
        <v>3100.0</v>
      </c>
      <c r="K645" s="64">
        <v>63.0</v>
      </c>
      <c r="L645" s="64" t="s">
        <v>23</v>
      </c>
      <c r="M645" s="64" t="s">
        <v>23</v>
      </c>
      <c r="N645" s="64" t="s">
        <v>814</v>
      </c>
      <c r="O645" s="64" t="s">
        <v>5004</v>
      </c>
      <c r="P645" s="64" t="s">
        <v>1464</v>
      </c>
      <c r="Q645" s="64">
        <v>32.0</v>
      </c>
      <c r="R645" s="64" t="s">
        <v>1464</v>
      </c>
    </row>
    <row r="646" ht="12.75" customHeight="1">
      <c r="A646" s="64">
        <v>1464.0</v>
      </c>
      <c r="B646" s="64" t="s">
        <v>2802</v>
      </c>
      <c r="C646" s="64" t="s">
        <v>1376</v>
      </c>
      <c r="D646" s="64" t="s">
        <v>228</v>
      </c>
      <c r="E646" s="64" t="s">
        <v>1464</v>
      </c>
      <c r="F646" s="64" t="s">
        <v>1464</v>
      </c>
      <c r="G646" s="64" t="s">
        <v>5005</v>
      </c>
      <c r="H646" s="64" t="s">
        <v>4265</v>
      </c>
      <c r="I646" s="64" t="s">
        <v>21</v>
      </c>
      <c r="J646" s="64">
        <v>2150.0</v>
      </c>
      <c r="K646" s="64">
        <v>57.0</v>
      </c>
      <c r="L646" s="64" t="s">
        <v>23</v>
      </c>
      <c r="M646" s="64" t="s">
        <v>23</v>
      </c>
      <c r="N646" s="64" t="s">
        <v>814</v>
      </c>
      <c r="O646" s="64" t="s">
        <v>5006</v>
      </c>
      <c r="P646" s="64" t="s">
        <v>1464</v>
      </c>
      <c r="Q646" s="64">
        <v>32.0</v>
      </c>
      <c r="R646" s="64" t="s">
        <v>1464</v>
      </c>
    </row>
    <row r="647" ht="12.75" customHeight="1">
      <c r="A647" s="64">
        <v>1463.0</v>
      </c>
      <c r="B647" s="64" t="s">
        <v>4720</v>
      </c>
      <c r="C647" s="64" t="s">
        <v>1376</v>
      </c>
      <c r="D647" s="64" t="s">
        <v>228</v>
      </c>
      <c r="E647" s="64" t="s">
        <v>1464</v>
      </c>
      <c r="F647" s="64" t="s">
        <v>1464</v>
      </c>
      <c r="G647" s="64" t="s">
        <v>919</v>
      </c>
      <c r="H647" s="64" t="s">
        <v>4265</v>
      </c>
      <c r="I647" s="64" t="s">
        <v>21</v>
      </c>
      <c r="J647" s="64">
        <v>2200.0</v>
      </c>
      <c r="K647" s="64">
        <v>58.0</v>
      </c>
      <c r="L647" s="64" t="s">
        <v>23</v>
      </c>
      <c r="M647" s="64" t="s">
        <v>23</v>
      </c>
      <c r="N647" s="64" t="s">
        <v>821</v>
      </c>
      <c r="O647" s="64" t="s">
        <v>5007</v>
      </c>
      <c r="P647" s="64" t="s">
        <v>1464</v>
      </c>
      <c r="Q647" s="64">
        <v>32.0</v>
      </c>
      <c r="R647" s="64" t="s">
        <v>1471</v>
      </c>
    </row>
    <row r="648" ht="12.75" customHeight="1">
      <c r="A648" s="64">
        <v>1462.0</v>
      </c>
      <c r="B648" s="64" t="s">
        <v>5008</v>
      </c>
      <c r="C648" s="64" t="s">
        <v>1376</v>
      </c>
      <c r="D648" s="64" t="s">
        <v>228</v>
      </c>
      <c r="E648" s="64" t="s">
        <v>1464</v>
      </c>
      <c r="F648" s="64" t="s">
        <v>1464</v>
      </c>
      <c r="G648" s="64" t="s">
        <v>5001</v>
      </c>
      <c r="H648" s="64" t="s">
        <v>4265</v>
      </c>
      <c r="I648" s="64" t="s">
        <v>21</v>
      </c>
      <c r="J648" s="64">
        <v>1850.0</v>
      </c>
      <c r="K648" s="64">
        <v>59.0</v>
      </c>
      <c r="L648" s="64" t="s">
        <v>23</v>
      </c>
      <c r="M648" s="64" t="s">
        <v>23</v>
      </c>
      <c r="N648" s="64" t="s">
        <v>35</v>
      </c>
      <c r="O648" s="64" t="s">
        <v>5009</v>
      </c>
      <c r="P648" s="64" t="s">
        <v>1464</v>
      </c>
      <c r="Q648" s="64">
        <v>32.0</v>
      </c>
      <c r="R648" s="64" t="s">
        <v>1471</v>
      </c>
    </row>
    <row r="649" ht="12.75" customHeight="1">
      <c r="A649" s="64">
        <v>1465.0</v>
      </c>
      <c r="B649" s="64" t="s">
        <v>4720</v>
      </c>
      <c r="C649" s="64" t="s">
        <v>1376</v>
      </c>
      <c r="D649" s="64" t="s">
        <v>228</v>
      </c>
      <c r="E649" s="64" t="s">
        <v>1464</v>
      </c>
      <c r="F649" s="64" t="s">
        <v>1464</v>
      </c>
      <c r="G649" s="64" t="s">
        <v>919</v>
      </c>
      <c r="H649" s="64" t="s">
        <v>4277</v>
      </c>
      <c r="I649" s="64" t="s">
        <v>21</v>
      </c>
      <c r="J649" s="64">
        <v>2400.0</v>
      </c>
      <c r="K649" s="64">
        <v>57.0</v>
      </c>
      <c r="L649" s="64" t="s">
        <v>23</v>
      </c>
      <c r="M649" s="64" t="s">
        <v>23</v>
      </c>
      <c r="N649" s="64" t="s">
        <v>814</v>
      </c>
      <c r="O649" s="64" t="s">
        <v>5010</v>
      </c>
      <c r="P649" s="64" t="s">
        <v>1464</v>
      </c>
      <c r="Q649" s="64">
        <v>32.0</v>
      </c>
      <c r="R649" s="64" t="s">
        <v>1464</v>
      </c>
    </row>
    <row r="650" ht="12.75" customHeight="1">
      <c r="A650" s="64">
        <v>1467.0</v>
      </c>
      <c r="B650" s="64" t="s">
        <v>5011</v>
      </c>
      <c r="C650" s="64" t="s">
        <v>1376</v>
      </c>
      <c r="D650" s="64" t="s">
        <v>228</v>
      </c>
      <c r="E650" s="64" t="s">
        <v>1491</v>
      </c>
      <c r="F650" s="64" t="s">
        <v>739</v>
      </c>
      <c r="G650" s="64" t="s">
        <v>1464</v>
      </c>
      <c r="H650" s="64" t="s">
        <v>4277</v>
      </c>
      <c r="I650" s="64" t="s">
        <v>40</v>
      </c>
      <c r="J650" s="64">
        <v>4800.0</v>
      </c>
      <c r="K650" s="64">
        <v>78.0</v>
      </c>
      <c r="L650" s="64" t="s">
        <v>23</v>
      </c>
      <c r="M650" s="64" t="s">
        <v>23</v>
      </c>
      <c r="N650" s="64" t="s">
        <v>814</v>
      </c>
      <c r="O650" s="64" t="s">
        <v>5012</v>
      </c>
      <c r="P650" s="64" t="s">
        <v>1464</v>
      </c>
      <c r="Q650" s="64">
        <v>45.0</v>
      </c>
      <c r="R650" s="64" t="s">
        <v>1464</v>
      </c>
    </row>
    <row r="651" ht="12.75" customHeight="1">
      <c r="A651" s="64">
        <v>1466.0</v>
      </c>
      <c r="B651" s="64" t="s">
        <v>2191</v>
      </c>
      <c r="C651" s="64" t="s">
        <v>1376</v>
      </c>
      <c r="D651" s="64" t="s">
        <v>228</v>
      </c>
      <c r="E651" s="64" t="s">
        <v>1555</v>
      </c>
      <c r="F651" s="64" t="s">
        <v>1379</v>
      </c>
      <c r="G651" s="64" t="s">
        <v>1464</v>
      </c>
      <c r="H651" s="64" t="s">
        <v>4277</v>
      </c>
      <c r="I651" s="64" t="s">
        <v>40</v>
      </c>
      <c r="J651" s="64">
        <v>5600.0</v>
      </c>
      <c r="K651" s="64">
        <v>78.0</v>
      </c>
      <c r="L651" s="64" t="s">
        <v>23</v>
      </c>
      <c r="M651" s="64" t="s">
        <v>23</v>
      </c>
      <c r="N651" s="64" t="s">
        <v>814</v>
      </c>
      <c r="O651" s="64" t="s">
        <v>5013</v>
      </c>
      <c r="P651" s="64" t="s">
        <v>1464</v>
      </c>
      <c r="Q651" s="64">
        <v>45.0</v>
      </c>
      <c r="R651" s="64" t="s">
        <v>1464</v>
      </c>
    </row>
    <row r="652" ht="12.75" customHeight="1">
      <c r="A652" s="64">
        <v>1468.0</v>
      </c>
      <c r="B652" s="64" t="s">
        <v>4567</v>
      </c>
      <c r="C652" s="64" t="s">
        <v>1376</v>
      </c>
      <c r="D652" s="64" t="s">
        <v>228</v>
      </c>
      <c r="E652" s="64" t="s">
        <v>1491</v>
      </c>
      <c r="F652" s="64" t="s">
        <v>739</v>
      </c>
      <c r="G652" s="64" t="s">
        <v>1464</v>
      </c>
      <c r="H652" s="64" t="s">
        <v>4277</v>
      </c>
      <c r="I652" s="64" t="s">
        <v>40</v>
      </c>
      <c r="J652" s="64">
        <v>6700.0</v>
      </c>
      <c r="K652" s="64">
        <v>84.0</v>
      </c>
      <c r="L652" s="64" t="s">
        <v>23</v>
      </c>
      <c r="M652" s="64" t="s">
        <v>35</v>
      </c>
      <c r="N652" s="64" t="s">
        <v>814</v>
      </c>
      <c r="O652" s="64" t="s">
        <v>5014</v>
      </c>
      <c r="P652" s="64" t="s">
        <v>1464</v>
      </c>
      <c r="Q652" s="64">
        <v>45.0</v>
      </c>
      <c r="R652" s="64" t="s">
        <v>1464</v>
      </c>
    </row>
    <row r="653" ht="12.75" customHeight="1">
      <c r="A653" s="64">
        <v>1469.0</v>
      </c>
      <c r="B653" s="64" t="s">
        <v>2519</v>
      </c>
      <c r="C653" s="64" t="s">
        <v>1376</v>
      </c>
      <c r="D653" s="64" t="s">
        <v>228</v>
      </c>
      <c r="E653" s="64" t="s">
        <v>1464</v>
      </c>
      <c r="F653" s="64" t="s">
        <v>1464</v>
      </c>
      <c r="G653" s="64" t="s">
        <v>931</v>
      </c>
      <c r="H653" s="64" t="s">
        <v>4284</v>
      </c>
      <c r="I653" s="64" t="s">
        <v>21</v>
      </c>
      <c r="J653" s="64">
        <v>1600.0</v>
      </c>
      <c r="K653" s="64">
        <v>55.0</v>
      </c>
      <c r="L653" s="64" t="s">
        <v>23</v>
      </c>
      <c r="M653" s="64" t="s">
        <v>23</v>
      </c>
      <c r="N653" s="64" t="s">
        <v>814</v>
      </c>
      <c r="O653" s="64" t="s">
        <v>5015</v>
      </c>
      <c r="P653" s="64" t="s">
        <v>1464</v>
      </c>
      <c r="Q653" s="64">
        <v>30.0</v>
      </c>
      <c r="R653" s="64" t="s">
        <v>1464</v>
      </c>
    </row>
    <row r="654" ht="12.75" customHeight="1">
      <c r="A654" s="64">
        <v>1470.0</v>
      </c>
      <c r="B654" s="64" t="s">
        <v>2618</v>
      </c>
      <c r="C654" s="64" t="s">
        <v>1376</v>
      </c>
      <c r="D654" s="64" t="s">
        <v>228</v>
      </c>
      <c r="E654" s="64" t="s">
        <v>1464</v>
      </c>
      <c r="F654" s="64" t="s">
        <v>1464</v>
      </c>
      <c r="G654" s="64" t="s">
        <v>953</v>
      </c>
      <c r="H654" s="64" t="s">
        <v>4284</v>
      </c>
      <c r="I654" s="64" t="s">
        <v>21</v>
      </c>
      <c r="J654" s="64">
        <v>1700.0</v>
      </c>
      <c r="K654" s="64">
        <v>61.0</v>
      </c>
      <c r="L654" s="64" t="s">
        <v>23</v>
      </c>
      <c r="M654" s="64" t="s">
        <v>23</v>
      </c>
      <c r="N654" s="64" t="s">
        <v>814</v>
      </c>
      <c r="O654" s="64" t="s">
        <v>5016</v>
      </c>
      <c r="P654" s="64" t="s">
        <v>816</v>
      </c>
      <c r="Q654" s="64">
        <v>32.0</v>
      </c>
      <c r="R654" s="64" t="s">
        <v>1464</v>
      </c>
    </row>
    <row r="655" ht="12.75" customHeight="1">
      <c r="A655" s="64">
        <v>1472.0</v>
      </c>
      <c r="B655" s="64" t="s">
        <v>3369</v>
      </c>
      <c r="C655" s="64" t="s">
        <v>1376</v>
      </c>
      <c r="D655" s="64" t="s">
        <v>228</v>
      </c>
      <c r="E655" s="64" t="s">
        <v>1464</v>
      </c>
      <c r="F655" s="64" t="s">
        <v>1464</v>
      </c>
      <c r="G655" s="64" t="s">
        <v>5017</v>
      </c>
      <c r="H655" s="64" t="s">
        <v>4284</v>
      </c>
      <c r="I655" s="64" t="s">
        <v>21</v>
      </c>
      <c r="J655" s="64">
        <v>2200.0</v>
      </c>
      <c r="K655" s="64">
        <v>61.0</v>
      </c>
      <c r="L655" s="64" t="s">
        <v>23</v>
      </c>
      <c r="M655" s="64" t="s">
        <v>23</v>
      </c>
      <c r="N655" s="64" t="s">
        <v>814</v>
      </c>
      <c r="O655" s="64" t="s">
        <v>5018</v>
      </c>
      <c r="P655" s="64" t="s">
        <v>1464</v>
      </c>
      <c r="Q655" s="64">
        <v>29.0</v>
      </c>
      <c r="R655" s="64" t="s">
        <v>1464</v>
      </c>
    </row>
    <row r="656" ht="12.75" customHeight="1">
      <c r="A656" s="64">
        <v>1473.0</v>
      </c>
      <c r="B656" s="64" t="s">
        <v>2748</v>
      </c>
      <c r="C656" s="64" t="s">
        <v>1376</v>
      </c>
      <c r="D656" s="64" t="s">
        <v>228</v>
      </c>
      <c r="E656" s="64" t="s">
        <v>1464</v>
      </c>
      <c r="F656" s="64" t="s">
        <v>1464</v>
      </c>
      <c r="G656" s="64" t="s">
        <v>921</v>
      </c>
      <c r="H656" s="64" t="s">
        <v>4284</v>
      </c>
      <c r="I656" s="64" t="s">
        <v>21</v>
      </c>
      <c r="J656" s="64">
        <v>3500.0</v>
      </c>
      <c r="K656" s="64">
        <v>68.0</v>
      </c>
      <c r="L656" s="64" t="s">
        <v>23</v>
      </c>
      <c r="M656" s="64" t="s">
        <v>23</v>
      </c>
      <c r="N656" s="64" t="s">
        <v>814</v>
      </c>
      <c r="O656" s="64" t="s">
        <v>5019</v>
      </c>
      <c r="P656" s="64" t="s">
        <v>1464</v>
      </c>
      <c r="Q656" s="64">
        <v>36.0</v>
      </c>
      <c r="R656" s="64" t="s">
        <v>1464</v>
      </c>
    </row>
    <row r="657" ht="12.75" customHeight="1">
      <c r="A657" s="64">
        <v>1471.0</v>
      </c>
      <c r="B657" s="64" t="s">
        <v>5020</v>
      </c>
      <c r="C657" s="64" t="s">
        <v>1376</v>
      </c>
      <c r="D657" s="64" t="s">
        <v>228</v>
      </c>
      <c r="E657" s="64" t="s">
        <v>1646</v>
      </c>
      <c r="F657" s="64" t="s">
        <v>935</v>
      </c>
      <c r="G657" s="64" t="s">
        <v>1464</v>
      </c>
      <c r="H657" s="64" t="s">
        <v>4284</v>
      </c>
      <c r="I657" s="64" t="s">
        <v>40</v>
      </c>
      <c r="J657" s="64">
        <v>4600.0</v>
      </c>
      <c r="K657" s="64">
        <v>75.0</v>
      </c>
      <c r="L657" s="64" t="s">
        <v>23</v>
      </c>
      <c r="M657" s="64" t="s">
        <v>35</v>
      </c>
      <c r="N657" s="64" t="s">
        <v>814</v>
      </c>
      <c r="O657" s="64" t="s">
        <v>5021</v>
      </c>
      <c r="P657" s="64" t="s">
        <v>1464</v>
      </c>
      <c r="Q657" s="64">
        <v>75.0</v>
      </c>
      <c r="R657" s="64" t="s">
        <v>1464</v>
      </c>
    </row>
    <row r="658" ht="12.75" customHeight="1">
      <c r="A658" s="64">
        <v>1477.0</v>
      </c>
      <c r="B658" s="64" t="s">
        <v>1969</v>
      </c>
      <c r="C658" s="64" t="s">
        <v>1376</v>
      </c>
      <c r="D658" s="64" t="s">
        <v>228</v>
      </c>
      <c r="E658" s="64" t="s">
        <v>1464</v>
      </c>
      <c r="F658" s="64" t="s">
        <v>1464</v>
      </c>
      <c r="G658" s="64" t="s">
        <v>914</v>
      </c>
      <c r="H658" s="64" t="s">
        <v>4295</v>
      </c>
      <c r="I658" s="64" t="s">
        <v>21</v>
      </c>
      <c r="J658" s="64">
        <v>2200.0</v>
      </c>
      <c r="K658" s="64">
        <v>59.0</v>
      </c>
      <c r="L658" s="64" t="s">
        <v>23</v>
      </c>
      <c r="M658" s="64" t="s">
        <v>23</v>
      </c>
      <c r="N658" s="64" t="s">
        <v>814</v>
      </c>
      <c r="O658" s="64" t="s">
        <v>5022</v>
      </c>
      <c r="P658" s="64" t="s">
        <v>1464</v>
      </c>
      <c r="Q658" s="64">
        <v>30.0</v>
      </c>
      <c r="R658" s="64" t="s">
        <v>1464</v>
      </c>
    </row>
    <row r="659" ht="12.75" customHeight="1">
      <c r="A659" s="64">
        <v>1474.0</v>
      </c>
      <c r="B659" s="64" t="s">
        <v>4948</v>
      </c>
      <c r="C659" s="64" t="s">
        <v>1376</v>
      </c>
      <c r="D659" s="64" t="s">
        <v>228</v>
      </c>
      <c r="E659" s="64" t="s">
        <v>1464</v>
      </c>
      <c r="F659" s="64" t="s">
        <v>1464</v>
      </c>
      <c r="G659" s="64" t="s">
        <v>923</v>
      </c>
      <c r="H659" s="64" t="s">
        <v>4295</v>
      </c>
      <c r="I659" s="64" t="s">
        <v>21</v>
      </c>
      <c r="J659" s="64">
        <v>2400.0</v>
      </c>
      <c r="K659" s="64">
        <v>61.0</v>
      </c>
      <c r="L659" s="64" t="s">
        <v>23</v>
      </c>
      <c r="M659" s="64" t="s">
        <v>23</v>
      </c>
      <c r="N659" s="64" t="s">
        <v>814</v>
      </c>
      <c r="O659" s="64" t="s">
        <v>5023</v>
      </c>
      <c r="P659" s="64" t="s">
        <v>816</v>
      </c>
      <c r="Q659" s="64">
        <v>32.0</v>
      </c>
      <c r="R659" s="64" t="s">
        <v>1464</v>
      </c>
    </row>
    <row r="660" ht="12.75" customHeight="1">
      <c r="A660" s="64">
        <v>1475.0</v>
      </c>
      <c r="B660" s="64" t="s">
        <v>5024</v>
      </c>
      <c r="C660" s="64" t="s">
        <v>1376</v>
      </c>
      <c r="D660" s="64" t="s">
        <v>228</v>
      </c>
      <c r="E660" s="64" t="s">
        <v>1646</v>
      </c>
      <c r="F660" s="64" t="s">
        <v>935</v>
      </c>
      <c r="G660" s="64" t="s">
        <v>1464</v>
      </c>
      <c r="H660" s="64" t="s">
        <v>4295</v>
      </c>
      <c r="I660" s="64" t="s">
        <v>40</v>
      </c>
      <c r="J660" s="64">
        <v>3200.0</v>
      </c>
      <c r="K660" s="64">
        <v>67.0</v>
      </c>
      <c r="L660" s="64" t="s">
        <v>23</v>
      </c>
      <c r="M660" s="64" t="s">
        <v>35</v>
      </c>
      <c r="N660" s="64" t="s">
        <v>814</v>
      </c>
      <c r="O660" s="64" t="s">
        <v>5025</v>
      </c>
      <c r="P660" s="64" t="s">
        <v>1464</v>
      </c>
      <c r="Q660" s="64">
        <v>33.0</v>
      </c>
      <c r="R660" s="64" t="s">
        <v>1464</v>
      </c>
    </row>
    <row r="661" ht="12.75" customHeight="1">
      <c r="A661" s="64">
        <v>1476.0</v>
      </c>
      <c r="B661" s="64" t="s">
        <v>2821</v>
      </c>
      <c r="C661" s="64" t="s">
        <v>1376</v>
      </c>
      <c r="D661" s="64" t="s">
        <v>228</v>
      </c>
      <c r="E661" s="64" t="s">
        <v>1464</v>
      </c>
      <c r="F661" s="64" t="s">
        <v>1464</v>
      </c>
      <c r="G661" s="64" t="s">
        <v>931</v>
      </c>
      <c r="H661" s="64" t="s">
        <v>4295</v>
      </c>
      <c r="I661" s="64" t="s">
        <v>21</v>
      </c>
      <c r="J661" s="64">
        <v>3000.0</v>
      </c>
      <c r="K661" s="64">
        <v>68.0</v>
      </c>
      <c r="L661" s="64" t="s">
        <v>23</v>
      </c>
      <c r="M661" s="64" t="s">
        <v>23</v>
      </c>
      <c r="N661" s="64" t="s">
        <v>814</v>
      </c>
      <c r="O661" s="64" t="s">
        <v>5026</v>
      </c>
      <c r="P661" s="64" t="s">
        <v>1464</v>
      </c>
      <c r="Q661" s="64">
        <v>36.0</v>
      </c>
      <c r="R661" s="64" t="s">
        <v>1464</v>
      </c>
    </row>
    <row r="662" ht="12.75" customHeight="1">
      <c r="A662" s="64">
        <v>1479.0</v>
      </c>
      <c r="B662" s="64" t="s">
        <v>5027</v>
      </c>
      <c r="C662" s="64" t="s">
        <v>1376</v>
      </c>
      <c r="D662" s="64" t="s">
        <v>228</v>
      </c>
      <c r="E662" s="64" t="s">
        <v>1464</v>
      </c>
      <c r="F662" s="64" t="s">
        <v>1464</v>
      </c>
      <c r="G662" s="64" t="s">
        <v>4699</v>
      </c>
      <c r="H662" s="64" t="s">
        <v>4295</v>
      </c>
      <c r="I662" s="64" t="s">
        <v>21</v>
      </c>
      <c r="J662" s="64">
        <v>3200.0</v>
      </c>
      <c r="K662" s="64">
        <v>70.0</v>
      </c>
      <c r="L662" s="64" t="s">
        <v>23</v>
      </c>
      <c r="M662" s="64" t="s">
        <v>23</v>
      </c>
      <c r="N662" s="64" t="s">
        <v>814</v>
      </c>
      <c r="O662" s="64" t="s">
        <v>5028</v>
      </c>
      <c r="P662" s="64" t="s">
        <v>1464</v>
      </c>
      <c r="Q662" s="64">
        <v>34.0</v>
      </c>
      <c r="R662" s="64" t="s">
        <v>1464</v>
      </c>
    </row>
    <row r="663" ht="12.75" customHeight="1">
      <c r="A663" s="64">
        <v>1478.0</v>
      </c>
      <c r="B663" s="64" t="s">
        <v>2802</v>
      </c>
      <c r="C663" s="64" t="s">
        <v>1376</v>
      </c>
      <c r="D663" s="64" t="s">
        <v>228</v>
      </c>
      <c r="E663" s="64" t="s">
        <v>1464</v>
      </c>
      <c r="F663" s="64" t="s">
        <v>1464</v>
      </c>
      <c r="G663" s="64" t="s">
        <v>915</v>
      </c>
      <c r="H663" s="64" t="s">
        <v>4295</v>
      </c>
      <c r="I663" s="64" t="s">
        <v>21</v>
      </c>
      <c r="J663" s="64">
        <v>5750.0</v>
      </c>
      <c r="K663" s="64">
        <v>79.0</v>
      </c>
      <c r="L663" s="64" t="s">
        <v>23</v>
      </c>
      <c r="M663" s="64" t="s">
        <v>23</v>
      </c>
      <c r="N663" s="64" t="s">
        <v>814</v>
      </c>
      <c r="O663" s="64" t="s">
        <v>5029</v>
      </c>
      <c r="P663" s="64" t="s">
        <v>1464</v>
      </c>
      <c r="Q663" s="64">
        <v>42.0</v>
      </c>
      <c r="R663" s="64" t="s">
        <v>1464</v>
      </c>
    </row>
    <row r="664" ht="12.75" customHeight="1">
      <c r="A664" s="64">
        <v>1481.0</v>
      </c>
      <c r="B664" s="64" t="s">
        <v>1944</v>
      </c>
      <c r="C664" s="64" t="s">
        <v>1376</v>
      </c>
      <c r="D664" s="64" t="s">
        <v>228</v>
      </c>
      <c r="E664" s="64" t="s">
        <v>1464</v>
      </c>
      <c r="F664" s="64" t="s">
        <v>1464</v>
      </c>
      <c r="G664" s="64" t="s">
        <v>958</v>
      </c>
      <c r="H664" s="64" t="s">
        <v>4298</v>
      </c>
      <c r="I664" s="64" t="s">
        <v>21</v>
      </c>
      <c r="J664" s="64">
        <v>2150.0</v>
      </c>
      <c r="K664" s="64">
        <v>60.0</v>
      </c>
      <c r="L664" s="64" t="s">
        <v>23</v>
      </c>
      <c r="M664" s="64" t="s">
        <v>1464</v>
      </c>
      <c r="N664" s="64" t="s">
        <v>1464</v>
      </c>
      <c r="O664" s="64" t="s">
        <v>5030</v>
      </c>
      <c r="P664" s="64" t="s">
        <v>1464</v>
      </c>
      <c r="Q664" s="64"/>
      <c r="R664" s="64" t="s">
        <v>1464</v>
      </c>
    </row>
    <row r="665" ht="12.75" customHeight="1">
      <c r="A665" s="64">
        <v>1485.0</v>
      </c>
      <c r="B665" s="64" t="s">
        <v>2621</v>
      </c>
      <c r="C665" s="64" t="s">
        <v>1376</v>
      </c>
      <c r="D665" s="64" t="s">
        <v>228</v>
      </c>
      <c r="E665" s="64" t="s">
        <v>1555</v>
      </c>
      <c r="F665" s="64" t="s">
        <v>1379</v>
      </c>
      <c r="G665" s="64" t="s">
        <v>1464</v>
      </c>
      <c r="H665" s="64" t="s">
        <v>4298</v>
      </c>
      <c r="I665" s="64" t="s">
        <v>40</v>
      </c>
      <c r="J665" s="64">
        <v>2700.0</v>
      </c>
      <c r="K665" s="64">
        <v>62.0</v>
      </c>
      <c r="L665" s="64" t="s">
        <v>23</v>
      </c>
      <c r="M665" s="64" t="s">
        <v>23</v>
      </c>
      <c r="N665" s="64" t="s">
        <v>821</v>
      </c>
      <c r="O665" s="64" t="s">
        <v>5031</v>
      </c>
      <c r="P665" s="64" t="s">
        <v>1464</v>
      </c>
      <c r="Q665" s="64">
        <v>31.0</v>
      </c>
      <c r="R665" s="64" t="s">
        <v>1471</v>
      </c>
    </row>
    <row r="666" ht="12.75" customHeight="1">
      <c r="A666" s="64">
        <v>1480.0</v>
      </c>
      <c r="B666" s="64" t="s">
        <v>3111</v>
      </c>
      <c r="C666" s="64" t="s">
        <v>1376</v>
      </c>
      <c r="D666" s="64" t="s">
        <v>228</v>
      </c>
      <c r="E666" s="64" t="s">
        <v>1464</v>
      </c>
      <c r="F666" s="64" t="s">
        <v>1464</v>
      </c>
      <c r="G666" s="64" t="s">
        <v>1005</v>
      </c>
      <c r="H666" s="64" t="s">
        <v>4298</v>
      </c>
      <c r="I666" s="64" t="s">
        <v>21</v>
      </c>
      <c r="J666" s="64">
        <v>4100.0</v>
      </c>
      <c r="K666" s="64">
        <v>75.0</v>
      </c>
      <c r="L666" s="64" t="s">
        <v>23</v>
      </c>
      <c r="M666" s="64" t="s">
        <v>1464</v>
      </c>
      <c r="N666" s="64" t="s">
        <v>1464</v>
      </c>
      <c r="O666" s="64" t="s">
        <v>5032</v>
      </c>
      <c r="P666" s="64" t="s">
        <v>1464</v>
      </c>
      <c r="Q666" s="64"/>
      <c r="R666" s="64" t="s">
        <v>1464</v>
      </c>
    </row>
    <row r="667" ht="12.75" customHeight="1">
      <c r="A667" s="64">
        <v>1484.0</v>
      </c>
      <c r="B667" s="64" t="s">
        <v>2512</v>
      </c>
      <c r="C667" s="64" t="s">
        <v>1376</v>
      </c>
      <c r="D667" s="64" t="s">
        <v>228</v>
      </c>
      <c r="E667" s="64" t="s">
        <v>1514</v>
      </c>
      <c r="F667" s="64" t="s">
        <v>5033</v>
      </c>
      <c r="G667" s="64" t="s">
        <v>1464</v>
      </c>
      <c r="H667" s="64" t="s">
        <v>4298</v>
      </c>
      <c r="I667" s="64" t="s">
        <v>40</v>
      </c>
      <c r="J667" s="64">
        <v>4350.0</v>
      </c>
      <c r="K667" s="64">
        <v>76.0</v>
      </c>
      <c r="L667" s="64" t="s">
        <v>23</v>
      </c>
      <c r="M667" s="64" t="s">
        <v>23</v>
      </c>
      <c r="N667" s="64" t="s">
        <v>821</v>
      </c>
      <c r="O667" s="64" t="s">
        <v>5034</v>
      </c>
      <c r="P667" s="64" t="s">
        <v>1464</v>
      </c>
      <c r="Q667" s="64">
        <v>38.0</v>
      </c>
      <c r="R667" s="64" t="s">
        <v>1471</v>
      </c>
    </row>
    <row r="668" ht="12.75" customHeight="1">
      <c r="A668" s="64">
        <v>1482.0</v>
      </c>
      <c r="B668" s="64" t="s">
        <v>4557</v>
      </c>
      <c r="C668" s="64" t="s">
        <v>1376</v>
      </c>
      <c r="D668" s="64" t="s">
        <v>228</v>
      </c>
      <c r="E668" s="64" t="s">
        <v>1464</v>
      </c>
      <c r="F668" s="64" t="s">
        <v>1464</v>
      </c>
      <c r="G668" s="64" t="s">
        <v>944</v>
      </c>
      <c r="H668" s="64" t="s">
        <v>4298</v>
      </c>
      <c r="I668" s="64" t="s">
        <v>21</v>
      </c>
      <c r="J668" s="64">
        <v>4400.0</v>
      </c>
      <c r="K668" s="64">
        <v>77.0</v>
      </c>
      <c r="L668" s="64" t="s">
        <v>23</v>
      </c>
      <c r="M668" s="64" t="s">
        <v>1464</v>
      </c>
      <c r="N668" s="64" t="s">
        <v>1464</v>
      </c>
      <c r="O668" s="64" t="s">
        <v>5035</v>
      </c>
      <c r="P668" s="64" t="s">
        <v>816</v>
      </c>
      <c r="Q668" s="64"/>
      <c r="R668" s="64" t="s">
        <v>1464</v>
      </c>
    </row>
    <row r="669" ht="12.75" customHeight="1">
      <c r="A669" s="64">
        <v>1483.0</v>
      </c>
      <c r="B669" s="64" t="s">
        <v>1618</v>
      </c>
      <c r="C669" s="64" t="s">
        <v>1376</v>
      </c>
      <c r="D669" s="64" t="s">
        <v>228</v>
      </c>
      <c r="E669" s="64" t="s">
        <v>1464</v>
      </c>
      <c r="F669" s="64" t="s">
        <v>1464</v>
      </c>
      <c r="G669" s="64" t="s">
        <v>953</v>
      </c>
      <c r="H669" s="64" t="s">
        <v>4298</v>
      </c>
      <c r="I669" s="64" t="s">
        <v>21</v>
      </c>
      <c r="J669" s="64">
        <v>4750.0</v>
      </c>
      <c r="K669" s="64">
        <v>77.0</v>
      </c>
      <c r="L669" s="64" t="s">
        <v>23</v>
      </c>
      <c r="M669" s="64" t="s">
        <v>23</v>
      </c>
      <c r="N669" s="64" t="s">
        <v>821</v>
      </c>
      <c r="O669" s="64" t="s">
        <v>5036</v>
      </c>
      <c r="P669" s="64" t="s">
        <v>1464</v>
      </c>
      <c r="Q669" s="64">
        <v>38.0</v>
      </c>
      <c r="R669" s="64" t="s">
        <v>1471</v>
      </c>
    </row>
    <row r="670" ht="12.75" customHeight="1">
      <c r="A670" s="64">
        <v>1486.0</v>
      </c>
      <c r="B670" s="64" t="s">
        <v>2117</v>
      </c>
      <c r="C670" s="64" t="s">
        <v>1376</v>
      </c>
      <c r="D670" s="64" t="s">
        <v>228</v>
      </c>
      <c r="E670" s="64" t="s">
        <v>1464</v>
      </c>
      <c r="F670" s="64" t="s">
        <v>1464</v>
      </c>
      <c r="G670" s="64" t="s">
        <v>937</v>
      </c>
      <c r="H670" s="64" t="s">
        <v>4305</v>
      </c>
      <c r="I670" s="64" t="s">
        <v>21</v>
      </c>
      <c r="J670" s="64">
        <v>1400.0</v>
      </c>
      <c r="K670" s="64">
        <v>56.0</v>
      </c>
      <c r="L670" s="64" t="s">
        <v>23</v>
      </c>
      <c r="M670" s="64" t="s">
        <v>23</v>
      </c>
      <c r="N670" s="64" t="s">
        <v>35</v>
      </c>
      <c r="O670" s="64" t="s">
        <v>5037</v>
      </c>
      <c r="P670" s="64" t="s">
        <v>1464</v>
      </c>
      <c r="Q670" s="64">
        <v>24.0</v>
      </c>
      <c r="R670" s="64" t="s">
        <v>1471</v>
      </c>
    </row>
    <row r="671" ht="12.75" customHeight="1">
      <c r="A671" s="64">
        <v>1489.0</v>
      </c>
      <c r="B671" s="64" t="s">
        <v>3854</v>
      </c>
      <c r="C671" s="64" t="s">
        <v>1376</v>
      </c>
      <c r="D671" s="64" t="s">
        <v>228</v>
      </c>
      <c r="E671" s="64" t="s">
        <v>1464</v>
      </c>
      <c r="F671" s="64" t="s">
        <v>1464</v>
      </c>
      <c r="G671" s="64" t="s">
        <v>931</v>
      </c>
      <c r="H671" s="64" t="s">
        <v>4305</v>
      </c>
      <c r="I671" s="64" t="s">
        <v>21</v>
      </c>
      <c r="J671" s="64">
        <v>1600.0</v>
      </c>
      <c r="K671" s="64">
        <v>57.0</v>
      </c>
      <c r="L671" s="64" t="s">
        <v>23</v>
      </c>
      <c r="M671" s="64" t="s">
        <v>23</v>
      </c>
      <c r="N671" s="64" t="s">
        <v>35</v>
      </c>
      <c r="O671" s="64" t="s">
        <v>5038</v>
      </c>
      <c r="P671" s="64" t="s">
        <v>1464</v>
      </c>
      <c r="Q671" s="64">
        <v>26.0</v>
      </c>
      <c r="R671" s="64" t="s">
        <v>1471</v>
      </c>
    </row>
    <row r="672" ht="12.75" customHeight="1">
      <c r="A672" s="64">
        <v>1488.0</v>
      </c>
      <c r="B672" s="64" t="s">
        <v>5039</v>
      </c>
      <c r="C672" s="64" t="s">
        <v>1376</v>
      </c>
      <c r="D672" s="64" t="s">
        <v>228</v>
      </c>
      <c r="E672" s="64" t="s">
        <v>1572</v>
      </c>
      <c r="F672" s="64" t="s">
        <v>414</v>
      </c>
      <c r="G672" s="64" t="s">
        <v>1464</v>
      </c>
      <c r="H672" s="64" t="s">
        <v>4305</v>
      </c>
      <c r="I672" s="64" t="s">
        <v>40</v>
      </c>
      <c r="J672" s="64">
        <v>2100.0</v>
      </c>
      <c r="K672" s="64">
        <v>58.0</v>
      </c>
      <c r="L672" s="64" t="s">
        <v>23</v>
      </c>
      <c r="M672" s="64" t="s">
        <v>23</v>
      </c>
      <c r="N672" s="64" t="s">
        <v>35</v>
      </c>
      <c r="O672" s="64" t="s">
        <v>5040</v>
      </c>
      <c r="P672" s="64" t="s">
        <v>1464</v>
      </c>
      <c r="Q672" s="64">
        <v>30.0</v>
      </c>
      <c r="R672" s="64" t="s">
        <v>1471</v>
      </c>
    </row>
    <row r="673" ht="12.75" customHeight="1">
      <c r="A673" s="64">
        <v>1490.0</v>
      </c>
      <c r="B673" s="64" t="s">
        <v>1718</v>
      </c>
      <c r="C673" s="64" t="s">
        <v>1376</v>
      </c>
      <c r="D673" s="64" t="s">
        <v>228</v>
      </c>
      <c r="E673" s="64" t="s">
        <v>1464</v>
      </c>
      <c r="F673" s="64" t="s">
        <v>1464</v>
      </c>
      <c r="G673" s="64" t="s">
        <v>4581</v>
      </c>
      <c r="H673" s="64" t="s">
        <v>4305</v>
      </c>
      <c r="I673" s="64" t="s">
        <v>21</v>
      </c>
      <c r="J673" s="64">
        <v>2000.0</v>
      </c>
      <c r="K673" s="64">
        <v>59.0</v>
      </c>
      <c r="L673" s="64" t="s">
        <v>23</v>
      </c>
      <c r="M673" s="64" t="s">
        <v>23</v>
      </c>
      <c r="N673" s="64" t="s">
        <v>35</v>
      </c>
      <c r="O673" s="64" t="s">
        <v>5041</v>
      </c>
      <c r="P673" s="64" t="s">
        <v>1464</v>
      </c>
      <c r="Q673" s="64">
        <v>27.0</v>
      </c>
      <c r="R673" s="64" t="s">
        <v>1471</v>
      </c>
    </row>
    <row r="674" ht="12.75" customHeight="1">
      <c r="A674" s="64">
        <v>1487.0</v>
      </c>
      <c r="B674" s="64" t="s">
        <v>5042</v>
      </c>
      <c r="C674" s="64" t="s">
        <v>1376</v>
      </c>
      <c r="D674" s="64" t="s">
        <v>228</v>
      </c>
      <c r="E674" s="64" t="s">
        <v>1464</v>
      </c>
      <c r="F674" s="64" t="s">
        <v>1464</v>
      </c>
      <c r="G674" s="64" t="s">
        <v>921</v>
      </c>
      <c r="H674" s="64" t="s">
        <v>4305</v>
      </c>
      <c r="I674" s="64" t="s">
        <v>21</v>
      </c>
      <c r="J674" s="64">
        <v>2400.0</v>
      </c>
      <c r="K674" s="64">
        <v>61.0</v>
      </c>
      <c r="L674" s="64" t="s">
        <v>23</v>
      </c>
      <c r="M674" s="64" t="s">
        <v>23</v>
      </c>
      <c r="N674" s="64" t="s">
        <v>821</v>
      </c>
      <c r="O674" s="64" t="s">
        <v>5043</v>
      </c>
      <c r="P674" s="64" t="s">
        <v>1464</v>
      </c>
      <c r="Q674" s="64">
        <v>32.0</v>
      </c>
      <c r="R674" s="64" t="s">
        <v>1471</v>
      </c>
    </row>
    <row r="675" ht="12.75" customHeight="1">
      <c r="A675" s="64">
        <v>1493.0</v>
      </c>
      <c r="B675" s="64" t="s">
        <v>4681</v>
      </c>
      <c r="C675" s="64" t="s">
        <v>1376</v>
      </c>
      <c r="D675" s="64" t="s">
        <v>228</v>
      </c>
      <c r="E675" s="64" t="s">
        <v>1572</v>
      </c>
      <c r="F675" s="64" t="s">
        <v>414</v>
      </c>
      <c r="G675" s="64" t="s">
        <v>1464</v>
      </c>
      <c r="H675" s="64" t="s">
        <v>4305</v>
      </c>
      <c r="I675" s="64" t="s">
        <v>40</v>
      </c>
      <c r="J675" s="64">
        <v>2500.0</v>
      </c>
      <c r="K675" s="64">
        <v>63.0</v>
      </c>
      <c r="L675" s="64" t="s">
        <v>23</v>
      </c>
      <c r="M675" s="64" t="s">
        <v>23</v>
      </c>
      <c r="N675" s="64" t="s">
        <v>821</v>
      </c>
      <c r="O675" s="64" t="s">
        <v>5044</v>
      </c>
      <c r="P675" s="64" t="s">
        <v>1464</v>
      </c>
      <c r="Q675" s="64"/>
      <c r="R675" s="64" t="s">
        <v>1471</v>
      </c>
    </row>
    <row r="676" ht="12.75" customHeight="1">
      <c r="A676" s="64">
        <v>1491.0</v>
      </c>
      <c r="B676" s="64" t="s">
        <v>5045</v>
      </c>
      <c r="C676" s="64" t="s">
        <v>1376</v>
      </c>
      <c r="D676" s="64" t="s">
        <v>228</v>
      </c>
      <c r="E676" s="64" t="s">
        <v>1464</v>
      </c>
      <c r="F676" s="64" t="s">
        <v>1464</v>
      </c>
      <c r="G676" s="64" t="s">
        <v>921</v>
      </c>
      <c r="H676" s="64" t="s">
        <v>4305</v>
      </c>
      <c r="I676" s="64" t="s">
        <v>21</v>
      </c>
      <c r="J676" s="64">
        <v>2300.0</v>
      </c>
      <c r="K676" s="64">
        <v>64.0</v>
      </c>
      <c r="L676" s="64" t="s">
        <v>23</v>
      </c>
      <c r="M676" s="64" t="s">
        <v>23</v>
      </c>
      <c r="N676" s="64" t="s">
        <v>821</v>
      </c>
      <c r="O676" s="64" t="s">
        <v>5046</v>
      </c>
      <c r="P676" s="64" t="s">
        <v>1464</v>
      </c>
      <c r="Q676" s="64">
        <v>32.0</v>
      </c>
      <c r="R676" s="64" t="s">
        <v>1471</v>
      </c>
    </row>
    <row r="677" ht="12.75" customHeight="1">
      <c r="A677" s="64">
        <v>1492.0</v>
      </c>
      <c r="B677" s="64" t="s">
        <v>4593</v>
      </c>
      <c r="C677" s="64" t="s">
        <v>1376</v>
      </c>
      <c r="D677" s="64" t="s">
        <v>228</v>
      </c>
      <c r="E677" s="64" t="s">
        <v>1555</v>
      </c>
      <c r="F677" s="64" t="s">
        <v>1379</v>
      </c>
      <c r="G677" s="64" t="s">
        <v>1464</v>
      </c>
      <c r="H677" s="64" t="s">
        <v>4305</v>
      </c>
      <c r="I677" s="64" t="s">
        <v>40</v>
      </c>
      <c r="J677" s="64">
        <v>4800.0</v>
      </c>
      <c r="K677" s="64">
        <v>78.0</v>
      </c>
      <c r="L677" s="64" t="s">
        <v>23</v>
      </c>
      <c r="M677" s="64" t="s">
        <v>23</v>
      </c>
      <c r="N677" s="64" t="s">
        <v>821</v>
      </c>
      <c r="O677" s="64" t="s">
        <v>5047</v>
      </c>
      <c r="P677" s="64" t="s">
        <v>1464</v>
      </c>
      <c r="Q677" s="64">
        <v>39.0</v>
      </c>
      <c r="R677" s="64" t="s">
        <v>1471</v>
      </c>
    </row>
    <row r="678" ht="12.75" customHeight="1">
      <c r="A678" s="64">
        <v>1494.0</v>
      </c>
      <c r="B678" s="64" t="s">
        <v>5048</v>
      </c>
      <c r="C678" s="64" t="s">
        <v>1376</v>
      </c>
      <c r="D678" s="64" t="s">
        <v>228</v>
      </c>
      <c r="E678" s="64" t="s">
        <v>1491</v>
      </c>
      <c r="F678" s="64" t="s">
        <v>739</v>
      </c>
      <c r="G678" s="64" t="s">
        <v>1464</v>
      </c>
      <c r="H678" s="64" t="s">
        <v>4305</v>
      </c>
      <c r="I678" s="64" t="s">
        <v>40</v>
      </c>
      <c r="J678" s="64">
        <v>4800.0</v>
      </c>
      <c r="K678" s="64">
        <v>78.0</v>
      </c>
      <c r="L678" s="64" t="s">
        <v>23</v>
      </c>
      <c r="M678" s="64" t="s">
        <v>35</v>
      </c>
      <c r="N678" s="64" t="s">
        <v>821</v>
      </c>
      <c r="O678" s="64" t="s">
        <v>5049</v>
      </c>
      <c r="P678" s="64" t="s">
        <v>1464</v>
      </c>
      <c r="Q678" s="64">
        <v>39.0</v>
      </c>
      <c r="R678" s="64" t="s">
        <v>1471</v>
      </c>
    </row>
    <row r="679" ht="12.75" customHeight="1">
      <c r="A679" s="64">
        <v>1498.0</v>
      </c>
      <c r="B679" s="64" t="s">
        <v>5050</v>
      </c>
      <c r="C679" s="64" t="s">
        <v>1376</v>
      </c>
      <c r="D679" s="64" t="s">
        <v>228</v>
      </c>
      <c r="E679" s="64" t="s">
        <v>2921</v>
      </c>
      <c r="F679" s="64" t="s">
        <v>4781</v>
      </c>
      <c r="G679" s="64" t="s">
        <v>1464</v>
      </c>
      <c r="H679" s="64" t="s">
        <v>4311</v>
      </c>
      <c r="I679" s="64" t="s">
        <v>40</v>
      </c>
      <c r="J679" s="64">
        <v>1600.0</v>
      </c>
      <c r="K679" s="64">
        <v>57.0</v>
      </c>
      <c r="L679" s="64" t="s">
        <v>23</v>
      </c>
      <c r="M679" s="64" t="s">
        <v>23</v>
      </c>
      <c r="N679" s="64" t="s">
        <v>35</v>
      </c>
      <c r="O679" s="64" t="s">
        <v>5051</v>
      </c>
      <c r="P679" s="64" t="s">
        <v>1464</v>
      </c>
      <c r="Q679" s="64">
        <v>28.0</v>
      </c>
      <c r="R679" s="64" t="s">
        <v>1471</v>
      </c>
    </row>
    <row r="680" ht="12.75" customHeight="1">
      <c r="A680" s="64">
        <v>1495.0</v>
      </c>
      <c r="B680" s="64" t="s">
        <v>3736</v>
      </c>
      <c r="C680" s="64" t="s">
        <v>1376</v>
      </c>
      <c r="D680" s="64" t="s">
        <v>228</v>
      </c>
      <c r="E680" s="64" t="s">
        <v>1464</v>
      </c>
      <c r="F680" s="64" t="s">
        <v>1464</v>
      </c>
      <c r="G680" s="64" t="s">
        <v>896</v>
      </c>
      <c r="H680" s="64" t="s">
        <v>4311</v>
      </c>
      <c r="I680" s="64" t="s">
        <v>21</v>
      </c>
      <c r="J680" s="64">
        <v>1850.0</v>
      </c>
      <c r="K680" s="64">
        <v>58.0</v>
      </c>
      <c r="L680" s="64" t="s">
        <v>23</v>
      </c>
      <c r="M680" s="64" t="s">
        <v>23</v>
      </c>
      <c r="N680" s="64" t="s">
        <v>35</v>
      </c>
      <c r="O680" s="64" t="s">
        <v>5052</v>
      </c>
      <c r="P680" s="64" t="s">
        <v>1464</v>
      </c>
      <c r="Q680" s="64">
        <v>28.0</v>
      </c>
      <c r="R680" s="64" t="s">
        <v>1471</v>
      </c>
    </row>
    <row r="681" ht="12.75" customHeight="1">
      <c r="A681" s="64">
        <v>1497.0</v>
      </c>
      <c r="B681" s="64" t="s">
        <v>2159</v>
      </c>
      <c r="C681" s="64" t="s">
        <v>1376</v>
      </c>
      <c r="D681" s="64" t="s">
        <v>228</v>
      </c>
      <c r="E681" s="64" t="s">
        <v>1464</v>
      </c>
      <c r="F681" s="64" t="s">
        <v>1464</v>
      </c>
      <c r="G681" s="64" t="s">
        <v>33</v>
      </c>
      <c r="H681" s="64" t="s">
        <v>4311</v>
      </c>
      <c r="I681" s="64" t="s">
        <v>21</v>
      </c>
      <c r="J681" s="64">
        <v>1800.0</v>
      </c>
      <c r="K681" s="64">
        <v>60.0</v>
      </c>
      <c r="L681" s="64" t="s">
        <v>23</v>
      </c>
      <c r="M681" s="64" t="s">
        <v>23</v>
      </c>
      <c r="N681" s="64" t="s">
        <v>35</v>
      </c>
      <c r="O681" s="64" t="s">
        <v>5053</v>
      </c>
      <c r="P681" s="64" t="s">
        <v>1464</v>
      </c>
      <c r="Q681" s="64">
        <v>28.0</v>
      </c>
      <c r="R681" s="64" t="s">
        <v>1471</v>
      </c>
    </row>
    <row r="682" ht="12.75" customHeight="1">
      <c r="A682" s="64">
        <v>1496.0</v>
      </c>
      <c r="B682" s="64" t="s">
        <v>5054</v>
      </c>
      <c r="C682" s="64" t="s">
        <v>1376</v>
      </c>
      <c r="D682" s="64" t="s">
        <v>228</v>
      </c>
      <c r="E682" s="64" t="s">
        <v>1514</v>
      </c>
      <c r="F682" s="64" t="s">
        <v>5033</v>
      </c>
      <c r="G682" s="64" t="s">
        <v>1464</v>
      </c>
      <c r="H682" s="64" t="s">
        <v>4311</v>
      </c>
      <c r="I682" s="64" t="s">
        <v>40</v>
      </c>
      <c r="J682" s="64">
        <v>5400.0</v>
      </c>
      <c r="K682" s="64">
        <v>80.0</v>
      </c>
      <c r="L682" s="64" t="s">
        <v>23</v>
      </c>
      <c r="M682" s="64" t="s">
        <v>35</v>
      </c>
      <c r="N682" s="64" t="s">
        <v>821</v>
      </c>
      <c r="O682" s="64" t="s">
        <v>5055</v>
      </c>
      <c r="P682" s="64" t="s">
        <v>1464</v>
      </c>
      <c r="Q682" s="64">
        <v>40.0</v>
      </c>
      <c r="R682" s="64" t="s">
        <v>1471</v>
      </c>
    </row>
    <row r="683" ht="12.75" customHeight="1">
      <c r="A683" s="64">
        <v>1499.0</v>
      </c>
      <c r="B683" s="64" t="s">
        <v>5056</v>
      </c>
      <c r="C683" s="64" t="s">
        <v>1376</v>
      </c>
      <c r="D683" s="64" t="s">
        <v>228</v>
      </c>
      <c r="E683" s="64" t="s">
        <v>1572</v>
      </c>
      <c r="F683" s="64" t="s">
        <v>414</v>
      </c>
      <c r="G683" s="64" t="s">
        <v>1464</v>
      </c>
      <c r="H683" s="64" t="s">
        <v>4311</v>
      </c>
      <c r="I683" s="64" t="s">
        <v>40</v>
      </c>
      <c r="J683" s="64">
        <v>5600.0</v>
      </c>
      <c r="K683" s="64">
        <v>82.0</v>
      </c>
      <c r="L683" s="64" t="s">
        <v>23</v>
      </c>
      <c r="M683" s="64" t="s">
        <v>23</v>
      </c>
      <c r="N683" s="64" t="s">
        <v>821</v>
      </c>
      <c r="O683" s="64" t="s">
        <v>5057</v>
      </c>
      <c r="P683" s="64" t="s">
        <v>1464</v>
      </c>
      <c r="Q683" s="64">
        <v>41.0</v>
      </c>
      <c r="R683" s="64" t="s">
        <v>1471</v>
      </c>
    </row>
    <row r="684" ht="12.75" customHeight="1">
      <c r="A684" s="64">
        <v>1500.0</v>
      </c>
      <c r="B684" s="64" t="s">
        <v>5058</v>
      </c>
      <c r="C684" s="64" t="s">
        <v>1376</v>
      </c>
      <c r="D684" s="64" t="s">
        <v>228</v>
      </c>
      <c r="E684" s="64" t="s">
        <v>1551</v>
      </c>
      <c r="F684" s="64" t="s">
        <v>716</v>
      </c>
      <c r="G684" s="64" t="s">
        <v>1464</v>
      </c>
      <c r="H684" s="64" t="s">
        <v>5059</v>
      </c>
      <c r="I684" s="64" t="s">
        <v>40</v>
      </c>
      <c r="J684" s="64">
        <v>3100.0</v>
      </c>
      <c r="K684" s="64">
        <v>71.0</v>
      </c>
      <c r="L684" s="64" t="s">
        <v>23</v>
      </c>
      <c r="M684" s="64" t="s">
        <v>35</v>
      </c>
      <c r="N684" s="64" t="s">
        <v>35</v>
      </c>
      <c r="O684" s="64" t="s">
        <v>5060</v>
      </c>
      <c r="P684" s="64" t="s">
        <v>1464</v>
      </c>
      <c r="Q684" s="64">
        <v>35.0</v>
      </c>
      <c r="R684" s="64" t="s">
        <v>1471</v>
      </c>
    </row>
    <row r="685" ht="12.75" customHeight="1">
      <c r="A685" s="64">
        <v>1502.0</v>
      </c>
      <c r="B685" s="64" t="s">
        <v>1751</v>
      </c>
      <c r="C685" s="64" t="s">
        <v>1376</v>
      </c>
      <c r="D685" s="64" t="s">
        <v>228</v>
      </c>
      <c r="E685" s="64" t="s">
        <v>1464</v>
      </c>
      <c r="F685" s="64" t="s">
        <v>1464</v>
      </c>
      <c r="G685" s="64" t="s">
        <v>945</v>
      </c>
      <c r="H685" s="64" t="s">
        <v>5061</v>
      </c>
      <c r="I685" s="64" t="s">
        <v>21</v>
      </c>
      <c r="J685" s="64">
        <v>4200.0</v>
      </c>
      <c r="K685" s="64">
        <v>73.0</v>
      </c>
      <c r="L685" s="64" t="s">
        <v>23</v>
      </c>
      <c r="M685" s="64" t="s">
        <v>35</v>
      </c>
      <c r="N685" s="64" t="s">
        <v>821</v>
      </c>
      <c r="O685" s="64" t="s">
        <v>5062</v>
      </c>
      <c r="P685" s="64" t="s">
        <v>1464</v>
      </c>
      <c r="Q685" s="64">
        <v>38.0</v>
      </c>
      <c r="R685" s="64" t="s">
        <v>1471</v>
      </c>
    </row>
    <row r="686" ht="12.75" customHeight="1">
      <c r="A686" s="64">
        <v>1501.0</v>
      </c>
      <c r="B686" s="64" t="s">
        <v>5063</v>
      </c>
      <c r="C686" s="64" t="s">
        <v>1376</v>
      </c>
      <c r="D686" s="64" t="s">
        <v>228</v>
      </c>
      <c r="E686" s="64" t="s">
        <v>1596</v>
      </c>
      <c r="F686" s="64" t="s">
        <v>391</v>
      </c>
      <c r="G686" s="64" t="s">
        <v>1464</v>
      </c>
      <c r="H686" s="64" t="s">
        <v>5061</v>
      </c>
      <c r="I686" s="64" t="s">
        <v>40</v>
      </c>
      <c r="J686" s="64">
        <v>5650.0</v>
      </c>
      <c r="K686" s="64">
        <v>80.0</v>
      </c>
      <c r="L686" s="64" t="s">
        <v>23</v>
      </c>
      <c r="M686" s="64" t="s">
        <v>35</v>
      </c>
      <c r="N686" s="64" t="s">
        <v>821</v>
      </c>
      <c r="O686" s="64" t="s">
        <v>5064</v>
      </c>
      <c r="P686" s="64" t="s">
        <v>1464</v>
      </c>
      <c r="Q686" s="64">
        <v>41.0</v>
      </c>
      <c r="R686" s="64" t="s">
        <v>1471</v>
      </c>
    </row>
    <row r="687" ht="12.75" customHeight="1">
      <c r="A687" s="64">
        <v>1504.0</v>
      </c>
      <c r="B687" s="64" t="s">
        <v>1969</v>
      </c>
      <c r="C687" s="64" t="s">
        <v>1376</v>
      </c>
      <c r="D687" s="64" t="s">
        <v>228</v>
      </c>
      <c r="E687" s="64" t="s">
        <v>1464</v>
      </c>
      <c r="F687" s="64" t="s">
        <v>1464</v>
      </c>
      <c r="G687" s="64" t="s">
        <v>914</v>
      </c>
      <c r="H687" s="64" t="s">
        <v>4316</v>
      </c>
      <c r="I687" s="64" t="s">
        <v>21</v>
      </c>
      <c r="J687" s="64">
        <v>1700.0</v>
      </c>
      <c r="K687" s="64">
        <v>56.0</v>
      </c>
      <c r="L687" s="64" t="s">
        <v>23</v>
      </c>
      <c r="M687" s="64" t="s">
        <v>35</v>
      </c>
      <c r="N687" s="64" t="s">
        <v>35</v>
      </c>
      <c r="O687" s="64" t="s">
        <v>5065</v>
      </c>
      <c r="P687" s="64" t="s">
        <v>1464</v>
      </c>
      <c r="Q687" s="64">
        <v>27.0</v>
      </c>
      <c r="R687" s="64" t="s">
        <v>1471</v>
      </c>
    </row>
    <row r="688" ht="12.75" customHeight="1">
      <c r="A688" s="64">
        <v>1503.0</v>
      </c>
      <c r="B688" s="64" t="s">
        <v>1751</v>
      </c>
      <c r="C688" s="64" t="s">
        <v>1376</v>
      </c>
      <c r="D688" s="64" t="s">
        <v>228</v>
      </c>
      <c r="E688" s="64" t="s">
        <v>1464</v>
      </c>
      <c r="F688" s="64" t="s">
        <v>1464</v>
      </c>
      <c r="G688" s="64" t="s">
        <v>937</v>
      </c>
      <c r="H688" s="64" t="s">
        <v>4316</v>
      </c>
      <c r="I688" s="64" t="s">
        <v>21</v>
      </c>
      <c r="J688" s="64">
        <v>1700.0</v>
      </c>
      <c r="K688" s="64">
        <v>57.0</v>
      </c>
      <c r="L688" s="64" t="s">
        <v>23</v>
      </c>
      <c r="M688" s="64" t="s">
        <v>35</v>
      </c>
      <c r="N688" s="64" t="s">
        <v>35</v>
      </c>
      <c r="O688" s="64" t="s">
        <v>5066</v>
      </c>
      <c r="P688" s="64" t="s">
        <v>1464</v>
      </c>
      <c r="Q688" s="64">
        <v>27.0</v>
      </c>
      <c r="R688" s="64" t="s">
        <v>1471</v>
      </c>
    </row>
    <row r="689" ht="12.75" customHeight="1">
      <c r="A689" s="64">
        <v>1505.0</v>
      </c>
      <c r="B689" s="64" t="s">
        <v>5067</v>
      </c>
      <c r="C689" s="64" t="s">
        <v>1376</v>
      </c>
      <c r="D689" s="64" t="s">
        <v>228</v>
      </c>
      <c r="E689" s="64" t="s">
        <v>1491</v>
      </c>
      <c r="F689" s="64" t="s">
        <v>739</v>
      </c>
      <c r="G689" s="64" t="s">
        <v>1464</v>
      </c>
      <c r="H689" s="64" t="s">
        <v>5068</v>
      </c>
      <c r="I689" s="64" t="s">
        <v>40</v>
      </c>
      <c r="J689" s="64">
        <v>2600.0</v>
      </c>
      <c r="K689" s="64">
        <v>68.0</v>
      </c>
      <c r="L689" s="64" t="s">
        <v>23</v>
      </c>
      <c r="M689" s="64" t="s">
        <v>35</v>
      </c>
      <c r="N689" s="64" t="s">
        <v>814</v>
      </c>
      <c r="O689" s="64" t="s">
        <v>5069</v>
      </c>
      <c r="P689" s="64" t="s">
        <v>1464</v>
      </c>
      <c r="Q689" s="64">
        <v>30.0</v>
      </c>
      <c r="R689" s="64" t="s">
        <v>1464</v>
      </c>
    </row>
    <row r="690" ht="12.75" customHeight="1">
      <c r="A690" s="64">
        <v>1507.0</v>
      </c>
      <c r="B690" s="64" t="s">
        <v>1981</v>
      </c>
      <c r="C690" s="64" t="s">
        <v>1376</v>
      </c>
      <c r="D690" s="64" t="s">
        <v>228</v>
      </c>
      <c r="E690" s="64" t="s">
        <v>4871</v>
      </c>
      <c r="F690" s="64" t="s">
        <v>4872</v>
      </c>
      <c r="G690" s="64" t="s">
        <v>1464</v>
      </c>
      <c r="H690" s="64" t="s">
        <v>5070</v>
      </c>
      <c r="I690" s="64" t="s">
        <v>40</v>
      </c>
      <c r="J690" s="64">
        <v>1700.0</v>
      </c>
      <c r="K690" s="64">
        <v>56.0</v>
      </c>
      <c r="L690" s="64" t="s">
        <v>23</v>
      </c>
      <c r="M690" s="64" t="s">
        <v>35</v>
      </c>
      <c r="N690" s="64" t="s">
        <v>814</v>
      </c>
      <c r="O690" s="64" t="s">
        <v>5071</v>
      </c>
      <c r="P690" s="64" t="s">
        <v>1464</v>
      </c>
      <c r="Q690" s="64">
        <v>28.0</v>
      </c>
      <c r="R690" s="64" t="s">
        <v>1464</v>
      </c>
    </row>
    <row r="691" ht="12.75" customHeight="1">
      <c r="A691" s="64">
        <v>1506.0</v>
      </c>
      <c r="B691" s="64" t="s">
        <v>5072</v>
      </c>
      <c r="C691" s="64" t="s">
        <v>1376</v>
      </c>
      <c r="D691" s="64" t="s">
        <v>228</v>
      </c>
      <c r="E691" s="64" t="s">
        <v>1646</v>
      </c>
      <c r="F691" s="64" t="s">
        <v>935</v>
      </c>
      <c r="G691" s="64" t="s">
        <v>1464</v>
      </c>
      <c r="H691" s="64" t="s">
        <v>5070</v>
      </c>
      <c r="I691" s="64" t="s">
        <v>40</v>
      </c>
      <c r="J691" s="64">
        <v>3950.0</v>
      </c>
      <c r="K691" s="64">
        <v>71.0</v>
      </c>
      <c r="L691" s="64" t="s">
        <v>23</v>
      </c>
      <c r="M691" s="64" t="s">
        <v>35</v>
      </c>
      <c r="N691" s="64" t="s">
        <v>814</v>
      </c>
      <c r="O691" s="64" t="s">
        <v>5073</v>
      </c>
      <c r="P691" s="64" t="s">
        <v>1464</v>
      </c>
      <c r="Q691" s="64">
        <v>36.0</v>
      </c>
      <c r="R691" s="64" t="s">
        <v>1464</v>
      </c>
    </row>
    <row r="692" ht="12.75" customHeight="1">
      <c r="A692" s="64">
        <v>1511.0</v>
      </c>
      <c r="B692" s="64" t="s">
        <v>5058</v>
      </c>
      <c r="C692" s="64" t="s">
        <v>1376</v>
      </c>
      <c r="D692" s="64" t="s">
        <v>228</v>
      </c>
      <c r="E692" s="64" t="s">
        <v>1464</v>
      </c>
      <c r="F692" s="64" t="s">
        <v>1464</v>
      </c>
      <c r="G692" s="64" t="s">
        <v>945</v>
      </c>
      <c r="H692" s="64" t="s">
        <v>4323</v>
      </c>
      <c r="I692" s="64" t="s">
        <v>21</v>
      </c>
      <c r="J692" s="64">
        <v>1150.0</v>
      </c>
      <c r="K692" s="64">
        <v>50.0</v>
      </c>
      <c r="L692" s="64" t="s">
        <v>23</v>
      </c>
      <c r="M692" s="64" t="s">
        <v>35</v>
      </c>
      <c r="N692" s="64" t="s">
        <v>814</v>
      </c>
      <c r="O692" s="64" t="s">
        <v>5074</v>
      </c>
      <c r="P692" s="64" t="s">
        <v>1464</v>
      </c>
      <c r="Q692" s="64">
        <v>22.0</v>
      </c>
      <c r="R692" s="64" t="s">
        <v>1464</v>
      </c>
    </row>
    <row r="693" ht="12.75" customHeight="1">
      <c r="A693" s="64">
        <v>1509.0</v>
      </c>
      <c r="B693" s="64" t="s">
        <v>4778</v>
      </c>
      <c r="C693" s="64" t="s">
        <v>1376</v>
      </c>
      <c r="D693" s="64" t="s">
        <v>228</v>
      </c>
      <c r="E693" s="64" t="s">
        <v>1464</v>
      </c>
      <c r="F693" s="64" t="s">
        <v>1464</v>
      </c>
      <c r="G693" s="64" t="s">
        <v>1327</v>
      </c>
      <c r="H693" s="64" t="s">
        <v>4323</v>
      </c>
      <c r="I693" s="64" t="s">
        <v>21</v>
      </c>
      <c r="J693" s="64">
        <v>2200.0</v>
      </c>
      <c r="K693" s="64">
        <v>59.0</v>
      </c>
      <c r="L693" s="64" t="s">
        <v>23</v>
      </c>
      <c r="M693" s="64" t="s">
        <v>35</v>
      </c>
      <c r="N693" s="64" t="s">
        <v>814</v>
      </c>
      <c r="O693" s="64" t="s">
        <v>5075</v>
      </c>
      <c r="P693" s="64" t="s">
        <v>1464</v>
      </c>
      <c r="Q693" s="64">
        <v>28.0</v>
      </c>
      <c r="R693" s="64" t="s">
        <v>1464</v>
      </c>
    </row>
    <row r="694" ht="12.75" customHeight="1">
      <c r="A694" s="64">
        <v>1510.0</v>
      </c>
      <c r="B694" s="64" t="s">
        <v>1751</v>
      </c>
      <c r="C694" s="64" t="s">
        <v>1376</v>
      </c>
      <c r="D694" s="64" t="s">
        <v>228</v>
      </c>
      <c r="E694" s="64" t="s">
        <v>1464</v>
      </c>
      <c r="F694" s="64" t="s">
        <v>1464</v>
      </c>
      <c r="G694" s="64" t="s">
        <v>945</v>
      </c>
      <c r="H694" s="64" t="s">
        <v>4323</v>
      </c>
      <c r="I694" s="64" t="s">
        <v>21</v>
      </c>
      <c r="J694" s="64">
        <v>2400.0</v>
      </c>
      <c r="K694" s="64">
        <v>61.0</v>
      </c>
      <c r="L694" s="64" t="s">
        <v>23</v>
      </c>
      <c r="M694" s="64" t="s">
        <v>35</v>
      </c>
      <c r="N694" s="64" t="s">
        <v>1464</v>
      </c>
      <c r="O694" s="64" t="s">
        <v>5076</v>
      </c>
      <c r="P694" s="64" t="s">
        <v>1464</v>
      </c>
      <c r="Q694" s="64">
        <v>30.0</v>
      </c>
      <c r="R694" s="64" t="s">
        <v>1464</v>
      </c>
    </row>
    <row r="695" ht="12.75" customHeight="1">
      <c r="A695" s="64">
        <v>1512.0</v>
      </c>
      <c r="B695" s="64" t="s">
        <v>3108</v>
      </c>
      <c r="C695" s="64" t="s">
        <v>1376</v>
      </c>
      <c r="D695" s="64" t="s">
        <v>228</v>
      </c>
      <c r="E695" s="64" t="s">
        <v>1464</v>
      </c>
      <c r="F695" s="64" t="s">
        <v>1464</v>
      </c>
      <c r="G695" s="64" t="s">
        <v>1005</v>
      </c>
      <c r="H695" s="64" t="s">
        <v>4323</v>
      </c>
      <c r="I695" s="64" t="s">
        <v>21</v>
      </c>
      <c r="J695" s="64">
        <v>2500.0</v>
      </c>
      <c r="K695" s="64">
        <v>62.0</v>
      </c>
      <c r="L695" s="64" t="s">
        <v>23</v>
      </c>
      <c r="M695" s="64" t="s">
        <v>35</v>
      </c>
      <c r="N695" s="64" t="s">
        <v>814</v>
      </c>
      <c r="O695" s="64" t="s">
        <v>5077</v>
      </c>
      <c r="P695" s="64" t="s">
        <v>1464</v>
      </c>
      <c r="Q695" s="64">
        <v>32.0</v>
      </c>
      <c r="R695" s="64" t="s">
        <v>1464</v>
      </c>
    </row>
    <row r="696" ht="12.75" customHeight="1">
      <c r="A696" s="64">
        <v>1508.0</v>
      </c>
      <c r="B696" s="64" t="s">
        <v>2748</v>
      </c>
      <c r="C696" s="64" t="s">
        <v>1376</v>
      </c>
      <c r="D696" s="64" t="s">
        <v>228</v>
      </c>
      <c r="E696" s="64" t="s">
        <v>1687</v>
      </c>
      <c r="F696" s="64" t="s">
        <v>692</v>
      </c>
      <c r="G696" s="64" t="s">
        <v>1464</v>
      </c>
      <c r="H696" s="64" t="s">
        <v>4323</v>
      </c>
      <c r="I696" s="64" t="s">
        <v>40</v>
      </c>
      <c r="J696" s="64">
        <v>4900.0</v>
      </c>
      <c r="K696" s="64">
        <v>79.0</v>
      </c>
      <c r="L696" s="64" t="s">
        <v>23</v>
      </c>
      <c r="M696" s="64" t="s">
        <v>35</v>
      </c>
      <c r="N696" s="64" t="s">
        <v>814</v>
      </c>
      <c r="O696" s="64" t="s">
        <v>5078</v>
      </c>
      <c r="P696" s="64" t="s">
        <v>1464</v>
      </c>
      <c r="Q696" s="64">
        <v>38.0</v>
      </c>
      <c r="R696" s="64" t="s">
        <v>1464</v>
      </c>
    </row>
    <row r="697" ht="12.75" customHeight="1">
      <c r="A697" s="64">
        <v>1513.0</v>
      </c>
      <c r="B697" s="64" t="s">
        <v>4950</v>
      </c>
      <c r="C697" s="64" t="s">
        <v>1376</v>
      </c>
      <c r="D697" s="64" t="s">
        <v>228</v>
      </c>
      <c r="E697" s="64" t="s">
        <v>1514</v>
      </c>
      <c r="F697" s="64" t="s">
        <v>5033</v>
      </c>
      <c r="G697" s="64" t="s">
        <v>1464</v>
      </c>
      <c r="H697" s="64" t="s">
        <v>5079</v>
      </c>
      <c r="I697" s="64" t="s">
        <v>40</v>
      </c>
      <c r="J697" s="64">
        <v>4700.0</v>
      </c>
      <c r="K697" s="64">
        <v>76.0</v>
      </c>
      <c r="L697" s="64" t="s">
        <v>23</v>
      </c>
      <c r="M697" s="64" t="s">
        <v>35</v>
      </c>
      <c r="N697" s="64" t="s">
        <v>35</v>
      </c>
      <c r="O697" s="64" t="s">
        <v>5080</v>
      </c>
      <c r="P697" s="64" t="s">
        <v>1464</v>
      </c>
      <c r="Q697" s="64">
        <v>38.0</v>
      </c>
      <c r="R697" s="64" t="s">
        <v>1464</v>
      </c>
    </row>
    <row r="698" ht="12.75" customHeight="1">
      <c r="A698" s="64">
        <v>1515.0</v>
      </c>
      <c r="B698" s="64" t="s">
        <v>5081</v>
      </c>
      <c r="C698" s="64" t="s">
        <v>1376</v>
      </c>
      <c r="D698" s="64" t="s">
        <v>228</v>
      </c>
      <c r="E698" s="64" t="s">
        <v>1464</v>
      </c>
      <c r="F698" s="64" t="s">
        <v>1464</v>
      </c>
      <c r="G698" s="64" t="s">
        <v>33</v>
      </c>
      <c r="H698" s="64" t="s">
        <v>5082</v>
      </c>
      <c r="I698" s="64" t="s">
        <v>21</v>
      </c>
      <c r="J698" s="64">
        <v>4100.0</v>
      </c>
      <c r="K698" s="64">
        <v>72.0</v>
      </c>
      <c r="L698" s="64" t="s">
        <v>23</v>
      </c>
      <c r="M698" s="64" t="s">
        <v>35</v>
      </c>
      <c r="N698" s="64" t="s">
        <v>814</v>
      </c>
      <c r="O698" s="64" t="s">
        <v>5083</v>
      </c>
      <c r="P698" s="64" t="s">
        <v>1464</v>
      </c>
      <c r="Q698" s="64">
        <v>37.0</v>
      </c>
      <c r="R698" s="64" t="s">
        <v>1464</v>
      </c>
    </row>
    <row r="699" ht="12.75" customHeight="1">
      <c r="A699" s="64">
        <v>1514.0</v>
      </c>
      <c r="B699" s="64" t="s">
        <v>3114</v>
      </c>
      <c r="C699" s="64" t="s">
        <v>1376</v>
      </c>
      <c r="D699" s="64" t="s">
        <v>228</v>
      </c>
      <c r="E699" s="64" t="s">
        <v>1464</v>
      </c>
      <c r="F699" s="64" t="s">
        <v>1464</v>
      </c>
      <c r="G699" s="64" t="s">
        <v>1005</v>
      </c>
      <c r="H699" s="64" t="s">
        <v>5082</v>
      </c>
      <c r="I699" s="64" t="s">
        <v>21</v>
      </c>
      <c r="J699" s="64">
        <v>5500.0</v>
      </c>
      <c r="K699" s="64">
        <v>81.0</v>
      </c>
      <c r="L699" s="64" t="s">
        <v>23</v>
      </c>
      <c r="M699" s="64" t="s">
        <v>35</v>
      </c>
      <c r="N699" s="64" t="s">
        <v>35</v>
      </c>
      <c r="O699" s="64" t="s">
        <v>5084</v>
      </c>
      <c r="P699" s="64" t="s">
        <v>1464</v>
      </c>
      <c r="Q699" s="64">
        <v>41.0</v>
      </c>
      <c r="R699" s="64" t="s">
        <v>1464</v>
      </c>
    </row>
    <row r="700" ht="12.75" customHeight="1">
      <c r="A700" s="64" t="s">
        <v>5085</v>
      </c>
      <c r="B700" s="64" t="s">
        <v>1776</v>
      </c>
      <c r="C700" s="64" t="s">
        <v>1363</v>
      </c>
      <c r="D700" s="64" t="s">
        <v>1211</v>
      </c>
      <c r="E700" s="64" t="s">
        <v>1464</v>
      </c>
      <c r="F700" s="64" t="s">
        <v>1464</v>
      </c>
      <c r="G700" s="64" t="s">
        <v>857</v>
      </c>
      <c r="H700" s="64" t="s">
        <v>5086</v>
      </c>
      <c r="I700" s="64" t="s">
        <v>21</v>
      </c>
      <c r="J700" s="64">
        <v>2500.0</v>
      </c>
      <c r="K700" s="64">
        <v>63.0</v>
      </c>
      <c r="L700" s="64" t="s">
        <v>23</v>
      </c>
      <c r="M700" s="64" t="s">
        <v>35</v>
      </c>
      <c r="N700" s="64" t="s">
        <v>821</v>
      </c>
      <c r="O700" s="64" t="s">
        <v>5087</v>
      </c>
      <c r="P700" s="64" t="s">
        <v>1464</v>
      </c>
      <c r="Q700" s="64" t="s">
        <v>1479</v>
      </c>
      <c r="R700" s="64" t="s">
        <v>1464</v>
      </c>
      <c r="S700" s="64" t="s">
        <v>1464</v>
      </c>
      <c r="V700" s="64"/>
      <c r="W700" s="64"/>
    </row>
    <row r="701" ht="12.75" customHeight="1">
      <c r="A701" s="64" t="s">
        <v>1482</v>
      </c>
      <c r="B701" s="64" t="s">
        <v>3045</v>
      </c>
      <c r="C701" s="64" t="s">
        <v>1363</v>
      </c>
      <c r="D701" s="64" t="s">
        <v>1211</v>
      </c>
      <c r="E701" s="64" t="s">
        <v>1464</v>
      </c>
      <c r="F701" s="64" t="s">
        <v>1464</v>
      </c>
      <c r="G701" s="64" t="s">
        <v>144</v>
      </c>
      <c r="H701" s="64" t="s">
        <v>4435</v>
      </c>
      <c r="I701" s="64" t="s">
        <v>21</v>
      </c>
      <c r="J701" s="64">
        <v>6700.0</v>
      </c>
      <c r="K701" s="64">
        <v>86.0</v>
      </c>
      <c r="L701" s="64" t="s">
        <v>23</v>
      </c>
      <c r="M701" s="64" t="s">
        <v>40</v>
      </c>
      <c r="N701" s="64" t="s">
        <v>821</v>
      </c>
      <c r="O701" s="64" t="s">
        <v>5088</v>
      </c>
      <c r="P701" s="64" t="s">
        <v>1464</v>
      </c>
      <c r="Q701" s="64" t="s">
        <v>1466</v>
      </c>
      <c r="R701" s="64" t="s">
        <v>1464</v>
      </c>
      <c r="S701" s="64" t="s">
        <v>1464</v>
      </c>
      <c r="V701" s="64"/>
      <c r="W701" s="64"/>
    </row>
    <row r="702" ht="12.75" customHeight="1">
      <c r="A702" s="88" t="s">
        <v>1487</v>
      </c>
      <c r="B702" s="64" t="s">
        <v>1937</v>
      </c>
      <c r="C702" s="64" t="s">
        <v>1363</v>
      </c>
      <c r="D702" s="64" t="s">
        <v>1211</v>
      </c>
      <c r="E702" s="64" t="s">
        <v>1464</v>
      </c>
      <c r="F702" s="64" t="s">
        <v>1464</v>
      </c>
      <c r="G702" s="64" t="s">
        <v>897</v>
      </c>
      <c r="H702" s="64" t="s">
        <v>4435</v>
      </c>
      <c r="I702" s="64" t="s">
        <v>21</v>
      </c>
      <c r="J702" s="64">
        <v>6300.0</v>
      </c>
      <c r="K702" s="64">
        <v>81.0</v>
      </c>
      <c r="L702" s="64" t="s">
        <v>23</v>
      </c>
      <c r="M702" s="64" t="s">
        <v>40</v>
      </c>
      <c r="N702" s="64" t="s">
        <v>821</v>
      </c>
      <c r="O702" s="64" t="s">
        <v>5089</v>
      </c>
      <c r="P702" s="64" t="s">
        <v>1464</v>
      </c>
      <c r="Q702" s="64" t="s">
        <v>1496</v>
      </c>
      <c r="R702" s="64" t="s">
        <v>1464</v>
      </c>
      <c r="S702" s="64" t="s">
        <v>1464</v>
      </c>
      <c r="V702" s="64"/>
      <c r="W702" s="64"/>
    </row>
    <row r="703" ht="12.75" customHeight="1">
      <c r="A703" s="88" t="s">
        <v>1501</v>
      </c>
      <c r="B703" s="64" t="s">
        <v>2082</v>
      </c>
      <c r="C703" s="64" t="s">
        <v>1363</v>
      </c>
      <c r="D703" s="64" t="s">
        <v>1211</v>
      </c>
      <c r="E703" s="64" t="s">
        <v>1464</v>
      </c>
      <c r="F703" s="64" t="s">
        <v>1464</v>
      </c>
      <c r="G703" s="64" t="s">
        <v>857</v>
      </c>
      <c r="H703" s="64" t="s">
        <v>4435</v>
      </c>
      <c r="I703" s="64" t="s">
        <v>21</v>
      </c>
      <c r="J703" s="64">
        <v>8100.0</v>
      </c>
      <c r="K703" s="64">
        <v>88.0</v>
      </c>
      <c r="L703" s="64" t="s">
        <v>23</v>
      </c>
      <c r="M703" s="64" t="s">
        <v>40</v>
      </c>
      <c r="N703" s="64" t="s">
        <v>814</v>
      </c>
      <c r="O703" s="64" t="s">
        <v>5090</v>
      </c>
      <c r="P703" s="64" t="s">
        <v>1464</v>
      </c>
      <c r="Q703" s="64" t="s">
        <v>1464</v>
      </c>
      <c r="R703" s="64" t="s">
        <v>1464</v>
      </c>
      <c r="S703" s="64" t="s">
        <v>1464</v>
      </c>
      <c r="V703" s="64"/>
      <c r="W703" s="64"/>
    </row>
    <row r="704" ht="12.75" customHeight="1">
      <c r="A704" s="88" t="s">
        <v>5091</v>
      </c>
      <c r="B704" s="64" t="s">
        <v>3294</v>
      </c>
      <c r="C704" s="64" t="s">
        <v>1363</v>
      </c>
      <c r="D704" s="64" t="s">
        <v>1211</v>
      </c>
      <c r="E704" s="64" t="s">
        <v>1464</v>
      </c>
      <c r="F704" s="64" t="s">
        <v>1464</v>
      </c>
      <c r="G704" s="64" t="s">
        <v>819</v>
      </c>
      <c r="H704" s="64" t="s">
        <v>4435</v>
      </c>
      <c r="I704" s="64" t="s">
        <v>21</v>
      </c>
      <c r="J704" s="64">
        <v>9000.0</v>
      </c>
      <c r="K704" s="64">
        <v>92.0</v>
      </c>
      <c r="L704" s="64" t="s">
        <v>23</v>
      </c>
      <c r="M704" s="64" t="s">
        <v>40</v>
      </c>
      <c r="N704" s="64" t="s">
        <v>1464</v>
      </c>
      <c r="O704" s="64" t="s">
        <v>5092</v>
      </c>
      <c r="P704" s="64" t="s">
        <v>1464</v>
      </c>
      <c r="Q704" s="64" t="s">
        <v>1466</v>
      </c>
      <c r="R704" s="64" t="s">
        <v>1464</v>
      </c>
      <c r="S704" s="64" t="s">
        <v>1464</v>
      </c>
      <c r="V704" s="64"/>
      <c r="W704" s="64"/>
    </row>
    <row r="705" ht="12.75" customHeight="1">
      <c r="A705" s="88">
        <v>490.0</v>
      </c>
      <c r="B705" s="64"/>
      <c r="C705" s="64" t="s">
        <v>1363</v>
      </c>
      <c r="D705" s="64" t="s">
        <v>1211</v>
      </c>
      <c r="E705" s="64" t="s">
        <v>1464</v>
      </c>
      <c r="F705" s="64" t="s">
        <v>1464</v>
      </c>
      <c r="G705" s="64" t="s">
        <v>819</v>
      </c>
      <c r="H705" s="64" t="s">
        <v>4435</v>
      </c>
      <c r="I705" s="64" t="s">
        <v>21</v>
      </c>
      <c r="J705" s="64">
        <v>4500.0</v>
      </c>
      <c r="K705" s="64">
        <v>72.0</v>
      </c>
      <c r="L705" s="64" t="s">
        <v>23</v>
      </c>
      <c r="M705" s="64" t="s">
        <v>21</v>
      </c>
      <c r="N705" s="64" t="s">
        <v>1464</v>
      </c>
      <c r="O705" s="64"/>
      <c r="P705" s="64" t="s">
        <v>1464</v>
      </c>
      <c r="Q705" s="64" t="s">
        <v>1466</v>
      </c>
      <c r="R705" s="64" t="s">
        <v>1464</v>
      </c>
      <c r="S705" s="64" t="s">
        <v>1464</v>
      </c>
      <c r="V705" s="89"/>
      <c r="W705" s="89"/>
    </row>
    <row r="706" ht="12.75" customHeight="1">
      <c r="A706" s="88" t="s">
        <v>5093</v>
      </c>
      <c r="B706" s="64" t="s">
        <v>2635</v>
      </c>
      <c r="C706" s="64" t="s">
        <v>1363</v>
      </c>
      <c r="D706" s="64" t="s">
        <v>1211</v>
      </c>
      <c r="E706" s="64" t="s">
        <v>1464</v>
      </c>
      <c r="F706" s="64" t="s">
        <v>1464</v>
      </c>
      <c r="G706" s="64" t="s">
        <v>819</v>
      </c>
      <c r="H706" s="64" t="s">
        <v>4435</v>
      </c>
      <c r="I706" s="64" t="s">
        <v>21</v>
      </c>
      <c r="J706" s="64">
        <v>7200.0</v>
      </c>
      <c r="K706" s="64">
        <v>83.0</v>
      </c>
      <c r="L706" s="64" t="s">
        <v>23</v>
      </c>
      <c r="M706" s="64" t="s">
        <v>23</v>
      </c>
      <c r="N706" s="64" t="s">
        <v>814</v>
      </c>
      <c r="O706" s="64" t="s">
        <v>5094</v>
      </c>
      <c r="P706" s="64" t="s">
        <v>1464</v>
      </c>
      <c r="Q706" s="64" t="s">
        <v>1464</v>
      </c>
      <c r="R706" s="64" t="s">
        <v>1464</v>
      </c>
      <c r="S706" s="64" t="s">
        <v>1464</v>
      </c>
      <c r="V706" s="64"/>
      <c r="W706" s="64"/>
    </row>
    <row r="707" ht="12.75" customHeight="1">
      <c r="A707" s="88" t="s">
        <v>1515</v>
      </c>
      <c r="B707" s="64" t="s">
        <v>5095</v>
      </c>
      <c r="C707" s="64" t="s">
        <v>1363</v>
      </c>
      <c r="D707" s="64" t="s">
        <v>1211</v>
      </c>
      <c r="E707" s="64" t="s">
        <v>1673</v>
      </c>
      <c r="F707" s="64" t="s">
        <v>855</v>
      </c>
      <c r="G707" s="64" t="s">
        <v>1464</v>
      </c>
      <c r="H707" s="64" t="s">
        <v>5096</v>
      </c>
      <c r="I707" s="64" t="s">
        <v>40</v>
      </c>
      <c r="J707" s="64">
        <v>7500.0</v>
      </c>
      <c r="K707" s="64">
        <v>88.0</v>
      </c>
      <c r="L707" s="64" t="s">
        <v>23</v>
      </c>
      <c r="M707" s="64" t="s">
        <v>40</v>
      </c>
      <c r="N707" s="64" t="s">
        <v>821</v>
      </c>
      <c r="O707" s="64" t="s">
        <v>5097</v>
      </c>
      <c r="P707" s="64" t="s">
        <v>1464</v>
      </c>
      <c r="Q707" s="64" t="s">
        <v>1481</v>
      </c>
      <c r="R707" s="64" t="s">
        <v>1471</v>
      </c>
      <c r="S707" s="64" t="s">
        <v>1471</v>
      </c>
      <c r="V707" s="64"/>
      <c r="W707" s="64"/>
    </row>
    <row r="708" ht="12.75" customHeight="1">
      <c r="A708" s="88" t="s">
        <v>5098</v>
      </c>
      <c r="B708" s="64" t="s">
        <v>5099</v>
      </c>
      <c r="C708" s="64" t="s">
        <v>1363</v>
      </c>
      <c r="D708" s="64" t="s">
        <v>1211</v>
      </c>
      <c r="E708" s="64" t="s">
        <v>1464</v>
      </c>
      <c r="F708" s="64" t="s">
        <v>1464</v>
      </c>
      <c r="G708" s="64" t="s">
        <v>819</v>
      </c>
      <c r="H708" s="64" t="s">
        <v>5096</v>
      </c>
      <c r="I708" s="64" t="s">
        <v>21</v>
      </c>
      <c r="J708" s="64">
        <v>4500.0</v>
      </c>
      <c r="K708" s="64">
        <v>72.0</v>
      </c>
      <c r="L708" s="64" t="s">
        <v>23</v>
      </c>
      <c r="M708" s="64" t="s">
        <v>23</v>
      </c>
      <c r="N708" s="64" t="s">
        <v>814</v>
      </c>
      <c r="O708" s="64" t="s">
        <v>5100</v>
      </c>
      <c r="P708" s="64" t="s">
        <v>1464</v>
      </c>
      <c r="Q708" s="64" t="s">
        <v>1464</v>
      </c>
      <c r="R708" s="64" t="s">
        <v>1464</v>
      </c>
      <c r="S708" s="64" t="s">
        <v>1464</v>
      </c>
      <c r="V708" s="64"/>
      <c r="W708" s="64"/>
    </row>
    <row r="709" ht="12.75" customHeight="1">
      <c r="A709" s="88" t="s">
        <v>1580</v>
      </c>
      <c r="B709" s="64" t="s">
        <v>3018</v>
      </c>
      <c r="C709" s="64" t="s">
        <v>1363</v>
      </c>
      <c r="D709" s="64" t="s">
        <v>1211</v>
      </c>
      <c r="E709" s="64" t="s">
        <v>1464</v>
      </c>
      <c r="F709" s="64" t="s">
        <v>1464</v>
      </c>
      <c r="G709" s="64" t="s">
        <v>24</v>
      </c>
      <c r="H709" s="64" t="s">
        <v>5101</v>
      </c>
      <c r="I709" s="64" t="s">
        <v>21</v>
      </c>
      <c r="J709" s="64">
        <v>6500.0</v>
      </c>
      <c r="K709" s="64">
        <v>85.0</v>
      </c>
      <c r="L709" s="64" t="s">
        <v>23</v>
      </c>
      <c r="M709" s="64" t="s">
        <v>35</v>
      </c>
      <c r="N709" s="64" t="s">
        <v>821</v>
      </c>
      <c r="O709" s="64" t="s">
        <v>5102</v>
      </c>
      <c r="P709" s="64" t="s">
        <v>1464</v>
      </c>
      <c r="Q709" s="64" t="s">
        <v>1555</v>
      </c>
      <c r="R709" s="64" t="s">
        <v>1464</v>
      </c>
      <c r="S709" s="64" t="s">
        <v>1464</v>
      </c>
      <c r="V709" s="64"/>
      <c r="W709" s="64"/>
    </row>
    <row r="710" ht="12.75" customHeight="1">
      <c r="A710" s="88" t="s">
        <v>2237</v>
      </c>
      <c r="B710" s="64" t="s">
        <v>5103</v>
      </c>
      <c r="C710" s="64" t="s">
        <v>1363</v>
      </c>
      <c r="D710" s="64" t="s">
        <v>1211</v>
      </c>
      <c r="E710" s="64" t="s">
        <v>1464</v>
      </c>
      <c r="F710" s="64" t="s">
        <v>1464</v>
      </c>
      <c r="G710" s="64" t="s">
        <v>819</v>
      </c>
      <c r="H710" s="64" t="s">
        <v>5101</v>
      </c>
      <c r="I710" s="64" t="s">
        <v>21</v>
      </c>
      <c r="J710" s="64">
        <v>6350.0</v>
      </c>
      <c r="K710" s="64">
        <v>86.0</v>
      </c>
      <c r="L710" s="64" t="s">
        <v>23</v>
      </c>
      <c r="M710" s="64" t="s">
        <v>23</v>
      </c>
      <c r="N710" s="64" t="s">
        <v>814</v>
      </c>
      <c r="O710" s="64" t="s">
        <v>5104</v>
      </c>
      <c r="P710" s="64" t="s">
        <v>1464</v>
      </c>
      <c r="Q710" s="64" t="s">
        <v>1514</v>
      </c>
      <c r="R710" s="64" t="s">
        <v>1464</v>
      </c>
      <c r="S710" s="64" t="s">
        <v>1464</v>
      </c>
      <c r="V710" s="64"/>
      <c r="W710" s="64"/>
    </row>
    <row r="711" ht="12.75" customHeight="1">
      <c r="A711" s="88" t="s">
        <v>2401</v>
      </c>
      <c r="B711" s="64" t="s">
        <v>4438</v>
      </c>
      <c r="C711" s="64" t="s">
        <v>1363</v>
      </c>
      <c r="D711" s="64" t="s">
        <v>1211</v>
      </c>
      <c r="E711" s="64" t="s">
        <v>1464</v>
      </c>
      <c r="F711" s="64" t="s">
        <v>1464</v>
      </c>
      <c r="G711" s="64" t="s">
        <v>819</v>
      </c>
      <c r="H711" s="64" t="s">
        <v>5101</v>
      </c>
      <c r="I711" s="64" t="s">
        <v>21</v>
      </c>
      <c r="J711" s="64">
        <v>4800.0</v>
      </c>
      <c r="K711" s="64">
        <v>73.0</v>
      </c>
      <c r="L711" s="64" t="s">
        <v>23</v>
      </c>
      <c r="M711" s="64" t="s">
        <v>23</v>
      </c>
      <c r="N711" s="64" t="s">
        <v>814</v>
      </c>
      <c r="O711" s="64" t="s">
        <v>5105</v>
      </c>
      <c r="P711" s="64" t="s">
        <v>1464</v>
      </c>
      <c r="Q711" s="64" t="s">
        <v>1470</v>
      </c>
      <c r="R711" s="64" t="s">
        <v>1464</v>
      </c>
      <c r="S711" s="64" t="s">
        <v>1464</v>
      </c>
      <c r="V711" s="64"/>
      <c r="W711" s="64"/>
    </row>
    <row r="712" ht="12.75" customHeight="1">
      <c r="A712" s="88" t="s">
        <v>2378</v>
      </c>
      <c r="B712" s="64" t="s">
        <v>3158</v>
      </c>
      <c r="C712" s="64" t="s">
        <v>1363</v>
      </c>
      <c r="D712" s="64" t="s">
        <v>1211</v>
      </c>
      <c r="E712" s="64" t="s">
        <v>1464</v>
      </c>
      <c r="F712" s="64" t="s">
        <v>1464</v>
      </c>
      <c r="G712" s="64" t="s">
        <v>819</v>
      </c>
      <c r="H712" s="64" t="s">
        <v>5101</v>
      </c>
      <c r="I712" s="64" t="s">
        <v>21</v>
      </c>
      <c r="J712" s="64">
        <v>4600.0</v>
      </c>
      <c r="K712" s="64">
        <v>72.0</v>
      </c>
      <c r="L712" s="64" t="s">
        <v>23</v>
      </c>
      <c r="M712" s="64" t="s">
        <v>35</v>
      </c>
      <c r="N712" s="64" t="s">
        <v>814</v>
      </c>
      <c r="O712" s="64" t="s">
        <v>5106</v>
      </c>
      <c r="P712" s="64" t="s">
        <v>1464</v>
      </c>
      <c r="Q712" s="64" t="s">
        <v>1491</v>
      </c>
      <c r="R712" s="64" t="s">
        <v>1464</v>
      </c>
      <c r="S712" s="64" t="s">
        <v>1464</v>
      </c>
      <c r="V712" s="64"/>
      <c r="W712" s="64"/>
    </row>
    <row r="713" ht="12.75" customHeight="1">
      <c r="A713" s="88" t="s">
        <v>1600</v>
      </c>
      <c r="B713" s="64" t="s">
        <v>1621</v>
      </c>
      <c r="C713" s="64" t="s">
        <v>1363</v>
      </c>
      <c r="D713" s="64" t="s">
        <v>1211</v>
      </c>
      <c r="E713" s="64" t="s">
        <v>3847</v>
      </c>
      <c r="F713" s="64" t="s">
        <v>104</v>
      </c>
      <c r="G713" s="64" t="s">
        <v>1464</v>
      </c>
      <c r="H713" s="64" t="s">
        <v>4489</v>
      </c>
      <c r="I713" s="64" t="s">
        <v>40</v>
      </c>
      <c r="J713" s="64">
        <v>3900.0</v>
      </c>
      <c r="K713" s="64">
        <v>70.0</v>
      </c>
      <c r="L713" s="64" t="s">
        <v>23</v>
      </c>
      <c r="M713" s="64" t="s">
        <v>40</v>
      </c>
      <c r="N713" s="64" t="s">
        <v>821</v>
      </c>
      <c r="O713" s="64" t="s">
        <v>5107</v>
      </c>
      <c r="P713" s="64" t="s">
        <v>1464</v>
      </c>
      <c r="Q713" s="64" t="s">
        <v>1464</v>
      </c>
      <c r="R713" s="64" t="s">
        <v>1464</v>
      </c>
      <c r="S713" s="64" t="s">
        <v>1464</v>
      </c>
      <c r="V713" s="64"/>
      <c r="W713" s="64"/>
    </row>
    <row r="714" ht="12.75" customHeight="1">
      <c r="A714" s="88" t="s">
        <v>1608</v>
      </c>
      <c r="B714" s="64" t="s">
        <v>2361</v>
      </c>
      <c r="C714" s="64" t="s">
        <v>1363</v>
      </c>
      <c r="D714" s="64" t="s">
        <v>1211</v>
      </c>
      <c r="E714" s="64" t="s">
        <v>1464</v>
      </c>
      <c r="F714" s="64" t="s">
        <v>1464</v>
      </c>
      <c r="G714" s="64" t="s">
        <v>24</v>
      </c>
      <c r="H714" s="64" t="s">
        <v>4325</v>
      </c>
      <c r="I714" s="64" t="s">
        <v>21</v>
      </c>
      <c r="J714" s="64">
        <v>6900.0</v>
      </c>
      <c r="K714" s="64">
        <v>87.0</v>
      </c>
      <c r="L714" s="64" t="s">
        <v>23</v>
      </c>
      <c r="M714" s="64" t="s">
        <v>40</v>
      </c>
      <c r="N714" s="64" t="s">
        <v>821</v>
      </c>
      <c r="O714" s="64" t="s">
        <v>5108</v>
      </c>
      <c r="P714" s="64" t="s">
        <v>1464</v>
      </c>
      <c r="Q714" s="64" t="s">
        <v>1687</v>
      </c>
      <c r="R714" s="64" t="s">
        <v>1464</v>
      </c>
      <c r="S714" s="64" t="s">
        <v>1464</v>
      </c>
      <c r="V714" s="64"/>
      <c r="W714" s="64"/>
    </row>
    <row r="715" ht="12.75" customHeight="1">
      <c r="A715" s="88" t="s">
        <v>1611</v>
      </c>
      <c r="B715" s="64" t="s">
        <v>4454</v>
      </c>
      <c r="C715" s="64" t="s">
        <v>1363</v>
      </c>
      <c r="D715" s="64" t="s">
        <v>1211</v>
      </c>
      <c r="E715" s="64" t="s">
        <v>1464</v>
      </c>
      <c r="F715" s="64" t="s">
        <v>1464</v>
      </c>
      <c r="G715" s="64" t="s">
        <v>819</v>
      </c>
      <c r="H715" s="64" t="s">
        <v>4492</v>
      </c>
      <c r="I715" s="64" t="s">
        <v>21</v>
      </c>
      <c r="J715" s="64">
        <v>7600.0</v>
      </c>
      <c r="K715" s="64">
        <v>86.0</v>
      </c>
      <c r="L715" s="64" t="s">
        <v>23</v>
      </c>
      <c r="M715" s="64" t="s">
        <v>23</v>
      </c>
      <c r="N715" s="64" t="s">
        <v>821</v>
      </c>
      <c r="O715" s="64" t="s">
        <v>5109</v>
      </c>
      <c r="P715" s="64" t="s">
        <v>1464</v>
      </c>
      <c r="Q715" s="64" t="s">
        <v>1514</v>
      </c>
      <c r="R715" s="64" t="s">
        <v>1464</v>
      </c>
      <c r="S715" s="64" t="s">
        <v>1464</v>
      </c>
      <c r="V715" s="64"/>
      <c r="W715" s="64"/>
    </row>
    <row r="716" ht="12.75" customHeight="1">
      <c r="A716" s="88" t="s">
        <v>1651</v>
      </c>
      <c r="B716" s="64" t="s">
        <v>3812</v>
      </c>
      <c r="C716" s="64" t="s">
        <v>1363</v>
      </c>
      <c r="D716" s="64" t="s">
        <v>1211</v>
      </c>
      <c r="E716" s="64" t="s">
        <v>1464</v>
      </c>
      <c r="F716" s="64" t="s">
        <v>1464</v>
      </c>
      <c r="G716" s="64" t="s">
        <v>22</v>
      </c>
      <c r="H716" s="64" t="s">
        <v>4492</v>
      </c>
      <c r="I716" s="64" t="s">
        <v>21</v>
      </c>
      <c r="J716" s="64">
        <v>8000.0</v>
      </c>
      <c r="K716" s="64">
        <v>92.0</v>
      </c>
      <c r="L716" s="64" t="s">
        <v>23</v>
      </c>
      <c r="M716" s="64" t="s">
        <v>23</v>
      </c>
      <c r="N716" s="64" t="s">
        <v>821</v>
      </c>
      <c r="O716" s="64" t="s">
        <v>5110</v>
      </c>
      <c r="P716" s="64" t="s">
        <v>1464</v>
      </c>
      <c r="Q716" s="64" t="s">
        <v>1486</v>
      </c>
      <c r="R716" s="64" t="s">
        <v>1464</v>
      </c>
      <c r="S716" s="64" t="s">
        <v>1464</v>
      </c>
      <c r="V716" s="64"/>
      <c r="W716" s="64"/>
    </row>
    <row r="717" ht="12.75" customHeight="1">
      <c r="A717" s="88" t="s">
        <v>1723</v>
      </c>
      <c r="B717" s="64" t="s">
        <v>2321</v>
      </c>
      <c r="C717" s="64" t="s">
        <v>1363</v>
      </c>
      <c r="D717" s="64" t="s">
        <v>1211</v>
      </c>
      <c r="E717" s="64" t="s">
        <v>1464</v>
      </c>
      <c r="F717" s="64" t="s">
        <v>1464</v>
      </c>
      <c r="G717" s="64" t="s">
        <v>824</v>
      </c>
      <c r="H717" s="64" t="s">
        <v>4492</v>
      </c>
      <c r="I717" s="64" t="s">
        <v>21</v>
      </c>
      <c r="J717" s="64">
        <v>7600.0</v>
      </c>
      <c r="K717" s="64">
        <v>89.0</v>
      </c>
      <c r="L717" s="64" t="s">
        <v>23</v>
      </c>
      <c r="M717" s="64" t="s">
        <v>23</v>
      </c>
      <c r="N717" s="64" t="s">
        <v>821</v>
      </c>
      <c r="O717" s="64" t="s">
        <v>5111</v>
      </c>
      <c r="P717" s="64" t="s">
        <v>1464</v>
      </c>
      <c r="Q717" s="64" t="s">
        <v>1481</v>
      </c>
      <c r="R717" s="64" t="s">
        <v>1464</v>
      </c>
      <c r="S717" s="64" t="s">
        <v>1464</v>
      </c>
      <c r="V717" s="64"/>
      <c r="W717" s="64"/>
    </row>
    <row r="718" ht="12.75" customHeight="1">
      <c r="A718" s="88" t="s">
        <v>1853</v>
      </c>
      <c r="B718" s="64" t="s">
        <v>1585</v>
      </c>
      <c r="C718" s="64" t="s">
        <v>1363</v>
      </c>
      <c r="D718" s="64" t="s">
        <v>1211</v>
      </c>
      <c r="E718" s="64" t="s">
        <v>1464</v>
      </c>
      <c r="F718" s="64" t="s">
        <v>1464</v>
      </c>
      <c r="G718" s="64" t="s">
        <v>22</v>
      </c>
      <c r="H718" s="64" t="s">
        <v>4492</v>
      </c>
      <c r="I718" s="64" t="s">
        <v>21</v>
      </c>
      <c r="J718" s="64">
        <v>7200.0</v>
      </c>
      <c r="K718" s="64">
        <v>89.0</v>
      </c>
      <c r="L718" s="64" t="s">
        <v>23</v>
      </c>
      <c r="M718" s="64" t="s">
        <v>23</v>
      </c>
      <c r="N718" s="64" t="s">
        <v>821</v>
      </c>
      <c r="O718" s="64" t="s">
        <v>5112</v>
      </c>
      <c r="P718" s="64" t="s">
        <v>1464</v>
      </c>
      <c r="Q718" s="64" t="s">
        <v>1514</v>
      </c>
      <c r="R718" s="64" t="s">
        <v>1464</v>
      </c>
      <c r="S718" s="64" t="s">
        <v>1464</v>
      </c>
      <c r="V718" s="64"/>
      <c r="W718" s="64"/>
    </row>
    <row r="719" ht="12.75" customHeight="1">
      <c r="A719" s="88" t="s">
        <v>2430</v>
      </c>
      <c r="B719" s="64" t="s">
        <v>5113</v>
      </c>
      <c r="C719" s="64" t="s">
        <v>1363</v>
      </c>
      <c r="D719" s="64" t="s">
        <v>1211</v>
      </c>
      <c r="E719" s="64" t="s">
        <v>1464</v>
      </c>
      <c r="F719" s="64" t="s">
        <v>1464</v>
      </c>
      <c r="G719" s="64" t="s">
        <v>819</v>
      </c>
      <c r="H719" s="64" t="s">
        <v>4492</v>
      </c>
      <c r="I719" s="64" t="s">
        <v>21</v>
      </c>
      <c r="J719" s="64">
        <v>10100.0</v>
      </c>
      <c r="K719" s="64">
        <v>94.0</v>
      </c>
      <c r="L719" s="64" t="s">
        <v>23</v>
      </c>
      <c r="M719" s="64" t="s">
        <v>23</v>
      </c>
      <c r="N719" s="64" t="s">
        <v>821</v>
      </c>
      <c r="O719" s="64" t="s">
        <v>5114</v>
      </c>
      <c r="P719" s="64" t="s">
        <v>1464</v>
      </c>
      <c r="Q719" s="64" t="s">
        <v>1665</v>
      </c>
      <c r="R719" s="64" t="s">
        <v>1464</v>
      </c>
      <c r="S719" s="64" t="s">
        <v>1464</v>
      </c>
      <c r="V719" s="64"/>
      <c r="W719" s="64"/>
    </row>
    <row r="720" ht="12.75" customHeight="1">
      <c r="A720" s="88" t="s">
        <v>2004</v>
      </c>
      <c r="B720" s="64" t="s">
        <v>2657</v>
      </c>
      <c r="C720" s="64" t="s">
        <v>1363</v>
      </c>
      <c r="D720" s="64" t="s">
        <v>1211</v>
      </c>
      <c r="E720" s="64" t="s">
        <v>1464</v>
      </c>
      <c r="F720" s="64" t="s">
        <v>1464</v>
      </c>
      <c r="G720" s="64" t="s">
        <v>857</v>
      </c>
      <c r="H720" s="64" t="s">
        <v>4328</v>
      </c>
      <c r="I720" s="64" t="s">
        <v>21</v>
      </c>
      <c r="J720" s="64">
        <v>7500.0</v>
      </c>
      <c r="K720" s="64">
        <v>84.0</v>
      </c>
      <c r="L720" s="64" t="s">
        <v>23</v>
      </c>
      <c r="M720" s="64" t="s">
        <v>23</v>
      </c>
      <c r="N720" s="64" t="s">
        <v>814</v>
      </c>
      <c r="O720" s="64" t="s">
        <v>5115</v>
      </c>
      <c r="P720" s="64" t="s">
        <v>1464</v>
      </c>
      <c r="Q720" s="64" t="s">
        <v>1464</v>
      </c>
      <c r="R720" s="64" t="s">
        <v>1464</v>
      </c>
      <c r="S720" s="64" t="s">
        <v>1464</v>
      </c>
      <c r="V720" s="64"/>
      <c r="W720" s="64"/>
    </row>
    <row r="721" ht="12.75" customHeight="1">
      <c r="A721" s="88" t="s">
        <v>2248</v>
      </c>
      <c r="B721" s="64" t="s">
        <v>5116</v>
      </c>
      <c r="C721" s="64" t="s">
        <v>1363</v>
      </c>
      <c r="D721" s="64" t="s">
        <v>1211</v>
      </c>
      <c r="E721" s="64" t="s">
        <v>1464</v>
      </c>
      <c r="F721" s="64" t="s">
        <v>1464</v>
      </c>
      <c r="G721" s="64" t="s">
        <v>857</v>
      </c>
      <c r="H721" s="64" t="s">
        <v>4328</v>
      </c>
      <c r="I721" s="64" t="s">
        <v>21</v>
      </c>
      <c r="J721" s="64">
        <v>7100.0</v>
      </c>
      <c r="K721" s="64">
        <v>88.0</v>
      </c>
      <c r="L721" s="64" t="s">
        <v>23</v>
      </c>
      <c r="M721" s="64" t="s">
        <v>40</v>
      </c>
      <c r="N721" s="64" t="s">
        <v>35</v>
      </c>
      <c r="O721" s="64" t="s">
        <v>5117</v>
      </c>
      <c r="P721" s="64" t="s">
        <v>1464</v>
      </c>
      <c r="Q721" s="64" t="s">
        <v>1464</v>
      </c>
      <c r="R721" s="64" t="s">
        <v>1464</v>
      </c>
      <c r="S721" s="64" t="s">
        <v>1464</v>
      </c>
      <c r="V721" s="64"/>
      <c r="W721" s="64"/>
    </row>
    <row r="722" ht="12.75" customHeight="1">
      <c r="A722" s="88" t="s">
        <v>2027</v>
      </c>
      <c r="B722" s="64" t="s">
        <v>2701</v>
      </c>
      <c r="C722" s="64" t="s">
        <v>1363</v>
      </c>
      <c r="D722" s="64" t="s">
        <v>1211</v>
      </c>
      <c r="E722" s="64" t="s">
        <v>1464</v>
      </c>
      <c r="F722" s="64" t="s">
        <v>1464</v>
      </c>
      <c r="G722" s="64" t="s">
        <v>819</v>
      </c>
      <c r="H722" s="64" t="s">
        <v>3925</v>
      </c>
      <c r="I722" s="64" t="s">
        <v>21</v>
      </c>
      <c r="J722" s="64">
        <v>7700.0</v>
      </c>
      <c r="K722" s="64">
        <v>91.0</v>
      </c>
      <c r="L722" s="64" t="s">
        <v>23</v>
      </c>
      <c r="M722" s="64" t="s">
        <v>23</v>
      </c>
      <c r="N722" s="64" t="s">
        <v>821</v>
      </c>
      <c r="O722" s="64" t="s">
        <v>5118</v>
      </c>
      <c r="P722" s="64" t="s">
        <v>1464</v>
      </c>
      <c r="Q722" s="64" t="s">
        <v>1646</v>
      </c>
      <c r="R722" s="64" t="s">
        <v>1464</v>
      </c>
      <c r="S722" s="64" t="s">
        <v>1464</v>
      </c>
      <c r="V722" s="64"/>
      <c r="W722" s="64"/>
    </row>
    <row r="723" ht="12.75" customHeight="1">
      <c r="A723" s="88" t="s">
        <v>2686</v>
      </c>
      <c r="B723" s="64" t="s">
        <v>2178</v>
      </c>
      <c r="C723" s="64" t="s">
        <v>1363</v>
      </c>
      <c r="D723" s="64" t="s">
        <v>1211</v>
      </c>
      <c r="E723" s="64" t="s">
        <v>1464</v>
      </c>
      <c r="F723" s="64" t="s">
        <v>1464</v>
      </c>
      <c r="G723" s="64" t="s">
        <v>22</v>
      </c>
      <c r="H723" s="64" t="s">
        <v>3925</v>
      </c>
      <c r="I723" s="64" t="s">
        <v>21</v>
      </c>
      <c r="J723" s="64">
        <v>4100.0</v>
      </c>
      <c r="K723" s="64">
        <v>72.0</v>
      </c>
      <c r="L723" s="64" t="s">
        <v>23</v>
      </c>
      <c r="M723" s="64" t="s">
        <v>23</v>
      </c>
      <c r="N723" s="64" t="s">
        <v>821</v>
      </c>
      <c r="O723" s="64" t="s">
        <v>5119</v>
      </c>
      <c r="P723" s="64" t="s">
        <v>1464</v>
      </c>
      <c r="Q723" s="64" t="s">
        <v>2623</v>
      </c>
      <c r="R723" s="64" t="s">
        <v>1464</v>
      </c>
      <c r="S723" s="64" t="s">
        <v>1464</v>
      </c>
      <c r="V723" s="64"/>
      <c r="W723" s="64"/>
    </row>
    <row r="724" ht="12.75" customHeight="1">
      <c r="A724" s="88" t="s">
        <v>2036</v>
      </c>
      <c r="B724" s="64" t="s">
        <v>5120</v>
      </c>
      <c r="C724" s="64" t="s">
        <v>1363</v>
      </c>
      <c r="D724" s="64" t="s">
        <v>1211</v>
      </c>
      <c r="E724" s="64" t="s">
        <v>1464</v>
      </c>
      <c r="F724" s="64" t="s">
        <v>1464</v>
      </c>
      <c r="G724" s="64" t="s">
        <v>857</v>
      </c>
      <c r="H724" s="64" t="s">
        <v>3927</v>
      </c>
      <c r="I724" s="64" t="s">
        <v>21</v>
      </c>
      <c r="J724" s="64">
        <v>10200.0</v>
      </c>
      <c r="K724" s="64">
        <v>95.0</v>
      </c>
      <c r="L724" s="64" t="s">
        <v>23</v>
      </c>
      <c r="M724" s="64" t="s">
        <v>23</v>
      </c>
      <c r="N724" s="64" t="s">
        <v>821</v>
      </c>
      <c r="O724" s="64" t="s">
        <v>5121</v>
      </c>
      <c r="P724" s="64" t="s">
        <v>1464</v>
      </c>
      <c r="Q724" s="64" t="s">
        <v>1486</v>
      </c>
      <c r="R724" s="64" t="s">
        <v>1471</v>
      </c>
      <c r="S724" s="64" t="s">
        <v>1471</v>
      </c>
      <c r="V724" s="64"/>
      <c r="W724" s="64"/>
    </row>
    <row r="725" ht="12.75" customHeight="1">
      <c r="A725" s="88" t="s">
        <v>3700</v>
      </c>
      <c r="B725" s="64" t="s">
        <v>2082</v>
      </c>
      <c r="C725" s="64" t="s">
        <v>1363</v>
      </c>
      <c r="D725" s="64" t="s">
        <v>1211</v>
      </c>
      <c r="E725" s="64" t="s">
        <v>1464</v>
      </c>
      <c r="F725" s="64" t="s">
        <v>1464</v>
      </c>
      <c r="G725" s="64" t="s">
        <v>857</v>
      </c>
      <c r="H725" s="64" t="s">
        <v>4335</v>
      </c>
      <c r="I725" s="64" t="s">
        <v>21</v>
      </c>
      <c r="J725" s="64">
        <v>7200.0</v>
      </c>
      <c r="K725" s="64">
        <v>84.0</v>
      </c>
      <c r="L725" s="64" t="s">
        <v>23</v>
      </c>
      <c r="M725" s="64" t="s">
        <v>40</v>
      </c>
      <c r="N725" s="64" t="s">
        <v>821</v>
      </c>
      <c r="O725" s="64" t="s">
        <v>5122</v>
      </c>
      <c r="P725" s="64" t="s">
        <v>1464</v>
      </c>
      <c r="Q725" s="64" t="s">
        <v>1464</v>
      </c>
      <c r="R725" s="64" t="s">
        <v>1464</v>
      </c>
      <c r="S725" s="64" t="s">
        <v>1464</v>
      </c>
      <c r="V725" s="64"/>
      <c r="W725" s="64"/>
    </row>
    <row r="726" ht="12.75" customHeight="1">
      <c r="A726" s="88" t="s">
        <v>3082</v>
      </c>
      <c r="B726" s="64" t="s">
        <v>3089</v>
      </c>
      <c r="C726" s="64" t="s">
        <v>1363</v>
      </c>
      <c r="D726" s="64" t="s">
        <v>1211</v>
      </c>
      <c r="E726" s="64" t="s">
        <v>1464</v>
      </c>
      <c r="F726" s="64" t="s">
        <v>1464</v>
      </c>
      <c r="G726" s="64" t="s">
        <v>857</v>
      </c>
      <c r="H726" s="64" t="s">
        <v>4516</v>
      </c>
      <c r="I726" s="64" t="s">
        <v>21</v>
      </c>
      <c r="J726" s="64">
        <v>2300.0</v>
      </c>
      <c r="K726" s="64">
        <v>58.0</v>
      </c>
      <c r="L726" s="64" t="s">
        <v>23</v>
      </c>
      <c r="M726" s="64" t="s">
        <v>35</v>
      </c>
      <c r="N726" s="64" t="s">
        <v>35</v>
      </c>
      <c r="O726" s="64" t="s">
        <v>5123</v>
      </c>
      <c r="P726" s="64" t="s">
        <v>1464</v>
      </c>
      <c r="Q726" s="64" t="s">
        <v>2623</v>
      </c>
      <c r="R726" s="64" t="s">
        <v>1464</v>
      </c>
      <c r="S726" s="64" t="s">
        <v>1464</v>
      </c>
      <c r="V726" s="64"/>
      <c r="W726" s="64"/>
    </row>
    <row r="727" ht="12.75" customHeight="1">
      <c r="A727" s="88" t="s">
        <v>2241</v>
      </c>
      <c r="B727" s="64" t="s">
        <v>2639</v>
      </c>
      <c r="C727" s="64" t="s">
        <v>1363</v>
      </c>
      <c r="D727" s="64" t="s">
        <v>1211</v>
      </c>
      <c r="E727" s="64" t="s">
        <v>1464</v>
      </c>
      <c r="F727" s="64" t="s">
        <v>1464</v>
      </c>
      <c r="G727" s="64" t="s">
        <v>869</v>
      </c>
      <c r="H727" s="64" t="s">
        <v>3940</v>
      </c>
      <c r="I727" s="64" t="s">
        <v>21</v>
      </c>
      <c r="J727" s="64">
        <v>7500.0</v>
      </c>
      <c r="K727" s="64">
        <v>86.0</v>
      </c>
      <c r="L727" s="64" t="s">
        <v>23</v>
      </c>
      <c r="M727" s="64" t="s">
        <v>23</v>
      </c>
      <c r="N727" s="64" t="s">
        <v>821</v>
      </c>
      <c r="O727" s="64" t="s">
        <v>5124</v>
      </c>
      <c r="P727" s="64" t="s">
        <v>1464</v>
      </c>
      <c r="Q727" s="64" t="s">
        <v>1514</v>
      </c>
      <c r="R727" s="64" t="s">
        <v>1464</v>
      </c>
      <c r="S727" s="64" t="s">
        <v>1464</v>
      </c>
      <c r="V727" s="64"/>
      <c r="W727" s="64"/>
    </row>
    <row r="728" ht="12.75" customHeight="1">
      <c r="A728" s="88" t="s">
        <v>3325</v>
      </c>
      <c r="B728" s="64" t="s">
        <v>2300</v>
      </c>
      <c r="C728" s="64" t="s">
        <v>1363</v>
      </c>
      <c r="D728" s="64" t="s">
        <v>1211</v>
      </c>
      <c r="E728" s="64" t="s">
        <v>1464</v>
      </c>
      <c r="F728" s="64" t="s">
        <v>1464</v>
      </c>
      <c r="G728" s="64" t="s">
        <v>819</v>
      </c>
      <c r="H728" s="64" t="s">
        <v>3940</v>
      </c>
      <c r="I728" s="64" t="s">
        <v>21</v>
      </c>
      <c r="J728" s="64">
        <v>5100.0</v>
      </c>
      <c r="K728" s="64">
        <v>75.0</v>
      </c>
      <c r="L728" s="64" t="s">
        <v>23</v>
      </c>
      <c r="M728" s="64" t="s">
        <v>23</v>
      </c>
      <c r="N728" s="64" t="s">
        <v>814</v>
      </c>
      <c r="O728" s="64" t="s">
        <v>5125</v>
      </c>
      <c r="P728" s="64" t="s">
        <v>1464</v>
      </c>
      <c r="Q728" s="64" t="s">
        <v>1496</v>
      </c>
      <c r="R728" s="64" t="s">
        <v>1464</v>
      </c>
      <c r="S728" s="64" t="s">
        <v>1464</v>
      </c>
      <c r="V728" s="64"/>
      <c r="W728" s="64"/>
    </row>
    <row r="729" ht="12.75" customHeight="1">
      <c r="A729" s="88" t="s">
        <v>2260</v>
      </c>
      <c r="B729" s="64" t="s">
        <v>5126</v>
      </c>
      <c r="C729" s="64" t="s">
        <v>1363</v>
      </c>
      <c r="D729" s="64" t="s">
        <v>1211</v>
      </c>
      <c r="E729" s="64" t="s">
        <v>1464</v>
      </c>
      <c r="F729" s="64" t="s">
        <v>1464</v>
      </c>
      <c r="G729" s="64" t="s">
        <v>22</v>
      </c>
      <c r="H729" s="64" t="s">
        <v>4444</v>
      </c>
      <c r="I729" s="64" t="s">
        <v>21</v>
      </c>
      <c r="J729" s="64">
        <v>4300.0</v>
      </c>
      <c r="K729" s="64">
        <v>72.0</v>
      </c>
      <c r="L729" s="64" t="s">
        <v>23</v>
      </c>
      <c r="M729" s="64" t="s">
        <v>40</v>
      </c>
      <c r="N729" s="64" t="s">
        <v>821</v>
      </c>
      <c r="O729" s="64" t="s">
        <v>5127</v>
      </c>
      <c r="P729" s="64" t="s">
        <v>1464</v>
      </c>
      <c r="Q729" s="64" t="s">
        <v>1464</v>
      </c>
      <c r="R729" s="64" t="s">
        <v>1464</v>
      </c>
      <c r="S729" s="64" t="s">
        <v>1464</v>
      </c>
      <c r="V729" s="64"/>
      <c r="W729" s="64"/>
    </row>
    <row r="730" ht="12.75" customHeight="1">
      <c r="A730" s="88" t="s">
        <v>2315</v>
      </c>
      <c r="B730" s="64" t="s">
        <v>5113</v>
      </c>
      <c r="C730" s="64" t="s">
        <v>1363</v>
      </c>
      <c r="D730" s="64" t="s">
        <v>1211</v>
      </c>
      <c r="E730" s="64" t="s">
        <v>1464</v>
      </c>
      <c r="F730" s="64" t="s">
        <v>1464</v>
      </c>
      <c r="G730" s="64" t="s">
        <v>857</v>
      </c>
      <c r="H730" s="64" t="s">
        <v>4444</v>
      </c>
      <c r="I730" s="64" t="s">
        <v>21</v>
      </c>
      <c r="J730" s="64">
        <v>5800.0</v>
      </c>
      <c r="K730" s="64">
        <v>86.0</v>
      </c>
      <c r="L730" s="64" t="s">
        <v>23</v>
      </c>
      <c r="M730" s="64" t="s">
        <v>40</v>
      </c>
      <c r="N730" s="64" t="s">
        <v>821</v>
      </c>
      <c r="O730" s="64" t="s">
        <v>5128</v>
      </c>
      <c r="P730" s="64" t="s">
        <v>1464</v>
      </c>
      <c r="Q730" s="64" t="s">
        <v>1464</v>
      </c>
      <c r="R730" s="64" t="s">
        <v>1464</v>
      </c>
      <c r="S730" s="64" t="s">
        <v>1464</v>
      </c>
      <c r="V730" s="64"/>
      <c r="W730" s="64"/>
    </row>
    <row r="731" ht="12.75" customHeight="1">
      <c r="A731" s="88" t="s">
        <v>2305</v>
      </c>
      <c r="B731" s="64" t="s">
        <v>3646</v>
      </c>
      <c r="C731" s="64" t="s">
        <v>1363</v>
      </c>
      <c r="D731" s="64" t="s">
        <v>1211</v>
      </c>
      <c r="E731" s="64" t="s">
        <v>1464</v>
      </c>
      <c r="F731" s="64" t="s">
        <v>1464</v>
      </c>
      <c r="G731" s="64" t="s">
        <v>857</v>
      </c>
      <c r="H731" s="64" t="s">
        <v>4444</v>
      </c>
      <c r="I731" s="64" t="s">
        <v>21</v>
      </c>
      <c r="J731" s="64">
        <v>5900.0</v>
      </c>
      <c r="K731" s="64">
        <v>78.0</v>
      </c>
      <c r="L731" s="64" t="s">
        <v>23</v>
      </c>
      <c r="M731" s="64" t="s">
        <v>23</v>
      </c>
      <c r="N731" s="64" t="s">
        <v>821</v>
      </c>
      <c r="O731" s="64" t="s">
        <v>5129</v>
      </c>
      <c r="P731" s="64" t="s">
        <v>1464</v>
      </c>
      <c r="Q731" s="64" t="s">
        <v>1464</v>
      </c>
      <c r="R731" s="64" t="s">
        <v>1464</v>
      </c>
      <c r="S731" s="64" t="s">
        <v>1464</v>
      </c>
      <c r="V731" s="64"/>
      <c r="W731" s="64"/>
    </row>
    <row r="732" ht="12.75" customHeight="1">
      <c r="A732" s="88" t="s">
        <v>2341</v>
      </c>
      <c r="B732" s="64" t="s">
        <v>2255</v>
      </c>
      <c r="C732" s="64" t="s">
        <v>1363</v>
      </c>
      <c r="D732" s="64" t="s">
        <v>1211</v>
      </c>
      <c r="E732" s="64" t="s">
        <v>1464</v>
      </c>
      <c r="F732" s="64" t="s">
        <v>1464</v>
      </c>
      <c r="G732" s="64" t="s">
        <v>869</v>
      </c>
      <c r="H732" s="64" t="s">
        <v>3942</v>
      </c>
      <c r="I732" s="64" t="s">
        <v>21</v>
      </c>
      <c r="J732" s="64">
        <v>8600.0</v>
      </c>
      <c r="K732" s="64">
        <v>90.0</v>
      </c>
      <c r="L732" s="64" t="s">
        <v>23</v>
      </c>
      <c r="M732" s="64" t="s">
        <v>23</v>
      </c>
      <c r="N732" s="64" t="s">
        <v>35</v>
      </c>
      <c r="O732" s="64" t="s">
        <v>5130</v>
      </c>
      <c r="P732" s="64" t="s">
        <v>1464</v>
      </c>
      <c r="Q732" s="64" t="s">
        <v>1481</v>
      </c>
      <c r="R732" s="64" t="s">
        <v>1464</v>
      </c>
      <c r="S732" s="64" t="s">
        <v>1464</v>
      </c>
      <c r="V732" s="64"/>
      <c r="W732" s="64"/>
    </row>
    <row r="733" ht="12.75" customHeight="1">
      <c r="A733" s="88" t="s">
        <v>2404</v>
      </c>
      <c r="B733" s="64" t="s">
        <v>2178</v>
      </c>
      <c r="C733" s="64" t="s">
        <v>1363</v>
      </c>
      <c r="D733" s="64" t="s">
        <v>1211</v>
      </c>
      <c r="E733" s="64" t="s">
        <v>1464</v>
      </c>
      <c r="F733" s="64" t="s">
        <v>1464</v>
      </c>
      <c r="G733" s="64" t="s">
        <v>857</v>
      </c>
      <c r="H733" s="64" t="s">
        <v>3942</v>
      </c>
      <c r="I733" s="64" t="s">
        <v>21</v>
      </c>
      <c r="J733" s="64">
        <v>4300.0</v>
      </c>
      <c r="K733" s="64">
        <v>75.0</v>
      </c>
      <c r="L733" s="64" t="s">
        <v>23</v>
      </c>
      <c r="M733" s="64" t="s">
        <v>23</v>
      </c>
      <c r="N733" s="64" t="s">
        <v>821</v>
      </c>
      <c r="O733" s="64" t="s">
        <v>5131</v>
      </c>
      <c r="P733" s="64" t="s">
        <v>1464</v>
      </c>
      <c r="Q733" s="64" t="s">
        <v>1555</v>
      </c>
      <c r="R733" s="64" t="s">
        <v>1464</v>
      </c>
      <c r="S733" s="64" t="s">
        <v>1464</v>
      </c>
      <c r="V733" s="64"/>
      <c r="W733" s="64"/>
    </row>
    <row r="734" ht="12.75" customHeight="1">
      <c r="A734" s="88" t="s">
        <v>2415</v>
      </c>
      <c r="B734" s="64" t="s">
        <v>5132</v>
      </c>
      <c r="C734" s="64" t="s">
        <v>1363</v>
      </c>
      <c r="D734" s="64" t="s">
        <v>1211</v>
      </c>
      <c r="E734" s="64" t="s">
        <v>1464</v>
      </c>
      <c r="F734" s="64" t="s">
        <v>1464</v>
      </c>
      <c r="G734" s="64" t="s">
        <v>857</v>
      </c>
      <c r="H734" s="64" t="s">
        <v>3942</v>
      </c>
      <c r="I734" s="64" t="s">
        <v>21</v>
      </c>
      <c r="J734" s="64">
        <v>5900.0</v>
      </c>
      <c r="K734" s="64">
        <v>78.0</v>
      </c>
      <c r="L734" s="64" t="s">
        <v>23</v>
      </c>
      <c r="M734" s="64" t="s">
        <v>40</v>
      </c>
      <c r="N734" s="64" t="s">
        <v>1464</v>
      </c>
      <c r="O734" s="64" t="s">
        <v>5133</v>
      </c>
      <c r="P734" s="64" t="s">
        <v>1464</v>
      </c>
      <c r="Q734" s="64" t="s">
        <v>1514</v>
      </c>
      <c r="R734" s="64" t="s">
        <v>1464</v>
      </c>
      <c r="S734" s="64" t="s">
        <v>1464</v>
      </c>
      <c r="V734" s="64"/>
      <c r="W734" s="64"/>
    </row>
    <row r="735" ht="12.75" customHeight="1">
      <c r="A735" s="88" t="s">
        <v>3630</v>
      </c>
      <c r="B735" s="64" t="s">
        <v>2365</v>
      </c>
      <c r="C735" s="64" t="s">
        <v>1363</v>
      </c>
      <c r="D735" s="64" t="s">
        <v>1211</v>
      </c>
      <c r="E735" s="64" t="s">
        <v>1464</v>
      </c>
      <c r="F735" s="64" t="s">
        <v>1464</v>
      </c>
      <c r="G735" s="64" t="s">
        <v>857</v>
      </c>
      <c r="H735" s="64" t="s">
        <v>3942</v>
      </c>
      <c r="I735" s="64" t="s">
        <v>21</v>
      </c>
      <c r="J735" s="64">
        <v>5500.0</v>
      </c>
      <c r="K735" s="64">
        <v>77.0</v>
      </c>
      <c r="L735" s="64" t="s">
        <v>23</v>
      </c>
      <c r="M735" s="64" t="s">
        <v>23</v>
      </c>
      <c r="N735" s="64" t="s">
        <v>821</v>
      </c>
      <c r="O735" s="64" t="s">
        <v>5134</v>
      </c>
      <c r="P735" s="64" t="s">
        <v>1464</v>
      </c>
      <c r="Q735" s="64" t="s">
        <v>1464</v>
      </c>
      <c r="R735" s="64" t="s">
        <v>1464</v>
      </c>
      <c r="S735" s="64" t="s">
        <v>1464</v>
      </c>
      <c r="V735" s="64"/>
      <c r="W735" s="64"/>
    </row>
    <row r="736" ht="12.75" customHeight="1">
      <c r="A736" s="88" t="s">
        <v>3625</v>
      </c>
      <c r="B736" s="64" t="s">
        <v>5135</v>
      </c>
      <c r="C736" s="64" t="s">
        <v>1363</v>
      </c>
      <c r="D736" s="64" t="s">
        <v>1211</v>
      </c>
      <c r="E736" s="64" t="s">
        <v>1464</v>
      </c>
      <c r="F736" s="64" t="s">
        <v>1464</v>
      </c>
      <c r="G736" s="64" t="s">
        <v>857</v>
      </c>
      <c r="H736" s="64" t="s">
        <v>3942</v>
      </c>
      <c r="I736" s="64" t="s">
        <v>21</v>
      </c>
      <c r="J736" s="64">
        <v>5600.0</v>
      </c>
      <c r="K736" s="64">
        <v>78.0</v>
      </c>
      <c r="L736" s="64" t="s">
        <v>23</v>
      </c>
      <c r="M736" s="64" t="s">
        <v>23</v>
      </c>
      <c r="N736" s="64" t="s">
        <v>814</v>
      </c>
      <c r="O736" s="64" t="s">
        <v>5136</v>
      </c>
      <c r="P736" s="64" t="s">
        <v>1464</v>
      </c>
      <c r="Q736" s="64" t="s">
        <v>1464</v>
      </c>
      <c r="R736" s="64" t="s">
        <v>1464</v>
      </c>
      <c r="S736" s="64" t="s">
        <v>1464</v>
      </c>
      <c r="V736" s="64"/>
      <c r="W736" s="64"/>
    </row>
    <row r="737" ht="12.75" customHeight="1">
      <c r="A737" s="88" t="s">
        <v>3611</v>
      </c>
      <c r="B737" s="64" t="s">
        <v>2313</v>
      </c>
      <c r="C737" s="64" t="s">
        <v>1363</v>
      </c>
      <c r="D737" s="64" t="s">
        <v>1211</v>
      </c>
      <c r="E737" s="64" t="s">
        <v>1464</v>
      </c>
      <c r="F737" s="64" t="s">
        <v>1464</v>
      </c>
      <c r="G737" s="64" t="s">
        <v>857</v>
      </c>
      <c r="H737" s="64" t="s">
        <v>3942</v>
      </c>
      <c r="I737" s="64" t="s">
        <v>21</v>
      </c>
      <c r="J737" s="64">
        <v>6900.0</v>
      </c>
      <c r="K737" s="64">
        <v>81.0</v>
      </c>
      <c r="L737" s="64" t="s">
        <v>23</v>
      </c>
      <c r="M737" s="64" t="s">
        <v>40</v>
      </c>
      <c r="N737" s="64" t="s">
        <v>821</v>
      </c>
      <c r="O737" s="64" t="s">
        <v>5137</v>
      </c>
      <c r="P737" s="64" t="s">
        <v>1464</v>
      </c>
      <c r="Q737" s="64" t="s">
        <v>1464</v>
      </c>
      <c r="R737" s="64" t="s">
        <v>1464</v>
      </c>
      <c r="S737" s="64" t="s">
        <v>1464</v>
      </c>
      <c r="V737" s="64"/>
      <c r="W737" s="64"/>
    </row>
    <row r="738" ht="12.75" customHeight="1">
      <c r="A738" s="88" t="s">
        <v>3635</v>
      </c>
      <c r="B738" s="64" t="s">
        <v>2121</v>
      </c>
      <c r="C738" s="64" t="s">
        <v>1363</v>
      </c>
      <c r="D738" s="64" t="s">
        <v>1211</v>
      </c>
      <c r="E738" s="64" t="s">
        <v>1464</v>
      </c>
      <c r="F738" s="64" t="s">
        <v>1464</v>
      </c>
      <c r="G738" s="64" t="s">
        <v>857</v>
      </c>
      <c r="H738" s="64" t="s">
        <v>3942</v>
      </c>
      <c r="I738" s="64" t="s">
        <v>21</v>
      </c>
      <c r="J738" s="64">
        <v>5200.0</v>
      </c>
      <c r="K738" s="64">
        <v>75.0</v>
      </c>
      <c r="L738" s="64" t="s">
        <v>23</v>
      </c>
      <c r="M738" s="64" t="s">
        <v>23</v>
      </c>
      <c r="N738" s="64" t="s">
        <v>821</v>
      </c>
      <c r="O738" s="64" t="s">
        <v>5138</v>
      </c>
      <c r="P738" s="64" t="s">
        <v>1464</v>
      </c>
      <c r="Q738" s="64" t="s">
        <v>1464</v>
      </c>
      <c r="R738" s="64" t="s">
        <v>1464</v>
      </c>
      <c r="S738" s="64" t="s">
        <v>1464</v>
      </c>
      <c r="V738" s="64"/>
      <c r="W738" s="64"/>
    </row>
    <row r="739" ht="12.75" customHeight="1">
      <c r="A739" s="88" t="s">
        <v>3622</v>
      </c>
      <c r="B739" s="64" t="s">
        <v>5139</v>
      </c>
      <c r="C739" s="64" t="s">
        <v>1363</v>
      </c>
      <c r="D739" s="64" t="s">
        <v>1211</v>
      </c>
      <c r="E739" s="64" t="s">
        <v>1464</v>
      </c>
      <c r="F739" s="64" t="s">
        <v>1464</v>
      </c>
      <c r="G739" s="64" t="s">
        <v>857</v>
      </c>
      <c r="H739" s="64" t="s">
        <v>3942</v>
      </c>
      <c r="I739" s="64" t="s">
        <v>21</v>
      </c>
      <c r="J739" s="64">
        <v>4700.0</v>
      </c>
      <c r="K739" s="64">
        <v>73.0</v>
      </c>
      <c r="L739" s="64" t="s">
        <v>23</v>
      </c>
      <c r="M739" s="64" t="s">
        <v>23</v>
      </c>
      <c r="N739" s="64" t="s">
        <v>821</v>
      </c>
      <c r="O739" s="64" t="s">
        <v>5140</v>
      </c>
      <c r="P739" s="64" t="s">
        <v>1464</v>
      </c>
      <c r="Q739" s="64" t="s">
        <v>1464</v>
      </c>
      <c r="R739" s="64" t="s">
        <v>1464</v>
      </c>
      <c r="S739" s="64" t="s">
        <v>1464</v>
      </c>
      <c r="V739" s="64"/>
      <c r="W739" s="64"/>
    </row>
    <row r="740" ht="12.75" customHeight="1">
      <c r="A740" s="88" t="s">
        <v>2410</v>
      </c>
      <c r="B740" s="64" t="s">
        <v>1949</v>
      </c>
      <c r="C740" s="64" t="s">
        <v>1363</v>
      </c>
      <c r="D740" s="64" t="s">
        <v>1211</v>
      </c>
      <c r="E740" s="64" t="s">
        <v>1464</v>
      </c>
      <c r="F740" s="64" t="s">
        <v>1464</v>
      </c>
      <c r="G740" s="64" t="s">
        <v>857</v>
      </c>
      <c r="H740" s="64" t="s">
        <v>4344</v>
      </c>
      <c r="I740" s="64" t="s">
        <v>21</v>
      </c>
      <c r="J740" s="64">
        <v>7500.0</v>
      </c>
      <c r="K740" s="64">
        <v>88.0</v>
      </c>
      <c r="L740" s="64" t="s">
        <v>23</v>
      </c>
      <c r="M740" s="64" t="s">
        <v>40</v>
      </c>
      <c r="N740" s="64" t="s">
        <v>814</v>
      </c>
      <c r="O740" s="64" t="s">
        <v>5141</v>
      </c>
      <c r="P740" s="64" t="s">
        <v>1464</v>
      </c>
      <c r="Q740" s="64" t="s">
        <v>1464</v>
      </c>
      <c r="R740" s="64" t="s">
        <v>1464</v>
      </c>
      <c r="S740" s="64" t="s">
        <v>1464</v>
      </c>
      <c r="V740" s="64"/>
      <c r="W740" s="64"/>
    </row>
    <row r="741" ht="12.75" customHeight="1">
      <c r="A741" s="88" t="s">
        <v>2454</v>
      </c>
      <c r="B741" s="64" t="s">
        <v>5142</v>
      </c>
      <c r="C741" s="64" t="s">
        <v>1363</v>
      </c>
      <c r="D741" s="64" t="s">
        <v>1211</v>
      </c>
      <c r="E741" s="64" t="s">
        <v>1464</v>
      </c>
      <c r="F741" s="64" t="s">
        <v>1464</v>
      </c>
      <c r="G741" s="64" t="s">
        <v>857</v>
      </c>
      <c r="H741" s="64" t="s">
        <v>3947</v>
      </c>
      <c r="I741" s="64" t="s">
        <v>21</v>
      </c>
      <c r="J741" s="64">
        <v>5300.0</v>
      </c>
      <c r="K741" s="64">
        <v>76.0</v>
      </c>
      <c r="L741" s="64" t="s">
        <v>23</v>
      </c>
      <c r="M741" s="64" t="s">
        <v>23</v>
      </c>
      <c r="N741" s="64" t="s">
        <v>814</v>
      </c>
      <c r="O741" s="64" t="s">
        <v>5143</v>
      </c>
      <c r="P741" s="64" t="s">
        <v>1464</v>
      </c>
      <c r="Q741" s="64" t="s">
        <v>1464</v>
      </c>
      <c r="R741" s="64" t="s">
        <v>1464</v>
      </c>
      <c r="S741" s="64" t="s">
        <v>1464</v>
      </c>
      <c r="V741" s="64"/>
      <c r="W741" s="64"/>
    </row>
    <row r="742" ht="12.75" customHeight="1">
      <c r="A742" s="88" t="s">
        <v>2436</v>
      </c>
      <c r="B742" s="64" t="s">
        <v>4454</v>
      </c>
      <c r="C742" s="64" t="s">
        <v>1363</v>
      </c>
      <c r="D742" s="64" t="s">
        <v>1211</v>
      </c>
      <c r="E742" s="64" t="s">
        <v>1464</v>
      </c>
      <c r="F742" s="64" t="s">
        <v>1464</v>
      </c>
      <c r="G742" s="64" t="s">
        <v>857</v>
      </c>
      <c r="H742" s="64" t="s">
        <v>3947</v>
      </c>
      <c r="I742" s="64" t="s">
        <v>21</v>
      </c>
      <c r="J742" s="64">
        <v>4500.0</v>
      </c>
      <c r="K742" s="64">
        <v>74.0</v>
      </c>
      <c r="L742" s="64" t="s">
        <v>23</v>
      </c>
      <c r="M742" s="64" t="s">
        <v>23</v>
      </c>
      <c r="N742" s="64" t="s">
        <v>814</v>
      </c>
      <c r="O742" s="64" t="s">
        <v>5144</v>
      </c>
      <c r="P742" s="64" t="s">
        <v>1464</v>
      </c>
      <c r="Q742" s="64" t="s">
        <v>1464</v>
      </c>
      <c r="R742" s="64" t="s">
        <v>1464</v>
      </c>
      <c r="S742" s="64" t="s">
        <v>1464</v>
      </c>
      <c r="V742" s="64"/>
      <c r="W742" s="64"/>
    </row>
    <row r="743" ht="12.75" customHeight="1">
      <c r="A743" s="88" t="s">
        <v>2608</v>
      </c>
      <c r="B743" s="64" t="s">
        <v>2294</v>
      </c>
      <c r="C743" s="64" t="s">
        <v>1363</v>
      </c>
      <c r="D743" s="64" t="s">
        <v>1211</v>
      </c>
      <c r="E743" s="64" t="s">
        <v>1464</v>
      </c>
      <c r="F743" s="64" t="s">
        <v>1464</v>
      </c>
      <c r="G743" s="64" t="s">
        <v>857</v>
      </c>
      <c r="H743" s="64" t="s">
        <v>3947</v>
      </c>
      <c r="I743" s="64" t="s">
        <v>21</v>
      </c>
      <c r="J743" s="64">
        <v>8800.0</v>
      </c>
      <c r="K743" s="64">
        <v>89.0</v>
      </c>
      <c r="L743" s="64" t="s">
        <v>23</v>
      </c>
      <c r="M743" s="64" t="s">
        <v>23</v>
      </c>
      <c r="N743" s="64" t="s">
        <v>814</v>
      </c>
      <c r="O743" s="64" t="s">
        <v>5145</v>
      </c>
      <c r="P743" s="64" t="s">
        <v>1464</v>
      </c>
      <c r="Q743" s="64" t="s">
        <v>1464</v>
      </c>
      <c r="R743" s="64" t="s">
        <v>1464</v>
      </c>
      <c r="S743" s="64" t="s">
        <v>1464</v>
      </c>
      <c r="V743" s="64"/>
      <c r="W743" s="64"/>
    </row>
    <row r="744" ht="12.75" customHeight="1">
      <c r="A744" s="88" t="s">
        <v>2577</v>
      </c>
      <c r="B744" s="64" t="s">
        <v>3062</v>
      </c>
      <c r="C744" s="64" t="s">
        <v>1363</v>
      </c>
      <c r="D744" s="64" t="s">
        <v>1211</v>
      </c>
      <c r="E744" s="64" t="s">
        <v>1464</v>
      </c>
      <c r="F744" s="64" t="s">
        <v>1464</v>
      </c>
      <c r="G744" s="64" t="s">
        <v>857</v>
      </c>
      <c r="H744" s="64" t="s">
        <v>3947</v>
      </c>
      <c r="I744" s="64" t="s">
        <v>21</v>
      </c>
      <c r="J744" s="64">
        <v>6200.0</v>
      </c>
      <c r="K744" s="64">
        <v>84.0</v>
      </c>
      <c r="L744" s="64" t="s">
        <v>23</v>
      </c>
      <c r="M744" s="64" t="s">
        <v>35</v>
      </c>
      <c r="N744" s="64" t="s">
        <v>814</v>
      </c>
      <c r="O744" s="64" t="s">
        <v>5146</v>
      </c>
      <c r="P744" s="64" t="s">
        <v>1464</v>
      </c>
      <c r="Q744" s="64" t="s">
        <v>1464</v>
      </c>
      <c r="R744" s="64" t="s">
        <v>1464</v>
      </c>
      <c r="S744" s="64" t="s">
        <v>1464</v>
      </c>
      <c r="V744" s="64"/>
      <c r="W744" s="64"/>
    </row>
    <row r="745" ht="12.75" customHeight="1">
      <c r="A745" s="88" t="s">
        <v>2580</v>
      </c>
      <c r="B745" s="64" t="s">
        <v>5132</v>
      </c>
      <c r="C745" s="64" t="s">
        <v>1363</v>
      </c>
      <c r="D745" s="64" t="s">
        <v>1211</v>
      </c>
      <c r="E745" s="64" t="s">
        <v>1464</v>
      </c>
      <c r="F745" s="64" t="s">
        <v>1464</v>
      </c>
      <c r="G745" s="64" t="s">
        <v>819</v>
      </c>
      <c r="H745" s="64" t="s">
        <v>3947</v>
      </c>
      <c r="I745" s="64" t="s">
        <v>21</v>
      </c>
      <c r="J745" s="64">
        <v>4400.0</v>
      </c>
      <c r="K745" s="64">
        <v>75.0</v>
      </c>
      <c r="L745" s="64" t="s">
        <v>23</v>
      </c>
      <c r="M745" s="64" t="s">
        <v>40</v>
      </c>
      <c r="N745" s="64" t="s">
        <v>814</v>
      </c>
      <c r="O745" s="64" t="s">
        <v>5147</v>
      </c>
      <c r="P745" s="64" t="s">
        <v>1464</v>
      </c>
      <c r="Q745" s="64" t="s">
        <v>2374</v>
      </c>
      <c r="R745" s="64" t="s">
        <v>1471</v>
      </c>
      <c r="S745" s="64" t="s">
        <v>1471</v>
      </c>
      <c r="V745" s="64"/>
      <c r="W745" s="64"/>
    </row>
    <row r="746" ht="12.75" customHeight="1">
      <c r="A746" s="64" t="s">
        <v>1697</v>
      </c>
      <c r="B746" s="64" t="s">
        <v>1910</v>
      </c>
      <c r="C746" s="64" t="s">
        <v>1363</v>
      </c>
      <c r="D746" s="64" t="s">
        <v>1211</v>
      </c>
      <c r="E746" s="64" t="s">
        <v>1464</v>
      </c>
      <c r="F746" s="64" t="s">
        <v>1464</v>
      </c>
      <c r="G746" s="64" t="s">
        <v>857</v>
      </c>
      <c r="H746" s="64" t="s">
        <v>3949</v>
      </c>
      <c r="I746" s="64" t="s">
        <v>21</v>
      </c>
      <c r="J746" s="64">
        <v>4900.0</v>
      </c>
      <c r="K746" s="64">
        <v>75.0</v>
      </c>
      <c r="L746" s="64" t="s">
        <v>23</v>
      </c>
      <c r="M746" s="64" t="s">
        <v>23</v>
      </c>
      <c r="N746" s="64" t="s">
        <v>1464</v>
      </c>
      <c r="O746" s="64" t="s">
        <v>5148</v>
      </c>
      <c r="P746" s="64" t="s">
        <v>1464</v>
      </c>
      <c r="Q746" s="64" t="s">
        <v>1491</v>
      </c>
      <c r="R746" s="64" t="s">
        <v>1464</v>
      </c>
      <c r="S746" s="64" t="s">
        <v>1464</v>
      </c>
      <c r="V746" s="64"/>
      <c r="W746" s="64"/>
    </row>
    <row r="747" ht="12.75" customHeight="1">
      <c r="A747" s="88" t="s">
        <v>2597</v>
      </c>
      <c r="B747" s="64" t="s">
        <v>3517</v>
      </c>
      <c r="C747" s="64" t="s">
        <v>1363</v>
      </c>
      <c r="D747" s="64" t="s">
        <v>1211</v>
      </c>
      <c r="E747" s="64" t="s">
        <v>1464</v>
      </c>
      <c r="F747" s="64" t="s">
        <v>1464</v>
      </c>
      <c r="G747" s="64" t="s">
        <v>857</v>
      </c>
      <c r="H747" s="64" t="s">
        <v>3949</v>
      </c>
      <c r="I747" s="64" t="s">
        <v>21</v>
      </c>
      <c r="J747" s="64">
        <v>5400.0</v>
      </c>
      <c r="K747" s="64">
        <v>74.0</v>
      </c>
      <c r="L747" s="64" t="s">
        <v>23</v>
      </c>
      <c r="M747" s="64" t="s">
        <v>35</v>
      </c>
      <c r="N747" s="64" t="s">
        <v>821</v>
      </c>
      <c r="O747" s="64" t="s">
        <v>5149</v>
      </c>
      <c r="P747" s="64" t="s">
        <v>1464</v>
      </c>
      <c r="Q747" s="64" t="s">
        <v>1464</v>
      </c>
      <c r="R747" s="64" t="s">
        <v>1464</v>
      </c>
      <c r="S747" s="64" t="s">
        <v>1464</v>
      </c>
      <c r="V747" s="64"/>
      <c r="W747" s="64"/>
    </row>
    <row r="748" ht="12.75" customHeight="1">
      <c r="A748" s="88" t="s">
        <v>2533</v>
      </c>
      <c r="B748" s="64" t="s">
        <v>2078</v>
      </c>
      <c r="C748" s="64" t="s">
        <v>1363</v>
      </c>
      <c r="D748" s="64" t="s">
        <v>1211</v>
      </c>
      <c r="E748" s="64" t="s">
        <v>1464</v>
      </c>
      <c r="F748" s="64" t="s">
        <v>1464</v>
      </c>
      <c r="G748" s="64" t="s">
        <v>857</v>
      </c>
      <c r="H748" s="64" t="s">
        <v>3949</v>
      </c>
      <c r="I748" s="64" t="s">
        <v>21</v>
      </c>
      <c r="J748" s="64">
        <v>5600.0</v>
      </c>
      <c r="K748" s="64">
        <v>78.0</v>
      </c>
      <c r="L748" s="64" t="s">
        <v>23</v>
      </c>
      <c r="M748" s="64" t="s">
        <v>40</v>
      </c>
      <c r="N748" s="64" t="s">
        <v>1464</v>
      </c>
      <c r="O748" s="64" t="s">
        <v>5150</v>
      </c>
      <c r="P748" s="64" t="s">
        <v>1464</v>
      </c>
      <c r="Q748" s="64" t="s">
        <v>1590</v>
      </c>
      <c r="R748" s="64" t="s">
        <v>1464</v>
      </c>
      <c r="S748" s="64" t="s">
        <v>1464</v>
      </c>
      <c r="V748" s="64"/>
      <c r="W748" s="64"/>
    </row>
    <row r="749" ht="12.75" customHeight="1">
      <c r="A749" s="88" t="s">
        <v>2594</v>
      </c>
      <c r="B749" s="64" t="s">
        <v>2104</v>
      </c>
      <c r="C749" s="64" t="s">
        <v>1363</v>
      </c>
      <c r="D749" s="64" t="s">
        <v>1211</v>
      </c>
      <c r="E749" s="64" t="s">
        <v>1464</v>
      </c>
      <c r="F749" s="64" t="s">
        <v>1464</v>
      </c>
      <c r="G749" s="64" t="s">
        <v>857</v>
      </c>
      <c r="H749" s="64" t="s">
        <v>3949</v>
      </c>
      <c r="I749" s="64" t="s">
        <v>21</v>
      </c>
      <c r="J749" s="64">
        <v>5900.0</v>
      </c>
      <c r="K749" s="64">
        <v>77.0</v>
      </c>
      <c r="L749" s="64" t="s">
        <v>23</v>
      </c>
      <c r="M749" s="64" t="s">
        <v>23</v>
      </c>
      <c r="N749" s="64" t="s">
        <v>1464</v>
      </c>
      <c r="O749" s="64" t="s">
        <v>5151</v>
      </c>
      <c r="P749" s="64" t="s">
        <v>1464</v>
      </c>
      <c r="Q749" s="64" t="s">
        <v>1496</v>
      </c>
      <c r="R749" s="64" t="s">
        <v>1464</v>
      </c>
      <c r="S749" s="64" t="s">
        <v>1464</v>
      </c>
      <c r="V749" s="64"/>
      <c r="W749" s="64"/>
    </row>
    <row r="750" ht="12.75" customHeight="1">
      <c r="A750" s="88" t="s">
        <v>2564</v>
      </c>
      <c r="B750" s="64" t="s">
        <v>2499</v>
      </c>
      <c r="C750" s="64" t="s">
        <v>1363</v>
      </c>
      <c r="D750" s="64" t="s">
        <v>1211</v>
      </c>
      <c r="E750" s="64" t="s">
        <v>1464</v>
      </c>
      <c r="F750" s="64" t="s">
        <v>1464</v>
      </c>
      <c r="G750" s="64" t="s">
        <v>857</v>
      </c>
      <c r="H750" s="64" t="s">
        <v>3949</v>
      </c>
      <c r="I750" s="64" t="s">
        <v>21</v>
      </c>
      <c r="J750" s="64">
        <v>7000.0</v>
      </c>
      <c r="K750" s="64">
        <v>82.0</v>
      </c>
      <c r="L750" s="64" t="s">
        <v>23</v>
      </c>
      <c r="M750" s="64" t="s">
        <v>23</v>
      </c>
      <c r="N750" s="64" t="s">
        <v>1464</v>
      </c>
      <c r="O750" s="64" t="s">
        <v>5152</v>
      </c>
      <c r="P750" s="64" t="s">
        <v>1464</v>
      </c>
      <c r="Q750" s="64" t="s">
        <v>1514</v>
      </c>
      <c r="R750" s="64" t="s">
        <v>1464</v>
      </c>
      <c r="S750" s="64" t="s">
        <v>1464</v>
      </c>
      <c r="V750" s="64"/>
      <c r="W750" s="64"/>
    </row>
    <row r="751" ht="12.75" customHeight="1">
      <c r="A751" s="88" t="s">
        <v>2711</v>
      </c>
      <c r="B751" s="64" t="s">
        <v>2396</v>
      </c>
      <c r="C751" s="64" t="s">
        <v>1363</v>
      </c>
      <c r="D751" s="64" t="s">
        <v>1211</v>
      </c>
      <c r="E751" s="64" t="s">
        <v>1464</v>
      </c>
      <c r="F751" s="64" t="s">
        <v>1464</v>
      </c>
      <c r="G751" s="64" t="s">
        <v>857</v>
      </c>
      <c r="H751" s="64" t="s">
        <v>4356</v>
      </c>
      <c r="I751" s="64" t="s">
        <v>21</v>
      </c>
      <c r="J751" s="64">
        <v>6400.0</v>
      </c>
      <c r="K751" s="64">
        <v>76.0</v>
      </c>
      <c r="L751" s="64" t="s">
        <v>23</v>
      </c>
      <c r="M751" s="64" t="s">
        <v>23</v>
      </c>
      <c r="N751" s="64" t="s">
        <v>821</v>
      </c>
      <c r="O751" s="64" t="s">
        <v>5153</v>
      </c>
      <c r="P751" s="64" t="s">
        <v>1464</v>
      </c>
      <c r="Q751" s="64" t="s">
        <v>1466</v>
      </c>
      <c r="R751" s="64" t="s">
        <v>1464</v>
      </c>
      <c r="S751" s="64" t="s">
        <v>1464</v>
      </c>
      <c r="V751" s="64"/>
      <c r="W751" s="64"/>
    </row>
    <row r="752" ht="12.75" customHeight="1">
      <c r="A752" s="88" t="s">
        <v>2683</v>
      </c>
      <c r="B752" s="64" t="s">
        <v>5154</v>
      </c>
      <c r="C752" s="64" t="s">
        <v>1363</v>
      </c>
      <c r="D752" s="64" t="s">
        <v>1211</v>
      </c>
      <c r="E752" s="64" t="s">
        <v>2459</v>
      </c>
      <c r="F752" s="64" t="s">
        <v>343</v>
      </c>
      <c r="G752" s="64" t="s">
        <v>1464</v>
      </c>
      <c r="H752" s="64" t="s">
        <v>4356</v>
      </c>
      <c r="I752" s="64" t="s">
        <v>40</v>
      </c>
      <c r="J752" s="64">
        <v>6300.0</v>
      </c>
      <c r="K752" s="64">
        <v>82.0</v>
      </c>
      <c r="L752" s="64" t="s">
        <v>23</v>
      </c>
      <c r="M752" s="64" t="s">
        <v>23</v>
      </c>
      <c r="N752" s="64" t="s">
        <v>35</v>
      </c>
      <c r="O752" s="64" t="s">
        <v>5155</v>
      </c>
      <c r="P752" s="64" t="s">
        <v>1464</v>
      </c>
      <c r="Q752" s="64" t="s">
        <v>1590</v>
      </c>
      <c r="R752" s="64" t="s">
        <v>1464</v>
      </c>
      <c r="S752" s="64" t="s">
        <v>1464</v>
      </c>
      <c r="V752" s="64"/>
      <c r="W752" s="64"/>
    </row>
    <row r="753" ht="12.75" customHeight="1">
      <c r="A753" s="88" t="s">
        <v>2734</v>
      </c>
      <c r="B753" s="64" t="s">
        <v>3646</v>
      </c>
      <c r="C753" s="64" t="s">
        <v>1363</v>
      </c>
      <c r="D753" s="64" t="s">
        <v>1211</v>
      </c>
      <c r="E753" s="64" t="s">
        <v>1464</v>
      </c>
      <c r="F753" s="64" t="s">
        <v>1464</v>
      </c>
      <c r="G753" s="64" t="s">
        <v>24</v>
      </c>
      <c r="H753" s="64" t="s">
        <v>4356</v>
      </c>
      <c r="I753" s="64" t="s">
        <v>21</v>
      </c>
      <c r="J753" s="64">
        <v>8350.0</v>
      </c>
      <c r="K753" s="64">
        <v>90.0</v>
      </c>
      <c r="L753" s="64" t="s">
        <v>23</v>
      </c>
      <c r="M753" s="64" t="s">
        <v>23</v>
      </c>
      <c r="N753" s="64" t="s">
        <v>814</v>
      </c>
      <c r="O753" s="64" t="s">
        <v>5156</v>
      </c>
      <c r="P753" s="64" t="s">
        <v>1464</v>
      </c>
      <c r="Q753" s="64" t="s">
        <v>1533</v>
      </c>
      <c r="R753" s="64" t="s">
        <v>1471</v>
      </c>
      <c r="S753" s="64" t="s">
        <v>1471</v>
      </c>
      <c r="V753" s="64"/>
      <c r="W753" s="64"/>
    </row>
    <row r="754" ht="12.75" customHeight="1">
      <c r="A754" s="88" t="s">
        <v>2785</v>
      </c>
      <c r="B754" s="64" t="s">
        <v>2657</v>
      </c>
      <c r="C754" s="64" t="s">
        <v>1363</v>
      </c>
      <c r="D754" s="64" t="s">
        <v>1211</v>
      </c>
      <c r="E754" s="64" t="s">
        <v>1464</v>
      </c>
      <c r="F754" s="64" t="s">
        <v>1464</v>
      </c>
      <c r="G754" s="64" t="s">
        <v>857</v>
      </c>
      <c r="H754" s="64" t="s">
        <v>4358</v>
      </c>
      <c r="I754" s="64" t="s">
        <v>21</v>
      </c>
      <c r="J754" s="64">
        <v>5250.0</v>
      </c>
      <c r="K754" s="64">
        <v>76.0</v>
      </c>
      <c r="L754" s="64" t="s">
        <v>23</v>
      </c>
      <c r="M754" s="64" t="s">
        <v>23</v>
      </c>
      <c r="N754" s="64" t="s">
        <v>1464</v>
      </c>
      <c r="O754" s="64" t="s">
        <v>5157</v>
      </c>
      <c r="P754" s="64" t="s">
        <v>1464</v>
      </c>
      <c r="Q754" s="64" t="s">
        <v>1590</v>
      </c>
      <c r="R754" s="64" t="s">
        <v>1464</v>
      </c>
      <c r="S754" s="64" t="s">
        <v>1464</v>
      </c>
      <c r="V754" s="64"/>
      <c r="W754" s="64"/>
    </row>
    <row r="755" ht="12.75" customHeight="1">
      <c r="A755" s="88" t="s">
        <v>2798</v>
      </c>
      <c r="B755" s="64" t="s">
        <v>2635</v>
      </c>
      <c r="C755" s="64" t="s">
        <v>1363</v>
      </c>
      <c r="D755" s="64" t="s">
        <v>1211</v>
      </c>
      <c r="E755" s="64" t="s">
        <v>1464</v>
      </c>
      <c r="F755" s="64" t="s">
        <v>1464</v>
      </c>
      <c r="G755" s="64" t="s">
        <v>857</v>
      </c>
      <c r="H755" s="64" t="s">
        <v>4358</v>
      </c>
      <c r="I755" s="64" t="s">
        <v>21</v>
      </c>
      <c r="J755" s="64">
        <v>6600.0</v>
      </c>
      <c r="K755" s="64">
        <v>82.0</v>
      </c>
      <c r="L755" s="64" t="s">
        <v>23</v>
      </c>
      <c r="M755" s="64" t="s">
        <v>23</v>
      </c>
      <c r="N755" s="64" t="s">
        <v>1464</v>
      </c>
      <c r="O755" s="64" t="s">
        <v>5158</v>
      </c>
      <c r="P755" s="64" t="s">
        <v>1464</v>
      </c>
      <c r="Q755" s="64" t="s">
        <v>1646</v>
      </c>
      <c r="R755" s="64" t="s">
        <v>1464</v>
      </c>
      <c r="S755" s="64" t="s">
        <v>1464</v>
      </c>
      <c r="V755" s="64"/>
      <c r="W755" s="64"/>
    </row>
    <row r="756" ht="12.75" customHeight="1">
      <c r="A756" s="88" t="s">
        <v>2840</v>
      </c>
      <c r="B756" s="64" t="s">
        <v>2041</v>
      </c>
      <c r="C756" s="64" t="s">
        <v>1363</v>
      </c>
      <c r="D756" s="64" t="s">
        <v>1211</v>
      </c>
      <c r="E756" s="64" t="s">
        <v>1464</v>
      </c>
      <c r="F756" s="64" t="s">
        <v>1464</v>
      </c>
      <c r="G756" s="64" t="s">
        <v>857</v>
      </c>
      <c r="H756" s="64" t="s">
        <v>4358</v>
      </c>
      <c r="I756" s="64" t="s">
        <v>21</v>
      </c>
      <c r="J756" s="64">
        <v>6300.0</v>
      </c>
      <c r="K756" s="64">
        <v>83.0</v>
      </c>
      <c r="L756" s="64" t="s">
        <v>23</v>
      </c>
      <c r="M756" s="64" t="s">
        <v>40</v>
      </c>
      <c r="N756" s="64" t="s">
        <v>821</v>
      </c>
      <c r="O756" s="64" t="s">
        <v>5159</v>
      </c>
      <c r="P756" s="64" t="s">
        <v>1464</v>
      </c>
      <c r="Q756" s="64" t="s">
        <v>1572</v>
      </c>
      <c r="R756" s="64" t="s">
        <v>1464</v>
      </c>
      <c r="S756" s="64" t="s">
        <v>1464</v>
      </c>
      <c r="V756" s="64"/>
      <c r="W756" s="64"/>
    </row>
    <row r="757" ht="12.75" customHeight="1">
      <c r="A757" s="64" t="s">
        <v>1815</v>
      </c>
      <c r="B757" s="64" t="s">
        <v>1776</v>
      </c>
      <c r="C757" s="64" t="s">
        <v>1363</v>
      </c>
      <c r="D757" s="64" t="s">
        <v>1211</v>
      </c>
      <c r="E757" s="64" t="s">
        <v>1464</v>
      </c>
      <c r="F757" s="64" t="s">
        <v>1464</v>
      </c>
      <c r="G757" s="64" t="s">
        <v>819</v>
      </c>
      <c r="H757" s="64" t="s">
        <v>3959</v>
      </c>
      <c r="I757" s="64" t="s">
        <v>21</v>
      </c>
      <c r="J757" s="64">
        <v>5500.0</v>
      </c>
      <c r="K757" s="64">
        <v>77.0</v>
      </c>
      <c r="L757" s="64" t="s">
        <v>23</v>
      </c>
      <c r="M757" s="64" t="s">
        <v>23</v>
      </c>
      <c r="N757" s="64" t="s">
        <v>821</v>
      </c>
      <c r="O757" s="64" t="s">
        <v>5160</v>
      </c>
      <c r="P757" s="64" t="s">
        <v>1464</v>
      </c>
      <c r="Q757" s="64" t="s">
        <v>1491</v>
      </c>
      <c r="R757" s="64" t="s">
        <v>1471</v>
      </c>
      <c r="S757" s="64" t="s">
        <v>1471</v>
      </c>
      <c r="V757" s="64"/>
      <c r="W757" s="64"/>
    </row>
    <row r="758" ht="12.75" customHeight="1">
      <c r="A758" s="64" t="s">
        <v>1843</v>
      </c>
      <c r="B758" s="64" t="s">
        <v>3646</v>
      </c>
      <c r="C758" s="64" t="s">
        <v>1363</v>
      </c>
      <c r="D758" s="64" t="s">
        <v>1211</v>
      </c>
      <c r="E758" s="64" t="s">
        <v>1464</v>
      </c>
      <c r="F758" s="64" t="s">
        <v>1464</v>
      </c>
      <c r="G758" s="64" t="s">
        <v>819</v>
      </c>
      <c r="H758" s="64" t="s">
        <v>3959</v>
      </c>
      <c r="I758" s="64" t="s">
        <v>21</v>
      </c>
      <c r="J758" s="64">
        <v>6700.0</v>
      </c>
      <c r="K758" s="64">
        <v>84.0</v>
      </c>
      <c r="L758" s="64" t="s">
        <v>23</v>
      </c>
      <c r="M758" s="64" t="s">
        <v>23</v>
      </c>
      <c r="N758" s="64" t="s">
        <v>35</v>
      </c>
      <c r="O758" s="64" t="s">
        <v>5161</v>
      </c>
      <c r="P758" s="64" t="s">
        <v>1464</v>
      </c>
      <c r="Q758" s="64" t="s">
        <v>1596</v>
      </c>
      <c r="R758" s="64" t="s">
        <v>1471</v>
      </c>
      <c r="S758" s="64" t="s">
        <v>1471</v>
      </c>
      <c r="V758" s="64"/>
      <c r="W758" s="64"/>
    </row>
    <row r="759" ht="12.75" customHeight="1">
      <c r="A759" s="64" t="s">
        <v>1846</v>
      </c>
      <c r="B759" s="64" t="s">
        <v>5162</v>
      </c>
      <c r="C759" s="64" t="s">
        <v>1363</v>
      </c>
      <c r="D759" s="64" t="s">
        <v>1211</v>
      </c>
      <c r="E759" s="64" t="s">
        <v>1464</v>
      </c>
      <c r="F759" s="64" t="s">
        <v>1464</v>
      </c>
      <c r="G759" s="64" t="s">
        <v>819</v>
      </c>
      <c r="H759" s="64" t="s">
        <v>3959</v>
      </c>
      <c r="I759" s="64" t="s">
        <v>21</v>
      </c>
      <c r="J759" s="64">
        <v>4300.0</v>
      </c>
      <c r="K759" s="64">
        <v>73.0</v>
      </c>
      <c r="L759" s="64" t="s">
        <v>23</v>
      </c>
      <c r="M759" s="64" t="s">
        <v>35</v>
      </c>
      <c r="N759" s="64" t="s">
        <v>821</v>
      </c>
      <c r="O759" s="64" t="s">
        <v>5163</v>
      </c>
      <c r="P759" s="64" t="s">
        <v>1464</v>
      </c>
      <c r="Q759" s="64" t="s">
        <v>1551</v>
      </c>
      <c r="R759" s="64" t="s">
        <v>1471</v>
      </c>
      <c r="S759" s="64" t="s">
        <v>1471</v>
      </c>
      <c r="V759" s="64"/>
      <c r="W759" s="64"/>
    </row>
    <row r="760" ht="12.75" customHeight="1">
      <c r="A760" s="88" t="s">
        <v>2885</v>
      </c>
      <c r="B760" s="64" t="s">
        <v>5164</v>
      </c>
      <c r="C760" s="64" t="s">
        <v>1363</v>
      </c>
      <c r="D760" s="64" t="s">
        <v>1211</v>
      </c>
      <c r="E760" s="64" t="s">
        <v>1464</v>
      </c>
      <c r="F760" s="64" t="s">
        <v>1464</v>
      </c>
      <c r="G760" s="64" t="s">
        <v>22</v>
      </c>
      <c r="H760" s="64" t="s">
        <v>3959</v>
      </c>
      <c r="I760" s="64" t="s">
        <v>21</v>
      </c>
      <c r="J760" s="64">
        <v>4600.0</v>
      </c>
      <c r="K760" s="64">
        <v>76.0</v>
      </c>
      <c r="L760" s="64" t="s">
        <v>23</v>
      </c>
      <c r="M760" s="64" t="s">
        <v>40</v>
      </c>
      <c r="N760" s="64" t="s">
        <v>821</v>
      </c>
      <c r="O760" s="64" t="s">
        <v>5165</v>
      </c>
      <c r="P760" s="64" t="s">
        <v>1464</v>
      </c>
      <c r="Q760" s="64" t="s">
        <v>1524</v>
      </c>
      <c r="R760" s="64" t="s">
        <v>1464</v>
      </c>
      <c r="S760" s="64" t="s">
        <v>1464</v>
      </c>
      <c r="V760" s="64"/>
      <c r="W760" s="64"/>
    </row>
    <row r="761" ht="12.75" customHeight="1">
      <c r="A761" s="88" t="s">
        <v>2951</v>
      </c>
      <c r="B761" s="64" t="s">
        <v>2499</v>
      </c>
      <c r="C761" s="64" t="s">
        <v>1363</v>
      </c>
      <c r="D761" s="64" t="s">
        <v>1211</v>
      </c>
      <c r="E761" s="64" t="s">
        <v>1464</v>
      </c>
      <c r="F761" s="64" t="s">
        <v>1464</v>
      </c>
      <c r="G761" s="64" t="s">
        <v>857</v>
      </c>
      <c r="H761" s="64" t="s">
        <v>3959</v>
      </c>
      <c r="I761" s="64" t="s">
        <v>21</v>
      </c>
      <c r="J761" s="64">
        <v>5650.0</v>
      </c>
      <c r="K761" s="64">
        <v>78.0</v>
      </c>
      <c r="L761" s="64" t="s">
        <v>23</v>
      </c>
      <c r="M761" s="64" t="s">
        <v>23</v>
      </c>
      <c r="N761" s="64" t="s">
        <v>821</v>
      </c>
      <c r="O761" s="64" t="s">
        <v>5166</v>
      </c>
      <c r="P761" s="64" t="s">
        <v>1464</v>
      </c>
      <c r="Q761" s="64" t="s">
        <v>1464</v>
      </c>
      <c r="R761" s="64" t="s">
        <v>1464</v>
      </c>
      <c r="S761" s="64" t="s">
        <v>1464</v>
      </c>
      <c r="V761" s="64"/>
      <c r="W761" s="64"/>
    </row>
    <row r="762" ht="12.75" customHeight="1">
      <c r="A762" s="88" t="s">
        <v>2978</v>
      </c>
      <c r="B762" s="64" t="s">
        <v>5167</v>
      </c>
      <c r="C762" s="64" t="s">
        <v>1363</v>
      </c>
      <c r="D762" s="64" t="s">
        <v>1211</v>
      </c>
      <c r="E762" s="64" t="s">
        <v>1479</v>
      </c>
      <c r="F762" s="64" t="s">
        <v>850</v>
      </c>
      <c r="G762" s="64" t="s">
        <v>1464</v>
      </c>
      <c r="H762" s="64" t="s">
        <v>3959</v>
      </c>
      <c r="I762" s="64" t="s">
        <v>40</v>
      </c>
      <c r="J762" s="64">
        <v>7000.0</v>
      </c>
      <c r="K762" s="64">
        <v>87.0</v>
      </c>
      <c r="L762" s="64" t="s">
        <v>23</v>
      </c>
      <c r="M762" s="64" t="s">
        <v>40</v>
      </c>
      <c r="N762" s="64" t="s">
        <v>821</v>
      </c>
      <c r="O762" s="64" t="s">
        <v>5168</v>
      </c>
      <c r="P762" s="64" t="s">
        <v>1464</v>
      </c>
      <c r="Q762" s="64" t="s">
        <v>1596</v>
      </c>
      <c r="R762" s="64" t="s">
        <v>1471</v>
      </c>
      <c r="S762" s="64" t="s">
        <v>1471</v>
      </c>
      <c r="V762" s="64"/>
      <c r="W762" s="64"/>
    </row>
    <row r="763" ht="12.75" customHeight="1">
      <c r="A763" s="64" t="s">
        <v>1904</v>
      </c>
      <c r="B763" s="64" t="s">
        <v>1910</v>
      </c>
      <c r="C763" s="64" t="s">
        <v>1363</v>
      </c>
      <c r="D763" s="64" t="s">
        <v>1211</v>
      </c>
      <c r="E763" s="64" t="s">
        <v>1464</v>
      </c>
      <c r="F763" s="64" t="s">
        <v>1464</v>
      </c>
      <c r="G763" s="64" t="s">
        <v>819</v>
      </c>
      <c r="H763" s="64" t="s">
        <v>4362</v>
      </c>
      <c r="I763" s="64" t="s">
        <v>21</v>
      </c>
      <c r="J763" s="64">
        <v>5800.0</v>
      </c>
      <c r="K763" s="64">
        <v>79.0</v>
      </c>
      <c r="L763" s="64" t="s">
        <v>23</v>
      </c>
      <c r="M763" s="64" t="s">
        <v>23</v>
      </c>
      <c r="N763" s="64" t="s">
        <v>821</v>
      </c>
      <c r="O763" s="64" t="s">
        <v>5169</v>
      </c>
      <c r="P763" s="64" t="s">
        <v>1464</v>
      </c>
      <c r="Q763" s="64" t="s">
        <v>1519</v>
      </c>
      <c r="R763" s="64" t="s">
        <v>1464</v>
      </c>
      <c r="S763" s="64" t="s">
        <v>1464</v>
      </c>
      <c r="V763" s="64"/>
      <c r="W763" s="64"/>
    </row>
    <row r="764" ht="12.75" customHeight="1">
      <c r="A764" s="88" t="s">
        <v>2975</v>
      </c>
      <c r="B764" s="64" t="s">
        <v>1924</v>
      </c>
      <c r="C764" s="64" t="s">
        <v>1363</v>
      </c>
      <c r="D764" s="64" t="s">
        <v>1211</v>
      </c>
      <c r="E764" s="64" t="s">
        <v>2459</v>
      </c>
      <c r="F764" s="64" t="s">
        <v>343</v>
      </c>
      <c r="G764" s="64" t="s">
        <v>1464</v>
      </c>
      <c r="H764" s="64" t="s">
        <v>4362</v>
      </c>
      <c r="I764" s="64" t="s">
        <v>40</v>
      </c>
      <c r="J764" s="64">
        <v>5000.0</v>
      </c>
      <c r="K764" s="64">
        <v>75.0</v>
      </c>
      <c r="L764" s="64" t="s">
        <v>23</v>
      </c>
      <c r="M764" s="64" t="s">
        <v>23</v>
      </c>
      <c r="N764" s="64" t="s">
        <v>821</v>
      </c>
      <c r="O764" s="64" t="s">
        <v>5170</v>
      </c>
      <c r="P764" s="64" t="s">
        <v>1464</v>
      </c>
      <c r="Q764" s="64" t="s">
        <v>1464</v>
      </c>
      <c r="R764" s="64" t="s">
        <v>1464</v>
      </c>
      <c r="S764" s="64" t="s">
        <v>1464</v>
      </c>
      <c r="V764" s="64"/>
      <c r="W764" s="64"/>
    </row>
    <row r="765" ht="12.75" customHeight="1">
      <c r="A765" s="88" t="s">
        <v>2963</v>
      </c>
      <c r="B765" s="64" t="s">
        <v>5171</v>
      </c>
      <c r="C765" s="64" t="s">
        <v>1363</v>
      </c>
      <c r="D765" s="64" t="s">
        <v>1211</v>
      </c>
      <c r="E765" s="64" t="s">
        <v>1464</v>
      </c>
      <c r="F765" s="64" t="s">
        <v>1464</v>
      </c>
      <c r="G765" s="64" t="s">
        <v>819</v>
      </c>
      <c r="H765" s="64" t="s">
        <v>4574</v>
      </c>
      <c r="I765" s="64" t="s">
        <v>21</v>
      </c>
      <c r="J765" s="64">
        <v>5000.0</v>
      </c>
      <c r="K765" s="64">
        <v>74.0</v>
      </c>
      <c r="L765" s="64" t="s">
        <v>23</v>
      </c>
      <c r="M765" s="64" t="s">
        <v>40</v>
      </c>
      <c r="N765" s="64" t="s">
        <v>821</v>
      </c>
      <c r="O765" s="64" t="s">
        <v>5172</v>
      </c>
      <c r="P765" s="64" t="s">
        <v>1464</v>
      </c>
      <c r="Q765" s="64" t="s">
        <v>1551</v>
      </c>
      <c r="R765" s="64" t="s">
        <v>1471</v>
      </c>
      <c r="S765" s="64" t="s">
        <v>1471</v>
      </c>
      <c r="V765" s="64"/>
      <c r="W765" s="64"/>
    </row>
    <row r="766" ht="12.75" customHeight="1">
      <c r="A766" s="88" t="s">
        <v>2981</v>
      </c>
      <c r="B766" s="64" t="s">
        <v>1677</v>
      </c>
      <c r="C766" s="64" t="s">
        <v>1363</v>
      </c>
      <c r="D766" s="64" t="s">
        <v>1211</v>
      </c>
      <c r="E766" s="64" t="s">
        <v>1464</v>
      </c>
      <c r="F766" s="64" t="s">
        <v>1464</v>
      </c>
      <c r="G766" s="64" t="s">
        <v>819</v>
      </c>
      <c r="H766" s="64" t="s">
        <v>4574</v>
      </c>
      <c r="I766" s="64" t="s">
        <v>21</v>
      </c>
      <c r="J766" s="64">
        <v>5500.0</v>
      </c>
      <c r="K766" s="64">
        <v>79.0</v>
      </c>
      <c r="L766" s="64" t="s">
        <v>23</v>
      </c>
      <c r="M766" s="64" t="s">
        <v>40</v>
      </c>
      <c r="N766" s="64" t="s">
        <v>35</v>
      </c>
      <c r="O766" s="64" t="s">
        <v>5173</v>
      </c>
      <c r="P766" s="64" t="s">
        <v>1464</v>
      </c>
      <c r="Q766" s="64" t="s">
        <v>1572</v>
      </c>
      <c r="R766" s="64" t="s">
        <v>1471</v>
      </c>
      <c r="S766" s="64" t="s">
        <v>1471</v>
      </c>
      <c r="V766" s="64"/>
      <c r="W766" s="64"/>
    </row>
    <row r="767" ht="12.75" customHeight="1">
      <c r="A767" s="88" t="s">
        <v>3022</v>
      </c>
      <c r="B767" s="64" t="s">
        <v>1829</v>
      </c>
      <c r="C767" s="64" t="s">
        <v>1363</v>
      </c>
      <c r="D767" s="64" t="s">
        <v>1211</v>
      </c>
      <c r="E767" s="64" t="s">
        <v>1464</v>
      </c>
      <c r="F767" s="64" t="s">
        <v>1464</v>
      </c>
      <c r="G767" s="64" t="s">
        <v>819</v>
      </c>
      <c r="H767" s="64" t="s">
        <v>4574</v>
      </c>
      <c r="I767" s="64" t="s">
        <v>21</v>
      </c>
      <c r="J767" s="64">
        <v>7600.0</v>
      </c>
      <c r="K767" s="64">
        <v>90.0</v>
      </c>
      <c r="L767" s="64" t="s">
        <v>23</v>
      </c>
      <c r="M767" s="64" t="s">
        <v>23</v>
      </c>
      <c r="N767" s="64" t="s">
        <v>821</v>
      </c>
      <c r="O767" s="64" t="s">
        <v>5174</v>
      </c>
      <c r="P767" s="64" t="s">
        <v>1464</v>
      </c>
      <c r="Q767" s="64" t="s">
        <v>1646</v>
      </c>
      <c r="R767" s="64" t="s">
        <v>1471</v>
      </c>
      <c r="S767" s="64" t="s">
        <v>1471</v>
      </c>
      <c r="V767" s="64"/>
      <c r="W767" s="64"/>
    </row>
    <row r="768" ht="12.75" customHeight="1">
      <c r="A768" s="88" t="s">
        <v>3076</v>
      </c>
      <c r="B768" s="64" t="s">
        <v>5175</v>
      </c>
      <c r="C768" s="64" t="s">
        <v>1363</v>
      </c>
      <c r="D768" s="64" t="s">
        <v>1211</v>
      </c>
      <c r="E768" s="64" t="s">
        <v>1464</v>
      </c>
      <c r="F768" s="64" t="s">
        <v>1464</v>
      </c>
      <c r="G768" s="64" t="s">
        <v>857</v>
      </c>
      <c r="H768" s="64" t="s">
        <v>4366</v>
      </c>
      <c r="I768" s="64" t="s">
        <v>21</v>
      </c>
      <c r="J768" s="64">
        <v>5500.0</v>
      </c>
      <c r="K768" s="64">
        <v>78.0</v>
      </c>
      <c r="L768" s="64" t="s">
        <v>23</v>
      </c>
      <c r="M768" s="64" t="s">
        <v>40</v>
      </c>
      <c r="N768" s="64" t="s">
        <v>1464</v>
      </c>
      <c r="O768" s="64" t="s">
        <v>5176</v>
      </c>
      <c r="P768" s="64" t="s">
        <v>1464</v>
      </c>
      <c r="Q768" s="64" t="s">
        <v>1590</v>
      </c>
      <c r="R768" s="64" t="s">
        <v>1464</v>
      </c>
      <c r="S768" s="64" t="s">
        <v>1464</v>
      </c>
      <c r="V768" s="64"/>
      <c r="W768" s="64"/>
    </row>
    <row r="769" ht="12.75" customHeight="1">
      <c r="A769" s="88" t="s">
        <v>5177</v>
      </c>
      <c r="B769" s="64" t="s">
        <v>2332</v>
      </c>
      <c r="C769" s="64" t="s">
        <v>1363</v>
      </c>
      <c r="D769" s="64" t="s">
        <v>1211</v>
      </c>
      <c r="E769" s="64" t="s">
        <v>1464</v>
      </c>
      <c r="F769" s="64" t="s">
        <v>1464</v>
      </c>
      <c r="G769" s="64" t="s">
        <v>857</v>
      </c>
      <c r="H769" s="64" t="s">
        <v>4366</v>
      </c>
      <c r="I769" s="64" t="s">
        <v>21</v>
      </c>
      <c r="J769" s="64">
        <v>14000.0</v>
      </c>
      <c r="K769" s="64">
        <v>102.0</v>
      </c>
      <c r="L769" s="64" t="s">
        <v>23</v>
      </c>
      <c r="M769" s="64" t="s">
        <v>23</v>
      </c>
      <c r="N769" s="64" t="s">
        <v>1464</v>
      </c>
      <c r="O769" s="64" t="s">
        <v>5178</v>
      </c>
      <c r="P769" s="64" t="s">
        <v>1464</v>
      </c>
      <c r="Q769" s="64" t="s">
        <v>2850</v>
      </c>
      <c r="R769" s="64" t="s">
        <v>1464</v>
      </c>
      <c r="S769" s="64" t="s">
        <v>1464</v>
      </c>
      <c r="V769" s="64"/>
      <c r="W769" s="64"/>
    </row>
    <row r="770" ht="12.75" customHeight="1">
      <c r="A770" s="88" t="s">
        <v>3219</v>
      </c>
      <c r="B770" s="64" t="s">
        <v>5113</v>
      </c>
      <c r="C770" s="64" t="s">
        <v>1363</v>
      </c>
      <c r="D770" s="64" t="s">
        <v>1211</v>
      </c>
      <c r="E770" s="64" t="s">
        <v>1464</v>
      </c>
      <c r="F770" s="64" t="s">
        <v>1464</v>
      </c>
      <c r="G770" s="64" t="s">
        <v>857</v>
      </c>
      <c r="H770" s="64" t="s">
        <v>4366</v>
      </c>
      <c r="I770" s="64" t="s">
        <v>21</v>
      </c>
      <c r="J770" s="64">
        <v>5700.0</v>
      </c>
      <c r="K770" s="64">
        <v>76.0</v>
      </c>
      <c r="L770" s="64" t="s">
        <v>23</v>
      </c>
      <c r="M770" s="64" t="s">
        <v>35</v>
      </c>
      <c r="N770" s="64" t="s">
        <v>1464</v>
      </c>
      <c r="O770" s="64" t="s">
        <v>5179</v>
      </c>
      <c r="P770" s="64" t="s">
        <v>1464</v>
      </c>
      <c r="Q770" s="64" t="s">
        <v>1496</v>
      </c>
      <c r="R770" s="64" t="s">
        <v>1464</v>
      </c>
      <c r="S770" s="64" t="s">
        <v>1464</v>
      </c>
      <c r="V770" s="64"/>
      <c r="W770" s="64"/>
    </row>
    <row r="771" ht="12.75" customHeight="1">
      <c r="A771" s="88" t="s">
        <v>3201</v>
      </c>
      <c r="B771" s="64" t="s">
        <v>1924</v>
      </c>
      <c r="C771" s="64" t="s">
        <v>1363</v>
      </c>
      <c r="D771" s="64" t="s">
        <v>1211</v>
      </c>
      <c r="E771" s="64" t="s">
        <v>1464</v>
      </c>
      <c r="F771" s="64" t="s">
        <v>1464</v>
      </c>
      <c r="G771" s="64" t="s">
        <v>857</v>
      </c>
      <c r="H771" s="64" t="s">
        <v>4366</v>
      </c>
      <c r="I771" s="64" t="s">
        <v>21</v>
      </c>
      <c r="J771" s="64">
        <v>5700.0</v>
      </c>
      <c r="K771" s="64">
        <v>76.0</v>
      </c>
      <c r="L771" s="64" t="s">
        <v>23</v>
      </c>
      <c r="M771" s="64" t="s">
        <v>23</v>
      </c>
      <c r="N771" s="64" t="s">
        <v>1464</v>
      </c>
      <c r="O771" s="64" t="s">
        <v>5180</v>
      </c>
      <c r="P771" s="64" t="s">
        <v>1464</v>
      </c>
      <c r="Q771" s="64" t="s">
        <v>1572</v>
      </c>
      <c r="R771" s="64" t="s">
        <v>1464</v>
      </c>
      <c r="S771" s="64" t="s">
        <v>1464</v>
      </c>
      <c r="V771" s="64"/>
      <c r="W771" s="64"/>
    </row>
    <row r="772" ht="12.75" customHeight="1">
      <c r="A772" s="88" t="s">
        <v>3208</v>
      </c>
      <c r="B772" s="64" t="s">
        <v>2089</v>
      </c>
      <c r="C772" s="64" t="s">
        <v>1363</v>
      </c>
      <c r="D772" s="64" t="s">
        <v>1211</v>
      </c>
      <c r="E772" s="64" t="s">
        <v>1464</v>
      </c>
      <c r="F772" s="64" t="s">
        <v>1464</v>
      </c>
      <c r="G772" s="64" t="s">
        <v>819</v>
      </c>
      <c r="H772" s="64" t="s">
        <v>4366</v>
      </c>
      <c r="I772" s="64" t="s">
        <v>21</v>
      </c>
      <c r="J772" s="64">
        <v>4500.0</v>
      </c>
      <c r="K772" s="64">
        <v>72.0</v>
      </c>
      <c r="L772" s="64" t="s">
        <v>23</v>
      </c>
      <c r="M772" s="64" t="s">
        <v>23</v>
      </c>
      <c r="N772" s="64" t="s">
        <v>35</v>
      </c>
      <c r="O772" s="64" t="s">
        <v>5181</v>
      </c>
      <c r="P772" s="64" t="s">
        <v>1464</v>
      </c>
      <c r="Q772" s="64" t="s">
        <v>1519</v>
      </c>
      <c r="R772" s="64" t="s">
        <v>1464</v>
      </c>
      <c r="S772" s="64" t="s">
        <v>1464</v>
      </c>
      <c r="V772" s="64"/>
      <c r="W772" s="64"/>
    </row>
    <row r="773" ht="12.75" customHeight="1">
      <c r="A773" s="88" t="s">
        <v>3258</v>
      </c>
      <c r="B773" s="64" t="s">
        <v>5182</v>
      </c>
      <c r="C773" s="64" t="s">
        <v>1363</v>
      </c>
      <c r="D773" s="64" t="s">
        <v>1211</v>
      </c>
      <c r="E773" s="64" t="s">
        <v>1464</v>
      </c>
      <c r="F773" s="64" t="s">
        <v>1464</v>
      </c>
      <c r="G773" s="64" t="s">
        <v>819</v>
      </c>
      <c r="H773" s="64" t="s">
        <v>4366</v>
      </c>
      <c r="I773" s="64" t="s">
        <v>21</v>
      </c>
      <c r="J773" s="64">
        <v>4300.0</v>
      </c>
      <c r="K773" s="64">
        <v>71.0</v>
      </c>
      <c r="L773" s="64" t="s">
        <v>23</v>
      </c>
      <c r="M773" s="64" t="s">
        <v>40</v>
      </c>
      <c r="N773" s="64" t="s">
        <v>821</v>
      </c>
      <c r="O773" s="64" t="s">
        <v>5183</v>
      </c>
      <c r="P773" s="64" t="s">
        <v>1464</v>
      </c>
      <c r="Q773" s="64" t="s">
        <v>1519</v>
      </c>
      <c r="R773" s="64" t="s">
        <v>1464</v>
      </c>
      <c r="S773" s="64" t="s">
        <v>1464</v>
      </c>
      <c r="V773" s="64"/>
      <c r="W773" s="64"/>
    </row>
    <row r="774" ht="12.75" customHeight="1">
      <c r="A774" s="88" t="s">
        <v>3300</v>
      </c>
      <c r="B774" s="64" t="s">
        <v>3158</v>
      </c>
      <c r="C774" s="64" t="s">
        <v>1363</v>
      </c>
      <c r="D774" s="64" t="s">
        <v>1211</v>
      </c>
      <c r="E774" s="64" t="s">
        <v>1464</v>
      </c>
      <c r="F774" s="64" t="s">
        <v>1464</v>
      </c>
      <c r="G774" s="64" t="s">
        <v>22</v>
      </c>
      <c r="H774" s="64" t="s">
        <v>4366</v>
      </c>
      <c r="I774" s="64" t="s">
        <v>21</v>
      </c>
      <c r="J774" s="64">
        <v>5800.0</v>
      </c>
      <c r="K774" s="64">
        <v>80.0</v>
      </c>
      <c r="L774" s="64" t="s">
        <v>23</v>
      </c>
      <c r="M774" s="64" t="s">
        <v>35</v>
      </c>
      <c r="N774" s="64" t="s">
        <v>821</v>
      </c>
      <c r="O774" s="64" t="s">
        <v>5184</v>
      </c>
      <c r="P774" s="64" t="s">
        <v>1464</v>
      </c>
      <c r="Q774" s="64" t="s">
        <v>1590</v>
      </c>
      <c r="R774" s="64" t="s">
        <v>1464</v>
      </c>
      <c r="S774" s="64" t="s">
        <v>1464</v>
      </c>
      <c r="V774" s="64"/>
      <c r="W774" s="64"/>
    </row>
    <row r="775" ht="12.75" customHeight="1">
      <c r="A775" s="88" t="s">
        <v>3379</v>
      </c>
      <c r="B775" s="64" t="s">
        <v>4370</v>
      </c>
      <c r="C775" s="64" t="s">
        <v>1363</v>
      </c>
      <c r="D775" s="64" t="s">
        <v>1211</v>
      </c>
      <c r="E775" s="64" t="s">
        <v>1479</v>
      </c>
      <c r="F775" s="64" t="s">
        <v>850</v>
      </c>
      <c r="G775" s="64" t="s">
        <v>1464</v>
      </c>
      <c r="H775" s="64" t="s">
        <v>4366</v>
      </c>
      <c r="I775" s="64" t="s">
        <v>40</v>
      </c>
      <c r="J775" s="64">
        <v>4800.0</v>
      </c>
      <c r="K775" s="64">
        <v>76.0</v>
      </c>
      <c r="L775" s="64" t="s">
        <v>23</v>
      </c>
      <c r="M775" s="64" t="s">
        <v>23</v>
      </c>
      <c r="N775" s="64" t="s">
        <v>821</v>
      </c>
      <c r="O775" s="64" t="s">
        <v>5185</v>
      </c>
      <c r="P775" s="64" t="s">
        <v>1464</v>
      </c>
      <c r="Q775" s="64" t="s">
        <v>1519</v>
      </c>
      <c r="R775" s="64" t="s">
        <v>1464</v>
      </c>
      <c r="S775" s="64" t="s">
        <v>1464</v>
      </c>
      <c r="V775" s="64"/>
      <c r="W775" s="64"/>
    </row>
    <row r="776" ht="12.75" customHeight="1">
      <c r="A776" s="88" t="s">
        <v>3466</v>
      </c>
      <c r="B776" s="64" t="s">
        <v>5186</v>
      </c>
      <c r="C776" s="64" t="s">
        <v>1363</v>
      </c>
      <c r="D776" s="64" t="s">
        <v>1211</v>
      </c>
      <c r="E776" s="64" t="s">
        <v>1464</v>
      </c>
      <c r="F776" s="64" t="s">
        <v>1464</v>
      </c>
      <c r="G776" s="64" t="s">
        <v>819</v>
      </c>
      <c r="H776" s="64" t="s">
        <v>3965</v>
      </c>
      <c r="I776" s="64" t="s">
        <v>21</v>
      </c>
      <c r="J776" s="64">
        <v>4650.0</v>
      </c>
      <c r="K776" s="64">
        <v>74.0</v>
      </c>
      <c r="L776" s="64" t="s">
        <v>23</v>
      </c>
      <c r="M776" s="64" t="s">
        <v>40</v>
      </c>
      <c r="N776" s="64" t="s">
        <v>1464</v>
      </c>
      <c r="O776" s="64" t="s">
        <v>5187</v>
      </c>
      <c r="P776" s="64" t="s">
        <v>1464</v>
      </c>
      <c r="Q776" s="64" t="s">
        <v>1551</v>
      </c>
      <c r="R776" s="64" t="s">
        <v>1471</v>
      </c>
      <c r="S776" s="64" t="s">
        <v>1471</v>
      </c>
      <c r="V776" s="64"/>
      <c r="W776" s="64"/>
    </row>
    <row r="777" ht="12.75" customHeight="1">
      <c r="A777" s="88" t="s">
        <v>3472</v>
      </c>
      <c r="B777" s="64" t="s">
        <v>2121</v>
      </c>
      <c r="C777" s="64" t="s">
        <v>1363</v>
      </c>
      <c r="D777" s="64" t="s">
        <v>1211</v>
      </c>
      <c r="E777" s="64" t="s">
        <v>1464</v>
      </c>
      <c r="F777" s="64" t="s">
        <v>1464</v>
      </c>
      <c r="G777" s="64" t="s">
        <v>819</v>
      </c>
      <c r="H777" s="64" t="s">
        <v>3965</v>
      </c>
      <c r="I777" s="64" t="s">
        <v>21</v>
      </c>
      <c r="J777" s="64">
        <v>5950.0</v>
      </c>
      <c r="K777" s="64">
        <v>79.0</v>
      </c>
      <c r="L777" s="64" t="s">
        <v>23</v>
      </c>
      <c r="M777" s="64" t="s">
        <v>23</v>
      </c>
      <c r="N777" s="64" t="s">
        <v>1464</v>
      </c>
      <c r="O777" s="64" t="s">
        <v>5188</v>
      </c>
      <c r="P777" s="64" t="s">
        <v>1464</v>
      </c>
      <c r="Q777" s="64" t="s">
        <v>1572</v>
      </c>
      <c r="R777" s="64" t="s">
        <v>1471</v>
      </c>
      <c r="S777" s="64" t="s">
        <v>1471</v>
      </c>
      <c r="V777" s="64"/>
      <c r="W777" s="64"/>
    </row>
    <row r="778" ht="12.75" customHeight="1">
      <c r="A778" s="88" t="s">
        <v>3654</v>
      </c>
      <c r="B778" s="64" t="s">
        <v>1733</v>
      </c>
      <c r="C778" s="64" t="s">
        <v>1363</v>
      </c>
      <c r="D778" s="64" t="s">
        <v>1211</v>
      </c>
      <c r="E778" s="64" t="s">
        <v>1464</v>
      </c>
      <c r="F778" s="64" t="s">
        <v>1464</v>
      </c>
      <c r="G778" s="64" t="s">
        <v>819</v>
      </c>
      <c r="H778" s="64" t="s">
        <v>3965</v>
      </c>
      <c r="I778" s="64" t="s">
        <v>21</v>
      </c>
      <c r="J778" s="64">
        <v>5600.0</v>
      </c>
      <c r="K778" s="64">
        <v>78.0</v>
      </c>
      <c r="L778" s="64" t="s">
        <v>23</v>
      </c>
      <c r="M778" s="64" t="s">
        <v>23</v>
      </c>
      <c r="N778" s="64" t="s">
        <v>821</v>
      </c>
      <c r="O778" s="64" t="s">
        <v>5189</v>
      </c>
      <c r="P778" s="64" t="s">
        <v>1464</v>
      </c>
      <c r="Q778" s="64" t="s">
        <v>1555</v>
      </c>
      <c r="R778" s="64" t="s">
        <v>1471</v>
      </c>
      <c r="S778" s="64" t="s">
        <v>1471</v>
      </c>
      <c r="V778" s="64"/>
      <c r="W778" s="64"/>
    </row>
    <row r="779" ht="12.75" customHeight="1">
      <c r="A779" s="88" t="s">
        <v>3657</v>
      </c>
      <c r="B779" s="64" t="s">
        <v>2274</v>
      </c>
      <c r="C779" s="64" t="s">
        <v>1363</v>
      </c>
      <c r="D779" s="64" t="s">
        <v>1211</v>
      </c>
      <c r="E779" s="64" t="s">
        <v>1464</v>
      </c>
      <c r="F779" s="64" t="s">
        <v>1464</v>
      </c>
      <c r="G779" s="64" t="s">
        <v>819</v>
      </c>
      <c r="H779" s="64" t="s">
        <v>3965</v>
      </c>
      <c r="I779" s="64" t="s">
        <v>21</v>
      </c>
      <c r="J779" s="64">
        <v>8000.0</v>
      </c>
      <c r="K779" s="64">
        <v>90.0</v>
      </c>
      <c r="L779" s="64" t="s">
        <v>23</v>
      </c>
      <c r="M779" s="64" t="s">
        <v>23</v>
      </c>
      <c r="N779" s="64" t="s">
        <v>821</v>
      </c>
      <c r="O779" s="64" t="s">
        <v>5190</v>
      </c>
      <c r="P779" s="64" t="s">
        <v>1464</v>
      </c>
      <c r="Q779" s="64" t="s">
        <v>1646</v>
      </c>
      <c r="R779" s="64" t="s">
        <v>1471</v>
      </c>
      <c r="S779" s="64" t="s">
        <v>1477</v>
      </c>
      <c r="V779" s="64"/>
      <c r="W779" s="64"/>
    </row>
    <row r="780" ht="12.75" customHeight="1">
      <c r="A780" s="88" t="s">
        <v>3660</v>
      </c>
      <c r="B780" s="64" t="s">
        <v>2351</v>
      </c>
      <c r="C780" s="64" t="s">
        <v>1363</v>
      </c>
      <c r="D780" s="64" t="s">
        <v>1211</v>
      </c>
      <c r="E780" s="64" t="s">
        <v>1464</v>
      </c>
      <c r="F780" s="64" t="s">
        <v>1464</v>
      </c>
      <c r="G780" s="64" t="s">
        <v>819</v>
      </c>
      <c r="H780" s="64" t="s">
        <v>3965</v>
      </c>
      <c r="I780" s="64" t="s">
        <v>21</v>
      </c>
      <c r="J780" s="64">
        <v>5100.0</v>
      </c>
      <c r="K780" s="64">
        <v>74.0</v>
      </c>
      <c r="L780" s="64" t="s">
        <v>23</v>
      </c>
      <c r="M780" s="64" t="s">
        <v>23</v>
      </c>
      <c r="N780" s="64" t="s">
        <v>821</v>
      </c>
      <c r="O780" s="64" t="s">
        <v>5191</v>
      </c>
      <c r="P780" s="64" t="s">
        <v>1464</v>
      </c>
      <c r="Q780" s="64" t="s">
        <v>1551</v>
      </c>
      <c r="R780" s="64" t="s">
        <v>1471</v>
      </c>
      <c r="S780" s="64" t="s">
        <v>1471</v>
      </c>
      <c r="V780" s="64"/>
      <c r="W780" s="64"/>
    </row>
    <row r="781" ht="12.75" customHeight="1">
      <c r="A781" s="88" t="s">
        <v>3668</v>
      </c>
      <c r="B781" s="64" t="s">
        <v>2286</v>
      </c>
      <c r="C781" s="64" t="s">
        <v>1363</v>
      </c>
      <c r="D781" s="64" t="s">
        <v>1211</v>
      </c>
      <c r="E781" s="64" t="s">
        <v>1479</v>
      </c>
      <c r="F781" s="64" t="s">
        <v>850</v>
      </c>
      <c r="G781" s="64" t="s">
        <v>1464</v>
      </c>
      <c r="H781" s="64" t="s">
        <v>3965</v>
      </c>
      <c r="I781" s="64" t="s">
        <v>40</v>
      </c>
      <c r="J781" s="64">
        <v>6450.0</v>
      </c>
      <c r="K781" s="64">
        <v>83.0</v>
      </c>
      <c r="L781" s="64" t="s">
        <v>23</v>
      </c>
      <c r="M781" s="64" t="s">
        <v>23</v>
      </c>
      <c r="N781" s="64" t="s">
        <v>821</v>
      </c>
      <c r="O781" s="64" t="s">
        <v>5192</v>
      </c>
      <c r="P781" s="64" t="s">
        <v>1464</v>
      </c>
      <c r="Q781" s="64" t="s">
        <v>1470</v>
      </c>
      <c r="R781" s="64" t="s">
        <v>1471</v>
      </c>
      <c r="S781" s="64" t="s">
        <v>1477</v>
      </c>
      <c r="V781" s="64"/>
      <c r="W781" s="64"/>
    </row>
    <row r="782" ht="12.75" customHeight="1">
      <c r="A782" s="88" t="s">
        <v>3671</v>
      </c>
      <c r="B782" s="64" t="s">
        <v>2357</v>
      </c>
      <c r="C782" s="64" t="s">
        <v>1363</v>
      </c>
      <c r="D782" s="64" t="s">
        <v>1211</v>
      </c>
      <c r="E782" s="64" t="s">
        <v>1464</v>
      </c>
      <c r="F782" s="64" t="s">
        <v>1464</v>
      </c>
      <c r="G782" s="64" t="s">
        <v>819</v>
      </c>
      <c r="H782" s="64" t="s">
        <v>3965</v>
      </c>
      <c r="I782" s="64" t="s">
        <v>21</v>
      </c>
      <c r="J782" s="64">
        <v>5000.0</v>
      </c>
      <c r="K782" s="64">
        <v>75.0</v>
      </c>
      <c r="L782" s="64" t="s">
        <v>23</v>
      </c>
      <c r="M782" s="64" t="s">
        <v>35</v>
      </c>
      <c r="N782" s="64" t="s">
        <v>821</v>
      </c>
      <c r="O782" s="64" t="s">
        <v>5193</v>
      </c>
      <c r="P782" s="64" t="s">
        <v>1464</v>
      </c>
      <c r="Q782" s="64" t="s">
        <v>1551</v>
      </c>
      <c r="R782" s="64" t="s">
        <v>1471</v>
      </c>
      <c r="S782" s="64" t="s">
        <v>1471</v>
      </c>
      <c r="V782" s="64"/>
      <c r="W782" s="64"/>
    </row>
    <row r="783" ht="12.75" customHeight="1">
      <c r="A783" s="88" t="s">
        <v>3762</v>
      </c>
      <c r="B783" s="64" t="s">
        <v>1937</v>
      </c>
      <c r="C783" s="64" t="s">
        <v>1363</v>
      </c>
      <c r="D783" s="64" t="s">
        <v>1211</v>
      </c>
      <c r="E783" s="64" t="s">
        <v>1479</v>
      </c>
      <c r="F783" s="64" t="s">
        <v>850</v>
      </c>
      <c r="G783" s="64" t="s">
        <v>1464</v>
      </c>
      <c r="H783" s="64" t="s">
        <v>3965</v>
      </c>
      <c r="I783" s="64" t="s">
        <v>40</v>
      </c>
      <c r="J783" s="64">
        <v>5800.0</v>
      </c>
      <c r="K783" s="64">
        <v>76.0</v>
      </c>
      <c r="L783" s="64" t="s">
        <v>23</v>
      </c>
      <c r="M783" s="64" t="s">
        <v>23</v>
      </c>
      <c r="N783" s="64" t="s">
        <v>35</v>
      </c>
      <c r="O783" s="64" t="s">
        <v>5194</v>
      </c>
      <c r="P783" s="64" t="s">
        <v>1464</v>
      </c>
      <c r="Q783" s="64" t="s">
        <v>1464</v>
      </c>
      <c r="R783" s="64" t="s">
        <v>1464</v>
      </c>
      <c r="S783" s="64" t="s">
        <v>1464</v>
      </c>
      <c r="V783" s="64"/>
      <c r="W783" s="64"/>
    </row>
    <row r="784" ht="12.75" customHeight="1">
      <c r="A784" s="88" t="s">
        <v>3779</v>
      </c>
      <c r="B784" s="64" t="s">
        <v>5195</v>
      </c>
      <c r="C784" s="64" t="s">
        <v>1363</v>
      </c>
      <c r="D784" s="64" t="s">
        <v>1211</v>
      </c>
      <c r="E784" s="64" t="s">
        <v>1479</v>
      </c>
      <c r="F784" s="64" t="s">
        <v>850</v>
      </c>
      <c r="G784" s="64" t="s">
        <v>1464</v>
      </c>
      <c r="H784" s="64" t="s">
        <v>3965</v>
      </c>
      <c r="I784" s="64" t="s">
        <v>40</v>
      </c>
      <c r="J784" s="64">
        <v>5200.0</v>
      </c>
      <c r="K784" s="64">
        <v>75.0</v>
      </c>
      <c r="L784" s="64" t="s">
        <v>23</v>
      </c>
      <c r="M784" s="64" t="s">
        <v>40</v>
      </c>
      <c r="N784" s="64" t="s">
        <v>821</v>
      </c>
      <c r="O784" s="64" t="s">
        <v>5196</v>
      </c>
      <c r="P784" s="64" t="s">
        <v>1464</v>
      </c>
      <c r="Q784" s="64" t="s">
        <v>1464</v>
      </c>
      <c r="R784" s="64" t="s">
        <v>1464</v>
      </c>
      <c r="S784" s="64" t="s">
        <v>1464</v>
      </c>
      <c r="V784" s="64"/>
      <c r="W784" s="64"/>
    </row>
    <row r="785" ht="12.75" customHeight="1">
      <c r="A785" s="88" t="s">
        <v>3782</v>
      </c>
      <c r="B785" s="64" t="s">
        <v>2431</v>
      </c>
      <c r="C785" s="64" t="s">
        <v>1363</v>
      </c>
      <c r="D785" s="64" t="s">
        <v>1211</v>
      </c>
      <c r="E785" s="64" t="s">
        <v>1464</v>
      </c>
      <c r="F785" s="64" t="s">
        <v>1464</v>
      </c>
      <c r="G785" s="64" t="s">
        <v>857</v>
      </c>
      <c r="H785" s="64" t="s">
        <v>3965</v>
      </c>
      <c r="I785" s="64" t="s">
        <v>21</v>
      </c>
      <c r="J785" s="64">
        <v>4100.0</v>
      </c>
      <c r="K785" s="64">
        <v>71.0</v>
      </c>
      <c r="L785" s="64" t="s">
        <v>23</v>
      </c>
      <c r="M785" s="64" t="s">
        <v>23</v>
      </c>
      <c r="N785" s="64" t="s">
        <v>35</v>
      </c>
      <c r="O785" s="64" t="s">
        <v>5197</v>
      </c>
      <c r="P785" s="64" t="s">
        <v>1464</v>
      </c>
      <c r="Q785" s="64" t="s">
        <v>1464</v>
      </c>
      <c r="R785" s="64" t="s">
        <v>1464</v>
      </c>
      <c r="S785" s="64" t="s">
        <v>1464</v>
      </c>
      <c r="V785" s="64"/>
      <c r="W785" s="64"/>
    </row>
    <row r="786" ht="12.75" customHeight="1">
      <c r="A786" s="88" t="s">
        <v>3785</v>
      </c>
      <c r="B786" s="64" t="s">
        <v>5198</v>
      </c>
      <c r="C786" s="64" t="s">
        <v>1363</v>
      </c>
      <c r="D786" s="64" t="s">
        <v>1211</v>
      </c>
      <c r="E786" s="64" t="s">
        <v>1464</v>
      </c>
      <c r="F786" s="64" t="s">
        <v>1464</v>
      </c>
      <c r="G786" s="64" t="s">
        <v>857</v>
      </c>
      <c r="H786" s="64" t="s">
        <v>3965</v>
      </c>
      <c r="I786" s="64" t="s">
        <v>21</v>
      </c>
      <c r="J786" s="64">
        <v>7400.0</v>
      </c>
      <c r="K786" s="64">
        <v>86.0</v>
      </c>
      <c r="L786" s="64" t="s">
        <v>23</v>
      </c>
      <c r="M786" s="64" t="s">
        <v>40</v>
      </c>
      <c r="N786" s="64" t="s">
        <v>821</v>
      </c>
      <c r="O786" s="64" t="s">
        <v>5199</v>
      </c>
      <c r="P786" s="64" t="s">
        <v>1464</v>
      </c>
      <c r="Q786" s="64" t="s">
        <v>1464</v>
      </c>
      <c r="R786" s="64" t="s">
        <v>1464</v>
      </c>
      <c r="S786" s="64" t="s">
        <v>1464</v>
      </c>
      <c r="V786" s="64"/>
      <c r="W786" s="64"/>
    </row>
    <row r="787" ht="12.75" customHeight="1">
      <c r="A787" s="88" t="s">
        <v>3787</v>
      </c>
      <c r="B787" s="64" t="s">
        <v>2166</v>
      </c>
      <c r="C787" s="64" t="s">
        <v>1363</v>
      </c>
      <c r="D787" s="64" t="s">
        <v>1211</v>
      </c>
      <c r="E787" s="64" t="s">
        <v>1464</v>
      </c>
      <c r="F787" s="64" t="s">
        <v>1464</v>
      </c>
      <c r="G787" s="64" t="s">
        <v>857</v>
      </c>
      <c r="H787" s="64" t="s">
        <v>3965</v>
      </c>
      <c r="I787" s="64" t="s">
        <v>21</v>
      </c>
      <c r="J787" s="64">
        <v>5000.0</v>
      </c>
      <c r="K787" s="64">
        <v>72.0</v>
      </c>
      <c r="L787" s="64" t="s">
        <v>23</v>
      </c>
      <c r="M787" s="64" t="s">
        <v>23</v>
      </c>
      <c r="N787" s="64" t="s">
        <v>35</v>
      </c>
      <c r="O787" s="64" t="s">
        <v>5200</v>
      </c>
      <c r="P787" s="64" t="s">
        <v>1464</v>
      </c>
      <c r="Q787" s="64" t="s">
        <v>1464</v>
      </c>
      <c r="R787" s="64" t="s">
        <v>1464</v>
      </c>
      <c r="S787" s="64" t="s">
        <v>1464</v>
      </c>
      <c r="V787" s="64"/>
      <c r="W787" s="64"/>
    </row>
    <row r="788" ht="12.75" customHeight="1">
      <c r="A788" s="88" t="s">
        <v>3800</v>
      </c>
      <c r="B788" s="64" t="s">
        <v>2701</v>
      </c>
      <c r="C788" s="64" t="s">
        <v>1363</v>
      </c>
      <c r="D788" s="64" t="s">
        <v>1211</v>
      </c>
      <c r="E788" s="64" t="s">
        <v>1464</v>
      </c>
      <c r="F788" s="64" t="s">
        <v>1464</v>
      </c>
      <c r="G788" s="64" t="s">
        <v>857</v>
      </c>
      <c r="H788" s="64" t="s">
        <v>3965</v>
      </c>
      <c r="I788" s="64" t="s">
        <v>21</v>
      </c>
      <c r="J788" s="64">
        <v>12200.0</v>
      </c>
      <c r="K788" s="64">
        <v>102.0</v>
      </c>
      <c r="L788" s="64" t="s">
        <v>23</v>
      </c>
      <c r="M788" s="64" t="s">
        <v>23</v>
      </c>
      <c r="N788" s="64" t="s">
        <v>821</v>
      </c>
      <c r="O788" s="64" t="s">
        <v>5201</v>
      </c>
      <c r="P788" s="64" t="s">
        <v>1464</v>
      </c>
      <c r="Q788" s="64" t="s">
        <v>1464</v>
      </c>
      <c r="R788" s="64" t="s">
        <v>1464</v>
      </c>
      <c r="S788" s="64" t="s">
        <v>1464</v>
      </c>
      <c r="V788" s="64"/>
      <c r="W788" s="64"/>
    </row>
    <row r="789" ht="12.75" customHeight="1">
      <c r="A789" s="88" t="s">
        <v>3803</v>
      </c>
      <c r="B789" s="64" t="s">
        <v>5202</v>
      </c>
      <c r="C789" s="64" t="s">
        <v>1363</v>
      </c>
      <c r="D789" s="64" t="s">
        <v>1211</v>
      </c>
      <c r="E789" s="64" t="s">
        <v>1606</v>
      </c>
      <c r="F789" s="64" t="s">
        <v>856</v>
      </c>
      <c r="G789" s="64" t="s">
        <v>1464</v>
      </c>
      <c r="H789" s="64" t="s">
        <v>3965</v>
      </c>
      <c r="I789" s="64" t="s">
        <v>40</v>
      </c>
      <c r="J789" s="64">
        <v>6800.0</v>
      </c>
      <c r="K789" s="64">
        <v>81.0</v>
      </c>
      <c r="L789" s="64" t="s">
        <v>23</v>
      </c>
      <c r="M789" s="64" t="s">
        <v>23</v>
      </c>
      <c r="N789" s="64" t="s">
        <v>821</v>
      </c>
      <c r="O789" s="64" t="s">
        <v>5203</v>
      </c>
      <c r="P789" s="64" t="s">
        <v>816</v>
      </c>
      <c r="Q789" s="64" t="s">
        <v>1464</v>
      </c>
      <c r="R789" s="64" t="s">
        <v>1464</v>
      </c>
      <c r="S789" s="64" t="s">
        <v>1464</v>
      </c>
      <c r="V789" s="64"/>
      <c r="W789" s="64"/>
    </row>
    <row r="790" ht="12.75" customHeight="1">
      <c r="A790" s="88" t="s">
        <v>3842</v>
      </c>
      <c r="B790" s="64" t="s">
        <v>3196</v>
      </c>
      <c r="C790" s="64" t="s">
        <v>1363</v>
      </c>
      <c r="D790" s="64" t="s">
        <v>1211</v>
      </c>
      <c r="E790" s="64" t="s">
        <v>1464</v>
      </c>
      <c r="F790" s="64" t="s">
        <v>1464</v>
      </c>
      <c r="G790" s="64" t="s">
        <v>857</v>
      </c>
      <c r="H790" s="82">
        <v>41043.0</v>
      </c>
      <c r="I790" s="64" t="s">
        <v>21</v>
      </c>
      <c r="J790" s="64">
        <v>5000.0</v>
      </c>
      <c r="K790" s="64">
        <v>75.0</v>
      </c>
      <c r="L790" s="64" t="s">
        <v>23</v>
      </c>
      <c r="M790" s="64" t="s">
        <v>23</v>
      </c>
      <c r="N790" s="64" t="s">
        <v>814</v>
      </c>
      <c r="O790" s="64" t="s">
        <v>5204</v>
      </c>
      <c r="P790" s="64" t="s">
        <v>1464</v>
      </c>
      <c r="Q790" s="64" t="s">
        <v>1464</v>
      </c>
      <c r="R790" s="64" t="s">
        <v>1464</v>
      </c>
      <c r="S790" s="64" t="s">
        <v>1464</v>
      </c>
      <c r="V790" s="64"/>
      <c r="W790" s="64"/>
    </row>
    <row r="791" ht="12.75" customHeight="1">
      <c r="A791" s="88">
        <v>472.0</v>
      </c>
      <c r="B791" s="64"/>
      <c r="C791" s="64" t="s">
        <v>1363</v>
      </c>
      <c r="D791" s="64" t="s">
        <v>1211</v>
      </c>
      <c r="E791" s="64" t="s">
        <v>1464</v>
      </c>
      <c r="F791" s="64" t="s">
        <v>1464</v>
      </c>
      <c r="G791" s="64" t="s">
        <v>857</v>
      </c>
      <c r="H791" s="82">
        <v>41043.0</v>
      </c>
      <c r="I791" s="64" t="s">
        <v>21</v>
      </c>
      <c r="J791" s="64">
        <v>7000.0</v>
      </c>
      <c r="K791" s="64">
        <v>84.0</v>
      </c>
      <c r="L791" s="64" t="s">
        <v>23</v>
      </c>
      <c r="M791" s="64" t="s">
        <v>23</v>
      </c>
      <c r="N791" s="64" t="s">
        <v>814</v>
      </c>
      <c r="O791" s="64"/>
      <c r="P791" s="64" t="s">
        <v>1464</v>
      </c>
      <c r="Q791" s="64" t="s">
        <v>1464</v>
      </c>
      <c r="R791" s="64" t="s">
        <v>1464</v>
      </c>
      <c r="S791" s="64" t="s">
        <v>1464</v>
      </c>
      <c r="V791" s="89"/>
      <c r="W791" s="89"/>
    </row>
    <row r="792" ht="12.75" customHeight="1">
      <c r="A792" s="88">
        <v>473.0</v>
      </c>
      <c r="B792" s="64"/>
      <c r="C792" s="64" t="s">
        <v>1363</v>
      </c>
      <c r="D792" s="64" t="s">
        <v>1211</v>
      </c>
      <c r="E792" s="64" t="s">
        <v>1464</v>
      </c>
      <c r="F792" s="64" t="s">
        <v>1464</v>
      </c>
      <c r="G792" s="64" t="s">
        <v>857</v>
      </c>
      <c r="H792" s="82">
        <v>41043.0</v>
      </c>
      <c r="I792" s="64" t="s">
        <v>21</v>
      </c>
      <c r="J792" s="64">
        <v>5900.0</v>
      </c>
      <c r="K792" s="64">
        <v>76.0</v>
      </c>
      <c r="L792" s="64" t="s">
        <v>23</v>
      </c>
      <c r="M792" s="64" t="s">
        <v>23</v>
      </c>
      <c r="N792" s="64" t="s">
        <v>814</v>
      </c>
      <c r="O792" s="64"/>
      <c r="P792" s="64" t="s">
        <v>1464</v>
      </c>
      <c r="Q792" s="64" t="s">
        <v>1464</v>
      </c>
      <c r="R792" s="64" t="s">
        <v>1464</v>
      </c>
      <c r="S792" s="64" t="s">
        <v>1464</v>
      </c>
      <c r="V792" s="89"/>
      <c r="W792" s="89"/>
    </row>
    <row r="793" ht="12.75" customHeight="1">
      <c r="A793" s="88">
        <v>474.0</v>
      </c>
      <c r="B793" s="64"/>
      <c r="C793" s="64" t="s">
        <v>1363</v>
      </c>
      <c r="D793" s="64" t="s">
        <v>1211</v>
      </c>
      <c r="E793" s="64" t="s">
        <v>1464</v>
      </c>
      <c r="F793" s="64" t="s">
        <v>1464</v>
      </c>
      <c r="G793" s="64" t="s">
        <v>8</v>
      </c>
      <c r="H793" s="82">
        <v>41043.0</v>
      </c>
      <c r="I793" s="64" t="s">
        <v>40</v>
      </c>
      <c r="J793" s="64">
        <v>6300.0</v>
      </c>
      <c r="K793" s="64">
        <v>86.0</v>
      </c>
      <c r="L793" s="64" t="s">
        <v>23</v>
      </c>
      <c r="M793" s="64" t="s">
        <v>23</v>
      </c>
      <c r="N793" s="64" t="s">
        <v>814</v>
      </c>
      <c r="O793" s="64"/>
      <c r="P793" s="64" t="s">
        <v>1464</v>
      </c>
      <c r="Q793" s="64" t="s">
        <v>1464</v>
      </c>
      <c r="R793" s="64" t="s">
        <v>1464</v>
      </c>
      <c r="S793" s="64" t="s">
        <v>1464</v>
      </c>
      <c r="V793" s="89"/>
      <c r="W793" s="89"/>
    </row>
    <row r="794" ht="12.75" customHeight="1">
      <c r="A794" s="88">
        <v>475.0</v>
      </c>
      <c r="B794" s="64"/>
      <c r="C794" s="64" t="s">
        <v>1363</v>
      </c>
      <c r="D794" s="64" t="s">
        <v>1211</v>
      </c>
      <c r="E794" s="64" t="s">
        <v>1464</v>
      </c>
      <c r="F794" s="64" t="s">
        <v>1464</v>
      </c>
      <c r="G794" s="64" t="s">
        <v>857</v>
      </c>
      <c r="H794" s="82">
        <v>41043.0</v>
      </c>
      <c r="I794" s="64" t="s">
        <v>21</v>
      </c>
      <c r="J794" s="64">
        <v>3600.0</v>
      </c>
      <c r="K794" s="64">
        <v>70.0</v>
      </c>
      <c r="L794" s="64" t="s">
        <v>23</v>
      </c>
      <c r="M794" s="64" t="s">
        <v>23</v>
      </c>
      <c r="N794" s="64" t="s">
        <v>814</v>
      </c>
      <c r="O794" s="64"/>
      <c r="P794" s="64" t="s">
        <v>1464</v>
      </c>
      <c r="Q794" s="64" t="s">
        <v>1464</v>
      </c>
      <c r="R794" s="64" t="s">
        <v>1464</v>
      </c>
      <c r="S794" s="64" t="s">
        <v>1464</v>
      </c>
      <c r="V794" s="89"/>
      <c r="W794" s="89"/>
    </row>
    <row r="795" ht="12.75" customHeight="1">
      <c r="A795" s="90" t="s">
        <v>5205</v>
      </c>
      <c r="B795" s="91" t="s">
        <v>3369</v>
      </c>
      <c r="C795" s="91" t="s">
        <v>1363</v>
      </c>
      <c r="D795" s="91" t="s">
        <v>1211</v>
      </c>
      <c r="E795" s="91" t="s">
        <v>1464</v>
      </c>
      <c r="F795" s="91" t="s">
        <v>1464</v>
      </c>
      <c r="G795" s="91" t="s">
        <v>857</v>
      </c>
      <c r="H795" s="91" t="s">
        <v>3968</v>
      </c>
      <c r="I795" s="91" t="s">
        <v>21</v>
      </c>
      <c r="J795" s="91">
        <v>5200.0</v>
      </c>
      <c r="K795" s="91">
        <v>74.0</v>
      </c>
      <c r="L795" s="91" t="s">
        <v>23</v>
      </c>
      <c r="M795" s="91" t="s">
        <v>23</v>
      </c>
      <c r="N795" s="91" t="s">
        <v>821</v>
      </c>
      <c r="O795" s="91" t="s">
        <v>5206</v>
      </c>
      <c r="P795" s="91" t="s">
        <v>1464</v>
      </c>
      <c r="Q795" s="91" t="s">
        <v>1464</v>
      </c>
      <c r="R795" s="91" t="s">
        <v>1464</v>
      </c>
      <c r="S795" s="91" t="s">
        <v>1464</v>
      </c>
      <c r="T795" s="91"/>
      <c r="U795" s="91"/>
      <c r="V795" s="91"/>
      <c r="W795" s="91"/>
    </row>
    <row r="796" ht="12.75" customHeight="1">
      <c r="A796" s="88" t="s">
        <v>5207</v>
      </c>
      <c r="B796" s="64" t="s">
        <v>3245</v>
      </c>
      <c r="C796" s="64" t="s">
        <v>1363</v>
      </c>
      <c r="D796" s="64" t="s">
        <v>1211</v>
      </c>
      <c r="E796" s="64" t="s">
        <v>1464</v>
      </c>
      <c r="F796" s="64" t="s">
        <v>1464</v>
      </c>
      <c r="G796" s="64" t="s">
        <v>857</v>
      </c>
      <c r="H796" s="64" t="s">
        <v>3968</v>
      </c>
      <c r="I796" s="64" t="s">
        <v>21</v>
      </c>
      <c r="J796" s="64">
        <v>7000.0</v>
      </c>
      <c r="K796" s="64">
        <v>83.0</v>
      </c>
      <c r="L796" s="64" t="s">
        <v>23</v>
      </c>
      <c r="M796" s="64" t="s">
        <v>35</v>
      </c>
      <c r="N796" s="64" t="s">
        <v>821</v>
      </c>
      <c r="O796" s="64" t="s">
        <v>5208</v>
      </c>
      <c r="P796" s="64" t="s">
        <v>1464</v>
      </c>
      <c r="Q796" s="64" t="s">
        <v>1464</v>
      </c>
      <c r="R796" s="64" t="s">
        <v>1464</v>
      </c>
      <c r="S796" s="64" t="s">
        <v>1464</v>
      </c>
      <c r="V796" s="64"/>
      <c r="W796" s="64"/>
    </row>
    <row r="797" ht="12.75" customHeight="1">
      <c r="A797" s="88" t="s">
        <v>5209</v>
      </c>
      <c r="B797" s="64" t="s">
        <v>5210</v>
      </c>
      <c r="C797" s="64" t="s">
        <v>1363</v>
      </c>
      <c r="D797" s="64" t="s">
        <v>1211</v>
      </c>
      <c r="E797" s="64" t="s">
        <v>1464</v>
      </c>
      <c r="F797" s="64" t="s">
        <v>1464</v>
      </c>
      <c r="G797" s="64" t="s">
        <v>857</v>
      </c>
      <c r="H797" s="64" t="s">
        <v>3968</v>
      </c>
      <c r="I797" s="64" t="s">
        <v>21</v>
      </c>
      <c r="J797" s="64">
        <v>8000.0</v>
      </c>
      <c r="K797" s="64">
        <v>87.0</v>
      </c>
      <c r="L797" s="64" t="s">
        <v>23</v>
      </c>
      <c r="M797" s="64" t="s">
        <v>23</v>
      </c>
      <c r="N797" s="64" t="s">
        <v>814</v>
      </c>
      <c r="O797" s="64" t="s">
        <v>5211</v>
      </c>
      <c r="P797" s="64" t="s">
        <v>1464</v>
      </c>
      <c r="Q797" s="64" t="s">
        <v>1464</v>
      </c>
      <c r="R797" s="64" t="s">
        <v>1464</v>
      </c>
      <c r="S797" s="64" t="s">
        <v>1464</v>
      </c>
      <c r="V797" s="64"/>
      <c r="W797" s="64"/>
    </row>
    <row r="798" ht="12.75" customHeight="1">
      <c r="A798" s="88" t="s">
        <v>5212</v>
      </c>
      <c r="B798" s="64" t="s">
        <v>5213</v>
      </c>
      <c r="C798" s="64" t="s">
        <v>1363</v>
      </c>
      <c r="D798" s="64" t="s">
        <v>1211</v>
      </c>
      <c r="E798" s="64" t="s">
        <v>1464</v>
      </c>
      <c r="F798" s="64" t="s">
        <v>1464</v>
      </c>
      <c r="G798" s="64" t="s">
        <v>857</v>
      </c>
      <c r="H798" s="64" t="s">
        <v>3968</v>
      </c>
      <c r="I798" s="64" t="s">
        <v>21</v>
      </c>
      <c r="J798" s="64">
        <v>8400.0</v>
      </c>
      <c r="K798" s="64">
        <v>88.0</v>
      </c>
      <c r="L798" s="64" t="s">
        <v>23</v>
      </c>
      <c r="M798" s="64" t="s">
        <v>23</v>
      </c>
      <c r="N798" s="64" t="s">
        <v>821</v>
      </c>
      <c r="O798" s="64" t="s">
        <v>5214</v>
      </c>
      <c r="P798" s="64" t="s">
        <v>1464</v>
      </c>
      <c r="Q798" s="64" t="s">
        <v>1464</v>
      </c>
      <c r="R798" s="64" t="s">
        <v>1464</v>
      </c>
      <c r="S798" s="64" t="s">
        <v>1464</v>
      </c>
      <c r="V798" s="64"/>
      <c r="W798" s="64"/>
    </row>
    <row r="799" ht="12.75" customHeight="1">
      <c r="A799" s="88" t="s">
        <v>5215</v>
      </c>
      <c r="B799" s="64" t="s">
        <v>2650</v>
      </c>
      <c r="C799" s="64" t="s">
        <v>1363</v>
      </c>
      <c r="D799" s="64" t="s">
        <v>1211</v>
      </c>
      <c r="E799" s="64" t="s">
        <v>1464</v>
      </c>
      <c r="F799" s="64" t="s">
        <v>1464</v>
      </c>
      <c r="G799" s="64" t="s">
        <v>819</v>
      </c>
      <c r="H799" s="64" t="s">
        <v>3968</v>
      </c>
      <c r="I799" s="64" t="s">
        <v>21</v>
      </c>
      <c r="J799" s="64">
        <v>5500.0</v>
      </c>
      <c r="K799" s="64">
        <v>76.0</v>
      </c>
      <c r="L799" s="64" t="s">
        <v>23</v>
      </c>
      <c r="M799" s="64" t="s">
        <v>23</v>
      </c>
      <c r="N799" s="64" t="s">
        <v>35</v>
      </c>
      <c r="O799" s="64" t="s">
        <v>5216</v>
      </c>
      <c r="P799" s="64" t="s">
        <v>1464</v>
      </c>
      <c r="Q799" s="64" t="s">
        <v>1464</v>
      </c>
      <c r="R799" s="64" t="s">
        <v>1471</v>
      </c>
      <c r="S799" s="64" t="s">
        <v>1471</v>
      </c>
      <c r="V799" s="64"/>
      <c r="W799" s="64"/>
    </row>
    <row r="800" ht="12.75" customHeight="1">
      <c r="A800" s="88" t="s">
        <v>5217</v>
      </c>
      <c r="B800" s="64" t="s">
        <v>1744</v>
      </c>
      <c r="C800" s="64" t="s">
        <v>1363</v>
      </c>
      <c r="D800" s="64" t="s">
        <v>1211</v>
      </c>
      <c r="E800" s="64" t="s">
        <v>1464</v>
      </c>
      <c r="F800" s="64" t="s">
        <v>1464</v>
      </c>
      <c r="G800" s="64" t="s">
        <v>857</v>
      </c>
      <c r="H800" s="64" t="s">
        <v>4375</v>
      </c>
      <c r="I800" s="64" t="s">
        <v>21</v>
      </c>
      <c r="J800" s="64">
        <v>7700.0</v>
      </c>
      <c r="K800" s="64">
        <v>87.0</v>
      </c>
      <c r="L800" s="64" t="s">
        <v>23</v>
      </c>
      <c r="M800" s="64" t="s">
        <v>23</v>
      </c>
      <c r="N800" s="64" t="s">
        <v>814</v>
      </c>
      <c r="O800" s="64" t="s">
        <v>5218</v>
      </c>
      <c r="P800" s="64" t="s">
        <v>1464</v>
      </c>
      <c r="Q800" s="64" t="s">
        <v>1464</v>
      </c>
      <c r="R800" s="64" t="s">
        <v>1464</v>
      </c>
      <c r="S800" s="64" t="s">
        <v>1464</v>
      </c>
      <c r="V800" s="64"/>
      <c r="W800" s="64"/>
    </row>
    <row r="801" ht="12.75" customHeight="1">
      <c r="A801" s="88" t="s">
        <v>5219</v>
      </c>
      <c r="B801" s="64" t="s">
        <v>3196</v>
      </c>
      <c r="C801" s="64" t="s">
        <v>1363</v>
      </c>
      <c r="D801" s="64" t="s">
        <v>1211</v>
      </c>
      <c r="E801" s="64" t="s">
        <v>1464</v>
      </c>
      <c r="F801" s="64" t="s">
        <v>1464</v>
      </c>
      <c r="G801" s="64" t="s">
        <v>857</v>
      </c>
      <c r="H801" s="64" t="s">
        <v>4375</v>
      </c>
      <c r="I801" s="64" t="s">
        <v>21</v>
      </c>
      <c r="J801" s="64">
        <v>5700.0</v>
      </c>
      <c r="K801" s="64">
        <v>78.0</v>
      </c>
      <c r="L801" s="64" t="s">
        <v>23</v>
      </c>
      <c r="M801" s="64" t="s">
        <v>23</v>
      </c>
      <c r="N801" s="64" t="s">
        <v>814</v>
      </c>
      <c r="O801" s="64" t="s">
        <v>5220</v>
      </c>
      <c r="P801" s="64" t="s">
        <v>1464</v>
      </c>
      <c r="Q801" s="64" t="s">
        <v>1464</v>
      </c>
      <c r="R801" s="64" t="s">
        <v>1464</v>
      </c>
      <c r="S801" s="64" t="s">
        <v>1464</v>
      </c>
      <c r="V801" s="64"/>
      <c r="W801" s="64"/>
    </row>
    <row r="802" ht="12.75" customHeight="1">
      <c r="A802" s="88" t="s">
        <v>5221</v>
      </c>
      <c r="B802" s="64" t="s">
        <v>5222</v>
      </c>
      <c r="C802" s="64" t="s">
        <v>1363</v>
      </c>
      <c r="D802" s="64" t="s">
        <v>1211</v>
      </c>
      <c r="E802" s="64" t="s">
        <v>1464</v>
      </c>
      <c r="F802" s="64" t="s">
        <v>1464</v>
      </c>
      <c r="G802" s="64" t="s">
        <v>857</v>
      </c>
      <c r="H802" s="64" t="s">
        <v>4375</v>
      </c>
      <c r="I802" s="64" t="s">
        <v>21</v>
      </c>
      <c r="J802" s="64">
        <v>7250.0</v>
      </c>
      <c r="K802" s="64">
        <v>86.0</v>
      </c>
      <c r="L802" s="64" t="s">
        <v>23</v>
      </c>
      <c r="M802" s="64" t="s">
        <v>23</v>
      </c>
      <c r="N802" s="64" t="s">
        <v>814</v>
      </c>
      <c r="O802" s="64" t="s">
        <v>5223</v>
      </c>
      <c r="P802" s="64" t="s">
        <v>1464</v>
      </c>
      <c r="Q802" s="64" t="s">
        <v>1464</v>
      </c>
      <c r="R802" s="64" t="s">
        <v>1464</v>
      </c>
      <c r="S802" s="64" t="s">
        <v>1464</v>
      </c>
      <c r="V802" s="64"/>
      <c r="W802" s="64"/>
    </row>
    <row r="803" ht="12.75" customHeight="1">
      <c r="A803" s="88" t="s">
        <v>5224</v>
      </c>
      <c r="B803" s="64" t="s">
        <v>5225</v>
      </c>
      <c r="C803" s="64" t="s">
        <v>1363</v>
      </c>
      <c r="D803" s="64" t="s">
        <v>1211</v>
      </c>
      <c r="E803" s="64" t="s">
        <v>2459</v>
      </c>
      <c r="F803" s="64" t="s">
        <v>343</v>
      </c>
      <c r="G803" s="64" t="s">
        <v>1464</v>
      </c>
      <c r="H803" s="64" t="s">
        <v>4375</v>
      </c>
      <c r="I803" s="64" t="s">
        <v>40</v>
      </c>
      <c r="J803" s="64">
        <v>4900.0</v>
      </c>
      <c r="K803" s="64">
        <v>76.0</v>
      </c>
      <c r="L803" s="64" t="s">
        <v>23</v>
      </c>
      <c r="M803" s="64" t="s">
        <v>23</v>
      </c>
      <c r="N803" s="64" t="s">
        <v>814</v>
      </c>
      <c r="O803" s="64" t="s">
        <v>5226</v>
      </c>
      <c r="P803" s="64" t="s">
        <v>1464</v>
      </c>
      <c r="Q803" s="64" t="s">
        <v>1464</v>
      </c>
      <c r="R803" s="64" t="s">
        <v>1464</v>
      </c>
      <c r="S803" s="64" t="s">
        <v>1464</v>
      </c>
      <c r="V803" s="64"/>
      <c r="W803" s="64"/>
    </row>
    <row r="804" ht="12.75" customHeight="1">
      <c r="A804" s="88" t="s">
        <v>5227</v>
      </c>
      <c r="B804" s="64" t="s">
        <v>2300</v>
      </c>
      <c r="C804" s="64" t="s">
        <v>1363</v>
      </c>
      <c r="D804" s="64" t="s">
        <v>1211</v>
      </c>
      <c r="E804" s="64" t="s">
        <v>1464</v>
      </c>
      <c r="F804" s="64" t="s">
        <v>1464</v>
      </c>
      <c r="G804" s="64" t="s">
        <v>857</v>
      </c>
      <c r="H804" s="64" t="s">
        <v>4375</v>
      </c>
      <c r="I804" s="64" t="s">
        <v>21</v>
      </c>
      <c r="J804" s="64">
        <v>9800.0</v>
      </c>
      <c r="K804" s="64">
        <v>98.0</v>
      </c>
      <c r="L804" s="64" t="s">
        <v>23</v>
      </c>
      <c r="M804" s="64" t="s">
        <v>35</v>
      </c>
      <c r="N804" s="64" t="s">
        <v>814</v>
      </c>
      <c r="O804" s="64" t="s">
        <v>5228</v>
      </c>
      <c r="P804" s="64" t="s">
        <v>1464</v>
      </c>
      <c r="Q804" s="64" t="s">
        <v>1464</v>
      </c>
      <c r="R804" s="64" t="s">
        <v>1464</v>
      </c>
      <c r="S804" s="64" t="s">
        <v>1464</v>
      </c>
      <c r="V804" s="64"/>
      <c r="W804" s="64"/>
    </row>
    <row r="805" ht="12.75" customHeight="1">
      <c r="A805" s="88" t="s">
        <v>5229</v>
      </c>
      <c r="B805" s="64" t="s">
        <v>2499</v>
      </c>
      <c r="C805" s="64" t="s">
        <v>1363</v>
      </c>
      <c r="D805" s="64" t="s">
        <v>1211</v>
      </c>
      <c r="E805" s="64" t="s">
        <v>1464</v>
      </c>
      <c r="F805" s="64" t="s">
        <v>1464</v>
      </c>
      <c r="G805" s="64" t="s">
        <v>857</v>
      </c>
      <c r="H805" s="64" t="s">
        <v>4375</v>
      </c>
      <c r="I805" s="64" t="s">
        <v>21</v>
      </c>
      <c r="J805" s="64">
        <v>5450.0</v>
      </c>
      <c r="K805" s="64">
        <v>73.0</v>
      </c>
      <c r="L805" s="64" t="s">
        <v>23</v>
      </c>
      <c r="M805" s="64" t="s">
        <v>23</v>
      </c>
      <c r="N805" s="64" t="s">
        <v>814</v>
      </c>
      <c r="O805" s="64" t="s">
        <v>5230</v>
      </c>
      <c r="P805" s="64" t="s">
        <v>1464</v>
      </c>
      <c r="Q805" s="64" t="s">
        <v>1464</v>
      </c>
      <c r="R805" s="64" t="s">
        <v>1464</v>
      </c>
      <c r="S805" s="64" t="s">
        <v>1464</v>
      </c>
      <c r="V805" s="64"/>
      <c r="W805" s="64"/>
    </row>
    <row r="806" ht="12.75" customHeight="1">
      <c r="A806" s="88" t="s">
        <v>5231</v>
      </c>
      <c r="B806" s="64" t="s">
        <v>5232</v>
      </c>
      <c r="C806" s="64" t="s">
        <v>1363</v>
      </c>
      <c r="D806" s="64" t="s">
        <v>1211</v>
      </c>
      <c r="E806" s="64" t="s">
        <v>1464</v>
      </c>
      <c r="F806" s="64" t="s">
        <v>1464</v>
      </c>
      <c r="G806" s="64" t="s">
        <v>819</v>
      </c>
      <c r="H806" s="64" t="s">
        <v>4375</v>
      </c>
      <c r="I806" s="64" t="s">
        <v>21</v>
      </c>
      <c r="J806" s="64">
        <v>5575.0</v>
      </c>
      <c r="K806" s="64">
        <v>75.0</v>
      </c>
      <c r="L806" s="64" t="s">
        <v>23</v>
      </c>
      <c r="M806" s="64" t="s">
        <v>23</v>
      </c>
      <c r="N806" s="64" t="s">
        <v>821</v>
      </c>
      <c r="O806" s="64" t="s">
        <v>5233</v>
      </c>
      <c r="P806" s="64" t="s">
        <v>1464</v>
      </c>
      <c r="Q806" s="64" t="s">
        <v>1555</v>
      </c>
      <c r="R806" s="64" t="s">
        <v>1471</v>
      </c>
      <c r="S806" s="64" t="s">
        <v>1471</v>
      </c>
      <c r="V806" s="64"/>
      <c r="W806" s="64"/>
    </row>
    <row r="807" ht="12.75" customHeight="1">
      <c r="A807" s="88" t="s">
        <v>5234</v>
      </c>
      <c r="B807" s="64" t="s">
        <v>5235</v>
      </c>
      <c r="C807" s="64" t="s">
        <v>1363</v>
      </c>
      <c r="D807" s="64" t="s">
        <v>1211</v>
      </c>
      <c r="E807" s="64" t="s">
        <v>1479</v>
      </c>
      <c r="F807" s="64" t="s">
        <v>850</v>
      </c>
      <c r="G807" s="64" t="s">
        <v>1464</v>
      </c>
      <c r="H807" s="64" t="s">
        <v>4375</v>
      </c>
      <c r="I807" s="64" t="s">
        <v>40</v>
      </c>
      <c r="J807" s="64">
        <v>5300.0</v>
      </c>
      <c r="K807" s="64">
        <v>75.0</v>
      </c>
      <c r="L807" s="64" t="s">
        <v>23</v>
      </c>
      <c r="M807" s="64" t="s">
        <v>40</v>
      </c>
      <c r="N807" s="64" t="s">
        <v>814</v>
      </c>
      <c r="O807" s="64" t="s">
        <v>5236</v>
      </c>
      <c r="P807" s="64" t="s">
        <v>1464</v>
      </c>
      <c r="Q807" s="64" t="s">
        <v>1470</v>
      </c>
      <c r="R807" s="64" t="s">
        <v>1471</v>
      </c>
      <c r="S807" s="64" t="s">
        <v>1471</v>
      </c>
      <c r="V807" s="64"/>
      <c r="W807" s="64"/>
    </row>
    <row r="808" ht="12.75" customHeight="1">
      <c r="A808" s="88" t="s">
        <v>5237</v>
      </c>
      <c r="B808" s="64" t="s">
        <v>1788</v>
      </c>
      <c r="C808" s="64" t="s">
        <v>1363</v>
      </c>
      <c r="D808" s="64" t="s">
        <v>1211</v>
      </c>
      <c r="E808" s="64" t="s">
        <v>1464</v>
      </c>
      <c r="F808" s="64" t="s">
        <v>1464</v>
      </c>
      <c r="G808" s="64" t="s">
        <v>819</v>
      </c>
      <c r="H808" s="64" t="s">
        <v>3974</v>
      </c>
      <c r="I808" s="64" t="s">
        <v>21</v>
      </c>
      <c r="J808" s="64">
        <v>9400.0</v>
      </c>
      <c r="K808" s="64">
        <v>91.0</v>
      </c>
      <c r="L808" s="64" t="s">
        <v>23</v>
      </c>
      <c r="M808" s="64" t="s">
        <v>23</v>
      </c>
      <c r="N808" s="64" t="s">
        <v>814</v>
      </c>
      <c r="O808" s="64" t="s">
        <v>5238</v>
      </c>
      <c r="P808" s="64" t="s">
        <v>1464</v>
      </c>
      <c r="Q808" s="64" t="s">
        <v>1533</v>
      </c>
      <c r="R808" s="64" t="s">
        <v>1464</v>
      </c>
      <c r="S808" s="64" t="s">
        <v>1464</v>
      </c>
      <c r="V808" s="64"/>
      <c r="W808" s="64"/>
    </row>
    <row r="809" ht="12.75" customHeight="1">
      <c r="A809" s="88" t="s">
        <v>5239</v>
      </c>
      <c r="B809" s="64" t="s">
        <v>3910</v>
      </c>
      <c r="C809" s="64" t="s">
        <v>1363</v>
      </c>
      <c r="D809" s="64" t="s">
        <v>1211</v>
      </c>
      <c r="E809" s="64" t="s">
        <v>1464</v>
      </c>
      <c r="F809" s="64" t="s">
        <v>1464</v>
      </c>
      <c r="G809" s="64" t="s">
        <v>819</v>
      </c>
      <c r="H809" s="64" t="s">
        <v>3974</v>
      </c>
      <c r="I809" s="64" t="s">
        <v>21</v>
      </c>
      <c r="J809" s="64">
        <v>5150.0</v>
      </c>
      <c r="K809" s="64">
        <v>73.0</v>
      </c>
      <c r="L809" s="64" t="s">
        <v>23</v>
      </c>
      <c r="M809" s="64" t="s">
        <v>23</v>
      </c>
      <c r="N809" s="64" t="s">
        <v>814</v>
      </c>
      <c r="O809" s="64" t="s">
        <v>5240</v>
      </c>
      <c r="P809" s="64" t="s">
        <v>1464</v>
      </c>
      <c r="Q809" s="64" t="s">
        <v>1590</v>
      </c>
      <c r="R809" s="64" t="s">
        <v>1464</v>
      </c>
      <c r="S809" s="64" t="s">
        <v>1464</v>
      </c>
      <c r="V809" s="64"/>
      <c r="W809" s="64"/>
    </row>
    <row r="810" ht="12.75" customHeight="1">
      <c r="A810" s="88" t="s">
        <v>5241</v>
      </c>
      <c r="B810" s="64" t="s">
        <v>2793</v>
      </c>
      <c r="C810" s="64" t="s">
        <v>1363</v>
      </c>
      <c r="D810" s="64" t="s">
        <v>1211</v>
      </c>
      <c r="E810" s="64" t="s">
        <v>1464</v>
      </c>
      <c r="F810" s="64" t="s">
        <v>1464</v>
      </c>
      <c r="G810" s="64" t="s">
        <v>819</v>
      </c>
      <c r="H810" s="64" t="s">
        <v>3974</v>
      </c>
      <c r="I810" s="64" t="s">
        <v>21</v>
      </c>
      <c r="J810" s="64">
        <v>5900.0</v>
      </c>
      <c r="K810" s="64">
        <v>77.0</v>
      </c>
      <c r="L810" s="64" t="s">
        <v>23</v>
      </c>
      <c r="M810" s="64" t="s">
        <v>23</v>
      </c>
      <c r="N810" s="64" t="s">
        <v>814</v>
      </c>
      <c r="O810" s="64" t="s">
        <v>5242</v>
      </c>
      <c r="P810" s="64" t="s">
        <v>1464</v>
      </c>
      <c r="Q810" s="64" t="s">
        <v>1590</v>
      </c>
      <c r="R810" s="64" t="s">
        <v>1464</v>
      </c>
      <c r="S810" s="64" t="s">
        <v>1464</v>
      </c>
      <c r="V810" s="64"/>
      <c r="W810" s="64"/>
    </row>
    <row r="811" ht="12.75" customHeight="1">
      <c r="A811" s="88" t="s">
        <v>5243</v>
      </c>
      <c r="B811" s="64" t="s">
        <v>3068</v>
      </c>
      <c r="C811" s="64" t="s">
        <v>1363</v>
      </c>
      <c r="D811" s="64" t="s">
        <v>1211</v>
      </c>
      <c r="E811" s="64" t="s">
        <v>1464</v>
      </c>
      <c r="F811" s="64" t="s">
        <v>1464</v>
      </c>
      <c r="G811" s="64" t="s">
        <v>819</v>
      </c>
      <c r="H811" s="64" t="s">
        <v>3974</v>
      </c>
      <c r="I811" s="64" t="s">
        <v>21</v>
      </c>
      <c r="J811" s="64">
        <v>5100.0</v>
      </c>
      <c r="K811" s="64">
        <v>76.0</v>
      </c>
      <c r="L811" s="64" t="s">
        <v>23</v>
      </c>
      <c r="M811" s="64" t="s">
        <v>23</v>
      </c>
      <c r="N811" s="64" t="s">
        <v>814</v>
      </c>
      <c r="O811" s="64" t="s">
        <v>5244</v>
      </c>
      <c r="P811" s="64" t="s">
        <v>1464</v>
      </c>
      <c r="Q811" s="64" t="s">
        <v>1596</v>
      </c>
      <c r="R811" s="64" t="s">
        <v>1464</v>
      </c>
      <c r="S811" s="64" t="s">
        <v>1464</v>
      </c>
      <c r="V811" s="64"/>
      <c r="W811" s="64"/>
    </row>
    <row r="812" ht="12.75" customHeight="1">
      <c r="A812" s="88" t="s">
        <v>5245</v>
      </c>
      <c r="B812" s="64" t="s">
        <v>5246</v>
      </c>
      <c r="C812" s="64" t="s">
        <v>1363</v>
      </c>
      <c r="D812" s="64" t="s">
        <v>1211</v>
      </c>
      <c r="E812" s="64" t="s">
        <v>1464</v>
      </c>
      <c r="F812" s="64" t="s">
        <v>1464</v>
      </c>
      <c r="G812" s="64" t="s">
        <v>857</v>
      </c>
      <c r="H812" s="64" t="s">
        <v>3974</v>
      </c>
      <c r="I812" s="64" t="s">
        <v>21</v>
      </c>
      <c r="J812" s="64">
        <v>9200.0</v>
      </c>
      <c r="K812" s="64">
        <v>91.0</v>
      </c>
      <c r="L812" s="64" t="s">
        <v>23</v>
      </c>
      <c r="M812" s="64" t="s">
        <v>23</v>
      </c>
      <c r="N812" s="64" t="s">
        <v>814</v>
      </c>
      <c r="O812" s="64" t="s">
        <v>5247</v>
      </c>
      <c r="P812" s="64" t="s">
        <v>1464</v>
      </c>
      <c r="Q812" s="64" t="s">
        <v>1476</v>
      </c>
      <c r="R812" s="64" t="s">
        <v>1464</v>
      </c>
      <c r="S812" s="64" t="s">
        <v>1464</v>
      </c>
      <c r="V812" s="64"/>
      <c r="W812" s="64"/>
    </row>
    <row r="813" ht="12.75" customHeight="1">
      <c r="A813" s="88" t="s">
        <v>5248</v>
      </c>
      <c r="B813" s="64" t="s">
        <v>2365</v>
      </c>
      <c r="C813" s="64" t="s">
        <v>1363</v>
      </c>
      <c r="D813" s="64" t="s">
        <v>1211</v>
      </c>
      <c r="E813" s="64" t="s">
        <v>1464</v>
      </c>
      <c r="F813" s="64" t="s">
        <v>1464</v>
      </c>
      <c r="G813" s="64" t="s">
        <v>819</v>
      </c>
      <c r="H813" s="64" t="s">
        <v>3974</v>
      </c>
      <c r="I813" s="64" t="s">
        <v>21</v>
      </c>
      <c r="J813" s="64">
        <v>8500.0</v>
      </c>
      <c r="K813" s="64">
        <v>90.0</v>
      </c>
      <c r="L813" s="64" t="s">
        <v>23</v>
      </c>
      <c r="M813" s="64" t="s">
        <v>23</v>
      </c>
      <c r="N813" s="64" t="s">
        <v>821</v>
      </c>
      <c r="O813" s="64" t="s">
        <v>5249</v>
      </c>
      <c r="P813" s="64" t="s">
        <v>1464</v>
      </c>
      <c r="Q813" s="64" t="s">
        <v>1486</v>
      </c>
      <c r="R813" s="64" t="s">
        <v>1464</v>
      </c>
      <c r="S813" s="64" t="s">
        <v>1464</v>
      </c>
      <c r="V813" s="64"/>
      <c r="W813" s="64"/>
    </row>
    <row r="814" ht="12.75" customHeight="1">
      <c r="A814" s="88" t="s">
        <v>3166</v>
      </c>
      <c r="B814" s="64" t="s">
        <v>5250</v>
      </c>
      <c r="C814" s="64" t="s">
        <v>1363</v>
      </c>
      <c r="D814" s="64" t="s">
        <v>1211</v>
      </c>
      <c r="E814" s="64" t="s">
        <v>1464</v>
      </c>
      <c r="F814" s="64" t="s">
        <v>1464</v>
      </c>
      <c r="G814" s="64" t="s">
        <v>857</v>
      </c>
      <c r="H814" s="64" t="s">
        <v>3974</v>
      </c>
      <c r="I814" s="64" t="s">
        <v>21</v>
      </c>
      <c r="J814" s="64">
        <v>5400.0</v>
      </c>
      <c r="K814" s="64">
        <v>75.0</v>
      </c>
      <c r="L814" s="64" t="s">
        <v>23</v>
      </c>
      <c r="M814" s="64" t="s">
        <v>35</v>
      </c>
      <c r="N814" s="64" t="s">
        <v>1464</v>
      </c>
      <c r="O814" s="64" t="s">
        <v>5251</v>
      </c>
      <c r="P814" s="64" t="s">
        <v>1464</v>
      </c>
      <c r="Q814" s="64" t="s">
        <v>1496</v>
      </c>
      <c r="R814" s="64" t="s">
        <v>1464</v>
      </c>
      <c r="S814" s="64" t="s">
        <v>1464</v>
      </c>
      <c r="V814" s="64"/>
      <c r="W814" s="64"/>
    </row>
    <row r="815" ht="12.75" customHeight="1">
      <c r="A815" s="88" t="s">
        <v>5252</v>
      </c>
      <c r="B815" s="64" t="s">
        <v>5253</v>
      </c>
      <c r="C815" s="64" t="s">
        <v>1363</v>
      </c>
      <c r="D815" s="64" t="s">
        <v>1211</v>
      </c>
      <c r="E815" s="64" t="s">
        <v>1464</v>
      </c>
      <c r="F815" s="64" t="s">
        <v>1464</v>
      </c>
      <c r="G815" s="64" t="s">
        <v>857</v>
      </c>
      <c r="H815" s="64" t="s">
        <v>3974</v>
      </c>
      <c r="I815" s="64" t="s">
        <v>21</v>
      </c>
      <c r="J815" s="64">
        <v>5750.0</v>
      </c>
      <c r="K815" s="64">
        <v>77.0</v>
      </c>
      <c r="L815" s="64" t="s">
        <v>23</v>
      </c>
      <c r="M815" s="64" t="s">
        <v>23</v>
      </c>
      <c r="N815" s="64" t="s">
        <v>1464</v>
      </c>
      <c r="O815" s="64" t="s">
        <v>5254</v>
      </c>
      <c r="P815" s="64" t="s">
        <v>1464</v>
      </c>
      <c r="Q815" s="64" t="s">
        <v>1496</v>
      </c>
      <c r="R815" s="64" t="s">
        <v>1464</v>
      </c>
      <c r="S815" s="64" t="s">
        <v>1464</v>
      </c>
      <c r="V815" s="64"/>
      <c r="W815" s="64"/>
    </row>
    <row r="816" ht="12.75" customHeight="1">
      <c r="A816" s="88" t="s">
        <v>1534</v>
      </c>
      <c r="B816" s="64" t="s">
        <v>2197</v>
      </c>
      <c r="C816" s="64" t="s">
        <v>1363</v>
      </c>
      <c r="D816" s="64" t="s">
        <v>1211</v>
      </c>
      <c r="E816" s="64" t="s">
        <v>1464</v>
      </c>
      <c r="F816" s="64" t="s">
        <v>1464</v>
      </c>
      <c r="G816" s="64" t="s">
        <v>857</v>
      </c>
      <c r="H816" s="64" t="s">
        <v>3974</v>
      </c>
      <c r="I816" s="64" t="s">
        <v>21</v>
      </c>
      <c r="J816" s="64">
        <v>5750.0</v>
      </c>
      <c r="K816" s="64">
        <v>78.0</v>
      </c>
      <c r="L816" s="64" t="s">
        <v>23</v>
      </c>
      <c r="M816" s="64" t="s">
        <v>23</v>
      </c>
      <c r="N816" s="64" t="s">
        <v>1464</v>
      </c>
      <c r="O816" s="64" t="s">
        <v>5255</v>
      </c>
      <c r="P816" s="64" t="s">
        <v>1464</v>
      </c>
      <c r="Q816" s="64" t="s">
        <v>1496</v>
      </c>
      <c r="R816" s="64" t="s">
        <v>1464</v>
      </c>
      <c r="S816" s="64" t="s">
        <v>1464</v>
      </c>
      <c r="V816" s="64"/>
      <c r="W816" s="64"/>
    </row>
    <row r="817" ht="12.75" customHeight="1">
      <c r="A817" s="88" t="s">
        <v>1539</v>
      </c>
      <c r="B817" s="64" t="s">
        <v>3045</v>
      </c>
      <c r="C817" s="64" t="s">
        <v>1363</v>
      </c>
      <c r="D817" s="64" t="s">
        <v>1211</v>
      </c>
      <c r="E817" s="64" t="s">
        <v>3847</v>
      </c>
      <c r="F817" s="64" t="s">
        <v>104</v>
      </c>
      <c r="G817" s="64" t="s">
        <v>1464</v>
      </c>
      <c r="H817" s="64" t="s">
        <v>3974</v>
      </c>
      <c r="I817" s="64" t="s">
        <v>40</v>
      </c>
      <c r="J817" s="64">
        <v>5000.0</v>
      </c>
      <c r="K817" s="64">
        <v>74.0</v>
      </c>
      <c r="L817" s="64" t="s">
        <v>23</v>
      </c>
      <c r="M817" s="64" t="s">
        <v>35</v>
      </c>
      <c r="N817" s="64" t="s">
        <v>1464</v>
      </c>
      <c r="O817" s="64" t="s">
        <v>5256</v>
      </c>
      <c r="P817" s="64" t="s">
        <v>1464</v>
      </c>
      <c r="Q817" s="64" t="s">
        <v>1491</v>
      </c>
      <c r="R817" s="64" t="s">
        <v>1464</v>
      </c>
      <c r="S817" s="64" t="s">
        <v>1464</v>
      </c>
      <c r="V817" s="64"/>
      <c r="W817" s="64"/>
    </row>
    <row r="818" ht="12.75" customHeight="1">
      <c r="A818" s="88" t="s">
        <v>1587</v>
      </c>
      <c r="B818" s="64" t="s">
        <v>5257</v>
      </c>
      <c r="C818" s="64" t="s">
        <v>1363</v>
      </c>
      <c r="D818" s="64" t="s">
        <v>1211</v>
      </c>
      <c r="E818" s="64" t="s">
        <v>1464</v>
      </c>
      <c r="F818" s="64" t="s">
        <v>1464</v>
      </c>
      <c r="G818" s="64" t="s">
        <v>819</v>
      </c>
      <c r="H818" s="64" t="s">
        <v>3979</v>
      </c>
      <c r="I818" s="64" t="s">
        <v>21</v>
      </c>
      <c r="J818" s="64">
        <v>5500.0</v>
      </c>
      <c r="K818" s="64">
        <v>77.0</v>
      </c>
      <c r="L818" s="64" t="s">
        <v>23</v>
      </c>
      <c r="M818" s="64" t="s">
        <v>23</v>
      </c>
      <c r="N818" s="64" t="s">
        <v>821</v>
      </c>
      <c r="O818" s="64" t="s">
        <v>5258</v>
      </c>
      <c r="P818" s="64" t="s">
        <v>1464</v>
      </c>
      <c r="Q818" s="64" t="s">
        <v>1590</v>
      </c>
      <c r="R818" s="64" t="s">
        <v>1464</v>
      </c>
      <c r="S818" s="64" t="s">
        <v>1464</v>
      </c>
      <c r="V818" s="64"/>
      <c r="W818" s="64"/>
    </row>
    <row r="819" ht="12.75" customHeight="1">
      <c r="A819" s="88" t="s">
        <v>1597</v>
      </c>
      <c r="B819" s="64" t="s">
        <v>2357</v>
      </c>
      <c r="C819" s="64" t="s">
        <v>1363</v>
      </c>
      <c r="D819" s="64" t="s">
        <v>1211</v>
      </c>
      <c r="E819" s="64" t="s">
        <v>1464</v>
      </c>
      <c r="F819" s="64" t="s">
        <v>1464</v>
      </c>
      <c r="G819" s="64" t="s">
        <v>819</v>
      </c>
      <c r="H819" s="64" t="s">
        <v>3979</v>
      </c>
      <c r="I819" s="64" t="s">
        <v>21</v>
      </c>
      <c r="J819" s="64">
        <v>6200.0</v>
      </c>
      <c r="K819" s="64">
        <v>82.0</v>
      </c>
      <c r="L819" s="64" t="s">
        <v>23</v>
      </c>
      <c r="M819" s="64" t="s">
        <v>23</v>
      </c>
      <c r="N819" s="64" t="s">
        <v>35</v>
      </c>
      <c r="O819" s="64" t="s">
        <v>5259</v>
      </c>
      <c r="P819" s="64" t="s">
        <v>1464</v>
      </c>
      <c r="Q819" s="64" t="s">
        <v>1496</v>
      </c>
      <c r="R819" s="64" t="s">
        <v>1464</v>
      </c>
      <c r="S819" s="64" t="s">
        <v>1464</v>
      </c>
      <c r="V819" s="64"/>
      <c r="W819" s="64"/>
    </row>
    <row r="820" ht="12.75" customHeight="1">
      <c r="A820" s="88" t="s">
        <v>1663</v>
      </c>
      <c r="B820" s="64" t="s">
        <v>3507</v>
      </c>
      <c r="C820" s="64" t="s">
        <v>1363</v>
      </c>
      <c r="D820" s="64" t="s">
        <v>1211</v>
      </c>
      <c r="E820" s="64" t="s">
        <v>1464</v>
      </c>
      <c r="F820" s="64" t="s">
        <v>1464</v>
      </c>
      <c r="G820" s="64" t="s">
        <v>819</v>
      </c>
      <c r="H820" s="64" t="s">
        <v>3979</v>
      </c>
      <c r="I820" s="64" t="s">
        <v>21</v>
      </c>
      <c r="J820" s="64">
        <v>5100.0</v>
      </c>
      <c r="K820" s="64">
        <v>78.0</v>
      </c>
      <c r="L820" s="64" t="s">
        <v>23</v>
      </c>
      <c r="M820" s="64" t="s">
        <v>23</v>
      </c>
      <c r="N820" s="64" t="s">
        <v>35</v>
      </c>
      <c r="O820" s="64" t="s">
        <v>5260</v>
      </c>
      <c r="P820" s="64" t="s">
        <v>1464</v>
      </c>
      <c r="Q820" s="64" t="s">
        <v>1491</v>
      </c>
      <c r="R820" s="64" t="s">
        <v>1464</v>
      </c>
      <c r="S820" s="64" t="s">
        <v>1464</v>
      </c>
      <c r="V820" s="89"/>
      <c r="W820" s="64"/>
    </row>
    <row r="821" ht="12.75" customHeight="1">
      <c r="A821" s="88" t="s">
        <v>1782</v>
      </c>
      <c r="B821" s="64" t="s">
        <v>2635</v>
      </c>
      <c r="C821" s="64" t="s">
        <v>1363</v>
      </c>
      <c r="D821" s="64" t="s">
        <v>1211</v>
      </c>
      <c r="E821" s="64" t="s">
        <v>1464</v>
      </c>
      <c r="F821" s="64" t="s">
        <v>1464</v>
      </c>
      <c r="G821" s="64" t="s">
        <v>819</v>
      </c>
      <c r="H821" s="64" t="s">
        <v>3979</v>
      </c>
      <c r="I821" s="64" t="s">
        <v>21</v>
      </c>
      <c r="J821" s="64">
        <v>5400.0</v>
      </c>
      <c r="K821" s="64">
        <v>77.0</v>
      </c>
      <c r="L821" s="64" t="s">
        <v>23</v>
      </c>
      <c r="M821" s="64" t="s">
        <v>23</v>
      </c>
      <c r="N821" s="64" t="s">
        <v>821</v>
      </c>
      <c r="O821" s="64" t="s">
        <v>5261</v>
      </c>
      <c r="P821" s="64" t="s">
        <v>1464</v>
      </c>
      <c r="Q821" s="64" t="s">
        <v>1464</v>
      </c>
      <c r="R821" s="64" t="s">
        <v>1464</v>
      </c>
      <c r="S821" s="64" t="s">
        <v>1464</v>
      </c>
      <c r="V821" s="64"/>
      <c r="W821" s="64"/>
    </row>
    <row r="822" ht="12.75" customHeight="1">
      <c r="A822" s="88" t="s">
        <v>1790</v>
      </c>
      <c r="B822" s="64" t="s">
        <v>3192</v>
      </c>
      <c r="C822" s="64" t="s">
        <v>1363</v>
      </c>
      <c r="D822" s="64" t="s">
        <v>1211</v>
      </c>
      <c r="E822" s="64" t="s">
        <v>1464</v>
      </c>
      <c r="F822" s="64" t="s">
        <v>1464</v>
      </c>
      <c r="G822" s="64" t="s">
        <v>819</v>
      </c>
      <c r="H822" s="64" t="s">
        <v>3979</v>
      </c>
      <c r="I822" s="64" t="s">
        <v>21</v>
      </c>
      <c r="J822" s="64">
        <v>5000.0</v>
      </c>
      <c r="K822" s="64">
        <v>77.0</v>
      </c>
      <c r="L822" s="64" t="s">
        <v>23</v>
      </c>
      <c r="M822" s="64" t="s">
        <v>23</v>
      </c>
      <c r="N822" s="64" t="s">
        <v>821</v>
      </c>
      <c r="O822" s="64" t="s">
        <v>5262</v>
      </c>
      <c r="P822" s="64" t="s">
        <v>1464</v>
      </c>
      <c r="Q822" s="64" t="s">
        <v>1572</v>
      </c>
      <c r="R822" s="64" t="s">
        <v>1464</v>
      </c>
      <c r="S822" s="64" t="s">
        <v>1464</v>
      </c>
      <c r="V822" s="64"/>
      <c r="W822" s="64"/>
    </row>
    <row r="823" ht="12.75" customHeight="1">
      <c r="A823" s="88" t="s">
        <v>1793</v>
      </c>
      <c r="B823" s="64" t="s">
        <v>2071</v>
      </c>
      <c r="C823" s="64" t="s">
        <v>1363</v>
      </c>
      <c r="D823" s="64" t="s">
        <v>1211</v>
      </c>
      <c r="E823" s="64" t="s">
        <v>3847</v>
      </c>
      <c r="F823" s="64" t="s">
        <v>104</v>
      </c>
      <c r="G823" s="64" t="s">
        <v>1464</v>
      </c>
      <c r="H823" s="64" t="s">
        <v>3979</v>
      </c>
      <c r="I823" s="64" t="s">
        <v>40</v>
      </c>
      <c r="J823" s="64">
        <v>7300.0</v>
      </c>
      <c r="K823" s="64">
        <v>87.0</v>
      </c>
      <c r="L823" s="64" t="s">
        <v>23</v>
      </c>
      <c r="M823" s="64" t="s">
        <v>40</v>
      </c>
      <c r="N823" s="64" t="s">
        <v>821</v>
      </c>
      <c r="O823" s="64" t="s">
        <v>5263</v>
      </c>
      <c r="P823" s="64" t="s">
        <v>1464</v>
      </c>
      <c r="Q823" s="64" t="s">
        <v>1514</v>
      </c>
      <c r="R823" s="64" t="s">
        <v>1464</v>
      </c>
      <c r="S823" s="64" t="s">
        <v>1464</v>
      </c>
      <c r="V823" s="64"/>
      <c r="W823" s="64"/>
    </row>
    <row r="824" ht="12.75" customHeight="1">
      <c r="A824" s="88" t="s">
        <v>1825</v>
      </c>
      <c r="B824" s="64" t="s">
        <v>1924</v>
      </c>
      <c r="C824" s="64" t="s">
        <v>1363</v>
      </c>
      <c r="D824" s="64" t="s">
        <v>1211</v>
      </c>
      <c r="E824" s="64" t="s">
        <v>1464</v>
      </c>
      <c r="F824" s="64" t="s">
        <v>1464</v>
      </c>
      <c r="G824" s="64" t="s">
        <v>857</v>
      </c>
      <c r="H824" s="64" t="s">
        <v>3982</v>
      </c>
      <c r="I824" s="64" t="s">
        <v>21</v>
      </c>
      <c r="J824" s="64">
        <v>5500.0</v>
      </c>
      <c r="K824" s="64">
        <v>78.0</v>
      </c>
      <c r="L824" s="64" t="s">
        <v>23</v>
      </c>
      <c r="M824" s="64" t="s">
        <v>23</v>
      </c>
      <c r="N824" s="64" t="s">
        <v>814</v>
      </c>
      <c r="O824" s="64" t="s">
        <v>5264</v>
      </c>
      <c r="P824" s="64" t="s">
        <v>1464</v>
      </c>
      <c r="Q824" s="64" t="s">
        <v>1464</v>
      </c>
      <c r="R824" s="64" t="s">
        <v>1464</v>
      </c>
      <c r="S824" s="64" t="s">
        <v>1464</v>
      </c>
      <c r="V824" s="64"/>
      <c r="W824" s="64"/>
    </row>
    <row r="825" ht="12.75" customHeight="1">
      <c r="A825" s="88" t="s">
        <v>1832</v>
      </c>
      <c r="B825" s="64" t="s">
        <v>3449</v>
      </c>
      <c r="C825" s="64" t="s">
        <v>1363</v>
      </c>
      <c r="D825" s="64" t="s">
        <v>1211</v>
      </c>
      <c r="E825" s="64" t="s">
        <v>1464</v>
      </c>
      <c r="F825" s="64" t="s">
        <v>1464</v>
      </c>
      <c r="G825" s="64" t="s">
        <v>857</v>
      </c>
      <c r="H825" s="64" t="s">
        <v>3982</v>
      </c>
      <c r="I825" s="64" t="s">
        <v>21</v>
      </c>
      <c r="J825" s="64">
        <v>4100.0</v>
      </c>
      <c r="K825" s="64">
        <v>72.0</v>
      </c>
      <c r="L825" s="64" t="s">
        <v>23</v>
      </c>
      <c r="M825" s="64" t="s">
        <v>23</v>
      </c>
      <c r="N825" s="64" t="s">
        <v>814</v>
      </c>
      <c r="O825" s="64" t="s">
        <v>5265</v>
      </c>
      <c r="P825" s="64" t="s">
        <v>1464</v>
      </c>
      <c r="Q825" s="64" t="s">
        <v>1464</v>
      </c>
      <c r="R825" s="64" t="s">
        <v>1464</v>
      </c>
      <c r="S825" s="64" t="s">
        <v>1464</v>
      </c>
      <c r="V825" s="64"/>
      <c r="W825" s="64"/>
    </row>
    <row r="826" ht="12.75" customHeight="1">
      <c r="A826" s="88" t="s">
        <v>1804</v>
      </c>
      <c r="B826" s="64" t="s">
        <v>2089</v>
      </c>
      <c r="C826" s="64" t="s">
        <v>1363</v>
      </c>
      <c r="D826" s="64" t="s">
        <v>1211</v>
      </c>
      <c r="E826" s="64" t="s">
        <v>1464</v>
      </c>
      <c r="F826" s="64" t="s">
        <v>1464</v>
      </c>
      <c r="G826" s="64" t="s">
        <v>857</v>
      </c>
      <c r="H826" s="64" t="s">
        <v>3982</v>
      </c>
      <c r="I826" s="64" t="s">
        <v>21</v>
      </c>
      <c r="J826" s="64">
        <v>4700.0</v>
      </c>
      <c r="K826" s="64">
        <v>74.0</v>
      </c>
      <c r="L826" s="64" t="s">
        <v>23</v>
      </c>
      <c r="M826" s="64" t="s">
        <v>23</v>
      </c>
      <c r="N826" s="64" t="s">
        <v>814</v>
      </c>
      <c r="O826" s="64" t="s">
        <v>5266</v>
      </c>
      <c r="P826" s="64" t="s">
        <v>1464</v>
      </c>
      <c r="Q826" s="64" t="s">
        <v>1464</v>
      </c>
      <c r="R826" s="64" t="s">
        <v>1464</v>
      </c>
      <c r="S826" s="64" t="s">
        <v>1464</v>
      </c>
      <c r="V826" s="64"/>
      <c r="W826" s="64"/>
    </row>
    <row r="827" ht="12.75" customHeight="1">
      <c r="A827" s="88" t="s">
        <v>1801</v>
      </c>
      <c r="B827" s="64" t="s">
        <v>2339</v>
      </c>
      <c r="C827" s="64" t="s">
        <v>1363</v>
      </c>
      <c r="D827" s="64" t="s">
        <v>1211</v>
      </c>
      <c r="E827" s="64" t="s">
        <v>1464</v>
      </c>
      <c r="F827" s="64" t="s">
        <v>1464</v>
      </c>
      <c r="G827" s="64" t="s">
        <v>857</v>
      </c>
      <c r="H827" s="64" t="s">
        <v>3982</v>
      </c>
      <c r="I827" s="64" t="s">
        <v>21</v>
      </c>
      <c r="J827" s="64">
        <v>5000.0</v>
      </c>
      <c r="K827" s="64">
        <v>74.0</v>
      </c>
      <c r="L827" s="64" t="s">
        <v>23</v>
      </c>
      <c r="M827" s="64" t="s">
        <v>23</v>
      </c>
      <c r="N827" s="64" t="s">
        <v>814</v>
      </c>
      <c r="O827" s="64" t="s">
        <v>5267</v>
      </c>
      <c r="P827" s="64" t="s">
        <v>816</v>
      </c>
      <c r="Q827" s="64" t="s">
        <v>1464</v>
      </c>
      <c r="R827" s="64" t="s">
        <v>1464</v>
      </c>
      <c r="S827" s="64" t="s">
        <v>1464</v>
      </c>
      <c r="V827" s="64"/>
      <c r="W827" s="64"/>
    </row>
    <row r="828" ht="12.75" customHeight="1">
      <c r="A828" s="88" t="s">
        <v>1850</v>
      </c>
      <c r="B828" s="64" t="s">
        <v>2335</v>
      </c>
      <c r="C828" s="64" t="s">
        <v>1363</v>
      </c>
      <c r="D828" s="64" t="s">
        <v>1211</v>
      </c>
      <c r="E828" s="64" t="s">
        <v>1479</v>
      </c>
      <c r="F828" s="64" t="s">
        <v>850</v>
      </c>
      <c r="G828" s="64" t="s">
        <v>1464</v>
      </c>
      <c r="H828" s="64" t="s">
        <v>3982</v>
      </c>
      <c r="I828" s="64" t="s">
        <v>40</v>
      </c>
      <c r="J828" s="64">
        <v>7000.0</v>
      </c>
      <c r="K828" s="64">
        <v>83.0</v>
      </c>
      <c r="L828" s="64" t="s">
        <v>23</v>
      </c>
      <c r="M828" s="64" t="s">
        <v>23</v>
      </c>
      <c r="N828" s="64" t="s">
        <v>35</v>
      </c>
      <c r="O828" s="64" t="s">
        <v>5268</v>
      </c>
      <c r="P828" s="64" t="s">
        <v>1464</v>
      </c>
      <c r="Q828" s="64" t="s">
        <v>1514</v>
      </c>
      <c r="R828" s="64" t="s">
        <v>1464</v>
      </c>
      <c r="S828" s="64" t="s">
        <v>1464</v>
      </c>
      <c r="V828" s="64"/>
      <c r="W828" s="64"/>
    </row>
    <row r="829" ht="12.75" customHeight="1">
      <c r="A829" s="88" t="s">
        <v>1856</v>
      </c>
      <c r="B829" s="64" t="s">
        <v>1780</v>
      </c>
      <c r="C829" s="64" t="s">
        <v>1363</v>
      </c>
      <c r="D829" s="64" t="s">
        <v>1211</v>
      </c>
      <c r="E829" s="64" t="s">
        <v>1692</v>
      </c>
      <c r="F829" s="64" t="s">
        <v>5269</v>
      </c>
      <c r="G829" s="64" t="s">
        <v>1464</v>
      </c>
      <c r="H829" s="64" t="s">
        <v>3982</v>
      </c>
      <c r="I829" s="64" t="s">
        <v>40</v>
      </c>
      <c r="J829" s="64">
        <v>4400.0</v>
      </c>
      <c r="K829" s="64">
        <v>72.0</v>
      </c>
      <c r="L829" s="64" t="s">
        <v>23</v>
      </c>
      <c r="M829" s="64" t="s">
        <v>23</v>
      </c>
      <c r="N829" s="64" t="s">
        <v>814</v>
      </c>
      <c r="O829" s="64" t="s">
        <v>5270</v>
      </c>
      <c r="P829" s="64" t="s">
        <v>1464</v>
      </c>
      <c r="Q829" s="64" t="s">
        <v>1555</v>
      </c>
      <c r="R829" s="64" t="s">
        <v>1464</v>
      </c>
      <c r="S829" s="64" t="s">
        <v>1464</v>
      </c>
      <c r="V829" s="64"/>
      <c r="W829" s="64"/>
    </row>
    <row r="830" ht="12.75" customHeight="1">
      <c r="A830" s="88" t="s">
        <v>1890</v>
      </c>
      <c r="B830" s="64" t="s">
        <v>3068</v>
      </c>
      <c r="C830" s="64" t="s">
        <v>1363</v>
      </c>
      <c r="D830" s="64" t="s">
        <v>1211</v>
      </c>
      <c r="E830" s="64" t="s">
        <v>1464</v>
      </c>
      <c r="F830" s="64" t="s">
        <v>1464</v>
      </c>
      <c r="G830" s="64" t="s">
        <v>819</v>
      </c>
      <c r="H830" s="64" t="s">
        <v>3982</v>
      </c>
      <c r="I830" s="64" t="s">
        <v>21</v>
      </c>
      <c r="J830" s="64">
        <v>4900.0</v>
      </c>
      <c r="K830" s="64">
        <v>74.0</v>
      </c>
      <c r="L830" s="64" t="s">
        <v>23</v>
      </c>
      <c r="M830" s="64" t="s">
        <v>23</v>
      </c>
      <c r="N830" s="64" t="s">
        <v>814</v>
      </c>
      <c r="O830" s="64" t="s">
        <v>5271</v>
      </c>
      <c r="P830" s="64" t="s">
        <v>1464</v>
      </c>
      <c r="Q830" s="64" t="s">
        <v>1491</v>
      </c>
      <c r="R830" s="64" t="s">
        <v>1464</v>
      </c>
      <c r="S830" s="64" t="s">
        <v>1464</v>
      </c>
      <c r="V830" s="64"/>
      <c r="W830" s="64"/>
    </row>
    <row r="831" ht="12.75" customHeight="1">
      <c r="A831" s="88" t="s">
        <v>1916</v>
      </c>
      <c r="B831" s="64" t="s">
        <v>1740</v>
      </c>
      <c r="C831" s="64" t="s">
        <v>1363</v>
      </c>
      <c r="D831" s="64" t="s">
        <v>1211</v>
      </c>
      <c r="E831" s="64" t="s">
        <v>1464</v>
      </c>
      <c r="F831" s="64" t="s">
        <v>1464</v>
      </c>
      <c r="G831" s="64" t="s">
        <v>819</v>
      </c>
      <c r="H831" s="64" t="s">
        <v>3982</v>
      </c>
      <c r="I831" s="64" t="s">
        <v>21</v>
      </c>
      <c r="J831" s="64">
        <v>5400.0</v>
      </c>
      <c r="K831" s="64">
        <v>76.0</v>
      </c>
      <c r="L831" s="64" t="s">
        <v>23</v>
      </c>
      <c r="M831" s="64" t="s">
        <v>23</v>
      </c>
      <c r="N831" s="64" t="s">
        <v>814</v>
      </c>
      <c r="O831" s="64" t="s">
        <v>5272</v>
      </c>
      <c r="P831" s="64" t="s">
        <v>1464</v>
      </c>
      <c r="Q831" s="64" t="s">
        <v>1464</v>
      </c>
      <c r="R831" s="64" t="s">
        <v>1464</v>
      </c>
      <c r="S831" s="64" t="s">
        <v>1464</v>
      </c>
      <c r="V831" s="64"/>
      <c r="W831" s="64"/>
    </row>
    <row r="832" ht="12.75" customHeight="1">
      <c r="A832" s="88" t="s">
        <v>1955</v>
      </c>
      <c r="B832" s="64" t="s">
        <v>2735</v>
      </c>
      <c r="C832" s="64" t="s">
        <v>1363</v>
      </c>
      <c r="D832" s="64" t="s">
        <v>1211</v>
      </c>
      <c r="E832" s="64" t="s">
        <v>1464</v>
      </c>
      <c r="F832" s="64" t="s">
        <v>1464</v>
      </c>
      <c r="G832" s="64" t="s">
        <v>819</v>
      </c>
      <c r="H832" s="64" t="s">
        <v>3982</v>
      </c>
      <c r="I832" s="64" t="s">
        <v>21</v>
      </c>
      <c r="J832" s="64">
        <v>5700.0</v>
      </c>
      <c r="K832" s="64">
        <v>78.0</v>
      </c>
      <c r="L832" s="64" t="s">
        <v>23</v>
      </c>
      <c r="M832" s="64" t="s">
        <v>23</v>
      </c>
      <c r="N832" s="64" t="s">
        <v>821</v>
      </c>
      <c r="O832" s="64" t="s">
        <v>5273</v>
      </c>
      <c r="P832" s="64" t="s">
        <v>816</v>
      </c>
      <c r="Q832" s="64" t="s">
        <v>1590</v>
      </c>
      <c r="R832" s="64" t="s">
        <v>1464</v>
      </c>
      <c r="S832" s="64" t="s">
        <v>1464</v>
      </c>
      <c r="V832" s="64"/>
      <c r="W832" s="64"/>
    </row>
    <row r="833" ht="12.75" customHeight="1">
      <c r="A833" s="88" t="s">
        <v>1898</v>
      </c>
      <c r="B833" s="64" t="s">
        <v>5274</v>
      </c>
      <c r="C833" s="64" t="s">
        <v>1363</v>
      </c>
      <c r="D833" s="64" t="s">
        <v>1211</v>
      </c>
      <c r="E833" s="64" t="s">
        <v>1464</v>
      </c>
      <c r="F833" s="64" t="s">
        <v>1464</v>
      </c>
      <c r="G833" s="64" t="s">
        <v>819</v>
      </c>
      <c r="H833" s="64" t="s">
        <v>3995</v>
      </c>
      <c r="I833" s="64" t="s">
        <v>21</v>
      </c>
      <c r="J833" s="64">
        <v>5000.0</v>
      </c>
      <c r="K833" s="64">
        <v>76.0</v>
      </c>
      <c r="L833" s="64" t="s">
        <v>23</v>
      </c>
      <c r="M833" s="64" t="s">
        <v>23</v>
      </c>
      <c r="N833" s="64" t="s">
        <v>1464</v>
      </c>
      <c r="O833" s="64" t="s">
        <v>5275</v>
      </c>
      <c r="P833" s="64" t="s">
        <v>1464</v>
      </c>
      <c r="Q833" s="64" t="s">
        <v>1491</v>
      </c>
      <c r="R833" s="64" t="s">
        <v>1464</v>
      </c>
      <c r="S833" s="64" t="s">
        <v>1464</v>
      </c>
      <c r="V833" s="64"/>
      <c r="W833" s="64"/>
    </row>
    <row r="834" ht="12.75" customHeight="1">
      <c r="A834" s="88" t="s">
        <v>1939</v>
      </c>
      <c r="B834" s="64" t="s">
        <v>3196</v>
      </c>
      <c r="C834" s="64" t="s">
        <v>1363</v>
      </c>
      <c r="D834" s="64" t="s">
        <v>1211</v>
      </c>
      <c r="E834" s="64" t="s">
        <v>1464</v>
      </c>
      <c r="F834" s="64" t="s">
        <v>1464</v>
      </c>
      <c r="G834" s="64" t="s">
        <v>819</v>
      </c>
      <c r="H834" s="64" t="s">
        <v>3995</v>
      </c>
      <c r="I834" s="64" t="s">
        <v>21</v>
      </c>
      <c r="J834" s="64">
        <v>6100.0</v>
      </c>
      <c r="K834" s="64">
        <v>76.0</v>
      </c>
      <c r="L834" s="64" t="s">
        <v>23</v>
      </c>
      <c r="M834" s="64" t="s">
        <v>23</v>
      </c>
      <c r="N834" s="64" t="s">
        <v>821</v>
      </c>
      <c r="O834" s="64" t="s">
        <v>5276</v>
      </c>
      <c r="P834" s="64" t="s">
        <v>1464</v>
      </c>
      <c r="Q834" s="64" t="s">
        <v>1646</v>
      </c>
      <c r="R834" s="64" t="s">
        <v>1464</v>
      </c>
      <c r="S834" s="64" t="s">
        <v>1464</v>
      </c>
      <c r="V834" s="64"/>
      <c r="W834" s="64"/>
    </row>
    <row r="835" ht="12.75" customHeight="1">
      <c r="A835" s="88" t="s">
        <v>1958</v>
      </c>
      <c r="B835" s="64" t="s">
        <v>3507</v>
      </c>
      <c r="C835" s="64" t="s">
        <v>1363</v>
      </c>
      <c r="D835" s="64" t="s">
        <v>1211</v>
      </c>
      <c r="E835" s="64" t="s">
        <v>1464</v>
      </c>
      <c r="F835" s="64" t="s">
        <v>1464</v>
      </c>
      <c r="G835" s="64" t="s">
        <v>819</v>
      </c>
      <c r="H835" s="64" t="s">
        <v>3995</v>
      </c>
      <c r="I835" s="64" t="s">
        <v>21</v>
      </c>
      <c r="J835" s="64">
        <v>8300.0</v>
      </c>
      <c r="K835" s="64">
        <v>91.0</v>
      </c>
      <c r="L835" s="64" t="s">
        <v>23</v>
      </c>
      <c r="M835" s="64" t="s">
        <v>23</v>
      </c>
      <c r="N835" s="64" t="s">
        <v>821</v>
      </c>
      <c r="O835" s="64" t="s">
        <v>5277</v>
      </c>
      <c r="P835" s="64" t="s">
        <v>1464</v>
      </c>
      <c r="Q835" s="64" t="s">
        <v>1486</v>
      </c>
      <c r="R835" s="64" t="s">
        <v>1464</v>
      </c>
      <c r="S835" s="64" t="s">
        <v>1464</v>
      </c>
      <c r="V835" s="64"/>
      <c r="W835" s="64"/>
    </row>
    <row r="836" ht="12.75" customHeight="1">
      <c r="A836" s="88" t="s">
        <v>1997</v>
      </c>
      <c r="B836" s="64" t="s">
        <v>5278</v>
      </c>
      <c r="C836" s="64" t="s">
        <v>1363</v>
      </c>
      <c r="D836" s="64" t="s">
        <v>1211</v>
      </c>
      <c r="E836" s="64" t="s">
        <v>3847</v>
      </c>
      <c r="F836" s="64" t="s">
        <v>104</v>
      </c>
      <c r="G836" s="64" t="s">
        <v>1464</v>
      </c>
      <c r="H836" s="64" t="s">
        <v>3995</v>
      </c>
      <c r="I836" s="64" t="s">
        <v>40</v>
      </c>
      <c r="J836" s="64">
        <v>8200.0</v>
      </c>
      <c r="K836" s="64">
        <v>88.0</v>
      </c>
      <c r="L836" s="64" t="s">
        <v>23</v>
      </c>
      <c r="M836" s="64" t="s">
        <v>23</v>
      </c>
      <c r="N836" s="64" t="s">
        <v>821</v>
      </c>
      <c r="O836" s="64" t="s">
        <v>5279</v>
      </c>
      <c r="P836" s="64" t="s">
        <v>1464</v>
      </c>
      <c r="Q836" s="64" t="s">
        <v>1486</v>
      </c>
      <c r="R836" s="64" t="s">
        <v>1464</v>
      </c>
      <c r="S836" s="64" t="s">
        <v>1464</v>
      </c>
      <c r="V836" s="64"/>
      <c r="W836" s="64"/>
    </row>
    <row r="837" ht="12.75" customHeight="1">
      <c r="A837" s="88" t="s">
        <v>2030</v>
      </c>
      <c r="B837" s="64" t="s">
        <v>5280</v>
      </c>
      <c r="C837" s="64" t="s">
        <v>1363</v>
      </c>
      <c r="D837" s="64" t="s">
        <v>1211</v>
      </c>
      <c r="E837" s="64" t="s">
        <v>2838</v>
      </c>
      <c r="F837" s="64" t="s">
        <v>886</v>
      </c>
      <c r="G837" s="64" t="s">
        <v>1464</v>
      </c>
      <c r="H837" s="64" t="s">
        <v>3995</v>
      </c>
      <c r="I837" s="64" t="s">
        <v>40</v>
      </c>
      <c r="J837" s="64">
        <v>9400.0</v>
      </c>
      <c r="K837" s="64">
        <v>92.0</v>
      </c>
      <c r="L837" s="64" t="s">
        <v>23</v>
      </c>
      <c r="M837" s="64" t="s">
        <v>23</v>
      </c>
      <c r="N837" s="64" t="s">
        <v>814</v>
      </c>
      <c r="O837" s="64" t="s">
        <v>5281</v>
      </c>
      <c r="P837" s="64" t="s">
        <v>1464</v>
      </c>
      <c r="Q837" s="64" t="s">
        <v>1464</v>
      </c>
      <c r="R837" s="64" t="s">
        <v>1464</v>
      </c>
      <c r="S837" s="64" t="s">
        <v>1464</v>
      </c>
      <c r="V837" s="64"/>
      <c r="W837" s="64"/>
    </row>
    <row r="838" ht="12.75" customHeight="1">
      <c r="A838" s="88" t="s">
        <v>2024</v>
      </c>
      <c r="B838" s="64" t="s">
        <v>2217</v>
      </c>
      <c r="C838" s="64" t="s">
        <v>1363</v>
      </c>
      <c r="D838" s="64" t="s">
        <v>1211</v>
      </c>
      <c r="E838" s="64" t="s">
        <v>1464</v>
      </c>
      <c r="F838" s="64" t="s">
        <v>1464</v>
      </c>
      <c r="G838" s="64" t="s">
        <v>857</v>
      </c>
      <c r="H838" s="64" t="s">
        <v>3995</v>
      </c>
      <c r="I838" s="64" t="s">
        <v>21</v>
      </c>
      <c r="J838" s="64">
        <v>5500.0</v>
      </c>
      <c r="K838" s="64">
        <v>78.0</v>
      </c>
      <c r="L838" s="64" t="s">
        <v>23</v>
      </c>
      <c r="M838" s="64" t="s">
        <v>23</v>
      </c>
      <c r="N838" s="64" t="s">
        <v>814</v>
      </c>
      <c r="O838" s="64" t="s">
        <v>5282</v>
      </c>
      <c r="P838" s="64" t="s">
        <v>1464</v>
      </c>
      <c r="Q838" s="64" t="s">
        <v>1464</v>
      </c>
      <c r="R838" s="64" t="s">
        <v>1464</v>
      </c>
      <c r="S838" s="64" t="s">
        <v>1464</v>
      </c>
      <c r="V838" s="64"/>
      <c r="W838" s="64"/>
    </row>
    <row r="839" ht="12.75" customHeight="1">
      <c r="A839" s="88" t="s">
        <v>2066</v>
      </c>
      <c r="B839" s="64" t="s">
        <v>2760</v>
      </c>
      <c r="C839" s="64" t="s">
        <v>1363</v>
      </c>
      <c r="D839" s="64" t="s">
        <v>1211</v>
      </c>
      <c r="E839" s="64" t="s">
        <v>1862</v>
      </c>
      <c r="F839" s="64" t="s">
        <v>845</v>
      </c>
      <c r="G839" s="64" t="s">
        <v>1464</v>
      </c>
      <c r="H839" s="64" t="s">
        <v>3995</v>
      </c>
      <c r="I839" s="64" t="s">
        <v>40</v>
      </c>
      <c r="J839" s="64">
        <v>5800.0</v>
      </c>
      <c r="K839" s="64">
        <v>79.0</v>
      </c>
      <c r="L839" s="64" t="s">
        <v>23</v>
      </c>
      <c r="M839" s="64" t="s">
        <v>23</v>
      </c>
      <c r="N839" s="64" t="s">
        <v>1464</v>
      </c>
      <c r="O839" s="64" t="s">
        <v>5283</v>
      </c>
      <c r="P839" s="64" t="s">
        <v>1464</v>
      </c>
      <c r="Q839" s="64" t="s">
        <v>1464</v>
      </c>
      <c r="R839" s="64" t="s">
        <v>1464</v>
      </c>
      <c r="S839" s="64" t="s">
        <v>1464</v>
      </c>
      <c r="V839" s="64"/>
      <c r="W839" s="64"/>
    </row>
    <row r="840" ht="12.75" customHeight="1">
      <c r="A840" s="88" t="s">
        <v>2110</v>
      </c>
      <c r="B840" s="64" t="s">
        <v>5284</v>
      </c>
      <c r="C840" s="64" t="s">
        <v>1363</v>
      </c>
      <c r="D840" s="64" t="s">
        <v>1211</v>
      </c>
      <c r="E840" s="64" t="s">
        <v>1862</v>
      </c>
      <c r="F840" s="64" t="s">
        <v>845</v>
      </c>
      <c r="G840" s="64" t="s">
        <v>1464</v>
      </c>
      <c r="H840" s="64" t="s">
        <v>3995</v>
      </c>
      <c r="I840" s="64" t="s">
        <v>40</v>
      </c>
      <c r="J840" s="64">
        <v>5000.0</v>
      </c>
      <c r="K840" s="64">
        <v>76.0</v>
      </c>
      <c r="L840" s="64" t="s">
        <v>23</v>
      </c>
      <c r="M840" s="64" t="s">
        <v>23</v>
      </c>
      <c r="N840" s="64" t="s">
        <v>814</v>
      </c>
      <c r="O840" s="64" t="s">
        <v>5285</v>
      </c>
      <c r="P840" s="64" t="s">
        <v>1464</v>
      </c>
      <c r="Q840" s="64" t="s">
        <v>1464</v>
      </c>
      <c r="R840" s="64" t="s">
        <v>1464</v>
      </c>
      <c r="S840" s="64" t="s">
        <v>1464</v>
      </c>
      <c r="V840" s="64"/>
      <c r="W840" s="64"/>
    </row>
    <row r="841" ht="12.75" customHeight="1">
      <c r="A841" s="88" t="s">
        <v>2095</v>
      </c>
      <c r="B841" s="64" t="s">
        <v>1914</v>
      </c>
      <c r="C841" s="64" t="s">
        <v>1363</v>
      </c>
      <c r="D841" s="64" t="s">
        <v>1211</v>
      </c>
      <c r="E841" s="64" t="s">
        <v>1464</v>
      </c>
      <c r="F841" s="64" t="s">
        <v>1464</v>
      </c>
      <c r="G841" s="64" t="s">
        <v>857</v>
      </c>
      <c r="H841" s="64" t="s">
        <v>4002</v>
      </c>
      <c r="I841" s="64" t="s">
        <v>21</v>
      </c>
      <c r="J841" s="64">
        <v>4800.0</v>
      </c>
      <c r="K841" s="64">
        <v>76.0</v>
      </c>
      <c r="L841" s="64" t="s">
        <v>23</v>
      </c>
      <c r="M841" s="64" t="s">
        <v>23</v>
      </c>
      <c r="N841" s="64" t="s">
        <v>35</v>
      </c>
      <c r="O841" s="64" t="s">
        <v>5286</v>
      </c>
      <c r="P841" s="64" t="s">
        <v>1464</v>
      </c>
      <c r="Q841" s="64" t="s">
        <v>1491</v>
      </c>
      <c r="R841" s="64" t="s">
        <v>1464</v>
      </c>
      <c r="S841" s="64" t="s">
        <v>1464</v>
      </c>
      <c r="V841" s="64"/>
      <c r="W841" s="64"/>
    </row>
    <row r="842" ht="12.75" customHeight="1">
      <c r="A842" s="88" t="s">
        <v>2130</v>
      </c>
      <c r="B842" s="64" t="s">
        <v>5287</v>
      </c>
      <c r="C842" s="64" t="s">
        <v>1363</v>
      </c>
      <c r="D842" s="64" t="s">
        <v>1211</v>
      </c>
      <c r="E842" s="64" t="s">
        <v>2459</v>
      </c>
      <c r="F842" s="64" t="s">
        <v>343</v>
      </c>
      <c r="G842" s="64" t="s">
        <v>1464</v>
      </c>
      <c r="H842" s="64" t="s">
        <v>4002</v>
      </c>
      <c r="I842" s="64" t="s">
        <v>40</v>
      </c>
      <c r="J842" s="64">
        <v>4600.0</v>
      </c>
      <c r="K842" s="64">
        <v>74.0</v>
      </c>
      <c r="L842" s="64" t="s">
        <v>23</v>
      </c>
      <c r="M842" s="64" t="s">
        <v>23</v>
      </c>
      <c r="N842" s="64" t="s">
        <v>35</v>
      </c>
      <c r="O842" s="64" t="s">
        <v>5288</v>
      </c>
      <c r="P842" s="64" t="s">
        <v>1464</v>
      </c>
      <c r="Q842" s="64" t="s">
        <v>1491</v>
      </c>
      <c r="R842" s="64" t="s">
        <v>1464</v>
      </c>
      <c r="S842" s="64" t="s">
        <v>1464</v>
      </c>
      <c r="V842" s="64"/>
      <c r="W842" s="64"/>
    </row>
    <row r="843" ht="12.75" customHeight="1">
      <c r="A843" s="88" t="s">
        <v>3306</v>
      </c>
      <c r="B843" s="64" t="s">
        <v>3121</v>
      </c>
      <c r="C843" s="64" t="s">
        <v>1363</v>
      </c>
      <c r="D843" s="64" t="s">
        <v>1211</v>
      </c>
      <c r="E843" s="64" t="s">
        <v>1464</v>
      </c>
      <c r="F843" s="64" t="s">
        <v>1464</v>
      </c>
      <c r="G843" s="64" t="s">
        <v>819</v>
      </c>
      <c r="H843" s="64" t="s">
        <v>4002</v>
      </c>
      <c r="I843" s="64" t="s">
        <v>21</v>
      </c>
      <c r="J843" s="64">
        <v>5800.0</v>
      </c>
      <c r="K843" s="64">
        <v>76.0</v>
      </c>
      <c r="L843" s="64" t="s">
        <v>23</v>
      </c>
      <c r="M843" s="64" t="s">
        <v>23</v>
      </c>
      <c r="N843" s="64" t="s">
        <v>814</v>
      </c>
      <c r="O843" s="64" t="s">
        <v>5289</v>
      </c>
      <c r="P843" s="64" t="s">
        <v>1464</v>
      </c>
      <c r="Q843" s="64" t="s">
        <v>1572</v>
      </c>
      <c r="R843" s="64" t="s">
        <v>1464</v>
      </c>
      <c r="S843" s="64" t="s">
        <v>1464</v>
      </c>
      <c r="V843" s="64"/>
      <c r="W843" s="64"/>
    </row>
    <row r="844" ht="12.75" customHeight="1">
      <c r="A844" s="88" t="s">
        <v>2387</v>
      </c>
      <c r="B844" s="64" t="s">
        <v>1805</v>
      </c>
      <c r="C844" s="64" t="s">
        <v>1363</v>
      </c>
      <c r="D844" s="64" t="s">
        <v>1211</v>
      </c>
      <c r="E844" s="64" t="s">
        <v>1606</v>
      </c>
      <c r="F844" s="64" t="s">
        <v>856</v>
      </c>
      <c r="G844" s="64" t="s">
        <v>1464</v>
      </c>
      <c r="H844" s="64" t="s">
        <v>4004</v>
      </c>
      <c r="I844" s="64" t="s">
        <v>40</v>
      </c>
      <c r="J844" s="64">
        <v>5600.0</v>
      </c>
      <c r="K844" s="64">
        <v>76.0</v>
      </c>
      <c r="L844" s="64" t="s">
        <v>23</v>
      </c>
      <c r="M844" s="64" t="s">
        <v>23</v>
      </c>
      <c r="N844" s="64" t="s">
        <v>814</v>
      </c>
      <c r="O844" s="64" t="s">
        <v>5290</v>
      </c>
      <c r="P844" s="64" t="s">
        <v>1464</v>
      </c>
      <c r="Q844" s="64" t="s">
        <v>1464</v>
      </c>
      <c r="R844" s="64" t="s">
        <v>1464</v>
      </c>
      <c r="S844" s="64" t="s">
        <v>1464</v>
      </c>
      <c r="V844" s="64"/>
      <c r="W844" s="64"/>
    </row>
    <row r="845" ht="12.75" customHeight="1">
      <c r="A845" s="88" t="s">
        <v>2375</v>
      </c>
      <c r="B845" s="64" t="s">
        <v>5291</v>
      </c>
      <c r="C845" s="64" t="s">
        <v>1363</v>
      </c>
      <c r="D845" s="64" t="s">
        <v>1211</v>
      </c>
      <c r="E845" s="64" t="s">
        <v>1606</v>
      </c>
      <c r="F845" s="64" t="s">
        <v>856</v>
      </c>
      <c r="G845" s="64" t="s">
        <v>1464</v>
      </c>
      <c r="H845" s="64" t="s">
        <v>4004</v>
      </c>
      <c r="I845" s="64" t="s">
        <v>40</v>
      </c>
      <c r="J845" s="64">
        <v>4400.0</v>
      </c>
      <c r="K845" s="64">
        <v>71.0</v>
      </c>
      <c r="L845" s="64" t="s">
        <v>23</v>
      </c>
      <c r="M845" s="64" t="s">
        <v>23</v>
      </c>
      <c r="N845" s="64" t="s">
        <v>814</v>
      </c>
      <c r="O845" s="64" t="s">
        <v>5292</v>
      </c>
      <c r="P845" s="64" t="s">
        <v>1464</v>
      </c>
      <c r="Q845" s="64" t="s">
        <v>1491</v>
      </c>
      <c r="R845" s="64" t="s">
        <v>1464</v>
      </c>
      <c r="S845" s="64" t="s">
        <v>1464</v>
      </c>
      <c r="V845" s="64"/>
      <c r="W845" s="64"/>
    </row>
    <row r="846" ht="12.75" customHeight="1">
      <c r="A846" s="88" t="s">
        <v>2384</v>
      </c>
      <c r="B846" s="64" t="s">
        <v>3023</v>
      </c>
      <c r="C846" s="64" t="s">
        <v>1363</v>
      </c>
      <c r="D846" s="64" t="s">
        <v>1211</v>
      </c>
      <c r="E846" s="64" t="s">
        <v>1464</v>
      </c>
      <c r="F846" s="64" t="s">
        <v>1464</v>
      </c>
      <c r="G846" s="64" t="s">
        <v>857</v>
      </c>
      <c r="H846" s="64" t="s">
        <v>4004</v>
      </c>
      <c r="I846" s="64" t="s">
        <v>21</v>
      </c>
      <c r="J846" s="64">
        <v>5300.0</v>
      </c>
      <c r="K846" s="64">
        <v>74.0</v>
      </c>
      <c r="L846" s="64" t="s">
        <v>23</v>
      </c>
      <c r="M846" s="64" t="s">
        <v>23</v>
      </c>
      <c r="N846" s="64" t="s">
        <v>814</v>
      </c>
      <c r="O846" s="64" t="s">
        <v>5293</v>
      </c>
      <c r="P846" s="64" t="s">
        <v>1464</v>
      </c>
      <c r="Q846" s="64" t="s">
        <v>1464</v>
      </c>
      <c r="R846" s="64" t="s">
        <v>1464</v>
      </c>
      <c r="S846" s="64" t="s">
        <v>1464</v>
      </c>
      <c r="V846" s="64"/>
      <c r="W846" s="64"/>
    </row>
    <row r="847" ht="12.75" customHeight="1">
      <c r="A847" s="88" t="s">
        <v>2371</v>
      </c>
      <c r="B847" s="64" t="s">
        <v>2197</v>
      </c>
      <c r="C847" s="64" t="s">
        <v>1363</v>
      </c>
      <c r="D847" s="64" t="s">
        <v>1211</v>
      </c>
      <c r="E847" s="64" t="s">
        <v>1464</v>
      </c>
      <c r="F847" s="64" t="s">
        <v>1464</v>
      </c>
      <c r="G847" s="64" t="s">
        <v>857</v>
      </c>
      <c r="H847" s="64" t="s">
        <v>4004</v>
      </c>
      <c r="I847" s="64" t="s">
        <v>21</v>
      </c>
      <c r="J847" s="64">
        <v>6500.0</v>
      </c>
      <c r="K847" s="64">
        <v>82.0</v>
      </c>
      <c r="L847" s="64" t="s">
        <v>23</v>
      </c>
      <c r="M847" s="64" t="s">
        <v>23</v>
      </c>
      <c r="N847" s="64" t="s">
        <v>814</v>
      </c>
      <c r="O847" s="64" t="s">
        <v>5294</v>
      </c>
      <c r="P847" s="64" t="s">
        <v>1464</v>
      </c>
      <c r="Q847" s="64" t="s">
        <v>1464</v>
      </c>
      <c r="R847" s="64" t="s">
        <v>1464</v>
      </c>
      <c r="S847" s="64" t="s">
        <v>1464</v>
      </c>
      <c r="V847" s="64"/>
      <c r="W847" s="64"/>
    </row>
    <row r="848" ht="12.75" customHeight="1">
      <c r="A848" s="88" t="s">
        <v>2381</v>
      </c>
      <c r="B848" s="64" t="s">
        <v>5295</v>
      </c>
      <c r="C848" s="64" t="s">
        <v>1363</v>
      </c>
      <c r="D848" s="64" t="s">
        <v>1211</v>
      </c>
      <c r="E848" s="64" t="s">
        <v>1464</v>
      </c>
      <c r="F848" s="64" t="s">
        <v>1464</v>
      </c>
      <c r="G848" s="64" t="s">
        <v>857</v>
      </c>
      <c r="H848" s="64" t="s">
        <v>4004</v>
      </c>
      <c r="I848" s="64" t="s">
        <v>21</v>
      </c>
      <c r="J848" s="64">
        <v>4000.0</v>
      </c>
      <c r="K848" s="64">
        <v>72.0</v>
      </c>
      <c r="L848" s="64" t="s">
        <v>23</v>
      </c>
      <c r="M848" s="64" t="s">
        <v>23</v>
      </c>
      <c r="N848" s="64" t="s">
        <v>814</v>
      </c>
      <c r="O848" s="64" t="s">
        <v>5296</v>
      </c>
      <c r="P848" s="64" t="s">
        <v>1464</v>
      </c>
      <c r="Q848" s="64" t="s">
        <v>1464</v>
      </c>
      <c r="R848" s="64" t="s">
        <v>1464</v>
      </c>
      <c r="S848" s="64" t="s">
        <v>1464</v>
      </c>
      <c r="V848" s="64"/>
      <c r="W848" s="64"/>
    </row>
    <row r="849" ht="12.75" customHeight="1">
      <c r="A849" s="88" t="s">
        <v>2448</v>
      </c>
      <c r="B849" s="64" t="s">
        <v>2357</v>
      </c>
      <c r="C849" s="64" t="s">
        <v>1363</v>
      </c>
      <c r="D849" s="64" t="s">
        <v>1211</v>
      </c>
      <c r="E849" s="64" t="s">
        <v>3847</v>
      </c>
      <c r="F849" s="64" t="s">
        <v>104</v>
      </c>
      <c r="G849" s="64" t="s">
        <v>1464</v>
      </c>
      <c r="H849" s="64" t="s">
        <v>4004</v>
      </c>
      <c r="I849" s="64" t="s">
        <v>40</v>
      </c>
      <c r="J849" s="64">
        <v>5300.0</v>
      </c>
      <c r="K849" s="64">
        <v>77.0</v>
      </c>
      <c r="L849" s="64" t="s">
        <v>23</v>
      </c>
      <c r="M849" s="64" t="s">
        <v>23</v>
      </c>
      <c r="N849" s="64" t="s">
        <v>814</v>
      </c>
      <c r="O849" s="64" t="s">
        <v>5297</v>
      </c>
      <c r="P849" s="64" t="s">
        <v>1464</v>
      </c>
      <c r="Q849" s="64" t="s">
        <v>1464</v>
      </c>
      <c r="R849" s="64" t="s">
        <v>1464</v>
      </c>
      <c r="S849" s="64" t="s">
        <v>1464</v>
      </c>
      <c r="V849" s="64"/>
      <c r="W849" s="64"/>
    </row>
    <row r="850" ht="12.75" customHeight="1">
      <c r="A850" s="88" t="s">
        <v>2433</v>
      </c>
      <c r="B850" s="64" t="s">
        <v>5274</v>
      </c>
      <c r="C850" s="64" t="s">
        <v>1363</v>
      </c>
      <c r="D850" s="64" t="s">
        <v>1211</v>
      </c>
      <c r="E850" s="64" t="s">
        <v>1464</v>
      </c>
      <c r="F850" s="64" t="s">
        <v>1464</v>
      </c>
      <c r="G850" s="64" t="s">
        <v>819</v>
      </c>
      <c r="H850" s="64" t="s">
        <v>4006</v>
      </c>
      <c r="I850" s="64" t="s">
        <v>21</v>
      </c>
      <c r="J850" s="64">
        <v>5500.0</v>
      </c>
      <c r="K850" s="64">
        <v>74.0</v>
      </c>
      <c r="L850" s="64" t="s">
        <v>23</v>
      </c>
      <c r="M850" s="64" t="s">
        <v>23</v>
      </c>
      <c r="N850" s="64" t="s">
        <v>814</v>
      </c>
      <c r="O850" s="64" t="s">
        <v>5298</v>
      </c>
      <c r="P850" s="64" t="s">
        <v>1464</v>
      </c>
      <c r="Q850" s="64" t="s">
        <v>1590</v>
      </c>
      <c r="R850" s="64" t="s">
        <v>1464</v>
      </c>
      <c r="S850" s="64" t="s">
        <v>1464</v>
      </c>
      <c r="V850" s="64"/>
      <c r="W850" s="64"/>
    </row>
    <row r="851" ht="12.75" customHeight="1">
      <c r="A851" s="88" t="s">
        <v>2461</v>
      </c>
      <c r="B851" s="64" t="s">
        <v>2121</v>
      </c>
      <c r="C851" s="64" t="s">
        <v>1363</v>
      </c>
      <c r="D851" s="64" t="s">
        <v>1211</v>
      </c>
      <c r="E851" s="64" t="s">
        <v>1464</v>
      </c>
      <c r="F851" s="64" t="s">
        <v>1464</v>
      </c>
      <c r="G851" s="64" t="s">
        <v>819</v>
      </c>
      <c r="H851" s="64" t="s">
        <v>4006</v>
      </c>
      <c r="I851" s="64" t="s">
        <v>21</v>
      </c>
      <c r="J851" s="64">
        <v>4500.0</v>
      </c>
      <c r="K851" s="64">
        <v>72.0</v>
      </c>
      <c r="L851" s="64" t="s">
        <v>23</v>
      </c>
      <c r="M851" s="64" t="s">
        <v>23</v>
      </c>
      <c r="N851" s="64" t="s">
        <v>814</v>
      </c>
      <c r="O851" s="64" t="s">
        <v>5299</v>
      </c>
      <c r="P851" s="64" t="s">
        <v>1464</v>
      </c>
      <c r="Q851" s="64" t="s">
        <v>1491</v>
      </c>
      <c r="R851" s="64" t="s">
        <v>1464</v>
      </c>
      <c r="S851" s="64" t="s">
        <v>1464</v>
      </c>
      <c r="V851" s="64"/>
      <c r="W851" s="64"/>
    </row>
    <row r="852" ht="12.75" customHeight="1">
      <c r="A852" s="88" t="s">
        <v>2442</v>
      </c>
      <c r="B852" s="64" t="s">
        <v>2365</v>
      </c>
      <c r="C852" s="64" t="s">
        <v>1363</v>
      </c>
      <c r="D852" s="64" t="s">
        <v>1211</v>
      </c>
      <c r="E852" s="64" t="s">
        <v>1464</v>
      </c>
      <c r="F852" s="64" t="s">
        <v>1464</v>
      </c>
      <c r="G852" s="64" t="s">
        <v>819</v>
      </c>
      <c r="H852" s="64" t="s">
        <v>4006</v>
      </c>
      <c r="I852" s="64" t="s">
        <v>21</v>
      </c>
      <c r="J852" s="64">
        <v>4600.0</v>
      </c>
      <c r="K852" s="64">
        <v>71.0</v>
      </c>
      <c r="L852" s="64" t="s">
        <v>23</v>
      </c>
      <c r="M852" s="64" t="s">
        <v>23</v>
      </c>
      <c r="N852" s="64" t="s">
        <v>814</v>
      </c>
      <c r="O852" s="64" t="s">
        <v>5300</v>
      </c>
      <c r="P852" s="64" t="s">
        <v>1464</v>
      </c>
      <c r="Q852" s="64" t="s">
        <v>1470</v>
      </c>
      <c r="R852" s="64" t="s">
        <v>1464</v>
      </c>
      <c r="S852" s="64" t="s">
        <v>1464</v>
      </c>
      <c r="V852" s="64"/>
      <c r="W852" s="64"/>
    </row>
    <row r="853" ht="12.75" customHeight="1">
      <c r="A853" s="88" t="s">
        <v>2503</v>
      </c>
      <c r="B853" s="64" t="s">
        <v>3364</v>
      </c>
      <c r="C853" s="64" t="s">
        <v>1363</v>
      </c>
      <c r="D853" s="64" t="s">
        <v>1211</v>
      </c>
      <c r="E853" s="64" t="s">
        <v>1464</v>
      </c>
      <c r="F853" s="64" t="s">
        <v>1464</v>
      </c>
      <c r="G853" s="64" t="s">
        <v>819</v>
      </c>
      <c r="H853" s="64" t="s">
        <v>4006</v>
      </c>
      <c r="I853" s="64" t="s">
        <v>21</v>
      </c>
      <c r="J853" s="64">
        <v>5300.0</v>
      </c>
      <c r="K853" s="64">
        <v>71.0</v>
      </c>
      <c r="L853" s="64" t="s">
        <v>23</v>
      </c>
      <c r="M853" s="64" t="s">
        <v>35</v>
      </c>
      <c r="N853" s="64" t="s">
        <v>814</v>
      </c>
      <c r="O853" s="64" t="s">
        <v>5301</v>
      </c>
      <c r="P853" s="64" t="s">
        <v>1464</v>
      </c>
      <c r="Q853" s="64" t="s">
        <v>1491</v>
      </c>
      <c r="R853" s="64" t="s">
        <v>1464</v>
      </c>
      <c r="S853" s="64" t="s">
        <v>1464</v>
      </c>
      <c r="V853" s="64"/>
      <c r="W853" s="64"/>
    </row>
    <row r="854" ht="12.75" customHeight="1">
      <c r="A854" s="88" t="s">
        <v>2514</v>
      </c>
      <c r="B854" s="64" t="s">
        <v>5302</v>
      </c>
      <c r="C854" s="64" t="s">
        <v>1363</v>
      </c>
      <c r="D854" s="64" t="s">
        <v>1211</v>
      </c>
      <c r="E854" s="64" t="s">
        <v>1464</v>
      </c>
      <c r="F854" s="64" t="s">
        <v>1464</v>
      </c>
      <c r="G854" s="64" t="s">
        <v>819</v>
      </c>
      <c r="H854" s="64" t="s">
        <v>4006</v>
      </c>
      <c r="I854" s="64" t="s">
        <v>21</v>
      </c>
      <c r="J854" s="64">
        <v>5400.0</v>
      </c>
      <c r="K854" s="64">
        <v>78.0</v>
      </c>
      <c r="L854" s="64" t="s">
        <v>23</v>
      </c>
      <c r="M854" s="64" t="s">
        <v>40</v>
      </c>
      <c r="N854" s="64" t="s">
        <v>821</v>
      </c>
      <c r="O854" s="64" t="s">
        <v>5303</v>
      </c>
      <c r="P854" s="64" t="s">
        <v>1464</v>
      </c>
      <c r="Q854" s="64" t="s">
        <v>1572</v>
      </c>
      <c r="R854" s="64" t="s">
        <v>1471</v>
      </c>
      <c r="S854" s="64" t="s">
        <v>1471</v>
      </c>
      <c r="V854" s="64"/>
      <c r="W854" s="64"/>
    </row>
    <row r="855" ht="12.75" customHeight="1">
      <c r="A855" s="88" t="s">
        <v>2539</v>
      </c>
      <c r="B855" s="64" t="s">
        <v>5304</v>
      </c>
      <c r="C855" s="64" t="s">
        <v>1363</v>
      </c>
      <c r="D855" s="64" t="s">
        <v>1211</v>
      </c>
      <c r="E855" s="64" t="s">
        <v>1479</v>
      </c>
      <c r="F855" s="64" t="s">
        <v>850</v>
      </c>
      <c r="G855" s="64" t="s">
        <v>1464</v>
      </c>
      <c r="H855" s="64" t="s">
        <v>4006</v>
      </c>
      <c r="I855" s="64" t="s">
        <v>40</v>
      </c>
      <c r="J855" s="64">
        <v>5200.0</v>
      </c>
      <c r="K855" s="64">
        <v>75.0</v>
      </c>
      <c r="L855" s="64" t="s">
        <v>23</v>
      </c>
      <c r="M855" s="64" t="s">
        <v>40</v>
      </c>
      <c r="N855" s="64" t="s">
        <v>821</v>
      </c>
      <c r="O855" s="64" t="s">
        <v>5305</v>
      </c>
      <c r="P855" s="64" t="s">
        <v>1464</v>
      </c>
      <c r="Q855" s="64" t="s">
        <v>1555</v>
      </c>
      <c r="R855" s="64" t="s">
        <v>1471</v>
      </c>
      <c r="S855" s="64" t="s">
        <v>1471</v>
      </c>
      <c r="V855" s="64"/>
      <c r="W855" s="64"/>
    </row>
    <row r="856" ht="12.75" customHeight="1">
      <c r="A856" s="88" t="s">
        <v>2477</v>
      </c>
      <c r="B856" s="64" t="s">
        <v>3121</v>
      </c>
      <c r="C856" s="64" t="s">
        <v>1363</v>
      </c>
      <c r="D856" s="64" t="s">
        <v>1211</v>
      </c>
      <c r="E856" s="64" t="s">
        <v>1464</v>
      </c>
      <c r="F856" s="64" t="s">
        <v>1464</v>
      </c>
      <c r="G856" s="64" t="s">
        <v>857</v>
      </c>
      <c r="H856" s="64" t="s">
        <v>4009</v>
      </c>
      <c r="I856" s="64" t="s">
        <v>21</v>
      </c>
      <c r="J856" s="64">
        <v>5400.0</v>
      </c>
      <c r="K856" s="64">
        <v>78.0</v>
      </c>
      <c r="L856" s="64" t="s">
        <v>23</v>
      </c>
      <c r="M856" s="64" t="s">
        <v>23</v>
      </c>
      <c r="N856" s="64" t="s">
        <v>821</v>
      </c>
      <c r="O856" s="64" t="s">
        <v>5306</v>
      </c>
      <c r="P856" s="64" t="s">
        <v>1464</v>
      </c>
      <c r="Q856" s="64" t="s">
        <v>1491</v>
      </c>
      <c r="R856" s="64" t="s">
        <v>1464</v>
      </c>
      <c r="S856" s="64" t="s">
        <v>1464</v>
      </c>
      <c r="V856" s="64"/>
      <c r="W856" s="64"/>
    </row>
    <row r="857" ht="12.75" customHeight="1">
      <c r="A857" s="88" t="s">
        <v>2463</v>
      </c>
      <c r="B857" s="64" t="s">
        <v>2300</v>
      </c>
      <c r="C857" s="64" t="s">
        <v>1363</v>
      </c>
      <c r="D857" s="64" t="s">
        <v>1211</v>
      </c>
      <c r="E857" s="64" t="s">
        <v>1464</v>
      </c>
      <c r="F857" s="64" t="s">
        <v>1464</v>
      </c>
      <c r="G857" s="64" t="s">
        <v>857</v>
      </c>
      <c r="H857" s="64" t="s">
        <v>4009</v>
      </c>
      <c r="I857" s="64" t="s">
        <v>21</v>
      </c>
      <c r="J857" s="64">
        <v>7300.0</v>
      </c>
      <c r="K857" s="64">
        <v>84.0</v>
      </c>
      <c r="L857" s="64" t="s">
        <v>23</v>
      </c>
      <c r="M857" s="64" t="s">
        <v>23</v>
      </c>
      <c r="N857" s="64" t="s">
        <v>35</v>
      </c>
      <c r="O857" s="64" t="s">
        <v>5307</v>
      </c>
      <c r="P857" s="64" t="s">
        <v>1464</v>
      </c>
      <c r="Q857" s="64" t="s">
        <v>1496</v>
      </c>
      <c r="R857" s="64" t="s">
        <v>1464</v>
      </c>
      <c r="S857" s="64" t="s">
        <v>1464</v>
      </c>
      <c r="V857" s="64"/>
      <c r="W857" s="64"/>
    </row>
    <row r="858" ht="12.75" customHeight="1">
      <c r="A858" s="88" t="s">
        <v>2765</v>
      </c>
      <c r="B858" s="64" t="s">
        <v>2525</v>
      </c>
      <c r="C858" s="64" t="s">
        <v>1363</v>
      </c>
      <c r="D858" s="64" t="s">
        <v>1211</v>
      </c>
      <c r="E858" s="64" t="s">
        <v>1464</v>
      </c>
      <c r="F858" s="64" t="s">
        <v>1464</v>
      </c>
      <c r="G858" s="64" t="s">
        <v>857</v>
      </c>
      <c r="H858" s="64" t="s">
        <v>4009</v>
      </c>
      <c r="I858" s="64" t="s">
        <v>21</v>
      </c>
      <c r="J858" s="64">
        <v>7200.0</v>
      </c>
      <c r="K858" s="64">
        <v>85.0</v>
      </c>
      <c r="L858" s="64" t="s">
        <v>23</v>
      </c>
      <c r="M858" s="64" t="s">
        <v>23</v>
      </c>
      <c r="N858" s="64" t="s">
        <v>821</v>
      </c>
      <c r="O858" s="64" t="s">
        <v>5308</v>
      </c>
      <c r="P858" s="64" t="s">
        <v>1464</v>
      </c>
      <c r="Q858" s="64" t="s">
        <v>1596</v>
      </c>
      <c r="R858" s="64" t="s">
        <v>1464</v>
      </c>
      <c r="S858" s="64" t="s">
        <v>1464</v>
      </c>
      <c r="V858" s="64"/>
      <c r="W858" s="64"/>
    </row>
    <row r="859" ht="12.75" customHeight="1">
      <c r="A859" s="88" t="s">
        <v>2795</v>
      </c>
      <c r="B859" s="64" t="s">
        <v>3068</v>
      </c>
      <c r="C859" s="64" t="s">
        <v>1363</v>
      </c>
      <c r="D859" s="64" t="s">
        <v>1211</v>
      </c>
      <c r="E859" s="64" t="s">
        <v>1464</v>
      </c>
      <c r="F859" s="64" t="s">
        <v>1464</v>
      </c>
      <c r="G859" s="64" t="s">
        <v>857</v>
      </c>
      <c r="H859" s="64" t="s">
        <v>4009</v>
      </c>
      <c r="I859" s="64" t="s">
        <v>21</v>
      </c>
      <c r="J859" s="64">
        <v>5300.0</v>
      </c>
      <c r="K859" s="64">
        <v>78.0</v>
      </c>
      <c r="L859" s="64" t="s">
        <v>23</v>
      </c>
      <c r="M859" s="64" t="s">
        <v>23</v>
      </c>
      <c r="N859" s="64" t="s">
        <v>35</v>
      </c>
      <c r="O859" s="64" t="s">
        <v>5309</v>
      </c>
      <c r="P859" s="64" t="s">
        <v>1464</v>
      </c>
      <c r="Q859" s="64" t="s">
        <v>1491</v>
      </c>
      <c r="R859" s="64" t="s">
        <v>1464</v>
      </c>
      <c r="S859" s="64" t="s">
        <v>1464</v>
      </c>
      <c r="V859" s="64"/>
      <c r="W859" s="64"/>
    </row>
    <row r="860" ht="12.75" customHeight="1">
      <c r="A860" s="88" t="s">
        <v>2788</v>
      </c>
      <c r="B860" s="64" t="s">
        <v>2499</v>
      </c>
      <c r="C860" s="64" t="s">
        <v>1363</v>
      </c>
      <c r="D860" s="64" t="s">
        <v>1211</v>
      </c>
      <c r="E860" s="64" t="s">
        <v>1464</v>
      </c>
      <c r="F860" s="64" t="s">
        <v>1464</v>
      </c>
      <c r="G860" s="64" t="s">
        <v>857</v>
      </c>
      <c r="H860" s="64" t="s">
        <v>4009</v>
      </c>
      <c r="I860" s="64" t="s">
        <v>21</v>
      </c>
      <c r="J860" s="64">
        <v>4800.0</v>
      </c>
      <c r="K860" s="64">
        <v>74.0</v>
      </c>
      <c r="L860" s="64" t="s">
        <v>23</v>
      </c>
      <c r="M860" s="64" t="s">
        <v>23</v>
      </c>
      <c r="N860" s="64" t="s">
        <v>35</v>
      </c>
      <c r="O860" s="64" t="s">
        <v>5310</v>
      </c>
      <c r="P860" s="64" t="s">
        <v>1464</v>
      </c>
      <c r="Q860" s="64" t="s">
        <v>1687</v>
      </c>
      <c r="R860" s="64" t="s">
        <v>1464</v>
      </c>
      <c r="S860" s="64" t="s">
        <v>1464</v>
      </c>
      <c r="V860" s="64"/>
      <c r="W860" s="64"/>
    </row>
    <row r="861" ht="12.75" customHeight="1">
      <c r="A861" s="88" t="s">
        <v>2782</v>
      </c>
      <c r="B861" s="64" t="s">
        <v>5311</v>
      </c>
      <c r="C861" s="64" t="s">
        <v>1363</v>
      </c>
      <c r="D861" s="64" t="s">
        <v>1211</v>
      </c>
      <c r="E861" s="64" t="s">
        <v>2459</v>
      </c>
      <c r="F861" s="64" t="s">
        <v>343</v>
      </c>
      <c r="G861" s="64" t="s">
        <v>1464</v>
      </c>
      <c r="H861" s="64" t="s">
        <v>4009</v>
      </c>
      <c r="I861" s="64" t="s">
        <v>40</v>
      </c>
      <c r="J861" s="64">
        <v>5650.0</v>
      </c>
      <c r="K861" s="64">
        <v>81.0</v>
      </c>
      <c r="L861" s="64" t="s">
        <v>23</v>
      </c>
      <c r="M861" s="64" t="s">
        <v>23</v>
      </c>
      <c r="N861" s="64" t="s">
        <v>35</v>
      </c>
      <c r="O861" s="64" t="s">
        <v>5312</v>
      </c>
      <c r="P861" s="64" t="s">
        <v>1464</v>
      </c>
      <c r="Q861" s="64" t="s">
        <v>1590</v>
      </c>
      <c r="R861" s="64" t="s">
        <v>1464</v>
      </c>
      <c r="S861" s="64" t="s">
        <v>1464</v>
      </c>
      <c r="V861" s="64"/>
      <c r="W861" s="64"/>
    </row>
    <row r="862" ht="12.75" customHeight="1">
      <c r="A862" s="88" t="s">
        <v>2869</v>
      </c>
      <c r="B862" s="64" t="s">
        <v>2089</v>
      </c>
      <c r="C862" s="64" t="s">
        <v>1363</v>
      </c>
      <c r="D862" s="64" t="s">
        <v>1211</v>
      </c>
      <c r="E862" s="64" t="s">
        <v>1464</v>
      </c>
      <c r="F862" s="64" t="s">
        <v>1464</v>
      </c>
      <c r="G862" s="64" t="s">
        <v>819</v>
      </c>
      <c r="H862" s="64" t="s">
        <v>4009</v>
      </c>
      <c r="I862" s="64" t="s">
        <v>21</v>
      </c>
      <c r="J862" s="64">
        <v>5300.0</v>
      </c>
      <c r="K862" s="64">
        <v>78.0</v>
      </c>
      <c r="L862" s="64" t="s">
        <v>23</v>
      </c>
      <c r="M862" s="64" t="s">
        <v>23</v>
      </c>
      <c r="N862" s="64" t="s">
        <v>821</v>
      </c>
      <c r="O862" s="64" t="s">
        <v>5313</v>
      </c>
      <c r="P862" s="64" t="s">
        <v>1464</v>
      </c>
      <c r="Q862" s="64" t="s">
        <v>1687</v>
      </c>
      <c r="R862" s="64" t="s">
        <v>1464</v>
      </c>
      <c r="S862" s="64" t="s">
        <v>1464</v>
      </c>
      <c r="V862" s="64"/>
      <c r="W862" s="64"/>
    </row>
    <row r="863" ht="12.75" customHeight="1">
      <c r="A863" s="88" t="s">
        <v>2832</v>
      </c>
      <c r="B863" s="64" t="s">
        <v>5126</v>
      </c>
      <c r="C863" s="64" t="s">
        <v>1363</v>
      </c>
      <c r="D863" s="64" t="s">
        <v>1211</v>
      </c>
      <c r="E863" s="64" t="s">
        <v>1464</v>
      </c>
      <c r="F863" s="64" t="s">
        <v>1464</v>
      </c>
      <c r="G863" s="64" t="s">
        <v>819</v>
      </c>
      <c r="H863" s="64" t="s">
        <v>4009</v>
      </c>
      <c r="I863" s="64" t="s">
        <v>21</v>
      </c>
      <c r="J863" s="64">
        <v>6000.0</v>
      </c>
      <c r="K863" s="64">
        <v>84.0</v>
      </c>
      <c r="L863" s="64" t="s">
        <v>23</v>
      </c>
      <c r="M863" s="64" t="s">
        <v>35</v>
      </c>
      <c r="N863" s="64" t="s">
        <v>821</v>
      </c>
      <c r="O863" s="64" t="s">
        <v>5314</v>
      </c>
      <c r="P863" s="64" t="s">
        <v>1464</v>
      </c>
      <c r="Q863" s="64" t="s">
        <v>1555</v>
      </c>
      <c r="R863" s="64" t="s">
        <v>1464</v>
      </c>
      <c r="S863" s="64" t="s">
        <v>1464</v>
      </c>
      <c r="V863" s="64"/>
      <c r="W863" s="64"/>
    </row>
    <row r="864" ht="12.75" customHeight="1">
      <c r="A864" s="88" t="s">
        <v>2855</v>
      </c>
      <c r="B864" s="64" t="s">
        <v>5315</v>
      </c>
      <c r="C864" s="64" t="s">
        <v>1363</v>
      </c>
      <c r="D864" s="64" t="s">
        <v>1211</v>
      </c>
      <c r="E864" s="64" t="s">
        <v>1479</v>
      </c>
      <c r="F864" s="64" t="s">
        <v>850</v>
      </c>
      <c r="G864" s="64" t="s">
        <v>1464</v>
      </c>
      <c r="H864" s="64" t="s">
        <v>4009</v>
      </c>
      <c r="I864" s="64" t="s">
        <v>40</v>
      </c>
      <c r="J864" s="64">
        <v>6300.0</v>
      </c>
      <c r="K864" s="64">
        <v>82.0</v>
      </c>
      <c r="L864" s="64" t="s">
        <v>23</v>
      </c>
      <c r="M864" s="64" t="s">
        <v>23</v>
      </c>
      <c r="N864" s="64" t="s">
        <v>821</v>
      </c>
      <c r="O864" s="64" t="s">
        <v>5316</v>
      </c>
      <c r="P864" s="64" t="s">
        <v>1464</v>
      </c>
      <c r="Q864" s="64" t="s">
        <v>1555</v>
      </c>
      <c r="R864" s="64" t="s">
        <v>1464</v>
      </c>
      <c r="S864" s="64" t="s">
        <v>1464</v>
      </c>
      <c r="V864" s="64"/>
      <c r="W864" s="64"/>
    </row>
    <row r="865" ht="12.75" customHeight="1">
      <c r="A865" s="88" t="s">
        <v>2801</v>
      </c>
      <c r="B865" s="64" t="s">
        <v>5317</v>
      </c>
      <c r="C865" s="64" t="s">
        <v>1363</v>
      </c>
      <c r="D865" s="64" t="s">
        <v>1211</v>
      </c>
      <c r="E865" s="64" t="s">
        <v>1673</v>
      </c>
      <c r="F865" s="64" t="s">
        <v>855</v>
      </c>
      <c r="G865" s="64" t="s">
        <v>1464</v>
      </c>
      <c r="H865" s="64" t="s">
        <v>4009</v>
      </c>
      <c r="I865" s="64" t="s">
        <v>40</v>
      </c>
      <c r="J865" s="64">
        <v>5000.0</v>
      </c>
      <c r="K865" s="64">
        <v>75.0</v>
      </c>
      <c r="L865" s="64" t="s">
        <v>23</v>
      </c>
      <c r="M865" s="64" t="s">
        <v>23</v>
      </c>
      <c r="N865" s="64" t="s">
        <v>821</v>
      </c>
      <c r="O865" s="64" t="s">
        <v>5318</v>
      </c>
      <c r="P865" s="64" t="s">
        <v>1464</v>
      </c>
      <c r="Q865" s="64" t="s">
        <v>2847</v>
      </c>
      <c r="R865" s="64" t="s">
        <v>1464</v>
      </c>
      <c r="S865" s="64" t="s">
        <v>1464</v>
      </c>
      <c r="V865" s="64"/>
      <c r="W865" s="64"/>
    </row>
    <row r="866" ht="12.75" customHeight="1">
      <c r="A866" s="88" t="s">
        <v>2848</v>
      </c>
      <c r="B866" s="64" t="s">
        <v>5213</v>
      </c>
      <c r="C866" s="64" t="s">
        <v>1363</v>
      </c>
      <c r="D866" s="64" t="s">
        <v>1211</v>
      </c>
      <c r="E866" s="64" t="s">
        <v>1464</v>
      </c>
      <c r="F866" s="64" t="s">
        <v>1464</v>
      </c>
      <c r="G866" s="64" t="s">
        <v>819</v>
      </c>
      <c r="H866" s="64" t="s">
        <v>4018</v>
      </c>
      <c r="I866" s="64" t="s">
        <v>21</v>
      </c>
      <c r="J866" s="64">
        <v>4800.0</v>
      </c>
      <c r="K866" s="64">
        <v>73.0</v>
      </c>
      <c r="L866" s="64" t="s">
        <v>23</v>
      </c>
      <c r="M866" s="64" t="s">
        <v>23</v>
      </c>
      <c r="N866" s="64" t="s">
        <v>35</v>
      </c>
      <c r="O866" s="64" t="s">
        <v>5319</v>
      </c>
      <c r="P866" s="64" t="s">
        <v>1464</v>
      </c>
      <c r="Q866" s="64" t="s">
        <v>1551</v>
      </c>
      <c r="R866" s="64" t="s">
        <v>1471</v>
      </c>
      <c r="S866" s="64" t="s">
        <v>1471</v>
      </c>
      <c r="V866" s="64"/>
      <c r="W866" s="64"/>
    </row>
    <row r="867" ht="12.75" customHeight="1">
      <c r="A867" s="88" t="s">
        <v>2894</v>
      </c>
      <c r="B867" s="64" t="s">
        <v>3077</v>
      </c>
      <c r="C867" s="64" t="s">
        <v>1363</v>
      </c>
      <c r="D867" s="64" t="s">
        <v>1211</v>
      </c>
      <c r="E867" s="64" t="s">
        <v>1464</v>
      </c>
      <c r="F867" s="64" t="s">
        <v>1464</v>
      </c>
      <c r="G867" s="64" t="s">
        <v>819</v>
      </c>
      <c r="H867" s="64" t="s">
        <v>4018</v>
      </c>
      <c r="I867" s="64" t="s">
        <v>21</v>
      </c>
      <c r="J867" s="64">
        <v>5100.0</v>
      </c>
      <c r="K867" s="64">
        <v>75.0</v>
      </c>
      <c r="L867" s="64" t="s">
        <v>23</v>
      </c>
      <c r="M867" s="64" t="s">
        <v>40</v>
      </c>
      <c r="N867" s="64" t="s">
        <v>35</v>
      </c>
      <c r="O867" s="64" t="s">
        <v>5320</v>
      </c>
      <c r="P867" s="64" t="s">
        <v>1464</v>
      </c>
      <c r="Q867" s="64" t="s">
        <v>1555</v>
      </c>
      <c r="R867" s="64" t="s">
        <v>1471</v>
      </c>
      <c r="S867" s="64" t="s">
        <v>1471</v>
      </c>
      <c r="V867" s="64"/>
      <c r="W867" s="64"/>
    </row>
    <row r="868" ht="12.75" customHeight="1">
      <c r="A868" s="88" t="s">
        <v>2882</v>
      </c>
      <c r="B868" s="64" t="s">
        <v>2178</v>
      </c>
      <c r="C868" s="64" t="s">
        <v>1363</v>
      </c>
      <c r="D868" s="64" t="s">
        <v>1211</v>
      </c>
      <c r="E868" s="64" t="s">
        <v>1464</v>
      </c>
      <c r="F868" s="64" t="s">
        <v>1464</v>
      </c>
      <c r="G868" s="64" t="s">
        <v>819</v>
      </c>
      <c r="H868" s="64" t="s">
        <v>4018</v>
      </c>
      <c r="I868" s="64" t="s">
        <v>21</v>
      </c>
      <c r="J868" s="64">
        <v>6200.0</v>
      </c>
      <c r="K868" s="64">
        <v>77.0</v>
      </c>
      <c r="L868" s="64" t="s">
        <v>23</v>
      </c>
      <c r="M868" s="64" t="s">
        <v>23</v>
      </c>
      <c r="N868" s="64" t="s">
        <v>821</v>
      </c>
      <c r="O868" s="64" t="s">
        <v>5321</v>
      </c>
      <c r="P868" s="64" t="s">
        <v>1464</v>
      </c>
      <c r="Q868" s="64" t="s">
        <v>1491</v>
      </c>
      <c r="R868" s="64" t="s">
        <v>1471</v>
      </c>
      <c r="S868" s="64" t="s">
        <v>1471</v>
      </c>
      <c r="V868" s="64"/>
      <c r="W868" s="64"/>
    </row>
    <row r="869" ht="12.75" customHeight="1">
      <c r="A869" s="88" t="s">
        <v>2897</v>
      </c>
      <c r="B869" s="64" t="s">
        <v>2200</v>
      </c>
      <c r="C869" s="64" t="s">
        <v>1363</v>
      </c>
      <c r="D869" s="64" t="s">
        <v>1211</v>
      </c>
      <c r="E869" s="64" t="s">
        <v>1464</v>
      </c>
      <c r="F869" s="64" t="s">
        <v>1464</v>
      </c>
      <c r="G869" s="64" t="s">
        <v>819</v>
      </c>
      <c r="H869" s="64" t="s">
        <v>4018</v>
      </c>
      <c r="I869" s="64" t="s">
        <v>21</v>
      </c>
      <c r="J869" s="64">
        <v>4200.0</v>
      </c>
      <c r="K869" s="64">
        <v>71.0</v>
      </c>
      <c r="L869" s="64" t="s">
        <v>23</v>
      </c>
      <c r="M869" s="64" t="s">
        <v>23</v>
      </c>
      <c r="N869" s="64" t="s">
        <v>35</v>
      </c>
      <c r="O869" s="64" t="s">
        <v>5322</v>
      </c>
      <c r="P869" s="64" t="s">
        <v>1464</v>
      </c>
      <c r="Q869" s="64" t="s">
        <v>1687</v>
      </c>
      <c r="R869" s="64" t="s">
        <v>1471</v>
      </c>
      <c r="S869" s="64" t="s">
        <v>1471</v>
      </c>
      <c r="V869" s="64"/>
      <c r="W869" s="64"/>
    </row>
    <row r="870" ht="12.75" customHeight="1">
      <c r="A870" s="88" t="s">
        <v>2900</v>
      </c>
      <c r="B870" s="64" t="s">
        <v>5323</v>
      </c>
      <c r="C870" s="64" t="s">
        <v>1363</v>
      </c>
      <c r="D870" s="64" t="s">
        <v>1211</v>
      </c>
      <c r="E870" s="64" t="s">
        <v>1464</v>
      </c>
      <c r="F870" s="64" t="s">
        <v>1464</v>
      </c>
      <c r="G870" s="64" t="s">
        <v>819</v>
      </c>
      <c r="H870" s="64" t="s">
        <v>4018</v>
      </c>
      <c r="I870" s="64" t="s">
        <v>21</v>
      </c>
      <c r="J870" s="64">
        <v>5500.0</v>
      </c>
      <c r="K870" s="64">
        <v>75.0</v>
      </c>
      <c r="L870" s="64" t="s">
        <v>23</v>
      </c>
      <c r="M870" s="64" t="s">
        <v>23</v>
      </c>
      <c r="N870" s="64" t="s">
        <v>35</v>
      </c>
      <c r="O870" s="64" t="s">
        <v>5324</v>
      </c>
      <c r="P870" s="64" t="s">
        <v>1464</v>
      </c>
      <c r="Q870" s="64" t="s">
        <v>1555</v>
      </c>
      <c r="R870" s="64" t="s">
        <v>1471</v>
      </c>
      <c r="S870" s="64" t="s">
        <v>1471</v>
      </c>
      <c r="V870" s="64"/>
      <c r="W870" s="64"/>
    </row>
    <row r="871" ht="12.75" customHeight="1">
      <c r="A871" s="88" t="s">
        <v>2936</v>
      </c>
      <c r="B871" s="64" t="s">
        <v>5325</v>
      </c>
      <c r="C871" s="64" t="s">
        <v>1363</v>
      </c>
      <c r="D871" s="64" t="s">
        <v>1211</v>
      </c>
      <c r="E871" s="64" t="s">
        <v>3198</v>
      </c>
      <c r="F871" s="64" t="s">
        <v>5326</v>
      </c>
      <c r="G871" s="64" t="s">
        <v>1464</v>
      </c>
      <c r="H871" s="64" t="s">
        <v>4018</v>
      </c>
      <c r="I871" s="64" t="s">
        <v>40</v>
      </c>
      <c r="J871" s="64">
        <v>5100.0</v>
      </c>
      <c r="K871" s="64">
        <v>73.0</v>
      </c>
      <c r="L871" s="64" t="s">
        <v>23</v>
      </c>
      <c r="M871" s="64" t="s">
        <v>23</v>
      </c>
      <c r="N871" s="64" t="s">
        <v>821</v>
      </c>
      <c r="O871" s="64" t="s">
        <v>5327</v>
      </c>
      <c r="P871" s="64" t="s">
        <v>1464</v>
      </c>
      <c r="Q871" s="64" t="s">
        <v>1551</v>
      </c>
      <c r="R871" s="64" t="s">
        <v>1471</v>
      </c>
      <c r="S871" s="64" t="s">
        <v>1471</v>
      </c>
      <c r="V871" s="64"/>
      <c r="W871" s="64"/>
    </row>
    <row r="872" ht="12.75" customHeight="1">
      <c r="A872" s="88" t="s">
        <v>2966</v>
      </c>
      <c r="B872" s="64" t="s">
        <v>2361</v>
      </c>
      <c r="C872" s="64" t="s">
        <v>1363</v>
      </c>
      <c r="D872" s="64" t="s">
        <v>1211</v>
      </c>
      <c r="E872" s="64" t="s">
        <v>1464</v>
      </c>
      <c r="F872" s="64" t="s">
        <v>1464</v>
      </c>
      <c r="G872" s="64" t="s">
        <v>819</v>
      </c>
      <c r="H872" s="64" t="s">
        <v>4018</v>
      </c>
      <c r="I872" s="64" t="s">
        <v>21</v>
      </c>
      <c r="J872" s="64">
        <v>5100.0</v>
      </c>
      <c r="K872" s="64">
        <v>73.0</v>
      </c>
      <c r="L872" s="64" t="s">
        <v>23</v>
      </c>
      <c r="M872" s="64" t="s">
        <v>23</v>
      </c>
      <c r="N872" s="64" t="s">
        <v>821</v>
      </c>
      <c r="O872" s="64" t="s">
        <v>5328</v>
      </c>
      <c r="P872" s="64" t="s">
        <v>1464</v>
      </c>
      <c r="Q872" s="64" t="s">
        <v>1551</v>
      </c>
      <c r="R872" s="64" t="s">
        <v>1471</v>
      </c>
      <c r="S872" s="64" t="s">
        <v>1471</v>
      </c>
      <c r="V872" s="64"/>
      <c r="W872" s="64"/>
    </row>
    <row r="873" ht="12.75" customHeight="1">
      <c r="A873" s="88" t="s">
        <v>2953</v>
      </c>
      <c r="B873" s="64" t="s">
        <v>5329</v>
      </c>
      <c r="C873" s="64" t="s">
        <v>1363</v>
      </c>
      <c r="D873" s="64" t="s">
        <v>1211</v>
      </c>
      <c r="E873" s="64" t="s">
        <v>1464</v>
      </c>
      <c r="F873" s="64" t="s">
        <v>1464</v>
      </c>
      <c r="G873" s="64" t="s">
        <v>819</v>
      </c>
      <c r="H873" s="64" t="s">
        <v>4018</v>
      </c>
      <c r="I873" s="64" t="s">
        <v>21</v>
      </c>
      <c r="J873" s="64">
        <v>5000.0</v>
      </c>
      <c r="K873" s="64">
        <v>77.0</v>
      </c>
      <c r="L873" s="64" t="s">
        <v>23</v>
      </c>
      <c r="M873" s="64" t="s">
        <v>23</v>
      </c>
      <c r="N873" s="64" t="s">
        <v>821</v>
      </c>
      <c r="O873" s="64" t="s">
        <v>5330</v>
      </c>
      <c r="P873" s="64" t="s">
        <v>1464</v>
      </c>
      <c r="Q873" s="64" t="s">
        <v>1555</v>
      </c>
      <c r="R873" s="64" t="s">
        <v>1464</v>
      </c>
      <c r="S873" s="64" t="s">
        <v>1464</v>
      </c>
      <c r="V873" s="64"/>
      <c r="W873" s="64"/>
    </row>
    <row r="874" ht="12.75" customHeight="1">
      <c r="A874" s="88" t="s">
        <v>2998</v>
      </c>
      <c r="B874" s="64" t="s">
        <v>2793</v>
      </c>
      <c r="C874" s="64" t="s">
        <v>1363</v>
      </c>
      <c r="D874" s="64" t="s">
        <v>1211</v>
      </c>
      <c r="E874" s="64" t="s">
        <v>1464</v>
      </c>
      <c r="F874" s="64" t="s">
        <v>1464</v>
      </c>
      <c r="G874" s="64" t="s">
        <v>819</v>
      </c>
      <c r="H874" s="64" t="s">
        <v>4018</v>
      </c>
      <c r="I874" s="64" t="s">
        <v>21</v>
      </c>
      <c r="J874" s="64">
        <v>5000.0</v>
      </c>
      <c r="K874" s="64">
        <v>75.0</v>
      </c>
      <c r="L874" s="64" t="s">
        <v>23</v>
      </c>
      <c r="M874" s="64" t="s">
        <v>23</v>
      </c>
      <c r="N874" s="64" t="s">
        <v>821</v>
      </c>
      <c r="O874" s="64" t="s">
        <v>5331</v>
      </c>
      <c r="P874" s="64" t="s">
        <v>1464</v>
      </c>
      <c r="Q874" s="64" t="s">
        <v>3243</v>
      </c>
      <c r="R874" s="64" t="s">
        <v>1464</v>
      </c>
      <c r="S874" s="64" t="s">
        <v>1464</v>
      </c>
      <c r="V874" s="64"/>
      <c r="W874" s="64"/>
    </row>
    <row r="875" ht="12.75" customHeight="1">
      <c r="A875" s="88" t="s">
        <v>3135</v>
      </c>
      <c r="B875" s="64" t="s">
        <v>1575</v>
      </c>
      <c r="C875" s="64" t="s">
        <v>1363</v>
      </c>
      <c r="D875" s="64" t="s">
        <v>1211</v>
      </c>
      <c r="E875" s="64" t="s">
        <v>1464</v>
      </c>
      <c r="F875" s="64" t="s">
        <v>1464</v>
      </c>
      <c r="G875" s="64" t="s">
        <v>5332</v>
      </c>
      <c r="H875" s="64" t="s">
        <v>4018</v>
      </c>
      <c r="I875" s="64" t="s">
        <v>21</v>
      </c>
      <c r="J875" s="64">
        <v>5800.0</v>
      </c>
      <c r="K875" s="64">
        <v>78.0</v>
      </c>
      <c r="L875" s="64" t="s">
        <v>23</v>
      </c>
      <c r="M875" s="64" t="s">
        <v>35</v>
      </c>
      <c r="N875" s="64" t="s">
        <v>821</v>
      </c>
      <c r="O875" s="64" t="s">
        <v>5333</v>
      </c>
      <c r="P875" s="64" t="s">
        <v>1464</v>
      </c>
      <c r="Q875" s="64" t="s">
        <v>1687</v>
      </c>
      <c r="R875" s="64" t="s">
        <v>1464</v>
      </c>
      <c r="S875" s="64" t="s">
        <v>1464</v>
      </c>
      <c r="V875" s="64"/>
      <c r="W875" s="64"/>
    </row>
    <row r="876" ht="12.75" customHeight="1">
      <c r="A876" s="88" t="s">
        <v>3249</v>
      </c>
      <c r="B876" s="64" t="s">
        <v>2321</v>
      </c>
      <c r="C876" s="64" t="s">
        <v>1363</v>
      </c>
      <c r="D876" s="64" t="s">
        <v>1211</v>
      </c>
      <c r="E876" s="64" t="s">
        <v>1464</v>
      </c>
      <c r="F876" s="64" t="s">
        <v>1464</v>
      </c>
      <c r="G876" s="64" t="s">
        <v>819</v>
      </c>
      <c r="H876" s="64" t="s">
        <v>4018</v>
      </c>
      <c r="I876" s="64" t="s">
        <v>21</v>
      </c>
      <c r="J876" s="64">
        <v>5800.0</v>
      </c>
      <c r="K876" s="64">
        <v>76.0</v>
      </c>
      <c r="L876" s="64" t="s">
        <v>23</v>
      </c>
      <c r="M876" s="64" t="s">
        <v>23</v>
      </c>
      <c r="N876" s="64" t="s">
        <v>821</v>
      </c>
      <c r="O876" s="64" t="s">
        <v>5334</v>
      </c>
      <c r="P876" s="64" t="s">
        <v>1464</v>
      </c>
      <c r="Q876" s="64" t="s">
        <v>1572</v>
      </c>
      <c r="R876" s="64" t="s">
        <v>1464</v>
      </c>
      <c r="S876" s="64" t="s">
        <v>1464</v>
      </c>
      <c r="V876" s="64"/>
      <c r="W876" s="64"/>
    </row>
    <row r="877" ht="12.75" customHeight="1">
      <c r="A877" s="88" t="s">
        <v>3286</v>
      </c>
      <c r="B877" s="64" t="s">
        <v>5120</v>
      </c>
      <c r="C877" s="64" t="s">
        <v>1363</v>
      </c>
      <c r="D877" s="64" t="s">
        <v>1211</v>
      </c>
      <c r="E877" s="64" t="s">
        <v>1464</v>
      </c>
      <c r="F877" s="64" t="s">
        <v>1464</v>
      </c>
      <c r="G877" s="64" t="s">
        <v>819</v>
      </c>
      <c r="H877" s="64" t="s">
        <v>4018</v>
      </c>
      <c r="I877" s="64" t="s">
        <v>21</v>
      </c>
      <c r="J877" s="64">
        <v>6500.0</v>
      </c>
      <c r="K877" s="64">
        <v>79.0</v>
      </c>
      <c r="L877" s="64" t="s">
        <v>23</v>
      </c>
      <c r="M877" s="64" t="s">
        <v>23</v>
      </c>
      <c r="N877" s="64" t="s">
        <v>821</v>
      </c>
      <c r="O877" s="64" t="s">
        <v>5335</v>
      </c>
      <c r="P877" s="64" t="s">
        <v>1464</v>
      </c>
      <c r="Q877" s="64" t="s">
        <v>1519</v>
      </c>
      <c r="R877" s="64" t="s">
        <v>1464</v>
      </c>
      <c r="S877" s="64" t="s">
        <v>1464</v>
      </c>
      <c r="V877" s="64"/>
      <c r="W877" s="64"/>
    </row>
    <row r="878" ht="12.75" customHeight="1">
      <c r="A878" s="88" t="s">
        <v>3283</v>
      </c>
      <c r="B878" s="64" t="s">
        <v>2089</v>
      </c>
      <c r="C878" s="64" t="s">
        <v>1363</v>
      </c>
      <c r="D878" s="64" t="s">
        <v>1211</v>
      </c>
      <c r="E878" s="64" t="s">
        <v>1464</v>
      </c>
      <c r="F878" s="64" t="s">
        <v>1464</v>
      </c>
      <c r="G878" s="64" t="s">
        <v>819</v>
      </c>
      <c r="H878" s="64" t="s">
        <v>4018</v>
      </c>
      <c r="I878" s="64" t="s">
        <v>21</v>
      </c>
      <c r="J878" s="64">
        <v>5300.0</v>
      </c>
      <c r="K878" s="64">
        <v>76.0</v>
      </c>
      <c r="L878" s="64" t="s">
        <v>23</v>
      </c>
      <c r="M878" s="64" t="s">
        <v>23</v>
      </c>
      <c r="N878" s="64" t="s">
        <v>821</v>
      </c>
      <c r="O878" s="64" t="s">
        <v>5336</v>
      </c>
      <c r="P878" s="64" t="s">
        <v>1464</v>
      </c>
      <c r="Q878" s="64" t="s">
        <v>1519</v>
      </c>
      <c r="R878" s="64" t="s">
        <v>1464</v>
      </c>
      <c r="S878" s="64" t="s">
        <v>1464</v>
      </c>
      <c r="V878" s="64"/>
      <c r="W878" s="64"/>
    </row>
    <row r="879" ht="12.75" customHeight="1">
      <c r="A879" s="88" t="s">
        <v>3297</v>
      </c>
      <c r="B879" s="64" t="s">
        <v>5337</v>
      </c>
      <c r="C879" s="64" t="s">
        <v>1363</v>
      </c>
      <c r="D879" s="64" t="s">
        <v>1211</v>
      </c>
      <c r="E879" s="64" t="s">
        <v>1862</v>
      </c>
      <c r="F879" s="64" t="s">
        <v>845</v>
      </c>
      <c r="G879" s="64" t="s">
        <v>1464</v>
      </c>
      <c r="H879" s="64" t="s">
        <v>4018</v>
      </c>
      <c r="I879" s="64" t="s">
        <v>40</v>
      </c>
      <c r="J879" s="64">
        <v>4500.0</v>
      </c>
      <c r="K879" s="64">
        <v>74.0</v>
      </c>
      <c r="L879" s="64" t="s">
        <v>23</v>
      </c>
      <c r="M879" s="64" t="s">
        <v>23</v>
      </c>
      <c r="N879" s="64" t="s">
        <v>821</v>
      </c>
      <c r="O879" s="64" t="s">
        <v>5338</v>
      </c>
      <c r="P879" s="64" t="s">
        <v>816</v>
      </c>
      <c r="Q879" s="64" t="s">
        <v>1519</v>
      </c>
      <c r="R879" s="64" t="s">
        <v>1464</v>
      </c>
      <c r="S879" s="64" t="s">
        <v>1464</v>
      </c>
      <c r="V879" s="64"/>
      <c r="W879" s="64"/>
    </row>
    <row r="880" ht="12.75" customHeight="1">
      <c r="A880" s="88" t="s">
        <v>3289</v>
      </c>
      <c r="B880" s="64" t="s">
        <v>2643</v>
      </c>
      <c r="C880" s="64" t="s">
        <v>1363</v>
      </c>
      <c r="D880" s="64" t="s">
        <v>1211</v>
      </c>
      <c r="E880" s="64" t="s">
        <v>1464</v>
      </c>
      <c r="F880" s="64" t="s">
        <v>1464</v>
      </c>
      <c r="G880" s="64" t="s">
        <v>857</v>
      </c>
      <c r="H880" s="64" t="s">
        <v>4021</v>
      </c>
      <c r="I880" s="64" t="s">
        <v>21</v>
      </c>
      <c r="J880" s="64">
        <v>4700.0</v>
      </c>
      <c r="K880" s="64">
        <v>76.0</v>
      </c>
      <c r="L880" s="64" t="s">
        <v>23</v>
      </c>
      <c r="M880" s="64" t="s">
        <v>23</v>
      </c>
      <c r="N880" s="64" t="s">
        <v>814</v>
      </c>
      <c r="O880" s="64" t="s">
        <v>5339</v>
      </c>
      <c r="P880" s="64" t="s">
        <v>1464</v>
      </c>
      <c r="Q880" s="64" t="s">
        <v>1464</v>
      </c>
      <c r="R880" s="64" t="s">
        <v>1464</v>
      </c>
      <c r="S880" s="64" t="s">
        <v>1464</v>
      </c>
      <c r="V880" s="64"/>
      <c r="W880" s="64"/>
    </row>
    <row r="881" ht="12.75" customHeight="1">
      <c r="A881" s="88" t="s">
        <v>3319</v>
      </c>
      <c r="B881" s="64" t="s">
        <v>5340</v>
      </c>
      <c r="C881" s="64" t="s">
        <v>1363</v>
      </c>
      <c r="D881" s="64" t="s">
        <v>1211</v>
      </c>
      <c r="E881" s="64" t="s">
        <v>1606</v>
      </c>
      <c r="F881" s="64" t="s">
        <v>856</v>
      </c>
      <c r="G881" s="64" t="s">
        <v>1464</v>
      </c>
      <c r="H881" s="64" t="s">
        <v>4021</v>
      </c>
      <c r="I881" s="64" t="s">
        <v>40</v>
      </c>
      <c r="J881" s="64">
        <v>5600.0</v>
      </c>
      <c r="K881" s="64">
        <v>78.0</v>
      </c>
      <c r="L881" s="64" t="s">
        <v>23</v>
      </c>
      <c r="M881" s="64" t="s">
        <v>23</v>
      </c>
      <c r="N881" s="64" t="s">
        <v>814</v>
      </c>
      <c r="O881" s="64" t="s">
        <v>5341</v>
      </c>
      <c r="P881" s="64" t="s">
        <v>1464</v>
      </c>
      <c r="Q881" s="64" t="s">
        <v>1464</v>
      </c>
      <c r="R881" s="64" t="s">
        <v>1464</v>
      </c>
      <c r="S881" s="64" t="s">
        <v>1464</v>
      </c>
      <c r="V881" s="64"/>
      <c r="W881" s="64"/>
    </row>
    <row r="882" ht="12.75" customHeight="1">
      <c r="A882" s="88" t="s">
        <v>3311</v>
      </c>
      <c r="B882" s="64" t="s">
        <v>3027</v>
      </c>
      <c r="C882" s="64" t="s">
        <v>1363</v>
      </c>
      <c r="D882" s="64" t="s">
        <v>1211</v>
      </c>
      <c r="E882" s="64" t="s">
        <v>1464</v>
      </c>
      <c r="F882" s="64" t="s">
        <v>1464</v>
      </c>
      <c r="G882" s="64" t="s">
        <v>857</v>
      </c>
      <c r="H882" s="64" t="s">
        <v>4021</v>
      </c>
      <c r="I882" s="64" t="s">
        <v>21</v>
      </c>
      <c r="J882" s="64">
        <v>4800.0</v>
      </c>
      <c r="K882" s="64">
        <v>74.0</v>
      </c>
      <c r="L882" s="64" t="s">
        <v>23</v>
      </c>
      <c r="M882" s="64" t="s">
        <v>23</v>
      </c>
      <c r="N882" s="64" t="s">
        <v>814</v>
      </c>
      <c r="O882" s="64" t="s">
        <v>5342</v>
      </c>
      <c r="P882" s="64" t="s">
        <v>1464</v>
      </c>
      <c r="Q882" s="64" t="s">
        <v>1464</v>
      </c>
      <c r="R882" s="64" t="s">
        <v>1464</v>
      </c>
      <c r="S882" s="64" t="s">
        <v>1464</v>
      </c>
      <c r="V882" s="64"/>
      <c r="W882" s="64"/>
    </row>
    <row r="883" ht="12.75" customHeight="1">
      <c r="A883" s="88" t="s">
        <v>3280</v>
      </c>
      <c r="B883" s="64" t="s">
        <v>2357</v>
      </c>
      <c r="C883" s="64" t="s">
        <v>1363</v>
      </c>
      <c r="D883" s="64" t="s">
        <v>1211</v>
      </c>
      <c r="E883" s="64" t="s">
        <v>1464</v>
      </c>
      <c r="F883" s="64" t="s">
        <v>1464</v>
      </c>
      <c r="G883" s="64" t="s">
        <v>857</v>
      </c>
      <c r="H883" s="64" t="s">
        <v>4021</v>
      </c>
      <c r="I883" s="64" t="s">
        <v>21</v>
      </c>
      <c r="J883" s="64">
        <v>4500.0</v>
      </c>
      <c r="K883" s="64">
        <v>76.0</v>
      </c>
      <c r="L883" s="64" t="s">
        <v>23</v>
      </c>
      <c r="M883" s="64" t="s">
        <v>23</v>
      </c>
      <c r="N883" s="64" t="s">
        <v>814</v>
      </c>
      <c r="O883" s="64" t="s">
        <v>5343</v>
      </c>
      <c r="P883" s="64" t="s">
        <v>1464</v>
      </c>
      <c r="Q883" s="64" t="s">
        <v>1464</v>
      </c>
      <c r="R883" s="64" t="s">
        <v>1464</v>
      </c>
      <c r="S883" s="64" t="s">
        <v>1464</v>
      </c>
      <c r="V883" s="64"/>
      <c r="W883" s="64"/>
    </row>
    <row r="884" ht="12.75" customHeight="1">
      <c r="A884" s="88" t="s">
        <v>3366</v>
      </c>
      <c r="B884" s="64" t="s">
        <v>5344</v>
      </c>
      <c r="C884" s="64" t="s">
        <v>1363</v>
      </c>
      <c r="D884" s="64" t="s">
        <v>1211</v>
      </c>
      <c r="E884" s="64" t="s">
        <v>3187</v>
      </c>
      <c r="F884" s="64" t="s">
        <v>164</v>
      </c>
      <c r="G884" s="64" t="s">
        <v>1464</v>
      </c>
      <c r="H884" s="64" t="s">
        <v>4021</v>
      </c>
      <c r="I884" s="64" t="s">
        <v>40</v>
      </c>
      <c r="J884" s="64">
        <v>5900.0</v>
      </c>
      <c r="K884" s="64">
        <v>76.0</v>
      </c>
      <c r="L884" s="64" t="s">
        <v>23</v>
      </c>
      <c r="M884" s="64" t="s">
        <v>23</v>
      </c>
      <c r="N884" s="64" t="s">
        <v>821</v>
      </c>
      <c r="O884" s="64" t="s">
        <v>5345</v>
      </c>
      <c r="P884" s="64" t="s">
        <v>1464</v>
      </c>
      <c r="Q884" s="64" t="s">
        <v>1590</v>
      </c>
      <c r="R884" s="64" t="s">
        <v>1464</v>
      </c>
      <c r="S884" s="64" t="s">
        <v>1464</v>
      </c>
      <c r="V884" s="64"/>
      <c r="W884" s="64"/>
    </row>
    <row r="885" ht="12.75" customHeight="1">
      <c r="A885" s="88" t="s">
        <v>3377</v>
      </c>
      <c r="B885" s="64" t="s">
        <v>5346</v>
      </c>
      <c r="C885" s="64" t="s">
        <v>1363</v>
      </c>
      <c r="D885" s="64" t="s">
        <v>1211</v>
      </c>
      <c r="E885" s="64" t="s">
        <v>2459</v>
      </c>
      <c r="F885" s="64" t="s">
        <v>343</v>
      </c>
      <c r="G885" s="64" t="s">
        <v>1464</v>
      </c>
      <c r="H885" s="64" t="s">
        <v>4021</v>
      </c>
      <c r="I885" s="64" t="s">
        <v>40</v>
      </c>
      <c r="J885" s="64">
        <v>4700.0</v>
      </c>
      <c r="K885" s="64">
        <v>71.0</v>
      </c>
      <c r="L885" s="64" t="s">
        <v>23</v>
      </c>
      <c r="M885" s="64" t="s">
        <v>23</v>
      </c>
      <c r="N885" s="64" t="s">
        <v>814</v>
      </c>
      <c r="O885" s="64" t="s">
        <v>5347</v>
      </c>
      <c r="P885" s="64" t="s">
        <v>1464</v>
      </c>
      <c r="Q885" s="64" t="s">
        <v>1572</v>
      </c>
      <c r="R885" s="64" t="s">
        <v>1464</v>
      </c>
      <c r="S885" s="64" t="s">
        <v>1464</v>
      </c>
      <c r="V885" s="64"/>
      <c r="W885" s="64"/>
    </row>
    <row r="886" ht="12.75" customHeight="1">
      <c r="A886" s="88" t="s">
        <v>3371</v>
      </c>
      <c r="B886" s="64" t="s">
        <v>5348</v>
      </c>
      <c r="C886" s="64" t="s">
        <v>1363</v>
      </c>
      <c r="D886" s="64" t="s">
        <v>1211</v>
      </c>
      <c r="E886" s="64" t="s">
        <v>1479</v>
      </c>
      <c r="F886" s="64" t="s">
        <v>850</v>
      </c>
      <c r="G886" s="64" t="s">
        <v>1464</v>
      </c>
      <c r="H886" s="64" t="s">
        <v>4021</v>
      </c>
      <c r="I886" s="64" t="s">
        <v>40</v>
      </c>
      <c r="J886" s="64">
        <v>6500.0</v>
      </c>
      <c r="K886" s="64">
        <v>79.0</v>
      </c>
      <c r="L886" s="64" t="s">
        <v>23</v>
      </c>
      <c r="M886" s="64" t="s">
        <v>23</v>
      </c>
      <c r="N886" s="64" t="s">
        <v>814</v>
      </c>
      <c r="O886" s="64" t="s">
        <v>5349</v>
      </c>
      <c r="P886" s="64" t="s">
        <v>1464</v>
      </c>
      <c r="Q886" s="64" t="s">
        <v>1496</v>
      </c>
      <c r="R886" s="64" t="s">
        <v>1464</v>
      </c>
      <c r="S886" s="64" t="s">
        <v>1464</v>
      </c>
      <c r="V886" s="64"/>
      <c r="W886" s="64"/>
    </row>
    <row r="887" ht="12.75" customHeight="1">
      <c r="A887" s="88" t="s">
        <v>3382</v>
      </c>
      <c r="B887" s="64" t="s">
        <v>5350</v>
      </c>
      <c r="C887" s="64" t="s">
        <v>1363</v>
      </c>
      <c r="D887" s="64" t="s">
        <v>1211</v>
      </c>
      <c r="E887" s="64" t="s">
        <v>1479</v>
      </c>
      <c r="F887" s="64" t="s">
        <v>850</v>
      </c>
      <c r="G887" s="64" t="s">
        <v>1464</v>
      </c>
      <c r="H887" s="64" t="s">
        <v>4021</v>
      </c>
      <c r="I887" s="64" t="s">
        <v>40</v>
      </c>
      <c r="J887" s="64">
        <v>7000.0</v>
      </c>
      <c r="K887" s="64">
        <v>82.0</v>
      </c>
      <c r="L887" s="64" t="s">
        <v>23</v>
      </c>
      <c r="M887" s="64" t="s">
        <v>35</v>
      </c>
      <c r="N887" s="64" t="s">
        <v>814</v>
      </c>
      <c r="O887" s="64" t="s">
        <v>5351</v>
      </c>
      <c r="P887" s="64" t="s">
        <v>1464</v>
      </c>
      <c r="Q887" s="64" t="s">
        <v>1514</v>
      </c>
      <c r="R887" s="64" t="s">
        <v>1464</v>
      </c>
      <c r="S887" s="64" t="s">
        <v>1464</v>
      </c>
      <c r="V887" s="64"/>
      <c r="W887" s="64"/>
    </row>
    <row r="888" ht="12.75" customHeight="1">
      <c r="A888" s="88" t="s">
        <v>3433</v>
      </c>
      <c r="B888" s="64" t="s">
        <v>3125</v>
      </c>
      <c r="C888" s="64" t="s">
        <v>1363</v>
      </c>
      <c r="D888" s="64" t="s">
        <v>1211</v>
      </c>
      <c r="E888" s="64" t="s">
        <v>1464</v>
      </c>
      <c r="F888" s="64" t="s">
        <v>1464</v>
      </c>
      <c r="G888" s="64" t="s">
        <v>819</v>
      </c>
      <c r="H888" s="64" t="s">
        <v>4021</v>
      </c>
      <c r="I888" s="64" t="s">
        <v>21</v>
      </c>
      <c r="J888" s="64">
        <v>4400.0</v>
      </c>
      <c r="K888" s="64">
        <v>74.0</v>
      </c>
      <c r="L888" s="64" t="s">
        <v>23</v>
      </c>
      <c r="M888" s="64" t="s">
        <v>23</v>
      </c>
      <c r="N888" s="64" t="s">
        <v>814</v>
      </c>
      <c r="O888" s="64" t="s">
        <v>5352</v>
      </c>
      <c r="P888" s="64" t="s">
        <v>1464</v>
      </c>
      <c r="Q888" s="64" t="s">
        <v>1551</v>
      </c>
      <c r="R888" s="64" t="s">
        <v>1464</v>
      </c>
      <c r="S888" s="64" t="s">
        <v>1464</v>
      </c>
      <c r="V888" s="64"/>
      <c r="W888" s="64"/>
    </row>
    <row r="889" ht="12.75" customHeight="1">
      <c r="A889" s="88" t="s">
        <v>3451</v>
      </c>
      <c r="B889" s="64" t="s">
        <v>2104</v>
      </c>
      <c r="C889" s="64" t="s">
        <v>1363</v>
      </c>
      <c r="D889" s="64" t="s">
        <v>1211</v>
      </c>
      <c r="E889" s="64" t="s">
        <v>1464</v>
      </c>
      <c r="F889" s="64" t="s">
        <v>1464</v>
      </c>
      <c r="G889" s="64" t="s">
        <v>819</v>
      </c>
      <c r="H889" s="64" t="s">
        <v>4021</v>
      </c>
      <c r="I889" s="64" t="s">
        <v>21</v>
      </c>
      <c r="J889" s="64">
        <v>5100.0</v>
      </c>
      <c r="K889" s="64">
        <v>76.0</v>
      </c>
      <c r="L889" s="64" t="s">
        <v>23</v>
      </c>
      <c r="M889" s="64" t="s">
        <v>23</v>
      </c>
      <c r="N889" s="64" t="s">
        <v>814</v>
      </c>
      <c r="O889" s="64" t="s">
        <v>5353</v>
      </c>
      <c r="P889" s="64" t="s">
        <v>1464</v>
      </c>
      <c r="Q889" s="64" t="s">
        <v>1572</v>
      </c>
      <c r="R889" s="64" t="s">
        <v>1464</v>
      </c>
      <c r="S889" s="64" t="s">
        <v>1464</v>
      </c>
      <c r="V889" s="64"/>
      <c r="W889" s="64"/>
    </row>
    <row r="890" ht="12.75" customHeight="1">
      <c r="A890" s="88" t="s">
        <v>3469</v>
      </c>
      <c r="B890" s="64" t="s">
        <v>2274</v>
      </c>
      <c r="C890" s="64" t="s">
        <v>1363</v>
      </c>
      <c r="D890" s="64" t="s">
        <v>1211</v>
      </c>
      <c r="E890" s="64" t="s">
        <v>1464</v>
      </c>
      <c r="F890" s="64" t="s">
        <v>1464</v>
      </c>
      <c r="G890" s="64" t="s">
        <v>819</v>
      </c>
      <c r="H890" s="64" t="s">
        <v>4032</v>
      </c>
      <c r="I890" s="64" t="s">
        <v>21</v>
      </c>
      <c r="J890" s="64">
        <v>5300.0</v>
      </c>
      <c r="K890" s="64">
        <v>76.0</v>
      </c>
      <c r="L890" s="64" t="s">
        <v>23</v>
      </c>
      <c r="M890" s="64" t="s">
        <v>23</v>
      </c>
      <c r="N890" s="64" t="s">
        <v>821</v>
      </c>
      <c r="O890" s="64" t="s">
        <v>5354</v>
      </c>
      <c r="P890" s="64" t="s">
        <v>1464</v>
      </c>
      <c r="Q890" s="64" t="s">
        <v>1687</v>
      </c>
      <c r="R890" s="64" t="s">
        <v>1464</v>
      </c>
      <c r="S890" s="64" t="s">
        <v>1464</v>
      </c>
      <c r="V890" s="64"/>
      <c r="W890" s="64"/>
    </row>
    <row r="891" ht="12.75" customHeight="1">
      <c r="A891" s="88" t="s">
        <v>3478</v>
      </c>
      <c r="B891" s="64" t="s">
        <v>5355</v>
      </c>
      <c r="C891" s="64" t="s">
        <v>1363</v>
      </c>
      <c r="D891" s="64" t="s">
        <v>1211</v>
      </c>
      <c r="E891" s="64" t="s">
        <v>1464</v>
      </c>
      <c r="F891" s="64" t="s">
        <v>1464</v>
      </c>
      <c r="G891" s="64" t="s">
        <v>819</v>
      </c>
      <c r="H891" s="64" t="s">
        <v>4032</v>
      </c>
      <c r="I891" s="64" t="s">
        <v>21</v>
      </c>
      <c r="J891" s="64">
        <v>6200.0</v>
      </c>
      <c r="K891" s="64">
        <v>81.0</v>
      </c>
      <c r="L891" s="64" t="s">
        <v>23</v>
      </c>
      <c r="M891" s="64" t="s">
        <v>40</v>
      </c>
      <c r="N891" s="64" t="s">
        <v>821</v>
      </c>
      <c r="O891" s="64" t="s">
        <v>5356</v>
      </c>
      <c r="P891" s="64" t="s">
        <v>1464</v>
      </c>
      <c r="Q891" s="64" t="s">
        <v>1590</v>
      </c>
      <c r="R891" s="64" t="s">
        <v>1464</v>
      </c>
      <c r="S891" s="64" t="s">
        <v>1464</v>
      </c>
      <c r="V891" s="64"/>
      <c r="W891" s="64"/>
    </row>
    <row r="892" ht="12.75" customHeight="1">
      <c r="A892" s="88">
        <v>580.0</v>
      </c>
      <c r="B892" s="64"/>
      <c r="C892" s="64" t="s">
        <v>1363</v>
      </c>
      <c r="D892" s="64" t="s">
        <v>1211</v>
      </c>
      <c r="E892" s="64" t="s">
        <v>1464</v>
      </c>
      <c r="F892" s="64" t="s">
        <v>104</v>
      </c>
      <c r="G892" s="64" t="s">
        <v>8</v>
      </c>
      <c r="H892" s="64" t="s">
        <v>4032</v>
      </c>
      <c r="I892" s="64" t="s">
        <v>40</v>
      </c>
      <c r="J892" s="64">
        <v>5400.0</v>
      </c>
      <c r="K892" s="64">
        <v>76.0</v>
      </c>
      <c r="L892" s="64" t="s">
        <v>23</v>
      </c>
      <c r="M892" s="64" t="s">
        <v>23</v>
      </c>
      <c r="N892" s="64" t="s">
        <v>1464</v>
      </c>
      <c r="O892" s="64"/>
      <c r="P892" s="64" t="s">
        <v>1464</v>
      </c>
      <c r="Q892" s="64" t="s">
        <v>1464</v>
      </c>
      <c r="R892" s="64" t="s">
        <v>1464</v>
      </c>
      <c r="S892" s="64" t="s">
        <v>1464</v>
      </c>
      <c r="V892" s="89"/>
      <c r="W892" s="89"/>
    </row>
    <row r="893" ht="12.75" customHeight="1">
      <c r="A893" s="88" t="s">
        <v>3490</v>
      </c>
      <c r="B893" s="64" t="s">
        <v>3196</v>
      </c>
      <c r="C893" s="64" t="s">
        <v>1363</v>
      </c>
      <c r="D893" s="64" t="s">
        <v>1211</v>
      </c>
      <c r="E893" s="64" t="s">
        <v>1464</v>
      </c>
      <c r="F893" s="64" t="s">
        <v>1464</v>
      </c>
      <c r="G893" s="64" t="s">
        <v>857</v>
      </c>
      <c r="H893" s="64" t="s">
        <v>4032</v>
      </c>
      <c r="I893" s="64" t="s">
        <v>21</v>
      </c>
      <c r="J893" s="64">
        <v>5300.0</v>
      </c>
      <c r="K893" s="64">
        <v>77.0</v>
      </c>
      <c r="L893" s="64" t="s">
        <v>23</v>
      </c>
      <c r="M893" s="64" t="s">
        <v>23</v>
      </c>
      <c r="N893" s="64" t="s">
        <v>1464</v>
      </c>
      <c r="O893" s="64" t="s">
        <v>5357</v>
      </c>
      <c r="P893" s="64" t="s">
        <v>1464</v>
      </c>
      <c r="Q893" s="64" t="s">
        <v>1464</v>
      </c>
      <c r="R893" s="64" t="s">
        <v>1464</v>
      </c>
      <c r="S893" s="64" t="s">
        <v>1464</v>
      </c>
      <c r="V893" s="64"/>
      <c r="W893" s="64"/>
    </row>
    <row r="894" ht="12.75" customHeight="1">
      <c r="A894" s="88" t="s">
        <v>3493</v>
      </c>
      <c r="B894" s="64" t="s">
        <v>2104</v>
      </c>
      <c r="C894" s="64" t="s">
        <v>1363</v>
      </c>
      <c r="D894" s="64" t="s">
        <v>1211</v>
      </c>
      <c r="E894" s="64" t="s">
        <v>1464</v>
      </c>
      <c r="F894" s="64" t="s">
        <v>1464</v>
      </c>
      <c r="G894" s="64" t="s">
        <v>819</v>
      </c>
      <c r="H894" s="64" t="s">
        <v>4032</v>
      </c>
      <c r="I894" s="64" t="s">
        <v>21</v>
      </c>
      <c r="J894" s="64">
        <v>5800.0</v>
      </c>
      <c r="K894" s="64">
        <v>75.0</v>
      </c>
      <c r="L894" s="64" t="s">
        <v>23</v>
      </c>
      <c r="M894" s="64" t="s">
        <v>23</v>
      </c>
      <c r="N894" s="64" t="s">
        <v>35</v>
      </c>
      <c r="O894" s="64" t="s">
        <v>5358</v>
      </c>
      <c r="P894" s="64" t="s">
        <v>1464</v>
      </c>
      <c r="Q894" s="64" t="s">
        <v>1555</v>
      </c>
      <c r="R894" s="64" t="s">
        <v>1471</v>
      </c>
      <c r="S894" s="64" t="s">
        <v>1471</v>
      </c>
      <c r="V894" s="64"/>
      <c r="W894" s="64"/>
    </row>
    <row r="895" ht="12.75" customHeight="1">
      <c r="A895" s="88" t="s">
        <v>3487</v>
      </c>
      <c r="B895" s="64" t="s">
        <v>2793</v>
      </c>
      <c r="C895" s="64" t="s">
        <v>1363</v>
      </c>
      <c r="D895" s="64" t="s">
        <v>1211</v>
      </c>
      <c r="E895" s="64" t="s">
        <v>1464</v>
      </c>
      <c r="F895" s="64" t="s">
        <v>1464</v>
      </c>
      <c r="G895" s="64" t="s">
        <v>819</v>
      </c>
      <c r="H895" s="64" t="s">
        <v>4032</v>
      </c>
      <c r="I895" s="64" t="s">
        <v>21</v>
      </c>
      <c r="J895" s="64">
        <v>9900.0</v>
      </c>
      <c r="K895" s="64">
        <v>93.0</v>
      </c>
      <c r="L895" s="64" t="s">
        <v>23</v>
      </c>
      <c r="M895" s="64" t="s">
        <v>23</v>
      </c>
      <c r="N895" s="64" t="s">
        <v>821</v>
      </c>
      <c r="O895" s="64" t="s">
        <v>5359</v>
      </c>
      <c r="P895" s="64" t="s">
        <v>1464</v>
      </c>
      <c r="Q895" s="64" t="s">
        <v>1481</v>
      </c>
      <c r="R895" s="64" t="s">
        <v>1464</v>
      </c>
      <c r="S895" s="64" t="s">
        <v>1464</v>
      </c>
      <c r="V895" s="64"/>
      <c r="W895" s="64"/>
    </row>
    <row r="896" ht="12.75" customHeight="1">
      <c r="A896" s="88" t="s">
        <v>3481</v>
      </c>
      <c r="B896" s="64" t="s">
        <v>2329</v>
      </c>
      <c r="C896" s="64" t="s">
        <v>1363</v>
      </c>
      <c r="D896" s="64" t="s">
        <v>1211</v>
      </c>
      <c r="E896" s="64" t="s">
        <v>1464</v>
      </c>
      <c r="F896" s="64" t="s">
        <v>1464</v>
      </c>
      <c r="G896" s="64" t="s">
        <v>819</v>
      </c>
      <c r="H896" s="64" t="s">
        <v>4032</v>
      </c>
      <c r="I896" s="64" t="s">
        <v>21</v>
      </c>
      <c r="J896" s="64">
        <v>4800.0</v>
      </c>
      <c r="K896" s="64">
        <v>72.0</v>
      </c>
      <c r="L896" s="64" t="s">
        <v>23</v>
      </c>
      <c r="M896" s="64" t="s">
        <v>23</v>
      </c>
      <c r="N896" s="64" t="s">
        <v>821</v>
      </c>
      <c r="O896" s="64" t="s">
        <v>5360</v>
      </c>
      <c r="P896" s="64" t="s">
        <v>1464</v>
      </c>
      <c r="Q896" s="64" t="s">
        <v>1551</v>
      </c>
      <c r="R896" s="64" t="s">
        <v>1464</v>
      </c>
      <c r="S896" s="64" t="s">
        <v>1464</v>
      </c>
      <c r="V896" s="64"/>
      <c r="W896" s="64"/>
    </row>
    <row r="897" ht="12.75" customHeight="1">
      <c r="A897" s="88" t="s">
        <v>3502</v>
      </c>
      <c r="B897" s="64" t="s">
        <v>5361</v>
      </c>
      <c r="C897" s="64" t="s">
        <v>1363</v>
      </c>
      <c r="D897" s="64" t="s">
        <v>1211</v>
      </c>
      <c r="E897" s="64" t="s">
        <v>2459</v>
      </c>
      <c r="F897" s="64" t="s">
        <v>343</v>
      </c>
      <c r="G897" s="64" t="s">
        <v>1464</v>
      </c>
      <c r="H897" s="64" t="s">
        <v>4032</v>
      </c>
      <c r="I897" s="64" t="s">
        <v>40</v>
      </c>
      <c r="J897" s="64">
        <v>5100.0</v>
      </c>
      <c r="K897" s="64">
        <v>75.0</v>
      </c>
      <c r="L897" s="64" t="s">
        <v>23</v>
      </c>
      <c r="M897" s="64" t="s">
        <v>35</v>
      </c>
      <c r="N897" s="64" t="s">
        <v>821</v>
      </c>
      <c r="O897" s="64" t="s">
        <v>5362</v>
      </c>
      <c r="P897" s="64" t="s">
        <v>1464</v>
      </c>
      <c r="Q897" s="64" t="s">
        <v>1464</v>
      </c>
      <c r="R897" s="64" t="s">
        <v>1464</v>
      </c>
      <c r="S897" s="64" t="s">
        <v>1464</v>
      </c>
      <c r="V897" s="64"/>
      <c r="W897" s="64"/>
    </row>
    <row r="898" ht="12.75" customHeight="1">
      <c r="A898" s="88" t="s">
        <v>3430</v>
      </c>
      <c r="B898" s="64" t="s">
        <v>5113</v>
      </c>
      <c r="C898" s="64" t="s">
        <v>1363</v>
      </c>
      <c r="D898" s="64" t="s">
        <v>1211</v>
      </c>
      <c r="E898" s="64" t="s">
        <v>2459</v>
      </c>
      <c r="F898" s="64" t="s">
        <v>343</v>
      </c>
      <c r="G898" s="64" t="s">
        <v>1464</v>
      </c>
      <c r="H898" s="64" t="s">
        <v>4032</v>
      </c>
      <c r="I898" s="64" t="s">
        <v>40</v>
      </c>
      <c r="J898" s="64">
        <v>5600.0</v>
      </c>
      <c r="K898" s="64">
        <v>78.0</v>
      </c>
      <c r="L898" s="64" t="s">
        <v>23</v>
      </c>
      <c r="M898" s="64" t="s">
        <v>23</v>
      </c>
      <c r="N898" s="64" t="s">
        <v>35</v>
      </c>
      <c r="O898" s="64" t="s">
        <v>5363</v>
      </c>
      <c r="P898" s="64" t="s">
        <v>1464</v>
      </c>
      <c r="Q898" s="64" t="s">
        <v>1590</v>
      </c>
      <c r="R898" s="64" t="s">
        <v>1464</v>
      </c>
      <c r="S898" s="64" t="s">
        <v>1464</v>
      </c>
      <c r="V898" s="64"/>
      <c r="W898" s="64"/>
    </row>
    <row r="899" ht="12.75" customHeight="1">
      <c r="A899" s="88" t="s">
        <v>3542</v>
      </c>
      <c r="B899" s="64" t="s">
        <v>5364</v>
      </c>
      <c r="C899" s="64" t="s">
        <v>1363</v>
      </c>
      <c r="D899" s="64" t="s">
        <v>1211</v>
      </c>
      <c r="E899" s="64" t="s">
        <v>1479</v>
      </c>
      <c r="F899" s="64" t="s">
        <v>850</v>
      </c>
      <c r="G899" s="64" t="s">
        <v>1464</v>
      </c>
      <c r="H899" s="64" t="s">
        <v>4032</v>
      </c>
      <c r="I899" s="64" t="s">
        <v>40</v>
      </c>
      <c r="J899" s="64">
        <v>4600.0</v>
      </c>
      <c r="K899" s="64">
        <v>76.0</v>
      </c>
      <c r="L899" s="64" t="s">
        <v>23</v>
      </c>
      <c r="M899" s="64" t="s">
        <v>23</v>
      </c>
      <c r="N899" s="64" t="s">
        <v>35</v>
      </c>
      <c r="O899" s="64" t="s">
        <v>5365</v>
      </c>
      <c r="P899" s="64" t="s">
        <v>1464</v>
      </c>
      <c r="Q899" s="64" t="s">
        <v>1551</v>
      </c>
      <c r="R899" s="64" t="s">
        <v>1464</v>
      </c>
      <c r="S899" s="64" t="s">
        <v>1464</v>
      </c>
      <c r="V899" s="64"/>
      <c r="W899" s="64"/>
    </row>
    <row r="900" ht="12.75" customHeight="1">
      <c r="A900" s="88" t="s">
        <v>3587</v>
      </c>
      <c r="B900" s="64" t="s">
        <v>2572</v>
      </c>
      <c r="C900" s="64" t="s">
        <v>1363</v>
      </c>
      <c r="D900" s="64" t="s">
        <v>1211</v>
      </c>
      <c r="E900" s="64" t="s">
        <v>1479</v>
      </c>
      <c r="F900" s="64" t="s">
        <v>850</v>
      </c>
      <c r="G900" s="64" t="s">
        <v>1464</v>
      </c>
      <c r="H900" s="64" t="s">
        <v>4032</v>
      </c>
      <c r="I900" s="64" t="s">
        <v>40</v>
      </c>
      <c r="J900" s="64">
        <v>7450.0</v>
      </c>
      <c r="K900" s="64">
        <v>88.0</v>
      </c>
      <c r="L900" s="64" t="s">
        <v>23</v>
      </c>
      <c r="M900" s="64" t="s">
        <v>35</v>
      </c>
      <c r="N900" s="64" t="s">
        <v>35</v>
      </c>
      <c r="O900" s="64" t="s">
        <v>5366</v>
      </c>
      <c r="P900" s="64" t="s">
        <v>1464</v>
      </c>
      <c r="Q900" s="64" t="s">
        <v>1514</v>
      </c>
      <c r="R900" s="64" t="s">
        <v>1464</v>
      </c>
      <c r="S900" s="64" t="s">
        <v>1464</v>
      </c>
      <c r="V900" s="64"/>
      <c r="W900" s="64"/>
    </row>
    <row r="901" ht="12.75" customHeight="1">
      <c r="A901" s="88" t="s">
        <v>3648</v>
      </c>
      <c r="B901" s="64" t="s">
        <v>1877</v>
      </c>
      <c r="C901" s="64" t="s">
        <v>1363</v>
      </c>
      <c r="D901" s="64" t="s">
        <v>1211</v>
      </c>
      <c r="E901" s="64" t="s">
        <v>1606</v>
      </c>
      <c r="F901" s="64" t="s">
        <v>856</v>
      </c>
      <c r="G901" s="64" t="s">
        <v>1464</v>
      </c>
      <c r="H901" s="64" t="s">
        <v>4040</v>
      </c>
      <c r="I901" s="64" t="s">
        <v>40</v>
      </c>
      <c r="J901" s="64">
        <v>6000.0</v>
      </c>
      <c r="K901" s="64">
        <v>78.0</v>
      </c>
      <c r="L901" s="64" t="s">
        <v>23</v>
      </c>
      <c r="M901" s="64" t="s">
        <v>23</v>
      </c>
      <c r="N901" s="64" t="s">
        <v>821</v>
      </c>
      <c r="O901" s="64" t="s">
        <v>5367</v>
      </c>
      <c r="P901" s="64" t="s">
        <v>1464</v>
      </c>
      <c r="Q901" s="64" t="s">
        <v>1464</v>
      </c>
      <c r="R901" s="64" t="s">
        <v>1464</v>
      </c>
      <c r="S901" s="64" t="s">
        <v>1464</v>
      </c>
      <c r="V901" s="64"/>
      <c r="W901" s="64"/>
    </row>
    <row r="902" ht="12.75" customHeight="1">
      <c r="A902" s="88" t="s">
        <v>3718</v>
      </c>
      <c r="B902" s="64" t="s">
        <v>5368</v>
      </c>
      <c r="C902" s="64" t="s">
        <v>1363</v>
      </c>
      <c r="D902" s="64" t="s">
        <v>1211</v>
      </c>
      <c r="E902" s="64" t="s">
        <v>1464</v>
      </c>
      <c r="F902" s="64" t="s">
        <v>1464</v>
      </c>
      <c r="G902" s="64" t="s">
        <v>857</v>
      </c>
      <c r="H902" s="64" t="s">
        <v>4040</v>
      </c>
      <c r="I902" s="64" t="s">
        <v>21</v>
      </c>
      <c r="J902" s="64">
        <v>4900.0</v>
      </c>
      <c r="K902" s="64">
        <v>74.0</v>
      </c>
      <c r="L902" s="64" t="s">
        <v>23</v>
      </c>
      <c r="M902" s="64" t="s">
        <v>23</v>
      </c>
      <c r="N902" s="64" t="s">
        <v>814</v>
      </c>
      <c r="O902" s="64" t="s">
        <v>5369</v>
      </c>
      <c r="P902" s="64" t="s">
        <v>1464</v>
      </c>
      <c r="Q902" s="64" t="s">
        <v>1464</v>
      </c>
      <c r="R902" s="64" t="s">
        <v>1464</v>
      </c>
      <c r="S902" s="64" t="s">
        <v>1464</v>
      </c>
      <c r="V902" s="64"/>
      <c r="W902" s="64"/>
    </row>
    <row r="903" ht="12.75" customHeight="1">
      <c r="A903" s="88" t="s">
        <v>3749</v>
      </c>
      <c r="B903" s="64" t="s">
        <v>5120</v>
      </c>
      <c r="C903" s="64" t="s">
        <v>1363</v>
      </c>
      <c r="D903" s="64" t="s">
        <v>1211</v>
      </c>
      <c r="E903" s="64" t="s">
        <v>1464</v>
      </c>
      <c r="F903" s="64" t="s">
        <v>1464</v>
      </c>
      <c r="G903" s="64" t="s">
        <v>857</v>
      </c>
      <c r="H903" s="64" t="s">
        <v>4040</v>
      </c>
      <c r="I903" s="64" t="s">
        <v>21</v>
      </c>
      <c r="J903" s="64">
        <v>4700.0</v>
      </c>
      <c r="K903" s="64">
        <v>71.0</v>
      </c>
      <c r="L903" s="64" t="s">
        <v>23</v>
      </c>
      <c r="M903" s="64" t="s">
        <v>23</v>
      </c>
      <c r="N903" s="64" t="s">
        <v>814</v>
      </c>
      <c r="O903" s="64" t="s">
        <v>5370</v>
      </c>
      <c r="P903" s="64" t="s">
        <v>1464</v>
      </c>
      <c r="Q903" s="64" t="s">
        <v>1464</v>
      </c>
      <c r="R903" s="64" t="s">
        <v>1464</v>
      </c>
      <c r="S903" s="64" t="s">
        <v>1464</v>
      </c>
      <c r="V903" s="64"/>
      <c r="W903" s="64"/>
    </row>
    <row r="904" ht="12.75" customHeight="1">
      <c r="A904" s="88" t="s">
        <v>3850</v>
      </c>
      <c r="B904" s="64" t="s">
        <v>3449</v>
      </c>
      <c r="C904" s="64" t="s">
        <v>1363</v>
      </c>
      <c r="D904" s="64" t="s">
        <v>1211</v>
      </c>
      <c r="E904" s="64" t="s">
        <v>1464</v>
      </c>
      <c r="F904" s="64" t="s">
        <v>1464</v>
      </c>
      <c r="G904" s="64" t="s">
        <v>857</v>
      </c>
      <c r="H904" s="64" t="s">
        <v>4040</v>
      </c>
      <c r="I904" s="64" t="s">
        <v>21</v>
      </c>
      <c r="J904" s="64">
        <v>6900.0</v>
      </c>
      <c r="K904" s="64">
        <v>80.0</v>
      </c>
      <c r="L904" s="64" t="s">
        <v>23</v>
      </c>
      <c r="M904" s="64" t="s">
        <v>23</v>
      </c>
      <c r="N904" s="64" t="s">
        <v>821</v>
      </c>
      <c r="O904" s="64" t="s">
        <v>5371</v>
      </c>
      <c r="P904" s="64" t="s">
        <v>1464</v>
      </c>
      <c r="Q904" s="64" t="s">
        <v>1464</v>
      </c>
      <c r="R904" s="64" t="s">
        <v>1464</v>
      </c>
      <c r="S904" s="64" t="s">
        <v>1464</v>
      </c>
      <c r="V904" s="64"/>
      <c r="W904" s="64"/>
    </row>
    <row r="905" ht="12.75" customHeight="1">
      <c r="A905" s="88" t="s">
        <v>3888</v>
      </c>
      <c r="B905" s="64" t="s">
        <v>2093</v>
      </c>
      <c r="C905" s="64" t="s">
        <v>1363</v>
      </c>
      <c r="D905" s="64" t="s">
        <v>1211</v>
      </c>
      <c r="E905" s="64" t="s">
        <v>1464</v>
      </c>
      <c r="F905" s="64" t="s">
        <v>1464</v>
      </c>
      <c r="G905" s="64" t="s">
        <v>857</v>
      </c>
      <c r="H905" s="64" t="s">
        <v>4040</v>
      </c>
      <c r="I905" s="64" t="s">
        <v>21</v>
      </c>
      <c r="J905" s="64">
        <v>6000.0</v>
      </c>
      <c r="K905" s="64">
        <v>80.0</v>
      </c>
      <c r="L905" s="64" t="s">
        <v>23</v>
      </c>
      <c r="M905" s="64" t="s">
        <v>35</v>
      </c>
      <c r="N905" s="64" t="s">
        <v>1464</v>
      </c>
      <c r="O905" s="64" t="s">
        <v>5372</v>
      </c>
      <c r="P905" s="64" t="s">
        <v>1464</v>
      </c>
      <c r="Q905" s="64" t="s">
        <v>1590</v>
      </c>
      <c r="R905" s="64" t="s">
        <v>1464</v>
      </c>
      <c r="S905" s="64" t="s">
        <v>1464</v>
      </c>
      <c r="V905" s="64"/>
      <c r="W905" s="64"/>
    </row>
    <row r="906" ht="12.75" customHeight="1">
      <c r="A906" s="64" t="s">
        <v>1492</v>
      </c>
      <c r="B906" s="64" t="s">
        <v>5373</v>
      </c>
      <c r="C906" s="64" t="s">
        <v>1363</v>
      </c>
      <c r="D906" s="64" t="s">
        <v>1211</v>
      </c>
      <c r="E906" s="64" t="s">
        <v>2459</v>
      </c>
      <c r="F906" s="64" t="s">
        <v>343</v>
      </c>
      <c r="G906" s="64" t="s">
        <v>1464</v>
      </c>
      <c r="H906" s="64" t="s">
        <v>4045</v>
      </c>
      <c r="I906" s="64" t="s">
        <v>40</v>
      </c>
      <c r="J906" s="64">
        <v>5000.0</v>
      </c>
      <c r="K906" s="64">
        <v>74.0</v>
      </c>
      <c r="L906" s="64" t="s">
        <v>23</v>
      </c>
      <c r="M906" s="64" t="s">
        <v>23</v>
      </c>
      <c r="N906" s="64" t="s">
        <v>821</v>
      </c>
      <c r="O906" s="64" t="s">
        <v>5374</v>
      </c>
      <c r="P906" s="64" t="s">
        <v>1464</v>
      </c>
      <c r="Q906" s="64" t="s">
        <v>1519</v>
      </c>
      <c r="R906" s="64" t="s">
        <v>1464</v>
      </c>
      <c r="S906" s="64" t="s">
        <v>1464</v>
      </c>
      <c r="V906" s="64"/>
      <c r="W906" s="64"/>
    </row>
    <row r="907" ht="12.75" customHeight="1">
      <c r="A907" s="64" t="s">
        <v>1461</v>
      </c>
      <c r="B907" s="64" t="s">
        <v>5375</v>
      </c>
      <c r="C907" s="64" t="s">
        <v>1363</v>
      </c>
      <c r="D907" s="64" t="s">
        <v>1211</v>
      </c>
      <c r="E907" s="64" t="s">
        <v>3847</v>
      </c>
      <c r="F907" s="64" t="s">
        <v>104</v>
      </c>
      <c r="G907" s="64" t="s">
        <v>1464</v>
      </c>
      <c r="H907" s="64" t="s">
        <v>4045</v>
      </c>
      <c r="I907" s="64" t="s">
        <v>40</v>
      </c>
      <c r="J907" s="64">
        <v>5000.0</v>
      </c>
      <c r="K907" s="64">
        <v>71.0</v>
      </c>
      <c r="L907" s="64" t="s">
        <v>23</v>
      </c>
      <c r="M907" s="64" t="s">
        <v>40</v>
      </c>
      <c r="N907" s="64" t="s">
        <v>821</v>
      </c>
      <c r="O907" s="64" t="s">
        <v>5376</v>
      </c>
      <c r="P907" s="64" t="s">
        <v>1464</v>
      </c>
      <c r="Q907" s="64" t="s">
        <v>1519</v>
      </c>
      <c r="R907" s="64" t="s">
        <v>1464</v>
      </c>
      <c r="S907" s="64" t="s">
        <v>1464</v>
      </c>
      <c r="V907" s="64"/>
      <c r="W907" s="64"/>
    </row>
    <row r="908" ht="12.75" customHeight="1">
      <c r="A908" s="64" t="s">
        <v>1467</v>
      </c>
      <c r="B908" s="64" t="s">
        <v>5377</v>
      </c>
      <c r="C908" s="64" t="s">
        <v>1363</v>
      </c>
      <c r="D908" s="64" t="s">
        <v>1211</v>
      </c>
      <c r="E908" s="64" t="s">
        <v>3847</v>
      </c>
      <c r="F908" s="64" t="s">
        <v>104</v>
      </c>
      <c r="G908" s="64" t="s">
        <v>1464</v>
      </c>
      <c r="H908" s="64" t="s">
        <v>4045</v>
      </c>
      <c r="I908" s="64" t="s">
        <v>40</v>
      </c>
      <c r="J908" s="64">
        <v>9000.0</v>
      </c>
      <c r="K908" s="64">
        <v>86.0</v>
      </c>
      <c r="L908" s="64" t="s">
        <v>23</v>
      </c>
      <c r="M908" s="64" t="s">
        <v>40</v>
      </c>
      <c r="N908" s="64" t="s">
        <v>821</v>
      </c>
      <c r="O908" s="64" t="s">
        <v>5378</v>
      </c>
      <c r="P908" s="64" t="s">
        <v>1464</v>
      </c>
      <c r="Q908" s="64" t="s">
        <v>1596</v>
      </c>
      <c r="R908" s="64" t="s">
        <v>1464</v>
      </c>
      <c r="S908" s="64" t="s">
        <v>1464</v>
      </c>
      <c r="V908" s="64"/>
      <c r="W908" s="64"/>
    </row>
    <row r="909" ht="12.75" customHeight="1">
      <c r="A909" s="64" t="s">
        <v>1525</v>
      </c>
      <c r="B909" s="64" t="s">
        <v>5379</v>
      </c>
      <c r="C909" s="64" t="s">
        <v>1363</v>
      </c>
      <c r="D909" s="64" t="s">
        <v>1211</v>
      </c>
      <c r="E909" s="64" t="s">
        <v>1464</v>
      </c>
      <c r="F909" s="64" t="s">
        <v>1464</v>
      </c>
      <c r="G909" s="64" t="s">
        <v>819</v>
      </c>
      <c r="H909" s="64" t="s">
        <v>4045</v>
      </c>
      <c r="I909" s="64" t="s">
        <v>21</v>
      </c>
      <c r="J909" s="64">
        <v>6100.0</v>
      </c>
      <c r="K909" s="64">
        <v>79.0</v>
      </c>
      <c r="L909" s="64" t="s">
        <v>23</v>
      </c>
      <c r="M909" s="64" t="s">
        <v>35</v>
      </c>
      <c r="N909" s="64" t="s">
        <v>821</v>
      </c>
      <c r="O909" s="64" t="s">
        <v>5380</v>
      </c>
      <c r="P909" s="64" t="s">
        <v>1464</v>
      </c>
      <c r="Q909" s="64" t="s">
        <v>1470</v>
      </c>
      <c r="R909" s="64" t="s">
        <v>1464</v>
      </c>
      <c r="S909" s="64" t="s">
        <v>1464</v>
      </c>
      <c r="V909" s="64"/>
      <c r="W909" s="64"/>
    </row>
    <row r="910" ht="12.75" customHeight="1">
      <c r="A910" s="64" t="s">
        <v>1529</v>
      </c>
      <c r="B910" s="64" t="s">
        <v>1575</v>
      </c>
      <c r="C910" s="64" t="s">
        <v>1363</v>
      </c>
      <c r="D910" s="64" t="s">
        <v>1211</v>
      </c>
      <c r="E910" s="64" t="s">
        <v>1464</v>
      </c>
      <c r="F910" s="64" t="s">
        <v>1464</v>
      </c>
      <c r="G910" s="64" t="s">
        <v>5332</v>
      </c>
      <c r="H910" s="64" t="s">
        <v>4045</v>
      </c>
      <c r="I910" s="64" t="s">
        <v>21</v>
      </c>
      <c r="J910" s="64">
        <v>5700.0</v>
      </c>
      <c r="K910" s="64">
        <v>76.0</v>
      </c>
      <c r="L910" s="64" t="s">
        <v>23</v>
      </c>
      <c r="M910" s="64" t="s">
        <v>23</v>
      </c>
      <c r="N910" s="64" t="s">
        <v>821</v>
      </c>
      <c r="O910" s="64" t="s">
        <v>5381</v>
      </c>
      <c r="P910" s="64" t="s">
        <v>1464</v>
      </c>
      <c r="Q910" s="64" t="s">
        <v>1555</v>
      </c>
      <c r="R910" s="64" t="s">
        <v>1464</v>
      </c>
      <c r="S910" s="64" t="s">
        <v>1464</v>
      </c>
      <c r="V910" s="64"/>
      <c r="W910" s="64"/>
    </row>
    <row r="911" ht="12.75" customHeight="1">
      <c r="A911" s="64" t="s">
        <v>1520</v>
      </c>
      <c r="B911" s="64" t="s">
        <v>3241</v>
      </c>
      <c r="C911" s="64" t="s">
        <v>1363</v>
      </c>
      <c r="D911" s="64" t="s">
        <v>1211</v>
      </c>
      <c r="E911" s="64" t="s">
        <v>1464</v>
      </c>
      <c r="F911" s="64" t="s">
        <v>1464</v>
      </c>
      <c r="G911" s="64" t="s">
        <v>819</v>
      </c>
      <c r="H911" s="64" t="s">
        <v>4045</v>
      </c>
      <c r="I911" s="64" t="s">
        <v>21</v>
      </c>
      <c r="J911" s="64">
        <v>5250.0</v>
      </c>
      <c r="K911" s="64">
        <v>77.0</v>
      </c>
      <c r="L911" s="64" t="s">
        <v>23</v>
      </c>
      <c r="M911" s="64" t="s">
        <v>35</v>
      </c>
      <c r="N911" s="64" t="s">
        <v>821</v>
      </c>
      <c r="O911" s="64" t="s">
        <v>5382</v>
      </c>
      <c r="P911" s="64" t="s">
        <v>1464</v>
      </c>
      <c r="Q911" s="64" t="s">
        <v>1572</v>
      </c>
      <c r="R911" s="64" t="s">
        <v>1464</v>
      </c>
      <c r="S911" s="64" t="s">
        <v>1464</v>
      </c>
      <c r="V911" s="64"/>
      <c r="W911" s="64"/>
    </row>
    <row r="912" ht="12.75" customHeight="1">
      <c r="A912" s="88" t="s">
        <v>3912</v>
      </c>
      <c r="B912" s="64" t="s">
        <v>1468</v>
      </c>
      <c r="C912" s="64" t="s">
        <v>1363</v>
      </c>
      <c r="D912" s="64" t="s">
        <v>1211</v>
      </c>
      <c r="E912" s="64" t="s">
        <v>1464</v>
      </c>
      <c r="F912" s="64" t="s">
        <v>1464</v>
      </c>
      <c r="G912" s="64" t="s">
        <v>819</v>
      </c>
      <c r="H912" s="64" t="s">
        <v>4045</v>
      </c>
      <c r="I912" s="64" t="s">
        <v>21</v>
      </c>
      <c r="J912" s="64">
        <v>5400.0</v>
      </c>
      <c r="K912" s="64">
        <v>77.0</v>
      </c>
      <c r="L912" s="64" t="s">
        <v>23</v>
      </c>
      <c r="M912" s="64" t="s">
        <v>23</v>
      </c>
      <c r="N912" s="64" t="s">
        <v>35</v>
      </c>
      <c r="O912" s="64" t="s">
        <v>5383</v>
      </c>
      <c r="P912" s="64" t="s">
        <v>1464</v>
      </c>
      <c r="Q912" s="64" t="s">
        <v>1519</v>
      </c>
      <c r="R912" s="64" t="s">
        <v>1464</v>
      </c>
      <c r="S912" s="64" t="s">
        <v>1464</v>
      </c>
      <c r="V912" s="64"/>
      <c r="W912" s="64"/>
    </row>
    <row r="913" ht="12.75" customHeight="1">
      <c r="A913" s="88" t="s">
        <v>5384</v>
      </c>
      <c r="B913" s="64" t="s">
        <v>2313</v>
      </c>
      <c r="C913" s="64" t="s">
        <v>1363</v>
      </c>
      <c r="D913" s="64" t="s">
        <v>1211</v>
      </c>
      <c r="E913" s="64" t="s">
        <v>1464</v>
      </c>
      <c r="F913" s="64" t="s">
        <v>1464</v>
      </c>
      <c r="G913" s="64" t="s">
        <v>819</v>
      </c>
      <c r="H913" s="64" t="s">
        <v>4045</v>
      </c>
      <c r="I913" s="64" t="s">
        <v>21</v>
      </c>
      <c r="J913" s="64">
        <v>7000.0</v>
      </c>
      <c r="K913" s="64">
        <v>82.0</v>
      </c>
      <c r="L913" s="64" t="s">
        <v>23</v>
      </c>
      <c r="M913" s="64" t="s">
        <v>40</v>
      </c>
      <c r="N913" s="64" t="s">
        <v>35</v>
      </c>
      <c r="O913" s="64" t="s">
        <v>5385</v>
      </c>
      <c r="P913" s="64" t="s">
        <v>1464</v>
      </c>
      <c r="Q913" s="64" t="s">
        <v>1496</v>
      </c>
      <c r="R913" s="64" t="s">
        <v>1464</v>
      </c>
      <c r="S913" s="64" t="s">
        <v>1464</v>
      </c>
      <c r="V913" s="64"/>
      <c r="W913" s="64"/>
    </row>
    <row r="914" ht="12.75" customHeight="1">
      <c r="A914" s="64" t="s">
        <v>1560</v>
      </c>
      <c r="B914" s="64" t="s">
        <v>5386</v>
      </c>
      <c r="C914" s="64" t="s">
        <v>1363</v>
      </c>
      <c r="D914" s="64" t="s">
        <v>1211</v>
      </c>
      <c r="E914" s="64" t="s">
        <v>1464</v>
      </c>
      <c r="F914" s="64" t="s">
        <v>1464</v>
      </c>
      <c r="G914" s="64" t="s">
        <v>857</v>
      </c>
      <c r="H914" s="64" t="s">
        <v>4052</v>
      </c>
      <c r="I914" s="64" t="s">
        <v>21</v>
      </c>
      <c r="J914" s="64">
        <v>6500.0</v>
      </c>
      <c r="K914" s="64">
        <v>79.0</v>
      </c>
      <c r="L914" s="64" t="s">
        <v>23</v>
      </c>
      <c r="M914" s="64" t="s">
        <v>23</v>
      </c>
      <c r="N914" s="64" t="s">
        <v>1464</v>
      </c>
      <c r="O914" s="64" t="s">
        <v>5387</v>
      </c>
      <c r="P914" s="64" t="s">
        <v>1464</v>
      </c>
      <c r="Q914" s="64" t="s">
        <v>1464</v>
      </c>
      <c r="R914" s="64" t="s">
        <v>1464</v>
      </c>
      <c r="S914" s="64" t="s">
        <v>1464</v>
      </c>
      <c r="V914" s="64"/>
      <c r="W914" s="64"/>
    </row>
    <row r="915" ht="12.75" customHeight="1">
      <c r="A915" s="64" t="s">
        <v>1568</v>
      </c>
      <c r="B915" s="64" t="s">
        <v>2121</v>
      </c>
      <c r="C915" s="64" t="s">
        <v>1363</v>
      </c>
      <c r="D915" s="64" t="s">
        <v>1211</v>
      </c>
      <c r="E915" s="64" t="s">
        <v>1464</v>
      </c>
      <c r="F915" s="64" t="s">
        <v>1464</v>
      </c>
      <c r="G915" s="64" t="s">
        <v>857</v>
      </c>
      <c r="H915" s="64" t="s">
        <v>4052</v>
      </c>
      <c r="I915" s="64" t="s">
        <v>21</v>
      </c>
      <c r="J915" s="64">
        <v>3800.0</v>
      </c>
      <c r="K915" s="64">
        <v>69.0</v>
      </c>
      <c r="L915" s="64" t="s">
        <v>23</v>
      </c>
      <c r="M915" s="64" t="s">
        <v>23</v>
      </c>
      <c r="N915" s="64" t="s">
        <v>814</v>
      </c>
      <c r="O915" s="64" t="s">
        <v>5388</v>
      </c>
      <c r="P915" s="64" t="s">
        <v>1464</v>
      </c>
      <c r="Q915" s="64" t="s">
        <v>1464</v>
      </c>
      <c r="R915" s="64" t="s">
        <v>1464</v>
      </c>
      <c r="S915" s="64" t="s">
        <v>1464</v>
      </c>
      <c r="V915" s="64"/>
      <c r="W915" s="64"/>
    </row>
    <row r="916" ht="12.75" customHeight="1">
      <c r="A916" s="64" t="s">
        <v>1546</v>
      </c>
      <c r="B916" s="64" t="s">
        <v>5389</v>
      </c>
      <c r="C916" s="64" t="s">
        <v>1363</v>
      </c>
      <c r="D916" s="64" t="s">
        <v>1211</v>
      </c>
      <c r="E916" s="64" t="s">
        <v>1606</v>
      </c>
      <c r="F916" s="64" t="s">
        <v>856</v>
      </c>
      <c r="G916" s="64" t="s">
        <v>1464</v>
      </c>
      <c r="H916" s="64" t="s">
        <v>4052</v>
      </c>
      <c r="I916" s="64" t="s">
        <v>40</v>
      </c>
      <c r="J916" s="64">
        <v>8200.0</v>
      </c>
      <c r="K916" s="64">
        <v>91.0</v>
      </c>
      <c r="L916" s="64" t="s">
        <v>23</v>
      </c>
      <c r="M916" s="64" t="s">
        <v>23</v>
      </c>
      <c r="N916" s="64" t="s">
        <v>1464</v>
      </c>
      <c r="O916" s="64" t="s">
        <v>5390</v>
      </c>
      <c r="P916" s="64" t="s">
        <v>1464</v>
      </c>
      <c r="Q916" s="64" t="s">
        <v>1464</v>
      </c>
      <c r="R916" s="64" t="s">
        <v>1464</v>
      </c>
      <c r="S916" s="64" t="s">
        <v>1464</v>
      </c>
      <c r="V916" s="64"/>
      <c r="W916" s="64"/>
    </row>
    <row r="917" ht="12.75" customHeight="1">
      <c r="A917" s="64" t="s">
        <v>1552</v>
      </c>
      <c r="B917" s="64" t="s">
        <v>2339</v>
      </c>
      <c r="C917" s="64" t="s">
        <v>1363</v>
      </c>
      <c r="D917" s="64" t="s">
        <v>1211</v>
      </c>
      <c r="E917" s="64" t="s">
        <v>1464</v>
      </c>
      <c r="F917" s="64" t="s">
        <v>1464</v>
      </c>
      <c r="G917" s="64" t="s">
        <v>857</v>
      </c>
      <c r="H917" s="64" t="s">
        <v>4052</v>
      </c>
      <c r="I917" s="64" t="s">
        <v>21</v>
      </c>
      <c r="J917" s="64">
        <v>5100.0</v>
      </c>
      <c r="K917" s="64">
        <v>74.0</v>
      </c>
      <c r="L917" s="64" t="s">
        <v>23</v>
      </c>
      <c r="M917" s="64" t="s">
        <v>23</v>
      </c>
      <c r="N917" s="64" t="s">
        <v>821</v>
      </c>
      <c r="O917" s="64" t="s">
        <v>5391</v>
      </c>
      <c r="P917" s="64" t="s">
        <v>816</v>
      </c>
      <c r="Q917" s="64" t="s">
        <v>1496</v>
      </c>
      <c r="R917" s="64" t="s">
        <v>1464</v>
      </c>
      <c r="S917" s="64" t="s">
        <v>1464</v>
      </c>
      <c r="V917" s="64"/>
      <c r="W917" s="64"/>
    </row>
    <row r="918" ht="12.75" customHeight="1">
      <c r="A918" s="64" t="s">
        <v>1614</v>
      </c>
      <c r="B918" s="64" t="s">
        <v>1718</v>
      </c>
      <c r="C918" s="64" t="s">
        <v>1363</v>
      </c>
      <c r="D918" s="64" t="s">
        <v>1211</v>
      </c>
      <c r="E918" s="64" t="s">
        <v>1464</v>
      </c>
      <c r="F918" s="64" t="s">
        <v>1464</v>
      </c>
      <c r="G918" s="64" t="s">
        <v>857</v>
      </c>
      <c r="H918" s="64" t="s">
        <v>4052</v>
      </c>
      <c r="I918" s="64" t="s">
        <v>21</v>
      </c>
      <c r="J918" s="64">
        <v>6000.0</v>
      </c>
      <c r="K918" s="64">
        <v>79.0</v>
      </c>
      <c r="L918" s="64" t="s">
        <v>23</v>
      </c>
      <c r="M918" s="64" t="s">
        <v>23</v>
      </c>
      <c r="N918" s="64" t="s">
        <v>1464</v>
      </c>
      <c r="O918" s="64" t="s">
        <v>5392</v>
      </c>
      <c r="P918" s="64" t="s">
        <v>1464</v>
      </c>
      <c r="Q918" s="64" t="s">
        <v>1464</v>
      </c>
      <c r="R918" s="64" t="s">
        <v>1464</v>
      </c>
      <c r="S918" s="64" t="s">
        <v>1464</v>
      </c>
      <c r="V918" s="64"/>
      <c r="W918" s="64"/>
    </row>
    <row r="919" ht="12.75" customHeight="1">
      <c r="A919" s="64" t="s">
        <v>1617</v>
      </c>
      <c r="B919" s="64" t="s">
        <v>3089</v>
      </c>
      <c r="C919" s="64" t="s">
        <v>1363</v>
      </c>
      <c r="D919" s="64" t="s">
        <v>1211</v>
      </c>
      <c r="E919" s="64" t="s">
        <v>1464</v>
      </c>
      <c r="F919" s="64" t="s">
        <v>1464</v>
      </c>
      <c r="G919" s="64" t="s">
        <v>857</v>
      </c>
      <c r="H919" s="64" t="s">
        <v>4052</v>
      </c>
      <c r="I919" s="64" t="s">
        <v>21</v>
      </c>
      <c r="J919" s="64">
        <v>6200.0</v>
      </c>
      <c r="K919" s="64">
        <v>78.0</v>
      </c>
      <c r="L919" s="64" t="s">
        <v>23</v>
      </c>
      <c r="M919" s="64" t="s">
        <v>35</v>
      </c>
      <c r="N919" s="64" t="s">
        <v>1464</v>
      </c>
      <c r="O919" s="64" t="s">
        <v>5393</v>
      </c>
      <c r="P919" s="64" t="s">
        <v>1464</v>
      </c>
      <c r="Q919" s="64" t="s">
        <v>1596</v>
      </c>
      <c r="R919" s="64" t="s">
        <v>1464</v>
      </c>
      <c r="S919" s="64" t="s">
        <v>1464</v>
      </c>
      <c r="V919" s="64"/>
      <c r="W919" s="64"/>
    </row>
    <row r="920" ht="12.75" customHeight="1">
      <c r="A920" s="64" t="s">
        <v>1620</v>
      </c>
      <c r="B920" s="64" t="s">
        <v>4202</v>
      </c>
      <c r="C920" s="64" t="s">
        <v>1363</v>
      </c>
      <c r="D920" s="64" t="s">
        <v>1211</v>
      </c>
      <c r="E920" s="64" t="s">
        <v>3847</v>
      </c>
      <c r="F920" s="64" t="s">
        <v>104</v>
      </c>
      <c r="G920" s="64" t="s">
        <v>1464</v>
      </c>
      <c r="H920" s="64" t="s">
        <v>4052</v>
      </c>
      <c r="I920" s="64" t="s">
        <v>40</v>
      </c>
      <c r="J920" s="64">
        <v>4200.0</v>
      </c>
      <c r="K920" s="64">
        <v>71.0</v>
      </c>
      <c r="L920" s="64" t="s">
        <v>23</v>
      </c>
      <c r="M920" s="64" t="s">
        <v>23</v>
      </c>
      <c r="N920" s="64" t="s">
        <v>1464</v>
      </c>
      <c r="O920" s="64" t="s">
        <v>5394</v>
      </c>
      <c r="P920" s="64" t="s">
        <v>1464</v>
      </c>
      <c r="Q920" s="64" t="s">
        <v>1555</v>
      </c>
      <c r="R920" s="64" t="s">
        <v>1464</v>
      </c>
      <c r="S920" s="64" t="s">
        <v>1464</v>
      </c>
      <c r="V920" s="64"/>
      <c r="W920" s="64"/>
    </row>
    <row r="921" ht="12.75" customHeight="1">
      <c r="A921" s="64" t="s">
        <v>1623</v>
      </c>
      <c r="B921" s="64" t="s">
        <v>5175</v>
      </c>
      <c r="C921" s="64" t="s">
        <v>1363</v>
      </c>
      <c r="D921" s="64" t="s">
        <v>1211</v>
      </c>
      <c r="E921" s="64" t="s">
        <v>1464</v>
      </c>
      <c r="F921" s="64" t="s">
        <v>1464</v>
      </c>
      <c r="G921" s="64" t="s">
        <v>857</v>
      </c>
      <c r="H921" s="64" t="s">
        <v>4052</v>
      </c>
      <c r="I921" s="64" t="s">
        <v>21</v>
      </c>
      <c r="J921" s="64">
        <v>5800.0</v>
      </c>
      <c r="K921" s="64">
        <v>78.0</v>
      </c>
      <c r="L921" s="64" t="s">
        <v>23</v>
      </c>
      <c r="M921" s="64" t="s">
        <v>40</v>
      </c>
      <c r="N921" s="64" t="s">
        <v>1464</v>
      </c>
      <c r="O921" s="64" t="s">
        <v>5395</v>
      </c>
      <c r="P921" s="64" t="s">
        <v>1464</v>
      </c>
      <c r="Q921" s="64" t="s">
        <v>1496</v>
      </c>
      <c r="R921" s="64" t="s">
        <v>1464</v>
      </c>
      <c r="S921" s="64" t="s">
        <v>1464</v>
      </c>
      <c r="V921" s="64"/>
      <c r="W921" s="64"/>
    </row>
    <row r="922" ht="12.75" customHeight="1">
      <c r="A922" s="64" t="s">
        <v>1626</v>
      </c>
      <c r="B922" s="64" t="s">
        <v>3245</v>
      </c>
      <c r="C922" s="64" t="s">
        <v>1363</v>
      </c>
      <c r="D922" s="64" t="s">
        <v>1211</v>
      </c>
      <c r="E922" s="64" t="s">
        <v>1464</v>
      </c>
      <c r="F922" s="64" t="s">
        <v>1464</v>
      </c>
      <c r="G922" s="64" t="s">
        <v>857</v>
      </c>
      <c r="H922" s="64" t="s">
        <v>4052</v>
      </c>
      <c r="I922" s="64" t="s">
        <v>21</v>
      </c>
      <c r="J922" s="64">
        <v>5800.0</v>
      </c>
      <c r="K922" s="64">
        <v>78.0</v>
      </c>
      <c r="L922" s="64" t="s">
        <v>23</v>
      </c>
      <c r="M922" s="64" t="s">
        <v>35</v>
      </c>
      <c r="N922" s="64" t="s">
        <v>1464</v>
      </c>
      <c r="O922" s="64" t="s">
        <v>5396</v>
      </c>
      <c r="P922" s="64" t="s">
        <v>1464</v>
      </c>
      <c r="Q922" s="64" t="s">
        <v>1496</v>
      </c>
      <c r="R922" s="64" t="s">
        <v>1464</v>
      </c>
      <c r="S922" s="64" t="s">
        <v>1464</v>
      </c>
      <c r="V922" s="64"/>
      <c r="W922" s="64"/>
    </row>
    <row r="923" ht="12.75" customHeight="1">
      <c r="A923" s="64" t="s">
        <v>1629</v>
      </c>
      <c r="B923" s="64" t="s">
        <v>3241</v>
      </c>
      <c r="C923" s="64" t="s">
        <v>1363</v>
      </c>
      <c r="D923" s="64" t="s">
        <v>1211</v>
      </c>
      <c r="E923" s="64" t="s">
        <v>1464</v>
      </c>
      <c r="F923" s="64" t="s">
        <v>1464</v>
      </c>
      <c r="G923" s="64" t="s">
        <v>857</v>
      </c>
      <c r="H923" s="64" t="s">
        <v>4052</v>
      </c>
      <c r="I923" s="64" t="s">
        <v>21</v>
      </c>
      <c r="J923" s="64">
        <v>5150.0</v>
      </c>
      <c r="K923" s="64">
        <v>76.0</v>
      </c>
      <c r="L923" s="64" t="s">
        <v>23</v>
      </c>
      <c r="M923" s="64" t="s">
        <v>35</v>
      </c>
      <c r="N923" s="64" t="s">
        <v>1464</v>
      </c>
      <c r="O923" s="64" t="s">
        <v>5397</v>
      </c>
      <c r="P923" s="64" t="s">
        <v>1464</v>
      </c>
      <c r="Q923" s="64" t="s">
        <v>1470</v>
      </c>
      <c r="R923" s="64" t="s">
        <v>1464</v>
      </c>
      <c r="S923" s="64" t="s">
        <v>1464</v>
      </c>
      <c r="V923" s="64"/>
      <c r="W923" s="64"/>
    </row>
    <row r="924" ht="12.75" customHeight="1">
      <c r="A924" s="64" t="s">
        <v>1633</v>
      </c>
      <c r="B924" s="64" t="s">
        <v>3521</v>
      </c>
      <c r="C924" s="64" t="s">
        <v>1363</v>
      </c>
      <c r="D924" s="64" t="s">
        <v>1211</v>
      </c>
      <c r="E924" s="64" t="s">
        <v>1464</v>
      </c>
      <c r="F924" s="64" t="s">
        <v>1464</v>
      </c>
      <c r="G924" s="64" t="s">
        <v>857</v>
      </c>
      <c r="H924" s="64" t="s">
        <v>4052</v>
      </c>
      <c r="I924" s="64" t="s">
        <v>21</v>
      </c>
      <c r="J924" s="64">
        <v>4650.0</v>
      </c>
      <c r="K924" s="64">
        <v>75.0</v>
      </c>
      <c r="L924" s="64" t="s">
        <v>23</v>
      </c>
      <c r="M924" s="64" t="s">
        <v>23</v>
      </c>
      <c r="N924" s="64" t="s">
        <v>1464</v>
      </c>
      <c r="O924" s="64" t="s">
        <v>5398</v>
      </c>
      <c r="P924" s="64" t="s">
        <v>1464</v>
      </c>
      <c r="Q924" s="64" t="s">
        <v>1572</v>
      </c>
      <c r="R924" s="64" t="s">
        <v>1464</v>
      </c>
      <c r="S924" s="64" t="s">
        <v>1464</v>
      </c>
      <c r="V924" s="64"/>
      <c r="W924" s="64"/>
    </row>
    <row r="925" ht="12.75" customHeight="1">
      <c r="A925" s="64" t="s">
        <v>1639</v>
      </c>
      <c r="B925" s="64" t="s">
        <v>3182</v>
      </c>
      <c r="C925" s="64" t="s">
        <v>1363</v>
      </c>
      <c r="D925" s="64" t="s">
        <v>1211</v>
      </c>
      <c r="E925" s="64" t="s">
        <v>1464</v>
      </c>
      <c r="F925" s="64" t="s">
        <v>1464</v>
      </c>
      <c r="G925" s="64" t="s">
        <v>857</v>
      </c>
      <c r="H925" s="64" t="s">
        <v>4052</v>
      </c>
      <c r="I925" s="64" t="s">
        <v>21</v>
      </c>
      <c r="J925" s="64">
        <v>4300.0</v>
      </c>
      <c r="K925" s="64">
        <v>72.0</v>
      </c>
      <c r="L925" s="64" t="s">
        <v>23</v>
      </c>
      <c r="M925" s="64" t="s">
        <v>35</v>
      </c>
      <c r="N925" s="64" t="s">
        <v>1464</v>
      </c>
      <c r="O925" s="64" t="s">
        <v>5399</v>
      </c>
      <c r="P925" s="64" t="s">
        <v>1464</v>
      </c>
      <c r="Q925" s="64" t="s">
        <v>1555</v>
      </c>
      <c r="R925" s="64" t="s">
        <v>1464</v>
      </c>
      <c r="S925" s="64" t="s">
        <v>1464</v>
      </c>
      <c r="V925" s="64"/>
      <c r="W925" s="64"/>
    </row>
    <row r="926" ht="12.75" customHeight="1">
      <c r="A926" s="64" t="s">
        <v>5400</v>
      </c>
      <c r="B926" s="64" t="s">
        <v>3517</v>
      </c>
      <c r="C926" s="64" t="s">
        <v>1363</v>
      </c>
      <c r="D926" s="64" t="s">
        <v>1211</v>
      </c>
      <c r="E926" s="64" t="s">
        <v>1464</v>
      </c>
      <c r="F926" s="64" t="s">
        <v>1464</v>
      </c>
      <c r="G926" s="64" t="s">
        <v>819</v>
      </c>
      <c r="H926" s="64" t="s">
        <v>4052</v>
      </c>
      <c r="I926" s="64" t="s">
        <v>21</v>
      </c>
      <c r="J926" s="64">
        <v>4400.0</v>
      </c>
      <c r="K926" s="64">
        <v>77.0</v>
      </c>
      <c r="L926" s="64" t="s">
        <v>23</v>
      </c>
      <c r="M926" s="64" t="s">
        <v>35</v>
      </c>
      <c r="N926" s="64" t="s">
        <v>821</v>
      </c>
      <c r="O926" s="64" t="s">
        <v>5401</v>
      </c>
      <c r="P926" s="64" t="s">
        <v>1464</v>
      </c>
      <c r="Q926" s="64" t="s">
        <v>1555</v>
      </c>
      <c r="R926" s="64" t="s">
        <v>1464</v>
      </c>
      <c r="S926" s="64" t="s">
        <v>1464</v>
      </c>
      <c r="V926" s="64"/>
      <c r="W926" s="64"/>
    </row>
    <row r="927" ht="12.75" customHeight="1">
      <c r="A927" s="64" t="s">
        <v>1636</v>
      </c>
      <c r="B927" s="64" t="s">
        <v>2365</v>
      </c>
      <c r="C927" s="64" t="s">
        <v>1363</v>
      </c>
      <c r="D927" s="64" t="s">
        <v>1211</v>
      </c>
      <c r="E927" s="64" t="s">
        <v>1464</v>
      </c>
      <c r="F927" s="64" t="s">
        <v>1464</v>
      </c>
      <c r="G927" s="64" t="s">
        <v>857</v>
      </c>
      <c r="H927" s="64" t="s">
        <v>4054</v>
      </c>
      <c r="I927" s="64" t="s">
        <v>21</v>
      </c>
      <c r="J927" s="64">
        <v>6400.0</v>
      </c>
      <c r="K927" s="64">
        <v>81.0</v>
      </c>
      <c r="L927" s="64" t="s">
        <v>23</v>
      </c>
      <c r="M927" s="64" t="s">
        <v>23</v>
      </c>
      <c r="N927" s="64" t="s">
        <v>821</v>
      </c>
      <c r="O927" s="64" t="s">
        <v>5402</v>
      </c>
      <c r="P927" s="64" t="s">
        <v>1464</v>
      </c>
      <c r="Q927" s="64" t="s">
        <v>1590</v>
      </c>
      <c r="R927" s="64" t="s">
        <v>1464</v>
      </c>
      <c r="S927" s="64" t="s">
        <v>1464</v>
      </c>
      <c r="V927" s="64"/>
      <c r="W927" s="64"/>
    </row>
    <row r="928" ht="12.75" customHeight="1">
      <c r="A928" s="64" t="s">
        <v>1688</v>
      </c>
      <c r="B928" s="64" t="s">
        <v>2357</v>
      </c>
      <c r="C928" s="64" t="s">
        <v>1363</v>
      </c>
      <c r="D928" s="64" t="s">
        <v>1211</v>
      </c>
      <c r="E928" s="64" t="s">
        <v>1464</v>
      </c>
      <c r="F928" s="64" t="s">
        <v>1464</v>
      </c>
      <c r="G928" s="64" t="s">
        <v>857</v>
      </c>
      <c r="H928" s="64" t="s">
        <v>4054</v>
      </c>
      <c r="I928" s="64" t="s">
        <v>21</v>
      </c>
      <c r="J928" s="64">
        <v>4000.0</v>
      </c>
      <c r="K928" s="64">
        <v>70.0</v>
      </c>
      <c r="L928" s="64" t="s">
        <v>23</v>
      </c>
      <c r="M928" s="64" t="s">
        <v>23</v>
      </c>
      <c r="N928" s="64" t="s">
        <v>35</v>
      </c>
      <c r="O928" s="64" t="s">
        <v>5403</v>
      </c>
      <c r="P928" s="64" t="s">
        <v>1464</v>
      </c>
      <c r="Q928" s="64" t="s">
        <v>1519</v>
      </c>
      <c r="R928" s="64" t="s">
        <v>1464</v>
      </c>
      <c r="S928" s="64" t="s">
        <v>1464</v>
      </c>
      <c r="V928" s="64"/>
      <c r="W928" s="64"/>
    </row>
    <row r="929" ht="12.75" customHeight="1">
      <c r="A929" s="64" t="s">
        <v>1693</v>
      </c>
      <c r="B929" s="64" t="s">
        <v>2351</v>
      </c>
      <c r="C929" s="64" t="s">
        <v>1363</v>
      </c>
      <c r="D929" s="64" t="s">
        <v>1211</v>
      </c>
      <c r="E929" s="64" t="s">
        <v>1464</v>
      </c>
      <c r="F929" s="64" t="s">
        <v>1464</v>
      </c>
      <c r="G929" s="64" t="s">
        <v>857</v>
      </c>
      <c r="H929" s="64" t="s">
        <v>4054</v>
      </c>
      <c r="I929" s="64" t="s">
        <v>21</v>
      </c>
      <c r="J929" s="64">
        <v>6800.0</v>
      </c>
      <c r="K929" s="64">
        <v>83.0</v>
      </c>
      <c r="L929" s="64" t="s">
        <v>23</v>
      </c>
      <c r="M929" s="64" t="s">
        <v>23</v>
      </c>
      <c r="N929" s="64" t="s">
        <v>821</v>
      </c>
      <c r="O929" s="64" t="s">
        <v>5404</v>
      </c>
      <c r="P929" s="64" t="s">
        <v>1464</v>
      </c>
      <c r="Q929" s="64" t="s">
        <v>1590</v>
      </c>
      <c r="R929" s="64" t="s">
        <v>1464</v>
      </c>
      <c r="S929" s="64" t="s">
        <v>1464</v>
      </c>
      <c r="V929" s="64"/>
      <c r="W929" s="64"/>
    </row>
    <row r="930" ht="12.75" customHeight="1">
      <c r="A930" s="64" t="s">
        <v>1700</v>
      </c>
      <c r="B930" s="64" t="s">
        <v>2005</v>
      </c>
      <c r="C930" s="64" t="s">
        <v>1363</v>
      </c>
      <c r="D930" s="64" t="s">
        <v>1211</v>
      </c>
      <c r="E930" s="64" t="s">
        <v>3847</v>
      </c>
      <c r="F930" s="64" t="s">
        <v>104</v>
      </c>
      <c r="G930" s="64" t="s">
        <v>1464</v>
      </c>
      <c r="H930" s="64" t="s">
        <v>4471</v>
      </c>
      <c r="I930" s="64" t="s">
        <v>40</v>
      </c>
      <c r="J930" s="64">
        <v>5500.0</v>
      </c>
      <c r="K930" s="64">
        <v>77.0</v>
      </c>
      <c r="L930" s="64" t="s">
        <v>23</v>
      </c>
      <c r="M930" s="64" t="s">
        <v>23</v>
      </c>
      <c r="N930" s="64" t="s">
        <v>1464</v>
      </c>
      <c r="O930" s="64" t="s">
        <v>5405</v>
      </c>
      <c r="P930" s="64" t="s">
        <v>1464</v>
      </c>
      <c r="Q930" s="64" t="s">
        <v>1464</v>
      </c>
      <c r="R930" s="64" t="s">
        <v>1464</v>
      </c>
      <c r="S930" s="64" t="s">
        <v>1464</v>
      </c>
      <c r="V930" s="64"/>
      <c r="W930" s="64"/>
    </row>
    <row r="931" ht="12.75" customHeight="1">
      <c r="A931" s="64" t="s">
        <v>1703</v>
      </c>
      <c r="B931" s="64" t="s">
        <v>2001</v>
      </c>
      <c r="C931" s="64" t="s">
        <v>1363</v>
      </c>
      <c r="D931" s="64" t="s">
        <v>1211</v>
      </c>
      <c r="E931" s="64" t="s">
        <v>1464</v>
      </c>
      <c r="F931" s="64" t="s">
        <v>1464</v>
      </c>
      <c r="G931" s="64" t="s">
        <v>857</v>
      </c>
      <c r="H931" s="64" t="s">
        <v>4471</v>
      </c>
      <c r="I931" s="64" t="s">
        <v>21</v>
      </c>
      <c r="J931" s="64">
        <v>3500.0</v>
      </c>
      <c r="K931" s="64">
        <v>68.0</v>
      </c>
      <c r="L931" s="64" t="s">
        <v>23</v>
      </c>
      <c r="M931" s="64" t="s">
        <v>23</v>
      </c>
      <c r="N931" s="64" t="s">
        <v>1464</v>
      </c>
      <c r="O931" s="64" t="s">
        <v>5406</v>
      </c>
      <c r="P931" s="64" t="s">
        <v>1464</v>
      </c>
      <c r="Q931" s="64" t="s">
        <v>1464</v>
      </c>
      <c r="R931" s="64" t="s">
        <v>1464</v>
      </c>
      <c r="S931" s="64" t="s">
        <v>1464</v>
      </c>
      <c r="V931" s="64"/>
      <c r="W931" s="64"/>
    </row>
    <row r="932" ht="12.75" customHeight="1">
      <c r="A932" s="64" t="s">
        <v>1720</v>
      </c>
      <c r="B932" s="64" t="s">
        <v>2028</v>
      </c>
      <c r="C932" s="64" t="s">
        <v>1363</v>
      </c>
      <c r="D932" s="64" t="s">
        <v>1211</v>
      </c>
      <c r="E932" s="64" t="s">
        <v>1606</v>
      </c>
      <c r="F932" s="64" t="s">
        <v>856</v>
      </c>
      <c r="G932" s="64" t="s">
        <v>1464</v>
      </c>
      <c r="H932" s="64" t="s">
        <v>4471</v>
      </c>
      <c r="I932" s="64" t="s">
        <v>40</v>
      </c>
      <c r="J932" s="64">
        <v>5000.0</v>
      </c>
      <c r="K932" s="64">
        <v>76.0</v>
      </c>
      <c r="L932" s="64" t="s">
        <v>23</v>
      </c>
      <c r="M932" s="64" t="s">
        <v>23</v>
      </c>
      <c r="N932" s="64" t="s">
        <v>1464</v>
      </c>
      <c r="O932" s="64" t="s">
        <v>5407</v>
      </c>
      <c r="P932" s="64" t="s">
        <v>1464</v>
      </c>
      <c r="Q932" s="64" t="s">
        <v>1464</v>
      </c>
      <c r="R932" s="64" t="s">
        <v>1464</v>
      </c>
      <c r="S932" s="64" t="s">
        <v>1464</v>
      </c>
      <c r="V932" s="64"/>
      <c r="W932" s="64"/>
    </row>
    <row r="933" ht="12.75" customHeight="1">
      <c r="A933" s="64" t="s">
        <v>1705</v>
      </c>
      <c r="B933" s="64" t="s">
        <v>5408</v>
      </c>
      <c r="C933" s="64" t="s">
        <v>1363</v>
      </c>
      <c r="D933" s="64" t="s">
        <v>1211</v>
      </c>
      <c r="E933" s="64" t="s">
        <v>1464</v>
      </c>
      <c r="F933" s="64" t="s">
        <v>1464</v>
      </c>
      <c r="G933" s="64" t="s">
        <v>819</v>
      </c>
      <c r="H933" s="64" t="s">
        <v>4058</v>
      </c>
      <c r="I933" s="64" t="s">
        <v>21</v>
      </c>
      <c r="J933" s="64">
        <v>6300.0</v>
      </c>
      <c r="K933" s="64">
        <v>80.0</v>
      </c>
      <c r="L933" s="64" t="s">
        <v>23</v>
      </c>
      <c r="M933" s="64" t="s">
        <v>40</v>
      </c>
      <c r="N933" s="64" t="s">
        <v>35</v>
      </c>
      <c r="O933" s="64" t="s">
        <v>5409</v>
      </c>
      <c r="P933" s="64" t="s">
        <v>1464</v>
      </c>
      <c r="Q933" s="64" t="s">
        <v>1470</v>
      </c>
      <c r="R933" s="64" t="s">
        <v>1471</v>
      </c>
      <c r="S933" s="64" t="s">
        <v>1471</v>
      </c>
      <c r="V933" s="64"/>
      <c r="W933" s="64"/>
    </row>
    <row r="934" ht="12.75" customHeight="1">
      <c r="A934" s="64" t="s">
        <v>1708</v>
      </c>
      <c r="B934" s="64" t="s">
        <v>3369</v>
      </c>
      <c r="C934" s="64" t="s">
        <v>1363</v>
      </c>
      <c r="D934" s="64" t="s">
        <v>1211</v>
      </c>
      <c r="E934" s="64" t="s">
        <v>1464</v>
      </c>
      <c r="F934" s="64" t="s">
        <v>1464</v>
      </c>
      <c r="G934" s="64" t="s">
        <v>819</v>
      </c>
      <c r="H934" s="64" t="s">
        <v>4058</v>
      </c>
      <c r="I934" s="64" t="s">
        <v>21</v>
      </c>
      <c r="J934" s="64">
        <v>6100.0</v>
      </c>
      <c r="K934" s="64">
        <v>80.0</v>
      </c>
      <c r="L934" s="64" t="s">
        <v>23</v>
      </c>
      <c r="M934" s="64" t="s">
        <v>23</v>
      </c>
      <c r="N934" s="64" t="s">
        <v>821</v>
      </c>
      <c r="O934" s="64" t="s">
        <v>5410</v>
      </c>
      <c r="P934" s="64" t="s">
        <v>1464</v>
      </c>
      <c r="Q934" s="64" t="s">
        <v>1470</v>
      </c>
      <c r="R934" s="64" t="s">
        <v>1471</v>
      </c>
      <c r="S934" s="64" t="s">
        <v>1471</v>
      </c>
      <c r="V934" s="64"/>
      <c r="W934" s="64"/>
    </row>
    <row r="935" ht="12.75" customHeight="1">
      <c r="A935" s="64" t="s">
        <v>1711</v>
      </c>
      <c r="B935" s="64" t="s">
        <v>1544</v>
      </c>
      <c r="C935" s="64" t="s">
        <v>1363</v>
      </c>
      <c r="D935" s="64" t="s">
        <v>1211</v>
      </c>
      <c r="E935" s="64" t="s">
        <v>2459</v>
      </c>
      <c r="F935" s="64" t="s">
        <v>343</v>
      </c>
      <c r="G935" s="64" t="s">
        <v>1464</v>
      </c>
      <c r="H935" s="64" t="s">
        <v>4058</v>
      </c>
      <c r="I935" s="64" t="s">
        <v>40</v>
      </c>
      <c r="J935" s="64">
        <v>4400.0</v>
      </c>
      <c r="K935" s="64">
        <v>74.0</v>
      </c>
      <c r="L935" s="64" t="s">
        <v>23</v>
      </c>
      <c r="M935" s="64" t="s">
        <v>23</v>
      </c>
      <c r="N935" s="64" t="s">
        <v>35</v>
      </c>
      <c r="O935" s="64" t="s">
        <v>5411</v>
      </c>
      <c r="P935" s="64" t="s">
        <v>1464</v>
      </c>
      <c r="Q935" s="64" t="s">
        <v>1464</v>
      </c>
      <c r="R935" s="64" t="s">
        <v>1464</v>
      </c>
      <c r="S935" s="64" t="s">
        <v>1464</v>
      </c>
      <c r="V935" s="64"/>
      <c r="W935" s="64"/>
    </row>
    <row r="936" ht="12.75" customHeight="1">
      <c r="A936" s="64" t="s">
        <v>1714</v>
      </c>
      <c r="B936" s="64" t="s">
        <v>2934</v>
      </c>
      <c r="C936" s="64" t="s">
        <v>1363</v>
      </c>
      <c r="D936" s="64" t="s">
        <v>1211</v>
      </c>
      <c r="E936" s="64" t="s">
        <v>2459</v>
      </c>
      <c r="F936" s="64" t="s">
        <v>343</v>
      </c>
      <c r="G936" s="64" t="s">
        <v>1464</v>
      </c>
      <c r="H936" s="64" t="s">
        <v>4058</v>
      </c>
      <c r="I936" s="64" t="s">
        <v>40</v>
      </c>
      <c r="J936" s="64">
        <v>5800.0</v>
      </c>
      <c r="K936" s="64">
        <v>79.0</v>
      </c>
      <c r="L936" s="64" t="s">
        <v>23</v>
      </c>
      <c r="M936" s="64" t="s">
        <v>23</v>
      </c>
      <c r="N936" s="64" t="s">
        <v>814</v>
      </c>
      <c r="O936" s="64" t="s">
        <v>5412</v>
      </c>
      <c r="P936" s="64" t="s">
        <v>1464</v>
      </c>
      <c r="Q936" s="64" t="s">
        <v>1464</v>
      </c>
      <c r="R936" s="64" t="s">
        <v>1464</v>
      </c>
      <c r="S936" s="64" t="s">
        <v>1464</v>
      </c>
      <c r="V936" s="64"/>
      <c r="W936" s="64"/>
    </row>
    <row r="937" ht="12.75" customHeight="1">
      <c r="A937" s="64" t="s">
        <v>1738</v>
      </c>
      <c r="B937" s="64" t="s">
        <v>2783</v>
      </c>
      <c r="C937" s="64" t="s">
        <v>1363</v>
      </c>
      <c r="D937" s="64" t="s">
        <v>1211</v>
      </c>
      <c r="E937" s="64" t="s">
        <v>3847</v>
      </c>
      <c r="F937" s="64" t="s">
        <v>104</v>
      </c>
      <c r="G937" s="64" t="s">
        <v>1464</v>
      </c>
      <c r="H937" s="64" t="s">
        <v>4058</v>
      </c>
      <c r="I937" s="64" t="s">
        <v>40</v>
      </c>
      <c r="J937" s="64">
        <v>5000.0</v>
      </c>
      <c r="K937" s="64">
        <v>77.0</v>
      </c>
      <c r="L937" s="64" t="s">
        <v>23</v>
      </c>
      <c r="M937" s="64" t="s">
        <v>23</v>
      </c>
      <c r="N937" s="64" t="s">
        <v>814</v>
      </c>
      <c r="O937" s="64" t="s">
        <v>5413</v>
      </c>
      <c r="P937" s="64" t="s">
        <v>1464</v>
      </c>
      <c r="Q937" s="64" t="s">
        <v>1464</v>
      </c>
      <c r="R937" s="64" t="s">
        <v>1464</v>
      </c>
      <c r="S937" s="64" t="s">
        <v>1464</v>
      </c>
      <c r="V937" s="64"/>
      <c r="W937" s="64"/>
    </row>
    <row r="938" ht="12.75" customHeight="1">
      <c r="A938" s="64" t="s">
        <v>1717</v>
      </c>
      <c r="B938" s="64" t="s">
        <v>1483</v>
      </c>
      <c r="C938" s="64" t="s">
        <v>1363</v>
      </c>
      <c r="D938" s="64" t="s">
        <v>1211</v>
      </c>
      <c r="E938" s="64" t="s">
        <v>1862</v>
      </c>
      <c r="F938" s="64" t="s">
        <v>845</v>
      </c>
      <c r="G938" s="64" t="s">
        <v>1464</v>
      </c>
      <c r="H938" s="64" t="s">
        <v>4058</v>
      </c>
      <c r="I938" s="64" t="s">
        <v>40</v>
      </c>
      <c r="J938" s="64">
        <v>6000.0</v>
      </c>
      <c r="K938" s="64">
        <v>80.0</v>
      </c>
      <c r="L938" s="64" t="s">
        <v>23</v>
      </c>
      <c r="M938" s="64" t="s">
        <v>35</v>
      </c>
      <c r="N938" s="64" t="s">
        <v>814</v>
      </c>
      <c r="O938" s="64" t="s">
        <v>5414</v>
      </c>
      <c r="P938" s="64" t="s">
        <v>1464</v>
      </c>
      <c r="Q938" s="64" t="s">
        <v>1464</v>
      </c>
      <c r="R938" s="64" t="s">
        <v>1464</v>
      </c>
      <c r="S938" s="64" t="s">
        <v>1464</v>
      </c>
      <c r="V938" s="64"/>
      <c r="W938" s="64"/>
    </row>
    <row r="939" ht="12.75" customHeight="1">
      <c r="A939" s="64" t="s">
        <v>1746</v>
      </c>
      <c r="B939" s="64" t="s">
        <v>2300</v>
      </c>
      <c r="C939" s="64" t="s">
        <v>1363</v>
      </c>
      <c r="D939" s="64" t="s">
        <v>1211</v>
      </c>
      <c r="E939" s="64" t="s">
        <v>1464</v>
      </c>
      <c r="F939" s="64" t="s">
        <v>1464</v>
      </c>
      <c r="G939" s="64" t="s">
        <v>819</v>
      </c>
      <c r="H939" s="64" t="s">
        <v>4063</v>
      </c>
      <c r="I939" s="64" t="s">
        <v>21</v>
      </c>
      <c r="J939" s="64">
        <v>7000.0</v>
      </c>
      <c r="K939" s="64">
        <v>86.0</v>
      </c>
      <c r="L939" s="64" t="s">
        <v>23</v>
      </c>
      <c r="M939" s="64" t="s">
        <v>23</v>
      </c>
      <c r="N939" s="64" t="s">
        <v>814</v>
      </c>
      <c r="O939" s="64" t="s">
        <v>5415</v>
      </c>
      <c r="P939" s="64" t="s">
        <v>1464</v>
      </c>
      <c r="Q939" s="64" t="s">
        <v>1496</v>
      </c>
      <c r="R939" s="64" t="s">
        <v>1464</v>
      </c>
      <c r="S939" s="64" t="s">
        <v>1464</v>
      </c>
      <c r="V939" s="64"/>
      <c r="W939" s="64"/>
    </row>
    <row r="940" ht="12.75" customHeight="1">
      <c r="A940" s="64" t="s">
        <v>1750</v>
      </c>
      <c r="B940" s="64" t="s">
        <v>2643</v>
      </c>
      <c r="C940" s="64" t="s">
        <v>1363</v>
      </c>
      <c r="D940" s="64" t="s">
        <v>1211</v>
      </c>
      <c r="E940" s="64" t="s">
        <v>1464</v>
      </c>
      <c r="F940" s="64" t="s">
        <v>1464</v>
      </c>
      <c r="G940" s="64" t="s">
        <v>819</v>
      </c>
      <c r="H940" s="64" t="s">
        <v>4063</v>
      </c>
      <c r="I940" s="64" t="s">
        <v>21</v>
      </c>
      <c r="J940" s="64">
        <v>5300.0</v>
      </c>
      <c r="K940" s="64">
        <v>75.0</v>
      </c>
      <c r="L940" s="64" t="s">
        <v>23</v>
      </c>
      <c r="M940" s="64" t="s">
        <v>23</v>
      </c>
      <c r="N940" s="64" t="s">
        <v>814</v>
      </c>
      <c r="O940" s="64" t="s">
        <v>5416</v>
      </c>
      <c r="P940" s="64" t="s">
        <v>1464</v>
      </c>
      <c r="Q940" s="64" t="s">
        <v>1470</v>
      </c>
      <c r="R940" s="64" t="s">
        <v>1464</v>
      </c>
      <c r="S940" s="64" t="s">
        <v>1464</v>
      </c>
      <c r="V940" s="64"/>
      <c r="W940" s="64"/>
    </row>
    <row r="941" ht="12.75" customHeight="1">
      <c r="A941" s="64" t="s">
        <v>1753</v>
      </c>
      <c r="B941" s="64" t="s">
        <v>1877</v>
      </c>
      <c r="C941" s="64" t="s">
        <v>1363</v>
      </c>
      <c r="D941" s="64" t="s">
        <v>1211</v>
      </c>
      <c r="E941" s="64" t="s">
        <v>1464</v>
      </c>
      <c r="F941" s="64" t="s">
        <v>1464</v>
      </c>
      <c r="G941" s="64" t="s">
        <v>819</v>
      </c>
      <c r="H941" s="64" t="s">
        <v>4063</v>
      </c>
      <c r="I941" s="64" t="s">
        <v>21</v>
      </c>
      <c r="J941" s="64">
        <v>4900.0</v>
      </c>
      <c r="K941" s="64">
        <v>75.0</v>
      </c>
      <c r="L941" s="64" t="s">
        <v>23</v>
      </c>
      <c r="M941" s="64" t="s">
        <v>23</v>
      </c>
      <c r="N941" s="64" t="s">
        <v>814</v>
      </c>
      <c r="O941" s="64" t="s">
        <v>5417</v>
      </c>
      <c r="P941" s="64" t="s">
        <v>1464</v>
      </c>
      <c r="Q941" s="64" t="s">
        <v>1572</v>
      </c>
      <c r="R941" s="64" t="s">
        <v>1464</v>
      </c>
      <c r="S941" s="64" t="s">
        <v>1464</v>
      </c>
      <c r="V941" s="64"/>
      <c r="W941" s="64"/>
    </row>
    <row r="942" ht="12.75" customHeight="1">
      <c r="A942" s="64" t="s">
        <v>1764</v>
      </c>
      <c r="B942" s="64" t="s">
        <v>5154</v>
      </c>
      <c r="C942" s="64" t="s">
        <v>1363</v>
      </c>
      <c r="D942" s="64" t="s">
        <v>1211</v>
      </c>
      <c r="E942" s="64" t="s">
        <v>1464</v>
      </c>
      <c r="F942" s="64" t="s">
        <v>1464</v>
      </c>
      <c r="G942" s="64" t="s">
        <v>819</v>
      </c>
      <c r="H942" s="64" t="s">
        <v>4063</v>
      </c>
      <c r="I942" s="64" t="s">
        <v>21</v>
      </c>
      <c r="J942" s="64">
        <v>4900.0</v>
      </c>
      <c r="K942" s="64">
        <v>75.0</v>
      </c>
      <c r="L942" s="64" t="s">
        <v>23</v>
      </c>
      <c r="M942" s="64" t="s">
        <v>23</v>
      </c>
      <c r="N942" s="64" t="s">
        <v>814</v>
      </c>
      <c r="O942" s="64" t="s">
        <v>5418</v>
      </c>
      <c r="P942" s="64" t="s">
        <v>1464</v>
      </c>
      <c r="Q942" s="64" t="s">
        <v>1572</v>
      </c>
      <c r="R942" s="64" t="s">
        <v>1464</v>
      </c>
      <c r="S942" s="64" t="s">
        <v>1464</v>
      </c>
      <c r="V942" s="64"/>
      <c r="W942" s="64"/>
    </row>
    <row r="943" ht="12.75" customHeight="1">
      <c r="A943" s="64" t="s">
        <v>1767</v>
      </c>
      <c r="B943" s="64" t="s">
        <v>2041</v>
      </c>
      <c r="C943" s="64" t="s">
        <v>1363</v>
      </c>
      <c r="D943" s="64" t="s">
        <v>1211</v>
      </c>
      <c r="E943" s="64" t="s">
        <v>1464</v>
      </c>
      <c r="F943" s="64" t="s">
        <v>1464</v>
      </c>
      <c r="G943" s="64" t="s">
        <v>857</v>
      </c>
      <c r="H943" s="64" t="s">
        <v>4063</v>
      </c>
      <c r="I943" s="64" t="s">
        <v>21</v>
      </c>
      <c r="J943" s="64">
        <v>5000.0</v>
      </c>
      <c r="K943" s="64">
        <v>74.0</v>
      </c>
      <c r="L943" s="64" t="s">
        <v>23</v>
      </c>
      <c r="M943" s="64" t="s">
        <v>23</v>
      </c>
      <c r="N943" s="64" t="s">
        <v>1464</v>
      </c>
      <c r="O943" s="64" t="s">
        <v>5419</v>
      </c>
      <c r="P943" s="64" t="s">
        <v>1464</v>
      </c>
      <c r="Q943" s="64" t="s">
        <v>1464</v>
      </c>
      <c r="R943" s="64" t="s">
        <v>1464</v>
      </c>
      <c r="S943" s="64" t="s">
        <v>1464</v>
      </c>
      <c r="V943" s="64"/>
      <c r="W943" s="64"/>
    </row>
    <row r="944" ht="12.75" customHeight="1">
      <c r="A944" s="64" t="s">
        <v>1759</v>
      </c>
      <c r="B944" s="64" t="s">
        <v>5420</v>
      </c>
      <c r="C944" s="64" t="s">
        <v>1363</v>
      </c>
      <c r="D944" s="64" t="s">
        <v>1211</v>
      </c>
      <c r="E944" s="64" t="s">
        <v>1464</v>
      </c>
      <c r="F944" s="64" t="s">
        <v>1464</v>
      </c>
      <c r="G944" s="64" t="s">
        <v>857</v>
      </c>
      <c r="H944" s="64" t="s">
        <v>4063</v>
      </c>
      <c r="I944" s="64" t="s">
        <v>21</v>
      </c>
      <c r="J944" s="64">
        <v>4800.0</v>
      </c>
      <c r="K944" s="64">
        <v>70.0</v>
      </c>
      <c r="L944" s="64" t="s">
        <v>23</v>
      </c>
      <c r="M944" s="64" t="s">
        <v>35</v>
      </c>
      <c r="N944" s="64" t="s">
        <v>1464</v>
      </c>
      <c r="O944" s="64" t="s">
        <v>5421</v>
      </c>
      <c r="P944" s="64" t="s">
        <v>816</v>
      </c>
      <c r="Q944" s="64" t="s">
        <v>1464</v>
      </c>
      <c r="R944" s="64" t="s">
        <v>1464</v>
      </c>
      <c r="S944" s="64" t="s">
        <v>1464</v>
      </c>
      <c r="V944" s="64"/>
      <c r="W944" s="64"/>
    </row>
    <row r="945" ht="12.75" customHeight="1">
      <c r="A945" s="64" t="s">
        <v>1762</v>
      </c>
      <c r="B945" s="64" t="s">
        <v>3158</v>
      </c>
      <c r="C945" s="64" t="s">
        <v>1363</v>
      </c>
      <c r="D945" s="64" t="s">
        <v>1211</v>
      </c>
      <c r="E945" s="64" t="s">
        <v>1464</v>
      </c>
      <c r="F945" s="64" t="s">
        <v>1464</v>
      </c>
      <c r="G945" s="64" t="s">
        <v>857</v>
      </c>
      <c r="H945" s="64" t="s">
        <v>4063</v>
      </c>
      <c r="I945" s="64" t="s">
        <v>21</v>
      </c>
      <c r="J945" s="64">
        <v>6300.0</v>
      </c>
      <c r="K945" s="64">
        <v>80.0</v>
      </c>
      <c r="L945" s="64" t="s">
        <v>23</v>
      </c>
      <c r="M945" s="64" t="s">
        <v>35</v>
      </c>
      <c r="N945" s="64" t="s">
        <v>1464</v>
      </c>
      <c r="O945" s="64" t="s">
        <v>5422</v>
      </c>
      <c r="P945" s="64" t="s">
        <v>1464</v>
      </c>
      <c r="Q945" s="64" t="s">
        <v>1464</v>
      </c>
      <c r="R945" s="64" t="s">
        <v>1464</v>
      </c>
      <c r="S945" s="64" t="s">
        <v>1464</v>
      </c>
      <c r="V945" s="64"/>
      <c r="W945" s="64"/>
    </row>
    <row r="946" ht="12.75" customHeight="1">
      <c r="A946" s="64" t="s">
        <v>1812</v>
      </c>
      <c r="B946" s="64" t="s">
        <v>5423</v>
      </c>
      <c r="C946" s="64" t="s">
        <v>1363</v>
      </c>
      <c r="D946" s="64" t="s">
        <v>1211</v>
      </c>
      <c r="E946" s="64" t="s">
        <v>3847</v>
      </c>
      <c r="F946" s="64" t="s">
        <v>104</v>
      </c>
      <c r="G946" s="64" t="s">
        <v>1464</v>
      </c>
      <c r="H946" s="64" t="s">
        <v>4063</v>
      </c>
      <c r="I946" s="64" t="s">
        <v>40</v>
      </c>
      <c r="J946" s="64">
        <v>5700.0</v>
      </c>
      <c r="K946" s="64">
        <v>79.0</v>
      </c>
      <c r="L946" s="64" t="s">
        <v>23</v>
      </c>
      <c r="M946" s="64" t="s">
        <v>23</v>
      </c>
      <c r="N946" s="64" t="s">
        <v>1464</v>
      </c>
      <c r="O946" s="64" t="s">
        <v>5424</v>
      </c>
      <c r="P946" s="64" t="s">
        <v>1464</v>
      </c>
      <c r="Q946" s="64" t="s">
        <v>1464</v>
      </c>
      <c r="R946" s="64" t="s">
        <v>1464</v>
      </c>
      <c r="S946" s="64" t="s">
        <v>1464</v>
      </c>
      <c r="V946" s="64"/>
      <c r="W946" s="64"/>
    </row>
    <row r="947" ht="12.75" customHeight="1">
      <c r="A947" s="64" t="s">
        <v>1808</v>
      </c>
      <c r="B947" s="64" t="s">
        <v>5425</v>
      </c>
      <c r="C947" s="64" t="s">
        <v>1363</v>
      </c>
      <c r="D947" s="64" t="s">
        <v>1211</v>
      </c>
      <c r="E947" s="64" t="s">
        <v>1673</v>
      </c>
      <c r="F947" s="64" t="s">
        <v>855</v>
      </c>
      <c r="G947" s="64" t="s">
        <v>1464</v>
      </c>
      <c r="H947" s="64" t="s">
        <v>4063</v>
      </c>
      <c r="I947" s="64" t="s">
        <v>40</v>
      </c>
      <c r="J947" s="64">
        <v>7300.0</v>
      </c>
      <c r="K947" s="64">
        <v>85.0</v>
      </c>
      <c r="L947" s="64" t="s">
        <v>23</v>
      </c>
      <c r="M947" s="64" t="s">
        <v>23</v>
      </c>
      <c r="N947" s="64" t="s">
        <v>35</v>
      </c>
      <c r="O947" s="64" t="s">
        <v>5426</v>
      </c>
      <c r="P947" s="64" t="s">
        <v>816</v>
      </c>
      <c r="Q947" s="64" t="s">
        <v>1590</v>
      </c>
      <c r="R947" s="64" t="s">
        <v>1464</v>
      </c>
      <c r="S947" s="64" t="s">
        <v>1464</v>
      </c>
      <c r="V947" s="64"/>
      <c r="W947" s="64"/>
    </row>
    <row r="948" ht="12.75" customHeight="1">
      <c r="A948" s="64" t="s">
        <v>1819</v>
      </c>
      <c r="B948" s="64" t="s">
        <v>3449</v>
      </c>
      <c r="C948" s="64" t="s">
        <v>1363</v>
      </c>
      <c r="D948" s="64" t="s">
        <v>1211</v>
      </c>
      <c r="E948" s="64" t="s">
        <v>1464</v>
      </c>
      <c r="F948" s="64" t="s">
        <v>1464</v>
      </c>
      <c r="G948" s="64" t="s">
        <v>857</v>
      </c>
      <c r="H948" s="64" t="s">
        <v>4063</v>
      </c>
      <c r="I948" s="64" t="s">
        <v>21</v>
      </c>
      <c r="J948" s="64">
        <v>4500.0</v>
      </c>
      <c r="K948" s="64">
        <v>74.0</v>
      </c>
      <c r="L948" s="64" t="s">
        <v>23</v>
      </c>
      <c r="M948" s="64" t="s">
        <v>35</v>
      </c>
      <c r="N948" s="64" t="s">
        <v>35</v>
      </c>
      <c r="O948" s="64" t="s">
        <v>5427</v>
      </c>
      <c r="P948" s="64" t="s">
        <v>1464</v>
      </c>
      <c r="Q948" s="64" t="s">
        <v>3243</v>
      </c>
      <c r="R948" s="64" t="s">
        <v>1464</v>
      </c>
      <c r="S948" s="64" t="s">
        <v>1464</v>
      </c>
      <c r="V948" s="64"/>
      <c r="W948" s="64"/>
    </row>
    <row r="949" ht="12.75" customHeight="1">
      <c r="A949" s="64" t="s">
        <v>5428</v>
      </c>
      <c r="B949" s="64" t="s">
        <v>1776</v>
      </c>
      <c r="C949" s="64" t="s">
        <v>1363</v>
      </c>
      <c r="D949" s="64" t="s">
        <v>1211</v>
      </c>
      <c r="E949" s="64" t="s">
        <v>1464</v>
      </c>
      <c r="F949" s="64" t="s">
        <v>1464</v>
      </c>
      <c r="G949" s="64" t="s">
        <v>819</v>
      </c>
      <c r="H949" s="64" t="s">
        <v>4063</v>
      </c>
      <c r="I949" s="64" t="s">
        <v>21</v>
      </c>
      <c r="J949" s="64">
        <v>2200.0</v>
      </c>
      <c r="K949" s="64">
        <v>59.0</v>
      </c>
      <c r="L949" s="64" t="s">
        <v>23</v>
      </c>
      <c r="M949" s="64" t="s">
        <v>23</v>
      </c>
      <c r="N949" s="64" t="s">
        <v>35</v>
      </c>
      <c r="O949" s="64" t="s">
        <v>5429</v>
      </c>
      <c r="P949" s="64" t="s">
        <v>1464</v>
      </c>
      <c r="Q949" s="64" t="s">
        <v>3243</v>
      </c>
      <c r="R949" s="64" t="s">
        <v>1464</v>
      </c>
      <c r="S949" s="64" t="s">
        <v>1464</v>
      </c>
      <c r="V949" s="64"/>
      <c r="W949" s="64"/>
    </row>
    <row r="950" ht="12.75" customHeight="1">
      <c r="A950" s="64" t="s">
        <v>1822</v>
      </c>
      <c r="B950" s="64" t="s">
        <v>5213</v>
      </c>
      <c r="C950" s="64" t="s">
        <v>1363</v>
      </c>
      <c r="D950" s="64" t="s">
        <v>1211</v>
      </c>
      <c r="E950" s="64" t="s">
        <v>1464</v>
      </c>
      <c r="F950" s="64" t="s">
        <v>1464</v>
      </c>
      <c r="G950" s="64" t="s">
        <v>819</v>
      </c>
      <c r="H950" s="64" t="s">
        <v>4071</v>
      </c>
      <c r="I950" s="64" t="s">
        <v>21</v>
      </c>
      <c r="J950" s="64">
        <v>6400.0</v>
      </c>
      <c r="K950" s="64">
        <v>83.0</v>
      </c>
      <c r="L950" s="64" t="s">
        <v>23</v>
      </c>
      <c r="M950" s="64" t="s">
        <v>23</v>
      </c>
      <c r="N950" s="64" t="s">
        <v>35</v>
      </c>
      <c r="O950" s="64" t="s">
        <v>5430</v>
      </c>
      <c r="P950" s="64" t="s">
        <v>1464</v>
      </c>
      <c r="Q950" s="64" t="s">
        <v>1590</v>
      </c>
      <c r="R950" s="64" t="s">
        <v>1497</v>
      </c>
      <c r="S950" s="64" t="s">
        <v>1471</v>
      </c>
      <c r="V950" s="64"/>
      <c r="W950" s="64"/>
    </row>
    <row r="951" ht="12.75" customHeight="1">
      <c r="A951" s="64" t="s">
        <v>1879</v>
      </c>
      <c r="B951" s="64" t="s">
        <v>5431</v>
      </c>
      <c r="C951" s="64" t="s">
        <v>1363</v>
      </c>
      <c r="D951" s="64" t="s">
        <v>1211</v>
      </c>
      <c r="E951" s="64" t="s">
        <v>3847</v>
      </c>
      <c r="F951" s="64" t="s">
        <v>104</v>
      </c>
      <c r="G951" s="64" t="s">
        <v>1464</v>
      </c>
      <c r="H951" s="64" t="s">
        <v>4071</v>
      </c>
      <c r="I951" s="64" t="s">
        <v>40</v>
      </c>
      <c r="J951" s="64">
        <v>5500.0</v>
      </c>
      <c r="K951" s="64">
        <v>77.0</v>
      </c>
      <c r="L951" s="64" t="s">
        <v>23</v>
      </c>
      <c r="M951" s="64" t="s">
        <v>35</v>
      </c>
      <c r="N951" s="64" t="s">
        <v>821</v>
      </c>
      <c r="O951" s="64" t="s">
        <v>5432</v>
      </c>
      <c r="P951" s="64" t="s">
        <v>1464</v>
      </c>
      <c r="Q951" s="64" t="s">
        <v>1464</v>
      </c>
      <c r="R951" s="64" t="s">
        <v>1471</v>
      </c>
      <c r="S951" s="64" t="s">
        <v>1471</v>
      </c>
      <c r="V951" s="64"/>
      <c r="W951" s="64"/>
    </row>
    <row r="952" ht="12.75" customHeight="1">
      <c r="A952" s="64" t="s">
        <v>1872</v>
      </c>
      <c r="B952" s="64" t="s">
        <v>5386</v>
      </c>
      <c r="C952" s="64" t="s">
        <v>1363</v>
      </c>
      <c r="D952" s="64" t="s">
        <v>1211</v>
      </c>
      <c r="E952" s="64" t="s">
        <v>1464</v>
      </c>
      <c r="F952" s="64" t="s">
        <v>1464</v>
      </c>
      <c r="G952" s="64" t="s">
        <v>819</v>
      </c>
      <c r="H952" s="64" t="s">
        <v>4071</v>
      </c>
      <c r="I952" s="64" t="s">
        <v>21</v>
      </c>
      <c r="J952" s="64">
        <v>9000.0</v>
      </c>
      <c r="K952" s="64">
        <v>93.0</v>
      </c>
      <c r="L952" s="64" t="s">
        <v>23</v>
      </c>
      <c r="M952" s="64" t="s">
        <v>23</v>
      </c>
      <c r="N952" s="64" t="s">
        <v>814</v>
      </c>
      <c r="O952" s="64" t="s">
        <v>5433</v>
      </c>
      <c r="P952" s="64" t="s">
        <v>1464</v>
      </c>
      <c r="Q952" s="64" t="s">
        <v>1481</v>
      </c>
      <c r="R952" s="64" t="s">
        <v>1464</v>
      </c>
      <c r="S952" s="64" t="s">
        <v>1464</v>
      </c>
      <c r="V952" s="64"/>
      <c r="W952" s="64"/>
    </row>
    <row r="953" ht="12.75" customHeight="1">
      <c r="A953" s="64" t="s">
        <v>5434</v>
      </c>
      <c r="B953" s="64" t="s">
        <v>5113</v>
      </c>
      <c r="C953" s="64" t="s">
        <v>1363</v>
      </c>
      <c r="D953" s="64" t="s">
        <v>1211</v>
      </c>
      <c r="E953" s="64" t="s">
        <v>1464</v>
      </c>
      <c r="F953" s="64" t="s">
        <v>1464</v>
      </c>
      <c r="G953" s="64" t="s">
        <v>857</v>
      </c>
      <c r="H953" s="64" t="s">
        <v>4071</v>
      </c>
      <c r="I953" s="64" t="s">
        <v>21</v>
      </c>
      <c r="J953" s="64">
        <v>5300.0</v>
      </c>
      <c r="K953" s="64">
        <v>78.0</v>
      </c>
      <c r="L953" s="64" t="s">
        <v>23</v>
      </c>
      <c r="M953" s="64" t="s">
        <v>23</v>
      </c>
      <c r="N953" s="64" t="s">
        <v>1464</v>
      </c>
      <c r="O953" s="64" t="s">
        <v>5435</v>
      </c>
      <c r="P953" s="64" t="s">
        <v>1464</v>
      </c>
      <c r="Q953" s="64" t="s">
        <v>1464</v>
      </c>
      <c r="R953" s="64" t="s">
        <v>1464</v>
      </c>
      <c r="S953" s="64" t="s">
        <v>1464</v>
      </c>
      <c r="V953" s="64"/>
      <c r="W953" s="64"/>
    </row>
    <row r="954" ht="12.75" customHeight="1">
      <c r="A954" s="64" t="s">
        <v>1883</v>
      </c>
      <c r="B954" s="64" t="s">
        <v>5232</v>
      </c>
      <c r="C954" s="64" t="s">
        <v>1363</v>
      </c>
      <c r="D954" s="64" t="s">
        <v>1211</v>
      </c>
      <c r="E954" s="64" t="s">
        <v>1479</v>
      </c>
      <c r="F954" s="64" t="s">
        <v>850</v>
      </c>
      <c r="G954" s="64" t="s">
        <v>1464</v>
      </c>
      <c r="H954" s="64" t="s">
        <v>4071</v>
      </c>
      <c r="I954" s="64" t="s">
        <v>40</v>
      </c>
      <c r="J954" s="64">
        <v>5300.0</v>
      </c>
      <c r="K954" s="64">
        <v>77.0</v>
      </c>
      <c r="L954" s="64" t="s">
        <v>23</v>
      </c>
      <c r="M954" s="64" t="s">
        <v>35</v>
      </c>
      <c r="N954" s="64" t="s">
        <v>1464</v>
      </c>
      <c r="O954" s="64" t="s">
        <v>5436</v>
      </c>
      <c r="P954" s="64" t="s">
        <v>1464</v>
      </c>
      <c r="Q954" s="64" t="s">
        <v>1464</v>
      </c>
      <c r="R954" s="64" t="s">
        <v>1464</v>
      </c>
      <c r="S954" s="64" t="s">
        <v>1464</v>
      </c>
      <c r="V954" s="64"/>
      <c r="W954" s="64"/>
    </row>
    <row r="955" ht="12.75" customHeight="1">
      <c r="A955" s="64" t="s">
        <v>1864</v>
      </c>
      <c r="B955" s="64" t="s">
        <v>5437</v>
      </c>
      <c r="C955" s="64" t="s">
        <v>1363</v>
      </c>
      <c r="D955" s="64" t="s">
        <v>1211</v>
      </c>
      <c r="E955" s="64" t="s">
        <v>3187</v>
      </c>
      <c r="F955" s="64" t="s">
        <v>164</v>
      </c>
      <c r="G955" s="64" t="s">
        <v>1464</v>
      </c>
      <c r="H955" s="64" t="s">
        <v>4071</v>
      </c>
      <c r="I955" s="64" t="s">
        <v>40</v>
      </c>
      <c r="J955" s="64">
        <v>4800.0</v>
      </c>
      <c r="K955" s="64">
        <v>75.0</v>
      </c>
      <c r="L955" s="64" t="s">
        <v>23</v>
      </c>
      <c r="M955" s="64" t="s">
        <v>23</v>
      </c>
      <c r="N955" s="64" t="s">
        <v>1464</v>
      </c>
      <c r="O955" s="64" t="s">
        <v>5438</v>
      </c>
      <c r="P955" s="64" t="s">
        <v>1464</v>
      </c>
      <c r="Q955" s="64" t="s">
        <v>1464</v>
      </c>
      <c r="R955" s="64" t="s">
        <v>1464</v>
      </c>
      <c r="S955" s="64" t="s">
        <v>1464</v>
      </c>
      <c r="V955" s="64"/>
      <c r="W955" s="64"/>
    </row>
    <row r="956" ht="12.75" customHeight="1">
      <c r="A956" s="64" t="s">
        <v>1887</v>
      </c>
      <c r="B956" s="64" t="s">
        <v>4802</v>
      </c>
      <c r="C956" s="64" t="s">
        <v>1363</v>
      </c>
      <c r="D956" s="64" t="s">
        <v>1211</v>
      </c>
      <c r="E956" s="64" t="s">
        <v>1862</v>
      </c>
      <c r="F956" s="64" t="s">
        <v>845</v>
      </c>
      <c r="G956" s="64" t="s">
        <v>1464</v>
      </c>
      <c r="H956" s="64" t="s">
        <v>4071</v>
      </c>
      <c r="I956" s="64" t="s">
        <v>40</v>
      </c>
      <c r="J956" s="64">
        <v>7400.0</v>
      </c>
      <c r="K956" s="64">
        <v>85.0</v>
      </c>
      <c r="L956" s="64" t="s">
        <v>23</v>
      </c>
      <c r="M956" s="64" t="s">
        <v>35</v>
      </c>
      <c r="N956" s="64" t="s">
        <v>1464</v>
      </c>
      <c r="O956" s="64" t="s">
        <v>5439</v>
      </c>
      <c r="P956" s="64" t="s">
        <v>1464</v>
      </c>
      <c r="Q956" s="64" t="s">
        <v>1464</v>
      </c>
      <c r="R956" s="64" t="s">
        <v>1464</v>
      </c>
      <c r="S956" s="64" t="s">
        <v>1464</v>
      </c>
      <c r="V956" s="64"/>
      <c r="W956" s="64"/>
    </row>
    <row r="957" ht="12.75" customHeight="1">
      <c r="A957" s="64" t="s">
        <v>1867</v>
      </c>
      <c r="B957" s="64" t="s">
        <v>5440</v>
      </c>
      <c r="C957" s="64" t="s">
        <v>1363</v>
      </c>
      <c r="D957" s="64" t="s">
        <v>1211</v>
      </c>
      <c r="E957" s="64" t="s">
        <v>1606</v>
      </c>
      <c r="F957" s="64" t="s">
        <v>856</v>
      </c>
      <c r="G957" s="64" t="s">
        <v>1464</v>
      </c>
      <c r="H957" s="64" t="s">
        <v>4071</v>
      </c>
      <c r="I957" s="64" t="s">
        <v>40</v>
      </c>
      <c r="J957" s="64">
        <v>5300.0</v>
      </c>
      <c r="K957" s="64">
        <v>77.0</v>
      </c>
      <c r="L957" s="64" t="s">
        <v>23</v>
      </c>
      <c r="M957" s="64" t="s">
        <v>23</v>
      </c>
      <c r="N957" s="64" t="s">
        <v>1464</v>
      </c>
      <c r="O957" s="64" t="s">
        <v>5441</v>
      </c>
      <c r="P957" s="64" t="s">
        <v>1464</v>
      </c>
      <c r="Q957" s="64" t="s">
        <v>1464</v>
      </c>
      <c r="R957" s="64" t="s">
        <v>1464</v>
      </c>
      <c r="S957" s="64" t="s">
        <v>1464</v>
      </c>
      <c r="V957" s="64"/>
      <c r="W957" s="64"/>
    </row>
    <row r="958" ht="12.75" customHeight="1">
      <c r="A958" s="64" t="s">
        <v>1908</v>
      </c>
      <c r="B958" s="64" t="s">
        <v>2365</v>
      </c>
      <c r="C958" s="64" t="s">
        <v>1363</v>
      </c>
      <c r="D958" s="64" t="s">
        <v>1211</v>
      </c>
      <c r="E958" s="64" t="s">
        <v>1464</v>
      </c>
      <c r="F958" s="64" t="s">
        <v>1464</v>
      </c>
      <c r="G958" s="64" t="s">
        <v>819</v>
      </c>
      <c r="H958" s="64" t="s">
        <v>4082</v>
      </c>
      <c r="I958" s="64" t="s">
        <v>21</v>
      </c>
      <c r="J958" s="64">
        <v>5200.0</v>
      </c>
      <c r="K958" s="64">
        <v>76.0</v>
      </c>
      <c r="L958" s="64" t="s">
        <v>23</v>
      </c>
      <c r="M958" s="64" t="s">
        <v>23</v>
      </c>
      <c r="N958" s="64" t="s">
        <v>821</v>
      </c>
      <c r="O958" s="64" t="s">
        <v>5442</v>
      </c>
      <c r="P958" s="64" t="s">
        <v>1464</v>
      </c>
      <c r="Q958" s="64" t="s">
        <v>1491</v>
      </c>
      <c r="R958" s="64" t="s">
        <v>1464</v>
      </c>
      <c r="S958" s="64" t="s">
        <v>1464</v>
      </c>
      <c r="V958" s="64"/>
      <c r="W958" s="64"/>
    </row>
    <row r="959" ht="12.75" customHeight="1">
      <c r="A959" s="64" t="s">
        <v>1929</v>
      </c>
      <c r="B959" s="64" t="s">
        <v>5443</v>
      </c>
      <c r="C959" s="64" t="s">
        <v>1363</v>
      </c>
      <c r="D959" s="64" t="s">
        <v>1211</v>
      </c>
      <c r="E959" s="64" t="s">
        <v>1464</v>
      </c>
      <c r="F959" s="64" t="s">
        <v>1464</v>
      </c>
      <c r="G959" s="64" t="s">
        <v>819</v>
      </c>
      <c r="H959" s="64" t="s">
        <v>4082</v>
      </c>
      <c r="I959" s="64" t="s">
        <v>21</v>
      </c>
      <c r="J959" s="64">
        <v>4500.0</v>
      </c>
      <c r="K959" s="64">
        <v>76.0</v>
      </c>
      <c r="L959" s="64" t="s">
        <v>23</v>
      </c>
      <c r="M959" s="64" t="s">
        <v>35</v>
      </c>
      <c r="N959" s="64" t="s">
        <v>821</v>
      </c>
      <c r="O959" s="64" t="s">
        <v>5444</v>
      </c>
      <c r="P959" s="64" t="s">
        <v>1464</v>
      </c>
      <c r="Q959" s="64" t="s">
        <v>2016</v>
      </c>
      <c r="R959" s="64" t="s">
        <v>1464</v>
      </c>
      <c r="S959" s="64" t="s">
        <v>1464</v>
      </c>
      <c r="V959" s="64"/>
      <c r="W959" s="64"/>
    </row>
    <row r="960" ht="12.75" customHeight="1">
      <c r="A960" s="64" t="s">
        <v>1942</v>
      </c>
      <c r="B960" s="64" t="s">
        <v>1621</v>
      </c>
      <c r="C960" s="64" t="s">
        <v>1363</v>
      </c>
      <c r="D960" s="64" t="s">
        <v>1211</v>
      </c>
      <c r="E960" s="64" t="s">
        <v>1464</v>
      </c>
      <c r="F960" s="64" t="s">
        <v>1464</v>
      </c>
      <c r="G960" s="64" t="s">
        <v>819</v>
      </c>
      <c r="H960" s="64" t="s">
        <v>4082</v>
      </c>
      <c r="I960" s="64" t="s">
        <v>21</v>
      </c>
      <c r="J960" s="64">
        <v>5300.0</v>
      </c>
      <c r="K960" s="64">
        <v>78.0</v>
      </c>
      <c r="L960" s="64" t="s">
        <v>23</v>
      </c>
      <c r="M960" s="64" t="s">
        <v>23</v>
      </c>
      <c r="N960" s="64" t="s">
        <v>821</v>
      </c>
      <c r="O960" s="64" t="s">
        <v>5445</v>
      </c>
      <c r="P960" s="64" t="s">
        <v>1464</v>
      </c>
      <c r="Q960" s="64" t="s">
        <v>2847</v>
      </c>
      <c r="R960" s="64" t="s">
        <v>1464</v>
      </c>
      <c r="S960" s="64" t="s">
        <v>1464</v>
      </c>
      <c r="V960" s="64"/>
      <c r="W960" s="64"/>
    </row>
    <row r="961" ht="12.75" customHeight="1">
      <c r="A961" s="64" t="s">
        <v>1893</v>
      </c>
      <c r="B961" s="64" t="s">
        <v>2674</v>
      </c>
      <c r="C961" s="64" t="s">
        <v>1363</v>
      </c>
      <c r="D961" s="64" t="s">
        <v>1211</v>
      </c>
      <c r="E961" s="64" t="s">
        <v>1464</v>
      </c>
      <c r="F961" s="64" t="s">
        <v>1464</v>
      </c>
      <c r="G961" s="64" t="s">
        <v>857</v>
      </c>
      <c r="H961" s="64" t="s">
        <v>4082</v>
      </c>
      <c r="I961" s="64" t="s">
        <v>21</v>
      </c>
      <c r="J961" s="64">
        <v>6300.0</v>
      </c>
      <c r="K961" s="64">
        <v>81.0</v>
      </c>
      <c r="L961" s="64" t="s">
        <v>23</v>
      </c>
      <c r="M961" s="64" t="s">
        <v>35</v>
      </c>
      <c r="N961" s="64" t="s">
        <v>1464</v>
      </c>
      <c r="O961" s="64" t="s">
        <v>5446</v>
      </c>
      <c r="P961" s="64" t="s">
        <v>1464</v>
      </c>
      <c r="Q961" s="64" t="s">
        <v>1464</v>
      </c>
      <c r="R961" s="64" t="s">
        <v>1464</v>
      </c>
      <c r="S961" s="64" t="s">
        <v>1464</v>
      </c>
      <c r="V961" s="64"/>
      <c r="W961" s="64"/>
    </row>
    <row r="962" ht="12.75" customHeight="1">
      <c r="A962" s="64" t="s">
        <v>1901</v>
      </c>
      <c r="B962" s="64" t="s">
        <v>3646</v>
      </c>
      <c r="C962" s="64" t="s">
        <v>1363</v>
      </c>
      <c r="D962" s="64" t="s">
        <v>1211</v>
      </c>
      <c r="E962" s="64" t="s">
        <v>1464</v>
      </c>
      <c r="F962" s="64" t="s">
        <v>1464</v>
      </c>
      <c r="G962" s="64" t="s">
        <v>819</v>
      </c>
      <c r="H962" s="64" t="s">
        <v>4082</v>
      </c>
      <c r="I962" s="64" t="s">
        <v>21</v>
      </c>
      <c r="J962" s="64">
        <v>5000.0</v>
      </c>
      <c r="K962" s="64">
        <v>77.0</v>
      </c>
      <c r="L962" s="64" t="s">
        <v>23</v>
      </c>
      <c r="M962" s="64" t="s">
        <v>23</v>
      </c>
      <c r="N962" s="64" t="s">
        <v>821</v>
      </c>
      <c r="O962" s="64" t="s">
        <v>5447</v>
      </c>
      <c r="P962" s="64" t="s">
        <v>1464</v>
      </c>
      <c r="Q962" s="64" t="s">
        <v>1519</v>
      </c>
      <c r="R962" s="64" t="s">
        <v>1464</v>
      </c>
      <c r="S962" s="64" t="s">
        <v>1464</v>
      </c>
      <c r="V962" s="64"/>
      <c r="W962" s="64"/>
    </row>
    <row r="963" ht="12.75" customHeight="1">
      <c r="A963" s="64" t="s">
        <v>1961</v>
      </c>
      <c r="B963" s="64" t="s">
        <v>5448</v>
      </c>
      <c r="C963" s="64" t="s">
        <v>1363</v>
      </c>
      <c r="D963" s="64" t="s">
        <v>1211</v>
      </c>
      <c r="E963" s="64" t="s">
        <v>1606</v>
      </c>
      <c r="F963" s="64" t="s">
        <v>856</v>
      </c>
      <c r="G963" s="64" t="s">
        <v>1464</v>
      </c>
      <c r="H963" s="64" t="s">
        <v>4082</v>
      </c>
      <c r="I963" s="64" t="s">
        <v>40</v>
      </c>
      <c r="J963" s="64">
        <v>7400.0</v>
      </c>
      <c r="K963" s="64">
        <v>86.0</v>
      </c>
      <c r="L963" s="64" t="s">
        <v>23</v>
      </c>
      <c r="M963" s="64" t="s">
        <v>23</v>
      </c>
      <c r="N963" s="64" t="s">
        <v>821</v>
      </c>
      <c r="O963" s="64" t="s">
        <v>5449</v>
      </c>
      <c r="P963" s="64" t="s">
        <v>1464</v>
      </c>
      <c r="Q963" s="64" t="s">
        <v>1590</v>
      </c>
      <c r="R963" s="64" t="s">
        <v>1464</v>
      </c>
      <c r="S963" s="64" t="s">
        <v>1464</v>
      </c>
      <c r="V963" s="64"/>
      <c r="W963" s="64"/>
    </row>
    <row r="964" ht="12.75" customHeight="1">
      <c r="A964" s="64" t="s">
        <v>1968</v>
      </c>
      <c r="B964" s="64" t="s">
        <v>3726</v>
      </c>
      <c r="C964" s="64" t="s">
        <v>1363</v>
      </c>
      <c r="D964" s="64" t="s">
        <v>1211</v>
      </c>
      <c r="E964" s="64" t="s">
        <v>1673</v>
      </c>
      <c r="F964" s="64" t="s">
        <v>855</v>
      </c>
      <c r="G964" s="64" t="s">
        <v>1464</v>
      </c>
      <c r="H964" s="64" t="s">
        <v>4082</v>
      </c>
      <c r="I964" s="64" t="s">
        <v>40</v>
      </c>
      <c r="J964" s="64">
        <v>4700.0</v>
      </c>
      <c r="K964" s="64">
        <v>76.0</v>
      </c>
      <c r="L964" s="64" t="s">
        <v>23</v>
      </c>
      <c r="M964" s="64" t="s">
        <v>35</v>
      </c>
      <c r="N964" s="64" t="s">
        <v>821</v>
      </c>
      <c r="O964" s="64" t="s">
        <v>5450</v>
      </c>
      <c r="P964" s="64" t="s">
        <v>1464</v>
      </c>
      <c r="Q964" s="64" t="s">
        <v>1519</v>
      </c>
      <c r="R964" s="64" t="s">
        <v>1464</v>
      </c>
      <c r="S964" s="64" t="s">
        <v>1464</v>
      </c>
      <c r="V964" s="64"/>
      <c r="W964" s="64"/>
    </row>
    <row r="965" ht="12.75" customHeight="1">
      <c r="A965" s="64" t="s">
        <v>1988</v>
      </c>
      <c r="B965" s="64" t="s">
        <v>5451</v>
      </c>
      <c r="C965" s="64" t="s">
        <v>1363</v>
      </c>
      <c r="D965" s="64" t="s">
        <v>1211</v>
      </c>
      <c r="E965" s="64" t="s">
        <v>1673</v>
      </c>
      <c r="F965" s="64" t="s">
        <v>855</v>
      </c>
      <c r="G965" s="64" t="s">
        <v>1464</v>
      </c>
      <c r="H965" s="64" t="s">
        <v>4082</v>
      </c>
      <c r="I965" s="64" t="s">
        <v>40</v>
      </c>
      <c r="J965" s="64">
        <v>5500.0</v>
      </c>
      <c r="K965" s="64">
        <v>76.0</v>
      </c>
      <c r="L965" s="64" t="s">
        <v>23</v>
      </c>
      <c r="M965" s="64" t="s">
        <v>35</v>
      </c>
      <c r="N965" s="64" t="s">
        <v>821</v>
      </c>
      <c r="O965" s="64" t="s">
        <v>5452</v>
      </c>
      <c r="P965" s="64" t="s">
        <v>1464</v>
      </c>
      <c r="Q965" s="64" t="s">
        <v>1519</v>
      </c>
      <c r="R965" s="64" t="s">
        <v>1464</v>
      </c>
      <c r="S965" s="64" t="s">
        <v>1464</v>
      </c>
      <c r="V965" s="64"/>
      <c r="W965" s="64"/>
    </row>
    <row r="966" ht="12.75" customHeight="1">
      <c r="A966" s="64" t="s">
        <v>1984</v>
      </c>
      <c r="B966" s="64" t="s">
        <v>5453</v>
      </c>
      <c r="C966" s="64" t="s">
        <v>1363</v>
      </c>
      <c r="D966" s="64" t="s">
        <v>1211</v>
      </c>
      <c r="E966" s="64" t="s">
        <v>3187</v>
      </c>
      <c r="F966" s="64" t="s">
        <v>164</v>
      </c>
      <c r="G966" s="64" t="s">
        <v>1464</v>
      </c>
      <c r="H966" s="64" t="s">
        <v>4082</v>
      </c>
      <c r="I966" s="64" t="s">
        <v>40</v>
      </c>
      <c r="J966" s="64">
        <v>6100.0</v>
      </c>
      <c r="K966" s="64">
        <v>79.0</v>
      </c>
      <c r="L966" s="64" t="s">
        <v>23</v>
      </c>
      <c r="M966" s="64" t="s">
        <v>40</v>
      </c>
      <c r="N966" s="64" t="s">
        <v>821</v>
      </c>
      <c r="O966" s="64" t="s">
        <v>5454</v>
      </c>
      <c r="P966" s="64" t="s">
        <v>1464</v>
      </c>
      <c r="Q966" s="64" t="s">
        <v>1646</v>
      </c>
      <c r="R966" s="64" t="s">
        <v>1464</v>
      </c>
      <c r="S966" s="64" t="s">
        <v>1464</v>
      </c>
      <c r="V966" s="64"/>
      <c r="W966" s="64"/>
    </row>
    <row r="967" ht="12.75" customHeight="1">
      <c r="A967" s="64" t="s">
        <v>1991</v>
      </c>
      <c r="B967" s="64" t="s">
        <v>3307</v>
      </c>
      <c r="C967" s="64" t="s">
        <v>1363</v>
      </c>
      <c r="D967" s="64" t="s">
        <v>1211</v>
      </c>
      <c r="E967" s="64" t="s">
        <v>1464</v>
      </c>
      <c r="F967" s="64" t="s">
        <v>1464</v>
      </c>
      <c r="G967" s="64" t="s">
        <v>819</v>
      </c>
      <c r="H967" s="64" t="s">
        <v>4088</v>
      </c>
      <c r="I967" s="64" t="s">
        <v>21</v>
      </c>
      <c r="J967" s="64">
        <v>7000.0</v>
      </c>
      <c r="K967" s="64">
        <v>89.0</v>
      </c>
      <c r="L967" s="64" t="s">
        <v>23</v>
      </c>
      <c r="M967" s="64" t="s">
        <v>23</v>
      </c>
      <c r="N967" s="64" t="s">
        <v>821</v>
      </c>
      <c r="O967" s="64" t="s">
        <v>5455</v>
      </c>
      <c r="P967" s="64" t="s">
        <v>1464</v>
      </c>
      <c r="Q967" s="64" t="s">
        <v>1646</v>
      </c>
      <c r="R967" s="64" t="s">
        <v>1471</v>
      </c>
      <c r="S967" s="64" t="s">
        <v>1471</v>
      </c>
      <c r="V967" s="64"/>
      <c r="W967" s="64"/>
    </row>
    <row r="968" ht="12.75" customHeight="1">
      <c r="A968" s="64" t="s">
        <v>1980</v>
      </c>
      <c r="B968" s="64" t="s">
        <v>2321</v>
      </c>
      <c r="C968" s="64" t="s">
        <v>1363</v>
      </c>
      <c r="D968" s="64" t="s">
        <v>1211</v>
      </c>
      <c r="E968" s="64" t="s">
        <v>1464</v>
      </c>
      <c r="F968" s="64" t="s">
        <v>1464</v>
      </c>
      <c r="G968" s="64" t="s">
        <v>5456</v>
      </c>
      <c r="H968" s="64" t="s">
        <v>4088</v>
      </c>
      <c r="I968" s="64" t="s">
        <v>21</v>
      </c>
      <c r="J968" s="64">
        <v>6000.0</v>
      </c>
      <c r="K968" s="64">
        <v>78.0</v>
      </c>
      <c r="L968" s="64" t="s">
        <v>23</v>
      </c>
      <c r="M968" s="64" t="s">
        <v>23</v>
      </c>
      <c r="N968" s="64" t="s">
        <v>821</v>
      </c>
      <c r="O968" s="64" t="s">
        <v>5457</v>
      </c>
      <c r="P968" s="64" t="s">
        <v>1464</v>
      </c>
      <c r="Q968" s="64" t="s">
        <v>1519</v>
      </c>
      <c r="R968" s="64" t="s">
        <v>1464</v>
      </c>
      <c r="S968" s="64" t="s">
        <v>1464</v>
      </c>
      <c r="V968" s="64"/>
      <c r="W968" s="64"/>
    </row>
    <row r="969" ht="12.75" customHeight="1">
      <c r="A969" s="64" t="s">
        <v>2011</v>
      </c>
      <c r="B969" s="64" t="s">
        <v>1575</v>
      </c>
      <c r="C969" s="64" t="s">
        <v>1363</v>
      </c>
      <c r="D969" s="64" t="s">
        <v>1211</v>
      </c>
      <c r="E969" s="64" t="s">
        <v>1464</v>
      </c>
      <c r="F969" s="64" t="s">
        <v>1464</v>
      </c>
      <c r="G969" s="64" t="s">
        <v>5458</v>
      </c>
      <c r="H969" s="64" t="s">
        <v>4088</v>
      </c>
      <c r="I969" s="64" t="s">
        <v>21</v>
      </c>
      <c r="J969" s="64">
        <v>4500.0</v>
      </c>
      <c r="K969" s="64">
        <v>72.0</v>
      </c>
      <c r="L969" s="64" t="s">
        <v>23</v>
      </c>
      <c r="M969" s="64" t="s">
        <v>35</v>
      </c>
      <c r="N969" s="64" t="s">
        <v>821</v>
      </c>
      <c r="O969" s="64" t="s">
        <v>5459</v>
      </c>
      <c r="P969" s="64" t="s">
        <v>1464</v>
      </c>
      <c r="Q969" s="64" t="s">
        <v>3243</v>
      </c>
      <c r="R969" s="64" t="s">
        <v>1464</v>
      </c>
      <c r="S969" s="64" t="s">
        <v>1464</v>
      </c>
      <c r="V969" s="64"/>
      <c r="W969" s="64"/>
    </row>
    <row r="970" ht="12.75" customHeight="1">
      <c r="A970" s="64" t="s">
        <v>2014</v>
      </c>
      <c r="B970" s="64" t="s">
        <v>1585</v>
      </c>
      <c r="C970" s="64" t="s">
        <v>1363</v>
      </c>
      <c r="D970" s="64" t="s">
        <v>1211</v>
      </c>
      <c r="E970" s="64" t="s">
        <v>1606</v>
      </c>
      <c r="F970" s="64" t="s">
        <v>856</v>
      </c>
      <c r="G970" s="64" t="s">
        <v>1464</v>
      </c>
      <c r="H970" s="64" t="s">
        <v>4088</v>
      </c>
      <c r="I970" s="64" t="s">
        <v>40</v>
      </c>
      <c r="J970" s="64">
        <v>5000.0</v>
      </c>
      <c r="K970" s="64">
        <v>76.0</v>
      </c>
      <c r="L970" s="64" t="s">
        <v>23</v>
      </c>
      <c r="M970" s="64" t="s">
        <v>23</v>
      </c>
      <c r="N970" s="64" t="s">
        <v>821</v>
      </c>
      <c r="O970" s="64" t="s">
        <v>5460</v>
      </c>
      <c r="P970" s="64" t="s">
        <v>1464</v>
      </c>
      <c r="Q970" s="64" t="s">
        <v>3243</v>
      </c>
      <c r="R970" s="64" t="s">
        <v>1464</v>
      </c>
      <c r="S970" s="64" t="s">
        <v>1464</v>
      </c>
      <c r="V970" s="64"/>
      <c r="W970" s="64"/>
    </row>
    <row r="971" ht="12.75" customHeight="1">
      <c r="A971" s="64" t="s">
        <v>2007</v>
      </c>
      <c r="B971" s="64" t="s">
        <v>5461</v>
      </c>
      <c r="C971" s="64" t="s">
        <v>1363</v>
      </c>
      <c r="D971" s="64" t="s">
        <v>1211</v>
      </c>
      <c r="E971" s="64" t="s">
        <v>3847</v>
      </c>
      <c r="F971" s="64" t="s">
        <v>104</v>
      </c>
      <c r="G971" s="64" t="s">
        <v>1464</v>
      </c>
      <c r="H971" s="64" t="s">
        <v>4088</v>
      </c>
      <c r="I971" s="64" t="s">
        <v>40</v>
      </c>
      <c r="J971" s="64">
        <v>4700.0</v>
      </c>
      <c r="K971" s="64">
        <v>74.0</v>
      </c>
      <c r="L971" s="64" t="s">
        <v>23</v>
      </c>
      <c r="M971" s="64" t="s">
        <v>23</v>
      </c>
      <c r="N971" s="64" t="s">
        <v>821</v>
      </c>
      <c r="O971" s="64" t="s">
        <v>5462</v>
      </c>
      <c r="P971" s="64" t="s">
        <v>1464</v>
      </c>
      <c r="Q971" s="64" t="s">
        <v>3243</v>
      </c>
      <c r="R971" s="64" t="s">
        <v>1464</v>
      </c>
      <c r="S971" s="64" t="s">
        <v>1464</v>
      </c>
      <c r="V971" s="64"/>
      <c r="W971" s="64"/>
    </row>
    <row r="972" ht="12.75" customHeight="1">
      <c r="A972" s="64" t="s">
        <v>2043</v>
      </c>
      <c r="B972" s="64" t="s">
        <v>5463</v>
      </c>
      <c r="C972" s="64" t="s">
        <v>1363</v>
      </c>
      <c r="D972" s="64" t="s">
        <v>1211</v>
      </c>
      <c r="E972" s="64" t="s">
        <v>3847</v>
      </c>
      <c r="F972" s="64" t="s">
        <v>104</v>
      </c>
      <c r="G972" s="64" t="s">
        <v>1464</v>
      </c>
      <c r="H972" s="64" t="s">
        <v>4088</v>
      </c>
      <c r="I972" s="64" t="s">
        <v>40</v>
      </c>
      <c r="J972" s="64">
        <v>7200.0</v>
      </c>
      <c r="K972" s="64">
        <v>86.0</v>
      </c>
      <c r="L972" s="64" t="s">
        <v>23</v>
      </c>
      <c r="M972" s="64" t="s">
        <v>23</v>
      </c>
      <c r="N972" s="64" t="s">
        <v>35</v>
      </c>
      <c r="O972" s="64" t="s">
        <v>5464</v>
      </c>
      <c r="P972" s="64" t="s">
        <v>1464</v>
      </c>
      <c r="Q972" s="64" t="s">
        <v>1646</v>
      </c>
      <c r="R972" s="64" t="s">
        <v>1464</v>
      </c>
      <c r="S972" s="64" t="s">
        <v>1464</v>
      </c>
      <c r="V972" s="64"/>
      <c r="W972" s="64"/>
    </row>
    <row r="973" ht="12.75" customHeight="1">
      <c r="A973" s="64" t="s">
        <v>2047</v>
      </c>
      <c r="B973" s="64" t="s">
        <v>5465</v>
      </c>
      <c r="C973" s="64" t="s">
        <v>1363</v>
      </c>
      <c r="D973" s="64" t="s">
        <v>1211</v>
      </c>
      <c r="E973" s="64" t="s">
        <v>3187</v>
      </c>
      <c r="F973" s="64" t="s">
        <v>164</v>
      </c>
      <c r="G973" s="64" t="s">
        <v>1464</v>
      </c>
      <c r="H973" s="64" t="s">
        <v>4088</v>
      </c>
      <c r="I973" s="64" t="s">
        <v>40</v>
      </c>
      <c r="J973" s="64">
        <v>6300.0</v>
      </c>
      <c r="K973" s="64">
        <v>84.0</v>
      </c>
      <c r="L973" s="64" t="s">
        <v>23</v>
      </c>
      <c r="M973" s="64" t="s">
        <v>23</v>
      </c>
      <c r="N973" s="64" t="s">
        <v>821</v>
      </c>
      <c r="O973" s="64" t="s">
        <v>5466</v>
      </c>
      <c r="P973" s="64" t="s">
        <v>1464</v>
      </c>
      <c r="Q973" s="64" t="s">
        <v>1687</v>
      </c>
      <c r="R973" s="64" t="s">
        <v>1464</v>
      </c>
      <c r="S973" s="64" t="s">
        <v>1464</v>
      </c>
      <c r="V973" s="64"/>
      <c r="W973" s="64"/>
    </row>
    <row r="974" ht="12.75" customHeight="1">
      <c r="A974" s="64" t="s">
        <v>2049</v>
      </c>
      <c r="B974" s="64" t="s">
        <v>3307</v>
      </c>
      <c r="C974" s="64" t="s">
        <v>1363</v>
      </c>
      <c r="D974" s="64" t="s">
        <v>1211</v>
      </c>
      <c r="E974" s="64" t="s">
        <v>1464</v>
      </c>
      <c r="F974" s="64" t="s">
        <v>1464</v>
      </c>
      <c r="G974" s="64" t="s">
        <v>819</v>
      </c>
      <c r="H974" s="64" t="s">
        <v>4095</v>
      </c>
      <c r="I974" s="64" t="s">
        <v>21</v>
      </c>
      <c r="J974" s="64">
        <v>8500.0</v>
      </c>
      <c r="K974" s="64">
        <v>93.0</v>
      </c>
      <c r="L974" s="64" t="s">
        <v>23</v>
      </c>
      <c r="M974" s="64" t="s">
        <v>23</v>
      </c>
      <c r="N974" s="64" t="s">
        <v>35</v>
      </c>
      <c r="O974" s="64" t="s">
        <v>5467</v>
      </c>
      <c r="P974" s="64" t="s">
        <v>1464</v>
      </c>
      <c r="Q974" s="64" t="s">
        <v>1496</v>
      </c>
      <c r="R974" s="64" t="s">
        <v>1464</v>
      </c>
      <c r="S974" s="64" t="s">
        <v>1464</v>
      </c>
      <c r="V974" s="64"/>
      <c r="W974" s="64"/>
    </row>
    <row r="975" ht="12.75" customHeight="1">
      <c r="A975" s="64" t="s">
        <v>2116</v>
      </c>
      <c r="B975" s="64" t="s">
        <v>3077</v>
      </c>
      <c r="C975" s="64" t="s">
        <v>1363</v>
      </c>
      <c r="D975" s="64" t="s">
        <v>1211</v>
      </c>
      <c r="E975" s="64" t="s">
        <v>1606</v>
      </c>
      <c r="F975" s="64" t="s">
        <v>856</v>
      </c>
      <c r="G975" s="64" t="s">
        <v>1464</v>
      </c>
      <c r="H975" s="64" t="s">
        <v>4095</v>
      </c>
      <c r="I975" s="64" t="s">
        <v>40</v>
      </c>
      <c r="J975" s="64">
        <v>5200.0</v>
      </c>
      <c r="K975" s="64">
        <v>74.0</v>
      </c>
      <c r="L975" s="64" t="s">
        <v>23</v>
      </c>
      <c r="M975" s="64" t="s">
        <v>23</v>
      </c>
      <c r="N975" s="64" t="s">
        <v>1464</v>
      </c>
      <c r="O975" s="64" t="s">
        <v>5468</v>
      </c>
      <c r="P975" s="64" t="s">
        <v>1464</v>
      </c>
      <c r="Q975" s="64" t="s">
        <v>1551</v>
      </c>
      <c r="R975" s="64" t="s">
        <v>1464</v>
      </c>
      <c r="S975" s="64" t="s">
        <v>1464</v>
      </c>
      <c r="V975" s="64"/>
      <c r="W975" s="64"/>
    </row>
    <row r="976" ht="12.75" customHeight="1">
      <c r="A976" s="64" t="s">
        <v>2052</v>
      </c>
      <c r="B976" s="64" t="s">
        <v>5469</v>
      </c>
      <c r="C976" s="64" t="s">
        <v>1363</v>
      </c>
      <c r="D976" s="64" t="s">
        <v>1211</v>
      </c>
      <c r="E976" s="64" t="s">
        <v>2459</v>
      </c>
      <c r="F976" s="64" t="s">
        <v>343</v>
      </c>
      <c r="G976" s="64" t="s">
        <v>1464</v>
      </c>
      <c r="H976" s="64" t="s">
        <v>4095</v>
      </c>
      <c r="I976" s="64" t="s">
        <v>40</v>
      </c>
      <c r="J976" s="64">
        <v>4800.0</v>
      </c>
      <c r="K976" s="64">
        <v>74.0</v>
      </c>
      <c r="L976" s="64" t="s">
        <v>23</v>
      </c>
      <c r="M976" s="64" t="s">
        <v>23</v>
      </c>
      <c r="N976" s="64" t="s">
        <v>1464</v>
      </c>
      <c r="O976" s="64" t="s">
        <v>5470</v>
      </c>
      <c r="P976" s="64" t="s">
        <v>1464</v>
      </c>
      <c r="Q976" s="64" t="s">
        <v>1519</v>
      </c>
      <c r="R976" s="64" t="s">
        <v>1464</v>
      </c>
      <c r="S976" s="64" t="s">
        <v>1464</v>
      </c>
      <c r="V976" s="64"/>
      <c r="W976" s="64"/>
    </row>
    <row r="977" ht="12.75" customHeight="1">
      <c r="A977" s="64" t="s">
        <v>2133</v>
      </c>
      <c r="B977" s="64" t="s">
        <v>4341</v>
      </c>
      <c r="C977" s="64" t="s">
        <v>1363</v>
      </c>
      <c r="D977" s="64" t="s">
        <v>1211</v>
      </c>
      <c r="E977" s="64" t="s">
        <v>1464</v>
      </c>
      <c r="F977" s="64" t="s">
        <v>1464</v>
      </c>
      <c r="G977" s="64" t="s">
        <v>857</v>
      </c>
      <c r="H977" s="64" t="s">
        <v>4095</v>
      </c>
      <c r="I977" s="64" t="s">
        <v>21</v>
      </c>
      <c r="J977" s="64">
        <v>5500.0</v>
      </c>
      <c r="K977" s="64">
        <v>78.0</v>
      </c>
      <c r="L977" s="64" t="s">
        <v>23</v>
      </c>
      <c r="M977" s="64" t="s">
        <v>23</v>
      </c>
      <c r="N977" s="64" t="s">
        <v>1464</v>
      </c>
      <c r="O977" s="64" t="s">
        <v>5471</v>
      </c>
      <c r="P977" s="64" t="s">
        <v>1464</v>
      </c>
      <c r="Q977" s="64" t="s">
        <v>1572</v>
      </c>
      <c r="R977" s="64" t="s">
        <v>1464</v>
      </c>
      <c r="S977" s="64" t="s">
        <v>1464</v>
      </c>
      <c r="V977" s="64"/>
      <c r="W977" s="64"/>
    </row>
    <row r="978" ht="12.75" customHeight="1">
      <c r="A978" s="64" t="s">
        <v>2138</v>
      </c>
      <c r="B978" s="64" t="s">
        <v>3045</v>
      </c>
      <c r="C978" s="64" t="s">
        <v>1363</v>
      </c>
      <c r="D978" s="64" t="s">
        <v>1211</v>
      </c>
      <c r="E978" s="64" t="s">
        <v>1464</v>
      </c>
      <c r="F978" s="64" t="s">
        <v>1464</v>
      </c>
      <c r="G978" s="64" t="s">
        <v>857</v>
      </c>
      <c r="H978" s="64" t="s">
        <v>4095</v>
      </c>
      <c r="I978" s="64" t="s">
        <v>21</v>
      </c>
      <c r="J978" s="64">
        <v>2200.0</v>
      </c>
      <c r="K978" s="64">
        <v>56.0</v>
      </c>
      <c r="L978" s="64" t="s">
        <v>23</v>
      </c>
      <c r="M978" s="64" t="s">
        <v>23</v>
      </c>
      <c r="N978" s="64" t="s">
        <v>1464</v>
      </c>
      <c r="O978" s="64" t="s">
        <v>5472</v>
      </c>
      <c r="P978" s="64" t="s">
        <v>1464</v>
      </c>
      <c r="Q978" s="64" t="s">
        <v>1479</v>
      </c>
      <c r="R978" s="64" t="s">
        <v>1464</v>
      </c>
      <c r="S978" s="64" t="s">
        <v>1464</v>
      </c>
      <c r="V978" s="64"/>
      <c r="W978" s="64"/>
    </row>
    <row r="979" ht="12.75" customHeight="1">
      <c r="A979" s="64" t="s">
        <v>2123</v>
      </c>
      <c r="B979" s="64" t="s">
        <v>1649</v>
      </c>
      <c r="C979" s="64" t="s">
        <v>1363</v>
      </c>
      <c r="D979" s="64" t="s">
        <v>1211</v>
      </c>
      <c r="E979" s="64" t="s">
        <v>3187</v>
      </c>
      <c r="F979" s="64" t="s">
        <v>164</v>
      </c>
      <c r="G979" s="64" t="s">
        <v>1464</v>
      </c>
      <c r="H979" s="64" t="s">
        <v>4095</v>
      </c>
      <c r="I979" s="64" t="s">
        <v>40</v>
      </c>
      <c r="J979" s="64">
        <v>6000.0</v>
      </c>
      <c r="K979" s="64">
        <v>78.0</v>
      </c>
      <c r="L979" s="64" t="s">
        <v>23</v>
      </c>
      <c r="M979" s="64" t="s">
        <v>23</v>
      </c>
      <c r="N979" s="64" t="s">
        <v>1464</v>
      </c>
      <c r="O979" s="64" t="s">
        <v>5473</v>
      </c>
      <c r="P979" s="64" t="s">
        <v>1464</v>
      </c>
      <c r="Q979" s="64" t="s">
        <v>1590</v>
      </c>
      <c r="R979" s="64" t="s">
        <v>1464</v>
      </c>
      <c r="S979" s="64" t="s">
        <v>1464</v>
      </c>
      <c r="V979" s="64"/>
      <c r="W979" s="64"/>
    </row>
    <row r="980" ht="12.75" customHeight="1">
      <c r="A980" s="64" t="s">
        <v>2106</v>
      </c>
      <c r="B980" s="64" t="s">
        <v>2886</v>
      </c>
      <c r="C980" s="64" t="s">
        <v>1363</v>
      </c>
      <c r="D980" s="64" t="s">
        <v>1211</v>
      </c>
      <c r="E980" s="64" t="s">
        <v>1464</v>
      </c>
      <c r="F980" s="64" t="s">
        <v>1464</v>
      </c>
      <c r="G980" s="64" t="s">
        <v>857</v>
      </c>
      <c r="H980" s="64" t="s">
        <v>4095</v>
      </c>
      <c r="I980" s="64" t="s">
        <v>21</v>
      </c>
      <c r="J980" s="64">
        <v>6700.0</v>
      </c>
      <c r="K980" s="64">
        <v>81.0</v>
      </c>
      <c r="L980" s="64" t="s">
        <v>23</v>
      </c>
      <c r="M980" s="64" t="s">
        <v>35</v>
      </c>
      <c r="N980" s="64" t="s">
        <v>1464</v>
      </c>
      <c r="O980" s="64" t="s">
        <v>5474</v>
      </c>
      <c r="P980" s="64" t="s">
        <v>1464</v>
      </c>
      <c r="Q980" s="64" t="s">
        <v>1646</v>
      </c>
      <c r="R980" s="64" t="s">
        <v>1464</v>
      </c>
      <c r="S980" s="64" t="s">
        <v>1464</v>
      </c>
      <c r="V980" s="64"/>
      <c r="W980" s="64"/>
    </row>
    <row r="981" ht="12.75" customHeight="1">
      <c r="A981" s="64" t="s">
        <v>2056</v>
      </c>
      <c r="B981" s="64" t="s">
        <v>5250</v>
      </c>
      <c r="C981" s="64" t="s">
        <v>1363</v>
      </c>
      <c r="D981" s="64" t="s">
        <v>1211</v>
      </c>
      <c r="E981" s="64" t="s">
        <v>1464</v>
      </c>
      <c r="F981" s="64" t="s">
        <v>1464</v>
      </c>
      <c r="G981" s="64" t="s">
        <v>857</v>
      </c>
      <c r="H981" s="64" t="s">
        <v>4100</v>
      </c>
      <c r="I981" s="64" t="s">
        <v>21</v>
      </c>
      <c r="J981" s="64">
        <v>4800.0</v>
      </c>
      <c r="K981" s="64">
        <v>74.0</v>
      </c>
      <c r="L981" s="64" t="s">
        <v>23</v>
      </c>
      <c r="M981" s="64" t="s">
        <v>35</v>
      </c>
      <c r="N981" s="64" t="s">
        <v>1464</v>
      </c>
      <c r="O981" s="64" t="s">
        <v>5475</v>
      </c>
      <c r="P981" s="64" t="s">
        <v>1464</v>
      </c>
      <c r="Q981" s="64" t="s">
        <v>1464</v>
      </c>
      <c r="R981" s="64" t="s">
        <v>1464</v>
      </c>
      <c r="S981" s="64" t="s">
        <v>1464</v>
      </c>
      <c r="V981" s="64"/>
      <c r="W981" s="64"/>
    </row>
    <row r="982" ht="12.75" customHeight="1">
      <c r="A982" s="64" t="s">
        <v>2059</v>
      </c>
      <c r="B982" s="64" t="s">
        <v>1877</v>
      </c>
      <c r="C982" s="64" t="s">
        <v>1363</v>
      </c>
      <c r="D982" s="64" t="s">
        <v>1211</v>
      </c>
      <c r="E982" s="64" t="s">
        <v>1464</v>
      </c>
      <c r="F982" s="64" t="s">
        <v>1464</v>
      </c>
      <c r="G982" s="64" t="s">
        <v>857</v>
      </c>
      <c r="H982" s="64" t="s">
        <v>4100</v>
      </c>
      <c r="I982" s="64" t="s">
        <v>21</v>
      </c>
      <c r="J982" s="64">
        <v>5700.0</v>
      </c>
      <c r="K982" s="64">
        <v>76.0</v>
      </c>
      <c r="L982" s="64" t="s">
        <v>23</v>
      </c>
      <c r="M982" s="64" t="s">
        <v>23</v>
      </c>
      <c r="N982" s="64" t="s">
        <v>1464</v>
      </c>
      <c r="O982" s="64" t="s">
        <v>5476</v>
      </c>
      <c r="P982" s="64" t="s">
        <v>1464</v>
      </c>
      <c r="Q982" s="64" t="s">
        <v>1464</v>
      </c>
      <c r="R982" s="64" t="s">
        <v>1464</v>
      </c>
      <c r="S982" s="64" t="s">
        <v>1464</v>
      </c>
      <c r="V982" s="64"/>
      <c r="W982" s="64"/>
    </row>
    <row r="983" ht="12.75" customHeight="1">
      <c r="A983" s="64" t="s">
        <v>2062</v>
      </c>
      <c r="B983" s="64" t="s">
        <v>5477</v>
      </c>
      <c r="C983" s="64" t="s">
        <v>1363</v>
      </c>
      <c r="D983" s="64" t="s">
        <v>1211</v>
      </c>
      <c r="E983" s="64" t="s">
        <v>1464</v>
      </c>
      <c r="F983" s="64" t="s">
        <v>1464</v>
      </c>
      <c r="G983" s="64" t="s">
        <v>857</v>
      </c>
      <c r="H983" s="64" t="s">
        <v>4100</v>
      </c>
      <c r="I983" s="64" t="s">
        <v>21</v>
      </c>
      <c r="J983" s="64">
        <v>5800.0</v>
      </c>
      <c r="K983" s="64">
        <v>79.0</v>
      </c>
      <c r="L983" s="64" t="s">
        <v>23</v>
      </c>
      <c r="M983" s="64" t="s">
        <v>1464</v>
      </c>
      <c r="N983" s="64" t="s">
        <v>1464</v>
      </c>
      <c r="O983" s="64" t="s">
        <v>5478</v>
      </c>
      <c r="P983" s="64" t="s">
        <v>1464</v>
      </c>
      <c r="Q983" s="64" t="s">
        <v>1464</v>
      </c>
      <c r="R983" s="64" t="s">
        <v>1464</v>
      </c>
      <c r="S983" s="64" t="s">
        <v>1464</v>
      </c>
      <c r="V983" s="64"/>
      <c r="W983" s="64"/>
    </row>
    <row r="984" ht="12.75" customHeight="1">
      <c r="A984" s="64" t="s">
        <v>2180</v>
      </c>
      <c r="B984" s="64" t="s">
        <v>1621</v>
      </c>
      <c r="C984" s="64" t="s">
        <v>1363</v>
      </c>
      <c r="D984" s="64" t="s">
        <v>1211</v>
      </c>
      <c r="E984" s="64" t="s">
        <v>1464</v>
      </c>
      <c r="F984" s="64" t="s">
        <v>1464</v>
      </c>
      <c r="G984" s="64" t="s">
        <v>857</v>
      </c>
      <c r="H984" s="64" t="s">
        <v>4100</v>
      </c>
      <c r="I984" s="64" t="s">
        <v>21</v>
      </c>
      <c r="J984" s="64">
        <v>4400.0</v>
      </c>
      <c r="K984" s="64">
        <v>72.0</v>
      </c>
      <c r="L984" s="64" t="s">
        <v>23</v>
      </c>
      <c r="M984" s="64" t="s">
        <v>23</v>
      </c>
      <c r="N984" s="64" t="s">
        <v>1464</v>
      </c>
      <c r="O984" s="64" t="s">
        <v>5479</v>
      </c>
      <c r="P984" s="64" t="s">
        <v>1464</v>
      </c>
      <c r="Q984" s="64" t="s">
        <v>1464</v>
      </c>
      <c r="R984" s="64" t="s">
        <v>1464</v>
      </c>
      <c r="S984" s="64" t="s">
        <v>1464</v>
      </c>
      <c r="V984" s="64"/>
      <c r="W984" s="64"/>
    </row>
    <row r="985" ht="12.75" customHeight="1">
      <c r="A985" s="64" t="s">
        <v>2190</v>
      </c>
      <c r="B985" s="64" t="s">
        <v>3068</v>
      </c>
      <c r="C985" s="64" t="s">
        <v>1363</v>
      </c>
      <c r="D985" s="64" t="s">
        <v>1211</v>
      </c>
      <c r="E985" s="64" t="s">
        <v>1464</v>
      </c>
      <c r="F985" s="64" t="s">
        <v>1464</v>
      </c>
      <c r="G985" s="64" t="s">
        <v>857</v>
      </c>
      <c r="H985" s="64" t="s">
        <v>4100</v>
      </c>
      <c r="I985" s="64" t="s">
        <v>21</v>
      </c>
      <c r="J985" s="64">
        <v>5550.0</v>
      </c>
      <c r="K985" s="64">
        <v>75.0</v>
      </c>
      <c r="L985" s="64" t="s">
        <v>23</v>
      </c>
      <c r="M985" s="64" t="s">
        <v>23</v>
      </c>
      <c r="N985" s="64" t="s">
        <v>1464</v>
      </c>
      <c r="O985" s="64" t="s">
        <v>5480</v>
      </c>
      <c r="P985" s="64" t="s">
        <v>1464</v>
      </c>
      <c r="Q985" s="64" t="s">
        <v>1464</v>
      </c>
      <c r="R985" s="64" t="s">
        <v>1464</v>
      </c>
      <c r="S985" s="64" t="s">
        <v>1464</v>
      </c>
      <c r="V985" s="64"/>
      <c r="W985" s="64"/>
    </row>
    <row r="986" ht="12.75" customHeight="1">
      <c r="A986" s="64" t="s">
        <v>2202</v>
      </c>
      <c r="B986" s="64" t="s">
        <v>2351</v>
      </c>
      <c r="C986" s="64" t="s">
        <v>1363</v>
      </c>
      <c r="D986" s="64" t="s">
        <v>1211</v>
      </c>
      <c r="E986" s="64" t="s">
        <v>2459</v>
      </c>
      <c r="F986" s="64" t="s">
        <v>343</v>
      </c>
      <c r="G986" s="64" t="s">
        <v>1464</v>
      </c>
      <c r="H986" s="64" t="s">
        <v>4100</v>
      </c>
      <c r="I986" s="64" t="s">
        <v>40</v>
      </c>
      <c r="J986" s="64">
        <v>5700.0</v>
      </c>
      <c r="K986" s="64">
        <v>80.0</v>
      </c>
      <c r="L986" s="64" t="s">
        <v>23</v>
      </c>
      <c r="M986" s="64" t="s">
        <v>23</v>
      </c>
      <c r="N986" s="64" t="s">
        <v>821</v>
      </c>
      <c r="O986" s="64" t="s">
        <v>5481</v>
      </c>
      <c r="P986" s="64" t="s">
        <v>1464</v>
      </c>
      <c r="Q986" s="64" t="s">
        <v>1590</v>
      </c>
      <c r="R986" s="64" t="s">
        <v>1464</v>
      </c>
      <c r="S986" s="64" t="s">
        <v>1464</v>
      </c>
      <c r="V986" s="64"/>
      <c r="W986" s="64"/>
    </row>
    <row r="987" ht="12.75" customHeight="1">
      <c r="A987" s="64" t="s">
        <v>2145</v>
      </c>
      <c r="B987" s="64" t="s">
        <v>2135</v>
      </c>
      <c r="C987" s="64" t="s">
        <v>1363</v>
      </c>
      <c r="D987" s="64" t="s">
        <v>1211</v>
      </c>
      <c r="E987" s="64" t="s">
        <v>1464</v>
      </c>
      <c r="F987" s="64" t="s">
        <v>1464</v>
      </c>
      <c r="G987" s="64" t="s">
        <v>819</v>
      </c>
      <c r="H987" s="64" t="s">
        <v>4100</v>
      </c>
      <c r="I987" s="64" t="s">
        <v>21</v>
      </c>
      <c r="J987" s="64">
        <v>4700.0</v>
      </c>
      <c r="K987" s="64">
        <v>72.0</v>
      </c>
      <c r="L987" s="64" t="s">
        <v>23</v>
      </c>
      <c r="M987" s="64" t="s">
        <v>40</v>
      </c>
      <c r="N987" s="64" t="s">
        <v>821</v>
      </c>
      <c r="O987" s="64" t="s">
        <v>5482</v>
      </c>
      <c r="P987" s="64" t="s">
        <v>1464</v>
      </c>
      <c r="Q987" s="64" t="s">
        <v>1551</v>
      </c>
      <c r="R987" s="64" t="s">
        <v>1464</v>
      </c>
      <c r="S987" s="64" t="s">
        <v>1464</v>
      </c>
      <c r="V987" s="64"/>
      <c r="W987" s="64"/>
    </row>
    <row r="988" ht="12.75" customHeight="1">
      <c r="A988" s="64" t="s">
        <v>2150</v>
      </c>
      <c r="B988" s="64" t="s">
        <v>5126</v>
      </c>
      <c r="C988" s="64" t="s">
        <v>1363</v>
      </c>
      <c r="D988" s="64" t="s">
        <v>1211</v>
      </c>
      <c r="E988" s="64" t="s">
        <v>1464</v>
      </c>
      <c r="F988" s="64" t="s">
        <v>1464</v>
      </c>
      <c r="G988" s="64" t="s">
        <v>819</v>
      </c>
      <c r="H988" s="64" t="s">
        <v>4100</v>
      </c>
      <c r="I988" s="64" t="s">
        <v>21</v>
      </c>
      <c r="J988" s="64">
        <v>6100.0</v>
      </c>
      <c r="K988" s="64">
        <v>80.0</v>
      </c>
      <c r="L988" s="64" t="s">
        <v>23</v>
      </c>
      <c r="M988" s="64" t="s">
        <v>35</v>
      </c>
      <c r="N988" s="64" t="s">
        <v>821</v>
      </c>
      <c r="O988" s="64" t="s">
        <v>5483</v>
      </c>
      <c r="P988" s="64" t="s">
        <v>1464</v>
      </c>
      <c r="Q988" s="64" t="s">
        <v>1464</v>
      </c>
      <c r="R988" s="64" t="s">
        <v>1464</v>
      </c>
      <c r="S988" s="64" t="s">
        <v>1464</v>
      </c>
      <c r="V988" s="64"/>
      <c r="W988" s="64"/>
    </row>
    <row r="989" ht="12.75" customHeight="1">
      <c r="A989" s="64" t="s">
        <v>2152</v>
      </c>
      <c r="B989" s="64" t="s">
        <v>2001</v>
      </c>
      <c r="C989" s="64" t="s">
        <v>1363</v>
      </c>
      <c r="D989" s="64" t="s">
        <v>1211</v>
      </c>
      <c r="E989" s="64" t="s">
        <v>3847</v>
      </c>
      <c r="F989" s="64" t="s">
        <v>104</v>
      </c>
      <c r="G989" s="64" t="s">
        <v>1464</v>
      </c>
      <c r="H989" s="64" t="s">
        <v>4100</v>
      </c>
      <c r="I989" s="64" t="s">
        <v>40</v>
      </c>
      <c r="J989" s="64">
        <v>5600.0</v>
      </c>
      <c r="K989" s="64">
        <v>78.0</v>
      </c>
      <c r="L989" s="64" t="s">
        <v>23</v>
      </c>
      <c r="M989" s="64" t="s">
        <v>23</v>
      </c>
      <c r="N989" s="64" t="s">
        <v>821</v>
      </c>
      <c r="O989" s="64" t="s">
        <v>5484</v>
      </c>
      <c r="P989" s="64" t="s">
        <v>1464</v>
      </c>
      <c r="Q989" s="64" t="s">
        <v>1491</v>
      </c>
      <c r="R989" s="64" t="s">
        <v>1464</v>
      </c>
      <c r="S989" s="64" t="s">
        <v>1464</v>
      </c>
      <c r="V989" s="64"/>
      <c r="W989" s="64"/>
    </row>
    <row r="990" ht="12.75" customHeight="1">
      <c r="A990" s="64" t="s">
        <v>2161</v>
      </c>
      <c r="B990" s="64" t="s">
        <v>5485</v>
      </c>
      <c r="C990" s="64" t="s">
        <v>1363</v>
      </c>
      <c r="D990" s="64" t="s">
        <v>1211</v>
      </c>
      <c r="E990" s="64" t="s">
        <v>3847</v>
      </c>
      <c r="F990" s="64" t="s">
        <v>104</v>
      </c>
      <c r="G990" s="64" t="s">
        <v>1464</v>
      </c>
      <c r="H990" s="64" t="s">
        <v>4100</v>
      </c>
      <c r="I990" s="64" t="s">
        <v>40</v>
      </c>
      <c r="J990" s="64">
        <v>6200.0</v>
      </c>
      <c r="K990" s="64">
        <v>82.0</v>
      </c>
      <c r="L990" s="64" t="s">
        <v>23</v>
      </c>
      <c r="M990" s="64" t="s">
        <v>35</v>
      </c>
      <c r="N990" s="64" t="s">
        <v>1464</v>
      </c>
      <c r="O990" s="64" t="s">
        <v>5486</v>
      </c>
      <c r="P990" s="64" t="s">
        <v>816</v>
      </c>
      <c r="Q990" s="64" t="s">
        <v>1590</v>
      </c>
      <c r="R990" s="64" t="s">
        <v>1464</v>
      </c>
      <c r="S990" s="64" t="s">
        <v>1464</v>
      </c>
      <c r="V990" s="64"/>
      <c r="W990" s="64"/>
    </row>
    <row r="991" ht="12.75" customHeight="1">
      <c r="A991" s="64" t="s">
        <v>2155</v>
      </c>
      <c r="B991" s="64" t="s">
        <v>5487</v>
      </c>
      <c r="C991" s="64" t="s">
        <v>1363</v>
      </c>
      <c r="D991" s="64" t="s">
        <v>1211</v>
      </c>
      <c r="E991" s="64" t="s">
        <v>3847</v>
      </c>
      <c r="F991" s="64" t="s">
        <v>104</v>
      </c>
      <c r="G991" s="64" t="s">
        <v>1464</v>
      </c>
      <c r="H991" s="64" t="s">
        <v>4100</v>
      </c>
      <c r="I991" s="64" t="s">
        <v>40</v>
      </c>
      <c r="J991" s="64">
        <v>6600.0</v>
      </c>
      <c r="K991" s="64">
        <v>81.0</v>
      </c>
      <c r="L991" s="64" t="s">
        <v>23</v>
      </c>
      <c r="M991" s="64" t="s">
        <v>23</v>
      </c>
      <c r="N991" s="64" t="s">
        <v>821</v>
      </c>
      <c r="O991" s="64" t="s">
        <v>5488</v>
      </c>
      <c r="P991" s="64" t="s">
        <v>1464</v>
      </c>
      <c r="Q991" s="64" t="s">
        <v>1596</v>
      </c>
      <c r="R991" s="64" t="s">
        <v>1464</v>
      </c>
      <c r="S991" s="64" t="s">
        <v>1464</v>
      </c>
      <c r="V991" s="64"/>
      <c r="W991" s="64"/>
    </row>
    <row r="992" ht="12.75" customHeight="1">
      <c r="A992" s="64" t="s">
        <v>2158</v>
      </c>
      <c r="B992" s="64" t="s">
        <v>1914</v>
      </c>
      <c r="C992" s="64" t="s">
        <v>1363</v>
      </c>
      <c r="D992" s="64" t="s">
        <v>1211</v>
      </c>
      <c r="E992" s="64" t="s">
        <v>1464</v>
      </c>
      <c r="F992" s="64" t="s">
        <v>1464</v>
      </c>
      <c r="G992" s="64" t="s">
        <v>857</v>
      </c>
      <c r="H992" s="64" t="s">
        <v>4102</v>
      </c>
      <c r="I992" s="64" t="s">
        <v>21</v>
      </c>
      <c r="J992" s="64">
        <v>4500.0</v>
      </c>
      <c r="K992" s="64">
        <v>74.0</v>
      </c>
      <c r="L992" s="64" t="s">
        <v>23</v>
      </c>
      <c r="M992" s="64" t="s">
        <v>23</v>
      </c>
      <c r="N992" s="64" t="s">
        <v>1464</v>
      </c>
      <c r="O992" s="64" t="s">
        <v>5489</v>
      </c>
      <c r="P992" s="64" t="s">
        <v>1464</v>
      </c>
      <c r="Q992" s="64" t="s">
        <v>1464</v>
      </c>
      <c r="R992" s="64" t="s">
        <v>1464</v>
      </c>
      <c r="S992" s="64" t="s">
        <v>1464</v>
      </c>
      <c r="V992" s="64"/>
      <c r="W992" s="64"/>
    </row>
    <row r="993" ht="12.75" customHeight="1">
      <c r="A993" s="64" t="s">
        <v>2308</v>
      </c>
      <c r="B993" s="64" t="s">
        <v>1744</v>
      </c>
      <c r="C993" s="64" t="s">
        <v>1363</v>
      </c>
      <c r="D993" s="64" t="s">
        <v>1211</v>
      </c>
      <c r="E993" s="64" t="s">
        <v>1464</v>
      </c>
      <c r="F993" s="64" t="s">
        <v>1464</v>
      </c>
      <c r="G993" s="64" t="s">
        <v>857</v>
      </c>
      <c r="H993" s="64" t="s">
        <v>4102</v>
      </c>
      <c r="I993" s="64" t="s">
        <v>21</v>
      </c>
      <c r="J993" s="64">
        <v>5600.0</v>
      </c>
      <c r="K993" s="64">
        <v>76.0</v>
      </c>
      <c r="L993" s="64" t="s">
        <v>23</v>
      </c>
      <c r="M993" s="64" t="s">
        <v>23</v>
      </c>
      <c r="N993" s="64" t="s">
        <v>1464</v>
      </c>
      <c r="O993" s="64" t="s">
        <v>5490</v>
      </c>
      <c r="P993" s="64" t="s">
        <v>1464</v>
      </c>
      <c r="Q993" s="64" t="s">
        <v>1464</v>
      </c>
      <c r="R993" s="64" t="s">
        <v>1464</v>
      </c>
      <c r="S993" s="64" t="s">
        <v>1464</v>
      </c>
      <c r="V993" s="64"/>
      <c r="W993" s="64"/>
    </row>
    <row r="994" ht="12.75" customHeight="1">
      <c r="A994" s="64" t="s">
        <v>2263</v>
      </c>
      <c r="B994" s="64" t="s">
        <v>3517</v>
      </c>
      <c r="C994" s="64" t="s">
        <v>1363</v>
      </c>
      <c r="D994" s="64" t="s">
        <v>1211</v>
      </c>
      <c r="E994" s="64" t="s">
        <v>3847</v>
      </c>
      <c r="F994" s="64" t="s">
        <v>104</v>
      </c>
      <c r="G994" s="64" t="s">
        <v>1464</v>
      </c>
      <c r="H994" s="64" t="s">
        <v>4102</v>
      </c>
      <c r="I994" s="64" t="s">
        <v>40</v>
      </c>
      <c r="J994" s="64">
        <v>5000.0</v>
      </c>
      <c r="K994" s="64">
        <v>78.0</v>
      </c>
      <c r="L994" s="64" t="s">
        <v>23</v>
      </c>
      <c r="M994" s="64" t="s">
        <v>35</v>
      </c>
      <c r="N994" s="64" t="s">
        <v>1464</v>
      </c>
      <c r="O994" s="64" t="s">
        <v>5491</v>
      </c>
      <c r="P994" s="64" t="s">
        <v>1464</v>
      </c>
      <c r="Q994" s="64" t="s">
        <v>1464</v>
      </c>
      <c r="R994" s="64" t="s">
        <v>1464</v>
      </c>
      <c r="S994" s="64" t="s">
        <v>1464</v>
      </c>
      <c r="V994" s="64"/>
      <c r="W994" s="64"/>
    </row>
    <row r="995" ht="12.75" customHeight="1">
      <c r="A995" s="64" t="s">
        <v>2269</v>
      </c>
      <c r="B995" s="64" t="s">
        <v>3234</v>
      </c>
      <c r="C995" s="64" t="s">
        <v>1363</v>
      </c>
      <c r="D995" s="64" t="s">
        <v>1211</v>
      </c>
      <c r="E995" s="64" t="s">
        <v>1464</v>
      </c>
      <c r="F995" s="64" t="s">
        <v>1464</v>
      </c>
      <c r="G995" s="64" t="s">
        <v>857</v>
      </c>
      <c r="H995" s="64" t="s">
        <v>4102</v>
      </c>
      <c r="I995" s="64" t="s">
        <v>21</v>
      </c>
      <c r="J995" s="64">
        <v>5400.0</v>
      </c>
      <c r="K995" s="64">
        <v>78.0</v>
      </c>
      <c r="L995" s="64" t="s">
        <v>23</v>
      </c>
      <c r="M995" s="64" t="s">
        <v>23</v>
      </c>
      <c r="N995" s="64" t="s">
        <v>1464</v>
      </c>
      <c r="O995" s="64" t="s">
        <v>5492</v>
      </c>
      <c r="P995" s="64" t="s">
        <v>1464</v>
      </c>
      <c r="Q995" s="64" t="s">
        <v>1464</v>
      </c>
      <c r="R995" s="64" t="s">
        <v>1464</v>
      </c>
      <c r="S995" s="64" t="s">
        <v>1464</v>
      </c>
      <c r="V995" s="64"/>
      <c r="W995" s="64"/>
    </row>
    <row r="996" ht="12.75" customHeight="1">
      <c r="A996" s="64" t="s">
        <v>2266</v>
      </c>
      <c r="B996" s="64" t="s">
        <v>5443</v>
      </c>
      <c r="C996" s="64" t="s">
        <v>1363</v>
      </c>
      <c r="D996" s="64" t="s">
        <v>1211</v>
      </c>
      <c r="E996" s="64" t="s">
        <v>1464</v>
      </c>
      <c r="F996" s="64" t="s">
        <v>1464</v>
      </c>
      <c r="G996" s="64" t="s">
        <v>857</v>
      </c>
      <c r="H996" s="64" t="s">
        <v>4102</v>
      </c>
      <c r="I996" s="64" t="s">
        <v>21</v>
      </c>
      <c r="J996" s="64">
        <v>4900.0</v>
      </c>
      <c r="K996" s="64">
        <v>74.0</v>
      </c>
      <c r="L996" s="64" t="s">
        <v>23</v>
      </c>
      <c r="M996" s="64" t="s">
        <v>35</v>
      </c>
      <c r="N996" s="64" t="s">
        <v>1464</v>
      </c>
      <c r="O996" s="64" t="s">
        <v>5493</v>
      </c>
      <c r="P996" s="64" t="s">
        <v>1464</v>
      </c>
      <c r="Q996" s="64" t="s">
        <v>1464</v>
      </c>
      <c r="R996" s="64" t="s">
        <v>1464</v>
      </c>
      <c r="S996" s="64" t="s">
        <v>1464</v>
      </c>
      <c r="V996" s="64"/>
      <c r="W996" s="64"/>
    </row>
    <row r="997" ht="12.75" customHeight="1">
      <c r="A997" s="64" t="s">
        <v>2398</v>
      </c>
      <c r="B997" s="64" t="s">
        <v>1634</v>
      </c>
      <c r="C997" s="64" t="s">
        <v>1363</v>
      </c>
      <c r="D997" s="64" t="s">
        <v>1211</v>
      </c>
      <c r="E997" s="64" t="s">
        <v>1464</v>
      </c>
      <c r="F997" s="64" t="s">
        <v>1464</v>
      </c>
      <c r="G997" s="64" t="s">
        <v>857</v>
      </c>
      <c r="H997" s="64" t="s">
        <v>4102</v>
      </c>
      <c r="I997" s="64" t="s">
        <v>21</v>
      </c>
      <c r="J997" s="64">
        <v>4900.0</v>
      </c>
      <c r="K997" s="64">
        <v>75.0</v>
      </c>
      <c r="L997" s="64" t="s">
        <v>23</v>
      </c>
      <c r="M997" s="64" t="s">
        <v>23</v>
      </c>
      <c r="N997" s="64" t="s">
        <v>1464</v>
      </c>
      <c r="O997" s="64" t="s">
        <v>5494</v>
      </c>
      <c r="P997" s="64" t="s">
        <v>1464</v>
      </c>
      <c r="Q997" s="64" t="s">
        <v>1464</v>
      </c>
      <c r="R997" s="64" t="s">
        <v>1464</v>
      </c>
      <c r="S997" s="64" t="s">
        <v>1464</v>
      </c>
      <c r="V997" s="64"/>
      <c r="W997" s="64"/>
    </row>
    <row r="998" ht="12.75" customHeight="1">
      <c r="A998" s="64" t="s">
        <v>2390</v>
      </c>
      <c r="B998" s="64" t="s">
        <v>2104</v>
      </c>
      <c r="C998" s="64" t="s">
        <v>1363</v>
      </c>
      <c r="D998" s="64" t="s">
        <v>1211</v>
      </c>
      <c r="E998" s="64" t="s">
        <v>1464</v>
      </c>
      <c r="F998" s="64" t="s">
        <v>1464</v>
      </c>
      <c r="G998" s="64" t="s">
        <v>857</v>
      </c>
      <c r="H998" s="64" t="s">
        <v>4102</v>
      </c>
      <c r="I998" s="64" t="s">
        <v>21</v>
      </c>
      <c r="J998" s="64">
        <v>4200.0</v>
      </c>
      <c r="K998" s="64">
        <v>74.0</v>
      </c>
      <c r="L998" s="64" t="s">
        <v>23</v>
      </c>
      <c r="M998" s="64" t="s">
        <v>23</v>
      </c>
      <c r="N998" s="64" t="s">
        <v>1464</v>
      </c>
      <c r="O998" s="64" t="s">
        <v>5495</v>
      </c>
      <c r="P998" s="64" t="s">
        <v>1464</v>
      </c>
      <c r="Q998" s="64" t="s">
        <v>1464</v>
      </c>
      <c r="R998" s="64" t="s">
        <v>1464</v>
      </c>
      <c r="S998" s="64" t="s">
        <v>1464</v>
      </c>
      <c r="V998" s="64"/>
      <c r="W998" s="64"/>
    </row>
    <row r="999" ht="12.75" customHeight="1">
      <c r="A999" s="64" t="s">
        <v>2427</v>
      </c>
      <c r="B999" s="64" t="s">
        <v>2572</v>
      </c>
      <c r="C999" s="64" t="s">
        <v>1363</v>
      </c>
      <c r="D999" s="64" t="s">
        <v>1211</v>
      </c>
      <c r="E999" s="64" t="s">
        <v>1464</v>
      </c>
      <c r="F999" s="64" t="s">
        <v>1464</v>
      </c>
      <c r="G999" s="64" t="s">
        <v>819</v>
      </c>
      <c r="H999" s="64" t="s">
        <v>4102</v>
      </c>
      <c r="I999" s="64" t="s">
        <v>21</v>
      </c>
      <c r="J999" s="64">
        <v>5100.0</v>
      </c>
      <c r="K999" s="64">
        <v>73.0</v>
      </c>
      <c r="L999" s="64" t="s">
        <v>23</v>
      </c>
      <c r="M999" s="64" t="s">
        <v>23</v>
      </c>
      <c r="N999" s="64" t="s">
        <v>821</v>
      </c>
      <c r="O999" s="64" t="s">
        <v>5496</v>
      </c>
      <c r="P999" s="64" t="s">
        <v>1464</v>
      </c>
      <c r="Q999" s="64" t="s">
        <v>1551</v>
      </c>
      <c r="R999" s="64" t="s">
        <v>1471</v>
      </c>
      <c r="S999" s="64" t="s">
        <v>1471</v>
      </c>
      <c r="V999" s="64"/>
      <c r="W999" s="64"/>
    </row>
    <row r="1000" ht="12.75" customHeight="1">
      <c r="A1000" s="64" t="s">
        <v>2421</v>
      </c>
      <c r="B1000" s="64" t="s">
        <v>5497</v>
      </c>
      <c r="C1000" s="64" t="s">
        <v>1363</v>
      </c>
      <c r="D1000" s="64" t="s">
        <v>1211</v>
      </c>
      <c r="E1000" s="64" t="s">
        <v>1464</v>
      </c>
      <c r="F1000" s="64" t="s">
        <v>1464</v>
      </c>
      <c r="G1000" s="64" t="s">
        <v>819</v>
      </c>
      <c r="H1000" s="64" t="s">
        <v>4102</v>
      </c>
      <c r="I1000" s="64" t="s">
        <v>21</v>
      </c>
      <c r="J1000" s="64">
        <v>4850.0</v>
      </c>
      <c r="K1000" s="64">
        <v>73.0</v>
      </c>
      <c r="L1000" s="64" t="s">
        <v>23</v>
      </c>
      <c r="M1000" s="64" t="s">
        <v>23</v>
      </c>
      <c r="N1000" s="64" t="s">
        <v>821</v>
      </c>
      <c r="O1000" s="64" t="s">
        <v>5498</v>
      </c>
      <c r="P1000" s="64" t="s">
        <v>1464</v>
      </c>
      <c r="Q1000" s="64" t="s">
        <v>1551</v>
      </c>
      <c r="R1000" s="64" t="s">
        <v>1471</v>
      </c>
      <c r="S1000" s="64" t="s">
        <v>1471</v>
      </c>
      <c r="V1000" s="64"/>
      <c r="W1000" s="64"/>
    </row>
    <row r="1001" ht="12.75" customHeight="1">
      <c r="A1001" s="64" t="s">
        <v>2424</v>
      </c>
      <c r="B1001" s="64" t="s">
        <v>1895</v>
      </c>
      <c r="C1001" s="64" t="s">
        <v>1363</v>
      </c>
      <c r="D1001" s="64" t="s">
        <v>1211</v>
      </c>
      <c r="E1001" s="64" t="s">
        <v>1464</v>
      </c>
      <c r="F1001" s="64" t="s">
        <v>1464</v>
      </c>
      <c r="G1001" s="64" t="s">
        <v>819</v>
      </c>
      <c r="H1001" s="64" t="s">
        <v>4102</v>
      </c>
      <c r="I1001" s="64" t="s">
        <v>21</v>
      </c>
      <c r="J1001" s="64">
        <v>4650.0</v>
      </c>
      <c r="K1001" s="64">
        <v>72.0</v>
      </c>
      <c r="L1001" s="64" t="s">
        <v>23</v>
      </c>
      <c r="M1001" s="64" t="s">
        <v>35</v>
      </c>
      <c r="N1001" s="64" t="s">
        <v>821</v>
      </c>
      <c r="O1001" s="64" t="s">
        <v>5499</v>
      </c>
      <c r="P1001" s="64" t="s">
        <v>1464</v>
      </c>
      <c r="Q1001" s="64" t="s">
        <v>1551</v>
      </c>
      <c r="R1001" s="64" t="s">
        <v>1471</v>
      </c>
      <c r="S1001" s="64" t="s">
        <v>1471</v>
      </c>
      <c r="V1001" s="64"/>
      <c r="W1001" s="64"/>
    </row>
    <row r="1002" ht="12.75" customHeight="1">
      <c r="A1002" s="64" t="s">
        <v>2492</v>
      </c>
      <c r="B1002" s="64" t="s">
        <v>3158</v>
      </c>
      <c r="C1002" s="64" t="s">
        <v>1363</v>
      </c>
      <c r="D1002" s="64" t="s">
        <v>1211</v>
      </c>
      <c r="E1002" s="64" t="s">
        <v>3847</v>
      </c>
      <c r="F1002" s="64" t="s">
        <v>104</v>
      </c>
      <c r="G1002" s="64" t="s">
        <v>1464</v>
      </c>
      <c r="H1002" s="64" t="s">
        <v>4102</v>
      </c>
      <c r="I1002" s="64" t="s">
        <v>40</v>
      </c>
      <c r="J1002" s="64">
        <v>4350.0</v>
      </c>
      <c r="K1002" s="64">
        <v>71.0</v>
      </c>
      <c r="L1002" s="64" t="s">
        <v>23</v>
      </c>
      <c r="M1002" s="64" t="s">
        <v>35</v>
      </c>
      <c r="N1002" s="64" t="s">
        <v>821</v>
      </c>
      <c r="O1002" s="64" t="s">
        <v>5500</v>
      </c>
      <c r="P1002" s="64" t="s">
        <v>1464</v>
      </c>
      <c r="Q1002" s="64" t="s">
        <v>1687</v>
      </c>
      <c r="R1002" s="64" t="s">
        <v>1471</v>
      </c>
      <c r="S1002" s="64" t="s">
        <v>1471</v>
      </c>
      <c r="V1002" s="64"/>
      <c r="W1002" s="64"/>
    </row>
    <row r="1003" ht="12.75" customHeight="1">
      <c r="A1003" s="64">
        <v>101.0</v>
      </c>
      <c r="B1003" s="64" t="s">
        <v>1649</v>
      </c>
      <c r="C1003" s="64" t="s">
        <v>1363</v>
      </c>
      <c r="D1003" s="64" t="s">
        <v>1211</v>
      </c>
      <c r="E1003" s="64" t="s">
        <v>1464</v>
      </c>
      <c r="F1003" s="64" t="s">
        <v>1464</v>
      </c>
      <c r="G1003" s="64" t="s">
        <v>819</v>
      </c>
      <c r="H1003" s="64" t="s">
        <v>4109</v>
      </c>
      <c r="I1003" s="64" t="s">
        <v>21</v>
      </c>
      <c r="J1003" s="64">
        <v>5300.0</v>
      </c>
      <c r="K1003" s="64">
        <v>78.0</v>
      </c>
      <c r="L1003" s="64" t="s">
        <v>23</v>
      </c>
      <c r="M1003" s="64" t="s">
        <v>23</v>
      </c>
      <c r="N1003" s="64" t="s">
        <v>821</v>
      </c>
      <c r="O1003" s="64" t="s">
        <v>5501</v>
      </c>
      <c r="P1003" s="64" t="s">
        <v>1464</v>
      </c>
      <c r="Q1003" s="64" t="s">
        <v>1519</v>
      </c>
      <c r="R1003" s="64" t="s">
        <v>1464</v>
      </c>
      <c r="S1003" s="64" t="s">
        <v>1464</v>
      </c>
      <c r="V1003" s="64"/>
      <c r="W1003" s="64"/>
    </row>
    <row r="1004" ht="12.75" customHeight="1">
      <c r="A1004" s="64">
        <v>102.0</v>
      </c>
      <c r="B1004" s="64" t="s">
        <v>2280</v>
      </c>
      <c r="C1004" s="64" t="s">
        <v>1363</v>
      </c>
      <c r="D1004" s="64" t="s">
        <v>1211</v>
      </c>
      <c r="E1004" s="64" t="s">
        <v>1464</v>
      </c>
      <c r="F1004" s="64" t="s">
        <v>1464</v>
      </c>
      <c r="G1004" s="64" t="s">
        <v>819</v>
      </c>
      <c r="H1004" s="64" t="s">
        <v>4109</v>
      </c>
      <c r="I1004" s="64" t="s">
        <v>21</v>
      </c>
      <c r="J1004" s="64">
        <v>4300.0</v>
      </c>
      <c r="K1004" s="64">
        <v>73.0</v>
      </c>
      <c r="L1004" s="64" t="s">
        <v>23</v>
      </c>
      <c r="M1004" s="64" t="s">
        <v>23</v>
      </c>
      <c r="N1004" s="64" t="s">
        <v>821</v>
      </c>
      <c r="O1004" s="64" t="s">
        <v>5502</v>
      </c>
      <c r="P1004" s="64" t="s">
        <v>1464</v>
      </c>
      <c r="Q1004" s="64" t="s">
        <v>3243</v>
      </c>
      <c r="R1004" s="64" t="s">
        <v>1464</v>
      </c>
      <c r="S1004" s="64" t="s">
        <v>1464</v>
      </c>
      <c r="V1004" s="64"/>
      <c r="W1004" s="64"/>
    </row>
    <row r="1005" ht="12.75" customHeight="1">
      <c r="A1005" s="64" t="s">
        <v>5503</v>
      </c>
      <c r="B1005" s="64" t="s">
        <v>3424</v>
      </c>
      <c r="C1005" s="64" t="s">
        <v>1363</v>
      </c>
      <c r="D1005" s="64" t="s">
        <v>1211</v>
      </c>
      <c r="E1005" s="64" t="s">
        <v>3847</v>
      </c>
      <c r="F1005" s="64" t="s">
        <v>104</v>
      </c>
      <c r="G1005" s="64" t="s">
        <v>1464</v>
      </c>
      <c r="H1005" s="64" t="s">
        <v>4109</v>
      </c>
      <c r="I1005" s="64" t="s">
        <v>40</v>
      </c>
      <c r="J1005" s="64">
        <v>7000.0</v>
      </c>
      <c r="K1005" s="64">
        <v>80.0</v>
      </c>
      <c r="L1005" s="64" t="s">
        <v>23</v>
      </c>
      <c r="M1005" s="64" t="s">
        <v>23</v>
      </c>
      <c r="N1005" s="64" t="s">
        <v>35</v>
      </c>
      <c r="O1005" s="64" t="s">
        <v>5504</v>
      </c>
      <c r="P1005" s="64" t="s">
        <v>1464</v>
      </c>
      <c r="Q1005" s="64" t="s">
        <v>1590</v>
      </c>
      <c r="R1005" s="64" t="s">
        <v>1471</v>
      </c>
      <c r="S1005" s="64" t="s">
        <v>1471</v>
      </c>
      <c r="V1005" s="64"/>
      <c r="W1005" s="64"/>
    </row>
    <row r="1006" ht="12.75" customHeight="1">
      <c r="A1006" s="64" t="s">
        <v>5505</v>
      </c>
      <c r="B1006" s="64" t="s">
        <v>3089</v>
      </c>
      <c r="C1006" s="64" t="s">
        <v>1363</v>
      </c>
      <c r="D1006" s="64" t="s">
        <v>1211</v>
      </c>
      <c r="E1006" s="64" t="s">
        <v>1464</v>
      </c>
      <c r="F1006" s="64" t="s">
        <v>1464</v>
      </c>
      <c r="G1006" s="64" t="s">
        <v>819</v>
      </c>
      <c r="H1006" s="64" t="s">
        <v>4109</v>
      </c>
      <c r="I1006" s="64" t="s">
        <v>21</v>
      </c>
      <c r="J1006" s="64">
        <v>5800.0</v>
      </c>
      <c r="K1006" s="64">
        <v>78.0</v>
      </c>
      <c r="L1006" s="64" t="s">
        <v>23</v>
      </c>
      <c r="M1006" s="64" t="s">
        <v>35</v>
      </c>
      <c r="N1006" s="64" t="s">
        <v>821</v>
      </c>
      <c r="O1006" s="64" t="s">
        <v>5506</v>
      </c>
      <c r="P1006" s="64" t="s">
        <v>1464</v>
      </c>
      <c r="Q1006" s="64" t="s">
        <v>1491</v>
      </c>
      <c r="R1006" s="64" t="s">
        <v>1471</v>
      </c>
      <c r="S1006" s="64" t="s">
        <v>1471</v>
      </c>
      <c r="V1006" s="64"/>
      <c r="W1006" s="64"/>
    </row>
    <row r="1007" ht="12.75" customHeight="1">
      <c r="A1007" s="64" t="s">
        <v>5507</v>
      </c>
      <c r="B1007" s="64" t="s">
        <v>3189</v>
      </c>
      <c r="C1007" s="64" t="s">
        <v>1363</v>
      </c>
      <c r="D1007" s="64" t="s">
        <v>1211</v>
      </c>
      <c r="E1007" s="64" t="s">
        <v>1464</v>
      </c>
      <c r="F1007" s="64" t="s">
        <v>1464</v>
      </c>
      <c r="G1007" s="64" t="s">
        <v>819</v>
      </c>
      <c r="H1007" s="64" t="s">
        <v>4109</v>
      </c>
      <c r="I1007" s="64" t="s">
        <v>21</v>
      </c>
      <c r="J1007" s="64">
        <v>5800.0</v>
      </c>
      <c r="K1007" s="64">
        <v>80.0</v>
      </c>
      <c r="L1007" s="64" t="s">
        <v>23</v>
      </c>
      <c r="M1007" s="64" t="s">
        <v>23</v>
      </c>
      <c r="N1007" s="64" t="s">
        <v>821</v>
      </c>
      <c r="O1007" s="64" t="s">
        <v>5508</v>
      </c>
      <c r="P1007" s="64" t="s">
        <v>1464</v>
      </c>
      <c r="Q1007" s="64" t="s">
        <v>1646</v>
      </c>
      <c r="R1007" s="64" t="s">
        <v>1464</v>
      </c>
      <c r="S1007" s="64" t="s">
        <v>1464</v>
      </c>
      <c r="V1007" s="64"/>
      <c r="W1007" s="64"/>
    </row>
    <row r="1008" ht="12.75" customHeight="1">
      <c r="A1008" s="64" t="s">
        <v>5509</v>
      </c>
      <c r="B1008" s="64" t="s">
        <v>5510</v>
      </c>
      <c r="C1008" s="64" t="s">
        <v>1363</v>
      </c>
      <c r="D1008" s="64" t="s">
        <v>1211</v>
      </c>
      <c r="E1008" s="64" t="s">
        <v>3187</v>
      </c>
      <c r="F1008" s="64" t="s">
        <v>164</v>
      </c>
      <c r="G1008" s="64" t="s">
        <v>1464</v>
      </c>
      <c r="H1008" s="64" t="s">
        <v>4109</v>
      </c>
      <c r="I1008" s="64" t="s">
        <v>40</v>
      </c>
      <c r="J1008" s="64">
        <v>5000.0</v>
      </c>
      <c r="K1008" s="64">
        <v>78.0</v>
      </c>
      <c r="L1008" s="64" t="s">
        <v>23</v>
      </c>
      <c r="M1008" s="64" t="s">
        <v>23</v>
      </c>
      <c r="N1008" s="64" t="s">
        <v>35</v>
      </c>
      <c r="O1008" s="64" t="s">
        <v>5511</v>
      </c>
      <c r="P1008" s="64" t="s">
        <v>1464</v>
      </c>
      <c r="Q1008" s="64" t="s">
        <v>1572</v>
      </c>
      <c r="R1008" s="64" t="s">
        <v>1464</v>
      </c>
      <c r="S1008" s="64" t="s">
        <v>1464</v>
      </c>
      <c r="V1008" s="64"/>
      <c r="W1008" s="64"/>
    </row>
    <row r="1009" ht="12.75" customHeight="1">
      <c r="A1009" s="64" t="s">
        <v>5512</v>
      </c>
      <c r="B1009" s="64" t="s">
        <v>3234</v>
      </c>
      <c r="C1009" s="64" t="s">
        <v>1363</v>
      </c>
      <c r="D1009" s="64" t="s">
        <v>1211</v>
      </c>
      <c r="E1009" s="64" t="s">
        <v>1464</v>
      </c>
      <c r="F1009" s="64" t="s">
        <v>1464</v>
      </c>
      <c r="G1009" s="64" t="s">
        <v>819</v>
      </c>
      <c r="H1009" s="64" t="s">
        <v>4109</v>
      </c>
      <c r="I1009" s="64" t="s">
        <v>21</v>
      </c>
      <c r="J1009" s="64">
        <v>4500.0</v>
      </c>
      <c r="K1009" s="64">
        <v>76.0</v>
      </c>
      <c r="L1009" s="64" t="s">
        <v>23</v>
      </c>
      <c r="M1009" s="64" t="s">
        <v>23</v>
      </c>
      <c r="N1009" s="64" t="s">
        <v>821</v>
      </c>
      <c r="O1009" s="64" t="s">
        <v>5513</v>
      </c>
      <c r="P1009" s="64" t="s">
        <v>1464</v>
      </c>
      <c r="Q1009" s="64" t="s">
        <v>1519</v>
      </c>
      <c r="R1009" s="64" t="s">
        <v>1464</v>
      </c>
      <c r="S1009" s="64" t="s">
        <v>1464</v>
      </c>
      <c r="V1009" s="64"/>
      <c r="W1009" s="64"/>
    </row>
    <row r="1010" ht="12.75" customHeight="1">
      <c r="A1010" s="64" t="s">
        <v>1965</v>
      </c>
      <c r="B1010" s="64" t="s">
        <v>5250</v>
      </c>
      <c r="C1010" s="64" t="s">
        <v>1363</v>
      </c>
      <c r="D1010" s="64" t="s">
        <v>1211</v>
      </c>
      <c r="E1010" s="64" t="s">
        <v>1464</v>
      </c>
      <c r="F1010" s="64" t="s">
        <v>1464</v>
      </c>
      <c r="G1010" s="64" t="s">
        <v>819</v>
      </c>
      <c r="H1010" s="64" t="s">
        <v>4109</v>
      </c>
      <c r="I1010" s="64" t="s">
        <v>21</v>
      </c>
      <c r="J1010" s="64">
        <v>4000.0</v>
      </c>
      <c r="K1010" s="64">
        <v>70.0</v>
      </c>
      <c r="L1010" s="64" t="s">
        <v>23</v>
      </c>
      <c r="M1010" s="64" t="s">
        <v>35</v>
      </c>
      <c r="N1010" s="64" t="s">
        <v>821</v>
      </c>
      <c r="O1010" s="64" t="s">
        <v>5514</v>
      </c>
      <c r="P1010" s="64" t="s">
        <v>1464</v>
      </c>
      <c r="Q1010" s="64" t="s">
        <v>3243</v>
      </c>
      <c r="R1010" s="64" t="s">
        <v>1464</v>
      </c>
      <c r="S1010" s="64" t="s">
        <v>1464</v>
      </c>
      <c r="V1010" s="64"/>
      <c r="W1010" s="64"/>
    </row>
    <row r="1011" ht="12.75" customHeight="1">
      <c r="A1011" s="64" t="s">
        <v>5515</v>
      </c>
      <c r="B1011" s="64" t="s">
        <v>5278</v>
      </c>
      <c r="C1011" s="64" t="s">
        <v>1363</v>
      </c>
      <c r="D1011" s="64" t="s">
        <v>1211</v>
      </c>
      <c r="E1011" s="64" t="s">
        <v>3187</v>
      </c>
      <c r="F1011" s="64" t="s">
        <v>164</v>
      </c>
      <c r="G1011" s="64" t="s">
        <v>1464</v>
      </c>
      <c r="H1011" s="64" t="s">
        <v>4121</v>
      </c>
      <c r="I1011" s="64" t="s">
        <v>40</v>
      </c>
      <c r="J1011" s="64">
        <v>4700.0</v>
      </c>
      <c r="K1011" s="64">
        <v>77.0</v>
      </c>
      <c r="L1011" s="64" t="s">
        <v>23</v>
      </c>
      <c r="M1011" s="64" t="s">
        <v>23</v>
      </c>
      <c r="N1011" s="64" t="s">
        <v>821</v>
      </c>
      <c r="O1011" s="64" t="s">
        <v>5516</v>
      </c>
      <c r="P1011" s="64" t="s">
        <v>1464</v>
      </c>
      <c r="Q1011" s="64" t="s">
        <v>2623</v>
      </c>
      <c r="R1011" s="64" t="s">
        <v>1464</v>
      </c>
      <c r="S1011" s="64" t="s">
        <v>1464</v>
      </c>
      <c r="V1011" s="64"/>
      <c r="W1011" s="64"/>
    </row>
    <row r="1012" ht="12.75" customHeight="1">
      <c r="A1012" s="64" t="s">
        <v>5517</v>
      </c>
      <c r="B1012" s="64" t="s">
        <v>5518</v>
      </c>
      <c r="C1012" s="64" t="s">
        <v>1363</v>
      </c>
      <c r="D1012" s="64" t="s">
        <v>1211</v>
      </c>
      <c r="E1012" s="64" t="s">
        <v>3187</v>
      </c>
      <c r="F1012" s="64" t="s">
        <v>164</v>
      </c>
      <c r="G1012" s="64" t="s">
        <v>1464</v>
      </c>
      <c r="H1012" s="64" t="s">
        <v>4121</v>
      </c>
      <c r="I1012" s="64" t="s">
        <v>40</v>
      </c>
      <c r="J1012" s="64">
        <v>6000.0</v>
      </c>
      <c r="K1012" s="64">
        <v>88.0</v>
      </c>
      <c r="L1012" s="64" t="s">
        <v>23</v>
      </c>
      <c r="M1012" s="64" t="s">
        <v>23</v>
      </c>
      <c r="N1012" s="64" t="s">
        <v>821</v>
      </c>
      <c r="O1012" s="64" t="s">
        <v>5519</v>
      </c>
      <c r="P1012" s="64" t="s">
        <v>1464</v>
      </c>
      <c r="Q1012" s="64" t="s">
        <v>1491</v>
      </c>
      <c r="R1012" s="64" t="s">
        <v>1464</v>
      </c>
      <c r="S1012" s="64" t="s">
        <v>1464</v>
      </c>
      <c r="V1012" s="64"/>
      <c r="W1012" s="64"/>
    </row>
    <row r="1013" ht="12.75" customHeight="1">
      <c r="A1013" s="64" t="s">
        <v>5520</v>
      </c>
      <c r="B1013" s="64" t="s">
        <v>2233</v>
      </c>
      <c r="C1013" s="64" t="s">
        <v>1363</v>
      </c>
      <c r="D1013" s="64" t="s">
        <v>1211</v>
      </c>
      <c r="E1013" s="64" t="s">
        <v>1479</v>
      </c>
      <c r="F1013" s="64" t="s">
        <v>850</v>
      </c>
      <c r="G1013" s="64" t="s">
        <v>1464</v>
      </c>
      <c r="H1013" s="64" t="s">
        <v>4121</v>
      </c>
      <c r="I1013" s="64" t="s">
        <v>40</v>
      </c>
      <c r="J1013" s="64">
        <v>4600.0</v>
      </c>
      <c r="K1013" s="64">
        <v>75.0</v>
      </c>
      <c r="L1013" s="64" t="s">
        <v>23</v>
      </c>
      <c r="M1013" s="64" t="s">
        <v>35</v>
      </c>
      <c r="N1013" s="64" t="s">
        <v>821</v>
      </c>
      <c r="O1013" s="64" t="s">
        <v>5521</v>
      </c>
      <c r="P1013" s="64" t="s">
        <v>1464</v>
      </c>
      <c r="Q1013" s="64" t="s">
        <v>2623</v>
      </c>
      <c r="R1013" s="64" t="s">
        <v>1464</v>
      </c>
      <c r="S1013" s="64" t="s">
        <v>1464</v>
      </c>
      <c r="V1013" s="64"/>
      <c r="W1013" s="64"/>
    </row>
    <row r="1014" ht="12.75" customHeight="1">
      <c r="A1014" s="64" t="s">
        <v>5522</v>
      </c>
      <c r="B1014" s="64" t="s">
        <v>3189</v>
      </c>
      <c r="C1014" s="64" t="s">
        <v>1363</v>
      </c>
      <c r="D1014" s="64" t="s">
        <v>1211</v>
      </c>
      <c r="E1014" s="64" t="s">
        <v>1464</v>
      </c>
      <c r="F1014" s="64" t="s">
        <v>1464</v>
      </c>
      <c r="G1014" s="64" t="s">
        <v>819</v>
      </c>
      <c r="H1014" s="64" t="s">
        <v>4121</v>
      </c>
      <c r="I1014" s="64" t="s">
        <v>21</v>
      </c>
      <c r="J1014" s="64">
        <v>5300.0</v>
      </c>
      <c r="K1014" s="64">
        <v>80.0</v>
      </c>
      <c r="L1014" s="64" t="s">
        <v>23</v>
      </c>
      <c r="M1014" s="64" t="s">
        <v>23</v>
      </c>
      <c r="N1014" s="64" t="s">
        <v>35</v>
      </c>
      <c r="O1014" s="64" t="s">
        <v>5523</v>
      </c>
      <c r="P1014" s="64" t="s">
        <v>1464</v>
      </c>
      <c r="Q1014" s="64" t="s">
        <v>1524</v>
      </c>
      <c r="R1014" s="64" t="s">
        <v>1464</v>
      </c>
      <c r="S1014" s="64" t="s">
        <v>1464</v>
      </c>
      <c r="V1014" s="64"/>
      <c r="W1014" s="64"/>
    </row>
    <row r="1015" ht="12.75" customHeight="1">
      <c r="A1015" s="64" t="s">
        <v>5524</v>
      </c>
      <c r="B1015" s="64" t="s">
        <v>5525</v>
      </c>
      <c r="C1015" s="64" t="s">
        <v>1363</v>
      </c>
      <c r="D1015" s="64" t="s">
        <v>1211</v>
      </c>
      <c r="E1015" s="64" t="s">
        <v>2838</v>
      </c>
      <c r="F1015" s="64" t="s">
        <v>886</v>
      </c>
      <c r="G1015" s="64" t="s">
        <v>1464</v>
      </c>
      <c r="H1015" s="64" t="s">
        <v>4121</v>
      </c>
      <c r="I1015" s="64" t="s">
        <v>40</v>
      </c>
      <c r="J1015" s="64">
        <v>5000.0</v>
      </c>
      <c r="K1015" s="64">
        <v>76.0</v>
      </c>
      <c r="L1015" s="64" t="s">
        <v>23</v>
      </c>
      <c r="M1015" s="64" t="s">
        <v>23</v>
      </c>
      <c r="N1015" s="64" t="s">
        <v>821</v>
      </c>
      <c r="O1015" s="64" t="s">
        <v>5526</v>
      </c>
      <c r="P1015" s="64" t="s">
        <v>1464</v>
      </c>
      <c r="Q1015" s="64" t="s">
        <v>3243</v>
      </c>
      <c r="R1015" s="64" t="s">
        <v>1464</v>
      </c>
      <c r="S1015" s="64" t="s">
        <v>1464</v>
      </c>
      <c r="V1015" s="64"/>
      <c r="W1015" s="64"/>
    </row>
    <row r="1016" ht="12.75" customHeight="1">
      <c r="A1016" s="88" t="s">
        <v>3094</v>
      </c>
      <c r="B1016" s="64" t="s">
        <v>1566</v>
      </c>
      <c r="C1016" s="64" t="s">
        <v>1363</v>
      </c>
      <c r="D1016" s="64" t="s">
        <v>1211</v>
      </c>
      <c r="E1016" s="64" t="s">
        <v>1464</v>
      </c>
      <c r="F1016" s="64" t="s">
        <v>1464</v>
      </c>
      <c r="G1016" s="64" t="s">
        <v>857</v>
      </c>
      <c r="H1016" s="64" t="s">
        <v>4134</v>
      </c>
      <c r="I1016" s="64" t="s">
        <v>21</v>
      </c>
      <c r="J1016" s="64">
        <v>3850.0</v>
      </c>
      <c r="K1016" s="64">
        <v>69.0</v>
      </c>
      <c r="L1016" s="64" t="s">
        <v>23</v>
      </c>
      <c r="M1016" s="64" t="s">
        <v>35</v>
      </c>
      <c r="N1016" s="64" t="s">
        <v>814</v>
      </c>
      <c r="O1016" s="64" t="s">
        <v>5527</v>
      </c>
      <c r="P1016" s="64" t="s">
        <v>1464</v>
      </c>
      <c r="Q1016" s="64" t="s">
        <v>1519</v>
      </c>
      <c r="R1016" s="64" t="s">
        <v>1464</v>
      </c>
      <c r="S1016" s="64" t="s">
        <v>1464</v>
      </c>
      <c r="V1016" s="64"/>
      <c r="W1016" s="64"/>
    </row>
    <row r="1017" ht="12.75" customHeight="1">
      <c r="A1017" s="88" t="s">
        <v>5528</v>
      </c>
      <c r="B1017" s="64" t="s">
        <v>3196</v>
      </c>
      <c r="C1017" s="64" t="s">
        <v>1363</v>
      </c>
      <c r="D1017" s="64" t="s">
        <v>1211</v>
      </c>
      <c r="E1017" s="64" t="s">
        <v>1464</v>
      </c>
      <c r="F1017" s="64" t="s">
        <v>1464</v>
      </c>
      <c r="G1017" s="64" t="s">
        <v>819</v>
      </c>
      <c r="H1017" s="64" t="s">
        <v>4134</v>
      </c>
      <c r="I1017" s="64" t="s">
        <v>21</v>
      </c>
      <c r="J1017" s="64">
        <v>6100.0</v>
      </c>
      <c r="K1017" s="64">
        <v>80.0</v>
      </c>
      <c r="L1017" s="64" t="s">
        <v>23</v>
      </c>
      <c r="M1017" s="64" t="s">
        <v>23</v>
      </c>
      <c r="N1017" s="64" t="s">
        <v>814</v>
      </c>
      <c r="O1017" s="64" t="s">
        <v>5529</v>
      </c>
      <c r="P1017" s="64" t="s">
        <v>1464</v>
      </c>
      <c r="Q1017" s="64" t="s">
        <v>1496</v>
      </c>
      <c r="R1017" s="64" t="s">
        <v>1464</v>
      </c>
      <c r="S1017" s="64" t="s">
        <v>1464</v>
      </c>
      <c r="V1017" s="64"/>
      <c r="W1017" s="64"/>
    </row>
    <row r="1018" ht="12.75" customHeight="1">
      <c r="A1018" s="88" t="s">
        <v>5530</v>
      </c>
      <c r="B1018" s="64" t="s">
        <v>3045</v>
      </c>
      <c r="C1018" s="64" t="s">
        <v>1363</v>
      </c>
      <c r="D1018" s="64" t="s">
        <v>1211</v>
      </c>
      <c r="E1018" s="64" t="s">
        <v>1673</v>
      </c>
      <c r="F1018" s="64" t="s">
        <v>855</v>
      </c>
      <c r="G1018" s="64" t="s">
        <v>1464</v>
      </c>
      <c r="H1018" s="64" t="s">
        <v>4134</v>
      </c>
      <c r="I1018" s="64" t="s">
        <v>40</v>
      </c>
      <c r="J1018" s="64">
        <v>6350.0</v>
      </c>
      <c r="K1018" s="64">
        <v>80.0</v>
      </c>
      <c r="L1018" s="64" t="s">
        <v>23</v>
      </c>
      <c r="M1018" s="64" t="s">
        <v>23</v>
      </c>
      <c r="N1018" s="64" t="s">
        <v>814</v>
      </c>
      <c r="O1018" s="64" t="s">
        <v>5531</v>
      </c>
      <c r="P1018" s="64" t="s">
        <v>1464</v>
      </c>
      <c r="Q1018" s="64" t="s">
        <v>1464</v>
      </c>
      <c r="R1018" s="64" t="s">
        <v>1464</v>
      </c>
      <c r="S1018" s="64" t="s">
        <v>1464</v>
      </c>
      <c r="V1018" s="64"/>
      <c r="W1018" s="64"/>
    </row>
    <row r="1019" ht="12.75" customHeight="1">
      <c r="A1019" s="88" t="s">
        <v>5532</v>
      </c>
      <c r="B1019" s="64" t="s">
        <v>3317</v>
      </c>
      <c r="C1019" s="64" t="s">
        <v>1363</v>
      </c>
      <c r="D1019" s="64" t="s">
        <v>1211</v>
      </c>
      <c r="E1019" s="64" t="s">
        <v>1673</v>
      </c>
      <c r="F1019" s="64" t="s">
        <v>855</v>
      </c>
      <c r="G1019" s="64" t="s">
        <v>1464</v>
      </c>
      <c r="H1019" s="64" t="s">
        <v>4134</v>
      </c>
      <c r="I1019" s="64" t="s">
        <v>40</v>
      </c>
      <c r="J1019" s="64">
        <v>5450.0</v>
      </c>
      <c r="K1019" s="64">
        <v>76.0</v>
      </c>
      <c r="L1019" s="64" t="s">
        <v>23</v>
      </c>
      <c r="M1019" s="64" t="s">
        <v>23</v>
      </c>
      <c r="N1019" s="64" t="s">
        <v>814</v>
      </c>
      <c r="O1019" s="64" t="s">
        <v>5533</v>
      </c>
      <c r="P1019" s="64" t="s">
        <v>1464</v>
      </c>
      <c r="Q1019" s="64" t="s">
        <v>1491</v>
      </c>
      <c r="R1019" s="64" t="s">
        <v>1464</v>
      </c>
      <c r="S1019" s="64" t="s">
        <v>1464</v>
      </c>
      <c r="V1019" s="64"/>
      <c r="W1019" s="64"/>
    </row>
    <row r="1020" ht="12.75" customHeight="1">
      <c r="A1020" s="88" t="s">
        <v>5534</v>
      </c>
      <c r="B1020" s="64" t="s">
        <v>5302</v>
      </c>
      <c r="C1020" s="64" t="s">
        <v>1363</v>
      </c>
      <c r="D1020" s="64" t="s">
        <v>1211</v>
      </c>
      <c r="E1020" s="64" t="s">
        <v>1673</v>
      </c>
      <c r="F1020" s="64" t="s">
        <v>855</v>
      </c>
      <c r="G1020" s="64" t="s">
        <v>1464</v>
      </c>
      <c r="H1020" s="64" t="s">
        <v>4134</v>
      </c>
      <c r="I1020" s="64" t="s">
        <v>40</v>
      </c>
      <c r="J1020" s="64">
        <v>2700.0</v>
      </c>
      <c r="K1020" s="64">
        <v>61.0</v>
      </c>
      <c r="L1020" s="64" t="s">
        <v>23</v>
      </c>
      <c r="M1020" s="64" t="s">
        <v>23</v>
      </c>
      <c r="N1020" s="64" t="s">
        <v>814</v>
      </c>
      <c r="O1020" s="64" t="s">
        <v>5535</v>
      </c>
      <c r="P1020" s="64" t="s">
        <v>1464</v>
      </c>
      <c r="Q1020" s="64" t="s">
        <v>1692</v>
      </c>
      <c r="R1020" s="64" t="s">
        <v>1464</v>
      </c>
      <c r="S1020" s="64" t="s">
        <v>1464</v>
      </c>
      <c r="V1020" s="64"/>
      <c r="W1020" s="64"/>
    </row>
    <row r="1021" ht="12.75" customHeight="1">
      <c r="A1021" s="88" t="s">
        <v>5536</v>
      </c>
      <c r="B1021" s="64" t="s">
        <v>1776</v>
      </c>
      <c r="C1021" s="64" t="s">
        <v>1363</v>
      </c>
      <c r="D1021" s="64" t="s">
        <v>1211</v>
      </c>
      <c r="E1021" s="64" t="s">
        <v>1464</v>
      </c>
      <c r="F1021" s="64" t="s">
        <v>1464</v>
      </c>
      <c r="G1021" s="64" t="s">
        <v>819</v>
      </c>
      <c r="H1021" s="64" t="s">
        <v>4134</v>
      </c>
      <c r="I1021" s="64" t="s">
        <v>21</v>
      </c>
      <c r="J1021" s="64">
        <v>4000.0</v>
      </c>
      <c r="K1021" s="64">
        <v>70.0</v>
      </c>
      <c r="L1021" s="64" t="s">
        <v>23</v>
      </c>
      <c r="M1021" s="64" t="s">
        <v>23</v>
      </c>
      <c r="N1021" s="64" t="s">
        <v>814</v>
      </c>
      <c r="O1021" s="64" t="s">
        <v>5537</v>
      </c>
      <c r="P1021" s="64" t="s">
        <v>1464</v>
      </c>
      <c r="Q1021" s="64" t="s">
        <v>1519</v>
      </c>
      <c r="R1021" s="64" t="s">
        <v>1464</v>
      </c>
      <c r="S1021" s="64" t="s">
        <v>1464</v>
      </c>
      <c r="V1021" s="64"/>
      <c r="W1021" s="64"/>
    </row>
    <row r="1022" ht="12.75" customHeight="1">
      <c r="A1022" s="88" t="s">
        <v>5538</v>
      </c>
      <c r="B1022" s="64" t="s">
        <v>5477</v>
      </c>
      <c r="C1022" s="64" t="s">
        <v>1363</v>
      </c>
      <c r="D1022" s="64" t="s">
        <v>1211</v>
      </c>
      <c r="E1022" s="64" t="s">
        <v>3847</v>
      </c>
      <c r="F1022" s="64" t="s">
        <v>104</v>
      </c>
      <c r="G1022" s="64" t="s">
        <v>1464</v>
      </c>
      <c r="H1022" s="64" t="s">
        <v>4134</v>
      </c>
      <c r="I1022" s="64" t="s">
        <v>40</v>
      </c>
      <c r="J1022" s="64">
        <v>4700.0</v>
      </c>
      <c r="K1022" s="64">
        <v>71.0</v>
      </c>
      <c r="L1022" s="64" t="s">
        <v>23</v>
      </c>
      <c r="M1022" s="64" t="s">
        <v>23</v>
      </c>
      <c r="N1022" s="64" t="s">
        <v>814</v>
      </c>
      <c r="O1022" s="64" t="s">
        <v>5539</v>
      </c>
      <c r="P1022" s="64" t="s">
        <v>1464</v>
      </c>
      <c r="Q1022" s="64" t="s">
        <v>1551</v>
      </c>
      <c r="R1022" s="64" t="s">
        <v>1464</v>
      </c>
      <c r="S1022" s="64" t="s">
        <v>1464</v>
      </c>
      <c r="V1022" s="64"/>
      <c r="W1022" s="64"/>
    </row>
    <row r="1023" ht="12.75" customHeight="1">
      <c r="A1023" s="88" t="s">
        <v>5540</v>
      </c>
      <c r="B1023" s="64" t="s">
        <v>5541</v>
      </c>
      <c r="C1023" s="64" t="s">
        <v>1363</v>
      </c>
      <c r="D1023" s="64" t="s">
        <v>1211</v>
      </c>
      <c r="E1023" s="64" t="s">
        <v>1862</v>
      </c>
      <c r="F1023" s="64" t="s">
        <v>845</v>
      </c>
      <c r="G1023" s="64" t="s">
        <v>1464</v>
      </c>
      <c r="H1023" s="64" t="s">
        <v>4134</v>
      </c>
      <c r="I1023" s="64" t="s">
        <v>40</v>
      </c>
      <c r="J1023" s="64">
        <v>5550.0</v>
      </c>
      <c r="K1023" s="64">
        <v>79.0</v>
      </c>
      <c r="L1023" s="64" t="s">
        <v>23</v>
      </c>
      <c r="M1023" s="64" t="s">
        <v>35</v>
      </c>
      <c r="N1023" s="64" t="s">
        <v>814</v>
      </c>
      <c r="O1023" s="64" t="s">
        <v>5542</v>
      </c>
      <c r="P1023" s="64" t="s">
        <v>1464</v>
      </c>
      <c r="Q1023" s="64" t="s">
        <v>1470</v>
      </c>
      <c r="R1023" s="64" t="s">
        <v>1464</v>
      </c>
      <c r="S1023" s="64" t="s">
        <v>1464</v>
      </c>
      <c r="V1023" s="64"/>
      <c r="W1023" s="64"/>
    </row>
    <row r="1024" ht="12.75" customHeight="1">
      <c r="A1024" s="88" t="s">
        <v>5543</v>
      </c>
      <c r="B1024" s="64" t="s">
        <v>5544</v>
      </c>
      <c r="C1024" s="64" t="s">
        <v>1363</v>
      </c>
      <c r="D1024" s="64" t="s">
        <v>1211</v>
      </c>
      <c r="E1024" s="64" t="s">
        <v>1464</v>
      </c>
      <c r="F1024" s="64" t="s">
        <v>1464</v>
      </c>
      <c r="G1024" s="64" t="s">
        <v>819</v>
      </c>
      <c r="H1024" s="64" t="s">
        <v>4134</v>
      </c>
      <c r="I1024" s="64" t="s">
        <v>21</v>
      </c>
      <c r="J1024" s="64">
        <v>4200.0</v>
      </c>
      <c r="K1024" s="64">
        <v>72.0</v>
      </c>
      <c r="L1024" s="64" t="s">
        <v>23</v>
      </c>
      <c r="M1024" s="64" t="s">
        <v>35</v>
      </c>
      <c r="N1024" s="64" t="s">
        <v>814</v>
      </c>
      <c r="O1024" s="64" t="s">
        <v>5545</v>
      </c>
      <c r="P1024" s="64" t="s">
        <v>1464</v>
      </c>
      <c r="Q1024" s="64" t="s">
        <v>1551</v>
      </c>
      <c r="R1024" s="64" t="s">
        <v>1464</v>
      </c>
      <c r="S1024" s="64" t="s">
        <v>1464</v>
      </c>
      <c r="V1024" s="64"/>
      <c r="W1024" s="64"/>
    </row>
    <row r="1025" ht="12.75" customHeight="1">
      <c r="A1025" s="88" t="s">
        <v>5546</v>
      </c>
      <c r="B1025" s="64" t="s">
        <v>5547</v>
      </c>
      <c r="C1025" s="64" t="s">
        <v>1363</v>
      </c>
      <c r="D1025" s="64" t="s">
        <v>1211</v>
      </c>
      <c r="E1025" s="64" t="s">
        <v>1464</v>
      </c>
      <c r="F1025" s="64" t="s">
        <v>1464</v>
      </c>
      <c r="G1025" s="64" t="s">
        <v>819</v>
      </c>
      <c r="H1025" s="64" t="s">
        <v>4134</v>
      </c>
      <c r="I1025" s="64" t="s">
        <v>21</v>
      </c>
      <c r="J1025" s="64">
        <v>4900.0</v>
      </c>
      <c r="K1025" s="64">
        <v>73.0</v>
      </c>
      <c r="L1025" s="64" t="s">
        <v>23</v>
      </c>
      <c r="M1025" s="64" t="s">
        <v>35</v>
      </c>
      <c r="N1025" s="64" t="s">
        <v>814</v>
      </c>
      <c r="O1025" s="64" t="s">
        <v>5548</v>
      </c>
      <c r="P1025" s="64" t="s">
        <v>1464</v>
      </c>
      <c r="Q1025" s="64" t="s">
        <v>1464</v>
      </c>
      <c r="R1025" s="64" t="s">
        <v>1464</v>
      </c>
      <c r="S1025" s="64" t="s">
        <v>1464</v>
      </c>
      <c r="V1025" s="64"/>
      <c r="W1025" s="64"/>
    </row>
    <row r="1026" ht="12.75" customHeight="1">
      <c r="A1026" s="88" t="s">
        <v>5549</v>
      </c>
      <c r="B1026" s="64" t="s">
        <v>3579</v>
      </c>
      <c r="C1026" s="64" t="s">
        <v>1363</v>
      </c>
      <c r="D1026" s="64" t="s">
        <v>1211</v>
      </c>
      <c r="E1026" s="64" t="s">
        <v>1464</v>
      </c>
      <c r="F1026" s="64" t="s">
        <v>1464</v>
      </c>
      <c r="G1026" s="64" t="s">
        <v>819</v>
      </c>
      <c r="H1026" s="64" t="s">
        <v>4134</v>
      </c>
      <c r="I1026" s="64" t="s">
        <v>21</v>
      </c>
      <c r="J1026" s="64">
        <v>5300.0</v>
      </c>
      <c r="K1026" s="64">
        <v>78.0</v>
      </c>
      <c r="L1026" s="64" t="s">
        <v>23</v>
      </c>
      <c r="M1026" s="64" t="s">
        <v>23</v>
      </c>
      <c r="N1026" s="64" t="s">
        <v>35</v>
      </c>
      <c r="O1026" s="64" t="s">
        <v>5550</v>
      </c>
      <c r="P1026" s="64" t="s">
        <v>1464</v>
      </c>
      <c r="Q1026" s="64" t="s">
        <v>1555</v>
      </c>
      <c r="R1026" s="64" t="s">
        <v>1464</v>
      </c>
      <c r="S1026" s="64" t="s">
        <v>1464</v>
      </c>
      <c r="V1026" s="64"/>
      <c r="W1026" s="64"/>
    </row>
    <row r="1027" ht="12.75" customHeight="1">
      <c r="A1027" s="88" t="s">
        <v>5551</v>
      </c>
      <c r="B1027" s="64" t="s">
        <v>2354</v>
      </c>
      <c r="C1027" s="64" t="s">
        <v>1363</v>
      </c>
      <c r="D1027" s="64" t="s">
        <v>1211</v>
      </c>
      <c r="E1027" s="64" t="s">
        <v>1464</v>
      </c>
      <c r="F1027" s="64" t="s">
        <v>1464</v>
      </c>
      <c r="G1027" s="64" t="s">
        <v>819</v>
      </c>
      <c r="H1027" s="64" t="s">
        <v>4134</v>
      </c>
      <c r="I1027" s="64" t="s">
        <v>21</v>
      </c>
      <c r="J1027" s="64">
        <v>4600.0</v>
      </c>
      <c r="K1027" s="64">
        <v>76.0</v>
      </c>
      <c r="L1027" s="64" t="s">
        <v>23</v>
      </c>
      <c r="M1027" s="64" t="s">
        <v>23</v>
      </c>
      <c r="N1027" s="64" t="s">
        <v>35</v>
      </c>
      <c r="O1027" s="64" t="s">
        <v>5552</v>
      </c>
      <c r="P1027" s="64" t="s">
        <v>1464</v>
      </c>
      <c r="Q1027" s="64" t="s">
        <v>1687</v>
      </c>
      <c r="R1027" s="64" t="s">
        <v>1464</v>
      </c>
      <c r="S1027" s="64" t="s">
        <v>1464</v>
      </c>
      <c r="V1027" s="64"/>
      <c r="W1027" s="64"/>
    </row>
    <row r="1028" ht="12.75" customHeight="1">
      <c r="A1028" s="88" t="s">
        <v>5553</v>
      </c>
      <c r="B1028" s="64" t="s">
        <v>3192</v>
      </c>
      <c r="C1028" s="64" t="s">
        <v>1363</v>
      </c>
      <c r="D1028" s="64" t="s">
        <v>1211</v>
      </c>
      <c r="E1028" s="64" t="s">
        <v>1464</v>
      </c>
      <c r="F1028" s="64" t="s">
        <v>1464</v>
      </c>
      <c r="G1028" s="64" t="s">
        <v>819</v>
      </c>
      <c r="H1028" s="64" t="s">
        <v>4134</v>
      </c>
      <c r="I1028" s="64" t="s">
        <v>21</v>
      </c>
      <c r="J1028" s="64">
        <v>5000.0</v>
      </c>
      <c r="K1028" s="64">
        <v>73.0</v>
      </c>
      <c r="L1028" s="64" t="s">
        <v>23</v>
      </c>
      <c r="M1028" s="64" t="s">
        <v>23</v>
      </c>
      <c r="N1028" s="64" t="s">
        <v>821</v>
      </c>
      <c r="O1028" s="64" t="s">
        <v>5554</v>
      </c>
      <c r="P1028" s="64" t="s">
        <v>1464</v>
      </c>
      <c r="Q1028" s="64" t="s">
        <v>3243</v>
      </c>
      <c r="R1028" s="64" t="s">
        <v>1464</v>
      </c>
      <c r="S1028" s="64" t="s">
        <v>1464</v>
      </c>
      <c r="V1028" s="64"/>
      <c r="W1028" s="64"/>
    </row>
    <row r="1029" ht="12.75" customHeight="1">
      <c r="A1029" s="88" t="s">
        <v>5555</v>
      </c>
      <c r="B1029" s="64" t="s">
        <v>1760</v>
      </c>
      <c r="C1029" s="64" t="s">
        <v>1363</v>
      </c>
      <c r="D1029" s="64" t="s">
        <v>1211</v>
      </c>
      <c r="E1029" s="64" t="s">
        <v>1464</v>
      </c>
      <c r="F1029" s="64" t="s">
        <v>1464</v>
      </c>
      <c r="G1029" s="64" t="s">
        <v>819</v>
      </c>
      <c r="H1029" s="64" t="s">
        <v>4134</v>
      </c>
      <c r="I1029" s="64" t="s">
        <v>21</v>
      </c>
      <c r="J1029" s="64">
        <v>5500.0</v>
      </c>
      <c r="K1029" s="64">
        <v>78.0</v>
      </c>
      <c r="L1029" s="64" t="s">
        <v>23</v>
      </c>
      <c r="M1029" s="64" t="s">
        <v>23</v>
      </c>
      <c r="N1029" s="64" t="s">
        <v>821</v>
      </c>
      <c r="O1029" s="64" t="s">
        <v>5556</v>
      </c>
      <c r="P1029" s="64" t="s">
        <v>1464</v>
      </c>
      <c r="Q1029" s="64" t="s">
        <v>1555</v>
      </c>
      <c r="R1029" s="64" t="s">
        <v>1464</v>
      </c>
      <c r="S1029" s="64" t="s">
        <v>1464</v>
      </c>
      <c r="V1029" s="64"/>
      <c r="W1029" s="64"/>
    </row>
    <row r="1030" ht="12.75" customHeight="1">
      <c r="A1030" s="88" t="s">
        <v>5557</v>
      </c>
      <c r="B1030" s="64" t="s">
        <v>2089</v>
      </c>
      <c r="C1030" s="64" t="s">
        <v>1363</v>
      </c>
      <c r="D1030" s="64" t="s">
        <v>1211</v>
      </c>
      <c r="E1030" s="64" t="s">
        <v>1673</v>
      </c>
      <c r="F1030" s="64" t="s">
        <v>855</v>
      </c>
      <c r="G1030" s="64" t="s">
        <v>1464</v>
      </c>
      <c r="H1030" s="64" t="s">
        <v>4151</v>
      </c>
      <c r="I1030" s="64" t="s">
        <v>40</v>
      </c>
      <c r="J1030" s="64">
        <v>5700.0</v>
      </c>
      <c r="K1030" s="64">
        <v>78.0</v>
      </c>
      <c r="L1030" s="64" t="s">
        <v>23</v>
      </c>
      <c r="M1030" s="64" t="s">
        <v>23</v>
      </c>
      <c r="N1030" s="64" t="s">
        <v>1464</v>
      </c>
      <c r="O1030" s="64" t="s">
        <v>5558</v>
      </c>
      <c r="P1030" s="64" t="s">
        <v>1464</v>
      </c>
      <c r="Q1030" s="64" t="s">
        <v>1464</v>
      </c>
      <c r="R1030" s="64" t="s">
        <v>1464</v>
      </c>
      <c r="S1030" s="64" t="s">
        <v>1464</v>
      </c>
      <c r="V1030" s="64"/>
      <c r="W1030" s="64"/>
    </row>
    <row r="1031" ht="12.75" customHeight="1">
      <c r="A1031" s="88" t="s">
        <v>5559</v>
      </c>
      <c r="B1031" s="64" t="s">
        <v>5487</v>
      </c>
      <c r="C1031" s="64" t="s">
        <v>1363</v>
      </c>
      <c r="D1031" s="64" t="s">
        <v>1211</v>
      </c>
      <c r="E1031" s="64" t="s">
        <v>1464</v>
      </c>
      <c r="F1031" s="64" t="s">
        <v>1464</v>
      </c>
      <c r="G1031" s="64" t="s">
        <v>857</v>
      </c>
      <c r="H1031" s="64" t="s">
        <v>4151</v>
      </c>
      <c r="I1031" s="64" t="s">
        <v>21</v>
      </c>
      <c r="J1031" s="64">
        <v>5800.0</v>
      </c>
      <c r="K1031" s="64">
        <v>78.0</v>
      </c>
      <c r="L1031" s="64" t="s">
        <v>23</v>
      </c>
      <c r="M1031" s="64" t="s">
        <v>23</v>
      </c>
      <c r="N1031" s="64" t="s">
        <v>1464</v>
      </c>
      <c r="O1031" s="64" t="s">
        <v>5560</v>
      </c>
      <c r="P1031" s="64" t="s">
        <v>1464</v>
      </c>
      <c r="Q1031" s="64" t="s">
        <v>1464</v>
      </c>
      <c r="R1031" s="64" t="s">
        <v>1464</v>
      </c>
      <c r="S1031" s="64" t="s">
        <v>1464</v>
      </c>
      <c r="V1031" s="64"/>
      <c r="W1031" s="64"/>
    </row>
    <row r="1032" ht="12.75" customHeight="1">
      <c r="A1032" s="88" t="s">
        <v>5561</v>
      </c>
      <c r="B1032" s="64" t="s">
        <v>5250</v>
      </c>
      <c r="C1032" s="64" t="s">
        <v>1363</v>
      </c>
      <c r="D1032" s="64" t="s">
        <v>1211</v>
      </c>
      <c r="E1032" s="64" t="s">
        <v>1464</v>
      </c>
      <c r="F1032" s="64" t="s">
        <v>1464</v>
      </c>
      <c r="G1032" s="64" t="s">
        <v>857</v>
      </c>
      <c r="H1032" s="64" t="s">
        <v>4154</v>
      </c>
      <c r="I1032" s="64" t="s">
        <v>21</v>
      </c>
      <c r="J1032" s="64">
        <v>3300.0</v>
      </c>
      <c r="K1032" s="64">
        <v>68.0</v>
      </c>
      <c r="L1032" s="64" t="s">
        <v>23</v>
      </c>
      <c r="M1032" s="64" t="s">
        <v>35</v>
      </c>
      <c r="N1032" s="64" t="s">
        <v>1464</v>
      </c>
      <c r="O1032" s="64" t="s">
        <v>5562</v>
      </c>
      <c r="P1032" s="64" t="s">
        <v>1464</v>
      </c>
      <c r="Q1032" s="64" t="s">
        <v>2016</v>
      </c>
      <c r="R1032" s="64" t="s">
        <v>1464</v>
      </c>
      <c r="S1032" s="64" t="s">
        <v>1464</v>
      </c>
      <c r="V1032" s="64"/>
      <c r="W1032" s="64"/>
    </row>
    <row r="1033" ht="12.75" customHeight="1">
      <c r="A1033" s="88" t="s">
        <v>5563</v>
      </c>
      <c r="B1033" s="64" t="s">
        <v>4068</v>
      </c>
      <c r="C1033" s="64" t="s">
        <v>1363</v>
      </c>
      <c r="D1033" s="64" t="s">
        <v>1211</v>
      </c>
      <c r="E1033" s="64" t="s">
        <v>2459</v>
      </c>
      <c r="F1033" s="64" t="s">
        <v>343</v>
      </c>
      <c r="G1033" s="64" t="s">
        <v>1464</v>
      </c>
      <c r="H1033" s="64" t="s">
        <v>4154</v>
      </c>
      <c r="I1033" s="64" t="s">
        <v>40</v>
      </c>
      <c r="J1033" s="64">
        <v>5250.0</v>
      </c>
      <c r="K1033" s="64">
        <v>76.0</v>
      </c>
      <c r="L1033" s="64" t="s">
        <v>23</v>
      </c>
      <c r="M1033" s="64" t="s">
        <v>23</v>
      </c>
      <c r="N1033" s="64" t="s">
        <v>1464</v>
      </c>
      <c r="O1033" s="64" t="s">
        <v>5564</v>
      </c>
      <c r="P1033" s="64" t="s">
        <v>1464</v>
      </c>
      <c r="Q1033" s="64" t="s">
        <v>1470</v>
      </c>
      <c r="R1033" s="64" t="s">
        <v>1464</v>
      </c>
      <c r="S1033" s="64" t="s">
        <v>1464</v>
      </c>
      <c r="V1033" s="64"/>
      <c r="W1033" s="64"/>
    </row>
    <row r="1034" ht="12.75" customHeight="1">
      <c r="A1034" s="88" t="s">
        <v>3564</v>
      </c>
      <c r="B1034" s="64" t="s">
        <v>5565</v>
      </c>
      <c r="C1034" s="64" t="s">
        <v>1363</v>
      </c>
      <c r="D1034" s="64" t="s">
        <v>1211</v>
      </c>
      <c r="E1034" s="64" t="s">
        <v>2838</v>
      </c>
      <c r="F1034" s="64" t="s">
        <v>886</v>
      </c>
      <c r="G1034" s="64" t="s">
        <v>1464</v>
      </c>
      <c r="H1034" s="64" t="s">
        <v>4154</v>
      </c>
      <c r="I1034" s="64" t="s">
        <v>40</v>
      </c>
      <c r="J1034" s="64">
        <v>4400.0</v>
      </c>
      <c r="K1034" s="64">
        <v>77.0</v>
      </c>
      <c r="L1034" s="64" t="s">
        <v>23</v>
      </c>
      <c r="M1034" s="64" t="s">
        <v>35</v>
      </c>
      <c r="N1034" s="64" t="s">
        <v>821</v>
      </c>
      <c r="O1034" s="64" t="s">
        <v>5566</v>
      </c>
      <c r="P1034" s="64" t="s">
        <v>1464</v>
      </c>
      <c r="Q1034" s="64" t="s">
        <v>3243</v>
      </c>
      <c r="R1034" s="64" t="s">
        <v>1464</v>
      </c>
      <c r="S1034" s="64" t="s">
        <v>1464</v>
      </c>
      <c r="V1034" s="64"/>
      <c r="W1034" s="64"/>
    </row>
    <row r="1035" ht="12.75" customHeight="1">
      <c r="A1035" s="88" t="s">
        <v>3454</v>
      </c>
      <c r="B1035" s="64" t="s">
        <v>3158</v>
      </c>
      <c r="C1035" s="64" t="s">
        <v>1363</v>
      </c>
      <c r="D1035" s="64" t="s">
        <v>1211</v>
      </c>
      <c r="E1035" s="64" t="s">
        <v>1464</v>
      </c>
      <c r="F1035" s="64" t="s">
        <v>1464</v>
      </c>
      <c r="G1035" s="64" t="s">
        <v>819</v>
      </c>
      <c r="H1035" s="64" t="s">
        <v>4154</v>
      </c>
      <c r="I1035" s="64" t="s">
        <v>21</v>
      </c>
      <c r="J1035" s="64">
        <v>5500.0</v>
      </c>
      <c r="K1035" s="64">
        <v>78.0</v>
      </c>
      <c r="L1035" s="64" t="s">
        <v>23</v>
      </c>
      <c r="M1035" s="64" t="s">
        <v>35</v>
      </c>
      <c r="N1035" s="64" t="s">
        <v>821</v>
      </c>
      <c r="O1035" s="64" t="s">
        <v>5567</v>
      </c>
      <c r="P1035" s="64" t="s">
        <v>1464</v>
      </c>
      <c r="Q1035" s="64" t="s">
        <v>1519</v>
      </c>
      <c r="R1035" s="64" t="s">
        <v>1464</v>
      </c>
      <c r="S1035" s="64" t="s">
        <v>1464</v>
      </c>
      <c r="V1035" s="64"/>
      <c r="W1035" s="64"/>
    </row>
    <row r="1036" ht="12.75" customHeight="1">
      <c r="A1036" s="88" t="s">
        <v>3445</v>
      </c>
      <c r="B1036" s="64" t="s">
        <v>5568</v>
      </c>
      <c r="C1036" s="64" t="s">
        <v>1363</v>
      </c>
      <c r="D1036" s="64" t="s">
        <v>1211</v>
      </c>
      <c r="E1036" s="64" t="s">
        <v>1464</v>
      </c>
      <c r="F1036" s="64" t="s">
        <v>1464</v>
      </c>
      <c r="G1036" s="64" t="s">
        <v>857</v>
      </c>
      <c r="H1036" s="64" t="s">
        <v>4165</v>
      </c>
      <c r="I1036" s="64" t="s">
        <v>21</v>
      </c>
      <c r="J1036" s="64">
        <v>3500.0</v>
      </c>
      <c r="K1036" s="64">
        <v>66.0</v>
      </c>
      <c r="L1036" s="64" t="s">
        <v>23</v>
      </c>
      <c r="M1036" s="64" t="s">
        <v>23</v>
      </c>
      <c r="N1036" s="64" t="s">
        <v>1464</v>
      </c>
      <c r="O1036" s="64" t="s">
        <v>5569</v>
      </c>
      <c r="P1036" s="64" t="s">
        <v>1464</v>
      </c>
      <c r="Q1036" s="64" t="s">
        <v>1524</v>
      </c>
      <c r="R1036" s="64" t="s">
        <v>1464</v>
      </c>
      <c r="S1036" s="64" t="s">
        <v>1464</v>
      </c>
      <c r="V1036" s="64"/>
      <c r="W1036" s="64"/>
    </row>
    <row r="1037" ht="12.75" customHeight="1">
      <c r="A1037" s="88" t="s">
        <v>3439</v>
      </c>
      <c r="B1037" s="64" t="s">
        <v>1468</v>
      </c>
      <c r="C1037" s="64" t="s">
        <v>1363</v>
      </c>
      <c r="D1037" s="64" t="s">
        <v>1211</v>
      </c>
      <c r="E1037" s="64" t="s">
        <v>1464</v>
      </c>
      <c r="F1037" s="64" t="s">
        <v>1464</v>
      </c>
      <c r="G1037" s="64" t="s">
        <v>819</v>
      </c>
      <c r="H1037" s="64" t="s">
        <v>4165</v>
      </c>
      <c r="I1037" s="64" t="s">
        <v>21</v>
      </c>
      <c r="J1037" s="64">
        <v>5800.0</v>
      </c>
      <c r="K1037" s="64">
        <v>77.0</v>
      </c>
      <c r="L1037" s="64" t="s">
        <v>23</v>
      </c>
      <c r="M1037" s="64" t="s">
        <v>23</v>
      </c>
      <c r="N1037" s="64" t="s">
        <v>814</v>
      </c>
      <c r="O1037" s="64" t="s">
        <v>5570</v>
      </c>
      <c r="P1037" s="64" t="s">
        <v>1464</v>
      </c>
      <c r="Q1037" s="64" t="s">
        <v>1496</v>
      </c>
      <c r="R1037" s="64" t="s">
        <v>1464</v>
      </c>
      <c r="S1037" s="64" t="s">
        <v>1464</v>
      </c>
      <c r="V1037" s="64"/>
      <c r="W1037" s="64"/>
    </row>
    <row r="1038" ht="12.75" customHeight="1">
      <c r="A1038" s="88" t="s">
        <v>3436</v>
      </c>
      <c r="B1038" s="64" t="s">
        <v>5571</v>
      </c>
      <c r="C1038" s="64" t="s">
        <v>1363</v>
      </c>
      <c r="D1038" s="64" t="s">
        <v>1211</v>
      </c>
      <c r="E1038" s="64" t="s">
        <v>1464</v>
      </c>
      <c r="F1038" s="64" t="s">
        <v>1464</v>
      </c>
      <c r="G1038" s="64" t="s">
        <v>819</v>
      </c>
      <c r="H1038" s="64" t="s">
        <v>4165</v>
      </c>
      <c r="I1038" s="64" t="s">
        <v>21</v>
      </c>
      <c r="J1038" s="64">
        <v>5900.0</v>
      </c>
      <c r="K1038" s="64">
        <v>79.0</v>
      </c>
      <c r="L1038" s="64" t="s">
        <v>23</v>
      </c>
      <c r="M1038" s="64" t="s">
        <v>23</v>
      </c>
      <c r="N1038" s="64" t="s">
        <v>814</v>
      </c>
      <c r="O1038" s="64" t="s">
        <v>5572</v>
      </c>
      <c r="P1038" s="64" t="s">
        <v>1464</v>
      </c>
      <c r="Q1038" s="64" t="s">
        <v>1596</v>
      </c>
      <c r="R1038" s="64" t="s">
        <v>1464</v>
      </c>
      <c r="S1038" s="64" t="s">
        <v>1464</v>
      </c>
      <c r="V1038" s="64"/>
      <c r="W1038" s="64"/>
    </row>
    <row r="1039" ht="12.75" customHeight="1">
      <c r="A1039" s="88" t="s">
        <v>5573</v>
      </c>
      <c r="B1039" s="64" t="s">
        <v>5574</v>
      </c>
      <c r="C1039" s="64" t="s">
        <v>1363</v>
      </c>
      <c r="D1039" s="64" t="s">
        <v>1211</v>
      </c>
      <c r="E1039" s="64" t="s">
        <v>1464</v>
      </c>
      <c r="F1039" s="64" t="s">
        <v>1464</v>
      </c>
      <c r="G1039" s="64" t="s">
        <v>819</v>
      </c>
      <c r="H1039" s="64" t="s">
        <v>4165</v>
      </c>
      <c r="I1039" s="64" t="s">
        <v>21</v>
      </c>
      <c r="J1039" s="64">
        <v>4100.0</v>
      </c>
      <c r="K1039" s="64">
        <v>73.0</v>
      </c>
      <c r="L1039" s="64" t="s">
        <v>23</v>
      </c>
      <c r="M1039" s="64" t="s">
        <v>23</v>
      </c>
      <c r="N1039" s="64" t="s">
        <v>814</v>
      </c>
      <c r="O1039" s="64" t="s">
        <v>5575</v>
      </c>
      <c r="P1039" s="64" t="s">
        <v>1464</v>
      </c>
      <c r="Q1039" s="64" t="s">
        <v>1572</v>
      </c>
      <c r="R1039" s="64" t="s">
        <v>1464</v>
      </c>
      <c r="S1039" s="64" t="s">
        <v>1464</v>
      </c>
      <c r="V1039" s="64"/>
      <c r="W1039" s="64"/>
    </row>
    <row r="1040" ht="12.75" customHeight="1">
      <c r="A1040" s="88" t="s">
        <v>5576</v>
      </c>
      <c r="B1040" s="64" t="s">
        <v>5577</v>
      </c>
      <c r="C1040" s="64" t="s">
        <v>1363</v>
      </c>
      <c r="D1040" s="64" t="s">
        <v>1211</v>
      </c>
      <c r="E1040" s="64" t="s">
        <v>1464</v>
      </c>
      <c r="F1040" s="64" t="s">
        <v>1464</v>
      </c>
      <c r="G1040" s="64" t="s">
        <v>857</v>
      </c>
      <c r="H1040" s="64" t="s">
        <v>4165</v>
      </c>
      <c r="I1040" s="64" t="s">
        <v>21</v>
      </c>
      <c r="J1040" s="64">
        <v>6600.0</v>
      </c>
      <c r="K1040" s="64">
        <v>86.0</v>
      </c>
      <c r="L1040" s="64" t="s">
        <v>23</v>
      </c>
      <c r="M1040" s="64" t="s">
        <v>23</v>
      </c>
      <c r="N1040" s="64" t="s">
        <v>1464</v>
      </c>
      <c r="O1040" s="64" t="s">
        <v>5578</v>
      </c>
      <c r="P1040" s="64" t="s">
        <v>1464</v>
      </c>
      <c r="Q1040" s="64" t="s">
        <v>1464</v>
      </c>
      <c r="R1040" s="64" t="s">
        <v>1464</v>
      </c>
      <c r="S1040" s="64" t="s">
        <v>1464</v>
      </c>
      <c r="V1040" s="64"/>
      <c r="W1040" s="64"/>
    </row>
    <row r="1041" ht="12.75" customHeight="1">
      <c r="A1041" s="88" t="s">
        <v>5579</v>
      </c>
      <c r="B1041" s="64" t="s">
        <v>5580</v>
      </c>
      <c r="C1041" s="64" t="s">
        <v>1363</v>
      </c>
      <c r="D1041" s="64" t="s">
        <v>1211</v>
      </c>
      <c r="E1041" s="64" t="s">
        <v>2838</v>
      </c>
      <c r="F1041" s="64" t="s">
        <v>886</v>
      </c>
      <c r="G1041" s="64" t="s">
        <v>1464</v>
      </c>
      <c r="H1041" s="64" t="s">
        <v>4165</v>
      </c>
      <c r="I1041" s="64" t="s">
        <v>40</v>
      </c>
      <c r="J1041" s="64">
        <v>5000.0</v>
      </c>
      <c r="K1041" s="64">
        <v>77.0</v>
      </c>
      <c r="L1041" s="64" t="s">
        <v>23</v>
      </c>
      <c r="M1041" s="64" t="s">
        <v>23</v>
      </c>
      <c r="N1041" s="64" t="s">
        <v>1464</v>
      </c>
      <c r="O1041" s="64" t="s">
        <v>5581</v>
      </c>
      <c r="P1041" s="64" t="s">
        <v>1464</v>
      </c>
      <c r="Q1041" s="64" t="s">
        <v>1464</v>
      </c>
      <c r="R1041" s="64" t="s">
        <v>1464</v>
      </c>
      <c r="S1041" s="64" t="s">
        <v>1464</v>
      </c>
      <c r="V1041" s="64"/>
      <c r="W1041" s="64"/>
    </row>
    <row r="1042" ht="12.75" customHeight="1">
      <c r="A1042" s="88" t="s">
        <v>5582</v>
      </c>
      <c r="B1042" s="64" t="s">
        <v>1744</v>
      </c>
      <c r="C1042" s="64" t="s">
        <v>1363</v>
      </c>
      <c r="D1042" s="64" t="s">
        <v>1211</v>
      </c>
      <c r="E1042" s="64" t="s">
        <v>1464</v>
      </c>
      <c r="F1042" s="64" t="s">
        <v>1464</v>
      </c>
      <c r="G1042" s="64" t="s">
        <v>819</v>
      </c>
      <c r="H1042" s="64" t="s">
        <v>4165</v>
      </c>
      <c r="I1042" s="64" t="s">
        <v>21</v>
      </c>
      <c r="J1042" s="64">
        <v>5000.0</v>
      </c>
      <c r="K1042" s="64">
        <v>74.0</v>
      </c>
      <c r="L1042" s="64" t="s">
        <v>23</v>
      </c>
      <c r="M1042" s="64" t="s">
        <v>23</v>
      </c>
      <c r="N1042" s="64" t="s">
        <v>35</v>
      </c>
      <c r="O1042" s="64" t="s">
        <v>5583</v>
      </c>
      <c r="P1042" s="64" t="s">
        <v>1464</v>
      </c>
      <c r="Q1042" s="64" t="s">
        <v>1519</v>
      </c>
      <c r="R1042" s="64" t="s">
        <v>1464</v>
      </c>
      <c r="S1042" s="64" t="s">
        <v>1464</v>
      </c>
      <c r="V1042" s="64"/>
      <c r="W1042" s="64"/>
    </row>
    <row r="1043" ht="12.75" customHeight="1">
      <c r="A1043" s="88" t="s">
        <v>5584</v>
      </c>
      <c r="B1043" s="64" t="s">
        <v>2117</v>
      </c>
      <c r="C1043" s="64" t="s">
        <v>1363</v>
      </c>
      <c r="D1043" s="64" t="s">
        <v>1211</v>
      </c>
      <c r="E1043" s="64" t="s">
        <v>3847</v>
      </c>
      <c r="F1043" s="64" t="s">
        <v>104</v>
      </c>
      <c r="G1043" s="64" t="s">
        <v>1464</v>
      </c>
      <c r="H1043" s="64" t="s">
        <v>4165</v>
      </c>
      <c r="I1043" s="64" t="s">
        <v>40</v>
      </c>
      <c r="J1043" s="64">
        <v>5200.0</v>
      </c>
      <c r="K1043" s="64">
        <v>74.0</v>
      </c>
      <c r="L1043" s="64" t="s">
        <v>23</v>
      </c>
      <c r="M1043" s="64" t="s">
        <v>23</v>
      </c>
      <c r="N1043" s="64" t="s">
        <v>821</v>
      </c>
      <c r="O1043" s="64" t="s">
        <v>5585</v>
      </c>
      <c r="P1043" s="64" t="s">
        <v>1464</v>
      </c>
      <c r="Q1043" s="64" t="s">
        <v>2016</v>
      </c>
      <c r="R1043" s="64" t="s">
        <v>1464</v>
      </c>
      <c r="S1043" s="64" t="s">
        <v>1464</v>
      </c>
      <c r="V1043" s="64"/>
      <c r="W1043" s="64"/>
    </row>
    <row r="1044" ht="12.75" customHeight="1">
      <c r="A1044" s="88" t="s">
        <v>5586</v>
      </c>
      <c r="B1044" s="64" t="s">
        <v>3158</v>
      </c>
      <c r="C1044" s="64" t="s">
        <v>1363</v>
      </c>
      <c r="D1044" s="64" t="s">
        <v>1211</v>
      </c>
      <c r="E1044" s="64" t="s">
        <v>1464</v>
      </c>
      <c r="F1044" s="64" t="s">
        <v>1464</v>
      </c>
      <c r="G1044" s="64" t="s">
        <v>819</v>
      </c>
      <c r="H1044" s="64" t="s">
        <v>4165</v>
      </c>
      <c r="I1044" s="64" t="s">
        <v>21</v>
      </c>
      <c r="J1044" s="64">
        <v>5500.0</v>
      </c>
      <c r="K1044" s="64">
        <v>78.0</v>
      </c>
      <c r="L1044" s="64" t="s">
        <v>23</v>
      </c>
      <c r="M1044" s="64" t="s">
        <v>35</v>
      </c>
      <c r="N1044" s="64" t="s">
        <v>35</v>
      </c>
      <c r="O1044" s="64" t="s">
        <v>5587</v>
      </c>
      <c r="P1044" s="64" t="s">
        <v>1464</v>
      </c>
      <c r="Q1044" s="64" t="s">
        <v>1519</v>
      </c>
      <c r="R1044" s="64" t="s">
        <v>1464</v>
      </c>
      <c r="S1044" s="64" t="s">
        <v>1464</v>
      </c>
      <c r="V1044" s="64"/>
      <c r="W1044" s="64"/>
    </row>
    <row r="1045" ht="12.75" customHeight="1">
      <c r="A1045" s="88" t="s">
        <v>5588</v>
      </c>
      <c r="B1045" s="64" t="s">
        <v>3255</v>
      </c>
      <c r="C1045" s="64" t="s">
        <v>1363</v>
      </c>
      <c r="D1045" s="64" t="s">
        <v>1211</v>
      </c>
      <c r="E1045" s="64" t="s">
        <v>1464</v>
      </c>
      <c r="F1045" s="64" t="s">
        <v>1464</v>
      </c>
      <c r="G1045" s="64" t="s">
        <v>819</v>
      </c>
      <c r="H1045" s="64" t="s">
        <v>4173</v>
      </c>
      <c r="I1045" s="64" t="s">
        <v>21</v>
      </c>
      <c r="J1045" s="64">
        <v>4500.0</v>
      </c>
      <c r="K1045" s="64">
        <v>73.0</v>
      </c>
      <c r="L1045" s="64" t="s">
        <v>23</v>
      </c>
      <c r="M1045" s="64" t="s">
        <v>35</v>
      </c>
      <c r="N1045" s="64" t="s">
        <v>821</v>
      </c>
      <c r="O1045" s="64" t="s">
        <v>5589</v>
      </c>
      <c r="P1045" s="64" t="s">
        <v>1464</v>
      </c>
      <c r="Q1045" s="64" t="s">
        <v>1555</v>
      </c>
      <c r="R1045" s="64" t="s">
        <v>1471</v>
      </c>
      <c r="S1045" s="64" t="s">
        <v>1471</v>
      </c>
      <c r="V1045" s="64"/>
      <c r="W1045" s="64"/>
    </row>
    <row r="1046" ht="12.75" customHeight="1">
      <c r="A1046" s="88" t="s">
        <v>5590</v>
      </c>
      <c r="B1046" s="64" t="s">
        <v>2286</v>
      </c>
      <c r="C1046" s="64" t="s">
        <v>1363</v>
      </c>
      <c r="D1046" s="64" t="s">
        <v>1211</v>
      </c>
      <c r="E1046" s="64" t="s">
        <v>1464</v>
      </c>
      <c r="F1046" s="64" t="s">
        <v>1464</v>
      </c>
      <c r="G1046" s="64" t="s">
        <v>819</v>
      </c>
      <c r="H1046" s="64" t="s">
        <v>4173</v>
      </c>
      <c r="I1046" s="64" t="s">
        <v>21</v>
      </c>
      <c r="J1046" s="64">
        <v>2200.0</v>
      </c>
      <c r="K1046" s="64">
        <v>59.0</v>
      </c>
      <c r="L1046" s="64" t="s">
        <v>23</v>
      </c>
      <c r="M1046" s="64" t="s">
        <v>23</v>
      </c>
      <c r="N1046" s="64" t="s">
        <v>35</v>
      </c>
      <c r="O1046" s="64" t="s">
        <v>5591</v>
      </c>
      <c r="P1046" s="64" t="s">
        <v>1464</v>
      </c>
      <c r="Q1046" s="64" t="s">
        <v>3243</v>
      </c>
      <c r="R1046" s="64" t="s">
        <v>1471</v>
      </c>
      <c r="S1046" s="64" t="s">
        <v>1497</v>
      </c>
      <c r="V1046" s="64"/>
      <c r="W1046" s="64"/>
    </row>
    <row r="1047" ht="12.75" customHeight="1">
      <c r="A1047" s="88" t="s">
        <v>5592</v>
      </c>
      <c r="B1047" s="64" t="s">
        <v>3121</v>
      </c>
      <c r="C1047" s="64" t="s">
        <v>1363</v>
      </c>
      <c r="D1047" s="64" t="s">
        <v>1211</v>
      </c>
      <c r="E1047" s="64" t="s">
        <v>1464</v>
      </c>
      <c r="F1047" s="64" t="s">
        <v>1464</v>
      </c>
      <c r="G1047" s="64" t="s">
        <v>819</v>
      </c>
      <c r="H1047" s="64" t="s">
        <v>4173</v>
      </c>
      <c r="I1047" s="64" t="s">
        <v>21</v>
      </c>
      <c r="J1047" s="64">
        <v>6000.0</v>
      </c>
      <c r="K1047" s="64">
        <v>69.0</v>
      </c>
      <c r="L1047" s="64" t="s">
        <v>23</v>
      </c>
      <c r="M1047" s="64" t="s">
        <v>23</v>
      </c>
      <c r="N1047" s="64" t="s">
        <v>821</v>
      </c>
      <c r="O1047" s="64" t="s">
        <v>5593</v>
      </c>
      <c r="P1047" s="64" t="s">
        <v>1464</v>
      </c>
      <c r="Q1047" s="64" t="s">
        <v>1590</v>
      </c>
      <c r="R1047" s="64" t="s">
        <v>1471</v>
      </c>
      <c r="S1047" s="64" t="s">
        <v>1471</v>
      </c>
      <c r="V1047" s="64"/>
      <c r="W1047" s="89"/>
    </row>
    <row r="1048" ht="12.75" customHeight="1">
      <c r="A1048" s="88" t="s">
        <v>5594</v>
      </c>
      <c r="B1048" s="64" t="s">
        <v>5287</v>
      </c>
      <c r="C1048" s="64" t="s">
        <v>1363</v>
      </c>
      <c r="D1048" s="64" t="s">
        <v>1211</v>
      </c>
      <c r="E1048" s="64" t="s">
        <v>1464</v>
      </c>
      <c r="F1048" s="64" t="s">
        <v>1464</v>
      </c>
      <c r="G1048" s="64" t="s">
        <v>819</v>
      </c>
      <c r="H1048" s="64" t="s">
        <v>4173</v>
      </c>
      <c r="I1048" s="64" t="s">
        <v>21</v>
      </c>
      <c r="J1048" s="64">
        <v>2600.0</v>
      </c>
      <c r="K1048" s="64">
        <v>65.0</v>
      </c>
      <c r="L1048" s="64" t="s">
        <v>23</v>
      </c>
      <c r="M1048" s="64" t="s">
        <v>23</v>
      </c>
      <c r="N1048" s="64" t="s">
        <v>35</v>
      </c>
      <c r="O1048" s="64" t="s">
        <v>5595</v>
      </c>
      <c r="P1048" s="64" t="s">
        <v>1464</v>
      </c>
      <c r="Q1048" s="64" t="s">
        <v>1464</v>
      </c>
      <c r="R1048" s="64" t="s">
        <v>1471</v>
      </c>
      <c r="S1048" s="64" t="s">
        <v>1497</v>
      </c>
      <c r="V1048" s="64"/>
      <c r="W1048" s="64"/>
    </row>
    <row r="1049" ht="12.75" customHeight="1">
      <c r="A1049" s="88" t="s">
        <v>5596</v>
      </c>
      <c r="B1049" s="64" t="s">
        <v>2188</v>
      </c>
      <c r="C1049" s="64" t="s">
        <v>1363</v>
      </c>
      <c r="D1049" s="64" t="s">
        <v>1211</v>
      </c>
      <c r="E1049" s="64" t="s">
        <v>1464</v>
      </c>
      <c r="F1049" s="64" t="s">
        <v>1464</v>
      </c>
      <c r="G1049" s="64" t="s">
        <v>819</v>
      </c>
      <c r="H1049" s="64" t="s">
        <v>4173</v>
      </c>
      <c r="I1049" s="64" t="s">
        <v>21</v>
      </c>
      <c r="J1049" s="64">
        <v>4800.0</v>
      </c>
      <c r="K1049" s="64">
        <v>74.0</v>
      </c>
      <c r="L1049" s="64" t="s">
        <v>23</v>
      </c>
      <c r="M1049" s="64" t="s">
        <v>23</v>
      </c>
      <c r="N1049" s="64" t="s">
        <v>821</v>
      </c>
      <c r="O1049" s="64" t="s">
        <v>5597</v>
      </c>
      <c r="P1049" s="64" t="s">
        <v>1464</v>
      </c>
      <c r="Q1049" s="64" t="s">
        <v>1555</v>
      </c>
      <c r="R1049" s="64" t="s">
        <v>1471</v>
      </c>
      <c r="S1049" s="64" t="s">
        <v>1471</v>
      </c>
      <c r="V1049" s="64"/>
      <c r="W1049" s="64"/>
    </row>
    <row r="1050" ht="12.75" customHeight="1">
      <c r="A1050" s="88" t="s">
        <v>5598</v>
      </c>
      <c r="B1050" s="64" t="s">
        <v>3224</v>
      </c>
      <c r="C1050" s="64" t="s">
        <v>1363</v>
      </c>
      <c r="D1050" s="64" t="s">
        <v>1211</v>
      </c>
      <c r="E1050" s="64" t="s">
        <v>1464</v>
      </c>
      <c r="F1050" s="64" t="s">
        <v>1464</v>
      </c>
      <c r="G1050" s="64" t="s">
        <v>819</v>
      </c>
      <c r="H1050" s="64" t="s">
        <v>4173</v>
      </c>
      <c r="I1050" s="64" t="s">
        <v>21</v>
      </c>
      <c r="J1050" s="64">
        <v>6200.0</v>
      </c>
      <c r="K1050" s="64">
        <v>81.0</v>
      </c>
      <c r="L1050" s="64" t="s">
        <v>23</v>
      </c>
      <c r="M1050" s="64" t="s">
        <v>23</v>
      </c>
      <c r="N1050" s="64" t="s">
        <v>821</v>
      </c>
      <c r="O1050" s="64" t="s">
        <v>5599</v>
      </c>
      <c r="P1050" s="64" t="s">
        <v>1464</v>
      </c>
      <c r="Q1050" s="64" t="s">
        <v>1590</v>
      </c>
      <c r="R1050" s="64" t="s">
        <v>1471</v>
      </c>
      <c r="S1050" s="64" t="s">
        <v>1471</v>
      </c>
      <c r="V1050" s="64"/>
      <c r="W1050" s="64"/>
    </row>
    <row r="1051" ht="12.75" customHeight="1">
      <c r="A1051" s="88" t="s">
        <v>5600</v>
      </c>
      <c r="B1051" s="64" t="s">
        <v>5568</v>
      </c>
      <c r="C1051" s="64" t="s">
        <v>1363</v>
      </c>
      <c r="D1051" s="64" t="s">
        <v>1211</v>
      </c>
      <c r="E1051" s="64" t="s">
        <v>1464</v>
      </c>
      <c r="F1051" s="64" t="s">
        <v>1464</v>
      </c>
      <c r="G1051" s="64" t="s">
        <v>857</v>
      </c>
      <c r="H1051" s="64" t="s">
        <v>4173</v>
      </c>
      <c r="I1051" s="64" t="s">
        <v>21</v>
      </c>
      <c r="J1051" s="64">
        <v>5000.0</v>
      </c>
      <c r="K1051" s="64">
        <v>75.0</v>
      </c>
      <c r="L1051" s="64" t="s">
        <v>23</v>
      </c>
      <c r="M1051" s="64" t="s">
        <v>23</v>
      </c>
      <c r="N1051" s="64" t="s">
        <v>1464</v>
      </c>
      <c r="O1051" s="64" t="s">
        <v>5601</v>
      </c>
      <c r="P1051" s="64" t="s">
        <v>1464</v>
      </c>
      <c r="Q1051" s="64" t="s">
        <v>1464</v>
      </c>
      <c r="R1051" s="64" t="s">
        <v>1464</v>
      </c>
      <c r="S1051" s="64" t="s">
        <v>1464</v>
      </c>
      <c r="V1051" s="64"/>
      <c r="W1051" s="64"/>
    </row>
    <row r="1052" ht="12.75" customHeight="1">
      <c r="A1052" s="88" t="s">
        <v>5602</v>
      </c>
      <c r="B1052" s="64" t="s">
        <v>5437</v>
      </c>
      <c r="C1052" s="64" t="s">
        <v>1363</v>
      </c>
      <c r="D1052" s="64" t="s">
        <v>1211</v>
      </c>
      <c r="E1052" s="64" t="s">
        <v>1673</v>
      </c>
      <c r="F1052" s="64" t="s">
        <v>855</v>
      </c>
      <c r="G1052" s="64" t="s">
        <v>1464</v>
      </c>
      <c r="H1052" s="64" t="s">
        <v>4173</v>
      </c>
      <c r="I1052" s="64" t="s">
        <v>40</v>
      </c>
      <c r="J1052" s="64">
        <v>3800.0</v>
      </c>
      <c r="K1052" s="64">
        <v>71.0</v>
      </c>
      <c r="L1052" s="64" t="s">
        <v>23</v>
      </c>
      <c r="M1052" s="64" t="s">
        <v>23</v>
      </c>
      <c r="N1052" s="64" t="s">
        <v>1464</v>
      </c>
      <c r="O1052" s="64" t="s">
        <v>5603</v>
      </c>
      <c r="P1052" s="64" t="s">
        <v>1464</v>
      </c>
      <c r="Q1052" s="64" t="s">
        <v>1464</v>
      </c>
      <c r="R1052" s="64" t="s">
        <v>1464</v>
      </c>
      <c r="S1052" s="64" t="s">
        <v>1464</v>
      </c>
      <c r="V1052" s="64"/>
      <c r="W1052" s="64"/>
    </row>
    <row r="1053" ht="12.75" customHeight="1">
      <c r="A1053" s="88" t="s">
        <v>5604</v>
      </c>
      <c r="B1053" s="64" t="s">
        <v>5605</v>
      </c>
      <c r="C1053" s="64" t="s">
        <v>1363</v>
      </c>
      <c r="D1053" s="64" t="s">
        <v>1211</v>
      </c>
      <c r="E1053" s="64" t="s">
        <v>1464</v>
      </c>
      <c r="F1053" s="64" t="s">
        <v>1464</v>
      </c>
      <c r="G1053" s="64" t="s">
        <v>857</v>
      </c>
      <c r="H1053" s="64" t="s">
        <v>4173</v>
      </c>
      <c r="I1053" s="64" t="s">
        <v>21</v>
      </c>
      <c r="J1053" s="64">
        <v>3700.0</v>
      </c>
      <c r="K1053" s="64">
        <v>66.0</v>
      </c>
      <c r="L1053" s="64" t="s">
        <v>23</v>
      </c>
      <c r="M1053" s="64" t="s">
        <v>35</v>
      </c>
      <c r="N1053" s="64" t="s">
        <v>1464</v>
      </c>
      <c r="O1053" s="64" t="s">
        <v>5606</v>
      </c>
      <c r="P1053" s="64" t="s">
        <v>1464</v>
      </c>
      <c r="Q1053" s="64" t="s">
        <v>1464</v>
      </c>
      <c r="R1053" s="64" t="s">
        <v>1464</v>
      </c>
      <c r="S1053" s="64" t="s">
        <v>1464</v>
      </c>
      <c r="V1053" s="64"/>
      <c r="W1053" s="64"/>
    </row>
    <row r="1054" ht="12.75" customHeight="1">
      <c r="A1054" s="88" t="s">
        <v>5607</v>
      </c>
      <c r="B1054" s="64" t="s">
        <v>2078</v>
      </c>
      <c r="C1054" s="64" t="s">
        <v>1363</v>
      </c>
      <c r="D1054" s="64" t="s">
        <v>1211</v>
      </c>
      <c r="E1054" s="64" t="s">
        <v>1606</v>
      </c>
      <c r="F1054" s="64" t="s">
        <v>856</v>
      </c>
      <c r="G1054" s="64" t="s">
        <v>1464</v>
      </c>
      <c r="H1054" s="64" t="s">
        <v>4179</v>
      </c>
      <c r="I1054" s="64" t="s">
        <v>40</v>
      </c>
      <c r="J1054" s="64">
        <v>5000.0</v>
      </c>
      <c r="K1054" s="64">
        <v>76.0</v>
      </c>
      <c r="L1054" s="64" t="s">
        <v>23</v>
      </c>
      <c r="M1054" s="64" t="s">
        <v>23</v>
      </c>
      <c r="N1054" s="64" t="s">
        <v>821</v>
      </c>
      <c r="O1054" s="64" t="s">
        <v>5608</v>
      </c>
      <c r="P1054" s="64" t="s">
        <v>1464</v>
      </c>
      <c r="Q1054" s="64" t="s">
        <v>1572</v>
      </c>
      <c r="R1054" s="64" t="s">
        <v>1471</v>
      </c>
      <c r="S1054" s="64" t="s">
        <v>1471</v>
      </c>
      <c r="V1054" s="64"/>
      <c r="W1054" s="64"/>
    </row>
    <row r="1055" ht="12.75" customHeight="1">
      <c r="A1055" s="88" t="s">
        <v>5609</v>
      </c>
      <c r="B1055" s="64" t="s">
        <v>2635</v>
      </c>
      <c r="C1055" s="64" t="s">
        <v>1363</v>
      </c>
      <c r="D1055" s="64" t="s">
        <v>1211</v>
      </c>
      <c r="E1055" s="64" t="s">
        <v>1464</v>
      </c>
      <c r="F1055" s="64" t="s">
        <v>1464</v>
      </c>
      <c r="G1055" s="64" t="s">
        <v>819</v>
      </c>
      <c r="H1055" s="64" t="s">
        <v>4179</v>
      </c>
      <c r="I1055" s="64" t="s">
        <v>21</v>
      </c>
      <c r="J1055" s="64">
        <v>6000.0</v>
      </c>
      <c r="K1055" s="64">
        <v>78.0</v>
      </c>
      <c r="L1055" s="64" t="s">
        <v>23</v>
      </c>
      <c r="M1055" s="64" t="s">
        <v>23</v>
      </c>
      <c r="N1055" s="64" t="s">
        <v>821</v>
      </c>
      <c r="O1055" s="64" t="s">
        <v>5610</v>
      </c>
      <c r="P1055" s="64" t="s">
        <v>1464</v>
      </c>
      <c r="Q1055" s="64" t="s">
        <v>1491</v>
      </c>
      <c r="R1055" s="64" t="s">
        <v>1471</v>
      </c>
      <c r="S1055" s="64" t="s">
        <v>1471</v>
      </c>
      <c r="V1055" s="64"/>
      <c r="W1055" s="64"/>
    </row>
    <row r="1056" ht="12.75" customHeight="1">
      <c r="A1056" s="88" t="s">
        <v>5611</v>
      </c>
      <c r="B1056" s="64" t="s">
        <v>5612</v>
      </c>
      <c r="C1056" s="64" t="s">
        <v>1363</v>
      </c>
      <c r="D1056" s="64" t="s">
        <v>1211</v>
      </c>
      <c r="E1056" s="64" t="s">
        <v>1479</v>
      </c>
      <c r="F1056" s="64" t="s">
        <v>850</v>
      </c>
      <c r="G1056" s="64" t="s">
        <v>1464</v>
      </c>
      <c r="H1056" s="64" t="s">
        <v>4179</v>
      </c>
      <c r="I1056" s="64" t="s">
        <v>40</v>
      </c>
      <c r="J1056" s="64">
        <v>6500.0</v>
      </c>
      <c r="K1056" s="64">
        <v>82.0</v>
      </c>
      <c r="L1056" s="64" t="s">
        <v>23</v>
      </c>
      <c r="M1056" s="64" t="s">
        <v>35</v>
      </c>
      <c r="N1056" s="64" t="s">
        <v>1464</v>
      </c>
      <c r="O1056" s="64" t="s">
        <v>5613</v>
      </c>
      <c r="P1056" s="64" t="s">
        <v>1464</v>
      </c>
      <c r="Q1056" s="64" t="s">
        <v>1464</v>
      </c>
      <c r="R1056" s="64" t="s">
        <v>1464</v>
      </c>
      <c r="S1056" s="64" t="s">
        <v>1464</v>
      </c>
      <c r="V1056" s="64"/>
      <c r="W1056" s="64"/>
    </row>
    <row r="1057" ht="12.75" customHeight="1">
      <c r="A1057" s="88" t="s">
        <v>5614</v>
      </c>
      <c r="B1057" s="64" t="s">
        <v>2701</v>
      </c>
      <c r="C1057" s="64" t="s">
        <v>1363</v>
      </c>
      <c r="D1057" s="64" t="s">
        <v>1211</v>
      </c>
      <c r="E1057" s="64" t="s">
        <v>1464</v>
      </c>
      <c r="F1057" s="64" t="s">
        <v>1464</v>
      </c>
      <c r="G1057" s="64" t="s">
        <v>857</v>
      </c>
      <c r="H1057" s="64" t="s">
        <v>4179</v>
      </c>
      <c r="I1057" s="64" t="s">
        <v>21</v>
      </c>
      <c r="J1057" s="64">
        <v>4500.0</v>
      </c>
      <c r="K1057" s="64">
        <v>72.0</v>
      </c>
      <c r="L1057" s="64" t="s">
        <v>23</v>
      </c>
      <c r="M1057" s="64" t="s">
        <v>23</v>
      </c>
      <c r="N1057" s="64" t="s">
        <v>1464</v>
      </c>
      <c r="O1057" s="64" t="s">
        <v>5615</v>
      </c>
      <c r="P1057" s="64" t="s">
        <v>1464</v>
      </c>
      <c r="Q1057" s="64" t="s">
        <v>1464</v>
      </c>
      <c r="R1057" s="64" t="s">
        <v>1464</v>
      </c>
      <c r="S1057" s="64" t="s">
        <v>1464</v>
      </c>
      <c r="V1057" s="64"/>
      <c r="W1057" s="64"/>
    </row>
    <row r="1058" ht="12.75" customHeight="1">
      <c r="A1058" s="88" t="s">
        <v>5616</v>
      </c>
      <c r="B1058" s="64" t="s">
        <v>2300</v>
      </c>
      <c r="C1058" s="64" t="s">
        <v>1363</v>
      </c>
      <c r="D1058" s="64" t="s">
        <v>1211</v>
      </c>
      <c r="E1058" s="64" t="s">
        <v>1464</v>
      </c>
      <c r="F1058" s="64" t="s">
        <v>1464</v>
      </c>
      <c r="G1058" s="64" t="s">
        <v>819</v>
      </c>
      <c r="H1058" s="64" t="s">
        <v>4189</v>
      </c>
      <c r="I1058" s="64" t="s">
        <v>21</v>
      </c>
      <c r="J1058" s="64">
        <v>2000.0</v>
      </c>
      <c r="K1058" s="64">
        <v>60.0</v>
      </c>
      <c r="L1058" s="64" t="s">
        <v>23</v>
      </c>
      <c r="M1058" s="64" t="s">
        <v>35</v>
      </c>
      <c r="N1058" s="64" t="s">
        <v>821</v>
      </c>
      <c r="O1058" s="64" t="s">
        <v>5617</v>
      </c>
      <c r="P1058" s="64" t="s">
        <v>1464</v>
      </c>
      <c r="Q1058" s="64" t="s">
        <v>1673</v>
      </c>
      <c r="R1058" s="64" t="s">
        <v>1464</v>
      </c>
      <c r="S1058" s="64" t="s">
        <v>1464</v>
      </c>
      <c r="V1058" s="64"/>
      <c r="W1058" s="64"/>
    </row>
    <row r="1059" ht="12.75" customHeight="1">
      <c r="A1059" s="88" t="s">
        <v>5618</v>
      </c>
      <c r="B1059" s="64" t="s">
        <v>5619</v>
      </c>
      <c r="C1059" s="64" t="s">
        <v>1363</v>
      </c>
      <c r="D1059" s="64" t="s">
        <v>1211</v>
      </c>
      <c r="E1059" s="64" t="s">
        <v>1464</v>
      </c>
      <c r="F1059" s="64" t="s">
        <v>1464</v>
      </c>
      <c r="G1059" s="64" t="s">
        <v>819</v>
      </c>
      <c r="H1059" s="64" t="s">
        <v>4189</v>
      </c>
      <c r="I1059" s="64" t="s">
        <v>21</v>
      </c>
      <c r="J1059" s="64">
        <v>6000.0</v>
      </c>
      <c r="K1059" s="64">
        <v>82.0</v>
      </c>
      <c r="L1059" s="64" t="s">
        <v>23</v>
      </c>
      <c r="M1059" s="64" t="s">
        <v>23</v>
      </c>
      <c r="N1059" s="64" t="s">
        <v>821</v>
      </c>
      <c r="O1059" s="64" t="s">
        <v>5620</v>
      </c>
      <c r="P1059" s="64" t="s">
        <v>1464</v>
      </c>
      <c r="Q1059" s="64" t="s">
        <v>1596</v>
      </c>
      <c r="R1059" s="64" t="s">
        <v>1464</v>
      </c>
      <c r="S1059" s="64" t="s">
        <v>1464</v>
      </c>
      <c r="V1059" s="64"/>
      <c r="W1059" s="64"/>
    </row>
    <row r="1060" ht="12.75" customHeight="1">
      <c r="A1060" s="88" t="s">
        <v>5621</v>
      </c>
      <c r="B1060" s="64" t="s">
        <v>5622</v>
      </c>
      <c r="C1060" s="64" t="s">
        <v>1363</v>
      </c>
      <c r="D1060" s="64" t="s">
        <v>1211</v>
      </c>
      <c r="E1060" s="64" t="s">
        <v>1464</v>
      </c>
      <c r="F1060" s="64" t="s">
        <v>1464</v>
      </c>
      <c r="G1060" s="64" t="s">
        <v>819</v>
      </c>
      <c r="H1060" s="64" t="s">
        <v>4189</v>
      </c>
      <c r="I1060" s="64" t="s">
        <v>21</v>
      </c>
      <c r="J1060" s="64">
        <v>4800.0</v>
      </c>
      <c r="K1060" s="64">
        <v>78.0</v>
      </c>
      <c r="L1060" s="64" t="s">
        <v>23</v>
      </c>
      <c r="M1060" s="64" t="s">
        <v>23</v>
      </c>
      <c r="N1060" s="64" t="s">
        <v>821</v>
      </c>
      <c r="O1060" s="64" t="s">
        <v>5623</v>
      </c>
      <c r="P1060" s="64" t="s">
        <v>1464</v>
      </c>
      <c r="Q1060" s="64" t="s">
        <v>1519</v>
      </c>
      <c r="R1060" s="64" t="s">
        <v>1464</v>
      </c>
      <c r="S1060" s="64" t="s">
        <v>1464</v>
      </c>
      <c r="V1060" s="64"/>
      <c r="W1060" s="64"/>
    </row>
    <row r="1061" ht="12.75" customHeight="1">
      <c r="A1061" s="88" t="s">
        <v>5624</v>
      </c>
      <c r="B1061" s="64" t="s">
        <v>5625</v>
      </c>
      <c r="C1061" s="64" t="s">
        <v>1363</v>
      </c>
      <c r="D1061" s="64" t="s">
        <v>1211</v>
      </c>
      <c r="E1061" s="64" t="s">
        <v>3847</v>
      </c>
      <c r="F1061" s="64" t="s">
        <v>104</v>
      </c>
      <c r="G1061" s="64" t="s">
        <v>1464</v>
      </c>
      <c r="H1061" s="64" t="s">
        <v>4189</v>
      </c>
      <c r="I1061" s="64" t="s">
        <v>40</v>
      </c>
      <c r="J1061" s="64">
        <v>5200.0</v>
      </c>
      <c r="K1061" s="64">
        <v>77.0</v>
      </c>
      <c r="L1061" s="64" t="s">
        <v>23</v>
      </c>
      <c r="M1061" s="64" t="s">
        <v>35</v>
      </c>
      <c r="N1061" s="64" t="s">
        <v>35</v>
      </c>
      <c r="O1061" s="64" t="s">
        <v>5626</v>
      </c>
      <c r="P1061" s="64" t="s">
        <v>1464</v>
      </c>
      <c r="Q1061" s="64" t="s">
        <v>1491</v>
      </c>
      <c r="R1061" s="64" t="s">
        <v>1471</v>
      </c>
      <c r="S1061" s="64" t="s">
        <v>1471</v>
      </c>
      <c r="V1061" s="64"/>
      <c r="W1061" s="64"/>
    </row>
    <row r="1062" ht="12.75" customHeight="1">
      <c r="A1062" s="88" t="s">
        <v>5627</v>
      </c>
      <c r="B1062" s="64" t="s">
        <v>5142</v>
      </c>
      <c r="C1062" s="64" t="s">
        <v>1363</v>
      </c>
      <c r="D1062" s="64" t="s">
        <v>1211</v>
      </c>
      <c r="E1062" s="64" t="s">
        <v>1464</v>
      </c>
      <c r="F1062" s="64" t="s">
        <v>1464</v>
      </c>
      <c r="G1062" s="64" t="s">
        <v>857</v>
      </c>
      <c r="H1062" s="64" t="s">
        <v>4198</v>
      </c>
      <c r="I1062" s="64" t="s">
        <v>21</v>
      </c>
      <c r="J1062" s="64">
        <v>5700.0</v>
      </c>
      <c r="K1062" s="64">
        <v>82.0</v>
      </c>
      <c r="L1062" s="64" t="s">
        <v>23</v>
      </c>
      <c r="M1062" s="64" t="s">
        <v>23</v>
      </c>
      <c r="N1062" s="64" t="s">
        <v>1464</v>
      </c>
      <c r="O1062" s="64" t="s">
        <v>5628</v>
      </c>
      <c r="P1062" s="64" t="s">
        <v>1464</v>
      </c>
      <c r="Q1062" s="64" t="s">
        <v>1464</v>
      </c>
      <c r="R1062" s="64" t="s">
        <v>1464</v>
      </c>
      <c r="S1062" s="64" t="s">
        <v>1464</v>
      </c>
      <c r="V1062" s="64"/>
      <c r="W1062" s="64"/>
    </row>
    <row r="1063" ht="12.75" customHeight="1">
      <c r="A1063" s="88" t="s">
        <v>5629</v>
      </c>
      <c r="B1063" s="64" t="s">
        <v>5630</v>
      </c>
      <c r="C1063" s="64" t="s">
        <v>1363</v>
      </c>
      <c r="D1063" s="64" t="s">
        <v>1211</v>
      </c>
      <c r="E1063" s="64" t="s">
        <v>1606</v>
      </c>
      <c r="F1063" s="64" t="s">
        <v>856</v>
      </c>
      <c r="G1063" s="64" t="s">
        <v>1464</v>
      </c>
      <c r="H1063" s="64" t="s">
        <v>4198</v>
      </c>
      <c r="I1063" s="64" t="s">
        <v>40</v>
      </c>
      <c r="J1063" s="64">
        <v>5700.0</v>
      </c>
      <c r="K1063" s="64">
        <v>78.0</v>
      </c>
      <c r="L1063" s="64" t="s">
        <v>23</v>
      </c>
      <c r="M1063" s="64" t="s">
        <v>35</v>
      </c>
      <c r="N1063" s="64" t="s">
        <v>1464</v>
      </c>
      <c r="O1063" s="64" t="s">
        <v>5631</v>
      </c>
      <c r="P1063" s="64" t="s">
        <v>1464</v>
      </c>
      <c r="Q1063" s="64" t="s">
        <v>1464</v>
      </c>
      <c r="R1063" s="64" t="s">
        <v>1464</v>
      </c>
      <c r="S1063" s="64" t="s">
        <v>1464</v>
      </c>
      <c r="V1063" s="64"/>
      <c r="W1063" s="64"/>
    </row>
    <row r="1064" ht="12.75" customHeight="1">
      <c r="A1064" s="88" t="s">
        <v>5632</v>
      </c>
      <c r="B1064" s="64" t="s">
        <v>5633</v>
      </c>
      <c r="C1064" s="64" t="s">
        <v>1363</v>
      </c>
      <c r="D1064" s="64" t="s">
        <v>1211</v>
      </c>
      <c r="E1064" s="64" t="s">
        <v>1464</v>
      </c>
      <c r="F1064" s="64" t="s">
        <v>1464</v>
      </c>
      <c r="G1064" s="64" t="s">
        <v>819</v>
      </c>
      <c r="H1064" s="64" t="s">
        <v>4198</v>
      </c>
      <c r="I1064" s="64" t="s">
        <v>21</v>
      </c>
      <c r="J1064" s="64">
        <v>4700.0</v>
      </c>
      <c r="K1064" s="64">
        <v>74.0</v>
      </c>
      <c r="L1064" s="64" t="s">
        <v>23</v>
      </c>
      <c r="M1064" s="64" t="s">
        <v>23</v>
      </c>
      <c r="N1064" s="64" t="s">
        <v>35</v>
      </c>
      <c r="O1064" s="64" t="s">
        <v>5634</v>
      </c>
      <c r="P1064" s="64" t="s">
        <v>1464</v>
      </c>
      <c r="Q1064" s="64" t="s">
        <v>1555</v>
      </c>
      <c r="R1064" s="64" t="s">
        <v>1464</v>
      </c>
      <c r="S1064" s="64" t="s">
        <v>1464</v>
      </c>
      <c r="V1064" s="64"/>
      <c r="W1064" s="64"/>
    </row>
    <row r="1065" ht="12.75" customHeight="1">
      <c r="A1065" s="88" t="s">
        <v>5635</v>
      </c>
      <c r="B1065" s="64" t="s">
        <v>5636</v>
      </c>
      <c r="C1065" s="64" t="s">
        <v>1363</v>
      </c>
      <c r="D1065" s="64" t="s">
        <v>1211</v>
      </c>
      <c r="E1065" s="64" t="s">
        <v>1464</v>
      </c>
      <c r="F1065" s="64" t="s">
        <v>1464</v>
      </c>
      <c r="G1065" s="64" t="s">
        <v>819</v>
      </c>
      <c r="H1065" s="64" t="s">
        <v>4205</v>
      </c>
      <c r="I1065" s="64" t="s">
        <v>21</v>
      </c>
      <c r="J1065" s="64">
        <v>6150.0</v>
      </c>
      <c r="K1065" s="64">
        <v>83.0</v>
      </c>
      <c r="L1065" s="64" t="s">
        <v>23</v>
      </c>
      <c r="M1065" s="64" t="s">
        <v>35</v>
      </c>
      <c r="N1065" s="64" t="s">
        <v>35</v>
      </c>
      <c r="O1065" s="64" t="s">
        <v>5637</v>
      </c>
      <c r="P1065" s="64" t="s">
        <v>1464</v>
      </c>
      <c r="Q1065" s="64" t="s">
        <v>1519</v>
      </c>
      <c r="R1065" s="64" t="s">
        <v>1464</v>
      </c>
      <c r="S1065" s="64" t="s">
        <v>1464</v>
      </c>
      <c r="V1065" s="64"/>
      <c r="W1065" s="64"/>
    </row>
    <row r="1066" ht="12.75" customHeight="1">
      <c r="A1066" s="88" t="s">
        <v>5638</v>
      </c>
      <c r="B1066" s="64" t="s">
        <v>5375</v>
      </c>
      <c r="C1066" s="64" t="s">
        <v>1363</v>
      </c>
      <c r="D1066" s="64" t="s">
        <v>1211</v>
      </c>
      <c r="E1066" s="64" t="s">
        <v>3187</v>
      </c>
      <c r="F1066" s="64" t="s">
        <v>164</v>
      </c>
      <c r="G1066" s="64" t="s">
        <v>1464</v>
      </c>
      <c r="H1066" s="64" t="s">
        <v>4205</v>
      </c>
      <c r="I1066" s="64" t="s">
        <v>40</v>
      </c>
      <c r="J1066" s="64">
        <v>5100.0</v>
      </c>
      <c r="K1066" s="64">
        <v>76.0</v>
      </c>
      <c r="L1066" s="64" t="s">
        <v>23</v>
      </c>
      <c r="M1066" s="64" t="s">
        <v>23</v>
      </c>
      <c r="N1066" s="64" t="s">
        <v>821</v>
      </c>
      <c r="O1066" s="64" t="s">
        <v>5639</v>
      </c>
      <c r="P1066" s="64" t="s">
        <v>1464</v>
      </c>
      <c r="Q1066" s="64" t="s">
        <v>1572</v>
      </c>
      <c r="R1066" s="64" t="s">
        <v>1471</v>
      </c>
      <c r="S1066" s="64" t="s">
        <v>1471</v>
      </c>
      <c r="V1066" s="64"/>
      <c r="W1066" s="64"/>
    </row>
    <row r="1067" ht="12.75" customHeight="1">
      <c r="A1067" s="88" t="s">
        <v>5640</v>
      </c>
      <c r="B1067" s="64" t="s">
        <v>1934</v>
      </c>
      <c r="C1067" s="64" t="s">
        <v>1363</v>
      </c>
      <c r="D1067" s="64" t="s">
        <v>1211</v>
      </c>
      <c r="E1067" s="64" t="s">
        <v>1464</v>
      </c>
      <c r="F1067" s="64" t="s">
        <v>1464</v>
      </c>
      <c r="G1067" s="64" t="s">
        <v>819</v>
      </c>
      <c r="H1067" s="64" t="s">
        <v>4205</v>
      </c>
      <c r="I1067" s="64" t="s">
        <v>21</v>
      </c>
      <c r="J1067" s="64">
        <v>4000.0</v>
      </c>
      <c r="K1067" s="64">
        <v>70.0</v>
      </c>
      <c r="L1067" s="64" t="s">
        <v>23</v>
      </c>
      <c r="M1067" s="64" t="s">
        <v>23</v>
      </c>
      <c r="N1067" s="64" t="s">
        <v>821</v>
      </c>
      <c r="O1067" s="64" t="s">
        <v>5641</v>
      </c>
      <c r="P1067" s="64" t="s">
        <v>1464</v>
      </c>
      <c r="Q1067" s="64" t="s">
        <v>1551</v>
      </c>
      <c r="R1067" s="64" t="s">
        <v>1471</v>
      </c>
      <c r="S1067" s="64" t="s">
        <v>1471</v>
      </c>
      <c r="V1067" s="64"/>
      <c r="W1067" s="64"/>
    </row>
    <row r="1068" ht="12.75" customHeight="1">
      <c r="A1068" s="88" t="s">
        <v>5642</v>
      </c>
      <c r="B1068" s="64" t="s">
        <v>5643</v>
      </c>
      <c r="C1068" s="64" t="s">
        <v>1363</v>
      </c>
      <c r="D1068" s="64" t="s">
        <v>1211</v>
      </c>
      <c r="E1068" s="64" t="s">
        <v>1862</v>
      </c>
      <c r="F1068" s="64" t="s">
        <v>845</v>
      </c>
      <c r="G1068" s="64" t="s">
        <v>1464</v>
      </c>
      <c r="H1068" s="64" t="s">
        <v>4205</v>
      </c>
      <c r="I1068" s="64" t="s">
        <v>40</v>
      </c>
      <c r="J1068" s="64">
        <v>5500.0</v>
      </c>
      <c r="K1068" s="64">
        <v>80.0</v>
      </c>
      <c r="L1068" s="64" t="s">
        <v>23</v>
      </c>
      <c r="M1068" s="64" t="s">
        <v>35</v>
      </c>
      <c r="N1068" s="64" t="s">
        <v>35</v>
      </c>
      <c r="O1068" s="64" t="s">
        <v>5644</v>
      </c>
      <c r="P1068" s="64" t="s">
        <v>1464</v>
      </c>
      <c r="Q1068" s="64" t="s">
        <v>1470</v>
      </c>
      <c r="R1068" s="64" t="s">
        <v>1471</v>
      </c>
      <c r="S1068" s="64" t="s">
        <v>1471</v>
      </c>
      <c r="V1068" s="64"/>
      <c r="W1068" s="64"/>
    </row>
    <row r="1069" ht="12.75" customHeight="1">
      <c r="A1069" s="88" t="s">
        <v>5645</v>
      </c>
      <c r="B1069" s="64" t="s">
        <v>5377</v>
      </c>
      <c r="C1069" s="64" t="s">
        <v>1363</v>
      </c>
      <c r="D1069" s="64" t="s">
        <v>1211</v>
      </c>
      <c r="E1069" s="64" t="s">
        <v>3187</v>
      </c>
      <c r="F1069" s="64" t="s">
        <v>164</v>
      </c>
      <c r="G1069" s="64" t="s">
        <v>1464</v>
      </c>
      <c r="H1069" s="64" t="s">
        <v>4205</v>
      </c>
      <c r="I1069" s="64" t="s">
        <v>40</v>
      </c>
      <c r="J1069" s="64">
        <v>2000.0</v>
      </c>
      <c r="K1069" s="64">
        <v>60.0</v>
      </c>
      <c r="L1069" s="64" t="s">
        <v>23</v>
      </c>
      <c r="M1069" s="64" t="s">
        <v>23</v>
      </c>
      <c r="N1069" s="64" t="s">
        <v>35</v>
      </c>
      <c r="O1069" s="64" t="s">
        <v>5646</v>
      </c>
      <c r="P1069" s="64" t="s">
        <v>1464</v>
      </c>
      <c r="Q1069" s="64" t="s">
        <v>1692</v>
      </c>
      <c r="R1069" s="64" t="s">
        <v>1471</v>
      </c>
      <c r="S1069" s="64" t="s">
        <v>1497</v>
      </c>
      <c r="V1069" s="64"/>
      <c r="W1069" s="64"/>
    </row>
    <row r="1070" ht="12.75" customHeight="1">
      <c r="A1070" s="88" t="s">
        <v>5647</v>
      </c>
      <c r="B1070" s="64" t="s">
        <v>2643</v>
      </c>
      <c r="C1070" s="64" t="s">
        <v>1363</v>
      </c>
      <c r="D1070" s="64" t="s">
        <v>1211</v>
      </c>
      <c r="E1070" s="64" t="s">
        <v>1464</v>
      </c>
      <c r="F1070" s="64" t="s">
        <v>1464</v>
      </c>
      <c r="G1070" s="64" t="s">
        <v>819</v>
      </c>
      <c r="H1070" s="64" t="s">
        <v>4205</v>
      </c>
      <c r="I1070" s="64" t="s">
        <v>21</v>
      </c>
      <c r="J1070" s="64">
        <v>4600.0</v>
      </c>
      <c r="K1070" s="64">
        <v>72.0</v>
      </c>
      <c r="L1070" s="64" t="s">
        <v>23</v>
      </c>
      <c r="M1070" s="64" t="s">
        <v>23</v>
      </c>
      <c r="N1070" s="64" t="s">
        <v>35</v>
      </c>
      <c r="O1070" s="64" t="s">
        <v>5648</v>
      </c>
      <c r="P1070" s="64" t="s">
        <v>1464</v>
      </c>
      <c r="Q1070" s="64" t="s">
        <v>1519</v>
      </c>
      <c r="R1070" s="64" t="s">
        <v>1464</v>
      </c>
      <c r="S1070" s="64" t="s">
        <v>1464</v>
      </c>
      <c r="V1070" s="64"/>
      <c r="W1070" s="64"/>
    </row>
    <row r="1071" ht="12.75" customHeight="1">
      <c r="A1071" s="88" t="s">
        <v>5649</v>
      </c>
      <c r="B1071" s="64" t="s">
        <v>3517</v>
      </c>
      <c r="C1071" s="64" t="s">
        <v>1363</v>
      </c>
      <c r="D1071" s="64" t="s">
        <v>1211</v>
      </c>
      <c r="E1071" s="64" t="s">
        <v>1464</v>
      </c>
      <c r="F1071" s="64" t="s">
        <v>1464</v>
      </c>
      <c r="G1071" s="64" t="s">
        <v>819</v>
      </c>
      <c r="H1071" s="64" t="s">
        <v>4213</v>
      </c>
      <c r="I1071" s="64" t="s">
        <v>21</v>
      </c>
      <c r="J1071" s="64">
        <v>4700.0</v>
      </c>
      <c r="K1071" s="64">
        <v>77.0</v>
      </c>
      <c r="L1071" s="64" t="s">
        <v>23</v>
      </c>
      <c r="M1071" s="64" t="s">
        <v>35</v>
      </c>
      <c r="N1071" s="64" t="s">
        <v>35</v>
      </c>
      <c r="O1071" s="64" t="s">
        <v>5650</v>
      </c>
      <c r="P1071" s="64" t="s">
        <v>1464</v>
      </c>
      <c r="Q1071" s="64" t="s">
        <v>1519</v>
      </c>
      <c r="R1071" s="64" t="s">
        <v>1464</v>
      </c>
      <c r="S1071" s="64" t="s">
        <v>1464</v>
      </c>
      <c r="V1071" s="64"/>
      <c r="W1071" s="64"/>
    </row>
    <row r="1072" ht="12.75" customHeight="1">
      <c r="A1072" s="88" t="s">
        <v>5651</v>
      </c>
      <c r="B1072" s="64" t="s">
        <v>3751</v>
      </c>
      <c r="C1072" s="64" t="s">
        <v>1363</v>
      </c>
      <c r="D1072" s="64" t="s">
        <v>1211</v>
      </c>
      <c r="E1072" s="64" t="s">
        <v>2838</v>
      </c>
      <c r="F1072" s="64" t="s">
        <v>886</v>
      </c>
      <c r="G1072" s="64" t="s">
        <v>1464</v>
      </c>
      <c r="H1072" s="64" t="s">
        <v>4213</v>
      </c>
      <c r="I1072" s="64" t="s">
        <v>40</v>
      </c>
      <c r="J1072" s="64">
        <v>3700.0</v>
      </c>
      <c r="K1072" s="64">
        <v>72.0</v>
      </c>
      <c r="L1072" s="64" t="s">
        <v>23</v>
      </c>
      <c r="M1072" s="64" t="s">
        <v>23</v>
      </c>
      <c r="N1072" s="64" t="s">
        <v>35</v>
      </c>
      <c r="O1072" s="64" t="s">
        <v>5652</v>
      </c>
      <c r="P1072" s="64" t="s">
        <v>1464</v>
      </c>
      <c r="Q1072" s="64" t="s">
        <v>2847</v>
      </c>
      <c r="R1072" s="64" t="s">
        <v>1464</v>
      </c>
      <c r="S1072" s="64" t="s">
        <v>1464</v>
      </c>
      <c r="V1072" s="64"/>
      <c r="W1072" s="64"/>
    </row>
    <row r="1073" ht="12.75" customHeight="1">
      <c r="A1073" s="88" t="s">
        <v>5653</v>
      </c>
      <c r="B1073" s="64" t="s">
        <v>2639</v>
      </c>
      <c r="C1073" s="64" t="s">
        <v>1363</v>
      </c>
      <c r="D1073" s="64" t="s">
        <v>1211</v>
      </c>
      <c r="E1073" s="64" t="s">
        <v>1464</v>
      </c>
      <c r="F1073" s="64" t="s">
        <v>1464</v>
      </c>
      <c r="G1073" s="64" t="s">
        <v>819</v>
      </c>
      <c r="H1073" s="64" t="s">
        <v>4213</v>
      </c>
      <c r="I1073" s="64" t="s">
        <v>21</v>
      </c>
      <c r="J1073" s="64">
        <v>4600.0</v>
      </c>
      <c r="K1073" s="64">
        <v>72.0</v>
      </c>
      <c r="L1073" s="64" t="s">
        <v>23</v>
      </c>
      <c r="M1073" s="64" t="s">
        <v>23</v>
      </c>
      <c r="N1073" s="64" t="s">
        <v>814</v>
      </c>
      <c r="O1073" s="64" t="s">
        <v>5654</v>
      </c>
      <c r="P1073" s="64" t="s">
        <v>1464</v>
      </c>
      <c r="Q1073" s="64" t="s">
        <v>1555</v>
      </c>
      <c r="R1073" s="64" t="s">
        <v>1464</v>
      </c>
      <c r="S1073" s="64" t="s">
        <v>1464</v>
      </c>
      <c r="V1073" s="64"/>
      <c r="W1073" s="64"/>
    </row>
    <row r="1074" ht="12.75" customHeight="1">
      <c r="A1074" s="88" t="s">
        <v>5655</v>
      </c>
      <c r="B1074" s="64" t="s">
        <v>2089</v>
      </c>
      <c r="C1074" s="64" t="s">
        <v>1363</v>
      </c>
      <c r="D1074" s="64" t="s">
        <v>1211</v>
      </c>
      <c r="E1074" s="64" t="s">
        <v>1464</v>
      </c>
      <c r="F1074" s="64" t="s">
        <v>1464</v>
      </c>
      <c r="G1074" s="64" t="s">
        <v>819</v>
      </c>
      <c r="H1074" s="64" t="s">
        <v>4213</v>
      </c>
      <c r="I1074" s="64" t="s">
        <v>21</v>
      </c>
      <c r="J1074" s="64">
        <v>3300.0</v>
      </c>
      <c r="K1074" s="64">
        <v>68.0</v>
      </c>
      <c r="L1074" s="64" t="s">
        <v>23</v>
      </c>
      <c r="M1074" s="64" t="s">
        <v>23</v>
      </c>
      <c r="N1074" s="64" t="s">
        <v>814</v>
      </c>
      <c r="O1074" s="64" t="s">
        <v>5656</v>
      </c>
      <c r="P1074" s="64" t="s">
        <v>1464</v>
      </c>
      <c r="Q1074" s="64" t="s">
        <v>1524</v>
      </c>
      <c r="R1074" s="64" t="s">
        <v>1464</v>
      </c>
      <c r="S1074" s="64" t="s">
        <v>1464</v>
      </c>
      <c r="V1074" s="64"/>
      <c r="W1074" s="64"/>
    </row>
    <row r="1075" ht="12.75" customHeight="1">
      <c r="A1075" s="88">
        <v>103.0</v>
      </c>
      <c r="B1075" s="64"/>
      <c r="C1075" s="64" t="s">
        <v>1363</v>
      </c>
      <c r="D1075" s="64" t="s">
        <v>1211</v>
      </c>
      <c r="E1075" s="64" t="s">
        <v>1464</v>
      </c>
      <c r="F1075" s="64" t="s">
        <v>1464</v>
      </c>
      <c r="G1075" s="64" t="s">
        <v>819</v>
      </c>
      <c r="H1075" s="64" t="s">
        <v>4213</v>
      </c>
      <c r="I1075" s="64" t="s">
        <v>21</v>
      </c>
      <c r="J1075" s="64"/>
      <c r="K1075" s="64"/>
      <c r="L1075" s="64"/>
      <c r="M1075" s="64"/>
      <c r="N1075" s="64"/>
      <c r="O1075" s="64"/>
      <c r="P1075" s="64"/>
      <c r="Q1075" s="64"/>
      <c r="R1075" s="64"/>
      <c r="S1075" s="64"/>
      <c r="V1075" s="64"/>
      <c r="W1075" s="64"/>
    </row>
    <row r="1076" ht="12.75" customHeight="1">
      <c r="A1076" s="88">
        <v>104.0</v>
      </c>
      <c r="B1076" s="64"/>
      <c r="C1076" s="64" t="s">
        <v>1363</v>
      </c>
      <c r="D1076" s="64" t="s">
        <v>1211</v>
      </c>
      <c r="E1076" s="64" t="s">
        <v>1464</v>
      </c>
      <c r="F1076" s="64" t="s">
        <v>104</v>
      </c>
      <c r="G1076" s="64"/>
      <c r="H1076" s="64" t="s">
        <v>4213</v>
      </c>
      <c r="I1076" s="64" t="s">
        <v>40</v>
      </c>
      <c r="J1076" s="64">
        <v>6200.0</v>
      </c>
      <c r="K1076" s="64">
        <v>83.0</v>
      </c>
      <c r="L1076" s="64"/>
      <c r="M1076" s="64"/>
      <c r="N1076" s="64"/>
      <c r="O1076" s="64"/>
      <c r="P1076" s="64"/>
      <c r="Q1076" s="64"/>
      <c r="R1076" s="64"/>
      <c r="S1076" s="64"/>
      <c r="V1076" s="89"/>
      <c r="W1076" s="89"/>
    </row>
    <row r="1077" ht="12.75" customHeight="1">
      <c r="A1077" s="88">
        <v>105.0</v>
      </c>
      <c r="B1077" s="64"/>
      <c r="C1077" s="64" t="s">
        <v>1363</v>
      </c>
      <c r="D1077" s="64" t="s">
        <v>1211</v>
      </c>
      <c r="E1077" s="64" t="s">
        <v>1464</v>
      </c>
      <c r="F1077" s="64" t="s">
        <v>104</v>
      </c>
      <c r="G1077" s="64"/>
      <c r="H1077" s="64" t="s">
        <v>4213</v>
      </c>
      <c r="I1077" s="64" t="s">
        <v>40</v>
      </c>
      <c r="J1077" s="64">
        <v>5100.0</v>
      </c>
      <c r="K1077" s="64">
        <v>74.0</v>
      </c>
      <c r="L1077" s="64"/>
      <c r="M1077" s="64"/>
      <c r="N1077" s="64"/>
      <c r="O1077" s="64"/>
      <c r="P1077" s="64"/>
      <c r="Q1077" s="64"/>
      <c r="R1077" s="64"/>
      <c r="S1077" s="64"/>
      <c r="V1077" s="89"/>
      <c r="W1077" s="89"/>
    </row>
    <row r="1078" ht="12.75" customHeight="1">
      <c r="A1078" s="88">
        <v>106.0</v>
      </c>
      <c r="B1078" s="64"/>
      <c r="C1078" s="64" t="s">
        <v>1363</v>
      </c>
      <c r="D1078" s="64" t="s">
        <v>1211</v>
      </c>
      <c r="E1078" s="64" t="s">
        <v>1464</v>
      </c>
      <c r="F1078" s="64" t="s">
        <v>845</v>
      </c>
      <c r="G1078" s="64"/>
      <c r="H1078" s="64" t="s">
        <v>4213</v>
      </c>
      <c r="I1078" s="64" t="s">
        <v>40</v>
      </c>
      <c r="J1078" s="64">
        <v>2100.0</v>
      </c>
      <c r="K1078" s="64">
        <v>60.0</v>
      </c>
      <c r="L1078" s="64"/>
      <c r="M1078" s="64"/>
      <c r="N1078" s="64"/>
      <c r="O1078" s="64"/>
      <c r="P1078" s="64"/>
      <c r="Q1078" s="64"/>
      <c r="R1078" s="64"/>
      <c r="S1078" s="64"/>
      <c r="V1078" s="89"/>
      <c r="W1078" s="89"/>
    </row>
    <row r="1079" ht="12.75" customHeight="1">
      <c r="A1079" s="88">
        <v>111.0</v>
      </c>
      <c r="B1079" s="64"/>
      <c r="C1079" s="64" t="s">
        <v>1363</v>
      </c>
      <c r="D1079" s="64" t="s">
        <v>1211</v>
      </c>
      <c r="E1079" s="64" t="s">
        <v>1464</v>
      </c>
      <c r="F1079" s="64" t="s">
        <v>855</v>
      </c>
      <c r="G1079" s="64"/>
      <c r="H1079" s="64" t="s">
        <v>4213</v>
      </c>
      <c r="I1079" s="64" t="s">
        <v>40</v>
      </c>
      <c r="J1079" s="64">
        <v>2000.0</v>
      </c>
      <c r="K1079" s="64">
        <v>53.0</v>
      </c>
      <c r="L1079" s="64"/>
      <c r="M1079" s="64"/>
      <c r="N1079" s="64"/>
      <c r="O1079" s="64"/>
      <c r="P1079" s="64"/>
      <c r="Q1079" s="64"/>
      <c r="R1079" s="64"/>
      <c r="S1079" s="64"/>
      <c r="V1079" s="89"/>
      <c r="W1079" s="89"/>
    </row>
    <row r="1080" ht="12.75" customHeight="1">
      <c r="A1080" s="88">
        <v>112.0</v>
      </c>
      <c r="B1080" s="64"/>
      <c r="C1080" s="64" t="s">
        <v>1363</v>
      </c>
      <c r="D1080" s="64" t="s">
        <v>1211</v>
      </c>
      <c r="E1080" s="64" t="s">
        <v>1464</v>
      </c>
      <c r="F1080" s="64" t="s">
        <v>343</v>
      </c>
      <c r="G1080" s="64"/>
      <c r="H1080" s="64" t="s">
        <v>4213</v>
      </c>
      <c r="I1080" s="64" t="s">
        <v>40</v>
      </c>
      <c r="J1080" s="64">
        <v>4800.0</v>
      </c>
      <c r="K1080" s="64">
        <v>75.0</v>
      </c>
      <c r="L1080" s="64"/>
      <c r="M1080" s="64"/>
      <c r="N1080" s="64"/>
      <c r="O1080" s="64"/>
      <c r="P1080" s="64"/>
      <c r="Q1080" s="64"/>
      <c r="R1080" s="64"/>
      <c r="S1080" s="64"/>
      <c r="V1080" s="89"/>
      <c r="W1080" s="89"/>
    </row>
    <row r="1081" ht="12.75" customHeight="1">
      <c r="A1081" s="88">
        <v>113.0</v>
      </c>
      <c r="B1081" s="64"/>
      <c r="C1081" s="64" t="s">
        <v>1363</v>
      </c>
      <c r="D1081" s="64" t="s">
        <v>1211</v>
      </c>
      <c r="E1081" s="64" t="s">
        <v>1464</v>
      </c>
      <c r="F1081" s="64" t="s">
        <v>104</v>
      </c>
      <c r="G1081" s="64"/>
      <c r="H1081" s="64" t="s">
        <v>4213</v>
      </c>
      <c r="I1081" s="64" t="s">
        <v>21</v>
      </c>
      <c r="J1081" s="64">
        <v>6400.0</v>
      </c>
      <c r="K1081" s="64">
        <v>84.0</v>
      </c>
      <c r="L1081" s="64"/>
      <c r="M1081" s="64"/>
      <c r="N1081" s="64"/>
      <c r="O1081" s="64"/>
      <c r="P1081" s="64"/>
      <c r="Q1081" s="64"/>
      <c r="R1081" s="64"/>
      <c r="S1081" s="64"/>
      <c r="V1081" s="89"/>
      <c r="W1081" s="89"/>
    </row>
    <row r="1082" ht="12.75" customHeight="1">
      <c r="A1082" s="88">
        <v>114.0</v>
      </c>
      <c r="B1082" s="64"/>
      <c r="C1082" s="64" t="s">
        <v>1363</v>
      </c>
      <c r="D1082" s="64" t="s">
        <v>1211</v>
      </c>
      <c r="E1082" s="64" t="s">
        <v>1464</v>
      </c>
      <c r="G1082" s="64" t="s">
        <v>819</v>
      </c>
      <c r="H1082" s="64" t="s">
        <v>4213</v>
      </c>
      <c r="I1082" s="64" t="s">
        <v>40</v>
      </c>
      <c r="J1082" s="64">
        <v>4100.0</v>
      </c>
      <c r="K1082" s="64">
        <v>72.0</v>
      </c>
      <c r="L1082" s="64"/>
      <c r="M1082" s="64"/>
      <c r="N1082" s="64"/>
      <c r="O1082" s="64"/>
      <c r="P1082" s="64"/>
      <c r="Q1082" s="64"/>
      <c r="R1082" s="64"/>
      <c r="S1082" s="64"/>
      <c r="V1082" s="89"/>
      <c r="W1082" s="89"/>
    </row>
    <row r="1083" ht="12.75" customHeight="1">
      <c r="A1083" s="88">
        <v>115.0</v>
      </c>
      <c r="B1083" s="64"/>
      <c r="C1083" s="64" t="s">
        <v>1363</v>
      </c>
      <c r="D1083" s="64" t="s">
        <v>1211</v>
      </c>
      <c r="E1083" s="64" t="s">
        <v>1464</v>
      </c>
      <c r="F1083" s="64" t="s">
        <v>845</v>
      </c>
      <c r="G1083" s="64" t="s">
        <v>819</v>
      </c>
      <c r="H1083" s="64" t="s">
        <v>4213</v>
      </c>
      <c r="I1083" s="64" t="s">
        <v>21</v>
      </c>
      <c r="J1083" s="64">
        <v>5100.0</v>
      </c>
      <c r="K1083" s="64">
        <v>77.0</v>
      </c>
      <c r="L1083" s="64"/>
      <c r="M1083" s="64"/>
      <c r="N1083" s="64"/>
      <c r="O1083" s="64"/>
      <c r="P1083" s="64"/>
      <c r="Q1083" s="64"/>
      <c r="R1083" s="64"/>
      <c r="S1083" s="64"/>
      <c r="V1083" s="89"/>
      <c r="W1083" s="89"/>
    </row>
    <row r="1084" ht="12.75" customHeight="1">
      <c r="A1084" s="88">
        <v>116.0</v>
      </c>
      <c r="B1084" s="64"/>
      <c r="C1084" s="64" t="s">
        <v>1363</v>
      </c>
      <c r="D1084" s="64" t="s">
        <v>1211</v>
      </c>
      <c r="E1084" s="64" t="s">
        <v>1464</v>
      </c>
      <c r="F1084" s="64"/>
      <c r="G1084" s="64" t="s">
        <v>819</v>
      </c>
      <c r="H1084" s="64" t="s">
        <v>4213</v>
      </c>
      <c r="I1084" s="64" t="s">
        <v>40</v>
      </c>
      <c r="J1084" s="64">
        <v>5100.0</v>
      </c>
      <c r="K1084" s="64">
        <v>79.0</v>
      </c>
      <c r="L1084" s="64"/>
      <c r="M1084" s="64"/>
      <c r="N1084" s="64"/>
      <c r="O1084" s="64"/>
      <c r="P1084" s="64"/>
      <c r="Q1084" s="64"/>
      <c r="R1084" s="64"/>
      <c r="S1084" s="64"/>
      <c r="V1084" s="89"/>
      <c r="W1084" s="89"/>
    </row>
    <row r="1085" ht="12.75" customHeight="1">
      <c r="A1085" s="88">
        <v>107.0</v>
      </c>
      <c r="B1085" s="64"/>
      <c r="C1085" s="64" t="s">
        <v>1363</v>
      </c>
      <c r="D1085" s="64" t="s">
        <v>1211</v>
      </c>
      <c r="E1085" s="64" t="s">
        <v>1464</v>
      </c>
      <c r="F1085" s="64" t="s">
        <v>1464</v>
      </c>
      <c r="G1085" s="64" t="s">
        <v>819</v>
      </c>
      <c r="H1085" s="82">
        <v>41091.0</v>
      </c>
      <c r="I1085" s="64" t="s">
        <v>21</v>
      </c>
      <c r="J1085" s="64">
        <v>5500.0</v>
      </c>
      <c r="K1085" s="64">
        <v>80.0</v>
      </c>
      <c r="L1085" s="64"/>
      <c r="M1085" s="64"/>
      <c r="N1085" s="64"/>
      <c r="O1085" s="64"/>
      <c r="P1085" s="64"/>
      <c r="Q1085" s="64"/>
      <c r="R1085" s="64"/>
      <c r="S1085" s="64"/>
      <c r="V1085" s="89"/>
      <c r="W1085" s="89"/>
    </row>
    <row r="1086" ht="12.75" customHeight="1">
      <c r="A1086" s="88">
        <v>108.0</v>
      </c>
      <c r="B1086" s="64"/>
      <c r="C1086" s="64" t="s">
        <v>1363</v>
      </c>
      <c r="D1086" s="64" t="s">
        <v>1211</v>
      </c>
      <c r="E1086" s="64" t="s">
        <v>1464</v>
      </c>
      <c r="F1086" s="64" t="s">
        <v>1464</v>
      </c>
      <c r="G1086" s="64" t="s">
        <v>819</v>
      </c>
      <c r="H1086" s="82">
        <v>41091.0</v>
      </c>
      <c r="I1086" s="64" t="s">
        <v>21</v>
      </c>
      <c r="J1086" s="64">
        <v>2400.0</v>
      </c>
      <c r="K1086" s="64">
        <v>59.0</v>
      </c>
      <c r="L1086" s="64"/>
      <c r="M1086" s="64"/>
      <c r="N1086" s="64"/>
      <c r="O1086" s="64"/>
      <c r="P1086" s="64"/>
      <c r="Q1086" s="64"/>
      <c r="R1086" s="64"/>
      <c r="S1086" s="64"/>
      <c r="V1086" s="89"/>
      <c r="W1086" s="89"/>
    </row>
    <row r="1087" ht="12.75" customHeight="1">
      <c r="A1087" s="88">
        <v>109.0</v>
      </c>
      <c r="B1087" s="64"/>
      <c r="C1087" s="64" t="s">
        <v>1363</v>
      </c>
      <c r="D1087" s="64" t="s">
        <v>1211</v>
      </c>
      <c r="E1087" s="64" t="s">
        <v>1464</v>
      </c>
      <c r="F1087" s="64" t="s">
        <v>343</v>
      </c>
      <c r="G1087" s="64"/>
      <c r="H1087" s="82">
        <v>41091.0</v>
      </c>
      <c r="I1087" s="64" t="s">
        <v>40</v>
      </c>
      <c r="J1087" s="64">
        <v>2100.0</v>
      </c>
      <c r="K1087" s="64">
        <v>52.0</v>
      </c>
      <c r="L1087" s="64"/>
      <c r="M1087" s="64"/>
      <c r="N1087" s="64"/>
      <c r="O1087" s="64"/>
      <c r="P1087" s="64"/>
      <c r="Q1087" s="64"/>
      <c r="R1087" s="64"/>
      <c r="S1087" s="64"/>
      <c r="V1087" s="89"/>
      <c r="W1087" s="89"/>
    </row>
    <row r="1088" ht="12.75" customHeight="1">
      <c r="A1088" s="88">
        <v>110.0</v>
      </c>
      <c r="B1088" s="64"/>
      <c r="C1088" s="64" t="s">
        <v>1363</v>
      </c>
      <c r="D1088" s="64" t="s">
        <v>1211</v>
      </c>
      <c r="E1088" s="64" t="s">
        <v>1464</v>
      </c>
      <c r="F1088" s="64" t="s">
        <v>1464</v>
      </c>
      <c r="G1088" s="64" t="s">
        <v>819</v>
      </c>
      <c r="H1088" s="82">
        <v>41091.0</v>
      </c>
      <c r="I1088" s="64" t="s">
        <v>21</v>
      </c>
      <c r="J1088" s="64">
        <v>4700.0</v>
      </c>
      <c r="K1088" s="64">
        <v>53.0</v>
      </c>
      <c r="L1088" s="64"/>
      <c r="M1088" s="64"/>
      <c r="N1088" s="64"/>
      <c r="O1088" s="64"/>
      <c r="P1088" s="64"/>
      <c r="Q1088" s="64"/>
      <c r="R1088" s="64"/>
      <c r="S1088" s="64"/>
      <c r="V1088" s="89"/>
      <c r="W1088" s="89"/>
    </row>
    <row r="1089" ht="12.75" customHeight="1">
      <c r="A1089" s="88">
        <v>117.0</v>
      </c>
      <c r="B1089" s="64"/>
      <c r="C1089" s="64" t="s">
        <v>1363</v>
      </c>
      <c r="D1089" s="64" t="s">
        <v>1211</v>
      </c>
      <c r="E1089" s="64"/>
      <c r="F1089" s="64"/>
      <c r="G1089" s="64" t="s">
        <v>819</v>
      </c>
      <c r="H1089" s="82">
        <v>41091.0</v>
      </c>
      <c r="I1089" s="64"/>
      <c r="J1089" s="64">
        <v>3000.0</v>
      </c>
      <c r="K1089" s="64">
        <v>66.0</v>
      </c>
      <c r="L1089" s="64"/>
      <c r="M1089" s="64"/>
      <c r="N1089" s="64"/>
      <c r="O1089" s="64"/>
      <c r="P1089" s="64"/>
      <c r="Q1089" s="64"/>
      <c r="R1089" s="64"/>
      <c r="S1089" s="64"/>
      <c r="V1089" s="89"/>
      <c r="W1089" s="89"/>
    </row>
    <row r="1090" ht="12.75" customHeight="1">
      <c r="A1090" s="88">
        <v>118.0</v>
      </c>
      <c r="B1090" s="64"/>
      <c r="C1090" s="64" t="s">
        <v>1363</v>
      </c>
      <c r="D1090" s="64" t="s">
        <v>1211</v>
      </c>
      <c r="E1090" s="64"/>
      <c r="F1090" s="64" t="s">
        <v>164</v>
      </c>
      <c r="G1090" s="64"/>
      <c r="H1090" s="82">
        <v>41091.0</v>
      </c>
      <c r="I1090" s="64"/>
      <c r="J1090" s="64">
        <v>3500.0</v>
      </c>
      <c r="K1090" s="64">
        <v>72.0</v>
      </c>
      <c r="L1090" s="64"/>
      <c r="M1090" s="64"/>
      <c r="N1090" s="64"/>
      <c r="O1090" s="64"/>
      <c r="P1090" s="64"/>
      <c r="Q1090" s="64"/>
      <c r="R1090" s="64"/>
      <c r="S1090" s="64"/>
      <c r="V1090" s="89"/>
      <c r="W1090" s="89"/>
    </row>
    <row r="1091" ht="12.75" customHeight="1">
      <c r="A1091" s="64">
        <v>1120.0</v>
      </c>
      <c r="B1091" s="64"/>
      <c r="C1091" s="64" t="s">
        <v>1363</v>
      </c>
      <c r="D1091" s="64" t="s">
        <v>1211</v>
      </c>
      <c r="E1091" s="64" t="s">
        <v>1464</v>
      </c>
      <c r="F1091" s="64" t="s">
        <v>1464</v>
      </c>
      <c r="G1091" s="64" t="s">
        <v>819</v>
      </c>
      <c r="H1091" s="64" t="s">
        <v>4229</v>
      </c>
      <c r="I1091" s="64" t="s">
        <v>21</v>
      </c>
      <c r="J1091" s="64">
        <v>4400.0</v>
      </c>
      <c r="K1091" s="64">
        <v>77.0</v>
      </c>
      <c r="L1091" s="64" t="s">
        <v>23</v>
      </c>
      <c r="M1091" s="64" t="s">
        <v>23</v>
      </c>
      <c r="N1091" s="64" t="s">
        <v>35</v>
      </c>
      <c r="O1091" s="64"/>
      <c r="P1091" s="64" t="s">
        <v>1464</v>
      </c>
      <c r="Q1091" s="64"/>
      <c r="R1091" s="64"/>
      <c r="S1091" s="64"/>
      <c r="V1091" s="89"/>
      <c r="W1091" s="89"/>
    </row>
    <row r="1092" ht="12.75" customHeight="1">
      <c r="A1092" s="64" t="s">
        <v>5657</v>
      </c>
      <c r="B1092" s="64" t="s">
        <v>5658</v>
      </c>
      <c r="C1092" s="64" t="s">
        <v>1363</v>
      </c>
      <c r="D1092" s="64" t="s">
        <v>1211</v>
      </c>
      <c r="E1092" s="64" t="s">
        <v>1464</v>
      </c>
      <c r="F1092" s="64" t="s">
        <v>1464</v>
      </c>
      <c r="G1092" s="64" t="s">
        <v>819</v>
      </c>
      <c r="H1092" s="64" t="s">
        <v>4229</v>
      </c>
      <c r="I1092" s="64" t="s">
        <v>21</v>
      </c>
      <c r="J1092" s="64">
        <v>2000.0</v>
      </c>
      <c r="K1092" s="64">
        <v>60.0</v>
      </c>
      <c r="L1092" s="64" t="s">
        <v>23</v>
      </c>
      <c r="M1092" s="64" t="s">
        <v>23</v>
      </c>
      <c r="N1092" s="64" t="s">
        <v>35</v>
      </c>
      <c r="O1092" s="64" t="s">
        <v>5659</v>
      </c>
      <c r="P1092" s="64" t="s">
        <v>1464</v>
      </c>
      <c r="Q1092" s="64" t="s">
        <v>1692</v>
      </c>
      <c r="R1092" s="64" t="s">
        <v>1497</v>
      </c>
      <c r="S1092" s="64" t="s">
        <v>1497</v>
      </c>
      <c r="V1092" s="64"/>
      <c r="W1092" s="64"/>
    </row>
    <row r="1093" ht="12.75" customHeight="1">
      <c r="A1093" s="64" t="s">
        <v>5660</v>
      </c>
      <c r="B1093" s="64" t="s">
        <v>3089</v>
      </c>
      <c r="C1093" s="64" t="s">
        <v>1363</v>
      </c>
      <c r="D1093" s="64" t="s">
        <v>1211</v>
      </c>
      <c r="E1093" s="64" t="s">
        <v>1464</v>
      </c>
      <c r="F1093" s="64" t="s">
        <v>1464</v>
      </c>
      <c r="G1093" s="64" t="s">
        <v>819</v>
      </c>
      <c r="H1093" s="64" t="s">
        <v>4241</v>
      </c>
      <c r="I1093" s="64" t="s">
        <v>21</v>
      </c>
      <c r="J1093" s="64">
        <v>1800.0</v>
      </c>
      <c r="K1093" s="64">
        <v>54.0</v>
      </c>
      <c r="L1093" s="64" t="s">
        <v>23</v>
      </c>
      <c r="M1093" s="64" t="s">
        <v>23</v>
      </c>
      <c r="N1093" s="64" t="s">
        <v>35</v>
      </c>
      <c r="O1093" s="64" t="s">
        <v>5661</v>
      </c>
      <c r="P1093" s="64" t="s">
        <v>1464</v>
      </c>
      <c r="Q1093" s="64" t="s">
        <v>2623</v>
      </c>
      <c r="R1093" s="64" t="s">
        <v>1497</v>
      </c>
      <c r="S1093" s="64" t="s">
        <v>1497</v>
      </c>
      <c r="V1093" s="64"/>
      <c r="W1093" s="64"/>
    </row>
    <row r="1094" ht="12.75" customHeight="1">
      <c r="A1094" s="64" t="s">
        <v>5662</v>
      </c>
      <c r="B1094" s="64" t="s">
        <v>5663</v>
      </c>
      <c r="C1094" s="64" t="s">
        <v>1363</v>
      </c>
      <c r="D1094" s="64" t="s">
        <v>1211</v>
      </c>
      <c r="E1094" s="64" t="s">
        <v>1464</v>
      </c>
      <c r="F1094" s="64" t="s">
        <v>1464</v>
      </c>
      <c r="G1094" s="64" t="s">
        <v>819</v>
      </c>
      <c r="H1094" s="64" t="s">
        <v>4241</v>
      </c>
      <c r="I1094" s="64" t="s">
        <v>21</v>
      </c>
      <c r="J1094" s="64"/>
      <c r="K1094" s="64">
        <v>73.0</v>
      </c>
      <c r="L1094" s="64" t="s">
        <v>23</v>
      </c>
      <c r="M1094" s="64" t="s">
        <v>35</v>
      </c>
      <c r="N1094" s="64" t="s">
        <v>821</v>
      </c>
      <c r="O1094" s="64" t="s">
        <v>5664</v>
      </c>
      <c r="P1094" s="64" t="s">
        <v>1464</v>
      </c>
      <c r="Q1094" s="64" t="s">
        <v>1551</v>
      </c>
      <c r="R1094" s="64" t="s">
        <v>1471</v>
      </c>
      <c r="S1094" s="64" t="s">
        <v>1471</v>
      </c>
      <c r="V1094" s="64"/>
      <c r="W1094" s="64"/>
    </row>
    <row r="1095" ht="12.75" customHeight="1">
      <c r="A1095" s="64" t="s">
        <v>5665</v>
      </c>
      <c r="B1095" s="64" t="s">
        <v>2005</v>
      </c>
      <c r="C1095" s="64" t="s">
        <v>1363</v>
      </c>
      <c r="D1095" s="64" t="s">
        <v>1211</v>
      </c>
      <c r="E1095" s="64" t="s">
        <v>3847</v>
      </c>
      <c r="F1095" s="64" t="s">
        <v>104</v>
      </c>
      <c r="G1095" s="64" t="s">
        <v>1464</v>
      </c>
      <c r="H1095" s="64" t="s">
        <v>4241</v>
      </c>
      <c r="I1095" s="64" t="s">
        <v>40</v>
      </c>
      <c r="J1095" s="64">
        <v>3900.0</v>
      </c>
      <c r="K1095" s="64">
        <v>72.0</v>
      </c>
      <c r="L1095" s="64" t="s">
        <v>23</v>
      </c>
      <c r="M1095" s="64" t="s">
        <v>23</v>
      </c>
      <c r="N1095" s="64" t="s">
        <v>1464</v>
      </c>
      <c r="O1095" s="64" t="s">
        <v>5666</v>
      </c>
      <c r="P1095" s="64" t="s">
        <v>1464</v>
      </c>
      <c r="Q1095" s="64" t="s">
        <v>1464</v>
      </c>
      <c r="R1095" s="64" t="s">
        <v>1464</v>
      </c>
      <c r="S1095" s="64" t="s">
        <v>1464</v>
      </c>
      <c r="V1095" s="64"/>
      <c r="W1095" s="64"/>
    </row>
    <row r="1096" ht="12.75" customHeight="1">
      <c r="A1096" s="64" t="s">
        <v>5667</v>
      </c>
      <c r="B1096" s="64" t="s">
        <v>3158</v>
      </c>
      <c r="C1096" s="64" t="s">
        <v>1363</v>
      </c>
      <c r="D1096" s="64" t="s">
        <v>1211</v>
      </c>
      <c r="E1096" s="64" t="s">
        <v>1464</v>
      </c>
      <c r="F1096" s="64" t="s">
        <v>1464</v>
      </c>
      <c r="G1096" s="64" t="s">
        <v>819</v>
      </c>
      <c r="H1096" s="64" t="s">
        <v>4241</v>
      </c>
      <c r="I1096" s="64" t="s">
        <v>21</v>
      </c>
      <c r="J1096" s="64">
        <v>2800.0</v>
      </c>
      <c r="K1096" s="64">
        <v>63.0</v>
      </c>
      <c r="L1096" s="64" t="s">
        <v>23</v>
      </c>
      <c r="M1096" s="64" t="s">
        <v>35</v>
      </c>
      <c r="N1096" s="64" t="s">
        <v>35</v>
      </c>
      <c r="O1096" s="64" t="s">
        <v>5668</v>
      </c>
      <c r="P1096" s="64" t="s">
        <v>1464</v>
      </c>
      <c r="Q1096" s="64" t="s">
        <v>1524</v>
      </c>
      <c r="R1096" s="64" t="s">
        <v>1471</v>
      </c>
      <c r="S1096" s="64" t="s">
        <v>1497</v>
      </c>
      <c r="V1096" s="64"/>
      <c r="W1096" s="64"/>
    </row>
    <row r="1097" ht="12.75" customHeight="1">
      <c r="A1097" s="64" t="s">
        <v>5669</v>
      </c>
      <c r="B1097" s="64" t="s">
        <v>3517</v>
      </c>
      <c r="C1097" s="64" t="s">
        <v>1363</v>
      </c>
      <c r="D1097" s="64" t="s">
        <v>1211</v>
      </c>
      <c r="E1097" s="64" t="s">
        <v>1464</v>
      </c>
      <c r="F1097" s="64" t="s">
        <v>1464</v>
      </c>
      <c r="G1097" s="64" t="s">
        <v>857</v>
      </c>
      <c r="H1097" s="64" t="s">
        <v>4241</v>
      </c>
      <c r="I1097" s="64" t="s">
        <v>21</v>
      </c>
      <c r="J1097" s="64">
        <v>5900.0</v>
      </c>
      <c r="K1097" s="64">
        <v>84.0</v>
      </c>
      <c r="L1097" s="64" t="s">
        <v>23</v>
      </c>
      <c r="M1097" s="64" t="s">
        <v>35</v>
      </c>
      <c r="N1097" s="64" t="s">
        <v>1464</v>
      </c>
      <c r="O1097" s="64" t="s">
        <v>5670</v>
      </c>
      <c r="P1097" s="64" t="s">
        <v>1464</v>
      </c>
      <c r="Q1097" s="64" t="s">
        <v>1464</v>
      </c>
      <c r="R1097" s="64" t="s">
        <v>1464</v>
      </c>
      <c r="S1097" s="64" t="s">
        <v>1464</v>
      </c>
      <c r="V1097" s="64"/>
      <c r="W1097" s="64"/>
    </row>
    <row r="1098" ht="12.75" customHeight="1">
      <c r="A1098" s="64" t="s">
        <v>5671</v>
      </c>
      <c r="B1098" s="64" t="s">
        <v>1677</v>
      </c>
      <c r="C1098" s="64" t="s">
        <v>1363</v>
      </c>
      <c r="D1098" s="64" t="s">
        <v>1211</v>
      </c>
      <c r="E1098" s="64" t="s">
        <v>1464</v>
      </c>
      <c r="F1098" s="64" t="s">
        <v>1464</v>
      </c>
      <c r="G1098" s="64" t="s">
        <v>857</v>
      </c>
      <c r="H1098" s="64" t="s">
        <v>4241</v>
      </c>
      <c r="I1098" s="64" t="s">
        <v>21</v>
      </c>
      <c r="J1098" s="64">
        <v>5600.0</v>
      </c>
      <c r="K1098" s="64">
        <v>82.0</v>
      </c>
      <c r="L1098" s="64" t="s">
        <v>23</v>
      </c>
      <c r="M1098" s="64" t="s">
        <v>35</v>
      </c>
      <c r="N1098" s="64" t="s">
        <v>1464</v>
      </c>
      <c r="O1098" s="64" t="s">
        <v>5672</v>
      </c>
      <c r="P1098" s="64" t="s">
        <v>1464</v>
      </c>
      <c r="Q1098" s="64" t="s">
        <v>1464</v>
      </c>
      <c r="R1098" s="64" t="s">
        <v>1464</v>
      </c>
      <c r="S1098" s="64" t="s">
        <v>1464</v>
      </c>
      <c r="V1098" s="64"/>
      <c r="W1098" s="64"/>
    </row>
    <row r="1099" ht="12.75" customHeight="1">
      <c r="A1099" s="64" t="s">
        <v>5673</v>
      </c>
      <c r="B1099" s="64" t="s">
        <v>2332</v>
      </c>
      <c r="C1099" s="64" t="s">
        <v>1363</v>
      </c>
      <c r="D1099" s="64" t="s">
        <v>1211</v>
      </c>
      <c r="E1099" s="64" t="s">
        <v>3187</v>
      </c>
      <c r="F1099" s="64" t="s">
        <v>164</v>
      </c>
      <c r="G1099" s="64" t="s">
        <v>1464</v>
      </c>
      <c r="H1099" s="64" t="s">
        <v>4241</v>
      </c>
      <c r="I1099" s="64" t="s">
        <v>40</v>
      </c>
      <c r="J1099" s="64">
        <v>4300.0</v>
      </c>
      <c r="K1099" s="64">
        <v>74.0</v>
      </c>
      <c r="L1099" s="64" t="s">
        <v>23</v>
      </c>
      <c r="M1099" s="64" t="s">
        <v>23</v>
      </c>
      <c r="N1099" s="64" t="s">
        <v>1464</v>
      </c>
      <c r="O1099" s="64" t="s">
        <v>5674</v>
      </c>
      <c r="P1099" s="64" t="s">
        <v>1464</v>
      </c>
      <c r="Q1099" s="64" t="s">
        <v>1464</v>
      </c>
      <c r="R1099" s="64" t="s">
        <v>1464</v>
      </c>
      <c r="S1099" s="64" t="s">
        <v>1464</v>
      </c>
      <c r="V1099" s="64"/>
      <c r="W1099" s="64"/>
    </row>
    <row r="1100" ht="12.75" customHeight="1">
      <c r="A1100" s="64" t="s">
        <v>5675</v>
      </c>
      <c r="B1100" s="64" t="s">
        <v>3068</v>
      </c>
      <c r="C1100" s="64" t="s">
        <v>1363</v>
      </c>
      <c r="D1100" s="64" t="s">
        <v>1211</v>
      </c>
      <c r="E1100" s="64" t="s">
        <v>1464</v>
      </c>
      <c r="F1100" s="64" t="s">
        <v>1464</v>
      </c>
      <c r="G1100" s="64" t="s">
        <v>857</v>
      </c>
      <c r="H1100" s="64" t="s">
        <v>4241</v>
      </c>
      <c r="I1100" s="64" t="s">
        <v>21</v>
      </c>
      <c r="J1100" s="64">
        <v>4300.0</v>
      </c>
      <c r="K1100" s="64">
        <v>74.0</v>
      </c>
      <c r="L1100" s="64" t="s">
        <v>23</v>
      </c>
      <c r="M1100" s="64" t="s">
        <v>23</v>
      </c>
      <c r="N1100" s="64" t="s">
        <v>1464</v>
      </c>
      <c r="O1100" s="64" t="s">
        <v>5676</v>
      </c>
      <c r="P1100" s="64" t="s">
        <v>1464</v>
      </c>
      <c r="Q1100" s="64" t="s">
        <v>1464</v>
      </c>
      <c r="R1100" s="64" t="s">
        <v>1464</v>
      </c>
      <c r="S1100" s="64" t="s">
        <v>1464</v>
      </c>
      <c r="V1100" s="64"/>
      <c r="W1100" s="64"/>
    </row>
    <row r="1101" ht="12.75" customHeight="1">
      <c r="A1101" s="64" t="s">
        <v>5677</v>
      </c>
      <c r="B1101" s="64" t="s">
        <v>5678</v>
      </c>
      <c r="C1101" s="64" t="s">
        <v>1363</v>
      </c>
      <c r="D1101" s="64" t="s">
        <v>1211</v>
      </c>
      <c r="E1101" s="64" t="s">
        <v>1464</v>
      </c>
      <c r="F1101" s="64" t="s">
        <v>1464</v>
      </c>
      <c r="G1101" s="64" t="s">
        <v>857</v>
      </c>
      <c r="H1101" s="64" t="s">
        <v>4241</v>
      </c>
      <c r="I1101" s="64" t="s">
        <v>21</v>
      </c>
      <c r="J1101" s="64">
        <v>2500.0</v>
      </c>
      <c r="K1101" s="64">
        <v>60.0</v>
      </c>
      <c r="L1101" s="64" t="s">
        <v>23</v>
      </c>
      <c r="M1101" s="64" t="s">
        <v>35</v>
      </c>
      <c r="N1101" s="64" t="s">
        <v>1464</v>
      </c>
      <c r="O1101" s="64" t="s">
        <v>5679</v>
      </c>
      <c r="P1101" s="64" t="s">
        <v>1464</v>
      </c>
      <c r="Q1101" s="64" t="s">
        <v>1464</v>
      </c>
      <c r="R1101" s="64" t="s">
        <v>1464</v>
      </c>
      <c r="S1101" s="64" t="s">
        <v>1464</v>
      </c>
      <c r="V1101" s="64"/>
      <c r="W1101" s="64"/>
    </row>
    <row r="1102" ht="12.75" customHeight="1">
      <c r="A1102" s="64" t="s">
        <v>5680</v>
      </c>
      <c r="B1102" s="64" t="s">
        <v>3876</v>
      </c>
      <c r="C1102" s="64" t="s">
        <v>1363</v>
      </c>
      <c r="D1102" s="64" t="s">
        <v>1211</v>
      </c>
      <c r="E1102" s="64" t="s">
        <v>1464</v>
      </c>
      <c r="F1102" s="64" t="s">
        <v>1464</v>
      </c>
      <c r="G1102" s="64" t="s">
        <v>819</v>
      </c>
      <c r="H1102" s="64" t="s">
        <v>4241</v>
      </c>
      <c r="I1102" s="64" t="s">
        <v>21</v>
      </c>
      <c r="J1102" s="64">
        <v>2200.0</v>
      </c>
      <c r="K1102" s="64">
        <v>62.0</v>
      </c>
      <c r="L1102" s="64" t="s">
        <v>23</v>
      </c>
      <c r="M1102" s="64" t="s">
        <v>23</v>
      </c>
      <c r="N1102" s="64" t="s">
        <v>35</v>
      </c>
      <c r="O1102" s="64" t="s">
        <v>5681</v>
      </c>
      <c r="P1102" s="64" t="s">
        <v>1464</v>
      </c>
      <c r="Q1102" s="64" t="s">
        <v>1524</v>
      </c>
      <c r="R1102" s="64" t="s">
        <v>1471</v>
      </c>
      <c r="S1102" s="64" t="s">
        <v>1497</v>
      </c>
      <c r="V1102" s="64"/>
      <c r="W1102" s="64"/>
    </row>
    <row r="1103" ht="12.75" customHeight="1">
      <c r="A1103" s="64" t="s">
        <v>5682</v>
      </c>
      <c r="B1103" s="64" t="s">
        <v>5361</v>
      </c>
      <c r="C1103" s="64" t="s">
        <v>1363</v>
      </c>
      <c r="D1103" s="64" t="s">
        <v>1211</v>
      </c>
      <c r="E1103" s="64" t="s">
        <v>1464</v>
      </c>
      <c r="F1103" s="64" t="s">
        <v>1464</v>
      </c>
      <c r="G1103" s="64" t="s">
        <v>819</v>
      </c>
      <c r="H1103" s="64" t="s">
        <v>4241</v>
      </c>
      <c r="I1103" s="64" t="s">
        <v>21</v>
      </c>
      <c r="J1103" s="64">
        <v>5150.0</v>
      </c>
      <c r="K1103" s="64">
        <v>74.0</v>
      </c>
      <c r="L1103" s="64" t="s">
        <v>23</v>
      </c>
      <c r="M1103" s="64" t="s">
        <v>35</v>
      </c>
      <c r="N1103" s="64" t="s">
        <v>821</v>
      </c>
      <c r="O1103" s="64" t="s">
        <v>5683</v>
      </c>
      <c r="P1103" s="64" t="s">
        <v>1464</v>
      </c>
      <c r="Q1103" s="64" t="s">
        <v>1555</v>
      </c>
      <c r="R1103" s="64" t="s">
        <v>1471</v>
      </c>
      <c r="S1103" s="64" t="s">
        <v>1471</v>
      </c>
      <c r="V1103" s="64"/>
      <c r="W1103" s="64"/>
    </row>
    <row r="1104" ht="12.75" customHeight="1">
      <c r="A1104" s="64" t="s">
        <v>5684</v>
      </c>
      <c r="B1104" s="64" t="s">
        <v>2280</v>
      </c>
      <c r="C1104" s="64" t="s">
        <v>1363</v>
      </c>
      <c r="D1104" s="64" t="s">
        <v>1211</v>
      </c>
      <c r="E1104" s="64" t="s">
        <v>1464</v>
      </c>
      <c r="F1104" s="64" t="s">
        <v>1464</v>
      </c>
      <c r="G1104" s="64" t="s">
        <v>819</v>
      </c>
      <c r="H1104" s="64" t="s">
        <v>4241</v>
      </c>
      <c r="I1104" s="64" t="s">
        <v>21</v>
      </c>
      <c r="J1104" s="64">
        <v>3900.0</v>
      </c>
      <c r="K1104" s="64">
        <v>70.0</v>
      </c>
      <c r="L1104" s="64" t="s">
        <v>23</v>
      </c>
      <c r="M1104" s="64" t="s">
        <v>23</v>
      </c>
      <c r="N1104" s="64" t="s">
        <v>35</v>
      </c>
      <c r="O1104" s="64" t="s">
        <v>5685</v>
      </c>
      <c r="P1104" s="64" t="s">
        <v>1464</v>
      </c>
      <c r="Q1104" s="64" t="s">
        <v>1687</v>
      </c>
      <c r="R1104" s="64" t="s">
        <v>1471</v>
      </c>
      <c r="S1104" s="64" t="s">
        <v>1471</v>
      </c>
      <c r="V1104" s="64"/>
      <c r="W1104" s="64"/>
    </row>
    <row r="1105" ht="12.75" customHeight="1">
      <c r="A1105" s="64" t="s">
        <v>5686</v>
      </c>
      <c r="B1105" s="64" t="s">
        <v>2701</v>
      </c>
      <c r="C1105" s="64" t="s">
        <v>1363</v>
      </c>
      <c r="D1105" s="64" t="s">
        <v>1211</v>
      </c>
      <c r="E1105" s="64" t="s">
        <v>1464</v>
      </c>
      <c r="F1105" s="64" t="s">
        <v>1464</v>
      </c>
      <c r="G1105" s="64" t="s">
        <v>819</v>
      </c>
      <c r="H1105" s="64" t="s">
        <v>4241</v>
      </c>
      <c r="I1105" s="64" t="s">
        <v>21</v>
      </c>
      <c r="J1105" s="64">
        <v>5700.0</v>
      </c>
      <c r="K1105" s="64">
        <v>80.0</v>
      </c>
      <c r="L1105" s="64" t="s">
        <v>23</v>
      </c>
      <c r="M1105" s="64" t="s">
        <v>23</v>
      </c>
      <c r="N1105" s="64" t="s">
        <v>821</v>
      </c>
      <c r="O1105" s="64" t="s">
        <v>5687</v>
      </c>
      <c r="P1105" s="64" t="s">
        <v>1464</v>
      </c>
      <c r="Q1105" s="64" t="s">
        <v>1470</v>
      </c>
      <c r="R1105" s="64" t="s">
        <v>1471</v>
      </c>
      <c r="S1105" s="64" t="s">
        <v>1471</v>
      </c>
      <c r="V1105" s="64"/>
      <c r="W1105" s="64"/>
    </row>
    <row r="1106" ht="12.75" customHeight="1">
      <c r="A1106" s="64">
        <v>1130.0</v>
      </c>
      <c r="B1106" s="64"/>
      <c r="C1106" s="64" t="s">
        <v>1363</v>
      </c>
      <c r="D1106" s="64" t="s">
        <v>1211</v>
      </c>
      <c r="E1106" s="64" t="s">
        <v>1464</v>
      </c>
      <c r="F1106" s="64" t="s">
        <v>1464</v>
      </c>
      <c r="G1106" s="64" t="s">
        <v>819</v>
      </c>
      <c r="H1106" s="82">
        <v>41094.0</v>
      </c>
      <c r="I1106" s="64" t="s">
        <v>21</v>
      </c>
      <c r="J1106" s="64">
        <v>1900.0</v>
      </c>
      <c r="K1106" s="64">
        <v>58.0</v>
      </c>
      <c r="L1106" s="64" t="s">
        <v>23</v>
      </c>
      <c r="M1106" s="64" t="s">
        <v>23</v>
      </c>
      <c r="N1106" s="64" t="s">
        <v>35</v>
      </c>
      <c r="O1106" s="64"/>
      <c r="P1106" s="64" t="s">
        <v>1464</v>
      </c>
      <c r="Q1106" s="64"/>
      <c r="R1106" s="64"/>
      <c r="S1106" s="64"/>
      <c r="V1106" s="89"/>
      <c r="W1106" s="89"/>
    </row>
    <row r="1107" ht="12.75" customHeight="1">
      <c r="A1107" s="64" t="s">
        <v>5688</v>
      </c>
      <c r="B1107" s="64" t="s">
        <v>1729</v>
      </c>
      <c r="C1107" s="64" t="s">
        <v>1363</v>
      </c>
      <c r="D1107" s="64" t="s">
        <v>1211</v>
      </c>
      <c r="E1107" s="64" t="s">
        <v>2459</v>
      </c>
      <c r="F1107" s="64" t="s">
        <v>343</v>
      </c>
      <c r="G1107" s="64" t="s">
        <v>1464</v>
      </c>
      <c r="H1107" s="64" t="s">
        <v>4246</v>
      </c>
      <c r="I1107" s="64" t="s">
        <v>40</v>
      </c>
      <c r="J1107" s="64">
        <v>5300.0</v>
      </c>
      <c r="K1107" s="64">
        <v>77.0</v>
      </c>
      <c r="L1107" s="64" t="s">
        <v>23</v>
      </c>
      <c r="M1107" s="64" t="s">
        <v>23</v>
      </c>
      <c r="N1107" s="64" t="s">
        <v>1464</v>
      </c>
      <c r="O1107" s="64" t="s">
        <v>5689</v>
      </c>
      <c r="P1107" s="64" t="s">
        <v>1464</v>
      </c>
      <c r="Q1107" s="64" t="s">
        <v>1464</v>
      </c>
      <c r="R1107" s="64" t="s">
        <v>1464</v>
      </c>
      <c r="S1107" s="64" t="s">
        <v>1464</v>
      </c>
      <c r="V1107" s="64"/>
      <c r="W1107" s="64"/>
    </row>
    <row r="1108" ht="12.75" customHeight="1">
      <c r="A1108" s="64" t="s">
        <v>5690</v>
      </c>
      <c r="B1108" s="64" t="s">
        <v>5577</v>
      </c>
      <c r="C1108" s="64" t="s">
        <v>1363</v>
      </c>
      <c r="D1108" s="64" t="s">
        <v>1211</v>
      </c>
      <c r="E1108" s="64" t="s">
        <v>1464</v>
      </c>
      <c r="F1108" s="64" t="s">
        <v>1464</v>
      </c>
      <c r="G1108" s="64" t="s">
        <v>857</v>
      </c>
      <c r="H1108" s="64" t="s">
        <v>4246</v>
      </c>
      <c r="I1108" s="64" t="s">
        <v>21</v>
      </c>
      <c r="J1108" s="64">
        <v>2100.0</v>
      </c>
      <c r="K1108" s="64">
        <v>57.0</v>
      </c>
      <c r="L1108" s="64" t="s">
        <v>23</v>
      </c>
      <c r="M1108" s="64" t="s">
        <v>35</v>
      </c>
      <c r="N1108" s="64" t="s">
        <v>1464</v>
      </c>
      <c r="O1108" s="64" t="s">
        <v>5691</v>
      </c>
      <c r="P1108" s="64" t="s">
        <v>1464</v>
      </c>
      <c r="Q1108" s="64" t="s">
        <v>1464</v>
      </c>
      <c r="R1108" s="64" t="s">
        <v>1464</v>
      </c>
      <c r="S1108" s="64" t="s">
        <v>1464</v>
      </c>
      <c r="V1108" s="64"/>
      <c r="W1108" s="64"/>
    </row>
    <row r="1109" ht="12.75" customHeight="1">
      <c r="A1109" s="64" t="s">
        <v>5692</v>
      </c>
      <c r="B1109" s="64" t="s">
        <v>1895</v>
      </c>
      <c r="C1109" s="64" t="s">
        <v>1363</v>
      </c>
      <c r="D1109" s="64" t="s">
        <v>1211</v>
      </c>
      <c r="E1109" s="64" t="s">
        <v>1464</v>
      </c>
      <c r="F1109" s="64" t="s">
        <v>1464</v>
      </c>
      <c r="G1109" s="64" t="s">
        <v>857</v>
      </c>
      <c r="H1109" s="64" t="s">
        <v>4246</v>
      </c>
      <c r="I1109" s="64" t="s">
        <v>21</v>
      </c>
      <c r="J1109" s="64">
        <v>5000.0</v>
      </c>
      <c r="K1109" s="64">
        <v>76.0</v>
      </c>
      <c r="L1109" s="64" t="s">
        <v>23</v>
      </c>
      <c r="M1109" s="64" t="s">
        <v>35</v>
      </c>
      <c r="N1109" s="64" t="s">
        <v>1464</v>
      </c>
      <c r="O1109" s="64" t="s">
        <v>5693</v>
      </c>
      <c r="P1109" s="64" t="s">
        <v>1464</v>
      </c>
      <c r="Q1109" s="64" t="s">
        <v>1464</v>
      </c>
      <c r="R1109" s="64" t="s">
        <v>1464</v>
      </c>
      <c r="S1109" s="64" t="s">
        <v>1464</v>
      </c>
      <c r="V1109" s="64"/>
      <c r="W1109" s="64"/>
    </row>
    <row r="1110" ht="12.75" customHeight="1">
      <c r="A1110" s="64" t="s">
        <v>5694</v>
      </c>
      <c r="B1110" s="64" t="s">
        <v>5695</v>
      </c>
      <c r="C1110" s="64" t="s">
        <v>1363</v>
      </c>
      <c r="D1110" s="64" t="s">
        <v>1211</v>
      </c>
      <c r="E1110" s="64" t="s">
        <v>1464</v>
      </c>
      <c r="F1110" s="64" t="s">
        <v>1464</v>
      </c>
      <c r="G1110" s="64" t="s">
        <v>857</v>
      </c>
      <c r="H1110" s="64" t="s">
        <v>4246</v>
      </c>
      <c r="I1110" s="64" t="s">
        <v>21</v>
      </c>
      <c r="J1110" s="64">
        <v>3100.0</v>
      </c>
      <c r="K1110" s="64">
        <v>72.0</v>
      </c>
      <c r="L1110" s="64" t="s">
        <v>23</v>
      </c>
      <c r="M1110" s="64" t="s">
        <v>35</v>
      </c>
      <c r="N1110" s="64" t="s">
        <v>1464</v>
      </c>
      <c r="O1110" s="64" t="s">
        <v>5696</v>
      </c>
      <c r="P1110" s="64" t="s">
        <v>1464</v>
      </c>
      <c r="Q1110" s="64" t="s">
        <v>1464</v>
      </c>
      <c r="R1110" s="64" t="s">
        <v>1464</v>
      </c>
      <c r="S1110" s="64" t="s">
        <v>1464</v>
      </c>
      <c r="V1110" s="64"/>
      <c r="W1110" s="64"/>
    </row>
    <row r="1111" ht="12.75" customHeight="1">
      <c r="A1111" s="64" t="s">
        <v>5697</v>
      </c>
      <c r="B1111" s="64" t="s">
        <v>2930</v>
      </c>
      <c r="C1111" s="64" t="s">
        <v>1363</v>
      </c>
      <c r="D1111" s="64" t="s">
        <v>1211</v>
      </c>
      <c r="E1111" s="64" t="s">
        <v>3187</v>
      </c>
      <c r="F1111" s="64" t="s">
        <v>164</v>
      </c>
      <c r="G1111" s="64" t="s">
        <v>1464</v>
      </c>
      <c r="H1111" s="64" t="s">
        <v>4246</v>
      </c>
      <c r="I1111" s="64" t="s">
        <v>40</v>
      </c>
      <c r="J1111" s="64">
        <v>6200.0</v>
      </c>
      <c r="K1111" s="64">
        <v>80.0</v>
      </c>
      <c r="L1111" s="64" t="s">
        <v>23</v>
      </c>
      <c r="M1111" s="64" t="s">
        <v>35</v>
      </c>
      <c r="N1111" s="64" t="s">
        <v>1464</v>
      </c>
      <c r="O1111" s="64" t="s">
        <v>5698</v>
      </c>
      <c r="P1111" s="64" t="s">
        <v>1464</v>
      </c>
      <c r="Q1111" s="64" t="s">
        <v>1464</v>
      </c>
      <c r="R1111" s="64" t="s">
        <v>1464</v>
      </c>
      <c r="S1111" s="64" t="s">
        <v>1464</v>
      </c>
      <c r="V1111" s="64"/>
      <c r="W1111" s="64"/>
    </row>
    <row r="1112" ht="12.75" customHeight="1">
      <c r="A1112" s="64" t="s">
        <v>5699</v>
      </c>
      <c r="B1112" s="64" t="s">
        <v>3259</v>
      </c>
      <c r="C1112" s="64" t="s">
        <v>1363</v>
      </c>
      <c r="D1112" s="64" t="s">
        <v>1211</v>
      </c>
      <c r="E1112" s="64" t="s">
        <v>1464</v>
      </c>
      <c r="F1112" s="64" t="s">
        <v>1464</v>
      </c>
      <c r="G1112" s="64" t="s">
        <v>857</v>
      </c>
      <c r="H1112" s="64" t="s">
        <v>4246</v>
      </c>
      <c r="I1112" s="64" t="s">
        <v>21</v>
      </c>
      <c r="J1112" s="64">
        <v>2300.0</v>
      </c>
      <c r="K1112" s="64">
        <v>64.0</v>
      </c>
      <c r="L1112" s="64" t="s">
        <v>23</v>
      </c>
      <c r="M1112" s="64" t="s">
        <v>35</v>
      </c>
      <c r="N1112" s="64" t="s">
        <v>1464</v>
      </c>
      <c r="O1112" s="64" t="s">
        <v>5700</v>
      </c>
      <c r="P1112" s="64" t="s">
        <v>1464</v>
      </c>
      <c r="Q1112" s="64" t="s">
        <v>1464</v>
      </c>
      <c r="R1112" s="64" t="s">
        <v>1464</v>
      </c>
      <c r="S1112" s="64" t="s">
        <v>1464</v>
      </c>
      <c r="V1112" s="64"/>
      <c r="W1112" s="64"/>
    </row>
    <row r="1113" ht="12.75" customHeight="1">
      <c r="A1113" s="64" t="s">
        <v>5701</v>
      </c>
      <c r="B1113" s="64" t="s">
        <v>4400</v>
      </c>
      <c r="C1113" s="64" t="s">
        <v>1363</v>
      </c>
      <c r="D1113" s="64" t="s">
        <v>1211</v>
      </c>
      <c r="E1113" s="64" t="s">
        <v>1464</v>
      </c>
      <c r="F1113" s="64" t="s">
        <v>1464</v>
      </c>
      <c r="G1113" s="64" t="s">
        <v>857</v>
      </c>
      <c r="H1113" s="64" t="s">
        <v>4246</v>
      </c>
      <c r="I1113" s="64" t="s">
        <v>21</v>
      </c>
      <c r="J1113" s="64">
        <v>2300.0</v>
      </c>
      <c r="K1113" s="64">
        <v>60.0</v>
      </c>
      <c r="L1113" s="64" t="s">
        <v>23</v>
      </c>
      <c r="M1113" s="64" t="s">
        <v>35</v>
      </c>
      <c r="N1113" s="64" t="s">
        <v>1464</v>
      </c>
      <c r="O1113" s="64" t="s">
        <v>5702</v>
      </c>
      <c r="P1113" s="64" t="s">
        <v>1464</v>
      </c>
      <c r="Q1113" s="64" t="s">
        <v>1464</v>
      </c>
      <c r="R1113" s="64" t="s">
        <v>1464</v>
      </c>
      <c r="S1113" s="64" t="s">
        <v>1464</v>
      </c>
      <c r="V1113" s="64"/>
      <c r="W1113" s="64"/>
    </row>
    <row r="1114" ht="12.75" customHeight="1">
      <c r="A1114" s="64" t="s">
        <v>5703</v>
      </c>
      <c r="B1114" s="64" t="s">
        <v>5103</v>
      </c>
      <c r="C1114" s="64" t="s">
        <v>1363</v>
      </c>
      <c r="D1114" s="64" t="s">
        <v>1211</v>
      </c>
      <c r="E1114" s="64" t="s">
        <v>3847</v>
      </c>
      <c r="F1114" s="64" t="s">
        <v>104</v>
      </c>
      <c r="G1114" s="64" t="s">
        <v>1464</v>
      </c>
      <c r="H1114" s="64" t="s">
        <v>4246</v>
      </c>
      <c r="I1114" s="64" t="s">
        <v>40</v>
      </c>
      <c r="J1114" s="64">
        <v>3600.0</v>
      </c>
      <c r="K1114" s="64">
        <v>70.0</v>
      </c>
      <c r="L1114" s="64" t="s">
        <v>23</v>
      </c>
      <c r="M1114" s="64" t="s">
        <v>23</v>
      </c>
      <c r="N1114" s="64" t="s">
        <v>1464</v>
      </c>
      <c r="O1114" s="64" t="s">
        <v>5704</v>
      </c>
      <c r="P1114" s="64" t="s">
        <v>1464</v>
      </c>
      <c r="Q1114" s="64" t="s">
        <v>1464</v>
      </c>
      <c r="R1114" s="64" t="s">
        <v>1464</v>
      </c>
      <c r="S1114" s="64" t="s">
        <v>1464</v>
      </c>
      <c r="V1114" s="64"/>
      <c r="W1114" s="64"/>
    </row>
    <row r="1115" ht="12.75" customHeight="1">
      <c r="A1115" s="64" t="s">
        <v>5705</v>
      </c>
      <c r="B1115" s="64" t="s">
        <v>5113</v>
      </c>
      <c r="C1115" s="64" t="s">
        <v>1363</v>
      </c>
      <c r="D1115" s="64" t="s">
        <v>1211</v>
      </c>
      <c r="E1115" s="64" t="s">
        <v>1464</v>
      </c>
      <c r="F1115" s="64" t="s">
        <v>1464</v>
      </c>
      <c r="G1115" s="64" t="s">
        <v>857</v>
      </c>
      <c r="H1115" s="64" t="s">
        <v>4246</v>
      </c>
      <c r="I1115" s="64" t="s">
        <v>21</v>
      </c>
      <c r="J1115" s="64">
        <v>2200.0</v>
      </c>
      <c r="K1115" s="64">
        <v>60.0</v>
      </c>
      <c r="L1115" s="64" t="s">
        <v>23</v>
      </c>
      <c r="M1115" s="64" t="s">
        <v>35</v>
      </c>
      <c r="N1115" s="64" t="s">
        <v>1464</v>
      </c>
      <c r="O1115" s="64" t="s">
        <v>5706</v>
      </c>
      <c r="P1115" s="64" t="s">
        <v>1464</v>
      </c>
      <c r="Q1115" s="64" t="s">
        <v>1464</v>
      </c>
      <c r="R1115" s="64" t="s">
        <v>1464</v>
      </c>
      <c r="S1115" s="64" t="s">
        <v>1464</v>
      </c>
      <c r="V1115" s="64"/>
      <c r="W1115" s="64"/>
    </row>
    <row r="1116" ht="12.75" customHeight="1">
      <c r="A1116" s="64" t="s">
        <v>5707</v>
      </c>
      <c r="B1116" s="64" t="s">
        <v>1776</v>
      </c>
      <c r="C1116" s="64" t="s">
        <v>1363</v>
      </c>
      <c r="D1116" s="64" t="s">
        <v>1211</v>
      </c>
      <c r="E1116" s="64" t="s">
        <v>1464</v>
      </c>
      <c r="F1116" s="64" t="s">
        <v>1464</v>
      </c>
      <c r="G1116" s="64" t="s">
        <v>857</v>
      </c>
      <c r="H1116" s="64" t="s">
        <v>4246</v>
      </c>
      <c r="I1116" s="64" t="s">
        <v>21</v>
      </c>
      <c r="J1116" s="64">
        <v>1900.0</v>
      </c>
      <c r="K1116" s="64">
        <v>55.0</v>
      </c>
      <c r="L1116" s="64" t="s">
        <v>23</v>
      </c>
      <c r="M1116" s="64" t="s">
        <v>23</v>
      </c>
      <c r="N1116" s="64" t="s">
        <v>1464</v>
      </c>
      <c r="O1116" s="64" t="s">
        <v>5708</v>
      </c>
      <c r="P1116" s="64" t="s">
        <v>1464</v>
      </c>
      <c r="Q1116" s="64" t="s">
        <v>3198</v>
      </c>
      <c r="R1116" s="64" t="s">
        <v>1464</v>
      </c>
      <c r="S1116" s="64" t="s">
        <v>1464</v>
      </c>
      <c r="V1116" s="64"/>
      <c r="W1116" s="64"/>
    </row>
    <row r="1117" ht="12.75" customHeight="1">
      <c r="A1117" s="64" t="s">
        <v>5709</v>
      </c>
      <c r="B1117" s="64" t="s">
        <v>3158</v>
      </c>
      <c r="C1117" s="64" t="s">
        <v>1363</v>
      </c>
      <c r="D1117" s="64" t="s">
        <v>1211</v>
      </c>
      <c r="E1117" s="64" t="s">
        <v>1464</v>
      </c>
      <c r="F1117" s="64" t="s">
        <v>1464</v>
      </c>
      <c r="G1117" s="64" t="s">
        <v>857</v>
      </c>
      <c r="H1117" s="64" t="s">
        <v>4248</v>
      </c>
      <c r="I1117" s="64" t="s">
        <v>21</v>
      </c>
      <c r="J1117" s="64">
        <v>2500.0</v>
      </c>
      <c r="K1117" s="64">
        <v>62.0</v>
      </c>
      <c r="L1117" s="64" t="s">
        <v>23</v>
      </c>
      <c r="M1117" s="64" t="s">
        <v>35</v>
      </c>
      <c r="N1117" s="64" t="s">
        <v>35</v>
      </c>
      <c r="O1117" s="64" t="s">
        <v>5710</v>
      </c>
      <c r="P1117" s="64" t="s">
        <v>1464</v>
      </c>
      <c r="Q1117" s="64" t="s">
        <v>1464</v>
      </c>
      <c r="R1117" s="64" t="s">
        <v>1464</v>
      </c>
      <c r="S1117" s="64" t="s">
        <v>1464</v>
      </c>
      <c r="V1117" s="64"/>
      <c r="W1117" s="64"/>
    </row>
    <row r="1118" ht="12.75" customHeight="1">
      <c r="A1118" s="64" t="s">
        <v>5711</v>
      </c>
      <c r="B1118" s="64" t="s">
        <v>3812</v>
      </c>
      <c r="C1118" s="64" t="s">
        <v>1363</v>
      </c>
      <c r="D1118" s="64" t="s">
        <v>1211</v>
      </c>
      <c r="E1118" s="64" t="s">
        <v>1464</v>
      </c>
      <c r="F1118" s="64" t="s">
        <v>1464</v>
      </c>
      <c r="G1118" s="64" t="s">
        <v>819</v>
      </c>
      <c r="H1118" s="64" t="s">
        <v>4248</v>
      </c>
      <c r="I1118" s="64" t="s">
        <v>21</v>
      </c>
      <c r="J1118" s="64">
        <v>2000.0</v>
      </c>
      <c r="K1118" s="64">
        <v>58.0</v>
      </c>
      <c r="L1118" s="64" t="s">
        <v>23</v>
      </c>
      <c r="M1118" s="64" t="s">
        <v>35</v>
      </c>
      <c r="N1118" s="64" t="s">
        <v>35</v>
      </c>
      <c r="O1118" s="64" t="s">
        <v>5712</v>
      </c>
      <c r="P1118" s="64" t="s">
        <v>1464</v>
      </c>
      <c r="Q1118" s="64" t="s">
        <v>1479</v>
      </c>
      <c r="R1118" s="64" t="s">
        <v>1464</v>
      </c>
      <c r="S1118" s="64" t="s">
        <v>1464</v>
      </c>
      <c r="V1118" s="64"/>
      <c r="W1118" s="64"/>
    </row>
    <row r="1119" ht="12.75" customHeight="1">
      <c r="A1119" s="64" t="s">
        <v>5713</v>
      </c>
      <c r="B1119" s="64" t="s">
        <v>5714</v>
      </c>
      <c r="C1119" s="64" t="s">
        <v>1363</v>
      </c>
      <c r="D1119" s="64" t="s">
        <v>1211</v>
      </c>
      <c r="E1119" s="64" t="s">
        <v>1606</v>
      </c>
      <c r="F1119" s="64" t="s">
        <v>856</v>
      </c>
      <c r="G1119" s="64" t="s">
        <v>1464</v>
      </c>
      <c r="H1119" s="64" t="s">
        <v>4248</v>
      </c>
      <c r="I1119" s="64" t="s">
        <v>40</v>
      </c>
      <c r="J1119" s="64">
        <v>4700.0</v>
      </c>
      <c r="K1119" s="64">
        <v>76.0</v>
      </c>
      <c r="L1119" s="64" t="s">
        <v>23</v>
      </c>
      <c r="M1119" s="64" t="s">
        <v>23</v>
      </c>
      <c r="N1119" s="64" t="s">
        <v>1464</v>
      </c>
      <c r="O1119" s="64" t="s">
        <v>5715</v>
      </c>
      <c r="P1119" s="64" t="s">
        <v>1464</v>
      </c>
      <c r="Q1119" s="64" t="s">
        <v>1464</v>
      </c>
      <c r="R1119" s="64" t="s">
        <v>1464</v>
      </c>
      <c r="S1119" s="64" t="s">
        <v>1464</v>
      </c>
      <c r="V1119" s="64"/>
      <c r="W1119" s="64"/>
    </row>
    <row r="1120" ht="12.75" customHeight="1">
      <c r="A1120" s="64" t="s">
        <v>5716</v>
      </c>
      <c r="B1120" s="64" t="s">
        <v>3217</v>
      </c>
      <c r="C1120" s="64" t="s">
        <v>1363</v>
      </c>
      <c r="D1120" s="64" t="s">
        <v>1211</v>
      </c>
      <c r="E1120" s="64" t="s">
        <v>1464</v>
      </c>
      <c r="F1120" s="64" t="s">
        <v>1464</v>
      </c>
      <c r="G1120" s="64" t="s">
        <v>857</v>
      </c>
      <c r="H1120" s="64" t="s">
        <v>4248</v>
      </c>
      <c r="I1120" s="64" t="s">
        <v>21</v>
      </c>
      <c r="J1120" s="64">
        <v>1800.0</v>
      </c>
      <c r="K1120" s="64">
        <v>56.0</v>
      </c>
      <c r="L1120" s="64" t="s">
        <v>23</v>
      </c>
      <c r="M1120" s="64" t="s">
        <v>23</v>
      </c>
      <c r="N1120" s="64" t="s">
        <v>1464</v>
      </c>
      <c r="O1120" s="64" t="s">
        <v>5717</v>
      </c>
      <c r="P1120" s="64" t="s">
        <v>1464</v>
      </c>
      <c r="Q1120" s="64" t="s">
        <v>1464</v>
      </c>
      <c r="R1120" s="64" t="s">
        <v>1464</v>
      </c>
      <c r="S1120" s="64" t="s">
        <v>1464</v>
      </c>
      <c r="V1120" s="64"/>
      <c r="W1120" s="64"/>
    </row>
    <row r="1121" ht="12.75" customHeight="1">
      <c r="A1121" s="64" t="s">
        <v>5718</v>
      </c>
      <c r="B1121" s="64" t="s">
        <v>3182</v>
      </c>
      <c r="C1121" s="64" t="s">
        <v>1363</v>
      </c>
      <c r="D1121" s="64" t="s">
        <v>1211</v>
      </c>
      <c r="E1121" s="64" t="s">
        <v>1464</v>
      </c>
      <c r="F1121" s="64" t="s">
        <v>1464</v>
      </c>
      <c r="G1121" s="64" t="s">
        <v>857</v>
      </c>
      <c r="H1121" s="64" t="s">
        <v>4258</v>
      </c>
      <c r="I1121" s="64" t="s">
        <v>21</v>
      </c>
      <c r="J1121" s="64">
        <v>2500.0</v>
      </c>
      <c r="K1121" s="64">
        <v>60.0</v>
      </c>
      <c r="L1121" s="64" t="s">
        <v>23</v>
      </c>
      <c r="M1121" s="64" t="s">
        <v>23</v>
      </c>
      <c r="N1121" s="64" t="s">
        <v>1464</v>
      </c>
      <c r="O1121" s="64" t="s">
        <v>5719</v>
      </c>
      <c r="P1121" s="64" t="s">
        <v>1464</v>
      </c>
      <c r="Q1121" s="64" t="s">
        <v>1464</v>
      </c>
      <c r="R1121" s="64" t="s">
        <v>1464</v>
      </c>
      <c r="S1121" s="64" t="s">
        <v>1464</v>
      </c>
      <c r="V1121" s="64"/>
      <c r="W1121" s="64"/>
    </row>
    <row r="1122" ht="12.75" customHeight="1">
      <c r="A1122" s="64" t="s">
        <v>5720</v>
      </c>
      <c r="B1122" s="64" t="s">
        <v>5721</v>
      </c>
      <c r="C1122" s="64" t="s">
        <v>1363</v>
      </c>
      <c r="D1122" s="64" t="s">
        <v>1211</v>
      </c>
      <c r="E1122" s="64" t="s">
        <v>3187</v>
      </c>
      <c r="F1122" s="64" t="s">
        <v>164</v>
      </c>
      <c r="G1122" s="64" t="s">
        <v>1464</v>
      </c>
      <c r="H1122" s="64" t="s">
        <v>4258</v>
      </c>
      <c r="I1122" s="64" t="s">
        <v>40</v>
      </c>
      <c r="J1122" s="64">
        <v>5600.0</v>
      </c>
      <c r="K1122" s="64">
        <v>78.0</v>
      </c>
      <c r="L1122" s="64" t="s">
        <v>23</v>
      </c>
      <c r="M1122" s="64" t="s">
        <v>23</v>
      </c>
      <c r="N1122" s="64" t="s">
        <v>1464</v>
      </c>
      <c r="O1122" s="64" t="s">
        <v>5722</v>
      </c>
      <c r="P1122" s="64" t="s">
        <v>1464</v>
      </c>
      <c r="Q1122" s="64" t="s">
        <v>1464</v>
      </c>
      <c r="R1122" s="64" t="s">
        <v>1464</v>
      </c>
      <c r="S1122" s="64" t="s">
        <v>1464</v>
      </c>
      <c r="V1122" s="64"/>
      <c r="W1122" s="64"/>
    </row>
    <row r="1123" ht="12.75" customHeight="1">
      <c r="A1123" s="64" t="s">
        <v>5723</v>
      </c>
      <c r="B1123" s="64" t="s">
        <v>5724</v>
      </c>
      <c r="C1123" s="64" t="s">
        <v>1363</v>
      </c>
      <c r="D1123" s="64" t="s">
        <v>1211</v>
      </c>
      <c r="E1123" s="64" t="s">
        <v>3187</v>
      </c>
      <c r="F1123" s="64" t="s">
        <v>164</v>
      </c>
      <c r="G1123" s="64" t="s">
        <v>1464</v>
      </c>
      <c r="H1123" s="64" t="s">
        <v>4258</v>
      </c>
      <c r="I1123" s="64" t="s">
        <v>40</v>
      </c>
      <c r="J1123" s="64">
        <v>3600.0</v>
      </c>
      <c r="K1123" s="64">
        <v>69.0</v>
      </c>
      <c r="L1123" s="64" t="s">
        <v>23</v>
      </c>
      <c r="M1123" s="64" t="s">
        <v>35</v>
      </c>
      <c r="N1123" s="64" t="s">
        <v>1464</v>
      </c>
      <c r="O1123" s="64" t="s">
        <v>5725</v>
      </c>
      <c r="P1123" s="64" t="s">
        <v>1464</v>
      </c>
      <c r="Q1123" s="64" t="s">
        <v>1464</v>
      </c>
      <c r="R1123" s="64" t="s">
        <v>1464</v>
      </c>
      <c r="S1123" s="64" t="s">
        <v>1464</v>
      </c>
      <c r="V1123" s="64"/>
      <c r="W1123" s="64"/>
    </row>
    <row r="1124" ht="12.75" customHeight="1">
      <c r="A1124" s="64" t="s">
        <v>5726</v>
      </c>
      <c r="B1124" s="64" t="s">
        <v>1729</v>
      </c>
      <c r="C1124" s="64" t="s">
        <v>1363</v>
      </c>
      <c r="D1124" s="64" t="s">
        <v>1211</v>
      </c>
      <c r="E1124" s="64" t="s">
        <v>1464</v>
      </c>
      <c r="F1124" s="64" t="s">
        <v>1464</v>
      </c>
      <c r="G1124" s="64" t="s">
        <v>857</v>
      </c>
      <c r="H1124" s="64" t="s">
        <v>4258</v>
      </c>
      <c r="I1124" s="64" t="s">
        <v>21</v>
      </c>
      <c r="J1124" s="64">
        <v>2800.0</v>
      </c>
      <c r="K1124" s="64">
        <v>62.0</v>
      </c>
      <c r="L1124" s="64" t="s">
        <v>23</v>
      </c>
      <c r="M1124" s="64" t="s">
        <v>23</v>
      </c>
      <c r="N1124" s="64" t="s">
        <v>1464</v>
      </c>
      <c r="O1124" s="64" t="s">
        <v>5727</v>
      </c>
      <c r="P1124" s="64" t="s">
        <v>1464</v>
      </c>
      <c r="Q1124" s="64" t="s">
        <v>1464</v>
      </c>
      <c r="R1124" s="64" t="s">
        <v>1464</v>
      </c>
      <c r="S1124" s="64" t="s">
        <v>1464</v>
      </c>
      <c r="V1124" s="64"/>
      <c r="W1124" s="64"/>
    </row>
    <row r="1125" ht="12.75" customHeight="1">
      <c r="A1125" s="64" t="s">
        <v>5728</v>
      </c>
      <c r="B1125" s="64" t="s">
        <v>5729</v>
      </c>
      <c r="C1125" s="64" t="s">
        <v>1363</v>
      </c>
      <c r="D1125" s="64" t="s">
        <v>1211</v>
      </c>
      <c r="E1125" s="64" t="s">
        <v>3847</v>
      </c>
      <c r="F1125" s="64" t="s">
        <v>104</v>
      </c>
      <c r="G1125" s="64" t="s">
        <v>1464</v>
      </c>
      <c r="H1125" s="64" t="s">
        <v>4258</v>
      </c>
      <c r="I1125" s="64" t="s">
        <v>40</v>
      </c>
      <c r="J1125" s="64">
        <v>5900.0</v>
      </c>
      <c r="K1125" s="64">
        <v>80.0</v>
      </c>
      <c r="L1125" s="64" t="s">
        <v>23</v>
      </c>
      <c r="M1125" s="64" t="s">
        <v>35</v>
      </c>
      <c r="N1125" s="64" t="s">
        <v>1464</v>
      </c>
      <c r="O1125" s="64" t="s">
        <v>5730</v>
      </c>
      <c r="P1125" s="64" t="s">
        <v>1464</v>
      </c>
      <c r="Q1125" s="64" t="s">
        <v>1464</v>
      </c>
      <c r="R1125" s="64" t="s">
        <v>1464</v>
      </c>
      <c r="S1125" s="64" t="s">
        <v>1464</v>
      </c>
      <c r="V1125" s="64"/>
      <c r="W1125" s="64"/>
    </row>
    <row r="1126" ht="12.75" customHeight="1">
      <c r="A1126" s="64" t="s">
        <v>5731</v>
      </c>
      <c r="B1126" s="64" t="s">
        <v>5250</v>
      </c>
      <c r="C1126" s="64" t="s">
        <v>1363</v>
      </c>
      <c r="D1126" s="64" t="s">
        <v>1211</v>
      </c>
      <c r="E1126" s="64" t="s">
        <v>1464</v>
      </c>
      <c r="F1126" s="64" t="s">
        <v>1464</v>
      </c>
      <c r="G1126" s="64" t="s">
        <v>857</v>
      </c>
      <c r="H1126" s="64" t="s">
        <v>4258</v>
      </c>
      <c r="I1126" s="64" t="s">
        <v>21</v>
      </c>
      <c r="J1126" s="64">
        <v>2600.0</v>
      </c>
      <c r="K1126" s="64">
        <v>62.0</v>
      </c>
      <c r="L1126" s="64" t="s">
        <v>23</v>
      </c>
      <c r="M1126" s="64" t="s">
        <v>35</v>
      </c>
      <c r="N1126" s="64" t="s">
        <v>1464</v>
      </c>
      <c r="O1126" s="64" t="s">
        <v>5732</v>
      </c>
      <c r="P1126" s="64" t="s">
        <v>1464</v>
      </c>
      <c r="Q1126" s="64" t="s">
        <v>2847</v>
      </c>
      <c r="R1126" s="64" t="s">
        <v>1464</v>
      </c>
      <c r="S1126" s="64" t="s">
        <v>1464</v>
      </c>
      <c r="V1126" s="64"/>
      <c r="W1126" s="64"/>
    </row>
    <row r="1127" ht="12.75" customHeight="1">
      <c r="A1127" s="64" t="s">
        <v>5733</v>
      </c>
      <c r="B1127" s="64" t="s">
        <v>2277</v>
      </c>
      <c r="C1127" s="64" t="s">
        <v>1363</v>
      </c>
      <c r="D1127" s="64" t="s">
        <v>1211</v>
      </c>
      <c r="E1127" s="64" t="s">
        <v>1464</v>
      </c>
      <c r="F1127" s="64" t="s">
        <v>1464</v>
      </c>
      <c r="G1127" s="64" t="s">
        <v>857</v>
      </c>
      <c r="H1127" s="64" t="s">
        <v>4265</v>
      </c>
      <c r="I1127" s="64" t="s">
        <v>21</v>
      </c>
      <c r="J1127" s="64">
        <v>6000.0</v>
      </c>
      <c r="K1127" s="64">
        <v>81.0</v>
      </c>
      <c r="L1127" s="64" t="s">
        <v>23</v>
      </c>
      <c r="M1127" s="64" t="s">
        <v>23</v>
      </c>
      <c r="N1127" s="64" t="s">
        <v>1464</v>
      </c>
      <c r="O1127" s="64" t="s">
        <v>5734</v>
      </c>
      <c r="P1127" s="64" t="s">
        <v>1464</v>
      </c>
      <c r="Q1127" s="64" t="s">
        <v>1464</v>
      </c>
      <c r="R1127" s="64" t="s">
        <v>1464</v>
      </c>
      <c r="S1127" s="64" t="s">
        <v>1464</v>
      </c>
      <c r="V1127" s="64"/>
      <c r="W1127" s="64"/>
    </row>
    <row r="1128" ht="12.75" customHeight="1">
      <c r="A1128" s="64" t="s">
        <v>5735</v>
      </c>
      <c r="B1128" s="64" t="s">
        <v>3449</v>
      </c>
      <c r="C1128" s="64" t="s">
        <v>1363</v>
      </c>
      <c r="D1128" s="64" t="s">
        <v>1211</v>
      </c>
      <c r="E1128" s="64" t="s">
        <v>1464</v>
      </c>
      <c r="F1128" s="64" t="s">
        <v>1464</v>
      </c>
      <c r="G1128" s="64" t="s">
        <v>857</v>
      </c>
      <c r="H1128" s="64" t="s">
        <v>4265</v>
      </c>
      <c r="I1128" s="64" t="s">
        <v>21</v>
      </c>
      <c r="J1128" s="64">
        <v>4600.0</v>
      </c>
      <c r="K1128" s="64">
        <v>76.0</v>
      </c>
      <c r="L1128" s="64" t="s">
        <v>23</v>
      </c>
      <c r="M1128" s="64" t="s">
        <v>35</v>
      </c>
      <c r="N1128" s="64" t="s">
        <v>1464</v>
      </c>
      <c r="O1128" s="64" t="s">
        <v>5736</v>
      </c>
      <c r="P1128" s="64" t="s">
        <v>1464</v>
      </c>
      <c r="Q1128" s="64" t="s">
        <v>1464</v>
      </c>
      <c r="R1128" s="64" t="s">
        <v>1464</v>
      </c>
      <c r="S1128" s="64" t="s">
        <v>1464</v>
      </c>
      <c r="V1128" s="64"/>
      <c r="W1128" s="64"/>
    </row>
    <row r="1129" ht="12.75" customHeight="1">
      <c r="A1129" s="64" t="s">
        <v>5737</v>
      </c>
      <c r="B1129" s="64" t="s">
        <v>5738</v>
      </c>
      <c r="C1129" s="64" t="s">
        <v>1363</v>
      </c>
      <c r="D1129" s="64" t="s">
        <v>1211</v>
      </c>
      <c r="E1129" s="64" t="s">
        <v>1606</v>
      </c>
      <c r="F1129" s="64" t="s">
        <v>856</v>
      </c>
      <c r="G1129" s="64" t="s">
        <v>1464</v>
      </c>
      <c r="H1129" s="64" t="s">
        <v>4265</v>
      </c>
      <c r="I1129" s="64" t="s">
        <v>40</v>
      </c>
      <c r="J1129" s="64">
        <v>1950.0</v>
      </c>
      <c r="K1129" s="64">
        <v>57.0</v>
      </c>
      <c r="L1129" s="64" t="s">
        <v>23</v>
      </c>
      <c r="M1129" s="64" t="s">
        <v>23</v>
      </c>
      <c r="N1129" s="64" t="s">
        <v>1464</v>
      </c>
      <c r="O1129" s="64" t="s">
        <v>5739</v>
      </c>
      <c r="P1129" s="64" t="s">
        <v>1464</v>
      </c>
      <c r="Q1129" s="64" t="s">
        <v>1464</v>
      </c>
      <c r="R1129" s="64" t="s">
        <v>1464</v>
      </c>
      <c r="S1129" s="64" t="s">
        <v>1464</v>
      </c>
      <c r="V1129" s="64"/>
      <c r="W1129" s="64"/>
    </row>
    <row r="1130" ht="12.75" customHeight="1">
      <c r="A1130" s="64" t="s">
        <v>5740</v>
      </c>
      <c r="B1130" s="64" t="s">
        <v>5741</v>
      </c>
      <c r="C1130" s="64" t="s">
        <v>1363</v>
      </c>
      <c r="D1130" s="64" t="s">
        <v>1211</v>
      </c>
      <c r="E1130" s="64" t="s">
        <v>2459</v>
      </c>
      <c r="F1130" s="64" t="s">
        <v>343</v>
      </c>
      <c r="G1130" s="64" t="s">
        <v>1464</v>
      </c>
      <c r="H1130" s="64" t="s">
        <v>4265</v>
      </c>
      <c r="I1130" s="64" t="s">
        <v>40</v>
      </c>
      <c r="J1130" s="64">
        <v>2200.0</v>
      </c>
      <c r="K1130" s="64">
        <v>62.0</v>
      </c>
      <c r="L1130" s="64" t="s">
        <v>23</v>
      </c>
      <c r="M1130" s="64" t="s">
        <v>23</v>
      </c>
      <c r="N1130" s="64" t="s">
        <v>1464</v>
      </c>
      <c r="O1130" s="64" t="s">
        <v>5742</v>
      </c>
      <c r="P1130" s="64" t="s">
        <v>1464</v>
      </c>
      <c r="Q1130" s="64" t="s">
        <v>1464</v>
      </c>
      <c r="R1130" s="64" t="s">
        <v>1464</v>
      </c>
      <c r="S1130" s="64" t="s">
        <v>1464</v>
      </c>
      <c r="V1130" s="64"/>
      <c r="W1130" s="64"/>
    </row>
    <row r="1131" ht="12.75" customHeight="1">
      <c r="A1131" s="64" t="s">
        <v>5743</v>
      </c>
      <c r="B1131" s="64" t="s">
        <v>5485</v>
      </c>
      <c r="C1131" s="64" t="s">
        <v>1363</v>
      </c>
      <c r="D1131" s="64" t="s">
        <v>1211</v>
      </c>
      <c r="E1131" s="64" t="s">
        <v>3847</v>
      </c>
      <c r="F1131" s="64" t="s">
        <v>104</v>
      </c>
      <c r="G1131" s="64" t="s">
        <v>1464</v>
      </c>
      <c r="H1131" s="64" t="s">
        <v>4265</v>
      </c>
      <c r="I1131" s="64" t="s">
        <v>40</v>
      </c>
      <c r="J1131" s="64">
        <v>2500.0</v>
      </c>
      <c r="K1131" s="64">
        <v>65.0</v>
      </c>
      <c r="L1131" s="64" t="s">
        <v>23</v>
      </c>
      <c r="M1131" s="64" t="s">
        <v>23</v>
      </c>
      <c r="N1131" s="64" t="s">
        <v>1464</v>
      </c>
      <c r="O1131" s="64" t="s">
        <v>5744</v>
      </c>
      <c r="P1131" s="64" t="s">
        <v>816</v>
      </c>
      <c r="Q1131" s="64" t="s">
        <v>1464</v>
      </c>
      <c r="R1131" s="64" t="s">
        <v>1464</v>
      </c>
      <c r="S1131" s="64" t="s">
        <v>1464</v>
      </c>
      <c r="V1131" s="64"/>
      <c r="W1131" s="64"/>
    </row>
    <row r="1132" ht="12.75" customHeight="1">
      <c r="A1132" s="64" t="s">
        <v>5745</v>
      </c>
      <c r="B1132" s="64" t="s">
        <v>5487</v>
      </c>
      <c r="C1132" s="64" t="s">
        <v>1363</v>
      </c>
      <c r="D1132" s="64" t="s">
        <v>1211</v>
      </c>
      <c r="E1132" s="64" t="s">
        <v>3847</v>
      </c>
      <c r="F1132" s="64" t="s">
        <v>104</v>
      </c>
      <c r="G1132" s="64" t="s">
        <v>1464</v>
      </c>
      <c r="H1132" s="64" t="s">
        <v>4265</v>
      </c>
      <c r="I1132" s="64" t="s">
        <v>40</v>
      </c>
      <c r="J1132" s="64">
        <v>5300.0</v>
      </c>
      <c r="K1132" s="64">
        <v>76.0</v>
      </c>
      <c r="L1132" s="64" t="s">
        <v>23</v>
      </c>
      <c r="M1132" s="64" t="s">
        <v>35</v>
      </c>
      <c r="N1132" s="64" t="s">
        <v>1464</v>
      </c>
      <c r="O1132" s="64" t="s">
        <v>5746</v>
      </c>
      <c r="P1132" s="64" t="s">
        <v>1464</v>
      </c>
      <c r="Q1132" s="64" t="s">
        <v>1464</v>
      </c>
      <c r="R1132" s="64" t="s">
        <v>1464</v>
      </c>
      <c r="S1132" s="64" t="s">
        <v>1464</v>
      </c>
      <c r="V1132" s="64"/>
      <c r="W1132" s="64"/>
    </row>
    <row r="1133" ht="12.75" customHeight="1">
      <c r="A1133" s="64" t="s">
        <v>5747</v>
      </c>
      <c r="B1133" s="64" t="s">
        <v>2001</v>
      </c>
      <c r="C1133" s="64" t="s">
        <v>1363</v>
      </c>
      <c r="D1133" s="64" t="s">
        <v>1211</v>
      </c>
      <c r="E1133" s="64" t="s">
        <v>3847</v>
      </c>
      <c r="F1133" s="64" t="s">
        <v>104</v>
      </c>
      <c r="G1133" s="64" t="s">
        <v>1464</v>
      </c>
      <c r="H1133" s="64" t="s">
        <v>4265</v>
      </c>
      <c r="I1133" s="64" t="s">
        <v>40</v>
      </c>
      <c r="J1133" s="64">
        <v>4800.0</v>
      </c>
      <c r="K1133" s="64">
        <v>76.0</v>
      </c>
      <c r="L1133" s="64" t="s">
        <v>23</v>
      </c>
      <c r="M1133" s="64" t="s">
        <v>23</v>
      </c>
      <c r="N1133" s="64" t="s">
        <v>1464</v>
      </c>
      <c r="O1133" s="64" t="s">
        <v>5748</v>
      </c>
      <c r="P1133" s="64" t="s">
        <v>1464</v>
      </c>
      <c r="Q1133" s="64" t="s">
        <v>1464</v>
      </c>
      <c r="R1133" s="64" t="s">
        <v>1464</v>
      </c>
      <c r="S1133" s="64" t="s">
        <v>1464</v>
      </c>
      <c r="V1133" s="64"/>
      <c r="W1133" s="64"/>
    </row>
    <row r="1134" ht="12.75" customHeight="1">
      <c r="A1134" s="64" t="s">
        <v>5749</v>
      </c>
      <c r="B1134" s="64" t="s">
        <v>2657</v>
      </c>
      <c r="C1134" s="64" t="s">
        <v>1363</v>
      </c>
      <c r="D1134" s="64" t="s">
        <v>1211</v>
      </c>
      <c r="E1134" s="64" t="s">
        <v>1464</v>
      </c>
      <c r="F1134" s="64" t="s">
        <v>1464</v>
      </c>
      <c r="G1134" s="64" t="s">
        <v>857</v>
      </c>
      <c r="H1134" s="64" t="s">
        <v>4265</v>
      </c>
      <c r="I1134" s="64" t="s">
        <v>21</v>
      </c>
      <c r="J1134" s="64">
        <v>2600.0</v>
      </c>
      <c r="K1134" s="64">
        <v>60.0</v>
      </c>
      <c r="L1134" s="64" t="s">
        <v>23</v>
      </c>
      <c r="M1134" s="64" t="s">
        <v>23</v>
      </c>
      <c r="N1134" s="64" t="s">
        <v>1464</v>
      </c>
      <c r="O1134" s="64" t="s">
        <v>5750</v>
      </c>
      <c r="P1134" s="64" t="s">
        <v>1464</v>
      </c>
      <c r="Q1134" s="64" t="s">
        <v>1692</v>
      </c>
      <c r="R1134" s="64" t="s">
        <v>1464</v>
      </c>
      <c r="S1134" s="64" t="s">
        <v>1464</v>
      </c>
      <c r="V1134" s="64"/>
      <c r="W1134" s="64"/>
    </row>
    <row r="1135" ht="12.75" customHeight="1">
      <c r="A1135" s="64" t="s">
        <v>5751</v>
      </c>
      <c r="B1135" s="64" t="s">
        <v>5752</v>
      </c>
      <c r="C1135" s="64" t="s">
        <v>1363</v>
      </c>
      <c r="D1135" s="64" t="s">
        <v>1211</v>
      </c>
      <c r="E1135" s="64" t="s">
        <v>1464</v>
      </c>
      <c r="F1135" s="64" t="s">
        <v>1464</v>
      </c>
      <c r="G1135" s="64" t="s">
        <v>857</v>
      </c>
      <c r="H1135" s="64" t="s">
        <v>4265</v>
      </c>
      <c r="I1135" s="64" t="s">
        <v>21</v>
      </c>
      <c r="J1135" s="64">
        <v>2000.0</v>
      </c>
      <c r="K1135" s="64">
        <v>58.0</v>
      </c>
      <c r="L1135" s="64" t="s">
        <v>23</v>
      </c>
      <c r="M1135" s="64" t="s">
        <v>23</v>
      </c>
      <c r="N1135" s="64" t="s">
        <v>1464</v>
      </c>
      <c r="O1135" s="64" t="s">
        <v>5753</v>
      </c>
      <c r="P1135" s="64" t="s">
        <v>1464</v>
      </c>
      <c r="Q1135" s="64" t="s">
        <v>2623</v>
      </c>
      <c r="R1135" s="64" t="s">
        <v>1464</v>
      </c>
      <c r="S1135" s="64" t="s">
        <v>1464</v>
      </c>
      <c r="V1135" s="64"/>
      <c r="W1135" s="64"/>
    </row>
    <row r="1136" ht="12.75" customHeight="1">
      <c r="A1136" s="64" t="s">
        <v>5754</v>
      </c>
      <c r="B1136" s="64" t="s">
        <v>3027</v>
      </c>
      <c r="C1136" s="64" t="s">
        <v>1363</v>
      </c>
      <c r="D1136" s="64" t="s">
        <v>1211</v>
      </c>
      <c r="E1136" s="64" t="s">
        <v>1464</v>
      </c>
      <c r="F1136" s="64" t="s">
        <v>1464</v>
      </c>
      <c r="G1136" s="64" t="s">
        <v>819</v>
      </c>
      <c r="H1136" s="64" t="s">
        <v>4277</v>
      </c>
      <c r="I1136" s="64" t="s">
        <v>21</v>
      </c>
      <c r="J1136" s="64">
        <v>5600.0</v>
      </c>
      <c r="K1136" s="64">
        <v>79.0</v>
      </c>
      <c r="L1136" s="64" t="s">
        <v>23</v>
      </c>
      <c r="M1136" s="64" t="s">
        <v>23</v>
      </c>
      <c r="N1136" s="64" t="s">
        <v>821</v>
      </c>
      <c r="O1136" s="64" t="s">
        <v>5755</v>
      </c>
      <c r="P1136" s="64" t="s">
        <v>1464</v>
      </c>
      <c r="Q1136" s="64" t="s">
        <v>1491</v>
      </c>
      <c r="R1136" s="64" t="s">
        <v>1471</v>
      </c>
      <c r="S1136" s="64" t="s">
        <v>1471</v>
      </c>
      <c r="V1136" s="64"/>
      <c r="W1136" s="64"/>
    </row>
    <row r="1137" ht="12.75" customHeight="1">
      <c r="A1137" s="64" t="s">
        <v>5756</v>
      </c>
      <c r="B1137" s="64" t="s">
        <v>2175</v>
      </c>
      <c r="C1137" s="64" t="s">
        <v>1363</v>
      </c>
      <c r="D1137" s="64" t="s">
        <v>1211</v>
      </c>
      <c r="E1137" s="64" t="s">
        <v>1464</v>
      </c>
      <c r="F1137" s="64" t="s">
        <v>1464</v>
      </c>
      <c r="G1137" s="64" t="s">
        <v>819</v>
      </c>
      <c r="H1137" s="64" t="s">
        <v>4277</v>
      </c>
      <c r="I1137" s="64" t="s">
        <v>21</v>
      </c>
      <c r="J1137" s="64">
        <v>1650.0</v>
      </c>
      <c r="K1137" s="64">
        <v>54.0</v>
      </c>
      <c r="L1137" s="64" t="s">
        <v>23</v>
      </c>
      <c r="M1137" s="64" t="s">
        <v>23</v>
      </c>
      <c r="N1137" s="64" t="s">
        <v>35</v>
      </c>
      <c r="O1137" s="64" t="s">
        <v>5757</v>
      </c>
      <c r="P1137" s="64" t="s">
        <v>1464</v>
      </c>
      <c r="Q1137" s="64" t="s">
        <v>2623</v>
      </c>
      <c r="R1137" s="64" t="s">
        <v>1497</v>
      </c>
      <c r="S1137" s="64" t="s">
        <v>1497</v>
      </c>
      <c r="V1137" s="64"/>
      <c r="W1137" s="64"/>
    </row>
    <row r="1138" ht="12.75" customHeight="1">
      <c r="A1138" s="64" t="s">
        <v>5758</v>
      </c>
      <c r="B1138" s="64" t="s">
        <v>1895</v>
      </c>
      <c r="C1138" s="64" t="s">
        <v>1363</v>
      </c>
      <c r="D1138" s="64" t="s">
        <v>1211</v>
      </c>
      <c r="E1138" s="64" t="s">
        <v>1464</v>
      </c>
      <c r="F1138" s="64" t="s">
        <v>1464</v>
      </c>
      <c r="G1138" s="64" t="s">
        <v>819</v>
      </c>
      <c r="H1138" s="64" t="s">
        <v>4277</v>
      </c>
      <c r="I1138" s="64" t="s">
        <v>21</v>
      </c>
      <c r="J1138" s="64">
        <v>2200.0</v>
      </c>
      <c r="K1138" s="64">
        <v>60.0</v>
      </c>
      <c r="L1138" s="64" t="s">
        <v>23</v>
      </c>
      <c r="M1138" s="64" t="s">
        <v>23</v>
      </c>
      <c r="N1138" s="64" t="s">
        <v>35</v>
      </c>
      <c r="O1138" s="64" t="s">
        <v>5759</v>
      </c>
      <c r="P1138" s="64" t="s">
        <v>1464</v>
      </c>
      <c r="Q1138" s="64" t="s">
        <v>3243</v>
      </c>
      <c r="R1138" s="64" t="s">
        <v>1497</v>
      </c>
      <c r="S1138" s="64" t="s">
        <v>1497</v>
      </c>
      <c r="V1138" s="64"/>
      <c r="W1138" s="64"/>
    </row>
    <row r="1139" ht="12.75" customHeight="1">
      <c r="A1139" s="64" t="s">
        <v>5760</v>
      </c>
      <c r="B1139" s="64" t="s">
        <v>5761</v>
      </c>
      <c r="C1139" s="64" t="s">
        <v>1363</v>
      </c>
      <c r="D1139" s="64" t="s">
        <v>1211</v>
      </c>
      <c r="E1139" s="64" t="s">
        <v>1464</v>
      </c>
      <c r="F1139" s="64" t="s">
        <v>1464</v>
      </c>
      <c r="G1139" s="64" t="s">
        <v>819</v>
      </c>
      <c r="H1139" s="64" t="s">
        <v>4277</v>
      </c>
      <c r="I1139" s="64" t="s">
        <v>21</v>
      </c>
      <c r="J1139" s="64">
        <v>4800.0</v>
      </c>
      <c r="K1139" s="64">
        <v>73.0</v>
      </c>
      <c r="L1139" s="64" t="s">
        <v>23</v>
      </c>
      <c r="M1139" s="64" t="s">
        <v>35</v>
      </c>
      <c r="N1139" s="64" t="s">
        <v>821</v>
      </c>
      <c r="O1139" s="64" t="s">
        <v>5762</v>
      </c>
      <c r="P1139" s="64" t="s">
        <v>1464</v>
      </c>
      <c r="Q1139" s="64" t="s">
        <v>1551</v>
      </c>
      <c r="R1139" s="64" t="s">
        <v>1471</v>
      </c>
      <c r="S1139" s="64" t="s">
        <v>1471</v>
      </c>
      <c r="V1139" s="64"/>
      <c r="W1139" s="64"/>
    </row>
    <row r="1140" ht="12.75" customHeight="1">
      <c r="A1140" s="64" t="s">
        <v>5763</v>
      </c>
      <c r="B1140" s="64" t="s">
        <v>1776</v>
      </c>
      <c r="C1140" s="64" t="s">
        <v>1363</v>
      </c>
      <c r="D1140" s="64" t="s">
        <v>1211</v>
      </c>
      <c r="E1140" s="64" t="s">
        <v>1464</v>
      </c>
      <c r="F1140" s="64" t="s">
        <v>1464</v>
      </c>
      <c r="G1140" s="64" t="s">
        <v>819</v>
      </c>
      <c r="H1140" s="64" t="s">
        <v>4277</v>
      </c>
      <c r="I1140" s="64" t="s">
        <v>21</v>
      </c>
      <c r="J1140" s="64">
        <v>4800.0</v>
      </c>
      <c r="K1140" s="64">
        <v>76.0</v>
      </c>
      <c r="L1140" s="64" t="s">
        <v>23</v>
      </c>
      <c r="M1140" s="64" t="s">
        <v>23</v>
      </c>
      <c r="N1140" s="64" t="s">
        <v>821</v>
      </c>
      <c r="O1140" s="64" t="s">
        <v>5764</v>
      </c>
      <c r="P1140" s="64" t="s">
        <v>1464</v>
      </c>
      <c r="Q1140" s="64" t="s">
        <v>1491</v>
      </c>
      <c r="R1140" s="64" t="s">
        <v>1464</v>
      </c>
      <c r="S1140" s="64" t="s">
        <v>1464</v>
      </c>
      <c r="V1140" s="64"/>
      <c r="W1140" s="64"/>
    </row>
    <row r="1141" ht="12.75" customHeight="1">
      <c r="A1141" s="64" t="s">
        <v>5765</v>
      </c>
      <c r="B1141" s="64" t="s">
        <v>5766</v>
      </c>
      <c r="C1141" s="64" t="s">
        <v>1363</v>
      </c>
      <c r="D1141" s="64" t="s">
        <v>1211</v>
      </c>
      <c r="E1141" s="64" t="s">
        <v>1606</v>
      </c>
      <c r="F1141" s="64" t="s">
        <v>856</v>
      </c>
      <c r="G1141" s="64" t="s">
        <v>1464</v>
      </c>
      <c r="H1141" s="64" t="s">
        <v>4284</v>
      </c>
      <c r="I1141" s="64" t="s">
        <v>40</v>
      </c>
      <c r="J1141" s="64">
        <v>4100.0</v>
      </c>
      <c r="K1141" s="64">
        <v>71.0</v>
      </c>
      <c r="L1141" s="64" t="s">
        <v>23</v>
      </c>
      <c r="M1141" s="64" t="s">
        <v>23</v>
      </c>
      <c r="N1141" s="64" t="s">
        <v>821</v>
      </c>
      <c r="O1141" s="64" t="s">
        <v>5767</v>
      </c>
      <c r="P1141" s="64" t="s">
        <v>1464</v>
      </c>
      <c r="Q1141" s="64" t="s">
        <v>1687</v>
      </c>
      <c r="R1141" s="64" t="s">
        <v>1471</v>
      </c>
      <c r="S1141" s="64" t="s">
        <v>1471</v>
      </c>
      <c r="V1141" s="64"/>
      <c r="W1141" s="64"/>
    </row>
    <row r="1142" ht="12.75" customHeight="1">
      <c r="A1142" s="64" t="s">
        <v>5768</v>
      </c>
      <c r="B1142" s="64" t="s">
        <v>5695</v>
      </c>
      <c r="C1142" s="64" t="s">
        <v>1363</v>
      </c>
      <c r="D1142" s="64" t="s">
        <v>1211</v>
      </c>
      <c r="E1142" s="64" t="s">
        <v>1464</v>
      </c>
      <c r="F1142" s="64" t="s">
        <v>1464</v>
      </c>
      <c r="G1142" s="64" t="s">
        <v>819</v>
      </c>
      <c r="H1142" s="64" t="s">
        <v>4284</v>
      </c>
      <c r="I1142" s="64" t="s">
        <v>21</v>
      </c>
      <c r="J1142" s="64">
        <v>5100.0</v>
      </c>
      <c r="K1142" s="64">
        <v>74.0</v>
      </c>
      <c r="L1142" s="64" t="s">
        <v>23</v>
      </c>
      <c r="M1142" s="64" t="s">
        <v>35</v>
      </c>
      <c r="N1142" s="64" t="s">
        <v>821</v>
      </c>
      <c r="O1142" s="64" t="s">
        <v>5769</v>
      </c>
      <c r="P1142" s="64" t="s">
        <v>1464</v>
      </c>
      <c r="Q1142" s="64" t="s">
        <v>1555</v>
      </c>
      <c r="R1142" s="64" t="s">
        <v>1471</v>
      </c>
      <c r="S1142" s="64" t="s">
        <v>1471</v>
      </c>
      <c r="V1142" s="64"/>
      <c r="W1142" s="64"/>
    </row>
    <row r="1143" ht="12.75" customHeight="1">
      <c r="A1143" s="64" t="s">
        <v>5770</v>
      </c>
      <c r="B1143" s="64" t="s">
        <v>5113</v>
      </c>
      <c r="C1143" s="64" t="s">
        <v>1363</v>
      </c>
      <c r="D1143" s="64" t="s">
        <v>1211</v>
      </c>
      <c r="E1143" s="64" t="s">
        <v>1464</v>
      </c>
      <c r="F1143" s="64" t="s">
        <v>1464</v>
      </c>
      <c r="G1143" s="64" t="s">
        <v>819</v>
      </c>
      <c r="H1143" s="64" t="s">
        <v>4284</v>
      </c>
      <c r="I1143" s="64" t="s">
        <v>21</v>
      </c>
      <c r="J1143" s="64">
        <v>4000.0</v>
      </c>
      <c r="K1143" s="64">
        <v>70.0</v>
      </c>
      <c r="L1143" s="64" t="s">
        <v>23</v>
      </c>
      <c r="M1143" s="64" t="s">
        <v>35</v>
      </c>
      <c r="N1143" s="64" t="s">
        <v>821</v>
      </c>
      <c r="O1143" s="64" t="s">
        <v>5771</v>
      </c>
      <c r="P1143" s="64" t="s">
        <v>1464</v>
      </c>
      <c r="Q1143" s="64" t="s">
        <v>1687</v>
      </c>
      <c r="R1143" s="64" t="s">
        <v>1471</v>
      </c>
      <c r="S1143" s="64" t="s">
        <v>1471</v>
      </c>
      <c r="V1143" s="64"/>
      <c r="W1143" s="64"/>
    </row>
    <row r="1144" ht="12.75" customHeight="1">
      <c r="A1144" s="64" t="s">
        <v>5772</v>
      </c>
      <c r="B1144" s="64" t="s">
        <v>5773</v>
      </c>
      <c r="C1144" s="64" t="s">
        <v>1363</v>
      </c>
      <c r="D1144" s="64" t="s">
        <v>1211</v>
      </c>
      <c r="E1144" s="64" t="s">
        <v>3847</v>
      </c>
      <c r="F1144" s="64" t="s">
        <v>104</v>
      </c>
      <c r="G1144" s="64" t="s">
        <v>1464</v>
      </c>
      <c r="H1144" s="64" t="s">
        <v>4284</v>
      </c>
      <c r="I1144" s="64" t="s">
        <v>40</v>
      </c>
      <c r="J1144" s="64">
        <v>5400.0</v>
      </c>
      <c r="K1144" s="64">
        <v>78.0</v>
      </c>
      <c r="L1144" s="64" t="s">
        <v>23</v>
      </c>
      <c r="M1144" s="64" t="s">
        <v>23</v>
      </c>
      <c r="N1144" s="64" t="s">
        <v>821</v>
      </c>
      <c r="O1144" s="64" t="s">
        <v>5774</v>
      </c>
      <c r="P1144" s="64" t="s">
        <v>1464</v>
      </c>
      <c r="Q1144" s="64" t="s">
        <v>1572</v>
      </c>
      <c r="R1144" s="64" t="s">
        <v>1471</v>
      </c>
      <c r="S1144" s="64" t="s">
        <v>1471</v>
      </c>
      <c r="V1144" s="64"/>
      <c r="W1144" s="64"/>
    </row>
    <row r="1145" ht="12.75" customHeight="1">
      <c r="A1145" s="64" t="s">
        <v>5775</v>
      </c>
      <c r="B1145" s="64" t="s">
        <v>5364</v>
      </c>
      <c r="C1145" s="64" t="s">
        <v>1363</v>
      </c>
      <c r="D1145" s="64" t="s">
        <v>1211</v>
      </c>
      <c r="E1145" s="64" t="s">
        <v>3187</v>
      </c>
      <c r="F1145" s="64" t="s">
        <v>164</v>
      </c>
      <c r="G1145" s="64" t="s">
        <v>1464</v>
      </c>
      <c r="H1145" s="64" t="s">
        <v>4284</v>
      </c>
      <c r="I1145" s="64" t="s">
        <v>40</v>
      </c>
      <c r="J1145" s="64">
        <v>2700.0</v>
      </c>
      <c r="K1145" s="64">
        <v>63.0</v>
      </c>
      <c r="L1145" s="64" t="s">
        <v>23</v>
      </c>
      <c r="M1145" s="64" t="s">
        <v>23</v>
      </c>
      <c r="N1145" s="64" t="s">
        <v>35</v>
      </c>
      <c r="O1145" s="64" t="s">
        <v>5776</v>
      </c>
      <c r="P1145" s="64" t="s">
        <v>1464</v>
      </c>
      <c r="Q1145" s="64" t="s">
        <v>3243</v>
      </c>
      <c r="R1145" s="64" t="s">
        <v>1464</v>
      </c>
      <c r="S1145" s="64" t="s">
        <v>1464</v>
      </c>
      <c r="V1145" s="64"/>
      <c r="W1145" s="64"/>
    </row>
    <row r="1146" ht="12.75" customHeight="1">
      <c r="A1146" s="64" t="s">
        <v>5777</v>
      </c>
      <c r="B1146" s="64" t="s">
        <v>3449</v>
      </c>
      <c r="C1146" s="64" t="s">
        <v>1363</v>
      </c>
      <c r="D1146" s="64" t="s">
        <v>1211</v>
      </c>
      <c r="E1146" s="64" t="s">
        <v>1464</v>
      </c>
      <c r="F1146" s="64" t="s">
        <v>1464</v>
      </c>
      <c r="G1146" s="64" t="s">
        <v>819</v>
      </c>
      <c r="H1146" s="64" t="s">
        <v>4284</v>
      </c>
      <c r="I1146" s="64" t="s">
        <v>21</v>
      </c>
      <c r="J1146" s="64">
        <v>2500.0</v>
      </c>
      <c r="K1146" s="64">
        <v>60.0</v>
      </c>
      <c r="L1146" s="64" t="s">
        <v>23</v>
      </c>
      <c r="M1146" s="64" t="s">
        <v>35</v>
      </c>
      <c r="N1146" s="64" t="s">
        <v>35</v>
      </c>
      <c r="O1146" s="64" t="s">
        <v>5778</v>
      </c>
      <c r="P1146" s="64" t="s">
        <v>1464</v>
      </c>
      <c r="Q1146" s="64" t="s">
        <v>3243</v>
      </c>
      <c r="R1146" s="64" t="s">
        <v>1464</v>
      </c>
      <c r="S1146" s="64" t="s">
        <v>1464</v>
      </c>
      <c r="V1146" s="64"/>
      <c r="W1146" s="64"/>
    </row>
    <row r="1147" ht="12.75" customHeight="1">
      <c r="A1147" s="64" t="s">
        <v>5779</v>
      </c>
      <c r="B1147" s="64" t="s">
        <v>2940</v>
      </c>
      <c r="C1147" s="64" t="s">
        <v>1363</v>
      </c>
      <c r="D1147" s="64" t="s">
        <v>1211</v>
      </c>
      <c r="E1147" s="64" t="s">
        <v>1464</v>
      </c>
      <c r="F1147" s="64" t="s">
        <v>1464</v>
      </c>
      <c r="G1147" s="64" t="s">
        <v>819</v>
      </c>
      <c r="H1147" s="64" t="s">
        <v>4284</v>
      </c>
      <c r="I1147" s="64" t="s">
        <v>21</v>
      </c>
      <c r="J1147" s="64">
        <v>2500.0</v>
      </c>
      <c r="K1147" s="64">
        <v>67.0</v>
      </c>
      <c r="L1147" s="64" t="s">
        <v>23</v>
      </c>
      <c r="M1147" s="64" t="s">
        <v>23</v>
      </c>
      <c r="N1147" s="64" t="s">
        <v>35</v>
      </c>
      <c r="O1147" s="64" t="s">
        <v>5780</v>
      </c>
      <c r="P1147" s="64" t="s">
        <v>1464</v>
      </c>
      <c r="Q1147" s="64" t="s">
        <v>3243</v>
      </c>
      <c r="R1147" s="64" t="s">
        <v>1464</v>
      </c>
      <c r="S1147" s="64" t="s">
        <v>1464</v>
      </c>
      <c r="V1147" s="64"/>
      <c r="W1147" s="64"/>
    </row>
    <row r="1148" ht="12.75" customHeight="1">
      <c r="A1148" s="64" t="s">
        <v>5781</v>
      </c>
      <c r="B1148" s="64" t="s">
        <v>1877</v>
      </c>
      <c r="C1148" s="64" t="s">
        <v>1363</v>
      </c>
      <c r="D1148" s="64" t="s">
        <v>1211</v>
      </c>
      <c r="E1148" s="64" t="s">
        <v>1464</v>
      </c>
      <c r="F1148" s="64" t="s">
        <v>1464</v>
      </c>
      <c r="G1148" s="64" t="s">
        <v>819</v>
      </c>
      <c r="H1148" s="64" t="s">
        <v>4284</v>
      </c>
      <c r="I1148" s="64" t="s">
        <v>21</v>
      </c>
      <c r="J1148" s="64">
        <v>5000.0</v>
      </c>
      <c r="K1148" s="64">
        <v>77.0</v>
      </c>
      <c r="L1148" s="64" t="s">
        <v>23</v>
      </c>
      <c r="M1148" s="64" t="s">
        <v>23</v>
      </c>
      <c r="N1148" s="64" t="s">
        <v>35</v>
      </c>
      <c r="O1148" s="64" t="s">
        <v>5782</v>
      </c>
      <c r="P1148" s="64" t="s">
        <v>1464</v>
      </c>
      <c r="Q1148" s="64" t="s">
        <v>1555</v>
      </c>
      <c r="R1148" s="64" t="s">
        <v>1464</v>
      </c>
      <c r="S1148" s="64" t="s">
        <v>1464</v>
      </c>
      <c r="V1148" s="64"/>
      <c r="W1148" s="64"/>
    </row>
    <row r="1149" ht="12.75" customHeight="1">
      <c r="A1149" s="64" t="s">
        <v>5783</v>
      </c>
      <c r="B1149" s="64" t="s">
        <v>3158</v>
      </c>
      <c r="C1149" s="64" t="s">
        <v>1363</v>
      </c>
      <c r="D1149" s="64" t="s">
        <v>1211</v>
      </c>
      <c r="E1149" s="64" t="s">
        <v>1464</v>
      </c>
      <c r="F1149" s="64" t="s">
        <v>1464</v>
      </c>
      <c r="G1149" s="64" t="s">
        <v>819</v>
      </c>
      <c r="H1149" s="64" t="s">
        <v>4284</v>
      </c>
      <c r="I1149" s="64" t="s">
        <v>21</v>
      </c>
      <c r="J1149" s="64">
        <v>5300.0</v>
      </c>
      <c r="K1149" s="64">
        <v>78.0</v>
      </c>
      <c r="L1149" s="64" t="s">
        <v>23</v>
      </c>
      <c r="M1149" s="64" t="s">
        <v>35</v>
      </c>
      <c r="N1149" s="64" t="s">
        <v>821</v>
      </c>
      <c r="O1149" s="64" t="s">
        <v>5784</v>
      </c>
      <c r="P1149" s="64" t="s">
        <v>1464</v>
      </c>
      <c r="Q1149" s="64" t="s">
        <v>1596</v>
      </c>
      <c r="R1149" s="64" t="s">
        <v>1464</v>
      </c>
      <c r="S1149" s="64" t="s">
        <v>1464</v>
      </c>
      <c r="V1149" s="64"/>
      <c r="W1149" s="64"/>
    </row>
    <row r="1150" ht="12.75" customHeight="1">
      <c r="A1150" s="64" t="s">
        <v>5785</v>
      </c>
      <c r="B1150" s="64" t="s">
        <v>5142</v>
      </c>
      <c r="C1150" s="64" t="s">
        <v>1363</v>
      </c>
      <c r="D1150" s="64" t="s">
        <v>1211</v>
      </c>
      <c r="E1150" s="64" t="s">
        <v>1464</v>
      </c>
      <c r="F1150" s="64" t="s">
        <v>1464</v>
      </c>
      <c r="G1150" s="64" t="s">
        <v>857</v>
      </c>
      <c r="H1150" s="64" t="s">
        <v>4295</v>
      </c>
      <c r="I1150" s="64" t="s">
        <v>21</v>
      </c>
      <c r="J1150" s="64">
        <v>2700.0</v>
      </c>
      <c r="K1150" s="64">
        <v>63.0</v>
      </c>
      <c r="L1150" s="64" t="s">
        <v>23</v>
      </c>
      <c r="M1150" s="64" t="s">
        <v>23</v>
      </c>
      <c r="N1150" s="64" t="s">
        <v>1464</v>
      </c>
      <c r="O1150" s="64" t="s">
        <v>5786</v>
      </c>
      <c r="P1150" s="64" t="s">
        <v>1464</v>
      </c>
      <c r="Q1150" s="64" t="s">
        <v>1464</v>
      </c>
      <c r="R1150" s="64" t="s">
        <v>1464</v>
      </c>
      <c r="S1150" s="64" t="s">
        <v>1464</v>
      </c>
      <c r="V1150" s="64"/>
      <c r="W1150" s="64"/>
    </row>
    <row r="1151" ht="12.75" customHeight="1">
      <c r="A1151" s="64" t="s">
        <v>5787</v>
      </c>
      <c r="B1151" s="64" t="s">
        <v>5340</v>
      </c>
      <c r="C1151" s="64" t="s">
        <v>1363</v>
      </c>
      <c r="D1151" s="64" t="s">
        <v>1211</v>
      </c>
      <c r="E1151" s="64" t="s">
        <v>1606</v>
      </c>
      <c r="F1151" s="64" t="s">
        <v>856</v>
      </c>
      <c r="G1151" s="64" t="s">
        <v>1464</v>
      </c>
      <c r="H1151" s="64" t="s">
        <v>4295</v>
      </c>
      <c r="I1151" s="64" t="s">
        <v>40</v>
      </c>
      <c r="J1151" s="64">
        <v>1900.0</v>
      </c>
      <c r="K1151" s="64">
        <v>54.0</v>
      </c>
      <c r="L1151" s="64" t="s">
        <v>23</v>
      </c>
      <c r="M1151" s="64" t="s">
        <v>23</v>
      </c>
      <c r="N1151" s="64" t="s">
        <v>1464</v>
      </c>
      <c r="O1151" s="64" t="s">
        <v>5788</v>
      </c>
      <c r="P1151" s="64" t="s">
        <v>1464</v>
      </c>
      <c r="Q1151" s="64" t="s">
        <v>1464</v>
      </c>
      <c r="R1151" s="64" t="s">
        <v>1464</v>
      </c>
      <c r="S1151" s="64" t="s">
        <v>1464</v>
      </c>
      <c r="V1151" s="64"/>
      <c r="W1151" s="64"/>
    </row>
    <row r="1152" ht="12.75" customHeight="1">
      <c r="A1152" s="64" t="s">
        <v>5789</v>
      </c>
      <c r="B1152" s="64" t="s">
        <v>5790</v>
      </c>
      <c r="C1152" s="64" t="s">
        <v>1363</v>
      </c>
      <c r="D1152" s="64" t="s">
        <v>1211</v>
      </c>
      <c r="E1152" s="64" t="s">
        <v>1464</v>
      </c>
      <c r="F1152" s="64" t="s">
        <v>1464</v>
      </c>
      <c r="G1152" s="64" t="s">
        <v>857</v>
      </c>
      <c r="H1152" s="64" t="s">
        <v>4295</v>
      </c>
      <c r="I1152" s="64" t="s">
        <v>21</v>
      </c>
      <c r="J1152" s="64">
        <v>2200.0</v>
      </c>
      <c r="K1152" s="64">
        <v>60.0</v>
      </c>
      <c r="L1152" s="64" t="s">
        <v>23</v>
      </c>
      <c r="M1152" s="64" t="s">
        <v>23</v>
      </c>
      <c r="N1152" s="64" t="s">
        <v>1464</v>
      </c>
      <c r="O1152" s="64" t="s">
        <v>5791</v>
      </c>
      <c r="P1152" s="64" t="s">
        <v>1464</v>
      </c>
      <c r="Q1152" s="64" t="s">
        <v>1464</v>
      </c>
      <c r="R1152" s="64" t="s">
        <v>1464</v>
      </c>
      <c r="S1152" s="64" t="s">
        <v>1464</v>
      </c>
      <c r="V1152" s="64"/>
      <c r="W1152" s="64"/>
    </row>
    <row r="1153" ht="12.75" customHeight="1">
      <c r="A1153" s="64" t="s">
        <v>5792</v>
      </c>
      <c r="B1153" s="64" t="s">
        <v>5793</v>
      </c>
      <c r="C1153" s="64" t="s">
        <v>1363</v>
      </c>
      <c r="D1153" s="64" t="s">
        <v>1211</v>
      </c>
      <c r="E1153" s="64" t="s">
        <v>1464</v>
      </c>
      <c r="F1153" s="64" t="s">
        <v>1464</v>
      </c>
      <c r="G1153" s="64" t="s">
        <v>819</v>
      </c>
      <c r="H1153" s="64" t="s">
        <v>4295</v>
      </c>
      <c r="I1153" s="64" t="s">
        <v>21</v>
      </c>
      <c r="J1153" s="64">
        <v>2800.0</v>
      </c>
      <c r="K1153" s="64">
        <v>64.0</v>
      </c>
      <c r="L1153" s="64" t="s">
        <v>23</v>
      </c>
      <c r="M1153" s="64" t="s">
        <v>35</v>
      </c>
      <c r="N1153" s="64" t="s">
        <v>35</v>
      </c>
      <c r="O1153" s="64" t="s">
        <v>5794</v>
      </c>
      <c r="P1153" s="64" t="s">
        <v>1464</v>
      </c>
      <c r="Q1153" s="64" t="s">
        <v>2016</v>
      </c>
      <c r="R1153" s="64" t="s">
        <v>1497</v>
      </c>
      <c r="S1153" s="64" t="s">
        <v>1497</v>
      </c>
      <c r="V1153" s="64"/>
      <c r="W1153" s="64"/>
    </row>
    <row r="1154" ht="12.75" customHeight="1">
      <c r="A1154" s="64" t="s">
        <v>5795</v>
      </c>
      <c r="B1154" s="64" t="s">
        <v>2793</v>
      </c>
      <c r="C1154" s="64" t="s">
        <v>1363</v>
      </c>
      <c r="D1154" s="64" t="s">
        <v>1211</v>
      </c>
      <c r="E1154" s="64" t="s">
        <v>1464</v>
      </c>
      <c r="F1154" s="64" t="s">
        <v>1464</v>
      </c>
      <c r="G1154" s="64" t="s">
        <v>819</v>
      </c>
      <c r="H1154" s="64" t="s">
        <v>4295</v>
      </c>
      <c r="I1154" s="64" t="s">
        <v>21</v>
      </c>
      <c r="J1154" s="64">
        <v>5100.0</v>
      </c>
      <c r="K1154" s="64">
        <v>74.0</v>
      </c>
      <c r="L1154" s="64" t="s">
        <v>23</v>
      </c>
      <c r="M1154" s="64" t="s">
        <v>23</v>
      </c>
      <c r="N1154" s="64" t="s">
        <v>821</v>
      </c>
      <c r="O1154" s="64" t="s">
        <v>5796</v>
      </c>
      <c r="P1154" s="64" t="s">
        <v>1464</v>
      </c>
      <c r="Q1154" s="64" t="s">
        <v>1555</v>
      </c>
      <c r="R1154" s="64" t="s">
        <v>1471</v>
      </c>
      <c r="S1154" s="64" t="s">
        <v>1471</v>
      </c>
      <c r="V1154" s="64"/>
      <c r="W1154" s="64"/>
    </row>
    <row r="1155" ht="12.75" customHeight="1">
      <c r="A1155" s="64" t="s">
        <v>5797</v>
      </c>
      <c r="B1155" s="64" t="s">
        <v>4090</v>
      </c>
      <c r="C1155" s="64" t="s">
        <v>1363</v>
      </c>
      <c r="D1155" s="64" t="s">
        <v>1211</v>
      </c>
      <c r="E1155" s="64" t="s">
        <v>3847</v>
      </c>
      <c r="F1155" s="64" t="s">
        <v>104</v>
      </c>
      <c r="G1155" s="64" t="s">
        <v>1464</v>
      </c>
      <c r="H1155" s="64" t="s">
        <v>4295</v>
      </c>
      <c r="I1155" s="64" t="s">
        <v>40</v>
      </c>
      <c r="J1155" s="64">
        <v>4500.0</v>
      </c>
      <c r="K1155" s="64">
        <v>75.0</v>
      </c>
      <c r="L1155" s="64" t="s">
        <v>23</v>
      </c>
      <c r="M1155" s="64" t="s">
        <v>23</v>
      </c>
      <c r="N1155" s="64" t="s">
        <v>35</v>
      </c>
      <c r="O1155" s="64" t="s">
        <v>5798</v>
      </c>
      <c r="P1155" s="64" t="s">
        <v>1464</v>
      </c>
      <c r="Q1155" s="64" t="s">
        <v>1555</v>
      </c>
      <c r="R1155" s="64" t="s">
        <v>1471</v>
      </c>
      <c r="S1155" s="64" t="s">
        <v>1471</v>
      </c>
      <c r="V1155" s="64"/>
      <c r="W1155" s="64"/>
    </row>
    <row r="1156" ht="12.75" customHeight="1">
      <c r="A1156" s="64" t="s">
        <v>5799</v>
      </c>
      <c r="B1156" s="64" t="s">
        <v>5302</v>
      </c>
      <c r="C1156" s="64" t="s">
        <v>1363</v>
      </c>
      <c r="D1156" s="64" t="s">
        <v>1211</v>
      </c>
      <c r="E1156" s="64" t="s">
        <v>1464</v>
      </c>
      <c r="F1156" s="64" t="s">
        <v>1464</v>
      </c>
      <c r="G1156" s="64" t="s">
        <v>819</v>
      </c>
      <c r="H1156" s="64" t="s">
        <v>4295</v>
      </c>
      <c r="I1156" s="64" t="s">
        <v>21</v>
      </c>
      <c r="J1156" s="64">
        <v>4050.0</v>
      </c>
      <c r="K1156" s="64">
        <v>73.0</v>
      </c>
      <c r="L1156" s="64" t="s">
        <v>23</v>
      </c>
      <c r="M1156" s="64" t="s">
        <v>35</v>
      </c>
      <c r="N1156" s="64" t="s">
        <v>821</v>
      </c>
      <c r="O1156" s="64" t="s">
        <v>5800</v>
      </c>
      <c r="P1156" s="64" t="s">
        <v>1464</v>
      </c>
      <c r="Q1156" s="64" t="s">
        <v>1551</v>
      </c>
      <c r="R1156" s="64" t="s">
        <v>1471</v>
      </c>
      <c r="S1156" s="64" t="s">
        <v>1471</v>
      </c>
      <c r="V1156" s="64"/>
      <c r="W1156" s="64"/>
    </row>
    <row r="1157" ht="12.75" customHeight="1">
      <c r="A1157" s="64" t="s">
        <v>5801</v>
      </c>
      <c r="B1157" s="64" t="s">
        <v>1575</v>
      </c>
      <c r="C1157" s="64" t="s">
        <v>1363</v>
      </c>
      <c r="D1157" s="64" t="s">
        <v>1211</v>
      </c>
      <c r="E1157" s="64" t="s">
        <v>1464</v>
      </c>
      <c r="F1157" s="64" t="s">
        <v>1464</v>
      </c>
      <c r="G1157" s="64" t="s">
        <v>819</v>
      </c>
      <c r="H1157" s="64" t="s">
        <v>4295</v>
      </c>
      <c r="I1157" s="64" t="s">
        <v>21</v>
      </c>
      <c r="J1157" s="64">
        <v>2400.0</v>
      </c>
      <c r="K1157" s="64">
        <v>64.0</v>
      </c>
      <c r="L1157" s="64" t="s">
        <v>23</v>
      </c>
      <c r="M1157" s="64" t="s">
        <v>35</v>
      </c>
      <c r="N1157" s="64" t="s">
        <v>35</v>
      </c>
      <c r="O1157" s="64" t="s">
        <v>5802</v>
      </c>
      <c r="P1157" s="64" t="s">
        <v>1464</v>
      </c>
      <c r="Q1157" s="64" t="s">
        <v>1519</v>
      </c>
      <c r="R1157" s="64" t="s">
        <v>1497</v>
      </c>
      <c r="S1157" s="64" t="s">
        <v>1497</v>
      </c>
      <c r="V1157" s="64"/>
      <c r="W1157" s="64"/>
    </row>
    <row r="1158" ht="12.75" customHeight="1">
      <c r="A1158" s="64" t="s">
        <v>5803</v>
      </c>
      <c r="B1158" s="64" t="s">
        <v>2701</v>
      </c>
      <c r="C1158" s="64" t="s">
        <v>1363</v>
      </c>
      <c r="D1158" s="64" t="s">
        <v>1211</v>
      </c>
      <c r="E1158" s="64" t="s">
        <v>1464</v>
      </c>
      <c r="F1158" s="64" t="s">
        <v>1464</v>
      </c>
      <c r="G1158" s="64" t="s">
        <v>819</v>
      </c>
      <c r="H1158" s="64" t="s">
        <v>4298</v>
      </c>
      <c r="I1158" s="64" t="s">
        <v>21</v>
      </c>
      <c r="J1158" s="64">
        <v>6400.0</v>
      </c>
      <c r="K1158" s="64">
        <v>80.0</v>
      </c>
      <c r="L1158" s="64" t="s">
        <v>23</v>
      </c>
      <c r="M1158" s="64" t="s">
        <v>35</v>
      </c>
      <c r="N1158" s="64" t="s">
        <v>821</v>
      </c>
      <c r="O1158" s="64" t="s">
        <v>5804</v>
      </c>
      <c r="P1158" s="64" t="s">
        <v>1464</v>
      </c>
      <c r="Q1158" s="64" t="s">
        <v>1491</v>
      </c>
      <c r="R1158" s="64" t="s">
        <v>1464</v>
      </c>
      <c r="S1158" s="64" t="s">
        <v>1464</v>
      </c>
      <c r="V1158" s="64"/>
      <c r="W1158" s="64"/>
    </row>
    <row r="1159" ht="12.75" customHeight="1">
      <c r="A1159" s="64" t="s">
        <v>5805</v>
      </c>
      <c r="B1159" s="64" t="s">
        <v>2277</v>
      </c>
      <c r="C1159" s="64" t="s">
        <v>1363</v>
      </c>
      <c r="D1159" s="64" t="s">
        <v>1211</v>
      </c>
      <c r="E1159" s="64" t="s">
        <v>1464</v>
      </c>
      <c r="F1159" s="64" t="s">
        <v>1464</v>
      </c>
      <c r="G1159" s="64" t="s">
        <v>819</v>
      </c>
      <c r="H1159" s="64" t="s">
        <v>4298</v>
      </c>
      <c r="I1159" s="64" t="s">
        <v>21</v>
      </c>
      <c r="J1159" s="64">
        <v>3230.0</v>
      </c>
      <c r="K1159" s="64">
        <v>66.0</v>
      </c>
      <c r="L1159" s="64" t="s">
        <v>23</v>
      </c>
      <c r="M1159" s="64" t="s">
        <v>35</v>
      </c>
      <c r="N1159" s="64" t="s">
        <v>35</v>
      </c>
      <c r="O1159" s="64" t="s">
        <v>5806</v>
      </c>
      <c r="P1159" s="64" t="s">
        <v>1464</v>
      </c>
      <c r="Q1159" s="64" t="s">
        <v>3243</v>
      </c>
      <c r="R1159" s="64" t="s">
        <v>1464</v>
      </c>
      <c r="S1159" s="64" t="s">
        <v>1464</v>
      </c>
      <c r="V1159" s="64"/>
      <c r="W1159" s="64"/>
    </row>
    <row r="1160" ht="12.75" customHeight="1">
      <c r="A1160" s="64" t="s">
        <v>5807</v>
      </c>
      <c r="B1160" s="64" t="s">
        <v>2261</v>
      </c>
      <c r="C1160" s="64" t="s">
        <v>1363</v>
      </c>
      <c r="D1160" s="64" t="s">
        <v>1211</v>
      </c>
      <c r="E1160" s="64" t="s">
        <v>1464</v>
      </c>
      <c r="F1160" s="64" t="s">
        <v>1464</v>
      </c>
      <c r="G1160" s="64" t="s">
        <v>819</v>
      </c>
      <c r="H1160" s="64" t="s">
        <v>4298</v>
      </c>
      <c r="I1160" s="64" t="s">
        <v>21</v>
      </c>
      <c r="J1160" s="64">
        <v>1950.0</v>
      </c>
      <c r="K1160" s="64">
        <v>57.0</v>
      </c>
      <c r="L1160" s="64" t="s">
        <v>23</v>
      </c>
      <c r="M1160" s="64" t="s">
        <v>23</v>
      </c>
      <c r="N1160" s="64" t="s">
        <v>35</v>
      </c>
      <c r="O1160" s="64" t="s">
        <v>5808</v>
      </c>
      <c r="P1160" s="64" t="s">
        <v>1464</v>
      </c>
      <c r="Q1160" s="64" t="s">
        <v>3210</v>
      </c>
      <c r="R1160" s="64" t="s">
        <v>1464</v>
      </c>
      <c r="S1160" s="64" t="s">
        <v>1464</v>
      </c>
      <c r="V1160" s="64"/>
      <c r="W1160" s="64"/>
    </row>
    <row r="1161" ht="12.75" customHeight="1">
      <c r="A1161" s="64" t="s">
        <v>5809</v>
      </c>
      <c r="B1161" s="64" t="s">
        <v>5810</v>
      </c>
      <c r="C1161" s="64" t="s">
        <v>1363</v>
      </c>
      <c r="D1161" s="64" t="s">
        <v>1211</v>
      </c>
      <c r="E1161" s="64" t="s">
        <v>1464</v>
      </c>
      <c r="F1161" s="64" t="s">
        <v>1464</v>
      </c>
      <c r="G1161" s="64" t="s">
        <v>819</v>
      </c>
      <c r="H1161" s="64" t="s">
        <v>4298</v>
      </c>
      <c r="I1161" s="64" t="s">
        <v>21</v>
      </c>
      <c r="J1161" s="64">
        <v>1900.0</v>
      </c>
      <c r="K1161" s="64">
        <v>56.0</v>
      </c>
      <c r="L1161" s="64" t="s">
        <v>816</v>
      </c>
      <c r="M1161" s="64" t="s">
        <v>23</v>
      </c>
      <c r="N1161" s="64" t="s">
        <v>35</v>
      </c>
      <c r="O1161" s="64" t="s">
        <v>5811</v>
      </c>
      <c r="P1161" s="64" t="s">
        <v>1464</v>
      </c>
      <c r="Q1161" s="64" t="s">
        <v>1519</v>
      </c>
      <c r="R1161" s="64" t="s">
        <v>1464</v>
      </c>
      <c r="S1161" s="64" t="s">
        <v>1464</v>
      </c>
      <c r="V1161" s="64"/>
      <c r="W1161" s="64"/>
    </row>
    <row r="1162" ht="12.75" customHeight="1">
      <c r="A1162" s="64" t="s">
        <v>5812</v>
      </c>
      <c r="B1162" s="64" t="s">
        <v>3089</v>
      </c>
      <c r="C1162" s="64" t="s">
        <v>1363</v>
      </c>
      <c r="D1162" s="64" t="s">
        <v>1211</v>
      </c>
      <c r="E1162" s="64" t="s">
        <v>1464</v>
      </c>
      <c r="F1162" s="64" t="s">
        <v>1464</v>
      </c>
      <c r="G1162" s="64" t="s">
        <v>819</v>
      </c>
      <c r="H1162" s="64" t="s">
        <v>4298</v>
      </c>
      <c r="I1162" s="64" t="s">
        <v>21</v>
      </c>
      <c r="J1162" s="64">
        <v>1540.0</v>
      </c>
      <c r="K1162" s="64">
        <v>54.0</v>
      </c>
      <c r="L1162" s="64" t="s">
        <v>23</v>
      </c>
      <c r="M1162" s="64" t="s">
        <v>23</v>
      </c>
      <c r="N1162" s="64" t="s">
        <v>35</v>
      </c>
      <c r="O1162" s="64" t="s">
        <v>5813</v>
      </c>
      <c r="P1162" s="64" t="s">
        <v>1464</v>
      </c>
      <c r="Q1162" s="64" t="s">
        <v>1862</v>
      </c>
      <c r="R1162" s="64" t="s">
        <v>1497</v>
      </c>
      <c r="S1162" s="64" t="s">
        <v>1497</v>
      </c>
      <c r="V1162" s="64"/>
      <c r="W1162" s="64"/>
    </row>
    <row r="1163" ht="12.75" customHeight="1">
      <c r="A1163" s="64" t="s">
        <v>5814</v>
      </c>
      <c r="B1163" s="64" t="s">
        <v>2001</v>
      </c>
      <c r="C1163" s="64" t="s">
        <v>1363</v>
      </c>
      <c r="D1163" s="64" t="s">
        <v>1211</v>
      </c>
      <c r="E1163" s="64" t="s">
        <v>1464</v>
      </c>
      <c r="F1163" s="64" t="s">
        <v>1464</v>
      </c>
      <c r="G1163" s="64" t="s">
        <v>819</v>
      </c>
      <c r="H1163" s="64" t="s">
        <v>4298</v>
      </c>
      <c r="I1163" s="64" t="s">
        <v>21</v>
      </c>
      <c r="J1163" s="64">
        <v>2400.0</v>
      </c>
      <c r="K1163" s="64">
        <v>63.0</v>
      </c>
      <c r="L1163" s="64" t="s">
        <v>23</v>
      </c>
      <c r="M1163" s="64" t="s">
        <v>23</v>
      </c>
      <c r="N1163" s="64" t="s">
        <v>35</v>
      </c>
      <c r="O1163" s="64" t="s">
        <v>5815</v>
      </c>
      <c r="P1163" s="64" t="s">
        <v>1464</v>
      </c>
      <c r="Q1163" s="64" t="s">
        <v>2847</v>
      </c>
      <c r="R1163" s="64" t="s">
        <v>1497</v>
      </c>
      <c r="S1163" s="64" t="s">
        <v>1497</v>
      </c>
      <c r="V1163" s="64"/>
      <c r="W1163" s="64"/>
    </row>
    <row r="1164" ht="12.75" customHeight="1">
      <c r="A1164" s="64" t="s">
        <v>5816</v>
      </c>
      <c r="B1164" s="64" t="s">
        <v>5817</v>
      </c>
      <c r="C1164" s="64" t="s">
        <v>1363</v>
      </c>
      <c r="D1164" s="64" t="s">
        <v>1211</v>
      </c>
      <c r="E1164" s="64" t="s">
        <v>2459</v>
      </c>
      <c r="F1164" s="64" t="s">
        <v>343</v>
      </c>
      <c r="G1164" s="64" t="s">
        <v>1464</v>
      </c>
      <c r="H1164" s="64" t="s">
        <v>4298</v>
      </c>
      <c r="I1164" s="64" t="s">
        <v>40</v>
      </c>
      <c r="J1164" s="64">
        <v>1900.0</v>
      </c>
      <c r="K1164" s="64">
        <v>56.0</v>
      </c>
      <c r="L1164" s="64" t="s">
        <v>23</v>
      </c>
      <c r="M1164" s="64" t="s">
        <v>23</v>
      </c>
      <c r="N1164" s="64" t="s">
        <v>1464</v>
      </c>
      <c r="O1164" s="64" t="s">
        <v>5818</v>
      </c>
      <c r="P1164" s="64" t="s">
        <v>1464</v>
      </c>
      <c r="Q1164" s="64" t="s">
        <v>2623</v>
      </c>
      <c r="R1164" s="64" t="s">
        <v>1464</v>
      </c>
      <c r="S1164" s="64" t="s">
        <v>1464</v>
      </c>
      <c r="V1164" s="64"/>
      <c r="W1164" s="64"/>
    </row>
    <row r="1165" ht="12.75" customHeight="1">
      <c r="A1165" s="64" t="s">
        <v>5819</v>
      </c>
      <c r="B1165" s="64" t="s">
        <v>2104</v>
      </c>
      <c r="C1165" s="64" t="s">
        <v>1363</v>
      </c>
      <c r="D1165" s="64" t="s">
        <v>1211</v>
      </c>
      <c r="E1165" s="64" t="s">
        <v>1464</v>
      </c>
      <c r="F1165" s="64" t="s">
        <v>1464</v>
      </c>
      <c r="G1165" s="64" t="s">
        <v>857</v>
      </c>
      <c r="H1165" s="64" t="s">
        <v>4298</v>
      </c>
      <c r="I1165" s="64" t="s">
        <v>21</v>
      </c>
      <c r="J1165" s="64">
        <v>6200.0</v>
      </c>
      <c r="K1165" s="64">
        <v>82.0</v>
      </c>
      <c r="L1165" s="64" t="s">
        <v>23</v>
      </c>
      <c r="M1165" s="64" t="s">
        <v>23</v>
      </c>
      <c r="N1165" s="64" t="s">
        <v>1464</v>
      </c>
      <c r="O1165" s="64" t="s">
        <v>5820</v>
      </c>
      <c r="P1165" s="64" t="s">
        <v>1464</v>
      </c>
      <c r="Q1165" s="64" t="s">
        <v>1496</v>
      </c>
      <c r="R1165" s="64" t="s">
        <v>1464</v>
      </c>
      <c r="S1165" s="64" t="s">
        <v>1464</v>
      </c>
      <c r="V1165" s="64"/>
      <c r="W1165" s="64"/>
    </row>
    <row r="1166" ht="12.75" customHeight="1">
      <c r="A1166" s="64" t="s">
        <v>5821</v>
      </c>
      <c r="B1166" s="64" t="s">
        <v>2210</v>
      </c>
      <c r="C1166" s="64" t="s">
        <v>1363</v>
      </c>
      <c r="D1166" s="64" t="s">
        <v>1211</v>
      </c>
      <c r="E1166" s="64" t="s">
        <v>1464</v>
      </c>
      <c r="F1166" s="64" t="s">
        <v>1464</v>
      </c>
      <c r="G1166" s="64" t="s">
        <v>857</v>
      </c>
      <c r="H1166" s="64" t="s">
        <v>4298</v>
      </c>
      <c r="I1166" s="64" t="s">
        <v>21</v>
      </c>
      <c r="J1166" s="64">
        <v>3500.0</v>
      </c>
      <c r="K1166" s="64">
        <v>69.0</v>
      </c>
      <c r="L1166" s="64" t="s">
        <v>23</v>
      </c>
      <c r="M1166" s="64" t="s">
        <v>23</v>
      </c>
      <c r="N1166" s="64" t="s">
        <v>1464</v>
      </c>
      <c r="O1166" s="64" t="s">
        <v>5822</v>
      </c>
      <c r="P1166" s="64" t="s">
        <v>1464</v>
      </c>
      <c r="Q1166" s="64" t="s">
        <v>1519</v>
      </c>
      <c r="R1166" s="64" t="s">
        <v>1464</v>
      </c>
      <c r="S1166" s="64" t="s">
        <v>1464</v>
      </c>
      <c r="V1166" s="64"/>
      <c r="W1166" s="64"/>
    </row>
    <row r="1167" ht="12.75" customHeight="1">
      <c r="A1167" s="64" t="s">
        <v>5823</v>
      </c>
      <c r="B1167" s="64" t="s">
        <v>1877</v>
      </c>
      <c r="C1167" s="64" t="s">
        <v>1363</v>
      </c>
      <c r="D1167" s="64" t="s">
        <v>1211</v>
      </c>
      <c r="E1167" s="64" t="s">
        <v>2459</v>
      </c>
      <c r="F1167" s="64" t="s">
        <v>343</v>
      </c>
      <c r="G1167" s="64" t="s">
        <v>1464</v>
      </c>
      <c r="H1167" s="64" t="s">
        <v>4298</v>
      </c>
      <c r="I1167" s="64" t="s">
        <v>40</v>
      </c>
      <c r="J1167" s="64">
        <v>2000.0</v>
      </c>
      <c r="K1167" s="64">
        <v>59.0</v>
      </c>
      <c r="L1167" s="64" t="s">
        <v>23</v>
      </c>
      <c r="M1167" s="64" t="s">
        <v>23</v>
      </c>
      <c r="N1167" s="64" t="s">
        <v>1464</v>
      </c>
      <c r="O1167" s="64" t="s">
        <v>5824</v>
      </c>
      <c r="P1167" s="64" t="s">
        <v>1464</v>
      </c>
      <c r="Q1167" s="64" t="s">
        <v>3243</v>
      </c>
      <c r="R1167" s="64" t="s">
        <v>1464</v>
      </c>
      <c r="S1167" s="64" t="s">
        <v>1464</v>
      </c>
      <c r="V1167" s="64"/>
      <c r="W1167" s="64"/>
    </row>
    <row r="1168" ht="12.75" customHeight="1">
      <c r="A1168" s="64" t="s">
        <v>5825</v>
      </c>
      <c r="B1168" s="64" t="s">
        <v>5465</v>
      </c>
      <c r="C1168" s="64" t="s">
        <v>1363</v>
      </c>
      <c r="D1168" s="64" t="s">
        <v>1211</v>
      </c>
      <c r="E1168" s="64" t="s">
        <v>3187</v>
      </c>
      <c r="F1168" s="64" t="s">
        <v>164</v>
      </c>
      <c r="G1168" s="64" t="s">
        <v>1464</v>
      </c>
      <c r="H1168" s="64" t="s">
        <v>4298</v>
      </c>
      <c r="I1168" s="64" t="s">
        <v>40</v>
      </c>
      <c r="J1168" s="64">
        <v>4000.0</v>
      </c>
      <c r="K1168" s="64">
        <v>72.0</v>
      </c>
      <c r="L1168" s="64" t="s">
        <v>23</v>
      </c>
      <c r="M1168" s="64" t="s">
        <v>23</v>
      </c>
      <c r="N1168" s="64" t="s">
        <v>1464</v>
      </c>
      <c r="O1168" s="64" t="s">
        <v>5826</v>
      </c>
      <c r="P1168" s="64" t="s">
        <v>1464</v>
      </c>
      <c r="Q1168" s="64" t="s">
        <v>1687</v>
      </c>
      <c r="R1168" s="64" t="s">
        <v>1464</v>
      </c>
      <c r="S1168" s="64" t="s">
        <v>1464</v>
      </c>
      <c r="V1168" s="64"/>
      <c r="W1168" s="64"/>
    </row>
    <row r="1169" ht="12.75" customHeight="1">
      <c r="A1169" s="64" t="s">
        <v>5827</v>
      </c>
      <c r="B1169" s="64" t="s">
        <v>5828</v>
      </c>
      <c r="C1169" s="64" t="s">
        <v>1363</v>
      </c>
      <c r="D1169" s="64" t="s">
        <v>1211</v>
      </c>
      <c r="E1169" s="64" t="s">
        <v>1464</v>
      </c>
      <c r="F1169" s="64" t="s">
        <v>1464</v>
      </c>
      <c r="G1169" s="64" t="s">
        <v>857</v>
      </c>
      <c r="H1169" s="64" t="s">
        <v>4298</v>
      </c>
      <c r="I1169" s="64" t="s">
        <v>21</v>
      </c>
      <c r="J1169" s="64">
        <v>5000.0</v>
      </c>
      <c r="K1169" s="64">
        <v>77.0</v>
      </c>
      <c r="L1169" s="64" t="s">
        <v>23</v>
      </c>
      <c r="M1169" s="64" t="s">
        <v>35</v>
      </c>
      <c r="N1169" s="64" t="s">
        <v>1464</v>
      </c>
      <c r="O1169" s="64" t="s">
        <v>5829</v>
      </c>
      <c r="P1169" s="64" t="s">
        <v>1464</v>
      </c>
      <c r="Q1169" s="64" t="s">
        <v>1555</v>
      </c>
      <c r="R1169" s="64" t="s">
        <v>1464</v>
      </c>
      <c r="S1169" s="64" t="s">
        <v>1464</v>
      </c>
      <c r="V1169" s="64"/>
      <c r="W1169" s="64"/>
    </row>
    <row r="1170" ht="12.75" customHeight="1">
      <c r="A1170" s="64" t="s">
        <v>5830</v>
      </c>
      <c r="B1170" s="64" t="s">
        <v>2303</v>
      </c>
      <c r="C1170" s="64" t="s">
        <v>1363</v>
      </c>
      <c r="D1170" s="64" t="s">
        <v>1211</v>
      </c>
      <c r="E1170" s="64" t="s">
        <v>2838</v>
      </c>
      <c r="F1170" s="64" t="s">
        <v>886</v>
      </c>
      <c r="G1170" s="64" t="s">
        <v>1464</v>
      </c>
      <c r="H1170" s="64" t="s">
        <v>4298</v>
      </c>
      <c r="I1170" s="64" t="s">
        <v>40</v>
      </c>
      <c r="J1170" s="64">
        <v>2200.0</v>
      </c>
      <c r="K1170" s="64">
        <v>62.0</v>
      </c>
      <c r="L1170" s="64" t="s">
        <v>23</v>
      </c>
      <c r="M1170" s="64" t="s">
        <v>23</v>
      </c>
      <c r="N1170" s="64" t="s">
        <v>1464</v>
      </c>
      <c r="O1170" s="64" t="s">
        <v>5831</v>
      </c>
      <c r="P1170" s="64" t="s">
        <v>1464</v>
      </c>
      <c r="Q1170" s="64" t="s">
        <v>2623</v>
      </c>
      <c r="R1170" s="64" t="s">
        <v>1464</v>
      </c>
      <c r="S1170" s="64" t="s">
        <v>1464</v>
      </c>
      <c r="V1170" s="64"/>
      <c r="W1170" s="64"/>
    </row>
    <row r="1171" ht="12.75" customHeight="1">
      <c r="A1171" s="64" t="s">
        <v>5832</v>
      </c>
      <c r="B1171" s="64" t="s">
        <v>1729</v>
      </c>
      <c r="C1171" s="64" t="s">
        <v>1363</v>
      </c>
      <c r="D1171" s="64" t="s">
        <v>1211</v>
      </c>
      <c r="E1171" s="64" t="s">
        <v>1464</v>
      </c>
      <c r="F1171" s="64" t="s">
        <v>1464</v>
      </c>
      <c r="G1171" s="64" t="s">
        <v>857</v>
      </c>
      <c r="H1171" s="64" t="s">
        <v>4298</v>
      </c>
      <c r="I1171" s="64" t="s">
        <v>21</v>
      </c>
      <c r="J1171" s="64">
        <v>2100.0</v>
      </c>
      <c r="K1171" s="64">
        <v>57.0</v>
      </c>
      <c r="L1171" s="64" t="s">
        <v>23</v>
      </c>
      <c r="M1171" s="64" t="s">
        <v>23</v>
      </c>
      <c r="N1171" s="64" t="s">
        <v>1464</v>
      </c>
      <c r="O1171" s="64" t="s">
        <v>5833</v>
      </c>
      <c r="P1171" s="64" t="s">
        <v>1464</v>
      </c>
      <c r="Q1171" s="64" t="s">
        <v>3198</v>
      </c>
      <c r="R1171" s="64" t="s">
        <v>1464</v>
      </c>
      <c r="S1171" s="64" t="s">
        <v>1464</v>
      </c>
      <c r="V1171" s="64"/>
      <c r="W1171" s="64"/>
    </row>
    <row r="1172" ht="12.75" customHeight="1">
      <c r="A1172" s="64" t="s">
        <v>5834</v>
      </c>
      <c r="B1172" s="64" t="s">
        <v>4327</v>
      </c>
      <c r="C1172" s="64" t="s">
        <v>1363</v>
      </c>
      <c r="D1172" s="64" t="s">
        <v>1211</v>
      </c>
      <c r="E1172" s="64" t="s">
        <v>1464</v>
      </c>
      <c r="F1172" s="64" t="s">
        <v>1464</v>
      </c>
      <c r="G1172" s="64" t="s">
        <v>857</v>
      </c>
      <c r="H1172" s="64" t="s">
        <v>4298</v>
      </c>
      <c r="I1172" s="64" t="s">
        <v>21</v>
      </c>
      <c r="J1172" s="64">
        <v>4500.0</v>
      </c>
      <c r="K1172" s="64">
        <v>75.0</v>
      </c>
      <c r="L1172" s="64" t="s">
        <v>23</v>
      </c>
      <c r="M1172" s="64" t="s">
        <v>23</v>
      </c>
      <c r="N1172" s="64" t="s">
        <v>1464</v>
      </c>
      <c r="O1172" s="64" t="s">
        <v>5835</v>
      </c>
      <c r="P1172" s="64" t="s">
        <v>1464</v>
      </c>
      <c r="Q1172" s="64" t="s">
        <v>1572</v>
      </c>
      <c r="R1172" s="64" t="s">
        <v>1464</v>
      </c>
      <c r="S1172" s="64" t="s">
        <v>1464</v>
      </c>
      <c r="V1172" s="64"/>
      <c r="W1172" s="64"/>
    </row>
    <row r="1173" ht="12.75" customHeight="1">
      <c r="A1173" s="64" t="s">
        <v>5836</v>
      </c>
      <c r="B1173" s="64" t="s">
        <v>5837</v>
      </c>
      <c r="C1173" s="64" t="s">
        <v>1363</v>
      </c>
      <c r="D1173" s="64" t="s">
        <v>1211</v>
      </c>
      <c r="E1173" s="64" t="s">
        <v>1464</v>
      </c>
      <c r="F1173" s="64" t="s">
        <v>1464</v>
      </c>
      <c r="G1173" s="64" t="s">
        <v>857</v>
      </c>
      <c r="H1173" s="64" t="s">
        <v>4298</v>
      </c>
      <c r="I1173" s="64" t="s">
        <v>21</v>
      </c>
      <c r="J1173" s="64">
        <v>2100.0</v>
      </c>
      <c r="K1173" s="64">
        <v>57.0</v>
      </c>
      <c r="L1173" s="64" t="s">
        <v>23</v>
      </c>
      <c r="M1173" s="64" t="s">
        <v>35</v>
      </c>
      <c r="N1173" s="64" t="s">
        <v>1464</v>
      </c>
      <c r="O1173" s="64" t="s">
        <v>5838</v>
      </c>
      <c r="P1173" s="64" t="s">
        <v>1464</v>
      </c>
      <c r="Q1173" s="64" t="s">
        <v>3243</v>
      </c>
      <c r="R1173" s="64" t="s">
        <v>1464</v>
      </c>
      <c r="S1173" s="64" t="s">
        <v>1464</v>
      </c>
      <c r="V1173" s="64"/>
      <c r="W1173" s="64"/>
    </row>
    <row r="1174" ht="12.75" customHeight="1">
      <c r="A1174" s="64" t="s">
        <v>5839</v>
      </c>
      <c r="B1174" s="64" t="s">
        <v>2246</v>
      </c>
      <c r="C1174" s="64" t="s">
        <v>1363</v>
      </c>
      <c r="D1174" s="64" t="s">
        <v>1211</v>
      </c>
      <c r="E1174" s="64" t="s">
        <v>1464</v>
      </c>
      <c r="F1174" s="64" t="s">
        <v>1464</v>
      </c>
      <c r="G1174" s="64" t="s">
        <v>857</v>
      </c>
      <c r="H1174" s="64" t="s">
        <v>4298</v>
      </c>
      <c r="I1174" s="64" t="s">
        <v>21</v>
      </c>
      <c r="J1174" s="64">
        <v>5200.0</v>
      </c>
      <c r="K1174" s="64">
        <v>83.0</v>
      </c>
      <c r="L1174" s="64" t="s">
        <v>23</v>
      </c>
      <c r="M1174" s="64" t="s">
        <v>23</v>
      </c>
      <c r="N1174" s="64" t="s">
        <v>1464</v>
      </c>
      <c r="O1174" s="64" t="s">
        <v>5840</v>
      </c>
      <c r="P1174" s="64" t="s">
        <v>816</v>
      </c>
      <c r="Q1174" s="64" t="s">
        <v>1496</v>
      </c>
      <c r="R1174" s="64" t="s">
        <v>1464</v>
      </c>
      <c r="S1174" s="64" t="s">
        <v>1464</v>
      </c>
      <c r="V1174" s="64"/>
      <c r="W1174" s="64"/>
    </row>
    <row r="1175" ht="12.75" customHeight="1">
      <c r="A1175" s="88" t="s">
        <v>5841</v>
      </c>
      <c r="B1175" s="64" t="s">
        <v>2075</v>
      </c>
      <c r="C1175" s="64" t="s">
        <v>1363</v>
      </c>
      <c r="D1175" s="64" t="s">
        <v>1211</v>
      </c>
      <c r="E1175" s="64" t="s">
        <v>1464</v>
      </c>
      <c r="F1175" s="64" t="s">
        <v>1464</v>
      </c>
      <c r="G1175" s="64" t="s">
        <v>819</v>
      </c>
      <c r="H1175" s="64" t="s">
        <v>4305</v>
      </c>
      <c r="I1175" s="64" t="s">
        <v>21</v>
      </c>
      <c r="J1175" s="64">
        <v>2600.0</v>
      </c>
      <c r="K1175" s="64">
        <v>67.0</v>
      </c>
      <c r="L1175" s="64" t="s">
        <v>23</v>
      </c>
      <c r="M1175" s="64" t="s">
        <v>23</v>
      </c>
      <c r="N1175" s="64" t="s">
        <v>35</v>
      </c>
      <c r="O1175" s="64" t="s">
        <v>5842</v>
      </c>
      <c r="P1175" s="64" t="s">
        <v>1464</v>
      </c>
      <c r="Q1175" s="64" t="s">
        <v>3243</v>
      </c>
      <c r="R1175" s="64" t="s">
        <v>1464</v>
      </c>
      <c r="S1175" s="64" t="s">
        <v>1464</v>
      </c>
      <c r="V1175" s="64"/>
      <c r="W1175" s="64"/>
    </row>
    <row r="1176" ht="12.75" customHeight="1">
      <c r="A1176" s="88">
        <v>649.0</v>
      </c>
      <c r="B1176" s="64"/>
      <c r="C1176" s="64" t="s">
        <v>1363</v>
      </c>
      <c r="D1176" s="64" t="s">
        <v>1211</v>
      </c>
      <c r="E1176" s="64" t="s">
        <v>1464</v>
      </c>
      <c r="F1176" s="64" t="s">
        <v>1464</v>
      </c>
      <c r="G1176" s="64" t="s">
        <v>819</v>
      </c>
      <c r="H1176" s="64" t="s">
        <v>4305</v>
      </c>
      <c r="I1176" s="64" t="s">
        <v>21</v>
      </c>
      <c r="J1176" s="64">
        <v>1550.0</v>
      </c>
      <c r="K1176" s="64">
        <v>54.0</v>
      </c>
      <c r="L1176" s="64" t="s">
        <v>23</v>
      </c>
      <c r="M1176" s="64" t="s">
        <v>23</v>
      </c>
      <c r="N1176" s="64"/>
      <c r="O1176" s="64"/>
      <c r="P1176" s="64"/>
      <c r="Q1176" s="64"/>
      <c r="R1176" s="64" t="s">
        <v>1464</v>
      </c>
      <c r="S1176" s="64" t="s">
        <v>1464</v>
      </c>
      <c r="V1176" s="89"/>
      <c r="W1176" s="89"/>
    </row>
    <row r="1177" ht="12.75" customHeight="1">
      <c r="A1177" s="88">
        <v>650.0</v>
      </c>
      <c r="B1177" s="64"/>
      <c r="C1177" s="64" t="s">
        <v>1363</v>
      </c>
      <c r="D1177" s="64" t="s">
        <v>1211</v>
      </c>
      <c r="E1177" s="64" t="s">
        <v>1464</v>
      </c>
      <c r="F1177" s="64" t="s">
        <v>1464</v>
      </c>
      <c r="G1177" s="64" t="s">
        <v>819</v>
      </c>
      <c r="H1177" s="64" t="s">
        <v>4305</v>
      </c>
      <c r="I1177" s="64" t="s">
        <v>21</v>
      </c>
      <c r="J1177" s="64">
        <v>2400.0</v>
      </c>
      <c r="K1177" s="64">
        <v>63.0</v>
      </c>
      <c r="L1177" s="64" t="s">
        <v>23</v>
      </c>
      <c r="M1177" s="64" t="s">
        <v>23</v>
      </c>
      <c r="N1177" s="64"/>
      <c r="O1177" s="64"/>
      <c r="P1177" s="64"/>
      <c r="Q1177" s="64"/>
      <c r="R1177" s="64" t="s">
        <v>1464</v>
      </c>
      <c r="S1177" s="64" t="s">
        <v>1464</v>
      </c>
      <c r="V1177" s="89"/>
      <c r="W1177" s="89"/>
    </row>
    <row r="1178" ht="12.75" customHeight="1">
      <c r="A1178" s="88">
        <v>653.0</v>
      </c>
      <c r="B1178" s="64"/>
      <c r="C1178" s="64" t="s">
        <v>1363</v>
      </c>
      <c r="D1178" s="64" t="s">
        <v>1211</v>
      </c>
      <c r="E1178" s="64" t="s">
        <v>1464</v>
      </c>
      <c r="F1178" s="64" t="s">
        <v>1464</v>
      </c>
      <c r="G1178" s="64" t="s">
        <v>819</v>
      </c>
      <c r="H1178" s="64" t="s">
        <v>4305</v>
      </c>
      <c r="I1178" s="64" t="s">
        <v>21</v>
      </c>
      <c r="J1178" s="64">
        <v>6000.0</v>
      </c>
      <c r="K1178" s="64">
        <v>80.0</v>
      </c>
      <c r="L1178" s="64" t="s">
        <v>23</v>
      </c>
      <c r="M1178" s="64" t="s">
        <v>23</v>
      </c>
      <c r="N1178" s="64"/>
      <c r="O1178" s="64"/>
      <c r="P1178" s="64"/>
      <c r="Q1178" s="64"/>
      <c r="R1178" s="64" t="s">
        <v>1464</v>
      </c>
      <c r="S1178" s="64" t="s">
        <v>1464</v>
      </c>
      <c r="V1178" s="89"/>
      <c r="W1178" s="89"/>
    </row>
    <row r="1179" ht="12.75" customHeight="1">
      <c r="A1179" s="88">
        <v>654.0</v>
      </c>
      <c r="B1179" s="64"/>
      <c r="C1179" s="64" t="s">
        <v>1363</v>
      </c>
      <c r="D1179" s="64" t="s">
        <v>1211</v>
      </c>
      <c r="E1179" s="64" t="s">
        <v>1464</v>
      </c>
      <c r="F1179" s="64" t="s">
        <v>1464</v>
      </c>
      <c r="G1179" s="64" t="s">
        <v>819</v>
      </c>
      <c r="H1179" s="64" t="s">
        <v>4305</v>
      </c>
      <c r="I1179" s="64" t="s">
        <v>21</v>
      </c>
      <c r="J1179" s="64">
        <v>2500.0</v>
      </c>
      <c r="K1179" s="64">
        <v>61.0</v>
      </c>
      <c r="L1179" s="64" t="s">
        <v>23</v>
      </c>
      <c r="M1179" s="64" t="s">
        <v>23</v>
      </c>
      <c r="N1179" s="64"/>
      <c r="O1179" s="64"/>
      <c r="P1179" s="64"/>
      <c r="Q1179" s="64"/>
      <c r="R1179" s="64" t="s">
        <v>1464</v>
      </c>
      <c r="S1179" s="64" t="s">
        <v>1464</v>
      </c>
      <c r="V1179" s="89"/>
      <c r="W1179" s="89"/>
    </row>
    <row r="1180" ht="12.75" customHeight="1">
      <c r="A1180" s="88">
        <v>655.0</v>
      </c>
      <c r="B1180" s="64"/>
      <c r="C1180" s="64" t="s">
        <v>1363</v>
      </c>
      <c r="D1180" s="64" t="s">
        <v>1211</v>
      </c>
      <c r="E1180" s="64" t="s">
        <v>1464</v>
      </c>
      <c r="F1180" s="64" t="s">
        <v>1464</v>
      </c>
      <c r="G1180" s="64" t="s">
        <v>819</v>
      </c>
      <c r="H1180" s="64" t="s">
        <v>4305</v>
      </c>
      <c r="I1180" s="64" t="s">
        <v>21</v>
      </c>
      <c r="J1180" s="64">
        <v>2400.0</v>
      </c>
      <c r="K1180" s="64">
        <v>60.0</v>
      </c>
      <c r="L1180" s="64" t="s">
        <v>23</v>
      </c>
      <c r="M1180" s="64" t="s">
        <v>23</v>
      </c>
      <c r="N1180" s="64"/>
      <c r="O1180" s="64"/>
      <c r="P1180" s="64"/>
      <c r="Q1180" s="64"/>
      <c r="R1180" s="64" t="s">
        <v>1464</v>
      </c>
      <c r="S1180" s="64" t="s">
        <v>1464</v>
      </c>
      <c r="V1180" s="89"/>
      <c r="W1180" s="89"/>
    </row>
    <row r="1181" ht="12.75" customHeight="1">
      <c r="A1181" s="88">
        <v>656.0</v>
      </c>
      <c r="B1181" s="64" t="s">
        <v>5843</v>
      </c>
      <c r="C1181" s="64" t="s">
        <v>1363</v>
      </c>
      <c r="D1181" s="64" t="s">
        <v>1211</v>
      </c>
      <c r="E1181" s="64" t="s">
        <v>3198</v>
      </c>
      <c r="F1181" s="64" t="s">
        <v>164</v>
      </c>
      <c r="G1181" s="64" t="s">
        <v>1464</v>
      </c>
      <c r="H1181" s="64" t="s">
        <v>4305</v>
      </c>
      <c r="I1181" s="64" t="s">
        <v>40</v>
      </c>
      <c r="J1181" s="64">
        <v>5300.0</v>
      </c>
      <c r="K1181" s="64">
        <v>78.0</v>
      </c>
      <c r="L1181" s="64" t="s">
        <v>23</v>
      </c>
      <c r="M1181" s="64" t="s">
        <v>35</v>
      </c>
      <c r="N1181" s="64" t="s">
        <v>821</v>
      </c>
      <c r="O1181" s="64" t="s">
        <v>5844</v>
      </c>
      <c r="P1181" s="64" t="s">
        <v>1464</v>
      </c>
      <c r="Q1181" s="64" t="s">
        <v>1646</v>
      </c>
      <c r="R1181" s="64" t="s">
        <v>1464</v>
      </c>
      <c r="S1181" s="64" t="s">
        <v>1464</v>
      </c>
      <c r="V1181" s="89"/>
      <c r="W1181" s="89"/>
    </row>
    <row r="1182" ht="12.75" customHeight="1">
      <c r="A1182" s="88" t="s">
        <v>5845</v>
      </c>
      <c r="B1182" s="64" t="s">
        <v>5843</v>
      </c>
      <c r="C1182" s="64" t="s">
        <v>1363</v>
      </c>
      <c r="D1182" s="64" t="s">
        <v>1211</v>
      </c>
      <c r="E1182" s="64" t="s">
        <v>3198</v>
      </c>
      <c r="F1182" s="64" t="s">
        <v>5326</v>
      </c>
      <c r="G1182" s="64" t="s">
        <v>1464</v>
      </c>
      <c r="H1182" s="64" t="s">
        <v>4305</v>
      </c>
      <c r="I1182" s="64" t="s">
        <v>40</v>
      </c>
      <c r="J1182" s="64">
        <v>6000.0</v>
      </c>
      <c r="K1182" s="64">
        <v>80.0</v>
      </c>
      <c r="L1182" s="64" t="s">
        <v>23</v>
      </c>
      <c r="M1182" s="64" t="s">
        <v>35</v>
      </c>
      <c r="N1182" s="64" t="s">
        <v>821</v>
      </c>
      <c r="O1182" s="64" t="s">
        <v>5844</v>
      </c>
      <c r="P1182" s="64" t="s">
        <v>1464</v>
      </c>
      <c r="Q1182" s="64" t="s">
        <v>1646</v>
      </c>
      <c r="R1182" s="64" t="s">
        <v>1464</v>
      </c>
      <c r="S1182" s="64" t="s">
        <v>1464</v>
      </c>
      <c r="V1182" s="64"/>
      <c r="W1182" s="64"/>
    </row>
    <row r="1183" ht="12.75" customHeight="1">
      <c r="A1183" s="88" t="s">
        <v>5846</v>
      </c>
      <c r="B1183" s="64" t="s">
        <v>5847</v>
      </c>
      <c r="C1183" s="64" t="s">
        <v>1363</v>
      </c>
      <c r="D1183" s="64" t="s">
        <v>1211</v>
      </c>
      <c r="E1183" s="64" t="s">
        <v>1464</v>
      </c>
      <c r="F1183" s="64" t="s">
        <v>1464</v>
      </c>
      <c r="G1183" s="64" t="s">
        <v>857</v>
      </c>
      <c r="H1183" s="64" t="s">
        <v>4305</v>
      </c>
      <c r="I1183" s="64" t="s">
        <v>21</v>
      </c>
      <c r="J1183" s="64">
        <v>2100.0</v>
      </c>
      <c r="K1183" s="64">
        <v>57.0</v>
      </c>
      <c r="L1183" s="64" t="s">
        <v>23</v>
      </c>
      <c r="M1183" s="64" t="s">
        <v>23</v>
      </c>
      <c r="N1183" s="64" t="s">
        <v>35</v>
      </c>
      <c r="O1183" s="64" t="s">
        <v>5848</v>
      </c>
      <c r="P1183" s="64" t="s">
        <v>1464</v>
      </c>
      <c r="Q1183" s="64" t="s">
        <v>1479</v>
      </c>
      <c r="R1183" s="64" t="s">
        <v>1464</v>
      </c>
      <c r="S1183" s="64" t="s">
        <v>1464</v>
      </c>
      <c r="V1183" s="64"/>
      <c r="W1183" s="64"/>
    </row>
    <row r="1184" ht="12.75" customHeight="1">
      <c r="A1184" s="88" t="s">
        <v>5849</v>
      </c>
      <c r="B1184" s="64" t="s">
        <v>1776</v>
      </c>
      <c r="C1184" s="64" t="s">
        <v>1363</v>
      </c>
      <c r="D1184" s="64" t="s">
        <v>1211</v>
      </c>
      <c r="E1184" s="64" t="s">
        <v>1464</v>
      </c>
      <c r="F1184" s="64" t="s">
        <v>1464</v>
      </c>
      <c r="G1184" s="64" t="s">
        <v>857</v>
      </c>
      <c r="H1184" s="64" t="s">
        <v>4305</v>
      </c>
      <c r="I1184" s="64" t="s">
        <v>21</v>
      </c>
      <c r="J1184" s="64">
        <v>4500.0</v>
      </c>
      <c r="K1184" s="64">
        <v>76.0</v>
      </c>
      <c r="L1184" s="64" t="s">
        <v>23</v>
      </c>
      <c r="M1184" s="64" t="s">
        <v>23</v>
      </c>
      <c r="N1184" s="64" t="s">
        <v>821</v>
      </c>
      <c r="O1184" s="64" t="s">
        <v>5850</v>
      </c>
      <c r="P1184" s="64" t="s">
        <v>1464</v>
      </c>
      <c r="Q1184" s="64" t="s">
        <v>3243</v>
      </c>
      <c r="R1184" s="64" t="s">
        <v>1464</v>
      </c>
      <c r="S1184" s="64" t="s">
        <v>1464</v>
      </c>
      <c r="V1184" s="64"/>
      <c r="W1184" s="64"/>
    </row>
    <row r="1185" ht="12.75" customHeight="1">
      <c r="A1185" s="88" t="s">
        <v>5851</v>
      </c>
      <c r="B1185" s="64" t="s">
        <v>5113</v>
      </c>
      <c r="C1185" s="64" t="s">
        <v>1363</v>
      </c>
      <c r="D1185" s="64" t="s">
        <v>1211</v>
      </c>
      <c r="E1185" s="64" t="s">
        <v>1464</v>
      </c>
      <c r="F1185" s="64" t="s">
        <v>1464</v>
      </c>
      <c r="G1185" s="64" t="s">
        <v>857</v>
      </c>
      <c r="H1185" s="64" t="s">
        <v>4305</v>
      </c>
      <c r="I1185" s="64" t="s">
        <v>21</v>
      </c>
      <c r="J1185" s="64">
        <v>5600.0</v>
      </c>
      <c r="K1185" s="64">
        <v>77.0</v>
      </c>
      <c r="L1185" s="64" t="s">
        <v>23</v>
      </c>
      <c r="M1185" s="64" t="s">
        <v>35</v>
      </c>
      <c r="N1185" s="64" t="s">
        <v>821</v>
      </c>
      <c r="O1185" s="64" t="s">
        <v>5852</v>
      </c>
      <c r="P1185" s="64" t="s">
        <v>1464</v>
      </c>
      <c r="Q1185" s="64" t="s">
        <v>1646</v>
      </c>
      <c r="R1185" s="64" t="s">
        <v>1464</v>
      </c>
      <c r="S1185" s="64" t="s">
        <v>1464</v>
      </c>
      <c r="V1185" s="64"/>
      <c r="W1185" s="64"/>
    </row>
    <row r="1186" ht="12.75" customHeight="1">
      <c r="A1186" s="64" t="s">
        <v>5853</v>
      </c>
      <c r="B1186" s="64" t="s">
        <v>1585</v>
      </c>
      <c r="C1186" s="64" t="s">
        <v>1363</v>
      </c>
      <c r="D1186" s="64" t="s">
        <v>1211</v>
      </c>
      <c r="E1186" s="64" t="s">
        <v>1464</v>
      </c>
      <c r="F1186" s="64" t="s">
        <v>1464</v>
      </c>
      <c r="G1186" s="64" t="s">
        <v>819</v>
      </c>
      <c r="H1186" s="64" t="s">
        <v>4305</v>
      </c>
      <c r="I1186" s="64" t="s">
        <v>21</v>
      </c>
      <c r="J1186" s="64">
        <v>2400.0</v>
      </c>
      <c r="K1186" s="64">
        <v>60.0</v>
      </c>
      <c r="L1186" s="64" t="s">
        <v>23</v>
      </c>
      <c r="M1186" s="64" t="s">
        <v>23</v>
      </c>
      <c r="N1186" s="64" t="s">
        <v>35</v>
      </c>
      <c r="O1186" s="64" t="s">
        <v>5854</v>
      </c>
      <c r="P1186" s="64" t="s">
        <v>1464</v>
      </c>
      <c r="Q1186" s="64" t="s">
        <v>3243</v>
      </c>
      <c r="R1186" s="64" t="s">
        <v>1497</v>
      </c>
      <c r="S1186" s="64" t="s">
        <v>1497</v>
      </c>
      <c r="V1186" s="64"/>
      <c r="W1186" s="64"/>
    </row>
    <row r="1187" ht="12.75" customHeight="1">
      <c r="A1187" s="64" t="s">
        <v>5855</v>
      </c>
      <c r="B1187" s="64" t="s">
        <v>3816</v>
      </c>
      <c r="C1187" s="64" t="s">
        <v>1363</v>
      </c>
      <c r="D1187" s="64" t="s">
        <v>1211</v>
      </c>
      <c r="E1187" s="64" t="s">
        <v>1464</v>
      </c>
      <c r="F1187" s="64" t="s">
        <v>1464</v>
      </c>
      <c r="G1187" s="64" t="s">
        <v>819</v>
      </c>
      <c r="H1187" s="64" t="s">
        <v>4305</v>
      </c>
      <c r="I1187" s="64" t="s">
        <v>21</v>
      </c>
      <c r="J1187" s="64">
        <v>1600.0</v>
      </c>
      <c r="K1187" s="64">
        <v>53.0</v>
      </c>
      <c r="L1187" s="64" t="s">
        <v>23</v>
      </c>
      <c r="M1187" s="64" t="s">
        <v>23</v>
      </c>
      <c r="N1187" s="64" t="s">
        <v>35</v>
      </c>
      <c r="O1187" s="64" t="s">
        <v>5856</v>
      </c>
      <c r="P1187" s="64" t="s">
        <v>1464</v>
      </c>
      <c r="Q1187" s="64" t="s">
        <v>3198</v>
      </c>
      <c r="R1187" s="64" t="s">
        <v>1497</v>
      </c>
      <c r="S1187" s="64" t="s">
        <v>1497</v>
      </c>
      <c r="V1187" s="64"/>
      <c r="W1187" s="64"/>
    </row>
    <row r="1188" ht="12.75" customHeight="1">
      <c r="A1188" s="64" t="s">
        <v>5857</v>
      </c>
      <c r="B1188" s="64" t="s">
        <v>3369</v>
      </c>
      <c r="C1188" s="64" t="s">
        <v>1363</v>
      </c>
      <c r="D1188" s="64" t="s">
        <v>1211</v>
      </c>
      <c r="E1188" s="64" t="s">
        <v>1464</v>
      </c>
      <c r="F1188" s="64" t="s">
        <v>1464</v>
      </c>
      <c r="G1188" s="64" t="s">
        <v>819</v>
      </c>
      <c r="H1188" s="64" t="s">
        <v>4305</v>
      </c>
      <c r="I1188" s="64" t="s">
        <v>21</v>
      </c>
      <c r="J1188" s="64">
        <v>5600.0</v>
      </c>
      <c r="K1188" s="64">
        <v>79.0</v>
      </c>
      <c r="L1188" s="64" t="s">
        <v>23</v>
      </c>
      <c r="M1188" s="64" t="s">
        <v>23</v>
      </c>
      <c r="N1188" s="64" t="s">
        <v>821</v>
      </c>
      <c r="O1188" s="64" t="s">
        <v>5858</v>
      </c>
      <c r="P1188" s="64" t="s">
        <v>1464</v>
      </c>
      <c r="Q1188" s="64" t="s">
        <v>1491</v>
      </c>
      <c r="R1188" s="64" t="s">
        <v>1471</v>
      </c>
      <c r="S1188" s="64" t="s">
        <v>1471</v>
      </c>
      <c r="V1188" s="64"/>
      <c r="W1188" s="64"/>
    </row>
    <row r="1189" ht="12.75" customHeight="1">
      <c r="A1189" s="64" t="s">
        <v>5859</v>
      </c>
      <c r="B1189" s="64" t="s">
        <v>2321</v>
      </c>
      <c r="C1189" s="64" t="s">
        <v>1363</v>
      </c>
      <c r="D1189" s="64" t="s">
        <v>1211</v>
      </c>
      <c r="E1189" s="64" t="s">
        <v>1464</v>
      </c>
      <c r="F1189" s="64" t="s">
        <v>1464</v>
      </c>
      <c r="G1189" s="64" t="s">
        <v>819</v>
      </c>
      <c r="H1189" s="64" t="s">
        <v>4305</v>
      </c>
      <c r="I1189" s="64" t="s">
        <v>21</v>
      </c>
      <c r="J1189" s="64">
        <v>1650.0</v>
      </c>
      <c r="K1189" s="64">
        <v>54.0</v>
      </c>
      <c r="L1189" s="64" t="s">
        <v>23</v>
      </c>
      <c r="M1189" s="64" t="s">
        <v>23</v>
      </c>
      <c r="N1189" s="64" t="s">
        <v>35</v>
      </c>
      <c r="O1189" s="64" t="s">
        <v>5860</v>
      </c>
      <c r="P1189" s="64" t="s">
        <v>1464</v>
      </c>
      <c r="Q1189" s="64" t="s">
        <v>2838</v>
      </c>
      <c r="R1189" s="64" t="s">
        <v>1497</v>
      </c>
      <c r="S1189" s="64" t="s">
        <v>1497</v>
      </c>
      <c r="V1189" s="64"/>
      <c r="W1189" s="64"/>
    </row>
    <row r="1190" ht="12.75" customHeight="1">
      <c r="A1190" s="64" t="s">
        <v>5861</v>
      </c>
      <c r="B1190" s="64" t="s">
        <v>1895</v>
      </c>
      <c r="C1190" s="64" t="s">
        <v>1363</v>
      </c>
      <c r="D1190" s="64" t="s">
        <v>1211</v>
      </c>
      <c r="E1190" s="64" t="s">
        <v>1464</v>
      </c>
      <c r="F1190" s="64" t="s">
        <v>1464</v>
      </c>
      <c r="G1190" s="64" t="s">
        <v>819</v>
      </c>
      <c r="H1190" s="64" t="s">
        <v>4305</v>
      </c>
      <c r="I1190" s="64" t="s">
        <v>21</v>
      </c>
      <c r="J1190" s="64">
        <v>6000.0</v>
      </c>
      <c r="K1190" s="64">
        <v>80.0</v>
      </c>
      <c r="L1190" s="64" t="s">
        <v>23</v>
      </c>
      <c r="M1190" s="64" t="s">
        <v>23</v>
      </c>
      <c r="N1190" s="64" t="s">
        <v>821</v>
      </c>
      <c r="O1190" s="64" t="s">
        <v>5862</v>
      </c>
      <c r="P1190" s="64" t="s">
        <v>1464</v>
      </c>
      <c r="Q1190" s="64" t="s">
        <v>1491</v>
      </c>
      <c r="R1190" s="64" t="s">
        <v>1471</v>
      </c>
      <c r="S1190" s="64" t="s">
        <v>1471</v>
      </c>
      <c r="V1190" s="64"/>
      <c r="W1190" s="64"/>
    </row>
    <row r="1191" ht="12.75" customHeight="1">
      <c r="A1191" s="64" t="s">
        <v>5863</v>
      </c>
      <c r="B1191" s="64" t="s">
        <v>1729</v>
      </c>
      <c r="C1191" s="64" t="s">
        <v>1363</v>
      </c>
      <c r="D1191" s="64" t="s">
        <v>1211</v>
      </c>
      <c r="E1191" s="64" t="s">
        <v>1464</v>
      </c>
      <c r="F1191" s="64" t="s">
        <v>1464</v>
      </c>
      <c r="G1191" s="64" t="s">
        <v>819</v>
      </c>
      <c r="H1191" s="64" t="s">
        <v>4305</v>
      </c>
      <c r="I1191" s="64" t="s">
        <v>21</v>
      </c>
      <c r="J1191" s="64">
        <v>2500.0</v>
      </c>
      <c r="K1191" s="64">
        <v>61.0</v>
      </c>
      <c r="L1191" s="64" t="s">
        <v>23</v>
      </c>
      <c r="M1191" s="64" t="s">
        <v>23</v>
      </c>
      <c r="N1191" s="64" t="s">
        <v>35</v>
      </c>
      <c r="O1191" s="64" t="s">
        <v>5864</v>
      </c>
      <c r="P1191" s="64" t="s">
        <v>1464</v>
      </c>
      <c r="Q1191" s="64" t="s">
        <v>1692</v>
      </c>
      <c r="R1191" s="64" t="s">
        <v>1497</v>
      </c>
      <c r="S1191" s="64" t="s">
        <v>1497</v>
      </c>
      <c r="V1191" s="64"/>
      <c r="W1191" s="64"/>
    </row>
    <row r="1192" ht="12.75" customHeight="1">
      <c r="A1192" s="64" t="s">
        <v>5865</v>
      </c>
      <c r="B1192" s="64" t="s">
        <v>2104</v>
      </c>
      <c r="C1192" s="64" t="s">
        <v>1363</v>
      </c>
      <c r="D1192" s="64" t="s">
        <v>1211</v>
      </c>
      <c r="E1192" s="64" t="s">
        <v>1464</v>
      </c>
      <c r="F1192" s="64" t="s">
        <v>1464</v>
      </c>
      <c r="G1192" s="64" t="s">
        <v>819</v>
      </c>
      <c r="H1192" s="64" t="s">
        <v>4305</v>
      </c>
      <c r="I1192" s="64" t="s">
        <v>21</v>
      </c>
      <c r="J1192" s="64">
        <v>2400.0</v>
      </c>
      <c r="K1192" s="64">
        <v>60.0</v>
      </c>
      <c r="L1192" s="64" t="s">
        <v>23</v>
      </c>
      <c r="M1192" s="64" t="s">
        <v>23</v>
      </c>
      <c r="N1192" s="64" t="s">
        <v>35</v>
      </c>
      <c r="O1192" s="64" t="s">
        <v>5866</v>
      </c>
      <c r="P1192" s="64" t="s">
        <v>1464</v>
      </c>
      <c r="Q1192" s="64" t="s">
        <v>3243</v>
      </c>
      <c r="R1192" s="64" t="s">
        <v>1497</v>
      </c>
      <c r="S1192" s="64" t="s">
        <v>1497</v>
      </c>
      <c r="V1192" s="64"/>
      <c r="W1192" s="64"/>
    </row>
    <row r="1193" ht="12.75" customHeight="1">
      <c r="A1193" s="64" t="s">
        <v>5867</v>
      </c>
      <c r="B1193" s="64" t="s">
        <v>5868</v>
      </c>
      <c r="C1193" s="64" t="s">
        <v>1363</v>
      </c>
      <c r="D1193" s="64" t="s">
        <v>1211</v>
      </c>
      <c r="E1193" s="64" t="s">
        <v>3187</v>
      </c>
      <c r="F1193" s="64" t="s">
        <v>164</v>
      </c>
      <c r="G1193" s="64" t="s">
        <v>1464</v>
      </c>
      <c r="H1193" s="64" t="s">
        <v>4305</v>
      </c>
      <c r="I1193" s="64" t="s">
        <v>40</v>
      </c>
      <c r="J1193" s="64">
        <v>5300.0</v>
      </c>
      <c r="K1193" s="64">
        <v>78.0</v>
      </c>
      <c r="L1193" s="64" t="s">
        <v>23</v>
      </c>
      <c r="M1193" s="64" t="s">
        <v>35</v>
      </c>
      <c r="N1193" s="64" t="s">
        <v>821</v>
      </c>
      <c r="O1193" s="64" t="s">
        <v>5869</v>
      </c>
      <c r="P1193" s="64" t="s">
        <v>1464</v>
      </c>
      <c r="Q1193" s="64" t="s">
        <v>1572</v>
      </c>
      <c r="R1193" s="64" t="s">
        <v>1471</v>
      </c>
      <c r="S1193" s="64" t="s">
        <v>1471</v>
      </c>
      <c r="V1193" s="64"/>
      <c r="W1193" s="64"/>
    </row>
    <row r="1194" ht="12.75" customHeight="1">
      <c r="A1194" s="64" t="s">
        <v>5870</v>
      </c>
      <c r="B1194" s="64" t="s">
        <v>2780</v>
      </c>
      <c r="C1194" s="64" t="s">
        <v>1363</v>
      </c>
      <c r="D1194" s="64" t="s">
        <v>1211</v>
      </c>
      <c r="E1194" s="64" t="s">
        <v>1464</v>
      </c>
      <c r="F1194" s="64" t="s">
        <v>1464</v>
      </c>
      <c r="G1194" s="64" t="s">
        <v>857</v>
      </c>
      <c r="H1194" s="64" t="s">
        <v>4311</v>
      </c>
      <c r="I1194" s="64" t="s">
        <v>21</v>
      </c>
      <c r="J1194" s="64">
        <v>1500.0</v>
      </c>
      <c r="K1194" s="64">
        <v>51.0</v>
      </c>
      <c r="L1194" s="64" t="s">
        <v>23</v>
      </c>
      <c r="M1194" s="64" t="s">
        <v>23</v>
      </c>
      <c r="N1194" s="64" t="s">
        <v>1464</v>
      </c>
      <c r="O1194" s="64" t="s">
        <v>5871</v>
      </c>
      <c r="P1194" s="64" t="s">
        <v>1464</v>
      </c>
      <c r="Q1194" s="64" t="s">
        <v>1464</v>
      </c>
      <c r="R1194" s="64" t="s">
        <v>1464</v>
      </c>
      <c r="S1194" s="64" t="s">
        <v>1464</v>
      </c>
      <c r="V1194" s="64"/>
      <c r="W1194" s="64"/>
    </row>
    <row r="1195" ht="12.75" customHeight="1">
      <c r="A1195" s="64" t="s">
        <v>5872</v>
      </c>
      <c r="B1195" s="64" t="s">
        <v>1760</v>
      </c>
      <c r="C1195" s="64" t="s">
        <v>1363</v>
      </c>
      <c r="D1195" s="64" t="s">
        <v>1211</v>
      </c>
      <c r="E1195" s="64" t="s">
        <v>2459</v>
      </c>
      <c r="F1195" s="64" t="s">
        <v>343</v>
      </c>
      <c r="G1195" s="64" t="s">
        <v>1464</v>
      </c>
      <c r="H1195" s="64" t="s">
        <v>4311</v>
      </c>
      <c r="I1195" s="64" t="s">
        <v>40</v>
      </c>
      <c r="J1195" s="64">
        <v>1900.0</v>
      </c>
      <c r="K1195" s="64">
        <v>53.0</v>
      </c>
      <c r="L1195" s="64" t="s">
        <v>23</v>
      </c>
      <c r="M1195" s="64" t="s">
        <v>23</v>
      </c>
      <c r="N1195" s="64" t="s">
        <v>35</v>
      </c>
      <c r="O1195" s="64" t="s">
        <v>5873</v>
      </c>
      <c r="P1195" s="64" t="s">
        <v>1464</v>
      </c>
      <c r="Q1195" s="64" t="s">
        <v>2838</v>
      </c>
      <c r="R1195" s="64" t="s">
        <v>1497</v>
      </c>
      <c r="S1195" s="64" t="s">
        <v>1497</v>
      </c>
      <c r="V1195" s="64"/>
      <c r="W1195" s="64"/>
    </row>
    <row r="1196" ht="12.75" customHeight="1">
      <c r="A1196" s="64" t="s">
        <v>5874</v>
      </c>
      <c r="B1196" s="64" t="s">
        <v>2701</v>
      </c>
      <c r="C1196" s="64" t="s">
        <v>1363</v>
      </c>
      <c r="D1196" s="64" t="s">
        <v>1211</v>
      </c>
      <c r="E1196" s="64" t="s">
        <v>1673</v>
      </c>
      <c r="F1196" s="64" t="s">
        <v>855</v>
      </c>
      <c r="G1196" s="64" t="s">
        <v>1464</v>
      </c>
      <c r="H1196" s="64" t="s">
        <v>4311</v>
      </c>
      <c r="I1196" s="64" t="s">
        <v>40</v>
      </c>
      <c r="J1196" s="64">
        <v>2000.0</v>
      </c>
      <c r="K1196" s="64">
        <v>57.0</v>
      </c>
      <c r="L1196" s="64" t="s">
        <v>23</v>
      </c>
      <c r="M1196" s="64" t="s">
        <v>35</v>
      </c>
      <c r="N1196" s="64" t="s">
        <v>35</v>
      </c>
      <c r="O1196" s="64" t="s">
        <v>5875</v>
      </c>
      <c r="P1196" s="64" t="s">
        <v>1464</v>
      </c>
      <c r="Q1196" s="64" t="s">
        <v>2623</v>
      </c>
      <c r="R1196" s="64" t="s">
        <v>1497</v>
      </c>
      <c r="S1196" s="64" t="s">
        <v>1497</v>
      </c>
      <c r="V1196" s="64"/>
      <c r="W1196" s="64"/>
    </row>
    <row r="1197" ht="12.75" customHeight="1">
      <c r="A1197" s="64" t="s">
        <v>5876</v>
      </c>
      <c r="B1197" s="64" t="s">
        <v>3816</v>
      </c>
      <c r="C1197" s="64" t="s">
        <v>1363</v>
      </c>
      <c r="D1197" s="64" t="s">
        <v>1211</v>
      </c>
      <c r="E1197" s="64" t="s">
        <v>1464</v>
      </c>
      <c r="F1197" s="64" t="s">
        <v>1464</v>
      </c>
      <c r="G1197" s="64" t="s">
        <v>819</v>
      </c>
      <c r="H1197" s="64" t="s">
        <v>4311</v>
      </c>
      <c r="I1197" s="64" t="s">
        <v>21</v>
      </c>
      <c r="J1197" s="64">
        <v>5100.0</v>
      </c>
      <c r="K1197" s="64">
        <v>79.0</v>
      </c>
      <c r="L1197" s="64" t="s">
        <v>23</v>
      </c>
      <c r="M1197" s="64" t="s">
        <v>23</v>
      </c>
      <c r="N1197" s="64" t="s">
        <v>821</v>
      </c>
      <c r="O1197" s="64" t="s">
        <v>5877</v>
      </c>
      <c r="P1197" s="64" t="s">
        <v>1464</v>
      </c>
      <c r="Q1197" s="64" t="s">
        <v>1491</v>
      </c>
      <c r="R1197" s="64" t="s">
        <v>1471</v>
      </c>
      <c r="S1197" s="64" t="s">
        <v>1471</v>
      </c>
      <c r="V1197" s="64"/>
      <c r="W1197" s="64"/>
    </row>
    <row r="1198" ht="12.75" customHeight="1">
      <c r="A1198" s="64" t="s">
        <v>5878</v>
      </c>
      <c r="B1198" s="64" t="s">
        <v>5879</v>
      </c>
      <c r="C1198" s="64" t="s">
        <v>1363</v>
      </c>
      <c r="D1198" s="64" t="s">
        <v>1211</v>
      </c>
      <c r="E1198" s="64" t="s">
        <v>3847</v>
      </c>
      <c r="F1198" s="64" t="s">
        <v>104</v>
      </c>
      <c r="G1198" s="64" t="s">
        <v>1464</v>
      </c>
      <c r="H1198" s="64" t="s">
        <v>4311</v>
      </c>
      <c r="I1198" s="64" t="s">
        <v>40</v>
      </c>
      <c r="J1198" s="64">
        <v>4300.0</v>
      </c>
      <c r="K1198" s="64">
        <v>72.0</v>
      </c>
      <c r="L1198" s="64" t="s">
        <v>23</v>
      </c>
      <c r="M1198" s="64" t="s">
        <v>23</v>
      </c>
      <c r="N1198" s="64" t="s">
        <v>821</v>
      </c>
      <c r="O1198" s="64" t="s">
        <v>5880</v>
      </c>
      <c r="P1198" s="64" t="s">
        <v>1464</v>
      </c>
      <c r="Q1198" s="64" t="s">
        <v>1551</v>
      </c>
      <c r="R1198" s="64" t="s">
        <v>1471</v>
      </c>
      <c r="S1198" s="64" t="s">
        <v>1471</v>
      </c>
      <c r="V1198" s="64"/>
      <c r="W1198" s="64"/>
    </row>
    <row r="1199" ht="12.75" customHeight="1">
      <c r="A1199" s="64" t="s">
        <v>5881</v>
      </c>
      <c r="B1199" s="64" t="s">
        <v>5790</v>
      </c>
      <c r="C1199" s="64" t="s">
        <v>1363</v>
      </c>
      <c r="D1199" s="64" t="s">
        <v>1211</v>
      </c>
      <c r="E1199" s="64" t="s">
        <v>1673</v>
      </c>
      <c r="F1199" s="64" t="s">
        <v>855</v>
      </c>
      <c r="G1199" s="64" t="s">
        <v>1464</v>
      </c>
      <c r="H1199" s="64" t="s">
        <v>4311</v>
      </c>
      <c r="I1199" s="64" t="s">
        <v>40</v>
      </c>
      <c r="J1199" s="64">
        <v>2200.0</v>
      </c>
      <c r="K1199" s="64">
        <v>59.0</v>
      </c>
      <c r="L1199" s="64" t="s">
        <v>23</v>
      </c>
      <c r="M1199" s="64" t="s">
        <v>23</v>
      </c>
      <c r="N1199" s="64" t="s">
        <v>35</v>
      </c>
      <c r="O1199" s="64" t="s">
        <v>5882</v>
      </c>
      <c r="P1199" s="64" t="s">
        <v>1464</v>
      </c>
      <c r="Q1199" s="64" t="s">
        <v>2623</v>
      </c>
      <c r="R1199" s="64" t="s">
        <v>1497</v>
      </c>
      <c r="S1199" s="64" t="s">
        <v>1497</v>
      </c>
      <c r="V1199" s="64"/>
      <c r="W1199" s="64"/>
    </row>
    <row r="1200" ht="12.75" customHeight="1">
      <c r="A1200" s="88" t="s">
        <v>1679</v>
      </c>
      <c r="B1200" s="64" t="s">
        <v>2760</v>
      </c>
      <c r="C1200" s="64" t="s">
        <v>1363</v>
      </c>
      <c r="D1200" s="64" t="s">
        <v>1211</v>
      </c>
      <c r="E1200" s="64" t="s">
        <v>1464</v>
      </c>
      <c r="F1200" s="64" t="s">
        <v>1464</v>
      </c>
      <c r="G1200" s="64" t="s">
        <v>857</v>
      </c>
      <c r="H1200" s="64" t="s">
        <v>4430</v>
      </c>
      <c r="I1200" s="64" t="s">
        <v>21</v>
      </c>
      <c r="J1200" s="64">
        <v>5500.0</v>
      </c>
      <c r="K1200" s="64">
        <v>82.0</v>
      </c>
      <c r="L1200" s="64" t="s">
        <v>23</v>
      </c>
      <c r="M1200" s="64" t="s">
        <v>35</v>
      </c>
      <c r="N1200" s="64" t="s">
        <v>821</v>
      </c>
      <c r="O1200" s="64" t="s">
        <v>5883</v>
      </c>
      <c r="P1200" s="64" t="s">
        <v>1464</v>
      </c>
      <c r="Q1200" s="64" t="s">
        <v>1491</v>
      </c>
      <c r="R1200" s="64" t="s">
        <v>1464</v>
      </c>
      <c r="S1200" s="64" t="s">
        <v>1464</v>
      </c>
      <c r="V1200" s="64"/>
      <c r="W1200" s="64"/>
    </row>
    <row r="1201" ht="12.75" customHeight="1">
      <c r="A1201" s="88" t="s">
        <v>2113</v>
      </c>
      <c r="B1201" s="64" t="s">
        <v>1895</v>
      </c>
      <c r="C1201" s="64" t="s">
        <v>1363</v>
      </c>
      <c r="D1201" s="64" t="s">
        <v>1211</v>
      </c>
      <c r="E1201" s="64" t="s">
        <v>1464</v>
      </c>
      <c r="F1201" s="64" t="s">
        <v>1464</v>
      </c>
      <c r="G1201" s="64" t="s">
        <v>857</v>
      </c>
      <c r="H1201" s="64" t="s">
        <v>4430</v>
      </c>
      <c r="I1201" s="64" t="s">
        <v>21</v>
      </c>
      <c r="J1201" s="64">
        <v>2200.0</v>
      </c>
      <c r="K1201" s="64">
        <v>60.0</v>
      </c>
      <c r="L1201" s="64" t="s">
        <v>23</v>
      </c>
      <c r="M1201" s="64" t="s">
        <v>35</v>
      </c>
      <c r="N1201" s="64" t="s">
        <v>35</v>
      </c>
      <c r="O1201" s="64" t="s">
        <v>5884</v>
      </c>
      <c r="P1201" s="64" t="s">
        <v>1464</v>
      </c>
      <c r="Q1201" s="64" t="s">
        <v>3243</v>
      </c>
      <c r="R1201" s="64" t="s">
        <v>1464</v>
      </c>
      <c r="S1201" s="64" t="s">
        <v>1464</v>
      </c>
      <c r="V1201" s="64"/>
      <c r="W1201" s="64"/>
    </row>
    <row r="1202" ht="12.75" customHeight="1">
      <c r="A1202" s="64" t="s">
        <v>5885</v>
      </c>
      <c r="B1202" s="64" t="s">
        <v>3121</v>
      </c>
      <c r="C1202" s="64" t="s">
        <v>1363</v>
      </c>
      <c r="D1202" s="64" t="s">
        <v>1211</v>
      </c>
      <c r="E1202" s="64" t="s">
        <v>1464</v>
      </c>
      <c r="F1202" s="64" t="s">
        <v>1464</v>
      </c>
      <c r="G1202" s="64" t="s">
        <v>857</v>
      </c>
      <c r="H1202" s="64" t="s">
        <v>4430</v>
      </c>
      <c r="I1202" s="64" t="s">
        <v>21</v>
      </c>
      <c r="J1202" s="64">
        <v>2650.0</v>
      </c>
      <c r="K1202" s="64">
        <v>61.0</v>
      </c>
      <c r="L1202" s="64" t="s">
        <v>23</v>
      </c>
      <c r="M1202" s="64" t="s">
        <v>35</v>
      </c>
      <c r="N1202" s="64" t="s">
        <v>1464</v>
      </c>
      <c r="O1202" s="64" t="s">
        <v>5886</v>
      </c>
      <c r="P1202" s="64" t="s">
        <v>1464</v>
      </c>
      <c r="Q1202" s="64" t="s">
        <v>1692</v>
      </c>
      <c r="R1202" s="64" t="s">
        <v>1464</v>
      </c>
      <c r="S1202" s="64" t="s">
        <v>1464</v>
      </c>
      <c r="V1202" s="64"/>
      <c r="W1202" s="64"/>
    </row>
    <row r="1203" ht="12.75" customHeight="1">
      <c r="A1203" s="88"/>
      <c r="B1203" s="64"/>
      <c r="C1203" s="64"/>
      <c r="D1203" s="64"/>
      <c r="E1203" s="64"/>
      <c r="F1203" s="64"/>
      <c r="G1203" s="64"/>
      <c r="H1203" s="64"/>
      <c r="I1203" s="64"/>
      <c r="J1203" s="64"/>
      <c r="K1203" s="64"/>
      <c r="L1203" s="64"/>
      <c r="M1203" s="64"/>
      <c r="N1203" s="64"/>
      <c r="O1203" s="64"/>
      <c r="P1203" s="64"/>
      <c r="Q1203" s="64"/>
      <c r="R1203" s="64"/>
      <c r="S1203" s="64"/>
      <c r="V1203" s="64"/>
      <c r="W1203" s="64"/>
    </row>
    <row r="1204" ht="12.75" customHeight="1">
      <c r="A1204" s="88" t="s">
        <v>1658</v>
      </c>
      <c r="B1204" s="64" t="s">
        <v>5887</v>
      </c>
      <c r="C1204" s="64" t="s">
        <v>1363</v>
      </c>
      <c r="D1204" s="64" t="s">
        <v>1211</v>
      </c>
      <c r="E1204" s="64" t="s">
        <v>1464</v>
      </c>
      <c r="F1204" s="64" t="s">
        <v>1464</v>
      </c>
      <c r="G1204" s="64" t="s">
        <v>819</v>
      </c>
      <c r="H1204" s="64" t="s">
        <v>5059</v>
      </c>
      <c r="I1204" s="64" t="s">
        <v>21</v>
      </c>
      <c r="J1204" s="64">
        <v>2400.0</v>
      </c>
      <c r="K1204" s="64">
        <v>60.0</v>
      </c>
      <c r="L1204" s="64" t="s">
        <v>23</v>
      </c>
      <c r="M1204" s="64" t="s">
        <v>35</v>
      </c>
      <c r="N1204" s="64" t="s">
        <v>35</v>
      </c>
      <c r="O1204" s="64" t="s">
        <v>5888</v>
      </c>
      <c r="P1204" s="64" t="s">
        <v>1464</v>
      </c>
      <c r="Q1204" s="64" t="s">
        <v>3243</v>
      </c>
      <c r="R1204" s="64" t="s">
        <v>1464</v>
      </c>
      <c r="S1204" s="64" t="s">
        <v>1464</v>
      </c>
      <c r="V1204" s="64"/>
      <c r="W1204" s="64"/>
    </row>
    <row r="1205" ht="12.75" customHeight="1">
      <c r="A1205" s="64" t="s">
        <v>5889</v>
      </c>
      <c r="B1205" s="64" t="s">
        <v>5890</v>
      </c>
      <c r="C1205" s="64" t="s">
        <v>1363</v>
      </c>
      <c r="D1205" s="64" t="s">
        <v>1211</v>
      </c>
      <c r="E1205" s="64" t="s">
        <v>1464</v>
      </c>
      <c r="F1205" s="64" t="s">
        <v>1464</v>
      </c>
      <c r="G1205" s="64" t="s">
        <v>857</v>
      </c>
      <c r="H1205" s="64" t="s">
        <v>5059</v>
      </c>
      <c r="I1205" s="64" t="s">
        <v>21</v>
      </c>
      <c r="J1205" s="64">
        <v>2300.0</v>
      </c>
      <c r="K1205" s="64">
        <v>60.0</v>
      </c>
      <c r="L1205" s="64" t="s">
        <v>23</v>
      </c>
      <c r="M1205" s="64" t="s">
        <v>35</v>
      </c>
      <c r="N1205" s="64" t="s">
        <v>1464</v>
      </c>
      <c r="O1205" s="64" t="s">
        <v>4801</v>
      </c>
      <c r="P1205" s="64" t="s">
        <v>1464</v>
      </c>
      <c r="Q1205" s="64" t="s">
        <v>1464</v>
      </c>
      <c r="R1205" s="64" t="s">
        <v>1464</v>
      </c>
      <c r="S1205" s="64" t="s">
        <v>1464</v>
      </c>
      <c r="V1205" s="64"/>
      <c r="W1205" s="64"/>
    </row>
    <row r="1206" ht="12.75" customHeight="1">
      <c r="A1206" s="88" t="s">
        <v>1994</v>
      </c>
      <c r="B1206" s="64" t="s">
        <v>1895</v>
      </c>
      <c r="C1206" s="64" t="s">
        <v>1363</v>
      </c>
      <c r="D1206" s="64" t="s">
        <v>1211</v>
      </c>
      <c r="E1206" s="64" t="s">
        <v>1464</v>
      </c>
      <c r="F1206" s="64" t="s">
        <v>1464</v>
      </c>
      <c r="G1206" s="64" t="s">
        <v>857</v>
      </c>
      <c r="H1206" s="64" t="s">
        <v>5061</v>
      </c>
      <c r="I1206" s="64" t="s">
        <v>21</v>
      </c>
      <c r="J1206" s="64">
        <v>5800.0</v>
      </c>
      <c r="K1206" s="64">
        <v>76.0</v>
      </c>
      <c r="L1206" s="64" t="s">
        <v>23</v>
      </c>
      <c r="M1206" s="64" t="s">
        <v>35</v>
      </c>
      <c r="N1206" s="64" t="s">
        <v>35</v>
      </c>
      <c r="O1206" s="64" t="s">
        <v>5891</v>
      </c>
      <c r="P1206" s="64" t="s">
        <v>1464</v>
      </c>
      <c r="Q1206" s="64" t="s">
        <v>1491</v>
      </c>
      <c r="R1206" s="64" t="s">
        <v>1464</v>
      </c>
      <c r="S1206" s="64" t="s">
        <v>1464</v>
      </c>
      <c r="V1206" s="64"/>
      <c r="W1206" s="64"/>
    </row>
    <row r="1207" ht="12.75" customHeight="1">
      <c r="A1207" s="88">
        <v>672.0</v>
      </c>
      <c r="B1207" s="64"/>
      <c r="C1207" s="64" t="s">
        <v>1363</v>
      </c>
      <c r="D1207" s="64" t="s">
        <v>1211</v>
      </c>
      <c r="E1207" s="64" t="s">
        <v>1464</v>
      </c>
      <c r="F1207" s="64" t="s">
        <v>855</v>
      </c>
      <c r="G1207" s="64" t="s">
        <v>857</v>
      </c>
      <c r="H1207" s="64" t="s">
        <v>5061</v>
      </c>
      <c r="I1207" s="64" t="s">
        <v>40</v>
      </c>
      <c r="J1207" s="64">
        <v>4500.0</v>
      </c>
      <c r="K1207" s="64">
        <v>75.0</v>
      </c>
      <c r="L1207" s="64" t="s">
        <v>23</v>
      </c>
      <c r="M1207" s="64" t="s">
        <v>35</v>
      </c>
      <c r="N1207" s="64"/>
      <c r="O1207" s="64"/>
      <c r="P1207" s="64"/>
      <c r="Q1207" s="64"/>
      <c r="R1207" s="64" t="s">
        <v>1464</v>
      </c>
      <c r="S1207" s="64" t="s">
        <v>1464</v>
      </c>
      <c r="V1207" s="89"/>
      <c r="W1207" s="89"/>
    </row>
    <row r="1208" ht="12.75" customHeight="1">
      <c r="A1208" s="88" t="s">
        <v>2875</v>
      </c>
      <c r="B1208" s="64" t="s">
        <v>5892</v>
      </c>
      <c r="C1208" s="64" t="s">
        <v>1363</v>
      </c>
      <c r="D1208" s="64" t="s">
        <v>1211</v>
      </c>
      <c r="E1208" s="64" t="s">
        <v>1464</v>
      </c>
      <c r="F1208" s="64" t="s">
        <v>1464</v>
      </c>
      <c r="G1208" s="64" t="s">
        <v>857</v>
      </c>
      <c r="H1208" s="64" t="s">
        <v>5061</v>
      </c>
      <c r="I1208" s="64" t="s">
        <v>21</v>
      </c>
      <c r="J1208" s="64">
        <v>5600.0</v>
      </c>
      <c r="K1208" s="64">
        <v>80.0</v>
      </c>
      <c r="L1208" s="64" t="s">
        <v>23</v>
      </c>
      <c r="M1208" s="64" t="s">
        <v>35</v>
      </c>
      <c r="N1208" s="64" t="s">
        <v>35</v>
      </c>
      <c r="O1208" s="64" t="s">
        <v>5893</v>
      </c>
      <c r="P1208" s="64" t="s">
        <v>1464</v>
      </c>
      <c r="Q1208" s="64" t="s">
        <v>1496</v>
      </c>
      <c r="R1208" s="64" t="s">
        <v>1464</v>
      </c>
      <c r="S1208" s="64" t="s">
        <v>1464</v>
      </c>
      <c r="V1208" s="64"/>
      <c r="W1208" s="64"/>
    </row>
    <row r="1209" ht="12.75" customHeight="1">
      <c r="A1209" s="88" t="s">
        <v>2852</v>
      </c>
      <c r="B1209" s="64" t="s">
        <v>1685</v>
      </c>
      <c r="C1209" s="64" t="s">
        <v>1363</v>
      </c>
      <c r="D1209" s="64" t="s">
        <v>1211</v>
      </c>
      <c r="E1209" s="64" t="s">
        <v>1464</v>
      </c>
      <c r="F1209" s="64" t="s">
        <v>1464</v>
      </c>
      <c r="G1209" s="64" t="s">
        <v>857</v>
      </c>
      <c r="H1209" s="64" t="s">
        <v>5061</v>
      </c>
      <c r="I1209" s="64" t="s">
        <v>21</v>
      </c>
      <c r="J1209" s="64">
        <v>2000.0</v>
      </c>
      <c r="K1209" s="64">
        <v>58.0</v>
      </c>
      <c r="L1209" s="64" t="s">
        <v>23</v>
      </c>
      <c r="M1209" s="64" t="s">
        <v>35</v>
      </c>
      <c r="N1209" s="64" t="s">
        <v>35</v>
      </c>
      <c r="O1209" s="64" t="s">
        <v>5894</v>
      </c>
      <c r="P1209" s="64" t="s">
        <v>1464</v>
      </c>
      <c r="Q1209" s="64" t="s">
        <v>1479</v>
      </c>
      <c r="R1209" s="64" t="s">
        <v>1464</v>
      </c>
      <c r="S1209" s="64" t="s">
        <v>1464</v>
      </c>
      <c r="V1209" s="64"/>
      <c r="W1209" s="64"/>
    </row>
    <row r="1210" ht="12.75" customHeight="1">
      <c r="A1210" s="88" t="s">
        <v>2858</v>
      </c>
      <c r="B1210" s="64" t="s">
        <v>5895</v>
      </c>
      <c r="C1210" s="64" t="s">
        <v>1363</v>
      </c>
      <c r="D1210" s="64" t="s">
        <v>1211</v>
      </c>
      <c r="E1210" s="64" t="s">
        <v>1464</v>
      </c>
      <c r="F1210" s="64" t="s">
        <v>1464</v>
      </c>
      <c r="G1210" s="64" t="s">
        <v>857</v>
      </c>
      <c r="H1210" s="64" t="s">
        <v>5061</v>
      </c>
      <c r="I1210" s="64" t="s">
        <v>21</v>
      </c>
      <c r="J1210" s="64">
        <v>4300.0</v>
      </c>
      <c r="K1210" s="64">
        <v>77.0</v>
      </c>
      <c r="L1210" s="64" t="s">
        <v>23</v>
      </c>
      <c r="M1210" s="64" t="s">
        <v>35</v>
      </c>
      <c r="N1210" s="64" t="s">
        <v>821</v>
      </c>
      <c r="O1210" s="64" t="s">
        <v>5896</v>
      </c>
      <c r="P1210" s="64" t="s">
        <v>1464</v>
      </c>
      <c r="Q1210" s="64" t="s">
        <v>1519</v>
      </c>
      <c r="R1210" s="64" t="s">
        <v>1464</v>
      </c>
      <c r="S1210" s="64" t="s">
        <v>1464</v>
      </c>
      <c r="V1210" s="64"/>
      <c r="W1210" s="64"/>
    </row>
    <row r="1211" ht="12.75" customHeight="1">
      <c r="A1211" s="88" t="s">
        <v>2960</v>
      </c>
      <c r="B1211" s="64" t="s">
        <v>3158</v>
      </c>
      <c r="C1211" s="64" t="s">
        <v>1363</v>
      </c>
      <c r="D1211" s="64" t="s">
        <v>1211</v>
      </c>
      <c r="E1211" s="64" t="s">
        <v>3847</v>
      </c>
      <c r="F1211" s="64" t="s">
        <v>104</v>
      </c>
      <c r="G1211" s="64" t="s">
        <v>1464</v>
      </c>
      <c r="H1211" s="64" t="s">
        <v>5061</v>
      </c>
      <c r="I1211" s="64" t="s">
        <v>40</v>
      </c>
      <c r="J1211" s="64">
        <v>6500.0</v>
      </c>
      <c r="K1211" s="64">
        <v>82.0</v>
      </c>
      <c r="L1211" s="64" t="s">
        <v>23</v>
      </c>
      <c r="M1211" s="64" t="s">
        <v>35</v>
      </c>
      <c r="N1211" s="64" t="s">
        <v>821</v>
      </c>
      <c r="O1211" s="64" t="s">
        <v>5897</v>
      </c>
      <c r="P1211" s="64" t="s">
        <v>1464</v>
      </c>
      <c r="Q1211" s="64" t="s">
        <v>1555</v>
      </c>
      <c r="R1211" s="64" t="s">
        <v>1464</v>
      </c>
      <c r="S1211" s="64" t="s">
        <v>1464</v>
      </c>
      <c r="V1211" s="64"/>
      <c r="W1211" s="64"/>
    </row>
    <row r="1212" ht="12.75" customHeight="1">
      <c r="A1212" s="88" t="s">
        <v>2021</v>
      </c>
      <c r="B1212" s="64" t="s">
        <v>5898</v>
      </c>
      <c r="C1212" s="64" t="s">
        <v>1363</v>
      </c>
      <c r="D1212" s="64" t="s">
        <v>1211</v>
      </c>
      <c r="E1212" s="64" t="s">
        <v>3847</v>
      </c>
      <c r="F1212" s="64" t="s">
        <v>104</v>
      </c>
      <c r="G1212" s="64" t="s">
        <v>1464</v>
      </c>
      <c r="H1212" s="64" t="s">
        <v>5061</v>
      </c>
      <c r="I1212" s="64" t="s">
        <v>40</v>
      </c>
      <c r="J1212" s="64">
        <v>5000.0</v>
      </c>
      <c r="K1212" s="64">
        <v>78.0</v>
      </c>
      <c r="L1212" s="64" t="s">
        <v>23</v>
      </c>
      <c r="M1212" s="64" t="s">
        <v>35</v>
      </c>
      <c r="N1212" s="64" t="s">
        <v>821</v>
      </c>
      <c r="O1212" s="64" t="s">
        <v>5899</v>
      </c>
      <c r="P1212" s="64" t="s">
        <v>816</v>
      </c>
      <c r="Q1212" s="64" t="s">
        <v>1491</v>
      </c>
      <c r="R1212" s="64" t="s">
        <v>1464</v>
      </c>
      <c r="S1212" s="64" t="s">
        <v>1464</v>
      </c>
      <c r="V1212" s="64"/>
      <c r="W1212" s="64"/>
    </row>
    <row r="1213" ht="12.75" customHeight="1">
      <c r="A1213" s="88" t="s">
        <v>2126</v>
      </c>
      <c r="B1213" s="64" t="s">
        <v>5113</v>
      </c>
      <c r="C1213" s="64" t="s">
        <v>1363</v>
      </c>
      <c r="D1213" s="64" t="s">
        <v>1211</v>
      </c>
      <c r="E1213" s="64" t="s">
        <v>3847</v>
      </c>
      <c r="F1213" s="64" t="s">
        <v>104</v>
      </c>
      <c r="G1213" s="64" t="s">
        <v>1464</v>
      </c>
      <c r="H1213" s="64" t="s">
        <v>5900</v>
      </c>
      <c r="I1213" s="64" t="s">
        <v>40</v>
      </c>
      <c r="J1213" s="64">
        <v>3000.0</v>
      </c>
      <c r="K1213" s="64">
        <v>68.0</v>
      </c>
      <c r="L1213" s="64" t="s">
        <v>23</v>
      </c>
      <c r="M1213" s="64" t="s">
        <v>35</v>
      </c>
      <c r="N1213" s="64" t="s">
        <v>1464</v>
      </c>
      <c r="O1213" s="64" t="s">
        <v>5901</v>
      </c>
      <c r="P1213" s="64" t="s">
        <v>1464</v>
      </c>
      <c r="Q1213" s="64" t="s">
        <v>1519</v>
      </c>
      <c r="R1213" s="64" t="s">
        <v>1464</v>
      </c>
      <c r="S1213" s="64" t="s">
        <v>1464</v>
      </c>
      <c r="V1213" s="64"/>
      <c r="W1213" s="64"/>
    </row>
    <row r="1214" ht="12.75" customHeight="1">
      <c r="A1214" s="88" t="s">
        <v>2221</v>
      </c>
      <c r="B1214" s="64" t="s">
        <v>5902</v>
      </c>
      <c r="C1214" s="64" t="s">
        <v>1363</v>
      </c>
      <c r="D1214" s="64" t="s">
        <v>1211</v>
      </c>
      <c r="E1214" s="64" t="s">
        <v>1464</v>
      </c>
      <c r="F1214" s="64" t="s">
        <v>1464</v>
      </c>
      <c r="G1214" s="64" t="s">
        <v>857</v>
      </c>
      <c r="H1214" s="64" t="s">
        <v>5900</v>
      </c>
      <c r="I1214" s="64" t="s">
        <v>21</v>
      </c>
      <c r="J1214" s="64">
        <v>2700.0</v>
      </c>
      <c r="K1214" s="64">
        <v>61.0</v>
      </c>
      <c r="L1214" s="64" t="s">
        <v>23</v>
      </c>
      <c r="M1214" s="64" t="s">
        <v>35</v>
      </c>
      <c r="N1214" s="64" t="s">
        <v>814</v>
      </c>
      <c r="O1214" s="64" t="s">
        <v>5903</v>
      </c>
      <c r="P1214" s="64" t="s">
        <v>1464</v>
      </c>
      <c r="Q1214" s="64" t="s">
        <v>1464</v>
      </c>
      <c r="R1214" s="64" t="s">
        <v>1464</v>
      </c>
      <c r="S1214" s="64" t="s">
        <v>1464</v>
      </c>
      <c r="V1214" s="64"/>
      <c r="W1214" s="64"/>
    </row>
    <row r="1215" ht="12.75" customHeight="1">
      <c r="A1215" s="88" t="s">
        <v>3054</v>
      </c>
      <c r="B1215" s="64" t="s">
        <v>2701</v>
      </c>
      <c r="C1215" s="64" t="s">
        <v>1363</v>
      </c>
      <c r="D1215" s="64" t="s">
        <v>1211</v>
      </c>
      <c r="E1215" s="64" t="s">
        <v>1464</v>
      </c>
      <c r="F1215" s="64" t="s">
        <v>1464</v>
      </c>
      <c r="G1215" s="64" t="s">
        <v>857</v>
      </c>
      <c r="H1215" s="64" t="s">
        <v>5900</v>
      </c>
      <c r="I1215" s="64" t="s">
        <v>21</v>
      </c>
      <c r="J1215" s="64">
        <v>2500.0</v>
      </c>
      <c r="K1215" s="64">
        <v>60.0</v>
      </c>
      <c r="L1215" s="64" t="s">
        <v>23</v>
      </c>
      <c r="M1215" s="64" t="s">
        <v>35</v>
      </c>
      <c r="N1215" s="64" t="s">
        <v>35</v>
      </c>
      <c r="O1215" s="64" t="s">
        <v>5904</v>
      </c>
      <c r="P1215" s="64" t="s">
        <v>1464</v>
      </c>
      <c r="Q1215" s="64" t="s">
        <v>1464</v>
      </c>
      <c r="R1215" s="64" t="s">
        <v>1464</v>
      </c>
      <c r="S1215" s="64" t="s">
        <v>1464</v>
      </c>
      <c r="V1215" s="64"/>
      <c r="W1215" s="64"/>
    </row>
    <row r="1216" ht="12.75" customHeight="1">
      <c r="A1216" s="88" t="s">
        <v>2689</v>
      </c>
      <c r="B1216" s="64" t="s">
        <v>1690</v>
      </c>
      <c r="C1216" s="64" t="s">
        <v>1363</v>
      </c>
      <c r="D1216" s="64" t="s">
        <v>1211</v>
      </c>
      <c r="E1216" s="64" t="s">
        <v>1464</v>
      </c>
      <c r="F1216" s="64" t="s">
        <v>1464</v>
      </c>
      <c r="G1216" s="64" t="s">
        <v>819</v>
      </c>
      <c r="H1216" s="64" t="s">
        <v>4316</v>
      </c>
      <c r="I1216" s="64" t="s">
        <v>21</v>
      </c>
      <c r="J1216" s="64">
        <v>2150.0</v>
      </c>
      <c r="K1216" s="64">
        <v>60.0</v>
      </c>
      <c r="L1216" s="64" t="s">
        <v>23</v>
      </c>
      <c r="M1216" s="64" t="s">
        <v>35</v>
      </c>
      <c r="N1216" s="64" t="s">
        <v>35</v>
      </c>
      <c r="O1216" s="64" t="s">
        <v>5905</v>
      </c>
      <c r="P1216" s="64" t="s">
        <v>1464</v>
      </c>
      <c r="Q1216" s="64" t="s">
        <v>2623</v>
      </c>
      <c r="R1216" s="64" t="s">
        <v>1464</v>
      </c>
      <c r="S1216" s="64" t="s">
        <v>1464</v>
      </c>
      <c r="V1216" s="64"/>
      <c r="W1216" s="64"/>
    </row>
    <row r="1217" ht="12.75" customHeight="1">
      <c r="A1217" s="88" t="s">
        <v>2040</v>
      </c>
      <c r="B1217" s="64" t="s">
        <v>5906</v>
      </c>
      <c r="C1217" s="64" t="s">
        <v>1363</v>
      </c>
      <c r="D1217" s="64" t="s">
        <v>1211</v>
      </c>
      <c r="E1217" s="64" t="s">
        <v>3847</v>
      </c>
      <c r="F1217" s="64" t="s">
        <v>104</v>
      </c>
      <c r="G1217" s="64" t="s">
        <v>1464</v>
      </c>
      <c r="H1217" s="64" t="s">
        <v>5907</v>
      </c>
      <c r="I1217" s="64" t="s">
        <v>40</v>
      </c>
      <c r="J1217" s="64">
        <v>1900.0</v>
      </c>
      <c r="K1217" s="64">
        <v>58.0</v>
      </c>
      <c r="L1217" s="64" t="s">
        <v>23</v>
      </c>
      <c r="M1217" s="64" t="s">
        <v>35</v>
      </c>
      <c r="N1217" s="64" t="s">
        <v>35</v>
      </c>
      <c r="O1217" s="64" t="s">
        <v>5908</v>
      </c>
      <c r="P1217" s="64" t="s">
        <v>1464</v>
      </c>
      <c r="Q1217" s="64" t="s">
        <v>3243</v>
      </c>
      <c r="R1217" s="64" t="s">
        <v>1464</v>
      </c>
      <c r="S1217" s="64" t="s">
        <v>1464</v>
      </c>
      <c r="V1217" s="64"/>
      <c r="W1217" s="64"/>
    </row>
    <row r="1218" ht="12.75" customHeight="1">
      <c r="A1218" s="88" t="s">
        <v>2018</v>
      </c>
      <c r="B1218" s="64" t="s">
        <v>1776</v>
      </c>
      <c r="C1218" s="64" t="s">
        <v>1363</v>
      </c>
      <c r="D1218" s="64" t="s">
        <v>1211</v>
      </c>
      <c r="E1218" s="64" t="s">
        <v>1464</v>
      </c>
      <c r="F1218" s="64" t="s">
        <v>1464</v>
      </c>
      <c r="G1218" s="64" t="s">
        <v>857</v>
      </c>
      <c r="H1218" s="64" t="s">
        <v>5907</v>
      </c>
      <c r="I1218" s="64" t="s">
        <v>21</v>
      </c>
      <c r="J1218" s="64">
        <v>2700.0</v>
      </c>
      <c r="K1218" s="64">
        <v>65.0</v>
      </c>
      <c r="L1218" s="64" t="s">
        <v>23</v>
      </c>
      <c r="M1218" s="64" t="s">
        <v>35</v>
      </c>
      <c r="N1218" s="64" t="s">
        <v>35</v>
      </c>
      <c r="O1218" s="64" t="s">
        <v>5909</v>
      </c>
      <c r="P1218" s="64" t="s">
        <v>1464</v>
      </c>
      <c r="Q1218" s="64" t="s">
        <v>2016</v>
      </c>
      <c r="R1218" s="64" t="s">
        <v>1464</v>
      </c>
      <c r="S1218" s="64" t="s">
        <v>1464</v>
      </c>
      <c r="V1218" s="64"/>
      <c r="W1218" s="64"/>
    </row>
    <row r="1219" ht="12.75" customHeight="1">
      <c r="A1219" s="64" t="s">
        <v>5910</v>
      </c>
      <c r="B1219" s="64" t="s">
        <v>5892</v>
      </c>
      <c r="C1219" s="64" t="s">
        <v>1363</v>
      </c>
      <c r="D1219" s="64" t="s">
        <v>1211</v>
      </c>
      <c r="E1219" s="64" t="s">
        <v>1464</v>
      </c>
      <c r="F1219" s="64" t="s">
        <v>1464</v>
      </c>
      <c r="G1219" s="64" t="s">
        <v>857</v>
      </c>
      <c r="H1219" s="64" t="s">
        <v>5070</v>
      </c>
      <c r="I1219" s="64" t="s">
        <v>21</v>
      </c>
      <c r="J1219" s="64">
        <v>4100.0</v>
      </c>
      <c r="K1219" s="64">
        <v>74.0</v>
      </c>
      <c r="L1219" s="64" t="s">
        <v>23</v>
      </c>
      <c r="M1219" s="64" t="s">
        <v>35</v>
      </c>
      <c r="N1219" s="64" t="s">
        <v>1464</v>
      </c>
      <c r="O1219" s="64" t="s">
        <v>5911</v>
      </c>
      <c r="P1219" s="64" t="s">
        <v>1464</v>
      </c>
      <c r="Q1219" s="64" t="s">
        <v>1551</v>
      </c>
      <c r="R1219" s="64" t="s">
        <v>1464</v>
      </c>
      <c r="S1219" s="64" t="s">
        <v>1464</v>
      </c>
      <c r="V1219" s="64"/>
      <c r="W1219" s="64"/>
    </row>
    <row r="1220" ht="12.75" customHeight="1">
      <c r="A1220" s="64" t="s">
        <v>5912</v>
      </c>
      <c r="B1220" s="64" t="s">
        <v>5113</v>
      </c>
      <c r="C1220" s="64" t="s">
        <v>1363</v>
      </c>
      <c r="D1220" s="64" t="s">
        <v>1211</v>
      </c>
      <c r="E1220" s="64" t="s">
        <v>1464</v>
      </c>
      <c r="F1220" s="64" t="s">
        <v>1464</v>
      </c>
      <c r="G1220" s="64" t="s">
        <v>857</v>
      </c>
      <c r="H1220" s="64" t="s">
        <v>5070</v>
      </c>
      <c r="I1220" s="64" t="s">
        <v>21</v>
      </c>
      <c r="J1220" s="64">
        <v>4800.0</v>
      </c>
      <c r="K1220" s="64">
        <v>81.0</v>
      </c>
      <c r="L1220" s="64" t="s">
        <v>23</v>
      </c>
      <c r="M1220" s="64" t="s">
        <v>35</v>
      </c>
      <c r="N1220" s="64" t="s">
        <v>1464</v>
      </c>
      <c r="O1220" s="64" t="s">
        <v>5913</v>
      </c>
      <c r="P1220" s="64" t="s">
        <v>1464</v>
      </c>
      <c r="Q1220" s="64" t="s">
        <v>1555</v>
      </c>
      <c r="R1220" s="64" t="s">
        <v>1464</v>
      </c>
      <c r="S1220" s="64" t="s">
        <v>1464</v>
      </c>
      <c r="V1220" s="64"/>
      <c r="W1220" s="64"/>
    </row>
    <row r="1221" ht="12.75" customHeight="1">
      <c r="A1221" s="64" t="s">
        <v>5914</v>
      </c>
      <c r="B1221" s="64" t="s">
        <v>2760</v>
      </c>
      <c r="C1221" s="64" t="s">
        <v>1363</v>
      </c>
      <c r="D1221" s="64" t="s">
        <v>1211</v>
      </c>
      <c r="E1221" s="64" t="s">
        <v>1464</v>
      </c>
      <c r="F1221" s="64" t="s">
        <v>1464</v>
      </c>
      <c r="G1221" s="64" t="s">
        <v>857</v>
      </c>
      <c r="H1221" s="64" t="s">
        <v>5915</v>
      </c>
      <c r="I1221" s="64" t="s">
        <v>21</v>
      </c>
      <c r="J1221" s="64">
        <v>2590.0</v>
      </c>
      <c r="K1221" s="64">
        <v>59.0</v>
      </c>
      <c r="L1221" s="64" t="s">
        <v>23</v>
      </c>
      <c r="M1221" s="64" t="s">
        <v>35</v>
      </c>
      <c r="N1221" s="64" t="s">
        <v>35</v>
      </c>
      <c r="O1221" s="64" t="s">
        <v>5916</v>
      </c>
      <c r="P1221" s="64" t="s">
        <v>1464</v>
      </c>
      <c r="Q1221" s="64" t="s">
        <v>2623</v>
      </c>
      <c r="R1221" s="64" t="s">
        <v>1464</v>
      </c>
      <c r="S1221" s="64" t="s">
        <v>1464</v>
      </c>
      <c r="V1221" s="64"/>
      <c r="W1221" s="64"/>
    </row>
    <row r="1222" ht="12.75" customHeight="1">
      <c r="A1222" s="64" t="s">
        <v>5917</v>
      </c>
      <c r="B1222" s="64" t="s">
        <v>5210</v>
      </c>
      <c r="C1222" s="64" t="s">
        <v>1363</v>
      </c>
      <c r="D1222" s="64" t="s">
        <v>1211</v>
      </c>
      <c r="E1222" s="64" t="s">
        <v>1464</v>
      </c>
      <c r="F1222" s="64" t="s">
        <v>1464</v>
      </c>
      <c r="G1222" s="64" t="s">
        <v>857</v>
      </c>
      <c r="H1222" s="64" t="s">
        <v>5915</v>
      </c>
      <c r="I1222" s="64" t="s">
        <v>21</v>
      </c>
      <c r="J1222" s="64">
        <v>2200.0</v>
      </c>
      <c r="K1222" s="64">
        <v>59.0</v>
      </c>
      <c r="L1222" s="64" t="s">
        <v>23</v>
      </c>
      <c r="M1222" s="64" t="s">
        <v>35</v>
      </c>
      <c r="N1222" s="64" t="s">
        <v>1464</v>
      </c>
      <c r="O1222" s="64" t="s">
        <v>5918</v>
      </c>
      <c r="P1222" s="64" t="s">
        <v>1464</v>
      </c>
      <c r="Q1222" s="64" t="s">
        <v>1555</v>
      </c>
      <c r="R1222" s="64" t="s">
        <v>1464</v>
      </c>
      <c r="S1222" s="64" t="s">
        <v>1464</v>
      </c>
      <c r="V1222" s="64"/>
      <c r="W1222" s="64"/>
    </row>
    <row r="1223" ht="12.75" customHeight="1">
      <c r="A1223" s="64" t="s">
        <v>5919</v>
      </c>
      <c r="B1223" s="64" t="s">
        <v>5920</v>
      </c>
      <c r="C1223" s="64" t="s">
        <v>1363</v>
      </c>
      <c r="D1223" s="64" t="s">
        <v>1211</v>
      </c>
      <c r="E1223" s="64" t="s">
        <v>1464</v>
      </c>
      <c r="F1223" s="64" t="s">
        <v>1464</v>
      </c>
      <c r="G1223" s="64" t="s">
        <v>857</v>
      </c>
      <c r="H1223" s="64" t="s">
        <v>4323</v>
      </c>
      <c r="I1223" s="64" t="s">
        <v>21</v>
      </c>
      <c r="J1223" s="64">
        <v>1850.0</v>
      </c>
      <c r="K1223" s="64">
        <v>58.0</v>
      </c>
      <c r="L1223" s="64" t="s">
        <v>23</v>
      </c>
      <c r="M1223" s="64" t="s">
        <v>35</v>
      </c>
      <c r="N1223" s="64" t="s">
        <v>35</v>
      </c>
      <c r="O1223" s="64" t="s">
        <v>5921</v>
      </c>
      <c r="P1223" s="64" t="s">
        <v>1464</v>
      </c>
      <c r="Q1223" s="64" t="s">
        <v>1479</v>
      </c>
      <c r="R1223" s="64" t="s">
        <v>1464</v>
      </c>
      <c r="S1223" s="64" t="s">
        <v>1464</v>
      </c>
      <c r="V1223" s="64"/>
      <c r="W1223" s="64"/>
    </row>
    <row r="1224" ht="12.75" customHeight="1">
      <c r="A1224" s="64" t="s">
        <v>5922</v>
      </c>
      <c r="B1224" s="64" t="s">
        <v>5923</v>
      </c>
      <c r="C1224" s="64" t="s">
        <v>1363</v>
      </c>
      <c r="D1224" s="64" t="s">
        <v>1211</v>
      </c>
      <c r="E1224" s="64" t="s">
        <v>1464</v>
      </c>
      <c r="F1224" s="64" t="s">
        <v>1464</v>
      </c>
      <c r="G1224" s="64" t="s">
        <v>857</v>
      </c>
      <c r="H1224" s="64" t="s">
        <v>4323</v>
      </c>
      <c r="I1224" s="64" t="s">
        <v>21</v>
      </c>
      <c r="J1224" s="64">
        <v>3900.0</v>
      </c>
      <c r="K1224" s="64">
        <v>74.0</v>
      </c>
      <c r="L1224" s="64" t="s">
        <v>23</v>
      </c>
      <c r="M1224" s="64" t="s">
        <v>35</v>
      </c>
      <c r="N1224" s="64" t="s">
        <v>1464</v>
      </c>
      <c r="O1224" s="64" t="s">
        <v>5924</v>
      </c>
      <c r="P1224" s="64" t="s">
        <v>1464</v>
      </c>
      <c r="Q1224" s="64" t="s">
        <v>1551</v>
      </c>
      <c r="R1224" s="64" t="s">
        <v>1464</v>
      </c>
      <c r="S1224" s="64" t="s">
        <v>1464</v>
      </c>
      <c r="V1224" s="64"/>
      <c r="W1224" s="64"/>
    </row>
    <row r="1225" ht="12.75" customHeight="1">
      <c r="A1225" s="64" t="s">
        <v>5925</v>
      </c>
      <c r="B1225" s="64" t="s">
        <v>5926</v>
      </c>
      <c r="C1225" s="64" t="s">
        <v>1363</v>
      </c>
      <c r="D1225" s="64" t="s">
        <v>1211</v>
      </c>
      <c r="E1225" s="64" t="s">
        <v>2459</v>
      </c>
      <c r="F1225" s="64" t="s">
        <v>343</v>
      </c>
      <c r="G1225" s="64" t="s">
        <v>1464</v>
      </c>
      <c r="H1225" s="64" t="s">
        <v>4323</v>
      </c>
      <c r="I1225" s="64" t="s">
        <v>40</v>
      </c>
      <c r="J1225" s="64">
        <v>5500.0</v>
      </c>
      <c r="K1225" s="64">
        <v>79.0</v>
      </c>
      <c r="L1225" s="64" t="s">
        <v>23</v>
      </c>
      <c r="M1225" s="64" t="s">
        <v>35</v>
      </c>
      <c r="N1225" s="64" t="s">
        <v>1464</v>
      </c>
      <c r="O1225" s="64" t="s">
        <v>5927</v>
      </c>
      <c r="P1225" s="64" t="s">
        <v>1464</v>
      </c>
      <c r="Q1225" s="64" t="s">
        <v>1491</v>
      </c>
      <c r="R1225" s="64" t="s">
        <v>1464</v>
      </c>
      <c r="S1225" s="64" t="s">
        <v>1464</v>
      </c>
      <c r="V1225" s="64"/>
      <c r="W1225" s="64"/>
    </row>
    <row r="1226" ht="12.75" customHeight="1">
      <c r="A1226" s="64" t="s">
        <v>5928</v>
      </c>
      <c r="B1226" s="64" t="s">
        <v>5929</v>
      </c>
      <c r="C1226" s="64" t="s">
        <v>1363</v>
      </c>
      <c r="D1226" s="64" t="s">
        <v>1211</v>
      </c>
      <c r="E1226" s="64" t="s">
        <v>3198</v>
      </c>
      <c r="F1226" s="64" t="s">
        <v>5326</v>
      </c>
      <c r="G1226" s="64" t="s">
        <v>1464</v>
      </c>
      <c r="H1226" s="64" t="s">
        <v>5079</v>
      </c>
      <c r="I1226" s="64" t="s">
        <v>40</v>
      </c>
      <c r="J1226" s="64">
        <v>4100.0</v>
      </c>
      <c r="K1226" s="64">
        <v>74.0</v>
      </c>
      <c r="L1226" s="64" t="s">
        <v>23</v>
      </c>
      <c r="M1226" s="64" t="s">
        <v>35</v>
      </c>
      <c r="N1226" s="64" t="s">
        <v>814</v>
      </c>
      <c r="O1226" s="64" t="s">
        <v>5930</v>
      </c>
      <c r="P1226" s="64" t="s">
        <v>1464</v>
      </c>
      <c r="Q1226" s="64" t="s">
        <v>1464</v>
      </c>
      <c r="R1226" s="64" t="s">
        <v>1464</v>
      </c>
      <c r="S1226" s="64" t="s">
        <v>1464</v>
      </c>
      <c r="V1226" s="64"/>
      <c r="W1226" s="64"/>
    </row>
    <row r="1227" ht="12.75" customHeight="1">
      <c r="A1227" s="64" t="s">
        <v>5931</v>
      </c>
      <c r="B1227" s="64" t="s">
        <v>4327</v>
      </c>
      <c r="C1227" s="64" t="s">
        <v>1363</v>
      </c>
      <c r="D1227" s="64" t="s">
        <v>1211</v>
      </c>
      <c r="E1227" s="64" t="s">
        <v>1606</v>
      </c>
      <c r="F1227" s="64" t="s">
        <v>856</v>
      </c>
      <c r="G1227" s="64" t="s">
        <v>1464</v>
      </c>
      <c r="H1227" s="64" t="s">
        <v>5082</v>
      </c>
      <c r="I1227" s="64" t="s">
        <v>40</v>
      </c>
      <c r="J1227" s="64">
        <v>2100.0</v>
      </c>
      <c r="K1227" s="64">
        <v>60.0</v>
      </c>
      <c r="L1227" s="64" t="s">
        <v>23</v>
      </c>
      <c r="M1227" s="64" t="s">
        <v>35</v>
      </c>
      <c r="N1227" s="64" t="s">
        <v>35</v>
      </c>
      <c r="O1227" s="64" t="s">
        <v>5932</v>
      </c>
      <c r="P1227" s="64" t="s">
        <v>1464</v>
      </c>
      <c r="Q1227" s="64" t="s">
        <v>1692</v>
      </c>
      <c r="R1227" s="64" t="s">
        <v>1464</v>
      </c>
      <c r="S1227" s="64" t="s">
        <v>1464</v>
      </c>
      <c r="V1227" s="64"/>
      <c r="W1227" s="64"/>
    </row>
    <row r="1228" ht="12.75" customHeight="1">
      <c r="A1228" s="64" t="s">
        <v>5933</v>
      </c>
      <c r="B1228" s="64" t="s">
        <v>5443</v>
      </c>
      <c r="C1228" s="64" t="s">
        <v>1363</v>
      </c>
      <c r="D1228" s="64" t="s">
        <v>1211</v>
      </c>
      <c r="E1228" s="64" t="s">
        <v>1464</v>
      </c>
      <c r="F1228" s="64" t="s">
        <v>1464</v>
      </c>
      <c r="G1228" s="64" t="s">
        <v>819</v>
      </c>
      <c r="H1228" s="64" t="s">
        <v>5082</v>
      </c>
      <c r="I1228" s="64" t="s">
        <v>21</v>
      </c>
      <c r="J1228" s="64">
        <v>2250.0</v>
      </c>
      <c r="K1228" s="64">
        <v>60.0</v>
      </c>
      <c r="L1228" s="64" t="s">
        <v>23</v>
      </c>
      <c r="M1228" s="64" t="s">
        <v>35</v>
      </c>
      <c r="N1228" s="64" t="s">
        <v>35</v>
      </c>
      <c r="O1228" s="64" t="s">
        <v>5934</v>
      </c>
      <c r="P1228" s="64" t="s">
        <v>1464</v>
      </c>
      <c r="Q1228" s="64" t="s">
        <v>1692</v>
      </c>
      <c r="R1228" s="64" t="s">
        <v>1464</v>
      </c>
      <c r="S1228" s="64" t="s">
        <v>1464</v>
      </c>
      <c r="V1228" s="64"/>
      <c r="W1228" s="64"/>
    </row>
    <row r="1229" ht="12.75" customHeight="1">
      <c r="A1229" s="64" t="s">
        <v>5935</v>
      </c>
      <c r="B1229" s="64" t="s">
        <v>1776</v>
      </c>
      <c r="C1229" s="64" t="s">
        <v>1363</v>
      </c>
      <c r="D1229" s="64" t="s">
        <v>1211</v>
      </c>
      <c r="E1229" s="64" t="s">
        <v>1464</v>
      </c>
      <c r="F1229" s="64" t="s">
        <v>1464</v>
      </c>
      <c r="G1229" s="64" t="s">
        <v>819</v>
      </c>
      <c r="H1229" s="64" t="s">
        <v>5082</v>
      </c>
      <c r="I1229" s="64" t="s">
        <v>21</v>
      </c>
      <c r="J1229" s="64">
        <v>3350.0</v>
      </c>
      <c r="K1229" s="64">
        <v>66.0</v>
      </c>
      <c r="L1229" s="64" t="s">
        <v>23</v>
      </c>
      <c r="M1229" s="64" t="s">
        <v>35</v>
      </c>
      <c r="N1229" s="64" t="s">
        <v>35</v>
      </c>
      <c r="O1229" s="64" t="s">
        <v>5936</v>
      </c>
      <c r="P1229" s="64" t="s">
        <v>1464</v>
      </c>
      <c r="Q1229" s="64" t="s">
        <v>1524</v>
      </c>
      <c r="R1229" s="64" t="s">
        <v>1464</v>
      </c>
      <c r="S1229" s="64" t="s">
        <v>1464</v>
      </c>
      <c r="V1229" s="64"/>
      <c r="W1229" s="64"/>
    </row>
    <row r="1230" ht="12.75" customHeight="1">
      <c r="A1230" s="64" t="s">
        <v>5937</v>
      </c>
      <c r="B1230" s="64" t="s">
        <v>5938</v>
      </c>
      <c r="C1230" s="64" t="s">
        <v>1363</v>
      </c>
      <c r="D1230" s="64" t="s">
        <v>1211</v>
      </c>
      <c r="E1230" s="64" t="s">
        <v>3847</v>
      </c>
      <c r="F1230" s="64" t="s">
        <v>104</v>
      </c>
      <c r="G1230" s="64" t="s">
        <v>1464</v>
      </c>
      <c r="H1230" s="64" t="s">
        <v>5082</v>
      </c>
      <c r="I1230" s="64" t="s">
        <v>40</v>
      </c>
      <c r="J1230" s="64">
        <v>4500.0</v>
      </c>
      <c r="K1230" s="64">
        <v>75.0</v>
      </c>
      <c r="L1230" s="64" t="s">
        <v>23</v>
      </c>
      <c r="M1230" s="64" t="s">
        <v>35</v>
      </c>
      <c r="N1230" s="64" t="s">
        <v>35</v>
      </c>
      <c r="O1230" s="64" t="s">
        <v>5939</v>
      </c>
      <c r="P1230" s="64" t="s">
        <v>1464</v>
      </c>
      <c r="Q1230" s="64" t="s">
        <v>1519</v>
      </c>
      <c r="R1230" s="64" t="s">
        <v>1464</v>
      </c>
      <c r="S1230" s="64" t="s">
        <v>1464</v>
      </c>
      <c r="V1230" s="64"/>
      <c r="W1230" s="64"/>
    </row>
    <row r="1231" ht="12.75" customHeight="1">
      <c r="A1231" s="64" t="s">
        <v>5940</v>
      </c>
      <c r="B1231" s="64" t="s">
        <v>5323</v>
      </c>
      <c r="C1231" s="64" t="s">
        <v>1363</v>
      </c>
      <c r="D1231" s="64" t="s">
        <v>1211</v>
      </c>
      <c r="E1231" s="64" t="s">
        <v>1464</v>
      </c>
      <c r="F1231" s="64" t="s">
        <v>1464</v>
      </c>
      <c r="G1231" s="64" t="s">
        <v>857</v>
      </c>
      <c r="H1231" s="64" t="s">
        <v>5082</v>
      </c>
      <c r="I1231" s="64" t="s">
        <v>21</v>
      </c>
      <c r="J1231" s="64">
        <v>2100.0</v>
      </c>
      <c r="K1231" s="64">
        <v>56.0</v>
      </c>
      <c r="L1231" s="64" t="s">
        <v>23</v>
      </c>
      <c r="M1231" s="64" t="s">
        <v>35</v>
      </c>
      <c r="N1231" s="64" t="s">
        <v>35</v>
      </c>
      <c r="O1231" s="64" t="s">
        <v>5941</v>
      </c>
      <c r="P1231" s="64" t="s">
        <v>1464</v>
      </c>
      <c r="Q1231" s="64" t="s">
        <v>1464</v>
      </c>
      <c r="R1231" s="64" t="s">
        <v>1464</v>
      </c>
      <c r="S1231" s="64" t="s">
        <v>1464</v>
      </c>
      <c r="V1231" s="64"/>
      <c r="W1231" s="64"/>
    </row>
    <row r="1232" ht="12.75" customHeight="1">
      <c r="A1232" s="64" t="s">
        <v>5942</v>
      </c>
      <c r="B1232" s="64" t="s">
        <v>1924</v>
      </c>
      <c r="C1232" s="64" t="s">
        <v>1363</v>
      </c>
      <c r="D1232" s="64" t="s">
        <v>1211</v>
      </c>
      <c r="E1232" s="64" t="s">
        <v>2459</v>
      </c>
      <c r="F1232" s="64" t="s">
        <v>343</v>
      </c>
      <c r="G1232" s="64" t="s">
        <v>1464</v>
      </c>
      <c r="H1232" s="64" t="s">
        <v>5082</v>
      </c>
      <c r="I1232" s="64" t="s">
        <v>40</v>
      </c>
      <c r="J1232" s="64">
        <v>1800.0</v>
      </c>
      <c r="K1232" s="64">
        <v>54.0</v>
      </c>
      <c r="L1232" s="64" t="s">
        <v>23</v>
      </c>
      <c r="M1232" s="64" t="s">
        <v>35</v>
      </c>
      <c r="N1232" s="64" t="s">
        <v>35</v>
      </c>
      <c r="O1232" s="64" t="s">
        <v>5943</v>
      </c>
      <c r="P1232" s="64" t="s">
        <v>1464</v>
      </c>
      <c r="Q1232" s="64" t="s">
        <v>1464</v>
      </c>
      <c r="R1232" s="64" t="s">
        <v>1464</v>
      </c>
      <c r="S1232" s="64" t="s">
        <v>1464</v>
      </c>
      <c r="V1232" s="64"/>
      <c r="W1232" s="64"/>
    </row>
    <row r="1233" ht="12.75" customHeight="1">
      <c r="A1233" s="64">
        <v>60.0</v>
      </c>
      <c r="B1233" s="64"/>
      <c r="C1233" s="64" t="s">
        <v>4473</v>
      </c>
      <c r="D1233" s="64" t="s">
        <v>4474</v>
      </c>
      <c r="E1233" s="64"/>
      <c r="F1233" s="64" t="s">
        <v>4475</v>
      </c>
      <c r="G1233" s="64"/>
      <c r="H1233" s="82">
        <v>41078.0</v>
      </c>
      <c r="I1233" s="64"/>
      <c r="J1233" s="64">
        <v>2050.0</v>
      </c>
      <c r="K1233" s="64">
        <v>56.0</v>
      </c>
      <c r="L1233" s="64"/>
      <c r="M1233" s="64" t="s">
        <v>5944</v>
      </c>
      <c r="N1233" s="64"/>
      <c r="O1233" s="64"/>
      <c r="P1233" s="64"/>
      <c r="Q1233" s="64"/>
      <c r="R1233" s="64"/>
    </row>
    <row r="1234" ht="12.75" customHeight="1">
      <c r="A1234" s="64">
        <v>59.0</v>
      </c>
      <c r="B1234" s="64"/>
      <c r="C1234" s="64" t="s">
        <v>4473</v>
      </c>
      <c r="D1234" s="64" t="s">
        <v>4474</v>
      </c>
      <c r="E1234" s="64"/>
      <c r="F1234" s="64" t="s">
        <v>4475</v>
      </c>
      <c r="G1234" s="64"/>
      <c r="H1234" s="82">
        <v>41080.0</v>
      </c>
      <c r="I1234" s="64"/>
      <c r="J1234" s="64">
        <v>3500.0</v>
      </c>
      <c r="K1234" s="64">
        <v>70.0</v>
      </c>
      <c r="L1234" s="64"/>
      <c r="M1234" s="64" t="s">
        <v>5944</v>
      </c>
      <c r="N1234" s="64"/>
      <c r="O1234" s="64"/>
      <c r="P1234" s="64"/>
      <c r="Q1234" s="64"/>
      <c r="R1234" s="64"/>
    </row>
    <row r="1235" ht="12.75" customHeight="1">
      <c r="A1235" s="64">
        <v>51.0</v>
      </c>
      <c r="B1235" s="64"/>
      <c r="C1235" s="64" t="s">
        <v>4473</v>
      </c>
      <c r="D1235" s="64" t="s">
        <v>4474</v>
      </c>
      <c r="E1235" s="64"/>
      <c r="F1235" s="64" t="s">
        <v>4475</v>
      </c>
      <c r="G1235" s="64"/>
      <c r="H1235" s="82">
        <v>41092.0</v>
      </c>
      <c r="I1235" s="64"/>
      <c r="J1235" s="64">
        <v>4500.0</v>
      </c>
      <c r="K1235" s="64">
        <v>74.5</v>
      </c>
      <c r="L1235" s="64"/>
      <c r="M1235" s="64" t="s">
        <v>5944</v>
      </c>
      <c r="N1235" s="64"/>
      <c r="O1235" s="64"/>
      <c r="P1235" s="64"/>
      <c r="Q1235" s="64"/>
      <c r="R1235" s="64"/>
    </row>
    <row r="1236" ht="12.75" customHeight="1">
      <c r="A1236" s="64">
        <v>53.0</v>
      </c>
      <c r="B1236" s="64"/>
      <c r="C1236" s="64" t="s">
        <v>4473</v>
      </c>
      <c r="D1236" s="64" t="s">
        <v>4474</v>
      </c>
      <c r="E1236" s="64"/>
      <c r="F1236" s="64" t="s">
        <v>4475</v>
      </c>
      <c r="G1236" s="64"/>
      <c r="H1236" s="82">
        <v>41098.0</v>
      </c>
      <c r="I1236" s="64"/>
      <c r="J1236" s="64">
        <v>4800.0</v>
      </c>
      <c r="K1236" s="64">
        <v>78.0</v>
      </c>
      <c r="L1236" s="64"/>
      <c r="M1236" s="64" t="s">
        <v>5944</v>
      </c>
      <c r="N1236" s="64"/>
      <c r="O1236" s="64"/>
      <c r="P1236" s="64"/>
      <c r="Q1236" s="64"/>
      <c r="R1236" s="64"/>
    </row>
    <row r="1237" ht="12.75" customHeight="1">
      <c r="A1237" s="64">
        <v>26.0</v>
      </c>
      <c r="B1237" s="64"/>
      <c r="C1237" s="64" t="s">
        <v>1397</v>
      </c>
      <c r="D1237" s="64" t="s">
        <v>90</v>
      </c>
      <c r="E1237" s="64" t="s">
        <v>1681</v>
      </c>
      <c r="F1237" s="64" t="s">
        <v>976</v>
      </c>
      <c r="G1237" s="64"/>
      <c r="H1237" s="82">
        <v>41065.0</v>
      </c>
      <c r="I1237" s="64"/>
      <c r="J1237" s="64">
        <v>4500.0</v>
      </c>
      <c r="K1237" s="64">
        <v>76.0</v>
      </c>
      <c r="L1237" s="64"/>
      <c r="M1237" s="64"/>
      <c r="N1237" s="64"/>
      <c r="O1237" s="64"/>
      <c r="P1237" s="64"/>
      <c r="Q1237" s="64"/>
      <c r="R1237" s="64"/>
      <c r="S1237" s="64"/>
    </row>
    <row r="1238" ht="12.75" customHeight="1">
      <c r="A1238" s="64">
        <v>27.0</v>
      </c>
      <c r="B1238" s="64"/>
      <c r="C1238" s="64" t="s">
        <v>1397</v>
      </c>
      <c r="D1238" s="64" t="s">
        <v>90</v>
      </c>
      <c r="E1238" s="64"/>
      <c r="F1238" s="64"/>
      <c r="G1238" s="64" t="s">
        <v>1303</v>
      </c>
      <c r="H1238" s="82">
        <v>41065.0</v>
      </c>
      <c r="I1238" s="64"/>
      <c r="J1238" s="64">
        <v>4300.0</v>
      </c>
      <c r="K1238" s="64">
        <v>75.0</v>
      </c>
      <c r="L1238" s="64"/>
      <c r="M1238" s="64"/>
      <c r="N1238" s="64"/>
      <c r="O1238" s="64"/>
      <c r="P1238" s="64"/>
      <c r="Q1238" s="64"/>
      <c r="R1238" s="64"/>
      <c r="S1238" s="64"/>
    </row>
    <row r="1239" ht="12.75" customHeight="1">
      <c r="A1239" s="64">
        <v>28.0</v>
      </c>
      <c r="B1239" s="64"/>
      <c r="C1239" s="64" t="s">
        <v>1397</v>
      </c>
      <c r="D1239" s="64" t="s">
        <v>90</v>
      </c>
      <c r="E1239" s="64"/>
      <c r="F1239" s="64" t="s">
        <v>976</v>
      </c>
      <c r="G1239" s="64"/>
      <c r="H1239" s="82">
        <v>41065.0</v>
      </c>
      <c r="I1239" s="64"/>
      <c r="J1239" s="64">
        <v>5500.0</v>
      </c>
      <c r="K1239" s="64">
        <v>80.0</v>
      </c>
      <c r="L1239" s="64"/>
      <c r="M1239" s="64"/>
      <c r="N1239" s="64"/>
      <c r="O1239" s="64"/>
      <c r="P1239" s="64"/>
      <c r="Q1239" s="64"/>
      <c r="R1239" s="64"/>
      <c r="S1239" s="64"/>
    </row>
    <row r="1240" ht="12.75" customHeight="1">
      <c r="A1240" s="64">
        <v>29.0</v>
      </c>
      <c r="B1240" s="64"/>
      <c r="C1240" s="64" t="s">
        <v>1397</v>
      </c>
      <c r="D1240" s="64" t="s">
        <v>90</v>
      </c>
      <c r="E1240" s="64"/>
      <c r="F1240" s="64"/>
      <c r="G1240" s="64" t="s">
        <v>5945</v>
      </c>
      <c r="H1240" s="82">
        <v>41066.0</v>
      </c>
      <c r="I1240" s="64"/>
      <c r="J1240" s="64">
        <v>4400.0</v>
      </c>
      <c r="K1240" s="64">
        <v>75.0</v>
      </c>
      <c r="L1240" s="64"/>
      <c r="M1240" s="64"/>
      <c r="N1240" s="64"/>
      <c r="O1240" s="64"/>
      <c r="P1240" s="64"/>
      <c r="Q1240" s="64"/>
      <c r="R1240" s="64"/>
      <c r="S1240" s="64"/>
    </row>
    <row r="1241" ht="12.75" customHeight="1">
      <c r="A1241" s="64">
        <v>39.0</v>
      </c>
      <c r="B1241" s="64"/>
      <c r="C1241" s="64" t="s">
        <v>1397</v>
      </c>
      <c r="D1241" s="64" t="s">
        <v>90</v>
      </c>
      <c r="E1241" s="64"/>
      <c r="F1241" s="64"/>
      <c r="G1241" s="64" t="s">
        <v>1175</v>
      </c>
      <c r="H1241" s="82">
        <v>41066.0</v>
      </c>
      <c r="I1241" s="64"/>
      <c r="J1241" s="64">
        <v>3800.0</v>
      </c>
      <c r="K1241" s="64">
        <v>72.0</v>
      </c>
      <c r="L1241" s="64"/>
      <c r="M1241" s="64"/>
      <c r="N1241" s="64"/>
      <c r="O1241" s="64"/>
      <c r="P1241" s="64"/>
      <c r="Q1241" s="64"/>
      <c r="R1241" s="64"/>
      <c r="S1241" s="64"/>
    </row>
    <row r="1242" ht="12.75" customHeight="1">
      <c r="A1242" s="64">
        <v>35.0</v>
      </c>
      <c r="B1242" s="64"/>
      <c r="C1242" s="64" t="s">
        <v>1397</v>
      </c>
      <c r="D1242" s="64" t="s">
        <v>90</v>
      </c>
      <c r="E1242" s="64"/>
      <c r="F1242" s="64" t="s">
        <v>1303</v>
      </c>
      <c r="G1242" s="64"/>
      <c r="H1242" s="82">
        <v>41066.0</v>
      </c>
      <c r="I1242" s="64"/>
      <c r="J1242" s="64">
        <v>6500.0</v>
      </c>
      <c r="K1242" s="64">
        <v>82.0</v>
      </c>
      <c r="L1242" s="64"/>
      <c r="M1242" s="64"/>
      <c r="N1242" s="64"/>
      <c r="O1242" s="64"/>
      <c r="P1242" s="64"/>
      <c r="Q1242" s="64"/>
      <c r="R1242" s="64"/>
      <c r="S1242" s="64"/>
    </row>
    <row r="1243" ht="12.75" customHeight="1">
      <c r="A1243" s="64">
        <v>30.0</v>
      </c>
      <c r="B1243" s="64"/>
      <c r="C1243" s="64" t="s">
        <v>1397</v>
      </c>
      <c r="D1243" s="64" t="s">
        <v>90</v>
      </c>
      <c r="E1243" s="64"/>
      <c r="F1243" s="64"/>
      <c r="G1243" s="64" t="s">
        <v>96</v>
      </c>
      <c r="H1243" s="82">
        <v>41069.0</v>
      </c>
      <c r="I1243" s="64"/>
      <c r="J1243" s="64">
        <v>4700.0</v>
      </c>
      <c r="K1243" s="64">
        <v>85.0</v>
      </c>
      <c r="L1243" s="64"/>
      <c r="M1243" s="64"/>
      <c r="N1243" s="64"/>
      <c r="O1243" s="64"/>
      <c r="P1243" s="64"/>
      <c r="Q1243" s="64"/>
      <c r="R1243" s="64"/>
      <c r="S1243" s="64"/>
    </row>
    <row r="1244" ht="12.75" customHeight="1">
      <c r="A1244" s="64">
        <v>33.0</v>
      </c>
      <c r="B1244" s="64"/>
      <c r="C1244" s="64" t="s">
        <v>1397</v>
      </c>
      <c r="D1244" s="64" t="s">
        <v>90</v>
      </c>
      <c r="E1244" s="64"/>
      <c r="F1244" s="64" t="s">
        <v>1303</v>
      </c>
      <c r="G1244" s="64"/>
      <c r="H1244" s="82">
        <v>41071.0</v>
      </c>
      <c r="I1244" s="64"/>
      <c r="J1244" s="64">
        <v>5000.0</v>
      </c>
      <c r="K1244" s="64">
        <v>76.0</v>
      </c>
      <c r="L1244" s="64"/>
      <c r="M1244" s="64"/>
      <c r="N1244" s="64"/>
      <c r="O1244" s="64"/>
      <c r="P1244" s="64"/>
      <c r="Q1244" s="64"/>
      <c r="R1244" s="64"/>
      <c r="S1244" s="64"/>
    </row>
    <row r="1245" ht="12.75" customHeight="1">
      <c r="A1245" s="64">
        <v>34.0</v>
      </c>
      <c r="B1245" s="64"/>
      <c r="C1245" s="64" t="s">
        <v>1397</v>
      </c>
      <c r="D1245" s="64" t="s">
        <v>90</v>
      </c>
      <c r="E1245" s="64"/>
      <c r="F1245" s="64" t="s">
        <v>1303</v>
      </c>
      <c r="G1245" s="64"/>
      <c r="H1245" s="82">
        <v>41071.0</v>
      </c>
      <c r="I1245" s="64"/>
      <c r="J1245" s="64">
        <v>4400.0</v>
      </c>
      <c r="K1245" s="64">
        <v>76.0</v>
      </c>
      <c r="L1245" s="64"/>
      <c r="M1245" s="64"/>
      <c r="N1245" s="64"/>
      <c r="O1245" s="64"/>
      <c r="P1245" s="64"/>
      <c r="Q1245" s="64"/>
      <c r="R1245" s="64"/>
      <c r="S1245" s="64"/>
    </row>
    <row r="1246" ht="12.75" customHeight="1">
      <c r="A1246" s="64">
        <v>36.0</v>
      </c>
      <c r="B1246" s="64"/>
      <c r="C1246" s="64" t="s">
        <v>1397</v>
      </c>
      <c r="D1246" s="64" t="s">
        <v>90</v>
      </c>
      <c r="E1246" s="64"/>
      <c r="F1246" s="64"/>
      <c r="G1246" s="64" t="s">
        <v>5946</v>
      </c>
      <c r="H1246" s="82">
        <v>41072.0</v>
      </c>
      <c r="I1246" s="64"/>
      <c r="J1246" s="64">
        <v>4700.0</v>
      </c>
      <c r="K1246" s="64">
        <v>76.0</v>
      </c>
      <c r="L1246" s="64"/>
      <c r="M1246" s="64"/>
      <c r="N1246" s="64"/>
      <c r="O1246" s="64"/>
      <c r="P1246" s="64"/>
      <c r="Q1246" s="64"/>
      <c r="R1246" s="64"/>
      <c r="S1246" s="64"/>
    </row>
    <row r="1247" ht="12.75" customHeight="1">
      <c r="A1247" s="64">
        <v>37.0</v>
      </c>
      <c r="B1247" s="64"/>
      <c r="C1247" s="64" t="s">
        <v>1397</v>
      </c>
      <c r="D1247" s="64" t="s">
        <v>90</v>
      </c>
      <c r="E1247" s="64"/>
      <c r="F1247" s="64" t="s">
        <v>976</v>
      </c>
      <c r="G1247" s="64"/>
      <c r="H1247" s="82">
        <v>41073.0</v>
      </c>
      <c r="I1247" s="64"/>
      <c r="J1247" s="64">
        <v>4400.0</v>
      </c>
      <c r="K1247" s="64">
        <v>71.0</v>
      </c>
      <c r="L1247" s="64"/>
      <c r="M1247" s="64"/>
      <c r="N1247" s="64"/>
      <c r="O1247" s="64"/>
      <c r="P1247" s="64"/>
      <c r="Q1247" s="64"/>
      <c r="R1247" s="64"/>
      <c r="S1247" s="64"/>
    </row>
    <row r="1248" ht="12.75" customHeight="1">
      <c r="A1248" s="64">
        <v>38.0</v>
      </c>
      <c r="B1248" s="64"/>
      <c r="C1248" s="64" t="s">
        <v>1397</v>
      </c>
      <c r="D1248" s="64" t="s">
        <v>90</v>
      </c>
      <c r="E1248" s="64"/>
      <c r="F1248" s="64" t="s">
        <v>976</v>
      </c>
      <c r="G1248" s="64"/>
      <c r="H1248" s="82">
        <v>41073.0</v>
      </c>
      <c r="I1248" s="64"/>
      <c r="J1248" s="64">
        <v>3600.0</v>
      </c>
      <c r="K1248" s="64">
        <v>69.0</v>
      </c>
      <c r="L1248" s="64"/>
      <c r="M1248" s="64"/>
      <c r="N1248" s="64"/>
      <c r="O1248" s="64"/>
      <c r="P1248" s="64"/>
      <c r="Q1248" s="64"/>
      <c r="R1248" s="64"/>
      <c r="S1248" s="64"/>
    </row>
    <row r="1249" ht="12.75" customHeight="1">
      <c r="A1249" s="64">
        <v>41.0</v>
      </c>
      <c r="B1249" s="64"/>
      <c r="C1249" s="64" t="s">
        <v>1397</v>
      </c>
      <c r="D1249" s="64" t="s">
        <v>90</v>
      </c>
      <c r="E1249" s="64"/>
      <c r="F1249" s="64"/>
      <c r="G1249" s="64" t="s">
        <v>94</v>
      </c>
      <c r="H1249" s="82">
        <v>41073.0</v>
      </c>
      <c r="I1249" s="64"/>
      <c r="J1249" s="64">
        <v>2000.0</v>
      </c>
      <c r="K1249" s="64">
        <v>57.0</v>
      </c>
      <c r="L1249" s="64"/>
      <c r="M1249" s="64"/>
      <c r="N1249" s="64"/>
      <c r="O1249" s="64"/>
      <c r="P1249" s="64"/>
      <c r="Q1249" s="64"/>
      <c r="R1249" s="64"/>
      <c r="S1249" s="64"/>
    </row>
    <row r="1250" ht="12.75" customHeight="1">
      <c r="A1250" s="64">
        <v>58.0</v>
      </c>
      <c r="B1250" s="64"/>
      <c r="C1250" s="64" t="s">
        <v>1397</v>
      </c>
      <c r="D1250" s="64" t="s">
        <v>90</v>
      </c>
      <c r="E1250" s="64"/>
      <c r="F1250" s="64" t="s">
        <v>1303</v>
      </c>
      <c r="G1250" s="64"/>
      <c r="H1250" s="82">
        <v>41079.0</v>
      </c>
      <c r="I1250" s="64"/>
      <c r="J1250" s="64">
        <v>4500.0</v>
      </c>
      <c r="K1250" s="64">
        <v>74.0</v>
      </c>
      <c r="L1250" s="64"/>
      <c r="M1250" s="64"/>
      <c r="N1250" s="64"/>
      <c r="O1250" s="64"/>
      <c r="P1250" s="64"/>
      <c r="Q1250" s="64"/>
      <c r="R1250" s="64"/>
      <c r="S1250" s="64"/>
    </row>
    <row r="1251" ht="12.75" customHeight="1">
      <c r="A1251" s="64">
        <v>42.0</v>
      </c>
      <c r="B1251" s="64"/>
      <c r="C1251" s="64" t="s">
        <v>1397</v>
      </c>
      <c r="D1251" s="64" t="s">
        <v>90</v>
      </c>
      <c r="E1251" s="64"/>
      <c r="F1251" s="64" t="s">
        <v>1419</v>
      </c>
      <c r="G1251" s="64"/>
      <c r="H1251" s="82">
        <v>41082.0</v>
      </c>
      <c r="I1251" s="64"/>
      <c r="J1251" s="64">
        <v>4800.0</v>
      </c>
      <c r="K1251" s="64">
        <v>76.0</v>
      </c>
      <c r="L1251" s="64"/>
      <c r="M1251" s="64"/>
      <c r="N1251" s="64"/>
      <c r="O1251" s="64"/>
      <c r="P1251" s="64"/>
      <c r="Q1251" s="64"/>
      <c r="R1251" s="64"/>
      <c r="S1251" s="64"/>
    </row>
    <row r="1252" ht="12.75" customHeight="1">
      <c r="A1252" s="64">
        <v>56.0</v>
      </c>
      <c r="B1252" s="64"/>
      <c r="C1252" s="64" t="s">
        <v>1397</v>
      </c>
      <c r="D1252" s="64" t="s">
        <v>90</v>
      </c>
      <c r="E1252" s="64"/>
      <c r="F1252" s="64"/>
      <c r="G1252" s="64" t="s">
        <v>1175</v>
      </c>
      <c r="H1252" s="82">
        <v>41082.0</v>
      </c>
      <c r="I1252" s="64"/>
      <c r="J1252" s="64">
        <v>2500.0</v>
      </c>
      <c r="K1252" s="64">
        <v>56.0</v>
      </c>
      <c r="L1252" s="64"/>
      <c r="M1252" s="64"/>
      <c r="N1252" s="64"/>
      <c r="O1252" s="64"/>
      <c r="P1252" s="64"/>
      <c r="Q1252" s="64"/>
      <c r="R1252" s="64"/>
      <c r="S1252" s="64"/>
    </row>
    <row r="1253" ht="12.75" customHeight="1">
      <c r="A1253" s="64">
        <v>50.0</v>
      </c>
      <c r="B1253" s="64"/>
      <c r="C1253" s="64" t="s">
        <v>1397</v>
      </c>
      <c r="D1253" s="64" t="s">
        <v>90</v>
      </c>
      <c r="E1253" s="64"/>
      <c r="F1253" s="64"/>
      <c r="G1253" s="64" t="s">
        <v>5947</v>
      </c>
      <c r="H1253" s="82">
        <v>41083.0</v>
      </c>
      <c r="I1253" s="64"/>
      <c r="J1253" s="64">
        <v>2800.0</v>
      </c>
      <c r="K1253" s="64">
        <v>53.0</v>
      </c>
      <c r="L1253" s="64"/>
      <c r="M1253" s="64"/>
      <c r="N1253" s="64"/>
      <c r="O1253" s="64"/>
      <c r="P1253" s="64"/>
      <c r="Q1253" s="64"/>
      <c r="R1253" s="64"/>
      <c r="S1253" s="64"/>
    </row>
    <row r="1254" ht="12.75" customHeight="1">
      <c r="A1254" s="64">
        <v>48.0</v>
      </c>
      <c r="B1254" s="64"/>
      <c r="C1254" s="64" t="s">
        <v>1397</v>
      </c>
      <c r="D1254" s="64" t="s">
        <v>90</v>
      </c>
      <c r="E1254" s="64"/>
      <c r="F1254" s="64"/>
      <c r="G1254" s="64" t="s">
        <v>5948</v>
      </c>
      <c r="H1254" s="82">
        <v>41084.0</v>
      </c>
      <c r="I1254" s="64"/>
      <c r="J1254" s="64">
        <v>4450.0</v>
      </c>
      <c r="K1254" s="64">
        <v>68.0</v>
      </c>
      <c r="L1254" s="64"/>
      <c r="M1254" s="64"/>
      <c r="N1254" s="64"/>
      <c r="O1254" s="64"/>
      <c r="P1254" s="64"/>
      <c r="Q1254" s="64"/>
      <c r="R1254" s="64"/>
      <c r="S1254" s="64"/>
    </row>
    <row r="1255" ht="12.75" customHeight="1">
      <c r="A1255" s="64">
        <v>49.0</v>
      </c>
      <c r="B1255" s="64"/>
      <c r="C1255" s="64" t="s">
        <v>1397</v>
      </c>
      <c r="D1255" s="64" t="s">
        <v>90</v>
      </c>
      <c r="E1255" s="64"/>
      <c r="F1255" s="64" t="s">
        <v>976</v>
      </c>
      <c r="G1255" s="64"/>
      <c r="H1255" s="82">
        <v>41090.0</v>
      </c>
      <c r="I1255" s="64"/>
      <c r="J1255" s="64">
        <v>6000.0</v>
      </c>
      <c r="K1255" s="64">
        <v>80.0</v>
      </c>
      <c r="L1255" s="64"/>
      <c r="M1255" s="64"/>
      <c r="N1255" s="64"/>
      <c r="O1255" s="64"/>
      <c r="P1255" s="64"/>
      <c r="Q1255" s="64"/>
      <c r="R1255" s="64"/>
      <c r="S1255" s="64"/>
    </row>
    <row r="1256" ht="12.75" customHeight="1">
      <c r="A1256" s="64">
        <v>43.0</v>
      </c>
      <c r="B1256" s="64"/>
      <c r="C1256" s="64" t="s">
        <v>1397</v>
      </c>
      <c r="D1256" s="64" t="s">
        <v>90</v>
      </c>
      <c r="E1256" s="64"/>
      <c r="F1256" s="64" t="s">
        <v>976</v>
      </c>
      <c r="G1256" s="64"/>
      <c r="H1256" s="82">
        <v>41090.0</v>
      </c>
      <c r="I1256" s="64"/>
      <c r="J1256" s="64">
        <v>5000.0</v>
      </c>
      <c r="K1256" s="64">
        <v>76.0</v>
      </c>
      <c r="L1256" s="64"/>
      <c r="M1256" s="64"/>
      <c r="N1256" s="64"/>
      <c r="O1256" s="64"/>
      <c r="P1256" s="64"/>
      <c r="Q1256" s="64"/>
      <c r="R1256" s="64"/>
      <c r="S1256" s="64"/>
    </row>
    <row r="1257" ht="12.75" customHeight="1">
      <c r="A1257" s="64">
        <v>44.0</v>
      </c>
      <c r="B1257" s="64"/>
      <c r="C1257" s="64" t="s">
        <v>1397</v>
      </c>
      <c r="D1257" s="64" t="s">
        <v>90</v>
      </c>
      <c r="E1257" s="64"/>
      <c r="F1257" s="64" t="s">
        <v>976</v>
      </c>
      <c r="G1257" s="64"/>
      <c r="H1257" s="82">
        <v>41096.0</v>
      </c>
      <c r="I1257" s="64"/>
      <c r="J1257" s="64">
        <v>4600.0</v>
      </c>
      <c r="K1257" s="64">
        <v>76.0</v>
      </c>
      <c r="L1257" s="64"/>
      <c r="M1257" s="64"/>
      <c r="N1257" s="64"/>
      <c r="O1257" s="64"/>
      <c r="P1257" s="64"/>
      <c r="Q1257" s="64"/>
      <c r="R1257" s="64"/>
      <c r="S1257" s="64"/>
    </row>
    <row r="1258" ht="12.75" customHeight="1">
      <c r="A1258" s="64">
        <v>45.0</v>
      </c>
      <c r="B1258" s="64"/>
      <c r="C1258" s="64" t="s">
        <v>1397</v>
      </c>
      <c r="D1258" s="64" t="s">
        <v>90</v>
      </c>
      <c r="E1258" s="64"/>
      <c r="F1258" s="64" t="s">
        <v>976</v>
      </c>
      <c r="G1258" s="64"/>
      <c r="H1258" s="82">
        <v>41096.0</v>
      </c>
      <c r="I1258" s="64"/>
      <c r="J1258" s="64">
        <v>3050.0</v>
      </c>
      <c r="K1258" s="64">
        <v>67.0</v>
      </c>
      <c r="L1258" s="64"/>
      <c r="M1258" s="64"/>
      <c r="N1258" s="64"/>
      <c r="O1258" s="64"/>
      <c r="P1258" s="64"/>
      <c r="Q1258" s="64"/>
      <c r="R1258" s="64"/>
      <c r="S1258" s="64"/>
    </row>
    <row r="1259" ht="12.75" customHeight="1">
      <c r="A1259" s="64">
        <v>46.0</v>
      </c>
      <c r="B1259" s="64"/>
      <c r="C1259" s="64" t="s">
        <v>1397</v>
      </c>
      <c r="D1259" s="64" t="s">
        <v>90</v>
      </c>
      <c r="E1259" s="64"/>
      <c r="F1259" s="64" t="s">
        <v>976</v>
      </c>
      <c r="G1259" s="64"/>
      <c r="H1259" s="82">
        <v>41096.0</v>
      </c>
      <c r="I1259" s="64"/>
      <c r="J1259" s="64">
        <v>2150.0</v>
      </c>
      <c r="K1259" s="64">
        <v>58.0</v>
      </c>
      <c r="L1259" s="64"/>
      <c r="M1259" s="64"/>
      <c r="N1259" s="64"/>
      <c r="O1259" s="64"/>
      <c r="P1259" s="64"/>
      <c r="Q1259" s="64"/>
      <c r="R1259" s="64"/>
      <c r="S1259" s="64"/>
    </row>
    <row r="1260" ht="12.75" customHeight="1">
      <c r="A1260" s="64">
        <v>52.0</v>
      </c>
      <c r="B1260" s="64"/>
      <c r="C1260" s="64" t="s">
        <v>1397</v>
      </c>
      <c r="D1260" s="64" t="s">
        <v>90</v>
      </c>
      <c r="E1260" s="64"/>
      <c r="F1260" s="64" t="s">
        <v>976</v>
      </c>
      <c r="G1260" s="64"/>
      <c r="H1260" s="82">
        <v>41101.0</v>
      </c>
      <c r="I1260" s="64"/>
      <c r="J1260" s="64">
        <v>2900.0</v>
      </c>
      <c r="K1260" s="64">
        <v>63.0</v>
      </c>
      <c r="L1260" s="64"/>
      <c r="M1260" s="64"/>
      <c r="N1260" s="64"/>
      <c r="O1260" s="64"/>
      <c r="P1260" s="64"/>
      <c r="Q1260" s="64"/>
      <c r="R1260" s="64"/>
      <c r="S1260" s="64"/>
    </row>
    <row r="1261" ht="12.75" customHeight="1">
      <c r="A1261" s="64">
        <v>54.0</v>
      </c>
      <c r="B1261" s="64"/>
      <c r="C1261" s="64" t="s">
        <v>1397</v>
      </c>
      <c r="D1261" s="64" t="s">
        <v>90</v>
      </c>
      <c r="E1261" s="64"/>
      <c r="F1261" s="64" t="s">
        <v>976</v>
      </c>
      <c r="G1261" s="64"/>
      <c r="H1261" s="82">
        <v>41103.0</v>
      </c>
      <c r="I1261" s="64"/>
      <c r="J1261" s="64">
        <v>3400.0</v>
      </c>
      <c r="K1261" s="64">
        <v>70.0</v>
      </c>
      <c r="L1261" s="64"/>
      <c r="M1261" s="64"/>
      <c r="N1261" s="64"/>
      <c r="O1261" s="64"/>
      <c r="P1261" s="64"/>
      <c r="Q1261" s="64"/>
      <c r="R1261" s="64"/>
      <c r="S1261" s="64"/>
    </row>
    <row r="1262" ht="12.75" customHeight="1">
      <c r="A1262" s="64">
        <v>47.0</v>
      </c>
      <c r="B1262" s="64"/>
      <c r="C1262" s="64" t="s">
        <v>1397</v>
      </c>
      <c r="D1262" s="64" t="s">
        <v>90</v>
      </c>
      <c r="E1262" s="64"/>
      <c r="F1262" s="64" t="s">
        <v>976</v>
      </c>
      <c r="G1262" s="64"/>
      <c r="H1262" s="82">
        <v>41104.0</v>
      </c>
      <c r="I1262" s="64"/>
      <c r="J1262" s="64">
        <v>4700.0</v>
      </c>
      <c r="K1262" s="64">
        <v>78.0</v>
      </c>
      <c r="L1262" s="64"/>
      <c r="M1262" s="64"/>
      <c r="N1262" s="64"/>
      <c r="O1262" s="64"/>
      <c r="P1262" s="64"/>
      <c r="Q1262" s="64"/>
      <c r="R1262" s="64"/>
      <c r="S1262" s="64"/>
    </row>
    <row r="1263" ht="12.75" customHeight="1">
      <c r="A1263" s="64">
        <v>55.0</v>
      </c>
      <c r="B1263" s="64"/>
      <c r="C1263" s="64" t="s">
        <v>1397</v>
      </c>
      <c r="D1263" s="64" t="s">
        <v>90</v>
      </c>
      <c r="E1263" s="64"/>
      <c r="F1263" s="64" t="s">
        <v>4449</v>
      </c>
      <c r="G1263" s="64"/>
      <c r="H1263" s="82">
        <v>41105.0</v>
      </c>
      <c r="I1263" s="64"/>
      <c r="J1263" s="64">
        <v>2200.0</v>
      </c>
      <c r="K1263" s="64">
        <v>60.0</v>
      </c>
      <c r="L1263" s="64"/>
      <c r="M1263" s="64"/>
      <c r="N1263" s="64"/>
      <c r="O1263" s="64"/>
      <c r="P1263" s="64"/>
      <c r="Q1263" s="64"/>
      <c r="R1263" s="64"/>
      <c r="S1263" s="64"/>
    </row>
    <row r="1264" ht="12.75" customHeight="1">
      <c r="A1264" s="64"/>
      <c r="B1264" s="64"/>
      <c r="C1264" s="64"/>
      <c r="D1264" s="64"/>
      <c r="E1264" s="64"/>
      <c r="F1264" s="64"/>
      <c r="G1264" s="64"/>
      <c r="H1264" s="64"/>
      <c r="I1264" s="64"/>
      <c r="J1264" s="64"/>
      <c r="K1264" s="64"/>
      <c r="L1264" s="64"/>
      <c r="M1264" s="64"/>
      <c r="N1264" s="64"/>
      <c r="O1264" s="64"/>
      <c r="P1264" s="64"/>
      <c r="Q1264" s="64"/>
      <c r="R1264" s="64"/>
      <c r="S1264" s="64"/>
    </row>
    <row r="1265" ht="12.75" customHeight="1">
      <c r="A1265" s="64"/>
      <c r="B1265" s="64"/>
      <c r="C1265" s="64"/>
      <c r="D1265" s="64"/>
      <c r="E1265" s="64"/>
      <c r="F1265" s="64"/>
      <c r="G1265" s="64"/>
      <c r="H1265" s="64"/>
      <c r="I1265" s="64"/>
      <c r="J1265" s="64"/>
      <c r="K1265" s="64"/>
      <c r="L1265" s="64"/>
      <c r="M1265" s="64"/>
      <c r="N1265" s="64"/>
      <c r="O1265" s="64"/>
      <c r="P1265" s="64"/>
      <c r="Q1265" s="64"/>
      <c r="R1265" s="64"/>
      <c r="S1265" s="64"/>
    </row>
    <row r="1266" ht="12.75" customHeight="1">
      <c r="A1266" s="64"/>
      <c r="B1266" s="64"/>
      <c r="C1266" s="64"/>
      <c r="D1266" s="64"/>
      <c r="E1266" s="64"/>
      <c r="F1266" s="64"/>
      <c r="G1266" s="64"/>
      <c r="H1266" s="64"/>
      <c r="I1266" s="64"/>
      <c r="J1266" s="64"/>
      <c r="K1266" s="64"/>
      <c r="L1266" s="64"/>
      <c r="M1266" s="64"/>
      <c r="N1266" s="64"/>
      <c r="O1266" s="64"/>
      <c r="P1266" s="64"/>
      <c r="Q1266" s="64"/>
      <c r="R1266" s="64"/>
      <c r="S1266" s="64"/>
    </row>
    <row r="1267" ht="12.75" customHeight="1">
      <c r="A1267" s="64"/>
      <c r="B1267" s="64"/>
      <c r="C1267" s="64"/>
      <c r="D1267" s="64"/>
      <c r="E1267" s="64"/>
      <c r="F1267" s="64"/>
      <c r="G1267" s="64"/>
      <c r="H1267" s="64"/>
      <c r="I1267" s="64"/>
      <c r="J1267" s="64"/>
      <c r="K1267" s="64"/>
      <c r="L1267" s="64"/>
      <c r="M1267" s="64"/>
      <c r="N1267" s="64"/>
      <c r="O1267" s="64"/>
      <c r="P1267" s="64"/>
      <c r="Q1267" s="64"/>
      <c r="R1267" s="64"/>
      <c r="S1267" s="64"/>
    </row>
    <row r="1268" ht="12.75" customHeight="1">
      <c r="A1268" s="64"/>
      <c r="B1268" s="64"/>
      <c r="C1268" s="64"/>
      <c r="D1268" s="64"/>
      <c r="E1268" s="64"/>
      <c r="F1268" s="64"/>
      <c r="G1268" s="64"/>
      <c r="H1268" s="64"/>
      <c r="I1268" s="64"/>
      <c r="J1268" s="64"/>
      <c r="K1268" s="64"/>
      <c r="L1268" s="64"/>
      <c r="M1268" s="64"/>
      <c r="N1268" s="64"/>
      <c r="O1268" s="64"/>
      <c r="P1268" s="64"/>
      <c r="Q1268" s="64"/>
      <c r="R1268" s="64"/>
      <c r="S1268" s="64"/>
    </row>
    <row r="1269" ht="12.75" customHeight="1">
      <c r="A1269" s="64"/>
      <c r="B1269" s="64"/>
      <c r="C1269" s="64"/>
      <c r="D1269" s="64"/>
      <c r="E1269" s="64"/>
      <c r="F1269" s="64"/>
      <c r="G1269" s="64"/>
      <c r="H1269" s="64"/>
      <c r="I1269" s="64"/>
      <c r="J1269" s="64"/>
      <c r="K1269" s="64"/>
      <c r="L1269" s="64"/>
      <c r="M1269" s="64"/>
      <c r="N1269" s="64"/>
      <c r="O1269" s="64"/>
      <c r="P1269" s="64"/>
      <c r="Q1269" s="64"/>
      <c r="R1269" s="64"/>
      <c r="S1269" s="64"/>
    </row>
    <row r="1270" ht="12.75" customHeight="1">
      <c r="A1270" s="64"/>
      <c r="B1270" s="64"/>
      <c r="C1270" s="64"/>
      <c r="D1270" s="64"/>
      <c r="E1270" s="64"/>
      <c r="F1270" s="64"/>
      <c r="G1270" s="64"/>
      <c r="H1270" s="64"/>
      <c r="I1270" s="64"/>
      <c r="J1270" s="64"/>
      <c r="K1270" s="64"/>
      <c r="L1270" s="64"/>
      <c r="M1270" s="64"/>
      <c r="N1270" s="64"/>
      <c r="O1270" s="64"/>
      <c r="P1270" s="64"/>
      <c r="Q1270" s="64"/>
      <c r="R1270" s="64"/>
      <c r="S1270" s="64"/>
    </row>
    <row r="1271" ht="12.75" customHeight="1">
      <c r="A1271" s="64"/>
      <c r="B1271" s="64"/>
      <c r="C1271" s="64"/>
      <c r="D1271" s="64"/>
      <c r="E1271" s="64"/>
      <c r="F1271" s="64"/>
      <c r="G1271" s="64"/>
      <c r="H1271" s="64"/>
      <c r="I1271" s="64"/>
      <c r="J1271" s="64"/>
      <c r="K1271" s="64"/>
      <c r="L1271" s="64"/>
      <c r="M1271" s="64"/>
      <c r="N1271" s="64"/>
      <c r="O1271" s="64"/>
      <c r="P1271" s="64"/>
      <c r="Q1271" s="64"/>
      <c r="R1271" s="64"/>
      <c r="S1271" s="64"/>
    </row>
    <row r="1272" ht="12.75" customHeight="1">
      <c r="A1272" s="64"/>
      <c r="B1272" s="64"/>
      <c r="C1272" s="64"/>
      <c r="D1272" s="64"/>
      <c r="E1272" s="64"/>
      <c r="F1272" s="64"/>
      <c r="G1272" s="64"/>
      <c r="H1272" s="64"/>
      <c r="I1272" s="64"/>
      <c r="J1272" s="64"/>
      <c r="K1272" s="64"/>
      <c r="L1272" s="64"/>
      <c r="M1272" s="64"/>
      <c r="N1272" s="64"/>
      <c r="O1272" s="64"/>
      <c r="P1272" s="64"/>
      <c r="Q1272" s="64"/>
      <c r="R1272" s="64"/>
      <c r="S1272" s="64"/>
    </row>
    <row r="1273" ht="12.75" customHeight="1">
      <c r="A1273" s="64"/>
      <c r="B1273" s="64"/>
      <c r="C1273" s="64"/>
      <c r="D1273" s="64"/>
      <c r="E1273" s="64"/>
      <c r="F1273" s="64"/>
      <c r="G1273" s="64"/>
      <c r="H1273" s="64"/>
      <c r="I1273" s="64"/>
      <c r="J1273" s="64"/>
      <c r="K1273" s="64"/>
      <c r="L1273" s="64"/>
      <c r="M1273" s="64"/>
      <c r="N1273" s="64"/>
      <c r="O1273" s="64"/>
      <c r="P1273" s="64"/>
      <c r="Q1273" s="64"/>
      <c r="R1273" s="64"/>
      <c r="S1273" s="64"/>
    </row>
    <row r="1274" ht="12.75" customHeight="1">
      <c r="A1274" s="64"/>
      <c r="B1274" s="64"/>
      <c r="C1274" s="64"/>
      <c r="D1274" s="64"/>
      <c r="E1274" s="64"/>
      <c r="F1274" s="64"/>
      <c r="G1274" s="64"/>
      <c r="H1274" s="64"/>
      <c r="I1274" s="64"/>
      <c r="J1274" s="64"/>
      <c r="K1274" s="64"/>
      <c r="L1274" s="64"/>
      <c r="M1274" s="64"/>
      <c r="N1274" s="64"/>
      <c r="O1274" s="64"/>
      <c r="P1274" s="64"/>
      <c r="Q1274" s="64"/>
      <c r="R1274" s="64"/>
      <c r="S1274" s="64"/>
    </row>
    <row r="1275" ht="12.75" customHeight="1">
      <c r="A1275" s="64"/>
      <c r="B1275" s="64"/>
      <c r="C1275" s="64"/>
      <c r="D1275" s="64"/>
      <c r="E1275" s="64"/>
      <c r="F1275" s="64"/>
      <c r="G1275" s="64"/>
      <c r="H1275" s="64"/>
      <c r="I1275" s="64"/>
      <c r="J1275" s="64"/>
      <c r="K1275" s="64"/>
      <c r="L1275" s="64"/>
      <c r="M1275" s="64"/>
      <c r="N1275" s="64"/>
      <c r="O1275" s="64"/>
      <c r="P1275" s="64"/>
      <c r="Q1275" s="64"/>
      <c r="R1275" s="64"/>
      <c r="S1275" s="64"/>
    </row>
    <row r="1276" ht="12.75" customHeight="1">
      <c r="A1276" s="64"/>
      <c r="B1276" s="64"/>
      <c r="C1276" s="64"/>
      <c r="D1276" s="64"/>
      <c r="E1276" s="64"/>
      <c r="F1276" s="64"/>
      <c r="G1276" s="64"/>
      <c r="H1276" s="64"/>
      <c r="I1276" s="64"/>
      <c r="J1276" s="64"/>
      <c r="K1276" s="64"/>
      <c r="L1276" s="64"/>
      <c r="M1276" s="64"/>
      <c r="N1276" s="64"/>
      <c r="O1276" s="64"/>
      <c r="P1276" s="64"/>
      <c r="Q1276" s="64"/>
      <c r="R1276" s="64"/>
      <c r="S1276" s="64"/>
    </row>
    <row r="1277" ht="12.75" customHeight="1">
      <c r="A1277" s="64"/>
      <c r="B1277" s="64"/>
      <c r="C1277" s="64"/>
      <c r="D1277" s="64"/>
      <c r="E1277" s="64"/>
      <c r="F1277" s="64"/>
      <c r="G1277" s="64"/>
      <c r="H1277" s="64"/>
      <c r="I1277" s="64"/>
      <c r="J1277" s="64"/>
      <c r="K1277" s="64"/>
      <c r="L1277" s="64"/>
      <c r="M1277" s="64"/>
      <c r="N1277" s="64"/>
      <c r="O1277" s="64"/>
      <c r="P1277" s="64"/>
      <c r="Q1277" s="64"/>
      <c r="R1277" s="64"/>
      <c r="S1277" s="64"/>
    </row>
    <row r="1278" ht="12.75" customHeight="1">
      <c r="A1278" s="64"/>
      <c r="B1278" s="64"/>
      <c r="C1278" s="64"/>
      <c r="D1278" s="64"/>
      <c r="E1278" s="64"/>
      <c r="F1278" s="64"/>
      <c r="G1278" s="64"/>
      <c r="H1278" s="64"/>
      <c r="I1278" s="64"/>
      <c r="J1278" s="64"/>
      <c r="K1278" s="64"/>
      <c r="L1278" s="64"/>
      <c r="M1278" s="64"/>
      <c r="N1278" s="64"/>
      <c r="O1278" s="64"/>
      <c r="P1278" s="64"/>
      <c r="Q1278" s="64"/>
      <c r="R1278" s="64"/>
      <c r="S1278" s="64"/>
    </row>
    <row r="1279" ht="12.75" customHeight="1">
      <c r="A1279" s="64"/>
      <c r="B1279" s="64"/>
      <c r="C1279" s="64"/>
      <c r="D1279" s="64"/>
      <c r="E1279" s="64"/>
      <c r="F1279" s="64"/>
      <c r="G1279" s="64"/>
      <c r="H1279" s="64"/>
      <c r="I1279" s="64"/>
      <c r="J1279" s="64"/>
      <c r="K1279" s="64"/>
      <c r="L1279" s="64"/>
      <c r="M1279" s="64"/>
      <c r="N1279" s="64"/>
      <c r="O1279" s="64"/>
      <c r="P1279" s="64"/>
      <c r="Q1279" s="64"/>
      <c r="R1279" s="64"/>
      <c r="S1279" s="64"/>
    </row>
    <row r="1280" ht="12.75" customHeight="1">
      <c r="A1280" s="64"/>
      <c r="B1280" s="64"/>
      <c r="C1280" s="64"/>
      <c r="D1280" s="64"/>
      <c r="E1280" s="64"/>
      <c r="F1280" s="64"/>
      <c r="G1280" s="64"/>
      <c r="H1280" s="64"/>
      <c r="I1280" s="64"/>
      <c r="J1280" s="64"/>
      <c r="K1280" s="64"/>
      <c r="L1280" s="64"/>
      <c r="M1280" s="64"/>
      <c r="N1280" s="64"/>
      <c r="O1280" s="64"/>
      <c r="P1280" s="64"/>
      <c r="Q1280" s="64"/>
      <c r="R1280" s="64"/>
      <c r="S1280" s="64"/>
    </row>
    <row r="1281" ht="12.75" customHeight="1">
      <c r="A1281" s="64"/>
      <c r="B1281" s="64"/>
      <c r="C1281" s="64"/>
      <c r="D1281" s="64"/>
      <c r="E1281" s="64"/>
      <c r="F1281" s="64"/>
      <c r="G1281" s="64"/>
      <c r="H1281" s="64"/>
      <c r="I1281" s="64"/>
      <c r="J1281" s="64"/>
      <c r="K1281" s="64"/>
      <c r="L1281" s="64"/>
      <c r="M1281" s="64"/>
      <c r="N1281" s="64"/>
      <c r="O1281" s="64"/>
      <c r="P1281" s="64"/>
      <c r="Q1281" s="64"/>
      <c r="R1281" s="64"/>
      <c r="S1281" s="64"/>
    </row>
    <row r="1282" ht="12.75" customHeight="1">
      <c r="A1282" s="64"/>
      <c r="B1282" s="64"/>
      <c r="C1282" s="64"/>
      <c r="D1282" s="64"/>
      <c r="E1282" s="64"/>
      <c r="F1282" s="64"/>
      <c r="G1282" s="64"/>
      <c r="H1282" s="64"/>
      <c r="I1282" s="64"/>
      <c r="J1282" s="64"/>
      <c r="K1282" s="64"/>
      <c r="L1282" s="64"/>
      <c r="M1282" s="64"/>
      <c r="N1282" s="64"/>
      <c r="O1282" s="64"/>
      <c r="P1282" s="64"/>
      <c r="Q1282" s="64"/>
      <c r="R1282" s="64"/>
      <c r="S1282" s="64"/>
    </row>
    <row r="1283" ht="12.75" customHeight="1">
      <c r="A1283" s="64"/>
      <c r="B1283" s="64"/>
      <c r="C1283" s="64"/>
      <c r="D1283" s="64"/>
      <c r="E1283" s="64"/>
      <c r="F1283" s="64"/>
      <c r="G1283" s="64"/>
      <c r="H1283" s="64"/>
      <c r="I1283" s="64"/>
      <c r="J1283" s="64"/>
      <c r="K1283" s="64"/>
      <c r="L1283" s="64"/>
      <c r="M1283" s="64"/>
      <c r="N1283" s="64"/>
      <c r="O1283" s="64"/>
      <c r="P1283" s="64"/>
      <c r="Q1283" s="64"/>
      <c r="R1283" s="64"/>
      <c r="S1283" s="64"/>
    </row>
    <row r="1284" ht="12.75" customHeight="1">
      <c r="A1284" s="64"/>
      <c r="B1284" s="64"/>
      <c r="C1284" s="64"/>
      <c r="D1284" s="64"/>
      <c r="E1284" s="64"/>
      <c r="F1284" s="64"/>
      <c r="G1284" s="64"/>
      <c r="H1284" s="64"/>
      <c r="I1284" s="64"/>
      <c r="J1284" s="64"/>
      <c r="K1284" s="64"/>
      <c r="L1284" s="64"/>
      <c r="M1284" s="64"/>
      <c r="N1284" s="64"/>
      <c r="O1284" s="64"/>
      <c r="P1284" s="64"/>
      <c r="Q1284" s="64"/>
      <c r="R1284" s="64"/>
      <c r="S1284" s="64"/>
    </row>
    <row r="1285" ht="12.75" customHeight="1">
      <c r="A1285" s="64"/>
      <c r="B1285" s="64"/>
      <c r="C1285" s="64"/>
      <c r="D1285" s="64"/>
      <c r="E1285" s="64"/>
      <c r="F1285" s="64"/>
      <c r="G1285" s="64"/>
      <c r="H1285" s="64"/>
      <c r="I1285" s="64"/>
      <c r="J1285" s="64"/>
      <c r="K1285" s="64"/>
      <c r="L1285" s="64"/>
      <c r="M1285" s="64"/>
      <c r="N1285" s="64"/>
      <c r="O1285" s="64"/>
      <c r="P1285" s="64"/>
      <c r="Q1285" s="64"/>
      <c r="R1285" s="64"/>
      <c r="S1285" s="64"/>
    </row>
    <row r="1286" ht="12.75" customHeight="1">
      <c r="A1286" s="64"/>
      <c r="B1286" s="64"/>
      <c r="C1286" s="64"/>
      <c r="D1286" s="64"/>
      <c r="E1286" s="64"/>
      <c r="F1286" s="64"/>
      <c r="G1286" s="64"/>
      <c r="H1286" s="64"/>
      <c r="I1286" s="64"/>
      <c r="J1286" s="64"/>
      <c r="K1286" s="64"/>
      <c r="L1286" s="64"/>
      <c r="M1286" s="64"/>
      <c r="N1286" s="64"/>
      <c r="O1286" s="64"/>
      <c r="P1286" s="64"/>
      <c r="Q1286" s="64"/>
      <c r="R1286" s="64"/>
      <c r="S1286" s="64"/>
    </row>
    <row r="1287" ht="12.75" customHeight="1">
      <c r="A1287" s="64"/>
      <c r="B1287" s="64"/>
      <c r="C1287" s="64"/>
      <c r="D1287" s="64"/>
      <c r="E1287" s="64"/>
      <c r="F1287" s="64"/>
      <c r="G1287" s="64"/>
      <c r="H1287" s="64"/>
      <c r="I1287" s="64"/>
      <c r="J1287" s="64"/>
      <c r="K1287" s="64"/>
      <c r="L1287" s="64"/>
      <c r="M1287" s="64"/>
      <c r="N1287" s="64"/>
      <c r="O1287" s="64"/>
      <c r="P1287" s="64"/>
      <c r="Q1287" s="64"/>
      <c r="R1287" s="64"/>
      <c r="S1287" s="64"/>
    </row>
    <row r="1288" ht="12.75" customHeight="1">
      <c r="A1288" s="64"/>
      <c r="B1288" s="64"/>
      <c r="C1288" s="64"/>
      <c r="D1288" s="64"/>
      <c r="E1288" s="64"/>
      <c r="F1288" s="64"/>
      <c r="G1288" s="64"/>
      <c r="H1288" s="64"/>
      <c r="I1288" s="64"/>
      <c r="J1288" s="64"/>
      <c r="K1288" s="64"/>
      <c r="L1288" s="64"/>
      <c r="M1288" s="64"/>
      <c r="N1288" s="64"/>
      <c r="O1288" s="64"/>
      <c r="P1288" s="64"/>
      <c r="Q1288" s="64"/>
      <c r="R1288" s="64"/>
      <c r="S1288" s="64"/>
    </row>
    <row r="1289" ht="12.75" customHeight="1">
      <c r="A1289" s="64"/>
      <c r="B1289" s="64"/>
      <c r="C1289" s="64"/>
      <c r="D1289" s="64"/>
      <c r="E1289" s="64"/>
      <c r="F1289" s="64"/>
      <c r="G1289" s="64"/>
      <c r="H1289" s="64"/>
      <c r="I1289" s="64"/>
      <c r="J1289" s="64"/>
      <c r="K1289" s="64"/>
      <c r="L1289" s="64"/>
      <c r="M1289" s="64"/>
      <c r="N1289" s="64"/>
      <c r="O1289" s="64"/>
      <c r="P1289" s="64"/>
      <c r="Q1289" s="64"/>
      <c r="R1289" s="64"/>
      <c r="S1289" s="64"/>
    </row>
    <row r="1290" ht="12.75" customHeight="1">
      <c r="A1290" s="64"/>
      <c r="B1290" s="64"/>
      <c r="C1290" s="64"/>
      <c r="D1290" s="64"/>
      <c r="E1290" s="64"/>
      <c r="F1290" s="64"/>
      <c r="G1290" s="64"/>
      <c r="H1290" s="64"/>
      <c r="I1290" s="64"/>
      <c r="J1290" s="64"/>
      <c r="K1290" s="64"/>
      <c r="L1290" s="64"/>
      <c r="M1290" s="64"/>
      <c r="N1290" s="64"/>
      <c r="O1290" s="64"/>
      <c r="P1290" s="64"/>
      <c r="Q1290" s="64"/>
      <c r="R1290" s="64"/>
      <c r="S1290" s="64"/>
    </row>
    <row r="1291" ht="12.75" customHeight="1">
      <c r="A1291" s="64"/>
      <c r="B1291" s="64"/>
      <c r="C1291" s="64"/>
      <c r="D1291" s="64"/>
      <c r="E1291" s="64"/>
      <c r="F1291" s="64"/>
      <c r="G1291" s="64"/>
      <c r="H1291" s="64"/>
      <c r="I1291" s="64"/>
      <c r="J1291" s="64"/>
      <c r="K1291" s="64"/>
      <c r="L1291" s="64"/>
      <c r="M1291" s="64"/>
      <c r="N1291" s="64"/>
      <c r="O1291" s="64"/>
      <c r="P1291" s="64"/>
      <c r="Q1291" s="64"/>
      <c r="R1291" s="64"/>
      <c r="S1291" s="64"/>
    </row>
    <row r="1292" ht="12.75" customHeight="1">
      <c r="A1292" s="64"/>
      <c r="B1292" s="64"/>
      <c r="C1292" s="64"/>
      <c r="D1292" s="64"/>
      <c r="E1292" s="64"/>
      <c r="F1292" s="64"/>
      <c r="G1292" s="64"/>
      <c r="H1292" s="64"/>
      <c r="I1292" s="64"/>
      <c r="J1292" s="64"/>
      <c r="K1292" s="64"/>
      <c r="L1292" s="64"/>
      <c r="M1292" s="64"/>
      <c r="N1292" s="64"/>
      <c r="O1292" s="64"/>
      <c r="P1292" s="64"/>
      <c r="Q1292" s="64"/>
      <c r="R1292" s="64"/>
      <c r="S1292" s="64"/>
    </row>
    <row r="1293" ht="12.75" customHeight="1">
      <c r="A1293" s="64"/>
      <c r="B1293" s="64"/>
      <c r="C1293" s="64"/>
      <c r="D1293" s="64"/>
      <c r="E1293" s="64"/>
      <c r="F1293" s="64"/>
      <c r="G1293" s="64"/>
      <c r="H1293" s="64"/>
      <c r="I1293" s="64"/>
      <c r="J1293" s="64"/>
      <c r="K1293" s="64"/>
      <c r="L1293" s="64"/>
      <c r="M1293" s="64"/>
      <c r="N1293" s="64"/>
      <c r="O1293" s="64"/>
      <c r="P1293" s="64"/>
      <c r="Q1293" s="64"/>
      <c r="R1293" s="64"/>
      <c r="S1293" s="64"/>
    </row>
    <row r="1294" ht="12.75" customHeight="1">
      <c r="A1294" s="64"/>
      <c r="B1294" s="64"/>
      <c r="C1294" s="64"/>
      <c r="D1294" s="64"/>
      <c r="E1294" s="64"/>
      <c r="F1294" s="64"/>
      <c r="G1294" s="64"/>
      <c r="H1294" s="64"/>
      <c r="I1294" s="64"/>
      <c r="J1294" s="64"/>
      <c r="K1294" s="64"/>
      <c r="L1294" s="64"/>
      <c r="M1294" s="64"/>
      <c r="N1294" s="64"/>
      <c r="O1294" s="64"/>
      <c r="P1294" s="64"/>
      <c r="Q1294" s="64"/>
      <c r="R1294" s="64"/>
      <c r="S1294" s="64"/>
    </row>
    <row r="1295" ht="12.75" customHeight="1">
      <c r="A1295" s="64"/>
      <c r="B1295" s="64"/>
      <c r="C1295" s="64"/>
      <c r="D1295" s="64"/>
      <c r="E1295" s="64"/>
      <c r="F1295" s="64"/>
      <c r="G1295" s="64"/>
      <c r="H1295" s="64"/>
      <c r="I1295" s="64"/>
      <c r="J1295" s="64"/>
      <c r="K1295" s="64"/>
      <c r="L1295" s="64"/>
      <c r="M1295" s="64"/>
      <c r="N1295" s="64"/>
      <c r="O1295" s="64"/>
      <c r="P1295" s="64"/>
      <c r="Q1295" s="64"/>
      <c r="R1295" s="64"/>
      <c r="S1295" s="64"/>
    </row>
    <row r="1296" ht="12.75" customHeight="1">
      <c r="A1296" s="64"/>
      <c r="B1296" s="64"/>
      <c r="C1296" s="64"/>
      <c r="D1296" s="64"/>
      <c r="E1296" s="64"/>
      <c r="F1296" s="64"/>
      <c r="G1296" s="64"/>
      <c r="H1296" s="64"/>
      <c r="I1296" s="64"/>
      <c r="J1296" s="64"/>
      <c r="K1296" s="64"/>
      <c r="L1296" s="64"/>
      <c r="M1296" s="64"/>
      <c r="N1296" s="64"/>
      <c r="O1296" s="64"/>
      <c r="P1296" s="64"/>
      <c r="Q1296" s="64"/>
      <c r="R1296" s="64"/>
      <c r="S1296" s="64"/>
    </row>
    <row r="1297" ht="12.75" customHeight="1">
      <c r="A1297" s="64"/>
      <c r="B1297" s="64"/>
      <c r="C1297" s="64"/>
      <c r="D1297" s="64"/>
      <c r="E1297" s="64"/>
      <c r="F1297" s="64"/>
      <c r="G1297" s="64"/>
      <c r="H1297" s="64"/>
      <c r="I1297" s="64"/>
      <c r="J1297" s="64"/>
      <c r="K1297" s="64"/>
      <c r="L1297" s="64"/>
      <c r="M1297" s="64"/>
      <c r="N1297" s="64"/>
      <c r="O1297" s="64"/>
      <c r="P1297" s="64"/>
      <c r="Q1297" s="64"/>
      <c r="R1297" s="64"/>
      <c r="S1297" s="64"/>
    </row>
    <row r="1298" ht="12.75" customHeight="1">
      <c r="A1298" s="64"/>
      <c r="B1298" s="64"/>
      <c r="C1298" s="64"/>
      <c r="D1298" s="64"/>
      <c r="E1298" s="64"/>
      <c r="F1298" s="64"/>
      <c r="G1298" s="64"/>
      <c r="H1298" s="64"/>
      <c r="I1298" s="64"/>
      <c r="J1298" s="64"/>
      <c r="K1298" s="64"/>
      <c r="L1298" s="64"/>
      <c r="M1298" s="64"/>
      <c r="N1298" s="64"/>
      <c r="O1298" s="64"/>
      <c r="P1298" s="64"/>
      <c r="Q1298" s="64"/>
      <c r="R1298" s="64"/>
      <c r="S1298" s="64"/>
    </row>
    <row r="1299" ht="12.75" customHeight="1">
      <c r="A1299" s="64"/>
      <c r="B1299" s="64"/>
      <c r="C1299" s="64"/>
      <c r="D1299" s="64"/>
      <c r="E1299" s="64"/>
      <c r="F1299" s="64"/>
      <c r="G1299" s="64"/>
      <c r="H1299" s="64"/>
      <c r="I1299" s="64"/>
      <c r="J1299" s="64"/>
      <c r="K1299" s="64"/>
      <c r="L1299" s="64"/>
      <c r="M1299" s="64"/>
      <c r="N1299" s="64"/>
      <c r="O1299" s="64"/>
      <c r="P1299" s="64"/>
      <c r="Q1299" s="64"/>
      <c r="R1299" s="64"/>
      <c r="S1299" s="64"/>
    </row>
    <row r="1300" ht="12.75" customHeight="1">
      <c r="A1300" s="64"/>
      <c r="B1300" s="64"/>
      <c r="C1300" s="64"/>
      <c r="D1300" s="64"/>
      <c r="E1300" s="64"/>
      <c r="F1300" s="64"/>
      <c r="G1300" s="64"/>
      <c r="H1300" s="64"/>
      <c r="I1300" s="64"/>
      <c r="J1300" s="64"/>
      <c r="K1300" s="64"/>
      <c r="L1300" s="64"/>
      <c r="M1300" s="64"/>
      <c r="N1300" s="64"/>
      <c r="O1300" s="64"/>
      <c r="P1300" s="64"/>
      <c r="Q1300" s="64"/>
      <c r="R1300" s="64"/>
      <c r="S1300" s="64"/>
    </row>
    <row r="1301" ht="12.75" customHeight="1">
      <c r="A1301" s="64"/>
      <c r="B1301" s="64"/>
      <c r="C1301" s="64"/>
      <c r="D1301" s="64"/>
      <c r="E1301" s="64"/>
      <c r="F1301" s="64"/>
      <c r="G1301" s="64"/>
      <c r="H1301" s="64"/>
      <c r="I1301" s="64"/>
      <c r="J1301" s="64"/>
      <c r="K1301" s="64"/>
      <c r="L1301" s="64"/>
      <c r="M1301" s="64"/>
      <c r="N1301" s="64"/>
      <c r="O1301" s="64"/>
      <c r="P1301" s="64"/>
      <c r="Q1301" s="64"/>
      <c r="R1301" s="64"/>
      <c r="S1301" s="64"/>
    </row>
    <row r="1302" ht="12.75" customHeight="1">
      <c r="A1302" s="64"/>
      <c r="B1302" s="64"/>
      <c r="C1302" s="64"/>
      <c r="D1302" s="64"/>
      <c r="E1302" s="64"/>
      <c r="F1302" s="64"/>
      <c r="G1302" s="64"/>
      <c r="H1302" s="64"/>
      <c r="I1302" s="64"/>
      <c r="J1302" s="64"/>
      <c r="K1302" s="64"/>
      <c r="L1302" s="64"/>
      <c r="M1302" s="64"/>
      <c r="N1302" s="64"/>
      <c r="O1302" s="64"/>
      <c r="P1302" s="64"/>
      <c r="Q1302" s="64"/>
      <c r="R1302" s="64"/>
      <c r="S1302" s="64"/>
    </row>
    <row r="1303" ht="12.75" customHeight="1">
      <c r="A1303" s="64"/>
      <c r="B1303" s="64"/>
      <c r="C1303" s="64"/>
      <c r="D1303" s="64"/>
      <c r="E1303" s="64"/>
      <c r="F1303" s="64"/>
      <c r="G1303" s="64"/>
      <c r="H1303" s="64"/>
      <c r="I1303" s="64"/>
      <c r="J1303" s="64"/>
      <c r="K1303" s="64"/>
      <c r="L1303" s="64"/>
      <c r="M1303" s="64"/>
      <c r="N1303" s="64"/>
      <c r="O1303" s="64"/>
      <c r="P1303" s="64"/>
      <c r="Q1303" s="64"/>
      <c r="R1303" s="64"/>
      <c r="S1303" s="64"/>
    </row>
    <row r="1304" ht="12.75" customHeight="1">
      <c r="A1304" s="64"/>
      <c r="B1304" s="64"/>
      <c r="C1304" s="64"/>
      <c r="D1304" s="64"/>
      <c r="E1304" s="64"/>
      <c r="F1304" s="64"/>
      <c r="G1304" s="64"/>
      <c r="H1304" s="64"/>
      <c r="I1304" s="64"/>
      <c r="J1304" s="64"/>
      <c r="K1304" s="64"/>
      <c r="L1304" s="64"/>
      <c r="M1304" s="64"/>
      <c r="N1304" s="64"/>
      <c r="O1304" s="64"/>
      <c r="P1304" s="64"/>
      <c r="Q1304" s="64"/>
      <c r="R1304" s="64"/>
      <c r="S1304" s="64"/>
    </row>
    <row r="1305" ht="12.75" customHeight="1">
      <c r="A1305" s="64"/>
      <c r="B1305" s="64"/>
      <c r="C1305" s="64"/>
      <c r="D1305" s="64"/>
      <c r="E1305" s="64"/>
      <c r="F1305" s="64"/>
      <c r="G1305" s="64"/>
      <c r="H1305" s="64"/>
      <c r="I1305" s="64"/>
      <c r="J1305" s="64"/>
      <c r="K1305" s="64"/>
      <c r="L1305" s="64"/>
      <c r="M1305" s="64"/>
      <c r="N1305" s="64"/>
      <c r="O1305" s="64"/>
      <c r="P1305" s="64"/>
      <c r="Q1305" s="64"/>
      <c r="R1305" s="64"/>
      <c r="S1305" s="64"/>
    </row>
    <row r="1306" ht="12.75" customHeight="1">
      <c r="A1306" s="64"/>
      <c r="B1306" s="64"/>
      <c r="C1306" s="64"/>
      <c r="D1306" s="64"/>
      <c r="E1306" s="64"/>
      <c r="F1306" s="64"/>
      <c r="G1306" s="64"/>
      <c r="H1306" s="64"/>
      <c r="I1306" s="64"/>
      <c r="J1306" s="64"/>
      <c r="K1306" s="64"/>
      <c r="L1306" s="64"/>
      <c r="M1306" s="64"/>
      <c r="N1306" s="64"/>
      <c r="O1306" s="64"/>
      <c r="P1306" s="64"/>
      <c r="Q1306" s="64"/>
      <c r="R1306" s="64"/>
      <c r="S1306" s="64"/>
    </row>
    <row r="1307" ht="12.75" customHeight="1">
      <c r="A1307" s="64"/>
      <c r="B1307" s="64"/>
      <c r="C1307" s="64"/>
      <c r="D1307" s="64"/>
      <c r="E1307" s="64"/>
      <c r="F1307" s="64"/>
      <c r="G1307" s="64"/>
      <c r="H1307" s="64"/>
      <c r="I1307" s="64"/>
      <c r="J1307" s="64"/>
      <c r="K1307" s="64"/>
      <c r="L1307" s="64"/>
      <c r="M1307" s="64"/>
      <c r="N1307" s="64"/>
      <c r="O1307" s="64"/>
      <c r="P1307" s="64"/>
      <c r="Q1307" s="64"/>
      <c r="R1307" s="64"/>
      <c r="S1307" s="64"/>
    </row>
    <row r="1308" ht="12.75" customHeight="1">
      <c r="A1308" s="64"/>
      <c r="B1308" s="64"/>
      <c r="C1308" s="64"/>
      <c r="D1308" s="64"/>
      <c r="E1308" s="64"/>
      <c r="F1308" s="64"/>
      <c r="G1308" s="64"/>
      <c r="H1308" s="64"/>
      <c r="I1308" s="64"/>
      <c r="J1308" s="64"/>
      <c r="K1308" s="64"/>
      <c r="L1308" s="64"/>
      <c r="M1308" s="64"/>
      <c r="N1308" s="64"/>
      <c r="O1308" s="64"/>
      <c r="P1308" s="64"/>
      <c r="Q1308" s="64"/>
      <c r="R1308" s="64"/>
      <c r="S1308" s="64"/>
    </row>
    <row r="1309" ht="12.75" customHeight="1">
      <c r="A1309" s="64"/>
      <c r="B1309" s="64"/>
      <c r="C1309" s="64"/>
      <c r="D1309" s="64"/>
      <c r="E1309" s="64"/>
      <c r="F1309" s="64"/>
      <c r="G1309" s="64"/>
      <c r="H1309" s="64"/>
      <c r="I1309" s="64"/>
      <c r="J1309" s="64"/>
      <c r="K1309" s="64"/>
      <c r="L1309" s="64"/>
      <c r="M1309" s="64"/>
      <c r="N1309" s="64"/>
      <c r="O1309" s="64"/>
      <c r="P1309" s="64"/>
      <c r="Q1309" s="64"/>
      <c r="R1309" s="64"/>
      <c r="S1309" s="64"/>
    </row>
    <row r="1310" ht="12.75" customHeight="1">
      <c r="A1310" s="64"/>
      <c r="B1310" s="64"/>
      <c r="C1310" s="64"/>
      <c r="D1310" s="64"/>
      <c r="E1310" s="64"/>
      <c r="F1310" s="64"/>
      <c r="G1310" s="64"/>
      <c r="H1310" s="64"/>
      <c r="I1310" s="64"/>
      <c r="J1310" s="64"/>
      <c r="K1310" s="64"/>
      <c r="L1310" s="64"/>
      <c r="M1310" s="64"/>
      <c r="N1310" s="64"/>
      <c r="O1310" s="64"/>
      <c r="P1310" s="64"/>
      <c r="Q1310" s="64"/>
      <c r="R1310" s="64"/>
      <c r="S1310" s="64"/>
    </row>
    <row r="1311" ht="12.75" customHeight="1">
      <c r="A1311" s="64"/>
      <c r="B1311" s="64"/>
      <c r="C1311" s="64"/>
      <c r="D1311" s="64"/>
      <c r="E1311" s="64"/>
      <c r="F1311" s="64"/>
      <c r="G1311" s="64"/>
      <c r="H1311" s="64"/>
      <c r="I1311" s="64"/>
      <c r="J1311" s="64"/>
      <c r="K1311" s="64"/>
      <c r="L1311" s="64"/>
      <c r="M1311" s="64"/>
      <c r="N1311" s="64"/>
      <c r="O1311" s="64"/>
      <c r="P1311" s="64"/>
      <c r="Q1311" s="64"/>
      <c r="R1311" s="64"/>
      <c r="S1311" s="64"/>
    </row>
    <row r="1312" ht="12.75" customHeight="1">
      <c r="A1312" s="64"/>
      <c r="B1312" s="64"/>
      <c r="C1312" s="64"/>
      <c r="D1312" s="64"/>
      <c r="E1312" s="64"/>
      <c r="F1312" s="64"/>
      <c r="G1312" s="64"/>
      <c r="H1312" s="64"/>
      <c r="I1312" s="64"/>
      <c r="J1312" s="64"/>
      <c r="K1312" s="64"/>
      <c r="L1312" s="64"/>
      <c r="M1312" s="64"/>
      <c r="N1312" s="64"/>
      <c r="O1312" s="64"/>
      <c r="P1312" s="64"/>
      <c r="Q1312" s="64"/>
      <c r="R1312" s="64"/>
      <c r="S1312" s="64"/>
    </row>
    <row r="1313" ht="12.75" customHeight="1">
      <c r="A1313" s="64"/>
      <c r="B1313" s="64"/>
      <c r="C1313" s="64"/>
      <c r="D1313" s="64"/>
      <c r="E1313" s="64"/>
      <c r="F1313" s="64"/>
      <c r="G1313" s="64"/>
      <c r="H1313" s="64"/>
      <c r="I1313" s="64"/>
      <c r="J1313" s="64"/>
      <c r="K1313" s="64"/>
      <c r="L1313" s="64"/>
      <c r="M1313" s="64"/>
      <c r="N1313" s="64"/>
      <c r="O1313" s="64"/>
      <c r="P1313" s="64"/>
      <c r="Q1313" s="64"/>
      <c r="R1313" s="64"/>
      <c r="S1313" s="64"/>
    </row>
    <row r="1314" ht="12.75" customHeight="1">
      <c r="A1314" s="64"/>
      <c r="B1314" s="64"/>
      <c r="C1314" s="64"/>
      <c r="D1314" s="64"/>
      <c r="E1314" s="64"/>
      <c r="F1314" s="64"/>
      <c r="G1314" s="64"/>
      <c r="H1314" s="64"/>
      <c r="I1314" s="64"/>
      <c r="J1314" s="64"/>
      <c r="K1314" s="64"/>
      <c r="L1314" s="64"/>
      <c r="M1314" s="64"/>
      <c r="N1314" s="64"/>
      <c r="O1314" s="64"/>
      <c r="P1314" s="64"/>
      <c r="Q1314" s="64"/>
      <c r="R1314" s="64"/>
      <c r="S1314" s="64"/>
    </row>
    <row r="1315" ht="12.75" customHeight="1">
      <c r="A1315" s="64"/>
      <c r="B1315" s="64"/>
      <c r="C1315" s="64"/>
      <c r="D1315" s="64"/>
      <c r="E1315" s="64"/>
      <c r="F1315" s="64"/>
      <c r="G1315" s="64"/>
      <c r="H1315" s="64"/>
      <c r="I1315" s="64"/>
      <c r="J1315" s="64"/>
      <c r="K1315" s="64"/>
      <c r="L1315" s="64"/>
      <c r="M1315" s="64"/>
      <c r="N1315" s="64"/>
      <c r="O1315" s="64"/>
      <c r="P1315" s="64"/>
      <c r="Q1315" s="64"/>
      <c r="R1315" s="64"/>
      <c r="S1315" s="64"/>
    </row>
    <row r="1316" ht="12.75" customHeight="1">
      <c r="A1316" s="64"/>
      <c r="B1316" s="64"/>
      <c r="C1316" s="64"/>
      <c r="D1316" s="64"/>
      <c r="E1316" s="64"/>
      <c r="F1316" s="64"/>
      <c r="G1316" s="64"/>
      <c r="H1316" s="64"/>
      <c r="I1316" s="64"/>
      <c r="J1316" s="64"/>
      <c r="K1316" s="64"/>
      <c r="L1316" s="64"/>
      <c r="M1316" s="64"/>
      <c r="N1316" s="64"/>
      <c r="O1316" s="64"/>
      <c r="P1316" s="64"/>
      <c r="Q1316" s="64"/>
      <c r="R1316" s="64"/>
      <c r="S1316" s="64"/>
    </row>
    <row r="1317" ht="12.75" customHeight="1">
      <c r="A1317" s="64"/>
      <c r="B1317" s="64"/>
      <c r="C1317" s="64"/>
      <c r="D1317" s="64"/>
      <c r="E1317" s="64"/>
      <c r="F1317" s="64"/>
      <c r="G1317" s="64"/>
      <c r="H1317" s="64"/>
      <c r="I1317" s="64"/>
      <c r="J1317" s="64"/>
      <c r="K1317" s="64"/>
      <c r="L1317" s="64"/>
      <c r="M1317" s="64"/>
      <c r="N1317" s="64"/>
      <c r="O1317" s="64"/>
      <c r="P1317" s="64"/>
      <c r="Q1317" s="64"/>
      <c r="R1317" s="64"/>
      <c r="S1317" s="64"/>
    </row>
    <row r="1318" ht="12.75" customHeight="1">
      <c r="A1318" s="64"/>
      <c r="B1318" s="64"/>
      <c r="C1318" s="64"/>
      <c r="D1318" s="64"/>
      <c r="E1318" s="64"/>
      <c r="F1318" s="64"/>
      <c r="G1318" s="64"/>
      <c r="H1318" s="64"/>
      <c r="I1318" s="64"/>
      <c r="J1318" s="64"/>
      <c r="K1318" s="64"/>
      <c r="L1318" s="64"/>
      <c r="M1318" s="64"/>
      <c r="N1318" s="64"/>
      <c r="O1318" s="64"/>
      <c r="P1318" s="64"/>
      <c r="Q1318" s="64"/>
      <c r="R1318" s="64"/>
      <c r="S1318" s="64"/>
    </row>
    <row r="1319" ht="12.75" customHeight="1">
      <c r="A1319" s="64"/>
      <c r="B1319" s="64"/>
      <c r="C1319" s="64"/>
      <c r="D1319" s="64"/>
      <c r="E1319" s="64"/>
      <c r="F1319" s="64"/>
      <c r="G1319" s="64"/>
      <c r="H1319" s="64"/>
      <c r="I1319" s="64"/>
      <c r="J1319" s="64"/>
      <c r="K1319" s="64"/>
      <c r="L1319" s="64"/>
      <c r="M1319" s="64"/>
      <c r="N1319" s="64"/>
      <c r="O1319" s="64"/>
      <c r="P1319" s="64"/>
      <c r="Q1319" s="64"/>
      <c r="R1319" s="64"/>
      <c r="S1319" s="64"/>
    </row>
    <row r="1320" ht="12.75" customHeight="1">
      <c r="A1320" s="64"/>
      <c r="B1320" s="64"/>
      <c r="C1320" s="64"/>
      <c r="D1320" s="64"/>
      <c r="E1320" s="64"/>
      <c r="F1320" s="64"/>
      <c r="G1320" s="64"/>
      <c r="H1320" s="64"/>
      <c r="I1320" s="64"/>
      <c r="J1320" s="64"/>
      <c r="K1320" s="64"/>
      <c r="L1320" s="64"/>
      <c r="M1320" s="64"/>
      <c r="N1320" s="64"/>
      <c r="O1320" s="64"/>
      <c r="P1320" s="64"/>
      <c r="Q1320" s="64"/>
      <c r="R1320" s="64"/>
      <c r="S1320" s="64"/>
    </row>
    <row r="1321" ht="12.75" customHeight="1">
      <c r="A1321" s="64"/>
      <c r="B1321" s="64"/>
      <c r="C1321" s="64"/>
      <c r="D1321" s="64"/>
      <c r="E1321" s="64"/>
      <c r="F1321" s="64"/>
      <c r="G1321" s="64"/>
      <c r="H1321" s="64"/>
      <c r="I1321" s="64"/>
      <c r="J1321" s="64"/>
      <c r="K1321" s="64"/>
      <c r="L1321" s="64"/>
      <c r="M1321" s="64"/>
      <c r="N1321" s="64"/>
      <c r="O1321" s="64"/>
      <c r="P1321" s="64"/>
      <c r="Q1321" s="64"/>
      <c r="R1321" s="64"/>
      <c r="S1321" s="64"/>
    </row>
    <row r="1322" ht="12.75" customHeight="1">
      <c r="A1322" s="64"/>
      <c r="B1322" s="64"/>
      <c r="C1322" s="64"/>
      <c r="D1322" s="64"/>
      <c r="E1322" s="64"/>
      <c r="F1322" s="64"/>
      <c r="G1322" s="64"/>
      <c r="H1322" s="64"/>
      <c r="I1322" s="64"/>
      <c r="J1322" s="64"/>
      <c r="K1322" s="64"/>
      <c r="L1322" s="64"/>
      <c r="M1322" s="64"/>
      <c r="N1322" s="64"/>
      <c r="O1322" s="64"/>
      <c r="P1322" s="64"/>
      <c r="Q1322" s="64"/>
      <c r="R1322" s="64"/>
      <c r="S1322" s="64"/>
    </row>
    <row r="1323" ht="12.75" customHeight="1">
      <c r="A1323" s="64"/>
      <c r="B1323" s="64"/>
      <c r="C1323" s="64"/>
      <c r="D1323" s="64"/>
      <c r="E1323" s="64"/>
      <c r="F1323" s="64"/>
      <c r="G1323" s="64"/>
      <c r="H1323" s="64"/>
      <c r="I1323" s="64"/>
      <c r="J1323" s="64"/>
      <c r="K1323" s="64"/>
      <c r="L1323" s="64"/>
      <c r="M1323" s="64"/>
      <c r="N1323" s="64"/>
      <c r="O1323" s="64"/>
      <c r="P1323" s="64"/>
      <c r="Q1323" s="64"/>
      <c r="R1323" s="64"/>
      <c r="S1323" s="64"/>
    </row>
    <row r="1324" ht="12.75" customHeight="1">
      <c r="A1324" s="64"/>
      <c r="B1324" s="64"/>
      <c r="C1324" s="64"/>
      <c r="D1324" s="64"/>
      <c r="E1324" s="64"/>
      <c r="F1324" s="64"/>
      <c r="G1324" s="64"/>
      <c r="H1324" s="64"/>
      <c r="I1324" s="64"/>
      <c r="J1324" s="64"/>
      <c r="K1324" s="64"/>
      <c r="L1324" s="64"/>
      <c r="M1324" s="64"/>
      <c r="N1324" s="64"/>
      <c r="O1324" s="64"/>
      <c r="P1324" s="64"/>
      <c r="Q1324" s="64"/>
      <c r="R1324" s="64"/>
      <c r="S1324" s="64"/>
    </row>
    <row r="1325" ht="12.75" customHeight="1">
      <c r="A1325" s="64"/>
      <c r="B1325" s="64"/>
      <c r="C1325" s="64"/>
      <c r="D1325" s="64"/>
      <c r="E1325" s="64"/>
      <c r="F1325" s="64"/>
      <c r="G1325" s="64"/>
      <c r="H1325" s="64"/>
      <c r="I1325" s="64"/>
      <c r="J1325" s="64"/>
      <c r="K1325" s="64"/>
      <c r="L1325" s="64"/>
      <c r="M1325" s="64"/>
      <c r="N1325" s="64"/>
      <c r="O1325" s="64"/>
      <c r="P1325" s="64"/>
      <c r="Q1325" s="64"/>
      <c r="R1325" s="64"/>
      <c r="S1325" s="64"/>
    </row>
    <row r="1326" ht="12.75" customHeight="1">
      <c r="A1326" s="64"/>
      <c r="B1326" s="64"/>
      <c r="C1326" s="64"/>
      <c r="D1326" s="64"/>
      <c r="E1326" s="64"/>
      <c r="F1326" s="64"/>
      <c r="G1326" s="64"/>
      <c r="H1326" s="64"/>
      <c r="I1326" s="64"/>
      <c r="J1326" s="64"/>
      <c r="K1326" s="64"/>
      <c r="L1326" s="64"/>
      <c r="M1326" s="64"/>
      <c r="N1326" s="64"/>
      <c r="O1326" s="64"/>
      <c r="P1326" s="64"/>
      <c r="Q1326" s="64"/>
      <c r="R1326" s="64"/>
      <c r="S1326" s="64"/>
    </row>
    <row r="1327" ht="12.75" customHeight="1">
      <c r="A1327" s="64"/>
      <c r="B1327" s="64"/>
      <c r="C1327" s="64"/>
      <c r="D1327" s="64"/>
      <c r="E1327" s="64"/>
      <c r="F1327" s="64"/>
      <c r="G1327" s="64"/>
      <c r="H1327" s="64"/>
      <c r="I1327" s="64"/>
      <c r="J1327" s="64"/>
      <c r="K1327" s="64"/>
      <c r="L1327" s="64"/>
      <c r="M1327" s="64"/>
      <c r="N1327" s="64"/>
      <c r="O1327" s="64"/>
      <c r="P1327" s="64"/>
      <c r="Q1327" s="64"/>
      <c r="R1327" s="64"/>
      <c r="S1327" s="64"/>
    </row>
    <row r="1328" ht="12.75" customHeight="1">
      <c r="A1328" s="64"/>
      <c r="B1328" s="64"/>
      <c r="C1328" s="64"/>
      <c r="D1328" s="64"/>
      <c r="E1328" s="64"/>
      <c r="F1328" s="64"/>
      <c r="G1328" s="64"/>
      <c r="H1328" s="64"/>
      <c r="I1328" s="64"/>
      <c r="J1328" s="64"/>
      <c r="K1328" s="64"/>
      <c r="L1328" s="64"/>
      <c r="M1328" s="64"/>
      <c r="N1328" s="64"/>
      <c r="O1328" s="64"/>
      <c r="P1328" s="64"/>
      <c r="Q1328" s="64"/>
      <c r="R1328" s="64"/>
      <c r="S1328" s="64"/>
    </row>
    <row r="1329" ht="12.75" customHeight="1">
      <c r="A1329" s="64"/>
      <c r="B1329" s="64"/>
      <c r="C1329" s="64"/>
      <c r="D1329" s="64"/>
      <c r="E1329" s="64"/>
      <c r="F1329" s="64"/>
      <c r="G1329" s="64"/>
      <c r="H1329" s="64"/>
      <c r="I1329" s="64"/>
      <c r="J1329" s="64"/>
      <c r="K1329" s="64"/>
      <c r="L1329" s="64"/>
      <c r="M1329" s="64"/>
      <c r="N1329" s="64"/>
      <c r="O1329" s="64"/>
      <c r="P1329" s="64"/>
      <c r="Q1329" s="64"/>
      <c r="R1329" s="64"/>
      <c r="S1329" s="64"/>
    </row>
    <row r="1330" ht="12.75" customHeight="1">
      <c r="A1330" s="64"/>
      <c r="B1330" s="64"/>
      <c r="C1330" s="64"/>
      <c r="D1330" s="64"/>
      <c r="E1330" s="64"/>
      <c r="F1330" s="64"/>
      <c r="G1330" s="64"/>
      <c r="H1330" s="64"/>
      <c r="I1330" s="64"/>
      <c r="J1330" s="64"/>
      <c r="K1330" s="64"/>
      <c r="L1330" s="64"/>
      <c r="M1330" s="64"/>
      <c r="N1330" s="64"/>
      <c r="O1330" s="64"/>
      <c r="P1330" s="64"/>
      <c r="Q1330" s="64"/>
      <c r="R1330" s="64"/>
      <c r="S1330" s="64"/>
    </row>
    <row r="1331" ht="12.75" customHeight="1">
      <c r="A1331" s="64"/>
      <c r="B1331" s="64"/>
      <c r="C1331" s="64"/>
      <c r="D1331" s="64"/>
      <c r="E1331" s="64"/>
      <c r="F1331" s="64"/>
      <c r="G1331" s="64"/>
      <c r="H1331" s="64"/>
      <c r="I1331" s="64"/>
      <c r="J1331" s="64"/>
      <c r="K1331" s="64"/>
      <c r="L1331" s="64"/>
      <c r="M1331" s="64"/>
      <c r="N1331" s="64"/>
      <c r="O1331" s="64"/>
      <c r="P1331" s="64"/>
      <c r="Q1331" s="64"/>
      <c r="R1331" s="64"/>
      <c r="S1331" s="64"/>
    </row>
    <row r="1332" ht="12.75" customHeight="1">
      <c r="A1332" s="64"/>
      <c r="B1332" s="64"/>
      <c r="C1332" s="64"/>
      <c r="D1332" s="64"/>
      <c r="E1332" s="64"/>
      <c r="F1332" s="64"/>
      <c r="G1332" s="64"/>
      <c r="H1332" s="64"/>
      <c r="I1332" s="64"/>
      <c r="J1332" s="64"/>
      <c r="K1332" s="64"/>
      <c r="L1332" s="64"/>
      <c r="M1332" s="64"/>
      <c r="N1332" s="64"/>
      <c r="O1332" s="64"/>
      <c r="P1332" s="64"/>
      <c r="Q1332" s="64"/>
      <c r="R1332" s="64"/>
      <c r="S1332" s="64"/>
    </row>
    <row r="1333" ht="12.75" customHeight="1">
      <c r="A1333" s="64"/>
      <c r="B1333" s="64"/>
      <c r="C1333" s="64"/>
      <c r="D1333" s="64"/>
      <c r="E1333" s="64"/>
      <c r="F1333" s="64"/>
      <c r="G1333" s="64"/>
      <c r="H1333" s="64"/>
      <c r="I1333" s="64"/>
      <c r="J1333" s="64"/>
      <c r="K1333" s="64"/>
      <c r="L1333" s="64"/>
      <c r="M1333" s="64"/>
      <c r="N1333" s="64"/>
      <c r="O1333" s="64"/>
      <c r="P1333" s="64"/>
      <c r="Q1333" s="64"/>
      <c r="R1333" s="64"/>
      <c r="S1333" s="64"/>
    </row>
    <row r="1334" ht="12.75" customHeight="1">
      <c r="A1334" s="64"/>
      <c r="B1334" s="64"/>
      <c r="C1334" s="64"/>
      <c r="D1334" s="64"/>
      <c r="E1334" s="64"/>
      <c r="F1334" s="64"/>
      <c r="G1334" s="64"/>
      <c r="H1334" s="64"/>
      <c r="I1334" s="64"/>
      <c r="J1334" s="64"/>
      <c r="K1334" s="64"/>
      <c r="L1334" s="64"/>
      <c r="M1334" s="64"/>
      <c r="N1334" s="64"/>
      <c r="O1334" s="64"/>
      <c r="P1334" s="64"/>
      <c r="Q1334" s="64"/>
      <c r="R1334" s="64"/>
      <c r="S1334" s="64"/>
    </row>
    <row r="1335" ht="12.75" customHeight="1">
      <c r="A1335" s="64"/>
      <c r="B1335" s="64"/>
      <c r="C1335" s="64"/>
      <c r="D1335" s="64"/>
      <c r="E1335" s="64"/>
      <c r="F1335" s="64"/>
      <c r="G1335" s="64"/>
      <c r="H1335" s="64"/>
      <c r="I1335" s="64"/>
      <c r="J1335" s="64"/>
      <c r="K1335" s="64"/>
      <c r="L1335" s="64"/>
      <c r="M1335" s="64"/>
      <c r="N1335" s="64"/>
      <c r="O1335" s="64"/>
      <c r="P1335" s="64"/>
      <c r="Q1335" s="64"/>
      <c r="R1335" s="64"/>
      <c r="S1335" s="64"/>
    </row>
    <row r="1336" ht="12.75" customHeight="1">
      <c r="A1336" s="64"/>
      <c r="B1336" s="64"/>
      <c r="C1336" s="64"/>
      <c r="D1336" s="64"/>
      <c r="E1336" s="64"/>
      <c r="F1336" s="64"/>
      <c r="G1336" s="64"/>
      <c r="H1336" s="64"/>
      <c r="I1336" s="64"/>
      <c r="J1336" s="64"/>
      <c r="K1336" s="64"/>
      <c r="L1336" s="64"/>
      <c r="M1336" s="64"/>
      <c r="N1336" s="64"/>
      <c r="O1336" s="64"/>
      <c r="P1336" s="64"/>
      <c r="Q1336" s="64"/>
      <c r="R1336" s="64"/>
      <c r="S1336" s="64"/>
    </row>
    <row r="1337" ht="12.75" customHeight="1">
      <c r="A1337" s="64"/>
      <c r="B1337" s="64"/>
      <c r="C1337" s="64"/>
      <c r="D1337" s="64"/>
      <c r="E1337" s="64"/>
      <c r="F1337" s="64"/>
      <c r="G1337" s="64"/>
      <c r="H1337" s="64"/>
      <c r="I1337" s="64"/>
      <c r="J1337" s="64"/>
      <c r="K1337" s="64"/>
      <c r="L1337" s="64"/>
      <c r="M1337" s="64"/>
      <c r="N1337" s="64"/>
      <c r="O1337" s="64"/>
      <c r="P1337" s="64"/>
      <c r="Q1337" s="64"/>
      <c r="R1337" s="64"/>
      <c r="S1337" s="64"/>
    </row>
    <row r="1338" ht="12.75" customHeight="1">
      <c r="A1338" s="64"/>
      <c r="B1338" s="64"/>
      <c r="C1338" s="64"/>
      <c r="D1338" s="64"/>
      <c r="E1338" s="64"/>
      <c r="F1338" s="64"/>
      <c r="G1338" s="64"/>
      <c r="H1338" s="64"/>
      <c r="I1338" s="64"/>
      <c r="J1338" s="64"/>
      <c r="K1338" s="64"/>
      <c r="L1338" s="64"/>
      <c r="M1338" s="64"/>
      <c r="N1338" s="64"/>
      <c r="O1338" s="64"/>
      <c r="P1338" s="64"/>
      <c r="Q1338" s="64"/>
      <c r="R1338" s="64"/>
      <c r="S1338" s="64"/>
    </row>
    <row r="1339" ht="12.75" customHeight="1">
      <c r="A1339" s="64"/>
      <c r="B1339" s="64"/>
      <c r="C1339" s="64"/>
      <c r="D1339" s="64"/>
      <c r="E1339" s="64"/>
      <c r="F1339" s="64"/>
      <c r="G1339" s="64"/>
      <c r="H1339" s="64"/>
      <c r="I1339" s="64"/>
      <c r="J1339" s="64"/>
      <c r="K1339" s="64"/>
      <c r="L1339" s="64"/>
      <c r="M1339" s="64"/>
      <c r="N1339" s="64"/>
      <c r="O1339" s="64"/>
      <c r="P1339" s="64"/>
      <c r="Q1339" s="64"/>
      <c r="R1339" s="64"/>
      <c r="S1339" s="64"/>
    </row>
    <row r="1340" ht="12.75" customHeight="1">
      <c r="A1340" s="64"/>
      <c r="B1340" s="64"/>
      <c r="C1340" s="64"/>
      <c r="D1340" s="64"/>
      <c r="E1340" s="64"/>
      <c r="F1340" s="64"/>
      <c r="G1340" s="64"/>
      <c r="H1340" s="64"/>
      <c r="I1340" s="64"/>
      <c r="J1340" s="64"/>
      <c r="K1340" s="64"/>
      <c r="L1340" s="64"/>
      <c r="M1340" s="64"/>
      <c r="N1340" s="64"/>
      <c r="O1340" s="64"/>
      <c r="P1340" s="64"/>
      <c r="Q1340" s="64"/>
      <c r="R1340" s="64"/>
      <c r="S1340" s="64"/>
    </row>
    <row r="1341" ht="12.75" customHeight="1">
      <c r="A1341" s="64"/>
      <c r="B1341" s="64"/>
      <c r="C1341" s="64"/>
      <c r="D1341" s="64"/>
      <c r="E1341" s="64"/>
      <c r="F1341" s="64"/>
      <c r="G1341" s="64"/>
      <c r="H1341" s="64"/>
      <c r="I1341" s="64"/>
      <c r="J1341" s="64"/>
      <c r="K1341" s="64"/>
      <c r="L1341" s="64"/>
      <c r="M1341" s="64"/>
      <c r="N1341" s="64"/>
      <c r="O1341" s="64"/>
      <c r="P1341" s="64"/>
      <c r="Q1341" s="64"/>
      <c r="R1341" s="64"/>
      <c r="S1341" s="64"/>
    </row>
    <row r="1342" ht="12.75" customHeight="1">
      <c r="A1342" s="64"/>
      <c r="B1342" s="64"/>
      <c r="C1342" s="64"/>
      <c r="D1342" s="64"/>
      <c r="E1342" s="64"/>
      <c r="F1342" s="64"/>
      <c r="G1342" s="64"/>
      <c r="H1342" s="64"/>
      <c r="I1342" s="64"/>
      <c r="J1342" s="64"/>
      <c r="K1342" s="64"/>
      <c r="L1342" s="64"/>
      <c r="M1342" s="64"/>
      <c r="N1342" s="64"/>
      <c r="O1342" s="64"/>
      <c r="P1342" s="64"/>
      <c r="Q1342" s="64"/>
      <c r="R1342" s="64"/>
      <c r="S1342" s="64"/>
    </row>
    <row r="1343" ht="12.75" customHeight="1">
      <c r="A1343" s="64"/>
      <c r="B1343" s="64"/>
      <c r="C1343" s="64"/>
      <c r="D1343" s="64"/>
      <c r="E1343" s="64"/>
      <c r="F1343" s="64"/>
      <c r="G1343" s="64"/>
      <c r="H1343" s="64"/>
      <c r="I1343" s="64"/>
      <c r="J1343" s="64"/>
      <c r="K1343" s="64"/>
      <c r="L1343" s="64"/>
      <c r="M1343" s="64"/>
      <c r="N1343" s="64"/>
      <c r="O1343" s="64"/>
      <c r="P1343" s="64"/>
      <c r="Q1343" s="64"/>
      <c r="R1343" s="64"/>
      <c r="S1343" s="64"/>
    </row>
    <row r="1344" ht="12.75" customHeight="1">
      <c r="A1344" s="64"/>
      <c r="B1344" s="64"/>
      <c r="C1344" s="64"/>
      <c r="D1344" s="64"/>
      <c r="E1344" s="64"/>
      <c r="F1344" s="64"/>
      <c r="G1344" s="64"/>
      <c r="H1344" s="64"/>
      <c r="I1344" s="64"/>
      <c r="J1344" s="64"/>
      <c r="K1344" s="64"/>
      <c r="L1344" s="64"/>
      <c r="M1344" s="64"/>
      <c r="N1344" s="64"/>
      <c r="O1344" s="64"/>
      <c r="P1344" s="64"/>
      <c r="Q1344" s="64"/>
      <c r="R1344" s="64"/>
      <c r="S1344" s="64"/>
    </row>
    <row r="1345" ht="12.75" customHeight="1">
      <c r="A1345" s="64"/>
      <c r="B1345" s="64"/>
      <c r="C1345" s="64"/>
      <c r="D1345" s="64"/>
      <c r="E1345" s="64"/>
      <c r="F1345" s="64"/>
      <c r="G1345" s="64"/>
      <c r="H1345" s="64"/>
      <c r="I1345" s="64"/>
      <c r="J1345" s="64"/>
      <c r="K1345" s="64"/>
      <c r="L1345" s="64"/>
      <c r="M1345" s="64"/>
      <c r="N1345" s="64"/>
      <c r="O1345" s="64"/>
      <c r="P1345" s="64"/>
      <c r="Q1345" s="64"/>
      <c r="R1345" s="64"/>
      <c r="S1345" s="64"/>
    </row>
    <row r="1346" ht="12.75" customHeight="1">
      <c r="A1346" s="64"/>
      <c r="B1346" s="64"/>
      <c r="C1346" s="64"/>
      <c r="D1346" s="64"/>
      <c r="E1346" s="64"/>
      <c r="F1346" s="64"/>
      <c r="G1346" s="64"/>
      <c r="H1346" s="64"/>
      <c r="I1346" s="64"/>
      <c r="J1346" s="64"/>
      <c r="K1346" s="64"/>
      <c r="L1346" s="64"/>
      <c r="M1346" s="64"/>
      <c r="N1346" s="64"/>
      <c r="O1346" s="64"/>
      <c r="P1346" s="64"/>
      <c r="Q1346" s="64"/>
      <c r="R1346" s="64"/>
      <c r="S1346" s="64"/>
    </row>
    <row r="1347" ht="12.75" customHeight="1">
      <c r="A1347" s="64"/>
      <c r="B1347" s="64"/>
      <c r="C1347" s="64"/>
      <c r="D1347" s="64"/>
      <c r="E1347" s="64"/>
      <c r="F1347" s="64"/>
      <c r="G1347" s="64"/>
      <c r="H1347" s="64"/>
      <c r="I1347" s="64"/>
      <c r="J1347" s="64"/>
      <c r="K1347" s="64"/>
      <c r="L1347" s="64"/>
      <c r="M1347" s="64"/>
      <c r="N1347" s="64"/>
      <c r="O1347" s="64"/>
      <c r="P1347" s="64"/>
      <c r="Q1347" s="64"/>
      <c r="R1347" s="64"/>
      <c r="S1347" s="64"/>
    </row>
    <row r="1348" ht="12.75" customHeight="1">
      <c r="A1348" s="64"/>
      <c r="B1348" s="64"/>
      <c r="C1348" s="64"/>
      <c r="D1348" s="64"/>
      <c r="E1348" s="64"/>
      <c r="F1348" s="64"/>
      <c r="G1348" s="64"/>
      <c r="H1348" s="64"/>
      <c r="I1348" s="64"/>
      <c r="J1348" s="64"/>
      <c r="K1348" s="64"/>
      <c r="L1348" s="64"/>
      <c r="M1348" s="64"/>
      <c r="N1348" s="64"/>
      <c r="O1348" s="64"/>
      <c r="P1348" s="64"/>
      <c r="Q1348" s="64"/>
      <c r="R1348" s="64"/>
      <c r="S1348" s="64"/>
    </row>
    <row r="1349" ht="12.75" customHeight="1">
      <c r="A1349" s="64"/>
      <c r="B1349" s="64"/>
      <c r="C1349" s="64"/>
      <c r="D1349" s="64"/>
      <c r="E1349" s="64"/>
      <c r="F1349" s="64"/>
      <c r="G1349" s="64"/>
      <c r="H1349" s="64"/>
      <c r="I1349" s="64"/>
      <c r="J1349" s="64"/>
      <c r="K1349" s="64"/>
      <c r="L1349" s="64"/>
      <c r="M1349" s="64"/>
      <c r="N1349" s="64"/>
      <c r="O1349" s="64"/>
      <c r="P1349" s="64"/>
      <c r="Q1349" s="64"/>
      <c r="R1349" s="64"/>
      <c r="S1349" s="64"/>
    </row>
    <row r="1350" ht="12.75" customHeight="1">
      <c r="A1350" s="64"/>
      <c r="B1350" s="64"/>
      <c r="C1350" s="64"/>
      <c r="D1350" s="64"/>
      <c r="E1350" s="64"/>
      <c r="F1350" s="64"/>
      <c r="G1350" s="64"/>
      <c r="H1350" s="64"/>
      <c r="I1350" s="64"/>
      <c r="J1350" s="64"/>
      <c r="K1350" s="64"/>
      <c r="L1350" s="64"/>
      <c r="M1350" s="64"/>
      <c r="N1350" s="64"/>
      <c r="O1350" s="64"/>
      <c r="P1350" s="64"/>
      <c r="Q1350" s="64"/>
      <c r="R1350" s="64"/>
      <c r="S1350" s="64"/>
    </row>
    <row r="1351" ht="12.75" customHeight="1">
      <c r="A1351" s="64"/>
      <c r="B1351" s="64"/>
      <c r="C1351" s="64"/>
      <c r="D1351" s="64"/>
      <c r="E1351" s="64"/>
      <c r="F1351" s="64"/>
      <c r="G1351" s="64"/>
      <c r="H1351" s="64"/>
      <c r="I1351" s="64"/>
      <c r="J1351" s="64"/>
      <c r="K1351" s="64"/>
      <c r="L1351" s="64"/>
      <c r="M1351" s="64"/>
      <c r="N1351" s="64"/>
      <c r="O1351" s="64"/>
      <c r="P1351" s="64"/>
      <c r="Q1351" s="64"/>
      <c r="R1351" s="64"/>
      <c r="S1351" s="64"/>
    </row>
    <row r="1352" ht="12.75" customHeight="1">
      <c r="A1352" s="64"/>
      <c r="B1352" s="64"/>
      <c r="C1352" s="64"/>
      <c r="D1352" s="64"/>
      <c r="E1352" s="64"/>
      <c r="F1352" s="64"/>
      <c r="G1352" s="64"/>
      <c r="H1352" s="64"/>
      <c r="I1352" s="64"/>
      <c r="J1352" s="64"/>
      <c r="K1352" s="64"/>
      <c r="L1352" s="64"/>
      <c r="M1352" s="64"/>
      <c r="N1352" s="64"/>
      <c r="O1352" s="64"/>
      <c r="P1352" s="64"/>
      <c r="Q1352" s="64"/>
      <c r="R1352" s="64"/>
      <c r="S1352" s="64"/>
    </row>
    <row r="1353" ht="12.75" customHeight="1">
      <c r="A1353" s="64"/>
      <c r="B1353" s="64"/>
      <c r="C1353" s="64"/>
      <c r="D1353" s="64"/>
      <c r="E1353" s="64"/>
      <c r="F1353" s="64"/>
      <c r="G1353" s="64"/>
      <c r="H1353" s="64"/>
      <c r="I1353" s="64"/>
      <c r="J1353" s="64"/>
      <c r="K1353" s="64"/>
      <c r="L1353" s="64"/>
      <c r="M1353" s="64"/>
      <c r="N1353" s="64"/>
      <c r="O1353" s="64"/>
      <c r="P1353" s="64"/>
      <c r="Q1353" s="64"/>
      <c r="R1353" s="64"/>
      <c r="S1353" s="64"/>
    </row>
    <row r="1354" ht="12.75" customHeight="1">
      <c r="A1354" s="64"/>
      <c r="B1354" s="64"/>
      <c r="C1354" s="64"/>
      <c r="D1354" s="64"/>
      <c r="E1354" s="64"/>
      <c r="F1354" s="64"/>
      <c r="G1354" s="64"/>
      <c r="H1354" s="64"/>
      <c r="I1354" s="64"/>
      <c r="J1354" s="64"/>
      <c r="K1354" s="64"/>
      <c r="L1354" s="64"/>
      <c r="M1354" s="64"/>
      <c r="N1354" s="64"/>
      <c r="O1354" s="64"/>
      <c r="P1354" s="64"/>
      <c r="Q1354" s="64"/>
      <c r="R1354" s="64"/>
      <c r="S1354" s="64"/>
    </row>
    <row r="1355" ht="12.75" customHeight="1">
      <c r="A1355" s="64"/>
      <c r="B1355" s="64"/>
      <c r="C1355" s="64"/>
      <c r="D1355" s="64"/>
      <c r="E1355" s="64"/>
      <c r="F1355" s="64"/>
      <c r="G1355" s="64"/>
      <c r="H1355" s="64"/>
      <c r="I1355" s="64"/>
      <c r="J1355" s="64"/>
      <c r="K1355" s="64"/>
      <c r="L1355" s="64"/>
      <c r="M1355" s="64"/>
      <c r="N1355" s="64"/>
      <c r="O1355" s="64"/>
      <c r="P1355" s="64"/>
      <c r="Q1355" s="64"/>
      <c r="R1355" s="64"/>
      <c r="S1355" s="64"/>
    </row>
    <row r="1356" ht="12.75" customHeight="1">
      <c r="A1356" s="64"/>
      <c r="B1356" s="64"/>
      <c r="C1356" s="64"/>
      <c r="D1356" s="64"/>
      <c r="E1356" s="64"/>
      <c r="F1356" s="64"/>
      <c r="G1356" s="64"/>
      <c r="H1356" s="64"/>
      <c r="I1356" s="64"/>
      <c r="J1356" s="64"/>
      <c r="K1356" s="64"/>
      <c r="L1356" s="64"/>
      <c r="M1356" s="64"/>
      <c r="N1356" s="64"/>
      <c r="O1356" s="64"/>
      <c r="P1356" s="64"/>
      <c r="Q1356" s="64"/>
      <c r="R1356" s="64"/>
      <c r="S1356" s="64"/>
    </row>
    <row r="1357" ht="12.75" customHeight="1">
      <c r="A1357" s="64"/>
      <c r="B1357" s="64"/>
      <c r="C1357" s="64"/>
      <c r="D1357" s="64"/>
      <c r="E1357" s="64"/>
      <c r="F1357" s="64"/>
      <c r="G1357" s="64"/>
      <c r="H1357" s="64"/>
      <c r="I1357" s="64"/>
      <c r="J1357" s="64"/>
      <c r="K1357" s="64"/>
      <c r="L1357" s="64"/>
      <c r="M1357" s="64"/>
      <c r="N1357" s="64"/>
      <c r="O1357" s="64"/>
      <c r="P1357" s="64"/>
      <c r="Q1357" s="64"/>
      <c r="R1357" s="64"/>
      <c r="S1357" s="64"/>
    </row>
    <row r="1358" ht="12.75" customHeight="1">
      <c r="A1358" s="64"/>
      <c r="B1358" s="64"/>
      <c r="C1358" s="64"/>
      <c r="D1358" s="64"/>
      <c r="E1358" s="64"/>
      <c r="F1358" s="64"/>
      <c r="G1358" s="64"/>
      <c r="H1358" s="64"/>
      <c r="I1358" s="64"/>
      <c r="J1358" s="64"/>
      <c r="K1358" s="64"/>
      <c r="L1358" s="64"/>
      <c r="M1358" s="64"/>
      <c r="N1358" s="64"/>
      <c r="O1358" s="64"/>
      <c r="P1358" s="64"/>
      <c r="Q1358" s="64"/>
      <c r="R1358" s="64"/>
      <c r="S1358" s="64"/>
    </row>
    <row r="1359" ht="12.75" customHeight="1">
      <c r="A1359" s="64"/>
      <c r="B1359" s="64"/>
      <c r="C1359" s="64"/>
      <c r="D1359" s="64"/>
      <c r="E1359" s="64"/>
      <c r="F1359" s="64"/>
      <c r="G1359" s="64"/>
      <c r="H1359" s="64"/>
      <c r="I1359" s="64"/>
      <c r="J1359" s="64"/>
      <c r="K1359" s="64"/>
      <c r="L1359" s="64"/>
      <c r="M1359" s="64"/>
      <c r="N1359" s="64"/>
      <c r="O1359" s="64"/>
      <c r="P1359" s="64"/>
      <c r="Q1359" s="64"/>
      <c r="R1359" s="64"/>
      <c r="S1359" s="64"/>
    </row>
    <row r="1360" ht="12.75" customHeight="1">
      <c r="A1360" s="64"/>
      <c r="B1360" s="64"/>
      <c r="C1360" s="64"/>
      <c r="D1360" s="64"/>
      <c r="E1360" s="64"/>
      <c r="F1360" s="64"/>
      <c r="G1360" s="64"/>
      <c r="H1360" s="64"/>
      <c r="I1360" s="64"/>
      <c r="J1360" s="64"/>
      <c r="K1360" s="64"/>
      <c r="L1360" s="64"/>
      <c r="M1360" s="64"/>
      <c r="N1360" s="64"/>
      <c r="O1360" s="64"/>
      <c r="P1360" s="64"/>
      <c r="Q1360" s="64"/>
      <c r="R1360" s="64"/>
      <c r="S1360" s="64"/>
    </row>
    <row r="1361" ht="12.75" customHeight="1">
      <c r="A1361" s="64"/>
      <c r="B1361" s="64"/>
      <c r="C1361" s="64"/>
      <c r="D1361" s="64"/>
      <c r="E1361" s="64"/>
      <c r="F1361" s="64"/>
      <c r="G1361" s="64"/>
      <c r="H1361" s="64"/>
      <c r="I1361" s="64"/>
      <c r="J1361" s="64"/>
      <c r="K1361" s="64"/>
      <c r="L1361" s="64"/>
      <c r="M1361" s="64"/>
      <c r="N1361" s="64"/>
      <c r="O1361" s="64"/>
      <c r="P1361" s="64"/>
      <c r="Q1361" s="64"/>
      <c r="R1361" s="64"/>
      <c r="S1361" s="64"/>
    </row>
    <row r="1362" ht="12.75" customHeight="1">
      <c r="A1362" s="64"/>
      <c r="B1362" s="64"/>
      <c r="C1362" s="64"/>
      <c r="D1362" s="64"/>
      <c r="E1362" s="64"/>
      <c r="F1362" s="64"/>
      <c r="G1362" s="64"/>
      <c r="H1362" s="64"/>
      <c r="I1362" s="64"/>
      <c r="J1362" s="64"/>
      <c r="K1362" s="64"/>
      <c r="L1362" s="64"/>
      <c r="M1362" s="64"/>
      <c r="N1362" s="64"/>
      <c r="O1362" s="64"/>
      <c r="P1362" s="64"/>
      <c r="Q1362" s="64"/>
      <c r="R1362" s="64"/>
      <c r="S1362" s="64"/>
    </row>
    <row r="1363" ht="12.75" customHeight="1">
      <c r="A1363" s="64"/>
      <c r="B1363" s="64"/>
      <c r="C1363" s="64"/>
      <c r="D1363" s="64"/>
      <c r="E1363" s="64"/>
      <c r="F1363" s="64"/>
      <c r="G1363" s="64"/>
      <c r="H1363" s="64"/>
      <c r="I1363" s="64"/>
      <c r="J1363" s="64"/>
      <c r="K1363" s="64"/>
      <c r="L1363" s="64"/>
      <c r="M1363" s="64"/>
      <c r="N1363" s="64"/>
      <c r="O1363" s="64"/>
      <c r="P1363" s="64"/>
      <c r="Q1363" s="64"/>
      <c r="R1363" s="64"/>
      <c r="S1363" s="64"/>
    </row>
    <row r="1364" ht="12.75" customHeight="1">
      <c r="A1364" s="64"/>
      <c r="B1364" s="64"/>
      <c r="C1364" s="64"/>
      <c r="D1364" s="64"/>
      <c r="E1364" s="64"/>
      <c r="F1364" s="64"/>
      <c r="G1364" s="64"/>
      <c r="H1364" s="64"/>
      <c r="I1364" s="64"/>
      <c r="J1364" s="64"/>
      <c r="K1364" s="64"/>
      <c r="L1364" s="64"/>
      <c r="M1364" s="64"/>
      <c r="N1364" s="64"/>
      <c r="O1364" s="64"/>
      <c r="P1364" s="64"/>
      <c r="Q1364" s="64"/>
      <c r="R1364" s="64"/>
      <c r="S1364" s="64"/>
    </row>
    <row r="1365" ht="12.75" customHeight="1">
      <c r="A1365" s="64"/>
      <c r="B1365" s="64"/>
      <c r="C1365" s="64"/>
      <c r="D1365" s="64"/>
      <c r="E1365" s="64"/>
      <c r="F1365" s="64"/>
      <c r="G1365" s="64"/>
      <c r="H1365" s="64"/>
      <c r="I1365" s="64"/>
      <c r="J1365" s="64"/>
      <c r="K1365" s="64"/>
      <c r="L1365" s="64"/>
      <c r="M1365" s="64"/>
      <c r="N1365" s="64"/>
      <c r="O1365" s="64"/>
      <c r="P1365" s="64"/>
      <c r="Q1365" s="64"/>
      <c r="R1365" s="64"/>
      <c r="S1365" s="64"/>
    </row>
    <row r="1366" ht="12.75" customHeight="1">
      <c r="A1366" s="64"/>
      <c r="B1366" s="64"/>
      <c r="C1366" s="64"/>
      <c r="D1366" s="64"/>
      <c r="E1366" s="64"/>
      <c r="F1366" s="64"/>
      <c r="G1366" s="64"/>
      <c r="H1366" s="64"/>
      <c r="I1366" s="64"/>
      <c r="J1366" s="64"/>
      <c r="K1366" s="64"/>
      <c r="L1366" s="64"/>
      <c r="M1366" s="64"/>
      <c r="N1366" s="64"/>
      <c r="O1366" s="64"/>
      <c r="P1366" s="64"/>
      <c r="Q1366" s="64"/>
      <c r="R1366" s="64"/>
      <c r="S1366" s="64"/>
    </row>
    <row r="1367" ht="12.75" customHeight="1">
      <c r="A1367" s="64"/>
      <c r="B1367" s="64"/>
      <c r="C1367" s="64"/>
      <c r="D1367" s="64"/>
      <c r="E1367" s="64"/>
      <c r="F1367" s="64"/>
      <c r="G1367" s="64"/>
      <c r="H1367" s="64"/>
      <c r="I1367" s="64"/>
      <c r="J1367" s="64"/>
      <c r="K1367" s="64"/>
      <c r="L1367" s="64"/>
      <c r="M1367" s="64"/>
      <c r="N1367" s="64"/>
      <c r="O1367" s="64"/>
      <c r="P1367" s="64"/>
      <c r="Q1367" s="64"/>
      <c r="R1367" s="64"/>
      <c r="S1367" s="64"/>
    </row>
    <row r="1368" ht="12.75" customHeight="1">
      <c r="A1368" s="64"/>
      <c r="B1368" s="64"/>
      <c r="C1368" s="64"/>
      <c r="D1368" s="64"/>
      <c r="E1368" s="64"/>
      <c r="F1368" s="64"/>
      <c r="G1368" s="64"/>
      <c r="H1368" s="64"/>
      <c r="I1368" s="64"/>
      <c r="J1368" s="64"/>
      <c r="K1368" s="64"/>
      <c r="L1368" s="64"/>
      <c r="M1368" s="64"/>
      <c r="N1368" s="64"/>
      <c r="O1368" s="64"/>
      <c r="P1368" s="64"/>
      <c r="Q1368" s="64"/>
      <c r="R1368" s="64"/>
      <c r="S1368" s="64"/>
    </row>
    <row r="1369" ht="12.75" customHeight="1">
      <c r="A1369" s="64"/>
      <c r="B1369" s="64"/>
      <c r="C1369" s="64"/>
      <c r="D1369" s="64"/>
      <c r="E1369" s="64"/>
      <c r="F1369" s="64"/>
      <c r="G1369" s="64"/>
      <c r="H1369" s="64"/>
      <c r="I1369" s="64"/>
      <c r="J1369" s="64"/>
      <c r="K1369" s="64"/>
      <c r="L1369" s="64"/>
      <c r="M1369" s="64"/>
      <c r="N1369" s="64"/>
      <c r="O1369" s="64"/>
      <c r="P1369" s="64"/>
      <c r="Q1369" s="64"/>
      <c r="R1369" s="64"/>
      <c r="S1369" s="64"/>
    </row>
    <row r="1370" ht="12.75" customHeight="1">
      <c r="A1370" s="64"/>
      <c r="B1370" s="64"/>
      <c r="C1370" s="64"/>
      <c r="D1370" s="64"/>
      <c r="E1370" s="64"/>
      <c r="F1370" s="64"/>
      <c r="G1370" s="64"/>
      <c r="H1370" s="64"/>
      <c r="I1370" s="64"/>
      <c r="J1370" s="64"/>
      <c r="K1370" s="64"/>
      <c r="L1370" s="64"/>
      <c r="M1370" s="64"/>
      <c r="N1370" s="64"/>
      <c r="O1370" s="64"/>
      <c r="P1370" s="64"/>
      <c r="Q1370" s="64"/>
      <c r="R1370" s="64"/>
      <c r="S1370" s="64"/>
    </row>
    <row r="1371" ht="12.75" customHeight="1">
      <c r="A1371" s="64"/>
      <c r="B1371" s="64"/>
      <c r="C1371" s="64"/>
      <c r="D1371" s="64"/>
      <c r="E1371" s="64"/>
      <c r="F1371" s="64"/>
      <c r="G1371" s="64"/>
      <c r="H1371" s="64"/>
      <c r="I1371" s="64"/>
      <c r="J1371" s="64"/>
      <c r="K1371" s="64"/>
      <c r="L1371" s="64"/>
      <c r="M1371" s="64"/>
      <c r="N1371" s="64"/>
      <c r="O1371" s="64"/>
      <c r="P1371" s="64"/>
      <c r="Q1371" s="64"/>
      <c r="R1371" s="64"/>
      <c r="S1371" s="64"/>
    </row>
    <row r="1372" ht="12.75" customHeight="1">
      <c r="A1372" s="64"/>
      <c r="B1372" s="64"/>
      <c r="C1372" s="64"/>
      <c r="D1372" s="64"/>
      <c r="E1372" s="64"/>
      <c r="F1372" s="64"/>
      <c r="G1372" s="64"/>
      <c r="H1372" s="64"/>
      <c r="I1372" s="64"/>
      <c r="J1372" s="64"/>
      <c r="K1372" s="64"/>
      <c r="L1372" s="64"/>
      <c r="M1372" s="64"/>
      <c r="N1372" s="64"/>
      <c r="O1372" s="64"/>
      <c r="P1372" s="64"/>
      <c r="Q1372" s="64"/>
      <c r="R1372" s="64"/>
      <c r="S1372" s="64"/>
    </row>
    <row r="1373" ht="12.75" customHeight="1">
      <c r="A1373" s="64"/>
      <c r="B1373" s="64"/>
      <c r="C1373" s="64"/>
      <c r="D1373" s="64"/>
      <c r="E1373" s="64"/>
      <c r="F1373" s="64"/>
      <c r="G1373" s="64"/>
      <c r="H1373" s="64"/>
      <c r="I1373" s="64"/>
      <c r="J1373" s="64"/>
      <c r="K1373" s="64"/>
      <c r="L1373" s="64"/>
      <c r="M1373" s="64"/>
      <c r="N1373" s="64"/>
      <c r="O1373" s="64"/>
      <c r="P1373" s="64"/>
      <c r="Q1373" s="64"/>
      <c r="R1373" s="64"/>
      <c r="S1373" s="64"/>
    </row>
    <row r="1374" ht="12.75" customHeight="1">
      <c r="A1374" s="64"/>
      <c r="B1374" s="64"/>
      <c r="C1374" s="64"/>
      <c r="D1374" s="64"/>
      <c r="E1374" s="64"/>
      <c r="F1374" s="64"/>
      <c r="G1374" s="64"/>
      <c r="H1374" s="64"/>
      <c r="I1374" s="64"/>
      <c r="J1374" s="64"/>
      <c r="K1374" s="64"/>
      <c r="L1374" s="64"/>
      <c r="M1374" s="64"/>
      <c r="N1374" s="64"/>
      <c r="O1374" s="64"/>
      <c r="P1374" s="64"/>
      <c r="Q1374" s="64"/>
      <c r="R1374" s="64"/>
      <c r="S1374" s="64"/>
    </row>
    <row r="1375" ht="12.75" customHeight="1">
      <c r="A1375" s="64"/>
      <c r="B1375" s="64"/>
      <c r="C1375" s="64"/>
      <c r="D1375" s="64"/>
      <c r="E1375" s="64"/>
      <c r="F1375" s="64"/>
      <c r="G1375" s="64"/>
      <c r="H1375" s="64"/>
      <c r="I1375" s="64"/>
      <c r="J1375" s="64"/>
      <c r="K1375" s="64"/>
      <c r="L1375" s="64"/>
      <c r="M1375" s="64"/>
      <c r="N1375" s="64"/>
      <c r="O1375" s="64"/>
      <c r="P1375" s="64"/>
      <c r="Q1375" s="64"/>
      <c r="R1375" s="64"/>
      <c r="S1375" s="64"/>
    </row>
    <row r="1376" ht="12.75" customHeight="1">
      <c r="A1376" s="64"/>
      <c r="B1376" s="64"/>
      <c r="C1376" s="64"/>
      <c r="D1376" s="64"/>
      <c r="E1376" s="64"/>
      <c r="F1376" s="64"/>
      <c r="G1376" s="64"/>
      <c r="H1376" s="64"/>
      <c r="I1376" s="64"/>
      <c r="J1376" s="64"/>
      <c r="K1376" s="64"/>
      <c r="L1376" s="64"/>
      <c r="M1376" s="64"/>
      <c r="N1376" s="64"/>
      <c r="O1376" s="64"/>
      <c r="P1376" s="64"/>
      <c r="Q1376" s="64"/>
      <c r="R1376" s="64"/>
      <c r="S1376" s="64"/>
    </row>
    <row r="1377" ht="12.75" customHeight="1">
      <c r="A1377" s="64"/>
      <c r="B1377" s="64"/>
      <c r="C1377" s="64"/>
      <c r="D1377" s="64"/>
      <c r="E1377" s="64"/>
      <c r="F1377" s="64"/>
      <c r="G1377" s="64"/>
      <c r="H1377" s="64"/>
      <c r="I1377" s="64"/>
      <c r="J1377" s="64"/>
      <c r="K1377" s="64"/>
      <c r="L1377" s="64"/>
      <c r="M1377" s="64"/>
      <c r="N1377" s="64"/>
      <c r="O1377" s="64"/>
      <c r="P1377" s="64"/>
      <c r="Q1377" s="64"/>
      <c r="R1377" s="64"/>
      <c r="S1377" s="64"/>
    </row>
    <row r="1378" ht="12.75" customHeight="1">
      <c r="A1378" s="64"/>
      <c r="B1378" s="64"/>
      <c r="C1378" s="64"/>
      <c r="D1378" s="64"/>
      <c r="E1378" s="64"/>
      <c r="F1378" s="64"/>
      <c r="G1378" s="64"/>
      <c r="H1378" s="64"/>
      <c r="I1378" s="64"/>
      <c r="J1378" s="64"/>
      <c r="K1378" s="64"/>
      <c r="L1378" s="64"/>
      <c r="M1378" s="64"/>
      <c r="N1378" s="64"/>
      <c r="O1378" s="64"/>
      <c r="P1378" s="64"/>
      <c r="Q1378" s="64"/>
      <c r="R1378" s="64"/>
      <c r="S1378" s="64"/>
    </row>
    <row r="1379" ht="12.75" customHeight="1">
      <c r="A1379" s="64"/>
      <c r="B1379" s="64"/>
      <c r="C1379" s="64"/>
      <c r="D1379" s="64"/>
      <c r="E1379" s="64"/>
      <c r="F1379" s="64"/>
      <c r="G1379" s="64"/>
      <c r="H1379" s="64"/>
      <c r="I1379" s="64"/>
      <c r="J1379" s="64"/>
      <c r="K1379" s="64"/>
      <c r="L1379" s="64"/>
      <c r="M1379" s="64"/>
      <c r="N1379" s="64"/>
      <c r="O1379" s="64"/>
      <c r="P1379" s="64"/>
      <c r="Q1379" s="64"/>
      <c r="R1379" s="64"/>
      <c r="S1379" s="64"/>
    </row>
    <row r="1380" ht="12.75" customHeight="1">
      <c r="A1380" s="64"/>
      <c r="B1380" s="64"/>
      <c r="C1380" s="64"/>
      <c r="D1380" s="64"/>
      <c r="E1380" s="64"/>
      <c r="F1380" s="64"/>
      <c r="G1380" s="64"/>
      <c r="H1380" s="64"/>
      <c r="I1380" s="64"/>
      <c r="J1380" s="64"/>
      <c r="K1380" s="64"/>
      <c r="L1380" s="64"/>
      <c r="M1380" s="64"/>
      <c r="N1380" s="64"/>
      <c r="O1380" s="64"/>
      <c r="P1380" s="64"/>
      <c r="Q1380" s="64"/>
      <c r="R1380" s="64"/>
      <c r="S1380" s="64"/>
    </row>
    <row r="1381" ht="12.75" customHeight="1">
      <c r="A1381" s="64"/>
      <c r="B1381" s="64"/>
      <c r="C1381" s="64"/>
      <c r="D1381" s="64"/>
      <c r="E1381" s="64"/>
      <c r="F1381" s="64"/>
      <c r="G1381" s="64"/>
      <c r="H1381" s="64"/>
      <c r="I1381" s="64"/>
      <c r="J1381" s="64"/>
      <c r="K1381" s="64"/>
      <c r="L1381" s="64"/>
      <c r="M1381" s="64"/>
      <c r="N1381" s="64"/>
      <c r="O1381" s="64"/>
      <c r="P1381" s="64"/>
      <c r="Q1381" s="64"/>
      <c r="R1381" s="64"/>
      <c r="S1381" s="64"/>
    </row>
    <row r="1382" ht="12.75" customHeight="1">
      <c r="A1382" s="64"/>
      <c r="B1382" s="64"/>
      <c r="C1382" s="64"/>
      <c r="D1382" s="64"/>
      <c r="E1382" s="64"/>
      <c r="F1382" s="64"/>
      <c r="G1382" s="64"/>
      <c r="H1382" s="64"/>
      <c r="I1382" s="64"/>
      <c r="J1382" s="64"/>
      <c r="K1382" s="64"/>
      <c r="L1382" s="64"/>
      <c r="M1382" s="64"/>
      <c r="N1382" s="64"/>
      <c r="O1382" s="64"/>
      <c r="P1382" s="64"/>
      <c r="Q1382" s="64"/>
      <c r="R1382" s="64"/>
      <c r="S1382" s="64"/>
    </row>
    <row r="1383" ht="12.75" customHeight="1">
      <c r="A1383" s="64"/>
      <c r="B1383" s="64"/>
      <c r="C1383" s="64"/>
      <c r="D1383" s="64"/>
      <c r="E1383" s="64"/>
      <c r="F1383" s="64"/>
      <c r="G1383" s="64"/>
      <c r="H1383" s="64"/>
      <c r="I1383" s="64"/>
      <c r="J1383" s="64"/>
      <c r="K1383" s="64"/>
      <c r="L1383" s="64"/>
      <c r="M1383" s="64"/>
      <c r="N1383" s="64"/>
      <c r="O1383" s="64"/>
      <c r="P1383" s="64"/>
      <c r="Q1383" s="64"/>
      <c r="R1383" s="64"/>
      <c r="S1383" s="64"/>
    </row>
    <row r="1384" ht="12.75" customHeight="1">
      <c r="A1384" s="64"/>
      <c r="B1384" s="64"/>
      <c r="C1384" s="64"/>
      <c r="D1384" s="64"/>
      <c r="E1384" s="64"/>
      <c r="F1384" s="64"/>
      <c r="G1384" s="64"/>
      <c r="H1384" s="64"/>
      <c r="I1384" s="64"/>
      <c r="J1384" s="64"/>
      <c r="K1384" s="64"/>
      <c r="L1384" s="64"/>
      <c r="M1384" s="64"/>
      <c r="N1384" s="64"/>
      <c r="O1384" s="64"/>
      <c r="P1384" s="64"/>
      <c r="Q1384" s="64"/>
      <c r="R1384" s="64"/>
      <c r="S1384" s="64"/>
    </row>
    <row r="1385" ht="12.75" customHeight="1">
      <c r="A1385" s="64"/>
      <c r="B1385" s="64"/>
      <c r="C1385" s="64"/>
      <c r="D1385" s="64"/>
      <c r="E1385" s="64"/>
      <c r="F1385" s="64"/>
      <c r="G1385" s="64"/>
      <c r="H1385" s="64"/>
      <c r="I1385" s="64"/>
      <c r="J1385" s="64"/>
      <c r="K1385" s="64"/>
      <c r="L1385" s="64"/>
      <c r="M1385" s="64"/>
      <c r="N1385" s="64"/>
      <c r="O1385" s="64"/>
      <c r="P1385" s="64"/>
      <c r="Q1385" s="64"/>
      <c r="R1385" s="64"/>
      <c r="S1385" s="64"/>
    </row>
    <row r="1386" ht="12.75" customHeight="1">
      <c r="A1386" s="64"/>
      <c r="B1386" s="64"/>
      <c r="C1386" s="64"/>
      <c r="D1386" s="64"/>
      <c r="E1386" s="64"/>
      <c r="F1386" s="64"/>
      <c r="G1386" s="64"/>
      <c r="H1386" s="64"/>
      <c r="I1386" s="64"/>
      <c r="J1386" s="64"/>
      <c r="K1386" s="64"/>
      <c r="L1386" s="64"/>
      <c r="M1386" s="64"/>
      <c r="N1386" s="64"/>
      <c r="O1386" s="64"/>
      <c r="P1386" s="64"/>
      <c r="Q1386" s="64"/>
      <c r="R1386" s="64"/>
      <c r="S1386" s="64"/>
    </row>
    <row r="1387" ht="12.75" customHeight="1">
      <c r="A1387" s="64"/>
      <c r="B1387" s="64"/>
      <c r="C1387" s="64"/>
      <c r="D1387" s="64"/>
      <c r="E1387" s="64"/>
      <c r="F1387" s="64"/>
      <c r="G1387" s="64"/>
      <c r="H1387" s="64"/>
      <c r="I1387" s="64"/>
      <c r="J1387" s="64"/>
      <c r="K1387" s="64"/>
      <c r="L1387" s="64"/>
      <c r="M1387" s="64"/>
      <c r="N1387" s="64"/>
      <c r="O1387" s="64"/>
      <c r="P1387" s="64"/>
      <c r="Q1387" s="64"/>
      <c r="R1387" s="64"/>
      <c r="S1387" s="64"/>
    </row>
    <row r="1388" ht="12.75" customHeight="1">
      <c r="A1388" s="64"/>
      <c r="B1388" s="64"/>
      <c r="C1388" s="64"/>
      <c r="D1388" s="64"/>
      <c r="E1388" s="64"/>
      <c r="F1388" s="64"/>
      <c r="G1388" s="64"/>
      <c r="H1388" s="64"/>
      <c r="I1388" s="64"/>
      <c r="J1388" s="64"/>
      <c r="K1388" s="64"/>
      <c r="L1388" s="64"/>
      <c r="M1388" s="64"/>
      <c r="N1388" s="64"/>
      <c r="O1388" s="64"/>
      <c r="P1388" s="64"/>
      <c r="Q1388" s="64"/>
      <c r="R1388" s="64"/>
      <c r="S1388" s="64"/>
    </row>
    <row r="1389" ht="12.75" customHeight="1">
      <c r="A1389" s="64"/>
      <c r="B1389" s="64"/>
      <c r="C1389" s="64"/>
      <c r="D1389" s="64"/>
      <c r="E1389" s="64"/>
      <c r="F1389" s="64"/>
      <c r="G1389" s="64"/>
      <c r="H1389" s="64"/>
      <c r="I1389" s="64"/>
      <c r="J1389" s="64"/>
      <c r="K1389" s="64"/>
      <c r="L1389" s="64"/>
      <c r="M1389" s="64"/>
      <c r="N1389" s="64"/>
      <c r="O1389" s="64"/>
      <c r="P1389" s="64"/>
      <c r="Q1389" s="64"/>
      <c r="R1389" s="64"/>
      <c r="S1389" s="64"/>
    </row>
    <row r="1390" ht="12.75" customHeight="1">
      <c r="A1390" s="64"/>
      <c r="B1390" s="64"/>
      <c r="C1390" s="64"/>
      <c r="D1390" s="64"/>
      <c r="E1390" s="64"/>
      <c r="F1390" s="64"/>
      <c r="G1390" s="64"/>
      <c r="H1390" s="64"/>
      <c r="I1390" s="64"/>
      <c r="J1390" s="64"/>
      <c r="K1390" s="64"/>
      <c r="L1390" s="64"/>
      <c r="M1390" s="64"/>
      <c r="N1390" s="64"/>
      <c r="O1390" s="64"/>
      <c r="P1390" s="64"/>
      <c r="Q1390" s="64"/>
      <c r="R1390" s="64"/>
      <c r="S1390" s="64"/>
    </row>
    <row r="1391" ht="12.75" customHeight="1">
      <c r="A1391" s="64"/>
      <c r="B1391" s="64"/>
      <c r="C1391" s="64"/>
      <c r="D1391" s="64"/>
      <c r="E1391" s="64"/>
      <c r="F1391" s="64"/>
      <c r="G1391" s="64"/>
      <c r="H1391" s="64"/>
      <c r="I1391" s="64"/>
      <c r="J1391" s="64"/>
      <c r="K1391" s="64"/>
      <c r="L1391" s="64"/>
      <c r="M1391" s="64"/>
      <c r="N1391" s="64"/>
      <c r="O1391" s="64"/>
      <c r="P1391" s="64"/>
      <c r="Q1391" s="64"/>
      <c r="R1391" s="64"/>
      <c r="S1391" s="64"/>
    </row>
    <row r="1392" ht="12.75" customHeight="1">
      <c r="A1392" s="64"/>
      <c r="B1392" s="64"/>
      <c r="C1392" s="64"/>
      <c r="D1392" s="64"/>
      <c r="E1392" s="64"/>
      <c r="F1392" s="64"/>
      <c r="G1392" s="64"/>
      <c r="H1392" s="64"/>
      <c r="I1392" s="64"/>
      <c r="J1392" s="64"/>
      <c r="K1392" s="64"/>
      <c r="L1392" s="64"/>
      <c r="M1392" s="64"/>
      <c r="N1392" s="64"/>
      <c r="O1392" s="64"/>
      <c r="P1392" s="64"/>
      <c r="Q1392" s="64"/>
      <c r="R1392" s="64"/>
      <c r="S1392" s="64"/>
    </row>
    <row r="1393" ht="12.75" customHeight="1">
      <c r="A1393" s="64"/>
      <c r="B1393" s="64"/>
      <c r="C1393" s="64"/>
      <c r="D1393" s="64"/>
      <c r="E1393" s="64"/>
      <c r="F1393" s="64"/>
      <c r="G1393" s="64"/>
      <c r="H1393" s="64"/>
      <c r="I1393" s="64"/>
      <c r="J1393" s="64"/>
      <c r="K1393" s="64"/>
      <c r="L1393" s="64"/>
      <c r="M1393" s="64"/>
      <c r="N1393" s="64"/>
      <c r="O1393" s="64"/>
      <c r="P1393" s="64"/>
      <c r="Q1393" s="64"/>
      <c r="R1393" s="64"/>
      <c r="S1393" s="64"/>
    </row>
    <row r="1394" ht="12.75" customHeight="1">
      <c r="A1394" s="64"/>
      <c r="B1394" s="64"/>
      <c r="C1394" s="64"/>
      <c r="D1394" s="64"/>
      <c r="E1394" s="64"/>
      <c r="F1394" s="64"/>
      <c r="G1394" s="64"/>
      <c r="H1394" s="64"/>
      <c r="I1394" s="64"/>
      <c r="J1394" s="64"/>
      <c r="K1394" s="64"/>
      <c r="L1394" s="64"/>
      <c r="M1394" s="64"/>
      <c r="N1394" s="64"/>
      <c r="O1394" s="64"/>
      <c r="P1394" s="64"/>
      <c r="Q1394" s="64"/>
      <c r="R1394" s="64"/>
      <c r="S1394" s="64"/>
    </row>
    <row r="1395" ht="12.75" customHeight="1">
      <c r="A1395" s="64"/>
      <c r="B1395" s="64"/>
      <c r="C1395" s="64"/>
      <c r="D1395" s="64"/>
      <c r="E1395" s="64"/>
      <c r="F1395" s="64"/>
      <c r="G1395" s="64"/>
      <c r="H1395" s="64"/>
      <c r="I1395" s="64"/>
      <c r="J1395" s="64"/>
      <c r="K1395" s="64"/>
      <c r="L1395" s="64"/>
      <c r="M1395" s="64"/>
      <c r="N1395" s="64"/>
      <c r="O1395" s="64"/>
      <c r="P1395" s="64"/>
      <c r="Q1395" s="64"/>
      <c r="R1395" s="64"/>
      <c r="S1395" s="64"/>
    </row>
    <row r="1396" ht="12.75" customHeight="1">
      <c r="A1396" s="64"/>
      <c r="B1396" s="64"/>
      <c r="C1396" s="64"/>
      <c r="D1396" s="64"/>
      <c r="E1396" s="64"/>
      <c r="F1396" s="64"/>
      <c r="G1396" s="64"/>
      <c r="H1396" s="64"/>
      <c r="I1396" s="64"/>
      <c r="J1396" s="64"/>
      <c r="K1396" s="64"/>
      <c r="L1396" s="64"/>
      <c r="M1396" s="64"/>
      <c r="N1396" s="64"/>
      <c r="O1396" s="64"/>
      <c r="P1396" s="64"/>
      <c r="Q1396" s="64"/>
      <c r="R1396" s="64"/>
      <c r="S1396" s="64"/>
    </row>
    <row r="1397" ht="12.75" customHeight="1">
      <c r="A1397" s="64"/>
      <c r="B1397" s="64"/>
      <c r="C1397" s="64"/>
      <c r="D1397" s="64"/>
      <c r="E1397" s="64"/>
      <c r="F1397" s="64"/>
      <c r="G1397" s="64"/>
      <c r="H1397" s="64"/>
      <c r="I1397" s="64"/>
      <c r="J1397" s="64"/>
      <c r="K1397" s="64"/>
      <c r="L1397" s="64"/>
      <c r="M1397" s="64"/>
      <c r="N1397" s="64"/>
      <c r="O1397" s="64"/>
      <c r="P1397" s="64"/>
      <c r="Q1397" s="64"/>
      <c r="R1397" s="64"/>
      <c r="S1397" s="64"/>
    </row>
    <row r="1398" ht="12.75" customHeight="1">
      <c r="A1398" s="64"/>
      <c r="B1398" s="64"/>
      <c r="C1398" s="64"/>
      <c r="D1398" s="64"/>
      <c r="E1398" s="64"/>
      <c r="F1398" s="64"/>
      <c r="G1398" s="64"/>
      <c r="H1398" s="64"/>
      <c r="I1398" s="64"/>
      <c r="J1398" s="64"/>
      <c r="K1398" s="64"/>
      <c r="L1398" s="64"/>
      <c r="M1398" s="64"/>
      <c r="N1398" s="64"/>
      <c r="O1398" s="64"/>
      <c r="P1398" s="64"/>
      <c r="Q1398" s="64"/>
      <c r="R1398" s="64"/>
      <c r="S1398" s="64"/>
    </row>
    <row r="1399" ht="12.75" customHeight="1">
      <c r="A1399" s="64"/>
      <c r="B1399" s="64"/>
      <c r="C1399" s="64"/>
      <c r="D1399" s="64"/>
      <c r="E1399" s="64"/>
      <c r="F1399" s="64"/>
      <c r="G1399" s="64"/>
      <c r="H1399" s="64"/>
      <c r="I1399" s="64"/>
      <c r="J1399" s="64"/>
      <c r="K1399" s="64"/>
      <c r="L1399" s="64"/>
      <c r="M1399" s="64"/>
      <c r="N1399" s="64"/>
      <c r="O1399" s="64"/>
      <c r="P1399" s="64"/>
      <c r="Q1399" s="64"/>
      <c r="R1399" s="64"/>
      <c r="S1399" s="64"/>
    </row>
    <row r="1400" ht="12.75" customHeight="1">
      <c r="A1400" s="64"/>
      <c r="B1400" s="64"/>
      <c r="C1400" s="64"/>
      <c r="D1400" s="64"/>
      <c r="E1400" s="64"/>
      <c r="F1400" s="64"/>
      <c r="G1400" s="64"/>
      <c r="H1400" s="64"/>
      <c r="I1400" s="64"/>
      <c r="J1400" s="64"/>
      <c r="K1400" s="64"/>
      <c r="L1400" s="64"/>
      <c r="M1400" s="64"/>
      <c r="N1400" s="64"/>
      <c r="O1400" s="64"/>
      <c r="P1400" s="64"/>
      <c r="Q1400" s="64"/>
      <c r="R1400" s="64"/>
      <c r="S1400" s="64"/>
    </row>
    <row r="1401" ht="12.75" customHeight="1">
      <c r="A1401" s="64"/>
      <c r="B1401" s="64"/>
      <c r="C1401" s="64"/>
      <c r="D1401" s="64"/>
      <c r="E1401" s="64"/>
      <c r="F1401" s="64"/>
      <c r="G1401" s="64"/>
      <c r="H1401" s="64"/>
      <c r="I1401" s="64"/>
      <c r="J1401" s="64"/>
      <c r="K1401" s="64"/>
      <c r="L1401" s="64"/>
      <c r="M1401" s="64"/>
      <c r="N1401" s="64"/>
      <c r="O1401" s="64"/>
      <c r="P1401" s="64"/>
      <c r="Q1401" s="64"/>
      <c r="R1401" s="64"/>
      <c r="S1401" s="64"/>
    </row>
    <row r="1402" ht="12.75" customHeight="1">
      <c r="A1402" s="64"/>
      <c r="B1402" s="64"/>
      <c r="C1402" s="64"/>
      <c r="D1402" s="64"/>
      <c r="E1402" s="64"/>
      <c r="F1402" s="64"/>
      <c r="G1402" s="64"/>
      <c r="H1402" s="64"/>
      <c r="I1402" s="64"/>
      <c r="J1402" s="64"/>
      <c r="K1402" s="64"/>
      <c r="L1402" s="64"/>
      <c r="M1402" s="64"/>
      <c r="N1402" s="64"/>
      <c r="O1402" s="64"/>
      <c r="P1402" s="64"/>
      <c r="Q1402" s="64"/>
      <c r="R1402" s="64"/>
      <c r="S1402" s="64"/>
    </row>
    <row r="1403" ht="12.75" customHeight="1">
      <c r="A1403" s="64"/>
      <c r="B1403" s="64"/>
      <c r="C1403" s="64"/>
      <c r="D1403" s="64"/>
      <c r="E1403" s="64"/>
      <c r="F1403" s="64"/>
      <c r="G1403" s="64"/>
      <c r="H1403" s="64"/>
      <c r="I1403" s="64"/>
      <c r="J1403" s="64"/>
      <c r="K1403" s="64"/>
      <c r="L1403" s="64"/>
      <c r="M1403" s="64"/>
      <c r="N1403" s="64"/>
      <c r="O1403" s="64"/>
      <c r="P1403" s="64"/>
      <c r="Q1403" s="64"/>
      <c r="R1403" s="64"/>
      <c r="S1403" s="64"/>
    </row>
    <row r="1404" ht="12.75" customHeight="1">
      <c r="A1404" s="64"/>
      <c r="B1404" s="64"/>
      <c r="C1404" s="64"/>
      <c r="D1404" s="64"/>
      <c r="E1404" s="64"/>
      <c r="F1404" s="64"/>
      <c r="G1404" s="64"/>
      <c r="H1404" s="64"/>
      <c r="I1404" s="64"/>
      <c r="J1404" s="64"/>
      <c r="K1404" s="64"/>
      <c r="L1404" s="64"/>
      <c r="M1404" s="64"/>
      <c r="N1404" s="64"/>
      <c r="O1404" s="64"/>
      <c r="P1404" s="64"/>
      <c r="Q1404" s="64"/>
      <c r="R1404" s="64"/>
      <c r="S1404" s="64"/>
    </row>
    <row r="1405" ht="12.75" customHeight="1">
      <c r="A1405" s="64"/>
      <c r="B1405" s="64"/>
      <c r="C1405" s="64"/>
      <c r="D1405" s="64"/>
      <c r="E1405" s="64"/>
      <c r="F1405" s="64"/>
      <c r="G1405" s="64"/>
      <c r="H1405" s="64"/>
      <c r="I1405" s="64"/>
      <c r="J1405" s="64"/>
      <c r="K1405" s="64"/>
      <c r="L1405" s="64"/>
      <c r="M1405" s="64"/>
      <c r="N1405" s="64"/>
      <c r="O1405" s="64"/>
      <c r="P1405" s="64"/>
      <c r="Q1405" s="64"/>
      <c r="R1405" s="64"/>
      <c r="S1405" s="64"/>
    </row>
    <row r="1406" ht="12.75" customHeight="1">
      <c r="A1406" s="64"/>
      <c r="B1406" s="64"/>
      <c r="C1406" s="64"/>
      <c r="D1406" s="64"/>
      <c r="E1406" s="64"/>
      <c r="F1406" s="64"/>
      <c r="G1406" s="64"/>
      <c r="H1406" s="64"/>
      <c r="I1406" s="64"/>
      <c r="J1406" s="64"/>
      <c r="K1406" s="64"/>
      <c r="L1406" s="64"/>
      <c r="M1406" s="64"/>
      <c r="N1406" s="64"/>
      <c r="O1406" s="64"/>
      <c r="P1406" s="64"/>
      <c r="Q1406" s="64"/>
      <c r="R1406" s="64"/>
      <c r="S1406" s="64"/>
    </row>
    <row r="1407" ht="12.75" customHeight="1">
      <c r="A1407" s="64"/>
      <c r="B1407" s="64"/>
      <c r="C1407" s="64"/>
      <c r="D1407" s="64"/>
      <c r="E1407" s="64"/>
      <c r="F1407" s="64"/>
      <c r="G1407" s="64"/>
      <c r="H1407" s="64"/>
      <c r="I1407" s="64"/>
      <c r="J1407" s="64"/>
      <c r="K1407" s="64"/>
      <c r="L1407" s="64"/>
      <c r="M1407" s="64"/>
      <c r="N1407" s="64"/>
      <c r="O1407" s="64"/>
      <c r="P1407" s="64"/>
      <c r="Q1407" s="64"/>
      <c r="R1407" s="64"/>
      <c r="S1407" s="64"/>
    </row>
    <row r="1408" ht="12.75" customHeight="1">
      <c r="A1408" s="64"/>
      <c r="B1408" s="64"/>
      <c r="C1408" s="64"/>
      <c r="D1408" s="64"/>
      <c r="E1408" s="64"/>
      <c r="F1408" s="64"/>
      <c r="G1408" s="64"/>
      <c r="H1408" s="64"/>
      <c r="I1408" s="64"/>
      <c r="J1408" s="64"/>
      <c r="K1408" s="64"/>
      <c r="L1408" s="64"/>
      <c r="M1408" s="64"/>
      <c r="N1408" s="64"/>
      <c r="O1408" s="64"/>
      <c r="P1408" s="64"/>
      <c r="Q1408" s="64"/>
      <c r="R1408" s="64"/>
      <c r="S1408" s="64"/>
    </row>
    <row r="1409" ht="12.75" customHeight="1">
      <c r="A1409" s="64"/>
      <c r="B1409" s="64"/>
      <c r="C1409" s="64"/>
      <c r="D1409" s="64"/>
      <c r="E1409" s="64"/>
      <c r="F1409" s="64"/>
      <c r="G1409" s="64"/>
      <c r="H1409" s="64"/>
      <c r="I1409" s="64"/>
      <c r="J1409" s="64"/>
      <c r="K1409" s="64"/>
      <c r="L1409" s="64"/>
      <c r="M1409" s="64"/>
      <c r="N1409" s="64"/>
      <c r="O1409" s="64"/>
      <c r="P1409" s="64"/>
      <c r="Q1409" s="64"/>
      <c r="R1409" s="64"/>
      <c r="S1409" s="64"/>
    </row>
    <row r="1410" ht="12.75" customHeight="1">
      <c r="A1410" s="64"/>
      <c r="B1410" s="64"/>
      <c r="C1410" s="64"/>
      <c r="D1410" s="64"/>
      <c r="E1410" s="64"/>
      <c r="F1410" s="64"/>
      <c r="G1410" s="64"/>
      <c r="H1410" s="64"/>
      <c r="I1410" s="64"/>
      <c r="J1410" s="64"/>
      <c r="K1410" s="64"/>
      <c r="L1410" s="64"/>
      <c r="M1410" s="64"/>
      <c r="N1410" s="64"/>
      <c r="O1410" s="64"/>
      <c r="P1410" s="64"/>
      <c r="Q1410" s="64"/>
      <c r="R1410" s="64"/>
      <c r="S1410" s="64"/>
    </row>
    <row r="1411" ht="12.75" customHeight="1">
      <c r="A1411" s="64"/>
      <c r="B1411" s="64"/>
      <c r="C1411" s="64"/>
      <c r="D1411" s="64"/>
      <c r="E1411" s="64"/>
      <c r="F1411" s="64"/>
      <c r="G1411" s="64"/>
      <c r="H1411" s="64"/>
      <c r="I1411" s="64"/>
      <c r="J1411" s="64"/>
      <c r="K1411" s="64"/>
      <c r="L1411" s="64"/>
      <c r="M1411" s="64"/>
      <c r="N1411" s="64"/>
      <c r="O1411" s="64"/>
      <c r="P1411" s="64"/>
      <c r="Q1411" s="64"/>
      <c r="R1411" s="64"/>
      <c r="S1411" s="64"/>
    </row>
    <row r="1412" ht="12.75" customHeight="1">
      <c r="A1412" s="64"/>
      <c r="B1412" s="64"/>
      <c r="C1412" s="64"/>
      <c r="D1412" s="64"/>
      <c r="E1412" s="64"/>
      <c r="F1412" s="64"/>
      <c r="G1412" s="64"/>
      <c r="H1412" s="64"/>
      <c r="I1412" s="64"/>
      <c r="J1412" s="64"/>
      <c r="K1412" s="64"/>
      <c r="L1412" s="64"/>
      <c r="M1412" s="64"/>
      <c r="N1412" s="64"/>
      <c r="O1412" s="64"/>
      <c r="P1412" s="64"/>
      <c r="Q1412" s="64"/>
      <c r="R1412" s="64"/>
      <c r="S1412" s="64"/>
    </row>
    <row r="1413" ht="12.75" customHeight="1">
      <c r="A1413" s="64"/>
      <c r="B1413" s="64"/>
      <c r="C1413" s="64"/>
      <c r="D1413" s="64"/>
      <c r="E1413" s="64"/>
      <c r="F1413" s="64"/>
      <c r="G1413" s="64"/>
      <c r="H1413" s="64"/>
      <c r="I1413" s="64"/>
      <c r="J1413" s="64"/>
      <c r="K1413" s="64"/>
      <c r="L1413" s="64"/>
      <c r="M1413" s="64"/>
      <c r="N1413" s="64"/>
      <c r="O1413" s="64"/>
      <c r="P1413" s="64"/>
      <c r="Q1413" s="64"/>
      <c r="R1413" s="64"/>
      <c r="S1413" s="64"/>
    </row>
    <row r="1414" ht="12.75" customHeight="1">
      <c r="A1414" s="64"/>
      <c r="B1414" s="64"/>
      <c r="C1414" s="64"/>
      <c r="D1414" s="64"/>
      <c r="E1414" s="64"/>
      <c r="F1414" s="64"/>
      <c r="G1414" s="64"/>
      <c r="H1414" s="64"/>
      <c r="I1414" s="64"/>
      <c r="J1414" s="64"/>
      <c r="K1414" s="64"/>
      <c r="L1414" s="64"/>
      <c r="M1414" s="64"/>
      <c r="N1414" s="64"/>
      <c r="O1414" s="64"/>
      <c r="P1414" s="64"/>
      <c r="Q1414" s="64"/>
      <c r="R1414" s="64"/>
      <c r="S1414" s="64"/>
    </row>
    <row r="1415" ht="12.75" customHeight="1">
      <c r="A1415" s="64"/>
      <c r="B1415" s="64"/>
      <c r="C1415" s="64"/>
      <c r="D1415" s="64"/>
      <c r="E1415" s="64"/>
      <c r="F1415" s="64"/>
      <c r="G1415" s="64"/>
      <c r="H1415" s="64"/>
      <c r="I1415" s="64"/>
      <c r="J1415" s="64"/>
      <c r="K1415" s="64"/>
      <c r="L1415" s="64"/>
      <c r="M1415" s="64"/>
      <c r="N1415" s="64"/>
      <c r="O1415" s="64"/>
      <c r="P1415" s="64"/>
      <c r="Q1415" s="64"/>
      <c r="R1415" s="64"/>
      <c r="S1415" s="64"/>
    </row>
    <row r="1416" ht="12.75" customHeight="1">
      <c r="A1416" s="64"/>
      <c r="B1416" s="64"/>
      <c r="C1416" s="64"/>
      <c r="D1416" s="64"/>
      <c r="E1416" s="64"/>
      <c r="F1416" s="64"/>
      <c r="G1416" s="64"/>
      <c r="H1416" s="64"/>
      <c r="I1416" s="64"/>
      <c r="J1416" s="64"/>
      <c r="K1416" s="64"/>
      <c r="L1416" s="64"/>
      <c r="M1416" s="64"/>
      <c r="N1416" s="64"/>
      <c r="O1416" s="64"/>
      <c r="P1416" s="64"/>
      <c r="Q1416" s="64"/>
      <c r="R1416" s="64"/>
      <c r="S1416" s="64"/>
    </row>
    <row r="1417" ht="12.75" customHeight="1">
      <c r="A1417" s="64"/>
      <c r="B1417" s="64"/>
      <c r="C1417" s="64"/>
      <c r="D1417" s="64"/>
      <c r="E1417" s="64"/>
      <c r="F1417" s="64"/>
      <c r="G1417" s="64"/>
      <c r="H1417" s="64"/>
      <c r="I1417" s="64"/>
      <c r="J1417" s="64"/>
      <c r="K1417" s="64"/>
      <c r="L1417" s="64"/>
      <c r="M1417" s="64"/>
      <c r="N1417" s="64"/>
      <c r="O1417" s="64"/>
      <c r="P1417" s="64"/>
      <c r="Q1417" s="64"/>
      <c r="R1417" s="64"/>
      <c r="S1417" s="64"/>
    </row>
    <row r="1418" ht="12.75" customHeight="1">
      <c r="A1418" s="64"/>
      <c r="B1418" s="64"/>
      <c r="C1418" s="64"/>
      <c r="D1418" s="64"/>
      <c r="E1418" s="64"/>
      <c r="F1418" s="64"/>
      <c r="G1418" s="64"/>
      <c r="H1418" s="64"/>
      <c r="I1418" s="64"/>
      <c r="J1418" s="64"/>
      <c r="K1418" s="64"/>
      <c r="L1418" s="64"/>
      <c r="M1418" s="64"/>
      <c r="N1418" s="64"/>
      <c r="O1418" s="64"/>
      <c r="P1418" s="64"/>
      <c r="Q1418" s="64"/>
      <c r="R1418" s="64"/>
      <c r="S1418" s="64"/>
    </row>
    <row r="1419" ht="12.75" customHeight="1">
      <c r="A1419" s="64"/>
      <c r="B1419" s="64"/>
      <c r="C1419" s="64"/>
      <c r="D1419" s="64"/>
      <c r="E1419" s="64"/>
      <c r="F1419" s="64"/>
      <c r="G1419" s="64"/>
      <c r="H1419" s="64"/>
      <c r="I1419" s="64"/>
      <c r="J1419" s="64"/>
      <c r="K1419" s="64"/>
      <c r="L1419" s="64"/>
      <c r="M1419" s="64"/>
      <c r="N1419" s="64"/>
      <c r="O1419" s="64"/>
      <c r="P1419" s="64"/>
      <c r="Q1419" s="64"/>
      <c r="R1419" s="64"/>
      <c r="S1419" s="64"/>
    </row>
    <row r="1420" ht="12.75" customHeight="1">
      <c r="A1420" s="64"/>
      <c r="B1420" s="64"/>
      <c r="C1420" s="64"/>
      <c r="D1420" s="64"/>
      <c r="E1420" s="64"/>
      <c r="F1420" s="64"/>
      <c r="G1420" s="64"/>
      <c r="H1420" s="64"/>
      <c r="I1420" s="64"/>
      <c r="J1420" s="64"/>
      <c r="K1420" s="64"/>
      <c r="L1420" s="64"/>
      <c r="M1420" s="64"/>
      <c r="N1420" s="64"/>
      <c r="O1420" s="64"/>
      <c r="P1420" s="64"/>
      <c r="Q1420" s="64"/>
      <c r="R1420" s="64"/>
      <c r="S1420" s="64"/>
    </row>
    <row r="1421" ht="12.75" customHeight="1">
      <c r="A1421" s="64"/>
      <c r="B1421" s="64"/>
      <c r="C1421" s="64"/>
      <c r="D1421" s="64"/>
      <c r="E1421" s="64"/>
      <c r="F1421" s="64"/>
      <c r="G1421" s="64"/>
      <c r="H1421" s="64"/>
      <c r="I1421" s="64"/>
      <c r="J1421" s="64"/>
      <c r="K1421" s="64"/>
      <c r="L1421" s="64"/>
      <c r="M1421" s="64"/>
      <c r="N1421" s="64"/>
      <c r="O1421" s="64"/>
      <c r="P1421" s="64"/>
      <c r="Q1421" s="64"/>
      <c r="R1421" s="64"/>
      <c r="S1421" s="64"/>
    </row>
    <row r="1422" ht="12.75" customHeight="1">
      <c r="A1422" s="64"/>
      <c r="B1422" s="64"/>
      <c r="C1422" s="64"/>
      <c r="D1422" s="64"/>
      <c r="E1422" s="64"/>
      <c r="F1422" s="64"/>
      <c r="G1422" s="64"/>
      <c r="H1422" s="64"/>
      <c r="I1422" s="64"/>
      <c r="J1422" s="64"/>
      <c r="K1422" s="64"/>
      <c r="L1422" s="64"/>
      <c r="M1422" s="64"/>
      <c r="N1422" s="64"/>
      <c r="O1422" s="64"/>
      <c r="P1422" s="64"/>
      <c r="Q1422" s="64"/>
      <c r="R1422" s="64"/>
      <c r="S1422" s="64"/>
    </row>
    <row r="1423" ht="12.75" customHeight="1">
      <c r="A1423" s="64"/>
      <c r="B1423" s="64"/>
      <c r="C1423" s="64"/>
      <c r="D1423" s="64"/>
      <c r="E1423" s="64"/>
      <c r="F1423" s="64"/>
      <c r="G1423" s="64"/>
      <c r="H1423" s="64"/>
      <c r="I1423" s="64"/>
      <c r="J1423" s="64"/>
      <c r="K1423" s="64"/>
      <c r="L1423" s="64"/>
      <c r="M1423" s="64"/>
      <c r="N1423" s="64"/>
      <c r="O1423" s="64"/>
      <c r="P1423" s="64"/>
      <c r="Q1423" s="64"/>
      <c r="R1423" s="64"/>
      <c r="S1423" s="64"/>
    </row>
    <row r="1424" ht="12.75" customHeight="1">
      <c r="A1424" s="64"/>
      <c r="B1424" s="64"/>
      <c r="C1424" s="64"/>
      <c r="D1424" s="64"/>
      <c r="E1424" s="64"/>
      <c r="F1424" s="64"/>
      <c r="G1424" s="64"/>
      <c r="H1424" s="64"/>
      <c r="I1424" s="64"/>
      <c r="J1424" s="64"/>
      <c r="K1424" s="64"/>
      <c r="L1424" s="64"/>
      <c r="M1424" s="64"/>
      <c r="N1424" s="64"/>
      <c r="O1424" s="64"/>
      <c r="P1424" s="64"/>
      <c r="Q1424" s="64"/>
      <c r="R1424" s="64"/>
      <c r="S1424" s="64"/>
    </row>
    <row r="1425" ht="12.75" customHeight="1">
      <c r="A1425" s="64"/>
      <c r="B1425" s="64"/>
      <c r="C1425" s="64"/>
      <c r="D1425" s="64"/>
      <c r="E1425" s="64"/>
      <c r="F1425" s="64"/>
      <c r="G1425" s="64"/>
      <c r="H1425" s="64"/>
      <c r="I1425" s="64"/>
      <c r="J1425" s="64"/>
      <c r="K1425" s="64"/>
      <c r="L1425" s="64"/>
      <c r="M1425" s="64"/>
      <c r="N1425" s="64"/>
      <c r="O1425" s="64"/>
      <c r="P1425" s="64"/>
      <c r="Q1425" s="64"/>
      <c r="R1425" s="64"/>
      <c r="S1425" s="64"/>
    </row>
    <row r="1426" ht="12.75" customHeight="1">
      <c r="A1426" s="64"/>
      <c r="B1426" s="64"/>
      <c r="C1426" s="64"/>
      <c r="D1426" s="64"/>
      <c r="E1426" s="64"/>
      <c r="F1426" s="64"/>
      <c r="G1426" s="64"/>
      <c r="H1426" s="64"/>
      <c r="I1426" s="64"/>
      <c r="J1426" s="64"/>
      <c r="K1426" s="64"/>
      <c r="L1426" s="64"/>
      <c r="M1426" s="64"/>
      <c r="N1426" s="64"/>
      <c r="O1426" s="64"/>
      <c r="P1426" s="64"/>
      <c r="Q1426" s="64"/>
      <c r="R1426" s="64"/>
      <c r="S1426" s="64"/>
    </row>
    <row r="1427" ht="12.75" customHeight="1">
      <c r="A1427" s="64"/>
      <c r="B1427" s="64"/>
      <c r="C1427" s="64"/>
      <c r="D1427" s="64"/>
      <c r="E1427" s="64"/>
      <c r="F1427" s="64"/>
      <c r="G1427" s="64"/>
      <c r="H1427" s="64"/>
      <c r="I1427" s="64"/>
      <c r="J1427" s="64"/>
      <c r="K1427" s="64"/>
      <c r="L1427" s="64"/>
      <c r="M1427" s="64"/>
      <c r="N1427" s="64"/>
      <c r="O1427" s="64"/>
      <c r="P1427" s="64"/>
      <c r="Q1427" s="64"/>
      <c r="R1427" s="64"/>
      <c r="S1427" s="64"/>
    </row>
    <row r="1428" ht="12.75" customHeight="1">
      <c r="A1428" s="64"/>
      <c r="B1428" s="64"/>
      <c r="C1428" s="64"/>
      <c r="D1428" s="64"/>
      <c r="E1428" s="64"/>
      <c r="F1428" s="64"/>
      <c r="G1428" s="64"/>
      <c r="H1428" s="64"/>
      <c r="I1428" s="64"/>
      <c r="J1428" s="64"/>
      <c r="K1428" s="64"/>
      <c r="L1428" s="64"/>
      <c r="M1428" s="64"/>
      <c r="N1428" s="64"/>
      <c r="O1428" s="64"/>
      <c r="P1428" s="64"/>
      <c r="Q1428" s="64"/>
      <c r="R1428" s="64"/>
      <c r="S1428" s="64"/>
    </row>
    <row r="1429" ht="12.75" customHeight="1">
      <c r="A1429" s="64"/>
      <c r="B1429" s="64"/>
      <c r="C1429" s="64"/>
      <c r="D1429" s="64"/>
      <c r="E1429" s="64"/>
      <c r="F1429" s="64"/>
      <c r="G1429" s="64"/>
      <c r="H1429" s="64"/>
      <c r="I1429" s="64"/>
      <c r="J1429" s="64"/>
      <c r="K1429" s="64"/>
      <c r="L1429" s="64"/>
      <c r="M1429" s="64"/>
      <c r="N1429" s="64"/>
      <c r="O1429" s="64"/>
      <c r="P1429" s="64"/>
      <c r="Q1429" s="64"/>
      <c r="R1429" s="64"/>
      <c r="S1429" s="64"/>
    </row>
    <row r="1430" ht="12.75" customHeight="1">
      <c r="A1430" s="64"/>
      <c r="B1430" s="64"/>
      <c r="C1430" s="64"/>
      <c r="D1430" s="64"/>
      <c r="E1430" s="64"/>
      <c r="F1430" s="64"/>
      <c r="G1430" s="64"/>
      <c r="H1430" s="64"/>
      <c r="I1430" s="64"/>
      <c r="J1430" s="64"/>
      <c r="K1430" s="64"/>
      <c r="L1430" s="64"/>
      <c r="M1430" s="64"/>
      <c r="N1430" s="64"/>
      <c r="O1430" s="64"/>
      <c r="P1430" s="64"/>
      <c r="Q1430" s="64"/>
      <c r="R1430" s="64"/>
      <c r="S1430" s="64"/>
    </row>
    <row r="1431" ht="12.75" customHeight="1">
      <c r="A1431" s="64"/>
      <c r="B1431" s="64"/>
      <c r="C1431" s="64"/>
      <c r="D1431" s="64"/>
      <c r="E1431" s="64"/>
      <c r="F1431" s="64"/>
      <c r="G1431" s="64"/>
      <c r="H1431" s="64"/>
      <c r="I1431" s="64"/>
      <c r="J1431" s="64"/>
      <c r="K1431" s="64"/>
      <c r="L1431" s="64"/>
      <c r="M1431" s="64"/>
      <c r="N1431" s="64"/>
      <c r="O1431" s="64"/>
      <c r="P1431" s="64"/>
      <c r="Q1431" s="64"/>
      <c r="R1431" s="64"/>
      <c r="S1431" s="64"/>
    </row>
    <row r="1432" ht="12.75" customHeight="1">
      <c r="A1432" s="64"/>
      <c r="B1432" s="64"/>
      <c r="C1432" s="64"/>
      <c r="D1432" s="64"/>
      <c r="E1432" s="64"/>
      <c r="F1432" s="64"/>
      <c r="G1432" s="64"/>
      <c r="H1432" s="64"/>
      <c r="I1432" s="64"/>
      <c r="J1432" s="64"/>
      <c r="K1432" s="64"/>
      <c r="L1432" s="64"/>
      <c r="M1432" s="64"/>
      <c r="N1432" s="64"/>
      <c r="O1432" s="64"/>
      <c r="P1432" s="64"/>
      <c r="Q1432" s="64"/>
      <c r="R1432" s="64"/>
      <c r="S1432" s="64"/>
    </row>
    <row r="1433" ht="12.75" customHeight="1">
      <c r="A1433" s="64"/>
      <c r="B1433" s="64"/>
      <c r="C1433" s="64"/>
      <c r="D1433" s="64"/>
      <c r="E1433" s="64"/>
      <c r="F1433" s="64"/>
      <c r="G1433" s="64"/>
      <c r="H1433" s="64"/>
      <c r="I1433" s="64"/>
      <c r="J1433" s="64"/>
      <c r="K1433" s="64"/>
      <c r="L1433" s="64"/>
      <c r="M1433" s="64"/>
      <c r="N1433" s="64"/>
      <c r="O1433" s="64"/>
      <c r="P1433" s="64"/>
      <c r="Q1433" s="64"/>
      <c r="R1433" s="64"/>
      <c r="S1433" s="64"/>
    </row>
    <row r="1434" ht="12.75" customHeight="1">
      <c r="A1434" s="64"/>
      <c r="B1434" s="64"/>
      <c r="C1434" s="64"/>
      <c r="D1434" s="64"/>
      <c r="E1434" s="64"/>
      <c r="F1434" s="64"/>
      <c r="G1434" s="64"/>
      <c r="H1434" s="64"/>
      <c r="I1434" s="64"/>
      <c r="J1434" s="64"/>
      <c r="K1434" s="64"/>
      <c r="L1434" s="64"/>
      <c r="M1434" s="64"/>
      <c r="N1434" s="64"/>
      <c r="O1434" s="64"/>
      <c r="P1434" s="64"/>
      <c r="Q1434" s="64"/>
      <c r="R1434" s="64"/>
      <c r="S1434" s="64"/>
    </row>
    <row r="1435" ht="12.75" customHeight="1">
      <c r="A1435" s="64"/>
      <c r="B1435" s="64"/>
      <c r="C1435" s="64"/>
      <c r="D1435" s="64"/>
      <c r="E1435" s="64"/>
      <c r="F1435" s="64"/>
      <c r="G1435" s="64"/>
      <c r="H1435" s="64"/>
      <c r="I1435" s="64"/>
      <c r="J1435" s="64"/>
      <c r="K1435" s="64"/>
      <c r="L1435" s="64"/>
      <c r="M1435" s="64"/>
      <c r="N1435" s="64"/>
      <c r="O1435" s="64"/>
      <c r="P1435" s="64"/>
      <c r="Q1435" s="64"/>
      <c r="R1435" s="64"/>
      <c r="S1435" s="64"/>
    </row>
    <row r="1436" ht="12.75" customHeight="1">
      <c r="A1436" s="64"/>
      <c r="B1436" s="64"/>
      <c r="C1436" s="64"/>
      <c r="D1436" s="64"/>
      <c r="E1436" s="64"/>
      <c r="F1436" s="64"/>
      <c r="G1436" s="64"/>
      <c r="H1436" s="64"/>
      <c r="I1436" s="64"/>
      <c r="J1436" s="64"/>
      <c r="K1436" s="64"/>
      <c r="L1436" s="64"/>
      <c r="M1436" s="64"/>
      <c r="N1436" s="64"/>
      <c r="O1436" s="64"/>
      <c r="P1436" s="64"/>
      <c r="Q1436" s="64"/>
      <c r="R1436" s="64"/>
      <c r="S1436" s="64"/>
    </row>
    <row r="1437" ht="12.75" customHeight="1">
      <c r="A1437" s="64"/>
      <c r="B1437" s="64"/>
      <c r="C1437" s="64"/>
      <c r="D1437" s="64"/>
      <c r="E1437" s="64"/>
      <c r="F1437" s="64"/>
      <c r="G1437" s="64"/>
      <c r="H1437" s="64"/>
      <c r="I1437" s="64"/>
      <c r="J1437" s="64"/>
      <c r="K1437" s="64"/>
      <c r="L1437" s="64"/>
      <c r="M1437" s="64"/>
      <c r="N1437" s="64"/>
      <c r="O1437" s="64"/>
      <c r="P1437" s="64"/>
      <c r="Q1437" s="64"/>
      <c r="R1437" s="64"/>
      <c r="S1437" s="64"/>
    </row>
    <row r="1438" ht="12.75" customHeight="1">
      <c r="A1438" s="64"/>
      <c r="B1438" s="64"/>
      <c r="C1438" s="64"/>
      <c r="D1438" s="64"/>
      <c r="E1438" s="64"/>
      <c r="F1438" s="64"/>
      <c r="G1438" s="64"/>
      <c r="H1438" s="64"/>
      <c r="I1438" s="64"/>
      <c r="J1438" s="64"/>
      <c r="K1438" s="64"/>
      <c r="L1438" s="64"/>
      <c r="M1438" s="64"/>
      <c r="N1438" s="64"/>
      <c r="O1438" s="64"/>
      <c r="P1438" s="64"/>
      <c r="Q1438" s="64"/>
      <c r="R1438" s="64"/>
      <c r="S1438" s="64"/>
    </row>
    <row r="1439" ht="12.75" customHeight="1">
      <c r="A1439" s="64"/>
      <c r="B1439" s="64"/>
      <c r="C1439" s="64"/>
      <c r="D1439" s="64"/>
      <c r="E1439" s="64"/>
      <c r="F1439" s="64"/>
      <c r="G1439" s="64"/>
      <c r="H1439" s="64"/>
      <c r="I1439" s="64"/>
      <c r="J1439" s="64"/>
      <c r="K1439" s="64"/>
      <c r="L1439" s="64"/>
      <c r="M1439" s="64"/>
      <c r="N1439" s="64"/>
      <c r="O1439" s="64"/>
      <c r="P1439" s="64"/>
      <c r="Q1439" s="64"/>
      <c r="R1439" s="64"/>
      <c r="S1439" s="64"/>
    </row>
    <row r="1440" ht="12.75" customHeight="1">
      <c r="A1440" s="64"/>
      <c r="B1440" s="64"/>
      <c r="C1440" s="64"/>
      <c r="D1440" s="64"/>
      <c r="E1440" s="64"/>
      <c r="F1440" s="64"/>
      <c r="G1440" s="64"/>
      <c r="H1440" s="64"/>
      <c r="I1440" s="64"/>
      <c r="J1440" s="64"/>
      <c r="K1440" s="64"/>
      <c r="L1440" s="64"/>
      <c r="M1440" s="64"/>
      <c r="N1440" s="64"/>
      <c r="O1440" s="64"/>
      <c r="P1440" s="64"/>
      <c r="Q1440" s="64"/>
      <c r="R1440" s="64"/>
      <c r="S1440" s="64"/>
    </row>
    <row r="1441" ht="12.75" customHeight="1">
      <c r="A1441" s="64"/>
      <c r="B1441" s="64"/>
      <c r="C1441" s="64"/>
      <c r="D1441" s="64"/>
      <c r="E1441" s="64"/>
      <c r="F1441" s="64"/>
      <c r="G1441" s="64"/>
      <c r="H1441" s="64"/>
      <c r="I1441" s="64"/>
      <c r="J1441" s="64"/>
      <c r="K1441" s="64"/>
      <c r="L1441" s="64"/>
      <c r="M1441" s="64"/>
      <c r="N1441" s="64"/>
      <c r="O1441" s="64"/>
      <c r="P1441" s="64"/>
      <c r="Q1441" s="64"/>
      <c r="R1441" s="64"/>
      <c r="S1441" s="64"/>
    </row>
    <row r="1442" ht="12.75" customHeight="1">
      <c r="A1442" s="64"/>
      <c r="B1442" s="64"/>
      <c r="C1442" s="64"/>
      <c r="D1442" s="64"/>
      <c r="E1442" s="64"/>
      <c r="F1442" s="64"/>
      <c r="G1442" s="64"/>
      <c r="H1442" s="64"/>
      <c r="I1442" s="64"/>
      <c r="J1442" s="64"/>
      <c r="K1442" s="64"/>
      <c r="L1442" s="64"/>
      <c r="M1442" s="64"/>
      <c r="N1442" s="64"/>
      <c r="O1442" s="64"/>
      <c r="P1442" s="64"/>
      <c r="Q1442" s="64"/>
      <c r="R1442" s="64"/>
      <c r="S1442" s="64"/>
    </row>
    <row r="1443" ht="12.75" customHeight="1">
      <c r="I1443" s="76"/>
      <c r="J1443" s="76"/>
    </row>
    <row r="1444" ht="12.75" customHeight="1">
      <c r="I1444" s="76"/>
      <c r="J1444" s="76"/>
    </row>
    <row r="1445" ht="12.75" customHeight="1">
      <c r="I1445" s="76"/>
      <c r="J1445" s="76"/>
    </row>
    <row r="1446" ht="12.75" customHeight="1">
      <c r="I1446" s="76"/>
      <c r="J1446" s="76"/>
    </row>
    <row r="1447" ht="12.75" customHeight="1">
      <c r="I1447" s="76"/>
      <c r="J1447" s="76"/>
    </row>
    <row r="1448" ht="12.75" customHeight="1">
      <c r="I1448" s="76"/>
      <c r="J1448" s="76"/>
    </row>
    <row r="1449" ht="12.75" customHeight="1">
      <c r="I1449" s="76"/>
      <c r="J1449" s="76"/>
    </row>
    <row r="1450" ht="12.75" customHeight="1">
      <c r="I1450" s="76"/>
      <c r="J1450" s="76"/>
    </row>
    <row r="1451" ht="12.75" customHeight="1">
      <c r="I1451" s="76"/>
      <c r="J1451" s="76"/>
    </row>
    <row r="1452" ht="12.75" customHeight="1">
      <c r="I1452" s="76"/>
      <c r="J1452" s="76"/>
    </row>
    <row r="1453" ht="12.75" customHeight="1">
      <c r="I1453" s="76"/>
      <c r="J1453" s="76"/>
    </row>
    <row r="1454" ht="12.75" customHeight="1">
      <c r="I1454" s="76"/>
      <c r="J1454" s="76"/>
    </row>
    <row r="1455" ht="12.75" customHeight="1">
      <c r="I1455" s="76"/>
      <c r="J1455" s="76"/>
    </row>
    <row r="1456" ht="12.75" customHeight="1">
      <c r="I1456" s="76"/>
      <c r="J1456" s="76"/>
    </row>
    <row r="1457" ht="12.75" customHeight="1">
      <c r="I1457" s="76"/>
      <c r="J1457" s="76"/>
    </row>
    <row r="1458" ht="12.75" customHeight="1">
      <c r="I1458" s="76"/>
      <c r="J1458" s="76"/>
    </row>
    <row r="1459" ht="12.75" customHeight="1">
      <c r="I1459" s="76"/>
      <c r="J1459" s="76"/>
    </row>
    <row r="1460" ht="12.75" customHeight="1">
      <c r="I1460" s="76"/>
      <c r="J1460" s="76"/>
    </row>
    <row r="1461" ht="12.75" customHeight="1">
      <c r="I1461" s="76"/>
      <c r="J1461" s="76"/>
    </row>
    <row r="1462" ht="12.75" customHeight="1">
      <c r="I1462" s="76"/>
      <c r="J1462" s="76"/>
    </row>
    <row r="1463" ht="12.75" customHeight="1">
      <c r="I1463" s="76"/>
      <c r="J1463" s="76"/>
    </row>
  </sheetData>
  <printOptions/>
  <pageMargins bottom="0.25" footer="0.0" header="0.0" left="0.46" right="0.25" top="0.27"/>
  <pageSetup orientation="portrait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Right="0"/>
    <pageSetUpPr/>
  </sheetPr>
  <sheetViews>
    <sheetView workbookViewId="0"/>
  </sheetViews>
  <sheetFormatPr customHeight="1" defaultColWidth="14.43" defaultRowHeight="15.0"/>
  <cols>
    <col customWidth="1" min="1" max="1" width="15.0"/>
    <col customWidth="1" min="2" max="2" width="9.14"/>
    <col customWidth="1" min="3" max="3" width="13.43"/>
    <col customWidth="1" min="4" max="4" width="16.86"/>
    <col customWidth="1" min="5" max="5" width="14.14"/>
    <col customWidth="1" min="6" max="6" width="9.14"/>
    <col customWidth="1" min="7" max="7" width="11.43"/>
    <col customWidth="1" min="8" max="10" width="9.14"/>
    <col customWidth="1" min="11" max="11" width="7.14"/>
    <col customWidth="1" min="12" max="12" width="5.14"/>
    <col customWidth="1" min="13" max="13" width="9.14"/>
    <col customWidth="1" min="14" max="14" width="13.14"/>
    <col customWidth="1" min="15" max="15" width="15.57"/>
    <col customWidth="1" min="16" max="26" width="9.14"/>
  </cols>
  <sheetData>
    <row r="1" ht="12.75" customHeight="1">
      <c r="A1" s="92" t="s">
        <v>5949</v>
      </c>
      <c r="B1" s="86" t="s">
        <v>5950</v>
      </c>
      <c r="C1" s="86" t="s">
        <v>5951</v>
      </c>
      <c r="D1" s="86" t="s">
        <v>5952</v>
      </c>
      <c r="E1" s="86" t="s">
        <v>5953</v>
      </c>
      <c r="F1" s="86" t="s">
        <v>5954</v>
      </c>
      <c r="G1" s="86" t="s">
        <v>5955</v>
      </c>
      <c r="H1" s="86" t="s">
        <v>5956</v>
      </c>
      <c r="I1" s="86" t="s">
        <v>5957</v>
      </c>
      <c r="J1" s="86"/>
      <c r="K1" s="86"/>
      <c r="L1" s="86"/>
      <c r="M1" s="86"/>
      <c r="N1" s="86" t="s">
        <v>5958</v>
      </c>
      <c r="O1" s="86" t="s">
        <v>5959</v>
      </c>
      <c r="P1" s="93"/>
      <c r="Q1" s="93"/>
      <c r="R1" s="93"/>
      <c r="S1" s="93"/>
      <c r="T1" s="93"/>
      <c r="U1" s="93"/>
      <c r="V1" s="93"/>
      <c r="W1" s="93"/>
      <c r="X1" s="93"/>
      <c r="Y1" s="93"/>
      <c r="Z1" s="93"/>
    </row>
    <row r="2" ht="12.75" customHeight="1">
      <c r="A2" s="92"/>
      <c r="B2" s="86"/>
      <c r="C2" s="86"/>
      <c r="D2" s="86"/>
      <c r="E2" s="86" t="s">
        <v>5960</v>
      </c>
      <c r="F2" s="94">
        <f t="shared" ref="F2:G2" si="1">AVERAGE(F6:F970)</f>
        <v>77.70020747</v>
      </c>
      <c r="G2" s="94">
        <f t="shared" si="1"/>
        <v>5238.61658</v>
      </c>
      <c r="H2" s="86"/>
      <c r="I2" s="86"/>
      <c r="J2" s="86"/>
      <c r="K2" s="86"/>
      <c r="L2" s="86"/>
      <c r="M2" s="86"/>
      <c r="N2" s="86"/>
      <c r="O2" s="86"/>
      <c r="P2" s="93"/>
      <c r="Q2" s="93"/>
      <c r="R2" s="93"/>
      <c r="S2" s="93"/>
      <c r="T2" s="93"/>
      <c r="U2" s="93"/>
      <c r="V2" s="93"/>
      <c r="W2" s="93"/>
      <c r="X2" s="93"/>
      <c r="Y2" s="93"/>
      <c r="Z2" s="93"/>
    </row>
    <row r="3" ht="12.75" customHeight="1">
      <c r="A3" s="92"/>
      <c r="B3" s="86"/>
      <c r="C3" s="86"/>
      <c r="D3" s="86"/>
      <c r="E3" s="86" t="s">
        <v>5961</v>
      </c>
      <c r="F3" s="94">
        <f t="shared" ref="F3:G3" si="2">STDEV(F6:F970)</f>
        <v>5.108008897</v>
      </c>
      <c r="G3" s="94">
        <f t="shared" si="2"/>
        <v>1148.679053</v>
      </c>
      <c r="H3" s="86"/>
      <c r="I3" s="86"/>
      <c r="J3" s="86"/>
      <c r="K3" s="86"/>
      <c r="L3" s="86"/>
      <c r="M3" s="86"/>
      <c r="N3" s="86"/>
      <c r="O3" s="86"/>
      <c r="P3" s="93"/>
      <c r="Q3" s="93"/>
      <c r="R3" s="93"/>
      <c r="S3" s="93"/>
      <c r="T3" s="93"/>
      <c r="U3" s="93"/>
      <c r="V3" s="93"/>
      <c r="W3" s="93"/>
      <c r="X3" s="93"/>
      <c r="Y3" s="93"/>
      <c r="Z3" s="93"/>
    </row>
    <row r="4" ht="12.75" customHeight="1">
      <c r="A4" s="62"/>
      <c r="B4" s="62"/>
      <c r="C4" s="62"/>
      <c r="D4" s="62"/>
      <c r="E4" s="62" t="s">
        <v>1459</v>
      </c>
      <c r="F4" s="94">
        <f t="shared" ref="F4:G4" si="3">MAX(F6:F970)</f>
        <v>100</v>
      </c>
      <c r="G4" s="94">
        <f t="shared" si="3"/>
        <v>13300</v>
      </c>
      <c r="H4" s="62"/>
      <c r="I4" s="62"/>
      <c r="J4" s="62"/>
      <c r="K4" s="62"/>
      <c r="L4" s="62"/>
      <c r="M4" s="62"/>
      <c r="N4" s="62"/>
      <c r="O4" s="62"/>
      <c r="P4" s="64"/>
      <c r="Q4" s="64"/>
      <c r="R4" s="64"/>
      <c r="S4" s="64"/>
      <c r="T4" s="64"/>
      <c r="U4" s="64"/>
      <c r="V4" s="64"/>
      <c r="W4" s="64"/>
      <c r="X4" s="64"/>
      <c r="Y4" s="64"/>
      <c r="Z4" s="64"/>
    </row>
    <row r="5" ht="12.75" customHeight="1">
      <c r="A5" s="62"/>
      <c r="B5" s="62"/>
      <c r="C5" s="62"/>
      <c r="D5" s="62"/>
      <c r="E5" s="62" t="s">
        <v>1458</v>
      </c>
      <c r="F5" s="94">
        <f t="shared" ref="F5:G5" si="4">MIN(F7:F970)</f>
        <v>50</v>
      </c>
      <c r="G5" s="94">
        <f t="shared" si="4"/>
        <v>1000</v>
      </c>
      <c r="H5" s="62"/>
      <c r="I5" s="62"/>
      <c r="J5" s="62"/>
      <c r="K5" s="62"/>
      <c r="L5" s="62"/>
      <c r="M5" s="62"/>
      <c r="N5" s="62"/>
      <c r="O5" s="62"/>
      <c r="P5" s="64"/>
      <c r="Q5" s="64"/>
      <c r="R5" s="64"/>
      <c r="S5" s="64"/>
      <c r="T5" s="64"/>
      <c r="U5" s="64"/>
      <c r="V5" s="64"/>
      <c r="W5" s="64"/>
      <c r="X5" s="64"/>
      <c r="Y5" s="64"/>
      <c r="Z5" s="64"/>
    </row>
    <row r="6" ht="12.75" customHeight="1">
      <c r="A6" s="95">
        <v>40664.34375</v>
      </c>
      <c r="B6" s="66">
        <v>3.0</v>
      </c>
      <c r="C6" s="64" t="s">
        <v>19</v>
      </c>
      <c r="D6" s="64" t="s">
        <v>8</v>
      </c>
      <c r="E6" s="64" t="s">
        <v>67</v>
      </c>
      <c r="F6" s="66">
        <v>83.0</v>
      </c>
      <c r="G6" s="66">
        <v>6400.0</v>
      </c>
      <c r="H6" s="64" t="s">
        <v>23</v>
      </c>
      <c r="I6" s="64" t="s">
        <v>5962</v>
      </c>
      <c r="J6" s="64"/>
      <c r="K6" s="64"/>
      <c r="L6" s="64"/>
      <c r="M6" s="64"/>
      <c r="N6" s="64" t="s">
        <v>5963</v>
      </c>
      <c r="O6" s="64" t="s">
        <v>5964</v>
      </c>
      <c r="P6" s="64"/>
      <c r="Q6" s="64"/>
      <c r="R6" s="64"/>
      <c r="S6" s="64"/>
      <c r="T6" s="64"/>
      <c r="U6" s="64"/>
      <c r="V6" s="64"/>
      <c r="W6" s="64"/>
      <c r="X6" s="64"/>
      <c r="Y6" s="64"/>
      <c r="Z6" s="64"/>
    </row>
    <row r="7" ht="12.75" customHeight="1">
      <c r="A7" s="95">
        <v>40664.395833333336</v>
      </c>
      <c r="B7" s="66">
        <v>2248.0</v>
      </c>
      <c r="C7" s="64" t="s">
        <v>19</v>
      </c>
      <c r="D7" s="64" t="s">
        <v>8</v>
      </c>
      <c r="E7" s="64" t="s">
        <v>70</v>
      </c>
      <c r="F7" s="66">
        <v>68.0</v>
      </c>
      <c r="G7" s="66">
        <v>3150.0</v>
      </c>
      <c r="H7" s="64" t="s">
        <v>23</v>
      </c>
      <c r="I7" s="64" t="s">
        <v>5962</v>
      </c>
      <c r="J7" s="64"/>
      <c r="K7" s="64"/>
      <c r="L7" s="64"/>
      <c r="M7" s="64"/>
      <c r="N7" s="64" t="s">
        <v>5963</v>
      </c>
      <c r="O7" s="64" t="s">
        <v>5965</v>
      </c>
      <c r="P7" s="64"/>
      <c r="Q7" s="64"/>
      <c r="R7" s="64"/>
      <c r="S7" s="64"/>
      <c r="T7" s="64"/>
      <c r="U7" s="64"/>
      <c r="V7" s="64"/>
      <c r="W7" s="64"/>
      <c r="X7" s="64"/>
      <c r="Y7" s="64"/>
      <c r="Z7" s="64"/>
    </row>
    <row r="8" ht="12.75" customHeight="1">
      <c r="A8" s="95">
        <v>40664.427083333336</v>
      </c>
      <c r="B8" s="66">
        <v>2242.0</v>
      </c>
      <c r="C8" s="64" t="s">
        <v>19</v>
      </c>
      <c r="D8" s="64" t="s">
        <v>819</v>
      </c>
      <c r="E8" s="64" t="s">
        <v>62</v>
      </c>
      <c r="F8" s="66">
        <v>82.0</v>
      </c>
      <c r="G8" s="66">
        <v>5650.0</v>
      </c>
      <c r="H8" s="64" t="s">
        <v>23</v>
      </c>
      <c r="I8" s="64" t="s">
        <v>5962</v>
      </c>
      <c r="J8" s="64"/>
      <c r="K8" s="64"/>
      <c r="L8" s="64"/>
      <c r="M8" s="64"/>
      <c r="N8" s="64" t="s">
        <v>5963</v>
      </c>
      <c r="O8" s="64" t="s">
        <v>5966</v>
      </c>
      <c r="P8" s="64"/>
      <c r="Q8" s="64"/>
      <c r="R8" s="64"/>
      <c r="S8" s="64"/>
      <c r="T8" s="64"/>
      <c r="U8" s="64"/>
      <c r="V8" s="64"/>
      <c r="W8" s="64"/>
      <c r="X8" s="64"/>
      <c r="Y8" s="64"/>
      <c r="Z8" s="64"/>
    </row>
    <row r="9" ht="12.75" customHeight="1">
      <c r="A9" s="95">
        <v>40664.4375</v>
      </c>
      <c r="B9" s="66">
        <v>2243.0</v>
      </c>
      <c r="C9" s="64" t="s">
        <v>19</v>
      </c>
      <c r="D9" s="64" t="s">
        <v>8</v>
      </c>
      <c r="E9" s="64" t="s">
        <v>69</v>
      </c>
      <c r="F9" s="66">
        <v>81.0</v>
      </c>
      <c r="G9" s="66">
        <v>5750.0</v>
      </c>
      <c r="H9" s="64" t="s">
        <v>23</v>
      </c>
      <c r="I9" s="64" t="s">
        <v>5962</v>
      </c>
      <c r="J9" s="64"/>
      <c r="K9" s="64"/>
      <c r="L9" s="64"/>
      <c r="M9" s="64"/>
      <c r="N9" s="64" t="s">
        <v>5963</v>
      </c>
      <c r="O9" s="64" t="s">
        <v>5967</v>
      </c>
      <c r="P9" s="64"/>
      <c r="Q9" s="64"/>
      <c r="R9" s="64"/>
      <c r="S9" s="64"/>
      <c r="T9" s="64"/>
      <c r="U9" s="64"/>
      <c r="V9" s="64"/>
      <c r="W9" s="64"/>
      <c r="X9" s="64"/>
      <c r="Y9" s="64"/>
      <c r="Z9" s="64"/>
    </row>
    <row r="10" ht="12.75" customHeight="1">
      <c r="A10" s="95">
        <v>40664.458333333336</v>
      </c>
      <c r="B10" s="66">
        <v>2244.0</v>
      </c>
      <c r="C10" s="64" t="s">
        <v>19</v>
      </c>
      <c r="D10" s="64" t="s">
        <v>8</v>
      </c>
      <c r="E10" s="64" t="s">
        <v>67</v>
      </c>
      <c r="F10" s="66">
        <v>78.0</v>
      </c>
      <c r="G10" s="66">
        <v>5350.0</v>
      </c>
      <c r="H10" s="64" t="s">
        <v>23</v>
      </c>
      <c r="I10" s="64" t="s">
        <v>5962</v>
      </c>
      <c r="J10" s="64"/>
      <c r="K10" s="64"/>
      <c r="L10" s="64"/>
      <c r="M10" s="64"/>
      <c r="N10" s="64" t="s">
        <v>5963</v>
      </c>
      <c r="O10" s="64" t="s">
        <v>5968</v>
      </c>
      <c r="P10" s="64"/>
      <c r="Q10" s="64"/>
      <c r="R10" s="64"/>
      <c r="S10" s="64"/>
      <c r="T10" s="64"/>
      <c r="U10" s="64"/>
      <c r="V10" s="64"/>
      <c r="W10" s="64"/>
      <c r="X10" s="64"/>
      <c r="Y10" s="64"/>
      <c r="Z10" s="64"/>
    </row>
    <row r="11" ht="12.75" customHeight="1">
      <c r="A11" s="95">
        <v>40664.5</v>
      </c>
      <c r="B11" s="66">
        <v>2246.0</v>
      </c>
      <c r="C11" s="64" t="s">
        <v>19</v>
      </c>
      <c r="D11" s="64" t="s">
        <v>819</v>
      </c>
      <c r="E11" s="64" t="s">
        <v>1170</v>
      </c>
      <c r="F11" s="66">
        <v>82.0</v>
      </c>
      <c r="G11" s="66">
        <v>5800.0</v>
      </c>
      <c r="H11" s="64" t="s">
        <v>23</v>
      </c>
      <c r="I11" s="64" t="s">
        <v>5962</v>
      </c>
      <c r="J11" s="64"/>
      <c r="K11" s="64"/>
      <c r="L11" s="64"/>
      <c r="M11" s="64"/>
      <c r="N11" s="64" t="s">
        <v>5969</v>
      </c>
      <c r="O11" s="64" t="s">
        <v>5970</v>
      </c>
      <c r="P11" s="64"/>
      <c r="Q11" s="64"/>
      <c r="R11" s="64"/>
      <c r="S11" s="64"/>
      <c r="T11" s="64"/>
      <c r="U11" s="64"/>
      <c r="V11" s="64"/>
      <c r="W11" s="64"/>
      <c r="X11" s="64"/>
      <c r="Y11" s="64"/>
      <c r="Z11" s="64"/>
    </row>
    <row r="12" ht="12.75" customHeight="1">
      <c r="A12" s="95">
        <v>40664.50347222222</v>
      </c>
      <c r="B12" s="66">
        <v>2247.0</v>
      </c>
      <c r="C12" s="64" t="s">
        <v>19</v>
      </c>
      <c r="D12" s="64" t="s">
        <v>8</v>
      </c>
      <c r="E12" s="64" t="s">
        <v>66</v>
      </c>
      <c r="F12" s="66">
        <v>77.0</v>
      </c>
      <c r="G12" s="66">
        <v>4850.0</v>
      </c>
      <c r="H12" s="64" t="s">
        <v>23</v>
      </c>
      <c r="I12" s="64" t="s">
        <v>5971</v>
      </c>
      <c r="J12" s="64"/>
      <c r="K12" s="64"/>
      <c r="L12" s="64"/>
      <c r="M12" s="64"/>
      <c r="N12" s="64" t="s">
        <v>5963</v>
      </c>
      <c r="O12" s="64" t="s">
        <v>5972</v>
      </c>
      <c r="P12" s="64"/>
      <c r="Q12" s="64"/>
      <c r="R12" s="64"/>
      <c r="S12" s="64"/>
      <c r="T12" s="64"/>
      <c r="U12" s="64"/>
      <c r="V12" s="64"/>
      <c r="W12" s="64"/>
      <c r="X12" s="64"/>
      <c r="Y12" s="64"/>
      <c r="Z12" s="64"/>
    </row>
    <row r="13" ht="12.75" customHeight="1">
      <c r="A13" s="95">
        <v>40664.520833333336</v>
      </c>
      <c r="B13" s="66">
        <v>2245.0</v>
      </c>
      <c r="C13" s="64" t="s">
        <v>19</v>
      </c>
      <c r="D13" s="64" t="s">
        <v>8</v>
      </c>
      <c r="E13" s="64" t="s">
        <v>68</v>
      </c>
      <c r="F13" s="66">
        <v>81.0</v>
      </c>
      <c r="G13" s="66">
        <v>5950.0</v>
      </c>
      <c r="H13" s="64" t="s">
        <v>23</v>
      </c>
      <c r="I13" s="64" t="s">
        <v>5962</v>
      </c>
      <c r="J13" s="64"/>
      <c r="K13" s="64"/>
      <c r="L13" s="64"/>
      <c r="M13" s="64"/>
      <c r="N13" s="64" t="s">
        <v>5973</v>
      </c>
      <c r="O13" s="64" t="s">
        <v>5973</v>
      </c>
      <c r="P13" s="64"/>
      <c r="Q13" s="64"/>
      <c r="R13" s="64"/>
      <c r="S13" s="64"/>
      <c r="T13" s="64"/>
      <c r="U13" s="64"/>
      <c r="V13" s="64"/>
      <c r="W13" s="64"/>
      <c r="X13" s="64"/>
      <c r="Y13" s="64"/>
      <c r="Z13" s="64"/>
    </row>
    <row r="14" ht="12.75" customHeight="1">
      <c r="A14" s="95">
        <v>40664.6875</v>
      </c>
      <c r="B14" s="66">
        <v>2249.0</v>
      </c>
      <c r="C14" s="64" t="s">
        <v>19</v>
      </c>
      <c r="D14" s="64" t="s">
        <v>819</v>
      </c>
      <c r="E14" s="64" t="s">
        <v>34</v>
      </c>
      <c r="F14" s="66">
        <v>78.0</v>
      </c>
      <c r="G14" s="66">
        <v>5400.0</v>
      </c>
      <c r="H14" s="64" t="s">
        <v>23</v>
      </c>
      <c r="I14" s="64" t="s">
        <v>5962</v>
      </c>
      <c r="J14" s="64"/>
      <c r="K14" s="64"/>
      <c r="L14" s="64"/>
      <c r="M14" s="64"/>
      <c r="N14" s="64" t="s">
        <v>5963</v>
      </c>
      <c r="O14" s="64" t="s">
        <v>5974</v>
      </c>
      <c r="P14" s="64"/>
      <c r="Q14" s="64"/>
      <c r="R14" s="64"/>
      <c r="S14" s="64"/>
      <c r="T14" s="64"/>
      <c r="U14" s="64"/>
      <c r="V14" s="64"/>
      <c r="W14" s="64"/>
      <c r="X14" s="64"/>
      <c r="Y14" s="64"/>
      <c r="Z14" s="64"/>
    </row>
    <row r="15" ht="12.75" customHeight="1">
      <c r="A15" s="95">
        <v>40664.6875</v>
      </c>
      <c r="B15" s="66">
        <v>2251.0</v>
      </c>
      <c r="C15" s="64" t="s">
        <v>19</v>
      </c>
      <c r="D15" s="64" t="s">
        <v>819</v>
      </c>
      <c r="E15" s="64" t="s">
        <v>62</v>
      </c>
      <c r="F15" s="66">
        <v>80.0</v>
      </c>
      <c r="G15" s="66">
        <v>5650.0</v>
      </c>
      <c r="H15" s="64" t="s">
        <v>23</v>
      </c>
      <c r="I15" s="64" t="s">
        <v>5962</v>
      </c>
      <c r="J15" s="64"/>
      <c r="K15" s="64"/>
      <c r="L15" s="64"/>
      <c r="M15" s="64"/>
      <c r="N15" s="64" t="s">
        <v>5963</v>
      </c>
      <c r="O15" s="64" t="s">
        <v>5975</v>
      </c>
      <c r="P15" s="64"/>
      <c r="Q15" s="64"/>
      <c r="R15" s="64"/>
      <c r="S15" s="64"/>
      <c r="T15" s="64"/>
      <c r="U15" s="64"/>
      <c r="V15" s="64"/>
      <c r="W15" s="64"/>
      <c r="X15" s="64"/>
      <c r="Y15" s="64"/>
      <c r="Z15" s="64"/>
    </row>
    <row r="16" ht="12.75" customHeight="1">
      <c r="A16" s="95">
        <v>40664.708333333336</v>
      </c>
      <c r="B16" s="66">
        <v>2250.0</v>
      </c>
      <c r="C16" s="64" t="s">
        <v>19</v>
      </c>
      <c r="D16" s="64" t="s">
        <v>819</v>
      </c>
      <c r="E16" s="64" t="s">
        <v>3633</v>
      </c>
      <c r="F16" s="66">
        <v>77.0</v>
      </c>
      <c r="G16" s="66">
        <v>4650.0</v>
      </c>
      <c r="H16" s="64" t="s">
        <v>23</v>
      </c>
      <c r="I16" s="64" t="s">
        <v>5962</v>
      </c>
      <c r="J16" s="64"/>
      <c r="K16" s="64"/>
      <c r="L16" s="64"/>
      <c r="M16" s="64"/>
      <c r="N16" s="64" t="s">
        <v>5969</v>
      </c>
      <c r="O16" s="64" t="s">
        <v>5976</v>
      </c>
      <c r="P16" s="64"/>
      <c r="Q16" s="64"/>
      <c r="R16" s="64"/>
      <c r="S16" s="64"/>
      <c r="T16" s="64"/>
      <c r="U16" s="64"/>
      <c r="V16" s="64"/>
      <c r="W16" s="64"/>
      <c r="X16" s="64"/>
      <c r="Y16" s="64"/>
      <c r="Z16" s="64"/>
    </row>
    <row r="17" ht="12.75" customHeight="1">
      <c r="A17" s="95">
        <v>40664.729166666664</v>
      </c>
      <c r="B17" s="66">
        <v>2252.0</v>
      </c>
      <c r="C17" s="64" t="s">
        <v>19</v>
      </c>
      <c r="D17" s="64" t="s">
        <v>8</v>
      </c>
      <c r="E17" s="64" t="s">
        <v>68</v>
      </c>
      <c r="F17" s="66">
        <v>74.0</v>
      </c>
      <c r="G17" s="66">
        <v>4400.0</v>
      </c>
      <c r="H17" s="64" t="s">
        <v>23</v>
      </c>
      <c r="I17" s="64" t="s">
        <v>5962</v>
      </c>
      <c r="J17" s="64"/>
      <c r="K17" s="64"/>
      <c r="L17" s="64"/>
      <c r="M17" s="64"/>
      <c r="N17" s="64" t="s">
        <v>5973</v>
      </c>
      <c r="O17" s="64" t="s">
        <v>5977</v>
      </c>
      <c r="P17" s="64"/>
      <c r="Q17" s="64"/>
      <c r="R17" s="64"/>
      <c r="S17" s="64"/>
      <c r="T17" s="64"/>
      <c r="U17" s="64"/>
      <c r="V17" s="64"/>
      <c r="W17" s="64"/>
      <c r="X17" s="64"/>
      <c r="Y17" s="64"/>
      <c r="Z17" s="64"/>
    </row>
    <row r="18" ht="12.75" customHeight="1">
      <c r="A18" s="95">
        <v>40664.8125</v>
      </c>
      <c r="B18" s="66">
        <v>2253.0</v>
      </c>
      <c r="C18" s="64" t="s">
        <v>19</v>
      </c>
      <c r="D18" s="64" t="s">
        <v>8</v>
      </c>
      <c r="E18" s="64" t="s">
        <v>69</v>
      </c>
      <c r="F18" s="66">
        <v>78.0</v>
      </c>
      <c r="G18" s="66">
        <v>5200.0</v>
      </c>
      <c r="H18" s="64" t="s">
        <v>23</v>
      </c>
      <c r="I18" s="64" t="s">
        <v>5962</v>
      </c>
      <c r="J18" s="64"/>
      <c r="K18" s="64"/>
      <c r="L18" s="64"/>
      <c r="M18" s="64"/>
      <c r="N18" s="64" t="s">
        <v>5963</v>
      </c>
      <c r="O18" s="64" t="s">
        <v>5967</v>
      </c>
      <c r="P18" s="64"/>
      <c r="Q18" s="64"/>
      <c r="R18" s="64"/>
      <c r="S18" s="64"/>
      <c r="T18" s="64"/>
      <c r="U18" s="64"/>
      <c r="V18" s="64"/>
      <c r="W18" s="64"/>
      <c r="X18" s="64"/>
      <c r="Y18" s="64"/>
      <c r="Z18" s="64"/>
    </row>
    <row r="19" ht="12.75" customHeight="1">
      <c r="A19" s="95">
        <v>40664.864583333336</v>
      </c>
      <c r="B19" s="66">
        <v>2254.0</v>
      </c>
      <c r="C19" s="64" t="s">
        <v>19</v>
      </c>
      <c r="D19" s="64" t="s">
        <v>8</v>
      </c>
      <c r="E19" s="64" t="s">
        <v>79</v>
      </c>
      <c r="F19" s="66">
        <v>73.0</v>
      </c>
      <c r="G19" s="66">
        <v>4000.0</v>
      </c>
      <c r="H19" s="64" t="s">
        <v>23</v>
      </c>
      <c r="I19" s="64" t="s">
        <v>5962</v>
      </c>
      <c r="J19" s="64"/>
      <c r="K19" s="64"/>
      <c r="L19" s="64"/>
      <c r="M19" s="64"/>
      <c r="N19" s="64" t="s">
        <v>5978</v>
      </c>
      <c r="O19" s="64" t="s">
        <v>5979</v>
      </c>
      <c r="P19" s="64"/>
      <c r="Q19" s="64"/>
      <c r="R19" s="64"/>
      <c r="S19" s="64"/>
      <c r="T19" s="64"/>
      <c r="U19" s="64"/>
      <c r="V19" s="64"/>
      <c r="W19" s="64"/>
      <c r="X19" s="64"/>
      <c r="Y19" s="64"/>
      <c r="Z19" s="64"/>
    </row>
    <row r="20" ht="12.75" customHeight="1">
      <c r="A20" s="95">
        <v>40665.0</v>
      </c>
      <c r="B20" s="66">
        <v>2261.0</v>
      </c>
      <c r="C20" s="64" t="s">
        <v>19</v>
      </c>
      <c r="D20" s="64" t="s">
        <v>8</v>
      </c>
      <c r="E20" s="64" t="s">
        <v>67</v>
      </c>
      <c r="F20" s="66">
        <v>80.0</v>
      </c>
      <c r="G20" s="66">
        <v>6500.0</v>
      </c>
      <c r="H20" s="64" t="s">
        <v>23</v>
      </c>
      <c r="I20" s="64" t="s">
        <v>5962</v>
      </c>
      <c r="J20" s="64"/>
      <c r="K20" s="64"/>
      <c r="L20" s="64"/>
      <c r="M20" s="64"/>
      <c r="N20" s="64" t="s">
        <v>5969</v>
      </c>
      <c r="O20" s="64" t="s">
        <v>5980</v>
      </c>
      <c r="P20" s="64"/>
      <c r="Q20" s="64"/>
      <c r="R20" s="64"/>
      <c r="S20" s="64"/>
      <c r="T20" s="64"/>
      <c r="U20" s="64"/>
      <c r="V20" s="64"/>
      <c r="W20" s="64"/>
      <c r="X20" s="64"/>
      <c r="Y20" s="64"/>
      <c r="Z20" s="64"/>
    </row>
    <row r="21" ht="12.75" customHeight="1">
      <c r="A21" s="95">
        <v>40665.479166666664</v>
      </c>
      <c r="B21" s="66">
        <v>2260.0</v>
      </c>
      <c r="C21" s="64" t="s">
        <v>19</v>
      </c>
      <c r="D21" s="64" t="s">
        <v>8</v>
      </c>
      <c r="E21" s="64" t="s">
        <v>68</v>
      </c>
      <c r="F21" s="66">
        <v>80.0</v>
      </c>
      <c r="G21" s="66">
        <v>5100.0</v>
      </c>
      <c r="H21" s="64" t="s">
        <v>23</v>
      </c>
      <c r="I21" s="64" t="s">
        <v>5962</v>
      </c>
      <c r="J21" s="64"/>
      <c r="K21" s="64"/>
      <c r="L21" s="64"/>
      <c r="M21" s="64"/>
      <c r="N21" s="64" t="s">
        <v>5963</v>
      </c>
      <c r="O21" s="64" t="s">
        <v>5966</v>
      </c>
      <c r="P21" s="64"/>
      <c r="Q21" s="64"/>
      <c r="R21" s="64"/>
      <c r="S21" s="64"/>
      <c r="T21" s="64"/>
      <c r="U21" s="64"/>
      <c r="V21" s="64"/>
      <c r="W21" s="64"/>
      <c r="X21" s="64"/>
      <c r="Y21" s="64"/>
      <c r="Z21" s="64"/>
    </row>
    <row r="22" ht="12.75" customHeight="1">
      <c r="A22" s="95">
        <v>40665.5</v>
      </c>
      <c r="B22" s="66">
        <v>2259.0</v>
      </c>
      <c r="C22" s="64" t="s">
        <v>19</v>
      </c>
      <c r="D22" s="64" t="s">
        <v>8</v>
      </c>
      <c r="E22" s="64" t="s">
        <v>68</v>
      </c>
      <c r="F22" s="66">
        <v>96.0</v>
      </c>
      <c r="G22" s="66">
        <v>8800.0</v>
      </c>
      <c r="H22" s="64" t="s">
        <v>23</v>
      </c>
      <c r="I22" s="64" t="s">
        <v>5962</v>
      </c>
      <c r="J22" s="64"/>
      <c r="K22" s="64"/>
      <c r="L22" s="64"/>
      <c r="M22" s="64"/>
      <c r="N22" s="64" t="s">
        <v>5963</v>
      </c>
      <c r="O22" s="64" t="s">
        <v>5966</v>
      </c>
      <c r="P22" s="64"/>
      <c r="Q22" s="64"/>
      <c r="R22" s="64"/>
      <c r="S22" s="64"/>
      <c r="T22" s="64"/>
      <c r="U22" s="64"/>
      <c r="V22" s="64"/>
      <c r="W22" s="64"/>
      <c r="X22" s="64"/>
      <c r="Y22" s="64"/>
      <c r="Z22" s="64"/>
    </row>
    <row r="23" ht="12.75" customHeight="1">
      <c r="A23" s="95">
        <v>40665.625</v>
      </c>
      <c r="B23" s="66">
        <v>2255.0</v>
      </c>
      <c r="C23" s="64" t="s">
        <v>19</v>
      </c>
      <c r="D23" s="64" t="s">
        <v>819</v>
      </c>
      <c r="E23" s="64" t="s">
        <v>5981</v>
      </c>
      <c r="F23" s="66">
        <v>75.0</v>
      </c>
      <c r="G23" s="66">
        <v>4600.0</v>
      </c>
      <c r="H23" s="64" t="s">
        <v>23</v>
      </c>
      <c r="I23" s="64" t="s">
        <v>5962</v>
      </c>
      <c r="J23" s="64"/>
      <c r="K23" s="64"/>
      <c r="L23" s="64"/>
      <c r="M23" s="64"/>
      <c r="N23" s="64" t="s">
        <v>5963</v>
      </c>
      <c r="O23" s="64" t="s">
        <v>5982</v>
      </c>
      <c r="P23" s="64"/>
      <c r="Q23" s="64"/>
      <c r="R23" s="64"/>
      <c r="S23" s="64"/>
      <c r="T23" s="64"/>
      <c r="U23" s="64"/>
      <c r="V23" s="64"/>
      <c r="W23" s="64"/>
      <c r="X23" s="64"/>
      <c r="Y23" s="64"/>
      <c r="Z23" s="64"/>
    </row>
    <row r="24" ht="12.75" customHeight="1">
      <c r="A24" s="95">
        <v>40665.625</v>
      </c>
      <c r="B24" s="66">
        <v>2256.0</v>
      </c>
      <c r="C24" s="64" t="s">
        <v>19</v>
      </c>
      <c r="D24" s="64" t="s">
        <v>819</v>
      </c>
      <c r="E24" s="64" t="s">
        <v>34</v>
      </c>
      <c r="F24" s="66">
        <v>87.0</v>
      </c>
      <c r="G24" s="66">
        <v>7400.0</v>
      </c>
      <c r="H24" s="64" t="s">
        <v>23</v>
      </c>
      <c r="I24" s="64" t="s">
        <v>5962</v>
      </c>
      <c r="J24" s="64"/>
      <c r="K24" s="64"/>
      <c r="L24" s="64"/>
      <c r="M24" s="64"/>
      <c r="N24" s="64" t="s">
        <v>5969</v>
      </c>
      <c r="O24" s="64" t="s">
        <v>1238</v>
      </c>
      <c r="P24" s="64"/>
      <c r="Q24" s="64"/>
      <c r="R24" s="64"/>
      <c r="S24" s="64"/>
      <c r="T24" s="64"/>
      <c r="U24" s="64"/>
      <c r="V24" s="64"/>
      <c r="W24" s="64"/>
      <c r="X24" s="64"/>
      <c r="Y24" s="64"/>
      <c r="Z24" s="64"/>
    </row>
    <row r="25" ht="12.75" customHeight="1">
      <c r="A25" s="95">
        <v>40665.75</v>
      </c>
      <c r="B25" s="66">
        <v>2257.0</v>
      </c>
      <c r="C25" s="64" t="s">
        <v>19</v>
      </c>
      <c r="D25" s="64" t="s">
        <v>819</v>
      </c>
      <c r="E25" s="64" t="s">
        <v>50</v>
      </c>
      <c r="F25" s="66">
        <v>76.0</v>
      </c>
      <c r="G25" s="66">
        <v>4500.0</v>
      </c>
      <c r="H25" s="64" t="s">
        <v>23</v>
      </c>
      <c r="I25" s="64" t="s">
        <v>5962</v>
      </c>
      <c r="J25" s="64"/>
      <c r="K25" s="64"/>
      <c r="L25" s="64"/>
      <c r="M25" s="64"/>
      <c r="N25" s="64" t="s">
        <v>5969</v>
      </c>
      <c r="O25" s="64" t="s">
        <v>1238</v>
      </c>
      <c r="P25" s="64"/>
      <c r="Q25" s="64"/>
      <c r="R25" s="64"/>
      <c r="S25" s="64"/>
      <c r="T25" s="64"/>
      <c r="U25" s="64"/>
      <c r="V25" s="64"/>
      <c r="W25" s="64"/>
      <c r="X25" s="64"/>
      <c r="Y25" s="64"/>
      <c r="Z25" s="64"/>
    </row>
    <row r="26" ht="12.75" customHeight="1">
      <c r="A26" s="95">
        <v>40665.770833333336</v>
      </c>
      <c r="B26" s="66">
        <v>2258.0</v>
      </c>
      <c r="C26" s="64" t="s">
        <v>19</v>
      </c>
      <c r="D26" s="64" t="s">
        <v>819</v>
      </c>
      <c r="E26" s="64" t="s">
        <v>50</v>
      </c>
      <c r="F26" s="66">
        <v>78.0</v>
      </c>
      <c r="G26" s="66">
        <v>5700.0</v>
      </c>
      <c r="H26" s="64" t="s">
        <v>23</v>
      </c>
      <c r="I26" s="64" t="s">
        <v>5962</v>
      </c>
      <c r="J26" s="64"/>
      <c r="K26" s="64"/>
      <c r="L26" s="64"/>
      <c r="M26" s="64"/>
      <c r="N26" s="64" t="s">
        <v>5969</v>
      </c>
      <c r="O26" s="64" t="s">
        <v>5970</v>
      </c>
      <c r="P26" s="64"/>
      <c r="Q26" s="64"/>
      <c r="R26" s="64"/>
      <c r="S26" s="64"/>
      <c r="T26" s="64"/>
      <c r="U26" s="64"/>
      <c r="V26" s="64"/>
      <c r="W26" s="64"/>
      <c r="X26" s="64"/>
      <c r="Y26" s="64"/>
      <c r="Z26" s="64"/>
    </row>
    <row r="27" ht="12.75" customHeight="1">
      <c r="A27" s="95">
        <v>40667.583333333336</v>
      </c>
      <c r="B27" s="66">
        <v>2263.0</v>
      </c>
      <c r="C27" s="64" t="s">
        <v>19</v>
      </c>
      <c r="D27" s="64" t="s">
        <v>8</v>
      </c>
      <c r="E27" s="64" t="s">
        <v>27</v>
      </c>
      <c r="F27" s="66">
        <v>78.0</v>
      </c>
      <c r="G27" s="66">
        <v>5550.0</v>
      </c>
      <c r="H27" s="64" t="s">
        <v>23</v>
      </c>
      <c r="I27" s="64" t="s">
        <v>5962</v>
      </c>
      <c r="J27" s="64"/>
      <c r="K27" s="64"/>
      <c r="L27" s="64"/>
      <c r="M27" s="64"/>
      <c r="N27" s="64" t="s">
        <v>5963</v>
      </c>
      <c r="O27" s="64" t="s">
        <v>5967</v>
      </c>
      <c r="P27" s="64"/>
      <c r="Q27" s="64"/>
      <c r="R27" s="64"/>
      <c r="S27" s="64"/>
      <c r="T27" s="64"/>
      <c r="U27" s="64"/>
      <c r="V27" s="64"/>
      <c r="W27" s="64"/>
      <c r="X27" s="64"/>
      <c r="Y27" s="64"/>
      <c r="Z27" s="64"/>
    </row>
    <row r="28" ht="12.75" customHeight="1">
      <c r="A28" s="95">
        <v>40667.6875</v>
      </c>
      <c r="B28" s="66">
        <v>2262.0</v>
      </c>
      <c r="C28" s="64" t="s">
        <v>19</v>
      </c>
      <c r="D28" s="64" t="s">
        <v>8</v>
      </c>
      <c r="E28" s="64" t="s">
        <v>79</v>
      </c>
      <c r="F28" s="66">
        <v>72.0</v>
      </c>
      <c r="G28" s="66">
        <v>4150.0</v>
      </c>
      <c r="H28" s="64" t="s">
        <v>23</v>
      </c>
      <c r="I28" s="64" t="s">
        <v>5971</v>
      </c>
      <c r="J28" s="64"/>
      <c r="K28" s="64"/>
      <c r="L28" s="64"/>
      <c r="M28" s="64"/>
      <c r="N28" s="64" t="s">
        <v>5969</v>
      </c>
      <c r="O28" s="64" t="s">
        <v>5976</v>
      </c>
      <c r="P28" s="64"/>
      <c r="Q28" s="64"/>
      <c r="R28" s="64"/>
      <c r="S28" s="64"/>
      <c r="T28" s="64"/>
      <c r="U28" s="64"/>
      <c r="V28" s="64"/>
      <c r="W28" s="64"/>
      <c r="X28" s="64"/>
      <c r="Y28" s="64"/>
      <c r="Z28" s="64"/>
    </row>
    <row r="29" ht="12.75" customHeight="1">
      <c r="A29" s="95">
        <v>40667.791666666664</v>
      </c>
      <c r="B29" s="66">
        <v>2264.0</v>
      </c>
      <c r="C29" s="64" t="s">
        <v>19</v>
      </c>
      <c r="D29" s="64" t="s">
        <v>8</v>
      </c>
      <c r="E29" s="64" t="s">
        <v>67</v>
      </c>
      <c r="F29" s="66">
        <v>80.0</v>
      </c>
      <c r="G29" s="66">
        <v>6000.0</v>
      </c>
      <c r="H29" s="64" t="s">
        <v>23</v>
      </c>
      <c r="I29" s="64" t="s">
        <v>5962</v>
      </c>
      <c r="J29" s="64"/>
      <c r="K29" s="64"/>
      <c r="L29" s="64"/>
      <c r="M29" s="64"/>
      <c r="N29" s="64" t="s">
        <v>5969</v>
      </c>
      <c r="O29" s="64" t="s">
        <v>5983</v>
      </c>
      <c r="P29" s="64"/>
      <c r="Q29" s="64"/>
      <c r="R29" s="64"/>
      <c r="S29" s="64"/>
      <c r="T29" s="64"/>
      <c r="U29" s="64"/>
      <c r="V29" s="64"/>
      <c r="W29" s="64"/>
      <c r="X29" s="64"/>
      <c r="Y29" s="64"/>
      <c r="Z29" s="64"/>
    </row>
    <row r="30" ht="12.75" customHeight="1">
      <c r="A30" s="95">
        <v>40669.0</v>
      </c>
      <c r="B30" s="66">
        <v>2267.0</v>
      </c>
      <c r="C30" s="64" t="s">
        <v>19</v>
      </c>
      <c r="D30" s="64" t="s">
        <v>8</v>
      </c>
      <c r="E30" s="64" t="s">
        <v>68</v>
      </c>
      <c r="F30" s="66">
        <v>78.0</v>
      </c>
      <c r="G30" s="66">
        <v>5400.0</v>
      </c>
      <c r="H30" s="64" t="s">
        <v>23</v>
      </c>
      <c r="I30" s="64" t="s">
        <v>5962</v>
      </c>
      <c r="J30" s="64"/>
      <c r="K30" s="64"/>
      <c r="L30" s="64"/>
      <c r="M30" s="64"/>
      <c r="N30" s="64" t="s">
        <v>5984</v>
      </c>
      <c r="O30" s="64" t="s">
        <v>5985</v>
      </c>
      <c r="P30" s="64"/>
      <c r="Q30" s="64"/>
      <c r="R30" s="64"/>
      <c r="S30" s="64"/>
      <c r="T30" s="64"/>
      <c r="U30" s="64"/>
      <c r="V30" s="64"/>
      <c r="W30" s="64"/>
      <c r="X30" s="64"/>
      <c r="Y30" s="64"/>
      <c r="Z30" s="64"/>
    </row>
    <row r="31" ht="12.75" customHeight="1">
      <c r="A31" s="95">
        <v>40669.0</v>
      </c>
      <c r="B31" s="66">
        <v>2266.0</v>
      </c>
      <c r="C31" s="64" t="s">
        <v>19</v>
      </c>
      <c r="D31" s="64" t="s">
        <v>8</v>
      </c>
      <c r="E31" s="64" t="s">
        <v>68</v>
      </c>
      <c r="F31" s="66">
        <v>81.0</v>
      </c>
      <c r="G31" s="66">
        <v>5600.0</v>
      </c>
      <c r="H31" s="64" t="s">
        <v>23</v>
      </c>
      <c r="I31" s="64" t="s">
        <v>5962</v>
      </c>
      <c r="J31" s="64"/>
      <c r="K31" s="64"/>
      <c r="L31" s="64"/>
      <c r="M31" s="64"/>
      <c r="N31" s="64" t="s">
        <v>5978</v>
      </c>
      <c r="O31" s="64" t="s">
        <v>5986</v>
      </c>
      <c r="P31" s="64"/>
      <c r="Q31" s="64"/>
      <c r="R31" s="64"/>
      <c r="S31" s="64"/>
      <c r="T31" s="64"/>
      <c r="U31" s="64"/>
      <c r="V31" s="64"/>
      <c r="W31" s="64"/>
      <c r="X31" s="64"/>
      <c r="Y31" s="64"/>
      <c r="Z31" s="64"/>
    </row>
    <row r="32" ht="12.75" customHeight="1">
      <c r="A32" s="95">
        <v>40669.416666666664</v>
      </c>
      <c r="B32" s="66">
        <v>2265.0</v>
      </c>
      <c r="C32" s="64" t="s">
        <v>19</v>
      </c>
      <c r="D32" s="64" t="s">
        <v>819</v>
      </c>
      <c r="E32" s="64" t="s">
        <v>1170</v>
      </c>
      <c r="F32" s="66">
        <v>79.0</v>
      </c>
      <c r="G32" s="66">
        <v>5450.0</v>
      </c>
      <c r="H32" s="64" t="s">
        <v>23</v>
      </c>
      <c r="I32" s="64" t="s">
        <v>5962</v>
      </c>
      <c r="J32" s="64"/>
      <c r="K32" s="64"/>
      <c r="L32" s="64"/>
      <c r="M32" s="64"/>
      <c r="N32" s="64" t="s">
        <v>5969</v>
      </c>
      <c r="O32" s="64" t="s">
        <v>1238</v>
      </c>
      <c r="P32" s="64"/>
      <c r="Q32" s="64"/>
      <c r="R32" s="64"/>
      <c r="S32" s="64"/>
      <c r="T32" s="64"/>
      <c r="U32" s="64"/>
      <c r="V32" s="64"/>
      <c r="W32" s="64"/>
      <c r="X32" s="64"/>
      <c r="Y32" s="64"/>
      <c r="Z32" s="64"/>
    </row>
    <row r="33" ht="12.75" customHeight="1">
      <c r="A33" s="95">
        <v>40669.65277777778</v>
      </c>
      <c r="B33" s="66">
        <v>2268.0</v>
      </c>
      <c r="C33" s="64" t="s">
        <v>19</v>
      </c>
      <c r="D33" s="64" t="s">
        <v>819</v>
      </c>
      <c r="E33" s="64" t="s">
        <v>50</v>
      </c>
      <c r="F33" s="66">
        <v>75.0</v>
      </c>
      <c r="G33" s="66">
        <v>4300.0</v>
      </c>
      <c r="H33" s="64" t="s">
        <v>23</v>
      </c>
      <c r="I33" s="64" t="s">
        <v>5962</v>
      </c>
      <c r="J33" s="64"/>
      <c r="K33" s="64"/>
      <c r="L33" s="64"/>
      <c r="M33" s="64"/>
      <c r="N33" s="64" t="s">
        <v>5963</v>
      </c>
      <c r="O33" s="64" t="s">
        <v>5987</v>
      </c>
      <c r="P33" s="64"/>
      <c r="Q33" s="64"/>
      <c r="R33" s="64"/>
      <c r="S33" s="64"/>
      <c r="T33" s="64"/>
      <c r="U33" s="64"/>
      <c r="V33" s="64"/>
      <c r="W33" s="64"/>
      <c r="X33" s="64"/>
      <c r="Y33" s="64"/>
      <c r="Z33" s="64"/>
    </row>
    <row r="34" ht="12.75" customHeight="1">
      <c r="A34" s="95">
        <v>40669.833333333336</v>
      </c>
      <c r="B34" s="66">
        <v>2270.0</v>
      </c>
      <c r="C34" s="64" t="s">
        <v>19</v>
      </c>
      <c r="D34" s="64" t="s">
        <v>819</v>
      </c>
      <c r="E34" s="64" t="s">
        <v>5988</v>
      </c>
      <c r="F34" s="66">
        <v>78.0</v>
      </c>
      <c r="G34" s="66">
        <v>5200.0</v>
      </c>
      <c r="H34" s="64" t="s">
        <v>23</v>
      </c>
      <c r="I34" s="64" t="s">
        <v>5962</v>
      </c>
      <c r="J34" s="64"/>
      <c r="K34" s="64"/>
      <c r="L34" s="64"/>
      <c r="M34" s="64"/>
      <c r="N34" s="64" t="s">
        <v>5963</v>
      </c>
      <c r="O34" s="64" t="s">
        <v>939</v>
      </c>
      <c r="P34" s="64"/>
      <c r="Q34" s="64"/>
      <c r="R34" s="64"/>
      <c r="S34" s="64"/>
      <c r="T34" s="64"/>
      <c r="U34" s="64"/>
      <c r="V34" s="64"/>
      <c r="W34" s="64"/>
      <c r="X34" s="64"/>
      <c r="Y34" s="64"/>
      <c r="Z34" s="64"/>
    </row>
    <row r="35" ht="12.75" customHeight="1">
      <c r="A35" s="95">
        <v>40669.833333333336</v>
      </c>
      <c r="B35" s="66">
        <v>2269.0</v>
      </c>
      <c r="C35" s="64" t="s">
        <v>19</v>
      </c>
      <c r="D35" s="64" t="s">
        <v>819</v>
      </c>
      <c r="E35" s="64" t="s">
        <v>965</v>
      </c>
      <c r="F35" s="66">
        <v>86.0</v>
      </c>
      <c r="G35" s="66">
        <v>7000.0</v>
      </c>
      <c r="H35" s="64" t="s">
        <v>23</v>
      </c>
      <c r="I35" s="64" t="s">
        <v>5962</v>
      </c>
      <c r="J35" s="64"/>
      <c r="K35" s="64"/>
      <c r="L35" s="64"/>
      <c r="M35" s="64"/>
      <c r="N35" s="64" t="s">
        <v>5989</v>
      </c>
      <c r="O35" s="64" t="s">
        <v>5967</v>
      </c>
      <c r="P35" s="64"/>
      <c r="Q35" s="64"/>
      <c r="R35" s="64"/>
      <c r="S35" s="64"/>
      <c r="T35" s="64"/>
      <c r="U35" s="64"/>
      <c r="V35" s="64"/>
      <c r="W35" s="64"/>
      <c r="X35" s="64"/>
      <c r="Y35" s="64"/>
      <c r="Z35" s="64"/>
    </row>
    <row r="36" ht="12.75" customHeight="1">
      <c r="A36" s="95">
        <v>40670.0</v>
      </c>
      <c r="B36" s="66">
        <v>2273.0</v>
      </c>
      <c r="C36" s="64" t="s">
        <v>19</v>
      </c>
      <c r="D36" s="64" t="s">
        <v>8</v>
      </c>
      <c r="E36" s="64" t="s">
        <v>67</v>
      </c>
      <c r="F36" s="66">
        <v>80.0</v>
      </c>
      <c r="G36" s="66">
        <v>5100.0</v>
      </c>
      <c r="H36" s="64" t="s">
        <v>23</v>
      </c>
      <c r="I36" s="64" t="s">
        <v>5962</v>
      </c>
      <c r="J36" s="64"/>
      <c r="K36" s="64"/>
      <c r="L36" s="64"/>
      <c r="M36" s="64"/>
      <c r="N36" s="64" t="s">
        <v>5963</v>
      </c>
      <c r="O36" s="64" t="s">
        <v>5975</v>
      </c>
      <c r="P36" s="64"/>
      <c r="Q36" s="64"/>
      <c r="R36" s="64"/>
      <c r="S36" s="64"/>
      <c r="T36" s="64"/>
      <c r="U36" s="64"/>
      <c r="V36" s="64"/>
      <c r="W36" s="64"/>
      <c r="X36" s="64"/>
      <c r="Y36" s="64"/>
      <c r="Z36" s="64"/>
    </row>
    <row r="37" ht="12.75" customHeight="1">
      <c r="A37" s="95">
        <v>40670.375</v>
      </c>
      <c r="B37" s="66">
        <v>2271.0</v>
      </c>
      <c r="C37" s="64" t="s">
        <v>19</v>
      </c>
      <c r="D37" s="64" t="s">
        <v>819</v>
      </c>
      <c r="E37" s="64" t="s">
        <v>53</v>
      </c>
      <c r="F37" s="66">
        <v>76.0</v>
      </c>
      <c r="G37" s="66">
        <v>4850.0</v>
      </c>
      <c r="H37" s="64" t="s">
        <v>23</v>
      </c>
      <c r="I37" s="64" t="s">
        <v>5962</v>
      </c>
      <c r="J37" s="64"/>
      <c r="K37" s="64"/>
      <c r="L37" s="64"/>
      <c r="M37" s="64"/>
      <c r="N37" s="64" t="s">
        <v>5989</v>
      </c>
      <c r="O37" s="64" t="s">
        <v>5967</v>
      </c>
      <c r="P37" s="64"/>
      <c r="Q37" s="64"/>
      <c r="R37" s="64"/>
      <c r="S37" s="64"/>
      <c r="T37" s="64"/>
      <c r="U37" s="64"/>
      <c r="V37" s="64"/>
      <c r="W37" s="64"/>
      <c r="X37" s="64"/>
      <c r="Y37" s="64"/>
      <c r="Z37" s="64"/>
    </row>
    <row r="38" ht="12.75" customHeight="1">
      <c r="A38" s="95">
        <v>40670.791666666664</v>
      </c>
      <c r="B38" s="66">
        <v>2272.0</v>
      </c>
      <c r="C38" s="64" t="s">
        <v>19</v>
      </c>
      <c r="D38" s="64" t="s">
        <v>819</v>
      </c>
      <c r="E38" s="64" t="s">
        <v>3633</v>
      </c>
      <c r="F38" s="66">
        <v>76.0</v>
      </c>
      <c r="G38" s="66">
        <v>4800.0</v>
      </c>
      <c r="H38" s="64" t="s">
        <v>23</v>
      </c>
      <c r="I38" s="64" t="s">
        <v>5971</v>
      </c>
      <c r="J38" s="64"/>
      <c r="K38" s="64"/>
      <c r="L38" s="64"/>
      <c r="M38" s="64"/>
      <c r="N38" s="64" t="s">
        <v>5963</v>
      </c>
      <c r="O38" s="64" t="s">
        <v>656</v>
      </c>
      <c r="P38" s="64"/>
      <c r="Q38" s="64"/>
      <c r="R38" s="64"/>
      <c r="S38" s="64"/>
      <c r="T38" s="64"/>
      <c r="U38" s="64"/>
      <c r="V38" s="64"/>
      <c r="W38" s="64"/>
      <c r="X38" s="64"/>
      <c r="Y38" s="64"/>
      <c r="Z38" s="64"/>
    </row>
    <row r="39" ht="12.75" customHeight="1">
      <c r="A39" s="95">
        <v>40671.0</v>
      </c>
      <c r="B39" s="66">
        <v>2278.0</v>
      </c>
      <c r="C39" s="64" t="s">
        <v>19</v>
      </c>
      <c r="D39" s="64" t="s">
        <v>8</v>
      </c>
      <c r="E39" s="64" t="s">
        <v>67</v>
      </c>
      <c r="F39" s="66">
        <v>77.0</v>
      </c>
      <c r="G39" s="66">
        <v>4800.0</v>
      </c>
      <c r="H39" s="64" t="s">
        <v>23</v>
      </c>
      <c r="I39" s="64" t="s">
        <v>5962</v>
      </c>
      <c r="J39" s="64"/>
      <c r="K39" s="64"/>
      <c r="L39" s="64"/>
      <c r="M39" s="64"/>
      <c r="N39" s="64" t="s">
        <v>5963</v>
      </c>
      <c r="O39" s="64" t="s">
        <v>5968</v>
      </c>
      <c r="P39" s="64"/>
      <c r="Q39" s="64"/>
      <c r="R39" s="64"/>
      <c r="S39" s="64"/>
      <c r="T39" s="64"/>
      <c r="U39" s="64"/>
      <c r="V39" s="64"/>
      <c r="W39" s="64"/>
      <c r="X39" s="64"/>
      <c r="Y39" s="64"/>
      <c r="Z39" s="64"/>
    </row>
    <row r="40" ht="12.75" customHeight="1">
      <c r="A40" s="95">
        <v>40671.0</v>
      </c>
      <c r="B40" s="66">
        <v>2275.0</v>
      </c>
      <c r="C40" s="64" t="s">
        <v>19</v>
      </c>
      <c r="D40" s="64" t="s">
        <v>8</v>
      </c>
      <c r="E40" s="64" t="s">
        <v>72</v>
      </c>
      <c r="F40" s="66">
        <v>82.0</v>
      </c>
      <c r="G40" s="66">
        <v>5800.0</v>
      </c>
      <c r="H40" s="64" t="s">
        <v>23</v>
      </c>
      <c r="I40" s="64" t="s">
        <v>5962</v>
      </c>
      <c r="J40" s="64"/>
      <c r="K40" s="64"/>
      <c r="L40" s="64"/>
      <c r="M40" s="64"/>
      <c r="N40" s="64" t="s">
        <v>5969</v>
      </c>
      <c r="O40" s="64" t="s">
        <v>5990</v>
      </c>
      <c r="P40" s="64"/>
      <c r="Q40" s="64"/>
      <c r="R40" s="64"/>
      <c r="S40" s="64"/>
      <c r="T40" s="64"/>
      <c r="U40" s="64"/>
      <c r="V40" s="64"/>
      <c r="W40" s="64"/>
      <c r="X40" s="64"/>
      <c r="Y40" s="64"/>
      <c r="Z40" s="64"/>
    </row>
    <row r="41" ht="12.75" customHeight="1">
      <c r="A41" s="95">
        <v>40671.5</v>
      </c>
      <c r="B41" s="66">
        <v>2274.0</v>
      </c>
      <c r="C41" s="64" t="s">
        <v>19</v>
      </c>
      <c r="D41" s="64" t="s">
        <v>819</v>
      </c>
      <c r="E41" s="64" t="s">
        <v>5991</v>
      </c>
      <c r="F41" s="66">
        <v>78.0</v>
      </c>
      <c r="G41" s="66">
        <v>5900.0</v>
      </c>
      <c r="H41" s="64" t="s">
        <v>23</v>
      </c>
      <c r="I41" s="64" t="s">
        <v>5962</v>
      </c>
      <c r="J41" s="64"/>
      <c r="K41" s="64"/>
      <c r="L41" s="64"/>
      <c r="M41" s="64"/>
      <c r="N41" s="64" t="s">
        <v>5963</v>
      </c>
      <c r="O41" s="64" t="s">
        <v>855</v>
      </c>
      <c r="P41" s="64"/>
      <c r="Q41" s="64"/>
      <c r="R41" s="64"/>
      <c r="S41" s="64"/>
      <c r="T41" s="64"/>
      <c r="U41" s="64"/>
      <c r="V41" s="64"/>
      <c r="W41" s="64"/>
      <c r="X41" s="64"/>
      <c r="Y41" s="64"/>
      <c r="Z41" s="64"/>
    </row>
    <row r="42" ht="12.75" customHeight="1">
      <c r="A42" s="95">
        <v>40671.625</v>
      </c>
      <c r="B42" s="66">
        <v>2277.0</v>
      </c>
      <c r="C42" s="64" t="s">
        <v>19</v>
      </c>
      <c r="D42" s="64" t="s">
        <v>8</v>
      </c>
      <c r="E42" s="64" t="s">
        <v>67</v>
      </c>
      <c r="F42" s="66">
        <v>81.0</v>
      </c>
      <c r="G42" s="66">
        <v>4800.0</v>
      </c>
      <c r="H42" s="64" t="s">
        <v>23</v>
      </c>
      <c r="I42" s="64" t="s">
        <v>5962</v>
      </c>
      <c r="J42" s="64"/>
      <c r="K42" s="64"/>
      <c r="L42" s="64"/>
      <c r="M42" s="64"/>
      <c r="N42" s="64" t="s">
        <v>5963</v>
      </c>
      <c r="O42" s="64" t="s">
        <v>1070</v>
      </c>
      <c r="P42" s="64"/>
      <c r="Q42" s="64"/>
      <c r="R42" s="64"/>
      <c r="S42" s="64"/>
      <c r="T42" s="64"/>
      <c r="U42" s="64"/>
      <c r="V42" s="64"/>
      <c r="W42" s="64"/>
      <c r="X42" s="64"/>
      <c r="Y42" s="64"/>
      <c r="Z42" s="64"/>
    </row>
    <row r="43" ht="12.75" customHeight="1">
      <c r="A43" s="95">
        <v>40671.8125</v>
      </c>
      <c r="B43" s="66">
        <v>2276.0</v>
      </c>
      <c r="C43" s="64" t="s">
        <v>19</v>
      </c>
      <c r="D43" s="64" t="s">
        <v>8</v>
      </c>
      <c r="E43" s="64" t="s">
        <v>67</v>
      </c>
      <c r="F43" s="66">
        <v>76.0</v>
      </c>
      <c r="G43" s="66">
        <v>4500.0</v>
      </c>
      <c r="H43" s="64" t="s">
        <v>23</v>
      </c>
      <c r="I43" s="64" t="s">
        <v>5962</v>
      </c>
      <c r="J43" s="64"/>
      <c r="K43" s="64"/>
      <c r="L43" s="64"/>
      <c r="M43" s="64"/>
      <c r="N43" s="64" t="s">
        <v>5963</v>
      </c>
      <c r="O43" s="64" t="s">
        <v>5992</v>
      </c>
      <c r="P43" s="64"/>
      <c r="Q43" s="64"/>
      <c r="R43" s="64"/>
      <c r="S43" s="64"/>
      <c r="T43" s="64"/>
      <c r="U43" s="64"/>
      <c r="V43" s="64"/>
      <c r="W43" s="64"/>
      <c r="X43" s="64"/>
      <c r="Y43" s="64"/>
      <c r="Z43" s="64"/>
    </row>
    <row r="44" ht="12.75" customHeight="1">
      <c r="A44" s="95">
        <v>40673.0</v>
      </c>
      <c r="B44" s="66">
        <v>2281.0</v>
      </c>
      <c r="C44" s="64" t="s">
        <v>19</v>
      </c>
      <c r="D44" s="64" t="s">
        <v>8</v>
      </c>
      <c r="E44" s="64" t="s">
        <v>62</v>
      </c>
      <c r="F44" s="66">
        <v>75.0</v>
      </c>
      <c r="G44" s="66">
        <v>4700.0</v>
      </c>
      <c r="H44" s="64" t="s">
        <v>23</v>
      </c>
      <c r="I44" s="64" t="s">
        <v>5962</v>
      </c>
      <c r="J44" s="64"/>
      <c r="K44" s="64"/>
      <c r="L44" s="64"/>
      <c r="M44" s="64"/>
      <c r="N44" s="64" t="s">
        <v>5963</v>
      </c>
      <c r="O44" s="64" t="s">
        <v>5993</v>
      </c>
      <c r="P44" s="64"/>
      <c r="Q44" s="64"/>
      <c r="R44" s="64"/>
      <c r="S44" s="64"/>
      <c r="T44" s="64"/>
      <c r="U44" s="64"/>
      <c r="V44" s="64"/>
      <c r="W44" s="64"/>
      <c r="X44" s="64"/>
      <c r="Y44" s="64"/>
      <c r="Z44" s="64"/>
    </row>
    <row r="45" ht="12.75" customHeight="1">
      <c r="A45" s="95">
        <v>40673.0</v>
      </c>
      <c r="B45" s="66">
        <v>2279.0</v>
      </c>
      <c r="C45" s="64" t="s">
        <v>19</v>
      </c>
      <c r="D45" s="64" t="s">
        <v>8</v>
      </c>
      <c r="E45" s="64" t="s">
        <v>69</v>
      </c>
      <c r="F45" s="66">
        <v>78.0</v>
      </c>
      <c r="G45" s="66">
        <v>4400.0</v>
      </c>
      <c r="H45" s="64" t="s">
        <v>23</v>
      </c>
      <c r="I45" s="64" t="s">
        <v>5962</v>
      </c>
      <c r="J45" s="64"/>
      <c r="K45" s="64"/>
      <c r="L45" s="64"/>
      <c r="M45" s="64"/>
      <c r="N45" s="64" t="s">
        <v>5969</v>
      </c>
      <c r="O45" s="64" t="s">
        <v>5994</v>
      </c>
      <c r="P45" s="64"/>
      <c r="Q45" s="64"/>
      <c r="R45" s="64"/>
      <c r="S45" s="64"/>
      <c r="T45" s="64"/>
      <c r="U45" s="64"/>
      <c r="V45" s="64"/>
      <c r="W45" s="64"/>
      <c r="X45" s="64"/>
      <c r="Y45" s="64"/>
      <c r="Z45" s="64"/>
    </row>
    <row r="46" ht="12.75" customHeight="1">
      <c r="A46" s="95">
        <v>40673.0</v>
      </c>
      <c r="B46" s="66">
        <v>2280.0</v>
      </c>
      <c r="C46" s="64" t="s">
        <v>19</v>
      </c>
      <c r="D46" s="64" t="s">
        <v>8</v>
      </c>
      <c r="E46" s="64" t="s">
        <v>70</v>
      </c>
      <c r="F46" s="66">
        <v>80.0</v>
      </c>
      <c r="G46" s="66">
        <v>5950.0</v>
      </c>
      <c r="H46" s="64" t="s">
        <v>23</v>
      </c>
      <c r="I46" s="64" t="s">
        <v>5962</v>
      </c>
      <c r="J46" s="64"/>
      <c r="K46" s="64"/>
      <c r="L46" s="64"/>
      <c r="M46" s="64"/>
      <c r="N46" s="64" t="s">
        <v>5963</v>
      </c>
      <c r="O46" s="64" t="s">
        <v>5972</v>
      </c>
      <c r="P46" s="64"/>
      <c r="Q46" s="64"/>
      <c r="R46" s="64"/>
      <c r="S46" s="64"/>
      <c r="T46" s="64"/>
      <c r="U46" s="64"/>
      <c r="V46" s="64"/>
      <c r="W46" s="64"/>
      <c r="X46" s="64"/>
      <c r="Y46" s="64"/>
      <c r="Z46" s="64"/>
    </row>
    <row r="47" ht="12.75" customHeight="1">
      <c r="A47" s="95">
        <v>40674.0</v>
      </c>
      <c r="B47" s="66">
        <v>2282.0</v>
      </c>
      <c r="C47" s="64" t="s">
        <v>19</v>
      </c>
      <c r="D47" s="64" t="s">
        <v>8</v>
      </c>
      <c r="E47" s="64" t="s">
        <v>68</v>
      </c>
      <c r="F47" s="66">
        <v>70.0</v>
      </c>
      <c r="G47" s="66">
        <v>3750.0</v>
      </c>
      <c r="H47" s="64" t="s">
        <v>23</v>
      </c>
      <c r="I47" s="64" t="s">
        <v>5962</v>
      </c>
      <c r="J47" s="64"/>
      <c r="K47" s="64"/>
      <c r="L47" s="64"/>
      <c r="M47" s="64"/>
      <c r="N47" s="64" t="s">
        <v>5978</v>
      </c>
      <c r="O47" s="64" t="s">
        <v>5978</v>
      </c>
      <c r="P47" s="64"/>
      <c r="Q47" s="64"/>
      <c r="R47" s="64"/>
      <c r="S47" s="64"/>
      <c r="T47" s="64"/>
      <c r="U47" s="64"/>
      <c r="V47" s="64"/>
      <c r="W47" s="64"/>
      <c r="X47" s="64"/>
      <c r="Y47" s="64"/>
      <c r="Z47" s="64"/>
    </row>
    <row r="48" ht="12.75" customHeight="1">
      <c r="A48" s="95">
        <v>40674.0</v>
      </c>
      <c r="B48" s="66">
        <v>2284.0</v>
      </c>
      <c r="C48" s="64" t="s">
        <v>19</v>
      </c>
      <c r="D48" s="64" t="s">
        <v>8</v>
      </c>
      <c r="E48" s="64" t="s">
        <v>79</v>
      </c>
      <c r="F48" s="66">
        <v>73.0</v>
      </c>
      <c r="G48" s="66">
        <v>4350.0</v>
      </c>
      <c r="H48" s="64" t="s">
        <v>23</v>
      </c>
      <c r="I48" s="64" t="s">
        <v>5962</v>
      </c>
      <c r="J48" s="64"/>
      <c r="K48" s="64"/>
      <c r="L48" s="64"/>
      <c r="M48" s="64"/>
      <c r="N48" s="64" t="s">
        <v>5963</v>
      </c>
      <c r="O48" s="64" t="s">
        <v>5995</v>
      </c>
      <c r="P48" s="64"/>
      <c r="Q48" s="64"/>
      <c r="R48" s="64"/>
      <c r="S48" s="64"/>
      <c r="T48" s="64"/>
      <c r="U48" s="64"/>
      <c r="V48" s="64"/>
      <c r="W48" s="64"/>
      <c r="X48" s="64"/>
      <c r="Y48" s="64"/>
      <c r="Z48" s="64"/>
    </row>
    <row r="49" ht="12.75" customHeight="1">
      <c r="A49" s="95">
        <v>40674.0</v>
      </c>
      <c r="B49" s="66">
        <v>2283.0</v>
      </c>
      <c r="C49" s="64" t="s">
        <v>19</v>
      </c>
      <c r="D49" s="64" t="s">
        <v>8</v>
      </c>
      <c r="E49" s="64" t="s">
        <v>74</v>
      </c>
      <c r="F49" s="66">
        <v>84.0</v>
      </c>
      <c r="G49" s="66">
        <v>6500.0</v>
      </c>
      <c r="H49" s="64" t="s">
        <v>23</v>
      </c>
      <c r="I49" s="64" t="s">
        <v>5962</v>
      </c>
      <c r="J49" s="64"/>
      <c r="K49" s="64"/>
      <c r="L49" s="64"/>
      <c r="M49" s="64"/>
      <c r="N49" s="64" t="s">
        <v>5996</v>
      </c>
      <c r="O49" s="64" t="s">
        <v>5997</v>
      </c>
      <c r="P49" s="64"/>
      <c r="Q49" s="64"/>
      <c r="R49" s="64"/>
      <c r="S49" s="64"/>
      <c r="T49" s="64"/>
      <c r="U49" s="64"/>
      <c r="V49" s="64"/>
      <c r="W49" s="64"/>
      <c r="X49" s="64"/>
      <c r="Y49" s="64"/>
      <c r="Z49" s="64"/>
    </row>
    <row r="50" ht="12.75" customHeight="1">
      <c r="A50" s="95">
        <v>40674.791666666664</v>
      </c>
      <c r="B50" s="66">
        <v>2285.0</v>
      </c>
      <c r="C50" s="64" t="s">
        <v>19</v>
      </c>
      <c r="D50" s="64" t="s">
        <v>8</v>
      </c>
      <c r="E50" s="64" t="s">
        <v>74</v>
      </c>
      <c r="F50" s="66">
        <v>80.0</v>
      </c>
      <c r="G50" s="66">
        <v>5800.0</v>
      </c>
      <c r="H50" s="64" t="s">
        <v>23</v>
      </c>
      <c r="I50" s="64" t="s">
        <v>5971</v>
      </c>
      <c r="J50" s="64"/>
      <c r="K50" s="64"/>
      <c r="L50" s="64"/>
      <c r="M50" s="64"/>
      <c r="N50" s="64" t="s">
        <v>5963</v>
      </c>
      <c r="O50" s="64" t="s">
        <v>5967</v>
      </c>
      <c r="P50" s="64"/>
      <c r="Q50" s="64"/>
      <c r="R50" s="64"/>
      <c r="S50" s="64"/>
      <c r="T50" s="64"/>
      <c r="U50" s="64"/>
      <c r="V50" s="64"/>
      <c r="W50" s="64"/>
      <c r="X50" s="64"/>
      <c r="Y50" s="64"/>
      <c r="Z50" s="64"/>
    </row>
    <row r="51" ht="12.75" customHeight="1">
      <c r="A51" s="95">
        <v>40676.0</v>
      </c>
      <c r="B51" s="66">
        <v>2291.0</v>
      </c>
      <c r="C51" s="64" t="s">
        <v>19</v>
      </c>
      <c r="D51" s="64" t="s">
        <v>8</v>
      </c>
      <c r="E51" s="64" t="s">
        <v>69</v>
      </c>
      <c r="F51" s="66">
        <v>74.0</v>
      </c>
      <c r="G51" s="66">
        <v>4400.0</v>
      </c>
      <c r="H51" s="64" t="s">
        <v>23</v>
      </c>
      <c r="I51" s="64" t="s">
        <v>5962</v>
      </c>
      <c r="J51" s="64"/>
      <c r="K51" s="64"/>
      <c r="L51" s="64"/>
      <c r="M51" s="64"/>
      <c r="N51" s="64" t="s">
        <v>5963</v>
      </c>
      <c r="O51" s="64" t="s">
        <v>5972</v>
      </c>
      <c r="P51" s="64"/>
      <c r="Q51" s="64"/>
      <c r="R51" s="64"/>
      <c r="S51" s="64"/>
      <c r="T51" s="64"/>
      <c r="U51" s="64"/>
      <c r="V51" s="64"/>
      <c r="W51" s="64"/>
      <c r="X51" s="64"/>
      <c r="Y51" s="64"/>
      <c r="Z51" s="64"/>
    </row>
    <row r="52" ht="12.75" customHeight="1">
      <c r="A52" s="95">
        <v>40676.333333333336</v>
      </c>
      <c r="B52" s="66">
        <v>2286.0</v>
      </c>
      <c r="C52" s="64" t="s">
        <v>19</v>
      </c>
      <c r="D52" s="64" t="s">
        <v>819</v>
      </c>
      <c r="E52" s="64" t="s">
        <v>5991</v>
      </c>
      <c r="F52" s="66">
        <v>86.0</v>
      </c>
      <c r="G52" s="66">
        <v>6700.0</v>
      </c>
      <c r="H52" s="64" t="s">
        <v>816</v>
      </c>
      <c r="I52" s="64" t="s">
        <v>5962</v>
      </c>
      <c r="J52" s="64"/>
      <c r="K52" s="64"/>
      <c r="L52" s="64"/>
      <c r="M52" s="64"/>
      <c r="N52" s="64" t="s">
        <v>5963</v>
      </c>
      <c r="O52" s="64" t="s">
        <v>5982</v>
      </c>
      <c r="P52" s="64"/>
      <c r="Q52" s="64"/>
      <c r="R52" s="64"/>
      <c r="S52" s="64"/>
      <c r="T52" s="64"/>
      <c r="U52" s="64"/>
      <c r="V52" s="64"/>
      <c r="W52" s="64"/>
      <c r="X52" s="64"/>
      <c r="Y52" s="64"/>
      <c r="Z52" s="64"/>
    </row>
    <row r="53" ht="12.75" customHeight="1">
      <c r="A53" s="95">
        <v>40676.4375</v>
      </c>
      <c r="B53" s="66">
        <v>2287.0</v>
      </c>
      <c r="C53" s="64" t="s">
        <v>19</v>
      </c>
      <c r="D53" s="64" t="s">
        <v>819</v>
      </c>
      <c r="E53" s="64" t="s">
        <v>37</v>
      </c>
      <c r="F53" s="66">
        <v>78.0</v>
      </c>
      <c r="G53" s="66">
        <v>5150.0</v>
      </c>
      <c r="H53" s="64" t="s">
        <v>23</v>
      </c>
      <c r="I53" s="64" t="s">
        <v>5962</v>
      </c>
      <c r="J53" s="64"/>
      <c r="K53" s="64"/>
      <c r="L53" s="64"/>
      <c r="M53" s="64"/>
      <c r="N53" s="64" t="s">
        <v>5969</v>
      </c>
      <c r="O53" s="64" t="s">
        <v>5970</v>
      </c>
      <c r="P53" s="64"/>
      <c r="Q53" s="64"/>
      <c r="R53" s="64"/>
      <c r="S53" s="64"/>
      <c r="T53" s="64"/>
      <c r="U53" s="64"/>
      <c r="V53" s="64"/>
      <c r="W53" s="64"/>
      <c r="X53" s="64"/>
      <c r="Y53" s="64"/>
      <c r="Z53" s="64"/>
    </row>
    <row r="54" ht="12.75" customHeight="1">
      <c r="A54" s="95">
        <v>40676.458333333336</v>
      </c>
      <c r="B54" s="66">
        <v>2288.0</v>
      </c>
      <c r="C54" s="64" t="s">
        <v>19</v>
      </c>
      <c r="D54" s="64" t="s">
        <v>8</v>
      </c>
      <c r="E54" s="64" t="s">
        <v>70</v>
      </c>
      <c r="F54" s="66">
        <v>76.0</v>
      </c>
      <c r="G54" s="66">
        <v>4450.0</v>
      </c>
      <c r="H54" s="64" t="s">
        <v>23</v>
      </c>
      <c r="I54" s="64" t="s">
        <v>5962</v>
      </c>
      <c r="J54" s="64"/>
      <c r="K54" s="64"/>
      <c r="L54" s="64"/>
      <c r="M54" s="64"/>
      <c r="N54" s="64" t="s">
        <v>5963</v>
      </c>
      <c r="O54" s="64" t="s">
        <v>5998</v>
      </c>
      <c r="P54" s="64"/>
      <c r="Q54" s="64"/>
      <c r="R54" s="64"/>
      <c r="S54" s="64"/>
      <c r="T54" s="64"/>
      <c r="U54" s="64"/>
      <c r="V54" s="64"/>
      <c r="W54" s="64"/>
      <c r="X54" s="64"/>
      <c r="Y54" s="64"/>
      <c r="Z54" s="64"/>
    </row>
    <row r="55" ht="12.75" customHeight="1">
      <c r="A55" s="95">
        <v>40676.5</v>
      </c>
      <c r="B55" s="66">
        <v>2289.0</v>
      </c>
      <c r="C55" s="64" t="s">
        <v>19</v>
      </c>
      <c r="D55" s="64" t="s">
        <v>819</v>
      </c>
      <c r="E55" s="64" t="s">
        <v>3633</v>
      </c>
      <c r="F55" s="66">
        <v>77.0</v>
      </c>
      <c r="G55" s="66">
        <v>5250.0</v>
      </c>
      <c r="H55" s="64" t="s">
        <v>23</v>
      </c>
      <c r="I55" s="64" t="s">
        <v>5971</v>
      </c>
      <c r="J55" s="64"/>
      <c r="K55" s="64"/>
      <c r="L55" s="64"/>
      <c r="M55" s="64"/>
      <c r="N55" s="64" t="s">
        <v>5963</v>
      </c>
      <c r="O55" s="64" t="s">
        <v>5972</v>
      </c>
      <c r="P55" s="64"/>
      <c r="Q55" s="64"/>
      <c r="R55" s="64"/>
      <c r="S55" s="64"/>
      <c r="T55" s="64"/>
      <c r="U55" s="64"/>
      <c r="V55" s="64"/>
      <c r="W55" s="64"/>
      <c r="X55" s="64"/>
      <c r="Y55" s="64"/>
      <c r="Z55" s="64"/>
    </row>
    <row r="56" ht="12.75" customHeight="1">
      <c r="A56" s="95">
        <v>40676.5625</v>
      </c>
      <c r="B56" s="66">
        <v>2290.0</v>
      </c>
      <c r="C56" s="64" t="s">
        <v>19</v>
      </c>
      <c r="D56" s="64" t="s">
        <v>819</v>
      </c>
      <c r="E56" s="64" t="s">
        <v>47</v>
      </c>
      <c r="F56" s="66">
        <v>80.0</v>
      </c>
      <c r="G56" s="66">
        <v>5550.0</v>
      </c>
      <c r="H56" s="64" t="s">
        <v>23</v>
      </c>
      <c r="I56" s="64" t="s">
        <v>5962</v>
      </c>
      <c r="J56" s="64"/>
      <c r="K56" s="64"/>
      <c r="L56" s="64"/>
      <c r="M56" s="64"/>
      <c r="N56" s="64" t="s">
        <v>5996</v>
      </c>
      <c r="O56" s="64" t="s">
        <v>5997</v>
      </c>
      <c r="P56" s="64"/>
      <c r="Q56" s="64"/>
      <c r="R56" s="64"/>
      <c r="S56" s="64"/>
      <c r="T56" s="64"/>
      <c r="U56" s="64"/>
      <c r="V56" s="64"/>
      <c r="W56" s="64"/>
      <c r="X56" s="64"/>
      <c r="Y56" s="64"/>
      <c r="Z56" s="64"/>
    </row>
    <row r="57" ht="12.75" customHeight="1">
      <c r="A57" s="95">
        <v>40677.416666666664</v>
      </c>
      <c r="B57" s="66">
        <v>2293.0</v>
      </c>
      <c r="C57" s="64" t="s">
        <v>19</v>
      </c>
      <c r="D57" s="64" t="s">
        <v>8</v>
      </c>
      <c r="E57" s="64" t="s">
        <v>68</v>
      </c>
      <c r="F57" s="66">
        <v>85.0</v>
      </c>
      <c r="G57" s="66">
        <v>5900.0</v>
      </c>
      <c r="H57" s="64" t="s">
        <v>23</v>
      </c>
      <c r="I57" s="64" t="s">
        <v>5962</v>
      </c>
      <c r="J57" s="64"/>
      <c r="K57" s="64"/>
      <c r="L57" s="64"/>
      <c r="M57" s="64"/>
      <c r="N57" s="64" t="s">
        <v>5963</v>
      </c>
      <c r="O57" s="64" t="s">
        <v>5972</v>
      </c>
      <c r="P57" s="64"/>
      <c r="Q57" s="64"/>
      <c r="R57" s="64"/>
      <c r="S57" s="64"/>
      <c r="T57" s="64"/>
      <c r="U57" s="64"/>
      <c r="V57" s="64"/>
      <c r="W57" s="64"/>
      <c r="X57" s="64"/>
      <c r="Y57" s="64"/>
      <c r="Z57" s="64"/>
    </row>
    <row r="58" ht="12.75" customHeight="1">
      <c r="A58" s="95">
        <v>40677.458333333336</v>
      </c>
      <c r="B58" s="66">
        <v>2292.0</v>
      </c>
      <c r="C58" s="64" t="s">
        <v>19</v>
      </c>
      <c r="D58" s="64" t="s">
        <v>819</v>
      </c>
      <c r="E58" s="64" t="s">
        <v>37</v>
      </c>
      <c r="F58" s="66">
        <v>80.0</v>
      </c>
      <c r="G58" s="66">
        <v>5650.0</v>
      </c>
      <c r="H58" s="64" t="s">
        <v>23</v>
      </c>
      <c r="I58" s="64" t="s">
        <v>5962</v>
      </c>
      <c r="J58" s="64"/>
      <c r="K58" s="64"/>
      <c r="L58" s="64"/>
      <c r="M58" s="64"/>
      <c r="N58" s="64" t="s">
        <v>5969</v>
      </c>
      <c r="O58" s="64" t="s">
        <v>5970</v>
      </c>
      <c r="P58" s="64"/>
      <c r="Q58" s="64"/>
      <c r="R58" s="64"/>
      <c r="S58" s="64"/>
      <c r="T58" s="64"/>
      <c r="U58" s="64"/>
      <c r="V58" s="64"/>
      <c r="W58" s="64"/>
      <c r="X58" s="64"/>
      <c r="Y58" s="64"/>
      <c r="Z58" s="64"/>
    </row>
    <row r="59" ht="12.75" customHeight="1">
      <c r="A59" s="95">
        <v>40677.666666666664</v>
      </c>
      <c r="B59" s="66">
        <v>2294.0</v>
      </c>
      <c r="C59" s="64" t="s">
        <v>19</v>
      </c>
      <c r="D59" s="64" t="s">
        <v>8</v>
      </c>
      <c r="E59" s="64" t="s">
        <v>72</v>
      </c>
      <c r="F59" s="66">
        <v>78.0</v>
      </c>
      <c r="G59" s="66">
        <v>5850.0</v>
      </c>
      <c r="H59" s="64" t="s">
        <v>23</v>
      </c>
      <c r="I59" s="64" t="s">
        <v>5962</v>
      </c>
      <c r="J59" s="64"/>
      <c r="K59" s="64"/>
      <c r="L59" s="64"/>
      <c r="M59" s="64"/>
      <c r="N59" s="64" t="s">
        <v>5963</v>
      </c>
      <c r="O59" s="64" t="s">
        <v>939</v>
      </c>
      <c r="P59" s="64"/>
      <c r="Q59" s="64"/>
      <c r="R59" s="64"/>
      <c r="S59" s="64"/>
      <c r="T59" s="64"/>
      <c r="U59" s="64"/>
      <c r="V59" s="64"/>
      <c r="W59" s="64"/>
      <c r="X59" s="64"/>
      <c r="Y59" s="64"/>
      <c r="Z59" s="64"/>
    </row>
    <row r="60" ht="12.75" customHeight="1">
      <c r="A60" s="95">
        <v>40677.6875</v>
      </c>
      <c r="B60" s="66">
        <v>2295.0</v>
      </c>
      <c r="C60" s="64" t="s">
        <v>19</v>
      </c>
      <c r="D60" s="64" t="s">
        <v>8</v>
      </c>
      <c r="E60" s="64" t="s">
        <v>823</v>
      </c>
      <c r="F60" s="66">
        <v>77.0</v>
      </c>
      <c r="G60" s="66">
        <v>5300.0</v>
      </c>
      <c r="H60" s="64" t="s">
        <v>23</v>
      </c>
      <c r="I60" s="64" t="s">
        <v>5962</v>
      </c>
      <c r="J60" s="64"/>
      <c r="K60" s="64"/>
      <c r="L60" s="64"/>
      <c r="M60" s="64"/>
      <c r="N60" s="64" t="s">
        <v>5969</v>
      </c>
      <c r="O60" s="64" t="s">
        <v>5999</v>
      </c>
      <c r="P60" s="64"/>
      <c r="Q60" s="64"/>
      <c r="R60" s="64"/>
      <c r="S60" s="64"/>
      <c r="T60" s="64"/>
      <c r="U60" s="64"/>
      <c r="V60" s="64"/>
      <c r="W60" s="64"/>
      <c r="X60" s="64"/>
      <c r="Y60" s="64"/>
      <c r="Z60" s="64"/>
    </row>
    <row r="61" ht="12.75" customHeight="1">
      <c r="A61" s="95">
        <v>40677.75</v>
      </c>
      <c r="B61" s="66">
        <v>2296.0</v>
      </c>
      <c r="C61" s="64" t="s">
        <v>19</v>
      </c>
      <c r="D61" s="64" t="s">
        <v>8</v>
      </c>
      <c r="E61" s="64" t="s">
        <v>1166</v>
      </c>
      <c r="F61" s="66">
        <v>78.0</v>
      </c>
      <c r="G61" s="66">
        <v>4650.0</v>
      </c>
      <c r="H61" s="64" t="s">
        <v>23</v>
      </c>
      <c r="I61" s="64" t="s">
        <v>5962</v>
      </c>
      <c r="J61" s="64"/>
      <c r="K61" s="64"/>
      <c r="L61" s="64"/>
      <c r="M61" s="64"/>
      <c r="N61" s="64" t="s">
        <v>5969</v>
      </c>
      <c r="O61" s="64" t="s">
        <v>6000</v>
      </c>
      <c r="P61" s="64"/>
      <c r="Q61" s="64"/>
      <c r="R61" s="64"/>
      <c r="S61" s="64"/>
      <c r="T61" s="64"/>
      <c r="U61" s="64"/>
      <c r="V61" s="64"/>
      <c r="W61" s="64"/>
      <c r="X61" s="64"/>
      <c r="Y61" s="64"/>
      <c r="Z61" s="64"/>
    </row>
    <row r="62" ht="12.75" customHeight="1">
      <c r="A62" s="95">
        <v>40678.0</v>
      </c>
      <c r="B62" s="66">
        <v>2298.0</v>
      </c>
      <c r="C62" s="64" t="s">
        <v>19</v>
      </c>
      <c r="D62" s="64" t="s">
        <v>819</v>
      </c>
      <c r="E62" s="64" t="s">
        <v>24</v>
      </c>
      <c r="F62" s="66">
        <v>82.0</v>
      </c>
      <c r="G62" s="66">
        <v>6850.0</v>
      </c>
      <c r="H62" s="64" t="s">
        <v>23</v>
      </c>
      <c r="I62" s="64" t="s">
        <v>5962</v>
      </c>
      <c r="J62" s="64"/>
      <c r="K62" s="64"/>
      <c r="L62" s="64"/>
      <c r="M62" s="64"/>
      <c r="N62" s="64" t="s">
        <v>5969</v>
      </c>
      <c r="O62" s="64" t="s">
        <v>1238</v>
      </c>
      <c r="P62" s="64"/>
      <c r="Q62" s="64"/>
      <c r="R62" s="64"/>
      <c r="S62" s="64"/>
      <c r="T62" s="64"/>
      <c r="U62" s="64"/>
      <c r="V62" s="64"/>
      <c r="W62" s="64"/>
      <c r="X62" s="64"/>
      <c r="Y62" s="64"/>
      <c r="Z62" s="64"/>
    </row>
    <row r="63" ht="12.75" customHeight="1">
      <c r="A63" s="95">
        <v>40678.541666666664</v>
      </c>
      <c r="B63" s="66">
        <v>2297.0</v>
      </c>
      <c r="C63" s="64" t="s">
        <v>19</v>
      </c>
      <c r="D63" s="64" t="s">
        <v>8</v>
      </c>
      <c r="E63" s="64" t="s">
        <v>67</v>
      </c>
      <c r="F63" s="66">
        <v>78.0</v>
      </c>
      <c r="G63" s="66">
        <v>5450.0</v>
      </c>
      <c r="H63" s="64" t="s">
        <v>23</v>
      </c>
      <c r="I63" s="64" t="s">
        <v>5962</v>
      </c>
      <c r="J63" s="64"/>
      <c r="K63" s="64"/>
      <c r="L63" s="64"/>
      <c r="M63" s="64"/>
      <c r="N63" s="64" t="s">
        <v>5996</v>
      </c>
      <c r="O63" s="64" t="s">
        <v>6001</v>
      </c>
      <c r="P63" s="64"/>
      <c r="Q63" s="64"/>
      <c r="R63" s="64"/>
      <c r="S63" s="64"/>
      <c r="T63" s="64"/>
      <c r="U63" s="64"/>
      <c r="V63" s="64"/>
      <c r="W63" s="64"/>
      <c r="X63" s="64"/>
      <c r="Y63" s="64"/>
      <c r="Z63" s="64"/>
    </row>
    <row r="64" ht="12.75" customHeight="1">
      <c r="A64" s="95">
        <v>40678.708333333336</v>
      </c>
      <c r="B64" s="66">
        <v>2299.0</v>
      </c>
      <c r="C64" s="64" t="s">
        <v>19</v>
      </c>
      <c r="D64" s="64" t="s">
        <v>8</v>
      </c>
      <c r="E64" s="64" t="s">
        <v>69</v>
      </c>
      <c r="F64" s="66">
        <v>76.0</v>
      </c>
      <c r="G64" s="66">
        <v>5000.0</v>
      </c>
      <c r="H64" s="64" t="s">
        <v>23</v>
      </c>
      <c r="I64" s="64" t="s">
        <v>5962</v>
      </c>
      <c r="J64" s="64"/>
      <c r="K64" s="64"/>
      <c r="L64" s="64"/>
      <c r="M64" s="64"/>
      <c r="N64" s="64" t="s">
        <v>5963</v>
      </c>
      <c r="O64" s="64" t="s">
        <v>6002</v>
      </c>
      <c r="P64" s="64"/>
      <c r="Q64" s="64"/>
      <c r="R64" s="64"/>
      <c r="S64" s="64"/>
      <c r="T64" s="64"/>
      <c r="U64" s="64"/>
      <c r="V64" s="64"/>
      <c r="W64" s="64"/>
      <c r="X64" s="64"/>
      <c r="Y64" s="64"/>
      <c r="Z64" s="64"/>
    </row>
    <row r="65" ht="12.75" customHeight="1">
      <c r="A65" s="95">
        <v>40678.729166666664</v>
      </c>
      <c r="B65" s="66">
        <v>2301.0</v>
      </c>
      <c r="C65" s="64" t="s">
        <v>19</v>
      </c>
      <c r="D65" s="64" t="s">
        <v>8</v>
      </c>
      <c r="E65" s="64" t="s">
        <v>70</v>
      </c>
      <c r="F65" s="66">
        <v>82.0</v>
      </c>
      <c r="G65" s="66">
        <v>5850.0</v>
      </c>
      <c r="H65" s="64" t="s">
        <v>23</v>
      </c>
      <c r="I65" s="64" t="s">
        <v>5962</v>
      </c>
      <c r="J65" s="64"/>
      <c r="K65" s="64"/>
      <c r="L65" s="64"/>
      <c r="M65" s="64"/>
      <c r="N65" s="64" t="s">
        <v>5963</v>
      </c>
      <c r="O65" s="64" t="s">
        <v>5965</v>
      </c>
      <c r="P65" s="64"/>
      <c r="Q65" s="64"/>
      <c r="R65" s="64"/>
      <c r="S65" s="64"/>
      <c r="T65" s="64"/>
      <c r="U65" s="64"/>
      <c r="V65" s="64"/>
      <c r="W65" s="64"/>
      <c r="X65" s="64"/>
      <c r="Y65" s="64"/>
      <c r="Z65" s="64"/>
    </row>
    <row r="66" ht="12.75" customHeight="1">
      <c r="A66" s="95">
        <v>40678.78472222222</v>
      </c>
      <c r="B66" s="66">
        <v>2300.0</v>
      </c>
      <c r="C66" s="64" t="s">
        <v>19</v>
      </c>
      <c r="D66" s="64" t="s">
        <v>8</v>
      </c>
      <c r="E66" s="64" t="s">
        <v>79</v>
      </c>
      <c r="F66" s="66">
        <v>80.0</v>
      </c>
      <c r="G66" s="66">
        <v>5000.0</v>
      </c>
      <c r="H66" s="64" t="s">
        <v>23</v>
      </c>
      <c r="I66" s="64" t="s">
        <v>5962</v>
      </c>
      <c r="J66" s="64"/>
      <c r="K66" s="64"/>
      <c r="L66" s="64"/>
      <c r="M66" s="64"/>
      <c r="N66" s="64" t="s">
        <v>5963</v>
      </c>
      <c r="O66" s="64" t="s">
        <v>5965</v>
      </c>
      <c r="P66" s="64"/>
      <c r="Q66" s="64"/>
      <c r="R66" s="64"/>
      <c r="S66" s="64"/>
      <c r="T66" s="64"/>
      <c r="U66" s="64"/>
      <c r="V66" s="64"/>
      <c r="W66" s="64"/>
      <c r="X66" s="64"/>
      <c r="Y66" s="64"/>
      <c r="Z66" s="64"/>
    </row>
    <row r="67" ht="12.75" customHeight="1">
      <c r="A67" s="95">
        <v>40680.375</v>
      </c>
      <c r="B67" s="66">
        <v>2303.0</v>
      </c>
      <c r="C67" s="64" t="s">
        <v>19</v>
      </c>
      <c r="D67" s="64" t="s">
        <v>8</v>
      </c>
      <c r="E67" s="64" t="s">
        <v>74</v>
      </c>
      <c r="F67" s="66">
        <v>72.0</v>
      </c>
      <c r="G67" s="66">
        <v>3500.0</v>
      </c>
      <c r="H67" s="64" t="s">
        <v>23</v>
      </c>
      <c r="I67" s="64" t="s">
        <v>5962</v>
      </c>
      <c r="J67" s="64"/>
      <c r="K67" s="64"/>
      <c r="L67" s="64"/>
      <c r="M67" s="64"/>
      <c r="N67" s="64" t="s">
        <v>6003</v>
      </c>
      <c r="O67" s="64" t="s">
        <v>6004</v>
      </c>
      <c r="P67" s="64"/>
      <c r="Q67" s="64"/>
      <c r="R67" s="64"/>
      <c r="S67" s="64"/>
      <c r="T67" s="64"/>
      <c r="U67" s="64"/>
      <c r="V67" s="64"/>
      <c r="W67" s="64"/>
      <c r="X67" s="64"/>
      <c r="Y67" s="64"/>
      <c r="Z67" s="64"/>
    </row>
    <row r="68" ht="12.75" customHeight="1">
      <c r="A68" s="95">
        <v>40680.375</v>
      </c>
      <c r="B68" s="66">
        <v>2304.0</v>
      </c>
      <c r="C68" s="64" t="s">
        <v>19</v>
      </c>
      <c r="D68" s="64" t="s">
        <v>8</v>
      </c>
      <c r="E68" s="64" t="s">
        <v>70</v>
      </c>
      <c r="F68" s="66">
        <v>75.0</v>
      </c>
      <c r="G68" s="66">
        <v>4200.0</v>
      </c>
      <c r="H68" s="64" t="s">
        <v>23</v>
      </c>
      <c r="I68" s="64" t="s">
        <v>5962</v>
      </c>
      <c r="J68" s="64"/>
      <c r="K68" s="64"/>
      <c r="L68" s="64"/>
      <c r="M68" s="64"/>
      <c r="N68" s="64" t="s">
        <v>5963</v>
      </c>
      <c r="O68" s="64" t="s">
        <v>5965</v>
      </c>
      <c r="P68" s="64"/>
      <c r="Q68" s="64"/>
      <c r="R68" s="64"/>
      <c r="S68" s="64"/>
      <c r="T68" s="64"/>
      <c r="U68" s="64"/>
      <c r="V68" s="64"/>
      <c r="W68" s="64"/>
      <c r="X68" s="64"/>
      <c r="Y68" s="64"/>
      <c r="Z68" s="64"/>
    </row>
    <row r="69" ht="12.75" customHeight="1">
      <c r="A69" s="95">
        <v>40680.458333333336</v>
      </c>
      <c r="B69" s="66">
        <v>2302.0</v>
      </c>
      <c r="C69" s="64" t="s">
        <v>19</v>
      </c>
      <c r="D69" s="64" t="s">
        <v>8</v>
      </c>
      <c r="E69" s="64" t="s">
        <v>36</v>
      </c>
      <c r="F69" s="66">
        <v>78.0</v>
      </c>
      <c r="G69" s="66">
        <v>5000.0</v>
      </c>
      <c r="H69" s="64" t="s">
        <v>23</v>
      </c>
      <c r="I69" s="64" t="s">
        <v>5962</v>
      </c>
      <c r="J69" s="64"/>
      <c r="K69" s="64"/>
      <c r="L69" s="64"/>
      <c r="M69" s="64"/>
      <c r="N69" s="64" t="s">
        <v>5963</v>
      </c>
      <c r="O69" s="64" t="s">
        <v>5967</v>
      </c>
      <c r="P69" s="64"/>
      <c r="Q69" s="64"/>
      <c r="R69" s="64"/>
      <c r="S69" s="64"/>
      <c r="T69" s="64"/>
      <c r="U69" s="64"/>
      <c r="V69" s="64"/>
      <c r="W69" s="64"/>
      <c r="X69" s="64"/>
      <c r="Y69" s="64"/>
      <c r="Z69" s="64"/>
    </row>
    <row r="70" ht="12.75" customHeight="1">
      <c r="A70" s="95">
        <v>40681.0</v>
      </c>
      <c r="B70" s="66">
        <v>2306.0</v>
      </c>
      <c r="C70" s="64" t="s">
        <v>19</v>
      </c>
      <c r="D70" s="64" t="s">
        <v>8</v>
      </c>
      <c r="E70" s="64" t="s">
        <v>66</v>
      </c>
      <c r="F70" s="66">
        <v>77.0</v>
      </c>
      <c r="G70" s="66">
        <v>5220.0</v>
      </c>
      <c r="H70" s="64" t="s">
        <v>23</v>
      </c>
      <c r="I70" s="64" t="s">
        <v>5962</v>
      </c>
      <c r="J70" s="64"/>
      <c r="K70" s="64"/>
      <c r="L70" s="64"/>
      <c r="M70" s="64"/>
      <c r="N70" s="64" t="s">
        <v>5969</v>
      </c>
      <c r="O70" s="64" t="s">
        <v>6000</v>
      </c>
      <c r="P70" s="64"/>
      <c r="Q70" s="64"/>
      <c r="R70" s="64"/>
      <c r="S70" s="64"/>
      <c r="T70" s="64"/>
      <c r="U70" s="64"/>
      <c r="V70" s="64"/>
      <c r="W70" s="64"/>
      <c r="X70" s="64"/>
      <c r="Y70" s="64"/>
      <c r="Z70" s="64"/>
    </row>
    <row r="71" ht="12.75" customHeight="1">
      <c r="A71" s="95">
        <v>40681.0</v>
      </c>
      <c r="B71" s="66">
        <v>2307.0</v>
      </c>
      <c r="C71" s="64" t="s">
        <v>19</v>
      </c>
      <c r="D71" s="64" t="s">
        <v>8</v>
      </c>
      <c r="E71" s="64" t="s">
        <v>66</v>
      </c>
      <c r="F71" s="66">
        <v>77.0</v>
      </c>
      <c r="G71" s="66">
        <v>5275.0</v>
      </c>
      <c r="H71" s="64" t="s">
        <v>23</v>
      </c>
      <c r="I71" s="64" t="s">
        <v>5962</v>
      </c>
      <c r="J71" s="64"/>
      <c r="K71" s="64"/>
      <c r="L71" s="64"/>
      <c r="M71" s="64"/>
      <c r="N71" s="64" t="s">
        <v>5969</v>
      </c>
      <c r="O71" s="64" t="s">
        <v>6005</v>
      </c>
      <c r="P71" s="64"/>
      <c r="Q71" s="64"/>
      <c r="R71" s="64"/>
      <c r="S71" s="64"/>
      <c r="T71" s="64"/>
      <c r="U71" s="64"/>
      <c r="V71" s="64"/>
      <c r="W71" s="64"/>
      <c r="X71" s="64"/>
      <c r="Y71" s="64"/>
      <c r="Z71" s="64"/>
    </row>
    <row r="72" ht="12.75" customHeight="1">
      <c r="A72" s="95">
        <v>40681.708333333336</v>
      </c>
      <c r="B72" s="66">
        <v>2305.0</v>
      </c>
      <c r="C72" s="64" t="s">
        <v>19</v>
      </c>
      <c r="D72" s="64" t="s">
        <v>8</v>
      </c>
      <c r="E72" s="64" t="s">
        <v>70</v>
      </c>
      <c r="F72" s="66">
        <v>78.0</v>
      </c>
      <c r="G72" s="66">
        <v>5200.0</v>
      </c>
      <c r="H72" s="64" t="s">
        <v>23</v>
      </c>
      <c r="I72" s="64" t="s">
        <v>5962</v>
      </c>
      <c r="J72" s="64"/>
      <c r="K72" s="64"/>
      <c r="L72" s="64"/>
      <c r="M72" s="64"/>
      <c r="N72" s="64" t="s">
        <v>5996</v>
      </c>
      <c r="O72" s="64" t="s">
        <v>5997</v>
      </c>
      <c r="P72" s="64"/>
      <c r="Q72" s="64"/>
      <c r="R72" s="64"/>
      <c r="S72" s="64"/>
      <c r="T72" s="64"/>
      <c r="U72" s="64"/>
      <c r="V72" s="64"/>
      <c r="W72" s="64"/>
      <c r="X72" s="64"/>
      <c r="Y72" s="64"/>
      <c r="Z72" s="64"/>
    </row>
    <row r="73" ht="12.75" customHeight="1">
      <c r="A73" s="95">
        <v>40683.375</v>
      </c>
      <c r="B73" s="66">
        <v>2308.0</v>
      </c>
      <c r="C73" s="64" t="s">
        <v>19</v>
      </c>
      <c r="D73" s="64" t="s">
        <v>819</v>
      </c>
      <c r="E73" s="64" t="s">
        <v>820</v>
      </c>
      <c r="F73" s="66">
        <v>74.0</v>
      </c>
      <c r="G73" s="66">
        <v>3200.0</v>
      </c>
      <c r="H73" s="64" t="s">
        <v>23</v>
      </c>
      <c r="I73" s="64" t="s">
        <v>5962</v>
      </c>
      <c r="J73" s="64"/>
      <c r="K73" s="64"/>
      <c r="L73" s="64"/>
      <c r="M73" s="64"/>
      <c r="N73" s="64" t="s">
        <v>5963</v>
      </c>
      <c r="O73" s="64" t="s">
        <v>6006</v>
      </c>
      <c r="P73" s="64"/>
      <c r="Q73" s="64"/>
      <c r="R73" s="64"/>
      <c r="S73" s="64"/>
      <c r="T73" s="64"/>
      <c r="U73" s="64"/>
      <c r="V73" s="64"/>
      <c r="W73" s="64"/>
      <c r="X73" s="64"/>
      <c r="Y73" s="64"/>
      <c r="Z73" s="64"/>
    </row>
    <row r="74" ht="12.75" customHeight="1">
      <c r="A74" s="95">
        <v>40683.458333333336</v>
      </c>
      <c r="B74" s="66">
        <v>2309.0</v>
      </c>
      <c r="C74" s="64" t="s">
        <v>19</v>
      </c>
      <c r="D74" s="64" t="s">
        <v>819</v>
      </c>
      <c r="E74" s="64" t="s">
        <v>62</v>
      </c>
      <c r="F74" s="66">
        <v>70.0</v>
      </c>
      <c r="G74" s="66">
        <v>3100.0</v>
      </c>
      <c r="H74" s="64" t="s">
        <v>23</v>
      </c>
      <c r="I74" s="64" t="s">
        <v>6007</v>
      </c>
      <c r="J74" s="64"/>
      <c r="K74" s="64"/>
      <c r="L74" s="64"/>
      <c r="M74" s="64"/>
      <c r="N74" s="64" t="s">
        <v>5963</v>
      </c>
      <c r="O74" s="64" t="s">
        <v>6008</v>
      </c>
      <c r="P74" s="64"/>
      <c r="Q74" s="64"/>
      <c r="R74" s="64"/>
      <c r="S74" s="64"/>
      <c r="T74" s="64"/>
      <c r="U74" s="64"/>
      <c r="V74" s="64"/>
      <c r="W74" s="64"/>
      <c r="X74" s="64"/>
      <c r="Y74" s="64"/>
      <c r="Z74" s="64"/>
    </row>
    <row r="75" ht="12.75" customHeight="1">
      <c r="A75" s="95">
        <v>40683.708333333336</v>
      </c>
      <c r="B75" s="66">
        <v>2310.0</v>
      </c>
      <c r="C75" s="64" t="s">
        <v>19</v>
      </c>
      <c r="D75" s="64" t="s">
        <v>8</v>
      </c>
      <c r="E75" s="64" t="s">
        <v>74</v>
      </c>
      <c r="F75" s="66">
        <v>74.0</v>
      </c>
      <c r="G75" s="66">
        <v>5100.0</v>
      </c>
      <c r="H75" s="64" t="s">
        <v>23</v>
      </c>
      <c r="I75" s="64" t="s">
        <v>5962</v>
      </c>
      <c r="J75" s="64"/>
      <c r="K75" s="64"/>
      <c r="L75" s="64"/>
      <c r="M75" s="64"/>
      <c r="N75" s="64" t="s">
        <v>6009</v>
      </c>
      <c r="O75" s="64" t="s">
        <v>6009</v>
      </c>
      <c r="P75" s="64"/>
      <c r="Q75" s="64"/>
      <c r="R75" s="64"/>
      <c r="S75" s="64"/>
      <c r="T75" s="64"/>
      <c r="U75" s="64"/>
      <c r="V75" s="64"/>
      <c r="W75" s="64"/>
      <c r="X75" s="64"/>
      <c r="Y75" s="64"/>
      <c r="Z75" s="64"/>
    </row>
    <row r="76" ht="12.75" customHeight="1">
      <c r="A76" s="95">
        <v>40683.708333333336</v>
      </c>
      <c r="B76" s="66">
        <v>2311.0</v>
      </c>
      <c r="C76" s="64" t="s">
        <v>19</v>
      </c>
      <c r="D76" s="64" t="s">
        <v>8</v>
      </c>
      <c r="E76" s="64" t="s">
        <v>67</v>
      </c>
      <c r="F76" s="66">
        <v>84.0</v>
      </c>
      <c r="G76" s="66">
        <v>6700.0</v>
      </c>
      <c r="H76" s="64" t="s">
        <v>23</v>
      </c>
      <c r="I76" s="64" t="s">
        <v>5962</v>
      </c>
      <c r="J76" s="64"/>
      <c r="K76" s="64"/>
      <c r="L76" s="64"/>
      <c r="M76" s="64"/>
      <c r="N76" s="64" t="s">
        <v>6010</v>
      </c>
      <c r="O76" s="64" t="s">
        <v>6011</v>
      </c>
      <c r="P76" s="64"/>
      <c r="Q76" s="64"/>
      <c r="R76" s="64"/>
      <c r="S76" s="64"/>
      <c r="T76" s="64"/>
      <c r="U76" s="64"/>
      <c r="V76" s="64"/>
      <c r="W76" s="64"/>
      <c r="X76" s="64"/>
      <c r="Y76" s="64"/>
      <c r="Z76" s="64"/>
    </row>
    <row r="77" ht="12.75" customHeight="1">
      <c r="A77" s="95">
        <v>40684.479166666664</v>
      </c>
      <c r="B77" s="66">
        <v>2312.0</v>
      </c>
      <c r="C77" s="64" t="s">
        <v>19</v>
      </c>
      <c r="D77" s="64" t="s">
        <v>8</v>
      </c>
      <c r="E77" s="64" t="s">
        <v>70</v>
      </c>
      <c r="F77" s="66">
        <v>77.0</v>
      </c>
      <c r="G77" s="66">
        <v>5400.0</v>
      </c>
      <c r="H77" s="64" t="s">
        <v>23</v>
      </c>
      <c r="I77" s="64" t="s">
        <v>5962</v>
      </c>
      <c r="J77" s="64"/>
      <c r="K77" s="64"/>
      <c r="L77" s="64"/>
      <c r="M77" s="64"/>
      <c r="N77" s="64" t="s">
        <v>5969</v>
      </c>
      <c r="O77" s="64" t="s">
        <v>6012</v>
      </c>
      <c r="P77" s="64"/>
      <c r="Q77" s="64"/>
      <c r="R77" s="64"/>
      <c r="S77" s="64"/>
      <c r="T77" s="64"/>
      <c r="U77" s="64"/>
      <c r="V77" s="64"/>
      <c r="W77" s="64"/>
      <c r="X77" s="64"/>
      <c r="Y77" s="64"/>
      <c r="Z77" s="64"/>
    </row>
    <row r="78" ht="12.75" customHeight="1">
      <c r="A78" s="95">
        <v>40684.604166666664</v>
      </c>
      <c r="B78" s="66">
        <v>2313.0</v>
      </c>
      <c r="C78" s="64" t="s">
        <v>19</v>
      </c>
      <c r="D78" s="64" t="s">
        <v>819</v>
      </c>
      <c r="E78" s="64" t="s">
        <v>47</v>
      </c>
      <c r="F78" s="66">
        <v>81.0</v>
      </c>
      <c r="G78" s="66">
        <v>6200.0</v>
      </c>
      <c r="H78" s="64" t="s">
        <v>23</v>
      </c>
      <c r="I78" s="64" t="s">
        <v>5962</v>
      </c>
      <c r="J78" s="64"/>
      <c r="K78" s="64"/>
      <c r="L78" s="64"/>
      <c r="M78" s="64"/>
      <c r="N78" s="64" t="s">
        <v>5969</v>
      </c>
      <c r="O78" s="64" t="s">
        <v>6013</v>
      </c>
      <c r="P78" s="64"/>
      <c r="Q78" s="64"/>
      <c r="R78" s="64"/>
      <c r="S78" s="64"/>
      <c r="T78" s="64"/>
      <c r="U78" s="64"/>
      <c r="V78" s="64"/>
      <c r="W78" s="64"/>
      <c r="X78" s="64"/>
      <c r="Y78" s="64"/>
      <c r="Z78" s="64"/>
    </row>
    <row r="79" ht="12.75" customHeight="1">
      <c r="A79" s="95">
        <v>40685.416666666664</v>
      </c>
      <c r="B79" s="66">
        <v>2315.0</v>
      </c>
      <c r="C79" s="64" t="s">
        <v>19</v>
      </c>
      <c r="D79" s="64" t="s">
        <v>819</v>
      </c>
      <c r="E79" s="64" t="s">
        <v>62</v>
      </c>
      <c r="F79" s="66">
        <v>80.0</v>
      </c>
      <c r="G79" s="66">
        <v>4600.0</v>
      </c>
      <c r="H79" s="64" t="s">
        <v>816</v>
      </c>
      <c r="I79" s="64" t="s">
        <v>5962</v>
      </c>
      <c r="J79" s="64"/>
      <c r="K79" s="64"/>
      <c r="L79" s="64"/>
      <c r="M79" s="64"/>
      <c r="N79" s="64" t="s">
        <v>5963</v>
      </c>
      <c r="O79" s="64" t="s">
        <v>5966</v>
      </c>
      <c r="P79" s="64"/>
      <c r="Q79" s="64"/>
      <c r="R79" s="64"/>
      <c r="S79" s="64"/>
      <c r="T79" s="64"/>
      <c r="U79" s="64"/>
      <c r="V79" s="64"/>
      <c r="W79" s="64"/>
      <c r="X79" s="64"/>
      <c r="Y79" s="64"/>
      <c r="Z79" s="64"/>
    </row>
    <row r="80" ht="12.75" customHeight="1">
      <c r="A80" s="95">
        <v>40685.458333333336</v>
      </c>
      <c r="B80" s="66">
        <v>2316.0</v>
      </c>
      <c r="C80" s="64" t="s">
        <v>19</v>
      </c>
      <c r="D80" s="64" t="s">
        <v>819</v>
      </c>
      <c r="E80" s="64" t="s">
        <v>1368</v>
      </c>
      <c r="F80" s="66">
        <v>79.0</v>
      </c>
      <c r="G80" s="66">
        <v>5900.0</v>
      </c>
      <c r="H80" s="64" t="s">
        <v>23</v>
      </c>
      <c r="I80" s="64" t="s">
        <v>5962</v>
      </c>
      <c r="J80" s="64"/>
      <c r="K80" s="64"/>
      <c r="L80" s="64"/>
      <c r="M80" s="64"/>
      <c r="N80" s="64" t="s">
        <v>5963</v>
      </c>
      <c r="O80" s="64" t="s">
        <v>6014</v>
      </c>
      <c r="P80" s="64"/>
      <c r="Q80" s="64"/>
      <c r="R80" s="64"/>
      <c r="S80" s="64"/>
      <c r="T80" s="64"/>
      <c r="U80" s="64"/>
      <c r="V80" s="64"/>
      <c r="W80" s="64"/>
      <c r="X80" s="64"/>
      <c r="Y80" s="64"/>
      <c r="Z80" s="64"/>
    </row>
    <row r="81" ht="12.75" customHeight="1">
      <c r="A81" s="95">
        <v>40685.5</v>
      </c>
      <c r="B81" s="66">
        <v>2314.0</v>
      </c>
      <c r="C81" s="64" t="s">
        <v>19</v>
      </c>
      <c r="D81" s="64" t="s">
        <v>8</v>
      </c>
      <c r="E81" s="64" t="s">
        <v>70</v>
      </c>
      <c r="F81" s="66">
        <v>76.0</v>
      </c>
      <c r="G81" s="66">
        <v>5150.0</v>
      </c>
      <c r="H81" s="64" t="s">
        <v>23</v>
      </c>
      <c r="I81" s="64" t="s">
        <v>5962</v>
      </c>
      <c r="J81" s="64"/>
      <c r="K81" s="64"/>
      <c r="L81" s="64"/>
      <c r="M81" s="64"/>
      <c r="N81" s="64" t="s">
        <v>5963</v>
      </c>
      <c r="O81" s="64" t="s">
        <v>5972</v>
      </c>
      <c r="P81" s="64"/>
      <c r="Q81" s="64"/>
      <c r="R81" s="64"/>
      <c r="S81" s="64"/>
      <c r="T81" s="64"/>
      <c r="U81" s="64"/>
      <c r="V81" s="64"/>
      <c r="W81" s="64"/>
      <c r="X81" s="64"/>
      <c r="Y81" s="64"/>
      <c r="Z81" s="64"/>
    </row>
    <row r="82" ht="12.75" customHeight="1">
      <c r="A82" s="95">
        <v>40685.666666666664</v>
      </c>
      <c r="B82" s="66">
        <v>2317.0</v>
      </c>
      <c r="C82" s="64" t="s">
        <v>19</v>
      </c>
      <c r="D82" s="64" t="s">
        <v>8</v>
      </c>
      <c r="E82" s="64" t="s">
        <v>69</v>
      </c>
      <c r="F82" s="66">
        <v>79.0</v>
      </c>
      <c r="G82" s="66">
        <v>5250.0</v>
      </c>
      <c r="H82" s="64" t="s">
        <v>23</v>
      </c>
      <c r="I82" s="64" t="s">
        <v>5962</v>
      </c>
      <c r="J82" s="64"/>
      <c r="K82" s="64"/>
      <c r="L82" s="64"/>
      <c r="M82" s="64"/>
      <c r="N82" s="64" t="s">
        <v>5963</v>
      </c>
      <c r="O82" s="64" t="s">
        <v>5972</v>
      </c>
      <c r="P82" s="64"/>
      <c r="Q82" s="64"/>
      <c r="R82" s="64"/>
      <c r="S82" s="64"/>
      <c r="T82" s="64"/>
      <c r="U82" s="64"/>
      <c r="V82" s="64"/>
      <c r="W82" s="64"/>
      <c r="X82" s="64"/>
      <c r="Y82" s="64"/>
      <c r="Z82" s="64"/>
    </row>
    <row r="83" ht="12.75" customHeight="1">
      <c r="A83" s="95">
        <v>40685.791666666664</v>
      </c>
      <c r="B83" s="66">
        <v>2319.0</v>
      </c>
      <c r="C83" s="64" t="s">
        <v>19</v>
      </c>
      <c r="D83" s="64" t="s">
        <v>819</v>
      </c>
      <c r="E83" s="64" t="s">
        <v>62</v>
      </c>
      <c r="F83" s="66">
        <v>76.0</v>
      </c>
      <c r="G83" s="66">
        <v>4900.0</v>
      </c>
      <c r="H83" s="64" t="s">
        <v>23</v>
      </c>
      <c r="I83" s="64" t="s">
        <v>5962</v>
      </c>
      <c r="J83" s="64"/>
      <c r="K83" s="64"/>
      <c r="L83" s="64"/>
      <c r="M83" s="64"/>
      <c r="N83" s="64" t="s">
        <v>5969</v>
      </c>
      <c r="O83" s="64" t="s">
        <v>5970</v>
      </c>
      <c r="P83" s="64"/>
      <c r="Q83" s="64"/>
      <c r="R83" s="64"/>
      <c r="S83" s="64"/>
      <c r="T83" s="64"/>
      <c r="U83" s="64"/>
      <c r="V83" s="64"/>
      <c r="W83" s="64"/>
      <c r="X83" s="64"/>
      <c r="Y83" s="64"/>
      <c r="Z83" s="64"/>
    </row>
    <row r="84" ht="12.75" customHeight="1">
      <c r="A84" s="95">
        <v>40685.8125</v>
      </c>
      <c r="B84" s="66">
        <v>2318.0</v>
      </c>
      <c r="C84" s="64" t="s">
        <v>19</v>
      </c>
      <c r="D84" s="64" t="s">
        <v>8</v>
      </c>
      <c r="E84" s="64" t="s">
        <v>67</v>
      </c>
      <c r="F84" s="66">
        <v>79.0</v>
      </c>
      <c r="G84" s="66">
        <v>5100.0</v>
      </c>
      <c r="H84" s="64" t="s">
        <v>23</v>
      </c>
      <c r="I84" s="64" t="s">
        <v>5962</v>
      </c>
      <c r="J84" s="64"/>
      <c r="K84" s="64"/>
      <c r="L84" s="64"/>
      <c r="M84" s="64"/>
      <c r="N84" s="64" t="s">
        <v>5963</v>
      </c>
      <c r="O84" s="64" t="s">
        <v>5982</v>
      </c>
      <c r="P84" s="64"/>
      <c r="Q84" s="64"/>
      <c r="R84" s="64"/>
      <c r="S84" s="64"/>
      <c r="T84" s="64"/>
      <c r="U84" s="64"/>
      <c r="V84" s="64"/>
      <c r="W84" s="64"/>
      <c r="X84" s="64"/>
      <c r="Y84" s="64"/>
      <c r="Z84" s="64"/>
    </row>
    <row r="85" ht="12.75" customHeight="1">
      <c r="A85" s="95">
        <v>40685.833333333336</v>
      </c>
      <c r="B85" s="66">
        <v>2320.0</v>
      </c>
      <c r="C85" s="64" t="s">
        <v>19</v>
      </c>
      <c r="D85" s="64" t="s">
        <v>819</v>
      </c>
      <c r="E85" s="64" t="s">
        <v>62</v>
      </c>
      <c r="F85" s="66">
        <v>78.0</v>
      </c>
      <c r="G85" s="66">
        <v>5100.0</v>
      </c>
      <c r="H85" s="64" t="s">
        <v>23</v>
      </c>
      <c r="I85" s="64" t="s">
        <v>5962</v>
      </c>
      <c r="J85" s="64"/>
      <c r="K85" s="64"/>
      <c r="L85" s="64"/>
      <c r="M85" s="64"/>
      <c r="N85" s="64" t="s">
        <v>5963</v>
      </c>
      <c r="O85" s="64" t="s">
        <v>5966</v>
      </c>
      <c r="P85" s="64"/>
      <c r="Q85" s="64"/>
      <c r="R85" s="64"/>
      <c r="S85" s="64"/>
      <c r="T85" s="64"/>
      <c r="U85" s="64"/>
      <c r="V85" s="64"/>
      <c r="W85" s="64"/>
      <c r="X85" s="64"/>
      <c r="Y85" s="64"/>
      <c r="Z85" s="64"/>
    </row>
    <row r="86" ht="12.75" customHeight="1">
      <c r="A86" s="95">
        <v>40687.0</v>
      </c>
      <c r="B86" s="66">
        <v>2325.0</v>
      </c>
      <c r="C86" s="64" t="s">
        <v>19</v>
      </c>
      <c r="D86" s="64" t="s">
        <v>8</v>
      </c>
      <c r="E86" s="64" t="s">
        <v>67</v>
      </c>
      <c r="F86" s="66">
        <v>72.0</v>
      </c>
      <c r="G86" s="66">
        <v>4000.0</v>
      </c>
      <c r="H86" s="64" t="s">
        <v>23</v>
      </c>
      <c r="I86" s="64" t="s">
        <v>6007</v>
      </c>
      <c r="J86" s="64"/>
      <c r="K86" s="64"/>
      <c r="L86" s="64"/>
      <c r="M86" s="64"/>
      <c r="N86" s="64" t="s">
        <v>5963</v>
      </c>
      <c r="O86" s="64" t="s">
        <v>6015</v>
      </c>
      <c r="P86" s="64"/>
      <c r="Q86" s="64"/>
      <c r="R86" s="64"/>
      <c r="S86" s="64"/>
      <c r="T86" s="64"/>
      <c r="U86" s="64"/>
      <c r="V86" s="64"/>
      <c r="W86" s="64"/>
      <c r="X86" s="64"/>
      <c r="Y86" s="64"/>
      <c r="Z86" s="64"/>
    </row>
    <row r="87" ht="12.75" customHeight="1">
      <c r="A87" s="95">
        <v>40687.0</v>
      </c>
      <c r="B87" s="66">
        <v>2322.0</v>
      </c>
      <c r="C87" s="64" t="s">
        <v>19</v>
      </c>
      <c r="D87" s="64" t="s">
        <v>8</v>
      </c>
      <c r="E87" s="64" t="s">
        <v>74</v>
      </c>
      <c r="F87" s="66">
        <v>74.0</v>
      </c>
      <c r="G87" s="66">
        <v>3800.0</v>
      </c>
      <c r="H87" s="64" t="s">
        <v>23</v>
      </c>
      <c r="I87" s="64" t="s">
        <v>5971</v>
      </c>
      <c r="J87" s="64"/>
      <c r="K87" s="64"/>
      <c r="L87" s="64"/>
      <c r="M87" s="64"/>
      <c r="N87" s="64" t="s">
        <v>5978</v>
      </c>
      <c r="O87" s="64" t="s">
        <v>5978</v>
      </c>
      <c r="P87" s="64"/>
      <c r="Q87" s="64"/>
      <c r="R87" s="64"/>
      <c r="S87" s="64"/>
      <c r="T87" s="64"/>
      <c r="U87" s="64"/>
      <c r="V87" s="64"/>
      <c r="W87" s="64"/>
      <c r="X87" s="64"/>
      <c r="Y87" s="64"/>
      <c r="Z87" s="64"/>
    </row>
    <row r="88" ht="12.75" customHeight="1">
      <c r="A88" s="95">
        <v>40687.0</v>
      </c>
      <c r="B88" s="66">
        <v>2324.0</v>
      </c>
      <c r="C88" s="64" t="s">
        <v>19</v>
      </c>
      <c r="D88" s="64" t="s">
        <v>8</v>
      </c>
      <c r="E88" s="64" t="s">
        <v>67</v>
      </c>
      <c r="F88" s="66">
        <v>74.0</v>
      </c>
      <c r="G88" s="66">
        <v>4700.0</v>
      </c>
      <c r="H88" s="64" t="s">
        <v>23</v>
      </c>
      <c r="I88" s="64" t="s">
        <v>5962</v>
      </c>
      <c r="J88" s="64"/>
      <c r="K88" s="64"/>
      <c r="L88" s="64"/>
      <c r="M88" s="64"/>
      <c r="N88" s="64" t="s">
        <v>5969</v>
      </c>
      <c r="O88" s="64" t="s">
        <v>6000</v>
      </c>
      <c r="P88" s="64"/>
      <c r="Q88" s="64"/>
      <c r="R88" s="64"/>
      <c r="S88" s="64"/>
      <c r="T88" s="64"/>
      <c r="U88" s="64"/>
      <c r="V88" s="64"/>
      <c r="W88" s="64"/>
      <c r="X88" s="64"/>
      <c r="Y88" s="64"/>
      <c r="Z88" s="64"/>
    </row>
    <row r="89" ht="12.75" customHeight="1">
      <c r="A89" s="95">
        <v>40687.0</v>
      </c>
      <c r="B89" s="66">
        <v>2323.0</v>
      </c>
      <c r="C89" s="64" t="s">
        <v>19</v>
      </c>
      <c r="D89" s="64" t="s">
        <v>8</v>
      </c>
      <c r="E89" s="64" t="s">
        <v>70</v>
      </c>
      <c r="F89" s="66">
        <v>80.0</v>
      </c>
      <c r="G89" s="66">
        <v>5300.0</v>
      </c>
      <c r="H89" s="64" t="s">
        <v>23</v>
      </c>
      <c r="I89" s="64" t="s">
        <v>5971</v>
      </c>
      <c r="J89" s="64"/>
      <c r="K89" s="64"/>
      <c r="L89" s="64"/>
      <c r="M89" s="64"/>
      <c r="N89" s="64" t="s">
        <v>5969</v>
      </c>
      <c r="O89" s="64" t="s">
        <v>6016</v>
      </c>
      <c r="P89" s="64"/>
      <c r="Q89" s="64"/>
      <c r="R89" s="64"/>
      <c r="S89" s="64"/>
      <c r="T89" s="64"/>
      <c r="U89" s="64"/>
      <c r="V89" s="64"/>
      <c r="W89" s="64"/>
      <c r="X89" s="64"/>
      <c r="Y89" s="64"/>
      <c r="Z89" s="64"/>
    </row>
    <row r="90" ht="12.75" customHeight="1">
      <c r="A90" s="95">
        <v>40687.0</v>
      </c>
      <c r="B90" s="66">
        <v>2326.0</v>
      </c>
      <c r="C90" s="64" t="s">
        <v>19</v>
      </c>
      <c r="D90" s="64" t="s">
        <v>8</v>
      </c>
      <c r="E90" s="64" t="s">
        <v>77</v>
      </c>
      <c r="F90" s="66">
        <v>84.0</v>
      </c>
      <c r="G90" s="66">
        <v>5800.0</v>
      </c>
      <c r="H90" s="64" t="s">
        <v>23</v>
      </c>
      <c r="I90" s="64" t="s">
        <v>5962</v>
      </c>
      <c r="J90" s="64"/>
      <c r="K90" s="64"/>
      <c r="L90" s="64"/>
      <c r="M90" s="64"/>
      <c r="N90" s="64" t="s">
        <v>5969</v>
      </c>
      <c r="O90" s="64" t="s">
        <v>6005</v>
      </c>
      <c r="P90" s="64"/>
      <c r="Q90" s="64"/>
      <c r="R90" s="64"/>
      <c r="S90" s="64"/>
      <c r="T90" s="64"/>
      <c r="U90" s="64"/>
      <c r="V90" s="64"/>
      <c r="W90" s="64"/>
      <c r="X90" s="64"/>
      <c r="Y90" s="64"/>
      <c r="Z90" s="64"/>
    </row>
    <row r="91" ht="12.75" customHeight="1">
      <c r="A91" s="95">
        <v>40687.416666666664</v>
      </c>
      <c r="B91" s="66">
        <v>2321.0</v>
      </c>
      <c r="C91" s="64" t="s">
        <v>19</v>
      </c>
      <c r="D91" s="64" t="s">
        <v>8</v>
      </c>
      <c r="E91" s="64" t="s">
        <v>70</v>
      </c>
      <c r="F91" s="66">
        <v>82.0</v>
      </c>
      <c r="G91" s="66">
        <v>5700.0</v>
      </c>
      <c r="H91" s="64" t="s">
        <v>23</v>
      </c>
      <c r="I91" s="64" t="s">
        <v>5962</v>
      </c>
      <c r="J91" s="64"/>
      <c r="K91" s="64"/>
      <c r="L91" s="64"/>
      <c r="M91" s="64"/>
      <c r="N91" s="64" t="s">
        <v>5969</v>
      </c>
      <c r="O91" s="64" t="s">
        <v>6017</v>
      </c>
      <c r="P91" s="64"/>
      <c r="Q91" s="64"/>
      <c r="R91" s="64"/>
      <c r="S91" s="64"/>
      <c r="T91" s="64"/>
      <c r="U91" s="64"/>
      <c r="V91" s="64"/>
      <c r="W91" s="64"/>
      <c r="X91" s="64"/>
      <c r="Y91" s="64"/>
      <c r="Z91" s="64"/>
    </row>
    <row r="92" ht="12.75" customHeight="1">
      <c r="A92" s="95">
        <v>40688.0</v>
      </c>
      <c r="B92" s="66">
        <v>2329.0</v>
      </c>
      <c r="C92" s="64" t="s">
        <v>19</v>
      </c>
      <c r="D92" s="64" t="s">
        <v>8</v>
      </c>
      <c r="E92" s="64" t="s">
        <v>67</v>
      </c>
      <c r="F92" s="66">
        <v>78.0</v>
      </c>
      <c r="G92" s="66">
        <v>5650.0</v>
      </c>
      <c r="H92" s="64" t="s">
        <v>23</v>
      </c>
      <c r="I92" s="64" t="s">
        <v>5962</v>
      </c>
      <c r="J92" s="64"/>
      <c r="K92" s="64"/>
      <c r="L92" s="64"/>
      <c r="M92" s="64"/>
      <c r="N92" s="64" t="s">
        <v>5963</v>
      </c>
      <c r="O92" s="64" t="s">
        <v>5972</v>
      </c>
      <c r="P92" s="64"/>
      <c r="Q92" s="64"/>
      <c r="R92" s="64"/>
      <c r="S92" s="64"/>
      <c r="T92" s="64"/>
      <c r="U92" s="64"/>
      <c r="V92" s="64"/>
      <c r="W92" s="64"/>
      <c r="X92" s="64"/>
      <c r="Y92" s="64"/>
      <c r="Z92" s="64"/>
    </row>
    <row r="93" ht="12.75" customHeight="1">
      <c r="A93" s="95">
        <v>40688.0</v>
      </c>
      <c r="B93" s="66">
        <v>2328.0</v>
      </c>
      <c r="C93" s="64" t="s">
        <v>19</v>
      </c>
      <c r="D93" s="64" t="s">
        <v>8</v>
      </c>
      <c r="E93" s="64" t="s">
        <v>74</v>
      </c>
      <c r="F93" s="66">
        <v>81.0</v>
      </c>
      <c r="G93" s="66">
        <v>5950.0</v>
      </c>
      <c r="H93" s="64" t="s">
        <v>23</v>
      </c>
      <c r="I93" s="64" t="s">
        <v>5962</v>
      </c>
      <c r="J93" s="64"/>
      <c r="K93" s="64"/>
      <c r="L93" s="64"/>
      <c r="M93" s="64"/>
      <c r="N93" s="64" t="s">
        <v>5969</v>
      </c>
      <c r="O93" s="64" t="s">
        <v>6018</v>
      </c>
      <c r="P93" s="64"/>
      <c r="Q93" s="64"/>
      <c r="R93" s="64"/>
      <c r="S93" s="64"/>
      <c r="T93" s="64"/>
      <c r="U93" s="64"/>
      <c r="V93" s="64"/>
      <c r="W93" s="64"/>
      <c r="X93" s="64"/>
      <c r="Y93" s="64"/>
      <c r="Z93" s="64"/>
    </row>
    <row r="94" ht="12.75" customHeight="1">
      <c r="A94" s="95">
        <v>40688.5</v>
      </c>
      <c r="B94" s="66">
        <v>2327.0</v>
      </c>
      <c r="C94" s="64" t="s">
        <v>19</v>
      </c>
      <c r="D94" s="64" t="s">
        <v>8</v>
      </c>
      <c r="E94" s="64" t="s">
        <v>79</v>
      </c>
      <c r="F94" s="66">
        <v>80.0</v>
      </c>
      <c r="G94" s="66">
        <v>6100.0</v>
      </c>
      <c r="H94" s="64" t="s">
        <v>23</v>
      </c>
      <c r="I94" s="64" t="s">
        <v>5962</v>
      </c>
      <c r="J94" s="64"/>
      <c r="K94" s="64"/>
      <c r="L94" s="64"/>
      <c r="M94" s="64"/>
      <c r="N94" s="64" t="s">
        <v>5963</v>
      </c>
      <c r="O94" s="64" t="s">
        <v>5972</v>
      </c>
      <c r="P94" s="64"/>
      <c r="Q94" s="64"/>
      <c r="R94" s="64"/>
      <c r="S94" s="64"/>
      <c r="T94" s="64"/>
      <c r="U94" s="64"/>
      <c r="V94" s="64"/>
      <c r="W94" s="64"/>
      <c r="X94" s="64"/>
      <c r="Y94" s="64"/>
      <c r="Z94" s="64"/>
    </row>
    <row r="95" ht="12.75" customHeight="1">
      <c r="A95" s="95">
        <v>40690.0</v>
      </c>
      <c r="B95" s="66">
        <v>2330.0</v>
      </c>
      <c r="C95" s="64" t="s">
        <v>19</v>
      </c>
      <c r="D95" s="64" t="s">
        <v>8</v>
      </c>
      <c r="E95" s="64" t="s">
        <v>69</v>
      </c>
      <c r="F95" s="66">
        <v>78.0</v>
      </c>
      <c r="G95" s="66">
        <v>4500.0</v>
      </c>
      <c r="H95" s="64" t="s">
        <v>23</v>
      </c>
      <c r="I95" s="64" t="s">
        <v>5962</v>
      </c>
      <c r="J95" s="64"/>
      <c r="K95" s="64"/>
      <c r="L95" s="64"/>
      <c r="M95" s="64"/>
      <c r="N95" s="64" t="s">
        <v>5963</v>
      </c>
      <c r="O95" s="64" t="s">
        <v>1319</v>
      </c>
      <c r="P95" s="64"/>
      <c r="Q95" s="64"/>
      <c r="R95" s="64"/>
      <c r="S95" s="64"/>
      <c r="T95" s="64"/>
      <c r="U95" s="64"/>
      <c r="V95" s="64"/>
      <c r="W95" s="64"/>
      <c r="X95" s="64"/>
      <c r="Y95" s="64"/>
      <c r="Z95" s="64"/>
    </row>
    <row r="96" ht="12.75" customHeight="1">
      <c r="A96" s="95">
        <v>40690.41701388889</v>
      </c>
      <c r="B96" s="66">
        <v>2332.0</v>
      </c>
      <c r="C96" s="64" t="s">
        <v>19</v>
      </c>
      <c r="D96" s="64" t="s">
        <v>819</v>
      </c>
      <c r="E96" s="64" t="s">
        <v>817</v>
      </c>
      <c r="F96" s="66">
        <v>79.0</v>
      </c>
      <c r="G96" s="66">
        <v>5500.0</v>
      </c>
      <c r="H96" s="64" t="s">
        <v>23</v>
      </c>
      <c r="I96" s="64" t="s">
        <v>5962</v>
      </c>
      <c r="J96" s="64"/>
      <c r="K96" s="64"/>
      <c r="L96" s="64"/>
      <c r="M96" s="64"/>
      <c r="N96" s="64" t="s">
        <v>5963</v>
      </c>
      <c r="O96" s="64" t="s">
        <v>5982</v>
      </c>
      <c r="P96" s="64"/>
      <c r="Q96" s="64"/>
      <c r="R96" s="64"/>
      <c r="S96" s="64"/>
      <c r="T96" s="64"/>
      <c r="U96" s="64"/>
      <c r="V96" s="64"/>
      <c r="W96" s="64"/>
      <c r="X96" s="64"/>
      <c r="Y96" s="64"/>
      <c r="Z96" s="64"/>
    </row>
    <row r="97" ht="12.75" customHeight="1">
      <c r="A97" s="95">
        <v>40690.5</v>
      </c>
      <c r="B97" s="66">
        <v>2331.0</v>
      </c>
      <c r="C97" s="64" t="s">
        <v>19</v>
      </c>
      <c r="D97" s="64" t="s">
        <v>8</v>
      </c>
      <c r="E97" s="64" t="s">
        <v>72</v>
      </c>
      <c r="F97" s="66">
        <v>80.0</v>
      </c>
      <c r="G97" s="66">
        <v>4800.0</v>
      </c>
      <c r="H97" s="64" t="s">
        <v>23</v>
      </c>
      <c r="I97" s="64" t="s">
        <v>5962</v>
      </c>
      <c r="J97" s="64"/>
      <c r="K97" s="64"/>
      <c r="L97" s="64"/>
      <c r="M97" s="64"/>
      <c r="N97" s="64" t="s">
        <v>5963</v>
      </c>
      <c r="O97" s="64" t="s">
        <v>6019</v>
      </c>
      <c r="P97" s="64"/>
      <c r="Q97" s="64"/>
      <c r="R97" s="64"/>
      <c r="S97" s="64"/>
      <c r="T97" s="64"/>
      <c r="U97" s="64"/>
      <c r="V97" s="64"/>
      <c r="W97" s="64"/>
      <c r="X97" s="64"/>
      <c r="Y97" s="64"/>
      <c r="Z97" s="64"/>
    </row>
    <row r="98" ht="12.75" customHeight="1">
      <c r="A98" s="95">
        <v>40690.6875</v>
      </c>
      <c r="B98" s="66">
        <v>2334.0</v>
      </c>
      <c r="C98" s="64" t="s">
        <v>19</v>
      </c>
      <c r="D98" s="64" t="s">
        <v>8</v>
      </c>
      <c r="E98" s="64" t="s">
        <v>74</v>
      </c>
      <c r="F98" s="66">
        <v>78.0</v>
      </c>
      <c r="G98" s="66">
        <v>4900.0</v>
      </c>
      <c r="H98" s="64" t="s">
        <v>23</v>
      </c>
      <c r="I98" s="64" t="s">
        <v>6020</v>
      </c>
      <c r="J98" s="64"/>
      <c r="K98" s="64"/>
      <c r="L98" s="64"/>
      <c r="M98" s="64"/>
      <c r="N98" s="64" t="s">
        <v>5963</v>
      </c>
      <c r="O98" s="64" t="s">
        <v>5966</v>
      </c>
      <c r="P98" s="64"/>
      <c r="Q98" s="64"/>
      <c r="R98" s="64"/>
      <c r="S98" s="64"/>
      <c r="T98" s="64"/>
      <c r="U98" s="64"/>
      <c r="V98" s="64"/>
      <c r="W98" s="64"/>
      <c r="X98" s="64"/>
      <c r="Y98" s="64"/>
      <c r="Z98" s="64"/>
    </row>
    <row r="99" ht="12.75" customHeight="1">
      <c r="A99" s="95">
        <v>40690.770833333336</v>
      </c>
      <c r="B99" s="66">
        <v>2333.0</v>
      </c>
      <c r="C99" s="64" t="s">
        <v>19</v>
      </c>
      <c r="D99" s="64" t="s">
        <v>8</v>
      </c>
      <c r="E99" s="64" t="s">
        <v>69</v>
      </c>
      <c r="F99" s="66">
        <v>77.0</v>
      </c>
      <c r="G99" s="66">
        <v>4900.0</v>
      </c>
      <c r="H99" s="64" t="s">
        <v>23</v>
      </c>
      <c r="I99" s="64" t="s">
        <v>5962</v>
      </c>
      <c r="J99" s="64"/>
      <c r="K99" s="64"/>
      <c r="L99" s="64"/>
      <c r="M99" s="64"/>
      <c r="N99" s="64" t="s">
        <v>5963</v>
      </c>
      <c r="O99" s="64" t="s">
        <v>5965</v>
      </c>
      <c r="P99" s="64"/>
      <c r="Q99" s="64"/>
      <c r="R99" s="64"/>
      <c r="S99" s="64"/>
      <c r="T99" s="64"/>
      <c r="U99" s="64"/>
      <c r="V99" s="64"/>
      <c r="W99" s="64"/>
      <c r="X99" s="64"/>
      <c r="Y99" s="64"/>
      <c r="Z99" s="64"/>
    </row>
    <row r="100" ht="12.75" customHeight="1">
      <c r="A100" s="95">
        <v>40690.770833333336</v>
      </c>
      <c r="B100" s="66">
        <v>2335.0</v>
      </c>
      <c r="C100" s="64" t="s">
        <v>19</v>
      </c>
      <c r="D100" s="64" t="s">
        <v>8</v>
      </c>
      <c r="E100" s="64" t="s">
        <v>67</v>
      </c>
      <c r="F100" s="66">
        <v>80.0</v>
      </c>
      <c r="G100" s="66">
        <v>5450.0</v>
      </c>
      <c r="H100" s="64" t="s">
        <v>23</v>
      </c>
      <c r="I100" s="64" t="s">
        <v>6007</v>
      </c>
      <c r="J100" s="64"/>
      <c r="K100" s="64"/>
      <c r="L100" s="64"/>
      <c r="M100" s="64"/>
      <c r="N100" s="64" t="s">
        <v>5963</v>
      </c>
      <c r="O100" s="64" t="s">
        <v>5972</v>
      </c>
      <c r="P100" s="64"/>
      <c r="Q100" s="64"/>
      <c r="R100" s="64"/>
      <c r="S100" s="64"/>
      <c r="T100" s="64"/>
      <c r="U100" s="64"/>
      <c r="V100" s="64"/>
      <c r="W100" s="64"/>
      <c r="X100" s="64"/>
      <c r="Y100" s="64"/>
      <c r="Z100" s="64"/>
    </row>
    <row r="101" ht="12.75" customHeight="1">
      <c r="A101" s="95">
        <v>40691.0</v>
      </c>
      <c r="B101" s="66">
        <v>2340.0</v>
      </c>
      <c r="C101" s="64" t="s">
        <v>19</v>
      </c>
      <c r="D101" s="64" t="s">
        <v>8</v>
      </c>
      <c r="E101" s="64" t="s">
        <v>69</v>
      </c>
      <c r="F101" s="66">
        <v>70.0</v>
      </c>
      <c r="G101" s="66">
        <v>3500.0</v>
      </c>
      <c r="H101" s="64" t="s">
        <v>23</v>
      </c>
      <c r="I101" s="64" t="s">
        <v>5962</v>
      </c>
      <c r="J101" s="64"/>
      <c r="K101" s="64"/>
      <c r="L101" s="64"/>
      <c r="M101" s="64"/>
      <c r="N101" s="64" t="s">
        <v>5963</v>
      </c>
      <c r="O101" s="64" t="s">
        <v>6021</v>
      </c>
      <c r="P101" s="64"/>
      <c r="Q101" s="64"/>
      <c r="R101" s="64"/>
      <c r="S101" s="64"/>
      <c r="T101" s="64"/>
      <c r="U101" s="64"/>
      <c r="V101" s="64"/>
      <c r="W101" s="64"/>
      <c r="X101" s="64"/>
      <c r="Y101" s="64"/>
      <c r="Z101" s="64"/>
    </row>
    <row r="102" ht="12.75" customHeight="1">
      <c r="A102" s="95">
        <v>40691.0</v>
      </c>
      <c r="B102" s="66">
        <v>2339.0</v>
      </c>
      <c r="C102" s="64" t="s">
        <v>19</v>
      </c>
      <c r="D102" s="64" t="s">
        <v>819</v>
      </c>
      <c r="E102" s="64" t="s">
        <v>1254</v>
      </c>
      <c r="F102" s="66">
        <v>74.0</v>
      </c>
      <c r="G102" s="66">
        <v>4000.0</v>
      </c>
      <c r="H102" s="64" t="s">
        <v>23</v>
      </c>
      <c r="I102" s="64" t="s">
        <v>5962</v>
      </c>
      <c r="J102" s="64"/>
      <c r="K102" s="64"/>
      <c r="L102" s="64"/>
      <c r="M102" s="64"/>
      <c r="N102" s="64" t="s">
        <v>5969</v>
      </c>
      <c r="O102" s="64" t="s">
        <v>1238</v>
      </c>
      <c r="P102" s="64"/>
      <c r="Q102" s="64"/>
      <c r="R102" s="64"/>
      <c r="S102" s="64"/>
      <c r="T102" s="64"/>
      <c r="U102" s="64"/>
      <c r="V102" s="64"/>
      <c r="W102" s="64"/>
      <c r="X102" s="64"/>
      <c r="Y102" s="64"/>
      <c r="Z102" s="64"/>
    </row>
    <row r="103" ht="12.75" customHeight="1">
      <c r="A103" s="95">
        <v>40691.0</v>
      </c>
      <c r="B103" s="66">
        <v>2337.0</v>
      </c>
      <c r="C103" s="64" t="s">
        <v>19</v>
      </c>
      <c r="D103" s="64" t="s">
        <v>819</v>
      </c>
      <c r="E103" s="64" t="s">
        <v>1254</v>
      </c>
      <c r="F103" s="66">
        <v>75.0</v>
      </c>
      <c r="G103" s="66">
        <v>4100.0</v>
      </c>
      <c r="H103" s="64" t="s">
        <v>23</v>
      </c>
      <c r="I103" s="64" t="s">
        <v>5962</v>
      </c>
      <c r="J103" s="64"/>
      <c r="K103" s="64"/>
      <c r="L103" s="64"/>
      <c r="M103" s="64"/>
      <c r="N103" s="64" t="s">
        <v>5969</v>
      </c>
      <c r="O103" s="64" t="s">
        <v>5970</v>
      </c>
      <c r="P103" s="64"/>
      <c r="Q103" s="64"/>
      <c r="R103" s="64"/>
      <c r="S103" s="64"/>
      <c r="T103" s="64"/>
      <c r="U103" s="64"/>
      <c r="V103" s="64"/>
      <c r="W103" s="64"/>
      <c r="X103" s="64"/>
      <c r="Y103" s="64"/>
      <c r="Z103" s="64"/>
    </row>
    <row r="104" ht="12.75" customHeight="1">
      <c r="A104" s="95">
        <v>40691.0</v>
      </c>
      <c r="B104" s="66">
        <v>2336.0</v>
      </c>
      <c r="C104" s="64" t="s">
        <v>19</v>
      </c>
      <c r="D104" s="64" t="s">
        <v>819</v>
      </c>
      <c r="E104" s="64" t="s">
        <v>1368</v>
      </c>
      <c r="F104" s="66">
        <v>81.0</v>
      </c>
      <c r="G104" s="66">
        <v>5950.0</v>
      </c>
      <c r="H104" s="64" t="s">
        <v>23</v>
      </c>
      <c r="I104" s="64" t="s">
        <v>5962</v>
      </c>
      <c r="J104" s="64"/>
      <c r="K104" s="64"/>
      <c r="L104" s="64"/>
      <c r="M104" s="64"/>
      <c r="N104" s="64" t="s">
        <v>6022</v>
      </c>
      <c r="O104" s="64" t="s">
        <v>6023</v>
      </c>
      <c r="P104" s="64"/>
      <c r="Q104" s="64"/>
      <c r="R104" s="64"/>
      <c r="S104" s="64"/>
      <c r="T104" s="64"/>
      <c r="U104" s="64"/>
      <c r="V104" s="64"/>
      <c r="W104" s="64"/>
      <c r="X104" s="64"/>
      <c r="Y104" s="64"/>
      <c r="Z104" s="64"/>
    </row>
    <row r="105" ht="12.75" customHeight="1">
      <c r="A105" s="95">
        <v>40691.0</v>
      </c>
      <c r="B105" s="66">
        <v>2338.0</v>
      </c>
      <c r="C105" s="64" t="s">
        <v>19</v>
      </c>
      <c r="D105" s="64" t="s">
        <v>819</v>
      </c>
      <c r="E105" s="64" t="s">
        <v>1254</v>
      </c>
      <c r="F105" s="66">
        <v>84.0</v>
      </c>
      <c r="G105" s="66">
        <v>5900.0</v>
      </c>
      <c r="H105" s="64" t="s">
        <v>23</v>
      </c>
      <c r="I105" s="64" t="s">
        <v>5962</v>
      </c>
      <c r="J105" s="64"/>
      <c r="K105" s="64"/>
      <c r="L105" s="64"/>
      <c r="M105" s="64"/>
      <c r="N105" s="64" t="s">
        <v>5963</v>
      </c>
      <c r="O105" s="64" t="s">
        <v>6024</v>
      </c>
      <c r="P105" s="64"/>
      <c r="Q105" s="64"/>
      <c r="R105" s="64"/>
      <c r="S105" s="64"/>
      <c r="T105" s="64"/>
      <c r="U105" s="64"/>
      <c r="V105" s="64"/>
      <c r="W105" s="64"/>
      <c r="X105" s="64"/>
      <c r="Y105" s="64"/>
      <c r="Z105" s="64"/>
    </row>
    <row r="106" ht="12.75" customHeight="1">
      <c r="A106" s="95">
        <v>40692.0</v>
      </c>
      <c r="B106" s="66">
        <v>2342.0</v>
      </c>
      <c r="C106" s="64" t="s">
        <v>19</v>
      </c>
      <c r="D106" s="64" t="s">
        <v>819</v>
      </c>
      <c r="E106" s="64" t="s">
        <v>6025</v>
      </c>
      <c r="F106" s="66">
        <v>70.0</v>
      </c>
      <c r="G106" s="66">
        <v>3600.0</v>
      </c>
      <c r="H106" s="64" t="s">
        <v>23</v>
      </c>
      <c r="I106" s="64" t="s">
        <v>5962</v>
      </c>
      <c r="J106" s="64"/>
      <c r="K106" s="64"/>
      <c r="L106" s="64"/>
      <c r="M106" s="64"/>
      <c r="N106" s="64" t="s">
        <v>5963</v>
      </c>
      <c r="O106" s="64" t="s">
        <v>6026</v>
      </c>
      <c r="P106" s="64"/>
      <c r="Q106" s="64"/>
      <c r="R106" s="64"/>
      <c r="S106" s="64"/>
      <c r="T106" s="64"/>
      <c r="U106" s="64"/>
      <c r="V106" s="64"/>
      <c r="W106" s="64"/>
      <c r="X106" s="64"/>
      <c r="Y106" s="64"/>
      <c r="Z106" s="64"/>
    </row>
    <row r="107" ht="12.75" customHeight="1">
      <c r="A107" s="95">
        <v>40692.0</v>
      </c>
      <c r="B107" s="66">
        <v>2345.0</v>
      </c>
      <c r="C107" s="64" t="s">
        <v>19</v>
      </c>
      <c r="D107" s="64" t="s">
        <v>8</v>
      </c>
      <c r="E107" s="64" t="s">
        <v>67</v>
      </c>
      <c r="F107" s="66">
        <v>79.0</v>
      </c>
      <c r="G107" s="66">
        <v>5350.0</v>
      </c>
      <c r="H107" s="64" t="s">
        <v>23</v>
      </c>
      <c r="I107" s="64" t="s">
        <v>5962</v>
      </c>
      <c r="J107" s="64"/>
      <c r="K107" s="64"/>
      <c r="L107" s="64"/>
      <c r="M107" s="64"/>
      <c r="N107" s="64" t="s">
        <v>5963</v>
      </c>
      <c r="O107" s="64" t="s">
        <v>5967</v>
      </c>
      <c r="P107" s="64"/>
      <c r="Q107" s="64"/>
      <c r="R107" s="64"/>
      <c r="S107" s="64"/>
      <c r="T107" s="64"/>
      <c r="U107" s="64"/>
      <c r="V107" s="64"/>
      <c r="W107" s="64"/>
      <c r="X107" s="64"/>
      <c r="Y107" s="64"/>
      <c r="Z107" s="64"/>
    </row>
    <row r="108" ht="12.75" customHeight="1">
      <c r="A108" s="95">
        <v>40692.0</v>
      </c>
      <c r="B108" s="66">
        <v>2341.0</v>
      </c>
      <c r="C108" s="64" t="s">
        <v>19</v>
      </c>
      <c r="D108" s="64" t="s">
        <v>8</v>
      </c>
      <c r="E108" s="64" t="s">
        <v>69</v>
      </c>
      <c r="F108" s="66">
        <v>80.0</v>
      </c>
      <c r="G108" s="66">
        <v>5650.0</v>
      </c>
      <c r="H108" s="64" t="s">
        <v>23</v>
      </c>
      <c r="I108" s="64" t="s">
        <v>5962</v>
      </c>
      <c r="J108" s="64"/>
      <c r="K108" s="64"/>
      <c r="L108" s="64"/>
      <c r="M108" s="64"/>
      <c r="N108" s="64" t="s">
        <v>5963</v>
      </c>
      <c r="O108" s="64" t="s">
        <v>6027</v>
      </c>
      <c r="P108" s="64"/>
      <c r="Q108" s="64"/>
      <c r="R108" s="64"/>
      <c r="S108" s="64"/>
      <c r="T108" s="64"/>
      <c r="U108" s="64"/>
      <c r="V108" s="64"/>
      <c r="W108" s="64"/>
      <c r="X108" s="64"/>
      <c r="Y108" s="64"/>
      <c r="Z108" s="64"/>
    </row>
    <row r="109" ht="12.75" customHeight="1">
      <c r="A109" s="95">
        <v>40692.0</v>
      </c>
      <c r="B109" s="66">
        <v>2344.0</v>
      </c>
      <c r="C109" s="64" t="s">
        <v>19</v>
      </c>
      <c r="D109" s="64" t="s">
        <v>8</v>
      </c>
      <c r="E109" s="64" t="s">
        <v>79</v>
      </c>
      <c r="F109" s="66">
        <v>80.0</v>
      </c>
      <c r="G109" s="66">
        <v>5950.0</v>
      </c>
      <c r="H109" s="64" t="s">
        <v>23</v>
      </c>
      <c r="I109" s="64" t="s">
        <v>5962</v>
      </c>
      <c r="J109" s="64"/>
      <c r="K109" s="64"/>
      <c r="L109" s="64"/>
      <c r="M109" s="64"/>
      <c r="N109" s="64" t="s">
        <v>5963</v>
      </c>
      <c r="O109" s="64" t="s">
        <v>5967</v>
      </c>
      <c r="P109" s="64"/>
      <c r="Q109" s="64"/>
      <c r="R109" s="64"/>
      <c r="S109" s="64"/>
      <c r="T109" s="64"/>
      <c r="U109" s="64"/>
      <c r="V109" s="64"/>
      <c r="W109" s="64"/>
      <c r="X109" s="64"/>
      <c r="Y109" s="64"/>
      <c r="Z109" s="64"/>
    </row>
    <row r="110" ht="12.75" customHeight="1">
      <c r="A110" s="95">
        <v>40692.0</v>
      </c>
      <c r="B110" s="66">
        <v>2346.0</v>
      </c>
      <c r="C110" s="64" t="s">
        <v>19</v>
      </c>
      <c r="D110" s="64" t="s">
        <v>8</v>
      </c>
      <c r="E110" s="64" t="s">
        <v>67</v>
      </c>
      <c r="F110" s="66">
        <v>81.0</v>
      </c>
      <c r="G110" s="66">
        <v>5200.0</v>
      </c>
      <c r="H110" s="64" t="s">
        <v>23</v>
      </c>
      <c r="I110" s="64" t="s">
        <v>5962</v>
      </c>
      <c r="J110" s="64"/>
      <c r="K110" s="64"/>
      <c r="L110" s="64"/>
      <c r="M110" s="64"/>
      <c r="N110" s="64" t="s">
        <v>5963</v>
      </c>
      <c r="O110" s="64" t="s">
        <v>5967</v>
      </c>
      <c r="P110" s="64"/>
      <c r="Q110" s="64"/>
      <c r="R110" s="64"/>
      <c r="S110" s="64"/>
      <c r="T110" s="64"/>
      <c r="U110" s="64"/>
      <c r="V110" s="64"/>
      <c r="W110" s="64"/>
      <c r="X110" s="64"/>
      <c r="Y110" s="64"/>
      <c r="Z110" s="64"/>
    </row>
    <row r="111" ht="12.75" customHeight="1">
      <c r="A111" s="95">
        <v>40692.0</v>
      </c>
      <c r="B111" s="66">
        <v>2347.0</v>
      </c>
      <c r="C111" s="64" t="s">
        <v>19</v>
      </c>
      <c r="D111" s="64" t="s">
        <v>8</v>
      </c>
      <c r="E111" s="64" t="s">
        <v>74</v>
      </c>
      <c r="F111" s="66">
        <v>83.0</v>
      </c>
      <c r="G111" s="66">
        <v>6400.0</v>
      </c>
      <c r="H111" s="64" t="s">
        <v>23</v>
      </c>
      <c r="I111" s="64" t="s">
        <v>5962</v>
      </c>
      <c r="J111" s="64"/>
      <c r="K111" s="64"/>
      <c r="L111" s="64"/>
      <c r="M111" s="64"/>
      <c r="N111" s="64" t="s">
        <v>5963</v>
      </c>
      <c r="O111" s="64" t="s">
        <v>5967</v>
      </c>
      <c r="P111" s="64"/>
      <c r="Q111" s="64"/>
      <c r="R111" s="64"/>
      <c r="S111" s="64"/>
      <c r="T111" s="64"/>
      <c r="U111" s="64"/>
      <c r="V111" s="64"/>
      <c r="W111" s="64"/>
      <c r="X111" s="64"/>
      <c r="Y111" s="64"/>
      <c r="Z111" s="64"/>
    </row>
    <row r="112" ht="12.75" customHeight="1">
      <c r="A112" s="95">
        <v>40692.833333333336</v>
      </c>
      <c r="B112" s="66">
        <v>2343.0</v>
      </c>
      <c r="C112" s="64" t="s">
        <v>19</v>
      </c>
      <c r="D112" s="64" t="s">
        <v>819</v>
      </c>
      <c r="E112" s="64" t="s">
        <v>24</v>
      </c>
      <c r="F112" s="66">
        <v>80.0</v>
      </c>
      <c r="G112" s="66">
        <v>6100.0</v>
      </c>
      <c r="H112" s="64" t="s">
        <v>23</v>
      </c>
      <c r="I112" s="64" t="s">
        <v>5962</v>
      </c>
      <c r="J112" s="64"/>
      <c r="K112" s="64"/>
      <c r="L112" s="64"/>
      <c r="M112" s="64"/>
      <c r="N112" s="64" t="s">
        <v>5963</v>
      </c>
      <c r="O112" s="64" t="s">
        <v>6028</v>
      </c>
      <c r="P112" s="64"/>
      <c r="Q112" s="64"/>
      <c r="R112" s="64"/>
      <c r="S112" s="64"/>
      <c r="T112" s="64"/>
      <c r="U112" s="64"/>
      <c r="V112" s="64"/>
      <c r="W112" s="64"/>
      <c r="X112" s="64"/>
      <c r="Y112" s="64"/>
      <c r="Z112" s="64"/>
    </row>
    <row r="113" ht="12.75" customHeight="1">
      <c r="A113" s="95">
        <v>40694.0</v>
      </c>
      <c r="B113" s="66">
        <v>2348.0</v>
      </c>
      <c r="C113" s="64" t="s">
        <v>19</v>
      </c>
      <c r="D113" s="64" t="s">
        <v>8</v>
      </c>
      <c r="E113" s="64" t="s">
        <v>62</v>
      </c>
      <c r="F113" s="66">
        <v>84.0</v>
      </c>
      <c r="G113" s="66">
        <v>6300.0</v>
      </c>
      <c r="H113" s="64" t="s">
        <v>23</v>
      </c>
      <c r="I113" s="64" t="s">
        <v>5962</v>
      </c>
      <c r="J113" s="64"/>
      <c r="K113" s="64"/>
      <c r="L113" s="64"/>
      <c r="M113" s="64"/>
      <c r="N113" s="64" t="s">
        <v>5996</v>
      </c>
      <c r="O113" s="64" t="s">
        <v>5997</v>
      </c>
      <c r="P113" s="64"/>
      <c r="Q113" s="64"/>
      <c r="R113" s="64"/>
      <c r="S113" s="64"/>
      <c r="T113" s="64"/>
      <c r="U113" s="64"/>
      <c r="V113" s="64"/>
      <c r="W113" s="64"/>
      <c r="X113" s="64"/>
      <c r="Y113" s="64"/>
      <c r="Z113" s="64"/>
    </row>
    <row r="114" ht="12.75" customHeight="1">
      <c r="A114" s="95">
        <v>40694.416666666664</v>
      </c>
      <c r="B114" s="66">
        <v>2349.0</v>
      </c>
      <c r="C114" s="64" t="s">
        <v>19</v>
      </c>
      <c r="D114" s="64" t="s">
        <v>8</v>
      </c>
      <c r="E114" s="64" t="s">
        <v>74</v>
      </c>
      <c r="F114" s="66">
        <v>82.0</v>
      </c>
      <c r="G114" s="66">
        <v>6000.0</v>
      </c>
      <c r="H114" s="64" t="s">
        <v>23</v>
      </c>
      <c r="I114" s="64" t="s">
        <v>5962</v>
      </c>
      <c r="J114" s="64"/>
      <c r="K114" s="64"/>
      <c r="L114" s="64"/>
      <c r="M114" s="64"/>
      <c r="N114" s="64" t="s">
        <v>5963</v>
      </c>
      <c r="O114" s="64" t="s">
        <v>860</v>
      </c>
      <c r="P114" s="64"/>
      <c r="Q114" s="64"/>
      <c r="R114" s="64"/>
      <c r="S114" s="64"/>
      <c r="T114" s="64"/>
      <c r="U114" s="64"/>
      <c r="V114" s="64"/>
      <c r="W114" s="64"/>
      <c r="X114" s="64"/>
      <c r="Y114" s="64"/>
      <c r="Z114" s="64"/>
    </row>
    <row r="115" ht="12.75" customHeight="1">
      <c r="A115" s="95">
        <v>40695.0</v>
      </c>
      <c r="B115" s="66">
        <v>2353.0</v>
      </c>
      <c r="C115" s="64" t="s">
        <v>19</v>
      </c>
      <c r="D115" s="64" t="s">
        <v>8</v>
      </c>
      <c r="E115" s="64" t="s">
        <v>966</v>
      </c>
      <c r="F115" s="66">
        <v>77.0</v>
      </c>
      <c r="G115" s="66">
        <v>4600.0</v>
      </c>
      <c r="H115" s="64" t="s">
        <v>23</v>
      </c>
      <c r="I115" s="64" t="s">
        <v>5962</v>
      </c>
      <c r="J115" s="64"/>
      <c r="K115" s="64"/>
      <c r="L115" s="64"/>
      <c r="M115" s="64"/>
      <c r="N115" s="64" t="s">
        <v>5978</v>
      </c>
      <c r="O115" s="64" t="s">
        <v>5978</v>
      </c>
      <c r="P115" s="64"/>
      <c r="Q115" s="64"/>
      <c r="R115" s="64"/>
      <c r="S115" s="64"/>
      <c r="T115" s="64"/>
      <c r="U115" s="64"/>
      <c r="V115" s="64"/>
      <c r="W115" s="64"/>
      <c r="X115" s="64"/>
      <c r="Y115" s="64"/>
      <c r="Z115" s="64"/>
    </row>
    <row r="116" ht="12.75" customHeight="1">
      <c r="A116" s="95">
        <v>40695.0</v>
      </c>
      <c r="B116" s="66">
        <v>2352.0</v>
      </c>
      <c r="C116" s="64" t="s">
        <v>19</v>
      </c>
      <c r="D116" s="64" t="s">
        <v>8</v>
      </c>
      <c r="E116" s="64" t="s">
        <v>47</v>
      </c>
      <c r="F116" s="66">
        <v>77.0</v>
      </c>
      <c r="G116" s="66">
        <v>5300.0</v>
      </c>
      <c r="H116" s="64" t="s">
        <v>23</v>
      </c>
      <c r="I116" s="64" t="s">
        <v>5962</v>
      </c>
      <c r="J116" s="64"/>
      <c r="K116" s="64"/>
      <c r="L116" s="64"/>
      <c r="M116" s="64"/>
      <c r="N116" s="64" t="s">
        <v>5963</v>
      </c>
      <c r="O116" s="64" t="s">
        <v>5966</v>
      </c>
      <c r="P116" s="64"/>
      <c r="Q116" s="64"/>
      <c r="R116" s="64"/>
      <c r="S116" s="64"/>
      <c r="T116" s="64"/>
      <c r="U116" s="64"/>
      <c r="V116" s="64"/>
      <c r="W116" s="64"/>
      <c r="X116" s="64"/>
      <c r="Y116" s="64"/>
      <c r="Z116" s="64"/>
    </row>
    <row r="117" ht="12.75" customHeight="1">
      <c r="A117" s="95">
        <v>40695.0</v>
      </c>
      <c r="B117" s="66">
        <v>2351.0</v>
      </c>
      <c r="C117" s="64" t="s">
        <v>19</v>
      </c>
      <c r="D117" s="64" t="s">
        <v>8</v>
      </c>
      <c r="E117" s="64" t="s">
        <v>68</v>
      </c>
      <c r="F117" s="66">
        <v>77.0</v>
      </c>
      <c r="G117" s="66">
        <v>5500.0</v>
      </c>
      <c r="H117" s="64" t="s">
        <v>23</v>
      </c>
      <c r="I117" s="64" t="s">
        <v>5962</v>
      </c>
      <c r="J117" s="64"/>
      <c r="K117" s="64"/>
      <c r="L117" s="64"/>
      <c r="M117" s="64"/>
      <c r="N117" s="64" t="s">
        <v>5969</v>
      </c>
      <c r="O117" s="64" t="s">
        <v>6000</v>
      </c>
      <c r="P117" s="64"/>
      <c r="Q117" s="64"/>
      <c r="R117" s="64"/>
      <c r="S117" s="64"/>
      <c r="T117" s="64"/>
      <c r="U117" s="64"/>
      <c r="V117" s="64"/>
      <c r="W117" s="64"/>
      <c r="X117" s="64"/>
      <c r="Y117" s="64"/>
      <c r="Z117" s="64"/>
    </row>
    <row r="118" ht="12.75" customHeight="1">
      <c r="A118" s="95">
        <v>40695.833333333336</v>
      </c>
      <c r="B118" s="66">
        <v>2350.0</v>
      </c>
      <c r="C118" s="64" t="s">
        <v>19</v>
      </c>
      <c r="D118" s="64" t="s">
        <v>8</v>
      </c>
      <c r="E118" s="64" t="s">
        <v>37</v>
      </c>
      <c r="F118" s="66">
        <v>79.0</v>
      </c>
      <c r="G118" s="66">
        <v>5400.0</v>
      </c>
      <c r="H118" s="64" t="s">
        <v>23</v>
      </c>
      <c r="I118" s="64" t="s">
        <v>5962</v>
      </c>
      <c r="J118" s="64"/>
      <c r="K118" s="64"/>
      <c r="L118" s="64"/>
      <c r="M118" s="64"/>
      <c r="N118" s="64" t="s">
        <v>5969</v>
      </c>
      <c r="O118" s="64" t="s">
        <v>6012</v>
      </c>
      <c r="P118" s="64"/>
      <c r="Q118" s="64"/>
      <c r="R118" s="64"/>
      <c r="S118" s="64"/>
      <c r="T118" s="64"/>
      <c r="U118" s="64"/>
      <c r="V118" s="64"/>
      <c r="W118" s="64"/>
      <c r="X118" s="64"/>
      <c r="Y118" s="64"/>
      <c r="Z118" s="64"/>
    </row>
    <row r="119" ht="12.75" customHeight="1">
      <c r="A119" s="95">
        <v>40697.0</v>
      </c>
      <c r="B119" s="66">
        <v>2356.0</v>
      </c>
      <c r="C119" s="64" t="s">
        <v>19</v>
      </c>
      <c r="D119" s="64" t="s">
        <v>819</v>
      </c>
      <c r="E119" s="64" t="s">
        <v>61</v>
      </c>
      <c r="F119" s="66">
        <v>74.0</v>
      </c>
      <c r="G119" s="66">
        <v>5300.0</v>
      </c>
      <c r="H119" s="64" t="s">
        <v>23</v>
      </c>
      <c r="I119" s="64" t="s">
        <v>5962</v>
      </c>
      <c r="J119" s="64"/>
      <c r="K119" s="64"/>
      <c r="L119" s="64"/>
      <c r="M119" s="64"/>
      <c r="N119" s="64" t="s">
        <v>5963</v>
      </c>
      <c r="O119" s="64" t="s">
        <v>5982</v>
      </c>
      <c r="P119" s="64"/>
      <c r="Q119" s="64"/>
      <c r="R119" s="64"/>
      <c r="S119" s="64"/>
      <c r="T119" s="64"/>
      <c r="U119" s="64"/>
      <c r="V119" s="64"/>
      <c r="W119" s="64"/>
      <c r="X119" s="64"/>
      <c r="Y119" s="64"/>
      <c r="Z119" s="64"/>
    </row>
    <row r="120" ht="12.75" customHeight="1">
      <c r="A120" s="95">
        <v>40697.0</v>
      </c>
      <c r="B120" s="66">
        <v>2357.0</v>
      </c>
      <c r="C120" s="64" t="s">
        <v>19</v>
      </c>
      <c r="D120" s="64" t="s">
        <v>819</v>
      </c>
      <c r="E120" s="64" t="s">
        <v>61</v>
      </c>
      <c r="F120" s="66">
        <v>76.0</v>
      </c>
      <c r="G120" s="66">
        <v>5000.0</v>
      </c>
      <c r="H120" s="64" t="s">
        <v>23</v>
      </c>
      <c r="I120" s="64" t="s">
        <v>5962</v>
      </c>
      <c r="J120" s="64"/>
      <c r="K120" s="64"/>
      <c r="L120" s="64"/>
      <c r="M120" s="64"/>
      <c r="N120" s="64" t="s">
        <v>5963</v>
      </c>
      <c r="O120" s="64" t="s">
        <v>6015</v>
      </c>
      <c r="P120" s="64"/>
      <c r="Q120" s="64"/>
      <c r="R120" s="64"/>
      <c r="S120" s="64"/>
      <c r="T120" s="64"/>
      <c r="U120" s="64"/>
      <c r="V120" s="64"/>
      <c r="W120" s="64"/>
      <c r="X120" s="64"/>
      <c r="Y120" s="64"/>
      <c r="Z120" s="64"/>
    </row>
    <row r="121" ht="12.75" customHeight="1">
      <c r="A121" s="95">
        <v>40697.0</v>
      </c>
      <c r="B121" s="66">
        <v>2364.0</v>
      </c>
      <c r="C121" s="64" t="s">
        <v>19</v>
      </c>
      <c r="D121" s="64" t="s">
        <v>819</v>
      </c>
      <c r="E121" s="64" t="s">
        <v>22</v>
      </c>
      <c r="F121" s="66">
        <v>77.0</v>
      </c>
      <c r="G121" s="66">
        <v>4250.0</v>
      </c>
      <c r="H121" s="64" t="s">
        <v>23</v>
      </c>
      <c r="I121" s="64" t="s">
        <v>5962</v>
      </c>
      <c r="J121" s="64"/>
      <c r="K121" s="64"/>
      <c r="L121" s="64"/>
      <c r="M121" s="64"/>
      <c r="N121" s="64" t="s">
        <v>5963</v>
      </c>
      <c r="O121" s="64" t="s">
        <v>5967</v>
      </c>
      <c r="P121" s="64"/>
      <c r="Q121" s="64"/>
      <c r="R121" s="64"/>
      <c r="S121" s="64"/>
      <c r="T121" s="64"/>
      <c r="U121" s="64"/>
      <c r="V121" s="64"/>
      <c r="W121" s="64"/>
      <c r="X121" s="64"/>
      <c r="Y121" s="64"/>
      <c r="Z121" s="64"/>
    </row>
    <row r="122" ht="12.75" customHeight="1">
      <c r="A122" s="95">
        <v>40697.0</v>
      </c>
      <c r="B122" s="66">
        <v>2355.0</v>
      </c>
      <c r="C122" s="64" t="s">
        <v>19</v>
      </c>
      <c r="D122" s="64" t="s">
        <v>8</v>
      </c>
      <c r="E122" s="64" t="s">
        <v>74</v>
      </c>
      <c r="F122" s="66">
        <v>79.0</v>
      </c>
      <c r="G122" s="66">
        <v>4700.0</v>
      </c>
      <c r="H122" s="64" t="s">
        <v>23</v>
      </c>
      <c r="I122" s="64" t="s">
        <v>5962</v>
      </c>
      <c r="J122" s="64"/>
      <c r="K122" s="64"/>
      <c r="L122" s="64"/>
      <c r="M122" s="64"/>
      <c r="N122" s="64" t="s">
        <v>5963</v>
      </c>
      <c r="O122" s="64" t="s">
        <v>6029</v>
      </c>
      <c r="P122" s="64"/>
      <c r="Q122" s="64"/>
      <c r="R122" s="64"/>
      <c r="S122" s="64"/>
      <c r="T122" s="64"/>
      <c r="U122" s="64"/>
      <c r="V122" s="64"/>
      <c r="W122" s="64"/>
      <c r="X122" s="64"/>
      <c r="Y122" s="64"/>
      <c r="Z122" s="64"/>
    </row>
    <row r="123" ht="12.75" customHeight="1">
      <c r="A123" s="95">
        <v>40697.0</v>
      </c>
      <c r="B123" s="66">
        <v>2363.0</v>
      </c>
      <c r="C123" s="64" t="s">
        <v>19</v>
      </c>
      <c r="D123" s="64" t="s">
        <v>8</v>
      </c>
      <c r="E123" s="64" t="s">
        <v>67</v>
      </c>
      <c r="F123" s="66">
        <v>79.0</v>
      </c>
      <c r="G123" s="66">
        <v>5500.0</v>
      </c>
      <c r="H123" s="64" t="s">
        <v>23</v>
      </c>
      <c r="I123" s="64" t="s">
        <v>5962</v>
      </c>
      <c r="J123" s="64"/>
      <c r="K123" s="64"/>
      <c r="L123" s="64"/>
      <c r="M123" s="64"/>
      <c r="N123" s="64" t="s">
        <v>5996</v>
      </c>
      <c r="O123" s="64" t="s">
        <v>5997</v>
      </c>
      <c r="P123" s="64"/>
      <c r="Q123" s="64"/>
      <c r="R123" s="64"/>
      <c r="S123" s="64"/>
      <c r="T123" s="64"/>
      <c r="U123" s="64"/>
      <c r="V123" s="64"/>
      <c r="W123" s="64"/>
      <c r="X123" s="64"/>
      <c r="Y123" s="64"/>
      <c r="Z123" s="64"/>
    </row>
    <row r="124" ht="12.75" customHeight="1">
      <c r="A124" s="95">
        <v>40697.0</v>
      </c>
      <c r="B124" s="66">
        <v>2358.0</v>
      </c>
      <c r="C124" s="64" t="s">
        <v>19</v>
      </c>
      <c r="D124" s="64" t="s">
        <v>8</v>
      </c>
      <c r="E124" s="64" t="s">
        <v>70</v>
      </c>
      <c r="F124" s="66">
        <v>84.0</v>
      </c>
      <c r="G124" s="66">
        <v>6700.0</v>
      </c>
      <c r="H124" s="64" t="s">
        <v>23</v>
      </c>
      <c r="I124" s="64" t="s">
        <v>5962</v>
      </c>
      <c r="J124" s="64"/>
      <c r="K124" s="64"/>
      <c r="L124" s="64"/>
      <c r="M124" s="64"/>
      <c r="N124" s="64" t="s">
        <v>5969</v>
      </c>
      <c r="O124" s="64" t="s">
        <v>6030</v>
      </c>
      <c r="P124" s="64"/>
      <c r="Q124" s="64"/>
      <c r="R124" s="64"/>
      <c r="S124" s="64"/>
      <c r="T124" s="64"/>
      <c r="U124" s="64"/>
      <c r="V124" s="64"/>
      <c r="W124" s="64"/>
      <c r="X124" s="64"/>
      <c r="Y124" s="64"/>
      <c r="Z124" s="64"/>
    </row>
    <row r="125" ht="12.75" customHeight="1">
      <c r="A125" s="95">
        <v>40697.0</v>
      </c>
      <c r="B125" s="66">
        <v>2354.0</v>
      </c>
      <c r="C125" s="64" t="s">
        <v>19</v>
      </c>
      <c r="D125" s="64" t="s">
        <v>8</v>
      </c>
      <c r="E125" s="64" t="s">
        <v>69</v>
      </c>
      <c r="F125" s="66">
        <v>84.0</v>
      </c>
      <c r="G125" s="66">
        <v>7500.0</v>
      </c>
      <c r="H125" s="64" t="s">
        <v>23</v>
      </c>
      <c r="I125" s="64" t="s">
        <v>5962</v>
      </c>
      <c r="J125" s="64"/>
      <c r="K125" s="64"/>
      <c r="L125" s="64"/>
      <c r="M125" s="64"/>
      <c r="N125" s="64" t="s">
        <v>5963</v>
      </c>
      <c r="O125" s="64" t="s">
        <v>6029</v>
      </c>
      <c r="P125" s="64"/>
      <c r="Q125" s="64"/>
      <c r="R125" s="64"/>
      <c r="S125" s="64"/>
      <c r="T125" s="64"/>
      <c r="U125" s="64"/>
      <c r="V125" s="64"/>
      <c r="W125" s="64"/>
      <c r="X125" s="64"/>
      <c r="Y125" s="64"/>
      <c r="Z125" s="64"/>
    </row>
    <row r="126" ht="12.75" customHeight="1">
      <c r="A126" s="95">
        <v>40697.0</v>
      </c>
      <c r="B126" s="66">
        <v>2359.0</v>
      </c>
      <c r="C126" s="64" t="s">
        <v>19</v>
      </c>
      <c r="D126" s="64" t="s">
        <v>819</v>
      </c>
      <c r="E126" s="64" t="s">
        <v>6031</v>
      </c>
      <c r="F126" s="66">
        <v>85.0</v>
      </c>
      <c r="G126" s="66">
        <v>6500.0</v>
      </c>
      <c r="H126" s="64" t="s">
        <v>23</v>
      </c>
      <c r="I126" s="64" t="s">
        <v>5962</v>
      </c>
      <c r="J126" s="64"/>
      <c r="K126" s="64"/>
      <c r="L126" s="64"/>
      <c r="M126" s="64"/>
      <c r="N126" s="64" t="s">
        <v>5969</v>
      </c>
      <c r="O126" s="64" t="s">
        <v>6000</v>
      </c>
      <c r="P126" s="64"/>
      <c r="Q126" s="64"/>
      <c r="R126" s="64"/>
      <c r="S126" s="64"/>
      <c r="T126" s="64"/>
      <c r="U126" s="64"/>
      <c r="V126" s="64"/>
      <c r="W126" s="64"/>
      <c r="X126" s="64"/>
      <c r="Y126" s="64"/>
      <c r="Z126" s="64"/>
    </row>
    <row r="127" ht="12.75" customHeight="1">
      <c r="A127" s="95">
        <v>40697.375</v>
      </c>
      <c r="B127" s="66">
        <v>2365.0</v>
      </c>
      <c r="C127" s="64" t="s">
        <v>19</v>
      </c>
      <c r="D127" s="64" t="s">
        <v>8</v>
      </c>
      <c r="E127" s="64" t="s">
        <v>77</v>
      </c>
      <c r="F127" s="66">
        <v>81.0</v>
      </c>
      <c r="G127" s="66">
        <v>5650.0</v>
      </c>
      <c r="H127" s="64" t="s">
        <v>23</v>
      </c>
      <c r="I127" s="64" t="s">
        <v>5962</v>
      </c>
      <c r="J127" s="64"/>
      <c r="K127" s="64"/>
      <c r="L127" s="64"/>
      <c r="M127" s="64"/>
      <c r="N127" s="64" t="s">
        <v>5963</v>
      </c>
      <c r="O127" s="64" t="s">
        <v>5974</v>
      </c>
      <c r="P127" s="64"/>
      <c r="Q127" s="64"/>
      <c r="R127" s="64"/>
      <c r="S127" s="64"/>
      <c r="T127" s="64"/>
      <c r="U127" s="64"/>
      <c r="V127" s="64"/>
      <c r="W127" s="64"/>
      <c r="X127" s="64"/>
      <c r="Y127" s="64"/>
      <c r="Z127" s="64"/>
    </row>
    <row r="128" ht="12.75" customHeight="1">
      <c r="A128" s="95">
        <v>40697.625</v>
      </c>
      <c r="B128" s="66">
        <v>2360.0</v>
      </c>
      <c r="C128" s="64" t="s">
        <v>19</v>
      </c>
      <c r="D128" s="64" t="s">
        <v>8</v>
      </c>
      <c r="E128" s="64" t="s">
        <v>69</v>
      </c>
      <c r="F128" s="66">
        <v>76.0</v>
      </c>
      <c r="G128" s="66">
        <v>4750.0</v>
      </c>
      <c r="H128" s="64" t="s">
        <v>23</v>
      </c>
      <c r="I128" s="64" t="s">
        <v>5962</v>
      </c>
      <c r="J128" s="64"/>
      <c r="K128" s="64"/>
      <c r="L128" s="64"/>
      <c r="M128" s="64"/>
      <c r="N128" s="64" t="s">
        <v>5963</v>
      </c>
      <c r="O128" s="64" t="s">
        <v>6029</v>
      </c>
      <c r="P128" s="64"/>
      <c r="Q128" s="64"/>
      <c r="R128" s="64"/>
      <c r="S128" s="64"/>
      <c r="T128" s="64"/>
      <c r="U128" s="64"/>
      <c r="V128" s="64"/>
      <c r="W128" s="64"/>
      <c r="X128" s="64"/>
      <c r="Y128" s="64"/>
      <c r="Z128" s="64"/>
    </row>
    <row r="129" ht="12.75" customHeight="1">
      <c r="A129" s="95">
        <v>40697.625</v>
      </c>
      <c r="B129" s="66">
        <v>2361.0</v>
      </c>
      <c r="C129" s="64" t="s">
        <v>19</v>
      </c>
      <c r="D129" s="64" t="s">
        <v>819</v>
      </c>
      <c r="E129" s="64" t="s">
        <v>36</v>
      </c>
      <c r="F129" s="66">
        <v>76.0</v>
      </c>
      <c r="G129" s="66">
        <v>4900.0</v>
      </c>
      <c r="H129" s="64" t="s">
        <v>23</v>
      </c>
      <c r="I129" s="64" t="s">
        <v>5962</v>
      </c>
      <c r="J129" s="64"/>
      <c r="K129" s="64"/>
      <c r="L129" s="64"/>
      <c r="M129" s="64"/>
      <c r="N129" s="64" t="s">
        <v>5963</v>
      </c>
      <c r="O129" s="64" t="s">
        <v>6032</v>
      </c>
      <c r="P129" s="64"/>
      <c r="Q129" s="64"/>
      <c r="R129" s="64"/>
      <c r="S129" s="64"/>
      <c r="T129" s="64"/>
      <c r="U129" s="64"/>
      <c r="V129" s="64"/>
      <c r="W129" s="64"/>
      <c r="X129" s="64"/>
      <c r="Y129" s="64"/>
      <c r="Z129" s="64"/>
    </row>
    <row r="130" ht="12.75" customHeight="1">
      <c r="A130" s="95">
        <v>40697.625</v>
      </c>
      <c r="B130" s="66">
        <v>2362.0</v>
      </c>
      <c r="C130" s="64" t="s">
        <v>19</v>
      </c>
      <c r="D130" s="64" t="s">
        <v>819</v>
      </c>
      <c r="E130" s="64" t="s">
        <v>24</v>
      </c>
      <c r="F130" s="66">
        <v>77.0</v>
      </c>
      <c r="G130" s="66">
        <v>5050.0</v>
      </c>
      <c r="H130" s="64" t="s">
        <v>23</v>
      </c>
      <c r="I130" s="64" t="s">
        <v>5962</v>
      </c>
      <c r="J130" s="64"/>
      <c r="K130" s="64"/>
      <c r="L130" s="64"/>
      <c r="M130" s="64"/>
      <c r="N130" s="64" t="s">
        <v>5996</v>
      </c>
      <c r="O130" s="64" t="s">
        <v>5997</v>
      </c>
      <c r="P130" s="64"/>
      <c r="Q130" s="64"/>
      <c r="R130" s="64"/>
      <c r="S130" s="64"/>
      <c r="T130" s="64"/>
      <c r="U130" s="64"/>
      <c r="V130" s="64"/>
      <c r="W130" s="64"/>
      <c r="X130" s="64"/>
      <c r="Y130" s="64"/>
      <c r="Z130" s="64"/>
    </row>
    <row r="131" ht="12.75" customHeight="1">
      <c r="A131" s="95">
        <v>40697.625</v>
      </c>
      <c r="B131" s="66">
        <v>2369.0</v>
      </c>
      <c r="C131" s="64" t="s">
        <v>19</v>
      </c>
      <c r="D131" s="64" t="s">
        <v>8</v>
      </c>
      <c r="E131" s="64" t="s">
        <v>74</v>
      </c>
      <c r="F131" s="66">
        <v>85.0</v>
      </c>
      <c r="G131" s="66">
        <v>6900.0</v>
      </c>
      <c r="H131" s="64" t="s">
        <v>23</v>
      </c>
      <c r="I131" s="64" t="s">
        <v>5962</v>
      </c>
      <c r="J131" s="64"/>
      <c r="K131" s="64"/>
      <c r="L131" s="64"/>
      <c r="M131" s="64"/>
      <c r="N131" s="64" t="s">
        <v>5963</v>
      </c>
      <c r="O131" s="64" t="s">
        <v>6033</v>
      </c>
      <c r="P131" s="64"/>
      <c r="Q131" s="64"/>
      <c r="R131" s="64"/>
      <c r="S131" s="64"/>
      <c r="T131" s="64"/>
      <c r="U131" s="64"/>
      <c r="V131" s="64"/>
      <c r="W131" s="64"/>
      <c r="X131" s="64"/>
      <c r="Y131" s="64"/>
      <c r="Z131" s="64"/>
    </row>
    <row r="132" ht="12.75" customHeight="1">
      <c r="A132" s="95">
        <v>40697.791666666664</v>
      </c>
      <c r="B132" s="66">
        <v>2370.0</v>
      </c>
      <c r="C132" s="64" t="s">
        <v>19</v>
      </c>
      <c r="D132" s="64" t="s">
        <v>8</v>
      </c>
      <c r="E132" s="64" t="s">
        <v>74</v>
      </c>
      <c r="F132" s="66">
        <v>76.0</v>
      </c>
      <c r="G132" s="66">
        <v>4500.0</v>
      </c>
      <c r="H132" s="64" t="s">
        <v>23</v>
      </c>
      <c r="I132" s="64" t="s">
        <v>5962</v>
      </c>
      <c r="J132" s="64"/>
      <c r="K132" s="64"/>
      <c r="L132" s="64"/>
      <c r="M132" s="64"/>
      <c r="N132" s="64" t="s">
        <v>5963</v>
      </c>
      <c r="O132" s="64" t="s">
        <v>6034</v>
      </c>
      <c r="P132" s="64"/>
      <c r="Q132" s="64"/>
      <c r="R132" s="64"/>
      <c r="S132" s="64"/>
      <c r="T132" s="64"/>
      <c r="U132" s="64"/>
      <c r="V132" s="64"/>
      <c r="W132" s="64"/>
      <c r="X132" s="64"/>
      <c r="Y132" s="64"/>
      <c r="Z132" s="64"/>
    </row>
    <row r="133" ht="12.75" customHeight="1">
      <c r="A133" s="95">
        <v>40697.833333333336</v>
      </c>
      <c r="B133" s="66">
        <v>2367.0</v>
      </c>
      <c r="C133" s="64" t="s">
        <v>19</v>
      </c>
      <c r="D133" s="64" t="s">
        <v>819</v>
      </c>
      <c r="E133" s="64" t="s">
        <v>824</v>
      </c>
      <c r="F133" s="66">
        <v>82.0</v>
      </c>
      <c r="G133" s="66">
        <v>5850.0</v>
      </c>
      <c r="H133" s="64" t="s">
        <v>23</v>
      </c>
      <c r="I133" s="64" t="s">
        <v>5962</v>
      </c>
      <c r="J133" s="64"/>
      <c r="K133" s="64"/>
      <c r="L133" s="64"/>
      <c r="M133" s="64"/>
      <c r="N133" s="64" t="s">
        <v>5963</v>
      </c>
      <c r="O133" s="64" t="s">
        <v>855</v>
      </c>
      <c r="P133" s="64"/>
      <c r="Q133" s="64"/>
      <c r="R133" s="64"/>
      <c r="S133" s="64"/>
      <c r="T133" s="64"/>
      <c r="U133" s="64"/>
      <c r="V133" s="64"/>
      <c r="W133" s="64"/>
      <c r="X133" s="64"/>
      <c r="Y133" s="64"/>
      <c r="Z133" s="64"/>
    </row>
    <row r="134" ht="12.75" customHeight="1">
      <c r="A134" s="95">
        <v>40697.833333333336</v>
      </c>
      <c r="B134" s="66">
        <v>2368.0</v>
      </c>
      <c r="C134" s="64" t="s">
        <v>19</v>
      </c>
      <c r="D134" s="64" t="s">
        <v>819</v>
      </c>
      <c r="E134" s="64" t="s">
        <v>824</v>
      </c>
      <c r="F134" s="66">
        <v>83.0</v>
      </c>
      <c r="G134" s="66">
        <v>6500.0</v>
      </c>
      <c r="H134" s="64" t="s">
        <v>23</v>
      </c>
      <c r="I134" s="64" t="s">
        <v>5962</v>
      </c>
      <c r="J134" s="64"/>
      <c r="K134" s="64"/>
      <c r="L134" s="64"/>
      <c r="M134" s="64"/>
      <c r="N134" s="64" t="s">
        <v>5963</v>
      </c>
      <c r="O134" s="64" t="s">
        <v>5967</v>
      </c>
      <c r="P134" s="64"/>
      <c r="Q134" s="64"/>
      <c r="R134" s="64"/>
      <c r="S134" s="64"/>
      <c r="T134" s="64"/>
      <c r="U134" s="64"/>
      <c r="V134" s="64"/>
      <c r="W134" s="64"/>
      <c r="X134" s="64"/>
      <c r="Y134" s="64"/>
      <c r="Z134" s="64"/>
    </row>
    <row r="135" ht="12.75" customHeight="1">
      <c r="A135" s="95">
        <v>40697.84375</v>
      </c>
      <c r="B135" s="66">
        <v>2366.0</v>
      </c>
      <c r="C135" s="64" t="s">
        <v>19</v>
      </c>
      <c r="D135" s="64" t="s">
        <v>819</v>
      </c>
      <c r="E135" s="64" t="s">
        <v>824</v>
      </c>
      <c r="F135" s="66">
        <v>83.0</v>
      </c>
      <c r="G135" s="66">
        <v>6600.0</v>
      </c>
      <c r="H135" s="64" t="s">
        <v>23</v>
      </c>
      <c r="I135" s="64" t="s">
        <v>5962</v>
      </c>
      <c r="J135" s="64"/>
      <c r="K135" s="64"/>
      <c r="L135" s="64"/>
      <c r="M135" s="64"/>
      <c r="N135" s="64" t="s">
        <v>5963</v>
      </c>
      <c r="O135" s="64" t="s">
        <v>5967</v>
      </c>
      <c r="P135" s="64"/>
      <c r="Q135" s="64"/>
      <c r="R135" s="64"/>
      <c r="S135" s="64"/>
      <c r="T135" s="64"/>
      <c r="U135" s="64"/>
      <c r="V135" s="64"/>
      <c r="W135" s="64"/>
      <c r="X135" s="64"/>
      <c r="Y135" s="64"/>
      <c r="Z135" s="64"/>
    </row>
    <row r="136" ht="12.75" customHeight="1">
      <c r="A136" s="95">
        <v>40698.0</v>
      </c>
      <c r="B136" s="66">
        <v>2373.0</v>
      </c>
      <c r="C136" s="64" t="s">
        <v>19</v>
      </c>
      <c r="D136" s="64" t="s">
        <v>819</v>
      </c>
      <c r="E136" s="64" t="s">
        <v>824</v>
      </c>
      <c r="F136" s="66">
        <v>84.0</v>
      </c>
      <c r="G136" s="66">
        <v>7000.0</v>
      </c>
      <c r="H136" s="64" t="s">
        <v>816</v>
      </c>
      <c r="I136" s="64" t="s">
        <v>5962</v>
      </c>
      <c r="J136" s="64"/>
      <c r="K136" s="64"/>
      <c r="L136" s="64"/>
      <c r="M136" s="64"/>
      <c r="N136" s="64" t="s">
        <v>5963</v>
      </c>
      <c r="O136" s="64" t="s">
        <v>5982</v>
      </c>
      <c r="P136" s="64"/>
      <c r="Q136" s="64"/>
      <c r="R136" s="64"/>
      <c r="S136" s="64"/>
      <c r="T136" s="64"/>
      <c r="U136" s="64"/>
      <c r="V136" s="64"/>
      <c r="W136" s="64"/>
      <c r="X136" s="64"/>
      <c r="Y136" s="64"/>
      <c r="Z136" s="64"/>
    </row>
    <row r="137" ht="12.75" customHeight="1">
      <c r="A137" s="95">
        <v>40698.541666666664</v>
      </c>
      <c r="B137" s="66">
        <v>2371.0</v>
      </c>
      <c r="C137" s="64" t="s">
        <v>19</v>
      </c>
      <c r="D137" s="64" t="s">
        <v>819</v>
      </c>
      <c r="E137" s="64" t="s">
        <v>1216</v>
      </c>
      <c r="F137" s="66">
        <v>78.0</v>
      </c>
      <c r="G137" s="66">
        <v>4700.0</v>
      </c>
      <c r="H137" s="64" t="s">
        <v>23</v>
      </c>
      <c r="I137" s="64" t="s">
        <v>5962</v>
      </c>
      <c r="J137" s="64"/>
      <c r="K137" s="64"/>
      <c r="L137" s="64"/>
      <c r="M137" s="64"/>
      <c r="N137" s="64" t="s">
        <v>5963</v>
      </c>
      <c r="O137" s="64" t="s">
        <v>6032</v>
      </c>
      <c r="P137" s="64"/>
      <c r="Q137" s="64"/>
      <c r="R137" s="64"/>
      <c r="S137" s="64"/>
      <c r="T137" s="64"/>
      <c r="U137" s="64"/>
      <c r="V137" s="64"/>
      <c r="W137" s="64"/>
      <c r="X137" s="64"/>
      <c r="Y137" s="64"/>
      <c r="Z137" s="64"/>
    </row>
    <row r="138" ht="12.75" customHeight="1">
      <c r="A138" s="95">
        <v>40698.583333333336</v>
      </c>
      <c r="B138" s="66">
        <v>2372.0</v>
      </c>
      <c r="C138" s="64" t="s">
        <v>19</v>
      </c>
      <c r="D138" s="64" t="s">
        <v>8</v>
      </c>
      <c r="E138" s="64" t="s">
        <v>79</v>
      </c>
      <c r="F138" s="66">
        <v>82.0</v>
      </c>
      <c r="G138" s="66">
        <v>6400.0</v>
      </c>
      <c r="H138" s="64" t="s">
        <v>23</v>
      </c>
      <c r="I138" s="64" t="s">
        <v>5962</v>
      </c>
      <c r="J138" s="64"/>
      <c r="K138" s="64"/>
      <c r="L138" s="64"/>
      <c r="M138" s="64"/>
      <c r="N138" s="64" t="s">
        <v>5963</v>
      </c>
      <c r="O138" s="64" t="s">
        <v>6035</v>
      </c>
      <c r="P138" s="64"/>
      <c r="Q138" s="64"/>
      <c r="R138" s="64"/>
      <c r="S138" s="64"/>
      <c r="T138" s="64"/>
      <c r="U138" s="64"/>
      <c r="V138" s="64"/>
      <c r="W138" s="64"/>
      <c r="X138" s="64"/>
      <c r="Y138" s="64"/>
      <c r="Z138" s="64"/>
    </row>
    <row r="139" ht="12.75" customHeight="1">
      <c r="A139" s="95">
        <v>40698.583333333336</v>
      </c>
      <c r="B139" s="66">
        <v>2377.0</v>
      </c>
      <c r="C139" s="64" t="s">
        <v>19</v>
      </c>
      <c r="D139" s="64" t="s">
        <v>8</v>
      </c>
      <c r="E139" s="64" t="s">
        <v>67</v>
      </c>
      <c r="F139" s="66">
        <v>83.0</v>
      </c>
      <c r="G139" s="66">
        <v>5800.0</v>
      </c>
      <c r="H139" s="64" t="s">
        <v>23</v>
      </c>
      <c r="I139" s="64" t="s">
        <v>5962</v>
      </c>
      <c r="J139" s="64"/>
      <c r="K139" s="64"/>
      <c r="L139" s="64"/>
      <c r="M139" s="64"/>
      <c r="N139" s="64" t="s">
        <v>5978</v>
      </c>
      <c r="O139" s="64" t="s">
        <v>5978</v>
      </c>
      <c r="P139" s="64"/>
      <c r="Q139" s="64"/>
      <c r="R139" s="64"/>
      <c r="S139" s="64"/>
      <c r="T139" s="64"/>
      <c r="U139" s="64"/>
      <c r="V139" s="64"/>
      <c r="W139" s="64"/>
      <c r="X139" s="64"/>
      <c r="Y139" s="64"/>
      <c r="Z139" s="64"/>
    </row>
    <row r="140" ht="12.75" customHeight="1">
      <c r="A140" s="95">
        <v>40698.625</v>
      </c>
      <c r="B140" s="66">
        <v>2376.0</v>
      </c>
      <c r="C140" s="64" t="s">
        <v>19</v>
      </c>
      <c r="D140" s="64" t="s">
        <v>8</v>
      </c>
      <c r="E140" s="64" t="s">
        <v>74</v>
      </c>
      <c r="F140" s="66">
        <v>80.0</v>
      </c>
      <c r="G140" s="66">
        <v>5850.0</v>
      </c>
      <c r="H140" s="64" t="s">
        <v>23</v>
      </c>
      <c r="I140" s="64" t="s">
        <v>5962</v>
      </c>
      <c r="J140" s="64"/>
      <c r="K140" s="64"/>
      <c r="L140" s="64"/>
      <c r="M140" s="64"/>
      <c r="N140" s="64" t="s">
        <v>5963</v>
      </c>
      <c r="O140" s="64" t="s">
        <v>5972</v>
      </c>
      <c r="P140" s="64"/>
      <c r="Q140" s="64"/>
      <c r="R140" s="64"/>
      <c r="S140" s="64"/>
      <c r="T140" s="64"/>
      <c r="U140" s="64"/>
      <c r="V140" s="64"/>
      <c r="W140" s="64"/>
      <c r="X140" s="64"/>
      <c r="Y140" s="64"/>
      <c r="Z140" s="64"/>
    </row>
    <row r="141" ht="12.75" customHeight="1">
      <c r="A141" s="95">
        <v>40698.666666666664</v>
      </c>
      <c r="B141" s="66">
        <v>2375.0</v>
      </c>
      <c r="C141" s="64" t="s">
        <v>19</v>
      </c>
      <c r="D141" s="64" t="s">
        <v>8</v>
      </c>
      <c r="E141" s="64" t="s">
        <v>74</v>
      </c>
      <c r="F141" s="66">
        <v>76.0</v>
      </c>
      <c r="G141" s="66">
        <v>4300.0</v>
      </c>
      <c r="H141" s="64" t="s">
        <v>23</v>
      </c>
      <c r="I141" s="64" t="s">
        <v>5962</v>
      </c>
      <c r="J141" s="64"/>
      <c r="K141" s="64"/>
      <c r="L141" s="64"/>
      <c r="M141" s="64"/>
      <c r="N141" s="64" t="s">
        <v>5963</v>
      </c>
      <c r="O141" s="64" t="s">
        <v>5967</v>
      </c>
      <c r="P141" s="64"/>
      <c r="Q141" s="64"/>
      <c r="R141" s="64"/>
      <c r="S141" s="64"/>
      <c r="T141" s="64"/>
      <c r="U141" s="64"/>
      <c r="V141" s="64"/>
      <c r="W141" s="64"/>
      <c r="X141" s="64"/>
      <c r="Y141" s="64"/>
      <c r="Z141" s="64"/>
    </row>
    <row r="142" ht="12.75" customHeight="1">
      <c r="A142" s="95">
        <v>40698.75</v>
      </c>
      <c r="B142" s="66">
        <v>2374.0</v>
      </c>
      <c r="C142" s="64" t="s">
        <v>19</v>
      </c>
      <c r="D142" s="64" t="s">
        <v>8</v>
      </c>
      <c r="E142" s="64" t="s">
        <v>27</v>
      </c>
      <c r="F142" s="66">
        <v>70.0</v>
      </c>
      <c r="G142" s="66">
        <v>3500.0</v>
      </c>
      <c r="H142" s="64" t="s">
        <v>23</v>
      </c>
      <c r="I142" s="64" t="s">
        <v>5962</v>
      </c>
      <c r="J142" s="64"/>
      <c r="K142" s="64"/>
      <c r="L142" s="64"/>
      <c r="M142" s="64"/>
      <c r="N142" s="64" t="s">
        <v>5969</v>
      </c>
      <c r="O142" s="64" t="s">
        <v>6036</v>
      </c>
      <c r="P142" s="64"/>
      <c r="Q142" s="64"/>
      <c r="R142" s="64"/>
      <c r="S142" s="64"/>
      <c r="T142" s="64"/>
      <c r="U142" s="64"/>
      <c r="V142" s="64"/>
      <c r="W142" s="64"/>
      <c r="X142" s="64"/>
      <c r="Y142" s="64"/>
      <c r="Z142" s="64"/>
    </row>
    <row r="143" ht="12.75" customHeight="1">
      <c r="A143" s="95">
        <v>40699.53125</v>
      </c>
      <c r="B143" s="66">
        <v>2378.0</v>
      </c>
      <c r="C143" s="64" t="s">
        <v>19</v>
      </c>
      <c r="D143" s="64" t="s">
        <v>8</v>
      </c>
      <c r="E143" s="64" t="s">
        <v>69</v>
      </c>
      <c r="F143" s="66">
        <v>81.0</v>
      </c>
      <c r="G143" s="66">
        <v>6000.0</v>
      </c>
      <c r="H143" s="64" t="s">
        <v>23</v>
      </c>
      <c r="I143" s="64" t="s">
        <v>5962</v>
      </c>
      <c r="J143" s="64"/>
      <c r="K143" s="64"/>
      <c r="L143" s="64"/>
      <c r="M143" s="64"/>
      <c r="N143" s="64" t="s">
        <v>5963</v>
      </c>
      <c r="O143" s="64" t="s">
        <v>6037</v>
      </c>
      <c r="P143" s="64"/>
      <c r="Q143" s="64"/>
      <c r="R143" s="64"/>
      <c r="S143" s="64"/>
      <c r="T143" s="64"/>
      <c r="U143" s="64"/>
      <c r="V143" s="64"/>
      <c r="W143" s="64"/>
      <c r="X143" s="64"/>
      <c r="Y143" s="64"/>
      <c r="Z143" s="64"/>
    </row>
    <row r="144" ht="12.75" customHeight="1">
      <c r="A144" s="95">
        <v>40699.604166666664</v>
      </c>
      <c r="B144" s="66">
        <v>2380.0</v>
      </c>
      <c r="C144" s="64" t="s">
        <v>19</v>
      </c>
      <c r="D144" s="64" t="s">
        <v>8</v>
      </c>
      <c r="E144" s="64" t="s">
        <v>69</v>
      </c>
      <c r="F144" s="66">
        <v>79.0</v>
      </c>
      <c r="G144" s="66">
        <v>5300.0</v>
      </c>
      <c r="H144" s="64" t="s">
        <v>23</v>
      </c>
      <c r="I144" s="64" t="s">
        <v>5962</v>
      </c>
      <c r="J144" s="64"/>
      <c r="K144" s="64"/>
      <c r="L144" s="64"/>
      <c r="M144" s="64"/>
      <c r="N144" s="64" t="s">
        <v>5963</v>
      </c>
      <c r="O144" s="64" t="s">
        <v>5967</v>
      </c>
      <c r="P144" s="64"/>
      <c r="Q144" s="64"/>
      <c r="R144" s="64"/>
      <c r="S144" s="64"/>
      <c r="T144" s="64"/>
      <c r="U144" s="64"/>
      <c r="V144" s="64"/>
      <c r="W144" s="64"/>
      <c r="X144" s="64"/>
      <c r="Y144" s="64"/>
      <c r="Z144" s="64"/>
    </row>
    <row r="145" ht="12.75" customHeight="1">
      <c r="A145" s="95">
        <v>40699.677083333336</v>
      </c>
      <c r="B145" s="66">
        <v>2381.0</v>
      </c>
      <c r="C145" s="64" t="s">
        <v>19</v>
      </c>
      <c r="D145" s="64" t="s">
        <v>8</v>
      </c>
      <c r="E145" s="64" t="s">
        <v>69</v>
      </c>
      <c r="F145" s="66">
        <v>77.0</v>
      </c>
      <c r="G145" s="66">
        <v>5400.0</v>
      </c>
      <c r="H145" s="64" t="s">
        <v>23</v>
      </c>
      <c r="I145" s="64" t="s">
        <v>5962</v>
      </c>
      <c r="J145" s="64"/>
      <c r="K145" s="64"/>
      <c r="L145" s="64"/>
      <c r="M145" s="64"/>
      <c r="N145" s="64" t="s">
        <v>5963</v>
      </c>
      <c r="O145" s="64" t="s">
        <v>6037</v>
      </c>
      <c r="P145" s="64"/>
      <c r="Q145" s="64"/>
      <c r="R145" s="64"/>
      <c r="S145" s="64"/>
      <c r="T145" s="64"/>
      <c r="U145" s="64"/>
      <c r="V145" s="64"/>
      <c r="W145" s="64"/>
      <c r="X145" s="64"/>
      <c r="Y145" s="64"/>
      <c r="Z145" s="64"/>
    </row>
    <row r="146" ht="12.75" customHeight="1">
      <c r="A146" s="95">
        <v>40699.708333333336</v>
      </c>
      <c r="B146" s="66">
        <v>2379.0</v>
      </c>
      <c r="C146" s="64" t="s">
        <v>19</v>
      </c>
      <c r="D146" s="64" t="s">
        <v>819</v>
      </c>
      <c r="E146" s="64" t="s">
        <v>819</v>
      </c>
      <c r="F146" s="66">
        <v>76.0</v>
      </c>
      <c r="G146" s="66">
        <v>3750.0</v>
      </c>
      <c r="H146" s="64" t="s">
        <v>23</v>
      </c>
      <c r="I146" s="64" t="s">
        <v>5962</v>
      </c>
      <c r="J146" s="64"/>
      <c r="K146" s="64"/>
      <c r="L146" s="64"/>
      <c r="M146" s="64"/>
      <c r="N146" s="64" t="s">
        <v>5963</v>
      </c>
      <c r="O146" s="64" t="s">
        <v>6028</v>
      </c>
      <c r="P146" s="64"/>
      <c r="Q146" s="64"/>
      <c r="R146" s="64"/>
      <c r="S146" s="64"/>
      <c r="T146" s="64"/>
      <c r="U146" s="64"/>
      <c r="V146" s="64"/>
      <c r="W146" s="64"/>
      <c r="X146" s="64"/>
      <c r="Y146" s="64"/>
      <c r="Z146" s="64"/>
    </row>
    <row r="147" ht="12.75" customHeight="1">
      <c r="A147" s="95">
        <v>40699.8125</v>
      </c>
      <c r="B147" s="66">
        <v>2382.0</v>
      </c>
      <c r="C147" s="64" t="s">
        <v>19</v>
      </c>
      <c r="D147" s="64" t="s">
        <v>8</v>
      </c>
      <c r="E147" s="64" t="s">
        <v>68</v>
      </c>
      <c r="F147" s="66">
        <v>76.0</v>
      </c>
      <c r="G147" s="66">
        <v>4600.0</v>
      </c>
      <c r="H147" s="64" t="s">
        <v>23</v>
      </c>
      <c r="I147" s="64" t="s">
        <v>5962</v>
      </c>
      <c r="J147" s="64"/>
      <c r="K147" s="64"/>
      <c r="L147" s="64"/>
      <c r="M147" s="64"/>
      <c r="N147" s="64" t="s">
        <v>5963</v>
      </c>
      <c r="O147" s="64" t="s">
        <v>5972</v>
      </c>
      <c r="P147" s="64"/>
      <c r="Q147" s="64"/>
      <c r="R147" s="64"/>
      <c r="S147" s="64"/>
      <c r="T147" s="64"/>
      <c r="U147" s="64"/>
      <c r="V147" s="64"/>
      <c r="W147" s="64"/>
      <c r="X147" s="64"/>
      <c r="Y147" s="64"/>
      <c r="Z147" s="64"/>
    </row>
    <row r="148" ht="12.75" customHeight="1">
      <c r="A148" s="95">
        <v>40699.8125</v>
      </c>
      <c r="B148" s="66">
        <v>2383.0</v>
      </c>
      <c r="C148" s="64" t="s">
        <v>19</v>
      </c>
      <c r="D148" s="64" t="s">
        <v>8</v>
      </c>
      <c r="E148" s="64" t="s">
        <v>74</v>
      </c>
      <c r="F148" s="66">
        <v>84.0</v>
      </c>
      <c r="G148" s="66">
        <v>6500.0</v>
      </c>
      <c r="H148" s="64" t="s">
        <v>23</v>
      </c>
      <c r="I148" s="64" t="s">
        <v>5962</v>
      </c>
      <c r="J148" s="64"/>
      <c r="K148" s="64"/>
      <c r="L148" s="64"/>
      <c r="M148" s="64"/>
      <c r="N148" s="64" t="s">
        <v>5963</v>
      </c>
      <c r="O148" s="64" t="s">
        <v>6038</v>
      </c>
      <c r="P148" s="64"/>
      <c r="Q148" s="64"/>
      <c r="R148" s="64"/>
      <c r="S148" s="64"/>
      <c r="T148" s="64"/>
      <c r="U148" s="64"/>
      <c r="V148" s="64"/>
      <c r="W148" s="64"/>
      <c r="X148" s="64"/>
      <c r="Y148" s="64"/>
      <c r="Z148" s="64"/>
    </row>
    <row r="149" ht="12.75" customHeight="1">
      <c r="A149" s="95">
        <v>40701.0</v>
      </c>
      <c r="B149" s="66">
        <v>2384.0</v>
      </c>
      <c r="C149" s="64" t="s">
        <v>19</v>
      </c>
      <c r="D149" s="64" t="s">
        <v>8</v>
      </c>
      <c r="E149" s="64" t="s">
        <v>68</v>
      </c>
      <c r="F149" s="66">
        <v>80.0</v>
      </c>
      <c r="G149" s="66">
        <v>6700.0</v>
      </c>
      <c r="H149" s="64" t="s">
        <v>23</v>
      </c>
      <c r="I149" s="64" t="s">
        <v>5962</v>
      </c>
      <c r="J149" s="64"/>
      <c r="K149" s="64"/>
      <c r="L149" s="64"/>
      <c r="M149" s="64"/>
      <c r="N149" s="64" t="s">
        <v>5963</v>
      </c>
      <c r="O149" s="64" t="s">
        <v>5967</v>
      </c>
      <c r="P149" s="64"/>
      <c r="Q149" s="64"/>
      <c r="R149" s="64"/>
      <c r="S149" s="64"/>
      <c r="T149" s="64"/>
      <c r="U149" s="64"/>
      <c r="V149" s="64"/>
      <c r="W149" s="64"/>
      <c r="X149" s="64"/>
      <c r="Y149" s="64"/>
      <c r="Z149" s="64"/>
    </row>
    <row r="150" ht="12.75" customHeight="1">
      <c r="A150" s="95">
        <v>40702.395833333336</v>
      </c>
      <c r="B150" s="66">
        <v>2387.0</v>
      </c>
      <c r="C150" s="64" t="s">
        <v>19</v>
      </c>
      <c r="D150" s="64" t="s">
        <v>8</v>
      </c>
      <c r="E150" s="64" t="s">
        <v>68</v>
      </c>
      <c r="F150" s="66">
        <v>79.0</v>
      </c>
      <c r="G150" s="66">
        <v>4950.0</v>
      </c>
      <c r="H150" s="64" t="s">
        <v>23</v>
      </c>
      <c r="I150" s="64" t="s">
        <v>5962</v>
      </c>
      <c r="J150" s="64"/>
      <c r="K150" s="64"/>
      <c r="L150" s="64"/>
      <c r="M150" s="64"/>
      <c r="N150" s="64" t="s">
        <v>5963</v>
      </c>
      <c r="O150" s="64" t="s">
        <v>6039</v>
      </c>
      <c r="P150" s="64"/>
      <c r="Q150" s="64"/>
      <c r="R150" s="64"/>
      <c r="S150" s="64"/>
      <c r="T150" s="64"/>
      <c r="U150" s="64"/>
      <c r="V150" s="64"/>
      <c r="W150" s="64"/>
      <c r="X150" s="64"/>
      <c r="Y150" s="64"/>
      <c r="Z150" s="64"/>
    </row>
    <row r="151" ht="12.75" customHeight="1">
      <c r="A151" s="95">
        <v>40702.42013888889</v>
      </c>
      <c r="B151" s="66">
        <v>2386.0</v>
      </c>
      <c r="C151" s="64" t="s">
        <v>19</v>
      </c>
      <c r="D151" s="64" t="s">
        <v>8</v>
      </c>
      <c r="E151" s="64" t="s">
        <v>67</v>
      </c>
      <c r="F151" s="66">
        <v>76.0</v>
      </c>
      <c r="G151" s="66">
        <v>4450.0</v>
      </c>
      <c r="H151" s="64" t="s">
        <v>23</v>
      </c>
      <c r="I151" s="64" t="s">
        <v>5962</v>
      </c>
      <c r="J151" s="64"/>
      <c r="K151" s="64"/>
      <c r="L151" s="64"/>
      <c r="M151" s="64"/>
      <c r="N151" s="64" t="s">
        <v>5969</v>
      </c>
      <c r="O151" s="64" t="s">
        <v>6040</v>
      </c>
      <c r="P151" s="64"/>
      <c r="Q151" s="64"/>
      <c r="R151" s="64"/>
      <c r="S151" s="64"/>
      <c r="T151" s="64"/>
      <c r="U151" s="64"/>
      <c r="V151" s="64"/>
      <c r="W151" s="64"/>
      <c r="X151" s="64"/>
      <c r="Y151" s="64"/>
      <c r="Z151" s="64"/>
    </row>
    <row r="152" ht="12.75" customHeight="1">
      <c r="A152" s="95">
        <v>40702.444444444445</v>
      </c>
      <c r="B152" s="66">
        <v>2385.0</v>
      </c>
      <c r="C152" s="64" t="s">
        <v>19</v>
      </c>
      <c r="D152" s="64" t="s">
        <v>8</v>
      </c>
      <c r="E152" s="64" t="s">
        <v>825</v>
      </c>
      <c r="F152" s="66">
        <v>81.0</v>
      </c>
      <c r="G152" s="66">
        <v>6000.0</v>
      </c>
      <c r="H152" s="64" t="s">
        <v>23</v>
      </c>
      <c r="I152" s="64" t="s">
        <v>5962</v>
      </c>
      <c r="J152" s="64"/>
      <c r="K152" s="64"/>
      <c r="L152" s="64"/>
      <c r="M152" s="64"/>
      <c r="N152" s="64" t="s">
        <v>5969</v>
      </c>
      <c r="O152" s="64" t="s">
        <v>6040</v>
      </c>
      <c r="P152" s="64"/>
      <c r="Q152" s="64"/>
      <c r="R152" s="64"/>
      <c r="S152" s="64"/>
      <c r="T152" s="64"/>
      <c r="U152" s="64"/>
      <c r="V152" s="64"/>
      <c r="W152" s="64"/>
      <c r="X152" s="64"/>
      <c r="Y152" s="64"/>
      <c r="Z152" s="64"/>
    </row>
    <row r="153" ht="12.75" customHeight="1">
      <c r="A153" s="95">
        <v>40702.458333333336</v>
      </c>
      <c r="B153" s="66">
        <v>2388.0</v>
      </c>
      <c r="C153" s="64" t="s">
        <v>19</v>
      </c>
      <c r="D153" s="64" t="s">
        <v>8</v>
      </c>
      <c r="E153" s="64" t="s">
        <v>68</v>
      </c>
      <c r="F153" s="66">
        <v>79.0</v>
      </c>
      <c r="G153" s="66">
        <v>5250.0</v>
      </c>
      <c r="H153" s="64" t="s">
        <v>23</v>
      </c>
      <c r="I153" s="64" t="s">
        <v>5962</v>
      </c>
      <c r="J153" s="64"/>
      <c r="K153" s="64"/>
      <c r="L153" s="64"/>
      <c r="M153" s="64"/>
      <c r="N153" s="64" t="s">
        <v>5963</v>
      </c>
      <c r="O153" s="64" t="s">
        <v>6039</v>
      </c>
      <c r="P153" s="64"/>
      <c r="Q153" s="64"/>
      <c r="R153" s="64"/>
      <c r="S153" s="64"/>
      <c r="T153" s="64"/>
      <c r="U153" s="64"/>
      <c r="V153" s="64"/>
      <c r="W153" s="64"/>
      <c r="X153" s="64"/>
      <c r="Y153" s="64"/>
      <c r="Z153" s="64"/>
    </row>
    <row r="154" ht="12.75" customHeight="1">
      <c r="A154" s="95">
        <v>40702.5</v>
      </c>
      <c r="B154" s="66">
        <v>2396.0</v>
      </c>
      <c r="C154" s="64" t="s">
        <v>19</v>
      </c>
      <c r="D154" s="64" t="s">
        <v>8</v>
      </c>
      <c r="E154" s="64" t="s">
        <v>37</v>
      </c>
      <c r="F154" s="66">
        <v>76.0</v>
      </c>
      <c r="G154" s="66">
        <v>4750.0</v>
      </c>
      <c r="H154" s="64" t="s">
        <v>23</v>
      </c>
      <c r="I154" s="64" t="s">
        <v>5962</v>
      </c>
      <c r="J154" s="64"/>
      <c r="K154" s="64"/>
      <c r="L154" s="64"/>
      <c r="M154" s="64"/>
      <c r="N154" s="64" t="s">
        <v>5963</v>
      </c>
      <c r="O154" s="64" t="s">
        <v>5975</v>
      </c>
      <c r="P154" s="64"/>
      <c r="Q154" s="64"/>
      <c r="R154" s="64"/>
      <c r="S154" s="64"/>
      <c r="T154" s="64"/>
      <c r="U154" s="64"/>
      <c r="V154" s="64"/>
      <c r="W154" s="64"/>
      <c r="X154" s="64"/>
      <c r="Y154" s="64"/>
      <c r="Z154" s="64"/>
    </row>
    <row r="155" ht="12.75" customHeight="1">
      <c r="A155" s="95">
        <v>40702.5</v>
      </c>
      <c r="B155" s="66">
        <v>2391.0</v>
      </c>
      <c r="C155" s="64" t="s">
        <v>19</v>
      </c>
      <c r="D155" s="64" t="s">
        <v>8</v>
      </c>
      <c r="E155" s="64" t="s">
        <v>817</v>
      </c>
      <c r="F155" s="66">
        <v>81.0</v>
      </c>
      <c r="G155" s="66">
        <v>5950.0</v>
      </c>
      <c r="H155" s="64" t="s">
        <v>23</v>
      </c>
      <c r="I155" s="64" t="s">
        <v>5962</v>
      </c>
      <c r="J155" s="64"/>
      <c r="K155" s="64"/>
      <c r="L155" s="64"/>
      <c r="M155" s="64"/>
      <c r="N155" s="64" t="s">
        <v>5963</v>
      </c>
      <c r="O155" s="64" t="s">
        <v>5964</v>
      </c>
      <c r="P155" s="64"/>
      <c r="Q155" s="64"/>
      <c r="R155" s="64"/>
      <c r="S155" s="64"/>
      <c r="T155" s="64"/>
      <c r="U155" s="64"/>
      <c r="V155" s="64"/>
      <c r="W155" s="64"/>
      <c r="X155" s="64"/>
      <c r="Y155" s="64"/>
      <c r="Z155" s="64"/>
    </row>
    <row r="156" ht="12.75" customHeight="1">
      <c r="A156" s="95">
        <v>40702.625</v>
      </c>
      <c r="B156" s="66">
        <v>2393.0</v>
      </c>
      <c r="C156" s="64" t="s">
        <v>19</v>
      </c>
      <c r="D156" s="64" t="s">
        <v>8</v>
      </c>
      <c r="E156" s="64" t="s">
        <v>817</v>
      </c>
      <c r="F156" s="66">
        <v>76.0</v>
      </c>
      <c r="G156" s="66">
        <v>4600.0</v>
      </c>
      <c r="H156" s="64" t="s">
        <v>23</v>
      </c>
      <c r="I156" s="64" t="s">
        <v>5962</v>
      </c>
      <c r="J156" s="64"/>
      <c r="K156" s="64"/>
      <c r="L156" s="64"/>
      <c r="M156" s="64"/>
      <c r="N156" s="64" t="s">
        <v>5963</v>
      </c>
      <c r="O156" s="64" t="s">
        <v>5968</v>
      </c>
      <c r="P156" s="64"/>
      <c r="Q156" s="64"/>
      <c r="R156" s="64"/>
      <c r="S156" s="64"/>
      <c r="T156" s="64"/>
      <c r="U156" s="64"/>
      <c r="V156" s="64"/>
      <c r="W156" s="64"/>
      <c r="X156" s="64"/>
      <c r="Y156" s="64"/>
      <c r="Z156" s="64"/>
    </row>
    <row r="157" ht="12.75" customHeight="1">
      <c r="A157" s="95">
        <v>40702.666666666664</v>
      </c>
      <c r="B157" s="66">
        <v>2389.0</v>
      </c>
      <c r="C157" s="64" t="s">
        <v>19</v>
      </c>
      <c r="D157" s="64" t="s">
        <v>8</v>
      </c>
      <c r="E157" s="64" t="s">
        <v>68</v>
      </c>
      <c r="F157" s="66">
        <v>74.0</v>
      </c>
      <c r="G157" s="66">
        <v>3650.0</v>
      </c>
      <c r="H157" s="64" t="s">
        <v>23</v>
      </c>
      <c r="I157" s="64" t="s">
        <v>5962</v>
      </c>
      <c r="J157" s="64"/>
      <c r="K157" s="64"/>
      <c r="L157" s="64"/>
      <c r="M157" s="64"/>
      <c r="N157" s="64" t="s">
        <v>5963</v>
      </c>
      <c r="O157" s="64" t="s">
        <v>6041</v>
      </c>
      <c r="P157" s="64"/>
      <c r="Q157" s="64"/>
      <c r="R157" s="64"/>
      <c r="S157" s="64"/>
      <c r="T157" s="64"/>
      <c r="U157" s="64"/>
      <c r="V157" s="64"/>
      <c r="W157" s="64"/>
      <c r="X157" s="64"/>
      <c r="Y157" s="64"/>
      <c r="Z157" s="64"/>
    </row>
    <row r="158" ht="12.75" customHeight="1">
      <c r="A158" s="95">
        <v>40702.708333333336</v>
      </c>
      <c r="B158" s="66">
        <v>2392.0</v>
      </c>
      <c r="C158" s="64" t="s">
        <v>19</v>
      </c>
      <c r="D158" s="64" t="s">
        <v>8</v>
      </c>
      <c r="E158" s="64" t="s">
        <v>817</v>
      </c>
      <c r="F158" s="66">
        <v>82.0</v>
      </c>
      <c r="G158" s="66">
        <v>6200.0</v>
      </c>
      <c r="H158" s="64" t="s">
        <v>23</v>
      </c>
      <c r="I158" s="64" t="s">
        <v>5962</v>
      </c>
      <c r="J158" s="64"/>
      <c r="K158" s="64"/>
      <c r="L158" s="64"/>
      <c r="M158" s="64"/>
      <c r="N158" s="64" t="s">
        <v>5963</v>
      </c>
      <c r="O158" s="64" t="s">
        <v>6042</v>
      </c>
      <c r="P158" s="64"/>
      <c r="Q158" s="64"/>
      <c r="R158" s="64"/>
      <c r="S158" s="64"/>
      <c r="T158" s="64"/>
      <c r="U158" s="64"/>
      <c r="V158" s="64"/>
      <c r="W158" s="64"/>
      <c r="X158" s="64"/>
      <c r="Y158" s="64"/>
      <c r="Z158" s="64"/>
    </row>
    <row r="159" ht="12.75" customHeight="1">
      <c r="A159" s="95">
        <v>40702.75</v>
      </c>
      <c r="B159" s="66">
        <v>2390.0</v>
      </c>
      <c r="C159" s="64" t="s">
        <v>19</v>
      </c>
      <c r="D159" s="64" t="s">
        <v>8</v>
      </c>
      <c r="E159" s="64" t="s">
        <v>66</v>
      </c>
      <c r="F159" s="66">
        <v>77.0</v>
      </c>
      <c r="G159" s="66">
        <v>5000.0</v>
      </c>
      <c r="H159" s="64" t="s">
        <v>23</v>
      </c>
      <c r="I159" s="64" t="s">
        <v>5962</v>
      </c>
      <c r="J159" s="64"/>
      <c r="K159" s="64"/>
      <c r="L159" s="64"/>
      <c r="M159" s="64"/>
      <c r="N159" s="64" t="s">
        <v>5969</v>
      </c>
      <c r="O159" s="64" t="s">
        <v>6000</v>
      </c>
      <c r="P159" s="64"/>
      <c r="Q159" s="64"/>
      <c r="R159" s="64"/>
      <c r="S159" s="64"/>
      <c r="T159" s="64"/>
      <c r="U159" s="64"/>
      <c r="V159" s="64"/>
      <c r="W159" s="64"/>
      <c r="X159" s="64"/>
      <c r="Y159" s="64"/>
      <c r="Z159" s="64"/>
    </row>
    <row r="160" ht="12.75" customHeight="1">
      <c r="A160" s="95">
        <v>40702.791666666664</v>
      </c>
      <c r="B160" s="66">
        <v>2395.0</v>
      </c>
      <c r="C160" s="64" t="s">
        <v>19</v>
      </c>
      <c r="D160" s="64" t="s">
        <v>8</v>
      </c>
      <c r="E160" s="64" t="s">
        <v>74</v>
      </c>
      <c r="F160" s="66">
        <v>75.0</v>
      </c>
      <c r="G160" s="66">
        <v>4400.0</v>
      </c>
      <c r="H160" s="64" t="s">
        <v>23</v>
      </c>
      <c r="I160" s="64" t="s">
        <v>5962</v>
      </c>
      <c r="J160" s="64"/>
      <c r="K160" s="64"/>
      <c r="L160" s="64"/>
      <c r="M160" s="64"/>
      <c r="N160" s="64" t="s">
        <v>5978</v>
      </c>
      <c r="O160" s="64" t="s">
        <v>5978</v>
      </c>
      <c r="P160" s="64"/>
      <c r="Q160" s="64"/>
      <c r="R160" s="64"/>
      <c r="S160" s="64"/>
      <c r="T160" s="64"/>
      <c r="U160" s="64"/>
      <c r="V160" s="64"/>
      <c r="W160" s="64"/>
      <c r="X160" s="64"/>
      <c r="Y160" s="64"/>
      <c r="Z160" s="64"/>
    </row>
    <row r="161" ht="12.75" customHeight="1">
      <c r="A161" s="95">
        <v>40702.791666666664</v>
      </c>
      <c r="B161" s="66">
        <v>2394.0</v>
      </c>
      <c r="C161" s="64" t="s">
        <v>19</v>
      </c>
      <c r="D161" s="64" t="s">
        <v>8</v>
      </c>
      <c r="E161" s="64" t="s">
        <v>47</v>
      </c>
      <c r="F161" s="66">
        <v>79.0</v>
      </c>
      <c r="G161" s="66">
        <v>5500.0</v>
      </c>
      <c r="H161" s="64" t="s">
        <v>23</v>
      </c>
      <c r="I161" s="64" t="s">
        <v>5962</v>
      </c>
      <c r="J161" s="64"/>
      <c r="K161" s="64"/>
      <c r="L161" s="64"/>
      <c r="M161" s="64"/>
      <c r="N161" s="64" t="s">
        <v>5996</v>
      </c>
      <c r="O161" s="64" t="s">
        <v>6043</v>
      </c>
      <c r="P161" s="64"/>
      <c r="Q161" s="64"/>
      <c r="R161" s="64"/>
      <c r="S161" s="64"/>
      <c r="T161" s="64"/>
      <c r="U161" s="64"/>
      <c r="V161" s="64"/>
      <c r="W161" s="64"/>
      <c r="X161" s="64"/>
      <c r="Y161" s="64"/>
      <c r="Z161" s="64"/>
    </row>
    <row r="162" ht="12.75" customHeight="1">
      <c r="A162" s="95">
        <v>40704.0</v>
      </c>
      <c r="B162" s="66">
        <v>12.0</v>
      </c>
      <c r="C162" s="64" t="s">
        <v>19</v>
      </c>
      <c r="D162" s="64" t="s">
        <v>819</v>
      </c>
      <c r="E162" s="64" t="s">
        <v>824</v>
      </c>
      <c r="F162" s="66">
        <v>77.0</v>
      </c>
      <c r="G162" s="66">
        <v>4500.0</v>
      </c>
      <c r="H162" s="64" t="s">
        <v>23</v>
      </c>
      <c r="I162" s="64" t="s">
        <v>5962</v>
      </c>
      <c r="J162" s="64"/>
      <c r="K162" s="64"/>
      <c r="L162" s="64"/>
      <c r="M162" s="64"/>
      <c r="N162" s="64" t="s">
        <v>5963</v>
      </c>
      <c r="O162" s="64" t="s">
        <v>5967</v>
      </c>
      <c r="P162" s="64"/>
      <c r="Q162" s="64"/>
      <c r="R162" s="64"/>
      <c r="S162" s="64"/>
      <c r="T162" s="64"/>
      <c r="U162" s="64"/>
      <c r="V162" s="64"/>
      <c r="W162" s="64"/>
      <c r="X162" s="64"/>
      <c r="Y162" s="64"/>
      <c r="Z162" s="64"/>
    </row>
    <row r="163" ht="12.75" customHeight="1">
      <c r="A163" s="95">
        <v>40704.0</v>
      </c>
      <c r="B163" s="66">
        <v>9.0</v>
      </c>
      <c r="C163" s="64" t="s">
        <v>19</v>
      </c>
      <c r="D163" s="64" t="s">
        <v>8</v>
      </c>
      <c r="E163" s="64" t="s">
        <v>70</v>
      </c>
      <c r="F163" s="66">
        <v>77.0</v>
      </c>
      <c r="G163" s="66">
        <v>4500.0</v>
      </c>
      <c r="H163" s="64" t="s">
        <v>23</v>
      </c>
      <c r="I163" s="64" t="s">
        <v>5962</v>
      </c>
      <c r="J163" s="64"/>
      <c r="K163" s="64"/>
      <c r="L163" s="64"/>
      <c r="M163" s="64"/>
      <c r="N163" s="64" t="s">
        <v>5996</v>
      </c>
      <c r="O163" s="64" t="s">
        <v>6044</v>
      </c>
      <c r="P163" s="64"/>
      <c r="Q163" s="64"/>
      <c r="R163" s="64"/>
      <c r="S163" s="64"/>
      <c r="T163" s="64"/>
      <c r="U163" s="64"/>
      <c r="V163" s="64"/>
      <c r="W163" s="64"/>
      <c r="X163" s="64"/>
      <c r="Y163" s="64"/>
      <c r="Z163" s="64"/>
    </row>
    <row r="164" ht="12.75" customHeight="1">
      <c r="A164" s="95">
        <v>40704.0</v>
      </c>
      <c r="B164" s="66">
        <v>13.0</v>
      </c>
      <c r="C164" s="64" t="s">
        <v>19</v>
      </c>
      <c r="D164" s="64" t="s">
        <v>8</v>
      </c>
      <c r="E164" s="64" t="s">
        <v>77</v>
      </c>
      <c r="F164" s="66">
        <v>77.0</v>
      </c>
      <c r="G164" s="66">
        <v>5400.0</v>
      </c>
      <c r="H164" s="64" t="s">
        <v>23</v>
      </c>
      <c r="I164" s="64" t="s">
        <v>5962</v>
      </c>
      <c r="J164" s="64"/>
      <c r="K164" s="64"/>
      <c r="L164" s="64"/>
      <c r="M164" s="64"/>
      <c r="N164" s="64" t="s">
        <v>5969</v>
      </c>
      <c r="O164" s="64" t="s">
        <v>6045</v>
      </c>
      <c r="P164" s="64"/>
      <c r="Q164" s="64"/>
      <c r="R164" s="64"/>
      <c r="S164" s="64"/>
      <c r="T164" s="64"/>
      <c r="U164" s="64"/>
      <c r="V164" s="64"/>
      <c r="W164" s="64"/>
      <c r="X164" s="64"/>
      <c r="Y164" s="64"/>
      <c r="Z164" s="64"/>
    </row>
    <row r="165" ht="12.75" customHeight="1">
      <c r="A165" s="95">
        <v>40704.0</v>
      </c>
      <c r="B165" s="66">
        <v>10.0</v>
      </c>
      <c r="C165" s="64" t="s">
        <v>19</v>
      </c>
      <c r="D165" s="64" t="s">
        <v>8</v>
      </c>
      <c r="E165" s="64" t="s">
        <v>69</v>
      </c>
      <c r="F165" s="66">
        <v>80.0</v>
      </c>
      <c r="G165" s="66">
        <v>5400.0</v>
      </c>
      <c r="H165" s="64" t="s">
        <v>23</v>
      </c>
      <c r="I165" s="64" t="s">
        <v>5962</v>
      </c>
      <c r="J165" s="64"/>
      <c r="K165" s="64"/>
      <c r="L165" s="64"/>
      <c r="M165" s="64"/>
      <c r="N165" s="64" t="s">
        <v>5963</v>
      </c>
      <c r="O165" s="64" t="s">
        <v>5972</v>
      </c>
      <c r="P165" s="64"/>
      <c r="Q165" s="64"/>
      <c r="R165" s="64"/>
      <c r="S165" s="64"/>
      <c r="T165" s="64"/>
      <c r="U165" s="64"/>
      <c r="V165" s="64"/>
      <c r="W165" s="64"/>
      <c r="X165" s="64"/>
      <c r="Y165" s="64"/>
      <c r="Z165" s="64"/>
    </row>
    <row r="166" ht="12.75" customHeight="1">
      <c r="A166" s="95">
        <v>40704.291666666664</v>
      </c>
      <c r="B166" s="66">
        <v>2397.0</v>
      </c>
      <c r="C166" s="64" t="s">
        <v>19</v>
      </c>
      <c r="D166" s="64" t="s">
        <v>819</v>
      </c>
      <c r="E166" s="64" t="s">
        <v>22</v>
      </c>
      <c r="F166" s="66">
        <v>77.0</v>
      </c>
      <c r="G166" s="66">
        <v>5050.0</v>
      </c>
      <c r="H166" s="64" t="s">
        <v>23</v>
      </c>
      <c r="I166" s="64" t="s">
        <v>5962</v>
      </c>
      <c r="J166" s="64"/>
      <c r="K166" s="64"/>
      <c r="L166" s="64"/>
      <c r="M166" s="64"/>
      <c r="N166" s="64" t="s">
        <v>5963</v>
      </c>
      <c r="O166" s="64" t="s">
        <v>5975</v>
      </c>
      <c r="P166" s="64"/>
      <c r="Q166" s="64"/>
      <c r="R166" s="64"/>
      <c r="S166" s="64"/>
      <c r="T166" s="64"/>
      <c r="U166" s="64"/>
      <c r="V166" s="64"/>
      <c r="W166" s="64"/>
      <c r="X166" s="64"/>
      <c r="Y166" s="64"/>
      <c r="Z166" s="64"/>
    </row>
    <row r="167" ht="12.75" customHeight="1">
      <c r="A167" s="95">
        <v>40704.333333333336</v>
      </c>
      <c r="B167" s="66">
        <v>2398.0</v>
      </c>
      <c r="C167" s="64" t="s">
        <v>19</v>
      </c>
      <c r="D167" s="64" t="s">
        <v>819</v>
      </c>
      <c r="E167" s="64" t="s">
        <v>22</v>
      </c>
      <c r="F167" s="66">
        <v>80.0</v>
      </c>
      <c r="G167" s="66">
        <v>5500.0</v>
      </c>
      <c r="H167" s="64" t="s">
        <v>23</v>
      </c>
      <c r="I167" s="64" t="s">
        <v>5962</v>
      </c>
      <c r="J167" s="64"/>
      <c r="K167" s="64"/>
      <c r="L167" s="64"/>
      <c r="M167" s="64"/>
      <c r="N167" s="64" t="s">
        <v>5969</v>
      </c>
      <c r="O167" s="64" t="s">
        <v>5970</v>
      </c>
      <c r="P167" s="64"/>
      <c r="Q167" s="64"/>
      <c r="R167" s="64"/>
      <c r="S167" s="64"/>
      <c r="T167" s="64"/>
      <c r="U167" s="64"/>
      <c r="V167" s="64"/>
      <c r="W167" s="64"/>
      <c r="X167" s="64"/>
      <c r="Y167" s="64"/>
      <c r="Z167" s="64"/>
    </row>
    <row r="168" ht="12.75" customHeight="1">
      <c r="A168" s="95">
        <v>40704.354166666664</v>
      </c>
      <c r="B168" s="66">
        <v>2399.0</v>
      </c>
      <c r="C168" s="64" t="s">
        <v>19</v>
      </c>
      <c r="D168" s="64" t="s">
        <v>819</v>
      </c>
      <c r="E168" s="64" t="s">
        <v>824</v>
      </c>
      <c r="F168" s="66">
        <v>84.0</v>
      </c>
      <c r="G168" s="66">
        <v>7050.0</v>
      </c>
      <c r="H168" s="64" t="s">
        <v>23</v>
      </c>
      <c r="I168" s="64" t="s">
        <v>5962</v>
      </c>
      <c r="J168" s="64"/>
      <c r="K168" s="64"/>
      <c r="L168" s="64"/>
      <c r="M168" s="64"/>
      <c r="N168" s="64" t="s">
        <v>5963</v>
      </c>
      <c r="O168" s="64" t="s">
        <v>5966</v>
      </c>
      <c r="P168" s="64"/>
      <c r="Q168" s="64"/>
      <c r="R168" s="64"/>
      <c r="S168" s="64"/>
      <c r="T168" s="64"/>
      <c r="U168" s="64"/>
      <c r="V168" s="64"/>
      <c r="W168" s="64"/>
      <c r="X168" s="64"/>
      <c r="Y168" s="64"/>
      <c r="Z168" s="64"/>
    </row>
    <row r="169" ht="12.75" customHeight="1">
      <c r="A169" s="95">
        <v>40704.375</v>
      </c>
      <c r="B169" s="66">
        <v>2210.0</v>
      </c>
      <c r="C169" s="64" t="s">
        <v>19</v>
      </c>
      <c r="D169" s="64" t="s">
        <v>819</v>
      </c>
      <c r="E169" s="64" t="s">
        <v>824</v>
      </c>
      <c r="F169" s="66">
        <v>81.0</v>
      </c>
      <c r="G169" s="66">
        <v>5950.0</v>
      </c>
      <c r="H169" s="64" t="s">
        <v>23</v>
      </c>
      <c r="I169" s="64" t="s">
        <v>5962</v>
      </c>
      <c r="J169" s="64"/>
      <c r="K169" s="64"/>
      <c r="L169" s="64"/>
      <c r="M169" s="64"/>
      <c r="N169" s="64" t="s">
        <v>5963</v>
      </c>
      <c r="O169" s="64" t="s">
        <v>6046</v>
      </c>
      <c r="P169" s="64"/>
      <c r="Q169" s="64"/>
      <c r="R169" s="64"/>
      <c r="S169" s="64"/>
      <c r="T169" s="64"/>
      <c r="U169" s="64"/>
      <c r="V169" s="64"/>
      <c r="W169" s="64"/>
      <c r="X169" s="64"/>
      <c r="Y169" s="64"/>
      <c r="Z169" s="64"/>
    </row>
    <row r="170" ht="12.75" customHeight="1">
      <c r="A170" s="95">
        <v>40704.395833333336</v>
      </c>
      <c r="B170" s="66">
        <v>2211.0</v>
      </c>
      <c r="C170" s="64" t="s">
        <v>19</v>
      </c>
      <c r="D170" s="64" t="s">
        <v>8</v>
      </c>
      <c r="E170" s="64" t="s">
        <v>67</v>
      </c>
      <c r="F170" s="66">
        <v>83.0</v>
      </c>
      <c r="G170" s="66">
        <v>6450.0</v>
      </c>
      <c r="H170" s="64" t="s">
        <v>23</v>
      </c>
      <c r="I170" s="64" t="s">
        <v>5962</v>
      </c>
      <c r="J170" s="64"/>
      <c r="K170" s="64"/>
      <c r="L170" s="64"/>
      <c r="M170" s="64"/>
      <c r="N170" s="64" t="s">
        <v>5969</v>
      </c>
      <c r="O170" s="64" t="s">
        <v>5983</v>
      </c>
      <c r="P170" s="64"/>
      <c r="Q170" s="64"/>
      <c r="R170" s="64"/>
      <c r="S170" s="64"/>
      <c r="T170" s="64"/>
      <c r="U170" s="64"/>
      <c r="V170" s="64"/>
      <c r="W170" s="64"/>
      <c r="X170" s="64"/>
      <c r="Y170" s="64"/>
      <c r="Z170" s="64"/>
    </row>
    <row r="171" ht="12.75" customHeight="1">
      <c r="A171" s="95">
        <v>40704.416666666664</v>
      </c>
      <c r="B171" s="66">
        <v>6.0</v>
      </c>
      <c r="C171" s="64" t="s">
        <v>19</v>
      </c>
      <c r="D171" s="64" t="s">
        <v>8</v>
      </c>
      <c r="E171" s="64" t="s">
        <v>68</v>
      </c>
      <c r="F171" s="66">
        <v>77.0</v>
      </c>
      <c r="G171" s="66">
        <v>5000.0</v>
      </c>
      <c r="H171" s="64" t="s">
        <v>23</v>
      </c>
      <c r="I171" s="64" t="s">
        <v>5962</v>
      </c>
      <c r="J171" s="64"/>
      <c r="K171" s="64"/>
      <c r="L171" s="64"/>
      <c r="M171" s="64"/>
      <c r="N171" s="64" t="s">
        <v>5969</v>
      </c>
      <c r="O171" s="64" t="s">
        <v>6047</v>
      </c>
      <c r="P171" s="64"/>
      <c r="Q171" s="64"/>
      <c r="R171" s="64"/>
      <c r="S171" s="64"/>
      <c r="T171" s="64"/>
      <c r="U171" s="64"/>
      <c r="V171" s="64"/>
      <c r="W171" s="64"/>
      <c r="X171" s="64"/>
      <c r="Y171" s="64"/>
      <c r="Z171" s="64"/>
    </row>
    <row r="172" ht="12.75" customHeight="1">
      <c r="A172" s="95">
        <v>40704.458333333336</v>
      </c>
      <c r="B172" s="66">
        <v>2216.0</v>
      </c>
      <c r="C172" s="64" t="s">
        <v>19</v>
      </c>
      <c r="D172" s="64" t="s">
        <v>8</v>
      </c>
      <c r="E172" s="64" t="s">
        <v>74</v>
      </c>
      <c r="F172" s="66">
        <v>81.0</v>
      </c>
      <c r="G172" s="66">
        <v>6400.0</v>
      </c>
      <c r="H172" s="64" t="s">
        <v>23</v>
      </c>
      <c r="I172" s="64" t="s">
        <v>5962</v>
      </c>
      <c r="J172" s="64"/>
      <c r="K172" s="64"/>
      <c r="L172" s="64"/>
      <c r="M172" s="64"/>
      <c r="N172" s="64" t="s">
        <v>5963</v>
      </c>
      <c r="O172" s="64" t="s">
        <v>6038</v>
      </c>
      <c r="P172" s="64"/>
      <c r="Q172" s="64"/>
      <c r="R172" s="64"/>
      <c r="S172" s="64"/>
      <c r="T172" s="64"/>
      <c r="U172" s="64"/>
      <c r="V172" s="64"/>
      <c r="W172" s="64"/>
      <c r="X172" s="64"/>
      <c r="Y172" s="64"/>
      <c r="Z172" s="64"/>
    </row>
    <row r="173" ht="12.75" customHeight="1">
      <c r="A173" s="95">
        <v>40704.5</v>
      </c>
      <c r="B173" s="66">
        <v>2212.0</v>
      </c>
      <c r="C173" s="64" t="s">
        <v>19</v>
      </c>
      <c r="D173" s="64" t="s">
        <v>8</v>
      </c>
      <c r="E173" s="64" t="s">
        <v>69</v>
      </c>
      <c r="F173" s="66">
        <v>75.0</v>
      </c>
      <c r="G173" s="66">
        <v>3450.0</v>
      </c>
      <c r="H173" s="64" t="s">
        <v>23</v>
      </c>
      <c r="I173" s="64" t="s">
        <v>5962</v>
      </c>
      <c r="J173" s="64"/>
      <c r="K173" s="64"/>
      <c r="L173" s="64"/>
      <c r="M173" s="64"/>
      <c r="N173" s="64" t="s">
        <v>5963</v>
      </c>
      <c r="O173" s="64" t="s">
        <v>6048</v>
      </c>
      <c r="P173" s="64"/>
      <c r="Q173" s="64"/>
      <c r="R173" s="64"/>
      <c r="S173" s="64"/>
      <c r="T173" s="64"/>
      <c r="U173" s="64"/>
      <c r="V173" s="64"/>
      <c r="W173" s="64"/>
      <c r="X173" s="64"/>
      <c r="Y173" s="64"/>
      <c r="Z173" s="64"/>
    </row>
    <row r="174" ht="12.75" customHeight="1">
      <c r="A174" s="95">
        <v>40704.5</v>
      </c>
      <c r="B174" s="66">
        <v>2215.0</v>
      </c>
      <c r="C174" s="64" t="s">
        <v>19</v>
      </c>
      <c r="D174" s="64" t="s">
        <v>8</v>
      </c>
      <c r="E174" s="64" t="s">
        <v>79</v>
      </c>
      <c r="F174" s="66">
        <v>76.0</v>
      </c>
      <c r="G174" s="66">
        <v>4750.0</v>
      </c>
      <c r="H174" s="64" t="s">
        <v>23</v>
      </c>
      <c r="I174" s="64" t="s">
        <v>5962</v>
      </c>
      <c r="J174" s="64"/>
      <c r="K174" s="64"/>
      <c r="L174" s="64"/>
      <c r="M174" s="64"/>
      <c r="N174" s="64" t="s">
        <v>5963</v>
      </c>
      <c r="O174" s="64" t="s">
        <v>855</v>
      </c>
      <c r="P174" s="64"/>
      <c r="Q174" s="64"/>
      <c r="R174" s="64"/>
      <c r="S174" s="64"/>
      <c r="T174" s="64"/>
      <c r="U174" s="64"/>
      <c r="V174" s="64"/>
      <c r="W174" s="64"/>
      <c r="X174" s="64"/>
      <c r="Y174" s="64"/>
      <c r="Z174" s="64"/>
    </row>
    <row r="175" ht="12.75" customHeight="1">
      <c r="A175" s="95">
        <v>40704.5</v>
      </c>
      <c r="B175" s="66">
        <v>8.0</v>
      </c>
      <c r="C175" s="64" t="s">
        <v>19</v>
      </c>
      <c r="D175" s="64" t="s">
        <v>819</v>
      </c>
      <c r="E175" s="64" t="s">
        <v>62</v>
      </c>
      <c r="F175" s="66">
        <v>78.0</v>
      </c>
      <c r="G175" s="66">
        <v>5200.0</v>
      </c>
      <c r="H175" s="64" t="s">
        <v>23</v>
      </c>
      <c r="I175" s="64" t="s">
        <v>5962</v>
      </c>
      <c r="J175" s="64"/>
      <c r="K175" s="64"/>
      <c r="L175" s="64"/>
      <c r="M175" s="64"/>
      <c r="N175" s="64" t="s">
        <v>5969</v>
      </c>
      <c r="O175" s="64" t="s">
        <v>6049</v>
      </c>
      <c r="P175" s="64"/>
      <c r="Q175" s="64"/>
      <c r="R175" s="64"/>
      <c r="S175" s="64"/>
      <c r="T175" s="64"/>
      <c r="U175" s="64"/>
      <c r="V175" s="64"/>
      <c r="W175" s="64"/>
      <c r="X175" s="64"/>
      <c r="Y175" s="64"/>
      <c r="Z175" s="64"/>
    </row>
    <row r="176" ht="12.75" customHeight="1">
      <c r="A176" s="95">
        <v>40704.5</v>
      </c>
      <c r="B176" s="66">
        <v>2213.0</v>
      </c>
      <c r="C176" s="64" t="s">
        <v>19</v>
      </c>
      <c r="D176" s="64" t="s">
        <v>819</v>
      </c>
      <c r="E176" s="64" t="s">
        <v>22</v>
      </c>
      <c r="F176" s="66">
        <v>80.0</v>
      </c>
      <c r="G176" s="66">
        <v>5100.0</v>
      </c>
      <c r="H176" s="64" t="s">
        <v>23</v>
      </c>
      <c r="I176" s="64" t="s">
        <v>5962</v>
      </c>
      <c r="J176" s="64"/>
      <c r="K176" s="64"/>
      <c r="L176" s="64"/>
      <c r="M176" s="64"/>
      <c r="N176" s="64" t="s">
        <v>5963</v>
      </c>
      <c r="O176" s="64" t="s">
        <v>5972</v>
      </c>
      <c r="P176" s="64"/>
      <c r="Q176" s="64"/>
      <c r="R176" s="64"/>
      <c r="S176" s="64"/>
      <c r="T176" s="64"/>
      <c r="U176" s="64"/>
      <c r="V176" s="64"/>
      <c r="W176" s="64"/>
      <c r="X176" s="64"/>
      <c r="Y176" s="64"/>
      <c r="Z176" s="64"/>
    </row>
    <row r="177" ht="12.75" customHeight="1">
      <c r="A177" s="95">
        <v>40704.5</v>
      </c>
      <c r="B177" s="66">
        <v>2219.0</v>
      </c>
      <c r="C177" s="64" t="s">
        <v>19</v>
      </c>
      <c r="D177" s="64" t="s">
        <v>819</v>
      </c>
      <c r="E177" s="64" t="s">
        <v>37</v>
      </c>
      <c r="F177" s="66">
        <v>80.0</v>
      </c>
      <c r="G177" s="66">
        <v>5650.0</v>
      </c>
      <c r="H177" s="64" t="s">
        <v>23</v>
      </c>
      <c r="I177" s="64" t="s">
        <v>5962</v>
      </c>
      <c r="J177" s="64"/>
      <c r="K177" s="64"/>
      <c r="L177" s="64"/>
      <c r="M177" s="64"/>
      <c r="N177" s="64" t="s">
        <v>5963</v>
      </c>
      <c r="O177" s="64" t="s">
        <v>5966</v>
      </c>
      <c r="P177" s="64"/>
      <c r="Q177" s="64"/>
      <c r="R177" s="64"/>
      <c r="S177" s="64"/>
      <c r="T177" s="64"/>
      <c r="U177" s="64"/>
      <c r="V177" s="64"/>
      <c r="W177" s="64"/>
      <c r="X177" s="64"/>
      <c r="Y177" s="64"/>
      <c r="Z177" s="64"/>
    </row>
    <row r="178" ht="12.75" customHeight="1">
      <c r="A178" s="95">
        <v>40704.5</v>
      </c>
      <c r="B178" s="66">
        <v>11.0</v>
      </c>
      <c r="C178" s="64" t="s">
        <v>19</v>
      </c>
      <c r="D178" s="64" t="s">
        <v>819</v>
      </c>
      <c r="E178" s="64" t="s">
        <v>61</v>
      </c>
      <c r="F178" s="66">
        <v>82.0</v>
      </c>
      <c r="G178" s="66">
        <v>5800.0</v>
      </c>
      <c r="H178" s="64" t="s">
        <v>23</v>
      </c>
      <c r="I178" s="64" t="s">
        <v>5962</v>
      </c>
      <c r="J178" s="64"/>
      <c r="K178" s="64"/>
      <c r="L178" s="64"/>
      <c r="M178" s="64"/>
      <c r="N178" s="64" t="s">
        <v>5969</v>
      </c>
      <c r="O178" s="64" t="s">
        <v>6050</v>
      </c>
      <c r="P178" s="64"/>
      <c r="Q178" s="64"/>
      <c r="R178" s="64"/>
      <c r="S178" s="64"/>
      <c r="T178" s="64"/>
      <c r="U178" s="64"/>
      <c r="V178" s="64"/>
      <c r="W178" s="64"/>
      <c r="X178" s="64"/>
      <c r="Y178" s="64"/>
      <c r="Z178" s="64"/>
    </row>
    <row r="179" ht="12.75" customHeight="1">
      <c r="A179" s="95">
        <v>40704.520833333336</v>
      </c>
      <c r="B179" s="66">
        <v>2217.0</v>
      </c>
      <c r="C179" s="64" t="s">
        <v>19</v>
      </c>
      <c r="D179" s="64" t="s">
        <v>819</v>
      </c>
      <c r="E179" s="64" t="s">
        <v>61</v>
      </c>
      <c r="F179" s="66">
        <v>90.0</v>
      </c>
      <c r="G179" s="66">
        <v>7250.0</v>
      </c>
      <c r="H179" s="64" t="s">
        <v>23</v>
      </c>
      <c r="I179" s="64" t="s">
        <v>5962</v>
      </c>
      <c r="J179" s="64"/>
      <c r="K179" s="64"/>
      <c r="L179" s="64"/>
      <c r="M179" s="64"/>
      <c r="N179" s="64" t="s">
        <v>5963</v>
      </c>
      <c r="O179" s="64" t="s">
        <v>6051</v>
      </c>
      <c r="P179" s="64"/>
      <c r="Q179" s="64"/>
      <c r="R179" s="64"/>
      <c r="S179" s="64"/>
      <c r="T179" s="64"/>
      <c r="U179" s="64"/>
      <c r="V179" s="64"/>
      <c r="W179" s="64"/>
      <c r="X179" s="64"/>
      <c r="Y179" s="64"/>
      <c r="Z179" s="64"/>
    </row>
    <row r="180" ht="12.75" customHeight="1">
      <c r="A180" s="95">
        <v>40704.541666666664</v>
      </c>
      <c r="B180" s="66">
        <v>7.0</v>
      </c>
      <c r="C180" s="64" t="s">
        <v>19</v>
      </c>
      <c r="D180" s="64" t="s">
        <v>8</v>
      </c>
      <c r="E180" s="64" t="s">
        <v>68</v>
      </c>
      <c r="F180" s="66">
        <v>80.0</v>
      </c>
      <c r="G180" s="66">
        <v>5000.0</v>
      </c>
      <c r="H180" s="64" t="s">
        <v>23</v>
      </c>
      <c r="I180" s="64" t="s">
        <v>5962</v>
      </c>
      <c r="J180" s="64"/>
      <c r="K180" s="64"/>
      <c r="L180" s="64"/>
      <c r="M180" s="64"/>
      <c r="N180" s="64" t="s">
        <v>5969</v>
      </c>
      <c r="O180" s="64" t="s">
        <v>6049</v>
      </c>
      <c r="P180" s="64"/>
      <c r="Q180" s="64"/>
      <c r="R180" s="64"/>
      <c r="S180" s="64"/>
      <c r="T180" s="64"/>
      <c r="U180" s="64"/>
      <c r="V180" s="64"/>
      <c r="W180" s="64"/>
      <c r="X180" s="64"/>
      <c r="Y180" s="64"/>
      <c r="Z180" s="64"/>
    </row>
    <row r="181" ht="12.75" customHeight="1">
      <c r="A181" s="95">
        <v>40704.541666666664</v>
      </c>
      <c r="B181" s="66">
        <v>2214.0</v>
      </c>
      <c r="C181" s="64" t="s">
        <v>19</v>
      </c>
      <c r="D181" s="64" t="s">
        <v>8</v>
      </c>
      <c r="E181" s="64" t="s">
        <v>67</v>
      </c>
      <c r="F181" s="66">
        <v>80.0</v>
      </c>
      <c r="G181" s="66">
        <v>5600.0</v>
      </c>
      <c r="H181" s="64" t="s">
        <v>23</v>
      </c>
      <c r="I181" s="64" t="s">
        <v>5962</v>
      </c>
      <c r="J181" s="64"/>
      <c r="K181" s="64"/>
      <c r="L181" s="64"/>
      <c r="M181" s="64"/>
      <c r="N181" s="64" t="s">
        <v>5969</v>
      </c>
      <c r="O181" s="64" t="s">
        <v>6012</v>
      </c>
      <c r="P181" s="64"/>
      <c r="Q181" s="64"/>
      <c r="R181" s="64"/>
      <c r="S181" s="64"/>
      <c r="T181" s="64"/>
      <c r="U181" s="64"/>
      <c r="V181" s="64"/>
      <c r="W181" s="64"/>
      <c r="X181" s="64"/>
      <c r="Y181" s="64"/>
      <c r="Z181" s="64"/>
    </row>
    <row r="182" ht="12.75" customHeight="1">
      <c r="A182" s="95">
        <v>40704.625</v>
      </c>
      <c r="B182" s="66">
        <v>2218.0</v>
      </c>
      <c r="C182" s="64" t="s">
        <v>19</v>
      </c>
      <c r="D182" s="64" t="s">
        <v>819</v>
      </c>
      <c r="E182" s="64" t="s">
        <v>61</v>
      </c>
      <c r="F182" s="66">
        <v>77.0</v>
      </c>
      <c r="G182" s="66">
        <v>5200.0</v>
      </c>
      <c r="H182" s="64" t="s">
        <v>23</v>
      </c>
      <c r="I182" s="64" t="s">
        <v>5962</v>
      </c>
      <c r="J182" s="64"/>
      <c r="K182" s="64"/>
      <c r="L182" s="64"/>
      <c r="M182" s="64"/>
      <c r="N182" s="64" t="s">
        <v>5963</v>
      </c>
      <c r="O182" s="64" t="s">
        <v>5972</v>
      </c>
      <c r="P182" s="64"/>
      <c r="Q182" s="64"/>
      <c r="R182" s="64"/>
      <c r="S182" s="64"/>
      <c r="T182" s="64"/>
      <c r="U182" s="64"/>
      <c r="V182" s="64"/>
      <c r="W182" s="64"/>
      <c r="X182" s="64"/>
      <c r="Y182" s="64"/>
      <c r="Z182" s="64"/>
    </row>
    <row r="183" ht="12.75" customHeight="1">
      <c r="A183" s="95">
        <v>40705.291666666664</v>
      </c>
      <c r="B183" s="66">
        <v>14.0</v>
      </c>
      <c r="C183" s="64" t="s">
        <v>19</v>
      </c>
      <c r="D183" s="64" t="s">
        <v>819</v>
      </c>
      <c r="E183" s="64" t="s">
        <v>819</v>
      </c>
      <c r="F183" s="66">
        <v>73.0</v>
      </c>
      <c r="G183" s="66">
        <v>3800.0</v>
      </c>
      <c r="H183" s="64" t="s">
        <v>23</v>
      </c>
      <c r="I183" s="64" t="s">
        <v>5962</v>
      </c>
      <c r="J183" s="64"/>
      <c r="K183" s="64"/>
      <c r="L183" s="64"/>
      <c r="M183" s="64"/>
      <c r="N183" s="64" t="s">
        <v>5969</v>
      </c>
      <c r="O183" s="64" t="s">
        <v>5970</v>
      </c>
      <c r="P183" s="64"/>
      <c r="Q183" s="64"/>
      <c r="R183" s="64"/>
      <c r="S183" s="64"/>
      <c r="T183" s="64"/>
      <c r="U183" s="64"/>
      <c r="V183" s="64"/>
      <c r="W183" s="64"/>
      <c r="X183" s="64"/>
      <c r="Y183" s="64"/>
      <c r="Z183" s="64"/>
    </row>
    <row r="184" ht="12.75" customHeight="1">
      <c r="A184" s="95">
        <v>40705.333333333336</v>
      </c>
      <c r="B184" s="66">
        <v>15.0</v>
      </c>
      <c r="C184" s="64" t="s">
        <v>19</v>
      </c>
      <c r="D184" s="64" t="s">
        <v>819</v>
      </c>
      <c r="E184" s="64" t="s">
        <v>819</v>
      </c>
      <c r="F184" s="66">
        <v>78.0</v>
      </c>
      <c r="G184" s="66">
        <v>5600.0</v>
      </c>
      <c r="H184" s="64" t="s">
        <v>23</v>
      </c>
      <c r="I184" s="64" t="s">
        <v>5962</v>
      </c>
      <c r="J184" s="64"/>
      <c r="K184" s="64"/>
      <c r="L184" s="64"/>
      <c r="M184" s="64"/>
      <c r="N184" s="64" t="s">
        <v>5963</v>
      </c>
      <c r="O184" s="64" t="s">
        <v>5975</v>
      </c>
      <c r="P184" s="64"/>
      <c r="Q184" s="64"/>
      <c r="R184" s="64"/>
      <c r="S184" s="64"/>
      <c r="T184" s="64"/>
      <c r="U184" s="64"/>
      <c r="V184" s="64"/>
      <c r="W184" s="64"/>
      <c r="X184" s="64"/>
      <c r="Y184" s="64"/>
      <c r="Z184" s="64"/>
    </row>
    <row r="185" ht="12.75" customHeight="1">
      <c r="A185" s="95">
        <v>40705.458333333336</v>
      </c>
      <c r="B185" s="66">
        <v>16.0</v>
      </c>
      <c r="C185" s="64" t="s">
        <v>19</v>
      </c>
      <c r="D185" s="64" t="s">
        <v>819</v>
      </c>
      <c r="E185" s="64" t="s">
        <v>819</v>
      </c>
      <c r="F185" s="66">
        <v>78.0</v>
      </c>
      <c r="G185" s="66">
        <v>4200.0</v>
      </c>
      <c r="H185" s="64" t="s">
        <v>23</v>
      </c>
      <c r="I185" s="64" t="s">
        <v>5962</v>
      </c>
      <c r="J185" s="64"/>
      <c r="K185" s="64"/>
      <c r="L185" s="64"/>
      <c r="M185" s="64"/>
      <c r="N185" s="64" t="s">
        <v>5969</v>
      </c>
      <c r="O185" s="64" t="s">
        <v>5970</v>
      </c>
      <c r="P185" s="64"/>
      <c r="Q185" s="64"/>
      <c r="R185" s="64"/>
      <c r="S185" s="64"/>
      <c r="T185" s="64"/>
      <c r="U185" s="64"/>
      <c r="V185" s="64"/>
      <c r="W185" s="64"/>
      <c r="X185" s="64"/>
      <c r="Y185" s="64"/>
      <c r="Z185" s="64"/>
    </row>
    <row r="186" ht="12.75" customHeight="1">
      <c r="A186" s="95">
        <v>40705.458333333336</v>
      </c>
      <c r="B186" s="66">
        <v>17.0</v>
      </c>
      <c r="C186" s="64" t="s">
        <v>19</v>
      </c>
      <c r="D186" s="64" t="s">
        <v>8</v>
      </c>
      <c r="E186" s="64" t="s">
        <v>69</v>
      </c>
      <c r="F186" s="66">
        <v>81.0</v>
      </c>
      <c r="G186" s="66">
        <v>5350.0</v>
      </c>
      <c r="H186" s="64" t="s">
        <v>23</v>
      </c>
      <c r="I186" s="64" t="s">
        <v>5962</v>
      </c>
      <c r="J186" s="64"/>
      <c r="K186" s="64"/>
      <c r="L186" s="64"/>
      <c r="M186" s="64"/>
      <c r="N186" s="64" t="s">
        <v>5963</v>
      </c>
      <c r="O186" s="64" t="s">
        <v>5993</v>
      </c>
      <c r="P186" s="64"/>
      <c r="Q186" s="64"/>
      <c r="R186" s="64"/>
      <c r="S186" s="64"/>
      <c r="T186" s="64"/>
      <c r="U186" s="64"/>
      <c r="V186" s="64"/>
      <c r="W186" s="64"/>
      <c r="X186" s="64"/>
      <c r="Y186" s="64"/>
      <c r="Z186" s="64"/>
    </row>
    <row r="187" ht="12.75" customHeight="1">
      <c r="A187" s="95">
        <v>40705.5</v>
      </c>
      <c r="B187" s="66">
        <v>18.0</v>
      </c>
      <c r="C187" s="64" t="s">
        <v>19</v>
      </c>
      <c r="D187" s="64" t="s">
        <v>819</v>
      </c>
      <c r="E187" s="64" t="s">
        <v>819</v>
      </c>
      <c r="F187" s="66">
        <v>70.0</v>
      </c>
      <c r="G187" s="66">
        <v>3200.0</v>
      </c>
      <c r="H187" s="64" t="s">
        <v>23</v>
      </c>
      <c r="I187" s="64" t="s">
        <v>5962</v>
      </c>
      <c r="J187" s="64"/>
      <c r="K187" s="64"/>
      <c r="L187" s="64"/>
      <c r="M187" s="64"/>
      <c r="N187" s="64" t="s">
        <v>5963</v>
      </c>
      <c r="O187" s="64" t="s">
        <v>6042</v>
      </c>
      <c r="P187" s="64"/>
      <c r="Q187" s="64"/>
      <c r="R187" s="64"/>
      <c r="S187" s="64"/>
      <c r="T187" s="64"/>
      <c r="U187" s="64"/>
      <c r="V187" s="64"/>
      <c r="W187" s="64"/>
      <c r="X187" s="64"/>
      <c r="Y187" s="64"/>
      <c r="Z187" s="64"/>
    </row>
    <row r="188" ht="12.75" customHeight="1">
      <c r="A188" s="95">
        <v>40705.5</v>
      </c>
      <c r="B188" s="66">
        <v>82.0</v>
      </c>
      <c r="C188" s="64" t="s">
        <v>19</v>
      </c>
      <c r="D188" s="64" t="s">
        <v>819</v>
      </c>
      <c r="E188" s="64" t="s">
        <v>819</v>
      </c>
      <c r="F188" s="66">
        <v>71.0</v>
      </c>
      <c r="G188" s="66">
        <v>3300.0</v>
      </c>
      <c r="H188" s="64" t="s">
        <v>23</v>
      </c>
      <c r="I188" s="64" t="s">
        <v>5962</v>
      </c>
      <c r="J188" s="64"/>
      <c r="K188" s="64"/>
      <c r="L188" s="64"/>
      <c r="M188" s="64"/>
      <c r="N188" s="64" t="s">
        <v>5969</v>
      </c>
      <c r="O188" s="64" t="s">
        <v>6050</v>
      </c>
      <c r="P188" s="64"/>
      <c r="Q188" s="64"/>
      <c r="R188" s="64"/>
      <c r="S188" s="64"/>
      <c r="T188" s="64"/>
      <c r="U188" s="64"/>
      <c r="V188" s="64"/>
      <c r="W188" s="64"/>
      <c r="X188" s="64"/>
      <c r="Y188" s="64"/>
      <c r="Z188" s="64"/>
    </row>
    <row r="189" ht="12.75" customHeight="1">
      <c r="A189" s="95">
        <v>40705.541666666664</v>
      </c>
      <c r="B189" s="66">
        <v>19.0</v>
      </c>
      <c r="C189" s="64" t="s">
        <v>19</v>
      </c>
      <c r="D189" s="64" t="s">
        <v>819</v>
      </c>
      <c r="E189" s="64" t="s">
        <v>819</v>
      </c>
      <c r="F189" s="66">
        <v>80.0</v>
      </c>
      <c r="G189" s="66">
        <v>5400.0</v>
      </c>
      <c r="H189" s="64" t="s">
        <v>23</v>
      </c>
      <c r="I189" s="64" t="s">
        <v>5962</v>
      </c>
      <c r="J189" s="64"/>
      <c r="K189" s="64"/>
      <c r="L189" s="64"/>
      <c r="M189" s="64"/>
      <c r="N189" s="64" t="s">
        <v>5963</v>
      </c>
      <c r="O189" s="64" t="s">
        <v>5967</v>
      </c>
      <c r="P189" s="64"/>
      <c r="Q189" s="64"/>
      <c r="R189" s="64"/>
      <c r="S189" s="64"/>
      <c r="T189" s="64"/>
      <c r="U189" s="64"/>
      <c r="V189" s="64"/>
      <c r="W189" s="64"/>
      <c r="X189" s="64"/>
      <c r="Y189" s="64"/>
      <c r="Z189" s="64"/>
    </row>
    <row r="190" ht="12.75" customHeight="1">
      <c r="A190" s="95">
        <v>40705.770833333336</v>
      </c>
      <c r="B190" s="66">
        <v>80.0</v>
      </c>
      <c r="C190" s="64" t="s">
        <v>19</v>
      </c>
      <c r="D190" s="64" t="s">
        <v>8</v>
      </c>
      <c r="E190" s="64" t="s">
        <v>67</v>
      </c>
      <c r="F190" s="66">
        <v>79.0</v>
      </c>
      <c r="G190" s="66">
        <v>5050.0</v>
      </c>
      <c r="H190" s="64" t="s">
        <v>23</v>
      </c>
      <c r="I190" s="64" t="s">
        <v>5962</v>
      </c>
      <c r="J190" s="64"/>
      <c r="K190" s="64"/>
      <c r="L190" s="64"/>
      <c r="M190" s="64"/>
      <c r="N190" s="64" t="s">
        <v>6052</v>
      </c>
      <c r="O190" s="64" t="s">
        <v>6052</v>
      </c>
      <c r="P190" s="64"/>
      <c r="Q190" s="64"/>
      <c r="R190" s="64"/>
      <c r="S190" s="64"/>
      <c r="T190" s="64"/>
      <c r="U190" s="64"/>
      <c r="V190" s="64"/>
      <c r="W190" s="64"/>
      <c r="X190" s="64"/>
      <c r="Y190" s="64"/>
      <c r="Z190" s="64"/>
    </row>
    <row r="191" ht="12.75" customHeight="1">
      <c r="A191" s="95">
        <v>40705.854166666664</v>
      </c>
      <c r="B191" s="66">
        <v>81.0</v>
      </c>
      <c r="C191" s="64" t="s">
        <v>19</v>
      </c>
      <c r="D191" s="64" t="s">
        <v>819</v>
      </c>
      <c r="E191" s="64" t="s">
        <v>819</v>
      </c>
      <c r="F191" s="66">
        <v>69.0</v>
      </c>
      <c r="G191" s="66">
        <v>3400.0</v>
      </c>
      <c r="H191" s="64" t="s">
        <v>23</v>
      </c>
      <c r="I191" s="64" t="s">
        <v>5962</v>
      </c>
      <c r="J191" s="64"/>
      <c r="K191" s="64"/>
      <c r="L191" s="64"/>
      <c r="M191" s="64"/>
      <c r="N191" s="64" t="s">
        <v>5969</v>
      </c>
      <c r="O191" s="64" t="s">
        <v>5970</v>
      </c>
      <c r="P191" s="64"/>
      <c r="Q191" s="64"/>
      <c r="R191" s="64"/>
      <c r="S191" s="64"/>
      <c r="T191" s="64"/>
      <c r="U191" s="64"/>
      <c r="V191" s="64"/>
      <c r="W191" s="64"/>
      <c r="X191" s="64"/>
      <c r="Y191" s="64"/>
      <c r="Z191" s="64"/>
    </row>
    <row r="192" ht="12.75" customHeight="1">
      <c r="A192" s="95">
        <v>40706.0</v>
      </c>
      <c r="B192" s="66">
        <v>91.0</v>
      </c>
      <c r="C192" s="64" t="s">
        <v>19</v>
      </c>
      <c r="D192" s="64" t="s">
        <v>8</v>
      </c>
      <c r="E192" s="64" t="s">
        <v>69</v>
      </c>
      <c r="F192" s="66">
        <v>74.0</v>
      </c>
      <c r="G192" s="66">
        <v>4000.0</v>
      </c>
      <c r="H192" s="64" t="s">
        <v>23</v>
      </c>
      <c r="I192" s="64" t="s">
        <v>5962</v>
      </c>
      <c r="J192" s="64"/>
      <c r="K192" s="64"/>
      <c r="L192" s="64"/>
      <c r="M192" s="64"/>
      <c r="N192" s="64" t="s">
        <v>5963</v>
      </c>
      <c r="O192" s="64" t="s">
        <v>5972</v>
      </c>
      <c r="P192" s="64"/>
      <c r="Q192" s="64"/>
      <c r="R192" s="64"/>
      <c r="S192" s="64"/>
      <c r="T192" s="64"/>
      <c r="U192" s="64"/>
      <c r="V192" s="64"/>
      <c r="W192" s="64"/>
      <c r="X192" s="64"/>
      <c r="Y192" s="64"/>
      <c r="Z192" s="64"/>
    </row>
    <row r="193" ht="12.75" customHeight="1">
      <c r="A193" s="95">
        <v>40706.0</v>
      </c>
      <c r="B193" s="66">
        <v>92.0</v>
      </c>
      <c r="C193" s="64" t="s">
        <v>19</v>
      </c>
      <c r="D193" s="64" t="s">
        <v>8</v>
      </c>
      <c r="E193" s="64" t="s">
        <v>69</v>
      </c>
      <c r="F193" s="66">
        <v>81.0</v>
      </c>
      <c r="G193" s="66">
        <v>6000.0</v>
      </c>
      <c r="H193" s="64" t="s">
        <v>23</v>
      </c>
      <c r="I193" s="64" t="s">
        <v>5962</v>
      </c>
      <c r="J193" s="64"/>
      <c r="K193" s="64"/>
      <c r="L193" s="64"/>
      <c r="M193" s="64"/>
      <c r="N193" s="64" t="s">
        <v>5963</v>
      </c>
      <c r="O193" s="64" t="s">
        <v>5972</v>
      </c>
      <c r="P193" s="64"/>
      <c r="Q193" s="64"/>
      <c r="R193" s="64"/>
      <c r="S193" s="64"/>
      <c r="T193" s="64"/>
      <c r="U193" s="64"/>
      <c r="V193" s="64"/>
      <c r="W193" s="64"/>
      <c r="X193" s="64"/>
      <c r="Y193" s="64"/>
      <c r="Z193" s="64"/>
    </row>
    <row r="194" ht="12.75" customHeight="1">
      <c r="A194" s="95">
        <v>40706.416666666664</v>
      </c>
      <c r="B194" s="66">
        <v>83.0</v>
      </c>
      <c r="C194" s="64" t="s">
        <v>19</v>
      </c>
      <c r="D194" s="64" t="s">
        <v>819</v>
      </c>
      <c r="E194" s="64" t="s">
        <v>819</v>
      </c>
      <c r="F194" s="66">
        <v>76.0</v>
      </c>
      <c r="G194" s="66">
        <v>4000.0</v>
      </c>
      <c r="H194" s="64" t="s">
        <v>23</v>
      </c>
      <c r="I194" s="64" t="s">
        <v>5962</v>
      </c>
      <c r="J194" s="64"/>
      <c r="K194" s="64"/>
      <c r="L194" s="64"/>
      <c r="M194" s="64"/>
      <c r="N194" s="64" t="s">
        <v>5963</v>
      </c>
      <c r="O194" s="64" t="s">
        <v>5966</v>
      </c>
      <c r="P194" s="64"/>
      <c r="Q194" s="64"/>
      <c r="R194" s="64"/>
      <c r="S194" s="64"/>
      <c r="T194" s="64"/>
      <c r="U194" s="64"/>
      <c r="V194" s="64"/>
      <c r="W194" s="64"/>
      <c r="X194" s="64"/>
      <c r="Y194" s="64"/>
      <c r="Z194" s="64"/>
    </row>
    <row r="195" ht="12.75" customHeight="1">
      <c r="A195" s="95">
        <v>40706.447916666664</v>
      </c>
      <c r="B195" s="66">
        <v>93.0</v>
      </c>
      <c r="C195" s="64" t="s">
        <v>19</v>
      </c>
      <c r="D195" s="64" t="s">
        <v>8</v>
      </c>
      <c r="E195" s="64" t="s">
        <v>1166</v>
      </c>
      <c r="F195" s="66">
        <v>73.0</v>
      </c>
      <c r="G195" s="66">
        <v>3900.0</v>
      </c>
      <c r="H195" s="64" t="s">
        <v>23</v>
      </c>
      <c r="I195" s="64" t="s">
        <v>5962</v>
      </c>
      <c r="J195" s="64"/>
      <c r="K195" s="64"/>
      <c r="L195" s="64"/>
      <c r="M195" s="64"/>
      <c r="N195" s="64" t="s">
        <v>5969</v>
      </c>
      <c r="O195" s="64" t="s">
        <v>6053</v>
      </c>
      <c r="P195" s="64"/>
      <c r="Q195" s="64"/>
      <c r="R195" s="64"/>
      <c r="S195" s="64"/>
      <c r="T195" s="64"/>
      <c r="U195" s="64"/>
      <c r="V195" s="64"/>
      <c r="W195" s="64"/>
      <c r="X195" s="64"/>
      <c r="Y195" s="64"/>
      <c r="Z195" s="64"/>
    </row>
    <row r="196" ht="12.75" customHeight="1">
      <c r="A196" s="95">
        <v>40706.520833333336</v>
      </c>
      <c r="B196" s="66">
        <v>85.0</v>
      </c>
      <c r="C196" s="64" t="s">
        <v>19</v>
      </c>
      <c r="D196" s="64" t="s">
        <v>819</v>
      </c>
      <c r="E196" s="64" t="s">
        <v>819</v>
      </c>
      <c r="F196" s="66">
        <v>76.0</v>
      </c>
      <c r="G196" s="66">
        <v>4600.0</v>
      </c>
      <c r="H196" s="64" t="s">
        <v>23</v>
      </c>
      <c r="I196" s="64" t="s">
        <v>5962</v>
      </c>
      <c r="J196" s="64"/>
      <c r="K196" s="64"/>
      <c r="L196" s="64"/>
      <c r="M196" s="64"/>
      <c r="N196" s="64" t="s">
        <v>5969</v>
      </c>
      <c r="O196" s="64" t="s">
        <v>1238</v>
      </c>
      <c r="P196" s="64"/>
      <c r="Q196" s="64"/>
      <c r="R196" s="64"/>
      <c r="S196" s="64"/>
      <c r="T196" s="64"/>
      <c r="U196" s="64"/>
      <c r="V196" s="64"/>
      <c r="W196" s="64"/>
      <c r="X196" s="64"/>
      <c r="Y196" s="64"/>
      <c r="Z196" s="64"/>
    </row>
    <row r="197" ht="12.75" customHeight="1">
      <c r="A197" s="95">
        <v>40706.583333333336</v>
      </c>
      <c r="B197" s="66">
        <v>84.0</v>
      </c>
      <c r="C197" s="64" t="s">
        <v>19</v>
      </c>
      <c r="D197" s="64" t="s">
        <v>8</v>
      </c>
      <c r="E197" s="64" t="s">
        <v>77</v>
      </c>
      <c r="F197" s="66">
        <v>80.0</v>
      </c>
      <c r="G197" s="66">
        <v>5250.0</v>
      </c>
      <c r="H197" s="64" t="s">
        <v>23</v>
      </c>
      <c r="I197" s="64" t="s">
        <v>5962</v>
      </c>
      <c r="J197" s="64"/>
      <c r="K197" s="64"/>
      <c r="L197" s="64"/>
      <c r="M197" s="64"/>
      <c r="N197" s="64" t="s">
        <v>5963</v>
      </c>
      <c r="O197" s="64" t="s">
        <v>6015</v>
      </c>
      <c r="P197" s="64"/>
      <c r="Q197" s="64"/>
      <c r="R197" s="64"/>
      <c r="S197" s="64"/>
      <c r="T197" s="64"/>
      <c r="U197" s="64"/>
      <c r="V197" s="64"/>
      <c r="W197" s="64"/>
      <c r="X197" s="64"/>
      <c r="Y197" s="64"/>
      <c r="Z197" s="64"/>
    </row>
    <row r="198" ht="12.75" customHeight="1">
      <c r="A198" s="95">
        <v>40706.583333333336</v>
      </c>
      <c r="B198" s="66">
        <v>90.0</v>
      </c>
      <c r="C198" s="64" t="s">
        <v>19</v>
      </c>
      <c r="D198" s="64" t="s">
        <v>819</v>
      </c>
      <c r="E198" s="64" t="s">
        <v>819</v>
      </c>
      <c r="F198" s="66">
        <v>86.0</v>
      </c>
      <c r="G198" s="66">
        <v>6500.0</v>
      </c>
      <c r="H198" s="64" t="s">
        <v>23</v>
      </c>
      <c r="I198" s="64" t="s">
        <v>5962</v>
      </c>
      <c r="J198" s="64"/>
      <c r="K198" s="64"/>
      <c r="L198" s="64"/>
      <c r="M198" s="64"/>
      <c r="N198" s="64" t="s">
        <v>5963</v>
      </c>
      <c r="O198" s="64" t="s">
        <v>6015</v>
      </c>
      <c r="P198" s="64"/>
      <c r="Q198" s="64"/>
      <c r="R198" s="64"/>
      <c r="S198" s="64"/>
      <c r="T198" s="64"/>
      <c r="U198" s="64"/>
      <c r="V198" s="64"/>
      <c r="W198" s="64"/>
      <c r="X198" s="64"/>
      <c r="Y198" s="64"/>
      <c r="Z198" s="64"/>
    </row>
    <row r="199" ht="12.75" customHeight="1">
      <c r="A199" s="95">
        <v>40706.6875</v>
      </c>
      <c r="B199" s="66">
        <v>86.0</v>
      </c>
      <c r="C199" s="64" t="s">
        <v>19</v>
      </c>
      <c r="D199" s="64" t="s">
        <v>819</v>
      </c>
      <c r="E199" s="64" t="s">
        <v>819</v>
      </c>
      <c r="F199" s="66">
        <v>72.0</v>
      </c>
      <c r="G199" s="66">
        <v>3600.0</v>
      </c>
      <c r="H199" s="64" t="s">
        <v>23</v>
      </c>
      <c r="I199" s="64" t="s">
        <v>5962</v>
      </c>
      <c r="J199" s="64"/>
      <c r="K199" s="64"/>
      <c r="L199" s="64"/>
      <c r="M199" s="64"/>
      <c r="N199" s="64" t="s">
        <v>5963</v>
      </c>
      <c r="O199" s="64" t="s">
        <v>6051</v>
      </c>
      <c r="P199" s="64"/>
      <c r="Q199" s="64"/>
      <c r="R199" s="64"/>
      <c r="S199" s="64"/>
      <c r="T199" s="64"/>
      <c r="U199" s="64"/>
      <c r="V199" s="64"/>
      <c r="W199" s="64"/>
      <c r="X199" s="64"/>
      <c r="Y199" s="64"/>
      <c r="Z199" s="64"/>
    </row>
    <row r="200" ht="12.75" customHeight="1">
      <c r="A200" s="95">
        <v>40708.0</v>
      </c>
      <c r="B200" s="66">
        <v>88.0</v>
      </c>
      <c r="C200" s="64" t="s">
        <v>19</v>
      </c>
      <c r="D200" s="64" t="s">
        <v>8</v>
      </c>
      <c r="E200" s="64" t="s">
        <v>79</v>
      </c>
      <c r="F200" s="66">
        <v>76.0</v>
      </c>
      <c r="G200" s="66">
        <v>5150.0</v>
      </c>
      <c r="H200" s="64" t="s">
        <v>23</v>
      </c>
      <c r="I200" s="64" t="s">
        <v>5962</v>
      </c>
      <c r="J200" s="64"/>
      <c r="K200" s="64"/>
      <c r="L200" s="64"/>
      <c r="M200" s="64"/>
      <c r="N200" s="64" t="s">
        <v>6054</v>
      </c>
      <c r="O200" s="64" t="s">
        <v>543</v>
      </c>
      <c r="P200" s="64"/>
      <c r="Q200" s="64"/>
      <c r="R200" s="64"/>
      <c r="S200" s="64"/>
      <c r="T200" s="64"/>
      <c r="U200" s="64"/>
      <c r="V200" s="64"/>
      <c r="W200" s="64"/>
      <c r="X200" s="64"/>
      <c r="Y200" s="64"/>
      <c r="Z200" s="64"/>
    </row>
    <row r="201" ht="12.75" customHeight="1">
      <c r="A201" s="95">
        <v>40708.0</v>
      </c>
      <c r="B201" s="66">
        <v>87.0</v>
      </c>
      <c r="C201" s="64" t="s">
        <v>19</v>
      </c>
      <c r="D201" s="64" t="s">
        <v>8</v>
      </c>
      <c r="E201" s="64" t="s">
        <v>70</v>
      </c>
      <c r="F201" s="66">
        <v>80.0</v>
      </c>
      <c r="G201" s="66">
        <v>5800.0</v>
      </c>
      <c r="H201" s="64" t="s">
        <v>23</v>
      </c>
      <c r="I201" s="64" t="s">
        <v>6007</v>
      </c>
      <c r="J201" s="64"/>
      <c r="K201" s="64"/>
      <c r="L201" s="64"/>
      <c r="M201" s="64"/>
      <c r="N201" s="64" t="s">
        <v>5996</v>
      </c>
      <c r="O201" s="64" t="s">
        <v>5997</v>
      </c>
      <c r="P201" s="64"/>
      <c r="Q201" s="64"/>
      <c r="R201" s="64"/>
      <c r="S201" s="64"/>
      <c r="T201" s="64"/>
      <c r="U201" s="64"/>
      <c r="V201" s="64"/>
      <c r="W201" s="64"/>
      <c r="X201" s="64"/>
      <c r="Y201" s="64"/>
      <c r="Z201" s="64"/>
    </row>
    <row r="202" ht="12.75" customHeight="1">
      <c r="A202" s="95">
        <v>40708.0</v>
      </c>
      <c r="B202" s="66">
        <v>94.0</v>
      </c>
      <c r="C202" s="64" t="s">
        <v>19</v>
      </c>
      <c r="D202" s="64" t="s">
        <v>8</v>
      </c>
      <c r="E202" s="64" t="s">
        <v>69</v>
      </c>
      <c r="F202" s="66">
        <v>81.0</v>
      </c>
      <c r="G202" s="66">
        <v>5700.0</v>
      </c>
      <c r="H202" s="64" t="s">
        <v>23</v>
      </c>
      <c r="I202" s="64" t="s">
        <v>6020</v>
      </c>
      <c r="J202" s="64"/>
      <c r="K202" s="64"/>
      <c r="L202" s="64"/>
      <c r="M202" s="64"/>
      <c r="N202" s="64" t="s">
        <v>5963</v>
      </c>
      <c r="O202" s="64" t="s">
        <v>5966</v>
      </c>
      <c r="P202" s="64"/>
      <c r="Q202" s="64"/>
      <c r="R202" s="64"/>
      <c r="S202" s="64"/>
      <c r="T202" s="64"/>
      <c r="U202" s="64"/>
      <c r="V202" s="64"/>
      <c r="W202" s="64"/>
      <c r="X202" s="64"/>
      <c r="Y202" s="64"/>
      <c r="Z202" s="64"/>
    </row>
    <row r="203" ht="12.75" customHeight="1">
      <c r="A203" s="95">
        <v>40708.416666666664</v>
      </c>
      <c r="B203" s="66">
        <v>97.0</v>
      </c>
      <c r="C203" s="64" t="s">
        <v>19</v>
      </c>
      <c r="D203" s="64" t="s">
        <v>8</v>
      </c>
      <c r="E203" s="64" t="s">
        <v>966</v>
      </c>
      <c r="F203" s="66">
        <v>76.0</v>
      </c>
      <c r="G203" s="66">
        <v>4100.0</v>
      </c>
      <c r="H203" s="64" t="s">
        <v>23</v>
      </c>
      <c r="I203" s="64" t="s">
        <v>5962</v>
      </c>
      <c r="J203" s="64"/>
      <c r="K203" s="64"/>
      <c r="L203" s="64"/>
      <c r="M203" s="64"/>
      <c r="N203" s="64" t="s">
        <v>5963</v>
      </c>
      <c r="O203" s="64" t="s">
        <v>6055</v>
      </c>
      <c r="P203" s="64"/>
      <c r="Q203" s="64"/>
      <c r="R203" s="64"/>
      <c r="S203" s="64"/>
      <c r="T203" s="64"/>
      <c r="U203" s="64"/>
      <c r="V203" s="64"/>
      <c r="W203" s="64"/>
      <c r="X203" s="64"/>
      <c r="Y203" s="64"/>
      <c r="Z203" s="64"/>
    </row>
    <row r="204" ht="12.75" customHeight="1">
      <c r="A204" s="95">
        <v>40708.4375</v>
      </c>
      <c r="B204" s="66">
        <v>95.0</v>
      </c>
      <c r="C204" s="64" t="s">
        <v>19</v>
      </c>
      <c r="D204" s="64" t="s">
        <v>8</v>
      </c>
      <c r="E204" s="64" t="s">
        <v>60</v>
      </c>
      <c r="F204" s="66">
        <v>81.0</v>
      </c>
      <c r="G204" s="66">
        <v>5800.0</v>
      </c>
      <c r="H204" s="64" t="s">
        <v>23</v>
      </c>
      <c r="I204" s="64" t="s">
        <v>5962</v>
      </c>
      <c r="J204" s="64"/>
      <c r="K204" s="64"/>
      <c r="L204" s="64"/>
      <c r="M204" s="64"/>
      <c r="N204" s="64" t="s">
        <v>5963</v>
      </c>
      <c r="O204" s="64" t="s">
        <v>5967</v>
      </c>
      <c r="P204" s="64"/>
      <c r="Q204" s="64"/>
      <c r="R204" s="64"/>
      <c r="S204" s="64"/>
      <c r="T204" s="64"/>
      <c r="U204" s="64"/>
      <c r="V204" s="64"/>
      <c r="W204" s="64"/>
      <c r="X204" s="64"/>
      <c r="Y204" s="64"/>
      <c r="Z204" s="64"/>
    </row>
    <row r="205" ht="12.75" customHeight="1">
      <c r="A205" s="95">
        <v>40708.541666666664</v>
      </c>
      <c r="B205" s="66">
        <v>89.0</v>
      </c>
      <c r="C205" s="64" t="s">
        <v>19</v>
      </c>
      <c r="D205" s="64" t="s">
        <v>8</v>
      </c>
      <c r="E205" s="64" t="s">
        <v>27</v>
      </c>
      <c r="F205" s="66">
        <v>76.0</v>
      </c>
      <c r="G205" s="66">
        <v>4600.0</v>
      </c>
      <c r="H205" s="64" t="s">
        <v>23</v>
      </c>
      <c r="I205" s="64" t="s">
        <v>5962</v>
      </c>
      <c r="J205" s="64"/>
      <c r="K205" s="64"/>
      <c r="L205" s="64"/>
      <c r="M205" s="64"/>
      <c r="N205" s="64" t="s">
        <v>5996</v>
      </c>
      <c r="O205" s="64" t="s">
        <v>6056</v>
      </c>
      <c r="P205" s="64"/>
      <c r="Q205" s="64"/>
      <c r="R205" s="64"/>
      <c r="S205" s="64"/>
      <c r="T205" s="64"/>
      <c r="U205" s="64"/>
      <c r="V205" s="64"/>
      <c r="W205" s="64"/>
      <c r="X205" s="64"/>
      <c r="Y205" s="64"/>
      <c r="Z205" s="64"/>
    </row>
    <row r="206" ht="12.75" customHeight="1">
      <c r="A206" s="95">
        <v>40708.833333333336</v>
      </c>
      <c r="B206" s="66">
        <v>96.0</v>
      </c>
      <c r="C206" s="64" t="s">
        <v>19</v>
      </c>
      <c r="D206" s="64" t="s">
        <v>8</v>
      </c>
      <c r="E206" s="64" t="s">
        <v>70</v>
      </c>
      <c r="F206" s="66">
        <v>82.0</v>
      </c>
      <c r="G206" s="66">
        <v>5900.0</v>
      </c>
      <c r="H206" s="64" t="s">
        <v>23</v>
      </c>
      <c r="I206" s="64" t="s">
        <v>5962</v>
      </c>
      <c r="J206" s="64"/>
      <c r="K206" s="64"/>
      <c r="L206" s="64"/>
      <c r="M206" s="64"/>
      <c r="N206" s="64" t="s">
        <v>5996</v>
      </c>
      <c r="O206" s="64" t="s">
        <v>5997</v>
      </c>
      <c r="P206" s="64"/>
      <c r="Q206" s="64"/>
      <c r="R206" s="64"/>
      <c r="S206" s="64"/>
      <c r="T206" s="64"/>
      <c r="U206" s="64"/>
      <c r="V206" s="64"/>
      <c r="W206" s="64"/>
      <c r="X206" s="64"/>
      <c r="Y206" s="64"/>
      <c r="Z206" s="64"/>
    </row>
    <row r="207" ht="12.75" customHeight="1">
      <c r="A207" s="95">
        <v>40709.708333333336</v>
      </c>
      <c r="B207" s="66">
        <v>99.0</v>
      </c>
      <c r="C207" s="64" t="s">
        <v>19</v>
      </c>
      <c r="D207" s="64" t="s">
        <v>8</v>
      </c>
      <c r="E207" s="64" t="s">
        <v>69</v>
      </c>
      <c r="F207" s="66">
        <v>79.0</v>
      </c>
      <c r="G207" s="66">
        <v>5150.0</v>
      </c>
      <c r="H207" s="64" t="s">
        <v>23</v>
      </c>
      <c r="I207" s="64" t="s">
        <v>5962</v>
      </c>
      <c r="J207" s="64"/>
      <c r="K207" s="64"/>
      <c r="L207" s="64"/>
      <c r="M207" s="64"/>
      <c r="N207" s="64" t="s">
        <v>5963</v>
      </c>
      <c r="O207" s="64" t="s">
        <v>5967</v>
      </c>
      <c r="P207" s="64"/>
      <c r="Q207" s="64"/>
      <c r="R207" s="64"/>
      <c r="S207" s="64"/>
      <c r="T207" s="64"/>
      <c r="U207" s="64"/>
      <c r="V207" s="64"/>
      <c r="W207" s="64"/>
      <c r="X207" s="64"/>
      <c r="Y207" s="64"/>
      <c r="Z207" s="64"/>
    </row>
    <row r="208" ht="12.75" customHeight="1">
      <c r="A208" s="95">
        <v>40709.75</v>
      </c>
      <c r="B208" s="66">
        <v>98.0</v>
      </c>
      <c r="C208" s="64" t="s">
        <v>19</v>
      </c>
      <c r="D208" s="64" t="s">
        <v>8</v>
      </c>
      <c r="E208" s="64" t="s">
        <v>78</v>
      </c>
      <c r="F208" s="66">
        <v>81.0</v>
      </c>
      <c r="G208" s="66">
        <v>5900.0</v>
      </c>
      <c r="H208" s="64" t="s">
        <v>23</v>
      </c>
      <c r="I208" s="64" t="s">
        <v>5962</v>
      </c>
      <c r="J208" s="64"/>
      <c r="K208" s="64"/>
      <c r="L208" s="64"/>
      <c r="M208" s="64"/>
      <c r="N208" s="64" t="s">
        <v>5963</v>
      </c>
      <c r="O208" s="64" t="s">
        <v>5972</v>
      </c>
      <c r="P208" s="64"/>
      <c r="Q208" s="64"/>
      <c r="R208" s="64"/>
      <c r="S208" s="64"/>
      <c r="T208" s="64"/>
      <c r="U208" s="64"/>
      <c r="V208" s="64"/>
      <c r="W208" s="64"/>
      <c r="X208" s="64"/>
      <c r="Y208" s="64"/>
      <c r="Z208" s="64"/>
    </row>
    <row r="209" ht="12.75" customHeight="1">
      <c r="A209" s="95">
        <v>40709.875</v>
      </c>
      <c r="B209" s="66">
        <v>100.0</v>
      </c>
      <c r="C209" s="64" t="s">
        <v>19</v>
      </c>
      <c r="D209" s="64" t="s">
        <v>8</v>
      </c>
      <c r="E209" s="64" t="s">
        <v>67</v>
      </c>
      <c r="F209" s="66">
        <v>82.0</v>
      </c>
      <c r="G209" s="66">
        <v>5650.0</v>
      </c>
      <c r="H209" s="64" t="s">
        <v>23</v>
      </c>
      <c r="I209" s="64" t="s">
        <v>5962</v>
      </c>
      <c r="J209" s="64"/>
      <c r="K209" s="64"/>
      <c r="L209" s="64"/>
      <c r="M209" s="64"/>
      <c r="N209" s="64" t="s">
        <v>6057</v>
      </c>
      <c r="O209" s="64" t="s">
        <v>6057</v>
      </c>
      <c r="P209" s="64"/>
      <c r="Q209" s="64"/>
      <c r="R209" s="64"/>
      <c r="S209" s="64"/>
      <c r="T209" s="64"/>
      <c r="U209" s="64"/>
      <c r="V209" s="64"/>
      <c r="W209" s="64"/>
      <c r="X209" s="64"/>
      <c r="Y209" s="64"/>
      <c r="Z209" s="64"/>
    </row>
    <row r="210" ht="12.75" customHeight="1">
      <c r="A210" s="95">
        <v>40732.0</v>
      </c>
      <c r="B210" s="66">
        <v>101.0</v>
      </c>
      <c r="C210" s="64" t="s">
        <v>19</v>
      </c>
      <c r="D210" s="64" t="s">
        <v>8</v>
      </c>
      <c r="E210" s="64" t="s">
        <v>69</v>
      </c>
      <c r="F210" s="66">
        <v>52.0</v>
      </c>
      <c r="G210" s="66">
        <v>1550.0</v>
      </c>
      <c r="H210" s="64" t="s">
        <v>23</v>
      </c>
      <c r="I210" s="64" t="s">
        <v>6020</v>
      </c>
      <c r="J210" s="64"/>
      <c r="K210" s="64"/>
      <c r="L210" s="64"/>
      <c r="M210" s="64"/>
      <c r="N210" s="64" t="s">
        <v>5963</v>
      </c>
      <c r="O210" s="64" t="s">
        <v>6058</v>
      </c>
      <c r="P210" s="64"/>
      <c r="Q210" s="64"/>
      <c r="R210" s="64"/>
      <c r="S210" s="64"/>
      <c r="T210" s="64"/>
      <c r="U210" s="64"/>
      <c r="V210" s="64"/>
      <c r="W210" s="64"/>
      <c r="X210" s="64"/>
      <c r="Y210" s="64"/>
      <c r="Z210" s="64"/>
    </row>
    <row r="211" ht="12.75" customHeight="1">
      <c r="A211" s="95">
        <v>40732.0</v>
      </c>
      <c r="B211" s="66">
        <v>102.0</v>
      </c>
      <c r="C211" s="64" t="s">
        <v>19</v>
      </c>
      <c r="D211" s="64" t="s">
        <v>8</v>
      </c>
      <c r="E211" s="64" t="s">
        <v>69</v>
      </c>
      <c r="F211" s="66">
        <v>56.0</v>
      </c>
      <c r="G211" s="66">
        <v>1750.0</v>
      </c>
      <c r="H211" s="64" t="s">
        <v>23</v>
      </c>
      <c r="I211" s="64" t="s">
        <v>6020</v>
      </c>
      <c r="J211" s="64"/>
      <c r="K211" s="64"/>
      <c r="L211" s="64"/>
      <c r="M211" s="64"/>
      <c r="N211" s="64" t="s">
        <v>5963</v>
      </c>
      <c r="O211" s="64" t="s">
        <v>6006</v>
      </c>
      <c r="P211" s="64"/>
      <c r="Q211" s="64"/>
      <c r="R211" s="64"/>
      <c r="S211" s="64"/>
      <c r="T211" s="64"/>
      <c r="U211" s="64"/>
      <c r="V211" s="64"/>
      <c r="W211" s="64"/>
      <c r="X211" s="64"/>
      <c r="Y211" s="64"/>
      <c r="Z211" s="64"/>
    </row>
    <row r="212" ht="12.75" customHeight="1">
      <c r="A212" s="95">
        <v>40664.29861111111</v>
      </c>
      <c r="B212" s="66">
        <v>5.0</v>
      </c>
      <c r="C212" s="64" t="s">
        <v>82</v>
      </c>
      <c r="D212" s="64" t="s">
        <v>8</v>
      </c>
      <c r="E212" s="64" t="s">
        <v>833</v>
      </c>
      <c r="F212" s="66">
        <v>82.0</v>
      </c>
      <c r="G212" s="66">
        <v>6350.0</v>
      </c>
      <c r="H212" s="64" t="s">
        <v>23</v>
      </c>
      <c r="I212" s="64" t="s">
        <v>5962</v>
      </c>
      <c r="J212" s="64"/>
      <c r="K212" s="64"/>
      <c r="L212" s="64"/>
      <c r="M212" s="64"/>
      <c r="N212" s="64" t="s">
        <v>5963</v>
      </c>
      <c r="O212" s="64" t="s">
        <v>6006</v>
      </c>
      <c r="P212" s="64"/>
      <c r="Q212" s="64"/>
      <c r="R212" s="64"/>
      <c r="S212" s="64"/>
      <c r="T212" s="64"/>
      <c r="U212" s="64"/>
      <c r="V212" s="64"/>
      <c r="W212" s="64"/>
      <c r="X212" s="64"/>
      <c r="Y212" s="64"/>
      <c r="Z212" s="64"/>
    </row>
    <row r="213" ht="12.75" customHeight="1">
      <c r="A213" s="95">
        <v>40664.555555555555</v>
      </c>
      <c r="B213" s="66">
        <v>7184.0</v>
      </c>
      <c r="C213" s="64" t="s">
        <v>82</v>
      </c>
      <c r="D213" s="64" t="s">
        <v>8</v>
      </c>
      <c r="E213" s="64" t="s">
        <v>833</v>
      </c>
      <c r="F213" s="66">
        <v>79.0</v>
      </c>
      <c r="G213" s="66">
        <v>5750.0</v>
      </c>
      <c r="H213" s="64" t="s">
        <v>23</v>
      </c>
      <c r="I213" s="64" t="s">
        <v>5962</v>
      </c>
      <c r="J213" s="64"/>
      <c r="K213" s="64"/>
      <c r="L213" s="64"/>
      <c r="M213" s="64"/>
      <c r="N213" s="64" t="s">
        <v>5963</v>
      </c>
      <c r="O213" s="64" t="s">
        <v>6058</v>
      </c>
      <c r="P213" s="64"/>
      <c r="Q213" s="64"/>
      <c r="R213" s="64"/>
      <c r="S213" s="64"/>
      <c r="T213" s="64"/>
      <c r="U213" s="64"/>
      <c r="V213" s="64"/>
      <c r="W213" s="64"/>
      <c r="X213" s="64"/>
      <c r="Y213" s="64"/>
      <c r="Z213" s="64"/>
    </row>
    <row r="214" ht="12.75" customHeight="1">
      <c r="A214" s="95">
        <v>40664.645833333336</v>
      </c>
      <c r="B214" s="66">
        <v>7185.0</v>
      </c>
      <c r="C214" s="64" t="s">
        <v>82</v>
      </c>
      <c r="D214" s="64" t="s">
        <v>8</v>
      </c>
      <c r="E214" s="64" t="s">
        <v>833</v>
      </c>
      <c r="F214" s="66">
        <v>74.0</v>
      </c>
      <c r="G214" s="66">
        <v>5400.0</v>
      </c>
      <c r="H214" s="64" t="s">
        <v>23</v>
      </c>
      <c r="I214" s="64" t="s">
        <v>5962</v>
      </c>
      <c r="J214" s="64"/>
      <c r="K214" s="64"/>
      <c r="L214" s="64"/>
      <c r="M214" s="64"/>
      <c r="N214" s="64" t="s">
        <v>5963</v>
      </c>
      <c r="O214" s="64" t="s">
        <v>5972</v>
      </c>
      <c r="P214" s="64"/>
      <c r="Q214" s="64"/>
      <c r="R214" s="64"/>
      <c r="S214" s="64"/>
      <c r="T214" s="64"/>
      <c r="U214" s="64"/>
      <c r="V214" s="64"/>
      <c r="W214" s="64"/>
      <c r="X214" s="64"/>
      <c r="Y214" s="64"/>
      <c r="Z214" s="64"/>
    </row>
    <row r="215" ht="12.75" customHeight="1">
      <c r="A215" s="95">
        <v>40665.479166666664</v>
      </c>
      <c r="B215" s="66">
        <v>7186.0</v>
      </c>
      <c r="C215" s="64" t="s">
        <v>82</v>
      </c>
      <c r="D215" s="64" t="s">
        <v>8</v>
      </c>
      <c r="E215" s="64" t="s">
        <v>974</v>
      </c>
      <c r="F215" s="66">
        <v>81.0</v>
      </c>
      <c r="G215" s="66">
        <v>4700.0</v>
      </c>
      <c r="H215" s="64" t="s">
        <v>23</v>
      </c>
      <c r="I215" s="64" t="s">
        <v>5962</v>
      </c>
      <c r="J215" s="64"/>
      <c r="K215" s="64"/>
      <c r="L215" s="64"/>
      <c r="M215" s="64"/>
      <c r="N215" s="64" t="s">
        <v>5963</v>
      </c>
      <c r="O215" s="64" t="s">
        <v>6059</v>
      </c>
      <c r="P215" s="64"/>
      <c r="Q215" s="64"/>
      <c r="R215" s="64"/>
      <c r="S215" s="64"/>
      <c r="T215" s="64"/>
      <c r="U215" s="64"/>
      <c r="V215" s="64"/>
      <c r="W215" s="64"/>
      <c r="X215" s="64"/>
      <c r="Y215" s="64"/>
      <c r="Z215" s="64"/>
    </row>
    <row r="216" ht="12.75" customHeight="1">
      <c r="A216" s="95">
        <v>40666.604166666664</v>
      </c>
      <c r="B216" s="66">
        <v>7187.0</v>
      </c>
      <c r="C216" s="64" t="s">
        <v>82</v>
      </c>
      <c r="D216" s="64" t="s">
        <v>8</v>
      </c>
      <c r="E216" s="64" t="s">
        <v>833</v>
      </c>
      <c r="F216" s="66">
        <v>76.0</v>
      </c>
      <c r="G216" s="66">
        <v>4850.0</v>
      </c>
      <c r="H216" s="64" t="s">
        <v>23</v>
      </c>
      <c r="I216" s="64" t="s">
        <v>5971</v>
      </c>
      <c r="J216" s="64"/>
      <c r="K216" s="64"/>
      <c r="L216" s="64"/>
      <c r="M216" s="64"/>
      <c r="N216" s="64" t="s">
        <v>6054</v>
      </c>
      <c r="O216" s="64" t="s">
        <v>6060</v>
      </c>
      <c r="P216" s="64"/>
      <c r="Q216" s="64"/>
      <c r="R216" s="64"/>
      <c r="S216" s="64"/>
      <c r="T216" s="64"/>
      <c r="U216" s="64"/>
      <c r="V216" s="64"/>
      <c r="W216" s="64"/>
      <c r="X216" s="64"/>
      <c r="Y216" s="64"/>
      <c r="Z216" s="64"/>
    </row>
    <row r="217" ht="12.75" customHeight="1">
      <c r="A217" s="95">
        <v>40670.416666666664</v>
      </c>
      <c r="B217" s="66">
        <v>7188.0</v>
      </c>
      <c r="C217" s="64" t="s">
        <v>82</v>
      </c>
      <c r="D217" s="64" t="s">
        <v>8</v>
      </c>
      <c r="E217" s="64" t="s">
        <v>972</v>
      </c>
      <c r="F217" s="66">
        <v>76.0</v>
      </c>
      <c r="G217" s="66">
        <v>4650.0</v>
      </c>
      <c r="H217" s="64" t="s">
        <v>23</v>
      </c>
      <c r="I217" s="64" t="s">
        <v>5962</v>
      </c>
      <c r="J217" s="64"/>
      <c r="K217" s="64"/>
      <c r="L217" s="64"/>
      <c r="M217" s="64"/>
      <c r="N217" s="64" t="s">
        <v>6057</v>
      </c>
      <c r="O217" s="64" t="s">
        <v>6061</v>
      </c>
      <c r="P217" s="64"/>
      <c r="Q217" s="64"/>
      <c r="R217" s="64"/>
      <c r="S217" s="64"/>
      <c r="T217" s="64"/>
      <c r="U217" s="64"/>
      <c r="V217" s="64"/>
      <c r="W217" s="64"/>
      <c r="X217" s="64"/>
      <c r="Y217" s="64"/>
      <c r="Z217" s="64"/>
    </row>
    <row r="218" ht="12.75" customHeight="1">
      <c r="A218" s="95">
        <v>40673.354166666664</v>
      </c>
      <c r="B218" s="66">
        <v>7189.0</v>
      </c>
      <c r="C218" s="64" t="s">
        <v>82</v>
      </c>
      <c r="D218" s="64" t="s">
        <v>8</v>
      </c>
      <c r="E218" s="64" t="s">
        <v>974</v>
      </c>
      <c r="F218" s="66">
        <v>83.0</v>
      </c>
      <c r="G218" s="66">
        <v>6950.0</v>
      </c>
      <c r="H218" s="64" t="s">
        <v>23</v>
      </c>
      <c r="I218" s="64" t="s">
        <v>5962</v>
      </c>
      <c r="J218" s="64"/>
      <c r="K218" s="64"/>
      <c r="L218" s="64"/>
      <c r="M218" s="64"/>
      <c r="N218" s="64" t="s">
        <v>6054</v>
      </c>
      <c r="O218" s="64" t="s">
        <v>6062</v>
      </c>
      <c r="P218" s="64"/>
      <c r="Q218" s="64"/>
      <c r="R218" s="64"/>
      <c r="S218" s="64"/>
      <c r="T218" s="64"/>
      <c r="U218" s="64"/>
      <c r="V218" s="64"/>
      <c r="W218" s="64"/>
      <c r="X218" s="64"/>
      <c r="Y218" s="64"/>
      <c r="Z218" s="64"/>
    </row>
    <row r="219" ht="12.75" customHeight="1">
      <c r="A219" s="95">
        <v>40673.5</v>
      </c>
      <c r="B219" s="66">
        <v>7190.0</v>
      </c>
      <c r="C219" s="64" t="s">
        <v>82</v>
      </c>
      <c r="D219" s="64" t="s">
        <v>8</v>
      </c>
      <c r="E219" s="64" t="s">
        <v>836</v>
      </c>
      <c r="F219" s="66">
        <v>80.0</v>
      </c>
      <c r="G219" s="66">
        <v>6600.0</v>
      </c>
      <c r="H219" s="64" t="s">
        <v>23</v>
      </c>
      <c r="I219" s="64" t="s">
        <v>5962</v>
      </c>
      <c r="J219" s="64"/>
      <c r="K219" s="64"/>
      <c r="L219" s="64"/>
      <c r="M219" s="64"/>
      <c r="N219" s="64" t="s">
        <v>6054</v>
      </c>
      <c r="O219" s="64" t="s">
        <v>6063</v>
      </c>
      <c r="P219" s="64"/>
      <c r="Q219" s="64"/>
      <c r="R219" s="64"/>
      <c r="S219" s="64"/>
      <c r="T219" s="64"/>
      <c r="U219" s="64"/>
      <c r="V219" s="64"/>
      <c r="W219" s="64"/>
      <c r="X219" s="64"/>
      <c r="Y219" s="64"/>
      <c r="Z219" s="64"/>
    </row>
    <row r="220" ht="12.75" customHeight="1">
      <c r="A220" s="95">
        <v>40674.5</v>
      </c>
      <c r="B220" s="66">
        <v>7191.0</v>
      </c>
      <c r="C220" s="64" t="s">
        <v>82</v>
      </c>
      <c r="D220" s="64" t="s">
        <v>8</v>
      </c>
      <c r="E220" s="64" t="s">
        <v>836</v>
      </c>
      <c r="F220" s="66">
        <v>77.0</v>
      </c>
      <c r="G220" s="66">
        <v>4200.0</v>
      </c>
      <c r="H220" s="64" t="s">
        <v>23</v>
      </c>
      <c r="I220" s="64" t="s">
        <v>5962</v>
      </c>
      <c r="J220" s="64"/>
      <c r="K220" s="64"/>
      <c r="L220" s="64"/>
      <c r="M220" s="64"/>
      <c r="N220" s="64" t="s">
        <v>5973</v>
      </c>
      <c r="O220" s="64" t="s">
        <v>5973</v>
      </c>
      <c r="P220" s="64"/>
      <c r="Q220" s="64"/>
      <c r="R220" s="64"/>
      <c r="S220" s="64"/>
      <c r="T220" s="64"/>
      <c r="U220" s="64"/>
      <c r="V220" s="64"/>
      <c r="W220" s="64"/>
      <c r="X220" s="64"/>
      <c r="Y220" s="64"/>
      <c r="Z220" s="64"/>
    </row>
    <row r="221" ht="12.75" customHeight="1">
      <c r="A221" s="95">
        <v>40676.5625</v>
      </c>
      <c r="B221" s="66">
        <v>7192.0</v>
      </c>
      <c r="C221" s="64" t="s">
        <v>82</v>
      </c>
      <c r="D221" s="64" t="s">
        <v>8</v>
      </c>
      <c r="E221" s="64" t="s">
        <v>833</v>
      </c>
      <c r="F221" s="66">
        <v>77.0</v>
      </c>
      <c r="G221" s="66">
        <v>4650.0</v>
      </c>
      <c r="H221" s="64" t="s">
        <v>23</v>
      </c>
      <c r="I221" s="64" t="s">
        <v>5971</v>
      </c>
      <c r="J221" s="64"/>
      <c r="K221" s="64"/>
      <c r="L221" s="64"/>
      <c r="M221" s="64"/>
      <c r="N221" s="64" t="s">
        <v>6054</v>
      </c>
      <c r="O221" s="64" t="s">
        <v>6054</v>
      </c>
      <c r="P221" s="64"/>
      <c r="Q221" s="64"/>
      <c r="R221" s="64"/>
      <c r="S221" s="64"/>
      <c r="T221" s="64"/>
      <c r="U221" s="64"/>
      <c r="V221" s="64"/>
      <c r="W221" s="64"/>
      <c r="X221" s="64"/>
      <c r="Y221" s="64"/>
      <c r="Z221" s="64"/>
    </row>
    <row r="222" ht="12.75" customHeight="1">
      <c r="A222" s="95">
        <v>40678.447916666664</v>
      </c>
      <c r="B222" s="66">
        <v>7193.0</v>
      </c>
      <c r="C222" s="64" t="s">
        <v>82</v>
      </c>
      <c r="D222" s="64" t="s">
        <v>8</v>
      </c>
      <c r="E222" s="64" t="s">
        <v>972</v>
      </c>
      <c r="F222" s="66">
        <v>75.0</v>
      </c>
      <c r="G222" s="66">
        <v>4650.0</v>
      </c>
      <c r="H222" s="64" t="s">
        <v>23</v>
      </c>
      <c r="I222" s="64" t="s">
        <v>5962</v>
      </c>
      <c r="J222" s="64"/>
      <c r="K222" s="64"/>
      <c r="L222" s="64"/>
      <c r="M222" s="64"/>
      <c r="N222" s="64" t="s">
        <v>6052</v>
      </c>
      <c r="O222" s="64" t="s">
        <v>6064</v>
      </c>
      <c r="P222" s="64"/>
      <c r="Q222" s="64"/>
      <c r="R222" s="64"/>
      <c r="S222" s="64"/>
      <c r="T222" s="64"/>
      <c r="U222" s="64"/>
      <c r="V222" s="64"/>
      <c r="W222" s="64"/>
      <c r="X222" s="64"/>
      <c r="Y222" s="64"/>
      <c r="Z222" s="64"/>
    </row>
    <row r="223" ht="12.75" customHeight="1">
      <c r="A223" s="95">
        <v>40681.416666666664</v>
      </c>
      <c r="B223" s="66">
        <v>7194.0</v>
      </c>
      <c r="C223" s="64" t="s">
        <v>82</v>
      </c>
      <c r="D223" s="64" t="s">
        <v>8</v>
      </c>
      <c r="E223" s="64" t="s">
        <v>833</v>
      </c>
      <c r="F223" s="66">
        <v>73.0</v>
      </c>
      <c r="G223" s="66">
        <v>4500.0</v>
      </c>
      <c r="H223" s="64" t="s">
        <v>23</v>
      </c>
      <c r="I223" s="64" t="s">
        <v>5962</v>
      </c>
      <c r="J223" s="64"/>
      <c r="K223" s="64"/>
      <c r="L223" s="64"/>
      <c r="M223" s="64"/>
      <c r="N223" s="64" t="s">
        <v>5963</v>
      </c>
      <c r="O223" s="64" t="s">
        <v>6042</v>
      </c>
      <c r="P223" s="64"/>
      <c r="Q223" s="64"/>
      <c r="R223" s="64"/>
      <c r="S223" s="64"/>
      <c r="T223" s="64"/>
      <c r="U223" s="64"/>
      <c r="V223" s="64"/>
      <c r="W223" s="64"/>
      <c r="X223" s="64"/>
      <c r="Y223" s="64"/>
      <c r="Z223" s="64"/>
    </row>
    <row r="224" ht="12.75" customHeight="1">
      <c r="A224" s="95">
        <v>40681.625</v>
      </c>
      <c r="B224" s="66">
        <v>7196.0</v>
      </c>
      <c r="C224" s="64" t="s">
        <v>82</v>
      </c>
      <c r="D224" s="64" t="s">
        <v>8</v>
      </c>
      <c r="E224" s="64" t="s">
        <v>974</v>
      </c>
      <c r="F224" s="66">
        <v>76.0</v>
      </c>
      <c r="G224" s="66">
        <v>4750.0</v>
      </c>
      <c r="H224" s="64" t="s">
        <v>23</v>
      </c>
      <c r="I224" s="64" t="s">
        <v>5962</v>
      </c>
      <c r="J224" s="64"/>
      <c r="K224" s="64"/>
      <c r="L224" s="64"/>
      <c r="M224" s="64"/>
      <c r="N224" s="64" t="s">
        <v>5963</v>
      </c>
      <c r="O224" s="64" t="s">
        <v>5998</v>
      </c>
      <c r="P224" s="64"/>
      <c r="Q224" s="64"/>
      <c r="R224" s="64"/>
      <c r="S224" s="64"/>
      <c r="T224" s="64"/>
      <c r="U224" s="64"/>
      <c r="V224" s="64"/>
      <c r="W224" s="64"/>
      <c r="X224" s="64"/>
      <c r="Y224" s="64"/>
      <c r="Z224" s="64"/>
    </row>
    <row r="225" ht="12.75" customHeight="1">
      <c r="A225" s="95">
        <v>40681.729166666664</v>
      </c>
      <c r="B225" s="66">
        <v>7195.0</v>
      </c>
      <c r="C225" s="64" t="s">
        <v>82</v>
      </c>
      <c r="D225" s="64" t="s">
        <v>8</v>
      </c>
      <c r="E225" s="64" t="s">
        <v>974</v>
      </c>
      <c r="F225" s="66">
        <v>78.0</v>
      </c>
      <c r="G225" s="66">
        <v>4900.0</v>
      </c>
      <c r="H225" s="64" t="s">
        <v>23</v>
      </c>
      <c r="I225" s="64" t="s">
        <v>5962</v>
      </c>
      <c r="J225" s="64"/>
      <c r="K225" s="64"/>
      <c r="L225" s="64"/>
      <c r="M225" s="64"/>
      <c r="N225" s="64" t="s">
        <v>5963</v>
      </c>
      <c r="O225" s="64" t="s">
        <v>6065</v>
      </c>
      <c r="P225" s="64"/>
      <c r="Q225" s="64"/>
      <c r="R225" s="64"/>
      <c r="S225" s="64"/>
      <c r="T225" s="64"/>
      <c r="U225" s="64"/>
      <c r="V225" s="64"/>
      <c r="W225" s="64"/>
      <c r="X225" s="64"/>
      <c r="Y225" s="64"/>
      <c r="Z225" s="64"/>
    </row>
    <row r="226" ht="12.75" customHeight="1">
      <c r="A226" s="95">
        <v>40683.354166666664</v>
      </c>
      <c r="B226" s="66">
        <v>7197.0</v>
      </c>
      <c r="C226" s="64" t="s">
        <v>82</v>
      </c>
      <c r="D226" s="64" t="s">
        <v>8</v>
      </c>
      <c r="E226" s="64" t="s">
        <v>833</v>
      </c>
      <c r="F226" s="66">
        <v>77.0</v>
      </c>
      <c r="G226" s="66">
        <v>4550.0</v>
      </c>
      <c r="H226" s="64" t="s">
        <v>23</v>
      </c>
      <c r="I226" s="64" t="s">
        <v>5962</v>
      </c>
      <c r="J226" s="64"/>
      <c r="K226" s="64"/>
      <c r="L226" s="64"/>
      <c r="M226" s="64"/>
      <c r="N226" s="64" t="s">
        <v>5963</v>
      </c>
      <c r="O226" s="64" t="s">
        <v>6042</v>
      </c>
      <c r="P226" s="64"/>
      <c r="Q226" s="64"/>
      <c r="R226" s="64"/>
      <c r="S226" s="64"/>
      <c r="T226" s="64"/>
      <c r="U226" s="64"/>
      <c r="V226" s="64"/>
      <c r="W226" s="64"/>
      <c r="X226" s="64"/>
      <c r="Y226" s="64"/>
      <c r="Z226" s="64"/>
    </row>
    <row r="227" ht="12.75" customHeight="1">
      <c r="A227" s="95">
        <v>40684.375</v>
      </c>
      <c r="B227" s="66">
        <v>7198.0</v>
      </c>
      <c r="C227" s="64" t="s">
        <v>82</v>
      </c>
      <c r="D227" s="64" t="s">
        <v>8</v>
      </c>
      <c r="E227" s="64" t="s">
        <v>833</v>
      </c>
      <c r="F227" s="66">
        <v>79.0</v>
      </c>
      <c r="G227" s="66">
        <v>5300.0</v>
      </c>
      <c r="H227" s="64" t="s">
        <v>23</v>
      </c>
      <c r="I227" s="64" t="s">
        <v>6007</v>
      </c>
      <c r="J227" s="64"/>
      <c r="K227" s="64"/>
      <c r="L227" s="64"/>
      <c r="M227" s="64"/>
      <c r="N227" s="64" t="s">
        <v>6054</v>
      </c>
      <c r="O227" s="64" t="s">
        <v>6066</v>
      </c>
      <c r="P227" s="64"/>
      <c r="Q227" s="64"/>
      <c r="R227" s="64"/>
      <c r="S227" s="64"/>
      <c r="T227" s="64"/>
      <c r="U227" s="64"/>
      <c r="V227" s="64"/>
      <c r="W227" s="64"/>
      <c r="X227" s="64"/>
      <c r="Y227" s="64"/>
      <c r="Z227" s="64"/>
    </row>
    <row r="228" ht="12.75" customHeight="1">
      <c r="A228" s="95">
        <v>40688.708333333336</v>
      </c>
      <c r="B228" s="66">
        <v>7199.0</v>
      </c>
      <c r="C228" s="64" t="s">
        <v>82</v>
      </c>
      <c r="D228" s="64" t="s">
        <v>8</v>
      </c>
      <c r="E228" s="64" t="s">
        <v>833</v>
      </c>
      <c r="F228" s="66">
        <v>82.0</v>
      </c>
      <c r="G228" s="66">
        <v>6450.0</v>
      </c>
      <c r="H228" s="64" t="s">
        <v>23</v>
      </c>
      <c r="I228" s="64" t="s">
        <v>5962</v>
      </c>
      <c r="J228" s="64"/>
      <c r="K228" s="64"/>
      <c r="L228" s="64"/>
      <c r="M228" s="64"/>
      <c r="N228" s="64" t="s">
        <v>5963</v>
      </c>
      <c r="O228" s="64" t="s">
        <v>5972</v>
      </c>
      <c r="P228" s="64"/>
      <c r="Q228" s="64"/>
      <c r="R228" s="64"/>
      <c r="S228" s="64"/>
      <c r="T228" s="64"/>
      <c r="U228" s="64"/>
      <c r="V228" s="64"/>
      <c r="W228" s="64"/>
      <c r="X228" s="64"/>
      <c r="Y228" s="64"/>
      <c r="Z228" s="64"/>
    </row>
    <row r="229" ht="12.75" customHeight="1">
      <c r="A229" s="95">
        <v>40695.541666666664</v>
      </c>
      <c r="B229" s="66">
        <v>7200.0</v>
      </c>
      <c r="C229" s="64" t="s">
        <v>82</v>
      </c>
      <c r="D229" s="64" t="s">
        <v>8</v>
      </c>
      <c r="E229" s="64" t="s">
        <v>972</v>
      </c>
      <c r="F229" s="66">
        <v>74.0</v>
      </c>
      <c r="G229" s="66">
        <v>4000.0</v>
      </c>
      <c r="H229" s="64" t="s">
        <v>23</v>
      </c>
      <c r="I229" s="64" t="s">
        <v>5962</v>
      </c>
      <c r="J229" s="64"/>
      <c r="K229" s="64"/>
      <c r="L229" s="64"/>
      <c r="M229" s="64"/>
      <c r="N229" s="64" t="s">
        <v>5963</v>
      </c>
      <c r="O229" s="64" t="s">
        <v>5967</v>
      </c>
      <c r="P229" s="64"/>
      <c r="Q229" s="64"/>
      <c r="R229" s="64"/>
      <c r="S229" s="64"/>
      <c r="T229" s="64"/>
      <c r="U229" s="64"/>
      <c r="V229" s="64"/>
      <c r="W229" s="64"/>
      <c r="X229" s="64"/>
      <c r="Y229" s="64"/>
      <c r="Z229" s="64"/>
    </row>
    <row r="230" ht="12.75" customHeight="1">
      <c r="A230" s="95">
        <v>40699.5</v>
      </c>
      <c r="B230" s="66">
        <v>20.0</v>
      </c>
      <c r="C230" s="64" t="s">
        <v>82</v>
      </c>
      <c r="D230" s="64" t="s">
        <v>8</v>
      </c>
      <c r="E230" s="64" t="s">
        <v>972</v>
      </c>
      <c r="F230" s="66">
        <v>70.0</v>
      </c>
      <c r="G230" s="66">
        <v>3450.0</v>
      </c>
      <c r="H230" s="64" t="s">
        <v>23</v>
      </c>
      <c r="I230" s="64" t="s">
        <v>5962</v>
      </c>
      <c r="J230" s="64"/>
      <c r="K230" s="64"/>
      <c r="L230" s="64"/>
      <c r="M230" s="64"/>
      <c r="N230" s="64" t="s">
        <v>6057</v>
      </c>
      <c r="O230" s="64" t="s">
        <v>6067</v>
      </c>
      <c r="P230" s="64"/>
      <c r="Q230" s="64"/>
      <c r="R230" s="64"/>
      <c r="S230" s="64"/>
      <c r="T230" s="64"/>
      <c r="U230" s="64"/>
      <c r="V230" s="64"/>
      <c r="W230" s="64"/>
      <c r="X230" s="64"/>
      <c r="Y230" s="64"/>
      <c r="Z230" s="64"/>
    </row>
    <row r="231" ht="12.75" customHeight="1">
      <c r="A231" s="95">
        <v>40701.520833333336</v>
      </c>
      <c r="B231" s="66">
        <v>21.0</v>
      </c>
      <c r="C231" s="64" t="s">
        <v>82</v>
      </c>
      <c r="D231" s="64" t="s">
        <v>8</v>
      </c>
      <c r="E231" s="64" t="s">
        <v>972</v>
      </c>
      <c r="F231" s="66">
        <v>78.0</v>
      </c>
      <c r="G231" s="66">
        <v>5350.0</v>
      </c>
      <c r="H231" s="64" t="s">
        <v>23</v>
      </c>
      <c r="I231" s="64" t="s">
        <v>5962</v>
      </c>
      <c r="J231" s="64"/>
      <c r="K231" s="64"/>
      <c r="L231" s="64"/>
      <c r="M231" s="64"/>
      <c r="N231" s="64" t="s">
        <v>5963</v>
      </c>
      <c r="O231" s="64" t="s">
        <v>5972</v>
      </c>
      <c r="P231" s="64"/>
      <c r="Q231" s="64"/>
      <c r="R231" s="64"/>
      <c r="S231" s="64"/>
      <c r="T231" s="64"/>
      <c r="U231" s="64"/>
      <c r="V231" s="64"/>
      <c r="W231" s="64"/>
      <c r="X231" s="64"/>
      <c r="Y231" s="64"/>
      <c r="Z231" s="64"/>
    </row>
    <row r="232" ht="12.75" customHeight="1">
      <c r="A232" s="95">
        <v>40702.75</v>
      </c>
      <c r="B232" s="66">
        <v>22.0</v>
      </c>
      <c r="C232" s="64" t="s">
        <v>82</v>
      </c>
      <c r="D232" s="64" t="s">
        <v>8</v>
      </c>
      <c r="E232" s="64" t="s">
        <v>833</v>
      </c>
      <c r="F232" s="66">
        <v>82.0</v>
      </c>
      <c r="G232" s="66">
        <v>5600.0</v>
      </c>
      <c r="H232" s="64" t="s">
        <v>23</v>
      </c>
      <c r="I232" s="64" t="s">
        <v>5962</v>
      </c>
      <c r="J232" s="64"/>
      <c r="K232" s="64"/>
      <c r="L232" s="64"/>
      <c r="M232" s="64"/>
      <c r="N232" s="64" t="s">
        <v>5963</v>
      </c>
      <c r="O232" s="64" t="s">
        <v>5967</v>
      </c>
      <c r="P232" s="64"/>
      <c r="Q232" s="64"/>
      <c r="R232" s="64"/>
      <c r="S232" s="64"/>
      <c r="T232" s="64"/>
      <c r="U232" s="64"/>
      <c r="V232" s="64"/>
      <c r="W232" s="64"/>
      <c r="X232" s="64"/>
      <c r="Y232" s="64"/>
      <c r="Z232" s="64"/>
    </row>
    <row r="233" ht="12.75" customHeight="1">
      <c r="A233" s="95">
        <v>40705.583333333336</v>
      </c>
      <c r="B233" s="66">
        <v>23.0</v>
      </c>
      <c r="C233" s="64" t="s">
        <v>82</v>
      </c>
      <c r="D233" s="64" t="s">
        <v>8</v>
      </c>
      <c r="E233" s="64" t="s">
        <v>972</v>
      </c>
      <c r="F233" s="66">
        <v>76.0</v>
      </c>
      <c r="G233" s="66">
        <v>5100.0</v>
      </c>
      <c r="H233" s="64" t="s">
        <v>23</v>
      </c>
      <c r="I233" s="64" t="s">
        <v>5962</v>
      </c>
      <c r="J233" s="64"/>
      <c r="K233" s="64"/>
      <c r="L233" s="64"/>
      <c r="M233" s="64"/>
      <c r="N233" s="64" t="s">
        <v>5973</v>
      </c>
      <c r="O233" s="64" t="s">
        <v>5973</v>
      </c>
      <c r="P233" s="64"/>
      <c r="Q233" s="64"/>
      <c r="R233" s="64"/>
      <c r="S233" s="64"/>
      <c r="T233" s="64"/>
      <c r="U233" s="64"/>
      <c r="V233" s="64"/>
      <c r="W233" s="64"/>
      <c r="X233" s="64"/>
      <c r="Y233" s="64"/>
      <c r="Z233" s="64"/>
    </row>
    <row r="234" ht="12.75" customHeight="1">
      <c r="A234" s="95">
        <v>40709.0</v>
      </c>
      <c r="B234" s="66">
        <v>25.0</v>
      </c>
      <c r="C234" s="64" t="s">
        <v>82</v>
      </c>
      <c r="D234" s="64" t="s">
        <v>8</v>
      </c>
      <c r="E234" s="64" t="s">
        <v>833</v>
      </c>
      <c r="F234" s="66">
        <v>72.0</v>
      </c>
      <c r="G234" s="66">
        <v>3550.0</v>
      </c>
      <c r="H234" s="64" t="s">
        <v>5944</v>
      </c>
      <c r="I234" s="64" t="s">
        <v>5962</v>
      </c>
      <c r="J234" s="64"/>
      <c r="K234" s="64"/>
      <c r="L234" s="64"/>
      <c r="M234" s="64"/>
      <c r="N234" s="64" t="s">
        <v>5963</v>
      </c>
      <c r="O234" s="64" t="s">
        <v>5972</v>
      </c>
      <c r="R234" s="64"/>
      <c r="S234" s="64"/>
      <c r="T234" s="64"/>
      <c r="U234" s="64"/>
      <c r="V234" s="64"/>
      <c r="W234" s="64"/>
      <c r="X234" s="64"/>
      <c r="Y234" s="64"/>
      <c r="Z234" s="64"/>
    </row>
    <row r="235" ht="12.75" customHeight="1">
      <c r="A235" s="95">
        <v>40708.395833333336</v>
      </c>
      <c r="B235" s="66">
        <v>24.0</v>
      </c>
      <c r="C235" s="64" t="s">
        <v>82</v>
      </c>
      <c r="D235" s="64" t="s">
        <v>8</v>
      </c>
      <c r="E235" s="64" t="s">
        <v>974</v>
      </c>
      <c r="F235" s="66">
        <v>87.0</v>
      </c>
      <c r="G235" s="66">
        <v>6650.0</v>
      </c>
      <c r="H235" s="64" t="s">
        <v>23</v>
      </c>
      <c r="I235" s="64" t="s">
        <v>5962</v>
      </c>
      <c r="J235" s="64"/>
      <c r="K235" s="64"/>
      <c r="L235" s="64"/>
      <c r="M235" s="64"/>
      <c r="N235" s="64" t="s">
        <v>5963</v>
      </c>
      <c r="O235" s="64" t="s">
        <v>6068</v>
      </c>
      <c r="P235" s="64"/>
      <c r="Q235" s="64"/>
      <c r="R235" s="64"/>
      <c r="S235" s="64"/>
      <c r="T235" s="64"/>
      <c r="U235" s="64"/>
      <c r="V235" s="64"/>
      <c r="W235" s="64"/>
      <c r="X235" s="64"/>
      <c r="Y235" s="64"/>
      <c r="Z235" s="64"/>
    </row>
    <row r="236" ht="12.75" customHeight="1">
      <c r="A236" s="95">
        <v>40664.29236111111</v>
      </c>
      <c r="B236" s="66">
        <v>4.0</v>
      </c>
      <c r="C236" s="64" t="s">
        <v>90</v>
      </c>
      <c r="D236" s="64" t="s">
        <v>8</v>
      </c>
      <c r="E236" s="64" t="s">
        <v>1032</v>
      </c>
      <c r="F236" s="66">
        <v>74.0</v>
      </c>
      <c r="G236" s="66">
        <v>5400.0</v>
      </c>
      <c r="H236" s="64" t="s">
        <v>23</v>
      </c>
      <c r="I236" s="64" t="s">
        <v>5962</v>
      </c>
      <c r="J236" s="64"/>
      <c r="K236" s="64"/>
      <c r="L236" s="64"/>
      <c r="M236" s="64"/>
      <c r="N236" s="64" t="s">
        <v>5963</v>
      </c>
      <c r="O236" s="64" t="s">
        <v>5972</v>
      </c>
      <c r="P236" s="64"/>
      <c r="Q236" s="64"/>
      <c r="R236" s="64"/>
      <c r="S236" s="64"/>
      <c r="T236" s="64"/>
      <c r="U236" s="64"/>
      <c r="V236" s="64"/>
      <c r="W236" s="64"/>
      <c r="X236" s="64"/>
      <c r="Y236" s="64"/>
      <c r="Z236" s="64"/>
    </row>
    <row r="237" ht="12.75" customHeight="1">
      <c r="A237" s="95">
        <v>40666.75</v>
      </c>
      <c r="B237" s="66">
        <v>3592.0</v>
      </c>
      <c r="C237" s="64" t="s">
        <v>90</v>
      </c>
      <c r="D237" s="64" t="s">
        <v>8</v>
      </c>
      <c r="E237" s="64" t="s">
        <v>1303</v>
      </c>
      <c r="F237" s="66">
        <v>79.0</v>
      </c>
      <c r="G237" s="66">
        <v>4500.0</v>
      </c>
      <c r="H237" s="64" t="s">
        <v>23</v>
      </c>
      <c r="I237" s="64" t="s">
        <v>5962</v>
      </c>
      <c r="J237" s="64"/>
      <c r="K237" s="64"/>
      <c r="L237" s="64"/>
      <c r="M237" s="64"/>
      <c r="N237" s="64" t="s">
        <v>5963</v>
      </c>
      <c r="O237" s="64" t="s">
        <v>5967</v>
      </c>
      <c r="P237" s="64"/>
      <c r="Q237" s="64"/>
      <c r="R237" s="64"/>
      <c r="S237" s="64"/>
      <c r="T237" s="64"/>
      <c r="U237" s="64"/>
      <c r="V237" s="64"/>
      <c r="W237" s="64"/>
      <c r="X237" s="64"/>
      <c r="Y237" s="64"/>
      <c r="Z237" s="64"/>
    </row>
    <row r="238" ht="12.75" customHeight="1">
      <c r="A238" s="95">
        <v>40667.708333333336</v>
      </c>
      <c r="B238" s="66">
        <v>3597.0</v>
      </c>
      <c r="C238" s="64" t="s">
        <v>90</v>
      </c>
      <c r="D238" s="64" t="s">
        <v>8</v>
      </c>
      <c r="E238" s="64" t="s">
        <v>1303</v>
      </c>
      <c r="F238" s="66">
        <v>74.0</v>
      </c>
      <c r="G238" s="66">
        <v>4100.0</v>
      </c>
      <c r="H238" s="64" t="s">
        <v>23</v>
      </c>
      <c r="I238" s="64" t="s">
        <v>5962</v>
      </c>
      <c r="J238" s="64"/>
      <c r="K238" s="64"/>
      <c r="L238" s="64"/>
      <c r="M238" s="64"/>
      <c r="N238" s="64" t="s">
        <v>5963</v>
      </c>
      <c r="O238" s="64" t="s">
        <v>6069</v>
      </c>
      <c r="P238" s="64"/>
      <c r="Q238" s="64"/>
      <c r="R238" s="64"/>
      <c r="S238" s="64"/>
      <c r="T238" s="64"/>
      <c r="U238" s="64"/>
      <c r="V238" s="64"/>
      <c r="W238" s="64"/>
      <c r="X238" s="64"/>
      <c r="Y238" s="64"/>
      <c r="Z238" s="64"/>
    </row>
    <row r="239" ht="12.75" customHeight="1">
      <c r="A239" s="95">
        <v>40667.77777777778</v>
      </c>
      <c r="B239" s="66">
        <v>3589.0</v>
      </c>
      <c r="C239" s="64" t="s">
        <v>90</v>
      </c>
      <c r="D239" s="64" t="s">
        <v>8</v>
      </c>
      <c r="E239" s="64" t="s">
        <v>1303</v>
      </c>
      <c r="F239" s="66">
        <v>76.0</v>
      </c>
      <c r="G239" s="66">
        <v>5800.0</v>
      </c>
      <c r="H239" s="64" t="s">
        <v>23</v>
      </c>
      <c r="I239" s="64" t="s">
        <v>5962</v>
      </c>
      <c r="J239" s="64"/>
      <c r="K239" s="64"/>
      <c r="L239" s="64"/>
      <c r="M239" s="64"/>
      <c r="N239" s="64" t="s">
        <v>5963</v>
      </c>
      <c r="O239" s="64" t="s">
        <v>5967</v>
      </c>
      <c r="P239" s="64"/>
      <c r="Q239" s="64"/>
      <c r="R239" s="64"/>
      <c r="S239" s="64"/>
      <c r="T239" s="64"/>
      <c r="U239" s="64"/>
      <c r="V239" s="64"/>
      <c r="W239" s="64"/>
      <c r="X239" s="64"/>
      <c r="Y239" s="64"/>
      <c r="Z239" s="64"/>
    </row>
    <row r="240" ht="12.75" customHeight="1">
      <c r="A240" s="95">
        <v>40669.458333333336</v>
      </c>
      <c r="B240" s="66">
        <v>3598.0</v>
      </c>
      <c r="C240" s="64" t="s">
        <v>90</v>
      </c>
      <c r="D240" s="64" t="s">
        <v>8</v>
      </c>
      <c r="E240" s="64" t="s">
        <v>976</v>
      </c>
      <c r="F240" s="66">
        <v>79.0</v>
      </c>
      <c r="G240" s="66">
        <v>5750.0</v>
      </c>
      <c r="H240" s="64" t="s">
        <v>23</v>
      </c>
      <c r="I240" s="64" t="s">
        <v>5962</v>
      </c>
      <c r="J240" s="64"/>
      <c r="K240" s="64"/>
      <c r="L240" s="64"/>
      <c r="M240" s="64"/>
      <c r="N240" s="64" t="s">
        <v>5963</v>
      </c>
      <c r="O240" s="64" t="s">
        <v>5972</v>
      </c>
      <c r="P240" s="64"/>
      <c r="Q240" s="64"/>
      <c r="R240" s="64"/>
      <c r="S240" s="64"/>
      <c r="T240" s="64"/>
      <c r="U240" s="64"/>
      <c r="V240" s="64"/>
      <c r="W240" s="64"/>
      <c r="X240" s="64"/>
      <c r="Y240" s="64"/>
      <c r="Z240" s="64"/>
    </row>
    <row r="241" ht="12.75" customHeight="1">
      <c r="A241" s="95">
        <v>40669.708333333336</v>
      </c>
      <c r="B241" s="66">
        <v>3599.0</v>
      </c>
      <c r="C241" s="64" t="s">
        <v>90</v>
      </c>
      <c r="D241" s="64" t="s">
        <v>819</v>
      </c>
      <c r="E241" s="64" t="s">
        <v>6070</v>
      </c>
      <c r="F241" s="66">
        <v>75.0</v>
      </c>
      <c r="G241" s="66">
        <v>4500.0</v>
      </c>
      <c r="H241" s="64" t="s">
        <v>23</v>
      </c>
      <c r="I241" s="64" t="s">
        <v>5962</v>
      </c>
      <c r="J241" s="64"/>
      <c r="K241" s="64"/>
      <c r="L241" s="64"/>
      <c r="M241" s="64"/>
      <c r="N241" s="64" t="s">
        <v>5963</v>
      </c>
      <c r="O241" s="64" t="s">
        <v>6071</v>
      </c>
      <c r="P241" s="64"/>
      <c r="Q241" s="64"/>
      <c r="R241" s="64"/>
      <c r="S241" s="64"/>
      <c r="T241" s="64"/>
      <c r="U241" s="64"/>
      <c r="V241" s="64"/>
      <c r="W241" s="64"/>
      <c r="X241" s="64"/>
      <c r="Y241" s="64"/>
      <c r="Z241" s="64"/>
    </row>
    <row r="242" ht="12.75" customHeight="1">
      <c r="A242" s="95">
        <v>40670.458333333336</v>
      </c>
      <c r="B242" s="66">
        <v>374.0</v>
      </c>
      <c r="C242" s="64" t="s">
        <v>90</v>
      </c>
      <c r="D242" s="64" t="s">
        <v>8</v>
      </c>
      <c r="E242" s="64" t="s">
        <v>1303</v>
      </c>
      <c r="F242" s="66">
        <v>84.0</v>
      </c>
      <c r="G242" s="66">
        <v>6000.0</v>
      </c>
      <c r="H242" s="64" t="s">
        <v>23</v>
      </c>
      <c r="I242" s="64" t="s">
        <v>5962</v>
      </c>
      <c r="J242" s="64"/>
      <c r="K242" s="64"/>
      <c r="L242" s="64"/>
      <c r="M242" s="64"/>
      <c r="N242" s="64" t="s">
        <v>5963</v>
      </c>
      <c r="O242" s="64" t="s">
        <v>5972</v>
      </c>
      <c r="P242" s="64"/>
      <c r="Q242" s="64"/>
      <c r="R242" s="64"/>
      <c r="S242" s="64"/>
      <c r="T242" s="64"/>
      <c r="U242" s="64"/>
      <c r="V242" s="64"/>
      <c r="W242" s="64"/>
      <c r="X242" s="64"/>
      <c r="Y242" s="64"/>
      <c r="Z242" s="64"/>
    </row>
    <row r="243" ht="12.75" customHeight="1">
      <c r="A243" s="95">
        <v>40671.666666666664</v>
      </c>
      <c r="B243" s="66">
        <v>375.0</v>
      </c>
      <c r="C243" s="64" t="s">
        <v>90</v>
      </c>
      <c r="D243" s="64" t="s">
        <v>819</v>
      </c>
      <c r="E243" s="64" t="s">
        <v>6070</v>
      </c>
      <c r="F243" s="66">
        <v>72.0</v>
      </c>
      <c r="G243" s="66">
        <v>4000.0</v>
      </c>
      <c r="H243" s="64" t="s">
        <v>23</v>
      </c>
      <c r="I243" s="64" t="s">
        <v>5962</v>
      </c>
      <c r="J243" s="64"/>
      <c r="K243" s="64"/>
      <c r="L243" s="64"/>
      <c r="M243" s="64"/>
      <c r="N243" s="64" t="s">
        <v>5963</v>
      </c>
      <c r="O243" s="64" t="s">
        <v>6072</v>
      </c>
      <c r="P243" s="64"/>
      <c r="Q243" s="64"/>
      <c r="R243" s="64"/>
      <c r="S243" s="64"/>
      <c r="T243" s="64"/>
      <c r="U243" s="64"/>
      <c r="V243" s="64"/>
      <c r="W243" s="64"/>
      <c r="X243" s="64"/>
      <c r="Y243" s="64"/>
      <c r="Z243" s="64"/>
    </row>
    <row r="244" ht="12.75" customHeight="1">
      <c r="A244" s="95">
        <v>40673.5</v>
      </c>
      <c r="B244" s="66">
        <v>376.0</v>
      </c>
      <c r="C244" s="64" t="s">
        <v>90</v>
      </c>
      <c r="D244" s="64" t="s">
        <v>819</v>
      </c>
      <c r="E244" s="64" t="s">
        <v>6073</v>
      </c>
      <c r="F244" s="66">
        <v>71.0</v>
      </c>
      <c r="G244" s="66">
        <v>4300.0</v>
      </c>
      <c r="H244" s="64" t="s">
        <v>23</v>
      </c>
      <c r="I244" s="64" t="s">
        <v>5962</v>
      </c>
      <c r="J244" s="64"/>
      <c r="K244" s="64"/>
      <c r="L244" s="64"/>
      <c r="M244" s="64"/>
      <c r="N244" s="64" t="s">
        <v>5963</v>
      </c>
      <c r="O244" s="64" t="s">
        <v>6074</v>
      </c>
      <c r="P244" s="64"/>
      <c r="Q244" s="64"/>
      <c r="R244" s="64"/>
      <c r="S244" s="64"/>
      <c r="T244" s="64"/>
      <c r="U244" s="64"/>
      <c r="V244" s="64"/>
      <c r="W244" s="64"/>
      <c r="X244" s="64"/>
      <c r="Y244" s="64"/>
      <c r="Z244" s="64"/>
    </row>
    <row r="245" ht="12.75" customHeight="1">
      <c r="A245" s="95">
        <v>40673.541666666664</v>
      </c>
      <c r="B245" s="66">
        <v>377.0</v>
      </c>
      <c r="C245" s="64" t="s">
        <v>90</v>
      </c>
      <c r="D245" s="64" t="s">
        <v>819</v>
      </c>
      <c r="E245" s="64" t="s">
        <v>6075</v>
      </c>
      <c r="F245" s="66">
        <v>76.0</v>
      </c>
      <c r="G245" s="66">
        <v>5400.0</v>
      </c>
      <c r="H245" s="64" t="s">
        <v>23</v>
      </c>
      <c r="I245" s="64" t="s">
        <v>6020</v>
      </c>
      <c r="J245" s="64"/>
      <c r="K245" s="64"/>
      <c r="L245" s="64"/>
      <c r="M245" s="64"/>
      <c r="N245" s="64" t="s">
        <v>5963</v>
      </c>
      <c r="O245" s="64" t="s">
        <v>6074</v>
      </c>
      <c r="P245" s="64"/>
      <c r="Q245" s="64"/>
      <c r="R245" s="64"/>
      <c r="S245" s="64"/>
      <c r="T245" s="64"/>
      <c r="U245" s="64"/>
      <c r="V245" s="64"/>
      <c r="W245" s="64"/>
      <c r="X245" s="64"/>
      <c r="Y245" s="64"/>
      <c r="Z245" s="64"/>
    </row>
    <row r="246" ht="12.75" customHeight="1">
      <c r="A246" s="95">
        <v>40673.583333333336</v>
      </c>
      <c r="B246" s="66">
        <v>379.0</v>
      </c>
      <c r="C246" s="64" t="s">
        <v>90</v>
      </c>
      <c r="D246" s="64" t="s">
        <v>8</v>
      </c>
      <c r="E246" s="64" t="s">
        <v>976</v>
      </c>
      <c r="F246" s="66">
        <v>74.0</v>
      </c>
      <c r="G246" s="66">
        <v>4600.0</v>
      </c>
      <c r="H246" s="64" t="s">
        <v>23</v>
      </c>
      <c r="I246" s="64" t="s">
        <v>5962</v>
      </c>
      <c r="J246" s="64"/>
      <c r="K246" s="64"/>
      <c r="L246" s="64"/>
      <c r="M246" s="64"/>
      <c r="N246" s="64" t="s">
        <v>5963</v>
      </c>
      <c r="O246" s="64" t="s">
        <v>5972</v>
      </c>
      <c r="P246" s="64"/>
      <c r="Q246" s="64"/>
      <c r="R246" s="64"/>
      <c r="S246" s="64"/>
      <c r="T246" s="64"/>
      <c r="U246" s="64"/>
      <c r="V246" s="64"/>
      <c r="W246" s="64"/>
      <c r="X246" s="64"/>
      <c r="Y246" s="64"/>
      <c r="Z246" s="64"/>
    </row>
    <row r="247" ht="12.75" customHeight="1">
      <c r="A247" s="95">
        <v>40673.583333333336</v>
      </c>
      <c r="B247" s="66">
        <v>378.0</v>
      </c>
      <c r="C247" s="64" t="s">
        <v>90</v>
      </c>
      <c r="D247" s="64" t="s">
        <v>8</v>
      </c>
      <c r="E247" s="64" t="s">
        <v>1303</v>
      </c>
      <c r="F247" s="66">
        <v>76.0</v>
      </c>
      <c r="G247" s="66">
        <v>4300.0</v>
      </c>
      <c r="H247" s="64" t="s">
        <v>23</v>
      </c>
      <c r="I247" s="64" t="s">
        <v>5962</v>
      </c>
      <c r="J247" s="64"/>
      <c r="K247" s="64"/>
      <c r="L247" s="64"/>
      <c r="M247" s="64"/>
      <c r="N247" s="64" t="s">
        <v>5963</v>
      </c>
      <c r="O247" s="64" t="s">
        <v>5972</v>
      </c>
      <c r="P247" s="64"/>
      <c r="Q247" s="64"/>
      <c r="R247" s="64"/>
      <c r="S247" s="64"/>
      <c r="T247" s="64"/>
      <c r="U247" s="64"/>
      <c r="V247" s="64"/>
      <c r="W247" s="64"/>
      <c r="X247" s="64"/>
      <c r="Y247" s="64"/>
      <c r="Z247" s="64"/>
    </row>
    <row r="248" ht="12.75" customHeight="1">
      <c r="A248" s="95">
        <v>40674.708333333336</v>
      </c>
      <c r="B248" s="66">
        <v>3301.0</v>
      </c>
      <c r="C248" s="64" t="s">
        <v>90</v>
      </c>
      <c r="D248" s="64" t="s">
        <v>8</v>
      </c>
      <c r="E248" s="64" t="s">
        <v>1175</v>
      </c>
      <c r="F248" s="66">
        <v>71.0</v>
      </c>
      <c r="G248" s="66">
        <v>3450.0</v>
      </c>
      <c r="H248" s="64" t="s">
        <v>23</v>
      </c>
      <c r="I248" s="64" t="s">
        <v>5962</v>
      </c>
      <c r="J248" s="64"/>
      <c r="K248" s="64"/>
      <c r="L248" s="64"/>
      <c r="M248" s="64"/>
      <c r="N248" s="64" t="s">
        <v>5963</v>
      </c>
      <c r="O248" s="64" t="s">
        <v>6076</v>
      </c>
      <c r="P248" s="64"/>
      <c r="Q248" s="64"/>
      <c r="R248" s="64"/>
      <c r="S248" s="64"/>
      <c r="T248" s="64"/>
      <c r="U248" s="64"/>
      <c r="V248" s="64"/>
      <c r="W248" s="64"/>
      <c r="X248" s="64"/>
      <c r="Y248" s="64"/>
      <c r="Z248" s="64"/>
    </row>
    <row r="249" ht="12.75" customHeight="1">
      <c r="A249" s="95">
        <v>40674.708333333336</v>
      </c>
      <c r="B249" s="66">
        <v>3300.0</v>
      </c>
      <c r="C249" s="64" t="s">
        <v>90</v>
      </c>
      <c r="D249" s="64" t="s">
        <v>8</v>
      </c>
      <c r="E249" s="64" t="s">
        <v>1303</v>
      </c>
      <c r="F249" s="66">
        <v>75.0</v>
      </c>
      <c r="G249" s="66">
        <v>5200.0</v>
      </c>
      <c r="H249" s="64" t="s">
        <v>23</v>
      </c>
      <c r="I249" s="64" t="s">
        <v>6020</v>
      </c>
      <c r="J249" s="64"/>
      <c r="K249" s="64"/>
      <c r="L249" s="64"/>
      <c r="M249" s="64"/>
      <c r="N249" s="64" t="s">
        <v>5963</v>
      </c>
      <c r="O249" s="64" t="s">
        <v>6069</v>
      </c>
      <c r="P249" s="64"/>
      <c r="Q249" s="64"/>
      <c r="R249" s="64"/>
      <c r="S249" s="64"/>
      <c r="T249" s="64"/>
      <c r="U249" s="64"/>
      <c r="V249" s="64"/>
      <c r="W249" s="64"/>
      <c r="X249" s="64"/>
      <c r="Y249" s="64"/>
      <c r="Z249" s="64"/>
    </row>
    <row r="250" ht="12.75" customHeight="1">
      <c r="A250" s="95">
        <v>40676.458333333336</v>
      </c>
      <c r="B250" s="66">
        <v>3302.0</v>
      </c>
      <c r="C250" s="64" t="s">
        <v>90</v>
      </c>
      <c r="D250" s="64" t="s">
        <v>8</v>
      </c>
      <c r="E250" s="64" t="s">
        <v>976</v>
      </c>
      <c r="F250" s="66">
        <v>80.0</v>
      </c>
      <c r="G250" s="66">
        <v>6650.0</v>
      </c>
      <c r="H250" s="64" t="s">
        <v>23</v>
      </c>
      <c r="I250" s="64" t="s">
        <v>5962</v>
      </c>
      <c r="J250" s="64"/>
      <c r="K250" s="64"/>
      <c r="L250" s="64"/>
      <c r="M250" s="64"/>
      <c r="N250" s="64" t="s">
        <v>5963</v>
      </c>
      <c r="O250" s="64" t="s">
        <v>5967</v>
      </c>
      <c r="P250" s="64"/>
      <c r="Q250" s="64"/>
      <c r="R250" s="64"/>
      <c r="S250" s="64"/>
      <c r="T250" s="64"/>
      <c r="U250" s="64"/>
      <c r="V250" s="64"/>
      <c r="W250" s="64"/>
      <c r="X250" s="64"/>
      <c r="Y250" s="64"/>
      <c r="Z250" s="64"/>
    </row>
    <row r="251" ht="12.75" customHeight="1">
      <c r="A251" s="95">
        <v>40677.5625</v>
      </c>
      <c r="B251" s="66">
        <v>3314.0</v>
      </c>
      <c r="C251" s="64" t="s">
        <v>90</v>
      </c>
      <c r="D251" s="64" t="s">
        <v>819</v>
      </c>
      <c r="E251" s="64" t="s">
        <v>5945</v>
      </c>
      <c r="F251" s="66">
        <v>70.0</v>
      </c>
      <c r="G251" s="66">
        <v>3500.0</v>
      </c>
      <c r="H251" s="64" t="s">
        <v>23</v>
      </c>
      <c r="I251" s="64" t="s">
        <v>5971</v>
      </c>
      <c r="J251" s="64"/>
      <c r="K251" s="64"/>
      <c r="L251" s="64"/>
      <c r="M251" s="64"/>
      <c r="N251" s="64" t="s">
        <v>5963</v>
      </c>
      <c r="O251" s="64" t="s">
        <v>1175</v>
      </c>
      <c r="P251" s="64"/>
      <c r="Q251" s="64"/>
      <c r="R251" s="64"/>
      <c r="S251" s="64"/>
      <c r="T251" s="64"/>
      <c r="U251" s="64"/>
      <c r="V251" s="64"/>
      <c r="W251" s="64"/>
      <c r="X251" s="64"/>
      <c r="Y251" s="64"/>
      <c r="Z251" s="64"/>
    </row>
    <row r="252" ht="12.75" customHeight="1">
      <c r="A252" s="95">
        <v>40677.84375</v>
      </c>
      <c r="B252" s="66">
        <v>3310.0</v>
      </c>
      <c r="C252" s="64" t="s">
        <v>90</v>
      </c>
      <c r="D252" s="64" t="s">
        <v>8</v>
      </c>
      <c r="E252" s="64" t="s">
        <v>1303</v>
      </c>
      <c r="F252" s="66">
        <v>80.0</v>
      </c>
      <c r="G252" s="66">
        <v>5500.0</v>
      </c>
      <c r="H252" s="64" t="s">
        <v>23</v>
      </c>
      <c r="I252" s="64" t="s">
        <v>5962</v>
      </c>
      <c r="J252" s="64"/>
      <c r="K252" s="64"/>
      <c r="L252" s="64"/>
      <c r="M252" s="64"/>
      <c r="N252" s="64" t="s">
        <v>5963</v>
      </c>
      <c r="O252" s="64" t="s">
        <v>5972</v>
      </c>
      <c r="P252" s="64"/>
      <c r="Q252" s="64"/>
      <c r="R252" s="64"/>
      <c r="S252" s="64"/>
      <c r="T252" s="64"/>
      <c r="U252" s="64"/>
      <c r="V252" s="64"/>
      <c r="W252" s="64"/>
      <c r="X252" s="64"/>
      <c r="Y252" s="64"/>
      <c r="Z252" s="64"/>
    </row>
    <row r="253" ht="12.75" customHeight="1">
      <c r="A253" s="95">
        <v>40678.416666666664</v>
      </c>
      <c r="B253" s="66">
        <v>3312.0</v>
      </c>
      <c r="C253" s="64" t="s">
        <v>90</v>
      </c>
      <c r="D253" s="64" t="s">
        <v>819</v>
      </c>
      <c r="E253" s="64" t="s">
        <v>6077</v>
      </c>
      <c r="F253" s="66">
        <v>75.0</v>
      </c>
      <c r="G253" s="66">
        <v>4750.0</v>
      </c>
      <c r="H253" s="64" t="s">
        <v>23</v>
      </c>
      <c r="I253" s="64" t="s">
        <v>5962</v>
      </c>
      <c r="J253" s="64"/>
      <c r="K253" s="64"/>
      <c r="L253" s="64"/>
      <c r="M253" s="64"/>
      <c r="N253" s="64" t="s">
        <v>5963</v>
      </c>
      <c r="O253" s="64" t="s">
        <v>6078</v>
      </c>
      <c r="P253" s="64"/>
      <c r="Q253" s="64"/>
      <c r="R253" s="64"/>
      <c r="S253" s="64"/>
      <c r="T253" s="64"/>
      <c r="U253" s="64"/>
      <c r="V253" s="64"/>
      <c r="W253" s="64"/>
      <c r="X253" s="64"/>
      <c r="Y253" s="64"/>
      <c r="Z253" s="64"/>
    </row>
    <row r="254" ht="12.75" customHeight="1">
      <c r="A254" s="95">
        <v>40678.458333333336</v>
      </c>
      <c r="B254" s="66">
        <v>3311.0</v>
      </c>
      <c r="C254" s="64" t="s">
        <v>90</v>
      </c>
      <c r="D254" s="64" t="s">
        <v>8</v>
      </c>
      <c r="E254" s="64" t="s">
        <v>976</v>
      </c>
      <c r="F254" s="66">
        <v>78.0</v>
      </c>
      <c r="G254" s="66">
        <v>5550.0</v>
      </c>
      <c r="H254" s="64" t="s">
        <v>23</v>
      </c>
      <c r="I254" s="64" t="s">
        <v>6007</v>
      </c>
      <c r="J254" s="64"/>
      <c r="K254" s="64"/>
      <c r="L254" s="64"/>
      <c r="M254" s="64"/>
      <c r="N254" s="64" t="s">
        <v>5963</v>
      </c>
      <c r="O254" s="64" t="s">
        <v>6079</v>
      </c>
      <c r="P254" s="64"/>
      <c r="Q254" s="64"/>
      <c r="R254" s="64"/>
      <c r="S254" s="64"/>
      <c r="T254" s="64"/>
      <c r="U254" s="64"/>
      <c r="V254" s="64"/>
      <c r="W254" s="64"/>
      <c r="X254" s="64"/>
      <c r="Y254" s="64"/>
      <c r="Z254" s="64"/>
    </row>
    <row r="255" ht="12.75" customHeight="1">
      <c r="A255" s="95">
        <v>40683.5</v>
      </c>
      <c r="B255" s="66">
        <v>3313.0</v>
      </c>
      <c r="C255" s="64" t="s">
        <v>90</v>
      </c>
      <c r="D255" s="64" t="s">
        <v>8</v>
      </c>
      <c r="E255" s="64" t="s">
        <v>976</v>
      </c>
      <c r="F255" s="66">
        <v>80.0</v>
      </c>
      <c r="G255" s="66">
        <v>6750.0</v>
      </c>
      <c r="H255" s="64" t="s">
        <v>23</v>
      </c>
      <c r="I255" s="64" t="s">
        <v>5962</v>
      </c>
      <c r="J255" s="64"/>
      <c r="K255" s="64"/>
      <c r="L255" s="64"/>
      <c r="M255" s="64"/>
      <c r="N255" s="64" t="s">
        <v>5973</v>
      </c>
      <c r="O255" s="64" t="s">
        <v>6080</v>
      </c>
      <c r="P255" s="64"/>
      <c r="Q255" s="64"/>
      <c r="R255" s="64"/>
      <c r="S255" s="64"/>
      <c r="T255" s="64"/>
      <c r="U255" s="64"/>
      <c r="V255" s="64"/>
      <c r="W255" s="64"/>
      <c r="X255" s="64"/>
      <c r="Y255" s="64"/>
      <c r="Z255" s="64"/>
    </row>
    <row r="256" ht="12.75" customHeight="1">
      <c r="A256" s="95">
        <v>40683.583333333336</v>
      </c>
      <c r="B256" s="66">
        <v>3309.0</v>
      </c>
      <c r="C256" s="64" t="s">
        <v>90</v>
      </c>
      <c r="D256" s="64" t="s">
        <v>8</v>
      </c>
      <c r="E256" s="64" t="s">
        <v>1303</v>
      </c>
      <c r="F256" s="66">
        <v>74.0</v>
      </c>
      <c r="G256" s="66">
        <v>4900.0</v>
      </c>
      <c r="H256" s="64" t="s">
        <v>23</v>
      </c>
      <c r="I256" s="64" t="s">
        <v>6020</v>
      </c>
      <c r="J256" s="64"/>
      <c r="K256" s="64"/>
      <c r="L256" s="64"/>
      <c r="M256" s="64"/>
      <c r="N256" s="64" t="s">
        <v>5963</v>
      </c>
      <c r="O256" s="64" t="s">
        <v>5972</v>
      </c>
      <c r="P256" s="64"/>
      <c r="Q256" s="64"/>
      <c r="R256" s="64"/>
      <c r="S256" s="64"/>
      <c r="T256" s="64"/>
      <c r="U256" s="64"/>
      <c r="V256" s="64"/>
      <c r="W256" s="64"/>
      <c r="X256" s="64"/>
      <c r="Y256" s="64"/>
      <c r="Z256" s="64"/>
    </row>
    <row r="257" ht="12.75" customHeight="1">
      <c r="A257" s="95">
        <v>40685.458333333336</v>
      </c>
      <c r="B257" s="66">
        <v>3308.0</v>
      </c>
      <c r="C257" s="64" t="s">
        <v>90</v>
      </c>
      <c r="D257" s="64" t="s">
        <v>819</v>
      </c>
      <c r="E257" s="64" t="s">
        <v>6070</v>
      </c>
      <c r="F257" s="66">
        <v>82.0</v>
      </c>
      <c r="G257" s="66">
        <v>6000.0</v>
      </c>
      <c r="H257" s="64" t="s">
        <v>23</v>
      </c>
      <c r="I257" s="64" t="s">
        <v>5962</v>
      </c>
      <c r="J257" s="64"/>
      <c r="K257" s="64"/>
      <c r="L257" s="64"/>
      <c r="M257" s="64"/>
      <c r="N257" s="64" t="s">
        <v>5963</v>
      </c>
      <c r="O257" s="64" t="s">
        <v>1175</v>
      </c>
      <c r="P257" s="64"/>
      <c r="Q257" s="64"/>
      <c r="R257" s="64"/>
      <c r="S257" s="64"/>
      <c r="T257" s="64"/>
      <c r="U257" s="64"/>
      <c r="V257" s="64"/>
      <c r="W257" s="64"/>
      <c r="X257" s="64"/>
      <c r="Y257" s="64"/>
      <c r="Z257" s="64"/>
    </row>
    <row r="258" ht="12.75" customHeight="1">
      <c r="A258" s="95">
        <v>40687.4375</v>
      </c>
      <c r="B258" s="66">
        <v>3307.0</v>
      </c>
      <c r="C258" s="64" t="s">
        <v>90</v>
      </c>
      <c r="D258" s="64" t="s">
        <v>8</v>
      </c>
      <c r="E258" s="64" t="s">
        <v>976</v>
      </c>
      <c r="F258" s="66">
        <v>76.0</v>
      </c>
      <c r="G258" s="66">
        <v>5050.0</v>
      </c>
      <c r="H258" s="64" t="s">
        <v>23</v>
      </c>
      <c r="I258" s="64" t="s">
        <v>5962</v>
      </c>
      <c r="J258" s="64"/>
      <c r="K258" s="64"/>
      <c r="L258" s="64"/>
      <c r="M258" s="64"/>
      <c r="N258" s="64" t="s">
        <v>5963</v>
      </c>
      <c r="O258" s="64" t="s">
        <v>5967</v>
      </c>
      <c r="P258" s="64"/>
      <c r="Q258" s="64"/>
      <c r="R258" s="64"/>
      <c r="S258" s="64"/>
      <c r="T258" s="64"/>
      <c r="U258" s="64"/>
      <c r="V258" s="64"/>
      <c r="W258" s="64"/>
      <c r="X258" s="64"/>
      <c r="Y258" s="64"/>
      <c r="Z258" s="64"/>
    </row>
    <row r="259" ht="12.75" customHeight="1">
      <c r="A259" s="95">
        <v>40687.541666666664</v>
      </c>
      <c r="B259" s="66">
        <v>3306.0</v>
      </c>
      <c r="C259" s="64" t="s">
        <v>90</v>
      </c>
      <c r="D259" s="64" t="s">
        <v>8</v>
      </c>
      <c r="E259" s="64" t="s">
        <v>976</v>
      </c>
      <c r="F259" s="66">
        <v>77.0</v>
      </c>
      <c r="G259" s="66">
        <v>5000.0</v>
      </c>
      <c r="H259" s="64" t="s">
        <v>23</v>
      </c>
      <c r="I259" s="64" t="s">
        <v>6020</v>
      </c>
      <c r="J259" s="64"/>
      <c r="K259" s="64"/>
      <c r="L259" s="64"/>
      <c r="M259" s="64"/>
      <c r="N259" s="64" t="s">
        <v>5963</v>
      </c>
      <c r="O259" s="64" t="s">
        <v>5967</v>
      </c>
      <c r="P259" s="64"/>
      <c r="Q259" s="64"/>
      <c r="R259" s="64"/>
      <c r="S259" s="64"/>
      <c r="T259" s="64"/>
      <c r="U259" s="64"/>
      <c r="V259" s="64"/>
      <c r="W259" s="64"/>
      <c r="X259" s="64"/>
      <c r="Y259" s="64"/>
      <c r="Z259" s="64"/>
    </row>
    <row r="260" ht="12.75" customHeight="1">
      <c r="A260" s="95">
        <v>40688.59375</v>
      </c>
      <c r="B260" s="66">
        <v>3305.0</v>
      </c>
      <c r="C260" s="64" t="s">
        <v>90</v>
      </c>
      <c r="D260" s="64" t="s">
        <v>8</v>
      </c>
      <c r="E260" s="64" t="s">
        <v>976</v>
      </c>
      <c r="F260" s="66">
        <v>76.0</v>
      </c>
      <c r="G260" s="66">
        <v>4850.0</v>
      </c>
      <c r="H260" s="64" t="s">
        <v>23</v>
      </c>
      <c r="I260" s="64" t="s">
        <v>5962</v>
      </c>
      <c r="J260" s="64"/>
      <c r="K260" s="64"/>
      <c r="L260" s="64"/>
      <c r="M260" s="64"/>
      <c r="N260" s="64" t="s">
        <v>5963</v>
      </c>
      <c r="O260" s="64" t="s">
        <v>6038</v>
      </c>
      <c r="P260" s="64"/>
      <c r="Q260" s="64"/>
      <c r="R260" s="64"/>
      <c r="S260" s="64"/>
      <c r="T260" s="64"/>
      <c r="U260" s="64"/>
      <c r="V260" s="64"/>
      <c r="W260" s="64"/>
      <c r="X260" s="64"/>
      <c r="Y260" s="64"/>
      <c r="Z260" s="64"/>
    </row>
    <row r="261" ht="12.75" customHeight="1">
      <c r="A261" s="95">
        <v>40690.8125</v>
      </c>
      <c r="B261" s="66">
        <v>3304.0</v>
      </c>
      <c r="C261" s="64" t="s">
        <v>90</v>
      </c>
      <c r="D261" s="64" t="s">
        <v>8</v>
      </c>
      <c r="E261" s="64" t="s">
        <v>1303</v>
      </c>
      <c r="F261" s="66">
        <v>76.0</v>
      </c>
      <c r="G261" s="66">
        <v>5000.0</v>
      </c>
      <c r="H261" s="64" t="s">
        <v>23</v>
      </c>
      <c r="I261" s="64" t="s">
        <v>5962</v>
      </c>
      <c r="J261" s="64"/>
      <c r="K261" s="64"/>
      <c r="L261" s="64"/>
      <c r="M261" s="64"/>
      <c r="N261" s="64" t="s">
        <v>5963</v>
      </c>
      <c r="O261" s="64" t="s">
        <v>6059</v>
      </c>
      <c r="P261" s="64"/>
      <c r="Q261" s="64"/>
      <c r="R261" s="64"/>
      <c r="S261" s="64"/>
      <c r="T261" s="64"/>
      <c r="U261" s="64"/>
      <c r="V261" s="64"/>
      <c r="W261" s="64"/>
      <c r="X261" s="64"/>
      <c r="Y261" s="64"/>
      <c r="Z261" s="64"/>
    </row>
    <row r="262" ht="12.75" customHeight="1">
      <c r="A262" s="95">
        <v>40691.53125</v>
      </c>
      <c r="B262" s="66">
        <v>3303.0</v>
      </c>
      <c r="C262" s="64" t="s">
        <v>90</v>
      </c>
      <c r="D262" s="64" t="s">
        <v>8</v>
      </c>
      <c r="E262" s="64" t="s">
        <v>1303</v>
      </c>
      <c r="F262" s="66">
        <v>76.0</v>
      </c>
      <c r="G262" s="66">
        <v>5000.0</v>
      </c>
      <c r="H262" s="64" t="s">
        <v>23</v>
      </c>
      <c r="I262" s="64" t="s">
        <v>5962</v>
      </c>
      <c r="J262" s="64"/>
      <c r="K262" s="64"/>
      <c r="L262" s="64"/>
      <c r="M262" s="64"/>
      <c r="N262" s="64" t="s">
        <v>5963</v>
      </c>
      <c r="O262" s="64" t="s">
        <v>5946</v>
      </c>
      <c r="P262" s="64"/>
      <c r="Q262" s="64"/>
      <c r="R262" s="64"/>
      <c r="S262" s="64"/>
      <c r="T262" s="64"/>
      <c r="U262" s="64"/>
      <c r="V262" s="64"/>
      <c r="W262" s="64"/>
      <c r="X262" s="64"/>
      <c r="Y262" s="64"/>
      <c r="Z262" s="64"/>
    </row>
    <row r="263" ht="12.75" customHeight="1">
      <c r="A263" s="95">
        <v>40695.5</v>
      </c>
      <c r="B263" s="66">
        <v>3339.0</v>
      </c>
      <c r="C263" s="64" t="s">
        <v>90</v>
      </c>
      <c r="D263" s="64" t="s">
        <v>8</v>
      </c>
      <c r="E263" s="64" t="s">
        <v>1419</v>
      </c>
      <c r="F263" s="66">
        <v>80.0</v>
      </c>
      <c r="G263" s="66">
        <v>5800.0</v>
      </c>
      <c r="H263" s="64" t="s">
        <v>23</v>
      </c>
      <c r="I263" s="64" t="s">
        <v>5962</v>
      </c>
      <c r="J263" s="64"/>
      <c r="K263" s="64"/>
      <c r="L263" s="64"/>
      <c r="M263" s="64"/>
      <c r="N263" s="64" t="s">
        <v>5963</v>
      </c>
      <c r="O263" s="64" t="s">
        <v>6081</v>
      </c>
      <c r="P263" s="64"/>
      <c r="Q263" s="64"/>
      <c r="R263" s="64"/>
      <c r="S263" s="64"/>
      <c r="T263" s="64"/>
      <c r="U263" s="64"/>
      <c r="V263" s="64"/>
      <c r="W263" s="64"/>
      <c r="X263" s="64"/>
      <c r="Y263" s="64"/>
      <c r="Z263" s="64"/>
    </row>
    <row r="264" ht="12.75" customHeight="1">
      <c r="A264" s="95">
        <v>40695.541666666664</v>
      </c>
      <c r="B264" s="66">
        <v>3320.0</v>
      </c>
      <c r="C264" s="64" t="s">
        <v>90</v>
      </c>
      <c r="D264" s="64" t="s">
        <v>819</v>
      </c>
      <c r="E264" s="64" t="s">
        <v>6082</v>
      </c>
      <c r="F264" s="66">
        <v>79.0</v>
      </c>
      <c r="G264" s="66">
        <v>4600.0</v>
      </c>
      <c r="H264" s="64" t="s">
        <v>23</v>
      </c>
      <c r="I264" s="64" t="s">
        <v>5962</v>
      </c>
      <c r="J264" s="64"/>
      <c r="K264" s="64"/>
      <c r="L264" s="64"/>
      <c r="M264" s="64"/>
      <c r="N264" s="64" t="s">
        <v>5963</v>
      </c>
      <c r="O264" s="64" t="s">
        <v>6083</v>
      </c>
      <c r="P264" s="64"/>
      <c r="Q264" s="64"/>
      <c r="R264" s="64"/>
      <c r="S264" s="64"/>
      <c r="T264" s="64"/>
      <c r="U264" s="64"/>
      <c r="V264" s="64"/>
      <c r="W264" s="64"/>
      <c r="X264" s="64"/>
      <c r="Y264" s="64"/>
      <c r="Z264" s="64"/>
    </row>
    <row r="265" ht="12.75" customHeight="1">
      <c r="A265" s="95">
        <v>40695.791666666664</v>
      </c>
      <c r="B265" s="66">
        <v>3321.0</v>
      </c>
      <c r="C265" s="64" t="s">
        <v>90</v>
      </c>
      <c r="D265" s="64" t="s">
        <v>819</v>
      </c>
      <c r="E265" s="64" t="s">
        <v>1400</v>
      </c>
      <c r="F265" s="66">
        <v>77.0</v>
      </c>
      <c r="G265" s="66">
        <v>5200.0</v>
      </c>
      <c r="H265" s="64" t="s">
        <v>23</v>
      </c>
      <c r="I265" s="64" t="s">
        <v>5962</v>
      </c>
      <c r="J265" s="64"/>
      <c r="K265" s="64"/>
      <c r="L265" s="64"/>
      <c r="M265" s="64"/>
      <c r="N265" s="64" t="s">
        <v>5963</v>
      </c>
      <c r="O265" s="64" t="s">
        <v>1175</v>
      </c>
      <c r="P265" s="64"/>
      <c r="Q265" s="64"/>
      <c r="R265" s="64"/>
      <c r="S265" s="64"/>
      <c r="T265" s="64"/>
      <c r="U265" s="64"/>
      <c r="V265" s="64"/>
      <c r="W265" s="64"/>
      <c r="X265" s="64"/>
      <c r="Y265" s="64"/>
      <c r="Z265" s="64"/>
    </row>
    <row r="266" ht="12.75" customHeight="1">
      <c r="A266" s="95">
        <v>40697.375</v>
      </c>
      <c r="B266" s="66">
        <v>3329.0</v>
      </c>
      <c r="C266" s="64" t="s">
        <v>90</v>
      </c>
      <c r="D266" s="64" t="s">
        <v>8</v>
      </c>
      <c r="E266" s="64" t="s">
        <v>976</v>
      </c>
      <c r="F266" s="66">
        <v>77.0</v>
      </c>
      <c r="G266" s="66">
        <v>4200.0</v>
      </c>
      <c r="H266" s="64" t="s">
        <v>23</v>
      </c>
      <c r="I266" s="64" t="s">
        <v>5962</v>
      </c>
      <c r="J266" s="64"/>
      <c r="K266" s="64"/>
      <c r="L266" s="64"/>
      <c r="M266" s="64"/>
      <c r="N266" s="64" t="s">
        <v>5963</v>
      </c>
      <c r="O266" s="64" t="s">
        <v>5967</v>
      </c>
      <c r="P266" s="64"/>
      <c r="Q266" s="64"/>
      <c r="R266" s="64"/>
      <c r="S266" s="64"/>
      <c r="T266" s="64"/>
      <c r="U266" s="64"/>
      <c r="V266" s="64"/>
      <c r="W266" s="64"/>
      <c r="X266" s="64"/>
      <c r="Y266" s="64"/>
      <c r="Z266" s="64"/>
    </row>
    <row r="267" ht="12.75" customHeight="1">
      <c r="A267" s="95">
        <v>40697.4375</v>
      </c>
      <c r="B267" s="66">
        <v>3322.0</v>
      </c>
      <c r="C267" s="64" t="s">
        <v>90</v>
      </c>
      <c r="D267" s="64" t="s">
        <v>8</v>
      </c>
      <c r="E267" s="64" t="s">
        <v>1421</v>
      </c>
      <c r="F267" s="66">
        <v>78.0</v>
      </c>
      <c r="G267" s="66">
        <v>4800.0</v>
      </c>
      <c r="H267" s="64" t="s">
        <v>23</v>
      </c>
      <c r="I267" s="64" t="s">
        <v>5962</v>
      </c>
      <c r="J267" s="64"/>
      <c r="K267" s="64"/>
      <c r="L267" s="64"/>
      <c r="M267" s="64"/>
      <c r="N267" s="64" t="s">
        <v>5963</v>
      </c>
      <c r="O267" s="64" t="s">
        <v>1175</v>
      </c>
      <c r="P267" s="64"/>
      <c r="Q267" s="64"/>
      <c r="R267" s="64"/>
      <c r="S267" s="64"/>
      <c r="T267" s="64"/>
      <c r="U267" s="64"/>
      <c r="V267" s="64"/>
      <c r="W267" s="64"/>
      <c r="X267" s="64"/>
      <c r="Y267" s="64"/>
      <c r="Z267" s="64"/>
    </row>
    <row r="268" ht="12.75" customHeight="1">
      <c r="A268" s="95">
        <v>40697.458333333336</v>
      </c>
      <c r="B268" s="66">
        <v>3330.0</v>
      </c>
      <c r="C268" s="64" t="s">
        <v>90</v>
      </c>
      <c r="D268" s="64" t="s">
        <v>8</v>
      </c>
      <c r="E268" s="64" t="s">
        <v>1399</v>
      </c>
      <c r="F268" s="66"/>
      <c r="G268" s="66">
        <v>2700.0</v>
      </c>
      <c r="H268" s="64" t="s">
        <v>23</v>
      </c>
      <c r="I268" s="64" t="s">
        <v>5962</v>
      </c>
      <c r="J268" s="64"/>
      <c r="K268" s="64"/>
      <c r="L268" s="64"/>
      <c r="M268" s="64"/>
      <c r="N268" s="64" t="s">
        <v>5963</v>
      </c>
      <c r="O268" s="64" t="s">
        <v>5972</v>
      </c>
      <c r="P268" s="64"/>
      <c r="Q268" s="64"/>
      <c r="R268" s="64"/>
      <c r="S268" s="64"/>
      <c r="T268" s="64"/>
      <c r="U268" s="64"/>
      <c r="V268" s="64"/>
      <c r="W268" s="64"/>
      <c r="X268" s="64"/>
      <c r="Y268" s="64"/>
      <c r="Z268" s="64"/>
    </row>
    <row r="269" ht="12.75" customHeight="1">
      <c r="A269" s="95">
        <v>40697.541666666664</v>
      </c>
      <c r="B269" s="66">
        <v>3332.0</v>
      </c>
      <c r="C269" s="64" t="s">
        <v>90</v>
      </c>
      <c r="D269" s="64" t="s">
        <v>8</v>
      </c>
      <c r="E269" s="64" t="s">
        <v>1032</v>
      </c>
      <c r="F269" s="66">
        <v>74.0</v>
      </c>
      <c r="G269" s="66">
        <v>4200.0</v>
      </c>
      <c r="H269" s="64" t="s">
        <v>23</v>
      </c>
      <c r="I269" s="64" t="s">
        <v>5962</v>
      </c>
      <c r="J269" s="64"/>
      <c r="K269" s="64"/>
      <c r="L269" s="64"/>
      <c r="M269" s="64"/>
      <c r="N269" s="64" t="s">
        <v>6054</v>
      </c>
      <c r="O269" s="64" t="s">
        <v>6084</v>
      </c>
      <c r="P269" s="64"/>
      <c r="Q269" s="64"/>
      <c r="R269" s="64"/>
      <c r="S269" s="64"/>
      <c r="T269" s="64"/>
      <c r="U269" s="64"/>
      <c r="V269" s="64"/>
      <c r="W269" s="64"/>
      <c r="X269" s="64"/>
      <c r="Y269" s="64"/>
      <c r="Z269" s="64"/>
    </row>
    <row r="270" ht="12.75" customHeight="1">
      <c r="A270" s="95">
        <v>40697.645833333336</v>
      </c>
      <c r="B270" s="66">
        <v>3334.0</v>
      </c>
      <c r="C270" s="64" t="s">
        <v>90</v>
      </c>
      <c r="D270" s="64" t="s">
        <v>819</v>
      </c>
      <c r="E270" s="64" t="s">
        <v>6085</v>
      </c>
      <c r="F270" s="66">
        <v>76.0</v>
      </c>
      <c r="G270" s="66">
        <v>4650.0</v>
      </c>
      <c r="H270" s="64" t="s">
        <v>23</v>
      </c>
      <c r="I270" s="64" t="s">
        <v>5962</v>
      </c>
      <c r="J270" s="64"/>
      <c r="K270" s="64"/>
      <c r="L270" s="64"/>
      <c r="M270" s="64"/>
      <c r="N270" s="64" t="s">
        <v>5963</v>
      </c>
      <c r="O270" s="64" t="s">
        <v>6086</v>
      </c>
      <c r="P270" s="64"/>
      <c r="Q270" s="64"/>
      <c r="R270" s="64"/>
      <c r="S270" s="64"/>
      <c r="T270" s="64"/>
      <c r="U270" s="64"/>
      <c r="V270" s="64"/>
      <c r="W270" s="64"/>
      <c r="X270" s="64"/>
      <c r="Y270" s="64"/>
      <c r="Z270" s="64"/>
    </row>
    <row r="271" ht="12.75" customHeight="1">
      <c r="A271" s="95">
        <v>40697.791666666664</v>
      </c>
      <c r="B271" s="66">
        <v>3333.0</v>
      </c>
      <c r="C271" s="64" t="s">
        <v>90</v>
      </c>
      <c r="D271" s="64" t="s">
        <v>8</v>
      </c>
      <c r="E271" s="64" t="s">
        <v>1303</v>
      </c>
      <c r="F271" s="66">
        <v>78.0</v>
      </c>
      <c r="G271" s="66">
        <v>5650.0</v>
      </c>
      <c r="H271" s="64" t="s">
        <v>23</v>
      </c>
      <c r="I271" s="64" t="s">
        <v>5962</v>
      </c>
      <c r="J271" s="64"/>
      <c r="K271" s="64"/>
      <c r="L271" s="64"/>
      <c r="M271" s="64"/>
      <c r="N271" s="64" t="s">
        <v>5963</v>
      </c>
      <c r="O271" s="64" t="s">
        <v>6087</v>
      </c>
      <c r="P271" s="64"/>
      <c r="Q271" s="64"/>
      <c r="R271" s="64"/>
      <c r="S271" s="64"/>
      <c r="T271" s="64"/>
      <c r="U271" s="64"/>
      <c r="V271" s="64"/>
      <c r="W271" s="64"/>
      <c r="X271" s="64"/>
      <c r="Y271" s="64"/>
      <c r="Z271" s="64"/>
    </row>
    <row r="272" ht="12.75" customHeight="1">
      <c r="A272" s="95">
        <v>40698.416666666664</v>
      </c>
      <c r="B272" s="66">
        <v>3323.0</v>
      </c>
      <c r="C272" s="64" t="s">
        <v>90</v>
      </c>
      <c r="D272" s="64" t="s">
        <v>8</v>
      </c>
      <c r="E272" s="64" t="s">
        <v>976</v>
      </c>
      <c r="F272" s="66">
        <v>79.0</v>
      </c>
      <c r="G272" s="66">
        <v>5800.0</v>
      </c>
      <c r="H272" s="64" t="s">
        <v>23</v>
      </c>
      <c r="I272" s="64" t="s">
        <v>5962</v>
      </c>
      <c r="J272" s="64"/>
      <c r="K272" s="64"/>
      <c r="L272" s="64"/>
      <c r="M272" s="64"/>
      <c r="N272" s="64" t="s">
        <v>5963</v>
      </c>
      <c r="O272" s="64" t="s">
        <v>5972</v>
      </c>
      <c r="P272" s="64"/>
      <c r="Q272" s="64"/>
      <c r="R272" s="64"/>
      <c r="S272" s="64"/>
      <c r="T272" s="64"/>
      <c r="U272" s="64"/>
      <c r="V272" s="64"/>
      <c r="W272" s="64"/>
      <c r="X272" s="64"/>
      <c r="Y272" s="64"/>
      <c r="Z272" s="64"/>
    </row>
    <row r="273" ht="12.75" customHeight="1">
      <c r="A273" s="95">
        <v>40699.677083333336</v>
      </c>
      <c r="B273" s="66">
        <v>3324.0</v>
      </c>
      <c r="C273" s="64" t="s">
        <v>90</v>
      </c>
      <c r="D273" s="64" t="s">
        <v>819</v>
      </c>
      <c r="E273" s="64" t="s">
        <v>1400</v>
      </c>
      <c r="F273" s="66">
        <v>77.0</v>
      </c>
      <c r="G273" s="66">
        <v>4900.0</v>
      </c>
      <c r="H273" s="64" t="s">
        <v>23</v>
      </c>
      <c r="I273" s="64" t="s">
        <v>5962</v>
      </c>
      <c r="J273" s="64"/>
      <c r="K273" s="64"/>
      <c r="L273" s="64"/>
      <c r="M273" s="64"/>
      <c r="N273" s="64" t="s">
        <v>5963</v>
      </c>
      <c r="O273" s="64" t="s">
        <v>1421</v>
      </c>
      <c r="P273" s="64"/>
      <c r="Q273" s="64"/>
      <c r="R273" s="64"/>
      <c r="S273" s="64"/>
      <c r="T273" s="64"/>
      <c r="U273" s="64"/>
      <c r="V273" s="64"/>
      <c r="W273" s="64"/>
      <c r="X273" s="64"/>
      <c r="Y273" s="64"/>
      <c r="Z273" s="64"/>
    </row>
    <row r="274" ht="12.75" customHeight="1">
      <c r="A274" s="95">
        <v>40701.833333333336</v>
      </c>
      <c r="B274" s="66">
        <v>3338.0</v>
      </c>
      <c r="C274" s="64" t="s">
        <v>90</v>
      </c>
      <c r="D274" s="64" t="s">
        <v>8</v>
      </c>
      <c r="E274" s="64" t="s">
        <v>1303</v>
      </c>
      <c r="F274" s="66">
        <v>74.0</v>
      </c>
      <c r="G274" s="66">
        <v>8800.0</v>
      </c>
      <c r="H274" s="64" t="s">
        <v>23</v>
      </c>
      <c r="I274" s="64" t="s">
        <v>5962</v>
      </c>
      <c r="J274" s="64"/>
      <c r="K274" s="64"/>
      <c r="L274" s="64"/>
      <c r="M274" s="64"/>
      <c r="N274" s="64" t="s">
        <v>5963</v>
      </c>
      <c r="O274" s="64" t="s">
        <v>5972</v>
      </c>
      <c r="P274" s="64"/>
      <c r="Q274" s="64"/>
      <c r="R274" s="64"/>
      <c r="S274" s="64"/>
      <c r="T274" s="64"/>
      <c r="U274" s="64"/>
      <c r="V274" s="64"/>
      <c r="W274" s="64"/>
      <c r="X274" s="64"/>
      <c r="Y274" s="64"/>
      <c r="Z274" s="64"/>
    </row>
    <row r="275" ht="12.75" customHeight="1">
      <c r="A275" s="95">
        <v>40702.625</v>
      </c>
      <c r="B275" s="66">
        <v>3337.0</v>
      </c>
      <c r="C275" s="64" t="s">
        <v>90</v>
      </c>
      <c r="D275" s="64" t="s">
        <v>819</v>
      </c>
      <c r="E275" s="64" t="s">
        <v>6088</v>
      </c>
      <c r="F275" s="66">
        <v>78.0</v>
      </c>
      <c r="G275" s="66">
        <v>4800.0</v>
      </c>
      <c r="H275" s="64" t="s">
        <v>23</v>
      </c>
      <c r="I275" s="64" t="s">
        <v>5962</v>
      </c>
      <c r="J275" s="64"/>
      <c r="K275" s="64"/>
      <c r="L275" s="64"/>
      <c r="M275" s="64"/>
      <c r="N275" s="64" t="s">
        <v>5963</v>
      </c>
      <c r="O275" s="64" t="s">
        <v>6074</v>
      </c>
      <c r="P275" s="64"/>
      <c r="Q275" s="64"/>
      <c r="R275" s="64"/>
      <c r="S275" s="64"/>
      <c r="T275" s="64"/>
      <c r="U275" s="64"/>
      <c r="V275" s="64"/>
      <c r="W275" s="64"/>
      <c r="X275" s="64"/>
      <c r="Y275" s="64"/>
      <c r="Z275" s="64"/>
    </row>
    <row r="276" ht="12.75" customHeight="1">
      <c r="A276" s="95">
        <v>40702.791666666664</v>
      </c>
      <c r="B276" s="66">
        <v>3328.0</v>
      </c>
      <c r="C276" s="64" t="s">
        <v>90</v>
      </c>
      <c r="D276" s="64" t="s">
        <v>819</v>
      </c>
      <c r="E276" s="64" t="s">
        <v>6089</v>
      </c>
      <c r="F276" s="66">
        <v>66.0</v>
      </c>
      <c r="G276" s="66">
        <v>2800.0</v>
      </c>
      <c r="H276" s="64" t="s">
        <v>23</v>
      </c>
      <c r="I276" s="64" t="s">
        <v>5962</v>
      </c>
      <c r="J276" s="64"/>
      <c r="K276" s="64"/>
      <c r="L276" s="64"/>
      <c r="M276" s="64"/>
      <c r="N276" s="64" t="s">
        <v>5963</v>
      </c>
      <c r="O276" s="64" t="s">
        <v>1421</v>
      </c>
      <c r="P276" s="64"/>
      <c r="Q276" s="64"/>
      <c r="R276" s="64"/>
      <c r="S276" s="64"/>
      <c r="T276" s="64"/>
      <c r="U276" s="64"/>
      <c r="V276" s="64"/>
      <c r="W276" s="64"/>
      <c r="X276" s="64"/>
      <c r="Y276" s="64"/>
      <c r="Z276" s="64"/>
    </row>
    <row r="277" ht="12.75" customHeight="1">
      <c r="A277" s="95">
        <v>40704.458333333336</v>
      </c>
      <c r="B277" s="66">
        <v>3336.0</v>
      </c>
      <c r="C277" s="64" t="s">
        <v>90</v>
      </c>
      <c r="D277" s="64" t="s">
        <v>819</v>
      </c>
      <c r="E277" s="64" t="s">
        <v>6090</v>
      </c>
      <c r="F277" s="66">
        <v>75.0</v>
      </c>
      <c r="G277" s="66">
        <v>4100.0</v>
      </c>
      <c r="H277" s="64" t="s">
        <v>23</v>
      </c>
      <c r="I277" s="64" t="s">
        <v>5962</v>
      </c>
      <c r="J277" s="64"/>
      <c r="K277" s="64"/>
      <c r="L277" s="64"/>
      <c r="M277" s="64"/>
      <c r="N277" s="64" t="s">
        <v>5963</v>
      </c>
      <c r="O277" s="64" t="s">
        <v>1175</v>
      </c>
      <c r="P277" s="64"/>
      <c r="Q277" s="64"/>
      <c r="R277" s="64"/>
      <c r="S277" s="64"/>
      <c r="T277" s="64"/>
      <c r="U277" s="64"/>
      <c r="V277" s="64"/>
      <c r="W277" s="64"/>
      <c r="X277" s="64"/>
      <c r="Y277" s="64"/>
      <c r="Z277" s="64"/>
    </row>
    <row r="278" ht="12.75" customHeight="1">
      <c r="A278" s="95">
        <v>40704.479166666664</v>
      </c>
      <c r="B278" s="66">
        <v>3335.0</v>
      </c>
      <c r="C278" s="64" t="s">
        <v>90</v>
      </c>
      <c r="D278" s="64" t="s">
        <v>819</v>
      </c>
      <c r="E278" s="64" t="s">
        <v>6091</v>
      </c>
      <c r="F278" s="66">
        <v>75.0</v>
      </c>
      <c r="G278" s="66">
        <v>4600.0</v>
      </c>
      <c r="H278" s="64" t="s">
        <v>23</v>
      </c>
      <c r="I278" s="64" t="s">
        <v>5962</v>
      </c>
      <c r="J278" s="64"/>
      <c r="K278" s="64"/>
      <c r="L278" s="64"/>
      <c r="M278" s="64"/>
      <c r="N278" s="64" t="s">
        <v>5963</v>
      </c>
      <c r="O278" s="64" t="s">
        <v>6092</v>
      </c>
      <c r="P278" s="64"/>
      <c r="Q278" s="64"/>
      <c r="R278" s="64"/>
      <c r="S278" s="64"/>
      <c r="T278" s="64"/>
      <c r="U278" s="64"/>
      <c r="V278" s="64"/>
      <c r="W278" s="64"/>
      <c r="X278" s="64"/>
      <c r="Y278" s="64"/>
      <c r="Z278" s="64"/>
    </row>
    <row r="279" ht="12.75" customHeight="1">
      <c r="A279" s="95">
        <v>40704.541666666664</v>
      </c>
      <c r="B279" s="66">
        <v>3327.0</v>
      </c>
      <c r="C279" s="64" t="s">
        <v>90</v>
      </c>
      <c r="D279" s="64" t="s">
        <v>819</v>
      </c>
      <c r="E279" s="64" t="s">
        <v>6091</v>
      </c>
      <c r="F279" s="66">
        <v>80.0</v>
      </c>
      <c r="G279" s="66">
        <v>4600.0</v>
      </c>
      <c r="H279" s="64" t="s">
        <v>23</v>
      </c>
      <c r="I279" s="64" t="s">
        <v>5962</v>
      </c>
      <c r="J279" s="64"/>
      <c r="K279" s="64"/>
      <c r="L279" s="64"/>
      <c r="M279" s="64"/>
      <c r="N279" s="64" t="s">
        <v>5963</v>
      </c>
      <c r="O279" s="64" t="s">
        <v>1175</v>
      </c>
      <c r="P279" s="64"/>
      <c r="Q279" s="64"/>
      <c r="R279" s="64"/>
      <c r="S279" s="64"/>
      <c r="T279" s="64"/>
      <c r="U279" s="64"/>
      <c r="V279" s="64"/>
      <c r="W279" s="64"/>
      <c r="X279" s="64"/>
      <c r="Y279" s="64"/>
      <c r="Z279" s="64"/>
    </row>
    <row r="280" ht="12.75" customHeight="1">
      <c r="A280" s="95">
        <v>40704.666666666664</v>
      </c>
      <c r="B280" s="66">
        <v>3361.0</v>
      </c>
      <c r="C280" s="64" t="s">
        <v>90</v>
      </c>
      <c r="D280" s="64" t="s">
        <v>8</v>
      </c>
      <c r="E280" s="64" t="s">
        <v>1032</v>
      </c>
      <c r="F280" s="66">
        <v>70.0</v>
      </c>
      <c r="G280" s="66">
        <v>5150.0</v>
      </c>
      <c r="H280" s="64" t="s">
        <v>23</v>
      </c>
      <c r="I280" s="64" t="s">
        <v>5962</v>
      </c>
      <c r="J280" s="64"/>
      <c r="K280" s="64"/>
      <c r="L280" s="64"/>
      <c r="M280" s="64"/>
      <c r="N280" s="64" t="s">
        <v>5963</v>
      </c>
      <c r="O280" s="64" t="s">
        <v>6093</v>
      </c>
      <c r="P280" s="64"/>
      <c r="Q280" s="64"/>
      <c r="R280" s="64"/>
      <c r="S280" s="64"/>
      <c r="T280" s="64"/>
      <c r="U280" s="64"/>
      <c r="V280" s="64"/>
      <c r="W280" s="64"/>
      <c r="X280" s="64"/>
      <c r="Y280" s="64"/>
      <c r="Z280" s="64"/>
    </row>
    <row r="281" ht="12.75" customHeight="1">
      <c r="A281" s="95">
        <v>40704.708333333336</v>
      </c>
      <c r="B281" s="66">
        <v>3326.0</v>
      </c>
      <c r="C281" s="64" t="s">
        <v>90</v>
      </c>
      <c r="D281" s="64" t="s">
        <v>8</v>
      </c>
      <c r="E281" s="64" t="s">
        <v>976</v>
      </c>
      <c r="F281" s="66">
        <v>76.0</v>
      </c>
      <c r="G281" s="66">
        <v>5200.0</v>
      </c>
      <c r="H281" s="64" t="s">
        <v>23</v>
      </c>
      <c r="I281" s="64" t="s">
        <v>5962</v>
      </c>
      <c r="J281" s="64"/>
      <c r="K281" s="64"/>
      <c r="L281" s="64"/>
      <c r="M281" s="64"/>
      <c r="N281" s="64" t="s">
        <v>5963</v>
      </c>
      <c r="O281" s="64" t="s">
        <v>6074</v>
      </c>
      <c r="P281" s="64"/>
      <c r="Q281" s="64"/>
      <c r="R281" s="64"/>
      <c r="S281" s="64"/>
      <c r="T281" s="64"/>
      <c r="U281" s="64"/>
      <c r="V281" s="64"/>
      <c r="W281" s="64"/>
      <c r="X281" s="64"/>
      <c r="Y281" s="64"/>
      <c r="Z281" s="64"/>
    </row>
    <row r="282" ht="12.75" customHeight="1">
      <c r="A282" s="95">
        <v>40704.791666666664</v>
      </c>
      <c r="B282" s="66">
        <v>3325.0</v>
      </c>
      <c r="C282" s="64" t="s">
        <v>90</v>
      </c>
      <c r="D282" s="64" t="s">
        <v>8</v>
      </c>
      <c r="E282" s="64" t="s">
        <v>1303</v>
      </c>
      <c r="F282" s="66">
        <v>72.0</v>
      </c>
      <c r="G282" s="66">
        <v>3900.0</v>
      </c>
      <c r="H282" s="64" t="s">
        <v>23</v>
      </c>
      <c r="I282" s="64" t="s">
        <v>5962</v>
      </c>
      <c r="J282" s="64"/>
      <c r="K282" s="64"/>
      <c r="L282" s="64"/>
      <c r="M282" s="64"/>
      <c r="N282" s="64" t="s">
        <v>5963</v>
      </c>
      <c r="O282" s="64" t="s">
        <v>5972</v>
      </c>
      <c r="P282" s="64"/>
      <c r="Q282" s="64"/>
      <c r="R282" s="64"/>
      <c r="S282" s="64"/>
      <c r="T282" s="64"/>
      <c r="U282" s="64"/>
      <c r="V282" s="64"/>
      <c r="W282" s="64"/>
      <c r="X282" s="64"/>
      <c r="Y282" s="64"/>
      <c r="Z282" s="64"/>
    </row>
    <row r="283" ht="12.75" customHeight="1">
      <c r="A283" s="95">
        <v>40704.833333333336</v>
      </c>
      <c r="B283" s="66">
        <v>3360.0</v>
      </c>
      <c r="C283" s="64" t="s">
        <v>90</v>
      </c>
      <c r="D283" s="64" t="s">
        <v>8</v>
      </c>
      <c r="E283" s="64" t="s">
        <v>1032</v>
      </c>
      <c r="F283" s="66">
        <v>80.0</v>
      </c>
      <c r="G283" s="66">
        <v>3800.0</v>
      </c>
      <c r="H283" s="64" t="s">
        <v>23</v>
      </c>
      <c r="I283" s="64" t="s">
        <v>5962</v>
      </c>
      <c r="J283" s="64"/>
      <c r="K283" s="64"/>
      <c r="L283" s="64"/>
      <c r="M283" s="64"/>
      <c r="N283" s="64" t="s">
        <v>5963</v>
      </c>
      <c r="O283" s="64" t="s">
        <v>1175</v>
      </c>
      <c r="P283" s="64"/>
      <c r="Q283" s="64"/>
      <c r="R283" s="64"/>
      <c r="S283" s="64"/>
      <c r="T283" s="64"/>
      <c r="U283" s="64"/>
      <c r="V283" s="64"/>
      <c r="W283" s="64"/>
      <c r="X283" s="64"/>
      <c r="Y283" s="64"/>
      <c r="Z283" s="64"/>
    </row>
    <row r="284" ht="12.75" customHeight="1">
      <c r="A284" s="95">
        <v>40705.708333333336</v>
      </c>
      <c r="B284" s="66">
        <v>3370.0</v>
      </c>
      <c r="C284" s="64" t="s">
        <v>90</v>
      </c>
      <c r="D284" s="64" t="s">
        <v>819</v>
      </c>
      <c r="E284" s="64" t="s">
        <v>1400</v>
      </c>
      <c r="F284" s="66">
        <v>80.0</v>
      </c>
      <c r="G284" s="66">
        <v>5200.0</v>
      </c>
      <c r="H284" s="64" t="s">
        <v>23</v>
      </c>
      <c r="I284" s="64" t="s">
        <v>5962</v>
      </c>
      <c r="J284" s="64"/>
      <c r="K284" s="64"/>
      <c r="L284" s="64"/>
      <c r="M284" s="64"/>
      <c r="N284" s="64" t="s">
        <v>5963</v>
      </c>
      <c r="O284" s="64" t="s">
        <v>6081</v>
      </c>
      <c r="P284" s="64"/>
      <c r="Q284" s="64"/>
      <c r="R284" s="64"/>
      <c r="S284" s="64"/>
      <c r="T284" s="64"/>
      <c r="U284" s="64"/>
      <c r="V284" s="64"/>
      <c r="W284" s="64"/>
      <c r="X284" s="64"/>
      <c r="Y284" s="64"/>
      <c r="Z284" s="64"/>
    </row>
    <row r="285" ht="12.75" customHeight="1">
      <c r="A285" s="95">
        <v>40705.875</v>
      </c>
      <c r="B285" s="66">
        <v>3371.0</v>
      </c>
      <c r="C285" s="64" t="s">
        <v>90</v>
      </c>
      <c r="D285" s="64" t="s">
        <v>819</v>
      </c>
      <c r="E285" s="64" t="s">
        <v>1661</v>
      </c>
      <c r="F285" s="66">
        <v>81.0</v>
      </c>
      <c r="G285" s="66">
        <v>5300.0</v>
      </c>
      <c r="H285" s="64" t="s">
        <v>23</v>
      </c>
      <c r="I285" s="64" t="s">
        <v>5962</v>
      </c>
      <c r="J285" s="64"/>
      <c r="K285" s="64"/>
      <c r="L285" s="64"/>
      <c r="M285" s="64"/>
      <c r="N285" s="64" t="s">
        <v>5963</v>
      </c>
      <c r="O285" s="64" t="s">
        <v>5972</v>
      </c>
      <c r="P285" s="64"/>
      <c r="Q285" s="64"/>
      <c r="R285" s="64"/>
      <c r="S285" s="64"/>
      <c r="T285" s="64"/>
      <c r="U285" s="64"/>
      <c r="V285" s="64"/>
      <c r="W285" s="64"/>
      <c r="X285" s="64"/>
      <c r="Y285" s="64"/>
      <c r="Z285" s="64"/>
    </row>
    <row r="286" ht="12.75" customHeight="1">
      <c r="A286" s="95">
        <v>40706.541666666664</v>
      </c>
      <c r="B286" s="66">
        <v>3362.0</v>
      </c>
      <c r="C286" s="64" t="s">
        <v>90</v>
      </c>
      <c r="D286" s="64" t="s">
        <v>819</v>
      </c>
      <c r="E286" s="64" t="s">
        <v>6094</v>
      </c>
      <c r="F286" s="66">
        <v>83.0</v>
      </c>
      <c r="G286" s="66">
        <v>5700.0</v>
      </c>
      <c r="H286" s="64" t="s">
        <v>23</v>
      </c>
      <c r="I286" s="64" t="s">
        <v>5962</v>
      </c>
      <c r="J286" s="64"/>
      <c r="K286" s="64"/>
      <c r="L286" s="64"/>
      <c r="M286" s="64"/>
      <c r="N286" s="64" t="s">
        <v>5963</v>
      </c>
      <c r="O286" s="64" t="s">
        <v>6081</v>
      </c>
      <c r="P286" s="64"/>
      <c r="Q286" s="64"/>
      <c r="R286" s="64"/>
      <c r="S286" s="64"/>
      <c r="T286" s="64"/>
      <c r="U286" s="64"/>
      <c r="V286" s="64"/>
      <c r="W286" s="64"/>
      <c r="X286" s="64"/>
      <c r="Y286" s="64"/>
      <c r="Z286" s="64"/>
    </row>
    <row r="287" ht="12.75" customHeight="1">
      <c r="A287" s="95">
        <v>40706.583333333336</v>
      </c>
      <c r="B287" s="66">
        <v>3363.0</v>
      </c>
      <c r="C287" s="64" t="s">
        <v>90</v>
      </c>
      <c r="D287" s="64" t="s">
        <v>819</v>
      </c>
      <c r="E287" s="64" t="s">
        <v>1400</v>
      </c>
      <c r="F287" s="66">
        <v>80.0</v>
      </c>
      <c r="G287" s="66">
        <v>4900.0</v>
      </c>
      <c r="H287" s="64" t="s">
        <v>23</v>
      </c>
      <c r="I287" s="64" t="s">
        <v>5962</v>
      </c>
      <c r="J287" s="64"/>
      <c r="K287" s="64"/>
      <c r="L287" s="64"/>
      <c r="M287" s="64"/>
      <c r="N287" s="64" t="s">
        <v>5963</v>
      </c>
      <c r="O287" s="64" t="s">
        <v>6086</v>
      </c>
      <c r="P287" s="64"/>
      <c r="Q287" s="64"/>
      <c r="R287" s="64"/>
      <c r="S287" s="64"/>
      <c r="T287" s="64"/>
      <c r="U287" s="64"/>
      <c r="V287" s="64"/>
      <c r="W287" s="64"/>
      <c r="X287" s="64"/>
      <c r="Y287" s="64"/>
      <c r="Z287" s="64"/>
    </row>
    <row r="288" ht="12.75" customHeight="1">
      <c r="A288" s="95">
        <v>40706.625</v>
      </c>
      <c r="B288" s="66">
        <v>3364.0</v>
      </c>
      <c r="C288" s="64" t="s">
        <v>90</v>
      </c>
      <c r="D288" s="64" t="s">
        <v>8</v>
      </c>
      <c r="E288" s="64" t="s">
        <v>1032</v>
      </c>
      <c r="F288" s="66">
        <v>85.0</v>
      </c>
      <c r="G288" s="66">
        <v>6300.0</v>
      </c>
      <c r="H288" s="64" t="s">
        <v>23</v>
      </c>
      <c r="I288" s="64" t="s">
        <v>5962</v>
      </c>
      <c r="J288" s="64"/>
      <c r="K288" s="64"/>
      <c r="L288" s="64"/>
      <c r="M288" s="64"/>
      <c r="N288" s="64" t="s">
        <v>5963</v>
      </c>
      <c r="O288" s="64" t="s">
        <v>6092</v>
      </c>
      <c r="P288" s="64"/>
      <c r="Q288" s="64"/>
      <c r="R288" s="64"/>
      <c r="S288" s="64"/>
      <c r="T288" s="64"/>
      <c r="U288" s="64"/>
      <c r="V288" s="64"/>
      <c r="W288" s="64"/>
      <c r="X288" s="64"/>
      <c r="Y288" s="64"/>
      <c r="Z288" s="64"/>
    </row>
    <row r="289" ht="12.75" customHeight="1">
      <c r="A289" s="95">
        <v>40708.364583333336</v>
      </c>
      <c r="B289" s="66">
        <v>3373.0</v>
      </c>
      <c r="C289" s="64" t="s">
        <v>90</v>
      </c>
      <c r="D289" s="64" t="s">
        <v>819</v>
      </c>
      <c r="E289" s="64" t="s">
        <v>92</v>
      </c>
      <c r="F289" s="66">
        <v>73.0</v>
      </c>
      <c r="G289" s="66">
        <v>3350.0</v>
      </c>
      <c r="H289" s="64" t="s">
        <v>23</v>
      </c>
      <c r="I289" s="64" t="s">
        <v>5962</v>
      </c>
      <c r="J289" s="64"/>
      <c r="K289" s="64"/>
      <c r="L289" s="64"/>
      <c r="M289" s="64"/>
      <c r="N289" s="64" t="s">
        <v>5963</v>
      </c>
      <c r="O289" s="64" t="s">
        <v>6092</v>
      </c>
      <c r="P289" s="64"/>
      <c r="Q289" s="64"/>
      <c r="R289" s="64"/>
      <c r="S289" s="64"/>
      <c r="T289" s="64"/>
      <c r="U289" s="64"/>
      <c r="V289" s="64"/>
      <c r="W289" s="64"/>
      <c r="X289" s="64"/>
      <c r="Y289" s="64"/>
      <c r="Z289" s="64"/>
    </row>
    <row r="290" ht="12.75" customHeight="1">
      <c r="A290" s="95">
        <v>40708.416666666664</v>
      </c>
      <c r="B290" s="66">
        <v>3372.0</v>
      </c>
      <c r="C290" s="64" t="s">
        <v>90</v>
      </c>
      <c r="D290" s="64" t="s">
        <v>819</v>
      </c>
      <c r="E290" s="64" t="s">
        <v>1422</v>
      </c>
      <c r="F290" s="66">
        <v>80.0</v>
      </c>
      <c r="G290" s="66">
        <v>5700.0</v>
      </c>
      <c r="H290" s="64" t="s">
        <v>23</v>
      </c>
      <c r="I290" s="64" t="s">
        <v>5962</v>
      </c>
      <c r="J290" s="64"/>
      <c r="K290" s="64"/>
      <c r="L290" s="64"/>
      <c r="M290" s="64"/>
      <c r="N290" s="64" t="s">
        <v>5963</v>
      </c>
      <c r="O290" s="64" t="s">
        <v>6074</v>
      </c>
      <c r="P290" s="64"/>
      <c r="Q290" s="64"/>
      <c r="R290" s="64"/>
      <c r="S290" s="64"/>
      <c r="T290" s="64"/>
      <c r="U290" s="64"/>
      <c r="V290" s="64"/>
      <c r="W290" s="64"/>
      <c r="X290" s="64"/>
      <c r="Y290" s="64"/>
      <c r="Z290" s="64"/>
    </row>
    <row r="291" ht="12.75" customHeight="1">
      <c r="A291" s="95">
        <v>40708.625</v>
      </c>
      <c r="B291" s="66">
        <v>3375.0</v>
      </c>
      <c r="C291" s="64" t="s">
        <v>90</v>
      </c>
      <c r="D291" s="64" t="s">
        <v>8</v>
      </c>
      <c r="E291" s="64" t="s">
        <v>1399</v>
      </c>
      <c r="F291" s="66">
        <v>73.0</v>
      </c>
      <c r="G291" s="66">
        <v>4350.0</v>
      </c>
      <c r="H291" s="64" t="s">
        <v>23</v>
      </c>
      <c r="I291" s="64" t="s">
        <v>5962</v>
      </c>
      <c r="J291" s="64"/>
      <c r="K291" s="64"/>
      <c r="L291" s="64"/>
      <c r="M291" s="64"/>
      <c r="N291" s="64" t="s">
        <v>5963</v>
      </c>
      <c r="O291" s="64" t="s">
        <v>5967</v>
      </c>
      <c r="P291" s="64"/>
      <c r="Q291" s="64"/>
      <c r="R291" s="64"/>
      <c r="S291" s="64"/>
      <c r="T291" s="64"/>
      <c r="U291" s="64"/>
      <c r="V291" s="64"/>
      <c r="W291" s="64"/>
      <c r="X291" s="64"/>
      <c r="Y291" s="64"/>
      <c r="Z291" s="64"/>
    </row>
    <row r="292" ht="12.75" customHeight="1">
      <c r="A292" s="95">
        <v>40708.75</v>
      </c>
      <c r="B292" s="66">
        <v>3374.0</v>
      </c>
      <c r="C292" s="64" t="s">
        <v>90</v>
      </c>
      <c r="D292" s="64" t="s">
        <v>819</v>
      </c>
      <c r="E292" s="64" t="s">
        <v>6090</v>
      </c>
      <c r="F292" s="66">
        <v>81.0</v>
      </c>
      <c r="G292" s="66">
        <v>5600.0</v>
      </c>
      <c r="H292" s="64" t="s">
        <v>23</v>
      </c>
      <c r="I292" s="64" t="s">
        <v>5962</v>
      </c>
      <c r="J292" s="64"/>
      <c r="K292" s="64"/>
      <c r="L292" s="64"/>
      <c r="M292" s="64"/>
      <c r="N292" s="64" t="s">
        <v>5963</v>
      </c>
      <c r="O292" s="64" t="s">
        <v>6081</v>
      </c>
      <c r="P292" s="64"/>
      <c r="Q292" s="64"/>
      <c r="R292" s="64"/>
      <c r="S292" s="64"/>
      <c r="T292" s="64"/>
      <c r="U292" s="64"/>
      <c r="V292" s="64"/>
      <c r="W292" s="64"/>
      <c r="X292" s="64"/>
      <c r="Y292" s="64"/>
      <c r="Z292" s="64"/>
    </row>
    <row r="293" ht="12.75" customHeight="1">
      <c r="A293" s="95">
        <v>40709.416666666664</v>
      </c>
      <c r="B293" s="66">
        <v>3379.0</v>
      </c>
      <c r="C293" s="64" t="s">
        <v>90</v>
      </c>
      <c r="D293" s="64" t="s">
        <v>8</v>
      </c>
      <c r="E293" s="64" t="s">
        <v>1032</v>
      </c>
      <c r="F293" s="66">
        <v>83.0</v>
      </c>
      <c r="G293" s="66">
        <v>5400.0</v>
      </c>
      <c r="H293" s="64" t="s">
        <v>23</v>
      </c>
      <c r="I293" s="64" t="s">
        <v>5962</v>
      </c>
      <c r="J293" s="64"/>
      <c r="K293" s="64"/>
      <c r="L293" s="64"/>
      <c r="M293" s="64"/>
      <c r="N293" s="64" t="s">
        <v>5963</v>
      </c>
      <c r="O293" s="64" t="s">
        <v>6078</v>
      </c>
      <c r="P293" s="64"/>
      <c r="Q293" s="64"/>
      <c r="R293" s="64"/>
      <c r="S293" s="64"/>
      <c r="T293" s="64"/>
      <c r="U293" s="64"/>
      <c r="V293" s="64"/>
      <c r="W293" s="64"/>
      <c r="X293" s="64"/>
      <c r="Y293" s="64"/>
      <c r="Z293" s="64"/>
    </row>
    <row r="294" ht="12.75" customHeight="1">
      <c r="A294" s="95">
        <v>40709.4375</v>
      </c>
      <c r="B294" s="66">
        <v>3378.0</v>
      </c>
      <c r="C294" s="64" t="s">
        <v>90</v>
      </c>
      <c r="D294" s="64" t="s">
        <v>8</v>
      </c>
      <c r="E294" s="64" t="s">
        <v>976</v>
      </c>
      <c r="F294" s="66">
        <v>72.0</v>
      </c>
      <c r="G294" s="66">
        <v>4200.0</v>
      </c>
      <c r="H294" s="64" t="s">
        <v>23</v>
      </c>
      <c r="I294" s="64" t="s">
        <v>5962</v>
      </c>
      <c r="J294" s="64"/>
      <c r="K294" s="64"/>
      <c r="L294" s="64"/>
      <c r="M294" s="64"/>
      <c r="N294" s="64" t="s">
        <v>5963</v>
      </c>
      <c r="O294" s="64" t="s">
        <v>5972</v>
      </c>
      <c r="P294" s="64"/>
      <c r="Q294" s="64"/>
      <c r="R294" s="64"/>
      <c r="S294" s="64"/>
      <c r="T294" s="64"/>
      <c r="U294" s="64"/>
      <c r="V294" s="64"/>
      <c r="W294" s="64"/>
      <c r="X294" s="64"/>
      <c r="Y294" s="64"/>
      <c r="Z294" s="64"/>
    </row>
    <row r="295" ht="12.75" customHeight="1">
      <c r="A295" s="95">
        <v>40709.583333333336</v>
      </c>
      <c r="B295" s="66">
        <v>3377.0</v>
      </c>
      <c r="C295" s="64" t="s">
        <v>90</v>
      </c>
      <c r="D295" s="64" t="s">
        <v>819</v>
      </c>
      <c r="E295" s="64" t="s">
        <v>6095</v>
      </c>
      <c r="F295" s="66">
        <v>77.0</v>
      </c>
      <c r="G295" s="66">
        <v>4700.0</v>
      </c>
      <c r="H295" s="64" t="s">
        <v>23</v>
      </c>
      <c r="I295" s="64" t="s">
        <v>5962</v>
      </c>
      <c r="J295" s="64"/>
      <c r="K295" s="64"/>
      <c r="L295" s="64"/>
      <c r="M295" s="64"/>
      <c r="N295" s="64" t="s">
        <v>5963</v>
      </c>
      <c r="O295" s="64" t="s">
        <v>6086</v>
      </c>
      <c r="P295" s="64"/>
      <c r="Q295" s="64"/>
      <c r="R295" s="64"/>
      <c r="S295" s="64"/>
      <c r="T295" s="64"/>
      <c r="U295" s="64"/>
      <c r="V295" s="64"/>
      <c r="W295" s="64"/>
      <c r="X295" s="64"/>
      <c r="Y295" s="64"/>
      <c r="Z295" s="64"/>
    </row>
    <row r="296" ht="12.75" customHeight="1">
      <c r="A296" s="95">
        <v>40713.354166666664</v>
      </c>
      <c r="B296" s="66">
        <v>3365.0</v>
      </c>
      <c r="C296" s="64" t="s">
        <v>90</v>
      </c>
      <c r="D296" s="64" t="s">
        <v>8</v>
      </c>
      <c r="E296" s="64" t="s">
        <v>976</v>
      </c>
      <c r="F296" s="66">
        <v>62.0</v>
      </c>
      <c r="G296" s="66">
        <v>2500.0</v>
      </c>
      <c r="H296" s="64" t="s">
        <v>23</v>
      </c>
      <c r="I296" s="64" t="s">
        <v>5971</v>
      </c>
      <c r="J296" s="64"/>
      <c r="K296" s="64"/>
      <c r="L296" s="64"/>
      <c r="M296" s="64"/>
      <c r="N296" s="64" t="s">
        <v>5963</v>
      </c>
      <c r="O296" s="64" t="s">
        <v>6041</v>
      </c>
      <c r="P296" s="64"/>
      <c r="Q296" s="64"/>
      <c r="R296" s="64"/>
      <c r="S296" s="64"/>
      <c r="T296" s="64"/>
      <c r="U296" s="64"/>
      <c r="V296" s="64"/>
      <c r="W296" s="64"/>
      <c r="X296" s="64"/>
      <c r="Y296" s="64"/>
      <c r="Z296" s="64"/>
    </row>
    <row r="297" ht="12.75" customHeight="1">
      <c r="A297" s="95">
        <v>40719.708333333336</v>
      </c>
      <c r="B297" s="66">
        <v>3376.0</v>
      </c>
      <c r="C297" s="64" t="s">
        <v>90</v>
      </c>
      <c r="D297" s="64" t="s">
        <v>8</v>
      </c>
      <c r="E297" s="64" t="s">
        <v>976</v>
      </c>
      <c r="F297" s="66">
        <v>68.0</v>
      </c>
      <c r="G297" s="66">
        <v>4100.0</v>
      </c>
      <c r="H297" s="64" t="s">
        <v>23</v>
      </c>
      <c r="I297" s="64" t="s">
        <v>5971</v>
      </c>
      <c r="J297" s="64"/>
      <c r="K297" s="64"/>
      <c r="L297" s="64"/>
      <c r="M297" s="64"/>
      <c r="N297" s="64" t="s">
        <v>5963</v>
      </c>
      <c r="O297" s="64" t="s">
        <v>6096</v>
      </c>
      <c r="P297" s="64"/>
      <c r="Q297" s="64"/>
      <c r="R297" s="64"/>
      <c r="S297" s="64"/>
      <c r="T297" s="64"/>
      <c r="U297" s="64"/>
      <c r="V297" s="64"/>
      <c r="W297" s="64"/>
      <c r="X297" s="64"/>
      <c r="Y297" s="64"/>
      <c r="Z297" s="64"/>
    </row>
    <row r="298" ht="12.75" customHeight="1">
      <c r="A298" s="95">
        <v>40664.288194444445</v>
      </c>
      <c r="B298" s="66">
        <v>2.0</v>
      </c>
      <c r="C298" s="64" t="s">
        <v>1211</v>
      </c>
      <c r="D298" s="64" t="s">
        <v>819</v>
      </c>
      <c r="E298" s="64" t="s">
        <v>182</v>
      </c>
      <c r="F298" s="66">
        <v>78.0</v>
      </c>
      <c r="G298" s="66">
        <v>5800.0</v>
      </c>
      <c r="H298" s="64" t="s">
        <v>23</v>
      </c>
      <c r="I298" s="64" t="s">
        <v>5971</v>
      </c>
      <c r="J298" s="64"/>
      <c r="K298" s="64"/>
      <c r="L298" s="64"/>
      <c r="M298" s="64"/>
      <c r="N298" s="64" t="s">
        <v>5963</v>
      </c>
      <c r="O298" s="64" t="s">
        <v>5946</v>
      </c>
      <c r="P298" s="64"/>
      <c r="Q298" s="64"/>
      <c r="R298" s="64"/>
      <c r="S298" s="64"/>
      <c r="T298" s="64"/>
      <c r="U298" s="64"/>
      <c r="V298" s="64"/>
      <c r="W298" s="64"/>
      <c r="X298" s="64"/>
      <c r="Y298" s="64"/>
      <c r="Z298" s="64"/>
    </row>
    <row r="299" ht="12.75" customHeight="1">
      <c r="A299" s="95">
        <v>40664.31597222222</v>
      </c>
      <c r="B299" s="66">
        <v>786.0</v>
      </c>
      <c r="C299" s="64" t="s">
        <v>1211</v>
      </c>
      <c r="D299" s="64" t="s">
        <v>819</v>
      </c>
      <c r="E299" s="64" t="s">
        <v>161</v>
      </c>
      <c r="F299" s="66">
        <v>81.0</v>
      </c>
      <c r="G299" s="66">
        <v>7150.0</v>
      </c>
      <c r="H299" s="64" t="s">
        <v>23</v>
      </c>
      <c r="I299" s="64" t="s">
        <v>5962</v>
      </c>
      <c r="J299" s="64"/>
      <c r="K299" s="64"/>
      <c r="L299" s="64"/>
      <c r="M299" s="64"/>
      <c r="N299" s="64" t="s">
        <v>5963</v>
      </c>
      <c r="O299" s="64" t="s">
        <v>5972</v>
      </c>
      <c r="P299" s="64"/>
      <c r="Q299" s="64"/>
      <c r="R299" s="64"/>
      <c r="S299" s="64"/>
      <c r="T299" s="64"/>
      <c r="U299" s="64"/>
      <c r="V299" s="64"/>
      <c r="W299" s="64"/>
      <c r="X299" s="64"/>
      <c r="Y299" s="64"/>
      <c r="Z299" s="64"/>
    </row>
    <row r="300" ht="12.75" customHeight="1">
      <c r="A300" s="95">
        <v>40664.34375</v>
      </c>
      <c r="B300" s="66">
        <v>787.0</v>
      </c>
      <c r="C300" s="64" t="s">
        <v>1211</v>
      </c>
      <c r="D300" s="64" t="s">
        <v>8</v>
      </c>
      <c r="E300" s="64" t="s">
        <v>856</v>
      </c>
      <c r="F300" s="66">
        <v>75.0</v>
      </c>
      <c r="G300" s="66">
        <v>5100.0</v>
      </c>
      <c r="H300" s="64" t="s">
        <v>23</v>
      </c>
      <c r="I300" s="64" t="s">
        <v>5962</v>
      </c>
      <c r="J300" s="64"/>
      <c r="K300" s="64"/>
      <c r="L300" s="64"/>
      <c r="M300" s="64"/>
      <c r="N300" s="64" t="s">
        <v>5963</v>
      </c>
      <c r="O300" s="64" t="s">
        <v>5972</v>
      </c>
      <c r="P300" s="64"/>
      <c r="Q300" s="64"/>
      <c r="R300" s="64"/>
      <c r="S300" s="64"/>
      <c r="T300" s="64"/>
      <c r="U300" s="64"/>
      <c r="V300" s="64"/>
      <c r="W300" s="64"/>
      <c r="X300" s="64"/>
      <c r="Y300" s="64"/>
      <c r="Z300" s="64"/>
    </row>
    <row r="301" ht="12.75" customHeight="1">
      <c r="A301" s="95">
        <v>40664.395833333336</v>
      </c>
      <c r="B301" s="66">
        <v>788.0</v>
      </c>
      <c r="C301" s="64" t="s">
        <v>1211</v>
      </c>
      <c r="D301" s="64" t="s">
        <v>819</v>
      </c>
      <c r="E301" s="64" t="s">
        <v>156</v>
      </c>
      <c r="F301" s="66">
        <v>82.0</v>
      </c>
      <c r="G301" s="66">
        <v>6600.0</v>
      </c>
      <c r="H301" s="64" t="s">
        <v>23</v>
      </c>
      <c r="I301" s="64" t="s">
        <v>5971</v>
      </c>
      <c r="J301" s="64"/>
      <c r="K301" s="64"/>
      <c r="L301" s="64"/>
      <c r="M301" s="64"/>
      <c r="N301" s="64" t="s">
        <v>5963</v>
      </c>
      <c r="O301" s="64" t="s">
        <v>5967</v>
      </c>
      <c r="P301" s="64"/>
      <c r="Q301" s="64"/>
      <c r="R301" s="64"/>
      <c r="S301" s="64"/>
      <c r="T301" s="64"/>
      <c r="U301" s="64"/>
      <c r="V301" s="64"/>
      <c r="W301" s="64"/>
      <c r="X301" s="64"/>
      <c r="Y301" s="64"/>
      <c r="Z301" s="64"/>
    </row>
    <row r="302" ht="12.75" customHeight="1">
      <c r="A302" s="95">
        <v>40664.416666666664</v>
      </c>
      <c r="B302" s="66">
        <v>790.0</v>
      </c>
      <c r="C302" s="64" t="s">
        <v>1211</v>
      </c>
      <c r="D302" s="64" t="s">
        <v>819</v>
      </c>
      <c r="E302" s="64" t="s">
        <v>138</v>
      </c>
      <c r="F302" s="66">
        <v>74.0</v>
      </c>
      <c r="G302" s="66">
        <v>4700.0</v>
      </c>
      <c r="H302" s="64" t="s">
        <v>23</v>
      </c>
      <c r="I302" s="64" t="s">
        <v>5971</v>
      </c>
      <c r="J302" s="64"/>
      <c r="K302" s="64"/>
      <c r="L302" s="64"/>
      <c r="M302" s="64"/>
      <c r="N302" s="64" t="s">
        <v>5963</v>
      </c>
      <c r="O302" s="64" t="s">
        <v>1200</v>
      </c>
      <c r="P302" s="64"/>
      <c r="Q302" s="64"/>
      <c r="R302" s="64"/>
      <c r="S302" s="64"/>
      <c r="T302" s="64"/>
      <c r="U302" s="64"/>
      <c r="V302" s="64"/>
      <c r="W302" s="64"/>
      <c r="X302" s="64"/>
      <c r="Y302" s="64"/>
      <c r="Z302" s="64"/>
    </row>
    <row r="303" ht="12.75" customHeight="1">
      <c r="A303" s="95">
        <v>40664.416666666664</v>
      </c>
      <c r="B303" s="66">
        <v>793.0</v>
      </c>
      <c r="C303" s="64" t="s">
        <v>1211</v>
      </c>
      <c r="D303" s="64" t="s">
        <v>819</v>
      </c>
      <c r="E303" s="64" t="s">
        <v>842</v>
      </c>
      <c r="F303" s="66">
        <v>77.0</v>
      </c>
      <c r="G303" s="66">
        <v>5600.0</v>
      </c>
      <c r="H303" s="64" t="s">
        <v>23</v>
      </c>
      <c r="I303" s="64" t="s">
        <v>5962</v>
      </c>
      <c r="J303" s="64"/>
      <c r="K303" s="64"/>
      <c r="L303" s="64"/>
      <c r="M303" s="64"/>
      <c r="N303" s="64" t="s">
        <v>5963</v>
      </c>
      <c r="O303" s="64" t="s">
        <v>6074</v>
      </c>
      <c r="P303" s="64"/>
      <c r="Q303" s="64"/>
      <c r="R303" s="64"/>
      <c r="S303" s="64"/>
      <c r="T303" s="64"/>
      <c r="U303" s="64"/>
      <c r="V303" s="64"/>
      <c r="W303" s="64"/>
      <c r="X303" s="64"/>
      <c r="Y303" s="64"/>
      <c r="Z303" s="64"/>
    </row>
    <row r="304" ht="12.75" customHeight="1">
      <c r="A304" s="95">
        <v>40664.427083333336</v>
      </c>
      <c r="B304" s="66">
        <v>791.0</v>
      </c>
      <c r="C304" s="64" t="s">
        <v>1211</v>
      </c>
      <c r="D304" s="64" t="s">
        <v>819</v>
      </c>
      <c r="E304" s="64" t="s">
        <v>343</v>
      </c>
      <c r="F304" s="66">
        <v>81.0</v>
      </c>
      <c r="G304" s="66">
        <v>6500.0</v>
      </c>
      <c r="H304" s="64" t="s">
        <v>23</v>
      </c>
      <c r="I304" s="64" t="s">
        <v>5962</v>
      </c>
      <c r="J304" s="64"/>
      <c r="K304" s="64"/>
      <c r="L304" s="64"/>
      <c r="M304" s="64"/>
      <c r="N304" s="64" t="s">
        <v>5963</v>
      </c>
      <c r="O304" s="64" t="s">
        <v>5967</v>
      </c>
      <c r="P304" s="64"/>
      <c r="Q304" s="64"/>
      <c r="R304" s="64"/>
      <c r="S304" s="64"/>
      <c r="T304" s="64"/>
      <c r="U304" s="64"/>
      <c r="V304" s="64"/>
      <c r="W304" s="64"/>
      <c r="X304" s="64"/>
      <c r="Y304" s="64"/>
      <c r="Z304" s="64"/>
    </row>
    <row r="305" ht="12.75" customHeight="1">
      <c r="A305" s="95">
        <v>40664.427083333336</v>
      </c>
      <c r="B305" s="66">
        <v>792.0</v>
      </c>
      <c r="C305" s="64" t="s">
        <v>1211</v>
      </c>
      <c r="D305" s="64" t="s">
        <v>819</v>
      </c>
      <c r="E305" s="64" t="s">
        <v>896</v>
      </c>
      <c r="F305" s="66">
        <v>83.0</v>
      </c>
      <c r="G305" s="66">
        <v>6500.0</v>
      </c>
      <c r="H305" s="64" t="s">
        <v>23</v>
      </c>
      <c r="I305" s="64" t="s">
        <v>6020</v>
      </c>
      <c r="J305" s="64"/>
      <c r="K305" s="64"/>
      <c r="L305" s="64"/>
      <c r="M305" s="64"/>
      <c r="N305" s="64" t="s">
        <v>5963</v>
      </c>
      <c r="O305" s="64" t="s">
        <v>6097</v>
      </c>
      <c r="P305" s="64"/>
      <c r="Q305" s="64"/>
      <c r="R305" s="64"/>
      <c r="S305" s="64"/>
      <c r="T305" s="64"/>
      <c r="U305" s="64"/>
      <c r="V305" s="64"/>
      <c r="W305" s="64"/>
      <c r="X305" s="64"/>
      <c r="Y305" s="64"/>
      <c r="Z305" s="64"/>
    </row>
    <row r="306" ht="12.75" customHeight="1">
      <c r="A306" s="95">
        <v>40664.5625</v>
      </c>
      <c r="B306" s="66">
        <v>794.0</v>
      </c>
      <c r="C306" s="64" t="s">
        <v>1211</v>
      </c>
      <c r="D306" s="64" t="s">
        <v>8</v>
      </c>
      <c r="E306" s="64" t="s">
        <v>850</v>
      </c>
      <c r="F306" s="66">
        <v>81.0</v>
      </c>
      <c r="G306" s="66">
        <v>5700.0</v>
      </c>
      <c r="H306" s="64" t="s">
        <v>23</v>
      </c>
      <c r="I306" s="64" t="s">
        <v>5962</v>
      </c>
      <c r="J306" s="64"/>
      <c r="K306" s="64"/>
      <c r="L306" s="64"/>
      <c r="M306" s="64"/>
      <c r="N306" s="64" t="s">
        <v>5963</v>
      </c>
      <c r="O306" s="64" t="s">
        <v>6098</v>
      </c>
      <c r="P306" s="64"/>
      <c r="Q306" s="64"/>
      <c r="R306" s="64"/>
      <c r="S306" s="64"/>
      <c r="T306" s="64"/>
      <c r="U306" s="64"/>
      <c r="V306" s="64"/>
      <c r="W306" s="64"/>
      <c r="X306" s="64"/>
      <c r="Y306" s="64"/>
      <c r="Z306" s="64"/>
    </row>
    <row r="307" ht="12.75" customHeight="1">
      <c r="A307" s="95">
        <v>40664.822916666664</v>
      </c>
      <c r="B307" s="66">
        <v>795.0</v>
      </c>
      <c r="C307" s="64" t="s">
        <v>1211</v>
      </c>
      <c r="D307" s="64" t="s">
        <v>819</v>
      </c>
      <c r="E307" s="64" t="s">
        <v>857</v>
      </c>
      <c r="F307" s="66">
        <v>82.0</v>
      </c>
      <c r="G307" s="66">
        <v>6700.0</v>
      </c>
      <c r="H307" s="64" t="s">
        <v>23</v>
      </c>
      <c r="I307" s="64" t="s">
        <v>5962</v>
      </c>
      <c r="J307" s="64"/>
      <c r="K307" s="64"/>
      <c r="L307" s="64"/>
      <c r="M307" s="64"/>
      <c r="N307" s="64" t="s">
        <v>5963</v>
      </c>
      <c r="O307" s="64" t="s">
        <v>5972</v>
      </c>
      <c r="P307" s="64"/>
      <c r="Q307" s="64"/>
      <c r="R307" s="64"/>
      <c r="S307" s="64"/>
      <c r="T307" s="64"/>
      <c r="U307" s="64"/>
      <c r="V307" s="64"/>
      <c r="W307" s="64"/>
      <c r="X307" s="64"/>
      <c r="Y307" s="64"/>
      <c r="Z307" s="64"/>
    </row>
    <row r="308" ht="12.75" customHeight="1">
      <c r="A308" s="95">
        <v>40664.854166666664</v>
      </c>
      <c r="B308" s="66">
        <v>796.0</v>
      </c>
      <c r="C308" s="64" t="s">
        <v>1211</v>
      </c>
      <c r="D308" s="64" t="s">
        <v>8</v>
      </c>
      <c r="E308" s="64" t="s">
        <v>845</v>
      </c>
      <c r="F308" s="66">
        <v>74.0</v>
      </c>
      <c r="G308" s="66">
        <v>5300.0</v>
      </c>
      <c r="H308" s="64" t="s">
        <v>23</v>
      </c>
      <c r="I308" s="64" t="s">
        <v>5962</v>
      </c>
      <c r="J308" s="64"/>
      <c r="K308" s="64"/>
      <c r="L308" s="64"/>
      <c r="M308" s="64"/>
      <c r="N308" s="64" t="s">
        <v>5963</v>
      </c>
      <c r="O308" s="64" t="s">
        <v>6076</v>
      </c>
      <c r="P308" s="64"/>
      <c r="Q308" s="64"/>
      <c r="R308" s="64"/>
      <c r="S308" s="64"/>
      <c r="T308" s="64"/>
      <c r="U308" s="64"/>
      <c r="V308" s="64"/>
      <c r="W308" s="64"/>
      <c r="X308" s="64"/>
      <c r="Y308" s="64"/>
      <c r="Z308" s="64"/>
    </row>
    <row r="309" ht="12.75" customHeight="1">
      <c r="A309" s="95">
        <v>40664.916666666664</v>
      </c>
      <c r="B309" s="66">
        <v>797.0</v>
      </c>
      <c r="C309" s="64" t="s">
        <v>1211</v>
      </c>
      <c r="D309" s="64" t="s">
        <v>819</v>
      </c>
      <c r="E309" s="64" t="s">
        <v>857</v>
      </c>
      <c r="F309" s="66">
        <v>75.0</v>
      </c>
      <c r="G309" s="66">
        <v>5100.0</v>
      </c>
      <c r="H309" s="64" t="s">
        <v>23</v>
      </c>
      <c r="I309" s="64" t="s">
        <v>6007</v>
      </c>
      <c r="J309" s="64"/>
      <c r="K309" s="64"/>
      <c r="L309" s="64"/>
      <c r="M309" s="64"/>
      <c r="N309" s="64" t="s">
        <v>5963</v>
      </c>
      <c r="O309" s="64" t="s">
        <v>6099</v>
      </c>
      <c r="P309" s="64"/>
      <c r="Q309" s="64"/>
      <c r="R309" s="64"/>
      <c r="S309" s="64"/>
      <c r="T309" s="64"/>
      <c r="U309" s="64"/>
      <c r="V309" s="64"/>
      <c r="W309" s="64"/>
      <c r="X309" s="64"/>
      <c r="Y309" s="64"/>
      <c r="Z309" s="64"/>
    </row>
    <row r="310" ht="12.75" customHeight="1">
      <c r="A310" s="95">
        <v>40665.4375</v>
      </c>
      <c r="B310" s="66">
        <v>2198.0</v>
      </c>
      <c r="C310" s="64" t="s">
        <v>1211</v>
      </c>
      <c r="D310" s="64" t="s">
        <v>819</v>
      </c>
      <c r="E310" s="64" t="s">
        <v>857</v>
      </c>
      <c r="F310" s="66">
        <v>82.0</v>
      </c>
      <c r="G310" s="66">
        <v>5900.0</v>
      </c>
      <c r="H310" s="64" t="s">
        <v>23</v>
      </c>
      <c r="I310" s="64" t="s">
        <v>5962</v>
      </c>
      <c r="J310" s="64"/>
      <c r="K310" s="64"/>
      <c r="L310" s="64"/>
      <c r="M310" s="64"/>
      <c r="N310" s="64" t="s">
        <v>5963</v>
      </c>
      <c r="O310" s="64" t="s">
        <v>6100</v>
      </c>
      <c r="P310" s="64"/>
      <c r="Q310" s="64"/>
      <c r="R310" s="64"/>
      <c r="S310" s="64"/>
      <c r="T310" s="64"/>
      <c r="U310" s="64"/>
      <c r="V310" s="64"/>
      <c r="W310" s="64"/>
      <c r="X310" s="64"/>
      <c r="Y310" s="64"/>
      <c r="Z310" s="64"/>
    </row>
    <row r="311" ht="12.75" customHeight="1">
      <c r="A311" s="95">
        <v>40665.458333333336</v>
      </c>
      <c r="B311" s="66">
        <v>798.0</v>
      </c>
      <c r="C311" s="64" t="s">
        <v>1211</v>
      </c>
      <c r="D311" s="64" t="s">
        <v>8</v>
      </c>
      <c r="E311" s="64" t="s">
        <v>104</v>
      </c>
      <c r="F311" s="66">
        <v>84.0</v>
      </c>
      <c r="G311" s="66">
        <v>7000.0</v>
      </c>
      <c r="H311" s="64" t="s">
        <v>23</v>
      </c>
      <c r="I311" s="64" t="s">
        <v>5962</v>
      </c>
      <c r="J311" s="64"/>
      <c r="K311" s="64"/>
      <c r="L311" s="64"/>
      <c r="M311" s="64"/>
      <c r="N311" s="64" t="s">
        <v>5963</v>
      </c>
      <c r="O311" s="64" t="s">
        <v>5967</v>
      </c>
      <c r="P311" s="64"/>
      <c r="Q311" s="64"/>
      <c r="R311" s="64"/>
      <c r="S311" s="64"/>
      <c r="T311" s="64"/>
      <c r="U311" s="64"/>
      <c r="V311" s="64"/>
      <c r="W311" s="64"/>
      <c r="X311" s="64"/>
      <c r="Y311" s="64"/>
      <c r="Z311" s="64"/>
    </row>
    <row r="312" ht="12.75" customHeight="1">
      <c r="A312" s="95">
        <v>40665.5</v>
      </c>
      <c r="B312" s="66">
        <v>2199.0</v>
      </c>
      <c r="C312" s="64" t="s">
        <v>1211</v>
      </c>
      <c r="D312" s="64" t="s">
        <v>819</v>
      </c>
      <c r="E312" s="64" t="s">
        <v>846</v>
      </c>
      <c r="F312" s="66">
        <v>82.0</v>
      </c>
      <c r="G312" s="66">
        <v>6050.0</v>
      </c>
      <c r="H312" s="64" t="s">
        <v>23</v>
      </c>
      <c r="I312" s="64" t="s">
        <v>5962</v>
      </c>
      <c r="J312" s="64"/>
      <c r="K312" s="64"/>
      <c r="L312" s="64"/>
      <c r="M312" s="64"/>
      <c r="N312" s="64" t="s">
        <v>5963</v>
      </c>
      <c r="O312" s="64" t="s">
        <v>110</v>
      </c>
      <c r="P312" s="64"/>
      <c r="Q312" s="64"/>
      <c r="R312" s="64"/>
      <c r="S312" s="64"/>
      <c r="T312" s="64"/>
      <c r="U312" s="64"/>
      <c r="V312" s="64"/>
      <c r="W312" s="64"/>
      <c r="X312" s="64"/>
      <c r="Y312" s="64"/>
      <c r="Z312" s="64"/>
    </row>
    <row r="313" ht="12.75" customHeight="1">
      <c r="A313" s="95">
        <v>40665.541666666664</v>
      </c>
      <c r="B313" s="66">
        <v>2197.0</v>
      </c>
      <c r="C313" s="64" t="s">
        <v>1211</v>
      </c>
      <c r="D313" s="64" t="s">
        <v>8</v>
      </c>
      <c r="E313" s="64" t="s">
        <v>104</v>
      </c>
      <c r="F313" s="66">
        <v>75.0</v>
      </c>
      <c r="G313" s="66">
        <v>5000.0</v>
      </c>
      <c r="H313" s="64" t="s">
        <v>23</v>
      </c>
      <c r="I313" s="64" t="s">
        <v>5962</v>
      </c>
      <c r="J313" s="64"/>
      <c r="K313" s="64"/>
      <c r="L313" s="64"/>
      <c r="M313" s="64"/>
      <c r="N313" s="64" t="s">
        <v>5963</v>
      </c>
      <c r="O313" s="64" t="s">
        <v>6101</v>
      </c>
      <c r="P313" s="64"/>
      <c r="Q313" s="64"/>
      <c r="R313" s="64"/>
      <c r="S313" s="64"/>
      <c r="T313" s="64"/>
      <c r="U313" s="64"/>
      <c r="V313" s="64"/>
      <c r="W313" s="64"/>
      <c r="X313" s="64"/>
      <c r="Y313" s="64"/>
      <c r="Z313" s="64"/>
    </row>
    <row r="314" ht="12.75" customHeight="1">
      <c r="A314" s="95">
        <v>40665.5625</v>
      </c>
      <c r="B314" s="66">
        <v>2188.0</v>
      </c>
      <c r="C314" s="64" t="s">
        <v>1211</v>
      </c>
      <c r="D314" s="64" t="s">
        <v>819</v>
      </c>
      <c r="E314" s="64" t="s">
        <v>140</v>
      </c>
      <c r="F314" s="66">
        <v>77.0</v>
      </c>
      <c r="G314" s="66">
        <v>5400.0</v>
      </c>
      <c r="H314" s="64" t="s">
        <v>23</v>
      </c>
      <c r="I314" s="64" t="s">
        <v>5962</v>
      </c>
      <c r="J314" s="64"/>
      <c r="K314" s="64"/>
      <c r="L314" s="64"/>
      <c r="M314" s="64"/>
      <c r="N314" s="64" t="s">
        <v>5963</v>
      </c>
      <c r="O314" s="64" t="s">
        <v>6046</v>
      </c>
      <c r="P314" s="64"/>
      <c r="Q314" s="64"/>
      <c r="R314" s="64"/>
      <c r="S314" s="64"/>
      <c r="T314" s="64"/>
      <c r="U314" s="64"/>
      <c r="V314" s="64"/>
      <c r="W314" s="64"/>
      <c r="X314" s="64"/>
      <c r="Y314" s="64"/>
      <c r="Z314" s="64"/>
    </row>
    <row r="315" ht="12.75" customHeight="1">
      <c r="A315" s="95">
        <v>40665.583333333336</v>
      </c>
      <c r="B315" s="66">
        <v>2189.0</v>
      </c>
      <c r="C315" s="64" t="s">
        <v>1211</v>
      </c>
      <c r="D315" s="64" t="s">
        <v>819</v>
      </c>
      <c r="E315" s="64" t="s">
        <v>102</v>
      </c>
      <c r="F315" s="66">
        <v>75.0</v>
      </c>
      <c r="G315" s="66">
        <v>5000.0</v>
      </c>
      <c r="H315" s="64" t="s">
        <v>23</v>
      </c>
      <c r="I315" s="64" t="s">
        <v>5962</v>
      </c>
      <c r="J315" s="64"/>
      <c r="K315" s="64"/>
      <c r="L315" s="64"/>
      <c r="M315" s="64"/>
      <c r="N315" s="64" t="s">
        <v>5963</v>
      </c>
      <c r="O315" s="64" t="s">
        <v>6102</v>
      </c>
      <c r="P315" s="64"/>
      <c r="Q315" s="64"/>
      <c r="R315" s="64"/>
      <c r="S315" s="64"/>
      <c r="T315" s="64"/>
      <c r="U315" s="64"/>
      <c r="V315" s="64"/>
      <c r="W315" s="64"/>
      <c r="X315" s="64"/>
      <c r="Y315" s="64"/>
      <c r="Z315" s="64"/>
    </row>
    <row r="316" ht="12.75" customHeight="1">
      <c r="A316" s="95">
        <v>40665.645833333336</v>
      </c>
      <c r="B316" s="66">
        <v>2196.0</v>
      </c>
      <c r="C316" s="64" t="s">
        <v>1211</v>
      </c>
      <c r="D316" s="64" t="s">
        <v>8</v>
      </c>
      <c r="E316" s="64" t="s">
        <v>104</v>
      </c>
      <c r="F316" s="66">
        <v>100.0</v>
      </c>
      <c r="G316" s="66">
        <v>13300.0</v>
      </c>
      <c r="H316" s="64" t="s">
        <v>23</v>
      </c>
      <c r="I316" s="64" t="s">
        <v>5962</v>
      </c>
      <c r="J316" s="64"/>
      <c r="K316" s="64"/>
      <c r="L316" s="64"/>
      <c r="M316" s="64"/>
      <c r="N316" s="64" t="s">
        <v>5963</v>
      </c>
      <c r="O316" s="64" t="s">
        <v>5967</v>
      </c>
      <c r="P316" s="64"/>
      <c r="Q316" s="64"/>
      <c r="R316" s="64"/>
      <c r="S316" s="64"/>
      <c r="T316" s="64"/>
      <c r="U316" s="64"/>
      <c r="V316" s="64"/>
      <c r="W316" s="64"/>
      <c r="X316" s="64"/>
      <c r="Y316" s="64"/>
      <c r="Z316" s="64"/>
    </row>
    <row r="317" ht="12.75" customHeight="1">
      <c r="A317" s="95">
        <v>40666.604166666664</v>
      </c>
      <c r="B317" s="66">
        <v>2186.0</v>
      </c>
      <c r="C317" s="64" t="s">
        <v>1211</v>
      </c>
      <c r="D317" s="64" t="s">
        <v>8</v>
      </c>
      <c r="E317" s="64" t="s">
        <v>856</v>
      </c>
      <c r="F317" s="66">
        <v>77.0</v>
      </c>
      <c r="G317" s="66">
        <v>6000.0</v>
      </c>
      <c r="H317" s="64" t="s">
        <v>23</v>
      </c>
      <c r="I317" s="64" t="s">
        <v>5971</v>
      </c>
      <c r="J317" s="64"/>
      <c r="K317" s="64"/>
      <c r="L317" s="64"/>
      <c r="M317" s="64"/>
      <c r="N317" s="64" t="s">
        <v>5963</v>
      </c>
      <c r="O317" s="64" t="s">
        <v>5967</v>
      </c>
      <c r="P317" s="64"/>
      <c r="Q317" s="64"/>
      <c r="R317" s="64"/>
      <c r="S317" s="64"/>
      <c r="T317" s="64"/>
      <c r="U317" s="64"/>
      <c r="V317" s="64"/>
      <c r="W317" s="64"/>
      <c r="X317" s="64"/>
      <c r="Y317" s="64"/>
      <c r="Z317" s="64"/>
    </row>
    <row r="318" ht="12.75" customHeight="1">
      <c r="A318" s="95">
        <v>40666.697916666664</v>
      </c>
      <c r="B318" s="66">
        <v>2180.0</v>
      </c>
      <c r="C318" s="64" t="s">
        <v>1211</v>
      </c>
      <c r="D318" s="64" t="s">
        <v>8</v>
      </c>
      <c r="E318" s="64" t="s">
        <v>886</v>
      </c>
      <c r="F318" s="66">
        <v>83.0</v>
      </c>
      <c r="G318" s="66">
        <v>6850.0</v>
      </c>
      <c r="H318" s="64" t="s">
        <v>23</v>
      </c>
      <c r="I318" s="64" t="s">
        <v>5971</v>
      </c>
      <c r="J318" s="64"/>
      <c r="K318" s="64"/>
      <c r="L318" s="64"/>
      <c r="M318" s="64"/>
      <c r="N318" s="64" t="s">
        <v>5963</v>
      </c>
      <c r="O318" s="64" t="s">
        <v>5967</v>
      </c>
      <c r="P318" s="64"/>
      <c r="Q318" s="64"/>
      <c r="R318" s="64"/>
      <c r="S318" s="64"/>
      <c r="T318" s="64"/>
      <c r="U318" s="64"/>
      <c r="V318" s="64"/>
      <c r="W318" s="64"/>
      <c r="X318" s="64"/>
      <c r="Y318" s="64"/>
      <c r="Z318" s="64"/>
    </row>
    <row r="319" ht="12.75" customHeight="1">
      <c r="A319" s="95">
        <v>40666.729166666664</v>
      </c>
      <c r="B319" s="66">
        <v>2187.0</v>
      </c>
      <c r="C319" s="64" t="s">
        <v>1211</v>
      </c>
      <c r="D319" s="64" t="s">
        <v>8</v>
      </c>
      <c r="E319" s="64" t="s">
        <v>856</v>
      </c>
      <c r="F319" s="66">
        <v>76.0</v>
      </c>
      <c r="G319" s="66">
        <v>4700.0</v>
      </c>
      <c r="H319" s="64" t="s">
        <v>23</v>
      </c>
      <c r="I319" s="64" t="s">
        <v>5971</v>
      </c>
      <c r="J319" s="64"/>
      <c r="K319" s="64"/>
      <c r="L319" s="64"/>
      <c r="M319" s="64"/>
      <c r="N319" s="64" t="s">
        <v>5963</v>
      </c>
      <c r="O319" s="64" t="s">
        <v>5967</v>
      </c>
      <c r="P319" s="64"/>
      <c r="Q319" s="64"/>
      <c r="R319" s="64"/>
      <c r="S319" s="64"/>
      <c r="T319" s="64"/>
      <c r="U319" s="64"/>
      <c r="V319" s="64"/>
      <c r="W319" s="64"/>
      <c r="X319" s="64"/>
      <c r="Y319" s="64"/>
      <c r="Z319" s="64"/>
    </row>
    <row r="320" ht="12.75" customHeight="1">
      <c r="A320" s="95">
        <v>40667.458333333336</v>
      </c>
      <c r="B320" s="66">
        <v>2183.0</v>
      </c>
      <c r="C320" s="64" t="s">
        <v>1211</v>
      </c>
      <c r="D320" s="64" t="s">
        <v>8</v>
      </c>
      <c r="E320" s="64" t="s">
        <v>146</v>
      </c>
      <c r="F320" s="66">
        <v>79.0</v>
      </c>
      <c r="G320" s="66">
        <v>6000.0</v>
      </c>
      <c r="H320" s="64" t="s">
        <v>23</v>
      </c>
      <c r="I320" s="64" t="s">
        <v>5962</v>
      </c>
      <c r="J320" s="64"/>
      <c r="K320" s="64"/>
      <c r="L320" s="64"/>
      <c r="M320" s="64"/>
      <c r="N320" s="64" t="s">
        <v>5963</v>
      </c>
      <c r="O320" s="64" t="s">
        <v>6103</v>
      </c>
      <c r="P320" s="64"/>
      <c r="Q320" s="64"/>
      <c r="R320" s="64"/>
      <c r="S320" s="64"/>
      <c r="T320" s="64"/>
      <c r="U320" s="64"/>
      <c r="V320" s="64"/>
      <c r="W320" s="64"/>
      <c r="X320" s="64"/>
      <c r="Y320" s="64"/>
      <c r="Z320" s="64"/>
    </row>
    <row r="321" ht="12.75" customHeight="1">
      <c r="A321" s="95">
        <v>40667.5625</v>
      </c>
      <c r="B321" s="66">
        <v>2181.0</v>
      </c>
      <c r="C321" s="64" t="s">
        <v>1211</v>
      </c>
      <c r="D321" s="64" t="s">
        <v>8</v>
      </c>
      <c r="E321" s="64" t="s">
        <v>343</v>
      </c>
      <c r="F321" s="66">
        <v>78.0</v>
      </c>
      <c r="G321" s="66">
        <v>5500.0</v>
      </c>
      <c r="H321" s="64" t="s">
        <v>23</v>
      </c>
      <c r="I321" s="64" t="s">
        <v>5971</v>
      </c>
      <c r="J321" s="64"/>
      <c r="K321" s="64"/>
      <c r="L321" s="64"/>
      <c r="M321" s="64"/>
      <c r="N321" s="64" t="s">
        <v>5963</v>
      </c>
      <c r="O321" s="64" t="s">
        <v>5972</v>
      </c>
      <c r="P321" s="64"/>
      <c r="Q321" s="64"/>
      <c r="R321" s="64"/>
      <c r="S321" s="64"/>
      <c r="T321" s="64"/>
      <c r="U321" s="64"/>
      <c r="V321" s="64"/>
      <c r="W321" s="64"/>
      <c r="X321" s="64"/>
      <c r="Y321" s="64"/>
      <c r="Z321" s="64"/>
    </row>
    <row r="322" ht="12.75" customHeight="1">
      <c r="A322" s="95">
        <v>40667.75</v>
      </c>
      <c r="B322" s="66">
        <v>2182.0</v>
      </c>
      <c r="C322" s="64" t="s">
        <v>1211</v>
      </c>
      <c r="D322" s="64" t="s">
        <v>8</v>
      </c>
      <c r="E322" s="64" t="s">
        <v>104</v>
      </c>
      <c r="F322" s="66">
        <v>98.0</v>
      </c>
      <c r="G322" s="66">
        <v>10150.0</v>
      </c>
      <c r="H322" s="64" t="s">
        <v>23</v>
      </c>
      <c r="I322" s="64" t="s">
        <v>5971</v>
      </c>
      <c r="J322" s="64"/>
      <c r="K322" s="64"/>
      <c r="L322" s="64"/>
      <c r="M322" s="64"/>
      <c r="N322" s="64" t="s">
        <v>6010</v>
      </c>
      <c r="O322" s="64" t="s">
        <v>6010</v>
      </c>
      <c r="P322" s="64"/>
      <c r="Q322" s="64"/>
      <c r="R322" s="64"/>
      <c r="S322" s="64"/>
      <c r="T322" s="64"/>
      <c r="U322" s="64"/>
      <c r="V322" s="64"/>
      <c r="W322" s="64"/>
      <c r="X322" s="64"/>
      <c r="Y322" s="64"/>
      <c r="Z322" s="64"/>
    </row>
    <row r="323" ht="12.75" customHeight="1">
      <c r="A323" s="95">
        <v>40669.333333333336</v>
      </c>
      <c r="B323" s="66">
        <v>2191.0</v>
      </c>
      <c r="C323" s="64" t="s">
        <v>1211</v>
      </c>
      <c r="D323" s="64" t="s">
        <v>819</v>
      </c>
      <c r="E323" s="64" t="s">
        <v>134</v>
      </c>
      <c r="F323" s="66">
        <v>84.0</v>
      </c>
      <c r="G323" s="66">
        <v>6600.0</v>
      </c>
      <c r="H323" s="64" t="s">
        <v>23</v>
      </c>
      <c r="I323" s="64" t="s">
        <v>5962</v>
      </c>
      <c r="J323" s="64"/>
      <c r="K323" s="64"/>
      <c r="L323" s="64"/>
      <c r="M323" s="64"/>
      <c r="N323" s="64" t="s">
        <v>5963</v>
      </c>
      <c r="O323" s="64" t="s">
        <v>5967</v>
      </c>
      <c r="P323" s="64"/>
      <c r="Q323" s="64"/>
      <c r="R323" s="64"/>
      <c r="S323" s="64"/>
      <c r="T323" s="64"/>
      <c r="U323" s="64"/>
      <c r="V323" s="64"/>
      <c r="W323" s="64"/>
      <c r="X323" s="64"/>
      <c r="Y323" s="64"/>
      <c r="Z323" s="64"/>
    </row>
    <row r="324" ht="12.75" customHeight="1">
      <c r="A324" s="95">
        <v>40669.375</v>
      </c>
      <c r="B324" s="66">
        <v>2184.0</v>
      </c>
      <c r="C324" s="64" t="s">
        <v>1211</v>
      </c>
      <c r="D324" s="64" t="s">
        <v>819</v>
      </c>
      <c r="E324" s="64" t="s">
        <v>343</v>
      </c>
      <c r="F324" s="66">
        <v>80.0</v>
      </c>
      <c r="G324" s="66">
        <v>5050.0</v>
      </c>
      <c r="H324" s="64" t="s">
        <v>23</v>
      </c>
      <c r="I324" s="64" t="s">
        <v>5962</v>
      </c>
      <c r="J324" s="64"/>
      <c r="K324" s="64"/>
      <c r="L324" s="64"/>
      <c r="M324" s="64"/>
      <c r="N324" s="64" t="s">
        <v>5963</v>
      </c>
      <c r="O324" s="64" t="s">
        <v>6104</v>
      </c>
      <c r="P324" s="64"/>
      <c r="Q324" s="64"/>
      <c r="R324" s="64"/>
      <c r="S324" s="64"/>
      <c r="T324" s="64"/>
      <c r="U324" s="64"/>
      <c r="V324" s="64"/>
      <c r="W324" s="64"/>
      <c r="X324" s="64"/>
      <c r="Y324" s="64"/>
      <c r="Z324" s="64"/>
    </row>
    <row r="325" ht="12.75" customHeight="1">
      <c r="A325" s="95">
        <v>40669.395833333336</v>
      </c>
      <c r="B325" s="66">
        <v>2190.0</v>
      </c>
      <c r="C325" s="64" t="s">
        <v>1211</v>
      </c>
      <c r="D325" s="64" t="s">
        <v>8</v>
      </c>
      <c r="E325" s="64" t="s">
        <v>856</v>
      </c>
      <c r="F325" s="66">
        <v>78.0</v>
      </c>
      <c r="G325" s="66">
        <v>5500.0</v>
      </c>
      <c r="H325" s="64" t="s">
        <v>23</v>
      </c>
      <c r="I325" s="64" t="s">
        <v>5971</v>
      </c>
      <c r="J325" s="64"/>
      <c r="K325" s="64"/>
      <c r="L325" s="64"/>
      <c r="M325" s="64"/>
      <c r="N325" s="64" t="s">
        <v>5973</v>
      </c>
      <c r="O325" s="64" t="s">
        <v>5973</v>
      </c>
      <c r="P325" s="64"/>
      <c r="Q325" s="64"/>
      <c r="R325" s="64"/>
      <c r="S325" s="64"/>
      <c r="T325" s="64"/>
      <c r="U325" s="64"/>
      <c r="V325" s="64"/>
      <c r="W325" s="64"/>
      <c r="X325" s="64"/>
      <c r="Y325" s="64"/>
      <c r="Z325" s="64"/>
    </row>
    <row r="326" ht="12.75" customHeight="1">
      <c r="A326" s="95">
        <v>40669.4375</v>
      </c>
      <c r="B326" s="66">
        <v>2185.0</v>
      </c>
      <c r="C326" s="64" t="s">
        <v>1211</v>
      </c>
      <c r="D326" s="64" t="s">
        <v>8</v>
      </c>
      <c r="E326" s="64" t="s">
        <v>850</v>
      </c>
      <c r="F326" s="66">
        <v>84.0</v>
      </c>
      <c r="G326" s="66">
        <v>6800.0</v>
      </c>
      <c r="H326" s="64" t="s">
        <v>23</v>
      </c>
      <c r="I326" s="64" t="s">
        <v>5962</v>
      </c>
      <c r="J326" s="64"/>
      <c r="K326" s="64"/>
      <c r="L326" s="64"/>
      <c r="M326" s="64"/>
      <c r="N326" s="64" t="s">
        <v>5963</v>
      </c>
      <c r="O326" s="64" t="s">
        <v>5993</v>
      </c>
      <c r="P326" s="64"/>
      <c r="Q326" s="64"/>
      <c r="R326" s="64"/>
      <c r="S326" s="64"/>
      <c r="T326" s="64"/>
      <c r="U326" s="64"/>
      <c r="V326" s="64"/>
      <c r="W326" s="64"/>
      <c r="X326" s="64"/>
      <c r="Y326" s="64"/>
      <c r="Z326" s="64"/>
    </row>
    <row r="327" ht="12.75" customHeight="1">
      <c r="A327" s="95">
        <v>40669.458333333336</v>
      </c>
      <c r="B327" s="66">
        <v>3319.0</v>
      </c>
      <c r="C327" s="64" t="s">
        <v>1211</v>
      </c>
      <c r="D327" s="64" t="s">
        <v>8</v>
      </c>
      <c r="E327" s="64" t="s">
        <v>104</v>
      </c>
      <c r="F327" s="66">
        <v>77.0</v>
      </c>
      <c r="G327" s="66">
        <v>5250.0</v>
      </c>
      <c r="H327" s="64" t="s">
        <v>23</v>
      </c>
      <c r="I327" s="64" t="s">
        <v>5962</v>
      </c>
      <c r="J327" s="64"/>
      <c r="K327" s="64"/>
      <c r="L327" s="64"/>
      <c r="M327" s="64"/>
      <c r="N327" s="64" t="s">
        <v>6054</v>
      </c>
      <c r="O327" s="64" t="s">
        <v>6105</v>
      </c>
      <c r="P327" s="64"/>
      <c r="Q327" s="64"/>
      <c r="R327" s="64"/>
      <c r="S327" s="64"/>
      <c r="T327" s="64"/>
      <c r="U327" s="64"/>
      <c r="V327" s="64"/>
      <c r="W327" s="64"/>
      <c r="X327" s="64"/>
      <c r="Y327" s="64"/>
      <c r="Z327" s="64"/>
    </row>
    <row r="328" ht="12.75" customHeight="1">
      <c r="A328" s="95">
        <v>40669.51388888889</v>
      </c>
      <c r="B328" s="66">
        <v>2149.0</v>
      </c>
      <c r="C328" s="64" t="s">
        <v>1211</v>
      </c>
      <c r="D328" s="64" t="s">
        <v>819</v>
      </c>
      <c r="E328" s="64" t="s">
        <v>869</v>
      </c>
      <c r="F328" s="66">
        <v>78.0</v>
      </c>
      <c r="G328" s="66">
        <v>5800.0</v>
      </c>
      <c r="H328" s="64" t="s">
        <v>23</v>
      </c>
      <c r="I328" s="64" t="s">
        <v>5962</v>
      </c>
      <c r="J328" s="64"/>
      <c r="K328" s="64"/>
      <c r="L328" s="64"/>
      <c r="M328" s="64"/>
      <c r="N328" s="64" t="s">
        <v>5963</v>
      </c>
      <c r="O328" s="64" t="s">
        <v>6106</v>
      </c>
      <c r="P328" s="64"/>
      <c r="Q328" s="64"/>
      <c r="R328" s="64"/>
      <c r="S328" s="64"/>
      <c r="T328" s="64"/>
      <c r="U328" s="64"/>
      <c r="V328" s="64"/>
      <c r="W328" s="64"/>
      <c r="X328" s="64"/>
      <c r="Y328" s="64"/>
      <c r="Z328" s="64"/>
    </row>
    <row r="329" ht="12.75" customHeight="1">
      <c r="A329" s="95">
        <v>40669.520833333336</v>
      </c>
      <c r="B329" s="66">
        <v>2195.0</v>
      </c>
      <c r="C329" s="64" t="s">
        <v>1211</v>
      </c>
      <c r="D329" s="64" t="s">
        <v>8</v>
      </c>
      <c r="E329" s="64" t="s">
        <v>104</v>
      </c>
      <c r="F329" s="66">
        <v>80.0</v>
      </c>
      <c r="G329" s="66">
        <v>6100.0</v>
      </c>
      <c r="H329" s="64" t="s">
        <v>23</v>
      </c>
      <c r="I329" s="64" t="s">
        <v>5971</v>
      </c>
      <c r="J329" s="64"/>
      <c r="K329" s="64"/>
      <c r="L329" s="64"/>
      <c r="M329" s="64"/>
      <c r="N329" s="64" t="s">
        <v>5963</v>
      </c>
      <c r="O329" s="64" t="s">
        <v>5967</v>
      </c>
      <c r="P329" s="64"/>
      <c r="Q329" s="64"/>
      <c r="R329" s="64"/>
      <c r="S329" s="64"/>
      <c r="T329" s="64"/>
      <c r="U329" s="64"/>
      <c r="V329" s="64"/>
      <c r="W329" s="64"/>
      <c r="X329" s="64"/>
      <c r="Y329" s="64"/>
      <c r="Z329" s="64"/>
    </row>
    <row r="330" ht="12.75" customHeight="1">
      <c r="A330" s="95">
        <v>40669.8125</v>
      </c>
      <c r="B330" s="66">
        <v>2192.0</v>
      </c>
      <c r="C330" s="64" t="s">
        <v>1211</v>
      </c>
      <c r="D330" s="64" t="s">
        <v>819</v>
      </c>
      <c r="E330" s="64" t="s">
        <v>819</v>
      </c>
      <c r="F330" s="66">
        <v>77.0</v>
      </c>
      <c r="G330" s="66">
        <v>5200.0</v>
      </c>
      <c r="H330" s="64" t="s">
        <v>23</v>
      </c>
      <c r="I330" s="64" t="s">
        <v>5962</v>
      </c>
      <c r="J330" s="64"/>
      <c r="K330" s="64"/>
      <c r="L330" s="64"/>
      <c r="M330" s="64"/>
      <c r="N330" s="64" t="s">
        <v>5963</v>
      </c>
      <c r="O330" s="64" t="s">
        <v>6107</v>
      </c>
      <c r="P330" s="64"/>
      <c r="Q330" s="64"/>
      <c r="R330" s="64"/>
      <c r="S330" s="64"/>
      <c r="T330" s="64"/>
      <c r="U330" s="64"/>
      <c r="V330" s="64"/>
      <c r="W330" s="64"/>
      <c r="X330" s="64"/>
      <c r="Y330" s="64"/>
      <c r="Z330" s="64"/>
    </row>
    <row r="331" ht="12.75" customHeight="1">
      <c r="A331" s="95">
        <v>40669.875</v>
      </c>
      <c r="B331" s="66">
        <v>2193.0</v>
      </c>
      <c r="C331" s="64" t="s">
        <v>1211</v>
      </c>
      <c r="D331" s="64" t="s">
        <v>819</v>
      </c>
      <c r="E331" s="64" t="s">
        <v>819</v>
      </c>
      <c r="F331" s="66">
        <v>77.0</v>
      </c>
      <c r="G331" s="66">
        <v>5050.0</v>
      </c>
      <c r="H331" s="64" t="s">
        <v>23</v>
      </c>
      <c r="I331" s="64" t="s">
        <v>6020</v>
      </c>
      <c r="J331" s="64"/>
      <c r="K331" s="64"/>
      <c r="L331" s="64"/>
      <c r="M331" s="64"/>
      <c r="N331" s="64" t="s">
        <v>5963</v>
      </c>
      <c r="O331" s="64" t="s">
        <v>5967</v>
      </c>
      <c r="P331" s="64"/>
      <c r="Q331" s="64"/>
      <c r="R331" s="64"/>
      <c r="S331" s="64"/>
      <c r="T331" s="64"/>
      <c r="U331" s="64"/>
      <c r="V331" s="64"/>
      <c r="W331" s="64"/>
      <c r="X331" s="64"/>
      <c r="Y331" s="64"/>
      <c r="Z331" s="64"/>
    </row>
    <row r="332" ht="12.75" customHeight="1">
      <c r="A332" s="95">
        <v>40670.395833333336</v>
      </c>
      <c r="B332" s="66">
        <v>3317.0</v>
      </c>
      <c r="C332" s="64" t="s">
        <v>1211</v>
      </c>
      <c r="D332" s="64" t="s">
        <v>819</v>
      </c>
      <c r="E332" s="64" t="s">
        <v>182</v>
      </c>
      <c r="F332" s="66">
        <v>80.0</v>
      </c>
      <c r="G332" s="66">
        <v>5700.0</v>
      </c>
      <c r="H332" s="64" t="s">
        <v>23</v>
      </c>
      <c r="I332" s="64" t="s">
        <v>5962</v>
      </c>
      <c r="J332" s="64"/>
      <c r="K332" s="64"/>
      <c r="L332" s="64"/>
      <c r="M332" s="64"/>
      <c r="N332" s="64" t="s">
        <v>5963</v>
      </c>
      <c r="O332" s="64" t="s">
        <v>5972</v>
      </c>
      <c r="P332" s="64"/>
      <c r="Q332" s="64"/>
      <c r="R332" s="64"/>
      <c r="S332" s="64"/>
      <c r="T332" s="64"/>
      <c r="U332" s="64"/>
      <c r="V332" s="64"/>
      <c r="W332" s="64"/>
      <c r="X332" s="64"/>
      <c r="Y332" s="64"/>
      <c r="Z332" s="64"/>
    </row>
    <row r="333" ht="12.75" customHeight="1">
      <c r="A333" s="95">
        <v>40670.458333333336</v>
      </c>
      <c r="B333" s="66">
        <v>3318.0</v>
      </c>
      <c r="C333" s="64" t="s">
        <v>1211</v>
      </c>
      <c r="D333" s="64" t="s">
        <v>819</v>
      </c>
      <c r="E333" s="64" t="s">
        <v>182</v>
      </c>
      <c r="F333" s="66">
        <v>77.0</v>
      </c>
      <c r="G333" s="66">
        <v>5700.0</v>
      </c>
      <c r="H333" s="64" t="s">
        <v>23</v>
      </c>
      <c r="I333" s="64" t="s">
        <v>5962</v>
      </c>
      <c r="J333" s="64"/>
      <c r="K333" s="64"/>
      <c r="L333" s="64"/>
      <c r="M333" s="64"/>
      <c r="N333" s="64" t="s">
        <v>5963</v>
      </c>
      <c r="O333" s="64" t="s">
        <v>5993</v>
      </c>
      <c r="P333" s="64"/>
      <c r="Q333" s="64"/>
      <c r="R333" s="64"/>
      <c r="S333" s="64"/>
      <c r="T333" s="64"/>
      <c r="U333" s="64"/>
      <c r="V333" s="64"/>
      <c r="W333" s="64"/>
      <c r="X333" s="64"/>
      <c r="Y333" s="64"/>
      <c r="Z333" s="64"/>
    </row>
    <row r="334" ht="12.75" customHeight="1">
      <c r="A334" s="95">
        <v>40670.458333333336</v>
      </c>
      <c r="B334" s="66">
        <v>3316.0</v>
      </c>
      <c r="C334" s="64" t="s">
        <v>1211</v>
      </c>
      <c r="D334" s="64" t="s">
        <v>819</v>
      </c>
      <c r="E334" s="64" t="s">
        <v>144</v>
      </c>
      <c r="F334" s="66">
        <v>85.0</v>
      </c>
      <c r="G334" s="66">
        <v>7600.0</v>
      </c>
      <c r="H334" s="64" t="s">
        <v>23</v>
      </c>
      <c r="I334" s="64" t="s">
        <v>5962</v>
      </c>
      <c r="J334" s="64"/>
      <c r="K334" s="64"/>
      <c r="L334" s="64"/>
      <c r="M334" s="64"/>
      <c r="N334" s="64" t="s">
        <v>5963</v>
      </c>
      <c r="O334" s="64" t="s">
        <v>6016</v>
      </c>
      <c r="P334" s="64"/>
      <c r="Q334" s="64"/>
      <c r="R334" s="64"/>
      <c r="S334" s="64"/>
      <c r="T334" s="64"/>
      <c r="U334" s="64"/>
      <c r="V334" s="64"/>
      <c r="W334" s="64"/>
      <c r="X334" s="64"/>
      <c r="Y334" s="64"/>
      <c r="Z334" s="64"/>
    </row>
    <row r="335" ht="12.75" customHeight="1">
      <c r="A335" s="95">
        <v>40670.46875</v>
      </c>
      <c r="B335" s="66">
        <v>3315.0</v>
      </c>
      <c r="C335" s="64" t="s">
        <v>1211</v>
      </c>
      <c r="D335" s="64" t="s">
        <v>819</v>
      </c>
      <c r="E335" s="64" t="s">
        <v>161</v>
      </c>
      <c r="F335" s="66">
        <v>80.0</v>
      </c>
      <c r="G335" s="66">
        <v>6800.0</v>
      </c>
      <c r="H335" s="64" t="s">
        <v>23</v>
      </c>
      <c r="I335" s="64" t="s">
        <v>5962</v>
      </c>
      <c r="J335" s="64"/>
      <c r="K335" s="64"/>
      <c r="L335" s="64"/>
      <c r="M335" s="64"/>
      <c r="N335" s="64" t="s">
        <v>5963</v>
      </c>
      <c r="O335" s="64" t="s">
        <v>6108</v>
      </c>
      <c r="P335" s="64"/>
      <c r="Q335" s="64"/>
      <c r="R335" s="64"/>
      <c r="S335" s="64"/>
      <c r="T335" s="64"/>
      <c r="U335" s="64"/>
      <c r="V335" s="64"/>
      <c r="W335" s="64"/>
      <c r="X335" s="64"/>
      <c r="Y335" s="64"/>
      <c r="Z335" s="64"/>
    </row>
    <row r="336" ht="12.75" customHeight="1">
      <c r="A336" s="95">
        <v>40670.479166666664</v>
      </c>
      <c r="B336" s="66">
        <v>3399.0</v>
      </c>
      <c r="C336" s="64" t="s">
        <v>1211</v>
      </c>
      <c r="D336" s="64" t="s">
        <v>8</v>
      </c>
      <c r="E336" s="64" t="s">
        <v>845</v>
      </c>
      <c r="F336" s="66">
        <v>81.0</v>
      </c>
      <c r="G336" s="66">
        <v>6300.0</v>
      </c>
      <c r="H336" s="64" t="s">
        <v>23</v>
      </c>
      <c r="I336" s="64" t="s">
        <v>5971</v>
      </c>
      <c r="J336" s="64"/>
      <c r="K336" s="64"/>
      <c r="L336" s="64"/>
      <c r="M336" s="64"/>
      <c r="N336" s="64" t="s">
        <v>5963</v>
      </c>
      <c r="O336" s="64" t="s">
        <v>6109</v>
      </c>
      <c r="P336" s="64"/>
      <c r="Q336" s="64"/>
      <c r="R336" s="64"/>
      <c r="S336" s="64"/>
      <c r="T336" s="64"/>
      <c r="U336" s="64"/>
      <c r="V336" s="64"/>
      <c r="W336" s="64"/>
      <c r="X336" s="64"/>
      <c r="Y336" s="64"/>
      <c r="Z336" s="64"/>
    </row>
    <row r="337" ht="12.75" customHeight="1">
      <c r="A337" s="95">
        <v>40670.541666666664</v>
      </c>
      <c r="B337" s="66">
        <v>3380.0</v>
      </c>
      <c r="C337" s="64" t="s">
        <v>1211</v>
      </c>
      <c r="D337" s="64" t="s">
        <v>819</v>
      </c>
      <c r="E337" s="64" t="s">
        <v>819</v>
      </c>
      <c r="F337" s="66">
        <v>84.0</v>
      </c>
      <c r="G337" s="66">
        <v>7400.0</v>
      </c>
      <c r="H337" s="64" t="s">
        <v>23</v>
      </c>
      <c r="I337" s="64" t="s">
        <v>5962</v>
      </c>
      <c r="J337" s="64"/>
      <c r="K337" s="64"/>
      <c r="L337" s="64"/>
      <c r="M337" s="64"/>
      <c r="N337" s="64" t="s">
        <v>5963</v>
      </c>
      <c r="O337" s="64" t="s">
        <v>5993</v>
      </c>
      <c r="P337" s="64"/>
      <c r="Q337" s="64"/>
      <c r="R337" s="64"/>
      <c r="S337" s="64"/>
      <c r="T337" s="64"/>
      <c r="U337" s="64"/>
      <c r="V337" s="64"/>
      <c r="W337" s="64"/>
      <c r="X337" s="64"/>
      <c r="Y337" s="64"/>
      <c r="Z337" s="64"/>
    </row>
    <row r="338" ht="12.75" customHeight="1">
      <c r="A338" s="95">
        <v>40671.416666666664</v>
      </c>
      <c r="B338" s="66">
        <v>3398.0</v>
      </c>
      <c r="C338" s="64" t="s">
        <v>1211</v>
      </c>
      <c r="D338" s="64" t="s">
        <v>819</v>
      </c>
      <c r="E338" s="64" t="s">
        <v>24</v>
      </c>
      <c r="F338" s="66">
        <v>80.0</v>
      </c>
      <c r="G338" s="66">
        <v>6500.0</v>
      </c>
      <c r="H338" s="64" t="s">
        <v>23</v>
      </c>
      <c r="I338" s="64" t="s">
        <v>6020</v>
      </c>
      <c r="J338" s="64"/>
      <c r="K338" s="64"/>
      <c r="L338" s="64"/>
      <c r="M338" s="64"/>
      <c r="N338" s="64" t="s">
        <v>6009</v>
      </c>
      <c r="O338" s="64" t="s">
        <v>6009</v>
      </c>
      <c r="P338" s="64"/>
      <c r="Q338" s="64"/>
      <c r="R338" s="64"/>
      <c r="S338" s="64"/>
      <c r="T338" s="64"/>
      <c r="U338" s="64"/>
      <c r="V338" s="64"/>
      <c r="W338" s="64"/>
      <c r="X338" s="64"/>
      <c r="Y338" s="64"/>
      <c r="Z338" s="64"/>
    </row>
    <row r="339" ht="12.75" customHeight="1">
      <c r="A339" s="95">
        <v>40671.625</v>
      </c>
      <c r="B339" s="66">
        <v>3397.0</v>
      </c>
      <c r="C339" s="64" t="s">
        <v>1211</v>
      </c>
      <c r="D339" s="64" t="s">
        <v>819</v>
      </c>
      <c r="E339" s="64" t="s">
        <v>819</v>
      </c>
      <c r="F339" s="66">
        <v>81.0</v>
      </c>
      <c r="G339" s="66">
        <v>6700.0</v>
      </c>
      <c r="H339" s="64" t="s">
        <v>23</v>
      </c>
      <c r="I339" s="64" t="s">
        <v>5962</v>
      </c>
      <c r="J339" s="64"/>
      <c r="K339" s="64"/>
      <c r="L339" s="64"/>
      <c r="M339" s="64"/>
      <c r="N339" s="64" t="s">
        <v>5963</v>
      </c>
      <c r="O339" s="64" t="s">
        <v>6097</v>
      </c>
      <c r="P339" s="64"/>
      <c r="Q339" s="64"/>
      <c r="R339" s="64"/>
      <c r="S339" s="64"/>
      <c r="T339" s="64"/>
      <c r="U339" s="64"/>
      <c r="V339" s="64"/>
      <c r="W339" s="64"/>
      <c r="X339" s="64"/>
      <c r="Y339" s="64"/>
      <c r="Z339" s="64"/>
    </row>
    <row r="340" ht="12.75" customHeight="1">
      <c r="A340" s="95">
        <v>40671.666666666664</v>
      </c>
      <c r="B340" s="66">
        <v>3389.0</v>
      </c>
      <c r="C340" s="64" t="s">
        <v>1211</v>
      </c>
      <c r="D340" s="64" t="s">
        <v>819</v>
      </c>
      <c r="E340" s="64" t="s">
        <v>819</v>
      </c>
      <c r="F340" s="66">
        <v>78.0</v>
      </c>
      <c r="G340" s="66">
        <v>5400.0</v>
      </c>
      <c r="H340" s="64" t="s">
        <v>23</v>
      </c>
      <c r="I340" s="64" t="s">
        <v>5962</v>
      </c>
      <c r="J340" s="64"/>
      <c r="K340" s="64"/>
      <c r="L340" s="64"/>
      <c r="M340" s="64"/>
      <c r="N340" s="64" t="s">
        <v>5963</v>
      </c>
      <c r="O340" s="64" t="s">
        <v>6100</v>
      </c>
      <c r="P340" s="64"/>
      <c r="Q340" s="64"/>
      <c r="R340" s="64"/>
      <c r="S340" s="64"/>
      <c r="T340" s="64"/>
      <c r="U340" s="64"/>
      <c r="V340" s="64"/>
      <c r="W340" s="64"/>
      <c r="X340" s="64"/>
      <c r="Y340" s="64"/>
      <c r="Z340" s="64"/>
    </row>
    <row r="341" ht="12.75" customHeight="1">
      <c r="A341" s="95">
        <v>40673.458333333336</v>
      </c>
      <c r="B341" s="66">
        <v>3381.0</v>
      </c>
      <c r="C341" s="64" t="s">
        <v>1211</v>
      </c>
      <c r="D341" s="64" t="s">
        <v>8</v>
      </c>
      <c r="E341" s="64" t="s">
        <v>146</v>
      </c>
      <c r="F341" s="66">
        <v>80.0</v>
      </c>
      <c r="G341" s="66">
        <v>5900.0</v>
      </c>
      <c r="H341" s="64" t="s">
        <v>23</v>
      </c>
      <c r="I341" s="64" t="s">
        <v>5971</v>
      </c>
      <c r="J341" s="64"/>
      <c r="K341" s="64"/>
      <c r="L341" s="64"/>
      <c r="M341" s="64"/>
      <c r="N341" s="64" t="s">
        <v>5963</v>
      </c>
      <c r="O341" s="64" t="s">
        <v>5993</v>
      </c>
      <c r="P341" s="64"/>
      <c r="Q341" s="64"/>
      <c r="R341" s="64"/>
      <c r="S341" s="64"/>
      <c r="T341" s="64"/>
      <c r="U341" s="64"/>
      <c r="V341" s="64"/>
      <c r="W341" s="64"/>
      <c r="X341" s="64"/>
      <c r="Y341" s="64"/>
      <c r="Z341" s="64"/>
    </row>
    <row r="342" ht="12.75" customHeight="1">
      <c r="A342" s="95">
        <v>40673.881944444445</v>
      </c>
      <c r="B342" s="66">
        <v>3382.0</v>
      </c>
      <c r="C342" s="64" t="s">
        <v>1211</v>
      </c>
      <c r="D342" s="64" t="s">
        <v>8</v>
      </c>
      <c r="E342" s="64" t="s">
        <v>850</v>
      </c>
      <c r="F342" s="66">
        <v>78.0</v>
      </c>
      <c r="G342" s="66">
        <v>5550.0</v>
      </c>
      <c r="H342" s="64" t="s">
        <v>23</v>
      </c>
      <c r="I342" s="64" t="s">
        <v>6020</v>
      </c>
      <c r="J342" s="64"/>
      <c r="K342" s="64"/>
      <c r="L342" s="64"/>
      <c r="M342" s="64"/>
      <c r="N342" s="64" t="s">
        <v>5969</v>
      </c>
      <c r="O342" s="64" t="s">
        <v>6110</v>
      </c>
      <c r="P342" s="64"/>
      <c r="Q342" s="64"/>
      <c r="R342" s="64"/>
      <c r="S342" s="64"/>
      <c r="T342" s="64"/>
      <c r="U342" s="64"/>
      <c r="V342" s="64"/>
      <c r="W342" s="64"/>
      <c r="X342" s="64"/>
      <c r="Y342" s="64"/>
      <c r="Z342" s="64"/>
    </row>
    <row r="343" ht="12.75" customHeight="1">
      <c r="A343" s="95">
        <v>40674.541666666664</v>
      </c>
      <c r="B343" s="66">
        <v>3396.0</v>
      </c>
      <c r="C343" s="64" t="s">
        <v>1211</v>
      </c>
      <c r="D343" s="64" t="s">
        <v>8</v>
      </c>
      <c r="E343" s="64" t="s">
        <v>104</v>
      </c>
      <c r="F343" s="66">
        <v>84.0</v>
      </c>
      <c r="G343" s="66">
        <v>6900.0</v>
      </c>
      <c r="H343" s="64" t="s">
        <v>23</v>
      </c>
      <c r="I343" s="64" t="s">
        <v>5962</v>
      </c>
      <c r="J343" s="64"/>
      <c r="K343" s="64"/>
      <c r="L343" s="64"/>
      <c r="M343" s="64"/>
      <c r="N343" s="64" t="s">
        <v>5963</v>
      </c>
      <c r="O343" s="64" t="s">
        <v>6111</v>
      </c>
      <c r="P343" s="64"/>
      <c r="Q343" s="64"/>
      <c r="R343" s="64"/>
      <c r="S343" s="64"/>
      <c r="T343" s="64"/>
      <c r="U343" s="64"/>
      <c r="V343" s="64"/>
      <c r="W343" s="64"/>
      <c r="X343" s="64"/>
      <c r="Y343" s="64"/>
      <c r="Z343" s="64"/>
    </row>
    <row r="344" ht="12.75" customHeight="1">
      <c r="A344" s="95">
        <v>40674.791666666664</v>
      </c>
      <c r="B344" s="66">
        <v>3390.0</v>
      </c>
      <c r="C344" s="64" t="s">
        <v>1211</v>
      </c>
      <c r="D344" s="64" t="s">
        <v>8</v>
      </c>
      <c r="E344" s="64" t="s">
        <v>840</v>
      </c>
      <c r="F344" s="66">
        <v>78.0</v>
      </c>
      <c r="G344" s="66">
        <v>5550.0</v>
      </c>
      <c r="H344" s="64" t="s">
        <v>23</v>
      </c>
      <c r="I344" s="64" t="s">
        <v>5962</v>
      </c>
      <c r="J344" s="64"/>
      <c r="K344" s="64"/>
      <c r="L344" s="64"/>
      <c r="M344" s="64"/>
      <c r="N344" s="64" t="s">
        <v>5963</v>
      </c>
      <c r="O344" s="64" t="s">
        <v>5972</v>
      </c>
      <c r="P344" s="64"/>
      <c r="Q344" s="64"/>
      <c r="R344" s="64"/>
      <c r="S344" s="64"/>
      <c r="T344" s="64"/>
      <c r="U344" s="64"/>
      <c r="V344" s="64"/>
      <c r="W344" s="64"/>
      <c r="X344" s="64"/>
      <c r="Y344" s="64"/>
      <c r="Z344" s="64"/>
    </row>
    <row r="345" ht="12.75" customHeight="1">
      <c r="A345" s="95">
        <v>40676.4375</v>
      </c>
      <c r="B345" s="66">
        <v>3388.0</v>
      </c>
      <c r="C345" s="64" t="s">
        <v>1211</v>
      </c>
      <c r="D345" s="64" t="s">
        <v>819</v>
      </c>
      <c r="E345" s="64" t="s">
        <v>146</v>
      </c>
      <c r="F345" s="66">
        <v>71.0</v>
      </c>
      <c r="G345" s="66">
        <v>4600.0</v>
      </c>
      <c r="H345" s="64" t="s">
        <v>23</v>
      </c>
      <c r="I345" s="64" t="s">
        <v>6020</v>
      </c>
      <c r="J345" s="64"/>
      <c r="K345" s="64"/>
      <c r="L345" s="64"/>
      <c r="M345" s="64"/>
      <c r="N345" s="64" t="s">
        <v>5963</v>
      </c>
      <c r="O345" s="64" t="s">
        <v>6112</v>
      </c>
      <c r="P345" s="64"/>
      <c r="Q345" s="64"/>
      <c r="R345" s="64"/>
      <c r="S345" s="64"/>
      <c r="T345" s="64"/>
      <c r="U345" s="64"/>
      <c r="V345" s="64"/>
      <c r="W345" s="64"/>
      <c r="X345" s="64"/>
      <c r="Y345" s="64"/>
      <c r="Z345" s="64"/>
    </row>
    <row r="346" ht="12.75" customHeight="1">
      <c r="A346" s="95">
        <v>40676.583333333336</v>
      </c>
      <c r="B346" s="66">
        <v>3391.0</v>
      </c>
      <c r="C346" s="64" t="s">
        <v>1211</v>
      </c>
      <c r="D346" s="64" t="s">
        <v>819</v>
      </c>
      <c r="E346" s="64" t="s">
        <v>857</v>
      </c>
      <c r="F346" s="66">
        <v>76.0</v>
      </c>
      <c r="G346" s="66">
        <v>4900.0</v>
      </c>
      <c r="H346" s="64" t="s">
        <v>23</v>
      </c>
      <c r="I346" s="64" t="s">
        <v>5962</v>
      </c>
      <c r="J346" s="64"/>
      <c r="K346" s="64"/>
      <c r="L346" s="64"/>
      <c r="M346" s="64"/>
      <c r="N346" s="64" t="s">
        <v>5963</v>
      </c>
      <c r="O346" s="64" t="s">
        <v>6100</v>
      </c>
      <c r="P346" s="64"/>
      <c r="Q346" s="64"/>
      <c r="R346" s="64"/>
      <c r="S346" s="64"/>
      <c r="T346" s="64"/>
      <c r="U346" s="64"/>
      <c r="V346" s="64"/>
      <c r="W346" s="64"/>
      <c r="X346" s="64"/>
      <c r="Y346" s="64"/>
      <c r="Z346" s="64"/>
    </row>
    <row r="347" ht="12.75" customHeight="1">
      <c r="A347" s="95">
        <v>40676.833333333336</v>
      </c>
      <c r="B347" s="66">
        <v>3392.0</v>
      </c>
      <c r="C347" s="64" t="s">
        <v>1211</v>
      </c>
      <c r="D347" s="64" t="s">
        <v>819</v>
      </c>
      <c r="E347" s="64" t="s">
        <v>819</v>
      </c>
      <c r="F347" s="66">
        <v>76.0</v>
      </c>
      <c r="G347" s="66">
        <v>5000.0</v>
      </c>
      <c r="H347" s="64" t="s">
        <v>23</v>
      </c>
      <c r="I347" s="64" t="s">
        <v>5962</v>
      </c>
      <c r="J347" s="64"/>
      <c r="K347" s="64"/>
      <c r="L347" s="64"/>
      <c r="M347" s="64"/>
      <c r="N347" s="64" t="s">
        <v>5963</v>
      </c>
      <c r="O347" s="64" t="s">
        <v>6100</v>
      </c>
      <c r="P347" s="64"/>
      <c r="Q347" s="64"/>
      <c r="R347" s="64"/>
      <c r="S347" s="64"/>
      <c r="T347" s="64"/>
      <c r="U347" s="64"/>
      <c r="V347" s="64"/>
      <c r="W347" s="64"/>
      <c r="X347" s="64"/>
      <c r="Y347" s="64"/>
      <c r="Z347" s="64"/>
    </row>
    <row r="348" ht="12.75" customHeight="1">
      <c r="A348" s="95">
        <v>40677.375</v>
      </c>
      <c r="B348" s="66">
        <v>3384.0</v>
      </c>
      <c r="C348" s="64" t="s">
        <v>1211</v>
      </c>
      <c r="D348" s="64" t="s">
        <v>819</v>
      </c>
      <c r="E348" s="64" t="s">
        <v>857</v>
      </c>
      <c r="F348" s="66">
        <v>77.0</v>
      </c>
      <c r="G348" s="66">
        <v>5300.0</v>
      </c>
      <c r="H348" s="64" t="s">
        <v>23</v>
      </c>
      <c r="I348" s="64" t="s">
        <v>5962</v>
      </c>
      <c r="J348" s="64"/>
      <c r="K348" s="64"/>
      <c r="L348" s="64"/>
      <c r="M348" s="64"/>
      <c r="N348" s="64" t="s">
        <v>5963</v>
      </c>
      <c r="O348" s="64" t="s">
        <v>6096</v>
      </c>
      <c r="P348" s="64"/>
      <c r="Q348" s="64"/>
      <c r="R348" s="64"/>
      <c r="S348" s="64"/>
      <c r="T348" s="64"/>
      <c r="U348" s="64"/>
      <c r="V348" s="64"/>
      <c r="W348" s="64"/>
      <c r="X348" s="64"/>
      <c r="Y348" s="64"/>
      <c r="Z348" s="64"/>
    </row>
    <row r="349" ht="12.75" customHeight="1">
      <c r="A349" s="95">
        <v>40677.413194444445</v>
      </c>
      <c r="B349" s="66">
        <v>3383.0</v>
      </c>
      <c r="C349" s="64" t="s">
        <v>1211</v>
      </c>
      <c r="D349" s="64" t="s">
        <v>819</v>
      </c>
      <c r="E349" s="64" t="s">
        <v>1267</v>
      </c>
      <c r="F349" s="66">
        <v>79.0</v>
      </c>
      <c r="G349" s="66">
        <v>5650.0</v>
      </c>
      <c r="H349" s="64" t="s">
        <v>23</v>
      </c>
      <c r="I349" s="64" t="s">
        <v>6020</v>
      </c>
      <c r="J349" s="64"/>
      <c r="K349" s="64"/>
      <c r="L349" s="64"/>
      <c r="M349" s="64"/>
      <c r="N349" s="64" t="s">
        <v>5963</v>
      </c>
      <c r="O349" s="64" t="s">
        <v>6108</v>
      </c>
      <c r="P349" s="64"/>
      <c r="Q349" s="64"/>
      <c r="R349" s="64"/>
      <c r="S349" s="64"/>
      <c r="T349" s="64"/>
      <c r="U349" s="64"/>
      <c r="V349" s="64"/>
      <c r="W349" s="64"/>
      <c r="X349" s="64"/>
      <c r="Y349" s="64"/>
      <c r="Z349" s="64"/>
    </row>
    <row r="350" ht="12.75" customHeight="1">
      <c r="A350" s="95">
        <v>40677.458333333336</v>
      </c>
      <c r="B350" s="66">
        <v>3385.0</v>
      </c>
      <c r="C350" s="64" t="s">
        <v>1211</v>
      </c>
      <c r="D350" s="64" t="s">
        <v>819</v>
      </c>
      <c r="E350" s="64" t="s">
        <v>6113</v>
      </c>
      <c r="F350" s="66">
        <v>74.0</v>
      </c>
      <c r="G350" s="66">
        <v>4500.0</v>
      </c>
      <c r="H350" s="64" t="s">
        <v>23</v>
      </c>
      <c r="I350" s="64" t="s">
        <v>5962</v>
      </c>
      <c r="J350" s="64"/>
      <c r="K350" s="64"/>
      <c r="L350" s="64"/>
      <c r="M350" s="64"/>
      <c r="N350" s="64" t="s">
        <v>5963</v>
      </c>
      <c r="O350" s="64" t="s">
        <v>6068</v>
      </c>
      <c r="P350" s="64"/>
      <c r="Q350" s="64"/>
      <c r="R350" s="64"/>
      <c r="S350" s="64"/>
      <c r="T350" s="64"/>
      <c r="U350" s="64"/>
      <c r="V350" s="64"/>
      <c r="W350" s="64"/>
      <c r="X350" s="64"/>
      <c r="Y350" s="64"/>
      <c r="Z350" s="64"/>
    </row>
    <row r="351" ht="12.75" customHeight="1">
      <c r="A351" s="95">
        <v>40677.5</v>
      </c>
      <c r="B351" s="66">
        <v>3386.0</v>
      </c>
      <c r="C351" s="64" t="s">
        <v>1211</v>
      </c>
      <c r="D351" s="64" t="s">
        <v>819</v>
      </c>
      <c r="E351" s="64" t="s">
        <v>182</v>
      </c>
      <c r="F351" s="66">
        <v>74.0</v>
      </c>
      <c r="G351" s="66">
        <v>5700.0</v>
      </c>
      <c r="H351" s="64" t="s">
        <v>23</v>
      </c>
      <c r="I351" s="64" t="s">
        <v>5962</v>
      </c>
      <c r="J351" s="64"/>
      <c r="K351" s="64"/>
      <c r="L351" s="64"/>
      <c r="M351" s="64"/>
      <c r="N351" s="64" t="s">
        <v>5963</v>
      </c>
      <c r="O351" s="64" t="s">
        <v>5967</v>
      </c>
      <c r="P351" s="64"/>
      <c r="Q351" s="64"/>
      <c r="R351" s="64"/>
      <c r="S351" s="64"/>
      <c r="T351" s="64"/>
      <c r="U351" s="64"/>
      <c r="V351" s="64"/>
      <c r="W351" s="64"/>
      <c r="X351" s="64"/>
      <c r="Y351" s="64"/>
      <c r="Z351" s="64"/>
    </row>
    <row r="352" ht="12.75" customHeight="1">
      <c r="A352" s="95">
        <v>40677.75034722222</v>
      </c>
      <c r="B352" s="66">
        <v>3387.0</v>
      </c>
      <c r="C352" s="64" t="s">
        <v>1211</v>
      </c>
      <c r="D352" s="64" t="s">
        <v>819</v>
      </c>
      <c r="E352" s="64" t="s">
        <v>857</v>
      </c>
      <c r="F352" s="66">
        <v>72.0</v>
      </c>
      <c r="G352" s="66">
        <v>3700.0</v>
      </c>
      <c r="H352" s="64" t="s">
        <v>23</v>
      </c>
      <c r="I352" s="64" t="s">
        <v>5962</v>
      </c>
      <c r="J352" s="64"/>
      <c r="K352" s="64"/>
      <c r="L352" s="64"/>
      <c r="M352" s="64"/>
      <c r="N352" s="64" t="s">
        <v>5963</v>
      </c>
      <c r="O352" s="64" t="s">
        <v>6073</v>
      </c>
      <c r="P352" s="64"/>
      <c r="Q352" s="64"/>
      <c r="R352" s="64"/>
      <c r="S352" s="64"/>
      <c r="T352" s="64"/>
      <c r="U352" s="64"/>
      <c r="V352" s="64"/>
      <c r="W352" s="64"/>
      <c r="X352" s="64"/>
      <c r="Y352" s="64"/>
      <c r="Z352" s="64"/>
    </row>
    <row r="353" ht="12.75" customHeight="1">
      <c r="A353" s="95">
        <v>40677.77777777778</v>
      </c>
      <c r="B353" s="66">
        <v>3393.0</v>
      </c>
      <c r="C353" s="64" t="s">
        <v>1211</v>
      </c>
      <c r="D353" s="64" t="s">
        <v>819</v>
      </c>
      <c r="E353" s="64" t="s">
        <v>857</v>
      </c>
      <c r="F353" s="66">
        <v>81.0</v>
      </c>
      <c r="G353" s="66">
        <v>6800.0</v>
      </c>
      <c r="H353" s="64" t="s">
        <v>23</v>
      </c>
      <c r="I353" s="64" t="s">
        <v>5962</v>
      </c>
      <c r="J353" s="64"/>
      <c r="K353" s="64"/>
      <c r="L353" s="64"/>
      <c r="M353" s="64"/>
      <c r="N353" s="64" t="s">
        <v>5963</v>
      </c>
      <c r="O353" s="64" t="s">
        <v>110</v>
      </c>
      <c r="P353" s="64"/>
      <c r="Q353" s="64"/>
      <c r="R353" s="64"/>
      <c r="S353" s="64"/>
      <c r="T353" s="64"/>
      <c r="U353" s="64"/>
      <c r="V353" s="64"/>
      <c r="W353" s="64"/>
      <c r="X353" s="64"/>
      <c r="Y353" s="64"/>
      <c r="Z353" s="64"/>
    </row>
    <row r="354" ht="12.75" customHeight="1">
      <c r="A354" s="95">
        <v>40677.791666666664</v>
      </c>
      <c r="B354" s="66">
        <v>3394.0</v>
      </c>
      <c r="C354" s="64" t="s">
        <v>1211</v>
      </c>
      <c r="D354" s="64" t="s">
        <v>819</v>
      </c>
      <c r="E354" s="64" t="s">
        <v>857</v>
      </c>
      <c r="F354" s="66">
        <v>82.0</v>
      </c>
      <c r="G354" s="66">
        <v>6550.0</v>
      </c>
      <c r="H354" s="64" t="s">
        <v>23</v>
      </c>
      <c r="I354" s="64" t="s">
        <v>5962</v>
      </c>
      <c r="J354" s="64"/>
      <c r="K354" s="64"/>
      <c r="L354" s="64"/>
      <c r="M354" s="64"/>
      <c r="N354" s="64" t="s">
        <v>5963</v>
      </c>
      <c r="O354" s="64" t="s">
        <v>5972</v>
      </c>
      <c r="P354" s="64"/>
      <c r="Q354" s="64"/>
      <c r="R354" s="64"/>
      <c r="S354" s="64"/>
      <c r="T354" s="64"/>
      <c r="U354" s="64"/>
      <c r="V354" s="64"/>
      <c r="W354" s="64"/>
      <c r="X354" s="64"/>
      <c r="Y354" s="64"/>
      <c r="Z354" s="64"/>
    </row>
    <row r="355" ht="12.75" customHeight="1">
      <c r="A355" s="95">
        <v>40678.291666666664</v>
      </c>
      <c r="B355" s="66">
        <v>500.0</v>
      </c>
      <c r="C355" s="64" t="s">
        <v>1211</v>
      </c>
      <c r="D355" s="64" t="s">
        <v>819</v>
      </c>
      <c r="E355" s="64" t="s">
        <v>857</v>
      </c>
      <c r="F355" s="66">
        <v>78.0</v>
      </c>
      <c r="G355" s="66">
        <v>5450.0</v>
      </c>
      <c r="H355" s="64" t="s">
        <v>23</v>
      </c>
      <c r="I355" s="64" t="s">
        <v>5962</v>
      </c>
      <c r="J355" s="64"/>
      <c r="K355" s="64"/>
      <c r="L355" s="64"/>
      <c r="M355" s="64"/>
      <c r="N355" s="64" t="s">
        <v>5963</v>
      </c>
      <c r="O355" s="64" t="s">
        <v>5967</v>
      </c>
      <c r="P355" s="64"/>
      <c r="Q355" s="64"/>
      <c r="R355" s="64"/>
      <c r="S355" s="64"/>
      <c r="T355" s="64"/>
      <c r="U355" s="64"/>
      <c r="V355" s="64"/>
      <c r="W355" s="64"/>
      <c r="X355" s="64"/>
      <c r="Y355" s="64"/>
      <c r="Z355" s="64"/>
    </row>
    <row r="356" ht="12.75" customHeight="1">
      <c r="A356" s="95">
        <v>40678.375</v>
      </c>
      <c r="B356" s="66">
        <v>3395.0</v>
      </c>
      <c r="C356" s="64" t="s">
        <v>1211</v>
      </c>
      <c r="D356" s="64" t="s">
        <v>819</v>
      </c>
      <c r="E356" s="64" t="s">
        <v>897</v>
      </c>
      <c r="F356" s="66">
        <v>77.0</v>
      </c>
      <c r="G356" s="66">
        <v>5100.0</v>
      </c>
      <c r="H356" s="64" t="s">
        <v>23</v>
      </c>
      <c r="I356" s="64" t="s">
        <v>5962</v>
      </c>
      <c r="J356" s="64"/>
      <c r="K356" s="64"/>
      <c r="L356" s="64"/>
      <c r="M356" s="64"/>
      <c r="N356" s="64" t="s">
        <v>5963</v>
      </c>
      <c r="O356" s="64" t="s">
        <v>6114</v>
      </c>
      <c r="P356" s="64"/>
      <c r="Q356" s="64"/>
      <c r="R356" s="64"/>
      <c r="S356" s="64"/>
      <c r="T356" s="64"/>
      <c r="U356" s="64"/>
      <c r="V356" s="64"/>
      <c r="W356" s="64"/>
      <c r="X356" s="64"/>
      <c r="Y356" s="64"/>
      <c r="Z356" s="64"/>
    </row>
    <row r="357" ht="12.75" customHeight="1">
      <c r="A357" s="95">
        <v>40678.520833333336</v>
      </c>
      <c r="B357" s="66">
        <v>501.0</v>
      </c>
      <c r="C357" s="64" t="s">
        <v>1211</v>
      </c>
      <c r="D357" s="64" t="s">
        <v>819</v>
      </c>
      <c r="E357" s="64" t="s">
        <v>857</v>
      </c>
      <c r="F357" s="66">
        <v>80.0</v>
      </c>
      <c r="G357" s="66">
        <v>6100.0</v>
      </c>
      <c r="H357" s="64" t="s">
        <v>23</v>
      </c>
      <c r="I357" s="64" t="s">
        <v>5962</v>
      </c>
      <c r="J357" s="64"/>
      <c r="K357" s="64"/>
      <c r="L357" s="64"/>
      <c r="M357" s="64"/>
      <c r="N357" s="64" t="s">
        <v>5963</v>
      </c>
      <c r="O357" s="64" t="s">
        <v>5993</v>
      </c>
      <c r="P357" s="64"/>
      <c r="Q357" s="64"/>
      <c r="R357" s="64"/>
      <c r="S357" s="64"/>
      <c r="T357" s="64"/>
      <c r="U357" s="64"/>
      <c r="V357" s="64"/>
      <c r="W357" s="64"/>
      <c r="X357" s="64"/>
      <c r="Y357" s="64"/>
      <c r="Z357" s="64"/>
    </row>
    <row r="358" ht="12.75" customHeight="1">
      <c r="A358" s="95">
        <v>40680.5</v>
      </c>
      <c r="B358" s="66">
        <v>504.0</v>
      </c>
      <c r="C358" s="64" t="s">
        <v>1211</v>
      </c>
      <c r="D358" s="64" t="s">
        <v>8</v>
      </c>
      <c r="E358" s="64" t="s">
        <v>146</v>
      </c>
      <c r="F358" s="66">
        <v>81.0</v>
      </c>
      <c r="G358" s="66">
        <v>6200.0</v>
      </c>
      <c r="H358" s="64" t="s">
        <v>23</v>
      </c>
      <c r="I358" s="64" t="s">
        <v>5962</v>
      </c>
      <c r="J358" s="64"/>
      <c r="K358" s="64"/>
      <c r="L358" s="64"/>
      <c r="M358" s="64"/>
      <c r="N358" s="64" t="s">
        <v>5963</v>
      </c>
      <c r="O358" s="64" t="s">
        <v>6115</v>
      </c>
      <c r="P358" s="64"/>
      <c r="Q358" s="64"/>
      <c r="R358" s="64"/>
      <c r="S358" s="64"/>
      <c r="T358" s="64"/>
      <c r="U358" s="64"/>
      <c r="V358" s="64"/>
      <c r="W358" s="64"/>
      <c r="X358" s="64"/>
      <c r="Y358" s="64"/>
      <c r="Z358" s="64"/>
    </row>
    <row r="359" ht="12.75" customHeight="1">
      <c r="A359" s="95">
        <v>40680.583333333336</v>
      </c>
      <c r="B359" s="66">
        <v>503.0</v>
      </c>
      <c r="C359" s="64" t="s">
        <v>1211</v>
      </c>
      <c r="D359" s="64" t="s">
        <v>8</v>
      </c>
      <c r="E359" s="64" t="s">
        <v>104</v>
      </c>
      <c r="F359" s="66">
        <v>77.0</v>
      </c>
      <c r="G359" s="66">
        <v>5700.0</v>
      </c>
      <c r="H359" s="64" t="s">
        <v>23</v>
      </c>
      <c r="I359" s="64" t="s">
        <v>5962</v>
      </c>
      <c r="J359" s="64"/>
      <c r="K359" s="64"/>
      <c r="L359" s="64"/>
      <c r="M359" s="64"/>
      <c r="N359" s="64" t="s">
        <v>6057</v>
      </c>
      <c r="O359" s="64" t="s">
        <v>6116</v>
      </c>
      <c r="P359" s="64"/>
      <c r="Q359" s="64"/>
      <c r="R359" s="64"/>
      <c r="S359" s="64"/>
      <c r="T359" s="64"/>
      <c r="U359" s="64"/>
      <c r="V359" s="64"/>
      <c r="W359" s="64"/>
      <c r="X359" s="64"/>
      <c r="Y359" s="64"/>
      <c r="Z359" s="64"/>
    </row>
    <row r="360" ht="12.75" customHeight="1">
      <c r="A360" s="95">
        <v>40680.583333333336</v>
      </c>
      <c r="B360" s="66">
        <v>502.0</v>
      </c>
      <c r="C360" s="64" t="s">
        <v>1211</v>
      </c>
      <c r="D360" s="64" t="s">
        <v>8</v>
      </c>
      <c r="E360" s="64" t="s">
        <v>104</v>
      </c>
      <c r="F360" s="66">
        <v>81.0</v>
      </c>
      <c r="G360" s="66">
        <v>6400.0</v>
      </c>
      <c r="H360" s="64" t="s">
        <v>23</v>
      </c>
      <c r="I360" s="64" t="s">
        <v>5962</v>
      </c>
      <c r="J360" s="64"/>
      <c r="K360" s="64"/>
      <c r="L360" s="64"/>
      <c r="M360" s="64"/>
      <c r="N360" s="64" t="s">
        <v>6057</v>
      </c>
      <c r="O360" s="64" t="s">
        <v>6116</v>
      </c>
      <c r="P360" s="64"/>
      <c r="Q360" s="64"/>
      <c r="R360" s="64"/>
      <c r="S360" s="64"/>
      <c r="T360" s="64"/>
      <c r="U360" s="64"/>
      <c r="V360" s="64"/>
      <c r="W360" s="64"/>
      <c r="X360" s="64"/>
      <c r="Y360" s="64"/>
      <c r="Z360" s="64"/>
    </row>
    <row r="361" ht="12.75" customHeight="1">
      <c r="A361" s="95">
        <v>40681.5</v>
      </c>
      <c r="B361" s="66">
        <v>505.0</v>
      </c>
      <c r="C361" s="64" t="s">
        <v>1211</v>
      </c>
      <c r="D361" s="64" t="s">
        <v>8</v>
      </c>
      <c r="E361" s="64" t="s">
        <v>161</v>
      </c>
      <c r="F361" s="66">
        <v>78.0</v>
      </c>
      <c r="G361" s="66">
        <v>4900.0</v>
      </c>
      <c r="H361" s="64" t="s">
        <v>23</v>
      </c>
      <c r="I361" s="64" t="s">
        <v>5962</v>
      </c>
      <c r="J361" s="64"/>
      <c r="K361" s="64"/>
      <c r="L361" s="64"/>
      <c r="M361" s="64"/>
      <c r="N361" s="64" t="s">
        <v>5963</v>
      </c>
      <c r="O361" s="64" t="s">
        <v>5972</v>
      </c>
      <c r="P361" s="64"/>
      <c r="Q361" s="64"/>
      <c r="R361" s="64"/>
      <c r="S361" s="64"/>
      <c r="T361" s="64"/>
      <c r="U361" s="64"/>
      <c r="V361" s="64"/>
      <c r="W361" s="64"/>
      <c r="X361" s="64"/>
      <c r="Y361" s="64"/>
      <c r="Z361" s="64"/>
    </row>
    <row r="362" ht="12.75" customHeight="1">
      <c r="A362" s="95">
        <v>40681.625</v>
      </c>
      <c r="B362" s="66">
        <v>506.0</v>
      </c>
      <c r="C362" s="64" t="s">
        <v>1211</v>
      </c>
      <c r="D362" s="64" t="s">
        <v>8</v>
      </c>
      <c r="E362" s="64" t="s">
        <v>104</v>
      </c>
      <c r="F362" s="66">
        <v>75.0</v>
      </c>
      <c r="G362" s="66">
        <v>5000.0</v>
      </c>
      <c r="H362" s="64" t="s">
        <v>23</v>
      </c>
      <c r="I362" s="64" t="s">
        <v>5962</v>
      </c>
      <c r="J362" s="64"/>
      <c r="K362" s="64"/>
      <c r="L362" s="64"/>
      <c r="M362" s="64"/>
      <c r="N362" s="64" t="s">
        <v>5963</v>
      </c>
      <c r="O362" s="64" t="s">
        <v>5972</v>
      </c>
      <c r="P362" s="64"/>
      <c r="Q362" s="64"/>
      <c r="R362" s="64"/>
      <c r="S362" s="64"/>
      <c r="T362" s="64"/>
      <c r="U362" s="64"/>
      <c r="V362" s="64"/>
      <c r="W362" s="64"/>
      <c r="X362" s="64"/>
      <c r="Y362" s="64"/>
      <c r="Z362" s="64"/>
    </row>
    <row r="363" ht="12.75" customHeight="1">
      <c r="A363" s="95">
        <v>40683.3125</v>
      </c>
      <c r="B363" s="66">
        <v>507.0</v>
      </c>
      <c r="C363" s="64" t="s">
        <v>1211</v>
      </c>
      <c r="D363" s="64" t="s">
        <v>819</v>
      </c>
      <c r="E363" s="64" t="s">
        <v>857</v>
      </c>
      <c r="F363" s="66">
        <v>82.0</v>
      </c>
      <c r="G363" s="66">
        <v>5500.0</v>
      </c>
      <c r="H363" s="64" t="s">
        <v>23</v>
      </c>
      <c r="I363" s="64" t="s">
        <v>5962</v>
      </c>
      <c r="J363" s="64"/>
      <c r="K363" s="64"/>
      <c r="L363" s="64"/>
      <c r="M363" s="64"/>
      <c r="N363" s="64" t="s">
        <v>5963</v>
      </c>
      <c r="O363" s="64" t="s">
        <v>6092</v>
      </c>
      <c r="P363" s="64"/>
      <c r="Q363" s="64"/>
      <c r="R363" s="64"/>
      <c r="S363" s="64"/>
      <c r="T363" s="64"/>
      <c r="U363" s="64"/>
      <c r="V363" s="64"/>
      <c r="W363" s="64"/>
      <c r="X363" s="64"/>
      <c r="Y363" s="64"/>
      <c r="Z363" s="64"/>
    </row>
    <row r="364" ht="12.75" customHeight="1">
      <c r="A364" s="95">
        <v>40683.354166666664</v>
      </c>
      <c r="B364" s="66">
        <v>511.0</v>
      </c>
      <c r="C364" s="64" t="s">
        <v>1211</v>
      </c>
      <c r="D364" s="64" t="s">
        <v>819</v>
      </c>
      <c r="E364" s="64" t="s">
        <v>857</v>
      </c>
      <c r="F364" s="66">
        <v>81.0</v>
      </c>
      <c r="G364" s="66">
        <v>6600.0</v>
      </c>
      <c r="H364" s="64" t="s">
        <v>23</v>
      </c>
      <c r="I364" s="64" t="s">
        <v>5962</v>
      </c>
      <c r="J364" s="64"/>
      <c r="K364" s="64"/>
      <c r="L364" s="64"/>
      <c r="M364" s="64"/>
      <c r="N364" s="64" t="s">
        <v>5963</v>
      </c>
      <c r="O364" s="64" t="s">
        <v>5972</v>
      </c>
      <c r="P364" s="64"/>
      <c r="Q364" s="64"/>
      <c r="R364" s="64"/>
      <c r="S364" s="64"/>
      <c r="T364" s="64"/>
      <c r="U364" s="64"/>
      <c r="V364" s="64"/>
      <c r="W364" s="64"/>
      <c r="X364" s="64"/>
      <c r="Y364" s="64"/>
      <c r="Z364" s="64"/>
    </row>
    <row r="365" ht="12.75" customHeight="1">
      <c r="A365" s="95">
        <v>40683.375</v>
      </c>
      <c r="B365" s="66">
        <v>509.0</v>
      </c>
      <c r="C365" s="64" t="s">
        <v>1211</v>
      </c>
      <c r="D365" s="64" t="s">
        <v>819</v>
      </c>
      <c r="E365" s="64" t="s">
        <v>857</v>
      </c>
      <c r="F365" s="66">
        <v>72.0</v>
      </c>
      <c r="G365" s="66">
        <v>3200.0</v>
      </c>
      <c r="H365" s="64" t="s">
        <v>23</v>
      </c>
      <c r="I365" s="64" t="s">
        <v>6020</v>
      </c>
      <c r="J365" s="64"/>
      <c r="K365" s="64"/>
      <c r="L365" s="64"/>
      <c r="M365" s="64"/>
      <c r="N365" s="64" t="s">
        <v>6009</v>
      </c>
      <c r="O365" s="64" t="s">
        <v>6009</v>
      </c>
      <c r="P365" s="64"/>
      <c r="Q365" s="64"/>
      <c r="R365" s="64"/>
      <c r="S365" s="64"/>
      <c r="T365" s="64"/>
      <c r="U365" s="64"/>
      <c r="V365" s="64"/>
      <c r="W365" s="64"/>
      <c r="X365" s="64"/>
      <c r="Y365" s="64"/>
      <c r="Z365" s="64"/>
    </row>
    <row r="366" ht="12.75" customHeight="1">
      <c r="A366" s="95">
        <v>40683.375</v>
      </c>
      <c r="B366" s="66">
        <v>508.0</v>
      </c>
      <c r="C366" s="64" t="s">
        <v>1211</v>
      </c>
      <c r="D366" s="64" t="s">
        <v>819</v>
      </c>
      <c r="E366" s="64" t="s">
        <v>857</v>
      </c>
      <c r="F366" s="66">
        <v>84.0</v>
      </c>
      <c r="G366" s="66">
        <v>5700.0</v>
      </c>
      <c r="H366" s="64" t="s">
        <v>23</v>
      </c>
      <c r="I366" s="64" t="s">
        <v>5962</v>
      </c>
      <c r="J366" s="64"/>
      <c r="K366" s="64"/>
      <c r="L366" s="64"/>
      <c r="M366" s="64"/>
      <c r="N366" s="64" t="s">
        <v>5963</v>
      </c>
      <c r="O366" s="64" t="s">
        <v>5972</v>
      </c>
      <c r="P366" s="64"/>
      <c r="Q366" s="64"/>
      <c r="R366" s="64"/>
      <c r="S366" s="64"/>
      <c r="T366" s="64"/>
      <c r="U366" s="64"/>
      <c r="V366" s="64"/>
      <c r="W366" s="64"/>
      <c r="X366" s="64"/>
      <c r="Y366" s="64"/>
      <c r="Z366" s="64"/>
    </row>
    <row r="367" ht="12.75" customHeight="1">
      <c r="A367" s="95">
        <v>40683.541666666664</v>
      </c>
      <c r="B367" s="66">
        <v>510.0</v>
      </c>
      <c r="C367" s="64" t="s">
        <v>1211</v>
      </c>
      <c r="D367" s="64" t="s">
        <v>819</v>
      </c>
      <c r="E367" s="64" t="s">
        <v>857</v>
      </c>
      <c r="F367" s="66">
        <v>78.0</v>
      </c>
      <c r="G367" s="66">
        <v>5200.0</v>
      </c>
      <c r="H367" s="64" t="s">
        <v>23</v>
      </c>
      <c r="I367" s="64" t="s">
        <v>5962</v>
      </c>
      <c r="J367" s="64"/>
      <c r="K367" s="64"/>
      <c r="L367" s="64"/>
      <c r="M367" s="64"/>
      <c r="N367" s="64" t="s">
        <v>5963</v>
      </c>
      <c r="O367" s="64" t="s">
        <v>6117</v>
      </c>
      <c r="P367" s="64"/>
      <c r="Q367" s="64"/>
      <c r="R367" s="64"/>
      <c r="S367" s="64"/>
      <c r="T367" s="64"/>
      <c r="U367" s="64"/>
      <c r="V367" s="64"/>
      <c r="W367" s="64"/>
      <c r="X367" s="64"/>
      <c r="Y367" s="64"/>
      <c r="Z367" s="64"/>
    </row>
    <row r="368" ht="12.75" customHeight="1">
      <c r="A368" s="95">
        <v>40683.625</v>
      </c>
      <c r="B368" s="66">
        <v>512.0</v>
      </c>
      <c r="C368" s="64" t="s">
        <v>1211</v>
      </c>
      <c r="D368" s="64" t="s">
        <v>819</v>
      </c>
      <c r="E368" s="64" t="s">
        <v>139</v>
      </c>
      <c r="F368" s="66">
        <v>79.0</v>
      </c>
      <c r="G368" s="66">
        <v>5800.0</v>
      </c>
      <c r="H368" s="64" t="s">
        <v>23</v>
      </c>
      <c r="I368" s="64" t="s">
        <v>5962</v>
      </c>
      <c r="J368" s="64"/>
      <c r="K368" s="64"/>
      <c r="L368" s="64"/>
      <c r="M368" s="64"/>
      <c r="N368" s="64" t="s">
        <v>5963</v>
      </c>
      <c r="O368" s="64" t="s">
        <v>5993</v>
      </c>
      <c r="P368" s="64"/>
      <c r="Q368" s="64"/>
      <c r="R368" s="64"/>
      <c r="S368" s="64"/>
      <c r="T368" s="64"/>
      <c r="U368" s="64"/>
      <c r="V368" s="64"/>
      <c r="W368" s="64"/>
      <c r="X368" s="64"/>
      <c r="Y368" s="64"/>
      <c r="Z368" s="64"/>
    </row>
    <row r="369" ht="12.75" customHeight="1">
      <c r="A369" s="95">
        <v>40683.854166666664</v>
      </c>
      <c r="B369" s="66">
        <v>514.0</v>
      </c>
      <c r="C369" s="64" t="s">
        <v>1211</v>
      </c>
      <c r="D369" s="64" t="s">
        <v>8</v>
      </c>
      <c r="E369" s="64" t="s">
        <v>104</v>
      </c>
      <c r="F369" s="66">
        <v>86.0</v>
      </c>
      <c r="G369" s="66">
        <v>7100.0</v>
      </c>
      <c r="H369" s="64" t="s">
        <v>23</v>
      </c>
      <c r="I369" s="64" t="s">
        <v>6020</v>
      </c>
      <c r="J369" s="64"/>
      <c r="K369" s="64"/>
      <c r="L369" s="64"/>
      <c r="M369" s="64"/>
      <c r="N369" s="64" t="s">
        <v>6118</v>
      </c>
      <c r="O369" s="64" t="s">
        <v>6118</v>
      </c>
      <c r="P369" s="64"/>
      <c r="Q369" s="64"/>
      <c r="R369" s="64"/>
      <c r="S369" s="64"/>
      <c r="T369" s="64"/>
      <c r="U369" s="64"/>
      <c r="V369" s="64"/>
      <c r="W369" s="64"/>
      <c r="X369" s="64"/>
      <c r="Y369" s="64"/>
      <c r="Z369" s="64"/>
    </row>
    <row r="370" ht="12.75" customHeight="1">
      <c r="A370" s="95">
        <v>40684.333333333336</v>
      </c>
      <c r="B370" s="66">
        <v>515.0</v>
      </c>
      <c r="C370" s="64" t="s">
        <v>1211</v>
      </c>
      <c r="D370" s="64" t="s">
        <v>819</v>
      </c>
      <c r="E370" s="64" t="s">
        <v>857</v>
      </c>
      <c r="F370" s="66">
        <v>70.0</v>
      </c>
      <c r="G370" s="66">
        <v>3300.0</v>
      </c>
      <c r="H370" s="64" t="s">
        <v>23</v>
      </c>
      <c r="I370" s="64" t="s">
        <v>5971</v>
      </c>
      <c r="J370" s="64"/>
      <c r="K370" s="64"/>
      <c r="L370" s="64"/>
      <c r="M370" s="64"/>
      <c r="N370" s="64" t="s">
        <v>5963</v>
      </c>
      <c r="O370" s="64" t="s">
        <v>6097</v>
      </c>
      <c r="P370" s="64"/>
      <c r="Q370" s="64"/>
      <c r="R370" s="64"/>
      <c r="S370" s="64"/>
      <c r="T370" s="64"/>
      <c r="U370" s="64"/>
      <c r="V370" s="64"/>
      <c r="W370" s="64"/>
      <c r="X370" s="64"/>
      <c r="Y370" s="64"/>
      <c r="Z370" s="64"/>
    </row>
    <row r="371" ht="12.75" customHeight="1">
      <c r="A371" s="95">
        <v>40684.5</v>
      </c>
      <c r="B371" s="66">
        <v>517.0</v>
      </c>
      <c r="C371" s="64" t="s">
        <v>1211</v>
      </c>
      <c r="D371" s="64" t="s">
        <v>8</v>
      </c>
      <c r="E371" s="64" t="s">
        <v>104</v>
      </c>
      <c r="F371" s="66">
        <v>83.0</v>
      </c>
      <c r="G371" s="66">
        <v>6350.0</v>
      </c>
      <c r="H371" s="64" t="s">
        <v>23</v>
      </c>
      <c r="I371" s="64" t="s">
        <v>5962</v>
      </c>
      <c r="J371" s="64"/>
      <c r="K371" s="64"/>
      <c r="L371" s="64"/>
      <c r="M371" s="64"/>
      <c r="N371" s="64" t="s">
        <v>5963</v>
      </c>
      <c r="O371" s="64" t="s">
        <v>4474</v>
      </c>
      <c r="P371" s="64"/>
      <c r="Q371" s="64"/>
      <c r="R371" s="64"/>
      <c r="S371" s="64"/>
      <c r="T371" s="64"/>
      <c r="U371" s="64"/>
      <c r="V371" s="64"/>
      <c r="W371" s="64"/>
      <c r="X371" s="64"/>
      <c r="Y371" s="64"/>
      <c r="Z371" s="64"/>
    </row>
    <row r="372" ht="12.75" customHeight="1">
      <c r="A372" s="95">
        <v>40684.5625</v>
      </c>
      <c r="B372" s="66">
        <v>518.0</v>
      </c>
      <c r="C372" s="64" t="s">
        <v>1211</v>
      </c>
      <c r="D372" s="64" t="s">
        <v>8</v>
      </c>
      <c r="E372" s="64" t="s">
        <v>886</v>
      </c>
      <c r="F372" s="66">
        <v>70.0</v>
      </c>
      <c r="G372" s="66">
        <v>3200.0</v>
      </c>
      <c r="H372" s="64" t="s">
        <v>23</v>
      </c>
      <c r="I372" s="64" t="s">
        <v>5971</v>
      </c>
      <c r="J372" s="64"/>
      <c r="K372" s="64"/>
      <c r="L372" s="64"/>
      <c r="M372" s="64"/>
      <c r="N372" s="64" t="s">
        <v>659</v>
      </c>
      <c r="O372" s="64" t="s">
        <v>6119</v>
      </c>
      <c r="P372" s="64"/>
      <c r="Q372" s="64"/>
      <c r="R372" s="64"/>
      <c r="S372" s="64"/>
      <c r="T372" s="64"/>
      <c r="U372" s="64"/>
      <c r="V372" s="64"/>
      <c r="W372" s="64"/>
      <c r="X372" s="64"/>
      <c r="Y372" s="64"/>
      <c r="Z372" s="64"/>
    </row>
    <row r="373" ht="12.75" customHeight="1">
      <c r="A373" s="95">
        <v>40684.625</v>
      </c>
      <c r="B373" s="66">
        <v>516.0</v>
      </c>
      <c r="C373" s="64" t="s">
        <v>1211</v>
      </c>
      <c r="D373" s="64" t="s">
        <v>819</v>
      </c>
      <c r="E373" s="64" t="s">
        <v>135</v>
      </c>
      <c r="F373" s="66">
        <v>84.0</v>
      </c>
      <c r="G373" s="66">
        <v>6400.0</v>
      </c>
      <c r="H373" s="64" t="s">
        <v>23</v>
      </c>
      <c r="I373" s="64" t="s">
        <v>5962</v>
      </c>
      <c r="J373" s="64"/>
      <c r="K373" s="64"/>
      <c r="L373" s="64"/>
      <c r="M373" s="64"/>
      <c r="N373" s="64" t="s">
        <v>5963</v>
      </c>
      <c r="O373" s="64" t="s">
        <v>5972</v>
      </c>
      <c r="P373" s="64"/>
      <c r="Q373" s="64"/>
      <c r="R373" s="64"/>
      <c r="S373" s="64"/>
      <c r="T373" s="64"/>
      <c r="U373" s="64"/>
      <c r="V373" s="64"/>
      <c r="W373" s="64"/>
      <c r="X373" s="64"/>
      <c r="Y373" s="64"/>
      <c r="Z373" s="64"/>
    </row>
    <row r="374" ht="12.75" customHeight="1">
      <c r="A374" s="95">
        <v>40685.333333333336</v>
      </c>
      <c r="B374" s="66">
        <v>598.0</v>
      </c>
      <c r="C374" s="64" t="s">
        <v>1211</v>
      </c>
      <c r="D374" s="64" t="s">
        <v>819</v>
      </c>
      <c r="E374" s="64" t="s">
        <v>6120</v>
      </c>
      <c r="F374" s="66">
        <v>81.0</v>
      </c>
      <c r="G374" s="66">
        <v>5400.0</v>
      </c>
      <c r="H374" s="64" t="s">
        <v>23</v>
      </c>
      <c r="I374" s="64" t="s">
        <v>5962</v>
      </c>
      <c r="J374" s="64"/>
      <c r="K374" s="64"/>
      <c r="L374" s="64"/>
      <c r="M374" s="64"/>
      <c r="N374" s="64" t="s">
        <v>5963</v>
      </c>
      <c r="O374" s="64" t="s">
        <v>6097</v>
      </c>
      <c r="P374" s="64"/>
      <c r="Q374" s="64"/>
      <c r="R374" s="64"/>
      <c r="S374" s="64"/>
      <c r="T374" s="64"/>
      <c r="U374" s="64"/>
      <c r="V374" s="64"/>
      <c r="W374" s="64"/>
      <c r="X374" s="64"/>
      <c r="Y374" s="64"/>
      <c r="Z374" s="64"/>
    </row>
    <row r="375" ht="12.75" customHeight="1">
      <c r="A375" s="95">
        <v>40685.34375</v>
      </c>
      <c r="B375" s="66">
        <v>597.0</v>
      </c>
      <c r="C375" s="64" t="s">
        <v>1211</v>
      </c>
      <c r="D375" s="64" t="s">
        <v>819</v>
      </c>
      <c r="E375" s="64" t="s">
        <v>6120</v>
      </c>
      <c r="F375" s="66">
        <v>80.0</v>
      </c>
      <c r="G375" s="66">
        <v>6100.0</v>
      </c>
      <c r="H375" s="64" t="s">
        <v>23</v>
      </c>
      <c r="I375" s="64" t="s">
        <v>5962</v>
      </c>
      <c r="J375" s="64"/>
      <c r="K375" s="64"/>
      <c r="L375" s="64"/>
      <c r="M375" s="64"/>
      <c r="N375" s="64" t="s">
        <v>5963</v>
      </c>
      <c r="O375" s="64" t="s">
        <v>860</v>
      </c>
      <c r="P375" s="64"/>
      <c r="Q375" s="64"/>
      <c r="R375" s="64"/>
      <c r="S375" s="64"/>
      <c r="T375" s="64"/>
      <c r="U375" s="64"/>
      <c r="V375" s="64"/>
      <c r="W375" s="64"/>
      <c r="X375" s="64"/>
      <c r="Y375" s="64"/>
      <c r="Z375" s="64"/>
    </row>
    <row r="376" ht="12.75" customHeight="1">
      <c r="A376" s="95">
        <v>40685.354166666664</v>
      </c>
      <c r="B376" s="66">
        <v>581.0</v>
      </c>
      <c r="C376" s="64" t="s">
        <v>1211</v>
      </c>
      <c r="D376" s="64" t="s">
        <v>8</v>
      </c>
      <c r="E376" s="64" t="s">
        <v>104</v>
      </c>
      <c r="F376" s="66">
        <v>81.0</v>
      </c>
      <c r="G376" s="66">
        <v>5650.0</v>
      </c>
      <c r="H376" s="64" t="s">
        <v>23</v>
      </c>
      <c r="I376" s="64" t="s">
        <v>5962</v>
      </c>
      <c r="J376" s="64"/>
      <c r="K376" s="64"/>
      <c r="L376" s="64"/>
      <c r="M376" s="64"/>
      <c r="N376" s="64" t="s">
        <v>6121</v>
      </c>
      <c r="O376" s="64" t="s">
        <v>6122</v>
      </c>
      <c r="P376" s="64"/>
      <c r="Q376" s="64"/>
      <c r="R376" s="64"/>
      <c r="S376" s="64"/>
      <c r="T376" s="64"/>
      <c r="U376" s="64"/>
      <c r="V376" s="64"/>
      <c r="W376" s="64"/>
      <c r="X376" s="64"/>
      <c r="Y376" s="64"/>
      <c r="Z376" s="64"/>
    </row>
    <row r="377" ht="12.75" customHeight="1">
      <c r="A377" s="95">
        <v>40685.458333333336</v>
      </c>
      <c r="B377" s="66">
        <v>599.0</v>
      </c>
      <c r="C377" s="64" t="s">
        <v>1211</v>
      </c>
      <c r="D377" s="64" t="s">
        <v>819</v>
      </c>
      <c r="E377" s="64" t="s">
        <v>6123</v>
      </c>
      <c r="F377" s="66">
        <v>78.0</v>
      </c>
      <c r="G377" s="66">
        <v>5250.0</v>
      </c>
      <c r="H377" s="64" t="s">
        <v>23</v>
      </c>
      <c r="I377" s="64" t="s">
        <v>5962</v>
      </c>
      <c r="J377" s="64"/>
      <c r="K377" s="64"/>
      <c r="L377" s="64"/>
      <c r="M377" s="64"/>
      <c r="N377" s="64" t="s">
        <v>5963</v>
      </c>
      <c r="O377" s="64" t="s">
        <v>5967</v>
      </c>
      <c r="P377" s="64"/>
      <c r="Q377" s="64"/>
      <c r="R377" s="64"/>
      <c r="S377" s="64"/>
      <c r="T377" s="64"/>
      <c r="U377" s="64"/>
      <c r="V377" s="64"/>
      <c r="W377" s="64"/>
      <c r="X377" s="64"/>
      <c r="Y377" s="64"/>
      <c r="Z377" s="64"/>
    </row>
    <row r="378" ht="12.75" customHeight="1">
      <c r="A378" s="95">
        <v>40685.479166666664</v>
      </c>
      <c r="B378" s="66">
        <v>519.0</v>
      </c>
      <c r="C378" s="64" t="s">
        <v>1211</v>
      </c>
      <c r="D378" s="64" t="s">
        <v>819</v>
      </c>
      <c r="E378" s="64" t="s">
        <v>6123</v>
      </c>
      <c r="F378" s="66">
        <v>80.0</v>
      </c>
      <c r="G378" s="66">
        <v>5200.0</v>
      </c>
      <c r="H378" s="64" t="s">
        <v>23</v>
      </c>
      <c r="I378" s="64" t="s">
        <v>6020</v>
      </c>
      <c r="J378" s="64"/>
      <c r="K378" s="64"/>
      <c r="L378" s="64"/>
      <c r="M378" s="64"/>
      <c r="N378" s="64" t="s">
        <v>5963</v>
      </c>
      <c r="O378" s="64" t="s">
        <v>6108</v>
      </c>
      <c r="P378" s="64"/>
      <c r="Q378" s="64"/>
      <c r="R378" s="64"/>
      <c r="S378" s="64"/>
      <c r="T378" s="64"/>
      <c r="U378" s="64"/>
      <c r="V378" s="64"/>
      <c r="W378" s="64"/>
      <c r="X378" s="64"/>
      <c r="Y378" s="64"/>
      <c r="Z378" s="64"/>
    </row>
    <row r="379" ht="12.75" customHeight="1">
      <c r="A379" s="95">
        <v>40685.5625</v>
      </c>
      <c r="B379" s="66">
        <v>589.0</v>
      </c>
      <c r="C379" s="64" t="s">
        <v>1211</v>
      </c>
      <c r="D379" s="64" t="s">
        <v>819</v>
      </c>
      <c r="E379" s="64" t="s">
        <v>6120</v>
      </c>
      <c r="F379" s="66">
        <v>82.0</v>
      </c>
      <c r="G379" s="66">
        <v>6000.0</v>
      </c>
      <c r="H379" s="64" t="s">
        <v>23</v>
      </c>
      <c r="I379" s="64" t="s">
        <v>5962</v>
      </c>
      <c r="J379" s="64"/>
      <c r="K379" s="64"/>
      <c r="L379" s="64"/>
      <c r="M379" s="64"/>
      <c r="N379" s="64" t="s">
        <v>5963</v>
      </c>
      <c r="O379" s="64" t="s">
        <v>6073</v>
      </c>
      <c r="P379" s="64"/>
      <c r="Q379" s="64"/>
      <c r="R379" s="64"/>
      <c r="S379" s="64"/>
      <c r="T379" s="64"/>
      <c r="U379" s="64"/>
      <c r="V379" s="64"/>
      <c r="W379" s="64"/>
      <c r="X379" s="64"/>
      <c r="Y379" s="64"/>
      <c r="Z379" s="64"/>
    </row>
    <row r="380" ht="12.75" customHeight="1">
      <c r="A380" s="95">
        <v>40685.583333333336</v>
      </c>
      <c r="B380" s="66">
        <v>596.0</v>
      </c>
      <c r="C380" s="64" t="s">
        <v>1211</v>
      </c>
      <c r="D380" s="64" t="s">
        <v>8</v>
      </c>
      <c r="E380" s="64" t="s">
        <v>104</v>
      </c>
      <c r="F380" s="66">
        <v>78.0</v>
      </c>
      <c r="G380" s="66">
        <v>5100.0</v>
      </c>
      <c r="H380" s="64" t="s">
        <v>23</v>
      </c>
      <c r="I380" s="64" t="s">
        <v>5971</v>
      </c>
      <c r="J380" s="64"/>
      <c r="K380" s="64"/>
      <c r="L380" s="64"/>
      <c r="M380" s="64"/>
      <c r="N380" s="64" t="s">
        <v>6121</v>
      </c>
      <c r="O380" s="64" t="s">
        <v>6124</v>
      </c>
      <c r="P380" s="64"/>
      <c r="Q380" s="64"/>
      <c r="R380" s="64"/>
      <c r="S380" s="64"/>
      <c r="T380" s="64"/>
      <c r="U380" s="64"/>
      <c r="V380" s="64"/>
      <c r="W380" s="64"/>
      <c r="X380" s="64"/>
      <c r="Y380" s="64"/>
      <c r="Z380" s="64"/>
    </row>
    <row r="381" ht="12.75" customHeight="1">
      <c r="A381" s="95">
        <v>40685.583333333336</v>
      </c>
      <c r="B381" s="66">
        <v>569.0</v>
      </c>
      <c r="C381" s="64" t="s">
        <v>1211</v>
      </c>
      <c r="D381" s="64" t="s">
        <v>819</v>
      </c>
      <c r="E381" s="64" t="s">
        <v>6120</v>
      </c>
      <c r="F381" s="66">
        <v>79.0</v>
      </c>
      <c r="G381" s="66">
        <v>5400.0</v>
      </c>
      <c r="H381" s="64" t="s">
        <v>23</v>
      </c>
      <c r="I381" s="64" t="s">
        <v>5962</v>
      </c>
      <c r="J381" s="64"/>
      <c r="K381" s="64"/>
      <c r="L381" s="64"/>
      <c r="M381" s="64"/>
      <c r="N381" s="64" t="s">
        <v>5963</v>
      </c>
      <c r="O381" s="64" t="s">
        <v>1200</v>
      </c>
      <c r="P381" s="64"/>
      <c r="Q381" s="64"/>
      <c r="R381" s="64"/>
      <c r="S381" s="64"/>
      <c r="T381" s="64"/>
      <c r="U381" s="64"/>
      <c r="V381" s="64"/>
      <c r="W381" s="64"/>
      <c r="X381" s="64"/>
      <c r="Y381" s="64"/>
      <c r="Z381" s="64"/>
    </row>
    <row r="382" ht="12.75" customHeight="1">
      <c r="A382" s="95">
        <v>40685.770833333336</v>
      </c>
      <c r="B382" s="66">
        <v>588.0</v>
      </c>
      <c r="C382" s="64" t="s">
        <v>1211</v>
      </c>
      <c r="D382" s="64" t="s">
        <v>819</v>
      </c>
      <c r="E382" s="64" t="s">
        <v>1267</v>
      </c>
      <c r="F382" s="66">
        <v>82.0</v>
      </c>
      <c r="G382" s="66">
        <v>6850.0</v>
      </c>
      <c r="H382" s="64" t="s">
        <v>23</v>
      </c>
      <c r="I382" s="64" t="s">
        <v>6020</v>
      </c>
      <c r="J382" s="64"/>
      <c r="K382" s="64"/>
      <c r="L382" s="64"/>
      <c r="M382" s="64"/>
      <c r="N382" s="64" t="s">
        <v>5963</v>
      </c>
      <c r="O382" s="64" t="s">
        <v>5972</v>
      </c>
      <c r="P382" s="64"/>
      <c r="Q382" s="64"/>
      <c r="R382" s="64"/>
      <c r="S382" s="64"/>
      <c r="T382" s="64"/>
      <c r="U382" s="64"/>
      <c r="V382" s="64"/>
      <c r="W382" s="64"/>
      <c r="X382" s="64"/>
      <c r="Y382" s="64"/>
      <c r="Z382" s="64"/>
    </row>
    <row r="383" ht="12.75" customHeight="1">
      <c r="A383" s="95">
        <v>40685.791666666664</v>
      </c>
      <c r="B383" s="66">
        <v>582.0</v>
      </c>
      <c r="C383" s="64" t="s">
        <v>1211</v>
      </c>
      <c r="D383" s="64" t="s">
        <v>819</v>
      </c>
      <c r="E383" s="64" t="s">
        <v>6120</v>
      </c>
      <c r="F383" s="66">
        <v>76.0</v>
      </c>
      <c r="G383" s="66">
        <v>4150.0</v>
      </c>
      <c r="H383" s="64" t="s">
        <v>23</v>
      </c>
      <c r="I383" s="64" t="s">
        <v>5962</v>
      </c>
      <c r="J383" s="64"/>
      <c r="K383" s="64"/>
      <c r="L383" s="64"/>
      <c r="M383" s="64"/>
      <c r="N383" s="64" t="s">
        <v>5963</v>
      </c>
      <c r="O383" s="64" t="s">
        <v>5972</v>
      </c>
      <c r="P383" s="64"/>
      <c r="Q383" s="64"/>
      <c r="R383" s="64"/>
      <c r="S383" s="64"/>
      <c r="T383" s="64"/>
      <c r="U383" s="64"/>
      <c r="V383" s="64"/>
      <c r="W383" s="64"/>
      <c r="X383" s="64"/>
      <c r="Y383" s="64"/>
      <c r="Z383" s="64"/>
    </row>
    <row r="384" ht="12.75" customHeight="1">
      <c r="A384" s="95">
        <v>40687.635416666664</v>
      </c>
      <c r="B384" s="66">
        <v>583.0</v>
      </c>
      <c r="C384" s="64" t="s">
        <v>1211</v>
      </c>
      <c r="D384" s="64" t="s">
        <v>8</v>
      </c>
      <c r="E384" s="64" t="s">
        <v>146</v>
      </c>
      <c r="F384" s="66">
        <v>80.0</v>
      </c>
      <c r="G384" s="66">
        <v>5700.0</v>
      </c>
      <c r="H384" s="64" t="s">
        <v>23</v>
      </c>
      <c r="I384" s="64" t="s">
        <v>6020</v>
      </c>
      <c r="J384" s="64"/>
      <c r="K384" s="64"/>
      <c r="L384" s="64"/>
      <c r="M384" s="64"/>
      <c r="N384" s="64" t="s">
        <v>5963</v>
      </c>
      <c r="O384" s="64" t="s">
        <v>6097</v>
      </c>
      <c r="P384" s="64"/>
      <c r="Q384" s="64"/>
      <c r="R384" s="64"/>
      <c r="S384" s="64"/>
      <c r="T384" s="64"/>
      <c r="U384" s="64"/>
      <c r="V384" s="64"/>
      <c r="W384" s="64"/>
      <c r="X384" s="64"/>
      <c r="Y384" s="64"/>
      <c r="Z384" s="64"/>
    </row>
    <row r="385" ht="12.75" customHeight="1">
      <c r="A385" s="95">
        <v>40687.833333333336</v>
      </c>
      <c r="B385" s="66">
        <v>584.0</v>
      </c>
      <c r="C385" s="64" t="s">
        <v>1211</v>
      </c>
      <c r="D385" s="64" t="s">
        <v>8</v>
      </c>
      <c r="E385" s="64" t="s">
        <v>856</v>
      </c>
      <c r="F385" s="66">
        <v>82.0</v>
      </c>
      <c r="G385" s="66">
        <v>6400.0</v>
      </c>
      <c r="H385" s="64" t="s">
        <v>23</v>
      </c>
      <c r="I385" s="64" t="s">
        <v>5962</v>
      </c>
      <c r="J385" s="64"/>
      <c r="K385" s="64"/>
      <c r="L385" s="64"/>
      <c r="M385" s="64"/>
      <c r="N385" s="64" t="s">
        <v>5963</v>
      </c>
      <c r="O385" s="64" t="s">
        <v>6125</v>
      </c>
      <c r="P385" s="64"/>
      <c r="Q385" s="64"/>
      <c r="R385" s="64"/>
      <c r="S385" s="64"/>
      <c r="T385" s="64"/>
      <c r="U385" s="64"/>
      <c r="V385" s="64"/>
      <c r="W385" s="64"/>
      <c r="X385" s="64"/>
      <c r="Y385" s="64"/>
      <c r="Z385" s="64"/>
    </row>
    <row r="386" ht="12.75" customHeight="1">
      <c r="A386" s="95">
        <v>40687.854166666664</v>
      </c>
      <c r="B386" s="66">
        <v>585.0</v>
      </c>
      <c r="C386" s="64" t="s">
        <v>1211</v>
      </c>
      <c r="D386" s="64" t="s">
        <v>8</v>
      </c>
      <c r="E386" s="64" t="s">
        <v>133</v>
      </c>
      <c r="F386" s="66">
        <v>78.0</v>
      </c>
      <c r="G386" s="66">
        <v>6400.0</v>
      </c>
      <c r="H386" s="64" t="s">
        <v>23</v>
      </c>
      <c r="I386" s="64" t="s">
        <v>5962</v>
      </c>
      <c r="J386" s="64"/>
      <c r="K386" s="64"/>
      <c r="L386" s="64"/>
      <c r="M386" s="64"/>
      <c r="N386" s="64" t="s">
        <v>5963</v>
      </c>
      <c r="O386" s="64" t="s">
        <v>6126</v>
      </c>
      <c r="P386" s="64"/>
      <c r="Q386" s="64"/>
      <c r="R386" s="64"/>
      <c r="S386" s="64"/>
      <c r="T386" s="64"/>
      <c r="U386" s="64"/>
      <c r="V386" s="64"/>
      <c r="W386" s="64"/>
      <c r="X386" s="64"/>
      <c r="Y386" s="64"/>
      <c r="Z386" s="64"/>
    </row>
    <row r="387" ht="12.75" customHeight="1">
      <c r="A387" s="95">
        <v>40687.875</v>
      </c>
      <c r="B387" s="66">
        <v>586.0</v>
      </c>
      <c r="C387" s="64" t="s">
        <v>1211</v>
      </c>
      <c r="D387" s="64" t="s">
        <v>8</v>
      </c>
      <c r="E387" s="64" t="s">
        <v>29</v>
      </c>
      <c r="F387" s="66">
        <v>74.0</v>
      </c>
      <c r="G387" s="66">
        <v>4800.0</v>
      </c>
      <c r="H387" s="64" t="s">
        <v>23</v>
      </c>
      <c r="I387" s="64" t="s">
        <v>5962</v>
      </c>
      <c r="J387" s="64"/>
      <c r="K387" s="64"/>
      <c r="L387" s="64"/>
      <c r="M387" s="64"/>
      <c r="N387" s="64" t="s">
        <v>5963</v>
      </c>
      <c r="O387" s="64" t="s">
        <v>5972</v>
      </c>
      <c r="P387" s="64"/>
      <c r="Q387" s="64"/>
      <c r="R387" s="64"/>
      <c r="S387" s="64"/>
      <c r="T387" s="64"/>
      <c r="U387" s="64"/>
      <c r="V387" s="64"/>
      <c r="W387" s="64"/>
      <c r="X387" s="64"/>
      <c r="Y387" s="64"/>
      <c r="Z387" s="64"/>
    </row>
    <row r="388" ht="12.75" customHeight="1">
      <c r="A388" s="95">
        <v>40687.885416666664</v>
      </c>
      <c r="B388" s="66">
        <v>587.0</v>
      </c>
      <c r="C388" s="64" t="s">
        <v>1211</v>
      </c>
      <c r="D388" s="64" t="s">
        <v>8</v>
      </c>
      <c r="E388" s="64" t="s">
        <v>29</v>
      </c>
      <c r="F388" s="66">
        <v>82.0</v>
      </c>
      <c r="G388" s="66">
        <v>5800.0</v>
      </c>
      <c r="H388" s="64" t="s">
        <v>23</v>
      </c>
      <c r="I388" s="64" t="s">
        <v>5962</v>
      </c>
      <c r="J388" s="64"/>
      <c r="K388" s="64"/>
      <c r="L388" s="64"/>
      <c r="M388" s="64"/>
      <c r="N388" s="64" t="s">
        <v>5963</v>
      </c>
      <c r="O388" s="64" t="s">
        <v>5967</v>
      </c>
      <c r="P388" s="64"/>
      <c r="Q388" s="64"/>
      <c r="R388" s="64"/>
      <c r="S388" s="64"/>
      <c r="T388" s="64"/>
      <c r="U388" s="64"/>
      <c r="V388" s="64"/>
      <c r="W388" s="64"/>
      <c r="X388" s="64"/>
      <c r="Y388" s="64"/>
      <c r="Z388" s="64"/>
    </row>
    <row r="389" ht="12.75" customHeight="1">
      <c r="A389" s="95">
        <v>40687.895833333336</v>
      </c>
      <c r="B389" s="66">
        <v>590.0</v>
      </c>
      <c r="C389" s="64" t="s">
        <v>1211</v>
      </c>
      <c r="D389" s="64" t="s">
        <v>8</v>
      </c>
      <c r="E389" s="64" t="s">
        <v>886</v>
      </c>
      <c r="F389" s="66">
        <v>78.0</v>
      </c>
      <c r="G389" s="66">
        <v>5350.0</v>
      </c>
      <c r="H389" s="64" t="s">
        <v>23</v>
      </c>
      <c r="I389" s="64" t="s">
        <v>5962</v>
      </c>
      <c r="J389" s="64"/>
      <c r="K389" s="64"/>
      <c r="L389" s="64"/>
      <c r="M389" s="64"/>
      <c r="N389" s="64" t="s">
        <v>5963</v>
      </c>
      <c r="O389" s="64" t="s">
        <v>5967</v>
      </c>
      <c r="P389" s="64"/>
      <c r="Q389" s="64"/>
      <c r="R389" s="64"/>
      <c r="S389" s="64"/>
      <c r="T389" s="64"/>
      <c r="U389" s="64"/>
      <c r="V389" s="64"/>
      <c r="W389" s="64"/>
      <c r="X389" s="64"/>
      <c r="Y389" s="64"/>
      <c r="Z389" s="64"/>
    </row>
    <row r="390" ht="12.75" customHeight="1">
      <c r="A390" s="95">
        <v>40688.333333333336</v>
      </c>
      <c r="B390" s="66">
        <v>592.0</v>
      </c>
      <c r="C390" s="64" t="s">
        <v>1211</v>
      </c>
      <c r="D390" s="64" t="s">
        <v>8</v>
      </c>
      <c r="E390" s="64" t="s">
        <v>29</v>
      </c>
      <c r="F390" s="66">
        <v>84.0</v>
      </c>
      <c r="G390" s="66">
        <v>6350.0</v>
      </c>
      <c r="H390" s="64" t="s">
        <v>23</v>
      </c>
      <c r="I390" s="64" t="s">
        <v>5962</v>
      </c>
      <c r="J390" s="64"/>
      <c r="K390" s="64"/>
      <c r="L390" s="64"/>
      <c r="M390" s="64"/>
      <c r="N390" s="64" t="s">
        <v>5963</v>
      </c>
      <c r="O390" s="64" t="s">
        <v>6097</v>
      </c>
      <c r="P390" s="64"/>
      <c r="Q390" s="64"/>
      <c r="R390" s="64"/>
      <c r="S390" s="64"/>
      <c r="T390" s="64"/>
      <c r="U390" s="64"/>
      <c r="V390" s="64"/>
      <c r="W390" s="64"/>
      <c r="X390" s="64"/>
      <c r="Y390" s="64"/>
      <c r="Z390" s="64"/>
    </row>
    <row r="391" ht="12.75" customHeight="1">
      <c r="A391" s="95">
        <v>40688.458333333336</v>
      </c>
      <c r="B391" s="66">
        <v>591.0</v>
      </c>
      <c r="C391" s="64" t="s">
        <v>1211</v>
      </c>
      <c r="D391" s="64" t="s">
        <v>8</v>
      </c>
      <c r="E391" s="64" t="s">
        <v>858</v>
      </c>
      <c r="F391" s="66">
        <v>80.0</v>
      </c>
      <c r="G391" s="66">
        <v>5500.0</v>
      </c>
      <c r="H391" s="64" t="s">
        <v>23</v>
      </c>
      <c r="I391" s="64" t="s">
        <v>6007</v>
      </c>
      <c r="J391" s="64"/>
      <c r="K391" s="64"/>
      <c r="L391" s="64"/>
      <c r="M391" s="64"/>
      <c r="N391" s="64" t="s">
        <v>5963</v>
      </c>
      <c r="O391" s="64" t="s">
        <v>6100</v>
      </c>
      <c r="P391" s="64"/>
      <c r="Q391" s="64"/>
      <c r="R391" s="64"/>
      <c r="S391" s="64"/>
      <c r="T391" s="64"/>
      <c r="U391" s="64"/>
      <c r="V391" s="64"/>
      <c r="W391" s="64"/>
      <c r="X391" s="64"/>
      <c r="Y391" s="64"/>
      <c r="Z391" s="64"/>
    </row>
    <row r="392" ht="12.75" customHeight="1">
      <c r="A392" s="95">
        <v>40688.583333333336</v>
      </c>
      <c r="B392" s="66">
        <v>593.0</v>
      </c>
      <c r="C392" s="64" t="s">
        <v>1211</v>
      </c>
      <c r="D392" s="64" t="s">
        <v>8</v>
      </c>
      <c r="E392" s="64" t="s">
        <v>29</v>
      </c>
      <c r="F392" s="66">
        <v>76.0</v>
      </c>
      <c r="G392" s="66">
        <v>5350.0</v>
      </c>
      <c r="H392" s="64" t="s">
        <v>23</v>
      </c>
      <c r="I392" s="64" t="s">
        <v>5962</v>
      </c>
      <c r="J392" s="64"/>
      <c r="K392" s="64"/>
      <c r="L392" s="64"/>
      <c r="M392" s="64"/>
      <c r="N392" s="64" t="s">
        <v>5963</v>
      </c>
      <c r="O392" s="64" t="s">
        <v>6127</v>
      </c>
      <c r="P392" s="64"/>
      <c r="Q392" s="64"/>
      <c r="R392" s="64"/>
      <c r="S392" s="64"/>
      <c r="T392" s="64"/>
      <c r="U392" s="64"/>
      <c r="V392" s="64"/>
      <c r="W392" s="64"/>
      <c r="X392" s="64"/>
      <c r="Y392" s="64"/>
      <c r="Z392" s="64"/>
    </row>
    <row r="393" ht="12.75" customHeight="1">
      <c r="A393" s="95">
        <v>40690.3125</v>
      </c>
      <c r="B393" s="66">
        <v>521.0</v>
      </c>
      <c r="C393" s="64" t="s">
        <v>1211</v>
      </c>
      <c r="D393" s="64" t="s">
        <v>819</v>
      </c>
      <c r="E393" s="64" t="s">
        <v>6120</v>
      </c>
      <c r="F393" s="66">
        <v>81.0</v>
      </c>
      <c r="G393" s="66">
        <v>6150.0</v>
      </c>
      <c r="H393" s="64" t="s">
        <v>23</v>
      </c>
      <c r="I393" s="64" t="s">
        <v>5962</v>
      </c>
      <c r="J393" s="64"/>
      <c r="K393" s="64"/>
      <c r="L393" s="64"/>
      <c r="M393" s="64"/>
      <c r="N393" s="64" t="s">
        <v>5963</v>
      </c>
      <c r="O393" s="64" t="s">
        <v>6100</v>
      </c>
      <c r="P393" s="64"/>
      <c r="Q393" s="64"/>
      <c r="R393" s="64"/>
      <c r="S393" s="64"/>
      <c r="T393" s="64"/>
      <c r="U393" s="64"/>
      <c r="V393" s="64"/>
      <c r="W393" s="64"/>
      <c r="X393" s="64"/>
      <c r="Y393" s="64"/>
      <c r="Z393" s="64"/>
    </row>
    <row r="394" ht="12.75" customHeight="1">
      <c r="A394" s="95">
        <v>40690.333333333336</v>
      </c>
      <c r="B394" s="66">
        <v>524.0</v>
      </c>
      <c r="C394" s="64" t="s">
        <v>1211</v>
      </c>
      <c r="D394" s="64" t="s">
        <v>819</v>
      </c>
      <c r="E394" s="64" t="s">
        <v>819</v>
      </c>
      <c r="F394" s="66">
        <v>80.0</v>
      </c>
      <c r="G394" s="66">
        <v>6050.0</v>
      </c>
      <c r="H394" s="64" t="s">
        <v>23</v>
      </c>
      <c r="I394" s="64" t="s">
        <v>5962</v>
      </c>
      <c r="J394" s="64"/>
      <c r="K394" s="64"/>
      <c r="L394" s="64"/>
      <c r="M394" s="64"/>
      <c r="N394" s="64" t="s">
        <v>5963</v>
      </c>
      <c r="O394" s="64" t="s">
        <v>5967</v>
      </c>
      <c r="P394" s="64"/>
      <c r="Q394" s="64"/>
      <c r="R394" s="64"/>
      <c r="S394" s="64"/>
      <c r="T394" s="64"/>
      <c r="U394" s="64"/>
      <c r="V394" s="64"/>
      <c r="W394" s="64"/>
      <c r="X394" s="64"/>
      <c r="Y394" s="64"/>
      <c r="Z394" s="64"/>
    </row>
    <row r="395" ht="12.75" customHeight="1">
      <c r="A395" s="95">
        <v>40690.354166666664</v>
      </c>
      <c r="B395" s="66">
        <v>594.0</v>
      </c>
      <c r="C395" s="64" t="s">
        <v>1211</v>
      </c>
      <c r="D395" s="64" t="s">
        <v>819</v>
      </c>
      <c r="E395" s="64" t="s">
        <v>161</v>
      </c>
      <c r="F395" s="66">
        <v>73.0</v>
      </c>
      <c r="G395" s="66">
        <v>4900.0</v>
      </c>
      <c r="H395" s="64" t="s">
        <v>23</v>
      </c>
      <c r="I395" s="64" t="s">
        <v>5962</v>
      </c>
      <c r="J395" s="64"/>
      <c r="K395" s="64"/>
      <c r="L395" s="64"/>
      <c r="M395" s="64"/>
      <c r="N395" s="64" t="s">
        <v>5963</v>
      </c>
      <c r="O395" s="64" t="s">
        <v>6128</v>
      </c>
      <c r="P395" s="64"/>
      <c r="Q395" s="64"/>
      <c r="R395" s="64"/>
      <c r="S395" s="64"/>
      <c r="T395" s="64"/>
      <c r="U395" s="64"/>
      <c r="V395" s="64"/>
      <c r="W395" s="64"/>
      <c r="X395" s="64"/>
      <c r="Y395" s="64"/>
      <c r="Z395" s="64"/>
    </row>
    <row r="396" ht="12.75" customHeight="1">
      <c r="A396" s="95">
        <v>40690.416666666664</v>
      </c>
      <c r="B396" s="66">
        <v>522.0</v>
      </c>
      <c r="C396" s="64" t="s">
        <v>1211</v>
      </c>
      <c r="D396" s="64" t="s">
        <v>819</v>
      </c>
      <c r="E396" s="64" t="s">
        <v>819</v>
      </c>
      <c r="F396" s="66">
        <v>71.0</v>
      </c>
      <c r="G396" s="66">
        <v>3600.0</v>
      </c>
      <c r="H396" s="64" t="s">
        <v>23</v>
      </c>
      <c r="I396" s="64" t="s">
        <v>5962</v>
      </c>
      <c r="J396" s="64"/>
      <c r="K396" s="64"/>
      <c r="L396" s="64"/>
      <c r="M396" s="64"/>
      <c r="N396" s="64" t="s">
        <v>5963</v>
      </c>
      <c r="O396" s="64" t="s">
        <v>6068</v>
      </c>
      <c r="P396" s="64"/>
      <c r="Q396" s="64"/>
      <c r="R396" s="64"/>
      <c r="S396" s="64"/>
      <c r="T396" s="64"/>
      <c r="U396" s="64"/>
      <c r="V396" s="64"/>
      <c r="W396" s="64"/>
      <c r="X396" s="64"/>
      <c r="Y396" s="64"/>
      <c r="Z396" s="64"/>
    </row>
    <row r="397" ht="12.75" customHeight="1">
      <c r="A397" s="95">
        <v>40690.447916666664</v>
      </c>
      <c r="B397" s="66">
        <v>523.0</v>
      </c>
      <c r="C397" s="64" t="s">
        <v>1211</v>
      </c>
      <c r="D397" s="64" t="s">
        <v>819</v>
      </c>
      <c r="E397" s="64" t="s">
        <v>6120</v>
      </c>
      <c r="F397" s="66">
        <v>78.0</v>
      </c>
      <c r="G397" s="66">
        <v>5000.0</v>
      </c>
      <c r="H397" s="64" t="s">
        <v>23</v>
      </c>
      <c r="I397" s="64" t="s">
        <v>5962</v>
      </c>
      <c r="J397" s="64"/>
      <c r="K397" s="64"/>
      <c r="L397" s="64"/>
      <c r="M397" s="64"/>
      <c r="N397" s="64" t="s">
        <v>5963</v>
      </c>
      <c r="O397" s="64" t="s">
        <v>6129</v>
      </c>
      <c r="P397" s="64"/>
      <c r="Q397" s="64"/>
      <c r="R397" s="64"/>
      <c r="S397" s="64"/>
      <c r="T397" s="64"/>
      <c r="U397" s="64"/>
      <c r="V397" s="64"/>
      <c r="W397" s="64"/>
      <c r="X397" s="64"/>
      <c r="Y397" s="64"/>
      <c r="Z397" s="64"/>
    </row>
    <row r="398" ht="12.75" customHeight="1">
      <c r="A398" s="95">
        <v>40690.458333333336</v>
      </c>
      <c r="B398" s="66">
        <v>527.0</v>
      </c>
      <c r="C398" s="64" t="s">
        <v>1211</v>
      </c>
      <c r="D398" s="64" t="s">
        <v>819</v>
      </c>
      <c r="E398" s="64" t="s">
        <v>6120</v>
      </c>
      <c r="F398" s="66">
        <v>76.0</v>
      </c>
      <c r="G398" s="66">
        <v>4700.0</v>
      </c>
      <c r="H398" s="64" t="s">
        <v>23</v>
      </c>
      <c r="I398" s="64" t="s">
        <v>5962</v>
      </c>
      <c r="J398" s="64"/>
      <c r="K398" s="64"/>
      <c r="L398" s="64"/>
      <c r="M398" s="64"/>
      <c r="N398" s="64" t="s">
        <v>5963</v>
      </c>
      <c r="O398" s="64" t="s">
        <v>5972</v>
      </c>
      <c r="P398" s="64"/>
      <c r="Q398" s="64"/>
      <c r="R398" s="64"/>
      <c r="S398" s="64"/>
      <c r="T398" s="64"/>
      <c r="U398" s="64"/>
      <c r="V398" s="64"/>
      <c r="W398" s="64"/>
      <c r="X398" s="64"/>
      <c r="Y398" s="64"/>
      <c r="Z398" s="64"/>
    </row>
    <row r="399" ht="12.75" customHeight="1">
      <c r="A399" s="95">
        <v>40690.5</v>
      </c>
      <c r="B399" s="66">
        <v>525.0</v>
      </c>
      <c r="C399" s="64" t="s">
        <v>1211</v>
      </c>
      <c r="D399" s="64" t="s">
        <v>819</v>
      </c>
      <c r="E399" s="64" t="s">
        <v>819</v>
      </c>
      <c r="F399" s="66">
        <v>75.0</v>
      </c>
      <c r="G399" s="66">
        <v>4400.0</v>
      </c>
      <c r="H399" s="64" t="s">
        <v>23</v>
      </c>
      <c r="I399" s="64" t="s">
        <v>5962</v>
      </c>
      <c r="J399" s="64"/>
      <c r="K399" s="64"/>
      <c r="L399" s="64"/>
      <c r="M399" s="64"/>
      <c r="N399" s="64" t="s">
        <v>5963</v>
      </c>
      <c r="O399" s="64" t="s">
        <v>6107</v>
      </c>
      <c r="P399" s="64"/>
      <c r="Q399" s="64"/>
      <c r="R399" s="64"/>
      <c r="S399" s="64"/>
      <c r="T399" s="64"/>
      <c r="U399" s="64"/>
      <c r="V399" s="64"/>
      <c r="W399" s="64"/>
      <c r="X399" s="64"/>
      <c r="Y399" s="64"/>
      <c r="Z399" s="64"/>
    </row>
    <row r="400" ht="12.75" customHeight="1">
      <c r="A400" s="95">
        <v>40690.5</v>
      </c>
      <c r="B400" s="66">
        <v>526.0</v>
      </c>
      <c r="C400" s="64" t="s">
        <v>1211</v>
      </c>
      <c r="D400" s="64" t="s">
        <v>819</v>
      </c>
      <c r="E400" s="64" t="s">
        <v>6120</v>
      </c>
      <c r="F400" s="66">
        <v>79.0</v>
      </c>
      <c r="G400" s="66">
        <v>6500.0</v>
      </c>
      <c r="H400" s="64" t="s">
        <v>23</v>
      </c>
      <c r="I400" s="64" t="s">
        <v>5962</v>
      </c>
      <c r="J400" s="64"/>
      <c r="K400" s="64"/>
      <c r="L400" s="64"/>
      <c r="M400" s="64"/>
      <c r="N400" s="64" t="s">
        <v>5963</v>
      </c>
      <c r="O400" s="64" t="s">
        <v>5972</v>
      </c>
      <c r="P400" s="64"/>
      <c r="Q400" s="64"/>
      <c r="R400" s="64"/>
      <c r="S400" s="64"/>
      <c r="T400" s="64"/>
      <c r="U400" s="64"/>
      <c r="V400" s="64"/>
      <c r="W400" s="64"/>
      <c r="X400" s="64"/>
      <c r="Y400" s="64"/>
      <c r="Z400" s="64"/>
    </row>
    <row r="401" ht="12.75" customHeight="1">
      <c r="A401" s="95">
        <v>40690.541666666664</v>
      </c>
      <c r="B401" s="66">
        <v>530.0</v>
      </c>
      <c r="C401" s="64" t="s">
        <v>1211</v>
      </c>
      <c r="D401" s="64" t="s">
        <v>819</v>
      </c>
      <c r="E401" s="64" t="s">
        <v>857</v>
      </c>
      <c r="F401" s="66">
        <v>76.0</v>
      </c>
      <c r="G401" s="66">
        <v>4400.0</v>
      </c>
      <c r="H401" s="64" t="s">
        <v>23</v>
      </c>
      <c r="I401" s="64" t="s">
        <v>5962</v>
      </c>
      <c r="J401" s="64"/>
      <c r="K401" s="64"/>
      <c r="L401" s="64"/>
      <c r="M401" s="64"/>
      <c r="N401" s="64" t="s">
        <v>5963</v>
      </c>
      <c r="O401" s="64" t="s">
        <v>6130</v>
      </c>
      <c r="P401" s="64"/>
      <c r="Q401" s="64"/>
      <c r="R401" s="64"/>
      <c r="S401" s="64"/>
      <c r="T401" s="64"/>
      <c r="U401" s="64"/>
      <c r="V401" s="64"/>
      <c r="W401" s="64"/>
      <c r="X401" s="64"/>
      <c r="Y401" s="64"/>
      <c r="Z401" s="64"/>
    </row>
    <row r="402" ht="12.75" customHeight="1">
      <c r="A402" s="95">
        <v>40690.541666666664</v>
      </c>
      <c r="B402" s="66">
        <v>528.0</v>
      </c>
      <c r="C402" s="64" t="s">
        <v>1211</v>
      </c>
      <c r="D402" s="64" t="s">
        <v>819</v>
      </c>
      <c r="E402" s="64" t="s">
        <v>819</v>
      </c>
      <c r="F402" s="66">
        <v>81.0</v>
      </c>
      <c r="G402" s="66">
        <v>6400.0</v>
      </c>
      <c r="H402" s="64" t="s">
        <v>23</v>
      </c>
      <c r="I402" s="64" t="s">
        <v>5962</v>
      </c>
      <c r="J402" s="64"/>
      <c r="K402" s="64"/>
      <c r="L402" s="64"/>
      <c r="M402" s="64"/>
      <c r="N402" s="64" t="s">
        <v>5963</v>
      </c>
      <c r="O402" s="64" t="s">
        <v>5972</v>
      </c>
      <c r="P402" s="64"/>
      <c r="Q402" s="64"/>
      <c r="R402" s="64"/>
      <c r="S402" s="64"/>
      <c r="T402" s="64"/>
      <c r="U402" s="64"/>
      <c r="V402" s="64"/>
      <c r="W402" s="64"/>
      <c r="X402" s="64"/>
      <c r="Y402" s="64"/>
      <c r="Z402" s="64"/>
    </row>
    <row r="403" ht="12.75" customHeight="1">
      <c r="A403" s="95">
        <v>40690.583333333336</v>
      </c>
      <c r="B403" s="66">
        <v>529.0</v>
      </c>
      <c r="C403" s="64" t="s">
        <v>1211</v>
      </c>
      <c r="D403" s="64" t="s">
        <v>819</v>
      </c>
      <c r="E403" s="64" t="s">
        <v>857</v>
      </c>
      <c r="F403" s="66">
        <v>79.0</v>
      </c>
      <c r="G403" s="66">
        <v>6100.0</v>
      </c>
      <c r="H403" s="64" t="s">
        <v>23</v>
      </c>
      <c r="I403" s="64" t="s">
        <v>6020</v>
      </c>
      <c r="J403" s="64"/>
      <c r="K403" s="64"/>
      <c r="L403" s="64"/>
      <c r="M403" s="64"/>
      <c r="N403" s="64" t="s">
        <v>5963</v>
      </c>
      <c r="O403" s="64" t="s">
        <v>6109</v>
      </c>
      <c r="P403" s="64"/>
      <c r="Q403" s="64"/>
      <c r="R403" s="64"/>
      <c r="S403" s="64"/>
      <c r="T403" s="64"/>
      <c r="U403" s="64"/>
      <c r="V403" s="64"/>
      <c r="W403" s="64"/>
      <c r="X403" s="64"/>
      <c r="Y403" s="64"/>
      <c r="Z403" s="64"/>
    </row>
    <row r="404" ht="12.75" customHeight="1">
      <c r="A404" s="95">
        <v>40690.604166666664</v>
      </c>
      <c r="B404" s="66">
        <v>533.0</v>
      </c>
      <c r="C404" s="64" t="s">
        <v>1211</v>
      </c>
      <c r="D404" s="64" t="s">
        <v>819</v>
      </c>
      <c r="E404" s="64" t="s">
        <v>857</v>
      </c>
      <c r="F404" s="66">
        <v>84.0</v>
      </c>
      <c r="G404" s="66">
        <v>7000.0</v>
      </c>
      <c r="H404" s="64" t="s">
        <v>23</v>
      </c>
      <c r="I404" s="64" t="s">
        <v>6020</v>
      </c>
      <c r="J404" s="64"/>
      <c r="K404" s="64"/>
      <c r="L404" s="64"/>
      <c r="M404" s="64"/>
      <c r="N404" s="64" t="s">
        <v>5963</v>
      </c>
      <c r="O404" s="64" t="s">
        <v>5972</v>
      </c>
      <c r="P404" s="64"/>
      <c r="Q404" s="64"/>
      <c r="R404" s="64"/>
      <c r="S404" s="64"/>
      <c r="T404" s="64"/>
      <c r="U404" s="64"/>
      <c r="V404" s="64"/>
      <c r="W404" s="64"/>
      <c r="X404" s="64"/>
      <c r="Y404" s="64"/>
      <c r="Z404" s="64"/>
    </row>
    <row r="405" ht="12.75" customHeight="1">
      <c r="A405" s="95">
        <v>40690.625</v>
      </c>
      <c r="B405" s="66">
        <v>532.0</v>
      </c>
      <c r="C405" s="64" t="s">
        <v>1211</v>
      </c>
      <c r="D405" s="64" t="s">
        <v>819</v>
      </c>
      <c r="E405" s="64" t="s">
        <v>857</v>
      </c>
      <c r="F405" s="66">
        <v>81.0</v>
      </c>
      <c r="G405" s="66">
        <v>6700.0</v>
      </c>
      <c r="H405" s="64" t="s">
        <v>23</v>
      </c>
      <c r="I405" s="64" t="s">
        <v>5962</v>
      </c>
      <c r="J405" s="64"/>
      <c r="K405" s="64"/>
      <c r="L405" s="64"/>
      <c r="M405" s="64"/>
      <c r="N405" s="64" t="s">
        <v>5963</v>
      </c>
      <c r="O405" s="64" t="s">
        <v>860</v>
      </c>
      <c r="P405" s="64"/>
      <c r="Q405" s="64"/>
      <c r="R405" s="64"/>
      <c r="S405" s="64"/>
      <c r="T405" s="64"/>
      <c r="U405" s="64"/>
      <c r="V405" s="64"/>
      <c r="W405" s="64"/>
      <c r="X405" s="64"/>
      <c r="Y405" s="64"/>
      <c r="Z405" s="64"/>
    </row>
    <row r="406" ht="12.75" customHeight="1">
      <c r="A406" s="95">
        <v>40690.645833333336</v>
      </c>
      <c r="B406" s="66">
        <v>531.0</v>
      </c>
      <c r="C406" s="64" t="s">
        <v>1211</v>
      </c>
      <c r="D406" s="64" t="s">
        <v>819</v>
      </c>
      <c r="E406" s="64" t="s">
        <v>857</v>
      </c>
      <c r="F406" s="66">
        <v>86.0</v>
      </c>
      <c r="G406" s="66">
        <v>7200.0</v>
      </c>
      <c r="H406" s="64" t="s">
        <v>23</v>
      </c>
      <c r="I406" s="64" t="s">
        <v>6020</v>
      </c>
      <c r="J406" s="64"/>
      <c r="K406" s="64"/>
      <c r="L406" s="64"/>
      <c r="M406" s="64"/>
      <c r="N406" s="64" t="s">
        <v>5963</v>
      </c>
      <c r="O406" s="64" t="s">
        <v>5967</v>
      </c>
      <c r="P406" s="64"/>
      <c r="Q406" s="64"/>
      <c r="R406" s="64"/>
      <c r="S406" s="64"/>
      <c r="T406" s="64"/>
      <c r="U406" s="64"/>
      <c r="V406" s="64"/>
      <c r="W406" s="64"/>
      <c r="X406" s="64"/>
      <c r="Y406" s="64"/>
      <c r="Z406" s="64"/>
    </row>
    <row r="407" ht="12.75" customHeight="1">
      <c r="A407" s="95">
        <v>40690.75</v>
      </c>
      <c r="B407" s="66">
        <v>534.0</v>
      </c>
      <c r="C407" s="64" t="s">
        <v>1211</v>
      </c>
      <c r="D407" s="64" t="s">
        <v>819</v>
      </c>
      <c r="E407" s="64" t="s">
        <v>857</v>
      </c>
      <c r="F407" s="66">
        <v>91.0</v>
      </c>
      <c r="G407" s="66">
        <v>9000.0</v>
      </c>
      <c r="H407" s="64" t="s">
        <v>23</v>
      </c>
      <c r="I407" s="64" t="s">
        <v>5962</v>
      </c>
      <c r="J407" s="64"/>
      <c r="K407" s="64"/>
      <c r="L407" s="64"/>
      <c r="M407" s="64"/>
      <c r="N407" s="64" t="s">
        <v>5963</v>
      </c>
      <c r="O407" s="64" t="s">
        <v>5967</v>
      </c>
      <c r="P407" s="64"/>
      <c r="Q407" s="64"/>
      <c r="R407" s="64"/>
      <c r="S407" s="64"/>
      <c r="T407" s="64"/>
      <c r="U407" s="64"/>
      <c r="V407" s="64"/>
      <c r="W407" s="64"/>
      <c r="X407" s="64"/>
      <c r="Y407" s="64"/>
      <c r="Z407" s="64"/>
    </row>
    <row r="408" ht="12.75" customHeight="1">
      <c r="A408" s="95">
        <v>40690.791666666664</v>
      </c>
      <c r="B408" s="66">
        <v>537.0</v>
      </c>
      <c r="C408" s="64" t="s">
        <v>1211</v>
      </c>
      <c r="D408" s="64" t="s">
        <v>819</v>
      </c>
      <c r="E408" s="64" t="s">
        <v>22</v>
      </c>
      <c r="F408" s="66">
        <v>82.0</v>
      </c>
      <c r="G408" s="66">
        <v>6700.0</v>
      </c>
      <c r="H408" s="64" t="s">
        <v>23</v>
      </c>
      <c r="I408" s="64" t="s">
        <v>6020</v>
      </c>
      <c r="J408" s="64"/>
      <c r="K408" s="64"/>
      <c r="L408" s="64"/>
      <c r="M408" s="64"/>
      <c r="N408" s="64" t="s">
        <v>5963</v>
      </c>
      <c r="O408" s="64" t="s">
        <v>6097</v>
      </c>
      <c r="P408" s="64"/>
      <c r="Q408" s="64"/>
      <c r="R408" s="64"/>
      <c r="S408" s="64"/>
      <c r="T408" s="64"/>
      <c r="U408" s="64"/>
      <c r="V408" s="64"/>
      <c r="W408" s="64"/>
      <c r="X408" s="64"/>
      <c r="Y408" s="64"/>
      <c r="Z408" s="64"/>
    </row>
    <row r="409" ht="12.75" customHeight="1">
      <c r="A409" s="95">
        <v>40690.8125</v>
      </c>
      <c r="B409" s="66">
        <v>535.0</v>
      </c>
      <c r="C409" s="64" t="s">
        <v>1211</v>
      </c>
      <c r="D409" s="64" t="s">
        <v>819</v>
      </c>
      <c r="E409" s="64" t="s">
        <v>857</v>
      </c>
      <c r="F409" s="66">
        <v>77.0</v>
      </c>
      <c r="G409" s="66">
        <v>5200.0</v>
      </c>
      <c r="H409" s="64" t="s">
        <v>23</v>
      </c>
      <c r="I409" s="64" t="s">
        <v>5971</v>
      </c>
      <c r="J409" s="64"/>
      <c r="K409" s="64"/>
      <c r="L409" s="64"/>
      <c r="M409" s="64"/>
      <c r="N409" s="64" t="s">
        <v>5963</v>
      </c>
      <c r="O409" s="64" t="s">
        <v>5993</v>
      </c>
      <c r="P409" s="64"/>
      <c r="Q409" s="64"/>
      <c r="R409" s="64"/>
      <c r="S409" s="64"/>
      <c r="T409" s="64"/>
      <c r="U409" s="64"/>
      <c r="V409" s="64"/>
      <c r="W409" s="64"/>
      <c r="X409" s="64"/>
      <c r="Y409" s="64"/>
      <c r="Z409" s="64"/>
    </row>
    <row r="410" ht="12.75" customHeight="1">
      <c r="A410" s="95">
        <v>40690.875</v>
      </c>
      <c r="B410" s="66">
        <v>536.0</v>
      </c>
      <c r="C410" s="64" t="s">
        <v>1211</v>
      </c>
      <c r="D410" s="64" t="s">
        <v>819</v>
      </c>
      <c r="E410" s="64" t="s">
        <v>857</v>
      </c>
      <c r="F410" s="66">
        <v>80.0</v>
      </c>
      <c r="G410" s="66">
        <v>5400.0</v>
      </c>
      <c r="H410" s="64" t="s">
        <v>23</v>
      </c>
      <c r="I410" s="64" t="s">
        <v>5971</v>
      </c>
      <c r="J410" s="64"/>
      <c r="K410" s="64"/>
      <c r="L410" s="64"/>
      <c r="M410" s="64"/>
      <c r="N410" s="64" t="s">
        <v>6054</v>
      </c>
      <c r="O410" s="64" t="s">
        <v>6131</v>
      </c>
      <c r="P410" s="64"/>
      <c r="Q410" s="64"/>
      <c r="R410" s="64"/>
      <c r="S410" s="64"/>
      <c r="T410" s="64"/>
      <c r="U410" s="64"/>
      <c r="V410" s="64"/>
      <c r="W410" s="64"/>
      <c r="X410" s="64"/>
      <c r="Y410" s="64"/>
      <c r="Z410" s="64"/>
    </row>
    <row r="411" ht="12.75" customHeight="1">
      <c r="A411" s="95">
        <v>40691.333333333336</v>
      </c>
      <c r="B411" s="66">
        <v>540.0</v>
      </c>
      <c r="C411" s="64" t="s">
        <v>1211</v>
      </c>
      <c r="D411" s="64" t="s">
        <v>819</v>
      </c>
      <c r="E411" s="64" t="s">
        <v>857</v>
      </c>
      <c r="F411" s="66">
        <v>82.0</v>
      </c>
      <c r="G411" s="66">
        <v>7000.0</v>
      </c>
      <c r="H411" s="64" t="s">
        <v>23</v>
      </c>
      <c r="I411" s="64" t="s">
        <v>5962</v>
      </c>
      <c r="J411" s="64"/>
      <c r="K411" s="64"/>
      <c r="L411" s="64"/>
      <c r="M411" s="64"/>
      <c r="N411" s="64" t="s">
        <v>5963</v>
      </c>
      <c r="O411" s="64" t="s">
        <v>6097</v>
      </c>
      <c r="P411" s="64"/>
      <c r="Q411" s="64"/>
      <c r="R411" s="64"/>
      <c r="S411" s="64"/>
      <c r="T411" s="64"/>
      <c r="U411" s="64"/>
      <c r="V411" s="64"/>
      <c r="W411" s="64"/>
      <c r="X411" s="64"/>
      <c r="Y411" s="64"/>
      <c r="Z411" s="64"/>
    </row>
    <row r="412" ht="12.75" customHeight="1">
      <c r="A412" s="95">
        <v>40691.34375</v>
      </c>
      <c r="B412" s="66">
        <v>539.0</v>
      </c>
      <c r="C412" s="64" t="s">
        <v>1211</v>
      </c>
      <c r="D412" s="64" t="s">
        <v>819</v>
      </c>
      <c r="E412" s="64" t="s">
        <v>857</v>
      </c>
      <c r="F412" s="66">
        <v>72.0</v>
      </c>
      <c r="G412" s="66">
        <v>4950.0</v>
      </c>
      <c r="H412" s="64" t="s">
        <v>23</v>
      </c>
      <c r="I412" s="64" t="s">
        <v>5962</v>
      </c>
      <c r="J412" s="64"/>
      <c r="K412" s="64"/>
      <c r="L412" s="64"/>
      <c r="M412" s="64"/>
      <c r="N412" s="64" t="s">
        <v>5963</v>
      </c>
      <c r="O412" s="64" t="s">
        <v>5972</v>
      </c>
      <c r="P412" s="64"/>
      <c r="Q412" s="64"/>
      <c r="R412" s="64"/>
      <c r="S412" s="64"/>
      <c r="T412" s="64"/>
      <c r="U412" s="64"/>
      <c r="V412" s="64"/>
      <c r="W412" s="64"/>
      <c r="X412" s="64"/>
      <c r="Y412" s="64"/>
      <c r="Z412" s="64"/>
    </row>
    <row r="413" ht="12.75" customHeight="1">
      <c r="A413" s="95">
        <v>40691.354166666664</v>
      </c>
      <c r="B413" s="66">
        <v>538.0</v>
      </c>
      <c r="C413" s="64" t="s">
        <v>1211</v>
      </c>
      <c r="D413" s="64" t="s">
        <v>819</v>
      </c>
      <c r="E413" s="64" t="s">
        <v>857</v>
      </c>
      <c r="F413" s="66">
        <v>84.0</v>
      </c>
      <c r="G413" s="66">
        <v>7150.0</v>
      </c>
      <c r="H413" s="64" t="s">
        <v>23</v>
      </c>
      <c r="I413" s="64" t="s">
        <v>6020</v>
      </c>
      <c r="J413" s="64"/>
      <c r="K413" s="64"/>
      <c r="L413" s="64"/>
      <c r="M413" s="64"/>
      <c r="N413" s="64" t="s">
        <v>5963</v>
      </c>
      <c r="O413" s="64" t="s">
        <v>6108</v>
      </c>
      <c r="P413" s="64"/>
      <c r="Q413" s="64"/>
      <c r="R413" s="64"/>
      <c r="S413" s="64"/>
      <c r="T413" s="64"/>
      <c r="U413" s="64"/>
      <c r="V413" s="64"/>
      <c r="W413" s="64"/>
      <c r="X413" s="64"/>
      <c r="Y413" s="64"/>
      <c r="Z413" s="64"/>
    </row>
    <row r="414" ht="12.75" customHeight="1">
      <c r="A414" s="95">
        <v>40691.458333333336</v>
      </c>
      <c r="B414" s="66">
        <v>541.0</v>
      </c>
      <c r="C414" s="64" t="s">
        <v>1211</v>
      </c>
      <c r="D414" s="64" t="s">
        <v>819</v>
      </c>
      <c r="E414" s="64" t="s">
        <v>857</v>
      </c>
      <c r="F414" s="66">
        <v>86.0</v>
      </c>
      <c r="G414" s="66">
        <v>8000.0</v>
      </c>
      <c r="H414" s="64" t="s">
        <v>23</v>
      </c>
      <c r="I414" s="64" t="s">
        <v>5962</v>
      </c>
      <c r="J414" s="64"/>
      <c r="K414" s="64"/>
      <c r="L414" s="64"/>
      <c r="M414" s="64"/>
      <c r="N414" s="64" t="s">
        <v>5963</v>
      </c>
      <c r="O414" s="64" t="s">
        <v>6097</v>
      </c>
      <c r="P414" s="64"/>
      <c r="Q414" s="64"/>
      <c r="R414" s="64"/>
      <c r="S414" s="64"/>
      <c r="T414" s="64"/>
      <c r="U414" s="64"/>
      <c r="V414" s="64"/>
      <c r="W414" s="64"/>
      <c r="X414" s="64"/>
      <c r="Y414" s="64"/>
      <c r="Z414" s="64"/>
    </row>
    <row r="415" ht="12.75" customHeight="1">
      <c r="A415" s="95">
        <v>40691.479166666664</v>
      </c>
      <c r="B415" s="66">
        <v>546.0</v>
      </c>
      <c r="C415" s="64" t="s">
        <v>1211</v>
      </c>
      <c r="D415" s="64" t="s">
        <v>8</v>
      </c>
      <c r="E415" s="64" t="s">
        <v>855</v>
      </c>
      <c r="F415" s="66">
        <v>76.0</v>
      </c>
      <c r="G415" s="66">
        <v>4900.0</v>
      </c>
      <c r="H415" s="64" t="s">
        <v>23</v>
      </c>
      <c r="I415" s="64" t="s">
        <v>6020</v>
      </c>
      <c r="J415" s="64"/>
      <c r="K415" s="64"/>
      <c r="L415" s="64"/>
      <c r="M415" s="64"/>
      <c r="N415" s="64" t="s">
        <v>5963</v>
      </c>
      <c r="O415" s="64" t="s">
        <v>5967</v>
      </c>
      <c r="P415" s="64"/>
      <c r="Q415" s="64"/>
      <c r="R415" s="64"/>
      <c r="S415" s="64"/>
      <c r="T415" s="64"/>
      <c r="U415" s="64"/>
      <c r="V415" s="64"/>
      <c r="W415" s="64"/>
      <c r="X415" s="64"/>
      <c r="Y415" s="64"/>
      <c r="Z415" s="64"/>
    </row>
    <row r="416" ht="12.75" customHeight="1">
      <c r="A416" s="95">
        <v>40691.5</v>
      </c>
      <c r="B416" s="66">
        <v>542.0</v>
      </c>
      <c r="C416" s="64" t="s">
        <v>1211</v>
      </c>
      <c r="D416" s="64" t="s">
        <v>819</v>
      </c>
      <c r="E416" s="64" t="s">
        <v>857</v>
      </c>
      <c r="F416" s="66">
        <v>78.0</v>
      </c>
      <c r="G416" s="66">
        <v>5250.0</v>
      </c>
      <c r="H416" s="64" t="s">
        <v>23</v>
      </c>
      <c r="I416" s="64" t="s">
        <v>5962</v>
      </c>
      <c r="J416" s="64"/>
      <c r="K416" s="64"/>
      <c r="L416" s="64"/>
      <c r="M416" s="64"/>
      <c r="N416" s="64" t="s">
        <v>5963</v>
      </c>
      <c r="O416" s="64" t="s">
        <v>6097</v>
      </c>
      <c r="P416" s="64"/>
      <c r="Q416" s="64"/>
      <c r="R416" s="64"/>
      <c r="S416" s="64"/>
      <c r="T416" s="64"/>
      <c r="U416" s="64"/>
      <c r="V416" s="64"/>
      <c r="W416" s="64"/>
      <c r="X416" s="64"/>
      <c r="Y416" s="64"/>
      <c r="Z416" s="64"/>
    </row>
    <row r="417" ht="12.75" customHeight="1">
      <c r="A417" s="95">
        <v>40691.5</v>
      </c>
      <c r="B417" s="66">
        <v>544.0</v>
      </c>
      <c r="C417" s="64" t="s">
        <v>1211</v>
      </c>
      <c r="D417" s="64" t="s">
        <v>8</v>
      </c>
      <c r="E417" s="64" t="s">
        <v>104</v>
      </c>
      <c r="F417" s="66">
        <v>84.0</v>
      </c>
      <c r="G417" s="66">
        <v>6200.0</v>
      </c>
      <c r="H417" s="64" t="s">
        <v>23</v>
      </c>
      <c r="I417" s="64" t="s">
        <v>5971</v>
      </c>
      <c r="J417" s="64"/>
      <c r="K417" s="64"/>
      <c r="L417" s="64"/>
      <c r="M417" s="64"/>
      <c r="N417" s="64" t="s">
        <v>5963</v>
      </c>
      <c r="O417" s="64" t="s">
        <v>6098</v>
      </c>
      <c r="P417" s="64"/>
      <c r="Q417" s="64"/>
      <c r="R417" s="64"/>
      <c r="S417" s="64"/>
      <c r="T417" s="64"/>
      <c r="U417" s="64"/>
      <c r="V417" s="64"/>
      <c r="W417" s="64"/>
      <c r="X417" s="64"/>
      <c r="Y417" s="64"/>
      <c r="Z417" s="64"/>
    </row>
    <row r="418" ht="12.75" customHeight="1">
      <c r="A418" s="95">
        <v>40691.520833333336</v>
      </c>
      <c r="B418" s="66">
        <v>545.0</v>
      </c>
      <c r="C418" s="64" t="s">
        <v>1211</v>
      </c>
      <c r="D418" s="64" t="s">
        <v>819</v>
      </c>
      <c r="E418" s="64" t="s">
        <v>857</v>
      </c>
      <c r="F418" s="66">
        <v>79.0</v>
      </c>
      <c r="G418" s="66">
        <v>5700.0</v>
      </c>
      <c r="H418" s="64" t="s">
        <v>23</v>
      </c>
      <c r="I418" s="64" t="s">
        <v>5971</v>
      </c>
      <c r="J418" s="64"/>
      <c r="K418" s="64"/>
      <c r="L418" s="64"/>
      <c r="M418" s="64"/>
      <c r="N418" s="64" t="s">
        <v>5963</v>
      </c>
      <c r="O418" s="64" t="s">
        <v>6132</v>
      </c>
      <c r="P418" s="64"/>
      <c r="Q418" s="64"/>
      <c r="R418" s="64"/>
      <c r="S418" s="64"/>
      <c r="T418" s="64"/>
      <c r="U418" s="64"/>
      <c r="V418" s="64"/>
      <c r="W418" s="64"/>
      <c r="X418" s="64"/>
      <c r="Y418" s="64"/>
      <c r="Z418" s="64"/>
    </row>
    <row r="419" ht="12.75" customHeight="1">
      <c r="A419" s="95">
        <v>40691.520833333336</v>
      </c>
      <c r="B419" s="66">
        <v>543.0</v>
      </c>
      <c r="C419" s="64" t="s">
        <v>1211</v>
      </c>
      <c r="D419" s="64" t="s">
        <v>8</v>
      </c>
      <c r="E419" s="64" t="s">
        <v>104</v>
      </c>
      <c r="F419" s="66">
        <v>80.0</v>
      </c>
      <c r="G419" s="66">
        <v>6050.0</v>
      </c>
      <c r="H419" s="64" t="s">
        <v>23</v>
      </c>
      <c r="I419" s="64" t="s">
        <v>5971</v>
      </c>
      <c r="J419" s="64"/>
      <c r="K419" s="64"/>
      <c r="L419" s="64"/>
      <c r="M419" s="64"/>
      <c r="N419" s="64" t="s">
        <v>5963</v>
      </c>
      <c r="O419" s="64" t="s">
        <v>6068</v>
      </c>
      <c r="P419" s="64"/>
      <c r="Q419" s="64"/>
      <c r="R419" s="64"/>
      <c r="S419" s="64"/>
      <c r="T419" s="64"/>
      <c r="U419" s="64"/>
      <c r="V419" s="64"/>
      <c r="W419" s="64"/>
      <c r="X419" s="64"/>
      <c r="Y419" s="64"/>
      <c r="Z419" s="64"/>
    </row>
    <row r="420" ht="12.75" customHeight="1">
      <c r="A420" s="95">
        <v>40691.75</v>
      </c>
      <c r="B420" s="66">
        <v>547.0</v>
      </c>
      <c r="C420" s="64" t="s">
        <v>1211</v>
      </c>
      <c r="D420" s="64" t="s">
        <v>819</v>
      </c>
      <c r="E420" s="64" t="s">
        <v>857</v>
      </c>
      <c r="F420" s="66">
        <v>85.0</v>
      </c>
      <c r="G420" s="66">
        <v>7500.0</v>
      </c>
      <c r="H420" s="64" t="s">
        <v>23</v>
      </c>
      <c r="I420" s="64" t="s">
        <v>5962</v>
      </c>
      <c r="J420" s="64"/>
      <c r="K420" s="64"/>
      <c r="L420" s="64"/>
      <c r="M420" s="64"/>
      <c r="N420" s="64" t="s">
        <v>5963</v>
      </c>
      <c r="O420" s="64" t="s">
        <v>5972</v>
      </c>
      <c r="P420" s="64"/>
      <c r="Q420" s="64"/>
      <c r="R420" s="64"/>
      <c r="S420" s="64"/>
      <c r="T420" s="64"/>
      <c r="U420" s="64"/>
      <c r="V420" s="64"/>
      <c r="W420" s="64"/>
      <c r="X420" s="64"/>
      <c r="Y420" s="64"/>
      <c r="Z420" s="64"/>
    </row>
    <row r="421" ht="12.75" customHeight="1">
      <c r="A421" s="95">
        <v>40691.77777777778</v>
      </c>
      <c r="B421" s="66">
        <v>548.0</v>
      </c>
      <c r="C421" s="64" t="s">
        <v>1211</v>
      </c>
      <c r="D421" s="64" t="s">
        <v>819</v>
      </c>
      <c r="E421" s="64" t="s">
        <v>857</v>
      </c>
      <c r="F421" s="66">
        <v>82.0</v>
      </c>
      <c r="G421" s="66">
        <v>6800.0</v>
      </c>
      <c r="H421" s="64" t="s">
        <v>23</v>
      </c>
      <c r="I421" s="64" t="s">
        <v>5962</v>
      </c>
      <c r="J421" s="64"/>
      <c r="K421" s="64"/>
      <c r="L421" s="64"/>
      <c r="M421" s="64"/>
      <c r="N421" s="64" t="s">
        <v>5963</v>
      </c>
      <c r="O421" s="64" t="s">
        <v>6133</v>
      </c>
      <c r="P421" s="64"/>
      <c r="Q421" s="64"/>
      <c r="R421" s="64"/>
      <c r="S421" s="64"/>
      <c r="T421" s="64"/>
      <c r="U421" s="64"/>
      <c r="V421" s="64"/>
      <c r="W421" s="64"/>
      <c r="X421" s="64"/>
      <c r="Y421" s="64"/>
      <c r="Z421" s="64"/>
    </row>
    <row r="422" ht="12.75" customHeight="1">
      <c r="A422" s="95">
        <v>40691.791666666664</v>
      </c>
      <c r="B422" s="66">
        <v>549.0</v>
      </c>
      <c r="C422" s="64" t="s">
        <v>1211</v>
      </c>
      <c r="D422" s="64" t="s">
        <v>819</v>
      </c>
      <c r="E422" s="64" t="s">
        <v>857</v>
      </c>
      <c r="F422" s="66">
        <v>86.0</v>
      </c>
      <c r="G422" s="66">
        <v>6900.0</v>
      </c>
      <c r="H422" s="64" t="s">
        <v>23</v>
      </c>
      <c r="I422" s="64" t="s">
        <v>5962</v>
      </c>
      <c r="J422" s="64"/>
      <c r="K422" s="64"/>
      <c r="L422" s="64"/>
      <c r="M422" s="64"/>
      <c r="N422" s="64" t="s">
        <v>5963</v>
      </c>
      <c r="O422" s="64" t="s">
        <v>6134</v>
      </c>
      <c r="P422" s="64"/>
      <c r="Q422" s="64"/>
      <c r="R422" s="64"/>
      <c r="S422" s="64"/>
      <c r="T422" s="64"/>
      <c r="U422" s="64"/>
      <c r="V422" s="64"/>
      <c r="W422" s="64"/>
      <c r="X422" s="64"/>
      <c r="Y422" s="64"/>
      <c r="Z422" s="64"/>
    </row>
    <row r="423" ht="12.75" customHeight="1">
      <c r="A423" s="95">
        <v>40691.802083333336</v>
      </c>
      <c r="B423" s="66">
        <v>550.0</v>
      </c>
      <c r="C423" s="64" t="s">
        <v>1211</v>
      </c>
      <c r="D423" s="64" t="s">
        <v>8</v>
      </c>
      <c r="E423" s="64" t="s">
        <v>104</v>
      </c>
      <c r="F423" s="66">
        <v>82.0</v>
      </c>
      <c r="G423" s="66">
        <v>5800.0</v>
      </c>
      <c r="H423" s="64" t="s">
        <v>23</v>
      </c>
      <c r="I423" s="64" t="s">
        <v>5962</v>
      </c>
      <c r="J423" s="64"/>
      <c r="K423" s="64"/>
      <c r="L423" s="64"/>
      <c r="M423" s="64"/>
      <c r="N423" s="64" t="s">
        <v>5963</v>
      </c>
      <c r="O423" s="64" t="s">
        <v>6092</v>
      </c>
      <c r="P423" s="64"/>
      <c r="Q423" s="64"/>
      <c r="R423" s="64"/>
      <c r="S423" s="64"/>
      <c r="T423" s="64"/>
      <c r="U423" s="64"/>
      <c r="V423" s="64"/>
      <c r="W423" s="64"/>
      <c r="X423" s="64"/>
      <c r="Y423" s="64"/>
      <c r="Z423" s="64"/>
    </row>
    <row r="424" ht="12.75" customHeight="1">
      <c r="A424" s="95">
        <v>40691.833333333336</v>
      </c>
      <c r="B424" s="66">
        <v>551.0</v>
      </c>
      <c r="C424" s="64" t="s">
        <v>1211</v>
      </c>
      <c r="D424" s="64" t="s">
        <v>819</v>
      </c>
      <c r="E424" s="64" t="s">
        <v>857</v>
      </c>
      <c r="F424" s="66">
        <v>85.0</v>
      </c>
      <c r="G424" s="66">
        <v>6700.0</v>
      </c>
      <c r="H424" s="64" t="s">
        <v>23</v>
      </c>
      <c r="I424" s="64" t="s">
        <v>5962</v>
      </c>
      <c r="J424" s="64"/>
      <c r="K424" s="64"/>
      <c r="L424" s="64"/>
      <c r="M424" s="64"/>
      <c r="N424" s="64" t="s">
        <v>5963</v>
      </c>
      <c r="O424" s="64" t="s">
        <v>316</v>
      </c>
      <c r="P424" s="64"/>
      <c r="Q424" s="64"/>
      <c r="R424" s="64"/>
      <c r="S424" s="64"/>
      <c r="T424" s="64"/>
      <c r="U424" s="64"/>
      <c r="V424" s="64"/>
      <c r="W424" s="64"/>
      <c r="X424" s="64"/>
      <c r="Y424" s="64"/>
      <c r="Z424" s="64"/>
    </row>
    <row r="425" ht="12.75" customHeight="1">
      <c r="A425" s="95">
        <v>40691.84375</v>
      </c>
      <c r="B425" s="66">
        <v>552.0</v>
      </c>
      <c r="C425" s="64" t="s">
        <v>1211</v>
      </c>
      <c r="D425" s="64" t="s">
        <v>819</v>
      </c>
      <c r="E425" s="64" t="s">
        <v>857</v>
      </c>
      <c r="F425" s="66">
        <v>86.0</v>
      </c>
      <c r="G425" s="66">
        <v>7200.0</v>
      </c>
      <c r="H425" s="64" t="s">
        <v>23</v>
      </c>
      <c r="I425" s="64" t="s">
        <v>5962</v>
      </c>
      <c r="J425" s="64"/>
      <c r="K425" s="64"/>
      <c r="L425" s="64"/>
      <c r="M425" s="64"/>
      <c r="N425" s="64" t="s">
        <v>5963</v>
      </c>
      <c r="O425" s="64" t="s">
        <v>5972</v>
      </c>
      <c r="P425" s="64"/>
      <c r="Q425" s="64"/>
      <c r="R425" s="64"/>
      <c r="S425" s="64"/>
      <c r="T425" s="64"/>
      <c r="U425" s="64"/>
      <c r="V425" s="64"/>
      <c r="W425" s="64"/>
      <c r="X425" s="64"/>
      <c r="Y425" s="64"/>
      <c r="Z425" s="64"/>
    </row>
    <row r="426" ht="12.75" customHeight="1">
      <c r="A426" s="95">
        <v>40692.4375</v>
      </c>
      <c r="B426" s="66">
        <v>557.0</v>
      </c>
      <c r="C426" s="64" t="s">
        <v>1211</v>
      </c>
      <c r="D426" s="64" t="s">
        <v>819</v>
      </c>
      <c r="E426" s="64" t="s">
        <v>857</v>
      </c>
      <c r="F426" s="66">
        <v>71.0</v>
      </c>
      <c r="G426" s="66">
        <v>5400.0</v>
      </c>
      <c r="H426" s="64" t="s">
        <v>23</v>
      </c>
      <c r="I426" s="64" t="s">
        <v>6007</v>
      </c>
      <c r="J426" s="64"/>
      <c r="K426" s="64"/>
      <c r="L426" s="64"/>
      <c r="M426" s="64"/>
      <c r="N426" s="64" t="s">
        <v>5963</v>
      </c>
      <c r="O426" s="64" t="s">
        <v>6097</v>
      </c>
      <c r="P426" s="64"/>
      <c r="Q426" s="64"/>
      <c r="R426" s="64"/>
      <c r="S426" s="64"/>
      <c r="T426" s="64"/>
      <c r="U426" s="64"/>
      <c r="V426" s="64"/>
      <c r="W426" s="64"/>
      <c r="X426" s="64"/>
      <c r="Y426" s="64"/>
      <c r="Z426" s="64"/>
    </row>
    <row r="427" ht="12.75" customHeight="1">
      <c r="A427" s="95">
        <v>40692.458333333336</v>
      </c>
      <c r="B427" s="66">
        <v>553.0</v>
      </c>
      <c r="C427" s="64" t="s">
        <v>1211</v>
      </c>
      <c r="D427" s="64" t="s">
        <v>819</v>
      </c>
      <c r="E427" s="64" t="s">
        <v>857</v>
      </c>
      <c r="F427" s="66">
        <v>71.0</v>
      </c>
      <c r="G427" s="66">
        <v>4300.0</v>
      </c>
      <c r="H427" s="64" t="s">
        <v>23</v>
      </c>
      <c r="I427" s="64" t="s">
        <v>5962</v>
      </c>
      <c r="J427" s="64"/>
      <c r="K427" s="64"/>
      <c r="L427" s="64"/>
      <c r="M427" s="64"/>
      <c r="N427" s="64" t="s">
        <v>5963</v>
      </c>
      <c r="O427" s="64" t="s">
        <v>6135</v>
      </c>
      <c r="P427" s="64"/>
      <c r="Q427" s="64"/>
      <c r="R427" s="64"/>
      <c r="S427" s="64"/>
      <c r="T427" s="64"/>
      <c r="U427" s="64"/>
      <c r="V427" s="64"/>
      <c r="W427" s="64"/>
      <c r="X427" s="64"/>
      <c r="Y427" s="64"/>
      <c r="Z427" s="64"/>
    </row>
    <row r="428" ht="12.75" customHeight="1">
      <c r="A428" s="95">
        <v>40692.458333333336</v>
      </c>
      <c r="B428" s="66">
        <v>555.0</v>
      </c>
      <c r="C428" s="64" t="s">
        <v>1211</v>
      </c>
      <c r="D428" s="64" t="s">
        <v>819</v>
      </c>
      <c r="E428" s="64" t="s">
        <v>857</v>
      </c>
      <c r="F428" s="66">
        <v>81.0</v>
      </c>
      <c r="G428" s="66">
        <v>6400.0</v>
      </c>
      <c r="H428" s="64" t="s">
        <v>23</v>
      </c>
      <c r="I428" s="64" t="s">
        <v>5962</v>
      </c>
      <c r="J428" s="64"/>
      <c r="K428" s="64"/>
      <c r="L428" s="64"/>
      <c r="M428" s="64"/>
      <c r="N428" s="64" t="s">
        <v>5963</v>
      </c>
      <c r="O428" s="64" t="s">
        <v>6046</v>
      </c>
      <c r="P428" s="64"/>
      <c r="Q428" s="64"/>
      <c r="R428" s="64"/>
      <c r="S428" s="64"/>
      <c r="T428" s="64"/>
      <c r="U428" s="64"/>
      <c r="V428" s="64"/>
      <c r="W428" s="64"/>
      <c r="X428" s="64"/>
      <c r="Y428" s="64"/>
      <c r="Z428" s="64"/>
    </row>
    <row r="429" ht="12.75" customHeight="1">
      <c r="A429" s="95">
        <v>40692.479166666664</v>
      </c>
      <c r="B429" s="66">
        <v>554.0</v>
      </c>
      <c r="C429" s="64" t="s">
        <v>1211</v>
      </c>
      <c r="D429" s="64" t="s">
        <v>819</v>
      </c>
      <c r="E429" s="64" t="s">
        <v>857</v>
      </c>
      <c r="F429" s="66">
        <v>80.0</v>
      </c>
      <c r="G429" s="66">
        <v>5800.0</v>
      </c>
      <c r="H429" s="64" t="s">
        <v>23</v>
      </c>
      <c r="I429" s="64" t="s">
        <v>5962</v>
      </c>
      <c r="J429" s="64"/>
      <c r="K429" s="64"/>
      <c r="L429" s="64"/>
      <c r="M429" s="64"/>
      <c r="N429" s="64" t="s">
        <v>5963</v>
      </c>
      <c r="O429" s="64" t="s">
        <v>6136</v>
      </c>
      <c r="P429" s="64"/>
      <c r="Q429" s="64"/>
      <c r="R429" s="64"/>
      <c r="S429" s="64"/>
      <c r="T429" s="64"/>
      <c r="U429" s="64"/>
      <c r="V429" s="64"/>
      <c r="W429" s="64"/>
      <c r="X429" s="64"/>
      <c r="Y429" s="64"/>
      <c r="Z429" s="64"/>
    </row>
    <row r="430" ht="12.75" customHeight="1">
      <c r="A430" s="95">
        <v>40692.489583333336</v>
      </c>
      <c r="B430" s="66">
        <v>556.0</v>
      </c>
      <c r="C430" s="64" t="s">
        <v>1211</v>
      </c>
      <c r="D430" s="64" t="s">
        <v>819</v>
      </c>
      <c r="E430" s="64" t="s">
        <v>857</v>
      </c>
      <c r="F430" s="66">
        <v>83.0</v>
      </c>
      <c r="G430" s="66">
        <v>6900.0</v>
      </c>
      <c r="H430" s="64" t="s">
        <v>23</v>
      </c>
      <c r="I430" s="64" t="s">
        <v>5971</v>
      </c>
      <c r="J430" s="64"/>
      <c r="K430" s="64"/>
      <c r="L430" s="64"/>
      <c r="M430" s="64"/>
      <c r="N430" s="64" t="s">
        <v>5963</v>
      </c>
      <c r="O430" s="64" t="s">
        <v>6132</v>
      </c>
      <c r="P430" s="64"/>
      <c r="Q430" s="64"/>
      <c r="R430" s="64"/>
      <c r="S430" s="64"/>
      <c r="T430" s="64"/>
      <c r="U430" s="64"/>
      <c r="V430" s="64"/>
      <c r="W430" s="64"/>
      <c r="X430" s="64"/>
      <c r="Y430" s="64"/>
      <c r="Z430" s="64"/>
    </row>
    <row r="431" ht="12.75" customHeight="1">
      <c r="A431" s="95">
        <v>40692.541666666664</v>
      </c>
      <c r="B431" s="66">
        <v>204.0</v>
      </c>
      <c r="C431" s="64" t="s">
        <v>1211</v>
      </c>
      <c r="D431" s="64" t="s">
        <v>8</v>
      </c>
      <c r="E431" s="64" t="s">
        <v>886</v>
      </c>
      <c r="F431" s="66">
        <v>70.0</v>
      </c>
      <c r="G431" s="66">
        <v>3500.0</v>
      </c>
      <c r="H431" s="64" t="s">
        <v>23</v>
      </c>
      <c r="I431" s="64" t="s">
        <v>5971</v>
      </c>
      <c r="J431" s="64"/>
      <c r="K431" s="64"/>
      <c r="L431" s="64"/>
      <c r="M431" s="64"/>
      <c r="N431" s="64" t="s">
        <v>5963</v>
      </c>
      <c r="O431" s="64" t="s">
        <v>6096</v>
      </c>
      <c r="P431" s="64"/>
      <c r="Q431" s="64"/>
      <c r="R431" s="64"/>
      <c r="S431" s="64"/>
      <c r="T431" s="64"/>
      <c r="U431" s="64"/>
      <c r="V431" s="64"/>
      <c r="W431" s="64"/>
      <c r="X431" s="64"/>
      <c r="Y431" s="64"/>
      <c r="Z431" s="64"/>
    </row>
    <row r="432" ht="12.75" customHeight="1">
      <c r="A432" s="95">
        <v>40692.604166666664</v>
      </c>
      <c r="B432" s="66">
        <v>559.0</v>
      </c>
      <c r="C432" s="64" t="s">
        <v>1211</v>
      </c>
      <c r="D432" s="64" t="s">
        <v>819</v>
      </c>
      <c r="E432" s="64" t="s">
        <v>857</v>
      </c>
      <c r="F432" s="66">
        <v>69.0</v>
      </c>
      <c r="G432" s="66">
        <v>3300.0</v>
      </c>
      <c r="H432" s="64" t="s">
        <v>23</v>
      </c>
      <c r="I432" s="64" t="s">
        <v>5962</v>
      </c>
      <c r="J432" s="64"/>
      <c r="K432" s="64"/>
      <c r="L432" s="64"/>
      <c r="M432" s="64"/>
      <c r="N432" s="64" t="s">
        <v>5963</v>
      </c>
      <c r="O432" s="64" t="s">
        <v>6038</v>
      </c>
      <c r="P432" s="64"/>
      <c r="Q432" s="64"/>
      <c r="R432" s="64"/>
      <c r="S432" s="64"/>
      <c r="T432" s="64"/>
      <c r="U432" s="64"/>
      <c r="V432" s="64"/>
      <c r="W432" s="64"/>
      <c r="X432" s="64"/>
      <c r="Y432" s="64"/>
      <c r="Z432" s="64"/>
    </row>
    <row r="433" ht="12.75" customHeight="1">
      <c r="A433" s="95">
        <v>40692.625</v>
      </c>
      <c r="B433" s="66">
        <v>201.0</v>
      </c>
      <c r="C433" s="64" t="s">
        <v>1211</v>
      </c>
      <c r="D433" s="64" t="s">
        <v>8</v>
      </c>
      <c r="E433" s="64" t="s">
        <v>855</v>
      </c>
      <c r="F433" s="66">
        <v>81.0</v>
      </c>
      <c r="G433" s="66">
        <v>6500.0</v>
      </c>
      <c r="H433" s="64" t="s">
        <v>23</v>
      </c>
      <c r="I433" s="64" t="s">
        <v>6007</v>
      </c>
      <c r="J433" s="64"/>
      <c r="K433" s="64"/>
      <c r="L433" s="64"/>
      <c r="M433" s="64"/>
      <c r="N433" s="64" t="s">
        <v>6121</v>
      </c>
      <c r="O433" s="64" t="s">
        <v>6137</v>
      </c>
      <c r="P433" s="64"/>
      <c r="Q433" s="64"/>
      <c r="R433" s="64"/>
      <c r="S433" s="64"/>
      <c r="T433" s="64"/>
      <c r="U433" s="64"/>
      <c r="V433" s="64"/>
      <c r="W433" s="64"/>
      <c r="X433" s="64"/>
      <c r="Y433" s="64"/>
      <c r="Z433" s="64"/>
    </row>
    <row r="434" ht="12.75" customHeight="1">
      <c r="A434" s="95">
        <v>40692.666666666664</v>
      </c>
      <c r="B434" s="66">
        <v>558.0</v>
      </c>
      <c r="C434" s="64" t="s">
        <v>1211</v>
      </c>
      <c r="D434" s="64" t="s">
        <v>819</v>
      </c>
      <c r="E434" s="64" t="s">
        <v>857</v>
      </c>
      <c r="F434" s="66">
        <v>82.0</v>
      </c>
      <c r="G434" s="66">
        <v>6600.0</v>
      </c>
      <c r="H434" s="64" t="s">
        <v>23</v>
      </c>
      <c r="I434" s="64" t="s">
        <v>5962</v>
      </c>
      <c r="J434" s="64"/>
      <c r="K434" s="64"/>
      <c r="L434" s="64"/>
      <c r="M434" s="64"/>
      <c r="N434" s="64" t="s">
        <v>5963</v>
      </c>
      <c r="O434" s="64" t="s">
        <v>6046</v>
      </c>
      <c r="P434" s="64"/>
      <c r="Q434" s="64"/>
      <c r="R434" s="64"/>
      <c r="S434" s="64"/>
      <c r="T434" s="64"/>
      <c r="U434" s="64"/>
      <c r="V434" s="64"/>
      <c r="W434" s="64"/>
      <c r="X434" s="64"/>
      <c r="Y434" s="64"/>
      <c r="Z434" s="64"/>
    </row>
    <row r="435" ht="12.75" customHeight="1">
      <c r="A435" s="95">
        <v>40692.729166666664</v>
      </c>
      <c r="B435" s="66">
        <v>200.0</v>
      </c>
      <c r="C435" s="64" t="s">
        <v>1211</v>
      </c>
      <c r="D435" s="64" t="s">
        <v>819</v>
      </c>
      <c r="E435" s="64" t="s">
        <v>857</v>
      </c>
      <c r="F435" s="66">
        <v>80.0</v>
      </c>
      <c r="G435" s="66">
        <v>5400.0</v>
      </c>
      <c r="H435" s="64" t="s">
        <v>23</v>
      </c>
      <c r="I435" s="64" t="s">
        <v>5962</v>
      </c>
      <c r="J435" s="64"/>
      <c r="K435" s="64"/>
      <c r="L435" s="64"/>
      <c r="M435" s="64"/>
      <c r="N435" s="64" t="s">
        <v>5963</v>
      </c>
      <c r="O435" s="64" t="s">
        <v>6107</v>
      </c>
      <c r="P435" s="64"/>
      <c r="Q435" s="64"/>
      <c r="R435" s="64"/>
      <c r="S435" s="64"/>
      <c r="T435" s="64"/>
      <c r="U435" s="64"/>
      <c r="V435" s="64"/>
      <c r="W435" s="64"/>
      <c r="X435" s="64"/>
      <c r="Y435" s="64"/>
      <c r="Z435" s="64"/>
    </row>
    <row r="436" ht="12.75" customHeight="1">
      <c r="A436" s="95">
        <v>40692.729166666664</v>
      </c>
      <c r="B436" s="66">
        <v>202.0</v>
      </c>
      <c r="C436" s="64" t="s">
        <v>1211</v>
      </c>
      <c r="D436" s="64" t="s">
        <v>819</v>
      </c>
      <c r="E436" s="64" t="s">
        <v>857</v>
      </c>
      <c r="F436" s="66">
        <v>81.0</v>
      </c>
      <c r="G436" s="66">
        <v>6200.0</v>
      </c>
      <c r="H436" s="64" t="s">
        <v>23</v>
      </c>
      <c r="I436" s="64" t="s">
        <v>5962</v>
      </c>
      <c r="J436" s="64"/>
      <c r="K436" s="64"/>
      <c r="L436" s="64"/>
      <c r="M436" s="64"/>
      <c r="N436" s="64" t="s">
        <v>5963</v>
      </c>
      <c r="O436" s="64" t="s">
        <v>5972</v>
      </c>
      <c r="P436" s="64"/>
      <c r="Q436" s="64"/>
      <c r="R436" s="64"/>
      <c r="S436" s="64"/>
      <c r="T436" s="64"/>
      <c r="U436" s="64"/>
      <c r="V436" s="64"/>
      <c r="W436" s="64"/>
      <c r="X436" s="64"/>
      <c r="Y436" s="64"/>
      <c r="Z436" s="64"/>
    </row>
    <row r="437" ht="12.75" customHeight="1">
      <c r="A437" s="95">
        <v>40692.854166666664</v>
      </c>
      <c r="B437" s="66">
        <v>203.0</v>
      </c>
      <c r="C437" s="64" t="s">
        <v>1211</v>
      </c>
      <c r="D437" s="64" t="s">
        <v>819</v>
      </c>
      <c r="E437" s="64" t="s">
        <v>857</v>
      </c>
      <c r="F437" s="66">
        <v>78.0</v>
      </c>
      <c r="G437" s="66">
        <v>4400.0</v>
      </c>
      <c r="H437" s="64" t="s">
        <v>23</v>
      </c>
      <c r="I437" s="64" t="s">
        <v>5971</v>
      </c>
      <c r="J437" s="64"/>
      <c r="K437" s="64"/>
      <c r="L437" s="64"/>
      <c r="M437" s="64"/>
      <c r="N437" s="64" t="s">
        <v>5963</v>
      </c>
      <c r="O437" s="64" t="s">
        <v>6097</v>
      </c>
      <c r="P437" s="64"/>
      <c r="Q437" s="64"/>
      <c r="R437" s="64"/>
      <c r="S437" s="64"/>
      <c r="T437" s="64"/>
      <c r="U437" s="64"/>
      <c r="V437" s="64"/>
      <c r="W437" s="64"/>
      <c r="X437" s="64"/>
      <c r="Y437" s="64"/>
      <c r="Z437" s="64"/>
    </row>
    <row r="438" ht="12.75" customHeight="1">
      <c r="A438" s="95">
        <v>40694.0625</v>
      </c>
      <c r="B438" s="66">
        <v>218.0</v>
      </c>
      <c r="C438" s="64" t="s">
        <v>1211</v>
      </c>
      <c r="D438" s="64" t="s">
        <v>8</v>
      </c>
      <c r="E438" s="64" t="s">
        <v>136</v>
      </c>
      <c r="F438" s="66">
        <v>76.0</v>
      </c>
      <c r="G438" s="66">
        <v>5000.0</v>
      </c>
      <c r="H438" s="64" t="s">
        <v>23</v>
      </c>
      <c r="I438" s="64" t="s">
        <v>5962</v>
      </c>
      <c r="J438" s="64"/>
      <c r="K438" s="64"/>
      <c r="L438" s="64"/>
      <c r="M438" s="64"/>
      <c r="N438" s="64" t="s">
        <v>5963</v>
      </c>
      <c r="O438" s="64" t="s">
        <v>5972</v>
      </c>
      <c r="P438" s="64"/>
      <c r="Q438" s="64"/>
      <c r="R438" s="64"/>
      <c r="S438" s="64"/>
      <c r="T438" s="64"/>
      <c r="U438" s="64"/>
      <c r="V438" s="64"/>
      <c r="W438" s="64"/>
      <c r="X438" s="64"/>
      <c r="Y438" s="64"/>
      <c r="Z438" s="64"/>
    </row>
    <row r="439" ht="12.75" customHeight="1">
      <c r="A439" s="95">
        <v>40694.333333333336</v>
      </c>
      <c r="B439" s="66">
        <v>205.0</v>
      </c>
      <c r="C439" s="64" t="s">
        <v>1211</v>
      </c>
      <c r="D439" s="64" t="s">
        <v>8</v>
      </c>
      <c r="E439" s="64" t="s">
        <v>840</v>
      </c>
      <c r="F439" s="66">
        <v>73.0</v>
      </c>
      <c r="G439" s="66">
        <v>4750.0</v>
      </c>
      <c r="H439" s="64" t="s">
        <v>23</v>
      </c>
      <c r="I439" s="64" t="s">
        <v>5962</v>
      </c>
      <c r="J439" s="64"/>
      <c r="K439" s="64"/>
      <c r="L439" s="64"/>
      <c r="M439" s="64"/>
      <c r="N439" s="64" t="s">
        <v>5969</v>
      </c>
      <c r="O439" s="64" t="s">
        <v>6138</v>
      </c>
      <c r="P439" s="64"/>
      <c r="Q439" s="64"/>
      <c r="R439" s="64"/>
      <c r="S439" s="64"/>
      <c r="T439" s="64"/>
      <c r="U439" s="64"/>
      <c r="V439" s="64"/>
      <c r="W439" s="64"/>
      <c r="X439" s="64"/>
      <c r="Y439" s="64"/>
      <c r="Z439" s="64"/>
    </row>
    <row r="440" ht="12.75" customHeight="1">
      <c r="A440" s="95">
        <v>40694.375</v>
      </c>
      <c r="B440" s="66">
        <v>219.0</v>
      </c>
      <c r="C440" s="64" t="s">
        <v>1211</v>
      </c>
      <c r="D440" s="64" t="s">
        <v>8</v>
      </c>
      <c r="E440" s="64" t="s">
        <v>136</v>
      </c>
      <c r="F440" s="66">
        <v>78.0</v>
      </c>
      <c r="G440" s="66">
        <v>5300.0</v>
      </c>
      <c r="H440" s="64" t="s">
        <v>23</v>
      </c>
      <c r="I440" s="64" t="s">
        <v>5962</v>
      </c>
      <c r="J440" s="64"/>
      <c r="K440" s="64"/>
      <c r="L440" s="64"/>
      <c r="M440" s="64"/>
      <c r="N440" s="64" t="s">
        <v>5963</v>
      </c>
      <c r="O440" s="64" t="s">
        <v>5972</v>
      </c>
      <c r="P440" s="64"/>
      <c r="Q440" s="64"/>
      <c r="R440" s="64"/>
      <c r="S440" s="64"/>
      <c r="T440" s="64"/>
      <c r="U440" s="64"/>
      <c r="V440" s="64"/>
      <c r="W440" s="64"/>
      <c r="X440" s="64"/>
      <c r="Y440" s="64"/>
      <c r="Z440" s="64"/>
    </row>
    <row r="441" ht="12.75" customHeight="1">
      <c r="A441" s="95">
        <v>40694.5</v>
      </c>
      <c r="B441" s="66">
        <v>208.0</v>
      </c>
      <c r="C441" s="64" t="s">
        <v>1211</v>
      </c>
      <c r="D441" s="64" t="s">
        <v>8</v>
      </c>
      <c r="E441" s="64" t="s">
        <v>136</v>
      </c>
      <c r="F441" s="66">
        <v>84.0</v>
      </c>
      <c r="G441" s="66">
        <v>6750.0</v>
      </c>
      <c r="H441" s="64" t="s">
        <v>23</v>
      </c>
      <c r="I441" s="64" t="s">
        <v>6020</v>
      </c>
      <c r="J441" s="64"/>
      <c r="K441" s="64"/>
      <c r="L441" s="64"/>
      <c r="M441" s="64"/>
      <c r="N441" s="64" t="s">
        <v>5963</v>
      </c>
      <c r="O441" s="64" t="s">
        <v>5972</v>
      </c>
      <c r="P441" s="64"/>
      <c r="Q441" s="64"/>
      <c r="R441" s="64"/>
      <c r="S441" s="64"/>
      <c r="T441" s="64"/>
      <c r="U441" s="64"/>
      <c r="V441" s="64"/>
      <c r="W441" s="64"/>
      <c r="X441" s="64"/>
      <c r="Y441" s="64"/>
      <c r="Z441" s="64"/>
    </row>
    <row r="442" ht="12.75" customHeight="1">
      <c r="A442" s="95">
        <v>40694.541666666664</v>
      </c>
      <c r="B442" s="66">
        <v>206.0</v>
      </c>
      <c r="C442" s="64" t="s">
        <v>1211</v>
      </c>
      <c r="D442" s="64" t="s">
        <v>8</v>
      </c>
      <c r="E442" s="64" t="s">
        <v>840</v>
      </c>
      <c r="F442" s="66">
        <v>75.0</v>
      </c>
      <c r="G442" s="66">
        <v>4500.0</v>
      </c>
      <c r="H442" s="64" t="s">
        <v>23</v>
      </c>
      <c r="I442" s="64" t="s">
        <v>5962</v>
      </c>
      <c r="J442" s="64"/>
      <c r="K442" s="64"/>
      <c r="L442" s="64"/>
      <c r="M442" s="64"/>
      <c r="N442" s="64" t="s">
        <v>5969</v>
      </c>
      <c r="O442" s="64" t="s">
        <v>6000</v>
      </c>
      <c r="P442" s="64"/>
      <c r="Q442" s="64"/>
      <c r="R442" s="64"/>
      <c r="S442" s="64"/>
      <c r="T442" s="64"/>
      <c r="U442" s="64"/>
      <c r="V442" s="64"/>
      <c r="W442" s="64"/>
      <c r="X442" s="64"/>
      <c r="Y442" s="64"/>
      <c r="Z442" s="64"/>
    </row>
    <row r="443" ht="12.75" customHeight="1">
      <c r="A443" s="95">
        <v>40694.5625</v>
      </c>
      <c r="B443" s="66">
        <v>207.0</v>
      </c>
      <c r="C443" s="64" t="s">
        <v>1211</v>
      </c>
      <c r="D443" s="64" t="s">
        <v>8</v>
      </c>
      <c r="E443" s="64" t="s">
        <v>856</v>
      </c>
      <c r="F443" s="66">
        <v>76.0</v>
      </c>
      <c r="G443" s="66">
        <v>5000.0</v>
      </c>
      <c r="H443" s="64" t="s">
        <v>23</v>
      </c>
      <c r="I443" s="64" t="s">
        <v>5971</v>
      </c>
      <c r="J443" s="64"/>
      <c r="K443" s="64"/>
      <c r="L443" s="64"/>
      <c r="M443" s="64"/>
      <c r="N443" s="64" t="s">
        <v>5978</v>
      </c>
      <c r="O443" s="64" t="s">
        <v>5978</v>
      </c>
      <c r="P443" s="64"/>
      <c r="Q443" s="64"/>
      <c r="R443" s="64"/>
      <c r="S443" s="64"/>
      <c r="T443" s="64"/>
      <c r="U443" s="64"/>
      <c r="V443" s="64"/>
      <c r="W443" s="64"/>
      <c r="X443" s="64"/>
      <c r="Y443" s="64"/>
      <c r="Z443" s="64"/>
    </row>
    <row r="444" ht="12.75" customHeight="1">
      <c r="A444" s="95">
        <v>40694.583333333336</v>
      </c>
      <c r="B444" s="66">
        <v>209.0</v>
      </c>
      <c r="C444" s="64" t="s">
        <v>1211</v>
      </c>
      <c r="D444" s="64" t="s">
        <v>8</v>
      </c>
      <c r="E444" s="64" t="s">
        <v>29</v>
      </c>
      <c r="F444" s="66">
        <v>81.0</v>
      </c>
      <c r="G444" s="66">
        <v>6100.0</v>
      </c>
      <c r="H444" s="64" t="s">
        <v>23</v>
      </c>
      <c r="I444" s="64" t="s">
        <v>5962</v>
      </c>
      <c r="J444" s="64"/>
      <c r="K444" s="64"/>
      <c r="L444" s="64"/>
      <c r="M444" s="64"/>
      <c r="N444" s="64" t="s">
        <v>5963</v>
      </c>
      <c r="O444" s="64" t="s">
        <v>6136</v>
      </c>
      <c r="P444" s="64"/>
      <c r="Q444" s="64"/>
      <c r="R444" s="64"/>
      <c r="S444" s="64"/>
      <c r="T444" s="64"/>
      <c r="U444" s="64"/>
      <c r="V444" s="64"/>
      <c r="W444" s="64"/>
      <c r="X444" s="64"/>
      <c r="Y444" s="64"/>
      <c r="Z444" s="64"/>
    </row>
    <row r="445" ht="12.75" customHeight="1">
      <c r="A445" s="95">
        <v>40694.708333333336</v>
      </c>
      <c r="B445" s="66">
        <v>211.0</v>
      </c>
      <c r="C445" s="64" t="s">
        <v>1211</v>
      </c>
      <c r="D445" s="64" t="s">
        <v>8</v>
      </c>
      <c r="E445" s="64" t="s">
        <v>146</v>
      </c>
      <c r="F445" s="66">
        <v>81.0</v>
      </c>
      <c r="G445" s="66">
        <v>6000.0</v>
      </c>
      <c r="H445" s="64" t="s">
        <v>23</v>
      </c>
      <c r="I445" s="64" t="s">
        <v>5962</v>
      </c>
      <c r="J445" s="64"/>
      <c r="K445" s="64"/>
      <c r="L445" s="64"/>
      <c r="M445" s="64"/>
      <c r="N445" s="64" t="s">
        <v>6010</v>
      </c>
      <c r="O445" s="64" t="s">
        <v>1158</v>
      </c>
      <c r="P445" s="64"/>
      <c r="Q445" s="64"/>
      <c r="R445" s="64"/>
      <c r="S445" s="64"/>
      <c r="T445" s="64"/>
      <c r="U445" s="64"/>
      <c r="V445" s="64"/>
      <c r="W445" s="64"/>
      <c r="X445" s="64"/>
      <c r="Y445" s="64"/>
      <c r="Z445" s="64"/>
    </row>
    <row r="446" ht="12.75" customHeight="1">
      <c r="A446" s="95">
        <v>40694.791666666664</v>
      </c>
      <c r="B446" s="66">
        <v>210.0</v>
      </c>
      <c r="C446" s="64" t="s">
        <v>1211</v>
      </c>
      <c r="D446" s="64" t="s">
        <v>8</v>
      </c>
      <c r="E446" s="64" t="s">
        <v>842</v>
      </c>
      <c r="F446" s="66">
        <v>70.0</v>
      </c>
      <c r="G446" s="66">
        <v>3500.0</v>
      </c>
      <c r="H446" s="64" t="s">
        <v>23</v>
      </c>
      <c r="I446" s="64" t="s">
        <v>5962</v>
      </c>
      <c r="J446" s="64"/>
      <c r="K446" s="64"/>
      <c r="L446" s="64"/>
      <c r="M446" s="64"/>
      <c r="N446" s="64" t="s">
        <v>5963</v>
      </c>
      <c r="O446" s="64" t="s">
        <v>6068</v>
      </c>
      <c r="P446" s="64"/>
      <c r="Q446" s="64"/>
      <c r="R446" s="64"/>
      <c r="S446" s="64"/>
      <c r="T446" s="64"/>
      <c r="U446" s="64"/>
      <c r="V446" s="64"/>
      <c r="W446" s="64"/>
      <c r="X446" s="64"/>
      <c r="Y446" s="64"/>
      <c r="Z446" s="64"/>
    </row>
    <row r="447" ht="12.75" customHeight="1">
      <c r="A447" s="95">
        <v>40694.854166666664</v>
      </c>
      <c r="B447" s="66">
        <v>212.0</v>
      </c>
      <c r="C447" s="64" t="s">
        <v>1211</v>
      </c>
      <c r="D447" s="64" t="s">
        <v>8</v>
      </c>
      <c r="E447" s="64" t="s">
        <v>146</v>
      </c>
      <c r="F447" s="66">
        <v>73.0</v>
      </c>
      <c r="G447" s="66">
        <v>4050.0</v>
      </c>
      <c r="H447" s="64" t="s">
        <v>23</v>
      </c>
      <c r="I447" s="64" t="s">
        <v>5971</v>
      </c>
      <c r="J447" s="64"/>
      <c r="K447" s="64"/>
      <c r="L447" s="64"/>
      <c r="M447" s="64"/>
      <c r="N447" s="64" t="s">
        <v>6010</v>
      </c>
      <c r="O447" s="64" t="s">
        <v>6139</v>
      </c>
      <c r="P447" s="64"/>
      <c r="Q447" s="64"/>
      <c r="R447" s="64"/>
      <c r="S447" s="64"/>
      <c r="T447" s="64"/>
      <c r="U447" s="64"/>
      <c r="V447" s="64"/>
      <c r="W447" s="64"/>
      <c r="X447" s="64"/>
      <c r="Y447" s="64"/>
      <c r="Z447" s="64"/>
    </row>
    <row r="448" ht="12.75" customHeight="1">
      <c r="A448" s="95">
        <v>40695.3125</v>
      </c>
      <c r="B448" s="66">
        <v>215.0</v>
      </c>
      <c r="C448" s="64" t="s">
        <v>1211</v>
      </c>
      <c r="D448" s="64" t="s">
        <v>8</v>
      </c>
      <c r="E448" s="64" t="s">
        <v>146</v>
      </c>
      <c r="F448" s="66">
        <v>82.0</v>
      </c>
      <c r="G448" s="66">
        <v>6250.0</v>
      </c>
      <c r="H448" s="64" t="s">
        <v>23</v>
      </c>
      <c r="I448" s="64" t="s">
        <v>5962</v>
      </c>
      <c r="J448" s="64"/>
      <c r="K448" s="64"/>
      <c r="L448" s="64"/>
      <c r="M448" s="64"/>
      <c r="N448" s="64" t="s">
        <v>5963</v>
      </c>
      <c r="O448" s="64" t="s">
        <v>6140</v>
      </c>
      <c r="P448" s="64"/>
      <c r="Q448" s="64"/>
      <c r="R448" s="64"/>
      <c r="S448" s="64"/>
      <c r="T448" s="64"/>
      <c r="U448" s="64"/>
      <c r="V448" s="64"/>
      <c r="W448" s="64"/>
      <c r="X448" s="64"/>
      <c r="Y448" s="64"/>
      <c r="Z448" s="64"/>
    </row>
    <row r="449" ht="12.75" customHeight="1">
      <c r="A449" s="95">
        <v>40695.375</v>
      </c>
      <c r="B449" s="66">
        <v>216.0</v>
      </c>
      <c r="C449" s="64" t="s">
        <v>1211</v>
      </c>
      <c r="D449" s="64" t="s">
        <v>8</v>
      </c>
      <c r="E449" s="64" t="s">
        <v>146</v>
      </c>
      <c r="F449" s="66">
        <v>80.0</v>
      </c>
      <c r="G449" s="66">
        <v>5100.0</v>
      </c>
      <c r="H449" s="64" t="s">
        <v>23</v>
      </c>
      <c r="I449" s="64" t="s">
        <v>5962</v>
      </c>
      <c r="J449" s="64"/>
      <c r="K449" s="64"/>
      <c r="L449" s="64"/>
      <c r="M449" s="64"/>
      <c r="N449" s="64" t="s">
        <v>5963</v>
      </c>
      <c r="O449" s="64" t="s">
        <v>6134</v>
      </c>
      <c r="P449" s="64"/>
      <c r="Q449" s="64"/>
      <c r="R449" s="64"/>
      <c r="S449" s="64"/>
      <c r="T449" s="64"/>
      <c r="U449" s="64"/>
      <c r="V449" s="64"/>
      <c r="W449" s="64"/>
      <c r="X449" s="64"/>
      <c r="Y449" s="64"/>
      <c r="Z449" s="64"/>
    </row>
    <row r="450" ht="12.75" customHeight="1">
      <c r="A450" s="95">
        <v>40695.458333333336</v>
      </c>
      <c r="B450" s="66">
        <v>213.0</v>
      </c>
      <c r="C450" s="64" t="s">
        <v>1211</v>
      </c>
      <c r="D450" s="64" t="s">
        <v>8</v>
      </c>
      <c r="E450" s="64" t="s">
        <v>136</v>
      </c>
      <c r="F450" s="66">
        <v>79.0</v>
      </c>
      <c r="G450" s="66">
        <v>5300.0</v>
      </c>
      <c r="H450" s="64" t="s">
        <v>23</v>
      </c>
      <c r="I450" s="64" t="s">
        <v>5962</v>
      </c>
      <c r="J450" s="64"/>
      <c r="K450" s="64"/>
      <c r="L450" s="64"/>
      <c r="M450" s="64"/>
      <c r="N450" s="64" t="s">
        <v>5963</v>
      </c>
      <c r="O450" s="64" t="s">
        <v>5972</v>
      </c>
      <c r="P450" s="64"/>
      <c r="Q450" s="64"/>
      <c r="R450" s="64"/>
      <c r="S450" s="64"/>
      <c r="T450" s="64"/>
      <c r="U450" s="64"/>
      <c r="V450" s="64"/>
      <c r="W450" s="64"/>
      <c r="X450" s="64"/>
      <c r="Y450" s="64"/>
      <c r="Z450" s="64"/>
    </row>
    <row r="451" ht="12.75" customHeight="1">
      <c r="A451" s="95">
        <v>40695.625</v>
      </c>
      <c r="B451" s="66">
        <v>214.0</v>
      </c>
      <c r="C451" s="64" t="s">
        <v>1211</v>
      </c>
      <c r="D451" s="64" t="s">
        <v>8</v>
      </c>
      <c r="E451" s="64" t="s">
        <v>144</v>
      </c>
      <c r="F451" s="66">
        <v>75.0</v>
      </c>
      <c r="G451" s="66">
        <v>5300.0</v>
      </c>
      <c r="H451" s="64" t="s">
        <v>23</v>
      </c>
      <c r="I451" s="64" t="s">
        <v>6007</v>
      </c>
      <c r="J451" s="64"/>
      <c r="K451" s="64"/>
      <c r="L451" s="64"/>
      <c r="M451" s="64"/>
      <c r="N451" s="64" t="s">
        <v>5963</v>
      </c>
      <c r="O451" s="64" t="s">
        <v>6141</v>
      </c>
      <c r="P451" s="64"/>
      <c r="Q451" s="64"/>
      <c r="R451" s="64"/>
      <c r="S451" s="64"/>
      <c r="T451" s="64"/>
      <c r="U451" s="64"/>
      <c r="V451" s="64"/>
      <c r="W451" s="64"/>
      <c r="X451" s="64"/>
      <c r="Y451" s="64"/>
      <c r="Z451" s="64"/>
    </row>
    <row r="452" ht="12.75" customHeight="1">
      <c r="A452" s="95">
        <v>40697.291666666664</v>
      </c>
      <c r="B452" s="66">
        <v>578.0</v>
      </c>
      <c r="C452" s="64" t="s">
        <v>1211</v>
      </c>
      <c r="D452" s="64" t="s">
        <v>819</v>
      </c>
      <c r="E452" s="64" t="s">
        <v>22</v>
      </c>
      <c r="F452" s="66">
        <v>83.0</v>
      </c>
      <c r="G452" s="66">
        <v>7200.0</v>
      </c>
      <c r="H452" s="64" t="s">
        <v>23</v>
      </c>
      <c r="I452" s="64" t="s">
        <v>5962</v>
      </c>
      <c r="J452" s="64"/>
      <c r="K452" s="64"/>
      <c r="L452" s="64"/>
      <c r="M452" s="64"/>
      <c r="N452" s="64" t="s">
        <v>5963</v>
      </c>
      <c r="O452" s="64" t="s">
        <v>5972</v>
      </c>
      <c r="P452" s="64"/>
      <c r="Q452" s="64"/>
      <c r="R452" s="64"/>
      <c r="S452" s="64"/>
      <c r="T452" s="64"/>
      <c r="U452" s="64"/>
      <c r="V452" s="64"/>
      <c r="W452" s="64"/>
      <c r="X452" s="64"/>
      <c r="Y452" s="64"/>
      <c r="Z452" s="64"/>
    </row>
    <row r="453" ht="12.75" customHeight="1">
      <c r="A453" s="95">
        <v>40697.29861111111</v>
      </c>
      <c r="B453" s="66">
        <v>568.0</v>
      </c>
      <c r="C453" s="64" t="s">
        <v>1211</v>
      </c>
      <c r="D453" s="64" t="s">
        <v>819</v>
      </c>
      <c r="E453" s="64" t="s">
        <v>22</v>
      </c>
      <c r="F453" s="66">
        <v>77.0</v>
      </c>
      <c r="G453" s="66">
        <v>6300.0</v>
      </c>
      <c r="H453" s="64" t="s">
        <v>23</v>
      </c>
      <c r="I453" s="64" t="s">
        <v>5962</v>
      </c>
      <c r="J453" s="64"/>
      <c r="K453" s="64"/>
      <c r="L453" s="64"/>
      <c r="M453" s="64"/>
      <c r="N453" s="64" t="s">
        <v>5963</v>
      </c>
      <c r="O453" s="64" t="s">
        <v>6142</v>
      </c>
      <c r="P453" s="64"/>
      <c r="Q453" s="64"/>
      <c r="R453" s="64"/>
      <c r="S453" s="64"/>
      <c r="T453" s="64"/>
      <c r="U453" s="64"/>
      <c r="V453" s="64"/>
      <c r="W453" s="64"/>
      <c r="X453" s="64"/>
      <c r="Y453" s="64"/>
      <c r="Z453" s="64"/>
    </row>
    <row r="454" ht="12.75" customHeight="1">
      <c r="A454" s="95">
        <v>40697.3125</v>
      </c>
      <c r="B454" s="66">
        <v>571.0</v>
      </c>
      <c r="C454" s="64" t="s">
        <v>1211</v>
      </c>
      <c r="D454" s="64" t="s">
        <v>819</v>
      </c>
      <c r="E454" s="64" t="s">
        <v>24</v>
      </c>
      <c r="F454" s="66">
        <v>80.0</v>
      </c>
      <c r="G454" s="66">
        <v>5100.0</v>
      </c>
      <c r="H454" s="64" t="s">
        <v>23</v>
      </c>
      <c r="I454" s="64" t="s">
        <v>5962</v>
      </c>
      <c r="J454" s="64"/>
      <c r="K454" s="64"/>
      <c r="L454" s="64"/>
      <c r="M454" s="64"/>
      <c r="N454" s="64" t="s">
        <v>5963</v>
      </c>
      <c r="O454" s="64" t="s">
        <v>6092</v>
      </c>
      <c r="P454" s="64"/>
      <c r="Q454" s="64"/>
      <c r="R454" s="64"/>
      <c r="S454" s="64"/>
      <c r="T454" s="64"/>
      <c r="U454" s="64"/>
      <c r="V454" s="64"/>
      <c r="W454" s="64"/>
      <c r="X454" s="64"/>
      <c r="Y454" s="64"/>
      <c r="Z454" s="64"/>
    </row>
    <row r="455" ht="12.75" customHeight="1">
      <c r="A455" s="95">
        <v>40697.333333333336</v>
      </c>
      <c r="B455" s="66">
        <v>579.0</v>
      </c>
      <c r="C455" s="64" t="s">
        <v>1211</v>
      </c>
      <c r="D455" s="64" t="s">
        <v>819</v>
      </c>
      <c r="E455" s="64" t="s">
        <v>24</v>
      </c>
      <c r="F455" s="66">
        <v>71.0</v>
      </c>
      <c r="G455" s="66">
        <v>3400.0</v>
      </c>
      <c r="H455" s="64" t="s">
        <v>23</v>
      </c>
      <c r="I455" s="64" t="s">
        <v>5962</v>
      </c>
      <c r="J455" s="64"/>
      <c r="K455" s="64"/>
      <c r="L455" s="64"/>
      <c r="M455" s="64"/>
      <c r="N455" s="64" t="s">
        <v>5963</v>
      </c>
      <c r="O455" s="64" t="s">
        <v>6068</v>
      </c>
      <c r="P455" s="64"/>
      <c r="Q455" s="64"/>
      <c r="R455" s="64"/>
      <c r="S455" s="64"/>
      <c r="T455" s="64"/>
      <c r="U455" s="64"/>
      <c r="V455" s="64"/>
      <c r="W455" s="64"/>
      <c r="X455" s="64"/>
      <c r="Y455" s="64"/>
      <c r="Z455" s="64"/>
    </row>
    <row r="456" ht="12.75" customHeight="1">
      <c r="A456" s="95">
        <v>40697.333333333336</v>
      </c>
      <c r="B456" s="66">
        <v>563.0</v>
      </c>
      <c r="C456" s="64" t="s">
        <v>1211</v>
      </c>
      <c r="D456" s="64" t="s">
        <v>819</v>
      </c>
      <c r="E456" s="64" t="s">
        <v>22</v>
      </c>
      <c r="F456" s="66">
        <v>80.0</v>
      </c>
      <c r="G456" s="66">
        <v>7100.0</v>
      </c>
      <c r="H456" s="64" t="s">
        <v>23</v>
      </c>
      <c r="I456" s="64" t="s">
        <v>5962</v>
      </c>
      <c r="J456" s="64"/>
      <c r="K456" s="64"/>
      <c r="L456" s="64"/>
      <c r="M456" s="64"/>
      <c r="N456" s="64" t="s">
        <v>5963</v>
      </c>
      <c r="O456" s="64" t="s">
        <v>6097</v>
      </c>
      <c r="P456" s="64"/>
      <c r="Q456" s="64"/>
      <c r="R456" s="64"/>
      <c r="S456" s="64"/>
      <c r="T456" s="64"/>
      <c r="U456" s="64"/>
      <c r="V456" s="64"/>
      <c r="W456" s="64"/>
      <c r="X456" s="64"/>
      <c r="Y456" s="64"/>
      <c r="Z456" s="64"/>
    </row>
    <row r="457" ht="12.75" customHeight="1">
      <c r="A457" s="95">
        <v>40697.333333333336</v>
      </c>
      <c r="B457" s="66">
        <v>573.0</v>
      </c>
      <c r="C457" s="64" t="s">
        <v>1211</v>
      </c>
      <c r="D457" s="64" t="s">
        <v>819</v>
      </c>
      <c r="E457" s="64" t="s">
        <v>24</v>
      </c>
      <c r="F457" s="66">
        <v>82.0</v>
      </c>
      <c r="G457" s="66">
        <v>6150.0</v>
      </c>
      <c r="H457" s="64" t="s">
        <v>23</v>
      </c>
      <c r="I457" s="64" t="s">
        <v>5962</v>
      </c>
      <c r="J457" s="64"/>
      <c r="K457" s="64"/>
      <c r="L457" s="64"/>
      <c r="M457" s="64"/>
      <c r="N457" s="64" t="s">
        <v>5963</v>
      </c>
      <c r="O457" s="64" t="s">
        <v>6097</v>
      </c>
      <c r="P457" s="64"/>
      <c r="Q457" s="64"/>
      <c r="R457" s="64"/>
      <c r="S457" s="64"/>
      <c r="T457" s="64"/>
      <c r="U457" s="64"/>
      <c r="V457" s="64"/>
      <c r="W457" s="64"/>
      <c r="X457" s="64"/>
      <c r="Y457" s="64"/>
      <c r="Z457" s="64"/>
    </row>
    <row r="458" ht="12.75" customHeight="1">
      <c r="A458" s="95">
        <v>40697.333333333336</v>
      </c>
      <c r="B458" s="66">
        <v>561.0</v>
      </c>
      <c r="C458" s="64" t="s">
        <v>1211</v>
      </c>
      <c r="D458" s="64" t="s">
        <v>8</v>
      </c>
      <c r="E458" s="64" t="s">
        <v>104</v>
      </c>
      <c r="F458" s="66">
        <v>82.0</v>
      </c>
      <c r="G458" s="66">
        <v>7900.0</v>
      </c>
      <c r="H458" s="64" t="s">
        <v>23</v>
      </c>
      <c r="I458" s="64" t="s">
        <v>5962</v>
      </c>
      <c r="J458" s="64"/>
      <c r="K458" s="64"/>
      <c r="L458" s="64"/>
      <c r="M458" s="64"/>
      <c r="N458" s="64" t="s">
        <v>5963</v>
      </c>
      <c r="O458" s="64" t="s">
        <v>6117</v>
      </c>
      <c r="P458" s="64"/>
      <c r="Q458" s="64"/>
      <c r="R458" s="64"/>
      <c r="S458" s="64"/>
      <c r="T458" s="64"/>
      <c r="U458" s="64"/>
      <c r="V458" s="64"/>
      <c r="W458" s="64"/>
      <c r="X458" s="64"/>
      <c r="Y458" s="64"/>
      <c r="Z458" s="64"/>
    </row>
    <row r="459" ht="12.75" customHeight="1">
      <c r="A459" s="95">
        <v>40697.354166666664</v>
      </c>
      <c r="B459" s="66">
        <v>217.0</v>
      </c>
      <c r="C459" s="64" t="s">
        <v>1211</v>
      </c>
      <c r="D459" s="64" t="s">
        <v>819</v>
      </c>
      <c r="E459" s="64" t="s">
        <v>24</v>
      </c>
      <c r="F459" s="66">
        <v>78.0</v>
      </c>
      <c r="G459" s="66">
        <v>5500.0</v>
      </c>
      <c r="H459" s="64" t="s">
        <v>23</v>
      </c>
      <c r="I459" s="64" t="s">
        <v>5962</v>
      </c>
      <c r="J459" s="64"/>
      <c r="K459" s="64"/>
      <c r="L459" s="64"/>
      <c r="M459" s="64"/>
      <c r="N459" s="64" t="s">
        <v>5963</v>
      </c>
      <c r="O459" s="64" t="s">
        <v>6107</v>
      </c>
      <c r="P459" s="64"/>
      <c r="Q459" s="64"/>
      <c r="R459" s="64"/>
      <c r="S459" s="64"/>
      <c r="T459" s="64"/>
      <c r="U459" s="64"/>
      <c r="V459" s="64"/>
      <c r="W459" s="64"/>
      <c r="X459" s="64"/>
      <c r="Y459" s="64"/>
      <c r="Z459" s="64"/>
    </row>
    <row r="460" ht="12.75" customHeight="1">
      <c r="A460" s="95">
        <v>40697.416666666664</v>
      </c>
      <c r="B460" s="66">
        <v>574.0</v>
      </c>
      <c r="C460" s="64" t="s">
        <v>1211</v>
      </c>
      <c r="D460" s="64" t="s">
        <v>819</v>
      </c>
      <c r="E460" s="64" t="s">
        <v>24</v>
      </c>
      <c r="F460" s="66">
        <v>71.0</v>
      </c>
      <c r="G460" s="66">
        <v>3500.0</v>
      </c>
      <c r="H460" s="64" t="s">
        <v>23</v>
      </c>
      <c r="I460" s="64" t="s">
        <v>5962</v>
      </c>
      <c r="J460" s="64"/>
      <c r="K460" s="64"/>
      <c r="L460" s="64"/>
      <c r="M460" s="64"/>
      <c r="N460" s="64" t="s">
        <v>5963</v>
      </c>
      <c r="O460" s="64" t="s">
        <v>6074</v>
      </c>
      <c r="P460" s="64"/>
      <c r="Q460" s="64"/>
      <c r="R460" s="64"/>
      <c r="S460" s="64"/>
      <c r="T460" s="64"/>
      <c r="U460" s="64"/>
      <c r="V460" s="64"/>
      <c r="W460" s="64"/>
      <c r="X460" s="64"/>
      <c r="Y460" s="64"/>
      <c r="Z460" s="64"/>
    </row>
    <row r="461" ht="12.75" customHeight="1">
      <c r="A461" s="95">
        <v>40697.416666666664</v>
      </c>
      <c r="B461" s="66">
        <v>562.0</v>
      </c>
      <c r="C461" s="64" t="s">
        <v>1211</v>
      </c>
      <c r="D461" s="64" t="s">
        <v>819</v>
      </c>
      <c r="E461" s="64" t="s">
        <v>22</v>
      </c>
      <c r="F461" s="66">
        <v>76.0</v>
      </c>
      <c r="G461" s="66">
        <v>4450.0</v>
      </c>
      <c r="H461" s="64" t="s">
        <v>23</v>
      </c>
      <c r="I461" s="64" t="s">
        <v>5962</v>
      </c>
      <c r="J461" s="64"/>
      <c r="K461" s="64"/>
      <c r="L461" s="64"/>
      <c r="M461" s="64"/>
      <c r="N461" s="64" t="s">
        <v>5963</v>
      </c>
      <c r="O461" s="64" t="s">
        <v>6097</v>
      </c>
      <c r="P461" s="64"/>
      <c r="Q461" s="64"/>
      <c r="R461" s="64"/>
      <c r="S461" s="64"/>
      <c r="T461" s="64"/>
      <c r="U461" s="64"/>
      <c r="V461" s="64"/>
      <c r="W461" s="64"/>
      <c r="X461" s="64"/>
      <c r="Y461" s="64"/>
      <c r="Z461" s="64"/>
    </row>
    <row r="462" ht="12.75" customHeight="1">
      <c r="A462" s="95">
        <v>40697.4375</v>
      </c>
      <c r="B462" s="66">
        <v>575.0</v>
      </c>
      <c r="C462" s="64" t="s">
        <v>1211</v>
      </c>
      <c r="D462" s="64" t="s">
        <v>819</v>
      </c>
      <c r="E462" s="64" t="s">
        <v>22</v>
      </c>
      <c r="F462" s="66">
        <v>84.0</v>
      </c>
      <c r="G462" s="66">
        <v>7600.0</v>
      </c>
      <c r="H462" s="64" t="s">
        <v>23</v>
      </c>
      <c r="I462" s="64" t="s">
        <v>6020</v>
      </c>
      <c r="J462" s="64"/>
      <c r="K462" s="64"/>
      <c r="L462" s="64"/>
      <c r="M462" s="64"/>
      <c r="N462" s="64" t="s">
        <v>5963</v>
      </c>
      <c r="O462" s="64" t="s">
        <v>6143</v>
      </c>
      <c r="P462" s="64"/>
      <c r="Q462" s="64"/>
      <c r="R462" s="64"/>
      <c r="S462" s="64"/>
      <c r="T462" s="64"/>
      <c r="U462" s="64"/>
      <c r="V462" s="64"/>
      <c r="W462" s="64"/>
      <c r="X462" s="64"/>
      <c r="Y462" s="64"/>
      <c r="Z462" s="64"/>
    </row>
    <row r="463" ht="12.75" customHeight="1">
      <c r="A463" s="95">
        <v>40697.447916666664</v>
      </c>
      <c r="B463" s="66">
        <v>572.0</v>
      </c>
      <c r="C463" s="64" t="s">
        <v>1211</v>
      </c>
      <c r="D463" s="64" t="s">
        <v>819</v>
      </c>
      <c r="E463" s="64" t="s">
        <v>24</v>
      </c>
      <c r="F463" s="66">
        <v>80.0</v>
      </c>
      <c r="G463" s="66">
        <v>5550.0</v>
      </c>
      <c r="H463" s="64" t="s">
        <v>23</v>
      </c>
      <c r="I463" s="64" t="s">
        <v>5962</v>
      </c>
      <c r="J463" s="64"/>
      <c r="K463" s="64"/>
      <c r="L463" s="64"/>
      <c r="M463" s="64"/>
      <c r="N463" s="64" t="s">
        <v>5963</v>
      </c>
      <c r="O463" s="64" t="s">
        <v>6126</v>
      </c>
      <c r="P463" s="64"/>
      <c r="Q463" s="64"/>
      <c r="R463" s="64"/>
      <c r="S463" s="64"/>
      <c r="T463" s="64"/>
      <c r="U463" s="64"/>
      <c r="V463" s="64"/>
      <c r="W463" s="64"/>
      <c r="X463" s="64"/>
      <c r="Y463" s="64"/>
      <c r="Z463" s="64"/>
    </row>
    <row r="464" ht="12.75" customHeight="1">
      <c r="A464" s="95">
        <v>40697.458333333336</v>
      </c>
      <c r="B464" s="66">
        <v>577.0</v>
      </c>
      <c r="C464" s="64" t="s">
        <v>1211</v>
      </c>
      <c r="D464" s="64" t="s">
        <v>819</v>
      </c>
      <c r="E464" s="64" t="s">
        <v>24</v>
      </c>
      <c r="F464" s="66">
        <v>74.0</v>
      </c>
      <c r="G464" s="66">
        <v>5300.0</v>
      </c>
      <c r="H464" s="64" t="s">
        <v>23</v>
      </c>
      <c r="I464" s="64" t="s">
        <v>5962</v>
      </c>
      <c r="J464" s="64"/>
      <c r="K464" s="64"/>
      <c r="L464" s="64"/>
      <c r="M464" s="64"/>
      <c r="N464" s="64" t="s">
        <v>5963</v>
      </c>
      <c r="O464" s="64" t="s">
        <v>5967</v>
      </c>
      <c r="P464" s="64"/>
      <c r="Q464" s="64"/>
      <c r="R464" s="64"/>
      <c r="S464" s="64"/>
      <c r="T464" s="64"/>
      <c r="U464" s="64"/>
      <c r="V464" s="64"/>
      <c r="W464" s="64"/>
      <c r="X464" s="64"/>
      <c r="Y464" s="64"/>
      <c r="Z464" s="64"/>
    </row>
    <row r="465" ht="12.75" customHeight="1">
      <c r="A465" s="95">
        <v>40697.458333333336</v>
      </c>
      <c r="B465" s="66">
        <v>576.0</v>
      </c>
      <c r="C465" s="64" t="s">
        <v>1211</v>
      </c>
      <c r="D465" s="64" t="s">
        <v>819</v>
      </c>
      <c r="E465" s="64" t="s">
        <v>24</v>
      </c>
      <c r="F465" s="66">
        <v>77.0</v>
      </c>
      <c r="G465" s="66">
        <v>6750.0</v>
      </c>
      <c r="H465" s="64" t="s">
        <v>23</v>
      </c>
      <c r="I465" s="64" t="s">
        <v>5962</v>
      </c>
      <c r="J465" s="64"/>
      <c r="K465" s="64"/>
      <c r="L465" s="64"/>
      <c r="M465" s="64"/>
      <c r="N465" s="64" t="s">
        <v>5963</v>
      </c>
      <c r="O465" s="64" t="s">
        <v>5972</v>
      </c>
      <c r="P465" s="64"/>
      <c r="Q465" s="64"/>
      <c r="R465" s="64"/>
      <c r="S465" s="64"/>
      <c r="T465" s="64"/>
      <c r="U465" s="64"/>
      <c r="V465" s="64"/>
      <c r="W465" s="64"/>
      <c r="X465" s="64"/>
      <c r="Y465" s="64"/>
      <c r="Z465" s="64"/>
    </row>
    <row r="466" ht="12.75" customHeight="1">
      <c r="A466" s="95">
        <v>40697.479166666664</v>
      </c>
      <c r="B466" s="66">
        <v>560.0</v>
      </c>
      <c r="C466" s="64" t="s">
        <v>1211</v>
      </c>
      <c r="D466" s="64" t="s">
        <v>819</v>
      </c>
      <c r="E466" s="64" t="s">
        <v>24</v>
      </c>
      <c r="F466" s="66">
        <v>75.0</v>
      </c>
      <c r="G466" s="66">
        <v>4900.0</v>
      </c>
      <c r="H466" s="64" t="s">
        <v>23</v>
      </c>
      <c r="I466" s="64" t="s">
        <v>5962</v>
      </c>
      <c r="J466" s="64"/>
      <c r="K466" s="64"/>
      <c r="L466" s="64"/>
      <c r="M466" s="64"/>
      <c r="N466" s="64" t="s">
        <v>5963</v>
      </c>
      <c r="O466" s="64" t="s">
        <v>6107</v>
      </c>
      <c r="P466" s="64"/>
      <c r="Q466" s="64"/>
      <c r="R466" s="64"/>
      <c r="S466" s="64"/>
      <c r="T466" s="64"/>
      <c r="U466" s="64"/>
      <c r="V466" s="64"/>
      <c r="W466" s="64"/>
      <c r="X466" s="64"/>
      <c r="Y466" s="64"/>
      <c r="Z466" s="64"/>
    </row>
    <row r="467" ht="12.75" customHeight="1">
      <c r="A467" s="95">
        <v>40697.5</v>
      </c>
      <c r="B467" s="66">
        <v>567.0</v>
      </c>
      <c r="C467" s="64" t="s">
        <v>1211</v>
      </c>
      <c r="D467" s="64" t="s">
        <v>819</v>
      </c>
      <c r="E467" s="64" t="s">
        <v>22</v>
      </c>
      <c r="F467" s="66">
        <v>74.0</v>
      </c>
      <c r="G467" s="66">
        <v>4300.0</v>
      </c>
      <c r="H467" s="64" t="s">
        <v>23</v>
      </c>
      <c r="I467" s="64" t="s">
        <v>5962</v>
      </c>
      <c r="J467" s="64"/>
      <c r="K467" s="64"/>
      <c r="L467" s="64"/>
      <c r="M467" s="64"/>
      <c r="N467" s="64" t="s">
        <v>5963</v>
      </c>
      <c r="O467" s="64" t="s">
        <v>6144</v>
      </c>
      <c r="P467" s="64"/>
      <c r="Q467" s="64"/>
      <c r="R467" s="64"/>
      <c r="S467" s="64"/>
      <c r="T467" s="64"/>
      <c r="U467" s="64"/>
      <c r="V467" s="64"/>
      <c r="W467" s="64"/>
      <c r="X467" s="64"/>
      <c r="Y467" s="64"/>
      <c r="Z467" s="64"/>
    </row>
    <row r="468" ht="12.75" customHeight="1">
      <c r="A468" s="95">
        <v>40697.5</v>
      </c>
      <c r="B468" s="66">
        <v>570.0</v>
      </c>
      <c r="C468" s="64" t="s">
        <v>1211</v>
      </c>
      <c r="D468" s="64" t="s">
        <v>819</v>
      </c>
      <c r="E468" s="64" t="s">
        <v>24</v>
      </c>
      <c r="F468" s="66">
        <v>80.0</v>
      </c>
      <c r="G468" s="66">
        <v>5000.0</v>
      </c>
      <c r="H468" s="64" t="s">
        <v>23</v>
      </c>
      <c r="I468" s="64" t="s">
        <v>5962</v>
      </c>
      <c r="J468" s="64"/>
      <c r="K468" s="64"/>
      <c r="L468" s="64"/>
      <c r="M468" s="64"/>
      <c r="N468" s="64" t="s">
        <v>5963</v>
      </c>
      <c r="O468" s="64" t="s">
        <v>6096</v>
      </c>
      <c r="P468" s="64"/>
      <c r="Q468" s="64"/>
      <c r="R468" s="64"/>
      <c r="S468" s="64"/>
      <c r="T468" s="64"/>
      <c r="U468" s="64"/>
      <c r="V468" s="64"/>
      <c r="W468" s="64"/>
      <c r="X468" s="64"/>
      <c r="Y468" s="64"/>
      <c r="Z468" s="64"/>
    </row>
    <row r="469" ht="12.75" customHeight="1">
      <c r="A469" s="95">
        <v>40697.520833333336</v>
      </c>
      <c r="B469" s="66">
        <v>565.0</v>
      </c>
      <c r="C469" s="64" t="s">
        <v>1211</v>
      </c>
      <c r="D469" s="64" t="s">
        <v>819</v>
      </c>
      <c r="E469" s="64" t="s">
        <v>24</v>
      </c>
      <c r="F469" s="66">
        <v>75.0</v>
      </c>
      <c r="G469" s="66">
        <v>4550.0</v>
      </c>
      <c r="H469" s="64" t="s">
        <v>23</v>
      </c>
      <c r="I469" s="64" t="s">
        <v>5962</v>
      </c>
      <c r="J469" s="64"/>
      <c r="K469" s="64"/>
      <c r="L469" s="64"/>
      <c r="M469" s="64"/>
      <c r="N469" s="64" t="s">
        <v>5963</v>
      </c>
      <c r="O469" s="64" t="s">
        <v>6145</v>
      </c>
      <c r="P469" s="64"/>
      <c r="Q469" s="64"/>
      <c r="R469" s="64"/>
      <c r="S469" s="64"/>
      <c r="T469" s="64"/>
      <c r="U469" s="64"/>
      <c r="V469" s="64"/>
      <c r="W469" s="64"/>
      <c r="X469" s="64"/>
      <c r="Y469" s="64"/>
      <c r="Z469" s="64"/>
    </row>
    <row r="470" ht="12.75" customHeight="1">
      <c r="A470" s="95">
        <v>40697.520833333336</v>
      </c>
      <c r="B470" s="66">
        <v>566.0</v>
      </c>
      <c r="C470" s="64" t="s">
        <v>1211</v>
      </c>
      <c r="D470" s="64" t="s">
        <v>819</v>
      </c>
      <c r="E470" s="64" t="s">
        <v>22</v>
      </c>
      <c r="F470" s="66">
        <v>75.0</v>
      </c>
      <c r="G470" s="66">
        <v>5300.0</v>
      </c>
      <c r="H470" s="64" t="s">
        <v>23</v>
      </c>
      <c r="I470" s="64" t="s">
        <v>6020</v>
      </c>
      <c r="J470" s="64"/>
      <c r="K470" s="64"/>
      <c r="L470" s="64"/>
      <c r="M470" s="64"/>
      <c r="N470" s="64" t="s">
        <v>5963</v>
      </c>
      <c r="O470" s="64" t="s">
        <v>6109</v>
      </c>
      <c r="P470" s="64"/>
      <c r="Q470" s="64"/>
      <c r="R470" s="64"/>
      <c r="S470" s="64"/>
      <c r="T470" s="64"/>
      <c r="U470" s="64"/>
      <c r="V470" s="64"/>
      <c r="W470" s="64"/>
      <c r="X470" s="64"/>
      <c r="Y470" s="64"/>
      <c r="Z470" s="64"/>
    </row>
    <row r="471" ht="12.75" customHeight="1">
      <c r="A471" s="95">
        <v>40697.5625</v>
      </c>
      <c r="B471" s="66">
        <v>564.0</v>
      </c>
      <c r="C471" s="64" t="s">
        <v>1211</v>
      </c>
      <c r="D471" s="64" t="s">
        <v>819</v>
      </c>
      <c r="E471" s="64" t="s">
        <v>22</v>
      </c>
      <c r="F471" s="66">
        <v>74.0</v>
      </c>
      <c r="G471" s="66">
        <v>4500.0</v>
      </c>
      <c r="H471" s="64" t="s">
        <v>23</v>
      </c>
      <c r="I471" s="64" t="s">
        <v>5962</v>
      </c>
      <c r="J471" s="64"/>
      <c r="K471" s="64"/>
      <c r="L471" s="64"/>
      <c r="M471" s="64"/>
      <c r="N471" s="64" t="s">
        <v>5963</v>
      </c>
      <c r="O471" s="64" t="s">
        <v>5972</v>
      </c>
      <c r="P471" s="64"/>
      <c r="Q471" s="64"/>
      <c r="R471" s="64"/>
      <c r="S471" s="64"/>
      <c r="T471" s="64"/>
      <c r="U471" s="64"/>
      <c r="V471" s="64"/>
      <c r="W471" s="64"/>
      <c r="X471" s="64"/>
      <c r="Y471" s="64"/>
      <c r="Z471" s="64"/>
    </row>
    <row r="472" ht="12.75" customHeight="1">
      <c r="A472" s="95">
        <v>40697.604166666664</v>
      </c>
      <c r="B472" s="66">
        <v>223.0</v>
      </c>
      <c r="C472" s="64" t="s">
        <v>1211</v>
      </c>
      <c r="D472" s="64" t="s">
        <v>819</v>
      </c>
      <c r="E472" s="64" t="s">
        <v>819</v>
      </c>
      <c r="F472" s="66">
        <v>72.0</v>
      </c>
      <c r="G472" s="66">
        <v>4450.0</v>
      </c>
      <c r="H472" s="64" t="s">
        <v>23</v>
      </c>
      <c r="I472" s="64" t="s">
        <v>5962</v>
      </c>
      <c r="J472" s="64"/>
      <c r="K472" s="64"/>
      <c r="L472" s="64"/>
      <c r="M472" s="64"/>
      <c r="N472" s="64" t="s">
        <v>5963</v>
      </c>
      <c r="O472" s="64" t="s">
        <v>6114</v>
      </c>
      <c r="P472" s="64"/>
      <c r="Q472" s="64"/>
      <c r="R472" s="64"/>
      <c r="S472" s="64"/>
      <c r="T472" s="64"/>
      <c r="U472" s="64"/>
      <c r="V472" s="64"/>
      <c r="W472" s="64"/>
      <c r="X472" s="64"/>
      <c r="Y472" s="64"/>
      <c r="Z472" s="64"/>
    </row>
    <row r="473" ht="12.75" customHeight="1">
      <c r="A473" s="95">
        <v>40697.625</v>
      </c>
      <c r="B473" s="66">
        <v>222.0</v>
      </c>
      <c r="C473" s="64" t="s">
        <v>1211</v>
      </c>
      <c r="D473" s="64" t="s">
        <v>819</v>
      </c>
      <c r="E473" s="64" t="s">
        <v>819</v>
      </c>
      <c r="F473" s="66">
        <v>77.0</v>
      </c>
      <c r="G473" s="66">
        <v>5450.0</v>
      </c>
      <c r="H473" s="64" t="s">
        <v>23</v>
      </c>
      <c r="I473" s="64" t="s">
        <v>5962</v>
      </c>
      <c r="J473" s="64"/>
      <c r="K473" s="64"/>
      <c r="L473" s="64"/>
      <c r="M473" s="64"/>
      <c r="N473" s="64" t="s">
        <v>5963</v>
      </c>
      <c r="O473" s="64" t="s">
        <v>110</v>
      </c>
      <c r="P473" s="64"/>
      <c r="Q473" s="64"/>
      <c r="R473" s="64"/>
      <c r="S473" s="64"/>
      <c r="T473" s="64"/>
      <c r="U473" s="64"/>
      <c r="V473" s="64"/>
      <c r="W473" s="64"/>
      <c r="X473" s="64"/>
      <c r="Y473" s="64"/>
      <c r="Z473" s="64"/>
    </row>
    <row r="474" ht="12.75" customHeight="1">
      <c r="A474" s="95">
        <v>40697.75</v>
      </c>
      <c r="B474" s="66">
        <v>221.0</v>
      </c>
      <c r="C474" s="64" t="s">
        <v>1211</v>
      </c>
      <c r="D474" s="64" t="s">
        <v>819</v>
      </c>
      <c r="E474" s="64" t="s">
        <v>819</v>
      </c>
      <c r="F474" s="66">
        <v>68.0</v>
      </c>
      <c r="G474" s="66">
        <v>3550.0</v>
      </c>
      <c r="H474" s="64" t="s">
        <v>23</v>
      </c>
      <c r="I474" s="64" t="s">
        <v>5962</v>
      </c>
      <c r="J474" s="64"/>
      <c r="K474" s="64"/>
      <c r="L474" s="64"/>
      <c r="M474" s="64"/>
      <c r="N474" s="64" t="s">
        <v>5963</v>
      </c>
      <c r="O474" s="64" t="s">
        <v>6097</v>
      </c>
      <c r="P474" s="64"/>
      <c r="Q474" s="64"/>
      <c r="R474" s="64"/>
      <c r="S474" s="64"/>
      <c r="T474" s="64"/>
      <c r="U474" s="64"/>
      <c r="V474" s="64"/>
      <c r="W474" s="64"/>
      <c r="X474" s="64"/>
      <c r="Y474" s="64"/>
      <c r="Z474" s="64"/>
    </row>
    <row r="475" ht="12.75" customHeight="1">
      <c r="A475" s="95">
        <v>40697.770833333336</v>
      </c>
      <c r="B475" s="66">
        <v>225.0</v>
      </c>
      <c r="C475" s="64" t="s">
        <v>1211</v>
      </c>
      <c r="D475" s="64" t="s">
        <v>8</v>
      </c>
      <c r="E475" s="64" t="s">
        <v>855</v>
      </c>
      <c r="F475" s="66">
        <v>82.0</v>
      </c>
      <c r="G475" s="66">
        <v>6200.0</v>
      </c>
      <c r="H475" s="64" t="s">
        <v>23</v>
      </c>
      <c r="I475" s="64" t="s">
        <v>5962</v>
      </c>
      <c r="J475" s="64"/>
      <c r="K475" s="64"/>
      <c r="L475" s="64"/>
      <c r="M475" s="64"/>
      <c r="N475" s="64" t="s">
        <v>6146</v>
      </c>
      <c r="O475" s="64" t="s">
        <v>6146</v>
      </c>
      <c r="P475" s="64"/>
      <c r="Q475" s="64"/>
      <c r="R475" s="64"/>
      <c r="S475" s="64"/>
      <c r="T475" s="64"/>
      <c r="U475" s="64"/>
      <c r="V475" s="64"/>
      <c r="W475" s="64"/>
      <c r="X475" s="64"/>
      <c r="Y475" s="64"/>
      <c r="Z475" s="64"/>
    </row>
    <row r="476" ht="12.75" customHeight="1">
      <c r="A476" s="95">
        <v>40697.791666666664</v>
      </c>
      <c r="B476" s="66">
        <v>226.0</v>
      </c>
      <c r="C476" s="64" t="s">
        <v>1211</v>
      </c>
      <c r="D476" s="64" t="s">
        <v>8</v>
      </c>
      <c r="E476" s="64" t="s">
        <v>855</v>
      </c>
      <c r="F476" s="66">
        <v>80.0</v>
      </c>
      <c r="G476" s="66">
        <v>6250.0</v>
      </c>
      <c r="H476" s="64" t="s">
        <v>23</v>
      </c>
      <c r="I476" s="64" t="s">
        <v>5962</v>
      </c>
      <c r="J476" s="64"/>
      <c r="K476" s="64"/>
      <c r="L476" s="64"/>
      <c r="M476" s="64"/>
      <c r="N476" s="64" t="s">
        <v>6146</v>
      </c>
      <c r="O476" s="64" t="s">
        <v>6147</v>
      </c>
      <c r="P476" s="64"/>
      <c r="Q476" s="64"/>
      <c r="R476" s="64"/>
      <c r="S476" s="64"/>
      <c r="T476" s="64"/>
      <c r="U476" s="64"/>
      <c r="V476" s="64"/>
      <c r="W476" s="64"/>
      <c r="X476" s="64"/>
      <c r="Y476" s="64"/>
      <c r="Z476" s="64"/>
    </row>
    <row r="477" ht="12.75" customHeight="1">
      <c r="A477" s="95">
        <v>40697.791666666664</v>
      </c>
      <c r="B477" s="66">
        <v>224.0</v>
      </c>
      <c r="C477" s="64" t="s">
        <v>1211</v>
      </c>
      <c r="D477" s="64" t="s">
        <v>819</v>
      </c>
      <c r="E477" s="64" t="s">
        <v>857</v>
      </c>
      <c r="F477" s="66">
        <v>84.0</v>
      </c>
      <c r="G477" s="66">
        <v>6600.0</v>
      </c>
      <c r="H477" s="64" t="s">
        <v>23</v>
      </c>
      <c r="I477" s="64" t="s">
        <v>6020</v>
      </c>
      <c r="J477" s="64"/>
      <c r="K477" s="64"/>
      <c r="L477" s="64"/>
      <c r="M477" s="64"/>
      <c r="N477" s="64" t="s">
        <v>5963</v>
      </c>
      <c r="O477" s="64" t="s">
        <v>6016</v>
      </c>
      <c r="P477" s="64"/>
      <c r="Q477" s="64"/>
      <c r="R477" s="64"/>
      <c r="S477" s="64"/>
      <c r="T477" s="64"/>
      <c r="U477" s="64"/>
      <c r="V477" s="64"/>
      <c r="W477" s="64"/>
      <c r="X477" s="64"/>
      <c r="Y477" s="64"/>
      <c r="Z477" s="64"/>
    </row>
    <row r="478" ht="12.75" customHeight="1">
      <c r="A478" s="95">
        <v>40698.291666666664</v>
      </c>
      <c r="B478" s="66">
        <v>227.0</v>
      </c>
      <c r="C478" s="64" t="s">
        <v>1211</v>
      </c>
      <c r="D478" s="64" t="s">
        <v>819</v>
      </c>
      <c r="E478" s="64" t="s">
        <v>857</v>
      </c>
      <c r="F478" s="66">
        <v>76.0</v>
      </c>
      <c r="G478" s="66">
        <v>5000.0</v>
      </c>
      <c r="H478" s="64" t="s">
        <v>23</v>
      </c>
      <c r="I478" s="64" t="s">
        <v>5962</v>
      </c>
      <c r="J478" s="64"/>
      <c r="K478" s="64"/>
      <c r="L478" s="64"/>
      <c r="M478" s="64"/>
      <c r="N478" s="64" t="s">
        <v>6054</v>
      </c>
      <c r="O478" s="64" t="s">
        <v>6148</v>
      </c>
      <c r="P478" s="64"/>
      <c r="Q478" s="64"/>
      <c r="R478" s="64"/>
      <c r="S478" s="64"/>
      <c r="T478" s="64"/>
      <c r="U478" s="64"/>
      <c r="V478" s="64"/>
      <c r="W478" s="64"/>
      <c r="X478" s="64"/>
      <c r="Y478" s="64"/>
      <c r="Z478" s="64"/>
    </row>
    <row r="479" ht="12.75" customHeight="1">
      <c r="A479" s="95">
        <v>40698.333333333336</v>
      </c>
      <c r="B479" s="66">
        <v>231.0</v>
      </c>
      <c r="C479" s="64" t="s">
        <v>1211</v>
      </c>
      <c r="D479" s="64" t="s">
        <v>819</v>
      </c>
      <c r="E479" s="64" t="s">
        <v>857</v>
      </c>
      <c r="F479" s="66">
        <v>76.0</v>
      </c>
      <c r="G479" s="66">
        <v>4500.0</v>
      </c>
      <c r="H479" s="64" t="s">
        <v>23</v>
      </c>
      <c r="I479" s="64" t="s">
        <v>5962</v>
      </c>
      <c r="J479" s="64"/>
      <c r="K479" s="64"/>
      <c r="L479" s="64"/>
      <c r="M479" s="64"/>
      <c r="N479" s="64" t="s">
        <v>5963</v>
      </c>
      <c r="O479" s="64" t="s">
        <v>6096</v>
      </c>
      <c r="P479" s="64"/>
      <c r="Q479" s="64"/>
      <c r="R479" s="64"/>
      <c r="S479" s="64"/>
      <c r="T479" s="64"/>
      <c r="U479" s="64"/>
      <c r="V479" s="64"/>
      <c r="W479" s="64"/>
      <c r="X479" s="64"/>
      <c r="Y479" s="64"/>
      <c r="Z479" s="64"/>
    </row>
    <row r="480" ht="12.75" customHeight="1">
      <c r="A480" s="95">
        <v>40698.333333333336</v>
      </c>
      <c r="B480" s="66">
        <v>229.0</v>
      </c>
      <c r="C480" s="64" t="s">
        <v>1211</v>
      </c>
      <c r="D480" s="64" t="s">
        <v>819</v>
      </c>
      <c r="E480" s="64" t="s">
        <v>857</v>
      </c>
      <c r="F480" s="66">
        <v>78.0</v>
      </c>
      <c r="G480" s="66">
        <v>6100.0</v>
      </c>
      <c r="H480" s="64" t="s">
        <v>23</v>
      </c>
      <c r="I480" s="64" t="s">
        <v>5962</v>
      </c>
      <c r="J480" s="64"/>
      <c r="K480" s="64"/>
      <c r="L480" s="64"/>
      <c r="M480" s="64"/>
      <c r="N480" s="64" t="s">
        <v>5963</v>
      </c>
      <c r="O480" s="64" t="s">
        <v>6135</v>
      </c>
      <c r="P480" s="64"/>
      <c r="Q480" s="64"/>
      <c r="R480" s="64"/>
      <c r="S480" s="64"/>
      <c r="T480" s="64"/>
      <c r="U480" s="64"/>
      <c r="V480" s="64"/>
      <c r="W480" s="64"/>
      <c r="X480" s="64"/>
      <c r="Y480" s="64"/>
      <c r="Z480" s="64"/>
    </row>
    <row r="481" ht="12.75" customHeight="1">
      <c r="A481" s="95">
        <v>40698.333333333336</v>
      </c>
      <c r="B481" s="66">
        <v>241.0</v>
      </c>
      <c r="C481" s="64" t="s">
        <v>1211</v>
      </c>
      <c r="D481" s="64" t="s">
        <v>819</v>
      </c>
      <c r="E481" s="64" t="s">
        <v>857</v>
      </c>
      <c r="F481" s="66">
        <v>80.0</v>
      </c>
      <c r="G481" s="66">
        <v>5800.0</v>
      </c>
      <c r="H481" s="64" t="s">
        <v>23</v>
      </c>
      <c r="I481" s="64" t="s">
        <v>5962</v>
      </c>
      <c r="J481" s="64"/>
      <c r="K481" s="64"/>
      <c r="L481" s="64"/>
      <c r="M481" s="64"/>
      <c r="N481" s="64" t="s">
        <v>5963</v>
      </c>
      <c r="O481" s="64" t="s">
        <v>1200</v>
      </c>
      <c r="P481" s="64"/>
      <c r="Q481" s="64"/>
      <c r="R481" s="64"/>
      <c r="S481" s="64"/>
      <c r="T481" s="64"/>
      <c r="U481" s="64"/>
      <c r="V481" s="64"/>
      <c r="W481" s="64"/>
      <c r="X481" s="64"/>
      <c r="Y481" s="64"/>
      <c r="Z481" s="64"/>
    </row>
    <row r="482" ht="12.75" customHeight="1">
      <c r="A482" s="95">
        <v>40698.375</v>
      </c>
      <c r="B482" s="66">
        <v>230.0</v>
      </c>
      <c r="C482" s="64" t="s">
        <v>1211</v>
      </c>
      <c r="D482" s="64" t="s">
        <v>819</v>
      </c>
      <c r="E482" s="64" t="s">
        <v>857</v>
      </c>
      <c r="F482" s="66">
        <v>80.0</v>
      </c>
      <c r="G482" s="66">
        <v>6100.0</v>
      </c>
      <c r="H482" s="64" t="s">
        <v>23</v>
      </c>
      <c r="I482" s="64" t="s">
        <v>5962</v>
      </c>
      <c r="J482" s="64"/>
      <c r="K482" s="64"/>
      <c r="L482" s="64"/>
      <c r="M482" s="64"/>
      <c r="N482" s="64" t="s">
        <v>5963</v>
      </c>
      <c r="O482" s="64" t="s">
        <v>6100</v>
      </c>
      <c r="P482" s="64"/>
      <c r="Q482" s="64"/>
      <c r="R482" s="64"/>
      <c r="S482" s="64"/>
      <c r="T482" s="64"/>
      <c r="U482" s="64"/>
      <c r="V482" s="64"/>
      <c r="W482" s="64"/>
      <c r="X482" s="64"/>
      <c r="Y482" s="64"/>
      <c r="Z482" s="64"/>
    </row>
    <row r="483" ht="12.75" customHeight="1">
      <c r="A483" s="95">
        <v>40698.416666666664</v>
      </c>
      <c r="B483" s="66">
        <v>232.0</v>
      </c>
      <c r="C483" s="64" t="s">
        <v>1211</v>
      </c>
      <c r="D483" s="64" t="s">
        <v>819</v>
      </c>
      <c r="E483" s="64" t="s">
        <v>857</v>
      </c>
      <c r="F483" s="66">
        <v>78.0</v>
      </c>
      <c r="G483" s="66">
        <v>5900.0</v>
      </c>
      <c r="H483" s="64" t="s">
        <v>23</v>
      </c>
      <c r="I483" s="64" t="s">
        <v>6020</v>
      </c>
      <c r="J483" s="64"/>
      <c r="K483" s="64"/>
      <c r="L483" s="64"/>
      <c r="M483" s="64"/>
      <c r="N483" s="64" t="s">
        <v>5963</v>
      </c>
      <c r="O483" s="64" t="s">
        <v>6149</v>
      </c>
      <c r="P483" s="64"/>
      <c r="Q483" s="64"/>
      <c r="R483" s="64"/>
      <c r="S483" s="64"/>
      <c r="T483" s="64"/>
      <c r="U483" s="64"/>
      <c r="V483" s="64"/>
      <c r="W483" s="64"/>
      <c r="X483" s="64"/>
      <c r="Y483" s="64"/>
      <c r="Z483" s="64"/>
    </row>
    <row r="484" ht="12.75" customHeight="1">
      <c r="A484" s="95">
        <v>40698.416666666664</v>
      </c>
      <c r="B484" s="66">
        <v>234.0</v>
      </c>
      <c r="C484" s="64" t="s">
        <v>1211</v>
      </c>
      <c r="D484" s="64" t="s">
        <v>819</v>
      </c>
      <c r="E484" s="64" t="s">
        <v>857</v>
      </c>
      <c r="F484" s="66">
        <v>81.0</v>
      </c>
      <c r="G484" s="66">
        <v>6700.0</v>
      </c>
      <c r="H484" s="64" t="s">
        <v>23</v>
      </c>
      <c r="I484" s="64" t="s">
        <v>5962</v>
      </c>
      <c r="J484" s="64"/>
      <c r="K484" s="64"/>
      <c r="L484" s="64"/>
      <c r="M484" s="64"/>
      <c r="N484" s="64" t="s">
        <v>5963</v>
      </c>
      <c r="O484" s="64" t="s">
        <v>316</v>
      </c>
      <c r="P484" s="64"/>
      <c r="Q484" s="64"/>
      <c r="R484" s="64"/>
      <c r="S484" s="64"/>
      <c r="T484" s="64"/>
      <c r="U484" s="64"/>
      <c r="V484" s="64"/>
      <c r="W484" s="64"/>
      <c r="X484" s="64"/>
      <c r="Y484" s="64"/>
      <c r="Z484" s="64"/>
    </row>
    <row r="485" ht="12.75" customHeight="1">
      <c r="A485" s="95">
        <v>40698.4375</v>
      </c>
      <c r="B485" s="66">
        <v>235.0</v>
      </c>
      <c r="C485" s="64" t="s">
        <v>1211</v>
      </c>
      <c r="D485" s="64" t="s">
        <v>819</v>
      </c>
      <c r="E485" s="64" t="s">
        <v>857</v>
      </c>
      <c r="F485" s="66">
        <v>79.0</v>
      </c>
      <c r="G485" s="66">
        <v>5900.0</v>
      </c>
      <c r="H485" s="64" t="s">
        <v>23</v>
      </c>
      <c r="I485" s="64" t="s">
        <v>5962</v>
      </c>
      <c r="J485" s="64"/>
      <c r="K485" s="64"/>
      <c r="L485" s="64"/>
      <c r="M485" s="64"/>
      <c r="N485" s="64" t="s">
        <v>5963</v>
      </c>
      <c r="O485" s="64" t="s">
        <v>6097</v>
      </c>
      <c r="P485" s="64"/>
      <c r="Q485" s="64"/>
      <c r="R485" s="64"/>
      <c r="S485" s="64"/>
      <c r="T485" s="64"/>
      <c r="U485" s="64"/>
      <c r="V485" s="64"/>
      <c r="W485" s="64"/>
      <c r="X485" s="64"/>
      <c r="Y485" s="64"/>
      <c r="Z485" s="64"/>
    </row>
    <row r="486" ht="12.75" customHeight="1">
      <c r="A486" s="95">
        <v>40698.458333333336</v>
      </c>
      <c r="B486" s="66">
        <v>228.0</v>
      </c>
      <c r="C486" s="64" t="s">
        <v>1211</v>
      </c>
      <c r="D486" s="64" t="s">
        <v>819</v>
      </c>
      <c r="E486" s="64" t="s">
        <v>857</v>
      </c>
      <c r="F486" s="66">
        <v>79.0</v>
      </c>
      <c r="G486" s="66">
        <v>5000.0</v>
      </c>
      <c r="H486" s="64" t="s">
        <v>23</v>
      </c>
      <c r="I486" s="64" t="s">
        <v>5962</v>
      </c>
      <c r="J486" s="64"/>
      <c r="K486" s="64"/>
      <c r="L486" s="64"/>
      <c r="M486" s="64"/>
      <c r="N486" s="64" t="s">
        <v>5963</v>
      </c>
      <c r="O486" s="64" t="s">
        <v>6100</v>
      </c>
      <c r="P486" s="64"/>
      <c r="Q486" s="64"/>
      <c r="R486" s="64"/>
      <c r="S486" s="64"/>
      <c r="T486" s="64"/>
      <c r="U486" s="64"/>
      <c r="V486" s="64"/>
      <c r="W486" s="64"/>
      <c r="X486" s="64"/>
      <c r="Y486" s="64"/>
      <c r="Z486" s="64"/>
    </row>
    <row r="487" ht="12.75" customHeight="1">
      <c r="A487" s="95">
        <v>40698.5</v>
      </c>
      <c r="B487" s="66">
        <v>236.0</v>
      </c>
      <c r="C487" s="64" t="s">
        <v>1211</v>
      </c>
      <c r="D487" s="64" t="s">
        <v>819</v>
      </c>
      <c r="E487" s="64" t="s">
        <v>857</v>
      </c>
      <c r="F487" s="66">
        <v>74.0</v>
      </c>
      <c r="G487" s="66">
        <v>4800.0</v>
      </c>
      <c r="H487" s="64" t="s">
        <v>23</v>
      </c>
      <c r="I487" s="64" t="s">
        <v>5962</v>
      </c>
      <c r="J487" s="64"/>
      <c r="K487" s="64"/>
      <c r="L487" s="64"/>
      <c r="M487" s="64"/>
      <c r="N487" s="64" t="s">
        <v>5963</v>
      </c>
      <c r="O487" s="64" t="s">
        <v>5967</v>
      </c>
      <c r="P487" s="64"/>
      <c r="Q487" s="64"/>
      <c r="R487" s="64"/>
      <c r="S487" s="64"/>
      <c r="T487" s="64"/>
      <c r="U487" s="64"/>
      <c r="V487" s="64"/>
      <c r="W487" s="64"/>
      <c r="X487" s="64"/>
      <c r="Y487" s="64"/>
      <c r="Z487" s="64"/>
    </row>
    <row r="488" ht="12.75" customHeight="1">
      <c r="A488" s="95">
        <v>40698.5</v>
      </c>
      <c r="B488" s="66">
        <v>233.0</v>
      </c>
      <c r="C488" s="64" t="s">
        <v>1211</v>
      </c>
      <c r="D488" s="64" t="s">
        <v>819</v>
      </c>
      <c r="E488" s="64" t="s">
        <v>857</v>
      </c>
      <c r="F488" s="66">
        <v>76.0</v>
      </c>
      <c r="G488" s="66">
        <v>5500.0</v>
      </c>
      <c r="H488" s="64" t="s">
        <v>23</v>
      </c>
      <c r="I488" s="64" t="s">
        <v>5962</v>
      </c>
      <c r="J488" s="64"/>
      <c r="K488" s="64"/>
      <c r="L488" s="64"/>
      <c r="M488" s="64"/>
      <c r="N488" s="64" t="s">
        <v>5963</v>
      </c>
      <c r="O488" s="64" t="s">
        <v>5967</v>
      </c>
      <c r="P488" s="64"/>
      <c r="Q488" s="64"/>
      <c r="R488" s="64"/>
      <c r="S488" s="64"/>
      <c r="T488" s="64"/>
      <c r="U488" s="64"/>
      <c r="V488" s="64"/>
      <c r="W488" s="64"/>
      <c r="X488" s="64"/>
      <c r="Y488" s="64"/>
      <c r="Z488" s="64"/>
    </row>
    <row r="489" ht="12.75" customHeight="1">
      <c r="A489" s="95">
        <v>40698.5</v>
      </c>
      <c r="B489" s="66">
        <v>237.0</v>
      </c>
      <c r="C489" s="64" t="s">
        <v>1211</v>
      </c>
      <c r="D489" s="64" t="s">
        <v>819</v>
      </c>
      <c r="E489" s="64" t="s">
        <v>857</v>
      </c>
      <c r="F489" s="66">
        <v>77.0</v>
      </c>
      <c r="G489" s="66">
        <v>5000.0</v>
      </c>
      <c r="H489" s="64" t="s">
        <v>23</v>
      </c>
      <c r="I489" s="64" t="s">
        <v>5962</v>
      </c>
      <c r="J489" s="64"/>
      <c r="K489" s="64"/>
      <c r="L489" s="64"/>
      <c r="M489" s="64"/>
      <c r="N489" s="64" t="s">
        <v>5963</v>
      </c>
      <c r="O489" s="64" t="s">
        <v>5967</v>
      </c>
      <c r="P489" s="64"/>
      <c r="Q489" s="64"/>
      <c r="R489" s="64"/>
      <c r="S489" s="64"/>
      <c r="T489" s="64"/>
      <c r="U489" s="64"/>
      <c r="V489" s="64"/>
      <c r="W489" s="64"/>
      <c r="X489" s="64"/>
      <c r="Y489" s="64"/>
      <c r="Z489" s="64"/>
    </row>
    <row r="490" ht="12.75" customHeight="1">
      <c r="A490" s="95">
        <v>40698.5</v>
      </c>
      <c r="B490" s="66">
        <v>238.0</v>
      </c>
      <c r="C490" s="64" t="s">
        <v>1211</v>
      </c>
      <c r="D490" s="64" t="s">
        <v>819</v>
      </c>
      <c r="E490" s="64" t="s">
        <v>857</v>
      </c>
      <c r="F490" s="66">
        <v>79.0</v>
      </c>
      <c r="G490" s="66">
        <v>5700.0</v>
      </c>
      <c r="H490" s="64" t="s">
        <v>23</v>
      </c>
      <c r="I490" s="64" t="s">
        <v>5962</v>
      </c>
      <c r="J490" s="64"/>
      <c r="K490" s="64"/>
      <c r="L490" s="64"/>
      <c r="M490" s="64"/>
      <c r="N490" s="64" t="s">
        <v>5963</v>
      </c>
      <c r="O490" s="64" t="s">
        <v>5993</v>
      </c>
      <c r="P490" s="64"/>
      <c r="Q490" s="64"/>
      <c r="R490" s="64"/>
      <c r="S490" s="64"/>
      <c r="T490" s="64"/>
      <c r="U490" s="64"/>
      <c r="V490" s="64"/>
      <c r="W490" s="64"/>
      <c r="X490" s="64"/>
      <c r="Y490" s="64"/>
      <c r="Z490" s="64"/>
    </row>
    <row r="491" ht="12.75" customHeight="1">
      <c r="A491" s="95">
        <v>40698.541666666664</v>
      </c>
      <c r="B491" s="66">
        <v>242.0</v>
      </c>
      <c r="C491" s="64" t="s">
        <v>1211</v>
      </c>
      <c r="D491" s="64" t="s">
        <v>819</v>
      </c>
      <c r="E491" s="64" t="s">
        <v>857</v>
      </c>
      <c r="F491" s="66">
        <v>72.0</v>
      </c>
      <c r="G491" s="66">
        <v>3700.0</v>
      </c>
      <c r="H491" s="64" t="s">
        <v>23</v>
      </c>
      <c r="I491" s="64" t="s">
        <v>6020</v>
      </c>
      <c r="J491" s="64"/>
      <c r="K491" s="64"/>
      <c r="L491" s="64"/>
      <c r="M491" s="64"/>
      <c r="N491" s="64" t="s">
        <v>5963</v>
      </c>
      <c r="O491" s="64" t="s">
        <v>6068</v>
      </c>
      <c r="P491" s="64"/>
      <c r="Q491" s="64"/>
      <c r="R491" s="64"/>
      <c r="S491" s="64"/>
      <c r="T491" s="64"/>
      <c r="U491" s="64"/>
      <c r="V491" s="64"/>
      <c r="W491" s="64"/>
      <c r="X491" s="64"/>
      <c r="Y491" s="64"/>
      <c r="Z491" s="64"/>
    </row>
    <row r="492" ht="12.75" customHeight="1">
      <c r="A492" s="95">
        <v>40698.541666666664</v>
      </c>
      <c r="B492" s="66">
        <v>245.0</v>
      </c>
      <c r="C492" s="64" t="s">
        <v>1211</v>
      </c>
      <c r="D492" s="64" t="s">
        <v>8</v>
      </c>
      <c r="E492" s="64" t="s">
        <v>855</v>
      </c>
      <c r="F492" s="66">
        <v>78.0</v>
      </c>
      <c r="G492" s="66">
        <v>6100.0</v>
      </c>
      <c r="H492" s="64" t="s">
        <v>23</v>
      </c>
      <c r="I492" s="64" t="s">
        <v>5962</v>
      </c>
      <c r="J492" s="64"/>
      <c r="K492" s="64"/>
      <c r="L492" s="64"/>
      <c r="M492" s="64"/>
      <c r="N492" s="64" t="s">
        <v>6003</v>
      </c>
      <c r="O492" s="64" t="s">
        <v>6150</v>
      </c>
      <c r="P492" s="64"/>
      <c r="Q492" s="64"/>
      <c r="R492" s="64"/>
      <c r="S492" s="64"/>
      <c r="T492" s="64"/>
      <c r="U492" s="64"/>
      <c r="V492" s="64"/>
      <c r="W492" s="64"/>
      <c r="X492" s="64"/>
      <c r="Y492" s="64"/>
      <c r="Z492" s="64"/>
    </row>
    <row r="493" ht="12.75" customHeight="1">
      <c r="A493" s="95">
        <v>40698.5625</v>
      </c>
      <c r="B493" s="66">
        <v>239.0</v>
      </c>
      <c r="C493" s="64" t="s">
        <v>1211</v>
      </c>
      <c r="D493" s="64" t="s">
        <v>819</v>
      </c>
      <c r="E493" s="64" t="s">
        <v>857</v>
      </c>
      <c r="F493" s="66">
        <v>82.0</v>
      </c>
      <c r="G493" s="66">
        <v>6000.0</v>
      </c>
      <c r="H493" s="64" t="s">
        <v>23</v>
      </c>
      <c r="I493" s="64" t="s">
        <v>5962</v>
      </c>
      <c r="J493" s="64"/>
      <c r="K493" s="64"/>
      <c r="L493" s="64"/>
      <c r="M493" s="64"/>
      <c r="N493" s="64" t="s">
        <v>5963</v>
      </c>
      <c r="O493" s="64" t="s">
        <v>6114</v>
      </c>
      <c r="P493" s="64"/>
      <c r="Q493" s="64"/>
      <c r="R493" s="64"/>
      <c r="S493" s="64"/>
      <c r="T493" s="64"/>
      <c r="U493" s="64"/>
      <c r="V493" s="64"/>
      <c r="W493" s="64"/>
      <c r="X493" s="64"/>
      <c r="Y493" s="64"/>
      <c r="Z493" s="64"/>
    </row>
    <row r="494" ht="12.75" customHeight="1">
      <c r="A494" s="95">
        <v>40698.583333333336</v>
      </c>
      <c r="B494" s="66">
        <v>240.0</v>
      </c>
      <c r="C494" s="64" t="s">
        <v>1211</v>
      </c>
      <c r="D494" s="64" t="s">
        <v>819</v>
      </c>
      <c r="E494" s="64" t="s">
        <v>857</v>
      </c>
      <c r="F494" s="66">
        <v>79.0</v>
      </c>
      <c r="G494" s="66">
        <v>6000.0</v>
      </c>
      <c r="H494" s="64" t="s">
        <v>23</v>
      </c>
      <c r="I494" s="64" t="s">
        <v>5962</v>
      </c>
      <c r="J494" s="64"/>
      <c r="K494" s="64"/>
      <c r="L494" s="64"/>
      <c r="M494" s="64"/>
      <c r="N494" s="64" t="s">
        <v>5963</v>
      </c>
      <c r="O494" s="64" t="s">
        <v>5993</v>
      </c>
      <c r="P494" s="64"/>
      <c r="Q494" s="64"/>
      <c r="R494" s="64"/>
      <c r="S494" s="64"/>
      <c r="T494" s="64"/>
      <c r="U494" s="64"/>
      <c r="V494" s="64"/>
      <c r="W494" s="64"/>
      <c r="X494" s="64"/>
      <c r="Y494" s="64"/>
      <c r="Z494" s="64"/>
    </row>
    <row r="495" ht="12.75" customHeight="1">
      <c r="A495" s="95">
        <v>40698.604166666664</v>
      </c>
      <c r="B495" s="66">
        <v>243.0</v>
      </c>
      <c r="C495" s="64" t="s">
        <v>1211</v>
      </c>
      <c r="D495" s="64" t="s">
        <v>8</v>
      </c>
      <c r="E495" s="64" t="s">
        <v>104</v>
      </c>
      <c r="F495" s="66">
        <v>81.0</v>
      </c>
      <c r="G495" s="66">
        <v>6300.0</v>
      </c>
      <c r="H495" s="64" t="s">
        <v>23</v>
      </c>
      <c r="I495" s="64" t="s">
        <v>5962</v>
      </c>
      <c r="J495" s="64"/>
      <c r="K495" s="64"/>
      <c r="L495" s="64"/>
      <c r="M495" s="64"/>
      <c r="N495" s="64" t="s">
        <v>6009</v>
      </c>
      <c r="O495" s="64" t="s">
        <v>6151</v>
      </c>
      <c r="P495" s="64"/>
      <c r="Q495" s="64"/>
      <c r="R495" s="64"/>
      <c r="S495" s="64"/>
      <c r="T495" s="64"/>
      <c r="U495" s="64"/>
      <c r="V495" s="64"/>
      <c r="W495" s="64"/>
      <c r="X495" s="64"/>
      <c r="Y495" s="64"/>
      <c r="Z495" s="64"/>
    </row>
    <row r="496" ht="12.75" customHeight="1">
      <c r="A496" s="95">
        <v>40698.666666666664</v>
      </c>
      <c r="B496" s="66">
        <v>244.0</v>
      </c>
      <c r="C496" s="64" t="s">
        <v>1211</v>
      </c>
      <c r="D496" s="64" t="s">
        <v>819</v>
      </c>
      <c r="E496" s="64" t="s">
        <v>857</v>
      </c>
      <c r="F496" s="66">
        <v>78.0</v>
      </c>
      <c r="G496" s="66">
        <v>5400.0</v>
      </c>
      <c r="H496" s="64" t="s">
        <v>23</v>
      </c>
      <c r="I496" s="64" t="s">
        <v>5962</v>
      </c>
      <c r="J496" s="64"/>
      <c r="K496" s="64"/>
      <c r="L496" s="64"/>
      <c r="M496" s="64"/>
      <c r="N496" s="64" t="s">
        <v>5963</v>
      </c>
      <c r="O496" s="64" t="s">
        <v>110</v>
      </c>
      <c r="P496" s="64"/>
      <c r="Q496" s="64"/>
      <c r="R496" s="64"/>
      <c r="S496" s="64"/>
      <c r="T496" s="64"/>
      <c r="U496" s="64"/>
      <c r="V496" s="64"/>
      <c r="W496" s="64"/>
      <c r="X496" s="64"/>
      <c r="Y496" s="64"/>
      <c r="Z496" s="64"/>
    </row>
    <row r="497" ht="12.75" customHeight="1">
      <c r="A497" s="95">
        <v>40698.729166666664</v>
      </c>
      <c r="B497" s="66">
        <v>247.0</v>
      </c>
      <c r="C497" s="64" t="s">
        <v>1211</v>
      </c>
      <c r="D497" s="64" t="s">
        <v>819</v>
      </c>
      <c r="E497" s="64" t="s">
        <v>857</v>
      </c>
      <c r="F497" s="66">
        <v>79.0</v>
      </c>
      <c r="G497" s="66">
        <v>6100.0</v>
      </c>
      <c r="H497" s="64" t="s">
        <v>23</v>
      </c>
      <c r="I497" s="64" t="s">
        <v>6020</v>
      </c>
      <c r="J497" s="64"/>
      <c r="K497" s="64"/>
      <c r="L497" s="64"/>
      <c r="M497" s="64"/>
      <c r="N497" s="64" t="s">
        <v>5963</v>
      </c>
      <c r="O497" s="64" t="s">
        <v>6097</v>
      </c>
      <c r="P497" s="64"/>
      <c r="Q497" s="64"/>
      <c r="R497" s="64"/>
      <c r="S497" s="64"/>
      <c r="T497" s="64"/>
      <c r="U497" s="64"/>
      <c r="V497" s="64"/>
      <c r="W497" s="64"/>
      <c r="X497" s="64"/>
      <c r="Y497" s="64"/>
      <c r="Z497" s="64"/>
    </row>
    <row r="498" ht="12.75" customHeight="1">
      <c r="A498" s="95">
        <v>40698.854166666664</v>
      </c>
      <c r="B498" s="66">
        <v>246.0</v>
      </c>
      <c r="C498" s="64" t="s">
        <v>1211</v>
      </c>
      <c r="D498" s="64" t="s">
        <v>819</v>
      </c>
      <c r="E498" s="64" t="s">
        <v>857</v>
      </c>
      <c r="F498" s="66">
        <v>78.0</v>
      </c>
      <c r="G498" s="66">
        <v>5300.0</v>
      </c>
      <c r="H498" s="64" t="s">
        <v>23</v>
      </c>
      <c r="I498" s="64" t="s">
        <v>6020</v>
      </c>
      <c r="J498" s="64"/>
      <c r="K498" s="64"/>
      <c r="L498" s="64"/>
      <c r="M498" s="64"/>
      <c r="N498" s="64" t="s">
        <v>5963</v>
      </c>
      <c r="O498" s="64" t="s">
        <v>6098</v>
      </c>
      <c r="P498" s="64"/>
      <c r="Q498" s="64"/>
      <c r="R498" s="64"/>
      <c r="S498" s="64"/>
      <c r="T498" s="64"/>
      <c r="U498" s="64"/>
      <c r="V498" s="64"/>
      <c r="W498" s="64"/>
      <c r="X498" s="64"/>
      <c r="Y498" s="64"/>
      <c r="Z498" s="64"/>
    </row>
    <row r="499" ht="12.75" customHeight="1">
      <c r="A499" s="95">
        <v>40699.291666666664</v>
      </c>
      <c r="B499" s="66">
        <v>249.0</v>
      </c>
      <c r="C499" s="64" t="s">
        <v>1211</v>
      </c>
      <c r="D499" s="64" t="s">
        <v>819</v>
      </c>
      <c r="E499" s="64" t="s">
        <v>857</v>
      </c>
      <c r="F499" s="66">
        <v>76.0</v>
      </c>
      <c r="G499" s="66">
        <v>5000.0</v>
      </c>
      <c r="H499" s="64" t="s">
        <v>23</v>
      </c>
      <c r="I499" s="64" t="s">
        <v>5962</v>
      </c>
      <c r="J499" s="64"/>
      <c r="K499" s="64"/>
      <c r="L499" s="64"/>
      <c r="M499" s="64"/>
      <c r="N499" s="64" t="s">
        <v>5963</v>
      </c>
      <c r="O499" s="64" t="s">
        <v>6046</v>
      </c>
      <c r="P499" s="64"/>
      <c r="Q499" s="64"/>
      <c r="R499" s="64"/>
      <c r="S499" s="64"/>
      <c r="T499" s="64"/>
      <c r="U499" s="64"/>
      <c r="V499" s="64"/>
      <c r="W499" s="64"/>
      <c r="X499" s="64"/>
      <c r="Y499" s="64"/>
      <c r="Z499" s="64"/>
    </row>
    <row r="500" ht="12.75" customHeight="1">
      <c r="A500" s="95">
        <v>40699.291666666664</v>
      </c>
      <c r="B500" s="66">
        <v>257.0</v>
      </c>
      <c r="C500" s="64" t="s">
        <v>1211</v>
      </c>
      <c r="D500" s="64" t="s">
        <v>819</v>
      </c>
      <c r="E500" s="64" t="s">
        <v>857</v>
      </c>
      <c r="F500" s="66">
        <v>79.0</v>
      </c>
      <c r="G500" s="66">
        <v>5400.0</v>
      </c>
      <c r="H500" s="64" t="s">
        <v>23</v>
      </c>
      <c r="I500" s="64" t="s">
        <v>5962</v>
      </c>
      <c r="J500" s="64"/>
      <c r="K500" s="64"/>
      <c r="L500" s="64"/>
      <c r="M500" s="64"/>
      <c r="N500" s="64" t="s">
        <v>5963</v>
      </c>
      <c r="O500" s="64" t="s">
        <v>6098</v>
      </c>
      <c r="P500" s="64"/>
      <c r="Q500" s="64"/>
      <c r="R500" s="64"/>
      <c r="S500" s="64"/>
      <c r="T500" s="64"/>
      <c r="U500" s="64"/>
      <c r="V500" s="64"/>
      <c r="W500" s="64"/>
      <c r="X500" s="64"/>
      <c r="Y500" s="64"/>
      <c r="Z500" s="64"/>
    </row>
    <row r="501" ht="12.75" customHeight="1">
      <c r="A501" s="95">
        <v>40699.291666666664</v>
      </c>
      <c r="B501" s="66">
        <v>248.0</v>
      </c>
      <c r="C501" s="64" t="s">
        <v>1211</v>
      </c>
      <c r="D501" s="64" t="s">
        <v>819</v>
      </c>
      <c r="E501" s="64" t="s">
        <v>857</v>
      </c>
      <c r="F501" s="66">
        <v>80.0</v>
      </c>
      <c r="G501" s="66">
        <v>6000.0</v>
      </c>
      <c r="H501" s="64" t="s">
        <v>23</v>
      </c>
      <c r="I501" s="64" t="s">
        <v>6020</v>
      </c>
      <c r="J501" s="64"/>
      <c r="K501" s="64"/>
      <c r="L501" s="64"/>
      <c r="M501" s="64"/>
      <c r="N501" s="64" t="s">
        <v>5963</v>
      </c>
      <c r="O501" s="64" t="s">
        <v>5993</v>
      </c>
      <c r="P501" s="64"/>
      <c r="Q501" s="64"/>
      <c r="R501" s="64"/>
      <c r="S501" s="64"/>
      <c r="T501" s="64"/>
      <c r="U501" s="64"/>
      <c r="V501" s="64"/>
      <c r="W501" s="64"/>
      <c r="X501" s="64"/>
      <c r="Y501" s="64"/>
      <c r="Z501" s="64"/>
    </row>
    <row r="502" ht="12.75" customHeight="1">
      <c r="A502" s="95">
        <v>40699.3125</v>
      </c>
      <c r="B502" s="66">
        <v>251.0</v>
      </c>
      <c r="C502" s="64" t="s">
        <v>1211</v>
      </c>
      <c r="D502" s="64" t="s">
        <v>819</v>
      </c>
      <c r="E502" s="64" t="s">
        <v>857</v>
      </c>
      <c r="F502" s="66">
        <v>78.0</v>
      </c>
      <c r="G502" s="66">
        <v>5800.0</v>
      </c>
      <c r="H502" s="64" t="s">
        <v>23</v>
      </c>
      <c r="I502" s="64" t="s">
        <v>5962</v>
      </c>
      <c r="J502" s="64"/>
      <c r="K502" s="64"/>
      <c r="L502" s="64"/>
      <c r="M502" s="64"/>
      <c r="N502" s="64" t="s">
        <v>5963</v>
      </c>
      <c r="O502" s="64" t="s">
        <v>1200</v>
      </c>
      <c r="P502" s="64"/>
      <c r="Q502" s="64"/>
      <c r="R502" s="64"/>
      <c r="S502" s="64"/>
      <c r="T502" s="64"/>
      <c r="U502" s="64"/>
      <c r="V502" s="64"/>
      <c r="W502" s="64"/>
      <c r="X502" s="64"/>
      <c r="Y502" s="64"/>
      <c r="Z502" s="64"/>
    </row>
    <row r="503" ht="12.75" customHeight="1">
      <c r="A503" s="95">
        <v>40699.333333333336</v>
      </c>
      <c r="B503" s="66">
        <v>255.0</v>
      </c>
      <c r="C503" s="64" t="s">
        <v>1211</v>
      </c>
      <c r="D503" s="64" t="s">
        <v>8</v>
      </c>
      <c r="E503" s="64" t="s">
        <v>850</v>
      </c>
      <c r="F503" s="66">
        <v>75.0</v>
      </c>
      <c r="G503" s="66">
        <v>4700.0</v>
      </c>
      <c r="H503" s="64" t="s">
        <v>23</v>
      </c>
      <c r="I503" s="64" t="s">
        <v>5962</v>
      </c>
      <c r="J503" s="64"/>
      <c r="K503" s="64"/>
      <c r="L503" s="64"/>
      <c r="M503" s="64"/>
      <c r="N503" s="64" t="s">
        <v>5963</v>
      </c>
      <c r="O503" s="64" t="s">
        <v>6059</v>
      </c>
      <c r="P503" s="64"/>
      <c r="Q503" s="64"/>
      <c r="R503" s="64"/>
      <c r="S503" s="64"/>
      <c r="T503" s="64"/>
      <c r="U503" s="64"/>
      <c r="V503" s="64"/>
      <c r="W503" s="64"/>
      <c r="X503" s="64"/>
      <c r="Y503" s="64"/>
      <c r="Z503" s="64"/>
    </row>
    <row r="504" ht="12.75" customHeight="1">
      <c r="A504" s="95">
        <v>40699.333333333336</v>
      </c>
      <c r="B504" s="66">
        <v>250.0</v>
      </c>
      <c r="C504" s="64" t="s">
        <v>1211</v>
      </c>
      <c r="D504" s="64" t="s">
        <v>8</v>
      </c>
      <c r="E504" s="64" t="s">
        <v>845</v>
      </c>
      <c r="F504" s="66">
        <v>76.0</v>
      </c>
      <c r="G504" s="66">
        <v>4300.0</v>
      </c>
      <c r="H504" s="64" t="s">
        <v>23</v>
      </c>
      <c r="I504" s="64" t="s">
        <v>5962</v>
      </c>
      <c r="J504" s="64"/>
      <c r="K504" s="64"/>
      <c r="L504" s="64"/>
      <c r="M504" s="64"/>
      <c r="N504" s="64" t="s">
        <v>5963</v>
      </c>
      <c r="O504" s="64" t="s">
        <v>5993</v>
      </c>
      <c r="P504" s="64"/>
      <c r="Q504" s="64"/>
      <c r="R504" s="64"/>
      <c r="S504" s="64"/>
      <c r="T504" s="64"/>
      <c r="U504" s="64"/>
      <c r="V504" s="64"/>
      <c r="W504" s="64"/>
      <c r="X504" s="64"/>
      <c r="Y504" s="64"/>
      <c r="Z504" s="64"/>
    </row>
    <row r="505" ht="12.75" customHeight="1">
      <c r="A505" s="95">
        <v>40699.395833333336</v>
      </c>
      <c r="B505" s="66">
        <v>252.0</v>
      </c>
      <c r="C505" s="64" t="s">
        <v>1211</v>
      </c>
      <c r="D505" s="64" t="s">
        <v>819</v>
      </c>
      <c r="E505" s="64" t="s">
        <v>857</v>
      </c>
      <c r="F505" s="66">
        <v>76.0</v>
      </c>
      <c r="G505" s="66">
        <v>4700.0</v>
      </c>
      <c r="H505" s="64" t="s">
        <v>23</v>
      </c>
      <c r="I505" s="64" t="s">
        <v>5962</v>
      </c>
      <c r="J505" s="64"/>
      <c r="K505" s="64"/>
      <c r="L505" s="64"/>
      <c r="M505" s="64"/>
      <c r="N505" s="64" t="s">
        <v>5963</v>
      </c>
      <c r="O505" s="64" t="s">
        <v>316</v>
      </c>
      <c r="P505" s="64"/>
      <c r="Q505" s="64"/>
      <c r="R505" s="64"/>
      <c r="S505" s="64"/>
      <c r="T505" s="64"/>
      <c r="U505" s="64"/>
      <c r="V505" s="64"/>
      <c r="W505" s="64"/>
      <c r="X505" s="64"/>
      <c r="Y505" s="64"/>
      <c r="Z505" s="64"/>
    </row>
    <row r="506" ht="12.75" customHeight="1">
      <c r="A506" s="95">
        <v>40699.416666666664</v>
      </c>
      <c r="B506" s="66">
        <v>265.0</v>
      </c>
      <c r="C506" s="64" t="s">
        <v>1211</v>
      </c>
      <c r="D506" s="64" t="s">
        <v>8</v>
      </c>
      <c r="E506" s="64" t="s">
        <v>104</v>
      </c>
      <c r="F506" s="66">
        <v>79.0</v>
      </c>
      <c r="G506" s="66">
        <v>6500.0</v>
      </c>
      <c r="H506" s="64" t="s">
        <v>23</v>
      </c>
      <c r="I506" s="64" t="s">
        <v>5971</v>
      </c>
      <c r="J506" s="64"/>
      <c r="K506" s="64"/>
      <c r="L506" s="64"/>
      <c r="M506" s="64"/>
      <c r="N506" s="64" t="s">
        <v>5963</v>
      </c>
      <c r="O506" s="64" t="s">
        <v>6092</v>
      </c>
      <c r="P506" s="64"/>
      <c r="Q506" s="64"/>
      <c r="R506" s="64"/>
      <c r="S506" s="64"/>
      <c r="T506" s="64"/>
      <c r="U506" s="64"/>
      <c r="V506" s="64"/>
      <c r="W506" s="64"/>
      <c r="X506" s="64"/>
      <c r="Y506" s="64"/>
      <c r="Z506" s="64"/>
    </row>
    <row r="507" ht="12.75" customHeight="1">
      <c r="A507" s="95">
        <v>40699.416666666664</v>
      </c>
      <c r="B507" s="66">
        <v>253.0</v>
      </c>
      <c r="C507" s="64" t="s">
        <v>1211</v>
      </c>
      <c r="D507" s="64" t="s">
        <v>819</v>
      </c>
      <c r="E507" s="64" t="s">
        <v>857</v>
      </c>
      <c r="F507" s="66">
        <v>82.0</v>
      </c>
      <c r="G507" s="66">
        <v>6700.0</v>
      </c>
      <c r="H507" s="64" t="s">
        <v>23</v>
      </c>
      <c r="I507" s="64" t="s">
        <v>5962</v>
      </c>
      <c r="J507" s="64"/>
      <c r="K507" s="64"/>
      <c r="L507" s="64"/>
      <c r="M507" s="64"/>
      <c r="N507" s="64" t="s">
        <v>5963</v>
      </c>
      <c r="O507" s="64" t="s">
        <v>6107</v>
      </c>
      <c r="P507" s="64"/>
      <c r="Q507" s="64"/>
      <c r="R507" s="64"/>
      <c r="S507" s="64"/>
      <c r="T507" s="64"/>
      <c r="U507" s="64"/>
      <c r="V507" s="64"/>
      <c r="W507" s="64"/>
      <c r="X507" s="64"/>
      <c r="Y507" s="64"/>
      <c r="Z507" s="64"/>
    </row>
    <row r="508" ht="12.75" customHeight="1">
      <c r="A508" s="95">
        <v>40699.416666666664</v>
      </c>
      <c r="B508" s="66">
        <v>254.0</v>
      </c>
      <c r="C508" s="64" t="s">
        <v>1211</v>
      </c>
      <c r="D508" s="64" t="s">
        <v>819</v>
      </c>
      <c r="E508" s="64" t="s">
        <v>857</v>
      </c>
      <c r="F508" s="66">
        <v>84.0</v>
      </c>
      <c r="G508" s="66">
        <v>6400.0</v>
      </c>
      <c r="H508" s="64" t="s">
        <v>23</v>
      </c>
      <c r="I508" s="64" t="s">
        <v>5962</v>
      </c>
      <c r="J508" s="64"/>
      <c r="K508" s="64"/>
      <c r="L508" s="64"/>
      <c r="M508" s="64"/>
      <c r="N508" s="64" t="s">
        <v>5963</v>
      </c>
      <c r="O508" s="64" t="s">
        <v>110</v>
      </c>
      <c r="P508" s="64"/>
      <c r="Q508" s="64"/>
      <c r="R508" s="64"/>
      <c r="S508" s="64"/>
      <c r="T508" s="64"/>
      <c r="U508" s="64"/>
      <c r="V508" s="64"/>
      <c r="W508" s="64"/>
      <c r="X508" s="64"/>
      <c r="Y508" s="64"/>
      <c r="Z508" s="64"/>
    </row>
    <row r="509" ht="12.75" customHeight="1">
      <c r="A509" s="95">
        <v>40699.458333333336</v>
      </c>
      <c r="B509" s="66">
        <v>263.0</v>
      </c>
      <c r="C509" s="64" t="s">
        <v>1211</v>
      </c>
      <c r="D509" s="64" t="s">
        <v>8</v>
      </c>
      <c r="E509" s="64" t="s">
        <v>104</v>
      </c>
      <c r="F509" s="66">
        <v>84.0</v>
      </c>
      <c r="G509" s="66">
        <v>7100.0</v>
      </c>
      <c r="H509" s="64" t="s">
        <v>23</v>
      </c>
      <c r="I509" s="64" t="s">
        <v>5962</v>
      </c>
      <c r="J509" s="64"/>
      <c r="K509" s="64"/>
      <c r="L509" s="64"/>
      <c r="M509" s="64"/>
      <c r="N509" s="64" t="s">
        <v>5963</v>
      </c>
      <c r="O509" s="64" t="s">
        <v>6152</v>
      </c>
      <c r="P509" s="64"/>
      <c r="Q509" s="64"/>
      <c r="R509" s="64"/>
      <c r="S509" s="64"/>
      <c r="T509" s="64"/>
      <c r="U509" s="64"/>
      <c r="V509" s="64"/>
      <c r="W509" s="64"/>
      <c r="X509" s="64"/>
      <c r="Y509" s="64"/>
      <c r="Z509" s="64"/>
    </row>
    <row r="510" ht="12.75" customHeight="1">
      <c r="A510" s="95">
        <v>40699.5</v>
      </c>
      <c r="B510" s="66">
        <v>256.0</v>
      </c>
      <c r="C510" s="64" t="s">
        <v>1211</v>
      </c>
      <c r="D510" s="64" t="s">
        <v>8</v>
      </c>
      <c r="E510" s="64" t="s">
        <v>850</v>
      </c>
      <c r="F510" s="66">
        <v>84.0</v>
      </c>
      <c r="G510" s="66">
        <v>6400.0</v>
      </c>
      <c r="H510" s="64" t="s">
        <v>23</v>
      </c>
      <c r="I510" s="64" t="s">
        <v>5962</v>
      </c>
      <c r="J510" s="64"/>
      <c r="K510" s="64"/>
      <c r="L510" s="64"/>
      <c r="M510" s="64"/>
      <c r="N510" s="64" t="s">
        <v>5963</v>
      </c>
      <c r="O510" s="64" t="s">
        <v>6059</v>
      </c>
      <c r="P510" s="64"/>
      <c r="Q510" s="64"/>
      <c r="R510" s="64"/>
      <c r="S510" s="64"/>
      <c r="T510" s="64"/>
      <c r="U510" s="64"/>
      <c r="V510" s="64"/>
      <c r="W510" s="64"/>
      <c r="X510" s="64"/>
      <c r="Y510" s="64"/>
      <c r="Z510" s="64"/>
    </row>
    <row r="511" ht="12.75" customHeight="1">
      <c r="A511" s="95">
        <v>40699.5625</v>
      </c>
      <c r="B511" s="66">
        <v>258.0</v>
      </c>
      <c r="C511" s="64" t="s">
        <v>1211</v>
      </c>
      <c r="D511" s="64" t="s">
        <v>8</v>
      </c>
      <c r="E511" s="64" t="s">
        <v>845</v>
      </c>
      <c r="F511" s="66">
        <v>71.0</v>
      </c>
      <c r="G511" s="66">
        <v>4300.0</v>
      </c>
      <c r="H511" s="64" t="s">
        <v>23</v>
      </c>
      <c r="I511" s="64" t="s">
        <v>5962</v>
      </c>
      <c r="J511" s="64"/>
      <c r="K511" s="64"/>
      <c r="L511" s="64"/>
      <c r="M511" s="64"/>
      <c r="N511" s="64" t="s">
        <v>5963</v>
      </c>
      <c r="O511" s="64" t="s">
        <v>5993</v>
      </c>
      <c r="P511" s="64"/>
      <c r="Q511" s="64"/>
      <c r="R511" s="64"/>
      <c r="S511" s="64"/>
      <c r="T511" s="64"/>
      <c r="U511" s="64"/>
      <c r="V511" s="64"/>
      <c r="W511" s="64"/>
      <c r="X511" s="64"/>
      <c r="Y511" s="64"/>
      <c r="Z511" s="64"/>
    </row>
    <row r="512" ht="12.75" customHeight="1">
      <c r="A512" s="95">
        <v>40699.5625</v>
      </c>
      <c r="B512" s="66">
        <v>260.0</v>
      </c>
      <c r="C512" s="64" t="s">
        <v>1211</v>
      </c>
      <c r="D512" s="64" t="s">
        <v>819</v>
      </c>
      <c r="E512" s="64" t="s">
        <v>857</v>
      </c>
      <c r="F512" s="66">
        <v>77.0</v>
      </c>
      <c r="G512" s="66">
        <v>4650.0</v>
      </c>
      <c r="H512" s="64" t="s">
        <v>23</v>
      </c>
      <c r="I512" s="64" t="s">
        <v>5962</v>
      </c>
      <c r="J512" s="64"/>
      <c r="K512" s="64"/>
      <c r="L512" s="64"/>
      <c r="M512" s="64"/>
      <c r="N512" s="64" t="s">
        <v>5963</v>
      </c>
      <c r="O512" s="64" t="s">
        <v>6153</v>
      </c>
      <c r="P512" s="64"/>
      <c r="Q512" s="64"/>
      <c r="R512" s="64"/>
      <c r="S512" s="64"/>
      <c r="T512" s="64"/>
      <c r="U512" s="64"/>
      <c r="V512" s="64"/>
      <c r="W512" s="64"/>
      <c r="X512" s="64"/>
      <c r="Y512" s="64"/>
      <c r="Z512" s="64"/>
    </row>
    <row r="513" ht="12.75" customHeight="1">
      <c r="A513" s="95">
        <v>40699.583333333336</v>
      </c>
      <c r="B513" s="66">
        <v>259.0</v>
      </c>
      <c r="C513" s="64" t="s">
        <v>1211</v>
      </c>
      <c r="D513" s="64" t="s">
        <v>819</v>
      </c>
      <c r="E513" s="64" t="s">
        <v>857</v>
      </c>
      <c r="F513" s="66">
        <v>80.0</v>
      </c>
      <c r="G513" s="66">
        <v>6950.0</v>
      </c>
      <c r="H513" s="64" t="s">
        <v>23</v>
      </c>
      <c r="I513" s="64" t="s">
        <v>5962</v>
      </c>
      <c r="J513" s="64"/>
      <c r="K513" s="64"/>
      <c r="L513" s="64"/>
      <c r="M513" s="64"/>
      <c r="N513" s="64" t="s">
        <v>5963</v>
      </c>
      <c r="O513" s="64" t="s">
        <v>5967</v>
      </c>
      <c r="P513" s="64"/>
      <c r="Q513" s="64"/>
      <c r="R513" s="64"/>
      <c r="S513" s="64"/>
      <c r="T513" s="64"/>
      <c r="U513" s="64"/>
      <c r="V513" s="64"/>
      <c r="W513" s="64"/>
      <c r="X513" s="64"/>
      <c r="Y513" s="64"/>
      <c r="Z513" s="64"/>
    </row>
    <row r="514" ht="12.75" customHeight="1">
      <c r="A514" s="95">
        <v>40699.625</v>
      </c>
      <c r="B514" s="66">
        <v>261.0</v>
      </c>
      <c r="C514" s="64" t="s">
        <v>1211</v>
      </c>
      <c r="D514" s="64" t="s">
        <v>819</v>
      </c>
      <c r="E514" s="64" t="s">
        <v>857</v>
      </c>
      <c r="F514" s="66">
        <v>80.0</v>
      </c>
      <c r="G514" s="66">
        <v>6200.0</v>
      </c>
      <c r="H514" s="64" t="s">
        <v>23</v>
      </c>
      <c r="I514" s="64" t="s">
        <v>5962</v>
      </c>
      <c r="J514" s="64"/>
      <c r="K514" s="64"/>
      <c r="L514" s="64"/>
      <c r="M514" s="64"/>
      <c r="N514" s="64" t="s">
        <v>5963</v>
      </c>
      <c r="O514" s="64" t="s">
        <v>5967</v>
      </c>
      <c r="P514" s="64"/>
      <c r="Q514" s="64"/>
      <c r="R514" s="64"/>
      <c r="S514" s="64"/>
      <c r="T514" s="64"/>
      <c r="U514" s="64"/>
      <c r="V514" s="64"/>
      <c r="W514" s="64"/>
      <c r="X514" s="64"/>
      <c r="Y514" s="64"/>
      <c r="Z514" s="64"/>
    </row>
    <row r="515" ht="12.75" customHeight="1">
      <c r="A515" s="95">
        <v>40699.666666666664</v>
      </c>
      <c r="B515" s="66">
        <v>262.0</v>
      </c>
      <c r="C515" s="64" t="s">
        <v>1211</v>
      </c>
      <c r="D515" s="64" t="s">
        <v>819</v>
      </c>
      <c r="E515" s="64" t="s">
        <v>857</v>
      </c>
      <c r="F515" s="66">
        <v>79.0</v>
      </c>
      <c r="G515" s="66">
        <v>6300.0</v>
      </c>
      <c r="H515" s="64" t="s">
        <v>23</v>
      </c>
      <c r="I515" s="64" t="s">
        <v>6020</v>
      </c>
      <c r="J515" s="64"/>
      <c r="K515" s="64"/>
      <c r="L515" s="64"/>
      <c r="M515" s="64"/>
      <c r="N515" s="64" t="s">
        <v>5963</v>
      </c>
      <c r="O515" s="64" t="s">
        <v>5967</v>
      </c>
      <c r="P515" s="64"/>
      <c r="Q515" s="64"/>
      <c r="R515" s="64"/>
      <c r="S515" s="64"/>
      <c r="T515" s="64"/>
      <c r="U515" s="64"/>
      <c r="V515" s="64"/>
      <c r="W515" s="64"/>
      <c r="X515" s="64"/>
      <c r="Y515" s="64"/>
      <c r="Z515" s="64"/>
    </row>
    <row r="516" ht="12.75" customHeight="1">
      <c r="A516" s="95">
        <v>40699.75</v>
      </c>
      <c r="B516" s="66">
        <v>264.0</v>
      </c>
      <c r="C516" s="64" t="s">
        <v>1211</v>
      </c>
      <c r="D516" s="64" t="s">
        <v>8</v>
      </c>
      <c r="E516" s="64" t="s">
        <v>104</v>
      </c>
      <c r="F516" s="66">
        <v>77.0</v>
      </c>
      <c r="G516" s="66">
        <v>5900.0</v>
      </c>
      <c r="H516" s="64" t="s">
        <v>23</v>
      </c>
      <c r="I516" s="64" t="s">
        <v>6020</v>
      </c>
      <c r="J516" s="64"/>
      <c r="K516" s="64"/>
      <c r="L516" s="64"/>
      <c r="M516" s="64"/>
      <c r="N516" s="64" t="s">
        <v>5963</v>
      </c>
      <c r="O516" s="64" t="s">
        <v>6092</v>
      </c>
      <c r="P516" s="64"/>
      <c r="Q516" s="64"/>
      <c r="R516" s="64"/>
      <c r="S516" s="64"/>
      <c r="T516" s="64"/>
      <c r="U516" s="64"/>
      <c r="V516" s="64"/>
      <c r="W516" s="64"/>
      <c r="X516" s="64"/>
      <c r="Y516" s="64"/>
      <c r="Z516" s="64"/>
    </row>
    <row r="517" ht="12.75" customHeight="1">
      <c r="A517" s="95">
        <v>40699.833333333336</v>
      </c>
      <c r="B517" s="66">
        <v>266.0</v>
      </c>
      <c r="C517" s="64" t="s">
        <v>1211</v>
      </c>
      <c r="D517" s="64" t="s">
        <v>819</v>
      </c>
      <c r="E517" s="64" t="s">
        <v>857</v>
      </c>
      <c r="F517" s="66">
        <v>79.0</v>
      </c>
      <c r="G517" s="66">
        <v>6100.0</v>
      </c>
      <c r="H517" s="64" t="s">
        <v>23</v>
      </c>
      <c r="I517" s="64" t="s">
        <v>5971</v>
      </c>
      <c r="J517" s="64"/>
      <c r="K517" s="64"/>
      <c r="L517" s="64"/>
      <c r="M517" s="64"/>
      <c r="N517" s="64" t="s">
        <v>5963</v>
      </c>
      <c r="O517" s="64" t="s">
        <v>6092</v>
      </c>
      <c r="P517" s="64"/>
      <c r="Q517" s="64"/>
      <c r="R517" s="64"/>
      <c r="S517" s="64"/>
      <c r="T517" s="64"/>
      <c r="U517" s="64"/>
      <c r="V517" s="64"/>
      <c r="W517" s="64"/>
      <c r="X517" s="64"/>
      <c r="Y517" s="64"/>
      <c r="Z517" s="64"/>
    </row>
    <row r="518" ht="12.75" customHeight="1">
      <c r="A518" s="95">
        <v>40701.302083333336</v>
      </c>
      <c r="B518" s="66">
        <v>268.0</v>
      </c>
      <c r="C518" s="64" t="s">
        <v>1211</v>
      </c>
      <c r="D518" s="64" t="s">
        <v>8</v>
      </c>
      <c r="E518" s="64" t="s">
        <v>146</v>
      </c>
      <c r="F518" s="66">
        <v>75.0</v>
      </c>
      <c r="G518" s="66">
        <v>5200.0</v>
      </c>
      <c r="H518" s="64" t="s">
        <v>23</v>
      </c>
      <c r="I518" s="64" t="s">
        <v>5962</v>
      </c>
      <c r="J518" s="64"/>
      <c r="K518" s="64"/>
      <c r="L518" s="64"/>
      <c r="M518" s="64"/>
      <c r="N518" s="64" t="s">
        <v>5963</v>
      </c>
      <c r="O518" s="64" t="s">
        <v>6107</v>
      </c>
      <c r="P518" s="64"/>
      <c r="Q518" s="64"/>
      <c r="R518" s="64"/>
      <c r="S518" s="64"/>
      <c r="T518" s="64"/>
      <c r="U518" s="64"/>
      <c r="V518" s="64"/>
      <c r="W518" s="64"/>
      <c r="X518" s="64"/>
      <c r="Y518" s="64"/>
      <c r="Z518" s="64"/>
    </row>
    <row r="519" ht="12.75" customHeight="1">
      <c r="A519" s="95">
        <v>40701.333333333336</v>
      </c>
      <c r="B519" s="66">
        <v>270.0</v>
      </c>
      <c r="C519" s="64" t="s">
        <v>1211</v>
      </c>
      <c r="D519" s="64" t="s">
        <v>8</v>
      </c>
      <c r="E519" s="64" t="s">
        <v>146</v>
      </c>
      <c r="F519" s="66">
        <v>75.0</v>
      </c>
      <c r="G519" s="66">
        <v>5400.0</v>
      </c>
      <c r="H519" s="64" t="s">
        <v>23</v>
      </c>
      <c r="I519" s="64" t="s">
        <v>5962</v>
      </c>
      <c r="J519" s="64"/>
      <c r="K519" s="64"/>
      <c r="L519" s="64"/>
      <c r="M519" s="64"/>
      <c r="N519" s="64" t="s">
        <v>5963</v>
      </c>
      <c r="O519" s="64" t="s">
        <v>6097</v>
      </c>
      <c r="P519" s="64"/>
      <c r="Q519" s="64"/>
      <c r="R519" s="64"/>
      <c r="S519" s="64"/>
      <c r="T519" s="64"/>
      <c r="U519" s="64"/>
      <c r="V519" s="64"/>
      <c r="W519" s="64"/>
      <c r="X519" s="64"/>
      <c r="Y519" s="64"/>
      <c r="Z519" s="64"/>
    </row>
    <row r="520" ht="12.75" customHeight="1">
      <c r="A520" s="95">
        <v>40701.416666666664</v>
      </c>
      <c r="B520" s="66">
        <v>269.0</v>
      </c>
      <c r="C520" s="64" t="s">
        <v>1211</v>
      </c>
      <c r="D520" s="64" t="s">
        <v>8</v>
      </c>
      <c r="E520" s="64" t="s">
        <v>146</v>
      </c>
      <c r="F520" s="66">
        <v>73.0</v>
      </c>
      <c r="G520" s="66">
        <v>4900.0</v>
      </c>
      <c r="H520" s="64" t="s">
        <v>23</v>
      </c>
      <c r="I520" s="64" t="s">
        <v>5962</v>
      </c>
      <c r="J520" s="64"/>
      <c r="K520" s="64"/>
      <c r="L520" s="64"/>
      <c r="M520" s="64"/>
      <c r="N520" s="64" t="s">
        <v>5963</v>
      </c>
      <c r="O520" s="64" t="s">
        <v>6107</v>
      </c>
      <c r="P520" s="64"/>
      <c r="Q520" s="64"/>
      <c r="R520" s="64"/>
      <c r="S520" s="64"/>
      <c r="T520" s="64"/>
      <c r="U520" s="64"/>
      <c r="V520" s="64"/>
      <c r="W520" s="64"/>
      <c r="X520" s="64"/>
      <c r="Y520" s="64"/>
      <c r="Z520" s="64"/>
    </row>
    <row r="521" ht="12.75" customHeight="1">
      <c r="A521" s="95">
        <v>40701.416666666664</v>
      </c>
      <c r="B521" s="66">
        <v>267.0</v>
      </c>
      <c r="C521" s="64" t="s">
        <v>1211</v>
      </c>
      <c r="D521" s="64" t="s">
        <v>8</v>
      </c>
      <c r="E521" s="64" t="s">
        <v>856</v>
      </c>
      <c r="F521" s="66">
        <v>76.0</v>
      </c>
      <c r="G521" s="66">
        <v>5600.0</v>
      </c>
      <c r="H521" s="64" t="s">
        <v>23</v>
      </c>
      <c r="I521" s="64" t="s">
        <v>5962</v>
      </c>
      <c r="J521" s="64"/>
      <c r="K521" s="64"/>
      <c r="L521" s="64"/>
      <c r="M521" s="64"/>
      <c r="N521" s="64" t="s">
        <v>5963</v>
      </c>
      <c r="O521" s="64" t="s">
        <v>5972</v>
      </c>
      <c r="P521" s="64"/>
      <c r="Q521" s="64"/>
      <c r="R521" s="64"/>
      <c r="S521" s="64"/>
      <c r="T521" s="64"/>
      <c r="U521" s="64"/>
      <c r="V521" s="64"/>
      <c r="W521" s="64"/>
      <c r="X521" s="64"/>
      <c r="Y521" s="64"/>
      <c r="Z521" s="64"/>
    </row>
    <row r="522" ht="12.75" customHeight="1">
      <c r="A522" s="95">
        <v>40701.666666666664</v>
      </c>
      <c r="B522" s="66">
        <v>271.0</v>
      </c>
      <c r="C522" s="64" t="s">
        <v>1211</v>
      </c>
      <c r="D522" s="64" t="s">
        <v>8</v>
      </c>
      <c r="E522" s="64" t="s">
        <v>840</v>
      </c>
      <c r="F522" s="66">
        <v>85.0</v>
      </c>
      <c r="G522" s="66">
        <v>6800.0</v>
      </c>
      <c r="H522" s="64" t="s">
        <v>23</v>
      </c>
      <c r="I522" s="64" t="s">
        <v>6020</v>
      </c>
      <c r="J522" s="64"/>
      <c r="K522" s="64"/>
      <c r="L522" s="64"/>
      <c r="M522" s="64"/>
      <c r="N522" s="64" t="s">
        <v>5963</v>
      </c>
      <c r="O522" s="64" t="s">
        <v>6154</v>
      </c>
      <c r="P522" s="64"/>
      <c r="Q522" s="64"/>
      <c r="R522" s="64"/>
      <c r="S522" s="64"/>
      <c r="T522" s="64"/>
      <c r="U522" s="64"/>
      <c r="V522" s="64"/>
      <c r="W522" s="64"/>
      <c r="X522" s="64"/>
      <c r="Y522" s="64"/>
      <c r="Z522" s="64"/>
    </row>
    <row r="523" ht="12.75" customHeight="1">
      <c r="A523" s="95">
        <v>40702.25</v>
      </c>
      <c r="B523" s="66">
        <v>273.0</v>
      </c>
      <c r="C523" s="64" t="s">
        <v>1211</v>
      </c>
      <c r="D523" s="64" t="s">
        <v>8</v>
      </c>
      <c r="E523" s="64" t="s">
        <v>343</v>
      </c>
      <c r="F523" s="66">
        <v>79.0</v>
      </c>
      <c r="G523" s="66">
        <v>5700.0</v>
      </c>
      <c r="H523" s="64" t="s">
        <v>23</v>
      </c>
      <c r="I523" s="64" t="s">
        <v>5962</v>
      </c>
      <c r="J523" s="64"/>
      <c r="K523" s="64"/>
      <c r="L523" s="64"/>
      <c r="M523" s="64"/>
      <c r="N523" s="64" t="s">
        <v>6054</v>
      </c>
      <c r="O523" s="64" t="s">
        <v>6131</v>
      </c>
      <c r="P523" s="64"/>
      <c r="Q523" s="64"/>
      <c r="R523" s="64"/>
      <c r="S523" s="64"/>
      <c r="T523" s="64"/>
      <c r="U523" s="64"/>
      <c r="V523" s="64"/>
      <c r="W523" s="64"/>
      <c r="X523" s="64"/>
      <c r="Y523" s="64"/>
      <c r="Z523" s="64"/>
    </row>
    <row r="524" ht="12.75" customHeight="1">
      <c r="A524" s="95">
        <v>40702.4375</v>
      </c>
      <c r="B524" s="66">
        <v>278.0</v>
      </c>
      <c r="C524" s="64" t="s">
        <v>1211</v>
      </c>
      <c r="D524" s="64" t="s">
        <v>8</v>
      </c>
      <c r="E524" s="64" t="s">
        <v>845</v>
      </c>
      <c r="F524" s="66">
        <v>68.0</v>
      </c>
      <c r="G524" s="66">
        <v>3700.0</v>
      </c>
      <c r="H524" s="64" t="s">
        <v>23</v>
      </c>
      <c r="I524" s="64" t="s">
        <v>5962</v>
      </c>
      <c r="J524" s="64"/>
      <c r="K524" s="64"/>
      <c r="L524" s="64"/>
      <c r="M524" s="64"/>
      <c r="N524" s="64" t="s">
        <v>5963</v>
      </c>
      <c r="O524" s="64" t="s">
        <v>6143</v>
      </c>
      <c r="P524" s="64"/>
      <c r="Q524" s="64"/>
      <c r="R524" s="64"/>
      <c r="S524" s="64"/>
      <c r="T524" s="64"/>
      <c r="U524" s="64"/>
      <c r="V524" s="64"/>
      <c r="W524" s="64"/>
      <c r="X524" s="64"/>
      <c r="Y524" s="64"/>
      <c r="Z524" s="64"/>
    </row>
    <row r="525" ht="12.75" customHeight="1">
      <c r="A525" s="95">
        <v>40702.4375</v>
      </c>
      <c r="B525" s="66">
        <v>279.0</v>
      </c>
      <c r="C525" s="64" t="s">
        <v>1211</v>
      </c>
      <c r="D525" s="64" t="s">
        <v>8</v>
      </c>
      <c r="E525" s="64" t="s">
        <v>134</v>
      </c>
      <c r="F525" s="66">
        <v>76.0</v>
      </c>
      <c r="G525" s="66">
        <v>5000.0</v>
      </c>
      <c r="H525" s="64" t="s">
        <v>23</v>
      </c>
      <c r="I525" s="64" t="s">
        <v>5962</v>
      </c>
      <c r="J525" s="64"/>
      <c r="K525" s="64"/>
      <c r="L525" s="64"/>
      <c r="M525" s="64"/>
      <c r="N525" s="64" t="s">
        <v>5963</v>
      </c>
      <c r="O525" s="64" t="s">
        <v>6068</v>
      </c>
      <c r="P525" s="64"/>
      <c r="Q525" s="64"/>
      <c r="R525" s="64"/>
      <c r="S525" s="64"/>
      <c r="T525" s="64"/>
      <c r="U525" s="64"/>
      <c r="V525" s="64"/>
      <c r="W525" s="64"/>
      <c r="X525" s="64"/>
      <c r="Y525" s="64"/>
      <c r="Z525" s="64"/>
    </row>
    <row r="526" ht="12.75" customHeight="1">
      <c r="A526" s="95">
        <v>40702.458333333336</v>
      </c>
      <c r="B526" s="66">
        <v>275.0</v>
      </c>
      <c r="C526" s="64" t="s">
        <v>1211</v>
      </c>
      <c r="D526" s="64" t="s">
        <v>8</v>
      </c>
      <c r="E526" s="64" t="s">
        <v>840</v>
      </c>
      <c r="F526" s="66">
        <v>82.0</v>
      </c>
      <c r="G526" s="66">
        <v>6100.0</v>
      </c>
      <c r="H526" s="64" t="s">
        <v>23</v>
      </c>
      <c r="I526" s="64" t="s">
        <v>5962</v>
      </c>
      <c r="J526" s="64"/>
      <c r="K526" s="64"/>
      <c r="L526" s="64"/>
      <c r="M526" s="64"/>
      <c r="N526" s="64" t="s">
        <v>5963</v>
      </c>
      <c r="O526" s="64" t="s">
        <v>5967</v>
      </c>
      <c r="P526" s="64"/>
      <c r="Q526" s="64"/>
      <c r="R526" s="64"/>
      <c r="S526" s="64"/>
      <c r="T526" s="64"/>
      <c r="U526" s="64"/>
      <c r="V526" s="64"/>
      <c r="W526" s="64"/>
      <c r="X526" s="64"/>
      <c r="Y526" s="64"/>
      <c r="Z526" s="64"/>
    </row>
    <row r="527" ht="12.75" customHeight="1">
      <c r="A527" s="95">
        <v>40702.5</v>
      </c>
      <c r="B527" s="66">
        <v>277.0</v>
      </c>
      <c r="C527" s="64" t="s">
        <v>1211</v>
      </c>
      <c r="D527" s="64" t="s">
        <v>8</v>
      </c>
      <c r="E527" s="64" t="s">
        <v>161</v>
      </c>
      <c r="F527" s="66">
        <v>80.0</v>
      </c>
      <c r="G527" s="66">
        <v>5100.0</v>
      </c>
      <c r="H527" s="64" t="s">
        <v>23</v>
      </c>
      <c r="I527" s="64" t="s">
        <v>5962</v>
      </c>
      <c r="J527" s="64"/>
      <c r="K527" s="64"/>
      <c r="L527" s="64"/>
      <c r="M527" s="64"/>
      <c r="N527" s="64" t="s">
        <v>5963</v>
      </c>
      <c r="O527" s="64" t="s">
        <v>6068</v>
      </c>
      <c r="P527" s="64"/>
      <c r="Q527" s="64"/>
      <c r="R527" s="64"/>
      <c r="S527" s="64"/>
      <c r="T527" s="64"/>
      <c r="U527" s="64"/>
      <c r="V527" s="64"/>
      <c r="W527" s="64"/>
      <c r="X527" s="64"/>
      <c r="Y527" s="64"/>
      <c r="Z527" s="64"/>
    </row>
    <row r="528" ht="12.75" customHeight="1">
      <c r="A528" s="95">
        <v>40702.583333333336</v>
      </c>
      <c r="B528" s="66">
        <v>274.0</v>
      </c>
      <c r="C528" s="64" t="s">
        <v>1211</v>
      </c>
      <c r="D528" s="64" t="s">
        <v>8</v>
      </c>
      <c r="E528" s="64" t="s">
        <v>29</v>
      </c>
      <c r="F528" s="66">
        <v>82.0</v>
      </c>
      <c r="G528" s="66">
        <v>7000.0</v>
      </c>
      <c r="H528" s="64" t="s">
        <v>23</v>
      </c>
      <c r="I528" s="64" t="s">
        <v>5962</v>
      </c>
      <c r="J528" s="64"/>
      <c r="K528" s="64"/>
      <c r="L528" s="64"/>
      <c r="M528" s="64"/>
      <c r="N528" s="64" t="s">
        <v>5969</v>
      </c>
      <c r="O528" s="64" t="s">
        <v>6155</v>
      </c>
      <c r="P528" s="64"/>
      <c r="Q528" s="64"/>
      <c r="R528" s="64"/>
      <c r="S528" s="64"/>
      <c r="T528" s="64"/>
      <c r="U528" s="64"/>
      <c r="V528" s="64"/>
      <c r="W528" s="64"/>
      <c r="X528" s="64"/>
      <c r="Y528" s="64"/>
      <c r="Z528" s="64"/>
    </row>
    <row r="529" ht="12.75" customHeight="1">
      <c r="A529" s="95">
        <v>40702.625</v>
      </c>
      <c r="B529" s="66">
        <v>272.0</v>
      </c>
      <c r="C529" s="64" t="s">
        <v>1211</v>
      </c>
      <c r="D529" s="64" t="s">
        <v>8</v>
      </c>
      <c r="E529" s="64" t="s">
        <v>343</v>
      </c>
      <c r="F529" s="66">
        <v>83.0</v>
      </c>
      <c r="G529" s="66">
        <v>7300.0</v>
      </c>
      <c r="H529" s="64" t="s">
        <v>23</v>
      </c>
      <c r="I529" s="64" t="s">
        <v>5962</v>
      </c>
      <c r="J529" s="64"/>
      <c r="K529" s="64"/>
      <c r="L529" s="64"/>
      <c r="M529" s="64"/>
      <c r="N529" s="64" t="s">
        <v>6054</v>
      </c>
      <c r="O529" s="64" t="s">
        <v>6156</v>
      </c>
      <c r="P529" s="64"/>
      <c r="Q529" s="64"/>
      <c r="R529" s="64"/>
      <c r="S529" s="64"/>
      <c r="T529" s="64"/>
      <c r="U529" s="64"/>
      <c r="V529" s="64"/>
      <c r="W529" s="64"/>
      <c r="X529" s="64"/>
      <c r="Y529" s="64"/>
      <c r="Z529" s="64"/>
    </row>
    <row r="530" ht="12.75" customHeight="1">
      <c r="A530" s="95">
        <v>40702.75</v>
      </c>
      <c r="B530" s="66">
        <v>276.0</v>
      </c>
      <c r="C530" s="64" t="s">
        <v>1211</v>
      </c>
      <c r="D530" s="64" t="s">
        <v>8</v>
      </c>
      <c r="E530" s="64" t="s">
        <v>146</v>
      </c>
      <c r="F530" s="66">
        <v>81.0</v>
      </c>
      <c r="G530" s="66">
        <v>6500.0</v>
      </c>
      <c r="H530" s="64" t="s">
        <v>23</v>
      </c>
      <c r="I530" s="64" t="s">
        <v>5962</v>
      </c>
      <c r="J530" s="64"/>
      <c r="K530" s="64"/>
      <c r="L530" s="64"/>
      <c r="M530" s="64"/>
      <c r="N530" s="64" t="s">
        <v>5963</v>
      </c>
      <c r="O530" s="64" t="s">
        <v>5972</v>
      </c>
      <c r="P530" s="64"/>
      <c r="Q530" s="64"/>
      <c r="R530" s="64"/>
      <c r="S530" s="64"/>
      <c r="T530" s="64"/>
      <c r="U530" s="64"/>
      <c r="V530" s="64"/>
      <c r="W530" s="64"/>
      <c r="X530" s="64"/>
      <c r="Y530" s="64"/>
      <c r="Z530" s="64"/>
    </row>
    <row r="531" ht="12.75" customHeight="1">
      <c r="A531" s="95">
        <v>40702.833333333336</v>
      </c>
      <c r="B531" s="66">
        <v>280.0</v>
      </c>
      <c r="C531" s="64" t="s">
        <v>1211</v>
      </c>
      <c r="D531" s="64" t="s">
        <v>8</v>
      </c>
      <c r="E531" s="64" t="s">
        <v>855</v>
      </c>
      <c r="F531" s="66">
        <v>80.0</v>
      </c>
      <c r="G531" s="66">
        <v>5700.0</v>
      </c>
      <c r="H531" s="64" t="s">
        <v>23</v>
      </c>
      <c r="I531" s="64" t="s">
        <v>5962</v>
      </c>
      <c r="J531" s="64"/>
      <c r="K531" s="64"/>
      <c r="L531" s="64"/>
      <c r="M531" s="64"/>
      <c r="N531" s="64" t="s">
        <v>5963</v>
      </c>
      <c r="O531" s="64" t="s">
        <v>6130</v>
      </c>
      <c r="P531" s="64"/>
      <c r="Q531" s="64"/>
      <c r="R531" s="64"/>
      <c r="S531" s="64"/>
      <c r="T531" s="64"/>
      <c r="U531" s="64"/>
      <c r="V531" s="64"/>
      <c r="W531" s="64"/>
      <c r="X531" s="64"/>
      <c r="Y531" s="64"/>
      <c r="Z531" s="64"/>
    </row>
    <row r="532" ht="12.75" customHeight="1">
      <c r="A532" s="95">
        <v>40704.291666666664</v>
      </c>
      <c r="B532" s="66">
        <v>284.0</v>
      </c>
      <c r="C532" s="64" t="s">
        <v>1211</v>
      </c>
      <c r="D532" s="64" t="s">
        <v>819</v>
      </c>
      <c r="E532" s="64" t="s">
        <v>857</v>
      </c>
      <c r="F532" s="66">
        <v>77.0</v>
      </c>
      <c r="G532" s="66">
        <v>5650.0</v>
      </c>
      <c r="H532" s="64" t="s">
        <v>23</v>
      </c>
      <c r="I532" s="64" t="s">
        <v>5962</v>
      </c>
      <c r="J532" s="64"/>
      <c r="K532" s="64"/>
      <c r="L532" s="64"/>
      <c r="M532" s="64"/>
      <c r="N532" s="64" t="s">
        <v>5963</v>
      </c>
      <c r="O532" s="64" t="s">
        <v>5967</v>
      </c>
      <c r="P532" s="64"/>
      <c r="Q532" s="64"/>
      <c r="R532" s="64"/>
      <c r="S532" s="64"/>
      <c r="T532" s="64"/>
      <c r="U532" s="64"/>
      <c r="V532" s="64"/>
      <c r="W532" s="64"/>
      <c r="X532" s="64"/>
      <c r="Y532" s="64"/>
      <c r="Z532" s="64"/>
    </row>
    <row r="533" ht="12.75" customHeight="1">
      <c r="A533" s="95">
        <v>40704.3125</v>
      </c>
      <c r="B533" s="66">
        <v>283.0</v>
      </c>
      <c r="C533" s="64" t="s">
        <v>1211</v>
      </c>
      <c r="D533" s="64" t="s">
        <v>819</v>
      </c>
      <c r="E533" s="64" t="s">
        <v>857</v>
      </c>
      <c r="F533" s="66">
        <v>80.0</v>
      </c>
      <c r="G533" s="66">
        <v>6300.0</v>
      </c>
      <c r="H533" s="64" t="s">
        <v>23</v>
      </c>
      <c r="I533" s="64" t="s">
        <v>6020</v>
      </c>
      <c r="J533" s="64"/>
      <c r="K533" s="64"/>
      <c r="L533" s="64"/>
      <c r="M533" s="64"/>
      <c r="N533" s="64" t="s">
        <v>6009</v>
      </c>
      <c r="O533" s="64" t="s">
        <v>6009</v>
      </c>
      <c r="P533" s="64"/>
      <c r="Q533" s="64"/>
      <c r="R533" s="64"/>
      <c r="S533" s="64"/>
      <c r="T533" s="64"/>
      <c r="U533" s="64"/>
      <c r="V533" s="64"/>
      <c r="W533" s="64"/>
      <c r="X533" s="64"/>
      <c r="Y533" s="64"/>
      <c r="Z533" s="64"/>
    </row>
    <row r="534" ht="12.75" customHeight="1">
      <c r="A534" s="95">
        <v>40704.3125</v>
      </c>
      <c r="B534" s="66">
        <v>294.0</v>
      </c>
      <c r="C534" s="64" t="s">
        <v>1211</v>
      </c>
      <c r="D534" s="64" t="s">
        <v>819</v>
      </c>
      <c r="E534" s="64" t="s">
        <v>857</v>
      </c>
      <c r="F534" s="66">
        <v>85.0</v>
      </c>
      <c r="G534" s="66">
        <v>7300.0</v>
      </c>
      <c r="H534" s="64" t="s">
        <v>23</v>
      </c>
      <c r="I534" s="64" t="s">
        <v>5962</v>
      </c>
      <c r="J534" s="64"/>
      <c r="K534" s="64"/>
      <c r="L534" s="64"/>
      <c r="M534" s="64"/>
      <c r="N534" s="64" t="s">
        <v>5963</v>
      </c>
      <c r="O534" s="64" t="s">
        <v>6157</v>
      </c>
      <c r="P534" s="64"/>
      <c r="Q534" s="64"/>
      <c r="R534" s="64"/>
      <c r="S534" s="64"/>
      <c r="T534" s="64"/>
      <c r="U534" s="64"/>
      <c r="V534" s="64"/>
      <c r="W534" s="64"/>
      <c r="X534" s="64"/>
      <c r="Y534" s="64"/>
      <c r="Z534" s="64"/>
    </row>
    <row r="535" ht="12.75" customHeight="1">
      <c r="A535" s="95">
        <v>40704.333333333336</v>
      </c>
      <c r="B535" s="66">
        <v>285.0</v>
      </c>
      <c r="C535" s="64" t="s">
        <v>1211</v>
      </c>
      <c r="D535" s="64" t="s">
        <v>819</v>
      </c>
      <c r="E535" s="64" t="s">
        <v>857</v>
      </c>
      <c r="F535" s="66">
        <v>76.0</v>
      </c>
      <c r="G535" s="66">
        <v>5650.0</v>
      </c>
      <c r="H535" s="64" t="s">
        <v>23</v>
      </c>
      <c r="I535" s="64" t="s">
        <v>5962</v>
      </c>
      <c r="J535" s="64"/>
      <c r="K535" s="64"/>
      <c r="L535" s="64"/>
      <c r="M535" s="64"/>
      <c r="N535" s="64" t="s">
        <v>5963</v>
      </c>
      <c r="O535" s="64" t="s">
        <v>6158</v>
      </c>
      <c r="P535" s="64"/>
      <c r="Q535" s="64"/>
      <c r="R535" s="64"/>
      <c r="S535" s="64"/>
      <c r="T535" s="64"/>
      <c r="U535" s="64"/>
      <c r="V535" s="64"/>
      <c r="W535" s="64"/>
      <c r="X535" s="64"/>
      <c r="Y535" s="64"/>
      <c r="Z535" s="64"/>
    </row>
    <row r="536" ht="12.75" customHeight="1">
      <c r="A536" s="95">
        <v>40704.333333333336</v>
      </c>
      <c r="B536" s="66">
        <v>288.0</v>
      </c>
      <c r="C536" s="64" t="s">
        <v>1211</v>
      </c>
      <c r="D536" s="64" t="s">
        <v>819</v>
      </c>
      <c r="E536" s="64" t="s">
        <v>857</v>
      </c>
      <c r="F536" s="66">
        <v>77.0</v>
      </c>
      <c r="G536" s="66">
        <v>5150.0</v>
      </c>
      <c r="H536" s="64" t="s">
        <v>23</v>
      </c>
      <c r="I536" s="64" t="s">
        <v>5962</v>
      </c>
      <c r="J536" s="64"/>
      <c r="K536" s="64"/>
      <c r="L536" s="64"/>
      <c r="M536" s="64"/>
      <c r="N536" s="64" t="s">
        <v>5963</v>
      </c>
      <c r="O536" s="64" t="s">
        <v>6071</v>
      </c>
      <c r="P536" s="64"/>
      <c r="Q536" s="64"/>
      <c r="R536" s="64"/>
      <c r="S536" s="64"/>
      <c r="T536" s="64"/>
      <c r="U536" s="64"/>
      <c r="V536" s="64"/>
      <c r="W536" s="64"/>
      <c r="X536" s="64"/>
      <c r="Y536" s="64"/>
      <c r="Z536" s="64"/>
    </row>
    <row r="537" ht="12.75" customHeight="1">
      <c r="A537" s="95">
        <v>40704.333333333336</v>
      </c>
      <c r="B537" s="66">
        <v>281.0</v>
      </c>
      <c r="C537" s="64" t="s">
        <v>1211</v>
      </c>
      <c r="D537" s="64" t="s">
        <v>819</v>
      </c>
      <c r="E537" s="64" t="s">
        <v>857</v>
      </c>
      <c r="F537" s="66">
        <v>81.0</v>
      </c>
      <c r="G537" s="66">
        <v>6400.0</v>
      </c>
      <c r="H537" s="64" t="s">
        <v>23</v>
      </c>
      <c r="I537" s="64" t="s">
        <v>5962</v>
      </c>
      <c r="J537" s="64"/>
      <c r="K537" s="64"/>
      <c r="L537" s="64"/>
      <c r="M537" s="64"/>
      <c r="N537" s="64" t="s">
        <v>5963</v>
      </c>
      <c r="O537" s="64" t="s">
        <v>5967</v>
      </c>
      <c r="P537" s="64"/>
      <c r="Q537" s="64"/>
      <c r="R537" s="64"/>
      <c r="S537" s="64"/>
      <c r="T537" s="64"/>
      <c r="U537" s="64"/>
      <c r="V537" s="64"/>
      <c r="W537" s="64"/>
      <c r="X537" s="64"/>
      <c r="Y537" s="64"/>
      <c r="Z537" s="64"/>
    </row>
    <row r="538" ht="12.75" customHeight="1">
      <c r="A538" s="95">
        <v>40704.354166666664</v>
      </c>
      <c r="B538" s="66">
        <v>291.0</v>
      </c>
      <c r="C538" s="64" t="s">
        <v>1211</v>
      </c>
      <c r="D538" s="64" t="s">
        <v>819</v>
      </c>
      <c r="E538" s="64" t="s">
        <v>857</v>
      </c>
      <c r="F538" s="66">
        <v>79.0</v>
      </c>
      <c r="G538" s="66">
        <v>5900.0</v>
      </c>
      <c r="H538" s="64" t="s">
        <v>23</v>
      </c>
      <c r="I538" s="64" t="s">
        <v>5962</v>
      </c>
      <c r="J538" s="64"/>
      <c r="K538" s="64"/>
      <c r="L538" s="64"/>
      <c r="M538" s="64"/>
      <c r="N538" s="64" t="s">
        <v>5963</v>
      </c>
      <c r="O538" s="64" t="s">
        <v>6096</v>
      </c>
      <c r="P538" s="64"/>
      <c r="Q538" s="64"/>
      <c r="R538" s="64"/>
      <c r="S538" s="64"/>
      <c r="T538" s="64"/>
      <c r="U538" s="64"/>
      <c r="V538" s="64"/>
      <c r="W538" s="64"/>
      <c r="X538" s="64"/>
      <c r="Y538" s="64"/>
      <c r="Z538" s="64"/>
    </row>
    <row r="539" ht="12.75" customHeight="1">
      <c r="A539" s="95">
        <v>40704.354166666664</v>
      </c>
      <c r="B539" s="66">
        <v>289.0</v>
      </c>
      <c r="C539" s="64" t="s">
        <v>1211</v>
      </c>
      <c r="D539" s="64" t="s">
        <v>819</v>
      </c>
      <c r="E539" s="64" t="s">
        <v>857</v>
      </c>
      <c r="F539" s="66">
        <v>81.0</v>
      </c>
      <c r="G539" s="66">
        <v>6350.0</v>
      </c>
      <c r="H539" s="64" t="s">
        <v>23</v>
      </c>
      <c r="I539" s="64" t="s">
        <v>5962</v>
      </c>
      <c r="J539" s="64"/>
      <c r="K539" s="64"/>
      <c r="L539" s="64"/>
      <c r="M539" s="64"/>
      <c r="N539" s="64" t="s">
        <v>5963</v>
      </c>
      <c r="O539" s="64" t="s">
        <v>5967</v>
      </c>
      <c r="P539" s="64"/>
      <c r="Q539" s="64"/>
      <c r="R539" s="64"/>
      <c r="S539" s="64"/>
      <c r="T539" s="64"/>
      <c r="U539" s="64"/>
      <c r="V539" s="64"/>
      <c r="W539" s="64"/>
      <c r="X539" s="64"/>
      <c r="Y539" s="64"/>
      <c r="Z539" s="64"/>
    </row>
    <row r="540" ht="12.75" customHeight="1">
      <c r="A540" s="95">
        <v>40704.375</v>
      </c>
      <c r="B540" s="66">
        <v>282.0</v>
      </c>
      <c r="C540" s="64" t="s">
        <v>1211</v>
      </c>
      <c r="D540" s="64" t="s">
        <v>819</v>
      </c>
      <c r="E540" s="64" t="s">
        <v>857</v>
      </c>
      <c r="F540" s="66">
        <v>79.0</v>
      </c>
      <c r="G540" s="66">
        <v>5900.0</v>
      </c>
      <c r="H540" s="64" t="s">
        <v>23</v>
      </c>
      <c r="I540" s="64" t="s">
        <v>5962</v>
      </c>
      <c r="J540" s="64"/>
      <c r="K540" s="64"/>
      <c r="L540" s="64"/>
      <c r="M540" s="64"/>
      <c r="N540" s="64" t="s">
        <v>5963</v>
      </c>
      <c r="O540" s="64" t="s">
        <v>6145</v>
      </c>
      <c r="P540" s="64"/>
      <c r="Q540" s="64"/>
      <c r="R540" s="64"/>
      <c r="S540" s="64"/>
      <c r="T540" s="64"/>
      <c r="U540" s="64"/>
      <c r="V540" s="64"/>
      <c r="W540" s="64"/>
      <c r="X540" s="64"/>
      <c r="Y540" s="64"/>
      <c r="Z540" s="64"/>
    </row>
    <row r="541" ht="12.75" customHeight="1">
      <c r="A541" s="95">
        <v>40704.40625</v>
      </c>
      <c r="B541" s="66">
        <v>286.0</v>
      </c>
      <c r="C541" s="64" t="s">
        <v>1211</v>
      </c>
      <c r="D541" s="64" t="s">
        <v>819</v>
      </c>
      <c r="E541" s="64" t="s">
        <v>857</v>
      </c>
      <c r="F541" s="66">
        <v>75.0</v>
      </c>
      <c r="G541" s="66">
        <v>4500.0</v>
      </c>
      <c r="H541" s="64" t="s">
        <v>23</v>
      </c>
      <c r="I541" s="64" t="s">
        <v>5962</v>
      </c>
      <c r="J541" s="64"/>
      <c r="K541" s="64"/>
      <c r="L541" s="64"/>
      <c r="M541" s="64"/>
      <c r="N541" s="64" t="s">
        <v>5963</v>
      </c>
      <c r="O541" s="64" t="s">
        <v>6159</v>
      </c>
      <c r="P541" s="64"/>
      <c r="Q541" s="64"/>
      <c r="R541" s="64"/>
      <c r="S541" s="64"/>
      <c r="T541" s="64"/>
      <c r="U541" s="64"/>
      <c r="V541" s="64"/>
      <c r="W541" s="64"/>
      <c r="X541" s="64"/>
      <c r="Y541" s="64"/>
      <c r="Z541" s="64"/>
    </row>
    <row r="542" ht="12.75" customHeight="1">
      <c r="A542" s="95">
        <v>40704.416666666664</v>
      </c>
      <c r="B542" s="66">
        <v>287.0</v>
      </c>
      <c r="C542" s="64" t="s">
        <v>1211</v>
      </c>
      <c r="D542" s="64" t="s">
        <v>819</v>
      </c>
      <c r="E542" s="64" t="s">
        <v>857</v>
      </c>
      <c r="F542" s="66">
        <v>75.0</v>
      </c>
      <c r="G542" s="66">
        <v>4100.0</v>
      </c>
      <c r="H542" s="64" t="s">
        <v>23</v>
      </c>
      <c r="I542" s="64" t="s">
        <v>5962</v>
      </c>
      <c r="J542" s="64"/>
      <c r="K542" s="64"/>
      <c r="L542" s="64"/>
      <c r="M542" s="64"/>
      <c r="N542" s="64" t="s">
        <v>5963</v>
      </c>
      <c r="O542" s="64" t="s">
        <v>5967</v>
      </c>
      <c r="P542" s="64"/>
      <c r="Q542" s="64"/>
      <c r="R542" s="64"/>
      <c r="S542" s="64"/>
      <c r="T542" s="64"/>
      <c r="U542" s="64"/>
      <c r="V542" s="64"/>
      <c r="W542" s="64"/>
      <c r="X542" s="64"/>
      <c r="Y542" s="64"/>
      <c r="Z542" s="64"/>
    </row>
    <row r="543" ht="12.75" customHeight="1">
      <c r="A543" s="95">
        <v>40704.416666666664</v>
      </c>
      <c r="B543" s="66">
        <v>290.0</v>
      </c>
      <c r="C543" s="64" t="s">
        <v>1211</v>
      </c>
      <c r="D543" s="64" t="s">
        <v>819</v>
      </c>
      <c r="E543" s="64" t="s">
        <v>857</v>
      </c>
      <c r="F543" s="66">
        <v>80.0</v>
      </c>
      <c r="G543" s="66">
        <v>6900.0</v>
      </c>
      <c r="H543" s="64" t="s">
        <v>23</v>
      </c>
      <c r="I543" s="64" t="s">
        <v>5962</v>
      </c>
      <c r="J543" s="64"/>
      <c r="K543" s="64"/>
      <c r="L543" s="64"/>
      <c r="M543" s="64"/>
      <c r="N543" s="64" t="s">
        <v>5963</v>
      </c>
      <c r="O543" s="64" t="s">
        <v>5967</v>
      </c>
      <c r="P543" s="64"/>
      <c r="Q543" s="64"/>
      <c r="R543" s="64"/>
      <c r="S543" s="64"/>
      <c r="T543" s="64"/>
      <c r="U543" s="64"/>
      <c r="V543" s="64"/>
      <c r="W543" s="64"/>
      <c r="X543" s="64"/>
      <c r="Y543" s="64"/>
      <c r="Z543" s="64"/>
    </row>
    <row r="544" ht="12.75" customHeight="1">
      <c r="A544" s="95">
        <v>40704.458333333336</v>
      </c>
      <c r="B544" s="66">
        <v>293.0</v>
      </c>
      <c r="C544" s="64" t="s">
        <v>1211</v>
      </c>
      <c r="D544" s="64" t="s">
        <v>819</v>
      </c>
      <c r="E544" s="64" t="s">
        <v>857</v>
      </c>
      <c r="F544" s="66">
        <v>85.0</v>
      </c>
      <c r="G544" s="66">
        <v>7050.0</v>
      </c>
      <c r="H544" s="64" t="s">
        <v>23</v>
      </c>
      <c r="I544" s="64" t="s">
        <v>5962</v>
      </c>
      <c r="J544" s="64"/>
      <c r="K544" s="64"/>
      <c r="L544" s="64"/>
      <c r="M544" s="64"/>
      <c r="N544" s="64" t="s">
        <v>5963</v>
      </c>
      <c r="O544" s="64" t="s">
        <v>5967</v>
      </c>
      <c r="P544" s="64"/>
      <c r="Q544" s="64"/>
      <c r="R544" s="64"/>
      <c r="S544" s="64"/>
      <c r="T544" s="64"/>
      <c r="U544" s="64"/>
      <c r="V544" s="64"/>
      <c r="W544" s="64"/>
      <c r="X544" s="64"/>
      <c r="Y544" s="64"/>
      <c r="Z544" s="64"/>
    </row>
    <row r="545" ht="12.75" customHeight="1">
      <c r="A545" s="95">
        <v>40704.541666666664</v>
      </c>
      <c r="B545" s="66">
        <v>296.0</v>
      </c>
      <c r="C545" s="64" t="s">
        <v>1211</v>
      </c>
      <c r="D545" s="64" t="s">
        <v>8</v>
      </c>
      <c r="E545" s="64" t="s">
        <v>856</v>
      </c>
      <c r="F545" s="66">
        <v>78.0</v>
      </c>
      <c r="G545" s="66">
        <v>5600.0</v>
      </c>
      <c r="H545" s="64" t="s">
        <v>23</v>
      </c>
      <c r="I545" s="64" t="s">
        <v>6020</v>
      </c>
      <c r="J545" s="64"/>
      <c r="K545" s="64"/>
      <c r="L545" s="64"/>
      <c r="M545" s="64"/>
      <c r="N545" s="64" t="s">
        <v>6160</v>
      </c>
      <c r="O545" s="64" t="s">
        <v>6161</v>
      </c>
      <c r="P545" s="64"/>
      <c r="Q545" s="64"/>
      <c r="R545" s="64"/>
      <c r="S545" s="64"/>
      <c r="T545" s="64"/>
      <c r="U545" s="64"/>
      <c r="V545" s="64"/>
      <c r="W545" s="64"/>
      <c r="X545" s="64"/>
      <c r="Y545" s="64"/>
      <c r="Z545" s="64"/>
    </row>
    <row r="546" ht="12.75" customHeight="1">
      <c r="A546" s="95">
        <v>40704.541666666664</v>
      </c>
      <c r="B546" s="66">
        <v>295.0</v>
      </c>
      <c r="C546" s="64" t="s">
        <v>1211</v>
      </c>
      <c r="D546" s="64" t="s">
        <v>819</v>
      </c>
      <c r="E546" s="64" t="s">
        <v>857</v>
      </c>
      <c r="F546" s="66">
        <v>81.0</v>
      </c>
      <c r="G546" s="66">
        <v>6200.0</v>
      </c>
      <c r="H546" s="64" t="s">
        <v>23</v>
      </c>
      <c r="I546" s="64" t="s">
        <v>6020</v>
      </c>
      <c r="J546" s="64"/>
      <c r="K546" s="64"/>
      <c r="L546" s="64"/>
      <c r="M546" s="64"/>
      <c r="N546" s="64" t="s">
        <v>5963</v>
      </c>
      <c r="O546" s="64" t="s">
        <v>5972</v>
      </c>
      <c r="P546" s="64"/>
      <c r="Q546" s="64"/>
      <c r="R546" s="64"/>
      <c r="S546" s="64"/>
      <c r="T546" s="64"/>
      <c r="U546" s="64"/>
      <c r="V546" s="64"/>
      <c r="W546" s="64"/>
      <c r="X546" s="64"/>
      <c r="Y546" s="64"/>
      <c r="Z546" s="64"/>
    </row>
    <row r="547" ht="12.75" customHeight="1">
      <c r="A547" s="95">
        <v>40704.5625</v>
      </c>
      <c r="B547" s="66">
        <v>292.0</v>
      </c>
      <c r="C547" s="64" t="s">
        <v>1211</v>
      </c>
      <c r="D547" s="64" t="s">
        <v>819</v>
      </c>
      <c r="E547" s="64" t="s">
        <v>857</v>
      </c>
      <c r="F547" s="66">
        <v>73.0</v>
      </c>
      <c r="G547" s="66">
        <v>4100.0</v>
      </c>
      <c r="H547" s="64" t="s">
        <v>23</v>
      </c>
      <c r="I547" s="64" t="s">
        <v>5962</v>
      </c>
      <c r="J547" s="64"/>
      <c r="K547" s="64"/>
      <c r="L547" s="64"/>
      <c r="M547" s="64"/>
      <c r="N547" s="64" t="s">
        <v>5963</v>
      </c>
      <c r="O547" s="64" t="s">
        <v>6162</v>
      </c>
      <c r="P547" s="64"/>
      <c r="Q547" s="64"/>
      <c r="R547" s="64"/>
      <c r="S547" s="64"/>
      <c r="T547" s="64"/>
      <c r="U547" s="64"/>
      <c r="V547" s="64"/>
      <c r="W547" s="64"/>
      <c r="X547" s="64"/>
      <c r="Y547" s="64"/>
      <c r="Z547" s="64"/>
    </row>
    <row r="548" ht="12.75" customHeight="1">
      <c r="A548" s="95">
        <v>40704.770833333336</v>
      </c>
      <c r="B548" s="66">
        <v>300.0</v>
      </c>
      <c r="C548" s="64" t="s">
        <v>1211</v>
      </c>
      <c r="D548" s="64" t="s">
        <v>8</v>
      </c>
      <c r="E548" s="64" t="s">
        <v>104</v>
      </c>
      <c r="F548" s="66">
        <v>67.0</v>
      </c>
      <c r="G548" s="66">
        <v>3100.0</v>
      </c>
      <c r="H548" s="64" t="s">
        <v>23</v>
      </c>
      <c r="I548" s="64" t="s">
        <v>5971</v>
      </c>
      <c r="J548" s="64"/>
      <c r="K548" s="64"/>
      <c r="L548" s="64"/>
      <c r="M548" s="64"/>
      <c r="N548" s="64" t="s">
        <v>5963</v>
      </c>
      <c r="O548" s="64" t="s">
        <v>5972</v>
      </c>
      <c r="P548" s="64"/>
      <c r="Q548" s="64"/>
      <c r="R548" s="64"/>
      <c r="S548" s="64"/>
      <c r="T548" s="64"/>
      <c r="U548" s="64"/>
      <c r="V548" s="64"/>
      <c r="W548" s="64"/>
      <c r="X548" s="64"/>
      <c r="Y548" s="64"/>
      <c r="Z548" s="64"/>
    </row>
    <row r="549" ht="12.75" customHeight="1">
      <c r="A549" s="95">
        <v>40704.791666666664</v>
      </c>
      <c r="B549" s="66">
        <v>298.0</v>
      </c>
      <c r="C549" s="64" t="s">
        <v>1211</v>
      </c>
      <c r="D549" s="64" t="s">
        <v>819</v>
      </c>
      <c r="E549" s="64" t="s">
        <v>857</v>
      </c>
      <c r="F549" s="66">
        <v>71.0</v>
      </c>
      <c r="G549" s="66">
        <v>3600.0</v>
      </c>
      <c r="H549" s="64" t="s">
        <v>23</v>
      </c>
      <c r="I549" s="64" t="s">
        <v>5962</v>
      </c>
      <c r="J549" s="64"/>
      <c r="K549" s="64"/>
      <c r="L549" s="64"/>
      <c r="M549" s="64"/>
      <c r="N549" s="64" t="s">
        <v>5963</v>
      </c>
      <c r="O549" s="64" t="s">
        <v>5972</v>
      </c>
      <c r="P549" s="64"/>
      <c r="Q549" s="64"/>
      <c r="R549" s="64"/>
      <c r="S549" s="64"/>
      <c r="T549" s="64"/>
      <c r="U549" s="64"/>
      <c r="V549" s="64"/>
      <c r="W549" s="64"/>
      <c r="X549" s="64"/>
      <c r="Y549" s="64"/>
      <c r="Z549" s="64"/>
    </row>
    <row r="550" ht="12.75" customHeight="1">
      <c r="A550" s="95">
        <v>40704.854166666664</v>
      </c>
      <c r="B550" s="66">
        <v>297.0</v>
      </c>
      <c r="C550" s="64" t="s">
        <v>1211</v>
      </c>
      <c r="D550" s="64" t="s">
        <v>819</v>
      </c>
      <c r="E550" s="64" t="s">
        <v>857</v>
      </c>
      <c r="F550" s="66">
        <v>78.0</v>
      </c>
      <c r="G550" s="66">
        <v>5400.0</v>
      </c>
      <c r="H550" s="64" t="s">
        <v>23</v>
      </c>
      <c r="I550" s="64" t="s">
        <v>6020</v>
      </c>
      <c r="J550" s="64"/>
      <c r="K550" s="64"/>
      <c r="L550" s="64"/>
      <c r="M550" s="64"/>
      <c r="N550" s="64" t="s">
        <v>5963</v>
      </c>
      <c r="O550" s="64" t="s">
        <v>6068</v>
      </c>
      <c r="P550" s="64"/>
      <c r="Q550" s="64"/>
      <c r="R550" s="64"/>
      <c r="S550" s="64"/>
      <c r="T550" s="64"/>
      <c r="U550" s="64"/>
      <c r="V550" s="64"/>
      <c r="W550" s="64"/>
      <c r="X550" s="64"/>
      <c r="Y550" s="64"/>
      <c r="Z550" s="64"/>
    </row>
    <row r="551" ht="12.75" customHeight="1">
      <c r="A551" s="95">
        <v>40704.895833333336</v>
      </c>
      <c r="B551" s="66">
        <v>299.0</v>
      </c>
      <c r="C551" s="64" t="s">
        <v>1211</v>
      </c>
      <c r="D551" s="64" t="s">
        <v>8</v>
      </c>
      <c r="E551" s="64" t="s">
        <v>850</v>
      </c>
      <c r="F551" s="66">
        <v>84.0</v>
      </c>
      <c r="G551" s="66">
        <v>6800.0</v>
      </c>
      <c r="H551" s="64" t="s">
        <v>23</v>
      </c>
      <c r="I551" s="64" t="s">
        <v>6020</v>
      </c>
      <c r="J551" s="64"/>
      <c r="K551" s="64"/>
      <c r="L551" s="64"/>
      <c r="M551" s="64"/>
      <c r="N551" s="64" t="s">
        <v>5973</v>
      </c>
      <c r="O551" s="64" t="s">
        <v>5973</v>
      </c>
      <c r="P551" s="64"/>
      <c r="Q551" s="64"/>
      <c r="R551" s="64"/>
      <c r="S551" s="64"/>
      <c r="T551" s="64"/>
      <c r="U551" s="64"/>
      <c r="V551" s="64"/>
      <c r="W551" s="64"/>
      <c r="X551" s="64"/>
      <c r="Y551" s="64"/>
      <c r="Z551" s="64"/>
    </row>
    <row r="552" ht="12.75" customHeight="1">
      <c r="A552" s="95">
        <v>40705.270833333336</v>
      </c>
      <c r="B552" s="66">
        <v>308.0</v>
      </c>
      <c r="C552" s="64" t="s">
        <v>1211</v>
      </c>
      <c r="D552" s="64" t="s">
        <v>819</v>
      </c>
      <c r="E552" s="64" t="s">
        <v>819</v>
      </c>
      <c r="F552" s="66">
        <v>79.0</v>
      </c>
      <c r="G552" s="66">
        <v>6250.0</v>
      </c>
      <c r="H552" s="64" t="s">
        <v>23</v>
      </c>
      <c r="I552" s="64" t="s">
        <v>6020</v>
      </c>
      <c r="J552" s="64"/>
      <c r="K552" s="64"/>
      <c r="L552" s="64"/>
      <c r="M552" s="64"/>
      <c r="N552" s="64" t="s">
        <v>5963</v>
      </c>
      <c r="O552" s="64" t="s">
        <v>5993</v>
      </c>
      <c r="P552" s="64"/>
      <c r="Q552" s="64"/>
      <c r="R552" s="64"/>
      <c r="S552" s="64"/>
      <c r="T552" s="64"/>
      <c r="U552" s="64"/>
      <c r="V552" s="64"/>
      <c r="W552" s="64"/>
      <c r="X552" s="64"/>
      <c r="Y552" s="64"/>
      <c r="Z552" s="64"/>
    </row>
    <row r="553" ht="12.75" customHeight="1">
      <c r="A553" s="95">
        <v>40705.302083333336</v>
      </c>
      <c r="B553" s="66">
        <v>316.0</v>
      </c>
      <c r="C553" s="64" t="s">
        <v>1211</v>
      </c>
      <c r="D553" s="64" t="s">
        <v>819</v>
      </c>
      <c r="E553" s="64" t="s">
        <v>819</v>
      </c>
      <c r="F553" s="66">
        <v>77.0</v>
      </c>
      <c r="G553" s="66">
        <v>5100.0</v>
      </c>
      <c r="H553" s="64" t="s">
        <v>23</v>
      </c>
      <c r="I553" s="64" t="s">
        <v>5962</v>
      </c>
      <c r="J553" s="64"/>
      <c r="K553" s="64"/>
      <c r="L553" s="64"/>
      <c r="M553" s="64"/>
      <c r="N553" s="64" t="s">
        <v>5963</v>
      </c>
      <c r="O553" s="64" t="s">
        <v>6046</v>
      </c>
      <c r="P553" s="64"/>
      <c r="Q553" s="64"/>
      <c r="R553" s="64"/>
      <c r="S553" s="64"/>
      <c r="T553" s="64"/>
      <c r="U553" s="64"/>
      <c r="V553" s="64"/>
      <c r="W553" s="64"/>
      <c r="X553" s="64"/>
      <c r="Y553" s="64"/>
      <c r="Z553" s="64"/>
    </row>
    <row r="554" ht="12.75" customHeight="1">
      <c r="A554" s="95">
        <v>40705.3125</v>
      </c>
      <c r="B554" s="66">
        <v>304.0</v>
      </c>
      <c r="C554" s="64" t="s">
        <v>1211</v>
      </c>
      <c r="D554" s="64" t="s">
        <v>819</v>
      </c>
      <c r="E554" s="64" t="s">
        <v>819</v>
      </c>
      <c r="F554" s="66">
        <v>75.0</v>
      </c>
      <c r="G554" s="66">
        <v>4850.0</v>
      </c>
      <c r="H554" s="64" t="s">
        <v>23</v>
      </c>
      <c r="I554" s="64" t="s">
        <v>5962</v>
      </c>
      <c r="J554" s="64"/>
      <c r="K554" s="64"/>
      <c r="L554" s="64"/>
      <c r="M554" s="64"/>
      <c r="N554" s="64" t="s">
        <v>6009</v>
      </c>
      <c r="O554" s="64" t="s">
        <v>6163</v>
      </c>
      <c r="P554" s="64"/>
      <c r="Q554" s="64"/>
      <c r="R554" s="64"/>
      <c r="S554" s="64"/>
      <c r="T554" s="64"/>
      <c r="U554" s="64"/>
      <c r="V554" s="64"/>
      <c r="W554" s="64"/>
      <c r="X554" s="64"/>
      <c r="Y554" s="64"/>
      <c r="Z554" s="64"/>
    </row>
    <row r="555" ht="12.75" customHeight="1">
      <c r="A555" s="95">
        <v>40705.3125</v>
      </c>
      <c r="B555" s="66">
        <v>305.0</v>
      </c>
      <c r="C555" s="64" t="s">
        <v>1211</v>
      </c>
      <c r="D555" s="64" t="s">
        <v>819</v>
      </c>
      <c r="E555" s="64" t="s">
        <v>819</v>
      </c>
      <c r="F555" s="66">
        <v>76.0</v>
      </c>
      <c r="G555" s="66">
        <v>5150.0</v>
      </c>
      <c r="H555" s="64" t="s">
        <v>23</v>
      </c>
      <c r="I555" s="64" t="s">
        <v>5962</v>
      </c>
      <c r="J555" s="64"/>
      <c r="K555" s="64"/>
      <c r="L555" s="64"/>
      <c r="M555" s="64"/>
      <c r="N555" s="64" t="s">
        <v>5963</v>
      </c>
      <c r="O555" s="64" t="s">
        <v>6092</v>
      </c>
      <c r="P555" s="64"/>
      <c r="Q555" s="64"/>
      <c r="R555" s="64"/>
      <c r="S555" s="64"/>
      <c r="T555" s="64"/>
      <c r="U555" s="64"/>
      <c r="V555" s="64"/>
      <c r="W555" s="64"/>
      <c r="X555" s="64"/>
      <c r="Y555" s="64"/>
      <c r="Z555" s="64"/>
    </row>
    <row r="556" ht="12.75" customHeight="1">
      <c r="A556" s="95">
        <v>40705.333333333336</v>
      </c>
      <c r="B556" s="66">
        <v>309.0</v>
      </c>
      <c r="C556" s="64" t="s">
        <v>1211</v>
      </c>
      <c r="D556" s="64" t="s">
        <v>819</v>
      </c>
      <c r="E556" s="64" t="s">
        <v>819</v>
      </c>
      <c r="F556" s="66">
        <v>68.0</v>
      </c>
      <c r="G556" s="66">
        <v>2850.0</v>
      </c>
      <c r="H556" s="64" t="s">
        <v>23</v>
      </c>
      <c r="I556" s="64" t="s">
        <v>5962</v>
      </c>
      <c r="J556" s="64"/>
      <c r="K556" s="64"/>
      <c r="L556" s="64"/>
      <c r="M556" s="64"/>
      <c r="N556" s="64" t="s">
        <v>5963</v>
      </c>
      <c r="O556" s="64" t="s">
        <v>6107</v>
      </c>
      <c r="P556" s="64"/>
      <c r="Q556" s="64"/>
      <c r="R556" s="64"/>
      <c r="S556" s="64"/>
      <c r="T556" s="64"/>
      <c r="U556" s="64"/>
      <c r="V556" s="64"/>
      <c r="W556" s="64"/>
      <c r="X556" s="64"/>
      <c r="Y556" s="64"/>
      <c r="Z556" s="64"/>
    </row>
    <row r="557" ht="12.75" customHeight="1">
      <c r="A557" s="95">
        <v>40705.333333333336</v>
      </c>
      <c r="B557" s="66">
        <v>306.0</v>
      </c>
      <c r="C557" s="64" t="s">
        <v>1211</v>
      </c>
      <c r="D557" s="64" t="s">
        <v>819</v>
      </c>
      <c r="E557" s="64" t="s">
        <v>819</v>
      </c>
      <c r="F557" s="66">
        <v>74.0</v>
      </c>
      <c r="G557" s="66">
        <v>4500.0</v>
      </c>
      <c r="H557" s="64" t="s">
        <v>23</v>
      </c>
      <c r="I557" s="64" t="s">
        <v>5962</v>
      </c>
      <c r="J557" s="64"/>
      <c r="K557" s="64"/>
      <c r="L557" s="64"/>
      <c r="M557" s="64"/>
      <c r="N557" s="64" t="s">
        <v>5963</v>
      </c>
      <c r="O557" s="64" t="s">
        <v>6096</v>
      </c>
      <c r="P557" s="64"/>
      <c r="Q557" s="64"/>
      <c r="R557" s="64"/>
      <c r="S557" s="64"/>
      <c r="T557" s="64"/>
      <c r="U557" s="64"/>
      <c r="V557" s="64"/>
      <c r="W557" s="64"/>
      <c r="X557" s="64"/>
      <c r="Y557" s="64"/>
      <c r="Z557" s="64"/>
    </row>
    <row r="558" ht="12.75" customHeight="1">
      <c r="A558" s="95">
        <v>40705.333333333336</v>
      </c>
      <c r="B558" s="66">
        <v>317.0</v>
      </c>
      <c r="C558" s="64" t="s">
        <v>1211</v>
      </c>
      <c r="D558" s="64" t="s">
        <v>819</v>
      </c>
      <c r="E558" s="64" t="s">
        <v>819</v>
      </c>
      <c r="F558" s="66">
        <v>75.0</v>
      </c>
      <c r="G558" s="66">
        <v>4700.0</v>
      </c>
      <c r="H558" s="64" t="s">
        <v>23</v>
      </c>
      <c r="I558" s="64" t="s">
        <v>5962</v>
      </c>
      <c r="J558" s="64"/>
      <c r="K558" s="64"/>
      <c r="L558" s="64"/>
      <c r="M558" s="64"/>
      <c r="N558" s="64" t="s">
        <v>5963</v>
      </c>
      <c r="O558" s="64" t="s">
        <v>6107</v>
      </c>
      <c r="P558" s="64"/>
      <c r="Q558" s="64"/>
      <c r="R558" s="64"/>
      <c r="S558" s="64"/>
      <c r="T558" s="64"/>
      <c r="U558" s="64"/>
      <c r="V558" s="64"/>
      <c r="W558" s="64"/>
      <c r="X558" s="64"/>
      <c r="Y558" s="64"/>
      <c r="Z558" s="64"/>
    </row>
    <row r="559" ht="12.75" customHeight="1">
      <c r="A559" s="95">
        <v>40705.354166666664</v>
      </c>
      <c r="B559" s="66">
        <v>310.0</v>
      </c>
      <c r="C559" s="64" t="s">
        <v>1211</v>
      </c>
      <c r="D559" s="64" t="s">
        <v>819</v>
      </c>
      <c r="E559" s="64" t="s">
        <v>819</v>
      </c>
      <c r="F559" s="66">
        <v>76.0</v>
      </c>
      <c r="G559" s="66">
        <v>5000.0</v>
      </c>
      <c r="H559" s="64" t="s">
        <v>23</v>
      </c>
      <c r="I559" s="64" t="s">
        <v>5962</v>
      </c>
      <c r="J559" s="64"/>
      <c r="K559" s="64"/>
      <c r="L559" s="64"/>
      <c r="M559" s="64"/>
      <c r="N559" s="64" t="s">
        <v>5963</v>
      </c>
      <c r="O559" s="64" t="s">
        <v>5967</v>
      </c>
      <c r="P559" s="64"/>
      <c r="Q559" s="64"/>
      <c r="R559" s="64"/>
      <c r="S559" s="64"/>
      <c r="T559" s="64"/>
      <c r="U559" s="64"/>
      <c r="V559" s="64"/>
      <c r="W559" s="64"/>
      <c r="X559" s="64"/>
      <c r="Y559" s="64"/>
      <c r="Z559" s="64"/>
    </row>
    <row r="560" ht="12.75" customHeight="1">
      <c r="A560" s="95">
        <v>40705.375</v>
      </c>
      <c r="B560" s="66">
        <v>313.0</v>
      </c>
      <c r="C560" s="64" t="s">
        <v>1211</v>
      </c>
      <c r="D560" s="64" t="s">
        <v>819</v>
      </c>
      <c r="E560" s="64" t="s">
        <v>819</v>
      </c>
      <c r="F560" s="66">
        <v>70.0</v>
      </c>
      <c r="G560" s="66">
        <v>3050.0</v>
      </c>
      <c r="H560" s="64" t="s">
        <v>23</v>
      </c>
      <c r="I560" s="64" t="s">
        <v>5962</v>
      </c>
      <c r="J560" s="64"/>
      <c r="K560" s="64"/>
      <c r="L560" s="64"/>
      <c r="M560" s="64"/>
      <c r="N560" s="64" t="s">
        <v>5963</v>
      </c>
      <c r="O560" s="64" t="s">
        <v>5967</v>
      </c>
      <c r="P560" s="64"/>
      <c r="Q560" s="64"/>
      <c r="R560" s="64"/>
      <c r="S560" s="64"/>
      <c r="T560" s="64"/>
      <c r="U560" s="64"/>
      <c r="V560" s="64"/>
      <c r="W560" s="64"/>
      <c r="X560" s="64"/>
      <c r="Y560" s="64"/>
      <c r="Z560" s="64"/>
    </row>
    <row r="561" ht="12.75" customHeight="1">
      <c r="A561" s="95">
        <v>40705.375</v>
      </c>
      <c r="B561" s="66">
        <v>301.0</v>
      </c>
      <c r="C561" s="64" t="s">
        <v>1211</v>
      </c>
      <c r="D561" s="64" t="s">
        <v>819</v>
      </c>
      <c r="E561" s="64" t="s">
        <v>6123</v>
      </c>
      <c r="F561" s="66">
        <v>72.0</v>
      </c>
      <c r="G561" s="66">
        <v>3550.0</v>
      </c>
      <c r="H561" s="64" t="s">
        <v>23</v>
      </c>
      <c r="I561" s="64" t="s">
        <v>5962</v>
      </c>
      <c r="J561" s="64"/>
      <c r="K561" s="64"/>
      <c r="L561" s="64"/>
      <c r="M561" s="64"/>
      <c r="N561" s="64" t="s">
        <v>5963</v>
      </c>
      <c r="O561" s="64" t="s">
        <v>5967</v>
      </c>
      <c r="P561" s="64"/>
      <c r="Q561" s="64"/>
      <c r="R561" s="64"/>
      <c r="S561" s="64"/>
      <c r="T561" s="64"/>
      <c r="U561" s="64"/>
      <c r="V561" s="64"/>
      <c r="W561" s="64"/>
      <c r="X561" s="64"/>
      <c r="Y561" s="64"/>
      <c r="Z561" s="64"/>
    </row>
    <row r="562" ht="12.75" customHeight="1">
      <c r="A562" s="95">
        <v>40705.375</v>
      </c>
      <c r="B562" s="66">
        <v>319.0</v>
      </c>
      <c r="C562" s="64" t="s">
        <v>1211</v>
      </c>
      <c r="D562" s="64" t="s">
        <v>8</v>
      </c>
      <c r="E562" s="64" t="s">
        <v>104</v>
      </c>
      <c r="F562" s="66">
        <v>73.0</v>
      </c>
      <c r="G562" s="66">
        <v>3900.0</v>
      </c>
      <c r="H562" s="64" t="s">
        <v>23</v>
      </c>
      <c r="I562" s="64" t="s">
        <v>6020</v>
      </c>
      <c r="J562" s="64"/>
      <c r="K562" s="64"/>
      <c r="L562" s="64"/>
      <c r="M562" s="64"/>
      <c r="N562" s="64" t="s">
        <v>5963</v>
      </c>
      <c r="O562" s="64" t="s">
        <v>5972</v>
      </c>
      <c r="P562" s="64"/>
      <c r="Q562" s="64"/>
      <c r="R562" s="64"/>
      <c r="S562" s="64"/>
      <c r="T562" s="64"/>
      <c r="U562" s="64"/>
      <c r="V562" s="64"/>
      <c r="W562" s="64"/>
      <c r="X562" s="64"/>
      <c r="Y562" s="64"/>
      <c r="Z562" s="64"/>
    </row>
    <row r="563" ht="12.75" customHeight="1">
      <c r="A563" s="95">
        <v>40705.375</v>
      </c>
      <c r="B563" s="66">
        <v>314.0</v>
      </c>
      <c r="C563" s="64" t="s">
        <v>1211</v>
      </c>
      <c r="D563" s="64" t="s">
        <v>819</v>
      </c>
      <c r="E563" s="64" t="s">
        <v>819</v>
      </c>
      <c r="F563" s="66">
        <v>86.0</v>
      </c>
      <c r="G563" s="66">
        <v>6850.0</v>
      </c>
      <c r="H563" s="64" t="s">
        <v>23</v>
      </c>
      <c r="I563" s="64" t="s">
        <v>5962</v>
      </c>
      <c r="J563" s="64"/>
      <c r="K563" s="64"/>
      <c r="L563" s="64"/>
      <c r="M563" s="64"/>
      <c r="N563" s="64" t="s">
        <v>5963</v>
      </c>
      <c r="O563" s="64" t="s">
        <v>6097</v>
      </c>
      <c r="P563" s="64"/>
      <c r="Q563" s="64"/>
      <c r="R563" s="64"/>
      <c r="S563" s="64"/>
      <c r="T563" s="64"/>
      <c r="U563" s="64"/>
      <c r="V563" s="64"/>
      <c r="W563" s="64"/>
      <c r="X563" s="64"/>
      <c r="Y563" s="64"/>
      <c r="Z563" s="64"/>
    </row>
    <row r="564" ht="12.75" customHeight="1">
      <c r="A564" s="95">
        <v>40705.395833333336</v>
      </c>
      <c r="B564" s="66">
        <v>303.0</v>
      </c>
      <c r="C564" s="64" t="s">
        <v>1211</v>
      </c>
      <c r="D564" s="64" t="s">
        <v>819</v>
      </c>
      <c r="E564" s="64" t="s">
        <v>819</v>
      </c>
      <c r="F564" s="66">
        <v>75.0</v>
      </c>
      <c r="G564" s="66">
        <v>5200.0</v>
      </c>
      <c r="H564" s="64" t="s">
        <v>23</v>
      </c>
      <c r="I564" s="64" t="s">
        <v>5962</v>
      </c>
      <c r="J564" s="64"/>
      <c r="K564" s="64"/>
      <c r="L564" s="64"/>
      <c r="M564" s="64"/>
      <c r="N564" s="64" t="s">
        <v>5963</v>
      </c>
      <c r="O564" s="64" t="s">
        <v>6152</v>
      </c>
      <c r="P564" s="64"/>
      <c r="Q564" s="64"/>
      <c r="R564" s="64"/>
      <c r="S564" s="64"/>
      <c r="T564" s="64"/>
      <c r="U564" s="64"/>
      <c r="V564" s="64"/>
      <c r="W564" s="64"/>
      <c r="X564" s="64"/>
      <c r="Y564" s="64"/>
      <c r="Z564" s="64"/>
    </row>
    <row r="565" ht="12.75" customHeight="1">
      <c r="A565" s="95">
        <v>40705.416666666664</v>
      </c>
      <c r="B565" s="66">
        <v>307.0</v>
      </c>
      <c r="C565" s="64" t="s">
        <v>1211</v>
      </c>
      <c r="D565" s="64" t="s">
        <v>819</v>
      </c>
      <c r="E565" s="64" t="s">
        <v>819</v>
      </c>
      <c r="F565" s="66">
        <v>76.0</v>
      </c>
      <c r="G565" s="66">
        <v>5000.0</v>
      </c>
      <c r="H565" s="64" t="s">
        <v>23</v>
      </c>
      <c r="I565" s="64" t="s">
        <v>5962</v>
      </c>
      <c r="J565" s="64"/>
      <c r="K565" s="64"/>
      <c r="L565" s="64"/>
      <c r="M565" s="64"/>
      <c r="N565" s="64" t="s">
        <v>5963</v>
      </c>
      <c r="O565" s="64" t="s">
        <v>6068</v>
      </c>
      <c r="P565" s="64"/>
      <c r="Q565" s="64"/>
      <c r="R565" s="64"/>
      <c r="S565" s="64"/>
      <c r="T565" s="64"/>
      <c r="U565" s="64"/>
      <c r="V565" s="64"/>
      <c r="W565" s="64"/>
      <c r="X565" s="64"/>
      <c r="Y565" s="64"/>
      <c r="Z565" s="64"/>
    </row>
    <row r="566" ht="12.75" customHeight="1">
      <c r="A566" s="95">
        <v>40705.4375</v>
      </c>
      <c r="B566" s="66">
        <v>399.0</v>
      </c>
      <c r="C566" s="64" t="s">
        <v>1211</v>
      </c>
      <c r="D566" s="64" t="s">
        <v>8</v>
      </c>
      <c r="E566" s="64" t="s">
        <v>5269</v>
      </c>
      <c r="F566" s="66">
        <v>73.0</v>
      </c>
      <c r="G566" s="66">
        <v>4800.0</v>
      </c>
      <c r="H566" s="64" t="s">
        <v>23</v>
      </c>
      <c r="I566" s="64" t="s">
        <v>5962</v>
      </c>
      <c r="J566" s="64"/>
      <c r="K566" s="64"/>
      <c r="L566" s="64"/>
      <c r="M566" s="64"/>
      <c r="N566" s="64" t="s">
        <v>5963</v>
      </c>
      <c r="O566" s="64" t="s">
        <v>6154</v>
      </c>
      <c r="P566" s="64"/>
      <c r="Q566" s="64"/>
      <c r="R566" s="64"/>
      <c r="S566" s="64"/>
      <c r="T566" s="64"/>
      <c r="U566" s="64"/>
      <c r="V566" s="64"/>
      <c r="W566" s="64"/>
      <c r="X566" s="64"/>
      <c r="Y566" s="64"/>
      <c r="Z566" s="64"/>
    </row>
    <row r="567" ht="12.75" customHeight="1">
      <c r="A567" s="95">
        <v>40705.4375</v>
      </c>
      <c r="B567" s="66">
        <v>312.0</v>
      </c>
      <c r="C567" s="64" t="s">
        <v>1211</v>
      </c>
      <c r="D567" s="64" t="s">
        <v>819</v>
      </c>
      <c r="E567" s="64" t="s">
        <v>819</v>
      </c>
      <c r="F567" s="66">
        <v>76.0</v>
      </c>
      <c r="G567" s="66">
        <v>4800.0</v>
      </c>
      <c r="H567" s="64" t="s">
        <v>23</v>
      </c>
      <c r="I567" s="64" t="s">
        <v>5962</v>
      </c>
      <c r="J567" s="64"/>
      <c r="K567" s="64"/>
      <c r="L567" s="64"/>
      <c r="M567" s="64"/>
      <c r="N567" s="64" t="s">
        <v>5963</v>
      </c>
      <c r="O567" s="64" t="s">
        <v>6097</v>
      </c>
      <c r="P567" s="64"/>
      <c r="Q567" s="64"/>
      <c r="R567" s="64"/>
      <c r="S567" s="64"/>
      <c r="T567" s="64"/>
      <c r="U567" s="64"/>
      <c r="V567" s="64"/>
      <c r="W567" s="64"/>
      <c r="X567" s="64"/>
      <c r="Y567" s="64"/>
      <c r="Z567" s="64"/>
    </row>
    <row r="568" ht="12.75" customHeight="1">
      <c r="A568" s="95">
        <v>40705.479166666664</v>
      </c>
      <c r="B568" s="66">
        <v>311.0</v>
      </c>
      <c r="C568" s="64" t="s">
        <v>1211</v>
      </c>
      <c r="D568" s="64" t="s">
        <v>819</v>
      </c>
      <c r="E568" s="64" t="s">
        <v>819</v>
      </c>
      <c r="F568" s="66">
        <v>76.0</v>
      </c>
      <c r="G568" s="66">
        <v>4900.0</v>
      </c>
      <c r="H568" s="64" t="s">
        <v>23</v>
      </c>
      <c r="I568" s="64" t="s">
        <v>5962</v>
      </c>
      <c r="J568" s="64"/>
      <c r="K568" s="64"/>
      <c r="L568" s="64"/>
      <c r="M568" s="64"/>
      <c r="N568" s="64" t="s">
        <v>5963</v>
      </c>
      <c r="O568" s="64" t="s">
        <v>6096</v>
      </c>
      <c r="P568" s="64"/>
      <c r="Q568" s="64"/>
      <c r="R568" s="64"/>
      <c r="S568" s="64"/>
      <c r="T568" s="64"/>
      <c r="U568" s="64"/>
      <c r="V568" s="64"/>
      <c r="W568" s="64"/>
      <c r="X568" s="64"/>
      <c r="Y568" s="64"/>
      <c r="Z568" s="64"/>
    </row>
    <row r="569" ht="12.75" customHeight="1">
      <c r="A569" s="95">
        <v>40705.541666666664</v>
      </c>
      <c r="B569" s="66">
        <v>315.0</v>
      </c>
      <c r="C569" s="64" t="s">
        <v>1211</v>
      </c>
      <c r="D569" s="64" t="s">
        <v>819</v>
      </c>
      <c r="E569" s="64" t="s">
        <v>819</v>
      </c>
      <c r="F569" s="66">
        <v>77.0</v>
      </c>
      <c r="G569" s="66">
        <v>5250.0</v>
      </c>
      <c r="H569" s="64" t="s">
        <v>23</v>
      </c>
      <c r="I569" s="64" t="s">
        <v>5962</v>
      </c>
      <c r="J569" s="64"/>
      <c r="K569" s="64"/>
      <c r="L569" s="64"/>
      <c r="M569" s="64"/>
      <c r="N569" s="64" t="s">
        <v>5963</v>
      </c>
      <c r="O569" s="64" t="s">
        <v>6107</v>
      </c>
      <c r="P569" s="64"/>
      <c r="Q569" s="64"/>
      <c r="R569" s="64"/>
      <c r="S569" s="64"/>
      <c r="T569" s="64"/>
      <c r="U569" s="64"/>
      <c r="V569" s="64"/>
      <c r="W569" s="64"/>
      <c r="X569" s="64"/>
      <c r="Y569" s="64"/>
      <c r="Z569" s="64"/>
    </row>
    <row r="570" ht="12.75" customHeight="1">
      <c r="A570" s="95">
        <v>40705.583333333336</v>
      </c>
      <c r="B570" s="66">
        <v>318.0</v>
      </c>
      <c r="C570" s="64" t="s">
        <v>1211</v>
      </c>
      <c r="D570" s="64" t="s">
        <v>819</v>
      </c>
      <c r="E570" s="64" t="s">
        <v>819</v>
      </c>
      <c r="F570" s="66">
        <v>74.0</v>
      </c>
      <c r="G570" s="66">
        <v>4500.0</v>
      </c>
      <c r="H570" s="64" t="s">
        <v>23</v>
      </c>
      <c r="I570" s="64" t="s">
        <v>5962</v>
      </c>
      <c r="J570" s="64"/>
      <c r="K570" s="64"/>
      <c r="L570" s="64"/>
      <c r="M570" s="64"/>
      <c r="N570" s="64" t="s">
        <v>5963</v>
      </c>
      <c r="O570" s="64" t="s">
        <v>5993</v>
      </c>
      <c r="P570" s="64"/>
      <c r="Q570" s="64"/>
      <c r="R570" s="64"/>
      <c r="S570" s="64"/>
      <c r="T570" s="64"/>
      <c r="U570" s="64"/>
      <c r="V570" s="64"/>
      <c r="W570" s="64"/>
      <c r="X570" s="64"/>
      <c r="Y570" s="64"/>
      <c r="Z570" s="64"/>
    </row>
    <row r="571" ht="12.75" customHeight="1">
      <c r="A571" s="95">
        <v>40705.604166666664</v>
      </c>
      <c r="B571" s="66">
        <v>395.0</v>
      </c>
      <c r="C571" s="64" t="s">
        <v>1211</v>
      </c>
      <c r="D571" s="64" t="s">
        <v>8</v>
      </c>
      <c r="E571" s="64" t="s">
        <v>855</v>
      </c>
      <c r="F571" s="66">
        <v>68.0</v>
      </c>
      <c r="G571" s="66">
        <v>3800.0</v>
      </c>
      <c r="H571" s="64" t="s">
        <v>23</v>
      </c>
      <c r="I571" s="64" t="s">
        <v>5962</v>
      </c>
      <c r="J571" s="64"/>
      <c r="K571" s="64"/>
      <c r="L571" s="64"/>
      <c r="M571" s="64"/>
      <c r="N571" s="64" t="s">
        <v>5963</v>
      </c>
      <c r="O571" s="64" t="s">
        <v>6096</v>
      </c>
      <c r="P571" s="64"/>
      <c r="Q571" s="64"/>
      <c r="R571" s="64"/>
      <c r="S571" s="64"/>
      <c r="T571" s="64"/>
      <c r="U571" s="64"/>
      <c r="V571" s="64"/>
      <c r="W571" s="64"/>
      <c r="X571" s="64"/>
      <c r="Y571" s="64"/>
      <c r="Z571" s="64"/>
    </row>
    <row r="572" ht="12.75" customHeight="1">
      <c r="A572" s="95">
        <v>40705.729166666664</v>
      </c>
      <c r="B572" s="66">
        <v>398.0</v>
      </c>
      <c r="C572" s="64" t="s">
        <v>1211</v>
      </c>
      <c r="D572" s="64" t="s">
        <v>819</v>
      </c>
      <c r="E572" s="64" t="s">
        <v>24</v>
      </c>
      <c r="F572" s="66">
        <v>84.0</v>
      </c>
      <c r="G572" s="66">
        <v>7000.0</v>
      </c>
      <c r="H572" s="64" t="s">
        <v>23</v>
      </c>
      <c r="I572" s="64" t="s">
        <v>5962</v>
      </c>
      <c r="J572" s="64"/>
      <c r="K572" s="64"/>
      <c r="L572" s="64"/>
      <c r="M572" s="64"/>
      <c r="N572" s="64" t="s">
        <v>5963</v>
      </c>
      <c r="O572" s="64" t="s">
        <v>6097</v>
      </c>
      <c r="P572" s="64"/>
      <c r="Q572" s="64"/>
      <c r="R572" s="64"/>
      <c r="S572" s="64"/>
      <c r="T572" s="64"/>
      <c r="U572" s="64"/>
      <c r="V572" s="64"/>
      <c r="W572" s="64"/>
      <c r="X572" s="64"/>
      <c r="Y572" s="64"/>
      <c r="Z572" s="64"/>
    </row>
    <row r="573" ht="12.75" customHeight="1">
      <c r="A573" s="95">
        <v>40705.760416666664</v>
      </c>
      <c r="B573" s="66">
        <v>397.0</v>
      </c>
      <c r="C573" s="64" t="s">
        <v>1211</v>
      </c>
      <c r="D573" s="64" t="s">
        <v>819</v>
      </c>
      <c r="E573" s="64" t="s">
        <v>22</v>
      </c>
      <c r="F573" s="66">
        <v>78.0</v>
      </c>
      <c r="G573" s="66">
        <v>5000.0</v>
      </c>
      <c r="H573" s="64" t="s">
        <v>23</v>
      </c>
      <c r="I573" s="64" t="s">
        <v>6020</v>
      </c>
      <c r="J573" s="64"/>
      <c r="K573" s="64"/>
      <c r="L573" s="64"/>
      <c r="M573" s="64"/>
      <c r="N573" s="64" t="s">
        <v>5963</v>
      </c>
      <c r="O573" s="64" t="s">
        <v>6097</v>
      </c>
      <c r="P573" s="64"/>
      <c r="Q573" s="64"/>
      <c r="R573" s="64"/>
      <c r="S573" s="64"/>
      <c r="T573" s="64"/>
      <c r="U573" s="64"/>
      <c r="V573" s="64"/>
      <c r="W573" s="64"/>
      <c r="X573" s="64"/>
      <c r="Y573" s="64"/>
      <c r="Z573" s="64"/>
    </row>
    <row r="574" ht="12.75" customHeight="1">
      <c r="A574" s="95">
        <v>40705.802083333336</v>
      </c>
      <c r="B574" s="66">
        <v>396.0</v>
      </c>
      <c r="C574" s="64" t="s">
        <v>1211</v>
      </c>
      <c r="D574" s="64" t="s">
        <v>819</v>
      </c>
      <c r="E574" s="64" t="s">
        <v>24</v>
      </c>
      <c r="F574" s="66">
        <v>78.0</v>
      </c>
      <c r="G574" s="66">
        <v>5800.0</v>
      </c>
      <c r="H574" s="64" t="s">
        <v>23</v>
      </c>
      <c r="I574" s="64" t="s">
        <v>5962</v>
      </c>
      <c r="J574" s="64"/>
      <c r="K574" s="64"/>
      <c r="L574" s="64"/>
      <c r="M574" s="64"/>
      <c r="N574" s="64" t="s">
        <v>5963</v>
      </c>
      <c r="O574" s="64" t="s">
        <v>5967</v>
      </c>
      <c r="P574" s="64"/>
      <c r="Q574" s="64"/>
      <c r="R574" s="64"/>
      <c r="S574" s="64"/>
      <c r="T574" s="64"/>
      <c r="U574" s="64"/>
      <c r="V574" s="64"/>
      <c r="W574" s="64"/>
      <c r="X574" s="64"/>
      <c r="Y574" s="64"/>
      <c r="Z574" s="64"/>
    </row>
    <row r="575" ht="12.75" customHeight="1">
      <c r="A575" s="95">
        <v>40705.833333333336</v>
      </c>
      <c r="B575" s="66">
        <v>390.0</v>
      </c>
      <c r="C575" s="64" t="s">
        <v>1211</v>
      </c>
      <c r="D575" s="64" t="s">
        <v>8</v>
      </c>
      <c r="E575" s="64" t="s">
        <v>104</v>
      </c>
      <c r="F575" s="66">
        <v>90.0</v>
      </c>
      <c r="G575" s="66">
        <v>8400.0</v>
      </c>
      <c r="H575" s="64" t="s">
        <v>23</v>
      </c>
      <c r="I575" s="64" t="s">
        <v>5962</v>
      </c>
      <c r="J575" s="64"/>
      <c r="K575" s="64"/>
      <c r="L575" s="64"/>
      <c r="M575" s="64"/>
      <c r="N575" s="64" t="s">
        <v>5963</v>
      </c>
      <c r="O575" s="64" t="s">
        <v>5972</v>
      </c>
      <c r="P575" s="64"/>
      <c r="Q575" s="64"/>
      <c r="R575" s="64"/>
      <c r="S575" s="64"/>
      <c r="T575" s="64"/>
      <c r="U575" s="64"/>
      <c r="V575" s="64"/>
      <c r="W575" s="64"/>
      <c r="X575" s="64"/>
      <c r="Y575" s="64"/>
      <c r="Z575" s="64"/>
    </row>
    <row r="576" ht="12.75" customHeight="1">
      <c r="A576" s="95">
        <v>40705.854166666664</v>
      </c>
      <c r="B576" s="66">
        <v>391.0</v>
      </c>
      <c r="C576" s="64" t="s">
        <v>1211</v>
      </c>
      <c r="D576" s="64" t="s">
        <v>819</v>
      </c>
      <c r="E576" s="64" t="s">
        <v>22</v>
      </c>
      <c r="F576" s="66">
        <v>68.0</v>
      </c>
      <c r="G576" s="66">
        <v>4300.0</v>
      </c>
      <c r="H576" s="64" t="s">
        <v>23</v>
      </c>
      <c r="I576" s="64" t="s">
        <v>5962</v>
      </c>
      <c r="J576" s="64"/>
      <c r="K576" s="64"/>
      <c r="L576" s="64"/>
      <c r="M576" s="64"/>
      <c r="N576" s="64" t="s">
        <v>5963</v>
      </c>
      <c r="O576" s="64" t="s">
        <v>6068</v>
      </c>
      <c r="P576" s="64"/>
      <c r="Q576" s="64"/>
      <c r="R576" s="64"/>
      <c r="S576" s="64"/>
      <c r="T576" s="64"/>
      <c r="U576" s="64"/>
      <c r="V576" s="64"/>
      <c r="W576" s="64"/>
      <c r="X576" s="64"/>
      <c r="Y576" s="64"/>
      <c r="Z576" s="64"/>
    </row>
    <row r="577" ht="12.75" customHeight="1">
      <c r="A577" s="95">
        <v>40705.854166666664</v>
      </c>
      <c r="B577" s="66">
        <v>392.0</v>
      </c>
      <c r="C577" s="64" t="s">
        <v>1211</v>
      </c>
      <c r="D577" s="64" t="s">
        <v>819</v>
      </c>
      <c r="E577" s="64" t="s">
        <v>24</v>
      </c>
      <c r="F577" s="66">
        <v>74.0</v>
      </c>
      <c r="G577" s="66">
        <v>5000.0</v>
      </c>
      <c r="H577" s="64" t="s">
        <v>23</v>
      </c>
      <c r="I577" s="64" t="s">
        <v>5962</v>
      </c>
      <c r="J577" s="64"/>
      <c r="K577" s="64"/>
      <c r="L577" s="64"/>
      <c r="M577" s="64"/>
      <c r="N577" s="64" t="s">
        <v>5963</v>
      </c>
      <c r="O577" s="64" t="s">
        <v>6125</v>
      </c>
      <c r="P577" s="64"/>
      <c r="Q577" s="64"/>
      <c r="R577" s="64"/>
      <c r="S577" s="64"/>
      <c r="T577" s="64"/>
      <c r="U577" s="64"/>
      <c r="V577" s="64"/>
      <c r="W577" s="64"/>
      <c r="X577" s="64"/>
      <c r="Y577" s="64"/>
      <c r="Z577" s="64"/>
    </row>
    <row r="578" ht="12.75" customHeight="1">
      <c r="A578" s="95">
        <v>40705.854166666664</v>
      </c>
      <c r="B578" s="66">
        <v>393.0</v>
      </c>
      <c r="C578" s="64" t="s">
        <v>1211</v>
      </c>
      <c r="D578" s="64" t="s">
        <v>819</v>
      </c>
      <c r="E578" s="64" t="s">
        <v>24</v>
      </c>
      <c r="F578" s="66">
        <v>82.0</v>
      </c>
      <c r="G578" s="66">
        <v>5200.0</v>
      </c>
      <c r="H578" s="64" t="s">
        <v>23</v>
      </c>
      <c r="I578" s="64" t="s">
        <v>5962</v>
      </c>
      <c r="J578" s="64"/>
      <c r="K578" s="64"/>
      <c r="L578" s="64"/>
      <c r="M578" s="64"/>
      <c r="N578" s="64" t="s">
        <v>5963</v>
      </c>
      <c r="O578" s="64" t="s">
        <v>6046</v>
      </c>
      <c r="P578" s="64"/>
      <c r="Q578" s="64"/>
      <c r="R578" s="64"/>
      <c r="S578" s="64"/>
      <c r="T578" s="64"/>
      <c r="U578" s="64"/>
      <c r="V578" s="64"/>
      <c r="W578" s="64"/>
      <c r="X578" s="64"/>
      <c r="Y578" s="64"/>
      <c r="Z578" s="64"/>
    </row>
    <row r="579" ht="12.75" customHeight="1">
      <c r="A579" s="95">
        <v>40705.854166666664</v>
      </c>
      <c r="B579" s="66">
        <v>394.0</v>
      </c>
      <c r="C579" s="64" t="s">
        <v>1211</v>
      </c>
      <c r="D579" s="64" t="s">
        <v>819</v>
      </c>
      <c r="E579" s="64" t="s">
        <v>24</v>
      </c>
      <c r="F579" s="66">
        <v>85.0</v>
      </c>
      <c r="G579" s="66">
        <v>6700.0</v>
      </c>
      <c r="H579" s="64" t="s">
        <v>23</v>
      </c>
      <c r="I579" s="64" t="s">
        <v>5962</v>
      </c>
      <c r="J579" s="64"/>
      <c r="K579" s="64"/>
      <c r="L579" s="64"/>
      <c r="M579" s="64"/>
      <c r="N579" s="64" t="s">
        <v>5963</v>
      </c>
      <c r="O579" s="64" t="s">
        <v>6107</v>
      </c>
      <c r="P579" s="64"/>
      <c r="Q579" s="64"/>
      <c r="R579" s="64"/>
      <c r="S579" s="64"/>
      <c r="T579" s="64"/>
      <c r="U579" s="64"/>
      <c r="V579" s="64"/>
      <c r="W579" s="64"/>
      <c r="X579" s="64"/>
      <c r="Y579" s="64"/>
      <c r="Z579" s="64"/>
    </row>
    <row r="580" ht="12.75" customHeight="1">
      <c r="A580" s="95">
        <v>40705.864583333336</v>
      </c>
      <c r="B580" s="66">
        <v>389.0</v>
      </c>
      <c r="C580" s="64" t="s">
        <v>1211</v>
      </c>
      <c r="D580" s="64" t="s">
        <v>8</v>
      </c>
      <c r="E580" s="64" t="s">
        <v>104</v>
      </c>
      <c r="F580" s="66">
        <v>81.0</v>
      </c>
      <c r="G580" s="66">
        <v>5200.0</v>
      </c>
      <c r="H580" s="64" t="s">
        <v>23</v>
      </c>
      <c r="I580" s="64" t="s">
        <v>6020</v>
      </c>
      <c r="J580" s="64"/>
      <c r="K580" s="64"/>
      <c r="L580" s="64"/>
      <c r="M580" s="64"/>
      <c r="N580" s="64" t="s">
        <v>5963</v>
      </c>
      <c r="O580" s="64" t="s">
        <v>5972</v>
      </c>
      <c r="P580" s="64"/>
      <c r="Q580" s="64"/>
      <c r="R580" s="64"/>
      <c r="S580" s="64"/>
      <c r="T580" s="64"/>
      <c r="U580" s="64"/>
      <c r="V580" s="64"/>
      <c r="W580" s="64"/>
      <c r="X580" s="64"/>
      <c r="Y580" s="64"/>
      <c r="Z580" s="64"/>
    </row>
    <row r="581" ht="12.75" customHeight="1">
      <c r="A581" s="95">
        <v>40706.291666666664</v>
      </c>
      <c r="B581" s="66">
        <v>383.0</v>
      </c>
      <c r="C581" s="64" t="s">
        <v>1211</v>
      </c>
      <c r="D581" s="64" t="s">
        <v>819</v>
      </c>
      <c r="E581" s="64" t="s">
        <v>819</v>
      </c>
      <c r="F581" s="66">
        <v>77.0</v>
      </c>
      <c r="G581" s="66">
        <v>4550.0</v>
      </c>
      <c r="H581" s="64" t="s">
        <v>23</v>
      </c>
      <c r="I581" s="64" t="s">
        <v>5962</v>
      </c>
      <c r="J581" s="64"/>
      <c r="K581" s="64"/>
      <c r="L581" s="64"/>
      <c r="M581" s="64"/>
      <c r="N581" s="64" t="s">
        <v>5963</v>
      </c>
      <c r="O581" s="64" t="s">
        <v>6096</v>
      </c>
      <c r="P581" s="64"/>
      <c r="Q581" s="64"/>
      <c r="R581" s="64"/>
      <c r="S581" s="64"/>
      <c r="T581" s="64"/>
      <c r="U581" s="64"/>
      <c r="V581" s="64"/>
      <c r="W581" s="64"/>
      <c r="X581" s="64"/>
      <c r="Y581" s="64"/>
      <c r="Z581" s="64"/>
    </row>
    <row r="582" ht="12.75" customHeight="1">
      <c r="A582" s="95">
        <v>40706.354166666664</v>
      </c>
      <c r="B582" s="66">
        <v>382.0</v>
      </c>
      <c r="C582" s="64" t="s">
        <v>1211</v>
      </c>
      <c r="D582" s="64" t="s">
        <v>819</v>
      </c>
      <c r="E582" s="64" t="s">
        <v>819</v>
      </c>
      <c r="F582" s="66">
        <v>78.0</v>
      </c>
      <c r="G582" s="66">
        <v>5300.0</v>
      </c>
      <c r="H582" s="64" t="s">
        <v>23</v>
      </c>
      <c r="I582" s="64" t="s">
        <v>5962</v>
      </c>
      <c r="J582" s="64"/>
      <c r="K582" s="64"/>
      <c r="L582" s="64"/>
      <c r="M582" s="64"/>
      <c r="N582" s="64" t="s">
        <v>5963</v>
      </c>
      <c r="O582" s="64" t="s">
        <v>5972</v>
      </c>
      <c r="P582" s="64"/>
      <c r="Q582" s="64"/>
      <c r="R582" s="64"/>
      <c r="S582" s="64"/>
      <c r="T582" s="64"/>
      <c r="U582" s="64"/>
      <c r="V582" s="64"/>
      <c r="W582" s="64"/>
      <c r="X582" s="64"/>
      <c r="Y582" s="64"/>
      <c r="Z582" s="64"/>
    </row>
    <row r="583" ht="12.75" customHeight="1">
      <c r="A583" s="95">
        <v>40706.375</v>
      </c>
      <c r="B583" s="66">
        <v>380.0</v>
      </c>
      <c r="C583" s="64" t="s">
        <v>1211</v>
      </c>
      <c r="D583" s="64" t="s">
        <v>819</v>
      </c>
      <c r="E583" s="64" t="s">
        <v>819</v>
      </c>
      <c r="F583" s="66">
        <v>77.0</v>
      </c>
      <c r="G583" s="66">
        <v>5250.0</v>
      </c>
      <c r="H583" s="64" t="s">
        <v>23</v>
      </c>
      <c r="I583" s="64" t="s">
        <v>6020</v>
      </c>
      <c r="J583" s="64"/>
      <c r="K583" s="64"/>
      <c r="L583" s="64"/>
      <c r="M583" s="64"/>
      <c r="N583" s="64" t="s">
        <v>5963</v>
      </c>
      <c r="O583" s="64" t="s">
        <v>6107</v>
      </c>
      <c r="P583" s="64"/>
      <c r="Q583" s="64"/>
      <c r="R583" s="64"/>
      <c r="S583" s="64"/>
      <c r="T583" s="64"/>
      <c r="U583" s="64"/>
      <c r="V583" s="64"/>
      <c r="W583" s="64"/>
      <c r="X583" s="64"/>
      <c r="Y583" s="64"/>
      <c r="Z583" s="64"/>
    </row>
    <row r="584" ht="12.75" customHeight="1">
      <c r="A584" s="95">
        <v>40706.385416666664</v>
      </c>
      <c r="B584" s="66">
        <v>384.0</v>
      </c>
      <c r="C584" s="64" t="s">
        <v>1211</v>
      </c>
      <c r="D584" s="64" t="s">
        <v>819</v>
      </c>
      <c r="E584" s="64" t="s">
        <v>819</v>
      </c>
      <c r="F584" s="66">
        <v>77.0</v>
      </c>
      <c r="G584" s="66">
        <v>5200.0</v>
      </c>
      <c r="H584" s="64" t="s">
        <v>23</v>
      </c>
      <c r="I584" s="64" t="s">
        <v>5962</v>
      </c>
      <c r="J584" s="64"/>
      <c r="K584" s="64"/>
      <c r="L584" s="64"/>
      <c r="M584" s="64"/>
      <c r="N584" s="64" t="s">
        <v>5963</v>
      </c>
      <c r="O584" s="64" t="s">
        <v>6143</v>
      </c>
      <c r="P584" s="64"/>
      <c r="Q584" s="64"/>
      <c r="R584" s="64"/>
      <c r="S584" s="64"/>
      <c r="T584" s="64"/>
      <c r="U584" s="64"/>
      <c r="V584" s="64"/>
      <c r="W584" s="64"/>
      <c r="X584" s="64"/>
      <c r="Y584" s="64"/>
      <c r="Z584" s="64"/>
    </row>
    <row r="585" ht="12.75" customHeight="1">
      <c r="A585" s="95">
        <v>40706.4375</v>
      </c>
      <c r="B585" s="66">
        <v>388.0</v>
      </c>
      <c r="C585" s="64" t="s">
        <v>1211</v>
      </c>
      <c r="D585" s="64" t="s">
        <v>819</v>
      </c>
      <c r="E585" s="64" t="s">
        <v>1364</v>
      </c>
      <c r="F585" s="66">
        <v>76.0</v>
      </c>
      <c r="G585" s="66">
        <v>5100.0</v>
      </c>
      <c r="H585" s="64" t="s">
        <v>23</v>
      </c>
      <c r="I585" s="64" t="s">
        <v>5962</v>
      </c>
      <c r="J585" s="64"/>
      <c r="K585" s="64"/>
      <c r="L585" s="64"/>
      <c r="M585" s="64"/>
      <c r="N585" s="64" t="s">
        <v>5963</v>
      </c>
      <c r="O585" s="64" t="s">
        <v>6098</v>
      </c>
      <c r="P585" s="64"/>
      <c r="Q585" s="64"/>
      <c r="R585" s="64"/>
      <c r="S585" s="64"/>
      <c r="T585" s="64"/>
      <c r="U585" s="64"/>
      <c r="V585" s="64"/>
      <c r="W585" s="64"/>
      <c r="X585" s="64"/>
      <c r="Y585" s="64"/>
      <c r="Z585" s="64"/>
    </row>
    <row r="586" ht="12.75" customHeight="1">
      <c r="A586" s="95">
        <v>40706.5</v>
      </c>
      <c r="B586" s="66">
        <v>385.0</v>
      </c>
      <c r="C586" s="64" t="s">
        <v>1211</v>
      </c>
      <c r="D586" s="64" t="s">
        <v>819</v>
      </c>
      <c r="E586" s="64" t="s">
        <v>819</v>
      </c>
      <c r="F586" s="66">
        <v>82.0</v>
      </c>
      <c r="G586" s="66">
        <v>6500.0</v>
      </c>
      <c r="H586" s="64" t="s">
        <v>23</v>
      </c>
      <c r="I586" s="64" t="s">
        <v>6020</v>
      </c>
      <c r="J586" s="64"/>
      <c r="K586" s="64"/>
      <c r="L586" s="64"/>
      <c r="M586" s="64"/>
      <c r="N586" s="64" t="s">
        <v>5963</v>
      </c>
      <c r="O586" s="64" t="s">
        <v>1070</v>
      </c>
      <c r="P586" s="64"/>
      <c r="Q586" s="64"/>
      <c r="R586" s="64"/>
      <c r="S586" s="64"/>
      <c r="T586" s="64"/>
      <c r="U586" s="64"/>
      <c r="V586" s="64"/>
      <c r="W586" s="64"/>
      <c r="X586" s="64"/>
      <c r="Y586" s="64"/>
      <c r="Z586" s="64"/>
    </row>
    <row r="587" ht="12.75" customHeight="1">
      <c r="A587" s="95">
        <v>40706.541666666664</v>
      </c>
      <c r="B587" s="66">
        <v>386.0</v>
      </c>
      <c r="C587" s="64" t="s">
        <v>1211</v>
      </c>
      <c r="D587" s="64" t="s">
        <v>819</v>
      </c>
      <c r="E587" s="64" t="s">
        <v>819</v>
      </c>
      <c r="F587" s="66">
        <v>78.0</v>
      </c>
      <c r="G587" s="66">
        <v>5300.0</v>
      </c>
      <c r="H587" s="64" t="s">
        <v>23</v>
      </c>
      <c r="I587" s="64" t="s">
        <v>5962</v>
      </c>
      <c r="J587" s="64"/>
      <c r="K587" s="64"/>
      <c r="L587" s="64"/>
      <c r="M587" s="64"/>
      <c r="N587" s="64" t="s">
        <v>5963</v>
      </c>
      <c r="O587" s="64" t="s">
        <v>5972</v>
      </c>
      <c r="P587" s="64"/>
      <c r="Q587" s="64"/>
      <c r="R587" s="64"/>
      <c r="S587" s="64"/>
      <c r="T587" s="64"/>
      <c r="U587" s="64"/>
      <c r="V587" s="64"/>
      <c r="W587" s="64"/>
      <c r="X587" s="64"/>
      <c r="Y587" s="64"/>
      <c r="Z587" s="64"/>
    </row>
    <row r="588" ht="12.75" customHeight="1">
      <c r="A588" s="95">
        <v>40706.541666666664</v>
      </c>
      <c r="B588" s="66">
        <v>347.0</v>
      </c>
      <c r="C588" s="64" t="s">
        <v>1211</v>
      </c>
      <c r="D588" s="64" t="s">
        <v>819</v>
      </c>
      <c r="E588" s="64" t="s">
        <v>24</v>
      </c>
      <c r="F588" s="66">
        <v>81.0</v>
      </c>
      <c r="G588" s="66">
        <v>6700.0</v>
      </c>
      <c r="H588" s="64" t="s">
        <v>23</v>
      </c>
      <c r="I588" s="64" t="s">
        <v>5962</v>
      </c>
      <c r="J588" s="64"/>
      <c r="K588" s="64"/>
      <c r="L588" s="64"/>
      <c r="M588" s="64"/>
      <c r="N588" s="64" t="s">
        <v>5963</v>
      </c>
      <c r="O588" s="64" t="s">
        <v>5972</v>
      </c>
      <c r="P588" s="64"/>
      <c r="Q588" s="64"/>
      <c r="R588" s="64"/>
      <c r="S588" s="64"/>
      <c r="T588" s="64"/>
      <c r="U588" s="64"/>
      <c r="V588" s="64"/>
      <c r="W588" s="64"/>
      <c r="X588" s="64"/>
      <c r="Y588" s="64"/>
      <c r="Z588" s="64"/>
    </row>
    <row r="589" ht="12.75" customHeight="1">
      <c r="A589" s="95">
        <v>40706.5625</v>
      </c>
      <c r="B589" s="66">
        <v>387.0</v>
      </c>
      <c r="C589" s="64" t="s">
        <v>1211</v>
      </c>
      <c r="D589" s="64" t="s">
        <v>819</v>
      </c>
      <c r="E589" s="64" t="s">
        <v>819</v>
      </c>
      <c r="F589" s="66">
        <v>78.0</v>
      </c>
      <c r="G589" s="66">
        <v>5450.0</v>
      </c>
      <c r="H589" s="64" t="s">
        <v>23</v>
      </c>
      <c r="I589" s="64" t="s">
        <v>6020</v>
      </c>
      <c r="J589" s="64"/>
      <c r="K589" s="64"/>
      <c r="L589" s="64"/>
      <c r="M589" s="64"/>
      <c r="N589" s="64" t="s">
        <v>5963</v>
      </c>
      <c r="O589" s="64" t="s">
        <v>5967</v>
      </c>
      <c r="P589" s="64"/>
      <c r="Q589" s="64"/>
      <c r="R589" s="64"/>
      <c r="S589" s="64"/>
      <c r="T589" s="64"/>
      <c r="U589" s="64"/>
      <c r="V589" s="64"/>
      <c r="W589" s="64"/>
      <c r="X589" s="64"/>
      <c r="Y589" s="64"/>
      <c r="Z589" s="64"/>
    </row>
    <row r="590" ht="12.75" customHeight="1">
      <c r="A590" s="95">
        <v>40706.583333333336</v>
      </c>
      <c r="B590" s="66">
        <v>351.0</v>
      </c>
      <c r="C590" s="64" t="s">
        <v>1211</v>
      </c>
      <c r="D590" s="64" t="s">
        <v>8</v>
      </c>
      <c r="E590" s="64" t="s">
        <v>850</v>
      </c>
      <c r="F590" s="66">
        <v>80.0</v>
      </c>
      <c r="G590" s="66">
        <v>5000.0</v>
      </c>
      <c r="H590" s="64" t="s">
        <v>23</v>
      </c>
      <c r="I590" s="64" t="s">
        <v>5962</v>
      </c>
      <c r="J590" s="64"/>
      <c r="K590" s="64"/>
      <c r="L590" s="64"/>
      <c r="M590" s="64"/>
      <c r="N590" s="64" t="s">
        <v>6052</v>
      </c>
      <c r="O590" s="64" t="s">
        <v>6052</v>
      </c>
      <c r="P590" s="64"/>
      <c r="Q590" s="64"/>
      <c r="R590" s="64"/>
      <c r="S590" s="64"/>
      <c r="T590" s="64"/>
      <c r="U590" s="64"/>
      <c r="V590" s="64"/>
      <c r="W590" s="64"/>
      <c r="X590" s="64"/>
      <c r="Y590" s="64"/>
      <c r="Z590" s="64"/>
    </row>
    <row r="591" ht="12.75" customHeight="1">
      <c r="A591" s="95">
        <v>40706.583333333336</v>
      </c>
      <c r="B591" s="66">
        <v>356.0</v>
      </c>
      <c r="C591" s="64" t="s">
        <v>1211</v>
      </c>
      <c r="D591" s="64" t="s">
        <v>819</v>
      </c>
      <c r="E591" s="64" t="s">
        <v>22</v>
      </c>
      <c r="F591" s="66">
        <v>80.0</v>
      </c>
      <c r="G591" s="66">
        <v>5600.0</v>
      </c>
      <c r="H591" s="64" t="s">
        <v>23</v>
      </c>
      <c r="I591" s="64" t="s">
        <v>5962</v>
      </c>
      <c r="J591" s="64"/>
      <c r="K591" s="64"/>
      <c r="L591" s="64"/>
      <c r="M591" s="64"/>
      <c r="N591" s="64" t="s">
        <v>5963</v>
      </c>
      <c r="O591" s="64" t="s">
        <v>6038</v>
      </c>
      <c r="P591" s="64"/>
      <c r="Q591" s="64"/>
      <c r="R591" s="64"/>
      <c r="S591" s="64"/>
      <c r="T591" s="64"/>
      <c r="U591" s="64"/>
      <c r="V591" s="64"/>
      <c r="W591" s="64"/>
      <c r="X591" s="64"/>
      <c r="Y591" s="64"/>
      <c r="Z591" s="64"/>
    </row>
    <row r="592" ht="12.75" customHeight="1">
      <c r="A592" s="95">
        <v>40706.6875</v>
      </c>
      <c r="B592" s="66">
        <v>345.0</v>
      </c>
      <c r="C592" s="64" t="s">
        <v>1211</v>
      </c>
      <c r="D592" s="64" t="s">
        <v>819</v>
      </c>
      <c r="E592" s="64" t="s">
        <v>22</v>
      </c>
      <c r="F592" s="66">
        <v>82.0</v>
      </c>
      <c r="G592" s="66">
        <v>6700.0</v>
      </c>
      <c r="H592" s="64" t="s">
        <v>23</v>
      </c>
      <c r="I592" s="64" t="s">
        <v>5962</v>
      </c>
      <c r="J592" s="64"/>
      <c r="K592" s="64"/>
      <c r="L592" s="64"/>
      <c r="M592" s="64"/>
      <c r="N592" s="64" t="s">
        <v>5963</v>
      </c>
      <c r="O592" s="64" t="s">
        <v>5972</v>
      </c>
      <c r="P592" s="64"/>
      <c r="Q592" s="64"/>
      <c r="R592" s="64"/>
      <c r="S592" s="64"/>
      <c r="T592" s="64"/>
      <c r="U592" s="64"/>
      <c r="V592" s="64"/>
      <c r="W592" s="64"/>
      <c r="X592" s="64"/>
      <c r="Y592" s="64"/>
      <c r="Z592" s="64"/>
    </row>
    <row r="593" ht="12.75" customHeight="1">
      <c r="A593" s="95">
        <v>40706.708333333336</v>
      </c>
      <c r="B593" s="66">
        <v>353.0</v>
      </c>
      <c r="C593" s="64" t="s">
        <v>1211</v>
      </c>
      <c r="D593" s="64" t="s">
        <v>819</v>
      </c>
      <c r="E593" s="64" t="s">
        <v>22</v>
      </c>
      <c r="F593" s="66">
        <v>83.0</v>
      </c>
      <c r="G593" s="66">
        <v>6700.0</v>
      </c>
      <c r="H593" s="64" t="s">
        <v>23</v>
      </c>
      <c r="I593" s="64" t="s">
        <v>5962</v>
      </c>
      <c r="J593" s="64"/>
      <c r="K593" s="64"/>
      <c r="L593" s="64"/>
      <c r="M593" s="64"/>
      <c r="N593" s="64" t="s">
        <v>5963</v>
      </c>
      <c r="O593" s="64" t="s">
        <v>6097</v>
      </c>
      <c r="P593" s="64"/>
      <c r="Q593" s="64"/>
      <c r="R593" s="64"/>
      <c r="S593" s="64"/>
      <c r="T593" s="64"/>
      <c r="U593" s="64"/>
      <c r="V593" s="64"/>
      <c r="W593" s="64"/>
      <c r="X593" s="64"/>
      <c r="Y593" s="64"/>
      <c r="Z593" s="64"/>
    </row>
    <row r="594" ht="12.75" customHeight="1">
      <c r="A594" s="95">
        <v>40706.729166666664</v>
      </c>
      <c r="B594" s="66">
        <v>340.0</v>
      </c>
      <c r="C594" s="64" t="s">
        <v>1211</v>
      </c>
      <c r="D594" s="64" t="s">
        <v>8</v>
      </c>
      <c r="E594" s="64" t="s">
        <v>855</v>
      </c>
      <c r="F594" s="66">
        <v>74.0</v>
      </c>
      <c r="G594" s="66">
        <v>4600.0</v>
      </c>
      <c r="H594" s="64" t="s">
        <v>23</v>
      </c>
      <c r="I594" s="64" t="s">
        <v>5962</v>
      </c>
      <c r="J594" s="64"/>
      <c r="K594" s="64"/>
      <c r="L594" s="64"/>
      <c r="M594" s="64"/>
      <c r="N594" s="64" t="s">
        <v>5963</v>
      </c>
      <c r="O594" s="64" t="s">
        <v>6107</v>
      </c>
      <c r="P594" s="64"/>
      <c r="Q594" s="64"/>
      <c r="R594" s="64"/>
      <c r="S594" s="64"/>
      <c r="T594" s="64"/>
      <c r="U594" s="64"/>
      <c r="V594" s="64"/>
      <c r="W594" s="64"/>
      <c r="X594" s="64"/>
      <c r="Y594" s="64"/>
      <c r="Z594" s="64"/>
    </row>
    <row r="595" ht="12.75" customHeight="1">
      <c r="A595" s="95">
        <v>40706.75</v>
      </c>
      <c r="B595" s="66">
        <v>346.0</v>
      </c>
      <c r="C595" s="64" t="s">
        <v>1211</v>
      </c>
      <c r="D595" s="64" t="s">
        <v>8</v>
      </c>
      <c r="E595" s="64" t="s">
        <v>850</v>
      </c>
      <c r="F595" s="66">
        <v>80.0</v>
      </c>
      <c r="G595" s="66">
        <v>4800.0</v>
      </c>
      <c r="H595" s="64" t="s">
        <v>23</v>
      </c>
      <c r="I595" s="64" t="s">
        <v>5962</v>
      </c>
      <c r="J595" s="64"/>
      <c r="K595" s="64"/>
      <c r="L595" s="64"/>
      <c r="M595" s="64"/>
      <c r="N595" s="64" t="s">
        <v>6009</v>
      </c>
      <c r="O595" s="64" t="s">
        <v>6164</v>
      </c>
      <c r="P595" s="64"/>
      <c r="Q595" s="64"/>
      <c r="R595" s="64"/>
      <c r="S595" s="64"/>
      <c r="T595" s="64"/>
      <c r="U595" s="64"/>
      <c r="V595" s="64"/>
      <c r="W595" s="64"/>
      <c r="X595" s="64"/>
      <c r="Y595" s="64"/>
      <c r="Z595" s="64"/>
    </row>
    <row r="596" ht="12.75" customHeight="1">
      <c r="A596" s="95">
        <v>40706.75</v>
      </c>
      <c r="B596" s="66">
        <v>355.0</v>
      </c>
      <c r="C596" s="64" t="s">
        <v>1211</v>
      </c>
      <c r="D596" s="64" t="s">
        <v>819</v>
      </c>
      <c r="E596" s="64" t="s">
        <v>22</v>
      </c>
      <c r="F596" s="66">
        <v>81.0</v>
      </c>
      <c r="G596" s="66">
        <v>6500.0</v>
      </c>
      <c r="H596" s="64" t="s">
        <v>23</v>
      </c>
      <c r="I596" s="64" t="s">
        <v>5962</v>
      </c>
      <c r="J596" s="64"/>
      <c r="K596" s="64"/>
      <c r="L596" s="64"/>
      <c r="M596" s="64"/>
      <c r="N596" s="64" t="s">
        <v>5963</v>
      </c>
      <c r="O596" s="64" t="s">
        <v>5972</v>
      </c>
      <c r="P596" s="64"/>
      <c r="Q596" s="64"/>
      <c r="R596" s="64"/>
      <c r="S596" s="64"/>
      <c r="T596" s="64"/>
      <c r="U596" s="64"/>
      <c r="V596" s="64"/>
      <c r="W596" s="64"/>
      <c r="X596" s="64"/>
      <c r="Y596" s="64"/>
      <c r="Z596" s="64"/>
    </row>
    <row r="597" ht="12.75" customHeight="1">
      <c r="A597" s="95">
        <v>40706.75</v>
      </c>
      <c r="B597" s="66">
        <v>348.0</v>
      </c>
      <c r="C597" s="64" t="s">
        <v>1211</v>
      </c>
      <c r="D597" s="64" t="s">
        <v>8</v>
      </c>
      <c r="E597" s="64" t="s">
        <v>104</v>
      </c>
      <c r="F597" s="66">
        <v>90.0</v>
      </c>
      <c r="G597" s="66">
        <v>7400.0</v>
      </c>
      <c r="H597" s="64" t="s">
        <v>23</v>
      </c>
      <c r="I597" s="64" t="s">
        <v>6020</v>
      </c>
      <c r="J597" s="64"/>
      <c r="K597" s="64"/>
      <c r="L597" s="64"/>
      <c r="M597" s="64"/>
      <c r="N597" s="64" t="s">
        <v>5963</v>
      </c>
      <c r="O597" s="64" t="s">
        <v>6096</v>
      </c>
      <c r="P597" s="64"/>
      <c r="Q597" s="64"/>
      <c r="R597" s="64"/>
      <c r="S597" s="64"/>
      <c r="T597" s="64"/>
      <c r="U597" s="64"/>
      <c r="V597" s="64"/>
      <c r="W597" s="64"/>
      <c r="X597" s="64"/>
      <c r="Y597" s="64"/>
      <c r="Z597" s="64"/>
    </row>
    <row r="598" ht="12.75" customHeight="1">
      <c r="A598" s="95">
        <v>40706.770833333336</v>
      </c>
      <c r="B598" s="66">
        <v>357.0</v>
      </c>
      <c r="C598" s="64" t="s">
        <v>1211</v>
      </c>
      <c r="D598" s="64" t="s">
        <v>819</v>
      </c>
      <c r="E598" s="64" t="s">
        <v>24</v>
      </c>
      <c r="F598" s="66">
        <v>78.0</v>
      </c>
      <c r="G598" s="66">
        <v>5400.0</v>
      </c>
      <c r="H598" s="64" t="s">
        <v>23</v>
      </c>
      <c r="I598" s="64" t="s">
        <v>5962</v>
      </c>
      <c r="J598" s="64"/>
      <c r="K598" s="64"/>
      <c r="L598" s="64"/>
      <c r="M598" s="64"/>
      <c r="N598" s="64" t="s">
        <v>5963</v>
      </c>
      <c r="O598" s="64" t="s">
        <v>6068</v>
      </c>
      <c r="P598" s="64"/>
      <c r="Q598" s="64"/>
      <c r="R598" s="64"/>
      <c r="S598" s="64"/>
      <c r="T598" s="64"/>
      <c r="U598" s="64"/>
      <c r="V598" s="64"/>
      <c r="W598" s="64"/>
      <c r="X598" s="64"/>
      <c r="Y598" s="64"/>
      <c r="Z598" s="64"/>
    </row>
    <row r="599" ht="12.75" customHeight="1">
      <c r="A599" s="95">
        <v>40706.791666666664</v>
      </c>
      <c r="B599" s="66">
        <v>350.0</v>
      </c>
      <c r="C599" s="64" t="s">
        <v>1211</v>
      </c>
      <c r="D599" s="64" t="s">
        <v>8</v>
      </c>
      <c r="E599" s="64" t="s">
        <v>855</v>
      </c>
      <c r="F599" s="66">
        <v>80.0</v>
      </c>
      <c r="G599" s="66">
        <v>6000.0</v>
      </c>
      <c r="H599" s="64" t="s">
        <v>23</v>
      </c>
      <c r="I599" s="64" t="s">
        <v>6020</v>
      </c>
      <c r="J599" s="64"/>
      <c r="K599" s="64"/>
      <c r="L599" s="64"/>
      <c r="M599" s="64"/>
      <c r="N599" s="64" t="s">
        <v>5963</v>
      </c>
      <c r="O599" s="64" t="s">
        <v>6107</v>
      </c>
      <c r="P599" s="64"/>
      <c r="Q599" s="64"/>
      <c r="R599" s="64"/>
      <c r="S599" s="64"/>
      <c r="T599" s="64"/>
      <c r="U599" s="64"/>
      <c r="V599" s="64"/>
      <c r="W599" s="64"/>
      <c r="X599" s="64"/>
      <c r="Y599" s="64"/>
      <c r="Z599" s="64"/>
    </row>
    <row r="600" ht="12.75" customHeight="1">
      <c r="A600" s="95">
        <v>40706.791666666664</v>
      </c>
      <c r="B600" s="66">
        <v>344.0</v>
      </c>
      <c r="C600" s="64" t="s">
        <v>1211</v>
      </c>
      <c r="D600" s="64" t="s">
        <v>819</v>
      </c>
      <c r="E600" s="64" t="s">
        <v>22</v>
      </c>
      <c r="F600" s="66">
        <v>83.0</v>
      </c>
      <c r="G600" s="66">
        <v>6400.0</v>
      </c>
      <c r="H600" s="64" t="s">
        <v>23</v>
      </c>
      <c r="I600" s="64" t="s">
        <v>5962</v>
      </c>
      <c r="J600" s="64"/>
      <c r="K600" s="64"/>
      <c r="L600" s="64"/>
      <c r="M600" s="64"/>
      <c r="N600" s="64" t="s">
        <v>5963</v>
      </c>
      <c r="O600" s="64" t="s">
        <v>5972</v>
      </c>
      <c r="P600" s="64"/>
      <c r="Q600" s="64"/>
      <c r="R600" s="64"/>
      <c r="S600" s="64"/>
      <c r="T600" s="64"/>
      <c r="U600" s="64"/>
      <c r="V600" s="64"/>
      <c r="W600" s="64"/>
      <c r="X600" s="64"/>
      <c r="Y600" s="64"/>
      <c r="Z600" s="64"/>
    </row>
    <row r="601" ht="12.75" customHeight="1">
      <c r="A601" s="95">
        <v>40706.8125</v>
      </c>
      <c r="B601" s="66">
        <v>354.0</v>
      </c>
      <c r="C601" s="64" t="s">
        <v>1211</v>
      </c>
      <c r="D601" s="64" t="s">
        <v>819</v>
      </c>
      <c r="E601" s="64" t="s">
        <v>24</v>
      </c>
      <c r="F601" s="66">
        <v>82.0</v>
      </c>
      <c r="G601" s="66">
        <v>5700.0</v>
      </c>
      <c r="H601" s="64" t="s">
        <v>23</v>
      </c>
      <c r="I601" s="64" t="s">
        <v>5962</v>
      </c>
      <c r="J601" s="64"/>
      <c r="K601" s="64"/>
      <c r="L601" s="64"/>
      <c r="M601" s="64"/>
      <c r="N601" s="64" t="s">
        <v>5963</v>
      </c>
      <c r="O601" s="64" t="s">
        <v>6108</v>
      </c>
      <c r="P601" s="64"/>
      <c r="Q601" s="64"/>
      <c r="R601" s="64"/>
      <c r="S601" s="64"/>
      <c r="T601" s="64"/>
      <c r="U601" s="64"/>
      <c r="V601" s="64"/>
      <c r="W601" s="64"/>
      <c r="X601" s="64"/>
      <c r="Y601" s="64"/>
      <c r="Z601" s="64"/>
    </row>
    <row r="602" ht="12.75" customHeight="1">
      <c r="A602" s="95">
        <v>40706.833333333336</v>
      </c>
      <c r="B602" s="66">
        <v>349.0</v>
      </c>
      <c r="C602" s="64" t="s">
        <v>1211</v>
      </c>
      <c r="D602" s="64" t="s">
        <v>8</v>
      </c>
      <c r="E602" s="64" t="s">
        <v>850</v>
      </c>
      <c r="F602" s="66">
        <v>80.0</v>
      </c>
      <c r="G602" s="66">
        <v>5100.0</v>
      </c>
      <c r="H602" s="64" t="s">
        <v>23</v>
      </c>
      <c r="I602" s="64" t="s">
        <v>5962</v>
      </c>
      <c r="J602" s="64"/>
      <c r="K602" s="64"/>
      <c r="L602" s="64"/>
      <c r="M602" s="64"/>
      <c r="N602" s="64" t="s">
        <v>6009</v>
      </c>
      <c r="O602" s="64" t="s">
        <v>6009</v>
      </c>
      <c r="P602" s="64"/>
      <c r="Q602" s="64"/>
      <c r="R602" s="64"/>
      <c r="S602" s="64"/>
      <c r="T602" s="64"/>
      <c r="U602" s="64"/>
      <c r="V602" s="64"/>
      <c r="W602" s="64"/>
      <c r="X602" s="64"/>
      <c r="Y602" s="64"/>
      <c r="Z602" s="64"/>
    </row>
    <row r="603" ht="12.75" customHeight="1">
      <c r="A603" s="95">
        <v>40706.9375</v>
      </c>
      <c r="B603" s="66">
        <v>343.0</v>
      </c>
      <c r="C603" s="64" t="s">
        <v>1211</v>
      </c>
      <c r="D603" s="64" t="s">
        <v>819</v>
      </c>
      <c r="E603" s="64" t="s">
        <v>22</v>
      </c>
      <c r="F603" s="66">
        <v>81.0</v>
      </c>
      <c r="G603" s="66">
        <v>5400.0</v>
      </c>
      <c r="H603" s="64" t="s">
        <v>23</v>
      </c>
      <c r="I603" s="64" t="s">
        <v>6020</v>
      </c>
      <c r="J603" s="64"/>
      <c r="K603" s="64"/>
      <c r="L603" s="64"/>
      <c r="M603" s="64"/>
      <c r="N603" s="64" t="s">
        <v>5963</v>
      </c>
      <c r="O603" s="64" t="s">
        <v>5967</v>
      </c>
      <c r="P603" s="64"/>
      <c r="Q603" s="64"/>
      <c r="R603" s="64"/>
      <c r="S603" s="64"/>
      <c r="T603" s="64"/>
      <c r="U603" s="64"/>
      <c r="V603" s="64"/>
      <c r="W603" s="64"/>
      <c r="X603" s="64"/>
      <c r="Y603" s="64"/>
      <c r="Z603" s="64"/>
    </row>
    <row r="604" ht="12.75" customHeight="1">
      <c r="A604" s="95">
        <v>40708.333333333336</v>
      </c>
      <c r="B604" s="66">
        <v>342.0</v>
      </c>
      <c r="C604" s="64" t="s">
        <v>1211</v>
      </c>
      <c r="D604" s="64" t="s">
        <v>8</v>
      </c>
      <c r="E604" s="64" t="s">
        <v>134</v>
      </c>
      <c r="F604" s="66">
        <v>78.0</v>
      </c>
      <c r="G604" s="66">
        <v>5300.0</v>
      </c>
      <c r="H604" s="64" t="s">
        <v>23</v>
      </c>
      <c r="I604" s="64" t="s">
        <v>5962</v>
      </c>
      <c r="J604" s="64"/>
      <c r="K604" s="64"/>
      <c r="L604" s="64"/>
      <c r="M604" s="64"/>
      <c r="N604" s="64" t="s">
        <v>5963</v>
      </c>
      <c r="O604" s="64" t="s">
        <v>5993</v>
      </c>
      <c r="P604" s="64"/>
      <c r="Q604" s="64"/>
      <c r="R604" s="64"/>
      <c r="S604" s="64"/>
      <c r="T604" s="64"/>
      <c r="U604" s="64"/>
      <c r="V604" s="64"/>
      <c r="W604" s="64"/>
      <c r="X604" s="64"/>
      <c r="Y604" s="64"/>
      <c r="Z604" s="64"/>
    </row>
    <row r="605" ht="12.75" customHeight="1">
      <c r="A605" s="95">
        <v>40708.479166666664</v>
      </c>
      <c r="B605" s="66">
        <v>341.0</v>
      </c>
      <c r="C605" s="64" t="s">
        <v>1211</v>
      </c>
      <c r="D605" s="64" t="s">
        <v>8</v>
      </c>
      <c r="E605" s="64" t="s">
        <v>840</v>
      </c>
      <c r="F605" s="66">
        <v>74.0</v>
      </c>
      <c r="G605" s="66">
        <v>5200.0</v>
      </c>
      <c r="H605" s="64" t="s">
        <v>23</v>
      </c>
      <c r="I605" s="64" t="s">
        <v>5962</v>
      </c>
      <c r="J605" s="64"/>
      <c r="K605" s="64"/>
      <c r="L605" s="64"/>
      <c r="M605" s="64"/>
      <c r="N605" s="64" t="s">
        <v>5963</v>
      </c>
      <c r="O605" s="64" t="s">
        <v>6109</v>
      </c>
      <c r="P605" s="64"/>
      <c r="Q605" s="64"/>
      <c r="R605" s="64"/>
      <c r="S605" s="64"/>
      <c r="T605" s="64"/>
      <c r="U605" s="64"/>
      <c r="V605" s="64"/>
      <c r="W605" s="64"/>
      <c r="X605" s="64"/>
      <c r="Y605" s="64"/>
      <c r="Z605" s="64"/>
    </row>
    <row r="606" ht="12.75" customHeight="1">
      <c r="A606" s="95">
        <v>40708.583333333336</v>
      </c>
      <c r="B606" s="66">
        <v>359.0</v>
      </c>
      <c r="C606" s="64" t="s">
        <v>1211</v>
      </c>
      <c r="D606" s="64" t="s">
        <v>8</v>
      </c>
      <c r="E606" s="64" t="s">
        <v>856</v>
      </c>
      <c r="F606" s="66">
        <v>79.0</v>
      </c>
      <c r="G606" s="66">
        <v>6100.0</v>
      </c>
      <c r="H606" s="64" t="s">
        <v>23</v>
      </c>
      <c r="I606" s="64" t="s">
        <v>5962</v>
      </c>
      <c r="J606" s="64"/>
      <c r="K606" s="64"/>
      <c r="L606" s="64"/>
      <c r="M606" s="64"/>
      <c r="N606" s="64" t="s">
        <v>5963</v>
      </c>
      <c r="O606" s="64" t="s">
        <v>6097</v>
      </c>
      <c r="P606" s="64"/>
      <c r="Q606" s="64"/>
      <c r="R606" s="64"/>
      <c r="S606" s="64"/>
      <c r="T606" s="64"/>
      <c r="U606" s="64"/>
      <c r="V606" s="64"/>
      <c r="W606" s="64"/>
      <c r="X606" s="64"/>
      <c r="Y606" s="64"/>
      <c r="Z606" s="64"/>
    </row>
    <row r="607" ht="12.75" customHeight="1">
      <c r="A607" s="95">
        <v>40708.75</v>
      </c>
      <c r="B607" s="66">
        <v>358.0</v>
      </c>
      <c r="C607" s="64" t="s">
        <v>1211</v>
      </c>
      <c r="D607" s="64" t="s">
        <v>8</v>
      </c>
      <c r="E607" s="64" t="s">
        <v>856</v>
      </c>
      <c r="F607" s="66">
        <v>75.0</v>
      </c>
      <c r="G607" s="66">
        <v>4500.0</v>
      </c>
      <c r="H607" s="64" t="s">
        <v>23</v>
      </c>
      <c r="I607" s="64" t="s">
        <v>5962</v>
      </c>
      <c r="J607" s="64"/>
      <c r="K607" s="64"/>
      <c r="L607" s="64"/>
      <c r="M607" s="64"/>
      <c r="N607" s="64" t="s">
        <v>5963</v>
      </c>
      <c r="O607" s="64" t="s">
        <v>5967</v>
      </c>
      <c r="P607" s="64"/>
      <c r="Q607" s="64"/>
      <c r="R607" s="64"/>
      <c r="S607" s="64"/>
      <c r="T607" s="64"/>
      <c r="U607" s="64"/>
      <c r="V607" s="64"/>
      <c r="W607" s="64"/>
      <c r="X607" s="64"/>
      <c r="Y607" s="64"/>
      <c r="Z607" s="64"/>
    </row>
    <row r="608" ht="12.75" customHeight="1">
      <c r="A608" s="95">
        <v>40708.75</v>
      </c>
      <c r="B608" s="66">
        <v>322.0</v>
      </c>
      <c r="C608" s="64" t="s">
        <v>1211</v>
      </c>
      <c r="D608" s="64" t="s">
        <v>8</v>
      </c>
      <c r="E608" s="64" t="s">
        <v>104</v>
      </c>
      <c r="F608" s="66">
        <v>79.0</v>
      </c>
      <c r="G608" s="66">
        <v>6000.0</v>
      </c>
      <c r="H608" s="64" t="s">
        <v>23</v>
      </c>
      <c r="I608" s="64" t="s">
        <v>5962</v>
      </c>
      <c r="J608" s="64"/>
      <c r="K608" s="64"/>
      <c r="L608" s="64"/>
      <c r="M608" s="64"/>
      <c r="N608" s="64" t="s">
        <v>5963</v>
      </c>
      <c r="O608" s="64" t="s">
        <v>6165</v>
      </c>
      <c r="P608" s="64"/>
      <c r="Q608" s="64"/>
      <c r="R608" s="64"/>
      <c r="S608" s="64"/>
      <c r="T608" s="64"/>
      <c r="U608" s="64"/>
      <c r="V608" s="64"/>
      <c r="W608" s="64"/>
      <c r="X608" s="64"/>
      <c r="Y608" s="64"/>
      <c r="Z608" s="64"/>
    </row>
    <row r="609" ht="12.75" customHeight="1">
      <c r="A609" s="95">
        <v>40708.791666666664</v>
      </c>
      <c r="B609" s="66">
        <v>323.0</v>
      </c>
      <c r="C609" s="64" t="s">
        <v>1211</v>
      </c>
      <c r="D609" s="64" t="s">
        <v>8</v>
      </c>
      <c r="E609" s="64" t="s">
        <v>104</v>
      </c>
      <c r="F609" s="66">
        <v>77.0</v>
      </c>
      <c r="G609" s="66">
        <v>5500.0</v>
      </c>
      <c r="H609" s="64" t="s">
        <v>23</v>
      </c>
      <c r="I609" s="64" t="s">
        <v>5962</v>
      </c>
      <c r="J609" s="64"/>
      <c r="K609" s="64"/>
      <c r="L609" s="64"/>
      <c r="M609" s="64"/>
      <c r="N609" s="64" t="s">
        <v>5963</v>
      </c>
      <c r="O609" s="64" t="s">
        <v>6166</v>
      </c>
      <c r="P609" s="64"/>
      <c r="Q609" s="64"/>
      <c r="R609" s="64"/>
      <c r="S609" s="64"/>
      <c r="T609" s="64"/>
      <c r="U609" s="64"/>
      <c r="V609" s="64"/>
      <c r="W609" s="64"/>
      <c r="X609" s="64"/>
      <c r="Y609" s="64"/>
      <c r="Z609" s="64"/>
    </row>
    <row r="610" ht="12.75" customHeight="1">
      <c r="A610" s="95">
        <v>40708.8125</v>
      </c>
      <c r="B610" s="66">
        <v>320.0</v>
      </c>
      <c r="C610" s="64" t="s">
        <v>1211</v>
      </c>
      <c r="D610" s="64" t="s">
        <v>8</v>
      </c>
      <c r="E610" s="64" t="s">
        <v>146</v>
      </c>
      <c r="F610" s="66">
        <v>77.0</v>
      </c>
      <c r="G610" s="66">
        <v>5700.0</v>
      </c>
      <c r="H610" s="64" t="s">
        <v>23</v>
      </c>
      <c r="I610" s="64" t="s">
        <v>5962</v>
      </c>
      <c r="J610" s="64"/>
      <c r="K610" s="64"/>
      <c r="L610" s="64"/>
      <c r="M610" s="64"/>
      <c r="N610" s="64" t="s">
        <v>5963</v>
      </c>
      <c r="O610" s="64" t="s">
        <v>5993</v>
      </c>
      <c r="P610" s="64"/>
      <c r="Q610" s="64"/>
      <c r="R610" s="64"/>
      <c r="S610" s="64"/>
      <c r="T610" s="64"/>
      <c r="U610" s="64"/>
      <c r="V610" s="64"/>
      <c r="W610" s="64"/>
      <c r="X610" s="64"/>
      <c r="Y610" s="64"/>
      <c r="Z610" s="64"/>
    </row>
    <row r="611" ht="12.75" customHeight="1">
      <c r="A611" s="95">
        <v>40708.833333333336</v>
      </c>
      <c r="B611" s="66">
        <v>321.0</v>
      </c>
      <c r="C611" s="64" t="s">
        <v>1211</v>
      </c>
      <c r="D611" s="64" t="s">
        <v>8</v>
      </c>
      <c r="E611" s="64" t="s">
        <v>146</v>
      </c>
      <c r="F611" s="66">
        <v>70.0</v>
      </c>
      <c r="G611" s="66">
        <v>3800.0</v>
      </c>
      <c r="H611" s="64" t="s">
        <v>23</v>
      </c>
      <c r="I611" s="64" t="s">
        <v>5962</v>
      </c>
      <c r="J611" s="64"/>
      <c r="K611" s="64"/>
      <c r="L611" s="64"/>
      <c r="M611" s="64"/>
      <c r="N611" s="64" t="s">
        <v>5963</v>
      </c>
      <c r="O611" s="64" t="s">
        <v>5993</v>
      </c>
      <c r="P611" s="64"/>
      <c r="Q611" s="64"/>
      <c r="R611" s="64"/>
      <c r="S611" s="64"/>
      <c r="T611" s="64"/>
      <c r="U611" s="64"/>
      <c r="V611" s="64"/>
      <c r="W611" s="64"/>
      <c r="X611" s="64"/>
      <c r="Y611" s="64"/>
      <c r="Z611" s="64"/>
    </row>
    <row r="612" ht="12.75" customHeight="1">
      <c r="A612" s="95">
        <v>40708.833333333336</v>
      </c>
      <c r="B612" s="66">
        <v>324.0</v>
      </c>
      <c r="C612" s="64" t="s">
        <v>1211</v>
      </c>
      <c r="D612" s="64" t="s">
        <v>8</v>
      </c>
      <c r="E612" s="64" t="s">
        <v>104</v>
      </c>
      <c r="F612" s="66">
        <v>79.0</v>
      </c>
      <c r="G612" s="66">
        <v>6000.0</v>
      </c>
      <c r="H612" s="64" t="s">
        <v>23</v>
      </c>
      <c r="I612" s="64" t="s">
        <v>5962</v>
      </c>
      <c r="J612" s="64"/>
      <c r="K612" s="64"/>
      <c r="L612" s="64"/>
      <c r="M612" s="64"/>
      <c r="N612" s="64" t="s">
        <v>5963</v>
      </c>
      <c r="O612" s="64" t="s">
        <v>5967</v>
      </c>
      <c r="P612" s="64"/>
      <c r="Q612" s="64"/>
      <c r="R612" s="64"/>
      <c r="S612" s="64"/>
      <c r="T612" s="64"/>
      <c r="U612" s="64"/>
      <c r="V612" s="64"/>
      <c r="W612" s="64"/>
      <c r="X612" s="64"/>
      <c r="Y612" s="64"/>
      <c r="Z612" s="64"/>
    </row>
    <row r="613" ht="12.75" customHeight="1">
      <c r="A613" s="95">
        <v>40708.875</v>
      </c>
      <c r="B613" s="66">
        <v>330.0</v>
      </c>
      <c r="C613" s="64" t="s">
        <v>1211</v>
      </c>
      <c r="D613" s="64" t="s">
        <v>8</v>
      </c>
      <c r="E613" s="64" t="s">
        <v>161</v>
      </c>
      <c r="F613" s="66">
        <v>78.0</v>
      </c>
      <c r="G613" s="66">
        <v>5300.0</v>
      </c>
      <c r="H613" s="64" t="s">
        <v>23</v>
      </c>
      <c r="I613" s="64" t="s">
        <v>5962</v>
      </c>
      <c r="J613" s="64"/>
      <c r="K613" s="64"/>
      <c r="L613" s="64"/>
      <c r="M613" s="64"/>
      <c r="N613" s="64" t="s">
        <v>5978</v>
      </c>
      <c r="O613" s="64" t="s">
        <v>5978</v>
      </c>
      <c r="P613" s="64"/>
      <c r="Q613" s="64"/>
      <c r="R613" s="64"/>
      <c r="S613" s="64"/>
      <c r="T613" s="64"/>
      <c r="U613" s="64"/>
      <c r="V613" s="64"/>
      <c r="W613" s="64"/>
      <c r="X613" s="64"/>
      <c r="Y613" s="64"/>
      <c r="Z613" s="64"/>
    </row>
    <row r="614" ht="12.75" customHeight="1">
      <c r="A614" s="95">
        <v>40709.395833333336</v>
      </c>
      <c r="B614" s="66">
        <v>333.0</v>
      </c>
      <c r="C614" s="64" t="s">
        <v>1211</v>
      </c>
      <c r="D614" s="64" t="s">
        <v>8</v>
      </c>
      <c r="E614" s="64" t="s">
        <v>856</v>
      </c>
      <c r="F614" s="66">
        <v>73.0</v>
      </c>
      <c r="G614" s="66">
        <v>3300.0</v>
      </c>
      <c r="H614" s="64" t="s">
        <v>23</v>
      </c>
      <c r="I614" s="64" t="s">
        <v>5962</v>
      </c>
      <c r="J614" s="64"/>
      <c r="K614" s="64"/>
      <c r="L614" s="64"/>
      <c r="M614" s="64"/>
      <c r="N614" s="64" t="s">
        <v>5973</v>
      </c>
      <c r="O614" s="64" t="s">
        <v>6167</v>
      </c>
      <c r="P614" s="64"/>
      <c r="Q614" s="64"/>
      <c r="R614" s="64"/>
      <c r="S614" s="64"/>
      <c r="T614" s="64"/>
      <c r="U614" s="64"/>
      <c r="V614" s="64"/>
      <c r="W614" s="64"/>
      <c r="X614" s="64"/>
      <c r="Y614" s="64"/>
      <c r="Z614" s="64"/>
    </row>
    <row r="615" ht="12.75" customHeight="1">
      <c r="A615" s="95">
        <v>40709.46875</v>
      </c>
      <c r="B615" s="66">
        <v>332.0</v>
      </c>
      <c r="C615" s="64" t="s">
        <v>1211</v>
      </c>
      <c r="D615" s="64" t="s">
        <v>8</v>
      </c>
      <c r="E615" s="64" t="s">
        <v>856</v>
      </c>
      <c r="F615" s="66">
        <v>79.0</v>
      </c>
      <c r="G615" s="66">
        <v>5500.0</v>
      </c>
      <c r="H615" s="64" t="s">
        <v>23</v>
      </c>
      <c r="I615" s="64" t="s">
        <v>5962</v>
      </c>
      <c r="J615" s="64"/>
      <c r="K615" s="64"/>
      <c r="L615" s="64"/>
      <c r="M615" s="64"/>
      <c r="N615" s="64" t="s">
        <v>5973</v>
      </c>
      <c r="O615" s="64" t="s">
        <v>6080</v>
      </c>
      <c r="P615" s="64"/>
      <c r="Q615" s="64"/>
      <c r="R615" s="64"/>
      <c r="S615" s="64"/>
      <c r="T615" s="64"/>
      <c r="U615" s="64"/>
      <c r="V615" s="64"/>
      <c r="W615" s="64"/>
      <c r="X615" s="64"/>
      <c r="Y615" s="64"/>
      <c r="Z615" s="64"/>
    </row>
    <row r="616" ht="12.75" customHeight="1">
      <c r="A616" s="95">
        <v>40709.5</v>
      </c>
      <c r="B616" s="66">
        <v>325.0</v>
      </c>
      <c r="C616" s="64" t="s">
        <v>1211</v>
      </c>
      <c r="D616" s="64" t="s">
        <v>8</v>
      </c>
      <c r="E616" s="64" t="s">
        <v>136</v>
      </c>
      <c r="F616" s="66">
        <v>81.0</v>
      </c>
      <c r="G616" s="66">
        <v>6500.0</v>
      </c>
      <c r="H616" s="64" t="s">
        <v>23</v>
      </c>
      <c r="I616" s="64" t="s">
        <v>5962</v>
      </c>
      <c r="J616" s="64"/>
      <c r="K616" s="64"/>
      <c r="L616" s="64"/>
      <c r="M616" s="64"/>
      <c r="N616" s="64" t="s">
        <v>5963</v>
      </c>
      <c r="O616" s="64" t="s">
        <v>6168</v>
      </c>
      <c r="P616" s="64"/>
      <c r="Q616" s="64"/>
      <c r="R616" s="64"/>
      <c r="S616" s="64"/>
      <c r="T616" s="64"/>
      <c r="U616" s="64"/>
      <c r="V616" s="64"/>
      <c r="W616" s="64"/>
      <c r="X616" s="64"/>
      <c r="Y616" s="64"/>
      <c r="Z616" s="64"/>
    </row>
    <row r="617" ht="12.75" customHeight="1">
      <c r="A617" s="95">
        <v>40709.541666666664</v>
      </c>
      <c r="B617" s="66">
        <v>331.0</v>
      </c>
      <c r="C617" s="64" t="s">
        <v>1211</v>
      </c>
      <c r="D617" s="64" t="s">
        <v>8</v>
      </c>
      <c r="E617" s="64" t="s">
        <v>104</v>
      </c>
      <c r="F617" s="66">
        <v>79.0</v>
      </c>
      <c r="G617" s="66">
        <v>5900.0</v>
      </c>
      <c r="H617" s="64" t="s">
        <v>23</v>
      </c>
      <c r="I617" s="64" t="s">
        <v>5962</v>
      </c>
      <c r="J617" s="64"/>
      <c r="K617" s="64"/>
      <c r="L617" s="64"/>
      <c r="M617" s="64"/>
      <c r="N617" s="64" t="s">
        <v>5963</v>
      </c>
      <c r="O617" s="64" t="s">
        <v>5972</v>
      </c>
      <c r="P617" s="64"/>
      <c r="Q617" s="64"/>
      <c r="R617" s="64"/>
      <c r="S617" s="64"/>
      <c r="T617" s="64"/>
      <c r="U617" s="64"/>
      <c r="V617" s="64"/>
      <c r="W617" s="64"/>
      <c r="X617" s="64"/>
      <c r="Y617" s="64"/>
      <c r="Z617" s="64"/>
    </row>
    <row r="618" ht="12.75" customHeight="1">
      <c r="A618" s="95">
        <v>40709.5625</v>
      </c>
      <c r="B618" s="66">
        <v>334.0</v>
      </c>
      <c r="C618" s="64" t="s">
        <v>1211</v>
      </c>
      <c r="D618" s="64" t="s">
        <v>8</v>
      </c>
      <c r="E618" s="64" t="s">
        <v>855</v>
      </c>
      <c r="F618" s="66">
        <v>73.0</v>
      </c>
      <c r="G618" s="66">
        <v>4300.0</v>
      </c>
      <c r="H618" s="64" t="s">
        <v>23</v>
      </c>
      <c r="I618" s="64" t="s">
        <v>5962</v>
      </c>
      <c r="J618" s="64"/>
      <c r="K618" s="64"/>
      <c r="L618" s="64"/>
      <c r="M618" s="64"/>
      <c r="N618" s="64" t="s">
        <v>5978</v>
      </c>
      <c r="O618" s="64" t="s">
        <v>5978</v>
      </c>
      <c r="P618" s="64"/>
      <c r="Q618" s="64"/>
      <c r="R618" s="64"/>
      <c r="S618" s="64"/>
      <c r="T618" s="64"/>
      <c r="U618" s="64"/>
      <c r="V618" s="64"/>
      <c r="W618" s="64"/>
      <c r="X618" s="64"/>
      <c r="Y618" s="64"/>
      <c r="Z618" s="64"/>
    </row>
    <row r="619" ht="12.75" customHeight="1">
      <c r="A619" s="95">
        <v>40709.604166666664</v>
      </c>
      <c r="B619" s="66">
        <v>326.0</v>
      </c>
      <c r="C619" s="64" t="s">
        <v>1211</v>
      </c>
      <c r="D619" s="64" t="s">
        <v>8</v>
      </c>
      <c r="E619" s="64" t="s">
        <v>29</v>
      </c>
      <c r="F619" s="66">
        <v>72.0</v>
      </c>
      <c r="G619" s="66">
        <v>4800.0</v>
      </c>
      <c r="H619" s="64" t="s">
        <v>23</v>
      </c>
      <c r="I619" s="64" t="s">
        <v>5962</v>
      </c>
      <c r="J619" s="64"/>
      <c r="K619" s="64"/>
      <c r="L619" s="64"/>
      <c r="M619" s="64"/>
      <c r="N619" s="64" t="s">
        <v>5963</v>
      </c>
      <c r="O619" s="64" t="s">
        <v>6169</v>
      </c>
      <c r="P619" s="64"/>
      <c r="Q619" s="64"/>
      <c r="R619" s="64"/>
      <c r="S619" s="64"/>
      <c r="T619" s="64"/>
      <c r="U619" s="64"/>
      <c r="V619" s="64"/>
      <c r="W619" s="64"/>
      <c r="X619" s="64"/>
      <c r="Y619" s="64"/>
      <c r="Z619" s="64"/>
    </row>
    <row r="620" ht="12.75" customHeight="1">
      <c r="A620" s="95">
        <v>40709.604166666664</v>
      </c>
      <c r="B620" s="66">
        <v>327.0</v>
      </c>
      <c r="C620" s="64" t="s">
        <v>1211</v>
      </c>
      <c r="D620" s="64" t="s">
        <v>8</v>
      </c>
      <c r="E620" s="64" t="s">
        <v>146</v>
      </c>
      <c r="F620" s="66">
        <v>82.0</v>
      </c>
      <c r="G620" s="66">
        <v>6400.0</v>
      </c>
      <c r="H620" s="64" t="s">
        <v>23</v>
      </c>
      <c r="I620" s="64" t="s">
        <v>5962</v>
      </c>
      <c r="J620" s="64"/>
      <c r="K620" s="64"/>
      <c r="L620" s="64"/>
      <c r="M620" s="64"/>
      <c r="N620" s="64" t="s">
        <v>5963</v>
      </c>
      <c r="O620" s="64" t="s">
        <v>5967</v>
      </c>
      <c r="P620" s="64"/>
      <c r="Q620" s="64"/>
      <c r="R620" s="64"/>
      <c r="S620" s="64"/>
      <c r="T620" s="64"/>
      <c r="U620" s="64"/>
      <c r="V620" s="64"/>
      <c r="W620" s="64"/>
      <c r="X620" s="64"/>
      <c r="Y620" s="64"/>
      <c r="Z620" s="64"/>
    </row>
    <row r="621" ht="12.75" customHeight="1">
      <c r="A621" s="95">
        <v>40709.666666666664</v>
      </c>
      <c r="B621" s="66">
        <v>335.0</v>
      </c>
      <c r="C621" s="64" t="s">
        <v>1211</v>
      </c>
      <c r="D621" s="64" t="s">
        <v>8</v>
      </c>
      <c r="E621" s="64" t="s">
        <v>146</v>
      </c>
      <c r="F621" s="66">
        <v>75.0</v>
      </c>
      <c r="G621" s="66">
        <v>4400.0</v>
      </c>
      <c r="H621" s="64" t="s">
        <v>23</v>
      </c>
      <c r="I621" s="64" t="s">
        <v>5962</v>
      </c>
      <c r="J621" s="64"/>
      <c r="K621" s="64"/>
      <c r="L621" s="64"/>
      <c r="M621" s="64"/>
      <c r="N621" s="64" t="s">
        <v>5963</v>
      </c>
      <c r="O621" s="64" t="s">
        <v>5967</v>
      </c>
      <c r="P621" s="64"/>
      <c r="Q621" s="64"/>
      <c r="R621" s="64"/>
      <c r="S621" s="64"/>
      <c r="T621" s="64"/>
      <c r="U621" s="64"/>
      <c r="V621" s="64"/>
      <c r="W621" s="64"/>
      <c r="X621" s="64"/>
      <c r="Y621" s="64"/>
      <c r="Z621" s="64"/>
    </row>
    <row r="622" ht="12.75" customHeight="1">
      <c r="A622" s="95">
        <v>40716.541666666664</v>
      </c>
      <c r="B622" s="66">
        <v>328.0</v>
      </c>
      <c r="C622" s="64" t="s">
        <v>1211</v>
      </c>
      <c r="D622" s="64" t="s">
        <v>8</v>
      </c>
      <c r="E622" s="64" t="s">
        <v>856</v>
      </c>
      <c r="F622" s="66">
        <v>68.0</v>
      </c>
      <c r="G622" s="66">
        <v>2850.0</v>
      </c>
      <c r="H622" s="64" t="s">
        <v>23</v>
      </c>
      <c r="I622" s="64" t="s">
        <v>6020</v>
      </c>
      <c r="J622" s="64"/>
      <c r="K622" s="64"/>
      <c r="L622" s="64"/>
      <c r="M622" s="64"/>
      <c r="N622" s="64" t="s">
        <v>5963</v>
      </c>
      <c r="O622" s="64" t="s">
        <v>5967</v>
      </c>
      <c r="P622" s="64"/>
      <c r="Q622" s="64"/>
      <c r="R622" s="64"/>
      <c r="S622" s="64"/>
      <c r="T622" s="64"/>
      <c r="U622" s="64"/>
      <c r="V622" s="64"/>
      <c r="W622" s="64"/>
      <c r="X622" s="64"/>
      <c r="Y622" s="64"/>
      <c r="Z622" s="64"/>
    </row>
    <row r="623" ht="12.75" customHeight="1">
      <c r="A623" s="95">
        <v>40726.416666666664</v>
      </c>
      <c r="B623" s="66">
        <v>329.0</v>
      </c>
      <c r="C623" s="64" t="s">
        <v>1211</v>
      </c>
      <c r="D623" s="64" t="s">
        <v>819</v>
      </c>
      <c r="E623" s="64" t="s">
        <v>857</v>
      </c>
      <c r="F623" s="66">
        <v>63.0</v>
      </c>
      <c r="G623" s="66">
        <v>2200.0</v>
      </c>
      <c r="H623" s="64" t="s">
        <v>23</v>
      </c>
      <c r="I623" s="64" t="s">
        <v>6020</v>
      </c>
      <c r="J623" s="64"/>
      <c r="K623" s="64"/>
      <c r="L623" s="64"/>
      <c r="M623" s="64"/>
      <c r="N623" s="64" t="s">
        <v>5963</v>
      </c>
      <c r="O623" s="64" t="s">
        <v>6107</v>
      </c>
      <c r="P623" s="64"/>
      <c r="Q623" s="64"/>
      <c r="R623" s="64"/>
      <c r="S623" s="64"/>
      <c r="T623" s="64"/>
      <c r="U623" s="64"/>
      <c r="V623" s="64"/>
      <c r="W623" s="64"/>
      <c r="X623" s="64"/>
      <c r="Y623" s="64"/>
      <c r="Z623" s="64"/>
    </row>
    <row r="624" ht="12.75" customHeight="1">
      <c r="A624" s="95">
        <v>40726.458333333336</v>
      </c>
      <c r="B624" s="66">
        <v>336.0</v>
      </c>
      <c r="C624" s="64" t="s">
        <v>1211</v>
      </c>
      <c r="D624" s="64" t="s">
        <v>819</v>
      </c>
      <c r="E624" s="64" t="s">
        <v>819</v>
      </c>
      <c r="F624" s="66">
        <v>56.0</v>
      </c>
      <c r="G624" s="66">
        <v>1900.0</v>
      </c>
      <c r="H624" s="64" t="s">
        <v>23</v>
      </c>
      <c r="I624" s="64" t="s">
        <v>5971</v>
      </c>
      <c r="J624" s="64"/>
      <c r="K624" s="64"/>
      <c r="L624" s="64"/>
      <c r="M624" s="64"/>
      <c r="N624" s="64" t="s">
        <v>5963</v>
      </c>
      <c r="O624" s="64" t="s">
        <v>5967</v>
      </c>
      <c r="P624" s="64"/>
      <c r="Q624" s="64"/>
      <c r="R624" s="64"/>
      <c r="S624" s="64"/>
      <c r="T624" s="64"/>
      <c r="U624" s="64"/>
      <c r="V624" s="64"/>
      <c r="W624" s="64"/>
      <c r="X624" s="64"/>
      <c r="Y624" s="64"/>
      <c r="Z624" s="64"/>
    </row>
    <row r="625" ht="12.75" customHeight="1">
      <c r="A625" s="95">
        <v>40732.354166666664</v>
      </c>
      <c r="B625" s="66">
        <v>337.0</v>
      </c>
      <c r="C625" s="64" t="s">
        <v>1211</v>
      </c>
      <c r="D625" s="64" t="s">
        <v>8</v>
      </c>
      <c r="E625" s="64" t="s">
        <v>104</v>
      </c>
      <c r="F625" s="66">
        <v>54.0</v>
      </c>
      <c r="G625" s="66">
        <v>1650.0</v>
      </c>
      <c r="H625" s="64" t="s">
        <v>23</v>
      </c>
      <c r="I625" s="64" t="s">
        <v>6020</v>
      </c>
      <c r="J625" s="64"/>
      <c r="K625" s="64"/>
      <c r="L625" s="64"/>
      <c r="M625" s="64"/>
      <c r="N625" s="64" t="s">
        <v>5963</v>
      </c>
      <c r="O625" s="64" t="s">
        <v>5972</v>
      </c>
      <c r="P625" s="64"/>
      <c r="Q625" s="64"/>
      <c r="R625" s="64"/>
      <c r="S625" s="64"/>
      <c r="T625" s="64"/>
      <c r="U625" s="64"/>
      <c r="V625" s="64"/>
      <c r="W625" s="64"/>
      <c r="X625" s="64"/>
      <c r="Y625" s="64"/>
      <c r="Z625" s="64"/>
    </row>
    <row r="626" ht="12.75" customHeight="1">
      <c r="A626" s="95">
        <v>40732.4375</v>
      </c>
      <c r="B626" s="66">
        <v>338.0</v>
      </c>
      <c r="C626" s="64" t="s">
        <v>1211</v>
      </c>
      <c r="D626" s="64" t="s">
        <v>819</v>
      </c>
      <c r="E626" s="64" t="s">
        <v>6120</v>
      </c>
      <c r="F626" s="66">
        <v>58.0</v>
      </c>
      <c r="G626" s="66">
        <v>2000.0</v>
      </c>
      <c r="H626" s="64" t="s">
        <v>23</v>
      </c>
      <c r="I626" s="64" t="s">
        <v>6020</v>
      </c>
      <c r="J626" s="64"/>
      <c r="K626" s="64"/>
      <c r="L626" s="64"/>
      <c r="M626" s="64"/>
      <c r="N626" s="64" t="s">
        <v>5963</v>
      </c>
      <c r="O626" s="64" t="s">
        <v>5967</v>
      </c>
      <c r="P626" s="64"/>
      <c r="Q626" s="64"/>
      <c r="R626" s="64"/>
      <c r="S626" s="64"/>
      <c r="T626" s="64"/>
      <c r="U626" s="64"/>
      <c r="V626" s="64"/>
      <c r="W626" s="64"/>
      <c r="X626" s="64"/>
      <c r="Y626" s="64"/>
      <c r="Z626" s="64"/>
    </row>
    <row r="627" ht="12.75" customHeight="1">
      <c r="A627" s="95">
        <v>40736.375</v>
      </c>
      <c r="B627" s="66">
        <v>339.0</v>
      </c>
      <c r="C627" s="64" t="s">
        <v>1211</v>
      </c>
      <c r="D627" s="64" t="s">
        <v>8</v>
      </c>
      <c r="E627" s="64" t="s">
        <v>137</v>
      </c>
      <c r="F627" s="66">
        <v>54.0</v>
      </c>
      <c r="G627" s="66">
        <v>2000.0</v>
      </c>
      <c r="H627" s="64" t="s">
        <v>23</v>
      </c>
      <c r="I627" s="64" t="s">
        <v>5971</v>
      </c>
      <c r="J627" s="64"/>
      <c r="K627" s="64"/>
      <c r="L627" s="64"/>
      <c r="M627" s="64"/>
      <c r="N627" s="64" t="s">
        <v>6009</v>
      </c>
      <c r="O627" s="64" t="s">
        <v>6170</v>
      </c>
      <c r="P627" s="64"/>
      <c r="Q627" s="64"/>
      <c r="R627" s="64"/>
      <c r="S627" s="64"/>
      <c r="T627" s="64"/>
      <c r="U627" s="64"/>
      <c r="V627" s="64"/>
      <c r="W627" s="64"/>
      <c r="X627" s="64"/>
      <c r="Y627" s="64"/>
      <c r="Z627" s="64"/>
    </row>
    <row r="628" ht="12.75" customHeight="1">
      <c r="A628" s="95">
        <v>40737.416666666664</v>
      </c>
      <c r="B628" s="66">
        <v>369.0</v>
      </c>
      <c r="C628" s="64" t="s">
        <v>1211</v>
      </c>
      <c r="D628" s="64" t="s">
        <v>8</v>
      </c>
      <c r="E628" s="64" t="s">
        <v>850</v>
      </c>
      <c r="F628" s="66">
        <v>68.0</v>
      </c>
      <c r="G628" s="66">
        <v>2900.0</v>
      </c>
      <c r="H628" s="64" t="s">
        <v>23</v>
      </c>
      <c r="I628" s="64" t="s">
        <v>6020</v>
      </c>
      <c r="J628" s="64"/>
      <c r="K628" s="64"/>
      <c r="L628" s="64"/>
      <c r="M628" s="64"/>
      <c r="N628" s="64" t="s">
        <v>5973</v>
      </c>
      <c r="O628" s="64" t="s">
        <v>6171</v>
      </c>
      <c r="P628" s="64"/>
      <c r="Q628" s="64"/>
      <c r="R628" s="64"/>
      <c r="S628" s="64"/>
      <c r="T628" s="64"/>
      <c r="U628" s="64"/>
      <c r="V628" s="64"/>
      <c r="W628" s="64"/>
      <c r="X628" s="64"/>
      <c r="Y628" s="64"/>
      <c r="Z628" s="64"/>
    </row>
    <row r="629" ht="12.75" customHeight="1">
      <c r="A629" s="95">
        <v>40739.375</v>
      </c>
      <c r="B629" s="66">
        <v>360.0</v>
      </c>
      <c r="C629" s="64" t="s">
        <v>1211</v>
      </c>
      <c r="D629" s="64" t="s">
        <v>819</v>
      </c>
      <c r="E629" s="64" t="s">
        <v>857</v>
      </c>
      <c r="F629" s="66">
        <v>56.0</v>
      </c>
      <c r="G629" s="66">
        <v>2000.0</v>
      </c>
      <c r="H629" s="64" t="s">
        <v>23</v>
      </c>
      <c r="I629" s="64" t="s">
        <v>6020</v>
      </c>
      <c r="J629" s="64"/>
      <c r="K629" s="64"/>
      <c r="L629" s="64"/>
      <c r="M629" s="64"/>
      <c r="N629" s="64" t="s">
        <v>5963</v>
      </c>
      <c r="O629" s="64" t="s">
        <v>5972</v>
      </c>
      <c r="P629" s="64"/>
      <c r="Q629" s="64"/>
      <c r="R629" s="64"/>
      <c r="S629" s="64"/>
      <c r="T629" s="64"/>
      <c r="U629" s="64"/>
      <c r="V629" s="64"/>
      <c r="W629" s="64"/>
      <c r="X629" s="64"/>
      <c r="Y629" s="64"/>
      <c r="Z629" s="64"/>
    </row>
    <row r="630" ht="12.75" customHeight="1">
      <c r="A630" s="95">
        <v>40739.458333333336</v>
      </c>
      <c r="B630" s="66">
        <v>361.0</v>
      </c>
      <c r="C630" s="64" t="s">
        <v>1211</v>
      </c>
      <c r="D630" s="64" t="s">
        <v>819</v>
      </c>
      <c r="E630" s="64" t="s">
        <v>857</v>
      </c>
      <c r="F630" s="66">
        <v>68.0</v>
      </c>
      <c r="G630" s="66">
        <v>3100.0</v>
      </c>
      <c r="H630" s="64" t="s">
        <v>23</v>
      </c>
      <c r="I630" s="64" t="s">
        <v>6020</v>
      </c>
      <c r="J630" s="64"/>
      <c r="K630" s="64"/>
      <c r="L630" s="64"/>
      <c r="M630" s="64"/>
      <c r="N630" s="64" t="s">
        <v>5963</v>
      </c>
      <c r="O630" s="64" t="s">
        <v>6159</v>
      </c>
      <c r="P630" s="64"/>
      <c r="Q630" s="64"/>
      <c r="R630" s="64"/>
      <c r="S630" s="64"/>
      <c r="T630" s="64"/>
      <c r="U630" s="64"/>
      <c r="V630" s="64"/>
      <c r="W630" s="64"/>
      <c r="X630" s="64"/>
      <c r="Y630" s="64"/>
      <c r="Z630" s="64"/>
    </row>
    <row r="631" ht="12.75" customHeight="1">
      <c r="A631" s="95">
        <v>40664.0</v>
      </c>
      <c r="B631" s="66">
        <v>1018.0</v>
      </c>
      <c r="C631" s="64" t="s">
        <v>228</v>
      </c>
      <c r="D631" s="64" t="s">
        <v>819</v>
      </c>
      <c r="E631" s="64" t="s">
        <v>904</v>
      </c>
      <c r="F631" s="66">
        <v>69.0</v>
      </c>
      <c r="G631" s="66">
        <v>3200.0</v>
      </c>
      <c r="H631" s="64" t="s">
        <v>23</v>
      </c>
      <c r="I631" s="64" t="s">
        <v>5962</v>
      </c>
      <c r="J631" s="64"/>
      <c r="K631" s="64"/>
      <c r="L631" s="64"/>
      <c r="M631" s="64"/>
      <c r="N631" s="64" t="s">
        <v>5963</v>
      </c>
      <c r="O631" s="64" t="s">
        <v>6172</v>
      </c>
      <c r="P631" s="64"/>
      <c r="Q631" s="64"/>
      <c r="R631" s="64"/>
      <c r="S631" s="64"/>
      <c r="T631" s="64"/>
      <c r="U631" s="64"/>
      <c r="V631" s="64"/>
      <c r="W631" s="64"/>
      <c r="X631" s="64"/>
      <c r="Y631" s="64"/>
      <c r="Z631" s="64"/>
    </row>
    <row r="632" ht="12.75" customHeight="1">
      <c r="A632" s="95">
        <v>40664.0</v>
      </c>
      <c r="B632" s="66">
        <v>1.0</v>
      </c>
      <c r="C632" s="64" t="s">
        <v>228</v>
      </c>
      <c r="D632" s="64" t="s">
        <v>819</v>
      </c>
      <c r="E632" s="64" t="s">
        <v>938</v>
      </c>
      <c r="F632" s="66">
        <v>73.0</v>
      </c>
      <c r="G632" s="66">
        <v>4150.0</v>
      </c>
      <c r="H632" s="64" t="s">
        <v>23</v>
      </c>
      <c r="I632" s="64" t="s">
        <v>5962</v>
      </c>
      <c r="J632" s="64"/>
      <c r="K632" s="64"/>
      <c r="L632" s="64"/>
      <c r="M632" s="64"/>
      <c r="N632" s="64" t="s">
        <v>5963</v>
      </c>
      <c r="O632" s="64" t="s">
        <v>6006</v>
      </c>
      <c r="P632" s="64"/>
      <c r="Q632" s="64"/>
      <c r="R632" s="64"/>
      <c r="S632" s="64"/>
      <c r="T632" s="64"/>
      <c r="U632" s="64"/>
      <c r="V632" s="64"/>
      <c r="W632" s="64"/>
      <c r="X632" s="64"/>
      <c r="Y632" s="64"/>
      <c r="Z632" s="64"/>
    </row>
    <row r="633" ht="12.75" customHeight="1">
      <c r="A633" s="95">
        <v>40664.0</v>
      </c>
      <c r="B633" s="66">
        <v>1029.0</v>
      </c>
      <c r="C633" s="64" t="s">
        <v>228</v>
      </c>
      <c r="D633" s="64" t="s">
        <v>819</v>
      </c>
      <c r="E633" s="64" t="s">
        <v>918</v>
      </c>
      <c r="F633" s="66">
        <v>74.0</v>
      </c>
      <c r="G633" s="66">
        <v>4200.0</v>
      </c>
      <c r="H633" s="64" t="s">
        <v>23</v>
      </c>
      <c r="I633" s="64" t="s">
        <v>5962</v>
      </c>
      <c r="J633" s="64"/>
      <c r="K633" s="64"/>
      <c r="L633" s="64"/>
      <c r="M633" s="64"/>
      <c r="N633" s="64" t="s">
        <v>5963</v>
      </c>
      <c r="O633" s="64" t="s">
        <v>6042</v>
      </c>
      <c r="P633" s="64"/>
      <c r="Q633" s="64"/>
      <c r="R633" s="64"/>
      <c r="S633" s="64"/>
      <c r="T633" s="64"/>
      <c r="U633" s="64"/>
      <c r="V633" s="64"/>
      <c r="W633" s="64"/>
      <c r="X633" s="64"/>
      <c r="Y633" s="64"/>
      <c r="Z633" s="64"/>
    </row>
    <row r="634" ht="12.75" customHeight="1">
      <c r="A634" s="95">
        <v>40664.0</v>
      </c>
      <c r="B634" s="66">
        <v>1023.0</v>
      </c>
      <c r="C634" s="64" t="s">
        <v>228</v>
      </c>
      <c r="D634" s="64" t="s">
        <v>819</v>
      </c>
      <c r="E634" s="64" t="s">
        <v>1005</v>
      </c>
      <c r="F634" s="66">
        <v>74.0</v>
      </c>
      <c r="G634" s="66">
        <v>4300.0</v>
      </c>
      <c r="H634" s="64" t="s">
        <v>23</v>
      </c>
      <c r="I634" s="64" t="s">
        <v>5962</v>
      </c>
      <c r="J634" s="64"/>
      <c r="K634" s="64"/>
      <c r="L634" s="64"/>
      <c r="M634" s="64"/>
      <c r="N634" s="64" t="s">
        <v>5963</v>
      </c>
      <c r="O634" s="64" t="s">
        <v>6173</v>
      </c>
      <c r="P634" s="64"/>
      <c r="Q634" s="64"/>
      <c r="R634" s="64"/>
      <c r="S634" s="64"/>
      <c r="T634" s="64"/>
      <c r="U634" s="64"/>
      <c r="V634" s="64"/>
      <c r="W634" s="64"/>
      <c r="X634" s="64"/>
      <c r="Y634" s="64"/>
      <c r="Z634" s="64"/>
    </row>
    <row r="635" ht="12.75" customHeight="1">
      <c r="A635" s="95">
        <v>40664.0</v>
      </c>
      <c r="B635" s="66">
        <v>1022.0</v>
      </c>
      <c r="C635" s="64" t="s">
        <v>228</v>
      </c>
      <c r="D635" s="64" t="s">
        <v>819</v>
      </c>
      <c r="E635" s="64" t="s">
        <v>933</v>
      </c>
      <c r="F635" s="66">
        <v>74.0</v>
      </c>
      <c r="G635" s="66">
        <v>4350.0</v>
      </c>
      <c r="H635" s="64" t="s">
        <v>23</v>
      </c>
      <c r="I635" s="64" t="s">
        <v>5962</v>
      </c>
      <c r="J635" s="64"/>
      <c r="K635" s="64"/>
      <c r="L635" s="64"/>
      <c r="M635" s="64"/>
      <c r="N635" s="64" t="s">
        <v>6003</v>
      </c>
      <c r="O635" s="64" t="s">
        <v>6174</v>
      </c>
      <c r="P635" s="64"/>
      <c r="Q635" s="64"/>
      <c r="R635" s="64"/>
      <c r="S635" s="64"/>
      <c r="T635" s="64"/>
      <c r="U635" s="64"/>
      <c r="V635" s="64"/>
      <c r="W635" s="64"/>
      <c r="X635" s="64"/>
      <c r="Y635" s="64"/>
      <c r="Z635" s="64"/>
    </row>
    <row r="636" ht="12.75" customHeight="1">
      <c r="A636" s="95">
        <v>40664.0</v>
      </c>
      <c r="B636" s="66">
        <v>1028.0</v>
      </c>
      <c r="C636" s="64" t="s">
        <v>228</v>
      </c>
      <c r="D636" s="64" t="s">
        <v>819</v>
      </c>
      <c r="E636" s="64" t="s">
        <v>1005</v>
      </c>
      <c r="F636" s="66">
        <v>74.0</v>
      </c>
      <c r="G636" s="66">
        <v>4650.0</v>
      </c>
      <c r="H636" s="64" t="s">
        <v>23</v>
      </c>
      <c r="I636" s="64" t="s">
        <v>5962</v>
      </c>
      <c r="J636" s="64"/>
      <c r="K636" s="64"/>
      <c r="L636" s="64"/>
      <c r="M636" s="64"/>
      <c r="N636" s="64" t="s">
        <v>5963</v>
      </c>
      <c r="O636" s="64" t="s">
        <v>6175</v>
      </c>
      <c r="P636" s="64"/>
      <c r="Q636" s="64"/>
      <c r="R636" s="64"/>
      <c r="S636" s="64"/>
      <c r="T636" s="64"/>
      <c r="U636" s="64"/>
      <c r="V636" s="64"/>
      <c r="W636" s="64"/>
      <c r="X636" s="64"/>
      <c r="Y636" s="64"/>
      <c r="Z636" s="64"/>
    </row>
    <row r="637" ht="12.75" customHeight="1">
      <c r="A637" s="95">
        <v>40664.0</v>
      </c>
      <c r="B637" s="66">
        <v>1021.0</v>
      </c>
      <c r="C637" s="64" t="s">
        <v>228</v>
      </c>
      <c r="D637" s="64" t="s">
        <v>8</v>
      </c>
      <c r="E637" s="64" t="s">
        <v>1379</v>
      </c>
      <c r="F637" s="66">
        <v>75.0</v>
      </c>
      <c r="G637" s="66">
        <v>4200.0</v>
      </c>
      <c r="H637" s="64" t="s">
        <v>23</v>
      </c>
      <c r="I637" s="64" t="s">
        <v>5962</v>
      </c>
      <c r="J637" s="64"/>
      <c r="K637" s="64"/>
      <c r="L637" s="64"/>
      <c r="M637" s="64"/>
      <c r="N637" s="64" t="s">
        <v>5963</v>
      </c>
      <c r="O637" s="64" t="s">
        <v>6006</v>
      </c>
      <c r="P637" s="64"/>
      <c r="Q637" s="64"/>
      <c r="R637" s="64"/>
      <c r="S637" s="64"/>
      <c r="T637" s="64"/>
      <c r="U637" s="64"/>
      <c r="V637" s="64"/>
      <c r="W637" s="64"/>
      <c r="X637" s="64"/>
      <c r="Y637" s="64"/>
      <c r="Z637" s="64"/>
    </row>
    <row r="638" ht="12.75" customHeight="1">
      <c r="A638" s="95">
        <v>40664.0</v>
      </c>
      <c r="B638" s="66">
        <v>1026.0</v>
      </c>
      <c r="C638" s="64" t="s">
        <v>228</v>
      </c>
      <c r="D638" s="64" t="s">
        <v>819</v>
      </c>
      <c r="E638" s="64" t="s">
        <v>918</v>
      </c>
      <c r="F638" s="66">
        <v>76.0</v>
      </c>
      <c r="G638" s="66">
        <v>4700.0</v>
      </c>
      <c r="H638" s="64" t="s">
        <v>23</v>
      </c>
      <c r="I638" s="64" t="s">
        <v>5962</v>
      </c>
      <c r="J638" s="64"/>
      <c r="K638" s="64"/>
      <c r="L638" s="64"/>
      <c r="M638" s="64"/>
      <c r="N638" s="64" t="s">
        <v>5963</v>
      </c>
      <c r="O638" s="64" t="s">
        <v>6042</v>
      </c>
      <c r="P638" s="64"/>
      <c r="Q638" s="64"/>
      <c r="R638" s="64"/>
      <c r="S638" s="64"/>
      <c r="T638" s="64"/>
      <c r="U638" s="64"/>
      <c r="V638" s="64"/>
      <c r="W638" s="64"/>
      <c r="X638" s="64"/>
      <c r="Y638" s="64"/>
      <c r="Z638" s="64"/>
    </row>
    <row r="639" ht="12.75" customHeight="1">
      <c r="A639" s="95">
        <v>40664.0</v>
      </c>
      <c r="B639" s="66">
        <v>1033.0</v>
      </c>
      <c r="C639" s="64" t="s">
        <v>228</v>
      </c>
      <c r="D639" s="64" t="s">
        <v>819</v>
      </c>
      <c r="E639" s="64" t="s">
        <v>933</v>
      </c>
      <c r="F639" s="66">
        <v>78.0</v>
      </c>
      <c r="G639" s="66">
        <v>4800.0</v>
      </c>
      <c r="H639" s="64" t="s">
        <v>23</v>
      </c>
      <c r="I639" s="64" t="s">
        <v>5962</v>
      </c>
      <c r="J639" s="64"/>
      <c r="K639" s="64"/>
      <c r="L639" s="64"/>
      <c r="M639" s="64"/>
      <c r="N639" s="64" t="s">
        <v>5963</v>
      </c>
      <c r="O639" s="64" t="s">
        <v>5965</v>
      </c>
      <c r="P639" s="64"/>
      <c r="Q639" s="64"/>
      <c r="R639" s="64"/>
      <c r="S639" s="64"/>
      <c r="T639" s="64"/>
      <c r="U639" s="64"/>
      <c r="V639" s="64"/>
      <c r="W639" s="64"/>
      <c r="X639" s="64"/>
      <c r="Y639" s="64"/>
      <c r="Z639" s="64"/>
    </row>
    <row r="640" ht="12.75" customHeight="1">
      <c r="A640" s="95">
        <v>40664.0</v>
      </c>
      <c r="B640" s="66">
        <v>1017.0</v>
      </c>
      <c r="C640" s="64" t="s">
        <v>228</v>
      </c>
      <c r="D640" s="64" t="s">
        <v>819</v>
      </c>
      <c r="E640" s="64" t="s">
        <v>933</v>
      </c>
      <c r="F640" s="66">
        <v>79.0</v>
      </c>
      <c r="G640" s="66">
        <v>5450.0</v>
      </c>
      <c r="H640" s="64" t="s">
        <v>23</v>
      </c>
      <c r="I640" s="64" t="s">
        <v>5962</v>
      </c>
      <c r="J640" s="64"/>
      <c r="K640" s="64"/>
      <c r="L640" s="64"/>
      <c r="M640" s="64"/>
      <c r="N640" s="64" t="s">
        <v>5963</v>
      </c>
      <c r="O640" s="64" t="s">
        <v>6176</v>
      </c>
      <c r="P640" s="64"/>
      <c r="Q640" s="64"/>
      <c r="R640" s="64"/>
      <c r="S640" s="64"/>
      <c r="T640" s="64"/>
      <c r="U640" s="64"/>
      <c r="V640" s="64"/>
      <c r="W640" s="64"/>
      <c r="X640" s="64"/>
      <c r="Y640" s="64"/>
      <c r="Z640" s="64"/>
    </row>
    <row r="641" ht="12.75" customHeight="1">
      <c r="A641" s="95">
        <v>40664.0</v>
      </c>
      <c r="B641" s="66">
        <v>1032.0</v>
      </c>
      <c r="C641" s="64" t="s">
        <v>228</v>
      </c>
      <c r="D641" s="64" t="s">
        <v>819</v>
      </c>
      <c r="E641" s="64" t="s">
        <v>904</v>
      </c>
      <c r="F641" s="66">
        <v>79.0</v>
      </c>
      <c r="G641" s="66">
        <v>5500.0</v>
      </c>
      <c r="H641" s="64" t="s">
        <v>23</v>
      </c>
      <c r="I641" s="64" t="s">
        <v>5962</v>
      </c>
      <c r="J641" s="64"/>
      <c r="K641" s="64"/>
      <c r="L641" s="64"/>
      <c r="M641" s="64"/>
      <c r="N641" s="64" t="s">
        <v>5963</v>
      </c>
      <c r="O641" s="64" t="s">
        <v>6162</v>
      </c>
      <c r="P641" s="64"/>
      <c r="Q641" s="64"/>
      <c r="R641" s="64"/>
      <c r="S641" s="64"/>
      <c r="T641" s="64"/>
      <c r="U641" s="64"/>
      <c r="V641" s="64"/>
      <c r="W641" s="64"/>
      <c r="X641" s="64"/>
      <c r="Y641" s="64"/>
      <c r="Z641" s="64"/>
    </row>
    <row r="642" ht="12.75" customHeight="1">
      <c r="A642" s="95">
        <v>40664.0</v>
      </c>
      <c r="B642" s="66">
        <v>1024.0</v>
      </c>
      <c r="C642" s="64" t="s">
        <v>228</v>
      </c>
      <c r="D642" s="64" t="s">
        <v>819</v>
      </c>
      <c r="E642" s="64" t="s">
        <v>6177</v>
      </c>
      <c r="F642" s="66">
        <v>80.0</v>
      </c>
      <c r="G642" s="66">
        <v>5300.0</v>
      </c>
      <c r="H642" s="64" t="s">
        <v>23</v>
      </c>
      <c r="I642" s="64" t="s">
        <v>5962</v>
      </c>
      <c r="J642" s="64"/>
      <c r="K642" s="64"/>
      <c r="L642" s="64"/>
      <c r="M642" s="64"/>
      <c r="N642" s="64" t="s">
        <v>5963</v>
      </c>
      <c r="O642" s="64" t="s">
        <v>6006</v>
      </c>
      <c r="P642" s="64"/>
      <c r="Q642" s="64"/>
      <c r="R642" s="64"/>
      <c r="S642" s="64"/>
      <c r="T642" s="64"/>
      <c r="U642" s="64"/>
      <c r="V642" s="64"/>
      <c r="W642" s="64"/>
      <c r="X642" s="64"/>
      <c r="Y642" s="64"/>
      <c r="Z642" s="64"/>
    </row>
    <row r="643" ht="12.75" customHeight="1">
      <c r="A643" s="95">
        <v>40664.0</v>
      </c>
      <c r="B643" s="66">
        <v>1030.0</v>
      </c>
      <c r="C643" s="64" t="s">
        <v>228</v>
      </c>
      <c r="D643" s="64" t="s">
        <v>819</v>
      </c>
      <c r="E643" s="64" t="s">
        <v>933</v>
      </c>
      <c r="F643" s="66">
        <v>80.0</v>
      </c>
      <c r="G643" s="66">
        <v>5600.0</v>
      </c>
      <c r="H643" s="64" t="s">
        <v>23</v>
      </c>
      <c r="I643" s="64" t="s">
        <v>5962</v>
      </c>
      <c r="J643" s="64"/>
      <c r="K643" s="64"/>
      <c r="L643" s="64"/>
      <c r="M643" s="64"/>
      <c r="N643" s="64" t="s">
        <v>5963</v>
      </c>
      <c r="O643" s="64" t="s">
        <v>6178</v>
      </c>
      <c r="P643" s="64"/>
      <c r="Q643" s="64"/>
      <c r="R643" s="64"/>
      <c r="S643" s="64"/>
      <c r="T643" s="64"/>
      <c r="U643" s="64"/>
      <c r="V643" s="64"/>
      <c r="W643" s="64"/>
      <c r="X643" s="64"/>
      <c r="Y643" s="64"/>
      <c r="Z643" s="64"/>
    </row>
    <row r="644" ht="12.75" customHeight="1">
      <c r="A644" s="95">
        <v>40664.0</v>
      </c>
      <c r="B644" s="66">
        <v>1027.0</v>
      </c>
      <c r="C644" s="64" t="s">
        <v>228</v>
      </c>
      <c r="D644" s="64" t="s">
        <v>819</v>
      </c>
      <c r="E644" s="64" t="s">
        <v>919</v>
      </c>
      <c r="F644" s="66">
        <v>80.0</v>
      </c>
      <c r="G644" s="66">
        <v>5600.0</v>
      </c>
      <c r="H644" s="64" t="s">
        <v>23</v>
      </c>
      <c r="I644" s="64" t="s">
        <v>5962</v>
      </c>
      <c r="J644" s="64"/>
      <c r="K644" s="64"/>
      <c r="L644" s="64"/>
      <c r="M644" s="64"/>
      <c r="N644" s="64" t="s">
        <v>5963</v>
      </c>
      <c r="O644" s="64" t="s">
        <v>6039</v>
      </c>
      <c r="P644" s="64"/>
      <c r="Q644" s="64"/>
      <c r="R644" s="64"/>
      <c r="S644" s="64"/>
      <c r="T644" s="64"/>
      <c r="U644" s="64"/>
      <c r="V644" s="64"/>
      <c r="W644" s="64"/>
      <c r="X644" s="64"/>
      <c r="Y644" s="64"/>
      <c r="Z644" s="64"/>
    </row>
    <row r="645" ht="12.75" customHeight="1">
      <c r="A645" s="95">
        <v>40664.0</v>
      </c>
      <c r="B645" s="66">
        <v>1031.0</v>
      </c>
      <c r="C645" s="64" t="s">
        <v>228</v>
      </c>
      <c r="D645" s="64" t="s">
        <v>819</v>
      </c>
      <c r="E645" s="64" t="s">
        <v>938</v>
      </c>
      <c r="F645" s="66">
        <v>80.0</v>
      </c>
      <c r="G645" s="66">
        <v>5700.0</v>
      </c>
      <c r="H645" s="64" t="s">
        <v>23</v>
      </c>
      <c r="I645" s="64" t="s">
        <v>5962</v>
      </c>
      <c r="J645" s="64"/>
      <c r="K645" s="64"/>
      <c r="L645" s="64"/>
      <c r="M645" s="64"/>
      <c r="N645" s="64" t="s">
        <v>5963</v>
      </c>
      <c r="O645" s="64" t="s">
        <v>6039</v>
      </c>
      <c r="P645" s="64"/>
      <c r="Q645" s="64"/>
      <c r="R645" s="64"/>
      <c r="S645" s="64"/>
      <c r="T645" s="64"/>
      <c r="U645" s="64"/>
      <c r="V645" s="64"/>
      <c r="W645" s="64"/>
      <c r="X645" s="64"/>
      <c r="Y645" s="64"/>
      <c r="Z645" s="64"/>
    </row>
    <row r="646" ht="12.75" customHeight="1">
      <c r="A646" s="95">
        <v>40664.0</v>
      </c>
      <c r="B646" s="66">
        <v>1020.0</v>
      </c>
      <c r="C646" s="64" t="s">
        <v>228</v>
      </c>
      <c r="D646" s="64" t="s">
        <v>819</v>
      </c>
      <c r="E646" s="64" t="s">
        <v>938</v>
      </c>
      <c r="F646" s="66">
        <v>82.0</v>
      </c>
      <c r="G646" s="66">
        <v>5600.0</v>
      </c>
      <c r="H646" s="64" t="s">
        <v>23</v>
      </c>
      <c r="I646" s="64" t="s">
        <v>5962</v>
      </c>
      <c r="J646" s="64"/>
      <c r="K646" s="64"/>
      <c r="L646" s="64"/>
      <c r="M646" s="64"/>
      <c r="N646" s="64" t="s">
        <v>5963</v>
      </c>
      <c r="O646" s="64" t="s">
        <v>6087</v>
      </c>
      <c r="P646" s="64"/>
      <c r="Q646" s="64"/>
      <c r="R646" s="64"/>
      <c r="S646" s="64"/>
      <c r="T646" s="64"/>
      <c r="U646" s="64"/>
      <c r="V646" s="64"/>
      <c r="W646" s="64"/>
      <c r="X646" s="64"/>
      <c r="Y646" s="64"/>
      <c r="Z646" s="64"/>
    </row>
    <row r="647" ht="12.75" customHeight="1">
      <c r="A647" s="95">
        <v>40664.0</v>
      </c>
      <c r="B647" s="66">
        <v>1019.0</v>
      </c>
      <c r="C647" s="64" t="s">
        <v>228</v>
      </c>
      <c r="D647" s="64" t="s">
        <v>819</v>
      </c>
      <c r="E647" s="64" t="s">
        <v>938</v>
      </c>
      <c r="F647" s="66">
        <v>82.0</v>
      </c>
      <c r="G647" s="66">
        <v>6000.0</v>
      </c>
      <c r="H647" s="64" t="s">
        <v>23</v>
      </c>
      <c r="I647" s="64" t="s">
        <v>5962</v>
      </c>
      <c r="J647" s="64"/>
      <c r="K647" s="64"/>
      <c r="L647" s="64"/>
      <c r="M647" s="64"/>
      <c r="N647" s="64" t="s">
        <v>5963</v>
      </c>
      <c r="O647" s="64" t="s">
        <v>6006</v>
      </c>
      <c r="P647" s="64"/>
      <c r="Q647" s="64"/>
      <c r="R647" s="64"/>
      <c r="S647" s="64"/>
      <c r="T647" s="64"/>
      <c r="U647" s="64"/>
      <c r="V647" s="64"/>
      <c r="W647" s="64"/>
      <c r="X647" s="64"/>
      <c r="Y647" s="64"/>
      <c r="Z647" s="64"/>
    </row>
    <row r="648" ht="12.75" customHeight="1">
      <c r="A648" s="95">
        <v>40664.0</v>
      </c>
      <c r="B648" s="66">
        <v>1025.0</v>
      </c>
      <c r="C648" s="64" t="s">
        <v>228</v>
      </c>
      <c r="D648" s="64" t="s">
        <v>819</v>
      </c>
      <c r="E648" s="64" t="s">
        <v>904</v>
      </c>
      <c r="F648" s="66">
        <v>82.0</v>
      </c>
      <c r="G648" s="66">
        <v>6300.0</v>
      </c>
      <c r="H648" s="64" t="s">
        <v>23</v>
      </c>
      <c r="I648" s="64" t="s">
        <v>5962</v>
      </c>
      <c r="J648" s="64"/>
      <c r="K648" s="64"/>
      <c r="L648" s="64"/>
      <c r="M648" s="64"/>
      <c r="N648" s="64" t="s">
        <v>5963</v>
      </c>
      <c r="O648" s="64" t="s">
        <v>6006</v>
      </c>
      <c r="P648" s="64"/>
      <c r="Q648" s="64"/>
      <c r="R648" s="64"/>
      <c r="S648" s="64"/>
      <c r="T648" s="64"/>
      <c r="U648" s="64"/>
      <c r="V648" s="64"/>
      <c r="W648" s="64"/>
      <c r="X648" s="64"/>
      <c r="Y648" s="64"/>
      <c r="Z648" s="64"/>
    </row>
    <row r="649" ht="12.75" customHeight="1">
      <c r="A649" s="95">
        <v>40664.333333333336</v>
      </c>
      <c r="B649" s="66">
        <v>1043.0</v>
      </c>
      <c r="C649" s="64" t="s">
        <v>228</v>
      </c>
      <c r="D649" s="64" t="s">
        <v>8</v>
      </c>
      <c r="E649" s="64" t="s">
        <v>739</v>
      </c>
      <c r="F649" s="66">
        <v>77.0</v>
      </c>
      <c r="G649" s="66">
        <v>4850.0</v>
      </c>
      <c r="H649" s="64" t="s">
        <v>23</v>
      </c>
      <c r="I649" s="64" t="s">
        <v>5962</v>
      </c>
      <c r="J649" s="64"/>
      <c r="K649" s="64"/>
      <c r="L649" s="64"/>
      <c r="M649" s="64"/>
      <c r="N649" s="64" t="s">
        <v>6057</v>
      </c>
      <c r="O649" s="64" t="s">
        <v>6057</v>
      </c>
      <c r="P649" s="64"/>
      <c r="Q649" s="64"/>
      <c r="R649" s="64"/>
      <c r="S649" s="64"/>
      <c r="T649" s="64"/>
      <c r="U649" s="64"/>
      <c r="V649" s="64"/>
      <c r="W649" s="64"/>
      <c r="X649" s="64"/>
      <c r="Y649" s="64"/>
      <c r="Z649" s="64"/>
    </row>
    <row r="650" ht="12.75" customHeight="1">
      <c r="A650" s="95">
        <v>40664.5625</v>
      </c>
      <c r="B650" s="66">
        <v>1042.0</v>
      </c>
      <c r="C650" s="64" t="s">
        <v>228</v>
      </c>
      <c r="D650" s="64" t="s">
        <v>8</v>
      </c>
      <c r="E650" s="64" t="s">
        <v>739</v>
      </c>
      <c r="F650" s="66">
        <v>75.0</v>
      </c>
      <c r="G650" s="66">
        <v>4300.0</v>
      </c>
      <c r="H650" s="64" t="s">
        <v>23</v>
      </c>
      <c r="I650" s="64" t="s">
        <v>5962</v>
      </c>
      <c r="J650" s="64"/>
      <c r="K650" s="64"/>
      <c r="L650" s="64"/>
      <c r="M650" s="64"/>
      <c r="N650" s="64" t="s">
        <v>6057</v>
      </c>
      <c r="O650" s="64" t="s">
        <v>6057</v>
      </c>
      <c r="P650" s="64"/>
      <c r="Q650" s="64"/>
      <c r="R650" s="64"/>
      <c r="S650" s="64"/>
      <c r="T650" s="64"/>
      <c r="U650" s="64"/>
      <c r="V650" s="64"/>
      <c r="W650" s="64"/>
      <c r="X650" s="64"/>
      <c r="Y650" s="64"/>
      <c r="Z650" s="64"/>
    </row>
    <row r="651" ht="12.75" customHeight="1">
      <c r="A651" s="95">
        <v>40664.583333333336</v>
      </c>
      <c r="B651" s="66">
        <v>1034.0</v>
      </c>
      <c r="C651" s="64" t="s">
        <v>228</v>
      </c>
      <c r="D651" s="64" t="s">
        <v>819</v>
      </c>
      <c r="E651" s="64" t="s">
        <v>117</v>
      </c>
      <c r="F651" s="66">
        <v>81.0</v>
      </c>
      <c r="G651" s="66">
        <v>5250.0</v>
      </c>
      <c r="H651" s="64" t="s">
        <v>23</v>
      </c>
      <c r="I651" s="64" t="s">
        <v>5962</v>
      </c>
      <c r="J651" s="64"/>
      <c r="K651" s="64"/>
      <c r="L651" s="64"/>
      <c r="M651" s="64"/>
      <c r="N651" s="64" t="s">
        <v>5963</v>
      </c>
      <c r="O651" s="64" t="s">
        <v>5967</v>
      </c>
      <c r="P651" s="64"/>
      <c r="Q651" s="64"/>
      <c r="R651" s="64"/>
      <c r="S651" s="64"/>
      <c r="T651" s="64"/>
      <c r="U651" s="64"/>
      <c r="V651" s="64"/>
      <c r="W651" s="64"/>
      <c r="X651" s="64"/>
      <c r="Y651" s="64"/>
      <c r="Z651" s="64"/>
    </row>
    <row r="652" ht="12.75" customHeight="1">
      <c r="A652" s="95">
        <v>40664.604166666664</v>
      </c>
      <c r="B652" s="66">
        <v>1035.0</v>
      </c>
      <c r="C652" s="64" t="s">
        <v>228</v>
      </c>
      <c r="D652" s="64" t="s">
        <v>819</v>
      </c>
      <c r="E652" s="64" t="s">
        <v>117</v>
      </c>
      <c r="F652" s="66">
        <v>74.0</v>
      </c>
      <c r="G652" s="66">
        <v>4700.0</v>
      </c>
      <c r="H652" s="64" t="s">
        <v>23</v>
      </c>
      <c r="I652" s="64" t="s">
        <v>5962</v>
      </c>
      <c r="J652" s="64"/>
      <c r="K652" s="64"/>
      <c r="L652" s="64"/>
      <c r="M652" s="64"/>
      <c r="N652" s="64" t="s">
        <v>5963</v>
      </c>
      <c r="O652" s="64" t="s">
        <v>5967</v>
      </c>
      <c r="P652" s="64"/>
      <c r="Q652" s="64"/>
      <c r="R652" s="64"/>
      <c r="S652" s="64"/>
      <c r="T652" s="64"/>
      <c r="U652" s="64"/>
      <c r="V652" s="64"/>
      <c r="W652" s="64"/>
      <c r="X652" s="64"/>
      <c r="Y652" s="64"/>
      <c r="Z652" s="64"/>
    </row>
    <row r="653" ht="12.75" customHeight="1">
      <c r="A653" s="95">
        <v>40664.635416666664</v>
      </c>
      <c r="B653" s="66">
        <v>1036.0</v>
      </c>
      <c r="C653" s="64" t="s">
        <v>228</v>
      </c>
      <c r="D653" s="64" t="s">
        <v>819</v>
      </c>
      <c r="E653" s="64" t="s">
        <v>117</v>
      </c>
      <c r="F653" s="66">
        <v>77.0</v>
      </c>
      <c r="G653" s="66">
        <v>4650.0</v>
      </c>
      <c r="H653" s="64" t="s">
        <v>23</v>
      </c>
      <c r="I653" s="64" t="s">
        <v>5962</v>
      </c>
      <c r="J653" s="64"/>
      <c r="K653" s="64"/>
      <c r="L653" s="64"/>
      <c r="M653" s="64"/>
      <c r="N653" s="64" t="s">
        <v>5963</v>
      </c>
      <c r="O653" s="64" t="s">
        <v>6039</v>
      </c>
      <c r="P653" s="64"/>
      <c r="Q653" s="64"/>
      <c r="R653" s="64"/>
      <c r="S653" s="64"/>
      <c r="T653" s="64"/>
      <c r="U653" s="64"/>
      <c r="V653" s="64"/>
      <c r="W653" s="64"/>
      <c r="X653" s="64"/>
      <c r="Y653" s="64"/>
      <c r="Z653" s="64"/>
    </row>
    <row r="654" ht="12.75" customHeight="1">
      <c r="A654" s="95">
        <v>40664.645833333336</v>
      </c>
      <c r="B654" s="66">
        <v>1038.0</v>
      </c>
      <c r="C654" s="64" t="s">
        <v>228</v>
      </c>
      <c r="D654" s="64" t="s">
        <v>819</v>
      </c>
      <c r="E654" s="64" t="s">
        <v>918</v>
      </c>
      <c r="F654" s="66">
        <v>84.0</v>
      </c>
      <c r="G654" s="66">
        <v>6850.0</v>
      </c>
      <c r="H654" s="64" t="s">
        <v>23</v>
      </c>
      <c r="I654" s="64" t="s">
        <v>5962</v>
      </c>
      <c r="J654" s="64"/>
      <c r="K654" s="64"/>
      <c r="L654" s="64"/>
      <c r="M654" s="64"/>
      <c r="N654" s="64" t="s">
        <v>5963</v>
      </c>
      <c r="O654" s="64" t="s">
        <v>6039</v>
      </c>
      <c r="P654" s="64"/>
      <c r="Q654" s="64"/>
      <c r="R654" s="64"/>
      <c r="S654" s="64"/>
      <c r="T654" s="64"/>
      <c r="U654" s="64"/>
      <c r="V654" s="64"/>
      <c r="W654" s="64"/>
      <c r="X654" s="64"/>
      <c r="Y654" s="64"/>
      <c r="Z654" s="64"/>
    </row>
    <row r="655" ht="12.75" customHeight="1">
      <c r="A655" s="95">
        <v>40664.6875</v>
      </c>
      <c r="B655" s="66">
        <v>1037.0</v>
      </c>
      <c r="C655" s="64" t="s">
        <v>228</v>
      </c>
      <c r="D655" s="64" t="s">
        <v>819</v>
      </c>
      <c r="E655" s="64" t="s">
        <v>933</v>
      </c>
      <c r="F655" s="66">
        <v>73.0</v>
      </c>
      <c r="G655" s="66">
        <v>4350.0</v>
      </c>
      <c r="H655" s="64" t="s">
        <v>23</v>
      </c>
      <c r="I655" s="64" t="s">
        <v>5962</v>
      </c>
      <c r="J655" s="64"/>
      <c r="K655" s="64"/>
      <c r="L655" s="64"/>
      <c r="M655" s="64"/>
      <c r="N655" s="64" t="s">
        <v>5963</v>
      </c>
      <c r="O655" s="64" t="s">
        <v>6099</v>
      </c>
      <c r="P655" s="64"/>
      <c r="Q655" s="64"/>
      <c r="R655" s="64"/>
      <c r="S655" s="64"/>
      <c r="T655" s="64"/>
      <c r="U655" s="64"/>
      <c r="V655" s="64"/>
      <c r="W655" s="64"/>
      <c r="X655" s="64"/>
      <c r="Y655" s="64"/>
      <c r="Z655" s="64"/>
    </row>
    <row r="656" ht="12.75" customHeight="1">
      <c r="A656" s="95">
        <v>40664.697916666664</v>
      </c>
      <c r="B656" s="66">
        <v>1041.0</v>
      </c>
      <c r="C656" s="64" t="s">
        <v>228</v>
      </c>
      <c r="D656" s="64" t="s">
        <v>819</v>
      </c>
      <c r="E656" s="64" t="s">
        <v>1377</v>
      </c>
      <c r="F656" s="66">
        <v>78.0</v>
      </c>
      <c r="G656" s="66">
        <v>4500.0</v>
      </c>
      <c r="H656" s="64" t="s">
        <v>23</v>
      </c>
      <c r="I656" s="64" t="s">
        <v>5962</v>
      </c>
      <c r="J656" s="64"/>
      <c r="K656" s="64"/>
      <c r="L656" s="64"/>
      <c r="M656" s="64"/>
      <c r="N656" s="64" t="s">
        <v>5963</v>
      </c>
      <c r="O656" s="64" t="s">
        <v>6179</v>
      </c>
      <c r="P656" s="64"/>
      <c r="Q656" s="64"/>
      <c r="R656" s="64"/>
      <c r="S656" s="64"/>
      <c r="T656" s="64"/>
      <c r="U656" s="64"/>
      <c r="V656" s="64"/>
      <c r="W656" s="64"/>
      <c r="X656" s="64"/>
      <c r="Y656" s="64"/>
      <c r="Z656" s="64"/>
    </row>
    <row r="657" ht="12.75" customHeight="1">
      <c r="A657" s="95">
        <v>40664.708333333336</v>
      </c>
      <c r="B657" s="66">
        <v>1039.0</v>
      </c>
      <c r="C657" s="64" t="s">
        <v>228</v>
      </c>
      <c r="D657" s="64" t="s">
        <v>819</v>
      </c>
      <c r="E657" s="64" t="s">
        <v>911</v>
      </c>
      <c r="F657" s="66">
        <v>78.0</v>
      </c>
      <c r="G657" s="66">
        <v>5650.0</v>
      </c>
      <c r="H657" s="64" t="s">
        <v>23</v>
      </c>
      <c r="I657" s="64" t="s">
        <v>5962</v>
      </c>
      <c r="J657" s="64"/>
      <c r="K657" s="64"/>
      <c r="L657" s="64"/>
      <c r="M657" s="64"/>
      <c r="N657" s="64" t="s">
        <v>5963</v>
      </c>
      <c r="O657" s="64" t="s">
        <v>6180</v>
      </c>
      <c r="P657" s="64"/>
      <c r="Q657" s="64"/>
      <c r="R657" s="64"/>
      <c r="S657" s="64"/>
      <c r="T657" s="64"/>
      <c r="U657" s="64"/>
      <c r="V657" s="64"/>
      <c r="W657" s="64"/>
      <c r="X657" s="64"/>
      <c r="Y657" s="64"/>
      <c r="Z657" s="64"/>
    </row>
    <row r="658" ht="12.75" customHeight="1">
      <c r="A658" s="95">
        <v>40664.75</v>
      </c>
      <c r="B658" s="66">
        <v>1044.0</v>
      </c>
      <c r="C658" s="64" t="s">
        <v>228</v>
      </c>
      <c r="D658" s="64" t="s">
        <v>8</v>
      </c>
      <c r="E658" s="64" t="s">
        <v>414</v>
      </c>
      <c r="F658" s="66">
        <v>72.0</v>
      </c>
      <c r="G658" s="66">
        <v>4000.0</v>
      </c>
      <c r="H658" s="64" t="s">
        <v>23</v>
      </c>
      <c r="I658" s="64" t="s">
        <v>5962</v>
      </c>
      <c r="J658" s="64"/>
      <c r="K658" s="64"/>
      <c r="L658" s="64"/>
      <c r="M658" s="64"/>
      <c r="N658" s="64" t="s">
        <v>5978</v>
      </c>
      <c r="O658" s="64" t="s">
        <v>5978</v>
      </c>
      <c r="P658" s="64"/>
      <c r="Q658" s="64"/>
      <c r="R658" s="64"/>
      <c r="S658" s="64"/>
      <c r="T658" s="64"/>
      <c r="U658" s="64"/>
      <c r="V658" s="64"/>
      <c r="W658" s="64"/>
      <c r="X658" s="64"/>
      <c r="Y658" s="64"/>
      <c r="Z658" s="64"/>
    </row>
    <row r="659" ht="12.75" customHeight="1">
      <c r="A659" s="95">
        <v>40664.75</v>
      </c>
      <c r="B659" s="66">
        <v>1040.0</v>
      </c>
      <c r="C659" s="64" t="s">
        <v>228</v>
      </c>
      <c r="D659" s="64" t="s">
        <v>819</v>
      </c>
      <c r="E659" s="64" t="s">
        <v>914</v>
      </c>
      <c r="F659" s="66">
        <v>80.0</v>
      </c>
      <c r="G659" s="66">
        <v>6150.0</v>
      </c>
      <c r="H659" s="64" t="s">
        <v>23</v>
      </c>
      <c r="I659" s="64" t="s">
        <v>5962</v>
      </c>
      <c r="J659" s="64"/>
      <c r="K659" s="64"/>
      <c r="L659" s="64"/>
      <c r="M659" s="64"/>
      <c r="N659" s="64" t="s">
        <v>5963</v>
      </c>
      <c r="O659" s="64" t="s">
        <v>6032</v>
      </c>
      <c r="P659" s="64"/>
      <c r="Q659" s="64"/>
      <c r="R659" s="64"/>
      <c r="S659" s="64"/>
      <c r="T659" s="64"/>
      <c r="U659" s="64"/>
      <c r="V659" s="64"/>
      <c r="W659" s="64"/>
      <c r="X659" s="64"/>
      <c r="Y659" s="64"/>
      <c r="Z659" s="64"/>
    </row>
    <row r="660" ht="12.75" customHeight="1">
      <c r="A660" s="95">
        <v>40664.802083333336</v>
      </c>
      <c r="B660" s="66">
        <v>1045.0</v>
      </c>
      <c r="C660" s="64" t="s">
        <v>228</v>
      </c>
      <c r="D660" s="64" t="s">
        <v>819</v>
      </c>
      <c r="E660" s="64" t="s">
        <v>933</v>
      </c>
      <c r="F660" s="66">
        <v>79.0</v>
      </c>
      <c r="G660" s="66">
        <v>5100.0</v>
      </c>
      <c r="H660" s="64" t="s">
        <v>23</v>
      </c>
      <c r="I660" s="64" t="s">
        <v>5962</v>
      </c>
      <c r="J660" s="64"/>
      <c r="K660" s="64"/>
      <c r="L660" s="64"/>
      <c r="M660" s="64"/>
      <c r="N660" s="64" t="s">
        <v>5963</v>
      </c>
      <c r="O660" s="64" t="s">
        <v>6006</v>
      </c>
      <c r="P660" s="64"/>
      <c r="Q660" s="64"/>
      <c r="R660" s="64"/>
      <c r="S660" s="64"/>
      <c r="T660" s="64"/>
      <c r="U660" s="64"/>
      <c r="V660" s="64"/>
      <c r="W660" s="64"/>
      <c r="X660" s="64"/>
      <c r="Y660" s="64"/>
      <c r="Z660" s="64"/>
    </row>
    <row r="661" ht="12.75" customHeight="1">
      <c r="A661" s="95">
        <v>40665.0</v>
      </c>
      <c r="B661" s="66">
        <v>1050.0</v>
      </c>
      <c r="C661" s="64" t="s">
        <v>228</v>
      </c>
      <c r="D661" s="64" t="s">
        <v>8</v>
      </c>
      <c r="E661" s="64" t="s">
        <v>739</v>
      </c>
      <c r="F661" s="66">
        <v>72.0</v>
      </c>
      <c r="G661" s="66">
        <v>3650.0</v>
      </c>
      <c r="H661" s="64" t="s">
        <v>23</v>
      </c>
      <c r="I661" s="64" t="s">
        <v>5971</v>
      </c>
      <c r="J661" s="64"/>
      <c r="K661" s="64"/>
      <c r="L661" s="64"/>
      <c r="M661" s="64"/>
      <c r="N661" s="64" t="s">
        <v>5978</v>
      </c>
      <c r="O661" s="64" t="s">
        <v>5978</v>
      </c>
      <c r="P661" s="64"/>
      <c r="Q661" s="64"/>
      <c r="R661" s="64"/>
      <c r="S661" s="64"/>
      <c r="T661" s="64"/>
      <c r="U661" s="64"/>
      <c r="V661" s="64"/>
      <c r="W661" s="64"/>
      <c r="X661" s="64"/>
      <c r="Y661" s="64"/>
      <c r="Z661" s="64"/>
    </row>
    <row r="662" ht="12.75" customHeight="1">
      <c r="A662" s="95">
        <v>40665.0</v>
      </c>
      <c r="B662" s="66">
        <v>1051.0</v>
      </c>
      <c r="C662" s="64" t="s">
        <v>228</v>
      </c>
      <c r="D662" s="64" t="s">
        <v>8</v>
      </c>
      <c r="E662" s="64" t="s">
        <v>739</v>
      </c>
      <c r="F662" s="66">
        <v>76.0</v>
      </c>
      <c r="G662" s="66">
        <v>5000.0</v>
      </c>
      <c r="H662" s="64" t="s">
        <v>23</v>
      </c>
      <c r="I662" s="64" t="s">
        <v>5962</v>
      </c>
      <c r="J662" s="64"/>
      <c r="K662" s="64"/>
      <c r="L662" s="64"/>
      <c r="M662" s="64"/>
      <c r="N662" s="64" t="s">
        <v>5963</v>
      </c>
      <c r="O662" s="64" t="s">
        <v>6181</v>
      </c>
      <c r="P662" s="64"/>
      <c r="Q662" s="64"/>
      <c r="R662" s="64"/>
      <c r="S662" s="64"/>
      <c r="T662" s="64"/>
      <c r="U662" s="64"/>
      <c r="V662" s="64"/>
      <c r="W662" s="64"/>
      <c r="X662" s="64"/>
      <c r="Y662" s="64"/>
      <c r="Z662" s="64"/>
    </row>
    <row r="663" ht="12.75" customHeight="1">
      <c r="A663" s="95">
        <v>40665.0</v>
      </c>
      <c r="B663" s="66">
        <v>1055.0</v>
      </c>
      <c r="C663" s="64" t="s">
        <v>228</v>
      </c>
      <c r="D663" s="64" t="s">
        <v>819</v>
      </c>
      <c r="E663" s="64" t="s">
        <v>933</v>
      </c>
      <c r="F663" s="66">
        <v>78.0</v>
      </c>
      <c r="G663" s="66">
        <v>5200.0</v>
      </c>
      <c r="H663" s="64" t="s">
        <v>23</v>
      </c>
      <c r="I663" s="64" t="s">
        <v>5962</v>
      </c>
      <c r="J663" s="64"/>
      <c r="K663" s="64"/>
      <c r="L663" s="64"/>
      <c r="M663" s="64"/>
      <c r="N663" s="64" t="s">
        <v>5963</v>
      </c>
      <c r="O663" s="64" t="s">
        <v>5972</v>
      </c>
      <c r="P663" s="64"/>
      <c r="Q663" s="64"/>
      <c r="R663" s="64"/>
      <c r="S663" s="64"/>
      <c r="T663" s="64"/>
      <c r="U663" s="64"/>
      <c r="V663" s="64"/>
      <c r="W663" s="64"/>
      <c r="X663" s="64"/>
      <c r="Y663" s="64"/>
      <c r="Z663" s="64"/>
    </row>
    <row r="664" ht="12.75" customHeight="1">
      <c r="A664" s="95">
        <v>40665.0</v>
      </c>
      <c r="B664" s="66">
        <v>1054.0</v>
      </c>
      <c r="C664" s="64" t="s">
        <v>228</v>
      </c>
      <c r="D664" s="64" t="s">
        <v>819</v>
      </c>
      <c r="E664" s="64" t="s">
        <v>919</v>
      </c>
      <c r="F664" s="66">
        <v>78.0</v>
      </c>
      <c r="G664" s="66">
        <v>5700.0</v>
      </c>
      <c r="H664" s="64" t="s">
        <v>23</v>
      </c>
      <c r="I664" s="64" t="s">
        <v>5962</v>
      </c>
      <c r="J664" s="64"/>
      <c r="K664" s="64"/>
      <c r="L664" s="64"/>
      <c r="M664" s="64"/>
      <c r="N664" s="64" t="s">
        <v>5963</v>
      </c>
      <c r="O664" s="64" t="s">
        <v>6041</v>
      </c>
      <c r="P664" s="64"/>
      <c r="Q664" s="64"/>
      <c r="R664" s="64"/>
      <c r="S664" s="64"/>
      <c r="T664" s="64"/>
      <c r="U664" s="64"/>
      <c r="V664" s="64"/>
      <c r="W664" s="64"/>
      <c r="X664" s="64"/>
      <c r="Y664" s="64"/>
      <c r="Z664" s="64"/>
    </row>
    <row r="665" ht="12.75" customHeight="1">
      <c r="A665" s="95">
        <v>40665.0</v>
      </c>
      <c r="B665" s="66">
        <v>1052.0</v>
      </c>
      <c r="C665" s="64" t="s">
        <v>228</v>
      </c>
      <c r="D665" s="64" t="s">
        <v>819</v>
      </c>
      <c r="E665" s="64" t="s">
        <v>6182</v>
      </c>
      <c r="F665" s="66">
        <v>80.0</v>
      </c>
      <c r="G665" s="66">
        <v>5700.0</v>
      </c>
      <c r="H665" s="64" t="s">
        <v>23</v>
      </c>
      <c r="I665" s="64" t="s">
        <v>5962</v>
      </c>
      <c r="J665" s="64"/>
      <c r="K665" s="64"/>
      <c r="L665" s="64"/>
      <c r="M665" s="64"/>
      <c r="N665" s="64" t="s">
        <v>5963</v>
      </c>
      <c r="O665" s="64" t="s">
        <v>6039</v>
      </c>
      <c r="P665" s="64"/>
      <c r="Q665" s="64"/>
      <c r="R665" s="64"/>
      <c r="S665" s="64"/>
      <c r="T665" s="64"/>
      <c r="U665" s="64"/>
      <c r="V665" s="64"/>
      <c r="W665" s="64"/>
      <c r="X665" s="64"/>
      <c r="Y665" s="64"/>
      <c r="Z665" s="64"/>
    </row>
    <row r="666" ht="12.75" customHeight="1">
      <c r="A666" s="95">
        <v>40665.0</v>
      </c>
      <c r="B666" s="66">
        <v>1053.0</v>
      </c>
      <c r="C666" s="64" t="s">
        <v>228</v>
      </c>
      <c r="D666" s="64" t="s">
        <v>819</v>
      </c>
      <c r="E666" s="64" t="s">
        <v>1101</v>
      </c>
      <c r="F666" s="66">
        <v>81.0</v>
      </c>
      <c r="G666" s="66">
        <v>5900.0</v>
      </c>
      <c r="H666" s="64" t="s">
        <v>23</v>
      </c>
      <c r="I666" s="64" t="s">
        <v>5962</v>
      </c>
      <c r="J666" s="64"/>
      <c r="K666" s="64"/>
      <c r="L666" s="64"/>
      <c r="M666" s="64"/>
      <c r="N666" s="64" t="s">
        <v>5963</v>
      </c>
      <c r="O666" s="64" t="s">
        <v>6006</v>
      </c>
      <c r="P666" s="64"/>
      <c r="Q666" s="64"/>
      <c r="R666" s="64"/>
      <c r="S666" s="64"/>
      <c r="T666" s="64"/>
      <c r="U666" s="64"/>
      <c r="V666" s="64"/>
      <c r="W666" s="64"/>
      <c r="X666" s="64"/>
      <c r="Y666" s="64"/>
      <c r="Z666" s="64"/>
    </row>
    <row r="667" ht="12.75" customHeight="1">
      <c r="A667" s="95">
        <v>40665.40972222222</v>
      </c>
      <c r="B667" s="66">
        <v>1046.0</v>
      </c>
      <c r="C667" s="64" t="s">
        <v>228</v>
      </c>
      <c r="D667" s="64" t="s">
        <v>819</v>
      </c>
      <c r="E667" s="64" t="s">
        <v>1348</v>
      </c>
      <c r="F667" s="66">
        <v>79.0</v>
      </c>
      <c r="G667" s="66">
        <v>5650.0</v>
      </c>
      <c r="H667" s="64" t="s">
        <v>23</v>
      </c>
      <c r="I667" s="64" t="s">
        <v>5962</v>
      </c>
      <c r="J667" s="64"/>
      <c r="K667" s="64"/>
      <c r="L667" s="64"/>
      <c r="M667" s="64"/>
      <c r="N667" s="64" t="s">
        <v>5963</v>
      </c>
      <c r="O667" s="64" t="s">
        <v>5967</v>
      </c>
      <c r="P667" s="64"/>
      <c r="Q667" s="64"/>
      <c r="R667" s="64"/>
      <c r="S667" s="64"/>
      <c r="T667" s="64"/>
      <c r="U667" s="64"/>
      <c r="V667" s="64"/>
      <c r="W667" s="64"/>
      <c r="X667" s="64"/>
      <c r="Y667" s="64"/>
      <c r="Z667" s="64"/>
    </row>
    <row r="668" ht="12.75" customHeight="1">
      <c r="A668" s="95">
        <v>40665.4375</v>
      </c>
      <c r="B668" s="66">
        <v>1047.0</v>
      </c>
      <c r="C668" s="64" t="s">
        <v>228</v>
      </c>
      <c r="D668" s="64" t="s">
        <v>819</v>
      </c>
      <c r="E668" s="64" t="s">
        <v>933</v>
      </c>
      <c r="F668" s="66">
        <v>77.0</v>
      </c>
      <c r="G668" s="66">
        <v>5250.0</v>
      </c>
      <c r="H668" s="64" t="s">
        <v>23</v>
      </c>
      <c r="I668" s="64" t="s">
        <v>5962</v>
      </c>
      <c r="J668" s="64"/>
      <c r="K668" s="64"/>
      <c r="L668" s="64"/>
      <c r="M668" s="64"/>
      <c r="N668" s="64" t="s">
        <v>5963</v>
      </c>
      <c r="O668" s="64" t="s">
        <v>6178</v>
      </c>
      <c r="P668" s="64"/>
      <c r="Q668" s="64"/>
      <c r="R668" s="64"/>
      <c r="S668" s="64"/>
      <c r="T668" s="64"/>
      <c r="U668" s="64"/>
      <c r="V668" s="64"/>
      <c r="W668" s="64"/>
      <c r="X668" s="64"/>
      <c r="Y668" s="64"/>
      <c r="Z668" s="64"/>
    </row>
    <row r="669" ht="12.75" customHeight="1">
      <c r="A669" s="95">
        <v>40665.458333333336</v>
      </c>
      <c r="B669" s="66">
        <v>1048.0</v>
      </c>
      <c r="C669" s="64" t="s">
        <v>228</v>
      </c>
      <c r="D669" s="64" t="s">
        <v>819</v>
      </c>
      <c r="E669" s="64" t="s">
        <v>931</v>
      </c>
      <c r="F669" s="66">
        <v>75.0</v>
      </c>
      <c r="G669" s="66">
        <v>5850.0</v>
      </c>
      <c r="H669" s="64" t="s">
        <v>23</v>
      </c>
      <c r="I669" s="64" t="s">
        <v>6007</v>
      </c>
      <c r="J669" s="64"/>
      <c r="K669" s="64"/>
      <c r="L669" s="64"/>
      <c r="M669" s="64"/>
      <c r="N669" s="64" t="s">
        <v>5963</v>
      </c>
      <c r="O669" s="64" t="s">
        <v>6006</v>
      </c>
      <c r="P669" s="64"/>
      <c r="Q669" s="64"/>
      <c r="R669" s="64"/>
      <c r="S669" s="64"/>
      <c r="T669" s="64"/>
      <c r="U669" s="64"/>
      <c r="V669" s="64"/>
      <c r="W669" s="64"/>
      <c r="X669" s="64"/>
      <c r="Y669" s="64"/>
      <c r="Z669" s="64"/>
    </row>
    <row r="670" ht="12.75" customHeight="1">
      <c r="A670" s="95">
        <v>40665.552083333336</v>
      </c>
      <c r="B670" s="66">
        <v>1049.0</v>
      </c>
      <c r="C670" s="64" t="s">
        <v>228</v>
      </c>
      <c r="D670" s="64" t="s">
        <v>819</v>
      </c>
      <c r="E670" s="64" t="s">
        <v>933</v>
      </c>
      <c r="F670" s="66">
        <v>81.0</v>
      </c>
      <c r="G670" s="66">
        <v>5550.0</v>
      </c>
      <c r="H670" s="64" t="s">
        <v>23</v>
      </c>
      <c r="I670" s="64" t="s">
        <v>5962</v>
      </c>
      <c r="J670" s="64"/>
      <c r="K670" s="64"/>
      <c r="L670" s="64"/>
      <c r="M670" s="64"/>
      <c r="N670" s="64" t="s">
        <v>5963</v>
      </c>
      <c r="O670" s="64" t="s">
        <v>5964</v>
      </c>
      <c r="P670" s="64"/>
      <c r="Q670" s="64"/>
      <c r="R670" s="64"/>
      <c r="S670" s="64"/>
      <c r="T670" s="64"/>
      <c r="U670" s="64"/>
      <c r="V670" s="64"/>
      <c r="W670" s="64"/>
      <c r="X670" s="64"/>
      <c r="Y670" s="64"/>
      <c r="Z670" s="64"/>
    </row>
    <row r="671" ht="12.75" customHeight="1">
      <c r="A671" s="95">
        <v>40666.0</v>
      </c>
      <c r="B671" s="66">
        <v>1057.0</v>
      </c>
      <c r="C671" s="64" t="s">
        <v>228</v>
      </c>
      <c r="D671" s="64" t="s">
        <v>8</v>
      </c>
      <c r="E671" s="64" t="s">
        <v>945</v>
      </c>
      <c r="F671" s="66">
        <v>67.0</v>
      </c>
      <c r="G671" s="66">
        <v>2600.0</v>
      </c>
      <c r="H671" s="64" t="s">
        <v>23</v>
      </c>
      <c r="I671" s="64" t="s">
        <v>5962</v>
      </c>
      <c r="J671" s="64"/>
      <c r="K671" s="64"/>
      <c r="L671" s="64"/>
      <c r="M671" s="64"/>
      <c r="N671" s="64" t="s">
        <v>5963</v>
      </c>
      <c r="O671" s="64" t="s">
        <v>6183</v>
      </c>
      <c r="P671" s="64"/>
      <c r="Q671" s="64"/>
      <c r="R671" s="64"/>
      <c r="S671" s="64"/>
      <c r="T671" s="64"/>
      <c r="U671" s="64"/>
      <c r="V671" s="64"/>
      <c r="W671" s="64"/>
      <c r="X671" s="64"/>
      <c r="Y671" s="64"/>
      <c r="Z671" s="64"/>
    </row>
    <row r="672" ht="12.75" customHeight="1">
      <c r="A672" s="95">
        <v>40666.0</v>
      </c>
      <c r="B672" s="66">
        <v>1058.0</v>
      </c>
      <c r="C672" s="64" t="s">
        <v>228</v>
      </c>
      <c r="D672" s="64" t="s">
        <v>8</v>
      </c>
      <c r="E672" s="64" t="s">
        <v>911</v>
      </c>
      <c r="F672" s="66">
        <v>76.0</v>
      </c>
      <c r="G672" s="66">
        <v>4500.0</v>
      </c>
      <c r="H672" s="64" t="s">
        <v>23</v>
      </c>
      <c r="I672" s="64" t="s">
        <v>5962</v>
      </c>
      <c r="J672" s="64"/>
      <c r="K672" s="64"/>
      <c r="L672" s="64"/>
      <c r="M672" s="64"/>
      <c r="N672" s="64" t="s">
        <v>5963</v>
      </c>
      <c r="O672" s="64" t="s">
        <v>6184</v>
      </c>
      <c r="P672" s="64"/>
      <c r="Q672" s="64"/>
      <c r="R672" s="64"/>
      <c r="S672" s="64"/>
      <c r="T672" s="64"/>
      <c r="U672" s="64"/>
      <c r="V672" s="64"/>
      <c r="W672" s="64"/>
      <c r="X672" s="64"/>
      <c r="Y672" s="64"/>
      <c r="Z672" s="64"/>
    </row>
    <row r="673" ht="12.75" customHeight="1">
      <c r="A673" s="95">
        <v>40666.0</v>
      </c>
      <c r="B673" s="66">
        <v>1056.0</v>
      </c>
      <c r="C673" s="64" t="s">
        <v>228</v>
      </c>
      <c r="D673" s="64" t="s">
        <v>8</v>
      </c>
      <c r="E673" s="64" t="s">
        <v>739</v>
      </c>
      <c r="F673" s="66">
        <v>81.0</v>
      </c>
      <c r="G673" s="66">
        <v>5600.0</v>
      </c>
      <c r="H673" s="64" t="s">
        <v>23</v>
      </c>
      <c r="I673" s="64" t="s">
        <v>5962</v>
      </c>
      <c r="J673" s="64"/>
      <c r="K673" s="64"/>
      <c r="L673" s="64"/>
      <c r="M673" s="64"/>
      <c r="N673" s="64" t="s">
        <v>5978</v>
      </c>
      <c r="O673" s="64" t="s">
        <v>6185</v>
      </c>
      <c r="P673" s="64"/>
      <c r="Q673" s="64"/>
      <c r="R673" s="64"/>
      <c r="S673" s="64"/>
      <c r="T673" s="64"/>
      <c r="U673" s="64"/>
      <c r="V673" s="64"/>
      <c r="W673" s="64"/>
      <c r="X673" s="64"/>
      <c r="Y673" s="64"/>
      <c r="Z673" s="64"/>
    </row>
    <row r="674" ht="12.75" customHeight="1">
      <c r="A674" s="95">
        <v>40667.395833333336</v>
      </c>
      <c r="B674" s="66">
        <v>1062.0</v>
      </c>
      <c r="C674" s="64" t="s">
        <v>228</v>
      </c>
      <c r="D674" s="64" t="s">
        <v>8</v>
      </c>
      <c r="E674" s="64" t="s">
        <v>911</v>
      </c>
      <c r="F674" s="66">
        <v>77.0</v>
      </c>
      <c r="G674" s="66">
        <v>5050.0</v>
      </c>
      <c r="H674" s="64" t="s">
        <v>23</v>
      </c>
      <c r="I674" s="64" t="s">
        <v>5962</v>
      </c>
      <c r="J674" s="64"/>
      <c r="K674" s="64"/>
      <c r="L674" s="64"/>
      <c r="M674" s="64"/>
      <c r="N674" s="64" t="s">
        <v>5963</v>
      </c>
      <c r="O674" s="64" t="s">
        <v>6186</v>
      </c>
      <c r="P674" s="64"/>
      <c r="Q674" s="64"/>
      <c r="R674" s="64"/>
      <c r="S674" s="64"/>
      <c r="T674" s="64"/>
      <c r="U674" s="64"/>
      <c r="V674" s="64"/>
      <c r="W674" s="64"/>
      <c r="X674" s="64"/>
      <c r="Y674" s="64"/>
      <c r="Z674" s="64"/>
    </row>
    <row r="675" ht="12.75" customHeight="1">
      <c r="A675" s="95">
        <v>40667.416666666664</v>
      </c>
      <c r="B675" s="66">
        <v>1059.0</v>
      </c>
      <c r="C675" s="64" t="s">
        <v>228</v>
      </c>
      <c r="D675" s="64" t="s">
        <v>8</v>
      </c>
      <c r="E675" s="64" t="s">
        <v>935</v>
      </c>
      <c r="F675" s="66">
        <v>81.0</v>
      </c>
      <c r="G675" s="66">
        <v>5450.0</v>
      </c>
      <c r="H675" s="64" t="s">
        <v>23</v>
      </c>
      <c r="I675" s="64" t="s">
        <v>5962</v>
      </c>
      <c r="J675" s="64"/>
      <c r="K675" s="64"/>
      <c r="L675" s="64"/>
      <c r="M675" s="64"/>
      <c r="N675" s="64" t="s">
        <v>5963</v>
      </c>
      <c r="O675" s="64" t="s">
        <v>5967</v>
      </c>
      <c r="P675" s="64"/>
      <c r="Q675" s="64"/>
      <c r="R675" s="64"/>
      <c r="S675" s="64"/>
      <c r="T675" s="64"/>
      <c r="U675" s="64"/>
      <c r="V675" s="64"/>
      <c r="W675" s="64"/>
      <c r="X675" s="64"/>
      <c r="Y675" s="64"/>
      <c r="Z675" s="64"/>
    </row>
    <row r="676" ht="12.75" customHeight="1">
      <c r="A676" s="95">
        <v>40667.458333333336</v>
      </c>
      <c r="B676" s="66">
        <v>1063.0</v>
      </c>
      <c r="C676" s="64" t="s">
        <v>228</v>
      </c>
      <c r="D676" s="64" t="s">
        <v>8</v>
      </c>
      <c r="E676" s="64" t="s">
        <v>911</v>
      </c>
      <c r="F676" s="66">
        <v>79.0</v>
      </c>
      <c r="G676" s="66">
        <v>5200.0</v>
      </c>
      <c r="H676" s="64" t="s">
        <v>23</v>
      </c>
      <c r="I676" s="64" t="s">
        <v>5962</v>
      </c>
      <c r="J676" s="64"/>
      <c r="K676" s="64"/>
      <c r="L676" s="64"/>
      <c r="M676" s="64"/>
      <c r="N676" s="64" t="s">
        <v>5963</v>
      </c>
      <c r="O676" s="64" t="s">
        <v>1070</v>
      </c>
      <c r="P676" s="64"/>
      <c r="Q676" s="64"/>
      <c r="R676" s="64"/>
      <c r="S676" s="64"/>
      <c r="T676" s="64"/>
      <c r="U676" s="64"/>
      <c r="V676" s="64"/>
      <c r="W676" s="64"/>
      <c r="X676" s="64"/>
      <c r="Y676" s="64"/>
      <c r="Z676" s="64"/>
    </row>
    <row r="677" ht="12.75" customHeight="1">
      <c r="A677" s="95">
        <v>40667.479166666664</v>
      </c>
      <c r="B677" s="66">
        <v>1060.0</v>
      </c>
      <c r="C677" s="64" t="s">
        <v>228</v>
      </c>
      <c r="D677" s="64" t="s">
        <v>8</v>
      </c>
      <c r="E677" s="64" t="s">
        <v>791</v>
      </c>
      <c r="F677" s="66">
        <v>77.0</v>
      </c>
      <c r="G677" s="66">
        <v>5000.0</v>
      </c>
      <c r="H677" s="64" t="s">
        <v>23</v>
      </c>
      <c r="I677" s="64" t="s">
        <v>5962</v>
      </c>
      <c r="J677" s="64"/>
      <c r="K677" s="64"/>
      <c r="L677" s="64"/>
      <c r="M677" s="64"/>
      <c r="N677" s="64" t="s">
        <v>6009</v>
      </c>
      <c r="O677" s="64" t="s">
        <v>6009</v>
      </c>
      <c r="P677" s="64"/>
      <c r="Q677" s="64"/>
      <c r="R677" s="64"/>
      <c r="S677" s="64"/>
      <c r="T677" s="64"/>
      <c r="U677" s="64"/>
      <c r="V677" s="64"/>
      <c r="W677" s="64"/>
      <c r="X677" s="64"/>
      <c r="Y677" s="64"/>
      <c r="Z677" s="64"/>
    </row>
    <row r="678" ht="12.75" customHeight="1">
      <c r="A678" s="95">
        <v>40667.78472222222</v>
      </c>
      <c r="B678" s="66">
        <v>1061.0</v>
      </c>
      <c r="C678" s="64" t="s">
        <v>228</v>
      </c>
      <c r="D678" s="64" t="s">
        <v>8</v>
      </c>
      <c r="E678" s="64" t="s">
        <v>1379</v>
      </c>
      <c r="F678" s="66">
        <v>74.0</v>
      </c>
      <c r="G678" s="66">
        <v>4700.0</v>
      </c>
      <c r="H678" s="64" t="s">
        <v>23</v>
      </c>
      <c r="I678" s="64" t="s">
        <v>5962</v>
      </c>
      <c r="J678" s="64"/>
      <c r="K678" s="64"/>
      <c r="L678" s="64"/>
      <c r="M678" s="64"/>
      <c r="N678" s="64" t="s">
        <v>5963</v>
      </c>
      <c r="O678" s="64" t="s">
        <v>5967</v>
      </c>
      <c r="P678" s="64"/>
      <c r="Q678" s="64"/>
      <c r="R678" s="64"/>
      <c r="S678" s="64"/>
      <c r="T678" s="64"/>
      <c r="U678" s="64"/>
      <c r="V678" s="64"/>
      <c r="W678" s="64"/>
      <c r="X678" s="64"/>
      <c r="Y678" s="64"/>
      <c r="Z678" s="64"/>
    </row>
    <row r="679" ht="12.75" customHeight="1">
      <c r="A679" s="95">
        <v>40667.833333333336</v>
      </c>
      <c r="B679" s="66">
        <v>1064.0</v>
      </c>
      <c r="C679" s="64" t="s">
        <v>228</v>
      </c>
      <c r="D679" s="64" t="s">
        <v>8</v>
      </c>
      <c r="E679" s="64" t="s">
        <v>911</v>
      </c>
      <c r="F679" s="66">
        <v>77.0</v>
      </c>
      <c r="G679" s="66">
        <v>5050.0</v>
      </c>
      <c r="H679" s="64" t="s">
        <v>23</v>
      </c>
      <c r="I679" s="64" t="s">
        <v>5962</v>
      </c>
      <c r="J679" s="64"/>
      <c r="K679" s="64"/>
      <c r="L679" s="64"/>
      <c r="M679" s="64"/>
      <c r="N679" s="64" t="s">
        <v>5963</v>
      </c>
      <c r="O679" s="64" t="s">
        <v>6006</v>
      </c>
      <c r="P679" s="64"/>
      <c r="Q679" s="64"/>
      <c r="R679" s="64"/>
      <c r="S679" s="64"/>
      <c r="T679" s="64"/>
      <c r="U679" s="64"/>
      <c r="V679" s="64"/>
      <c r="W679" s="64"/>
      <c r="X679" s="64"/>
      <c r="Y679" s="64"/>
      <c r="Z679" s="64"/>
    </row>
    <row r="680" ht="12.75" customHeight="1">
      <c r="A680" s="95">
        <v>40667.895833333336</v>
      </c>
      <c r="B680" s="66">
        <v>1065.0</v>
      </c>
      <c r="C680" s="64" t="s">
        <v>228</v>
      </c>
      <c r="D680" s="64" t="s">
        <v>8</v>
      </c>
      <c r="E680" s="64" t="s">
        <v>914</v>
      </c>
      <c r="F680" s="66">
        <v>85.0</v>
      </c>
      <c r="G680" s="66">
        <v>6700.0</v>
      </c>
      <c r="H680" s="64" t="s">
        <v>23</v>
      </c>
      <c r="I680" s="64" t="s">
        <v>5962</v>
      </c>
      <c r="J680" s="64"/>
      <c r="K680" s="64"/>
      <c r="L680" s="64"/>
      <c r="M680" s="64"/>
      <c r="N680" s="64" t="s">
        <v>5963</v>
      </c>
      <c r="O680" s="64" t="s">
        <v>6006</v>
      </c>
      <c r="P680" s="64"/>
      <c r="Q680" s="64"/>
      <c r="R680" s="64"/>
      <c r="S680" s="64"/>
      <c r="T680" s="64"/>
      <c r="U680" s="64"/>
      <c r="V680" s="64"/>
      <c r="W680" s="64"/>
      <c r="X680" s="64"/>
      <c r="Y680" s="64"/>
      <c r="Z680" s="64"/>
    </row>
    <row r="681" ht="12.75" customHeight="1">
      <c r="A681" s="95">
        <v>40669.0</v>
      </c>
      <c r="B681" s="66">
        <v>1080.0</v>
      </c>
      <c r="C681" s="64" t="s">
        <v>228</v>
      </c>
      <c r="D681" s="64" t="s">
        <v>819</v>
      </c>
      <c r="E681" s="64" t="s">
        <v>927</v>
      </c>
      <c r="F681" s="66">
        <v>76.0</v>
      </c>
      <c r="G681" s="66">
        <v>4800.0</v>
      </c>
      <c r="H681" s="64" t="s">
        <v>23</v>
      </c>
      <c r="I681" s="64" t="s">
        <v>5962</v>
      </c>
      <c r="J681" s="64"/>
      <c r="K681" s="64"/>
      <c r="L681" s="64"/>
      <c r="M681" s="64"/>
      <c r="N681" s="64" t="s">
        <v>5963</v>
      </c>
      <c r="O681" s="64" t="s">
        <v>6041</v>
      </c>
      <c r="P681" s="64"/>
      <c r="Q681" s="64"/>
      <c r="R681" s="64"/>
      <c r="S681" s="64"/>
      <c r="T681" s="64"/>
      <c r="U681" s="64"/>
      <c r="V681" s="64"/>
      <c r="W681" s="64"/>
      <c r="X681" s="64"/>
      <c r="Y681" s="64"/>
      <c r="Z681" s="64"/>
    </row>
    <row r="682" ht="12.75" customHeight="1">
      <c r="A682" s="95">
        <v>40669.0</v>
      </c>
      <c r="B682" s="66">
        <v>1070.0</v>
      </c>
      <c r="C682" s="64" t="s">
        <v>228</v>
      </c>
      <c r="D682" s="64" t="s">
        <v>819</v>
      </c>
      <c r="E682" s="64" t="s">
        <v>6187</v>
      </c>
      <c r="F682" s="66">
        <v>76.0</v>
      </c>
      <c r="G682" s="66">
        <v>5000.0</v>
      </c>
      <c r="H682" s="64" t="s">
        <v>23</v>
      </c>
      <c r="I682" s="64" t="s">
        <v>5962</v>
      </c>
      <c r="J682" s="64"/>
      <c r="K682" s="64"/>
      <c r="L682" s="64"/>
      <c r="M682" s="64"/>
      <c r="N682" s="64" t="s">
        <v>5963</v>
      </c>
      <c r="O682" s="64" t="s">
        <v>6042</v>
      </c>
      <c r="P682" s="64"/>
      <c r="Q682" s="64"/>
      <c r="R682" s="64"/>
      <c r="S682" s="64"/>
      <c r="T682" s="64"/>
      <c r="U682" s="64"/>
      <c r="V682" s="64"/>
      <c r="W682" s="64"/>
      <c r="X682" s="64"/>
      <c r="Y682" s="64"/>
      <c r="Z682" s="64"/>
    </row>
    <row r="683" ht="12.75" customHeight="1">
      <c r="A683" s="95">
        <v>40669.0</v>
      </c>
      <c r="B683" s="66">
        <v>1073.0</v>
      </c>
      <c r="C683" s="64" t="s">
        <v>228</v>
      </c>
      <c r="D683" s="64" t="s">
        <v>8</v>
      </c>
      <c r="E683" s="64" t="s">
        <v>660</v>
      </c>
      <c r="F683" s="66">
        <v>77.0</v>
      </c>
      <c r="G683" s="66">
        <v>4700.0</v>
      </c>
      <c r="H683" s="64" t="s">
        <v>23</v>
      </c>
      <c r="I683" s="64" t="s">
        <v>5962</v>
      </c>
      <c r="J683" s="64"/>
      <c r="K683" s="64"/>
      <c r="L683" s="64"/>
      <c r="M683" s="64"/>
      <c r="N683" s="64" t="s">
        <v>5969</v>
      </c>
      <c r="O683" s="64" t="s">
        <v>5976</v>
      </c>
      <c r="P683" s="64"/>
      <c r="Q683" s="64"/>
      <c r="R683" s="64"/>
      <c r="S683" s="64"/>
      <c r="T683" s="64"/>
      <c r="U683" s="64"/>
      <c r="V683" s="64"/>
      <c r="W683" s="64"/>
      <c r="X683" s="64"/>
      <c r="Y683" s="64"/>
      <c r="Z683" s="64"/>
    </row>
    <row r="684" ht="12.75" customHeight="1">
      <c r="A684" s="95">
        <v>40669.0</v>
      </c>
      <c r="B684" s="66">
        <v>1066.0</v>
      </c>
      <c r="C684" s="64" t="s">
        <v>228</v>
      </c>
      <c r="D684" s="64" t="s">
        <v>819</v>
      </c>
      <c r="E684" s="64" t="s">
        <v>904</v>
      </c>
      <c r="F684" s="66">
        <v>77.0</v>
      </c>
      <c r="G684" s="66">
        <v>4900.0</v>
      </c>
      <c r="H684" s="64" t="s">
        <v>23</v>
      </c>
      <c r="I684" s="64" t="s">
        <v>5962</v>
      </c>
      <c r="J684" s="64"/>
      <c r="K684" s="64"/>
      <c r="L684" s="64"/>
      <c r="M684" s="64"/>
      <c r="N684" s="64" t="s">
        <v>5963</v>
      </c>
      <c r="O684" s="64" t="s">
        <v>5965</v>
      </c>
      <c r="P684" s="64"/>
      <c r="Q684" s="64"/>
      <c r="R684" s="64"/>
      <c r="S684" s="64"/>
      <c r="T684" s="64"/>
      <c r="U684" s="64"/>
      <c r="V684" s="64"/>
      <c r="W684" s="64"/>
      <c r="X684" s="64"/>
      <c r="Y684" s="64"/>
      <c r="Z684" s="64"/>
    </row>
    <row r="685" ht="12.75" customHeight="1">
      <c r="A685" s="95">
        <v>40669.0</v>
      </c>
      <c r="B685" s="66">
        <v>1071.0</v>
      </c>
      <c r="C685" s="64" t="s">
        <v>228</v>
      </c>
      <c r="D685" s="64" t="s">
        <v>819</v>
      </c>
      <c r="E685" s="64" t="s">
        <v>33</v>
      </c>
      <c r="F685" s="66">
        <v>77.0</v>
      </c>
      <c r="G685" s="66">
        <v>4900.0</v>
      </c>
      <c r="H685" s="64" t="s">
        <v>23</v>
      </c>
      <c r="I685" s="64" t="s">
        <v>5962</v>
      </c>
      <c r="J685" s="64"/>
      <c r="K685" s="64"/>
      <c r="L685" s="64"/>
      <c r="M685" s="64"/>
      <c r="N685" s="64" t="s">
        <v>5963</v>
      </c>
      <c r="O685" s="64" t="s">
        <v>6042</v>
      </c>
      <c r="P685" s="64"/>
      <c r="Q685" s="64"/>
      <c r="R685" s="64"/>
      <c r="S685" s="64"/>
      <c r="T685" s="64"/>
      <c r="U685" s="64"/>
      <c r="V685" s="64"/>
      <c r="W685" s="64"/>
      <c r="X685" s="64"/>
      <c r="Y685" s="64"/>
      <c r="Z685" s="64"/>
    </row>
    <row r="686" ht="12.75" customHeight="1">
      <c r="A686" s="95">
        <v>40669.0</v>
      </c>
      <c r="B686" s="66">
        <v>1068.0</v>
      </c>
      <c r="C686" s="64" t="s">
        <v>228</v>
      </c>
      <c r="D686" s="64" t="s">
        <v>819</v>
      </c>
      <c r="E686" s="64" t="s">
        <v>33</v>
      </c>
      <c r="F686" s="66">
        <v>77.0</v>
      </c>
      <c r="G686" s="66">
        <v>5300.0</v>
      </c>
      <c r="H686" s="64" t="s">
        <v>23</v>
      </c>
      <c r="I686" s="64" t="s">
        <v>5962</v>
      </c>
      <c r="J686" s="64"/>
      <c r="K686" s="64"/>
      <c r="L686" s="64"/>
      <c r="M686" s="64"/>
      <c r="N686" s="64" t="s">
        <v>5963</v>
      </c>
      <c r="O686" s="64" t="s">
        <v>5972</v>
      </c>
      <c r="P686" s="64"/>
      <c r="Q686" s="64"/>
      <c r="R686" s="64"/>
      <c r="S686" s="64"/>
      <c r="T686" s="64"/>
      <c r="U686" s="64"/>
      <c r="V686" s="64"/>
      <c r="W686" s="64"/>
      <c r="X686" s="64"/>
      <c r="Y686" s="64"/>
      <c r="Z686" s="64"/>
    </row>
    <row r="687" ht="12.75" customHeight="1">
      <c r="A687" s="95">
        <v>40669.0</v>
      </c>
      <c r="B687" s="66">
        <v>1072.0</v>
      </c>
      <c r="C687" s="64" t="s">
        <v>228</v>
      </c>
      <c r="D687" s="64" t="s">
        <v>819</v>
      </c>
      <c r="E687" s="64" t="s">
        <v>914</v>
      </c>
      <c r="F687" s="66">
        <v>77.0</v>
      </c>
      <c r="G687" s="66">
        <v>5300.0</v>
      </c>
      <c r="H687" s="64" t="s">
        <v>23</v>
      </c>
      <c r="I687" s="64" t="s">
        <v>5962</v>
      </c>
      <c r="J687" s="64"/>
      <c r="K687" s="64"/>
      <c r="L687" s="64"/>
      <c r="M687" s="64"/>
      <c r="N687" s="64" t="s">
        <v>5963</v>
      </c>
      <c r="O687" s="64" t="s">
        <v>1319</v>
      </c>
      <c r="P687" s="64"/>
      <c r="Q687" s="64"/>
      <c r="R687" s="64"/>
      <c r="S687" s="64"/>
      <c r="T687" s="64"/>
      <c r="U687" s="64"/>
      <c r="V687" s="64"/>
      <c r="W687" s="64"/>
      <c r="X687" s="64"/>
      <c r="Y687" s="64"/>
      <c r="Z687" s="64"/>
    </row>
    <row r="688" ht="12.75" customHeight="1">
      <c r="A688" s="95">
        <v>40669.0</v>
      </c>
      <c r="B688" s="66">
        <v>1067.0</v>
      </c>
      <c r="C688" s="64" t="s">
        <v>228</v>
      </c>
      <c r="D688" s="64" t="s">
        <v>819</v>
      </c>
      <c r="E688" s="64" t="s">
        <v>933</v>
      </c>
      <c r="F688" s="66">
        <v>77.0</v>
      </c>
      <c r="G688" s="66">
        <v>5600.0</v>
      </c>
      <c r="H688" s="64" t="s">
        <v>23</v>
      </c>
      <c r="I688" s="64" t="s">
        <v>5962</v>
      </c>
      <c r="J688" s="64"/>
      <c r="K688" s="64"/>
      <c r="L688" s="64"/>
      <c r="M688" s="64"/>
      <c r="N688" s="64" t="s">
        <v>5969</v>
      </c>
      <c r="O688" s="64" t="s">
        <v>6188</v>
      </c>
      <c r="P688" s="64"/>
      <c r="Q688" s="64"/>
      <c r="R688" s="64"/>
      <c r="S688" s="64"/>
      <c r="T688" s="64"/>
      <c r="U688" s="64"/>
      <c r="V688" s="64"/>
      <c r="W688" s="64"/>
      <c r="X688" s="64"/>
      <c r="Y688" s="64"/>
      <c r="Z688" s="64"/>
    </row>
    <row r="689" ht="12.75" customHeight="1">
      <c r="A689" s="95">
        <v>40669.0</v>
      </c>
      <c r="B689" s="66">
        <v>1079.0</v>
      </c>
      <c r="C689" s="64" t="s">
        <v>228</v>
      </c>
      <c r="D689" s="64" t="s">
        <v>819</v>
      </c>
      <c r="E689" s="64" t="s">
        <v>937</v>
      </c>
      <c r="F689" s="66">
        <v>79.0</v>
      </c>
      <c r="G689" s="66">
        <v>5100.0</v>
      </c>
      <c r="H689" s="64" t="s">
        <v>23</v>
      </c>
      <c r="I689" s="64" t="s">
        <v>6020</v>
      </c>
      <c r="J689" s="64"/>
      <c r="K689" s="64"/>
      <c r="L689" s="64"/>
      <c r="M689" s="64"/>
      <c r="N689" s="64" t="s">
        <v>5963</v>
      </c>
      <c r="O689" s="64" t="s">
        <v>6006</v>
      </c>
      <c r="P689" s="64"/>
      <c r="Q689" s="64"/>
      <c r="R689" s="64"/>
      <c r="S689" s="64"/>
      <c r="T689" s="64"/>
      <c r="U689" s="64"/>
      <c r="V689" s="64"/>
      <c r="W689" s="64"/>
      <c r="X689" s="64"/>
      <c r="Y689" s="64"/>
      <c r="Z689" s="64"/>
    </row>
    <row r="690" ht="12.75" customHeight="1">
      <c r="A690" s="95">
        <v>40669.0</v>
      </c>
      <c r="B690" s="66">
        <v>1078.0</v>
      </c>
      <c r="C690" s="64" t="s">
        <v>228</v>
      </c>
      <c r="D690" s="64" t="s">
        <v>819</v>
      </c>
      <c r="E690" s="64" t="s">
        <v>958</v>
      </c>
      <c r="F690" s="66">
        <v>79.0</v>
      </c>
      <c r="G690" s="66">
        <v>5700.0</v>
      </c>
      <c r="H690" s="64" t="s">
        <v>23</v>
      </c>
      <c r="I690" s="64" t="s">
        <v>5962</v>
      </c>
      <c r="J690" s="64"/>
      <c r="K690" s="64"/>
      <c r="L690" s="64"/>
      <c r="M690" s="64"/>
      <c r="N690" s="64" t="s">
        <v>5963</v>
      </c>
      <c r="O690" s="64" t="s">
        <v>6006</v>
      </c>
      <c r="P690" s="64"/>
      <c r="Q690" s="64"/>
      <c r="R690" s="64"/>
      <c r="S690" s="64"/>
      <c r="T690" s="64"/>
      <c r="U690" s="64"/>
      <c r="V690" s="64"/>
      <c r="W690" s="64"/>
      <c r="X690" s="64"/>
      <c r="Y690" s="64"/>
      <c r="Z690" s="64"/>
    </row>
    <row r="691" ht="12.75" customHeight="1">
      <c r="A691" s="95">
        <v>40669.0</v>
      </c>
      <c r="B691" s="66">
        <v>1074.0</v>
      </c>
      <c r="C691" s="64" t="s">
        <v>228</v>
      </c>
      <c r="D691" s="64" t="s">
        <v>8</v>
      </c>
      <c r="E691" s="64" t="s">
        <v>414</v>
      </c>
      <c r="F691" s="66">
        <v>80.0</v>
      </c>
      <c r="G691" s="66">
        <v>6000.0</v>
      </c>
      <c r="H691" s="64" t="s">
        <v>23</v>
      </c>
      <c r="I691" s="64" t="s">
        <v>5962</v>
      </c>
      <c r="J691" s="64"/>
      <c r="K691" s="64"/>
      <c r="L691" s="64"/>
      <c r="M691" s="64"/>
      <c r="N691" s="64" t="s">
        <v>5963</v>
      </c>
      <c r="O691" s="64" t="s">
        <v>5972</v>
      </c>
      <c r="P691" s="64"/>
      <c r="Q691" s="64"/>
      <c r="R691" s="64"/>
      <c r="S691" s="64"/>
      <c r="T691" s="64"/>
      <c r="U691" s="64"/>
      <c r="V691" s="64"/>
      <c r="W691" s="64"/>
      <c r="X691" s="64"/>
      <c r="Y691" s="64"/>
      <c r="Z691" s="64"/>
    </row>
    <row r="692" ht="12.75" customHeight="1">
      <c r="A692" s="95">
        <v>40669.0</v>
      </c>
      <c r="B692" s="66">
        <v>1076.0</v>
      </c>
      <c r="C692" s="64" t="s">
        <v>228</v>
      </c>
      <c r="D692" s="64" t="s">
        <v>819</v>
      </c>
      <c r="E692" s="64" t="s">
        <v>6189</v>
      </c>
      <c r="F692" s="66">
        <v>81.0</v>
      </c>
      <c r="G692" s="66">
        <v>5400.0</v>
      </c>
      <c r="H692" s="64" t="s">
        <v>23</v>
      </c>
      <c r="I692" s="64" t="s">
        <v>5962</v>
      </c>
      <c r="J692" s="64"/>
      <c r="K692" s="64"/>
      <c r="L692" s="64"/>
      <c r="M692" s="64"/>
      <c r="N692" s="64" t="s">
        <v>5963</v>
      </c>
      <c r="O692" s="64" t="s">
        <v>6162</v>
      </c>
      <c r="P692" s="64"/>
      <c r="Q692" s="64"/>
      <c r="R692" s="64"/>
      <c r="S692" s="64"/>
      <c r="T692" s="64"/>
      <c r="U692" s="64"/>
      <c r="V692" s="64"/>
      <c r="W692" s="64"/>
      <c r="X692" s="64"/>
      <c r="Y692" s="64"/>
      <c r="Z692" s="64"/>
    </row>
    <row r="693" ht="12.75" customHeight="1">
      <c r="A693" s="95">
        <v>40669.0</v>
      </c>
      <c r="B693" s="66">
        <v>1069.0</v>
      </c>
      <c r="C693" s="64" t="s">
        <v>228</v>
      </c>
      <c r="D693" s="64" t="s">
        <v>819</v>
      </c>
      <c r="E693" s="64" t="s">
        <v>932</v>
      </c>
      <c r="F693" s="66">
        <v>81.0</v>
      </c>
      <c r="G693" s="66">
        <v>6200.0</v>
      </c>
      <c r="H693" s="64" t="s">
        <v>23</v>
      </c>
      <c r="I693" s="64" t="s">
        <v>5962</v>
      </c>
      <c r="J693" s="64"/>
      <c r="K693" s="64"/>
      <c r="L693" s="64"/>
      <c r="M693" s="64"/>
      <c r="N693" s="64" t="s">
        <v>5963</v>
      </c>
      <c r="O693" s="64" t="s">
        <v>6133</v>
      </c>
      <c r="P693" s="64"/>
      <c r="Q693" s="64"/>
      <c r="R693" s="64"/>
      <c r="S693" s="64"/>
      <c r="T693" s="64"/>
      <c r="U693" s="64"/>
      <c r="V693" s="64"/>
      <c r="W693" s="64"/>
      <c r="X693" s="64"/>
      <c r="Y693" s="64"/>
      <c r="Z693" s="64"/>
    </row>
    <row r="694" ht="12.75" customHeight="1">
      <c r="A694" s="95">
        <v>40669.0</v>
      </c>
      <c r="B694" s="66">
        <v>1075.0</v>
      </c>
      <c r="C694" s="64" t="s">
        <v>228</v>
      </c>
      <c r="D694" s="64" t="s">
        <v>819</v>
      </c>
      <c r="E694" s="64" t="s">
        <v>938</v>
      </c>
      <c r="F694" s="66">
        <v>82.0</v>
      </c>
      <c r="G694" s="66">
        <v>6450.0</v>
      </c>
      <c r="H694" s="64" t="s">
        <v>23</v>
      </c>
      <c r="I694" s="64" t="s">
        <v>5962</v>
      </c>
      <c r="J694" s="64"/>
      <c r="K694" s="64"/>
      <c r="L694" s="64"/>
      <c r="M694" s="64"/>
      <c r="N694" s="64" t="s">
        <v>5963</v>
      </c>
      <c r="O694" s="64" t="s">
        <v>6180</v>
      </c>
      <c r="P694" s="64"/>
      <c r="Q694" s="64"/>
      <c r="R694" s="64"/>
      <c r="S694" s="64"/>
      <c r="T694" s="64"/>
      <c r="U694" s="64"/>
      <c r="V694" s="64"/>
      <c r="W694" s="64"/>
      <c r="X694" s="64"/>
      <c r="Y694" s="64"/>
      <c r="Z694" s="64"/>
    </row>
    <row r="695" ht="12.75" customHeight="1">
      <c r="A695" s="95">
        <v>40669.0</v>
      </c>
      <c r="B695" s="66">
        <v>1077.0</v>
      </c>
      <c r="C695" s="64" t="s">
        <v>228</v>
      </c>
      <c r="D695" s="64" t="s">
        <v>819</v>
      </c>
      <c r="E695" s="64" t="s">
        <v>938</v>
      </c>
      <c r="F695" s="66">
        <v>83.0</v>
      </c>
      <c r="G695" s="66">
        <v>5700.0</v>
      </c>
      <c r="H695" s="64" t="s">
        <v>23</v>
      </c>
      <c r="I695" s="64" t="s">
        <v>5962</v>
      </c>
      <c r="J695" s="64"/>
      <c r="K695" s="64"/>
      <c r="L695" s="64"/>
      <c r="M695" s="64"/>
      <c r="N695" s="64" t="s">
        <v>5963</v>
      </c>
      <c r="O695" s="64" t="s">
        <v>6006</v>
      </c>
      <c r="P695" s="64"/>
      <c r="Q695" s="64"/>
      <c r="R695" s="64"/>
      <c r="S695" s="64"/>
      <c r="T695" s="64"/>
      <c r="U695" s="64"/>
      <c r="V695" s="64"/>
      <c r="W695" s="64"/>
      <c r="X695" s="64"/>
      <c r="Y695" s="64"/>
      <c r="Z695" s="64"/>
    </row>
    <row r="696" ht="12.75" customHeight="1">
      <c r="A696" s="95">
        <v>40670.0</v>
      </c>
      <c r="B696" s="66">
        <v>1081.0</v>
      </c>
      <c r="C696" s="64" t="s">
        <v>228</v>
      </c>
      <c r="D696" s="64" t="s">
        <v>819</v>
      </c>
      <c r="E696" s="64" t="s">
        <v>932</v>
      </c>
      <c r="F696" s="66">
        <v>67.0</v>
      </c>
      <c r="G696" s="66">
        <v>3050.0</v>
      </c>
      <c r="H696" s="64" t="s">
        <v>23</v>
      </c>
      <c r="I696" s="64" t="s">
        <v>5962</v>
      </c>
      <c r="J696" s="64"/>
      <c r="K696" s="64"/>
      <c r="L696" s="64"/>
      <c r="M696" s="64"/>
      <c r="N696" s="64" t="s">
        <v>5963</v>
      </c>
      <c r="O696" s="64" t="s">
        <v>6006</v>
      </c>
      <c r="P696" s="64"/>
      <c r="Q696" s="64"/>
      <c r="R696" s="64"/>
      <c r="S696" s="64"/>
      <c r="T696" s="64"/>
      <c r="U696" s="64"/>
      <c r="V696" s="64"/>
      <c r="W696" s="64"/>
      <c r="X696" s="64"/>
      <c r="Y696" s="64"/>
      <c r="Z696" s="64"/>
    </row>
    <row r="697" ht="12.75" customHeight="1">
      <c r="A697" s="95">
        <v>40670.0</v>
      </c>
      <c r="B697" s="66">
        <v>1083.0</v>
      </c>
      <c r="C697" s="64" t="s">
        <v>228</v>
      </c>
      <c r="D697" s="64" t="s">
        <v>8</v>
      </c>
      <c r="E697" s="64" t="s">
        <v>414</v>
      </c>
      <c r="F697" s="66">
        <v>76.0</v>
      </c>
      <c r="G697" s="66">
        <v>4600.0</v>
      </c>
      <c r="H697" s="64" t="s">
        <v>23</v>
      </c>
      <c r="I697" s="64" t="s">
        <v>5962</v>
      </c>
      <c r="J697" s="64"/>
      <c r="K697" s="64"/>
      <c r="L697" s="64"/>
      <c r="M697" s="64"/>
      <c r="N697" s="64" t="s">
        <v>6190</v>
      </c>
      <c r="O697" s="64" t="s">
        <v>6191</v>
      </c>
      <c r="P697" s="64"/>
      <c r="Q697" s="64"/>
      <c r="R697" s="64"/>
      <c r="S697" s="64"/>
      <c r="T697" s="64"/>
      <c r="U697" s="64"/>
      <c r="V697" s="64"/>
      <c r="W697" s="64"/>
      <c r="X697" s="64"/>
      <c r="Y697" s="64"/>
      <c r="Z697" s="64"/>
    </row>
    <row r="698" ht="12.75" customHeight="1">
      <c r="A698" s="95">
        <v>40670.0</v>
      </c>
      <c r="B698" s="66">
        <v>1085.0</v>
      </c>
      <c r="C698" s="64" t="s">
        <v>228</v>
      </c>
      <c r="D698" s="64" t="s">
        <v>819</v>
      </c>
      <c r="E698" s="64" t="s">
        <v>1392</v>
      </c>
      <c r="F698" s="66">
        <v>78.0</v>
      </c>
      <c r="G698" s="66">
        <v>5100.0</v>
      </c>
      <c r="H698" s="64" t="s">
        <v>23</v>
      </c>
      <c r="I698" s="64" t="s">
        <v>5971</v>
      </c>
      <c r="J698" s="64"/>
      <c r="K698" s="64"/>
      <c r="L698" s="64"/>
      <c r="M698" s="64"/>
      <c r="N698" s="64" t="s">
        <v>5963</v>
      </c>
      <c r="O698" s="64" t="s">
        <v>6180</v>
      </c>
      <c r="P698" s="64"/>
      <c r="Q698" s="64"/>
      <c r="R698" s="64"/>
      <c r="S698" s="64"/>
      <c r="T698" s="64"/>
      <c r="U698" s="64"/>
      <c r="V698" s="64"/>
      <c r="W698" s="64"/>
      <c r="X698" s="64"/>
      <c r="Y698" s="64"/>
      <c r="Z698" s="64"/>
    </row>
    <row r="699" ht="12.75" customHeight="1">
      <c r="A699" s="95">
        <v>40670.0</v>
      </c>
      <c r="B699" s="66">
        <v>1086.0</v>
      </c>
      <c r="C699" s="64" t="s">
        <v>228</v>
      </c>
      <c r="D699" s="64" t="s">
        <v>819</v>
      </c>
      <c r="E699" s="64" t="s">
        <v>933</v>
      </c>
      <c r="F699" s="66">
        <v>79.0</v>
      </c>
      <c r="G699" s="66">
        <v>5300.0</v>
      </c>
      <c r="H699" s="64" t="s">
        <v>23</v>
      </c>
      <c r="I699" s="64" t="s">
        <v>5962</v>
      </c>
      <c r="J699" s="64"/>
      <c r="K699" s="64"/>
      <c r="L699" s="64"/>
      <c r="M699" s="64"/>
      <c r="N699" s="64" t="s">
        <v>5963</v>
      </c>
      <c r="O699" s="64" t="s">
        <v>5964</v>
      </c>
      <c r="P699" s="64"/>
      <c r="Q699" s="64"/>
      <c r="R699" s="64"/>
      <c r="S699" s="64"/>
      <c r="T699" s="64"/>
      <c r="U699" s="64"/>
      <c r="V699" s="64"/>
      <c r="W699" s="64"/>
      <c r="X699" s="64"/>
      <c r="Y699" s="64"/>
      <c r="Z699" s="64"/>
    </row>
    <row r="700" ht="12.75" customHeight="1">
      <c r="A700" s="95">
        <v>40670.0</v>
      </c>
      <c r="B700" s="66">
        <v>1082.0</v>
      </c>
      <c r="C700" s="64" t="s">
        <v>228</v>
      </c>
      <c r="D700" s="64" t="s">
        <v>819</v>
      </c>
      <c r="E700" s="64" t="s">
        <v>4785</v>
      </c>
      <c r="F700" s="66">
        <v>79.0</v>
      </c>
      <c r="G700" s="66">
        <v>5600.0</v>
      </c>
      <c r="H700" s="64" t="s">
        <v>23</v>
      </c>
      <c r="I700" s="64" t="s">
        <v>5962</v>
      </c>
      <c r="J700" s="64"/>
      <c r="K700" s="64"/>
      <c r="L700" s="64"/>
      <c r="M700" s="64"/>
      <c r="N700" s="64" t="s">
        <v>5978</v>
      </c>
      <c r="O700" s="64" t="s">
        <v>5979</v>
      </c>
      <c r="P700" s="64"/>
      <c r="Q700" s="64"/>
      <c r="R700" s="64"/>
      <c r="S700" s="64"/>
      <c r="T700" s="64"/>
      <c r="U700" s="64"/>
      <c r="V700" s="64"/>
      <c r="W700" s="64"/>
      <c r="X700" s="64"/>
      <c r="Y700" s="64"/>
      <c r="Z700" s="64"/>
    </row>
    <row r="701" ht="12.75" customHeight="1">
      <c r="A701" s="95">
        <v>40670.0</v>
      </c>
      <c r="B701" s="66">
        <v>1084.0</v>
      </c>
      <c r="C701" s="64" t="s">
        <v>228</v>
      </c>
      <c r="D701" s="64" t="s">
        <v>819</v>
      </c>
      <c r="E701" s="64" t="s">
        <v>933</v>
      </c>
      <c r="F701" s="66">
        <v>85.0</v>
      </c>
      <c r="G701" s="66">
        <v>7100.0</v>
      </c>
      <c r="H701" s="64" t="s">
        <v>23</v>
      </c>
      <c r="I701" s="64" t="s">
        <v>5962</v>
      </c>
      <c r="J701" s="64"/>
      <c r="K701" s="64"/>
      <c r="L701" s="64"/>
      <c r="M701" s="64"/>
      <c r="N701" s="64" t="s">
        <v>5963</v>
      </c>
      <c r="O701" s="64" t="s">
        <v>5965</v>
      </c>
      <c r="P701" s="64"/>
      <c r="Q701" s="64"/>
      <c r="R701" s="64"/>
      <c r="S701" s="64"/>
      <c r="T701" s="64"/>
      <c r="U701" s="64"/>
      <c r="V701" s="64"/>
      <c r="W701" s="64"/>
      <c r="X701" s="64"/>
      <c r="Y701" s="64"/>
      <c r="Z701" s="64"/>
    </row>
    <row r="702" ht="12.75" customHeight="1">
      <c r="A702" s="95">
        <v>40670.458333333336</v>
      </c>
      <c r="B702" s="66">
        <v>1088.0</v>
      </c>
      <c r="C702" s="64" t="s">
        <v>228</v>
      </c>
      <c r="D702" s="64" t="s">
        <v>8</v>
      </c>
      <c r="E702" s="64" t="s">
        <v>739</v>
      </c>
      <c r="F702" s="66">
        <v>80.0</v>
      </c>
      <c r="G702" s="66">
        <v>5200.0</v>
      </c>
      <c r="H702" s="64" t="s">
        <v>23</v>
      </c>
      <c r="I702" s="64" t="s">
        <v>6007</v>
      </c>
      <c r="J702" s="64"/>
      <c r="K702" s="64"/>
      <c r="L702" s="64"/>
      <c r="M702" s="64"/>
      <c r="N702" s="64" t="s">
        <v>6003</v>
      </c>
      <c r="O702" s="64" t="s">
        <v>6150</v>
      </c>
      <c r="P702" s="64"/>
      <c r="Q702" s="64"/>
      <c r="R702" s="64"/>
      <c r="S702" s="64"/>
      <c r="T702" s="64"/>
      <c r="U702" s="64"/>
      <c r="V702" s="64"/>
      <c r="W702" s="64"/>
      <c r="X702" s="64"/>
      <c r="Y702" s="64"/>
      <c r="Z702" s="64"/>
    </row>
    <row r="703" ht="12.75" customHeight="1">
      <c r="A703" s="95">
        <v>40670.479166666664</v>
      </c>
      <c r="B703" s="66">
        <v>1089.0</v>
      </c>
      <c r="C703" s="64" t="s">
        <v>228</v>
      </c>
      <c r="D703" s="64" t="s">
        <v>819</v>
      </c>
      <c r="E703" s="64" t="s">
        <v>933</v>
      </c>
      <c r="F703" s="66">
        <v>77.0</v>
      </c>
      <c r="G703" s="66">
        <v>5200.0</v>
      </c>
      <c r="H703" s="64" t="s">
        <v>23</v>
      </c>
      <c r="I703" s="64" t="s">
        <v>6007</v>
      </c>
      <c r="J703" s="64"/>
      <c r="K703" s="64"/>
      <c r="L703" s="64"/>
      <c r="M703" s="64"/>
      <c r="N703" s="64" t="s">
        <v>5963</v>
      </c>
      <c r="O703" s="64" t="s">
        <v>6192</v>
      </c>
      <c r="P703" s="64"/>
      <c r="Q703" s="64"/>
      <c r="R703" s="64"/>
      <c r="S703" s="64"/>
      <c r="T703" s="64"/>
      <c r="U703" s="64"/>
      <c r="V703" s="64"/>
      <c r="W703" s="64"/>
      <c r="X703" s="64"/>
      <c r="Y703" s="64"/>
      <c r="Z703" s="64"/>
    </row>
    <row r="704" ht="12.75" customHeight="1">
      <c r="A704" s="95">
        <v>40670.729166666664</v>
      </c>
      <c r="B704" s="66">
        <v>1087.0</v>
      </c>
      <c r="C704" s="64" t="s">
        <v>228</v>
      </c>
      <c r="D704" s="64" t="s">
        <v>8</v>
      </c>
      <c r="E704" s="64" t="s">
        <v>739</v>
      </c>
      <c r="F704" s="66">
        <v>92.0</v>
      </c>
      <c r="G704" s="66">
        <v>9100.0</v>
      </c>
      <c r="H704" s="64" t="s">
        <v>23</v>
      </c>
      <c r="I704" s="64" t="s">
        <v>5971</v>
      </c>
      <c r="J704" s="64"/>
      <c r="K704" s="64"/>
      <c r="L704" s="64"/>
      <c r="M704" s="64"/>
      <c r="N704" s="64" t="s">
        <v>6193</v>
      </c>
      <c r="O704" s="64" t="s">
        <v>6193</v>
      </c>
      <c r="P704" s="64"/>
      <c r="Q704" s="64"/>
      <c r="R704" s="64"/>
      <c r="S704" s="64"/>
      <c r="T704" s="64"/>
      <c r="U704" s="64"/>
      <c r="V704" s="64"/>
      <c r="W704" s="64"/>
      <c r="X704" s="64"/>
      <c r="Y704" s="64"/>
      <c r="Z704" s="64"/>
    </row>
    <row r="705" ht="12.75" customHeight="1">
      <c r="A705" s="95">
        <v>40670.791666666664</v>
      </c>
      <c r="B705" s="66">
        <v>1090.0</v>
      </c>
      <c r="C705" s="64" t="s">
        <v>228</v>
      </c>
      <c r="D705" s="64" t="s">
        <v>819</v>
      </c>
      <c r="E705" s="64" t="s">
        <v>918</v>
      </c>
      <c r="F705" s="66">
        <v>82.0</v>
      </c>
      <c r="G705" s="66">
        <v>5750.0</v>
      </c>
      <c r="H705" s="64" t="s">
        <v>23</v>
      </c>
      <c r="I705" s="64" t="s">
        <v>5962</v>
      </c>
      <c r="J705" s="64"/>
      <c r="K705" s="64"/>
      <c r="L705" s="64"/>
      <c r="M705" s="64"/>
      <c r="N705" s="64" t="s">
        <v>5963</v>
      </c>
      <c r="O705" s="64" t="s">
        <v>6041</v>
      </c>
      <c r="P705" s="64"/>
      <c r="Q705" s="64"/>
      <c r="R705" s="64"/>
      <c r="S705" s="64"/>
      <c r="T705" s="64"/>
      <c r="U705" s="64"/>
      <c r="V705" s="64"/>
      <c r="W705" s="64"/>
      <c r="X705" s="64"/>
      <c r="Y705" s="64"/>
      <c r="Z705" s="64"/>
    </row>
    <row r="706" ht="12.75" customHeight="1">
      <c r="A706" s="95">
        <v>40670.8125</v>
      </c>
      <c r="B706" s="66">
        <v>1091.0</v>
      </c>
      <c r="C706" s="64" t="s">
        <v>228</v>
      </c>
      <c r="D706" s="64" t="s">
        <v>819</v>
      </c>
      <c r="E706" s="64" t="s">
        <v>6194</v>
      </c>
      <c r="F706" s="66">
        <v>80.0</v>
      </c>
      <c r="G706" s="66">
        <v>5500.0</v>
      </c>
      <c r="H706" s="64" t="s">
        <v>23</v>
      </c>
      <c r="I706" s="64" t="s">
        <v>6007</v>
      </c>
      <c r="J706" s="64"/>
      <c r="K706" s="64"/>
      <c r="L706" s="64"/>
      <c r="M706" s="64"/>
      <c r="N706" s="64" t="s">
        <v>5963</v>
      </c>
      <c r="O706" s="64" t="s">
        <v>6195</v>
      </c>
      <c r="P706" s="64"/>
      <c r="Q706" s="64"/>
      <c r="R706" s="64"/>
      <c r="S706" s="64"/>
      <c r="T706" s="64"/>
      <c r="U706" s="64"/>
      <c r="V706" s="64"/>
      <c r="W706" s="64"/>
      <c r="X706" s="64"/>
      <c r="Y706" s="64"/>
      <c r="Z706" s="64"/>
    </row>
    <row r="707" ht="12.75" customHeight="1">
      <c r="A707" s="95">
        <v>40671.0</v>
      </c>
      <c r="B707" s="66">
        <v>1095.0</v>
      </c>
      <c r="C707" s="64" t="s">
        <v>228</v>
      </c>
      <c r="D707" s="64" t="s">
        <v>8</v>
      </c>
      <c r="E707" s="64" t="s">
        <v>716</v>
      </c>
      <c r="F707" s="66">
        <v>76.0</v>
      </c>
      <c r="G707" s="66">
        <v>4500.0</v>
      </c>
      <c r="H707" s="64" t="s">
        <v>23</v>
      </c>
      <c r="I707" s="64" t="s">
        <v>5962</v>
      </c>
      <c r="J707" s="64"/>
      <c r="K707" s="64"/>
      <c r="L707" s="64"/>
      <c r="M707" s="64"/>
      <c r="N707" s="64" t="s">
        <v>6003</v>
      </c>
      <c r="O707" s="64" t="s">
        <v>6150</v>
      </c>
      <c r="P707" s="64"/>
      <c r="Q707" s="64"/>
      <c r="R707" s="64"/>
      <c r="S707" s="64"/>
      <c r="T707" s="64"/>
      <c r="U707" s="64"/>
      <c r="V707" s="64"/>
      <c r="W707" s="64"/>
      <c r="X707" s="64"/>
      <c r="Y707" s="64"/>
      <c r="Z707" s="64"/>
    </row>
    <row r="708" ht="12.75" customHeight="1">
      <c r="A708" s="95">
        <v>40671.0</v>
      </c>
      <c r="B708" s="66">
        <v>1096.0</v>
      </c>
      <c r="C708" s="64" t="s">
        <v>228</v>
      </c>
      <c r="D708" s="64" t="s">
        <v>819</v>
      </c>
      <c r="E708" s="64" t="s">
        <v>945</v>
      </c>
      <c r="F708" s="66">
        <v>77.0</v>
      </c>
      <c r="G708" s="66">
        <v>5100.0</v>
      </c>
      <c r="H708" s="64" t="s">
        <v>23</v>
      </c>
      <c r="I708" s="64" t="s">
        <v>5971</v>
      </c>
      <c r="J708" s="64"/>
      <c r="K708" s="64"/>
      <c r="L708" s="64"/>
      <c r="M708" s="64"/>
      <c r="N708" s="64" t="s">
        <v>5963</v>
      </c>
      <c r="O708" s="64" t="s">
        <v>6006</v>
      </c>
      <c r="P708" s="64"/>
      <c r="Q708" s="64"/>
      <c r="R708" s="64"/>
      <c r="S708" s="64"/>
      <c r="T708" s="64"/>
      <c r="U708" s="64"/>
      <c r="V708" s="64"/>
      <c r="W708" s="64"/>
      <c r="X708" s="64"/>
      <c r="Y708" s="64"/>
      <c r="Z708" s="64"/>
    </row>
    <row r="709" ht="12.75" customHeight="1">
      <c r="A709" s="95">
        <v>40671.0</v>
      </c>
      <c r="B709" s="66">
        <v>1093.0</v>
      </c>
      <c r="C709" s="64" t="s">
        <v>228</v>
      </c>
      <c r="D709" s="64" t="s">
        <v>819</v>
      </c>
      <c r="E709" s="64" t="s">
        <v>945</v>
      </c>
      <c r="F709" s="66">
        <v>78.0</v>
      </c>
      <c r="G709" s="66">
        <v>4700.0</v>
      </c>
      <c r="H709" s="64" t="s">
        <v>23</v>
      </c>
      <c r="I709" s="64" t="s">
        <v>5962</v>
      </c>
      <c r="J709" s="64"/>
      <c r="K709" s="64"/>
      <c r="L709" s="64"/>
      <c r="M709" s="64"/>
      <c r="N709" s="64" t="s">
        <v>5963</v>
      </c>
      <c r="O709" s="64" t="s">
        <v>5968</v>
      </c>
      <c r="P709" s="64"/>
      <c r="Q709" s="64"/>
      <c r="R709" s="64"/>
      <c r="S709" s="64"/>
      <c r="T709" s="64"/>
      <c r="U709" s="64"/>
      <c r="V709" s="64"/>
      <c r="W709" s="64"/>
      <c r="X709" s="64"/>
      <c r="Y709" s="64"/>
      <c r="Z709" s="64"/>
    </row>
    <row r="710" ht="12.75" customHeight="1">
      <c r="A710" s="95">
        <v>40671.0</v>
      </c>
      <c r="B710" s="66">
        <v>1094.0</v>
      </c>
      <c r="C710" s="64" t="s">
        <v>228</v>
      </c>
      <c r="D710" s="64" t="s">
        <v>819</v>
      </c>
      <c r="E710" s="64" t="s">
        <v>958</v>
      </c>
      <c r="F710" s="66">
        <v>80.0</v>
      </c>
      <c r="G710" s="66">
        <v>6000.0</v>
      </c>
      <c r="H710" s="64" t="s">
        <v>23</v>
      </c>
      <c r="I710" s="64" t="s">
        <v>5962</v>
      </c>
      <c r="J710" s="64"/>
      <c r="K710" s="64"/>
      <c r="L710" s="64"/>
      <c r="M710" s="64"/>
      <c r="N710" s="64" t="s">
        <v>5963</v>
      </c>
      <c r="O710" s="64" t="s">
        <v>6196</v>
      </c>
      <c r="P710" s="64"/>
      <c r="Q710" s="64"/>
      <c r="R710" s="64"/>
      <c r="S710" s="64"/>
      <c r="T710" s="64"/>
      <c r="U710" s="64"/>
      <c r="V710" s="64"/>
      <c r="W710" s="64"/>
      <c r="X710" s="64"/>
      <c r="Y710" s="64"/>
      <c r="Z710" s="64"/>
    </row>
    <row r="711" ht="12.75" customHeight="1">
      <c r="A711" s="95">
        <v>40671.0</v>
      </c>
      <c r="B711" s="66">
        <v>1092.0</v>
      </c>
      <c r="C711" s="64" t="s">
        <v>228</v>
      </c>
      <c r="D711" s="64" t="s">
        <v>819</v>
      </c>
      <c r="E711" s="64" t="s">
        <v>923</v>
      </c>
      <c r="F711" s="66">
        <v>82.0</v>
      </c>
      <c r="G711" s="66">
        <v>5600.0</v>
      </c>
      <c r="H711" s="64" t="s">
        <v>23</v>
      </c>
      <c r="I711" s="64" t="s">
        <v>5962</v>
      </c>
      <c r="J711" s="64"/>
      <c r="K711" s="64"/>
      <c r="L711" s="64"/>
      <c r="M711" s="64"/>
      <c r="N711" s="64" t="s">
        <v>5963</v>
      </c>
      <c r="O711" s="64" t="s">
        <v>6112</v>
      </c>
      <c r="P711" s="64"/>
      <c r="Q711" s="64"/>
      <c r="R711" s="64"/>
      <c r="S711" s="64"/>
      <c r="T711" s="64"/>
      <c r="U711" s="64"/>
      <c r="V711" s="64"/>
      <c r="W711" s="64"/>
      <c r="X711" s="64"/>
      <c r="Y711" s="64"/>
      <c r="Z711" s="64"/>
    </row>
    <row r="712" ht="12.75" customHeight="1">
      <c r="A712" s="95">
        <v>40671.666666666664</v>
      </c>
      <c r="B712" s="66">
        <v>1097.0</v>
      </c>
      <c r="C712" s="64" t="s">
        <v>228</v>
      </c>
      <c r="D712" s="64" t="s">
        <v>819</v>
      </c>
      <c r="E712" s="64" t="s">
        <v>918</v>
      </c>
      <c r="F712" s="66">
        <v>77.0</v>
      </c>
      <c r="G712" s="66">
        <v>4250.0</v>
      </c>
      <c r="H712" s="64" t="s">
        <v>23</v>
      </c>
      <c r="I712" s="64" t="s">
        <v>5962</v>
      </c>
      <c r="J712" s="64"/>
      <c r="K712" s="64"/>
      <c r="L712" s="64"/>
      <c r="M712" s="64"/>
      <c r="N712" s="64" t="s">
        <v>5963</v>
      </c>
      <c r="O712" s="64" t="s">
        <v>1319</v>
      </c>
      <c r="P712" s="64"/>
      <c r="Q712" s="64"/>
      <c r="R712" s="64"/>
      <c r="S712" s="64"/>
      <c r="T712" s="64"/>
      <c r="U712" s="64"/>
      <c r="V712" s="64"/>
      <c r="W712" s="64"/>
      <c r="X712" s="64"/>
      <c r="Y712" s="64"/>
      <c r="Z712" s="64"/>
    </row>
    <row r="713" ht="12.75" customHeight="1">
      <c r="A713" s="95">
        <v>40671.666666666664</v>
      </c>
      <c r="B713" s="66">
        <v>1099.0</v>
      </c>
      <c r="C713" s="64" t="s">
        <v>228</v>
      </c>
      <c r="D713" s="64" t="s">
        <v>8</v>
      </c>
      <c r="E713" s="64" t="s">
        <v>935</v>
      </c>
      <c r="F713" s="66">
        <v>82.0</v>
      </c>
      <c r="G713" s="66">
        <v>5400.0</v>
      </c>
      <c r="H713" s="64" t="s">
        <v>23</v>
      </c>
      <c r="I713" s="64" t="s">
        <v>5971</v>
      </c>
      <c r="J713" s="64"/>
      <c r="K713" s="64"/>
      <c r="L713" s="64"/>
      <c r="M713" s="64"/>
      <c r="N713" s="64" t="s">
        <v>5963</v>
      </c>
      <c r="O713" s="64" t="s">
        <v>1427</v>
      </c>
      <c r="P713" s="64"/>
      <c r="Q713" s="64"/>
      <c r="R713" s="64"/>
      <c r="S713" s="64"/>
      <c r="T713" s="64"/>
      <c r="U713" s="64"/>
      <c r="V713" s="64"/>
      <c r="W713" s="64"/>
      <c r="X713" s="64"/>
      <c r="Y713" s="64"/>
      <c r="Z713" s="64"/>
    </row>
    <row r="714" ht="12.75" customHeight="1">
      <c r="A714" s="95">
        <v>40671.708333333336</v>
      </c>
      <c r="B714" s="66">
        <v>1098.0</v>
      </c>
      <c r="C714" s="64" t="s">
        <v>228</v>
      </c>
      <c r="D714" s="64" t="s">
        <v>819</v>
      </c>
      <c r="E714" s="64" t="s">
        <v>939</v>
      </c>
      <c r="F714" s="66">
        <v>79.0</v>
      </c>
      <c r="G714" s="66">
        <v>5150.0</v>
      </c>
      <c r="H714" s="64" t="s">
        <v>23</v>
      </c>
      <c r="I714" s="64" t="s">
        <v>5962</v>
      </c>
      <c r="J714" s="64"/>
      <c r="K714" s="64"/>
      <c r="L714" s="64"/>
      <c r="M714" s="64"/>
      <c r="N714" s="64" t="s">
        <v>5963</v>
      </c>
      <c r="O714" s="64" t="s">
        <v>6099</v>
      </c>
      <c r="P714" s="64"/>
      <c r="Q714" s="64"/>
      <c r="R714" s="64"/>
      <c r="S714" s="64"/>
      <c r="T714" s="64"/>
      <c r="U714" s="64"/>
      <c r="V714" s="64"/>
      <c r="W714" s="64"/>
      <c r="X714" s="64"/>
      <c r="Y714" s="64"/>
      <c r="Z714" s="64"/>
    </row>
    <row r="715" ht="12.75" customHeight="1">
      <c r="A715" s="95">
        <v>40671.729166666664</v>
      </c>
      <c r="B715" s="66">
        <v>1761.0</v>
      </c>
      <c r="C715" s="64" t="s">
        <v>228</v>
      </c>
      <c r="D715" s="64" t="s">
        <v>8</v>
      </c>
      <c r="E715" s="64" t="s">
        <v>660</v>
      </c>
      <c r="F715" s="66">
        <v>81.0</v>
      </c>
      <c r="G715" s="66">
        <v>5450.0</v>
      </c>
      <c r="H715" s="64" t="s">
        <v>23</v>
      </c>
      <c r="I715" s="64" t="s">
        <v>5962</v>
      </c>
      <c r="J715" s="64"/>
      <c r="K715" s="64"/>
      <c r="L715" s="64"/>
      <c r="M715" s="64"/>
      <c r="N715" s="64" t="s">
        <v>5963</v>
      </c>
      <c r="O715" s="64" t="s">
        <v>6197</v>
      </c>
      <c r="P715" s="64"/>
      <c r="Q715" s="64"/>
      <c r="R715" s="64"/>
      <c r="S715" s="64"/>
      <c r="T715" s="64"/>
      <c r="U715" s="64"/>
      <c r="V715" s="64"/>
      <c r="W715" s="64"/>
      <c r="X715" s="64"/>
      <c r="Y715" s="64"/>
      <c r="Z715" s="64"/>
    </row>
    <row r="716" ht="12.75" customHeight="1">
      <c r="A716" s="95">
        <v>40671.75</v>
      </c>
      <c r="B716" s="66">
        <v>1760.0</v>
      </c>
      <c r="C716" s="64" t="s">
        <v>228</v>
      </c>
      <c r="D716" s="64" t="s">
        <v>819</v>
      </c>
      <c r="E716" s="64" t="s">
        <v>912</v>
      </c>
      <c r="F716" s="66">
        <v>80.0</v>
      </c>
      <c r="G716" s="66">
        <v>5450.0</v>
      </c>
      <c r="H716" s="64" t="s">
        <v>23</v>
      </c>
      <c r="I716" s="64" t="s">
        <v>5962</v>
      </c>
      <c r="J716" s="64"/>
      <c r="K716" s="64"/>
      <c r="L716" s="64"/>
      <c r="M716" s="64"/>
      <c r="N716" s="64" t="s">
        <v>5963</v>
      </c>
      <c r="O716" s="64" t="s">
        <v>6198</v>
      </c>
      <c r="P716" s="64"/>
      <c r="Q716" s="64"/>
      <c r="R716" s="64"/>
      <c r="S716" s="64"/>
      <c r="T716" s="64"/>
      <c r="U716" s="64"/>
      <c r="V716" s="64"/>
      <c r="W716" s="64"/>
      <c r="X716" s="64"/>
      <c r="Y716" s="64"/>
      <c r="Z716" s="64"/>
    </row>
    <row r="717" ht="12.75" customHeight="1">
      <c r="A717" s="95">
        <v>40671.75</v>
      </c>
      <c r="B717" s="66">
        <v>1762.0</v>
      </c>
      <c r="C717" s="64" t="s">
        <v>228</v>
      </c>
      <c r="D717" s="64" t="s">
        <v>8</v>
      </c>
      <c r="E717" s="64" t="s">
        <v>903</v>
      </c>
      <c r="F717" s="66">
        <v>84.0</v>
      </c>
      <c r="G717" s="66">
        <v>6200.0</v>
      </c>
      <c r="H717" s="64" t="s">
        <v>23</v>
      </c>
      <c r="I717" s="64" t="s">
        <v>5962</v>
      </c>
      <c r="J717" s="64"/>
      <c r="K717" s="64"/>
      <c r="L717" s="64"/>
      <c r="M717" s="64"/>
      <c r="N717" s="64" t="s">
        <v>6003</v>
      </c>
      <c r="O717" s="64" t="s">
        <v>6199</v>
      </c>
      <c r="P717" s="64"/>
      <c r="Q717" s="64"/>
      <c r="R717" s="64"/>
      <c r="S717" s="64"/>
      <c r="T717" s="64"/>
      <c r="U717" s="64"/>
      <c r="V717" s="64"/>
      <c r="W717" s="64"/>
      <c r="X717" s="64"/>
      <c r="Y717" s="64"/>
      <c r="Z717" s="64"/>
    </row>
    <row r="718" ht="12.75" customHeight="1">
      <c r="A718" s="95">
        <v>40673.40625</v>
      </c>
      <c r="B718" s="66">
        <v>1764.0</v>
      </c>
      <c r="C718" s="64" t="s">
        <v>228</v>
      </c>
      <c r="D718" s="64" t="s">
        <v>8</v>
      </c>
      <c r="E718" s="64" t="s">
        <v>739</v>
      </c>
      <c r="F718" s="66">
        <v>74.0</v>
      </c>
      <c r="G718" s="66">
        <v>4400.0</v>
      </c>
      <c r="H718" s="64" t="s">
        <v>23</v>
      </c>
      <c r="I718" s="64" t="s">
        <v>5962</v>
      </c>
      <c r="J718" s="64"/>
      <c r="K718" s="64"/>
      <c r="L718" s="64"/>
      <c r="M718" s="64"/>
      <c r="N718" s="64" t="s">
        <v>5969</v>
      </c>
      <c r="O718" s="64" t="s">
        <v>6200</v>
      </c>
      <c r="P718" s="64"/>
      <c r="Q718" s="64"/>
      <c r="R718" s="64"/>
      <c r="S718" s="64"/>
      <c r="T718" s="64"/>
      <c r="U718" s="64"/>
      <c r="V718" s="64"/>
      <c r="W718" s="64"/>
      <c r="X718" s="64"/>
      <c r="Y718" s="64"/>
      <c r="Z718" s="64"/>
    </row>
    <row r="719" ht="12.75" customHeight="1">
      <c r="A719" s="95">
        <v>40673.458333333336</v>
      </c>
      <c r="B719" s="66">
        <v>1763.0</v>
      </c>
      <c r="C719" s="64" t="s">
        <v>228</v>
      </c>
      <c r="D719" s="64" t="s">
        <v>8</v>
      </c>
      <c r="E719" s="64" t="s">
        <v>903</v>
      </c>
      <c r="F719" s="66">
        <v>78.0</v>
      </c>
      <c r="G719" s="66">
        <v>5200.0</v>
      </c>
      <c r="H719" s="64" t="s">
        <v>23</v>
      </c>
      <c r="I719" s="64" t="s">
        <v>5962</v>
      </c>
      <c r="J719" s="64"/>
      <c r="K719" s="64"/>
      <c r="L719" s="64"/>
      <c r="M719" s="64"/>
      <c r="N719" s="64" t="s">
        <v>5963</v>
      </c>
      <c r="O719" s="64" t="s">
        <v>6201</v>
      </c>
      <c r="P719" s="64"/>
      <c r="Q719" s="64"/>
      <c r="R719" s="64"/>
      <c r="S719" s="64"/>
      <c r="T719" s="64"/>
      <c r="U719" s="64"/>
      <c r="V719" s="64"/>
      <c r="W719" s="64"/>
      <c r="X719" s="64"/>
      <c r="Y719" s="64"/>
      <c r="Z719" s="64"/>
    </row>
    <row r="720" ht="12.75" customHeight="1">
      <c r="A720" s="95">
        <v>40673.520833333336</v>
      </c>
      <c r="B720" s="66">
        <v>1765.0</v>
      </c>
      <c r="C720" s="64" t="s">
        <v>228</v>
      </c>
      <c r="D720" s="64" t="s">
        <v>8</v>
      </c>
      <c r="E720" s="64" t="s">
        <v>911</v>
      </c>
      <c r="F720" s="66">
        <v>78.0</v>
      </c>
      <c r="G720" s="66">
        <v>5400.0</v>
      </c>
      <c r="H720" s="64" t="s">
        <v>23</v>
      </c>
      <c r="I720" s="64" t="s">
        <v>5962</v>
      </c>
      <c r="J720" s="64"/>
      <c r="K720" s="64"/>
      <c r="L720" s="64"/>
      <c r="M720" s="64"/>
      <c r="N720" s="64" t="s">
        <v>5963</v>
      </c>
      <c r="O720" s="64" t="s">
        <v>6006</v>
      </c>
      <c r="P720" s="64"/>
      <c r="Q720" s="64"/>
      <c r="R720" s="64"/>
      <c r="S720" s="64"/>
      <c r="T720" s="64"/>
      <c r="U720" s="64"/>
      <c r="V720" s="64"/>
      <c r="W720" s="64"/>
      <c r="X720" s="64"/>
      <c r="Y720" s="64"/>
      <c r="Z720" s="64"/>
    </row>
    <row r="721" ht="12.75" customHeight="1">
      <c r="A721" s="95">
        <v>40673.78125</v>
      </c>
      <c r="B721" s="66">
        <v>1766.0</v>
      </c>
      <c r="C721" s="64" t="s">
        <v>228</v>
      </c>
      <c r="D721" s="64" t="s">
        <v>819</v>
      </c>
      <c r="E721" s="64" t="s">
        <v>6202</v>
      </c>
      <c r="F721" s="66">
        <v>75.0</v>
      </c>
      <c r="G721" s="66">
        <v>4700.0</v>
      </c>
      <c r="H721" s="64" t="s">
        <v>23</v>
      </c>
      <c r="I721" s="64" t="s">
        <v>5962</v>
      </c>
      <c r="J721" s="64"/>
      <c r="K721" s="64"/>
      <c r="L721" s="64"/>
      <c r="M721" s="64"/>
      <c r="N721" s="64" t="s">
        <v>5969</v>
      </c>
      <c r="O721" s="64" t="s">
        <v>6200</v>
      </c>
      <c r="P721" s="64"/>
      <c r="Q721" s="64"/>
      <c r="R721" s="64"/>
      <c r="S721" s="64"/>
      <c r="T721" s="64"/>
      <c r="U721" s="64"/>
      <c r="V721" s="64"/>
      <c r="W721" s="64"/>
      <c r="X721" s="64"/>
      <c r="Y721" s="64"/>
      <c r="Z721" s="64"/>
    </row>
    <row r="722" ht="12.75" customHeight="1">
      <c r="A722" s="95">
        <v>40674.333333333336</v>
      </c>
      <c r="B722" s="66">
        <v>1767.0</v>
      </c>
      <c r="C722" s="64" t="s">
        <v>228</v>
      </c>
      <c r="D722" s="64" t="s">
        <v>8</v>
      </c>
      <c r="E722" s="64" t="s">
        <v>660</v>
      </c>
      <c r="F722" s="66">
        <v>77.0</v>
      </c>
      <c r="G722" s="66">
        <v>4550.0</v>
      </c>
      <c r="H722" s="64" t="s">
        <v>23</v>
      </c>
      <c r="I722" s="64" t="s">
        <v>5962</v>
      </c>
      <c r="J722" s="64"/>
      <c r="K722" s="64"/>
      <c r="L722" s="64"/>
      <c r="M722" s="64"/>
      <c r="N722" s="64" t="s">
        <v>5963</v>
      </c>
      <c r="O722" s="64" t="s">
        <v>5972</v>
      </c>
      <c r="P722" s="64"/>
      <c r="Q722" s="64"/>
      <c r="R722" s="64"/>
      <c r="S722" s="64"/>
      <c r="T722" s="64"/>
      <c r="U722" s="64"/>
      <c r="V722" s="64"/>
      <c r="W722" s="64"/>
      <c r="X722" s="64"/>
      <c r="Y722" s="64"/>
      <c r="Z722" s="64"/>
    </row>
    <row r="723" ht="12.75" customHeight="1">
      <c r="A723" s="95">
        <v>40674.677083333336</v>
      </c>
      <c r="B723" s="66">
        <v>1768.0</v>
      </c>
      <c r="C723" s="64" t="s">
        <v>228</v>
      </c>
      <c r="D723" s="64" t="s">
        <v>8</v>
      </c>
      <c r="E723" s="64" t="s">
        <v>1379</v>
      </c>
      <c r="F723" s="66">
        <v>80.0</v>
      </c>
      <c r="G723" s="66">
        <v>5200.0</v>
      </c>
      <c r="H723" s="64" t="s">
        <v>23</v>
      </c>
      <c r="I723" s="64" t="s">
        <v>5962</v>
      </c>
      <c r="J723" s="64"/>
      <c r="K723" s="64"/>
      <c r="L723" s="64"/>
      <c r="M723" s="64"/>
      <c r="N723" s="64" t="s">
        <v>6009</v>
      </c>
      <c r="O723" s="64" t="s">
        <v>6203</v>
      </c>
      <c r="P723" s="64"/>
      <c r="Q723" s="64"/>
      <c r="R723" s="64"/>
      <c r="S723" s="64"/>
      <c r="T723" s="64"/>
      <c r="U723" s="64"/>
      <c r="V723" s="64"/>
      <c r="W723" s="64"/>
      <c r="X723" s="64"/>
      <c r="Y723" s="64"/>
      <c r="Z723" s="64"/>
    </row>
    <row r="724" ht="12.75" customHeight="1">
      <c r="A724" s="95">
        <v>40674.8125</v>
      </c>
      <c r="B724" s="66">
        <v>1769.0</v>
      </c>
      <c r="C724" s="64" t="s">
        <v>228</v>
      </c>
      <c r="D724" s="64" t="s">
        <v>8</v>
      </c>
      <c r="E724" s="64" t="s">
        <v>911</v>
      </c>
      <c r="F724" s="66">
        <v>79.0</v>
      </c>
      <c r="G724" s="66">
        <v>6000.0</v>
      </c>
      <c r="H724" s="64" t="s">
        <v>23</v>
      </c>
      <c r="I724" s="64" t="s">
        <v>5962</v>
      </c>
      <c r="J724" s="64"/>
      <c r="K724" s="64"/>
      <c r="L724" s="64"/>
      <c r="M724" s="64"/>
      <c r="N724" s="64" t="s">
        <v>5963</v>
      </c>
      <c r="O724" s="64" t="s">
        <v>6002</v>
      </c>
      <c r="P724" s="64"/>
      <c r="Q724" s="64"/>
      <c r="R724" s="64"/>
      <c r="S724" s="64"/>
      <c r="T724" s="64"/>
      <c r="U724" s="64"/>
      <c r="V724" s="64"/>
      <c r="W724" s="64"/>
      <c r="X724" s="64"/>
      <c r="Y724" s="64"/>
      <c r="Z724" s="64"/>
    </row>
    <row r="725" ht="12.75" customHeight="1">
      <c r="A725" s="95">
        <v>40676.0</v>
      </c>
      <c r="B725" s="66">
        <v>1772.0</v>
      </c>
      <c r="C725" s="64" t="s">
        <v>228</v>
      </c>
      <c r="D725" s="64" t="s">
        <v>819</v>
      </c>
      <c r="E725" s="64" t="s">
        <v>911</v>
      </c>
      <c r="F725" s="66">
        <v>91.0</v>
      </c>
      <c r="G725" s="66">
        <v>7900.0</v>
      </c>
      <c r="H725" s="64" t="s">
        <v>23</v>
      </c>
      <c r="I725" s="64" t="s">
        <v>5971</v>
      </c>
      <c r="J725" s="64"/>
      <c r="K725" s="64"/>
      <c r="L725" s="64"/>
      <c r="M725" s="64"/>
      <c r="N725" s="64" t="s">
        <v>5963</v>
      </c>
      <c r="O725" s="64" t="s">
        <v>6006</v>
      </c>
      <c r="P725" s="64"/>
      <c r="Q725" s="64"/>
      <c r="R725" s="64"/>
      <c r="S725" s="64"/>
      <c r="T725" s="64"/>
      <c r="U725" s="64"/>
      <c r="V725" s="64"/>
      <c r="W725" s="64"/>
      <c r="X725" s="64"/>
      <c r="Y725" s="64"/>
      <c r="Z725" s="64"/>
    </row>
    <row r="726" ht="12.75" customHeight="1">
      <c r="A726" s="95">
        <v>40676.333333333336</v>
      </c>
      <c r="B726" s="66">
        <v>1771.0</v>
      </c>
      <c r="C726" s="64" t="s">
        <v>228</v>
      </c>
      <c r="D726" s="64" t="s">
        <v>819</v>
      </c>
      <c r="E726" s="64" t="s">
        <v>1009</v>
      </c>
      <c r="F726" s="66">
        <v>70.0</v>
      </c>
      <c r="G726" s="66">
        <v>3200.0</v>
      </c>
      <c r="H726" s="64" t="s">
        <v>23</v>
      </c>
      <c r="I726" s="64" t="s">
        <v>5962</v>
      </c>
      <c r="J726" s="64"/>
      <c r="K726" s="64"/>
      <c r="L726" s="64"/>
      <c r="M726" s="64"/>
      <c r="N726" s="64" t="s">
        <v>5963</v>
      </c>
      <c r="O726" s="64" t="s">
        <v>6042</v>
      </c>
      <c r="P726" s="64"/>
      <c r="Q726" s="64"/>
      <c r="R726" s="64"/>
      <c r="S726" s="64"/>
      <c r="T726" s="64"/>
      <c r="U726" s="64"/>
      <c r="V726" s="64"/>
      <c r="W726" s="64"/>
      <c r="X726" s="64"/>
      <c r="Y726" s="64"/>
      <c r="Z726" s="64"/>
    </row>
    <row r="727" ht="12.75" customHeight="1">
      <c r="A727" s="95">
        <v>40676.354166666664</v>
      </c>
      <c r="B727" s="66">
        <v>1774.0</v>
      </c>
      <c r="C727" s="64" t="s">
        <v>228</v>
      </c>
      <c r="D727" s="64" t="s">
        <v>819</v>
      </c>
      <c r="E727" s="64" t="s">
        <v>934</v>
      </c>
      <c r="F727" s="66">
        <v>80.0</v>
      </c>
      <c r="G727" s="66">
        <v>5800.0</v>
      </c>
      <c r="H727" s="64" t="s">
        <v>23</v>
      </c>
      <c r="I727" s="64" t="s">
        <v>5962</v>
      </c>
      <c r="J727" s="64"/>
      <c r="K727" s="64"/>
      <c r="L727" s="64"/>
      <c r="M727" s="64"/>
      <c r="N727" s="64" t="s">
        <v>5963</v>
      </c>
      <c r="O727" s="64" t="s">
        <v>6204</v>
      </c>
      <c r="P727" s="64"/>
      <c r="Q727" s="64"/>
      <c r="R727" s="64"/>
      <c r="S727" s="64"/>
      <c r="T727" s="64"/>
      <c r="U727" s="64"/>
      <c r="V727" s="64"/>
      <c r="W727" s="64"/>
      <c r="X727" s="64"/>
      <c r="Y727" s="64"/>
      <c r="Z727" s="64"/>
    </row>
    <row r="728" ht="12.75" customHeight="1">
      <c r="A728" s="95">
        <v>40676.4375</v>
      </c>
      <c r="B728" s="66">
        <v>1770.0</v>
      </c>
      <c r="C728" s="64" t="s">
        <v>228</v>
      </c>
      <c r="D728" s="64" t="s">
        <v>819</v>
      </c>
      <c r="E728" s="64" t="s">
        <v>1009</v>
      </c>
      <c r="F728" s="66">
        <v>80.0</v>
      </c>
      <c r="G728" s="66">
        <v>5000.0</v>
      </c>
      <c r="H728" s="64" t="s">
        <v>23</v>
      </c>
      <c r="I728" s="64" t="s">
        <v>5962</v>
      </c>
      <c r="J728" s="64"/>
      <c r="K728" s="64"/>
      <c r="L728" s="64"/>
      <c r="M728" s="64"/>
      <c r="N728" s="64" t="s">
        <v>5963</v>
      </c>
      <c r="O728" s="64" t="s">
        <v>6042</v>
      </c>
      <c r="P728" s="64"/>
      <c r="Q728" s="64"/>
      <c r="R728" s="64"/>
      <c r="S728" s="64"/>
      <c r="T728" s="64"/>
      <c r="U728" s="64"/>
      <c r="V728" s="64"/>
      <c r="W728" s="64"/>
      <c r="X728" s="64"/>
      <c r="Y728" s="64"/>
      <c r="Z728" s="64"/>
    </row>
    <row r="729" ht="12.75" customHeight="1">
      <c r="A729" s="95">
        <v>40676.53125</v>
      </c>
      <c r="B729" s="66">
        <v>1773.0</v>
      </c>
      <c r="C729" s="64" t="s">
        <v>228</v>
      </c>
      <c r="D729" s="64" t="s">
        <v>819</v>
      </c>
      <c r="E729" s="64" t="s">
        <v>911</v>
      </c>
      <c r="F729" s="66">
        <v>77.0</v>
      </c>
      <c r="G729" s="66">
        <v>4700.0</v>
      </c>
      <c r="H729" s="64" t="s">
        <v>23</v>
      </c>
      <c r="I729" s="64" t="s">
        <v>5962</v>
      </c>
      <c r="J729" s="64"/>
      <c r="K729" s="64"/>
      <c r="L729" s="64"/>
      <c r="M729" s="64"/>
      <c r="N729" s="64" t="s">
        <v>5963</v>
      </c>
      <c r="O729" s="64" t="s">
        <v>6006</v>
      </c>
      <c r="P729" s="64"/>
      <c r="Q729" s="64"/>
      <c r="R729" s="64"/>
      <c r="S729" s="64"/>
      <c r="T729" s="64"/>
      <c r="U729" s="64"/>
      <c r="V729" s="64"/>
      <c r="W729" s="64"/>
      <c r="X729" s="64"/>
      <c r="Y729" s="64"/>
      <c r="Z729" s="64"/>
    </row>
    <row r="730" ht="12.75" customHeight="1">
      <c r="A730" s="95">
        <v>40676.625</v>
      </c>
      <c r="B730" s="66">
        <v>1776.0</v>
      </c>
      <c r="C730" s="64" t="s">
        <v>228</v>
      </c>
      <c r="D730" s="64" t="s">
        <v>819</v>
      </c>
      <c r="E730" s="64" t="s">
        <v>1329</v>
      </c>
      <c r="F730" s="66">
        <v>76.0</v>
      </c>
      <c r="G730" s="66">
        <v>5000.0</v>
      </c>
      <c r="H730" s="64" t="s">
        <v>23</v>
      </c>
      <c r="I730" s="64" t="s">
        <v>5962</v>
      </c>
      <c r="J730" s="64"/>
      <c r="K730" s="64"/>
      <c r="L730" s="64"/>
      <c r="M730" s="64"/>
      <c r="N730" s="64" t="s">
        <v>5963</v>
      </c>
      <c r="O730" s="64" t="s">
        <v>6196</v>
      </c>
      <c r="P730" s="64"/>
      <c r="Q730" s="64"/>
      <c r="R730" s="64"/>
      <c r="S730" s="64"/>
      <c r="T730" s="64"/>
      <c r="U730" s="64"/>
      <c r="V730" s="64"/>
      <c r="W730" s="64"/>
      <c r="X730" s="64"/>
      <c r="Y730" s="64"/>
      <c r="Z730" s="64"/>
    </row>
    <row r="731" ht="12.75" customHeight="1">
      <c r="A731" s="95">
        <v>40676.666666666664</v>
      </c>
      <c r="B731" s="66">
        <v>1775.0</v>
      </c>
      <c r="C731" s="64" t="s">
        <v>228</v>
      </c>
      <c r="D731" s="64" t="s">
        <v>819</v>
      </c>
      <c r="E731" s="64" t="s">
        <v>914</v>
      </c>
      <c r="F731" s="66">
        <v>73.0</v>
      </c>
      <c r="G731" s="66">
        <v>3800.0</v>
      </c>
      <c r="H731" s="64" t="s">
        <v>23</v>
      </c>
      <c r="I731" s="64" t="s">
        <v>5962</v>
      </c>
      <c r="J731" s="64"/>
      <c r="K731" s="64"/>
      <c r="L731" s="64"/>
      <c r="M731" s="64"/>
      <c r="N731" s="64" t="s">
        <v>5963</v>
      </c>
      <c r="O731" s="64" t="s">
        <v>6196</v>
      </c>
      <c r="P731" s="64"/>
      <c r="Q731" s="64"/>
      <c r="R731" s="64"/>
      <c r="S731" s="64"/>
      <c r="T731" s="64"/>
      <c r="U731" s="64"/>
      <c r="V731" s="64"/>
      <c r="W731" s="64"/>
      <c r="X731" s="64"/>
      <c r="Y731" s="64"/>
      <c r="Z731" s="64"/>
    </row>
    <row r="732" ht="12.75" customHeight="1">
      <c r="A732" s="95">
        <v>40677.489583333336</v>
      </c>
      <c r="B732" s="66">
        <v>1777.0</v>
      </c>
      <c r="C732" s="64" t="s">
        <v>228</v>
      </c>
      <c r="D732" s="64" t="s">
        <v>819</v>
      </c>
      <c r="E732" s="64" t="s">
        <v>911</v>
      </c>
      <c r="F732" s="66">
        <v>84.0</v>
      </c>
      <c r="G732" s="66">
        <v>6700.0</v>
      </c>
      <c r="H732" s="64" t="s">
        <v>23</v>
      </c>
      <c r="I732" s="64" t="s">
        <v>5962</v>
      </c>
      <c r="J732" s="64"/>
      <c r="K732" s="64"/>
      <c r="L732" s="64"/>
      <c r="M732" s="64"/>
      <c r="N732" s="64" t="s">
        <v>5963</v>
      </c>
      <c r="O732" s="64" t="s">
        <v>1070</v>
      </c>
      <c r="P732" s="64"/>
      <c r="Q732" s="64"/>
      <c r="R732" s="64"/>
      <c r="S732" s="64"/>
      <c r="T732" s="64"/>
      <c r="U732" s="64"/>
      <c r="V732" s="64"/>
      <c r="W732" s="64"/>
      <c r="X732" s="64"/>
      <c r="Y732" s="64"/>
      <c r="Z732" s="64"/>
    </row>
    <row r="733" ht="12.75" customHeight="1">
      <c r="A733" s="95">
        <v>40677.53125</v>
      </c>
      <c r="B733" s="66">
        <v>1778.0</v>
      </c>
      <c r="C733" s="64" t="s">
        <v>228</v>
      </c>
      <c r="D733" s="64" t="s">
        <v>819</v>
      </c>
      <c r="E733" s="64" t="s">
        <v>906</v>
      </c>
      <c r="F733" s="66">
        <v>76.0</v>
      </c>
      <c r="G733" s="66">
        <v>4700.0</v>
      </c>
      <c r="H733" s="64" t="s">
        <v>23</v>
      </c>
      <c r="I733" s="64" t="s">
        <v>5962</v>
      </c>
      <c r="J733" s="64"/>
      <c r="K733" s="64"/>
      <c r="L733" s="64"/>
      <c r="M733" s="64"/>
      <c r="N733" s="64" t="s">
        <v>5963</v>
      </c>
      <c r="O733" s="64" t="s">
        <v>6205</v>
      </c>
      <c r="P733" s="64"/>
      <c r="Q733" s="64"/>
      <c r="R733" s="64"/>
      <c r="S733" s="64"/>
      <c r="T733" s="64"/>
      <c r="U733" s="64"/>
      <c r="V733" s="64"/>
      <c r="W733" s="64"/>
      <c r="X733" s="64"/>
      <c r="Y733" s="64"/>
      <c r="Z733" s="64"/>
    </row>
    <row r="734" ht="12.75" customHeight="1">
      <c r="A734" s="95">
        <v>40677.666666666664</v>
      </c>
      <c r="B734" s="66">
        <v>1779.0</v>
      </c>
      <c r="C734" s="64" t="s">
        <v>228</v>
      </c>
      <c r="D734" s="64" t="s">
        <v>819</v>
      </c>
      <c r="E734" s="64" t="s">
        <v>904</v>
      </c>
      <c r="F734" s="66">
        <v>81.0</v>
      </c>
      <c r="G734" s="66">
        <v>5700.0</v>
      </c>
      <c r="H734" s="64" t="s">
        <v>23</v>
      </c>
      <c r="I734" s="64" t="s">
        <v>5962</v>
      </c>
      <c r="J734" s="64"/>
      <c r="K734" s="64"/>
      <c r="L734" s="64"/>
      <c r="M734" s="64"/>
      <c r="N734" s="64" t="s">
        <v>5963</v>
      </c>
      <c r="O734" s="64" t="s">
        <v>6039</v>
      </c>
      <c r="P734" s="64"/>
      <c r="Q734" s="64"/>
      <c r="R734" s="64"/>
      <c r="S734" s="64"/>
      <c r="T734" s="64"/>
      <c r="U734" s="64"/>
      <c r="V734" s="64"/>
      <c r="W734" s="64"/>
      <c r="X734" s="64"/>
      <c r="Y734" s="64"/>
      <c r="Z734" s="64"/>
    </row>
    <row r="735" ht="12.75" customHeight="1">
      <c r="A735" s="95">
        <v>40677.680555555555</v>
      </c>
      <c r="B735" s="66">
        <v>1780.0</v>
      </c>
      <c r="C735" s="64" t="s">
        <v>228</v>
      </c>
      <c r="D735" s="64" t="s">
        <v>819</v>
      </c>
      <c r="E735" s="64" t="s">
        <v>919</v>
      </c>
      <c r="F735" s="66">
        <v>77.0</v>
      </c>
      <c r="G735" s="66">
        <v>5000.0</v>
      </c>
      <c r="H735" s="64" t="s">
        <v>23</v>
      </c>
      <c r="I735" s="64" t="s">
        <v>5962</v>
      </c>
      <c r="J735" s="64"/>
      <c r="K735" s="64"/>
      <c r="L735" s="64"/>
      <c r="M735" s="64"/>
      <c r="N735" s="64" t="s">
        <v>5963</v>
      </c>
      <c r="O735" s="64" t="s">
        <v>6039</v>
      </c>
      <c r="P735" s="64"/>
      <c r="Q735" s="64"/>
      <c r="R735" s="64"/>
      <c r="S735" s="64"/>
      <c r="T735" s="64"/>
      <c r="U735" s="64"/>
      <c r="V735" s="64"/>
      <c r="W735" s="64"/>
      <c r="X735" s="64"/>
      <c r="Y735" s="64"/>
      <c r="Z735" s="64"/>
    </row>
    <row r="736" ht="12.75" customHeight="1">
      <c r="A736" s="95">
        <v>40677.875</v>
      </c>
      <c r="B736" s="66">
        <v>1781.0</v>
      </c>
      <c r="C736" s="64" t="s">
        <v>228</v>
      </c>
      <c r="D736" s="64" t="s">
        <v>8</v>
      </c>
      <c r="E736" s="64" t="s">
        <v>739</v>
      </c>
      <c r="F736" s="66">
        <v>74.0</v>
      </c>
      <c r="G736" s="66">
        <v>5200.0</v>
      </c>
      <c r="H736" s="64" t="s">
        <v>23</v>
      </c>
      <c r="I736" s="64" t="s">
        <v>5962</v>
      </c>
      <c r="J736" s="64"/>
      <c r="K736" s="64"/>
      <c r="L736" s="64"/>
      <c r="M736" s="64"/>
      <c r="N736" s="64" t="s">
        <v>5963</v>
      </c>
      <c r="O736" s="64" t="s">
        <v>5967</v>
      </c>
      <c r="P736" s="64"/>
      <c r="Q736" s="64"/>
      <c r="R736" s="64"/>
      <c r="S736" s="64"/>
      <c r="T736" s="64"/>
      <c r="U736" s="64"/>
      <c r="V736" s="64"/>
      <c r="W736" s="64"/>
      <c r="X736" s="64"/>
      <c r="Y736" s="64"/>
      <c r="Z736" s="64"/>
    </row>
    <row r="737" ht="12.75" customHeight="1">
      <c r="A737" s="95">
        <v>40678.0</v>
      </c>
      <c r="B737" s="66">
        <v>1784.0</v>
      </c>
      <c r="C737" s="64" t="s">
        <v>228</v>
      </c>
      <c r="D737" s="64" t="s">
        <v>819</v>
      </c>
      <c r="E737" s="64" t="s">
        <v>918</v>
      </c>
      <c r="F737" s="66">
        <v>80.0</v>
      </c>
      <c r="G737" s="66">
        <v>5500.0</v>
      </c>
      <c r="H737" s="64" t="s">
        <v>23</v>
      </c>
      <c r="I737" s="64" t="s">
        <v>5962</v>
      </c>
      <c r="J737" s="64"/>
      <c r="K737" s="64"/>
      <c r="L737" s="64"/>
      <c r="M737" s="64"/>
      <c r="N737" s="64" t="s">
        <v>5963</v>
      </c>
      <c r="O737" s="64" t="s">
        <v>6041</v>
      </c>
      <c r="P737" s="64"/>
      <c r="Q737" s="64"/>
      <c r="R737" s="64"/>
      <c r="S737" s="64"/>
      <c r="T737" s="64"/>
      <c r="U737" s="64"/>
      <c r="V737" s="64"/>
      <c r="W737" s="64"/>
      <c r="X737" s="64"/>
      <c r="Y737" s="64"/>
      <c r="Z737" s="64"/>
    </row>
    <row r="738" ht="12.75" customHeight="1">
      <c r="A738" s="95">
        <v>40678.0</v>
      </c>
      <c r="B738" s="66">
        <v>1786.0</v>
      </c>
      <c r="C738" s="64" t="s">
        <v>228</v>
      </c>
      <c r="D738" s="64" t="s">
        <v>8</v>
      </c>
      <c r="E738" s="64" t="s">
        <v>739</v>
      </c>
      <c r="F738" s="66">
        <v>81.0</v>
      </c>
      <c r="G738" s="66">
        <v>5200.0</v>
      </c>
      <c r="H738" s="64" t="s">
        <v>23</v>
      </c>
      <c r="I738" s="64" t="s">
        <v>5971</v>
      </c>
      <c r="J738" s="64"/>
      <c r="K738" s="64"/>
      <c r="L738" s="64"/>
      <c r="M738" s="64"/>
      <c r="N738" s="64" t="s">
        <v>6054</v>
      </c>
      <c r="O738" s="64" t="s">
        <v>6060</v>
      </c>
      <c r="P738" s="64"/>
      <c r="Q738" s="64"/>
      <c r="R738" s="64"/>
      <c r="S738" s="64"/>
      <c r="T738" s="64"/>
      <c r="U738" s="64"/>
      <c r="V738" s="64"/>
      <c r="W738" s="64"/>
      <c r="X738" s="64"/>
      <c r="Y738" s="64"/>
      <c r="Z738" s="64"/>
    </row>
    <row r="739" ht="12.75" customHeight="1">
      <c r="A739" s="95">
        <v>40678.0</v>
      </c>
      <c r="B739" s="66">
        <v>1783.0</v>
      </c>
      <c r="C739" s="64" t="s">
        <v>228</v>
      </c>
      <c r="D739" s="64" t="s">
        <v>819</v>
      </c>
      <c r="E739" s="64" t="s">
        <v>918</v>
      </c>
      <c r="F739" s="66">
        <v>83.0</v>
      </c>
      <c r="G739" s="66">
        <v>6300.0</v>
      </c>
      <c r="H739" s="64" t="s">
        <v>23</v>
      </c>
      <c r="I739" s="64" t="s">
        <v>5962</v>
      </c>
      <c r="J739" s="64"/>
      <c r="K739" s="64"/>
      <c r="L739" s="64"/>
      <c r="M739" s="64"/>
      <c r="N739" s="64" t="s">
        <v>5963</v>
      </c>
      <c r="O739" s="64" t="s">
        <v>5967</v>
      </c>
      <c r="P739" s="64"/>
      <c r="Q739" s="64"/>
      <c r="R739" s="64"/>
      <c r="S739" s="64"/>
      <c r="T739" s="64"/>
      <c r="U739" s="64"/>
      <c r="V739" s="64"/>
      <c r="W739" s="64"/>
      <c r="X739" s="64"/>
      <c r="Y739" s="64"/>
      <c r="Z739" s="64"/>
    </row>
    <row r="740" ht="12.75" customHeight="1">
      <c r="A740" s="95">
        <v>40678.0</v>
      </c>
      <c r="B740" s="66">
        <v>1785.0</v>
      </c>
      <c r="C740" s="64" t="s">
        <v>228</v>
      </c>
      <c r="D740" s="64" t="s">
        <v>819</v>
      </c>
      <c r="E740" s="64" t="s">
        <v>919</v>
      </c>
      <c r="F740" s="66">
        <v>83.0</v>
      </c>
      <c r="G740" s="66">
        <v>7000.0</v>
      </c>
      <c r="H740" s="64" t="s">
        <v>23</v>
      </c>
      <c r="I740" s="64" t="s">
        <v>5962</v>
      </c>
      <c r="J740" s="64"/>
      <c r="K740" s="64"/>
      <c r="L740" s="64"/>
      <c r="M740" s="64"/>
      <c r="N740" s="64" t="s">
        <v>5963</v>
      </c>
      <c r="O740" s="64" t="s">
        <v>6039</v>
      </c>
      <c r="P740" s="64"/>
      <c r="Q740" s="64"/>
      <c r="R740" s="64"/>
      <c r="S740" s="64"/>
      <c r="T740" s="64"/>
      <c r="U740" s="64"/>
      <c r="V740" s="64"/>
      <c r="W740" s="64"/>
      <c r="X740" s="64"/>
      <c r="Y740" s="64"/>
      <c r="Z740" s="64"/>
    </row>
    <row r="741" ht="12.75" customHeight="1">
      <c r="A741" s="95">
        <v>40678.5</v>
      </c>
      <c r="B741" s="66">
        <v>1782.0</v>
      </c>
      <c r="C741" s="64" t="s">
        <v>228</v>
      </c>
      <c r="D741" s="64" t="s">
        <v>819</v>
      </c>
      <c r="E741" s="64" t="s">
        <v>1083</v>
      </c>
      <c r="F741" s="66">
        <v>82.0</v>
      </c>
      <c r="G741" s="66">
        <v>6000.0</v>
      </c>
      <c r="H741" s="64" t="s">
        <v>23</v>
      </c>
      <c r="I741" s="64" t="s">
        <v>5962</v>
      </c>
      <c r="J741" s="64"/>
      <c r="K741" s="64"/>
      <c r="L741" s="64"/>
      <c r="M741" s="64"/>
      <c r="N741" s="64" t="s">
        <v>5963</v>
      </c>
      <c r="O741" s="64" t="s">
        <v>860</v>
      </c>
      <c r="P741" s="64"/>
      <c r="Q741" s="64"/>
      <c r="R741" s="64"/>
      <c r="S741" s="64"/>
      <c r="T741" s="64"/>
      <c r="U741" s="64"/>
      <c r="V741" s="64"/>
      <c r="W741" s="64"/>
      <c r="X741" s="64"/>
      <c r="Y741" s="64"/>
      <c r="Z741" s="64"/>
    </row>
    <row r="742" ht="12.75" customHeight="1">
      <c r="A742" s="95">
        <v>40678.527083333334</v>
      </c>
      <c r="B742" s="66">
        <v>1790.0</v>
      </c>
      <c r="C742" s="64" t="s">
        <v>228</v>
      </c>
      <c r="D742" s="64" t="s">
        <v>819</v>
      </c>
      <c r="E742" s="64" t="s">
        <v>1386</v>
      </c>
      <c r="F742" s="66">
        <v>80.0</v>
      </c>
      <c r="G742" s="66">
        <v>5500.0</v>
      </c>
      <c r="H742" s="64" t="s">
        <v>23</v>
      </c>
      <c r="I742" s="64" t="s">
        <v>5962</v>
      </c>
      <c r="J742" s="64"/>
      <c r="K742" s="64"/>
      <c r="L742" s="64"/>
      <c r="M742" s="64"/>
      <c r="N742" s="64" t="s">
        <v>6206</v>
      </c>
      <c r="O742" s="64" t="s">
        <v>6207</v>
      </c>
      <c r="P742" s="64"/>
      <c r="Q742" s="64"/>
      <c r="R742" s="64"/>
      <c r="S742" s="64"/>
      <c r="T742" s="64"/>
      <c r="U742" s="64"/>
      <c r="V742" s="64"/>
      <c r="W742" s="64"/>
      <c r="X742" s="64"/>
      <c r="Y742" s="64"/>
      <c r="Z742" s="64"/>
    </row>
    <row r="743" ht="12.75" customHeight="1">
      <c r="A743" s="95">
        <v>40680.0</v>
      </c>
      <c r="B743" s="66">
        <v>1791.0</v>
      </c>
      <c r="C743" s="64" t="s">
        <v>228</v>
      </c>
      <c r="D743" s="64" t="s">
        <v>8</v>
      </c>
      <c r="E743" s="64" t="s">
        <v>936</v>
      </c>
      <c r="F743" s="66">
        <v>76.0</v>
      </c>
      <c r="G743" s="66">
        <v>4500.0</v>
      </c>
      <c r="H743" s="64" t="s">
        <v>23</v>
      </c>
      <c r="I743" s="64" t="s">
        <v>5962</v>
      </c>
      <c r="J743" s="64"/>
      <c r="K743" s="64"/>
      <c r="L743" s="64"/>
      <c r="M743" s="64"/>
      <c r="N743" s="64" t="s">
        <v>5963</v>
      </c>
      <c r="O743" s="64" t="s">
        <v>6042</v>
      </c>
      <c r="P743" s="64"/>
      <c r="Q743" s="64"/>
      <c r="R743" s="64"/>
      <c r="S743" s="64"/>
      <c r="T743" s="64"/>
      <c r="U743" s="64"/>
      <c r="V743" s="64"/>
      <c r="W743" s="64"/>
      <c r="X743" s="64"/>
      <c r="Y743" s="64"/>
      <c r="Z743" s="64"/>
    </row>
    <row r="744" ht="12.75" customHeight="1">
      <c r="A744" s="95">
        <v>40680.0</v>
      </c>
      <c r="B744" s="66">
        <v>1792.0</v>
      </c>
      <c r="C744" s="64" t="s">
        <v>228</v>
      </c>
      <c r="D744" s="64" t="s">
        <v>8</v>
      </c>
      <c r="E744" s="64" t="s">
        <v>918</v>
      </c>
      <c r="F744" s="66">
        <v>78.0</v>
      </c>
      <c r="G744" s="66">
        <v>5100.0</v>
      </c>
      <c r="H744" s="64" t="s">
        <v>23</v>
      </c>
      <c r="I744" s="64" t="s">
        <v>5962</v>
      </c>
      <c r="J744" s="64"/>
      <c r="K744" s="64"/>
      <c r="L744" s="64"/>
      <c r="M744" s="64"/>
      <c r="N744" s="64" t="s">
        <v>5996</v>
      </c>
      <c r="O744" s="64" t="s">
        <v>6001</v>
      </c>
      <c r="P744" s="64"/>
      <c r="Q744" s="64"/>
      <c r="R744" s="64"/>
      <c r="S744" s="64"/>
      <c r="T744" s="64"/>
      <c r="U744" s="64"/>
      <c r="V744" s="64"/>
      <c r="W744" s="64"/>
      <c r="X744" s="64"/>
      <c r="Y744" s="64"/>
      <c r="Z744" s="64"/>
    </row>
    <row r="745" ht="12.75" customHeight="1">
      <c r="A745" s="95">
        <v>40680.0</v>
      </c>
      <c r="B745" s="66">
        <v>1787.0</v>
      </c>
      <c r="C745" s="64" t="s">
        <v>228</v>
      </c>
      <c r="D745" s="64" t="s">
        <v>8</v>
      </c>
      <c r="E745" s="64" t="s">
        <v>911</v>
      </c>
      <c r="F745" s="66">
        <v>79.0</v>
      </c>
      <c r="G745" s="66">
        <v>5000.0</v>
      </c>
      <c r="H745" s="64" t="s">
        <v>23</v>
      </c>
      <c r="I745" s="64" t="s">
        <v>5962</v>
      </c>
      <c r="J745" s="64"/>
      <c r="K745" s="64"/>
      <c r="L745" s="64"/>
      <c r="M745" s="64"/>
      <c r="N745" s="64" t="s">
        <v>5969</v>
      </c>
      <c r="O745" s="64" t="s">
        <v>6200</v>
      </c>
      <c r="P745" s="64"/>
      <c r="Q745" s="64"/>
      <c r="R745" s="64"/>
      <c r="S745" s="64"/>
      <c r="T745" s="64"/>
      <c r="U745" s="64"/>
      <c r="V745" s="64"/>
      <c r="W745" s="64"/>
      <c r="X745" s="64"/>
      <c r="Y745" s="64"/>
      <c r="Z745" s="64"/>
    </row>
    <row r="746" ht="12.75" customHeight="1">
      <c r="A746" s="95">
        <v>40680.0</v>
      </c>
      <c r="B746" s="66">
        <v>1788.0</v>
      </c>
      <c r="C746" s="64" t="s">
        <v>228</v>
      </c>
      <c r="D746" s="64" t="s">
        <v>8</v>
      </c>
      <c r="E746" s="64" t="s">
        <v>1379</v>
      </c>
      <c r="F746" s="66">
        <v>79.0</v>
      </c>
      <c r="G746" s="66">
        <v>5250.0</v>
      </c>
      <c r="H746" s="64" t="s">
        <v>23</v>
      </c>
      <c r="I746" s="64" t="s">
        <v>5962</v>
      </c>
      <c r="J746" s="64"/>
      <c r="K746" s="64"/>
      <c r="L746" s="64"/>
      <c r="M746" s="64"/>
      <c r="N746" s="64" t="s">
        <v>5963</v>
      </c>
      <c r="O746" s="64" t="s">
        <v>5972</v>
      </c>
      <c r="P746" s="64"/>
      <c r="Q746" s="64"/>
      <c r="R746" s="64"/>
      <c r="S746" s="64"/>
      <c r="T746" s="64"/>
      <c r="U746" s="64"/>
      <c r="V746" s="64"/>
      <c r="W746" s="64"/>
      <c r="X746" s="64"/>
      <c r="Y746" s="64"/>
      <c r="Z746" s="64"/>
    </row>
    <row r="747" ht="12.75" customHeight="1">
      <c r="A747" s="95">
        <v>40680.0</v>
      </c>
      <c r="B747" s="66">
        <v>1789.0</v>
      </c>
      <c r="C747" s="64" t="s">
        <v>228</v>
      </c>
      <c r="D747" s="64" t="s">
        <v>8</v>
      </c>
      <c r="E747" s="64" t="s">
        <v>904</v>
      </c>
      <c r="F747" s="66">
        <v>81.0</v>
      </c>
      <c r="G747" s="66">
        <v>5700.0</v>
      </c>
      <c r="H747" s="64" t="s">
        <v>23</v>
      </c>
      <c r="I747" s="64" t="s">
        <v>5962</v>
      </c>
      <c r="J747" s="64"/>
      <c r="K747" s="64"/>
      <c r="L747" s="64"/>
      <c r="M747" s="64"/>
      <c r="N747" s="64" t="s">
        <v>6190</v>
      </c>
      <c r="O747" s="64" t="s">
        <v>6208</v>
      </c>
      <c r="P747" s="64"/>
      <c r="Q747" s="64"/>
      <c r="R747" s="64"/>
      <c r="S747" s="64"/>
      <c r="T747" s="64"/>
      <c r="U747" s="64"/>
      <c r="V747" s="64"/>
      <c r="W747" s="64"/>
      <c r="X747" s="64"/>
      <c r="Y747" s="64"/>
      <c r="Z747" s="64"/>
    </row>
    <row r="748" ht="12.75" customHeight="1">
      <c r="A748" s="95">
        <v>40681.0</v>
      </c>
      <c r="B748" s="66">
        <v>1798.0</v>
      </c>
      <c r="C748" s="64" t="s">
        <v>228</v>
      </c>
      <c r="D748" s="64" t="s">
        <v>8</v>
      </c>
      <c r="E748" s="64" t="s">
        <v>913</v>
      </c>
      <c r="F748" s="66">
        <v>74.0</v>
      </c>
      <c r="G748" s="66">
        <v>4300.0</v>
      </c>
      <c r="H748" s="64" t="s">
        <v>23</v>
      </c>
      <c r="I748" s="64" t="s">
        <v>5962</v>
      </c>
      <c r="J748" s="64"/>
      <c r="K748" s="64"/>
      <c r="L748" s="64"/>
      <c r="M748" s="64"/>
      <c r="N748" s="64" t="s">
        <v>5963</v>
      </c>
      <c r="O748" s="64" t="s">
        <v>6209</v>
      </c>
      <c r="P748" s="64"/>
      <c r="Q748" s="64"/>
      <c r="R748" s="64"/>
      <c r="S748" s="64"/>
      <c r="T748" s="64"/>
      <c r="U748" s="64"/>
      <c r="V748" s="64"/>
      <c r="W748" s="64"/>
      <c r="X748" s="64"/>
      <c r="Y748" s="64"/>
      <c r="Z748" s="64"/>
    </row>
    <row r="749" ht="12.75" customHeight="1">
      <c r="A749" s="95">
        <v>40681.0</v>
      </c>
      <c r="B749" s="66">
        <v>1797.0</v>
      </c>
      <c r="C749" s="64" t="s">
        <v>228</v>
      </c>
      <c r="D749" s="64" t="s">
        <v>8</v>
      </c>
      <c r="E749" s="64" t="s">
        <v>904</v>
      </c>
      <c r="F749" s="66">
        <v>78.0</v>
      </c>
      <c r="G749" s="66">
        <v>5200.0</v>
      </c>
      <c r="H749" s="64" t="s">
        <v>23</v>
      </c>
      <c r="I749" s="64" t="s">
        <v>5962</v>
      </c>
      <c r="J749" s="64"/>
      <c r="K749" s="64"/>
      <c r="L749" s="64"/>
      <c r="M749" s="64"/>
      <c r="N749" s="64" t="s">
        <v>6009</v>
      </c>
      <c r="O749" s="64" t="s">
        <v>6009</v>
      </c>
      <c r="P749" s="64"/>
      <c r="Q749" s="64"/>
      <c r="R749" s="64"/>
      <c r="S749" s="64"/>
      <c r="T749" s="64"/>
      <c r="U749" s="64"/>
      <c r="V749" s="64"/>
      <c r="W749" s="64"/>
      <c r="X749" s="64"/>
      <c r="Y749" s="64"/>
      <c r="Z749" s="64"/>
    </row>
    <row r="750" ht="12.75" customHeight="1">
      <c r="A750" s="95">
        <v>40681.0</v>
      </c>
      <c r="B750" s="66">
        <v>1796.0</v>
      </c>
      <c r="C750" s="64" t="s">
        <v>228</v>
      </c>
      <c r="D750" s="64" t="s">
        <v>8</v>
      </c>
      <c r="E750" s="64" t="s">
        <v>904</v>
      </c>
      <c r="F750" s="66">
        <v>79.0</v>
      </c>
      <c r="G750" s="66">
        <v>4800.0</v>
      </c>
      <c r="H750" s="64" t="s">
        <v>23</v>
      </c>
      <c r="I750" s="64" t="s">
        <v>5962</v>
      </c>
      <c r="J750" s="64"/>
      <c r="K750" s="64"/>
      <c r="L750" s="64"/>
      <c r="M750" s="64"/>
      <c r="N750" s="64" t="s">
        <v>6009</v>
      </c>
      <c r="O750" s="64" t="s">
        <v>6009</v>
      </c>
      <c r="P750" s="64"/>
      <c r="Q750" s="64"/>
      <c r="R750" s="64"/>
      <c r="S750" s="64"/>
      <c r="T750" s="64"/>
      <c r="U750" s="64"/>
      <c r="V750" s="64"/>
      <c r="W750" s="64"/>
      <c r="X750" s="64"/>
      <c r="Y750" s="64"/>
      <c r="Z750" s="64"/>
    </row>
    <row r="751" ht="12.75" customHeight="1">
      <c r="A751" s="95">
        <v>40681.0</v>
      </c>
      <c r="B751" s="66">
        <v>1794.0</v>
      </c>
      <c r="C751" s="64" t="s">
        <v>228</v>
      </c>
      <c r="D751" s="64" t="s">
        <v>8</v>
      </c>
      <c r="E751" s="64" t="s">
        <v>911</v>
      </c>
      <c r="F751" s="66">
        <v>82.0</v>
      </c>
      <c r="G751" s="66">
        <v>6000.0</v>
      </c>
      <c r="H751" s="64" t="s">
        <v>23</v>
      </c>
      <c r="I751" s="64" t="s">
        <v>5962</v>
      </c>
      <c r="J751" s="64"/>
      <c r="K751" s="64"/>
      <c r="L751" s="64"/>
      <c r="M751" s="64"/>
      <c r="N751" s="64" t="s">
        <v>5969</v>
      </c>
      <c r="O751" s="64" t="s">
        <v>6210</v>
      </c>
      <c r="P751" s="64"/>
      <c r="Q751" s="64"/>
      <c r="R751" s="64"/>
      <c r="S751" s="64"/>
      <c r="T751" s="64"/>
      <c r="U751" s="64"/>
      <c r="V751" s="64"/>
      <c r="W751" s="64"/>
      <c r="X751" s="64"/>
      <c r="Y751" s="64"/>
      <c r="Z751" s="64"/>
    </row>
    <row r="752" ht="12.75" customHeight="1">
      <c r="A752" s="95">
        <v>40681.0</v>
      </c>
      <c r="B752" s="66">
        <v>1793.0</v>
      </c>
      <c r="C752" s="64" t="s">
        <v>228</v>
      </c>
      <c r="D752" s="64" t="s">
        <v>8</v>
      </c>
      <c r="E752" s="64" t="s">
        <v>945</v>
      </c>
      <c r="F752" s="66">
        <v>84.0</v>
      </c>
      <c r="G752" s="66">
        <v>5900.0</v>
      </c>
      <c r="H752" s="64" t="s">
        <v>23</v>
      </c>
      <c r="I752" s="64" t="s">
        <v>5962</v>
      </c>
      <c r="J752" s="64"/>
      <c r="K752" s="64"/>
      <c r="L752" s="64"/>
      <c r="M752" s="64"/>
      <c r="N752" s="64" t="s">
        <v>5963</v>
      </c>
      <c r="O752" s="64" t="s">
        <v>6006</v>
      </c>
      <c r="P752" s="64"/>
      <c r="Q752" s="64"/>
      <c r="R752" s="64"/>
      <c r="S752" s="64"/>
      <c r="T752" s="64"/>
      <c r="U752" s="64"/>
      <c r="V752" s="64"/>
      <c r="W752" s="64"/>
      <c r="X752" s="64"/>
      <c r="Y752" s="64"/>
      <c r="Z752" s="64"/>
    </row>
    <row r="753" ht="12.75" customHeight="1">
      <c r="A753" s="95">
        <v>40681.0</v>
      </c>
      <c r="B753" s="66">
        <v>1795.0</v>
      </c>
      <c r="C753" s="64" t="s">
        <v>228</v>
      </c>
      <c r="D753" s="64" t="s">
        <v>8</v>
      </c>
      <c r="E753" s="64" t="s">
        <v>739</v>
      </c>
      <c r="F753" s="66">
        <v>90.0</v>
      </c>
      <c r="G753" s="66">
        <v>7400.0</v>
      </c>
      <c r="H753" s="64" t="s">
        <v>23</v>
      </c>
      <c r="I753" s="64" t="s">
        <v>5962</v>
      </c>
      <c r="J753" s="64"/>
      <c r="K753" s="64"/>
      <c r="L753" s="64"/>
      <c r="M753" s="64"/>
      <c r="N753" s="64" t="s">
        <v>6003</v>
      </c>
      <c r="O753" s="64" t="s">
        <v>6150</v>
      </c>
      <c r="P753" s="64"/>
      <c r="Q753" s="64"/>
      <c r="R753" s="64"/>
      <c r="S753" s="64"/>
      <c r="T753" s="64"/>
      <c r="U753" s="64"/>
      <c r="V753" s="64"/>
      <c r="W753" s="64"/>
      <c r="X753" s="64"/>
      <c r="Y753" s="64"/>
      <c r="Z753" s="64"/>
    </row>
    <row r="754" ht="12.75" customHeight="1">
      <c r="A754" s="95">
        <v>40683.0</v>
      </c>
      <c r="B754" s="66">
        <v>1401.0</v>
      </c>
      <c r="C754" s="64" t="s">
        <v>228</v>
      </c>
      <c r="D754" s="64" t="s">
        <v>819</v>
      </c>
      <c r="E754" s="64" t="s">
        <v>915</v>
      </c>
      <c r="F754" s="66">
        <v>72.0</v>
      </c>
      <c r="G754" s="66">
        <v>4100.0</v>
      </c>
      <c r="H754" s="64" t="s">
        <v>23</v>
      </c>
      <c r="I754" s="64" t="s">
        <v>5962</v>
      </c>
      <c r="J754" s="64"/>
      <c r="K754" s="64"/>
      <c r="L754" s="64"/>
      <c r="M754" s="64"/>
      <c r="N754" s="64" t="s">
        <v>5963</v>
      </c>
      <c r="O754" s="64" t="s">
        <v>6175</v>
      </c>
      <c r="P754" s="64"/>
      <c r="Q754" s="64"/>
      <c r="R754" s="64"/>
      <c r="S754" s="64"/>
      <c r="T754" s="64"/>
      <c r="U754" s="64"/>
      <c r="V754" s="64"/>
      <c r="W754" s="64"/>
      <c r="X754" s="64"/>
      <c r="Y754" s="64"/>
      <c r="Z754" s="64"/>
    </row>
    <row r="755" ht="12.75" customHeight="1">
      <c r="A755" s="95">
        <v>40683.0</v>
      </c>
      <c r="B755" s="66">
        <v>1400.0</v>
      </c>
      <c r="C755" s="64" t="s">
        <v>228</v>
      </c>
      <c r="D755" s="64" t="s">
        <v>819</v>
      </c>
      <c r="E755" s="64" t="s">
        <v>939</v>
      </c>
      <c r="F755" s="66">
        <v>74.0</v>
      </c>
      <c r="G755" s="66">
        <v>4100.0</v>
      </c>
      <c r="H755" s="64" t="s">
        <v>23</v>
      </c>
      <c r="I755" s="64" t="s">
        <v>5962</v>
      </c>
      <c r="J755" s="64"/>
      <c r="K755" s="64"/>
      <c r="L755" s="64"/>
      <c r="M755" s="64"/>
      <c r="N755" s="64" t="s">
        <v>5963</v>
      </c>
      <c r="O755" s="64" t="s">
        <v>939</v>
      </c>
      <c r="P755" s="64"/>
      <c r="Q755" s="64"/>
      <c r="R755" s="64"/>
      <c r="S755" s="64"/>
      <c r="T755" s="64"/>
      <c r="U755" s="64"/>
      <c r="V755" s="64"/>
      <c r="W755" s="64"/>
      <c r="X755" s="64"/>
      <c r="Y755" s="64"/>
      <c r="Z755" s="64"/>
    </row>
    <row r="756" ht="12.75" customHeight="1">
      <c r="A756" s="95">
        <v>40683.0</v>
      </c>
      <c r="B756" s="66">
        <v>1403.0</v>
      </c>
      <c r="C756" s="64" t="s">
        <v>228</v>
      </c>
      <c r="D756" s="64" t="s">
        <v>819</v>
      </c>
      <c r="E756" s="64" t="s">
        <v>945</v>
      </c>
      <c r="F756" s="66">
        <v>74.0</v>
      </c>
      <c r="G756" s="66">
        <v>4150.0</v>
      </c>
      <c r="H756" s="64" t="s">
        <v>23</v>
      </c>
      <c r="I756" s="64" t="s">
        <v>5971</v>
      </c>
      <c r="J756" s="64"/>
      <c r="K756" s="64"/>
      <c r="L756" s="64"/>
      <c r="M756" s="64"/>
      <c r="N756" s="64" t="s">
        <v>5963</v>
      </c>
      <c r="O756" s="64" t="s">
        <v>6180</v>
      </c>
      <c r="P756" s="64"/>
      <c r="Q756" s="64"/>
      <c r="R756" s="64"/>
      <c r="S756" s="64"/>
      <c r="T756" s="64"/>
      <c r="U756" s="64"/>
      <c r="V756" s="64"/>
      <c r="W756" s="64"/>
      <c r="X756" s="64"/>
      <c r="Y756" s="64"/>
      <c r="Z756" s="64"/>
    </row>
    <row r="757" ht="12.75" customHeight="1">
      <c r="A757" s="95">
        <v>40683.0</v>
      </c>
      <c r="B757" s="66">
        <v>1404.0</v>
      </c>
      <c r="C757" s="64" t="s">
        <v>228</v>
      </c>
      <c r="D757" s="64" t="s">
        <v>819</v>
      </c>
      <c r="E757" s="64" t="s">
        <v>4836</v>
      </c>
      <c r="F757" s="66">
        <v>76.0</v>
      </c>
      <c r="G757" s="66">
        <v>4750.0</v>
      </c>
      <c r="H757" s="64" t="s">
        <v>23</v>
      </c>
      <c r="I757" s="64" t="s">
        <v>5962</v>
      </c>
      <c r="J757" s="64"/>
      <c r="K757" s="64"/>
      <c r="L757" s="64"/>
      <c r="M757" s="64"/>
      <c r="N757" s="64" t="s">
        <v>5963</v>
      </c>
      <c r="O757" s="64" t="s">
        <v>6108</v>
      </c>
      <c r="P757" s="64"/>
      <c r="Q757" s="64"/>
      <c r="R757" s="64"/>
      <c r="S757" s="64"/>
      <c r="T757" s="64"/>
      <c r="U757" s="64"/>
      <c r="V757" s="64"/>
      <c r="W757" s="64"/>
      <c r="X757" s="64"/>
      <c r="Y757" s="64"/>
      <c r="Z757" s="64"/>
    </row>
    <row r="758" ht="12.75" customHeight="1">
      <c r="A758" s="95">
        <v>40683.0</v>
      </c>
      <c r="B758" s="66">
        <v>1406.0</v>
      </c>
      <c r="C758" s="64" t="s">
        <v>228</v>
      </c>
      <c r="D758" s="64" t="s">
        <v>8</v>
      </c>
      <c r="E758" s="64" t="s">
        <v>739</v>
      </c>
      <c r="F758" s="66">
        <v>80.0</v>
      </c>
      <c r="G758" s="66">
        <v>5750.0</v>
      </c>
      <c r="H758" s="64" t="s">
        <v>23</v>
      </c>
      <c r="I758" s="64" t="s">
        <v>5962</v>
      </c>
      <c r="J758" s="64"/>
      <c r="K758" s="64"/>
      <c r="L758" s="64"/>
      <c r="M758" s="64"/>
      <c r="N758" s="64" t="s">
        <v>5963</v>
      </c>
      <c r="O758" s="64" t="s">
        <v>6192</v>
      </c>
      <c r="P758" s="64"/>
      <c r="Q758" s="64"/>
      <c r="R758" s="64"/>
      <c r="S758" s="64"/>
      <c r="T758" s="64"/>
      <c r="U758" s="64"/>
      <c r="V758" s="64"/>
      <c r="W758" s="64"/>
      <c r="X758" s="64"/>
      <c r="Y758" s="64"/>
      <c r="Z758" s="64"/>
    </row>
    <row r="759" ht="12.75" customHeight="1">
      <c r="A759" s="95">
        <v>40683.0</v>
      </c>
      <c r="B759" s="66">
        <v>1799.0</v>
      </c>
      <c r="C759" s="64" t="s">
        <v>228</v>
      </c>
      <c r="D759" s="64" t="s">
        <v>819</v>
      </c>
      <c r="E759" s="64" t="s">
        <v>933</v>
      </c>
      <c r="F759" s="66">
        <v>80.0</v>
      </c>
      <c r="G759" s="66">
        <v>5900.0</v>
      </c>
      <c r="H759" s="64" t="s">
        <v>23</v>
      </c>
      <c r="I759" s="64" t="s">
        <v>5971</v>
      </c>
      <c r="J759" s="64"/>
      <c r="K759" s="64"/>
      <c r="L759" s="64"/>
      <c r="M759" s="64"/>
      <c r="N759" s="64" t="s">
        <v>5963</v>
      </c>
      <c r="O759" s="64" t="s">
        <v>6178</v>
      </c>
      <c r="P759" s="64"/>
      <c r="Q759" s="64"/>
      <c r="R759" s="64"/>
      <c r="S759" s="64"/>
      <c r="T759" s="64"/>
      <c r="U759" s="64"/>
      <c r="V759" s="64"/>
      <c r="W759" s="64"/>
      <c r="X759" s="64"/>
      <c r="Y759" s="64"/>
      <c r="Z759" s="64"/>
    </row>
    <row r="760" ht="12.75" customHeight="1">
      <c r="A760" s="95">
        <v>40683.0</v>
      </c>
      <c r="B760" s="66">
        <v>1405.0</v>
      </c>
      <c r="C760" s="64" t="s">
        <v>228</v>
      </c>
      <c r="D760" s="64" t="s">
        <v>819</v>
      </c>
      <c r="E760" s="64" t="s">
        <v>914</v>
      </c>
      <c r="F760" s="66">
        <v>80.0</v>
      </c>
      <c r="G760" s="66">
        <v>6000.0</v>
      </c>
      <c r="H760" s="64" t="s">
        <v>23</v>
      </c>
      <c r="I760" s="64" t="s">
        <v>5962</v>
      </c>
      <c r="J760" s="64"/>
      <c r="K760" s="64"/>
      <c r="L760" s="64"/>
      <c r="M760" s="64"/>
      <c r="N760" s="64" t="s">
        <v>5963</v>
      </c>
      <c r="O760" s="64" t="s">
        <v>5967</v>
      </c>
      <c r="P760" s="64"/>
      <c r="Q760" s="64"/>
      <c r="R760" s="64"/>
      <c r="S760" s="64"/>
      <c r="T760" s="64"/>
      <c r="U760" s="64"/>
      <c r="V760" s="64"/>
      <c r="W760" s="64"/>
      <c r="X760" s="64"/>
      <c r="Y760" s="64"/>
      <c r="Z760" s="64"/>
    </row>
    <row r="761" ht="12.75" customHeight="1">
      <c r="A761" s="95">
        <v>40683.0</v>
      </c>
      <c r="B761" s="66">
        <v>1402.0</v>
      </c>
      <c r="C761" s="64" t="s">
        <v>228</v>
      </c>
      <c r="D761" s="64" t="s">
        <v>819</v>
      </c>
      <c r="E761" s="64" t="s">
        <v>948</v>
      </c>
      <c r="F761" s="66">
        <v>95.0</v>
      </c>
      <c r="G761" s="66">
        <v>8750.0</v>
      </c>
      <c r="H761" s="64" t="s">
        <v>23</v>
      </c>
      <c r="I761" s="64" t="s">
        <v>5962</v>
      </c>
      <c r="J761" s="64"/>
      <c r="K761" s="64"/>
      <c r="L761" s="64"/>
      <c r="M761" s="64"/>
      <c r="N761" s="64" t="s">
        <v>5963</v>
      </c>
      <c r="O761" s="64" t="s">
        <v>656</v>
      </c>
      <c r="P761" s="64"/>
      <c r="Q761" s="64"/>
      <c r="R761" s="64"/>
      <c r="S761" s="64"/>
      <c r="T761" s="64"/>
      <c r="U761" s="64"/>
      <c r="V761" s="64"/>
      <c r="W761" s="64"/>
      <c r="X761" s="64"/>
      <c r="Y761" s="64"/>
      <c r="Z761" s="64"/>
    </row>
    <row r="762" ht="12.75" customHeight="1">
      <c r="A762" s="95">
        <v>40684.0</v>
      </c>
      <c r="B762" s="66">
        <v>1408.0</v>
      </c>
      <c r="C762" s="64" t="s">
        <v>228</v>
      </c>
      <c r="D762" s="64" t="s">
        <v>819</v>
      </c>
      <c r="E762" s="64" t="s">
        <v>117</v>
      </c>
      <c r="F762" s="66">
        <v>76.0</v>
      </c>
      <c r="G762" s="66">
        <v>4500.0</v>
      </c>
      <c r="H762" s="64" t="s">
        <v>23</v>
      </c>
      <c r="I762" s="64" t="s">
        <v>5962</v>
      </c>
      <c r="J762" s="64"/>
      <c r="K762" s="64"/>
      <c r="L762" s="64"/>
      <c r="M762" s="64"/>
      <c r="N762" s="64" t="s">
        <v>5963</v>
      </c>
      <c r="O762" s="64" t="s">
        <v>5967</v>
      </c>
      <c r="P762" s="64"/>
      <c r="Q762" s="64"/>
      <c r="R762" s="64"/>
      <c r="S762" s="64"/>
      <c r="T762" s="64"/>
      <c r="U762" s="64"/>
      <c r="V762" s="64"/>
      <c r="W762" s="64"/>
      <c r="X762" s="64"/>
      <c r="Y762" s="64"/>
      <c r="Z762" s="64"/>
    </row>
    <row r="763" ht="12.75" customHeight="1">
      <c r="A763" s="95">
        <v>40684.0</v>
      </c>
      <c r="B763" s="66">
        <v>1409.0</v>
      </c>
      <c r="C763" s="64" t="s">
        <v>228</v>
      </c>
      <c r="D763" s="64" t="s">
        <v>819</v>
      </c>
      <c r="E763" s="64" t="s">
        <v>117</v>
      </c>
      <c r="F763" s="66">
        <v>78.0</v>
      </c>
      <c r="G763" s="66">
        <v>5250.0</v>
      </c>
      <c r="H763" s="64" t="s">
        <v>23</v>
      </c>
      <c r="I763" s="64" t="s">
        <v>5962</v>
      </c>
      <c r="J763" s="64"/>
      <c r="K763" s="64"/>
      <c r="L763" s="64"/>
      <c r="M763" s="64"/>
      <c r="N763" s="64" t="s">
        <v>5963</v>
      </c>
      <c r="O763" s="64" t="s">
        <v>5967</v>
      </c>
      <c r="P763" s="64"/>
      <c r="Q763" s="64"/>
      <c r="R763" s="64"/>
      <c r="S763" s="64"/>
      <c r="T763" s="64"/>
      <c r="U763" s="64"/>
      <c r="V763" s="64"/>
      <c r="W763" s="64"/>
      <c r="X763" s="64"/>
      <c r="Y763" s="64"/>
      <c r="Z763" s="64"/>
    </row>
    <row r="764" ht="12.75" customHeight="1">
      <c r="A764" s="95">
        <v>40684.0</v>
      </c>
      <c r="B764" s="66">
        <v>1411.0</v>
      </c>
      <c r="C764" s="64" t="s">
        <v>228</v>
      </c>
      <c r="D764" s="64" t="s">
        <v>819</v>
      </c>
      <c r="E764" s="64" t="s">
        <v>914</v>
      </c>
      <c r="F764" s="66">
        <v>78.0</v>
      </c>
      <c r="G764" s="66">
        <v>5400.0</v>
      </c>
      <c r="H764" s="64" t="s">
        <v>23</v>
      </c>
      <c r="I764" s="64" t="s">
        <v>5962</v>
      </c>
      <c r="J764" s="64"/>
      <c r="K764" s="64"/>
      <c r="L764" s="64"/>
      <c r="M764" s="64"/>
      <c r="N764" s="64" t="s">
        <v>5963</v>
      </c>
      <c r="O764" s="64" t="s">
        <v>6006</v>
      </c>
      <c r="P764" s="64"/>
      <c r="Q764" s="64"/>
      <c r="R764" s="64"/>
      <c r="S764" s="64"/>
      <c r="T764" s="64"/>
      <c r="U764" s="64"/>
      <c r="V764" s="64"/>
      <c r="W764" s="64"/>
      <c r="X764" s="64"/>
      <c r="Y764" s="64"/>
      <c r="Z764" s="64"/>
    </row>
    <row r="765" ht="12.75" customHeight="1">
      <c r="A765" s="95">
        <v>40684.0</v>
      </c>
      <c r="B765" s="66">
        <v>1410.0</v>
      </c>
      <c r="C765" s="64" t="s">
        <v>228</v>
      </c>
      <c r="D765" s="64" t="s">
        <v>819</v>
      </c>
      <c r="E765" s="64" t="s">
        <v>1329</v>
      </c>
      <c r="F765" s="66">
        <v>79.0</v>
      </c>
      <c r="G765" s="66">
        <v>4850.0</v>
      </c>
      <c r="H765" s="64" t="s">
        <v>23</v>
      </c>
      <c r="I765" s="64" t="s">
        <v>5971</v>
      </c>
      <c r="J765" s="64"/>
      <c r="K765" s="64"/>
      <c r="L765" s="64"/>
      <c r="M765" s="64"/>
      <c r="N765" s="64" t="s">
        <v>5963</v>
      </c>
      <c r="O765" s="64" t="s">
        <v>6006</v>
      </c>
      <c r="P765" s="64"/>
      <c r="Q765" s="64"/>
      <c r="R765" s="64"/>
      <c r="S765" s="64"/>
      <c r="T765" s="64"/>
      <c r="U765" s="64"/>
      <c r="V765" s="64"/>
      <c r="W765" s="64"/>
      <c r="X765" s="64"/>
      <c r="Y765" s="64"/>
      <c r="Z765" s="64"/>
    </row>
    <row r="766" ht="12.75" customHeight="1">
      <c r="A766" s="95">
        <v>40684.0</v>
      </c>
      <c r="B766" s="66">
        <v>1407.0</v>
      </c>
      <c r="C766" s="64" t="s">
        <v>228</v>
      </c>
      <c r="D766" s="64" t="s">
        <v>819</v>
      </c>
      <c r="E766" s="64" t="s">
        <v>918</v>
      </c>
      <c r="F766" s="66">
        <v>83.0</v>
      </c>
      <c r="G766" s="66">
        <v>5800.0</v>
      </c>
      <c r="H766" s="64" t="s">
        <v>23</v>
      </c>
      <c r="I766" s="64" t="s">
        <v>5962</v>
      </c>
      <c r="J766" s="64"/>
      <c r="K766" s="64"/>
      <c r="L766" s="64"/>
      <c r="M766" s="64"/>
      <c r="N766" s="64" t="s">
        <v>5963</v>
      </c>
      <c r="O766" s="64" t="s">
        <v>6041</v>
      </c>
      <c r="P766" s="64"/>
      <c r="Q766" s="64"/>
      <c r="R766" s="64"/>
      <c r="S766" s="64"/>
      <c r="T766" s="64"/>
      <c r="U766" s="64"/>
      <c r="V766" s="64"/>
      <c r="W766" s="64"/>
      <c r="X766" s="64"/>
      <c r="Y766" s="64"/>
      <c r="Z766" s="64"/>
    </row>
    <row r="767" ht="12.75" customHeight="1">
      <c r="A767" s="95">
        <v>40685.0</v>
      </c>
      <c r="B767" s="66">
        <v>1413.0</v>
      </c>
      <c r="C767" s="64" t="s">
        <v>228</v>
      </c>
      <c r="D767" s="64" t="s">
        <v>819</v>
      </c>
      <c r="E767" s="64" t="s">
        <v>1438</v>
      </c>
      <c r="F767" s="66">
        <v>68.0</v>
      </c>
      <c r="G767" s="66">
        <v>2600.0</v>
      </c>
      <c r="H767" s="64" t="s">
        <v>23</v>
      </c>
      <c r="I767" s="64" t="s">
        <v>5962</v>
      </c>
      <c r="J767" s="64"/>
      <c r="K767" s="64"/>
      <c r="L767" s="64"/>
      <c r="M767" s="64"/>
      <c r="N767" s="64" t="s">
        <v>5963</v>
      </c>
      <c r="O767" s="64" t="s">
        <v>6129</v>
      </c>
      <c r="P767" s="64"/>
      <c r="Q767" s="64"/>
      <c r="R767" s="64"/>
      <c r="S767" s="64"/>
      <c r="T767" s="64"/>
      <c r="U767" s="64"/>
      <c r="V767" s="64"/>
      <c r="W767" s="64"/>
      <c r="X767" s="64"/>
      <c r="Y767" s="64"/>
      <c r="Z767" s="64"/>
    </row>
    <row r="768" ht="12.75" customHeight="1">
      <c r="A768" s="95">
        <v>40685.0</v>
      </c>
      <c r="B768" s="66">
        <v>1412.0</v>
      </c>
      <c r="C768" s="64" t="s">
        <v>228</v>
      </c>
      <c r="D768" s="64" t="s">
        <v>8</v>
      </c>
      <c r="E768" s="64" t="s">
        <v>739</v>
      </c>
      <c r="F768" s="66">
        <v>71.0</v>
      </c>
      <c r="G768" s="66">
        <v>4500.0</v>
      </c>
      <c r="H768" s="64" t="s">
        <v>23</v>
      </c>
      <c r="I768" s="64" t="s">
        <v>5962</v>
      </c>
      <c r="J768" s="64"/>
      <c r="K768" s="64"/>
      <c r="L768" s="64"/>
      <c r="M768" s="64"/>
      <c r="N768" s="64" t="s">
        <v>5989</v>
      </c>
      <c r="O768" s="64" t="s">
        <v>6211</v>
      </c>
      <c r="P768" s="64"/>
      <c r="Q768" s="64"/>
      <c r="R768" s="64"/>
      <c r="S768" s="64"/>
      <c r="T768" s="64"/>
      <c r="U768" s="64"/>
      <c r="V768" s="64"/>
      <c r="W768" s="64"/>
      <c r="X768" s="64"/>
      <c r="Y768" s="64"/>
      <c r="Z768" s="64"/>
    </row>
    <row r="769" ht="12.75" customHeight="1">
      <c r="A769" s="95">
        <v>40685.0</v>
      </c>
      <c r="B769" s="66">
        <v>1419.0</v>
      </c>
      <c r="C769" s="64" t="s">
        <v>228</v>
      </c>
      <c r="D769" s="64" t="s">
        <v>819</v>
      </c>
      <c r="E769" s="64" t="s">
        <v>6212</v>
      </c>
      <c r="F769" s="66">
        <v>72.0</v>
      </c>
      <c r="G769" s="66">
        <v>4000.0</v>
      </c>
      <c r="H769" s="64" t="s">
        <v>23</v>
      </c>
      <c r="I769" s="64" t="s">
        <v>5962</v>
      </c>
      <c r="J769" s="64"/>
      <c r="K769" s="64"/>
      <c r="L769" s="64"/>
      <c r="M769" s="64"/>
      <c r="N769" s="64" t="s">
        <v>5963</v>
      </c>
      <c r="O769" s="64" t="s">
        <v>5967</v>
      </c>
      <c r="P769" s="64"/>
      <c r="Q769" s="64"/>
      <c r="R769" s="64"/>
      <c r="S769" s="64"/>
      <c r="T769" s="64"/>
      <c r="U769" s="64"/>
      <c r="V769" s="64"/>
      <c r="W769" s="64"/>
      <c r="X769" s="64"/>
      <c r="Y769" s="64"/>
      <c r="Z769" s="64"/>
    </row>
    <row r="770" ht="12.75" customHeight="1">
      <c r="A770" s="95">
        <v>40685.0</v>
      </c>
      <c r="B770" s="66">
        <v>1420.0</v>
      </c>
      <c r="C770" s="64" t="s">
        <v>228</v>
      </c>
      <c r="D770" s="64" t="s">
        <v>819</v>
      </c>
      <c r="E770" s="64" t="s">
        <v>6213</v>
      </c>
      <c r="F770" s="66">
        <v>75.0</v>
      </c>
      <c r="G770" s="66">
        <v>5300.0</v>
      </c>
      <c r="H770" s="64" t="s">
        <v>23</v>
      </c>
      <c r="I770" s="64" t="s">
        <v>5971</v>
      </c>
      <c r="J770" s="64"/>
      <c r="K770" s="64"/>
      <c r="L770" s="64"/>
      <c r="M770" s="64"/>
      <c r="N770" s="64" t="s">
        <v>5963</v>
      </c>
      <c r="O770" s="64" t="s">
        <v>6179</v>
      </c>
      <c r="P770" s="64"/>
      <c r="Q770" s="64"/>
      <c r="R770" s="64"/>
      <c r="S770" s="64"/>
      <c r="T770" s="64"/>
      <c r="U770" s="64"/>
      <c r="V770" s="64"/>
      <c r="W770" s="64"/>
      <c r="X770" s="64"/>
      <c r="Y770" s="64"/>
      <c r="Z770" s="64"/>
    </row>
    <row r="771" ht="12.75" customHeight="1">
      <c r="A771" s="95">
        <v>40685.0</v>
      </c>
      <c r="B771" s="66">
        <v>1416.0</v>
      </c>
      <c r="C771" s="64" t="s">
        <v>228</v>
      </c>
      <c r="D771" s="64" t="s">
        <v>819</v>
      </c>
      <c r="E771" s="64" t="s">
        <v>6214</v>
      </c>
      <c r="F771" s="66">
        <v>76.0</v>
      </c>
      <c r="G771" s="66">
        <v>5150.0</v>
      </c>
      <c r="H771" s="64" t="s">
        <v>23</v>
      </c>
      <c r="I771" s="64" t="s">
        <v>5962</v>
      </c>
      <c r="J771" s="64"/>
      <c r="K771" s="64"/>
      <c r="L771" s="64"/>
      <c r="M771" s="64"/>
      <c r="N771" s="64" t="s">
        <v>5963</v>
      </c>
      <c r="O771" s="64" t="s">
        <v>6129</v>
      </c>
      <c r="P771" s="64"/>
      <c r="Q771" s="64"/>
      <c r="R771" s="64"/>
      <c r="S771" s="64"/>
      <c r="T771" s="64"/>
      <c r="U771" s="64"/>
      <c r="V771" s="64"/>
      <c r="W771" s="64"/>
      <c r="X771" s="64"/>
      <c r="Y771" s="64"/>
      <c r="Z771" s="64"/>
    </row>
    <row r="772" ht="12.75" customHeight="1">
      <c r="A772" s="95">
        <v>40685.0</v>
      </c>
      <c r="B772" s="66">
        <v>1414.0</v>
      </c>
      <c r="C772" s="64" t="s">
        <v>228</v>
      </c>
      <c r="D772" s="64" t="s">
        <v>819</v>
      </c>
      <c r="E772" s="64" t="s">
        <v>948</v>
      </c>
      <c r="F772" s="66">
        <v>77.0</v>
      </c>
      <c r="G772" s="66">
        <v>5600.0</v>
      </c>
      <c r="H772" s="64" t="s">
        <v>23</v>
      </c>
      <c r="I772" s="64" t="s">
        <v>5962</v>
      </c>
      <c r="J772" s="64"/>
      <c r="K772" s="64"/>
      <c r="L772" s="64"/>
      <c r="M772" s="64"/>
      <c r="N772" s="64" t="s">
        <v>5963</v>
      </c>
      <c r="O772" s="64" t="s">
        <v>656</v>
      </c>
      <c r="P772" s="64"/>
      <c r="Q772" s="64"/>
      <c r="R772" s="64"/>
      <c r="S772" s="64"/>
      <c r="T772" s="64"/>
      <c r="U772" s="64"/>
      <c r="V772" s="64"/>
      <c r="W772" s="64"/>
      <c r="X772" s="64"/>
      <c r="Y772" s="64"/>
      <c r="Z772" s="64"/>
    </row>
    <row r="773" ht="12.75" customHeight="1">
      <c r="A773" s="95">
        <v>40685.0</v>
      </c>
      <c r="B773" s="66">
        <v>1417.0</v>
      </c>
      <c r="C773" s="64" t="s">
        <v>228</v>
      </c>
      <c r="D773" s="64" t="s">
        <v>8</v>
      </c>
      <c r="E773" s="64" t="s">
        <v>1379</v>
      </c>
      <c r="F773" s="66">
        <v>80.0</v>
      </c>
      <c r="G773" s="66">
        <v>5850.0</v>
      </c>
      <c r="H773" s="64" t="s">
        <v>23</v>
      </c>
      <c r="I773" s="64" t="s">
        <v>5962</v>
      </c>
      <c r="J773" s="64"/>
      <c r="K773" s="64"/>
      <c r="L773" s="64"/>
      <c r="M773" s="64"/>
      <c r="N773" s="64" t="s">
        <v>5963</v>
      </c>
      <c r="O773" s="64" t="s">
        <v>5967</v>
      </c>
      <c r="P773" s="64"/>
      <c r="Q773" s="64"/>
      <c r="R773" s="64"/>
      <c r="S773" s="64"/>
      <c r="T773" s="64"/>
      <c r="U773" s="64"/>
      <c r="V773" s="64"/>
      <c r="W773" s="64"/>
      <c r="X773" s="64"/>
      <c r="Y773" s="64"/>
      <c r="Z773" s="64"/>
    </row>
    <row r="774" ht="12.75" customHeight="1">
      <c r="A774" s="95">
        <v>40685.0</v>
      </c>
      <c r="B774" s="66">
        <v>1415.0</v>
      </c>
      <c r="C774" s="64" t="s">
        <v>228</v>
      </c>
      <c r="D774" s="64" t="s">
        <v>819</v>
      </c>
      <c r="E774" s="64" t="s">
        <v>918</v>
      </c>
      <c r="F774" s="66">
        <v>82.0</v>
      </c>
      <c r="G774" s="66">
        <v>5950.0</v>
      </c>
      <c r="H774" s="64" t="s">
        <v>23</v>
      </c>
      <c r="I774" s="64" t="s">
        <v>5962</v>
      </c>
      <c r="J774" s="64"/>
      <c r="K774" s="64"/>
      <c r="L774" s="64"/>
      <c r="M774" s="64"/>
      <c r="N774" s="64" t="s">
        <v>5963</v>
      </c>
      <c r="O774" s="64" t="s">
        <v>5964</v>
      </c>
      <c r="P774" s="64"/>
      <c r="Q774" s="64"/>
      <c r="R774" s="64"/>
      <c r="S774" s="64"/>
      <c r="T774" s="64"/>
      <c r="U774" s="64"/>
      <c r="V774" s="64"/>
      <c r="W774" s="64"/>
      <c r="X774" s="64"/>
      <c r="Y774" s="64"/>
      <c r="Z774" s="64"/>
    </row>
    <row r="775" ht="12.75" customHeight="1">
      <c r="A775" s="95">
        <v>40685.0</v>
      </c>
      <c r="B775" s="66">
        <v>1418.0</v>
      </c>
      <c r="C775" s="64" t="s">
        <v>228</v>
      </c>
      <c r="D775" s="64" t="s">
        <v>819</v>
      </c>
      <c r="E775" s="64" t="s">
        <v>6215</v>
      </c>
      <c r="F775" s="66">
        <v>83.0</v>
      </c>
      <c r="G775" s="66">
        <v>6250.0</v>
      </c>
      <c r="H775" s="64" t="s">
        <v>23</v>
      </c>
      <c r="I775" s="64" t="s">
        <v>5971</v>
      </c>
      <c r="J775" s="64"/>
      <c r="K775" s="64"/>
      <c r="L775" s="64"/>
      <c r="M775" s="64"/>
      <c r="N775" s="64" t="s">
        <v>5963</v>
      </c>
      <c r="O775" s="64" t="s">
        <v>6180</v>
      </c>
      <c r="P775" s="64"/>
      <c r="Q775" s="64"/>
      <c r="R775" s="64"/>
      <c r="S775" s="64"/>
      <c r="T775" s="64"/>
      <c r="U775" s="64"/>
      <c r="V775" s="64"/>
      <c r="W775" s="64"/>
      <c r="X775" s="64"/>
      <c r="Y775" s="64"/>
      <c r="Z775" s="64"/>
    </row>
    <row r="776" ht="12.75" customHeight="1">
      <c r="A776" s="95">
        <v>40687.0</v>
      </c>
      <c r="B776" s="66">
        <v>1421.0</v>
      </c>
      <c r="C776" s="64" t="s">
        <v>228</v>
      </c>
      <c r="D776" s="64" t="s">
        <v>8</v>
      </c>
      <c r="E776" s="64" t="s">
        <v>739</v>
      </c>
      <c r="F776" s="66">
        <v>74.0</v>
      </c>
      <c r="G776" s="66">
        <v>4500.0</v>
      </c>
      <c r="H776" s="64" t="s">
        <v>23</v>
      </c>
      <c r="I776" s="64" t="s">
        <v>5971</v>
      </c>
      <c r="J776" s="64"/>
      <c r="K776" s="64"/>
      <c r="L776" s="64"/>
      <c r="M776" s="64"/>
      <c r="N776" s="64" t="s">
        <v>5963</v>
      </c>
      <c r="O776" s="64" t="s">
        <v>5965</v>
      </c>
      <c r="P776" s="64"/>
      <c r="Q776" s="64"/>
      <c r="R776" s="64"/>
      <c r="S776" s="64"/>
      <c r="T776" s="64"/>
      <c r="U776" s="64"/>
      <c r="V776" s="64"/>
      <c r="W776" s="64"/>
      <c r="X776" s="64"/>
      <c r="Y776" s="64"/>
      <c r="Z776" s="64"/>
    </row>
    <row r="777" ht="12.75" customHeight="1">
      <c r="A777" s="95">
        <v>40687.0</v>
      </c>
      <c r="B777" s="66">
        <v>1422.0</v>
      </c>
      <c r="C777" s="64" t="s">
        <v>228</v>
      </c>
      <c r="D777" s="64" t="s">
        <v>8</v>
      </c>
      <c r="E777" s="64" t="s">
        <v>915</v>
      </c>
      <c r="F777" s="66">
        <v>76.0</v>
      </c>
      <c r="G777" s="66">
        <v>4550.0</v>
      </c>
      <c r="H777" s="64" t="s">
        <v>23</v>
      </c>
      <c r="I777" s="64" t="s">
        <v>5962</v>
      </c>
      <c r="J777" s="64"/>
      <c r="K777" s="64"/>
      <c r="L777" s="64"/>
      <c r="M777" s="64"/>
      <c r="N777" s="64" t="s">
        <v>5963</v>
      </c>
      <c r="O777" s="64" t="s">
        <v>5947</v>
      </c>
      <c r="P777" s="64"/>
      <c r="Q777" s="64"/>
      <c r="R777" s="64"/>
      <c r="S777" s="64"/>
      <c r="T777" s="64"/>
      <c r="U777" s="64"/>
      <c r="V777" s="64"/>
      <c r="W777" s="64"/>
      <c r="X777" s="64"/>
      <c r="Y777" s="64"/>
      <c r="Z777" s="64"/>
    </row>
    <row r="778" ht="12.75" customHeight="1">
      <c r="A778" s="95">
        <v>40687.0</v>
      </c>
      <c r="B778" s="66">
        <v>1423.0</v>
      </c>
      <c r="C778" s="64" t="s">
        <v>228</v>
      </c>
      <c r="D778" s="64" t="s">
        <v>8</v>
      </c>
      <c r="E778" s="64" t="s">
        <v>936</v>
      </c>
      <c r="F778" s="66">
        <v>78.0</v>
      </c>
      <c r="G778" s="66">
        <v>4950.0</v>
      </c>
      <c r="H778" s="64" t="s">
        <v>23</v>
      </c>
      <c r="I778" s="64" t="s">
        <v>5962</v>
      </c>
      <c r="J778" s="64"/>
      <c r="K778" s="64"/>
      <c r="L778" s="64"/>
      <c r="M778" s="64"/>
      <c r="N778" s="64" t="s">
        <v>5963</v>
      </c>
      <c r="O778" s="64" t="s">
        <v>6006</v>
      </c>
      <c r="P778" s="64"/>
      <c r="Q778" s="64"/>
      <c r="R778" s="64"/>
      <c r="S778" s="64"/>
      <c r="T778" s="64"/>
      <c r="U778" s="64"/>
      <c r="V778" s="64"/>
      <c r="W778" s="64"/>
      <c r="X778" s="64"/>
      <c r="Y778" s="64"/>
      <c r="Z778" s="64"/>
    </row>
    <row r="779" ht="12.75" customHeight="1">
      <c r="A779" s="95">
        <v>40688.0</v>
      </c>
      <c r="B779" s="66">
        <v>1429.0</v>
      </c>
      <c r="C779" s="64" t="s">
        <v>228</v>
      </c>
      <c r="D779" s="64" t="s">
        <v>8</v>
      </c>
      <c r="E779" s="64" t="s">
        <v>904</v>
      </c>
      <c r="F779" s="66">
        <v>69.0</v>
      </c>
      <c r="G779" s="66">
        <v>3350.0</v>
      </c>
      <c r="H779" s="64" t="s">
        <v>23</v>
      </c>
      <c r="I779" s="64" t="s">
        <v>5962</v>
      </c>
      <c r="J779" s="64"/>
      <c r="K779" s="64"/>
      <c r="L779" s="64"/>
      <c r="M779" s="64"/>
      <c r="N779" s="64" t="s">
        <v>6009</v>
      </c>
      <c r="O779" s="64" t="s">
        <v>6009</v>
      </c>
      <c r="P779" s="64"/>
      <c r="Q779" s="64"/>
      <c r="R779" s="64"/>
      <c r="S779" s="64"/>
      <c r="T779" s="64"/>
      <c r="U779" s="64"/>
      <c r="V779" s="64"/>
      <c r="W779" s="64"/>
      <c r="X779" s="64"/>
      <c r="Y779" s="64"/>
      <c r="Z779" s="64"/>
    </row>
    <row r="780" ht="12.75" customHeight="1">
      <c r="A780" s="95">
        <v>40688.0</v>
      </c>
      <c r="B780" s="66">
        <v>1426.0</v>
      </c>
      <c r="C780" s="64" t="s">
        <v>228</v>
      </c>
      <c r="D780" s="64" t="s">
        <v>8</v>
      </c>
      <c r="E780" s="64" t="s">
        <v>913</v>
      </c>
      <c r="F780" s="66">
        <v>69.0</v>
      </c>
      <c r="G780" s="66">
        <v>3450.0</v>
      </c>
      <c r="H780" s="64" t="s">
        <v>23</v>
      </c>
      <c r="I780" s="64" t="s">
        <v>5962</v>
      </c>
      <c r="J780" s="64"/>
      <c r="K780" s="64"/>
      <c r="L780" s="64"/>
      <c r="M780" s="64"/>
      <c r="N780" s="64" t="s">
        <v>5978</v>
      </c>
      <c r="O780" s="64" t="s">
        <v>5978</v>
      </c>
      <c r="P780" s="64"/>
      <c r="Q780" s="64"/>
      <c r="R780" s="64"/>
      <c r="S780" s="64"/>
      <c r="T780" s="64"/>
      <c r="U780" s="64"/>
      <c r="V780" s="64"/>
      <c r="W780" s="64"/>
      <c r="X780" s="64"/>
      <c r="Y780" s="64"/>
      <c r="Z780" s="64"/>
    </row>
    <row r="781" ht="12.75" customHeight="1">
      <c r="A781" s="95">
        <v>40688.0</v>
      </c>
      <c r="B781" s="66">
        <v>1430.0</v>
      </c>
      <c r="C781" s="64" t="s">
        <v>228</v>
      </c>
      <c r="D781" s="64" t="s">
        <v>8</v>
      </c>
      <c r="E781" s="64" t="s">
        <v>915</v>
      </c>
      <c r="F781" s="66">
        <v>74.0</v>
      </c>
      <c r="G781" s="66">
        <v>4200.0</v>
      </c>
      <c r="H781" s="64" t="s">
        <v>23</v>
      </c>
      <c r="I781" s="64" t="s">
        <v>5962</v>
      </c>
      <c r="J781" s="64"/>
      <c r="K781" s="64"/>
      <c r="L781" s="64"/>
      <c r="M781" s="64"/>
      <c r="N781" s="64" t="s">
        <v>5963</v>
      </c>
      <c r="O781" s="64" t="s">
        <v>5972</v>
      </c>
      <c r="P781" s="64"/>
      <c r="Q781" s="64"/>
      <c r="R781" s="64"/>
      <c r="S781" s="64"/>
      <c r="T781" s="64"/>
      <c r="U781" s="64"/>
      <c r="V781" s="64"/>
      <c r="W781" s="64"/>
      <c r="X781" s="64"/>
      <c r="Y781" s="64"/>
      <c r="Z781" s="64"/>
    </row>
    <row r="782" ht="12.75" customHeight="1">
      <c r="A782" s="95">
        <v>40688.0</v>
      </c>
      <c r="B782" s="66">
        <v>1424.0</v>
      </c>
      <c r="C782" s="64" t="s">
        <v>228</v>
      </c>
      <c r="D782" s="64" t="s">
        <v>8</v>
      </c>
      <c r="E782" s="64" t="s">
        <v>919</v>
      </c>
      <c r="F782" s="66">
        <v>76.0</v>
      </c>
      <c r="G782" s="66">
        <v>4700.0</v>
      </c>
      <c r="H782" s="64" t="s">
        <v>23</v>
      </c>
      <c r="I782" s="64" t="s">
        <v>5962</v>
      </c>
      <c r="J782" s="64"/>
      <c r="K782" s="64"/>
      <c r="L782" s="64"/>
      <c r="M782" s="64"/>
      <c r="N782" s="64" t="s">
        <v>5963</v>
      </c>
      <c r="O782" s="64" t="s">
        <v>6099</v>
      </c>
      <c r="P782" s="64"/>
      <c r="Q782" s="64"/>
      <c r="R782" s="64"/>
      <c r="S782" s="64"/>
      <c r="T782" s="64"/>
      <c r="U782" s="64"/>
      <c r="V782" s="64"/>
      <c r="W782" s="64"/>
      <c r="X782" s="64"/>
      <c r="Y782" s="64"/>
      <c r="Z782" s="64"/>
    </row>
    <row r="783" ht="12.75" customHeight="1">
      <c r="A783" s="95">
        <v>40688.0</v>
      </c>
      <c r="B783" s="66">
        <v>1428.0</v>
      </c>
      <c r="C783" s="64" t="s">
        <v>228</v>
      </c>
      <c r="D783" s="64" t="s">
        <v>8</v>
      </c>
      <c r="E783" s="64" t="s">
        <v>739</v>
      </c>
      <c r="F783" s="66">
        <v>78.0</v>
      </c>
      <c r="G783" s="66">
        <v>5100.0</v>
      </c>
      <c r="H783" s="64" t="s">
        <v>23</v>
      </c>
      <c r="I783" s="64" t="s">
        <v>5971</v>
      </c>
      <c r="J783" s="64"/>
      <c r="K783" s="64"/>
      <c r="L783" s="64"/>
      <c r="M783" s="64"/>
      <c r="N783" s="64" t="s">
        <v>5963</v>
      </c>
      <c r="O783" s="64" t="s">
        <v>5967</v>
      </c>
      <c r="P783" s="64"/>
      <c r="Q783" s="64"/>
      <c r="R783" s="64"/>
      <c r="S783" s="64"/>
      <c r="T783" s="64"/>
      <c r="U783" s="64"/>
      <c r="V783" s="64"/>
      <c r="W783" s="64"/>
      <c r="X783" s="64"/>
      <c r="Y783" s="64"/>
      <c r="Z783" s="64"/>
    </row>
    <row r="784" ht="12.75" customHeight="1">
      <c r="A784" s="95">
        <v>40688.0</v>
      </c>
      <c r="B784" s="66">
        <v>1425.0</v>
      </c>
      <c r="C784" s="64" t="s">
        <v>228</v>
      </c>
      <c r="D784" s="64" t="s">
        <v>8</v>
      </c>
      <c r="E784" s="64" t="s">
        <v>660</v>
      </c>
      <c r="F784" s="66">
        <v>80.0</v>
      </c>
      <c r="G784" s="66">
        <v>5750.0</v>
      </c>
      <c r="H784" s="64" t="s">
        <v>23</v>
      </c>
      <c r="I784" s="64" t="s">
        <v>5962</v>
      </c>
      <c r="J784" s="64"/>
      <c r="K784" s="64"/>
      <c r="L784" s="64"/>
      <c r="M784" s="64"/>
      <c r="N784" s="64" t="s">
        <v>5973</v>
      </c>
      <c r="O784" s="64" t="s">
        <v>5973</v>
      </c>
      <c r="P784" s="64"/>
      <c r="Q784" s="64"/>
      <c r="R784" s="64"/>
      <c r="S784" s="64"/>
      <c r="T784" s="64"/>
      <c r="U784" s="64"/>
      <c r="V784" s="64"/>
      <c r="W784" s="64"/>
      <c r="X784" s="64"/>
      <c r="Y784" s="64"/>
      <c r="Z784" s="64"/>
    </row>
    <row r="785" ht="12.75" customHeight="1">
      <c r="A785" s="95">
        <v>40688.0</v>
      </c>
      <c r="B785" s="66">
        <v>1427.0</v>
      </c>
      <c r="C785" s="64" t="s">
        <v>228</v>
      </c>
      <c r="D785" s="64" t="s">
        <v>8</v>
      </c>
      <c r="E785" s="64" t="s">
        <v>6216</v>
      </c>
      <c r="F785" s="66">
        <v>81.0</v>
      </c>
      <c r="G785" s="66">
        <v>5750.0</v>
      </c>
      <c r="H785" s="64" t="s">
        <v>23</v>
      </c>
      <c r="I785" s="64" t="s">
        <v>5962</v>
      </c>
      <c r="J785" s="64"/>
      <c r="K785" s="64"/>
      <c r="L785" s="64"/>
      <c r="M785" s="64"/>
      <c r="N785" s="64" t="s">
        <v>5963</v>
      </c>
      <c r="O785" s="64" t="s">
        <v>6217</v>
      </c>
      <c r="P785" s="64"/>
      <c r="Q785" s="64"/>
      <c r="R785" s="64"/>
      <c r="S785" s="64"/>
      <c r="T785" s="64"/>
      <c r="U785" s="64"/>
      <c r="V785" s="64"/>
      <c r="W785" s="64"/>
      <c r="X785" s="64"/>
      <c r="Y785" s="64"/>
      <c r="Z785" s="64"/>
    </row>
    <row r="786" ht="12.75" customHeight="1">
      <c r="A786" s="95">
        <v>40690.0</v>
      </c>
      <c r="B786" s="66">
        <v>1438.0</v>
      </c>
      <c r="C786" s="64" t="s">
        <v>228</v>
      </c>
      <c r="D786" s="64" t="s">
        <v>819</v>
      </c>
      <c r="E786" s="64" t="s">
        <v>921</v>
      </c>
      <c r="F786" s="66">
        <v>69.0</v>
      </c>
      <c r="G786" s="66">
        <v>2950.0</v>
      </c>
      <c r="H786" s="64" t="s">
        <v>23</v>
      </c>
      <c r="I786" s="64" t="s">
        <v>5962</v>
      </c>
      <c r="J786" s="64"/>
      <c r="K786" s="64"/>
      <c r="L786" s="64"/>
      <c r="M786" s="64"/>
      <c r="N786" s="64" t="s">
        <v>5963</v>
      </c>
      <c r="O786" s="64" t="s">
        <v>6218</v>
      </c>
      <c r="P786" s="64"/>
      <c r="Q786" s="64"/>
      <c r="R786" s="64"/>
      <c r="S786" s="64"/>
      <c r="T786" s="64"/>
      <c r="U786" s="64"/>
      <c r="V786" s="64"/>
      <c r="W786" s="64"/>
      <c r="X786" s="64"/>
      <c r="Y786" s="64"/>
      <c r="Z786" s="64"/>
    </row>
    <row r="787" ht="12.75" customHeight="1">
      <c r="A787" s="95">
        <v>40690.0</v>
      </c>
      <c r="B787" s="66">
        <v>1442.0</v>
      </c>
      <c r="C787" s="64" t="s">
        <v>228</v>
      </c>
      <c r="D787" s="64" t="s">
        <v>819</v>
      </c>
      <c r="E787" s="64" t="s">
        <v>904</v>
      </c>
      <c r="F787" s="66">
        <v>72.0</v>
      </c>
      <c r="G787" s="66">
        <v>4500.0</v>
      </c>
      <c r="H787" s="64" t="s">
        <v>23</v>
      </c>
      <c r="I787" s="64" t="s">
        <v>5962</v>
      </c>
      <c r="J787" s="64"/>
      <c r="K787" s="64"/>
      <c r="L787" s="64"/>
      <c r="M787" s="64"/>
      <c r="N787" s="64" t="s">
        <v>5963</v>
      </c>
      <c r="O787" s="64" t="s">
        <v>5964</v>
      </c>
      <c r="P787" s="64"/>
      <c r="Q787" s="64"/>
      <c r="R787" s="64"/>
      <c r="S787" s="64"/>
      <c r="T787" s="64"/>
      <c r="U787" s="64"/>
      <c r="V787" s="64"/>
      <c r="W787" s="64"/>
      <c r="X787" s="64"/>
      <c r="Y787" s="64"/>
      <c r="Z787" s="64"/>
    </row>
    <row r="788" ht="12.75" customHeight="1">
      <c r="A788" s="95">
        <v>40690.0</v>
      </c>
      <c r="B788" s="66">
        <v>1439.0</v>
      </c>
      <c r="C788" s="64" t="s">
        <v>228</v>
      </c>
      <c r="D788" s="64" t="s">
        <v>819</v>
      </c>
      <c r="E788" s="64" t="s">
        <v>958</v>
      </c>
      <c r="F788" s="66">
        <v>73.0</v>
      </c>
      <c r="G788" s="66">
        <v>3800.0</v>
      </c>
      <c r="H788" s="64" t="s">
        <v>23</v>
      </c>
      <c r="I788" s="64" t="s">
        <v>5962</v>
      </c>
      <c r="J788" s="64"/>
      <c r="K788" s="64"/>
      <c r="L788" s="64"/>
      <c r="M788" s="64"/>
      <c r="N788" s="64" t="s">
        <v>5963</v>
      </c>
      <c r="O788" s="64" t="s">
        <v>6006</v>
      </c>
      <c r="P788" s="64"/>
      <c r="Q788" s="64"/>
      <c r="R788" s="64"/>
      <c r="S788" s="64"/>
      <c r="T788" s="64"/>
      <c r="U788" s="64"/>
      <c r="V788" s="64"/>
      <c r="W788" s="64"/>
      <c r="X788" s="64"/>
      <c r="Y788" s="64"/>
      <c r="Z788" s="64"/>
    </row>
    <row r="789" ht="12.75" customHeight="1">
      <c r="A789" s="95">
        <v>40690.0</v>
      </c>
      <c r="B789" s="66">
        <v>1437.0</v>
      </c>
      <c r="C789" s="64" t="s">
        <v>228</v>
      </c>
      <c r="D789" s="64" t="s">
        <v>819</v>
      </c>
      <c r="E789" s="64" t="s">
        <v>904</v>
      </c>
      <c r="F789" s="66">
        <v>73.0</v>
      </c>
      <c r="G789" s="66">
        <v>4000.0</v>
      </c>
      <c r="H789" s="64" t="s">
        <v>23</v>
      </c>
      <c r="I789" s="64" t="s">
        <v>5962</v>
      </c>
      <c r="J789" s="64"/>
      <c r="K789" s="64"/>
      <c r="L789" s="64"/>
      <c r="M789" s="64"/>
      <c r="N789" s="64" t="s">
        <v>5963</v>
      </c>
      <c r="O789" s="64" t="s">
        <v>5965</v>
      </c>
      <c r="P789" s="64"/>
      <c r="Q789" s="64"/>
      <c r="R789" s="64"/>
      <c r="S789" s="64"/>
      <c r="T789" s="64"/>
      <c r="U789" s="64"/>
      <c r="V789" s="64"/>
      <c r="W789" s="64"/>
      <c r="X789" s="64"/>
      <c r="Y789" s="64"/>
      <c r="Z789" s="64"/>
    </row>
    <row r="790" ht="12.75" customHeight="1">
      <c r="A790" s="95">
        <v>40690.0</v>
      </c>
      <c r="B790" s="66">
        <v>1441.0</v>
      </c>
      <c r="C790" s="64" t="s">
        <v>228</v>
      </c>
      <c r="D790" s="64" t="s">
        <v>819</v>
      </c>
      <c r="E790" s="64" t="s">
        <v>933</v>
      </c>
      <c r="F790" s="66">
        <v>74.0</v>
      </c>
      <c r="G790" s="66">
        <v>4600.0</v>
      </c>
      <c r="H790" s="64" t="s">
        <v>23</v>
      </c>
      <c r="I790" s="64" t="s">
        <v>5962</v>
      </c>
      <c r="J790" s="64"/>
      <c r="K790" s="64"/>
      <c r="L790" s="64"/>
      <c r="M790" s="64"/>
      <c r="N790" s="64" t="s">
        <v>5963</v>
      </c>
      <c r="O790" s="64" t="s">
        <v>6192</v>
      </c>
      <c r="P790" s="64"/>
      <c r="Q790" s="64"/>
      <c r="R790" s="64"/>
      <c r="S790" s="64"/>
      <c r="T790" s="64"/>
      <c r="U790" s="64"/>
      <c r="V790" s="64"/>
      <c r="W790" s="64"/>
      <c r="X790" s="64"/>
      <c r="Y790" s="64"/>
      <c r="Z790" s="64"/>
    </row>
    <row r="791" ht="12.75" customHeight="1">
      <c r="A791" s="95">
        <v>40690.0</v>
      </c>
      <c r="B791" s="66">
        <v>1431.0</v>
      </c>
      <c r="C791" s="64" t="s">
        <v>228</v>
      </c>
      <c r="D791" s="64" t="s">
        <v>819</v>
      </c>
      <c r="E791" s="64" t="s">
        <v>915</v>
      </c>
      <c r="F791" s="66">
        <v>77.0</v>
      </c>
      <c r="G791" s="66">
        <v>5100.0</v>
      </c>
      <c r="H791" s="64" t="s">
        <v>23</v>
      </c>
      <c r="I791" s="64" t="s">
        <v>5962</v>
      </c>
      <c r="J791" s="64"/>
      <c r="K791" s="64"/>
      <c r="L791" s="64"/>
      <c r="M791" s="64"/>
      <c r="N791" s="64" t="s">
        <v>5963</v>
      </c>
      <c r="O791" s="64" t="s">
        <v>6006</v>
      </c>
      <c r="P791" s="64"/>
      <c r="Q791" s="64"/>
      <c r="R791" s="64"/>
      <c r="S791" s="64"/>
      <c r="T791" s="64"/>
      <c r="U791" s="64"/>
      <c r="V791" s="64"/>
      <c r="W791" s="64"/>
      <c r="X791" s="64"/>
      <c r="Y791" s="64"/>
      <c r="Z791" s="64"/>
    </row>
    <row r="792" ht="12.75" customHeight="1">
      <c r="A792" s="95">
        <v>40690.0</v>
      </c>
      <c r="B792" s="66">
        <v>1433.0</v>
      </c>
      <c r="C792" s="64" t="s">
        <v>228</v>
      </c>
      <c r="D792" s="64" t="s">
        <v>819</v>
      </c>
      <c r="E792" s="64" t="s">
        <v>958</v>
      </c>
      <c r="F792" s="66">
        <v>78.0</v>
      </c>
      <c r="G792" s="66">
        <v>5500.0</v>
      </c>
      <c r="H792" s="64" t="s">
        <v>23</v>
      </c>
      <c r="I792" s="64" t="s">
        <v>5962</v>
      </c>
      <c r="J792" s="64"/>
      <c r="K792" s="64"/>
      <c r="L792" s="64"/>
      <c r="M792" s="64"/>
      <c r="N792" s="64" t="s">
        <v>5963</v>
      </c>
      <c r="O792" s="64" t="s">
        <v>6100</v>
      </c>
      <c r="P792" s="64"/>
      <c r="Q792" s="64"/>
      <c r="R792" s="64"/>
      <c r="S792" s="64"/>
      <c r="T792" s="64"/>
      <c r="U792" s="64"/>
      <c r="V792" s="64"/>
      <c r="W792" s="64"/>
      <c r="X792" s="64"/>
      <c r="Y792" s="64"/>
      <c r="Z792" s="64"/>
    </row>
    <row r="793" ht="12.75" customHeight="1">
      <c r="A793" s="95">
        <v>40690.0</v>
      </c>
      <c r="B793" s="66">
        <v>1434.0</v>
      </c>
      <c r="C793" s="64" t="s">
        <v>228</v>
      </c>
      <c r="D793" s="64" t="s">
        <v>819</v>
      </c>
      <c r="E793" s="64" t="s">
        <v>6219</v>
      </c>
      <c r="F793" s="66">
        <v>79.0</v>
      </c>
      <c r="G793" s="66">
        <v>5800.0</v>
      </c>
      <c r="H793" s="64" t="s">
        <v>23</v>
      </c>
      <c r="I793" s="64" t="s">
        <v>5962</v>
      </c>
      <c r="J793" s="64"/>
      <c r="K793" s="64"/>
      <c r="L793" s="64"/>
      <c r="M793" s="64"/>
      <c r="N793" s="64" t="s">
        <v>5963</v>
      </c>
      <c r="O793" s="64" t="s">
        <v>6038</v>
      </c>
      <c r="P793" s="64"/>
      <c r="Q793" s="64"/>
      <c r="R793" s="64"/>
      <c r="S793" s="64"/>
      <c r="T793" s="64"/>
      <c r="U793" s="64"/>
      <c r="V793" s="64"/>
      <c r="W793" s="64"/>
      <c r="X793" s="64"/>
      <c r="Y793" s="64"/>
      <c r="Z793" s="64"/>
    </row>
    <row r="794" ht="12.75" customHeight="1">
      <c r="A794" s="95">
        <v>40690.0</v>
      </c>
      <c r="B794" s="66">
        <v>1443.0</v>
      </c>
      <c r="C794" s="64" t="s">
        <v>228</v>
      </c>
      <c r="D794" s="64" t="s">
        <v>819</v>
      </c>
      <c r="E794" s="64" t="s">
        <v>919</v>
      </c>
      <c r="F794" s="66">
        <v>81.0</v>
      </c>
      <c r="G794" s="66">
        <v>6000.0</v>
      </c>
      <c r="H794" s="64" t="s">
        <v>23</v>
      </c>
      <c r="I794" s="64" t="s">
        <v>5962</v>
      </c>
      <c r="J794" s="64"/>
      <c r="K794" s="64"/>
      <c r="L794" s="64"/>
      <c r="M794" s="64"/>
      <c r="N794" s="64" t="s">
        <v>5963</v>
      </c>
      <c r="O794" s="64" t="s">
        <v>6039</v>
      </c>
      <c r="P794" s="64"/>
      <c r="Q794" s="64"/>
      <c r="R794" s="64"/>
      <c r="S794" s="64"/>
      <c r="T794" s="64"/>
      <c r="U794" s="64"/>
      <c r="V794" s="64"/>
      <c r="W794" s="64"/>
      <c r="X794" s="64"/>
      <c r="Y794" s="64"/>
      <c r="Z794" s="64"/>
    </row>
    <row r="795" ht="12.75" customHeight="1">
      <c r="A795" s="95">
        <v>40690.0</v>
      </c>
      <c r="B795" s="66">
        <v>1432.0</v>
      </c>
      <c r="C795" s="64" t="s">
        <v>228</v>
      </c>
      <c r="D795" s="64" t="s">
        <v>819</v>
      </c>
      <c r="E795" s="64" t="s">
        <v>904</v>
      </c>
      <c r="F795" s="66">
        <v>83.0</v>
      </c>
      <c r="G795" s="66">
        <v>6200.0</v>
      </c>
      <c r="H795" s="64" t="s">
        <v>23</v>
      </c>
      <c r="I795" s="64" t="s">
        <v>5962</v>
      </c>
      <c r="J795" s="64"/>
      <c r="K795" s="64"/>
      <c r="L795" s="64"/>
      <c r="M795" s="64"/>
      <c r="N795" s="64" t="s">
        <v>5963</v>
      </c>
      <c r="O795" s="64" t="s">
        <v>6041</v>
      </c>
      <c r="P795" s="64"/>
      <c r="Q795" s="64"/>
      <c r="R795" s="64"/>
      <c r="S795" s="64"/>
      <c r="T795" s="64"/>
      <c r="U795" s="64"/>
      <c r="V795" s="64"/>
      <c r="W795" s="64"/>
      <c r="X795" s="64"/>
      <c r="Y795" s="64"/>
      <c r="Z795" s="64"/>
    </row>
    <row r="796" ht="12.75" customHeight="1">
      <c r="A796" s="95">
        <v>40690.0</v>
      </c>
      <c r="B796" s="66">
        <v>1436.0</v>
      </c>
      <c r="C796" s="64" t="s">
        <v>228</v>
      </c>
      <c r="D796" s="64" t="s">
        <v>8</v>
      </c>
      <c r="E796" s="64" t="s">
        <v>716</v>
      </c>
      <c r="F796" s="66">
        <v>84.0</v>
      </c>
      <c r="G796" s="66">
        <v>6250.0</v>
      </c>
      <c r="H796" s="64" t="s">
        <v>23</v>
      </c>
      <c r="I796" s="64" t="s">
        <v>5962</v>
      </c>
      <c r="J796" s="64"/>
      <c r="K796" s="64"/>
      <c r="L796" s="64"/>
      <c r="M796" s="64"/>
      <c r="N796" s="64" t="s">
        <v>5996</v>
      </c>
      <c r="O796" s="64" t="s">
        <v>5997</v>
      </c>
      <c r="P796" s="64"/>
      <c r="Q796" s="64"/>
      <c r="R796" s="64"/>
      <c r="S796" s="64"/>
      <c r="T796" s="64"/>
      <c r="U796" s="64"/>
      <c r="V796" s="64"/>
      <c r="W796" s="64"/>
      <c r="X796" s="64"/>
      <c r="Y796" s="64"/>
      <c r="Z796" s="64"/>
    </row>
    <row r="797" ht="12.75" customHeight="1">
      <c r="A797" s="95">
        <v>40690.0</v>
      </c>
      <c r="B797" s="66">
        <v>1440.0</v>
      </c>
      <c r="C797" s="64" t="s">
        <v>228</v>
      </c>
      <c r="D797" s="64" t="s">
        <v>819</v>
      </c>
      <c r="E797" s="64" t="s">
        <v>918</v>
      </c>
      <c r="F797" s="66">
        <v>84.0</v>
      </c>
      <c r="G797" s="66">
        <v>6600.0</v>
      </c>
      <c r="H797" s="64" t="s">
        <v>23</v>
      </c>
      <c r="I797" s="64" t="s">
        <v>5962</v>
      </c>
      <c r="J797" s="64"/>
      <c r="K797" s="64"/>
      <c r="L797" s="64"/>
      <c r="M797" s="64"/>
      <c r="N797" s="64" t="s">
        <v>5963</v>
      </c>
      <c r="O797" s="64" t="s">
        <v>6220</v>
      </c>
      <c r="P797" s="64"/>
      <c r="Q797" s="64"/>
      <c r="R797" s="64"/>
      <c r="S797" s="64"/>
      <c r="T797" s="64"/>
      <c r="U797" s="64"/>
      <c r="V797" s="64"/>
      <c r="W797" s="64"/>
      <c r="X797" s="64"/>
      <c r="Y797" s="64"/>
      <c r="Z797" s="64"/>
    </row>
    <row r="798" ht="12.75" customHeight="1">
      <c r="A798" s="95">
        <v>40690.0</v>
      </c>
      <c r="B798" s="66">
        <v>1435.0</v>
      </c>
      <c r="C798" s="64" t="s">
        <v>228</v>
      </c>
      <c r="D798" s="64" t="s">
        <v>819</v>
      </c>
      <c r="E798" s="64" t="s">
        <v>938</v>
      </c>
      <c r="F798" s="66">
        <v>89.0</v>
      </c>
      <c r="G798" s="66">
        <v>8300.0</v>
      </c>
      <c r="H798" s="64" t="s">
        <v>23</v>
      </c>
      <c r="I798" s="64" t="s">
        <v>5962</v>
      </c>
      <c r="J798" s="64"/>
      <c r="K798" s="64"/>
      <c r="L798" s="64"/>
      <c r="M798" s="64"/>
      <c r="N798" s="64" t="s">
        <v>5963</v>
      </c>
      <c r="O798" s="64" t="s">
        <v>6133</v>
      </c>
      <c r="P798" s="64"/>
      <c r="Q798" s="64"/>
      <c r="R798" s="64"/>
      <c r="S798" s="64"/>
      <c r="T798" s="64"/>
      <c r="U798" s="64"/>
      <c r="V798" s="64"/>
      <c r="W798" s="64"/>
      <c r="X798" s="64"/>
      <c r="Y798" s="64"/>
      <c r="Z798" s="64"/>
    </row>
    <row r="799" ht="12.75" customHeight="1">
      <c r="A799" s="95">
        <v>40691.0</v>
      </c>
      <c r="B799" s="66">
        <v>1454.0</v>
      </c>
      <c r="C799" s="64" t="s">
        <v>228</v>
      </c>
      <c r="D799" s="64" t="s">
        <v>819</v>
      </c>
      <c r="E799" s="64" t="s">
        <v>6182</v>
      </c>
      <c r="F799" s="66">
        <v>67.0</v>
      </c>
      <c r="G799" s="66">
        <v>3200.0</v>
      </c>
      <c r="H799" s="64" t="s">
        <v>23</v>
      </c>
      <c r="I799" s="64" t="s">
        <v>5962</v>
      </c>
      <c r="J799" s="64"/>
      <c r="K799" s="64"/>
      <c r="L799" s="64"/>
      <c r="M799" s="64"/>
      <c r="N799" s="64" t="s">
        <v>5963</v>
      </c>
      <c r="O799" s="64" t="s">
        <v>6221</v>
      </c>
      <c r="P799" s="64"/>
      <c r="Q799" s="64"/>
      <c r="R799" s="64"/>
      <c r="S799" s="64"/>
      <c r="T799" s="64"/>
      <c r="U799" s="64"/>
      <c r="V799" s="64"/>
      <c r="W799" s="64"/>
      <c r="X799" s="64"/>
      <c r="Y799" s="64"/>
      <c r="Z799" s="64"/>
    </row>
    <row r="800" ht="12.75" customHeight="1">
      <c r="A800" s="95">
        <v>40691.0</v>
      </c>
      <c r="B800" s="66">
        <v>1444.0</v>
      </c>
      <c r="C800" s="64" t="s">
        <v>228</v>
      </c>
      <c r="D800" s="64" t="s">
        <v>819</v>
      </c>
      <c r="E800" s="64" t="s">
        <v>918</v>
      </c>
      <c r="F800" s="66">
        <v>74.0</v>
      </c>
      <c r="G800" s="66">
        <v>3700.0</v>
      </c>
      <c r="H800" s="64" t="s">
        <v>23</v>
      </c>
      <c r="I800" s="64" t="s">
        <v>5962</v>
      </c>
      <c r="J800" s="64"/>
      <c r="K800" s="64"/>
      <c r="L800" s="64"/>
      <c r="M800" s="64"/>
      <c r="N800" s="64" t="s">
        <v>5963</v>
      </c>
      <c r="O800" s="64" t="s">
        <v>6039</v>
      </c>
      <c r="P800" s="64"/>
      <c r="Q800" s="64"/>
      <c r="R800" s="64"/>
      <c r="S800" s="64"/>
      <c r="T800" s="64"/>
      <c r="U800" s="64"/>
      <c r="V800" s="64"/>
      <c r="W800" s="64"/>
      <c r="X800" s="64"/>
      <c r="Y800" s="64"/>
      <c r="Z800" s="64"/>
    </row>
    <row r="801" ht="12.75" customHeight="1">
      <c r="A801" s="95">
        <v>40691.0</v>
      </c>
      <c r="B801" s="66">
        <v>1449.0</v>
      </c>
      <c r="C801" s="64" t="s">
        <v>228</v>
      </c>
      <c r="D801" s="64" t="s">
        <v>819</v>
      </c>
      <c r="E801" s="64" t="s">
        <v>1091</v>
      </c>
      <c r="F801" s="66">
        <v>77.0</v>
      </c>
      <c r="G801" s="66">
        <v>4400.0</v>
      </c>
      <c r="H801" s="64" t="s">
        <v>23</v>
      </c>
      <c r="I801" s="64" t="s">
        <v>5962</v>
      </c>
      <c r="J801" s="64"/>
      <c r="K801" s="64"/>
      <c r="L801" s="64"/>
      <c r="M801" s="64"/>
      <c r="N801" s="64" t="s">
        <v>5963</v>
      </c>
      <c r="O801" s="64" t="s">
        <v>6041</v>
      </c>
      <c r="P801" s="64"/>
      <c r="Q801" s="64"/>
      <c r="R801" s="64"/>
      <c r="S801" s="64"/>
      <c r="T801" s="64"/>
      <c r="U801" s="64"/>
      <c r="V801" s="64"/>
      <c r="W801" s="64"/>
      <c r="X801" s="64"/>
      <c r="Y801" s="64"/>
      <c r="Z801" s="64"/>
    </row>
    <row r="802" ht="12.75" customHeight="1">
      <c r="A802" s="95">
        <v>40691.0</v>
      </c>
      <c r="B802" s="66">
        <v>1452.0</v>
      </c>
      <c r="C802" s="64" t="s">
        <v>228</v>
      </c>
      <c r="D802" s="64" t="s">
        <v>8</v>
      </c>
      <c r="E802" s="64" t="s">
        <v>903</v>
      </c>
      <c r="F802" s="66">
        <v>77.0</v>
      </c>
      <c r="G802" s="66">
        <v>5400.0</v>
      </c>
      <c r="H802" s="64" t="s">
        <v>23</v>
      </c>
      <c r="I802" s="64" t="s">
        <v>5962</v>
      </c>
      <c r="J802" s="64"/>
      <c r="K802" s="64"/>
      <c r="L802" s="64"/>
      <c r="M802" s="64"/>
      <c r="N802" s="64" t="s">
        <v>6222</v>
      </c>
      <c r="O802" s="64" t="s">
        <v>6222</v>
      </c>
      <c r="P802" s="64"/>
      <c r="Q802" s="64"/>
      <c r="R802" s="64"/>
      <c r="S802" s="64"/>
      <c r="T802" s="64"/>
      <c r="U802" s="64"/>
      <c r="V802" s="64"/>
      <c r="W802" s="64"/>
      <c r="X802" s="64"/>
      <c r="Y802" s="64"/>
      <c r="Z802" s="64"/>
    </row>
    <row r="803" ht="12.75" customHeight="1">
      <c r="A803" s="95">
        <v>40691.0</v>
      </c>
      <c r="B803" s="66">
        <v>1448.0</v>
      </c>
      <c r="C803" s="64" t="s">
        <v>228</v>
      </c>
      <c r="D803" s="64" t="s">
        <v>819</v>
      </c>
      <c r="E803" s="64" t="s">
        <v>6223</v>
      </c>
      <c r="F803" s="66">
        <v>79.0</v>
      </c>
      <c r="G803" s="66">
        <v>5300.0</v>
      </c>
      <c r="H803" s="64" t="s">
        <v>23</v>
      </c>
      <c r="I803" s="64" t="s">
        <v>5962</v>
      </c>
      <c r="J803" s="64"/>
      <c r="K803" s="64"/>
      <c r="L803" s="64"/>
      <c r="M803" s="64"/>
      <c r="N803" s="64" t="s">
        <v>5963</v>
      </c>
      <c r="O803" s="64" t="s">
        <v>6006</v>
      </c>
      <c r="P803" s="64"/>
      <c r="Q803" s="64"/>
      <c r="R803" s="64"/>
      <c r="S803" s="64"/>
      <c r="T803" s="64"/>
      <c r="U803" s="64"/>
      <c r="V803" s="64"/>
      <c r="W803" s="64"/>
      <c r="X803" s="64"/>
      <c r="Y803" s="64"/>
      <c r="Z803" s="64"/>
    </row>
    <row r="804" ht="12.75" customHeight="1">
      <c r="A804" s="95">
        <v>40691.0</v>
      </c>
      <c r="B804" s="66">
        <v>1455.0</v>
      </c>
      <c r="C804" s="64" t="s">
        <v>228</v>
      </c>
      <c r="D804" s="64" t="s">
        <v>819</v>
      </c>
      <c r="E804" s="64" t="s">
        <v>6224</v>
      </c>
      <c r="F804" s="66">
        <v>79.0</v>
      </c>
      <c r="G804" s="66">
        <v>5500.0</v>
      </c>
      <c r="H804" s="64" t="s">
        <v>23</v>
      </c>
      <c r="I804" s="64" t="s">
        <v>5962</v>
      </c>
      <c r="J804" s="64"/>
      <c r="K804" s="64"/>
      <c r="L804" s="64"/>
      <c r="M804" s="64"/>
      <c r="N804" s="64" t="s">
        <v>5963</v>
      </c>
      <c r="O804" s="64" t="s">
        <v>939</v>
      </c>
      <c r="P804" s="64"/>
      <c r="Q804" s="64"/>
      <c r="R804" s="64"/>
      <c r="S804" s="64"/>
      <c r="T804" s="64"/>
      <c r="U804" s="64"/>
      <c r="V804" s="64"/>
      <c r="W804" s="64"/>
      <c r="X804" s="64"/>
      <c r="Y804" s="64"/>
      <c r="Z804" s="64"/>
    </row>
    <row r="805" ht="12.75" customHeight="1">
      <c r="A805" s="95">
        <v>40691.0</v>
      </c>
      <c r="B805" s="66">
        <v>1446.0</v>
      </c>
      <c r="C805" s="64" t="s">
        <v>228</v>
      </c>
      <c r="D805" s="64" t="s">
        <v>8</v>
      </c>
      <c r="E805" s="64" t="s">
        <v>716</v>
      </c>
      <c r="F805" s="66">
        <v>80.0</v>
      </c>
      <c r="G805" s="66">
        <v>5700.0</v>
      </c>
      <c r="H805" s="64" t="s">
        <v>23</v>
      </c>
      <c r="I805" s="64" t="s">
        <v>5962</v>
      </c>
      <c r="J805" s="64"/>
      <c r="K805" s="64"/>
      <c r="L805" s="64"/>
      <c r="M805" s="64"/>
      <c r="N805" s="64" t="s">
        <v>5963</v>
      </c>
      <c r="O805" s="64" t="s">
        <v>6038</v>
      </c>
      <c r="P805" s="64"/>
      <c r="Q805" s="64"/>
      <c r="R805" s="64"/>
      <c r="S805" s="64"/>
      <c r="T805" s="64"/>
      <c r="U805" s="64"/>
      <c r="V805" s="64"/>
      <c r="W805" s="64"/>
      <c r="X805" s="64"/>
      <c r="Y805" s="64"/>
      <c r="Z805" s="64"/>
    </row>
    <row r="806" ht="12.75" customHeight="1">
      <c r="A806" s="95">
        <v>40691.0</v>
      </c>
      <c r="B806" s="66">
        <v>1451.0</v>
      </c>
      <c r="C806" s="64" t="s">
        <v>228</v>
      </c>
      <c r="D806" s="64" t="s">
        <v>819</v>
      </c>
      <c r="E806" s="64" t="s">
        <v>947</v>
      </c>
      <c r="F806" s="66">
        <v>80.0</v>
      </c>
      <c r="G806" s="66">
        <v>6200.0</v>
      </c>
      <c r="H806" s="64" t="s">
        <v>23</v>
      </c>
      <c r="I806" s="64" t="s">
        <v>5962</v>
      </c>
      <c r="J806" s="64"/>
      <c r="K806" s="64"/>
      <c r="L806" s="64"/>
      <c r="M806" s="64"/>
      <c r="N806" s="64" t="s">
        <v>5963</v>
      </c>
      <c r="O806" s="64" t="s">
        <v>5972</v>
      </c>
      <c r="P806" s="64"/>
      <c r="Q806" s="64"/>
      <c r="R806" s="64"/>
      <c r="S806" s="64"/>
      <c r="T806" s="64"/>
      <c r="U806" s="64"/>
      <c r="V806" s="64"/>
      <c r="W806" s="64"/>
      <c r="X806" s="64"/>
      <c r="Y806" s="64"/>
      <c r="Z806" s="64"/>
    </row>
    <row r="807" ht="12.75" customHeight="1">
      <c r="A807" s="95">
        <v>40691.0</v>
      </c>
      <c r="B807" s="66">
        <v>1445.0</v>
      </c>
      <c r="C807" s="64" t="s">
        <v>228</v>
      </c>
      <c r="D807" s="64" t="s">
        <v>819</v>
      </c>
      <c r="E807" s="64" t="s">
        <v>904</v>
      </c>
      <c r="F807" s="66">
        <v>83.0</v>
      </c>
      <c r="G807" s="66">
        <v>5900.0</v>
      </c>
      <c r="H807" s="64" t="s">
        <v>23</v>
      </c>
      <c r="I807" s="64" t="s">
        <v>5962</v>
      </c>
      <c r="J807" s="64"/>
      <c r="K807" s="64"/>
      <c r="L807" s="64"/>
      <c r="M807" s="64"/>
      <c r="N807" s="64" t="s">
        <v>5963</v>
      </c>
      <c r="O807" s="64" t="s">
        <v>6042</v>
      </c>
      <c r="P807" s="64"/>
      <c r="Q807" s="64"/>
      <c r="R807" s="64"/>
      <c r="S807" s="64"/>
      <c r="T807" s="64"/>
      <c r="U807" s="64"/>
      <c r="V807" s="64"/>
      <c r="W807" s="64"/>
      <c r="X807" s="64"/>
      <c r="Y807" s="64"/>
      <c r="Z807" s="64"/>
    </row>
    <row r="808" ht="12.75" customHeight="1">
      <c r="A808" s="95">
        <v>40691.0</v>
      </c>
      <c r="B808" s="66">
        <v>1453.0</v>
      </c>
      <c r="C808" s="64" t="s">
        <v>228</v>
      </c>
      <c r="D808" s="64" t="s">
        <v>819</v>
      </c>
      <c r="E808" s="64" t="s">
        <v>904</v>
      </c>
      <c r="F808" s="66">
        <v>83.0</v>
      </c>
      <c r="G808" s="66">
        <v>7600.0</v>
      </c>
      <c r="H808" s="64" t="s">
        <v>23</v>
      </c>
      <c r="I808" s="64" t="s">
        <v>5962</v>
      </c>
      <c r="J808" s="64"/>
      <c r="K808" s="64"/>
      <c r="L808" s="64"/>
      <c r="M808" s="64"/>
      <c r="N808" s="64" t="s">
        <v>5963</v>
      </c>
      <c r="O808" s="64" t="s">
        <v>6041</v>
      </c>
      <c r="P808" s="64"/>
      <c r="Q808" s="64"/>
      <c r="R808" s="64"/>
      <c r="S808" s="64"/>
      <c r="T808" s="64"/>
      <c r="U808" s="64"/>
      <c r="V808" s="64"/>
      <c r="W808" s="64"/>
      <c r="X808" s="64"/>
      <c r="Y808" s="64"/>
      <c r="Z808" s="64"/>
    </row>
    <row r="809" ht="12.75" customHeight="1">
      <c r="A809" s="95">
        <v>40691.0</v>
      </c>
      <c r="B809" s="66">
        <v>1450.0</v>
      </c>
      <c r="C809" s="64" t="s">
        <v>228</v>
      </c>
      <c r="D809" s="64" t="s">
        <v>819</v>
      </c>
      <c r="E809" s="64" t="s">
        <v>918</v>
      </c>
      <c r="F809" s="66">
        <v>85.0</v>
      </c>
      <c r="G809" s="66">
        <v>6300.0</v>
      </c>
      <c r="H809" s="64" t="s">
        <v>23</v>
      </c>
      <c r="I809" s="64" t="s">
        <v>5962</v>
      </c>
      <c r="J809" s="64"/>
      <c r="K809" s="64"/>
      <c r="L809" s="64"/>
      <c r="M809" s="64"/>
      <c r="N809" s="64" t="s">
        <v>5963</v>
      </c>
      <c r="O809" s="64" t="s">
        <v>5964</v>
      </c>
      <c r="P809" s="64"/>
      <c r="Q809" s="64"/>
      <c r="R809" s="64"/>
      <c r="S809" s="64"/>
      <c r="T809" s="64"/>
      <c r="U809" s="64"/>
      <c r="V809" s="64"/>
      <c r="W809" s="64"/>
      <c r="X809" s="64"/>
      <c r="Y809" s="64"/>
      <c r="Z809" s="64"/>
    </row>
    <row r="810" ht="12.75" customHeight="1">
      <c r="A810" s="95">
        <v>40691.0</v>
      </c>
      <c r="B810" s="66">
        <v>1447.0</v>
      </c>
      <c r="C810" s="64" t="s">
        <v>228</v>
      </c>
      <c r="D810" s="64" t="s">
        <v>8</v>
      </c>
      <c r="E810" s="64" t="s">
        <v>1379</v>
      </c>
      <c r="F810" s="66">
        <v>86.0</v>
      </c>
      <c r="G810" s="66">
        <v>7000.0</v>
      </c>
      <c r="H810" s="64" t="s">
        <v>23</v>
      </c>
      <c r="I810" s="64" t="s">
        <v>6020</v>
      </c>
      <c r="J810" s="64"/>
      <c r="K810" s="64"/>
      <c r="L810" s="64"/>
      <c r="M810" s="64"/>
      <c r="N810" s="64" t="s">
        <v>6057</v>
      </c>
      <c r="O810" s="64" t="s">
        <v>6225</v>
      </c>
      <c r="P810" s="64"/>
      <c r="Q810" s="64"/>
      <c r="R810" s="64"/>
      <c r="S810" s="64"/>
      <c r="T810" s="64"/>
      <c r="U810" s="64"/>
      <c r="V810" s="64"/>
      <c r="W810" s="64"/>
      <c r="X810" s="64"/>
      <c r="Y810" s="64"/>
      <c r="Z810" s="64"/>
    </row>
    <row r="811" ht="12.75" customHeight="1">
      <c r="A811" s="95">
        <v>40692.0</v>
      </c>
      <c r="B811" s="66">
        <v>1462.0</v>
      </c>
      <c r="C811" s="64" t="s">
        <v>228</v>
      </c>
      <c r="D811" s="64" t="s">
        <v>819</v>
      </c>
      <c r="E811" s="64" t="s">
        <v>915</v>
      </c>
      <c r="F811" s="66">
        <v>79.0</v>
      </c>
      <c r="G811" s="66">
        <v>6000.0</v>
      </c>
      <c r="H811" s="64" t="s">
        <v>23</v>
      </c>
      <c r="I811" s="64" t="s">
        <v>5962</v>
      </c>
      <c r="J811" s="64"/>
      <c r="K811" s="64"/>
      <c r="L811" s="64"/>
      <c r="M811" s="64"/>
      <c r="N811" s="64" t="s">
        <v>5963</v>
      </c>
      <c r="O811" s="64" t="s">
        <v>6129</v>
      </c>
      <c r="P811" s="64"/>
      <c r="Q811" s="64"/>
      <c r="R811" s="64"/>
      <c r="S811" s="64"/>
      <c r="T811" s="64"/>
      <c r="U811" s="64"/>
      <c r="V811" s="64"/>
      <c r="W811" s="64"/>
      <c r="X811" s="64"/>
      <c r="Y811" s="64"/>
      <c r="Z811" s="64"/>
    </row>
    <row r="812" ht="12.75" customHeight="1">
      <c r="A812" s="95">
        <v>40692.385416666664</v>
      </c>
      <c r="B812" s="66">
        <v>1456.0</v>
      </c>
      <c r="C812" s="64" t="s">
        <v>228</v>
      </c>
      <c r="D812" s="64" t="s">
        <v>819</v>
      </c>
      <c r="E812" s="64" t="s">
        <v>911</v>
      </c>
      <c r="F812" s="66">
        <v>80.0</v>
      </c>
      <c r="G812" s="66">
        <v>5250.0</v>
      </c>
      <c r="H812" s="64" t="s">
        <v>23</v>
      </c>
      <c r="I812" s="64" t="s">
        <v>5962</v>
      </c>
      <c r="J812" s="64"/>
      <c r="K812" s="64"/>
      <c r="L812" s="64"/>
      <c r="M812" s="64"/>
      <c r="N812" s="64" t="s">
        <v>5963</v>
      </c>
      <c r="O812" s="64" t="s">
        <v>6180</v>
      </c>
      <c r="P812" s="64"/>
      <c r="Q812" s="64"/>
      <c r="R812" s="64"/>
      <c r="S812" s="64"/>
      <c r="T812" s="64"/>
      <c r="U812" s="64"/>
      <c r="V812" s="64"/>
      <c r="W812" s="64"/>
      <c r="X812" s="64"/>
      <c r="Y812" s="64"/>
      <c r="Z812" s="64"/>
    </row>
    <row r="813" ht="12.75" customHeight="1">
      <c r="A813" s="95">
        <v>40692.458333333336</v>
      </c>
      <c r="B813" s="66">
        <v>1457.0</v>
      </c>
      <c r="C813" s="64" t="s">
        <v>228</v>
      </c>
      <c r="D813" s="64" t="s">
        <v>819</v>
      </c>
      <c r="E813" s="64" t="s">
        <v>1009</v>
      </c>
      <c r="F813" s="66">
        <v>80.0</v>
      </c>
      <c r="G813" s="66">
        <v>5400.0</v>
      </c>
      <c r="H813" s="64" t="s">
        <v>23</v>
      </c>
      <c r="I813" s="64" t="s">
        <v>5962</v>
      </c>
      <c r="J813" s="64"/>
      <c r="K813" s="64"/>
      <c r="L813" s="64"/>
      <c r="M813" s="64"/>
      <c r="N813" s="64" t="s">
        <v>5963</v>
      </c>
      <c r="O813" s="64" t="s">
        <v>6042</v>
      </c>
      <c r="P813" s="64"/>
      <c r="Q813" s="64"/>
      <c r="R813" s="64"/>
      <c r="S813" s="64"/>
      <c r="T813" s="64"/>
      <c r="U813" s="64"/>
      <c r="V813" s="64"/>
      <c r="W813" s="64"/>
      <c r="X813" s="64"/>
      <c r="Y813" s="64"/>
      <c r="Z813" s="64"/>
    </row>
    <row r="814" ht="12.75" customHeight="1">
      <c r="A814" s="95">
        <v>40692.5</v>
      </c>
      <c r="B814" s="66">
        <v>1458.0</v>
      </c>
      <c r="C814" s="64" t="s">
        <v>228</v>
      </c>
      <c r="D814" s="64" t="s">
        <v>819</v>
      </c>
      <c r="E814" s="64" t="s">
        <v>919</v>
      </c>
      <c r="F814" s="66">
        <v>86.0</v>
      </c>
      <c r="G814" s="66">
        <v>6700.0</v>
      </c>
      <c r="H814" s="64" t="s">
        <v>23</v>
      </c>
      <c r="I814" s="64" t="s">
        <v>5962</v>
      </c>
      <c r="J814" s="64"/>
      <c r="K814" s="64"/>
      <c r="L814" s="64"/>
      <c r="M814" s="64"/>
      <c r="N814" s="64" t="s">
        <v>5963</v>
      </c>
      <c r="O814" s="64" t="s">
        <v>6198</v>
      </c>
      <c r="P814" s="64"/>
      <c r="Q814" s="64"/>
      <c r="R814" s="64"/>
      <c r="S814" s="64"/>
      <c r="T814" s="64"/>
      <c r="U814" s="64"/>
      <c r="V814" s="64"/>
      <c r="W814" s="64"/>
      <c r="X814" s="64"/>
      <c r="Y814" s="64"/>
      <c r="Z814" s="64"/>
    </row>
    <row r="815" ht="12.75" customHeight="1">
      <c r="A815" s="95">
        <v>40692.520833333336</v>
      </c>
      <c r="B815" s="66">
        <v>1459.0</v>
      </c>
      <c r="C815" s="64" t="s">
        <v>228</v>
      </c>
      <c r="D815" s="64" t="s">
        <v>819</v>
      </c>
      <c r="E815" s="64" t="s">
        <v>1091</v>
      </c>
      <c r="F815" s="66">
        <v>80.0</v>
      </c>
      <c r="G815" s="66">
        <v>5000.0</v>
      </c>
      <c r="H815" s="64" t="s">
        <v>23</v>
      </c>
      <c r="I815" s="64" t="s">
        <v>5962</v>
      </c>
      <c r="J815" s="64"/>
      <c r="K815" s="64"/>
      <c r="L815" s="64"/>
      <c r="M815" s="64"/>
      <c r="N815" s="64" t="s">
        <v>5963</v>
      </c>
      <c r="O815" s="64" t="s">
        <v>6180</v>
      </c>
      <c r="P815" s="64"/>
      <c r="Q815" s="64"/>
      <c r="R815" s="64"/>
      <c r="S815" s="64"/>
      <c r="T815" s="64"/>
      <c r="U815" s="64"/>
      <c r="V815" s="64"/>
      <c r="W815" s="64"/>
      <c r="X815" s="64"/>
      <c r="Y815" s="64"/>
      <c r="Z815" s="64"/>
    </row>
    <row r="816" ht="12.75" customHeight="1">
      <c r="A816" s="95">
        <v>40692.625</v>
      </c>
      <c r="B816" s="66">
        <v>1463.0</v>
      </c>
      <c r="C816" s="64" t="s">
        <v>228</v>
      </c>
      <c r="D816" s="64" t="s">
        <v>8</v>
      </c>
      <c r="E816" s="64" t="s">
        <v>903</v>
      </c>
      <c r="F816" s="66">
        <v>85.0</v>
      </c>
      <c r="G816" s="66">
        <v>6500.0</v>
      </c>
      <c r="H816" s="64" t="s">
        <v>23</v>
      </c>
      <c r="I816" s="64" t="s">
        <v>5962</v>
      </c>
      <c r="J816" s="64"/>
      <c r="K816" s="64"/>
      <c r="L816" s="64"/>
      <c r="M816" s="64"/>
      <c r="N816" s="64" t="s">
        <v>5963</v>
      </c>
      <c r="O816" s="64" t="s">
        <v>6226</v>
      </c>
      <c r="P816" s="64"/>
      <c r="Q816" s="64"/>
      <c r="R816" s="64"/>
      <c r="S816" s="64"/>
      <c r="T816" s="64"/>
      <c r="U816" s="64"/>
      <c r="V816" s="64"/>
      <c r="W816" s="64"/>
      <c r="X816" s="64"/>
      <c r="Y816" s="64"/>
      <c r="Z816" s="64"/>
    </row>
    <row r="817" ht="12.75" customHeight="1">
      <c r="A817" s="95">
        <v>40692.6875</v>
      </c>
      <c r="B817" s="66">
        <v>1461.0</v>
      </c>
      <c r="C817" s="64" t="s">
        <v>228</v>
      </c>
      <c r="D817" s="64" t="s">
        <v>819</v>
      </c>
      <c r="E817" s="64" t="s">
        <v>904</v>
      </c>
      <c r="F817" s="66">
        <v>75.0</v>
      </c>
      <c r="G817" s="66">
        <v>5000.0</v>
      </c>
      <c r="H817" s="64" t="s">
        <v>23</v>
      </c>
      <c r="I817" s="64" t="s">
        <v>5962</v>
      </c>
      <c r="J817" s="64"/>
      <c r="K817" s="64"/>
      <c r="L817" s="64"/>
      <c r="M817" s="64"/>
      <c r="N817" s="64" t="s">
        <v>5963</v>
      </c>
      <c r="O817" s="64" t="s">
        <v>6042</v>
      </c>
      <c r="P817" s="64"/>
      <c r="Q817" s="64"/>
      <c r="R817" s="64"/>
      <c r="S817" s="64"/>
      <c r="T817" s="64"/>
      <c r="U817" s="64"/>
      <c r="V817" s="64"/>
      <c r="W817" s="64"/>
      <c r="X817" s="64"/>
      <c r="Y817" s="64"/>
      <c r="Z817" s="64"/>
    </row>
    <row r="818" ht="12.75" customHeight="1">
      <c r="A818" s="95">
        <v>40692.6875</v>
      </c>
      <c r="B818" s="66">
        <v>1460.0</v>
      </c>
      <c r="C818" s="64" t="s">
        <v>228</v>
      </c>
      <c r="D818" s="64" t="s">
        <v>819</v>
      </c>
      <c r="E818" s="64" t="s">
        <v>39</v>
      </c>
      <c r="F818" s="66">
        <v>79.0</v>
      </c>
      <c r="G818" s="66">
        <v>5800.0</v>
      </c>
      <c r="H818" s="64" t="s">
        <v>23</v>
      </c>
      <c r="I818" s="64" t="s">
        <v>5962</v>
      </c>
      <c r="J818" s="64"/>
      <c r="K818" s="64"/>
      <c r="L818" s="64"/>
      <c r="M818" s="64"/>
      <c r="N818" s="64" t="s">
        <v>5963</v>
      </c>
      <c r="O818" s="64" t="s">
        <v>6041</v>
      </c>
      <c r="P818" s="64"/>
      <c r="Q818" s="64"/>
      <c r="R818" s="64"/>
      <c r="S818" s="64"/>
      <c r="T818" s="64"/>
      <c r="U818" s="64"/>
      <c r="V818" s="64"/>
      <c r="W818" s="64"/>
      <c r="X818" s="64"/>
      <c r="Y818" s="64"/>
      <c r="Z818" s="64"/>
    </row>
    <row r="819" ht="12.75" customHeight="1">
      <c r="A819" s="95">
        <v>40692.833333333336</v>
      </c>
      <c r="B819" s="66">
        <v>1464.0</v>
      </c>
      <c r="C819" s="64" t="s">
        <v>228</v>
      </c>
      <c r="D819" s="64" t="s">
        <v>8</v>
      </c>
      <c r="E819" s="64" t="s">
        <v>739</v>
      </c>
      <c r="F819" s="66">
        <v>78.0</v>
      </c>
      <c r="G819" s="66">
        <v>4600.0</v>
      </c>
      <c r="H819" s="64" t="s">
        <v>23</v>
      </c>
      <c r="I819" s="64" t="s">
        <v>5962</v>
      </c>
      <c r="J819" s="64"/>
      <c r="K819" s="64"/>
      <c r="L819" s="64"/>
      <c r="M819" s="64"/>
      <c r="N819" s="64" t="s">
        <v>6227</v>
      </c>
      <c r="O819" s="64" t="s">
        <v>6228</v>
      </c>
      <c r="P819" s="64"/>
      <c r="Q819" s="64"/>
      <c r="R819" s="64"/>
      <c r="S819" s="64"/>
      <c r="T819" s="64"/>
      <c r="U819" s="64"/>
      <c r="V819" s="64"/>
      <c r="W819" s="64"/>
      <c r="X819" s="64"/>
      <c r="Y819" s="64"/>
      <c r="Z819" s="64"/>
    </row>
    <row r="820" ht="12.75" customHeight="1">
      <c r="A820" s="95">
        <v>40692.854166666664</v>
      </c>
      <c r="B820" s="66">
        <v>1465.0</v>
      </c>
      <c r="C820" s="64" t="s">
        <v>228</v>
      </c>
      <c r="D820" s="64" t="s">
        <v>8</v>
      </c>
      <c r="E820" s="64" t="s">
        <v>903</v>
      </c>
      <c r="F820" s="66">
        <v>74.0</v>
      </c>
      <c r="G820" s="66">
        <v>4200.0</v>
      </c>
      <c r="H820" s="64" t="s">
        <v>23</v>
      </c>
      <c r="I820" s="64" t="s">
        <v>5962</v>
      </c>
      <c r="J820" s="64"/>
      <c r="K820" s="64"/>
      <c r="L820" s="64"/>
      <c r="M820" s="64"/>
      <c r="N820" s="64" t="s">
        <v>5963</v>
      </c>
      <c r="O820" s="64" t="s">
        <v>6226</v>
      </c>
      <c r="P820" s="64"/>
      <c r="Q820" s="64"/>
      <c r="R820" s="64"/>
      <c r="S820" s="64"/>
      <c r="T820" s="64"/>
      <c r="U820" s="64"/>
      <c r="V820" s="64"/>
      <c r="W820" s="64"/>
      <c r="X820" s="64"/>
      <c r="Y820" s="64"/>
      <c r="Z820" s="64"/>
    </row>
    <row r="821" ht="12.75" customHeight="1">
      <c r="A821" s="95">
        <v>40694.0</v>
      </c>
      <c r="B821" s="66">
        <v>1468.0</v>
      </c>
      <c r="C821" s="64" t="s">
        <v>228</v>
      </c>
      <c r="D821" s="64" t="s">
        <v>819</v>
      </c>
      <c r="E821" s="64" t="s">
        <v>947</v>
      </c>
      <c r="F821" s="66">
        <v>80.0</v>
      </c>
      <c r="G821" s="66">
        <v>5700.0</v>
      </c>
      <c r="H821" s="64" t="s">
        <v>23</v>
      </c>
      <c r="I821" s="64" t="s">
        <v>5962</v>
      </c>
      <c r="J821" s="64"/>
      <c r="K821" s="64"/>
      <c r="L821" s="64"/>
      <c r="M821" s="64"/>
      <c r="N821" s="64" t="s">
        <v>5963</v>
      </c>
      <c r="O821" s="64" t="s">
        <v>6229</v>
      </c>
      <c r="P821" s="64"/>
      <c r="Q821" s="64"/>
      <c r="R821" s="64"/>
      <c r="S821" s="64"/>
      <c r="T821" s="64"/>
      <c r="U821" s="64"/>
      <c r="V821" s="64"/>
      <c r="W821" s="64"/>
      <c r="X821" s="64"/>
      <c r="Y821" s="64"/>
      <c r="Z821" s="64"/>
    </row>
    <row r="822" ht="12.75" customHeight="1">
      <c r="A822" s="95">
        <v>40694.416666666664</v>
      </c>
      <c r="B822" s="66">
        <v>1466.0</v>
      </c>
      <c r="C822" s="64" t="s">
        <v>228</v>
      </c>
      <c r="D822" s="64" t="s">
        <v>8</v>
      </c>
      <c r="E822" s="64" t="s">
        <v>739</v>
      </c>
      <c r="F822" s="66">
        <v>72.0</v>
      </c>
      <c r="G822" s="66">
        <v>3800.0</v>
      </c>
      <c r="H822" s="64" t="s">
        <v>23</v>
      </c>
      <c r="I822" s="64" t="s">
        <v>5962</v>
      </c>
      <c r="J822" s="64"/>
      <c r="K822" s="64"/>
      <c r="L822" s="64"/>
      <c r="M822" s="64"/>
      <c r="N822" s="64" t="s">
        <v>6009</v>
      </c>
      <c r="O822" s="64" t="s">
        <v>6009</v>
      </c>
      <c r="P822" s="64"/>
      <c r="Q822" s="64"/>
      <c r="R822" s="64"/>
      <c r="S822" s="64"/>
      <c r="T822" s="64"/>
      <c r="U822" s="64"/>
      <c r="V822" s="64"/>
      <c r="W822" s="64"/>
      <c r="X822" s="64"/>
      <c r="Y822" s="64"/>
      <c r="Z822" s="64"/>
    </row>
    <row r="823" ht="12.75" customHeight="1">
      <c r="A823" s="95">
        <v>40694.916666666664</v>
      </c>
      <c r="B823" s="66">
        <v>1467.0</v>
      </c>
      <c r="C823" s="64" t="s">
        <v>228</v>
      </c>
      <c r="D823" s="64" t="s">
        <v>8</v>
      </c>
      <c r="E823" s="64" t="s">
        <v>947</v>
      </c>
      <c r="F823" s="66">
        <v>76.0</v>
      </c>
      <c r="G823" s="66">
        <v>4800.0</v>
      </c>
      <c r="H823" s="64" t="s">
        <v>23</v>
      </c>
      <c r="I823" s="64" t="s">
        <v>5971</v>
      </c>
      <c r="J823" s="64"/>
      <c r="K823" s="64"/>
      <c r="L823" s="64"/>
      <c r="M823" s="64"/>
      <c r="N823" s="64" t="s">
        <v>5963</v>
      </c>
      <c r="O823" s="64" t="s">
        <v>6006</v>
      </c>
      <c r="P823" s="64"/>
      <c r="Q823" s="64"/>
      <c r="R823" s="64"/>
      <c r="S823" s="64"/>
      <c r="T823" s="64"/>
      <c r="U823" s="64"/>
      <c r="V823" s="64"/>
      <c r="W823" s="64"/>
      <c r="X823" s="64"/>
      <c r="Y823" s="64"/>
      <c r="Z823" s="64"/>
    </row>
    <row r="824" ht="12.75" customHeight="1">
      <c r="A824" s="95">
        <v>40695.0</v>
      </c>
      <c r="B824" s="66">
        <v>1471.0</v>
      </c>
      <c r="C824" s="64" t="s">
        <v>228</v>
      </c>
      <c r="D824" s="64" t="s">
        <v>8</v>
      </c>
      <c r="E824" s="64" t="s">
        <v>692</v>
      </c>
      <c r="F824" s="66">
        <v>75.0</v>
      </c>
      <c r="G824" s="66">
        <v>4900.0</v>
      </c>
      <c r="H824" s="64" t="s">
        <v>23</v>
      </c>
      <c r="I824" s="64" t="s">
        <v>5962</v>
      </c>
      <c r="J824" s="64"/>
      <c r="K824" s="64"/>
      <c r="L824" s="64"/>
      <c r="M824" s="64"/>
      <c r="N824" s="64" t="s">
        <v>6206</v>
      </c>
      <c r="O824" s="64" t="s">
        <v>6206</v>
      </c>
      <c r="P824" s="64"/>
      <c r="Q824" s="64"/>
      <c r="R824" s="64"/>
      <c r="S824" s="64"/>
      <c r="T824" s="64"/>
      <c r="U824" s="64"/>
      <c r="V824" s="64"/>
      <c r="W824" s="64"/>
      <c r="X824" s="64"/>
      <c r="Y824" s="64"/>
      <c r="Z824" s="64"/>
    </row>
    <row r="825" ht="12.75" customHeight="1">
      <c r="A825" s="95">
        <v>40695.0</v>
      </c>
      <c r="B825" s="66">
        <v>1470.0</v>
      </c>
      <c r="C825" s="64" t="s">
        <v>228</v>
      </c>
      <c r="D825" s="64" t="s">
        <v>8</v>
      </c>
      <c r="E825" s="64" t="s">
        <v>1379</v>
      </c>
      <c r="F825" s="66">
        <v>82.0</v>
      </c>
      <c r="G825" s="66">
        <v>5650.0</v>
      </c>
      <c r="H825" s="64" t="s">
        <v>23</v>
      </c>
      <c r="I825" s="64" t="s">
        <v>5962</v>
      </c>
      <c r="J825" s="64"/>
      <c r="K825" s="64"/>
      <c r="L825" s="64"/>
      <c r="M825" s="64"/>
      <c r="N825" s="64" t="s">
        <v>5978</v>
      </c>
      <c r="O825" s="64" t="s">
        <v>5978</v>
      </c>
      <c r="P825" s="64"/>
      <c r="Q825" s="64"/>
      <c r="R825" s="64"/>
      <c r="S825" s="64"/>
      <c r="T825" s="64"/>
      <c r="U825" s="64"/>
      <c r="V825" s="64"/>
      <c r="W825" s="64"/>
      <c r="X825" s="64"/>
      <c r="Y825" s="64"/>
      <c r="Z825" s="64"/>
    </row>
    <row r="826" ht="12.75" customHeight="1">
      <c r="A826" s="95">
        <v>40695.0</v>
      </c>
      <c r="B826" s="66">
        <v>1469.0</v>
      </c>
      <c r="C826" s="64" t="s">
        <v>228</v>
      </c>
      <c r="D826" s="64" t="s">
        <v>8</v>
      </c>
      <c r="E826" s="64" t="s">
        <v>739</v>
      </c>
      <c r="F826" s="66">
        <v>83.0</v>
      </c>
      <c r="G826" s="66">
        <v>5700.0</v>
      </c>
      <c r="H826" s="64" t="s">
        <v>23</v>
      </c>
      <c r="I826" s="64" t="s">
        <v>5962</v>
      </c>
      <c r="J826" s="64"/>
      <c r="K826" s="64"/>
      <c r="L826" s="64"/>
      <c r="M826" s="64"/>
      <c r="N826" s="64" t="s">
        <v>5996</v>
      </c>
      <c r="O826" s="64" t="s">
        <v>800</v>
      </c>
      <c r="P826" s="64"/>
      <c r="Q826" s="64"/>
      <c r="R826" s="64"/>
      <c r="S826" s="64"/>
      <c r="T826" s="64"/>
      <c r="U826" s="64"/>
      <c r="V826" s="64"/>
      <c r="W826" s="64"/>
      <c r="X826" s="64"/>
      <c r="Y826" s="64"/>
      <c r="Z826" s="64"/>
    </row>
    <row r="827" ht="12.75" customHeight="1">
      <c r="A827" s="95">
        <v>40697.3125</v>
      </c>
      <c r="B827" s="66">
        <v>1480.0</v>
      </c>
      <c r="C827" s="64" t="s">
        <v>228</v>
      </c>
      <c r="D827" s="64" t="s">
        <v>819</v>
      </c>
      <c r="E827" s="64" t="s">
        <v>1101</v>
      </c>
      <c r="F827" s="66">
        <v>73.0</v>
      </c>
      <c r="G827" s="66">
        <v>3750.0</v>
      </c>
      <c r="H827" s="64" t="s">
        <v>23</v>
      </c>
      <c r="I827" s="64" t="s">
        <v>5962</v>
      </c>
      <c r="J827" s="64"/>
      <c r="K827" s="64"/>
      <c r="L827" s="64"/>
      <c r="M827" s="64"/>
      <c r="N827" s="64" t="s">
        <v>5963</v>
      </c>
      <c r="O827" s="64" t="s">
        <v>6196</v>
      </c>
      <c r="P827" s="64"/>
      <c r="Q827" s="64"/>
      <c r="R827" s="64"/>
      <c r="S827" s="64"/>
      <c r="T827" s="64"/>
      <c r="U827" s="64"/>
      <c r="V827" s="64"/>
      <c r="W827" s="64"/>
      <c r="X827" s="64"/>
      <c r="Y827" s="64"/>
      <c r="Z827" s="64"/>
    </row>
    <row r="828" ht="12.75" customHeight="1">
      <c r="A828" s="95">
        <v>40697.3125</v>
      </c>
      <c r="B828" s="66">
        <v>1475.0</v>
      </c>
      <c r="C828" s="64" t="s">
        <v>228</v>
      </c>
      <c r="D828" s="64" t="s">
        <v>819</v>
      </c>
      <c r="E828" s="64" t="s">
        <v>904</v>
      </c>
      <c r="F828" s="66">
        <v>76.0</v>
      </c>
      <c r="G828" s="66">
        <v>5100.0</v>
      </c>
      <c r="H828" s="64" t="s">
        <v>23</v>
      </c>
      <c r="I828" s="64" t="s">
        <v>5962</v>
      </c>
      <c r="J828" s="64"/>
      <c r="K828" s="64"/>
      <c r="L828" s="64"/>
      <c r="M828" s="64"/>
      <c r="N828" s="64" t="s">
        <v>5963</v>
      </c>
      <c r="O828" s="64" t="s">
        <v>1319</v>
      </c>
      <c r="P828" s="64"/>
      <c r="Q828" s="64"/>
      <c r="R828" s="64"/>
      <c r="S828" s="64"/>
      <c r="T828" s="64"/>
      <c r="U828" s="64"/>
      <c r="V828" s="64"/>
      <c r="W828" s="64"/>
      <c r="X828" s="64"/>
      <c r="Y828" s="64"/>
      <c r="Z828" s="64"/>
    </row>
    <row r="829" ht="12.75" customHeight="1">
      <c r="A829" s="95">
        <v>40697.333333333336</v>
      </c>
      <c r="B829" s="66">
        <v>1473.0</v>
      </c>
      <c r="C829" s="64" t="s">
        <v>228</v>
      </c>
      <c r="D829" s="64" t="s">
        <v>819</v>
      </c>
      <c r="E829" s="64" t="s">
        <v>915</v>
      </c>
      <c r="F829" s="66">
        <v>76.0</v>
      </c>
      <c r="G829" s="66">
        <v>4700.0</v>
      </c>
      <c r="H829" s="64" t="s">
        <v>23</v>
      </c>
      <c r="I829" s="64" t="s">
        <v>5962</v>
      </c>
      <c r="J829" s="64"/>
      <c r="K829" s="64"/>
      <c r="L829" s="64"/>
      <c r="M829" s="64"/>
      <c r="N829" s="64" t="s">
        <v>5963</v>
      </c>
      <c r="O829" s="64" t="s">
        <v>5965</v>
      </c>
      <c r="P829" s="64"/>
      <c r="Q829" s="64"/>
      <c r="R829" s="64"/>
      <c r="S829" s="64"/>
      <c r="T829" s="64"/>
      <c r="U829" s="64"/>
      <c r="V829" s="64"/>
      <c r="W829" s="64"/>
      <c r="X829" s="64"/>
      <c r="Y829" s="64"/>
      <c r="Z829" s="64"/>
    </row>
    <row r="830" ht="12.75" customHeight="1">
      <c r="A830" s="95">
        <v>40697.364583333336</v>
      </c>
      <c r="B830" s="66">
        <v>1472.0</v>
      </c>
      <c r="C830" s="64" t="s">
        <v>228</v>
      </c>
      <c r="D830" s="64" t="s">
        <v>819</v>
      </c>
      <c r="E830" s="64" t="s">
        <v>911</v>
      </c>
      <c r="F830" s="66">
        <v>86.0</v>
      </c>
      <c r="G830" s="66">
        <v>7800.0</v>
      </c>
      <c r="H830" s="64" t="s">
        <v>23</v>
      </c>
      <c r="I830" s="64" t="s">
        <v>5962</v>
      </c>
      <c r="J830" s="64"/>
      <c r="K830" s="64"/>
      <c r="L830" s="64"/>
      <c r="M830" s="64"/>
      <c r="N830" s="64" t="s">
        <v>5963</v>
      </c>
      <c r="O830" s="64" t="s">
        <v>1070</v>
      </c>
      <c r="P830" s="64"/>
      <c r="Q830" s="64"/>
      <c r="R830" s="64"/>
      <c r="S830" s="64"/>
      <c r="T830" s="64"/>
      <c r="U830" s="64"/>
      <c r="V830" s="64"/>
      <c r="W830" s="64"/>
      <c r="X830" s="64"/>
      <c r="Y830" s="64"/>
      <c r="Z830" s="64"/>
    </row>
    <row r="831" ht="12.75" customHeight="1">
      <c r="A831" s="95">
        <v>40697.375</v>
      </c>
      <c r="B831" s="66">
        <v>1478.0</v>
      </c>
      <c r="C831" s="64" t="s">
        <v>228</v>
      </c>
      <c r="D831" s="64" t="s">
        <v>819</v>
      </c>
      <c r="E831" s="64" t="s">
        <v>6230</v>
      </c>
      <c r="F831" s="66">
        <v>81.0</v>
      </c>
      <c r="G831" s="66">
        <v>6000.0</v>
      </c>
      <c r="H831" s="64" t="s">
        <v>23</v>
      </c>
      <c r="I831" s="64" t="s">
        <v>5962</v>
      </c>
      <c r="J831" s="64"/>
      <c r="K831" s="64"/>
      <c r="L831" s="64"/>
      <c r="M831" s="64"/>
      <c r="N831" s="64" t="s">
        <v>5963</v>
      </c>
      <c r="O831" s="64" t="s">
        <v>5964</v>
      </c>
      <c r="P831" s="64"/>
      <c r="Q831" s="64"/>
      <c r="R831" s="64"/>
      <c r="S831" s="64"/>
      <c r="T831" s="64"/>
      <c r="U831" s="64"/>
      <c r="V831" s="64"/>
      <c r="W831" s="64"/>
      <c r="X831" s="64"/>
      <c r="Y831" s="64"/>
      <c r="Z831" s="64"/>
    </row>
    <row r="832" ht="12.75" customHeight="1">
      <c r="A832" s="95">
        <v>40697.395833333336</v>
      </c>
      <c r="B832" s="66">
        <v>1474.0</v>
      </c>
      <c r="C832" s="64" t="s">
        <v>228</v>
      </c>
      <c r="D832" s="64" t="s">
        <v>819</v>
      </c>
      <c r="E832" s="64" t="s">
        <v>904</v>
      </c>
      <c r="F832" s="66">
        <v>87.0</v>
      </c>
      <c r="G832" s="66">
        <v>6150.0</v>
      </c>
      <c r="H832" s="64" t="s">
        <v>23</v>
      </c>
      <c r="I832" s="64" t="s">
        <v>5962</v>
      </c>
      <c r="J832" s="64"/>
      <c r="K832" s="64"/>
      <c r="L832" s="64"/>
      <c r="M832" s="64"/>
      <c r="N832" s="64" t="s">
        <v>5963</v>
      </c>
      <c r="O832" s="64" t="s">
        <v>1319</v>
      </c>
      <c r="P832" s="64"/>
      <c r="Q832" s="64"/>
      <c r="R832" s="64"/>
      <c r="S832" s="64"/>
      <c r="T832" s="64"/>
      <c r="U832" s="64"/>
      <c r="V832" s="64"/>
      <c r="W832" s="64"/>
      <c r="X832" s="64"/>
      <c r="Y832" s="64"/>
      <c r="Z832" s="64"/>
    </row>
    <row r="833" ht="12.75" customHeight="1">
      <c r="A833" s="95">
        <v>40697.416666666664</v>
      </c>
      <c r="B833" s="66">
        <v>1482.0</v>
      </c>
      <c r="C833" s="64" t="s">
        <v>228</v>
      </c>
      <c r="D833" s="64" t="s">
        <v>8</v>
      </c>
      <c r="E833" s="64" t="s">
        <v>1379</v>
      </c>
      <c r="F833" s="66">
        <v>74.0</v>
      </c>
      <c r="G833" s="66">
        <v>4200.0</v>
      </c>
      <c r="H833" s="64" t="s">
        <v>23</v>
      </c>
      <c r="I833" s="64" t="s">
        <v>5962</v>
      </c>
      <c r="J833" s="64"/>
      <c r="K833" s="64"/>
      <c r="L833" s="64"/>
      <c r="M833" s="64"/>
      <c r="N833" s="64" t="s">
        <v>5963</v>
      </c>
      <c r="O833" s="64" t="s">
        <v>6032</v>
      </c>
      <c r="P833" s="64"/>
      <c r="Q833" s="64"/>
      <c r="R833" s="64"/>
      <c r="S833" s="64"/>
      <c r="T833" s="64"/>
      <c r="U833" s="64"/>
      <c r="V833" s="64"/>
      <c r="W833" s="64"/>
      <c r="X833" s="64"/>
      <c r="Y833" s="64"/>
      <c r="Z833" s="64"/>
    </row>
    <row r="834" ht="12.75" customHeight="1">
      <c r="A834" s="95">
        <v>40697.4375</v>
      </c>
      <c r="B834" s="66">
        <v>1476.0</v>
      </c>
      <c r="C834" s="64" t="s">
        <v>228</v>
      </c>
      <c r="D834" s="64" t="s">
        <v>819</v>
      </c>
      <c r="E834" s="64" t="s">
        <v>6231</v>
      </c>
      <c r="F834" s="66">
        <v>73.0</v>
      </c>
      <c r="G834" s="66">
        <v>4300.0</v>
      </c>
      <c r="H834" s="64" t="s">
        <v>23</v>
      </c>
      <c r="I834" s="64" t="s">
        <v>5962</v>
      </c>
      <c r="J834" s="64"/>
      <c r="K834" s="64"/>
      <c r="L834" s="64"/>
      <c r="M834" s="64"/>
      <c r="N834" s="64" t="s">
        <v>5963</v>
      </c>
      <c r="O834" s="64" t="s">
        <v>6006</v>
      </c>
      <c r="P834" s="64"/>
      <c r="Q834" s="64"/>
      <c r="R834" s="64"/>
      <c r="S834" s="64"/>
      <c r="T834" s="64"/>
      <c r="U834" s="64"/>
      <c r="V834" s="64"/>
      <c r="W834" s="64"/>
      <c r="X834" s="64"/>
      <c r="Y834" s="64"/>
      <c r="Z834" s="64"/>
    </row>
    <row r="835" ht="12.75" customHeight="1">
      <c r="A835" s="95">
        <v>40697.4375</v>
      </c>
      <c r="B835" s="66">
        <v>1494.0</v>
      </c>
      <c r="C835" s="64" t="s">
        <v>228</v>
      </c>
      <c r="D835" s="64" t="s">
        <v>8</v>
      </c>
      <c r="E835" s="64" t="s">
        <v>739</v>
      </c>
      <c r="F835" s="66">
        <v>80.0</v>
      </c>
      <c r="G835" s="66">
        <v>6000.0</v>
      </c>
      <c r="H835" s="64" t="s">
        <v>23</v>
      </c>
      <c r="I835" s="64" t="s">
        <v>5962</v>
      </c>
      <c r="J835" s="64"/>
      <c r="K835" s="64"/>
      <c r="L835" s="64"/>
      <c r="M835" s="64"/>
      <c r="N835" s="64" t="s">
        <v>5963</v>
      </c>
      <c r="O835" s="64" t="s">
        <v>6101</v>
      </c>
      <c r="P835" s="64"/>
      <c r="Q835" s="64"/>
      <c r="R835" s="64"/>
      <c r="S835" s="64"/>
      <c r="T835" s="64"/>
      <c r="U835" s="64"/>
      <c r="V835" s="64"/>
      <c r="W835" s="64"/>
      <c r="X835" s="64"/>
      <c r="Y835" s="64"/>
      <c r="Z835" s="64"/>
    </row>
    <row r="836" ht="12.75" customHeight="1">
      <c r="A836" s="95">
        <v>40697.447916666664</v>
      </c>
      <c r="B836" s="66">
        <v>1477.0</v>
      </c>
      <c r="C836" s="64" t="s">
        <v>228</v>
      </c>
      <c r="D836" s="64" t="s">
        <v>819</v>
      </c>
      <c r="E836" s="64" t="s">
        <v>6224</v>
      </c>
      <c r="F836" s="66">
        <v>67.0</v>
      </c>
      <c r="G836" s="66">
        <v>2950.0</v>
      </c>
      <c r="H836" s="64" t="s">
        <v>23</v>
      </c>
      <c r="I836" s="64" t="s">
        <v>5962</v>
      </c>
      <c r="J836" s="64"/>
      <c r="K836" s="64"/>
      <c r="L836" s="64"/>
      <c r="M836" s="64"/>
      <c r="N836" s="64" t="s">
        <v>5963</v>
      </c>
      <c r="O836" s="64" t="s">
        <v>5967</v>
      </c>
      <c r="P836" s="64"/>
      <c r="Q836" s="64"/>
      <c r="R836" s="64"/>
      <c r="S836" s="64"/>
      <c r="T836" s="64"/>
      <c r="U836" s="64"/>
      <c r="V836" s="64"/>
      <c r="W836" s="64"/>
      <c r="X836" s="64"/>
      <c r="Y836" s="64"/>
      <c r="Z836" s="64"/>
    </row>
    <row r="837" ht="12.75" customHeight="1">
      <c r="A837" s="95">
        <v>40697.447916666664</v>
      </c>
      <c r="B837" s="66">
        <v>1481.0</v>
      </c>
      <c r="C837" s="64" t="s">
        <v>228</v>
      </c>
      <c r="D837" s="64" t="s">
        <v>819</v>
      </c>
      <c r="E837" s="64" t="s">
        <v>947</v>
      </c>
      <c r="F837" s="66">
        <v>76.0</v>
      </c>
      <c r="G837" s="66">
        <v>5000.0</v>
      </c>
      <c r="H837" s="64" t="s">
        <v>23</v>
      </c>
      <c r="I837" s="64" t="s">
        <v>5962</v>
      </c>
      <c r="J837" s="64"/>
      <c r="K837" s="64"/>
      <c r="L837" s="64"/>
      <c r="M837" s="64"/>
      <c r="N837" s="64" t="s">
        <v>5963</v>
      </c>
      <c r="O837" s="64" t="s">
        <v>6006</v>
      </c>
      <c r="P837" s="64"/>
      <c r="Q837" s="64"/>
      <c r="R837" s="64"/>
      <c r="S837" s="64"/>
      <c r="T837" s="64"/>
      <c r="U837" s="64"/>
      <c r="V837" s="64"/>
      <c r="W837" s="64"/>
      <c r="X837" s="64"/>
      <c r="Y837" s="64"/>
      <c r="Z837" s="64"/>
    </row>
    <row r="838" ht="12.75" customHeight="1">
      <c r="A838" s="95">
        <v>40697.458333333336</v>
      </c>
      <c r="B838" s="66">
        <v>1479.0</v>
      </c>
      <c r="C838" s="64" t="s">
        <v>228</v>
      </c>
      <c r="D838" s="64" t="s">
        <v>819</v>
      </c>
      <c r="E838" s="64" t="s">
        <v>2495</v>
      </c>
      <c r="F838" s="66">
        <v>78.0</v>
      </c>
      <c r="G838" s="66">
        <v>4950.0</v>
      </c>
      <c r="H838" s="64" t="s">
        <v>23</v>
      </c>
      <c r="I838" s="64" t="s">
        <v>5962</v>
      </c>
      <c r="J838" s="64"/>
      <c r="K838" s="64"/>
      <c r="L838" s="64"/>
      <c r="M838" s="64"/>
      <c r="N838" s="64" t="s">
        <v>5963</v>
      </c>
      <c r="O838" s="64" t="s">
        <v>6232</v>
      </c>
      <c r="P838" s="64"/>
      <c r="Q838" s="64"/>
      <c r="R838" s="64"/>
      <c r="S838" s="64"/>
      <c r="T838" s="64"/>
      <c r="U838" s="64"/>
      <c r="V838" s="64"/>
      <c r="W838" s="64"/>
      <c r="X838" s="64"/>
      <c r="Y838" s="64"/>
      <c r="Z838" s="64"/>
    </row>
    <row r="839" ht="12.75" customHeight="1">
      <c r="A839" s="95">
        <v>40697.555555555555</v>
      </c>
      <c r="B839" s="66">
        <v>1483.0</v>
      </c>
      <c r="C839" s="64" t="s">
        <v>228</v>
      </c>
      <c r="D839" s="64" t="s">
        <v>819</v>
      </c>
      <c r="E839" s="64" t="s">
        <v>947</v>
      </c>
      <c r="F839" s="66">
        <v>78.0</v>
      </c>
      <c r="G839" s="66">
        <v>5000.0</v>
      </c>
      <c r="H839" s="64" t="s">
        <v>23</v>
      </c>
      <c r="I839" s="64" t="s">
        <v>5962</v>
      </c>
      <c r="J839" s="64"/>
      <c r="K839" s="64"/>
      <c r="L839" s="64"/>
      <c r="M839" s="64"/>
      <c r="N839" s="64" t="s">
        <v>5963</v>
      </c>
      <c r="O839" s="64" t="s">
        <v>6006</v>
      </c>
      <c r="P839" s="64"/>
      <c r="Q839" s="64"/>
      <c r="R839" s="64"/>
      <c r="S839" s="64"/>
      <c r="T839" s="64"/>
      <c r="U839" s="64"/>
      <c r="V839" s="64"/>
      <c r="W839" s="64"/>
      <c r="X839" s="64"/>
      <c r="Y839" s="64"/>
      <c r="Z839" s="64"/>
    </row>
    <row r="840" ht="12.75" customHeight="1">
      <c r="A840" s="95">
        <v>40697.5625</v>
      </c>
      <c r="B840" s="66">
        <v>1484.0</v>
      </c>
      <c r="C840" s="64" t="s">
        <v>228</v>
      </c>
      <c r="D840" s="64" t="s">
        <v>819</v>
      </c>
      <c r="E840" s="64" t="s">
        <v>947</v>
      </c>
      <c r="F840" s="66">
        <v>79.0</v>
      </c>
      <c r="G840" s="66">
        <v>5300.0</v>
      </c>
      <c r="H840" s="64" t="s">
        <v>23</v>
      </c>
      <c r="I840" s="64" t="s">
        <v>5962</v>
      </c>
      <c r="J840" s="64"/>
      <c r="K840" s="64"/>
      <c r="L840" s="64"/>
      <c r="M840" s="64"/>
      <c r="N840" s="64" t="s">
        <v>5963</v>
      </c>
      <c r="O840" s="64" t="s">
        <v>6099</v>
      </c>
      <c r="P840" s="64"/>
      <c r="Q840" s="64"/>
      <c r="R840" s="64"/>
      <c r="S840" s="64"/>
      <c r="T840" s="64"/>
      <c r="U840" s="64"/>
      <c r="V840" s="64"/>
      <c r="W840" s="64"/>
      <c r="X840" s="64"/>
      <c r="Y840" s="64"/>
      <c r="Z840" s="64"/>
    </row>
    <row r="841" ht="12.75" customHeight="1">
      <c r="A841" s="95">
        <v>40697.5625</v>
      </c>
      <c r="B841" s="66">
        <v>1487.0</v>
      </c>
      <c r="C841" s="64" t="s">
        <v>228</v>
      </c>
      <c r="D841" s="64" t="s">
        <v>819</v>
      </c>
      <c r="E841" s="64" t="s">
        <v>938</v>
      </c>
      <c r="F841" s="66">
        <v>79.0</v>
      </c>
      <c r="G841" s="66">
        <v>6000.0</v>
      </c>
      <c r="H841" s="64" t="s">
        <v>23</v>
      </c>
      <c r="I841" s="64" t="s">
        <v>5962</v>
      </c>
      <c r="J841" s="64"/>
      <c r="K841" s="64"/>
      <c r="L841" s="64"/>
      <c r="M841" s="64"/>
      <c r="N841" s="64" t="s">
        <v>5963</v>
      </c>
      <c r="O841" s="64" t="s">
        <v>6180</v>
      </c>
      <c r="P841" s="64"/>
      <c r="Q841" s="64"/>
      <c r="R841" s="64"/>
      <c r="S841" s="64"/>
      <c r="T841" s="64"/>
      <c r="U841" s="64"/>
      <c r="V841" s="64"/>
      <c r="W841" s="64"/>
      <c r="X841" s="64"/>
      <c r="Y841" s="64"/>
      <c r="Z841" s="64"/>
    </row>
    <row r="842" ht="12.75" customHeight="1">
      <c r="A842" s="95">
        <v>40697.583333333336</v>
      </c>
      <c r="B842" s="66">
        <v>1600.0</v>
      </c>
      <c r="C842" s="64" t="s">
        <v>228</v>
      </c>
      <c r="D842" s="64" t="s">
        <v>819</v>
      </c>
      <c r="E842" s="64" t="s">
        <v>911</v>
      </c>
      <c r="F842" s="66">
        <v>74.0</v>
      </c>
      <c r="G842" s="66">
        <v>5100.0</v>
      </c>
      <c r="H842" s="64" t="s">
        <v>23</v>
      </c>
      <c r="I842" s="64" t="s">
        <v>5962</v>
      </c>
      <c r="J842" s="64"/>
      <c r="K842" s="64"/>
      <c r="L842" s="64"/>
      <c r="M842" s="64"/>
      <c r="N842" s="64" t="s">
        <v>5963</v>
      </c>
      <c r="O842" s="64" t="s">
        <v>6133</v>
      </c>
      <c r="P842" s="64"/>
      <c r="Q842" s="64"/>
      <c r="R842" s="64"/>
      <c r="S842" s="64"/>
      <c r="T842" s="64"/>
      <c r="U842" s="64"/>
      <c r="V842" s="64"/>
      <c r="W842" s="64"/>
      <c r="X842" s="64"/>
      <c r="Y842" s="64"/>
      <c r="Z842" s="64"/>
    </row>
    <row r="843" ht="12.75" customHeight="1">
      <c r="A843" s="95">
        <v>40697.583333333336</v>
      </c>
      <c r="B843" s="66">
        <v>1492.0</v>
      </c>
      <c r="C843" s="64" t="s">
        <v>228</v>
      </c>
      <c r="D843" s="64" t="s">
        <v>819</v>
      </c>
      <c r="E843" s="64" t="s">
        <v>931</v>
      </c>
      <c r="F843" s="66">
        <v>78.0</v>
      </c>
      <c r="G843" s="66">
        <v>5000.0</v>
      </c>
      <c r="H843" s="64" t="s">
        <v>23</v>
      </c>
      <c r="I843" s="64" t="s">
        <v>5962</v>
      </c>
      <c r="J843" s="64"/>
      <c r="K843" s="64"/>
      <c r="L843" s="64"/>
      <c r="M843" s="64"/>
      <c r="N843" s="64" t="s">
        <v>5963</v>
      </c>
      <c r="O843" s="64" t="s">
        <v>6162</v>
      </c>
      <c r="P843" s="64"/>
      <c r="Q843" s="64"/>
      <c r="R843" s="64"/>
      <c r="S843" s="64"/>
      <c r="T843" s="64"/>
      <c r="U843" s="64"/>
      <c r="V843" s="64"/>
      <c r="W843" s="64"/>
      <c r="X843" s="64"/>
      <c r="Y843" s="64"/>
      <c r="Z843" s="64"/>
    </row>
    <row r="844" ht="12.75" customHeight="1">
      <c r="A844" s="95">
        <v>40697.583333333336</v>
      </c>
      <c r="B844" s="66">
        <v>1488.0</v>
      </c>
      <c r="C844" s="64" t="s">
        <v>228</v>
      </c>
      <c r="D844" s="64" t="s">
        <v>819</v>
      </c>
      <c r="E844" s="64" t="s">
        <v>938</v>
      </c>
      <c r="F844" s="66">
        <v>79.0</v>
      </c>
      <c r="G844" s="66">
        <v>5300.0</v>
      </c>
      <c r="H844" s="64" t="s">
        <v>23</v>
      </c>
      <c r="I844" s="64" t="s">
        <v>5962</v>
      </c>
      <c r="J844" s="64"/>
      <c r="K844" s="64"/>
      <c r="L844" s="64"/>
      <c r="M844" s="64"/>
      <c r="N844" s="64" t="s">
        <v>5963</v>
      </c>
      <c r="O844" s="64" t="s">
        <v>6180</v>
      </c>
      <c r="P844" s="64"/>
      <c r="Q844" s="64"/>
      <c r="R844" s="64"/>
      <c r="S844" s="64"/>
      <c r="T844" s="64"/>
      <c r="U844" s="64"/>
      <c r="V844" s="64"/>
      <c r="W844" s="64"/>
      <c r="X844" s="64"/>
      <c r="Y844" s="64"/>
      <c r="Z844" s="64"/>
    </row>
    <row r="845" ht="12.75" customHeight="1">
      <c r="A845" s="95">
        <v>40697.583333333336</v>
      </c>
      <c r="B845" s="66">
        <v>1486.0</v>
      </c>
      <c r="C845" s="64" t="s">
        <v>228</v>
      </c>
      <c r="D845" s="64" t="s">
        <v>819</v>
      </c>
      <c r="E845" s="64" t="s">
        <v>904</v>
      </c>
      <c r="F845" s="66">
        <v>80.0</v>
      </c>
      <c r="G845" s="66">
        <v>5700.0</v>
      </c>
      <c r="H845" s="64" t="s">
        <v>23</v>
      </c>
      <c r="I845" s="64" t="s">
        <v>5962</v>
      </c>
      <c r="J845" s="64"/>
      <c r="K845" s="64"/>
      <c r="L845" s="64"/>
      <c r="M845" s="64"/>
      <c r="N845" s="64" t="s">
        <v>5963</v>
      </c>
      <c r="O845" s="64" t="s">
        <v>6173</v>
      </c>
      <c r="P845" s="64"/>
      <c r="Q845" s="64"/>
      <c r="R845" s="64"/>
      <c r="S845" s="64"/>
      <c r="T845" s="64"/>
      <c r="U845" s="64"/>
      <c r="V845" s="64"/>
      <c r="W845" s="64"/>
      <c r="X845" s="64"/>
      <c r="Y845" s="64"/>
      <c r="Z845" s="64"/>
    </row>
    <row r="846" ht="12.75" customHeight="1">
      <c r="A846" s="95">
        <v>40697.583333333336</v>
      </c>
      <c r="B846" s="66">
        <v>1485.0</v>
      </c>
      <c r="C846" s="64" t="s">
        <v>228</v>
      </c>
      <c r="D846" s="64" t="s">
        <v>819</v>
      </c>
      <c r="E846" s="64" t="s">
        <v>6230</v>
      </c>
      <c r="F846" s="66">
        <v>83.0</v>
      </c>
      <c r="G846" s="66">
        <v>6750.0</v>
      </c>
      <c r="H846" s="64" t="s">
        <v>23</v>
      </c>
      <c r="I846" s="64" t="s">
        <v>5962</v>
      </c>
      <c r="J846" s="64"/>
      <c r="K846" s="64"/>
      <c r="L846" s="64"/>
      <c r="M846" s="64"/>
      <c r="N846" s="64" t="s">
        <v>5963</v>
      </c>
      <c r="O846" s="64" t="s">
        <v>6006</v>
      </c>
      <c r="P846" s="64"/>
      <c r="Q846" s="64"/>
      <c r="R846" s="64"/>
      <c r="S846" s="64"/>
      <c r="T846" s="64"/>
      <c r="U846" s="64"/>
      <c r="V846" s="64"/>
      <c r="W846" s="64"/>
      <c r="X846" s="64"/>
      <c r="Y846" s="64"/>
      <c r="Z846" s="64"/>
    </row>
    <row r="847" ht="12.75" customHeight="1">
      <c r="A847" s="95">
        <v>40697.625</v>
      </c>
      <c r="B847" s="66">
        <v>1499.0</v>
      </c>
      <c r="C847" s="64" t="s">
        <v>228</v>
      </c>
      <c r="D847" s="64" t="s">
        <v>8</v>
      </c>
      <c r="E847" s="64" t="s">
        <v>1379</v>
      </c>
      <c r="F847" s="66">
        <v>76.0</v>
      </c>
      <c r="G847" s="66">
        <v>5000.0</v>
      </c>
      <c r="H847" s="64" t="s">
        <v>23</v>
      </c>
      <c r="I847" s="64" t="s">
        <v>5962</v>
      </c>
      <c r="J847" s="64"/>
      <c r="K847" s="64"/>
      <c r="L847" s="64"/>
      <c r="M847" s="64"/>
      <c r="N847" s="64" t="s">
        <v>5963</v>
      </c>
      <c r="O847" s="64" t="s">
        <v>6032</v>
      </c>
      <c r="P847" s="64"/>
      <c r="Q847" s="64"/>
      <c r="R847" s="64"/>
      <c r="S847" s="64"/>
      <c r="T847" s="64"/>
      <c r="U847" s="64"/>
      <c r="V847" s="64"/>
      <c r="W847" s="64"/>
      <c r="X847" s="64"/>
      <c r="Y847" s="64"/>
      <c r="Z847" s="64"/>
    </row>
    <row r="848" ht="12.75" customHeight="1">
      <c r="A848" s="95">
        <v>40697.708333333336</v>
      </c>
      <c r="B848" s="66">
        <v>1489.0</v>
      </c>
      <c r="C848" s="64" t="s">
        <v>228</v>
      </c>
      <c r="D848" s="64" t="s">
        <v>819</v>
      </c>
      <c r="E848" s="64" t="s">
        <v>904</v>
      </c>
      <c r="F848" s="66">
        <v>77.0</v>
      </c>
      <c r="G848" s="66">
        <v>5000.0</v>
      </c>
      <c r="H848" s="64" t="s">
        <v>23</v>
      </c>
      <c r="I848" s="64" t="s">
        <v>5962</v>
      </c>
      <c r="J848" s="64"/>
      <c r="K848" s="64"/>
      <c r="L848" s="64"/>
      <c r="M848" s="64"/>
      <c r="N848" s="64" t="s">
        <v>5963</v>
      </c>
      <c r="O848" s="64" t="s">
        <v>6039</v>
      </c>
      <c r="P848" s="64"/>
      <c r="Q848" s="64"/>
      <c r="R848" s="64"/>
      <c r="S848" s="64"/>
      <c r="T848" s="64"/>
      <c r="U848" s="64"/>
      <c r="V848" s="64"/>
      <c r="W848" s="64"/>
      <c r="X848" s="64"/>
      <c r="Y848" s="64"/>
      <c r="Z848" s="64"/>
    </row>
    <row r="849" ht="12.75" customHeight="1">
      <c r="A849" s="95">
        <v>40697.729166666664</v>
      </c>
      <c r="B849" s="66">
        <v>1490.0</v>
      </c>
      <c r="C849" s="64" t="s">
        <v>228</v>
      </c>
      <c r="D849" s="64" t="s">
        <v>819</v>
      </c>
      <c r="E849" s="64" t="s">
        <v>931</v>
      </c>
      <c r="F849" s="66">
        <v>72.0</v>
      </c>
      <c r="G849" s="66">
        <v>3500.0</v>
      </c>
      <c r="H849" s="64" t="s">
        <v>23</v>
      </c>
      <c r="I849" s="64" t="s">
        <v>5962</v>
      </c>
      <c r="J849" s="64"/>
      <c r="K849" s="64"/>
      <c r="L849" s="64"/>
      <c r="M849" s="64"/>
      <c r="N849" s="64" t="s">
        <v>5963</v>
      </c>
      <c r="O849" s="64" t="s">
        <v>6226</v>
      </c>
      <c r="P849" s="64"/>
      <c r="Q849" s="64"/>
      <c r="R849" s="64"/>
      <c r="S849" s="64"/>
      <c r="T849" s="64"/>
      <c r="U849" s="64"/>
      <c r="V849" s="64"/>
      <c r="W849" s="64"/>
      <c r="X849" s="64"/>
      <c r="Y849" s="64"/>
      <c r="Z849" s="64"/>
    </row>
    <row r="850" ht="12.75" customHeight="1">
      <c r="A850" s="95">
        <v>40697.729166666664</v>
      </c>
      <c r="B850" s="66">
        <v>1495.0</v>
      </c>
      <c r="C850" s="64" t="s">
        <v>228</v>
      </c>
      <c r="D850" s="64" t="s">
        <v>8</v>
      </c>
      <c r="E850" s="64" t="s">
        <v>739</v>
      </c>
      <c r="F850" s="66">
        <v>79.0</v>
      </c>
      <c r="G850" s="66">
        <v>5700.0</v>
      </c>
      <c r="H850" s="64" t="s">
        <v>23</v>
      </c>
      <c r="I850" s="64" t="s">
        <v>5962</v>
      </c>
      <c r="J850" s="64"/>
      <c r="K850" s="64"/>
      <c r="L850" s="64"/>
      <c r="M850" s="64"/>
      <c r="N850" s="64" t="s">
        <v>5963</v>
      </c>
      <c r="O850" s="64" t="s">
        <v>5967</v>
      </c>
      <c r="P850" s="64"/>
      <c r="Q850" s="64"/>
      <c r="R850" s="64"/>
      <c r="S850" s="64"/>
      <c r="T850" s="64"/>
      <c r="U850" s="64"/>
      <c r="V850" s="64"/>
      <c r="W850" s="64"/>
      <c r="X850" s="64"/>
      <c r="Y850" s="64"/>
      <c r="Z850" s="64"/>
    </row>
    <row r="851" ht="12.75" customHeight="1">
      <c r="A851" s="95">
        <v>40697.729166666664</v>
      </c>
      <c r="B851" s="66">
        <v>1498.0</v>
      </c>
      <c r="C851" s="64" t="s">
        <v>228</v>
      </c>
      <c r="D851" s="64" t="s">
        <v>8</v>
      </c>
      <c r="E851" s="64" t="s">
        <v>716</v>
      </c>
      <c r="F851" s="66">
        <v>80.0</v>
      </c>
      <c r="G851" s="66">
        <v>5800.0</v>
      </c>
      <c r="H851" s="64" t="s">
        <v>23</v>
      </c>
      <c r="I851" s="64" t="s">
        <v>5962</v>
      </c>
      <c r="J851" s="64"/>
      <c r="K851" s="64"/>
      <c r="L851" s="64"/>
      <c r="M851" s="64"/>
      <c r="N851" s="64" t="s">
        <v>5963</v>
      </c>
      <c r="O851" s="64" t="s">
        <v>6233</v>
      </c>
      <c r="P851" s="64"/>
      <c r="Q851" s="64"/>
      <c r="R851" s="64"/>
      <c r="S851" s="64"/>
      <c r="T851" s="64"/>
      <c r="U851" s="64"/>
      <c r="V851" s="64"/>
      <c r="W851" s="64"/>
      <c r="X851" s="64"/>
      <c r="Y851" s="64"/>
      <c r="Z851" s="64"/>
    </row>
    <row r="852" ht="12.75" customHeight="1">
      <c r="A852" s="95">
        <v>40697.75</v>
      </c>
      <c r="B852" s="66">
        <v>1493.0</v>
      </c>
      <c r="C852" s="64" t="s">
        <v>228</v>
      </c>
      <c r="D852" s="64" t="s">
        <v>819</v>
      </c>
      <c r="E852" s="64" t="s">
        <v>6234</v>
      </c>
      <c r="F852" s="66">
        <v>74.0</v>
      </c>
      <c r="G852" s="66">
        <v>4000.0</v>
      </c>
      <c r="H852" s="64" t="s">
        <v>23</v>
      </c>
      <c r="I852" s="64" t="s">
        <v>5962</v>
      </c>
      <c r="J852" s="64"/>
      <c r="K852" s="64"/>
      <c r="L852" s="64"/>
      <c r="M852" s="64"/>
      <c r="N852" s="64" t="s">
        <v>5963</v>
      </c>
      <c r="O852" s="64" t="s">
        <v>6041</v>
      </c>
      <c r="P852" s="64"/>
      <c r="Q852" s="64"/>
      <c r="R852" s="64"/>
      <c r="S852" s="64"/>
      <c r="T852" s="64"/>
      <c r="U852" s="64"/>
      <c r="V852" s="64"/>
      <c r="W852" s="64"/>
      <c r="X852" s="64"/>
      <c r="Y852" s="64"/>
      <c r="Z852" s="64"/>
    </row>
    <row r="853" ht="12.75" customHeight="1">
      <c r="A853" s="95">
        <v>40697.75</v>
      </c>
      <c r="B853" s="66">
        <v>1497.0</v>
      </c>
      <c r="C853" s="64" t="s">
        <v>228</v>
      </c>
      <c r="D853" s="64" t="s">
        <v>819</v>
      </c>
      <c r="E853" s="64" t="s">
        <v>1329</v>
      </c>
      <c r="F853" s="66">
        <v>77.0</v>
      </c>
      <c r="G853" s="66">
        <v>4500.0</v>
      </c>
      <c r="H853" s="64" t="s">
        <v>23</v>
      </c>
      <c r="I853" s="64" t="s">
        <v>5962</v>
      </c>
      <c r="J853" s="64"/>
      <c r="K853" s="64"/>
      <c r="L853" s="64"/>
      <c r="M853" s="64"/>
      <c r="N853" s="64" t="s">
        <v>5963</v>
      </c>
      <c r="O853" s="64" t="s">
        <v>6204</v>
      </c>
      <c r="P853" s="64"/>
      <c r="Q853" s="64"/>
      <c r="R853" s="64"/>
      <c r="S853" s="64"/>
      <c r="T853" s="64"/>
      <c r="U853" s="64"/>
      <c r="V853" s="64"/>
      <c r="W853" s="64"/>
      <c r="X853" s="64"/>
      <c r="Y853" s="64"/>
      <c r="Z853" s="64"/>
    </row>
    <row r="854" ht="12.75" customHeight="1">
      <c r="A854" s="95">
        <v>40697.75</v>
      </c>
      <c r="B854" s="66">
        <v>1496.0</v>
      </c>
      <c r="C854" s="64" t="s">
        <v>228</v>
      </c>
      <c r="D854" s="64" t="s">
        <v>8</v>
      </c>
      <c r="E854" s="64" t="s">
        <v>739</v>
      </c>
      <c r="F854" s="66">
        <v>79.0</v>
      </c>
      <c r="G854" s="66">
        <v>4800.0</v>
      </c>
      <c r="H854" s="64" t="s">
        <v>23</v>
      </c>
      <c r="I854" s="64" t="s">
        <v>5962</v>
      </c>
      <c r="J854" s="64"/>
      <c r="K854" s="64"/>
      <c r="L854" s="64"/>
      <c r="M854" s="64"/>
      <c r="N854" s="64" t="s">
        <v>5989</v>
      </c>
      <c r="O854" s="64" t="s">
        <v>5967</v>
      </c>
      <c r="P854" s="64"/>
      <c r="Q854" s="64"/>
      <c r="R854" s="64"/>
      <c r="S854" s="64"/>
      <c r="T854" s="64"/>
      <c r="U854" s="64"/>
      <c r="V854" s="64"/>
      <c r="W854" s="64"/>
      <c r="X854" s="64"/>
      <c r="Y854" s="64"/>
      <c r="Z854" s="64"/>
    </row>
    <row r="855" ht="12.75" customHeight="1">
      <c r="A855" s="95">
        <v>40697.75</v>
      </c>
      <c r="B855" s="66">
        <v>1491.0</v>
      </c>
      <c r="C855" s="64" t="s">
        <v>228</v>
      </c>
      <c r="D855" s="64" t="s">
        <v>819</v>
      </c>
      <c r="E855" s="64" t="s">
        <v>923</v>
      </c>
      <c r="F855" s="66">
        <v>80.0</v>
      </c>
      <c r="G855" s="66">
        <v>6000.0</v>
      </c>
      <c r="H855" s="64" t="s">
        <v>23</v>
      </c>
      <c r="I855" s="64" t="s">
        <v>5962</v>
      </c>
      <c r="J855" s="64"/>
      <c r="K855" s="64"/>
      <c r="L855" s="64"/>
      <c r="M855" s="64"/>
      <c r="N855" s="64" t="s">
        <v>5963</v>
      </c>
      <c r="O855" s="64" t="s">
        <v>5972</v>
      </c>
      <c r="P855" s="64"/>
      <c r="Q855" s="64"/>
      <c r="R855" s="64"/>
      <c r="S855" s="64"/>
      <c r="T855" s="64"/>
      <c r="U855" s="64"/>
      <c r="V855" s="64"/>
      <c r="W855" s="64"/>
      <c r="X855" s="64"/>
      <c r="Y855" s="64"/>
      <c r="Z855" s="64"/>
    </row>
    <row r="856" ht="12.75" customHeight="1">
      <c r="A856" s="95">
        <v>40697.8125</v>
      </c>
      <c r="B856" s="66">
        <v>1601.0</v>
      </c>
      <c r="C856" s="64" t="s">
        <v>228</v>
      </c>
      <c r="D856" s="64" t="s">
        <v>8</v>
      </c>
      <c r="E856" s="64" t="s">
        <v>903</v>
      </c>
      <c r="F856" s="66">
        <v>76.0</v>
      </c>
      <c r="G856" s="66">
        <v>4300.0</v>
      </c>
      <c r="H856" s="64" t="s">
        <v>23</v>
      </c>
      <c r="I856" s="64" t="s">
        <v>5962</v>
      </c>
      <c r="J856" s="64"/>
      <c r="K856" s="64"/>
      <c r="L856" s="64"/>
      <c r="M856" s="64"/>
      <c r="N856" s="64" t="s">
        <v>5963</v>
      </c>
      <c r="O856" s="64" t="s">
        <v>656</v>
      </c>
      <c r="P856" s="64"/>
      <c r="Q856" s="64"/>
      <c r="R856" s="64"/>
      <c r="S856" s="64"/>
      <c r="T856" s="64"/>
      <c r="U856" s="64"/>
      <c r="V856" s="64"/>
      <c r="W856" s="64"/>
      <c r="X856" s="64"/>
      <c r="Y856" s="64"/>
      <c r="Z856" s="64"/>
    </row>
    <row r="857" ht="12.75" customHeight="1">
      <c r="A857" s="95">
        <v>40697.833333333336</v>
      </c>
      <c r="B857" s="66">
        <v>1602.0</v>
      </c>
      <c r="C857" s="64" t="s">
        <v>228</v>
      </c>
      <c r="D857" s="64" t="s">
        <v>8</v>
      </c>
      <c r="E857" s="64" t="s">
        <v>414</v>
      </c>
      <c r="F857" s="66">
        <v>77.0</v>
      </c>
      <c r="G857" s="66">
        <v>4500.0</v>
      </c>
      <c r="H857" s="64" t="s">
        <v>23</v>
      </c>
      <c r="I857" s="64" t="s">
        <v>5962</v>
      </c>
      <c r="J857" s="64"/>
      <c r="K857" s="64"/>
      <c r="L857" s="64"/>
      <c r="M857" s="64"/>
      <c r="N857" s="64" t="s">
        <v>6010</v>
      </c>
      <c r="O857" s="64" t="s">
        <v>6235</v>
      </c>
      <c r="P857" s="64"/>
      <c r="Q857" s="64"/>
      <c r="R857" s="64"/>
      <c r="S857" s="64"/>
      <c r="T857" s="64"/>
      <c r="U857" s="64"/>
      <c r="V857" s="64"/>
      <c r="W857" s="64"/>
      <c r="X857" s="64"/>
      <c r="Y857" s="64"/>
      <c r="Z857" s="64"/>
    </row>
    <row r="858" ht="12.75" customHeight="1">
      <c r="A858" s="95">
        <v>40697.875</v>
      </c>
      <c r="B858" s="66">
        <v>1603.0</v>
      </c>
      <c r="C858" s="64" t="s">
        <v>228</v>
      </c>
      <c r="D858" s="64" t="s">
        <v>819</v>
      </c>
      <c r="E858" s="64" t="s">
        <v>117</v>
      </c>
      <c r="F858" s="66">
        <v>80.0</v>
      </c>
      <c r="G858" s="66">
        <v>5800.0</v>
      </c>
      <c r="H858" s="64" t="s">
        <v>23</v>
      </c>
      <c r="I858" s="64" t="s">
        <v>5962</v>
      </c>
      <c r="J858" s="64"/>
      <c r="K858" s="64"/>
      <c r="L858" s="64"/>
      <c r="M858" s="64"/>
      <c r="N858" s="64" t="s">
        <v>5963</v>
      </c>
      <c r="O858" s="64" t="s">
        <v>6041</v>
      </c>
      <c r="P858" s="64"/>
      <c r="Q858" s="64"/>
      <c r="R858" s="64"/>
      <c r="S858" s="64"/>
      <c r="T858" s="64"/>
      <c r="U858" s="64"/>
      <c r="V858" s="64"/>
      <c r="W858" s="64"/>
      <c r="X858" s="64"/>
      <c r="Y858" s="64"/>
      <c r="Z858" s="64"/>
    </row>
    <row r="859" ht="12.75" customHeight="1">
      <c r="A859" s="95">
        <v>40697.875</v>
      </c>
      <c r="B859" s="66">
        <v>1604.0</v>
      </c>
      <c r="C859" s="64" t="s">
        <v>228</v>
      </c>
      <c r="D859" s="64" t="s">
        <v>819</v>
      </c>
      <c r="E859" s="64" t="s">
        <v>6236</v>
      </c>
      <c r="F859" s="66">
        <v>81.0</v>
      </c>
      <c r="G859" s="66">
        <v>5700.0</v>
      </c>
      <c r="H859" s="64" t="s">
        <v>23</v>
      </c>
      <c r="I859" s="64" t="s">
        <v>5962</v>
      </c>
      <c r="J859" s="64"/>
      <c r="K859" s="64"/>
      <c r="L859" s="64"/>
      <c r="M859" s="64"/>
      <c r="N859" s="64" t="s">
        <v>5963</v>
      </c>
      <c r="O859" s="64" t="s">
        <v>6186</v>
      </c>
      <c r="P859" s="64"/>
      <c r="Q859" s="64"/>
      <c r="R859" s="64"/>
      <c r="S859" s="64"/>
      <c r="T859" s="64"/>
      <c r="U859" s="64"/>
      <c r="V859" s="64"/>
      <c r="W859" s="64"/>
      <c r="X859" s="64"/>
      <c r="Y859" s="64"/>
      <c r="Z859" s="64"/>
    </row>
    <row r="860" ht="12.75" customHeight="1">
      <c r="A860" s="95">
        <v>40698.291666666664</v>
      </c>
      <c r="B860" s="66">
        <v>1607.0</v>
      </c>
      <c r="C860" s="64" t="s">
        <v>228</v>
      </c>
      <c r="D860" s="64" t="s">
        <v>819</v>
      </c>
      <c r="E860" s="64" t="s">
        <v>931</v>
      </c>
      <c r="F860" s="66">
        <v>80.0</v>
      </c>
      <c r="G860" s="66">
        <v>5600.0</v>
      </c>
      <c r="H860" s="64" t="s">
        <v>23</v>
      </c>
      <c r="I860" s="64" t="s">
        <v>5962</v>
      </c>
      <c r="J860" s="64"/>
      <c r="K860" s="64"/>
      <c r="L860" s="64"/>
      <c r="M860" s="64"/>
      <c r="N860" s="64" t="s">
        <v>5963</v>
      </c>
      <c r="O860" s="64" t="s">
        <v>6006</v>
      </c>
      <c r="P860" s="64"/>
      <c r="Q860" s="64"/>
      <c r="R860" s="64"/>
      <c r="S860" s="64"/>
      <c r="T860" s="64"/>
      <c r="U860" s="64"/>
      <c r="V860" s="64"/>
      <c r="W860" s="64"/>
      <c r="X860" s="64"/>
      <c r="Y860" s="64"/>
      <c r="Z860" s="64"/>
    </row>
    <row r="861" ht="12.75" customHeight="1">
      <c r="A861" s="95">
        <v>40698.322916666664</v>
      </c>
      <c r="B861" s="66">
        <v>1608.0</v>
      </c>
      <c r="C861" s="64" t="s">
        <v>228</v>
      </c>
      <c r="D861" s="64" t="s">
        <v>819</v>
      </c>
      <c r="E861" s="64" t="s">
        <v>904</v>
      </c>
      <c r="F861" s="66">
        <v>79.0</v>
      </c>
      <c r="G861" s="66">
        <v>4500.0</v>
      </c>
      <c r="H861" s="64" t="s">
        <v>23</v>
      </c>
      <c r="I861" s="64" t="s">
        <v>5962</v>
      </c>
      <c r="J861" s="64"/>
      <c r="K861" s="64"/>
      <c r="L861" s="64"/>
      <c r="M861" s="64"/>
      <c r="N861" s="64" t="s">
        <v>5963</v>
      </c>
      <c r="O861" s="64" t="s">
        <v>6039</v>
      </c>
      <c r="P861" s="64"/>
      <c r="Q861" s="64"/>
      <c r="R861" s="64"/>
      <c r="S861" s="64"/>
      <c r="T861" s="64"/>
      <c r="U861" s="64"/>
      <c r="V861" s="64"/>
      <c r="W861" s="64"/>
      <c r="X861" s="64"/>
      <c r="Y861" s="64"/>
      <c r="Z861" s="64"/>
    </row>
    <row r="862" ht="12.75" customHeight="1">
      <c r="A862" s="95">
        <v>40698.333333333336</v>
      </c>
      <c r="B862" s="66">
        <v>1605.0</v>
      </c>
      <c r="C862" s="64" t="s">
        <v>228</v>
      </c>
      <c r="D862" s="64" t="s">
        <v>819</v>
      </c>
      <c r="E862" s="64" t="s">
        <v>921</v>
      </c>
      <c r="F862" s="66">
        <v>80.0</v>
      </c>
      <c r="G862" s="66">
        <v>6000.0</v>
      </c>
      <c r="H862" s="64" t="s">
        <v>23</v>
      </c>
      <c r="I862" s="64" t="s">
        <v>5962</v>
      </c>
      <c r="J862" s="64"/>
      <c r="K862" s="64"/>
      <c r="L862" s="64"/>
      <c r="M862" s="64"/>
      <c r="N862" s="64" t="s">
        <v>5963</v>
      </c>
      <c r="O862" s="64" t="s">
        <v>6032</v>
      </c>
      <c r="P862" s="64"/>
      <c r="Q862" s="64"/>
      <c r="R862" s="64"/>
      <c r="S862" s="64"/>
      <c r="T862" s="64"/>
      <c r="U862" s="64"/>
      <c r="V862" s="64"/>
      <c r="W862" s="64"/>
      <c r="X862" s="64"/>
      <c r="Y862" s="64"/>
      <c r="Z862" s="64"/>
    </row>
    <row r="863" ht="12.75" customHeight="1">
      <c r="A863" s="95">
        <v>40698.333333333336</v>
      </c>
      <c r="B863" s="66">
        <v>1609.0</v>
      </c>
      <c r="C863" s="64" t="s">
        <v>228</v>
      </c>
      <c r="D863" s="64" t="s">
        <v>819</v>
      </c>
      <c r="E863" s="64" t="s">
        <v>951</v>
      </c>
      <c r="F863" s="66">
        <v>82.0</v>
      </c>
      <c r="G863" s="66">
        <v>6500.0</v>
      </c>
      <c r="H863" s="64" t="s">
        <v>23</v>
      </c>
      <c r="I863" s="64" t="s">
        <v>5962</v>
      </c>
      <c r="J863" s="64"/>
      <c r="K863" s="64"/>
      <c r="L863" s="64"/>
      <c r="M863" s="64"/>
      <c r="N863" s="64" t="s">
        <v>5963</v>
      </c>
      <c r="O863" s="64" t="s">
        <v>5964</v>
      </c>
      <c r="P863" s="64"/>
      <c r="Q863" s="64"/>
      <c r="R863" s="64"/>
      <c r="S863" s="64"/>
      <c r="T863" s="64"/>
      <c r="U863" s="64"/>
      <c r="V863" s="64"/>
      <c r="W863" s="64"/>
      <c r="X863" s="64"/>
      <c r="Y863" s="64"/>
      <c r="Z863" s="64"/>
    </row>
    <row r="864" ht="12.75" customHeight="1">
      <c r="A864" s="95">
        <v>40698.354166666664</v>
      </c>
      <c r="B864" s="66">
        <v>1606.0</v>
      </c>
      <c r="C864" s="64" t="s">
        <v>228</v>
      </c>
      <c r="D864" s="64" t="s">
        <v>819</v>
      </c>
      <c r="E864" s="64" t="s">
        <v>1324</v>
      </c>
      <c r="F864" s="66">
        <v>70.0</v>
      </c>
      <c r="G864" s="66">
        <v>3300.0</v>
      </c>
      <c r="H864" s="64" t="s">
        <v>23</v>
      </c>
      <c r="I864" s="64" t="s">
        <v>5962</v>
      </c>
      <c r="J864" s="64"/>
      <c r="K864" s="64"/>
      <c r="L864" s="64"/>
      <c r="M864" s="64"/>
      <c r="N864" s="64" t="s">
        <v>5963</v>
      </c>
      <c r="O864" s="64" t="s">
        <v>6039</v>
      </c>
      <c r="P864" s="64"/>
      <c r="Q864" s="64"/>
      <c r="R864" s="64"/>
      <c r="S864" s="64"/>
      <c r="T864" s="64"/>
      <c r="U864" s="64"/>
      <c r="V864" s="64"/>
      <c r="W864" s="64"/>
      <c r="X864" s="64"/>
      <c r="Y864" s="64"/>
      <c r="Z864" s="64"/>
    </row>
    <row r="865" ht="12.75" customHeight="1">
      <c r="A865" s="95">
        <v>40698.416666666664</v>
      </c>
      <c r="B865" s="66">
        <v>1610.0</v>
      </c>
      <c r="C865" s="64" t="s">
        <v>228</v>
      </c>
      <c r="D865" s="64" t="s">
        <v>8</v>
      </c>
      <c r="E865" s="64" t="s">
        <v>414</v>
      </c>
      <c r="F865" s="66">
        <v>61.0</v>
      </c>
      <c r="G865" s="66">
        <v>2300.0</v>
      </c>
      <c r="H865" s="64" t="s">
        <v>23</v>
      </c>
      <c r="I865" s="64" t="s">
        <v>5971</v>
      </c>
      <c r="J865" s="64"/>
      <c r="K865" s="64"/>
      <c r="L865" s="64"/>
      <c r="M865" s="64"/>
      <c r="N865" s="64" t="s">
        <v>5996</v>
      </c>
      <c r="O865" s="64" t="s">
        <v>6237</v>
      </c>
      <c r="P865" s="64"/>
      <c r="Q865" s="64"/>
      <c r="R865" s="64"/>
      <c r="S865" s="64"/>
      <c r="T865" s="64"/>
      <c r="U865" s="64"/>
      <c r="V865" s="64"/>
      <c r="W865" s="64"/>
      <c r="X865" s="64"/>
      <c r="Y865" s="64"/>
      <c r="Z865" s="64"/>
    </row>
    <row r="866" ht="12.75" customHeight="1">
      <c r="A866" s="95">
        <v>40698.416666666664</v>
      </c>
      <c r="B866" s="66">
        <v>1615.0</v>
      </c>
      <c r="C866" s="64" t="s">
        <v>228</v>
      </c>
      <c r="D866" s="64" t="s">
        <v>819</v>
      </c>
      <c r="E866" s="64" t="s">
        <v>914</v>
      </c>
      <c r="F866" s="66">
        <v>78.0</v>
      </c>
      <c r="G866" s="66">
        <v>5000.0</v>
      </c>
      <c r="H866" s="64" t="s">
        <v>23</v>
      </c>
      <c r="I866" s="64" t="s">
        <v>5962</v>
      </c>
      <c r="J866" s="64"/>
      <c r="K866" s="64"/>
      <c r="L866" s="64"/>
      <c r="M866" s="64"/>
      <c r="N866" s="64" t="s">
        <v>5963</v>
      </c>
      <c r="O866" s="64" t="s">
        <v>6196</v>
      </c>
      <c r="P866" s="64"/>
      <c r="Q866" s="64"/>
      <c r="R866" s="64"/>
      <c r="S866" s="64"/>
      <c r="T866" s="64"/>
      <c r="U866" s="64"/>
      <c r="V866" s="64"/>
      <c r="W866" s="64"/>
      <c r="X866" s="64"/>
      <c r="Y866" s="64"/>
      <c r="Z866" s="64"/>
    </row>
    <row r="867" ht="12.75" customHeight="1">
      <c r="A867" s="95">
        <v>40698.447916666664</v>
      </c>
      <c r="B867" s="66">
        <v>1611.0</v>
      </c>
      <c r="C867" s="64" t="s">
        <v>228</v>
      </c>
      <c r="D867" s="64" t="s">
        <v>819</v>
      </c>
      <c r="E867" s="64" t="s">
        <v>6238</v>
      </c>
      <c r="F867" s="66">
        <v>77.0</v>
      </c>
      <c r="G867" s="66">
        <v>4800.0</v>
      </c>
      <c r="H867" s="64" t="s">
        <v>23</v>
      </c>
      <c r="I867" s="64" t="s">
        <v>5962</v>
      </c>
      <c r="J867" s="64"/>
      <c r="K867" s="64"/>
      <c r="L867" s="64"/>
      <c r="M867" s="64"/>
      <c r="N867" s="64" t="s">
        <v>5963</v>
      </c>
      <c r="O867" s="64" t="s">
        <v>6042</v>
      </c>
      <c r="P867" s="64"/>
      <c r="Q867" s="64"/>
      <c r="R867" s="64"/>
      <c r="S867" s="64"/>
      <c r="T867" s="64"/>
      <c r="U867" s="64"/>
      <c r="V867" s="64"/>
      <c r="W867" s="64"/>
      <c r="X867" s="64"/>
      <c r="Y867" s="64"/>
      <c r="Z867" s="64"/>
    </row>
    <row r="868" ht="12.75" customHeight="1">
      <c r="A868" s="95">
        <v>40698.479166666664</v>
      </c>
      <c r="B868" s="66">
        <v>1612.0</v>
      </c>
      <c r="C868" s="64" t="s">
        <v>228</v>
      </c>
      <c r="D868" s="64" t="s">
        <v>819</v>
      </c>
      <c r="E868" s="64" t="s">
        <v>921</v>
      </c>
      <c r="F868" s="66">
        <v>66.0</v>
      </c>
      <c r="G868" s="66">
        <v>3100.0</v>
      </c>
      <c r="H868" s="64" t="s">
        <v>23</v>
      </c>
      <c r="I868" s="64" t="s">
        <v>5962</v>
      </c>
      <c r="J868" s="64"/>
      <c r="K868" s="64"/>
      <c r="L868" s="64"/>
      <c r="M868" s="64"/>
      <c r="N868" s="64" t="s">
        <v>5963</v>
      </c>
      <c r="O868" s="64" t="s">
        <v>6239</v>
      </c>
      <c r="P868" s="64"/>
      <c r="Q868" s="64"/>
      <c r="R868" s="64"/>
      <c r="S868" s="64"/>
      <c r="T868" s="64"/>
      <c r="U868" s="64"/>
      <c r="V868" s="64"/>
      <c r="W868" s="64"/>
      <c r="X868" s="64"/>
      <c r="Y868" s="64"/>
      <c r="Z868" s="64"/>
    </row>
    <row r="869" ht="12.75" customHeight="1">
      <c r="A869" s="95">
        <v>40698.541666666664</v>
      </c>
      <c r="B869" s="66">
        <v>1613.0</v>
      </c>
      <c r="C869" s="64" t="s">
        <v>228</v>
      </c>
      <c r="D869" s="64" t="s">
        <v>819</v>
      </c>
      <c r="E869" s="64" t="s">
        <v>914</v>
      </c>
      <c r="F869" s="66">
        <v>75.0</v>
      </c>
      <c r="G869" s="66">
        <v>4900.0</v>
      </c>
      <c r="H869" s="64" t="s">
        <v>23</v>
      </c>
      <c r="I869" s="64" t="s">
        <v>5962</v>
      </c>
      <c r="J869" s="64"/>
      <c r="K869" s="64"/>
      <c r="L869" s="64"/>
      <c r="M869" s="64"/>
      <c r="N869" s="64" t="s">
        <v>5963</v>
      </c>
      <c r="O869" s="64" t="s">
        <v>6240</v>
      </c>
      <c r="P869" s="64"/>
      <c r="Q869" s="64"/>
      <c r="R869" s="64"/>
      <c r="S869" s="64"/>
      <c r="T869" s="64"/>
      <c r="U869" s="64"/>
      <c r="V869" s="64"/>
      <c r="W869" s="64"/>
      <c r="X869" s="64"/>
      <c r="Y869" s="64"/>
      <c r="Z869" s="64"/>
    </row>
    <row r="870" ht="12.75" customHeight="1">
      <c r="A870" s="95">
        <v>40698.541666666664</v>
      </c>
      <c r="B870" s="66">
        <v>1621.0</v>
      </c>
      <c r="C870" s="64" t="s">
        <v>228</v>
      </c>
      <c r="D870" s="64" t="s">
        <v>8</v>
      </c>
      <c r="E870" s="64" t="s">
        <v>739</v>
      </c>
      <c r="F870" s="66">
        <v>76.0</v>
      </c>
      <c r="G870" s="66">
        <v>4600.0</v>
      </c>
      <c r="H870" s="64" t="s">
        <v>23</v>
      </c>
      <c r="I870" s="64" t="s">
        <v>5962</v>
      </c>
      <c r="J870" s="64"/>
      <c r="K870" s="64"/>
      <c r="L870" s="64"/>
      <c r="M870" s="64"/>
      <c r="N870" s="64" t="s">
        <v>5963</v>
      </c>
      <c r="O870" s="64" t="s">
        <v>5965</v>
      </c>
      <c r="P870" s="64"/>
      <c r="Q870" s="64"/>
      <c r="R870" s="64"/>
      <c r="S870" s="64"/>
      <c r="T870" s="64"/>
      <c r="U870" s="64"/>
      <c r="V870" s="64"/>
      <c r="W870" s="64"/>
      <c r="X870" s="64"/>
      <c r="Y870" s="64"/>
      <c r="Z870" s="64"/>
    </row>
    <row r="871" ht="12.75" customHeight="1">
      <c r="A871" s="95">
        <v>40698.583333333336</v>
      </c>
      <c r="B871" s="66">
        <v>1620.0</v>
      </c>
      <c r="C871" s="64" t="s">
        <v>228</v>
      </c>
      <c r="D871" s="64" t="s">
        <v>8</v>
      </c>
      <c r="E871" s="64" t="s">
        <v>903</v>
      </c>
      <c r="F871" s="66">
        <v>78.0</v>
      </c>
      <c r="G871" s="66">
        <v>5300.0</v>
      </c>
      <c r="H871" s="64" t="s">
        <v>23</v>
      </c>
      <c r="I871" s="64" t="s">
        <v>5962</v>
      </c>
      <c r="J871" s="64"/>
      <c r="K871" s="64"/>
      <c r="L871" s="64"/>
      <c r="M871" s="64"/>
      <c r="N871" s="64" t="s">
        <v>5996</v>
      </c>
      <c r="O871" s="64" t="s">
        <v>5997</v>
      </c>
      <c r="P871" s="64"/>
      <c r="Q871" s="64"/>
      <c r="R871" s="64"/>
      <c r="S871" s="64"/>
      <c r="T871" s="64"/>
      <c r="U871" s="64"/>
      <c r="V871" s="64"/>
      <c r="W871" s="64"/>
      <c r="X871" s="64"/>
      <c r="Y871" s="64"/>
      <c r="Z871" s="64"/>
    </row>
    <row r="872" ht="12.75" customHeight="1">
      <c r="A872" s="95">
        <v>40698.583333333336</v>
      </c>
      <c r="B872" s="66">
        <v>1614.0</v>
      </c>
      <c r="C872" s="64" t="s">
        <v>228</v>
      </c>
      <c r="D872" s="64" t="s">
        <v>819</v>
      </c>
      <c r="E872" s="64" t="s">
        <v>942</v>
      </c>
      <c r="F872" s="66">
        <v>80.0</v>
      </c>
      <c r="G872" s="66">
        <v>5200.0</v>
      </c>
      <c r="H872" s="64" t="s">
        <v>23</v>
      </c>
      <c r="I872" s="64" t="s">
        <v>5962</v>
      </c>
      <c r="J872" s="64"/>
      <c r="K872" s="64"/>
      <c r="L872" s="64"/>
      <c r="M872" s="64"/>
      <c r="N872" s="64" t="s">
        <v>5963</v>
      </c>
      <c r="O872" s="64" t="s">
        <v>6006</v>
      </c>
      <c r="P872" s="64"/>
      <c r="Q872" s="64"/>
      <c r="R872" s="64"/>
      <c r="S872" s="64"/>
      <c r="T872" s="64"/>
      <c r="U872" s="64"/>
      <c r="V872" s="64"/>
      <c r="W872" s="64"/>
      <c r="X872" s="64"/>
      <c r="Y872" s="64"/>
      <c r="Z872" s="64"/>
    </row>
    <row r="873" ht="12.75" customHeight="1">
      <c r="A873" s="95">
        <v>40698.71875</v>
      </c>
      <c r="B873" s="66">
        <v>1618.0</v>
      </c>
      <c r="C873" s="64" t="s">
        <v>228</v>
      </c>
      <c r="D873" s="64" t="s">
        <v>819</v>
      </c>
      <c r="E873" s="64" t="s">
        <v>937</v>
      </c>
      <c r="F873" s="66">
        <v>79.0</v>
      </c>
      <c r="G873" s="66">
        <v>5100.0</v>
      </c>
      <c r="H873" s="64" t="s">
        <v>23</v>
      </c>
      <c r="I873" s="64" t="s">
        <v>5962</v>
      </c>
      <c r="J873" s="64"/>
      <c r="K873" s="64"/>
      <c r="L873" s="64"/>
      <c r="M873" s="64"/>
      <c r="N873" s="64" t="s">
        <v>5963</v>
      </c>
      <c r="O873" s="64" t="s">
        <v>6241</v>
      </c>
      <c r="P873" s="64"/>
      <c r="Q873" s="64"/>
      <c r="R873" s="64"/>
      <c r="S873" s="64"/>
      <c r="T873" s="64"/>
      <c r="U873" s="64"/>
      <c r="V873" s="64"/>
      <c r="W873" s="64"/>
      <c r="X873" s="64"/>
      <c r="Y873" s="64"/>
      <c r="Z873" s="64"/>
    </row>
    <row r="874" ht="12.75" customHeight="1">
      <c r="A874" s="95">
        <v>40698.729166666664</v>
      </c>
      <c r="B874" s="66">
        <v>1617.0</v>
      </c>
      <c r="C874" s="64" t="s">
        <v>228</v>
      </c>
      <c r="D874" s="64" t="s">
        <v>819</v>
      </c>
      <c r="E874" s="64" t="s">
        <v>945</v>
      </c>
      <c r="F874" s="66">
        <v>78.0</v>
      </c>
      <c r="G874" s="66">
        <v>5200.0</v>
      </c>
      <c r="H874" s="64" t="s">
        <v>23</v>
      </c>
      <c r="I874" s="64" t="s">
        <v>5962</v>
      </c>
      <c r="J874" s="64"/>
      <c r="K874" s="64"/>
      <c r="L874" s="64"/>
      <c r="M874" s="64"/>
      <c r="N874" s="64" t="s">
        <v>5963</v>
      </c>
      <c r="O874" s="64" t="s">
        <v>5968</v>
      </c>
      <c r="P874" s="64"/>
      <c r="Q874" s="64"/>
      <c r="R874" s="64"/>
      <c r="S874" s="64"/>
      <c r="T874" s="64"/>
      <c r="U874" s="64"/>
      <c r="V874" s="64"/>
      <c r="W874" s="64"/>
      <c r="X874" s="64"/>
      <c r="Y874" s="64"/>
      <c r="Z874" s="64"/>
    </row>
    <row r="875" ht="12.75" customHeight="1">
      <c r="A875" s="95">
        <v>40698.729166666664</v>
      </c>
      <c r="B875" s="66">
        <v>1616.0</v>
      </c>
      <c r="C875" s="64" t="s">
        <v>228</v>
      </c>
      <c r="D875" s="64" t="s">
        <v>819</v>
      </c>
      <c r="E875" s="64" t="s">
        <v>904</v>
      </c>
      <c r="F875" s="66">
        <v>83.0</v>
      </c>
      <c r="G875" s="66">
        <v>6300.0</v>
      </c>
      <c r="H875" s="64" t="s">
        <v>23</v>
      </c>
      <c r="I875" s="64" t="s">
        <v>5962</v>
      </c>
      <c r="J875" s="64"/>
      <c r="K875" s="64"/>
      <c r="L875" s="64"/>
      <c r="M875" s="64"/>
      <c r="N875" s="64" t="s">
        <v>5963</v>
      </c>
      <c r="O875" s="64" t="s">
        <v>6039</v>
      </c>
      <c r="P875" s="64"/>
      <c r="Q875" s="64"/>
      <c r="R875" s="64"/>
      <c r="S875" s="64"/>
      <c r="T875" s="64"/>
      <c r="U875" s="64"/>
      <c r="V875" s="64"/>
      <c r="W875" s="64"/>
      <c r="X875" s="64"/>
      <c r="Y875" s="64"/>
      <c r="Z875" s="64"/>
    </row>
    <row r="876" ht="12.75" customHeight="1">
      <c r="A876" s="95">
        <v>40698.75</v>
      </c>
      <c r="B876" s="66">
        <v>1619.0</v>
      </c>
      <c r="C876" s="64" t="s">
        <v>228</v>
      </c>
      <c r="D876" s="64" t="s">
        <v>819</v>
      </c>
      <c r="E876" s="64" t="s">
        <v>6242</v>
      </c>
      <c r="F876" s="66">
        <v>67.0</v>
      </c>
      <c r="G876" s="66">
        <v>2900.0</v>
      </c>
      <c r="H876" s="64" t="s">
        <v>23</v>
      </c>
      <c r="I876" s="64" t="s">
        <v>5962</v>
      </c>
      <c r="J876" s="64"/>
      <c r="K876" s="64"/>
      <c r="L876" s="64"/>
      <c r="M876" s="64"/>
      <c r="N876" s="64" t="s">
        <v>5963</v>
      </c>
      <c r="O876" s="64" t="s">
        <v>6006</v>
      </c>
      <c r="P876" s="64"/>
      <c r="Q876" s="64"/>
      <c r="R876" s="64"/>
      <c r="S876" s="64"/>
      <c r="T876" s="64"/>
      <c r="U876" s="64"/>
      <c r="V876" s="64"/>
      <c r="W876" s="64"/>
      <c r="X876" s="64"/>
      <c r="Y876" s="64"/>
      <c r="Z876" s="64"/>
    </row>
    <row r="877" ht="12.75" customHeight="1">
      <c r="A877" s="95">
        <v>40699.0</v>
      </c>
      <c r="B877" s="66">
        <v>1624.0</v>
      </c>
      <c r="C877" s="64" t="s">
        <v>228</v>
      </c>
      <c r="D877" s="64" t="s">
        <v>8</v>
      </c>
      <c r="E877" s="64" t="s">
        <v>903</v>
      </c>
      <c r="F877" s="66">
        <v>70.0</v>
      </c>
      <c r="G877" s="66">
        <v>3250.0</v>
      </c>
      <c r="H877" s="64" t="s">
        <v>23</v>
      </c>
      <c r="I877" s="64" t="s">
        <v>5962</v>
      </c>
      <c r="J877" s="64"/>
      <c r="K877" s="64"/>
      <c r="L877" s="64"/>
      <c r="M877" s="64"/>
      <c r="N877" s="64" t="s">
        <v>5963</v>
      </c>
      <c r="O877" s="64" t="s">
        <v>6239</v>
      </c>
      <c r="P877" s="64"/>
      <c r="Q877" s="64"/>
      <c r="R877" s="64"/>
      <c r="S877" s="64"/>
      <c r="T877" s="64"/>
      <c r="U877" s="64"/>
      <c r="V877" s="64"/>
      <c r="W877" s="64"/>
      <c r="X877" s="64"/>
      <c r="Y877" s="64"/>
      <c r="Z877" s="64"/>
    </row>
    <row r="878" ht="12.75" customHeight="1">
      <c r="A878" s="95">
        <v>40699.0</v>
      </c>
      <c r="B878" s="66">
        <v>1626.0</v>
      </c>
      <c r="C878" s="64" t="s">
        <v>228</v>
      </c>
      <c r="D878" s="64" t="s">
        <v>819</v>
      </c>
      <c r="E878" s="64" t="s">
        <v>919</v>
      </c>
      <c r="F878" s="66">
        <v>73.0</v>
      </c>
      <c r="G878" s="66">
        <v>3850.0</v>
      </c>
      <c r="H878" s="64" t="s">
        <v>23</v>
      </c>
      <c r="I878" s="64" t="s">
        <v>5962</v>
      </c>
      <c r="J878" s="64"/>
      <c r="K878" s="64"/>
      <c r="L878" s="64"/>
      <c r="M878" s="64"/>
      <c r="N878" s="64" t="s">
        <v>5963</v>
      </c>
      <c r="O878" s="64" t="s">
        <v>6039</v>
      </c>
      <c r="P878" s="64"/>
      <c r="Q878" s="64"/>
      <c r="R878" s="64"/>
      <c r="S878" s="64"/>
      <c r="T878" s="64"/>
      <c r="U878" s="64"/>
      <c r="V878" s="64"/>
      <c r="W878" s="64"/>
      <c r="X878" s="64"/>
      <c r="Y878" s="64"/>
      <c r="Z878" s="64"/>
    </row>
    <row r="879" ht="12.75" customHeight="1">
      <c r="A879" s="95">
        <v>40699.0</v>
      </c>
      <c r="B879" s="66">
        <v>1630.0</v>
      </c>
      <c r="C879" s="64" t="s">
        <v>228</v>
      </c>
      <c r="D879" s="64" t="s">
        <v>819</v>
      </c>
      <c r="E879" s="64" t="s">
        <v>4581</v>
      </c>
      <c r="F879" s="66">
        <v>75.0</v>
      </c>
      <c r="G879" s="66">
        <v>4400.0</v>
      </c>
      <c r="H879" s="64" t="s">
        <v>23</v>
      </c>
      <c r="I879" s="64" t="s">
        <v>5962</v>
      </c>
      <c r="J879" s="64"/>
      <c r="K879" s="64"/>
      <c r="L879" s="64"/>
      <c r="M879" s="64"/>
      <c r="N879" s="64" t="s">
        <v>5963</v>
      </c>
      <c r="O879" s="64" t="s">
        <v>6006</v>
      </c>
      <c r="P879" s="64"/>
      <c r="Q879" s="64"/>
      <c r="R879" s="64"/>
      <c r="S879" s="64"/>
      <c r="T879" s="64"/>
      <c r="U879" s="64"/>
      <c r="V879" s="64"/>
      <c r="W879" s="64"/>
      <c r="X879" s="64"/>
      <c r="Y879" s="64"/>
      <c r="Z879" s="64"/>
    </row>
    <row r="880" ht="12.75" customHeight="1">
      <c r="A880" s="95">
        <v>40699.0</v>
      </c>
      <c r="B880" s="66">
        <v>1625.0</v>
      </c>
      <c r="C880" s="64" t="s">
        <v>228</v>
      </c>
      <c r="D880" s="64" t="s">
        <v>819</v>
      </c>
      <c r="E880" s="64" t="s">
        <v>6243</v>
      </c>
      <c r="F880" s="66">
        <v>76.0</v>
      </c>
      <c r="G880" s="66">
        <v>4700.0</v>
      </c>
      <c r="H880" s="64" t="s">
        <v>23</v>
      </c>
      <c r="I880" s="64" t="s">
        <v>5962</v>
      </c>
      <c r="J880" s="64"/>
      <c r="K880" s="64"/>
      <c r="L880" s="64"/>
      <c r="M880" s="64"/>
      <c r="N880" s="64" t="s">
        <v>5963</v>
      </c>
      <c r="O880" s="64" t="s">
        <v>6039</v>
      </c>
      <c r="P880" s="64"/>
      <c r="Q880" s="64"/>
      <c r="R880" s="64"/>
      <c r="S880" s="64"/>
      <c r="T880" s="64"/>
      <c r="U880" s="64"/>
      <c r="V880" s="64"/>
      <c r="W880" s="64"/>
      <c r="X880" s="64"/>
      <c r="Y880" s="64"/>
      <c r="Z880" s="64"/>
    </row>
    <row r="881" ht="12.75" customHeight="1">
      <c r="A881" s="95">
        <v>40699.0</v>
      </c>
      <c r="B881" s="66">
        <v>1622.0</v>
      </c>
      <c r="C881" s="64" t="s">
        <v>228</v>
      </c>
      <c r="D881" s="64" t="s">
        <v>819</v>
      </c>
      <c r="E881" s="64" t="s">
        <v>6244</v>
      </c>
      <c r="F881" s="66">
        <v>77.0</v>
      </c>
      <c r="G881" s="66">
        <v>4800.0</v>
      </c>
      <c r="H881" s="64" t="s">
        <v>23</v>
      </c>
      <c r="I881" s="64" t="s">
        <v>5962</v>
      </c>
      <c r="J881" s="64"/>
      <c r="K881" s="64"/>
      <c r="L881" s="64"/>
      <c r="M881" s="64"/>
      <c r="N881" s="64" t="s">
        <v>5963</v>
      </c>
      <c r="O881" s="64" t="s">
        <v>6032</v>
      </c>
      <c r="P881" s="64"/>
      <c r="Q881" s="64"/>
      <c r="R881" s="64"/>
      <c r="S881" s="64"/>
      <c r="T881" s="64"/>
      <c r="U881" s="64"/>
      <c r="V881" s="64"/>
      <c r="W881" s="64"/>
      <c r="X881" s="64"/>
      <c r="Y881" s="64"/>
      <c r="Z881" s="64"/>
    </row>
    <row r="882" ht="12.75" customHeight="1">
      <c r="A882" s="95">
        <v>40699.0</v>
      </c>
      <c r="B882" s="66">
        <v>1631.0</v>
      </c>
      <c r="C882" s="64" t="s">
        <v>228</v>
      </c>
      <c r="D882" s="64" t="s">
        <v>819</v>
      </c>
      <c r="E882" s="64" t="s">
        <v>948</v>
      </c>
      <c r="F882" s="66">
        <v>77.0</v>
      </c>
      <c r="G882" s="66">
        <v>4800.0</v>
      </c>
      <c r="H882" s="64" t="s">
        <v>23</v>
      </c>
      <c r="I882" s="64" t="s">
        <v>5962</v>
      </c>
      <c r="J882" s="64"/>
      <c r="K882" s="64"/>
      <c r="L882" s="64"/>
      <c r="M882" s="64"/>
      <c r="N882" s="64" t="s">
        <v>5963</v>
      </c>
      <c r="O882" s="64" t="s">
        <v>5965</v>
      </c>
      <c r="P882" s="64"/>
      <c r="Q882" s="64"/>
      <c r="R882" s="64"/>
      <c r="S882" s="64"/>
      <c r="T882" s="64"/>
      <c r="U882" s="64"/>
      <c r="V882" s="64"/>
      <c r="W882" s="64"/>
      <c r="X882" s="64"/>
      <c r="Y882" s="64"/>
      <c r="Z882" s="64"/>
    </row>
    <row r="883" ht="12.75" customHeight="1">
      <c r="A883" s="95">
        <v>40699.0</v>
      </c>
      <c r="B883" s="66">
        <v>1628.0</v>
      </c>
      <c r="C883" s="64" t="s">
        <v>228</v>
      </c>
      <c r="D883" s="64" t="s">
        <v>819</v>
      </c>
      <c r="E883" s="64" t="s">
        <v>951</v>
      </c>
      <c r="F883" s="66">
        <v>77.0</v>
      </c>
      <c r="G883" s="66">
        <v>4900.0</v>
      </c>
      <c r="H883" s="64" t="s">
        <v>23</v>
      </c>
      <c r="I883" s="64" t="s">
        <v>5962</v>
      </c>
      <c r="J883" s="64"/>
      <c r="K883" s="64"/>
      <c r="L883" s="64"/>
      <c r="M883" s="64"/>
      <c r="N883" s="64" t="s">
        <v>5963</v>
      </c>
      <c r="O883" s="64" t="s">
        <v>6209</v>
      </c>
      <c r="P883" s="64"/>
      <c r="Q883" s="64"/>
      <c r="R883" s="64"/>
      <c r="S883" s="64"/>
      <c r="T883" s="64"/>
      <c r="U883" s="64"/>
      <c r="V883" s="64"/>
      <c r="W883" s="64"/>
      <c r="X883" s="64"/>
      <c r="Y883" s="64"/>
      <c r="Z883" s="64"/>
    </row>
    <row r="884" ht="12.75" customHeight="1">
      <c r="A884" s="95">
        <v>40699.0</v>
      </c>
      <c r="B884" s="66">
        <v>1623.0</v>
      </c>
      <c r="C884" s="64" t="s">
        <v>228</v>
      </c>
      <c r="D884" s="64" t="s">
        <v>819</v>
      </c>
      <c r="E884" s="64" t="s">
        <v>4785</v>
      </c>
      <c r="F884" s="66">
        <v>79.0</v>
      </c>
      <c r="G884" s="66">
        <v>4750.0</v>
      </c>
      <c r="H884" s="64" t="s">
        <v>23</v>
      </c>
      <c r="I884" s="64" t="s">
        <v>5962</v>
      </c>
      <c r="J884" s="64"/>
      <c r="K884" s="64"/>
      <c r="L884" s="64"/>
      <c r="M884" s="64"/>
      <c r="N884" s="64" t="s">
        <v>5963</v>
      </c>
      <c r="O884" s="64" t="s">
        <v>6245</v>
      </c>
      <c r="P884" s="64"/>
      <c r="Q884" s="64"/>
      <c r="R884" s="64"/>
      <c r="S884" s="64"/>
      <c r="T884" s="64"/>
      <c r="U884" s="64"/>
      <c r="V884" s="64"/>
      <c r="W884" s="64"/>
      <c r="X884" s="64"/>
      <c r="Y884" s="64"/>
      <c r="Z884" s="64"/>
    </row>
    <row r="885" ht="12.75" customHeight="1">
      <c r="A885" s="95">
        <v>40699.0</v>
      </c>
      <c r="B885" s="66">
        <v>1629.0</v>
      </c>
      <c r="C885" s="64" t="s">
        <v>228</v>
      </c>
      <c r="D885" s="64" t="s">
        <v>8</v>
      </c>
      <c r="E885" s="64" t="s">
        <v>414</v>
      </c>
      <c r="F885" s="66">
        <v>80.0</v>
      </c>
      <c r="G885" s="66">
        <v>5300.0</v>
      </c>
      <c r="H885" s="64" t="s">
        <v>23</v>
      </c>
      <c r="I885" s="64" t="s">
        <v>5962</v>
      </c>
      <c r="J885" s="64"/>
      <c r="K885" s="64"/>
      <c r="L885" s="64"/>
      <c r="M885" s="64"/>
      <c r="N885" s="64" t="s">
        <v>5963</v>
      </c>
      <c r="O885" s="64" t="s">
        <v>5993</v>
      </c>
      <c r="P885" s="64"/>
      <c r="Q885" s="64"/>
      <c r="R885" s="64"/>
      <c r="S885" s="64"/>
      <c r="T885" s="64"/>
      <c r="U885" s="64"/>
      <c r="V885" s="64"/>
      <c r="W885" s="64"/>
      <c r="X885" s="64"/>
      <c r="Y885" s="64"/>
      <c r="Z885" s="64"/>
    </row>
    <row r="886" ht="12.75" customHeight="1">
      <c r="A886" s="95">
        <v>40699.0</v>
      </c>
      <c r="B886" s="66">
        <v>1627.0</v>
      </c>
      <c r="C886" s="64" t="s">
        <v>228</v>
      </c>
      <c r="D886" s="64" t="s">
        <v>819</v>
      </c>
      <c r="E886" s="64" t="s">
        <v>918</v>
      </c>
      <c r="F886" s="66">
        <v>83.0</v>
      </c>
      <c r="G886" s="66">
        <v>6450.0</v>
      </c>
      <c r="H886" s="64" t="s">
        <v>23</v>
      </c>
      <c r="I886" s="64" t="s">
        <v>5962</v>
      </c>
      <c r="J886" s="64"/>
      <c r="K886" s="64"/>
      <c r="L886" s="64"/>
      <c r="M886" s="64"/>
      <c r="N886" s="64" t="s">
        <v>5963</v>
      </c>
      <c r="O886" s="64" t="s">
        <v>6041</v>
      </c>
      <c r="P886" s="64"/>
      <c r="Q886" s="64"/>
      <c r="R886" s="64"/>
      <c r="S886" s="64"/>
      <c r="T886" s="64"/>
      <c r="U886" s="64"/>
      <c r="V886" s="64"/>
      <c r="W886" s="64"/>
      <c r="X886" s="64"/>
      <c r="Y886" s="64"/>
      <c r="Z886" s="64"/>
    </row>
    <row r="887" ht="12.75" customHeight="1">
      <c r="A887" s="95">
        <v>40699.583333333336</v>
      </c>
      <c r="B887" s="66">
        <v>1632.0</v>
      </c>
      <c r="C887" s="64" t="s">
        <v>228</v>
      </c>
      <c r="D887" s="64" t="s">
        <v>8</v>
      </c>
      <c r="E887" s="64" t="s">
        <v>935</v>
      </c>
      <c r="F887" s="66">
        <v>77.0</v>
      </c>
      <c r="G887" s="66">
        <v>4750.0</v>
      </c>
      <c r="H887" s="64" t="s">
        <v>23</v>
      </c>
      <c r="I887" s="64" t="s">
        <v>5962</v>
      </c>
      <c r="J887" s="64"/>
      <c r="K887" s="64"/>
      <c r="L887" s="64"/>
      <c r="M887" s="64"/>
      <c r="N887" s="64" t="s">
        <v>6003</v>
      </c>
      <c r="O887" s="64" t="s">
        <v>6246</v>
      </c>
      <c r="P887" s="64"/>
      <c r="Q887" s="64"/>
      <c r="R887" s="64"/>
      <c r="S887" s="64"/>
      <c r="T887" s="64"/>
      <c r="U887" s="64"/>
      <c r="V887" s="64"/>
      <c r="W887" s="64"/>
      <c r="X887" s="64"/>
      <c r="Y887" s="64"/>
      <c r="Z887" s="64"/>
    </row>
    <row r="888" ht="12.75" customHeight="1">
      <c r="A888" s="95">
        <v>40699.666666666664</v>
      </c>
      <c r="B888" s="66">
        <v>1633.0</v>
      </c>
      <c r="C888" s="64" t="s">
        <v>228</v>
      </c>
      <c r="D888" s="64" t="s">
        <v>819</v>
      </c>
      <c r="E888" s="64" t="s">
        <v>6238</v>
      </c>
      <c r="F888" s="66">
        <v>72.0</v>
      </c>
      <c r="G888" s="66">
        <v>3750.0</v>
      </c>
      <c r="H888" s="64" t="s">
        <v>23</v>
      </c>
      <c r="I888" s="64" t="s">
        <v>5962</v>
      </c>
      <c r="J888" s="64"/>
      <c r="K888" s="64"/>
      <c r="L888" s="64"/>
      <c r="M888" s="64"/>
      <c r="N888" s="64" t="s">
        <v>5963</v>
      </c>
      <c r="O888" s="64" t="s">
        <v>6247</v>
      </c>
      <c r="P888" s="64"/>
      <c r="Q888" s="64"/>
      <c r="R888" s="64"/>
      <c r="S888" s="64"/>
      <c r="T888" s="64"/>
      <c r="U888" s="64"/>
      <c r="V888" s="64"/>
      <c r="W888" s="64"/>
      <c r="X888" s="64"/>
      <c r="Y888" s="64"/>
      <c r="Z888" s="64"/>
    </row>
    <row r="889" ht="12.75" customHeight="1">
      <c r="A889" s="95">
        <v>40701.0</v>
      </c>
      <c r="B889" s="66">
        <v>1634.0</v>
      </c>
      <c r="C889" s="64" t="s">
        <v>228</v>
      </c>
      <c r="D889" s="64" t="s">
        <v>8</v>
      </c>
      <c r="E889" s="64" t="s">
        <v>739</v>
      </c>
      <c r="F889" s="66">
        <v>71.0</v>
      </c>
      <c r="G889" s="66">
        <v>3700.0</v>
      </c>
      <c r="H889" s="64" t="s">
        <v>23</v>
      </c>
      <c r="I889" s="64" t="s">
        <v>5962</v>
      </c>
      <c r="J889" s="64"/>
      <c r="K889" s="64"/>
      <c r="L889" s="64"/>
      <c r="M889" s="64"/>
      <c r="N889" s="64" t="s">
        <v>5963</v>
      </c>
      <c r="O889" s="64" t="s">
        <v>6112</v>
      </c>
      <c r="P889" s="64"/>
      <c r="Q889" s="64"/>
      <c r="R889" s="64"/>
      <c r="S889" s="64"/>
      <c r="T889" s="64"/>
      <c r="U889" s="64"/>
      <c r="V889" s="64"/>
      <c r="W889" s="64"/>
      <c r="X889" s="64"/>
      <c r="Y889" s="64"/>
      <c r="Z889" s="64"/>
    </row>
    <row r="890" ht="12.75" customHeight="1">
      <c r="A890" s="95">
        <v>40701.0</v>
      </c>
      <c r="B890" s="66">
        <v>1635.0</v>
      </c>
      <c r="C890" s="64" t="s">
        <v>228</v>
      </c>
      <c r="D890" s="64" t="s">
        <v>8</v>
      </c>
      <c r="E890" s="64" t="s">
        <v>739</v>
      </c>
      <c r="F890" s="66">
        <v>73.0</v>
      </c>
      <c r="G890" s="66">
        <v>4150.0</v>
      </c>
      <c r="H890" s="64" t="s">
        <v>23</v>
      </c>
      <c r="I890" s="64" t="s">
        <v>5962</v>
      </c>
      <c r="J890" s="64"/>
      <c r="K890" s="64"/>
      <c r="L890" s="64"/>
      <c r="M890" s="64"/>
      <c r="N890" s="64" t="s">
        <v>5963</v>
      </c>
      <c r="O890" s="64" t="s">
        <v>6112</v>
      </c>
      <c r="P890" s="64"/>
      <c r="Q890" s="64"/>
      <c r="R890" s="64"/>
      <c r="S890" s="64"/>
      <c r="T890" s="64"/>
      <c r="U890" s="64"/>
      <c r="V890" s="64"/>
      <c r="W890" s="64"/>
      <c r="X890" s="64"/>
      <c r="Y890" s="64"/>
      <c r="Z890" s="64"/>
    </row>
    <row r="891" ht="12.75" customHeight="1">
      <c r="A891" s="95">
        <v>40701.0</v>
      </c>
      <c r="B891" s="66">
        <v>1636.0</v>
      </c>
      <c r="C891" s="64" t="s">
        <v>228</v>
      </c>
      <c r="D891" s="64" t="s">
        <v>8</v>
      </c>
      <c r="E891" s="64" t="s">
        <v>739</v>
      </c>
      <c r="F891" s="66">
        <v>75.0</v>
      </c>
      <c r="G891" s="66">
        <v>4250.0</v>
      </c>
      <c r="H891" s="64" t="s">
        <v>23</v>
      </c>
      <c r="I891" s="64" t="s">
        <v>5962</v>
      </c>
      <c r="J891" s="64"/>
      <c r="K891" s="64"/>
      <c r="L891" s="64"/>
      <c r="M891" s="64"/>
      <c r="N891" s="64" t="s">
        <v>5963</v>
      </c>
      <c r="O891" s="64" t="s">
        <v>6112</v>
      </c>
      <c r="P891" s="64"/>
      <c r="Q891" s="64"/>
      <c r="R891" s="64"/>
      <c r="S891" s="64"/>
      <c r="T891" s="64"/>
      <c r="U891" s="64"/>
      <c r="V891" s="64"/>
      <c r="W891" s="64"/>
      <c r="X891" s="64"/>
      <c r="Y891" s="64"/>
      <c r="Z891" s="64"/>
    </row>
    <row r="892" ht="12.75" customHeight="1">
      <c r="A892" s="95">
        <v>40702.0</v>
      </c>
      <c r="B892" s="66">
        <v>1639.0</v>
      </c>
      <c r="C892" s="64" t="s">
        <v>228</v>
      </c>
      <c r="D892" s="64" t="s">
        <v>8</v>
      </c>
      <c r="E892" s="64" t="s">
        <v>33</v>
      </c>
      <c r="F892" s="66">
        <v>76.0</v>
      </c>
      <c r="G892" s="66">
        <v>4300.0</v>
      </c>
      <c r="H892" s="64" t="s">
        <v>23</v>
      </c>
      <c r="I892" s="64" t="s">
        <v>5962</v>
      </c>
      <c r="J892" s="64"/>
      <c r="K892" s="64"/>
      <c r="L892" s="64"/>
      <c r="M892" s="64"/>
      <c r="N892" s="64" t="s">
        <v>5963</v>
      </c>
      <c r="O892" s="64" t="s">
        <v>5967</v>
      </c>
      <c r="P892" s="64"/>
      <c r="Q892" s="64"/>
      <c r="R892" s="64"/>
      <c r="S892" s="64"/>
      <c r="T892" s="64"/>
      <c r="U892" s="64"/>
      <c r="V892" s="64"/>
      <c r="W892" s="64"/>
      <c r="X892" s="64"/>
      <c r="Y892" s="64"/>
      <c r="Z892" s="64"/>
    </row>
    <row r="893" ht="12.75" customHeight="1">
      <c r="A893" s="95">
        <v>40702.0</v>
      </c>
      <c r="B893" s="66">
        <v>1642.0</v>
      </c>
      <c r="C893" s="64" t="s">
        <v>228</v>
      </c>
      <c r="D893" s="64" t="s">
        <v>8</v>
      </c>
      <c r="E893" s="64" t="s">
        <v>903</v>
      </c>
      <c r="F893" s="66">
        <v>77.0</v>
      </c>
      <c r="G893" s="66">
        <v>5050.0</v>
      </c>
      <c r="H893" s="64" t="s">
        <v>23</v>
      </c>
      <c r="I893" s="64" t="s">
        <v>5962</v>
      </c>
      <c r="J893" s="64"/>
      <c r="K893" s="64"/>
      <c r="L893" s="64"/>
      <c r="M893" s="64"/>
      <c r="N893" s="64" t="s">
        <v>6003</v>
      </c>
      <c r="O893" s="64" t="s">
        <v>6150</v>
      </c>
      <c r="P893" s="64"/>
      <c r="Q893" s="64"/>
      <c r="R893" s="64"/>
      <c r="S893" s="64"/>
      <c r="T893" s="64"/>
      <c r="U893" s="64"/>
      <c r="V893" s="64"/>
      <c r="W893" s="64"/>
      <c r="X893" s="64"/>
      <c r="Y893" s="64"/>
      <c r="Z893" s="64"/>
    </row>
    <row r="894" ht="12.75" customHeight="1">
      <c r="A894" s="95">
        <v>40702.0</v>
      </c>
      <c r="B894" s="66">
        <v>1637.0</v>
      </c>
      <c r="C894" s="64" t="s">
        <v>228</v>
      </c>
      <c r="D894" s="64" t="s">
        <v>8</v>
      </c>
      <c r="E894" s="64" t="s">
        <v>414</v>
      </c>
      <c r="F894" s="66">
        <v>82.0</v>
      </c>
      <c r="G894" s="66">
        <v>6250.0</v>
      </c>
      <c r="H894" s="64" t="s">
        <v>23</v>
      </c>
      <c r="I894" s="64" t="s">
        <v>5962</v>
      </c>
      <c r="J894" s="64"/>
      <c r="K894" s="64"/>
      <c r="L894" s="64"/>
      <c r="M894" s="64"/>
      <c r="N894" s="64" t="s">
        <v>5963</v>
      </c>
      <c r="O894" s="64" t="s">
        <v>6248</v>
      </c>
      <c r="P894" s="64"/>
      <c r="Q894" s="64"/>
      <c r="R894" s="64"/>
      <c r="S894" s="64"/>
      <c r="T894" s="64"/>
      <c r="U894" s="64"/>
      <c r="V894" s="64"/>
      <c r="W894" s="64"/>
      <c r="X894" s="64"/>
      <c r="Y894" s="64"/>
      <c r="Z894" s="64"/>
    </row>
    <row r="895" ht="12.75" customHeight="1">
      <c r="A895" s="95">
        <v>40702.0</v>
      </c>
      <c r="B895" s="66">
        <v>1641.0</v>
      </c>
      <c r="C895" s="64" t="s">
        <v>228</v>
      </c>
      <c r="D895" s="64" t="s">
        <v>8</v>
      </c>
      <c r="E895" s="64" t="s">
        <v>1447</v>
      </c>
      <c r="F895" s="66">
        <v>83.0</v>
      </c>
      <c r="G895" s="66">
        <v>6300.0</v>
      </c>
      <c r="H895" s="64" t="s">
        <v>23</v>
      </c>
      <c r="I895" s="64" t="s">
        <v>5962</v>
      </c>
      <c r="J895" s="64"/>
      <c r="K895" s="64"/>
      <c r="L895" s="64"/>
      <c r="M895" s="64"/>
      <c r="N895" s="64" t="s">
        <v>5963</v>
      </c>
      <c r="O895" s="64" t="s">
        <v>6249</v>
      </c>
      <c r="P895" s="64"/>
      <c r="Q895" s="64"/>
      <c r="R895" s="64"/>
      <c r="S895" s="64"/>
      <c r="T895" s="64"/>
      <c r="U895" s="64"/>
      <c r="V895" s="64"/>
      <c r="W895" s="64"/>
      <c r="X895" s="64"/>
      <c r="Y895" s="64"/>
      <c r="Z895" s="64"/>
    </row>
    <row r="896" ht="12.75" customHeight="1">
      <c r="A896" s="95">
        <v>40702.479166666664</v>
      </c>
      <c r="B896" s="66">
        <v>1640.0</v>
      </c>
      <c r="C896" s="64" t="s">
        <v>228</v>
      </c>
      <c r="D896" s="64" t="s">
        <v>8</v>
      </c>
      <c r="E896" s="64" t="s">
        <v>1447</v>
      </c>
      <c r="F896" s="66">
        <v>80.0</v>
      </c>
      <c r="G896" s="66">
        <v>5800.0</v>
      </c>
      <c r="H896" s="64" t="s">
        <v>23</v>
      </c>
      <c r="I896" s="64" t="s">
        <v>5962</v>
      </c>
      <c r="J896" s="64"/>
      <c r="K896" s="64"/>
      <c r="L896" s="64"/>
      <c r="M896" s="64"/>
      <c r="N896" s="64" t="s">
        <v>5963</v>
      </c>
      <c r="O896" s="64" t="s">
        <v>6250</v>
      </c>
      <c r="P896" s="64"/>
      <c r="Q896" s="64"/>
      <c r="R896" s="64"/>
      <c r="S896" s="64"/>
      <c r="T896" s="64"/>
      <c r="U896" s="64"/>
      <c r="V896" s="64"/>
      <c r="W896" s="64"/>
      <c r="X896" s="64"/>
      <c r="Y896" s="64"/>
      <c r="Z896" s="64"/>
    </row>
    <row r="897" ht="12.75" customHeight="1">
      <c r="A897" s="95">
        <v>40702.583333333336</v>
      </c>
      <c r="B897" s="66">
        <v>1638.0</v>
      </c>
      <c r="C897" s="64" t="s">
        <v>228</v>
      </c>
      <c r="D897" s="64" t="s">
        <v>8</v>
      </c>
      <c r="E897" s="64" t="s">
        <v>911</v>
      </c>
      <c r="F897" s="66">
        <v>83.0</v>
      </c>
      <c r="G897" s="66">
        <v>6550.0</v>
      </c>
      <c r="H897" s="64" t="s">
        <v>23</v>
      </c>
      <c r="I897" s="64" t="s">
        <v>5962</v>
      </c>
      <c r="J897" s="64"/>
      <c r="K897" s="64"/>
      <c r="L897" s="64"/>
      <c r="M897" s="64"/>
      <c r="N897" s="64" t="s">
        <v>5969</v>
      </c>
      <c r="O897" s="64" t="s">
        <v>6000</v>
      </c>
      <c r="P897" s="64"/>
      <c r="Q897" s="64"/>
      <c r="R897" s="64"/>
      <c r="S897" s="64"/>
      <c r="T897" s="64"/>
      <c r="U897" s="64"/>
      <c r="V897" s="64"/>
      <c r="W897" s="64"/>
      <c r="X897" s="64"/>
      <c r="Y897" s="64"/>
      <c r="Z897" s="64"/>
    </row>
    <row r="898" ht="12.75" customHeight="1">
      <c r="A898" s="95">
        <v>40704.0</v>
      </c>
      <c r="B898" s="66">
        <v>1661.0</v>
      </c>
      <c r="C898" s="64" t="s">
        <v>228</v>
      </c>
      <c r="D898" s="64" t="s">
        <v>8</v>
      </c>
      <c r="E898" s="64" t="s">
        <v>716</v>
      </c>
      <c r="F898" s="66">
        <v>69.0</v>
      </c>
      <c r="G898" s="66">
        <v>3200.0</v>
      </c>
      <c r="H898" s="64" t="s">
        <v>23</v>
      </c>
      <c r="I898" s="64" t="s">
        <v>5971</v>
      </c>
      <c r="J898" s="64"/>
      <c r="K898" s="64"/>
      <c r="L898" s="64"/>
      <c r="M898" s="64"/>
      <c r="N898" s="64" t="s">
        <v>5978</v>
      </c>
      <c r="O898" s="64" t="s">
        <v>6251</v>
      </c>
      <c r="P898" s="64"/>
      <c r="Q898" s="64"/>
      <c r="R898" s="64"/>
      <c r="S898" s="64"/>
      <c r="T898" s="64"/>
      <c r="U898" s="64"/>
      <c r="V898" s="64"/>
      <c r="W898" s="64"/>
      <c r="X898" s="64"/>
      <c r="Y898" s="64"/>
      <c r="Z898" s="64"/>
    </row>
    <row r="899" ht="12.75" customHeight="1">
      <c r="A899" s="95">
        <v>40704.0</v>
      </c>
      <c r="B899" s="66">
        <v>1660.0</v>
      </c>
      <c r="C899" s="64" t="s">
        <v>228</v>
      </c>
      <c r="D899" s="64" t="s">
        <v>819</v>
      </c>
      <c r="E899" s="64" t="s">
        <v>117</v>
      </c>
      <c r="F899" s="66">
        <v>70.0</v>
      </c>
      <c r="G899" s="66">
        <v>3200.0</v>
      </c>
      <c r="H899" s="64" t="s">
        <v>23</v>
      </c>
      <c r="I899" s="64" t="s">
        <v>5962</v>
      </c>
      <c r="J899" s="64"/>
      <c r="K899" s="64"/>
      <c r="L899" s="64"/>
      <c r="M899" s="64"/>
      <c r="N899" s="64" t="s">
        <v>5963</v>
      </c>
      <c r="O899" s="64" t="s">
        <v>6252</v>
      </c>
      <c r="P899" s="64"/>
      <c r="Q899" s="64"/>
      <c r="R899" s="64"/>
      <c r="S899" s="64"/>
      <c r="T899" s="64"/>
      <c r="U899" s="64"/>
      <c r="V899" s="64"/>
      <c r="W899" s="64"/>
      <c r="X899" s="64"/>
      <c r="Y899" s="64"/>
      <c r="Z899" s="64"/>
    </row>
    <row r="900" ht="12.75" customHeight="1">
      <c r="A900" s="95">
        <v>40704.0</v>
      </c>
      <c r="B900" s="66">
        <v>1662.0</v>
      </c>
      <c r="C900" s="64" t="s">
        <v>228</v>
      </c>
      <c r="D900" s="64" t="s">
        <v>8</v>
      </c>
      <c r="E900" s="64" t="s">
        <v>1379</v>
      </c>
      <c r="F900" s="66">
        <v>71.0</v>
      </c>
      <c r="G900" s="66">
        <v>3000.0</v>
      </c>
      <c r="H900" s="64" t="s">
        <v>23</v>
      </c>
      <c r="I900" s="64" t="s">
        <v>5962</v>
      </c>
      <c r="J900" s="64"/>
      <c r="K900" s="64"/>
      <c r="L900" s="64"/>
      <c r="M900" s="64"/>
      <c r="N900" s="64" t="s">
        <v>5963</v>
      </c>
      <c r="O900" s="64" t="s">
        <v>6153</v>
      </c>
      <c r="P900" s="64"/>
      <c r="Q900" s="64"/>
      <c r="R900" s="64"/>
      <c r="S900" s="64"/>
      <c r="T900" s="64"/>
      <c r="U900" s="64"/>
      <c r="V900" s="64"/>
      <c r="W900" s="64"/>
      <c r="X900" s="64"/>
      <c r="Y900" s="64"/>
      <c r="Z900" s="64"/>
    </row>
    <row r="901" ht="12.75" customHeight="1">
      <c r="A901" s="95">
        <v>40704.0</v>
      </c>
      <c r="B901" s="66">
        <v>1643.0</v>
      </c>
      <c r="C901" s="64" t="s">
        <v>228</v>
      </c>
      <c r="D901" s="64" t="s">
        <v>8</v>
      </c>
      <c r="E901" s="64" t="s">
        <v>692</v>
      </c>
      <c r="F901" s="66">
        <v>73.0</v>
      </c>
      <c r="G901" s="66">
        <v>4300.0</v>
      </c>
      <c r="H901" s="64" t="s">
        <v>23</v>
      </c>
      <c r="I901" s="64" t="s">
        <v>5962</v>
      </c>
      <c r="J901" s="64"/>
      <c r="K901" s="64"/>
      <c r="L901" s="64"/>
      <c r="M901" s="64"/>
      <c r="N901" s="64" t="s">
        <v>6190</v>
      </c>
      <c r="O901" s="64" t="s">
        <v>6191</v>
      </c>
      <c r="P901" s="64"/>
      <c r="Q901" s="64"/>
      <c r="R901" s="64"/>
      <c r="S901" s="64"/>
      <c r="T901" s="64"/>
      <c r="U901" s="64"/>
      <c r="V901" s="64"/>
      <c r="W901" s="64"/>
      <c r="X901" s="64"/>
      <c r="Y901" s="64"/>
      <c r="Z901" s="64"/>
    </row>
    <row r="902" ht="12.75" customHeight="1">
      <c r="A902" s="95">
        <v>40704.0</v>
      </c>
      <c r="B902" s="66">
        <v>1652.0</v>
      </c>
      <c r="C902" s="64" t="s">
        <v>228</v>
      </c>
      <c r="D902" s="64" t="s">
        <v>819</v>
      </c>
      <c r="E902" s="64" t="s">
        <v>117</v>
      </c>
      <c r="F902" s="66">
        <v>74.0</v>
      </c>
      <c r="G902" s="66">
        <v>4250.0</v>
      </c>
      <c r="H902" s="64" t="s">
        <v>23</v>
      </c>
      <c r="I902" s="64" t="s">
        <v>5962</v>
      </c>
      <c r="J902" s="64"/>
      <c r="K902" s="64"/>
      <c r="L902" s="64"/>
      <c r="M902" s="64"/>
      <c r="N902" s="64" t="s">
        <v>5963</v>
      </c>
      <c r="O902" s="64" t="s">
        <v>6006</v>
      </c>
      <c r="P902" s="64"/>
      <c r="Q902" s="64"/>
      <c r="R902" s="64"/>
      <c r="S902" s="64"/>
      <c r="T902" s="64"/>
      <c r="U902" s="64"/>
      <c r="V902" s="64"/>
      <c r="W902" s="64"/>
      <c r="X902" s="64"/>
      <c r="Y902" s="64"/>
      <c r="Z902" s="64"/>
    </row>
    <row r="903" ht="12.75" customHeight="1">
      <c r="A903" s="95">
        <v>40704.0</v>
      </c>
      <c r="B903" s="66">
        <v>1663.0</v>
      </c>
      <c r="C903" s="64" t="s">
        <v>228</v>
      </c>
      <c r="D903" s="64" t="s">
        <v>8</v>
      </c>
      <c r="E903" s="64" t="s">
        <v>660</v>
      </c>
      <c r="F903" s="66">
        <v>75.0</v>
      </c>
      <c r="G903" s="66">
        <v>4250.0</v>
      </c>
      <c r="H903" s="64" t="s">
        <v>23</v>
      </c>
      <c r="I903" s="64" t="s">
        <v>5962</v>
      </c>
      <c r="J903" s="64"/>
      <c r="K903" s="64"/>
      <c r="L903" s="64"/>
      <c r="M903" s="64"/>
      <c r="N903" s="64" t="s">
        <v>5963</v>
      </c>
      <c r="O903" s="64" t="s">
        <v>5967</v>
      </c>
      <c r="P903" s="64"/>
      <c r="Q903" s="64"/>
      <c r="R903" s="64"/>
      <c r="S903" s="64"/>
      <c r="T903" s="64"/>
      <c r="U903" s="64"/>
      <c r="V903" s="64"/>
      <c r="W903" s="64"/>
      <c r="X903" s="64"/>
      <c r="Y903" s="64"/>
      <c r="Z903" s="64"/>
    </row>
    <row r="904" ht="12.75" customHeight="1">
      <c r="A904" s="95">
        <v>40704.0</v>
      </c>
      <c r="B904" s="66">
        <v>1648.0</v>
      </c>
      <c r="C904" s="64" t="s">
        <v>228</v>
      </c>
      <c r="D904" s="64" t="s">
        <v>8</v>
      </c>
      <c r="E904" s="64" t="s">
        <v>660</v>
      </c>
      <c r="F904" s="66">
        <v>75.0</v>
      </c>
      <c r="G904" s="66">
        <v>4420.0</v>
      </c>
      <c r="H904" s="64" t="s">
        <v>23</v>
      </c>
      <c r="I904" s="64" t="s">
        <v>5962</v>
      </c>
      <c r="J904" s="64"/>
      <c r="K904" s="64"/>
      <c r="L904" s="64"/>
      <c r="M904" s="64"/>
      <c r="N904" s="64" t="s">
        <v>5963</v>
      </c>
      <c r="O904" s="64" t="s">
        <v>5967</v>
      </c>
      <c r="P904" s="64"/>
      <c r="Q904" s="64"/>
      <c r="R904" s="64"/>
      <c r="S904" s="64"/>
      <c r="T904" s="64"/>
      <c r="U904" s="64"/>
      <c r="V904" s="64"/>
      <c r="W904" s="64"/>
      <c r="X904" s="64"/>
      <c r="Y904" s="64"/>
      <c r="Z904" s="64"/>
    </row>
    <row r="905" ht="12.75" customHeight="1">
      <c r="A905" s="95">
        <v>40704.0</v>
      </c>
      <c r="B905" s="66">
        <v>1656.0</v>
      </c>
      <c r="C905" s="64" t="s">
        <v>228</v>
      </c>
      <c r="D905" s="64" t="s">
        <v>819</v>
      </c>
      <c r="E905" s="64" t="s">
        <v>1206</v>
      </c>
      <c r="F905" s="66">
        <v>76.0</v>
      </c>
      <c r="G905" s="66">
        <v>4600.0</v>
      </c>
      <c r="H905" s="64" t="s">
        <v>23</v>
      </c>
      <c r="I905" s="64" t="s">
        <v>5962</v>
      </c>
      <c r="J905" s="64"/>
      <c r="K905" s="64"/>
      <c r="L905" s="64"/>
      <c r="M905" s="64"/>
      <c r="N905" s="64" t="s">
        <v>5963</v>
      </c>
      <c r="O905" s="64" t="s">
        <v>6006</v>
      </c>
      <c r="P905" s="64"/>
      <c r="Q905" s="64"/>
      <c r="R905" s="64"/>
      <c r="S905" s="64"/>
      <c r="T905" s="64"/>
      <c r="U905" s="64"/>
      <c r="V905" s="64"/>
      <c r="W905" s="64"/>
      <c r="X905" s="64"/>
      <c r="Y905" s="64"/>
      <c r="Z905" s="64"/>
    </row>
    <row r="906" ht="12.75" customHeight="1">
      <c r="A906" s="95">
        <v>40704.0</v>
      </c>
      <c r="B906" s="66">
        <v>1650.0</v>
      </c>
      <c r="C906" s="64" t="s">
        <v>228</v>
      </c>
      <c r="D906" s="64" t="s">
        <v>819</v>
      </c>
      <c r="E906" s="64" t="s">
        <v>1439</v>
      </c>
      <c r="F906" s="66">
        <v>76.0</v>
      </c>
      <c r="G906" s="66">
        <v>5650.0</v>
      </c>
      <c r="H906" s="64" t="s">
        <v>23</v>
      </c>
      <c r="I906" s="64" t="s">
        <v>5962</v>
      </c>
      <c r="J906" s="64"/>
      <c r="K906" s="64"/>
      <c r="L906" s="64"/>
      <c r="M906" s="64"/>
      <c r="N906" s="64" t="s">
        <v>5963</v>
      </c>
      <c r="O906" s="64" t="s">
        <v>5965</v>
      </c>
      <c r="P906" s="64"/>
      <c r="Q906" s="64"/>
      <c r="R906" s="64"/>
      <c r="S906" s="64"/>
      <c r="T906" s="64"/>
      <c r="U906" s="64"/>
      <c r="V906" s="64"/>
      <c r="W906" s="64"/>
      <c r="X906" s="64"/>
      <c r="Y906" s="64"/>
      <c r="Z906" s="64"/>
    </row>
    <row r="907" ht="12.75" customHeight="1">
      <c r="A907" s="95">
        <v>40704.0</v>
      </c>
      <c r="B907" s="66">
        <v>1645.0</v>
      </c>
      <c r="C907" s="64" t="s">
        <v>228</v>
      </c>
      <c r="D907" s="64" t="s">
        <v>819</v>
      </c>
      <c r="E907" s="64" t="s">
        <v>1377</v>
      </c>
      <c r="F907" s="66">
        <v>77.0</v>
      </c>
      <c r="G907" s="66">
        <v>4600.0</v>
      </c>
      <c r="H907" s="64" t="s">
        <v>23</v>
      </c>
      <c r="I907" s="64" t="s">
        <v>5962</v>
      </c>
      <c r="J907" s="64"/>
      <c r="K907" s="64"/>
      <c r="L907" s="64"/>
      <c r="M907" s="64"/>
      <c r="N907" s="64" t="s">
        <v>5963</v>
      </c>
      <c r="O907" s="64" t="s">
        <v>6006</v>
      </c>
      <c r="P907" s="64"/>
      <c r="Q907" s="64"/>
      <c r="R907" s="64"/>
      <c r="S907" s="64"/>
      <c r="T907" s="64"/>
      <c r="U907" s="64"/>
      <c r="V907" s="64"/>
      <c r="W907" s="64"/>
      <c r="X907" s="64"/>
      <c r="Y907" s="64"/>
      <c r="Z907" s="64"/>
    </row>
    <row r="908" ht="12.75" customHeight="1">
      <c r="A908" s="95">
        <v>40704.0</v>
      </c>
      <c r="B908" s="66">
        <v>1653.0</v>
      </c>
      <c r="C908" s="64" t="s">
        <v>228</v>
      </c>
      <c r="D908" s="64" t="s">
        <v>819</v>
      </c>
      <c r="E908" s="64" t="s">
        <v>6253</v>
      </c>
      <c r="F908" s="66">
        <v>77.0</v>
      </c>
      <c r="G908" s="66">
        <v>4700.0</v>
      </c>
      <c r="H908" s="64" t="s">
        <v>23</v>
      </c>
      <c r="I908" s="64" t="s">
        <v>5962</v>
      </c>
      <c r="J908" s="64"/>
      <c r="K908" s="64"/>
      <c r="L908" s="64"/>
      <c r="M908" s="64"/>
      <c r="N908" s="64" t="s">
        <v>5996</v>
      </c>
      <c r="O908" s="64" t="s">
        <v>6056</v>
      </c>
      <c r="P908" s="64"/>
      <c r="Q908" s="64"/>
      <c r="R908" s="64"/>
      <c r="S908" s="64"/>
      <c r="T908" s="64"/>
      <c r="U908" s="64"/>
      <c r="V908" s="64"/>
      <c r="W908" s="64"/>
      <c r="X908" s="64"/>
      <c r="Y908" s="64"/>
      <c r="Z908" s="64"/>
    </row>
    <row r="909" ht="12.75" customHeight="1">
      <c r="A909" s="95">
        <v>40704.0</v>
      </c>
      <c r="B909" s="66">
        <v>1651.0</v>
      </c>
      <c r="C909" s="64" t="s">
        <v>228</v>
      </c>
      <c r="D909" s="64" t="s">
        <v>819</v>
      </c>
      <c r="E909" s="64" t="s">
        <v>1101</v>
      </c>
      <c r="F909" s="66">
        <v>77.0</v>
      </c>
      <c r="G909" s="66">
        <v>5400.0</v>
      </c>
      <c r="H909" s="64" t="s">
        <v>23</v>
      </c>
      <c r="I909" s="64" t="s">
        <v>5962</v>
      </c>
      <c r="J909" s="64"/>
      <c r="K909" s="64"/>
      <c r="L909" s="64"/>
      <c r="M909" s="64"/>
      <c r="N909" s="64" t="s">
        <v>5963</v>
      </c>
      <c r="O909" s="64" t="s">
        <v>5968</v>
      </c>
      <c r="P909" s="64"/>
      <c r="Q909" s="64"/>
      <c r="R909" s="64"/>
      <c r="S909" s="64"/>
      <c r="T909" s="64"/>
      <c r="U909" s="64"/>
      <c r="V909" s="64"/>
      <c r="W909" s="64"/>
      <c r="X909" s="64"/>
      <c r="Y909" s="64"/>
      <c r="Z909" s="64"/>
    </row>
    <row r="910" ht="12.75" customHeight="1">
      <c r="A910" s="95">
        <v>40704.0</v>
      </c>
      <c r="B910" s="66">
        <v>1649.0</v>
      </c>
      <c r="C910" s="64" t="s">
        <v>228</v>
      </c>
      <c r="D910" s="64" t="s">
        <v>819</v>
      </c>
      <c r="E910" s="64" t="s">
        <v>3534</v>
      </c>
      <c r="F910" s="66">
        <v>78.0</v>
      </c>
      <c r="G910" s="66">
        <v>5100.0</v>
      </c>
      <c r="H910" s="64" t="s">
        <v>23</v>
      </c>
      <c r="I910" s="64" t="s">
        <v>5962</v>
      </c>
      <c r="J910" s="64"/>
      <c r="K910" s="64"/>
      <c r="L910" s="64"/>
      <c r="M910" s="64"/>
      <c r="N910" s="64" t="s">
        <v>5963</v>
      </c>
      <c r="O910" s="64" t="s">
        <v>6042</v>
      </c>
      <c r="P910" s="64"/>
      <c r="Q910" s="64"/>
      <c r="R910" s="64"/>
      <c r="S910" s="64"/>
      <c r="T910" s="64"/>
      <c r="U910" s="64"/>
      <c r="V910" s="64"/>
      <c r="W910" s="64"/>
      <c r="X910" s="64"/>
      <c r="Y910" s="64"/>
      <c r="Z910" s="64"/>
    </row>
    <row r="911" ht="12.75" customHeight="1">
      <c r="A911" s="95">
        <v>40704.0</v>
      </c>
      <c r="B911" s="66">
        <v>1657.0</v>
      </c>
      <c r="C911" s="64" t="s">
        <v>228</v>
      </c>
      <c r="D911" s="64" t="s">
        <v>819</v>
      </c>
      <c r="E911" s="64" t="s">
        <v>1329</v>
      </c>
      <c r="F911" s="66">
        <v>79.0</v>
      </c>
      <c r="G911" s="66">
        <v>5000.0</v>
      </c>
      <c r="H911" s="64" t="s">
        <v>23</v>
      </c>
      <c r="I911" s="64" t="s">
        <v>5962</v>
      </c>
      <c r="J911" s="64"/>
      <c r="K911" s="64"/>
      <c r="L911" s="64"/>
      <c r="M911" s="64"/>
      <c r="N911" s="64" t="s">
        <v>5963</v>
      </c>
      <c r="O911" s="64" t="s">
        <v>1070</v>
      </c>
      <c r="P911" s="64"/>
      <c r="Q911" s="64"/>
      <c r="R911" s="64"/>
      <c r="S911" s="64"/>
      <c r="T911" s="64"/>
      <c r="U911" s="64"/>
      <c r="V911" s="64"/>
      <c r="W911" s="64"/>
      <c r="X911" s="64"/>
      <c r="Y911" s="64"/>
      <c r="Z911" s="64"/>
    </row>
    <row r="912" ht="12.75" customHeight="1">
      <c r="A912" s="95">
        <v>40704.0</v>
      </c>
      <c r="B912" s="66">
        <v>1659.0</v>
      </c>
      <c r="C912" s="64" t="s">
        <v>228</v>
      </c>
      <c r="D912" s="64" t="s">
        <v>819</v>
      </c>
      <c r="E912" s="64" t="s">
        <v>906</v>
      </c>
      <c r="F912" s="66">
        <v>80.0</v>
      </c>
      <c r="G912" s="66">
        <v>5250.0</v>
      </c>
      <c r="H912" s="64" t="s">
        <v>23</v>
      </c>
      <c r="I912" s="64" t="s">
        <v>5962</v>
      </c>
      <c r="J912" s="64"/>
      <c r="K912" s="64"/>
      <c r="L912" s="64"/>
      <c r="M912" s="64"/>
      <c r="N912" s="64" t="s">
        <v>5969</v>
      </c>
      <c r="O912" s="64" t="s">
        <v>6018</v>
      </c>
      <c r="P912" s="64"/>
      <c r="Q912" s="64"/>
      <c r="R912" s="64"/>
      <c r="S912" s="64"/>
      <c r="T912" s="64"/>
      <c r="U912" s="64"/>
      <c r="V912" s="64"/>
      <c r="W912" s="64"/>
      <c r="X912" s="64"/>
      <c r="Y912" s="64"/>
      <c r="Z912" s="64"/>
    </row>
    <row r="913" ht="12.75" customHeight="1">
      <c r="A913" s="95">
        <v>40704.0</v>
      </c>
      <c r="B913" s="66">
        <v>1664.0</v>
      </c>
      <c r="C913" s="64" t="s">
        <v>228</v>
      </c>
      <c r="D913" s="64" t="s">
        <v>819</v>
      </c>
      <c r="E913" s="64" t="s">
        <v>6182</v>
      </c>
      <c r="F913" s="66">
        <v>80.0</v>
      </c>
      <c r="G913" s="66">
        <v>5300.0</v>
      </c>
      <c r="H913" s="64" t="s">
        <v>23</v>
      </c>
      <c r="I913" s="64" t="s">
        <v>5962</v>
      </c>
      <c r="J913" s="64"/>
      <c r="K913" s="64"/>
      <c r="L913" s="64"/>
      <c r="M913" s="64"/>
      <c r="N913" s="64" t="s">
        <v>5963</v>
      </c>
      <c r="O913" s="64" t="s">
        <v>6186</v>
      </c>
      <c r="P913" s="64"/>
      <c r="Q913" s="64"/>
      <c r="R913" s="64"/>
      <c r="S913" s="64"/>
      <c r="T913" s="64"/>
      <c r="U913" s="64"/>
      <c r="V913" s="64"/>
      <c r="W913" s="64"/>
      <c r="X913" s="64"/>
      <c r="Y913" s="64"/>
      <c r="Z913" s="64"/>
    </row>
    <row r="914" ht="12.75" customHeight="1">
      <c r="A914" s="95">
        <v>40704.0</v>
      </c>
      <c r="B914" s="66">
        <v>1646.0</v>
      </c>
      <c r="C914" s="64" t="s">
        <v>228</v>
      </c>
      <c r="D914" s="64" t="s">
        <v>819</v>
      </c>
      <c r="E914" s="64" t="s">
        <v>927</v>
      </c>
      <c r="F914" s="66">
        <v>80.0</v>
      </c>
      <c r="G914" s="66">
        <v>5550.0</v>
      </c>
      <c r="H914" s="64" t="s">
        <v>23</v>
      </c>
      <c r="I914" s="64" t="s">
        <v>5962</v>
      </c>
      <c r="J914" s="64"/>
      <c r="K914" s="64"/>
      <c r="L914" s="64"/>
      <c r="M914" s="64"/>
      <c r="N914" s="64" t="s">
        <v>5963</v>
      </c>
      <c r="O914" s="64" t="s">
        <v>860</v>
      </c>
      <c r="P914" s="64"/>
      <c r="Q914" s="64"/>
      <c r="R914" s="64"/>
      <c r="S914" s="64"/>
      <c r="T914" s="64"/>
      <c r="U914" s="64"/>
      <c r="V914" s="64"/>
      <c r="W914" s="64"/>
      <c r="X914" s="64"/>
      <c r="Y914" s="64"/>
      <c r="Z914" s="64"/>
    </row>
    <row r="915" ht="12.75" customHeight="1">
      <c r="A915" s="95">
        <v>40704.0</v>
      </c>
      <c r="B915" s="66">
        <v>1658.0</v>
      </c>
      <c r="C915" s="64" t="s">
        <v>228</v>
      </c>
      <c r="D915" s="64" t="s">
        <v>819</v>
      </c>
      <c r="E915" s="64" t="s">
        <v>906</v>
      </c>
      <c r="F915" s="66">
        <v>82.0</v>
      </c>
      <c r="G915" s="66">
        <v>5600.0</v>
      </c>
      <c r="H915" s="64" t="s">
        <v>23</v>
      </c>
      <c r="I915" s="64" t="s">
        <v>5962</v>
      </c>
      <c r="J915" s="64"/>
      <c r="K915" s="64"/>
      <c r="L915" s="64"/>
      <c r="M915" s="64"/>
      <c r="N915" s="64" t="s">
        <v>5969</v>
      </c>
      <c r="O915" s="64" t="s">
        <v>5994</v>
      </c>
      <c r="P915" s="64"/>
      <c r="Q915" s="64"/>
      <c r="R915" s="64"/>
      <c r="S915" s="64"/>
      <c r="T915" s="64"/>
      <c r="U915" s="64"/>
      <c r="V915" s="64"/>
      <c r="W915" s="64"/>
      <c r="X915" s="64"/>
      <c r="Y915" s="64"/>
      <c r="Z915" s="64"/>
    </row>
    <row r="916" ht="12.75" customHeight="1">
      <c r="A916" s="95">
        <v>40704.0</v>
      </c>
      <c r="B916" s="66">
        <v>1655.0</v>
      </c>
      <c r="C916" s="64" t="s">
        <v>228</v>
      </c>
      <c r="D916" s="64" t="s">
        <v>8</v>
      </c>
      <c r="E916" s="64" t="s">
        <v>739</v>
      </c>
      <c r="F916" s="66">
        <v>82.0</v>
      </c>
      <c r="G916" s="66">
        <v>5700.0</v>
      </c>
      <c r="H916" s="64" t="s">
        <v>23</v>
      </c>
      <c r="I916" s="64" t="s">
        <v>5962</v>
      </c>
      <c r="J916" s="64"/>
      <c r="K916" s="64"/>
      <c r="L916" s="64"/>
      <c r="M916" s="64"/>
      <c r="N916" s="64" t="s">
        <v>5996</v>
      </c>
      <c r="O916" s="64" t="s">
        <v>800</v>
      </c>
      <c r="P916" s="64"/>
      <c r="Q916" s="64"/>
      <c r="R916" s="64"/>
      <c r="S916" s="64"/>
      <c r="T916" s="64"/>
      <c r="U916" s="64"/>
      <c r="V916" s="64"/>
      <c r="W916" s="64"/>
      <c r="X916" s="64"/>
      <c r="Y916" s="64"/>
      <c r="Z916" s="64"/>
    </row>
    <row r="917" ht="12.75" customHeight="1">
      <c r="A917" s="95">
        <v>40704.0</v>
      </c>
      <c r="B917" s="66">
        <v>1654.0</v>
      </c>
      <c r="C917" s="64" t="s">
        <v>228</v>
      </c>
      <c r="D917" s="64" t="s">
        <v>8</v>
      </c>
      <c r="E917" s="64" t="s">
        <v>950</v>
      </c>
      <c r="F917" s="66">
        <v>82.0</v>
      </c>
      <c r="G917" s="66">
        <v>6050.0</v>
      </c>
      <c r="H917" s="64" t="s">
        <v>23</v>
      </c>
      <c r="I917" s="64" t="s">
        <v>5962</v>
      </c>
      <c r="J917" s="64"/>
      <c r="K917" s="64"/>
      <c r="L917" s="64"/>
      <c r="M917" s="64"/>
      <c r="N917" s="64" t="s">
        <v>5963</v>
      </c>
      <c r="O917" s="64" t="s">
        <v>6254</v>
      </c>
      <c r="P917" s="64"/>
      <c r="Q917" s="64"/>
      <c r="R917" s="64"/>
      <c r="S917" s="64"/>
      <c r="T917" s="64"/>
      <c r="U917" s="64"/>
      <c r="V917" s="64"/>
      <c r="W917" s="64"/>
      <c r="X917" s="64"/>
      <c r="Y917" s="64"/>
      <c r="Z917" s="64"/>
    </row>
    <row r="918" ht="12.75" customHeight="1">
      <c r="A918" s="95">
        <v>40704.0</v>
      </c>
      <c r="B918" s="66">
        <v>1644.0</v>
      </c>
      <c r="C918" s="64" t="s">
        <v>228</v>
      </c>
      <c r="D918" s="64" t="s">
        <v>819</v>
      </c>
      <c r="E918" s="64" t="s">
        <v>6187</v>
      </c>
      <c r="F918" s="66">
        <v>84.0</v>
      </c>
      <c r="G918" s="66">
        <v>6700.0</v>
      </c>
      <c r="H918" s="64" t="s">
        <v>23</v>
      </c>
      <c r="I918" s="64" t="s">
        <v>5962</v>
      </c>
      <c r="J918" s="64"/>
      <c r="K918" s="64"/>
      <c r="L918" s="64"/>
      <c r="M918" s="64"/>
      <c r="N918" s="64" t="s">
        <v>5963</v>
      </c>
      <c r="O918" s="64" t="s">
        <v>6255</v>
      </c>
      <c r="P918" s="64"/>
      <c r="Q918" s="64"/>
      <c r="R918" s="64"/>
      <c r="S918" s="64"/>
      <c r="T918" s="64"/>
      <c r="U918" s="64"/>
      <c r="V918" s="64"/>
      <c r="W918" s="64"/>
      <c r="X918" s="64"/>
      <c r="Y918" s="64"/>
      <c r="Z918" s="64"/>
    </row>
    <row r="919" ht="12.75" customHeight="1">
      <c r="A919" s="95">
        <v>40704.0</v>
      </c>
      <c r="B919" s="66">
        <v>1647.0</v>
      </c>
      <c r="C919" s="64" t="s">
        <v>228</v>
      </c>
      <c r="D919" s="64" t="s">
        <v>819</v>
      </c>
      <c r="E919" s="64" t="s">
        <v>4785</v>
      </c>
      <c r="F919" s="66">
        <v>85.0</v>
      </c>
      <c r="G919" s="66">
        <v>6650.0</v>
      </c>
      <c r="H919" s="64" t="s">
        <v>23</v>
      </c>
      <c r="I919" s="64" t="s">
        <v>5962</v>
      </c>
      <c r="J919" s="64"/>
      <c r="K919" s="64"/>
      <c r="L919" s="64"/>
      <c r="M919" s="64"/>
      <c r="N919" s="64" t="s">
        <v>5963</v>
      </c>
      <c r="O919" s="64" t="s">
        <v>6042</v>
      </c>
      <c r="P919" s="64"/>
      <c r="Q919" s="64"/>
      <c r="R919" s="64"/>
      <c r="S919" s="64"/>
      <c r="T919" s="64"/>
      <c r="U919" s="64"/>
      <c r="V919" s="64"/>
      <c r="W919" s="64"/>
      <c r="X919" s="64"/>
      <c r="Y919" s="64"/>
      <c r="Z919" s="64"/>
    </row>
    <row r="920" ht="12.75" customHeight="1">
      <c r="A920" s="95">
        <v>40705.0</v>
      </c>
      <c r="B920" s="66">
        <v>1673.0</v>
      </c>
      <c r="C920" s="64" t="s">
        <v>228</v>
      </c>
      <c r="D920" s="64" t="s">
        <v>8</v>
      </c>
      <c r="E920" s="64" t="s">
        <v>1379</v>
      </c>
      <c r="F920" s="66">
        <v>68.0</v>
      </c>
      <c r="G920" s="66">
        <v>2750.0</v>
      </c>
      <c r="H920" s="64" t="s">
        <v>23</v>
      </c>
      <c r="I920" s="64" t="s">
        <v>5962</v>
      </c>
      <c r="J920" s="64"/>
      <c r="K920" s="64"/>
      <c r="L920" s="64"/>
      <c r="M920" s="64"/>
      <c r="N920" s="64" t="s">
        <v>5978</v>
      </c>
      <c r="O920" s="64" t="s">
        <v>5978</v>
      </c>
      <c r="P920" s="64"/>
      <c r="Q920" s="64"/>
      <c r="R920" s="64"/>
      <c r="S920" s="64"/>
      <c r="T920" s="64"/>
      <c r="U920" s="64"/>
      <c r="V920" s="64"/>
      <c r="W920" s="64"/>
      <c r="X920" s="64"/>
      <c r="Y920" s="64"/>
      <c r="Z920" s="64"/>
    </row>
    <row r="921" ht="12.75" customHeight="1">
      <c r="A921" s="95">
        <v>40705.0</v>
      </c>
      <c r="B921" s="66">
        <v>1668.0</v>
      </c>
      <c r="C921" s="64" t="s">
        <v>228</v>
      </c>
      <c r="D921" s="64" t="s">
        <v>819</v>
      </c>
      <c r="E921" s="64" t="s">
        <v>918</v>
      </c>
      <c r="F921" s="66">
        <v>70.0</v>
      </c>
      <c r="G921" s="66">
        <v>3500.0</v>
      </c>
      <c r="H921" s="64" t="s">
        <v>23</v>
      </c>
      <c r="I921" s="64" t="s">
        <v>5962</v>
      </c>
      <c r="J921" s="64"/>
      <c r="K921" s="64"/>
      <c r="L921" s="64"/>
      <c r="M921" s="64"/>
      <c r="N921" s="64" t="s">
        <v>5963</v>
      </c>
      <c r="O921" s="64" t="s">
        <v>6039</v>
      </c>
      <c r="P921" s="64"/>
      <c r="Q921" s="64"/>
      <c r="R921" s="64"/>
      <c r="S921" s="64"/>
      <c r="T921" s="64"/>
      <c r="U921" s="64"/>
      <c r="V921" s="64"/>
      <c r="W921" s="64"/>
      <c r="X921" s="64"/>
      <c r="Y921" s="64"/>
      <c r="Z921" s="64"/>
    </row>
    <row r="922" ht="12.75" customHeight="1">
      <c r="A922" s="95">
        <v>40705.0</v>
      </c>
      <c r="B922" s="66">
        <v>1679.0</v>
      </c>
      <c r="C922" s="64" t="s">
        <v>228</v>
      </c>
      <c r="D922" s="64" t="s">
        <v>8</v>
      </c>
      <c r="E922" s="64" t="s">
        <v>692</v>
      </c>
      <c r="F922" s="66">
        <v>70.0</v>
      </c>
      <c r="G922" s="66">
        <v>3600.0</v>
      </c>
      <c r="H922" s="64" t="s">
        <v>23</v>
      </c>
      <c r="I922" s="64" t="s">
        <v>5962</v>
      </c>
      <c r="J922" s="64"/>
      <c r="K922" s="64"/>
      <c r="L922" s="64"/>
      <c r="M922" s="64"/>
      <c r="N922" s="64" t="s">
        <v>5963</v>
      </c>
      <c r="O922" s="64" t="s">
        <v>5993</v>
      </c>
      <c r="P922" s="64"/>
      <c r="Q922" s="64"/>
      <c r="R922" s="64"/>
      <c r="S922" s="64"/>
      <c r="T922" s="64"/>
      <c r="U922" s="64"/>
      <c r="V922" s="64"/>
      <c r="W922" s="64"/>
      <c r="X922" s="64"/>
      <c r="Y922" s="64"/>
      <c r="Z922" s="64"/>
    </row>
    <row r="923" ht="12.75" customHeight="1">
      <c r="A923" s="95">
        <v>40705.0</v>
      </c>
      <c r="B923" s="66">
        <v>1665.0</v>
      </c>
      <c r="C923" s="64" t="s">
        <v>228</v>
      </c>
      <c r="D923" s="64" t="s">
        <v>819</v>
      </c>
      <c r="E923" s="64" t="s">
        <v>948</v>
      </c>
      <c r="F923" s="66">
        <v>72.0</v>
      </c>
      <c r="G923" s="66">
        <v>3900.0</v>
      </c>
      <c r="H923" s="64" t="s">
        <v>23</v>
      </c>
      <c r="I923" s="64" t="s">
        <v>5962</v>
      </c>
      <c r="J923" s="64"/>
      <c r="K923" s="64"/>
      <c r="L923" s="64"/>
      <c r="M923" s="64"/>
      <c r="N923" s="64" t="s">
        <v>5963</v>
      </c>
      <c r="O923" s="64" t="s">
        <v>656</v>
      </c>
      <c r="P923" s="64"/>
      <c r="Q923" s="64"/>
      <c r="R923" s="64"/>
      <c r="S923" s="64"/>
      <c r="T923" s="64"/>
      <c r="U923" s="64"/>
      <c r="V923" s="64"/>
      <c r="W923" s="64"/>
      <c r="X923" s="64"/>
      <c r="Y923" s="64"/>
      <c r="Z923" s="64"/>
    </row>
    <row r="924" ht="12.75" customHeight="1">
      <c r="A924" s="95">
        <v>40705.0</v>
      </c>
      <c r="B924" s="66">
        <v>1678.0</v>
      </c>
      <c r="C924" s="64" t="s">
        <v>228</v>
      </c>
      <c r="D924" s="64" t="s">
        <v>819</v>
      </c>
      <c r="E924" s="64" t="s">
        <v>1206</v>
      </c>
      <c r="F924" s="66">
        <v>73.0</v>
      </c>
      <c r="G924" s="66">
        <v>4000.0</v>
      </c>
      <c r="H924" s="64" t="s">
        <v>23</v>
      </c>
      <c r="I924" s="64" t="s">
        <v>5962</v>
      </c>
      <c r="J924" s="64"/>
      <c r="K924" s="64"/>
      <c r="L924" s="64"/>
      <c r="M924" s="64"/>
      <c r="N924" s="64" t="s">
        <v>5963</v>
      </c>
      <c r="O924" s="64" t="s">
        <v>6180</v>
      </c>
      <c r="P924" s="64"/>
      <c r="Q924" s="64"/>
      <c r="R924" s="64"/>
      <c r="S924" s="64"/>
      <c r="T924" s="64"/>
      <c r="U924" s="64"/>
      <c r="V924" s="64"/>
      <c r="W924" s="64"/>
      <c r="X924" s="64"/>
      <c r="Y924" s="64"/>
      <c r="Z924" s="64"/>
    </row>
    <row r="925" ht="12.75" customHeight="1">
      <c r="A925" s="95">
        <v>40705.0</v>
      </c>
      <c r="B925" s="66">
        <v>1681.0</v>
      </c>
      <c r="C925" s="64" t="s">
        <v>228</v>
      </c>
      <c r="D925" s="64" t="s">
        <v>8</v>
      </c>
      <c r="E925" s="64" t="s">
        <v>935</v>
      </c>
      <c r="F925" s="66">
        <v>74.0</v>
      </c>
      <c r="G925" s="66">
        <v>4650.0</v>
      </c>
      <c r="H925" s="64" t="s">
        <v>23</v>
      </c>
      <c r="I925" s="64" t="s">
        <v>5962</v>
      </c>
      <c r="J925" s="64"/>
      <c r="K925" s="64"/>
      <c r="L925" s="64"/>
      <c r="M925" s="64"/>
      <c r="N925" s="64" t="s">
        <v>5963</v>
      </c>
      <c r="O925" s="64" t="s">
        <v>5967</v>
      </c>
      <c r="P925" s="64"/>
      <c r="Q925" s="64"/>
      <c r="R925" s="64"/>
      <c r="S925" s="64"/>
      <c r="T925" s="64"/>
      <c r="U925" s="64"/>
      <c r="V925" s="64"/>
      <c r="W925" s="64"/>
      <c r="X925" s="64"/>
      <c r="Y925" s="64"/>
      <c r="Z925" s="64"/>
    </row>
    <row r="926" ht="12.75" customHeight="1">
      <c r="A926" s="95">
        <v>40705.0</v>
      </c>
      <c r="B926" s="66">
        <v>1682.0</v>
      </c>
      <c r="C926" s="64" t="s">
        <v>228</v>
      </c>
      <c r="D926" s="64" t="s">
        <v>8</v>
      </c>
      <c r="E926" s="64" t="s">
        <v>935</v>
      </c>
      <c r="F926" s="66">
        <v>75.0</v>
      </c>
      <c r="G926" s="66">
        <v>4650.0</v>
      </c>
      <c r="H926" s="64" t="s">
        <v>23</v>
      </c>
      <c r="I926" s="64" t="s">
        <v>5962</v>
      </c>
      <c r="J926" s="64"/>
      <c r="K926" s="64"/>
      <c r="L926" s="64"/>
      <c r="M926" s="64"/>
      <c r="N926" s="64" t="s">
        <v>5963</v>
      </c>
      <c r="O926" s="64" t="s">
        <v>5967</v>
      </c>
      <c r="P926" s="64"/>
      <c r="Q926" s="64"/>
      <c r="R926" s="64"/>
      <c r="S926" s="64"/>
      <c r="T926" s="64"/>
      <c r="U926" s="64"/>
      <c r="V926" s="64"/>
      <c r="W926" s="64"/>
      <c r="X926" s="64"/>
      <c r="Y926" s="64"/>
      <c r="Z926" s="64"/>
    </row>
    <row r="927" ht="12.75" customHeight="1">
      <c r="A927" s="95">
        <v>40705.0</v>
      </c>
      <c r="B927" s="66">
        <v>1680.0</v>
      </c>
      <c r="C927" s="64" t="s">
        <v>228</v>
      </c>
      <c r="D927" s="64" t="s">
        <v>819</v>
      </c>
      <c r="E927" s="64" t="s">
        <v>951</v>
      </c>
      <c r="F927" s="66">
        <v>76.0</v>
      </c>
      <c r="G927" s="66">
        <v>5200.0</v>
      </c>
      <c r="H927" s="64" t="s">
        <v>23</v>
      </c>
      <c r="I927" s="64" t="s">
        <v>5962</v>
      </c>
      <c r="J927" s="64"/>
      <c r="K927" s="64"/>
      <c r="L927" s="64"/>
      <c r="M927" s="64"/>
      <c r="N927" s="64" t="s">
        <v>5963</v>
      </c>
      <c r="O927" s="64" t="s">
        <v>6041</v>
      </c>
      <c r="P927" s="64"/>
      <c r="Q927" s="64"/>
      <c r="R927" s="64"/>
      <c r="S927" s="64"/>
      <c r="T927" s="64"/>
      <c r="U927" s="64"/>
      <c r="V927" s="64"/>
      <c r="W927" s="64"/>
      <c r="X927" s="64"/>
      <c r="Y927" s="64"/>
      <c r="Z927" s="64"/>
    </row>
    <row r="928" ht="12.75" customHeight="1">
      <c r="A928" s="95">
        <v>40705.0</v>
      </c>
      <c r="B928" s="66">
        <v>1669.0</v>
      </c>
      <c r="C928" s="64" t="s">
        <v>228</v>
      </c>
      <c r="D928" s="64" t="s">
        <v>819</v>
      </c>
      <c r="E928" s="64" t="s">
        <v>904</v>
      </c>
      <c r="F928" s="66">
        <v>79.0</v>
      </c>
      <c r="G928" s="66">
        <v>4900.0</v>
      </c>
      <c r="H928" s="64" t="s">
        <v>23</v>
      </c>
      <c r="I928" s="64" t="s">
        <v>5962</v>
      </c>
      <c r="J928" s="64"/>
      <c r="K928" s="64"/>
      <c r="L928" s="64"/>
      <c r="M928" s="64"/>
      <c r="N928" s="64" t="s">
        <v>5963</v>
      </c>
      <c r="O928" s="64" t="s">
        <v>6039</v>
      </c>
      <c r="P928" s="64"/>
      <c r="Q928" s="64"/>
      <c r="R928" s="64"/>
      <c r="S928" s="64"/>
      <c r="T928" s="64"/>
      <c r="U928" s="64"/>
      <c r="V928" s="64"/>
      <c r="W928" s="64"/>
      <c r="X928" s="64"/>
      <c r="Y928" s="64"/>
      <c r="Z928" s="64"/>
    </row>
    <row r="929" ht="12.75" customHeight="1">
      <c r="A929" s="95">
        <v>40705.0</v>
      </c>
      <c r="B929" s="66">
        <v>1670.0</v>
      </c>
      <c r="C929" s="64" t="s">
        <v>228</v>
      </c>
      <c r="D929" s="64" t="s">
        <v>8</v>
      </c>
      <c r="E929" s="64" t="s">
        <v>660</v>
      </c>
      <c r="F929" s="66">
        <v>79.0</v>
      </c>
      <c r="G929" s="66">
        <v>5200.0</v>
      </c>
      <c r="H929" s="64" t="s">
        <v>23</v>
      </c>
      <c r="I929" s="64" t="s">
        <v>5962</v>
      </c>
      <c r="J929" s="64"/>
      <c r="K929" s="64"/>
      <c r="L929" s="64"/>
      <c r="M929" s="64"/>
      <c r="N929" s="64" t="s">
        <v>6222</v>
      </c>
      <c r="O929" s="64" t="s">
        <v>6256</v>
      </c>
      <c r="P929" s="64"/>
      <c r="Q929" s="64"/>
      <c r="R929" s="64"/>
      <c r="S929" s="64"/>
      <c r="T929" s="64"/>
      <c r="U929" s="64"/>
      <c r="V929" s="64"/>
      <c r="W929" s="64"/>
      <c r="X929" s="64"/>
      <c r="Y929" s="64"/>
      <c r="Z929" s="64"/>
    </row>
    <row r="930" ht="12.75" customHeight="1">
      <c r="A930" s="95">
        <v>40705.0</v>
      </c>
      <c r="B930" s="66">
        <v>1671.0</v>
      </c>
      <c r="C930" s="64" t="s">
        <v>228</v>
      </c>
      <c r="D930" s="64" t="s">
        <v>819</v>
      </c>
      <c r="E930" s="64" t="s">
        <v>4785</v>
      </c>
      <c r="F930" s="66">
        <v>79.0</v>
      </c>
      <c r="G930" s="66">
        <v>5250.0</v>
      </c>
      <c r="H930" s="64" t="s">
        <v>23</v>
      </c>
      <c r="I930" s="64" t="s">
        <v>5962</v>
      </c>
      <c r="J930" s="64"/>
      <c r="K930" s="64"/>
      <c r="L930" s="64"/>
      <c r="M930" s="64"/>
      <c r="N930" s="64" t="s">
        <v>5963</v>
      </c>
      <c r="O930" s="64" t="s">
        <v>6006</v>
      </c>
      <c r="P930" s="64"/>
      <c r="Q930" s="64"/>
      <c r="R930" s="64"/>
      <c r="S930" s="64"/>
      <c r="T930" s="64"/>
      <c r="U930" s="64"/>
      <c r="V930" s="64"/>
      <c r="W930" s="64"/>
      <c r="X930" s="64"/>
      <c r="Y930" s="64"/>
      <c r="Z930" s="64"/>
    </row>
    <row r="931" ht="12.75" customHeight="1">
      <c r="A931" s="95">
        <v>40705.0</v>
      </c>
      <c r="B931" s="66">
        <v>1683.0</v>
      </c>
      <c r="C931" s="64" t="s">
        <v>228</v>
      </c>
      <c r="D931" s="64" t="s">
        <v>819</v>
      </c>
      <c r="E931" s="64" t="s">
        <v>933</v>
      </c>
      <c r="F931" s="66">
        <v>80.0</v>
      </c>
      <c r="G931" s="66">
        <v>5450.0</v>
      </c>
      <c r="H931" s="64" t="s">
        <v>23</v>
      </c>
      <c r="I931" s="64" t="s">
        <v>5962</v>
      </c>
      <c r="J931" s="64"/>
      <c r="K931" s="64"/>
      <c r="L931" s="64"/>
      <c r="M931" s="64"/>
      <c r="N931" s="64" t="s">
        <v>5963</v>
      </c>
      <c r="O931" s="64" t="s">
        <v>5964</v>
      </c>
      <c r="P931" s="64"/>
      <c r="Q931" s="64"/>
      <c r="R931" s="64"/>
      <c r="S931" s="64"/>
      <c r="T931" s="64"/>
      <c r="U931" s="64"/>
      <c r="V931" s="64"/>
      <c r="W931" s="64"/>
      <c r="X931" s="64"/>
      <c r="Y931" s="64"/>
      <c r="Z931" s="64"/>
    </row>
    <row r="932" ht="12.75" customHeight="1">
      <c r="A932" s="95">
        <v>40705.0</v>
      </c>
      <c r="B932" s="66">
        <v>1677.0</v>
      </c>
      <c r="C932" s="64" t="s">
        <v>228</v>
      </c>
      <c r="D932" s="64" t="s">
        <v>819</v>
      </c>
      <c r="E932" s="64" t="s">
        <v>918</v>
      </c>
      <c r="F932" s="66">
        <v>81.0</v>
      </c>
      <c r="G932" s="66">
        <v>5150.0</v>
      </c>
      <c r="H932" s="64" t="s">
        <v>23</v>
      </c>
      <c r="I932" s="64" t="s">
        <v>5962</v>
      </c>
      <c r="J932" s="64"/>
      <c r="K932" s="64"/>
      <c r="L932" s="64"/>
      <c r="M932" s="64"/>
      <c r="N932" s="64" t="s">
        <v>5963</v>
      </c>
      <c r="O932" s="64" t="s">
        <v>860</v>
      </c>
      <c r="P932" s="64"/>
      <c r="Q932" s="64"/>
      <c r="R932" s="64"/>
      <c r="S932" s="64"/>
      <c r="T932" s="64"/>
      <c r="U932" s="64"/>
      <c r="V932" s="64"/>
      <c r="W932" s="64"/>
      <c r="X932" s="64"/>
      <c r="Y932" s="64"/>
      <c r="Z932" s="64"/>
    </row>
    <row r="933" ht="12.75" customHeight="1">
      <c r="A933" s="95">
        <v>40705.0</v>
      </c>
      <c r="B933" s="66">
        <v>1672.0</v>
      </c>
      <c r="C933" s="64" t="s">
        <v>228</v>
      </c>
      <c r="D933" s="64" t="s">
        <v>819</v>
      </c>
      <c r="E933" s="64" t="s">
        <v>926</v>
      </c>
      <c r="F933" s="66">
        <v>81.0</v>
      </c>
      <c r="G933" s="66">
        <v>5800.0</v>
      </c>
      <c r="H933" s="64" t="s">
        <v>23</v>
      </c>
      <c r="I933" s="64" t="s">
        <v>5962</v>
      </c>
      <c r="J933" s="64"/>
      <c r="K933" s="64"/>
      <c r="L933" s="64"/>
      <c r="M933" s="64"/>
      <c r="N933" s="64" t="s">
        <v>5963</v>
      </c>
      <c r="O933" s="64" t="s">
        <v>860</v>
      </c>
      <c r="P933" s="64"/>
      <c r="Q933" s="64"/>
      <c r="R933" s="64"/>
      <c r="S933" s="64"/>
      <c r="T933" s="64"/>
      <c r="U933" s="64"/>
      <c r="V933" s="64"/>
      <c r="W933" s="64"/>
      <c r="X933" s="64"/>
      <c r="Y933" s="64"/>
      <c r="Z933" s="64"/>
    </row>
    <row r="934" ht="12.75" customHeight="1">
      <c r="A934" s="95">
        <v>40705.0</v>
      </c>
      <c r="B934" s="66">
        <v>1667.0</v>
      </c>
      <c r="C934" s="64" t="s">
        <v>228</v>
      </c>
      <c r="D934" s="64" t="s">
        <v>819</v>
      </c>
      <c r="E934" s="64" t="s">
        <v>1433</v>
      </c>
      <c r="F934" s="66">
        <v>82.0</v>
      </c>
      <c r="G934" s="66">
        <v>5800.0</v>
      </c>
      <c r="H934" s="64" t="s">
        <v>23</v>
      </c>
      <c r="I934" s="64" t="s">
        <v>5962</v>
      </c>
      <c r="J934" s="64"/>
      <c r="K934" s="64"/>
      <c r="L934" s="64"/>
      <c r="M934" s="64"/>
      <c r="N934" s="64" t="s">
        <v>5963</v>
      </c>
      <c r="O934" s="64" t="s">
        <v>6247</v>
      </c>
      <c r="P934" s="64"/>
      <c r="Q934" s="64"/>
      <c r="R934" s="64"/>
      <c r="S934" s="64"/>
      <c r="T934" s="64"/>
      <c r="U934" s="64"/>
      <c r="V934" s="64"/>
      <c r="W934" s="64"/>
      <c r="X934" s="64"/>
      <c r="Y934" s="64"/>
      <c r="Z934" s="64"/>
    </row>
    <row r="935" ht="12.75" customHeight="1">
      <c r="A935" s="95">
        <v>40705.0</v>
      </c>
      <c r="B935" s="66">
        <v>1666.0</v>
      </c>
      <c r="C935" s="64" t="s">
        <v>228</v>
      </c>
      <c r="D935" s="64" t="s">
        <v>819</v>
      </c>
      <c r="E935" s="64" t="s">
        <v>1091</v>
      </c>
      <c r="F935" s="66">
        <v>82.0</v>
      </c>
      <c r="G935" s="66">
        <v>6000.0</v>
      </c>
      <c r="H935" s="64" t="s">
        <v>23</v>
      </c>
      <c r="I935" s="64" t="s">
        <v>5962</v>
      </c>
      <c r="J935" s="64"/>
      <c r="K935" s="64"/>
      <c r="L935" s="64"/>
      <c r="M935" s="64"/>
      <c r="N935" s="64" t="s">
        <v>5963</v>
      </c>
      <c r="O935" s="64" t="s">
        <v>939</v>
      </c>
      <c r="P935" s="64"/>
      <c r="Q935" s="64"/>
      <c r="R935" s="64"/>
      <c r="S935" s="64"/>
      <c r="T935" s="64"/>
      <c r="U935" s="64"/>
      <c r="V935" s="64"/>
      <c r="W935" s="64"/>
      <c r="X935" s="64"/>
      <c r="Y935" s="64"/>
      <c r="Z935" s="64"/>
    </row>
    <row r="936" ht="12.75" customHeight="1">
      <c r="A936" s="95">
        <v>40705.427083333336</v>
      </c>
      <c r="B936" s="66">
        <v>1675.0</v>
      </c>
      <c r="C936" s="64" t="s">
        <v>228</v>
      </c>
      <c r="D936" s="64" t="s">
        <v>8</v>
      </c>
      <c r="E936" s="64" t="s">
        <v>739</v>
      </c>
      <c r="F936" s="66">
        <v>77.0</v>
      </c>
      <c r="G936" s="66">
        <v>5400.0</v>
      </c>
      <c r="H936" s="64" t="s">
        <v>23</v>
      </c>
      <c r="I936" s="64" t="s">
        <v>5962</v>
      </c>
      <c r="J936" s="64"/>
      <c r="K936" s="64"/>
      <c r="L936" s="64"/>
      <c r="M936" s="64"/>
      <c r="N936" s="64" t="s">
        <v>5963</v>
      </c>
      <c r="O936" s="64" t="s">
        <v>5967</v>
      </c>
      <c r="P936" s="64"/>
      <c r="Q936" s="64"/>
      <c r="R936" s="64"/>
      <c r="S936" s="64"/>
      <c r="T936" s="64"/>
      <c r="U936" s="64"/>
      <c r="V936" s="64"/>
      <c r="W936" s="64"/>
      <c r="X936" s="64"/>
      <c r="Y936" s="64"/>
      <c r="Z936" s="64"/>
    </row>
    <row r="937" ht="12.75" customHeight="1">
      <c r="A937" s="95">
        <v>40705.5</v>
      </c>
      <c r="B937" s="66">
        <v>1674.0</v>
      </c>
      <c r="C937" s="64" t="s">
        <v>228</v>
      </c>
      <c r="D937" s="64" t="s">
        <v>8</v>
      </c>
      <c r="E937" s="64" t="s">
        <v>739</v>
      </c>
      <c r="F937" s="66">
        <v>81.0</v>
      </c>
      <c r="G937" s="66">
        <v>5400.0</v>
      </c>
      <c r="H937" s="64" t="s">
        <v>23</v>
      </c>
      <c r="I937" s="64" t="s">
        <v>5962</v>
      </c>
      <c r="J937" s="64"/>
      <c r="K937" s="64"/>
      <c r="L937" s="64"/>
      <c r="M937" s="64"/>
      <c r="N937" s="64" t="s">
        <v>5963</v>
      </c>
      <c r="O937" s="64" t="s">
        <v>5967</v>
      </c>
      <c r="P937" s="64"/>
      <c r="Q937" s="64"/>
      <c r="R937" s="64"/>
      <c r="S937" s="64"/>
      <c r="T937" s="64"/>
      <c r="U937" s="64"/>
      <c r="V937" s="64"/>
      <c r="W937" s="64"/>
      <c r="X937" s="64"/>
      <c r="Y937" s="64"/>
      <c r="Z937" s="64"/>
    </row>
    <row r="938" ht="12.75" customHeight="1">
      <c r="A938" s="95">
        <v>40705.645833333336</v>
      </c>
      <c r="B938" s="66">
        <v>1676.0</v>
      </c>
      <c r="C938" s="64" t="s">
        <v>228</v>
      </c>
      <c r="D938" s="64" t="s">
        <v>819</v>
      </c>
      <c r="E938" s="64" t="s">
        <v>937</v>
      </c>
      <c r="F938" s="66">
        <v>77.0</v>
      </c>
      <c r="G938" s="66">
        <v>5300.0</v>
      </c>
      <c r="H938" s="64" t="s">
        <v>23</v>
      </c>
      <c r="I938" s="64" t="s">
        <v>5962</v>
      </c>
      <c r="J938" s="64"/>
      <c r="K938" s="64"/>
      <c r="L938" s="64"/>
      <c r="M938" s="64"/>
      <c r="N938" s="64" t="s">
        <v>5963</v>
      </c>
      <c r="O938" s="64" t="s">
        <v>5965</v>
      </c>
      <c r="P938" s="64"/>
      <c r="Q938" s="64"/>
      <c r="R938" s="64"/>
      <c r="S938" s="64"/>
      <c r="T938" s="64"/>
      <c r="U938" s="64"/>
      <c r="V938" s="64"/>
      <c r="W938" s="64"/>
      <c r="X938" s="64"/>
      <c r="Y938" s="64"/>
      <c r="Z938" s="64"/>
    </row>
    <row r="939" ht="12.75" customHeight="1">
      <c r="A939" s="95">
        <v>40706.0</v>
      </c>
      <c r="B939" s="66">
        <v>1687.0</v>
      </c>
      <c r="C939" s="64" t="s">
        <v>228</v>
      </c>
      <c r="D939" s="64" t="s">
        <v>819</v>
      </c>
      <c r="E939" s="64" t="s">
        <v>904</v>
      </c>
      <c r="F939" s="66">
        <v>69.0</v>
      </c>
      <c r="G939" s="66">
        <v>3000.0</v>
      </c>
      <c r="H939" s="64" t="s">
        <v>23</v>
      </c>
      <c r="I939" s="64" t="s">
        <v>5962</v>
      </c>
      <c r="J939" s="64"/>
      <c r="K939" s="64"/>
      <c r="L939" s="64"/>
      <c r="M939" s="64"/>
      <c r="N939" s="64" t="s">
        <v>5963</v>
      </c>
      <c r="O939" s="64" t="s">
        <v>6042</v>
      </c>
      <c r="P939" s="64"/>
      <c r="Q939" s="64"/>
      <c r="R939" s="64"/>
      <c r="S939" s="64"/>
      <c r="T939" s="64"/>
      <c r="U939" s="64"/>
      <c r="V939" s="64"/>
      <c r="W939" s="64"/>
      <c r="X939" s="64"/>
      <c r="Y939" s="64"/>
      <c r="Z939" s="64"/>
    </row>
    <row r="940" ht="12.75" customHeight="1">
      <c r="A940" s="95">
        <v>40706.0</v>
      </c>
      <c r="B940" s="66">
        <v>1696.0</v>
      </c>
      <c r="C940" s="64" t="s">
        <v>228</v>
      </c>
      <c r="D940" s="64" t="s">
        <v>8</v>
      </c>
      <c r="E940" s="64" t="s">
        <v>692</v>
      </c>
      <c r="F940" s="66">
        <v>70.0</v>
      </c>
      <c r="G940" s="66">
        <v>3400.0</v>
      </c>
      <c r="H940" s="64" t="s">
        <v>23</v>
      </c>
      <c r="I940" s="64" t="s">
        <v>5962</v>
      </c>
      <c r="J940" s="64"/>
      <c r="K940" s="64"/>
      <c r="L940" s="64"/>
      <c r="M940" s="64"/>
      <c r="N940" s="64" t="s">
        <v>5963</v>
      </c>
      <c r="O940" s="64" t="s">
        <v>6041</v>
      </c>
      <c r="P940" s="64"/>
      <c r="Q940" s="64"/>
      <c r="R940" s="64"/>
      <c r="S940" s="64"/>
      <c r="T940" s="64"/>
      <c r="U940" s="64"/>
      <c r="V940" s="64"/>
      <c r="W940" s="64"/>
      <c r="X940" s="64"/>
      <c r="Y940" s="64"/>
      <c r="Z940" s="64"/>
    </row>
    <row r="941" ht="12.75" customHeight="1">
      <c r="A941" s="95">
        <v>40706.0</v>
      </c>
      <c r="B941" s="66">
        <v>1689.0</v>
      </c>
      <c r="C941" s="64" t="s">
        <v>228</v>
      </c>
      <c r="D941" s="64" t="s">
        <v>8</v>
      </c>
      <c r="E941" s="64" t="s">
        <v>739</v>
      </c>
      <c r="F941" s="66">
        <v>72.0</v>
      </c>
      <c r="G941" s="66">
        <v>3600.0</v>
      </c>
      <c r="H941" s="64" t="s">
        <v>23</v>
      </c>
      <c r="I941" s="64" t="s">
        <v>5962</v>
      </c>
      <c r="J941" s="64"/>
      <c r="K941" s="64"/>
      <c r="L941" s="64"/>
      <c r="M941" s="64"/>
      <c r="N941" s="64" t="s">
        <v>5963</v>
      </c>
      <c r="O941" s="64" t="s">
        <v>6129</v>
      </c>
      <c r="P941" s="64"/>
      <c r="Q941" s="64"/>
      <c r="R941" s="64"/>
      <c r="S941" s="64"/>
      <c r="T941" s="64"/>
      <c r="U941" s="64"/>
      <c r="V941" s="64"/>
      <c r="W941" s="64"/>
      <c r="X941" s="64"/>
      <c r="Y941" s="64"/>
      <c r="Z941" s="64"/>
    </row>
    <row r="942" ht="12.75" customHeight="1">
      <c r="A942" s="95">
        <v>40706.0</v>
      </c>
      <c r="B942" s="66">
        <v>1686.0</v>
      </c>
      <c r="C942" s="64" t="s">
        <v>228</v>
      </c>
      <c r="D942" s="64" t="s">
        <v>819</v>
      </c>
      <c r="E942" s="64" t="s">
        <v>904</v>
      </c>
      <c r="F942" s="66">
        <v>73.0</v>
      </c>
      <c r="G942" s="66">
        <v>3750.0</v>
      </c>
      <c r="H942" s="64" t="s">
        <v>23</v>
      </c>
      <c r="I942" s="64" t="s">
        <v>5962</v>
      </c>
      <c r="J942" s="64"/>
      <c r="K942" s="64"/>
      <c r="L942" s="64"/>
      <c r="M942" s="64"/>
      <c r="N942" s="64" t="s">
        <v>5963</v>
      </c>
      <c r="O942" s="64" t="s">
        <v>6006</v>
      </c>
      <c r="P942" s="64"/>
      <c r="Q942" s="64"/>
      <c r="R942" s="64"/>
      <c r="S942" s="64"/>
      <c r="T942" s="64"/>
      <c r="U942" s="64"/>
      <c r="V942" s="64"/>
      <c r="W942" s="64"/>
      <c r="X942" s="64"/>
      <c r="Y942" s="64"/>
      <c r="Z942" s="64"/>
    </row>
    <row r="943" ht="12.75" customHeight="1">
      <c r="A943" s="95">
        <v>40706.0</v>
      </c>
      <c r="B943" s="66">
        <v>1692.0</v>
      </c>
      <c r="C943" s="64" t="s">
        <v>228</v>
      </c>
      <c r="D943" s="64" t="s">
        <v>819</v>
      </c>
      <c r="E943" s="64" t="s">
        <v>918</v>
      </c>
      <c r="F943" s="66">
        <v>73.0</v>
      </c>
      <c r="G943" s="66">
        <v>4000.0</v>
      </c>
      <c r="H943" s="64" t="s">
        <v>23</v>
      </c>
      <c r="I943" s="64" t="s">
        <v>5962</v>
      </c>
      <c r="J943" s="64"/>
      <c r="K943" s="64"/>
      <c r="L943" s="64"/>
      <c r="M943" s="64"/>
      <c r="N943" s="64" t="s">
        <v>5963</v>
      </c>
      <c r="O943" s="64" t="s">
        <v>6257</v>
      </c>
      <c r="P943" s="64"/>
      <c r="Q943" s="64"/>
      <c r="R943" s="64"/>
      <c r="S943" s="64"/>
      <c r="T943" s="64"/>
      <c r="U943" s="64"/>
      <c r="V943" s="64"/>
      <c r="W943" s="64"/>
      <c r="X943" s="64"/>
      <c r="Y943" s="64"/>
      <c r="Z943" s="64"/>
    </row>
    <row r="944" ht="12.75" customHeight="1">
      <c r="A944" s="95">
        <v>40706.0</v>
      </c>
      <c r="B944" s="66">
        <v>1691.0</v>
      </c>
      <c r="C944" s="64" t="s">
        <v>228</v>
      </c>
      <c r="D944" s="64" t="s">
        <v>819</v>
      </c>
      <c r="E944" s="64" t="s">
        <v>918</v>
      </c>
      <c r="F944" s="66">
        <v>74.0</v>
      </c>
      <c r="G944" s="66">
        <v>4500.0</v>
      </c>
      <c r="H944" s="64" t="s">
        <v>23</v>
      </c>
      <c r="I944" s="64" t="s">
        <v>5962</v>
      </c>
      <c r="J944" s="64"/>
      <c r="K944" s="64"/>
      <c r="L944" s="64"/>
      <c r="M944" s="64"/>
      <c r="N944" s="64" t="s">
        <v>5963</v>
      </c>
      <c r="O944" s="64" t="s">
        <v>6039</v>
      </c>
      <c r="P944" s="64"/>
      <c r="Q944" s="64"/>
      <c r="R944" s="64"/>
      <c r="S944" s="64"/>
      <c r="T944" s="64"/>
      <c r="U944" s="64"/>
      <c r="V944" s="64"/>
      <c r="W944" s="64"/>
      <c r="X944" s="64"/>
      <c r="Y944" s="64"/>
      <c r="Z944" s="64"/>
    </row>
    <row r="945" ht="12.75" customHeight="1">
      <c r="A945" s="95">
        <v>40706.0</v>
      </c>
      <c r="B945" s="66">
        <v>1693.0</v>
      </c>
      <c r="C945" s="64" t="s">
        <v>228</v>
      </c>
      <c r="D945" s="64" t="s">
        <v>819</v>
      </c>
      <c r="E945" s="64" t="s">
        <v>918</v>
      </c>
      <c r="F945" s="66">
        <v>74.0</v>
      </c>
      <c r="G945" s="66">
        <v>5000.0</v>
      </c>
      <c r="H945" s="64" t="s">
        <v>23</v>
      </c>
      <c r="I945" s="64" t="s">
        <v>5962</v>
      </c>
      <c r="J945" s="64"/>
      <c r="K945" s="64"/>
      <c r="L945" s="64"/>
      <c r="M945" s="64"/>
      <c r="N945" s="64" t="s">
        <v>5963</v>
      </c>
      <c r="O945" s="64" t="s">
        <v>5964</v>
      </c>
      <c r="P945" s="64"/>
      <c r="Q945" s="64"/>
      <c r="R945" s="64"/>
      <c r="S945" s="64"/>
      <c r="T945" s="64"/>
      <c r="U945" s="64"/>
      <c r="V945" s="64"/>
      <c r="W945" s="64"/>
      <c r="X945" s="64"/>
      <c r="Y945" s="64"/>
      <c r="Z945" s="64"/>
    </row>
    <row r="946" ht="12.75" customHeight="1">
      <c r="A946" s="95">
        <v>40706.0</v>
      </c>
      <c r="B946" s="66">
        <v>1690.0</v>
      </c>
      <c r="C946" s="64" t="s">
        <v>228</v>
      </c>
      <c r="D946" s="64" t="s">
        <v>8</v>
      </c>
      <c r="E946" s="64" t="s">
        <v>739</v>
      </c>
      <c r="F946" s="66">
        <v>75.0</v>
      </c>
      <c r="G946" s="66">
        <v>4100.0</v>
      </c>
      <c r="H946" s="64" t="s">
        <v>23</v>
      </c>
      <c r="I946" s="64" t="s">
        <v>5962</v>
      </c>
      <c r="J946" s="64"/>
      <c r="K946" s="64"/>
      <c r="L946" s="64"/>
      <c r="M946" s="64"/>
      <c r="N946" s="64" t="s">
        <v>5963</v>
      </c>
      <c r="O946" s="64" t="s">
        <v>5972</v>
      </c>
      <c r="P946" s="64"/>
      <c r="Q946" s="64"/>
      <c r="R946" s="64"/>
      <c r="S946" s="64"/>
      <c r="T946" s="64"/>
      <c r="U946" s="64"/>
      <c r="V946" s="64"/>
      <c r="W946" s="64"/>
      <c r="X946" s="64"/>
      <c r="Y946" s="64"/>
      <c r="Z946" s="64"/>
    </row>
    <row r="947" ht="12.75" customHeight="1">
      <c r="A947" s="95">
        <v>40706.0</v>
      </c>
      <c r="B947" s="66">
        <v>1684.0</v>
      </c>
      <c r="C947" s="64" t="s">
        <v>228</v>
      </c>
      <c r="D947" s="64" t="s">
        <v>819</v>
      </c>
      <c r="E947" s="64" t="s">
        <v>6187</v>
      </c>
      <c r="F947" s="66">
        <v>77.0</v>
      </c>
      <c r="G947" s="66">
        <v>4650.0</v>
      </c>
      <c r="H947" s="64" t="s">
        <v>23</v>
      </c>
      <c r="I947" s="64" t="s">
        <v>5962</v>
      </c>
      <c r="J947" s="64"/>
      <c r="K947" s="64"/>
      <c r="L947" s="64"/>
      <c r="M947" s="64"/>
      <c r="N947" s="64" t="s">
        <v>5963</v>
      </c>
      <c r="O947" s="64" t="s">
        <v>6255</v>
      </c>
      <c r="P947" s="64"/>
      <c r="Q947" s="64"/>
      <c r="R947" s="64"/>
      <c r="S947" s="64"/>
      <c r="T947" s="64"/>
      <c r="U947" s="64"/>
      <c r="V947" s="64"/>
      <c r="W947" s="64"/>
      <c r="X947" s="64"/>
      <c r="Y947" s="64"/>
      <c r="Z947" s="64"/>
    </row>
    <row r="948" ht="12.75" customHeight="1">
      <c r="A948" s="95">
        <v>40706.0</v>
      </c>
      <c r="B948" s="66">
        <v>1694.0</v>
      </c>
      <c r="C948" s="64" t="s">
        <v>228</v>
      </c>
      <c r="D948" s="64" t="s">
        <v>819</v>
      </c>
      <c r="E948" s="64" t="s">
        <v>921</v>
      </c>
      <c r="F948" s="66">
        <v>78.0</v>
      </c>
      <c r="G948" s="66">
        <v>4550.0</v>
      </c>
      <c r="H948" s="64" t="s">
        <v>23</v>
      </c>
      <c r="I948" s="64" t="s">
        <v>5962</v>
      </c>
      <c r="J948" s="64"/>
      <c r="K948" s="64"/>
      <c r="L948" s="64"/>
      <c r="M948" s="64"/>
      <c r="N948" s="64" t="s">
        <v>5963</v>
      </c>
      <c r="O948" s="64" t="s">
        <v>6258</v>
      </c>
      <c r="P948" s="64"/>
      <c r="Q948" s="64"/>
      <c r="R948" s="64"/>
      <c r="S948" s="64"/>
      <c r="T948" s="64"/>
      <c r="U948" s="64"/>
      <c r="V948" s="64"/>
      <c r="W948" s="64"/>
      <c r="X948" s="64"/>
      <c r="Y948" s="64"/>
      <c r="Z948" s="64"/>
    </row>
    <row r="949" ht="12.75" customHeight="1">
      <c r="A949" s="95">
        <v>40706.0</v>
      </c>
      <c r="B949" s="66">
        <v>1688.0</v>
      </c>
      <c r="C949" s="64" t="s">
        <v>228</v>
      </c>
      <c r="D949" s="64" t="s">
        <v>8</v>
      </c>
      <c r="E949" s="64" t="s">
        <v>739</v>
      </c>
      <c r="F949" s="66">
        <v>79.0</v>
      </c>
      <c r="G949" s="66">
        <v>5300.0</v>
      </c>
      <c r="H949" s="64" t="s">
        <v>23</v>
      </c>
      <c r="I949" s="64" t="s">
        <v>5962</v>
      </c>
      <c r="J949" s="64"/>
      <c r="K949" s="64"/>
      <c r="L949" s="64"/>
      <c r="M949" s="64"/>
      <c r="N949" s="64" t="s">
        <v>5963</v>
      </c>
      <c r="O949" s="64" t="s">
        <v>6259</v>
      </c>
      <c r="P949" s="64"/>
      <c r="Q949" s="64"/>
      <c r="R949" s="64"/>
      <c r="S949" s="64"/>
      <c r="T949" s="64"/>
      <c r="U949" s="64"/>
      <c r="V949" s="64"/>
      <c r="W949" s="64"/>
      <c r="X949" s="64"/>
      <c r="Y949" s="64"/>
      <c r="Z949" s="64"/>
    </row>
    <row r="950" ht="12.75" customHeight="1">
      <c r="A950" s="95">
        <v>40706.0</v>
      </c>
      <c r="B950" s="66">
        <v>1695.0</v>
      </c>
      <c r="C950" s="64" t="s">
        <v>228</v>
      </c>
      <c r="D950" s="64" t="s">
        <v>819</v>
      </c>
      <c r="E950" s="64" t="s">
        <v>933</v>
      </c>
      <c r="F950" s="66">
        <v>84.0</v>
      </c>
      <c r="G950" s="66">
        <v>6800.0</v>
      </c>
      <c r="H950" s="64" t="s">
        <v>23</v>
      </c>
      <c r="I950" s="64" t="s">
        <v>5962</v>
      </c>
      <c r="J950" s="64"/>
      <c r="K950" s="64"/>
      <c r="L950" s="64"/>
      <c r="M950" s="64"/>
      <c r="N950" s="64" t="s">
        <v>5963</v>
      </c>
      <c r="O950" s="64" t="s">
        <v>656</v>
      </c>
      <c r="P950" s="64"/>
      <c r="Q950" s="64"/>
      <c r="R950" s="64"/>
      <c r="S950" s="64"/>
      <c r="T950" s="64"/>
      <c r="U950" s="64"/>
      <c r="V950" s="64"/>
      <c r="W950" s="64"/>
      <c r="X950" s="64"/>
      <c r="Y950" s="64"/>
      <c r="Z950" s="64"/>
    </row>
    <row r="951" ht="12.75" customHeight="1">
      <c r="A951" s="95">
        <v>40706.0</v>
      </c>
      <c r="B951" s="66">
        <v>1685.0</v>
      </c>
      <c r="C951" s="64" t="s">
        <v>228</v>
      </c>
      <c r="D951" s="64" t="s">
        <v>819</v>
      </c>
      <c r="E951" s="64" t="s">
        <v>904</v>
      </c>
      <c r="F951" s="66">
        <v>86.0</v>
      </c>
      <c r="G951" s="66">
        <v>7200.0</v>
      </c>
      <c r="H951" s="64" t="s">
        <v>23</v>
      </c>
      <c r="I951" s="64" t="s">
        <v>5962</v>
      </c>
      <c r="J951" s="64"/>
      <c r="K951" s="64"/>
      <c r="L951" s="64"/>
      <c r="M951" s="64"/>
      <c r="N951" s="64" t="s">
        <v>5963</v>
      </c>
      <c r="O951" s="64" t="s">
        <v>6042</v>
      </c>
      <c r="P951" s="64"/>
      <c r="Q951" s="64"/>
      <c r="R951" s="64"/>
      <c r="S951" s="64"/>
      <c r="T951" s="64"/>
      <c r="U951" s="64"/>
      <c r="V951" s="64"/>
      <c r="W951" s="64"/>
      <c r="X951" s="64"/>
      <c r="Y951" s="64"/>
      <c r="Z951" s="64"/>
    </row>
    <row r="952" ht="12.75" customHeight="1">
      <c r="A952" s="95">
        <v>40708.0</v>
      </c>
      <c r="B952" s="66">
        <v>1699.0</v>
      </c>
      <c r="C952" s="64" t="s">
        <v>228</v>
      </c>
      <c r="D952" s="64" t="s">
        <v>8</v>
      </c>
      <c r="E952" s="64" t="s">
        <v>1379</v>
      </c>
      <c r="F952" s="66">
        <v>70.0</v>
      </c>
      <c r="G952" s="66">
        <v>3800.0</v>
      </c>
      <c r="H952" s="64" t="s">
        <v>23</v>
      </c>
      <c r="I952" s="64" t="s">
        <v>5962</v>
      </c>
      <c r="J952" s="64"/>
      <c r="K952" s="64"/>
      <c r="L952" s="64"/>
      <c r="M952" s="64"/>
      <c r="N952" s="64" t="s">
        <v>5963</v>
      </c>
      <c r="O952" s="64" t="s">
        <v>6039</v>
      </c>
      <c r="P952" s="64"/>
      <c r="Q952" s="64"/>
      <c r="R952" s="64"/>
      <c r="S952" s="64"/>
      <c r="T952" s="64"/>
      <c r="U952" s="64"/>
      <c r="V952" s="64"/>
      <c r="W952" s="64"/>
      <c r="X952" s="64"/>
      <c r="Y952" s="64"/>
      <c r="Z952" s="64"/>
    </row>
    <row r="953" ht="12.75" customHeight="1">
      <c r="A953" s="95">
        <v>40708.0</v>
      </c>
      <c r="B953" s="66">
        <v>1698.0</v>
      </c>
      <c r="C953" s="64" t="s">
        <v>228</v>
      </c>
      <c r="D953" s="64" t="s">
        <v>8</v>
      </c>
      <c r="E953" s="64" t="s">
        <v>904</v>
      </c>
      <c r="F953" s="66">
        <v>72.0</v>
      </c>
      <c r="G953" s="66">
        <v>3800.0</v>
      </c>
      <c r="H953" s="64" t="s">
        <v>23</v>
      </c>
      <c r="I953" s="64" t="s">
        <v>5962</v>
      </c>
      <c r="J953" s="64"/>
      <c r="K953" s="64"/>
      <c r="L953" s="64"/>
      <c r="M953" s="64"/>
      <c r="N953" s="64" t="s">
        <v>659</v>
      </c>
      <c r="O953" s="64" t="s">
        <v>6260</v>
      </c>
      <c r="P953" s="64"/>
      <c r="Q953" s="64"/>
      <c r="R953" s="64"/>
      <c r="S953" s="64"/>
      <c r="T953" s="64"/>
      <c r="U953" s="64"/>
      <c r="V953" s="64"/>
      <c r="W953" s="64"/>
      <c r="X953" s="64"/>
      <c r="Y953" s="64"/>
      <c r="Z953" s="64"/>
    </row>
    <row r="954" ht="12.75" customHeight="1">
      <c r="A954" s="95">
        <v>40708.0</v>
      </c>
      <c r="B954" s="66">
        <v>1697.0</v>
      </c>
      <c r="C954" s="64" t="s">
        <v>228</v>
      </c>
      <c r="D954" s="64" t="s">
        <v>8</v>
      </c>
      <c r="E954" s="64" t="s">
        <v>692</v>
      </c>
      <c r="F954" s="66">
        <v>74.0</v>
      </c>
      <c r="G954" s="66">
        <v>4500.0</v>
      </c>
      <c r="H954" s="64" t="s">
        <v>23</v>
      </c>
      <c r="I954" s="64" t="s">
        <v>5962</v>
      </c>
      <c r="J954" s="64"/>
      <c r="K954" s="64"/>
      <c r="L954" s="64"/>
      <c r="M954" s="64"/>
      <c r="N954" s="64" t="s">
        <v>5963</v>
      </c>
      <c r="O954" s="64" t="s">
        <v>6039</v>
      </c>
      <c r="P954" s="64"/>
      <c r="Q954" s="64"/>
      <c r="R954" s="64"/>
      <c r="S954" s="64"/>
      <c r="T954" s="64"/>
      <c r="U954" s="64"/>
      <c r="V954" s="64"/>
      <c r="W954" s="64"/>
      <c r="X954" s="64"/>
      <c r="Y954" s="64"/>
      <c r="Z954" s="64"/>
    </row>
    <row r="955" ht="12.75" customHeight="1">
      <c r="A955" s="95">
        <v>40708.0</v>
      </c>
      <c r="B955" s="66">
        <v>2685.0</v>
      </c>
      <c r="C955" s="64" t="s">
        <v>228</v>
      </c>
      <c r="D955" s="64" t="s">
        <v>8</v>
      </c>
      <c r="E955" s="64" t="s">
        <v>950</v>
      </c>
      <c r="F955" s="66">
        <v>75.0</v>
      </c>
      <c r="G955" s="66">
        <v>4200.0</v>
      </c>
      <c r="H955" s="64" t="s">
        <v>23</v>
      </c>
      <c r="I955" s="64" t="s">
        <v>5962</v>
      </c>
      <c r="J955" s="64"/>
      <c r="K955" s="64"/>
      <c r="L955" s="64"/>
      <c r="M955" s="64"/>
      <c r="N955" s="64" t="s">
        <v>5963</v>
      </c>
      <c r="O955" s="64" t="s">
        <v>6006</v>
      </c>
      <c r="P955" s="64"/>
      <c r="Q955" s="64"/>
      <c r="R955" s="64"/>
      <c r="S955" s="64"/>
      <c r="T955" s="64"/>
      <c r="U955" s="64"/>
      <c r="V955" s="64"/>
      <c r="W955" s="64"/>
      <c r="X955" s="64"/>
      <c r="Y955" s="64"/>
      <c r="Z955" s="64"/>
    </row>
    <row r="956" ht="12.75" customHeight="1">
      <c r="A956" s="95">
        <v>40708.5</v>
      </c>
      <c r="B956" s="66">
        <v>2683.0</v>
      </c>
      <c r="C956" s="64" t="s">
        <v>228</v>
      </c>
      <c r="D956" s="64" t="s">
        <v>8</v>
      </c>
      <c r="E956" s="64" t="s">
        <v>918</v>
      </c>
      <c r="F956" s="66">
        <v>80.0</v>
      </c>
      <c r="G956" s="66">
        <v>5200.0</v>
      </c>
      <c r="H956" s="64" t="s">
        <v>23</v>
      </c>
      <c r="I956" s="64" t="s">
        <v>5962</v>
      </c>
      <c r="J956" s="64"/>
      <c r="K956" s="64"/>
      <c r="L956" s="64"/>
      <c r="M956" s="64"/>
      <c r="N956" s="64" t="s">
        <v>5963</v>
      </c>
      <c r="O956" s="64" t="s">
        <v>6153</v>
      </c>
      <c r="P956" s="64"/>
      <c r="Q956" s="64"/>
      <c r="R956" s="64"/>
      <c r="S956" s="64"/>
      <c r="T956" s="64"/>
      <c r="U956" s="64"/>
      <c r="V956" s="64"/>
      <c r="W956" s="64"/>
      <c r="X956" s="64"/>
      <c r="Y956" s="64"/>
      <c r="Z956" s="64"/>
    </row>
    <row r="957" ht="12.75" customHeight="1">
      <c r="A957" s="95">
        <v>40708.5</v>
      </c>
      <c r="B957" s="66">
        <v>2682.0</v>
      </c>
      <c r="C957" s="64" t="s">
        <v>228</v>
      </c>
      <c r="D957" s="64" t="s">
        <v>8</v>
      </c>
      <c r="E957" s="64" t="s">
        <v>935</v>
      </c>
      <c r="F957" s="66">
        <v>80.0</v>
      </c>
      <c r="G957" s="66">
        <v>5600.0</v>
      </c>
      <c r="H957" s="64" t="s">
        <v>23</v>
      </c>
      <c r="I957" s="64" t="s">
        <v>5962</v>
      </c>
      <c r="J957" s="64"/>
      <c r="K957" s="64"/>
      <c r="L957" s="64"/>
      <c r="M957" s="64"/>
      <c r="N957" s="64" t="s">
        <v>5963</v>
      </c>
      <c r="O957" s="64" t="s">
        <v>5967</v>
      </c>
      <c r="P957" s="64"/>
      <c r="Q957" s="64"/>
      <c r="R957" s="64"/>
      <c r="S957" s="64"/>
      <c r="T957" s="64"/>
      <c r="U957" s="64"/>
      <c r="V957" s="64"/>
      <c r="W957" s="64"/>
      <c r="X957" s="64"/>
      <c r="Y957" s="64"/>
      <c r="Z957" s="64"/>
    </row>
    <row r="958" ht="12.75" customHeight="1">
      <c r="A958" s="95">
        <v>40708.541666666664</v>
      </c>
      <c r="B958" s="66">
        <v>2680.0</v>
      </c>
      <c r="C958" s="64" t="s">
        <v>228</v>
      </c>
      <c r="D958" s="64" t="s">
        <v>8</v>
      </c>
      <c r="E958" s="64" t="s">
        <v>739</v>
      </c>
      <c r="F958" s="66">
        <v>70.0</v>
      </c>
      <c r="G958" s="66">
        <v>3750.0</v>
      </c>
      <c r="H958" s="64" t="s">
        <v>23</v>
      </c>
      <c r="I958" s="64" t="s">
        <v>5962</v>
      </c>
      <c r="J958" s="64"/>
      <c r="K958" s="64"/>
      <c r="L958" s="64"/>
      <c r="M958" s="64"/>
      <c r="N958" s="64" t="s">
        <v>5963</v>
      </c>
      <c r="O958" s="64" t="s">
        <v>5967</v>
      </c>
      <c r="P958" s="64"/>
      <c r="Q958" s="64"/>
      <c r="R958" s="64"/>
      <c r="S958" s="64"/>
      <c r="T958" s="64"/>
      <c r="U958" s="64"/>
      <c r="V958" s="64"/>
      <c r="W958" s="64"/>
      <c r="X958" s="64"/>
      <c r="Y958" s="64"/>
      <c r="Z958" s="64"/>
    </row>
    <row r="959" ht="12.75" customHeight="1">
      <c r="A959" s="95">
        <v>40708.666666666664</v>
      </c>
      <c r="B959" s="66">
        <v>2681.0</v>
      </c>
      <c r="C959" s="64" t="s">
        <v>228</v>
      </c>
      <c r="D959" s="64" t="s">
        <v>8</v>
      </c>
      <c r="E959" s="64" t="s">
        <v>739</v>
      </c>
      <c r="F959" s="66">
        <v>86.0</v>
      </c>
      <c r="G959" s="66">
        <v>5150.0</v>
      </c>
      <c r="H959" s="64" t="s">
        <v>23</v>
      </c>
      <c r="I959" s="64" t="s">
        <v>5962</v>
      </c>
      <c r="J959" s="64"/>
      <c r="K959" s="64"/>
      <c r="L959" s="64"/>
      <c r="M959" s="64"/>
      <c r="N959" s="64" t="s">
        <v>5963</v>
      </c>
      <c r="O959" s="64" t="s">
        <v>5967</v>
      </c>
      <c r="P959" s="64"/>
      <c r="Q959" s="64"/>
      <c r="R959" s="64"/>
      <c r="S959" s="64"/>
      <c r="T959" s="64"/>
      <c r="U959" s="64"/>
      <c r="V959" s="64"/>
      <c r="W959" s="64"/>
      <c r="X959" s="64"/>
      <c r="Y959" s="64"/>
      <c r="Z959" s="64"/>
    </row>
    <row r="960" ht="12.75" customHeight="1">
      <c r="A960" s="95">
        <v>40708.833333333336</v>
      </c>
      <c r="B960" s="66">
        <v>2684.0</v>
      </c>
      <c r="C960" s="64" t="s">
        <v>228</v>
      </c>
      <c r="D960" s="64" t="s">
        <v>8</v>
      </c>
      <c r="E960" s="64" t="s">
        <v>692</v>
      </c>
      <c r="F960" s="66">
        <v>84.0</v>
      </c>
      <c r="G960" s="66">
        <v>7600.0</v>
      </c>
      <c r="H960" s="64" t="s">
        <v>23</v>
      </c>
      <c r="I960" s="64" t="s">
        <v>5962</v>
      </c>
      <c r="J960" s="64"/>
      <c r="K960" s="64"/>
      <c r="L960" s="64"/>
      <c r="M960" s="64"/>
      <c r="N960" s="64" t="s">
        <v>5963</v>
      </c>
      <c r="O960" s="64" t="s">
        <v>6041</v>
      </c>
      <c r="P960" s="64"/>
      <c r="Q960" s="64"/>
      <c r="R960" s="64"/>
      <c r="S960" s="64"/>
      <c r="T960" s="64"/>
      <c r="U960" s="64"/>
      <c r="V960" s="64"/>
      <c r="W960" s="64"/>
      <c r="X960" s="64"/>
      <c r="Y960" s="64"/>
      <c r="Z960" s="64"/>
    </row>
    <row r="961" ht="12.75" customHeight="1">
      <c r="A961" s="95">
        <v>40709.416666666664</v>
      </c>
      <c r="B961" s="66">
        <v>2687.0</v>
      </c>
      <c r="C961" s="64" t="s">
        <v>228</v>
      </c>
      <c r="D961" s="64" t="s">
        <v>8</v>
      </c>
      <c r="E961" s="64" t="s">
        <v>904</v>
      </c>
      <c r="F961" s="66">
        <v>81.0</v>
      </c>
      <c r="G961" s="66">
        <v>5600.0</v>
      </c>
      <c r="H961" s="64" t="s">
        <v>23</v>
      </c>
      <c r="I961" s="64" t="s">
        <v>5962</v>
      </c>
      <c r="J961" s="64"/>
      <c r="K961" s="64"/>
      <c r="L961" s="64"/>
      <c r="M961" s="64"/>
      <c r="N961" s="64" t="s">
        <v>5963</v>
      </c>
      <c r="O961" s="64" t="s">
        <v>6149</v>
      </c>
      <c r="P961" s="64"/>
      <c r="Q961" s="64"/>
      <c r="R961" s="64"/>
      <c r="S961" s="64"/>
      <c r="T961" s="64"/>
      <c r="U961" s="64"/>
      <c r="V961" s="64"/>
      <c r="W961" s="64"/>
      <c r="X961" s="64"/>
      <c r="Y961" s="64"/>
      <c r="Z961" s="64"/>
    </row>
    <row r="962" ht="12.75" customHeight="1">
      <c r="A962" s="95">
        <v>40709.520833333336</v>
      </c>
      <c r="B962" s="66">
        <v>2686.0</v>
      </c>
      <c r="C962" s="64" t="s">
        <v>228</v>
      </c>
      <c r="D962" s="64" t="s">
        <v>8</v>
      </c>
      <c r="E962" s="64" t="s">
        <v>414</v>
      </c>
      <c r="F962" s="66">
        <v>68.0</v>
      </c>
      <c r="G962" s="66">
        <v>3000.0</v>
      </c>
      <c r="H962" s="64" t="s">
        <v>23</v>
      </c>
      <c r="I962" s="64" t="s">
        <v>5962</v>
      </c>
      <c r="J962" s="64"/>
      <c r="K962" s="64"/>
      <c r="L962" s="64"/>
      <c r="M962" s="64"/>
      <c r="N962" s="64" t="s">
        <v>5963</v>
      </c>
      <c r="O962" s="64" t="s">
        <v>6261</v>
      </c>
      <c r="P962" s="64"/>
      <c r="Q962" s="64"/>
      <c r="R962" s="64"/>
      <c r="S962" s="64"/>
      <c r="T962" s="64"/>
      <c r="U962" s="64"/>
      <c r="V962" s="64"/>
      <c r="W962" s="64"/>
      <c r="X962" s="64"/>
      <c r="Y962" s="64"/>
      <c r="Z962" s="64"/>
    </row>
    <row r="963" ht="12.75" customHeight="1">
      <c r="A963" s="95">
        <v>40720.395833333336</v>
      </c>
      <c r="B963" s="66">
        <v>2688.0</v>
      </c>
      <c r="C963" s="64" t="s">
        <v>228</v>
      </c>
      <c r="D963" s="64" t="s">
        <v>819</v>
      </c>
      <c r="E963" s="64" t="s">
        <v>913</v>
      </c>
      <c r="F963" s="66">
        <v>56.0</v>
      </c>
      <c r="G963" s="66">
        <v>1650.0</v>
      </c>
      <c r="H963" s="64" t="s">
        <v>23</v>
      </c>
      <c r="I963" s="64" t="s">
        <v>6020</v>
      </c>
      <c r="J963" s="64"/>
      <c r="K963" s="64"/>
      <c r="L963" s="64"/>
      <c r="M963" s="64"/>
      <c r="N963" s="64" t="s">
        <v>5963</v>
      </c>
      <c r="O963" s="64" t="s">
        <v>6006</v>
      </c>
      <c r="P963" s="64"/>
      <c r="Q963" s="64"/>
      <c r="R963" s="64"/>
      <c r="S963" s="64"/>
      <c r="T963" s="64"/>
      <c r="U963" s="64"/>
      <c r="V963" s="64"/>
      <c r="W963" s="64"/>
      <c r="X963" s="64"/>
      <c r="Y963" s="64"/>
      <c r="Z963" s="64"/>
    </row>
    <row r="964" ht="12.75" customHeight="1">
      <c r="A964" s="95">
        <v>40729.645833333336</v>
      </c>
      <c r="B964" s="66">
        <v>2689.0</v>
      </c>
      <c r="C964" s="64" t="s">
        <v>228</v>
      </c>
      <c r="D964" s="64" t="s">
        <v>8</v>
      </c>
      <c r="E964" s="64" t="s">
        <v>716</v>
      </c>
      <c r="F964" s="66">
        <v>50.0</v>
      </c>
      <c r="G964" s="66">
        <v>1000.0</v>
      </c>
      <c r="H964" s="64" t="s">
        <v>23</v>
      </c>
      <c r="I964" s="64" t="s">
        <v>6020</v>
      </c>
      <c r="J964" s="64"/>
      <c r="K964" s="64"/>
      <c r="L964" s="64"/>
      <c r="M964" s="64"/>
      <c r="N964" s="64" t="s">
        <v>5963</v>
      </c>
      <c r="O964" s="64" t="s">
        <v>6192</v>
      </c>
      <c r="P964" s="64"/>
      <c r="Q964" s="64"/>
      <c r="R964" s="64"/>
      <c r="S964" s="64"/>
      <c r="T964" s="64"/>
      <c r="U964" s="64"/>
      <c r="V964" s="64"/>
      <c r="W964" s="64"/>
      <c r="X964" s="64"/>
      <c r="Y964" s="64"/>
      <c r="Z964" s="64"/>
    </row>
    <row r="965" ht="12.75" customHeight="1">
      <c r="A965" s="95">
        <v>40732.354166666664</v>
      </c>
      <c r="B965" s="66">
        <v>2690.0</v>
      </c>
      <c r="C965" s="64" t="s">
        <v>228</v>
      </c>
      <c r="D965" s="64" t="s">
        <v>819</v>
      </c>
      <c r="E965" s="64" t="s">
        <v>914</v>
      </c>
      <c r="F965" s="66">
        <v>68.0</v>
      </c>
      <c r="G965" s="66">
        <v>3250.0</v>
      </c>
      <c r="H965" s="64" t="s">
        <v>23</v>
      </c>
      <c r="I965" s="64" t="s">
        <v>6020</v>
      </c>
      <c r="J965" s="64"/>
      <c r="K965" s="64"/>
      <c r="L965" s="64"/>
      <c r="M965" s="64"/>
      <c r="N965" s="64" t="s">
        <v>5963</v>
      </c>
      <c r="O965" s="64" t="s">
        <v>5967</v>
      </c>
      <c r="P965" s="64"/>
      <c r="Q965" s="64"/>
      <c r="R965" s="64"/>
      <c r="S965" s="64"/>
      <c r="T965" s="64"/>
      <c r="U965" s="64"/>
      <c r="V965" s="64"/>
      <c r="W965" s="64"/>
      <c r="X965" s="64"/>
      <c r="Y965" s="64"/>
      <c r="Z965" s="64"/>
    </row>
    <row r="966" ht="12.75" customHeight="1">
      <c r="A966" s="95">
        <v>40733.8125</v>
      </c>
      <c r="B966" s="66">
        <v>2691.0</v>
      </c>
      <c r="C966" s="64" t="s">
        <v>228</v>
      </c>
      <c r="D966" s="64" t="s">
        <v>819</v>
      </c>
      <c r="E966" s="64" t="s">
        <v>945</v>
      </c>
      <c r="F966" s="66">
        <v>67.0</v>
      </c>
      <c r="G966" s="66">
        <v>3100.0</v>
      </c>
      <c r="H966" s="64" t="s">
        <v>23</v>
      </c>
      <c r="I966" s="64" t="s">
        <v>5971</v>
      </c>
      <c r="J966" s="64"/>
      <c r="K966" s="64"/>
      <c r="L966" s="64"/>
      <c r="M966" s="64"/>
      <c r="N966" s="64" t="s">
        <v>5963</v>
      </c>
      <c r="O966" s="64" t="s">
        <v>939</v>
      </c>
      <c r="P966" s="64"/>
      <c r="Q966" s="64"/>
      <c r="R966" s="64"/>
      <c r="S966" s="64"/>
      <c r="T966" s="64"/>
      <c r="U966" s="64"/>
      <c r="V966" s="64"/>
      <c r="W966" s="64"/>
      <c r="X966" s="64"/>
      <c r="Y966" s="64"/>
      <c r="Z966" s="64"/>
    </row>
    <row r="967" ht="12.75" customHeight="1">
      <c r="A967" s="95">
        <v>40736.416666666664</v>
      </c>
      <c r="B967" s="66">
        <v>2692.0</v>
      </c>
      <c r="C967" s="64" t="s">
        <v>228</v>
      </c>
      <c r="D967" s="64" t="s">
        <v>8</v>
      </c>
      <c r="E967" s="64" t="s">
        <v>914</v>
      </c>
      <c r="F967" s="66">
        <v>59.0</v>
      </c>
      <c r="G967" s="66">
        <v>2050.0</v>
      </c>
      <c r="H967" s="64" t="s">
        <v>23</v>
      </c>
      <c r="I967" s="64" t="s">
        <v>6020</v>
      </c>
      <c r="J967" s="64"/>
      <c r="K967" s="64"/>
      <c r="L967" s="64"/>
      <c r="M967" s="64"/>
      <c r="N967" s="64" t="s">
        <v>5963</v>
      </c>
      <c r="O967" s="64" t="s">
        <v>6006</v>
      </c>
      <c r="P967" s="64"/>
      <c r="Q967" s="64"/>
      <c r="R967" s="64"/>
      <c r="S967" s="64"/>
      <c r="T967" s="64"/>
      <c r="U967" s="64"/>
      <c r="V967" s="64"/>
      <c r="W967" s="64"/>
      <c r="X967" s="64"/>
      <c r="Y967" s="64"/>
      <c r="Z967" s="64"/>
    </row>
    <row r="968" ht="12.75" customHeight="1">
      <c r="A968" s="95">
        <v>40739.416666666664</v>
      </c>
      <c r="B968" s="66">
        <v>2693.0</v>
      </c>
      <c r="C968" s="64" t="s">
        <v>228</v>
      </c>
      <c r="D968" s="64" t="s">
        <v>819</v>
      </c>
      <c r="E968" s="64" t="s">
        <v>1091</v>
      </c>
      <c r="F968" s="66">
        <v>60.0</v>
      </c>
      <c r="G968" s="66">
        <v>2200.0</v>
      </c>
      <c r="H968" s="64" t="s">
        <v>23</v>
      </c>
      <c r="I968" s="64" t="s">
        <v>5971</v>
      </c>
      <c r="J968" s="64"/>
      <c r="K968" s="64"/>
      <c r="L968" s="64"/>
      <c r="M968" s="64"/>
      <c r="N968" s="64" t="s">
        <v>5963</v>
      </c>
      <c r="O968" s="64" t="s">
        <v>6006</v>
      </c>
      <c r="P968" s="64"/>
      <c r="Q968" s="64"/>
      <c r="R968" s="64"/>
      <c r="S968" s="64"/>
      <c r="T968" s="64"/>
      <c r="U968" s="64"/>
      <c r="V968" s="64"/>
      <c r="W968" s="64"/>
      <c r="X968" s="64"/>
      <c r="Y968" s="64"/>
      <c r="Z968" s="64"/>
    </row>
    <row r="969" ht="12.75" customHeight="1">
      <c r="A969" s="95">
        <v>40739.645833333336</v>
      </c>
      <c r="B969" s="66">
        <v>2694.0</v>
      </c>
      <c r="C969" s="64" t="s">
        <v>228</v>
      </c>
      <c r="D969" s="64" t="s">
        <v>819</v>
      </c>
      <c r="E969" s="64" t="s">
        <v>33</v>
      </c>
      <c r="F969" s="66">
        <v>56.0</v>
      </c>
      <c r="G969" s="66">
        <v>1750.0</v>
      </c>
      <c r="H969" s="64" t="s">
        <v>23</v>
      </c>
      <c r="I969" s="64" t="s">
        <v>5971</v>
      </c>
      <c r="J969" s="64"/>
      <c r="K969" s="64"/>
      <c r="L969" s="64"/>
      <c r="M969" s="64"/>
      <c r="N969" s="64" t="s">
        <v>5963</v>
      </c>
      <c r="O969" s="64" t="s">
        <v>6006</v>
      </c>
      <c r="P969" s="64"/>
      <c r="Q969" s="64"/>
      <c r="R969" s="64"/>
      <c r="S969" s="64"/>
      <c r="T969" s="64"/>
      <c r="U969" s="64"/>
      <c r="V969" s="64"/>
      <c r="W969" s="64"/>
      <c r="X969" s="64"/>
      <c r="Y969" s="64"/>
      <c r="Z969" s="64"/>
    </row>
    <row r="970" ht="12.75" customHeight="1">
      <c r="A970" s="95">
        <v>40739.770833333336</v>
      </c>
      <c r="B970" s="66">
        <v>2695.0</v>
      </c>
      <c r="C970" s="64" t="s">
        <v>228</v>
      </c>
      <c r="D970" s="64" t="s">
        <v>819</v>
      </c>
      <c r="E970" s="64" t="s">
        <v>1695</v>
      </c>
      <c r="F970" s="66">
        <v>57.0</v>
      </c>
      <c r="G970" s="66">
        <v>1700.0</v>
      </c>
      <c r="H970" s="64" t="s">
        <v>23</v>
      </c>
      <c r="I970" s="64" t="s">
        <v>6020</v>
      </c>
      <c r="J970" s="64"/>
      <c r="K970" s="64"/>
      <c r="L970" s="64"/>
      <c r="M970" s="64"/>
      <c r="N970" s="64" t="s">
        <v>5963</v>
      </c>
      <c r="O970" s="64" t="s">
        <v>6006</v>
      </c>
      <c r="P970" s="64"/>
      <c r="Q970" s="64"/>
      <c r="R970" s="64"/>
      <c r="S970" s="64"/>
      <c r="T970" s="64"/>
      <c r="U970" s="64"/>
      <c r="V970" s="64"/>
      <c r="W970" s="64"/>
      <c r="X970" s="64"/>
      <c r="Y970" s="64"/>
      <c r="Z970" s="64"/>
    </row>
    <row r="971" ht="12.75" customHeight="1">
      <c r="A971" s="64"/>
      <c r="B971" s="64"/>
      <c r="C971" s="64"/>
      <c r="D971" s="64"/>
      <c r="E971" s="64"/>
      <c r="F971" s="64"/>
      <c r="G971" s="64"/>
      <c r="H971" s="64"/>
      <c r="I971" s="64"/>
      <c r="J971" s="64"/>
      <c r="K971" s="64"/>
      <c r="L971" s="64"/>
      <c r="M971" s="64"/>
      <c r="N971" s="64"/>
      <c r="O971" s="64"/>
      <c r="P971" s="64"/>
      <c r="Q971" s="64"/>
      <c r="R971" s="64"/>
      <c r="S971" s="64"/>
      <c r="T971" s="64"/>
      <c r="U971" s="64"/>
      <c r="V971" s="64"/>
      <c r="W971" s="64"/>
      <c r="X971" s="64"/>
      <c r="Y971" s="64"/>
      <c r="Z971" s="64"/>
    </row>
    <row r="972" ht="12.75" customHeight="1">
      <c r="A972" s="64"/>
      <c r="B972" s="64"/>
      <c r="C972" s="64"/>
      <c r="D972" s="64"/>
      <c r="E972" s="64"/>
      <c r="F972" s="64"/>
      <c r="G972" s="64"/>
      <c r="H972" s="64"/>
      <c r="I972" s="64"/>
      <c r="J972" s="64"/>
      <c r="K972" s="64"/>
      <c r="L972" s="64"/>
      <c r="M972" s="64"/>
      <c r="N972" s="64"/>
      <c r="O972" s="64"/>
      <c r="P972" s="64"/>
      <c r="Q972" s="64"/>
      <c r="R972" s="64"/>
      <c r="S972" s="64"/>
      <c r="T972" s="64"/>
      <c r="U972" s="64"/>
      <c r="V972" s="64"/>
      <c r="W972" s="64"/>
      <c r="X972" s="64"/>
      <c r="Y972" s="64"/>
      <c r="Z972" s="64"/>
    </row>
    <row r="973" ht="12.75" customHeight="1">
      <c r="A973" s="64"/>
      <c r="B973" s="64"/>
      <c r="C973" s="64"/>
      <c r="D973" s="64"/>
      <c r="E973" s="64"/>
      <c r="F973" s="64"/>
      <c r="G973" s="64"/>
      <c r="H973" s="64"/>
      <c r="I973" s="64"/>
      <c r="J973" s="64"/>
      <c r="K973" s="64"/>
      <c r="L973" s="64"/>
      <c r="M973" s="64"/>
      <c r="N973" s="64"/>
      <c r="O973" s="64"/>
      <c r="P973" s="64"/>
      <c r="Q973" s="64"/>
      <c r="R973" s="64"/>
      <c r="S973" s="64"/>
      <c r="T973" s="64"/>
      <c r="U973" s="64"/>
      <c r="V973" s="64"/>
      <c r="W973" s="64"/>
      <c r="X973" s="64"/>
      <c r="Y973" s="64"/>
      <c r="Z973" s="64"/>
    </row>
    <row r="974" ht="12.75" customHeight="1">
      <c r="A974" s="64"/>
      <c r="B974" s="64"/>
      <c r="C974" s="64"/>
      <c r="D974" s="64"/>
      <c r="E974" s="64"/>
      <c r="F974" s="64"/>
      <c r="G974" s="64"/>
      <c r="H974" s="64"/>
      <c r="I974" s="64"/>
      <c r="J974" s="64"/>
      <c r="K974" s="64"/>
      <c r="L974" s="64"/>
      <c r="M974" s="64"/>
      <c r="N974" s="64"/>
      <c r="O974" s="64"/>
      <c r="P974" s="64"/>
      <c r="Q974" s="64"/>
      <c r="R974" s="64"/>
      <c r="S974" s="64"/>
      <c r="T974" s="64"/>
      <c r="U974" s="64"/>
      <c r="V974" s="64"/>
      <c r="W974" s="64"/>
      <c r="X974" s="64"/>
      <c r="Y974" s="64"/>
      <c r="Z974" s="64"/>
    </row>
    <row r="975" ht="12.75" customHeight="1">
      <c r="A975" s="64"/>
      <c r="B975" s="64"/>
      <c r="C975" s="64"/>
      <c r="D975" s="64"/>
      <c r="E975" s="64"/>
      <c r="F975" s="64"/>
      <c r="G975" s="64"/>
      <c r="H975" s="64"/>
      <c r="I975" s="64"/>
      <c r="J975" s="64"/>
      <c r="K975" s="64"/>
      <c r="L975" s="64"/>
      <c r="M975" s="64"/>
      <c r="N975" s="64"/>
      <c r="O975" s="64"/>
      <c r="P975" s="64"/>
      <c r="Q975" s="64"/>
      <c r="R975" s="64"/>
      <c r="S975" s="64"/>
      <c r="T975" s="64"/>
      <c r="U975" s="64"/>
      <c r="V975" s="64"/>
      <c r="W975" s="64"/>
      <c r="X975" s="64"/>
      <c r="Y975" s="64"/>
      <c r="Z975" s="64"/>
    </row>
    <row r="976" ht="12.75" customHeight="1">
      <c r="A976" s="64"/>
      <c r="B976" s="64"/>
      <c r="C976" s="64"/>
      <c r="D976" s="64"/>
      <c r="E976" s="64"/>
      <c r="F976" s="64"/>
      <c r="G976" s="64"/>
      <c r="H976" s="64"/>
      <c r="I976" s="64"/>
      <c r="J976" s="64"/>
      <c r="K976" s="64"/>
      <c r="L976" s="64"/>
      <c r="M976" s="64"/>
      <c r="N976" s="64"/>
      <c r="O976" s="64"/>
      <c r="P976" s="64"/>
      <c r="Q976" s="64"/>
      <c r="R976" s="64"/>
      <c r="S976" s="64"/>
      <c r="T976" s="64"/>
      <c r="U976" s="64"/>
      <c r="V976" s="64"/>
      <c r="W976" s="64"/>
      <c r="X976" s="64"/>
      <c r="Y976" s="64"/>
      <c r="Z976" s="64"/>
    </row>
    <row r="977" ht="12.75" customHeight="1">
      <c r="A977" s="64"/>
      <c r="B977" s="64"/>
      <c r="C977" s="64"/>
      <c r="D977" s="64"/>
      <c r="E977" s="64"/>
      <c r="F977" s="64"/>
      <c r="G977" s="64"/>
      <c r="H977" s="64"/>
      <c r="I977" s="64"/>
      <c r="J977" s="64"/>
      <c r="K977" s="64"/>
      <c r="L977" s="64"/>
      <c r="M977" s="64"/>
      <c r="N977" s="64"/>
      <c r="O977" s="64"/>
      <c r="P977" s="64"/>
      <c r="Q977" s="64"/>
      <c r="R977" s="64"/>
      <c r="S977" s="64"/>
      <c r="T977" s="64"/>
      <c r="U977" s="64"/>
      <c r="V977" s="64"/>
      <c r="W977" s="64"/>
      <c r="X977" s="64"/>
      <c r="Y977" s="64"/>
      <c r="Z977" s="64"/>
    </row>
    <row r="978" ht="12.75" customHeight="1">
      <c r="A978" s="64"/>
      <c r="B978" s="64"/>
      <c r="C978" s="64"/>
      <c r="D978" s="64"/>
      <c r="E978" s="64"/>
      <c r="F978" s="64"/>
      <c r="G978" s="64"/>
      <c r="H978" s="64"/>
      <c r="I978" s="64"/>
      <c r="J978" s="64"/>
      <c r="K978" s="64"/>
      <c r="L978" s="64"/>
      <c r="M978" s="64"/>
      <c r="N978" s="64"/>
      <c r="O978" s="64"/>
      <c r="P978" s="64"/>
      <c r="Q978" s="64"/>
      <c r="R978" s="64"/>
      <c r="S978" s="64"/>
      <c r="T978" s="64"/>
      <c r="U978" s="64"/>
      <c r="V978" s="64"/>
      <c r="W978" s="64"/>
      <c r="X978" s="64"/>
      <c r="Y978" s="64"/>
      <c r="Z978" s="64"/>
    </row>
    <row r="979" ht="12.75" customHeight="1">
      <c r="A979" s="64"/>
      <c r="B979" s="64"/>
      <c r="C979" s="64"/>
      <c r="D979" s="64"/>
      <c r="E979" s="64"/>
      <c r="F979" s="64"/>
      <c r="G979" s="64"/>
      <c r="H979" s="64"/>
      <c r="I979" s="64"/>
      <c r="J979" s="64"/>
      <c r="K979" s="64"/>
      <c r="L979" s="64"/>
      <c r="M979" s="64"/>
      <c r="N979" s="64"/>
      <c r="O979" s="64"/>
      <c r="P979" s="64"/>
      <c r="Q979" s="64"/>
      <c r="R979" s="64"/>
      <c r="S979" s="64"/>
      <c r="T979" s="64"/>
      <c r="U979" s="64"/>
      <c r="V979" s="64"/>
      <c r="W979" s="64"/>
      <c r="X979" s="64"/>
      <c r="Y979" s="64"/>
      <c r="Z979" s="64"/>
    </row>
    <row r="980" ht="12.75" customHeight="1">
      <c r="A980" s="64"/>
      <c r="B980" s="64"/>
      <c r="C980" s="64"/>
      <c r="D980" s="64"/>
      <c r="E980" s="64"/>
      <c r="F980" s="64"/>
      <c r="G980" s="64"/>
      <c r="H980" s="64"/>
      <c r="I980" s="64"/>
      <c r="J980" s="64"/>
      <c r="K980" s="64"/>
      <c r="L980" s="64"/>
      <c r="M980" s="64"/>
      <c r="N980" s="64"/>
      <c r="O980" s="64"/>
      <c r="P980" s="64"/>
      <c r="Q980" s="64"/>
      <c r="R980" s="64"/>
      <c r="S980" s="64"/>
      <c r="T980" s="64"/>
      <c r="U980" s="64"/>
      <c r="V980" s="64"/>
      <c r="W980" s="64"/>
      <c r="X980" s="64"/>
      <c r="Y980" s="64"/>
      <c r="Z980" s="64"/>
    </row>
    <row r="981" ht="12.75" customHeight="1">
      <c r="A981" s="64"/>
      <c r="B981" s="64"/>
      <c r="C981" s="64"/>
      <c r="D981" s="64"/>
      <c r="E981" s="64"/>
      <c r="F981" s="64"/>
      <c r="G981" s="64"/>
      <c r="H981" s="64"/>
      <c r="I981" s="64"/>
      <c r="J981" s="64"/>
      <c r="K981" s="64"/>
      <c r="L981" s="64"/>
      <c r="M981" s="64"/>
      <c r="N981" s="64"/>
      <c r="O981" s="64"/>
      <c r="P981" s="64"/>
      <c r="Q981" s="64"/>
      <c r="R981" s="64"/>
      <c r="S981" s="64"/>
      <c r="T981" s="64"/>
      <c r="U981" s="64"/>
      <c r="V981" s="64"/>
      <c r="W981" s="64"/>
      <c r="X981" s="64"/>
      <c r="Y981" s="64"/>
      <c r="Z981" s="64"/>
    </row>
    <row r="982" ht="12.75" customHeight="1">
      <c r="A982" s="64"/>
      <c r="B982" s="64"/>
      <c r="C982" s="64"/>
      <c r="D982" s="64"/>
      <c r="E982" s="64"/>
      <c r="F982" s="64"/>
      <c r="G982" s="64"/>
      <c r="H982" s="64"/>
      <c r="I982" s="64"/>
      <c r="J982" s="64"/>
      <c r="K982" s="64"/>
      <c r="L982" s="64"/>
      <c r="M982" s="64"/>
      <c r="N982" s="64"/>
      <c r="O982" s="64"/>
      <c r="P982" s="64"/>
      <c r="Q982" s="64"/>
      <c r="R982" s="64"/>
      <c r="S982" s="64"/>
      <c r="T982" s="64"/>
      <c r="U982" s="64"/>
      <c r="V982" s="64"/>
      <c r="W982" s="64"/>
      <c r="X982" s="64"/>
      <c r="Y982" s="64"/>
      <c r="Z982" s="64"/>
    </row>
    <row r="983" ht="12.75" customHeight="1">
      <c r="A983" s="64"/>
      <c r="B983" s="64"/>
      <c r="C983" s="64"/>
      <c r="D983" s="64"/>
      <c r="E983" s="64"/>
      <c r="F983" s="64"/>
      <c r="G983" s="64"/>
      <c r="H983" s="64"/>
      <c r="I983" s="64"/>
      <c r="J983" s="64"/>
      <c r="K983" s="64"/>
      <c r="L983" s="64"/>
      <c r="M983" s="64"/>
      <c r="N983" s="64"/>
      <c r="O983" s="64"/>
      <c r="P983" s="64"/>
      <c r="Q983" s="64"/>
      <c r="R983" s="64"/>
      <c r="S983" s="64"/>
      <c r="T983" s="64"/>
      <c r="U983" s="64"/>
      <c r="V983" s="64"/>
      <c r="W983" s="64"/>
      <c r="X983" s="64"/>
      <c r="Y983" s="64"/>
      <c r="Z983" s="64"/>
    </row>
    <row r="984" ht="12.75" customHeight="1">
      <c r="A984" s="64"/>
      <c r="B984" s="64"/>
      <c r="C984" s="64"/>
      <c r="D984" s="64"/>
      <c r="E984" s="64"/>
      <c r="F984" s="64"/>
      <c r="G984" s="64"/>
      <c r="H984" s="64"/>
      <c r="I984" s="64"/>
      <c r="J984" s="64"/>
      <c r="K984" s="64"/>
      <c r="L984" s="64"/>
      <c r="M984" s="64"/>
      <c r="N984" s="64"/>
      <c r="O984" s="64"/>
      <c r="P984" s="64"/>
      <c r="Q984" s="64"/>
      <c r="R984" s="64"/>
      <c r="S984" s="64"/>
      <c r="T984" s="64"/>
      <c r="U984" s="64"/>
      <c r="V984" s="64"/>
      <c r="W984" s="64"/>
      <c r="X984" s="64"/>
      <c r="Y984" s="64"/>
      <c r="Z984" s="64"/>
    </row>
    <row r="985" ht="12.75" customHeight="1">
      <c r="A985" s="64"/>
      <c r="B985" s="64"/>
      <c r="C985" s="64"/>
      <c r="D985" s="64"/>
      <c r="E985" s="64"/>
      <c r="F985" s="64"/>
      <c r="G985" s="64"/>
      <c r="H985" s="64"/>
      <c r="I985" s="64"/>
      <c r="J985" s="64"/>
      <c r="K985" s="64"/>
      <c r="L985" s="64"/>
      <c r="M985" s="64"/>
      <c r="N985" s="64"/>
      <c r="O985" s="64"/>
      <c r="P985" s="64"/>
      <c r="Q985" s="64"/>
      <c r="R985" s="64"/>
      <c r="S985" s="64"/>
      <c r="T985" s="64"/>
      <c r="U985" s="64"/>
      <c r="V985" s="64"/>
      <c r="W985" s="64"/>
      <c r="X985" s="64"/>
      <c r="Y985" s="64"/>
      <c r="Z985" s="64"/>
    </row>
    <row r="986" ht="12.75" customHeight="1">
      <c r="A986" s="64"/>
      <c r="B986" s="64"/>
      <c r="C986" s="64"/>
      <c r="D986" s="64"/>
      <c r="E986" s="64"/>
      <c r="F986" s="64"/>
      <c r="G986" s="64"/>
      <c r="H986" s="64"/>
      <c r="I986" s="64"/>
      <c r="J986" s="64"/>
      <c r="K986" s="64"/>
      <c r="L986" s="64"/>
      <c r="M986" s="64"/>
      <c r="N986" s="64"/>
      <c r="O986" s="64"/>
      <c r="P986" s="64"/>
      <c r="Q986" s="64"/>
      <c r="R986" s="64"/>
      <c r="S986" s="64"/>
      <c r="T986" s="64"/>
      <c r="U986" s="64"/>
      <c r="V986" s="64"/>
      <c r="W986" s="64"/>
      <c r="X986" s="64"/>
      <c r="Y986" s="64"/>
      <c r="Z986" s="64"/>
    </row>
    <row r="987" ht="12.75" customHeight="1">
      <c r="A987" s="64"/>
      <c r="B987" s="64"/>
      <c r="C987" s="64"/>
      <c r="D987" s="64"/>
      <c r="E987" s="64"/>
      <c r="F987" s="64"/>
      <c r="G987" s="64"/>
      <c r="H987" s="64"/>
      <c r="I987" s="64"/>
      <c r="J987" s="64"/>
      <c r="K987" s="64"/>
      <c r="L987" s="64"/>
      <c r="M987" s="64"/>
      <c r="N987" s="64"/>
      <c r="O987" s="64"/>
      <c r="P987" s="64"/>
      <c r="Q987" s="64"/>
      <c r="R987" s="64"/>
      <c r="S987" s="64"/>
      <c r="T987" s="64"/>
      <c r="U987" s="64"/>
      <c r="V987" s="64"/>
      <c r="W987" s="64"/>
      <c r="X987" s="64"/>
      <c r="Y987" s="64"/>
      <c r="Z987" s="64"/>
    </row>
    <row r="988" ht="12.75" customHeight="1">
      <c r="A988" s="64"/>
      <c r="B988" s="64"/>
      <c r="C988" s="64"/>
      <c r="D988" s="64"/>
      <c r="E988" s="64"/>
      <c r="F988" s="64"/>
      <c r="G988" s="64"/>
      <c r="H988" s="64"/>
      <c r="I988" s="64"/>
      <c r="J988" s="64"/>
      <c r="K988" s="64"/>
      <c r="L988" s="64"/>
      <c r="M988" s="64"/>
      <c r="N988" s="64"/>
      <c r="O988" s="64"/>
      <c r="P988" s="64"/>
      <c r="Q988" s="64"/>
      <c r="R988" s="64"/>
      <c r="S988" s="64"/>
      <c r="T988" s="64"/>
      <c r="U988" s="64"/>
      <c r="V988" s="64"/>
      <c r="W988" s="64"/>
      <c r="X988" s="64"/>
      <c r="Y988" s="64"/>
      <c r="Z988" s="64"/>
    </row>
    <row r="989" ht="12.75" customHeight="1">
      <c r="A989" s="64"/>
      <c r="B989" s="64"/>
      <c r="C989" s="64"/>
      <c r="D989" s="64"/>
      <c r="E989" s="64"/>
      <c r="F989" s="64"/>
      <c r="G989" s="64"/>
      <c r="H989" s="64"/>
      <c r="I989" s="64"/>
      <c r="J989" s="64"/>
      <c r="K989" s="64"/>
      <c r="L989" s="64"/>
      <c r="M989" s="64"/>
      <c r="N989" s="64"/>
      <c r="O989" s="64"/>
      <c r="P989" s="64"/>
      <c r="Q989" s="64"/>
      <c r="R989" s="64"/>
      <c r="S989" s="64"/>
      <c r="T989" s="64"/>
      <c r="U989" s="64"/>
      <c r="V989" s="64"/>
      <c r="W989" s="64"/>
      <c r="X989" s="64"/>
      <c r="Y989" s="64"/>
      <c r="Z989" s="64"/>
    </row>
    <row r="990" ht="12.75" customHeight="1">
      <c r="A990" s="64"/>
      <c r="B990" s="64"/>
      <c r="C990" s="64"/>
      <c r="D990" s="64"/>
      <c r="E990" s="64"/>
      <c r="F990" s="64"/>
      <c r="G990" s="64"/>
      <c r="H990" s="64"/>
      <c r="I990" s="64"/>
      <c r="J990" s="64"/>
      <c r="K990" s="64"/>
      <c r="L990" s="64"/>
      <c r="M990" s="64"/>
      <c r="N990" s="64"/>
      <c r="O990" s="64"/>
      <c r="P990" s="64"/>
      <c r="Q990" s="64"/>
      <c r="R990" s="64"/>
      <c r="S990" s="64"/>
      <c r="T990" s="64"/>
      <c r="U990" s="64"/>
      <c r="V990" s="64"/>
      <c r="W990" s="64"/>
      <c r="X990" s="64"/>
      <c r="Y990" s="64"/>
      <c r="Z990" s="64"/>
    </row>
    <row r="991" ht="12.75" customHeight="1">
      <c r="A991" s="64"/>
      <c r="B991" s="64"/>
      <c r="C991" s="64"/>
      <c r="D991" s="64"/>
      <c r="E991" s="64"/>
      <c r="F991" s="64"/>
      <c r="G991" s="64"/>
      <c r="H991" s="64"/>
      <c r="I991" s="64"/>
      <c r="J991" s="64"/>
      <c r="K991" s="64"/>
      <c r="L991" s="64"/>
      <c r="M991" s="64"/>
      <c r="N991" s="64"/>
      <c r="O991" s="64"/>
      <c r="P991" s="64"/>
      <c r="Q991" s="64"/>
      <c r="R991" s="64"/>
      <c r="S991" s="64"/>
      <c r="T991" s="64"/>
      <c r="U991" s="64"/>
      <c r="V991" s="64"/>
      <c r="W991" s="64"/>
      <c r="X991" s="64"/>
      <c r="Y991" s="64"/>
      <c r="Z991" s="64"/>
    </row>
    <row r="992" ht="12.75" customHeight="1">
      <c r="A992" s="64"/>
      <c r="B992" s="64"/>
      <c r="C992" s="64"/>
      <c r="D992" s="64"/>
      <c r="E992" s="64"/>
      <c r="F992" s="64"/>
      <c r="G992" s="64"/>
      <c r="H992" s="64"/>
      <c r="I992" s="64"/>
      <c r="J992" s="64"/>
      <c r="K992" s="64"/>
      <c r="L992" s="64"/>
      <c r="M992" s="64"/>
      <c r="N992" s="64"/>
      <c r="O992" s="64"/>
      <c r="P992" s="64"/>
      <c r="Q992" s="64"/>
      <c r="R992" s="64"/>
      <c r="S992" s="64"/>
      <c r="T992" s="64"/>
      <c r="U992" s="64"/>
      <c r="V992" s="64"/>
      <c r="W992" s="64"/>
      <c r="X992" s="64"/>
      <c r="Y992" s="64"/>
      <c r="Z992" s="64"/>
    </row>
    <row r="993" ht="12.75" customHeight="1">
      <c r="A993" s="64"/>
      <c r="B993" s="64"/>
      <c r="C993" s="64"/>
      <c r="D993" s="64"/>
      <c r="E993" s="64"/>
      <c r="F993" s="64"/>
      <c r="G993" s="64"/>
      <c r="H993" s="64"/>
      <c r="I993" s="64"/>
      <c r="J993" s="64"/>
      <c r="K993" s="64"/>
      <c r="L993" s="64"/>
      <c r="M993" s="64"/>
      <c r="N993" s="64"/>
      <c r="O993" s="64"/>
      <c r="P993" s="64"/>
      <c r="Q993" s="64"/>
      <c r="R993" s="64"/>
      <c r="S993" s="64"/>
      <c r="T993" s="64"/>
      <c r="U993" s="64"/>
      <c r="V993" s="64"/>
      <c r="W993" s="64"/>
      <c r="X993" s="64"/>
      <c r="Y993" s="64"/>
      <c r="Z993" s="64"/>
    </row>
    <row r="994" ht="12.75" customHeight="1">
      <c r="A994" s="64"/>
      <c r="B994" s="64"/>
      <c r="C994" s="64"/>
      <c r="D994" s="64"/>
      <c r="E994" s="64"/>
      <c r="F994" s="64"/>
      <c r="G994" s="64"/>
      <c r="H994" s="64"/>
      <c r="I994" s="64"/>
      <c r="J994" s="64"/>
      <c r="K994" s="64"/>
      <c r="L994" s="64"/>
      <c r="M994" s="64"/>
      <c r="N994" s="64"/>
      <c r="O994" s="64"/>
      <c r="P994" s="64"/>
      <c r="Q994" s="64"/>
      <c r="R994" s="64"/>
      <c r="S994" s="64"/>
      <c r="T994" s="64"/>
      <c r="U994" s="64"/>
      <c r="V994" s="64"/>
      <c r="W994" s="64"/>
      <c r="X994" s="64"/>
      <c r="Y994" s="64"/>
      <c r="Z994" s="64"/>
    </row>
    <row r="995" ht="12.75" customHeight="1">
      <c r="A995" s="64"/>
      <c r="B995" s="64"/>
      <c r="C995" s="64"/>
      <c r="D995" s="64"/>
      <c r="E995" s="64"/>
      <c r="F995" s="64"/>
      <c r="G995" s="64"/>
      <c r="H995" s="64"/>
      <c r="I995" s="64"/>
      <c r="J995" s="64"/>
      <c r="K995" s="64"/>
      <c r="L995" s="64"/>
      <c r="M995" s="64"/>
      <c r="N995" s="64"/>
      <c r="O995" s="64"/>
      <c r="P995" s="64"/>
      <c r="Q995" s="64"/>
      <c r="R995" s="64"/>
      <c r="S995" s="64"/>
      <c r="T995" s="64"/>
      <c r="U995" s="64"/>
      <c r="V995" s="64"/>
      <c r="W995" s="64"/>
      <c r="X995" s="64"/>
      <c r="Y995" s="64"/>
      <c r="Z995" s="64"/>
    </row>
    <row r="996" ht="12.75" customHeight="1">
      <c r="A996" s="64"/>
      <c r="B996" s="64"/>
      <c r="C996" s="64"/>
      <c r="D996" s="64"/>
      <c r="E996" s="64"/>
      <c r="F996" s="64"/>
      <c r="G996" s="64"/>
      <c r="H996" s="64"/>
      <c r="I996" s="64"/>
      <c r="J996" s="64"/>
      <c r="K996" s="64"/>
      <c r="L996" s="64"/>
      <c r="M996" s="64"/>
      <c r="N996" s="64"/>
      <c r="O996" s="64"/>
      <c r="P996" s="64"/>
      <c r="Q996" s="64"/>
      <c r="R996" s="64"/>
      <c r="S996" s="64"/>
      <c r="T996" s="64"/>
      <c r="U996" s="64"/>
      <c r="V996" s="64"/>
      <c r="W996" s="64"/>
      <c r="X996" s="64"/>
      <c r="Y996" s="64"/>
      <c r="Z996" s="64"/>
    </row>
    <row r="997" ht="12.75" customHeight="1">
      <c r="A997" s="64"/>
      <c r="B997" s="64"/>
      <c r="C997" s="64"/>
      <c r="D997" s="64"/>
      <c r="E997" s="64"/>
      <c r="F997" s="64"/>
      <c r="G997" s="64"/>
      <c r="H997" s="64"/>
      <c r="I997" s="64"/>
      <c r="J997" s="64"/>
      <c r="K997" s="64"/>
      <c r="L997" s="64"/>
      <c r="M997" s="64"/>
      <c r="N997" s="64"/>
      <c r="O997" s="64"/>
      <c r="P997" s="64"/>
      <c r="Q997" s="64"/>
      <c r="R997" s="64"/>
      <c r="S997" s="64"/>
      <c r="T997" s="64"/>
      <c r="U997" s="64"/>
      <c r="V997" s="64"/>
      <c r="W997" s="64"/>
      <c r="X997" s="64"/>
      <c r="Y997" s="64"/>
      <c r="Z997" s="64"/>
    </row>
    <row r="998" ht="12.75" customHeight="1">
      <c r="A998" s="64"/>
      <c r="B998" s="64"/>
      <c r="C998" s="64"/>
      <c r="D998" s="64"/>
      <c r="E998" s="64"/>
      <c r="F998" s="64"/>
      <c r="G998" s="64"/>
      <c r="H998" s="64"/>
      <c r="I998" s="64"/>
      <c r="J998" s="64"/>
      <c r="K998" s="64"/>
      <c r="L998" s="64"/>
      <c r="M998" s="64"/>
      <c r="N998" s="64"/>
      <c r="O998" s="64"/>
      <c r="P998" s="64"/>
      <c r="Q998" s="64"/>
      <c r="R998" s="64"/>
      <c r="S998" s="64"/>
      <c r="T998" s="64"/>
      <c r="U998" s="64"/>
      <c r="V998" s="64"/>
      <c r="W998" s="64"/>
      <c r="X998" s="64"/>
      <c r="Y998" s="64"/>
      <c r="Z998" s="64"/>
    </row>
    <row r="999" ht="12.75" customHeight="1">
      <c r="A999" s="64"/>
      <c r="B999" s="64"/>
      <c r="C999" s="64"/>
      <c r="D999" s="64"/>
      <c r="E999" s="64"/>
      <c r="F999" s="64"/>
      <c r="G999" s="64"/>
      <c r="H999" s="64"/>
      <c r="I999" s="64"/>
      <c r="J999" s="64"/>
      <c r="K999" s="64"/>
      <c r="L999" s="64"/>
      <c r="M999" s="64"/>
      <c r="N999" s="64"/>
      <c r="O999" s="64"/>
      <c r="P999" s="64"/>
      <c r="Q999" s="64"/>
      <c r="R999" s="64"/>
      <c r="S999" s="64"/>
      <c r="T999" s="64"/>
      <c r="U999" s="64"/>
      <c r="V999" s="64"/>
      <c r="W999" s="64"/>
      <c r="X999" s="64"/>
      <c r="Y999" s="64"/>
      <c r="Z999" s="64"/>
    </row>
    <row r="1000" ht="12.75" customHeight="1">
      <c r="A1000" s="64"/>
      <c r="B1000" s="64"/>
      <c r="C1000" s="64"/>
      <c r="D1000" s="64"/>
      <c r="E1000" s="64"/>
      <c r="F1000" s="64"/>
      <c r="G1000" s="64"/>
      <c r="H1000" s="64"/>
      <c r="I1000" s="64"/>
      <c r="J1000" s="64"/>
      <c r="K1000" s="64"/>
      <c r="L1000" s="64"/>
      <c r="M1000" s="64"/>
      <c r="N1000" s="64"/>
      <c r="O1000" s="64"/>
      <c r="P1000" s="64"/>
      <c r="Q1000" s="64"/>
      <c r="R1000" s="64"/>
      <c r="S1000" s="64"/>
      <c r="T1000" s="64"/>
      <c r="U1000" s="64"/>
      <c r="V1000" s="64"/>
      <c r="W1000" s="64"/>
      <c r="X1000" s="64"/>
      <c r="Y1000" s="64"/>
      <c r="Z1000" s="64"/>
    </row>
  </sheetData>
  <printOptions/>
  <pageMargins bottom="1.0" footer="0.0" header="0.0" left="0.75" right="0.75" top="1.0"/>
  <pageSetup orientation="portrait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Right="0"/>
    <pageSetUpPr/>
  </sheetPr>
  <sheetViews>
    <sheetView workbookViewId="0"/>
  </sheetViews>
  <sheetFormatPr customHeight="1" defaultColWidth="14.43" defaultRowHeight="15.0"/>
  <cols>
    <col customWidth="1" min="1" max="1" width="10.14"/>
    <col customWidth="1" min="2" max="2" width="7.86"/>
    <col customWidth="1" min="3" max="3" width="15.57"/>
    <col customWidth="1" min="4" max="4" width="11.86"/>
    <col customWidth="1" min="5" max="5" width="24.29"/>
    <col customWidth="1" min="6" max="6" width="8.0"/>
    <col customWidth="1" min="7" max="7" width="8.29"/>
    <col customWidth="1" min="8" max="8" width="13.71"/>
    <col customWidth="1" min="9" max="9" width="12.43"/>
    <col customWidth="1" min="10" max="10" width="13.0"/>
    <col customWidth="1" min="11" max="11" width="9.57"/>
    <col customWidth="1" min="12" max="12" width="9.29"/>
    <col customWidth="1" min="13" max="13" width="7.71"/>
    <col customWidth="1" min="14" max="14" width="14.57"/>
    <col customWidth="1" min="15" max="15" width="26.57"/>
    <col customWidth="1" min="16" max="26" width="4.86"/>
  </cols>
  <sheetData>
    <row r="1" ht="12.75" customHeight="1">
      <c r="A1" s="82">
        <v>40303.0</v>
      </c>
      <c r="B1" s="64">
        <v>2208.0</v>
      </c>
      <c r="C1" s="64" t="s">
        <v>19</v>
      </c>
      <c r="D1" s="64" t="s">
        <v>8</v>
      </c>
      <c r="E1" s="64" t="s">
        <v>6262</v>
      </c>
      <c r="F1" s="64">
        <v>80.0</v>
      </c>
      <c r="G1" s="64">
        <v>5200.0</v>
      </c>
      <c r="H1" s="64" t="s">
        <v>23</v>
      </c>
      <c r="I1" s="64" t="s">
        <v>5962</v>
      </c>
      <c r="J1" s="64"/>
      <c r="K1" s="64"/>
      <c r="L1" s="64"/>
      <c r="M1" s="64"/>
      <c r="N1" s="64"/>
      <c r="O1" s="64"/>
      <c r="P1" s="64"/>
      <c r="Q1" s="64"/>
      <c r="R1" s="64"/>
      <c r="S1" s="64"/>
      <c r="T1" s="64"/>
      <c r="U1" s="64"/>
      <c r="V1" s="64"/>
      <c r="W1" s="64"/>
      <c r="X1" s="64"/>
      <c r="Y1" s="64"/>
      <c r="Z1" s="64"/>
    </row>
    <row r="2" ht="12.75" customHeight="1">
      <c r="A2" s="82">
        <v>40303.0</v>
      </c>
      <c r="B2" s="64">
        <v>1524.0</v>
      </c>
      <c r="C2" s="64" t="s">
        <v>19</v>
      </c>
      <c r="D2" s="64" t="s">
        <v>8</v>
      </c>
      <c r="E2" s="64" t="s">
        <v>74</v>
      </c>
      <c r="F2" s="64">
        <v>67.0</v>
      </c>
      <c r="G2" s="64">
        <v>3400.0</v>
      </c>
      <c r="H2" s="64" t="s">
        <v>23</v>
      </c>
      <c r="I2" s="64" t="s">
        <v>5962</v>
      </c>
      <c r="J2" s="64"/>
      <c r="K2" s="64"/>
      <c r="L2" s="64"/>
      <c r="M2" s="64"/>
      <c r="N2" s="64" t="s">
        <v>5978</v>
      </c>
      <c r="O2" s="64" t="s">
        <v>5978</v>
      </c>
      <c r="P2" s="64"/>
      <c r="Q2" s="64"/>
      <c r="R2" s="64"/>
      <c r="S2" s="64"/>
      <c r="T2" s="64"/>
      <c r="U2" s="64"/>
      <c r="V2" s="64"/>
      <c r="W2" s="64"/>
      <c r="X2" s="64"/>
      <c r="Y2" s="64"/>
      <c r="Z2" s="64"/>
    </row>
    <row r="3" ht="12.75" customHeight="1">
      <c r="A3" s="82">
        <v>40305.854166666664</v>
      </c>
      <c r="B3" s="64">
        <v>1525.0</v>
      </c>
      <c r="C3" s="64" t="s">
        <v>19</v>
      </c>
      <c r="D3" s="64" t="s">
        <v>8</v>
      </c>
      <c r="E3" s="64" t="s">
        <v>70</v>
      </c>
      <c r="F3" s="64">
        <v>71.0</v>
      </c>
      <c r="G3" s="64">
        <v>3750.0</v>
      </c>
      <c r="H3" s="64" t="s">
        <v>23</v>
      </c>
      <c r="I3" s="64" t="s">
        <v>5962</v>
      </c>
      <c r="J3" s="64"/>
      <c r="K3" s="64"/>
      <c r="L3" s="64"/>
      <c r="M3" s="64"/>
      <c r="N3" s="64" t="s">
        <v>6009</v>
      </c>
      <c r="O3" s="64" t="s">
        <v>6263</v>
      </c>
      <c r="P3" s="64"/>
      <c r="Q3" s="64"/>
      <c r="R3" s="64"/>
      <c r="S3" s="64"/>
      <c r="T3" s="64"/>
      <c r="U3" s="64"/>
      <c r="V3" s="64"/>
      <c r="W3" s="64"/>
      <c r="X3" s="64"/>
      <c r="Y3" s="64"/>
      <c r="Z3" s="64"/>
    </row>
    <row r="4" ht="12.75" customHeight="1">
      <c r="A4" s="82">
        <v>40312.86597222222</v>
      </c>
      <c r="B4" s="64">
        <v>1526.0</v>
      </c>
      <c r="C4" s="64" t="s">
        <v>19</v>
      </c>
      <c r="D4" s="64" t="s">
        <v>8</v>
      </c>
      <c r="E4" s="64" t="s">
        <v>27</v>
      </c>
      <c r="F4" s="64">
        <v>78.0</v>
      </c>
      <c r="G4" s="64">
        <v>4700.0</v>
      </c>
      <c r="H4" s="64" t="s">
        <v>23</v>
      </c>
      <c r="I4" s="64"/>
      <c r="J4" s="64"/>
      <c r="K4" s="64"/>
      <c r="L4" s="64"/>
      <c r="M4" s="64"/>
      <c r="N4" s="64" t="s">
        <v>5969</v>
      </c>
      <c r="O4" s="64" t="s">
        <v>5970</v>
      </c>
      <c r="P4" s="64"/>
      <c r="Q4" s="64"/>
      <c r="R4" s="64"/>
      <c r="S4" s="64"/>
      <c r="T4" s="64"/>
      <c r="U4" s="64"/>
      <c r="V4" s="64"/>
      <c r="W4" s="64"/>
      <c r="X4" s="64"/>
      <c r="Y4" s="64"/>
      <c r="Z4" s="64"/>
    </row>
    <row r="5" ht="12.75" customHeight="1">
      <c r="A5" s="82">
        <v>40314.458333333336</v>
      </c>
      <c r="B5" s="64">
        <v>1528.0</v>
      </c>
      <c r="C5" s="64" t="s">
        <v>19</v>
      </c>
      <c r="D5" s="64" t="s">
        <v>8</v>
      </c>
      <c r="E5" s="64" t="s">
        <v>74</v>
      </c>
      <c r="F5" s="64">
        <v>78.0</v>
      </c>
      <c r="G5" s="64">
        <v>5250.0</v>
      </c>
      <c r="H5" s="64" t="s">
        <v>23</v>
      </c>
      <c r="I5" s="64" t="s">
        <v>5962</v>
      </c>
      <c r="J5" s="64"/>
      <c r="K5" s="64"/>
      <c r="L5" s="64"/>
      <c r="M5" s="64"/>
      <c r="N5" s="64" t="s">
        <v>5963</v>
      </c>
      <c r="O5" s="64" t="s">
        <v>5972</v>
      </c>
      <c r="P5" s="64"/>
      <c r="Q5" s="64"/>
      <c r="R5" s="64"/>
      <c r="S5" s="64"/>
      <c r="T5" s="64"/>
      <c r="U5" s="64"/>
      <c r="V5" s="64"/>
      <c r="W5" s="64"/>
      <c r="X5" s="64"/>
      <c r="Y5" s="64"/>
      <c r="Z5" s="64"/>
    </row>
    <row r="6" ht="12.75" customHeight="1">
      <c r="A6" s="82">
        <v>40314.5</v>
      </c>
      <c r="B6" s="64">
        <v>1527.0</v>
      </c>
      <c r="C6" s="64" t="s">
        <v>19</v>
      </c>
      <c r="D6" s="64" t="s">
        <v>819</v>
      </c>
      <c r="E6" s="64" t="s">
        <v>6264</v>
      </c>
      <c r="F6" s="64">
        <v>75.0</v>
      </c>
      <c r="G6" s="64">
        <v>5100.0</v>
      </c>
      <c r="H6" s="64" t="s">
        <v>23</v>
      </c>
      <c r="I6" s="64" t="s">
        <v>5962</v>
      </c>
      <c r="J6" s="64"/>
      <c r="K6" s="64"/>
      <c r="L6" s="64"/>
      <c r="M6" s="64"/>
      <c r="N6" s="64" t="s">
        <v>5969</v>
      </c>
      <c r="O6" s="64" t="s">
        <v>5970</v>
      </c>
      <c r="P6" s="64"/>
      <c r="Q6" s="64"/>
      <c r="R6" s="64"/>
      <c r="S6" s="64"/>
      <c r="T6" s="64"/>
      <c r="U6" s="64"/>
      <c r="V6" s="64"/>
      <c r="W6" s="64"/>
      <c r="X6" s="64"/>
      <c r="Y6" s="64"/>
      <c r="Z6" s="64"/>
    </row>
    <row r="7" ht="12.75" customHeight="1">
      <c r="A7" s="82">
        <v>40314.552083333336</v>
      </c>
      <c r="B7" s="64">
        <v>1529.0</v>
      </c>
      <c r="C7" s="64" t="s">
        <v>19</v>
      </c>
      <c r="D7" s="64" t="s">
        <v>8</v>
      </c>
      <c r="E7" s="64" t="s">
        <v>79</v>
      </c>
      <c r="F7" s="64">
        <v>81.0</v>
      </c>
      <c r="G7" s="64">
        <v>6500.0</v>
      </c>
      <c r="H7" s="64" t="s">
        <v>23</v>
      </c>
      <c r="I7" s="64" t="s">
        <v>5962</v>
      </c>
      <c r="J7" s="64"/>
      <c r="K7" s="64"/>
      <c r="L7" s="64"/>
      <c r="M7" s="64"/>
      <c r="N7" s="64" t="s">
        <v>5963</v>
      </c>
      <c r="O7" s="64" t="s">
        <v>5972</v>
      </c>
      <c r="P7" s="64"/>
      <c r="Q7" s="64"/>
      <c r="R7" s="64"/>
      <c r="S7" s="64"/>
      <c r="T7" s="64"/>
      <c r="U7" s="64"/>
      <c r="V7" s="64"/>
      <c r="W7" s="64"/>
      <c r="X7" s="64"/>
      <c r="Y7" s="64"/>
      <c r="Z7" s="64"/>
    </row>
    <row r="8" ht="12.75" customHeight="1">
      <c r="A8" s="82">
        <v>40317.0</v>
      </c>
      <c r="B8" s="64">
        <v>1530.0</v>
      </c>
      <c r="C8" s="64" t="s">
        <v>19</v>
      </c>
      <c r="D8" s="64" t="s">
        <v>8</v>
      </c>
      <c r="E8" s="64" t="s">
        <v>74</v>
      </c>
      <c r="F8" s="64">
        <v>76.0</v>
      </c>
      <c r="G8" s="64">
        <v>5700.0</v>
      </c>
      <c r="H8" s="64" t="s">
        <v>23</v>
      </c>
      <c r="I8" s="64" t="s">
        <v>5962</v>
      </c>
      <c r="J8" s="64"/>
      <c r="K8" s="64"/>
      <c r="L8" s="64"/>
      <c r="M8" s="64"/>
      <c r="N8" s="64" t="s">
        <v>5963</v>
      </c>
      <c r="O8" s="64" t="s">
        <v>5972</v>
      </c>
      <c r="P8" s="64"/>
      <c r="Q8" s="64"/>
      <c r="R8" s="64"/>
      <c r="S8" s="64"/>
      <c r="T8" s="64"/>
      <c r="U8" s="64"/>
      <c r="V8" s="64"/>
      <c r="W8" s="64"/>
      <c r="X8" s="64"/>
      <c r="Y8" s="64"/>
      <c r="Z8" s="64"/>
    </row>
    <row r="9" ht="12.75" customHeight="1">
      <c r="A9" s="82">
        <v>40317.458333333336</v>
      </c>
      <c r="B9" s="64">
        <v>1531.0</v>
      </c>
      <c r="C9" s="64" t="s">
        <v>19</v>
      </c>
      <c r="D9" s="64" t="s">
        <v>8</v>
      </c>
      <c r="E9" s="64" t="s">
        <v>74</v>
      </c>
      <c r="F9" s="64">
        <v>78.0</v>
      </c>
      <c r="G9" s="64">
        <v>5600.0</v>
      </c>
      <c r="H9" s="64" t="s">
        <v>23</v>
      </c>
      <c r="I9" s="64" t="s">
        <v>5962</v>
      </c>
      <c r="J9" s="64"/>
      <c r="K9" s="64"/>
      <c r="L9" s="64"/>
      <c r="M9" s="64"/>
      <c r="N9" s="64" t="s">
        <v>5963</v>
      </c>
      <c r="O9" s="64" t="s">
        <v>5972</v>
      </c>
      <c r="P9" s="64"/>
      <c r="Q9" s="64"/>
      <c r="R9" s="64"/>
      <c r="S9" s="64"/>
      <c r="T9" s="64"/>
      <c r="U9" s="64"/>
      <c r="V9" s="64"/>
      <c r="W9" s="64"/>
      <c r="X9" s="64"/>
      <c r="Y9" s="64"/>
      <c r="Z9" s="64"/>
    </row>
    <row r="10" ht="12.75" customHeight="1">
      <c r="A10" s="82">
        <v>40317.5</v>
      </c>
      <c r="B10" s="64">
        <v>1532.0</v>
      </c>
      <c r="C10" s="64" t="s">
        <v>19</v>
      </c>
      <c r="D10" s="64" t="s">
        <v>8</v>
      </c>
      <c r="E10" s="64" t="s">
        <v>74</v>
      </c>
      <c r="F10" s="64">
        <v>76.0</v>
      </c>
      <c r="G10" s="64">
        <v>4500.0</v>
      </c>
      <c r="H10" s="64" t="s">
        <v>23</v>
      </c>
      <c r="I10" s="64" t="s">
        <v>5962</v>
      </c>
      <c r="J10" s="64"/>
      <c r="K10" s="64"/>
      <c r="L10" s="64"/>
      <c r="M10" s="64"/>
      <c r="N10" s="64" t="s">
        <v>5963</v>
      </c>
      <c r="O10" s="64" t="s">
        <v>5972</v>
      </c>
      <c r="P10" s="64"/>
      <c r="Q10" s="64"/>
      <c r="R10" s="64"/>
      <c r="S10" s="64"/>
      <c r="T10" s="64"/>
      <c r="U10" s="64"/>
      <c r="V10" s="64"/>
      <c r="W10" s="64"/>
      <c r="X10" s="64"/>
      <c r="Y10" s="64"/>
      <c r="Z10" s="64"/>
    </row>
    <row r="11" ht="12.75" customHeight="1">
      <c r="A11" s="82">
        <v>40317.666666666664</v>
      </c>
      <c r="B11" s="64">
        <v>1533.0</v>
      </c>
      <c r="C11" s="64" t="s">
        <v>19</v>
      </c>
      <c r="D11" s="64" t="s">
        <v>8</v>
      </c>
      <c r="E11" s="64" t="s">
        <v>69</v>
      </c>
      <c r="F11" s="64">
        <v>73.0</v>
      </c>
      <c r="G11" s="64">
        <v>4950.0</v>
      </c>
      <c r="H11" s="64" t="s">
        <v>23</v>
      </c>
      <c r="I11" s="64" t="s">
        <v>5962</v>
      </c>
      <c r="J11" s="64"/>
      <c r="K11" s="64"/>
      <c r="L11" s="64"/>
      <c r="M11" s="64"/>
      <c r="N11" s="64" t="s">
        <v>5963</v>
      </c>
      <c r="O11" s="64" t="s">
        <v>6265</v>
      </c>
      <c r="P11" s="64"/>
      <c r="Q11" s="64"/>
      <c r="R11" s="64"/>
      <c r="S11" s="64"/>
      <c r="T11" s="64"/>
      <c r="U11" s="64"/>
      <c r="V11" s="64"/>
      <c r="W11" s="64"/>
      <c r="X11" s="64"/>
      <c r="Y11" s="64"/>
      <c r="Z11" s="64"/>
    </row>
    <row r="12" ht="12.75" customHeight="1">
      <c r="A12" s="82">
        <v>40319.0</v>
      </c>
      <c r="B12" s="64">
        <v>1535.0</v>
      </c>
      <c r="C12" s="64" t="s">
        <v>19</v>
      </c>
      <c r="D12" s="64" t="s">
        <v>8</v>
      </c>
      <c r="E12" s="64" t="s">
        <v>74</v>
      </c>
      <c r="F12" s="64">
        <v>75.0</v>
      </c>
      <c r="G12" s="64">
        <v>4200.0</v>
      </c>
      <c r="H12" s="64" t="s">
        <v>23</v>
      </c>
      <c r="I12" s="64" t="s">
        <v>5962</v>
      </c>
      <c r="J12" s="64"/>
      <c r="K12" s="64"/>
      <c r="L12" s="64"/>
      <c r="M12" s="64"/>
      <c r="N12" s="64" t="s">
        <v>5969</v>
      </c>
      <c r="O12" s="64" t="s">
        <v>6000</v>
      </c>
      <c r="P12" s="64"/>
      <c r="Q12" s="64"/>
      <c r="R12" s="64"/>
      <c r="S12" s="64"/>
      <c r="T12" s="64"/>
      <c r="U12" s="64"/>
      <c r="V12" s="64"/>
      <c r="W12" s="64"/>
      <c r="X12" s="64"/>
      <c r="Y12" s="64"/>
      <c r="Z12" s="64"/>
    </row>
    <row r="13" ht="12.75" customHeight="1">
      <c r="A13" s="82">
        <v>40319.0</v>
      </c>
      <c r="B13" s="64">
        <v>1534.0</v>
      </c>
      <c r="C13" s="64" t="s">
        <v>19</v>
      </c>
      <c r="D13" s="64" t="s">
        <v>8</v>
      </c>
      <c r="E13" s="64" t="s">
        <v>37</v>
      </c>
      <c r="F13" s="64">
        <v>78.0</v>
      </c>
      <c r="G13" s="64">
        <v>5100.0</v>
      </c>
      <c r="H13" s="64" t="s">
        <v>23</v>
      </c>
      <c r="I13" s="64" t="s">
        <v>5962</v>
      </c>
      <c r="J13" s="64"/>
      <c r="K13" s="64"/>
      <c r="L13" s="64"/>
      <c r="M13" s="64"/>
      <c r="N13" s="64" t="s">
        <v>5996</v>
      </c>
      <c r="O13" s="64" t="s">
        <v>5997</v>
      </c>
      <c r="P13" s="64"/>
      <c r="Q13" s="64"/>
      <c r="R13" s="64"/>
      <c r="S13" s="64"/>
      <c r="T13" s="64"/>
      <c r="U13" s="64"/>
      <c r="V13" s="64"/>
      <c r="W13" s="64"/>
      <c r="X13" s="64"/>
      <c r="Y13" s="64"/>
      <c r="Z13" s="64"/>
    </row>
    <row r="14" ht="12.75" customHeight="1">
      <c r="A14" s="82">
        <v>40320.0</v>
      </c>
      <c r="B14" s="64">
        <v>1536.0</v>
      </c>
      <c r="C14" s="64" t="s">
        <v>19</v>
      </c>
      <c r="D14" s="64" t="s">
        <v>8</v>
      </c>
      <c r="E14" s="64" t="s">
        <v>70</v>
      </c>
      <c r="F14" s="64">
        <v>67.0</v>
      </c>
      <c r="G14" s="64">
        <v>3500.0</v>
      </c>
      <c r="H14" s="64" t="s">
        <v>23</v>
      </c>
      <c r="I14" s="64" t="s">
        <v>5971</v>
      </c>
      <c r="J14" s="64"/>
      <c r="K14" s="64"/>
      <c r="L14" s="64"/>
      <c r="M14" s="64"/>
      <c r="N14" s="64" t="s">
        <v>5996</v>
      </c>
      <c r="O14" s="64" t="s">
        <v>5997</v>
      </c>
      <c r="P14" s="64"/>
      <c r="Q14" s="64"/>
      <c r="R14" s="64"/>
      <c r="S14" s="64"/>
      <c r="T14" s="64"/>
      <c r="U14" s="64"/>
      <c r="V14" s="64"/>
      <c r="W14" s="64"/>
      <c r="X14" s="64"/>
      <c r="Y14" s="64"/>
      <c r="Z14" s="64"/>
    </row>
    <row r="15" ht="12.75" customHeight="1">
      <c r="A15" s="82">
        <v>40320.6875</v>
      </c>
      <c r="B15" s="64">
        <v>1537.0</v>
      </c>
      <c r="C15" s="64" t="s">
        <v>19</v>
      </c>
      <c r="D15" s="64" t="s">
        <v>819</v>
      </c>
      <c r="E15" s="64" t="s">
        <v>857</v>
      </c>
      <c r="F15" s="64">
        <v>77.0</v>
      </c>
      <c r="G15" s="64">
        <v>5200.0</v>
      </c>
      <c r="H15" s="64" t="s">
        <v>23</v>
      </c>
      <c r="I15" s="64" t="s">
        <v>5962</v>
      </c>
      <c r="J15" s="64"/>
      <c r="K15" s="64"/>
      <c r="L15" s="64"/>
      <c r="M15" s="64"/>
      <c r="N15" s="64" t="s">
        <v>5963</v>
      </c>
      <c r="O15" s="64" t="s">
        <v>6048</v>
      </c>
      <c r="P15" s="64"/>
      <c r="Q15" s="64"/>
      <c r="R15" s="64"/>
      <c r="S15" s="64"/>
      <c r="T15" s="64"/>
      <c r="U15" s="64"/>
      <c r="V15" s="64"/>
      <c r="W15" s="64"/>
      <c r="X15" s="64"/>
      <c r="Y15" s="64"/>
      <c r="Z15" s="64"/>
    </row>
    <row r="16" ht="12.75" customHeight="1">
      <c r="A16" s="82">
        <v>40320.875</v>
      </c>
      <c r="B16" s="64">
        <v>1538.0</v>
      </c>
      <c r="C16" s="64" t="s">
        <v>19</v>
      </c>
      <c r="D16" s="64" t="s">
        <v>8</v>
      </c>
      <c r="E16" s="64" t="s">
        <v>69</v>
      </c>
      <c r="F16" s="64">
        <v>71.0</v>
      </c>
      <c r="G16" s="64">
        <v>3100.0</v>
      </c>
      <c r="H16" s="64" t="s">
        <v>23</v>
      </c>
      <c r="I16" s="64" t="s">
        <v>5971</v>
      </c>
      <c r="J16" s="64"/>
      <c r="K16" s="64"/>
      <c r="L16" s="64"/>
      <c r="M16" s="64"/>
      <c r="N16" s="64" t="s">
        <v>5963</v>
      </c>
      <c r="O16" s="64" t="s">
        <v>5972</v>
      </c>
      <c r="P16" s="64"/>
      <c r="Q16" s="64"/>
      <c r="R16" s="64"/>
      <c r="S16" s="64"/>
      <c r="T16" s="64"/>
      <c r="U16" s="64"/>
      <c r="V16" s="64"/>
      <c r="W16" s="64"/>
      <c r="X16" s="64"/>
      <c r="Y16" s="64"/>
      <c r="Z16" s="64"/>
    </row>
    <row r="17" ht="12.75" customHeight="1">
      <c r="A17" s="82">
        <v>40321.0</v>
      </c>
      <c r="B17" s="64">
        <v>1539.0</v>
      </c>
      <c r="C17" s="64" t="s">
        <v>19</v>
      </c>
      <c r="D17" s="64" t="s">
        <v>8</v>
      </c>
      <c r="E17" s="64" t="s">
        <v>68</v>
      </c>
      <c r="F17" s="64">
        <v>77.0</v>
      </c>
      <c r="G17" s="64">
        <v>4100.0</v>
      </c>
      <c r="H17" s="64" t="s">
        <v>23</v>
      </c>
      <c r="I17" s="64" t="s">
        <v>5962</v>
      </c>
      <c r="J17" s="64"/>
      <c r="K17" s="64"/>
      <c r="L17" s="64"/>
      <c r="M17" s="64"/>
      <c r="N17" s="64" t="s">
        <v>5963</v>
      </c>
      <c r="O17" s="64" t="s">
        <v>5966</v>
      </c>
      <c r="P17" s="64"/>
      <c r="Q17" s="64"/>
      <c r="R17" s="64"/>
      <c r="S17" s="64"/>
      <c r="T17" s="64"/>
      <c r="U17" s="64"/>
      <c r="V17" s="64"/>
      <c r="W17" s="64"/>
      <c r="X17" s="64"/>
      <c r="Y17" s="64"/>
      <c r="Z17" s="64"/>
    </row>
    <row r="18" ht="12.75" customHeight="1">
      <c r="A18" s="82">
        <v>40323.0</v>
      </c>
      <c r="B18" s="64">
        <v>1542.0</v>
      </c>
      <c r="C18" s="64" t="s">
        <v>19</v>
      </c>
      <c r="D18" s="64" t="s">
        <v>8</v>
      </c>
      <c r="E18" s="64" t="s">
        <v>74</v>
      </c>
      <c r="F18" s="64">
        <v>72.0</v>
      </c>
      <c r="G18" s="64">
        <v>4100.0</v>
      </c>
      <c r="H18" s="64" t="s">
        <v>23</v>
      </c>
      <c r="I18" s="64" t="s">
        <v>5962</v>
      </c>
      <c r="J18" s="64"/>
      <c r="K18" s="64"/>
      <c r="L18" s="64"/>
      <c r="M18" s="64"/>
      <c r="N18" s="64" t="s">
        <v>5969</v>
      </c>
      <c r="O18" s="64" t="s">
        <v>6266</v>
      </c>
      <c r="P18" s="64"/>
      <c r="Q18" s="64"/>
      <c r="R18" s="64"/>
      <c r="S18" s="64"/>
      <c r="T18" s="64"/>
      <c r="U18" s="64"/>
      <c r="V18" s="64"/>
      <c r="W18" s="64"/>
      <c r="X18" s="64"/>
      <c r="Y18" s="64"/>
      <c r="Z18" s="64"/>
    </row>
    <row r="19" ht="12.75" customHeight="1">
      <c r="A19" s="82">
        <v>40323.541666666664</v>
      </c>
      <c r="B19" s="64">
        <v>1540.0</v>
      </c>
      <c r="C19" s="64" t="s">
        <v>19</v>
      </c>
      <c r="D19" s="64" t="s">
        <v>8</v>
      </c>
      <c r="E19" s="64" t="s">
        <v>67</v>
      </c>
      <c r="F19" s="64">
        <v>82.0</v>
      </c>
      <c r="G19" s="64">
        <v>5650.0</v>
      </c>
      <c r="H19" s="64" t="s">
        <v>23</v>
      </c>
      <c r="I19" s="64" t="s">
        <v>5962</v>
      </c>
      <c r="J19" s="64"/>
      <c r="K19" s="64"/>
      <c r="L19" s="64"/>
      <c r="M19" s="64"/>
      <c r="N19" s="64" t="s">
        <v>5969</v>
      </c>
      <c r="O19" s="64" t="s">
        <v>6000</v>
      </c>
      <c r="P19" s="64"/>
      <c r="Q19" s="64"/>
      <c r="R19" s="64"/>
      <c r="S19" s="64"/>
      <c r="T19" s="64"/>
      <c r="U19" s="64"/>
      <c r="V19" s="64"/>
      <c r="W19" s="64"/>
      <c r="X19" s="64"/>
      <c r="Y19" s="64"/>
      <c r="Z19" s="64"/>
    </row>
    <row r="20" ht="12.75" customHeight="1">
      <c r="A20" s="82">
        <v>40323.666666666664</v>
      </c>
      <c r="B20" s="64">
        <v>1541.0</v>
      </c>
      <c r="C20" s="64" t="s">
        <v>19</v>
      </c>
      <c r="D20" s="64" t="s">
        <v>8</v>
      </c>
      <c r="E20" s="64" t="s">
        <v>70</v>
      </c>
      <c r="F20" s="64">
        <v>77.0</v>
      </c>
      <c r="G20" s="64">
        <v>5010.0</v>
      </c>
      <c r="H20" s="64" t="s">
        <v>23</v>
      </c>
      <c r="I20" s="64" t="s">
        <v>5962</v>
      </c>
      <c r="J20" s="64"/>
      <c r="K20" s="64"/>
      <c r="L20" s="64"/>
      <c r="M20" s="64"/>
      <c r="N20" s="64" t="s">
        <v>5963</v>
      </c>
      <c r="O20" s="64" t="s">
        <v>5967</v>
      </c>
      <c r="P20" s="64"/>
      <c r="Q20" s="64"/>
      <c r="R20" s="64"/>
      <c r="S20" s="64"/>
      <c r="T20" s="64"/>
      <c r="U20" s="64"/>
      <c r="V20" s="64"/>
      <c r="W20" s="64"/>
      <c r="X20" s="64"/>
      <c r="Y20" s="64"/>
      <c r="Z20" s="64"/>
    </row>
    <row r="21" ht="12.75" customHeight="1">
      <c r="A21" s="82">
        <v>40324.0</v>
      </c>
      <c r="B21" s="64">
        <v>1543.0</v>
      </c>
      <c r="C21" s="64" t="s">
        <v>19</v>
      </c>
      <c r="D21" s="64" t="s">
        <v>8</v>
      </c>
      <c r="E21" s="64" t="s">
        <v>69</v>
      </c>
      <c r="F21" s="64">
        <v>78.0</v>
      </c>
      <c r="G21" s="64">
        <v>4600.0</v>
      </c>
      <c r="H21" s="64" t="s">
        <v>23</v>
      </c>
      <c r="I21" s="64" t="s">
        <v>5962</v>
      </c>
      <c r="J21" s="64"/>
      <c r="K21" s="64"/>
      <c r="L21" s="64"/>
      <c r="M21" s="64"/>
      <c r="N21" s="64" t="s">
        <v>5996</v>
      </c>
      <c r="O21" s="64" t="s">
        <v>6267</v>
      </c>
      <c r="P21" s="64"/>
      <c r="Q21" s="64"/>
      <c r="R21" s="64"/>
      <c r="S21" s="64"/>
      <c r="T21" s="64"/>
      <c r="U21" s="64"/>
      <c r="V21" s="64"/>
      <c r="W21" s="64"/>
      <c r="X21" s="64"/>
      <c r="Y21" s="64"/>
      <c r="Z21" s="64"/>
    </row>
    <row r="22" ht="12.75" customHeight="1">
      <c r="A22" s="82">
        <v>40326.0</v>
      </c>
      <c r="B22" s="64">
        <v>1544.0</v>
      </c>
      <c r="C22" s="64" t="s">
        <v>19</v>
      </c>
      <c r="D22" s="64" t="s">
        <v>8</v>
      </c>
      <c r="E22" s="64" t="s">
        <v>68</v>
      </c>
      <c r="F22" s="64">
        <v>80.0</v>
      </c>
      <c r="G22" s="64">
        <v>5100.0</v>
      </c>
      <c r="H22" s="64" t="s">
        <v>23</v>
      </c>
      <c r="I22" s="64" t="s">
        <v>5962</v>
      </c>
      <c r="J22" s="64"/>
      <c r="K22" s="64"/>
      <c r="L22" s="64"/>
      <c r="M22" s="64"/>
      <c r="N22" s="64" t="s">
        <v>5963</v>
      </c>
      <c r="O22" s="64" t="s">
        <v>6268</v>
      </c>
      <c r="P22" s="64"/>
      <c r="Q22" s="64"/>
      <c r="R22" s="64"/>
      <c r="S22" s="64"/>
      <c r="T22" s="64"/>
      <c r="U22" s="64"/>
      <c r="V22" s="64"/>
      <c r="W22" s="64"/>
      <c r="X22" s="64"/>
      <c r="Y22" s="64"/>
      <c r="Z22" s="64"/>
    </row>
    <row r="23" ht="12.75" customHeight="1">
      <c r="A23" s="82">
        <v>40326.0</v>
      </c>
      <c r="B23" s="64">
        <v>1545.0</v>
      </c>
      <c r="C23" s="64" t="s">
        <v>19</v>
      </c>
      <c r="D23" s="64" t="s">
        <v>8</v>
      </c>
      <c r="E23" s="64" t="s">
        <v>67</v>
      </c>
      <c r="F23" s="64">
        <v>85.0</v>
      </c>
      <c r="G23" s="64">
        <v>7100.0</v>
      </c>
      <c r="H23" s="64" t="s">
        <v>23</v>
      </c>
      <c r="I23" s="64" t="s">
        <v>5962</v>
      </c>
      <c r="J23" s="64"/>
      <c r="K23" s="64"/>
      <c r="L23" s="64"/>
      <c r="M23" s="64"/>
      <c r="N23" s="64" t="s">
        <v>5978</v>
      </c>
      <c r="O23" s="64" t="s">
        <v>5978</v>
      </c>
      <c r="P23" s="64"/>
      <c r="Q23" s="64"/>
      <c r="R23" s="64"/>
      <c r="S23" s="64"/>
      <c r="T23" s="64"/>
      <c r="U23" s="64"/>
      <c r="V23" s="64"/>
      <c r="W23" s="64"/>
      <c r="X23" s="64"/>
      <c r="Y23" s="64"/>
      <c r="Z23" s="64"/>
    </row>
    <row r="24" ht="12.75" customHeight="1">
      <c r="A24" s="82">
        <v>40326.0</v>
      </c>
      <c r="B24" s="64">
        <v>1546.0</v>
      </c>
      <c r="C24" s="64" t="s">
        <v>19</v>
      </c>
      <c r="D24" s="64" t="s">
        <v>8</v>
      </c>
      <c r="E24" s="64" t="s">
        <v>74</v>
      </c>
      <c r="F24" s="64">
        <v>78.0</v>
      </c>
      <c r="G24" s="64">
        <v>5100.0</v>
      </c>
      <c r="H24" s="64" t="s">
        <v>23</v>
      </c>
      <c r="I24" s="64" t="s">
        <v>5962</v>
      </c>
      <c r="J24" s="64"/>
      <c r="K24" s="64"/>
      <c r="L24" s="64"/>
      <c r="M24" s="64"/>
      <c r="N24" s="64" t="s">
        <v>5963</v>
      </c>
      <c r="O24" s="64" t="s">
        <v>543</v>
      </c>
      <c r="P24" s="64"/>
      <c r="Q24" s="64"/>
      <c r="R24" s="64"/>
      <c r="S24" s="64"/>
      <c r="T24" s="64"/>
      <c r="U24" s="64"/>
      <c r="V24" s="64"/>
      <c r="W24" s="64"/>
      <c r="X24" s="64"/>
      <c r="Y24" s="64"/>
      <c r="Z24" s="64"/>
    </row>
    <row r="25" ht="12.75" customHeight="1">
      <c r="A25" s="82">
        <v>40327.416666666664</v>
      </c>
      <c r="B25" s="64">
        <v>1553.0</v>
      </c>
      <c r="C25" s="64" t="s">
        <v>19</v>
      </c>
      <c r="D25" s="64" t="s">
        <v>8</v>
      </c>
      <c r="E25" s="64" t="s">
        <v>79</v>
      </c>
      <c r="F25" s="64">
        <v>82.0</v>
      </c>
      <c r="G25" s="64">
        <v>6100.0</v>
      </c>
      <c r="H25" s="64" t="s">
        <v>23</v>
      </c>
      <c r="I25" s="64" t="s">
        <v>5962</v>
      </c>
      <c r="J25" s="64"/>
      <c r="K25" s="64"/>
      <c r="L25" s="64"/>
      <c r="M25" s="64"/>
      <c r="N25" s="64" t="s">
        <v>5963</v>
      </c>
      <c r="O25" s="64" t="s">
        <v>6024</v>
      </c>
      <c r="P25" s="64"/>
      <c r="Q25" s="64"/>
      <c r="R25" s="64"/>
      <c r="S25" s="64"/>
      <c r="T25" s="64"/>
      <c r="U25" s="64"/>
      <c r="V25" s="64"/>
      <c r="W25" s="64"/>
      <c r="X25" s="64"/>
      <c r="Y25" s="64"/>
      <c r="Z25" s="64"/>
    </row>
    <row r="26" ht="12.75" customHeight="1">
      <c r="A26" s="82">
        <v>40327.416666666664</v>
      </c>
      <c r="B26" s="64">
        <v>1547.0</v>
      </c>
      <c r="C26" s="64" t="s">
        <v>19</v>
      </c>
      <c r="D26" s="64" t="s">
        <v>819</v>
      </c>
      <c r="E26" s="64" t="s">
        <v>47</v>
      </c>
      <c r="F26" s="64">
        <v>76.0</v>
      </c>
      <c r="G26" s="64">
        <v>4300.0</v>
      </c>
      <c r="H26" s="64" t="s">
        <v>23</v>
      </c>
      <c r="I26" s="64" t="s">
        <v>5962</v>
      </c>
      <c r="J26" s="64"/>
      <c r="K26" s="64"/>
      <c r="L26" s="64"/>
      <c r="M26" s="64"/>
      <c r="N26" s="64" t="s">
        <v>5963</v>
      </c>
      <c r="O26" s="64" t="s">
        <v>6269</v>
      </c>
      <c r="P26" s="64"/>
      <c r="Q26" s="64"/>
      <c r="R26" s="64"/>
      <c r="S26" s="64"/>
      <c r="T26" s="64"/>
      <c r="U26" s="64"/>
      <c r="V26" s="64"/>
      <c r="W26" s="64"/>
      <c r="X26" s="64"/>
      <c r="Y26" s="64"/>
      <c r="Z26" s="64"/>
    </row>
    <row r="27" ht="12.75" customHeight="1">
      <c r="A27" s="82">
        <v>40327.458333333336</v>
      </c>
      <c r="B27" s="64">
        <v>1549.0</v>
      </c>
      <c r="C27" s="64" t="s">
        <v>19</v>
      </c>
      <c r="D27" s="64" t="s">
        <v>819</v>
      </c>
      <c r="E27" s="64" t="s">
        <v>965</v>
      </c>
      <c r="F27" s="64">
        <v>72.0</v>
      </c>
      <c r="G27" s="64">
        <v>4400.0</v>
      </c>
      <c r="H27" s="64" t="s">
        <v>23</v>
      </c>
      <c r="I27" s="64" t="s">
        <v>5962</v>
      </c>
      <c r="J27" s="64"/>
      <c r="K27" s="64"/>
      <c r="L27" s="64"/>
      <c r="M27" s="64"/>
      <c r="N27" s="64" t="s">
        <v>5963</v>
      </c>
      <c r="O27" s="64" t="s">
        <v>5975</v>
      </c>
      <c r="P27" s="64"/>
      <c r="Q27" s="64"/>
      <c r="R27" s="64"/>
      <c r="S27" s="64"/>
      <c r="T27" s="64"/>
      <c r="U27" s="64"/>
      <c r="V27" s="64"/>
      <c r="W27" s="64"/>
      <c r="X27" s="64"/>
      <c r="Y27" s="64"/>
      <c r="Z27" s="64"/>
    </row>
    <row r="28" ht="12.75" customHeight="1">
      <c r="A28" s="82">
        <v>40327.5625</v>
      </c>
      <c r="B28" s="64">
        <v>1548.0</v>
      </c>
      <c r="C28" s="64" t="s">
        <v>19</v>
      </c>
      <c r="D28" s="64" t="s">
        <v>819</v>
      </c>
      <c r="E28" s="64" t="s">
        <v>5991</v>
      </c>
      <c r="F28" s="64">
        <v>77.0</v>
      </c>
      <c r="G28" s="64">
        <v>4800.0</v>
      </c>
      <c r="H28" s="64" t="s">
        <v>23</v>
      </c>
      <c r="I28" s="64" t="s">
        <v>5962</v>
      </c>
      <c r="J28" s="64"/>
      <c r="K28" s="64"/>
      <c r="L28" s="64"/>
      <c r="M28" s="64"/>
      <c r="N28" s="64" t="s">
        <v>5969</v>
      </c>
      <c r="O28" s="64" t="s">
        <v>6266</v>
      </c>
      <c r="P28" s="64"/>
      <c r="Q28" s="64"/>
      <c r="R28" s="64"/>
      <c r="S28" s="64"/>
      <c r="T28" s="64"/>
      <c r="U28" s="64"/>
      <c r="V28" s="64"/>
      <c r="W28" s="64"/>
      <c r="X28" s="64"/>
      <c r="Y28" s="64"/>
      <c r="Z28" s="64"/>
    </row>
    <row r="29" ht="12.75" customHeight="1">
      <c r="A29" s="82">
        <v>40327.645833333336</v>
      </c>
      <c r="B29" s="64">
        <v>1550.0</v>
      </c>
      <c r="C29" s="64" t="s">
        <v>19</v>
      </c>
      <c r="D29" s="64" t="s">
        <v>819</v>
      </c>
      <c r="E29" s="64" t="s">
        <v>47</v>
      </c>
      <c r="F29" s="64">
        <v>82.0</v>
      </c>
      <c r="G29" s="64">
        <v>5525.0</v>
      </c>
      <c r="H29" s="64" t="s">
        <v>23</v>
      </c>
      <c r="I29" s="64" t="s">
        <v>5962</v>
      </c>
      <c r="J29" s="64"/>
      <c r="K29" s="64"/>
      <c r="L29" s="64"/>
      <c r="M29" s="64"/>
      <c r="N29" s="64" t="s">
        <v>5969</v>
      </c>
      <c r="O29" s="64" t="s">
        <v>5976</v>
      </c>
      <c r="P29" s="64"/>
      <c r="Q29" s="64"/>
      <c r="R29" s="64"/>
      <c r="S29" s="64"/>
      <c r="T29" s="64"/>
      <c r="U29" s="64"/>
      <c r="V29" s="64"/>
      <c r="W29" s="64"/>
      <c r="X29" s="64"/>
      <c r="Y29" s="64"/>
      <c r="Z29" s="64"/>
    </row>
    <row r="30" ht="12.75" customHeight="1">
      <c r="A30" s="82">
        <v>40327.645833333336</v>
      </c>
      <c r="B30" s="64">
        <v>1551.0</v>
      </c>
      <c r="C30" s="64" t="s">
        <v>19</v>
      </c>
      <c r="D30" s="64" t="s">
        <v>819</v>
      </c>
      <c r="E30" s="64" t="s">
        <v>6270</v>
      </c>
      <c r="F30" s="64">
        <v>80.0</v>
      </c>
      <c r="G30" s="64">
        <v>4900.0</v>
      </c>
      <c r="H30" s="64" t="s">
        <v>23</v>
      </c>
      <c r="I30" s="64" t="s">
        <v>5962</v>
      </c>
      <c r="J30" s="64"/>
      <c r="K30" s="64"/>
      <c r="L30" s="64"/>
      <c r="M30" s="64"/>
      <c r="N30" s="64" t="s">
        <v>5963</v>
      </c>
      <c r="O30" s="64" t="s">
        <v>6271</v>
      </c>
      <c r="P30" s="64"/>
      <c r="Q30" s="64"/>
      <c r="R30" s="64"/>
      <c r="S30" s="64"/>
      <c r="T30" s="64"/>
      <c r="U30" s="64"/>
      <c r="V30" s="64"/>
      <c r="W30" s="64"/>
      <c r="X30" s="64"/>
      <c r="Y30" s="64"/>
      <c r="Z30" s="64"/>
    </row>
    <row r="31" ht="12.75" customHeight="1">
      <c r="A31" s="82">
        <v>40327.75</v>
      </c>
      <c r="B31" s="64">
        <v>1552.0</v>
      </c>
      <c r="C31" s="64" t="s">
        <v>19</v>
      </c>
      <c r="D31" s="64" t="s">
        <v>8</v>
      </c>
      <c r="E31" s="64" t="s">
        <v>69</v>
      </c>
      <c r="F31" s="64">
        <v>78.0</v>
      </c>
      <c r="G31" s="64">
        <v>4500.0</v>
      </c>
      <c r="H31" s="64" t="s">
        <v>23</v>
      </c>
      <c r="I31" s="64" t="s">
        <v>5962</v>
      </c>
      <c r="J31" s="64"/>
      <c r="K31" s="64"/>
      <c r="L31" s="64"/>
      <c r="M31" s="64"/>
      <c r="N31" s="64" t="s">
        <v>6160</v>
      </c>
      <c r="O31" s="64" t="s">
        <v>6272</v>
      </c>
      <c r="P31" s="64"/>
      <c r="Q31" s="64"/>
      <c r="R31" s="64"/>
      <c r="S31" s="64"/>
      <c r="T31" s="64"/>
      <c r="U31" s="64"/>
      <c r="V31" s="64"/>
      <c r="W31" s="64"/>
      <c r="X31" s="64"/>
      <c r="Y31" s="64"/>
      <c r="Z31" s="64"/>
    </row>
    <row r="32" ht="12.75" customHeight="1">
      <c r="A32" s="82">
        <v>40328.583333333336</v>
      </c>
      <c r="B32" s="64">
        <v>1554.0</v>
      </c>
      <c r="C32" s="64" t="s">
        <v>19</v>
      </c>
      <c r="D32" s="64" t="s">
        <v>8</v>
      </c>
      <c r="E32" s="64" t="s">
        <v>68</v>
      </c>
      <c r="F32" s="64">
        <v>55.0</v>
      </c>
      <c r="G32" s="64">
        <v>1900.0</v>
      </c>
      <c r="H32" s="64" t="s">
        <v>23</v>
      </c>
      <c r="I32" s="64" t="s">
        <v>5962</v>
      </c>
      <c r="J32" s="64"/>
      <c r="K32" s="64"/>
      <c r="L32" s="64"/>
      <c r="M32" s="64"/>
      <c r="N32" s="64" t="s">
        <v>5963</v>
      </c>
      <c r="O32" s="64" t="s">
        <v>6273</v>
      </c>
      <c r="P32" s="64"/>
      <c r="Q32" s="64"/>
      <c r="R32" s="64"/>
      <c r="S32" s="64"/>
      <c r="T32" s="64"/>
      <c r="U32" s="64"/>
      <c r="V32" s="64"/>
      <c r="W32" s="64"/>
      <c r="X32" s="64"/>
      <c r="Y32" s="64"/>
      <c r="Z32" s="64"/>
    </row>
    <row r="33" ht="12.75" customHeight="1">
      <c r="A33" s="82">
        <v>40328.791666666664</v>
      </c>
      <c r="B33" s="64">
        <v>1555.0</v>
      </c>
      <c r="C33" s="64" t="s">
        <v>19</v>
      </c>
      <c r="D33" s="64" t="s">
        <v>819</v>
      </c>
      <c r="E33" s="64" t="s">
        <v>37</v>
      </c>
      <c r="F33" s="64">
        <v>74.0</v>
      </c>
      <c r="G33" s="64">
        <v>3450.0</v>
      </c>
      <c r="H33" s="64" t="s">
        <v>23</v>
      </c>
      <c r="I33" s="64" t="s">
        <v>5962</v>
      </c>
      <c r="J33" s="64"/>
      <c r="K33" s="64"/>
      <c r="L33" s="64"/>
      <c r="M33" s="64"/>
      <c r="N33" s="64" t="s">
        <v>5963</v>
      </c>
      <c r="O33" s="64" t="s">
        <v>6015</v>
      </c>
      <c r="P33" s="64"/>
      <c r="Q33" s="64"/>
      <c r="R33" s="64"/>
      <c r="S33" s="64"/>
      <c r="T33" s="64"/>
      <c r="U33" s="64"/>
      <c r="V33" s="64"/>
      <c r="W33" s="64"/>
      <c r="X33" s="64"/>
      <c r="Y33" s="64"/>
      <c r="Z33" s="64"/>
    </row>
    <row r="34" ht="12.75" customHeight="1">
      <c r="A34" s="82">
        <v>40330.0</v>
      </c>
      <c r="B34" s="64">
        <v>1558.0</v>
      </c>
      <c r="C34" s="64" t="s">
        <v>19</v>
      </c>
      <c r="D34" s="64" t="s">
        <v>8</v>
      </c>
      <c r="E34" s="64" t="s">
        <v>68</v>
      </c>
      <c r="F34" s="64">
        <v>72.0</v>
      </c>
      <c r="G34" s="64">
        <v>3750.0</v>
      </c>
      <c r="H34" s="64" t="s">
        <v>23</v>
      </c>
      <c r="I34" s="64" t="s">
        <v>5962</v>
      </c>
      <c r="J34" s="64"/>
      <c r="K34" s="64"/>
      <c r="L34" s="64"/>
      <c r="M34" s="64"/>
      <c r="N34" s="64" t="s">
        <v>5963</v>
      </c>
      <c r="O34" s="64" t="s">
        <v>6041</v>
      </c>
      <c r="P34" s="64"/>
      <c r="Q34" s="64"/>
      <c r="R34" s="64"/>
      <c r="S34" s="64"/>
      <c r="T34" s="64"/>
      <c r="U34" s="64"/>
      <c r="V34" s="64"/>
      <c r="W34" s="64"/>
      <c r="X34" s="64"/>
      <c r="Y34" s="64"/>
      <c r="Z34" s="64"/>
    </row>
    <row r="35" ht="12.75" customHeight="1">
      <c r="A35" s="82">
        <v>40330.0</v>
      </c>
      <c r="B35" s="64">
        <v>1559.0</v>
      </c>
      <c r="C35" s="64" t="s">
        <v>19</v>
      </c>
      <c r="D35" s="64" t="s">
        <v>8</v>
      </c>
      <c r="E35" s="64" t="s">
        <v>79</v>
      </c>
      <c r="F35" s="64">
        <v>79.0</v>
      </c>
      <c r="G35" s="64">
        <v>4200.0</v>
      </c>
      <c r="H35" s="64" t="s">
        <v>23</v>
      </c>
      <c r="I35" s="64" t="s">
        <v>5962</v>
      </c>
      <c r="J35" s="64"/>
      <c r="K35" s="64"/>
      <c r="L35" s="64"/>
      <c r="M35" s="64"/>
      <c r="N35" s="64" t="s">
        <v>6010</v>
      </c>
      <c r="O35" s="64" t="s">
        <v>6011</v>
      </c>
      <c r="P35" s="64"/>
      <c r="Q35" s="64"/>
      <c r="R35" s="64"/>
      <c r="S35" s="64"/>
      <c r="T35" s="64"/>
      <c r="U35" s="64"/>
      <c r="V35" s="64"/>
      <c r="W35" s="64"/>
      <c r="X35" s="64"/>
      <c r="Y35" s="64"/>
      <c r="Z35" s="64"/>
    </row>
    <row r="36" ht="12.75" customHeight="1">
      <c r="A36" s="82">
        <v>40330.5</v>
      </c>
      <c r="B36" s="64">
        <v>1556.0</v>
      </c>
      <c r="C36" s="64" t="s">
        <v>19</v>
      </c>
      <c r="D36" s="64" t="s">
        <v>8</v>
      </c>
      <c r="E36" s="64" t="s">
        <v>74</v>
      </c>
      <c r="F36" s="64">
        <v>74.0</v>
      </c>
      <c r="G36" s="64">
        <v>5000.0</v>
      </c>
      <c r="H36" s="64" t="s">
        <v>23</v>
      </c>
      <c r="I36" s="64" t="s">
        <v>5962</v>
      </c>
      <c r="J36" s="64"/>
      <c r="K36" s="64"/>
      <c r="L36" s="64"/>
      <c r="M36" s="64"/>
      <c r="N36" s="64" t="s">
        <v>5969</v>
      </c>
      <c r="O36" s="64" t="s">
        <v>6274</v>
      </c>
      <c r="P36" s="64"/>
      <c r="Q36" s="64"/>
      <c r="R36" s="64"/>
      <c r="S36" s="64"/>
      <c r="T36" s="64"/>
      <c r="U36" s="64"/>
      <c r="V36" s="64"/>
      <c r="W36" s="64"/>
      <c r="X36" s="64"/>
      <c r="Y36" s="64"/>
      <c r="Z36" s="64"/>
    </row>
    <row r="37" ht="12.75" customHeight="1">
      <c r="A37" s="82">
        <v>40330.583333333336</v>
      </c>
      <c r="B37" s="64">
        <v>1557.0</v>
      </c>
      <c r="C37" s="64" t="s">
        <v>19</v>
      </c>
      <c r="D37" s="64" t="s">
        <v>8</v>
      </c>
      <c r="E37" s="64" t="s">
        <v>67</v>
      </c>
      <c r="F37" s="64">
        <v>74.0</v>
      </c>
      <c r="G37" s="64">
        <v>3950.0</v>
      </c>
      <c r="H37" s="64" t="s">
        <v>23</v>
      </c>
      <c r="I37" s="64" t="s">
        <v>5962</v>
      </c>
      <c r="J37" s="64"/>
      <c r="K37" s="64"/>
      <c r="L37" s="64"/>
      <c r="M37" s="64"/>
      <c r="N37" s="64" t="s">
        <v>6054</v>
      </c>
      <c r="O37" s="64" t="s">
        <v>6275</v>
      </c>
      <c r="P37" s="64"/>
      <c r="Q37" s="64"/>
      <c r="R37" s="64"/>
      <c r="S37" s="64"/>
      <c r="T37" s="64"/>
      <c r="U37" s="64"/>
      <c r="V37" s="64"/>
      <c r="W37" s="64"/>
      <c r="X37" s="64"/>
      <c r="Y37" s="64"/>
      <c r="Z37" s="64"/>
    </row>
    <row r="38" ht="12.75" customHeight="1">
      <c r="A38" s="82">
        <v>40331.0</v>
      </c>
      <c r="B38" s="64">
        <v>2222.0</v>
      </c>
      <c r="C38" s="64" t="s">
        <v>19</v>
      </c>
      <c r="D38" s="64" t="s">
        <v>8</v>
      </c>
      <c r="E38" s="64" t="s">
        <v>66</v>
      </c>
      <c r="F38" s="64">
        <v>73.0</v>
      </c>
      <c r="G38" s="64">
        <v>3700.0</v>
      </c>
      <c r="H38" s="64" t="s">
        <v>23</v>
      </c>
      <c r="I38" s="64" t="s">
        <v>5962</v>
      </c>
      <c r="J38" s="64"/>
      <c r="K38" s="64"/>
      <c r="L38" s="64"/>
      <c r="M38" s="64"/>
      <c r="N38" s="64" t="s">
        <v>5963</v>
      </c>
      <c r="O38" s="64" t="s">
        <v>5974</v>
      </c>
      <c r="P38" s="64"/>
      <c r="Q38" s="64"/>
      <c r="R38" s="64"/>
      <c r="S38" s="64"/>
      <c r="T38" s="64"/>
      <c r="U38" s="64"/>
      <c r="V38" s="64"/>
      <c r="W38" s="64"/>
      <c r="X38" s="64"/>
      <c r="Y38" s="64"/>
      <c r="Z38" s="64"/>
    </row>
    <row r="39" ht="12.75" customHeight="1">
      <c r="A39" s="82">
        <v>40331.0</v>
      </c>
      <c r="B39" s="64">
        <v>2220.0</v>
      </c>
      <c r="C39" s="64" t="s">
        <v>19</v>
      </c>
      <c r="D39" s="64" t="s">
        <v>8</v>
      </c>
      <c r="E39" s="64" t="s">
        <v>27</v>
      </c>
      <c r="F39" s="64">
        <v>79.0</v>
      </c>
      <c r="G39" s="64">
        <v>5700.0</v>
      </c>
      <c r="H39" s="64" t="s">
        <v>816</v>
      </c>
      <c r="I39" s="64" t="s">
        <v>5962</v>
      </c>
      <c r="J39" s="64"/>
      <c r="K39" s="64"/>
      <c r="L39" s="64"/>
      <c r="M39" s="64"/>
      <c r="N39" s="64" t="s">
        <v>5969</v>
      </c>
      <c r="O39" s="64" t="s">
        <v>6276</v>
      </c>
      <c r="P39" s="64"/>
      <c r="Q39" s="64"/>
      <c r="R39" s="64"/>
      <c r="S39" s="64"/>
      <c r="T39" s="64"/>
      <c r="U39" s="64"/>
      <c r="V39" s="64"/>
      <c r="W39" s="64"/>
      <c r="X39" s="64"/>
      <c r="Y39" s="64"/>
      <c r="Z39" s="64"/>
    </row>
    <row r="40" ht="12.75" customHeight="1">
      <c r="A40" s="82">
        <v>40331.0</v>
      </c>
      <c r="B40" s="64">
        <v>2221.0</v>
      </c>
      <c r="C40" s="64" t="s">
        <v>19</v>
      </c>
      <c r="D40" s="64" t="s">
        <v>8</v>
      </c>
      <c r="E40" s="64" t="s">
        <v>66</v>
      </c>
      <c r="F40" s="64">
        <v>73.0</v>
      </c>
      <c r="G40" s="64">
        <v>4300.0</v>
      </c>
      <c r="H40" s="64" t="s">
        <v>23</v>
      </c>
      <c r="I40" s="64" t="s">
        <v>5962</v>
      </c>
      <c r="J40" s="64"/>
      <c r="K40" s="64"/>
      <c r="L40" s="64"/>
      <c r="M40" s="64"/>
      <c r="N40" s="64" t="s">
        <v>5969</v>
      </c>
      <c r="O40" s="64" t="s">
        <v>1238</v>
      </c>
      <c r="P40" s="64"/>
      <c r="Q40" s="64"/>
      <c r="R40" s="64"/>
      <c r="S40" s="64"/>
      <c r="T40" s="64"/>
      <c r="U40" s="64"/>
      <c r="V40" s="64"/>
      <c r="W40" s="64"/>
      <c r="X40" s="64"/>
      <c r="Y40" s="64"/>
      <c r="Z40" s="64"/>
    </row>
    <row r="41" ht="12.75" customHeight="1">
      <c r="A41" s="82">
        <v>40331.0</v>
      </c>
      <c r="B41" s="64">
        <v>2223.0</v>
      </c>
      <c r="C41" s="64" t="s">
        <v>19</v>
      </c>
      <c r="D41" s="64" t="s">
        <v>8</v>
      </c>
      <c r="E41" s="64" t="s">
        <v>27</v>
      </c>
      <c r="F41" s="64">
        <v>78.0</v>
      </c>
      <c r="G41" s="64">
        <v>5100.0</v>
      </c>
      <c r="H41" s="64" t="s">
        <v>23</v>
      </c>
      <c r="I41" s="64" t="s">
        <v>5962</v>
      </c>
      <c r="J41" s="64"/>
      <c r="K41" s="64"/>
      <c r="L41" s="64"/>
      <c r="M41" s="64"/>
      <c r="N41" s="64" t="s">
        <v>5969</v>
      </c>
      <c r="O41" s="64" t="s">
        <v>6277</v>
      </c>
      <c r="P41" s="64"/>
      <c r="Q41" s="64"/>
      <c r="R41" s="64"/>
      <c r="S41" s="64"/>
      <c r="T41" s="64"/>
      <c r="U41" s="64"/>
      <c r="V41" s="64"/>
      <c r="W41" s="64"/>
      <c r="X41" s="64"/>
      <c r="Y41" s="64"/>
      <c r="Z41" s="64"/>
    </row>
    <row r="42" ht="12.75" customHeight="1">
      <c r="A42" s="82">
        <v>40333.791666666664</v>
      </c>
      <c r="B42" s="64">
        <v>2224.0</v>
      </c>
      <c r="C42" s="64" t="s">
        <v>19</v>
      </c>
      <c r="D42" s="64" t="s">
        <v>8</v>
      </c>
      <c r="E42" s="64" t="s">
        <v>74</v>
      </c>
      <c r="F42" s="64">
        <v>68.0</v>
      </c>
      <c r="G42" s="64">
        <v>2900.0</v>
      </c>
      <c r="H42" s="64" t="s">
        <v>23</v>
      </c>
      <c r="I42" s="64" t="s">
        <v>5962</v>
      </c>
      <c r="J42" s="64"/>
      <c r="K42" s="64"/>
      <c r="L42" s="64"/>
      <c r="M42" s="64"/>
      <c r="N42" s="64" t="s">
        <v>6010</v>
      </c>
      <c r="O42" s="64" t="s">
        <v>1158</v>
      </c>
      <c r="P42" s="64"/>
      <c r="Q42" s="64"/>
      <c r="R42" s="64"/>
      <c r="S42" s="64"/>
      <c r="T42" s="64"/>
      <c r="U42" s="64"/>
      <c r="V42" s="64"/>
      <c r="W42" s="64"/>
      <c r="X42" s="64"/>
      <c r="Y42" s="64"/>
      <c r="Z42" s="64"/>
    </row>
    <row r="43" ht="12.75" customHeight="1">
      <c r="A43" s="82">
        <v>40334.0</v>
      </c>
      <c r="B43" s="64">
        <v>2225.0</v>
      </c>
      <c r="C43" s="64" t="s">
        <v>19</v>
      </c>
      <c r="D43" s="64" t="s">
        <v>8</v>
      </c>
      <c r="E43" s="64" t="s">
        <v>69</v>
      </c>
      <c r="F43" s="64">
        <v>78.0</v>
      </c>
      <c r="G43" s="64">
        <v>5150.0</v>
      </c>
      <c r="H43" s="64" t="s">
        <v>23</v>
      </c>
      <c r="I43" s="64" t="s">
        <v>5962</v>
      </c>
      <c r="J43" s="64"/>
      <c r="K43" s="64"/>
      <c r="L43" s="64"/>
      <c r="M43" s="64"/>
      <c r="N43" s="64" t="s">
        <v>5963</v>
      </c>
      <c r="O43" s="64" t="s">
        <v>5967</v>
      </c>
      <c r="P43" s="64"/>
      <c r="Q43" s="64"/>
      <c r="R43" s="64"/>
      <c r="S43" s="64"/>
      <c r="T43" s="64"/>
      <c r="U43" s="64"/>
      <c r="V43" s="64"/>
      <c r="W43" s="64"/>
      <c r="X43" s="64"/>
      <c r="Y43" s="64"/>
      <c r="Z43" s="64"/>
    </row>
    <row r="44" ht="12.75" customHeight="1">
      <c r="A44" s="82">
        <v>40334.0</v>
      </c>
      <c r="B44" s="64">
        <v>2226.0</v>
      </c>
      <c r="C44" s="64" t="s">
        <v>19</v>
      </c>
      <c r="D44" s="64" t="s">
        <v>819</v>
      </c>
      <c r="E44" s="64" t="s">
        <v>965</v>
      </c>
      <c r="F44" s="64">
        <v>78.0</v>
      </c>
      <c r="G44" s="64">
        <v>5150.0</v>
      </c>
      <c r="H44" s="64" t="s">
        <v>23</v>
      </c>
      <c r="I44" s="64" t="s">
        <v>5962</v>
      </c>
      <c r="J44" s="64"/>
      <c r="K44" s="64"/>
      <c r="L44" s="64"/>
      <c r="M44" s="64"/>
      <c r="N44" s="64" t="s">
        <v>5963</v>
      </c>
      <c r="O44" s="64" t="s">
        <v>6129</v>
      </c>
      <c r="P44" s="64"/>
      <c r="Q44" s="64"/>
      <c r="R44" s="64"/>
      <c r="S44" s="64"/>
      <c r="T44" s="64"/>
      <c r="U44" s="64"/>
      <c r="V44" s="64"/>
      <c r="W44" s="64"/>
      <c r="X44" s="64"/>
      <c r="Y44" s="64"/>
      <c r="Z44" s="64"/>
    </row>
    <row r="45" ht="12.75" customHeight="1">
      <c r="A45" s="82">
        <v>40334.5</v>
      </c>
      <c r="B45" s="64">
        <v>2227.0</v>
      </c>
      <c r="C45" s="64" t="s">
        <v>19</v>
      </c>
      <c r="D45" s="64" t="s">
        <v>8</v>
      </c>
      <c r="E45" s="64" t="s">
        <v>74</v>
      </c>
      <c r="F45" s="64">
        <v>79.0</v>
      </c>
      <c r="G45" s="64">
        <v>5600.0</v>
      </c>
      <c r="H45" s="64" t="s">
        <v>23</v>
      </c>
      <c r="I45" s="64" t="s">
        <v>5962</v>
      </c>
      <c r="J45" s="64"/>
      <c r="K45" s="64"/>
      <c r="L45" s="64"/>
      <c r="M45" s="64"/>
      <c r="N45" s="64" t="s">
        <v>5969</v>
      </c>
      <c r="O45" s="64" t="s">
        <v>6049</v>
      </c>
      <c r="P45" s="64"/>
      <c r="Q45" s="64"/>
      <c r="R45" s="64"/>
      <c r="S45" s="64"/>
      <c r="T45" s="64"/>
      <c r="U45" s="64"/>
      <c r="V45" s="64"/>
      <c r="W45" s="64"/>
      <c r="X45" s="64"/>
      <c r="Y45" s="64"/>
      <c r="Z45" s="64"/>
    </row>
    <row r="46" ht="12.75" customHeight="1">
      <c r="A46" s="82">
        <v>40334.875</v>
      </c>
      <c r="B46" s="64">
        <v>2228.0</v>
      </c>
      <c r="C46" s="64" t="s">
        <v>19</v>
      </c>
      <c r="D46" s="64" t="s">
        <v>8</v>
      </c>
      <c r="E46" s="64" t="s">
        <v>70</v>
      </c>
      <c r="F46" s="64">
        <v>70.0</v>
      </c>
      <c r="G46" s="64">
        <v>2900.0</v>
      </c>
      <c r="H46" s="64" t="s">
        <v>23</v>
      </c>
      <c r="I46" s="64" t="s">
        <v>5962</v>
      </c>
      <c r="J46" s="64"/>
      <c r="K46" s="64"/>
      <c r="L46" s="64"/>
      <c r="M46" s="64"/>
      <c r="N46" s="64" t="s">
        <v>5989</v>
      </c>
      <c r="O46" s="64" t="s">
        <v>5989</v>
      </c>
      <c r="P46" s="64"/>
      <c r="Q46" s="64"/>
      <c r="R46" s="64"/>
      <c r="S46" s="64"/>
      <c r="T46" s="64"/>
      <c r="U46" s="64"/>
      <c r="V46" s="64"/>
      <c r="W46" s="64"/>
      <c r="X46" s="64"/>
      <c r="Y46" s="64"/>
      <c r="Z46" s="64"/>
    </row>
    <row r="47" ht="12.75" customHeight="1">
      <c r="A47" s="82">
        <v>40335.0</v>
      </c>
      <c r="B47" s="64">
        <v>2231.0</v>
      </c>
      <c r="C47" s="64" t="s">
        <v>19</v>
      </c>
      <c r="D47" s="64" t="s">
        <v>8</v>
      </c>
      <c r="E47" s="64" t="s">
        <v>74</v>
      </c>
      <c r="F47" s="64">
        <v>75.0</v>
      </c>
      <c r="G47" s="64">
        <v>4200.0</v>
      </c>
      <c r="H47" s="64" t="s">
        <v>23</v>
      </c>
      <c r="I47" s="64" t="s">
        <v>5962</v>
      </c>
      <c r="J47" s="64"/>
      <c r="K47" s="64"/>
      <c r="L47" s="64"/>
      <c r="M47" s="64"/>
      <c r="N47" s="64" t="s">
        <v>5963</v>
      </c>
      <c r="O47" s="64" t="s">
        <v>5967</v>
      </c>
      <c r="P47" s="64"/>
      <c r="Q47" s="64"/>
      <c r="R47" s="64"/>
      <c r="S47" s="64"/>
      <c r="T47" s="64"/>
      <c r="U47" s="64"/>
      <c r="V47" s="64"/>
      <c r="W47" s="64"/>
      <c r="X47" s="64"/>
      <c r="Y47" s="64"/>
      <c r="Z47" s="64"/>
    </row>
    <row r="48" ht="12.75" customHeight="1">
      <c r="A48" s="82">
        <v>40335.0</v>
      </c>
      <c r="B48" s="64">
        <v>2232.0</v>
      </c>
      <c r="C48" s="64" t="s">
        <v>19</v>
      </c>
      <c r="D48" s="64" t="s">
        <v>8</v>
      </c>
      <c r="E48" s="64" t="s">
        <v>74</v>
      </c>
      <c r="F48" s="64">
        <v>74.0</v>
      </c>
      <c r="G48" s="64">
        <v>4100.0</v>
      </c>
      <c r="H48" s="64" t="s">
        <v>23</v>
      </c>
      <c r="I48" s="64" t="s">
        <v>5962</v>
      </c>
      <c r="J48" s="64"/>
      <c r="K48" s="64"/>
      <c r="L48" s="64"/>
      <c r="M48" s="64"/>
      <c r="N48" s="64" t="s">
        <v>5963</v>
      </c>
      <c r="O48" s="64" t="s">
        <v>5967</v>
      </c>
      <c r="P48" s="64"/>
      <c r="Q48" s="64"/>
      <c r="R48" s="64"/>
      <c r="S48" s="64"/>
      <c r="T48" s="64"/>
      <c r="U48" s="64"/>
      <c r="V48" s="64"/>
      <c r="W48" s="64"/>
      <c r="X48" s="64"/>
      <c r="Y48" s="64"/>
      <c r="Z48" s="64"/>
    </row>
    <row r="49" ht="12.75" customHeight="1">
      <c r="A49" s="82">
        <v>40335.0</v>
      </c>
      <c r="B49" s="64">
        <v>2229.0</v>
      </c>
      <c r="C49" s="64" t="s">
        <v>19</v>
      </c>
      <c r="D49" s="64" t="s">
        <v>819</v>
      </c>
      <c r="E49" s="64" t="s">
        <v>47</v>
      </c>
      <c r="F49" s="64">
        <v>76.0</v>
      </c>
      <c r="G49" s="64">
        <v>4350.0</v>
      </c>
      <c r="H49" s="64" t="s">
        <v>23</v>
      </c>
      <c r="I49" s="64" t="s">
        <v>5962</v>
      </c>
      <c r="J49" s="64"/>
      <c r="K49" s="64"/>
      <c r="L49" s="64"/>
      <c r="M49" s="64"/>
      <c r="N49" s="64" t="s">
        <v>5963</v>
      </c>
      <c r="O49" s="64" t="s">
        <v>6168</v>
      </c>
      <c r="P49" s="64"/>
      <c r="Q49" s="64"/>
      <c r="R49" s="64"/>
      <c r="S49" s="64"/>
      <c r="T49" s="64"/>
      <c r="U49" s="64"/>
      <c r="V49" s="64"/>
      <c r="W49" s="64"/>
      <c r="X49" s="64"/>
      <c r="Y49" s="64"/>
      <c r="Z49" s="64"/>
    </row>
    <row r="50" ht="12.75" customHeight="1">
      <c r="A50" s="82">
        <v>40335.0</v>
      </c>
      <c r="B50" s="64">
        <v>2230.0</v>
      </c>
      <c r="C50" s="64" t="s">
        <v>19</v>
      </c>
      <c r="D50" s="64" t="s">
        <v>8</v>
      </c>
      <c r="E50" s="64" t="s">
        <v>70</v>
      </c>
      <c r="F50" s="64">
        <v>77.0</v>
      </c>
      <c r="G50" s="64">
        <v>5000.0</v>
      </c>
      <c r="H50" s="64" t="s">
        <v>23</v>
      </c>
      <c r="I50" s="64" t="s">
        <v>5962</v>
      </c>
      <c r="J50" s="64"/>
      <c r="K50" s="64"/>
      <c r="L50" s="64"/>
      <c r="M50" s="64"/>
      <c r="N50" s="64" t="s">
        <v>5963</v>
      </c>
      <c r="O50" s="64" t="s">
        <v>6098</v>
      </c>
      <c r="P50" s="64"/>
      <c r="Q50" s="64"/>
      <c r="R50" s="64"/>
      <c r="S50" s="64"/>
      <c r="T50" s="64"/>
      <c r="U50" s="64"/>
      <c r="V50" s="64"/>
      <c r="W50" s="64"/>
      <c r="X50" s="64"/>
      <c r="Y50" s="64"/>
      <c r="Z50" s="64"/>
    </row>
    <row r="51" ht="12.75" customHeight="1">
      <c r="A51" s="82">
        <v>40356.0</v>
      </c>
      <c r="B51" s="64">
        <v>2233.0</v>
      </c>
      <c r="C51" s="64" t="s">
        <v>19</v>
      </c>
      <c r="D51" s="64"/>
      <c r="E51" s="64" t="s">
        <v>6278</v>
      </c>
      <c r="F51" s="64">
        <v>60.0</v>
      </c>
      <c r="G51" s="64">
        <v>2100.0</v>
      </c>
      <c r="H51" s="64" t="s">
        <v>23</v>
      </c>
      <c r="I51" s="64" t="s">
        <v>5962</v>
      </c>
      <c r="J51" s="64"/>
      <c r="K51" s="64"/>
      <c r="L51" s="64"/>
      <c r="M51" s="64"/>
      <c r="N51" s="64" t="s">
        <v>6279</v>
      </c>
      <c r="O51" s="64"/>
      <c r="P51" s="64"/>
      <c r="Q51" s="64"/>
      <c r="R51" s="64"/>
      <c r="S51" s="64"/>
      <c r="T51" s="64"/>
      <c r="U51" s="64"/>
      <c r="V51" s="64"/>
      <c r="W51" s="64"/>
      <c r="X51" s="64"/>
      <c r="Y51" s="64"/>
      <c r="Z51" s="64"/>
    </row>
    <row r="52" ht="12.75" customHeight="1">
      <c r="A52" s="82">
        <v>40363.0</v>
      </c>
      <c r="B52" s="64">
        <v>2234.0</v>
      </c>
      <c r="C52" s="64" t="s">
        <v>19</v>
      </c>
      <c r="D52" s="64"/>
      <c r="E52" s="64" t="s">
        <v>6280</v>
      </c>
      <c r="F52" s="64">
        <v>58.0</v>
      </c>
      <c r="G52" s="64">
        <v>2000.0</v>
      </c>
      <c r="H52" s="64" t="s">
        <v>23</v>
      </c>
      <c r="I52" s="64" t="s">
        <v>5971</v>
      </c>
      <c r="J52" s="64"/>
      <c r="K52" s="64"/>
      <c r="L52" s="64"/>
      <c r="M52" s="64"/>
      <c r="N52" s="64"/>
      <c r="O52" s="64"/>
      <c r="P52" s="64"/>
      <c r="Q52" s="64"/>
      <c r="R52" s="64"/>
      <c r="S52" s="64"/>
      <c r="T52" s="64"/>
      <c r="U52" s="64"/>
      <c r="V52" s="64"/>
      <c r="W52" s="64"/>
      <c r="X52" s="64"/>
      <c r="Y52" s="64"/>
      <c r="Z52" s="64"/>
    </row>
    <row r="53" ht="12.75" customHeight="1">
      <c r="A53" s="82">
        <v>40370.0</v>
      </c>
      <c r="B53" s="64">
        <v>2237.0</v>
      </c>
      <c r="C53" s="64" t="s">
        <v>19</v>
      </c>
      <c r="D53" s="64" t="s">
        <v>819</v>
      </c>
      <c r="E53" s="64" t="s">
        <v>36</v>
      </c>
      <c r="F53" s="64">
        <v>67.0</v>
      </c>
      <c r="G53" s="64">
        <v>2900.0</v>
      </c>
      <c r="H53" s="64" t="s">
        <v>23</v>
      </c>
      <c r="I53" s="64" t="s">
        <v>6020</v>
      </c>
      <c r="J53" s="64"/>
      <c r="K53" s="64"/>
      <c r="L53" s="64"/>
      <c r="M53" s="64"/>
      <c r="N53" s="64" t="s">
        <v>5963</v>
      </c>
      <c r="O53" s="64" t="s">
        <v>6281</v>
      </c>
      <c r="P53" s="64"/>
      <c r="Q53" s="64"/>
      <c r="R53" s="64"/>
      <c r="S53" s="64"/>
      <c r="T53" s="64"/>
      <c r="U53" s="64"/>
      <c r="V53" s="64"/>
      <c r="W53" s="64"/>
      <c r="X53" s="64"/>
      <c r="Y53" s="64"/>
      <c r="Z53" s="64"/>
    </row>
    <row r="54" ht="12.75" customHeight="1">
      <c r="A54" s="82">
        <v>40370.0</v>
      </c>
      <c r="B54" s="64">
        <v>2235.0</v>
      </c>
      <c r="C54" s="64" t="s">
        <v>19</v>
      </c>
      <c r="D54" s="64" t="s">
        <v>819</v>
      </c>
      <c r="E54" s="64"/>
      <c r="F54" s="64">
        <v>65.0</v>
      </c>
      <c r="G54" s="64">
        <v>3000.0</v>
      </c>
      <c r="H54" s="64" t="s">
        <v>23</v>
      </c>
      <c r="I54" s="64" t="s">
        <v>6020</v>
      </c>
      <c r="J54" s="64"/>
      <c r="K54" s="64"/>
      <c r="L54" s="64"/>
      <c r="M54" s="64"/>
      <c r="N54" s="64" t="s">
        <v>6279</v>
      </c>
      <c r="O54" s="64"/>
      <c r="P54" s="64"/>
      <c r="Q54" s="64"/>
      <c r="R54" s="64"/>
      <c r="S54" s="64"/>
      <c r="T54" s="64"/>
      <c r="U54" s="64"/>
      <c r="V54" s="64"/>
      <c r="W54" s="64"/>
      <c r="X54" s="64"/>
      <c r="Y54" s="64"/>
      <c r="Z54" s="64"/>
    </row>
    <row r="55" ht="12.75" customHeight="1">
      <c r="A55" s="82">
        <v>40370.0</v>
      </c>
      <c r="B55" s="64">
        <v>2236.0</v>
      </c>
      <c r="C55" s="64" t="s">
        <v>19</v>
      </c>
      <c r="D55" s="64" t="s">
        <v>819</v>
      </c>
      <c r="E55" s="64" t="s">
        <v>47</v>
      </c>
      <c r="F55" s="64">
        <v>63.0</v>
      </c>
      <c r="G55" s="64">
        <v>2400.0</v>
      </c>
      <c r="H55" s="64" t="s">
        <v>23</v>
      </c>
      <c r="I55" s="64" t="s">
        <v>6020</v>
      </c>
      <c r="J55" s="64"/>
      <c r="K55" s="64"/>
      <c r="L55" s="64"/>
      <c r="M55" s="64"/>
      <c r="N55" s="64" t="s">
        <v>5963</v>
      </c>
      <c r="O55" s="64" t="s">
        <v>5967</v>
      </c>
      <c r="P55" s="64"/>
      <c r="Q55" s="64"/>
      <c r="R55" s="64"/>
      <c r="S55" s="64"/>
      <c r="T55" s="64"/>
      <c r="U55" s="64"/>
      <c r="V55" s="64"/>
      <c r="W55" s="64"/>
      <c r="X55" s="64"/>
      <c r="Y55" s="64"/>
      <c r="Z55" s="64"/>
    </row>
    <row r="56" ht="12.75" customHeight="1">
      <c r="A56" s="82">
        <v>40372.0</v>
      </c>
      <c r="B56" s="64">
        <v>2238.0</v>
      </c>
      <c r="C56" s="64" t="s">
        <v>19</v>
      </c>
      <c r="D56" s="64" t="s">
        <v>8</v>
      </c>
      <c r="E56" s="64" t="s">
        <v>74</v>
      </c>
      <c r="F56" s="64">
        <v>65.0</v>
      </c>
      <c r="G56" s="64">
        <v>3150.0</v>
      </c>
      <c r="H56" s="64" t="s">
        <v>23</v>
      </c>
      <c r="I56" s="64" t="s">
        <v>5971</v>
      </c>
      <c r="J56" s="64"/>
      <c r="K56" s="64"/>
      <c r="L56" s="64"/>
      <c r="M56" s="64"/>
      <c r="N56" s="64" t="s">
        <v>5969</v>
      </c>
      <c r="O56" s="64" t="s">
        <v>6049</v>
      </c>
      <c r="P56" s="64"/>
      <c r="Q56" s="64"/>
      <c r="R56" s="64"/>
      <c r="S56" s="64"/>
      <c r="T56" s="64"/>
      <c r="U56" s="64"/>
      <c r="V56" s="64"/>
      <c r="W56" s="64"/>
      <c r="X56" s="64"/>
      <c r="Y56" s="64"/>
      <c r="Z56" s="64"/>
    </row>
    <row r="57" ht="12.75" customHeight="1">
      <c r="A57" s="82">
        <v>40373.0</v>
      </c>
      <c r="B57" s="64">
        <v>2239.0</v>
      </c>
      <c r="C57" s="64" t="s">
        <v>19</v>
      </c>
      <c r="D57" s="64" t="s">
        <v>8</v>
      </c>
      <c r="E57" s="64" t="s">
        <v>74</v>
      </c>
      <c r="F57" s="64">
        <v>64.0</v>
      </c>
      <c r="G57" s="64">
        <v>2500.0</v>
      </c>
      <c r="H57" s="64" t="s">
        <v>23</v>
      </c>
      <c r="I57" s="64" t="s">
        <v>6020</v>
      </c>
      <c r="J57" s="64"/>
      <c r="K57" s="64"/>
      <c r="L57" s="64"/>
      <c r="M57" s="64"/>
      <c r="N57" s="64" t="s">
        <v>5969</v>
      </c>
      <c r="O57" s="64" t="s">
        <v>6274</v>
      </c>
      <c r="P57" s="64"/>
      <c r="Q57" s="64"/>
      <c r="R57" s="64"/>
      <c r="S57" s="64"/>
      <c r="T57" s="64"/>
      <c r="U57" s="64"/>
      <c r="V57" s="64"/>
      <c r="W57" s="64"/>
      <c r="X57" s="64"/>
      <c r="Y57" s="64"/>
      <c r="Z57" s="64"/>
    </row>
    <row r="58" ht="12.75" customHeight="1">
      <c r="A58" s="82">
        <v>40373.666666666664</v>
      </c>
      <c r="B58" s="64">
        <v>2241.0</v>
      </c>
      <c r="C58" s="64" t="s">
        <v>19</v>
      </c>
      <c r="D58" s="64" t="s">
        <v>8</v>
      </c>
      <c r="E58" s="64" t="s">
        <v>27</v>
      </c>
      <c r="F58" s="64">
        <v>62.0</v>
      </c>
      <c r="G58" s="64">
        <v>2400.0</v>
      </c>
      <c r="H58" s="64" t="s">
        <v>23</v>
      </c>
      <c r="I58" s="64" t="s">
        <v>5971</v>
      </c>
      <c r="J58" s="64"/>
      <c r="K58" s="64"/>
      <c r="L58" s="64"/>
      <c r="M58" s="64"/>
      <c r="N58" s="64" t="s">
        <v>5969</v>
      </c>
      <c r="O58" s="64" t="s">
        <v>5970</v>
      </c>
      <c r="P58" s="64"/>
      <c r="Q58" s="64"/>
      <c r="R58" s="64"/>
      <c r="S58" s="64"/>
      <c r="T58" s="64"/>
      <c r="U58" s="64"/>
      <c r="V58" s="64"/>
      <c r="W58" s="64"/>
      <c r="X58" s="64"/>
      <c r="Y58" s="64"/>
      <c r="Z58" s="64"/>
    </row>
    <row r="59" ht="12.75" customHeight="1">
      <c r="A59" s="82">
        <v>40373.729166666664</v>
      </c>
      <c r="B59" s="64">
        <v>2240.0</v>
      </c>
      <c r="C59" s="64" t="s">
        <v>19</v>
      </c>
      <c r="D59" s="64" t="s">
        <v>8</v>
      </c>
      <c r="E59" s="64" t="s">
        <v>68</v>
      </c>
      <c r="F59" s="64">
        <v>60.0</v>
      </c>
      <c r="G59" s="64">
        <v>2200.0</v>
      </c>
      <c r="H59" s="64" t="s">
        <v>23</v>
      </c>
      <c r="I59" s="64" t="s">
        <v>6020</v>
      </c>
      <c r="J59" s="64"/>
      <c r="K59" s="64"/>
      <c r="L59" s="64"/>
      <c r="M59" s="64"/>
      <c r="N59" s="64" t="s">
        <v>5996</v>
      </c>
      <c r="O59" s="64" t="s">
        <v>5997</v>
      </c>
      <c r="P59" s="64"/>
      <c r="Q59" s="64"/>
      <c r="R59" s="64"/>
      <c r="S59" s="64"/>
      <c r="T59" s="64"/>
      <c r="U59" s="64"/>
      <c r="V59" s="64"/>
      <c r="W59" s="64"/>
      <c r="X59" s="64"/>
      <c r="Y59" s="64"/>
      <c r="Z59" s="64"/>
    </row>
    <row r="60" ht="12.75" customHeight="1">
      <c r="A60" s="82">
        <v>40305.0</v>
      </c>
      <c r="B60" s="64">
        <v>2206.0</v>
      </c>
      <c r="C60" s="64" t="s">
        <v>82</v>
      </c>
      <c r="D60" s="64"/>
      <c r="E60" s="64" t="s">
        <v>6282</v>
      </c>
      <c r="F60" s="64">
        <v>82.0</v>
      </c>
      <c r="G60" s="64">
        <v>6500.0</v>
      </c>
      <c r="H60" s="64" t="s">
        <v>6283</v>
      </c>
      <c r="I60" s="64" t="s">
        <v>5962</v>
      </c>
      <c r="J60" s="64"/>
      <c r="K60" s="64"/>
      <c r="L60" s="64"/>
      <c r="M60" s="64"/>
      <c r="N60" s="64" t="s">
        <v>5963</v>
      </c>
      <c r="O60" s="64" t="s">
        <v>5967</v>
      </c>
      <c r="P60" s="64"/>
      <c r="Q60" s="64"/>
      <c r="R60" s="64"/>
      <c r="S60" s="64"/>
      <c r="T60" s="64"/>
      <c r="U60" s="64"/>
      <c r="V60" s="64"/>
      <c r="W60" s="64"/>
      <c r="X60" s="64"/>
      <c r="Y60" s="64"/>
      <c r="Z60" s="64"/>
    </row>
    <row r="61" ht="12.75" customHeight="1">
      <c r="A61" s="82">
        <v>40305.0</v>
      </c>
      <c r="B61" s="64"/>
      <c r="C61" s="64" t="s">
        <v>82</v>
      </c>
      <c r="D61" s="64"/>
      <c r="E61" s="64" t="s">
        <v>6284</v>
      </c>
      <c r="F61" s="64">
        <v>75.0</v>
      </c>
      <c r="G61" s="64">
        <v>4300.0</v>
      </c>
      <c r="H61" s="64" t="s">
        <v>6283</v>
      </c>
      <c r="I61" s="64" t="s">
        <v>5962</v>
      </c>
      <c r="J61" s="64"/>
      <c r="K61" s="64"/>
      <c r="L61" s="64"/>
      <c r="M61" s="64"/>
      <c r="N61" s="64"/>
      <c r="O61" s="64"/>
      <c r="P61" s="64"/>
      <c r="Q61" s="64"/>
      <c r="R61" s="64"/>
      <c r="S61" s="64"/>
      <c r="T61" s="64"/>
      <c r="U61" s="64"/>
      <c r="V61" s="64"/>
      <c r="W61" s="64"/>
      <c r="X61" s="64"/>
      <c r="Y61" s="64"/>
      <c r="Z61" s="64"/>
    </row>
    <row r="62" ht="12.75" customHeight="1">
      <c r="A62" s="96">
        <v>40312.0</v>
      </c>
      <c r="B62" s="64">
        <v>7159.0</v>
      </c>
      <c r="C62" s="64" t="s">
        <v>82</v>
      </c>
      <c r="D62" s="64"/>
      <c r="E62" s="64" t="s">
        <v>6285</v>
      </c>
      <c r="F62" s="64">
        <v>82.0</v>
      </c>
      <c r="G62" s="64">
        <v>5320.0</v>
      </c>
      <c r="H62" s="64" t="s">
        <v>6286</v>
      </c>
      <c r="I62" s="64" t="s">
        <v>5971</v>
      </c>
      <c r="J62" s="64"/>
      <c r="K62" s="64"/>
      <c r="L62" s="64"/>
      <c r="M62" s="64"/>
      <c r="N62" s="64" t="s">
        <v>5963</v>
      </c>
      <c r="O62" s="64" t="s">
        <v>6287</v>
      </c>
      <c r="P62" s="64"/>
      <c r="Q62" s="64"/>
      <c r="R62" s="64"/>
      <c r="S62" s="64"/>
      <c r="T62" s="64"/>
      <c r="U62" s="64"/>
      <c r="V62" s="64"/>
      <c r="W62" s="64"/>
      <c r="X62" s="64"/>
      <c r="Y62" s="64"/>
      <c r="Z62" s="64"/>
    </row>
    <row r="63" ht="12.75" customHeight="1">
      <c r="A63" s="82">
        <v>40312.0</v>
      </c>
      <c r="B63" s="64"/>
      <c r="C63" s="64" t="s">
        <v>82</v>
      </c>
      <c r="D63" s="64"/>
      <c r="E63" s="64" t="s">
        <v>6288</v>
      </c>
      <c r="F63" s="64">
        <v>82.0</v>
      </c>
      <c r="G63" s="64">
        <v>6200.0</v>
      </c>
      <c r="H63" s="64" t="s">
        <v>6286</v>
      </c>
      <c r="I63" s="64" t="s">
        <v>5971</v>
      </c>
      <c r="J63" s="64"/>
      <c r="K63" s="64"/>
      <c r="L63" s="64"/>
      <c r="M63" s="64"/>
      <c r="N63" s="64"/>
      <c r="O63" s="64"/>
      <c r="P63" s="64"/>
      <c r="Q63" s="64"/>
      <c r="R63" s="64"/>
      <c r="S63" s="64"/>
      <c r="T63" s="64"/>
      <c r="U63" s="64"/>
      <c r="V63" s="64"/>
      <c r="W63" s="64"/>
      <c r="X63" s="64"/>
      <c r="Y63" s="64"/>
      <c r="Z63" s="64"/>
    </row>
    <row r="64" ht="12.75" customHeight="1">
      <c r="A64" s="82">
        <v>40313.0</v>
      </c>
      <c r="B64" s="64">
        <v>7160.0</v>
      </c>
      <c r="C64" s="64" t="s">
        <v>82</v>
      </c>
      <c r="D64" s="64"/>
      <c r="E64" s="64" t="s">
        <v>6282</v>
      </c>
      <c r="F64" s="64">
        <v>70.0</v>
      </c>
      <c r="G64" s="64">
        <v>3100.0</v>
      </c>
      <c r="H64" s="64" t="s">
        <v>6286</v>
      </c>
      <c r="I64" s="64" t="s">
        <v>6289</v>
      </c>
      <c r="J64" s="64"/>
      <c r="K64" s="64"/>
      <c r="L64" s="64"/>
      <c r="M64" s="64"/>
      <c r="N64" s="64" t="s">
        <v>5963</v>
      </c>
      <c r="O64" s="64" t="s">
        <v>6042</v>
      </c>
      <c r="P64" s="64"/>
      <c r="Q64" s="64"/>
      <c r="R64" s="64"/>
      <c r="S64" s="64"/>
      <c r="T64" s="64"/>
      <c r="U64" s="64"/>
      <c r="V64" s="64"/>
      <c r="W64" s="64"/>
      <c r="X64" s="64"/>
      <c r="Y64" s="64"/>
      <c r="Z64" s="64"/>
    </row>
    <row r="65" ht="12.75" customHeight="1">
      <c r="A65" s="82">
        <v>40316.0</v>
      </c>
      <c r="B65" s="64">
        <v>7182.0</v>
      </c>
      <c r="C65" s="64" t="s">
        <v>82</v>
      </c>
      <c r="D65" s="64"/>
      <c r="E65" s="64" t="s">
        <v>6290</v>
      </c>
      <c r="F65" s="64">
        <v>72.0</v>
      </c>
      <c r="G65" s="64">
        <v>4100.0</v>
      </c>
      <c r="H65" s="64"/>
      <c r="I65" s="64" t="s">
        <v>6289</v>
      </c>
      <c r="J65" s="64"/>
      <c r="K65" s="64"/>
      <c r="L65" s="64"/>
      <c r="M65" s="64"/>
      <c r="N65" s="64" t="s">
        <v>5963</v>
      </c>
      <c r="O65" s="64" t="s">
        <v>5967</v>
      </c>
      <c r="P65" s="64"/>
      <c r="Q65" s="64"/>
      <c r="R65" s="64"/>
      <c r="S65" s="64"/>
      <c r="T65" s="64"/>
      <c r="U65" s="64"/>
      <c r="V65" s="64"/>
      <c r="W65" s="64"/>
      <c r="X65" s="64"/>
      <c r="Y65" s="64"/>
      <c r="Z65" s="64"/>
    </row>
    <row r="66" ht="12.75" customHeight="1">
      <c r="A66" s="82">
        <v>40317.0</v>
      </c>
      <c r="B66" s="64"/>
      <c r="C66" s="64" t="s">
        <v>82</v>
      </c>
      <c r="D66" s="64"/>
      <c r="E66" s="64" t="s">
        <v>6061</v>
      </c>
      <c r="F66" s="64">
        <v>91.0</v>
      </c>
      <c r="G66" s="64">
        <v>9000.0</v>
      </c>
      <c r="H66" s="64"/>
      <c r="I66" s="64" t="s">
        <v>6289</v>
      </c>
      <c r="J66" s="64"/>
      <c r="K66" s="64"/>
      <c r="L66" s="64"/>
      <c r="M66" s="64"/>
      <c r="N66" s="64"/>
      <c r="O66" s="64"/>
      <c r="P66" s="64"/>
      <c r="Q66" s="64"/>
      <c r="R66" s="64"/>
      <c r="S66" s="64"/>
      <c r="T66" s="64"/>
      <c r="U66" s="64"/>
      <c r="V66" s="64"/>
      <c r="W66" s="64"/>
      <c r="X66" s="64"/>
      <c r="Y66" s="64"/>
      <c r="Z66" s="64"/>
    </row>
    <row r="67" ht="12.75" customHeight="1">
      <c r="A67" s="82">
        <v>40317.0</v>
      </c>
      <c r="B67" s="64"/>
      <c r="C67" s="64" t="s">
        <v>82</v>
      </c>
      <c r="D67" s="64"/>
      <c r="E67" s="64" t="s">
        <v>6291</v>
      </c>
      <c r="F67" s="64">
        <v>75.0</v>
      </c>
      <c r="G67" s="64">
        <v>4950.0</v>
      </c>
      <c r="H67" s="64"/>
      <c r="I67" s="64" t="s">
        <v>6289</v>
      </c>
      <c r="J67" s="64"/>
      <c r="K67" s="64"/>
      <c r="L67" s="64"/>
      <c r="M67" s="64"/>
      <c r="N67" s="64"/>
      <c r="O67" s="64"/>
      <c r="P67" s="64"/>
      <c r="Q67" s="64"/>
      <c r="R67" s="64"/>
      <c r="S67" s="64"/>
      <c r="T67" s="64"/>
      <c r="U67" s="64"/>
      <c r="V67" s="64"/>
      <c r="W67" s="64"/>
      <c r="X67" s="64"/>
      <c r="Y67" s="64"/>
      <c r="Z67" s="64"/>
    </row>
    <row r="68" ht="12.75" customHeight="1">
      <c r="A68" s="82">
        <v>40326.0</v>
      </c>
      <c r="B68" s="64"/>
      <c r="C68" s="64" t="s">
        <v>82</v>
      </c>
      <c r="D68" s="64"/>
      <c r="E68" s="64" t="s">
        <v>6291</v>
      </c>
      <c r="F68" s="64">
        <v>74.0</v>
      </c>
      <c r="G68" s="64">
        <v>3600.0</v>
      </c>
      <c r="H68" s="64" t="s">
        <v>6292</v>
      </c>
      <c r="I68" s="64" t="s">
        <v>5971</v>
      </c>
      <c r="J68" s="64"/>
      <c r="K68" s="64"/>
      <c r="L68" s="64"/>
      <c r="M68" s="64"/>
      <c r="N68" s="64"/>
      <c r="O68" s="64"/>
      <c r="P68" s="64"/>
      <c r="Q68" s="64"/>
      <c r="R68" s="64"/>
      <c r="S68" s="64"/>
      <c r="T68" s="64"/>
      <c r="U68" s="64"/>
      <c r="V68" s="64"/>
      <c r="W68" s="64"/>
      <c r="X68" s="64"/>
      <c r="Y68" s="64"/>
      <c r="Z68" s="64"/>
    </row>
    <row r="69" ht="12.75" customHeight="1">
      <c r="A69" s="82">
        <v>40328.0</v>
      </c>
      <c r="B69" s="64"/>
      <c r="C69" s="64" t="s">
        <v>82</v>
      </c>
      <c r="D69" s="64"/>
      <c r="E69" s="64" t="s">
        <v>6293</v>
      </c>
      <c r="F69" s="64">
        <v>76.0</v>
      </c>
      <c r="G69" s="64">
        <v>4550.0</v>
      </c>
      <c r="H69" s="64" t="s">
        <v>6294</v>
      </c>
      <c r="I69" s="64" t="s">
        <v>6289</v>
      </c>
      <c r="J69" s="64"/>
      <c r="K69" s="64"/>
      <c r="L69" s="64"/>
      <c r="M69" s="64"/>
      <c r="N69" s="64"/>
      <c r="O69" s="64"/>
      <c r="P69" s="64"/>
      <c r="Q69" s="64"/>
      <c r="R69" s="64"/>
      <c r="S69" s="64"/>
      <c r="T69" s="64"/>
      <c r="U69" s="64"/>
      <c r="V69" s="64"/>
      <c r="W69" s="64"/>
      <c r="X69" s="64"/>
      <c r="Y69" s="64"/>
      <c r="Z69" s="64"/>
    </row>
    <row r="70" ht="12.75" customHeight="1">
      <c r="A70" s="82">
        <v>40330.0</v>
      </c>
      <c r="B70" s="64"/>
      <c r="C70" s="64" t="s">
        <v>82</v>
      </c>
      <c r="D70" s="64"/>
      <c r="E70" s="64" t="s">
        <v>6295</v>
      </c>
      <c r="F70" s="64">
        <v>78.0</v>
      </c>
      <c r="G70" s="64">
        <v>5100.0</v>
      </c>
      <c r="H70" s="64" t="s">
        <v>6286</v>
      </c>
      <c r="I70" s="64" t="s">
        <v>6296</v>
      </c>
      <c r="J70" s="64"/>
      <c r="K70" s="64"/>
      <c r="L70" s="64"/>
      <c r="M70" s="64"/>
      <c r="N70" s="64"/>
      <c r="O70" s="64"/>
      <c r="P70" s="64"/>
      <c r="Q70" s="64"/>
      <c r="R70" s="64"/>
      <c r="S70" s="64"/>
      <c r="T70" s="64"/>
      <c r="U70" s="64"/>
      <c r="V70" s="64"/>
      <c r="W70" s="64"/>
      <c r="X70" s="64"/>
      <c r="Y70" s="64"/>
      <c r="Z70" s="64"/>
    </row>
    <row r="71" ht="12.75" customHeight="1">
      <c r="A71" s="82">
        <v>40331.0</v>
      </c>
      <c r="B71" s="64"/>
      <c r="C71" s="64" t="s">
        <v>82</v>
      </c>
      <c r="D71" s="64"/>
      <c r="E71" s="64" t="s">
        <v>6295</v>
      </c>
      <c r="F71" s="64">
        <v>69.0</v>
      </c>
      <c r="G71" s="64">
        <v>2850.0</v>
      </c>
      <c r="H71" s="64" t="s">
        <v>6286</v>
      </c>
      <c r="I71" s="64" t="s">
        <v>6296</v>
      </c>
      <c r="J71" s="64"/>
      <c r="K71" s="64"/>
      <c r="L71" s="64"/>
      <c r="M71" s="64"/>
      <c r="N71" s="64"/>
      <c r="O71" s="64"/>
      <c r="P71" s="64"/>
      <c r="Q71" s="64"/>
      <c r="R71" s="64"/>
      <c r="S71" s="64"/>
      <c r="T71" s="64"/>
      <c r="U71" s="64"/>
      <c r="V71" s="64"/>
      <c r="W71" s="64"/>
      <c r="X71" s="64"/>
      <c r="Y71" s="64"/>
      <c r="Z71" s="64"/>
    </row>
    <row r="72" ht="12.75" customHeight="1">
      <c r="A72" s="82">
        <v>40331.0</v>
      </c>
      <c r="B72" s="64"/>
      <c r="C72" s="64" t="s">
        <v>82</v>
      </c>
      <c r="D72" s="64"/>
      <c r="E72" s="64" t="s">
        <v>6297</v>
      </c>
      <c r="F72" s="64">
        <v>73.0</v>
      </c>
      <c r="G72" s="64">
        <v>4200.0</v>
      </c>
      <c r="H72" s="64" t="s">
        <v>6286</v>
      </c>
      <c r="I72" s="64" t="s">
        <v>6296</v>
      </c>
      <c r="J72" s="64"/>
      <c r="K72" s="64"/>
      <c r="L72" s="64"/>
      <c r="M72" s="64"/>
      <c r="N72" s="64"/>
      <c r="O72" s="64"/>
      <c r="P72" s="64"/>
      <c r="Q72" s="64"/>
      <c r="R72" s="64"/>
      <c r="S72" s="64"/>
      <c r="T72" s="64"/>
      <c r="U72" s="64"/>
      <c r="V72" s="64"/>
      <c r="W72" s="64"/>
      <c r="X72" s="64"/>
      <c r="Y72" s="64"/>
      <c r="Z72" s="64"/>
    </row>
    <row r="73" ht="12.75" customHeight="1">
      <c r="A73" s="82">
        <v>40333.0</v>
      </c>
      <c r="B73" s="64"/>
      <c r="C73" s="64" t="s">
        <v>82</v>
      </c>
      <c r="D73" s="64"/>
      <c r="E73" s="64" t="s">
        <v>6298</v>
      </c>
      <c r="F73" s="64">
        <v>76.0</v>
      </c>
      <c r="G73" s="64">
        <v>3850.0</v>
      </c>
      <c r="H73" s="64" t="s">
        <v>1314</v>
      </c>
      <c r="I73" s="64" t="s">
        <v>6294</v>
      </c>
      <c r="J73" s="64"/>
      <c r="K73" s="64"/>
      <c r="L73" s="64"/>
      <c r="M73" s="64"/>
      <c r="N73" s="64"/>
      <c r="O73" s="64"/>
      <c r="P73" s="64"/>
      <c r="Q73" s="64"/>
      <c r="R73" s="64"/>
      <c r="S73" s="64"/>
      <c r="T73" s="64"/>
      <c r="U73" s="64"/>
      <c r="V73" s="64"/>
      <c r="W73" s="64"/>
      <c r="X73" s="64"/>
      <c r="Y73" s="64"/>
      <c r="Z73" s="64"/>
    </row>
    <row r="74" ht="12.75" customHeight="1">
      <c r="A74" s="82">
        <v>40337.0</v>
      </c>
      <c r="B74" s="64"/>
      <c r="C74" s="64" t="s">
        <v>82</v>
      </c>
      <c r="D74" s="64"/>
      <c r="E74" s="64" t="s">
        <v>6297</v>
      </c>
      <c r="F74" s="64">
        <v>80.0</v>
      </c>
      <c r="G74" s="64">
        <v>5100.0</v>
      </c>
      <c r="H74" s="64" t="s">
        <v>6292</v>
      </c>
      <c r="I74" s="64" t="s">
        <v>6299</v>
      </c>
      <c r="J74" s="64"/>
      <c r="K74" s="64"/>
      <c r="L74" s="64"/>
      <c r="M74" s="64"/>
      <c r="N74" s="64"/>
      <c r="O74" s="64"/>
      <c r="P74" s="64"/>
      <c r="Q74" s="64"/>
      <c r="R74" s="64"/>
      <c r="S74" s="64"/>
      <c r="T74" s="64"/>
      <c r="U74" s="64"/>
      <c r="V74" s="64"/>
      <c r="W74" s="64"/>
      <c r="X74" s="64"/>
      <c r="Y74" s="64"/>
      <c r="Z74" s="64"/>
    </row>
    <row r="75" ht="12.75" customHeight="1">
      <c r="A75" s="82">
        <v>40337.0</v>
      </c>
      <c r="B75" s="64"/>
      <c r="C75" s="64" t="s">
        <v>82</v>
      </c>
      <c r="D75" s="64"/>
      <c r="E75" s="64" t="s">
        <v>6291</v>
      </c>
      <c r="F75" s="64">
        <v>82.0</v>
      </c>
      <c r="G75" s="64">
        <v>5200.0</v>
      </c>
      <c r="H75" s="64" t="s">
        <v>6300</v>
      </c>
      <c r="I75" s="64" t="s">
        <v>6301</v>
      </c>
      <c r="J75" s="64"/>
      <c r="K75" s="64"/>
      <c r="L75" s="64"/>
      <c r="M75" s="64"/>
      <c r="N75" s="64"/>
      <c r="O75" s="64"/>
      <c r="P75" s="64"/>
      <c r="Q75" s="64"/>
      <c r="R75" s="64"/>
      <c r="S75" s="64"/>
      <c r="T75" s="64"/>
      <c r="U75" s="64"/>
      <c r="V75" s="64"/>
      <c r="W75" s="64"/>
      <c r="X75" s="64"/>
      <c r="Y75" s="64"/>
      <c r="Z75" s="64"/>
    </row>
    <row r="76" ht="12.75" customHeight="1">
      <c r="A76" s="82">
        <v>40354.0</v>
      </c>
      <c r="B76" s="64"/>
      <c r="C76" s="64" t="s">
        <v>82</v>
      </c>
      <c r="D76" s="64"/>
      <c r="E76" s="64" t="s">
        <v>6293</v>
      </c>
      <c r="F76" s="64">
        <v>68.0</v>
      </c>
      <c r="G76" s="64">
        <v>3000.0</v>
      </c>
      <c r="H76" s="64" t="s">
        <v>1314</v>
      </c>
      <c r="I76" s="64" t="s">
        <v>6302</v>
      </c>
      <c r="J76" s="64"/>
      <c r="K76" s="64"/>
      <c r="L76" s="64"/>
      <c r="M76" s="64"/>
      <c r="N76" s="64"/>
      <c r="O76" s="64"/>
      <c r="P76" s="64"/>
      <c r="Q76" s="64"/>
      <c r="R76" s="64"/>
      <c r="S76" s="64"/>
      <c r="T76" s="64"/>
      <c r="U76" s="64"/>
      <c r="V76" s="64"/>
      <c r="W76" s="64"/>
      <c r="X76" s="64"/>
      <c r="Y76" s="64"/>
      <c r="Z76" s="64"/>
    </row>
    <row r="77" ht="12.75" customHeight="1">
      <c r="A77" s="82">
        <v>40358.0</v>
      </c>
      <c r="B77" s="64"/>
      <c r="C77" s="64" t="s">
        <v>82</v>
      </c>
      <c r="D77" s="64"/>
      <c r="E77" s="64" t="s">
        <v>6303</v>
      </c>
      <c r="F77" s="64">
        <v>74.0</v>
      </c>
      <c r="G77" s="64">
        <v>3200.0</v>
      </c>
      <c r="H77" s="64" t="s">
        <v>1314</v>
      </c>
      <c r="I77" s="64" t="s">
        <v>6304</v>
      </c>
      <c r="J77" s="64"/>
      <c r="K77" s="64"/>
      <c r="L77" s="64"/>
      <c r="M77" s="64"/>
      <c r="N77" s="64"/>
      <c r="O77" s="64"/>
      <c r="P77" s="64"/>
      <c r="Q77" s="64"/>
      <c r="R77" s="64"/>
      <c r="S77" s="64"/>
      <c r="T77" s="64"/>
      <c r="U77" s="64"/>
      <c r="V77" s="64"/>
      <c r="W77" s="64"/>
      <c r="X77" s="64"/>
      <c r="Y77" s="64"/>
      <c r="Z77" s="64"/>
    </row>
    <row r="78" ht="12.75" customHeight="1">
      <c r="A78" s="82">
        <v>40358.0</v>
      </c>
      <c r="B78" s="64"/>
      <c r="C78" s="64" t="s">
        <v>82</v>
      </c>
      <c r="D78" s="64"/>
      <c r="E78" s="64" t="s">
        <v>6298</v>
      </c>
      <c r="F78" s="64">
        <v>79.0</v>
      </c>
      <c r="G78" s="64">
        <v>4800.0</v>
      </c>
      <c r="H78" s="64" t="s">
        <v>1314</v>
      </c>
      <c r="I78" s="64" t="s">
        <v>6302</v>
      </c>
      <c r="J78" s="64"/>
      <c r="K78" s="64"/>
      <c r="L78" s="64"/>
      <c r="M78" s="64"/>
      <c r="N78" s="64"/>
      <c r="O78" s="64"/>
      <c r="P78" s="64"/>
      <c r="Q78" s="64"/>
      <c r="R78" s="64"/>
      <c r="S78" s="64"/>
      <c r="T78" s="64"/>
      <c r="U78" s="64"/>
      <c r="V78" s="64"/>
      <c r="W78" s="64"/>
      <c r="X78" s="64"/>
      <c r="Y78" s="64"/>
      <c r="Z78" s="64"/>
    </row>
    <row r="79" ht="12.75" customHeight="1">
      <c r="A79" s="82">
        <v>40359.0</v>
      </c>
      <c r="B79" s="64"/>
      <c r="C79" s="64" t="s">
        <v>82</v>
      </c>
      <c r="D79" s="64"/>
      <c r="E79" s="64" t="s">
        <v>6303</v>
      </c>
      <c r="F79" s="64">
        <v>70.0</v>
      </c>
      <c r="G79" s="64">
        <v>2800.0</v>
      </c>
      <c r="H79" s="64" t="s">
        <v>1314</v>
      </c>
      <c r="I79" s="64" t="s">
        <v>5962</v>
      </c>
      <c r="J79" s="64"/>
      <c r="K79" s="64"/>
      <c r="L79" s="64"/>
      <c r="M79" s="64"/>
      <c r="N79" s="64"/>
      <c r="O79" s="64"/>
      <c r="P79" s="64"/>
      <c r="Q79" s="64"/>
      <c r="R79" s="64"/>
      <c r="S79" s="64"/>
      <c r="T79" s="64"/>
      <c r="U79" s="64"/>
      <c r="V79" s="64"/>
      <c r="W79" s="64"/>
      <c r="X79" s="64"/>
      <c r="Y79" s="64"/>
      <c r="Z79" s="64"/>
    </row>
    <row r="80" ht="12.75" customHeight="1">
      <c r="A80" s="82">
        <v>40363.0</v>
      </c>
      <c r="B80" s="64"/>
      <c r="C80" s="64" t="s">
        <v>82</v>
      </c>
      <c r="D80" s="64"/>
      <c r="E80" s="64" t="s">
        <v>6298</v>
      </c>
      <c r="F80" s="64">
        <v>70.0</v>
      </c>
      <c r="G80" s="64">
        <v>3200.0</v>
      </c>
      <c r="H80" s="64" t="s">
        <v>6292</v>
      </c>
      <c r="I80" s="64" t="s">
        <v>5962</v>
      </c>
      <c r="J80" s="64"/>
      <c r="K80" s="64"/>
      <c r="L80" s="64"/>
      <c r="M80" s="64"/>
      <c r="N80" s="64"/>
      <c r="O80" s="64"/>
      <c r="P80" s="64"/>
      <c r="Q80" s="64"/>
      <c r="R80" s="64"/>
      <c r="S80" s="64"/>
      <c r="T80" s="64"/>
      <c r="U80" s="64"/>
      <c r="V80" s="64"/>
      <c r="W80" s="64"/>
      <c r="X80" s="64"/>
      <c r="Y80" s="64"/>
      <c r="Z80" s="64"/>
    </row>
    <row r="81" ht="12.75" customHeight="1">
      <c r="A81" s="82">
        <v>40365.0</v>
      </c>
      <c r="B81" s="64"/>
      <c r="C81" s="64" t="s">
        <v>82</v>
      </c>
      <c r="D81" s="64"/>
      <c r="E81" s="64" t="s">
        <v>6305</v>
      </c>
      <c r="F81" s="64">
        <v>57.0</v>
      </c>
      <c r="G81" s="64">
        <v>1700.0</v>
      </c>
      <c r="H81" s="64" t="s">
        <v>6294</v>
      </c>
      <c r="I81" s="64" t="s">
        <v>6306</v>
      </c>
      <c r="J81" s="64"/>
      <c r="K81" s="64"/>
      <c r="L81" s="64"/>
      <c r="M81" s="64"/>
      <c r="N81" s="64"/>
      <c r="O81" s="64"/>
      <c r="P81" s="64"/>
      <c r="Q81" s="64"/>
      <c r="R81" s="64"/>
      <c r="S81" s="64"/>
      <c r="T81" s="64"/>
      <c r="U81" s="64"/>
      <c r="V81" s="64"/>
      <c r="W81" s="64"/>
      <c r="X81" s="64"/>
      <c r="Y81" s="64"/>
      <c r="Z81" s="64"/>
    </row>
    <row r="82" ht="12.75" customHeight="1">
      <c r="A82" s="82">
        <v>40366.0</v>
      </c>
      <c r="B82" s="64"/>
      <c r="C82" s="64" t="s">
        <v>82</v>
      </c>
      <c r="D82" s="64"/>
      <c r="E82" s="64" t="s">
        <v>6303</v>
      </c>
      <c r="F82" s="64">
        <v>75.0</v>
      </c>
      <c r="G82" s="64">
        <v>4000.0</v>
      </c>
      <c r="H82" s="64" t="s">
        <v>6292</v>
      </c>
      <c r="I82" s="64" t="s">
        <v>6289</v>
      </c>
      <c r="J82" s="64"/>
      <c r="K82" s="64"/>
      <c r="L82" s="64"/>
      <c r="M82" s="64"/>
      <c r="N82" s="64"/>
      <c r="O82" s="64"/>
      <c r="P82" s="64"/>
      <c r="Q82" s="64"/>
      <c r="R82" s="64"/>
      <c r="S82" s="64"/>
      <c r="T82" s="64"/>
      <c r="U82" s="64"/>
      <c r="V82" s="64"/>
      <c r="W82" s="64"/>
      <c r="X82" s="64"/>
      <c r="Y82" s="64"/>
      <c r="Z82" s="64"/>
    </row>
    <row r="83" ht="12.75" customHeight="1">
      <c r="A83" s="82">
        <v>40373.0</v>
      </c>
      <c r="B83" s="64"/>
      <c r="C83" s="64" t="s">
        <v>82</v>
      </c>
      <c r="D83" s="64"/>
      <c r="E83" s="64" t="s">
        <v>6298</v>
      </c>
      <c r="F83" s="64">
        <v>73.0</v>
      </c>
      <c r="G83" s="64">
        <v>4250.0</v>
      </c>
      <c r="H83" s="64" t="s">
        <v>6286</v>
      </c>
      <c r="I83" s="64"/>
      <c r="J83" s="64"/>
      <c r="K83" s="64"/>
      <c r="L83" s="64"/>
      <c r="M83" s="64"/>
      <c r="N83" s="64"/>
      <c r="O83" s="64"/>
      <c r="P83" s="64"/>
      <c r="Q83" s="64"/>
      <c r="R83" s="64"/>
      <c r="S83" s="64"/>
      <c r="T83" s="64"/>
      <c r="U83" s="64"/>
      <c r="V83" s="64"/>
      <c r="W83" s="64"/>
      <c r="X83" s="64"/>
      <c r="Y83" s="64"/>
      <c r="Z83" s="64"/>
    </row>
    <row r="84" ht="12.75" customHeight="1">
      <c r="A84" s="82">
        <v>40299.541666666664</v>
      </c>
      <c r="B84" s="64">
        <v>2207.0</v>
      </c>
      <c r="C84" s="64" t="s">
        <v>90</v>
      </c>
      <c r="D84" s="64" t="s">
        <v>8</v>
      </c>
      <c r="E84" s="64" t="s">
        <v>6307</v>
      </c>
      <c r="F84" s="64">
        <v>80.0</v>
      </c>
      <c r="G84" s="64">
        <v>5400.0</v>
      </c>
      <c r="H84" s="64" t="s">
        <v>23</v>
      </c>
      <c r="I84" s="64" t="s">
        <v>5962</v>
      </c>
      <c r="J84" s="64"/>
      <c r="K84" s="64"/>
      <c r="L84" s="64"/>
      <c r="M84" s="64"/>
      <c r="N84" s="64"/>
      <c r="O84" s="64"/>
      <c r="P84" s="64"/>
      <c r="Q84" s="64"/>
      <c r="R84" s="64"/>
      <c r="S84" s="64"/>
      <c r="T84" s="64"/>
      <c r="U84" s="64"/>
      <c r="V84" s="64"/>
      <c r="W84" s="64"/>
      <c r="X84" s="64"/>
      <c r="Y84" s="64"/>
      <c r="Z84" s="64"/>
    </row>
    <row r="85" ht="12.75" customHeight="1">
      <c r="A85" s="82">
        <v>40314.541666666664</v>
      </c>
      <c r="B85" s="64">
        <v>3586.0</v>
      </c>
      <c r="C85" s="64" t="s">
        <v>90</v>
      </c>
      <c r="D85" s="64" t="s">
        <v>8</v>
      </c>
      <c r="E85" s="64" t="s">
        <v>1032</v>
      </c>
      <c r="F85" s="64">
        <v>89.0</v>
      </c>
      <c r="G85" s="64">
        <v>7750.0</v>
      </c>
      <c r="H85" s="64" t="s">
        <v>23</v>
      </c>
      <c r="I85" s="64" t="s">
        <v>5962</v>
      </c>
      <c r="J85" s="64"/>
      <c r="K85" s="64"/>
      <c r="L85" s="64"/>
      <c r="M85" s="64"/>
      <c r="N85" s="64" t="s">
        <v>5963</v>
      </c>
      <c r="O85" s="64" t="s">
        <v>5972</v>
      </c>
      <c r="P85" s="64"/>
      <c r="Q85" s="64"/>
      <c r="R85" s="64"/>
      <c r="S85" s="64"/>
      <c r="T85" s="64"/>
      <c r="U85" s="64"/>
      <c r="V85" s="64"/>
      <c r="W85" s="64"/>
      <c r="X85" s="64"/>
      <c r="Y85" s="64"/>
      <c r="Z85" s="64"/>
    </row>
    <row r="86" ht="12.75" customHeight="1">
      <c r="A86" s="82">
        <v>40319.552083333336</v>
      </c>
      <c r="B86" s="64">
        <v>3587.0</v>
      </c>
      <c r="C86" s="64" t="s">
        <v>90</v>
      </c>
      <c r="D86" s="64" t="s">
        <v>8</v>
      </c>
      <c r="E86" s="64" t="s">
        <v>5946</v>
      </c>
      <c r="F86" s="64">
        <v>78.0</v>
      </c>
      <c r="G86" s="64">
        <v>5100.0</v>
      </c>
      <c r="H86" s="64" t="s">
        <v>23</v>
      </c>
      <c r="I86" s="64" t="s">
        <v>5962</v>
      </c>
      <c r="J86" s="64"/>
      <c r="K86" s="64"/>
      <c r="L86" s="64"/>
      <c r="M86" s="64"/>
      <c r="N86" s="64" t="s">
        <v>5963</v>
      </c>
      <c r="O86" s="64" t="s">
        <v>5972</v>
      </c>
      <c r="P86" s="64"/>
      <c r="Q86" s="64"/>
      <c r="R86" s="64"/>
      <c r="S86" s="64"/>
      <c r="T86" s="64"/>
      <c r="U86" s="64"/>
      <c r="V86" s="64"/>
      <c r="W86" s="64"/>
      <c r="X86" s="64"/>
      <c r="Y86" s="64"/>
      <c r="Z86" s="64"/>
    </row>
    <row r="87" ht="12.75" customHeight="1">
      <c r="A87" s="82">
        <v>40324.625</v>
      </c>
      <c r="B87" s="64">
        <v>3588.0</v>
      </c>
      <c r="C87" s="64" t="s">
        <v>90</v>
      </c>
      <c r="D87" s="64" t="s">
        <v>8</v>
      </c>
      <c r="E87" s="64" t="s">
        <v>976</v>
      </c>
      <c r="F87" s="64">
        <v>79.0</v>
      </c>
      <c r="G87" s="64">
        <v>5500.0</v>
      </c>
      <c r="H87" s="64" t="s">
        <v>816</v>
      </c>
      <c r="I87" s="64" t="s">
        <v>5962</v>
      </c>
      <c r="J87" s="64"/>
      <c r="K87" s="64"/>
      <c r="L87" s="64"/>
      <c r="M87" s="64"/>
      <c r="N87" s="64" t="s">
        <v>5978</v>
      </c>
      <c r="O87" s="64" t="s">
        <v>5978</v>
      </c>
      <c r="P87" s="64"/>
      <c r="Q87" s="64"/>
      <c r="R87" s="64"/>
      <c r="S87" s="64"/>
      <c r="T87" s="64"/>
      <c r="U87" s="64"/>
      <c r="V87" s="64"/>
      <c r="W87" s="64"/>
      <c r="X87" s="64"/>
      <c r="Y87" s="64"/>
      <c r="Z87" s="64"/>
    </row>
    <row r="88" ht="12.75" customHeight="1">
      <c r="A88" s="82">
        <v>40299.43402777778</v>
      </c>
      <c r="B88" s="64">
        <v>2209.0</v>
      </c>
      <c r="C88" s="64" t="s">
        <v>1211</v>
      </c>
      <c r="D88" s="64" t="s">
        <v>819</v>
      </c>
      <c r="E88" s="64" t="s">
        <v>170</v>
      </c>
      <c r="F88" s="64">
        <v>82.0</v>
      </c>
      <c r="G88" s="64">
        <v>6200.0</v>
      </c>
      <c r="H88" s="64" t="s">
        <v>23</v>
      </c>
      <c r="I88" s="64" t="s">
        <v>5962</v>
      </c>
      <c r="J88" s="64"/>
      <c r="K88" s="64"/>
      <c r="L88" s="64"/>
      <c r="M88" s="64"/>
      <c r="N88" s="64" t="s">
        <v>5963</v>
      </c>
      <c r="O88" s="64" t="s">
        <v>6308</v>
      </c>
      <c r="P88" s="64"/>
      <c r="Q88" s="64"/>
      <c r="R88" s="64"/>
      <c r="S88" s="64"/>
      <c r="T88" s="64"/>
      <c r="U88" s="64"/>
      <c r="V88" s="64"/>
      <c r="W88" s="64"/>
      <c r="X88" s="64"/>
      <c r="Y88" s="64"/>
      <c r="Z88" s="64"/>
    </row>
    <row r="89" ht="12.75" customHeight="1">
      <c r="A89" s="82">
        <v>40300.50347222222</v>
      </c>
      <c r="B89" s="64">
        <v>2164.0</v>
      </c>
      <c r="C89" s="64" t="s">
        <v>1211</v>
      </c>
      <c r="D89" s="64" t="s">
        <v>819</v>
      </c>
      <c r="E89" s="64" t="s">
        <v>857</v>
      </c>
      <c r="F89" s="64">
        <v>76.0</v>
      </c>
      <c r="G89" s="64">
        <v>5000.0</v>
      </c>
      <c r="H89" s="64" t="s">
        <v>23</v>
      </c>
      <c r="I89" s="64" t="s">
        <v>5971</v>
      </c>
      <c r="J89" s="64"/>
      <c r="K89" s="64"/>
      <c r="L89" s="64"/>
      <c r="M89" s="64"/>
      <c r="N89" s="64" t="s">
        <v>5963</v>
      </c>
      <c r="O89" s="64" t="s">
        <v>5967</v>
      </c>
      <c r="P89" s="64"/>
      <c r="Q89" s="64"/>
      <c r="R89" s="64"/>
      <c r="S89" s="64"/>
      <c r="T89" s="64"/>
      <c r="U89" s="64"/>
      <c r="V89" s="64"/>
      <c r="W89" s="64"/>
      <c r="X89" s="64"/>
      <c r="Y89" s="64"/>
      <c r="Z89" s="64"/>
    </row>
    <row r="90" ht="12.75" customHeight="1">
      <c r="A90" s="82">
        <v>40300.791666666664</v>
      </c>
      <c r="B90" s="64">
        <v>2165.0</v>
      </c>
      <c r="C90" s="64" t="s">
        <v>1211</v>
      </c>
      <c r="D90" s="64" t="s">
        <v>819</v>
      </c>
      <c r="E90" s="64" t="s">
        <v>857</v>
      </c>
      <c r="F90" s="64">
        <v>80.0</v>
      </c>
      <c r="G90" s="64">
        <v>5500.0</v>
      </c>
      <c r="H90" s="64" t="s">
        <v>23</v>
      </c>
      <c r="I90" s="64" t="s">
        <v>5962</v>
      </c>
      <c r="J90" s="64"/>
      <c r="K90" s="64"/>
      <c r="L90" s="64"/>
      <c r="M90" s="64"/>
      <c r="N90" s="64" t="s">
        <v>5963</v>
      </c>
      <c r="O90" s="64" t="s">
        <v>5967</v>
      </c>
      <c r="P90" s="64"/>
      <c r="Q90" s="64"/>
      <c r="R90" s="64"/>
      <c r="S90" s="64"/>
      <c r="T90" s="64"/>
      <c r="U90" s="64"/>
      <c r="V90" s="64"/>
      <c r="W90" s="64"/>
      <c r="X90" s="64"/>
      <c r="Y90" s="64"/>
      <c r="Z90" s="64"/>
    </row>
    <row r="91" ht="12.75" customHeight="1">
      <c r="A91" s="82">
        <v>40317.5</v>
      </c>
      <c r="B91" s="64">
        <v>2166.0</v>
      </c>
      <c r="C91" s="64" t="s">
        <v>1211</v>
      </c>
      <c r="D91" s="64" t="s">
        <v>8</v>
      </c>
      <c r="E91" s="64" t="s">
        <v>134</v>
      </c>
      <c r="F91" s="64">
        <v>71.0</v>
      </c>
      <c r="G91" s="64">
        <v>4900.0</v>
      </c>
      <c r="H91" s="64" t="s">
        <v>23</v>
      </c>
      <c r="I91" s="64" t="s">
        <v>5971</v>
      </c>
      <c r="J91" s="64"/>
      <c r="K91" s="64"/>
      <c r="L91" s="64"/>
      <c r="M91" s="64"/>
      <c r="N91" s="64" t="s">
        <v>6009</v>
      </c>
      <c r="O91" s="64" t="s">
        <v>6309</v>
      </c>
      <c r="P91" s="64"/>
      <c r="Q91" s="64"/>
      <c r="R91" s="64"/>
      <c r="S91" s="64"/>
      <c r="T91" s="64"/>
      <c r="U91" s="64"/>
      <c r="V91" s="64"/>
      <c r="W91" s="64"/>
      <c r="X91" s="64"/>
      <c r="Y91" s="64"/>
      <c r="Z91" s="64"/>
    </row>
    <row r="92" ht="12.75" customHeight="1">
      <c r="A92" s="82">
        <v>40319.5</v>
      </c>
      <c r="B92" s="64">
        <v>2174.0</v>
      </c>
      <c r="C92" s="64" t="s">
        <v>1211</v>
      </c>
      <c r="D92" s="64" t="s">
        <v>8</v>
      </c>
      <c r="E92" s="64" t="s">
        <v>146</v>
      </c>
      <c r="F92" s="64">
        <v>82.0</v>
      </c>
      <c r="G92" s="64">
        <v>6400.0</v>
      </c>
      <c r="H92" s="64" t="s">
        <v>23</v>
      </c>
      <c r="I92" s="64" t="s">
        <v>5962</v>
      </c>
      <c r="J92" s="64"/>
      <c r="K92" s="64"/>
      <c r="L92" s="64"/>
      <c r="M92" s="64"/>
      <c r="N92" s="64" t="s">
        <v>5969</v>
      </c>
      <c r="O92" s="64" t="s">
        <v>6310</v>
      </c>
      <c r="P92" s="64"/>
      <c r="Q92" s="64"/>
      <c r="R92" s="64"/>
      <c r="S92" s="64"/>
      <c r="T92" s="64"/>
      <c r="U92" s="64"/>
      <c r="V92" s="64"/>
      <c r="W92" s="64"/>
      <c r="X92" s="64"/>
      <c r="Y92" s="64"/>
      <c r="Z92" s="64"/>
    </row>
    <row r="93" ht="12.75" customHeight="1">
      <c r="A93" s="82">
        <v>40319.645833333336</v>
      </c>
      <c r="B93" s="64">
        <v>2167.0</v>
      </c>
      <c r="C93" s="64" t="s">
        <v>1211</v>
      </c>
      <c r="D93" s="64" t="s">
        <v>8</v>
      </c>
      <c r="E93" s="64" t="s">
        <v>133</v>
      </c>
      <c r="F93" s="64">
        <v>73.0</v>
      </c>
      <c r="G93" s="64">
        <v>4500.0</v>
      </c>
      <c r="H93" s="64" t="s">
        <v>23</v>
      </c>
      <c r="I93" s="64" t="s">
        <v>5971</v>
      </c>
      <c r="J93" s="64"/>
      <c r="K93" s="64"/>
      <c r="L93" s="64"/>
      <c r="M93" s="64"/>
      <c r="N93" s="64" t="s">
        <v>5963</v>
      </c>
      <c r="O93" s="64" t="s">
        <v>6097</v>
      </c>
      <c r="P93" s="64"/>
      <c r="Q93" s="64"/>
      <c r="R93" s="64"/>
      <c r="S93" s="64"/>
      <c r="T93" s="64"/>
      <c r="U93" s="64"/>
      <c r="V93" s="64"/>
      <c r="W93" s="64"/>
      <c r="X93" s="64"/>
      <c r="Y93" s="64"/>
      <c r="Z93" s="64"/>
    </row>
    <row r="94" ht="12.75" customHeight="1">
      <c r="A94" s="82">
        <v>40319.833333333336</v>
      </c>
      <c r="B94" s="64">
        <v>2168.0</v>
      </c>
      <c r="C94" s="64" t="s">
        <v>1211</v>
      </c>
      <c r="D94" s="64" t="s">
        <v>8</v>
      </c>
      <c r="E94" s="64" t="s">
        <v>146</v>
      </c>
      <c r="F94" s="64">
        <v>77.0</v>
      </c>
      <c r="G94" s="64">
        <v>5300.0</v>
      </c>
      <c r="H94" s="64" t="s">
        <v>23</v>
      </c>
      <c r="I94" s="64" t="s">
        <v>5962</v>
      </c>
      <c r="J94" s="64"/>
      <c r="K94" s="64"/>
      <c r="L94" s="64"/>
      <c r="M94" s="64"/>
      <c r="N94" s="64" t="s">
        <v>5969</v>
      </c>
      <c r="O94" s="64" t="s">
        <v>6311</v>
      </c>
      <c r="P94" s="64"/>
      <c r="Q94" s="64"/>
      <c r="R94" s="64"/>
      <c r="S94" s="64"/>
      <c r="T94" s="64"/>
      <c r="U94" s="64"/>
      <c r="V94" s="64"/>
      <c r="W94" s="64"/>
      <c r="X94" s="64"/>
      <c r="Y94" s="64"/>
      <c r="Z94" s="64"/>
    </row>
    <row r="95" ht="12.75" customHeight="1">
      <c r="A95" s="82">
        <v>40320.447916666664</v>
      </c>
      <c r="B95" s="64">
        <v>2175.0</v>
      </c>
      <c r="C95" s="64" t="s">
        <v>1211</v>
      </c>
      <c r="D95" s="64" t="s">
        <v>819</v>
      </c>
      <c r="E95" s="64" t="s">
        <v>161</v>
      </c>
      <c r="F95" s="64">
        <v>80.0</v>
      </c>
      <c r="G95" s="64">
        <v>6250.0</v>
      </c>
      <c r="H95" s="64" t="s">
        <v>23</v>
      </c>
      <c r="I95" s="64" t="s">
        <v>5962</v>
      </c>
      <c r="J95" s="64"/>
      <c r="K95" s="64"/>
      <c r="L95" s="64"/>
      <c r="M95" s="64"/>
      <c r="N95" s="64" t="s">
        <v>5963</v>
      </c>
      <c r="O95" s="64" t="s">
        <v>6096</v>
      </c>
      <c r="P95" s="64"/>
      <c r="Q95" s="64"/>
      <c r="R95" s="64"/>
      <c r="S95" s="64"/>
      <c r="T95" s="64"/>
      <c r="U95" s="64"/>
      <c r="V95" s="64"/>
      <c r="W95" s="64"/>
      <c r="X95" s="64"/>
      <c r="Y95" s="64"/>
      <c r="Z95" s="64"/>
    </row>
    <row r="96" ht="12.75" customHeight="1">
      <c r="A96" s="82">
        <v>40320.625</v>
      </c>
      <c r="B96" s="64">
        <v>2176.0</v>
      </c>
      <c r="C96" s="64" t="s">
        <v>1211</v>
      </c>
      <c r="D96" s="64" t="s">
        <v>819</v>
      </c>
      <c r="E96" s="64" t="s">
        <v>146</v>
      </c>
      <c r="F96" s="64">
        <v>76.0</v>
      </c>
      <c r="G96" s="64">
        <v>4800.0</v>
      </c>
      <c r="H96" s="64" t="s">
        <v>23</v>
      </c>
      <c r="I96" s="64" t="s">
        <v>5962</v>
      </c>
      <c r="J96" s="64"/>
      <c r="K96" s="64"/>
      <c r="L96" s="64"/>
      <c r="M96" s="64"/>
      <c r="N96" s="64" t="s">
        <v>5963</v>
      </c>
      <c r="O96" s="64" t="s">
        <v>5993</v>
      </c>
      <c r="P96" s="64"/>
      <c r="Q96" s="64"/>
      <c r="R96" s="64"/>
      <c r="S96" s="64"/>
      <c r="T96" s="64"/>
      <c r="U96" s="64"/>
      <c r="V96" s="64"/>
      <c r="W96" s="64"/>
      <c r="X96" s="64"/>
      <c r="Y96" s="64"/>
      <c r="Z96" s="64"/>
    </row>
    <row r="97" ht="12.75" customHeight="1">
      <c r="A97" s="82">
        <v>40321.4375</v>
      </c>
      <c r="B97" s="64">
        <v>2177.0</v>
      </c>
      <c r="C97" s="64" t="s">
        <v>1211</v>
      </c>
      <c r="D97" s="64" t="s">
        <v>819</v>
      </c>
      <c r="E97" s="64" t="s">
        <v>857</v>
      </c>
      <c r="F97" s="64">
        <v>80.0</v>
      </c>
      <c r="G97" s="64">
        <v>6200.0</v>
      </c>
      <c r="H97" s="64" t="s">
        <v>23</v>
      </c>
      <c r="I97" s="64" t="s">
        <v>5971</v>
      </c>
      <c r="J97" s="64"/>
      <c r="K97" s="64"/>
      <c r="L97" s="64"/>
      <c r="M97" s="64"/>
      <c r="N97" s="64" t="s">
        <v>5963</v>
      </c>
      <c r="O97" s="64" t="s">
        <v>5972</v>
      </c>
      <c r="P97" s="64"/>
      <c r="Q97" s="64"/>
      <c r="R97" s="64"/>
      <c r="S97" s="64"/>
      <c r="T97" s="64"/>
      <c r="U97" s="64"/>
      <c r="V97" s="64"/>
      <c r="W97" s="64"/>
      <c r="X97" s="64"/>
      <c r="Y97" s="64"/>
      <c r="Z97" s="64"/>
    </row>
    <row r="98" ht="12.75" customHeight="1">
      <c r="A98" s="82">
        <v>40321.520833333336</v>
      </c>
      <c r="B98" s="64">
        <v>2178.0</v>
      </c>
      <c r="C98" s="64" t="s">
        <v>1211</v>
      </c>
      <c r="D98" s="64" t="s">
        <v>819</v>
      </c>
      <c r="E98" s="64" t="s">
        <v>857</v>
      </c>
      <c r="F98" s="64">
        <v>78.0</v>
      </c>
      <c r="G98" s="64">
        <v>5750.0</v>
      </c>
      <c r="H98" s="64" t="s">
        <v>23</v>
      </c>
      <c r="I98" s="64" t="s">
        <v>5962</v>
      </c>
      <c r="J98" s="64"/>
      <c r="K98" s="64"/>
      <c r="L98" s="64"/>
      <c r="M98" s="64"/>
      <c r="N98" s="64" t="s">
        <v>5963</v>
      </c>
      <c r="O98" s="64" t="s">
        <v>6098</v>
      </c>
      <c r="P98" s="64"/>
      <c r="Q98" s="64"/>
      <c r="R98" s="64"/>
      <c r="S98" s="64"/>
      <c r="T98" s="64"/>
      <c r="U98" s="64"/>
      <c r="V98" s="64"/>
      <c r="W98" s="64"/>
      <c r="X98" s="64"/>
      <c r="Y98" s="64"/>
      <c r="Z98" s="64"/>
    </row>
    <row r="99" ht="12.75" customHeight="1">
      <c r="A99" s="82">
        <v>40321.833333333336</v>
      </c>
      <c r="B99" s="64">
        <v>2179.0</v>
      </c>
      <c r="C99" s="64" t="s">
        <v>1211</v>
      </c>
      <c r="D99" s="64" t="s">
        <v>819</v>
      </c>
      <c r="E99" s="64" t="s">
        <v>857</v>
      </c>
      <c r="F99" s="64">
        <v>76.0</v>
      </c>
      <c r="G99" s="64">
        <v>5200.0</v>
      </c>
      <c r="H99" s="64" t="s">
        <v>23</v>
      </c>
      <c r="I99" s="64" t="s">
        <v>5962</v>
      </c>
      <c r="J99" s="64"/>
      <c r="K99" s="64"/>
      <c r="L99" s="64"/>
      <c r="M99" s="64"/>
      <c r="N99" s="64" t="s">
        <v>5963</v>
      </c>
      <c r="O99" s="64" t="s">
        <v>5967</v>
      </c>
      <c r="P99" s="64"/>
      <c r="Q99" s="64"/>
      <c r="R99" s="64"/>
      <c r="S99" s="64"/>
      <c r="T99" s="64"/>
      <c r="U99" s="64"/>
      <c r="V99" s="64"/>
      <c r="W99" s="64"/>
      <c r="X99" s="64"/>
      <c r="Y99" s="64"/>
      <c r="Z99" s="64"/>
    </row>
    <row r="100" ht="12.75" customHeight="1">
      <c r="A100" s="82">
        <v>40327.520833333336</v>
      </c>
      <c r="B100" s="64">
        <v>730.0</v>
      </c>
      <c r="C100" s="64" t="s">
        <v>1211</v>
      </c>
      <c r="D100" s="64" t="s">
        <v>8</v>
      </c>
      <c r="E100" s="64" t="s">
        <v>845</v>
      </c>
      <c r="F100" s="64">
        <v>82.0</v>
      </c>
      <c r="G100" s="64">
        <v>6200.0</v>
      </c>
      <c r="H100" s="64" t="s">
        <v>23</v>
      </c>
      <c r="I100" s="64" t="s">
        <v>5962</v>
      </c>
      <c r="J100" s="64"/>
      <c r="K100" s="64"/>
      <c r="L100" s="64"/>
      <c r="M100" s="64"/>
      <c r="N100" s="64" t="s">
        <v>6010</v>
      </c>
      <c r="O100" s="64" t="s">
        <v>6312</v>
      </c>
      <c r="P100" s="64"/>
      <c r="Q100" s="64"/>
      <c r="R100" s="64"/>
      <c r="S100" s="64"/>
      <c r="T100" s="64"/>
      <c r="U100" s="64"/>
      <c r="V100" s="64"/>
      <c r="W100" s="64"/>
      <c r="X100" s="64"/>
      <c r="Y100" s="64"/>
      <c r="Z100" s="64"/>
    </row>
    <row r="101" ht="12.75" customHeight="1">
      <c r="A101" s="82">
        <v>40327.5625</v>
      </c>
      <c r="B101" s="64">
        <v>731.0</v>
      </c>
      <c r="C101" s="64" t="s">
        <v>1211</v>
      </c>
      <c r="D101" s="64" t="s">
        <v>819</v>
      </c>
      <c r="E101" s="64" t="s">
        <v>857</v>
      </c>
      <c r="F101" s="64">
        <v>92.0</v>
      </c>
      <c r="G101" s="64">
        <v>8300.0</v>
      </c>
      <c r="H101" s="64" t="s">
        <v>23</v>
      </c>
      <c r="I101" s="64" t="s">
        <v>5962</v>
      </c>
      <c r="J101" s="64"/>
      <c r="K101" s="64"/>
      <c r="L101" s="64"/>
      <c r="M101" s="64"/>
      <c r="N101" s="64" t="s">
        <v>5963</v>
      </c>
      <c r="O101" s="64" t="s">
        <v>5967</v>
      </c>
      <c r="P101" s="64"/>
      <c r="Q101" s="64"/>
      <c r="R101" s="64"/>
      <c r="S101" s="64"/>
      <c r="T101" s="64"/>
      <c r="U101" s="64"/>
      <c r="V101" s="64"/>
      <c r="W101" s="64"/>
      <c r="X101" s="64"/>
      <c r="Y101" s="64"/>
      <c r="Z101" s="64"/>
    </row>
    <row r="102" ht="12.75" customHeight="1">
      <c r="A102" s="82">
        <v>40327.625</v>
      </c>
      <c r="B102" s="64">
        <v>732.0</v>
      </c>
      <c r="C102" s="64" t="s">
        <v>1211</v>
      </c>
      <c r="D102" s="64" t="s">
        <v>819</v>
      </c>
      <c r="E102" s="64" t="s">
        <v>182</v>
      </c>
      <c r="F102" s="64">
        <v>73.0</v>
      </c>
      <c r="G102" s="64">
        <v>4175.0</v>
      </c>
      <c r="H102" s="64" t="s">
        <v>23</v>
      </c>
      <c r="I102" s="64" t="s">
        <v>5971</v>
      </c>
      <c r="J102" s="64"/>
      <c r="K102" s="64"/>
      <c r="L102" s="64"/>
      <c r="M102" s="64"/>
      <c r="N102" s="64" t="s">
        <v>5963</v>
      </c>
      <c r="O102" s="64" t="s">
        <v>6097</v>
      </c>
      <c r="P102" s="64"/>
      <c r="Q102" s="64"/>
      <c r="R102" s="64"/>
      <c r="S102" s="64"/>
      <c r="T102" s="64"/>
      <c r="U102" s="64"/>
      <c r="V102" s="64"/>
      <c r="W102" s="64"/>
      <c r="X102" s="64"/>
      <c r="Y102" s="64"/>
      <c r="Z102" s="64"/>
    </row>
    <row r="103" ht="12.75" customHeight="1">
      <c r="A103" s="82">
        <v>40327.75</v>
      </c>
      <c r="B103" s="64">
        <v>733.0</v>
      </c>
      <c r="C103" s="64" t="s">
        <v>1211</v>
      </c>
      <c r="D103" s="64" t="s">
        <v>8</v>
      </c>
      <c r="E103" s="64" t="s">
        <v>845</v>
      </c>
      <c r="F103" s="64">
        <v>77.0</v>
      </c>
      <c r="G103" s="64">
        <v>4850.0</v>
      </c>
      <c r="H103" s="64" t="s">
        <v>23</v>
      </c>
      <c r="I103" s="64" t="s">
        <v>5971</v>
      </c>
      <c r="J103" s="64"/>
      <c r="K103" s="64"/>
      <c r="L103" s="64"/>
      <c r="M103" s="64"/>
      <c r="N103" s="64" t="s">
        <v>5963</v>
      </c>
      <c r="O103" s="64" t="s">
        <v>5967</v>
      </c>
      <c r="P103" s="64"/>
      <c r="Q103" s="64"/>
      <c r="R103" s="64"/>
      <c r="S103" s="64"/>
      <c r="T103" s="64"/>
      <c r="U103" s="64"/>
      <c r="V103" s="64"/>
      <c r="W103" s="64"/>
      <c r="X103" s="64"/>
      <c r="Y103" s="64"/>
      <c r="Z103" s="64"/>
    </row>
    <row r="104" ht="12.75" customHeight="1">
      <c r="A104" s="82">
        <v>40327.791666666664</v>
      </c>
      <c r="B104" s="64">
        <v>726.0</v>
      </c>
      <c r="C104" s="64" t="s">
        <v>1211</v>
      </c>
      <c r="D104" s="64" t="s">
        <v>819</v>
      </c>
      <c r="E104" s="64" t="s">
        <v>182</v>
      </c>
      <c r="F104" s="64">
        <v>75.0</v>
      </c>
      <c r="G104" s="64">
        <v>4650.0</v>
      </c>
      <c r="H104" s="64" t="s">
        <v>23</v>
      </c>
      <c r="I104" s="64" t="s">
        <v>5962</v>
      </c>
      <c r="J104" s="64"/>
      <c r="K104" s="64"/>
      <c r="L104" s="64"/>
      <c r="M104" s="64"/>
      <c r="N104" s="64" t="s">
        <v>5963</v>
      </c>
      <c r="O104" s="64" t="s">
        <v>5967</v>
      </c>
      <c r="P104" s="64"/>
      <c r="Q104" s="64"/>
      <c r="R104" s="64"/>
      <c r="S104" s="64"/>
      <c r="T104" s="64"/>
      <c r="U104" s="64"/>
      <c r="V104" s="64"/>
      <c r="W104" s="64"/>
      <c r="X104" s="64"/>
      <c r="Y104" s="64"/>
      <c r="Z104" s="64"/>
    </row>
    <row r="105" ht="12.75" customHeight="1">
      <c r="A105" s="82">
        <v>40328.395833333336</v>
      </c>
      <c r="B105" s="64">
        <v>734.0</v>
      </c>
      <c r="C105" s="64" t="s">
        <v>1211</v>
      </c>
      <c r="D105" s="64" t="s">
        <v>8</v>
      </c>
      <c r="E105" s="64" t="s">
        <v>104</v>
      </c>
      <c r="F105" s="64">
        <v>74.0</v>
      </c>
      <c r="G105" s="64">
        <v>4300.0</v>
      </c>
      <c r="H105" s="64" t="s">
        <v>23</v>
      </c>
      <c r="I105" s="64" t="s">
        <v>5971</v>
      </c>
      <c r="J105" s="64"/>
      <c r="K105" s="64"/>
      <c r="L105" s="64"/>
      <c r="M105" s="64"/>
      <c r="N105" s="64" t="s">
        <v>5963</v>
      </c>
      <c r="O105" s="64" t="s">
        <v>6096</v>
      </c>
      <c r="P105" s="64"/>
      <c r="Q105" s="64"/>
      <c r="R105" s="64"/>
      <c r="S105" s="64"/>
      <c r="T105" s="64"/>
      <c r="U105" s="64"/>
      <c r="V105" s="64"/>
      <c r="W105" s="64"/>
      <c r="X105" s="64"/>
      <c r="Y105" s="64"/>
      <c r="Z105" s="64"/>
    </row>
    <row r="106" ht="12.75" customHeight="1">
      <c r="A106" s="82">
        <v>40328.510416666664</v>
      </c>
      <c r="B106" s="64">
        <v>727.0</v>
      </c>
      <c r="C106" s="64" t="s">
        <v>1211</v>
      </c>
      <c r="D106" s="64" t="s">
        <v>819</v>
      </c>
      <c r="E106" s="64" t="s">
        <v>857</v>
      </c>
      <c r="F106" s="64">
        <v>72.0</v>
      </c>
      <c r="G106" s="64">
        <v>4150.0</v>
      </c>
      <c r="H106" s="64" t="s">
        <v>23</v>
      </c>
      <c r="I106" s="64" t="s">
        <v>5962</v>
      </c>
      <c r="J106" s="64"/>
      <c r="K106" s="64"/>
      <c r="L106" s="64"/>
      <c r="M106" s="64"/>
      <c r="N106" s="64" t="s">
        <v>5963</v>
      </c>
      <c r="O106" s="64" t="s">
        <v>5967</v>
      </c>
      <c r="P106" s="64"/>
      <c r="Q106" s="64"/>
      <c r="R106" s="64"/>
      <c r="S106" s="64"/>
      <c r="T106" s="64"/>
      <c r="U106" s="64"/>
      <c r="V106" s="64"/>
      <c r="W106" s="64"/>
      <c r="X106" s="64"/>
      <c r="Y106" s="64"/>
      <c r="Z106" s="64"/>
    </row>
    <row r="107" ht="12.75" customHeight="1">
      <c r="A107" s="82">
        <v>40328.51388888889</v>
      </c>
      <c r="B107" s="64">
        <v>728.0</v>
      </c>
      <c r="C107" s="64" t="s">
        <v>1211</v>
      </c>
      <c r="D107" s="64" t="s">
        <v>819</v>
      </c>
      <c r="E107" s="64" t="s">
        <v>857</v>
      </c>
      <c r="F107" s="64">
        <v>73.0</v>
      </c>
      <c r="G107" s="64">
        <v>3700.0</v>
      </c>
      <c r="H107" s="64" t="s">
        <v>23</v>
      </c>
      <c r="I107" s="64" t="s">
        <v>5962</v>
      </c>
      <c r="J107" s="64"/>
      <c r="K107" s="64"/>
      <c r="L107" s="64"/>
      <c r="M107" s="64"/>
      <c r="N107" s="64" t="s">
        <v>5963</v>
      </c>
      <c r="O107" s="64" t="s">
        <v>6097</v>
      </c>
      <c r="P107" s="64"/>
      <c r="Q107" s="64"/>
      <c r="R107" s="64"/>
      <c r="S107" s="64"/>
      <c r="T107" s="64"/>
      <c r="U107" s="64"/>
      <c r="V107" s="64"/>
      <c r="W107" s="64"/>
      <c r="X107" s="64"/>
      <c r="Y107" s="64"/>
      <c r="Z107" s="64"/>
    </row>
    <row r="108" ht="12.75" customHeight="1">
      <c r="A108" s="82">
        <v>40328.53125</v>
      </c>
      <c r="B108" s="64">
        <v>729.0</v>
      </c>
      <c r="C108" s="64" t="s">
        <v>1211</v>
      </c>
      <c r="D108" s="64" t="s">
        <v>819</v>
      </c>
      <c r="E108" s="64" t="s">
        <v>857</v>
      </c>
      <c r="F108" s="64">
        <v>80.0</v>
      </c>
      <c r="G108" s="64">
        <v>5600.0</v>
      </c>
      <c r="H108" s="64" t="s">
        <v>23</v>
      </c>
      <c r="I108" s="64" t="s">
        <v>5962</v>
      </c>
      <c r="J108" s="64"/>
      <c r="K108" s="64"/>
      <c r="L108" s="64"/>
      <c r="M108" s="64"/>
      <c r="N108" s="64" t="s">
        <v>5963</v>
      </c>
      <c r="O108" s="64" t="s">
        <v>5965</v>
      </c>
      <c r="P108" s="64"/>
      <c r="Q108" s="64"/>
      <c r="R108" s="64"/>
      <c r="S108" s="64"/>
      <c r="T108" s="64"/>
      <c r="U108" s="64"/>
      <c r="V108" s="64"/>
      <c r="W108" s="64"/>
      <c r="X108" s="64"/>
      <c r="Y108" s="64"/>
      <c r="Z108" s="64"/>
    </row>
    <row r="109" ht="12.75" customHeight="1">
      <c r="A109" s="82">
        <v>40328.5625</v>
      </c>
      <c r="B109" s="64">
        <v>735.0</v>
      </c>
      <c r="C109" s="64" t="s">
        <v>1211</v>
      </c>
      <c r="D109" s="64" t="s">
        <v>819</v>
      </c>
      <c r="E109" s="64" t="s">
        <v>857</v>
      </c>
      <c r="F109" s="64">
        <v>76.0</v>
      </c>
      <c r="G109" s="64">
        <v>5200.0</v>
      </c>
      <c r="H109" s="64" t="s">
        <v>23</v>
      </c>
      <c r="I109" s="64" t="s">
        <v>5962</v>
      </c>
      <c r="J109" s="64"/>
      <c r="K109" s="64"/>
      <c r="L109" s="64"/>
      <c r="M109" s="64"/>
      <c r="N109" s="64" t="s">
        <v>5963</v>
      </c>
      <c r="O109" s="64" t="s">
        <v>5993</v>
      </c>
      <c r="P109" s="64"/>
      <c r="Q109" s="64"/>
      <c r="R109" s="64"/>
      <c r="S109" s="64"/>
      <c r="T109" s="64"/>
      <c r="U109" s="64"/>
      <c r="V109" s="64"/>
      <c r="W109" s="64"/>
      <c r="X109" s="64"/>
      <c r="Y109" s="64"/>
      <c r="Z109" s="64"/>
    </row>
    <row r="110" ht="12.75" customHeight="1">
      <c r="A110" s="82">
        <v>40328.8125</v>
      </c>
      <c r="B110" s="64">
        <v>736.0</v>
      </c>
      <c r="C110" s="64" t="s">
        <v>1211</v>
      </c>
      <c r="D110" s="64" t="s">
        <v>819</v>
      </c>
      <c r="E110" s="64" t="s">
        <v>173</v>
      </c>
      <c r="F110" s="64">
        <v>72.0</v>
      </c>
      <c r="G110" s="64">
        <v>4000.0</v>
      </c>
      <c r="H110" s="64" t="s">
        <v>23</v>
      </c>
      <c r="I110" s="64" t="s">
        <v>5971</v>
      </c>
      <c r="J110" s="64"/>
      <c r="K110" s="64"/>
      <c r="L110" s="64"/>
      <c r="M110" s="64"/>
      <c r="N110" s="64" t="s">
        <v>5963</v>
      </c>
      <c r="O110" s="64" t="s">
        <v>6097</v>
      </c>
      <c r="P110" s="64"/>
      <c r="Q110" s="64"/>
      <c r="R110" s="64"/>
      <c r="S110" s="64"/>
      <c r="T110" s="64"/>
      <c r="U110" s="64"/>
      <c r="V110" s="64"/>
      <c r="W110" s="64"/>
      <c r="X110" s="64"/>
      <c r="Y110" s="64"/>
      <c r="Z110" s="64"/>
    </row>
    <row r="111" ht="12.75" customHeight="1">
      <c r="A111" s="82">
        <v>40330.59375</v>
      </c>
      <c r="B111" s="64">
        <v>737.0</v>
      </c>
      <c r="C111" s="64" t="s">
        <v>1211</v>
      </c>
      <c r="D111" s="64" t="s">
        <v>8</v>
      </c>
      <c r="E111" s="64" t="s">
        <v>146</v>
      </c>
      <c r="F111" s="64">
        <v>77.0</v>
      </c>
      <c r="G111" s="64">
        <v>4450.0</v>
      </c>
      <c r="H111" s="64" t="s">
        <v>23</v>
      </c>
      <c r="I111" s="64" t="s">
        <v>5962</v>
      </c>
      <c r="J111" s="64"/>
      <c r="K111" s="64"/>
      <c r="L111" s="64"/>
      <c r="M111" s="64"/>
      <c r="N111" s="64" t="s">
        <v>5963</v>
      </c>
      <c r="O111" s="64" t="s">
        <v>5967</v>
      </c>
      <c r="P111" s="64"/>
      <c r="Q111" s="64"/>
      <c r="R111" s="64"/>
      <c r="S111" s="64"/>
      <c r="T111" s="64"/>
      <c r="U111" s="64"/>
      <c r="V111" s="64"/>
      <c r="W111" s="64"/>
      <c r="X111" s="64"/>
      <c r="Y111" s="64"/>
      <c r="Z111" s="64"/>
    </row>
    <row r="112" ht="12.75" customHeight="1">
      <c r="A112" s="82">
        <v>40330.791666666664</v>
      </c>
      <c r="B112" s="64">
        <v>738.0</v>
      </c>
      <c r="C112" s="64" t="s">
        <v>1211</v>
      </c>
      <c r="D112" s="64" t="s">
        <v>8</v>
      </c>
      <c r="E112" s="64" t="s">
        <v>134</v>
      </c>
      <c r="F112" s="64">
        <v>71.0</v>
      </c>
      <c r="G112" s="64">
        <v>4050.0</v>
      </c>
      <c r="H112" s="64" t="s">
        <v>23</v>
      </c>
      <c r="I112" s="64" t="s">
        <v>5962</v>
      </c>
      <c r="J112" s="64"/>
      <c r="K112" s="64"/>
      <c r="L112" s="64"/>
      <c r="M112" s="64"/>
      <c r="N112" s="64" t="s">
        <v>5963</v>
      </c>
      <c r="O112" s="64" t="s">
        <v>6125</v>
      </c>
      <c r="P112" s="64"/>
      <c r="Q112" s="64"/>
      <c r="R112" s="64"/>
      <c r="S112" s="64"/>
      <c r="T112" s="64"/>
      <c r="U112" s="64"/>
      <c r="V112" s="64"/>
      <c r="W112" s="64"/>
      <c r="X112" s="64"/>
      <c r="Y112" s="64"/>
      <c r="Z112" s="64"/>
    </row>
    <row r="113" ht="12.75" customHeight="1">
      <c r="A113" s="82">
        <v>40330.875</v>
      </c>
      <c r="B113" s="64">
        <v>739.0</v>
      </c>
      <c r="C113" s="64" t="s">
        <v>1211</v>
      </c>
      <c r="D113" s="64" t="s">
        <v>8</v>
      </c>
      <c r="E113" s="64" t="s">
        <v>104</v>
      </c>
      <c r="F113" s="64">
        <v>82.0</v>
      </c>
      <c r="G113" s="64">
        <v>5950.0</v>
      </c>
      <c r="H113" s="64" t="s">
        <v>23</v>
      </c>
      <c r="I113" s="64" t="s">
        <v>5962</v>
      </c>
      <c r="J113" s="64"/>
      <c r="K113" s="64"/>
      <c r="L113" s="64"/>
      <c r="M113" s="64"/>
      <c r="N113" s="64" t="s">
        <v>5963</v>
      </c>
      <c r="O113" s="64" t="s">
        <v>5967</v>
      </c>
      <c r="P113" s="64"/>
      <c r="Q113" s="64"/>
      <c r="R113" s="64"/>
      <c r="S113" s="64"/>
      <c r="T113" s="64"/>
      <c r="U113" s="64"/>
      <c r="V113" s="64"/>
      <c r="W113" s="64"/>
      <c r="X113" s="64"/>
      <c r="Y113" s="64"/>
      <c r="Z113" s="64"/>
    </row>
    <row r="114" ht="12.75" customHeight="1">
      <c r="A114" s="82">
        <v>40331.8125</v>
      </c>
      <c r="B114" s="64">
        <v>740.0</v>
      </c>
      <c r="C114" s="64" t="s">
        <v>1211</v>
      </c>
      <c r="D114" s="64" t="s">
        <v>8</v>
      </c>
      <c r="E114" s="64" t="s">
        <v>146</v>
      </c>
      <c r="F114" s="64">
        <v>73.0</v>
      </c>
      <c r="G114" s="64">
        <v>4000.0</v>
      </c>
      <c r="H114" s="64" t="s">
        <v>23</v>
      </c>
      <c r="I114" s="64" t="s">
        <v>5962</v>
      </c>
      <c r="J114" s="64"/>
      <c r="K114" s="64"/>
      <c r="L114" s="64"/>
      <c r="M114" s="64"/>
      <c r="N114" s="64" t="s">
        <v>5963</v>
      </c>
      <c r="O114" s="64" t="s">
        <v>6096</v>
      </c>
      <c r="P114" s="64"/>
      <c r="Q114" s="64"/>
      <c r="R114" s="64"/>
      <c r="S114" s="64"/>
      <c r="T114" s="64"/>
      <c r="U114" s="64"/>
      <c r="V114" s="64"/>
      <c r="W114" s="64"/>
      <c r="X114" s="64"/>
      <c r="Y114" s="64"/>
      <c r="Z114" s="64"/>
    </row>
    <row r="115" ht="12.75" customHeight="1">
      <c r="A115" s="82">
        <v>40333.458333333336</v>
      </c>
      <c r="B115" s="64">
        <v>741.0</v>
      </c>
      <c r="C115" s="64" t="s">
        <v>1211</v>
      </c>
      <c r="D115" s="64" t="s">
        <v>8</v>
      </c>
      <c r="E115" s="64" t="s">
        <v>104</v>
      </c>
      <c r="F115" s="64">
        <v>85.0</v>
      </c>
      <c r="G115" s="64">
        <v>8700.0</v>
      </c>
      <c r="H115" s="64" t="s">
        <v>23</v>
      </c>
      <c r="I115" s="64" t="s">
        <v>5962</v>
      </c>
      <c r="J115" s="64"/>
      <c r="K115" s="64"/>
      <c r="L115" s="64"/>
      <c r="M115" s="64"/>
      <c r="N115" s="64" t="s">
        <v>6057</v>
      </c>
      <c r="O115" s="64" t="s">
        <v>6313</v>
      </c>
      <c r="P115" s="64"/>
      <c r="Q115" s="64"/>
      <c r="R115" s="64"/>
      <c r="S115" s="64"/>
      <c r="T115" s="64"/>
      <c r="U115" s="64"/>
      <c r="V115" s="64"/>
      <c r="W115" s="64"/>
      <c r="X115" s="64"/>
      <c r="Y115" s="64"/>
      <c r="Z115" s="64"/>
    </row>
    <row r="116" ht="12.75" customHeight="1">
      <c r="A116" s="82">
        <v>40333.666666666664</v>
      </c>
      <c r="B116" s="64">
        <v>742.0</v>
      </c>
      <c r="C116" s="64" t="s">
        <v>1211</v>
      </c>
      <c r="D116" s="64" t="s">
        <v>8</v>
      </c>
      <c r="E116" s="64" t="s">
        <v>855</v>
      </c>
      <c r="F116" s="64">
        <v>79.0</v>
      </c>
      <c r="G116" s="64">
        <v>5200.0</v>
      </c>
      <c r="H116" s="64" t="s">
        <v>23</v>
      </c>
      <c r="I116" s="64" t="s">
        <v>6020</v>
      </c>
      <c r="J116" s="64"/>
      <c r="K116" s="64"/>
      <c r="L116" s="64"/>
      <c r="M116" s="64"/>
      <c r="N116" s="64" t="s">
        <v>5963</v>
      </c>
      <c r="O116" s="64" t="s">
        <v>6107</v>
      </c>
      <c r="P116" s="64"/>
      <c r="Q116" s="64"/>
      <c r="R116" s="64"/>
      <c r="S116" s="64"/>
      <c r="T116" s="64"/>
      <c r="U116" s="64"/>
      <c r="V116" s="64"/>
      <c r="W116" s="64"/>
      <c r="X116" s="64"/>
      <c r="Y116" s="64"/>
      <c r="Z116" s="64"/>
    </row>
    <row r="117" ht="12.75" customHeight="1">
      <c r="A117" s="82">
        <v>40334.34375</v>
      </c>
      <c r="B117" s="64">
        <v>758.0</v>
      </c>
      <c r="C117" s="64" t="s">
        <v>1211</v>
      </c>
      <c r="D117" s="64" t="s">
        <v>819</v>
      </c>
      <c r="E117" s="64" t="s">
        <v>857</v>
      </c>
      <c r="F117" s="64">
        <v>82.0</v>
      </c>
      <c r="G117" s="64">
        <v>5850.0</v>
      </c>
      <c r="H117" s="64" t="s">
        <v>23</v>
      </c>
      <c r="I117" s="64" t="s">
        <v>5962</v>
      </c>
      <c r="J117" s="64"/>
      <c r="K117" s="64"/>
      <c r="L117" s="64"/>
      <c r="M117" s="64"/>
      <c r="N117" s="64" t="s">
        <v>5963</v>
      </c>
      <c r="O117" s="64" t="s">
        <v>5967</v>
      </c>
      <c r="P117" s="64"/>
      <c r="Q117" s="64"/>
      <c r="R117" s="64"/>
      <c r="S117" s="64"/>
      <c r="T117" s="64"/>
      <c r="U117" s="64"/>
      <c r="V117" s="64"/>
      <c r="W117" s="64"/>
      <c r="X117" s="64"/>
      <c r="Y117" s="64"/>
      <c r="Z117" s="64"/>
    </row>
    <row r="118" ht="12.75" customHeight="1">
      <c r="A118" s="82">
        <v>40334.416666666664</v>
      </c>
      <c r="B118" s="64">
        <v>743.0</v>
      </c>
      <c r="C118" s="64" t="s">
        <v>1211</v>
      </c>
      <c r="D118" s="64" t="s">
        <v>819</v>
      </c>
      <c r="E118" s="64" t="s">
        <v>137</v>
      </c>
      <c r="F118" s="64">
        <v>78.0</v>
      </c>
      <c r="G118" s="64">
        <v>3850.0</v>
      </c>
      <c r="H118" s="64" t="s">
        <v>23</v>
      </c>
      <c r="I118" s="64" t="s">
        <v>5971</v>
      </c>
      <c r="J118" s="64"/>
      <c r="K118" s="64"/>
      <c r="L118" s="64"/>
      <c r="M118" s="64"/>
      <c r="N118" s="64" t="s">
        <v>5963</v>
      </c>
      <c r="O118" s="64" t="s">
        <v>5972</v>
      </c>
      <c r="P118" s="64"/>
      <c r="Q118" s="64"/>
      <c r="R118" s="64"/>
      <c r="S118" s="64"/>
      <c r="T118" s="64"/>
      <c r="U118" s="64"/>
      <c r="V118" s="64"/>
      <c r="W118" s="64"/>
      <c r="X118" s="64"/>
      <c r="Y118" s="64"/>
      <c r="Z118" s="64"/>
    </row>
    <row r="119" ht="12.75" customHeight="1">
      <c r="A119" s="82">
        <v>40334.479166666664</v>
      </c>
      <c r="B119" s="64">
        <v>759.0</v>
      </c>
      <c r="C119" s="64" t="s">
        <v>1211</v>
      </c>
      <c r="D119" s="64" t="s">
        <v>819</v>
      </c>
      <c r="E119" s="64" t="s">
        <v>857</v>
      </c>
      <c r="F119" s="64">
        <v>68.0</v>
      </c>
      <c r="G119" s="64">
        <v>3750.0</v>
      </c>
      <c r="H119" s="64" t="s">
        <v>23</v>
      </c>
      <c r="I119" s="64" t="s">
        <v>5962</v>
      </c>
      <c r="J119" s="64"/>
      <c r="K119" s="64"/>
      <c r="L119" s="64"/>
      <c r="M119" s="64"/>
      <c r="N119" s="64" t="s">
        <v>5963</v>
      </c>
      <c r="O119" s="64" t="s">
        <v>6097</v>
      </c>
      <c r="P119" s="64"/>
      <c r="Q119" s="64"/>
      <c r="R119" s="64"/>
      <c r="S119" s="64"/>
      <c r="T119" s="64"/>
      <c r="U119" s="64"/>
      <c r="V119" s="64"/>
      <c r="W119" s="64"/>
      <c r="X119" s="64"/>
      <c r="Y119" s="64"/>
      <c r="Z119" s="64"/>
    </row>
    <row r="120" ht="12.75" customHeight="1">
      <c r="A120" s="82">
        <v>40334.645833333336</v>
      </c>
      <c r="B120" s="64">
        <v>756.0</v>
      </c>
      <c r="C120" s="64" t="s">
        <v>1211</v>
      </c>
      <c r="D120" s="64" t="s">
        <v>8</v>
      </c>
      <c r="E120" s="64" t="s">
        <v>850</v>
      </c>
      <c r="F120" s="64">
        <v>75.0</v>
      </c>
      <c r="G120" s="64">
        <v>4400.0</v>
      </c>
      <c r="H120" s="64" t="s">
        <v>23</v>
      </c>
      <c r="I120" s="64" t="s">
        <v>5971</v>
      </c>
      <c r="J120" s="64"/>
      <c r="K120" s="64"/>
      <c r="L120" s="64"/>
      <c r="M120" s="64"/>
      <c r="N120" s="64" t="s">
        <v>5963</v>
      </c>
      <c r="O120" s="64" t="s">
        <v>6314</v>
      </c>
      <c r="P120" s="64"/>
      <c r="Q120" s="64"/>
      <c r="R120" s="64"/>
      <c r="S120" s="64"/>
      <c r="T120" s="64"/>
      <c r="U120" s="64"/>
      <c r="V120" s="64"/>
      <c r="W120" s="64"/>
      <c r="X120" s="64"/>
      <c r="Y120" s="64"/>
      <c r="Z120" s="64"/>
    </row>
    <row r="121" ht="12.75" customHeight="1">
      <c r="A121" s="82">
        <v>40334.708333333336</v>
      </c>
      <c r="B121" s="64">
        <v>757.0</v>
      </c>
      <c r="C121" s="64" t="s">
        <v>1211</v>
      </c>
      <c r="D121" s="64" t="s">
        <v>819</v>
      </c>
      <c r="E121" s="64" t="s">
        <v>857</v>
      </c>
      <c r="F121" s="64">
        <v>99.0</v>
      </c>
      <c r="G121" s="64">
        <v>8700.0</v>
      </c>
      <c r="H121" s="64" t="s">
        <v>23</v>
      </c>
      <c r="I121" s="64" t="s">
        <v>5962</v>
      </c>
      <c r="J121" s="64"/>
      <c r="K121" s="64"/>
      <c r="L121" s="64"/>
      <c r="M121" s="64"/>
      <c r="N121" s="64" t="s">
        <v>5963</v>
      </c>
      <c r="O121" s="64" t="s">
        <v>6315</v>
      </c>
      <c r="P121" s="64"/>
      <c r="Q121" s="64"/>
      <c r="R121" s="64"/>
      <c r="S121" s="64"/>
      <c r="T121" s="64"/>
      <c r="U121" s="64"/>
      <c r="V121" s="64"/>
      <c r="W121" s="64"/>
      <c r="X121" s="64"/>
      <c r="Y121" s="64"/>
      <c r="Z121" s="64"/>
    </row>
    <row r="122" ht="12.75" customHeight="1">
      <c r="A122" s="82">
        <v>40335.375</v>
      </c>
      <c r="B122" s="64">
        <v>751.0</v>
      </c>
      <c r="C122" s="64" t="s">
        <v>1211</v>
      </c>
      <c r="D122" s="64" t="s">
        <v>8</v>
      </c>
      <c r="E122" s="64" t="s">
        <v>856</v>
      </c>
      <c r="F122" s="64">
        <v>76.0</v>
      </c>
      <c r="G122" s="64">
        <v>4900.0</v>
      </c>
      <c r="H122" s="64" t="s">
        <v>23</v>
      </c>
      <c r="I122" s="64" t="s">
        <v>5962</v>
      </c>
      <c r="J122" s="64"/>
      <c r="K122" s="64"/>
      <c r="L122" s="64"/>
      <c r="M122" s="64"/>
      <c r="N122" s="64" t="s">
        <v>5963</v>
      </c>
      <c r="O122" s="64" t="s">
        <v>6102</v>
      </c>
      <c r="P122" s="64"/>
      <c r="Q122" s="64"/>
      <c r="R122" s="64"/>
      <c r="S122" s="64"/>
      <c r="T122" s="64"/>
      <c r="U122" s="64"/>
      <c r="V122" s="64"/>
      <c r="W122" s="64"/>
      <c r="X122" s="64"/>
      <c r="Y122" s="64"/>
      <c r="Z122" s="64"/>
    </row>
    <row r="123" ht="12.75" customHeight="1">
      <c r="A123" s="82">
        <v>40335.375</v>
      </c>
      <c r="B123" s="64">
        <v>750.0</v>
      </c>
      <c r="C123" s="64" t="s">
        <v>1211</v>
      </c>
      <c r="D123" s="64" t="s">
        <v>8</v>
      </c>
      <c r="E123" s="64" t="s">
        <v>856</v>
      </c>
      <c r="F123" s="64">
        <v>77.0</v>
      </c>
      <c r="G123" s="64">
        <v>4700.0</v>
      </c>
      <c r="H123" s="64" t="s">
        <v>23</v>
      </c>
      <c r="I123" s="64" t="s">
        <v>5962</v>
      </c>
      <c r="J123" s="64"/>
      <c r="K123" s="64"/>
      <c r="L123" s="64"/>
      <c r="M123" s="64"/>
      <c r="N123" s="64" t="s">
        <v>5963</v>
      </c>
      <c r="O123" s="64" t="s">
        <v>6100</v>
      </c>
      <c r="P123" s="64"/>
      <c r="Q123" s="64"/>
      <c r="R123" s="64"/>
      <c r="S123" s="64"/>
      <c r="T123" s="64"/>
      <c r="U123" s="64"/>
      <c r="V123" s="64"/>
      <c r="W123" s="64"/>
      <c r="X123" s="64"/>
      <c r="Y123" s="64"/>
      <c r="Z123" s="64"/>
    </row>
    <row r="124" ht="12.75" customHeight="1">
      <c r="A124" s="82">
        <v>40335.416666666664</v>
      </c>
      <c r="B124" s="64">
        <v>753.0</v>
      </c>
      <c r="C124" s="64" t="s">
        <v>1211</v>
      </c>
      <c r="D124" s="64" t="s">
        <v>819</v>
      </c>
      <c r="E124" s="64" t="s">
        <v>857</v>
      </c>
      <c r="F124" s="64">
        <v>77.0</v>
      </c>
      <c r="G124" s="64">
        <v>6000.0</v>
      </c>
      <c r="H124" s="64" t="s">
        <v>23</v>
      </c>
      <c r="I124" s="64" t="s">
        <v>5962</v>
      </c>
      <c r="J124" s="64"/>
      <c r="K124" s="64"/>
      <c r="L124" s="64"/>
      <c r="M124" s="64"/>
      <c r="N124" s="64" t="s">
        <v>5963</v>
      </c>
      <c r="O124" s="64" t="s">
        <v>6316</v>
      </c>
      <c r="P124" s="64"/>
      <c r="Q124" s="64"/>
      <c r="R124" s="64"/>
      <c r="S124" s="64"/>
      <c r="T124" s="64"/>
      <c r="U124" s="64"/>
      <c r="V124" s="64"/>
      <c r="W124" s="64"/>
      <c r="X124" s="64"/>
      <c r="Y124" s="64"/>
      <c r="Z124" s="64"/>
    </row>
    <row r="125" ht="12.75" customHeight="1">
      <c r="A125" s="82">
        <v>40335.4375</v>
      </c>
      <c r="B125" s="64">
        <v>749.0</v>
      </c>
      <c r="C125" s="64" t="s">
        <v>1211</v>
      </c>
      <c r="D125" s="64" t="s">
        <v>819</v>
      </c>
      <c r="E125" s="64" t="s">
        <v>857</v>
      </c>
      <c r="F125" s="64">
        <v>78.0</v>
      </c>
      <c r="G125" s="64">
        <v>5500.0</v>
      </c>
      <c r="H125" s="64" t="s">
        <v>23</v>
      </c>
      <c r="I125" s="64" t="s">
        <v>5962</v>
      </c>
      <c r="J125" s="64"/>
      <c r="K125" s="64"/>
      <c r="L125" s="64"/>
      <c r="M125" s="64"/>
      <c r="N125" s="64" t="s">
        <v>5963</v>
      </c>
      <c r="O125" s="64" t="s">
        <v>6135</v>
      </c>
      <c r="P125" s="64"/>
      <c r="Q125" s="64"/>
      <c r="R125" s="64"/>
      <c r="S125" s="64"/>
      <c r="T125" s="64"/>
      <c r="U125" s="64"/>
      <c r="V125" s="64"/>
      <c r="W125" s="64"/>
      <c r="X125" s="64"/>
      <c r="Y125" s="64"/>
      <c r="Z125" s="64"/>
    </row>
    <row r="126" ht="12.75" customHeight="1">
      <c r="A126" s="82">
        <v>40335.541666666664</v>
      </c>
      <c r="B126" s="64">
        <v>754.0</v>
      </c>
      <c r="C126" s="64" t="s">
        <v>1211</v>
      </c>
      <c r="D126" s="64" t="s">
        <v>8</v>
      </c>
      <c r="E126" s="64" t="s">
        <v>845</v>
      </c>
      <c r="F126" s="64">
        <v>84.0</v>
      </c>
      <c r="G126" s="64">
        <v>6800.0</v>
      </c>
      <c r="H126" s="64" t="s">
        <v>23</v>
      </c>
      <c r="I126" s="64" t="s">
        <v>5962</v>
      </c>
      <c r="J126" s="64"/>
      <c r="K126" s="64"/>
      <c r="L126" s="64"/>
      <c r="M126" s="64"/>
      <c r="N126" s="64" t="s">
        <v>5963</v>
      </c>
      <c r="O126" s="64" t="s">
        <v>5972</v>
      </c>
      <c r="P126" s="64"/>
      <c r="Q126" s="64"/>
      <c r="R126" s="64"/>
      <c r="S126" s="64"/>
      <c r="T126" s="64"/>
      <c r="U126" s="64"/>
      <c r="V126" s="64"/>
      <c r="W126" s="64"/>
      <c r="X126" s="64"/>
      <c r="Y126" s="64"/>
      <c r="Z126" s="64"/>
    </row>
    <row r="127" ht="12.75" customHeight="1">
      <c r="A127" s="82">
        <v>40335.541666666664</v>
      </c>
      <c r="B127" s="64">
        <v>752.0</v>
      </c>
      <c r="C127" s="64" t="s">
        <v>1211</v>
      </c>
      <c r="D127" s="64" t="s">
        <v>819</v>
      </c>
      <c r="E127" s="64" t="s">
        <v>857</v>
      </c>
      <c r="F127" s="64">
        <v>79.0</v>
      </c>
      <c r="G127" s="64">
        <v>5700.0</v>
      </c>
      <c r="H127" s="64" t="s">
        <v>23</v>
      </c>
      <c r="I127" s="64" t="s">
        <v>5962</v>
      </c>
      <c r="J127" s="64"/>
      <c r="K127" s="64"/>
      <c r="L127" s="64"/>
      <c r="M127" s="64"/>
      <c r="N127" s="64" t="s">
        <v>5963</v>
      </c>
      <c r="O127" s="64" t="s">
        <v>6257</v>
      </c>
      <c r="P127" s="64"/>
      <c r="Q127" s="64"/>
      <c r="R127" s="64"/>
      <c r="S127" s="64"/>
      <c r="T127" s="64"/>
      <c r="U127" s="64"/>
      <c r="V127" s="64"/>
      <c r="W127" s="64"/>
      <c r="X127" s="64"/>
      <c r="Y127" s="64"/>
      <c r="Z127" s="64"/>
    </row>
    <row r="128" ht="12.75" customHeight="1">
      <c r="A128" s="82">
        <v>40335.729166666664</v>
      </c>
      <c r="B128" s="64">
        <v>746.0</v>
      </c>
      <c r="C128" s="64" t="s">
        <v>1211</v>
      </c>
      <c r="D128" s="64" t="s">
        <v>819</v>
      </c>
      <c r="E128" s="64" t="s">
        <v>857</v>
      </c>
      <c r="F128" s="64">
        <v>70.0</v>
      </c>
      <c r="G128" s="64">
        <v>3200.0</v>
      </c>
      <c r="H128" s="64" t="s">
        <v>23</v>
      </c>
      <c r="I128" s="64" t="s">
        <v>5962</v>
      </c>
      <c r="J128" s="64"/>
      <c r="K128" s="64"/>
      <c r="L128" s="64"/>
      <c r="M128" s="64"/>
      <c r="N128" s="64" t="s">
        <v>5963</v>
      </c>
      <c r="O128" s="64" t="s">
        <v>6101</v>
      </c>
      <c r="P128" s="64"/>
      <c r="Q128" s="64"/>
      <c r="R128" s="64"/>
      <c r="S128" s="64"/>
      <c r="T128" s="64"/>
      <c r="U128" s="64"/>
      <c r="V128" s="64"/>
      <c r="W128" s="64"/>
      <c r="X128" s="64"/>
      <c r="Y128" s="64"/>
      <c r="Z128" s="64"/>
    </row>
    <row r="129" ht="12.75" customHeight="1">
      <c r="A129" s="82">
        <v>40335.770833333336</v>
      </c>
      <c r="B129" s="64">
        <v>755.0</v>
      </c>
      <c r="C129" s="64" t="s">
        <v>1211</v>
      </c>
      <c r="D129" s="64" t="s">
        <v>8</v>
      </c>
      <c r="E129" s="64" t="s">
        <v>104</v>
      </c>
      <c r="F129" s="64">
        <v>75.0</v>
      </c>
      <c r="G129" s="64">
        <v>5900.0</v>
      </c>
      <c r="H129" s="64" t="s">
        <v>23</v>
      </c>
      <c r="I129" s="64" t="s">
        <v>5962</v>
      </c>
      <c r="J129" s="64"/>
      <c r="K129" s="64"/>
      <c r="L129" s="64"/>
      <c r="M129" s="64"/>
      <c r="N129" s="64" t="s">
        <v>5963</v>
      </c>
      <c r="O129" s="64" t="s">
        <v>6317</v>
      </c>
      <c r="P129" s="64"/>
      <c r="Q129" s="64"/>
      <c r="R129" s="64"/>
      <c r="S129" s="64"/>
      <c r="T129" s="64"/>
      <c r="U129" s="64"/>
      <c r="V129" s="64"/>
      <c r="W129" s="64"/>
      <c r="X129" s="64"/>
      <c r="Y129" s="64"/>
      <c r="Z129" s="64"/>
    </row>
    <row r="130" ht="12.75" customHeight="1">
      <c r="A130" s="82">
        <v>40335.77777777778</v>
      </c>
      <c r="B130" s="64">
        <v>744.0</v>
      </c>
      <c r="C130" s="64" t="s">
        <v>1211</v>
      </c>
      <c r="D130" s="64" t="s">
        <v>8</v>
      </c>
      <c r="E130" s="64" t="s">
        <v>104</v>
      </c>
      <c r="F130" s="64">
        <v>85.0</v>
      </c>
      <c r="G130" s="64">
        <v>7800.0</v>
      </c>
      <c r="H130" s="64" t="s">
        <v>23</v>
      </c>
      <c r="I130" s="64" t="s">
        <v>5962</v>
      </c>
      <c r="J130" s="64"/>
      <c r="K130" s="64"/>
      <c r="L130" s="64"/>
      <c r="M130" s="64"/>
      <c r="N130" s="64" t="s">
        <v>5963</v>
      </c>
      <c r="O130" s="64" t="s">
        <v>5967</v>
      </c>
      <c r="P130" s="64"/>
      <c r="Q130" s="64"/>
      <c r="R130" s="64"/>
      <c r="S130" s="64"/>
      <c r="T130" s="64"/>
      <c r="U130" s="64"/>
      <c r="V130" s="64"/>
      <c r="W130" s="64"/>
      <c r="X130" s="64"/>
      <c r="Y130" s="64"/>
      <c r="Z130" s="64"/>
    </row>
    <row r="131" ht="12.75" customHeight="1">
      <c r="A131" s="82">
        <v>40335.78472222222</v>
      </c>
      <c r="B131" s="64">
        <v>745.0</v>
      </c>
      <c r="C131" s="64" t="s">
        <v>1211</v>
      </c>
      <c r="D131" s="64" t="s">
        <v>8</v>
      </c>
      <c r="E131" s="64" t="s">
        <v>104</v>
      </c>
      <c r="F131" s="64">
        <v>80.0</v>
      </c>
      <c r="G131" s="64">
        <v>6500.0</v>
      </c>
      <c r="H131" s="64" t="s">
        <v>23</v>
      </c>
      <c r="I131" s="64" t="s">
        <v>5962</v>
      </c>
      <c r="J131" s="64"/>
      <c r="K131" s="64"/>
      <c r="L131" s="64"/>
      <c r="M131" s="64"/>
      <c r="N131" s="64" t="s">
        <v>5963</v>
      </c>
      <c r="O131" s="64" t="s">
        <v>6287</v>
      </c>
      <c r="P131" s="64"/>
      <c r="Q131" s="64"/>
      <c r="R131" s="64"/>
      <c r="S131" s="64"/>
      <c r="T131" s="64"/>
      <c r="U131" s="64"/>
      <c r="V131" s="64"/>
      <c r="W131" s="64"/>
      <c r="X131" s="64"/>
      <c r="Y131" s="64"/>
      <c r="Z131" s="64"/>
    </row>
    <row r="132" ht="12.75" customHeight="1">
      <c r="A132" s="82">
        <v>40335.875</v>
      </c>
      <c r="B132" s="64">
        <v>747.0</v>
      </c>
      <c r="C132" s="64" t="s">
        <v>1211</v>
      </c>
      <c r="D132" s="64" t="s">
        <v>819</v>
      </c>
      <c r="E132" s="64" t="s">
        <v>857</v>
      </c>
      <c r="F132" s="64">
        <v>70.0</v>
      </c>
      <c r="G132" s="64">
        <v>3100.0</v>
      </c>
      <c r="H132" s="64" t="s">
        <v>23</v>
      </c>
      <c r="I132" s="64" t="s">
        <v>5962</v>
      </c>
      <c r="J132" s="64"/>
      <c r="K132" s="64"/>
      <c r="L132" s="64"/>
      <c r="M132" s="64"/>
      <c r="N132" s="64" t="s">
        <v>5963</v>
      </c>
      <c r="O132" s="64" t="s">
        <v>5972</v>
      </c>
      <c r="P132" s="64"/>
      <c r="Q132" s="64"/>
      <c r="R132" s="64"/>
      <c r="S132" s="64"/>
      <c r="T132" s="64"/>
      <c r="U132" s="64"/>
      <c r="V132" s="64"/>
      <c r="W132" s="64"/>
      <c r="X132" s="64"/>
      <c r="Y132" s="64"/>
      <c r="Z132" s="64"/>
    </row>
    <row r="133" ht="12.75" customHeight="1">
      <c r="A133" s="82">
        <v>40335.895833333336</v>
      </c>
      <c r="B133" s="64">
        <v>748.0</v>
      </c>
      <c r="C133" s="64" t="s">
        <v>1211</v>
      </c>
      <c r="D133" s="64" t="s">
        <v>819</v>
      </c>
      <c r="E133" s="64" t="s">
        <v>857</v>
      </c>
      <c r="F133" s="64">
        <v>78.0</v>
      </c>
      <c r="G133" s="64">
        <v>5500.0</v>
      </c>
      <c r="H133" s="64" t="s">
        <v>23</v>
      </c>
      <c r="I133" s="64" t="s">
        <v>5962</v>
      </c>
      <c r="J133" s="64"/>
      <c r="K133" s="64"/>
      <c r="L133" s="64"/>
      <c r="M133" s="64"/>
      <c r="N133" s="64" t="s">
        <v>5963</v>
      </c>
      <c r="O133" s="64" t="s">
        <v>5965</v>
      </c>
      <c r="P133" s="64"/>
      <c r="Q133" s="64"/>
      <c r="R133" s="64"/>
      <c r="S133" s="64"/>
      <c r="T133" s="64"/>
      <c r="U133" s="64"/>
      <c r="V133" s="64"/>
      <c r="W133" s="64"/>
      <c r="X133" s="64"/>
      <c r="Y133" s="64"/>
      <c r="Z133" s="64"/>
    </row>
    <row r="134" ht="12.75" customHeight="1">
      <c r="A134" s="82">
        <v>40335.895833333336</v>
      </c>
      <c r="B134" s="64">
        <v>749.0</v>
      </c>
      <c r="C134" s="64" t="s">
        <v>1211</v>
      </c>
      <c r="D134" s="64" t="s">
        <v>819</v>
      </c>
      <c r="E134" s="64" t="s">
        <v>857</v>
      </c>
      <c r="F134" s="64">
        <v>78.0</v>
      </c>
      <c r="G134" s="64">
        <v>5500.0</v>
      </c>
      <c r="H134" s="64" t="s">
        <v>23</v>
      </c>
      <c r="I134" s="64" t="s">
        <v>5962</v>
      </c>
      <c r="J134" s="64"/>
      <c r="K134" s="64"/>
      <c r="L134" s="64"/>
      <c r="M134" s="64"/>
      <c r="N134" s="64" t="s">
        <v>5963</v>
      </c>
      <c r="O134" s="64" t="s">
        <v>5965</v>
      </c>
      <c r="P134" s="64"/>
      <c r="Q134" s="64"/>
      <c r="R134" s="64"/>
      <c r="S134" s="64"/>
      <c r="T134" s="64"/>
      <c r="U134" s="64"/>
      <c r="V134" s="64"/>
      <c r="W134" s="64"/>
      <c r="X134" s="64"/>
      <c r="Y134" s="64"/>
      <c r="Z134" s="64"/>
    </row>
    <row r="135" ht="12.75" customHeight="1">
      <c r="A135" s="82">
        <v>40337.375</v>
      </c>
      <c r="B135" s="64">
        <v>561.0</v>
      </c>
      <c r="C135" s="64" t="s">
        <v>1211</v>
      </c>
      <c r="D135" s="64" t="s">
        <v>8</v>
      </c>
      <c r="E135" s="64" t="s">
        <v>136</v>
      </c>
      <c r="F135" s="64">
        <v>83.0</v>
      </c>
      <c r="G135" s="64">
        <v>6700.0</v>
      </c>
      <c r="H135" s="64" t="s">
        <v>23</v>
      </c>
      <c r="I135" s="64" t="s">
        <v>5962</v>
      </c>
      <c r="J135" s="64"/>
      <c r="K135" s="64"/>
      <c r="L135" s="64"/>
      <c r="M135" s="64"/>
      <c r="N135" s="64" t="s">
        <v>5963</v>
      </c>
      <c r="O135" s="64" t="s">
        <v>6096</v>
      </c>
      <c r="P135" s="64"/>
      <c r="Q135" s="64"/>
      <c r="R135" s="64"/>
      <c r="S135" s="64"/>
      <c r="T135" s="64"/>
      <c r="U135" s="64"/>
      <c r="V135" s="64"/>
      <c r="W135" s="64"/>
      <c r="X135" s="64"/>
      <c r="Y135" s="64"/>
      <c r="Z135" s="64"/>
    </row>
    <row r="136" ht="12.75" customHeight="1">
      <c r="A136" s="82">
        <v>40337.708333333336</v>
      </c>
      <c r="B136" s="64">
        <v>760.0</v>
      </c>
      <c r="C136" s="64" t="s">
        <v>1211</v>
      </c>
      <c r="D136" s="64" t="s">
        <v>8</v>
      </c>
      <c r="E136" s="64" t="s">
        <v>136</v>
      </c>
      <c r="F136" s="64">
        <v>71.0</v>
      </c>
      <c r="G136" s="64">
        <v>4500.0</v>
      </c>
      <c r="H136" s="64" t="s">
        <v>23</v>
      </c>
      <c r="I136" s="64" t="s">
        <v>5962</v>
      </c>
      <c r="J136" s="64"/>
      <c r="K136" s="64"/>
      <c r="L136" s="64"/>
      <c r="M136" s="64"/>
      <c r="N136" s="64" t="s">
        <v>5963</v>
      </c>
      <c r="O136" s="64" t="s">
        <v>5967</v>
      </c>
      <c r="P136" s="64"/>
      <c r="Q136" s="64"/>
      <c r="R136" s="64"/>
      <c r="S136" s="64"/>
      <c r="T136" s="64"/>
      <c r="U136" s="64"/>
      <c r="V136" s="64"/>
      <c r="W136" s="64"/>
      <c r="X136" s="64"/>
      <c r="Y136" s="64"/>
      <c r="Z136" s="64"/>
    </row>
    <row r="137" ht="12.75" customHeight="1">
      <c r="A137" s="82">
        <v>40338.520833333336</v>
      </c>
      <c r="B137" s="64">
        <v>762.0</v>
      </c>
      <c r="C137" s="64" t="s">
        <v>1211</v>
      </c>
      <c r="D137" s="64" t="s">
        <v>8</v>
      </c>
      <c r="E137" s="64" t="s">
        <v>29</v>
      </c>
      <c r="F137" s="64">
        <v>72.0</v>
      </c>
      <c r="G137" s="64">
        <v>4700.0</v>
      </c>
      <c r="H137" s="64" t="s">
        <v>23</v>
      </c>
      <c r="I137" s="64" t="s">
        <v>6020</v>
      </c>
      <c r="J137" s="64"/>
      <c r="K137" s="64"/>
      <c r="L137" s="64"/>
      <c r="M137" s="64"/>
      <c r="N137" s="64" t="s">
        <v>6010</v>
      </c>
      <c r="O137" s="64" t="s">
        <v>6318</v>
      </c>
      <c r="P137" s="64"/>
      <c r="Q137" s="64"/>
      <c r="R137" s="64"/>
      <c r="S137" s="64"/>
      <c r="T137" s="64"/>
      <c r="U137" s="64"/>
      <c r="V137" s="64"/>
      <c r="W137" s="64"/>
      <c r="X137" s="64"/>
      <c r="Y137" s="64"/>
      <c r="Z137" s="64"/>
    </row>
    <row r="138" ht="12.75" customHeight="1">
      <c r="A138" s="82">
        <v>40338.625</v>
      </c>
      <c r="B138" s="64">
        <v>764.0</v>
      </c>
      <c r="C138" s="64" t="s">
        <v>1211</v>
      </c>
      <c r="D138" s="64" t="s">
        <v>8</v>
      </c>
      <c r="E138" s="64" t="s">
        <v>858</v>
      </c>
      <c r="F138" s="64">
        <v>68.0</v>
      </c>
      <c r="G138" s="64">
        <v>3300.0</v>
      </c>
      <c r="H138" s="64" t="s">
        <v>23</v>
      </c>
      <c r="I138" s="64" t="s">
        <v>5962</v>
      </c>
      <c r="J138" s="64"/>
      <c r="K138" s="64"/>
      <c r="L138" s="64"/>
      <c r="M138" s="64"/>
      <c r="N138" s="64" t="s">
        <v>5963</v>
      </c>
      <c r="O138" s="64" t="s">
        <v>5967</v>
      </c>
      <c r="P138" s="64"/>
      <c r="Q138" s="64"/>
      <c r="R138" s="64"/>
      <c r="S138" s="64"/>
      <c r="T138" s="64"/>
      <c r="U138" s="64"/>
      <c r="V138" s="64"/>
      <c r="W138" s="64"/>
      <c r="X138" s="64"/>
      <c r="Y138" s="64"/>
      <c r="Z138" s="64"/>
    </row>
    <row r="139" ht="12.75" customHeight="1">
      <c r="A139" s="82">
        <v>40338.75</v>
      </c>
      <c r="B139" s="64">
        <v>765.0</v>
      </c>
      <c r="C139" s="64" t="s">
        <v>1211</v>
      </c>
      <c r="D139" s="64" t="s">
        <v>8</v>
      </c>
      <c r="E139" s="64" t="s">
        <v>845</v>
      </c>
      <c r="F139" s="64">
        <v>78.0</v>
      </c>
      <c r="G139" s="64">
        <v>5300.0</v>
      </c>
      <c r="H139" s="64" t="s">
        <v>23</v>
      </c>
      <c r="I139" s="64" t="s">
        <v>5962</v>
      </c>
      <c r="J139" s="64"/>
      <c r="K139" s="64"/>
      <c r="L139" s="64"/>
      <c r="M139" s="64"/>
      <c r="N139" s="64" t="s">
        <v>5963</v>
      </c>
      <c r="O139" s="64" t="s">
        <v>5967</v>
      </c>
      <c r="P139" s="64"/>
      <c r="Q139" s="64"/>
      <c r="R139" s="64"/>
      <c r="S139" s="64"/>
      <c r="T139" s="64"/>
      <c r="U139" s="64"/>
      <c r="V139" s="64"/>
      <c r="W139" s="64"/>
      <c r="X139" s="64"/>
      <c r="Y139" s="64"/>
      <c r="Z139" s="64"/>
    </row>
    <row r="140" ht="12.75" customHeight="1">
      <c r="A140" s="82">
        <v>40352.46875</v>
      </c>
      <c r="B140" s="64">
        <v>766.0</v>
      </c>
      <c r="C140" s="64" t="s">
        <v>1211</v>
      </c>
      <c r="D140" s="64" t="s">
        <v>8</v>
      </c>
      <c r="E140" s="64" t="s">
        <v>146</v>
      </c>
      <c r="F140" s="64">
        <v>58.0</v>
      </c>
      <c r="G140" s="64">
        <v>2000.0</v>
      </c>
      <c r="H140" s="64" t="s">
        <v>23</v>
      </c>
      <c r="I140" s="64" t="s">
        <v>5971</v>
      </c>
      <c r="J140" s="64"/>
      <c r="K140" s="64"/>
      <c r="L140" s="64"/>
      <c r="M140" s="64"/>
      <c r="N140" s="64" t="s">
        <v>5978</v>
      </c>
      <c r="O140" s="64" t="s">
        <v>6319</v>
      </c>
      <c r="P140" s="64"/>
      <c r="Q140" s="64"/>
      <c r="R140" s="64"/>
      <c r="S140" s="64"/>
      <c r="T140" s="64"/>
      <c r="U140" s="64"/>
      <c r="V140" s="64"/>
      <c r="W140" s="64"/>
      <c r="X140" s="64"/>
      <c r="Y140" s="64"/>
      <c r="Z140" s="64"/>
    </row>
    <row r="141" ht="12.75" customHeight="1">
      <c r="A141" s="82">
        <v>40354.729166666664</v>
      </c>
      <c r="B141" s="64">
        <v>767.0</v>
      </c>
      <c r="C141" s="64" t="s">
        <v>1211</v>
      </c>
      <c r="D141" s="64" t="s">
        <v>8</v>
      </c>
      <c r="E141" s="64" t="s">
        <v>29</v>
      </c>
      <c r="F141" s="64">
        <v>67.0</v>
      </c>
      <c r="G141" s="64">
        <v>3000.0</v>
      </c>
      <c r="H141" s="64" t="s">
        <v>23</v>
      </c>
      <c r="I141" s="64" t="s">
        <v>5971</v>
      </c>
      <c r="J141" s="64"/>
      <c r="K141" s="64"/>
      <c r="L141" s="64"/>
      <c r="M141" s="64"/>
      <c r="N141" s="64" t="s">
        <v>5963</v>
      </c>
      <c r="O141" s="64" t="s">
        <v>5972</v>
      </c>
      <c r="P141" s="64"/>
      <c r="Q141" s="64"/>
      <c r="R141" s="64"/>
      <c r="S141" s="64"/>
      <c r="T141" s="64"/>
      <c r="U141" s="64"/>
      <c r="V141" s="64"/>
      <c r="W141" s="64"/>
      <c r="X141" s="64"/>
      <c r="Y141" s="64"/>
      <c r="Z141" s="64"/>
    </row>
    <row r="142" ht="12.75" customHeight="1">
      <c r="A142" s="82">
        <v>40355.895833333336</v>
      </c>
      <c r="B142" s="64">
        <v>768.0</v>
      </c>
      <c r="C142" s="64" t="s">
        <v>1211</v>
      </c>
      <c r="D142" s="64" t="s">
        <v>819</v>
      </c>
      <c r="E142" s="64" t="s">
        <v>857</v>
      </c>
      <c r="F142" s="64">
        <v>58.0</v>
      </c>
      <c r="G142" s="64">
        <v>2100.0</v>
      </c>
      <c r="H142" s="64" t="s">
        <v>23</v>
      </c>
      <c r="I142" s="64" t="s">
        <v>6020</v>
      </c>
      <c r="J142" s="64"/>
      <c r="K142" s="64"/>
      <c r="L142" s="64"/>
      <c r="M142" s="64"/>
      <c r="N142" s="64" t="s">
        <v>5963</v>
      </c>
      <c r="O142" s="64" t="s">
        <v>5972</v>
      </c>
      <c r="P142" s="64"/>
      <c r="Q142" s="64"/>
      <c r="R142" s="64"/>
      <c r="S142" s="64"/>
      <c r="T142" s="64"/>
      <c r="U142" s="64"/>
      <c r="V142" s="64"/>
      <c r="W142" s="64"/>
      <c r="X142" s="64"/>
      <c r="Y142" s="64"/>
      <c r="Z142" s="64"/>
    </row>
    <row r="143" ht="12.75" customHeight="1">
      <c r="A143" s="82">
        <v>40356.5625</v>
      </c>
      <c r="B143" s="64">
        <v>769.0</v>
      </c>
      <c r="C143" s="64" t="s">
        <v>1211</v>
      </c>
      <c r="D143" s="64" t="s">
        <v>819</v>
      </c>
      <c r="E143" s="64" t="s">
        <v>819</v>
      </c>
      <c r="F143" s="64">
        <v>59.0</v>
      </c>
      <c r="G143" s="64">
        <v>2200.0</v>
      </c>
      <c r="H143" s="64" t="s">
        <v>23</v>
      </c>
      <c r="I143" s="64" t="s">
        <v>6020</v>
      </c>
      <c r="J143" s="64"/>
      <c r="K143" s="64"/>
      <c r="L143" s="64"/>
      <c r="M143" s="64"/>
      <c r="N143" s="64" t="s">
        <v>5963</v>
      </c>
      <c r="O143" s="64" t="s">
        <v>5972</v>
      </c>
      <c r="P143" s="64"/>
      <c r="Q143" s="64"/>
      <c r="R143" s="64"/>
      <c r="S143" s="64"/>
      <c r="T143" s="64"/>
      <c r="U143" s="64"/>
      <c r="V143" s="64"/>
      <c r="W143" s="64"/>
      <c r="X143" s="64"/>
      <c r="Y143" s="64"/>
      <c r="Z143" s="64"/>
    </row>
    <row r="144" ht="12.75" customHeight="1">
      <c r="A144" s="82">
        <v>40356.947916666664</v>
      </c>
      <c r="B144" s="64">
        <v>770.0</v>
      </c>
      <c r="C144" s="64" t="s">
        <v>1211</v>
      </c>
      <c r="D144" s="64" t="s">
        <v>819</v>
      </c>
      <c r="E144" s="64" t="s">
        <v>857</v>
      </c>
      <c r="F144" s="64">
        <v>62.0</v>
      </c>
      <c r="G144" s="64">
        <v>2150.0</v>
      </c>
      <c r="H144" s="64" t="s">
        <v>23</v>
      </c>
      <c r="I144" s="64" t="s">
        <v>6020</v>
      </c>
      <c r="J144" s="64"/>
      <c r="K144" s="64"/>
      <c r="L144" s="64"/>
      <c r="M144" s="64"/>
      <c r="N144" s="64" t="s">
        <v>5963</v>
      </c>
      <c r="O144" s="64" t="s">
        <v>6109</v>
      </c>
      <c r="P144" s="64"/>
      <c r="Q144" s="64"/>
      <c r="R144" s="64"/>
      <c r="S144" s="64"/>
      <c r="T144" s="64"/>
      <c r="U144" s="64"/>
      <c r="V144" s="64"/>
      <c r="W144" s="64"/>
      <c r="X144" s="64"/>
      <c r="Y144" s="64"/>
      <c r="Z144" s="64"/>
    </row>
    <row r="145" ht="12.75" customHeight="1">
      <c r="A145" s="82">
        <v>40361.708333333336</v>
      </c>
      <c r="B145" s="64">
        <v>771.0</v>
      </c>
      <c r="C145" s="64" t="s">
        <v>1211</v>
      </c>
      <c r="D145" s="64" t="s">
        <v>8</v>
      </c>
      <c r="E145" s="64" t="s">
        <v>29</v>
      </c>
      <c r="F145" s="64">
        <v>62.0</v>
      </c>
      <c r="G145" s="64">
        <v>2600.0</v>
      </c>
      <c r="H145" s="64" t="s">
        <v>23</v>
      </c>
      <c r="I145" s="64" t="s">
        <v>5971</v>
      </c>
      <c r="J145" s="64"/>
      <c r="K145" s="64"/>
      <c r="L145" s="64"/>
      <c r="M145" s="64"/>
      <c r="N145" s="64" t="s">
        <v>5978</v>
      </c>
      <c r="O145" s="64" t="s">
        <v>5978</v>
      </c>
      <c r="P145" s="64"/>
      <c r="Q145" s="64"/>
      <c r="R145" s="64"/>
      <c r="S145" s="64"/>
      <c r="T145" s="64"/>
      <c r="U145" s="64"/>
      <c r="V145" s="64"/>
      <c r="W145" s="64"/>
      <c r="X145" s="64"/>
      <c r="Y145" s="64"/>
      <c r="Z145" s="64"/>
    </row>
    <row r="146" ht="12.75" customHeight="1">
      <c r="A146" s="82">
        <v>40362.395833333336</v>
      </c>
      <c r="B146" s="64">
        <v>772.0</v>
      </c>
      <c r="C146" s="64" t="s">
        <v>1211</v>
      </c>
      <c r="D146" s="64" t="s">
        <v>8</v>
      </c>
      <c r="E146" s="64" t="s">
        <v>850</v>
      </c>
      <c r="F146" s="64">
        <v>59.0</v>
      </c>
      <c r="G146" s="64">
        <v>2500.0</v>
      </c>
      <c r="H146" s="64" t="s">
        <v>23</v>
      </c>
      <c r="I146" s="64" t="s">
        <v>5971</v>
      </c>
      <c r="J146" s="64"/>
      <c r="K146" s="64"/>
      <c r="L146" s="64"/>
      <c r="M146" s="64"/>
      <c r="N146" s="64" t="s">
        <v>6118</v>
      </c>
      <c r="O146" s="64" t="s">
        <v>6320</v>
      </c>
      <c r="P146" s="64"/>
      <c r="Q146" s="64"/>
      <c r="R146" s="64"/>
      <c r="S146" s="64"/>
      <c r="T146" s="64"/>
      <c r="U146" s="64"/>
      <c r="V146" s="64"/>
      <c r="W146" s="64"/>
      <c r="X146" s="64"/>
      <c r="Y146" s="64"/>
      <c r="Z146" s="64"/>
    </row>
    <row r="147" ht="12.75" customHeight="1">
      <c r="A147" s="82">
        <v>40362.5</v>
      </c>
      <c r="B147" s="64">
        <v>775.0</v>
      </c>
      <c r="C147" s="64" t="s">
        <v>1211</v>
      </c>
      <c r="D147" s="64" t="s">
        <v>819</v>
      </c>
      <c r="E147" s="64" t="s">
        <v>857</v>
      </c>
      <c r="F147" s="64">
        <v>57.0</v>
      </c>
      <c r="G147" s="64">
        <v>2000.0</v>
      </c>
      <c r="H147" s="64" t="s">
        <v>23</v>
      </c>
      <c r="I147" s="64" t="s">
        <v>6020</v>
      </c>
      <c r="J147" s="64"/>
      <c r="K147" s="64"/>
      <c r="L147" s="64"/>
      <c r="M147" s="64"/>
      <c r="N147" s="64" t="s">
        <v>5963</v>
      </c>
      <c r="O147" s="64" t="s">
        <v>110</v>
      </c>
      <c r="P147" s="64"/>
      <c r="Q147" s="64"/>
      <c r="R147" s="64"/>
      <c r="S147" s="64"/>
      <c r="T147" s="64"/>
      <c r="U147" s="64"/>
      <c r="V147" s="64"/>
      <c r="W147" s="64"/>
      <c r="X147" s="64"/>
      <c r="Y147" s="64"/>
      <c r="Z147" s="64"/>
    </row>
    <row r="148" ht="12.75" customHeight="1">
      <c r="A148" s="82">
        <v>40362.5625</v>
      </c>
      <c r="B148" s="64">
        <v>773.0</v>
      </c>
      <c r="C148" s="64" t="s">
        <v>1211</v>
      </c>
      <c r="D148" s="64" t="s">
        <v>819</v>
      </c>
      <c r="E148" s="64" t="s">
        <v>857</v>
      </c>
      <c r="F148" s="64">
        <v>59.0</v>
      </c>
      <c r="G148" s="64">
        <v>2200.0</v>
      </c>
      <c r="H148" s="64" t="s">
        <v>23</v>
      </c>
      <c r="I148" s="64" t="s">
        <v>6020</v>
      </c>
      <c r="J148" s="64"/>
      <c r="K148" s="64"/>
      <c r="L148" s="64"/>
      <c r="M148" s="64"/>
      <c r="N148" s="64" t="s">
        <v>5963</v>
      </c>
      <c r="O148" s="64" t="s">
        <v>5967</v>
      </c>
      <c r="P148" s="64"/>
      <c r="Q148" s="64"/>
      <c r="R148" s="64"/>
      <c r="S148" s="64"/>
      <c r="T148" s="64"/>
      <c r="U148" s="64"/>
      <c r="V148" s="64"/>
      <c r="W148" s="64"/>
      <c r="X148" s="64"/>
      <c r="Y148" s="64"/>
      <c r="Z148" s="64"/>
    </row>
    <row r="149" ht="12.75" customHeight="1">
      <c r="A149" s="82">
        <v>40362.833333333336</v>
      </c>
      <c r="B149" s="64">
        <v>774.0</v>
      </c>
      <c r="C149" s="64" t="s">
        <v>1211</v>
      </c>
      <c r="D149" s="64" t="s">
        <v>819</v>
      </c>
      <c r="E149" s="64" t="s">
        <v>6321</v>
      </c>
      <c r="F149" s="64">
        <v>61.0</v>
      </c>
      <c r="G149" s="64">
        <v>2300.0</v>
      </c>
      <c r="H149" s="64" t="s">
        <v>23</v>
      </c>
      <c r="I149" s="64" t="s">
        <v>5971</v>
      </c>
      <c r="J149" s="64"/>
      <c r="K149" s="64"/>
      <c r="L149" s="64"/>
      <c r="M149" s="64"/>
      <c r="N149" s="64" t="s">
        <v>5963</v>
      </c>
      <c r="O149" s="64" t="s">
        <v>5967</v>
      </c>
      <c r="P149" s="64"/>
      <c r="Q149" s="64"/>
      <c r="R149" s="64"/>
      <c r="S149" s="64"/>
      <c r="T149" s="64"/>
      <c r="U149" s="64"/>
      <c r="V149" s="64"/>
      <c r="W149" s="64"/>
      <c r="X149" s="64"/>
      <c r="Y149" s="64"/>
      <c r="Z149" s="64"/>
    </row>
    <row r="150" ht="12.75" customHeight="1">
      <c r="A150" s="82">
        <v>40363.6875</v>
      </c>
      <c r="B150" s="64">
        <v>776.0</v>
      </c>
      <c r="C150" s="64" t="s">
        <v>1211</v>
      </c>
      <c r="D150" s="64" t="s">
        <v>819</v>
      </c>
      <c r="E150" s="64" t="s">
        <v>857</v>
      </c>
      <c r="F150" s="64">
        <v>58.0</v>
      </c>
      <c r="G150" s="64">
        <v>2000.0</v>
      </c>
      <c r="H150" s="64" t="s">
        <v>23</v>
      </c>
      <c r="I150" s="64"/>
      <c r="J150" s="64"/>
      <c r="K150" s="64"/>
      <c r="L150" s="64"/>
      <c r="M150" s="64"/>
      <c r="N150" s="64" t="s">
        <v>5963</v>
      </c>
      <c r="O150" s="64" t="s">
        <v>5965</v>
      </c>
      <c r="P150" s="64"/>
      <c r="Q150" s="64"/>
      <c r="R150" s="64"/>
      <c r="S150" s="64"/>
      <c r="T150" s="64"/>
      <c r="U150" s="64"/>
      <c r="V150" s="64"/>
      <c r="W150" s="64"/>
      <c r="X150" s="64"/>
      <c r="Y150" s="64"/>
      <c r="Z150" s="64"/>
    </row>
    <row r="151" ht="12.75" customHeight="1">
      <c r="A151" s="82">
        <v>40365.5</v>
      </c>
      <c r="B151" s="64">
        <v>777.0</v>
      </c>
      <c r="C151" s="64" t="s">
        <v>1211</v>
      </c>
      <c r="D151" s="64" t="s">
        <v>8</v>
      </c>
      <c r="E151" s="64" t="s">
        <v>146</v>
      </c>
      <c r="F151" s="64">
        <v>61.0</v>
      </c>
      <c r="G151" s="64">
        <v>2700.0</v>
      </c>
      <c r="H151" s="64" t="s">
        <v>23</v>
      </c>
      <c r="I151" s="64" t="s">
        <v>6020</v>
      </c>
      <c r="J151" s="64"/>
      <c r="K151" s="64"/>
      <c r="L151" s="64"/>
      <c r="M151" s="64"/>
      <c r="N151" s="64" t="s">
        <v>5973</v>
      </c>
      <c r="O151" s="64" t="s">
        <v>5973</v>
      </c>
      <c r="P151" s="64"/>
      <c r="Q151" s="64"/>
      <c r="R151" s="64"/>
      <c r="S151" s="64"/>
      <c r="T151" s="64"/>
      <c r="U151" s="64"/>
      <c r="V151" s="64"/>
      <c r="W151" s="64"/>
      <c r="X151" s="64"/>
      <c r="Y151" s="64"/>
      <c r="Z151" s="64"/>
    </row>
    <row r="152" ht="12.75" customHeight="1">
      <c r="A152" s="82">
        <v>40366.541666666664</v>
      </c>
      <c r="B152" s="64">
        <v>778.0</v>
      </c>
      <c r="C152" s="64" t="s">
        <v>1211</v>
      </c>
      <c r="D152" s="64" t="s">
        <v>8</v>
      </c>
      <c r="E152" s="64" t="s">
        <v>104</v>
      </c>
      <c r="F152" s="64">
        <v>61.0</v>
      </c>
      <c r="G152" s="64">
        <v>2900.0</v>
      </c>
      <c r="H152" s="64" t="s">
        <v>23</v>
      </c>
      <c r="I152" s="64" t="s">
        <v>5971</v>
      </c>
      <c r="J152" s="64"/>
      <c r="K152" s="64"/>
      <c r="L152" s="64"/>
      <c r="M152" s="64"/>
      <c r="N152" s="64" t="s">
        <v>5963</v>
      </c>
      <c r="O152" s="64" t="s">
        <v>6322</v>
      </c>
      <c r="P152" s="64"/>
      <c r="Q152" s="64"/>
      <c r="R152" s="64"/>
      <c r="S152" s="64"/>
      <c r="T152" s="64"/>
      <c r="U152" s="64"/>
      <c r="V152" s="64"/>
      <c r="W152" s="64"/>
      <c r="X152" s="64"/>
      <c r="Y152" s="64"/>
      <c r="Z152" s="64"/>
    </row>
    <row r="153" ht="12.75" customHeight="1">
      <c r="A153" s="82">
        <v>40369.5</v>
      </c>
      <c r="B153" s="64">
        <v>779.0</v>
      </c>
      <c r="C153" s="64" t="s">
        <v>1211</v>
      </c>
      <c r="D153" s="64" t="s">
        <v>819</v>
      </c>
      <c r="E153" s="64" t="s">
        <v>857</v>
      </c>
      <c r="F153" s="64">
        <v>60.0</v>
      </c>
      <c r="G153" s="64">
        <v>2300.0</v>
      </c>
      <c r="H153" s="64" t="s">
        <v>23</v>
      </c>
      <c r="I153" s="64" t="s">
        <v>6020</v>
      </c>
      <c r="J153" s="64"/>
      <c r="K153" s="64"/>
      <c r="L153" s="64"/>
      <c r="M153" s="64"/>
      <c r="N153" s="64" t="s">
        <v>5963</v>
      </c>
      <c r="O153" s="64" t="s">
        <v>6097</v>
      </c>
      <c r="P153" s="64"/>
      <c r="Q153" s="64"/>
      <c r="R153" s="64"/>
      <c r="S153" s="64"/>
      <c r="T153" s="64"/>
      <c r="U153" s="64"/>
      <c r="V153" s="64"/>
      <c r="W153" s="64"/>
      <c r="X153" s="64"/>
      <c r="Y153" s="64"/>
      <c r="Z153" s="64"/>
    </row>
    <row r="154" ht="12.75" customHeight="1">
      <c r="A154" s="82">
        <v>40369.51388888889</v>
      </c>
      <c r="B154" s="64">
        <v>780.0</v>
      </c>
      <c r="C154" s="64" t="s">
        <v>1211</v>
      </c>
      <c r="D154" s="64" t="s">
        <v>819</v>
      </c>
      <c r="E154" s="64" t="s">
        <v>857</v>
      </c>
      <c r="F154" s="64">
        <v>62.0</v>
      </c>
      <c r="G154" s="64">
        <v>2750.0</v>
      </c>
      <c r="H154" s="64" t="s">
        <v>23</v>
      </c>
      <c r="I154" s="64" t="s">
        <v>6020</v>
      </c>
      <c r="J154" s="64"/>
      <c r="K154" s="64"/>
      <c r="L154" s="64"/>
      <c r="M154" s="64"/>
      <c r="N154" s="64" t="s">
        <v>5963</v>
      </c>
      <c r="O154" s="64" t="s">
        <v>110</v>
      </c>
      <c r="P154" s="64"/>
      <c r="Q154" s="64"/>
      <c r="R154" s="64"/>
      <c r="S154" s="64"/>
      <c r="T154" s="64"/>
      <c r="U154" s="64"/>
      <c r="V154" s="64"/>
      <c r="W154" s="64"/>
      <c r="X154" s="64"/>
      <c r="Y154" s="64"/>
      <c r="Z154" s="64"/>
    </row>
    <row r="155" ht="12.75" customHeight="1">
      <c r="A155" s="82">
        <v>40369.520833333336</v>
      </c>
      <c r="B155" s="64">
        <v>781.0</v>
      </c>
      <c r="C155" s="64" t="s">
        <v>1211</v>
      </c>
      <c r="D155" s="64" t="s">
        <v>819</v>
      </c>
      <c r="E155" s="64" t="s">
        <v>857</v>
      </c>
      <c r="F155" s="64">
        <v>61.0</v>
      </c>
      <c r="G155" s="64">
        <v>2400.0</v>
      </c>
      <c r="H155" s="64" t="s">
        <v>23</v>
      </c>
      <c r="I155" s="64" t="s">
        <v>6020</v>
      </c>
      <c r="J155" s="64"/>
      <c r="K155" s="64"/>
      <c r="L155" s="64"/>
      <c r="M155" s="64"/>
      <c r="N155" s="64" t="s">
        <v>5963</v>
      </c>
      <c r="O155" s="64" t="s">
        <v>6032</v>
      </c>
      <c r="P155" s="64"/>
      <c r="Q155" s="64"/>
      <c r="R155" s="64"/>
      <c r="S155" s="64"/>
      <c r="T155" s="64"/>
      <c r="U155" s="64"/>
      <c r="V155" s="64"/>
      <c r="W155" s="64"/>
      <c r="X155" s="64"/>
      <c r="Y155" s="64"/>
      <c r="Z155" s="64"/>
    </row>
    <row r="156" ht="12.75" customHeight="1">
      <c r="A156" s="82">
        <v>40369.583333333336</v>
      </c>
      <c r="B156" s="64">
        <v>782.0</v>
      </c>
      <c r="C156" s="64" t="s">
        <v>1211</v>
      </c>
      <c r="D156" s="64" t="s">
        <v>819</v>
      </c>
      <c r="E156" s="64" t="s">
        <v>173</v>
      </c>
      <c r="F156" s="64">
        <v>59.0</v>
      </c>
      <c r="G156" s="64">
        <v>2300.0</v>
      </c>
      <c r="H156" s="64" t="s">
        <v>23</v>
      </c>
      <c r="I156" s="64" t="s">
        <v>6020</v>
      </c>
      <c r="J156" s="64"/>
      <c r="K156" s="64"/>
      <c r="L156" s="64"/>
      <c r="M156" s="64"/>
      <c r="N156" s="64" t="s">
        <v>5963</v>
      </c>
      <c r="O156" s="64" t="s">
        <v>5972</v>
      </c>
      <c r="P156" s="64"/>
      <c r="Q156" s="64"/>
      <c r="R156" s="64"/>
      <c r="S156" s="64"/>
      <c r="T156" s="64"/>
      <c r="U156" s="64"/>
      <c r="V156" s="64"/>
      <c r="W156" s="64"/>
      <c r="X156" s="64"/>
      <c r="Y156" s="64"/>
      <c r="Z156" s="64"/>
    </row>
    <row r="157" ht="12.75" customHeight="1">
      <c r="A157" s="82">
        <v>40369.895833333336</v>
      </c>
      <c r="B157" s="64">
        <v>799.0</v>
      </c>
      <c r="C157" s="64" t="s">
        <v>1211</v>
      </c>
      <c r="D157" s="64" t="s">
        <v>819</v>
      </c>
      <c r="E157" s="64" t="s">
        <v>143</v>
      </c>
      <c r="F157" s="64">
        <v>68.0</v>
      </c>
      <c r="G157" s="64">
        <v>3700.0</v>
      </c>
      <c r="H157" s="64" t="s">
        <v>23</v>
      </c>
      <c r="I157" s="64" t="s">
        <v>6020</v>
      </c>
      <c r="J157" s="64"/>
      <c r="K157" s="64"/>
      <c r="L157" s="64"/>
      <c r="M157" s="64"/>
      <c r="N157" s="64" t="s">
        <v>5963</v>
      </c>
      <c r="O157" s="64" t="s">
        <v>6097</v>
      </c>
      <c r="P157" s="64"/>
      <c r="Q157" s="64"/>
      <c r="R157" s="64"/>
      <c r="S157" s="64"/>
      <c r="T157" s="64"/>
      <c r="U157" s="64"/>
      <c r="V157" s="64"/>
      <c r="W157" s="64"/>
      <c r="X157" s="64"/>
      <c r="Y157" s="64"/>
      <c r="Z157" s="64"/>
    </row>
    <row r="158" ht="12.75" customHeight="1">
      <c r="A158" s="82">
        <v>40372.354166666664</v>
      </c>
      <c r="B158" s="64">
        <v>783.0</v>
      </c>
      <c r="C158" s="64" t="s">
        <v>1211</v>
      </c>
      <c r="D158" s="64" t="s">
        <v>8</v>
      </c>
      <c r="E158" s="64" t="s">
        <v>855</v>
      </c>
      <c r="F158" s="64">
        <v>57.0</v>
      </c>
      <c r="G158" s="64">
        <v>2200.0</v>
      </c>
      <c r="H158" s="64" t="s">
        <v>23</v>
      </c>
      <c r="I158" s="64" t="s">
        <v>6020</v>
      </c>
      <c r="J158" s="64"/>
      <c r="K158" s="64"/>
      <c r="L158" s="64"/>
      <c r="M158" s="64"/>
      <c r="N158" s="64" t="s">
        <v>5963</v>
      </c>
      <c r="O158" s="64" t="s">
        <v>6240</v>
      </c>
      <c r="P158" s="64"/>
      <c r="Q158" s="64"/>
      <c r="R158" s="64"/>
      <c r="S158" s="64"/>
      <c r="T158" s="64"/>
      <c r="U158" s="64"/>
      <c r="V158" s="64"/>
      <c r="W158" s="64"/>
      <c r="X158" s="64"/>
      <c r="Y158" s="64"/>
      <c r="Z158" s="64"/>
    </row>
    <row r="159" ht="12.75" customHeight="1">
      <c r="A159" s="82">
        <v>40372.4375</v>
      </c>
      <c r="B159" s="64">
        <v>784.0</v>
      </c>
      <c r="C159" s="64" t="s">
        <v>1211</v>
      </c>
      <c r="D159" s="64" t="s">
        <v>8</v>
      </c>
      <c r="E159" s="64" t="s">
        <v>855</v>
      </c>
      <c r="F159" s="64">
        <v>68.0</v>
      </c>
      <c r="G159" s="64">
        <v>3300.0</v>
      </c>
      <c r="H159" s="64" t="s">
        <v>23</v>
      </c>
      <c r="I159" s="64" t="s">
        <v>6020</v>
      </c>
      <c r="J159" s="64"/>
      <c r="K159" s="64"/>
      <c r="L159" s="64"/>
      <c r="M159" s="64"/>
      <c r="N159" s="64" t="s">
        <v>5963</v>
      </c>
      <c r="O159" s="64" t="s">
        <v>5965</v>
      </c>
      <c r="P159" s="64"/>
      <c r="Q159" s="64"/>
      <c r="R159" s="64"/>
      <c r="S159" s="64"/>
      <c r="T159" s="64"/>
      <c r="U159" s="64"/>
      <c r="V159" s="64"/>
      <c r="W159" s="64"/>
      <c r="X159" s="64"/>
      <c r="Y159" s="64"/>
      <c r="Z159" s="64"/>
    </row>
    <row r="160" ht="12.75" customHeight="1">
      <c r="A160" s="82">
        <v>40372.645833333336</v>
      </c>
      <c r="B160" s="64">
        <v>785.0</v>
      </c>
      <c r="C160" s="64" t="s">
        <v>1211</v>
      </c>
      <c r="D160" s="64" t="s">
        <v>8</v>
      </c>
      <c r="E160" s="64" t="s">
        <v>146</v>
      </c>
      <c r="F160" s="64">
        <v>61.0</v>
      </c>
      <c r="G160" s="64">
        <v>2800.0</v>
      </c>
      <c r="H160" s="64" t="s">
        <v>23</v>
      </c>
      <c r="I160" s="64" t="s">
        <v>5971</v>
      </c>
      <c r="J160" s="64"/>
      <c r="K160" s="64"/>
      <c r="L160" s="64"/>
      <c r="M160" s="64"/>
      <c r="N160" s="64" t="s">
        <v>5963</v>
      </c>
      <c r="O160" s="64" t="s">
        <v>6097</v>
      </c>
      <c r="P160" s="64"/>
      <c r="Q160" s="64"/>
      <c r="R160" s="64"/>
      <c r="S160" s="64"/>
      <c r="T160" s="64"/>
      <c r="U160" s="64"/>
      <c r="V160" s="64"/>
      <c r="W160" s="64"/>
      <c r="X160" s="64"/>
      <c r="Y160" s="64"/>
      <c r="Z160" s="64"/>
    </row>
    <row r="161" ht="12.75" customHeight="1">
      <c r="A161" s="82">
        <v>40372.770833333336</v>
      </c>
      <c r="B161" s="64">
        <v>789.0</v>
      </c>
      <c r="C161" s="64" t="s">
        <v>1211</v>
      </c>
      <c r="D161" s="64" t="s">
        <v>8</v>
      </c>
      <c r="E161" s="64" t="s">
        <v>146</v>
      </c>
      <c r="F161" s="64">
        <v>67.0</v>
      </c>
      <c r="G161" s="64">
        <v>3300.0</v>
      </c>
      <c r="H161" s="64" t="s">
        <v>23</v>
      </c>
      <c r="I161" s="64" t="s">
        <v>6020</v>
      </c>
      <c r="J161" s="64"/>
      <c r="K161" s="64"/>
      <c r="L161" s="64"/>
      <c r="M161" s="64"/>
      <c r="N161" s="64" t="s">
        <v>5963</v>
      </c>
      <c r="O161" s="64" t="s">
        <v>6097</v>
      </c>
      <c r="P161" s="64"/>
      <c r="Q161" s="64"/>
      <c r="R161" s="64"/>
      <c r="S161" s="64"/>
      <c r="T161" s="64"/>
      <c r="U161" s="64"/>
      <c r="V161" s="64"/>
      <c r="W161" s="64"/>
      <c r="X161" s="64"/>
      <c r="Y161" s="64"/>
      <c r="Z161" s="64"/>
    </row>
    <row r="162" ht="12.75" customHeight="1">
      <c r="A162" s="82">
        <v>40299.0</v>
      </c>
      <c r="B162" s="64">
        <v>1172.0</v>
      </c>
      <c r="C162" s="64" t="s">
        <v>228</v>
      </c>
      <c r="D162" s="64" t="s">
        <v>8</v>
      </c>
      <c r="E162" s="64" t="s">
        <v>739</v>
      </c>
      <c r="F162" s="64">
        <v>77.0</v>
      </c>
      <c r="G162" s="64">
        <v>4750.0</v>
      </c>
      <c r="H162" s="64" t="s">
        <v>23</v>
      </c>
      <c r="I162" s="64" t="s">
        <v>5962</v>
      </c>
      <c r="J162" s="64"/>
      <c r="K162" s="64"/>
      <c r="L162" s="64"/>
      <c r="M162" s="64"/>
      <c r="N162" s="64" t="s">
        <v>5978</v>
      </c>
      <c r="O162" s="64" t="s">
        <v>5978</v>
      </c>
      <c r="P162" s="64"/>
      <c r="Q162" s="64"/>
      <c r="R162" s="64"/>
      <c r="S162" s="64"/>
      <c r="T162" s="64"/>
      <c r="U162" s="64"/>
      <c r="V162" s="64"/>
      <c r="W162" s="64"/>
      <c r="X162" s="64"/>
      <c r="Y162" s="64"/>
      <c r="Z162" s="64"/>
    </row>
    <row r="163" ht="12.75" customHeight="1">
      <c r="A163" s="82">
        <v>40299.0</v>
      </c>
      <c r="B163" s="64">
        <v>2205.0</v>
      </c>
      <c r="C163" s="64" t="s">
        <v>228</v>
      </c>
      <c r="D163" s="64" t="s">
        <v>819</v>
      </c>
      <c r="E163" s="64" t="s">
        <v>933</v>
      </c>
      <c r="F163" s="64">
        <v>78.0</v>
      </c>
      <c r="G163" s="64">
        <v>5400.0</v>
      </c>
      <c r="H163" s="64" t="s">
        <v>23</v>
      </c>
      <c r="I163" s="64" t="s">
        <v>5962</v>
      </c>
      <c r="J163" s="64"/>
      <c r="K163" s="64"/>
      <c r="L163" s="64"/>
      <c r="M163" s="64"/>
      <c r="N163" s="64" t="s">
        <v>5963</v>
      </c>
      <c r="O163" s="64" t="s">
        <v>6006</v>
      </c>
      <c r="P163" s="64"/>
      <c r="Q163" s="64"/>
      <c r="R163" s="64"/>
      <c r="S163" s="64"/>
      <c r="T163" s="64"/>
      <c r="U163" s="64"/>
      <c r="V163" s="64"/>
      <c r="W163" s="64"/>
      <c r="X163" s="64"/>
      <c r="Y163" s="64"/>
      <c r="Z163" s="64"/>
    </row>
    <row r="164" ht="12.75" customHeight="1">
      <c r="A164" s="82">
        <v>40299.0</v>
      </c>
      <c r="B164" s="64">
        <v>1171.0</v>
      </c>
      <c r="C164" s="64" t="s">
        <v>228</v>
      </c>
      <c r="D164" s="64" t="s">
        <v>819</v>
      </c>
      <c r="E164" s="64" t="s">
        <v>933</v>
      </c>
      <c r="F164" s="64">
        <v>86.0</v>
      </c>
      <c r="G164" s="64">
        <v>7100.0</v>
      </c>
      <c r="H164" s="64" t="s">
        <v>23</v>
      </c>
      <c r="I164" s="64" t="s">
        <v>5962</v>
      </c>
      <c r="J164" s="64"/>
      <c r="K164" s="64"/>
      <c r="L164" s="64"/>
      <c r="M164" s="64"/>
      <c r="N164" s="64" t="s">
        <v>5963</v>
      </c>
      <c r="O164" s="64" t="s">
        <v>5965</v>
      </c>
      <c r="P164" s="64"/>
      <c r="Q164" s="64"/>
      <c r="R164" s="64"/>
      <c r="S164" s="64"/>
      <c r="T164" s="64"/>
      <c r="U164" s="64"/>
      <c r="V164" s="64"/>
      <c r="W164" s="64"/>
      <c r="X164" s="64"/>
      <c r="Y164" s="64"/>
      <c r="Z164" s="64"/>
    </row>
    <row r="165" ht="12.75" customHeight="1">
      <c r="A165" s="82">
        <v>40305.0</v>
      </c>
      <c r="B165" s="64">
        <v>1173.0</v>
      </c>
      <c r="C165" s="64" t="s">
        <v>228</v>
      </c>
      <c r="D165" s="64" t="s">
        <v>8</v>
      </c>
      <c r="E165" s="64" t="s">
        <v>33</v>
      </c>
      <c r="F165" s="64">
        <v>76.0</v>
      </c>
      <c r="G165" s="64">
        <v>4300.0</v>
      </c>
      <c r="H165" s="64" t="s">
        <v>23</v>
      </c>
      <c r="I165" s="64" t="s">
        <v>5971</v>
      </c>
      <c r="J165" s="64"/>
      <c r="K165" s="64"/>
      <c r="L165" s="64"/>
      <c r="M165" s="64"/>
      <c r="N165" s="64" t="s">
        <v>6052</v>
      </c>
      <c r="O165" s="64" t="s">
        <v>6323</v>
      </c>
      <c r="P165" s="64"/>
      <c r="Q165" s="64"/>
      <c r="R165" s="64"/>
      <c r="S165" s="64"/>
      <c r="T165" s="64"/>
      <c r="U165" s="64"/>
      <c r="V165" s="64"/>
      <c r="W165" s="64"/>
      <c r="X165" s="64"/>
      <c r="Y165" s="64"/>
      <c r="Z165" s="64"/>
    </row>
    <row r="166" ht="12.75" customHeight="1">
      <c r="A166" s="82">
        <v>40306.0</v>
      </c>
      <c r="B166" s="64">
        <v>1174.0</v>
      </c>
      <c r="C166" s="64" t="s">
        <v>228</v>
      </c>
      <c r="D166" s="64" t="s">
        <v>819</v>
      </c>
      <c r="E166" s="64" t="s">
        <v>6219</v>
      </c>
      <c r="F166" s="64">
        <v>78.0</v>
      </c>
      <c r="G166" s="64">
        <v>5100.0</v>
      </c>
      <c r="H166" s="64" t="s">
        <v>23</v>
      </c>
      <c r="I166" s="64" t="s">
        <v>5971</v>
      </c>
      <c r="J166" s="64"/>
      <c r="K166" s="64"/>
      <c r="L166" s="64"/>
      <c r="M166" s="64"/>
      <c r="N166" s="64" t="s">
        <v>5963</v>
      </c>
      <c r="O166" s="64" t="s">
        <v>6006</v>
      </c>
      <c r="P166" s="64"/>
      <c r="Q166" s="64"/>
      <c r="R166" s="64"/>
      <c r="S166" s="64"/>
      <c r="T166" s="64"/>
      <c r="U166" s="64"/>
      <c r="V166" s="64"/>
      <c r="W166" s="64"/>
      <c r="X166" s="64"/>
      <c r="Y166" s="64"/>
      <c r="Z166" s="64"/>
    </row>
    <row r="167" ht="12.75" customHeight="1">
      <c r="A167" s="82">
        <v>40309.0</v>
      </c>
      <c r="B167" s="64">
        <v>1175.0</v>
      </c>
      <c r="C167" s="64" t="s">
        <v>228</v>
      </c>
      <c r="D167" s="64" t="s">
        <v>8</v>
      </c>
      <c r="E167" s="64" t="s">
        <v>739</v>
      </c>
      <c r="F167" s="64">
        <v>79.0</v>
      </c>
      <c r="G167" s="64">
        <v>5700.0</v>
      </c>
      <c r="H167" s="64" t="s">
        <v>23</v>
      </c>
      <c r="I167" s="64" t="s">
        <v>5971</v>
      </c>
      <c r="J167" s="64"/>
      <c r="K167" s="64"/>
      <c r="L167" s="64"/>
      <c r="M167" s="64"/>
      <c r="N167" s="64" t="s">
        <v>5969</v>
      </c>
      <c r="O167" s="64" t="s">
        <v>6324</v>
      </c>
      <c r="P167" s="64"/>
      <c r="Q167" s="64"/>
      <c r="R167" s="64"/>
      <c r="S167" s="64"/>
      <c r="T167" s="64"/>
      <c r="U167" s="64"/>
      <c r="V167" s="64"/>
      <c r="W167" s="64"/>
      <c r="X167" s="64"/>
      <c r="Y167" s="64"/>
      <c r="Z167" s="64"/>
    </row>
    <row r="168" ht="12.75" customHeight="1">
      <c r="A168" s="82">
        <v>40310.0</v>
      </c>
      <c r="B168" s="64">
        <v>1177.0</v>
      </c>
      <c r="C168" s="64" t="s">
        <v>228</v>
      </c>
      <c r="D168" s="64" t="s">
        <v>8</v>
      </c>
      <c r="E168" s="64" t="s">
        <v>33</v>
      </c>
      <c r="F168" s="64">
        <v>70.0</v>
      </c>
      <c r="G168" s="64">
        <v>3800.0</v>
      </c>
      <c r="H168" s="64" t="s">
        <v>23</v>
      </c>
      <c r="I168" s="64" t="s">
        <v>5971</v>
      </c>
      <c r="J168" s="64"/>
      <c r="K168" s="64"/>
      <c r="L168" s="64"/>
      <c r="M168" s="64"/>
      <c r="N168" s="64" t="s">
        <v>5963</v>
      </c>
      <c r="O168" s="64" t="s">
        <v>5972</v>
      </c>
      <c r="P168" s="64"/>
      <c r="Q168" s="64"/>
      <c r="R168" s="64"/>
      <c r="S168" s="64"/>
      <c r="T168" s="64"/>
      <c r="U168" s="64"/>
      <c r="V168" s="64"/>
      <c r="W168" s="64"/>
      <c r="X168" s="64"/>
      <c r="Y168" s="64"/>
      <c r="Z168" s="64"/>
    </row>
    <row r="169" ht="12.75" customHeight="1">
      <c r="A169" s="82">
        <v>40310.0</v>
      </c>
      <c r="B169" s="64">
        <v>1176.0</v>
      </c>
      <c r="C169" s="64" t="s">
        <v>228</v>
      </c>
      <c r="D169" s="64" t="s">
        <v>8</v>
      </c>
      <c r="E169" s="64" t="s">
        <v>33</v>
      </c>
      <c r="F169" s="64">
        <v>77.0</v>
      </c>
      <c r="G169" s="64">
        <v>5300.0</v>
      </c>
      <c r="H169" s="64" t="s">
        <v>23</v>
      </c>
      <c r="I169" s="64" t="s">
        <v>5962</v>
      </c>
      <c r="J169" s="64"/>
      <c r="K169" s="64"/>
      <c r="L169" s="64"/>
      <c r="M169" s="64"/>
      <c r="N169" s="64" t="s">
        <v>5963</v>
      </c>
      <c r="O169" s="64" t="s">
        <v>5972</v>
      </c>
      <c r="P169" s="64"/>
      <c r="Q169" s="64"/>
      <c r="R169" s="64"/>
      <c r="S169" s="64"/>
      <c r="T169" s="64"/>
      <c r="U169" s="64"/>
      <c r="V169" s="64"/>
      <c r="W169" s="64"/>
      <c r="X169" s="64"/>
      <c r="Y169" s="64"/>
      <c r="Z169" s="64"/>
    </row>
    <row r="170" ht="12.75" customHeight="1">
      <c r="A170" s="82">
        <v>40312.0</v>
      </c>
      <c r="B170" s="64">
        <v>1100.0</v>
      </c>
      <c r="C170" s="64" t="s">
        <v>228</v>
      </c>
      <c r="D170" s="64" t="s">
        <v>8</v>
      </c>
      <c r="E170" s="64" t="s">
        <v>918</v>
      </c>
      <c r="F170" s="64">
        <v>77.0</v>
      </c>
      <c r="G170" s="64">
        <v>5200.0</v>
      </c>
      <c r="H170" s="64" t="s">
        <v>23</v>
      </c>
      <c r="I170" s="64" t="s">
        <v>5962</v>
      </c>
      <c r="J170" s="64"/>
      <c r="K170" s="64"/>
      <c r="L170" s="64"/>
      <c r="M170" s="64"/>
      <c r="N170" s="64" t="s">
        <v>5978</v>
      </c>
      <c r="O170" s="64" t="s">
        <v>6325</v>
      </c>
      <c r="P170" s="64"/>
      <c r="Q170" s="64"/>
      <c r="R170" s="64"/>
      <c r="S170" s="64"/>
      <c r="T170" s="64"/>
      <c r="U170" s="64"/>
      <c r="V170" s="64"/>
      <c r="W170" s="64"/>
      <c r="X170" s="64"/>
      <c r="Y170" s="64"/>
      <c r="Z170" s="64"/>
    </row>
    <row r="171" ht="12.75" customHeight="1">
      <c r="A171" s="82">
        <v>40312.0</v>
      </c>
      <c r="B171" s="64">
        <v>1178.0</v>
      </c>
      <c r="C171" s="64" t="s">
        <v>228</v>
      </c>
      <c r="D171" s="64" t="s">
        <v>8</v>
      </c>
      <c r="E171" s="64" t="s">
        <v>947</v>
      </c>
      <c r="F171" s="64">
        <v>76.0</v>
      </c>
      <c r="G171" s="64">
        <v>5100.0</v>
      </c>
      <c r="H171" s="64" t="s">
        <v>23</v>
      </c>
      <c r="I171" s="64" t="s">
        <v>5962</v>
      </c>
      <c r="J171" s="64"/>
      <c r="K171" s="64"/>
      <c r="L171" s="64"/>
      <c r="M171" s="64"/>
      <c r="N171" s="64" t="s">
        <v>5963</v>
      </c>
      <c r="O171" s="64" t="s">
        <v>1427</v>
      </c>
      <c r="P171" s="64"/>
      <c r="Q171" s="64"/>
      <c r="R171" s="64"/>
      <c r="S171" s="64"/>
      <c r="T171" s="64"/>
      <c r="U171" s="64"/>
      <c r="V171" s="64"/>
      <c r="W171" s="64"/>
      <c r="X171" s="64"/>
      <c r="Y171" s="64"/>
      <c r="Z171" s="64"/>
    </row>
    <row r="172" ht="12.75" customHeight="1">
      <c r="A172" s="82">
        <v>40314.0</v>
      </c>
      <c r="B172" s="64">
        <v>1103.0</v>
      </c>
      <c r="C172" s="64" t="s">
        <v>228</v>
      </c>
      <c r="D172" s="64" t="s">
        <v>8</v>
      </c>
      <c r="E172" s="64" t="s">
        <v>739</v>
      </c>
      <c r="F172" s="64">
        <v>74.0</v>
      </c>
      <c r="G172" s="64">
        <v>4400.0</v>
      </c>
      <c r="H172" s="64" t="s">
        <v>23</v>
      </c>
      <c r="I172" s="64" t="s">
        <v>5962</v>
      </c>
      <c r="J172" s="64"/>
      <c r="K172" s="64"/>
      <c r="L172" s="64"/>
      <c r="M172" s="64"/>
      <c r="N172" s="64" t="s">
        <v>5963</v>
      </c>
      <c r="O172" s="64" t="s">
        <v>6181</v>
      </c>
      <c r="P172" s="64"/>
      <c r="Q172" s="64"/>
      <c r="R172" s="64"/>
      <c r="S172" s="64"/>
      <c r="T172" s="64"/>
      <c r="U172" s="64"/>
      <c r="V172" s="64"/>
      <c r="W172" s="64"/>
      <c r="X172" s="64"/>
      <c r="Y172" s="64"/>
      <c r="Z172" s="64"/>
    </row>
    <row r="173" ht="12.75" customHeight="1">
      <c r="A173" s="82">
        <v>40314.0</v>
      </c>
      <c r="B173" s="64">
        <v>1102.0</v>
      </c>
      <c r="C173" s="64" t="s">
        <v>228</v>
      </c>
      <c r="D173" s="64" t="s">
        <v>819</v>
      </c>
      <c r="E173" s="64" t="s">
        <v>6326</v>
      </c>
      <c r="F173" s="64">
        <v>79.0</v>
      </c>
      <c r="G173" s="64">
        <v>4600.0</v>
      </c>
      <c r="H173" s="64" t="s">
        <v>23</v>
      </c>
      <c r="I173" s="64" t="s">
        <v>5962</v>
      </c>
      <c r="J173" s="64"/>
      <c r="K173" s="64"/>
      <c r="L173" s="64"/>
      <c r="M173" s="64"/>
      <c r="N173" s="64" t="s">
        <v>5963</v>
      </c>
      <c r="O173" s="64" t="s">
        <v>5964</v>
      </c>
      <c r="P173" s="64"/>
      <c r="Q173" s="64"/>
      <c r="R173" s="64"/>
      <c r="S173" s="64"/>
      <c r="T173" s="64"/>
      <c r="U173" s="64"/>
      <c r="V173" s="64"/>
      <c r="W173" s="64"/>
      <c r="X173" s="64"/>
      <c r="Y173" s="64"/>
      <c r="Z173" s="64"/>
    </row>
    <row r="174" ht="12.75" customHeight="1">
      <c r="A174" s="82">
        <v>40314.0</v>
      </c>
      <c r="B174" s="64">
        <v>1101.0</v>
      </c>
      <c r="C174" s="64" t="s">
        <v>228</v>
      </c>
      <c r="D174" s="64" t="s">
        <v>819</v>
      </c>
      <c r="E174" s="64" t="s">
        <v>1005</v>
      </c>
      <c r="F174" s="64">
        <v>74.0</v>
      </c>
      <c r="G174" s="64">
        <v>4800.0</v>
      </c>
      <c r="H174" s="64" t="s">
        <v>23</v>
      </c>
      <c r="I174" s="64" t="s">
        <v>5971</v>
      </c>
      <c r="J174" s="64"/>
      <c r="K174" s="64"/>
      <c r="L174" s="64"/>
      <c r="M174" s="64"/>
      <c r="N174" s="64" t="s">
        <v>5963</v>
      </c>
      <c r="O174" s="64" t="s">
        <v>6255</v>
      </c>
      <c r="P174" s="64"/>
      <c r="Q174" s="64"/>
      <c r="R174" s="64"/>
      <c r="S174" s="64"/>
      <c r="T174" s="64"/>
      <c r="U174" s="64"/>
      <c r="V174" s="64"/>
      <c r="W174" s="64"/>
      <c r="X174" s="64"/>
      <c r="Y174" s="64"/>
      <c r="Z174" s="64"/>
    </row>
    <row r="175" ht="12.75" customHeight="1">
      <c r="A175" s="82">
        <v>40314.0</v>
      </c>
      <c r="B175" s="64">
        <v>1104.0</v>
      </c>
      <c r="C175" s="64" t="s">
        <v>228</v>
      </c>
      <c r="D175" s="64" t="s">
        <v>819</v>
      </c>
      <c r="E175" s="64" t="s">
        <v>1101</v>
      </c>
      <c r="F175" s="64">
        <v>78.0</v>
      </c>
      <c r="G175" s="64">
        <v>4400.0</v>
      </c>
      <c r="H175" s="64" t="s">
        <v>23</v>
      </c>
      <c r="I175" s="64" t="s">
        <v>5971</v>
      </c>
      <c r="J175" s="64"/>
      <c r="K175" s="64"/>
      <c r="L175" s="64"/>
      <c r="M175" s="64"/>
      <c r="N175" s="64" t="s">
        <v>5963</v>
      </c>
      <c r="O175" s="64" t="s">
        <v>5967</v>
      </c>
      <c r="P175" s="64"/>
      <c r="Q175" s="64"/>
      <c r="R175" s="64"/>
      <c r="S175" s="64"/>
      <c r="T175" s="64"/>
      <c r="U175" s="64"/>
      <c r="V175" s="64"/>
      <c r="W175" s="64"/>
      <c r="X175" s="64"/>
      <c r="Y175" s="64"/>
      <c r="Z175" s="64"/>
    </row>
    <row r="176" ht="12.75" customHeight="1">
      <c r="A176" s="82">
        <v>40316.0</v>
      </c>
      <c r="B176" s="64">
        <v>1105.0</v>
      </c>
      <c r="C176" s="64" t="s">
        <v>228</v>
      </c>
      <c r="D176" s="64" t="s">
        <v>8</v>
      </c>
      <c r="E176" s="64" t="s">
        <v>1379</v>
      </c>
      <c r="F176" s="64">
        <v>99.0</v>
      </c>
      <c r="G176" s="64">
        <v>11600.0</v>
      </c>
      <c r="H176" s="64" t="s">
        <v>23</v>
      </c>
      <c r="I176" s="64" t="s">
        <v>5962</v>
      </c>
      <c r="J176" s="64"/>
      <c r="K176" s="64"/>
      <c r="L176" s="64"/>
      <c r="M176" s="64"/>
      <c r="N176" s="64" t="s">
        <v>5963</v>
      </c>
      <c r="O176" s="64" t="s">
        <v>6218</v>
      </c>
      <c r="P176" s="64"/>
      <c r="Q176" s="64"/>
      <c r="R176" s="64"/>
      <c r="S176" s="64"/>
      <c r="T176" s="64"/>
      <c r="U176" s="64"/>
      <c r="V176" s="64"/>
      <c r="W176" s="64"/>
      <c r="X176" s="64"/>
      <c r="Y176" s="64"/>
      <c r="Z176" s="64"/>
    </row>
    <row r="177" ht="12.75" customHeight="1">
      <c r="A177" s="82">
        <v>40316.0</v>
      </c>
      <c r="B177" s="64">
        <v>1107.0</v>
      </c>
      <c r="C177" s="64" t="s">
        <v>228</v>
      </c>
      <c r="D177" s="64" t="s">
        <v>8</v>
      </c>
      <c r="E177" s="64" t="s">
        <v>1379</v>
      </c>
      <c r="F177" s="64">
        <v>82.0</v>
      </c>
      <c r="G177" s="64">
        <v>5900.0</v>
      </c>
      <c r="H177" s="64" t="s">
        <v>23</v>
      </c>
      <c r="I177" s="64" t="s">
        <v>5962</v>
      </c>
      <c r="J177" s="64"/>
      <c r="K177" s="64"/>
      <c r="L177" s="64"/>
      <c r="M177" s="64"/>
      <c r="N177" s="64" t="s">
        <v>5963</v>
      </c>
      <c r="O177" s="64" t="s">
        <v>6327</v>
      </c>
      <c r="P177" s="64"/>
      <c r="Q177" s="64"/>
      <c r="R177" s="64"/>
      <c r="S177" s="64"/>
      <c r="T177" s="64"/>
      <c r="U177" s="64"/>
      <c r="V177" s="64"/>
      <c r="W177" s="64"/>
      <c r="X177" s="64"/>
      <c r="Y177" s="64"/>
      <c r="Z177" s="64"/>
    </row>
    <row r="178" ht="12.75" customHeight="1">
      <c r="A178" s="82">
        <v>40316.0</v>
      </c>
      <c r="B178" s="64">
        <v>1106.0</v>
      </c>
      <c r="C178" s="64" t="s">
        <v>228</v>
      </c>
      <c r="D178" s="64" t="s">
        <v>8</v>
      </c>
      <c r="E178" s="64" t="s">
        <v>1379</v>
      </c>
      <c r="F178" s="64">
        <v>81.0</v>
      </c>
      <c r="G178" s="64">
        <v>5900.0</v>
      </c>
      <c r="H178" s="64" t="s">
        <v>23</v>
      </c>
      <c r="I178" s="64" t="s">
        <v>5962</v>
      </c>
      <c r="J178" s="64"/>
      <c r="K178" s="64"/>
      <c r="L178" s="64"/>
      <c r="M178" s="64"/>
      <c r="N178" s="64" t="s">
        <v>5963</v>
      </c>
      <c r="O178" s="64" t="s">
        <v>6006</v>
      </c>
      <c r="P178" s="64"/>
      <c r="Q178" s="64"/>
      <c r="R178" s="64"/>
      <c r="S178" s="64"/>
      <c r="T178" s="64"/>
      <c r="U178" s="64"/>
      <c r="V178" s="64"/>
      <c r="W178" s="64"/>
      <c r="X178" s="64"/>
      <c r="Y178" s="64"/>
      <c r="Z178" s="64"/>
    </row>
    <row r="179" ht="12.75" customHeight="1">
      <c r="A179" s="82">
        <v>40319.0</v>
      </c>
      <c r="B179" s="64">
        <v>1108.0</v>
      </c>
      <c r="C179" s="64" t="s">
        <v>228</v>
      </c>
      <c r="D179" s="64" t="s">
        <v>8</v>
      </c>
      <c r="E179" s="64" t="s">
        <v>739</v>
      </c>
      <c r="F179" s="64">
        <v>78.0</v>
      </c>
      <c r="G179" s="64">
        <v>5000.0</v>
      </c>
      <c r="H179" s="64" t="s">
        <v>23</v>
      </c>
      <c r="I179" s="64" t="s">
        <v>5962</v>
      </c>
      <c r="J179" s="64"/>
      <c r="K179" s="64"/>
      <c r="L179" s="64"/>
      <c r="M179" s="64"/>
      <c r="N179" s="64" t="s">
        <v>6010</v>
      </c>
      <c r="O179" s="64" t="s">
        <v>6328</v>
      </c>
      <c r="P179" s="64"/>
      <c r="Q179" s="64"/>
      <c r="R179" s="64"/>
      <c r="S179" s="64"/>
      <c r="T179" s="64"/>
      <c r="U179" s="64"/>
      <c r="V179" s="64"/>
      <c r="W179" s="64"/>
      <c r="X179" s="64"/>
      <c r="Y179" s="64"/>
      <c r="Z179" s="64"/>
    </row>
    <row r="180" ht="12.75" customHeight="1">
      <c r="A180" s="82">
        <v>40319.0</v>
      </c>
      <c r="B180" s="64">
        <v>1110.0</v>
      </c>
      <c r="C180" s="64" t="s">
        <v>228</v>
      </c>
      <c r="D180" s="64" t="s">
        <v>8</v>
      </c>
      <c r="E180" s="64" t="s">
        <v>911</v>
      </c>
      <c r="F180" s="64">
        <v>77.0</v>
      </c>
      <c r="G180" s="64">
        <v>4700.0</v>
      </c>
      <c r="H180" s="64" t="s">
        <v>816</v>
      </c>
      <c r="I180" s="64" t="s">
        <v>5962</v>
      </c>
      <c r="J180" s="64"/>
      <c r="K180" s="64"/>
      <c r="L180" s="64"/>
      <c r="M180" s="64"/>
      <c r="N180" s="64" t="s">
        <v>5996</v>
      </c>
      <c r="O180" s="64" t="s">
        <v>6056</v>
      </c>
      <c r="P180" s="64"/>
      <c r="Q180" s="64"/>
      <c r="R180" s="64"/>
      <c r="S180" s="64"/>
      <c r="T180" s="64"/>
      <c r="U180" s="64"/>
      <c r="V180" s="64"/>
      <c r="W180" s="64"/>
      <c r="X180" s="64"/>
      <c r="Y180" s="64"/>
      <c r="Z180" s="64"/>
    </row>
    <row r="181" ht="12.75" customHeight="1">
      <c r="A181" s="82">
        <v>40319.0</v>
      </c>
      <c r="B181" s="64">
        <v>1109.0</v>
      </c>
      <c r="C181" s="64" t="s">
        <v>228</v>
      </c>
      <c r="D181" s="64" t="s">
        <v>8</v>
      </c>
      <c r="E181" s="64" t="s">
        <v>918</v>
      </c>
      <c r="F181" s="64">
        <v>70.0</v>
      </c>
      <c r="G181" s="64">
        <v>3500.0</v>
      </c>
      <c r="H181" s="64" t="s">
        <v>23</v>
      </c>
      <c r="I181" s="64" t="s">
        <v>5962</v>
      </c>
      <c r="J181" s="64"/>
      <c r="K181" s="64"/>
      <c r="L181" s="64"/>
      <c r="M181" s="64"/>
      <c r="N181" s="64" t="s">
        <v>5963</v>
      </c>
      <c r="O181" s="64" t="s">
        <v>6041</v>
      </c>
      <c r="P181" s="64"/>
      <c r="Q181" s="64"/>
      <c r="R181" s="64"/>
      <c r="S181" s="64"/>
      <c r="T181" s="64"/>
      <c r="U181" s="64"/>
      <c r="V181" s="64"/>
      <c r="W181" s="64"/>
      <c r="X181" s="64"/>
      <c r="Y181" s="64"/>
      <c r="Z181" s="64"/>
    </row>
    <row r="182" ht="12.75" customHeight="1">
      <c r="A182" s="82">
        <v>40320.0</v>
      </c>
      <c r="B182" s="64">
        <v>1113.0</v>
      </c>
      <c r="C182" s="64" t="s">
        <v>228</v>
      </c>
      <c r="D182" s="64" t="s">
        <v>8</v>
      </c>
      <c r="E182" s="64" t="s">
        <v>791</v>
      </c>
      <c r="F182" s="64">
        <v>76.0</v>
      </c>
      <c r="G182" s="64">
        <v>4650.0</v>
      </c>
      <c r="H182" s="64" t="s">
        <v>23</v>
      </c>
      <c r="I182" s="64" t="s">
        <v>5962</v>
      </c>
      <c r="J182" s="64"/>
      <c r="K182" s="64"/>
      <c r="L182" s="64"/>
      <c r="M182" s="64"/>
      <c r="N182" s="64" t="s">
        <v>5963</v>
      </c>
      <c r="O182" s="64" t="s">
        <v>6099</v>
      </c>
      <c r="P182" s="64"/>
      <c r="Q182" s="64"/>
      <c r="R182" s="64"/>
      <c r="S182" s="64"/>
      <c r="T182" s="64"/>
      <c r="U182" s="64"/>
      <c r="V182" s="64"/>
      <c r="W182" s="64"/>
      <c r="X182" s="64"/>
      <c r="Y182" s="64"/>
      <c r="Z182" s="64"/>
    </row>
    <row r="183" ht="12.75" customHeight="1">
      <c r="A183" s="82">
        <v>40320.0</v>
      </c>
      <c r="B183" s="64">
        <v>1111.0</v>
      </c>
      <c r="C183" s="64" t="s">
        <v>228</v>
      </c>
      <c r="D183" s="64" t="s">
        <v>819</v>
      </c>
      <c r="E183" s="64" t="s">
        <v>6329</v>
      </c>
      <c r="F183" s="64">
        <v>74.0</v>
      </c>
      <c r="G183" s="64">
        <v>3900.0</v>
      </c>
      <c r="H183" s="64" t="s">
        <v>23</v>
      </c>
      <c r="I183" s="64" t="s">
        <v>5962</v>
      </c>
      <c r="J183" s="64"/>
      <c r="K183" s="64"/>
      <c r="L183" s="64"/>
      <c r="M183" s="64"/>
      <c r="N183" s="64" t="s">
        <v>5963</v>
      </c>
      <c r="O183" s="64" t="s">
        <v>5967</v>
      </c>
      <c r="P183" s="64"/>
      <c r="Q183" s="64"/>
      <c r="R183" s="64"/>
      <c r="S183" s="64"/>
      <c r="T183" s="64"/>
      <c r="U183" s="64"/>
      <c r="V183" s="64"/>
      <c r="W183" s="64"/>
      <c r="X183" s="64"/>
      <c r="Y183" s="64"/>
      <c r="Z183" s="64"/>
    </row>
    <row r="184" ht="12.75" customHeight="1">
      <c r="A184" s="82">
        <v>40320.0</v>
      </c>
      <c r="B184" s="64">
        <v>1114.0</v>
      </c>
      <c r="C184" s="64" t="s">
        <v>228</v>
      </c>
      <c r="D184" s="64" t="s">
        <v>819</v>
      </c>
      <c r="E184" s="64" t="s">
        <v>932</v>
      </c>
      <c r="F184" s="64">
        <v>75.0</v>
      </c>
      <c r="G184" s="64">
        <v>4000.0</v>
      </c>
      <c r="H184" s="64" t="s">
        <v>23</v>
      </c>
      <c r="I184" s="64" t="s">
        <v>5962</v>
      </c>
      <c r="J184" s="64"/>
      <c r="K184" s="64"/>
      <c r="L184" s="64"/>
      <c r="M184" s="64"/>
      <c r="N184" s="64" t="s">
        <v>5963</v>
      </c>
      <c r="O184" s="64" t="s">
        <v>5972</v>
      </c>
      <c r="P184" s="64"/>
      <c r="Q184" s="64"/>
      <c r="R184" s="64"/>
      <c r="S184" s="64"/>
      <c r="T184" s="64"/>
      <c r="U184" s="64"/>
      <c r="V184" s="64"/>
      <c r="W184" s="64"/>
      <c r="X184" s="64"/>
      <c r="Y184" s="64"/>
      <c r="Z184" s="64"/>
    </row>
    <row r="185" ht="12.75" customHeight="1">
      <c r="A185" s="82">
        <v>40320.0</v>
      </c>
      <c r="B185" s="64">
        <v>1112.0</v>
      </c>
      <c r="C185" s="64" t="s">
        <v>228</v>
      </c>
      <c r="D185" s="64" t="s">
        <v>819</v>
      </c>
      <c r="E185" s="64" t="s">
        <v>906</v>
      </c>
      <c r="F185" s="64">
        <v>80.0</v>
      </c>
      <c r="G185" s="64">
        <v>6000.0</v>
      </c>
      <c r="H185" s="64" t="s">
        <v>23</v>
      </c>
      <c r="I185" s="64" t="s">
        <v>5962</v>
      </c>
      <c r="J185" s="64"/>
      <c r="K185" s="64"/>
      <c r="L185" s="64"/>
      <c r="M185" s="64"/>
      <c r="N185" s="64" t="s">
        <v>5963</v>
      </c>
      <c r="O185" s="64" t="s">
        <v>6205</v>
      </c>
      <c r="P185" s="64"/>
      <c r="Q185" s="64"/>
      <c r="R185" s="64"/>
      <c r="S185" s="64"/>
      <c r="T185" s="64"/>
      <c r="U185" s="64"/>
      <c r="V185" s="64"/>
      <c r="W185" s="64"/>
      <c r="X185" s="64"/>
      <c r="Y185" s="64"/>
      <c r="Z185" s="64"/>
    </row>
    <row r="186" ht="12.75" customHeight="1">
      <c r="A186" s="82">
        <v>40321.0</v>
      </c>
      <c r="B186" s="64">
        <v>1115.0</v>
      </c>
      <c r="C186" s="64" t="s">
        <v>228</v>
      </c>
      <c r="D186" s="64" t="s">
        <v>819</v>
      </c>
      <c r="E186" s="64" t="s">
        <v>918</v>
      </c>
      <c r="F186" s="64">
        <v>77.0</v>
      </c>
      <c r="G186" s="64">
        <v>5650.0</v>
      </c>
      <c r="H186" s="64" t="s">
        <v>23</v>
      </c>
      <c r="I186" s="64" t="s">
        <v>5971</v>
      </c>
      <c r="J186" s="64"/>
      <c r="K186" s="64"/>
      <c r="L186" s="64"/>
      <c r="M186" s="64"/>
      <c r="N186" s="64" t="s">
        <v>5963</v>
      </c>
      <c r="O186" s="64" t="s">
        <v>6002</v>
      </c>
      <c r="P186" s="64"/>
      <c r="Q186" s="64"/>
      <c r="R186" s="64"/>
      <c r="S186" s="64"/>
      <c r="T186" s="64"/>
      <c r="U186" s="64"/>
      <c r="V186" s="64"/>
      <c r="W186" s="64"/>
      <c r="X186" s="64"/>
      <c r="Y186" s="64"/>
      <c r="Z186" s="64"/>
    </row>
    <row r="187" ht="12.75" customHeight="1">
      <c r="A187" s="82">
        <v>40321.0</v>
      </c>
      <c r="B187" s="64">
        <v>1118.0</v>
      </c>
      <c r="C187" s="64" t="s">
        <v>228</v>
      </c>
      <c r="D187" s="64" t="s">
        <v>819</v>
      </c>
      <c r="E187" s="64" t="s">
        <v>1005</v>
      </c>
      <c r="F187" s="64">
        <v>78.0</v>
      </c>
      <c r="G187" s="64">
        <v>5100.0</v>
      </c>
      <c r="H187" s="64" t="s">
        <v>23</v>
      </c>
      <c r="I187" s="64" t="s">
        <v>5962</v>
      </c>
      <c r="J187" s="64"/>
      <c r="K187" s="64"/>
      <c r="L187" s="64"/>
      <c r="M187" s="64"/>
      <c r="N187" s="64" t="s">
        <v>5963</v>
      </c>
      <c r="O187" s="64" t="s">
        <v>6068</v>
      </c>
      <c r="P187" s="64"/>
      <c r="Q187" s="64"/>
      <c r="R187" s="64"/>
      <c r="S187" s="64"/>
      <c r="T187" s="64"/>
      <c r="U187" s="64"/>
      <c r="V187" s="64"/>
      <c r="W187" s="64"/>
      <c r="X187" s="64"/>
      <c r="Y187" s="64"/>
      <c r="Z187" s="64"/>
    </row>
    <row r="188" ht="12.75" customHeight="1">
      <c r="A188" s="82">
        <v>40321.0</v>
      </c>
      <c r="B188" s="64">
        <v>1117.0</v>
      </c>
      <c r="C188" s="64" t="s">
        <v>228</v>
      </c>
      <c r="D188" s="64" t="s">
        <v>819</v>
      </c>
      <c r="E188" s="64" t="s">
        <v>931</v>
      </c>
      <c r="F188" s="64">
        <v>70.0</v>
      </c>
      <c r="G188" s="64">
        <v>3800.0</v>
      </c>
      <c r="H188" s="64" t="s">
        <v>23</v>
      </c>
      <c r="I188" s="64" t="s">
        <v>5962</v>
      </c>
      <c r="J188" s="64"/>
      <c r="K188" s="64"/>
      <c r="L188" s="64"/>
      <c r="M188" s="64"/>
      <c r="N188" s="64" t="s">
        <v>5963</v>
      </c>
      <c r="O188" s="64" t="s">
        <v>1070</v>
      </c>
      <c r="P188" s="64"/>
      <c r="Q188" s="64"/>
      <c r="R188" s="64"/>
      <c r="S188" s="64"/>
      <c r="T188" s="64"/>
      <c r="U188" s="64"/>
      <c r="V188" s="64"/>
      <c r="W188" s="64"/>
      <c r="X188" s="64"/>
      <c r="Y188" s="64"/>
      <c r="Z188" s="64"/>
    </row>
    <row r="189" ht="12.75" customHeight="1">
      <c r="A189" s="82">
        <v>40321.0</v>
      </c>
      <c r="B189" s="64">
        <v>1116.0</v>
      </c>
      <c r="C189" s="64" t="s">
        <v>228</v>
      </c>
      <c r="D189" s="64" t="s">
        <v>819</v>
      </c>
      <c r="E189" s="64" t="s">
        <v>918</v>
      </c>
      <c r="F189" s="64">
        <v>84.0</v>
      </c>
      <c r="G189" s="64">
        <v>6000.0</v>
      </c>
      <c r="H189" s="64" t="s">
        <v>23</v>
      </c>
      <c r="I189" s="64" t="s">
        <v>5962</v>
      </c>
      <c r="J189" s="64"/>
      <c r="K189" s="64"/>
      <c r="L189" s="64"/>
      <c r="M189" s="64"/>
      <c r="N189" s="64" t="s">
        <v>5963</v>
      </c>
      <c r="O189" s="64" t="s">
        <v>6041</v>
      </c>
      <c r="P189" s="64"/>
      <c r="Q189" s="64"/>
      <c r="R189" s="64"/>
      <c r="S189" s="64"/>
      <c r="T189" s="64"/>
      <c r="U189" s="64"/>
      <c r="V189" s="64"/>
      <c r="W189" s="64"/>
      <c r="X189" s="64"/>
      <c r="Y189" s="64"/>
      <c r="Z189" s="64"/>
    </row>
    <row r="190" ht="12.75" customHeight="1">
      <c r="A190" s="82">
        <v>40321.666666666664</v>
      </c>
      <c r="B190" s="64">
        <v>1119.0</v>
      </c>
      <c r="C190" s="64" t="s">
        <v>228</v>
      </c>
      <c r="D190" s="64" t="s">
        <v>819</v>
      </c>
      <c r="E190" s="64" t="s">
        <v>918</v>
      </c>
      <c r="F190" s="64">
        <v>83.0</v>
      </c>
      <c r="G190" s="64">
        <v>6300.0</v>
      </c>
      <c r="H190" s="64" t="s">
        <v>23</v>
      </c>
      <c r="I190" s="64" t="s">
        <v>5962</v>
      </c>
      <c r="J190" s="64"/>
      <c r="K190" s="64"/>
      <c r="L190" s="64"/>
      <c r="M190" s="64"/>
      <c r="N190" s="64" t="s">
        <v>5963</v>
      </c>
      <c r="O190" s="64" t="s">
        <v>5967</v>
      </c>
      <c r="P190" s="64"/>
      <c r="Q190" s="64"/>
      <c r="R190" s="64"/>
      <c r="S190" s="64"/>
      <c r="T190" s="64"/>
      <c r="U190" s="64"/>
      <c r="V190" s="64"/>
      <c r="W190" s="64"/>
      <c r="X190" s="64"/>
      <c r="Y190" s="64"/>
      <c r="Z190" s="64"/>
    </row>
    <row r="191" ht="12.75" customHeight="1">
      <c r="A191" s="82">
        <v>40323.0</v>
      </c>
      <c r="B191" s="64">
        <v>1120.0</v>
      </c>
      <c r="C191" s="64" t="s">
        <v>228</v>
      </c>
      <c r="D191" s="64" t="s">
        <v>8</v>
      </c>
      <c r="E191" s="64" t="s">
        <v>947</v>
      </c>
      <c r="F191" s="64">
        <v>74.0</v>
      </c>
      <c r="G191" s="64">
        <v>4500.0</v>
      </c>
      <c r="H191" s="64" t="s">
        <v>23</v>
      </c>
      <c r="I191" s="64" t="s">
        <v>5962</v>
      </c>
      <c r="J191" s="64"/>
      <c r="K191" s="64"/>
      <c r="L191" s="64"/>
      <c r="M191" s="64"/>
      <c r="N191" s="64" t="s">
        <v>5996</v>
      </c>
      <c r="O191" s="64" t="s">
        <v>5997</v>
      </c>
      <c r="P191" s="64"/>
      <c r="Q191" s="64"/>
      <c r="R191" s="64"/>
      <c r="S191" s="64"/>
      <c r="T191" s="64"/>
      <c r="U191" s="64"/>
      <c r="V191" s="64"/>
      <c r="W191" s="64"/>
      <c r="X191" s="64"/>
      <c r="Y191" s="64"/>
      <c r="Z191" s="64"/>
    </row>
    <row r="192" ht="12.75" customHeight="1">
      <c r="A192" s="82">
        <v>40324.0</v>
      </c>
      <c r="B192" s="64">
        <v>1121.0</v>
      </c>
      <c r="C192" s="64" t="s">
        <v>228</v>
      </c>
      <c r="D192" s="64" t="s">
        <v>8</v>
      </c>
      <c r="E192" s="64" t="s">
        <v>414</v>
      </c>
      <c r="F192" s="64">
        <v>66.0</v>
      </c>
      <c r="G192" s="64">
        <v>2350.0</v>
      </c>
      <c r="H192" s="64" t="s">
        <v>23</v>
      </c>
      <c r="I192" s="64" t="s">
        <v>5962</v>
      </c>
      <c r="J192" s="64"/>
      <c r="K192" s="64"/>
      <c r="L192" s="64"/>
      <c r="M192" s="64"/>
      <c r="N192" s="64" t="s">
        <v>5978</v>
      </c>
      <c r="O192" s="64" t="s">
        <v>5978</v>
      </c>
      <c r="P192" s="64"/>
      <c r="Q192" s="64"/>
      <c r="R192" s="64"/>
      <c r="S192" s="64"/>
      <c r="T192" s="64"/>
      <c r="U192" s="64"/>
      <c r="V192" s="64"/>
      <c r="W192" s="64"/>
      <c r="X192" s="64"/>
      <c r="Y192" s="64"/>
      <c r="Z192" s="64"/>
    </row>
    <row r="193" ht="12.75" customHeight="1">
      <c r="A193" s="82">
        <v>40324.0</v>
      </c>
      <c r="B193" s="64">
        <v>1122.0</v>
      </c>
      <c r="C193" s="64" t="s">
        <v>228</v>
      </c>
      <c r="D193" s="64" t="s">
        <v>8</v>
      </c>
      <c r="E193" s="64" t="s">
        <v>935</v>
      </c>
      <c r="F193" s="64">
        <v>66.0</v>
      </c>
      <c r="G193" s="64">
        <v>3150.0</v>
      </c>
      <c r="H193" s="64" t="s">
        <v>23</v>
      </c>
      <c r="I193" s="64" t="s">
        <v>5971</v>
      </c>
      <c r="J193" s="64"/>
      <c r="K193" s="64"/>
      <c r="L193" s="64"/>
      <c r="M193" s="64"/>
      <c r="N193" s="64" t="s">
        <v>5963</v>
      </c>
      <c r="O193" s="64" t="s">
        <v>6006</v>
      </c>
      <c r="P193" s="64"/>
      <c r="Q193" s="64"/>
      <c r="R193" s="64"/>
      <c r="S193" s="64"/>
      <c r="T193" s="64"/>
      <c r="U193" s="64"/>
      <c r="V193" s="64"/>
      <c r="W193" s="64"/>
      <c r="X193" s="64"/>
      <c r="Y193" s="64"/>
      <c r="Z193" s="64"/>
    </row>
    <row r="194" ht="12.75" customHeight="1">
      <c r="A194" s="82">
        <v>40326.0</v>
      </c>
      <c r="B194" s="64">
        <v>1126.0</v>
      </c>
      <c r="C194" s="64" t="s">
        <v>228</v>
      </c>
      <c r="D194" s="64" t="s">
        <v>8</v>
      </c>
      <c r="E194" s="64" t="s">
        <v>414</v>
      </c>
      <c r="F194" s="64">
        <v>71.0</v>
      </c>
      <c r="G194" s="64">
        <v>3250.0</v>
      </c>
      <c r="H194" s="64" t="s">
        <v>23</v>
      </c>
      <c r="I194" s="64" t="s">
        <v>5962</v>
      </c>
      <c r="J194" s="64"/>
      <c r="K194" s="64"/>
      <c r="L194" s="64"/>
      <c r="M194" s="64"/>
      <c r="N194" s="64" t="s">
        <v>5963</v>
      </c>
      <c r="O194" s="64" t="s">
        <v>6330</v>
      </c>
      <c r="P194" s="64"/>
      <c r="Q194" s="64"/>
      <c r="R194" s="64"/>
      <c r="S194" s="64"/>
      <c r="T194" s="64"/>
      <c r="U194" s="64"/>
      <c r="V194" s="64"/>
      <c r="W194" s="64"/>
      <c r="X194" s="64"/>
      <c r="Y194" s="64"/>
      <c r="Z194" s="64"/>
    </row>
    <row r="195" ht="12.75" customHeight="1">
      <c r="A195" s="82">
        <v>40326.0</v>
      </c>
      <c r="B195" s="64">
        <v>1125.0</v>
      </c>
      <c r="C195" s="64" t="s">
        <v>228</v>
      </c>
      <c r="D195" s="64" t="s">
        <v>8</v>
      </c>
      <c r="E195" s="64" t="s">
        <v>919</v>
      </c>
      <c r="F195" s="64">
        <v>79.0</v>
      </c>
      <c r="G195" s="64">
        <v>5300.0</v>
      </c>
      <c r="H195" s="64" t="s">
        <v>23</v>
      </c>
      <c r="I195" s="64" t="s">
        <v>5962</v>
      </c>
      <c r="J195" s="64"/>
      <c r="K195" s="64"/>
      <c r="L195" s="64"/>
      <c r="M195" s="64"/>
      <c r="N195" s="64" t="s">
        <v>5969</v>
      </c>
      <c r="O195" s="64" t="s">
        <v>5970</v>
      </c>
      <c r="P195" s="64"/>
      <c r="Q195" s="64"/>
      <c r="R195" s="64"/>
      <c r="S195" s="64"/>
      <c r="T195" s="64"/>
      <c r="U195" s="64"/>
      <c r="V195" s="64"/>
      <c r="W195" s="64"/>
      <c r="X195" s="64"/>
      <c r="Y195" s="64"/>
      <c r="Z195" s="64"/>
    </row>
    <row r="196" ht="12.75" customHeight="1">
      <c r="A196" s="82">
        <v>40326.0</v>
      </c>
      <c r="B196" s="64">
        <v>1123.0</v>
      </c>
      <c r="C196" s="64" t="s">
        <v>228</v>
      </c>
      <c r="D196" s="64" t="s">
        <v>8</v>
      </c>
      <c r="E196" s="64" t="s">
        <v>739</v>
      </c>
      <c r="F196" s="64">
        <v>80.0</v>
      </c>
      <c r="G196" s="64">
        <v>6300.0</v>
      </c>
      <c r="H196" s="64" t="s">
        <v>23</v>
      </c>
      <c r="I196" s="64" t="s">
        <v>5962</v>
      </c>
      <c r="J196" s="64"/>
      <c r="K196" s="64"/>
      <c r="L196" s="64"/>
      <c r="M196" s="64"/>
      <c r="N196" s="64" t="s">
        <v>6331</v>
      </c>
      <c r="O196" s="64" t="s">
        <v>6332</v>
      </c>
      <c r="P196" s="64"/>
      <c r="Q196" s="64"/>
      <c r="R196" s="64"/>
      <c r="S196" s="64"/>
      <c r="T196" s="64"/>
      <c r="U196" s="64"/>
      <c r="V196" s="64"/>
      <c r="W196" s="64"/>
      <c r="X196" s="64"/>
      <c r="Y196" s="64"/>
      <c r="Z196" s="64"/>
    </row>
    <row r="197" ht="12.75" customHeight="1">
      <c r="A197" s="82">
        <v>40326.0</v>
      </c>
      <c r="B197" s="64">
        <v>1124.0</v>
      </c>
      <c r="C197" s="64" t="s">
        <v>228</v>
      </c>
      <c r="D197" s="64" t="s">
        <v>8</v>
      </c>
      <c r="E197" s="64" t="s">
        <v>739</v>
      </c>
      <c r="F197" s="64">
        <v>82.0</v>
      </c>
      <c r="G197" s="64">
        <v>5600.0</v>
      </c>
      <c r="H197" s="64" t="s">
        <v>23</v>
      </c>
      <c r="I197" s="64" t="s">
        <v>5962</v>
      </c>
      <c r="J197" s="64"/>
      <c r="K197" s="64"/>
      <c r="L197" s="64"/>
      <c r="M197" s="64"/>
      <c r="N197" s="64" t="s">
        <v>5963</v>
      </c>
      <c r="O197" s="64" t="s">
        <v>6192</v>
      </c>
      <c r="P197" s="64"/>
      <c r="Q197" s="64"/>
      <c r="R197" s="64"/>
      <c r="S197" s="64"/>
      <c r="T197" s="64"/>
      <c r="U197" s="64"/>
      <c r="V197" s="64"/>
      <c r="W197" s="64"/>
      <c r="X197" s="64"/>
      <c r="Y197" s="64"/>
      <c r="Z197" s="64"/>
    </row>
    <row r="198" ht="12.75" customHeight="1">
      <c r="A198" s="82">
        <v>40327.0</v>
      </c>
      <c r="B198" s="64">
        <v>1128.0</v>
      </c>
      <c r="C198" s="64" t="s">
        <v>228</v>
      </c>
      <c r="D198" s="64" t="s">
        <v>8</v>
      </c>
      <c r="E198" s="64" t="s">
        <v>935</v>
      </c>
      <c r="F198" s="64">
        <v>76.0</v>
      </c>
      <c r="G198" s="64">
        <v>4600.0</v>
      </c>
      <c r="H198" s="64" t="s">
        <v>23</v>
      </c>
      <c r="I198" s="64" t="s">
        <v>5962</v>
      </c>
      <c r="J198" s="64"/>
      <c r="K198" s="64"/>
      <c r="L198" s="64"/>
      <c r="M198" s="64"/>
      <c r="N198" s="64" t="s">
        <v>5963</v>
      </c>
      <c r="O198" s="64" t="s">
        <v>6254</v>
      </c>
      <c r="P198" s="64"/>
      <c r="Q198" s="64"/>
      <c r="R198" s="64"/>
      <c r="S198" s="64"/>
      <c r="T198" s="64"/>
      <c r="U198" s="64"/>
      <c r="V198" s="64"/>
      <c r="W198" s="64"/>
      <c r="X198" s="64"/>
      <c r="Y198" s="64"/>
      <c r="Z198" s="64"/>
    </row>
    <row r="199" ht="12.75" customHeight="1">
      <c r="A199" s="82">
        <v>40327.0</v>
      </c>
      <c r="B199" s="64">
        <v>1127.0</v>
      </c>
      <c r="C199" s="64" t="s">
        <v>228</v>
      </c>
      <c r="D199" s="64" t="s">
        <v>819</v>
      </c>
      <c r="E199" s="64" t="s">
        <v>39</v>
      </c>
      <c r="F199" s="64">
        <v>60.0</v>
      </c>
      <c r="G199" s="64">
        <v>2200.0</v>
      </c>
      <c r="H199" s="64" t="s">
        <v>23</v>
      </c>
      <c r="I199" s="64" t="s">
        <v>5962</v>
      </c>
      <c r="J199" s="64"/>
      <c r="K199" s="64"/>
      <c r="L199" s="64"/>
      <c r="M199" s="64"/>
      <c r="N199" s="64" t="s">
        <v>5963</v>
      </c>
      <c r="O199" s="64" t="s">
        <v>6041</v>
      </c>
      <c r="P199" s="64"/>
      <c r="Q199" s="64"/>
      <c r="R199" s="64"/>
      <c r="S199" s="64"/>
      <c r="T199" s="64"/>
      <c r="U199" s="64"/>
      <c r="V199" s="64"/>
      <c r="W199" s="64"/>
      <c r="X199" s="64"/>
      <c r="Y199" s="64"/>
      <c r="Z199" s="64"/>
    </row>
    <row r="200" ht="12.75" customHeight="1">
      <c r="A200" s="82">
        <v>40327.0</v>
      </c>
      <c r="B200" s="64">
        <v>1129.0</v>
      </c>
      <c r="C200" s="64" t="s">
        <v>228</v>
      </c>
      <c r="D200" s="64" t="s">
        <v>819</v>
      </c>
      <c r="E200" s="64" t="s">
        <v>927</v>
      </c>
      <c r="F200" s="64">
        <v>76.0</v>
      </c>
      <c r="G200" s="64">
        <v>4100.0</v>
      </c>
      <c r="H200" s="64" t="s">
        <v>23</v>
      </c>
      <c r="I200" s="64" t="s">
        <v>5962</v>
      </c>
      <c r="J200" s="64"/>
      <c r="K200" s="64"/>
      <c r="L200" s="64"/>
      <c r="M200" s="64"/>
      <c r="N200" s="64" t="s">
        <v>5963</v>
      </c>
      <c r="O200" s="64" t="s">
        <v>6179</v>
      </c>
      <c r="P200" s="64"/>
      <c r="Q200" s="64"/>
      <c r="R200" s="64"/>
      <c r="S200" s="64"/>
      <c r="T200" s="64"/>
      <c r="U200" s="64"/>
      <c r="V200" s="64"/>
      <c r="W200" s="64"/>
      <c r="X200" s="64"/>
      <c r="Y200" s="64"/>
      <c r="Z200" s="64"/>
    </row>
    <row r="201" ht="12.75" customHeight="1">
      <c r="A201" s="82">
        <v>40328.0</v>
      </c>
      <c r="B201" s="64">
        <v>1132.0</v>
      </c>
      <c r="C201" s="64" t="s">
        <v>228</v>
      </c>
      <c r="D201" s="64" t="s">
        <v>819</v>
      </c>
      <c r="E201" s="64" t="s">
        <v>117</v>
      </c>
      <c r="F201" s="64">
        <v>78.0</v>
      </c>
      <c r="G201" s="64">
        <v>4300.0</v>
      </c>
      <c r="H201" s="64" t="s">
        <v>23</v>
      </c>
      <c r="I201" s="64" t="s">
        <v>5962</v>
      </c>
      <c r="J201" s="64"/>
      <c r="K201" s="64"/>
      <c r="L201" s="64"/>
      <c r="M201" s="64"/>
      <c r="N201" s="64" t="s">
        <v>5963</v>
      </c>
      <c r="O201" s="64" t="s">
        <v>5967</v>
      </c>
      <c r="P201" s="64"/>
      <c r="Q201" s="64"/>
      <c r="R201" s="64"/>
      <c r="S201" s="64"/>
      <c r="T201" s="64"/>
      <c r="U201" s="64"/>
      <c r="V201" s="64"/>
      <c r="W201" s="64"/>
      <c r="X201" s="64"/>
      <c r="Y201" s="64"/>
      <c r="Z201" s="64"/>
    </row>
    <row r="202" ht="12.75" customHeight="1">
      <c r="A202" s="82">
        <v>40328.0</v>
      </c>
      <c r="B202" s="64">
        <v>1130.0</v>
      </c>
      <c r="C202" s="64" t="s">
        <v>228</v>
      </c>
      <c r="D202" s="64" t="s">
        <v>819</v>
      </c>
      <c r="E202" s="64" t="s">
        <v>918</v>
      </c>
      <c r="F202" s="64">
        <v>74.0</v>
      </c>
      <c r="G202" s="64">
        <v>4000.0</v>
      </c>
      <c r="H202" s="64" t="s">
        <v>23</v>
      </c>
      <c r="I202" s="64" t="s">
        <v>5962</v>
      </c>
      <c r="J202" s="64"/>
      <c r="K202" s="64"/>
      <c r="L202" s="64"/>
      <c r="M202" s="64"/>
      <c r="N202" s="64" t="s">
        <v>5963</v>
      </c>
      <c r="O202" s="64" t="s">
        <v>6006</v>
      </c>
      <c r="P202" s="64"/>
      <c r="Q202" s="64"/>
      <c r="R202" s="64"/>
      <c r="S202" s="64"/>
      <c r="T202" s="64"/>
      <c r="U202" s="64"/>
      <c r="V202" s="64"/>
      <c r="W202" s="64"/>
      <c r="X202" s="64"/>
      <c r="Y202" s="64"/>
      <c r="Z202" s="64"/>
    </row>
    <row r="203" ht="12.75" customHeight="1">
      <c r="A203" s="82">
        <v>40328.0</v>
      </c>
      <c r="B203" s="64">
        <v>1131.0</v>
      </c>
      <c r="C203" s="64" t="s">
        <v>228</v>
      </c>
      <c r="D203" s="64" t="s">
        <v>819</v>
      </c>
      <c r="E203" s="64" t="s">
        <v>953</v>
      </c>
      <c r="F203" s="64">
        <v>77.0</v>
      </c>
      <c r="G203" s="64">
        <v>4700.0</v>
      </c>
      <c r="H203" s="64" t="s">
        <v>23</v>
      </c>
      <c r="I203" s="64" t="s">
        <v>5962</v>
      </c>
      <c r="J203" s="64"/>
      <c r="K203" s="64"/>
      <c r="L203" s="64"/>
      <c r="M203" s="64"/>
      <c r="N203" s="64" t="s">
        <v>5963</v>
      </c>
      <c r="O203" s="64" t="s">
        <v>6006</v>
      </c>
      <c r="P203" s="64"/>
      <c r="Q203" s="64"/>
      <c r="R203" s="64"/>
      <c r="S203" s="64"/>
      <c r="T203" s="64"/>
      <c r="U203" s="64"/>
      <c r="V203" s="64"/>
      <c r="W203" s="64"/>
      <c r="X203" s="64"/>
      <c r="Y203" s="64"/>
      <c r="Z203" s="64"/>
    </row>
    <row r="204" ht="12.75" customHeight="1">
      <c r="A204" s="82">
        <v>40331.0</v>
      </c>
      <c r="B204" s="64">
        <v>1134.0</v>
      </c>
      <c r="C204" s="64" t="s">
        <v>228</v>
      </c>
      <c r="D204" s="64" t="s">
        <v>8</v>
      </c>
      <c r="E204" s="64" t="s">
        <v>739</v>
      </c>
      <c r="F204" s="64">
        <v>78.0</v>
      </c>
      <c r="G204" s="64">
        <v>5300.0</v>
      </c>
      <c r="H204" s="64" t="s">
        <v>23</v>
      </c>
      <c r="I204" s="64" t="s">
        <v>5962</v>
      </c>
      <c r="J204" s="64"/>
      <c r="K204" s="64"/>
      <c r="L204" s="64"/>
      <c r="M204" s="64"/>
      <c r="N204" s="64" t="s">
        <v>5963</v>
      </c>
      <c r="O204" s="64" t="s">
        <v>6192</v>
      </c>
      <c r="P204" s="64"/>
      <c r="Q204" s="64"/>
      <c r="R204" s="64"/>
      <c r="S204" s="64"/>
      <c r="T204" s="64"/>
      <c r="U204" s="64"/>
      <c r="V204" s="64"/>
      <c r="W204" s="64"/>
      <c r="X204" s="64"/>
      <c r="Y204" s="64"/>
      <c r="Z204" s="64"/>
    </row>
    <row r="205" ht="12.75" customHeight="1">
      <c r="A205" s="82">
        <v>40331.0</v>
      </c>
      <c r="B205" s="64">
        <v>1133.0</v>
      </c>
      <c r="C205" s="64" t="s">
        <v>228</v>
      </c>
      <c r="D205" s="64" t="s">
        <v>819</v>
      </c>
      <c r="E205" s="64" t="s">
        <v>913</v>
      </c>
      <c r="F205" s="64">
        <v>80.0</v>
      </c>
      <c r="G205" s="64">
        <v>5600.0</v>
      </c>
      <c r="H205" s="64" t="s">
        <v>23</v>
      </c>
      <c r="I205" s="64" t="s">
        <v>5962</v>
      </c>
      <c r="J205" s="64"/>
      <c r="K205" s="64"/>
      <c r="L205" s="64"/>
      <c r="M205" s="64"/>
      <c r="N205" s="64" t="s">
        <v>5963</v>
      </c>
      <c r="O205" s="64" t="s">
        <v>5965</v>
      </c>
      <c r="P205" s="64"/>
      <c r="Q205" s="64"/>
      <c r="R205" s="64"/>
      <c r="S205" s="64"/>
      <c r="T205" s="64"/>
      <c r="U205" s="64"/>
      <c r="V205" s="64"/>
      <c r="W205" s="64"/>
      <c r="X205" s="64"/>
      <c r="Y205" s="64"/>
      <c r="Z205" s="64"/>
    </row>
    <row r="206" ht="12.75" customHeight="1">
      <c r="A206" s="82">
        <v>40333.0</v>
      </c>
      <c r="B206" s="64">
        <v>1138.0</v>
      </c>
      <c r="C206" s="64" t="s">
        <v>228</v>
      </c>
      <c r="D206" s="64" t="s">
        <v>8</v>
      </c>
      <c r="E206" s="64" t="s">
        <v>414</v>
      </c>
      <c r="F206" s="64">
        <v>73.0</v>
      </c>
      <c r="G206" s="64">
        <v>4100.0</v>
      </c>
      <c r="H206" s="64" t="s">
        <v>23</v>
      </c>
      <c r="I206" s="64" t="s">
        <v>5962</v>
      </c>
      <c r="J206" s="64"/>
      <c r="K206" s="64"/>
      <c r="L206" s="64"/>
      <c r="M206" s="64"/>
      <c r="N206" s="64" t="s">
        <v>5996</v>
      </c>
      <c r="O206" s="64" t="s">
        <v>6333</v>
      </c>
      <c r="P206" s="64"/>
      <c r="Q206" s="64"/>
      <c r="R206" s="64"/>
      <c r="S206" s="64"/>
      <c r="T206" s="64"/>
      <c r="U206" s="64"/>
      <c r="V206" s="64"/>
      <c r="W206" s="64"/>
      <c r="X206" s="64"/>
      <c r="Y206" s="64"/>
      <c r="Z206" s="64"/>
    </row>
    <row r="207" ht="12.75" customHeight="1">
      <c r="A207" s="82">
        <v>40333.0</v>
      </c>
      <c r="B207" s="64">
        <v>1135.0</v>
      </c>
      <c r="C207" s="64" t="s">
        <v>228</v>
      </c>
      <c r="D207" s="64" t="s">
        <v>8</v>
      </c>
      <c r="E207" s="64" t="s">
        <v>913</v>
      </c>
      <c r="F207" s="64">
        <v>80.0</v>
      </c>
      <c r="G207" s="64">
        <v>5300.0</v>
      </c>
      <c r="H207" s="64" t="s">
        <v>23</v>
      </c>
      <c r="I207" s="64" t="s">
        <v>5962</v>
      </c>
      <c r="J207" s="64"/>
      <c r="K207" s="64"/>
      <c r="L207" s="64"/>
      <c r="M207" s="64"/>
      <c r="N207" s="64" t="s">
        <v>5963</v>
      </c>
      <c r="O207" s="64" t="s">
        <v>5978</v>
      </c>
      <c r="P207" s="64"/>
      <c r="Q207" s="64"/>
      <c r="R207" s="64"/>
      <c r="S207" s="64"/>
      <c r="T207" s="64"/>
      <c r="U207" s="64"/>
      <c r="V207" s="64"/>
      <c r="W207" s="64"/>
      <c r="X207" s="64"/>
      <c r="Y207" s="64"/>
      <c r="Z207" s="64"/>
    </row>
    <row r="208" ht="12.75" customHeight="1">
      <c r="A208" s="82">
        <v>40333.0</v>
      </c>
      <c r="B208" s="64">
        <v>1137.0</v>
      </c>
      <c r="C208" s="64" t="s">
        <v>228</v>
      </c>
      <c r="D208" s="64" t="s">
        <v>8</v>
      </c>
      <c r="E208" s="64" t="s">
        <v>947</v>
      </c>
      <c r="F208" s="64">
        <v>79.0</v>
      </c>
      <c r="G208" s="64">
        <v>5900.0</v>
      </c>
      <c r="H208" s="64" t="s">
        <v>23</v>
      </c>
      <c r="I208" s="64" t="s">
        <v>5962</v>
      </c>
      <c r="J208" s="64"/>
      <c r="K208" s="64"/>
      <c r="L208" s="64"/>
      <c r="M208" s="64"/>
      <c r="N208" s="64" t="s">
        <v>5963</v>
      </c>
      <c r="O208" s="64" t="s">
        <v>656</v>
      </c>
      <c r="P208" s="64"/>
      <c r="Q208" s="64"/>
      <c r="R208" s="64"/>
      <c r="S208" s="64"/>
      <c r="T208" s="64"/>
      <c r="U208" s="64"/>
      <c r="V208" s="64"/>
      <c r="W208" s="64"/>
      <c r="X208" s="64"/>
      <c r="Y208" s="64"/>
      <c r="Z208" s="64"/>
    </row>
    <row r="209" ht="12.75" customHeight="1">
      <c r="A209" s="82">
        <v>40333.0</v>
      </c>
      <c r="B209" s="64">
        <v>1136.0</v>
      </c>
      <c r="C209" s="64" t="s">
        <v>228</v>
      </c>
      <c r="D209" s="64" t="s">
        <v>8</v>
      </c>
      <c r="E209" s="64" t="s">
        <v>903</v>
      </c>
      <c r="F209" s="64">
        <v>78.0</v>
      </c>
      <c r="G209" s="64">
        <v>5000.0</v>
      </c>
      <c r="H209" s="64" t="s">
        <v>23</v>
      </c>
      <c r="I209" s="64" t="s">
        <v>5971</v>
      </c>
      <c r="J209" s="64"/>
      <c r="K209" s="64"/>
      <c r="L209" s="64"/>
      <c r="M209" s="64"/>
      <c r="N209" s="64" t="s">
        <v>5963</v>
      </c>
      <c r="O209" s="64" t="s">
        <v>5972</v>
      </c>
      <c r="P209" s="64"/>
      <c r="Q209" s="64"/>
      <c r="R209" s="64"/>
      <c r="S209" s="64"/>
      <c r="T209" s="64"/>
      <c r="U209" s="64"/>
      <c r="V209" s="64"/>
      <c r="W209" s="64"/>
      <c r="X209" s="64"/>
      <c r="Y209" s="64"/>
      <c r="Z209" s="64"/>
    </row>
    <row r="210" ht="12.75" customHeight="1">
      <c r="A210" s="82">
        <v>40333.0</v>
      </c>
      <c r="B210" s="64">
        <v>1139.0</v>
      </c>
      <c r="C210" s="64" t="s">
        <v>228</v>
      </c>
      <c r="D210" s="64" t="s">
        <v>8</v>
      </c>
      <c r="E210" s="64" t="s">
        <v>739</v>
      </c>
      <c r="F210" s="64">
        <v>81.0</v>
      </c>
      <c r="G210" s="64">
        <v>5900.0</v>
      </c>
      <c r="H210" s="64" t="s">
        <v>23</v>
      </c>
      <c r="I210" s="64" t="s">
        <v>5962</v>
      </c>
      <c r="J210" s="64"/>
      <c r="K210" s="64"/>
      <c r="L210" s="64"/>
      <c r="M210" s="64"/>
      <c r="N210" s="64" t="s">
        <v>5963</v>
      </c>
      <c r="O210" s="64" t="s">
        <v>6334</v>
      </c>
      <c r="P210" s="64"/>
      <c r="Q210" s="64"/>
      <c r="R210" s="64"/>
      <c r="S210" s="64"/>
      <c r="T210" s="64"/>
      <c r="U210" s="64"/>
      <c r="V210" s="64"/>
      <c r="W210" s="64"/>
      <c r="X210" s="64"/>
      <c r="Y210" s="64"/>
      <c r="Z210" s="64"/>
    </row>
    <row r="211" ht="12.75" customHeight="1">
      <c r="A211" s="82">
        <v>40334.0</v>
      </c>
      <c r="B211" s="64">
        <v>1140.0</v>
      </c>
      <c r="C211" s="64" t="s">
        <v>228</v>
      </c>
      <c r="D211" s="64" t="s">
        <v>819</v>
      </c>
      <c r="E211" s="64" t="s">
        <v>921</v>
      </c>
      <c r="F211" s="64">
        <v>81.0</v>
      </c>
      <c r="G211" s="64">
        <v>5000.0</v>
      </c>
      <c r="H211" s="64" t="s">
        <v>23</v>
      </c>
      <c r="I211" s="64" t="s">
        <v>5962</v>
      </c>
      <c r="J211" s="64"/>
      <c r="K211" s="64"/>
      <c r="L211" s="64"/>
      <c r="M211" s="64"/>
      <c r="N211" s="64" t="s">
        <v>5963</v>
      </c>
      <c r="O211" s="64" t="s">
        <v>6327</v>
      </c>
      <c r="P211" s="64"/>
      <c r="Q211" s="64"/>
      <c r="R211" s="64"/>
      <c r="S211" s="64"/>
      <c r="T211" s="64"/>
      <c r="U211" s="64"/>
      <c r="V211" s="64"/>
      <c r="W211" s="64"/>
      <c r="X211" s="64"/>
      <c r="Y211" s="64"/>
      <c r="Z211" s="64"/>
    </row>
    <row r="212" ht="12.75" customHeight="1">
      <c r="A212" s="82">
        <v>40334.0</v>
      </c>
      <c r="B212" s="64">
        <v>1140.0</v>
      </c>
      <c r="C212" s="64" t="s">
        <v>228</v>
      </c>
      <c r="D212" s="64" t="s">
        <v>819</v>
      </c>
      <c r="E212" s="64" t="s">
        <v>921</v>
      </c>
      <c r="F212" s="64">
        <v>81.0</v>
      </c>
      <c r="G212" s="64">
        <v>5000.0</v>
      </c>
      <c r="H212" s="64" t="s">
        <v>23</v>
      </c>
      <c r="I212" s="64" t="s">
        <v>5962</v>
      </c>
      <c r="J212" s="64"/>
      <c r="K212" s="64"/>
      <c r="L212" s="64"/>
      <c r="M212" s="64"/>
      <c r="N212" s="64" t="s">
        <v>5963</v>
      </c>
      <c r="O212" s="64" t="s">
        <v>6327</v>
      </c>
      <c r="P212" s="64"/>
      <c r="Q212" s="64"/>
      <c r="R212" s="64"/>
      <c r="S212" s="64"/>
      <c r="T212" s="64"/>
      <c r="U212" s="64"/>
      <c r="V212" s="64"/>
      <c r="W212" s="64"/>
      <c r="X212" s="64"/>
      <c r="Y212" s="64"/>
      <c r="Z212" s="64"/>
    </row>
    <row r="213" ht="12.75" customHeight="1">
      <c r="A213" s="82">
        <v>40335.0</v>
      </c>
      <c r="B213" s="64">
        <v>1141.0</v>
      </c>
      <c r="C213" s="64" t="s">
        <v>228</v>
      </c>
      <c r="D213" s="64" t="s">
        <v>819</v>
      </c>
      <c r="E213" s="64" t="s">
        <v>39</v>
      </c>
      <c r="F213" s="64">
        <v>73.0</v>
      </c>
      <c r="G213" s="64">
        <v>3700.0</v>
      </c>
      <c r="H213" s="64" t="s">
        <v>23</v>
      </c>
      <c r="I213" s="64" t="s">
        <v>5962</v>
      </c>
      <c r="J213" s="64"/>
      <c r="K213" s="64"/>
      <c r="L213" s="64"/>
      <c r="M213" s="64"/>
      <c r="N213" s="64" t="s">
        <v>5963</v>
      </c>
      <c r="O213" s="64" t="s">
        <v>6041</v>
      </c>
      <c r="P213" s="64"/>
      <c r="Q213" s="64"/>
      <c r="R213" s="64"/>
      <c r="S213" s="64"/>
      <c r="T213" s="64"/>
      <c r="U213" s="64"/>
      <c r="V213" s="64"/>
      <c r="W213" s="64"/>
      <c r="X213" s="64"/>
      <c r="Y213" s="64"/>
      <c r="Z213" s="64"/>
    </row>
    <row r="214" ht="12.75" customHeight="1">
      <c r="A214" s="82">
        <v>40335.708333333336</v>
      </c>
      <c r="B214" s="64">
        <v>1142.0</v>
      </c>
      <c r="C214" s="64" t="s">
        <v>228</v>
      </c>
      <c r="D214" s="64" t="s">
        <v>819</v>
      </c>
      <c r="E214" s="64" t="s">
        <v>919</v>
      </c>
      <c r="F214" s="64">
        <v>76.0</v>
      </c>
      <c r="G214" s="64">
        <v>4350.0</v>
      </c>
      <c r="H214" s="64" t="s">
        <v>23</v>
      </c>
      <c r="I214" s="64" t="s">
        <v>5962</v>
      </c>
      <c r="J214" s="64"/>
      <c r="K214" s="64"/>
      <c r="L214" s="64"/>
      <c r="M214" s="64"/>
      <c r="N214" s="64" t="s">
        <v>5963</v>
      </c>
      <c r="O214" s="64" t="s">
        <v>6041</v>
      </c>
      <c r="P214" s="64"/>
      <c r="Q214" s="64"/>
      <c r="R214" s="64"/>
      <c r="S214" s="64"/>
      <c r="T214" s="64"/>
      <c r="U214" s="64"/>
      <c r="V214" s="64"/>
      <c r="W214" s="64"/>
      <c r="X214" s="64"/>
      <c r="Y214" s="64"/>
      <c r="Z214" s="64"/>
    </row>
    <row r="215" ht="12.75" customHeight="1">
      <c r="A215" s="82">
        <v>40335.875</v>
      </c>
      <c r="B215" s="64">
        <v>1143.0</v>
      </c>
      <c r="C215" s="64" t="s">
        <v>228</v>
      </c>
      <c r="D215" s="64" t="s">
        <v>819</v>
      </c>
      <c r="E215" s="64" t="s">
        <v>918</v>
      </c>
      <c r="F215" s="64">
        <v>74.0</v>
      </c>
      <c r="G215" s="64">
        <v>3900.0</v>
      </c>
      <c r="H215" s="64" t="s">
        <v>23</v>
      </c>
      <c r="I215" s="64" t="s">
        <v>5962</v>
      </c>
      <c r="J215" s="64"/>
      <c r="K215" s="64"/>
      <c r="L215" s="64"/>
      <c r="M215" s="64"/>
      <c r="N215" s="64" t="s">
        <v>5963</v>
      </c>
      <c r="O215" s="64" t="s">
        <v>6179</v>
      </c>
      <c r="P215" s="64"/>
      <c r="Q215" s="64"/>
      <c r="R215" s="64"/>
      <c r="S215" s="64"/>
      <c r="T215" s="64"/>
      <c r="U215" s="64"/>
      <c r="V215" s="64"/>
      <c r="W215" s="64"/>
      <c r="X215" s="64"/>
      <c r="Y215" s="64"/>
      <c r="Z215" s="64"/>
    </row>
    <row r="216" ht="12.75" customHeight="1">
      <c r="A216" s="82">
        <v>40337.0</v>
      </c>
      <c r="B216" s="64">
        <v>1145.0</v>
      </c>
      <c r="C216" s="64" t="s">
        <v>228</v>
      </c>
      <c r="D216" s="64" t="s">
        <v>8</v>
      </c>
      <c r="E216" s="64" t="s">
        <v>6335</v>
      </c>
      <c r="F216" s="64">
        <v>60.0</v>
      </c>
      <c r="G216" s="64">
        <v>2600.0</v>
      </c>
      <c r="H216" s="64" t="s">
        <v>23</v>
      </c>
      <c r="I216" s="64" t="s">
        <v>5962</v>
      </c>
      <c r="J216" s="64"/>
      <c r="K216" s="64"/>
      <c r="L216" s="64"/>
      <c r="M216" s="64"/>
      <c r="N216" s="64" t="s">
        <v>5963</v>
      </c>
      <c r="O216" s="64" t="s">
        <v>860</v>
      </c>
      <c r="P216" s="64"/>
      <c r="Q216" s="64"/>
      <c r="R216" s="64"/>
      <c r="S216" s="64"/>
      <c r="T216" s="64"/>
      <c r="U216" s="64"/>
      <c r="V216" s="64"/>
      <c r="W216" s="64"/>
      <c r="X216" s="64"/>
      <c r="Y216" s="64"/>
      <c r="Z216" s="64"/>
    </row>
    <row r="217" ht="12.75" customHeight="1">
      <c r="A217" s="82">
        <v>40337.0</v>
      </c>
      <c r="B217" s="64">
        <v>1146.0</v>
      </c>
      <c r="C217" s="64" t="s">
        <v>228</v>
      </c>
      <c r="D217" s="64" t="s">
        <v>8</v>
      </c>
      <c r="E217" s="64" t="s">
        <v>918</v>
      </c>
      <c r="F217" s="64">
        <v>78.0</v>
      </c>
      <c r="G217" s="64">
        <v>4800.0</v>
      </c>
      <c r="H217" s="64" t="s">
        <v>23</v>
      </c>
      <c r="I217" s="64" t="s">
        <v>5962</v>
      </c>
      <c r="J217" s="64"/>
      <c r="K217" s="64"/>
      <c r="L217" s="64"/>
      <c r="M217" s="64"/>
      <c r="N217" s="64" t="s">
        <v>5963</v>
      </c>
      <c r="O217" s="64" t="s">
        <v>6153</v>
      </c>
      <c r="P217" s="64"/>
      <c r="Q217" s="64"/>
      <c r="R217" s="64"/>
      <c r="S217" s="64"/>
      <c r="T217" s="64"/>
      <c r="U217" s="64"/>
      <c r="V217" s="64"/>
      <c r="W217" s="64"/>
      <c r="X217" s="64"/>
      <c r="Y217" s="64"/>
      <c r="Z217" s="64"/>
    </row>
    <row r="218" ht="12.75" customHeight="1">
      <c r="A218" s="82">
        <v>40337.0</v>
      </c>
      <c r="B218" s="64">
        <v>1144.0</v>
      </c>
      <c r="C218" s="64" t="s">
        <v>228</v>
      </c>
      <c r="D218" s="64" t="s">
        <v>8</v>
      </c>
      <c r="E218" s="64" t="s">
        <v>926</v>
      </c>
      <c r="F218" s="64">
        <v>84.0</v>
      </c>
      <c r="G218" s="64">
        <v>5900.0</v>
      </c>
      <c r="H218" s="64" t="s">
        <v>23</v>
      </c>
      <c r="I218" s="64" t="s">
        <v>5962</v>
      </c>
      <c r="J218" s="64"/>
      <c r="K218" s="64"/>
      <c r="L218" s="64"/>
      <c r="M218" s="64"/>
      <c r="N218" s="64" t="s">
        <v>5963</v>
      </c>
      <c r="O218" s="64" t="s">
        <v>5967</v>
      </c>
      <c r="P218" s="64"/>
      <c r="Q218" s="64"/>
      <c r="R218" s="64"/>
      <c r="S218" s="64"/>
      <c r="T218" s="64"/>
      <c r="U218" s="64"/>
      <c r="V218" s="64"/>
      <c r="W218" s="64"/>
      <c r="X218" s="64"/>
      <c r="Y218" s="64"/>
      <c r="Z218" s="64"/>
    </row>
    <row r="219" ht="12.75" customHeight="1">
      <c r="A219" s="82">
        <v>40338.46875</v>
      </c>
      <c r="B219" s="64">
        <v>1147.0</v>
      </c>
      <c r="C219" s="64" t="s">
        <v>228</v>
      </c>
      <c r="D219" s="64" t="s">
        <v>8</v>
      </c>
      <c r="E219" s="64" t="s">
        <v>911</v>
      </c>
      <c r="F219" s="64">
        <v>71.0</v>
      </c>
      <c r="G219" s="64">
        <v>3500.0</v>
      </c>
      <c r="H219" s="64" t="s">
        <v>23</v>
      </c>
      <c r="I219" s="64" t="s">
        <v>5962</v>
      </c>
      <c r="J219" s="64"/>
      <c r="K219" s="64"/>
      <c r="L219" s="64"/>
      <c r="M219" s="64"/>
      <c r="N219" s="64" t="s">
        <v>5963</v>
      </c>
      <c r="O219" s="64" t="s">
        <v>1070</v>
      </c>
      <c r="P219" s="64"/>
      <c r="Q219" s="64"/>
      <c r="R219" s="64"/>
      <c r="S219" s="64"/>
      <c r="T219" s="64"/>
      <c r="U219" s="64"/>
      <c r="V219" s="64"/>
      <c r="W219" s="64"/>
      <c r="X219" s="64"/>
      <c r="Y219" s="64"/>
      <c r="Z219" s="64"/>
    </row>
    <row r="220" ht="12.75" customHeight="1">
      <c r="A220" s="82">
        <v>40338.583333333336</v>
      </c>
      <c r="B220" s="64">
        <v>1148.0</v>
      </c>
      <c r="C220" s="64" t="s">
        <v>228</v>
      </c>
      <c r="D220" s="64" t="s">
        <v>8</v>
      </c>
      <c r="E220" s="64" t="s">
        <v>918</v>
      </c>
      <c r="F220" s="64">
        <v>74.0</v>
      </c>
      <c r="G220" s="64">
        <v>3900.0</v>
      </c>
      <c r="H220" s="64" t="s">
        <v>23</v>
      </c>
      <c r="I220" s="64" t="s">
        <v>5962</v>
      </c>
      <c r="J220" s="64"/>
      <c r="K220" s="64"/>
      <c r="L220" s="64"/>
      <c r="M220" s="64"/>
      <c r="N220" s="64" t="s">
        <v>5963</v>
      </c>
      <c r="O220" s="64" t="s">
        <v>6006</v>
      </c>
      <c r="P220" s="64"/>
      <c r="Q220" s="64"/>
      <c r="R220" s="64"/>
      <c r="S220" s="64"/>
      <c r="T220" s="64"/>
      <c r="U220" s="64"/>
      <c r="V220" s="64"/>
      <c r="W220" s="64"/>
      <c r="X220" s="64"/>
      <c r="Y220" s="64"/>
      <c r="Z220" s="64"/>
    </row>
    <row r="221" ht="12.75" customHeight="1">
      <c r="A221" s="82">
        <v>40356.333333333336</v>
      </c>
      <c r="B221" s="64">
        <v>1150.0</v>
      </c>
      <c r="C221" s="64" t="s">
        <v>228</v>
      </c>
      <c r="D221" s="64" t="s">
        <v>819</v>
      </c>
      <c r="E221" s="64" t="s">
        <v>951</v>
      </c>
      <c r="F221" s="64">
        <v>50.0</v>
      </c>
      <c r="G221" s="64">
        <v>1650.0</v>
      </c>
      <c r="H221" s="64" t="s">
        <v>23</v>
      </c>
      <c r="I221" s="64"/>
      <c r="J221" s="64"/>
      <c r="K221" s="64"/>
      <c r="L221" s="64"/>
      <c r="M221" s="64"/>
      <c r="N221" s="64" t="s">
        <v>5963</v>
      </c>
      <c r="O221" s="64" t="s">
        <v>1070</v>
      </c>
      <c r="P221" s="64"/>
      <c r="Q221" s="64"/>
      <c r="R221" s="64"/>
      <c r="S221" s="64"/>
      <c r="T221" s="64"/>
      <c r="U221" s="64"/>
      <c r="V221" s="64"/>
      <c r="W221" s="64"/>
      <c r="X221" s="64"/>
      <c r="Y221" s="64"/>
      <c r="Z221" s="64"/>
    </row>
    <row r="222" ht="12.75" customHeight="1">
      <c r="A222" s="82">
        <v>40356.458333333336</v>
      </c>
      <c r="B222" s="64">
        <v>1151.0</v>
      </c>
      <c r="C222" s="64" t="s">
        <v>228</v>
      </c>
      <c r="D222" s="64" t="s">
        <v>819</v>
      </c>
      <c r="E222" s="64" t="s">
        <v>1083</v>
      </c>
      <c r="F222" s="64">
        <v>69.0</v>
      </c>
      <c r="G222" s="64">
        <v>4500.0</v>
      </c>
      <c r="H222" s="64" t="s">
        <v>23</v>
      </c>
      <c r="I222" s="64" t="s">
        <v>5971</v>
      </c>
      <c r="J222" s="64"/>
      <c r="K222" s="64"/>
      <c r="L222" s="64"/>
      <c r="M222" s="64"/>
      <c r="N222" s="64" t="s">
        <v>5963</v>
      </c>
      <c r="O222" s="64" t="s">
        <v>860</v>
      </c>
      <c r="P222" s="64"/>
      <c r="Q222" s="64"/>
      <c r="R222" s="64"/>
      <c r="S222" s="64"/>
      <c r="T222" s="64"/>
      <c r="U222" s="64"/>
      <c r="V222" s="64"/>
      <c r="W222" s="64"/>
      <c r="X222" s="64"/>
      <c r="Y222" s="64"/>
      <c r="Z222" s="64"/>
    </row>
    <row r="223" ht="12.75" customHeight="1">
      <c r="A223" s="82">
        <v>40359.666666666664</v>
      </c>
      <c r="B223" s="64">
        <v>1152.0</v>
      </c>
      <c r="C223" s="64" t="s">
        <v>228</v>
      </c>
      <c r="D223" s="64" t="s">
        <v>8</v>
      </c>
      <c r="E223" s="64" t="s">
        <v>913</v>
      </c>
      <c r="F223" s="64">
        <v>55.0</v>
      </c>
      <c r="G223" s="64">
        <v>1700.0</v>
      </c>
      <c r="H223" s="64" t="s">
        <v>23</v>
      </c>
      <c r="I223" s="64" t="s">
        <v>5971</v>
      </c>
      <c r="J223" s="64"/>
      <c r="K223" s="64"/>
      <c r="L223" s="64"/>
      <c r="M223" s="64"/>
      <c r="N223" s="64" t="s">
        <v>5963</v>
      </c>
      <c r="O223" s="64" t="s">
        <v>6006</v>
      </c>
      <c r="P223" s="64"/>
      <c r="Q223" s="64"/>
      <c r="R223" s="64"/>
      <c r="S223" s="64"/>
      <c r="T223" s="64"/>
      <c r="U223" s="64"/>
      <c r="V223" s="64"/>
      <c r="W223" s="64"/>
      <c r="X223" s="64"/>
      <c r="Y223" s="64"/>
      <c r="Z223" s="64"/>
    </row>
    <row r="224" ht="12.75" customHeight="1">
      <c r="A224" s="82">
        <v>40361.666666666664</v>
      </c>
      <c r="B224" s="64">
        <v>1153.0</v>
      </c>
      <c r="C224" s="64" t="s">
        <v>228</v>
      </c>
      <c r="D224" s="64" t="s">
        <v>8</v>
      </c>
      <c r="E224" s="64" t="s">
        <v>919</v>
      </c>
      <c r="F224" s="64">
        <v>58.0</v>
      </c>
      <c r="G224" s="64">
        <v>1900.0</v>
      </c>
      <c r="H224" s="64" t="s">
        <v>23</v>
      </c>
      <c r="I224" s="64" t="s">
        <v>5971</v>
      </c>
      <c r="J224" s="64"/>
      <c r="K224" s="64"/>
      <c r="L224" s="64"/>
      <c r="M224" s="64"/>
      <c r="N224" s="64" t="s">
        <v>5963</v>
      </c>
      <c r="O224" s="64" t="s">
        <v>6198</v>
      </c>
      <c r="P224" s="64"/>
      <c r="Q224" s="64"/>
      <c r="R224" s="64"/>
      <c r="S224" s="64"/>
      <c r="T224" s="64"/>
      <c r="U224" s="64"/>
      <c r="V224" s="64"/>
      <c r="W224" s="64"/>
      <c r="X224" s="64"/>
      <c r="Y224" s="64"/>
      <c r="Z224" s="64"/>
    </row>
    <row r="225" ht="12.75" customHeight="1">
      <c r="A225" s="82">
        <v>40361.75</v>
      </c>
      <c r="B225" s="64">
        <v>1154.0</v>
      </c>
      <c r="C225" s="64" t="s">
        <v>228</v>
      </c>
      <c r="D225" s="64" t="s">
        <v>8</v>
      </c>
      <c r="E225" s="64" t="s">
        <v>692</v>
      </c>
      <c r="F225" s="64">
        <v>62.0</v>
      </c>
      <c r="G225" s="64">
        <v>2400.0</v>
      </c>
      <c r="H225" s="64" t="s">
        <v>23</v>
      </c>
      <c r="I225" s="64" t="s">
        <v>5971</v>
      </c>
      <c r="J225" s="64"/>
      <c r="K225" s="64"/>
      <c r="L225" s="64"/>
      <c r="M225" s="64"/>
      <c r="N225" s="64" t="s">
        <v>5963</v>
      </c>
      <c r="O225" s="64" t="s">
        <v>6041</v>
      </c>
      <c r="P225" s="64"/>
      <c r="Q225" s="64"/>
      <c r="R225" s="64"/>
      <c r="S225" s="64"/>
      <c r="T225" s="64"/>
      <c r="U225" s="64"/>
      <c r="V225" s="64"/>
      <c r="W225" s="64"/>
      <c r="X225" s="64"/>
      <c r="Y225" s="64"/>
      <c r="Z225" s="64"/>
    </row>
    <row r="226" ht="12.75" customHeight="1">
      <c r="A226" s="82">
        <v>40363.0</v>
      </c>
      <c r="B226" s="64">
        <v>1156.0</v>
      </c>
      <c r="C226" s="64" t="s">
        <v>228</v>
      </c>
      <c r="D226" s="64" t="s">
        <v>819</v>
      </c>
      <c r="E226" s="64" t="s">
        <v>33</v>
      </c>
      <c r="F226" s="64">
        <v>60.0</v>
      </c>
      <c r="G226" s="64">
        <v>2200.0</v>
      </c>
      <c r="H226" s="64" t="s">
        <v>23</v>
      </c>
      <c r="I226" s="64" t="s">
        <v>6020</v>
      </c>
      <c r="J226" s="64"/>
      <c r="K226" s="64"/>
      <c r="L226" s="64"/>
      <c r="M226" s="64"/>
      <c r="N226" s="64" t="s">
        <v>5963</v>
      </c>
      <c r="O226" s="64" t="s">
        <v>6042</v>
      </c>
      <c r="P226" s="64"/>
      <c r="Q226" s="64"/>
      <c r="R226" s="64"/>
      <c r="S226" s="64"/>
      <c r="T226" s="64"/>
      <c r="U226" s="64"/>
      <c r="V226" s="64"/>
      <c r="W226" s="64"/>
      <c r="X226" s="64"/>
      <c r="Y226" s="64"/>
      <c r="Z226" s="64"/>
    </row>
    <row r="227" ht="12.75" customHeight="1">
      <c r="A227" s="82">
        <v>40363.395833333336</v>
      </c>
      <c r="B227" s="64">
        <v>1155.0</v>
      </c>
      <c r="C227" s="64" t="s">
        <v>228</v>
      </c>
      <c r="D227" s="64" t="s">
        <v>819</v>
      </c>
      <c r="E227" s="64" t="s">
        <v>937</v>
      </c>
      <c r="F227" s="64">
        <v>53.0</v>
      </c>
      <c r="G227" s="64">
        <v>1300.0</v>
      </c>
      <c r="H227" s="64" t="s">
        <v>23</v>
      </c>
      <c r="I227" s="64" t="s">
        <v>5971</v>
      </c>
      <c r="J227" s="64"/>
      <c r="K227" s="64"/>
      <c r="L227" s="64"/>
      <c r="M227" s="64"/>
      <c r="N227" s="64" t="s">
        <v>5963</v>
      </c>
      <c r="O227" s="64" t="s">
        <v>6006</v>
      </c>
      <c r="P227" s="64"/>
      <c r="Q227" s="64"/>
      <c r="R227" s="64"/>
      <c r="S227" s="64"/>
      <c r="T227" s="64"/>
      <c r="U227" s="64"/>
      <c r="V227" s="64"/>
      <c r="W227" s="64"/>
      <c r="X227" s="64"/>
      <c r="Y227" s="64"/>
      <c r="Z227" s="64"/>
    </row>
    <row r="228" ht="12.75" customHeight="1">
      <c r="A228" s="82">
        <v>40365.0</v>
      </c>
      <c r="B228" s="64">
        <v>1157.0</v>
      </c>
      <c r="C228" s="64" t="s">
        <v>228</v>
      </c>
      <c r="D228" s="64" t="s">
        <v>8</v>
      </c>
      <c r="E228" s="64" t="s">
        <v>913</v>
      </c>
      <c r="F228" s="64">
        <v>59.0</v>
      </c>
      <c r="G228" s="64">
        <v>2150.0</v>
      </c>
      <c r="H228" s="64" t="s">
        <v>23</v>
      </c>
      <c r="I228" s="64" t="s">
        <v>6020</v>
      </c>
      <c r="J228" s="64"/>
      <c r="K228" s="64"/>
      <c r="L228" s="64"/>
      <c r="M228" s="64"/>
      <c r="N228" s="64" t="s">
        <v>5963</v>
      </c>
      <c r="O228" s="64" t="s">
        <v>6218</v>
      </c>
      <c r="P228" s="64"/>
      <c r="Q228" s="64"/>
      <c r="R228" s="64"/>
      <c r="S228" s="64"/>
      <c r="T228" s="64"/>
      <c r="U228" s="64"/>
      <c r="V228" s="64"/>
      <c r="W228" s="64"/>
      <c r="X228" s="64"/>
      <c r="Y228" s="64"/>
      <c r="Z228" s="64"/>
    </row>
    <row r="229" ht="12.75" customHeight="1">
      <c r="A229" s="82">
        <v>40366.375</v>
      </c>
      <c r="B229" s="64">
        <v>1000.0</v>
      </c>
      <c r="C229" s="64" t="s">
        <v>228</v>
      </c>
      <c r="D229" s="64" t="s">
        <v>8</v>
      </c>
      <c r="E229" s="64" t="s">
        <v>692</v>
      </c>
      <c r="F229" s="64">
        <v>58.0</v>
      </c>
      <c r="G229" s="64">
        <v>2050.0</v>
      </c>
      <c r="H229" s="64" t="s">
        <v>23</v>
      </c>
      <c r="I229" s="64" t="s">
        <v>6020</v>
      </c>
      <c r="J229" s="64"/>
      <c r="K229" s="64"/>
      <c r="L229" s="64"/>
      <c r="M229" s="64"/>
      <c r="N229" s="64" t="s">
        <v>5963</v>
      </c>
      <c r="O229" s="64" t="s">
        <v>5967</v>
      </c>
      <c r="P229" s="64"/>
      <c r="Q229" s="64"/>
      <c r="R229" s="64"/>
      <c r="S229" s="64"/>
      <c r="T229" s="64"/>
      <c r="U229" s="64"/>
      <c r="V229" s="64"/>
      <c r="W229" s="64"/>
      <c r="X229" s="64"/>
      <c r="Y229" s="64"/>
      <c r="Z229" s="64"/>
    </row>
    <row r="230" ht="12.75" customHeight="1">
      <c r="A230" s="82">
        <v>40366.666666666664</v>
      </c>
      <c r="B230" s="64">
        <v>1158.0</v>
      </c>
      <c r="C230" s="64" t="s">
        <v>228</v>
      </c>
      <c r="D230" s="64" t="s">
        <v>8</v>
      </c>
      <c r="E230" s="64" t="s">
        <v>33</v>
      </c>
      <c r="F230" s="64">
        <v>66.0</v>
      </c>
      <c r="G230" s="64">
        <v>3750.0</v>
      </c>
      <c r="H230" s="64" t="s">
        <v>23</v>
      </c>
      <c r="I230" s="64" t="s">
        <v>6020</v>
      </c>
      <c r="J230" s="64"/>
      <c r="K230" s="64"/>
      <c r="L230" s="64"/>
      <c r="M230" s="64"/>
      <c r="N230" s="64" t="s">
        <v>5963</v>
      </c>
      <c r="O230" s="64" t="s">
        <v>6192</v>
      </c>
      <c r="P230" s="64"/>
      <c r="Q230" s="64"/>
      <c r="R230" s="64"/>
      <c r="S230" s="64"/>
      <c r="T230" s="64"/>
      <c r="U230" s="64"/>
      <c r="V230" s="64"/>
      <c r="W230" s="64"/>
      <c r="X230" s="64"/>
      <c r="Y230" s="64"/>
      <c r="Z230" s="64"/>
    </row>
    <row r="231" ht="12.75" customHeight="1">
      <c r="A231" s="82">
        <v>40366.6875</v>
      </c>
      <c r="B231" s="64">
        <v>1159.0</v>
      </c>
      <c r="C231" s="64" t="s">
        <v>228</v>
      </c>
      <c r="D231" s="64" t="s">
        <v>8</v>
      </c>
      <c r="E231" s="64" t="s">
        <v>913</v>
      </c>
      <c r="F231" s="64">
        <v>59.0</v>
      </c>
      <c r="G231" s="64">
        <v>2000.0</v>
      </c>
      <c r="H231" s="64" t="s">
        <v>23</v>
      </c>
      <c r="I231" s="64" t="s">
        <v>5971</v>
      </c>
      <c r="J231" s="64"/>
      <c r="K231" s="64"/>
      <c r="L231" s="64"/>
      <c r="M231" s="64"/>
      <c r="N231" s="64" t="s">
        <v>5963</v>
      </c>
      <c r="O231" s="64" t="s">
        <v>6006</v>
      </c>
      <c r="P231" s="64"/>
      <c r="Q231" s="64"/>
      <c r="R231" s="64"/>
      <c r="S231" s="64"/>
      <c r="T231" s="64"/>
      <c r="U231" s="64"/>
      <c r="V231" s="64"/>
      <c r="W231" s="64"/>
      <c r="X231" s="64"/>
      <c r="Y231" s="64"/>
      <c r="Z231" s="64"/>
    </row>
    <row r="232" ht="12.75" customHeight="1">
      <c r="A232" s="82">
        <v>40368.8125</v>
      </c>
      <c r="B232" s="64">
        <v>1001.0</v>
      </c>
      <c r="C232" s="64" t="s">
        <v>228</v>
      </c>
      <c r="D232" s="64" t="s">
        <v>8</v>
      </c>
      <c r="E232" s="64" t="s">
        <v>923</v>
      </c>
      <c r="F232" s="64">
        <v>56.0</v>
      </c>
      <c r="G232" s="64">
        <v>1800.0</v>
      </c>
      <c r="H232" s="64" t="s">
        <v>23</v>
      </c>
      <c r="I232" s="64" t="s">
        <v>6020</v>
      </c>
      <c r="J232" s="64"/>
      <c r="K232" s="64"/>
      <c r="L232" s="64"/>
      <c r="M232" s="64"/>
      <c r="N232" s="64" t="s">
        <v>5963</v>
      </c>
      <c r="O232" s="64" t="s">
        <v>6336</v>
      </c>
      <c r="P232" s="64"/>
      <c r="Q232" s="64"/>
      <c r="R232" s="64"/>
      <c r="S232" s="64"/>
      <c r="T232" s="64"/>
      <c r="U232" s="64"/>
      <c r="V232" s="64"/>
      <c r="W232" s="64"/>
      <c r="X232" s="64"/>
      <c r="Y232" s="64"/>
      <c r="Z232" s="64"/>
    </row>
    <row r="233" ht="12.75" customHeight="1">
      <c r="A233" s="82">
        <v>40369.5</v>
      </c>
      <c r="B233" s="64">
        <v>1002.0</v>
      </c>
      <c r="C233" s="64" t="s">
        <v>228</v>
      </c>
      <c r="D233" s="64" t="s">
        <v>819</v>
      </c>
      <c r="E233" s="64" t="s">
        <v>945</v>
      </c>
      <c r="F233" s="64">
        <v>66.0</v>
      </c>
      <c r="G233" s="64">
        <v>2600.0</v>
      </c>
      <c r="H233" s="64" t="s">
        <v>23</v>
      </c>
      <c r="I233" s="64" t="s">
        <v>5971</v>
      </c>
      <c r="J233" s="64"/>
      <c r="K233" s="64"/>
      <c r="L233" s="64"/>
      <c r="M233" s="64"/>
      <c r="N233" s="64" t="s">
        <v>5963</v>
      </c>
      <c r="O233" s="64" t="s">
        <v>6041</v>
      </c>
      <c r="P233" s="64"/>
      <c r="Q233" s="64"/>
      <c r="R233" s="64"/>
      <c r="S233" s="64"/>
      <c r="T233" s="64"/>
      <c r="U233" s="64"/>
      <c r="V233" s="64"/>
      <c r="W233" s="64"/>
      <c r="X233" s="64"/>
      <c r="Y233" s="64"/>
      <c r="Z233" s="64"/>
    </row>
    <row r="234" ht="12.75" customHeight="1">
      <c r="A234" s="82">
        <v>40369.5625</v>
      </c>
      <c r="B234" s="64">
        <v>1003.0</v>
      </c>
      <c r="C234" s="64" t="s">
        <v>228</v>
      </c>
      <c r="D234" s="64" t="s">
        <v>8</v>
      </c>
      <c r="E234" s="64" t="s">
        <v>1379</v>
      </c>
      <c r="F234" s="64">
        <v>60.0</v>
      </c>
      <c r="G234" s="64">
        <v>2400.0</v>
      </c>
      <c r="H234" s="64" t="s">
        <v>23</v>
      </c>
      <c r="I234" s="64" t="s">
        <v>5971</v>
      </c>
      <c r="J234" s="64"/>
      <c r="K234" s="64"/>
      <c r="L234" s="64"/>
      <c r="M234" s="64"/>
      <c r="N234" s="64" t="s">
        <v>5963</v>
      </c>
      <c r="O234" s="64" t="s">
        <v>6006</v>
      </c>
      <c r="P234" s="64"/>
      <c r="Q234" s="64"/>
      <c r="R234" s="64"/>
      <c r="S234" s="64"/>
      <c r="T234" s="64"/>
      <c r="U234" s="64"/>
      <c r="V234" s="64"/>
      <c r="W234" s="64"/>
      <c r="X234" s="64"/>
      <c r="Y234" s="64"/>
      <c r="Z234" s="64"/>
    </row>
    <row r="235" ht="12.75" customHeight="1">
      <c r="A235" s="82">
        <v>40369.604166666664</v>
      </c>
      <c r="B235" s="64">
        <v>1004.0</v>
      </c>
      <c r="C235" s="64" t="s">
        <v>228</v>
      </c>
      <c r="D235" s="64" t="s">
        <v>8</v>
      </c>
      <c r="E235" s="64" t="s">
        <v>1379</v>
      </c>
      <c r="F235" s="64">
        <v>57.0</v>
      </c>
      <c r="G235" s="64">
        <v>1800.0</v>
      </c>
      <c r="H235" s="64" t="s">
        <v>23</v>
      </c>
      <c r="I235" s="64" t="s">
        <v>5971</v>
      </c>
      <c r="J235" s="64"/>
      <c r="K235" s="64"/>
      <c r="L235" s="64"/>
      <c r="M235" s="64"/>
      <c r="N235" s="64" t="s">
        <v>5963</v>
      </c>
      <c r="O235" s="64" t="s">
        <v>6337</v>
      </c>
      <c r="P235" s="64"/>
      <c r="Q235" s="64"/>
      <c r="R235" s="64"/>
      <c r="S235" s="64"/>
      <c r="T235" s="64"/>
      <c r="U235" s="64"/>
      <c r="V235" s="64"/>
      <c r="W235" s="64"/>
      <c r="X235" s="64"/>
      <c r="Y235" s="64"/>
      <c r="Z235" s="64"/>
    </row>
    <row r="236" ht="12.75" customHeight="1">
      <c r="A236" s="82">
        <v>40370.0</v>
      </c>
      <c r="B236" s="64">
        <v>1007.0</v>
      </c>
      <c r="C236" s="64" t="s">
        <v>228</v>
      </c>
      <c r="D236" s="64" t="s">
        <v>819</v>
      </c>
      <c r="E236" s="64" t="s">
        <v>928</v>
      </c>
      <c r="F236" s="64">
        <v>66.0</v>
      </c>
      <c r="G236" s="64">
        <v>2700.0</v>
      </c>
      <c r="H236" s="64" t="s">
        <v>23</v>
      </c>
      <c r="I236" s="64" t="s">
        <v>5971</v>
      </c>
      <c r="J236" s="64"/>
      <c r="K236" s="64"/>
      <c r="L236" s="64"/>
      <c r="M236" s="64"/>
      <c r="N236" s="64" t="s">
        <v>5963</v>
      </c>
      <c r="O236" s="64" t="s">
        <v>6042</v>
      </c>
      <c r="P236" s="64"/>
      <c r="Q236" s="64"/>
      <c r="R236" s="64"/>
      <c r="S236" s="64"/>
      <c r="T236" s="64"/>
      <c r="U236" s="64"/>
      <c r="V236" s="64"/>
      <c r="W236" s="64"/>
      <c r="X236" s="64"/>
      <c r="Y236" s="64"/>
      <c r="Z236" s="64"/>
    </row>
    <row r="237" ht="12.75" customHeight="1">
      <c r="A237" s="82">
        <v>40370.375</v>
      </c>
      <c r="B237" s="64">
        <v>1012.0</v>
      </c>
      <c r="C237" s="64" t="s">
        <v>228</v>
      </c>
      <c r="D237" s="64" t="s">
        <v>8</v>
      </c>
      <c r="E237" s="64" t="s">
        <v>692</v>
      </c>
      <c r="F237" s="64">
        <v>68.0</v>
      </c>
      <c r="G237" s="64">
        <v>3300.0</v>
      </c>
      <c r="H237" s="64" t="s">
        <v>23</v>
      </c>
      <c r="I237" s="64" t="s">
        <v>5971</v>
      </c>
      <c r="J237" s="64"/>
      <c r="K237" s="64"/>
      <c r="L237" s="64"/>
      <c r="M237" s="64"/>
      <c r="N237" s="64" t="s">
        <v>6160</v>
      </c>
      <c r="O237" s="64" t="s">
        <v>6338</v>
      </c>
      <c r="P237" s="64"/>
      <c r="Q237" s="64"/>
      <c r="R237" s="64"/>
      <c r="S237" s="64"/>
      <c r="T237" s="64"/>
      <c r="U237" s="64"/>
      <c r="V237" s="64"/>
      <c r="W237" s="64"/>
      <c r="X237" s="64"/>
      <c r="Y237" s="64"/>
      <c r="Z237" s="64"/>
    </row>
    <row r="238" ht="12.75" customHeight="1">
      <c r="A238" s="82">
        <v>40370.416666666664</v>
      </c>
      <c r="B238" s="64">
        <v>1006.0</v>
      </c>
      <c r="C238" s="64" t="s">
        <v>228</v>
      </c>
      <c r="D238" s="64" t="s">
        <v>819</v>
      </c>
      <c r="E238" s="64" t="s">
        <v>39</v>
      </c>
      <c r="F238" s="64">
        <v>60.0</v>
      </c>
      <c r="G238" s="64">
        <v>1800.0</v>
      </c>
      <c r="H238" s="64" t="s">
        <v>23</v>
      </c>
      <c r="I238" s="64" t="s">
        <v>5971</v>
      </c>
      <c r="J238" s="64"/>
      <c r="K238" s="64"/>
      <c r="L238" s="64"/>
      <c r="M238" s="64"/>
      <c r="N238" s="64" t="s">
        <v>5963</v>
      </c>
      <c r="O238" s="64" t="s">
        <v>6041</v>
      </c>
      <c r="P238" s="64"/>
      <c r="Q238" s="64"/>
      <c r="R238" s="64"/>
      <c r="S238" s="64"/>
      <c r="T238" s="64"/>
      <c r="U238" s="64"/>
      <c r="V238" s="64"/>
      <c r="W238" s="64"/>
      <c r="X238" s="64"/>
      <c r="Y238" s="64"/>
      <c r="Z238" s="64"/>
    </row>
    <row r="239" ht="12.75" customHeight="1">
      <c r="A239" s="82">
        <v>40370.458333333336</v>
      </c>
      <c r="B239" s="64">
        <v>1009.0</v>
      </c>
      <c r="C239" s="64" t="s">
        <v>228</v>
      </c>
      <c r="D239" s="64" t="s">
        <v>8</v>
      </c>
      <c r="E239" s="64" t="s">
        <v>739</v>
      </c>
      <c r="F239" s="64">
        <v>58.0</v>
      </c>
      <c r="G239" s="64">
        <v>2000.0</v>
      </c>
      <c r="H239" s="64" t="s">
        <v>23</v>
      </c>
      <c r="I239" s="64" t="s">
        <v>6020</v>
      </c>
      <c r="J239" s="64"/>
      <c r="K239" s="64"/>
      <c r="L239" s="64"/>
      <c r="M239" s="64"/>
      <c r="N239" s="64" t="s">
        <v>5963</v>
      </c>
      <c r="O239" s="64" t="s">
        <v>6006</v>
      </c>
      <c r="P239" s="64"/>
      <c r="Q239" s="64"/>
      <c r="R239" s="64"/>
      <c r="S239" s="64"/>
      <c r="T239" s="64"/>
      <c r="U239" s="64"/>
      <c r="V239" s="64"/>
      <c r="W239" s="64"/>
      <c r="X239" s="64"/>
      <c r="Y239" s="64"/>
      <c r="Z239" s="64"/>
    </row>
    <row r="240" ht="12.75" customHeight="1">
      <c r="A240" s="82">
        <v>40370.5</v>
      </c>
      <c r="B240" s="64">
        <v>1010.0</v>
      </c>
      <c r="C240" s="64" t="s">
        <v>228</v>
      </c>
      <c r="D240" s="64" t="s">
        <v>8</v>
      </c>
      <c r="E240" s="64" t="s">
        <v>739</v>
      </c>
      <c r="F240" s="64">
        <v>56.0</v>
      </c>
      <c r="G240" s="64">
        <v>1700.0</v>
      </c>
      <c r="H240" s="64" t="s">
        <v>23</v>
      </c>
      <c r="I240" s="64" t="s">
        <v>6020</v>
      </c>
      <c r="J240" s="64"/>
      <c r="K240" s="64"/>
      <c r="L240" s="64"/>
      <c r="M240" s="64"/>
      <c r="N240" s="64" t="s">
        <v>5963</v>
      </c>
      <c r="O240" s="64" t="s">
        <v>6339</v>
      </c>
      <c r="P240" s="64"/>
      <c r="Q240" s="64"/>
      <c r="R240" s="64"/>
      <c r="S240" s="64"/>
      <c r="T240" s="64"/>
      <c r="U240" s="64"/>
      <c r="V240" s="64"/>
      <c r="W240" s="64"/>
      <c r="X240" s="64"/>
      <c r="Y240" s="64"/>
      <c r="Z240" s="64"/>
    </row>
    <row r="241" ht="12.75" customHeight="1">
      <c r="A241" s="82">
        <v>40370.5</v>
      </c>
      <c r="B241" s="64">
        <v>1008.0</v>
      </c>
      <c r="C241" s="64" t="s">
        <v>228</v>
      </c>
      <c r="D241" s="64" t="s">
        <v>819</v>
      </c>
      <c r="E241" s="64" t="s">
        <v>1440</v>
      </c>
      <c r="F241" s="64">
        <v>59.0</v>
      </c>
      <c r="G241" s="64">
        <v>1800.0</v>
      </c>
      <c r="H241" s="64" t="s">
        <v>23</v>
      </c>
      <c r="I241" s="64" t="s">
        <v>5971</v>
      </c>
      <c r="J241" s="64"/>
      <c r="K241" s="64"/>
      <c r="L241" s="64"/>
      <c r="M241" s="64"/>
      <c r="N241" s="64" t="s">
        <v>5963</v>
      </c>
      <c r="O241" s="64" t="s">
        <v>5967</v>
      </c>
      <c r="P241" s="64"/>
      <c r="Q241" s="64"/>
      <c r="R241" s="64"/>
      <c r="S241" s="64"/>
      <c r="T241" s="64"/>
      <c r="U241" s="64"/>
      <c r="V241" s="64"/>
      <c r="W241" s="64"/>
      <c r="X241" s="64"/>
      <c r="Y241" s="64"/>
      <c r="Z241" s="64"/>
    </row>
    <row r="242" ht="12.75" customHeight="1">
      <c r="A242" s="82">
        <v>40370.666666666664</v>
      </c>
      <c r="B242" s="64">
        <v>1005.0</v>
      </c>
      <c r="C242" s="64" t="s">
        <v>228</v>
      </c>
      <c r="D242" s="64" t="s">
        <v>819</v>
      </c>
      <c r="E242" s="64" t="s">
        <v>945</v>
      </c>
      <c r="F242" s="64">
        <v>64.0</v>
      </c>
      <c r="G242" s="64">
        <v>2500.0</v>
      </c>
      <c r="H242" s="64" t="s">
        <v>23</v>
      </c>
      <c r="I242" s="64" t="s">
        <v>6020</v>
      </c>
      <c r="J242" s="64"/>
      <c r="K242" s="64"/>
      <c r="L242" s="64"/>
      <c r="M242" s="64"/>
      <c r="N242" s="64" t="s">
        <v>5963</v>
      </c>
      <c r="O242" s="64" t="s">
        <v>6006</v>
      </c>
      <c r="P242" s="64"/>
      <c r="Q242" s="64"/>
      <c r="R242" s="64"/>
      <c r="S242" s="64"/>
      <c r="T242" s="64"/>
      <c r="U242" s="64"/>
      <c r="V242" s="64"/>
      <c r="W242" s="64"/>
      <c r="X242" s="64"/>
      <c r="Y242" s="64"/>
      <c r="Z242" s="64"/>
    </row>
    <row r="243" ht="12.75" customHeight="1">
      <c r="A243" s="82">
        <v>40370.75</v>
      </c>
      <c r="B243" s="64">
        <v>1011.0</v>
      </c>
      <c r="C243" s="64" t="s">
        <v>228</v>
      </c>
      <c r="D243" s="64" t="s">
        <v>819</v>
      </c>
      <c r="E243" s="64" t="s">
        <v>919</v>
      </c>
      <c r="F243" s="64">
        <v>68.0</v>
      </c>
      <c r="G243" s="64">
        <v>3000.0</v>
      </c>
      <c r="H243" s="64" t="s">
        <v>23</v>
      </c>
      <c r="I243" s="64" t="s">
        <v>5971</v>
      </c>
      <c r="J243" s="64"/>
      <c r="K243" s="64"/>
      <c r="L243" s="64"/>
      <c r="M243" s="64"/>
      <c r="N243" s="64" t="s">
        <v>5963</v>
      </c>
      <c r="O243" s="64" t="s">
        <v>6198</v>
      </c>
      <c r="P243" s="64"/>
      <c r="Q243" s="64"/>
      <c r="R243" s="64"/>
      <c r="S243" s="64"/>
      <c r="T243" s="64"/>
      <c r="U243" s="64"/>
      <c r="V243" s="64"/>
      <c r="W243" s="64"/>
      <c r="X243" s="64"/>
      <c r="Y243" s="64"/>
      <c r="Z243" s="64"/>
    </row>
    <row r="244" ht="12.75" customHeight="1">
      <c r="A244" s="82">
        <v>40372.416666666664</v>
      </c>
      <c r="B244" s="64">
        <v>1013.0</v>
      </c>
      <c r="C244" s="64" t="s">
        <v>228</v>
      </c>
      <c r="D244" s="64" t="s">
        <v>8</v>
      </c>
      <c r="E244" s="64" t="s">
        <v>922</v>
      </c>
      <c r="F244" s="64">
        <v>59.0</v>
      </c>
      <c r="G244" s="64">
        <v>2150.0</v>
      </c>
      <c r="H244" s="64" t="s">
        <v>23</v>
      </c>
      <c r="I244" s="64" t="s">
        <v>5971</v>
      </c>
      <c r="J244" s="64"/>
      <c r="K244" s="64"/>
      <c r="L244" s="64"/>
      <c r="M244" s="64"/>
      <c r="N244" s="64" t="s">
        <v>5963</v>
      </c>
      <c r="O244" s="64" t="s">
        <v>860</v>
      </c>
      <c r="P244" s="64"/>
      <c r="Q244" s="64"/>
      <c r="R244" s="64"/>
      <c r="S244" s="64"/>
      <c r="T244" s="64"/>
      <c r="U244" s="64"/>
      <c r="V244" s="64"/>
      <c r="W244" s="64"/>
      <c r="X244" s="64"/>
      <c r="Y244" s="64"/>
      <c r="Z244" s="64"/>
    </row>
    <row r="245" ht="12.75" customHeight="1">
      <c r="A245" s="82">
        <v>40372.875</v>
      </c>
      <c r="B245" s="64">
        <v>1014.0</v>
      </c>
      <c r="C245" s="64" t="s">
        <v>228</v>
      </c>
      <c r="D245" s="64" t="s">
        <v>8</v>
      </c>
      <c r="E245" s="64" t="s">
        <v>913</v>
      </c>
      <c r="F245" s="64">
        <v>56.0</v>
      </c>
      <c r="G245" s="64">
        <v>1400.0</v>
      </c>
      <c r="H245" s="64" t="s">
        <v>23</v>
      </c>
      <c r="I245" s="64" t="s">
        <v>5971</v>
      </c>
      <c r="J245" s="64"/>
      <c r="K245" s="64"/>
      <c r="L245" s="64"/>
      <c r="M245" s="64"/>
      <c r="N245" s="64" t="s">
        <v>5963</v>
      </c>
      <c r="O245" s="64" t="s">
        <v>6166</v>
      </c>
      <c r="P245" s="64"/>
      <c r="Q245" s="64"/>
      <c r="R245" s="64"/>
      <c r="S245" s="64"/>
      <c r="T245" s="64"/>
      <c r="U245" s="64"/>
      <c r="V245" s="64"/>
      <c r="W245" s="64"/>
      <c r="X245" s="64"/>
      <c r="Y245" s="64"/>
      <c r="Z245" s="64"/>
    </row>
    <row r="246" ht="12.75" customHeight="1">
      <c r="A246" s="82">
        <v>40373.375</v>
      </c>
      <c r="B246" s="64">
        <v>1015.0</v>
      </c>
      <c r="C246" s="64" t="s">
        <v>228</v>
      </c>
      <c r="D246" s="64" t="s">
        <v>8</v>
      </c>
      <c r="E246" s="64" t="s">
        <v>947</v>
      </c>
      <c r="F246" s="64">
        <v>60.0</v>
      </c>
      <c r="G246" s="64">
        <v>2250.0</v>
      </c>
      <c r="H246" s="64" t="s">
        <v>23</v>
      </c>
      <c r="I246" s="64" t="s">
        <v>6020</v>
      </c>
      <c r="J246" s="64"/>
      <c r="K246" s="64"/>
      <c r="L246" s="64"/>
      <c r="M246" s="64"/>
      <c r="N246" s="64" t="s">
        <v>5963</v>
      </c>
      <c r="O246" s="64" t="s">
        <v>6042</v>
      </c>
      <c r="P246" s="64"/>
      <c r="Q246" s="64"/>
      <c r="R246" s="64"/>
      <c r="S246" s="64"/>
      <c r="T246" s="64"/>
      <c r="U246" s="64"/>
      <c r="V246" s="64"/>
      <c r="W246" s="64"/>
      <c r="X246" s="64"/>
      <c r="Y246" s="64"/>
      <c r="Z246" s="64"/>
    </row>
    <row r="247" ht="12.75" customHeight="1">
      <c r="A247" s="82">
        <v>40373.75</v>
      </c>
      <c r="B247" s="64">
        <v>1016.0</v>
      </c>
      <c r="C247" s="64" t="s">
        <v>228</v>
      </c>
      <c r="D247" s="64" t="s">
        <v>8</v>
      </c>
      <c r="E247" s="64" t="s">
        <v>947</v>
      </c>
      <c r="F247" s="64">
        <v>56.0</v>
      </c>
      <c r="G247" s="64">
        <v>1600.0</v>
      </c>
      <c r="H247" s="64" t="s">
        <v>23</v>
      </c>
      <c r="I247" s="64" t="s">
        <v>6020</v>
      </c>
      <c r="J247" s="64"/>
      <c r="K247" s="64"/>
      <c r="L247" s="64"/>
      <c r="M247" s="64"/>
      <c r="N247" s="64" t="s">
        <v>5963</v>
      </c>
      <c r="O247" s="64" t="s">
        <v>6015</v>
      </c>
      <c r="P247" s="64"/>
      <c r="Q247" s="64"/>
      <c r="R247" s="64"/>
      <c r="S247" s="64"/>
      <c r="T247" s="64"/>
      <c r="U247" s="64"/>
      <c r="V247" s="64"/>
      <c r="W247" s="64"/>
      <c r="X247" s="64"/>
      <c r="Y247" s="64"/>
      <c r="Z247" s="64"/>
    </row>
    <row r="248" ht="12.75" customHeight="1">
      <c r="A248" s="92" t="s">
        <v>5949</v>
      </c>
      <c r="B248" s="86" t="s">
        <v>5950</v>
      </c>
      <c r="C248" s="86"/>
      <c r="D248" s="86" t="s">
        <v>5952</v>
      </c>
      <c r="E248" s="86" t="s">
        <v>5953</v>
      </c>
      <c r="F248" s="86" t="s">
        <v>5954</v>
      </c>
      <c r="G248" s="86" t="s">
        <v>5955</v>
      </c>
      <c r="H248" s="86" t="s">
        <v>5956</v>
      </c>
      <c r="I248" s="86" t="s">
        <v>5957</v>
      </c>
      <c r="J248" s="86"/>
      <c r="K248" s="86"/>
      <c r="L248" s="86"/>
      <c r="M248" s="86"/>
      <c r="N248" s="86" t="s">
        <v>5958</v>
      </c>
      <c r="O248" s="86" t="s">
        <v>5959</v>
      </c>
      <c r="P248" s="93"/>
      <c r="Q248" s="93"/>
      <c r="R248" s="93"/>
      <c r="S248" s="93"/>
      <c r="T248" s="93"/>
      <c r="U248" s="93"/>
      <c r="V248" s="93"/>
      <c r="W248" s="93"/>
      <c r="X248" s="93"/>
      <c r="Y248" s="93"/>
      <c r="Z248" s="93"/>
    </row>
    <row r="249" ht="12.75" customHeight="1">
      <c r="A249" s="82"/>
      <c r="B249" s="64"/>
      <c r="C249" s="64"/>
      <c r="D249" s="64"/>
      <c r="E249" s="64"/>
      <c r="F249" s="64"/>
      <c r="G249" s="64"/>
      <c r="H249" s="64"/>
      <c r="I249" s="64"/>
      <c r="J249" s="64"/>
      <c r="K249" s="64"/>
      <c r="L249" s="64"/>
      <c r="M249" s="64"/>
      <c r="N249" s="64"/>
      <c r="O249" s="64"/>
      <c r="P249" s="64"/>
      <c r="Q249" s="64"/>
      <c r="R249" s="64"/>
      <c r="S249" s="64"/>
      <c r="T249" s="64"/>
      <c r="U249" s="64"/>
      <c r="V249" s="64"/>
      <c r="W249" s="64"/>
      <c r="X249" s="64"/>
      <c r="Y249" s="64"/>
      <c r="Z249" s="64"/>
    </row>
    <row r="250" ht="12.75" customHeight="1">
      <c r="A250" s="82"/>
      <c r="B250" s="64"/>
      <c r="C250" s="64"/>
      <c r="D250" s="64"/>
      <c r="E250" s="64"/>
      <c r="F250" s="64"/>
      <c r="G250" s="64"/>
      <c r="H250" s="64"/>
      <c r="I250" s="64"/>
      <c r="J250" s="64"/>
      <c r="K250" s="64"/>
      <c r="L250" s="64"/>
      <c r="M250" s="64"/>
      <c r="N250" s="64"/>
      <c r="O250" s="64"/>
      <c r="P250" s="64"/>
      <c r="Q250" s="64"/>
      <c r="R250" s="64"/>
      <c r="S250" s="64"/>
      <c r="T250" s="64"/>
      <c r="U250" s="64"/>
      <c r="V250" s="64"/>
      <c r="W250" s="64"/>
      <c r="X250" s="64"/>
      <c r="Y250" s="64"/>
      <c r="Z250" s="64"/>
    </row>
    <row r="251" ht="12.75" customHeight="1">
      <c r="A251" s="82"/>
      <c r="B251" s="64"/>
      <c r="C251" s="64"/>
      <c r="D251" s="64"/>
      <c r="E251" s="64"/>
      <c r="F251" s="64"/>
      <c r="G251" s="64"/>
      <c r="H251" s="64"/>
      <c r="I251" s="64"/>
      <c r="J251" s="64"/>
      <c r="K251" s="64"/>
      <c r="L251" s="64"/>
      <c r="M251" s="64"/>
      <c r="N251" s="64"/>
      <c r="O251" s="64"/>
      <c r="P251" s="64"/>
      <c r="Q251" s="64"/>
      <c r="R251" s="64"/>
      <c r="S251" s="64"/>
      <c r="T251" s="64"/>
      <c r="U251" s="64"/>
      <c r="V251" s="64"/>
      <c r="W251" s="64"/>
      <c r="X251" s="64"/>
      <c r="Y251" s="64"/>
      <c r="Z251" s="64"/>
    </row>
    <row r="252" ht="12.75" customHeight="1">
      <c r="A252" s="82"/>
      <c r="B252" s="64"/>
      <c r="C252" s="64"/>
      <c r="D252" s="64"/>
      <c r="E252" s="64"/>
      <c r="F252" s="64"/>
      <c r="G252" s="64"/>
      <c r="H252" s="64"/>
      <c r="I252" s="64"/>
      <c r="J252" s="64"/>
      <c r="K252" s="64"/>
      <c r="L252" s="64"/>
      <c r="M252" s="64"/>
      <c r="N252" s="64"/>
      <c r="O252" s="64"/>
      <c r="P252" s="64"/>
      <c r="Q252" s="64"/>
      <c r="R252" s="64"/>
      <c r="S252" s="64"/>
      <c r="T252" s="64"/>
      <c r="U252" s="64"/>
      <c r="V252" s="64"/>
      <c r="W252" s="64"/>
      <c r="X252" s="64"/>
      <c r="Y252" s="64"/>
      <c r="Z252" s="64"/>
    </row>
    <row r="253" ht="12.75" customHeight="1">
      <c r="A253" s="82"/>
      <c r="B253" s="64"/>
      <c r="C253" s="64"/>
      <c r="D253" s="64"/>
      <c r="E253" s="64"/>
      <c r="F253" s="64"/>
      <c r="G253" s="64"/>
      <c r="H253" s="64"/>
      <c r="I253" s="64"/>
      <c r="J253" s="64"/>
      <c r="K253" s="64"/>
      <c r="L253" s="64"/>
      <c r="M253" s="64"/>
      <c r="N253" s="64"/>
      <c r="O253" s="64"/>
      <c r="P253" s="64"/>
      <c r="Q253" s="64"/>
      <c r="R253" s="64"/>
      <c r="S253" s="64"/>
      <c r="T253" s="64"/>
      <c r="U253" s="64"/>
      <c r="V253" s="64"/>
      <c r="W253" s="64"/>
      <c r="X253" s="64"/>
      <c r="Y253" s="64"/>
      <c r="Z253" s="64"/>
    </row>
    <row r="254" ht="12.75" customHeight="1">
      <c r="A254" s="82"/>
      <c r="B254" s="64"/>
      <c r="C254" s="64"/>
      <c r="D254" s="64"/>
      <c r="E254" s="64"/>
      <c r="F254" s="64"/>
      <c r="G254" s="64"/>
      <c r="H254" s="64"/>
      <c r="I254" s="64"/>
      <c r="J254" s="64"/>
      <c r="K254" s="64"/>
      <c r="L254" s="64"/>
      <c r="M254" s="64"/>
      <c r="N254" s="64"/>
      <c r="O254" s="64"/>
      <c r="P254" s="64"/>
      <c r="Q254" s="64"/>
      <c r="R254" s="64"/>
      <c r="S254" s="64"/>
      <c r="T254" s="64"/>
      <c r="U254" s="64"/>
      <c r="V254" s="64"/>
      <c r="W254" s="64"/>
      <c r="X254" s="64"/>
      <c r="Y254" s="64"/>
      <c r="Z254" s="64"/>
    </row>
    <row r="255" ht="12.75" customHeight="1">
      <c r="A255" s="82"/>
      <c r="B255" s="64"/>
      <c r="C255" s="64"/>
      <c r="D255" s="64"/>
      <c r="E255" s="64"/>
      <c r="F255" s="64"/>
      <c r="G255" s="64"/>
      <c r="H255" s="64"/>
      <c r="I255" s="64"/>
      <c r="J255" s="64"/>
      <c r="K255" s="64"/>
      <c r="L255" s="64"/>
      <c r="M255" s="64"/>
      <c r="N255" s="64"/>
      <c r="O255" s="64"/>
      <c r="P255" s="64"/>
      <c r="Q255" s="64"/>
      <c r="R255" s="64"/>
      <c r="S255" s="64"/>
      <c r="T255" s="64"/>
      <c r="U255" s="64"/>
      <c r="V255" s="64"/>
      <c r="W255" s="64"/>
      <c r="X255" s="64"/>
      <c r="Y255" s="64"/>
      <c r="Z255" s="64"/>
    </row>
    <row r="256" ht="12.75" customHeight="1">
      <c r="A256" s="82"/>
      <c r="B256" s="64"/>
      <c r="C256" s="64"/>
      <c r="D256" s="64"/>
      <c r="E256" s="64"/>
      <c r="F256" s="64"/>
      <c r="G256" s="64"/>
      <c r="H256" s="64"/>
      <c r="I256" s="64"/>
      <c r="J256" s="64"/>
      <c r="K256" s="64"/>
      <c r="L256" s="64"/>
      <c r="M256" s="64"/>
      <c r="N256" s="64"/>
      <c r="O256" s="64"/>
      <c r="P256" s="64"/>
      <c r="Q256" s="64"/>
      <c r="R256" s="64"/>
      <c r="S256" s="64"/>
      <c r="T256" s="64"/>
      <c r="U256" s="64"/>
      <c r="V256" s="64"/>
      <c r="W256" s="64"/>
      <c r="X256" s="64"/>
      <c r="Y256" s="64"/>
      <c r="Z256" s="64"/>
    </row>
    <row r="257" ht="12.75" customHeight="1">
      <c r="A257" s="82"/>
      <c r="B257" s="64"/>
      <c r="C257" s="64"/>
      <c r="D257" s="64"/>
      <c r="E257" s="64"/>
      <c r="F257" s="64"/>
      <c r="G257" s="64"/>
      <c r="H257" s="64"/>
      <c r="I257" s="64"/>
      <c r="J257" s="64"/>
      <c r="K257" s="64"/>
      <c r="L257" s="64"/>
      <c r="M257" s="64"/>
      <c r="N257" s="64"/>
      <c r="O257" s="64"/>
      <c r="P257" s="64"/>
      <c r="Q257" s="64"/>
      <c r="R257" s="64"/>
      <c r="S257" s="64"/>
      <c r="T257" s="64"/>
      <c r="U257" s="64"/>
      <c r="V257" s="64"/>
      <c r="W257" s="64"/>
      <c r="X257" s="64"/>
      <c r="Y257" s="64"/>
      <c r="Z257" s="64"/>
    </row>
    <row r="258" ht="12.75" customHeight="1">
      <c r="A258" s="82"/>
      <c r="B258" s="64"/>
      <c r="C258" s="64"/>
      <c r="D258" s="64"/>
      <c r="E258" s="64"/>
      <c r="F258" s="64"/>
      <c r="G258" s="64"/>
      <c r="H258" s="64"/>
      <c r="I258" s="64"/>
      <c r="J258" s="64"/>
      <c r="K258" s="64"/>
      <c r="L258" s="64"/>
      <c r="M258" s="64"/>
      <c r="N258" s="64"/>
      <c r="O258" s="64"/>
      <c r="P258" s="64"/>
      <c r="Q258" s="64"/>
      <c r="R258" s="64"/>
      <c r="S258" s="64"/>
      <c r="T258" s="64"/>
      <c r="U258" s="64"/>
      <c r="V258" s="64"/>
      <c r="W258" s="64"/>
      <c r="X258" s="64"/>
      <c r="Y258" s="64"/>
      <c r="Z258" s="64"/>
    </row>
    <row r="259" ht="12.75" customHeight="1">
      <c r="A259" s="82"/>
      <c r="B259" s="64"/>
      <c r="C259" s="64"/>
      <c r="D259" s="64"/>
      <c r="E259" s="64"/>
      <c r="F259" s="64"/>
      <c r="G259" s="64"/>
      <c r="H259" s="64"/>
      <c r="I259" s="64"/>
      <c r="J259" s="64"/>
      <c r="K259" s="64"/>
      <c r="L259" s="64"/>
      <c r="M259" s="64"/>
      <c r="N259" s="64"/>
      <c r="O259" s="64"/>
      <c r="P259" s="64"/>
      <c r="Q259" s="64"/>
      <c r="R259" s="64"/>
      <c r="S259" s="64"/>
      <c r="T259" s="64"/>
      <c r="U259" s="64"/>
      <c r="V259" s="64"/>
      <c r="W259" s="64"/>
      <c r="X259" s="64"/>
      <c r="Y259" s="64"/>
      <c r="Z259" s="64"/>
    </row>
    <row r="260" ht="12.75" customHeight="1">
      <c r="A260" s="82"/>
      <c r="B260" s="64"/>
      <c r="C260" s="64"/>
      <c r="D260" s="64"/>
      <c r="E260" s="64"/>
      <c r="F260" s="64"/>
      <c r="G260" s="64"/>
      <c r="H260" s="64"/>
      <c r="I260" s="64"/>
      <c r="J260" s="64"/>
      <c r="K260" s="64"/>
      <c r="L260" s="64"/>
      <c r="M260" s="64"/>
      <c r="N260" s="64"/>
      <c r="O260" s="64"/>
      <c r="P260" s="64"/>
      <c r="Q260" s="64"/>
      <c r="R260" s="64"/>
      <c r="S260" s="64"/>
      <c r="T260" s="64"/>
      <c r="U260" s="64"/>
      <c r="V260" s="64"/>
      <c r="W260" s="64"/>
      <c r="X260" s="64"/>
      <c r="Y260" s="64"/>
      <c r="Z260" s="64"/>
    </row>
    <row r="261" ht="12.75" customHeight="1">
      <c r="A261" s="82"/>
      <c r="B261" s="64"/>
      <c r="C261" s="64"/>
      <c r="D261" s="64"/>
      <c r="E261" s="64"/>
      <c r="F261" s="64"/>
      <c r="G261" s="64"/>
      <c r="H261" s="64"/>
      <c r="I261" s="64"/>
      <c r="J261" s="64"/>
      <c r="K261" s="64"/>
      <c r="L261" s="64"/>
      <c r="M261" s="64"/>
      <c r="N261" s="64"/>
      <c r="O261" s="64"/>
      <c r="P261" s="64"/>
      <c r="Q261" s="64"/>
      <c r="R261" s="64"/>
      <c r="S261" s="64"/>
      <c r="T261" s="64"/>
      <c r="U261" s="64"/>
      <c r="V261" s="64"/>
      <c r="W261" s="64"/>
      <c r="X261" s="64"/>
      <c r="Y261" s="64"/>
      <c r="Z261" s="64"/>
    </row>
    <row r="262" ht="12.75" customHeight="1">
      <c r="A262" s="82"/>
      <c r="B262" s="64"/>
      <c r="C262" s="64"/>
      <c r="D262" s="64"/>
      <c r="E262" s="64"/>
      <c r="F262" s="64"/>
      <c r="G262" s="64"/>
      <c r="H262" s="64"/>
      <c r="I262" s="64"/>
      <c r="J262" s="64"/>
      <c r="K262" s="64"/>
      <c r="L262" s="64"/>
      <c r="M262" s="64"/>
      <c r="N262" s="64"/>
      <c r="O262" s="64"/>
      <c r="P262" s="64"/>
      <c r="Q262" s="64"/>
      <c r="R262" s="64"/>
      <c r="S262" s="64"/>
      <c r="T262" s="64"/>
      <c r="U262" s="64"/>
      <c r="V262" s="64"/>
      <c r="W262" s="64"/>
      <c r="X262" s="64"/>
      <c r="Y262" s="64"/>
      <c r="Z262" s="64"/>
    </row>
    <row r="263" ht="12.75" customHeight="1">
      <c r="A263" s="82"/>
      <c r="B263" s="64"/>
      <c r="C263" s="64"/>
      <c r="D263" s="64"/>
      <c r="E263" s="64"/>
      <c r="F263" s="64"/>
      <c r="G263" s="64"/>
      <c r="H263" s="64"/>
      <c r="I263" s="64"/>
      <c r="J263" s="64"/>
      <c r="K263" s="64"/>
      <c r="L263" s="64"/>
      <c r="M263" s="64"/>
      <c r="N263" s="64"/>
      <c r="O263" s="64"/>
      <c r="P263" s="64"/>
      <c r="Q263" s="64"/>
      <c r="R263" s="64"/>
      <c r="S263" s="64"/>
      <c r="T263" s="64"/>
      <c r="U263" s="64"/>
      <c r="V263" s="64"/>
      <c r="W263" s="64"/>
      <c r="X263" s="64"/>
      <c r="Y263" s="64"/>
      <c r="Z263" s="64"/>
    </row>
    <row r="264" ht="12.75" customHeight="1">
      <c r="A264" s="82"/>
      <c r="B264" s="64"/>
      <c r="C264" s="64"/>
      <c r="D264" s="64"/>
      <c r="E264" s="64"/>
      <c r="F264" s="64"/>
      <c r="G264" s="64"/>
      <c r="H264" s="64"/>
      <c r="I264" s="64"/>
      <c r="J264" s="64"/>
      <c r="K264" s="64"/>
      <c r="L264" s="64"/>
      <c r="M264" s="64"/>
      <c r="N264" s="64"/>
      <c r="O264" s="64"/>
      <c r="P264" s="64"/>
      <c r="Q264" s="64"/>
      <c r="R264" s="64"/>
      <c r="S264" s="64"/>
      <c r="T264" s="64"/>
      <c r="U264" s="64"/>
      <c r="V264" s="64"/>
      <c r="W264" s="64"/>
      <c r="X264" s="64"/>
      <c r="Y264" s="64"/>
      <c r="Z264" s="64"/>
    </row>
    <row r="265" ht="12.75" customHeight="1">
      <c r="A265" s="82"/>
      <c r="B265" s="64"/>
      <c r="C265" s="64"/>
      <c r="D265" s="64"/>
      <c r="E265" s="64"/>
      <c r="F265" s="64"/>
      <c r="G265" s="64"/>
      <c r="H265" s="64"/>
      <c r="I265" s="64"/>
      <c r="J265" s="64"/>
      <c r="K265" s="64"/>
      <c r="L265" s="64"/>
      <c r="M265" s="64"/>
      <c r="N265" s="64"/>
      <c r="O265" s="64"/>
      <c r="P265" s="64"/>
      <c r="Q265" s="64"/>
      <c r="R265" s="64"/>
      <c r="S265" s="64"/>
      <c r="T265" s="64"/>
      <c r="U265" s="64"/>
      <c r="V265" s="64"/>
      <c r="W265" s="64"/>
      <c r="X265" s="64"/>
      <c r="Y265" s="64"/>
      <c r="Z265" s="64"/>
    </row>
    <row r="266" ht="12.75" customHeight="1">
      <c r="A266" s="82"/>
      <c r="B266" s="64"/>
      <c r="C266" s="64"/>
      <c r="D266" s="64"/>
      <c r="E266" s="64"/>
      <c r="F266" s="64"/>
      <c r="G266" s="64"/>
      <c r="H266" s="64"/>
      <c r="I266" s="64"/>
      <c r="J266" s="64"/>
      <c r="K266" s="64"/>
      <c r="L266" s="64"/>
      <c r="M266" s="64"/>
      <c r="N266" s="64"/>
      <c r="O266" s="64"/>
      <c r="P266" s="64"/>
      <c r="Q266" s="64"/>
      <c r="R266" s="64"/>
      <c r="S266" s="64"/>
      <c r="T266" s="64"/>
      <c r="U266" s="64"/>
      <c r="V266" s="64"/>
      <c r="W266" s="64"/>
      <c r="X266" s="64"/>
      <c r="Y266" s="64"/>
      <c r="Z266" s="64"/>
    </row>
    <row r="267" ht="12.75" customHeight="1">
      <c r="A267" s="82"/>
      <c r="B267" s="64"/>
      <c r="C267" s="64"/>
      <c r="D267" s="64"/>
      <c r="E267" s="64"/>
      <c r="F267" s="64"/>
      <c r="G267" s="64"/>
      <c r="H267" s="64"/>
      <c r="I267" s="64"/>
      <c r="J267" s="64"/>
      <c r="K267" s="64"/>
      <c r="L267" s="64"/>
      <c r="M267" s="64"/>
      <c r="N267" s="64"/>
      <c r="O267" s="64"/>
      <c r="P267" s="64"/>
      <c r="Q267" s="64"/>
      <c r="R267" s="64"/>
      <c r="S267" s="64"/>
      <c r="T267" s="64"/>
      <c r="U267" s="64"/>
      <c r="V267" s="64"/>
      <c r="W267" s="64"/>
      <c r="X267" s="64"/>
      <c r="Y267" s="64"/>
      <c r="Z267" s="64"/>
    </row>
    <row r="268" ht="12.75" customHeight="1">
      <c r="A268" s="82"/>
      <c r="B268" s="64"/>
      <c r="C268" s="64"/>
      <c r="D268" s="64"/>
      <c r="E268" s="64"/>
      <c r="F268" s="64"/>
      <c r="G268" s="64"/>
      <c r="H268" s="64"/>
      <c r="I268" s="64"/>
      <c r="J268" s="64"/>
      <c r="K268" s="64"/>
      <c r="L268" s="64"/>
      <c r="M268" s="64"/>
      <c r="N268" s="64"/>
      <c r="O268" s="64"/>
      <c r="P268" s="64"/>
      <c r="Q268" s="64"/>
      <c r="R268" s="64"/>
      <c r="S268" s="64"/>
      <c r="T268" s="64"/>
      <c r="U268" s="64"/>
      <c r="V268" s="64"/>
      <c r="W268" s="64"/>
      <c r="X268" s="64"/>
      <c r="Y268" s="64"/>
      <c r="Z268" s="64"/>
    </row>
    <row r="269" ht="12.75" customHeight="1">
      <c r="A269" s="82"/>
      <c r="B269" s="64"/>
      <c r="C269" s="64"/>
      <c r="D269" s="64"/>
      <c r="E269" s="64"/>
      <c r="F269" s="64"/>
      <c r="G269" s="64"/>
      <c r="H269" s="64"/>
      <c r="I269" s="64"/>
      <c r="J269" s="64"/>
      <c r="K269" s="64"/>
      <c r="L269" s="64"/>
      <c r="M269" s="64"/>
      <c r="N269" s="64"/>
      <c r="O269" s="64"/>
      <c r="P269" s="64"/>
      <c r="Q269" s="64"/>
      <c r="R269" s="64"/>
      <c r="S269" s="64"/>
      <c r="T269" s="64"/>
      <c r="U269" s="64"/>
      <c r="V269" s="64"/>
      <c r="W269" s="64"/>
      <c r="X269" s="64"/>
      <c r="Y269" s="64"/>
      <c r="Z269" s="64"/>
    </row>
    <row r="270" ht="12.75" customHeight="1">
      <c r="A270" s="82"/>
      <c r="B270" s="64"/>
      <c r="C270" s="64"/>
      <c r="D270" s="64"/>
      <c r="E270" s="64"/>
      <c r="F270" s="64"/>
      <c r="G270" s="64"/>
      <c r="H270" s="64"/>
      <c r="I270" s="64"/>
      <c r="J270" s="64"/>
      <c r="K270" s="64"/>
      <c r="L270" s="64"/>
      <c r="M270" s="64"/>
      <c r="N270" s="64"/>
      <c r="O270" s="64"/>
      <c r="P270" s="64"/>
      <c r="Q270" s="64"/>
      <c r="R270" s="64"/>
      <c r="S270" s="64"/>
      <c r="T270" s="64"/>
      <c r="U270" s="64"/>
      <c r="V270" s="64"/>
      <c r="W270" s="64"/>
      <c r="X270" s="64"/>
      <c r="Y270" s="64"/>
      <c r="Z270" s="64"/>
    </row>
    <row r="271" ht="12.75" customHeight="1">
      <c r="A271" s="82"/>
      <c r="B271" s="64"/>
      <c r="C271" s="64"/>
      <c r="D271" s="64"/>
      <c r="E271" s="64"/>
      <c r="F271" s="64"/>
      <c r="G271" s="64"/>
      <c r="H271" s="64"/>
      <c r="I271" s="64"/>
      <c r="J271" s="64"/>
      <c r="K271" s="64"/>
      <c r="L271" s="64"/>
      <c r="M271" s="64"/>
      <c r="N271" s="64"/>
      <c r="O271" s="64"/>
      <c r="P271" s="64"/>
      <c r="Q271" s="64"/>
      <c r="R271" s="64"/>
      <c r="S271" s="64"/>
      <c r="T271" s="64"/>
      <c r="U271" s="64"/>
      <c r="V271" s="64"/>
      <c r="W271" s="64"/>
      <c r="X271" s="64"/>
      <c r="Y271" s="64"/>
      <c r="Z271" s="64"/>
    </row>
    <row r="272" ht="12.75" customHeight="1">
      <c r="A272" s="82"/>
      <c r="B272" s="64"/>
      <c r="C272" s="64"/>
      <c r="D272" s="64"/>
      <c r="E272" s="64"/>
      <c r="F272" s="64"/>
      <c r="G272" s="64"/>
      <c r="H272" s="64"/>
      <c r="I272" s="64"/>
      <c r="J272" s="64"/>
      <c r="K272" s="64"/>
      <c r="L272" s="64"/>
      <c r="M272" s="64"/>
      <c r="N272" s="64"/>
      <c r="O272" s="64"/>
      <c r="P272" s="64"/>
      <c r="Q272" s="64"/>
      <c r="R272" s="64"/>
      <c r="S272" s="64"/>
      <c r="T272" s="64"/>
      <c r="U272" s="64"/>
      <c r="V272" s="64"/>
      <c r="W272" s="64"/>
      <c r="X272" s="64"/>
      <c r="Y272" s="64"/>
      <c r="Z272" s="64"/>
    </row>
    <row r="273" ht="12.75" customHeight="1">
      <c r="A273" s="82"/>
      <c r="B273" s="64"/>
      <c r="C273" s="64"/>
      <c r="D273" s="64"/>
      <c r="E273" s="64"/>
      <c r="F273" s="64"/>
      <c r="G273" s="64"/>
      <c r="H273" s="64"/>
      <c r="I273" s="64"/>
      <c r="J273" s="64"/>
      <c r="K273" s="64"/>
      <c r="L273" s="64"/>
      <c r="M273" s="64"/>
      <c r="N273" s="64"/>
      <c r="O273" s="64"/>
      <c r="P273" s="64"/>
      <c r="Q273" s="64"/>
      <c r="R273" s="64"/>
      <c r="S273" s="64"/>
      <c r="T273" s="64"/>
      <c r="U273" s="64"/>
      <c r="V273" s="64"/>
      <c r="W273" s="64"/>
      <c r="X273" s="64"/>
      <c r="Y273" s="64"/>
      <c r="Z273" s="64"/>
    </row>
    <row r="274" ht="12.75" customHeight="1">
      <c r="A274" s="82"/>
      <c r="B274" s="64"/>
      <c r="C274" s="64"/>
      <c r="D274" s="64"/>
      <c r="E274" s="64"/>
      <c r="F274" s="64"/>
      <c r="G274" s="64"/>
      <c r="H274" s="64"/>
      <c r="I274" s="64"/>
      <c r="J274" s="64"/>
      <c r="K274" s="64"/>
      <c r="L274" s="64"/>
      <c r="M274" s="64"/>
      <c r="N274" s="64"/>
      <c r="O274" s="64"/>
      <c r="P274" s="64"/>
      <c r="Q274" s="64"/>
      <c r="R274" s="64"/>
      <c r="S274" s="64"/>
      <c r="T274" s="64"/>
      <c r="U274" s="64"/>
      <c r="V274" s="64"/>
      <c r="W274" s="64"/>
      <c r="X274" s="64"/>
      <c r="Y274" s="64"/>
      <c r="Z274" s="64"/>
    </row>
    <row r="275" ht="12.75" customHeight="1">
      <c r="A275" s="82"/>
      <c r="B275" s="64"/>
      <c r="C275" s="64"/>
      <c r="D275" s="64"/>
      <c r="E275" s="64"/>
      <c r="F275" s="64"/>
      <c r="G275" s="64"/>
      <c r="H275" s="64"/>
      <c r="I275" s="64"/>
      <c r="J275" s="64"/>
      <c r="K275" s="64"/>
      <c r="L275" s="64"/>
      <c r="M275" s="64"/>
      <c r="N275" s="64"/>
      <c r="O275" s="64"/>
      <c r="P275" s="64"/>
      <c r="Q275" s="64"/>
      <c r="R275" s="64"/>
      <c r="S275" s="64"/>
      <c r="T275" s="64"/>
      <c r="U275" s="64"/>
      <c r="V275" s="64"/>
      <c r="W275" s="64"/>
      <c r="X275" s="64"/>
      <c r="Y275" s="64"/>
      <c r="Z275" s="64"/>
    </row>
    <row r="276" ht="12.75" customHeight="1">
      <c r="A276" s="82"/>
      <c r="B276" s="64"/>
      <c r="C276" s="64"/>
      <c r="D276" s="64"/>
      <c r="E276" s="64"/>
      <c r="F276" s="64"/>
      <c r="G276" s="64"/>
      <c r="H276" s="64"/>
      <c r="I276" s="64"/>
      <c r="J276" s="64"/>
      <c r="K276" s="64"/>
      <c r="L276" s="64"/>
      <c r="M276" s="64"/>
      <c r="N276" s="64"/>
      <c r="O276" s="64"/>
      <c r="P276" s="64"/>
      <c r="Q276" s="64"/>
      <c r="R276" s="64"/>
      <c r="S276" s="64"/>
      <c r="T276" s="64"/>
      <c r="U276" s="64"/>
      <c r="V276" s="64"/>
      <c r="W276" s="64"/>
      <c r="X276" s="64"/>
      <c r="Y276" s="64"/>
      <c r="Z276" s="64"/>
    </row>
    <row r="277" ht="12.75" customHeight="1">
      <c r="A277" s="82"/>
      <c r="B277" s="64"/>
      <c r="C277" s="64"/>
      <c r="D277" s="64"/>
      <c r="E277" s="64"/>
      <c r="F277" s="64"/>
      <c r="G277" s="64"/>
      <c r="H277" s="64"/>
      <c r="I277" s="64"/>
      <c r="J277" s="64"/>
      <c r="K277" s="64"/>
      <c r="L277" s="64"/>
      <c r="M277" s="64"/>
      <c r="N277" s="64"/>
      <c r="O277" s="64"/>
      <c r="P277" s="64"/>
      <c r="Q277" s="64"/>
      <c r="R277" s="64"/>
      <c r="S277" s="64"/>
      <c r="T277" s="64"/>
      <c r="U277" s="64"/>
      <c r="V277" s="64"/>
      <c r="W277" s="64"/>
      <c r="X277" s="64"/>
      <c r="Y277" s="64"/>
      <c r="Z277" s="64"/>
    </row>
    <row r="278" ht="12.75" customHeight="1">
      <c r="A278" s="82"/>
      <c r="B278" s="64"/>
      <c r="C278" s="64"/>
      <c r="D278" s="64"/>
      <c r="E278" s="64"/>
      <c r="F278" s="64"/>
      <c r="G278" s="64"/>
      <c r="H278" s="64"/>
      <c r="I278" s="64"/>
      <c r="J278" s="64"/>
      <c r="K278" s="64"/>
      <c r="L278" s="64"/>
      <c r="M278" s="64"/>
      <c r="N278" s="64"/>
      <c r="O278" s="64"/>
      <c r="P278" s="64"/>
      <c r="Q278" s="64"/>
      <c r="R278" s="64"/>
      <c r="S278" s="64"/>
      <c r="T278" s="64"/>
      <c r="U278" s="64"/>
      <c r="V278" s="64"/>
      <c r="W278" s="64"/>
      <c r="X278" s="64"/>
      <c r="Y278" s="64"/>
      <c r="Z278" s="64"/>
    </row>
    <row r="279" ht="12.75" customHeight="1">
      <c r="A279" s="82"/>
      <c r="B279" s="64"/>
      <c r="C279" s="64"/>
      <c r="D279" s="64"/>
      <c r="E279" s="64"/>
      <c r="F279" s="64"/>
      <c r="G279" s="64"/>
      <c r="H279" s="64"/>
      <c r="I279" s="64"/>
      <c r="J279" s="64"/>
      <c r="K279" s="64"/>
      <c r="L279" s="64"/>
      <c r="M279" s="64"/>
      <c r="N279" s="64"/>
      <c r="O279" s="64"/>
      <c r="P279" s="64"/>
      <c r="Q279" s="64"/>
      <c r="R279" s="64"/>
      <c r="S279" s="64"/>
      <c r="T279" s="64"/>
      <c r="U279" s="64"/>
      <c r="V279" s="64"/>
      <c r="W279" s="64"/>
      <c r="X279" s="64"/>
      <c r="Y279" s="64"/>
      <c r="Z279" s="64"/>
    </row>
    <row r="280" ht="12.75" customHeight="1">
      <c r="A280" s="82"/>
      <c r="B280" s="64"/>
      <c r="C280" s="64"/>
      <c r="D280" s="64"/>
      <c r="E280" s="64"/>
      <c r="F280" s="64"/>
      <c r="G280" s="64"/>
      <c r="H280" s="64"/>
      <c r="I280" s="64"/>
      <c r="J280" s="64"/>
      <c r="K280" s="64"/>
      <c r="L280" s="64"/>
      <c r="M280" s="64"/>
      <c r="N280" s="64"/>
      <c r="O280" s="64"/>
      <c r="P280" s="64"/>
      <c r="Q280" s="64"/>
      <c r="R280" s="64"/>
      <c r="S280" s="64"/>
      <c r="T280" s="64"/>
      <c r="U280" s="64"/>
      <c r="V280" s="64"/>
      <c r="W280" s="64"/>
      <c r="X280" s="64"/>
      <c r="Y280" s="64"/>
      <c r="Z280" s="64"/>
    </row>
    <row r="281" ht="12.75" customHeight="1">
      <c r="A281" s="82"/>
      <c r="B281" s="64"/>
      <c r="C281" s="64"/>
      <c r="D281" s="64"/>
      <c r="E281" s="64"/>
      <c r="F281" s="64"/>
      <c r="G281" s="64"/>
      <c r="H281" s="64"/>
      <c r="I281" s="64"/>
      <c r="J281" s="64"/>
      <c r="K281" s="64"/>
      <c r="L281" s="64"/>
      <c r="M281" s="64"/>
      <c r="N281" s="64"/>
      <c r="O281" s="64"/>
      <c r="P281" s="64"/>
      <c r="Q281" s="64"/>
      <c r="R281" s="64"/>
      <c r="S281" s="64"/>
      <c r="T281" s="64"/>
      <c r="U281" s="64"/>
      <c r="V281" s="64"/>
      <c r="W281" s="64"/>
      <c r="X281" s="64"/>
      <c r="Y281" s="64"/>
      <c r="Z281" s="64"/>
    </row>
    <row r="282" ht="12.75" customHeight="1">
      <c r="A282" s="82"/>
      <c r="B282" s="64"/>
      <c r="C282" s="64"/>
      <c r="D282" s="64"/>
      <c r="E282" s="64"/>
      <c r="F282" s="64"/>
      <c r="G282" s="64"/>
      <c r="H282" s="64"/>
      <c r="I282" s="64"/>
      <c r="J282" s="64"/>
      <c r="K282" s="64"/>
      <c r="L282" s="64"/>
      <c r="M282" s="64"/>
      <c r="N282" s="64"/>
      <c r="O282" s="64"/>
      <c r="P282" s="64"/>
      <c r="Q282" s="64"/>
      <c r="R282" s="64"/>
      <c r="S282" s="64"/>
      <c r="T282" s="64"/>
      <c r="U282" s="64"/>
      <c r="V282" s="64"/>
      <c r="W282" s="64"/>
      <c r="X282" s="64"/>
      <c r="Y282" s="64"/>
      <c r="Z282" s="64"/>
    </row>
    <row r="283" ht="12.75" customHeight="1">
      <c r="A283" s="82"/>
      <c r="B283" s="64"/>
      <c r="C283" s="64"/>
      <c r="D283" s="64"/>
      <c r="E283" s="64"/>
      <c r="F283" s="64"/>
      <c r="G283" s="64"/>
      <c r="H283" s="64"/>
      <c r="I283" s="64"/>
      <c r="J283" s="64"/>
      <c r="K283" s="64"/>
      <c r="L283" s="64"/>
      <c r="M283" s="64"/>
      <c r="N283" s="64"/>
      <c r="O283" s="64"/>
      <c r="P283" s="64"/>
      <c r="Q283" s="64"/>
      <c r="R283" s="64"/>
      <c r="S283" s="64"/>
      <c r="T283" s="64"/>
      <c r="U283" s="64"/>
      <c r="V283" s="64"/>
      <c r="W283" s="64"/>
      <c r="X283" s="64"/>
      <c r="Y283" s="64"/>
      <c r="Z283" s="64"/>
    </row>
    <row r="284" ht="12.75" customHeight="1">
      <c r="A284" s="82"/>
      <c r="B284" s="64"/>
      <c r="C284" s="64"/>
      <c r="D284" s="64"/>
      <c r="E284" s="64"/>
      <c r="F284" s="64"/>
      <c r="G284" s="64"/>
      <c r="H284" s="64"/>
      <c r="I284" s="64"/>
      <c r="J284" s="64"/>
      <c r="K284" s="64"/>
      <c r="L284" s="64"/>
      <c r="M284" s="64"/>
      <c r="N284" s="64"/>
      <c r="O284" s="64"/>
      <c r="P284" s="64"/>
      <c r="Q284" s="64"/>
      <c r="R284" s="64"/>
      <c r="S284" s="64"/>
      <c r="T284" s="64"/>
      <c r="U284" s="64"/>
      <c r="V284" s="64"/>
      <c r="W284" s="64"/>
      <c r="X284" s="64"/>
      <c r="Y284" s="64"/>
      <c r="Z284" s="64"/>
    </row>
    <row r="285" ht="12.75" customHeight="1">
      <c r="A285" s="82"/>
      <c r="B285" s="64"/>
      <c r="C285" s="64"/>
      <c r="D285" s="64"/>
      <c r="E285" s="64"/>
      <c r="F285" s="64"/>
      <c r="G285" s="64"/>
      <c r="H285" s="64"/>
      <c r="I285" s="64"/>
      <c r="J285" s="64"/>
      <c r="K285" s="64"/>
      <c r="L285" s="64"/>
      <c r="M285" s="64"/>
      <c r="N285" s="64"/>
      <c r="O285" s="64"/>
      <c r="P285" s="64"/>
      <c r="Q285" s="64"/>
      <c r="R285" s="64"/>
      <c r="S285" s="64"/>
      <c r="T285" s="64"/>
      <c r="U285" s="64"/>
      <c r="V285" s="64"/>
      <c r="W285" s="64"/>
      <c r="X285" s="64"/>
      <c r="Y285" s="64"/>
      <c r="Z285" s="64"/>
    </row>
    <row r="286" ht="12.75" customHeight="1">
      <c r="A286" s="82"/>
      <c r="B286" s="64"/>
      <c r="C286" s="64"/>
      <c r="D286" s="64"/>
      <c r="E286" s="64"/>
      <c r="F286" s="64"/>
      <c r="G286" s="64"/>
      <c r="H286" s="64"/>
      <c r="I286" s="64"/>
      <c r="J286" s="64"/>
      <c r="K286" s="64"/>
      <c r="L286" s="64"/>
      <c r="M286" s="64"/>
      <c r="N286" s="64"/>
      <c r="O286" s="64"/>
      <c r="P286" s="64"/>
      <c r="Q286" s="64"/>
      <c r="R286" s="64"/>
      <c r="S286" s="64"/>
      <c r="T286" s="64"/>
      <c r="U286" s="64"/>
      <c r="V286" s="64"/>
      <c r="W286" s="64"/>
      <c r="X286" s="64"/>
      <c r="Y286" s="64"/>
      <c r="Z286" s="64"/>
    </row>
    <row r="287" ht="12.75" customHeight="1">
      <c r="A287" s="82"/>
      <c r="B287" s="64"/>
      <c r="C287" s="64"/>
      <c r="D287" s="64"/>
      <c r="E287" s="64"/>
      <c r="F287" s="64"/>
      <c r="G287" s="64"/>
      <c r="H287" s="64"/>
      <c r="I287" s="64"/>
      <c r="J287" s="64"/>
      <c r="K287" s="64"/>
      <c r="L287" s="64"/>
      <c r="M287" s="64"/>
      <c r="N287" s="64"/>
      <c r="O287" s="64"/>
      <c r="P287" s="64"/>
      <c r="Q287" s="64"/>
      <c r="R287" s="64"/>
      <c r="S287" s="64"/>
      <c r="T287" s="64"/>
      <c r="U287" s="64"/>
      <c r="V287" s="64"/>
      <c r="W287" s="64"/>
      <c r="X287" s="64"/>
      <c r="Y287" s="64"/>
      <c r="Z287" s="64"/>
    </row>
    <row r="288" ht="12.75" customHeight="1">
      <c r="A288" s="82"/>
      <c r="B288" s="64"/>
      <c r="C288" s="64"/>
      <c r="D288" s="64"/>
      <c r="E288" s="64"/>
      <c r="F288" s="64"/>
      <c r="G288" s="64"/>
      <c r="H288" s="64"/>
      <c r="I288" s="64"/>
      <c r="J288" s="64"/>
      <c r="K288" s="64"/>
      <c r="L288" s="64"/>
      <c r="M288" s="64"/>
      <c r="N288" s="64"/>
      <c r="O288" s="64"/>
      <c r="P288" s="64"/>
      <c r="Q288" s="64"/>
      <c r="R288" s="64"/>
      <c r="S288" s="64"/>
      <c r="T288" s="64"/>
      <c r="U288" s="64"/>
      <c r="V288" s="64"/>
      <c r="W288" s="64"/>
      <c r="X288" s="64"/>
      <c r="Y288" s="64"/>
      <c r="Z288" s="64"/>
    </row>
    <row r="289" ht="12.75" customHeight="1">
      <c r="A289" s="82"/>
      <c r="B289" s="64"/>
      <c r="C289" s="64"/>
      <c r="D289" s="64"/>
      <c r="E289" s="64"/>
      <c r="F289" s="64"/>
      <c r="G289" s="64"/>
      <c r="H289" s="64"/>
      <c r="I289" s="64"/>
      <c r="J289" s="64"/>
      <c r="K289" s="64"/>
      <c r="L289" s="64"/>
      <c r="M289" s="64"/>
      <c r="N289" s="64"/>
      <c r="O289" s="64"/>
      <c r="P289" s="64"/>
      <c r="Q289" s="64"/>
      <c r="R289" s="64"/>
      <c r="S289" s="64"/>
      <c r="T289" s="64"/>
      <c r="U289" s="64"/>
      <c r="V289" s="64"/>
      <c r="W289" s="64"/>
      <c r="X289" s="64"/>
      <c r="Y289" s="64"/>
      <c r="Z289" s="64"/>
    </row>
    <row r="290" ht="12.75" customHeight="1">
      <c r="A290" s="82"/>
      <c r="B290" s="64"/>
      <c r="C290" s="64"/>
      <c r="D290" s="64"/>
      <c r="E290" s="64"/>
      <c r="F290" s="64"/>
      <c r="G290" s="64"/>
      <c r="H290" s="64"/>
      <c r="I290" s="64"/>
      <c r="J290" s="64"/>
      <c r="K290" s="64"/>
      <c r="L290" s="64"/>
      <c r="M290" s="64"/>
      <c r="N290" s="64"/>
      <c r="O290" s="64"/>
      <c r="P290" s="64"/>
      <c r="Q290" s="64"/>
      <c r="R290" s="64"/>
      <c r="S290" s="64"/>
      <c r="T290" s="64"/>
      <c r="U290" s="64"/>
      <c r="V290" s="64"/>
      <c r="W290" s="64"/>
      <c r="X290" s="64"/>
      <c r="Y290" s="64"/>
      <c r="Z290" s="64"/>
    </row>
    <row r="291" ht="12.75" customHeight="1">
      <c r="A291" s="82"/>
      <c r="B291" s="64"/>
      <c r="C291" s="64"/>
      <c r="D291" s="64"/>
      <c r="E291" s="64"/>
      <c r="F291" s="64"/>
      <c r="G291" s="64"/>
      <c r="H291" s="64"/>
      <c r="I291" s="64"/>
      <c r="J291" s="64"/>
      <c r="K291" s="64"/>
      <c r="L291" s="64"/>
      <c r="M291" s="64"/>
      <c r="N291" s="64"/>
      <c r="O291" s="64"/>
      <c r="P291" s="64"/>
      <c r="Q291" s="64"/>
      <c r="R291" s="64"/>
      <c r="S291" s="64"/>
      <c r="T291" s="64"/>
      <c r="U291" s="64"/>
      <c r="V291" s="64"/>
      <c r="W291" s="64"/>
      <c r="X291" s="64"/>
      <c r="Y291" s="64"/>
      <c r="Z291" s="64"/>
    </row>
    <row r="292" ht="12.75" customHeight="1">
      <c r="A292" s="82"/>
      <c r="B292" s="64"/>
      <c r="C292" s="64"/>
      <c r="D292" s="64"/>
      <c r="E292" s="64"/>
      <c r="F292" s="64"/>
      <c r="G292" s="64"/>
      <c r="H292" s="64"/>
      <c r="I292" s="64"/>
      <c r="J292" s="64"/>
      <c r="K292" s="64"/>
      <c r="L292" s="64"/>
      <c r="M292" s="64"/>
      <c r="N292" s="64"/>
      <c r="O292" s="64"/>
      <c r="P292" s="64"/>
      <c r="Q292" s="64"/>
      <c r="R292" s="64"/>
      <c r="S292" s="64"/>
      <c r="T292" s="64"/>
      <c r="U292" s="64"/>
      <c r="V292" s="64"/>
      <c r="W292" s="64"/>
      <c r="X292" s="64"/>
      <c r="Y292" s="64"/>
      <c r="Z292" s="64"/>
    </row>
    <row r="293" ht="12.75" customHeight="1">
      <c r="A293" s="82"/>
      <c r="B293" s="64"/>
      <c r="C293" s="64"/>
      <c r="D293" s="64"/>
      <c r="E293" s="64"/>
      <c r="F293" s="64"/>
      <c r="G293" s="64"/>
      <c r="H293" s="64"/>
      <c r="I293" s="64"/>
      <c r="J293" s="64"/>
      <c r="K293" s="64"/>
      <c r="L293" s="64"/>
      <c r="M293" s="64"/>
      <c r="N293" s="64"/>
      <c r="O293" s="64"/>
      <c r="P293" s="64"/>
      <c r="Q293" s="64"/>
      <c r="R293" s="64"/>
      <c r="S293" s="64"/>
      <c r="T293" s="64"/>
      <c r="U293" s="64"/>
      <c r="V293" s="64"/>
      <c r="W293" s="64"/>
      <c r="X293" s="64"/>
      <c r="Y293" s="64"/>
      <c r="Z293" s="64"/>
    </row>
    <row r="294" ht="12.75" customHeight="1">
      <c r="A294" s="82"/>
      <c r="B294" s="64"/>
      <c r="C294" s="64"/>
      <c r="D294" s="64"/>
      <c r="E294" s="64"/>
      <c r="F294" s="64"/>
      <c r="G294" s="64"/>
      <c r="H294" s="64"/>
      <c r="I294" s="64"/>
      <c r="J294" s="64"/>
      <c r="K294" s="64"/>
      <c r="L294" s="64"/>
      <c r="M294" s="64"/>
      <c r="N294" s="64"/>
      <c r="O294" s="64"/>
      <c r="P294" s="64"/>
      <c r="Q294" s="64"/>
      <c r="R294" s="64"/>
      <c r="S294" s="64"/>
      <c r="T294" s="64"/>
      <c r="U294" s="64"/>
      <c r="V294" s="64"/>
      <c r="W294" s="64"/>
      <c r="X294" s="64"/>
      <c r="Y294" s="64"/>
      <c r="Z294" s="64"/>
    </row>
    <row r="295" ht="12.75" customHeight="1">
      <c r="A295" s="82"/>
      <c r="B295" s="64"/>
      <c r="C295" s="64"/>
      <c r="D295" s="64"/>
      <c r="E295" s="64"/>
      <c r="F295" s="64"/>
      <c r="G295" s="64"/>
      <c r="H295" s="64"/>
      <c r="I295" s="64"/>
      <c r="J295" s="64"/>
      <c r="K295" s="64"/>
      <c r="L295" s="64"/>
      <c r="M295" s="64"/>
      <c r="N295" s="64"/>
      <c r="O295" s="64"/>
      <c r="P295" s="64"/>
      <c r="Q295" s="64"/>
      <c r="R295" s="64"/>
      <c r="S295" s="64"/>
      <c r="T295" s="64"/>
      <c r="U295" s="64"/>
      <c r="V295" s="64"/>
      <c r="W295" s="64"/>
      <c r="X295" s="64"/>
      <c r="Y295" s="64"/>
      <c r="Z295" s="64"/>
    </row>
    <row r="296" ht="12.75" customHeight="1">
      <c r="A296" s="82"/>
      <c r="B296" s="64"/>
      <c r="C296" s="64"/>
      <c r="D296" s="64"/>
      <c r="E296" s="64"/>
      <c r="F296" s="64"/>
      <c r="G296" s="64"/>
      <c r="H296" s="64"/>
      <c r="I296" s="64"/>
      <c r="J296" s="64"/>
      <c r="K296" s="64"/>
      <c r="L296" s="64"/>
      <c r="M296" s="64"/>
      <c r="N296" s="64"/>
      <c r="O296" s="64"/>
      <c r="P296" s="64"/>
      <c r="Q296" s="64"/>
      <c r="R296" s="64"/>
      <c r="S296" s="64"/>
      <c r="T296" s="64"/>
      <c r="U296" s="64"/>
      <c r="V296" s="64"/>
      <c r="W296" s="64"/>
      <c r="X296" s="64"/>
      <c r="Y296" s="64"/>
      <c r="Z296" s="64"/>
    </row>
    <row r="297" ht="12.75" customHeight="1">
      <c r="A297" s="82"/>
      <c r="B297" s="64"/>
      <c r="C297" s="64"/>
      <c r="D297" s="64"/>
      <c r="E297" s="64"/>
      <c r="F297" s="64"/>
      <c r="G297" s="64"/>
      <c r="H297" s="64"/>
      <c r="I297" s="64"/>
      <c r="J297" s="64"/>
      <c r="K297" s="64"/>
      <c r="L297" s="64"/>
      <c r="M297" s="64"/>
      <c r="N297" s="64"/>
      <c r="O297" s="64"/>
      <c r="P297" s="64"/>
      <c r="Q297" s="64"/>
      <c r="R297" s="64"/>
      <c r="S297" s="64"/>
      <c r="T297" s="64"/>
      <c r="U297" s="64"/>
      <c r="V297" s="64"/>
      <c r="W297" s="64"/>
      <c r="X297" s="64"/>
      <c r="Y297" s="64"/>
      <c r="Z297" s="64"/>
    </row>
    <row r="298" ht="12.75" customHeight="1">
      <c r="A298" s="82"/>
      <c r="B298" s="64"/>
      <c r="C298" s="64"/>
      <c r="D298" s="64"/>
      <c r="E298" s="64"/>
      <c r="F298" s="64"/>
      <c r="G298" s="64"/>
      <c r="H298" s="64"/>
      <c r="I298" s="64"/>
      <c r="J298" s="64"/>
      <c r="K298" s="64"/>
      <c r="L298" s="64"/>
      <c r="M298" s="64"/>
      <c r="N298" s="64"/>
      <c r="O298" s="64"/>
      <c r="P298" s="64"/>
      <c r="Q298" s="64"/>
      <c r="R298" s="64"/>
      <c r="S298" s="64"/>
      <c r="T298" s="64"/>
      <c r="U298" s="64"/>
      <c r="V298" s="64"/>
      <c r="W298" s="64"/>
      <c r="X298" s="64"/>
      <c r="Y298" s="64"/>
      <c r="Z298" s="64"/>
    </row>
    <row r="299" ht="12.75" customHeight="1">
      <c r="A299" s="82"/>
      <c r="B299" s="64"/>
      <c r="C299" s="64"/>
      <c r="D299" s="64"/>
      <c r="E299" s="64"/>
      <c r="F299" s="64"/>
      <c r="G299" s="64"/>
      <c r="H299" s="64"/>
      <c r="I299" s="64"/>
      <c r="J299" s="64"/>
      <c r="K299" s="64"/>
      <c r="L299" s="64"/>
      <c r="M299" s="64"/>
      <c r="N299" s="64"/>
      <c r="O299" s="64"/>
      <c r="P299" s="64"/>
      <c r="Q299" s="64"/>
      <c r="R299" s="64"/>
      <c r="S299" s="64"/>
      <c r="T299" s="64"/>
      <c r="U299" s="64"/>
      <c r="V299" s="64"/>
      <c r="W299" s="64"/>
      <c r="X299" s="64"/>
      <c r="Y299" s="64"/>
      <c r="Z299" s="64"/>
    </row>
    <row r="300" ht="12.75" customHeight="1">
      <c r="A300" s="82"/>
      <c r="B300" s="64"/>
      <c r="C300" s="64"/>
      <c r="D300" s="64"/>
      <c r="E300" s="64"/>
      <c r="F300" s="64"/>
      <c r="G300" s="64"/>
      <c r="H300" s="64"/>
      <c r="I300" s="64"/>
      <c r="J300" s="64"/>
      <c r="K300" s="64"/>
      <c r="L300" s="64"/>
      <c r="M300" s="64"/>
      <c r="N300" s="64"/>
      <c r="O300" s="64"/>
      <c r="P300" s="64"/>
      <c r="Q300" s="64"/>
      <c r="R300" s="64"/>
      <c r="S300" s="64"/>
      <c r="T300" s="64"/>
      <c r="U300" s="64"/>
      <c r="V300" s="64"/>
      <c r="W300" s="64"/>
      <c r="X300" s="64"/>
      <c r="Y300" s="64"/>
      <c r="Z300" s="64"/>
    </row>
    <row r="301" ht="12.75" customHeight="1">
      <c r="A301" s="82"/>
      <c r="B301" s="64"/>
      <c r="C301" s="64"/>
      <c r="D301" s="64"/>
      <c r="E301" s="64"/>
      <c r="F301" s="64"/>
      <c r="G301" s="64"/>
      <c r="H301" s="64"/>
      <c r="I301" s="64"/>
      <c r="J301" s="64"/>
      <c r="K301" s="64"/>
      <c r="L301" s="64"/>
      <c r="M301" s="64"/>
      <c r="N301" s="64"/>
      <c r="O301" s="64"/>
      <c r="P301" s="64"/>
      <c r="Q301" s="64"/>
      <c r="R301" s="64"/>
      <c r="S301" s="64"/>
      <c r="T301" s="64"/>
      <c r="U301" s="64"/>
      <c r="V301" s="64"/>
      <c r="W301" s="64"/>
      <c r="X301" s="64"/>
      <c r="Y301" s="64"/>
      <c r="Z301" s="64"/>
    </row>
    <row r="302" ht="12.75" customHeight="1">
      <c r="A302" s="82"/>
      <c r="B302" s="64"/>
      <c r="C302" s="64"/>
      <c r="D302" s="64"/>
      <c r="E302" s="64"/>
      <c r="F302" s="64"/>
      <c r="G302" s="64"/>
      <c r="H302" s="64"/>
      <c r="I302" s="64"/>
      <c r="J302" s="64"/>
      <c r="K302" s="64"/>
      <c r="L302" s="64"/>
      <c r="M302" s="64"/>
      <c r="N302" s="64"/>
      <c r="O302" s="64"/>
      <c r="P302" s="64"/>
      <c r="Q302" s="64"/>
      <c r="R302" s="64"/>
      <c r="S302" s="64"/>
      <c r="T302" s="64"/>
      <c r="U302" s="64"/>
      <c r="V302" s="64"/>
      <c r="W302" s="64"/>
      <c r="X302" s="64"/>
      <c r="Y302" s="64"/>
      <c r="Z302" s="64"/>
    </row>
    <row r="303" ht="12.75" customHeight="1">
      <c r="A303" s="82"/>
      <c r="B303" s="64"/>
      <c r="C303" s="64"/>
      <c r="D303" s="64"/>
      <c r="E303" s="64"/>
      <c r="F303" s="64"/>
      <c r="G303" s="64"/>
      <c r="H303" s="64"/>
      <c r="I303" s="64"/>
      <c r="J303" s="64"/>
      <c r="K303" s="64"/>
      <c r="L303" s="64"/>
      <c r="M303" s="64"/>
      <c r="N303" s="64"/>
      <c r="O303" s="64"/>
      <c r="P303" s="64"/>
      <c r="Q303" s="64"/>
      <c r="R303" s="64"/>
      <c r="S303" s="64"/>
      <c r="T303" s="64"/>
      <c r="U303" s="64"/>
      <c r="V303" s="64"/>
      <c r="W303" s="64"/>
      <c r="X303" s="64"/>
      <c r="Y303" s="64"/>
      <c r="Z303" s="64"/>
    </row>
    <row r="304" ht="12.75" customHeight="1">
      <c r="A304" s="82"/>
      <c r="B304" s="64"/>
      <c r="C304" s="64"/>
      <c r="D304" s="64"/>
      <c r="E304" s="64"/>
      <c r="F304" s="64"/>
      <c r="G304" s="64"/>
      <c r="H304" s="64"/>
      <c r="I304" s="64"/>
      <c r="J304" s="64"/>
      <c r="K304" s="64"/>
      <c r="L304" s="64"/>
      <c r="M304" s="64"/>
      <c r="N304" s="64"/>
      <c r="O304" s="64"/>
      <c r="P304" s="64"/>
      <c r="Q304" s="64"/>
      <c r="R304" s="64"/>
      <c r="S304" s="64"/>
      <c r="T304" s="64"/>
      <c r="U304" s="64"/>
      <c r="V304" s="64"/>
      <c r="W304" s="64"/>
      <c r="X304" s="64"/>
      <c r="Y304" s="64"/>
      <c r="Z304" s="64"/>
    </row>
    <row r="305" ht="12.75" customHeight="1">
      <c r="A305" s="82"/>
      <c r="B305" s="64"/>
      <c r="C305" s="64"/>
      <c r="D305" s="64"/>
      <c r="E305" s="64"/>
      <c r="F305" s="64"/>
      <c r="G305" s="64"/>
      <c r="H305" s="64"/>
      <c r="I305" s="64"/>
      <c r="J305" s="64"/>
      <c r="K305" s="64"/>
      <c r="L305" s="64"/>
      <c r="M305" s="64"/>
      <c r="N305" s="64"/>
      <c r="O305" s="64"/>
      <c r="P305" s="64"/>
      <c r="Q305" s="64"/>
      <c r="R305" s="64"/>
      <c r="S305" s="64"/>
      <c r="T305" s="64"/>
      <c r="U305" s="64"/>
      <c r="V305" s="64"/>
      <c r="W305" s="64"/>
      <c r="X305" s="64"/>
      <c r="Y305" s="64"/>
      <c r="Z305" s="64"/>
    </row>
    <row r="306" ht="12.75" customHeight="1">
      <c r="A306" s="82"/>
      <c r="B306" s="64"/>
      <c r="C306" s="64"/>
      <c r="D306" s="64"/>
      <c r="E306" s="64"/>
      <c r="F306" s="64"/>
      <c r="G306" s="64"/>
      <c r="H306" s="64"/>
      <c r="I306" s="64"/>
      <c r="J306" s="64"/>
      <c r="K306" s="64"/>
      <c r="L306" s="64"/>
      <c r="M306" s="64"/>
      <c r="N306" s="64"/>
      <c r="O306" s="64"/>
      <c r="P306" s="64"/>
      <c r="Q306" s="64"/>
      <c r="R306" s="64"/>
      <c r="S306" s="64"/>
      <c r="T306" s="64"/>
      <c r="U306" s="64"/>
      <c r="V306" s="64"/>
      <c r="W306" s="64"/>
      <c r="X306" s="64"/>
      <c r="Y306" s="64"/>
      <c r="Z306" s="64"/>
    </row>
    <row r="307" ht="12.75" customHeight="1">
      <c r="A307" s="82"/>
      <c r="B307" s="64"/>
      <c r="C307" s="64"/>
      <c r="D307" s="64"/>
      <c r="E307" s="64"/>
      <c r="F307" s="64"/>
      <c r="G307" s="64"/>
      <c r="H307" s="64"/>
      <c r="I307" s="64"/>
      <c r="J307" s="64"/>
      <c r="K307" s="64"/>
      <c r="L307" s="64"/>
      <c r="M307" s="64"/>
      <c r="N307" s="64"/>
      <c r="O307" s="64"/>
      <c r="P307" s="64"/>
      <c r="Q307" s="64"/>
      <c r="R307" s="64"/>
      <c r="S307" s="64"/>
      <c r="T307" s="64"/>
      <c r="U307" s="64"/>
      <c r="V307" s="64"/>
      <c r="W307" s="64"/>
      <c r="X307" s="64"/>
      <c r="Y307" s="64"/>
      <c r="Z307" s="64"/>
    </row>
    <row r="308" ht="12.75" customHeight="1">
      <c r="A308" s="82"/>
      <c r="B308" s="64"/>
      <c r="C308" s="64"/>
      <c r="D308" s="64"/>
      <c r="E308" s="64"/>
      <c r="F308" s="64"/>
      <c r="G308" s="64"/>
      <c r="H308" s="64"/>
      <c r="I308" s="64"/>
      <c r="J308" s="64"/>
      <c r="K308" s="64"/>
      <c r="L308" s="64"/>
      <c r="M308" s="64"/>
      <c r="N308" s="64"/>
      <c r="O308" s="64"/>
      <c r="P308" s="64"/>
      <c r="Q308" s="64"/>
      <c r="R308" s="64"/>
      <c r="S308" s="64"/>
      <c r="T308" s="64"/>
      <c r="U308" s="64"/>
      <c r="V308" s="64"/>
      <c r="W308" s="64"/>
      <c r="X308" s="64"/>
      <c r="Y308" s="64"/>
      <c r="Z308" s="64"/>
    </row>
    <row r="309" ht="12.75" customHeight="1">
      <c r="A309" s="82"/>
      <c r="B309" s="64"/>
      <c r="C309" s="64"/>
      <c r="D309" s="64"/>
      <c r="E309" s="64"/>
      <c r="F309" s="64"/>
      <c r="G309" s="64"/>
      <c r="H309" s="64"/>
      <c r="I309" s="64"/>
      <c r="J309" s="64"/>
      <c r="K309" s="64"/>
      <c r="L309" s="64"/>
      <c r="M309" s="64"/>
      <c r="N309" s="64"/>
      <c r="O309" s="64"/>
      <c r="P309" s="64"/>
      <c r="Q309" s="64"/>
      <c r="R309" s="64"/>
      <c r="S309" s="64"/>
      <c r="T309" s="64"/>
      <c r="U309" s="64"/>
      <c r="V309" s="64"/>
      <c r="W309" s="64"/>
      <c r="X309" s="64"/>
      <c r="Y309" s="64"/>
      <c r="Z309" s="64"/>
    </row>
    <row r="310" ht="12.75" customHeight="1">
      <c r="A310" s="82"/>
      <c r="B310" s="64"/>
      <c r="C310" s="64"/>
      <c r="D310" s="64"/>
      <c r="E310" s="64"/>
      <c r="F310" s="64"/>
      <c r="G310" s="64"/>
      <c r="H310" s="64"/>
      <c r="I310" s="64"/>
      <c r="J310" s="64"/>
      <c r="K310" s="64"/>
      <c r="L310" s="64"/>
      <c r="M310" s="64"/>
      <c r="N310" s="64"/>
      <c r="O310" s="64"/>
      <c r="P310" s="64"/>
      <c r="Q310" s="64"/>
      <c r="R310" s="64"/>
      <c r="S310" s="64"/>
      <c r="T310" s="64"/>
      <c r="U310" s="64"/>
      <c r="V310" s="64"/>
      <c r="W310" s="64"/>
      <c r="X310" s="64"/>
      <c r="Y310" s="64"/>
      <c r="Z310" s="64"/>
    </row>
    <row r="311" ht="12.75" customHeight="1">
      <c r="A311" s="82"/>
      <c r="B311" s="64"/>
      <c r="C311" s="64"/>
      <c r="D311" s="64"/>
      <c r="E311" s="64"/>
      <c r="F311" s="64"/>
      <c r="G311" s="64"/>
      <c r="H311" s="64"/>
      <c r="I311" s="64"/>
      <c r="J311" s="64"/>
      <c r="K311" s="64"/>
      <c r="L311" s="64"/>
      <c r="M311" s="64"/>
      <c r="N311" s="64"/>
      <c r="O311" s="64"/>
      <c r="P311" s="64"/>
      <c r="Q311" s="64"/>
      <c r="R311" s="64"/>
      <c r="S311" s="64"/>
      <c r="T311" s="64"/>
      <c r="U311" s="64"/>
      <c r="V311" s="64"/>
      <c r="W311" s="64"/>
      <c r="X311" s="64"/>
      <c r="Y311" s="64"/>
      <c r="Z311" s="64"/>
    </row>
    <row r="312" ht="12.75" customHeight="1">
      <c r="A312" s="82"/>
      <c r="B312" s="64"/>
      <c r="C312" s="64"/>
      <c r="D312" s="64"/>
      <c r="E312" s="64"/>
      <c r="F312" s="64"/>
      <c r="G312" s="64"/>
      <c r="H312" s="64"/>
      <c r="I312" s="64"/>
      <c r="J312" s="64"/>
      <c r="K312" s="64"/>
      <c r="L312" s="64"/>
      <c r="M312" s="64"/>
      <c r="N312" s="64"/>
      <c r="O312" s="64"/>
      <c r="P312" s="64"/>
      <c r="Q312" s="64"/>
      <c r="R312" s="64"/>
      <c r="S312" s="64"/>
      <c r="T312" s="64"/>
      <c r="U312" s="64"/>
      <c r="V312" s="64"/>
      <c r="W312" s="64"/>
      <c r="X312" s="64"/>
      <c r="Y312" s="64"/>
      <c r="Z312" s="64"/>
    </row>
    <row r="313" ht="12.75" customHeight="1">
      <c r="A313" s="82"/>
      <c r="B313" s="64"/>
      <c r="C313" s="64"/>
      <c r="D313" s="64"/>
      <c r="E313" s="64"/>
      <c r="F313" s="64"/>
      <c r="G313" s="64"/>
      <c r="H313" s="64"/>
      <c r="I313" s="64"/>
      <c r="J313" s="64"/>
      <c r="K313" s="64"/>
      <c r="L313" s="64"/>
      <c r="M313" s="64"/>
      <c r="N313" s="64"/>
      <c r="O313" s="64"/>
      <c r="P313" s="64"/>
      <c r="Q313" s="64"/>
      <c r="R313" s="64"/>
      <c r="S313" s="64"/>
      <c r="T313" s="64"/>
      <c r="U313" s="64"/>
      <c r="V313" s="64"/>
      <c r="W313" s="64"/>
      <c r="X313" s="64"/>
      <c r="Y313" s="64"/>
      <c r="Z313" s="64"/>
    </row>
    <row r="314" ht="12.75" customHeight="1">
      <c r="A314" s="82"/>
      <c r="B314" s="64"/>
      <c r="C314" s="64"/>
      <c r="D314" s="64"/>
      <c r="E314" s="64"/>
      <c r="F314" s="64"/>
      <c r="G314" s="64"/>
      <c r="H314" s="64"/>
      <c r="I314" s="64"/>
      <c r="J314" s="64"/>
      <c r="K314" s="64"/>
      <c r="L314" s="64"/>
      <c r="M314" s="64"/>
      <c r="N314" s="64"/>
      <c r="O314" s="64"/>
      <c r="P314" s="64"/>
      <c r="Q314" s="64"/>
      <c r="R314" s="64"/>
      <c r="S314" s="64"/>
      <c r="T314" s="64"/>
      <c r="U314" s="64"/>
      <c r="V314" s="64"/>
      <c r="W314" s="64"/>
      <c r="X314" s="64"/>
      <c r="Y314" s="64"/>
      <c r="Z314" s="64"/>
    </row>
    <row r="315" ht="12.75" customHeight="1">
      <c r="A315" s="82"/>
      <c r="B315" s="64"/>
      <c r="C315" s="64"/>
      <c r="D315" s="64"/>
      <c r="E315" s="64"/>
      <c r="F315" s="64"/>
      <c r="G315" s="64"/>
      <c r="H315" s="64"/>
      <c r="I315" s="64"/>
      <c r="J315" s="64"/>
      <c r="K315" s="64"/>
      <c r="L315" s="64"/>
      <c r="M315" s="64"/>
      <c r="N315" s="64"/>
      <c r="O315" s="64"/>
      <c r="P315" s="64"/>
      <c r="Q315" s="64"/>
      <c r="R315" s="64"/>
      <c r="S315" s="64"/>
      <c r="T315" s="64"/>
      <c r="U315" s="64"/>
      <c r="V315" s="64"/>
      <c r="W315" s="64"/>
      <c r="X315" s="64"/>
      <c r="Y315" s="64"/>
      <c r="Z315" s="64"/>
    </row>
    <row r="316" ht="12.75" customHeight="1">
      <c r="A316" s="82"/>
      <c r="B316" s="64"/>
      <c r="C316" s="64"/>
      <c r="D316" s="64"/>
      <c r="E316" s="64"/>
      <c r="F316" s="64"/>
      <c r="G316" s="64"/>
      <c r="H316" s="64"/>
      <c r="I316" s="64"/>
      <c r="J316" s="64"/>
      <c r="K316" s="64"/>
      <c r="L316" s="64"/>
      <c r="M316" s="64"/>
      <c r="N316" s="64"/>
      <c r="O316" s="64"/>
      <c r="P316" s="64"/>
      <c r="Q316" s="64"/>
      <c r="R316" s="64"/>
      <c r="S316" s="64"/>
      <c r="T316" s="64"/>
      <c r="U316" s="64"/>
      <c r="V316" s="64"/>
      <c r="W316" s="64"/>
      <c r="X316" s="64"/>
      <c r="Y316" s="64"/>
      <c r="Z316" s="64"/>
    </row>
    <row r="317" ht="12.75" customHeight="1">
      <c r="A317" s="82"/>
      <c r="B317" s="64"/>
      <c r="C317" s="64"/>
      <c r="D317" s="64"/>
      <c r="E317" s="64"/>
      <c r="F317" s="64"/>
      <c r="G317" s="64"/>
      <c r="H317" s="64"/>
      <c r="I317" s="64"/>
      <c r="J317" s="64"/>
      <c r="K317" s="64"/>
      <c r="L317" s="64"/>
      <c r="M317" s="64"/>
      <c r="N317" s="64"/>
      <c r="O317" s="64"/>
      <c r="P317" s="64"/>
      <c r="Q317" s="64"/>
      <c r="R317" s="64"/>
      <c r="S317" s="64"/>
      <c r="T317" s="64"/>
      <c r="U317" s="64"/>
      <c r="V317" s="64"/>
      <c r="W317" s="64"/>
      <c r="X317" s="64"/>
      <c r="Y317" s="64"/>
      <c r="Z317" s="64"/>
    </row>
    <row r="318" ht="12.75" customHeight="1">
      <c r="A318" s="82"/>
      <c r="B318" s="64"/>
      <c r="C318" s="64"/>
      <c r="D318" s="64"/>
      <c r="E318" s="64"/>
      <c r="F318" s="64"/>
      <c r="G318" s="64"/>
      <c r="H318" s="64"/>
      <c r="I318" s="64"/>
      <c r="J318" s="64"/>
      <c r="K318" s="64"/>
      <c r="L318" s="64"/>
      <c r="M318" s="64"/>
      <c r="N318" s="64"/>
      <c r="O318" s="64"/>
      <c r="P318" s="64"/>
      <c r="Q318" s="64"/>
      <c r="R318" s="64"/>
      <c r="S318" s="64"/>
      <c r="T318" s="64"/>
      <c r="U318" s="64"/>
      <c r="V318" s="64"/>
      <c r="W318" s="64"/>
      <c r="X318" s="64"/>
      <c r="Y318" s="64"/>
      <c r="Z318" s="64"/>
    </row>
    <row r="319" ht="12.75" customHeight="1">
      <c r="A319" s="82"/>
      <c r="B319" s="64"/>
      <c r="C319" s="64"/>
      <c r="D319" s="64"/>
      <c r="E319" s="64"/>
      <c r="F319" s="64"/>
      <c r="G319" s="64"/>
      <c r="H319" s="64"/>
      <c r="I319" s="64"/>
      <c r="J319" s="64"/>
      <c r="K319" s="64"/>
      <c r="L319" s="64"/>
      <c r="M319" s="64"/>
      <c r="N319" s="64"/>
      <c r="O319" s="64"/>
      <c r="P319" s="64"/>
      <c r="Q319" s="64"/>
      <c r="R319" s="64"/>
      <c r="S319" s="64"/>
      <c r="T319" s="64"/>
      <c r="U319" s="64"/>
      <c r="V319" s="64"/>
      <c r="W319" s="64"/>
      <c r="X319" s="64"/>
      <c r="Y319" s="64"/>
      <c r="Z319" s="64"/>
    </row>
    <row r="320" ht="12.75" customHeight="1">
      <c r="A320" s="82"/>
      <c r="B320" s="64"/>
      <c r="C320" s="64"/>
      <c r="D320" s="64"/>
      <c r="E320" s="64"/>
      <c r="F320" s="64"/>
      <c r="G320" s="64"/>
      <c r="H320" s="64"/>
      <c r="I320" s="64"/>
      <c r="J320" s="64"/>
      <c r="K320" s="64"/>
      <c r="L320" s="64"/>
      <c r="M320" s="64"/>
      <c r="N320" s="64"/>
      <c r="O320" s="64"/>
      <c r="P320" s="64"/>
      <c r="Q320" s="64"/>
      <c r="R320" s="64"/>
      <c r="S320" s="64"/>
      <c r="T320" s="64"/>
      <c r="U320" s="64"/>
      <c r="V320" s="64"/>
      <c r="W320" s="64"/>
      <c r="X320" s="64"/>
      <c r="Y320" s="64"/>
      <c r="Z320" s="64"/>
    </row>
    <row r="321" ht="12.75" customHeight="1">
      <c r="A321" s="82"/>
      <c r="B321" s="64"/>
      <c r="C321" s="64"/>
      <c r="D321" s="64"/>
      <c r="E321" s="64"/>
      <c r="F321" s="64"/>
      <c r="G321" s="64"/>
      <c r="H321" s="64"/>
      <c r="I321" s="64"/>
      <c r="J321" s="64"/>
      <c r="K321" s="64"/>
      <c r="L321" s="64"/>
      <c r="M321" s="64"/>
      <c r="N321" s="64"/>
      <c r="O321" s="64"/>
      <c r="P321" s="64"/>
      <c r="Q321" s="64"/>
      <c r="R321" s="64"/>
      <c r="S321" s="64"/>
      <c r="T321" s="64"/>
      <c r="U321" s="64"/>
      <c r="V321" s="64"/>
      <c r="W321" s="64"/>
      <c r="X321" s="64"/>
      <c r="Y321" s="64"/>
      <c r="Z321" s="64"/>
    </row>
    <row r="322" ht="12.75" customHeight="1">
      <c r="A322" s="82"/>
      <c r="B322" s="64"/>
      <c r="C322" s="64"/>
      <c r="D322" s="64"/>
      <c r="E322" s="64"/>
      <c r="F322" s="64"/>
      <c r="G322" s="64"/>
      <c r="H322" s="64"/>
      <c r="I322" s="64"/>
      <c r="J322" s="64"/>
      <c r="K322" s="64"/>
      <c r="L322" s="64"/>
      <c r="M322" s="64"/>
      <c r="N322" s="64"/>
      <c r="O322" s="64"/>
      <c r="P322" s="64"/>
      <c r="Q322" s="64"/>
      <c r="R322" s="64"/>
      <c r="S322" s="64"/>
      <c r="T322" s="64"/>
      <c r="U322" s="64"/>
      <c r="V322" s="64"/>
      <c r="W322" s="64"/>
      <c r="X322" s="64"/>
      <c r="Y322" s="64"/>
      <c r="Z322" s="64"/>
    </row>
    <row r="323" ht="12.75" customHeight="1">
      <c r="A323" s="82"/>
      <c r="B323" s="64"/>
      <c r="C323" s="64"/>
      <c r="D323" s="64"/>
      <c r="E323" s="64"/>
      <c r="F323" s="64"/>
      <c r="G323" s="64"/>
      <c r="H323" s="64"/>
      <c r="I323" s="64"/>
      <c r="J323" s="64"/>
      <c r="K323" s="64"/>
      <c r="L323" s="64"/>
      <c r="M323" s="64"/>
      <c r="N323" s="64"/>
      <c r="O323" s="64"/>
      <c r="P323" s="64"/>
      <c r="Q323" s="64"/>
      <c r="R323" s="64"/>
      <c r="S323" s="64"/>
      <c r="T323" s="64"/>
      <c r="U323" s="64"/>
      <c r="V323" s="64"/>
      <c r="W323" s="64"/>
      <c r="X323" s="64"/>
      <c r="Y323" s="64"/>
      <c r="Z323" s="64"/>
    </row>
    <row r="324" ht="12.75" customHeight="1">
      <c r="A324" s="82"/>
      <c r="B324" s="64"/>
      <c r="C324" s="64"/>
      <c r="D324" s="64"/>
      <c r="E324" s="64"/>
      <c r="F324" s="64"/>
      <c r="G324" s="64"/>
      <c r="H324" s="64"/>
      <c r="I324" s="64"/>
      <c r="J324" s="64"/>
      <c r="K324" s="64"/>
      <c r="L324" s="64"/>
      <c r="M324" s="64"/>
      <c r="N324" s="64"/>
      <c r="O324" s="64"/>
      <c r="P324" s="64"/>
      <c r="Q324" s="64"/>
      <c r="R324" s="64"/>
      <c r="S324" s="64"/>
      <c r="T324" s="64"/>
      <c r="U324" s="64"/>
      <c r="V324" s="64"/>
      <c r="W324" s="64"/>
      <c r="X324" s="64"/>
      <c r="Y324" s="64"/>
      <c r="Z324" s="64"/>
    </row>
    <row r="325" ht="12.75" customHeight="1">
      <c r="A325" s="82"/>
      <c r="B325" s="64"/>
      <c r="C325" s="64"/>
      <c r="D325" s="64"/>
      <c r="E325" s="64"/>
      <c r="F325" s="64"/>
      <c r="G325" s="64"/>
      <c r="H325" s="64"/>
      <c r="I325" s="64"/>
      <c r="J325" s="64"/>
      <c r="K325" s="64"/>
      <c r="L325" s="64"/>
      <c r="M325" s="64"/>
      <c r="N325" s="64"/>
      <c r="O325" s="64"/>
      <c r="P325" s="64"/>
      <c r="Q325" s="64"/>
      <c r="R325" s="64"/>
      <c r="S325" s="64"/>
      <c r="T325" s="64"/>
      <c r="U325" s="64"/>
      <c r="V325" s="64"/>
      <c r="W325" s="64"/>
      <c r="X325" s="64"/>
      <c r="Y325" s="64"/>
      <c r="Z325" s="64"/>
    </row>
    <row r="326" ht="12.75" customHeight="1">
      <c r="A326" s="82"/>
      <c r="B326" s="64"/>
      <c r="C326" s="64"/>
      <c r="D326" s="64"/>
      <c r="E326" s="64"/>
      <c r="F326" s="64"/>
      <c r="G326" s="64"/>
      <c r="H326" s="64"/>
      <c r="I326" s="64"/>
      <c r="J326" s="64"/>
      <c r="K326" s="64"/>
      <c r="L326" s="64"/>
      <c r="M326" s="64"/>
      <c r="N326" s="64"/>
      <c r="O326" s="64"/>
      <c r="P326" s="64"/>
      <c r="Q326" s="64"/>
      <c r="R326" s="64"/>
      <c r="S326" s="64"/>
      <c r="T326" s="64"/>
      <c r="U326" s="64"/>
      <c r="V326" s="64"/>
      <c r="W326" s="64"/>
      <c r="X326" s="64"/>
      <c r="Y326" s="64"/>
      <c r="Z326" s="64"/>
    </row>
    <row r="327" ht="12.75" customHeight="1">
      <c r="A327" s="82"/>
      <c r="B327" s="64"/>
      <c r="C327" s="64"/>
      <c r="D327" s="64"/>
      <c r="E327" s="64"/>
      <c r="F327" s="64"/>
      <c r="G327" s="64"/>
      <c r="H327" s="64"/>
      <c r="I327" s="64"/>
      <c r="J327" s="64"/>
      <c r="K327" s="64"/>
      <c r="L327" s="64"/>
      <c r="M327" s="64"/>
      <c r="N327" s="64"/>
      <c r="O327" s="64"/>
      <c r="P327" s="64"/>
      <c r="Q327" s="64"/>
      <c r="R327" s="64"/>
      <c r="S327" s="64"/>
      <c r="T327" s="64"/>
      <c r="U327" s="64"/>
      <c r="V327" s="64"/>
      <c r="W327" s="64"/>
      <c r="X327" s="64"/>
      <c r="Y327" s="64"/>
      <c r="Z327" s="64"/>
    </row>
    <row r="328" ht="12.75" customHeight="1">
      <c r="A328" s="82"/>
      <c r="B328" s="64"/>
      <c r="C328" s="64"/>
      <c r="D328" s="64"/>
      <c r="E328" s="64"/>
      <c r="F328" s="64"/>
      <c r="G328" s="64"/>
      <c r="H328" s="64"/>
      <c r="I328" s="64"/>
      <c r="J328" s="64"/>
      <c r="K328" s="64"/>
      <c r="L328" s="64"/>
      <c r="M328" s="64"/>
      <c r="N328" s="64"/>
      <c r="O328" s="64"/>
      <c r="P328" s="64"/>
      <c r="Q328" s="64"/>
      <c r="R328" s="64"/>
      <c r="S328" s="64"/>
      <c r="T328" s="64"/>
      <c r="U328" s="64"/>
      <c r="V328" s="64"/>
      <c r="W328" s="64"/>
      <c r="X328" s="64"/>
      <c r="Y328" s="64"/>
      <c r="Z328" s="64"/>
    </row>
    <row r="329" ht="12.75" customHeight="1">
      <c r="A329" s="82"/>
      <c r="B329" s="64"/>
      <c r="C329" s="64"/>
      <c r="D329" s="64"/>
      <c r="E329" s="64"/>
      <c r="F329" s="64"/>
      <c r="G329" s="64"/>
      <c r="H329" s="64"/>
      <c r="I329" s="64"/>
      <c r="J329" s="64"/>
      <c r="K329" s="64"/>
      <c r="L329" s="64"/>
      <c r="M329" s="64"/>
      <c r="N329" s="64"/>
      <c r="O329" s="64"/>
      <c r="P329" s="64"/>
      <c r="Q329" s="64"/>
      <c r="R329" s="64"/>
      <c r="S329" s="64"/>
      <c r="T329" s="64"/>
      <c r="U329" s="64"/>
      <c r="V329" s="64"/>
      <c r="W329" s="64"/>
      <c r="X329" s="64"/>
      <c r="Y329" s="64"/>
      <c r="Z329" s="64"/>
    </row>
    <row r="330" ht="12.75" customHeight="1">
      <c r="A330" s="82"/>
      <c r="B330" s="64"/>
      <c r="C330" s="64"/>
      <c r="D330" s="64"/>
      <c r="E330" s="64"/>
      <c r="F330" s="64"/>
      <c r="G330" s="64"/>
      <c r="H330" s="64"/>
      <c r="I330" s="64"/>
      <c r="J330" s="64"/>
      <c r="K330" s="64"/>
      <c r="L330" s="64"/>
      <c r="M330" s="64"/>
      <c r="N330" s="64"/>
      <c r="O330" s="64"/>
      <c r="P330" s="64"/>
      <c r="Q330" s="64"/>
      <c r="R330" s="64"/>
      <c r="S330" s="64"/>
      <c r="T330" s="64"/>
      <c r="U330" s="64"/>
      <c r="V330" s="64"/>
      <c r="W330" s="64"/>
      <c r="X330" s="64"/>
      <c r="Y330" s="64"/>
      <c r="Z330" s="64"/>
    </row>
    <row r="331" ht="12.75" customHeight="1">
      <c r="A331" s="82"/>
      <c r="B331" s="64"/>
      <c r="C331" s="64"/>
      <c r="D331" s="64"/>
      <c r="E331" s="64"/>
      <c r="F331" s="64"/>
      <c r="G331" s="64"/>
      <c r="H331" s="64"/>
      <c r="I331" s="64"/>
      <c r="J331" s="64"/>
      <c r="K331" s="64"/>
      <c r="L331" s="64"/>
      <c r="M331" s="64"/>
      <c r="N331" s="64"/>
      <c r="O331" s="64"/>
      <c r="P331" s="64"/>
      <c r="Q331" s="64"/>
      <c r="R331" s="64"/>
      <c r="S331" s="64"/>
      <c r="T331" s="64"/>
      <c r="U331" s="64"/>
      <c r="V331" s="64"/>
      <c r="W331" s="64"/>
      <c r="X331" s="64"/>
      <c r="Y331" s="64"/>
      <c r="Z331" s="64"/>
    </row>
    <row r="332" ht="12.75" customHeight="1">
      <c r="A332" s="82"/>
      <c r="B332" s="64"/>
      <c r="C332" s="64"/>
      <c r="D332" s="64"/>
      <c r="E332" s="64"/>
      <c r="F332" s="64"/>
      <c r="G332" s="64"/>
      <c r="H332" s="64"/>
      <c r="I332" s="64"/>
      <c r="J332" s="64"/>
      <c r="K332" s="64"/>
      <c r="L332" s="64"/>
      <c r="M332" s="64"/>
      <c r="N332" s="64"/>
      <c r="O332" s="64"/>
      <c r="P332" s="64"/>
      <c r="Q332" s="64"/>
      <c r="R332" s="64"/>
      <c r="S332" s="64"/>
      <c r="T332" s="64"/>
      <c r="U332" s="64"/>
      <c r="V332" s="64"/>
      <c r="W332" s="64"/>
      <c r="X332" s="64"/>
      <c r="Y332" s="64"/>
      <c r="Z332" s="64"/>
    </row>
    <row r="333" ht="12.75" customHeight="1">
      <c r="A333" s="82"/>
      <c r="B333" s="64"/>
      <c r="C333" s="64"/>
      <c r="D333" s="64"/>
      <c r="E333" s="64"/>
      <c r="F333" s="64"/>
      <c r="G333" s="64"/>
      <c r="H333" s="64"/>
      <c r="I333" s="64"/>
      <c r="J333" s="64"/>
      <c r="K333" s="64"/>
      <c r="L333" s="64"/>
      <c r="M333" s="64"/>
      <c r="N333" s="64"/>
      <c r="O333" s="64"/>
      <c r="P333" s="64"/>
      <c r="Q333" s="64"/>
      <c r="R333" s="64"/>
      <c r="S333" s="64"/>
      <c r="T333" s="64"/>
      <c r="U333" s="64"/>
      <c r="V333" s="64"/>
      <c r="W333" s="64"/>
      <c r="X333" s="64"/>
      <c r="Y333" s="64"/>
      <c r="Z333" s="64"/>
    </row>
    <row r="334" ht="12.75" customHeight="1">
      <c r="A334" s="82"/>
      <c r="B334" s="64"/>
      <c r="C334" s="64"/>
      <c r="D334" s="64"/>
      <c r="E334" s="64"/>
      <c r="F334" s="64"/>
      <c r="G334" s="64"/>
      <c r="H334" s="64"/>
      <c r="I334" s="64"/>
      <c r="J334" s="64"/>
      <c r="K334" s="64"/>
      <c r="L334" s="64"/>
      <c r="M334" s="64"/>
      <c r="N334" s="64"/>
      <c r="O334" s="64"/>
      <c r="P334" s="64"/>
      <c r="Q334" s="64"/>
      <c r="R334" s="64"/>
      <c r="S334" s="64"/>
      <c r="T334" s="64"/>
      <c r="U334" s="64"/>
      <c r="V334" s="64"/>
      <c r="W334" s="64"/>
      <c r="X334" s="64"/>
      <c r="Y334" s="64"/>
      <c r="Z334" s="64"/>
    </row>
    <row r="335" ht="12.75" customHeight="1">
      <c r="A335" s="82"/>
      <c r="B335" s="64"/>
      <c r="C335" s="64"/>
      <c r="D335" s="64"/>
      <c r="E335" s="64"/>
      <c r="F335" s="64"/>
      <c r="G335" s="64"/>
      <c r="H335" s="64"/>
      <c r="I335" s="64"/>
      <c r="J335" s="64"/>
      <c r="K335" s="64"/>
      <c r="L335" s="64"/>
      <c r="M335" s="64"/>
      <c r="N335" s="64"/>
      <c r="O335" s="64"/>
      <c r="P335" s="64"/>
      <c r="Q335" s="64"/>
      <c r="R335" s="64"/>
      <c r="S335" s="64"/>
      <c r="T335" s="64"/>
      <c r="U335" s="64"/>
      <c r="V335" s="64"/>
      <c r="W335" s="64"/>
      <c r="X335" s="64"/>
      <c r="Y335" s="64"/>
      <c r="Z335" s="64"/>
    </row>
    <row r="336" ht="12.75" customHeight="1">
      <c r="A336" s="82"/>
      <c r="B336" s="64"/>
      <c r="C336" s="64"/>
      <c r="D336" s="64"/>
      <c r="E336" s="64"/>
      <c r="F336" s="64"/>
      <c r="G336" s="64"/>
      <c r="H336" s="64"/>
      <c r="I336" s="64"/>
      <c r="J336" s="64"/>
      <c r="K336" s="64"/>
      <c r="L336" s="64"/>
      <c r="M336" s="64"/>
      <c r="N336" s="64"/>
      <c r="O336" s="64"/>
      <c r="P336" s="64"/>
      <c r="Q336" s="64"/>
      <c r="R336" s="64"/>
      <c r="S336" s="64"/>
      <c r="T336" s="64"/>
      <c r="U336" s="64"/>
      <c r="V336" s="64"/>
      <c r="W336" s="64"/>
      <c r="X336" s="64"/>
      <c r="Y336" s="64"/>
      <c r="Z336" s="64"/>
    </row>
    <row r="337" ht="12.75" customHeight="1">
      <c r="A337" s="82"/>
      <c r="B337" s="64"/>
      <c r="C337" s="64"/>
      <c r="D337" s="64"/>
      <c r="E337" s="64"/>
      <c r="F337" s="64"/>
      <c r="G337" s="64"/>
      <c r="H337" s="64"/>
      <c r="I337" s="64"/>
      <c r="J337" s="64"/>
      <c r="K337" s="64"/>
      <c r="L337" s="64"/>
      <c r="M337" s="64"/>
      <c r="N337" s="64"/>
      <c r="O337" s="64"/>
      <c r="P337" s="64"/>
      <c r="Q337" s="64"/>
      <c r="R337" s="64"/>
      <c r="S337" s="64"/>
      <c r="T337" s="64"/>
      <c r="U337" s="64"/>
      <c r="V337" s="64"/>
      <c r="W337" s="64"/>
      <c r="X337" s="64"/>
      <c r="Y337" s="64"/>
      <c r="Z337" s="64"/>
    </row>
    <row r="338" ht="12.75" customHeight="1">
      <c r="A338" s="82"/>
      <c r="B338" s="64"/>
      <c r="C338" s="64"/>
      <c r="D338" s="64"/>
      <c r="E338" s="64"/>
      <c r="F338" s="64"/>
      <c r="G338" s="64"/>
      <c r="H338" s="64"/>
      <c r="I338" s="64"/>
      <c r="J338" s="64"/>
      <c r="K338" s="64"/>
      <c r="L338" s="64"/>
      <c r="M338" s="64"/>
      <c r="N338" s="64"/>
      <c r="O338" s="64"/>
      <c r="P338" s="64"/>
      <c r="Q338" s="64"/>
      <c r="R338" s="64"/>
      <c r="S338" s="64"/>
      <c r="T338" s="64"/>
      <c r="U338" s="64"/>
      <c r="V338" s="64"/>
      <c r="W338" s="64"/>
      <c r="X338" s="64"/>
      <c r="Y338" s="64"/>
      <c r="Z338" s="64"/>
    </row>
    <row r="339" ht="12.75" customHeight="1">
      <c r="A339" s="82"/>
      <c r="B339" s="64"/>
      <c r="C339" s="64"/>
      <c r="D339" s="64"/>
      <c r="E339" s="64"/>
      <c r="F339" s="64"/>
      <c r="G339" s="64"/>
      <c r="H339" s="64"/>
      <c r="I339" s="64"/>
      <c r="J339" s="64"/>
      <c r="K339" s="64"/>
      <c r="L339" s="64"/>
      <c r="M339" s="64"/>
      <c r="N339" s="64"/>
      <c r="O339" s="64"/>
      <c r="P339" s="64"/>
      <c r="Q339" s="64"/>
      <c r="R339" s="64"/>
      <c r="S339" s="64"/>
      <c r="T339" s="64"/>
      <c r="U339" s="64"/>
      <c r="V339" s="64"/>
      <c r="W339" s="64"/>
      <c r="X339" s="64"/>
      <c r="Y339" s="64"/>
      <c r="Z339" s="64"/>
    </row>
    <row r="340" ht="12.75" customHeight="1">
      <c r="A340" s="82"/>
      <c r="B340" s="64"/>
      <c r="C340" s="64"/>
      <c r="D340" s="64"/>
      <c r="E340" s="64"/>
      <c r="F340" s="64"/>
      <c r="G340" s="64"/>
      <c r="H340" s="64"/>
      <c r="I340" s="64"/>
      <c r="J340" s="64"/>
      <c r="K340" s="64"/>
      <c r="L340" s="64"/>
      <c r="M340" s="64"/>
      <c r="N340" s="64"/>
      <c r="O340" s="64"/>
      <c r="P340" s="64"/>
      <c r="Q340" s="64"/>
      <c r="R340" s="64"/>
      <c r="S340" s="64"/>
      <c r="T340" s="64"/>
      <c r="U340" s="64"/>
      <c r="V340" s="64"/>
      <c r="W340" s="64"/>
      <c r="X340" s="64"/>
      <c r="Y340" s="64"/>
      <c r="Z340" s="64"/>
    </row>
    <row r="341" ht="12.75" customHeight="1">
      <c r="A341" s="82"/>
      <c r="B341" s="64"/>
      <c r="C341" s="64"/>
      <c r="D341" s="64"/>
      <c r="E341" s="64"/>
      <c r="F341" s="64"/>
      <c r="G341" s="64"/>
      <c r="H341" s="64"/>
      <c r="I341" s="64"/>
      <c r="J341" s="64"/>
      <c r="K341" s="64"/>
      <c r="L341" s="64"/>
      <c r="M341" s="64"/>
      <c r="N341" s="64"/>
      <c r="O341" s="64"/>
      <c r="P341" s="64"/>
      <c r="Q341" s="64"/>
      <c r="R341" s="64"/>
      <c r="S341" s="64"/>
      <c r="T341" s="64"/>
      <c r="U341" s="64"/>
      <c r="V341" s="64"/>
      <c r="W341" s="64"/>
      <c r="X341" s="64"/>
      <c r="Y341" s="64"/>
      <c r="Z341" s="64"/>
    </row>
    <row r="342" ht="12.75" customHeight="1">
      <c r="A342" s="82"/>
      <c r="B342" s="64"/>
      <c r="C342" s="64"/>
      <c r="D342" s="64"/>
      <c r="E342" s="64"/>
      <c r="F342" s="64"/>
      <c r="G342" s="64"/>
      <c r="H342" s="64"/>
      <c r="I342" s="64"/>
      <c r="J342" s="64"/>
      <c r="K342" s="64"/>
      <c r="L342" s="64"/>
      <c r="M342" s="64"/>
      <c r="N342" s="64"/>
      <c r="O342" s="64"/>
      <c r="P342" s="64"/>
      <c r="Q342" s="64"/>
      <c r="R342" s="64"/>
      <c r="S342" s="64"/>
      <c r="T342" s="64"/>
      <c r="U342" s="64"/>
      <c r="V342" s="64"/>
      <c r="W342" s="64"/>
      <c r="X342" s="64"/>
      <c r="Y342" s="64"/>
      <c r="Z342" s="64"/>
    </row>
    <row r="343" ht="12.75" customHeight="1">
      <c r="A343" s="82"/>
      <c r="B343" s="64"/>
      <c r="C343" s="64"/>
      <c r="D343" s="64"/>
      <c r="E343" s="64"/>
      <c r="F343" s="64"/>
      <c r="G343" s="64"/>
      <c r="H343" s="64"/>
      <c r="I343" s="64"/>
      <c r="J343" s="64"/>
      <c r="K343" s="64"/>
      <c r="L343" s="64"/>
      <c r="M343" s="64"/>
      <c r="N343" s="64"/>
      <c r="O343" s="64"/>
      <c r="P343" s="64"/>
      <c r="Q343" s="64"/>
      <c r="R343" s="64"/>
      <c r="S343" s="64"/>
      <c r="T343" s="64"/>
      <c r="U343" s="64"/>
      <c r="V343" s="64"/>
      <c r="W343" s="64"/>
      <c r="X343" s="64"/>
      <c r="Y343" s="64"/>
      <c r="Z343" s="64"/>
    </row>
    <row r="344" ht="12.75" customHeight="1">
      <c r="A344" s="82"/>
      <c r="B344" s="64"/>
      <c r="C344" s="64"/>
      <c r="D344" s="64"/>
      <c r="E344" s="64"/>
      <c r="F344" s="64"/>
      <c r="G344" s="64"/>
      <c r="H344" s="64"/>
      <c r="I344" s="64"/>
      <c r="J344" s="64"/>
      <c r="K344" s="64"/>
      <c r="L344" s="64"/>
      <c r="M344" s="64"/>
      <c r="N344" s="64"/>
      <c r="O344" s="64"/>
      <c r="P344" s="64"/>
      <c r="Q344" s="64"/>
      <c r="R344" s="64"/>
      <c r="S344" s="64"/>
      <c r="T344" s="64"/>
      <c r="U344" s="64"/>
      <c r="V344" s="64"/>
      <c r="W344" s="64"/>
      <c r="X344" s="64"/>
      <c r="Y344" s="64"/>
      <c r="Z344" s="64"/>
    </row>
    <row r="345" ht="12.75" customHeight="1">
      <c r="A345" s="82"/>
      <c r="B345" s="64"/>
      <c r="C345" s="64"/>
      <c r="D345" s="64"/>
      <c r="E345" s="64"/>
      <c r="F345" s="64"/>
      <c r="G345" s="64"/>
      <c r="H345" s="64"/>
      <c r="I345" s="64"/>
      <c r="J345" s="64"/>
      <c r="K345" s="64"/>
      <c r="L345" s="64"/>
      <c r="M345" s="64"/>
      <c r="N345" s="64"/>
      <c r="O345" s="64"/>
      <c r="P345" s="64"/>
      <c r="Q345" s="64"/>
      <c r="R345" s="64"/>
      <c r="S345" s="64"/>
      <c r="T345" s="64"/>
      <c r="U345" s="64"/>
      <c r="V345" s="64"/>
      <c r="W345" s="64"/>
      <c r="X345" s="64"/>
      <c r="Y345" s="64"/>
      <c r="Z345" s="64"/>
    </row>
    <row r="346" ht="12.75" customHeight="1">
      <c r="A346" s="82"/>
      <c r="B346" s="64"/>
      <c r="C346" s="64"/>
      <c r="D346" s="64"/>
      <c r="E346" s="64"/>
      <c r="F346" s="64"/>
      <c r="G346" s="64"/>
      <c r="H346" s="64"/>
      <c r="I346" s="64"/>
      <c r="J346" s="64"/>
      <c r="K346" s="64"/>
      <c r="L346" s="64"/>
      <c r="M346" s="64"/>
      <c r="N346" s="64"/>
      <c r="O346" s="64"/>
      <c r="P346" s="64"/>
      <c r="Q346" s="64"/>
      <c r="R346" s="64"/>
      <c r="S346" s="64"/>
      <c r="T346" s="64"/>
      <c r="U346" s="64"/>
      <c r="V346" s="64"/>
      <c r="W346" s="64"/>
      <c r="X346" s="64"/>
      <c r="Y346" s="64"/>
      <c r="Z346" s="64"/>
    </row>
    <row r="347" ht="12.75" customHeight="1">
      <c r="A347" s="82"/>
      <c r="B347" s="64"/>
      <c r="C347" s="64"/>
      <c r="D347" s="64"/>
      <c r="E347" s="64"/>
      <c r="F347" s="64"/>
      <c r="G347" s="64"/>
      <c r="H347" s="64"/>
      <c r="I347" s="64"/>
      <c r="J347" s="64"/>
      <c r="K347" s="64"/>
      <c r="L347" s="64"/>
      <c r="M347" s="64"/>
      <c r="N347" s="64"/>
      <c r="O347" s="64"/>
      <c r="P347" s="64"/>
      <c r="Q347" s="64"/>
      <c r="R347" s="64"/>
      <c r="S347" s="64"/>
      <c r="T347" s="64"/>
      <c r="U347" s="64"/>
      <c r="V347" s="64"/>
      <c r="W347" s="64"/>
      <c r="X347" s="64"/>
      <c r="Y347" s="64"/>
      <c r="Z347" s="64"/>
    </row>
    <row r="348" ht="12.75" customHeight="1">
      <c r="A348" s="82"/>
      <c r="B348" s="64"/>
      <c r="C348" s="64"/>
      <c r="D348" s="64"/>
      <c r="E348" s="64"/>
      <c r="F348" s="64"/>
      <c r="G348" s="64"/>
      <c r="H348" s="64"/>
      <c r="I348" s="64"/>
      <c r="J348" s="64"/>
      <c r="K348" s="64"/>
      <c r="L348" s="64"/>
      <c r="M348" s="64"/>
      <c r="N348" s="64"/>
      <c r="O348" s="64"/>
      <c r="P348" s="64"/>
      <c r="Q348" s="64"/>
      <c r="R348" s="64"/>
      <c r="S348" s="64"/>
      <c r="T348" s="64"/>
      <c r="U348" s="64"/>
      <c r="V348" s="64"/>
      <c r="W348" s="64"/>
      <c r="X348" s="64"/>
      <c r="Y348" s="64"/>
      <c r="Z348" s="64"/>
    </row>
    <row r="349" ht="12.75" customHeight="1">
      <c r="A349" s="82"/>
      <c r="B349" s="64"/>
      <c r="C349" s="64"/>
      <c r="D349" s="64"/>
      <c r="E349" s="64"/>
      <c r="F349" s="64"/>
      <c r="G349" s="64"/>
      <c r="H349" s="64"/>
      <c r="I349" s="64"/>
      <c r="J349" s="64"/>
      <c r="K349" s="64"/>
      <c r="L349" s="64"/>
      <c r="M349" s="64"/>
      <c r="N349" s="64"/>
      <c r="O349" s="64"/>
      <c r="P349" s="64"/>
      <c r="Q349" s="64"/>
      <c r="R349" s="64"/>
      <c r="S349" s="64"/>
      <c r="T349" s="64"/>
      <c r="U349" s="64"/>
      <c r="V349" s="64"/>
      <c r="W349" s="64"/>
      <c r="X349" s="64"/>
      <c r="Y349" s="64"/>
      <c r="Z349" s="64"/>
    </row>
    <row r="350" ht="12.75" customHeight="1">
      <c r="A350" s="82"/>
      <c r="B350" s="64"/>
      <c r="C350" s="64"/>
      <c r="D350" s="64"/>
      <c r="E350" s="64"/>
      <c r="F350" s="64"/>
      <c r="G350" s="64"/>
      <c r="H350" s="64"/>
      <c r="I350" s="64"/>
      <c r="J350" s="64"/>
      <c r="K350" s="64"/>
      <c r="L350" s="64"/>
      <c r="M350" s="64"/>
      <c r="N350" s="64"/>
      <c r="O350" s="64"/>
      <c r="P350" s="64"/>
      <c r="Q350" s="64"/>
      <c r="R350" s="64"/>
      <c r="S350" s="64"/>
      <c r="T350" s="64"/>
      <c r="U350" s="64"/>
      <c r="V350" s="64"/>
      <c r="W350" s="64"/>
      <c r="X350" s="64"/>
      <c r="Y350" s="64"/>
      <c r="Z350" s="64"/>
    </row>
    <row r="351" ht="12.75" customHeight="1">
      <c r="A351" s="82"/>
      <c r="B351" s="64"/>
      <c r="C351" s="64"/>
      <c r="D351" s="64"/>
      <c r="E351" s="64"/>
      <c r="F351" s="64"/>
      <c r="G351" s="64"/>
      <c r="H351" s="64"/>
      <c r="I351" s="64"/>
      <c r="J351" s="64"/>
      <c r="K351" s="64"/>
      <c r="L351" s="64"/>
      <c r="M351" s="64"/>
      <c r="N351" s="64"/>
      <c r="O351" s="64"/>
      <c r="P351" s="64"/>
      <c r="Q351" s="64"/>
      <c r="R351" s="64"/>
      <c r="S351" s="64"/>
      <c r="T351" s="64"/>
      <c r="U351" s="64"/>
      <c r="V351" s="64"/>
      <c r="W351" s="64"/>
      <c r="X351" s="64"/>
      <c r="Y351" s="64"/>
      <c r="Z351" s="64"/>
    </row>
    <row r="352" ht="12.75" customHeight="1">
      <c r="A352" s="82"/>
      <c r="B352" s="64"/>
      <c r="C352" s="64"/>
      <c r="D352" s="64"/>
      <c r="E352" s="64"/>
      <c r="F352" s="64"/>
      <c r="G352" s="64"/>
      <c r="H352" s="64"/>
      <c r="I352" s="64"/>
      <c r="J352" s="64"/>
      <c r="K352" s="64"/>
      <c r="L352" s="64"/>
      <c r="M352" s="64"/>
      <c r="N352" s="64"/>
      <c r="O352" s="64"/>
      <c r="P352" s="64"/>
      <c r="Q352" s="64"/>
      <c r="R352" s="64"/>
      <c r="S352" s="64"/>
      <c r="T352" s="64"/>
      <c r="U352" s="64"/>
      <c r="V352" s="64"/>
      <c r="W352" s="64"/>
      <c r="X352" s="64"/>
      <c r="Y352" s="64"/>
      <c r="Z352" s="64"/>
    </row>
    <row r="353" ht="12.75" customHeight="1">
      <c r="A353" s="82"/>
      <c r="B353" s="64"/>
      <c r="C353" s="64"/>
      <c r="D353" s="64"/>
      <c r="E353" s="64"/>
      <c r="F353" s="64"/>
      <c r="G353" s="64"/>
      <c r="H353" s="64"/>
      <c r="I353" s="64"/>
      <c r="J353" s="64"/>
      <c r="K353" s="64"/>
      <c r="L353" s="64"/>
      <c r="M353" s="64"/>
      <c r="N353" s="64"/>
      <c r="O353" s="64"/>
      <c r="P353" s="64"/>
      <c r="Q353" s="64"/>
      <c r="R353" s="64"/>
      <c r="S353" s="64"/>
      <c r="T353" s="64"/>
      <c r="U353" s="64"/>
      <c r="V353" s="64"/>
      <c r="W353" s="64"/>
      <c r="X353" s="64"/>
      <c r="Y353" s="64"/>
      <c r="Z353" s="64"/>
    </row>
    <row r="354" ht="12.75" customHeight="1">
      <c r="A354" s="82"/>
      <c r="B354" s="64"/>
      <c r="C354" s="64"/>
      <c r="D354" s="64"/>
      <c r="E354" s="64"/>
      <c r="F354" s="64"/>
      <c r="G354" s="64"/>
      <c r="H354" s="64"/>
      <c r="I354" s="64"/>
      <c r="J354" s="64"/>
      <c r="K354" s="64"/>
      <c r="L354" s="64"/>
      <c r="M354" s="64"/>
      <c r="N354" s="64"/>
      <c r="O354" s="64"/>
      <c r="P354" s="64"/>
      <c r="Q354" s="64"/>
      <c r="R354" s="64"/>
      <c r="S354" s="64"/>
      <c r="T354" s="64"/>
      <c r="U354" s="64"/>
      <c r="V354" s="64"/>
      <c r="W354" s="64"/>
      <c r="X354" s="64"/>
      <c r="Y354" s="64"/>
      <c r="Z354" s="64"/>
    </row>
    <row r="355" ht="12.75" customHeight="1">
      <c r="A355" s="82"/>
      <c r="B355" s="64"/>
      <c r="C355" s="64"/>
      <c r="D355" s="64"/>
      <c r="E355" s="64"/>
      <c r="F355" s="64"/>
      <c r="G355" s="64"/>
      <c r="H355" s="64"/>
      <c r="I355" s="64"/>
      <c r="J355" s="64"/>
      <c r="K355" s="64"/>
      <c r="L355" s="64"/>
      <c r="M355" s="64"/>
      <c r="N355" s="64"/>
      <c r="O355" s="64"/>
      <c r="P355" s="64"/>
      <c r="Q355" s="64"/>
      <c r="R355" s="64"/>
      <c r="S355" s="64"/>
      <c r="T355" s="64"/>
      <c r="U355" s="64"/>
      <c r="V355" s="64"/>
      <c r="W355" s="64"/>
      <c r="X355" s="64"/>
      <c r="Y355" s="64"/>
      <c r="Z355" s="64"/>
    </row>
    <row r="356" ht="12.75" customHeight="1">
      <c r="A356" s="82"/>
      <c r="B356" s="64"/>
      <c r="C356" s="64"/>
      <c r="D356" s="64"/>
      <c r="E356" s="64"/>
      <c r="F356" s="64"/>
      <c r="G356" s="64"/>
      <c r="H356" s="64"/>
      <c r="I356" s="64"/>
      <c r="J356" s="64"/>
      <c r="K356" s="64"/>
      <c r="L356" s="64"/>
      <c r="M356" s="64"/>
      <c r="N356" s="64"/>
      <c r="O356" s="64"/>
      <c r="P356" s="64"/>
      <c r="Q356" s="64"/>
      <c r="R356" s="64"/>
      <c r="S356" s="64"/>
      <c r="T356" s="64"/>
      <c r="U356" s="64"/>
      <c r="V356" s="64"/>
      <c r="W356" s="64"/>
      <c r="X356" s="64"/>
      <c r="Y356" s="64"/>
      <c r="Z356" s="64"/>
    </row>
    <row r="357" ht="12.75" customHeight="1">
      <c r="A357" s="82"/>
      <c r="B357" s="64"/>
      <c r="C357" s="64"/>
      <c r="D357" s="64"/>
      <c r="E357" s="64"/>
      <c r="F357" s="64"/>
      <c r="G357" s="64"/>
      <c r="H357" s="64"/>
      <c r="I357" s="64"/>
      <c r="J357" s="64"/>
      <c r="K357" s="64"/>
      <c r="L357" s="64"/>
      <c r="M357" s="64"/>
      <c r="N357" s="64"/>
      <c r="O357" s="64"/>
      <c r="P357" s="64"/>
      <c r="Q357" s="64"/>
      <c r="R357" s="64"/>
      <c r="S357" s="64"/>
      <c r="T357" s="64"/>
      <c r="U357" s="64"/>
      <c r="V357" s="64"/>
      <c r="W357" s="64"/>
      <c r="X357" s="64"/>
      <c r="Y357" s="64"/>
      <c r="Z357" s="64"/>
    </row>
    <row r="358" ht="12.75" customHeight="1">
      <c r="A358" s="82"/>
      <c r="B358" s="64"/>
      <c r="C358" s="64"/>
      <c r="D358" s="64"/>
      <c r="E358" s="64"/>
      <c r="F358" s="64"/>
      <c r="G358" s="64"/>
      <c r="H358" s="64"/>
      <c r="I358" s="64"/>
      <c r="J358" s="64"/>
      <c r="K358" s="64"/>
      <c r="L358" s="64"/>
      <c r="M358" s="64"/>
      <c r="N358" s="64"/>
      <c r="O358" s="64"/>
      <c r="P358" s="64"/>
      <c r="Q358" s="64"/>
      <c r="R358" s="64"/>
      <c r="S358" s="64"/>
      <c r="T358" s="64"/>
      <c r="U358" s="64"/>
      <c r="V358" s="64"/>
      <c r="W358" s="64"/>
      <c r="X358" s="64"/>
      <c r="Y358" s="64"/>
      <c r="Z358" s="64"/>
    </row>
    <row r="359" ht="12.75" customHeight="1">
      <c r="A359" s="82"/>
      <c r="B359" s="64"/>
      <c r="C359" s="64"/>
      <c r="D359" s="64"/>
      <c r="E359" s="64"/>
      <c r="F359" s="64"/>
      <c r="G359" s="64"/>
      <c r="H359" s="64"/>
      <c r="I359" s="64"/>
      <c r="J359" s="64"/>
      <c r="K359" s="64"/>
      <c r="L359" s="64"/>
      <c r="M359" s="64"/>
      <c r="N359" s="64"/>
      <c r="O359" s="64"/>
      <c r="P359" s="64"/>
      <c r="Q359" s="64"/>
      <c r="R359" s="64"/>
      <c r="S359" s="64"/>
      <c r="T359" s="64"/>
      <c r="U359" s="64"/>
      <c r="V359" s="64"/>
      <c r="W359" s="64"/>
      <c r="X359" s="64"/>
      <c r="Y359" s="64"/>
      <c r="Z359" s="64"/>
    </row>
    <row r="360" ht="12.75" customHeight="1">
      <c r="A360" s="82"/>
      <c r="B360" s="64"/>
      <c r="C360" s="64"/>
      <c r="D360" s="64"/>
      <c r="E360" s="64"/>
      <c r="F360" s="64"/>
      <c r="G360" s="64"/>
      <c r="H360" s="64"/>
      <c r="I360" s="64"/>
      <c r="J360" s="64"/>
      <c r="K360" s="64"/>
      <c r="L360" s="64"/>
      <c r="M360" s="64"/>
      <c r="N360" s="64"/>
      <c r="O360" s="64"/>
      <c r="P360" s="64"/>
      <c r="Q360" s="64"/>
      <c r="R360" s="64"/>
      <c r="S360" s="64"/>
      <c r="T360" s="64"/>
      <c r="U360" s="64"/>
      <c r="V360" s="64"/>
      <c r="W360" s="64"/>
      <c r="X360" s="64"/>
      <c r="Y360" s="64"/>
      <c r="Z360" s="64"/>
    </row>
    <row r="361" ht="12.75" customHeight="1">
      <c r="A361" s="82"/>
      <c r="B361" s="64"/>
      <c r="C361" s="64"/>
      <c r="D361" s="64"/>
      <c r="E361" s="64"/>
      <c r="F361" s="64"/>
      <c r="G361" s="64"/>
      <c r="H361" s="64"/>
      <c r="I361" s="64"/>
      <c r="J361" s="64"/>
      <c r="K361" s="64"/>
      <c r="L361" s="64"/>
      <c r="M361" s="64"/>
      <c r="N361" s="64"/>
      <c r="O361" s="64"/>
      <c r="P361" s="64"/>
      <c r="Q361" s="64"/>
      <c r="R361" s="64"/>
      <c r="S361" s="64"/>
      <c r="T361" s="64"/>
      <c r="U361" s="64"/>
      <c r="V361" s="64"/>
      <c r="W361" s="64"/>
      <c r="X361" s="64"/>
      <c r="Y361" s="64"/>
      <c r="Z361" s="64"/>
    </row>
    <row r="362" ht="12.75" customHeight="1">
      <c r="A362" s="82"/>
      <c r="B362" s="64"/>
      <c r="C362" s="64"/>
      <c r="D362" s="64"/>
      <c r="E362" s="64"/>
      <c r="F362" s="64"/>
      <c r="G362" s="64"/>
      <c r="H362" s="64"/>
      <c r="I362" s="64"/>
      <c r="J362" s="64"/>
      <c r="K362" s="64"/>
      <c r="L362" s="64"/>
      <c r="M362" s="64"/>
      <c r="N362" s="64"/>
      <c r="O362" s="64"/>
      <c r="P362" s="64"/>
      <c r="Q362" s="64"/>
      <c r="R362" s="64"/>
      <c r="S362" s="64"/>
      <c r="T362" s="64"/>
      <c r="U362" s="64"/>
      <c r="V362" s="64"/>
      <c r="W362" s="64"/>
      <c r="X362" s="64"/>
      <c r="Y362" s="64"/>
      <c r="Z362" s="64"/>
    </row>
    <row r="363" ht="12.75" customHeight="1">
      <c r="A363" s="82"/>
      <c r="B363" s="64"/>
      <c r="C363" s="64"/>
      <c r="D363" s="64"/>
      <c r="E363" s="64"/>
      <c r="F363" s="64"/>
      <c r="G363" s="64"/>
      <c r="H363" s="64"/>
      <c r="I363" s="64"/>
      <c r="J363" s="64"/>
      <c r="K363" s="64"/>
      <c r="L363" s="64"/>
      <c r="M363" s="64"/>
      <c r="N363" s="64"/>
      <c r="O363" s="64"/>
      <c r="P363" s="64"/>
      <c r="Q363" s="64"/>
      <c r="R363" s="64"/>
      <c r="S363" s="64"/>
      <c r="T363" s="64"/>
      <c r="U363" s="64"/>
      <c r="V363" s="64"/>
      <c r="W363" s="64"/>
      <c r="X363" s="64"/>
      <c r="Y363" s="64"/>
      <c r="Z363" s="64"/>
    </row>
    <row r="364" ht="12.75" customHeight="1">
      <c r="A364" s="82"/>
      <c r="B364" s="64"/>
      <c r="C364" s="64"/>
      <c r="D364" s="64"/>
      <c r="E364" s="64"/>
      <c r="F364" s="64"/>
      <c r="G364" s="64"/>
      <c r="H364" s="64"/>
      <c r="I364" s="64"/>
      <c r="J364" s="64"/>
      <c r="K364" s="64"/>
      <c r="L364" s="64"/>
      <c r="M364" s="64"/>
      <c r="N364" s="64"/>
      <c r="O364" s="64"/>
      <c r="P364" s="64"/>
      <c r="Q364" s="64"/>
      <c r="R364" s="64"/>
      <c r="S364" s="64"/>
      <c r="T364" s="64"/>
      <c r="U364" s="64"/>
      <c r="V364" s="64"/>
      <c r="W364" s="64"/>
      <c r="X364" s="64"/>
      <c r="Y364" s="64"/>
      <c r="Z364" s="64"/>
    </row>
    <row r="365" ht="12.75" customHeight="1">
      <c r="A365" s="82"/>
      <c r="B365" s="64"/>
      <c r="C365" s="64"/>
      <c r="D365" s="64"/>
      <c r="E365" s="64"/>
      <c r="F365" s="64"/>
      <c r="G365" s="64"/>
      <c r="H365" s="64"/>
      <c r="I365" s="64"/>
      <c r="J365" s="64"/>
      <c r="K365" s="64"/>
      <c r="L365" s="64"/>
      <c r="M365" s="64"/>
      <c r="N365" s="64"/>
      <c r="O365" s="64"/>
      <c r="P365" s="64"/>
      <c r="Q365" s="64"/>
      <c r="R365" s="64"/>
      <c r="S365" s="64"/>
      <c r="T365" s="64"/>
      <c r="U365" s="64"/>
      <c r="V365" s="64"/>
      <c r="W365" s="64"/>
      <c r="X365" s="64"/>
      <c r="Y365" s="64"/>
      <c r="Z365" s="64"/>
    </row>
    <row r="366" ht="12.75" customHeight="1">
      <c r="A366" s="82"/>
      <c r="B366" s="64"/>
      <c r="C366" s="64"/>
      <c r="D366" s="64"/>
      <c r="E366" s="64"/>
      <c r="F366" s="64"/>
      <c r="G366" s="64"/>
      <c r="H366" s="64"/>
      <c r="I366" s="64"/>
      <c r="J366" s="64"/>
      <c r="K366" s="64"/>
      <c r="L366" s="64"/>
      <c r="M366" s="64"/>
      <c r="N366" s="64"/>
      <c r="O366" s="64"/>
      <c r="P366" s="64"/>
      <c r="Q366" s="64"/>
      <c r="R366" s="64"/>
      <c r="S366" s="64"/>
      <c r="T366" s="64"/>
      <c r="U366" s="64"/>
      <c r="V366" s="64"/>
      <c r="W366" s="64"/>
      <c r="X366" s="64"/>
      <c r="Y366" s="64"/>
      <c r="Z366" s="64"/>
    </row>
    <row r="367" ht="12.75" customHeight="1">
      <c r="A367" s="82"/>
      <c r="B367" s="64"/>
      <c r="C367" s="64"/>
      <c r="D367" s="64"/>
      <c r="E367" s="64"/>
      <c r="F367" s="64"/>
      <c r="G367" s="64"/>
      <c r="H367" s="64"/>
      <c r="I367" s="64"/>
      <c r="J367" s="64"/>
      <c r="K367" s="64"/>
      <c r="L367" s="64"/>
      <c r="M367" s="64"/>
      <c r="N367" s="64"/>
      <c r="O367" s="64"/>
      <c r="P367" s="64"/>
      <c r="Q367" s="64"/>
      <c r="R367" s="64"/>
      <c r="S367" s="64"/>
      <c r="T367" s="64"/>
      <c r="U367" s="64"/>
      <c r="V367" s="64"/>
      <c r="W367" s="64"/>
      <c r="X367" s="64"/>
      <c r="Y367" s="64"/>
      <c r="Z367" s="64"/>
    </row>
    <row r="368" ht="12.75" customHeight="1">
      <c r="A368" s="82"/>
      <c r="B368" s="64"/>
      <c r="C368" s="64"/>
      <c r="D368" s="64"/>
      <c r="E368" s="64"/>
      <c r="F368" s="64"/>
      <c r="G368" s="64"/>
      <c r="H368" s="64"/>
      <c r="I368" s="64"/>
      <c r="J368" s="64"/>
      <c r="K368" s="64"/>
      <c r="L368" s="64"/>
      <c r="M368" s="64"/>
      <c r="N368" s="64"/>
      <c r="O368" s="64"/>
      <c r="P368" s="64"/>
      <c r="Q368" s="64"/>
      <c r="R368" s="64"/>
      <c r="S368" s="64"/>
      <c r="T368" s="64"/>
      <c r="U368" s="64"/>
      <c r="V368" s="64"/>
      <c r="W368" s="64"/>
      <c r="X368" s="64"/>
      <c r="Y368" s="64"/>
      <c r="Z368" s="64"/>
    </row>
    <row r="369" ht="12.75" customHeight="1">
      <c r="A369" s="82"/>
      <c r="B369" s="64"/>
      <c r="C369" s="64"/>
      <c r="D369" s="64"/>
      <c r="E369" s="64"/>
      <c r="F369" s="64"/>
      <c r="G369" s="64"/>
      <c r="H369" s="64"/>
      <c r="I369" s="64"/>
      <c r="J369" s="64"/>
      <c r="K369" s="64"/>
      <c r="L369" s="64"/>
      <c r="M369" s="64"/>
      <c r="N369" s="64"/>
      <c r="O369" s="64"/>
      <c r="P369" s="64"/>
      <c r="Q369" s="64"/>
      <c r="R369" s="64"/>
      <c r="S369" s="64"/>
      <c r="T369" s="64"/>
      <c r="U369" s="64"/>
      <c r="V369" s="64"/>
      <c r="W369" s="64"/>
      <c r="X369" s="64"/>
      <c r="Y369" s="64"/>
      <c r="Z369" s="64"/>
    </row>
    <row r="370" ht="12.75" customHeight="1">
      <c r="A370" s="82"/>
      <c r="B370" s="64"/>
      <c r="C370" s="64"/>
      <c r="D370" s="64"/>
      <c r="E370" s="64"/>
      <c r="F370" s="64"/>
      <c r="G370" s="64"/>
      <c r="H370" s="64"/>
      <c r="I370" s="64"/>
      <c r="J370" s="64"/>
      <c r="K370" s="64"/>
      <c r="L370" s="64"/>
      <c r="M370" s="64"/>
      <c r="N370" s="64"/>
      <c r="O370" s="64"/>
      <c r="P370" s="64"/>
      <c r="Q370" s="64"/>
      <c r="R370" s="64"/>
      <c r="S370" s="64"/>
      <c r="T370" s="64"/>
      <c r="U370" s="64"/>
      <c r="V370" s="64"/>
      <c r="W370" s="64"/>
      <c r="X370" s="64"/>
      <c r="Y370" s="64"/>
      <c r="Z370" s="64"/>
    </row>
    <row r="371" ht="12.75" customHeight="1">
      <c r="A371" s="82"/>
      <c r="B371" s="64"/>
      <c r="C371" s="64"/>
      <c r="D371" s="64"/>
      <c r="E371" s="64"/>
      <c r="F371" s="64"/>
      <c r="G371" s="64"/>
      <c r="H371" s="64"/>
      <c r="I371" s="64"/>
      <c r="J371" s="64"/>
      <c r="K371" s="64"/>
      <c r="L371" s="64"/>
      <c r="M371" s="64"/>
      <c r="N371" s="64"/>
      <c r="O371" s="64"/>
      <c r="P371" s="64"/>
      <c r="Q371" s="64"/>
      <c r="R371" s="64"/>
      <c r="S371" s="64"/>
      <c r="T371" s="64"/>
      <c r="U371" s="64"/>
      <c r="V371" s="64"/>
      <c r="W371" s="64"/>
      <c r="X371" s="64"/>
      <c r="Y371" s="64"/>
      <c r="Z371" s="64"/>
    </row>
    <row r="372" ht="12.75" customHeight="1">
      <c r="A372" s="82"/>
      <c r="B372" s="64"/>
      <c r="C372" s="64"/>
      <c r="D372" s="64"/>
      <c r="E372" s="64"/>
      <c r="F372" s="64"/>
      <c r="G372" s="64"/>
      <c r="H372" s="64"/>
      <c r="I372" s="64"/>
      <c r="J372" s="64"/>
      <c r="K372" s="64"/>
      <c r="L372" s="64"/>
      <c r="M372" s="64"/>
      <c r="N372" s="64"/>
      <c r="O372" s="64"/>
      <c r="P372" s="64"/>
      <c r="Q372" s="64"/>
      <c r="R372" s="64"/>
      <c r="S372" s="64"/>
      <c r="T372" s="64"/>
      <c r="U372" s="64"/>
      <c r="V372" s="64"/>
      <c r="W372" s="64"/>
      <c r="X372" s="64"/>
      <c r="Y372" s="64"/>
      <c r="Z372" s="64"/>
    </row>
    <row r="373" ht="12.75" customHeight="1">
      <c r="A373" s="82"/>
      <c r="B373" s="64"/>
      <c r="C373" s="64"/>
      <c r="D373" s="64"/>
      <c r="E373" s="64"/>
      <c r="F373" s="64"/>
      <c r="G373" s="64"/>
      <c r="H373" s="64"/>
      <c r="I373" s="64"/>
      <c r="J373" s="64"/>
      <c r="K373" s="64"/>
      <c r="L373" s="64"/>
      <c r="M373" s="64"/>
      <c r="N373" s="64"/>
      <c r="O373" s="64"/>
      <c r="P373" s="64"/>
      <c r="Q373" s="64"/>
      <c r="R373" s="64"/>
      <c r="S373" s="64"/>
      <c r="T373" s="64"/>
      <c r="U373" s="64"/>
      <c r="V373" s="64"/>
      <c r="W373" s="64"/>
      <c r="X373" s="64"/>
      <c r="Y373" s="64"/>
      <c r="Z373" s="64"/>
    </row>
    <row r="374" ht="12.75" customHeight="1">
      <c r="A374" s="82"/>
      <c r="B374" s="64"/>
      <c r="C374" s="64"/>
      <c r="D374" s="64"/>
      <c r="E374" s="64"/>
      <c r="F374" s="64"/>
      <c r="G374" s="64"/>
      <c r="H374" s="64"/>
      <c r="I374" s="64"/>
      <c r="J374" s="64"/>
      <c r="K374" s="64"/>
      <c r="L374" s="64"/>
      <c r="M374" s="64"/>
      <c r="N374" s="64"/>
      <c r="O374" s="64"/>
      <c r="P374" s="64"/>
      <c r="Q374" s="64"/>
      <c r="R374" s="64"/>
      <c r="S374" s="64"/>
      <c r="T374" s="64"/>
      <c r="U374" s="64"/>
      <c r="V374" s="64"/>
      <c r="W374" s="64"/>
      <c r="X374" s="64"/>
      <c r="Y374" s="64"/>
      <c r="Z374" s="64"/>
    </row>
    <row r="375" ht="12.75" customHeight="1">
      <c r="A375" s="82"/>
      <c r="B375" s="64"/>
      <c r="C375" s="64"/>
      <c r="D375" s="64"/>
      <c r="E375" s="64"/>
      <c r="F375" s="64"/>
      <c r="G375" s="64"/>
      <c r="H375" s="64"/>
      <c r="I375" s="64"/>
      <c r="J375" s="64"/>
      <c r="K375" s="64"/>
      <c r="L375" s="64"/>
      <c r="M375" s="64"/>
      <c r="N375" s="64"/>
      <c r="O375" s="64"/>
      <c r="P375" s="64"/>
      <c r="Q375" s="64"/>
      <c r="R375" s="64"/>
      <c r="S375" s="64"/>
      <c r="T375" s="64"/>
      <c r="U375" s="64"/>
      <c r="V375" s="64"/>
      <c r="W375" s="64"/>
      <c r="X375" s="64"/>
      <c r="Y375" s="64"/>
      <c r="Z375" s="64"/>
    </row>
    <row r="376" ht="12.75" customHeight="1">
      <c r="A376" s="82"/>
      <c r="B376" s="64"/>
      <c r="C376" s="64"/>
      <c r="D376" s="64"/>
      <c r="E376" s="64"/>
      <c r="F376" s="64"/>
      <c r="G376" s="64"/>
      <c r="H376" s="64"/>
      <c r="I376" s="64"/>
      <c r="J376" s="64"/>
      <c r="K376" s="64"/>
      <c r="L376" s="64"/>
      <c r="M376" s="64"/>
      <c r="N376" s="64"/>
      <c r="O376" s="64"/>
      <c r="P376" s="64"/>
      <c r="Q376" s="64"/>
      <c r="R376" s="64"/>
      <c r="S376" s="64"/>
      <c r="T376" s="64"/>
      <c r="U376" s="64"/>
      <c r="V376" s="64"/>
      <c r="W376" s="64"/>
      <c r="X376" s="64"/>
      <c r="Y376" s="64"/>
      <c r="Z376" s="64"/>
    </row>
    <row r="377" ht="12.75" customHeight="1">
      <c r="A377" s="82"/>
      <c r="B377" s="64"/>
      <c r="C377" s="64"/>
      <c r="D377" s="64"/>
      <c r="E377" s="64"/>
      <c r="F377" s="64"/>
      <c r="G377" s="64"/>
      <c r="H377" s="64"/>
      <c r="I377" s="64"/>
      <c r="J377" s="64"/>
      <c r="K377" s="64"/>
      <c r="L377" s="64"/>
      <c r="M377" s="64"/>
      <c r="N377" s="64"/>
      <c r="O377" s="64"/>
      <c r="P377" s="64"/>
      <c r="Q377" s="64"/>
      <c r="R377" s="64"/>
      <c r="S377" s="64"/>
      <c r="T377" s="64"/>
      <c r="U377" s="64"/>
      <c r="V377" s="64"/>
      <c r="W377" s="64"/>
      <c r="X377" s="64"/>
      <c r="Y377" s="64"/>
      <c r="Z377" s="64"/>
    </row>
    <row r="378" ht="12.75" customHeight="1">
      <c r="A378" s="82"/>
      <c r="B378" s="64"/>
      <c r="C378" s="64"/>
      <c r="D378" s="64"/>
      <c r="E378" s="64"/>
      <c r="F378" s="64"/>
      <c r="G378" s="64"/>
      <c r="H378" s="64"/>
      <c r="I378" s="64"/>
      <c r="J378" s="64"/>
      <c r="K378" s="64"/>
      <c r="L378" s="64"/>
      <c r="M378" s="64"/>
      <c r="N378" s="64"/>
      <c r="O378" s="64"/>
      <c r="P378" s="64"/>
      <c r="Q378" s="64"/>
      <c r="R378" s="64"/>
      <c r="S378" s="64"/>
      <c r="T378" s="64"/>
      <c r="U378" s="64"/>
      <c r="V378" s="64"/>
      <c r="W378" s="64"/>
      <c r="X378" s="64"/>
      <c r="Y378" s="64"/>
      <c r="Z378" s="64"/>
    </row>
    <row r="379" ht="12.75" customHeight="1">
      <c r="A379" s="82"/>
      <c r="B379" s="64"/>
      <c r="C379" s="64"/>
      <c r="D379" s="64"/>
      <c r="E379" s="64"/>
      <c r="F379" s="64"/>
      <c r="G379" s="64"/>
      <c r="H379" s="64"/>
      <c r="I379" s="64"/>
      <c r="J379" s="64"/>
      <c r="K379" s="64"/>
      <c r="L379" s="64"/>
      <c r="M379" s="64"/>
      <c r="N379" s="64"/>
      <c r="O379" s="64"/>
      <c r="P379" s="64"/>
      <c r="Q379" s="64"/>
      <c r="R379" s="64"/>
      <c r="S379" s="64"/>
      <c r="T379" s="64"/>
      <c r="U379" s="64"/>
      <c r="V379" s="64"/>
      <c r="W379" s="64"/>
      <c r="X379" s="64"/>
      <c r="Y379" s="64"/>
      <c r="Z379" s="64"/>
    </row>
    <row r="380" ht="12.75" customHeight="1">
      <c r="A380" s="82"/>
      <c r="B380" s="64"/>
      <c r="C380" s="64"/>
      <c r="D380" s="64"/>
      <c r="E380" s="64"/>
      <c r="F380" s="64"/>
      <c r="G380" s="64"/>
      <c r="H380" s="64"/>
      <c r="I380" s="64"/>
      <c r="J380" s="64"/>
      <c r="K380" s="64"/>
      <c r="L380" s="64"/>
      <c r="M380" s="64"/>
      <c r="N380" s="64"/>
      <c r="O380" s="64"/>
      <c r="P380" s="64"/>
      <c r="Q380" s="64"/>
      <c r="R380" s="64"/>
      <c r="S380" s="64"/>
      <c r="T380" s="64"/>
      <c r="U380" s="64"/>
      <c r="V380" s="64"/>
      <c r="W380" s="64"/>
      <c r="X380" s="64"/>
      <c r="Y380" s="64"/>
      <c r="Z380" s="64"/>
    </row>
    <row r="381" ht="12.75" customHeight="1">
      <c r="A381" s="82"/>
      <c r="B381" s="64"/>
      <c r="C381" s="64"/>
      <c r="D381" s="64"/>
      <c r="E381" s="64"/>
      <c r="F381" s="64"/>
      <c r="G381" s="64"/>
      <c r="H381" s="64"/>
      <c r="I381" s="64"/>
      <c r="J381" s="64"/>
      <c r="K381" s="64"/>
      <c r="L381" s="64"/>
      <c r="M381" s="64"/>
      <c r="N381" s="64"/>
      <c r="O381" s="64"/>
      <c r="P381" s="64"/>
      <c r="Q381" s="64"/>
      <c r="R381" s="64"/>
      <c r="S381" s="64"/>
      <c r="T381" s="64"/>
      <c r="U381" s="64"/>
      <c r="V381" s="64"/>
      <c r="W381" s="64"/>
      <c r="X381" s="64"/>
      <c r="Y381" s="64"/>
      <c r="Z381" s="64"/>
    </row>
    <row r="382" ht="12.75" customHeight="1">
      <c r="A382" s="82"/>
      <c r="B382" s="64"/>
      <c r="C382" s="64"/>
      <c r="D382" s="64"/>
      <c r="E382" s="64"/>
      <c r="F382" s="64"/>
      <c r="G382" s="64"/>
      <c r="H382" s="64"/>
      <c r="I382" s="64"/>
      <c r="J382" s="64"/>
      <c r="K382" s="64"/>
      <c r="L382" s="64"/>
      <c r="M382" s="64"/>
      <c r="N382" s="64"/>
      <c r="O382" s="64"/>
      <c r="P382" s="64"/>
      <c r="Q382" s="64"/>
      <c r="R382" s="64"/>
      <c r="S382" s="64"/>
      <c r="T382" s="64"/>
      <c r="U382" s="64"/>
      <c r="V382" s="64"/>
      <c r="W382" s="64"/>
      <c r="X382" s="64"/>
      <c r="Y382" s="64"/>
      <c r="Z382" s="64"/>
    </row>
    <row r="383" ht="12.75" customHeight="1">
      <c r="A383" s="82"/>
      <c r="B383" s="64"/>
      <c r="C383" s="64"/>
      <c r="D383" s="64"/>
      <c r="E383" s="64"/>
      <c r="F383" s="64"/>
      <c r="G383" s="64"/>
      <c r="H383" s="64"/>
      <c r="I383" s="64"/>
      <c r="J383" s="64"/>
      <c r="K383" s="64"/>
      <c r="L383" s="64"/>
      <c r="M383" s="64"/>
      <c r="N383" s="64"/>
      <c r="O383" s="64"/>
      <c r="P383" s="64"/>
      <c r="Q383" s="64"/>
      <c r="R383" s="64"/>
      <c r="S383" s="64"/>
      <c r="T383" s="64"/>
      <c r="U383" s="64"/>
      <c r="V383" s="64"/>
      <c r="W383" s="64"/>
      <c r="X383" s="64"/>
      <c r="Y383" s="64"/>
      <c r="Z383" s="64"/>
    </row>
    <row r="384" ht="12.75" customHeight="1">
      <c r="A384" s="82"/>
      <c r="B384" s="64"/>
      <c r="C384" s="64"/>
      <c r="D384" s="64"/>
      <c r="E384" s="64"/>
      <c r="F384" s="64"/>
      <c r="G384" s="64"/>
      <c r="H384" s="64"/>
      <c r="I384" s="64"/>
      <c r="J384" s="64"/>
      <c r="K384" s="64"/>
      <c r="L384" s="64"/>
      <c r="M384" s="64"/>
      <c r="N384" s="64"/>
      <c r="O384" s="64"/>
      <c r="P384" s="64"/>
      <c r="Q384" s="64"/>
      <c r="R384" s="64"/>
      <c r="S384" s="64"/>
      <c r="T384" s="64"/>
      <c r="U384" s="64"/>
      <c r="V384" s="64"/>
      <c r="W384" s="64"/>
      <c r="X384" s="64"/>
      <c r="Y384" s="64"/>
      <c r="Z384" s="64"/>
    </row>
    <row r="385" ht="12.75" customHeight="1">
      <c r="A385" s="82"/>
      <c r="B385" s="64"/>
      <c r="C385" s="64"/>
      <c r="D385" s="64"/>
      <c r="E385" s="64"/>
      <c r="F385" s="64"/>
      <c r="G385" s="64"/>
      <c r="H385" s="64"/>
      <c r="I385" s="64"/>
      <c r="J385" s="64"/>
      <c r="K385" s="64"/>
      <c r="L385" s="64"/>
      <c r="M385" s="64"/>
      <c r="N385" s="64"/>
      <c r="O385" s="64"/>
      <c r="P385" s="64"/>
      <c r="Q385" s="64"/>
      <c r="R385" s="64"/>
      <c r="S385" s="64"/>
      <c r="T385" s="64"/>
      <c r="U385" s="64"/>
      <c r="V385" s="64"/>
      <c r="W385" s="64"/>
      <c r="X385" s="64"/>
      <c r="Y385" s="64"/>
      <c r="Z385" s="64"/>
    </row>
    <row r="386" ht="12.75" customHeight="1">
      <c r="A386" s="82"/>
      <c r="B386" s="64"/>
      <c r="C386" s="64"/>
      <c r="D386" s="64"/>
      <c r="E386" s="64"/>
      <c r="F386" s="64"/>
      <c r="G386" s="64"/>
      <c r="H386" s="64"/>
      <c r="I386" s="64"/>
      <c r="J386" s="64"/>
      <c r="K386" s="64"/>
      <c r="L386" s="64"/>
      <c r="M386" s="64"/>
      <c r="N386" s="64"/>
      <c r="O386" s="64"/>
      <c r="P386" s="64"/>
      <c r="Q386" s="64"/>
      <c r="R386" s="64"/>
      <c r="S386" s="64"/>
      <c r="T386" s="64"/>
      <c r="U386" s="64"/>
      <c r="V386" s="64"/>
      <c r="W386" s="64"/>
      <c r="X386" s="64"/>
      <c r="Y386" s="64"/>
      <c r="Z386" s="64"/>
    </row>
    <row r="387" ht="12.75" customHeight="1">
      <c r="A387" s="82"/>
      <c r="B387" s="64"/>
      <c r="C387" s="64"/>
      <c r="D387" s="64"/>
      <c r="E387" s="64"/>
      <c r="F387" s="64"/>
      <c r="G387" s="64"/>
      <c r="H387" s="64"/>
      <c r="I387" s="64"/>
      <c r="J387" s="64"/>
      <c r="K387" s="64"/>
      <c r="L387" s="64"/>
      <c r="M387" s="64"/>
      <c r="N387" s="64"/>
      <c r="O387" s="64"/>
      <c r="P387" s="64"/>
      <c r="Q387" s="64"/>
      <c r="R387" s="64"/>
      <c r="S387" s="64"/>
      <c r="T387" s="64"/>
      <c r="U387" s="64"/>
      <c r="V387" s="64"/>
      <c r="W387" s="64"/>
      <c r="X387" s="64"/>
      <c r="Y387" s="64"/>
      <c r="Z387" s="64"/>
    </row>
    <row r="388" ht="12.75" customHeight="1">
      <c r="A388" s="82"/>
      <c r="B388" s="64"/>
      <c r="C388" s="64"/>
      <c r="D388" s="64"/>
      <c r="E388" s="64"/>
      <c r="F388" s="64"/>
      <c r="G388" s="64"/>
      <c r="H388" s="64"/>
      <c r="I388" s="64"/>
      <c r="J388" s="64"/>
      <c r="K388" s="64"/>
      <c r="L388" s="64"/>
      <c r="M388" s="64"/>
      <c r="N388" s="64"/>
      <c r="O388" s="64"/>
      <c r="P388" s="64"/>
      <c r="Q388" s="64"/>
      <c r="R388" s="64"/>
      <c r="S388" s="64"/>
      <c r="T388" s="64"/>
      <c r="U388" s="64"/>
      <c r="V388" s="64"/>
      <c r="W388" s="64"/>
      <c r="X388" s="64"/>
      <c r="Y388" s="64"/>
      <c r="Z388" s="64"/>
    </row>
    <row r="389" ht="12.75" customHeight="1">
      <c r="A389" s="82"/>
      <c r="B389" s="64"/>
      <c r="C389" s="64"/>
      <c r="D389" s="64"/>
      <c r="E389" s="64"/>
      <c r="F389" s="64"/>
      <c r="G389" s="64"/>
      <c r="H389" s="64"/>
      <c r="I389" s="64"/>
      <c r="J389" s="64"/>
      <c r="K389" s="64"/>
      <c r="L389" s="64"/>
      <c r="M389" s="64"/>
      <c r="N389" s="64"/>
      <c r="O389" s="64"/>
      <c r="P389" s="64"/>
      <c r="Q389" s="64"/>
      <c r="R389" s="64"/>
      <c r="S389" s="64"/>
      <c r="T389" s="64"/>
      <c r="U389" s="64"/>
      <c r="V389" s="64"/>
      <c r="W389" s="64"/>
      <c r="X389" s="64"/>
      <c r="Y389" s="64"/>
      <c r="Z389" s="64"/>
    </row>
    <row r="390" ht="12.75" customHeight="1">
      <c r="A390" s="82"/>
      <c r="B390" s="64"/>
      <c r="C390" s="64"/>
      <c r="D390" s="64"/>
      <c r="E390" s="64"/>
      <c r="F390" s="64"/>
      <c r="G390" s="64"/>
      <c r="H390" s="64"/>
      <c r="I390" s="64"/>
      <c r="J390" s="64"/>
      <c r="K390" s="64"/>
      <c r="L390" s="64"/>
      <c r="M390" s="64"/>
      <c r="N390" s="64"/>
      <c r="O390" s="64"/>
      <c r="P390" s="64"/>
      <c r="Q390" s="64"/>
      <c r="R390" s="64"/>
      <c r="S390" s="64"/>
      <c r="T390" s="64"/>
      <c r="U390" s="64"/>
      <c r="V390" s="64"/>
      <c r="W390" s="64"/>
      <c r="X390" s="64"/>
      <c r="Y390" s="64"/>
      <c r="Z390" s="64"/>
    </row>
    <row r="391" ht="12.75" customHeight="1">
      <c r="A391" s="82"/>
      <c r="B391" s="64"/>
      <c r="C391" s="64"/>
      <c r="D391" s="64"/>
      <c r="E391" s="64"/>
      <c r="F391" s="64"/>
      <c r="G391" s="64"/>
      <c r="H391" s="64"/>
      <c r="I391" s="64"/>
      <c r="J391" s="64"/>
      <c r="K391" s="64"/>
      <c r="L391" s="64"/>
      <c r="M391" s="64"/>
      <c r="N391" s="64"/>
      <c r="O391" s="64"/>
      <c r="P391" s="64"/>
      <c r="Q391" s="64"/>
      <c r="R391" s="64"/>
      <c r="S391" s="64"/>
      <c r="T391" s="64"/>
      <c r="U391" s="64"/>
      <c r="V391" s="64"/>
      <c r="W391" s="64"/>
      <c r="X391" s="64"/>
      <c r="Y391" s="64"/>
      <c r="Z391" s="64"/>
    </row>
    <row r="392" ht="12.75" customHeight="1">
      <c r="A392" s="82"/>
      <c r="B392" s="64"/>
      <c r="C392" s="64"/>
      <c r="D392" s="64"/>
      <c r="E392" s="64"/>
      <c r="F392" s="64"/>
      <c r="G392" s="64"/>
      <c r="H392" s="64"/>
      <c r="I392" s="64"/>
      <c r="J392" s="64"/>
      <c r="K392" s="64"/>
      <c r="L392" s="64"/>
      <c r="M392" s="64"/>
      <c r="N392" s="64"/>
      <c r="O392" s="64"/>
      <c r="P392" s="64"/>
      <c r="Q392" s="64"/>
      <c r="R392" s="64"/>
      <c r="S392" s="64"/>
      <c r="T392" s="64"/>
      <c r="U392" s="64"/>
      <c r="V392" s="64"/>
      <c r="W392" s="64"/>
      <c r="X392" s="64"/>
      <c r="Y392" s="64"/>
      <c r="Z392" s="64"/>
    </row>
    <row r="393" ht="12.75" customHeight="1">
      <c r="A393" s="82"/>
      <c r="B393" s="64"/>
      <c r="C393" s="64"/>
      <c r="D393" s="64"/>
      <c r="E393" s="64"/>
      <c r="F393" s="64"/>
      <c r="G393" s="64"/>
      <c r="H393" s="64"/>
      <c r="I393" s="64"/>
      <c r="J393" s="64"/>
      <c r="K393" s="64"/>
      <c r="L393" s="64"/>
      <c r="M393" s="64"/>
      <c r="N393" s="64"/>
      <c r="O393" s="64"/>
      <c r="P393" s="64"/>
      <c r="Q393" s="64"/>
      <c r="R393" s="64"/>
      <c r="S393" s="64"/>
      <c r="T393" s="64"/>
      <c r="U393" s="64"/>
      <c r="V393" s="64"/>
      <c r="W393" s="64"/>
      <c r="X393" s="64"/>
      <c r="Y393" s="64"/>
      <c r="Z393" s="64"/>
    </row>
    <row r="394" ht="12.75" customHeight="1">
      <c r="A394" s="82"/>
      <c r="B394" s="64"/>
      <c r="C394" s="64"/>
      <c r="D394" s="64"/>
      <c r="E394" s="64"/>
      <c r="F394" s="64"/>
      <c r="G394" s="64"/>
      <c r="H394" s="64"/>
      <c r="I394" s="64"/>
      <c r="J394" s="64"/>
      <c r="K394" s="64"/>
      <c r="L394" s="64"/>
      <c r="M394" s="64"/>
      <c r="N394" s="64"/>
      <c r="O394" s="64"/>
      <c r="P394" s="64"/>
      <c r="Q394" s="64"/>
      <c r="R394" s="64"/>
      <c r="S394" s="64"/>
      <c r="T394" s="64"/>
      <c r="U394" s="64"/>
      <c r="V394" s="64"/>
      <c r="W394" s="64"/>
      <c r="X394" s="64"/>
      <c r="Y394" s="64"/>
      <c r="Z394" s="64"/>
    </row>
    <row r="395" ht="12.75" customHeight="1">
      <c r="A395" s="82"/>
      <c r="B395" s="64"/>
      <c r="C395" s="64"/>
      <c r="D395" s="64"/>
      <c r="E395" s="64"/>
      <c r="F395" s="64"/>
      <c r="G395" s="64"/>
      <c r="H395" s="64"/>
      <c r="I395" s="64"/>
      <c r="J395" s="64"/>
      <c r="K395" s="64"/>
      <c r="L395" s="64"/>
      <c r="M395" s="64"/>
      <c r="N395" s="64"/>
      <c r="O395" s="64"/>
      <c r="P395" s="64"/>
      <c r="Q395" s="64"/>
      <c r="R395" s="64"/>
      <c r="S395" s="64"/>
      <c r="T395" s="64"/>
      <c r="U395" s="64"/>
      <c r="V395" s="64"/>
      <c r="W395" s="64"/>
      <c r="X395" s="64"/>
      <c r="Y395" s="64"/>
      <c r="Z395" s="64"/>
    </row>
    <row r="396" ht="12.75" customHeight="1">
      <c r="A396" s="82"/>
      <c r="B396" s="64"/>
      <c r="C396" s="64"/>
      <c r="D396" s="64"/>
      <c r="E396" s="64"/>
      <c r="F396" s="64"/>
      <c r="G396" s="64"/>
      <c r="H396" s="64"/>
      <c r="I396" s="64"/>
      <c r="J396" s="64"/>
      <c r="K396" s="64"/>
      <c r="L396" s="64"/>
      <c r="M396" s="64"/>
      <c r="N396" s="64"/>
      <c r="O396" s="64"/>
      <c r="P396" s="64"/>
      <c r="Q396" s="64"/>
      <c r="R396" s="64"/>
      <c r="S396" s="64"/>
      <c r="T396" s="64"/>
      <c r="U396" s="64"/>
      <c r="V396" s="64"/>
      <c r="W396" s="64"/>
      <c r="X396" s="64"/>
      <c r="Y396" s="64"/>
      <c r="Z396" s="64"/>
    </row>
    <row r="397" ht="12.75" customHeight="1">
      <c r="A397" s="82"/>
      <c r="B397" s="64"/>
      <c r="C397" s="64"/>
      <c r="D397" s="64"/>
      <c r="E397" s="64"/>
      <c r="F397" s="64"/>
      <c r="G397" s="64"/>
      <c r="H397" s="64"/>
      <c r="I397" s="64"/>
      <c r="J397" s="64"/>
      <c r="K397" s="64"/>
      <c r="L397" s="64"/>
      <c r="M397" s="64"/>
      <c r="N397" s="64"/>
      <c r="O397" s="64"/>
      <c r="P397" s="64"/>
      <c r="Q397" s="64"/>
      <c r="R397" s="64"/>
      <c r="S397" s="64"/>
      <c r="T397" s="64"/>
      <c r="U397" s="64"/>
      <c r="V397" s="64"/>
      <c r="W397" s="64"/>
      <c r="X397" s="64"/>
      <c r="Y397" s="64"/>
      <c r="Z397" s="64"/>
    </row>
    <row r="398" ht="12.75" customHeight="1">
      <c r="A398" s="82"/>
      <c r="B398" s="64"/>
      <c r="C398" s="64"/>
      <c r="D398" s="64"/>
      <c r="E398" s="64"/>
      <c r="F398" s="64"/>
      <c r="G398" s="64"/>
      <c r="H398" s="64"/>
      <c r="I398" s="64"/>
      <c r="J398" s="64"/>
      <c r="K398" s="64"/>
      <c r="L398" s="64"/>
      <c r="M398" s="64"/>
      <c r="N398" s="64"/>
      <c r="O398" s="64"/>
      <c r="P398" s="64"/>
      <c r="Q398" s="64"/>
      <c r="R398" s="64"/>
      <c r="S398" s="64"/>
      <c r="T398" s="64"/>
      <c r="U398" s="64"/>
      <c r="V398" s="64"/>
      <c r="W398" s="64"/>
      <c r="X398" s="64"/>
      <c r="Y398" s="64"/>
      <c r="Z398" s="64"/>
    </row>
    <row r="399" ht="12.75" customHeight="1">
      <c r="A399" s="82"/>
      <c r="B399" s="64"/>
      <c r="C399" s="64"/>
      <c r="D399" s="64"/>
      <c r="E399" s="64"/>
      <c r="F399" s="64"/>
      <c r="G399" s="64"/>
      <c r="H399" s="64"/>
      <c r="I399" s="64"/>
      <c r="J399" s="64"/>
      <c r="K399" s="64"/>
      <c r="L399" s="64"/>
      <c r="M399" s="64"/>
      <c r="N399" s="64"/>
      <c r="O399" s="64"/>
      <c r="P399" s="64"/>
      <c r="Q399" s="64"/>
      <c r="R399" s="64"/>
      <c r="S399" s="64"/>
      <c r="T399" s="64"/>
      <c r="U399" s="64"/>
      <c r="V399" s="64"/>
      <c r="W399" s="64"/>
      <c r="X399" s="64"/>
      <c r="Y399" s="64"/>
      <c r="Z399" s="64"/>
    </row>
    <row r="400" ht="12.75" customHeight="1">
      <c r="A400" s="82"/>
      <c r="B400" s="64"/>
      <c r="C400" s="64"/>
      <c r="D400" s="64"/>
      <c r="E400" s="64"/>
      <c r="F400" s="64"/>
      <c r="G400" s="64"/>
      <c r="H400" s="64"/>
      <c r="I400" s="64"/>
      <c r="J400" s="64"/>
      <c r="K400" s="64"/>
      <c r="L400" s="64"/>
      <c r="M400" s="64"/>
      <c r="N400" s="64"/>
      <c r="O400" s="64"/>
      <c r="P400" s="64"/>
      <c r="Q400" s="64"/>
      <c r="R400" s="64"/>
      <c r="S400" s="64"/>
      <c r="T400" s="64"/>
      <c r="U400" s="64"/>
      <c r="V400" s="64"/>
      <c r="W400" s="64"/>
      <c r="X400" s="64"/>
      <c r="Y400" s="64"/>
      <c r="Z400" s="64"/>
    </row>
    <row r="401" ht="12.75" customHeight="1">
      <c r="A401" s="82"/>
      <c r="B401" s="64"/>
      <c r="C401" s="64"/>
      <c r="D401" s="64"/>
      <c r="E401" s="64"/>
      <c r="F401" s="64"/>
      <c r="G401" s="64"/>
      <c r="H401" s="64"/>
      <c r="I401" s="64"/>
      <c r="J401" s="64"/>
      <c r="K401" s="64"/>
      <c r="L401" s="64"/>
      <c r="M401" s="64"/>
      <c r="N401" s="64"/>
      <c r="O401" s="64"/>
      <c r="P401" s="64"/>
      <c r="Q401" s="64"/>
      <c r="R401" s="64"/>
      <c r="S401" s="64"/>
      <c r="T401" s="64"/>
      <c r="U401" s="64"/>
      <c r="V401" s="64"/>
      <c r="W401" s="64"/>
      <c r="X401" s="64"/>
      <c r="Y401" s="64"/>
      <c r="Z401" s="64"/>
    </row>
    <row r="402" ht="12.75" customHeight="1">
      <c r="A402" s="82"/>
      <c r="B402" s="64"/>
      <c r="C402" s="64"/>
      <c r="D402" s="64"/>
      <c r="E402" s="64"/>
      <c r="F402" s="64"/>
      <c r="G402" s="64"/>
      <c r="H402" s="64"/>
      <c r="I402" s="64"/>
      <c r="J402" s="64"/>
      <c r="K402" s="64"/>
      <c r="L402" s="64"/>
      <c r="M402" s="64"/>
      <c r="N402" s="64"/>
      <c r="O402" s="64"/>
      <c r="P402" s="64"/>
      <c r="Q402" s="64"/>
      <c r="R402" s="64"/>
      <c r="S402" s="64"/>
      <c r="T402" s="64"/>
      <c r="U402" s="64"/>
      <c r="V402" s="64"/>
      <c r="W402" s="64"/>
      <c r="X402" s="64"/>
      <c r="Y402" s="64"/>
      <c r="Z402" s="64"/>
    </row>
    <row r="403" ht="12.75" customHeight="1">
      <c r="A403" s="82"/>
      <c r="B403" s="64"/>
      <c r="C403" s="64"/>
      <c r="D403" s="64"/>
      <c r="E403" s="64"/>
      <c r="F403" s="64"/>
      <c r="G403" s="64"/>
      <c r="H403" s="64"/>
      <c r="I403" s="64"/>
      <c r="J403" s="64"/>
      <c r="K403" s="64"/>
      <c r="L403" s="64"/>
      <c r="M403" s="64"/>
      <c r="N403" s="64"/>
      <c r="O403" s="64"/>
      <c r="P403" s="64"/>
      <c r="Q403" s="64"/>
      <c r="R403" s="64"/>
      <c r="S403" s="64"/>
      <c r="T403" s="64"/>
      <c r="U403" s="64"/>
      <c r="V403" s="64"/>
      <c r="W403" s="64"/>
      <c r="X403" s="64"/>
      <c r="Y403" s="64"/>
      <c r="Z403" s="64"/>
    </row>
    <row r="404" ht="12.75" customHeight="1">
      <c r="A404" s="82"/>
      <c r="B404" s="64"/>
      <c r="C404" s="64"/>
      <c r="D404" s="64"/>
      <c r="E404" s="64"/>
      <c r="F404" s="64"/>
      <c r="G404" s="64"/>
      <c r="H404" s="64"/>
      <c r="I404" s="64"/>
      <c r="J404" s="64"/>
      <c r="K404" s="64"/>
      <c r="L404" s="64"/>
      <c r="M404" s="64"/>
      <c r="N404" s="64"/>
      <c r="O404" s="64"/>
      <c r="P404" s="64"/>
      <c r="Q404" s="64"/>
      <c r="R404" s="64"/>
      <c r="S404" s="64"/>
      <c r="T404" s="64"/>
      <c r="U404" s="64"/>
      <c r="V404" s="64"/>
      <c r="W404" s="64"/>
      <c r="X404" s="64"/>
      <c r="Y404" s="64"/>
      <c r="Z404" s="64"/>
    </row>
    <row r="405" ht="12.75" customHeight="1">
      <c r="A405" s="82"/>
      <c r="B405" s="64"/>
      <c r="C405" s="64"/>
      <c r="D405" s="64"/>
      <c r="E405" s="64"/>
      <c r="F405" s="64"/>
      <c r="G405" s="64"/>
      <c r="H405" s="64"/>
      <c r="I405" s="64"/>
      <c r="J405" s="64"/>
      <c r="K405" s="64"/>
      <c r="L405" s="64"/>
      <c r="M405" s="64"/>
      <c r="N405" s="64"/>
      <c r="O405" s="64"/>
      <c r="P405" s="64"/>
      <c r="Q405" s="64"/>
      <c r="R405" s="64"/>
      <c r="S405" s="64"/>
      <c r="T405" s="64"/>
      <c r="U405" s="64"/>
      <c r="V405" s="64"/>
      <c r="W405" s="64"/>
      <c r="X405" s="64"/>
      <c r="Y405" s="64"/>
      <c r="Z405" s="64"/>
    </row>
    <row r="406" ht="12.75" customHeight="1">
      <c r="A406" s="82"/>
      <c r="B406" s="64"/>
      <c r="C406" s="64"/>
      <c r="D406" s="64"/>
      <c r="E406" s="64"/>
      <c r="F406" s="64"/>
      <c r="G406" s="64"/>
      <c r="H406" s="64"/>
      <c r="I406" s="64"/>
      <c r="J406" s="64"/>
      <c r="K406" s="64"/>
      <c r="L406" s="64"/>
      <c r="M406" s="64"/>
      <c r="N406" s="64"/>
      <c r="O406" s="64"/>
      <c r="P406" s="64"/>
      <c r="Q406" s="64"/>
      <c r="R406" s="64"/>
      <c r="S406" s="64"/>
      <c r="T406" s="64"/>
      <c r="U406" s="64"/>
      <c r="V406" s="64"/>
      <c r="W406" s="64"/>
      <c r="X406" s="64"/>
      <c r="Y406" s="64"/>
      <c r="Z406" s="64"/>
    </row>
    <row r="407" ht="12.75" customHeight="1">
      <c r="A407" s="82"/>
      <c r="B407" s="64"/>
      <c r="C407" s="64"/>
      <c r="D407" s="64"/>
      <c r="E407" s="64"/>
      <c r="F407" s="64"/>
      <c r="G407" s="64"/>
      <c r="H407" s="64"/>
      <c r="I407" s="64"/>
      <c r="J407" s="64"/>
      <c r="K407" s="64"/>
      <c r="L407" s="64"/>
      <c r="M407" s="64"/>
      <c r="N407" s="64"/>
      <c r="O407" s="64"/>
      <c r="P407" s="64"/>
      <c r="Q407" s="64"/>
      <c r="R407" s="64"/>
      <c r="S407" s="64"/>
      <c r="T407" s="64"/>
      <c r="U407" s="64"/>
      <c r="V407" s="64"/>
      <c r="W407" s="64"/>
      <c r="X407" s="64"/>
      <c r="Y407" s="64"/>
      <c r="Z407" s="64"/>
    </row>
    <row r="408" ht="12.75" customHeight="1">
      <c r="A408" s="82"/>
      <c r="B408" s="64"/>
      <c r="C408" s="64"/>
      <c r="D408" s="64"/>
      <c r="E408" s="64"/>
      <c r="F408" s="64"/>
      <c r="G408" s="64"/>
      <c r="H408" s="64"/>
      <c r="I408" s="64"/>
      <c r="J408" s="64"/>
      <c r="K408" s="64"/>
      <c r="L408" s="64"/>
      <c r="M408" s="64"/>
      <c r="N408" s="64"/>
      <c r="O408" s="64"/>
      <c r="P408" s="64"/>
      <c r="Q408" s="64"/>
      <c r="R408" s="64"/>
      <c r="S408" s="64"/>
      <c r="T408" s="64"/>
      <c r="U408" s="64"/>
      <c r="V408" s="64"/>
      <c r="W408" s="64"/>
      <c r="X408" s="64"/>
      <c r="Y408" s="64"/>
      <c r="Z408" s="64"/>
    </row>
    <row r="409" ht="12.75" customHeight="1">
      <c r="A409" s="82"/>
      <c r="B409" s="64"/>
      <c r="C409" s="64"/>
      <c r="D409" s="64"/>
      <c r="E409" s="64"/>
      <c r="F409" s="64"/>
      <c r="G409" s="64"/>
      <c r="H409" s="64"/>
      <c r="I409" s="64"/>
      <c r="J409" s="64"/>
      <c r="K409" s="64"/>
      <c r="L409" s="64"/>
      <c r="M409" s="64"/>
      <c r="N409" s="64"/>
      <c r="O409" s="64"/>
      <c r="P409" s="64"/>
      <c r="Q409" s="64"/>
      <c r="R409" s="64"/>
      <c r="S409" s="64"/>
      <c r="T409" s="64"/>
      <c r="U409" s="64"/>
      <c r="V409" s="64"/>
      <c r="W409" s="64"/>
      <c r="X409" s="64"/>
      <c r="Y409" s="64"/>
      <c r="Z409" s="64"/>
    </row>
    <row r="410" ht="12.75" customHeight="1">
      <c r="A410" s="82"/>
      <c r="B410" s="64"/>
      <c r="C410" s="64"/>
      <c r="D410" s="64"/>
      <c r="E410" s="64"/>
      <c r="F410" s="64"/>
      <c r="G410" s="64"/>
      <c r="H410" s="64"/>
      <c r="I410" s="64"/>
      <c r="J410" s="64"/>
      <c r="K410" s="64"/>
      <c r="L410" s="64"/>
      <c r="M410" s="64"/>
      <c r="N410" s="64"/>
      <c r="O410" s="64"/>
      <c r="P410" s="64"/>
      <c r="Q410" s="64"/>
      <c r="R410" s="64"/>
      <c r="S410" s="64"/>
      <c r="T410" s="64"/>
      <c r="U410" s="64"/>
      <c r="V410" s="64"/>
      <c r="W410" s="64"/>
      <c r="X410" s="64"/>
      <c r="Y410" s="64"/>
      <c r="Z410" s="64"/>
    </row>
    <row r="411" ht="12.75" customHeight="1">
      <c r="A411" s="82"/>
      <c r="B411" s="64"/>
      <c r="C411" s="64"/>
      <c r="D411" s="64"/>
      <c r="E411" s="64"/>
      <c r="F411" s="64"/>
      <c r="G411" s="64"/>
      <c r="H411" s="64"/>
      <c r="I411" s="64"/>
      <c r="J411" s="64"/>
      <c r="K411" s="64"/>
      <c r="L411" s="64"/>
      <c r="M411" s="64"/>
      <c r="N411" s="64"/>
      <c r="O411" s="64"/>
      <c r="P411" s="64"/>
      <c r="Q411" s="64"/>
      <c r="R411" s="64"/>
      <c r="S411" s="64"/>
      <c r="T411" s="64"/>
      <c r="U411" s="64"/>
      <c r="V411" s="64"/>
      <c r="W411" s="64"/>
      <c r="X411" s="64"/>
      <c r="Y411" s="64"/>
      <c r="Z411" s="64"/>
    </row>
    <row r="412" ht="12.75" customHeight="1">
      <c r="A412" s="82"/>
      <c r="B412" s="64"/>
      <c r="C412" s="64"/>
      <c r="D412" s="64"/>
      <c r="E412" s="64"/>
      <c r="F412" s="64"/>
      <c r="G412" s="64"/>
      <c r="H412" s="64"/>
      <c r="I412" s="64"/>
      <c r="J412" s="64"/>
      <c r="K412" s="64"/>
      <c r="L412" s="64"/>
      <c r="M412" s="64"/>
      <c r="N412" s="64"/>
      <c r="O412" s="64"/>
      <c r="P412" s="64"/>
      <c r="Q412" s="64"/>
      <c r="R412" s="64"/>
      <c r="S412" s="64"/>
      <c r="T412" s="64"/>
      <c r="U412" s="64"/>
      <c r="V412" s="64"/>
      <c r="W412" s="64"/>
      <c r="X412" s="64"/>
      <c r="Y412" s="64"/>
      <c r="Z412" s="64"/>
    </row>
    <row r="413" ht="12.75" customHeight="1">
      <c r="A413" s="82"/>
      <c r="B413" s="64"/>
      <c r="C413" s="64"/>
      <c r="D413" s="64"/>
      <c r="E413" s="64"/>
      <c r="F413" s="64"/>
      <c r="G413" s="64"/>
      <c r="H413" s="64"/>
      <c r="I413" s="64"/>
      <c r="J413" s="64"/>
      <c r="K413" s="64"/>
      <c r="L413" s="64"/>
      <c r="M413" s="64"/>
      <c r="N413" s="64"/>
      <c r="O413" s="64"/>
      <c r="P413" s="64"/>
      <c r="Q413" s="64"/>
      <c r="R413" s="64"/>
      <c r="S413" s="64"/>
      <c r="T413" s="64"/>
      <c r="U413" s="64"/>
      <c r="V413" s="64"/>
      <c r="W413" s="64"/>
      <c r="X413" s="64"/>
      <c r="Y413" s="64"/>
      <c r="Z413" s="64"/>
    </row>
    <row r="414" ht="12.75" customHeight="1">
      <c r="A414" s="82"/>
      <c r="B414" s="64"/>
      <c r="C414" s="64"/>
      <c r="D414" s="64"/>
      <c r="E414" s="64"/>
      <c r="F414" s="64"/>
      <c r="G414" s="64"/>
      <c r="H414" s="64"/>
      <c r="I414" s="64"/>
      <c r="J414" s="64"/>
      <c r="K414" s="64"/>
      <c r="L414" s="64"/>
      <c r="M414" s="64"/>
      <c r="N414" s="64"/>
      <c r="O414" s="64"/>
      <c r="P414" s="64"/>
      <c r="Q414" s="64"/>
      <c r="R414" s="64"/>
      <c r="S414" s="64"/>
      <c r="T414" s="64"/>
      <c r="U414" s="64"/>
      <c r="V414" s="64"/>
      <c r="W414" s="64"/>
      <c r="X414" s="64"/>
      <c r="Y414" s="64"/>
      <c r="Z414" s="64"/>
    </row>
    <row r="415" ht="12.75" customHeight="1">
      <c r="A415" s="82"/>
      <c r="B415" s="64"/>
      <c r="C415" s="64"/>
      <c r="D415" s="64"/>
      <c r="E415" s="64"/>
      <c r="F415" s="64"/>
      <c r="G415" s="64"/>
      <c r="H415" s="64"/>
      <c r="I415" s="64"/>
      <c r="J415" s="64"/>
      <c r="K415" s="64"/>
      <c r="L415" s="64"/>
      <c r="M415" s="64"/>
      <c r="N415" s="64"/>
      <c r="O415" s="64"/>
      <c r="P415" s="64"/>
      <c r="Q415" s="64"/>
      <c r="R415" s="64"/>
      <c r="S415" s="64"/>
      <c r="T415" s="64"/>
      <c r="U415" s="64"/>
      <c r="V415" s="64"/>
      <c r="W415" s="64"/>
      <c r="X415" s="64"/>
      <c r="Y415" s="64"/>
      <c r="Z415" s="64"/>
    </row>
    <row r="416" ht="12.75" customHeight="1">
      <c r="A416" s="82"/>
      <c r="B416" s="64"/>
      <c r="C416" s="64"/>
      <c r="D416" s="64"/>
      <c r="E416" s="64"/>
      <c r="F416" s="64"/>
      <c r="G416" s="64"/>
      <c r="H416" s="64"/>
      <c r="I416" s="64"/>
      <c r="J416" s="64"/>
      <c r="K416" s="64"/>
      <c r="L416" s="64"/>
      <c r="M416" s="64"/>
      <c r="N416" s="64"/>
      <c r="O416" s="64"/>
      <c r="P416" s="64"/>
      <c r="Q416" s="64"/>
      <c r="R416" s="64"/>
      <c r="S416" s="64"/>
      <c r="T416" s="64"/>
      <c r="U416" s="64"/>
      <c r="V416" s="64"/>
      <c r="W416" s="64"/>
      <c r="X416" s="64"/>
      <c r="Y416" s="64"/>
      <c r="Z416" s="64"/>
    </row>
    <row r="417" ht="12.75" customHeight="1">
      <c r="A417" s="82"/>
      <c r="B417" s="64"/>
      <c r="C417" s="64"/>
      <c r="D417" s="64"/>
      <c r="E417" s="64"/>
      <c r="F417" s="64"/>
      <c r="G417" s="64"/>
      <c r="H417" s="64"/>
      <c r="I417" s="64"/>
      <c r="J417" s="64"/>
      <c r="K417" s="64"/>
      <c r="L417" s="64"/>
      <c r="M417" s="64"/>
      <c r="N417" s="64"/>
      <c r="O417" s="64"/>
      <c r="P417" s="64"/>
      <c r="Q417" s="64"/>
      <c r="R417" s="64"/>
      <c r="S417" s="64"/>
      <c r="T417" s="64"/>
      <c r="U417" s="64"/>
      <c r="V417" s="64"/>
      <c r="W417" s="64"/>
      <c r="X417" s="64"/>
      <c r="Y417" s="64"/>
      <c r="Z417" s="64"/>
    </row>
    <row r="418" ht="12.75" customHeight="1">
      <c r="A418" s="82"/>
      <c r="B418" s="64"/>
      <c r="C418" s="64"/>
      <c r="D418" s="64"/>
      <c r="E418" s="64"/>
      <c r="F418" s="64"/>
      <c r="G418" s="64"/>
      <c r="H418" s="64"/>
      <c r="I418" s="64"/>
      <c r="J418" s="64"/>
      <c r="K418" s="64"/>
      <c r="L418" s="64"/>
      <c r="M418" s="64"/>
      <c r="N418" s="64"/>
      <c r="O418" s="64"/>
      <c r="P418" s="64"/>
      <c r="Q418" s="64"/>
      <c r="R418" s="64"/>
      <c r="S418" s="64"/>
      <c r="T418" s="64"/>
      <c r="U418" s="64"/>
      <c r="V418" s="64"/>
      <c r="W418" s="64"/>
      <c r="X418" s="64"/>
      <c r="Y418" s="64"/>
      <c r="Z418" s="64"/>
    </row>
    <row r="419" ht="12.75" customHeight="1">
      <c r="A419" s="82"/>
      <c r="B419" s="64"/>
      <c r="C419" s="64"/>
      <c r="D419" s="64"/>
      <c r="E419" s="64"/>
      <c r="F419" s="64"/>
      <c r="G419" s="64"/>
      <c r="H419" s="64"/>
      <c r="I419" s="64"/>
      <c r="J419" s="64"/>
      <c r="K419" s="64"/>
      <c r="L419" s="64"/>
      <c r="M419" s="64"/>
      <c r="N419" s="64"/>
      <c r="O419" s="64"/>
      <c r="P419" s="64"/>
      <c r="Q419" s="64"/>
      <c r="R419" s="64"/>
      <c r="S419" s="64"/>
      <c r="T419" s="64"/>
      <c r="U419" s="64"/>
      <c r="V419" s="64"/>
      <c r="W419" s="64"/>
      <c r="X419" s="64"/>
      <c r="Y419" s="64"/>
      <c r="Z419" s="64"/>
    </row>
    <row r="420" ht="12.75" customHeight="1">
      <c r="A420" s="82"/>
      <c r="B420" s="64"/>
      <c r="C420" s="64"/>
      <c r="D420" s="64"/>
      <c r="E420" s="64"/>
      <c r="F420" s="64"/>
      <c r="G420" s="64"/>
      <c r="H420" s="64"/>
      <c r="I420" s="64"/>
      <c r="J420" s="64"/>
      <c r="K420" s="64"/>
      <c r="L420" s="64"/>
      <c r="M420" s="64"/>
      <c r="N420" s="64"/>
      <c r="O420" s="64"/>
      <c r="P420" s="64"/>
      <c r="Q420" s="64"/>
      <c r="R420" s="64"/>
      <c r="S420" s="64"/>
      <c r="T420" s="64"/>
      <c r="U420" s="64"/>
      <c r="V420" s="64"/>
      <c r="W420" s="64"/>
      <c r="X420" s="64"/>
      <c r="Y420" s="64"/>
      <c r="Z420" s="64"/>
    </row>
    <row r="421" ht="12.75" customHeight="1">
      <c r="A421" s="82"/>
      <c r="B421" s="64"/>
      <c r="C421" s="64"/>
      <c r="D421" s="64"/>
      <c r="E421" s="64"/>
      <c r="F421" s="64"/>
      <c r="G421" s="64"/>
      <c r="H421" s="64"/>
      <c r="I421" s="64"/>
      <c r="J421" s="64"/>
      <c r="K421" s="64"/>
      <c r="L421" s="64"/>
      <c r="M421" s="64"/>
      <c r="N421" s="64"/>
      <c r="O421" s="64"/>
      <c r="P421" s="64"/>
      <c r="Q421" s="64"/>
      <c r="R421" s="64"/>
      <c r="S421" s="64"/>
      <c r="T421" s="64"/>
      <c r="U421" s="64"/>
      <c r="V421" s="64"/>
      <c r="W421" s="64"/>
      <c r="X421" s="64"/>
      <c r="Y421" s="64"/>
      <c r="Z421" s="64"/>
    </row>
    <row r="422" ht="12.75" customHeight="1">
      <c r="A422" s="82"/>
      <c r="B422" s="64"/>
      <c r="C422" s="64"/>
      <c r="D422" s="64"/>
      <c r="E422" s="64"/>
      <c r="F422" s="64"/>
      <c r="G422" s="64"/>
      <c r="H422" s="64"/>
      <c r="I422" s="64"/>
      <c r="J422" s="64"/>
      <c r="K422" s="64"/>
      <c r="L422" s="64"/>
      <c r="M422" s="64"/>
      <c r="N422" s="64"/>
      <c r="O422" s="64"/>
      <c r="P422" s="64"/>
      <c r="Q422" s="64"/>
      <c r="R422" s="64"/>
      <c r="S422" s="64"/>
      <c r="T422" s="64"/>
      <c r="U422" s="64"/>
      <c r="V422" s="64"/>
      <c r="W422" s="64"/>
      <c r="X422" s="64"/>
      <c r="Y422" s="64"/>
      <c r="Z422" s="64"/>
    </row>
    <row r="423" ht="12.75" customHeight="1">
      <c r="A423" s="82"/>
      <c r="B423" s="64"/>
      <c r="C423" s="64"/>
      <c r="D423" s="64"/>
      <c r="E423" s="64"/>
      <c r="F423" s="64"/>
      <c r="G423" s="64"/>
      <c r="H423" s="64"/>
      <c r="I423" s="64"/>
      <c r="J423" s="64"/>
      <c r="K423" s="64"/>
      <c r="L423" s="64"/>
      <c r="M423" s="64"/>
      <c r="N423" s="64"/>
      <c r="O423" s="64"/>
      <c r="P423" s="64"/>
      <c r="Q423" s="64"/>
      <c r="R423" s="64"/>
      <c r="S423" s="64"/>
      <c r="T423" s="64"/>
      <c r="U423" s="64"/>
      <c r="V423" s="64"/>
      <c r="W423" s="64"/>
      <c r="X423" s="64"/>
      <c r="Y423" s="64"/>
      <c r="Z423" s="64"/>
    </row>
    <row r="424" ht="12.75" customHeight="1">
      <c r="A424" s="82"/>
      <c r="B424" s="64"/>
      <c r="C424" s="64"/>
      <c r="D424" s="64"/>
      <c r="E424" s="64"/>
      <c r="F424" s="64"/>
      <c r="G424" s="64"/>
      <c r="H424" s="64"/>
      <c r="I424" s="64"/>
      <c r="J424" s="64"/>
      <c r="K424" s="64"/>
      <c r="L424" s="64"/>
      <c r="M424" s="64"/>
      <c r="N424" s="64"/>
      <c r="O424" s="64"/>
      <c r="P424" s="64"/>
      <c r="Q424" s="64"/>
      <c r="R424" s="64"/>
      <c r="S424" s="64"/>
      <c r="T424" s="64"/>
      <c r="U424" s="64"/>
      <c r="V424" s="64"/>
      <c r="W424" s="64"/>
      <c r="X424" s="64"/>
      <c r="Y424" s="64"/>
      <c r="Z424" s="64"/>
    </row>
    <row r="425" ht="12.75" customHeight="1">
      <c r="A425" s="82"/>
      <c r="B425" s="64"/>
      <c r="C425" s="64"/>
      <c r="D425" s="64"/>
      <c r="E425" s="64"/>
      <c r="F425" s="64"/>
      <c r="G425" s="64"/>
      <c r="H425" s="64"/>
      <c r="I425" s="64"/>
      <c r="J425" s="64"/>
      <c r="K425" s="64"/>
      <c r="L425" s="64"/>
      <c r="M425" s="64"/>
      <c r="N425" s="64"/>
      <c r="O425" s="64"/>
      <c r="P425" s="64"/>
      <c r="Q425" s="64"/>
      <c r="R425" s="64"/>
      <c r="S425" s="64"/>
      <c r="T425" s="64"/>
      <c r="U425" s="64"/>
      <c r="V425" s="64"/>
      <c r="W425" s="64"/>
      <c r="X425" s="64"/>
      <c r="Y425" s="64"/>
      <c r="Z425" s="64"/>
    </row>
    <row r="426" ht="12.75" customHeight="1">
      <c r="A426" s="82"/>
      <c r="B426" s="64"/>
      <c r="C426" s="64"/>
      <c r="D426" s="64"/>
      <c r="E426" s="64"/>
      <c r="F426" s="64"/>
      <c r="G426" s="64"/>
      <c r="H426" s="64"/>
      <c r="I426" s="64"/>
      <c r="J426" s="64"/>
      <c r="K426" s="64"/>
      <c r="L426" s="64"/>
      <c r="M426" s="64"/>
      <c r="N426" s="64"/>
      <c r="O426" s="64"/>
      <c r="P426" s="64"/>
      <c r="Q426" s="64"/>
      <c r="R426" s="64"/>
      <c r="S426" s="64"/>
      <c r="T426" s="64"/>
      <c r="U426" s="64"/>
      <c r="V426" s="64"/>
      <c r="W426" s="64"/>
      <c r="X426" s="64"/>
      <c r="Y426" s="64"/>
      <c r="Z426" s="64"/>
    </row>
    <row r="427" ht="12.75" customHeight="1">
      <c r="A427" s="82"/>
      <c r="B427" s="64"/>
      <c r="C427" s="64"/>
      <c r="D427" s="64"/>
      <c r="E427" s="64"/>
      <c r="F427" s="64"/>
      <c r="G427" s="64"/>
      <c r="H427" s="64"/>
      <c r="I427" s="64"/>
      <c r="J427" s="64"/>
      <c r="K427" s="64"/>
      <c r="L427" s="64"/>
      <c r="M427" s="64"/>
      <c r="N427" s="64"/>
      <c r="O427" s="64"/>
      <c r="P427" s="64"/>
      <c r="Q427" s="64"/>
      <c r="R427" s="64"/>
      <c r="S427" s="64"/>
      <c r="T427" s="64"/>
      <c r="U427" s="64"/>
      <c r="V427" s="64"/>
      <c r="W427" s="64"/>
      <c r="X427" s="64"/>
      <c r="Y427" s="64"/>
      <c r="Z427" s="64"/>
    </row>
    <row r="428" ht="12.75" customHeight="1">
      <c r="A428" s="82"/>
      <c r="B428" s="64"/>
      <c r="C428" s="64"/>
      <c r="D428" s="64"/>
      <c r="E428" s="64"/>
      <c r="F428" s="64"/>
      <c r="G428" s="64"/>
      <c r="H428" s="64"/>
      <c r="I428" s="64"/>
      <c r="J428" s="64"/>
      <c r="K428" s="64"/>
      <c r="L428" s="64"/>
      <c r="M428" s="64"/>
      <c r="N428" s="64"/>
      <c r="O428" s="64"/>
      <c r="P428" s="64"/>
      <c r="Q428" s="64"/>
      <c r="R428" s="64"/>
      <c r="S428" s="64"/>
      <c r="T428" s="64"/>
      <c r="U428" s="64"/>
      <c r="V428" s="64"/>
      <c r="W428" s="64"/>
      <c r="X428" s="64"/>
      <c r="Y428" s="64"/>
      <c r="Z428" s="64"/>
    </row>
    <row r="429" ht="12.75" customHeight="1">
      <c r="A429" s="82"/>
      <c r="B429" s="64"/>
      <c r="C429" s="64"/>
      <c r="D429" s="64"/>
      <c r="E429" s="64"/>
      <c r="F429" s="64"/>
      <c r="G429" s="64"/>
      <c r="H429" s="64"/>
      <c r="I429" s="64"/>
      <c r="J429" s="64"/>
      <c r="K429" s="64"/>
      <c r="L429" s="64"/>
      <c r="M429" s="64"/>
      <c r="N429" s="64"/>
      <c r="O429" s="64"/>
      <c r="P429" s="64"/>
      <c r="Q429" s="64"/>
      <c r="R429" s="64"/>
      <c r="S429" s="64"/>
      <c r="T429" s="64"/>
      <c r="U429" s="64"/>
      <c r="V429" s="64"/>
      <c r="W429" s="64"/>
      <c r="X429" s="64"/>
      <c r="Y429" s="64"/>
      <c r="Z429" s="64"/>
    </row>
    <row r="430" ht="12.75" customHeight="1">
      <c r="A430" s="82"/>
      <c r="B430" s="64"/>
      <c r="C430" s="64"/>
      <c r="D430" s="64"/>
      <c r="E430" s="64"/>
      <c r="F430" s="64"/>
      <c r="G430" s="64"/>
      <c r="H430" s="64"/>
      <c r="I430" s="64"/>
      <c r="J430" s="64"/>
      <c r="K430" s="64"/>
      <c r="L430" s="64"/>
      <c r="M430" s="64"/>
      <c r="N430" s="64"/>
      <c r="O430" s="64"/>
      <c r="P430" s="64"/>
      <c r="Q430" s="64"/>
      <c r="R430" s="64"/>
      <c r="S430" s="64"/>
      <c r="T430" s="64"/>
      <c r="U430" s="64"/>
      <c r="V430" s="64"/>
      <c r="W430" s="64"/>
      <c r="X430" s="64"/>
      <c r="Y430" s="64"/>
      <c r="Z430" s="64"/>
    </row>
    <row r="431" ht="12.75" customHeight="1">
      <c r="A431" s="82"/>
      <c r="B431" s="64"/>
      <c r="C431" s="64"/>
      <c r="D431" s="64"/>
      <c r="E431" s="64"/>
      <c r="F431" s="64"/>
      <c r="G431" s="64"/>
      <c r="H431" s="64"/>
      <c r="I431" s="64"/>
      <c r="J431" s="64"/>
      <c r="K431" s="64"/>
      <c r="L431" s="64"/>
      <c r="M431" s="64"/>
      <c r="N431" s="64"/>
      <c r="O431" s="64"/>
      <c r="P431" s="64"/>
      <c r="Q431" s="64"/>
      <c r="R431" s="64"/>
      <c r="S431" s="64"/>
      <c r="T431" s="64"/>
      <c r="U431" s="64"/>
      <c r="V431" s="64"/>
      <c r="W431" s="64"/>
      <c r="X431" s="64"/>
      <c r="Y431" s="64"/>
      <c r="Z431" s="64"/>
    </row>
    <row r="432" ht="12.75" customHeight="1">
      <c r="A432" s="82"/>
      <c r="B432" s="64"/>
      <c r="C432" s="64"/>
      <c r="D432" s="64"/>
      <c r="E432" s="64"/>
      <c r="F432" s="64"/>
      <c r="G432" s="64"/>
      <c r="H432" s="64"/>
      <c r="I432" s="64"/>
      <c r="J432" s="64"/>
      <c r="K432" s="64"/>
      <c r="L432" s="64"/>
      <c r="M432" s="64"/>
      <c r="N432" s="64"/>
      <c r="O432" s="64"/>
      <c r="P432" s="64"/>
      <c r="Q432" s="64"/>
      <c r="R432" s="64"/>
      <c r="S432" s="64"/>
      <c r="T432" s="64"/>
      <c r="U432" s="64"/>
      <c r="V432" s="64"/>
      <c r="W432" s="64"/>
      <c r="X432" s="64"/>
      <c r="Y432" s="64"/>
      <c r="Z432" s="64"/>
    </row>
    <row r="433" ht="12.75" customHeight="1">
      <c r="A433" s="82"/>
      <c r="B433" s="64"/>
      <c r="C433" s="64"/>
      <c r="D433" s="64"/>
      <c r="E433" s="64"/>
      <c r="F433" s="64"/>
      <c r="G433" s="64"/>
      <c r="H433" s="64"/>
      <c r="I433" s="64"/>
      <c r="J433" s="64"/>
      <c r="K433" s="64"/>
      <c r="L433" s="64"/>
      <c r="M433" s="64"/>
      <c r="N433" s="64"/>
      <c r="O433" s="64"/>
      <c r="P433" s="64"/>
      <c r="Q433" s="64"/>
      <c r="R433" s="64"/>
      <c r="S433" s="64"/>
      <c r="T433" s="64"/>
      <c r="U433" s="64"/>
      <c r="V433" s="64"/>
      <c r="W433" s="64"/>
      <c r="X433" s="64"/>
      <c r="Y433" s="64"/>
      <c r="Z433" s="64"/>
    </row>
    <row r="434" ht="12.75" customHeight="1">
      <c r="A434" s="82"/>
      <c r="B434" s="64"/>
      <c r="C434" s="64"/>
      <c r="D434" s="64"/>
      <c r="E434" s="64"/>
      <c r="F434" s="64"/>
      <c r="G434" s="64"/>
      <c r="H434" s="64"/>
      <c r="I434" s="64"/>
      <c r="J434" s="64"/>
      <c r="K434" s="64"/>
      <c r="L434" s="64"/>
      <c r="M434" s="64"/>
      <c r="N434" s="64"/>
      <c r="O434" s="64"/>
      <c r="P434" s="64"/>
      <c r="Q434" s="64"/>
      <c r="R434" s="64"/>
      <c r="S434" s="64"/>
      <c r="T434" s="64"/>
      <c r="U434" s="64"/>
      <c r="V434" s="64"/>
      <c r="W434" s="64"/>
      <c r="X434" s="64"/>
      <c r="Y434" s="64"/>
      <c r="Z434" s="64"/>
    </row>
    <row r="435" ht="12.75" customHeight="1">
      <c r="A435" s="82"/>
      <c r="B435" s="64"/>
      <c r="C435" s="64"/>
      <c r="D435" s="64"/>
      <c r="E435" s="64"/>
      <c r="F435" s="64"/>
      <c r="G435" s="64"/>
      <c r="H435" s="64"/>
      <c r="I435" s="64"/>
      <c r="J435" s="64"/>
      <c r="K435" s="64"/>
      <c r="L435" s="64"/>
      <c r="M435" s="64"/>
      <c r="N435" s="64"/>
      <c r="O435" s="64"/>
      <c r="P435" s="64"/>
      <c r="Q435" s="64"/>
      <c r="R435" s="64"/>
      <c r="S435" s="64"/>
      <c r="T435" s="64"/>
      <c r="U435" s="64"/>
      <c r="V435" s="64"/>
      <c r="W435" s="64"/>
      <c r="X435" s="64"/>
      <c r="Y435" s="64"/>
      <c r="Z435" s="64"/>
    </row>
    <row r="436" ht="12.75" customHeight="1">
      <c r="A436" s="82"/>
      <c r="B436" s="64"/>
      <c r="C436" s="64"/>
      <c r="D436" s="64"/>
      <c r="E436" s="64"/>
      <c r="F436" s="64"/>
      <c r="G436" s="64"/>
      <c r="H436" s="64"/>
      <c r="I436" s="64"/>
      <c r="J436" s="64"/>
      <c r="K436" s="64"/>
      <c r="L436" s="64"/>
      <c r="M436" s="64"/>
      <c r="N436" s="64"/>
      <c r="O436" s="64"/>
      <c r="P436" s="64"/>
      <c r="Q436" s="64"/>
      <c r="R436" s="64"/>
      <c r="S436" s="64"/>
      <c r="T436" s="64"/>
      <c r="U436" s="64"/>
      <c r="V436" s="64"/>
      <c r="W436" s="64"/>
      <c r="X436" s="64"/>
      <c r="Y436" s="64"/>
      <c r="Z436" s="64"/>
    </row>
    <row r="437" ht="12.75" customHeight="1">
      <c r="A437" s="82"/>
      <c r="B437" s="64"/>
      <c r="C437" s="64"/>
      <c r="D437" s="64"/>
      <c r="E437" s="64"/>
      <c r="F437" s="64"/>
      <c r="G437" s="64"/>
      <c r="H437" s="64"/>
      <c r="I437" s="64"/>
      <c r="J437" s="64"/>
      <c r="K437" s="64"/>
      <c r="L437" s="64"/>
      <c r="M437" s="64"/>
      <c r="N437" s="64"/>
      <c r="O437" s="64"/>
      <c r="P437" s="64"/>
      <c r="Q437" s="64"/>
      <c r="R437" s="64"/>
      <c r="S437" s="64"/>
      <c r="T437" s="64"/>
      <c r="U437" s="64"/>
      <c r="V437" s="64"/>
      <c r="W437" s="64"/>
      <c r="X437" s="64"/>
      <c r="Y437" s="64"/>
      <c r="Z437" s="64"/>
    </row>
    <row r="438" ht="12.75" customHeight="1">
      <c r="A438" s="82"/>
      <c r="B438" s="64"/>
      <c r="C438" s="64"/>
      <c r="D438" s="64"/>
      <c r="E438" s="64"/>
      <c r="F438" s="64"/>
      <c r="G438" s="64"/>
      <c r="H438" s="64"/>
      <c r="I438" s="64"/>
      <c r="J438" s="64"/>
      <c r="K438" s="64"/>
      <c r="L438" s="64"/>
      <c r="M438" s="64"/>
      <c r="N438" s="64"/>
      <c r="O438" s="64"/>
      <c r="P438" s="64"/>
      <c r="Q438" s="64"/>
      <c r="R438" s="64"/>
      <c r="S438" s="64"/>
      <c r="T438" s="64"/>
      <c r="U438" s="64"/>
      <c r="V438" s="64"/>
      <c r="W438" s="64"/>
      <c r="X438" s="64"/>
      <c r="Y438" s="64"/>
      <c r="Z438" s="64"/>
    </row>
    <row r="439" ht="12.75" customHeight="1">
      <c r="A439" s="82"/>
      <c r="B439" s="64"/>
      <c r="C439" s="64"/>
      <c r="D439" s="64"/>
      <c r="E439" s="64"/>
      <c r="F439" s="64"/>
      <c r="G439" s="64"/>
      <c r="H439" s="64"/>
      <c r="I439" s="64"/>
      <c r="J439" s="64"/>
      <c r="K439" s="64"/>
      <c r="L439" s="64"/>
      <c r="M439" s="64"/>
      <c r="N439" s="64"/>
      <c r="O439" s="64"/>
      <c r="P439" s="64"/>
      <c r="Q439" s="64"/>
      <c r="R439" s="64"/>
      <c r="S439" s="64"/>
      <c r="T439" s="64"/>
      <c r="U439" s="64"/>
      <c r="V439" s="64"/>
      <c r="W439" s="64"/>
      <c r="X439" s="64"/>
      <c r="Y439" s="64"/>
      <c r="Z439" s="64"/>
    </row>
    <row r="440" ht="12.75" customHeight="1">
      <c r="A440" s="82"/>
      <c r="B440" s="64"/>
      <c r="C440" s="64"/>
      <c r="D440" s="64"/>
      <c r="E440" s="64"/>
      <c r="F440" s="64"/>
      <c r="G440" s="64"/>
      <c r="H440" s="64"/>
      <c r="I440" s="64"/>
      <c r="J440" s="64"/>
      <c r="K440" s="64"/>
      <c r="L440" s="64"/>
      <c r="M440" s="64"/>
      <c r="N440" s="64"/>
      <c r="O440" s="64"/>
      <c r="P440" s="64"/>
      <c r="Q440" s="64"/>
      <c r="R440" s="64"/>
      <c r="S440" s="64"/>
      <c r="T440" s="64"/>
      <c r="U440" s="64"/>
      <c r="V440" s="64"/>
      <c r="W440" s="64"/>
      <c r="X440" s="64"/>
      <c r="Y440" s="64"/>
      <c r="Z440" s="64"/>
    </row>
    <row r="441" ht="12.75" customHeight="1">
      <c r="A441" s="82"/>
      <c r="B441" s="64"/>
      <c r="C441" s="64"/>
      <c r="D441" s="64"/>
      <c r="E441" s="64"/>
      <c r="F441" s="64"/>
      <c r="G441" s="64"/>
      <c r="H441" s="64"/>
      <c r="I441" s="64"/>
      <c r="J441" s="64"/>
      <c r="K441" s="64"/>
      <c r="L441" s="64"/>
      <c r="M441" s="64"/>
      <c r="N441" s="64"/>
      <c r="O441" s="64"/>
      <c r="P441" s="64"/>
      <c r="Q441" s="64"/>
      <c r="R441" s="64"/>
      <c r="S441" s="64"/>
      <c r="T441" s="64"/>
      <c r="U441" s="64"/>
      <c r="V441" s="64"/>
      <c r="W441" s="64"/>
      <c r="X441" s="64"/>
      <c r="Y441" s="64"/>
      <c r="Z441" s="64"/>
    </row>
    <row r="442" ht="12.75" customHeight="1">
      <c r="A442" s="82"/>
      <c r="B442" s="64"/>
      <c r="C442" s="64"/>
      <c r="D442" s="64"/>
      <c r="E442" s="64"/>
      <c r="F442" s="64"/>
      <c r="G442" s="64"/>
      <c r="H442" s="64"/>
      <c r="I442" s="64"/>
      <c r="J442" s="64"/>
      <c r="K442" s="64"/>
      <c r="L442" s="64"/>
      <c r="M442" s="64"/>
      <c r="N442" s="64"/>
      <c r="O442" s="64"/>
      <c r="P442" s="64"/>
      <c r="Q442" s="64"/>
      <c r="R442" s="64"/>
      <c r="S442" s="64"/>
      <c r="T442" s="64"/>
      <c r="U442" s="64"/>
      <c r="V442" s="64"/>
      <c r="W442" s="64"/>
      <c r="X442" s="64"/>
      <c r="Y442" s="64"/>
      <c r="Z442" s="64"/>
    </row>
    <row r="443" ht="12.75" customHeight="1">
      <c r="A443" s="82"/>
      <c r="B443" s="64"/>
      <c r="C443" s="64"/>
      <c r="D443" s="64"/>
      <c r="E443" s="64"/>
      <c r="F443" s="64"/>
      <c r="G443" s="64"/>
      <c r="H443" s="64"/>
      <c r="I443" s="64"/>
      <c r="J443" s="64"/>
      <c r="K443" s="64"/>
      <c r="L443" s="64"/>
      <c r="M443" s="64"/>
      <c r="N443" s="64"/>
      <c r="O443" s="64"/>
      <c r="P443" s="64"/>
      <c r="Q443" s="64"/>
      <c r="R443" s="64"/>
      <c r="S443" s="64"/>
      <c r="T443" s="64"/>
      <c r="U443" s="64"/>
      <c r="V443" s="64"/>
      <c r="W443" s="64"/>
      <c r="X443" s="64"/>
      <c r="Y443" s="64"/>
      <c r="Z443" s="64"/>
    </row>
    <row r="444" ht="12.75" customHeight="1">
      <c r="A444" s="82"/>
      <c r="B444" s="64"/>
      <c r="C444" s="64"/>
      <c r="D444" s="64"/>
      <c r="E444" s="64"/>
      <c r="F444" s="64"/>
      <c r="G444" s="64"/>
      <c r="H444" s="64"/>
      <c r="I444" s="64"/>
      <c r="J444" s="64"/>
      <c r="K444" s="64"/>
      <c r="L444" s="64"/>
      <c r="M444" s="64"/>
      <c r="N444" s="64"/>
      <c r="O444" s="64"/>
      <c r="P444" s="64"/>
      <c r="Q444" s="64"/>
      <c r="R444" s="64"/>
      <c r="S444" s="64"/>
      <c r="T444" s="64"/>
      <c r="U444" s="64"/>
      <c r="V444" s="64"/>
      <c r="W444" s="64"/>
      <c r="X444" s="64"/>
      <c r="Y444" s="64"/>
      <c r="Z444" s="64"/>
    </row>
    <row r="445" ht="12.75" customHeight="1">
      <c r="A445" s="82"/>
      <c r="B445" s="64"/>
      <c r="C445" s="64"/>
      <c r="D445" s="64"/>
      <c r="E445" s="64"/>
      <c r="F445" s="64"/>
      <c r="G445" s="64"/>
      <c r="H445" s="64"/>
      <c r="I445" s="64"/>
      <c r="J445" s="64"/>
      <c r="K445" s="64"/>
      <c r="L445" s="64"/>
      <c r="M445" s="64"/>
      <c r="N445" s="64"/>
      <c r="O445" s="64"/>
      <c r="P445" s="64"/>
      <c r="Q445" s="64"/>
      <c r="R445" s="64"/>
      <c r="S445" s="64"/>
      <c r="T445" s="64"/>
      <c r="U445" s="64"/>
      <c r="V445" s="64"/>
      <c r="W445" s="64"/>
      <c r="X445" s="64"/>
      <c r="Y445" s="64"/>
      <c r="Z445" s="64"/>
    </row>
    <row r="446" ht="12.75" customHeight="1">
      <c r="A446" s="82"/>
      <c r="B446" s="64"/>
      <c r="C446" s="64"/>
      <c r="D446" s="64"/>
      <c r="E446" s="64"/>
      <c r="F446" s="64"/>
      <c r="G446" s="64"/>
      <c r="H446" s="64"/>
      <c r="I446" s="64"/>
      <c r="J446" s="64"/>
      <c r="K446" s="64"/>
      <c r="L446" s="64"/>
      <c r="M446" s="64"/>
      <c r="N446" s="64"/>
      <c r="O446" s="64"/>
      <c r="P446" s="64"/>
      <c r="Q446" s="64"/>
      <c r="R446" s="64"/>
      <c r="S446" s="64"/>
      <c r="T446" s="64"/>
      <c r="U446" s="64"/>
      <c r="V446" s="64"/>
      <c r="W446" s="64"/>
      <c r="X446" s="64"/>
      <c r="Y446" s="64"/>
      <c r="Z446" s="64"/>
    </row>
    <row r="447" ht="12.75" customHeight="1">
      <c r="A447" s="82"/>
      <c r="B447" s="64"/>
      <c r="C447" s="64"/>
      <c r="D447" s="64"/>
      <c r="E447" s="64"/>
      <c r="F447" s="64"/>
      <c r="G447" s="64"/>
      <c r="H447" s="64"/>
      <c r="I447" s="64"/>
      <c r="J447" s="64"/>
      <c r="K447" s="64"/>
      <c r="L447" s="64"/>
      <c r="M447" s="64"/>
      <c r="N447" s="64"/>
      <c r="O447" s="64"/>
      <c r="P447" s="64"/>
      <c r="Q447" s="64"/>
      <c r="R447" s="64"/>
      <c r="S447" s="64"/>
      <c r="T447" s="64"/>
      <c r="U447" s="64"/>
      <c r="V447" s="64"/>
      <c r="W447" s="64"/>
      <c r="X447" s="64"/>
      <c r="Y447" s="64"/>
      <c r="Z447" s="64"/>
    </row>
    <row r="448" ht="12.75" customHeight="1">
      <c r="A448" s="82"/>
      <c r="B448" s="64"/>
      <c r="C448" s="64"/>
      <c r="D448" s="64"/>
      <c r="E448" s="64"/>
      <c r="F448" s="64"/>
      <c r="G448" s="64"/>
      <c r="H448" s="64"/>
      <c r="I448" s="64"/>
      <c r="J448" s="64"/>
      <c r="K448" s="64"/>
      <c r="L448" s="64"/>
      <c r="M448" s="64"/>
      <c r="N448" s="64"/>
      <c r="O448" s="64"/>
      <c r="P448" s="64"/>
      <c r="Q448" s="64"/>
      <c r="R448" s="64"/>
      <c r="S448" s="64"/>
      <c r="T448" s="64"/>
      <c r="U448" s="64"/>
      <c r="V448" s="64"/>
      <c r="W448" s="64"/>
      <c r="X448" s="64"/>
      <c r="Y448" s="64"/>
      <c r="Z448" s="64"/>
    </row>
    <row r="449" ht="12.75" customHeight="1">
      <c r="A449" s="82"/>
      <c r="B449" s="64"/>
      <c r="C449" s="64"/>
      <c r="D449" s="64"/>
      <c r="E449" s="64"/>
      <c r="F449" s="64"/>
      <c r="G449" s="64"/>
      <c r="H449" s="64"/>
      <c r="I449" s="64"/>
      <c r="J449" s="64"/>
      <c r="K449" s="64"/>
      <c r="L449" s="64"/>
      <c r="M449" s="64"/>
      <c r="N449" s="64"/>
      <c r="O449" s="64"/>
      <c r="P449" s="64"/>
      <c r="Q449" s="64"/>
      <c r="R449" s="64"/>
      <c r="S449" s="64"/>
      <c r="T449" s="64"/>
      <c r="U449" s="64"/>
      <c r="V449" s="64"/>
      <c r="W449" s="64"/>
      <c r="X449" s="64"/>
      <c r="Y449" s="64"/>
      <c r="Z449" s="64"/>
    </row>
    <row r="450" ht="12.75" customHeight="1">
      <c r="A450" s="82"/>
      <c r="B450" s="64"/>
      <c r="C450" s="64"/>
      <c r="D450" s="64"/>
      <c r="E450" s="64"/>
      <c r="F450" s="64"/>
      <c r="G450" s="64"/>
      <c r="H450" s="64"/>
      <c r="I450" s="64"/>
      <c r="J450" s="64"/>
      <c r="K450" s="64"/>
      <c r="L450" s="64"/>
      <c r="M450" s="64"/>
      <c r="N450" s="64"/>
      <c r="O450" s="64"/>
      <c r="P450" s="64"/>
      <c r="Q450" s="64"/>
      <c r="R450" s="64"/>
      <c r="S450" s="64"/>
      <c r="T450" s="64"/>
      <c r="U450" s="64"/>
      <c r="V450" s="64"/>
      <c r="W450" s="64"/>
      <c r="X450" s="64"/>
      <c r="Y450" s="64"/>
      <c r="Z450" s="64"/>
    </row>
    <row r="451" ht="12.75" customHeight="1">
      <c r="A451" s="82"/>
      <c r="B451" s="64"/>
      <c r="C451" s="64"/>
      <c r="D451" s="64"/>
      <c r="E451" s="64"/>
      <c r="F451" s="64"/>
      <c r="G451" s="64"/>
      <c r="H451" s="64"/>
      <c r="I451" s="64"/>
      <c r="J451" s="64"/>
      <c r="K451" s="64"/>
      <c r="L451" s="64"/>
      <c r="M451" s="64"/>
      <c r="N451" s="64"/>
      <c r="O451" s="64"/>
      <c r="P451" s="64"/>
      <c r="Q451" s="64"/>
      <c r="R451" s="64"/>
      <c r="S451" s="64"/>
      <c r="T451" s="64"/>
      <c r="U451" s="64"/>
      <c r="V451" s="64"/>
      <c r="W451" s="64"/>
      <c r="X451" s="64"/>
      <c r="Y451" s="64"/>
      <c r="Z451" s="64"/>
    </row>
    <row r="452" ht="12.75" customHeight="1">
      <c r="A452" s="82"/>
      <c r="B452" s="64"/>
      <c r="C452" s="64"/>
      <c r="D452" s="64"/>
      <c r="E452" s="64"/>
      <c r="F452" s="64"/>
      <c r="G452" s="64"/>
      <c r="H452" s="64"/>
      <c r="I452" s="64"/>
      <c r="J452" s="64"/>
      <c r="K452" s="64"/>
      <c r="L452" s="64"/>
      <c r="M452" s="64"/>
      <c r="N452" s="64"/>
      <c r="O452" s="64"/>
      <c r="P452" s="64"/>
      <c r="Q452" s="64"/>
      <c r="R452" s="64"/>
      <c r="S452" s="64"/>
      <c r="T452" s="64"/>
      <c r="U452" s="64"/>
      <c r="V452" s="64"/>
      <c r="W452" s="64"/>
      <c r="X452" s="64"/>
      <c r="Y452" s="64"/>
      <c r="Z452" s="64"/>
    </row>
    <row r="453" ht="12.75" customHeight="1">
      <c r="A453" s="82"/>
      <c r="B453" s="64"/>
      <c r="C453" s="64"/>
      <c r="D453" s="64"/>
      <c r="E453" s="64"/>
      <c r="F453" s="64"/>
      <c r="G453" s="64"/>
      <c r="H453" s="64"/>
      <c r="I453" s="64"/>
      <c r="J453" s="64"/>
      <c r="K453" s="64"/>
      <c r="L453" s="64"/>
      <c r="M453" s="64"/>
      <c r="N453" s="64"/>
      <c r="O453" s="64"/>
      <c r="P453" s="64"/>
      <c r="Q453" s="64"/>
      <c r="R453" s="64"/>
      <c r="S453" s="64"/>
      <c r="T453" s="64"/>
      <c r="U453" s="64"/>
      <c r="V453" s="64"/>
      <c r="W453" s="64"/>
      <c r="X453" s="64"/>
      <c r="Y453" s="64"/>
      <c r="Z453" s="64"/>
    </row>
    <row r="454" ht="12.75" customHeight="1">
      <c r="A454" s="82"/>
      <c r="B454" s="64"/>
      <c r="C454" s="64"/>
      <c r="D454" s="64"/>
      <c r="E454" s="64"/>
      <c r="F454" s="64"/>
      <c r="G454" s="64"/>
      <c r="H454" s="64"/>
      <c r="I454" s="64"/>
      <c r="J454" s="64"/>
      <c r="K454" s="64"/>
      <c r="L454" s="64"/>
      <c r="M454" s="64"/>
      <c r="N454" s="64"/>
      <c r="O454" s="64"/>
      <c r="P454" s="64"/>
      <c r="Q454" s="64"/>
      <c r="R454" s="64"/>
      <c r="S454" s="64"/>
      <c r="T454" s="64"/>
      <c r="U454" s="64"/>
      <c r="V454" s="64"/>
      <c r="W454" s="64"/>
      <c r="X454" s="64"/>
      <c r="Y454" s="64"/>
      <c r="Z454" s="64"/>
    </row>
    <row r="455" ht="12.75" customHeight="1">
      <c r="A455" s="82"/>
      <c r="B455" s="64"/>
      <c r="C455" s="64"/>
      <c r="D455" s="64"/>
      <c r="E455" s="64"/>
      <c r="F455" s="64"/>
      <c r="G455" s="64"/>
      <c r="H455" s="64"/>
      <c r="I455" s="64"/>
      <c r="J455" s="64"/>
      <c r="K455" s="64"/>
      <c r="L455" s="64"/>
      <c r="M455" s="64"/>
      <c r="N455" s="64"/>
      <c r="O455" s="64"/>
      <c r="P455" s="64"/>
      <c r="Q455" s="64"/>
      <c r="R455" s="64"/>
      <c r="S455" s="64"/>
      <c r="T455" s="64"/>
      <c r="U455" s="64"/>
      <c r="V455" s="64"/>
      <c r="W455" s="64"/>
      <c r="X455" s="64"/>
      <c r="Y455" s="64"/>
      <c r="Z455" s="64"/>
    </row>
    <row r="456" ht="12.75" customHeight="1">
      <c r="A456" s="82"/>
      <c r="B456" s="64"/>
      <c r="C456" s="64"/>
      <c r="D456" s="64"/>
      <c r="E456" s="64"/>
      <c r="F456" s="64"/>
      <c r="G456" s="64"/>
      <c r="H456" s="64"/>
      <c r="I456" s="64"/>
      <c r="J456" s="64"/>
      <c r="K456" s="64"/>
      <c r="L456" s="64"/>
      <c r="M456" s="64"/>
      <c r="N456" s="64"/>
      <c r="O456" s="64"/>
      <c r="P456" s="64"/>
      <c r="Q456" s="64"/>
      <c r="R456" s="64"/>
      <c r="S456" s="64"/>
      <c r="T456" s="64"/>
      <c r="U456" s="64"/>
      <c r="V456" s="64"/>
      <c r="W456" s="64"/>
      <c r="X456" s="64"/>
      <c r="Y456" s="64"/>
      <c r="Z456" s="64"/>
    </row>
    <row r="457" ht="12.75" customHeight="1">
      <c r="A457" s="82"/>
      <c r="B457" s="64"/>
      <c r="C457" s="64"/>
      <c r="D457" s="64"/>
      <c r="E457" s="64"/>
      <c r="F457" s="64"/>
      <c r="G457" s="64"/>
      <c r="H457" s="64"/>
      <c r="I457" s="64"/>
      <c r="J457" s="64"/>
      <c r="K457" s="64"/>
      <c r="L457" s="64"/>
      <c r="M457" s="64"/>
      <c r="N457" s="64"/>
      <c r="O457" s="64"/>
      <c r="P457" s="64"/>
      <c r="Q457" s="64"/>
      <c r="R457" s="64"/>
      <c r="S457" s="64"/>
      <c r="T457" s="64"/>
      <c r="U457" s="64"/>
      <c r="V457" s="64"/>
      <c r="W457" s="64"/>
      <c r="X457" s="64"/>
      <c r="Y457" s="64"/>
      <c r="Z457" s="64"/>
    </row>
    <row r="458" ht="12.75" customHeight="1">
      <c r="A458" s="82"/>
      <c r="B458" s="64"/>
      <c r="C458" s="64"/>
      <c r="D458" s="64"/>
      <c r="E458" s="64"/>
      <c r="F458" s="64"/>
      <c r="G458" s="64"/>
      <c r="H458" s="64"/>
      <c r="I458" s="64"/>
      <c r="J458" s="64"/>
      <c r="K458" s="64"/>
      <c r="L458" s="64"/>
      <c r="M458" s="64"/>
      <c r="N458" s="64"/>
      <c r="O458" s="64"/>
      <c r="P458" s="64"/>
      <c r="Q458" s="64"/>
      <c r="R458" s="64"/>
      <c r="S458" s="64"/>
      <c r="T458" s="64"/>
      <c r="U458" s="64"/>
      <c r="V458" s="64"/>
      <c r="W458" s="64"/>
      <c r="X458" s="64"/>
      <c r="Y458" s="64"/>
      <c r="Z458" s="64"/>
    </row>
    <row r="459" ht="12.75" customHeight="1">
      <c r="A459" s="82"/>
      <c r="B459" s="64"/>
      <c r="C459" s="64"/>
      <c r="D459" s="64"/>
      <c r="E459" s="64"/>
      <c r="F459" s="64"/>
      <c r="G459" s="64"/>
      <c r="H459" s="64"/>
      <c r="I459" s="64"/>
      <c r="J459" s="64"/>
      <c r="K459" s="64"/>
      <c r="L459" s="64"/>
      <c r="M459" s="64"/>
      <c r="N459" s="64"/>
      <c r="O459" s="64"/>
      <c r="P459" s="64"/>
      <c r="Q459" s="64"/>
      <c r="R459" s="64"/>
      <c r="S459" s="64"/>
      <c r="T459" s="64"/>
      <c r="U459" s="64"/>
      <c r="V459" s="64"/>
      <c r="W459" s="64"/>
      <c r="X459" s="64"/>
      <c r="Y459" s="64"/>
      <c r="Z459" s="64"/>
    </row>
    <row r="460" ht="12.75" customHeight="1">
      <c r="A460" s="82"/>
      <c r="B460" s="64"/>
      <c r="C460" s="64"/>
      <c r="D460" s="64"/>
      <c r="E460" s="64"/>
      <c r="F460" s="64"/>
      <c r="G460" s="64"/>
      <c r="H460" s="64"/>
      <c r="I460" s="64"/>
      <c r="J460" s="64"/>
      <c r="K460" s="64"/>
      <c r="L460" s="64"/>
      <c r="M460" s="64"/>
      <c r="N460" s="64"/>
      <c r="O460" s="64"/>
      <c r="P460" s="64"/>
      <c r="Q460" s="64"/>
      <c r="R460" s="64"/>
      <c r="S460" s="64"/>
      <c r="T460" s="64"/>
      <c r="U460" s="64"/>
      <c r="V460" s="64"/>
      <c r="W460" s="64"/>
      <c r="X460" s="64"/>
      <c r="Y460" s="64"/>
      <c r="Z460" s="64"/>
    </row>
    <row r="461" ht="12.75" customHeight="1">
      <c r="A461" s="82"/>
      <c r="B461" s="64"/>
      <c r="C461" s="64"/>
      <c r="D461" s="64"/>
      <c r="E461" s="64"/>
      <c r="F461" s="64"/>
      <c r="G461" s="64"/>
      <c r="H461" s="64"/>
      <c r="I461" s="64"/>
      <c r="J461" s="64"/>
      <c r="K461" s="64"/>
      <c r="L461" s="64"/>
      <c r="M461" s="64"/>
      <c r="N461" s="64"/>
      <c r="O461" s="64"/>
      <c r="P461" s="64"/>
      <c r="Q461" s="64"/>
      <c r="R461" s="64"/>
      <c r="S461" s="64"/>
      <c r="T461" s="64"/>
      <c r="U461" s="64"/>
      <c r="V461" s="64"/>
      <c r="W461" s="64"/>
      <c r="X461" s="64"/>
      <c r="Y461" s="64"/>
      <c r="Z461" s="64"/>
    </row>
    <row r="462" ht="12.75" customHeight="1">
      <c r="A462" s="82"/>
      <c r="B462" s="64"/>
      <c r="C462" s="64"/>
      <c r="D462" s="64"/>
      <c r="E462" s="64"/>
      <c r="F462" s="64"/>
      <c r="G462" s="64"/>
      <c r="H462" s="64"/>
      <c r="I462" s="64"/>
      <c r="J462" s="64"/>
      <c r="K462" s="64"/>
      <c r="L462" s="64"/>
      <c r="M462" s="64"/>
      <c r="N462" s="64"/>
      <c r="O462" s="64"/>
      <c r="P462" s="64"/>
      <c r="Q462" s="64"/>
      <c r="R462" s="64"/>
      <c r="S462" s="64"/>
      <c r="T462" s="64"/>
      <c r="U462" s="64"/>
      <c r="V462" s="64"/>
      <c r="W462" s="64"/>
      <c r="X462" s="64"/>
      <c r="Y462" s="64"/>
      <c r="Z462" s="64"/>
    </row>
    <row r="463" ht="12.75" customHeight="1">
      <c r="A463" s="82"/>
      <c r="B463" s="64"/>
      <c r="C463" s="64"/>
      <c r="D463" s="64"/>
      <c r="E463" s="64"/>
      <c r="F463" s="64"/>
      <c r="G463" s="64"/>
      <c r="H463" s="64"/>
      <c r="I463" s="64"/>
      <c r="J463" s="64"/>
      <c r="K463" s="64"/>
      <c r="L463" s="64"/>
      <c r="M463" s="64"/>
      <c r="N463" s="64"/>
      <c r="O463" s="64"/>
      <c r="P463" s="64"/>
      <c r="Q463" s="64"/>
      <c r="R463" s="64"/>
      <c r="S463" s="64"/>
      <c r="T463" s="64"/>
      <c r="U463" s="64"/>
      <c r="V463" s="64"/>
      <c r="W463" s="64"/>
      <c r="X463" s="64"/>
      <c r="Y463" s="64"/>
      <c r="Z463" s="64"/>
    </row>
    <row r="464" ht="12.75" customHeight="1">
      <c r="A464" s="82"/>
      <c r="B464" s="64"/>
      <c r="C464" s="64"/>
      <c r="D464" s="64"/>
      <c r="E464" s="64"/>
      <c r="F464" s="64"/>
      <c r="G464" s="64"/>
      <c r="H464" s="64"/>
      <c r="I464" s="64"/>
      <c r="J464" s="64"/>
      <c r="K464" s="64"/>
      <c r="L464" s="64"/>
      <c r="M464" s="64"/>
      <c r="N464" s="64"/>
      <c r="O464" s="64"/>
      <c r="P464" s="64"/>
      <c r="Q464" s="64"/>
      <c r="R464" s="64"/>
      <c r="S464" s="64"/>
      <c r="T464" s="64"/>
      <c r="U464" s="64"/>
      <c r="V464" s="64"/>
      <c r="W464" s="64"/>
      <c r="X464" s="64"/>
      <c r="Y464" s="64"/>
      <c r="Z464" s="64"/>
    </row>
    <row r="465" ht="12.75" customHeight="1">
      <c r="A465" s="82"/>
      <c r="B465" s="64"/>
      <c r="C465" s="64"/>
      <c r="D465" s="64"/>
      <c r="E465" s="64"/>
      <c r="F465" s="64"/>
      <c r="G465" s="64"/>
      <c r="H465" s="64"/>
      <c r="I465" s="64"/>
      <c r="J465" s="64"/>
      <c r="K465" s="64"/>
      <c r="L465" s="64"/>
      <c r="M465" s="64"/>
      <c r="N465" s="64"/>
      <c r="O465" s="64"/>
      <c r="P465" s="64"/>
      <c r="Q465" s="64"/>
      <c r="R465" s="64"/>
      <c r="S465" s="64"/>
      <c r="T465" s="64"/>
      <c r="U465" s="64"/>
      <c r="V465" s="64"/>
      <c r="W465" s="64"/>
      <c r="X465" s="64"/>
      <c r="Y465" s="64"/>
      <c r="Z465" s="64"/>
    </row>
    <row r="466" ht="12.75" customHeight="1">
      <c r="A466" s="82"/>
      <c r="B466" s="64"/>
      <c r="C466" s="64"/>
      <c r="D466" s="64"/>
      <c r="E466" s="64"/>
      <c r="F466" s="64"/>
      <c r="G466" s="64"/>
      <c r="H466" s="64"/>
      <c r="I466" s="64"/>
      <c r="J466" s="64"/>
      <c r="K466" s="64"/>
      <c r="L466" s="64"/>
      <c r="M466" s="64"/>
      <c r="N466" s="64"/>
      <c r="O466" s="64"/>
      <c r="P466" s="64"/>
      <c r="Q466" s="64"/>
      <c r="R466" s="64"/>
      <c r="S466" s="64"/>
      <c r="T466" s="64"/>
      <c r="U466" s="64"/>
      <c r="V466" s="64"/>
      <c r="W466" s="64"/>
      <c r="X466" s="64"/>
      <c r="Y466" s="64"/>
      <c r="Z466" s="64"/>
    </row>
    <row r="467" ht="12.75" customHeight="1">
      <c r="A467" s="82"/>
      <c r="B467" s="64"/>
      <c r="C467" s="64"/>
      <c r="D467" s="64"/>
      <c r="E467" s="64"/>
      <c r="F467" s="64"/>
      <c r="G467" s="64"/>
      <c r="H467" s="64"/>
      <c r="I467" s="64"/>
      <c r="J467" s="64"/>
      <c r="K467" s="64"/>
      <c r="L467" s="64"/>
      <c r="M467" s="64"/>
      <c r="N467" s="64"/>
      <c r="O467" s="64"/>
      <c r="P467" s="64"/>
      <c r="Q467" s="64"/>
      <c r="R467" s="64"/>
      <c r="S467" s="64"/>
      <c r="T467" s="64"/>
      <c r="U467" s="64"/>
      <c r="V467" s="64"/>
      <c r="W467" s="64"/>
      <c r="X467" s="64"/>
      <c r="Y467" s="64"/>
      <c r="Z467" s="64"/>
    </row>
    <row r="468" ht="12.75" customHeight="1">
      <c r="A468" s="82"/>
      <c r="B468" s="64"/>
      <c r="C468" s="64"/>
      <c r="D468" s="64"/>
      <c r="E468" s="64"/>
      <c r="F468" s="64"/>
      <c r="G468" s="64"/>
      <c r="H468" s="64"/>
      <c r="I468" s="64"/>
      <c r="J468" s="64"/>
      <c r="K468" s="64"/>
      <c r="L468" s="64"/>
      <c r="M468" s="64"/>
      <c r="N468" s="64"/>
      <c r="O468" s="64"/>
      <c r="P468" s="64"/>
      <c r="Q468" s="64"/>
      <c r="R468" s="64"/>
      <c r="S468" s="64"/>
      <c r="T468" s="64"/>
      <c r="U468" s="64"/>
      <c r="V468" s="64"/>
      <c r="W468" s="64"/>
      <c r="X468" s="64"/>
      <c r="Y468" s="64"/>
      <c r="Z468" s="64"/>
    </row>
    <row r="469" ht="12.75" customHeight="1">
      <c r="A469" s="82"/>
      <c r="B469" s="64"/>
      <c r="C469" s="64"/>
      <c r="D469" s="64"/>
      <c r="E469" s="64"/>
      <c r="F469" s="64"/>
      <c r="G469" s="64"/>
      <c r="H469" s="64"/>
      <c r="I469" s="64"/>
      <c r="J469" s="64"/>
      <c r="K469" s="64"/>
      <c r="L469" s="64"/>
      <c r="M469" s="64"/>
      <c r="N469" s="64"/>
      <c r="O469" s="64"/>
      <c r="P469" s="64"/>
      <c r="Q469" s="64"/>
      <c r="R469" s="64"/>
      <c r="S469" s="64"/>
      <c r="T469" s="64"/>
      <c r="U469" s="64"/>
      <c r="V469" s="64"/>
      <c r="W469" s="64"/>
      <c r="X469" s="64"/>
      <c r="Y469" s="64"/>
      <c r="Z469" s="64"/>
    </row>
    <row r="470" ht="12.75" customHeight="1">
      <c r="A470" s="82"/>
      <c r="B470" s="64"/>
      <c r="C470" s="64"/>
      <c r="D470" s="64"/>
      <c r="E470" s="64"/>
      <c r="F470" s="64"/>
      <c r="G470" s="64"/>
      <c r="H470" s="64"/>
      <c r="I470" s="64"/>
      <c r="J470" s="64"/>
      <c r="K470" s="64"/>
      <c r="L470" s="64"/>
      <c r="M470" s="64"/>
      <c r="N470" s="64"/>
      <c r="O470" s="64"/>
      <c r="P470" s="64"/>
      <c r="Q470" s="64"/>
      <c r="R470" s="64"/>
      <c r="S470" s="64"/>
      <c r="T470" s="64"/>
      <c r="U470" s="64"/>
      <c r="V470" s="64"/>
      <c r="W470" s="64"/>
      <c r="X470" s="64"/>
      <c r="Y470" s="64"/>
      <c r="Z470" s="64"/>
    </row>
    <row r="471" ht="12.75" customHeight="1">
      <c r="A471" s="82"/>
      <c r="B471" s="64"/>
      <c r="C471" s="64"/>
      <c r="D471" s="64"/>
      <c r="E471" s="64"/>
      <c r="F471" s="64"/>
      <c r="G471" s="64"/>
      <c r="H471" s="64"/>
      <c r="I471" s="64"/>
      <c r="J471" s="64"/>
      <c r="K471" s="64"/>
      <c r="L471" s="64"/>
      <c r="M471" s="64"/>
      <c r="N471" s="64"/>
      <c r="O471" s="64"/>
      <c r="P471" s="64"/>
      <c r="Q471" s="64"/>
      <c r="R471" s="64"/>
      <c r="S471" s="64"/>
      <c r="T471" s="64"/>
      <c r="U471" s="64"/>
      <c r="V471" s="64"/>
      <c r="W471" s="64"/>
      <c r="X471" s="64"/>
      <c r="Y471" s="64"/>
      <c r="Z471" s="64"/>
    </row>
    <row r="472" ht="12.75" customHeight="1">
      <c r="A472" s="82"/>
      <c r="B472" s="64"/>
      <c r="C472" s="64"/>
      <c r="D472" s="64"/>
      <c r="E472" s="64"/>
      <c r="F472" s="64"/>
      <c r="G472" s="64"/>
      <c r="H472" s="64"/>
      <c r="I472" s="64"/>
      <c r="J472" s="64"/>
      <c r="K472" s="64"/>
      <c r="L472" s="64"/>
      <c r="M472" s="64"/>
      <c r="N472" s="64"/>
      <c r="O472" s="64"/>
      <c r="P472" s="64"/>
      <c r="Q472" s="64"/>
      <c r="R472" s="64"/>
      <c r="S472" s="64"/>
      <c r="T472" s="64"/>
      <c r="U472" s="64"/>
      <c r="V472" s="64"/>
      <c r="W472" s="64"/>
      <c r="X472" s="64"/>
      <c r="Y472" s="64"/>
      <c r="Z472" s="64"/>
    </row>
    <row r="473" ht="12.75" customHeight="1">
      <c r="A473" s="82"/>
      <c r="B473" s="64"/>
      <c r="C473" s="64"/>
      <c r="D473" s="64"/>
      <c r="E473" s="64"/>
      <c r="F473" s="64"/>
      <c r="G473" s="64"/>
      <c r="H473" s="64"/>
      <c r="I473" s="64"/>
      <c r="J473" s="64"/>
      <c r="K473" s="64"/>
      <c r="L473" s="64"/>
      <c r="M473" s="64"/>
      <c r="N473" s="64"/>
      <c r="O473" s="64"/>
      <c r="P473" s="64"/>
      <c r="Q473" s="64"/>
      <c r="R473" s="64"/>
      <c r="S473" s="64"/>
      <c r="T473" s="64"/>
      <c r="U473" s="64"/>
      <c r="V473" s="64"/>
      <c r="W473" s="64"/>
      <c r="X473" s="64"/>
      <c r="Y473" s="64"/>
      <c r="Z473" s="64"/>
    </row>
    <row r="474" ht="12.75" customHeight="1">
      <c r="A474" s="82"/>
      <c r="B474" s="64"/>
      <c r="C474" s="64"/>
      <c r="D474" s="64"/>
      <c r="E474" s="64"/>
      <c r="F474" s="64"/>
      <c r="G474" s="64"/>
      <c r="H474" s="64"/>
      <c r="I474" s="64"/>
      <c r="J474" s="64"/>
      <c r="K474" s="64"/>
      <c r="L474" s="64"/>
      <c r="M474" s="64"/>
      <c r="N474" s="64"/>
      <c r="O474" s="64"/>
      <c r="P474" s="64"/>
      <c r="Q474" s="64"/>
      <c r="R474" s="64"/>
      <c r="S474" s="64"/>
      <c r="T474" s="64"/>
      <c r="U474" s="64"/>
      <c r="V474" s="64"/>
      <c r="W474" s="64"/>
      <c r="X474" s="64"/>
      <c r="Y474" s="64"/>
      <c r="Z474" s="64"/>
    </row>
    <row r="475" ht="12.75" customHeight="1">
      <c r="A475" s="82"/>
      <c r="B475" s="64"/>
      <c r="C475" s="64"/>
      <c r="D475" s="64"/>
      <c r="E475" s="64"/>
      <c r="F475" s="64"/>
      <c r="G475" s="64"/>
      <c r="H475" s="64"/>
      <c r="I475" s="64"/>
      <c r="J475" s="64"/>
      <c r="K475" s="64"/>
      <c r="L475" s="64"/>
      <c r="M475" s="64"/>
      <c r="N475" s="64"/>
      <c r="O475" s="64"/>
      <c r="P475" s="64"/>
      <c r="Q475" s="64"/>
      <c r="R475" s="64"/>
      <c r="S475" s="64"/>
      <c r="T475" s="64"/>
      <c r="U475" s="64"/>
      <c r="V475" s="64"/>
      <c r="W475" s="64"/>
      <c r="X475" s="64"/>
      <c r="Y475" s="64"/>
      <c r="Z475" s="64"/>
    </row>
    <row r="476" ht="12.75" customHeight="1">
      <c r="A476" s="82"/>
      <c r="B476" s="64"/>
      <c r="C476" s="64"/>
      <c r="D476" s="64"/>
      <c r="E476" s="64"/>
      <c r="F476" s="64"/>
      <c r="G476" s="64"/>
      <c r="H476" s="64"/>
      <c r="I476" s="64"/>
      <c r="J476" s="64"/>
      <c r="K476" s="64"/>
      <c r="L476" s="64"/>
      <c r="M476" s="64"/>
      <c r="N476" s="64"/>
      <c r="O476" s="64"/>
      <c r="P476" s="64"/>
      <c r="Q476" s="64"/>
      <c r="R476" s="64"/>
      <c r="S476" s="64"/>
      <c r="T476" s="64"/>
      <c r="U476" s="64"/>
      <c r="V476" s="64"/>
      <c r="W476" s="64"/>
      <c r="X476" s="64"/>
      <c r="Y476" s="64"/>
      <c r="Z476" s="64"/>
    </row>
    <row r="477" ht="12.75" customHeight="1">
      <c r="A477" s="82"/>
      <c r="B477" s="64"/>
      <c r="C477" s="64"/>
      <c r="D477" s="64"/>
      <c r="E477" s="64"/>
      <c r="F477" s="64"/>
      <c r="G477" s="64"/>
      <c r="H477" s="64"/>
      <c r="I477" s="64"/>
      <c r="J477" s="64"/>
      <c r="K477" s="64"/>
      <c r="L477" s="64"/>
      <c r="M477" s="64"/>
      <c r="N477" s="64"/>
      <c r="O477" s="64"/>
      <c r="P477" s="64"/>
      <c r="Q477" s="64"/>
      <c r="R477" s="64"/>
      <c r="S477" s="64"/>
      <c r="T477" s="64"/>
      <c r="U477" s="64"/>
      <c r="V477" s="64"/>
      <c r="W477" s="64"/>
      <c r="X477" s="64"/>
      <c r="Y477" s="64"/>
      <c r="Z477" s="64"/>
    </row>
    <row r="478" ht="12.75" customHeight="1">
      <c r="A478" s="82"/>
      <c r="B478" s="64"/>
      <c r="C478" s="64"/>
      <c r="D478" s="64"/>
      <c r="E478" s="64"/>
      <c r="F478" s="64"/>
      <c r="G478" s="64"/>
      <c r="H478" s="64"/>
      <c r="I478" s="64"/>
      <c r="J478" s="64"/>
      <c r="K478" s="64"/>
      <c r="L478" s="64"/>
      <c r="M478" s="64"/>
      <c r="N478" s="64"/>
      <c r="O478" s="64"/>
      <c r="P478" s="64"/>
      <c r="Q478" s="64"/>
      <c r="R478" s="64"/>
      <c r="S478" s="64"/>
      <c r="T478" s="64"/>
      <c r="U478" s="64"/>
      <c r="V478" s="64"/>
      <c r="W478" s="64"/>
      <c r="X478" s="64"/>
      <c r="Y478" s="64"/>
      <c r="Z478" s="64"/>
    </row>
    <row r="479" ht="12.75" customHeight="1">
      <c r="A479" s="82"/>
      <c r="B479" s="64"/>
      <c r="C479" s="64"/>
      <c r="D479" s="64"/>
      <c r="E479" s="64"/>
      <c r="F479" s="64"/>
      <c r="G479" s="64"/>
      <c r="H479" s="64"/>
      <c r="I479" s="64"/>
      <c r="J479" s="64"/>
      <c r="K479" s="64"/>
      <c r="L479" s="64"/>
      <c r="M479" s="64"/>
      <c r="N479" s="64"/>
      <c r="O479" s="64"/>
      <c r="P479" s="64"/>
      <c r="Q479" s="64"/>
      <c r="R479" s="64"/>
      <c r="S479" s="64"/>
      <c r="T479" s="64"/>
      <c r="U479" s="64"/>
      <c r="V479" s="64"/>
      <c r="W479" s="64"/>
      <c r="X479" s="64"/>
      <c r="Y479" s="64"/>
      <c r="Z479" s="64"/>
    </row>
    <row r="480" ht="12.75" customHeight="1">
      <c r="A480" s="82"/>
      <c r="B480" s="64"/>
      <c r="C480" s="64"/>
      <c r="D480" s="64"/>
      <c r="E480" s="64"/>
      <c r="F480" s="64"/>
      <c r="G480" s="64"/>
      <c r="H480" s="64"/>
      <c r="I480" s="64"/>
      <c r="J480" s="64"/>
      <c r="K480" s="64"/>
      <c r="L480" s="64"/>
      <c r="M480" s="64"/>
      <c r="N480" s="64"/>
      <c r="O480" s="64"/>
      <c r="P480" s="64"/>
      <c r="Q480" s="64"/>
      <c r="R480" s="64"/>
      <c r="S480" s="64"/>
      <c r="T480" s="64"/>
      <c r="U480" s="64"/>
      <c r="V480" s="64"/>
      <c r="W480" s="64"/>
      <c r="X480" s="64"/>
      <c r="Y480" s="64"/>
      <c r="Z480" s="64"/>
    </row>
    <row r="481" ht="12.75" customHeight="1">
      <c r="A481" s="82"/>
      <c r="B481" s="64"/>
      <c r="C481" s="64"/>
      <c r="D481" s="64"/>
      <c r="E481" s="64"/>
      <c r="F481" s="64"/>
      <c r="G481" s="64"/>
      <c r="H481" s="64"/>
      <c r="I481" s="64"/>
      <c r="J481" s="64"/>
      <c r="K481" s="64"/>
      <c r="L481" s="64"/>
      <c r="M481" s="64"/>
      <c r="N481" s="64"/>
      <c r="O481" s="64"/>
      <c r="P481" s="64"/>
      <c r="Q481" s="64"/>
      <c r="R481" s="64"/>
      <c r="S481" s="64"/>
      <c r="T481" s="64"/>
      <c r="U481" s="64"/>
      <c r="V481" s="64"/>
      <c r="W481" s="64"/>
      <c r="X481" s="64"/>
      <c r="Y481" s="64"/>
      <c r="Z481" s="64"/>
    </row>
    <row r="482" ht="12.75" customHeight="1">
      <c r="A482" s="82"/>
      <c r="B482" s="64"/>
      <c r="C482" s="64"/>
      <c r="D482" s="64"/>
      <c r="E482" s="64"/>
      <c r="F482" s="64"/>
      <c r="G482" s="64"/>
      <c r="H482" s="64"/>
      <c r="I482" s="64"/>
      <c r="J482" s="64"/>
      <c r="K482" s="64"/>
      <c r="L482" s="64"/>
      <c r="M482" s="64"/>
      <c r="N482" s="64"/>
      <c r="O482" s="64"/>
      <c r="P482" s="64"/>
      <c r="Q482" s="64"/>
      <c r="R482" s="64"/>
      <c r="S482" s="64"/>
      <c r="T482" s="64"/>
      <c r="U482" s="64"/>
      <c r="V482" s="64"/>
      <c r="W482" s="64"/>
      <c r="X482" s="64"/>
      <c r="Y482" s="64"/>
      <c r="Z482" s="64"/>
    </row>
    <row r="483" ht="12.75" customHeight="1">
      <c r="A483" s="82"/>
      <c r="B483" s="64"/>
      <c r="C483" s="64"/>
      <c r="D483" s="64"/>
      <c r="E483" s="64"/>
      <c r="F483" s="64"/>
      <c r="G483" s="64"/>
      <c r="H483" s="64"/>
      <c r="I483" s="64"/>
      <c r="J483" s="64"/>
      <c r="K483" s="64"/>
      <c r="L483" s="64"/>
      <c r="M483" s="64"/>
      <c r="N483" s="64"/>
      <c r="O483" s="64"/>
      <c r="P483" s="64"/>
      <c r="Q483" s="64"/>
      <c r="R483" s="64"/>
      <c r="S483" s="64"/>
      <c r="T483" s="64"/>
      <c r="U483" s="64"/>
      <c r="V483" s="64"/>
      <c r="W483" s="64"/>
      <c r="X483" s="64"/>
      <c r="Y483" s="64"/>
      <c r="Z483" s="64"/>
    </row>
    <row r="484" ht="12.75" customHeight="1">
      <c r="A484" s="82"/>
      <c r="B484" s="64"/>
      <c r="C484" s="64"/>
      <c r="D484" s="64"/>
      <c r="E484" s="64"/>
      <c r="F484" s="64"/>
      <c r="G484" s="64"/>
      <c r="H484" s="64"/>
      <c r="I484" s="64"/>
      <c r="J484" s="64"/>
      <c r="K484" s="64"/>
      <c r="L484" s="64"/>
      <c r="M484" s="64"/>
      <c r="N484" s="64"/>
      <c r="O484" s="64"/>
      <c r="P484" s="64"/>
      <c r="Q484" s="64"/>
      <c r="R484" s="64"/>
      <c r="S484" s="64"/>
      <c r="T484" s="64"/>
      <c r="U484" s="64"/>
      <c r="V484" s="64"/>
      <c r="W484" s="64"/>
      <c r="X484" s="64"/>
      <c r="Y484" s="64"/>
      <c r="Z484" s="64"/>
    </row>
    <row r="485" ht="12.75" customHeight="1">
      <c r="A485" s="82"/>
      <c r="B485" s="64"/>
      <c r="C485" s="64"/>
      <c r="D485" s="64"/>
      <c r="E485" s="64"/>
      <c r="F485" s="64"/>
      <c r="G485" s="64"/>
      <c r="H485" s="64"/>
      <c r="I485" s="64"/>
      <c r="J485" s="64"/>
      <c r="K485" s="64"/>
      <c r="L485" s="64"/>
      <c r="M485" s="64"/>
      <c r="N485" s="64"/>
      <c r="O485" s="64"/>
      <c r="P485" s="64"/>
      <c r="Q485" s="64"/>
      <c r="R485" s="64"/>
      <c r="S485" s="64"/>
      <c r="T485" s="64"/>
      <c r="U485" s="64"/>
      <c r="V485" s="64"/>
      <c r="W485" s="64"/>
      <c r="X485" s="64"/>
      <c r="Y485" s="64"/>
      <c r="Z485" s="64"/>
    </row>
    <row r="486" ht="12.75" customHeight="1">
      <c r="A486" s="82"/>
      <c r="B486" s="64"/>
      <c r="C486" s="64"/>
      <c r="D486" s="64"/>
      <c r="E486" s="64"/>
      <c r="F486" s="64"/>
      <c r="G486" s="64"/>
      <c r="H486" s="64"/>
      <c r="I486" s="64"/>
      <c r="J486" s="64"/>
      <c r="K486" s="64"/>
      <c r="L486" s="64"/>
      <c r="M486" s="64"/>
      <c r="N486" s="64"/>
      <c r="O486" s="64"/>
      <c r="P486" s="64"/>
      <c r="Q486" s="64"/>
      <c r="R486" s="64"/>
      <c r="S486" s="64"/>
      <c r="T486" s="64"/>
      <c r="U486" s="64"/>
      <c r="V486" s="64"/>
      <c r="W486" s="64"/>
      <c r="X486" s="64"/>
      <c r="Y486" s="64"/>
      <c r="Z486" s="64"/>
    </row>
    <row r="487" ht="12.75" customHeight="1">
      <c r="A487" s="82"/>
      <c r="B487" s="64"/>
      <c r="C487" s="64"/>
      <c r="D487" s="64"/>
      <c r="E487" s="64"/>
      <c r="F487" s="64"/>
      <c r="G487" s="64"/>
      <c r="H487" s="64"/>
      <c r="I487" s="64"/>
      <c r="J487" s="64"/>
      <c r="K487" s="64"/>
      <c r="L487" s="64"/>
      <c r="M487" s="64"/>
      <c r="N487" s="64"/>
      <c r="O487" s="64"/>
      <c r="P487" s="64"/>
      <c r="Q487" s="64"/>
      <c r="R487" s="64"/>
      <c r="S487" s="64"/>
      <c r="T487" s="64"/>
      <c r="U487" s="64"/>
      <c r="V487" s="64"/>
      <c r="W487" s="64"/>
      <c r="X487" s="64"/>
      <c r="Y487" s="64"/>
      <c r="Z487" s="64"/>
    </row>
    <row r="488" ht="12.75" customHeight="1">
      <c r="A488" s="82"/>
      <c r="B488" s="64"/>
      <c r="C488" s="64"/>
      <c r="D488" s="64"/>
      <c r="E488" s="64"/>
      <c r="F488" s="64"/>
      <c r="G488" s="64"/>
      <c r="H488" s="64"/>
      <c r="I488" s="64"/>
      <c r="J488" s="64"/>
      <c r="K488" s="64"/>
      <c r="L488" s="64"/>
      <c r="M488" s="64"/>
      <c r="N488" s="64"/>
      <c r="O488" s="64"/>
      <c r="P488" s="64"/>
      <c r="Q488" s="64"/>
      <c r="R488" s="64"/>
      <c r="S488" s="64"/>
      <c r="T488" s="64"/>
      <c r="U488" s="64"/>
      <c r="V488" s="64"/>
      <c r="W488" s="64"/>
      <c r="X488" s="64"/>
      <c r="Y488" s="64"/>
      <c r="Z488" s="64"/>
    </row>
    <row r="489" ht="12.75" customHeight="1">
      <c r="A489" s="82"/>
      <c r="B489" s="64"/>
      <c r="C489" s="64"/>
      <c r="D489" s="64"/>
      <c r="E489" s="64"/>
      <c r="F489" s="64"/>
      <c r="G489" s="64"/>
      <c r="H489" s="64"/>
      <c r="I489" s="64"/>
      <c r="J489" s="64"/>
      <c r="K489" s="64"/>
      <c r="L489" s="64"/>
      <c r="M489" s="64"/>
      <c r="N489" s="64"/>
      <c r="O489" s="64"/>
      <c r="P489" s="64"/>
      <c r="Q489" s="64"/>
      <c r="R489" s="64"/>
      <c r="S489" s="64"/>
      <c r="T489" s="64"/>
      <c r="U489" s="64"/>
      <c r="V489" s="64"/>
      <c r="W489" s="64"/>
      <c r="X489" s="64"/>
      <c r="Y489" s="64"/>
      <c r="Z489" s="64"/>
    </row>
    <row r="490" ht="12.75" customHeight="1">
      <c r="A490" s="82"/>
      <c r="B490" s="64"/>
      <c r="C490" s="64"/>
      <c r="D490" s="64"/>
      <c r="E490" s="64"/>
      <c r="F490" s="64"/>
      <c r="G490" s="64"/>
      <c r="H490" s="64"/>
      <c r="I490" s="64"/>
      <c r="J490" s="64"/>
      <c r="K490" s="64"/>
      <c r="L490" s="64"/>
      <c r="M490" s="64"/>
      <c r="N490" s="64"/>
      <c r="O490" s="64"/>
      <c r="P490" s="64"/>
      <c r="Q490" s="64"/>
      <c r="R490" s="64"/>
      <c r="S490" s="64"/>
      <c r="T490" s="64"/>
      <c r="U490" s="64"/>
      <c r="V490" s="64"/>
      <c r="W490" s="64"/>
      <c r="X490" s="64"/>
      <c r="Y490" s="64"/>
      <c r="Z490" s="64"/>
    </row>
    <row r="491" ht="12.75" customHeight="1">
      <c r="A491" s="82"/>
      <c r="B491" s="64"/>
      <c r="C491" s="64"/>
      <c r="D491" s="64"/>
      <c r="E491" s="64"/>
      <c r="F491" s="64"/>
      <c r="G491" s="64"/>
      <c r="H491" s="64"/>
      <c r="I491" s="64"/>
      <c r="J491" s="64"/>
      <c r="K491" s="64"/>
      <c r="L491" s="64"/>
      <c r="M491" s="64"/>
      <c r="N491" s="64"/>
      <c r="O491" s="64"/>
      <c r="P491" s="64"/>
      <c r="Q491" s="64"/>
      <c r="R491" s="64"/>
      <c r="S491" s="64"/>
      <c r="T491" s="64"/>
      <c r="U491" s="64"/>
      <c r="V491" s="64"/>
      <c r="W491" s="64"/>
      <c r="X491" s="64"/>
      <c r="Y491" s="64"/>
      <c r="Z491" s="64"/>
    </row>
    <row r="492" ht="12.75" customHeight="1">
      <c r="A492" s="82"/>
      <c r="B492" s="64"/>
      <c r="C492" s="64"/>
      <c r="D492" s="64"/>
      <c r="E492" s="64"/>
      <c r="F492" s="64"/>
      <c r="G492" s="64"/>
      <c r="H492" s="64"/>
      <c r="I492" s="64"/>
      <c r="J492" s="64"/>
      <c r="K492" s="64"/>
      <c r="L492" s="64"/>
      <c r="M492" s="64"/>
      <c r="N492" s="64"/>
      <c r="O492" s="64"/>
      <c r="P492" s="64"/>
      <c r="Q492" s="64"/>
      <c r="R492" s="64"/>
      <c r="S492" s="64"/>
      <c r="T492" s="64"/>
      <c r="U492" s="64"/>
      <c r="V492" s="64"/>
      <c r="W492" s="64"/>
      <c r="X492" s="64"/>
      <c r="Y492" s="64"/>
      <c r="Z492" s="64"/>
    </row>
    <row r="493" ht="12.75" customHeight="1">
      <c r="A493" s="82"/>
      <c r="B493" s="64"/>
      <c r="C493" s="64"/>
      <c r="D493" s="64"/>
      <c r="E493" s="64"/>
      <c r="F493" s="64"/>
      <c r="G493" s="64"/>
      <c r="H493" s="64"/>
      <c r="I493" s="64"/>
      <c r="J493" s="64"/>
      <c r="K493" s="64"/>
      <c r="L493" s="64"/>
      <c r="M493" s="64"/>
      <c r="N493" s="64"/>
      <c r="O493" s="64"/>
      <c r="P493" s="64"/>
      <c r="Q493" s="64"/>
      <c r="R493" s="64"/>
      <c r="S493" s="64"/>
      <c r="T493" s="64"/>
      <c r="U493" s="64"/>
      <c r="V493" s="64"/>
      <c r="W493" s="64"/>
      <c r="X493" s="64"/>
      <c r="Y493" s="64"/>
      <c r="Z493" s="64"/>
    </row>
    <row r="494" ht="12.75" customHeight="1">
      <c r="A494" s="82"/>
      <c r="B494" s="64"/>
      <c r="C494" s="64"/>
      <c r="D494" s="64"/>
      <c r="E494" s="64"/>
      <c r="F494" s="64"/>
      <c r="G494" s="64"/>
      <c r="H494" s="64"/>
      <c r="I494" s="64"/>
      <c r="J494" s="64"/>
      <c r="K494" s="64"/>
      <c r="L494" s="64"/>
      <c r="M494" s="64"/>
      <c r="N494" s="64"/>
      <c r="O494" s="64"/>
      <c r="P494" s="64"/>
      <c r="Q494" s="64"/>
      <c r="R494" s="64"/>
      <c r="S494" s="64"/>
      <c r="T494" s="64"/>
      <c r="U494" s="64"/>
      <c r="V494" s="64"/>
      <c r="W494" s="64"/>
      <c r="X494" s="64"/>
      <c r="Y494" s="64"/>
      <c r="Z494" s="64"/>
    </row>
    <row r="495" ht="12.75" customHeight="1">
      <c r="A495" s="82"/>
      <c r="B495" s="64"/>
      <c r="C495" s="64"/>
      <c r="D495" s="64"/>
      <c r="E495" s="64"/>
      <c r="F495" s="64"/>
      <c r="G495" s="64"/>
      <c r="H495" s="64"/>
      <c r="I495" s="64"/>
      <c r="J495" s="64"/>
      <c r="K495" s="64"/>
      <c r="L495" s="64"/>
      <c r="M495" s="64"/>
      <c r="N495" s="64"/>
      <c r="O495" s="64"/>
      <c r="P495" s="64"/>
      <c r="Q495" s="64"/>
      <c r="R495" s="64"/>
      <c r="S495" s="64"/>
      <c r="T495" s="64"/>
      <c r="U495" s="64"/>
      <c r="V495" s="64"/>
      <c r="W495" s="64"/>
      <c r="X495" s="64"/>
      <c r="Y495" s="64"/>
      <c r="Z495" s="64"/>
    </row>
    <row r="496" ht="12.75" customHeight="1">
      <c r="A496" s="82"/>
      <c r="B496" s="64"/>
      <c r="C496" s="64"/>
      <c r="D496" s="64"/>
      <c r="E496" s="64"/>
      <c r="F496" s="64"/>
      <c r="G496" s="64"/>
      <c r="H496" s="64"/>
      <c r="I496" s="64"/>
      <c r="J496" s="64"/>
      <c r="K496" s="64"/>
      <c r="L496" s="64"/>
      <c r="M496" s="64"/>
      <c r="N496" s="64"/>
      <c r="O496" s="64"/>
      <c r="P496" s="64"/>
      <c r="Q496" s="64"/>
      <c r="R496" s="64"/>
      <c r="S496" s="64"/>
      <c r="T496" s="64"/>
      <c r="U496" s="64"/>
      <c r="V496" s="64"/>
      <c r="W496" s="64"/>
      <c r="X496" s="64"/>
      <c r="Y496" s="64"/>
      <c r="Z496" s="64"/>
    </row>
    <row r="497" ht="12.75" customHeight="1">
      <c r="A497" s="82"/>
      <c r="B497" s="64"/>
      <c r="C497" s="64"/>
      <c r="D497" s="64"/>
      <c r="E497" s="64"/>
      <c r="F497" s="64"/>
      <c r="G497" s="64"/>
      <c r="H497" s="64"/>
      <c r="I497" s="64"/>
      <c r="J497" s="64"/>
      <c r="K497" s="64"/>
      <c r="L497" s="64"/>
      <c r="M497" s="64"/>
      <c r="N497" s="64"/>
      <c r="O497" s="64"/>
      <c r="P497" s="64"/>
      <c r="Q497" s="64"/>
      <c r="R497" s="64"/>
      <c r="S497" s="64"/>
      <c r="T497" s="64"/>
      <c r="U497" s="64"/>
      <c r="V497" s="64"/>
      <c r="W497" s="64"/>
      <c r="X497" s="64"/>
      <c r="Y497" s="64"/>
      <c r="Z497" s="64"/>
    </row>
    <row r="498" ht="12.75" customHeight="1">
      <c r="A498" s="82"/>
      <c r="B498" s="64"/>
      <c r="C498" s="64"/>
      <c r="D498" s="64"/>
      <c r="E498" s="64"/>
      <c r="F498" s="64"/>
      <c r="G498" s="64"/>
      <c r="H498" s="64"/>
      <c r="I498" s="64"/>
      <c r="J498" s="64"/>
      <c r="K498" s="64"/>
      <c r="L498" s="64"/>
      <c r="M498" s="64"/>
      <c r="N498" s="64"/>
      <c r="O498" s="64"/>
      <c r="P498" s="64"/>
      <c r="Q498" s="64"/>
      <c r="R498" s="64"/>
      <c r="S498" s="64"/>
      <c r="T498" s="64"/>
      <c r="U498" s="64"/>
      <c r="V498" s="64"/>
      <c r="W498" s="64"/>
      <c r="X498" s="64"/>
      <c r="Y498" s="64"/>
      <c r="Z498" s="64"/>
    </row>
    <row r="499" ht="12.75" customHeight="1">
      <c r="A499" s="82"/>
      <c r="B499" s="64"/>
      <c r="C499" s="64"/>
      <c r="D499" s="64"/>
      <c r="E499" s="64"/>
      <c r="F499" s="64"/>
      <c r="G499" s="64"/>
      <c r="H499" s="64"/>
      <c r="I499" s="64"/>
      <c r="J499" s="64"/>
      <c r="K499" s="64"/>
      <c r="L499" s="64"/>
      <c r="M499" s="64"/>
      <c r="N499" s="64"/>
      <c r="O499" s="64"/>
      <c r="P499" s="64"/>
      <c r="Q499" s="64"/>
      <c r="R499" s="64"/>
      <c r="S499" s="64"/>
      <c r="T499" s="64"/>
      <c r="U499" s="64"/>
      <c r="V499" s="64"/>
      <c r="W499" s="64"/>
      <c r="X499" s="64"/>
      <c r="Y499" s="64"/>
      <c r="Z499" s="64"/>
    </row>
    <row r="500" ht="12.75" customHeight="1">
      <c r="A500" s="82"/>
      <c r="B500" s="64"/>
      <c r="C500" s="64"/>
      <c r="D500" s="64"/>
      <c r="E500" s="64"/>
      <c r="F500" s="64"/>
      <c r="G500" s="64"/>
      <c r="H500" s="64"/>
      <c r="I500" s="64"/>
      <c r="J500" s="64"/>
      <c r="K500" s="64"/>
      <c r="L500" s="64"/>
      <c r="M500" s="64"/>
      <c r="N500" s="64"/>
      <c r="O500" s="64"/>
      <c r="P500" s="64"/>
      <c r="Q500" s="64"/>
      <c r="R500" s="64"/>
      <c r="S500" s="64"/>
      <c r="T500" s="64"/>
      <c r="U500" s="64"/>
      <c r="V500" s="64"/>
      <c r="W500" s="64"/>
      <c r="X500" s="64"/>
      <c r="Y500" s="64"/>
      <c r="Z500" s="64"/>
    </row>
    <row r="501" ht="12.75" customHeight="1">
      <c r="A501" s="82"/>
      <c r="B501" s="64"/>
      <c r="C501" s="64"/>
      <c r="D501" s="64"/>
      <c r="E501" s="64"/>
      <c r="F501" s="64"/>
      <c r="G501" s="64"/>
      <c r="H501" s="64"/>
      <c r="I501" s="64"/>
      <c r="J501" s="64"/>
      <c r="K501" s="64"/>
      <c r="L501" s="64"/>
      <c r="M501" s="64"/>
      <c r="N501" s="64"/>
      <c r="O501" s="64"/>
      <c r="P501" s="64"/>
      <c r="Q501" s="64"/>
      <c r="R501" s="64"/>
      <c r="S501" s="64"/>
      <c r="T501" s="64"/>
      <c r="U501" s="64"/>
      <c r="V501" s="64"/>
      <c r="W501" s="64"/>
      <c r="X501" s="64"/>
      <c r="Y501" s="64"/>
      <c r="Z501" s="64"/>
    </row>
    <row r="502" ht="12.75" customHeight="1">
      <c r="A502" s="82"/>
      <c r="B502" s="64"/>
      <c r="C502" s="64"/>
      <c r="D502" s="64"/>
      <c r="E502" s="64"/>
      <c r="F502" s="64"/>
      <c r="G502" s="64"/>
      <c r="H502" s="64"/>
      <c r="I502" s="64"/>
      <c r="J502" s="64"/>
      <c r="K502" s="64"/>
      <c r="L502" s="64"/>
      <c r="M502" s="64"/>
      <c r="N502" s="64"/>
      <c r="O502" s="64"/>
      <c r="P502" s="64"/>
      <c r="Q502" s="64"/>
      <c r="R502" s="64"/>
      <c r="S502" s="64"/>
      <c r="T502" s="64"/>
      <c r="U502" s="64"/>
      <c r="V502" s="64"/>
      <c r="W502" s="64"/>
      <c r="X502" s="64"/>
      <c r="Y502" s="64"/>
      <c r="Z502" s="64"/>
    </row>
    <row r="503" ht="12.75" customHeight="1">
      <c r="A503" s="82"/>
      <c r="B503" s="64"/>
      <c r="C503" s="64"/>
      <c r="D503" s="64"/>
      <c r="E503" s="64"/>
      <c r="F503" s="64"/>
      <c r="G503" s="64"/>
      <c r="H503" s="64"/>
      <c r="I503" s="64"/>
      <c r="J503" s="64"/>
      <c r="K503" s="64"/>
      <c r="L503" s="64"/>
      <c r="M503" s="64"/>
      <c r="N503" s="64"/>
      <c r="O503" s="64"/>
      <c r="P503" s="64"/>
      <c r="Q503" s="64"/>
      <c r="R503" s="64"/>
      <c r="S503" s="64"/>
      <c r="T503" s="64"/>
      <c r="U503" s="64"/>
      <c r="V503" s="64"/>
      <c r="W503" s="64"/>
      <c r="X503" s="64"/>
      <c r="Y503" s="64"/>
      <c r="Z503" s="64"/>
    </row>
    <row r="504" ht="12.75" customHeight="1">
      <c r="A504" s="82"/>
      <c r="B504" s="64"/>
      <c r="C504" s="64"/>
      <c r="D504" s="64"/>
      <c r="E504" s="64"/>
      <c r="F504" s="64"/>
      <c r="G504" s="64"/>
      <c r="H504" s="64"/>
      <c r="I504" s="64"/>
      <c r="J504" s="64"/>
      <c r="K504" s="64"/>
      <c r="L504" s="64"/>
      <c r="M504" s="64"/>
      <c r="N504" s="64"/>
      <c r="O504" s="64"/>
      <c r="P504" s="64"/>
      <c r="Q504" s="64"/>
      <c r="R504" s="64"/>
      <c r="S504" s="64"/>
      <c r="T504" s="64"/>
      <c r="U504" s="64"/>
      <c r="V504" s="64"/>
      <c r="W504" s="64"/>
      <c r="X504" s="64"/>
      <c r="Y504" s="64"/>
      <c r="Z504" s="64"/>
    </row>
    <row r="505" ht="12.75" customHeight="1">
      <c r="A505" s="82"/>
      <c r="B505" s="64"/>
      <c r="C505" s="64"/>
      <c r="D505" s="64"/>
      <c r="E505" s="64"/>
      <c r="F505" s="64"/>
      <c r="G505" s="64"/>
      <c r="H505" s="64"/>
      <c r="I505" s="64"/>
      <c r="J505" s="64"/>
      <c r="K505" s="64"/>
      <c r="L505" s="64"/>
      <c r="M505" s="64"/>
      <c r="N505" s="64"/>
      <c r="O505" s="64"/>
      <c r="P505" s="64"/>
      <c r="Q505" s="64"/>
      <c r="R505" s="64"/>
      <c r="S505" s="64"/>
      <c r="T505" s="64"/>
      <c r="U505" s="64"/>
      <c r="V505" s="64"/>
      <c r="W505" s="64"/>
      <c r="X505" s="64"/>
      <c r="Y505" s="64"/>
      <c r="Z505" s="64"/>
    </row>
    <row r="506" ht="12.75" customHeight="1">
      <c r="A506" s="82"/>
      <c r="B506" s="64"/>
      <c r="C506" s="64"/>
      <c r="D506" s="64"/>
      <c r="E506" s="64"/>
      <c r="F506" s="64"/>
      <c r="G506" s="64"/>
      <c r="H506" s="64"/>
      <c r="I506" s="64"/>
      <c r="J506" s="64"/>
      <c r="K506" s="64"/>
      <c r="L506" s="64"/>
      <c r="M506" s="64"/>
      <c r="N506" s="64"/>
      <c r="O506" s="64"/>
      <c r="P506" s="64"/>
      <c r="Q506" s="64"/>
      <c r="R506" s="64"/>
      <c r="S506" s="64"/>
      <c r="T506" s="64"/>
      <c r="U506" s="64"/>
      <c r="V506" s="64"/>
      <c r="W506" s="64"/>
      <c r="X506" s="64"/>
      <c r="Y506" s="64"/>
      <c r="Z506" s="64"/>
    </row>
    <row r="507" ht="12.75" customHeight="1">
      <c r="A507" s="82"/>
      <c r="B507" s="64"/>
      <c r="C507" s="64"/>
      <c r="D507" s="64"/>
      <c r="E507" s="64"/>
      <c r="F507" s="64"/>
      <c r="G507" s="64"/>
      <c r="H507" s="64"/>
      <c r="I507" s="64"/>
      <c r="J507" s="64"/>
      <c r="K507" s="64"/>
      <c r="L507" s="64"/>
      <c r="M507" s="64"/>
      <c r="N507" s="64"/>
      <c r="O507" s="64"/>
      <c r="P507" s="64"/>
      <c r="Q507" s="64"/>
      <c r="R507" s="64"/>
      <c r="S507" s="64"/>
      <c r="T507" s="64"/>
      <c r="U507" s="64"/>
      <c r="V507" s="64"/>
      <c r="W507" s="64"/>
      <c r="X507" s="64"/>
      <c r="Y507" s="64"/>
      <c r="Z507" s="64"/>
    </row>
    <row r="508" ht="12.75" customHeight="1">
      <c r="A508" s="82"/>
      <c r="B508" s="64"/>
      <c r="C508" s="64"/>
      <c r="D508" s="64"/>
      <c r="E508" s="64"/>
      <c r="F508" s="64"/>
      <c r="G508" s="64"/>
      <c r="H508" s="64"/>
      <c r="I508" s="64"/>
      <c r="J508" s="64"/>
      <c r="K508" s="64"/>
      <c r="L508" s="64"/>
      <c r="M508" s="64"/>
      <c r="N508" s="64"/>
      <c r="O508" s="64"/>
      <c r="P508" s="64"/>
      <c r="Q508" s="64"/>
      <c r="R508" s="64"/>
      <c r="S508" s="64"/>
      <c r="T508" s="64"/>
      <c r="U508" s="64"/>
      <c r="V508" s="64"/>
      <c r="W508" s="64"/>
      <c r="X508" s="64"/>
      <c r="Y508" s="64"/>
      <c r="Z508" s="64"/>
    </row>
    <row r="509" ht="12.75" customHeight="1">
      <c r="A509" s="82"/>
      <c r="B509" s="64"/>
      <c r="C509" s="64"/>
      <c r="D509" s="64"/>
      <c r="E509" s="64"/>
      <c r="F509" s="64"/>
      <c r="G509" s="64"/>
      <c r="H509" s="64"/>
      <c r="I509" s="64"/>
      <c r="J509" s="64"/>
      <c r="K509" s="64"/>
      <c r="L509" s="64"/>
      <c r="M509" s="64"/>
      <c r="N509" s="64"/>
      <c r="O509" s="64"/>
      <c r="P509" s="64"/>
      <c r="Q509" s="64"/>
      <c r="R509" s="64"/>
      <c r="S509" s="64"/>
      <c r="T509" s="64"/>
      <c r="U509" s="64"/>
      <c r="V509" s="64"/>
      <c r="W509" s="64"/>
      <c r="X509" s="64"/>
      <c r="Y509" s="64"/>
      <c r="Z509" s="64"/>
    </row>
    <row r="510" ht="12.75" customHeight="1">
      <c r="A510" s="82"/>
      <c r="B510" s="64"/>
      <c r="C510" s="64"/>
      <c r="D510" s="64"/>
      <c r="E510" s="64"/>
      <c r="F510" s="64"/>
      <c r="G510" s="64"/>
      <c r="H510" s="64"/>
      <c r="I510" s="64"/>
      <c r="J510" s="64"/>
      <c r="K510" s="64"/>
      <c r="L510" s="64"/>
      <c r="M510" s="64"/>
      <c r="N510" s="64"/>
      <c r="O510" s="64"/>
      <c r="P510" s="64"/>
      <c r="Q510" s="64"/>
      <c r="R510" s="64"/>
      <c r="S510" s="64"/>
      <c r="T510" s="64"/>
      <c r="U510" s="64"/>
      <c r="V510" s="64"/>
      <c r="W510" s="64"/>
      <c r="X510" s="64"/>
      <c r="Y510" s="64"/>
      <c r="Z510" s="64"/>
    </row>
    <row r="511" ht="12.75" customHeight="1">
      <c r="A511" s="82"/>
      <c r="B511" s="64"/>
      <c r="C511" s="64"/>
      <c r="D511" s="64"/>
      <c r="E511" s="64"/>
      <c r="F511" s="64"/>
      <c r="G511" s="64"/>
      <c r="H511" s="64"/>
      <c r="I511" s="64"/>
      <c r="J511" s="64"/>
      <c r="K511" s="64"/>
      <c r="L511" s="64"/>
      <c r="M511" s="64"/>
      <c r="N511" s="64"/>
      <c r="O511" s="64"/>
      <c r="P511" s="64"/>
      <c r="Q511" s="64"/>
      <c r="R511" s="64"/>
      <c r="S511" s="64"/>
      <c r="T511" s="64"/>
      <c r="U511" s="64"/>
      <c r="V511" s="64"/>
      <c r="W511" s="64"/>
      <c r="X511" s="64"/>
      <c r="Y511" s="64"/>
      <c r="Z511" s="64"/>
    </row>
    <row r="512" ht="12.75" customHeight="1">
      <c r="A512" s="82"/>
      <c r="B512" s="64"/>
      <c r="C512" s="64"/>
      <c r="D512" s="64"/>
      <c r="E512" s="64"/>
      <c r="F512" s="64"/>
      <c r="G512" s="64"/>
      <c r="H512" s="64"/>
      <c r="I512" s="64"/>
      <c r="J512" s="64"/>
      <c r="K512" s="64"/>
      <c r="L512" s="64"/>
      <c r="M512" s="64"/>
      <c r="N512" s="64"/>
      <c r="O512" s="64"/>
      <c r="P512" s="64"/>
      <c r="Q512" s="64"/>
      <c r="R512" s="64"/>
      <c r="S512" s="64"/>
      <c r="T512" s="64"/>
      <c r="U512" s="64"/>
      <c r="V512" s="64"/>
      <c r="W512" s="64"/>
      <c r="X512" s="64"/>
      <c r="Y512" s="64"/>
      <c r="Z512" s="64"/>
    </row>
    <row r="513" ht="12.75" customHeight="1">
      <c r="A513" s="82"/>
      <c r="B513" s="64"/>
      <c r="C513" s="64"/>
      <c r="D513" s="64"/>
      <c r="E513" s="64"/>
      <c r="F513" s="64"/>
      <c r="G513" s="64"/>
      <c r="H513" s="64"/>
      <c r="I513" s="64"/>
      <c r="J513" s="64"/>
      <c r="K513" s="64"/>
      <c r="L513" s="64"/>
      <c r="M513" s="64"/>
      <c r="N513" s="64"/>
      <c r="O513" s="64"/>
      <c r="P513" s="64"/>
      <c r="Q513" s="64"/>
      <c r="R513" s="64"/>
      <c r="S513" s="64"/>
      <c r="T513" s="64"/>
      <c r="U513" s="64"/>
      <c r="V513" s="64"/>
      <c r="W513" s="64"/>
      <c r="X513" s="64"/>
      <c r="Y513" s="64"/>
      <c r="Z513" s="64"/>
    </row>
    <row r="514" ht="12.75" customHeight="1">
      <c r="A514" s="82"/>
      <c r="B514" s="64"/>
      <c r="C514" s="64"/>
      <c r="D514" s="64"/>
      <c r="E514" s="64"/>
      <c r="F514" s="64"/>
      <c r="G514" s="64"/>
      <c r="H514" s="64"/>
      <c r="I514" s="64"/>
      <c r="J514" s="64"/>
      <c r="K514" s="64"/>
      <c r="L514" s="64"/>
      <c r="M514" s="64"/>
      <c r="N514" s="64"/>
      <c r="O514" s="64"/>
      <c r="P514" s="64"/>
      <c r="Q514" s="64"/>
      <c r="R514" s="64"/>
      <c r="S514" s="64"/>
      <c r="T514" s="64"/>
      <c r="U514" s="64"/>
      <c r="V514" s="64"/>
      <c r="W514" s="64"/>
      <c r="X514" s="64"/>
      <c r="Y514" s="64"/>
      <c r="Z514" s="64"/>
    </row>
    <row r="515" ht="12.75" customHeight="1">
      <c r="A515" s="82"/>
      <c r="B515" s="64"/>
      <c r="C515" s="64"/>
      <c r="D515" s="64"/>
      <c r="E515" s="64"/>
      <c r="F515" s="64"/>
      <c r="G515" s="64"/>
      <c r="H515" s="64"/>
      <c r="I515" s="64"/>
      <c r="J515" s="64"/>
      <c r="K515" s="64"/>
      <c r="L515" s="64"/>
      <c r="M515" s="64"/>
      <c r="N515" s="64"/>
      <c r="O515" s="64"/>
      <c r="P515" s="64"/>
      <c r="Q515" s="64"/>
      <c r="R515" s="64"/>
      <c r="S515" s="64"/>
      <c r="T515" s="64"/>
      <c r="U515" s="64"/>
      <c r="V515" s="64"/>
      <c r="W515" s="64"/>
      <c r="X515" s="64"/>
      <c r="Y515" s="64"/>
      <c r="Z515" s="64"/>
    </row>
    <row r="516" ht="12.75" customHeight="1">
      <c r="A516" s="82"/>
      <c r="B516" s="64"/>
      <c r="C516" s="64"/>
      <c r="D516" s="64"/>
      <c r="E516" s="64"/>
      <c r="F516" s="64"/>
      <c r="G516" s="64"/>
      <c r="H516" s="64"/>
      <c r="I516" s="64"/>
      <c r="J516" s="64"/>
      <c r="K516" s="64"/>
      <c r="L516" s="64"/>
      <c r="M516" s="64"/>
      <c r="N516" s="64"/>
      <c r="O516" s="64"/>
      <c r="P516" s="64"/>
      <c r="Q516" s="64"/>
      <c r="R516" s="64"/>
      <c r="S516" s="64"/>
      <c r="T516" s="64"/>
      <c r="U516" s="64"/>
      <c r="V516" s="64"/>
      <c r="W516" s="64"/>
      <c r="X516" s="64"/>
      <c r="Y516" s="64"/>
      <c r="Z516" s="64"/>
    </row>
    <row r="517" ht="12.75" customHeight="1">
      <c r="A517" s="82"/>
      <c r="B517" s="64"/>
      <c r="C517" s="64"/>
      <c r="D517" s="64"/>
      <c r="E517" s="64"/>
      <c r="F517" s="64"/>
      <c r="G517" s="64"/>
      <c r="H517" s="64"/>
      <c r="I517" s="64"/>
      <c r="J517" s="64"/>
      <c r="K517" s="64"/>
      <c r="L517" s="64"/>
      <c r="M517" s="64"/>
      <c r="N517" s="64"/>
      <c r="O517" s="64"/>
      <c r="P517" s="64"/>
      <c r="Q517" s="64"/>
      <c r="R517" s="64"/>
      <c r="S517" s="64"/>
      <c r="T517" s="64"/>
      <c r="U517" s="64"/>
      <c r="V517" s="64"/>
      <c r="W517" s="64"/>
      <c r="X517" s="64"/>
      <c r="Y517" s="64"/>
      <c r="Z517" s="64"/>
    </row>
    <row r="518" ht="12.75" customHeight="1">
      <c r="A518" s="82"/>
      <c r="B518" s="64"/>
      <c r="C518" s="64"/>
      <c r="D518" s="64"/>
      <c r="E518" s="64"/>
      <c r="F518" s="64"/>
      <c r="G518" s="64"/>
      <c r="H518" s="64"/>
      <c r="I518" s="64"/>
      <c r="J518" s="64"/>
      <c r="K518" s="64"/>
      <c r="L518" s="64"/>
      <c r="M518" s="64"/>
      <c r="N518" s="64"/>
      <c r="O518" s="64"/>
      <c r="P518" s="64"/>
      <c r="Q518" s="64"/>
      <c r="R518" s="64"/>
      <c r="S518" s="64"/>
      <c r="T518" s="64"/>
      <c r="U518" s="64"/>
      <c r="V518" s="64"/>
      <c r="W518" s="64"/>
      <c r="X518" s="64"/>
      <c r="Y518" s="64"/>
      <c r="Z518" s="64"/>
    </row>
    <row r="519" ht="12.75" customHeight="1">
      <c r="A519" s="82"/>
      <c r="B519" s="64"/>
      <c r="C519" s="64"/>
      <c r="D519" s="64"/>
      <c r="E519" s="64"/>
      <c r="F519" s="64"/>
      <c r="G519" s="64"/>
      <c r="H519" s="64"/>
      <c r="I519" s="64"/>
      <c r="J519" s="64"/>
      <c r="K519" s="64"/>
      <c r="L519" s="64"/>
      <c r="M519" s="64"/>
      <c r="N519" s="64"/>
      <c r="O519" s="64"/>
      <c r="P519" s="64"/>
      <c r="Q519" s="64"/>
      <c r="R519" s="64"/>
      <c r="S519" s="64"/>
      <c r="T519" s="64"/>
      <c r="U519" s="64"/>
      <c r="V519" s="64"/>
      <c r="W519" s="64"/>
      <c r="X519" s="64"/>
      <c r="Y519" s="64"/>
      <c r="Z519" s="64"/>
    </row>
    <row r="520" ht="12.75" customHeight="1">
      <c r="A520" s="82"/>
      <c r="B520" s="64"/>
      <c r="C520" s="64"/>
      <c r="D520" s="64"/>
      <c r="E520" s="64"/>
      <c r="F520" s="64"/>
      <c r="G520" s="64"/>
      <c r="H520" s="64"/>
      <c r="I520" s="64"/>
      <c r="J520" s="64"/>
      <c r="K520" s="64"/>
      <c r="L520" s="64"/>
      <c r="M520" s="64"/>
      <c r="N520" s="64"/>
      <c r="O520" s="64"/>
      <c r="P520" s="64"/>
      <c r="Q520" s="64"/>
      <c r="R520" s="64"/>
      <c r="S520" s="64"/>
      <c r="T520" s="64"/>
      <c r="U520" s="64"/>
      <c r="V520" s="64"/>
      <c r="W520" s="64"/>
      <c r="X520" s="64"/>
      <c r="Y520" s="64"/>
      <c r="Z520" s="64"/>
    </row>
    <row r="521" ht="12.75" customHeight="1">
      <c r="A521" s="82"/>
      <c r="B521" s="64"/>
      <c r="C521" s="64"/>
      <c r="D521" s="64"/>
      <c r="E521" s="64"/>
      <c r="F521" s="64"/>
      <c r="G521" s="64"/>
      <c r="H521" s="64"/>
      <c r="I521" s="64"/>
      <c r="J521" s="64"/>
      <c r="K521" s="64"/>
      <c r="L521" s="64"/>
      <c r="M521" s="64"/>
      <c r="N521" s="64"/>
      <c r="O521" s="64"/>
      <c r="P521" s="64"/>
      <c r="Q521" s="64"/>
      <c r="R521" s="64"/>
      <c r="S521" s="64"/>
      <c r="T521" s="64"/>
      <c r="U521" s="64"/>
      <c r="V521" s="64"/>
      <c r="W521" s="64"/>
      <c r="X521" s="64"/>
      <c r="Y521" s="64"/>
      <c r="Z521" s="64"/>
    </row>
    <row r="522" ht="12.75" customHeight="1">
      <c r="A522" s="82"/>
      <c r="B522" s="64"/>
      <c r="C522" s="64"/>
      <c r="D522" s="64"/>
      <c r="E522" s="64"/>
      <c r="F522" s="64"/>
      <c r="G522" s="64"/>
      <c r="H522" s="64"/>
      <c r="I522" s="64"/>
      <c r="J522" s="64"/>
      <c r="K522" s="64"/>
      <c r="L522" s="64"/>
      <c r="M522" s="64"/>
      <c r="N522" s="64"/>
      <c r="O522" s="64"/>
      <c r="P522" s="64"/>
      <c r="Q522" s="64"/>
      <c r="R522" s="64"/>
      <c r="S522" s="64"/>
      <c r="T522" s="64"/>
      <c r="U522" s="64"/>
      <c r="V522" s="64"/>
      <c r="W522" s="64"/>
      <c r="X522" s="64"/>
      <c r="Y522" s="64"/>
      <c r="Z522" s="64"/>
    </row>
    <row r="523" ht="12.75" customHeight="1">
      <c r="A523" s="82"/>
      <c r="B523" s="64"/>
      <c r="C523" s="64"/>
      <c r="D523" s="64"/>
      <c r="E523" s="64"/>
      <c r="F523" s="64"/>
      <c r="G523" s="64"/>
      <c r="H523" s="64"/>
      <c r="I523" s="64"/>
      <c r="J523" s="64"/>
      <c r="K523" s="64"/>
      <c r="L523" s="64"/>
      <c r="M523" s="64"/>
      <c r="N523" s="64"/>
      <c r="O523" s="64"/>
      <c r="P523" s="64"/>
      <c r="Q523" s="64"/>
      <c r="R523" s="64"/>
      <c r="S523" s="64"/>
      <c r="T523" s="64"/>
      <c r="U523" s="64"/>
      <c r="V523" s="64"/>
      <c r="W523" s="64"/>
      <c r="X523" s="64"/>
      <c r="Y523" s="64"/>
      <c r="Z523" s="64"/>
    </row>
    <row r="524" ht="12.75" customHeight="1">
      <c r="A524" s="82"/>
      <c r="B524" s="64"/>
      <c r="C524" s="64"/>
      <c r="D524" s="64"/>
      <c r="E524" s="64"/>
      <c r="F524" s="64"/>
      <c r="G524" s="64"/>
      <c r="H524" s="64"/>
      <c r="I524" s="64"/>
      <c r="J524" s="64"/>
      <c r="K524" s="64"/>
      <c r="L524" s="64"/>
      <c r="M524" s="64"/>
      <c r="N524" s="64"/>
      <c r="O524" s="64"/>
      <c r="P524" s="64"/>
      <c r="Q524" s="64"/>
      <c r="R524" s="64"/>
      <c r="S524" s="64"/>
      <c r="T524" s="64"/>
      <c r="U524" s="64"/>
      <c r="V524" s="64"/>
      <c r="W524" s="64"/>
      <c r="X524" s="64"/>
      <c r="Y524" s="64"/>
      <c r="Z524" s="64"/>
    </row>
    <row r="525" ht="12.75" customHeight="1">
      <c r="A525" s="82"/>
      <c r="B525" s="64"/>
      <c r="C525" s="64"/>
      <c r="D525" s="64"/>
      <c r="E525" s="64"/>
      <c r="F525" s="64"/>
      <c r="G525" s="64"/>
      <c r="H525" s="64"/>
      <c r="I525" s="64"/>
      <c r="J525" s="64"/>
      <c r="K525" s="64"/>
      <c r="L525" s="64"/>
      <c r="M525" s="64"/>
      <c r="N525" s="64"/>
      <c r="O525" s="64"/>
      <c r="P525" s="64"/>
      <c r="Q525" s="64"/>
      <c r="R525" s="64"/>
      <c r="S525" s="64"/>
      <c r="T525" s="64"/>
      <c r="U525" s="64"/>
      <c r="V525" s="64"/>
      <c r="W525" s="64"/>
      <c r="X525" s="64"/>
      <c r="Y525" s="64"/>
      <c r="Z525" s="64"/>
    </row>
    <row r="526" ht="12.75" customHeight="1">
      <c r="A526" s="82"/>
      <c r="B526" s="64"/>
      <c r="C526" s="64"/>
      <c r="D526" s="64"/>
      <c r="E526" s="64"/>
      <c r="F526" s="64"/>
      <c r="G526" s="64"/>
      <c r="H526" s="64"/>
      <c r="I526" s="64"/>
      <c r="J526" s="64"/>
      <c r="K526" s="64"/>
      <c r="L526" s="64"/>
      <c r="M526" s="64"/>
      <c r="N526" s="64"/>
      <c r="O526" s="64"/>
      <c r="P526" s="64"/>
      <c r="Q526" s="64"/>
      <c r="R526" s="64"/>
      <c r="S526" s="64"/>
      <c r="T526" s="64"/>
      <c r="U526" s="64"/>
      <c r="V526" s="64"/>
      <c r="W526" s="64"/>
      <c r="X526" s="64"/>
      <c r="Y526" s="64"/>
      <c r="Z526" s="64"/>
    </row>
    <row r="527" ht="12.75" customHeight="1">
      <c r="A527" s="82"/>
      <c r="B527" s="64"/>
      <c r="C527" s="64"/>
      <c r="D527" s="64"/>
      <c r="E527" s="64"/>
      <c r="F527" s="64"/>
      <c r="G527" s="64"/>
      <c r="H527" s="64"/>
      <c r="I527" s="64"/>
      <c r="J527" s="64"/>
      <c r="K527" s="64"/>
      <c r="L527" s="64"/>
      <c r="M527" s="64"/>
      <c r="N527" s="64"/>
      <c r="O527" s="64"/>
      <c r="P527" s="64"/>
      <c r="Q527" s="64"/>
      <c r="R527" s="64"/>
      <c r="S527" s="64"/>
      <c r="T527" s="64"/>
      <c r="U527" s="64"/>
      <c r="V527" s="64"/>
      <c r="W527" s="64"/>
      <c r="X527" s="64"/>
      <c r="Y527" s="64"/>
      <c r="Z527" s="64"/>
    </row>
    <row r="528" ht="12.75" customHeight="1">
      <c r="A528" s="82"/>
      <c r="B528" s="64"/>
      <c r="C528" s="64"/>
      <c r="D528" s="64"/>
      <c r="E528" s="64"/>
      <c r="F528" s="64"/>
      <c r="G528" s="64"/>
      <c r="H528" s="64"/>
      <c r="I528" s="64"/>
      <c r="J528" s="64"/>
      <c r="K528" s="64"/>
      <c r="L528" s="64"/>
      <c r="M528" s="64"/>
      <c r="N528" s="64"/>
      <c r="O528" s="64"/>
      <c r="P528" s="64"/>
      <c r="Q528" s="64"/>
      <c r="R528" s="64"/>
      <c r="S528" s="64"/>
      <c r="T528" s="64"/>
      <c r="U528" s="64"/>
      <c r="V528" s="64"/>
      <c r="W528" s="64"/>
      <c r="X528" s="64"/>
      <c r="Y528" s="64"/>
      <c r="Z528" s="64"/>
    </row>
    <row r="529" ht="12.75" customHeight="1">
      <c r="A529" s="82"/>
      <c r="B529" s="64"/>
      <c r="C529" s="64"/>
      <c r="D529" s="64"/>
      <c r="E529" s="64"/>
      <c r="F529" s="64"/>
      <c r="G529" s="64"/>
      <c r="H529" s="64"/>
      <c r="I529" s="64"/>
      <c r="J529" s="64"/>
      <c r="K529" s="64"/>
      <c r="L529" s="64"/>
      <c r="M529" s="64"/>
      <c r="N529" s="64"/>
      <c r="O529" s="64"/>
      <c r="P529" s="64"/>
      <c r="Q529" s="64"/>
      <c r="R529" s="64"/>
      <c r="S529" s="64"/>
      <c r="T529" s="64"/>
      <c r="U529" s="64"/>
      <c r="V529" s="64"/>
      <c r="W529" s="64"/>
      <c r="X529" s="64"/>
      <c r="Y529" s="64"/>
      <c r="Z529" s="64"/>
    </row>
    <row r="530" ht="12.75" customHeight="1">
      <c r="A530" s="82"/>
      <c r="B530" s="64"/>
      <c r="C530" s="64"/>
      <c r="D530" s="64"/>
      <c r="E530" s="64"/>
      <c r="F530" s="64"/>
      <c r="G530" s="64"/>
      <c r="H530" s="64"/>
      <c r="I530" s="64"/>
      <c r="J530" s="64"/>
      <c r="K530" s="64"/>
      <c r="L530" s="64"/>
      <c r="M530" s="64"/>
      <c r="N530" s="64"/>
      <c r="O530" s="64"/>
      <c r="P530" s="64"/>
      <c r="Q530" s="64"/>
      <c r="R530" s="64"/>
      <c r="S530" s="64"/>
      <c r="T530" s="64"/>
      <c r="U530" s="64"/>
      <c r="V530" s="64"/>
      <c r="W530" s="64"/>
      <c r="X530" s="64"/>
      <c r="Y530" s="64"/>
      <c r="Z530" s="64"/>
    </row>
    <row r="531" ht="12.75" customHeight="1">
      <c r="A531" s="82"/>
      <c r="B531" s="64"/>
      <c r="C531" s="64"/>
      <c r="D531" s="64"/>
      <c r="E531" s="64"/>
      <c r="F531" s="64"/>
      <c r="G531" s="64"/>
      <c r="H531" s="64"/>
      <c r="I531" s="64"/>
      <c r="J531" s="64"/>
      <c r="K531" s="64"/>
      <c r="L531" s="64"/>
      <c r="M531" s="64"/>
      <c r="N531" s="64"/>
      <c r="O531" s="64"/>
      <c r="P531" s="64"/>
      <c r="Q531" s="64"/>
      <c r="R531" s="64"/>
      <c r="S531" s="64"/>
      <c r="T531" s="64"/>
      <c r="U531" s="64"/>
      <c r="V531" s="64"/>
      <c r="W531" s="64"/>
      <c r="X531" s="64"/>
      <c r="Y531" s="64"/>
      <c r="Z531" s="64"/>
    </row>
    <row r="532" ht="12.75" customHeight="1">
      <c r="A532" s="82"/>
      <c r="B532" s="64"/>
      <c r="C532" s="64"/>
      <c r="D532" s="64"/>
      <c r="E532" s="64"/>
      <c r="F532" s="64"/>
      <c r="G532" s="64"/>
      <c r="H532" s="64"/>
      <c r="I532" s="64"/>
      <c r="J532" s="64"/>
      <c r="K532" s="64"/>
      <c r="L532" s="64"/>
      <c r="M532" s="64"/>
      <c r="N532" s="64"/>
      <c r="O532" s="64"/>
      <c r="P532" s="64"/>
      <c r="Q532" s="64"/>
      <c r="R532" s="64"/>
      <c r="S532" s="64"/>
      <c r="T532" s="64"/>
      <c r="U532" s="64"/>
      <c r="V532" s="64"/>
      <c r="W532" s="64"/>
      <c r="X532" s="64"/>
      <c r="Y532" s="64"/>
      <c r="Z532" s="64"/>
    </row>
    <row r="533" ht="12.75" customHeight="1">
      <c r="A533" s="82"/>
      <c r="B533" s="64"/>
      <c r="C533" s="64"/>
      <c r="D533" s="64"/>
      <c r="E533" s="64"/>
      <c r="F533" s="64"/>
      <c r="G533" s="64"/>
      <c r="H533" s="64"/>
      <c r="I533" s="64"/>
      <c r="J533" s="64"/>
      <c r="K533" s="64"/>
      <c r="L533" s="64"/>
      <c r="M533" s="64"/>
      <c r="N533" s="64"/>
      <c r="O533" s="64"/>
      <c r="P533" s="64"/>
      <c r="Q533" s="64"/>
      <c r="R533" s="64"/>
      <c r="S533" s="64"/>
      <c r="T533" s="64"/>
      <c r="U533" s="64"/>
      <c r="V533" s="64"/>
      <c r="W533" s="64"/>
      <c r="X533" s="64"/>
      <c r="Y533" s="64"/>
      <c r="Z533" s="64"/>
    </row>
    <row r="534" ht="12.75" customHeight="1">
      <c r="A534" s="82"/>
      <c r="B534" s="64"/>
      <c r="C534" s="64"/>
      <c r="D534" s="64"/>
      <c r="E534" s="64"/>
      <c r="F534" s="64"/>
      <c r="G534" s="64"/>
      <c r="H534" s="64"/>
      <c r="I534" s="64"/>
      <c r="J534" s="64"/>
      <c r="K534" s="64"/>
      <c r="L534" s="64"/>
      <c r="M534" s="64"/>
      <c r="N534" s="64"/>
      <c r="O534" s="64"/>
      <c r="P534" s="64"/>
      <c r="Q534" s="64"/>
      <c r="R534" s="64"/>
      <c r="S534" s="64"/>
      <c r="T534" s="64"/>
      <c r="U534" s="64"/>
      <c r="V534" s="64"/>
      <c r="W534" s="64"/>
      <c r="X534" s="64"/>
      <c r="Y534" s="64"/>
      <c r="Z534" s="64"/>
    </row>
    <row r="535" ht="12.75" customHeight="1">
      <c r="A535" s="82"/>
      <c r="B535" s="64"/>
      <c r="C535" s="64"/>
      <c r="D535" s="64"/>
      <c r="E535" s="64"/>
      <c r="F535" s="64"/>
      <c r="G535" s="64"/>
      <c r="H535" s="64"/>
      <c r="I535" s="64"/>
      <c r="J535" s="64"/>
      <c r="K535" s="64"/>
      <c r="L535" s="64"/>
      <c r="M535" s="64"/>
      <c r="N535" s="64"/>
      <c r="O535" s="64"/>
      <c r="P535" s="64"/>
      <c r="Q535" s="64"/>
      <c r="R535" s="64"/>
      <c r="S535" s="64"/>
      <c r="T535" s="64"/>
      <c r="U535" s="64"/>
      <c r="V535" s="64"/>
      <c r="W535" s="64"/>
      <c r="X535" s="64"/>
      <c r="Y535" s="64"/>
      <c r="Z535" s="64"/>
    </row>
    <row r="536" ht="12.75" customHeight="1">
      <c r="A536" s="82"/>
      <c r="B536" s="64"/>
      <c r="C536" s="64"/>
      <c r="D536" s="64"/>
      <c r="E536" s="64"/>
      <c r="F536" s="64"/>
      <c r="G536" s="64"/>
      <c r="H536" s="64"/>
      <c r="I536" s="64"/>
      <c r="J536" s="64"/>
      <c r="K536" s="64"/>
      <c r="L536" s="64"/>
      <c r="M536" s="64"/>
      <c r="N536" s="64"/>
      <c r="O536" s="64"/>
      <c r="P536" s="64"/>
      <c r="Q536" s="64"/>
      <c r="R536" s="64"/>
      <c r="S536" s="64"/>
      <c r="T536" s="64"/>
      <c r="U536" s="64"/>
      <c r="V536" s="64"/>
      <c r="W536" s="64"/>
      <c r="X536" s="64"/>
      <c r="Y536" s="64"/>
      <c r="Z536" s="64"/>
    </row>
    <row r="537" ht="12.75" customHeight="1">
      <c r="A537" s="82"/>
      <c r="B537" s="64"/>
      <c r="C537" s="64"/>
      <c r="D537" s="64"/>
      <c r="E537" s="64"/>
      <c r="F537" s="64"/>
      <c r="G537" s="64"/>
      <c r="H537" s="64"/>
      <c r="I537" s="64"/>
      <c r="J537" s="64"/>
      <c r="K537" s="64"/>
      <c r="L537" s="64"/>
      <c r="M537" s="64"/>
      <c r="N537" s="64"/>
      <c r="O537" s="64"/>
      <c r="P537" s="64"/>
      <c r="Q537" s="64"/>
      <c r="R537" s="64"/>
      <c r="S537" s="64"/>
      <c r="T537" s="64"/>
      <c r="U537" s="64"/>
      <c r="V537" s="64"/>
      <c r="W537" s="64"/>
      <c r="X537" s="64"/>
      <c r="Y537" s="64"/>
      <c r="Z537" s="64"/>
    </row>
    <row r="538" ht="12.75" customHeight="1">
      <c r="A538" s="82"/>
      <c r="B538" s="64"/>
      <c r="C538" s="64"/>
      <c r="D538" s="64"/>
      <c r="E538" s="64"/>
      <c r="F538" s="64"/>
      <c r="G538" s="64"/>
      <c r="H538" s="64"/>
      <c r="I538" s="64"/>
      <c r="J538" s="64"/>
      <c r="K538" s="64"/>
      <c r="L538" s="64"/>
      <c r="M538" s="64"/>
      <c r="N538" s="64"/>
      <c r="O538" s="64"/>
      <c r="P538" s="64"/>
      <c r="Q538" s="64"/>
      <c r="R538" s="64"/>
      <c r="S538" s="64"/>
      <c r="T538" s="64"/>
      <c r="U538" s="64"/>
      <c r="V538" s="64"/>
      <c r="W538" s="64"/>
      <c r="X538" s="64"/>
      <c r="Y538" s="64"/>
      <c r="Z538" s="64"/>
    </row>
    <row r="539" ht="12.75" customHeight="1">
      <c r="A539" s="82"/>
      <c r="B539" s="64"/>
      <c r="C539" s="64"/>
      <c r="D539" s="64"/>
      <c r="E539" s="64"/>
      <c r="F539" s="64"/>
      <c r="G539" s="64"/>
      <c r="H539" s="64"/>
      <c r="I539" s="64"/>
      <c r="J539" s="64"/>
      <c r="K539" s="64"/>
      <c r="L539" s="64"/>
      <c r="M539" s="64"/>
      <c r="N539" s="64"/>
      <c r="O539" s="64"/>
      <c r="P539" s="64"/>
      <c r="Q539" s="64"/>
      <c r="R539" s="64"/>
      <c r="S539" s="64"/>
      <c r="T539" s="64"/>
      <c r="U539" s="64"/>
      <c r="V539" s="64"/>
      <c r="W539" s="64"/>
      <c r="X539" s="64"/>
      <c r="Y539" s="64"/>
      <c r="Z539" s="64"/>
    </row>
    <row r="540" ht="12.75" customHeight="1">
      <c r="A540" s="82"/>
      <c r="B540" s="64"/>
      <c r="C540" s="64"/>
      <c r="D540" s="64"/>
      <c r="E540" s="64"/>
      <c r="F540" s="64"/>
      <c r="G540" s="64"/>
      <c r="H540" s="64"/>
      <c r="I540" s="64"/>
      <c r="J540" s="64"/>
      <c r="K540" s="64"/>
      <c r="L540" s="64"/>
      <c r="M540" s="64"/>
      <c r="N540" s="64"/>
      <c r="O540" s="64"/>
      <c r="P540" s="64"/>
      <c r="Q540" s="64"/>
      <c r="R540" s="64"/>
      <c r="S540" s="64"/>
      <c r="T540" s="64"/>
      <c r="U540" s="64"/>
      <c r="V540" s="64"/>
      <c r="W540" s="64"/>
      <c r="X540" s="64"/>
      <c r="Y540" s="64"/>
      <c r="Z540" s="64"/>
    </row>
    <row r="541" ht="12.75" customHeight="1">
      <c r="A541" s="82"/>
      <c r="B541" s="64"/>
      <c r="C541" s="64"/>
      <c r="D541" s="64"/>
      <c r="E541" s="64"/>
      <c r="F541" s="64"/>
      <c r="G541" s="64"/>
      <c r="H541" s="64"/>
      <c r="I541" s="64"/>
      <c r="J541" s="64"/>
      <c r="K541" s="64"/>
      <c r="L541" s="64"/>
      <c r="M541" s="64"/>
      <c r="N541" s="64"/>
      <c r="O541" s="64"/>
      <c r="P541" s="64"/>
      <c r="Q541" s="64"/>
      <c r="R541" s="64"/>
      <c r="S541" s="64"/>
      <c r="T541" s="64"/>
      <c r="U541" s="64"/>
      <c r="V541" s="64"/>
      <c r="W541" s="64"/>
      <c r="X541" s="64"/>
      <c r="Y541" s="64"/>
      <c r="Z541" s="64"/>
    </row>
    <row r="542" ht="12.75" customHeight="1">
      <c r="A542" s="82"/>
      <c r="B542" s="64"/>
      <c r="C542" s="64"/>
      <c r="D542" s="64"/>
      <c r="E542" s="64"/>
      <c r="F542" s="64"/>
      <c r="G542" s="64"/>
      <c r="H542" s="64"/>
      <c r="I542" s="64"/>
      <c r="J542" s="64"/>
      <c r="K542" s="64"/>
      <c r="L542" s="64"/>
      <c r="M542" s="64"/>
      <c r="N542" s="64"/>
      <c r="O542" s="64"/>
      <c r="P542" s="64"/>
      <c r="Q542" s="64"/>
      <c r="R542" s="64"/>
      <c r="S542" s="64"/>
      <c r="T542" s="64"/>
      <c r="U542" s="64"/>
      <c r="V542" s="64"/>
      <c r="W542" s="64"/>
      <c r="X542" s="64"/>
      <c r="Y542" s="64"/>
      <c r="Z542" s="64"/>
    </row>
    <row r="543" ht="12.75" customHeight="1">
      <c r="A543" s="82"/>
      <c r="B543" s="64"/>
      <c r="C543" s="64"/>
      <c r="D543" s="64"/>
      <c r="E543" s="64"/>
      <c r="F543" s="64"/>
      <c r="G543" s="64"/>
      <c r="H543" s="64"/>
      <c r="I543" s="64"/>
      <c r="J543" s="64"/>
      <c r="K543" s="64"/>
      <c r="L543" s="64"/>
      <c r="M543" s="64"/>
      <c r="N543" s="64"/>
      <c r="O543" s="64"/>
      <c r="P543" s="64"/>
      <c r="Q543" s="64"/>
      <c r="R543" s="64"/>
      <c r="S543" s="64"/>
      <c r="T543" s="64"/>
      <c r="U543" s="64"/>
      <c r="V543" s="64"/>
      <c r="W543" s="64"/>
      <c r="X543" s="64"/>
      <c r="Y543" s="64"/>
      <c r="Z543" s="64"/>
    </row>
    <row r="544" ht="12.75" customHeight="1">
      <c r="A544" s="82"/>
      <c r="B544" s="64"/>
      <c r="C544" s="64"/>
      <c r="D544" s="64"/>
      <c r="E544" s="64"/>
      <c r="F544" s="64"/>
      <c r="G544" s="64"/>
      <c r="H544" s="64"/>
      <c r="I544" s="64"/>
      <c r="J544" s="64"/>
      <c r="K544" s="64"/>
      <c r="L544" s="64"/>
      <c r="M544" s="64"/>
      <c r="N544" s="64"/>
      <c r="O544" s="64"/>
      <c r="P544" s="64"/>
      <c r="Q544" s="64"/>
      <c r="R544" s="64"/>
      <c r="S544" s="64"/>
      <c r="T544" s="64"/>
      <c r="U544" s="64"/>
      <c r="V544" s="64"/>
      <c r="W544" s="64"/>
      <c r="X544" s="64"/>
      <c r="Y544" s="64"/>
      <c r="Z544" s="64"/>
    </row>
    <row r="545" ht="12.75" customHeight="1">
      <c r="A545" s="82"/>
      <c r="B545" s="64"/>
      <c r="C545" s="64"/>
      <c r="D545" s="64"/>
      <c r="E545" s="64"/>
      <c r="F545" s="64"/>
      <c r="G545" s="64"/>
      <c r="H545" s="64"/>
      <c r="I545" s="64"/>
      <c r="J545" s="64"/>
      <c r="K545" s="64"/>
      <c r="L545" s="64"/>
      <c r="M545" s="64"/>
      <c r="N545" s="64"/>
      <c r="O545" s="64"/>
      <c r="P545" s="64"/>
      <c r="Q545" s="64"/>
      <c r="R545" s="64"/>
      <c r="S545" s="64"/>
      <c r="T545" s="64"/>
      <c r="U545" s="64"/>
      <c r="V545" s="64"/>
      <c r="W545" s="64"/>
      <c r="X545" s="64"/>
      <c r="Y545" s="64"/>
      <c r="Z545" s="64"/>
    </row>
    <row r="546" ht="12.75" customHeight="1">
      <c r="A546" s="82"/>
      <c r="B546" s="64"/>
      <c r="C546" s="64"/>
      <c r="D546" s="64"/>
      <c r="E546" s="64"/>
      <c r="F546" s="64"/>
      <c r="G546" s="64"/>
      <c r="H546" s="64"/>
      <c r="I546" s="64"/>
      <c r="J546" s="64"/>
      <c r="K546" s="64"/>
      <c r="L546" s="64"/>
      <c r="M546" s="64"/>
      <c r="N546" s="64"/>
      <c r="O546" s="64"/>
      <c r="P546" s="64"/>
      <c r="Q546" s="64"/>
      <c r="R546" s="64"/>
      <c r="S546" s="64"/>
      <c r="T546" s="64"/>
      <c r="U546" s="64"/>
      <c r="V546" s="64"/>
      <c r="W546" s="64"/>
      <c r="X546" s="64"/>
      <c r="Y546" s="64"/>
      <c r="Z546" s="64"/>
    </row>
    <row r="547" ht="12.75" customHeight="1">
      <c r="A547" s="82"/>
      <c r="B547" s="64"/>
      <c r="C547" s="64"/>
      <c r="D547" s="64"/>
      <c r="E547" s="64"/>
      <c r="F547" s="64"/>
      <c r="G547" s="64"/>
      <c r="H547" s="64"/>
      <c r="I547" s="64"/>
      <c r="J547" s="64"/>
      <c r="K547" s="64"/>
      <c r="L547" s="64"/>
      <c r="M547" s="64"/>
      <c r="N547" s="64"/>
      <c r="O547" s="64"/>
      <c r="P547" s="64"/>
      <c r="Q547" s="64"/>
      <c r="R547" s="64"/>
      <c r="S547" s="64"/>
      <c r="T547" s="64"/>
      <c r="U547" s="64"/>
      <c r="V547" s="64"/>
      <c r="W547" s="64"/>
      <c r="X547" s="64"/>
      <c r="Y547" s="64"/>
      <c r="Z547" s="64"/>
    </row>
    <row r="548" ht="12.75" customHeight="1">
      <c r="A548" s="82"/>
      <c r="B548" s="64"/>
      <c r="C548" s="64"/>
      <c r="D548" s="64"/>
      <c r="E548" s="64"/>
      <c r="F548" s="64"/>
      <c r="G548" s="64"/>
      <c r="H548" s="64"/>
      <c r="I548" s="64"/>
      <c r="J548" s="64"/>
      <c r="K548" s="64"/>
      <c r="L548" s="64"/>
      <c r="M548" s="64"/>
      <c r="N548" s="64"/>
      <c r="O548" s="64"/>
      <c r="P548" s="64"/>
      <c r="Q548" s="64"/>
      <c r="R548" s="64"/>
      <c r="S548" s="64"/>
      <c r="T548" s="64"/>
      <c r="U548" s="64"/>
      <c r="V548" s="64"/>
      <c r="W548" s="64"/>
      <c r="X548" s="64"/>
      <c r="Y548" s="64"/>
      <c r="Z548" s="64"/>
    </row>
    <row r="549" ht="12.75" customHeight="1">
      <c r="A549" s="82"/>
      <c r="B549" s="64"/>
      <c r="C549" s="64"/>
      <c r="D549" s="64"/>
      <c r="E549" s="64"/>
      <c r="F549" s="64"/>
      <c r="G549" s="64"/>
      <c r="H549" s="64"/>
      <c r="I549" s="64"/>
      <c r="J549" s="64"/>
      <c r="K549" s="64"/>
      <c r="L549" s="64"/>
      <c r="M549" s="64"/>
      <c r="N549" s="64"/>
      <c r="O549" s="64"/>
      <c r="P549" s="64"/>
      <c r="Q549" s="64"/>
      <c r="R549" s="64"/>
      <c r="S549" s="64"/>
      <c r="T549" s="64"/>
      <c r="U549" s="64"/>
      <c r="V549" s="64"/>
      <c r="W549" s="64"/>
      <c r="X549" s="64"/>
      <c r="Y549" s="64"/>
      <c r="Z549" s="64"/>
    </row>
    <row r="550" ht="12.75" customHeight="1">
      <c r="A550" s="82"/>
      <c r="B550" s="64"/>
      <c r="C550" s="64"/>
      <c r="D550" s="64"/>
      <c r="E550" s="64"/>
      <c r="F550" s="64"/>
      <c r="G550" s="64"/>
      <c r="H550" s="64"/>
      <c r="I550" s="64"/>
      <c r="J550" s="64"/>
      <c r="K550" s="64"/>
      <c r="L550" s="64"/>
      <c r="M550" s="64"/>
      <c r="N550" s="64"/>
      <c r="O550" s="64"/>
      <c r="P550" s="64"/>
      <c r="Q550" s="64"/>
      <c r="R550" s="64"/>
      <c r="S550" s="64"/>
      <c r="T550" s="64"/>
      <c r="U550" s="64"/>
      <c r="V550" s="64"/>
      <c r="W550" s="64"/>
      <c r="X550" s="64"/>
      <c r="Y550" s="64"/>
      <c r="Z550" s="64"/>
    </row>
    <row r="551" ht="12.75" customHeight="1">
      <c r="A551" s="82"/>
      <c r="B551" s="64"/>
      <c r="C551" s="64"/>
      <c r="D551" s="64"/>
      <c r="E551" s="64"/>
      <c r="F551" s="64"/>
      <c r="G551" s="64"/>
      <c r="H551" s="64"/>
      <c r="I551" s="64"/>
      <c r="J551" s="64"/>
      <c r="K551" s="64"/>
      <c r="L551" s="64"/>
      <c r="M551" s="64"/>
      <c r="N551" s="64"/>
      <c r="O551" s="64"/>
      <c r="P551" s="64"/>
      <c r="Q551" s="64"/>
      <c r="R551" s="64"/>
      <c r="S551" s="64"/>
      <c r="T551" s="64"/>
      <c r="U551" s="64"/>
      <c r="V551" s="64"/>
      <c r="W551" s="64"/>
      <c r="X551" s="64"/>
      <c r="Y551" s="64"/>
      <c r="Z551" s="64"/>
    </row>
    <row r="552" ht="12.75" customHeight="1">
      <c r="A552" s="82"/>
      <c r="B552" s="64"/>
      <c r="C552" s="64"/>
      <c r="D552" s="64"/>
      <c r="E552" s="64"/>
      <c r="F552" s="64"/>
      <c r="G552" s="64"/>
      <c r="H552" s="64"/>
      <c r="I552" s="64"/>
      <c r="J552" s="64"/>
      <c r="K552" s="64"/>
      <c r="L552" s="64"/>
      <c r="M552" s="64"/>
      <c r="N552" s="64"/>
      <c r="O552" s="64"/>
      <c r="P552" s="64"/>
      <c r="Q552" s="64"/>
      <c r="R552" s="64"/>
      <c r="S552" s="64"/>
      <c r="T552" s="64"/>
      <c r="U552" s="64"/>
      <c r="V552" s="64"/>
      <c r="W552" s="64"/>
      <c r="X552" s="64"/>
      <c r="Y552" s="64"/>
      <c r="Z552" s="64"/>
    </row>
    <row r="553" ht="12.75" customHeight="1">
      <c r="A553" s="82"/>
      <c r="B553" s="64"/>
      <c r="C553" s="64"/>
      <c r="D553" s="64"/>
      <c r="E553" s="64"/>
      <c r="F553" s="64"/>
      <c r="G553" s="64"/>
      <c r="H553" s="64"/>
      <c r="I553" s="64"/>
      <c r="J553" s="64"/>
      <c r="K553" s="64"/>
      <c r="L553" s="64"/>
      <c r="M553" s="64"/>
      <c r="N553" s="64"/>
      <c r="O553" s="64"/>
      <c r="P553" s="64"/>
      <c r="Q553" s="64"/>
      <c r="R553" s="64"/>
      <c r="S553" s="64"/>
      <c r="T553" s="64"/>
      <c r="U553" s="64"/>
      <c r="V553" s="64"/>
      <c r="W553" s="64"/>
      <c r="X553" s="64"/>
      <c r="Y553" s="64"/>
      <c r="Z553" s="64"/>
    </row>
    <row r="554" ht="12.75" customHeight="1">
      <c r="A554" s="82"/>
      <c r="B554" s="64"/>
      <c r="C554" s="64"/>
      <c r="D554" s="64"/>
      <c r="E554" s="64"/>
      <c r="F554" s="64"/>
      <c r="G554" s="64"/>
      <c r="H554" s="64"/>
      <c r="I554" s="64"/>
      <c r="J554" s="64"/>
      <c r="K554" s="64"/>
      <c r="L554" s="64"/>
      <c r="M554" s="64"/>
      <c r="N554" s="64"/>
      <c r="O554" s="64"/>
      <c r="P554" s="64"/>
      <c r="Q554" s="64"/>
      <c r="R554" s="64"/>
      <c r="S554" s="64"/>
      <c r="T554" s="64"/>
      <c r="U554" s="64"/>
      <c r="V554" s="64"/>
      <c r="W554" s="64"/>
      <c r="X554" s="64"/>
      <c r="Y554" s="64"/>
      <c r="Z554" s="64"/>
    </row>
    <row r="555" ht="12.75" customHeight="1">
      <c r="A555" s="82"/>
      <c r="B555" s="64"/>
      <c r="C555" s="64"/>
      <c r="D555" s="64"/>
      <c r="E555" s="64"/>
      <c r="F555" s="64"/>
      <c r="G555" s="64"/>
      <c r="H555" s="64"/>
      <c r="I555" s="64"/>
      <c r="J555" s="64"/>
      <c r="K555" s="64"/>
      <c r="L555" s="64"/>
      <c r="M555" s="64"/>
      <c r="N555" s="64"/>
      <c r="O555" s="64"/>
      <c r="P555" s="64"/>
      <c r="Q555" s="64"/>
      <c r="R555" s="64"/>
      <c r="S555" s="64"/>
      <c r="T555" s="64"/>
      <c r="U555" s="64"/>
      <c r="V555" s="64"/>
      <c r="W555" s="64"/>
      <c r="X555" s="64"/>
      <c r="Y555" s="64"/>
      <c r="Z555" s="64"/>
    </row>
    <row r="556" ht="12.75" customHeight="1">
      <c r="A556" s="82"/>
      <c r="B556" s="64"/>
      <c r="C556" s="64"/>
      <c r="D556" s="64"/>
      <c r="E556" s="64"/>
      <c r="F556" s="64"/>
      <c r="G556" s="64"/>
      <c r="H556" s="64"/>
      <c r="I556" s="64"/>
      <c r="J556" s="64"/>
      <c r="K556" s="64"/>
      <c r="L556" s="64"/>
      <c r="M556" s="64"/>
      <c r="N556" s="64"/>
      <c r="O556" s="64"/>
      <c r="P556" s="64"/>
      <c r="Q556" s="64"/>
      <c r="R556" s="64"/>
      <c r="S556" s="64"/>
      <c r="T556" s="64"/>
      <c r="U556" s="64"/>
      <c r="V556" s="64"/>
      <c r="W556" s="64"/>
      <c r="X556" s="64"/>
      <c r="Y556" s="64"/>
      <c r="Z556" s="64"/>
    </row>
    <row r="557" ht="12.75" customHeight="1">
      <c r="A557" s="82"/>
      <c r="B557" s="64"/>
      <c r="C557" s="64"/>
      <c r="D557" s="64"/>
      <c r="E557" s="64"/>
      <c r="F557" s="64"/>
      <c r="G557" s="64"/>
      <c r="H557" s="64"/>
      <c r="I557" s="64"/>
      <c r="J557" s="64"/>
      <c r="K557" s="64"/>
      <c r="L557" s="64"/>
      <c r="M557" s="64"/>
      <c r="N557" s="64"/>
      <c r="O557" s="64"/>
      <c r="P557" s="64"/>
      <c r="Q557" s="64"/>
      <c r="R557" s="64"/>
      <c r="S557" s="64"/>
      <c r="T557" s="64"/>
      <c r="U557" s="64"/>
      <c r="V557" s="64"/>
      <c r="W557" s="64"/>
      <c r="X557" s="64"/>
      <c r="Y557" s="64"/>
      <c r="Z557" s="64"/>
    </row>
    <row r="558" ht="12.75" customHeight="1">
      <c r="A558" s="82"/>
      <c r="B558" s="64"/>
      <c r="C558" s="64"/>
      <c r="D558" s="64"/>
      <c r="E558" s="64"/>
      <c r="F558" s="64"/>
      <c r="G558" s="64"/>
      <c r="H558" s="64"/>
      <c r="I558" s="64"/>
      <c r="J558" s="64"/>
      <c r="K558" s="64"/>
      <c r="L558" s="64"/>
      <c r="M558" s="64"/>
      <c r="N558" s="64"/>
      <c r="O558" s="64"/>
      <c r="P558" s="64"/>
      <c r="Q558" s="64"/>
      <c r="R558" s="64"/>
      <c r="S558" s="64"/>
      <c r="T558" s="64"/>
      <c r="U558" s="64"/>
      <c r="V558" s="64"/>
      <c r="W558" s="64"/>
      <c r="X558" s="64"/>
      <c r="Y558" s="64"/>
      <c r="Z558" s="64"/>
    </row>
    <row r="559" ht="12.75" customHeight="1">
      <c r="A559" s="82"/>
      <c r="B559" s="64"/>
      <c r="C559" s="64"/>
      <c r="D559" s="64"/>
      <c r="E559" s="64"/>
      <c r="F559" s="64"/>
      <c r="G559" s="64"/>
      <c r="H559" s="64"/>
      <c r="I559" s="64"/>
      <c r="J559" s="64"/>
      <c r="K559" s="64"/>
      <c r="L559" s="64"/>
      <c r="M559" s="64"/>
      <c r="N559" s="64"/>
      <c r="O559" s="64"/>
      <c r="P559" s="64"/>
      <c r="Q559" s="64"/>
      <c r="R559" s="64"/>
      <c r="S559" s="64"/>
      <c r="T559" s="64"/>
      <c r="U559" s="64"/>
      <c r="V559" s="64"/>
      <c r="W559" s="64"/>
      <c r="X559" s="64"/>
      <c r="Y559" s="64"/>
      <c r="Z559" s="64"/>
    </row>
    <row r="560" ht="12.75" customHeight="1">
      <c r="A560" s="82"/>
      <c r="B560" s="64"/>
      <c r="C560" s="64"/>
      <c r="D560" s="64"/>
      <c r="E560" s="64"/>
      <c r="F560" s="64"/>
      <c r="G560" s="64"/>
      <c r="H560" s="64"/>
      <c r="I560" s="64"/>
      <c r="J560" s="64"/>
      <c r="K560" s="64"/>
      <c r="L560" s="64"/>
      <c r="M560" s="64"/>
      <c r="N560" s="64"/>
      <c r="O560" s="64"/>
      <c r="P560" s="64"/>
      <c r="Q560" s="64"/>
      <c r="R560" s="64"/>
      <c r="S560" s="64"/>
      <c r="T560" s="64"/>
      <c r="U560" s="64"/>
      <c r="V560" s="64"/>
      <c r="W560" s="64"/>
      <c r="X560" s="64"/>
      <c r="Y560" s="64"/>
      <c r="Z560" s="64"/>
    </row>
    <row r="561" ht="12.75" customHeight="1">
      <c r="A561" s="82"/>
      <c r="B561" s="64"/>
      <c r="C561" s="64"/>
      <c r="D561" s="64"/>
      <c r="E561" s="64"/>
      <c r="F561" s="64"/>
      <c r="G561" s="64"/>
      <c r="H561" s="64"/>
      <c r="I561" s="64"/>
      <c r="J561" s="64"/>
      <c r="K561" s="64"/>
      <c r="L561" s="64"/>
      <c r="M561" s="64"/>
      <c r="N561" s="64"/>
      <c r="O561" s="64"/>
      <c r="P561" s="64"/>
      <c r="Q561" s="64"/>
      <c r="R561" s="64"/>
      <c r="S561" s="64"/>
      <c r="T561" s="64"/>
      <c r="U561" s="64"/>
      <c r="V561" s="64"/>
      <c r="W561" s="64"/>
      <c r="X561" s="64"/>
      <c r="Y561" s="64"/>
      <c r="Z561" s="64"/>
    </row>
    <row r="562" ht="12.75" customHeight="1">
      <c r="A562" s="82"/>
      <c r="B562" s="64"/>
      <c r="C562" s="64"/>
      <c r="D562" s="64"/>
      <c r="E562" s="64"/>
      <c r="F562" s="64"/>
      <c r="G562" s="64"/>
      <c r="H562" s="64"/>
      <c r="I562" s="64"/>
      <c r="J562" s="64"/>
      <c r="K562" s="64"/>
      <c r="L562" s="64"/>
      <c r="M562" s="64"/>
      <c r="N562" s="64"/>
      <c r="O562" s="64"/>
      <c r="P562" s="64"/>
      <c r="Q562" s="64"/>
      <c r="R562" s="64"/>
      <c r="S562" s="64"/>
      <c r="T562" s="64"/>
      <c r="U562" s="64"/>
      <c r="V562" s="64"/>
      <c r="W562" s="64"/>
      <c r="X562" s="64"/>
      <c r="Y562" s="64"/>
      <c r="Z562" s="64"/>
    </row>
    <row r="563" ht="12.75" customHeight="1">
      <c r="A563" s="82"/>
      <c r="B563" s="64"/>
      <c r="C563" s="64"/>
      <c r="D563" s="64"/>
      <c r="E563" s="64"/>
      <c r="F563" s="64"/>
      <c r="G563" s="64"/>
      <c r="H563" s="64"/>
      <c r="I563" s="64"/>
      <c r="J563" s="64"/>
      <c r="K563" s="64"/>
      <c r="L563" s="64"/>
      <c r="M563" s="64"/>
      <c r="N563" s="64"/>
      <c r="O563" s="64"/>
      <c r="P563" s="64"/>
      <c r="Q563" s="64"/>
      <c r="R563" s="64"/>
      <c r="S563" s="64"/>
      <c r="T563" s="64"/>
      <c r="U563" s="64"/>
      <c r="V563" s="64"/>
      <c r="W563" s="64"/>
      <c r="X563" s="64"/>
      <c r="Y563" s="64"/>
      <c r="Z563" s="64"/>
    </row>
    <row r="564" ht="12.75" customHeight="1">
      <c r="A564" s="82"/>
      <c r="B564" s="64"/>
      <c r="C564" s="64"/>
      <c r="D564" s="64"/>
      <c r="E564" s="64"/>
      <c r="F564" s="64"/>
      <c r="G564" s="64"/>
      <c r="H564" s="64"/>
      <c r="I564" s="64"/>
      <c r="J564" s="64"/>
      <c r="K564" s="64"/>
      <c r="L564" s="64"/>
      <c r="M564" s="64"/>
      <c r="N564" s="64"/>
      <c r="O564" s="64"/>
      <c r="P564" s="64"/>
      <c r="Q564" s="64"/>
      <c r="R564" s="64"/>
      <c r="S564" s="64"/>
      <c r="T564" s="64"/>
      <c r="U564" s="64"/>
      <c r="V564" s="64"/>
      <c r="W564" s="64"/>
      <c r="X564" s="64"/>
      <c r="Y564" s="64"/>
      <c r="Z564" s="64"/>
    </row>
    <row r="565" ht="12.75" customHeight="1">
      <c r="A565" s="82"/>
      <c r="B565" s="64"/>
      <c r="C565" s="64"/>
      <c r="D565" s="64"/>
      <c r="E565" s="64"/>
      <c r="F565" s="64"/>
      <c r="G565" s="64"/>
      <c r="H565" s="64"/>
      <c r="I565" s="64"/>
      <c r="J565" s="64"/>
      <c r="K565" s="64"/>
      <c r="L565" s="64"/>
      <c r="M565" s="64"/>
      <c r="N565" s="64"/>
      <c r="O565" s="64"/>
      <c r="P565" s="64"/>
      <c r="Q565" s="64"/>
      <c r="R565" s="64"/>
      <c r="S565" s="64"/>
      <c r="T565" s="64"/>
      <c r="U565" s="64"/>
      <c r="V565" s="64"/>
      <c r="W565" s="64"/>
      <c r="X565" s="64"/>
      <c r="Y565" s="64"/>
      <c r="Z565" s="64"/>
    </row>
    <row r="566" ht="12.75" customHeight="1">
      <c r="A566" s="82"/>
      <c r="B566" s="64"/>
      <c r="C566" s="64"/>
      <c r="D566" s="64"/>
      <c r="E566" s="64"/>
      <c r="F566" s="64"/>
      <c r="G566" s="64"/>
      <c r="H566" s="64"/>
      <c r="I566" s="64"/>
      <c r="J566" s="64"/>
      <c r="K566" s="64"/>
      <c r="L566" s="64"/>
      <c r="M566" s="64"/>
      <c r="N566" s="64"/>
      <c r="O566" s="64"/>
      <c r="P566" s="64"/>
      <c r="Q566" s="64"/>
      <c r="R566" s="64"/>
      <c r="S566" s="64"/>
      <c r="T566" s="64"/>
      <c r="U566" s="64"/>
      <c r="V566" s="64"/>
      <c r="W566" s="64"/>
      <c r="X566" s="64"/>
      <c r="Y566" s="64"/>
      <c r="Z566" s="64"/>
    </row>
    <row r="567" ht="12.75" customHeight="1">
      <c r="A567" s="82"/>
      <c r="B567" s="64"/>
      <c r="C567" s="64"/>
      <c r="D567" s="64"/>
      <c r="E567" s="64"/>
      <c r="F567" s="64"/>
      <c r="G567" s="64"/>
      <c r="H567" s="64"/>
      <c r="I567" s="64"/>
      <c r="J567" s="64"/>
      <c r="K567" s="64"/>
      <c r="L567" s="64"/>
      <c r="M567" s="64"/>
      <c r="N567" s="64"/>
      <c r="O567" s="64"/>
      <c r="P567" s="64"/>
      <c r="Q567" s="64"/>
      <c r="R567" s="64"/>
      <c r="S567" s="64"/>
      <c r="T567" s="64"/>
      <c r="U567" s="64"/>
      <c r="V567" s="64"/>
      <c r="W567" s="64"/>
      <c r="X567" s="64"/>
      <c r="Y567" s="64"/>
      <c r="Z567" s="64"/>
    </row>
    <row r="568" ht="12.75" customHeight="1">
      <c r="A568" s="82"/>
      <c r="B568" s="64"/>
      <c r="C568" s="64"/>
      <c r="D568" s="64"/>
      <c r="E568" s="64"/>
      <c r="F568" s="64"/>
      <c r="G568" s="64"/>
      <c r="H568" s="64"/>
      <c r="I568" s="64"/>
      <c r="J568" s="64"/>
      <c r="K568" s="64"/>
      <c r="L568" s="64"/>
      <c r="M568" s="64"/>
      <c r="N568" s="64"/>
      <c r="O568" s="64"/>
      <c r="P568" s="64"/>
      <c r="Q568" s="64"/>
      <c r="R568" s="64"/>
      <c r="S568" s="64"/>
      <c r="T568" s="64"/>
      <c r="U568" s="64"/>
      <c r="V568" s="64"/>
      <c r="W568" s="64"/>
      <c r="X568" s="64"/>
      <c r="Y568" s="64"/>
      <c r="Z568" s="64"/>
    </row>
    <row r="569" ht="12.75" customHeight="1">
      <c r="A569" s="82"/>
      <c r="B569" s="64"/>
      <c r="C569" s="64"/>
      <c r="D569" s="64"/>
      <c r="E569" s="64"/>
      <c r="F569" s="64"/>
      <c r="G569" s="64"/>
      <c r="H569" s="64"/>
      <c r="I569" s="64"/>
      <c r="J569" s="64"/>
      <c r="K569" s="64"/>
      <c r="L569" s="64"/>
      <c r="M569" s="64"/>
      <c r="N569" s="64"/>
      <c r="O569" s="64"/>
      <c r="P569" s="64"/>
      <c r="Q569" s="64"/>
      <c r="R569" s="64"/>
      <c r="S569" s="64"/>
      <c r="T569" s="64"/>
      <c r="U569" s="64"/>
      <c r="V569" s="64"/>
      <c r="W569" s="64"/>
      <c r="X569" s="64"/>
      <c r="Y569" s="64"/>
      <c r="Z569" s="64"/>
    </row>
    <row r="570" ht="12.75" customHeight="1">
      <c r="A570" s="82"/>
      <c r="B570" s="64"/>
      <c r="C570" s="64"/>
      <c r="D570" s="64"/>
      <c r="E570" s="64"/>
      <c r="F570" s="64"/>
      <c r="G570" s="64"/>
      <c r="H570" s="64"/>
      <c r="I570" s="64"/>
      <c r="J570" s="64"/>
      <c r="K570" s="64"/>
      <c r="L570" s="64"/>
      <c r="M570" s="64"/>
      <c r="N570" s="64"/>
      <c r="O570" s="64"/>
      <c r="P570" s="64"/>
      <c r="Q570" s="64"/>
      <c r="R570" s="64"/>
      <c r="S570" s="64"/>
      <c r="T570" s="64"/>
      <c r="U570" s="64"/>
      <c r="V570" s="64"/>
      <c r="W570" s="64"/>
      <c r="X570" s="64"/>
      <c r="Y570" s="64"/>
      <c r="Z570" s="64"/>
    </row>
    <row r="571" ht="12.75" customHeight="1">
      <c r="A571" s="82"/>
      <c r="B571" s="64"/>
      <c r="C571" s="64"/>
      <c r="D571" s="64"/>
      <c r="E571" s="64"/>
      <c r="F571" s="64"/>
      <c r="G571" s="64"/>
      <c r="H571" s="64"/>
      <c r="I571" s="64"/>
      <c r="J571" s="64"/>
      <c r="K571" s="64"/>
      <c r="L571" s="64"/>
      <c r="M571" s="64"/>
      <c r="N571" s="64"/>
      <c r="O571" s="64"/>
      <c r="P571" s="64"/>
      <c r="Q571" s="64"/>
      <c r="R571" s="64"/>
      <c r="S571" s="64"/>
      <c r="T571" s="64"/>
      <c r="U571" s="64"/>
      <c r="V571" s="64"/>
      <c r="W571" s="64"/>
      <c r="X571" s="64"/>
      <c r="Y571" s="64"/>
      <c r="Z571" s="64"/>
    </row>
    <row r="572" ht="12.75" customHeight="1">
      <c r="A572" s="82"/>
      <c r="B572" s="64"/>
      <c r="C572" s="64"/>
      <c r="D572" s="64"/>
      <c r="E572" s="64"/>
      <c r="F572" s="64"/>
      <c r="G572" s="64"/>
      <c r="H572" s="64"/>
      <c r="I572" s="64"/>
      <c r="J572" s="64"/>
      <c r="K572" s="64"/>
      <c r="L572" s="64"/>
      <c r="M572" s="64"/>
      <c r="N572" s="64"/>
      <c r="O572" s="64"/>
      <c r="P572" s="64"/>
      <c r="Q572" s="64"/>
      <c r="R572" s="64"/>
      <c r="S572" s="64"/>
      <c r="T572" s="64"/>
      <c r="U572" s="64"/>
      <c r="V572" s="64"/>
      <c r="W572" s="64"/>
      <c r="X572" s="64"/>
      <c r="Y572" s="64"/>
      <c r="Z572" s="64"/>
    </row>
    <row r="573" ht="12.75" customHeight="1">
      <c r="A573" s="82"/>
      <c r="B573" s="64"/>
      <c r="C573" s="64"/>
      <c r="D573" s="64"/>
      <c r="E573" s="64"/>
      <c r="F573" s="64"/>
      <c r="G573" s="64"/>
      <c r="H573" s="64"/>
      <c r="I573" s="64"/>
      <c r="J573" s="64"/>
      <c r="K573" s="64"/>
      <c r="L573" s="64"/>
      <c r="M573" s="64"/>
      <c r="N573" s="64"/>
      <c r="O573" s="64"/>
      <c r="P573" s="64"/>
      <c r="Q573" s="64"/>
      <c r="R573" s="64"/>
      <c r="S573" s="64"/>
      <c r="T573" s="64"/>
      <c r="U573" s="64"/>
      <c r="V573" s="64"/>
      <c r="W573" s="64"/>
      <c r="X573" s="64"/>
      <c r="Y573" s="64"/>
      <c r="Z573" s="64"/>
    </row>
    <row r="574" ht="12.75" customHeight="1">
      <c r="A574" s="82"/>
      <c r="B574" s="64"/>
      <c r="C574" s="64"/>
      <c r="D574" s="64"/>
      <c r="E574" s="64"/>
      <c r="F574" s="64"/>
      <c r="G574" s="64"/>
      <c r="H574" s="64"/>
      <c r="I574" s="64"/>
      <c r="J574" s="64"/>
      <c r="K574" s="64"/>
      <c r="L574" s="64"/>
      <c r="M574" s="64"/>
      <c r="N574" s="64"/>
      <c r="O574" s="64"/>
      <c r="P574" s="64"/>
      <c r="Q574" s="64"/>
      <c r="R574" s="64"/>
      <c r="S574" s="64"/>
      <c r="T574" s="64"/>
      <c r="U574" s="64"/>
      <c r="V574" s="64"/>
      <c r="W574" s="64"/>
      <c r="X574" s="64"/>
      <c r="Y574" s="64"/>
      <c r="Z574" s="64"/>
    </row>
    <row r="575" ht="12.75" customHeight="1">
      <c r="A575" s="82"/>
      <c r="B575" s="64"/>
      <c r="C575" s="64"/>
      <c r="D575" s="64"/>
      <c r="E575" s="64"/>
      <c r="F575" s="64"/>
      <c r="G575" s="64"/>
      <c r="H575" s="64"/>
      <c r="I575" s="64"/>
      <c r="J575" s="64"/>
      <c r="K575" s="64"/>
      <c r="L575" s="64"/>
      <c r="M575" s="64"/>
      <c r="N575" s="64"/>
      <c r="O575" s="64"/>
      <c r="P575" s="64"/>
      <c r="Q575" s="64"/>
      <c r="R575" s="64"/>
      <c r="S575" s="64"/>
      <c r="T575" s="64"/>
      <c r="U575" s="64"/>
      <c r="V575" s="64"/>
      <c r="W575" s="64"/>
      <c r="X575" s="64"/>
      <c r="Y575" s="64"/>
      <c r="Z575" s="64"/>
    </row>
    <row r="576" ht="12.75" customHeight="1">
      <c r="A576" s="82"/>
      <c r="B576" s="64"/>
      <c r="C576" s="64"/>
      <c r="D576" s="64"/>
      <c r="E576" s="64"/>
      <c r="F576" s="64"/>
      <c r="G576" s="64"/>
      <c r="H576" s="64"/>
      <c r="I576" s="64"/>
      <c r="J576" s="64"/>
      <c r="K576" s="64"/>
      <c r="L576" s="64"/>
      <c r="M576" s="64"/>
      <c r="N576" s="64"/>
      <c r="O576" s="64"/>
      <c r="P576" s="64"/>
      <c r="Q576" s="64"/>
      <c r="R576" s="64"/>
      <c r="S576" s="64"/>
      <c r="T576" s="64"/>
      <c r="U576" s="64"/>
      <c r="V576" s="64"/>
      <c r="W576" s="64"/>
      <c r="X576" s="64"/>
      <c r="Y576" s="64"/>
      <c r="Z576" s="64"/>
    </row>
    <row r="577" ht="12.75" customHeight="1">
      <c r="A577" s="82"/>
      <c r="B577" s="64"/>
      <c r="C577" s="64"/>
      <c r="D577" s="64"/>
      <c r="E577" s="64"/>
      <c r="F577" s="64"/>
      <c r="G577" s="64"/>
      <c r="H577" s="64"/>
      <c r="I577" s="64"/>
      <c r="J577" s="64"/>
      <c r="K577" s="64"/>
      <c r="L577" s="64"/>
      <c r="M577" s="64"/>
      <c r="N577" s="64"/>
      <c r="O577" s="64"/>
      <c r="P577" s="64"/>
      <c r="Q577" s="64"/>
      <c r="R577" s="64"/>
      <c r="S577" s="64"/>
      <c r="T577" s="64"/>
      <c r="U577" s="64"/>
      <c r="V577" s="64"/>
      <c r="W577" s="64"/>
      <c r="X577" s="64"/>
      <c r="Y577" s="64"/>
      <c r="Z577" s="64"/>
    </row>
    <row r="578" ht="12.75" customHeight="1">
      <c r="A578" s="82"/>
      <c r="B578" s="64"/>
      <c r="C578" s="64"/>
      <c r="D578" s="64"/>
      <c r="E578" s="64"/>
      <c r="F578" s="64"/>
      <c r="G578" s="64"/>
      <c r="H578" s="64"/>
      <c r="I578" s="64"/>
      <c r="J578" s="64"/>
      <c r="K578" s="64"/>
      <c r="L578" s="64"/>
      <c r="M578" s="64"/>
      <c r="N578" s="64"/>
      <c r="O578" s="64"/>
      <c r="P578" s="64"/>
      <c r="Q578" s="64"/>
      <c r="R578" s="64"/>
      <c r="S578" s="64"/>
      <c r="T578" s="64"/>
      <c r="U578" s="64"/>
      <c r="V578" s="64"/>
      <c r="W578" s="64"/>
      <c r="X578" s="64"/>
      <c r="Y578" s="64"/>
      <c r="Z578" s="64"/>
    </row>
    <row r="579" ht="12.75" customHeight="1">
      <c r="A579" s="82"/>
      <c r="B579" s="64"/>
      <c r="C579" s="64"/>
      <c r="D579" s="64"/>
      <c r="E579" s="64"/>
      <c r="F579" s="64"/>
      <c r="G579" s="64"/>
      <c r="H579" s="64"/>
      <c r="I579" s="64"/>
      <c r="J579" s="64"/>
      <c r="K579" s="64"/>
      <c r="L579" s="64"/>
      <c r="M579" s="64"/>
      <c r="N579" s="64"/>
      <c r="O579" s="64"/>
      <c r="P579" s="64"/>
      <c r="Q579" s="64"/>
      <c r="R579" s="64"/>
      <c r="S579" s="64"/>
      <c r="T579" s="64"/>
      <c r="U579" s="64"/>
      <c r="V579" s="64"/>
      <c r="W579" s="64"/>
      <c r="X579" s="64"/>
      <c r="Y579" s="64"/>
      <c r="Z579" s="64"/>
    </row>
    <row r="580" ht="12.75" customHeight="1">
      <c r="A580" s="82"/>
      <c r="B580" s="64"/>
      <c r="C580" s="64"/>
      <c r="D580" s="64"/>
      <c r="E580" s="64"/>
      <c r="F580" s="64"/>
      <c r="G580" s="64"/>
      <c r="H580" s="64"/>
      <c r="I580" s="64"/>
      <c r="J580" s="64"/>
      <c r="K580" s="64"/>
      <c r="L580" s="64"/>
      <c r="M580" s="64"/>
      <c r="N580" s="64"/>
      <c r="O580" s="64"/>
      <c r="P580" s="64"/>
      <c r="Q580" s="64"/>
      <c r="R580" s="64"/>
      <c r="S580" s="64"/>
      <c r="T580" s="64"/>
      <c r="U580" s="64"/>
      <c r="V580" s="64"/>
      <c r="W580" s="64"/>
      <c r="X580" s="64"/>
      <c r="Y580" s="64"/>
      <c r="Z580" s="64"/>
    </row>
    <row r="581" ht="12.75" customHeight="1">
      <c r="A581" s="82"/>
      <c r="B581" s="64"/>
      <c r="C581" s="64"/>
      <c r="D581" s="64"/>
      <c r="E581" s="64"/>
      <c r="F581" s="64"/>
      <c r="G581" s="64"/>
      <c r="H581" s="64"/>
      <c r="I581" s="64"/>
      <c r="J581" s="64"/>
      <c r="K581" s="64"/>
      <c r="L581" s="64"/>
      <c r="M581" s="64"/>
      <c r="N581" s="64"/>
      <c r="O581" s="64"/>
      <c r="P581" s="64"/>
      <c r="Q581" s="64"/>
      <c r="R581" s="64"/>
      <c r="S581" s="64"/>
      <c r="T581" s="64"/>
      <c r="U581" s="64"/>
      <c r="V581" s="64"/>
      <c r="W581" s="64"/>
      <c r="X581" s="64"/>
      <c r="Y581" s="64"/>
      <c r="Z581" s="64"/>
    </row>
    <row r="582" ht="12.75" customHeight="1">
      <c r="A582" s="82"/>
      <c r="B582" s="64"/>
      <c r="C582" s="64"/>
      <c r="D582" s="64"/>
      <c r="E582" s="64"/>
      <c r="F582" s="64"/>
      <c r="G582" s="64"/>
      <c r="H582" s="64"/>
      <c r="I582" s="64"/>
      <c r="J582" s="64"/>
      <c r="K582" s="64"/>
      <c r="L582" s="64"/>
      <c r="M582" s="64"/>
      <c r="N582" s="64"/>
      <c r="O582" s="64"/>
      <c r="P582" s="64"/>
      <c r="Q582" s="64"/>
      <c r="R582" s="64"/>
      <c r="S582" s="64"/>
      <c r="T582" s="64"/>
      <c r="U582" s="64"/>
      <c r="V582" s="64"/>
      <c r="W582" s="64"/>
      <c r="X582" s="64"/>
      <c r="Y582" s="64"/>
      <c r="Z582" s="64"/>
    </row>
    <row r="583" ht="12.75" customHeight="1">
      <c r="A583" s="82"/>
      <c r="B583" s="64"/>
      <c r="C583" s="64"/>
      <c r="D583" s="64"/>
      <c r="E583" s="64"/>
      <c r="F583" s="64"/>
      <c r="G583" s="64"/>
      <c r="H583" s="64"/>
      <c r="I583" s="64"/>
      <c r="J583" s="64"/>
      <c r="K583" s="64"/>
      <c r="L583" s="64"/>
      <c r="M583" s="64"/>
      <c r="N583" s="64"/>
      <c r="O583" s="64"/>
      <c r="P583" s="64"/>
      <c r="Q583" s="64"/>
      <c r="R583" s="64"/>
      <c r="S583" s="64"/>
      <c r="T583" s="64"/>
      <c r="U583" s="64"/>
      <c r="V583" s="64"/>
      <c r="W583" s="64"/>
      <c r="X583" s="64"/>
      <c r="Y583" s="64"/>
      <c r="Z583" s="64"/>
    </row>
    <row r="584" ht="12.75" customHeight="1">
      <c r="A584" s="82"/>
      <c r="B584" s="64"/>
      <c r="C584" s="64"/>
      <c r="D584" s="64"/>
      <c r="E584" s="64"/>
      <c r="F584" s="64"/>
      <c r="G584" s="64"/>
      <c r="H584" s="64"/>
      <c r="I584" s="64"/>
      <c r="J584" s="64"/>
      <c r="K584" s="64"/>
      <c r="L584" s="64"/>
      <c r="M584" s="64"/>
      <c r="N584" s="64"/>
      <c r="O584" s="64"/>
      <c r="P584" s="64"/>
      <c r="Q584" s="64"/>
      <c r="R584" s="64"/>
      <c r="S584" s="64"/>
      <c r="T584" s="64"/>
      <c r="U584" s="64"/>
      <c r="V584" s="64"/>
      <c r="W584" s="64"/>
      <c r="X584" s="64"/>
      <c r="Y584" s="64"/>
      <c r="Z584" s="64"/>
    </row>
    <row r="585" ht="12.75" customHeight="1">
      <c r="A585" s="82"/>
      <c r="B585" s="64"/>
      <c r="C585" s="64"/>
      <c r="D585" s="64"/>
      <c r="E585" s="64"/>
      <c r="F585" s="64"/>
      <c r="G585" s="64"/>
      <c r="H585" s="64"/>
      <c r="I585" s="64"/>
      <c r="J585" s="64"/>
      <c r="K585" s="64"/>
      <c r="L585" s="64"/>
      <c r="M585" s="64"/>
      <c r="N585" s="64"/>
      <c r="O585" s="64"/>
      <c r="P585" s="64"/>
      <c r="Q585" s="64"/>
      <c r="R585" s="64"/>
      <c r="S585" s="64"/>
      <c r="T585" s="64"/>
      <c r="U585" s="64"/>
      <c r="V585" s="64"/>
      <c r="W585" s="64"/>
      <c r="X585" s="64"/>
      <c r="Y585" s="64"/>
      <c r="Z585" s="64"/>
    </row>
    <row r="586" ht="12.75" customHeight="1">
      <c r="A586" s="82"/>
      <c r="B586" s="64"/>
      <c r="C586" s="64"/>
      <c r="D586" s="64"/>
      <c r="E586" s="64"/>
      <c r="F586" s="64"/>
      <c r="G586" s="64"/>
      <c r="H586" s="64"/>
      <c r="I586" s="64"/>
      <c r="J586" s="64"/>
      <c r="K586" s="64"/>
      <c r="L586" s="64"/>
      <c r="M586" s="64"/>
      <c r="N586" s="64"/>
      <c r="O586" s="64"/>
      <c r="P586" s="64"/>
      <c r="Q586" s="64"/>
      <c r="R586" s="64"/>
      <c r="S586" s="64"/>
      <c r="T586" s="64"/>
      <c r="U586" s="64"/>
      <c r="V586" s="64"/>
      <c r="W586" s="64"/>
      <c r="X586" s="64"/>
      <c r="Y586" s="64"/>
      <c r="Z586" s="64"/>
    </row>
    <row r="587" ht="12.75" customHeight="1">
      <c r="A587" s="82"/>
      <c r="B587" s="64"/>
      <c r="C587" s="64"/>
      <c r="D587" s="64"/>
      <c r="E587" s="64"/>
      <c r="F587" s="64"/>
      <c r="G587" s="64"/>
      <c r="H587" s="64"/>
      <c r="I587" s="64"/>
      <c r="J587" s="64"/>
      <c r="K587" s="64"/>
      <c r="L587" s="64"/>
      <c r="M587" s="64"/>
      <c r="N587" s="64"/>
      <c r="O587" s="64"/>
      <c r="P587" s="64"/>
      <c r="Q587" s="64"/>
      <c r="R587" s="64"/>
      <c r="S587" s="64"/>
      <c r="T587" s="64"/>
      <c r="U587" s="64"/>
      <c r="V587" s="64"/>
      <c r="W587" s="64"/>
      <c r="X587" s="64"/>
      <c r="Y587" s="64"/>
      <c r="Z587" s="64"/>
    </row>
    <row r="588" ht="12.75" customHeight="1">
      <c r="A588" s="82"/>
      <c r="B588" s="64"/>
      <c r="C588" s="64"/>
      <c r="D588" s="64"/>
      <c r="E588" s="64"/>
      <c r="F588" s="64"/>
      <c r="G588" s="64"/>
      <c r="H588" s="64"/>
      <c r="I588" s="64"/>
      <c r="J588" s="64"/>
      <c r="K588" s="64"/>
      <c r="L588" s="64"/>
      <c r="M588" s="64"/>
      <c r="N588" s="64"/>
      <c r="O588" s="64"/>
      <c r="P588" s="64"/>
      <c r="Q588" s="64"/>
      <c r="R588" s="64"/>
      <c r="S588" s="64"/>
      <c r="T588" s="64"/>
      <c r="U588" s="64"/>
      <c r="V588" s="64"/>
      <c r="W588" s="64"/>
      <c r="X588" s="64"/>
      <c r="Y588" s="64"/>
      <c r="Z588" s="64"/>
    </row>
    <row r="589" ht="12.75" customHeight="1">
      <c r="A589" s="82"/>
      <c r="B589" s="64"/>
      <c r="C589" s="64"/>
      <c r="D589" s="64"/>
      <c r="E589" s="64"/>
      <c r="F589" s="64"/>
      <c r="G589" s="64"/>
      <c r="H589" s="64"/>
      <c r="I589" s="64"/>
      <c r="J589" s="64"/>
      <c r="K589" s="64"/>
      <c r="L589" s="64"/>
      <c r="M589" s="64"/>
      <c r="N589" s="64"/>
      <c r="O589" s="64"/>
      <c r="P589" s="64"/>
      <c r="Q589" s="64"/>
      <c r="R589" s="64"/>
      <c r="S589" s="64"/>
      <c r="T589" s="64"/>
      <c r="U589" s="64"/>
      <c r="V589" s="64"/>
      <c r="W589" s="64"/>
      <c r="X589" s="64"/>
      <c r="Y589" s="64"/>
      <c r="Z589" s="64"/>
    </row>
    <row r="590" ht="12.75" customHeight="1">
      <c r="A590" s="82"/>
      <c r="B590" s="64"/>
      <c r="C590" s="64"/>
      <c r="D590" s="64"/>
      <c r="E590" s="64"/>
      <c r="F590" s="64"/>
      <c r="G590" s="64"/>
      <c r="H590" s="64"/>
      <c r="I590" s="64"/>
      <c r="J590" s="64"/>
      <c r="K590" s="64"/>
      <c r="L590" s="64"/>
      <c r="M590" s="64"/>
      <c r="N590" s="64"/>
      <c r="O590" s="64"/>
      <c r="P590" s="64"/>
      <c r="Q590" s="64"/>
      <c r="R590" s="64"/>
      <c r="S590" s="64"/>
      <c r="T590" s="64"/>
      <c r="U590" s="64"/>
      <c r="V590" s="64"/>
      <c r="W590" s="64"/>
      <c r="X590" s="64"/>
      <c r="Y590" s="64"/>
      <c r="Z590" s="64"/>
    </row>
    <row r="591" ht="12.75" customHeight="1">
      <c r="A591" s="82"/>
      <c r="B591" s="64"/>
      <c r="C591" s="64"/>
      <c r="D591" s="64"/>
      <c r="E591" s="64"/>
      <c r="F591" s="64"/>
      <c r="G591" s="64"/>
      <c r="H591" s="64"/>
      <c r="I591" s="64"/>
      <c r="J591" s="64"/>
      <c r="K591" s="64"/>
      <c r="L591" s="64"/>
      <c r="M591" s="64"/>
      <c r="N591" s="64"/>
      <c r="O591" s="64"/>
      <c r="P591" s="64"/>
      <c r="Q591" s="64"/>
      <c r="R591" s="64"/>
      <c r="S591" s="64"/>
      <c r="T591" s="64"/>
      <c r="U591" s="64"/>
      <c r="V591" s="64"/>
      <c r="W591" s="64"/>
      <c r="X591" s="64"/>
      <c r="Y591" s="64"/>
      <c r="Z591" s="64"/>
    </row>
    <row r="592" ht="12.75" customHeight="1">
      <c r="A592" s="82"/>
      <c r="B592" s="64"/>
      <c r="C592" s="64"/>
      <c r="D592" s="64"/>
      <c r="E592" s="64"/>
      <c r="F592" s="64"/>
      <c r="G592" s="64"/>
      <c r="H592" s="64"/>
      <c r="I592" s="64"/>
      <c r="J592" s="64"/>
      <c r="K592" s="64"/>
      <c r="L592" s="64"/>
      <c r="M592" s="64"/>
      <c r="N592" s="64"/>
      <c r="O592" s="64"/>
      <c r="P592" s="64"/>
      <c r="Q592" s="64"/>
      <c r="R592" s="64"/>
      <c r="S592" s="64"/>
      <c r="T592" s="64"/>
      <c r="U592" s="64"/>
      <c r="V592" s="64"/>
      <c r="W592" s="64"/>
      <c r="X592" s="64"/>
      <c r="Y592" s="64"/>
      <c r="Z592" s="64"/>
    </row>
    <row r="593" ht="12.75" customHeight="1">
      <c r="A593" s="82"/>
      <c r="B593" s="64"/>
      <c r="C593" s="64"/>
      <c r="D593" s="64"/>
      <c r="E593" s="64"/>
      <c r="F593" s="64"/>
      <c r="G593" s="64"/>
      <c r="H593" s="64"/>
      <c r="I593" s="64"/>
      <c r="J593" s="64"/>
      <c r="K593" s="64"/>
      <c r="L593" s="64"/>
      <c r="M593" s="64"/>
      <c r="N593" s="64"/>
      <c r="O593" s="64"/>
      <c r="P593" s="64"/>
      <c r="Q593" s="64"/>
      <c r="R593" s="64"/>
      <c r="S593" s="64"/>
      <c r="T593" s="64"/>
      <c r="U593" s="64"/>
      <c r="V593" s="64"/>
      <c r="W593" s="64"/>
      <c r="X593" s="64"/>
      <c r="Y593" s="64"/>
      <c r="Z593" s="64"/>
    </row>
    <row r="594" ht="12.75" customHeight="1">
      <c r="A594" s="82"/>
      <c r="B594" s="64"/>
      <c r="C594" s="64"/>
      <c r="D594" s="64"/>
      <c r="E594" s="64"/>
      <c r="F594" s="64"/>
      <c r="G594" s="64"/>
      <c r="H594" s="64"/>
      <c r="I594" s="64"/>
      <c r="J594" s="64"/>
      <c r="K594" s="64"/>
      <c r="L594" s="64"/>
      <c r="M594" s="64"/>
      <c r="N594" s="64"/>
      <c r="O594" s="64"/>
      <c r="P594" s="64"/>
      <c r="Q594" s="64"/>
      <c r="R594" s="64"/>
      <c r="S594" s="64"/>
      <c r="T594" s="64"/>
      <c r="U594" s="64"/>
      <c r="V594" s="64"/>
      <c r="W594" s="64"/>
      <c r="X594" s="64"/>
      <c r="Y594" s="64"/>
      <c r="Z594" s="64"/>
    </row>
    <row r="595" ht="12.75" customHeight="1">
      <c r="A595" s="82"/>
      <c r="B595" s="64"/>
      <c r="C595" s="64"/>
      <c r="D595" s="64"/>
      <c r="E595" s="64"/>
      <c r="F595" s="64"/>
      <c r="G595" s="64"/>
      <c r="H595" s="64"/>
      <c r="I595" s="64"/>
      <c r="J595" s="64"/>
      <c r="K595" s="64"/>
      <c r="L595" s="64"/>
      <c r="M595" s="64"/>
      <c r="N595" s="64"/>
      <c r="O595" s="64"/>
      <c r="P595" s="64"/>
      <c r="Q595" s="64"/>
      <c r="R595" s="64"/>
      <c r="S595" s="64"/>
      <c r="T595" s="64"/>
      <c r="U595" s="64"/>
      <c r="V595" s="64"/>
      <c r="W595" s="64"/>
      <c r="X595" s="64"/>
      <c r="Y595" s="64"/>
      <c r="Z595" s="64"/>
    </row>
    <row r="596" ht="12.75" customHeight="1">
      <c r="A596" s="82"/>
      <c r="B596" s="64"/>
      <c r="C596" s="64"/>
      <c r="D596" s="64"/>
      <c r="E596" s="64"/>
      <c r="F596" s="64"/>
      <c r="G596" s="64"/>
      <c r="H596" s="64"/>
      <c r="I596" s="64"/>
      <c r="J596" s="64"/>
      <c r="K596" s="64"/>
      <c r="L596" s="64"/>
      <c r="M596" s="64"/>
      <c r="N596" s="64"/>
      <c r="O596" s="64"/>
      <c r="P596" s="64"/>
      <c r="Q596" s="64"/>
      <c r="R596" s="64"/>
      <c r="S596" s="64"/>
      <c r="T596" s="64"/>
      <c r="U596" s="64"/>
      <c r="V596" s="64"/>
      <c r="W596" s="64"/>
      <c r="X596" s="64"/>
      <c r="Y596" s="64"/>
      <c r="Z596" s="64"/>
    </row>
    <row r="597" ht="12.75" customHeight="1">
      <c r="A597" s="82"/>
      <c r="B597" s="64"/>
      <c r="C597" s="64"/>
      <c r="D597" s="64"/>
      <c r="E597" s="64"/>
      <c r="F597" s="64"/>
      <c r="G597" s="64"/>
      <c r="H597" s="64"/>
      <c r="I597" s="64"/>
      <c r="J597" s="64"/>
      <c r="K597" s="64"/>
      <c r="L597" s="64"/>
      <c r="M597" s="64"/>
      <c r="N597" s="64"/>
      <c r="O597" s="64"/>
      <c r="P597" s="64"/>
      <c r="Q597" s="64"/>
      <c r="R597" s="64"/>
      <c r="S597" s="64"/>
      <c r="T597" s="64"/>
      <c r="U597" s="64"/>
      <c r="V597" s="64"/>
      <c r="W597" s="64"/>
      <c r="X597" s="64"/>
      <c r="Y597" s="64"/>
      <c r="Z597" s="64"/>
    </row>
    <row r="598" ht="12.75" customHeight="1">
      <c r="A598" s="82"/>
      <c r="B598" s="64"/>
      <c r="C598" s="64"/>
      <c r="D598" s="64"/>
      <c r="E598" s="64"/>
      <c r="F598" s="64"/>
      <c r="G598" s="64"/>
      <c r="H598" s="64"/>
      <c r="I598" s="64"/>
      <c r="J598" s="64"/>
      <c r="K598" s="64"/>
      <c r="L598" s="64"/>
      <c r="M598" s="64"/>
      <c r="N598" s="64"/>
      <c r="O598" s="64"/>
      <c r="P598" s="64"/>
      <c r="Q598" s="64"/>
      <c r="R598" s="64"/>
      <c r="S598" s="64"/>
      <c r="T598" s="64"/>
      <c r="U598" s="64"/>
      <c r="V598" s="64"/>
      <c r="W598" s="64"/>
      <c r="X598" s="64"/>
      <c r="Y598" s="64"/>
      <c r="Z598" s="64"/>
    </row>
    <row r="599" ht="12.75" customHeight="1">
      <c r="A599" s="82"/>
      <c r="B599" s="64"/>
      <c r="C599" s="64"/>
      <c r="D599" s="64"/>
      <c r="E599" s="64"/>
      <c r="F599" s="64"/>
      <c r="G599" s="64"/>
      <c r="H599" s="64"/>
      <c r="I599" s="64"/>
      <c r="J599" s="64"/>
      <c r="K599" s="64"/>
      <c r="L599" s="64"/>
      <c r="M599" s="64"/>
      <c r="N599" s="64"/>
      <c r="O599" s="64"/>
      <c r="P599" s="64"/>
      <c r="Q599" s="64"/>
      <c r="R599" s="64"/>
      <c r="S599" s="64"/>
      <c r="T599" s="64"/>
      <c r="U599" s="64"/>
      <c r="V599" s="64"/>
      <c r="W599" s="64"/>
      <c r="X599" s="64"/>
      <c r="Y599" s="64"/>
      <c r="Z599" s="64"/>
    </row>
    <row r="600" ht="12.75" customHeight="1">
      <c r="A600" s="82"/>
      <c r="B600" s="64"/>
      <c r="C600" s="64"/>
      <c r="D600" s="64"/>
      <c r="E600" s="64"/>
      <c r="F600" s="64"/>
      <c r="G600" s="64"/>
      <c r="H600" s="64"/>
      <c r="I600" s="64"/>
      <c r="J600" s="64"/>
      <c r="K600" s="64"/>
      <c r="L600" s="64"/>
      <c r="M600" s="64"/>
      <c r="N600" s="64"/>
      <c r="O600" s="64"/>
      <c r="P600" s="64"/>
      <c r="Q600" s="64"/>
      <c r="R600" s="64"/>
      <c r="S600" s="64"/>
      <c r="T600" s="64"/>
      <c r="U600" s="64"/>
      <c r="V600" s="64"/>
      <c r="W600" s="64"/>
      <c r="X600" s="64"/>
      <c r="Y600" s="64"/>
      <c r="Z600" s="64"/>
    </row>
    <row r="601" ht="12.75" customHeight="1">
      <c r="A601" s="82"/>
      <c r="B601" s="64"/>
      <c r="C601" s="64"/>
      <c r="D601" s="64"/>
      <c r="E601" s="64"/>
      <c r="F601" s="64"/>
      <c r="G601" s="64"/>
      <c r="H601" s="64"/>
      <c r="I601" s="64"/>
      <c r="J601" s="64"/>
      <c r="K601" s="64"/>
      <c r="L601" s="64"/>
      <c r="M601" s="64"/>
      <c r="N601" s="64"/>
      <c r="O601" s="64"/>
      <c r="P601" s="64"/>
      <c r="Q601" s="64"/>
      <c r="R601" s="64"/>
      <c r="S601" s="64"/>
      <c r="T601" s="64"/>
      <c r="U601" s="64"/>
      <c r="V601" s="64"/>
      <c r="W601" s="64"/>
      <c r="X601" s="64"/>
      <c r="Y601" s="64"/>
      <c r="Z601" s="64"/>
    </row>
    <row r="602" ht="12.75" customHeight="1">
      <c r="A602" s="82"/>
      <c r="B602" s="64"/>
      <c r="C602" s="64"/>
      <c r="D602" s="64"/>
      <c r="E602" s="64"/>
      <c r="F602" s="64"/>
      <c r="G602" s="64"/>
      <c r="H602" s="64"/>
      <c r="I602" s="64"/>
      <c r="J602" s="64"/>
      <c r="K602" s="64"/>
      <c r="L602" s="64"/>
      <c r="M602" s="64"/>
      <c r="N602" s="64"/>
      <c r="O602" s="64"/>
      <c r="P602" s="64"/>
      <c r="Q602" s="64"/>
      <c r="R602" s="64"/>
      <c r="S602" s="64"/>
      <c r="T602" s="64"/>
      <c r="U602" s="64"/>
      <c r="V602" s="64"/>
      <c r="W602" s="64"/>
      <c r="X602" s="64"/>
      <c r="Y602" s="64"/>
      <c r="Z602" s="64"/>
    </row>
    <row r="603" ht="12.75" customHeight="1">
      <c r="A603" s="82"/>
      <c r="B603" s="64"/>
      <c r="C603" s="64"/>
      <c r="D603" s="64"/>
      <c r="E603" s="64"/>
      <c r="F603" s="64"/>
      <c r="G603" s="64"/>
      <c r="H603" s="64"/>
      <c r="I603" s="64"/>
      <c r="J603" s="64"/>
      <c r="K603" s="64"/>
      <c r="L603" s="64"/>
      <c r="M603" s="64"/>
      <c r="N603" s="64"/>
      <c r="O603" s="64"/>
      <c r="P603" s="64"/>
      <c r="Q603" s="64"/>
      <c r="R603" s="64"/>
      <c r="S603" s="64"/>
      <c r="T603" s="64"/>
      <c r="U603" s="64"/>
      <c r="V603" s="64"/>
      <c r="W603" s="64"/>
      <c r="X603" s="64"/>
      <c r="Y603" s="64"/>
      <c r="Z603" s="64"/>
    </row>
    <row r="604" ht="12.75" customHeight="1">
      <c r="A604" s="82"/>
      <c r="B604" s="64"/>
      <c r="C604" s="64"/>
      <c r="D604" s="64"/>
      <c r="E604" s="64"/>
      <c r="F604" s="64"/>
      <c r="G604" s="64"/>
      <c r="H604" s="64"/>
      <c r="I604" s="64"/>
      <c r="J604" s="64"/>
      <c r="K604" s="64"/>
      <c r="L604" s="64"/>
      <c r="M604" s="64"/>
      <c r="N604" s="64"/>
      <c r="O604" s="64"/>
      <c r="P604" s="64"/>
      <c r="Q604" s="64"/>
      <c r="R604" s="64"/>
      <c r="S604" s="64"/>
      <c r="T604" s="64"/>
      <c r="U604" s="64"/>
      <c r="V604" s="64"/>
      <c r="W604" s="64"/>
      <c r="X604" s="64"/>
      <c r="Y604" s="64"/>
      <c r="Z604" s="64"/>
    </row>
    <row r="605" ht="12.75" customHeight="1">
      <c r="A605" s="82"/>
      <c r="B605" s="64"/>
      <c r="C605" s="64"/>
      <c r="D605" s="64"/>
      <c r="E605" s="64"/>
      <c r="F605" s="64"/>
      <c r="G605" s="64"/>
      <c r="H605" s="64"/>
      <c r="I605" s="64"/>
      <c r="J605" s="64"/>
      <c r="K605" s="64"/>
      <c r="L605" s="64"/>
      <c r="M605" s="64"/>
      <c r="N605" s="64"/>
      <c r="O605" s="64"/>
      <c r="P605" s="64"/>
      <c r="Q605" s="64"/>
      <c r="R605" s="64"/>
      <c r="S605" s="64"/>
      <c r="T605" s="64"/>
      <c r="U605" s="64"/>
      <c r="V605" s="64"/>
      <c r="W605" s="64"/>
      <c r="X605" s="64"/>
      <c r="Y605" s="64"/>
      <c r="Z605" s="64"/>
    </row>
    <row r="606" ht="12.75" customHeight="1">
      <c r="A606" s="82"/>
      <c r="B606" s="64"/>
      <c r="C606" s="64"/>
      <c r="D606" s="64"/>
      <c r="E606" s="64"/>
      <c r="F606" s="64"/>
      <c r="G606" s="64"/>
      <c r="H606" s="64"/>
      <c r="I606" s="64"/>
      <c r="J606" s="64"/>
      <c r="K606" s="64"/>
      <c r="L606" s="64"/>
      <c r="M606" s="64"/>
      <c r="N606" s="64"/>
      <c r="O606" s="64"/>
      <c r="P606" s="64"/>
      <c r="Q606" s="64"/>
      <c r="R606" s="64"/>
      <c r="S606" s="64"/>
      <c r="T606" s="64"/>
      <c r="U606" s="64"/>
      <c r="V606" s="64"/>
      <c r="W606" s="64"/>
      <c r="X606" s="64"/>
      <c r="Y606" s="64"/>
      <c r="Z606" s="64"/>
    </row>
    <row r="607" ht="12.75" customHeight="1">
      <c r="A607" s="82"/>
      <c r="B607" s="64"/>
      <c r="C607" s="64"/>
      <c r="D607" s="64"/>
      <c r="E607" s="64"/>
      <c r="F607" s="64"/>
      <c r="G607" s="64"/>
      <c r="H607" s="64"/>
      <c r="I607" s="64"/>
      <c r="J607" s="64"/>
      <c r="K607" s="64"/>
      <c r="L607" s="64"/>
      <c r="M607" s="64"/>
      <c r="N607" s="64"/>
      <c r="O607" s="64"/>
      <c r="P607" s="64"/>
      <c r="Q607" s="64"/>
      <c r="R607" s="64"/>
      <c r="S607" s="64"/>
      <c r="T607" s="64"/>
      <c r="U607" s="64"/>
      <c r="V607" s="64"/>
      <c r="W607" s="64"/>
      <c r="X607" s="64"/>
      <c r="Y607" s="64"/>
      <c r="Z607" s="64"/>
    </row>
    <row r="608" ht="12.75" customHeight="1">
      <c r="A608" s="82"/>
      <c r="B608" s="64"/>
      <c r="C608" s="64"/>
      <c r="D608" s="64"/>
      <c r="E608" s="64"/>
      <c r="F608" s="64"/>
      <c r="G608" s="64"/>
      <c r="H608" s="64"/>
      <c r="I608" s="64"/>
      <c r="J608" s="64"/>
      <c r="K608" s="64"/>
      <c r="L608" s="64"/>
      <c r="M608" s="64"/>
      <c r="N608" s="64"/>
      <c r="O608" s="64"/>
      <c r="P608" s="64"/>
      <c r="Q608" s="64"/>
      <c r="R608" s="64"/>
      <c r="S608" s="64"/>
      <c r="T608" s="64"/>
      <c r="U608" s="64"/>
      <c r="V608" s="64"/>
      <c r="W608" s="64"/>
      <c r="X608" s="64"/>
      <c r="Y608" s="64"/>
      <c r="Z608" s="64"/>
    </row>
    <row r="609" ht="12.75" customHeight="1">
      <c r="A609" s="82"/>
      <c r="B609" s="64"/>
      <c r="C609" s="64"/>
      <c r="D609" s="64"/>
      <c r="E609" s="64"/>
      <c r="F609" s="64"/>
      <c r="G609" s="64"/>
      <c r="H609" s="64"/>
      <c r="I609" s="64"/>
      <c r="J609" s="64"/>
      <c r="K609" s="64"/>
      <c r="L609" s="64"/>
      <c r="M609" s="64"/>
      <c r="N609" s="64"/>
      <c r="O609" s="64"/>
      <c r="P609" s="64"/>
      <c r="Q609" s="64"/>
      <c r="R609" s="64"/>
      <c r="S609" s="64"/>
      <c r="T609" s="64"/>
      <c r="U609" s="64"/>
      <c r="V609" s="64"/>
      <c r="W609" s="64"/>
      <c r="X609" s="64"/>
      <c r="Y609" s="64"/>
      <c r="Z609" s="64"/>
    </row>
    <row r="610" ht="12.75" customHeight="1">
      <c r="A610" s="82"/>
      <c r="B610" s="64"/>
      <c r="C610" s="64"/>
      <c r="D610" s="64"/>
      <c r="E610" s="64"/>
      <c r="F610" s="64"/>
      <c r="G610" s="64"/>
      <c r="H610" s="64"/>
      <c r="I610" s="64"/>
      <c r="J610" s="64"/>
      <c r="K610" s="64"/>
      <c r="L610" s="64"/>
      <c r="M610" s="64"/>
      <c r="N610" s="64"/>
      <c r="O610" s="64"/>
      <c r="P610" s="64"/>
      <c r="Q610" s="64"/>
      <c r="R610" s="64"/>
      <c r="S610" s="64"/>
      <c r="T610" s="64"/>
      <c r="U610" s="64"/>
      <c r="V610" s="64"/>
      <c r="W610" s="64"/>
      <c r="X610" s="64"/>
      <c r="Y610" s="64"/>
      <c r="Z610" s="64"/>
    </row>
    <row r="611" ht="12.75" customHeight="1">
      <c r="A611" s="82"/>
      <c r="B611" s="64"/>
      <c r="C611" s="64"/>
      <c r="D611" s="64"/>
      <c r="E611" s="64"/>
      <c r="F611" s="64"/>
      <c r="G611" s="64"/>
      <c r="H611" s="64"/>
      <c r="I611" s="64"/>
      <c r="J611" s="64"/>
      <c r="K611" s="64"/>
      <c r="L611" s="64"/>
      <c r="M611" s="64"/>
      <c r="N611" s="64"/>
      <c r="O611" s="64"/>
      <c r="P611" s="64"/>
      <c r="Q611" s="64"/>
      <c r="R611" s="64"/>
      <c r="S611" s="64"/>
      <c r="T611" s="64"/>
      <c r="U611" s="64"/>
      <c r="V611" s="64"/>
      <c r="W611" s="64"/>
      <c r="X611" s="64"/>
      <c r="Y611" s="64"/>
      <c r="Z611" s="64"/>
    </row>
    <row r="612" ht="12.75" customHeight="1">
      <c r="A612" s="82"/>
      <c r="B612" s="64"/>
      <c r="C612" s="64"/>
      <c r="D612" s="64"/>
      <c r="E612" s="64"/>
      <c r="F612" s="64"/>
      <c r="G612" s="64"/>
      <c r="H612" s="64"/>
      <c r="I612" s="64"/>
      <c r="J612" s="64"/>
      <c r="K612" s="64"/>
      <c r="L612" s="64"/>
      <c r="M612" s="64"/>
      <c r="N612" s="64"/>
      <c r="O612" s="64"/>
      <c r="P612" s="64"/>
      <c r="Q612" s="64"/>
      <c r="R612" s="64"/>
      <c r="S612" s="64"/>
      <c r="T612" s="64"/>
      <c r="U612" s="64"/>
      <c r="V612" s="64"/>
      <c r="W612" s="64"/>
      <c r="X612" s="64"/>
      <c r="Y612" s="64"/>
      <c r="Z612" s="64"/>
    </row>
    <row r="613" ht="12.75" customHeight="1">
      <c r="A613" s="82"/>
      <c r="B613" s="64"/>
      <c r="C613" s="64"/>
      <c r="D613" s="64"/>
      <c r="E613" s="64"/>
      <c r="F613" s="64"/>
      <c r="G613" s="64"/>
      <c r="H613" s="64"/>
      <c r="I613" s="64"/>
      <c r="J613" s="64"/>
      <c r="K613" s="64"/>
      <c r="L613" s="64"/>
      <c r="M613" s="64"/>
      <c r="N613" s="64"/>
      <c r="O613" s="64"/>
      <c r="P613" s="64"/>
      <c r="Q613" s="64"/>
      <c r="R613" s="64"/>
      <c r="S613" s="64"/>
      <c r="T613" s="64"/>
      <c r="U613" s="64"/>
      <c r="V613" s="64"/>
      <c r="W613" s="64"/>
      <c r="X613" s="64"/>
      <c r="Y613" s="64"/>
      <c r="Z613" s="64"/>
    </row>
    <row r="614" ht="12.75" customHeight="1">
      <c r="A614" s="82"/>
      <c r="B614" s="64"/>
      <c r="C614" s="64"/>
      <c r="D614" s="64"/>
      <c r="E614" s="64"/>
      <c r="F614" s="64"/>
      <c r="G614" s="64"/>
      <c r="H614" s="64"/>
      <c r="I614" s="64"/>
      <c r="J614" s="64"/>
      <c r="K614" s="64"/>
      <c r="L614" s="64"/>
      <c r="M614" s="64"/>
      <c r="N614" s="64"/>
      <c r="O614" s="64"/>
      <c r="P614" s="64"/>
      <c r="Q614" s="64"/>
      <c r="R614" s="64"/>
      <c r="S614" s="64"/>
      <c r="T614" s="64"/>
      <c r="U614" s="64"/>
      <c r="V614" s="64"/>
      <c r="W614" s="64"/>
      <c r="X614" s="64"/>
      <c r="Y614" s="64"/>
      <c r="Z614" s="64"/>
    </row>
    <row r="615" ht="12.75" customHeight="1">
      <c r="A615" s="82"/>
      <c r="B615" s="64"/>
      <c r="C615" s="64"/>
      <c r="D615" s="64"/>
      <c r="E615" s="64"/>
      <c r="F615" s="64"/>
      <c r="G615" s="64"/>
      <c r="H615" s="64"/>
      <c r="I615" s="64"/>
      <c r="J615" s="64"/>
      <c r="K615" s="64"/>
      <c r="L615" s="64"/>
      <c r="M615" s="64"/>
      <c r="N615" s="64"/>
      <c r="O615" s="64"/>
      <c r="P615" s="64"/>
      <c r="Q615" s="64"/>
      <c r="R615" s="64"/>
      <c r="S615" s="64"/>
      <c r="T615" s="64"/>
      <c r="U615" s="64"/>
      <c r="V615" s="64"/>
      <c r="W615" s="64"/>
      <c r="X615" s="64"/>
      <c r="Y615" s="64"/>
      <c r="Z615" s="64"/>
    </row>
    <row r="616" ht="12.75" customHeight="1">
      <c r="A616" s="82"/>
      <c r="B616" s="64"/>
      <c r="C616" s="64"/>
      <c r="D616" s="64"/>
      <c r="E616" s="64"/>
      <c r="F616" s="64"/>
      <c r="G616" s="64"/>
      <c r="H616" s="64"/>
      <c r="I616" s="64"/>
      <c r="J616" s="64"/>
      <c r="K616" s="64"/>
      <c r="L616" s="64"/>
      <c r="M616" s="64"/>
      <c r="N616" s="64"/>
      <c r="O616" s="64"/>
      <c r="P616" s="64"/>
      <c r="Q616" s="64"/>
      <c r="R616" s="64"/>
      <c r="S616" s="64"/>
      <c r="T616" s="64"/>
      <c r="U616" s="64"/>
      <c r="V616" s="64"/>
      <c r="W616" s="64"/>
      <c r="X616" s="64"/>
      <c r="Y616" s="64"/>
      <c r="Z616" s="64"/>
    </row>
    <row r="617" ht="12.75" customHeight="1">
      <c r="A617" s="82"/>
      <c r="B617" s="64"/>
      <c r="C617" s="64"/>
      <c r="D617" s="64"/>
      <c r="E617" s="64"/>
      <c r="F617" s="64"/>
      <c r="G617" s="64"/>
      <c r="H617" s="64"/>
      <c r="I617" s="64"/>
      <c r="J617" s="64"/>
      <c r="K617" s="64"/>
      <c r="L617" s="64"/>
      <c r="M617" s="64"/>
      <c r="N617" s="64"/>
      <c r="O617" s="64"/>
      <c r="P617" s="64"/>
      <c r="Q617" s="64"/>
      <c r="R617" s="64"/>
      <c r="S617" s="64"/>
      <c r="T617" s="64"/>
      <c r="U617" s="64"/>
      <c r="V617" s="64"/>
      <c r="W617" s="64"/>
      <c r="X617" s="64"/>
      <c r="Y617" s="64"/>
      <c r="Z617" s="64"/>
    </row>
    <row r="618" ht="12.75" customHeight="1">
      <c r="A618" s="82"/>
      <c r="B618" s="64"/>
      <c r="C618" s="64"/>
      <c r="D618" s="64"/>
      <c r="E618" s="64"/>
      <c r="F618" s="64"/>
      <c r="G618" s="64"/>
      <c r="H618" s="64"/>
      <c r="I618" s="64"/>
      <c r="J618" s="64"/>
      <c r="K618" s="64"/>
      <c r="L618" s="64"/>
      <c r="M618" s="64"/>
      <c r="N618" s="64"/>
      <c r="O618" s="64"/>
      <c r="P618" s="64"/>
      <c r="Q618" s="64"/>
      <c r="R618" s="64"/>
      <c r="S618" s="64"/>
      <c r="T618" s="64"/>
      <c r="U618" s="64"/>
      <c r="V618" s="64"/>
      <c r="W618" s="64"/>
      <c r="X618" s="64"/>
      <c r="Y618" s="64"/>
      <c r="Z618" s="64"/>
    </row>
    <row r="619" ht="12.75" customHeight="1">
      <c r="A619" s="82"/>
      <c r="B619" s="64"/>
      <c r="C619" s="64"/>
      <c r="D619" s="64"/>
      <c r="E619" s="64"/>
      <c r="F619" s="64"/>
      <c r="G619" s="64"/>
      <c r="H619" s="64"/>
      <c r="I619" s="64"/>
      <c r="J619" s="64"/>
      <c r="K619" s="64"/>
      <c r="L619" s="64"/>
      <c r="M619" s="64"/>
      <c r="N619" s="64"/>
      <c r="O619" s="64"/>
      <c r="P619" s="64"/>
      <c r="Q619" s="64"/>
      <c r="R619" s="64"/>
      <c r="S619" s="64"/>
      <c r="T619" s="64"/>
      <c r="U619" s="64"/>
      <c r="V619" s="64"/>
      <c r="W619" s="64"/>
      <c r="X619" s="64"/>
      <c r="Y619" s="64"/>
      <c r="Z619" s="64"/>
    </row>
    <row r="620" ht="12.75" customHeight="1">
      <c r="A620" s="82"/>
      <c r="B620" s="64"/>
      <c r="C620" s="64"/>
      <c r="D620" s="64"/>
      <c r="E620" s="64"/>
      <c r="F620" s="64"/>
      <c r="G620" s="64"/>
      <c r="H620" s="64"/>
      <c r="I620" s="64"/>
      <c r="J620" s="64"/>
      <c r="K620" s="64"/>
      <c r="L620" s="64"/>
      <c r="M620" s="64"/>
      <c r="N620" s="64"/>
      <c r="O620" s="64"/>
      <c r="P620" s="64"/>
      <c r="Q620" s="64"/>
      <c r="R620" s="64"/>
      <c r="S620" s="64"/>
      <c r="T620" s="64"/>
      <c r="U620" s="64"/>
      <c r="V620" s="64"/>
      <c r="W620" s="64"/>
      <c r="X620" s="64"/>
      <c r="Y620" s="64"/>
      <c r="Z620" s="64"/>
    </row>
    <row r="621" ht="12.75" customHeight="1">
      <c r="A621" s="82"/>
      <c r="B621" s="64"/>
      <c r="C621" s="64"/>
      <c r="D621" s="64"/>
      <c r="E621" s="64"/>
      <c r="F621" s="64"/>
      <c r="G621" s="64"/>
      <c r="H621" s="64"/>
      <c r="I621" s="64"/>
      <c r="J621" s="64"/>
      <c r="K621" s="64"/>
      <c r="L621" s="64"/>
      <c r="M621" s="64"/>
      <c r="N621" s="64"/>
      <c r="O621" s="64"/>
      <c r="P621" s="64"/>
      <c r="Q621" s="64"/>
      <c r="R621" s="64"/>
      <c r="S621" s="64"/>
      <c r="T621" s="64"/>
      <c r="U621" s="64"/>
      <c r="V621" s="64"/>
      <c r="W621" s="64"/>
      <c r="X621" s="64"/>
      <c r="Y621" s="64"/>
      <c r="Z621" s="64"/>
    </row>
    <row r="622" ht="12.75" customHeight="1">
      <c r="A622" s="82"/>
      <c r="B622" s="64"/>
      <c r="C622" s="64"/>
      <c r="D622" s="64"/>
      <c r="E622" s="64"/>
      <c r="F622" s="64"/>
      <c r="G622" s="64"/>
      <c r="H622" s="64"/>
      <c r="I622" s="64"/>
      <c r="J622" s="64"/>
      <c r="K622" s="64"/>
      <c r="L622" s="64"/>
      <c r="M622" s="64"/>
      <c r="N622" s="64"/>
      <c r="O622" s="64"/>
      <c r="P622" s="64"/>
      <c r="Q622" s="64"/>
      <c r="R622" s="64"/>
      <c r="S622" s="64"/>
      <c r="T622" s="64"/>
      <c r="U622" s="64"/>
      <c r="V622" s="64"/>
      <c r="W622" s="64"/>
      <c r="X622" s="64"/>
      <c r="Y622" s="64"/>
      <c r="Z622" s="64"/>
    </row>
    <row r="623" ht="12.75" customHeight="1">
      <c r="A623" s="82"/>
      <c r="B623" s="64"/>
      <c r="C623" s="64"/>
      <c r="D623" s="64"/>
      <c r="E623" s="64"/>
      <c r="F623" s="64"/>
      <c r="G623" s="64"/>
      <c r="H623" s="64"/>
      <c r="I623" s="64"/>
      <c r="J623" s="64"/>
      <c r="K623" s="64"/>
      <c r="L623" s="64"/>
      <c r="M623" s="64"/>
      <c r="N623" s="64"/>
      <c r="O623" s="64"/>
      <c r="P623" s="64"/>
      <c r="Q623" s="64"/>
      <c r="R623" s="64"/>
      <c r="S623" s="64"/>
      <c r="T623" s="64"/>
      <c r="U623" s="64"/>
      <c r="V623" s="64"/>
      <c r="W623" s="64"/>
      <c r="X623" s="64"/>
      <c r="Y623" s="64"/>
      <c r="Z623" s="64"/>
    </row>
    <row r="624" ht="12.75" customHeight="1">
      <c r="A624" s="82"/>
      <c r="B624" s="64"/>
      <c r="C624" s="64"/>
      <c r="D624" s="64"/>
      <c r="E624" s="64"/>
      <c r="F624" s="64"/>
      <c r="G624" s="64"/>
      <c r="H624" s="64"/>
      <c r="I624" s="64"/>
      <c r="J624" s="64"/>
      <c r="K624" s="64"/>
      <c r="L624" s="64"/>
      <c r="M624" s="64"/>
      <c r="N624" s="64"/>
      <c r="O624" s="64"/>
      <c r="P624" s="64"/>
      <c r="Q624" s="64"/>
      <c r="R624" s="64"/>
      <c r="S624" s="64"/>
      <c r="T624" s="64"/>
      <c r="U624" s="64"/>
      <c r="V624" s="64"/>
      <c r="W624" s="64"/>
      <c r="X624" s="64"/>
      <c r="Y624" s="64"/>
      <c r="Z624" s="64"/>
    </row>
    <row r="625" ht="12.75" customHeight="1">
      <c r="A625" s="82"/>
      <c r="B625" s="64"/>
      <c r="C625" s="64"/>
      <c r="D625" s="64"/>
      <c r="E625" s="64"/>
      <c r="F625" s="64"/>
      <c r="G625" s="64"/>
      <c r="H625" s="64"/>
      <c r="I625" s="64"/>
      <c r="J625" s="64"/>
      <c r="K625" s="64"/>
      <c r="L625" s="64"/>
      <c r="M625" s="64"/>
      <c r="N625" s="64"/>
      <c r="O625" s="64"/>
      <c r="P625" s="64"/>
      <c r="Q625" s="64"/>
      <c r="R625" s="64"/>
      <c r="S625" s="64"/>
      <c r="T625" s="64"/>
      <c r="U625" s="64"/>
      <c r="V625" s="64"/>
      <c r="W625" s="64"/>
      <c r="X625" s="64"/>
      <c r="Y625" s="64"/>
      <c r="Z625" s="64"/>
    </row>
    <row r="626" ht="12.75" customHeight="1">
      <c r="A626" s="82"/>
      <c r="B626" s="64"/>
      <c r="C626" s="64"/>
      <c r="D626" s="64"/>
      <c r="E626" s="64"/>
      <c r="F626" s="64"/>
      <c r="G626" s="64"/>
      <c r="H626" s="64"/>
      <c r="I626" s="64"/>
      <c r="J626" s="64"/>
      <c r="K626" s="64"/>
      <c r="L626" s="64"/>
      <c r="M626" s="64"/>
      <c r="N626" s="64"/>
      <c r="O626" s="64"/>
      <c r="P626" s="64"/>
      <c r="Q626" s="64"/>
      <c r="R626" s="64"/>
      <c r="S626" s="64"/>
      <c r="T626" s="64"/>
      <c r="U626" s="64"/>
      <c r="V626" s="64"/>
      <c r="W626" s="64"/>
      <c r="X626" s="64"/>
      <c r="Y626" s="64"/>
      <c r="Z626" s="64"/>
    </row>
    <row r="627" ht="12.75" customHeight="1">
      <c r="A627" s="82"/>
      <c r="B627" s="64"/>
      <c r="C627" s="64"/>
      <c r="D627" s="64"/>
      <c r="E627" s="64"/>
      <c r="F627" s="64"/>
      <c r="G627" s="64"/>
      <c r="H627" s="64"/>
      <c r="I627" s="64"/>
      <c r="J627" s="64"/>
      <c r="K627" s="64"/>
      <c r="L627" s="64"/>
      <c r="M627" s="64"/>
      <c r="N627" s="64"/>
      <c r="O627" s="64"/>
      <c r="P627" s="64"/>
      <c r="Q627" s="64"/>
      <c r="R627" s="64"/>
      <c r="S627" s="64"/>
      <c r="T627" s="64"/>
      <c r="U627" s="64"/>
      <c r="V627" s="64"/>
      <c r="W627" s="64"/>
      <c r="X627" s="64"/>
      <c r="Y627" s="64"/>
      <c r="Z627" s="64"/>
    </row>
    <row r="628" ht="12.75" customHeight="1">
      <c r="A628" s="82"/>
      <c r="B628" s="64"/>
      <c r="C628" s="64"/>
      <c r="D628" s="64"/>
      <c r="E628" s="64"/>
      <c r="F628" s="64"/>
      <c r="G628" s="64"/>
      <c r="H628" s="64"/>
      <c r="I628" s="64"/>
      <c r="J628" s="64"/>
      <c r="K628" s="64"/>
      <c r="L628" s="64"/>
      <c r="M628" s="64"/>
      <c r="N628" s="64"/>
      <c r="O628" s="64"/>
      <c r="P628" s="64"/>
      <c r="Q628" s="64"/>
      <c r="R628" s="64"/>
      <c r="S628" s="64"/>
      <c r="T628" s="64"/>
      <c r="U628" s="64"/>
      <c r="V628" s="64"/>
      <c r="W628" s="64"/>
      <c r="X628" s="64"/>
      <c r="Y628" s="64"/>
      <c r="Z628" s="64"/>
    </row>
    <row r="629" ht="12.75" customHeight="1">
      <c r="A629" s="82"/>
      <c r="B629" s="64"/>
      <c r="C629" s="64"/>
      <c r="D629" s="64"/>
      <c r="E629" s="64"/>
      <c r="F629" s="64"/>
      <c r="G629" s="64"/>
      <c r="H629" s="64"/>
      <c r="I629" s="64"/>
      <c r="J629" s="64"/>
      <c r="K629" s="64"/>
      <c r="L629" s="64"/>
      <c r="M629" s="64"/>
      <c r="N629" s="64"/>
      <c r="O629" s="64"/>
      <c r="P629" s="64"/>
      <c r="Q629" s="64"/>
      <c r="R629" s="64"/>
      <c r="S629" s="64"/>
      <c r="T629" s="64"/>
      <c r="U629" s="64"/>
      <c r="V629" s="64"/>
      <c r="W629" s="64"/>
      <c r="X629" s="64"/>
      <c r="Y629" s="64"/>
      <c r="Z629" s="64"/>
    </row>
    <row r="630" ht="12.75" customHeight="1">
      <c r="A630" s="82"/>
      <c r="B630" s="64"/>
      <c r="C630" s="64"/>
      <c r="D630" s="64"/>
      <c r="E630" s="64"/>
      <c r="F630" s="64"/>
      <c r="G630" s="64"/>
      <c r="H630" s="64"/>
      <c r="I630" s="64"/>
      <c r="J630" s="64"/>
      <c r="K630" s="64"/>
      <c r="L630" s="64"/>
      <c r="M630" s="64"/>
      <c r="N630" s="64"/>
      <c r="O630" s="64"/>
      <c r="P630" s="64"/>
      <c r="Q630" s="64"/>
      <c r="R630" s="64"/>
      <c r="S630" s="64"/>
      <c r="T630" s="64"/>
      <c r="U630" s="64"/>
      <c r="V630" s="64"/>
      <c r="W630" s="64"/>
      <c r="X630" s="64"/>
      <c r="Y630" s="64"/>
      <c r="Z630" s="64"/>
    </row>
    <row r="631" ht="12.75" customHeight="1">
      <c r="A631" s="82"/>
      <c r="B631" s="64"/>
      <c r="C631" s="64"/>
      <c r="D631" s="64"/>
      <c r="E631" s="64"/>
      <c r="F631" s="64"/>
      <c r="G631" s="64"/>
      <c r="H631" s="64"/>
      <c r="I631" s="64"/>
      <c r="J631" s="64"/>
      <c r="K631" s="64"/>
      <c r="L631" s="64"/>
      <c r="M631" s="64"/>
      <c r="N631" s="64"/>
      <c r="O631" s="64"/>
      <c r="P631" s="64"/>
      <c r="Q631" s="64"/>
      <c r="R631" s="64"/>
      <c r="S631" s="64"/>
      <c r="T631" s="64"/>
      <c r="U631" s="64"/>
      <c r="V631" s="64"/>
      <c r="W631" s="64"/>
      <c r="X631" s="64"/>
      <c r="Y631" s="64"/>
      <c r="Z631" s="64"/>
    </row>
    <row r="632" ht="12.75" customHeight="1">
      <c r="A632" s="82"/>
      <c r="B632" s="64"/>
      <c r="C632" s="64"/>
      <c r="D632" s="64"/>
      <c r="E632" s="64"/>
      <c r="F632" s="64"/>
      <c r="G632" s="64"/>
      <c r="H632" s="64"/>
      <c r="I632" s="64"/>
      <c r="J632" s="64"/>
      <c r="K632" s="64"/>
      <c r="L632" s="64"/>
      <c r="M632" s="64"/>
      <c r="N632" s="64"/>
      <c r="O632" s="64"/>
      <c r="P632" s="64"/>
      <c r="Q632" s="64"/>
      <c r="R632" s="64"/>
      <c r="S632" s="64"/>
      <c r="T632" s="64"/>
      <c r="U632" s="64"/>
      <c r="V632" s="64"/>
      <c r="W632" s="64"/>
      <c r="X632" s="64"/>
      <c r="Y632" s="64"/>
      <c r="Z632" s="64"/>
    </row>
    <row r="633" ht="12.75" customHeight="1">
      <c r="A633" s="82"/>
      <c r="B633" s="64"/>
      <c r="C633" s="64"/>
      <c r="D633" s="64"/>
      <c r="E633" s="64"/>
      <c r="F633" s="64"/>
      <c r="G633" s="64"/>
      <c r="H633" s="64"/>
      <c r="I633" s="64"/>
      <c r="J633" s="64"/>
      <c r="K633" s="64"/>
      <c r="L633" s="64"/>
      <c r="M633" s="64"/>
      <c r="N633" s="64"/>
      <c r="O633" s="64"/>
      <c r="P633" s="64"/>
      <c r="Q633" s="64"/>
      <c r="R633" s="64"/>
      <c r="S633" s="64"/>
      <c r="T633" s="64"/>
      <c r="U633" s="64"/>
      <c r="V633" s="64"/>
      <c r="W633" s="64"/>
      <c r="X633" s="64"/>
      <c r="Y633" s="64"/>
      <c r="Z633" s="64"/>
    </row>
    <row r="634" ht="12.75" customHeight="1">
      <c r="A634" s="82"/>
      <c r="B634" s="64"/>
      <c r="C634" s="64"/>
      <c r="D634" s="64"/>
      <c r="E634" s="64"/>
      <c r="F634" s="64"/>
      <c r="G634" s="64"/>
      <c r="H634" s="64"/>
      <c r="I634" s="64"/>
      <c r="J634" s="64"/>
      <c r="K634" s="64"/>
      <c r="L634" s="64"/>
      <c r="M634" s="64"/>
      <c r="N634" s="64"/>
      <c r="O634" s="64"/>
      <c r="P634" s="64"/>
      <c r="Q634" s="64"/>
      <c r="R634" s="64"/>
      <c r="S634" s="64"/>
      <c r="T634" s="64"/>
      <c r="U634" s="64"/>
      <c r="V634" s="64"/>
      <c r="W634" s="64"/>
      <c r="X634" s="64"/>
      <c r="Y634" s="64"/>
      <c r="Z634" s="64"/>
    </row>
    <row r="635" ht="12.75" customHeight="1">
      <c r="A635" s="82"/>
      <c r="B635" s="64"/>
      <c r="C635" s="64"/>
      <c r="D635" s="64"/>
      <c r="E635" s="64"/>
      <c r="F635" s="64"/>
      <c r="G635" s="64"/>
      <c r="H635" s="64"/>
      <c r="I635" s="64"/>
      <c r="J635" s="64"/>
      <c r="K635" s="64"/>
      <c r="L635" s="64"/>
      <c r="M635" s="64"/>
      <c r="N635" s="64"/>
      <c r="O635" s="64"/>
      <c r="P635" s="64"/>
      <c r="Q635" s="64"/>
      <c r="R635" s="64"/>
      <c r="S635" s="64"/>
      <c r="T635" s="64"/>
      <c r="U635" s="64"/>
      <c r="V635" s="64"/>
      <c r="W635" s="64"/>
      <c r="X635" s="64"/>
      <c r="Y635" s="64"/>
      <c r="Z635" s="64"/>
    </row>
    <row r="636" ht="12.75" customHeight="1">
      <c r="A636" s="82"/>
      <c r="B636" s="64"/>
      <c r="C636" s="64"/>
      <c r="D636" s="64"/>
      <c r="E636" s="64"/>
      <c r="F636" s="64"/>
      <c r="G636" s="64"/>
      <c r="H636" s="64"/>
      <c r="I636" s="64"/>
      <c r="J636" s="64"/>
      <c r="K636" s="64"/>
      <c r="L636" s="64"/>
      <c r="M636" s="64"/>
      <c r="N636" s="64"/>
      <c r="O636" s="64"/>
      <c r="P636" s="64"/>
      <c r="Q636" s="64"/>
      <c r="R636" s="64"/>
      <c r="S636" s="64"/>
      <c r="T636" s="64"/>
      <c r="U636" s="64"/>
      <c r="V636" s="64"/>
      <c r="W636" s="64"/>
      <c r="X636" s="64"/>
      <c r="Y636" s="64"/>
      <c r="Z636" s="64"/>
    </row>
    <row r="637" ht="12.75" customHeight="1">
      <c r="A637" s="82"/>
      <c r="B637" s="64"/>
      <c r="C637" s="64"/>
      <c r="D637" s="64"/>
      <c r="E637" s="64"/>
      <c r="F637" s="64"/>
      <c r="G637" s="64"/>
      <c r="H637" s="64"/>
      <c r="I637" s="64"/>
      <c r="J637" s="64"/>
      <c r="K637" s="64"/>
      <c r="L637" s="64"/>
      <c r="M637" s="64"/>
      <c r="N637" s="64"/>
      <c r="O637" s="64"/>
      <c r="P637" s="64"/>
      <c r="Q637" s="64"/>
      <c r="R637" s="64"/>
      <c r="S637" s="64"/>
      <c r="T637" s="64"/>
      <c r="U637" s="64"/>
      <c r="V637" s="64"/>
      <c r="W637" s="64"/>
      <c r="X637" s="64"/>
      <c r="Y637" s="64"/>
      <c r="Z637" s="64"/>
    </row>
    <row r="638" ht="12.75" customHeight="1">
      <c r="A638" s="82"/>
      <c r="B638" s="64"/>
      <c r="C638" s="64"/>
      <c r="D638" s="64"/>
      <c r="E638" s="64"/>
      <c r="F638" s="64"/>
      <c r="G638" s="64"/>
      <c r="H638" s="64"/>
      <c r="I638" s="64"/>
      <c r="J638" s="64"/>
      <c r="K638" s="64"/>
      <c r="L638" s="64"/>
      <c r="M638" s="64"/>
      <c r="N638" s="64"/>
      <c r="O638" s="64"/>
      <c r="P638" s="64"/>
      <c r="Q638" s="64"/>
      <c r="R638" s="64"/>
      <c r="S638" s="64"/>
      <c r="T638" s="64"/>
      <c r="U638" s="64"/>
      <c r="V638" s="64"/>
      <c r="W638" s="64"/>
      <c r="X638" s="64"/>
      <c r="Y638" s="64"/>
      <c r="Z638" s="64"/>
    </row>
    <row r="639" ht="12.75" customHeight="1">
      <c r="A639" s="82"/>
      <c r="B639" s="64"/>
      <c r="C639" s="64"/>
      <c r="D639" s="64"/>
      <c r="E639" s="64"/>
      <c r="F639" s="64"/>
      <c r="G639" s="64"/>
      <c r="H639" s="64"/>
      <c r="I639" s="64"/>
      <c r="J639" s="64"/>
      <c r="K639" s="64"/>
      <c r="L639" s="64"/>
      <c r="M639" s="64"/>
      <c r="N639" s="64"/>
      <c r="O639" s="64"/>
      <c r="P639" s="64"/>
      <c r="Q639" s="64"/>
      <c r="R639" s="64"/>
      <c r="S639" s="64"/>
      <c r="T639" s="64"/>
      <c r="U639" s="64"/>
      <c r="V639" s="64"/>
      <c r="W639" s="64"/>
      <c r="X639" s="64"/>
      <c r="Y639" s="64"/>
      <c r="Z639" s="64"/>
    </row>
    <row r="640" ht="12.75" customHeight="1">
      <c r="A640" s="82"/>
      <c r="B640" s="64"/>
      <c r="C640" s="64"/>
      <c r="D640" s="64"/>
      <c r="E640" s="64"/>
      <c r="F640" s="64"/>
      <c r="G640" s="64"/>
      <c r="H640" s="64"/>
      <c r="I640" s="64"/>
      <c r="J640" s="64"/>
      <c r="K640" s="64"/>
      <c r="L640" s="64"/>
      <c r="M640" s="64"/>
      <c r="N640" s="64"/>
      <c r="O640" s="64"/>
      <c r="P640" s="64"/>
      <c r="Q640" s="64"/>
      <c r="R640" s="64"/>
      <c r="S640" s="64"/>
      <c r="T640" s="64"/>
      <c r="U640" s="64"/>
      <c r="V640" s="64"/>
      <c r="W640" s="64"/>
      <c r="X640" s="64"/>
      <c r="Y640" s="64"/>
      <c r="Z640" s="64"/>
    </row>
    <row r="641" ht="12.75" customHeight="1">
      <c r="A641" s="82"/>
      <c r="B641" s="64"/>
      <c r="C641" s="64"/>
      <c r="D641" s="64"/>
      <c r="E641" s="64"/>
      <c r="F641" s="64"/>
      <c r="G641" s="64"/>
      <c r="H641" s="64"/>
      <c r="I641" s="64"/>
      <c r="J641" s="64"/>
      <c r="K641" s="64"/>
      <c r="L641" s="64"/>
      <c r="M641" s="64"/>
      <c r="N641" s="64"/>
      <c r="O641" s="64"/>
      <c r="P641" s="64"/>
      <c r="Q641" s="64"/>
      <c r="R641" s="64"/>
      <c r="S641" s="64"/>
      <c r="T641" s="64"/>
      <c r="U641" s="64"/>
      <c r="V641" s="64"/>
      <c r="W641" s="64"/>
      <c r="X641" s="64"/>
      <c r="Y641" s="64"/>
      <c r="Z641" s="64"/>
    </row>
    <row r="642" ht="12.75" customHeight="1">
      <c r="A642" s="82"/>
      <c r="B642" s="64"/>
      <c r="C642" s="64"/>
      <c r="D642" s="64"/>
      <c r="E642" s="64"/>
      <c r="F642" s="64"/>
      <c r="G642" s="64"/>
      <c r="H642" s="64"/>
      <c r="I642" s="64"/>
      <c r="J642" s="64"/>
      <c r="K642" s="64"/>
      <c r="L642" s="64"/>
      <c r="M642" s="64"/>
      <c r="N642" s="64"/>
      <c r="O642" s="64"/>
      <c r="P642" s="64"/>
      <c r="Q642" s="64"/>
      <c r="R642" s="64"/>
      <c r="S642" s="64"/>
      <c r="T642" s="64"/>
      <c r="U642" s="64"/>
      <c r="V642" s="64"/>
      <c r="W642" s="64"/>
      <c r="X642" s="64"/>
      <c r="Y642" s="64"/>
      <c r="Z642" s="64"/>
    </row>
    <row r="643" ht="12.75" customHeight="1">
      <c r="A643" s="82"/>
      <c r="B643" s="64"/>
      <c r="C643" s="64"/>
      <c r="D643" s="64"/>
      <c r="E643" s="64"/>
      <c r="F643" s="64"/>
      <c r="G643" s="64"/>
      <c r="H643" s="64"/>
      <c r="I643" s="64"/>
      <c r="J643" s="64"/>
      <c r="K643" s="64"/>
      <c r="L643" s="64"/>
      <c r="M643" s="64"/>
      <c r="N643" s="64"/>
      <c r="O643" s="64"/>
      <c r="P643" s="64"/>
      <c r="Q643" s="64"/>
      <c r="R643" s="64"/>
      <c r="S643" s="64"/>
      <c r="T643" s="64"/>
      <c r="U643" s="64"/>
      <c r="V643" s="64"/>
      <c r="W643" s="64"/>
      <c r="X643" s="64"/>
      <c r="Y643" s="64"/>
      <c r="Z643" s="64"/>
    </row>
    <row r="644" ht="12.75" customHeight="1">
      <c r="A644" s="82"/>
      <c r="B644" s="64"/>
      <c r="C644" s="64"/>
      <c r="D644" s="64"/>
      <c r="E644" s="64"/>
      <c r="F644" s="64"/>
      <c r="G644" s="64"/>
      <c r="H644" s="64"/>
      <c r="I644" s="64"/>
      <c r="J644" s="64"/>
      <c r="K644" s="64"/>
      <c r="L644" s="64"/>
      <c r="M644" s="64"/>
      <c r="N644" s="64"/>
      <c r="O644" s="64"/>
      <c r="P644" s="64"/>
      <c r="Q644" s="64"/>
      <c r="R644" s="64"/>
      <c r="S644" s="64"/>
      <c r="T644" s="64"/>
      <c r="U644" s="64"/>
      <c r="V644" s="64"/>
      <c r="W644" s="64"/>
      <c r="X644" s="64"/>
      <c r="Y644" s="64"/>
      <c r="Z644" s="64"/>
    </row>
    <row r="645" ht="12.75" customHeight="1">
      <c r="A645" s="82"/>
      <c r="B645" s="64"/>
      <c r="C645" s="64"/>
      <c r="D645" s="64"/>
      <c r="E645" s="64"/>
      <c r="F645" s="64"/>
      <c r="G645" s="64"/>
      <c r="H645" s="64"/>
      <c r="I645" s="64"/>
      <c r="J645" s="64"/>
      <c r="K645" s="64"/>
      <c r="L645" s="64"/>
      <c r="M645" s="64"/>
      <c r="N645" s="64"/>
      <c r="O645" s="64"/>
      <c r="P645" s="64"/>
      <c r="Q645" s="64"/>
      <c r="R645" s="64"/>
      <c r="S645" s="64"/>
      <c r="T645" s="64"/>
      <c r="U645" s="64"/>
      <c r="V645" s="64"/>
      <c r="W645" s="64"/>
      <c r="X645" s="64"/>
      <c r="Y645" s="64"/>
      <c r="Z645" s="64"/>
    </row>
    <row r="646" ht="12.75" customHeight="1">
      <c r="A646" s="82"/>
      <c r="B646" s="64"/>
      <c r="C646" s="64"/>
      <c r="D646" s="64"/>
      <c r="E646" s="64"/>
      <c r="F646" s="64"/>
      <c r="G646" s="64"/>
      <c r="H646" s="64"/>
      <c r="I646" s="64"/>
      <c r="J646" s="64"/>
      <c r="K646" s="64"/>
      <c r="L646" s="64"/>
      <c r="M646" s="64"/>
      <c r="N646" s="64"/>
      <c r="O646" s="64"/>
      <c r="P646" s="64"/>
      <c r="Q646" s="64"/>
      <c r="R646" s="64"/>
      <c r="S646" s="64"/>
      <c r="T646" s="64"/>
      <c r="U646" s="64"/>
      <c r="V646" s="64"/>
      <c r="W646" s="64"/>
      <c r="X646" s="64"/>
      <c r="Y646" s="64"/>
      <c r="Z646" s="64"/>
    </row>
    <row r="647" ht="12.75" customHeight="1">
      <c r="A647" s="82"/>
      <c r="B647" s="64"/>
      <c r="C647" s="64"/>
      <c r="D647" s="64"/>
      <c r="E647" s="64"/>
      <c r="F647" s="64"/>
      <c r="G647" s="64"/>
      <c r="H647" s="64"/>
      <c r="I647" s="64"/>
      <c r="J647" s="64"/>
      <c r="K647" s="64"/>
      <c r="L647" s="64"/>
      <c r="M647" s="64"/>
      <c r="N647" s="64"/>
      <c r="O647" s="64"/>
      <c r="P647" s="64"/>
      <c r="Q647" s="64"/>
      <c r="R647" s="64"/>
      <c r="S647" s="64"/>
      <c r="T647" s="64"/>
      <c r="U647" s="64"/>
      <c r="V647" s="64"/>
      <c r="W647" s="64"/>
      <c r="X647" s="64"/>
      <c r="Y647" s="64"/>
      <c r="Z647" s="64"/>
    </row>
    <row r="648" ht="12.75" customHeight="1">
      <c r="A648" s="82"/>
      <c r="B648" s="64"/>
      <c r="C648" s="64"/>
      <c r="D648" s="64"/>
      <c r="E648" s="64"/>
      <c r="F648" s="64"/>
      <c r="G648" s="64"/>
      <c r="H648" s="64"/>
      <c r="I648" s="64"/>
      <c r="J648" s="64"/>
      <c r="K648" s="64"/>
      <c r="L648" s="64"/>
      <c r="M648" s="64"/>
      <c r="N648" s="64"/>
      <c r="O648" s="64"/>
      <c r="P648" s="64"/>
      <c r="Q648" s="64"/>
      <c r="R648" s="64"/>
      <c r="S648" s="64"/>
      <c r="T648" s="64"/>
      <c r="U648" s="64"/>
      <c r="V648" s="64"/>
      <c r="W648" s="64"/>
      <c r="X648" s="64"/>
      <c r="Y648" s="64"/>
      <c r="Z648" s="64"/>
    </row>
    <row r="649" ht="12.75" customHeight="1">
      <c r="A649" s="82"/>
      <c r="B649" s="64"/>
      <c r="C649" s="64"/>
      <c r="D649" s="64"/>
      <c r="E649" s="64"/>
      <c r="F649" s="64"/>
      <c r="G649" s="64"/>
      <c r="H649" s="64"/>
      <c r="I649" s="64"/>
      <c r="J649" s="64"/>
      <c r="K649" s="64"/>
      <c r="L649" s="64"/>
      <c r="M649" s="64"/>
      <c r="N649" s="64"/>
      <c r="O649" s="64"/>
      <c r="P649" s="64"/>
      <c r="Q649" s="64"/>
      <c r="R649" s="64"/>
      <c r="S649" s="64"/>
      <c r="T649" s="64"/>
      <c r="U649" s="64"/>
      <c r="V649" s="64"/>
      <c r="W649" s="64"/>
      <c r="X649" s="64"/>
      <c r="Y649" s="64"/>
      <c r="Z649" s="64"/>
    </row>
    <row r="650" ht="12.75" customHeight="1">
      <c r="A650" s="82"/>
      <c r="B650" s="64"/>
      <c r="C650" s="64"/>
      <c r="D650" s="64"/>
      <c r="E650" s="64"/>
      <c r="F650" s="64"/>
      <c r="G650" s="64"/>
      <c r="H650" s="64"/>
      <c r="I650" s="64"/>
      <c r="J650" s="64"/>
      <c r="K650" s="64"/>
      <c r="L650" s="64"/>
      <c r="M650" s="64"/>
      <c r="N650" s="64"/>
      <c r="O650" s="64"/>
      <c r="P650" s="64"/>
      <c r="Q650" s="64"/>
      <c r="R650" s="64"/>
      <c r="S650" s="64"/>
      <c r="T650" s="64"/>
      <c r="U650" s="64"/>
      <c r="V650" s="64"/>
      <c r="W650" s="64"/>
      <c r="X650" s="64"/>
      <c r="Y650" s="64"/>
      <c r="Z650" s="64"/>
    </row>
    <row r="651" ht="12.75" customHeight="1">
      <c r="A651" s="82"/>
      <c r="B651" s="64"/>
      <c r="C651" s="64"/>
      <c r="D651" s="64"/>
      <c r="E651" s="64"/>
      <c r="F651" s="64"/>
      <c r="G651" s="64"/>
      <c r="H651" s="64"/>
      <c r="I651" s="64"/>
      <c r="J651" s="64"/>
      <c r="K651" s="64"/>
      <c r="L651" s="64"/>
      <c r="M651" s="64"/>
      <c r="N651" s="64"/>
      <c r="O651" s="64"/>
      <c r="P651" s="64"/>
      <c r="Q651" s="64"/>
      <c r="R651" s="64"/>
      <c r="S651" s="64"/>
      <c r="T651" s="64"/>
      <c r="U651" s="64"/>
      <c r="V651" s="64"/>
      <c r="W651" s="64"/>
      <c r="X651" s="64"/>
      <c r="Y651" s="64"/>
      <c r="Z651" s="64"/>
    </row>
    <row r="652" ht="12.75" customHeight="1">
      <c r="A652" s="82"/>
      <c r="B652" s="64"/>
      <c r="C652" s="64"/>
      <c r="D652" s="64"/>
      <c r="E652" s="64"/>
      <c r="F652" s="64"/>
      <c r="G652" s="64"/>
      <c r="H652" s="64"/>
      <c r="I652" s="64"/>
      <c r="J652" s="64"/>
      <c r="K652" s="64"/>
      <c r="L652" s="64"/>
      <c r="M652" s="64"/>
      <c r="N652" s="64"/>
      <c r="O652" s="64"/>
      <c r="P652" s="64"/>
      <c r="Q652" s="64"/>
      <c r="R652" s="64"/>
      <c r="S652" s="64"/>
      <c r="T652" s="64"/>
      <c r="U652" s="64"/>
      <c r="V652" s="64"/>
      <c r="W652" s="64"/>
      <c r="X652" s="64"/>
      <c r="Y652" s="64"/>
      <c r="Z652" s="64"/>
    </row>
    <row r="653" ht="12.75" customHeight="1">
      <c r="A653" s="82"/>
      <c r="B653" s="64"/>
      <c r="C653" s="64"/>
      <c r="D653" s="64"/>
      <c r="E653" s="64"/>
      <c r="F653" s="64"/>
      <c r="G653" s="64"/>
      <c r="H653" s="64"/>
      <c r="I653" s="64"/>
      <c r="J653" s="64"/>
      <c r="K653" s="64"/>
      <c r="L653" s="64"/>
      <c r="M653" s="64"/>
      <c r="N653" s="64"/>
      <c r="O653" s="64"/>
      <c r="P653" s="64"/>
      <c r="Q653" s="64"/>
      <c r="R653" s="64"/>
      <c r="S653" s="64"/>
      <c r="T653" s="64"/>
      <c r="U653" s="64"/>
      <c r="V653" s="64"/>
      <c r="W653" s="64"/>
      <c r="X653" s="64"/>
      <c r="Y653" s="64"/>
      <c r="Z653" s="64"/>
    </row>
    <row r="654" ht="12.75" customHeight="1">
      <c r="A654" s="82"/>
      <c r="B654" s="64"/>
      <c r="C654" s="64"/>
      <c r="D654" s="64"/>
      <c r="E654" s="64"/>
      <c r="F654" s="64"/>
      <c r="G654" s="64"/>
      <c r="H654" s="64"/>
      <c r="I654" s="64"/>
      <c r="J654" s="64"/>
      <c r="K654" s="64"/>
      <c r="L654" s="64"/>
      <c r="M654" s="64"/>
      <c r="N654" s="64"/>
      <c r="O654" s="64"/>
      <c r="P654" s="64"/>
      <c r="Q654" s="64"/>
      <c r="R654" s="64"/>
      <c r="S654" s="64"/>
      <c r="T654" s="64"/>
      <c r="U654" s="64"/>
      <c r="V654" s="64"/>
      <c r="W654" s="64"/>
      <c r="X654" s="64"/>
      <c r="Y654" s="64"/>
      <c r="Z654" s="64"/>
    </row>
    <row r="655" ht="12.75" customHeight="1">
      <c r="A655" s="82"/>
      <c r="B655" s="64"/>
      <c r="C655" s="64"/>
      <c r="D655" s="64"/>
      <c r="E655" s="64"/>
      <c r="F655" s="64"/>
      <c r="G655" s="64"/>
      <c r="H655" s="64"/>
      <c r="I655" s="64"/>
      <c r="J655" s="64"/>
      <c r="K655" s="64"/>
      <c r="L655" s="64"/>
      <c r="M655" s="64"/>
      <c r="N655" s="64"/>
      <c r="O655" s="64"/>
      <c r="P655" s="64"/>
      <c r="Q655" s="64"/>
      <c r="R655" s="64"/>
      <c r="S655" s="64"/>
      <c r="T655" s="64"/>
      <c r="U655" s="64"/>
      <c r="V655" s="64"/>
      <c r="W655" s="64"/>
      <c r="X655" s="64"/>
      <c r="Y655" s="64"/>
      <c r="Z655" s="64"/>
    </row>
    <row r="656" ht="12.75" customHeight="1">
      <c r="A656" s="82"/>
      <c r="B656" s="64"/>
      <c r="C656" s="64"/>
      <c r="D656" s="64"/>
      <c r="E656" s="64"/>
      <c r="F656" s="64"/>
      <c r="G656" s="64"/>
      <c r="H656" s="64"/>
      <c r="I656" s="64"/>
      <c r="J656" s="64"/>
      <c r="K656" s="64"/>
      <c r="L656" s="64"/>
      <c r="M656" s="64"/>
      <c r="N656" s="64"/>
      <c r="O656" s="64"/>
      <c r="P656" s="64"/>
      <c r="Q656" s="64"/>
      <c r="R656" s="64"/>
      <c r="S656" s="64"/>
      <c r="T656" s="64"/>
      <c r="U656" s="64"/>
      <c r="V656" s="64"/>
      <c r="W656" s="64"/>
      <c r="X656" s="64"/>
      <c r="Y656" s="64"/>
      <c r="Z656" s="64"/>
    </row>
    <row r="657" ht="12.75" customHeight="1">
      <c r="A657" s="82"/>
      <c r="B657" s="64"/>
      <c r="C657" s="64"/>
      <c r="D657" s="64"/>
      <c r="E657" s="64"/>
      <c r="F657" s="64"/>
      <c r="G657" s="64"/>
      <c r="H657" s="64"/>
      <c r="I657" s="64"/>
      <c r="J657" s="64"/>
      <c r="K657" s="64"/>
      <c r="L657" s="64"/>
      <c r="M657" s="64"/>
      <c r="N657" s="64"/>
      <c r="O657" s="64"/>
      <c r="P657" s="64"/>
      <c r="Q657" s="64"/>
      <c r="R657" s="64"/>
      <c r="S657" s="64"/>
      <c r="T657" s="64"/>
      <c r="U657" s="64"/>
      <c r="V657" s="64"/>
      <c r="W657" s="64"/>
      <c r="X657" s="64"/>
      <c r="Y657" s="64"/>
      <c r="Z657" s="64"/>
    </row>
    <row r="658" ht="12.75" customHeight="1">
      <c r="A658" s="82"/>
      <c r="B658" s="64"/>
      <c r="C658" s="64"/>
      <c r="D658" s="64"/>
      <c r="E658" s="64"/>
      <c r="F658" s="64"/>
      <c r="G658" s="64"/>
      <c r="H658" s="64"/>
      <c r="I658" s="64"/>
      <c r="J658" s="64"/>
      <c r="K658" s="64"/>
      <c r="L658" s="64"/>
      <c r="M658" s="64"/>
      <c r="N658" s="64"/>
      <c r="O658" s="64"/>
      <c r="P658" s="64"/>
      <c r="Q658" s="64"/>
      <c r="R658" s="64"/>
      <c r="S658" s="64"/>
      <c r="T658" s="64"/>
      <c r="U658" s="64"/>
      <c r="V658" s="64"/>
      <c r="W658" s="64"/>
      <c r="X658" s="64"/>
      <c r="Y658" s="64"/>
      <c r="Z658" s="64"/>
    </row>
    <row r="659" ht="12.75" customHeight="1">
      <c r="A659" s="82"/>
      <c r="B659" s="64"/>
      <c r="C659" s="64"/>
      <c r="D659" s="64"/>
      <c r="E659" s="64"/>
      <c r="F659" s="64"/>
      <c r="G659" s="64"/>
      <c r="H659" s="64"/>
      <c r="I659" s="64"/>
      <c r="J659" s="64"/>
      <c r="K659" s="64"/>
      <c r="L659" s="64"/>
      <c r="M659" s="64"/>
      <c r="N659" s="64"/>
      <c r="O659" s="64"/>
      <c r="P659" s="64"/>
      <c r="Q659" s="64"/>
      <c r="R659" s="64"/>
      <c r="S659" s="64"/>
      <c r="T659" s="64"/>
      <c r="U659" s="64"/>
      <c r="V659" s="64"/>
      <c r="W659" s="64"/>
      <c r="X659" s="64"/>
      <c r="Y659" s="64"/>
      <c r="Z659" s="64"/>
    </row>
    <row r="660" ht="12.75" customHeight="1">
      <c r="A660" s="82"/>
      <c r="B660" s="64"/>
      <c r="C660" s="64"/>
      <c r="D660" s="64"/>
      <c r="E660" s="64"/>
      <c r="F660" s="64"/>
      <c r="G660" s="64"/>
      <c r="H660" s="64"/>
      <c r="I660" s="64"/>
      <c r="J660" s="64"/>
      <c r="K660" s="64"/>
      <c r="L660" s="64"/>
      <c r="M660" s="64"/>
      <c r="N660" s="64"/>
      <c r="O660" s="64"/>
      <c r="P660" s="64"/>
      <c r="Q660" s="64"/>
      <c r="R660" s="64"/>
      <c r="S660" s="64"/>
      <c r="T660" s="64"/>
      <c r="U660" s="64"/>
      <c r="V660" s="64"/>
      <c r="W660" s="64"/>
      <c r="X660" s="64"/>
      <c r="Y660" s="64"/>
      <c r="Z660" s="64"/>
    </row>
    <row r="661" ht="12.75" customHeight="1">
      <c r="A661" s="82"/>
      <c r="B661" s="64"/>
      <c r="C661" s="64"/>
      <c r="D661" s="64"/>
      <c r="E661" s="64"/>
      <c r="F661" s="64"/>
      <c r="G661" s="64"/>
      <c r="H661" s="64"/>
      <c r="I661" s="64"/>
      <c r="J661" s="64"/>
      <c r="K661" s="64"/>
      <c r="L661" s="64"/>
      <c r="M661" s="64"/>
      <c r="N661" s="64"/>
      <c r="O661" s="64"/>
      <c r="P661" s="64"/>
      <c r="Q661" s="64"/>
      <c r="R661" s="64"/>
      <c r="S661" s="64"/>
      <c r="T661" s="64"/>
      <c r="U661" s="64"/>
      <c r="V661" s="64"/>
      <c r="W661" s="64"/>
      <c r="X661" s="64"/>
      <c r="Y661" s="64"/>
      <c r="Z661" s="64"/>
    </row>
    <row r="662" ht="12.75" customHeight="1">
      <c r="A662" s="82"/>
      <c r="B662" s="64"/>
      <c r="C662" s="64"/>
      <c r="D662" s="64"/>
      <c r="E662" s="64"/>
      <c r="F662" s="64"/>
      <c r="G662" s="64"/>
      <c r="H662" s="64"/>
      <c r="I662" s="64"/>
      <c r="J662" s="64"/>
      <c r="K662" s="64"/>
      <c r="L662" s="64"/>
      <c r="M662" s="64"/>
      <c r="N662" s="64"/>
      <c r="O662" s="64"/>
      <c r="P662" s="64"/>
      <c r="Q662" s="64"/>
      <c r="R662" s="64"/>
      <c r="S662" s="64"/>
      <c r="T662" s="64"/>
      <c r="U662" s="64"/>
      <c r="V662" s="64"/>
      <c r="W662" s="64"/>
      <c r="X662" s="64"/>
      <c r="Y662" s="64"/>
      <c r="Z662" s="64"/>
    </row>
    <row r="663" ht="12.75" customHeight="1">
      <c r="A663" s="82"/>
      <c r="B663" s="64"/>
      <c r="C663" s="64"/>
      <c r="D663" s="64"/>
      <c r="E663" s="64"/>
      <c r="F663" s="64"/>
      <c r="G663" s="64"/>
      <c r="H663" s="64"/>
      <c r="I663" s="64"/>
      <c r="J663" s="64"/>
      <c r="K663" s="64"/>
      <c r="L663" s="64"/>
      <c r="M663" s="64"/>
      <c r="N663" s="64"/>
      <c r="O663" s="64"/>
      <c r="P663" s="64"/>
      <c r="Q663" s="64"/>
      <c r="R663" s="64"/>
      <c r="S663" s="64"/>
      <c r="T663" s="64"/>
      <c r="U663" s="64"/>
      <c r="V663" s="64"/>
      <c r="W663" s="64"/>
      <c r="X663" s="64"/>
      <c r="Y663" s="64"/>
      <c r="Z663" s="64"/>
    </row>
    <row r="664" ht="12.75" customHeight="1">
      <c r="A664" s="82"/>
      <c r="B664" s="64"/>
      <c r="C664" s="64"/>
      <c r="D664" s="64"/>
      <c r="E664" s="64"/>
      <c r="F664" s="64"/>
      <c r="G664" s="64"/>
      <c r="H664" s="64"/>
      <c r="I664" s="64"/>
      <c r="J664" s="64"/>
      <c r="K664" s="64"/>
      <c r="L664" s="64"/>
      <c r="M664" s="64"/>
      <c r="N664" s="64"/>
      <c r="O664" s="64"/>
      <c r="P664" s="64"/>
      <c r="Q664" s="64"/>
      <c r="R664" s="64"/>
      <c r="S664" s="64"/>
      <c r="T664" s="64"/>
      <c r="U664" s="64"/>
      <c r="V664" s="64"/>
      <c r="W664" s="64"/>
      <c r="X664" s="64"/>
      <c r="Y664" s="64"/>
      <c r="Z664" s="64"/>
    </row>
    <row r="665" ht="12.75" customHeight="1">
      <c r="A665" s="82"/>
      <c r="B665" s="64"/>
      <c r="C665" s="64"/>
      <c r="D665" s="64"/>
      <c r="E665" s="64"/>
      <c r="F665" s="64"/>
      <c r="G665" s="64"/>
      <c r="H665" s="64"/>
      <c r="I665" s="64"/>
      <c r="J665" s="64"/>
      <c r="K665" s="64"/>
      <c r="L665" s="64"/>
      <c r="M665" s="64"/>
      <c r="N665" s="64"/>
      <c r="O665" s="64"/>
      <c r="P665" s="64"/>
      <c r="Q665" s="64"/>
      <c r="R665" s="64"/>
      <c r="S665" s="64"/>
      <c r="T665" s="64"/>
      <c r="U665" s="64"/>
      <c r="V665" s="64"/>
      <c r="W665" s="64"/>
      <c r="X665" s="64"/>
      <c r="Y665" s="64"/>
      <c r="Z665" s="64"/>
    </row>
    <row r="666" ht="12.75" customHeight="1">
      <c r="A666" s="82"/>
      <c r="B666" s="64"/>
      <c r="C666" s="64"/>
      <c r="D666" s="64"/>
      <c r="E666" s="64"/>
      <c r="F666" s="64"/>
      <c r="G666" s="64"/>
      <c r="H666" s="64"/>
      <c r="I666" s="64"/>
      <c r="J666" s="64"/>
      <c r="K666" s="64"/>
      <c r="L666" s="64"/>
      <c r="M666" s="64"/>
      <c r="N666" s="64"/>
      <c r="O666" s="64"/>
      <c r="P666" s="64"/>
      <c r="Q666" s="64"/>
      <c r="R666" s="64"/>
      <c r="S666" s="64"/>
      <c r="T666" s="64"/>
      <c r="U666" s="64"/>
      <c r="V666" s="64"/>
      <c r="W666" s="64"/>
      <c r="X666" s="64"/>
      <c r="Y666" s="64"/>
      <c r="Z666" s="64"/>
    </row>
    <row r="667" ht="12.75" customHeight="1">
      <c r="A667" s="82"/>
      <c r="B667" s="64"/>
      <c r="C667" s="64"/>
      <c r="D667" s="64"/>
      <c r="E667" s="64"/>
      <c r="F667" s="64"/>
      <c r="G667" s="64"/>
      <c r="H667" s="64"/>
      <c r="I667" s="64"/>
      <c r="J667" s="64"/>
      <c r="K667" s="64"/>
      <c r="L667" s="64"/>
      <c r="M667" s="64"/>
      <c r="N667" s="64"/>
      <c r="O667" s="64"/>
      <c r="P667" s="64"/>
      <c r="Q667" s="64"/>
      <c r="R667" s="64"/>
      <c r="S667" s="64"/>
      <c r="T667" s="64"/>
      <c r="U667" s="64"/>
      <c r="V667" s="64"/>
      <c r="W667" s="64"/>
      <c r="X667" s="64"/>
      <c r="Y667" s="64"/>
      <c r="Z667" s="64"/>
    </row>
    <row r="668" ht="12.75" customHeight="1">
      <c r="A668" s="82"/>
      <c r="B668" s="64"/>
      <c r="C668" s="64"/>
      <c r="D668" s="64"/>
      <c r="E668" s="64"/>
      <c r="F668" s="64"/>
      <c r="G668" s="64"/>
      <c r="H668" s="64"/>
      <c r="I668" s="64"/>
      <c r="J668" s="64"/>
      <c r="K668" s="64"/>
      <c r="L668" s="64"/>
      <c r="M668" s="64"/>
      <c r="N668" s="64"/>
      <c r="O668" s="64"/>
      <c r="P668" s="64"/>
      <c r="Q668" s="64"/>
      <c r="R668" s="64"/>
      <c r="S668" s="64"/>
      <c r="T668" s="64"/>
      <c r="U668" s="64"/>
      <c r="V668" s="64"/>
      <c r="W668" s="64"/>
      <c r="X668" s="64"/>
      <c r="Y668" s="64"/>
      <c r="Z668" s="64"/>
    </row>
    <row r="669" ht="12.75" customHeight="1">
      <c r="A669" s="82"/>
      <c r="B669" s="64"/>
      <c r="C669" s="64"/>
      <c r="D669" s="64"/>
      <c r="E669" s="64"/>
      <c r="F669" s="64"/>
      <c r="G669" s="64"/>
      <c r="H669" s="64"/>
      <c r="I669" s="64"/>
      <c r="J669" s="64"/>
      <c r="K669" s="64"/>
      <c r="L669" s="64"/>
      <c r="M669" s="64"/>
      <c r="N669" s="64"/>
      <c r="O669" s="64"/>
      <c r="P669" s="64"/>
      <c r="Q669" s="64"/>
      <c r="R669" s="64"/>
      <c r="S669" s="64"/>
      <c r="T669" s="64"/>
      <c r="U669" s="64"/>
      <c r="V669" s="64"/>
      <c r="W669" s="64"/>
      <c r="X669" s="64"/>
      <c r="Y669" s="64"/>
      <c r="Z669" s="64"/>
    </row>
    <row r="670" ht="12.75" customHeight="1">
      <c r="A670" s="82"/>
      <c r="B670" s="64"/>
      <c r="C670" s="64"/>
      <c r="D670" s="64"/>
      <c r="E670" s="64"/>
      <c r="F670" s="64"/>
      <c r="G670" s="64"/>
      <c r="H670" s="64"/>
      <c r="I670" s="64"/>
      <c r="J670" s="64"/>
      <c r="K670" s="64"/>
      <c r="L670" s="64"/>
      <c r="M670" s="64"/>
      <c r="N670" s="64"/>
      <c r="O670" s="64"/>
      <c r="P670" s="64"/>
      <c r="Q670" s="64"/>
      <c r="R670" s="64"/>
      <c r="S670" s="64"/>
      <c r="T670" s="64"/>
      <c r="U670" s="64"/>
      <c r="V670" s="64"/>
      <c r="W670" s="64"/>
      <c r="X670" s="64"/>
      <c r="Y670" s="64"/>
      <c r="Z670" s="64"/>
    </row>
    <row r="671" ht="12.75" customHeight="1">
      <c r="A671" s="82"/>
      <c r="B671" s="64"/>
      <c r="C671" s="64"/>
      <c r="D671" s="64"/>
      <c r="E671" s="64"/>
      <c r="F671" s="64"/>
      <c r="G671" s="64"/>
      <c r="H671" s="64"/>
      <c r="I671" s="64"/>
      <c r="J671" s="64"/>
      <c r="K671" s="64"/>
      <c r="L671" s="64"/>
      <c r="M671" s="64"/>
      <c r="N671" s="64"/>
      <c r="O671" s="64"/>
      <c r="P671" s="64"/>
      <c r="Q671" s="64"/>
      <c r="R671" s="64"/>
      <c r="S671" s="64"/>
      <c r="T671" s="64"/>
      <c r="U671" s="64"/>
      <c r="V671" s="64"/>
      <c r="W671" s="64"/>
      <c r="X671" s="64"/>
      <c r="Y671" s="64"/>
      <c r="Z671" s="64"/>
    </row>
    <row r="672" ht="12.75" customHeight="1">
      <c r="A672" s="82"/>
      <c r="B672" s="64"/>
      <c r="C672" s="64"/>
      <c r="D672" s="64"/>
      <c r="E672" s="64"/>
      <c r="F672" s="64"/>
      <c r="G672" s="64"/>
      <c r="H672" s="64"/>
      <c r="I672" s="64"/>
      <c r="J672" s="64"/>
      <c r="K672" s="64"/>
      <c r="L672" s="64"/>
      <c r="M672" s="64"/>
      <c r="N672" s="64"/>
      <c r="O672" s="64"/>
      <c r="P672" s="64"/>
      <c r="Q672" s="64"/>
      <c r="R672" s="64"/>
      <c r="S672" s="64"/>
      <c r="T672" s="64"/>
      <c r="U672" s="64"/>
      <c r="V672" s="64"/>
      <c r="W672" s="64"/>
      <c r="X672" s="64"/>
      <c r="Y672" s="64"/>
      <c r="Z672" s="64"/>
    </row>
    <row r="673" ht="12.75" customHeight="1">
      <c r="A673" s="82"/>
      <c r="B673" s="64"/>
      <c r="C673" s="64"/>
      <c r="D673" s="64"/>
      <c r="E673" s="64"/>
      <c r="F673" s="64"/>
      <c r="G673" s="64"/>
      <c r="H673" s="64"/>
      <c r="I673" s="64"/>
      <c r="J673" s="64"/>
      <c r="K673" s="64"/>
      <c r="L673" s="64"/>
      <c r="M673" s="64"/>
      <c r="N673" s="64"/>
      <c r="O673" s="64"/>
      <c r="P673" s="64"/>
      <c r="Q673" s="64"/>
      <c r="R673" s="64"/>
      <c r="S673" s="64"/>
      <c r="T673" s="64"/>
      <c r="U673" s="64"/>
      <c r="V673" s="64"/>
      <c r="W673" s="64"/>
      <c r="X673" s="64"/>
      <c r="Y673" s="64"/>
      <c r="Z673" s="64"/>
    </row>
    <row r="674" ht="12.75" customHeight="1">
      <c r="A674" s="82"/>
      <c r="B674" s="64"/>
      <c r="C674" s="64"/>
      <c r="D674" s="64"/>
      <c r="E674" s="64"/>
      <c r="F674" s="64"/>
      <c r="G674" s="64"/>
      <c r="H674" s="64"/>
      <c r="I674" s="64"/>
      <c r="J674" s="64"/>
      <c r="K674" s="64"/>
      <c r="L674" s="64"/>
      <c r="M674" s="64"/>
      <c r="N674" s="64"/>
      <c r="O674" s="64"/>
      <c r="P674" s="64"/>
      <c r="Q674" s="64"/>
      <c r="R674" s="64"/>
      <c r="S674" s="64"/>
      <c r="T674" s="64"/>
      <c r="U674" s="64"/>
      <c r="V674" s="64"/>
      <c r="W674" s="64"/>
      <c r="X674" s="64"/>
      <c r="Y674" s="64"/>
      <c r="Z674" s="64"/>
    </row>
    <row r="675" ht="12.75" customHeight="1">
      <c r="A675" s="82"/>
      <c r="B675" s="64"/>
      <c r="C675" s="64"/>
      <c r="D675" s="64"/>
      <c r="E675" s="64"/>
      <c r="F675" s="64"/>
      <c r="G675" s="64"/>
      <c r="H675" s="64"/>
      <c r="I675" s="64"/>
      <c r="J675" s="64"/>
      <c r="K675" s="64"/>
      <c r="L675" s="64"/>
      <c r="M675" s="64"/>
      <c r="N675" s="64"/>
      <c r="O675" s="64"/>
      <c r="P675" s="64"/>
      <c r="Q675" s="64"/>
      <c r="R675" s="64"/>
      <c r="S675" s="64"/>
      <c r="T675" s="64"/>
      <c r="U675" s="64"/>
      <c r="V675" s="64"/>
      <c r="W675" s="64"/>
      <c r="X675" s="64"/>
      <c r="Y675" s="64"/>
      <c r="Z675" s="64"/>
    </row>
    <row r="676" ht="12.75" customHeight="1">
      <c r="A676" s="82"/>
      <c r="B676" s="64"/>
      <c r="C676" s="64"/>
      <c r="D676" s="64"/>
      <c r="E676" s="64"/>
      <c r="F676" s="64"/>
      <c r="G676" s="64"/>
      <c r="H676" s="64"/>
      <c r="I676" s="64"/>
      <c r="J676" s="64"/>
      <c r="K676" s="64"/>
      <c r="L676" s="64"/>
      <c r="M676" s="64"/>
      <c r="N676" s="64"/>
      <c r="O676" s="64"/>
      <c r="P676" s="64"/>
      <c r="Q676" s="64"/>
      <c r="R676" s="64"/>
      <c r="S676" s="64"/>
      <c r="T676" s="64"/>
      <c r="U676" s="64"/>
      <c r="V676" s="64"/>
      <c r="W676" s="64"/>
      <c r="X676" s="64"/>
      <c r="Y676" s="64"/>
      <c r="Z676" s="64"/>
    </row>
    <row r="677" ht="12.75" customHeight="1">
      <c r="A677" s="82"/>
      <c r="B677" s="64"/>
      <c r="C677" s="64"/>
      <c r="D677" s="64"/>
      <c r="E677" s="64"/>
      <c r="F677" s="64"/>
      <c r="G677" s="64"/>
      <c r="H677" s="64"/>
      <c r="I677" s="64"/>
      <c r="J677" s="64"/>
      <c r="K677" s="64"/>
      <c r="L677" s="64"/>
      <c r="M677" s="64"/>
      <c r="N677" s="64"/>
      <c r="O677" s="64"/>
      <c r="P677" s="64"/>
      <c r="Q677" s="64"/>
      <c r="R677" s="64"/>
      <c r="S677" s="64"/>
      <c r="T677" s="64"/>
      <c r="U677" s="64"/>
      <c r="V677" s="64"/>
      <c r="W677" s="64"/>
      <c r="X677" s="64"/>
      <c r="Y677" s="64"/>
      <c r="Z677" s="64"/>
    </row>
    <row r="678" ht="12.75" customHeight="1">
      <c r="A678" s="82"/>
      <c r="B678" s="64"/>
      <c r="C678" s="64"/>
      <c r="D678" s="64"/>
      <c r="E678" s="64"/>
      <c r="F678" s="64"/>
      <c r="G678" s="64"/>
      <c r="H678" s="64"/>
      <c r="I678" s="64"/>
      <c r="J678" s="64"/>
      <c r="K678" s="64"/>
      <c r="L678" s="64"/>
      <c r="M678" s="64"/>
      <c r="N678" s="64"/>
      <c r="O678" s="64"/>
      <c r="P678" s="64"/>
      <c r="Q678" s="64"/>
      <c r="R678" s="64"/>
      <c r="S678" s="64"/>
      <c r="T678" s="64"/>
      <c r="U678" s="64"/>
      <c r="V678" s="64"/>
      <c r="W678" s="64"/>
      <c r="X678" s="64"/>
      <c r="Y678" s="64"/>
      <c r="Z678" s="64"/>
    </row>
    <row r="679" ht="12.75" customHeight="1">
      <c r="A679" s="82"/>
      <c r="B679" s="64"/>
      <c r="C679" s="64"/>
      <c r="D679" s="64"/>
      <c r="E679" s="64"/>
      <c r="F679" s="64"/>
      <c r="G679" s="64"/>
      <c r="H679" s="64"/>
      <c r="I679" s="64"/>
      <c r="J679" s="64"/>
      <c r="K679" s="64"/>
      <c r="L679" s="64"/>
      <c r="M679" s="64"/>
      <c r="N679" s="64"/>
      <c r="O679" s="64"/>
      <c r="P679" s="64"/>
      <c r="Q679" s="64"/>
      <c r="R679" s="64"/>
      <c r="S679" s="64"/>
      <c r="T679" s="64"/>
      <c r="U679" s="64"/>
      <c r="V679" s="64"/>
      <c r="W679" s="64"/>
      <c r="X679" s="64"/>
      <c r="Y679" s="64"/>
      <c r="Z679" s="64"/>
    </row>
    <row r="680" ht="12.75" customHeight="1">
      <c r="A680" s="82"/>
      <c r="B680" s="64"/>
      <c r="C680" s="64"/>
      <c r="D680" s="64"/>
      <c r="E680" s="64"/>
      <c r="F680" s="64"/>
      <c r="G680" s="64"/>
      <c r="H680" s="64"/>
      <c r="I680" s="64"/>
      <c r="J680" s="64"/>
      <c r="K680" s="64"/>
      <c r="L680" s="64"/>
      <c r="M680" s="64"/>
      <c r="N680" s="64"/>
      <c r="O680" s="64"/>
      <c r="P680" s="64"/>
      <c r="Q680" s="64"/>
      <c r="R680" s="64"/>
      <c r="S680" s="64"/>
      <c r="T680" s="64"/>
      <c r="U680" s="64"/>
      <c r="V680" s="64"/>
      <c r="W680" s="64"/>
      <c r="X680" s="64"/>
      <c r="Y680" s="64"/>
      <c r="Z680" s="64"/>
    </row>
    <row r="681" ht="12.75" customHeight="1">
      <c r="A681" s="82"/>
      <c r="B681" s="64"/>
      <c r="C681" s="64"/>
      <c r="D681" s="64"/>
      <c r="E681" s="64"/>
      <c r="F681" s="64"/>
      <c r="G681" s="64"/>
      <c r="H681" s="64"/>
      <c r="I681" s="64"/>
      <c r="J681" s="64"/>
      <c r="K681" s="64"/>
      <c r="L681" s="64"/>
      <c r="M681" s="64"/>
      <c r="N681" s="64"/>
      <c r="O681" s="64"/>
      <c r="P681" s="64"/>
      <c r="Q681" s="64"/>
      <c r="R681" s="64"/>
      <c r="S681" s="64"/>
      <c r="T681" s="64"/>
      <c r="U681" s="64"/>
      <c r="V681" s="64"/>
      <c r="W681" s="64"/>
      <c r="X681" s="64"/>
      <c r="Y681" s="64"/>
      <c r="Z681" s="64"/>
    </row>
    <row r="682" ht="12.75" customHeight="1">
      <c r="A682" s="82"/>
      <c r="B682" s="64"/>
      <c r="C682" s="64"/>
      <c r="D682" s="64"/>
      <c r="E682" s="64"/>
      <c r="F682" s="64"/>
      <c r="G682" s="64"/>
      <c r="H682" s="64"/>
      <c r="I682" s="64"/>
      <c r="J682" s="64"/>
      <c r="K682" s="64"/>
      <c r="L682" s="64"/>
      <c r="M682" s="64"/>
      <c r="N682" s="64"/>
      <c r="O682" s="64"/>
      <c r="P682" s="64"/>
      <c r="Q682" s="64"/>
      <c r="R682" s="64"/>
      <c r="S682" s="64"/>
      <c r="T682" s="64"/>
      <c r="U682" s="64"/>
      <c r="V682" s="64"/>
      <c r="W682" s="64"/>
      <c r="X682" s="64"/>
      <c r="Y682" s="64"/>
      <c r="Z682" s="64"/>
    </row>
    <row r="683" ht="12.75" customHeight="1">
      <c r="A683" s="82"/>
      <c r="B683" s="64"/>
      <c r="C683" s="64"/>
      <c r="D683" s="64"/>
      <c r="E683" s="64"/>
      <c r="F683" s="64"/>
      <c r="G683" s="64"/>
      <c r="H683" s="64"/>
      <c r="I683" s="64"/>
      <c r="J683" s="64"/>
      <c r="K683" s="64"/>
      <c r="L683" s="64"/>
      <c r="M683" s="64"/>
      <c r="N683" s="64"/>
      <c r="O683" s="64"/>
      <c r="P683" s="64"/>
      <c r="Q683" s="64"/>
      <c r="R683" s="64"/>
      <c r="S683" s="64"/>
      <c r="T683" s="64"/>
      <c r="U683" s="64"/>
      <c r="V683" s="64"/>
      <c r="W683" s="64"/>
      <c r="X683" s="64"/>
      <c r="Y683" s="64"/>
      <c r="Z683" s="64"/>
    </row>
    <row r="684" ht="12.75" customHeight="1">
      <c r="A684" s="82"/>
      <c r="B684" s="64"/>
      <c r="C684" s="64"/>
      <c r="D684" s="64"/>
      <c r="E684" s="64"/>
      <c r="F684" s="64"/>
      <c r="G684" s="64"/>
      <c r="H684" s="64"/>
      <c r="I684" s="64"/>
      <c r="J684" s="64"/>
      <c r="K684" s="64"/>
      <c r="L684" s="64"/>
      <c r="M684" s="64"/>
      <c r="N684" s="64"/>
      <c r="O684" s="64"/>
      <c r="P684" s="64"/>
      <c r="Q684" s="64"/>
      <c r="R684" s="64"/>
      <c r="S684" s="64"/>
      <c r="T684" s="64"/>
      <c r="U684" s="64"/>
      <c r="V684" s="64"/>
      <c r="W684" s="64"/>
      <c r="X684" s="64"/>
      <c r="Y684" s="64"/>
      <c r="Z684" s="64"/>
    </row>
    <row r="685" ht="12.75" customHeight="1">
      <c r="A685" s="82"/>
      <c r="B685" s="64"/>
      <c r="C685" s="64"/>
      <c r="D685" s="64"/>
      <c r="E685" s="64"/>
      <c r="F685" s="64"/>
      <c r="G685" s="64"/>
      <c r="H685" s="64"/>
      <c r="I685" s="64"/>
      <c r="J685" s="64"/>
      <c r="K685" s="64"/>
      <c r="L685" s="64"/>
      <c r="M685" s="64"/>
      <c r="N685" s="64"/>
      <c r="O685" s="64"/>
      <c r="P685" s="64"/>
      <c r="Q685" s="64"/>
      <c r="R685" s="64"/>
      <c r="S685" s="64"/>
      <c r="T685" s="64"/>
      <c r="U685" s="64"/>
      <c r="V685" s="64"/>
      <c r="W685" s="64"/>
      <c r="X685" s="64"/>
      <c r="Y685" s="64"/>
      <c r="Z685" s="64"/>
    </row>
    <row r="686" ht="12.75" customHeight="1">
      <c r="A686" s="82"/>
      <c r="B686" s="64"/>
      <c r="C686" s="64"/>
      <c r="D686" s="64"/>
      <c r="E686" s="64"/>
      <c r="F686" s="64"/>
      <c r="G686" s="64"/>
      <c r="H686" s="64"/>
      <c r="I686" s="64"/>
      <c r="J686" s="64"/>
      <c r="K686" s="64"/>
      <c r="L686" s="64"/>
      <c r="M686" s="64"/>
      <c r="N686" s="64"/>
      <c r="O686" s="64"/>
      <c r="P686" s="64"/>
      <c r="Q686" s="64"/>
      <c r="R686" s="64"/>
      <c r="S686" s="64"/>
      <c r="T686" s="64"/>
      <c r="U686" s="64"/>
      <c r="V686" s="64"/>
      <c r="W686" s="64"/>
      <c r="X686" s="64"/>
      <c r="Y686" s="64"/>
      <c r="Z686" s="64"/>
    </row>
    <row r="687" ht="12.75" customHeight="1">
      <c r="A687" s="82"/>
      <c r="B687" s="64"/>
      <c r="C687" s="64"/>
      <c r="D687" s="64"/>
      <c r="E687" s="64"/>
      <c r="F687" s="64"/>
      <c r="G687" s="64"/>
      <c r="H687" s="64"/>
      <c r="I687" s="64"/>
      <c r="J687" s="64"/>
      <c r="K687" s="64"/>
      <c r="L687" s="64"/>
      <c r="M687" s="64"/>
      <c r="N687" s="64"/>
      <c r="O687" s="64"/>
      <c r="P687" s="64"/>
      <c r="Q687" s="64"/>
      <c r="R687" s="64"/>
      <c r="S687" s="64"/>
      <c r="T687" s="64"/>
      <c r="U687" s="64"/>
      <c r="V687" s="64"/>
      <c r="W687" s="64"/>
      <c r="X687" s="64"/>
      <c r="Y687" s="64"/>
      <c r="Z687" s="64"/>
    </row>
    <row r="688" ht="12.75" customHeight="1">
      <c r="A688" s="82"/>
      <c r="B688" s="64"/>
      <c r="C688" s="64"/>
      <c r="D688" s="64"/>
      <c r="E688" s="64"/>
      <c r="F688" s="64"/>
      <c r="G688" s="64"/>
      <c r="H688" s="64"/>
      <c r="I688" s="64"/>
      <c r="J688" s="64"/>
      <c r="K688" s="64"/>
      <c r="L688" s="64"/>
      <c r="M688" s="64"/>
      <c r="N688" s="64"/>
      <c r="O688" s="64"/>
      <c r="P688" s="64"/>
      <c r="Q688" s="64"/>
      <c r="R688" s="64"/>
      <c r="S688" s="64"/>
      <c r="T688" s="64"/>
      <c r="U688" s="64"/>
      <c r="V688" s="64"/>
      <c r="W688" s="64"/>
      <c r="X688" s="64"/>
      <c r="Y688" s="64"/>
      <c r="Z688" s="64"/>
    </row>
    <row r="689" ht="12.75" customHeight="1">
      <c r="A689" s="82"/>
      <c r="B689" s="64"/>
      <c r="C689" s="64"/>
      <c r="D689" s="64"/>
      <c r="E689" s="64"/>
      <c r="F689" s="64"/>
      <c r="G689" s="64"/>
      <c r="H689" s="64"/>
      <c r="I689" s="64"/>
      <c r="J689" s="64"/>
      <c r="K689" s="64"/>
      <c r="L689" s="64"/>
      <c r="M689" s="64"/>
      <c r="N689" s="64"/>
      <c r="O689" s="64"/>
      <c r="P689" s="64"/>
      <c r="Q689" s="64"/>
      <c r="R689" s="64"/>
      <c r="S689" s="64"/>
      <c r="T689" s="64"/>
      <c r="U689" s="64"/>
      <c r="V689" s="64"/>
      <c r="W689" s="64"/>
      <c r="X689" s="64"/>
      <c r="Y689" s="64"/>
      <c r="Z689" s="64"/>
    </row>
    <row r="690" ht="12.75" customHeight="1">
      <c r="A690" s="82"/>
      <c r="B690" s="64"/>
      <c r="C690" s="64"/>
      <c r="D690" s="64"/>
      <c r="E690" s="64"/>
      <c r="F690" s="64"/>
      <c r="G690" s="64"/>
      <c r="H690" s="64"/>
      <c r="I690" s="64"/>
      <c r="J690" s="64"/>
      <c r="K690" s="64"/>
      <c r="L690" s="64"/>
      <c r="M690" s="64"/>
      <c r="N690" s="64"/>
      <c r="O690" s="64"/>
      <c r="P690" s="64"/>
      <c r="Q690" s="64"/>
      <c r="R690" s="64"/>
      <c r="S690" s="64"/>
      <c r="T690" s="64"/>
      <c r="U690" s="64"/>
      <c r="V690" s="64"/>
      <c r="W690" s="64"/>
      <c r="X690" s="64"/>
      <c r="Y690" s="64"/>
      <c r="Z690" s="64"/>
    </row>
    <row r="691" ht="12.75" customHeight="1">
      <c r="A691" s="82"/>
      <c r="B691" s="64"/>
      <c r="C691" s="64"/>
      <c r="D691" s="64"/>
      <c r="E691" s="64"/>
      <c r="F691" s="64"/>
      <c r="G691" s="64"/>
      <c r="H691" s="64"/>
      <c r="I691" s="64"/>
      <c r="J691" s="64"/>
      <c r="K691" s="64"/>
      <c r="L691" s="64"/>
      <c r="M691" s="64"/>
      <c r="N691" s="64"/>
      <c r="O691" s="64"/>
      <c r="P691" s="64"/>
      <c r="Q691" s="64"/>
      <c r="R691" s="64"/>
      <c r="S691" s="64"/>
      <c r="T691" s="64"/>
      <c r="U691" s="64"/>
      <c r="V691" s="64"/>
      <c r="W691" s="64"/>
      <c r="X691" s="64"/>
      <c r="Y691" s="64"/>
      <c r="Z691" s="64"/>
    </row>
    <row r="692" ht="12.75" customHeight="1">
      <c r="A692" s="82"/>
      <c r="B692" s="64"/>
      <c r="C692" s="64"/>
      <c r="D692" s="64"/>
      <c r="E692" s="64"/>
      <c r="F692" s="64"/>
      <c r="G692" s="64"/>
      <c r="H692" s="64"/>
      <c r="I692" s="64"/>
      <c r="J692" s="64"/>
      <c r="K692" s="64"/>
      <c r="L692" s="64"/>
      <c r="M692" s="64"/>
      <c r="N692" s="64"/>
      <c r="O692" s="64"/>
      <c r="P692" s="64"/>
      <c r="Q692" s="64"/>
      <c r="R692" s="64"/>
      <c r="S692" s="64"/>
      <c r="T692" s="64"/>
      <c r="U692" s="64"/>
      <c r="V692" s="64"/>
      <c r="W692" s="64"/>
      <c r="X692" s="64"/>
      <c r="Y692" s="64"/>
      <c r="Z692" s="64"/>
    </row>
    <row r="693" ht="12.75" customHeight="1">
      <c r="A693" s="82"/>
      <c r="B693" s="64"/>
      <c r="C693" s="64"/>
      <c r="D693" s="64"/>
      <c r="E693" s="64"/>
      <c r="F693" s="64"/>
      <c r="G693" s="64"/>
      <c r="H693" s="64"/>
      <c r="I693" s="64"/>
      <c r="J693" s="64"/>
      <c r="K693" s="64"/>
      <c r="L693" s="64"/>
      <c r="M693" s="64"/>
      <c r="N693" s="64"/>
      <c r="O693" s="64"/>
      <c r="P693" s="64"/>
      <c r="Q693" s="64"/>
      <c r="R693" s="64"/>
      <c r="S693" s="64"/>
      <c r="T693" s="64"/>
      <c r="U693" s="64"/>
      <c r="V693" s="64"/>
      <c r="W693" s="64"/>
      <c r="X693" s="64"/>
      <c r="Y693" s="64"/>
      <c r="Z693" s="64"/>
    </row>
    <row r="694" ht="12.75" customHeight="1">
      <c r="A694" s="82"/>
      <c r="B694" s="64"/>
      <c r="C694" s="64"/>
      <c r="D694" s="64"/>
      <c r="E694" s="64"/>
      <c r="F694" s="64"/>
      <c r="G694" s="64"/>
      <c r="H694" s="64"/>
      <c r="I694" s="64"/>
      <c r="J694" s="64"/>
      <c r="K694" s="64"/>
      <c r="L694" s="64"/>
      <c r="M694" s="64"/>
      <c r="N694" s="64"/>
      <c r="O694" s="64"/>
      <c r="P694" s="64"/>
      <c r="Q694" s="64"/>
      <c r="R694" s="64"/>
      <c r="S694" s="64"/>
      <c r="T694" s="64"/>
      <c r="U694" s="64"/>
      <c r="V694" s="64"/>
      <c r="W694" s="64"/>
      <c r="X694" s="64"/>
      <c r="Y694" s="64"/>
      <c r="Z694" s="64"/>
    </row>
    <row r="695" ht="12.75" customHeight="1">
      <c r="A695" s="82"/>
      <c r="B695" s="64"/>
      <c r="C695" s="64"/>
      <c r="D695" s="64"/>
      <c r="E695" s="64"/>
      <c r="F695" s="64"/>
      <c r="G695" s="64"/>
      <c r="H695" s="64"/>
      <c r="I695" s="64"/>
      <c r="J695" s="64"/>
      <c r="K695" s="64"/>
      <c r="L695" s="64"/>
      <c r="M695" s="64"/>
      <c r="N695" s="64"/>
      <c r="O695" s="64"/>
      <c r="P695" s="64"/>
      <c r="Q695" s="64"/>
      <c r="R695" s="64"/>
      <c r="S695" s="64"/>
      <c r="T695" s="64"/>
      <c r="U695" s="64"/>
      <c r="V695" s="64"/>
      <c r="W695" s="64"/>
      <c r="X695" s="64"/>
      <c r="Y695" s="64"/>
      <c r="Z695" s="64"/>
    </row>
    <row r="696" ht="12.75" customHeight="1">
      <c r="A696" s="82"/>
      <c r="B696" s="64"/>
      <c r="C696" s="64"/>
      <c r="D696" s="64"/>
      <c r="E696" s="64"/>
      <c r="F696" s="64"/>
      <c r="G696" s="64"/>
      <c r="H696" s="64"/>
      <c r="I696" s="64"/>
      <c r="J696" s="64"/>
      <c r="K696" s="64"/>
      <c r="L696" s="64"/>
      <c r="M696" s="64"/>
      <c r="N696" s="64"/>
      <c r="O696" s="64"/>
      <c r="P696" s="64"/>
      <c r="Q696" s="64"/>
      <c r="R696" s="64"/>
      <c r="S696" s="64"/>
      <c r="T696" s="64"/>
      <c r="U696" s="64"/>
      <c r="V696" s="64"/>
      <c r="W696" s="64"/>
      <c r="X696" s="64"/>
      <c r="Y696" s="64"/>
      <c r="Z696" s="64"/>
    </row>
    <row r="697" ht="12.75" customHeight="1">
      <c r="A697" s="82"/>
      <c r="B697" s="64"/>
      <c r="C697" s="64"/>
      <c r="D697" s="64"/>
      <c r="E697" s="64"/>
      <c r="F697" s="64"/>
      <c r="G697" s="64"/>
      <c r="H697" s="64"/>
      <c r="I697" s="64"/>
      <c r="J697" s="64"/>
      <c r="K697" s="64"/>
      <c r="L697" s="64"/>
      <c r="M697" s="64"/>
      <c r="N697" s="64"/>
      <c r="O697" s="64"/>
      <c r="P697" s="64"/>
      <c r="Q697" s="64"/>
      <c r="R697" s="64"/>
      <c r="S697" s="64"/>
      <c r="T697" s="64"/>
      <c r="U697" s="64"/>
      <c r="V697" s="64"/>
      <c r="W697" s="64"/>
      <c r="X697" s="64"/>
      <c r="Y697" s="64"/>
      <c r="Z697" s="64"/>
    </row>
    <row r="698" ht="12.75" customHeight="1">
      <c r="A698" s="82"/>
      <c r="B698" s="64"/>
      <c r="C698" s="64"/>
      <c r="D698" s="64"/>
      <c r="E698" s="64"/>
      <c r="F698" s="64"/>
      <c r="G698" s="64"/>
      <c r="H698" s="64"/>
      <c r="I698" s="64"/>
      <c r="J698" s="64"/>
      <c r="K698" s="64"/>
      <c r="L698" s="64"/>
      <c r="M698" s="64"/>
      <c r="N698" s="64"/>
      <c r="O698" s="64"/>
      <c r="P698" s="64"/>
      <c r="Q698" s="64"/>
      <c r="R698" s="64"/>
      <c r="S698" s="64"/>
      <c r="T698" s="64"/>
      <c r="U698" s="64"/>
      <c r="V698" s="64"/>
      <c r="W698" s="64"/>
      <c r="X698" s="64"/>
      <c r="Y698" s="64"/>
      <c r="Z698" s="64"/>
    </row>
    <row r="699" ht="12.75" customHeight="1">
      <c r="A699" s="82"/>
      <c r="B699" s="64"/>
      <c r="C699" s="64"/>
      <c r="D699" s="64"/>
      <c r="E699" s="64"/>
      <c r="F699" s="64"/>
      <c r="G699" s="64"/>
      <c r="H699" s="64"/>
      <c r="I699" s="64"/>
      <c r="J699" s="64"/>
      <c r="K699" s="64"/>
      <c r="L699" s="64"/>
      <c r="M699" s="64"/>
      <c r="N699" s="64"/>
      <c r="O699" s="64"/>
      <c r="P699" s="64"/>
      <c r="Q699" s="64"/>
      <c r="R699" s="64"/>
      <c r="S699" s="64"/>
      <c r="T699" s="64"/>
      <c r="U699" s="64"/>
      <c r="V699" s="64"/>
      <c r="W699" s="64"/>
      <c r="X699" s="64"/>
      <c r="Y699" s="64"/>
      <c r="Z699" s="64"/>
    </row>
    <row r="700" ht="12.75" customHeight="1">
      <c r="A700" s="82"/>
      <c r="B700" s="64"/>
      <c r="C700" s="64"/>
      <c r="D700" s="64"/>
      <c r="E700" s="64"/>
      <c r="F700" s="64"/>
      <c r="G700" s="64"/>
      <c r="H700" s="64"/>
      <c r="I700" s="64"/>
      <c r="J700" s="64"/>
      <c r="K700" s="64"/>
      <c r="L700" s="64"/>
      <c r="M700" s="64"/>
      <c r="N700" s="64"/>
      <c r="O700" s="64"/>
      <c r="P700" s="64"/>
      <c r="Q700" s="64"/>
      <c r="R700" s="64"/>
      <c r="S700" s="64"/>
      <c r="T700" s="64"/>
      <c r="U700" s="64"/>
      <c r="V700" s="64"/>
      <c r="W700" s="64"/>
      <c r="X700" s="64"/>
      <c r="Y700" s="64"/>
      <c r="Z700" s="64"/>
    </row>
    <row r="701" ht="12.75" customHeight="1">
      <c r="A701" s="82"/>
      <c r="B701" s="64"/>
      <c r="C701" s="64"/>
      <c r="D701" s="64"/>
      <c r="E701" s="64"/>
      <c r="F701" s="64"/>
      <c r="G701" s="64"/>
      <c r="H701" s="64"/>
      <c r="I701" s="64"/>
      <c r="J701" s="64"/>
      <c r="K701" s="64"/>
      <c r="L701" s="64"/>
      <c r="M701" s="64"/>
      <c r="N701" s="64"/>
      <c r="O701" s="64"/>
      <c r="P701" s="64"/>
      <c r="Q701" s="64"/>
      <c r="R701" s="64"/>
      <c r="S701" s="64"/>
      <c r="T701" s="64"/>
      <c r="U701" s="64"/>
      <c r="V701" s="64"/>
      <c r="W701" s="64"/>
      <c r="X701" s="64"/>
      <c r="Y701" s="64"/>
      <c r="Z701" s="64"/>
    </row>
    <row r="702" ht="12.75" customHeight="1">
      <c r="A702" s="82"/>
      <c r="B702" s="64"/>
      <c r="C702" s="64"/>
      <c r="D702" s="64"/>
      <c r="E702" s="64"/>
      <c r="F702" s="64"/>
      <c r="G702" s="64"/>
      <c r="H702" s="64"/>
      <c r="I702" s="64"/>
      <c r="J702" s="64"/>
      <c r="K702" s="64"/>
      <c r="L702" s="64"/>
      <c r="M702" s="64"/>
      <c r="N702" s="64"/>
      <c r="O702" s="64"/>
      <c r="P702" s="64"/>
      <c r="Q702" s="64"/>
      <c r="R702" s="64"/>
      <c r="S702" s="64"/>
      <c r="T702" s="64"/>
      <c r="U702" s="64"/>
      <c r="V702" s="64"/>
      <c r="W702" s="64"/>
      <c r="X702" s="64"/>
      <c r="Y702" s="64"/>
      <c r="Z702" s="64"/>
    </row>
    <row r="703" ht="12.75" customHeight="1">
      <c r="A703" s="82"/>
      <c r="B703" s="64"/>
      <c r="C703" s="64"/>
      <c r="D703" s="64"/>
      <c r="E703" s="64"/>
      <c r="F703" s="64"/>
      <c r="G703" s="64"/>
      <c r="H703" s="64"/>
      <c r="I703" s="64"/>
      <c r="J703" s="64"/>
      <c r="K703" s="64"/>
      <c r="L703" s="64"/>
      <c r="M703" s="64"/>
      <c r="N703" s="64"/>
      <c r="O703" s="64"/>
      <c r="P703" s="64"/>
      <c r="Q703" s="64"/>
      <c r="R703" s="64"/>
      <c r="S703" s="64"/>
      <c r="T703" s="64"/>
      <c r="U703" s="64"/>
      <c r="V703" s="64"/>
      <c r="W703" s="64"/>
      <c r="X703" s="64"/>
      <c r="Y703" s="64"/>
      <c r="Z703" s="64"/>
    </row>
    <row r="704" ht="12.75" customHeight="1">
      <c r="A704" s="82"/>
      <c r="B704" s="64"/>
      <c r="C704" s="64"/>
      <c r="D704" s="64"/>
      <c r="E704" s="64"/>
      <c r="F704" s="64"/>
      <c r="G704" s="64"/>
      <c r="H704" s="64"/>
      <c r="I704" s="64"/>
      <c r="J704" s="64"/>
      <c r="K704" s="64"/>
      <c r="L704" s="64"/>
      <c r="M704" s="64"/>
      <c r="N704" s="64"/>
      <c r="O704" s="64"/>
      <c r="P704" s="64"/>
      <c r="Q704" s="64"/>
      <c r="R704" s="64"/>
      <c r="S704" s="64"/>
      <c r="T704" s="64"/>
      <c r="U704" s="64"/>
      <c r="V704" s="64"/>
      <c r="W704" s="64"/>
      <c r="X704" s="64"/>
      <c r="Y704" s="64"/>
      <c r="Z704" s="64"/>
    </row>
    <row r="705" ht="12.75" customHeight="1">
      <c r="A705" s="82"/>
      <c r="B705" s="64"/>
      <c r="C705" s="64"/>
      <c r="D705" s="64"/>
      <c r="E705" s="64"/>
      <c r="F705" s="64"/>
      <c r="G705" s="64"/>
      <c r="H705" s="64"/>
      <c r="I705" s="64"/>
      <c r="J705" s="64"/>
      <c r="K705" s="64"/>
      <c r="L705" s="64"/>
      <c r="M705" s="64"/>
      <c r="N705" s="64"/>
      <c r="O705" s="64"/>
      <c r="P705" s="64"/>
      <c r="Q705" s="64"/>
      <c r="R705" s="64"/>
      <c r="S705" s="64"/>
      <c r="T705" s="64"/>
      <c r="U705" s="64"/>
      <c r="V705" s="64"/>
      <c r="W705" s="64"/>
      <c r="X705" s="64"/>
      <c r="Y705" s="64"/>
      <c r="Z705" s="64"/>
    </row>
    <row r="706" ht="12.75" customHeight="1">
      <c r="A706" s="82"/>
      <c r="B706" s="64"/>
      <c r="C706" s="64"/>
      <c r="D706" s="64"/>
      <c r="E706" s="64"/>
      <c r="F706" s="64"/>
      <c r="G706" s="64"/>
      <c r="H706" s="64"/>
      <c r="I706" s="64"/>
      <c r="J706" s="64"/>
      <c r="K706" s="64"/>
      <c r="L706" s="64"/>
      <c r="M706" s="64"/>
      <c r="N706" s="64"/>
      <c r="O706" s="64"/>
      <c r="P706" s="64"/>
      <c r="Q706" s="64"/>
      <c r="R706" s="64"/>
      <c r="S706" s="64"/>
      <c r="T706" s="64"/>
      <c r="U706" s="64"/>
      <c r="V706" s="64"/>
      <c r="W706" s="64"/>
      <c r="X706" s="64"/>
      <c r="Y706" s="64"/>
      <c r="Z706" s="64"/>
    </row>
    <row r="707" ht="12.75" customHeight="1">
      <c r="A707" s="82"/>
      <c r="B707" s="64"/>
      <c r="C707" s="64"/>
      <c r="D707" s="64"/>
      <c r="E707" s="64"/>
      <c r="F707" s="64"/>
      <c r="G707" s="64"/>
      <c r="H707" s="64"/>
      <c r="I707" s="64"/>
      <c r="J707" s="64"/>
      <c r="K707" s="64"/>
      <c r="L707" s="64"/>
      <c r="M707" s="64"/>
      <c r="N707" s="64"/>
      <c r="O707" s="64"/>
      <c r="P707" s="64"/>
      <c r="Q707" s="64"/>
      <c r="R707" s="64"/>
      <c r="S707" s="64"/>
      <c r="T707" s="64"/>
      <c r="U707" s="64"/>
      <c r="V707" s="64"/>
      <c r="W707" s="64"/>
      <c r="X707" s="64"/>
      <c r="Y707" s="64"/>
      <c r="Z707" s="64"/>
    </row>
    <row r="708" ht="12.75" customHeight="1">
      <c r="A708" s="82"/>
      <c r="B708" s="64"/>
      <c r="C708" s="64"/>
      <c r="D708" s="64"/>
      <c r="E708" s="64"/>
      <c r="F708" s="64"/>
      <c r="G708" s="64"/>
      <c r="H708" s="64"/>
      <c r="I708" s="64"/>
      <c r="J708" s="64"/>
      <c r="K708" s="64"/>
      <c r="L708" s="64"/>
      <c r="M708" s="64"/>
      <c r="N708" s="64"/>
      <c r="O708" s="64"/>
      <c r="P708" s="64"/>
      <c r="Q708" s="64"/>
      <c r="R708" s="64"/>
      <c r="S708" s="64"/>
      <c r="T708" s="64"/>
      <c r="U708" s="64"/>
      <c r="V708" s="64"/>
      <c r="W708" s="64"/>
      <c r="X708" s="64"/>
      <c r="Y708" s="64"/>
      <c r="Z708" s="64"/>
    </row>
    <row r="709" ht="12.75" customHeight="1">
      <c r="A709" s="82"/>
      <c r="B709" s="64"/>
      <c r="C709" s="64"/>
      <c r="D709" s="64"/>
      <c r="E709" s="64"/>
      <c r="F709" s="64"/>
      <c r="G709" s="64"/>
      <c r="H709" s="64"/>
      <c r="I709" s="64"/>
      <c r="J709" s="64"/>
      <c r="K709" s="64"/>
      <c r="L709" s="64"/>
      <c r="M709" s="64"/>
      <c r="N709" s="64"/>
      <c r="O709" s="64"/>
      <c r="P709" s="64"/>
      <c r="Q709" s="64"/>
      <c r="R709" s="64"/>
      <c r="S709" s="64"/>
      <c r="T709" s="64"/>
      <c r="U709" s="64"/>
      <c r="V709" s="64"/>
      <c r="W709" s="64"/>
      <c r="X709" s="64"/>
      <c r="Y709" s="64"/>
      <c r="Z709" s="64"/>
    </row>
    <row r="710" ht="12.75" customHeight="1">
      <c r="A710" s="82"/>
      <c r="B710" s="64"/>
      <c r="C710" s="64"/>
      <c r="D710" s="64"/>
      <c r="E710" s="64"/>
      <c r="F710" s="64"/>
      <c r="G710" s="64"/>
      <c r="H710" s="64"/>
      <c r="I710" s="64"/>
      <c r="J710" s="64"/>
      <c r="K710" s="64"/>
      <c r="L710" s="64"/>
      <c r="M710" s="64"/>
      <c r="N710" s="64"/>
      <c r="O710" s="64"/>
      <c r="P710" s="64"/>
      <c r="Q710" s="64"/>
      <c r="R710" s="64"/>
      <c r="S710" s="64"/>
      <c r="T710" s="64"/>
      <c r="U710" s="64"/>
      <c r="V710" s="64"/>
      <c r="W710" s="64"/>
      <c r="X710" s="64"/>
      <c r="Y710" s="64"/>
      <c r="Z710" s="64"/>
    </row>
    <row r="711" ht="12.75" customHeight="1">
      <c r="A711" s="82"/>
      <c r="B711" s="64"/>
      <c r="C711" s="64"/>
      <c r="D711" s="64"/>
      <c r="E711" s="64"/>
      <c r="F711" s="64"/>
      <c r="G711" s="64"/>
      <c r="H711" s="64"/>
      <c r="I711" s="64"/>
      <c r="J711" s="64"/>
      <c r="K711" s="64"/>
      <c r="L711" s="64"/>
      <c r="M711" s="64"/>
      <c r="N711" s="64"/>
      <c r="O711" s="64"/>
      <c r="P711" s="64"/>
      <c r="Q711" s="64"/>
      <c r="R711" s="64"/>
      <c r="S711" s="64"/>
      <c r="T711" s="64"/>
      <c r="U711" s="64"/>
      <c r="V711" s="64"/>
      <c r="W711" s="64"/>
      <c r="X711" s="64"/>
      <c r="Y711" s="64"/>
      <c r="Z711" s="64"/>
    </row>
    <row r="712" ht="12.75" customHeight="1">
      <c r="A712" s="82"/>
      <c r="B712" s="64"/>
      <c r="C712" s="64"/>
      <c r="D712" s="64"/>
      <c r="E712" s="64"/>
      <c r="F712" s="64"/>
      <c r="G712" s="64"/>
      <c r="H712" s="64"/>
      <c r="I712" s="64"/>
      <c r="J712" s="64"/>
      <c r="K712" s="64"/>
      <c r="L712" s="64"/>
      <c r="M712" s="64"/>
      <c r="N712" s="64"/>
      <c r="O712" s="64"/>
      <c r="P712" s="64"/>
      <c r="Q712" s="64"/>
      <c r="R712" s="64"/>
      <c r="S712" s="64"/>
      <c r="T712" s="64"/>
      <c r="U712" s="64"/>
      <c r="V712" s="64"/>
      <c r="W712" s="64"/>
      <c r="X712" s="64"/>
      <c r="Y712" s="64"/>
      <c r="Z712" s="64"/>
    </row>
    <row r="713" ht="12.75" customHeight="1">
      <c r="A713" s="82"/>
      <c r="B713" s="64"/>
      <c r="C713" s="64"/>
      <c r="D713" s="64"/>
      <c r="E713" s="64"/>
      <c r="F713" s="64"/>
      <c r="G713" s="64"/>
      <c r="H713" s="64"/>
      <c r="I713" s="64"/>
      <c r="J713" s="64"/>
      <c r="K713" s="64"/>
      <c r="L713" s="64"/>
      <c r="M713" s="64"/>
      <c r="N713" s="64"/>
      <c r="O713" s="64"/>
      <c r="P713" s="64"/>
      <c r="Q713" s="64"/>
      <c r="R713" s="64"/>
      <c r="S713" s="64"/>
      <c r="T713" s="64"/>
      <c r="U713" s="64"/>
      <c r="V713" s="64"/>
      <c r="W713" s="64"/>
      <c r="X713" s="64"/>
      <c r="Y713" s="64"/>
      <c r="Z713" s="64"/>
    </row>
    <row r="714" ht="12.75" customHeight="1">
      <c r="A714" s="82"/>
      <c r="B714" s="64"/>
      <c r="C714" s="64"/>
      <c r="D714" s="64"/>
      <c r="E714" s="64"/>
      <c r="F714" s="64"/>
      <c r="G714" s="64"/>
      <c r="H714" s="64"/>
      <c r="I714" s="64"/>
      <c r="J714" s="64"/>
      <c r="K714" s="64"/>
      <c r="L714" s="64"/>
      <c r="M714" s="64"/>
      <c r="N714" s="64"/>
      <c r="O714" s="64"/>
      <c r="P714" s="64"/>
      <c r="Q714" s="64"/>
      <c r="R714" s="64"/>
      <c r="S714" s="64"/>
      <c r="T714" s="64"/>
      <c r="U714" s="64"/>
      <c r="V714" s="64"/>
      <c r="W714" s="64"/>
      <c r="X714" s="64"/>
      <c r="Y714" s="64"/>
      <c r="Z714" s="64"/>
    </row>
    <row r="715" ht="12.75" customHeight="1">
      <c r="A715" s="82"/>
      <c r="B715" s="64"/>
      <c r="C715" s="64"/>
      <c r="D715" s="64"/>
      <c r="E715" s="64"/>
      <c r="F715" s="64"/>
      <c r="G715" s="64"/>
      <c r="H715" s="64"/>
      <c r="I715" s="64"/>
      <c r="J715" s="64"/>
      <c r="K715" s="64"/>
      <c r="L715" s="64"/>
      <c r="M715" s="64"/>
      <c r="N715" s="64"/>
      <c r="O715" s="64"/>
      <c r="P715" s="64"/>
      <c r="Q715" s="64"/>
      <c r="R715" s="64"/>
      <c r="S715" s="64"/>
      <c r="T715" s="64"/>
      <c r="U715" s="64"/>
      <c r="V715" s="64"/>
      <c r="W715" s="64"/>
      <c r="X715" s="64"/>
      <c r="Y715" s="64"/>
      <c r="Z715" s="64"/>
    </row>
    <row r="716" ht="12.75" customHeight="1">
      <c r="A716" s="82"/>
      <c r="B716" s="64"/>
      <c r="C716" s="64"/>
      <c r="D716" s="64"/>
      <c r="E716" s="64"/>
      <c r="F716" s="64"/>
      <c r="G716" s="64"/>
      <c r="H716" s="64"/>
      <c r="I716" s="64"/>
      <c r="J716" s="64"/>
      <c r="K716" s="64"/>
      <c r="L716" s="64"/>
      <c r="M716" s="64"/>
      <c r="N716" s="64"/>
      <c r="O716" s="64"/>
      <c r="P716" s="64"/>
      <c r="Q716" s="64"/>
      <c r="R716" s="64"/>
      <c r="S716" s="64"/>
      <c r="T716" s="64"/>
      <c r="U716" s="64"/>
      <c r="V716" s="64"/>
      <c r="W716" s="64"/>
      <c r="X716" s="64"/>
      <c r="Y716" s="64"/>
      <c r="Z716" s="64"/>
    </row>
    <row r="717" ht="12.75" customHeight="1">
      <c r="A717" s="82"/>
      <c r="B717" s="64"/>
      <c r="C717" s="64"/>
      <c r="D717" s="64"/>
      <c r="E717" s="64"/>
      <c r="F717" s="64"/>
      <c r="G717" s="64"/>
      <c r="H717" s="64"/>
      <c r="I717" s="64"/>
      <c r="J717" s="64"/>
      <c r="K717" s="64"/>
      <c r="L717" s="64"/>
      <c r="M717" s="64"/>
      <c r="N717" s="64"/>
      <c r="O717" s="64"/>
      <c r="P717" s="64"/>
      <c r="Q717" s="64"/>
      <c r="R717" s="64"/>
      <c r="S717" s="64"/>
      <c r="T717" s="64"/>
      <c r="U717" s="64"/>
      <c r="V717" s="64"/>
      <c r="W717" s="64"/>
      <c r="X717" s="64"/>
      <c r="Y717" s="64"/>
      <c r="Z717" s="64"/>
    </row>
    <row r="718" ht="12.75" customHeight="1">
      <c r="A718" s="82"/>
      <c r="B718" s="64"/>
      <c r="C718" s="64"/>
      <c r="D718" s="64"/>
      <c r="E718" s="64"/>
      <c r="F718" s="64"/>
      <c r="G718" s="64"/>
      <c r="H718" s="64"/>
      <c r="I718" s="64"/>
      <c r="J718" s="64"/>
      <c r="K718" s="64"/>
      <c r="L718" s="64"/>
      <c r="M718" s="64"/>
      <c r="N718" s="64"/>
      <c r="O718" s="64"/>
      <c r="P718" s="64"/>
      <c r="Q718" s="64"/>
      <c r="R718" s="64"/>
      <c r="S718" s="64"/>
      <c r="T718" s="64"/>
      <c r="U718" s="64"/>
      <c r="V718" s="64"/>
      <c r="W718" s="64"/>
      <c r="X718" s="64"/>
      <c r="Y718" s="64"/>
      <c r="Z718" s="64"/>
    </row>
    <row r="719" ht="12.75" customHeight="1">
      <c r="A719" s="82"/>
      <c r="B719" s="64"/>
      <c r="C719" s="64"/>
      <c r="D719" s="64"/>
      <c r="E719" s="64"/>
      <c r="F719" s="64"/>
      <c r="G719" s="64"/>
      <c r="H719" s="64"/>
      <c r="I719" s="64"/>
      <c r="J719" s="64"/>
      <c r="K719" s="64"/>
      <c r="L719" s="64"/>
      <c r="M719" s="64"/>
      <c r="N719" s="64"/>
      <c r="O719" s="64"/>
      <c r="P719" s="64"/>
      <c r="Q719" s="64"/>
      <c r="R719" s="64"/>
      <c r="S719" s="64"/>
      <c r="T719" s="64"/>
      <c r="U719" s="64"/>
      <c r="V719" s="64"/>
      <c r="W719" s="64"/>
      <c r="X719" s="64"/>
      <c r="Y719" s="64"/>
      <c r="Z719" s="64"/>
    </row>
    <row r="720" ht="12.75" customHeight="1">
      <c r="A720" s="82"/>
      <c r="B720" s="64"/>
      <c r="C720" s="64"/>
      <c r="D720" s="64"/>
      <c r="E720" s="64"/>
      <c r="F720" s="64"/>
      <c r="G720" s="64"/>
      <c r="H720" s="64"/>
      <c r="I720" s="64"/>
      <c r="J720" s="64"/>
      <c r="K720" s="64"/>
      <c r="L720" s="64"/>
      <c r="M720" s="64"/>
      <c r="N720" s="64"/>
      <c r="O720" s="64"/>
      <c r="P720" s="64"/>
      <c r="Q720" s="64"/>
      <c r="R720" s="64"/>
      <c r="S720" s="64"/>
      <c r="T720" s="64"/>
      <c r="U720" s="64"/>
      <c r="V720" s="64"/>
      <c r="W720" s="64"/>
      <c r="X720" s="64"/>
      <c r="Y720" s="64"/>
      <c r="Z720" s="64"/>
    </row>
    <row r="721" ht="12.75" customHeight="1">
      <c r="A721" s="82"/>
      <c r="B721" s="64"/>
      <c r="C721" s="64"/>
      <c r="D721" s="64"/>
      <c r="E721" s="64"/>
      <c r="F721" s="64"/>
      <c r="G721" s="64"/>
      <c r="H721" s="64"/>
      <c r="I721" s="64"/>
      <c r="J721" s="64"/>
      <c r="K721" s="64"/>
      <c r="L721" s="64"/>
      <c r="M721" s="64"/>
      <c r="N721" s="64"/>
      <c r="O721" s="64"/>
      <c r="P721" s="64"/>
      <c r="Q721" s="64"/>
      <c r="R721" s="64"/>
      <c r="S721" s="64"/>
      <c r="T721" s="64"/>
      <c r="U721" s="64"/>
      <c r="V721" s="64"/>
      <c r="W721" s="64"/>
      <c r="X721" s="64"/>
      <c r="Y721" s="64"/>
      <c r="Z721" s="64"/>
    </row>
    <row r="722" ht="12.75" customHeight="1">
      <c r="A722" s="82"/>
      <c r="B722" s="64"/>
      <c r="C722" s="64"/>
      <c r="D722" s="64"/>
      <c r="E722" s="64"/>
      <c r="F722" s="64"/>
      <c r="G722" s="64"/>
      <c r="H722" s="64"/>
      <c r="I722" s="64"/>
      <c r="J722" s="64"/>
      <c r="K722" s="64"/>
      <c r="L722" s="64"/>
      <c r="M722" s="64"/>
      <c r="N722" s="64"/>
      <c r="O722" s="64"/>
      <c r="P722" s="64"/>
      <c r="Q722" s="64"/>
      <c r="R722" s="64"/>
      <c r="S722" s="64"/>
      <c r="T722" s="64"/>
      <c r="U722" s="64"/>
      <c r="V722" s="64"/>
      <c r="W722" s="64"/>
      <c r="X722" s="64"/>
      <c r="Y722" s="64"/>
      <c r="Z722" s="64"/>
    </row>
    <row r="723" ht="12.75" customHeight="1">
      <c r="A723" s="82"/>
      <c r="B723" s="64"/>
      <c r="C723" s="64"/>
      <c r="D723" s="64"/>
      <c r="E723" s="64"/>
      <c r="F723" s="64"/>
      <c r="G723" s="64"/>
      <c r="H723" s="64"/>
      <c r="I723" s="64"/>
      <c r="J723" s="64"/>
      <c r="K723" s="64"/>
      <c r="L723" s="64"/>
      <c r="M723" s="64"/>
      <c r="N723" s="64"/>
      <c r="O723" s="64"/>
      <c r="P723" s="64"/>
      <c r="Q723" s="64"/>
      <c r="R723" s="64"/>
      <c r="S723" s="64"/>
      <c r="T723" s="64"/>
      <c r="U723" s="64"/>
      <c r="V723" s="64"/>
      <c r="W723" s="64"/>
      <c r="X723" s="64"/>
      <c r="Y723" s="64"/>
      <c r="Z723" s="64"/>
    </row>
    <row r="724" ht="12.75" customHeight="1">
      <c r="A724" s="82"/>
      <c r="B724" s="64"/>
      <c r="C724" s="64"/>
      <c r="D724" s="64"/>
      <c r="E724" s="64"/>
      <c r="F724" s="64"/>
      <c r="G724" s="64"/>
      <c r="H724" s="64"/>
      <c r="I724" s="64"/>
      <c r="J724" s="64"/>
      <c r="K724" s="64"/>
      <c r="L724" s="64"/>
      <c r="M724" s="64"/>
      <c r="N724" s="64"/>
      <c r="O724" s="64"/>
      <c r="P724" s="64"/>
      <c r="Q724" s="64"/>
      <c r="R724" s="64"/>
      <c r="S724" s="64"/>
      <c r="T724" s="64"/>
      <c r="U724" s="64"/>
      <c r="V724" s="64"/>
      <c r="W724" s="64"/>
      <c r="X724" s="64"/>
      <c r="Y724" s="64"/>
      <c r="Z724" s="64"/>
    </row>
    <row r="725" ht="12.75" customHeight="1">
      <c r="A725" s="82"/>
      <c r="B725" s="64"/>
      <c r="C725" s="64"/>
      <c r="D725" s="64"/>
      <c r="E725" s="64"/>
      <c r="F725" s="64"/>
      <c r="G725" s="64"/>
      <c r="H725" s="64"/>
      <c r="I725" s="64"/>
      <c r="J725" s="64"/>
      <c r="K725" s="64"/>
      <c r="L725" s="64"/>
      <c r="M725" s="64"/>
      <c r="N725" s="64"/>
      <c r="O725" s="64"/>
      <c r="P725" s="64"/>
      <c r="Q725" s="64"/>
      <c r="R725" s="64"/>
      <c r="S725" s="64"/>
      <c r="T725" s="64"/>
      <c r="U725" s="64"/>
      <c r="V725" s="64"/>
      <c r="W725" s="64"/>
      <c r="X725" s="64"/>
      <c r="Y725" s="64"/>
      <c r="Z725" s="64"/>
    </row>
    <row r="726" ht="12.75" customHeight="1">
      <c r="A726" s="82"/>
      <c r="B726" s="64"/>
      <c r="C726" s="64"/>
      <c r="D726" s="64"/>
      <c r="E726" s="64"/>
      <c r="F726" s="64"/>
      <c r="G726" s="64"/>
      <c r="H726" s="64"/>
      <c r="I726" s="64"/>
      <c r="J726" s="64"/>
      <c r="K726" s="64"/>
      <c r="L726" s="64"/>
      <c r="M726" s="64"/>
      <c r="N726" s="64"/>
      <c r="O726" s="64"/>
      <c r="P726" s="64"/>
      <c r="Q726" s="64"/>
      <c r="R726" s="64"/>
      <c r="S726" s="64"/>
      <c r="T726" s="64"/>
      <c r="U726" s="64"/>
      <c r="V726" s="64"/>
      <c r="W726" s="64"/>
      <c r="X726" s="64"/>
      <c r="Y726" s="64"/>
      <c r="Z726" s="64"/>
    </row>
    <row r="727" ht="12.75" customHeight="1">
      <c r="A727" s="82"/>
      <c r="B727" s="64"/>
      <c r="C727" s="64"/>
      <c r="D727" s="64"/>
      <c r="E727" s="64"/>
      <c r="F727" s="64"/>
      <c r="G727" s="64"/>
      <c r="H727" s="64"/>
      <c r="I727" s="64"/>
      <c r="J727" s="64"/>
      <c r="K727" s="64"/>
      <c r="L727" s="64"/>
      <c r="M727" s="64"/>
      <c r="N727" s="64"/>
      <c r="O727" s="64"/>
      <c r="P727" s="64"/>
      <c r="Q727" s="64"/>
      <c r="R727" s="64"/>
      <c r="S727" s="64"/>
      <c r="T727" s="64"/>
      <c r="U727" s="64"/>
      <c r="V727" s="64"/>
      <c r="W727" s="64"/>
      <c r="X727" s="64"/>
      <c r="Y727" s="64"/>
      <c r="Z727" s="64"/>
    </row>
    <row r="728" ht="12.75" customHeight="1">
      <c r="A728" s="82"/>
      <c r="B728" s="64"/>
      <c r="C728" s="64"/>
      <c r="D728" s="64"/>
      <c r="E728" s="64"/>
      <c r="F728" s="64"/>
      <c r="G728" s="64"/>
      <c r="H728" s="64"/>
      <c r="I728" s="64"/>
      <c r="J728" s="64"/>
      <c r="K728" s="64"/>
      <c r="L728" s="64"/>
      <c r="M728" s="64"/>
      <c r="N728" s="64"/>
      <c r="O728" s="64"/>
      <c r="P728" s="64"/>
      <c r="Q728" s="64"/>
      <c r="R728" s="64"/>
      <c r="S728" s="64"/>
      <c r="T728" s="64"/>
      <c r="U728" s="64"/>
      <c r="V728" s="64"/>
      <c r="W728" s="64"/>
      <c r="X728" s="64"/>
      <c r="Y728" s="64"/>
      <c r="Z728" s="64"/>
    </row>
    <row r="729" ht="12.75" customHeight="1">
      <c r="A729" s="82"/>
      <c r="B729" s="64"/>
      <c r="C729" s="64"/>
      <c r="D729" s="64"/>
      <c r="E729" s="64"/>
      <c r="F729" s="64"/>
      <c r="G729" s="64"/>
      <c r="H729" s="64"/>
      <c r="I729" s="64"/>
      <c r="J729" s="64"/>
      <c r="K729" s="64"/>
      <c r="L729" s="64"/>
      <c r="M729" s="64"/>
      <c r="N729" s="64"/>
      <c r="O729" s="64"/>
      <c r="P729" s="64"/>
      <c r="Q729" s="64"/>
      <c r="R729" s="64"/>
      <c r="S729" s="64"/>
      <c r="T729" s="64"/>
      <c r="U729" s="64"/>
      <c r="V729" s="64"/>
      <c r="W729" s="64"/>
      <c r="X729" s="64"/>
      <c r="Y729" s="64"/>
      <c r="Z729" s="64"/>
    </row>
    <row r="730" ht="12.75" customHeight="1">
      <c r="A730" s="82"/>
      <c r="B730" s="64"/>
      <c r="C730" s="64"/>
      <c r="D730" s="64"/>
      <c r="E730" s="64"/>
      <c r="F730" s="64"/>
      <c r="G730" s="64"/>
      <c r="H730" s="64"/>
      <c r="I730" s="64"/>
      <c r="J730" s="64"/>
      <c r="K730" s="64"/>
      <c r="L730" s="64"/>
      <c r="M730" s="64"/>
      <c r="N730" s="64"/>
      <c r="O730" s="64"/>
      <c r="P730" s="64"/>
      <c r="Q730" s="64"/>
      <c r="R730" s="64"/>
      <c r="S730" s="64"/>
      <c r="T730" s="64"/>
      <c r="U730" s="64"/>
      <c r="V730" s="64"/>
      <c r="W730" s="64"/>
      <c r="X730" s="64"/>
      <c r="Y730" s="64"/>
      <c r="Z730" s="64"/>
    </row>
    <row r="731" ht="12.75" customHeight="1">
      <c r="A731" s="82"/>
      <c r="B731" s="64"/>
      <c r="C731" s="64"/>
      <c r="D731" s="64"/>
      <c r="E731" s="64"/>
      <c r="F731" s="64"/>
      <c r="G731" s="64"/>
      <c r="H731" s="64"/>
      <c r="I731" s="64"/>
      <c r="J731" s="64"/>
      <c r="K731" s="64"/>
      <c r="L731" s="64"/>
      <c r="M731" s="64"/>
      <c r="N731" s="64"/>
      <c r="O731" s="64"/>
      <c r="P731" s="64"/>
      <c r="Q731" s="64"/>
      <c r="R731" s="64"/>
      <c r="S731" s="64"/>
      <c r="T731" s="64"/>
      <c r="U731" s="64"/>
      <c r="V731" s="64"/>
      <c r="W731" s="64"/>
      <c r="X731" s="64"/>
      <c r="Y731" s="64"/>
      <c r="Z731" s="64"/>
    </row>
    <row r="732" ht="12.75" customHeight="1">
      <c r="A732" s="82"/>
      <c r="B732" s="64"/>
      <c r="C732" s="64"/>
      <c r="D732" s="64"/>
      <c r="E732" s="64"/>
      <c r="F732" s="64"/>
      <c r="G732" s="64"/>
      <c r="H732" s="64"/>
      <c r="I732" s="64"/>
      <c r="J732" s="64"/>
      <c r="K732" s="64"/>
      <c r="L732" s="64"/>
      <c r="M732" s="64"/>
      <c r="N732" s="64"/>
      <c r="O732" s="64"/>
      <c r="P732" s="64"/>
      <c r="Q732" s="64"/>
      <c r="R732" s="64"/>
      <c r="S732" s="64"/>
      <c r="T732" s="64"/>
      <c r="U732" s="64"/>
      <c r="V732" s="64"/>
      <c r="W732" s="64"/>
      <c r="X732" s="64"/>
      <c r="Y732" s="64"/>
      <c r="Z732" s="64"/>
    </row>
    <row r="733" ht="12.75" customHeight="1">
      <c r="A733" s="82"/>
      <c r="B733" s="64"/>
      <c r="C733" s="64"/>
      <c r="D733" s="64"/>
      <c r="E733" s="64"/>
      <c r="F733" s="64"/>
      <c r="G733" s="64"/>
      <c r="H733" s="64"/>
      <c r="I733" s="64"/>
      <c r="J733" s="64"/>
      <c r="K733" s="64"/>
      <c r="L733" s="64"/>
      <c r="M733" s="64"/>
      <c r="N733" s="64"/>
      <c r="O733" s="64"/>
      <c r="P733" s="64"/>
      <c r="Q733" s="64"/>
      <c r="R733" s="64"/>
      <c r="S733" s="64"/>
      <c r="T733" s="64"/>
      <c r="U733" s="64"/>
      <c r="V733" s="64"/>
      <c r="W733" s="64"/>
      <c r="X733" s="64"/>
      <c r="Y733" s="64"/>
      <c r="Z733" s="64"/>
    </row>
    <row r="734" ht="12.75" customHeight="1">
      <c r="A734" s="82"/>
      <c r="B734" s="64"/>
      <c r="C734" s="64"/>
      <c r="D734" s="64"/>
      <c r="E734" s="64"/>
      <c r="F734" s="64"/>
      <c r="G734" s="64"/>
      <c r="H734" s="64"/>
      <c r="I734" s="64"/>
      <c r="J734" s="64"/>
      <c r="K734" s="64"/>
      <c r="L734" s="64"/>
      <c r="M734" s="64"/>
      <c r="N734" s="64"/>
      <c r="O734" s="64"/>
      <c r="P734" s="64"/>
      <c r="Q734" s="64"/>
      <c r="R734" s="64"/>
      <c r="S734" s="64"/>
      <c r="T734" s="64"/>
      <c r="U734" s="64"/>
      <c r="V734" s="64"/>
      <c r="W734" s="64"/>
      <c r="X734" s="64"/>
      <c r="Y734" s="64"/>
      <c r="Z734" s="64"/>
    </row>
    <row r="735" ht="12.75" customHeight="1">
      <c r="A735" s="82"/>
      <c r="B735" s="64"/>
      <c r="C735" s="64"/>
      <c r="D735" s="64"/>
      <c r="E735" s="64"/>
      <c r="F735" s="64"/>
      <c r="G735" s="64"/>
      <c r="H735" s="64"/>
      <c r="I735" s="64"/>
      <c r="J735" s="64"/>
      <c r="K735" s="64"/>
      <c r="L735" s="64"/>
      <c r="M735" s="64"/>
      <c r="N735" s="64"/>
      <c r="O735" s="64"/>
      <c r="P735" s="64"/>
      <c r="Q735" s="64"/>
      <c r="R735" s="64"/>
      <c r="S735" s="64"/>
      <c r="T735" s="64"/>
      <c r="U735" s="64"/>
      <c r="V735" s="64"/>
      <c r="W735" s="64"/>
      <c r="X735" s="64"/>
      <c r="Y735" s="64"/>
      <c r="Z735" s="64"/>
    </row>
    <row r="736" ht="12.75" customHeight="1">
      <c r="A736" s="82"/>
      <c r="B736" s="64"/>
      <c r="C736" s="64"/>
      <c r="D736" s="64"/>
      <c r="E736" s="64"/>
      <c r="F736" s="64"/>
      <c r="G736" s="64"/>
      <c r="H736" s="64"/>
      <c r="I736" s="64"/>
      <c r="J736" s="64"/>
      <c r="K736" s="64"/>
      <c r="L736" s="64"/>
      <c r="M736" s="64"/>
      <c r="N736" s="64"/>
      <c r="O736" s="64"/>
      <c r="P736" s="64"/>
      <c r="Q736" s="64"/>
      <c r="R736" s="64"/>
      <c r="S736" s="64"/>
      <c r="T736" s="64"/>
      <c r="U736" s="64"/>
      <c r="V736" s="64"/>
      <c r="W736" s="64"/>
      <c r="X736" s="64"/>
      <c r="Y736" s="64"/>
      <c r="Z736" s="64"/>
    </row>
    <row r="737" ht="12.75" customHeight="1">
      <c r="A737" s="82"/>
      <c r="B737" s="64"/>
      <c r="C737" s="64"/>
      <c r="D737" s="64"/>
      <c r="E737" s="64"/>
      <c r="F737" s="64"/>
      <c r="G737" s="64"/>
      <c r="H737" s="64"/>
      <c r="I737" s="64"/>
      <c r="J737" s="64"/>
      <c r="K737" s="64"/>
      <c r="L737" s="64"/>
      <c r="M737" s="64"/>
      <c r="N737" s="64"/>
      <c r="O737" s="64"/>
      <c r="P737" s="64"/>
      <c r="Q737" s="64"/>
      <c r="R737" s="64"/>
      <c r="S737" s="64"/>
      <c r="T737" s="64"/>
      <c r="U737" s="64"/>
      <c r="V737" s="64"/>
      <c r="W737" s="64"/>
      <c r="X737" s="64"/>
      <c r="Y737" s="64"/>
      <c r="Z737" s="64"/>
    </row>
    <row r="738" ht="12.75" customHeight="1">
      <c r="A738" s="82"/>
      <c r="B738" s="64"/>
      <c r="C738" s="64"/>
      <c r="D738" s="64"/>
      <c r="E738" s="64"/>
      <c r="F738" s="64"/>
      <c r="G738" s="64"/>
      <c r="H738" s="64"/>
      <c r="I738" s="64"/>
      <c r="J738" s="64"/>
      <c r="K738" s="64"/>
      <c r="L738" s="64"/>
      <c r="M738" s="64"/>
      <c r="N738" s="64"/>
      <c r="O738" s="64"/>
      <c r="P738" s="64"/>
      <c r="Q738" s="64"/>
      <c r="R738" s="64"/>
      <c r="S738" s="64"/>
      <c r="T738" s="64"/>
      <c r="U738" s="64"/>
      <c r="V738" s="64"/>
      <c r="W738" s="64"/>
      <c r="X738" s="64"/>
      <c r="Y738" s="64"/>
      <c r="Z738" s="64"/>
    </row>
    <row r="739" ht="12.75" customHeight="1">
      <c r="A739" s="82"/>
      <c r="B739" s="64"/>
      <c r="C739" s="64"/>
      <c r="D739" s="64"/>
      <c r="E739" s="64"/>
      <c r="F739" s="64"/>
      <c r="G739" s="64"/>
      <c r="H739" s="64"/>
      <c r="I739" s="64"/>
      <c r="J739" s="64"/>
      <c r="K739" s="64"/>
      <c r="L739" s="64"/>
      <c r="M739" s="64"/>
      <c r="N739" s="64"/>
      <c r="O739" s="64"/>
      <c r="P739" s="64"/>
      <c r="Q739" s="64"/>
      <c r="R739" s="64"/>
      <c r="S739" s="64"/>
      <c r="T739" s="64"/>
      <c r="U739" s="64"/>
      <c r="V739" s="64"/>
      <c r="W739" s="64"/>
      <c r="X739" s="64"/>
      <c r="Y739" s="64"/>
      <c r="Z739" s="64"/>
    </row>
    <row r="740" ht="12.75" customHeight="1">
      <c r="A740" s="82"/>
      <c r="B740" s="64"/>
      <c r="C740" s="64"/>
      <c r="D740" s="64"/>
      <c r="E740" s="64"/>
      <c r="F740" s="64"/>
      <c r="G740" s="64"/>
      <c r="H740" s="64"/>
      <c r="I740" s="64"/>
      <c r="J740" s="64"/>
      <c r="K740" s="64"/>
      <c r="L740" s="64"/>
      <c r="M740" s="64"/>
      <c r="N740" s="64"/>
      <c r="O740" s="64"/>
      <c r="P740" s="64"/>
      <c r="Q740" s="64"/>
      <c r="R740" s="64"/>
      <c r="S740" s="64"/>
      <c r="T740" s="64"/>
      <c r="U740" s="64"/>
      <c r="V740" s="64"/>
      <c r="W740" s="64"/>
      <c r="X740" s="64"/>
      <c r="Y740" s="64"/>
      <c r="Z740" s="64"/>
    </row>
    <row r="741" ht="12.75" customHeight="1">
      <c r="A741" s="82"/>
      <c r="B741" s="64"/>
      <c r="C741" s="64"/>
      <c r="D741" s="64"/>
      <c r="E741" s="64"/>
      <c r="F741" s="64"/>
      <c r="G741" s="64"/>
      <c r="H741" s="64"/>
      <c r="I741" s="64"/>
      <c r="J741" s="64"/>
      <c r="K741" s="64"/>
      <c r="L741" s="64"/>
      <c r="M741" s="64"/>
      <c r="N741" s="64"/>
      <c r="O741" s="64"/>
      <c r="P741" s="64"/>
      <c r="Q741" s="64"/>
      <c r="R741" s="64"/>
      <c r="S741" s="64"/>
      <c r="T741" s="64"/>
      <c r="U741" s="64"/>
      <c r="V741" s="64"/>
      <c r="W741" s="64"/>
      <c r="X741" s="64"/>
      <c r="Y741" s="64"/>
      <c r="Z741" s="64"/>
    </row>
    <row r="742" ht="12.75" customHeight="1">
      <c r="A742" s="82"/>
      <c r="B742" s="64"/>
      <c r="C742" s="64"/>
      <c r="D742" s="64"/>
      <c r="E742" s="64"/>
      <c r="F742" s="64"/>
      <c r="G742" s="64"/>
      <c r="H742" s="64"/>
      <c r="I742" s="64"/>
      <c r="J742" s="64"/>
      <c r="K742" s="64"/>
      <c r="L742" s="64"/>
      <c r="M742" s="64"/>
      <c r="N742" s="64"/>
      <c r="O742" s="64"/>
      <c r="P742" s="64"/>
      <c r="Q742" s="64"/>
      <c r="R742" s="64"/>
      <c r="S742" s="64"/>
      <c r="T742" s="64"/>
      <c r="U742" s="64"/>
      <c r="V742" s="64"/>
      <c r="W742" s="64"/>
      <c r="X742" s="64"/>
      <c r="Y742" s="64"/>
      <c r="Z742" s="64"/>
    </row>
    <row r="743" ht="12.75" customHeight="1">
      <c r="A743" s="82"/>
      <c r="B743" s="64"/>
      <c r="C743" s="64"/>
      <c r="D743" s="64"/>
      <c r="E743" s="64"/>
      <c r="F743" s="64"/>
      <c r="G743" s="64"/>
      <c r="H743" s="64"/>
      <c r="I743" s="64"/>
      <c r="J743" s="64"/>
      <c r="K743" s="64"/>
      <c r="L743" s="64"/>
      <c r="M743" s="64"/>
      <c r="N743" s="64"/>
      <c r="O743" s="64"/>
      <c r="P743" s="64"/>
      <c r="Q743" s="64"/>
      <c r="R743" s="64"/>
      <c r="S743" s="64"/>
      <c r="T743" s="64"/>
      <c r="U743" s="64"/>
      <c r="V743" s="64"/>
      <c r="W743" s="64"/>
      <c r="X743" s="64"/>
      <c r="Y743" s="64"/>
      <c r="Z743" s="64"/>
    </row>
    <row r="744" ht="12.75" customHeight="1">
      <c r="A744" s="82"/>
      <c r="B744" s="64"/>
      <c r="C744" s="64"/>
      <c r="D744" s="64"/>
      <c r="E744" s="64"/>
      <c r="F744" s="64"/>
      <c r="G744" s="64"/>
      <c r="H744" s="64"/>
      <c r="I744" s="64"/>
      <c r="J744" s="64"/>
      <c r="K744" s="64"/>
      <c r="L744" s="64"/>
      <c r="M744" s="64"/>
      <c r="N744" s="64"/>
      <c r="O744" s="64"/>
      <c r="P744" s="64"/>
      <c r="Q744" s="64"/>
      <c r="R744" s="64"/>
      <c r="S744" s="64"/>
      <c r="T744" s="64"/>
      <c r="U744" s="64"/>
      <c r="V744" s="64"/>
      <c r="W744" s="64"/>
      <c r="X744" s="64"/>
      <c r="Y744" s="64"/>
      <c r="Z744" s="64"/>
    </row>
    <row r="745" ht="12.75" customHeight="1">
      <c r="A745" s="82"/>
      <c r="B745" s="64"/>
      <c r="C745" s="64"/>
      <c r="D745" s="64"/>
      <c r="E745" s="64"/>
      <c r="F745" s="64"/>
      <c r="G745" s="64"/>
      <c r="H745" s="64"/>
      <c r="I745" s="64"/>
      <c r="J745" s="64"/>
      <c r="K745" s="64"/>
      <c r="L745" s="64"/>
      <c r="M745" s="64"/>
      <c r="N745" s="64"/>
      <c r="O745" s="64"/>
      <c r="P745" s="64"/>
      <c r="Q745" s="64"/>
      <c r="R745" s="64"/>
      <c r="S745" s="64"/>
      <c r="T745" s="64"/>
      <c r="U745" s="64"/>
      <c r="V745" s="64"/>
      <c r="W745" s="64"/>
      <c r="X745" s="64"/>
      <c r="Y745" s="64"/>
      <c r="Z745" s="64"/>
    </row>
    <row r="746" ht="12.75" customHeight="1">
      <c r="A746" s="82"/>
      <c r="B746" s="64"/>
      <c r="C746" s="64"/>
      <c r="D746" s="64"/>
      <c r="E746" s="64"/>
      <c r="F746" s="64"/>
      <c r="G746" s="64"/>
      <c r="H746" s="64"/>
      <c r="I746" s="64"/>
      <c r="J746" s="64"/>
      <c r="K746" s="64"/>
      <c r="L746" s="64"/>
      <c r="M746" s="64"/>
      <c r="N746" s="64"/>
      <c r="O746" s="64"/>
      <c r="P746" s="64"/>
      <c r="Q746" s="64"/>
      <c r="R746" s="64"/>
      <c r="S746" s="64"/>
      <c r="T746" s="64"/>
      <c r="U746" s="64"/>
      <c r="V746" s="64"/>
      <c r="W746" s="64"/>
      <c r="X746" s="64"/>
      <c r="Y746" s="64"/>
      <c r="Z746" s="64"/>
    </row>
    <row r="747" ht="12.75" customHeight="1">
      <c r="A747" s="82"/>
      <c r="B747" s="64"/>
      <c r="C747" s="64"/>
      <c r="D747" s="64"/>
      <c r="E747" s="64"/>
      <c r="F747" s="64"/>
      <c r="G747" s="64"/>
      <c r="H747" s="64"/>
      <c r="I747" s="64"/>
      <c r="J747" s="64"/>
      <c r="K747" s="64"/>
      <c r="L747" s="64"/>
      <c r="M747" s="64"/>
      <c r="N747" s="64"/>
      <c r="O747" s="64"/>
      <c r="P747" s="64"/>
      <c r="Q747" s="64"/>
      <c r="R747" s="64"/>
      <c r="S747" s="64"/>
      <c r="T747" s="64"/>
      <c r="U747" s="64"/>
      <c r="V747" s="64"/>
      <c r="W747" s="64"/>
      <c r="X747" s="64"/>
      <c r="Y747" s="64"/>
      <c r="Z747" s="64"/>
    </row>
    <row r="748" ht="12.75" customHeight="1">
      <c r="A748" s="82"/>
      <c r="B748" s="64"/>
      <c r="C748" s="64"/>
      <c r="D748" s="64"/>
      <c r="E748" s="64"/>
      <c r="F748" s="64"/>
      <c r="G748" s="64"/>
      <c r="H748" s="64"/>
      <c r="I748" s="64"/>
      <c r="J748" s="64"/>
      <c r="K748" s="64"/>
      <c r="L748" s="64"/>
      <c r="M748" s="64"/>
      <c r="N748" s="64"/>
      <c r="O748" s="64"/>
      <c r="P748" s="64"/>
      <c r="Q748" s="64"/>
      <c r="R748" s="64"/>
      <c r="S748" s="64"/>
      <c r="T748" s="64"/>
      <c r="U748" s="64"/>
      <c r="V748" s="64"/>
      <c r="W748" s="64"/>
      <c r="X748" s="64"/>
      <c r="Y748" s="64"/>
      <c r="Z748" s="64"/>
    </row>
    <row r="749" ht="12.75" customHeight="1">
      <c r="A749" s="82"/>
      <c r="B749" s="64"/>
      <c r="C749" s="64"/>
      <c r="D749" s="64"/>
      <c r="E749" s="64"/>
      <c r="F749" s="64"/>
      <c r="G749" s="64"/>
      <c r="H749" s="64"/>
      <c r="I749" s="64"/>
      <c r="J749" s="64"/>
      <c r="K749" s="64"/>
      <c r="L749" s="64"/>
      <c r="M749" s="64"/>
      <c r="N749" s="64"/>
      <c r="O749" s="64"/>
      <c r="P749" s="64"/>
      <c r="Q749" s="64"/>
      <c r="R749" s="64"/>
      <c r="S749" s="64"/>
      <c r="T749" s="64"/>
      <c r="U749" s="64"/>
      <c r="V749" s="64"/>
      <c r="W749" s="64"/>
      <c r="X749" s="64"/>
      <c r="Y749" s="64"/>
      <c r="Z749" s="64"/>
    </row>
    <row r="750" ht="12.75" customHeight="1">
      <c r="A750" s="82"/>
      <c r="B750" s="64"/>
      <c r="C750" s="64"/>
      <c r="D750" s="64"/>
      <c r="E750" s="64"/>
      <c r="F750" s="64"/>
      <c r="G750" s="64"/>
      <c r="H750" s="64"/>
      <c r="I750" s="64"/>
      <c r="J750" s="64"/>
      <c r="K750" s="64"/>
      <c r="L750" s="64"/>
      <c r="M750" s="64"/>
      <c r="N750" s="64"/>
      <c r="O750" s="64"/>
      <c r="P750" s="64"/>
      <c r="Q750" s="64"/>
      <c r="R750" s="64"/>
      <c r="S750" s="64"/>
      <c r="T750" s="64"/>
      <c r="U750" s="64"/>
      <c r="V750" s="64"/>
      <c r="W750" s="64"/>
      <c r="X750" s="64"/>
      <c r="Y750" s="64"/>
      <c r="Z750" s="64"/>
    </row>
    <row r="751" ht="12.75" customHeight="1">
      <c r="A751" s="82"/>
      <c r="B751" s="64"/>
      <c r="C751" s="64"/>
      <c r="D751" s="64"/>
      <c r="E751" s="64"/>
      <c r="F751" s="64"/>
      <c r="G751" s="64"/>
      <c r="H751" s="64"/>
      <c r="I751" s="64"/>
      <c r="J751" s="64"/>
      <c r="K751" s="64"/>
      <c r="L751" s="64"/>
      <c r="M751" s="64"/>
      <c r="N751" s="64"/>
      <c r="O751" s="64"/>
      <c r="P751" s="64"/>
      <c r="Q751" s="64"/>
      <c r="R751" s="64"/>
      <c r="S751" s="64"/>
      <c r="T751" s="64"/>
      <c r="U751" s="64"/>
      <c r="V751" s="64"/>
      <c r="W751" s="64"/>
      <c r="X751" s="64"/>
      <c r="Y751" s="64"/>
      <c r="Z751" s="64"/>
    </row>
    <row r="752" ht="12.75" customHeight="1">
      <c r="A752" s="82"/>
      <c r="B752" s="64"/>
      <c r="C752" s="64"/>
      <c r="D752" s="64"/>
      <c r="E752" s="64"/>
      <c r="F752" s="64"/>
      <c r="G752" s="64"/>
      <c r="H752" s="64"/>
      <c r="I752" s="64"/>
      <c r="J752" s="64"/>
      <c r="K752" s="64"/>
      <c r="L752" s="64"/>
      <c r="M752" s="64"/>
      <c r="N752" s="64"/>
      <c r="O752" s="64"/>
      <c r="P752" s="64"/>
      <c r="Q752" s="64"/>
      <c r="R752" s="64"/>
      <c r="S752" s="64"/>
      <c r="T752" s="64"/>
      <c r="U752" s="64"/>
      <c r="V752" s="64"/>
      <c r="W752" s="64"/>
      <c r="X752" s="64"/>
      <c r="Y752" s="64"/>
      <c r="Z752" s="64"/>
    </row>
    <row r="753" ht="12.75" customHeight="1">
      <c r="A753" s="82"/>
      <c r="B753" s="64"/>
      <c r="C753" s="64"/>
      <c r="D753" s="64"/>
      <c r="E753" s="64"/>
      <c r="F753" s="64"/>
      <c r="G753" s="64"/>
      <c r="H753" s="64"/>
      <c r="I753" s="64"/>
      <c r="J753" s="64"/>
      <c r="K753" s="64"/>
      <c r="L753" s="64"/>
      <c r="M753" s="64"/>
      <c r="N753" s="64"/>
      <c r="O753" s="64"/>
      <c r="P753" s="64"/>
      <c r="Q753" s="64"/>
      <c r="R753" s="64"/>
      <c r="S753" s="64"/>
      <c r="T753" s="64"/>
      <c r="U753" s="64"/>
      <c r="V753" s="64"/>
      <c r="W753" s="64"/>
      <c r="X753" s="64"/>
      <c r="Y753" s="64"/>
      <c r="Z753" s="64"/>
    </row>
    <row r="754" ht="12.75" customHeight="1">
      <c r="A754" s="82"/>
      <c r="B754" s="64"/>
      <c r="C754" s="64"/>
      <c r="D754" s="64"/>
      <c r="E754" s="64"/>
      <c r="F754" s="64"/>
      <c r="G754" s="64"/>
      <c r="H754" s="64"/>
      <c r="I754" s="64"/>
      <c r="J754" s="64"/>
      <c r="K754" s="64"/>
      <c r="L754" s="64"/>
      <c r="M754" s="64"/>
      <c r="N754" s="64"/>
      <c r="O754" s="64"/>
      <c r="P754" s="64"/>
      <c r="Q754" s="64"/>
      <c r="R754" s="64"/>
      <c r="S754" s="64"/>
      <c r="T754" s="64"/>
      <c r="U754" s="64"/>
      <c r="V754" s="64"/>
      <c r="W754" s="64"/>
      <c r="X754" s="64"/>
      <c r="Y754" s="64"/>
      <c r="Z754" s="64"/>
    </row>
    <row r="755" ht="12.75" customHeight="1">
      <c r="A755" s="82"/>
      <c r="B755" s="64"/>
      <c r="C755" s="64"/>
      <c r="D755" s="64"/>
      <c r="E755" s="64"/>
      <c r="F755" s="64"/>
      <c r="G755" s="64"/>
      <c r="H755" s="64"/>
      <c r="I755" s="64"/>
      <c r="J755" s="64"/>
      <c r="K755" s="64"/>
      <c r="L755" s="64"/>
      <c r="M755" s="64"/>
      <c r="N755" s="64"/>
      <c r="O755" s="64"/>
      <c r="P755" s="64"/>
      <c r="Q755" s="64"/>
      <c r="R755" s="64"/>
      <c r="S755" s="64"/>
      <c r="T755" s="64"/>
      <c r="U755" s="64"/>
      <c r="V755" s="64"/>
      <c r="W755" s="64"/>
      <c r="X755" s="64"/>
      <c r="Y755" s="64"/>
      <c r="Z755" s="64"/>
    </row>
    <row r="756" ht="12.75" customHeight="1">
      <c r="A756" s="82"/>
      <c r="B756" s="64"/>
      <c r="C756" s="64"/>
      <c r="D756" s="64"/>
      <c r="E756" s="64"/>
      <c r="F756" s="64"/>
      <c r="G756" s="64"/>
      <c r="H756" s="64"/>
      <c r="I756" s="64"/>
      <c r="J756" s="64"/>
      <c r="K756" s="64"/>
      <c r="L756" s="64"/>
      <c r="M756" s="64"/>
      <c r="N756" s="64"/>
      <c r="O756" s="64"/>
      <c r="P756" s="64"/>
      <c r="Q756" s="64"/>
      <c r="R756" s="64"/>
      <c r="S756" s="64"/>
      <c r="T756" s="64"/>
      <c r="U756" s="64"/>
      <c r="V756" s="64"/>
      <c r="W756" s="64"/>
      <c r="X756" s="64"/>
      <c r="Y756" s="64"/>
      <c r="Z756" s="64"/>
    </row>
    <row r="757" ht="12.75" customHeight="1">
      <c r="A757" s="82"/>
      <c r="B757" s="64"/>
      <c r="C757" s="64"/>
      <c r="D757" s="64"/>
      <c r="E757" s="64"/>
      <c r="F757" s="64"/>
      <c r="G757" s="64"/>
      <c r="H757" s="64"/>
      <c r="I757" s="64"/>
      <c r="J757" s="64"/>
      <c r="K757" s="64"/>
      <c r="L757" s="64"/>
      <c r="M757" s="64"/>
      <c r="N757" s="64"/>
      <c r="O757" s="64"/>
      <c r="P757" s="64"/>
      <c r="Q757" s="64"/>
      <c r="R757" s="64"/>
      <c r="S757" s="64"/>
      <c r="T757" s="64"/>
      <c r="U757" s="64"/>
      <c r="V757" s="64"/>
      <c r="W757" s="64"/>
      <c r="X757" s="64"/>
      <c r="Y757" s="64"/>
      <c r="Z757" s="64"/>
    </row>
    <row r="758" ht="12.75" customHeight="1">
      <c r="A758" s="82"/>
      <c r="B758" s="64"/>
      <c r="C758" s="64"/>
      <c r="D758" s="64"/>
      <c r="E758" s="64"/>
      <c r="F758" s="64"/>
      <c r="G758" s="64"/>
      <c r="H758" s="64"/>
      <c r="I758" s="64"/>
      <c r="J758" s="64"/>
      <c r="K758" s="64"/>
      <c r="L758" s="64"/>
      <c r="M758" s="64"/>
      <c r="N758" s="64"/>
      <c r="O758" s="64"/>
      <c r="P758" s="64"/>
      <c r="Q758" s="64"/>
      <c r="R758" s="64"/>
      <c r="S758" s="64"/>
      <c r="T758" s="64"/>
      <c r="U758" s="64"/>
      <c r="V758" s="64"/>
      <c r="W758" s="64"/>
      <c r="X758" s="64"/>
      <c r="Y758" s="64"/>
      <c r="Z758" s="64"/>
    </row>
    <row r="759" ht="12.75" customHeight="1">
      <c r="A759" s="82"/>
      <c r="B759" s="64"/>
      <c r="C759" s="64"/>
      <c r="D759" s="64"/>
      <c r="E759" s="64"/>
      <c r="F759" s="64"/>
      <c r="G759" s="64"/>
      <c r="H759" s="64"/>
      <c r="I759" s="64"/>
      <c r="J759" s="64"/>
      <c r="K759" s="64"/>
      <c r="L759" s="64"/>
      <c r="M759" s="64"/>
      <c r="N759" s="64"/>
      <c r="O759" s="64"/>
      <c r="P759" s="64"/>
      <c r="Q759" s="64"/>
      <c r="R759" s="64"/>
      <c r="S759" s="64"/>
      <c r="T759" s="64"/>
      <c r="U759" s="64"/>
      <c r="V759" s="64"/>
      <c r="W759" s="64"/>
      <c r="X759" s="64"/>
      <c r="Y759" s="64"/>
      <c r="Z759" s="64"/>
    </row>
    <row r="760" ht="12.75" customHeight="1">
      <c r="A760" s="82"/>
      <c r="B760" s="64"/>
      <c r="C760" s="64"/>
      <c r="D760" s="64"/>
      <c r="E760" s="64"/>
      <c r="F760" s="64"/>
      <c r="G760" s="64"/>
      <c r="H760" s="64"/>
      <c r="I760" s="64"/>
      <c r="J760" s="64"/>
      <c r="K760" s="64"/>
      <c r="L760" s="64"/>
      <c r="M760" s="64"/>
      <c r="N760" s="64"/>
      <c r="O760" s="64"/>
      <c r="P760" s="64"/>
      <c r="Q760" s="64"/>
      <c r="R760" s="64"/>
      <c r="S760" s="64"/>
      <c r="T760" s="64"/>
      <c r="U760" s="64"/>
      <c r="V760" s="64"/>
      <c r="W760" s="64"/>
      <c r="X760" s="64"/>
      <c r="Y760" s="64"/>
      <c r="Z760" s="64"/>
    </row>
    <row r="761" ht="12.75" customHeight="1">
      <c r="A761" s="82"/>
      <c r="B761" s="64"/>
      <c r="C761" s="64"/>
      <c r="D761" s="64"/>
      <c r="E761" s="64"/>
      <c r="F761" s="64"/>
      <c r="G761" s="64"/>
      <c r="H761" s="64"/>
      <c r="I761" s="64"/>
      <c r="J761" s="64"/>
      <c r="K761" s="64"/>
      <c r="L761" s="64"/>
      <c r="M761" s="64"/>
      <c r="N761" s="64"/>
      <c r="O761" s="64"/>
      <c r="P761" s="64"/>
      <c r="Q761" s="64"/>
      <c r="R761" s="64"/>
      <c r="S761" s="64"/>
      <c r="T761" s="64"/>
      <c r="U761" s="64"/>
      <c r="V761" s="64"/>
      <c r="W761" s="64"/>
      <c r="X761" s="64"/>
      <c r="Y761" s="64"/>
      <c r="Z761" s="64"/>
    </row>
    <row r="762" ht="12.75" customHeight="1">
      <c r="A762" s="82"/>
      <c r="B762" s="64"/>
      <c r="C762" s="64"/>
      <c r="D762" s="64"/>
      <c r="E762" s="64"/>
      <c r="F762" s="64"/>
      <c r="G762" s="64"/>
      <c r="H762" s="64"/>
      <c r="I762" s="64"/>
      <c r="J762" s="64"/>
      <c r="K762" s="64"/>
      <c r="L762" s="64"/>
      <c r="M762" s="64"/>
      <c r="N762" s="64"/>
      <c r="O762" s="64"/>
      <c r="P762" s="64"/>
      <c r="Q762" s="64"/>
      <c r="R762" s="64"/>
      <c r="S762" s="64"/>
      <c r="T762" s="64"/>
      <c r="U762" s="64"/>
      <c r="V762" s="64"/>
      <c r="W762" s="64"/>
      <c r="X762" s="64"/>
      <c r="Y762" s="64"/>
      <c r="Z762" s="64"/>
    </row>
    <row r="763" ht="12.75" customHeight="1">
      <c r="A763" s="82"/>
      <c r="B763" s="64"/>
      <c r="C763" s="64"/>
      <c r="D763" s="64"/>
      <c r="E763" s="64"/>
      <c r="F763" s="64"/>
      <c r="G763" s="64"/>
      <c r="H763" s="64"/>
      <c r="I763" s="64"/>
      <c r="J763" s="64"/>
      <c r="K763" s="64"/>
      <c r="L763" s="64"/>
      <c r="M763" s="64"/>
      <c r="N763" s="64"/>
      <c r="O763" s="64"/>
      <c r="P763" s="64"/>
      <c r="Q763" s="64"/>
      <c r="R763" s="64"/>
      <c r="S763" s="64"/>
      <c r="T763" s="64"/>
      <c r="U763" s="64"/>
      <c r="V763" s="64"/>
      <c r="W763" s="64"/>
      <c r="X763" s="64"/>
      <c r="Y763" s="64"/>
      <c r="Z763" s="64"/>
    </row>
    <row r="764" ht="12.75" customHeight="1">
      <c r="A764" s="82"/>
      <c r="B764" s="64"/>
      <c r="C764" s="64"/>
      <c r="D764" s="64"/>
      <c r="E764" s="64"/>
      <c r="F764" s="64"/>
      <c r="G764" s="64"/>
      <c r="H764" s="64"/>
      <c r="I764" s="64"/>
      <c r="J764" s="64"/>
      <c r="K764" s="64"/>
      <c r="L764" s="64"/>
      <c r="M764" s="64"/>
      <c r="N764" s="64"/>
      <c r="O764" s="64"/>
      <c r="P764" s="64"/>
      <c r="Q764" s="64"/>
      <c r="R764" s="64"/>
      <c r="S764" s="64"/>
      <c r="T764" s="64"/>
      <c r="U764" s="64"/>
      <c r="V764" s="64"/>
      <c r="W764" s="64"/>
      <c r="X764" s="64"/>
      <c r="Y764" s="64"/>
      <c r="Z764" s="64"/>
    </row>
    <row r="765" ht="12.75" customHeight="1">
      <c r="A765" s="82"/>
      <c r="B765" s="64"/>
      <c r="C765" s="64"/>
      <c r="D765" s="64"/>
      <c r="E765" s="64"/>
      <c r="F765" s="64"/>
      <c r="G765" s="64"/>
      <c r="H765" s="64"/>
      <c r="I765" s="64"/>
      <c r="J765" s="64"/>
      <c r="K765" s="64"/>
      <c r="L765" s="64"/>
      <c r="M765" s="64"/>
      <c r="N765" s="64"/>
      <c r="O765" s="64"/>
      <c r="P765" s="64"/>
      <c r="Q765" s="64"/>
      <c r="R765" s="64"/>
      <c r="S765" s="64"/>
      <c r="T765" s="64"/>
      <c r="U765" s="64"/>
      <c r="V765" s="64"/>
      <c r="W765" s="64"/>
      <c r="X765" s="64"/>
      <c r="Y765" s="64"/>
      <c r="Z765" s="64"/>
    </row>
    <row r="766" ht="12.75" customHeight="1">
      <c r="A766" s="82"/>
      <c r="B766" s="64"/>
      <c r="C766" s="64"/>
      <c r="D766" s="64"/>
      <c r="E766" s="64"/>
      <c r="F766" s="64"/>
      <c r="G766" s="64"/>
      <c r="H766" s="64"/>
      <c r="I766" s="64"/>
      <c r="J766" s="64"/>
      <c r="K766" s="64"/>
      <c r="L766" s="64"/>
      <c r="M766" s="64"/>
      <c r="N766" s="64"/>
      <c r="O766" s="64"/>
      <c r="P766" s="64"/>
      <c r="Q766" s="64"/>
      <c r="R766" s="64"/>
      <c r="S766" s="64"/>
      <c r="T766" s="64"/>
      <c r="U766" s="64"/>
      <c r="V766" s="64"/>
      <c r="W766" s="64"/>
      <c r="X766" s="64"/>
      <c r="Y766" s="64"/>
      <c r="Z766" s="64"/>
    </row>
    <row r="767" ht="12.75" customHeight="1">
      <c r="A767" s="82"/>
      <c r="B767" s="64"/>
      <c r="C767" s="64"/>
      <c r="D767" s="64"/>
      <c r="E767" s="64"/>
      <c r="F767" s="64"/>
      <c r="G767" s="64"/>
      <c r="H767" s="64"/>
      <c r="I767" s="64"/>
      <c r="J767" s="64"/>
      <c r="K767" s="64"/>
      <c r="L767" s="64"/>
      <c r="M767" s="64"/>
      <c r="N767" s="64"/>
      <c r="O767" s="64"/>
      <c r="P767" s="64"/>
      <c r="Q767" s="64"/>
      <c r="R767" s="64"/>
      <c r="S767" s="64"/>
      <c r="T767" s="64"/>
      <c r="U767" s="64"/>
      <c r="V767" s="64"/>
      <c r="W767" s="64"/>
      <c r="X767" s="64"/>
      <c r="Y767" s="64"/>
      <c r="Z767" s="64"/>
    </row>
    <row r="768" ht="12.75" customHeight="1">
      <c r="A768" s="82"/>
      <c r="B768" s="64"/>
      <c r="C768" s="64"/>
      <c r="D768" s="64"/>
      <c r="E768" s="64"/>
      <c r="F768" s="64"/>
      <c r="G768" s="64"/>
      <c r="H768" s="64"/>
      <c r="I768" s="64"/>
      <c r="J768" s="64"/>
      <c r="K768" s="64"/>
      <c r="L768" s="64"/>
      <c r="M768" s="64"/>
      <c r="N768" s="64"/>
      <c r="O768" s="64"/>
      <c r="P768" s="64"/>
      <c r="Q768" s="64"/>
      <c r="R768" s="64"/>
      <c r="S768" s="64"/>
      <c r="T768" s="64"/>
      <c r="U768" s="64"/>
      <c r="V768" s="64"/>
      <c r="W768" s="64"/>
      <c r="X768" s="64"/>
      <c r="Y768" s="64"/>
      <c r="Z768" s="64"/>
    </row>
    <row r="769" ht="12.75" customHeight="1">
      <c r="A769" s="82"/>
      <c r="B769" s="64"/>
      <c r="C769" s="64"/>
      <c r="D769" s="64"/>
      <c r="E769" s="64"/>
      <c r="F769" s="64"/>
      <c r="G769" s="64"/>
      <c r="H769" s="64"/>
      <c r="I769" s="64"/>
      <c r="J769" s="64"/>
      <c r="K769" s="64"/>
      <c r="L769" s="64"/>
      <c r="M769" s="64"/>
      <c r="N769" s="64"/>
      <c r="O769" s="64"/>
      <c r="P769" s="64"/>
      <c r="Q769" s="64"/>
      <c r="R769" s="64"/>
      <c r="S769" s="64"/>
      <c r="T769" s="64"/>
      <c r="U769" s="64"/>
      <c r="V769" s="64"/>
      <c r="W769" s="64"/>
      <c r="X769" s="64"/>
      <c r="Y769" s="64"/>
      <c r="Z769" s="64"/>
    </row>
    <row r="770" ht="12.75" customHeight="1">
      <c r="A770" s="82"/>
      <c r="B770" s="64"/>
      <c r="C770" s="64"/>
      <c r="D770" s="64"/>
      <c r="E770" s="64"/>
      <c r="F770" s="64"/>
      <c r="G770" s="64"/>
      <c r="H770" s="64"/>
      <c r="I770" s="64"/>
      <c r="J770" s="64"/>
      <c r="K770" s="64"/>
      <c r="L770" s="64"/>
      <c r="M770" s="64"/>
      <c r="N770" s="64"/>
      <c r="O770" s="64"/>
      <c r="P770" s="64"/>
      <c r="Q770" s="64"/>
      <c r="R770" s="64"/>
      <c r="S770" s="64"/>
      <c r="T770" s="64"/>
      <c r="U770" s="64"/>
      <c r="V770" s="64"/>
      <c r="W770" s="64"/>
      <c r="X770" s="64"/>
      <c r="Y770" s="64"/>
      <c r="Z770" s="64"/>
    </row>
    <row r="771" ht="12.75" customHeight="1">
      <c r="A771" s="82"/>
      <c r="B771" s="64"/>
      <c r="C771" s="64"/>
      <c r="D771" s="64"/>
      <c r="E771" s="64"/>
      <c r="F771" s="64"/>
      <c r="G771" s="64"/>
      <c r="H771" s="64"/>
      <c r="I771" s="64"/>
      <c r="J771" s="64"/>
      <c r="K771" s="64"/>
      <c r="L771" s="64"/>
      <c r="M771" s="64"/>
      <c r="N771" s="64"/>
      <c r="O771" s="64"/>
      <c r="P771" s="64"/>
      <c r="Q771" s="64"/>
      <c r="R771" s="64"/>
      <c r="S771" s="64"/>
      <c r="T771" s="64"/>
      <c r="U771" s="64"/>
      <c r="V771" s="64"/>
      <c r="W771" s="64"/>
      <c r="X771" s="64"/>
      <c r="Y771" s="64"/>
      <c r="Z771" s="64"/>
    </row>
    <row r="772" ht="12.75" customHeight="1">
      <c r="A772" s="82"/>
      <c r="B772" s="64"/>
      <c r="C772" s="64"/>
      <c r="D772" s="64"/>
      <c r="E772" s="64"/>
      <c r="F772" s="64"/>
      <c r="G772" s="64"/>
      <c r="H772" s="64"/>
      <c r="I772" s="64"/>
      <c r="J772" s="64"/>
      <c r="K772" s="64"/>
      <c r="L772" s="64"/>
      <c r="M772" s="64"/>
      <c r="N772" s="64"/>
      <c r="O772" s="64"/>
      <c r="P772" s="64"/>
      <c r="Q772" s="64"/>
      <c r="R772" s="64"/>
      <c r="S772" s="64"/>
      <c r="T772" s="64"/>
      <c r="U772" s="64"/>
      <c r="V772" s="64"/>
      <c r="W772" s="64"/>
      <c r="X772" s="64"/>
      <c r="Y772" s="64"/>
      <c r="Z772" s="64"/>
    </row>
    <row r="773" ht="12.75" customHeight="1">
      <c r="A773" s="82"/>
      <c r="B773" s="64"/>
      <c r="C773" s="64"/>
      <c r="D773" s="64"/>
      <c r="E773" s="64"/>
      <c r="F773" s="64"/>
      <c r="G773" s="64"/>
      <c r="H773" s="64"/>
      <c r="I773" s="64"/>
      <c r="J773" s="64"/>
      <c r="K773" s="64"/>
      <c r="L773" s="64"/>
      <c r="M773" s="64"/>
      <c r="N773" s="64"/>
      <c r="O773" s="64"/>
      <c r="P773" s="64"/>
      <c r="Q773" s="64"/>
      <c r="R773" s="64"/>
      <c r="S773" s="64"/>
      <c r="T773" s="64"/>
      <c r="U773" s="64"/>
      <c r="V773" s="64"/>
      <c r="W773" s="64"/>
      <c r="X773" s="64"/>
      <c r="Y773" s="64"/>
      <c r="Z773" s="64"/>
    </row>
    <row r="774" ht="12.75" customHeight="1">
      <c r="A774" s="82"/>
      <c r="B774" s="64"/>
      <c r="C774" s="64"/>
      <c r="D774" s="64"/>
      <c r="E774" s="64"/>
      <c r="F774" s="64"/>
      <c r="G774" s="64"/>
      <c r="H774" s="64"/>
      <c r="I774" s="64"/>
      <c r="J774" s="64"/>
      <c r="K774" s="64"/>
      <c r="L774" s="64"/>
      <c r="M774" s="64"/>
      <c r="N774" s="64"/>
      <c r="O774" s="64"/>
      <c r="P774" s="64"/>
      <c r="Q774" s="64"/>
      <c r="R774" s="64"/>
      <c r="S774" s="64"/>
      <c r="T774" s="64"/>
      <c r="U774" s="64"/>
      <c r="V774" s="64"/>
      <c r="W774" s="64"/>
      <c r="X774" s="64"/>
      <c r="Y774" s="64"/>
      <c r="Z774" s="64"/>
    </row>
    <row r="775" ht="12.75" customHeight="1">
      <c r="A775" s="82"/>
      <c r="B775" s="64"/>
      <c r="C775" s="64"/>
      <c r="D775" s="64"/>
      <c r="E775" s="64"/>
      <c r="F775" s="64"/>
      <c r="G775" s="64"/>
      <c r="H775" s="64"/>
      <c r="I775" s="64"/>
      <c r="J775" s="64"/>
      <c r="K775" s="64"/>
      <c r="L775" s="64"/>
      <c r="M775" s="64"/>
      <c r="N775" s="64"/>
      <c r="O775" s="64"/>
      <c r="P775" s="64"/>
      <c r="Q775" s="64"/>
      <c r="R775" s="64"/>
      <c r="S775" s="64"/>
      <c r="T775" s="64"/>
      <c r="U775" s="64"/>
      <c r="V775" s="64"/>
      <c r="W775" s="64"/>
      <c r="X775" s="64"/>
      <c r="Y775" s="64"/>
      <c r="Z775" s="64"/>
    </row>
    <row r="776" ht="12.75" customHeight="1">
      <c r="A776" s="82"/>
      <c r="B776" s="64"/>
      <c r="C776" s="64"/>
      <c r="D776" s="64"/>
      <c r="E776" s="64"/>
      <c r="F776" s="64"/>
      <c r="G776" s="64"/>
      <c r="H776" s="64"/>
      <c r="I776" s="64"/>
      <c r="J776" s="64"/>
      <c r="K776" s="64"/>
      <c r="L776" s="64"/>
      <c r="M776" s="64"/>
      <c r="N776" s="64"/>
      <c r="O776" s="64"/>
      <c r="P776" s="64"/>
      <c r="Q776" s="64"/>
      <c r="R776" s="64"/>
      <c r="S776" s="64"/>
      <c r="T776" s="64"/>
      <c r="U776" s="64"/>
      <c r="V776" s="64"/>
      <c r="W776" s="64"/>
      <c r="X776" s="64"/>
      <c r="Y776" s="64"/>
      <c r="Z776" s="64"/>
    </row>
    <row r="777" ht="12.75" customHeight="1">
      <c r="A777" s="82"/>
      <c r="B777" s="64"/>
      <c r="C777" s="64"/>
      <c r="D777" s="64"/>
      <c r="E777" s="64"/>
      <c r="F777" s="64"/>
      <c r="G777" s="64"/>
      <c r="H777" s="64"/>
      <c r="I777" s="64"/>
      <c r="J777" s="64"/>
      <c r="K777" s="64"/>
      <c r="L777" s="64"/>
      <c r="M777" s="64"/>
      <c r="N777" s="64"/>
      <c r="O777" s="64"/>
      <c r="P777" s="64"/>
      <c r="Q777" s="64"/>
      <c r="R777" s="64"/>
      <c r="S777" s="64"/>
      <c r="T777" s="64"/>
      <c r="U777" s="64"/>
      <c r="V777" s="64"/>
      <c r="W777" s="64"/>
      <c r="X777" s="64"/>
      <c r="Y777" s="64"/>
      <c r="Z777" s="64"/>
    </row>
    <row r="778" ht="12.75" customHeight="1">
      <c r="A778" s="82"/>
      <c r="B778" s="64"/>
      <c r="C778" s="64"/>
      <c r="D778" s="64"/>
      <c r="E778" s="64"/>
      <c r="F778" s="64"/>
      <c r="G778" s="64"/>
      <c r="H778" s="64"/>
      <c r="I778" s="64"/>
      <c r="J778" s="64"/>
      <c r="K778" s="64"/>
      <c r="L778" s="64"/>
      <c r="M778" s="64"/>
      <c r="N778" s="64"/>
      <c r="O778" s="64"/>
      <c r="P778" s="64"/>
      <c r="Q778" s="64"/>
      <c r="R778" s="64"/>
      <c r="S778" s="64"/>
      <c r="T778" s="64"/>
      <c r="U778" s="64"/>
      <c r="V778" s="64"/>
      <c r="W778" s="64"/>
      <c r="X778" s="64"/>
      <c r="Y778" s="64"/>
      <c r="Z778" s="64"/>
    </row>
    <row r="779" ht="12.75" customHeight="1">
      <c r="A779" s="82"/>
      <c r="B779" s="64"/>
      <c r="C779" s="64"/>
      <c r="D779" s="64"/>
      <c r="E779" s="64"/>
      <c r="F779" s="64"/>
      <c r="G779" s="64"/>
      <c r="H779" s="64"/>
      <c r="I779" s="64"/>
      <c r="J779" s="64"/>
      <c r="K779" s="64"/>
      <c r="L779" s="64"/>
      <c r="M779" s="64"/>
      <c r="N779" s="64"/>
      <c r="O779" s="64"/>
      <c r="P779" s="64"/>
      <c r="Q779" s="64"/>
      <c r="R779" s="64"/>
      <c r="S779" s="64"/>
      <c r="T779" s="64"/>
      <c r="U779" s="64"/>
      <c r="V779" s="64"/>
      <c r="W779" s="64"/>
      <c r="X779" s="64"/>
      <c r="Y779" s="64"/>
      <c r="Z779" s="64"/>
    </row>
    <row r="780" ht="12.75" customHeight="1">
      <c r="A780" s="82"/>
      <c r="B780" s="64"/>
      <c r="C780" s="64"/>
      <c r="D780" s="64"/>
      <c r="E780" s="64"/>
      <c r="F780" s="64"/>
      <c r="G780" s="64"/>
      <c r="H780" s="64"/>
      <c r="I780" s="64"/>
      <c r="J780" s="64"/>
      <c r="K780" s="64"/>
      <c r="L780" s="64"/>
      <c r="M780" s="64"/>
      <c r="N780" s="64"/>
      <c r="O780" s="64"/>
      <c r="P780" s="64"/>
      <c r="Q780" s="64"/>
      <c r="R780" s="64"/>
      <c r="S780" s="64"/>
      <c r="T780" s="64"/>
      <c r="U780" s="64"/>
      <c r="V780" s="64"/>
      <c r="W780" s="64"/>
      <c r="X780" s="64"/>
      <c r="Y780" s="64"/>
      <c r="Z780" s="64"/>
    </row>
    <row r="781" ht="12.75" customHeight="1">
      <c r="A781" s="82"/>
      <c r="B781" s="64"/>
      <c r="C781" s="64"/>
      <c r="D781" s="64"/>
      <c r="E781" s="64"/>
      <c r="F781" s="64"/>
      <c r="G781" s="64"/>
      <c r="H781" s="64"/>
      <c r="I781" s="64"/>
      <c r="J781" s="64"/>
      <c r="K781" s="64"/>
      <c r="L781" s="64"/>
      <c r="M781" s="64"/>
      <c r="N781" s="64"/>
      <c r="O781" s="64"/>
      <c r="P781" s="64"/>
      <c r="Q781" s="64"/>
      <c r="R781" s="64"/>
      <c r="S781" s="64"/>
      <c r="T781" s="64"/>
      <c r="U781" s="64"/>
      <c r="V781" s="64"/>
      <c r="W781" s="64"/>
      <c r="X781" s="64"/>
      <c r="Y781" s="64"/>
      <c r="Z781" s="64"/>
    </row>
    <row r="782" ht="12.75" customHeight="1">
      <c r="A782" s="82"/>
      <c r="B782" s="64"/>
      <c r="C782" s="64"/>
      <c r="D782" s="64"/>
      <c r="E782" s="64"/>
      <c r="F782" s="64"/>
      <c r="G782" s="64"/>
      <c r="H782" s="64"/>
      <c r="I782" s="64"/>
      <c r="J782" s="64"/>
      <c r="K782" s="64"/>
      <c r="L782" s="64"/>
      <c r="M782" s="64"/>
      <c r="N782" s="64"/>
      <c r="O782" s="64"/>
      <c r="P782" s="64"/>
      <c r="Q782" s="64"/>
      <c r="R782" s="64"/>
      <c r="S782" s="64"/>
      <c r="T782" s="64"/>
      <c r="U782" s="64"/>
      <c r="V782" s="64"/>
      <c r="W782" s="64"/>
      <c r="X782" s="64"/>
      <c r="Y782" s="64"/>
      <c r="Z782" s="64"/>
    </row>
    <row r="783" ht="12.75" customHeight="1">
      <c r="A783" s="82"/>
      <c r="B783" s="64"/>
      <c r="C783" s="64"/>
      <c r="D783" s="64"/>
      <c r="E783" s="64"/>
      <c r="F783" s="64"/>
      <c r="G783" s="64"/>
      <c r="H783" s="64"/>
      <c r="I783" s="64"/>
      <c r="J783" s="64"/>
      <c r="K783" s="64"/>
      <c r="L783" s="64"/>
      <c r="M783" s="64"/>
      <c r="N783" s="64"/>
      <c r="O783" s="64"/>
      <c r="P783" s="64"/>
      <c r="Q783" s="64"/>
      <c r="R783" s="64"/>
      <c r="S783" s="64"/>
      <c r="T783" s="64"/>
      <c r="U783" s="64"/>
      <c r="V783" s="64"/>
      <c r="W783" s="64"/>
      <c r="X783" s="64"/>
      <c r="Y783" s="64"/>
      <c r="Z783" s="64"/>
    </row>
    <row r="784" ht="12.75" customHeight="1">
      <c r="A784" s="82"/>
      <c r="B784" s="64"/>
      <c r="C784" s="64"/>
      <c r="D784" s="64"/>
      <c r="E784" s="64"/>
      <c r="F784" s="64"/>
      <c r="G784" s="64"/>
      <c r="H784" s="64"/>
      <c r="I784" s="64"/>
      <c r="J784" s="64"/>
      <c r="K784" s="64"/>
      <c r="L784" s="64"/>
      <c r="M784" s="64"/>
      <c r="N784" s="64"/>
      <c r="O784" s="64"/>
      <c r="P784" s="64"/>
      <c r="Q784" s="64"/>
      <c r="R784" s="64"/>
      <c r="S784" s="64"/>
      <c r="T784" s="64"/>
      <c r="U784" s="64"/>
      <c r="V784" s="64"/>
      <c r="W784" s="64"/>
      <c r="X784" s="64"/>
      <c r="Y784" s="64"/>
      <c r="Z784" s="64"/>
    </row>
    <row r="785" ht="12.75" customHeight="1">
      <c r="A785" s="82"/>
      <c r="B785" s="64"/>
      <c r="C785" s="64"/>
      <c r="D785" s="64"/>
      <c r="E785" s="64"/>
      <c r="F785" s="64"/>
      <c r="G785" s="64"/>
      <c r="H785" s="64"/>
      <c r="I785" s="64"/>
      <c r="J785" s="64"/>
      <c r="K785" s="64"/>
      <c r="L785" s="64"/>
      <c r="M785" s="64"/>
      <c r="N785" s="64"/>
      <c r="O785" s="64"/>
      <c r="P785" s="64"/>
      <c r="Q785" s="64"/>
      <c r="R785" s="64"/>
      <c r="S785" s="64"/>
      <c r="T785" s="64"/>
      <c r="U785" s="64"/>
      <c r="V785" s="64"/>
      <c r="W785" s="64"/>
      <c r="X785" s="64"/>
      <c r="Y785" s="64"/>
      <c r="Z785" s="64"/>
    </row>
    <row r="786" ht="12.75" customHeight="1">
      <c r="A786" s="82"/>
      <c r="B786" s="64"/>
      <c r="C786" s="64"/>
      <c r="D786" s="64"/>
      <c r="E786" s="64"/>
      <c r="F786" s="64"/>
      <c r="G786" s="64"/>
      <c r="H786" s="64"/>
      <c r="I786" s="64"/>
      <c r="J786" s="64"/>
      <c r="K786" s="64"/>
      <c r="L786" s="64"/>
      <c r="M786" s="64"/>
      <c r="N786" s="64"/>
      <c r="O786" s="64"/>
      <c r="P786" s="64"/>
      <c r="Q786" s="64"/>
      <c r="R786" s="64"/>
      <c r="S786" s="64"/>
      <c r="T786" s="64"/>
      <c r="U786" s="64"/>
      <c r="V786" s="64"/>
      <c r="W786" s="64"/>
      <c r="X786" s="64"/>
      <c r="Y786" s="64"/>
      <c r="Z786" s="64"/>
    </row>
    <row r="787" ht="12.75" customHeight="1">
      <c r="A787" s="82"/>
      <c r="B787" s="64"/>
      <c r="C787" s="64"/>
      <c r="D787" s="64"/>
      <c r="E787" s="64"/>
      <c r="F787" s="64"/>
      <c r="G787" s="64"/>
      <c r="H787" s="64"/>
      <c r="I787" s="64"/>
      <c r="J787" s="64"/>
      <c r="K787" s="64"/>
      <c r="L787" s="64"/>
      <c r="M787" s="64"/>
      <c r="N787" s="64"/>
      <c r="O787" s="64"/>
      <c r="P787" s="64"/>
      <c r="Q787" s="64"/>
      <c r="R787" s="64"/>
      <c r="S787" s="64"/>
      <c r="T787" s="64"/>
      <c r="U787" s="64"/>
      <c r="V787" s="64"/>
      <c r="W787" s="64"/>
      <c r="X787" s="64"/>
      <c r="Y787" s="64"/>
      <c r="Z787" s="64"/>
    </row>
    <row r="788" ht="12.75" customHeight="1">
      <c r="A788" s="82"/>
      <c r="B788" s="64"/>
      <c r="C788" s="64"/>
      <c r="D788" s="64"/>
      <c r="E788" s="64"/>
      <c r="F788" s="64"/>
      <c r="G788" s="64"/>
      <c r="H788" s="64"/>
      <c r="I788" s="64"/>
      <c r="J788" s="64"/>
      <c r="K788" s="64"/>
      <c r="L788" s="64"/>
      <c r="M788" s="64"/>
      <c r="N788" s="64"/>
      <c r="O788" s="64"/>
      <c r="P788" s="64"/>
      <c r="Q788" s="64"/>
      <c r="R788" s="64"/>
      <c r="S788" s="64"/>
      <c r="T788" s="64"/>
      <c r="U788" s="64"/>
      <c r="V788" s="64"/>
      <c r="W788" s="64"/>
      <c r="X788" s="64"/>
      <c r="Y788" s="64"/>
      <c r="Z788" s="64"/>
    </row>
    <row r="789" ht="12.75" customHeight="1">
      <c r="A789" s="82"/>
      <c r="B789" s="64"/>
      <c r="C789" s="64"/>
      <c r="D789" s="64"/>
      <c r="E789" s="64"/>
      <c r="F789" s="64"/>
      <c r="G789" s="64"/>
      <c r="H789" s="64"/>
      <c r="I789" s="64"/>
      <c r="J789" s="64"/>
      <c r="K789" s="64"/>
      <c r="L789" s="64"/>
      <c r="M789" s="64"/>
      <c r="N789" s="64"/>
      <c r="O789" s="64"/>
      <c r="P789" s="64"/>
      <c r="Q789" s="64"/>
      <c r="R789" s="64"/>
      <c r="S789" s="64"/>
      <c r="T789" s="64"/>
      <c r="U789" s="64"/>
      <c r="V789" s="64"/>
      <c r="W789" s="64"/>
      <c r="X789" s="64"/>
      <c r="Y789" s="64"/>
      <c r="Z789" s="64"/>
    </row>
    <row r="790" ht="12.75" customHeight="1">
      <c r="A790" s="82"/>
      <c r="B790" s="64"/>
      <c r="C790" s="64"/>
      <c r="D790" s="64"/>
      <c r="E790" s="64"/>
      <c r="F790" s="64"/>
      <c r="G790" s="64"/>
      <c r="H790" s="64"/>
      <c r="I790" s="64"/>
      <c r="J790" s="64"/>
      <c r="K790" s="64"/>
      <c r="L790" s="64"/>
      <c r="M790" s="64"/>
      <c r="N790" s="64"/>
      <c r="O790" s="64"/>
      <c r="P790" s="64"/>
      <c r="Q790" s="64"/>
      <c r="R790" s="64"/>
      <c r="S790" s="64"/>
      <c r="T790" s="64"/>
      <c r="U790" s="64"/>
      <c r="V790" s="64"/>
      <c r="W790" s="64"/>
      <c r="X790" s="64"/>
      <c r="Y790" s="64"/>
      <c r="Z790" s="64"/>
    </row>
    <row r="791" ht="12.75" customHeight="1">
      <c r="A791" s="82"/>
      <c r="B791" s="64"/>
      <c r="C791" s="64"/>
      <c r="D791" s="64"/>
      <c r="E791" s="64"/>
      <c r="F791" s="64"/>
      <c r="G791" s="64"/>
      <c r="H791" s="64"/>
      <c r="I791" s="64"/>
      <c r="J791" s="64"/>
      <c r="K791" s="64"/>
      <c r="L791" s="64"/>
      <c r="M791" s="64"/>
      <c r="N791" s="64"/>
      <c r="O791" s="64"/>
      <c r="P791" s="64"/>
      <c r="Q791" s="64"/>
      <c r="R791" s="64"/>
      <c r="S791" s="64"/>
      <c r="T791" s="64"/>
      <c r="U791" s="64"/>
      <c r="V791" s="64"/>
      <c r="W791" s="64"/>
      <c r="X791" s="64"/>
      <c r="Y791" s="64"/>
      <c r="Z791" s="64"/>
    </row>
    <row r="792" ht="12.75" customHeight="1">
      <c r="A792" s="82"/>
      <c r="B792" s="64"/>
      <c r="C792" s="64"/>
      <c r="D792" s="64"/>
      <c r="E792" s="64"/>
      <c r="F792" s="64"/>
      <c r="G792" s="64"/>
      <c r="H792" s="64"/>
      <c r="I792" s="64"/>
      <c r="J792" s="64"/>
      <c r="K792" s="64"/>
      <c r="L792" s="64"/>
      <c r="M792" s="64"/>
      <c r="N792" s="64"/>
      <c r="O792" s="64"/>
      <c r="P792" s="64"/>
      <c r="Q792" s="64"/>
      <c r="R792" s="64"/>
      <c r="S792" s="64"/>
      <c r="T792" s="64"/>
      <c r="U792" s="64"/>
      <c r="V792" s="64"/>
      <c r="W792" s="64"/>
      <c r="X792" s="64"/>
      <c r="Y792" s="64"/>
      <c r="Z792" s="64"/>
    </row>
    <row r="793" ht="12.75" customHeight="1">
      <c r="A793" s="82"/>
      <c r="B793" s="64"/>
      <c r="C793" s="64"/>
      <c r="D793" s="64"/>
      <c r="E793" s="64"/>
      <c r="F793" s="64"/>
      <c r="G793" s="64"/>
      <c r="H793" s="64"/>
      <c r="I793" s="64"/>
      <c r="J793" s="64"/>
      <c r="K793" s="64"/>
      <c r="L793" s="64"/>
      <c r="M793" s="64"/>
      <c r="N793" s="64"/>
      <c r="O793" s="64"/>
      <c r="P793" s="64"/>
      <c r="Q793" s="64"/>
      <c r="R793" s="64"/>
      <c r="S793" s="64"/>
      <c r="T793" s="64"/>
      <c r="U793" s="64"/>
      <c r="V793" s="64"/>
      <c r="W793" s="64"/>
      <c r="X793" s="64"/>
      <c r="Y793" s="64"/>
      <c r="Z793" s="64"/>
    </row>
    <row r="794" ht="12.75" customHeight="1">
      <c r="A794" s="82"/>
      <c r="B794" s="64"/>
      <c r="C794" s="64"/>
      <c r="D794" s="64"/>
      <c r="E794" s="64"/>
      <c r="F794" s="64"/>
      <c r="G794" s="64"/>
      <c r="H794" s="64"/>
      <c r="I794" s="64"/>
      <c r="J794" s="64"/>
      <c r="K794" s="64"/>
      <c r="L794" s="64"/>
      <c r="M794" s="64"/>
      <c r="N794" s="64"/>
      <c r="O794" s="64"/>
      <c r="P794" s="64"/>
      <c r="Q794" s="64"/>
      <c r="R794" s="64"/>
      <c r="S794" s="64"/>
      <c r="T794" s="64"/>
      <c r="U794" s="64"/>
      <c r="V794" s="64"/>
      <c r="W794" s="64"/>
      <c r="X794" s="64"/>
      <c r="Y794" s="64"/>
      <c r="Z794" s="64"/>
    </row>
    <row r="795" ht="12.75" customHeight="1">
      <c r="A795" s="82"/>
      <c r="B795" s="64"/>
      <c r="C795" s="64"/>
      <c r="D795" s="64"/>
      <c r="E795" s="64"/>
      <c r="F795" s="64"/>
      <c r="G795" s="64"/>
      <c r="H795" s="64"/>
      <c r="I795" s="64"/>
      <c r="J795" s="64"/>
      <c r="K795" s="64"/>
      <c r="L795" s="64"/>
      <c r="M795" s="64"/>
      <c r="N795" s="64"/>
      <c r="O795" s="64"/>
      <c r="P795" s="64"/>
      <c r="Q795" s="64"/>
      <c r="R795" s="64"/>
      <c r="S795" s="64"/>
      <c r="T795" s="64"/>
      <c r="U795" s="64"/>
      <c r="V795" s="64"/>
      <c r="W795" s="64"/>
      <c r="X795" s="64"/>
      <c r="Y795" s="64"/>
      <c r="Z795" s="64"/>
    </row>
    <row r="796" ht="12.75" customHeight="1">
      <c r="A796" s="82"/>
      <c r="B796" s="64"/>
      <c r="C796" s="64"/>
      <c r="D796" s="64"/>
      <c r="E796" s="64"/>
      <c r="F796" s="64"/>
      <c r="G796" s="64"/>
      <c r="H796" s="64"/>
      <c r="I796" s="64"/>
      <c r="J796" s="64"/>
      <c r="K796" s="64"/>
      <c r="L796" s="64"/>
      <c r="M796" s="64"/>
      <c r="N796" s="64"/>
      <c r="O796" s="64"/>
      <c r="P796" s="64"/>
      <c r="Q796" s="64"/>
      <c r="R796" s="64"/>
      <c r="S796" s="64"/>
      <c r="T796" s="64"/>
      <c r="U796" s="64"/>
      <c r="V796" s="64"/>
      <c r="W796" s="64"/>
      <c r="X796" s="64"/>
      <c r="Y796" s="64"/>
      <c r="Z796" s="64"/>
    </row>
    <row r="797" ht="12.75" customHeight="1">
      <c r="A797" s="82"/>
      <c r="B797" s="64"/>
      <c r="C797" s="64"/>
      <c r="D797" s="64"/>
      <c r="E797" s="64"/>
      <c r="F797" s="64"/>
      <c r="G797" s="64"/>
      <c r="H797" s="64"/>
      <c r="I797" s="64"/>
      <c r="J797" s="64"/>
      <c r="K797" s="64"/>
      <c r="L797" s="64"/>
      <c r="M797" s="64"/>
      <c r="N797" s="64"/>
      <c r="O797" s="64"/>
      <c r="P797" s="64"/>
      <c r="Q797" s="64"/>
      <c r="R797" s="64"/>
      <c r="S797" s="64"/>
      <c r="T797" s="64"/>
      <c r="U797" s="64"/>
      <c r="V797" s="64"/>
      <c r="W797" s="64"/>
      <c r="X797" s="64"/>
      <c r="Y797" s="64"/>
      <c r="Z797" s="64"/>
    </row>
    <row r="798" ht="12.75" customHeight="1">
      <c r="A798" s="82"/>
      <c r="B798" s="64"/>
      <c r="C798" s="64"/>
      <c r="D798" s="64"/>
      <c r="E798" s="64"/>
      <c r="F798" s="64"/>
      <c r="G798" s="64"/>
      <c r="H798" s="64"/>
      <c r="I798" s="64"/>
      <c r="J798" s="64"/>
      <c r="K798" s="64"/>
      <c r="L798" s="64"/>
      <c r="M798" s="64"/>
      <c r="N798" s="64"/>
      <c r="O798" s="64"/>
      <c r="P798" s="64"/>
      <c r="Q798" s="64"/>
      <c r="R798" s="64"/>
      <c r="S798" s="64"/>
      <c r="T798" s="64"/>
      <c r="U798" s="64"/>
      <c r="V798" s="64"/>
      <c r="W798" s="64"/>
      <c r="X798" s="64"/>
      <c r="Y798" s="64"/>
      <c r="Z798" s="64"/>
    </row>
    <row r="799" ht="12.75" customHeight="1">
      <c r="A799" s="82"/>
      <c r="B799" s="64"/>
      <c r="C799" s="64"/>
      <c r="D799" s="64"/>
      <c r="E799" s="64"/>
      <c r="F799" s="64"/>
      <c r="G799" s="64"/>
      <c r="H799" s="64"/>
      <c r="I799" s="64"/>
      <c r="J799" s="64"/>
      <c r="K799" s="64"/>
      <c r="L799" s="64"/>
      <c r="M799" s="64"/>
      <c r="N799" s="64"/>
      <c r="O799" s="64"/>
      <c r="P799" s="64"/>
      <c r="Q799" s="64"/>
      <c r="R799" s="64"/>
      <c r="S799" s="64"/>
      <c r="T799" s="64"/>
      <c r="U799" s="64"/>
      <c r="V799" s="64"/>
      <c r="W799" s="64"/>
      <c r="X799" s="64"/>
      <c r="Y799" s="64"/>
      <c r="Z799" s="64"/>
    </row>
    <row r="800" ht="12.75" customHeight="1">
      <c r="A800" s="82"/>
      <c r="B800" s="64"/>
      <c r="C800" s="64"/>
      <c r="D800" s="64"/>
      <c r="E800" s="64"/>
      <c r="F800" s="64"/>
      <c r="G800" s="64"/>
      <c r="H800" s="64"/>
      <c r="I800" s="64"/>
      <c r="J800" s="64"/>
      <c r="K800" s="64"/>
      <c r="L800" s="64"/>
      <c r="M800" s="64"/>
      <c r="N800" s="64"/>
      <c r="O800" s="64"/>
      <c r="P800" s="64"/>
      <c r="Q800" s="64"/>
      <c r="R800" s="64"/>
      <c r="S800" s="64"/>
      <c r="T800" s="64"/>
      <c r="U800" s="64"/>
      <c r="V800" s="64"/>
      <c r="W800" s="64"/>
      <c r="X800" s="64"/>
      <c r="Y800" s="64"/>
      <c r="Z800" s="64"/>
    </row>
    <row r="801" ht="12.75" customHeight="1">
      <c r="A801" s="82"/>
      <c r="B801" s="64"/>
      <c r="C801" s="64"/>
      <c r="D801" s="64"/>
      <c r="E801" s="64"/>
      <c r="F801" s="64"/>
      <c r="G801" s="64"/>
      <c r="H801" s="64"/>
      <c r="I801" s="64"/>
      <c r="J801" s="64"/>
      <c r="K801" s="64"/>
      <c r="L801" s="64"/>
      <c r="M801" s="64"/>
      <c r="N801" s="64"/>
      <c r="O801" s="64"/>
      <c r="P801" s="64"/>
      <c r="Q801" s="64"/>
      <c r="R801" s="64"/>
      <c r="S801" s="64"/>
      <c r="T801" s="64"/>
      <c r="U801" s="64"/>
      <c r="V801" s="64"/>
      <c r="W801" s="64"/>
      <c r="X801" s="64"/>
      <c r="Y801" s="64"/>
      <c r="Z801" s="64"/>
    </row>
    <row r="802" ht="12.75" customHeight="1">
      <c r="A802" s="82"/>
      <c r="B802" s="64"/>
      <c r="C802" s="64"/>
      <c r="D802" s="64"/>
      <c r="E802" s="64"/>
      <c r="F802" s="64"/>
      <c r="G802" s="64"/>
      <c r="H802" s="64"/>
      <c r="I802" s="64"/>
      <c r="J802" s="64"/>
      <c r="K802" s="64"/>
      <c r="L802" s="64"/>
      <c r="M802" s="64"/>
      <c r="N802" s="64"/>
      <c r="O802" s="64"/>
      <c r="P802" s="64"/>
      <c r="Q802" s="64"/>
      <c r="R802" s="64"/>
      <c r="S802" s="64"/>
      <c r="T802" s="64"/>
      <c r="U802" s="64"/>
      <c r="V802" s="64"/>
      <c r="W802" s="64"/>
      <c r="X802" s="64"/>
      <c r="Y802" s="64"/>
      <c r="Z802" s="64"/>
    </row>
    <row r="803" ht="12.75" customHeight="1">
      <c r="A803" s="82"/>
      <c r="B803" s="64"/>
      <c r="C803" s="64"/>
      <c r="D803" s="64"/>
      <c r="E803" s="64"/>
      <c r="F803" s="64"/>
      <c r="G803" s="64"/>
      <c r="H803" s="64"/>
      <c r="I803" s="64"/>
      <c r="J803" s="64"/>
      <c r="K803" s="64"/>
      <c r="L803" s="64"/>
      <c r="M803" s="64"/>
      <c r="N803" s="64"/>
      <c r="O803" s="64"/>
      <c r="P803" s="64"/>
      <c r="Q803" s="64"/>
      <c r="R803" s="64"/>
      <c r="S803" s="64"/>
      <c r="T803" s="64"/>
      <c r="U803" s="64"/>
      <c r="V803" s="64"/>
      <c r="W803" s="64"/>
      <c r="X803" s="64"/>
      <c r="Y803" s="64"/>
      <c r="Z803" s="64"/>
    </row>
    <row r="804" ht="12.75" customHeight="1">
      <c r="A804" s="82"/>
      <c r="B804" s="64"/>
      <c r="C804" s="64"/>
      <c r="D804" s="64"/>
      <c r="E804" s="64"/>
      <c r="F804" s="64"/>
      <c r="G804" s="64"/>
      <c r="H804" s="64"/>
      <c r="I804" s="64"/>
      <c r="J804" s="64"/>
      <c r="K804" s="64"/>
      <c r="L804" s="64"/>
      <c r="M804" s="64"/>
      <c r="N804" s="64"/>
      <c r="O804" s="64"/>
      <c r="P804" s="64"/>
      <c r="Q804" s="64"/>
      <c r="R804" s="64"/>
      <c r="S804" s="64"/>
      <c r="T804" s="64"/>
      <c r="U804" s="64"/>
      <c r="V804" s="64"/>
      <c r="W804" s="64"/>
      <c r="X804" s="64"/>
      <c r="Y804" s="64"/>
      <c r="Z804" s="64"/>
    </row>
    <row r="805" ht="12.75" customHeight="1">
      <c r="A805" s="82"/>
      <c r="B805" s="64"/>
      <c r="C805" s="64"/>
      <c r="D805" s="64"/>
      <c r="E805" s="64"/>
      <c r="F805" s="64"/>
      <c r="G805" s="64"/>
      <c r="H805" s="64"/>
      <c r="I805" s="64"/>
      <c r="J805" s="64"/>
      <c r="K805" s="64"/>
      <c r="L805" s="64"/>
      <c r="M805" s="64"/>
      <c r="N805" s="64"/>
      <c r="O805" s="64"/>
      <c r="P805" s="64"/>
      <c r="Q805" s="64"/>
      <c r="R805" s="64"/>
      <c r="S805" s="64"/>
      <c r="T805" s="64"/>
      <c r="U805" s="64"/>
      <c r="V805" s="64"/>
      <c r="W805" s="64"/>
      <c r="X805" s="64"/>
      <c r="Y805" s="64"/>
      <c r="Z805" s="64"/>
    </row>
    <row r="806" ht="12.75" customHeight="1">
      <c r="A806" s="82"/>
      <c r="B806" s="64"/>
      <c r="C806" s="64"/>
      <c r="D806" s="64"/>
      <c r="E806" s="64"/>
      <c r="F806" s="64"/>
      <c r="G806" s="64"/>
      <c r="H806" s="64"/>
      <c r="I806" s="64"/>
      <c r="J806" s="64"/>
      <c r="K806" s="64"/>
      <c r="L806" s="64"/>
      <c r="M806" s="64"/>
      <c r="N806" s="64"/>
      <c r="O806" s="64"/>
      <c r="P806" s="64"/>
      <c r="Q806" s="64"/>
      <c r="R806" s="64"/>
      <c r="S806" s="64"/>
      <c r="T806" s="64"/>
      <c r="U806" s="64"/>
      <c r="V806" s="64"/>
      <c r="W806" s="64"/>
      <c r="X806" s="64"/>
      <c r="Y806" s="64"/>
      <c r="Z806" s="64"/>
    </row>
    <row r="807" ht="12.75" customHeight="1">
      <c r="A807" s="82"/>
      <c r="B807" s="64"/>
      <c r="C807" s="64"/>
      <c r="D807" s="64"/>
      <c r="E807" s="64"/>
      <c r="F807" s="64"/>
      <c r="G807" s="64"/>
      <c r="H807" s="64"/>
      <c r="I807" s="64"/>
      <c r="J807" s="64"/>
      <c r="K807" s="64"/>
      <c r="L807" s="64"/>
      <c r="M807" s="64"/>
      <c r="N807" s="64"/>
      <c r="O807" s="64"/>
      <c r="P807" s="64"/>
      <c r="Q807" s="64"/>
      <c r="R807" s="64"/>
      <c r="S807" s="64"/>
      <c r="T807" s="64"/>
      <c r="U807" s="64"/>
      <c r="V807" s="64"/>
      <c r="W807" s="64"/>
      <c r="X807" s="64"/>
      <c r="Y807" s="64"/>
      <c r="Z807" s="64"/>
    </row>
    <row r="808" ht="12.75" customHeight="1">
      <c r="A808" s="82"/>
      <c r="B808" s="64"/>
      <c r="C808" s="64"/>
      <c r="D808" s="64"/>
      <c r="E808" s="64"/>
      <c r="F808" s="64"/>
      <c r="G808" s="64"/>
      <c r="H808" s="64"/>
      <c r="I808" s="64"/>
      <c r="J808" s="64"/>
      <c r="K808" s="64"/>
      <c r="L808" s="64"/>
      <c r="M808" s="64"/>
      <c r="N808" s="64"/>
      <c r="O808" s="64"/>
      <c r="P808" s="64"/>
      <c r="Q808" s="64"/>
      <c r="R808" s="64"/>
      <c r="S808" s="64"/>
      <c r="T808" s="64"/>
      <c r="U808" s="64"/>
      <c r="V808" s="64"/>
      <c r="W808" s="64"/>
      <c r="X808" s="64"/>
      <c r="Y808" s="64"/>
      <c r="Z808" s="64"/>
    </row>
    <row r="809" ht="12.75" customHeight="1">
      <c r="A809" s="82"/>
      <c r="B809" s="64"/>
      <c r="C809" s="64"/>
      <c r="D809" s="64"/>
      <c r="E809" s="64"/>
      <c r="F809" s="64"/>
      <c r="G809" s="64"/>
      <c r="H809" s="64"/>
      <c r="I809" s="64"/>
      <c r="J809" s="64"/>
      <c r="K809" s="64"/>
      <c r="L809" s="64"/>
      <c r="M809" s="64"/>
      <c r="N809" s="64"/>
      <c r="O809" s="64"/>
      <c r="P809" s="64"/>
      <c r="Q809" s="64"/>
      <c r="R809" s="64"/>
      <c r="S809" s="64"/>
      <c r="T809" s="64"/>
      <c r="U809" s="64"/>
      <c r="V809" s="64"/>
      <c r="W809" s="64"/>
      <c r="X809" s="64"/>
      <c r="Y809" s="64"/>
      <c r="Z809" s="64"/>
    </row>
    <row r="810" ht="12.75" customHeight="1">
      <c r="A810" s="82"/>
      <c r="B810" s="64"/>
      <c r="C810" s="64"/>
      <c r="D810" s="64"/>
      <c r="E810" s="64"/>
      <c r="F810" s="64"/>
      <c r="G810" s="64"/>
      <c r="H810" s="64"/>
      <c r="I810" s="64"/>
      <c r="J810" s="64"/>
      <c r="K810" s="64"/>
      <c r="L810" s="64"/>
      <c r="M810" s="64"/>
      <c r="N810" s="64"/>
      <c r="O810" s="64"/>
      <c r="P810" s="64"/>
      <c r="Q810" s="64"/>
      <c r="R810" s="64"/>
      <c r="S810" s="64"/>
      <c r="T810" s="64"/>
      <c r="U810" s="64"/>
      <c r="V810" s="64"/>
      <c r="W810" s="64"/>
      <c r="X810" s="64"/>
      <c r="Y810" s="64"/>
      <c r="Z810" s="64"/>
    </row>
    <row r="811" ht="12.75" customHeight="1">
      <c r="A811" s="82"/>
      <c r="B811" s="64"/>
      <c r="C811" s="64"/>
      <c r="D811" s="64"/>
      <c r="E811" s="64"/>
      <c r="F811" s="64"/>
      <c r="G811" s="64"/>
      <c r="H811" s="64"/>
      <c r="I811" s="64"/>
      <c r="J811" s="64"/>
      <c r="K811" s="64"/>
      <c r="L811" s="64"/>
      <c r="M811" s="64"/>
      <c r="N811" s="64"/>
      <c r="O811" s="64"/>
      <c r="P811" s="64"/>
      <c r="Q811" s="64"/>
      <c r="R811" s="64"/>
      <c r="S811" s="64"/>
      <c r="T811" s="64"/>
      <c r="U811" s="64"/>
      <c r="V811" s="64"/>
      <c r="W811" s="64"/>
      <c r="X811" s="64"/>
      <c r="Y811" s="64"/>
      <c r="Z811" s="64"/>
    </row>
    <row r="812" ht="12.75" customHeight="1">
      <c r="A812" s="82"/>
      <c r="B812" s="64"/>
      <c r="C812" s="64"/>
      <c r="D812" s="64"/>
      <c r="E812" s="64"/>
      <c r="F812" s="64"/>
      <c r="G812" s="64"/>
      <c r="H812" s="64"/>
      <c r="I812" s="64"/>
      <c r="J812" s="64"/>
      <c r="K812" s="64"/>
      <c r="L812" s="64"/>
      <c r="M812" s="64"/>
      <c r="N812" s="64"/>
      <c r="O812" s="64"/>
      <c r="P812" s="64"/>
      <c r="Q812" s="64"/>
      <c r="R812" s="64"/>
      <c r="S812" s="64"/>
      <c r="T812" s="64"/>
      <c r="U812" s="64"/>
      <c r="V812" s="64"/>
      <c r="W812" s="64"/>
      <c r="X812" s="64"/>
      <c r="Y812" s="64"/>
      <c r="Z812" s="64"/>
    </row>
    <row r="813" ht="12.75" customHeight="1">
      <c r="A813" s="82"/>
      <c r="B813" s="64"/>
      <c r="C813" s="64"/>
      <c r="D813" s="64"/>
      <c r="E813" s="64"/>
      <c r="F813" s="64"/>
      <c r="G813" s="64"/>
      <c r="H813" s="64"/>
      <c r="I813" s="64"/>
      <c r="J813" s="64"/>
      <c r="K813" s="64"/>
      <c r="L813" s="64"/>
      <c r="M813" s="64"/>
      <c r="N813" s="64"/>
      <c r="O813" s="64"/>
      <c r="P813" s="64"/>
      <c r="Q813" s="64"/>
      <c r="R813" s="64"/>
      <c r="S813" s="64"/>
      <c r="T813" s="64"/>
      <c r="U813" s="64"/>
      <c r="V813" s="64"/>
      <c r="W813" s="64"/>
      <c r="X813" s="64"/>
      <c r="Y813" s="64"/>
      <c r="Z813" s="64"/>
    </row>
    <row r="814" ht="12.75" customHeight="1">
      <c r="A814" s="82"/>
      <c r="B814" s="64"/>
      <c r="C814" s="64"/>
      <c r="D814" s="64"/>
      <c r="E814" s="64"/>
      <c r="F814" s="64"/>
      <c r="G814" s="64"/>
      <c r="H814" s="64"/>
      <c r="I814" s="64"/>
      <c r="J814" s="64"/>
      <c r="K814" s="64"/>
      <c r="L814" s="64"/>
      <c r="M814" s="64"/>
      <c r="N814" s="64"/>
      <c r="O814" s="64"/>
      <c r="P814" s="64"/>
      <c r="Q814" s="64"/>
      <c r="R814" s="64"/>
      <c r="S814" s="64"/>
      <c r="T814" s="64"/>
      <c r="U814" s="64"/>
      <c r="V814" s="64"/>
      <c r="W814" s="64"/>
      <c r="X814" s="64"/>
      <c r="Y814" s="64"/>
      <c r="Z814" s="64"/>
    </row>
    <row r="815" ht="12.75" customHeight="1">
      <c r="A815" s="82"/>
      <c r="B815" s="64"/>
      <c r="C815" s="64"/>
      <c r="D815" s="64"/>
      <c r="E815" s="64"/>
      <c r="F815" s="64"/>
      <c r="G815" s="64"/>
      <c r="H815" s="64"/>
      <c r="I815" s="64"/>
      <c r="J815" s="64"/>
      <c r="K815" s="64"/>
      <c r="L815" s="64"/>
      <c r="M815" s="64"/>
      <c r="N815" s="64"/>
      <c r="O815" s="64"/>
      <c r="P815" s="64"/>
      <c r="Q815" s="64"/>
      <c r="R815" s="64"/>
      <c r="S815" s="64"/>
      <c r="T815" s="64"/>
      <c r="U815" s="64"/>
      <c r="V815" s="64"/>
      <c r="W815" s="64"/>
      <c r="X815" s="64"/>
      <c r="Y815" s="64"/>
      <c r="Z815" s="64"/>
    </row>
    <row r="816" ht="12.75" customHeight="1">
      <c r="A816" s="82"/>
      <c r="B816" s="64"/>
      <c r="C816" s="64"/>
      <c r="D816" s="64"/>
      <c r="E816" s="64"/>
      <c r="F816" s="64"/>
      <c r="G816" s="64"/>
      <c r="H816" s="64"/>
      <c r="I816" s="64"/>
      <c r="J816" s="64"/>
      <c r="K816" s="64"/>
      <c r="L816" s="64"/>
      <c r="M816" s="64"/>
      <c r="N816" s="64"/>
      <c r="O816" s="64"/>
      <c r="P816" s="64"/>
      <c r="Q816" s="64"/>
      <c r="R816" s="64"/>
      <c r="S816" s="64"/>
      <c r="T816" s="64"/>
      <c r="U816" s="64"/>
      <c r="V816" s="64"/>
      <c r="W816" s="64"/>
      <c r="X816" s="64"/>
      <c r="Y816" s="64"/>
      <c r="Z816" s="64"/>
    </row>
    <row r="817" ht="12.75" customHeight="1">
      <c r="A817" s="82"/>
      <c r="B817" s="64"/>
      <c r="C817" s="64"/>
      <c r="D817" s="64"/>
      <c r="E817" s="64"/>
      <c r="F817" s="64"/>
      <c r="G817" s="64"/>
      <c r="H817" s="64"/>
      <c r="I817" s="64"/>
      <c r="J817" s="64"/>
      <c r="K817" s="64"/>
      <c r="L817" s="64"/>
      <c r="M817" s="64"/>
      <c r="N817" s="64"/>
      <c r="O817" s="64"/>
      <c r="P817" s="64"/>
      <c r="Q817" s="64"/>
      <c r="R817" s="64"/>
      <c r="S817" s="64"/>
      <c r="T817" s="64"/>
      <c r="U817" s="64"/>
      <c r="V817" s="64"/>
      <c r="W817" s="64"/>
      <c r="X817" s="64"/>
      <c r="Y817" s="64"/>
      <c r="Z817" s="64"/>
    </row>
    <row r="818" ht="12.75" customHeight="1">
      <c r="A818" s="82"/>
      <c r="B818" s="64"/>
      <c r="C818" s="64"/>
      <c r="D818" s="64"/>
      <c r="E818" s="64"/>
      <c r="F818" s="64"/>
      <c r="G818" s="64"/>
      <c r="H818" s="64"/>
      <c r="I818" s="64"/>
      <c r="J818" s="64"/>
      <c r="K818" s="64"/>
      <c r="L818" s="64"/>
      <c r="M818" s="64"/>
      <c r="N818" s="64"/>
      <c r="O818" s="64"/>
      <c r="P818" s="64"/>
      <c r="Q818" s="64"/>
      <c r="R818" s="64"/>
      <c r="S818" s="64"/>
      <c r="T818" s="64"/>
      <c r="U818" s="64"/>
      <c r="V818" s="64"/>
      <c r="W818" s="64"/>
      <c r="X818" s="64"/>
      <c r="Y818" s="64"/>
      <c r="Z818" s="64"/>
    </row>
    <row r="819" ht="12.75" customHeight="1">
      <c r="A819" s="82"/>
      <c r="B819" s="64"/>
      <c r="C819" s="64"/>
      <c r="D819" s="64"/>
      <c r="E819" s="64"/>
      <c r="F819" s="64"/>
      <c r="G819" s="64"/>
      <c r="H819" s="64"/>
      <c r="I819" s="64"/>
      <c r="J819" s="64"/>
      <c r="K819" s="64"/>
      <c r="L819" s="64"/>
      <c r="M819" s="64"/>
      <c r="N819" s="64"/>
      <c r="O819" s="64"/>
      <c r="P819" s="64"/>
      <c r="Q819" s="64"/>
      <c r="R819" s="64"/>
      <c r="S819" s="64"/>
      <c r="T819" s="64"/>
      <c r="U819" s="64"/>
      <c r="V819" s="64"/>
      <c r="W819" s="64"/>
      <c r="X819" s="64"/>
      <c r="Y819" s="64"/>
      <c r="Z819" s="64"/>
    </row>
    <row r="820" ht="12.75" customHeight="1">
      <c r="A820" s="82"/>
      <c r="B820" s="64"/>
      <c r="C820" s="64"/>
      <c r="D820" s="64"/>
      <c r="E820" s="64"/>
      <c r="F820" s="64"/>
      <c r="G820" s="64"/>
      <c r="H820" s="64"/>
      <c r="I820" s="64"/>
      <c r="J820" s="64"/>
      <c r="K820" s="64"/>
      <c r="L820" s="64"/>
      <c r="M820" s="64"/>
      <c r="N820" s="64"/>
      <c r="O820" s="64"/>
      <c r="P820" s="64"/>
      <c r="Q820" s="64"/>
      <c r="R820" s="64"/>
      <c r="S820" s="64"/>
      <c r="T820" s="64"/>
      <c r="U820" s="64"/>
      <c r="V820" s="64"/>
      <c r="W820" s="64"/>
      <c r="X820" s="64"/>
      <c r="Y820" s="64"/>
      <c r="Z820" s="64"/>
    </row>
    <row r="821" ht="12.75" customHeight="1">
      <c r="A821" s="82"/>
      <c r="B821" s="64"/>
      <c r="C821" s="64"/>
      <c r="D821" s="64"/>
      <c r="E821" s="64"/>
      <c r="F821" s="64"/>
      <c r="G821" s="64"/>
      <c r="H821" s="64"/>
      <c r="I821" s="64"/>
      <c r="J821" s="64"/>
      <c r="K821" s="64"/>
      <c r="L821" s="64"/>
      <c r="M821" s="64"/>
      <c r="N821" s="64"/>
      <c r="O821" s="64"/>
      <c r="P821" s="64"/>
      <c r="Q821" s="64"/>
      <c r="R821" s="64"/>
      <c r="S821" s="64"/>
      <c r="T821" s="64"/>
      <c r="U821" s="64"/>
      <c r="V821" s="64"/>
      <c r="W821" s="64"/>
      <c r="X821" s="64"/>
      <c r="Y821" s="64"/>
      <c r="Z821" s="64"/>
    </row>
    <row r="822" ht="12.75" customHeight="1">
      <c r="A822" s="82"/>
      <c r="B822" s="64"/>
      <c r="C822" s="64"/>
      <c r="D822" s="64"/>
      <c r="E822" s="64"/>
      <c r="F822" s="64"/>
      <c r="G822" s="64"/>
      <c r="H822" s="64"/>
      <c r="I822" s="64"/>
      <c r="J822" s="64"/>
      <c r="K822" s="64"/>
      <c r="L822" s="64"/>
      <c r="M822" s="64"/>
      <c r="N822" s="64"/>
      <c r="O822" s="64"/>
      <c r="P822" s="64"/>
      <c r="Q822" s="64"/>
      <c r="R822" s="64"/>
      <c r="S822" s="64"/>
      <c r="T822" s="64"/>
      <c r="U822" s="64"/>
      <c r="V822" s="64"/>
      <c r="W822" s="64"/>
      <c r="X822" s="64"/>
      <c r="Y822" s="64"/>
      <c r="Z822" s="64"/>
    </row>
    <row r="823" ht="12.75" customHeight="1">
      <c r="A823" s="82"/>
      <c r="B823" s="64"/>
      <c r="C823" s="64"/>
      <c r="D823" s="64"/>
      <c r="E823" s="64"/>
      <c r="F823" s="64"/>
      <c r="G823" s="64"/>
      <c r="H823" s="64"/>
      <c r="I823" s="64"/>
      <c r="J823" s="64"/>
      <c r="K823" s="64"/>
      <c r="L823" s="64"/>
      <c r="M823" s="64"/>
      <c r="N823" s="64"/>
      <c r="O823" s="64"/>
      <c r="P823" s="64"/>
      <c r="Q823" s="64"/>
      <c r="R823" s="64"/>
      <c r="S823" s="64"/>
      <c r="T823" s="64"/>
      <c r="U823" s="64"/>
      <c r="V823" s="64"/>
      <c r="W823" s="64"/>
      <c r="X823" s="64"/>
      <c r="Y823" s="64"/>
      <c r="Z823" s="64"/>
    </row>
    <row r="824" ht="12.75" customHeight="1">
      <c r="A824" s="82"/>
      <c r="B824" s="64"/>
      <c r="C824" s="64"/>
      <c r="D824" s="64"/>
      <c r="E824" s="64"/>
      <c r="F824" s="64"/>
      <c r="G824" s="64"/>
      <c r="H824" s="64"/>
      <c r="I824" s="64"/>
      <c r="J824" s="64"/>
      <c r="K824" s="64"/>
      <c r="L824" s="64"/>
      <c r="M824" s="64"/>
      <c r="N824" s="64"/>
      <c r="O824" s="64"/>
      <c r="P824" s="64"/>
      <c r="Q824" s="64"/>
      <c r="R824" s="64"/>
      <c r="S824" s="64"/>
      <c r="T824" s="64"/>
      <c r="U824" s="64"/>
      <c r="V824" s="64"/>
      <c r="W824" s="64"/>
      <c r="X824" s="64"/>
      <c r="Y824" s="64"/>
      <c r="Z824" s="64"/>
    </row>
    <row r="825" ht="12.75" customHeight="1">
      <c r="A825" s="82"/>
      <c r="B825" s="64"/>
      <c r="C825" s="64"/>
      <c r="D825" s="64"/>
      <c r="E825" s="64"/>
      <c r="F825" s="64"/>
      <c r="G825" s="64"/>
      <c r="H825" s="64"/>
      <c r="I825" s="64"/>
      <c r="J825" s="64"/>
      <c r="K825" s="64"/>
      <c r="L825" s="64"/>
      <c r="M825" s="64"/>
      <c r="N825" s="64"/>
      <c r="O825" s="64"/>
      <c r="P825" s="64"/>
      <c r="Q825" s="64"/>
      <c r="R825" s="64"/>
      <c r="S825" s="64"/>
      <c r="T825" s="64"/>
      <c r="U825" s="64"/>
      <c r="V825" s="64"/>
      <c r="W825" s="64"/>
      <c r="X825" s="64"/>
      <c r="Y825" s="64"/>
      <c r="Z825" s="64"/>
    </row>
    <row r="826" ht="12.75" customHeight="1">
      <c r="A826" s="82"/>
      <c r="B826" s="64"/>
      <c r="C826" s="64"/>
      <c r="D826" s="64"/>
      <c r="E826" s="64"/>
      <c r="F826" s="64"/>
      <c r="G826" s="64"/>
      <c r="H826" s="64"/>
      <c r="I826" s="64"/>
      <c r="J826" s="64"/>
      <c r="K826" s="64"/>
      <c r="L826" s="64"/>
      <c r="M826" s="64"/>
      <c r="N826" s="64"/>
      <c r="O826" s="64"/>
      <c r="P826" s="64"/>
      <c r="Q826" s="64"/>
      <c r="R826" s="64"/>
      <c r="S826" s="64"/>
      <c r="T826" s="64"/>
      <c r="U826" s="64"/>
      <c r="V826" s="64"/>
      <c r="W826" s="64"/>
      <c r="X826" s="64"/>
      <c r="Y826" s="64"/>
      <c r="Z826" s="64"/>
    </row>
    <row r="827" ht="12.75" customHeight="1">
      <c r="A827" s="82"/>
      <c r="B827" s="64"/>
      <c r="C827" s="64"/>
      <c r="D827" s="64"/>
      <c r="E827" s="64"/>
      <c r="F827" s="64"/>
      <c r="G827" s="64"/>
      <c r="H827" s="64"/>
      <c r="I827" s="64"/>
      <c r="J827" s="64"/>
      <c r="K827" s="64"/>
      <c r="L827" s="64"/>
      <c r="M827" s="64"/>
      <c r="N827" s="64"/>
      <c r="O827" s="64"/>
      <c r="P827" s="64"/>
      <c r="Q827" s="64"/>
      <c r="R827" s="64"/>
      <c r="S827" s="64"/>
      <c r="T827" s="64"/>
      <c r="U827" s="64"/>
      <c r="V827" s="64"/>
      <c r="W827" s="64"/>
      <c r="X827" s="64"/>
      <c r="Y827" s="64"/>
      <c r="Z827" s="64"/>
    </row>
    <row r="828" ht="12.75" customHeight="1">
      <c r="A828" s="82"/>
      <c r="B828" s="64"/>
      <c r="C828" s="64"/>
      <c r="D828" s="64"/>
      <c r="E828" s="64"/>
      <c r="F828" s="64"/>
      <c r="G828" s="64"/>
      <c r="H828" s="64"/>
      <c r="I828" s="64"/>
      <c r="J828" s="64"/>
      <c r="K828" s="64"/>
      <c r="L828" s="64"/>
      <c r="M828" s="64"/>
      <c r="N828" s="64"/>
      <c r="O828" s="64"/>
      <c r="P828" s="64"/>
      <c r="Q828" s="64"/>
      <c r="R828" s="64"/>
      <c r="S828" s="64"/>
      <c r="T828" s="64"/>
      <c r="U828" s="64"/>
      <c r="V828" s="64"/>
      <c r="W828" s="64"/>
      <c r="X828" s="64"/>
      <c r="Y828" s="64"/>
      <c r="Z828" s="64"/>
    </row>
    <row r="829" ht="12.75" customHeight="1">
      <c r="A829" s="82"/>
      <c r="B829" s="64"/>
      <c r="C829" s="64"/>
      <c r="D829" s="64"/>
      <c r="E829" s="64"/>
      <c r="F829" s="64"/>
      <c r="G829" s="64"/>
      <c r="H829" s="64"/>
      <c r="I829" s="64"/>
      <c r="J829" s="64"/>
      <c r="K829" s="64"/>
      <c r="L829" s="64"/>
      <c r="M829" s="64"/>
      <c r="N829" s="64"/>
      <c r="O829" s="64"/>
      <c r="P829" s="64"/>
      <c r="Q829" s="64"/>
      <c r="R829" s="64"/>
      <c r="S829" s="64"/>
      <c r="T829" s="64"/>
      <c r="U829" s="64"/>
      <c r="V829" s="64"/>
      <c r="W829" s="64"/>
      <c r="X829" s="64"/>
      <c r="Y829" s="64"/>
      <c r="Z829" s="64"/>
    </row>
    <row r="830" ht="12.75" customHeight="1">
      <c r="A830" s="82"/>
      <c r="B830" s="64"/>
      <c r="C830" s="64"/>
      <c r="D830" s="64"/>
      <c r="E830" s="64"/>
      <c r="F830" s="64"/>
      <c r="G830" s="64"/>
      <c r="H830" s="64"/>
      <c r="I830" s="64"/>
      <c r="J830" s="64"/>
      <c r="K830" s="64"/>
      <c r="L830" s="64"/>
      <c r="M830" s="64"/>
      <c r="N830" s="64"/>
      <c r="O830" s="64"/>
      <c r="P830" s="64"/>
      <c r="Q830" s="64"/>
      <c r="R830" s="64"/>
      <c r="S830" s="64"/>
      <c r="T830" s="64"/>
      <c r="U830" s="64"/>
      <c r="V830" s="64"/>
      <c r="W830" s="64"/>
      <c r="X830" s="64"/>
      <c r="Y830" s="64"/>
      <c r="Z830" s="64"/>
    </row>
    <row r="831" ht="12.75" customHeight="1">
      <c r="A831" s="82"/>
      <c r="B831" s="64"/>
      <c r="C831" s="64"/>
      <c r="D831" s="64"/>
      <c r="E831" s="64"/>
      <c r="F831" s="64"/>
      <c r="G831" s="64"/>
      <c r="H831" s="64"/>
      <c r="I831" s="64"/>
      <c r="J831" s="64"/>
      <c r="K831" s="64"/>
      <c r="L831" s="64"/>
      <c r="M831" s="64"/>
      <c r="N831" s="64"/>
      <c r="O831" s="64"/>
      <c r="P831" s="64"/>
      <c r="Q831" s="64"/>
      <c r="R831" s="64"/>
      <c r="S831" s="64"/>
      <c r="T831" s="64"/>
      <c r="U831" s="64"/>
      <c r="V831" s="64"/>
      <c r="W831" s="64"/>
      <c r="X831" s="64"/>
      <c r="Y831" s="64"/>
      <c r="Z831" s="64"/>
    </row>
    <row r="832" ht="12.75" customHeight="1">
      <c r="A832" s="82"/>
      <c r="B832" s="64"/>
      <c r="C832" s="64"/>
      <c r="D832" s="64"/>
      <c r="E832" s="64"/>
      <c r="F832" s="64"/>
      <c r="G832" s="64"/>
      <c r="H832" s="64"/>
      <c r="I832" s="64"/>
      <c r="J832" s="64"/>
      <c r="K832" s="64"/>
      <c r="L832" s="64"/>
      <c r="M832" s="64"/>
      <c r="N832" s="64"/>
      <c r="O832" s="64"/>
      <c r="P832" s="64"/>
      <c r="Q832" s="64"/>
      <c r="R832" s="64"/>
      <c r="S832" s="64"/>
      <c r="T832" s="64"/>
      <c r="U832" s="64"/>
      <c r="V832" s="64"/>
      <c r="W832" s="64"/>
      <c r="X832" s="64"/>
      <c r="Y832" s="64"/>
      <c r="Z832" s="64"/>
    </row>
    <row r="833" ht="12.75" customHeight="1">
      <c r="A833" s="82"/>
      <c r="B833" s="64"/>
      <c r="C833" s="64"/>
      <c r="D833" s="64"/>
      <c r="E833" s="64"/>
      <c r="F833" s="64"/>
      <c r="G833" s="64"/>
      <c r="H833" s="64"/>
      <c r="I833" s="64"/>
      <c r="J833" s="64"/>
      <c r="K833" s="64"/>
      <c r="L833" s="64"/>
      <c r="M833" s="64"/>
      <c r="N833" s="64"/>
      <c r="O833" s="64"/>
      <c r="P833" s="64"/>
      <c r="Q833" s="64"/>
      <c r="R833" s="64"/>
      <c r="S833" s="64"/>
      <c r="T833" s="64"/>
      <c r="U833" s="64"/>
      <c r="V833" s="64"/>
      <c r="W833" s="64"/>
      <c r="X833" s="64"/>
      <c r="Y833" s="64"/>
      <c r="Z833" s="64"/>
    </row>
    <row r="834" ht="12.75" customHeight="1">
      <c r="A834" s="82"/>
      <c r="B834" s="64"/>
      <c r="C834" s="64"/>
      <c r="D834" s="64"/>
      <c r="E834" s="64"/>
      <c r="F834" s="64"/>
      <c r="G834" s="64"/>
      <c r="H834" s="64"/>
      <c r="I834" s="64"/>
      <c r="J834" s="64"/>
      <c r="K834" s="64"/>
      <c r="L834" s="64"/>
      <c r="M834" s="64"/>
      <c r="N834" s="64"/>
      <c r="O834" s="64"/>
      <c r="P834" s="64"/>
      <c r="Q834" s="64"/>
      <c r="R834" s="64"/>
      <c r="S834" s="64"/>
      <c r="T834" s="64"/>
      <c r="U834" s="64"/>
      <c r="V834" s="64"/>
      <c r="W834" s="64"/>
      <c r="X834" s="64"/>
      <c r="Y834" s="64"/>
      <c r="Z834" s="64"/>
    </row>
    <row r="835" ht="12.75" customHeight="1">
      <c r="A835" s="82"/>
      <c r="B835" s="64"/>
      <c r="C835" s="64"/>
      <c r="D835" s="64"/>
      <c r="E835" s="64"/>
      <c r="F835" s="64"/>
      <c r="G835" s="64"/>
      <c r="H835" s="64"/>
      <c r="I835" s="64"/>
      <c r="J835" s="64"/>
      <c r="K835" s="64"/>
      <c r="L835" s="64"/>
      <c r="M835" s="64"/>
      <c r="N835" s="64"/>
      <c r="O835" s="64"/>
      <c r="P835" s="64"/>
      <c r="Q835" s="64"/>
      <c r="R835" s="64"/>
      <c r="S835" s="64"/>
      <c r="T835" s="64"/>
      <c r="U835" s="64"/>
      <c r="V835" s="64"/>
      <c r="W835" s="64"/>
      <c r="X835" s="64"/>
      <c r="Y835" s="64"/>
      <c r="Z835" s="64"/>
    </row>
    <row r="836" ht="12.75" customHeight="1">
      <c r="A836" s="82"/>
      <c r="B836" s="64"/>
      <c r="C836" s="64"/>
      <c r="D836" s="64"/>
      <c r="E836" s="64"/>
      <c r="F836" s="64"/>
      <c r="G836" s="64"/>
      <c r="H836" s="64"/>
      <c r="I836" s="64"/>
      <c r="J836" s="64"/>
      <c r="K836" s="64"/>
      <c r="L836" s="64"/>
      <c r="M836" s="64"/>
      <c r="N836" s="64"/>
      <c r="O836" s="64"/>
      <c r="P836" s="64"/>
      <c r="Q836" s="64"/>
      <c r="R836" s="64"/>
      <c r="S836" s="64"/>
      <c r="T836" s="64"/>
      <c r="U836" s="64"/>
      <c r="V836" s="64"/>
      <c r="W836" s="64"/>
      <c r="X836" s="64"/>
      <c r="Y836" s="64"/>
      <c r="Z836" s="64"/>
    </row>
    <row r="837" ht="12.75" customHeight="1">
      <c r="A837" s="82"/>
      <c r="B837" s="64"/>
      <c r="C837" s="64"/>
      <c r="D837" s="64"/>
      <c r="E837" s="64"/>
      <c r="F837" s="64"/>
      <c r="G837" s="64"/>
      <c r="H837" s="64"/>
      <c r="I837" s="64"/>
      <c r="J837" s="64"/>
      <c r="K837" s="64"/>
      <c r="L837" s="64"/>
      <c r="M837" s="64"/>
      <c r="N837" s="64"/>
      <c r="O837" s="64"/>
      <c r="P837" s="64"/>
      <c r="Q837" s="64"/>
      <c r="R837" s="64"/>
      <c r="S837" s="64"/>
      <c r="T837" s="64"/>
      <c r="U837" s="64"/>
      <c r="V837" s="64"/>
      <c r="W837" s="64"/>
      <c r="X837" s="64"/>
      <c r="Y837" s="64"/>
      <c r="Z837" s="64"/>
    </row>
    <row r="838" ht="12.75" customHeight="1">
      <c r="A838" s="82"/>
      <c r="B838" s="64"/>
      <c r="C838" s="64"/>
      <c r="D838" s="64"/>
      <c r="E838" s="64"/>
      <c r="F838" s="64"/>
      <c r="G838" s="64"/>
      <c r="H838" s="64"/>
      <c r="I838" s="64"/>
      <c r="J838" s="64"/>
      <c r="K838" s="64"/>
      <c r="L838" s="64"/>
      <c r="M838" s="64"/>
      <c r="N838" s="64"/>
      <c r="O838" s="64"/>
      <c r="P838" s="64"/>
      <c r="Q838" s="64"/>
      <c r="R838" s="64"/>
      <c r="S838" s="64"/>
      <c r="T838" s="64"/>
      <c r="U838" s="64"/>
      <c r="V838" s="64"/>
      <c r="W838" s="64"/>
      <c r="X838" s="64"/>
      <c r="Y838" s="64"/>
      <c r="Z838" s="64"/>
    </row>
    <row r="839" ht="12.75" customHeight="1">
      <c r="A839" s="82"/>
      <c r="B839" s="64"/>
      <c r="C839" s="64"/>
      <c r="D839" s="64"/>
      <c r="E839" s="64"/>
      <c r="F839" s="64"/>
      <c r="G839" s="64"/>
      <c r="H839" s="64"/>
      <c r="I839" s="64"/>
      <c r="J839" s="64"/>
      <c r="K839" s="64"/>
      <c r="L839" s="64"/>
      <c r="M839" s="64"/>
      <c r="N839" s="64"/>
      <c r="O839" s="64"/>
      <c r="P839" s="64"/>
      <c r="Q839" s="64"/>
      <c r="R839" s="64"/>
      <c r="S839" s="64"/>
      <c r="T839" s="64"/>
      <c r="U839" s="64"/>
      <c r="V839" s="64"/>
      <c r="W839" s="64"/>
      <c r="X839" s="64"/>
      <c r="Y839" s="64"/>
      <c r="Z839" s="64"/>
    </row>
    <row r="840" ht="12.75" customHeight="1">
      <c r="A840" s="82"/>
      <c r="B840" s="64"/>
      <c r="C840" s="64"/>
      <c r="D840" s="64"/>
      <c r="E840" s="64"/>
      <c r="F840" s="64"/>
      <c r="G840" s="64"/>
      <c r="H840" s="64"/>
      <c r="I840" s="64"/>
      <c r="J840" s="64"/>
      <c r="K840" s="64"/>
      <c r="L840" s="64"/>
      <c r="M840" s="64"/>
      <c r="N840" s="64"/>
      <c r="O840" s="64"/>
      <c r="P840" s="64"/>
      <c r="Q840" s="64"/>
      <c r="R840" s="64"/>
      <c r="S840" s="64"/>
      <c r="T840" s="64"/>
      <c r="U840" s="64"/>
      <c r="V840" s="64"/>
      <c r="W840" s="64"/>
      <c r="X840" s="64"/>
      <c r="Y840" s="64"/>
      <c r="Z840" s="64"/>
    </row>
    <row r="841" ht="12.75" customHeight="1">
      <c r="A841" s="82"/>
      <c r="B841" s="64"/>
      <c r="C841" s="64"/>
      <c r="D841" s="64"/>
      <c r="E841" s="64"/>
      <c r="F841" s="64"/>
      <c r="G841" s="64"/>
      <c r="H841" s="64"/>
      <c r="I841" s="64"/>
      <c r="J841" s="64"/>
      <c r="K841" s="64"/>
      <c r="L841" s="64"/>
      <c r="M841" s="64"/>
      <c r="N841" s="64"/>
      <c r="O841" s="64"/>
      <c r="P841" s="64"/>
      <c r="Q841" s="64"/>
      <c r="R841" s="64"/>
      <c r="S841" s="64"/>
      <c r="T841" s="64"/>
      <c r="U841" s="64"/>
      <c r="V841" s="64"/>
      <c r="W841" s="64"/>
      <c r="X841" s="64"/>
      <c r="Y841" s="64"/>
      <c r="Z841" s="64"/>
    </row>
    <row r="842" ht="12.75" customHeight="1">
      <c r="A842" s="82"/>
      <c r="B842" s="64"/>
      <c r="C842" s="64"/>
      <c r="D842" s="64"/>
      <c r="E842" s="64"/>
      <c r="F842" s="64"/>
      <c r="G842" s="64"/>
      <c r="H842" s="64"/>
      <c r="I842" s="64"/>
      <c r="J842" s="64"/>
      <c r="K842" s="64"/>
      <c r="L842" s="64"/>
      <c r="M842" s="64"/>
      <c r="N842" s="64"/>
      <c r="O842" s="64"/>
      <c r="P842" s="64"/>
      <c r="Q842" s="64"/>
      <c r="R842" s="64"/>
      <c r="S842" s="64"/>
      <c r="T842" s="64"/>
      <c r="U842" s="64"/>
      <c r="V842" s="64"/>
      <c r="W842" s="64"/>
      <c r="X842" s="64"/>
      <c r="Y842" s="64"/>
      <c r="Z842" s="64"/>
    </row>
    <row r="843" ht="12.75" customHeight="1">
      <c r="A843" s="82"/>
      <c r="B843" s="64"/>
      <c r="C843" s="64"/>
      <c r="D843" s="64"/>
      <c r="E843" s="64"/>
      <c r="F843" s="64"/>
      <c r="G843" s="64"/>
      <c r="H843" s="64"/>
      <c r="I843" s="64"/>
      <c r="J843" s="64"/>
      <c r="K843" s="64"/>
      <c r="L843" s="64"/>
      <c r="M843" s="64"/>
      <c r="N843" s="64"/>
      <c r="O843" s="64"/>
      <c r="P843" s="64"/>
      <c r="Q843" s="64"/>
      <c r="R843" s="64"/>
      <c r="S843" s="64"/>
      <c r="T843" s="64"/>
      <c r="U843" s="64"/>
      <c r="V843" s="64"/>
      <c r="W843" s="64"/>
      <c r="X843" s="64"/>
      <c r="Y843" s="64"/>
      <c r="Z843" s="64"/>
    </row>
    <row r="844" ht="12.75" customHeight="1">
      <c r="A844" s="82"/>
      <c r="B844" s="64"/>
      <c r="C844" s="64"/>
      <c r="D844" s="64"/>
      <c r="E844" s="64"/>
      <c r="F844" s="64"/>
      <c r="G844" s="64"/>
      <c r="H844" s="64"/>
      <c r="I844" s="64"/>
      <c r="J844" s="64"/>
      <c r="K844" s="64"/>
      <c r="L844" s="64"/>
      <c r="M844" s="64"/>
      <c r="N844" s="64"/>
      <c r="O844" s="64"/>
      <c r="P844" s="64"/>
      <c r="Q844" s="64"/>
      <c r="R844" s="64"/>
      <c r="S844" s="64"/>
      <c r="T844" s="64"/>
      <c r="U844" s="64"/>
      <c r="V844" s="64"/>
      <c r="W844" s="64"/>
      <c r="X844" s="64"/>
      <c r="Y844" s="64"/>
      <c r="Z844" s="64"/>
    </row>
    <row r="845" ht="12.75" customHeight="1">
      <c r="A845" s="82"/>
      <c r="B845" s="64"/>
      <c r="C845" s="64"/>
      <c r="D845" s="64"/>
      <c r="E845" s="64"/>
      <c r="F845" s="64"/>
      <c r="G845" s="64"/>
      <c r="H845" s="64"/>
      <c r="I845" s="64"/>
      <c r="J845" s="64"/>
      <c r="K845" s="64"/>
      <c r="L845" s="64"/>
      <c r="M845" s="64"/>
      <c r="N845" s="64"/>
      <c r="O845" s="64"/>
      <c r="P845" s="64"/>
      <c r="Q845" s="64"/>
      <c r="R845" s="64"/>
      <c r="S845" s="64"/>
      <c r="T845" s="64"/>
      <c r="U845" s="64"/>
      <c r="V845" s="64"/>
      <c r="W845" s="64"/>
      <c r="X845" s="64"/>
      <c r="Y845" s="64"/>
      <c r="Z845" s="64"/>
    </row>
    <row r="846" ht="12.75" customHeight="1">
      <c r="A846" s="82"/>
      <c r="B846" s="64"/>
      <c r="C846" s="64"/>
      <c r="D846" s="64"/>
      <c r="E846" s="64"/>
      <c r="F846" s="64"/>
      <c r="G846" s="64"/>
      <c r="H846" s="64"/>
      <c r="I846" s="64"/>
      <c r="J846" s="64"/>
      <c r="K846" s="64"/>
      <c r="L846" s="64"/>
      <c r="M846" s="64"/>
      <c r="N846" s="64"/>
      <c r="O846" s="64"/>
      <c r="P846" s="64"/>
      <c r="Q846" s="64"/>
      <c r="R846" s="64"/>
      <c r="S846" s="64"/>
      <c r="T846" s="64"/>
      <c r="U846" s="64"/>
      <c r="V846" s="64"/>
      <c r="W846" s="64"/>
      <c r="X846" s="64"/>
      <c r="Y846" s="64"/>
      <c r="Z846" s="64"/>
    </row>
    <row r="847" ht="12.75" customHeight="1">
      <c r="A847" s="82"/>
      <c r="B847" s="64"/>
      <c r="C847" s="64"/>
      <c r="D847" s="64"/>
      <c r="E847" s="64"/>
      <c r="F847" s="64"/>
      <c r="G847" s="64"/>
      <c r="H847" s="64"/>
      <c r="I847" s="64"/>
      <c r="J847" s="64"/>
      <c r="K847" s="64"/>
      <c r="L847" s="64"/>
      <c r="M847" s="64"/>
      <c r="N847" s="64"/>
      <c r="O847" s="64"/>
      <c r="P847" s="64"/>
      <c r="Q847" s="64"/>
      <c r="R847" s="64"/>
      <c r="S847" s="64"/>
      <c r="T847" s="64"/>
      <c r="U847" s="64"/>
      <c r="V847" s="64"/>
      <c r="W847" s="64"/>
      <c r="X847" s="64"/>
      <c r="Y847" s="64"/>
      <c r="Z847" s="64"/>
    </row>
    <row r="848" ht="12.75" customHeight="1">
      <c r="A848" s="82"/>
      <c r="B848" s="64"/>
      <c r="C848" s="64"/>
      <c r="D848" s="64"/>
      <c r="E848" s="64"/>
      <c r="F848" s="64"/>
      <c r="G848" s="64"/>
      <c r="H848" s="64"/>
      <c r="I848" s="64"/>
      <c r="J848" s="64"/>
      <c r="K848" s="64"/>
      <c r="L848" s="64"/>
      <c r="M848" s="64"/>
      <c r="N848" s="64"/>
      <c r="O848" s="64"/>
      <c r="P848" s="64"/>
      <c r="Q848" s="64"/>
      <c r="R848" s="64"/>
      <c r="S848" s="64"/>
      <c r="T848" s="64"/>
      <c r="U848" s="64"/>
      <c r="V848" s="64"/>
      <c r="W848" s="64"/>
      <c r="X848" s="64"/>
      <c r="Y848" s="64"/>
      <c r="Z848" s="64"/>
    </row>
    <row r="849" ht="12.75" customHeight="1">
      <c r="A849" s="82"/>
      <c r="B849" s="64"/>
      <c r="C849" s="64"/>
      <c r="D849" s="64"/>
      <c r="E849" s="64"/>
      <c r="F849" s="64"/>
      <c r="G849" s="64"/>
      <c r="H849" s="64"/>
      <c r="I849" s="64"/>
      <c r="J849" s="64"/>
      <c r="K849" s="64"/>
      <c r="L849" s="64"/>
      <c r="M849" s="64"/>
      <c r="N849" s="64"/>
      <c r="O849" s="64"/>
      <c r="P849" s="64"/>
      <c r="Q849" s="64"/>
      <c r="R849" s="64"/>
      <c r="S849" s="64"/>
      <c r="T849" s="64"/>
      <c r="U849" s="64"/>
      <c r="V849" s="64"/>
      <c r="W849" s="64"/>
      <c r="X849" s="64"/>
      <c r="Y849" s="64"/>
      <c r="Z849" s="64"/>
    </row>
    <row r="850" ht="12.75" customHeight="1">
      <c r="A850" s="82"/>
      <c r="B850" s="64"/>
      <c r="C850" s="64"/>
      <c r="D850" s="64"/>
      <c r="E850" s="64"/>
      <c r="F850" s="64"/>
      <c r="G850" s="64"/>
      <c r="H850" s="64"/>
      <c r="I850" s="64"/>
      <c r="J850" s="64"/>
      <c r="K850" s="64"/>
      <c r="L850" s="64"/>
      <c r="M850" s="64"/>
      <c r="N850" s="64"/>
      <c r="O850" s="64"/>
      <c r="P850" s="64"/>
      <c r="Q850" s="64"/>
      <c r="R850" s="64"/>
      <c r="S850" s="64"/>
      <c r="T850" s="64"/>
      <c r="U850" s="64"/>
      <c r="V850" s="64"/>
      <c r="W850" s="64"/>
      <c r="X850" s="64"/>
      <c r="Y850" s="64"/>
      <c r="Z850" s="64"/>
    </row>
    <row r="851" ht="12.75" customHeight="1">
      <c r="A851" s="82"/>
      <c r="B851" s="64"/>
      <c r="C851" s="64"/>
      <c r="D851" s="64"/>
      <c r="E851" s="64"/>
      <c r="F851" s="64"/>
      <c r="G851" s="64"/>
      <c r="H851" s="64"/>
      <c r="I851" s="64"/>
      <c r="J851" s="64"/>
      <c r="K851" s="64"/>
      <c r="L851" s="64"/>
      <c r="M851" s="64"/>
      <c r="N851" s="64"/>
      <c r="O851" s="64"/>
      <c r="P851" s="64"/>
      <c r="Q851" s="64"/>
      <c r="R851" s="64"/>
      <c r="S851" s="64"/>
      <c r="T851" s="64"/>
      <c r="U851" s="64"/>
      <c r="V851" s="64"/>
      <c r="W851" s="64"/>
      <c r="X851" s="64"/>
      <c r="Y851" s="64"/>
      <c r="Z851" s="64"/>
    </row>
    <row r="852" ht="12.75" customHeight="1">
      <c r="A852" s="82"/>
      <c r="B852" s="64"/>
      <c r="C852" s="64"/>
      <c r="D852" s="64"/>
      <c r="E852" s="64"/>
      <c r="F852" s="64"/>
      <c r="G852" s="64"/>
      <c r="H852" s="64"/>
      <c r="I852" s="64"/>
      <c r="J852" s="64"/>
      <c r="K852" s="64"/>
      <c r="L852" s="64"/>
      <c r="M852" s="64"/>
      <c r="N852" s="64"/>
      <c r="O852" s="64"/>
      <c r="P852" s="64"/>
      <c r="Q852" s="64"/>
      <c r="R852" s="64"/>
      <c r="S852" s="64"/>
      <c r="T852" s="64"/>
      <c r="U852" s="64"/>
      <c r="V852" s="64"/>
      <c r="W852" s="64"/>
      <c r="X852" s="64"/>
      <c r="Y852" s="64"/>
      <c r="Z852" s="64"/>
    </row>
    <row r="853" ht="12.75" customHeight="1">
      <c r="A853" s="82"/>
      <c r="B853" s="64"/>
      <c r="C853" s="64"/>
      <c r="D853" s="64"/>
      <c r="E853" s="64"/>
      <c r="F853" s="64"/>
      <c r="G853" s="64"/>
      <c r="H853" s="64"/>
      <c r="I853" s="64"/>
      <c r="J853" s="64"/>
      <c r="K853" s="64"/>
      <c r="L853" s="64"/>
      <c r="M853" s="64"/>
      <c r="N853" s="64"/>
      <c r="O853" s="64"/>
      <c r="P853" s="64"/>
      <c r="Q853" s="64"/>
      <c r="R853" s="64"/>
      <c r="S853" s="64"/>
      <c r="T853" s="64"/>
      <c r="U853" s="64"/>
      <c r="V853" s="64"/>
      <c r="W853" s="64"/>
      <c r="X853" s="64"/>
      <c r="Y853" s="64"/>
      <c r="Z853" s="64"/>
    </row>
    <row r="854" ht="12.75" customHeight="1">
      <c r="A854" s="82"/>
      <c r="B854" s="64"/>
      <c r="C854" s="64"/>
      <c r="D854" s="64"/>
      <c r="E854" s="64"/>
      <c r="F854" s="64"/>
      <c r="G854" s="64"/>
      <c r="H854" s="64"/>
      <c r="I854" s="64"/>
      <c r="J854" s="64"/>
      <c r="K854" s="64"/>
      <c r="L854" s="64"/>
      <c r="M854" s="64"/>
      <c r="N854" s="64"/>
      <c r="O854" s="64"/>
      <c r="P854" s="64"/>
      <c r="Q854" s="64"/>
      <c r="R854" s="64"/>
      <c r="S854" s="64"/>
      <c r="T854" s="64"/>
      <c r="U854" s="64"/>
      <c r="V854" s="64"/>
      <c r="W854" s="64"/>
      <c r="X854" s="64"/>
      <c r="Y854" s="64"/>
      <c r="Z854" s="64"/>
    </row>
    <row r="855" ht="12.75" customHeight="1">
      <c r="A855" s="82"/>
      <c r="B855" s="64"/>
      <c r="C855" s="64"/>
      <c r="D855" s="64"/>
      <c r="E855" s="64"/>
      <c r="F855" s="64"/>
      <c r="G855" s="64"/>
      <c r="H855" s="64"/>
      <c r="I855" s="64"/>
      <c r="J855" s="64"/>
      <c r="K855" s="64"/>
      <c r="L855" s="64"/>
      <c r="M855" s="64"/>
      <c r="N855" s="64"/>
      <c r="O855" s="64"/>
      <c r="P855" s="64"/>
      <c r="Q855" s="64"/>
      <c r="R855" s="64"/>
      <c r="S855" s="64"/>
      <c r="T855" s="64"/>
      <c r="U855" s="64"/>
      <c r="V855" s="64"/>
      <c r="W855" s="64"/>
      <c r="X855" s="64"/>
      <c r="Y855" s="64"/>
      <c r="Z855" s="64"/>
    </row>
    <row r="856" ht="12.75" customHeight="1">
      <c r="A856" s="82"/>
      <c r="B856" s="64"/>
      <c r="C856" s="64"/>
      <c r="D856" s="64"/>
      <c r="E856" s="64"/>
      <c r="F856" s="64"/>
      <c r="G856" s="64"/>
      <c r="H856" s="64"/>
      <c r="I856" s="64"/>
      <c r="J856" s="64"/>
      <c r="K856" s="64"/>
      <c r="L856" s="64"/>
      <c r="M856" s="64"/>
      <c r="N856" s="64"/>
      <c r="O856" s="64"/>
      <c r="P856" s="64"/>
      <c r="Q856" s="64"/>
      <c r="R856" s="64"/>
      <c r="S856" s="64"/>
      <c r="T856" s="64"/>
      <c r="U856" s="64"/>
      <c r="V856" s="64"/>
      <c r="W856" s="64"/>
      <c r="X856" s="64"/>
      <c r="Y856" s="64"/>
      <c r="Z856" s="64"/>
    </row>
    <row r="857" ht="12.75" customHeight="1">
      <c r="A857" s="82"/>
      <c r="B857" s="64"/>
      <c r="C857" s="64"/>
      <c r="D857" s="64"/>
      <c r="E857" s="64"/>
      <c r="F857" s="64"/>
      <c r="G857" s="64"/>
      <c r="H857" s="64"/>
      <c r="I857" s="64"/>
      <c r="J857" s="64"/>
      <c r="K857" s="64"/>
      <c r="L857" s="64"/>
      <c r="M857" s="64"/>
      <c r="N857" s="64"/>
      <c r="O857" s="64"/>
      <c r="P857" s="64"/>
      <c r="Q857" s="64"/>
      <c r="R857" s="64"/>
      <c r="S857" s="64"/>
      <c r="T857" s="64"/>
      <c r="U857" s="64"/>
      <c r="V857" s="64"/>
      <c r="W857" s="64"/>
      <c r="X857" s="64"/>
      <c r="Y857" s="64"/>
      <c r="Z857" s="64"/>
    </row>
    <row r="858" ht="12.75" customHeight="1">
      <c r="A858" s="82"/>
      <c r="B858" s="64"/>
      <c r="C858" s="64"/>
      <c r="D858" s="64"/>
      <c r="E858" s="64"/>
      <c r="F858" s="64"/>
      <c r="G858" s="64"/>
      <c r="H858" s="64"/>
      <c r="I858" s="64"/>
      <c r="J858" s="64"/>
      <c r="K858" s="64"/>
      <c r="L858" s="64"/>
      <c r="M858" s="64"/>
      <c r="N858" s="64"/>
      <c r="O858" s="64"/>
      <c r="P858" s="64"/>
      <c r="Q858" s="64"/>
      <c r="R858" s="64"/>
      <c r="S858" s="64"/>
      <c r="T858" s="64"/>
      <c r="U858" s="64"/>
      <c r="V858" s="64"/>
      <c r="W858" s="64"/>
      <c r="X858" s="64"/>
      <c r="Y858" s="64"/>
      <c r="Z858" s="64"/>
    </row>
    <row r="859" ht="12.75" customHeight="1">
      <c r="A859" s="82"/>
      <c r="B859" s="64"/>
      <c r="C859" s="64"/>
      <c r="D859" s="64"/>
      <c r="E859" s="64"/>
      <c r="F859" s="64"/>
      <c r="G859" s="64"/>
      <c r="H859" s="64"/>
      <c r="I859" s="64"/>
      <c r="J859" s="64"/>
      <c r="K859" s="64"/>
      <c r="L859" s="64"/>
      <c r="M859" s="64"/>
      <c r="N859" s="64"/>
      <c r="O859" s="64"/>
      <c r="P859" s="64"/>
      <c r="Q859" s="64"/>
      <c r="R859" s="64"/>
      <c r="S859" s="64"/>
      <c r="T859" s="64"/>
      <c r="U859" s="64"/>
      <c r="V859" s="64"/>
      <c r="W859" s="64"/>
      <c r="X859" s="64"/>
      <c r="Y859" s="64"/>
      <c r="Z859" s="64"/>
    </row>
    <row r="860" ht="12.75" customHeight="1">
      <c r="A860" s="82"/>
      <c r="B860" s="64"/>
      <c r="C860" s="64"/>
      <c r="D860" s="64"/>
      <c r="E860" s="64"/>
      <c r="F860" s="64"/>
      <c r="G860" s="64"/>
      <c r="H860" s="64"/>
      <c r="I860" s="64"/>
      <c r="J860" s="64"/>
      <c r="K860" s="64"/>
      <c r="L860" s="64"/>
      <c r="M860" s="64"/>
      <c r="N860" s="64"/>
      <c r="O860" s="64"/>
      <c r="P860" s="64"/>
      <c r="Q860" s="64"/>
      <c r="R860" s="64"/>
      <c r="S860" s="64"/>
      <c r="T860" s="64"/>
      <c r="U860" s="64"/>
      <c r="V860" s="64"/>
      <c r="W860" s="64"/>
      <c r="X860" s="64"/>
      <c r="Y860" s="64"/>
      <c r="Z860" s="64"/>
    </row>
    <row r="861" ht="12.75" customHeight="1">
      <c r="A861" s="82"/>
      <c r="B861" s="64"/>
      <c r="C861" s="64"/>
      <c r="D861" s="64"/>
      <c r="E861" s="64"/>
      <c r="F861" s="64"/>
      <c r="G861" s="64"/>
      <c r="H861" s="64"/>
      <c r="I861" s="64"/>
      <c r="J861" s="64"/>
      <c r="K861" s="64"/>
      <c r="L861" s="64"/>
      <c r="M861" s="64"/>
      <c r="N861" s="64"/>
      <c r="O861" s="64"/>
      <c r="P861" s="64"/>
      <c r="Q861" s="64"/>
      <c r="R861" s="64"/>
      <c r="S861" s="64"/>
      <c r="T861" s="64"/>
      <c r="U861" s="64"/>
      <c r="V861" s="64"/>
      <c r="W861" s="64"/>
      <c r="X861" s="64"/>
      <c r="Y861" s="64"/>
      <c r="Z861" s="64"/>
    </row>
    <row r="862" ht="12.75" customHeight="1">
      <c r="A862" s="82"/>
      <c r="B862" s="64"/>
      <c r="C862" s="64"/>
      <c r="D862" s="64"/>
      <c r="E862" s="64"/>
      <c r="F862" s="64"/>
      <c r="G862" s="64"/>
      <c r="H862" s="64"/>
      <c r="I862" s="64"/>
      <c r="J862" s="64"/>
      <c r="K862" s="64"/>
      <c r="L862" s="64"/>
      <c r="M862" s="64"/>
      <c r="N862" s="64"/>
      <c r="O862" s="64"/>
      <c r="P862" s="64"/>
      <c r="Q862" s="64"/>
      <c r="R862" s="64"/>
      <c r="S862" s="64"/>
      <c r="T862" s="64"/>
      <c r="U862" s="64"/>
      <c r="V862" s="64"/>
      <c r="W862" s="64"/>
      <c r="X862" s="64"/>
      <c r="Y862" s="64"/>
      <c r="Z862" s="64"/>
    </row>
    <row r="863" ht="12.75" customHeight="1">
      <c r="A863" s="82"/>
      <c r="B863" s="64"/>
      <c r="C863" s="64"/>
      <c r="D863" s="64"/>
      <c r="E863" s="64"/>
      <c r="F863" s="64"/>
      <c r="G863" s="64"/>
      <c r="H863" s="64"/>
      <c r="I863" s="64"/>
      <c r="J863" s="64"/>
      <c r="K863" s="64"/>
      <c r="L863" s="64"/>
      <c r="M863" s="64"/>
      <c r="N863" s="64"/>
      <c r="O863" s="64"/>
      <c r="P863" s="64"/>
      <c r="Q863" s="64"/>
      <c r="R863" s="64"/>
      <c r="S863" s="64"/>
      <c r="T863" s="64"/>
      <c r="U863" s="64"/>
      <c r="V863" s="64"/>
      <c r="W863" s="64"/>
      <c r="X863" s="64"/>
      <c r="Y863" s="64"/>
      <c r="Z863" s="64"/>
    </row>
    <row r="864" ht="12.75" customHeight="1">
      <c r="A864" s="82"/>
      <c r="B864" s="64"/>
      <c r="C864" s="64"/>
      <c r="D864" s="64"/>
      <c r="E864" s="64"/>
      <c r="F864" s="64"/>
      <c r="G864" s="64"/>
      <c r="H864" s="64"/>
      <c r="I864" s="64"/>
      <c r="J864" s="64"/>
      <c r="K864" s="64"/>
      <c r="L864" s="64"/>
      <c r="M864" s="64"/>
      <c r="N864" s="64"/>
      <c r="O864" s="64"/>
      <c r="P864" s="64"/>
      <c r="Q864" s="64"/>
      <c r="R864" s="64"/>
      <c r="S864" s="64"/>
      <c r="T864" s="64"/>
      <c r="U864" s="64"/>
      <c r="V864" s="64"/>
      <c r="W864" s="64"/>
      <c r="X864" s="64"/>
      <c r="Y864" s="64"/>
      <c r="Z864" s="64"/>
    </row>
    <row r="865" ht="12.75" customHeight="1">
      <c r="A865" s="82"/>
      <c r="B865" s="64"/>
      <c r="C865" s="64"/>
      <c r="D865" s="64"/>
      <c r="E865" s="64"/>
      <c r="F865" s="64"/>
      <c r="G865" s="64"/>
      <c r="H865" s="64"/>
      <c r="I865" s="64"/>
      <c r="J865" s="64"/>
      <c r="K865" s="64"/>
      <c r="L865" s="64"/>
      <c r="M865" s="64"/>
      <c r="N865" s="64"/>
      <c r="O865" s="64"/>
      <c r="P865" s="64"/>
      <c r="Q865" s="64"/>
      <c r="R865" s="64"/>
      <c r="S865" s="64"/>
      <c r="T865" s="64"/>
      <c r="U865" s="64"/>
      <c r="V865" s="64"/>
      <c r="W865" s="64"/>
      <c r="X865" s="64"/>
      <c r="Y865" s="64"/>
      <c r="Z865" s="64"/>
    </row>
    <row r="866" ht="12.75" customHeight="1">
      <c r="A866" s="82"/>
      <c r="B866" s="64"/>
      <c r="C866" s="64"/>
      <c r="D866" s="64"/>
      <c r="E866" s="64"/>
      <c r="F866" s="64"/>
      <c r="G866" s="64"/>
      <c r="H866" s="64"/>
      <c r="I866" s="64"/>
      <c r="J866" s="64"/>
      <c r="K866" s="64"/>
      <c r="L866" s="64"/>
      <c r="M866" s="64"/>
      <c r="N866" s="64"/>
      <c r="O866" s="64"/>
      <c r="P866" s="64"/>
      <c r="Q866" s="64"/>
      <c r="R866" s="64"/>
      <c r="S866" s="64"/>
      <c r="T866" s="64"/>
      <c r="U866" s="64"/>
      <c r="V866" s="64"/>
      <c r="W866" s="64"/>
      <c r="X866" s="64"/>
      <c r="Y866" s="64"/>
      <c r="Z866" s="64"/>
    </row>
    <row r="867" ht="12.75" customHeight="1">
      <c r="A867" s="82"/>
      <c r="B867" s="64"/>
      <c r="C867" s="64"/>
      <c r="D867" s="64"/>
      <c r="E867" s="64"/>
      <c r="F867" s="64"/>
      <c r="G867" s="64"/>
      <c r="H867" s="64"/>
      <c r="I867" s="64"/>
      <c r="J867" s="64"/>
      <c r="K867" s="64"/>
      <c r="L867" s="64"/>
      <c r="M867" s="64"/>
      <c r="N867" s="64"/>
      <c r="O867" s="64"/>
      <c r="P867" s="64"/>
      <c r="Q867" s="64"/>
      <c r="R867" s="64"/>
      <c r="S867" s="64"/>
      <c r="T867" s="64"/>
      <c r="U867" s="64"/>
      <c r="V867" s="64"/>
      <c r="W867" s="64"/>
      <c r="X867" s="64"/>
      <c r="Y867" s="64"/>
      <c r="Z867" s="64"/>
    </row>
    <row r="868" ht="12.75" customHeight="1">
      <c r="A868" s="82"/>
      <c r="B868" s="64"/>
      <c r="C868" s="64"/>
      <c r="D868" s="64"/>
      <c r="E868" s="64"/>
      <c r="F868" s="64"/>
      <c r="G868" s="64"/>
      <c r="H868" s="64"/>
      <c r="I868" s="64"/>
      <c r="J868" s="64"/>
      <c r="K868" s="64"/>
      <c r="L868" s="64"/>
      <c r="M868" s="64"/>
      <c r="N868" s="64"/>
      <c r="O868" s="64"/>
      <c r="P868" s="64"/>
      <c r="Q868" s="64"/>
      <c r="R868" s="64"/>
      <c r="S868" s="64"/>
      <c r="T868" s="64"/>
      <c r="U868" s="64"/>
      <c r="V868" s="64"/>
      <c r="W868" s="64"/>
      <c r="X868" s="64"/>
      <c r="Y868" s="64"/>
      <c r="Z868" s="64"/>
    </row>
    <row r="869" ht="12.75" customHeight="1">
      <c r="A869" s="82"/>
      <c r="B869" s="64"/>
      <c r="C869" s="64"/>
      <c r="D869" s="64"/>
      <c r="E869" s="64"/>
      <c r="F869" s="64"/>
      <c r="G869" s="64"/>
      <c r="H869" s="64"/>
      <c r="I869" s="64"/>
      <c r="J869" s="64"/>
      <c r="K869" s="64"/>
      <c r="L869" s="64"/>
      <c r="M869" s="64"/>
      <c r="N869" s="64"/>
      <c r="O869" s="64"/>
      <c r="P869" s="64"/>
      <c r="Q869" s="64"/>
      <c r="R869" s="64"/>
      <c r="S869" s="64"/>
      <c r="T869" s="64"/>
      <c r="U869" s="64"/>
      <c r="V869" s="64"/>
      <c r="W869" s="64"/>
      <c r="X869" s="64"/>
      <c r="Y869" s="64"/>
      <c r="Z869" s="64"/>
    </row>
    <row r="870" ht="12.75" customHeight="1">
      <c r="A870" s="82"/>
      <c r="B870" s="64"/>
      <c r="C870" s="64"/>
      <c r="D870" s="64"/>
      <c r="E870" s="64"/>
      <c r="F870" s="64"/>
      <c r="G870" s="64"/>
      <c r="H870" s="64"/>
      <c r="I870" s="64"/>
      <c r="J870" s="64"/>
      <c r="K870" s="64"/>
      <c r="L870" s="64"/>
      <c r="M870" s="64"/>
      <c r="N870" s="64"/>
      <c r="O870" s="64"/>
      <c r="P870" s="64"/>
      <c r="Q870" s="64"/>
      <c r="R870" s="64"/>
      <c r="S870" s="64"/>
      <c r="T870" s="64"/>
      <c r="U870" s="64"/>
      <c r="V870" s="64"/>
      <c r="W870" s="64"/>
      <c r="X870" s="64"/>
      <c r="Y870" s="64"/>
      <c r="Z870" s="64"/>
    </row>
    <row r="871" ht="12.75" customHeight="1">
      <c r="A871" s="82"/>
      <c r="B871" s="64"/>
      <c r="C871" s="64"/>
      <c r="D871" s="64"/>
      <c r="E871" s="64"/>
      <c r="F871" s="64"/>
      <c r="G871" s="64"/>
      <c r="H871" s="64"/>
      <c r="I871" s="64"/>
      <c r="J871" s="64"/>
      <c r="K871" s="64"/>
      <c r="L871" s="64"/>
      <c r="M871" s="64"/>
      <c r="N871" s="64"/>
      <c r="O871" s="64"/>
      <c r="P871" s="64"/>
      <c r="Q871" s="64"/>
      <c r="R871" s="64"/>
      <c r="S871" s="64"/>
      <c r="T871" s="64"/>
      <c r="U871" s="64"/>
      <c r="V871" s="64"/>
      <c r="W871" s="64"/>
      <c r="X871" s="64"/>
      <c r="Y871" s="64"/>
      <c r="Z871" s="64"/>
    </row>
    <row r="872" ht="12.75" customHeight="1">
      <c r="A872" s="82"/>
      <c r="B872" s="64"/>
      <c r="C872" s="64"/>
      <c r="D872" s="64"/>
      <c r="E872" s="64"/>
      <c r="F872" s="64"/>
      <c r="G872" s="64"/>
      <c r="H872" s="64"/>
      <c r="I872" s="64"/>
      <c r="J872" s="64"/>
      <c r="K872" s="64"/>
      <c r="L872" s="64"/>
      <c r="M872" s="64"/>
      <c r="N872" s="64"/>
      <c r="O872" s="64"/>
      <c r="P872" s="64"/>
      <c r="Q872" s="64"/>
      <c r="R872" s="64"/>
      <c r="S872" s="64"/>
      <c r="T872" s="64"/>
      <c r="U872" s="64"/>
      <c r="V872" s="64"/>
      <c r="W872" s="64"/>
      <c r="X872" s="64"/>
      <c r="Y872" s="64"/>
      <c r="Z872" s="64"/>
    </row>
    <row r="873" ht="12.75" customHeight="1">
      <c r="A873" s="82"/>
      <c r="B873" s="64"/>
      <c r="C873" s="64"/>
      <c r="D873" s="64"/>
      <c r="E873" s="64"/>
      <c r="F873" s="64"/>
      <c r="G873" s="64"/>
      <c r="H873" s="64"/>
      <c r="I873" s="64"/>
      <c r="J873" s="64"/>
      <c r="K873" s="64"/>
      <c r="L873" s="64"/>
      <c r="M873" s="64"/>
      <c r="N873" s="64"/>
      <c r="O873" s="64"/>
      <c r="P873" s="64"/>
      <c r="Q873" s="64"/>
      <c r="R873" s="64"/>
      <c r="S873" s="64"/>
      <c r="T873" s="64"/>
      <c r="U873" s="64"/>
      <c r="V873" s="64"/>
      <c r="W873" s="64"/>
      <c r="X873" s="64"/>
      <c r="Y873" s="64"/>
      <c r="Z873" s="64"/>
    </row>
    <row r="874" ht="12.75" customHeight="1">
      <c r="A874" s="82"/>
      <c r="B874" s="64"/>
      <c r="C874" s="64"/>
      <c r="D874" s="64"/>
      <c r="E874" s="64"/>
      <c r="F874" s="64"/>
      <c r="G874" s="64"/>
      <c r="H874" s="64"/>
      <c r="I874" s="64"/>
      <c r="J874" s="64"/>
      <c r="K874" s="64"/>
      <c r="L874" s="64"/>
      <c r="M874" s="64"/>
      <c r="N874" s="64"/>
      <c r="O874" s="64"/>
      <c r="P874" s="64"/>
      <c r="Q874" s="64"/>
      <c r="R874" s="64"/>
      <c r="S874" s="64"/>
      <c r="T874" s="64"/>
      <c r="U874" s="64"/>
      <c r="V874" s="64"/>
      <c r="W874" s="64"/>
      <c r="X874" s="64"/>
      <c r="Y874" s="64"/>
      <c r="Z874" s="64"/>
    </row>
    <row r="875" ht="12.75" customHeight="1">
      <c r="A875" s="82"/>
      <c r="B875" s="64"/>
      <c r="C875" s="64"/>
      <c r="D875" s="64"/>
      <c r="E875" s="64"/>
      <c r="F875" s="64"/>
      <c r="G875" s="64"/>
      <c r="H875" s="64"/>
      <c r="I875" s="64"/>
      <c r="J875" s="64"/>
      <c r="K875" s="64"/>
      <c r="L875" s="64"/>
      <c r="M875" s="64"/>
      <c r="N875" s="64"/>
      <c r="O875" s="64"/>
      <c r="P875" s="64"/>
      <c r="Q875" s="64"/>
      <c r="R875" s="64"/>
      <c r="S875" s="64"/>
      <c r="T875" s="64"/>
      <c r="U875" s="64"/>
      <c r="V875" s="64"/>
      <c r="W875" s="64"/>
      <c r="X875" s="64"/>
      <c r="Y875" s="64"/>
      <c r="Z875" s="64"/>
    </row>
    <row r="876" ht="12.75" customHeight="1">
      <c r="A876" s="82"/>
      <c r="B876" s="64"/>
      <c r="C876" s="64"/>
      <c r="D876" s="64"/>
      <c r="E876" s="64"/>
      <c r="F876" s="64"/>
      <c r="G876" s="64"/>
      <c r="H876" s="64"/>
      <c r="I876" s="64"/>
      <c r="J876" s="64"/>
      <c r="K876" s="64"/>
      <c r="L876" s="64"/>
      <c r="M876" s="64"/>
      <c r="N876" s="64"/>
      <c r="O876" s="64"/>
      <c r="P876" s="64"/>
      <c r="Q876" s="64"/>
      <c r="R876" s="64"/>
      <c r="S876" s="64"/>
      <c r="T876" s="64"/>
      <c r="U876" s="64"/>
      <c r="V876" s="64"/>
      <c r="W876" s="64"/>
      <c r="X876" s="64"/>
      <c r="Y876" s="64"/>
      <c r="Z876" s="64"/>
    </row>
    <row r="877" ht="12.75" customHeight="1">
      <c r="A877" s="82"/>
      <c r="B877" s="64"/>
      <c r="C877" s="64"/>
      <c r="D877" s="64"/>
      <c r="E877" s="64"/>
      <c r="F877" s="64"/>
      <c r="G877" s="64"/>
      <c r="H877" s="64"/>
      <c r="I877" s="64"/>
      <c r="J877" s="64"/>
      <c r="K877" s="64"/>
      <c r="L877" s="64"/>
      <c r="M877" s="64"/>
      <c r="N877" s="64"/>
      <c r="O877" s="64"/>
      <c r="P877" s="64"/>
      <c r="Q877" s="64"/>
      <c r="R877" s="64"/>
      <c r="S877" s="64"/>
      <c r="T877" s="64"/>
      <c r="U877" s="64"/>
      <c r="V877" s="64"/>
      <c r="W877" s="64"/>
      <c r="X877" s="64"/>
      <c r="Y877" s="64"/>
      <c r="Z877" s="64"/>
    </row>
    <row r="878" ht="12.75" customHeight="1">
      <c r="A878" s="82"/>
      <c r="B878" s="64"/>
      <c r="C878" s="64"/>
      <c r="D878" s="64"/>
      <c r="E878" s="64"/>
      <c r="F878" s="64"/>
      <c r="G878" s="64"/>
      <c r="H878" s="64"/>
      <c r="I878" s="64"/>
      <c r="J878" s="64"/>
      <c r="K878" s="64"/>
      <c r="L878" s="64"/>
      <c r="M878" s="64"/>
      <c r="N878" s="64"/>
      <c r="O878" s="64"/>
      <c r="P878" s="64"/>
      <c r="Q878" s="64"/>
      <c r="R878" s="64"/>
      <c r="S878" s="64"/>
      <c r="T878" s="64"/>
      <c r="U878" s="64"/>
      <c r="V878" s="64"/>
      <c r="W878" s="64"/>
      <c r="X878" s="64"/>
      <c r="Y878" s="64"/>
      <c r="Z878" s="64"/>
    </row>
    <row r="879" ht="12.75" customHeight="1">
      <c r="A879" s="82"/>
      <c r="B879" s="64"/>
      <c r="C879" s="64"/>
      <c r="D879" s="64"/>
      <c r="E879" s="64"/>
      <c r="F879" s="64"/>
      <c r="G879" s="64"/>
      <c r="H879" s="64"/>
      <c r="I879" s="64"/>
      <c r="J879" s="64"/>
      <c r="K879" s="64"/>
      <c r="L879" s="64"/>
      <c r="M879" s="64"/>
      <c r="N879" s="64"/>
      <c r="O879" s="64"/>
      <c r="P879" s="64"/>
      <c r="Q879" s="64"/>
      <c r="R879" s="64"/>
      <c r="S879" s="64"/>
      <c r="T879" s="64"/>
      <c r="U879" s="64"/>
      <c r="V879" s="64"/>
      <c r="W879" s="64"/>
      <c r="X879" s="64"/>
      <c r="Y879" s="64"/>
      <c r="Z879" s="64"/>
    </row>
    <row r="880" ht="12.75" customHeight="1">
      <c r="A880" s="82"/>
      <c r="B880" s="64"/>
      <c r="C880" s="64"/>
      <c r="D880" s="64"/>
      <c r="E880" s="64"/>
      <c r="F880" s="64"/>
      <c r="G880" s="64"/>
      <c r="H880" s="64"/>
      <c r="I880" s="64"/>
      <c r="J880" s="64"/>
      <c r="K880" s="64"/>
      <c r="L880" s="64"/>
      <c r="M880" s="64"/>
      <c r="N880" s="64"/>
      <c r="O880" s="64"/>
      <c r="P880" s="64"/>
      <c r="Q880" s="64"/>
      <c r="R880" s="64"/>
      <c r="S880" s="64"/>
      <c r="T880" s="64"/>
      <c r="U880" s="64"/>
      <c r="V880" s="64"/>
      <c r="W880" s="64"/>
      <c r="X880" s="64"/>
      <c r="Y880" s="64"/>
      <c r="Z880" s="64"/>
    </row>
    <row r="881" ht="12.75" customHeight="1">
      <c r="A881" s="82"/>
      <c r="B881" s="64"/>
      <c r="C881" s="64"/>
      <c r="D881" s="64"/>
      <c r="E881" s="64"/>
      <c r="F881" s="64"/>
      <c r="G881" s="64"/>
      <c r="H881" s="64"/>
      <c r="I881" s="64"/>
      <c r="J881" s="64"/>
      <c r="K881" s="64"/>
      <c r="L881" s="64"/>
      <c r="M881" s="64"/>
      <c r="N881" s="64"/>
      <c r="O881" s="64"/>
      <c r="P881" s="64"/>
      <c r="Q881" s="64"/>
      <c r="R881" s="64"/>
      <c r="S881" s="64"/>
      <c r="T881" s="64"/>
      <c r="U881" s="64"/>
      <c r="V881" s="64"/>
      <c r="W881" s="64"/>
      <c r="X881" s="64"/>
      <c r="Y881" s="64"/>
      <c r="Z881" s="64"/>
    </row>
    <row r="882" ht="12.75" customHeight="1">
      <c r="A882" s="82"/>
      <c r="B882" s="64"/>
      <c r="C882" s="64"/>
      <c r="D882" s="64"/>
      <c r="E882" s="64"/>
      <c r="F882" s="64"/>
      <c r="G882" s="64"/>
      <c r="H882" s="64"/>
      <c r="I882" s="64"/>
      <c r="J882" s="64"/>
      <c r="K882" s="64"/>
      <c r="L882" s="64"/>
      <c r="M882" s="64"/>
      <c r="N882" s="64"/>
      <c r="O882" s="64"/>
      <c r="P882" s="64"/>
      <c r="Q882" s="64"/>
      <c r="R882" s="64"/>
      <c r="S882" s="64"/>
      <c r="T882" s="64"/>
      <c r="U882" s="64"/>
      <c r="V882" s="64"/>
      <c r="W882" s="64"/>
      <c r="X882" s="64"/>
      <c r="Y882" s="64"/>
      <c r="Z882" s="64"/>
    </row>
    <row r="883" ht="12.75" customHeight="1">
      <c r="A883" s="82"/>
      <c r="B883" s="64"/>
      <c r="C883" s="64"/>
      <c r="D883" s="64"/>
      <c r="E883" s="64"/>
      <c r="F883" s="64"/>
      <c r="G883" s="64"/>
      <c r="H883" s="64"/>
      <c r="I883" s="64"/>
      <c r="J883" s="64"/>
      <c r="K883" s="64"/>
      <c r="L883" s="64"/>
      <c r="M883" s="64"/>
      <c r="N883" s="64"/>
      <c r="O883" s="64"/>
      <c r="P883" s="64"/>
      <c r="Q883" s="64"/>
      <c r="R883" s="64"/>
      <c r="S883" s="64"/>
      <c r="T883" s="64"/>
      <c r="U883" s="64"/>
      <c r="V883" s="64"/>
      <c r="W883" s="64"/>
      <c r="X883" s="64"/>
      <c r="Y883" s="64"/>
      <c r="Z883" s="64"/>
    </row>
    <row r="884" ht="12.75" customHeight="1">
      <c r="A884" s="82"/>
      <c r="B884" s="64"/>
      <c r="C884" s="64"/>
      <c r="D884" s="64"/>
      <c r="E884" s="64"/>
      <c r="F884" s="64"/>
      <c r="G884" s="64"/>
      <c r="H884" s="64"/>
      <c r="I884" s="64"/>
      <c r="J884" s="64"/>
      <c r="K884" s="64"/>
      <c r="L884" s="64"/>
      <c r="M884" s="64"/>
      <c r="N884" s="64"/>
      <c r="O884" s="64"/>
      <c r="P884" s="64"/>
      <c r="Q884" s="64"/>
      <c r="R884" s="64"/>
      <c r="S884" s="64"/>
      <c r="T884" s="64"/>
      <c r="U884" s="64"/>
      <c r="V884" s="64"/>
      <c r="W884" s="64"/>
      <c r="X884" s="64"/>
      <c r="Y884" s="64"/>
      <c r="Z884" s="64"/>
    </row>
    <row r="885" ht="12.75" customHeight="1">
      <c r="A885" s="82"/>
      <c r="B885" s="64"/>
      <c r="C885" s="64"/>
      <c r="D885" s="64"/>
      <c r="E885" s="64"/>
      <c r="F885" s="64"/>
      <c r="G885" s="64"/>
      <c r="H885" s="64"/>
      <c r="I885" s="64"/>
      <c r="J885" s="64"/>
      <c r="K885" s="64"/>
      <c r="L885" s="64"/>
      <c r="M885" s="64"/>
      <c r="N885" s="64"/>
      <c r="O885" s="64"/>
      <c r="P885" s="64"/>
      <c r="Q885" s="64"/>
      <c r="R885" s="64"/>
      <c r="S885" s="64"/>
      <c r="T885" s="64"/>
      <c r="U885" s="64"/>
      <c r="V885" s="64"/>
      <c r="W885" s="64"/>
      <c r="X885" s="64"/>
      <c r="Y885" s="64"/>
      <c r="Z885" s="64"/>
    </row>
    <row r="886" ht="12.75" customHeight="1">
      <c r="A886" s="82"/>
      <c r="B886" s="64"/>
      <c r="C886" s="64"/>
      <c r="D886" s="64"/>
      <c r="E886" s="64"/>
      <c r="F886" s="64"/>
      <c r="G886" s="64"/>
      <c r="H886" s="64"/>
      <c r="I886" s="64"/>
      <c r="J886" s="64"/>
      <c r="K886" s="64"/>
      <c r="L886" s="64"/>
      <c r="M886" s="64"/>
      <c r="N886" s="64"/>
      <c r="O886" s="64"/>
      <c r="P886" s="64"/>
      <c r="Q886" s="64"/>
      <c r="R886" s="64"/>
      <c r="S886" s="64"/>
      <c r="T886" s="64"/>
      <c r="U886" s="64"/>
      <c r="V886" s="64"/>
      <c r="W886" s="64"/>
      <c r="X886" s="64"/>
      <c r="Y886" s="64"/>
      <c r="Z886" s="64"/>
    </row>
    <row r="887" ht="12.75" customHeight="1">
      <c r="A887" s="82"/>
      <c r="B887" s="64"/>
      <c r="C887" s="64"/>
      <c r="D887" s="64"/>
      <c r="E887" s="64"/>
      <c r="F887" s="64"/>
      <c r="G887" s="64"/>
      <c r="H887" s="64"/>
      <c r="I887" s="64"/>
      <c r="J887" s="64"/>
      <c r="K887" s="64"/>
      <c r="L887" s="64"/>
      <c r="M887" s="64"/>
      <c r="N887" s="64"/>
      <c r="O887" s="64"/>
      <c r="P887" s="64"/>
      <c r="Q887" s="64"/>
      <c r="R887" s="64"/>
      <c r="S887" s="64"/>
      <c r="T887" s="64"/>
      <c r="U887" s="64"/>
      <c r="V887" s="64"/>
      <c r="W887" s="64"/>
      <c r="X887" s="64"/>
      <c r="Y887" s="64"/>
      <c r="Z887" s="64"/>
    </row>
    <row r="888" ht="12.75" customHeight="1">
      <c r="A888" s="82"/>
      <c r="B888" s="64"/>
      <c r="C888" s="64"/>
      <c r="D888" s="64"/>
      <c r="E888" s="64"/>
      <c r="F888" s="64"/>
      <c r="G888" s="64"/>
      <c r="H888" s="64"/>
      <c r="I888" s="64"/>
      <c r="J888" s="64"/>
      <c r="K888" s="64"/>
      <c r="L888" s="64"/>
      <c r="M888" s="64"/>
      <c r="N888" s="64"/>
      <c r="O888" s="64"/>
      <c r="P888" s="64"/>
      <c r="Q888" s="64"/>
      <c r="R888" s="64"/>
      <c r="S888" s="64"/>
      <c r="T888" s="64"/>
      <c r="U888" s="64"/>
      <c r="V888" s="64"/>
      <c r="W888" s="64"/>
      <c r="X888" s="64"/>
      <c r="Y888" s="64"/>
      <c r="Z888" s="64"/>
    </row>
    <row r="889" ht="12.75" customHeight="1">
      <c r="A889" s="82"/>
      <c r="B889" s="64"/>
      <c r="C889" s="64"/>
      <c r="D889" s="64"/>
      <c r="E889" s="64"/>
      <c r="F889" s="64"/>
      <c r="G889" s="64"/>
      <c r="H889" s="64"/>
      <c r="I889" s="64"/>
      <c r="J889" s="64"/>
      <c r="K889" s="64"/>
      <c r="L889" s="64"/>
      <c r="M889" s="64"/>
      <c r="N889" s="64"/>
      <c r="O889" s="64"/>
      <c r="P889" s="64"/>
      <c r="Q889" s="64"/>
      <c r="R889" s="64"/>
      <c r="S889" s="64"/>
      <c r="T889" s="64"/>
      <c r="U889" s="64"/>
      <c r="V889" s="64"/>
      <c r="W889" s="64"/>
      <c r="X889" s="64"/>
      <c r="Y889" s="64"/>
      <c r="Z889" s="64"/>
    </row>
    <row r="890" ht="12.75" customHeight="1">
      <c r="A890" s="82"/>
      <c r="B890" s="64"/>
      <c r="C890" s="64"/>
      <c r="D890" s="64"/>
      <c r="E890" s="64"/>
      <c r="F890" s="64"/>
      <c r="G890" s="64"/>
      <c r="H890" s="64"/>
      <c r="I890" s="64"/>
      <c r="J890" s="64"/>
      <c r="K890" s="64"/>
      <c r="L890" s="64"/>
      <c r="M890" s="64"/>
      <c r="N890" s="64"/>
      <c r="O890" s="64"/>
      <c r="P890" s="64"/>
      <c r="Q890" s="64"/>
      <c r="R890" s="64"/>
      <c r="S890" s="64"/>
      <c r="T890" s="64"/>
      <c r="U890" s="64"/>
      <c r="V890" s="64"/>
      <c r="W890" s="64"/>
      <c r="X890" s="64"/>
      <c r="Y890" s="64"/>
      <c r="Z890" s="64"/>
    </row>
    <row r="891" ht="12.75" customHeight="1">
      <c r="A891" s="82"/>
      <c r="B891" s="64"/>
      <c r="C891" s="64"/>
      <c r="D891" s="64"/>
      <c r="E891" s="64"/>
      <c r="F891" s="64"/>
      <c r="G891" s="64"/>
      <c r="H891" s="64"/>
      <c r="I891" s="64"/>
      <c r="J891" s="64"/>
      <c r="K891" s="64"/>
      <c r="L891" s="64"/>
      <c r="M891" s="64"/>
      <c r="N891" s="64"/>
      <c r="O891" s="64"/>
      <c r="P891" s="64"/>
      <c r="Q891" s="64"/>
      <c r="R891" s="64"/>
      <c r="S891" s="64"/>
      <c r="T891" s="64"/>
      <c r="U891" s="64"/>
      <c r="V891" s="64"/>
      <c r="W891" s="64"/>
      <c r="X891" s="64"/>
      <c r="Y891" s="64"/>
      <c r="Z891" s="64"/>
    </row>
    <row r="892" ht="12.75" customHeight="1">
      <c r="A892" s="82"/>
      <c r="B892" s="64"/>
      <c r="C892" s="64"/>
      <c r="D892" s="64"/>
      <c r="E892" s="64"/>
      <c r="F892" s="64"/>
      <c r="G892" s="64"/>
      <c r="H892" s="64"/>
      <c r="I892" s="64"/>
      <c r="J892" s="64"/>
      <c r="K892" s="64"/>
      <c r="L892" s="64"/>
      <c r="M892" s="64"/>
      <c r="N892" s="64"/>
      <c r="O892" s="64"/>
      <c r="P892" s="64"/>
      <c r="Q892" s="64"/>
      <c r="R892" s="64"/>
      <c r="S892" s="64"/>
      <c r="T892" s="64"/>
      <c r="U892" s="64"/>
      <c r="V892" s="64"/>
      <c r="W892" s="64"/>
      <c r="X892" s="64"/>
      <c r="Y892" s="64"/>
      <c r="Z892" s="64"/>
    </row>
    <row r="893" ht="12.75" customHeight="1">
      <c r="A893" s="82"/>
      <c r="B893" s="64"/>
      <c r="C893" s="64"/>
      <c r="D893" s="64"/>
      <c r="E893" s="64"/>
      <c r="F893" s="64"/>
      <c r="G893" s="64"/>
      <c r="H893" s="64"/>
      <c r="I893" s="64"/>
      <c r="J893" s="64"/>
      <c r="K893" s="64"/>
      <c r="L893" s="64"/>
      <c r="M893" s="64"/>
      <c r="N893" s="64"/>
      <c r="O893" s="64"/>
      <c r="P893" s="64"/>
      <c r="Q893" s="64"/>
      <c r="R893" s="64"/>
      <c r="S893" s="64"/>
      <c r="T893" s="64"/>
      <c r="U893" s="64"/>
      <c r="V893" s="64"/>
      <c r="W893" s="64"/>
      <c r="X893" s="64"/>
      <c r="Y893" s="64"/>
      <c r="Z893" s="64"/>
    </row>
    <row r="894" ht="12.75" customHeight="1">
      <c r="A894" s="82"/>
      <c r="B894" s="64"/>
      <c r="C894" s="64"/>
      <c r="D894" s="64"/>
      <c r="E894" s="64"/>
      <c r="F894" s="64"/>
      <c r="G894" s="64"/>
      <c r="H894" s="64"/>
      <c r="I894" s="64"/>
      <c r="J894" s="64"/>
      <c r="K894" s="64"/>
      <c r="L894" s="64"/>
      <c r="M894" s="64"/>
      <c r="N894" s="64"/>
      <c r="O894" s="64"/>
      <c r="P894" s="64"/>
      <c r="Q894" s="64"/>
      <c r="R894" s="64"/>
      <c r="S894" s="64"/>
      <c r="T894" s="64"/>
      <c r="U894" s="64"/>
      <c r="V894" s="64"/>
      <c r="W894" s="64"/>
      <c r="X894" s="64"/>
      <c r="Y894" s="64"/>
      <c r="Z894" s="64"/>
    </row>
    <row r="895" ht="12.75" customHeight="1">
      <c r="A895" s="82"/>
      <c r="B895" s="64"/>
      <c r="C895" s="64"/>
      <c r="D895" s="64"/>
      <c r="E895" s="64"/>
      <c r="F895" s="64"/>
      <c r="G895" s="64"/>
      <c r="H895" s="64"/>
      <c r="I895" s="64"/>
      <c r="J895" s="64"/>
      <c r="K895" s="64"/>
      <c r="L895" s="64"/>
      <c r="M895" s="64"/>
      <c r="N895" s="64"/>
      <c r="O895" s="64"/>
      <c r="P895" s="64"/>
      <c r="Q895" s="64"/>
      <c r="R895" s="64"/>
      <c r="S895" s="64"/>
      <c r="T895" s="64"/>
      <c r="U895" s="64"/>
      <c r="V895" s="64"/>
      <c r="W895" s="64"/>
      <c r="X895" s="64"/>
      <c r="Y895" s="64"/>
      <c r="Z895" s="64"/>
    </row>
    <row r="896" ht="12.75" customHeight="1">
      <c r="A896" s="82"/>
      <c r="B896" s="64"/>
      <c r="C896" s="64"/>
      <c r="D896" s="64"/>
      <c r="E896" s="64"/>
      <c r="F896" s="64"/>
      <c r="G896" s="64"/>
      <c r="H896" s="64"/>
      <c r="I896" s="64"/>
      <c r="J896" s="64"/>
      <c r="K896" s="64"/>
      <c r="L896" s="64"/>
      <c r="M896" s="64"/>
      <c r="N896" s="64"/>
      <c r="O896" s="64"/>
      <c r="P896" s="64"/>
      <c r="Q896" s="64"/>
      <c r="R896" s="64"/>
      <c r="S896" s="64"/>
      <c r="T896" s="64"/>
      <c r="U896" s="64"/>
      <c r="V896" s="64"/>
      <c r="W896" s="64"/>
      <c r="X896" s="64"/>
      <c r="Y896" s="64"/>
      <c r="Z896" s="64"/>
    </row>
    <row r="897" ht="12.75" customHeight="1">
      <c r="A897" s="82"/>
      <c r="B897" s="64"/>
      <c r="C897" s="64"/>
      <c r="D897" s="64"/>
      <c r="E897" s="64"/>
      <c r="F897" s="64"/>
      <c r="G897" s="64"/>
      <c r="H897" s="64"/>
      <c r="I897" s="64"/>
      <c r="J897" s="64"/>
      <c r="K897" s="64"/>
      <c r="L897" s="64"/>
      <c r="M897" s="64"/>
      <c r="N897" s="64"/>
      <c r="O897" s="64"/>
      <c r="P897" s="64"/>
      <c r="Q897" s="64"/>
      <c r="R897" s="64"/>
      <c r="S897" s="64"/>
      <c r="T897" s="64"/>
      <c r="U897" s="64"/>
      <c r="V897" s="64"/>
      <c r="W897" s="64"/>
      <c r="X897" s="64"/>
      <c r="Y897" s="64"/>
      <c r="Z897" s="64"/>
    </row>
    <row r="898" ht="12.75" customHeight="1">
      <c r="A898" s="82"/>
      <c r="B898" s="64"/>
      <c r="C898" s="64"/>
      <c r="D898" s="64"/>
      <c r="E898" s="64"/>
      <c r="F898" s="64"/>
      <c r="G898" s="64"/>
      <c r="H898" s="64"/>
      <c r="I898" s="64"/>
      <c r="J898" s="64"/>
      <c r="K898" s="64"/>
      <c r="L898" s="64"/>
      <c r="M898" s="64"/>
      <c r="N898" s="64"/>
      <c r="O898" s="64"/>
      <c r="P898" s="64"/>
      <c r="Q898" s="64"/>
      <c r="R898" s="64"/>
      <c r="S898" s="64"/>
      <c r="T898" s="64"/>
      <c r="U898" s="64"/>
      <c r="V898" s="64"/>
      <c r="W898" s="64"/>
      <c r="X898" s="64"/>
      <c r="Y898" s="64"/>
      <c r="Z898" s="64"/>
    </row>
    <row r="899" ht="12.75" customHeight="1">
      <c r="A899" s="82"/>
      <c r="B899" s="64"/>
      <c r="C899" s="64"/>
      <c r="D899" s="64"/>
      <c r="E899" s="64"/>
      <c r="F899" s="64"/>
      <c r="G899" s="64"/>
      <c r="H899" s="64"/>
      <c r="I899" s="64"/>
      <c r="J899" s="64"/>
      <c r="K899" s="64"/>
      <c r="L899" s="64"/>
      <c r="M899" s="64"/>
      <c r="N899" s="64"/>
      <c r="O899" s="64"/>
      <c r="P899" s="64"/>
      <c r="Q899" s="64"/>
      <c r="R899" s="64"/>
      <c r="S899" s="64"/>
      <c r="T899" s="64"/>
      <c r="U899" s="64"/>
      <c r="V899" s="64"/>
      <c r="W899" s="64"/>
      <c r="X899" s="64"/>
      <c r="Y899" s="64"/>
      <c r="Z899" s="64"/>
    </row>
    <row r="900" ht="12.75" customHeight="1">
      <c r="A900" s="82"/>
      <c r="B900" s="64"/>
      <c r="C900" s="64"/>
      <c r="D900" s="64"/>
      <c r="E900" s="64"/>
      <c r="F900" s="64"/>
      <c r="G900" s="64"/>
      <c r="H900" s="64"/>
      <c r="I900" s="64"/>
      <c r="J900" s="64"/>
      <c r="K900" s="64"/>
      <c r="L900" s="64"/>
      <c r="M900" s="64"/>
      <c r="N900" s="64"/>
      <c r="O900" s="64"/>
      <c r="P900" s="64"/>
      <c r="Q900" s="64"/>
      <c r="R900" s="64"/>
      <c r="S900" s="64"/>
      <c r="T900" s="64"/>
      <c r="U900" s="64"/>
      <c r="V900" s="64"/>
      <c r="W900" s="64"/>
      <c r="X900" s="64"/>
      <c r="Y900" s="64"/>
      <c r="Z900" s="64"/>
    </row>
    <row r="901" ht="12.75" customHeight="1">
      <c r="A901" s="82"/>
      <c r="B901" s="64"/>
      <c r="C901" s="64"/>
      <c r="D901" s="64"/>
      <c r="E901" s="64"/>
      <c r="F901" s="64"/>
      <c r="G901" s="64"/>
      <c r="H901" s="64"/>
      <c r="I901" s="64"/>
      <c r="J901" s="64"/>
      <c r="K901" s="64"/>
      <c r="L901" s="64"/>
      <c r="M901" s="64"/>
      <c r="N901" s="64"/>
      <c r="O901" s="64"/>
      <c r="P901" s="64"/>
      <c r="Q901" s="64"/>
      <c r="R901" s="64"/>
      <c r="S901" s="64"/>
      <c r="T901" s="64"/>
      <c r="U901" s="64"/>
      <c r="V901" s="64"/>
      <c r="W901" s="64"/>
      <c r="X901" s="64"/>
      <c r="Y901" s="64"/>
      <c r="Z901" s="64"/>
    </row>
    <row r="902" ht="12.75" customHeight="1">
      <c r="A902" s="82"/>
      <c r="B902" s="64"/>
      <c r="C902" s="64"/>
      <c r="D902" s="64"/>
      <c r="E902" s="64"/>
      <c r="F902" s="64"/>
      <c r="G902" s="64"/>
      <c r="H902" s="64"/>
      <c r="I902" s="64"/>
      <c r="J902" s="64"/>
      <c r="K902" s="64"/>
      <c r="L902" s="64"/>
      <c r="M902" s="64"/>
      <c r="N902" s="64"/>
      <c r="O902" s="64"/>
      <c r="P902" s="64"/>
      <c r="Q902" s="64"/>
      <c r="R902" s="64"/>
      <c r="S902" s="64"/>
      <c r="T902" s="64"/>
      <c r="U902" s="64"/>
      <c r="V902" s="64"/>
      <c r="W902" s="64"/>
      <c r="X902" s="64"/>
      <c r="Y902" s="64"/>
      <c r="Z902" s="64"/>
    </row>
    <row r="903" ht="12.75" customHeight="1">
      <c r="A903" s="82"/>
      <c r="B903" s="64"/>
      <c r="C903" s="64"/>
      <c r="D903" s="64"/>
      <c r="E903" s="64"/>
      <c r="F903" s="64"/>
      <c r="G903" s="64"/>
      <c r="H903" s="64"/>
      <c r="I903" s="64"/>
      <c r="J903" s="64"/>
      <c r="K903" s="64"/>
      <c r="L903" s="64"/>
      <c r="M903" s="64"/>
      <c r="N903" s="64"/>
      <c r="O903" s="64"/>
      <c r="P903" s="64"/>
      <c r="Q903" s="64"/>
      <c r="R903" s="64"/>
      <c r="S903" s="64"/>
      <c r="T903" s="64"/>
      <c r="U903" s="64"/>
      <c r="V903" s="64"/>
      <c r="W903" s="64"/>
      <c r="X903" s="64"/>
      <c r="Y903" s="64"/>
      <c r="Z903" s="64"/>
    </row>
    <row r="904" ht="12.75" customHeight="1">
      <c r="A904" s="82"/>
      <c r="B904" s="64"/>
      <c r="C904" s="64"/>
      <c r="D904" s="64"/>
      <c r="E904" s="64"/>
      <c r="F904" s="64"/>
      <c r="G904" s="64"/>
      <c r="H904" s="64"/>
      <c r="I904" s="64"/>
      <c r="J904" s="64"/>
      <c r="K904" s="64"/>
      <c r="L904" s="64"/>
      <c r="M904" s="64"/>
      <c r="N904" s="64"/>
      <c r="O904" s="64"/>
      <c r="P904" s="64"/>
      <c r="Q904" s="64"/>
      <c r="R904" s="64"/>
      <c r="S904" s="64"/>
      <c r="T904" s="64"/>
      <c r="U904" s="64"/>
      <c r="V904" s="64"/>
      <c r="W904" s="64"/>
      <c r="X904" s="64"/>
      <c r="Y904" s="64"/>
      <c r="Z904" s="64"/>
    </row>
    <row r="905" ht="12.75" customHeight="1">
      <c r="A905" s="82"/>
      <c r="B905" s="64"/>
      <c r="C905" s="64"/>
      <c r="D905" s="64"/>
      <c r="E905" s="64"/>
      <c r="F905" s="64"/>
      <c r="G905" s="64"/>
      <c r="H905" s="64"/>
      <c r="I905" s="64"/>
      <c r="J905" s="64"/>
      <c r="K905" s="64"/>
      <c r="L905" s="64"/>
      <c r="M905" s="64"/>
      <c r="N905" s="64"/>
      <c r="O905" s="64"/>
      <c r="P905" s="64"/>
      <c r="Q905" s="64"/>
      <c r="R905" s="64"/>
      <c r="S905" s="64"/>
      <c r="T905" s="64"/>
      <c r="U905" s="64"/>
      <c r="V905" s="64"/>
      <c r="W905" s="64"/>
      <c r="X905" s="64"/>
      <c r="Y905" s="64"/>
      <c r="Z905" s="64"/>
    </row>
    <row r="906" ht="12.75" customHeight="1">
      <c r="A906" s="82"/>
      <c r="B906" s="64"/>
      <c r="C906" s="64"/>
      <c r="D906" s="64"/>
      <c r="E906" s="64"/>
      <c r="F906" s="64"/>
      <c r="G906" s="64"/>
      <c r="H906" s="64"/>
      <c r="I906" s="64"/>
      <c r="J906" s="64"/>
      <c r="K906" s="64"/>
      <c r="L906" s="64"/>
      <c r="M906" s="64"/>
      <c r="N906" s="64"/>
      <c r="O906" s="64"/>
      <c r="P906" s="64"/>
      <c r="Q906" s="64"/>
      <c r="R906" s="64"/>
      <c r="S906" s="64"/>
      <c r="T906" s="64"/>
      <c r="U906" s="64"/>
      <c r="V906" s="64"/>
      <c r="W906" s="64"/>
      <c r="X906" s="64"/>
      <c r="Y906" s="64"/>
      <c r="Z906" s="64"/>
    </row>
    <row r="907" ht="12.75" customHeight="1">
      <c r="A907" s="82"/>
      <c r="B907" s="64"/>
      <c r="C907" s="64"/>
      <c r="D907" s="64"/>
      <c r="E907" s="64"/>
      <c r="F907" s="64"/>
      <c r="G907" s="64"/>
      <c r="H907" s="64"/>
      <c r="I907" s="64"/>
      <c r="J907" s="64"/>
      <c r="K907" s="64"/>
      <c r="L907" s="64"/>
      <c r="M907" s="64"/>
      <c r="N907" s="64"/>
      <c r="O907" s="64"/>
      <c r="P907" s="64"/>
      <c r="Q907" s="64"/>
      <c r="R907" s="64"/>
      <c r="S907" s="64"/>
      <c r="T907" s="64"/>
      <c r="U907" s="64"/>
      <c r="V907" s="64"/>
      <c r="W907" s="64"/>
      <c r="X907" s="64"/>
      <c r="Y907" s="64"/>
      <c r="Z907" s="64"/>
    </row>
    <row r="908" ht="12.75" customHeight="1">
      <c r="A908" s="82"/>
      <c r="B908" s="64"/>
      <c r="C908" s="64"/>
      <c r="D908" s="64"/>
      <c r="E908" s="64"/>
      <c r="F908" s="64"/>
      <c r="G908" s="64"/>
      <c r="H908" s="64"/>
      <c r="I908" s="64"/>
      <c r="J908" s="64"/>
      <c r="K908" s="64"/>
      <c r="L908" s="64"/>
      <c r="M908" s="64"/>
      <c r="N908" s="64"/>
      <c r="O908" s="64"/>
      <c r="P908" s="64"/>
      <c r="Q908" s="64"/>
      <c r="R908" s="64"/>
      <c r="S908" s="64"/>
      <c r="T908" s="64"/>
      <c r="U908" s="64"/>
      <c r="V908" s="64"/>
      <c r="W908" s="64"/>
      <c r="X908" s="64"/>
      <c r="Y908" s="64"/>
      <c r="Z908" s="64"/>
    </row>
    <row r="909" ht="12.75" customHeight="1">
      <c r="A909" s="82"/>
      <c r="B909" s="64"/>
      <c r="C909" s="64"/>
      <c r="D909" s="64"/>
      <c r="E909" s="64"/>
      <c r="F909" s="64"/>
      <c r="G909" s="64"/>
      <c r="H909" s="64"/>
      <c r="I909" s="64"/>
      <c r="J909" s="64"/>
      <c r="K909" s="64"/>
      <c r="L909" s="64"/>
      <c r="M909" s="64"/>
      <c r="N909" s="64"/>
      <c r="O909" s="64"/>
      <c r="P909" s="64"/>
      <c r="Q909" s="64"/>
      <c r="R909" s="64"/>
      <c r="S909" s="64"/>
      <c r="T909" s="64"/>
      <c r="U909" s="64"/>
      <c r="V909" s="64"/>
      <c r="W909" s="64"/>
      <c r="X909" s="64"/>
      <c r="Y909" s="64"/>
      <c r="Z909" s="64"/>
    </row>
    <row r="910" ht="12.75" customHeight="1">
      <c r="A910" s="82"/>
      <c r="B910" s="64"/>
      <c r="C910" s="64"/>
      <c r="D910" s="64"/>
      <c r="E910" s="64"/>
      <c r="F910" s="64"/>
      <c r="G910" s="64"/>
      <c r="H910" s="64"/>
      <c r="I910" s="64"/>
      <c r="J910" s="64"/>
      <c r="K910" s="64"/>
      <c r="L910" s="64"/>
      <c r="M910" s="64"/>
      <c r="N910" s="64"/>
      <c r="O910" s="64"/>
      <c r="P910" s="64"/>
      <c r="Q910" s="64"/>
      <c r="R910" s="64"/>
      <c r="S910" s="64"/>
      <c r="T910" s="64"/>
      <c r="U910" s="64"/>
      <c r="V910" s="64"/>
      <c r="W910" s="64"/>
      <c r="X910" s="64"/>
      <c r="Y910" s="64"/>
      <c r="Z910" s="64"/>
    </row>
    <row r="911" ht="12.75" customHeight="1">
      <c r="A911" s="82"/>
      <c r="B911" s="64"/>
      <c r="C911" s="64"/>
      <c r="D911" s="64"/>
      <c r="E911" s="64"/>
      <c r="F911" s="64"/>
      <c r="G911" s="64"/>
      <c r="H911" s="64"/>
      <c r="I911" s="64"/>
      <c r="J911" s="64"/>
      <c r="K911" s="64"/>
      <c r="L911" s="64"/>
      <c r="M911" s="64"/>
      <c r="N911" s="64"/>
      <c r="O911" s="64"/>
      <c r="P911" s="64"/>
      <c r="Q911" s="64"/>
      <c r="R911" s="64"/>
      <c r="S911" s="64"/>
      <c r="T911" s="64"/>
      <c r="U911" s="64"/>
      <c r="V911" s="64"/>
      <c r="W911" s="64"/>
      <c r="X911" s="64"/>
      <c r="Y911" s="64"/>
      <c r="Z911" s="64"/>
    </row>
    <row r="912" ht="12.75" customHeight="1">
      <c r="A912" s="82"/>
      <c r="B912" s="64"/>
      <c r="C912" s="64"/>
      <c r="D912" s="64"/>
      <c r="E912" s="64"/>
      <c r="F912" s="64"/>
      <c r="G912" s="64"/>
      <c r="H912" s="64"/>
      <c r="I912" s="64"/>
      <c r="J912" s="64"/>
      <c r="K912" s="64"/>
      <c r="L912" s="64"/>
      <c r="M912" s="64"/>
      <c r="N912" s="64"/>
      <c r="O912" s="64"/>
      <c r="P912" s="64"/>
      <c r="Q912" s="64"/>
      <c r="R912" s="64"/>
      <c r="S912" s="64"/>
      <c r="T912" s="64"/>
      <c r="U912" s="64"/>
      <c r="V912" s="64"/>
      <c r="W912" s="64"/>
      <c r="X912" s="64"/>
      <c r="Y912" s="64"/>
      <c r="Z912" s="64"/>
    </row>
    <row r="913" ht="12.75" customHeight="1">
      <c r="A913" s="82"/>
      <c r="B913" s="64"/>
      <c r="C913" s="64"/>
      <c r="D913" s="64"/>
      <c r="E913" s="64"/>
      <c r="F913" s="64"/>
      <c r="G913" s="64"/>
      <c r="H913" s="64"/>
      <c r="I913" s="64"/>
      <c r="J913" s="64"/>
      <c r="K913" s="64"/>
      <c r="L913" s="64"/>
      <c r="M913" s="64"/>
      <c r="N913" s="64"/>
      <c r="O913" s="64"/>
      <c r="P913" s="64"/>
      <c r="Q913" s="64"/>
      <c r="R913" s="64"/>
      <c r="S913" s="64"/>
      <c r="T913" s="64"/>
      <c r="U913" s="64"/>
      <c r="V913" s="64"/>
      <c r="W913" s="64"/>
      <c r="X913" s="64"/>
      <c r="Y913" s="64"/>
      <c r="Z913" s="64"/>
    </row>
    <row r="914" ht="12.75" customHeight="1">
      <c r="A914" s="82"/>
      <c r="B914" s="64"/>
      <c r="C914" s="64"/>
      <c r="D914" s="64"/>
      <c r="E914" s="64"/>
      <c r="F914" s="64"/>
      <c r="G914" s="64"/>
      <c r="H914" s="64"/>
      <c r="I914" s="64"/>
      <c r="J914" s="64"/>
      <c r="K914" s="64"/>
      <c r="L914" s="64"/>
      <c r="M914" s="64"/>
      <c r="N914" s="64"/>
      <c r="O914" s="64"/>
      <c r="P914" s="64"/>
      <c r="Q914" s="64"/>
      <c r="R914" s="64"/>
      <c r="S914" s="64"/>
      <c r="T914" s="64"/>
      <c r="U914" s="64"/>
      <c r="V914" s="64"/>
      <c r="W914" s="64"/>
      <c r="X914" s="64"/>
      <c r="Y914" s="64"/>
      <c r="Z914" s="64"/>
    </row>
    <row r="915" ht="12.75" customHeight="1">
      <c r="A915" s="82"/>
      <c r="B915" s="64"/>
      <c r="C915" s="64"/>
      <c r="D915" s="64"/>
      <c r="E915" s="64"/>
      <c r="F915" s="64"/>
      <c r="G915" s="64"/>
      <c r="H915" s="64"/>
      <c r="I915" s="64"/>
      <c r="J915" s="64"/>
      <c r="K915" s="64"/>
      <c r="L915" s="64"/>
      <c r="M915" s="64"/>
      <c r="N915" s="64"/>
      <c r="O915" s="64"/>
      <c r="P915" s="64"/>
      <c r="Q915" s="64"/>
      <c r="R915" s="64"/>
      <c r="S915" s="64"/>
      <c r="T915" s="64"/>
      <c r="U915" s="64"/>
      <c r="V915" s="64"/>
      <c r="W915" s="64"/>
      <c r="X915" s="64"/>
      <c r="Y915" s="64"/>
      <c r="Z915" s="64"/>
    </row>
    <row r="916" ht="12.75" customHeight="1">
      <c r="A916" s="82"/>
      <c r="B916" s="64"/>
      <c r="C916" s="64"/>
      <c r="D916" s="64"/>
      <c r="E916" s="64"/>
      <c r="F916" s="64"/>
      <c r="G916" s="64"/>
      <c r="H916" s="64"/>
      <c r="I916" s="64"/>
      <c r="J916" s="64"/>
      <c r="K916" s="64"/>
      <c r="L916" s="64"/>
      <c r="M916" s="64"/>
      <c r="N916" s="64"/>
      <c r="O916" s="64"/>
      <c r="P916" s="64"/>
      <c r="Q916" s="64"/>
      <c r="R916" s="64"/>
      <c r="S916" s="64"/>
      <c r="T916" s="64"/>
      <c r="U916" s="64"/>
      <c r="V916" s="64"/>
      <c r="W916" s="64"/>
      <c r="X916" s="64"/>
      <c r="Y916" s="64"/>
      <c r="Z916" s="64"/>
    </row>
    <row r="917" ht="12.75" customHeight="1">
      <c r="A917" s="82"/>
      <c r="B917" s="64"/>
      <c r="C917" s="64"/>
      <c r="D917" s="64"/>
      <c r="E917" s="64"/>
      <c r="F917" s="64"/>
      <c r="G917" s="64"/>
      <c r="H917" s="64"/>
      <c r="I917" s="64"/>
      <c r="J917" s="64"/>
      <c r="K917" s="64"/>
      <c r="L917" s="64"/>
      <c r="M917" s="64"/>
      <c r="N917" s="64"/>
      <c r="O917" s="64"/>
      <c r="P917" s="64"/>
      <c r="Q917" s="64"/>
      <c r="R917" s="64"/>
      <c r="S917" s="64"/>
      <c r="T917" s="64"/>
      <c r="U917" s="64"/>
      <c r="V917" s="64"/>
      <c r="W917" s="64"/>
      <c r="X917" s="64"/>
      <c r="Y917" s="64"/>
      <c r="Z917" s="64"/>
    </row>
    <row r="918" ht="12.75" customHeight="1">
      <c r="A918" s="82"/>
      <c r="B918" s="64"/>
      <c r="C918" s="64"/>
      <c r="D918" s="64"/>
      <c r="E918" s="64"/>
      <c r="F918" s="64"/>
      <c r="G918" s="64"/>
      <c r="H918" s="64"/>
      <c r="I918" s="64"/>
      <c r="J918" s="64"/>
      <c r="K918" s="64"/>
      <c r="L918" s="64"/>
      <c r="M918" s="64"/>
      <c r="N918" s="64"/>
      <c r="O918" s="64"/>
      <c r="P918" s="64"/>
      <c r="Q918" s="64"/>
      <c r="R918" s="64"/>
      <c r="S918" s="64"/>
      <c r="T918" s="64"/>
      <c r="U918" s="64"/>
      <c r="V918" s="64"/>
      <c r="W918" s="64"/>
      <c r="X918" s="64"/>
      <c r="Y918" s="64"/>
      <c r="Z918" s="64"/>
    </row>
    <row r="919" ht="12.75" customHeight="1">
      <c r="A919" s="82"/>
      <c r="B919" s="64"/>
      <c r="C919" s="64"/>
      <c r="D919" s="64"/>
      <c r="E919" s="64"/>
      <c r="F919" s="64"/>
      <c r="G919" s="64"/>
      <c r="H919" s="64"/>
      <c r="I919" s="64"/>
      <c r="J919" s="64"/>
      <c r="K919" s="64"/>
      <c r="L919" s="64"/>
      <c r="M919" s="64"/>
      <c r="N919" s="64"/>
      <c r="O919" s="64"/>
      <c r="P919" s="64"/>
      <c r="Q919" s="64"/>
      <c r="R919" s="64"/>
      <c r="S919" s="64"/>
      <c r="T919" s="64"/>
      <c r="U919" s="64"/>
      <c r="V919" s="64"/>
      <c r="W919" s="64"/>
      <c r="X919" s="64"/>
      <c r="Y919" s="64"/>
      <c r="Z919" s="64"/>
    </row>
    <row r="920" ht="12.75" customHeight="1">
      <c r="A920" s="82"/>
      <c r="B920" s="64"/>
      <c r="C920" s="64"/>
      <c r="D920" s="64"/>
      <c r="E920" s="64"/>
      <c r="F920" s="64"/>
      <c r="G920" s="64"/>
      <c r="H920" s="64"/>
      <c r="I920" s="64"/>
      <c r="J920" s="64"/>
      <c r="K920" s="64"/>
      <c r="L920" s="64"/>
      <c r="M920" s="64"/>
      <c r="N920" s="64"/>
      <c r="O920" s="64"/>
      <c r="P920" s="64"/>
      <c r="Q920" s="64"/>
      <c r="R920" s="64"/>
      <c r="S920" s="64"/>
      <c r="T920" s="64"/>
      <c r="U920" s="64"/>
      <c r="V920" s="64"/>
      <c r="W920" s="64"/>
      <c r="X920" s="64"/>
      <c r="Y920" s="64"/>
      <c r="Z920" s="64"/>
    </row>
    <row r="921" ht="12.75" customHeight="1">
      <c r="A921" s="82"/>
      <c r="B921" s="64"/>
      <c r="C921" s="64"/>
      <c r="D921" s="64"/>
      <c r="E921" s="64"/>
      <c r="F921" s="64"/>
      <c r="G921" s="64"/>
      <c r="H921" s="64"/>
      <c r="I921" s="64"/>
      <c r="J921" s="64"/>
      <c r="K921" s="64"/>
      <c r="L921" s="64"/>
      <c r="M921" s="64"/>
      <c r="N921" s="64"/>
      <c r="O921" s="64"/>
      <c r="P921" s="64"/>
      <c r="Q921" s="64"/>
      <c r="R921" s="64"/>
      <c r="S921" s="64"/>
      <c r="T921" s="64"/>
      <c r="U921" s="64"/>
      <c r="V921" s="64"/>
      <c r="W921" s="64"/>
      <c r="X921" s="64"/>
      <c r="Y921" s="64"/>
      <c r="Z921" s="64"/>
    </row>
    <row r="922" ht="12.75" customHeight="1">
      <c r="A922" s="82"/>
      <c r="B922" s="64"/>
      <c r="C922" s="64"/>
      <c r="D922" s="64"/>
      <c r="E922" s="64"/>
      <c r="F922" s="64"/>
      <c r="G922" s="64"/>
      <c r="H922" s="64"/>
      <c r="I922" s="64"/>
      <c r="J922" s="64"/>
      <c r="K922" s="64"/>
      <c r="L922" s="64"/>
      <c r="M922" s="64"/>
      <c r="N922" s="64"/>
      <c r="O922" s="64"/>
      <c r="P922" s="64"/>
      <c r="Q922" s="64"/>
      <c r="R922" s="64"/>
      <c r="S922" s="64"/>
      <c r="T922" s="64"/>
      <c r="U922" s="64"/>
      <c r="V922" s="64"/>
      <c r="W922" s="64"/>
      <c r="X922" s="64"/>
      <c r="Y922" s="64"/>
      <c r="Z922" s="64"/>
    </row>
    <row r="923" ht="12.75" customHeight="1">
      <c r="A923" s="82"/>
      <c r="B923" s="64"/>
      <c r="C923" s="64"/>
      <c r="D923" s="64"/>
      <c r="E923" s="64"/>
      <c r="F923" s="64"/>
      <c r="G923" s="64"/>
      <c r="H923" s="64"/>
      <c r="I923" s="64"/>
      <c r="J923" s="64"/>
      <c r="K923" s="64"/>
      <c r="L923" s="64"/>
      <c r="M923" s="64"/>
      <c r="N923" s="64"/>
      <c r="O923" s="64"/>
      <c r="P923" s="64"/>
      <c r="Q923" s="64"/>
      <c r="R923" s="64"/>
      <c r="S923" s="64"/>
      <c r="T923" s="64"/>
      <c r="U923" s="64"/>
      <c r="V923" s="64"/>
      <c r="W923" s="64"/>
      <c r="X923" s="64"/>
      <c r="Y923" s="64"/>
      <c r="Z923" s="64"/>
    </row>
    <row r="924" ht="12.75" customHeight="1">
      <c r="A924" s="82"/>
      <c r="B924" s="64"/>
      <c r="C924" s="64"/>
      <c r="D924" s="64"/>
      <c r="E924" s="64"/>
      <c r="F924" s="64"/>
      <c r="G924" s="64"/>
      <c r="H924" s="64"/>
      <c r="I924" s="64"/>
      <c r="J924" s="64"/>
      <c r="K924" s="64"/>
      <c r="L924" s="64"/>
      <c r="M924" s="64"/>
      <c r="N924" s="64"/>
      <c r="O924" s="64"/>
      <c r="P924" s="64"/>
      <c r="Q924" s="64"/>
      <c r="R924" s="64"/>
      <c r="S924" s="64"/>
      <c r="T924" s="64"/>
      <c r="U924" s="64"/>
      <c r="V924" s="64"/>
      <c r="W924" s="64"/>
      <c r="X924" s="64"/>
      <c r="Y924" s="64"/>
      <c r="Z924" s="64"/>
    </row>
    <row r="925" ht="12.75" customHeight="1">
      <c r="A925" s="82"/>
      <c r="B925" s="64"/>
      <c r="C925" s="64"/>
      <c r="D925" s="64"/>
      <c r="E925" s="64"/>
      <c r="F925" s="64"/>
      <c r="G925" s="64"/>
      <c r="H925" s="64"/>
      <c r="I925" s="64"/>
      <c r="J925" s="64"/>
      <c r="K925" s="64"/>
      <c r="L925" s="64"/>
      <c r="M925" s="64"/>
      <c r="N925" s="64"/>
      <c r="O925" s="64"/>
      <c r="P925" s="64"/>
      <c r="Q925" s="64"/>
      <c r="R925" s="64"/>
      <c r="S925" s="64"/>
      <c r="T925" s="64"/>
      <c r="U925" s="64"/>
      <c r="V925" s="64"/>
      <c r="W925" s="64"/>
      <c r="X925" s="64"/>
      <c r="Y925" s="64"/>
      <c r="Z925" s="64"/>
    </row>
    <row r="926" ht="12.75" customHeight="1">
      <c r="A926" s="82"/>
      <c r="B926" s="64"/>
      <c r="C926" s="64"/>
      <c r="D926" s="64"/>
      <c r="E926" s="64"/>
      <c r="F926" s="64"/>
      <c r="G926" s="64"/>
      <c r="H926" s="64"/>
      <c r="I926" s="64"/>
      <c r="J926" s="64"/>
      <c r="K926" s="64"/>
      <c r="L926" s="64"/>
      <c r="M926" s="64"/>
      <c r="N926" s="64"/>
      <c r="O926" s="64"/>
      <c r="P926" s="64"/>
      <c r="Q926" s="64"/>
      <c r="R926" s="64"/>
      <c r="S926" s="64"/>
      <c r="T926" s="64"/>
      <c r="U926" s="64"/>
      <c r="V926" s="64"/>
      <c r="W926" s="64"/>
      <c r="X926" s="64"/>
      <c r="Y926" s="64"/>
      <c r="Z926" s="64"/>
    </row>
    <row r="927" ht="12.75" customHeight="1">
      <c r="A927" s="82"/>
      <c r="B927" s="64"/>
      <c r="C927" s="64"/>
      <c r="D927" s="64"/>
      <c r="E927" s="64"/>
      <c r="F927" s="64"/>
      <c r="G927" s="64"/>
      <c r="H927" s="64"/>
      <c r="I927" s="64"/>
      <c r="J927" s="64"/>
      <c r="K927" s="64"/>
      <c r="L927" s="64"/>
      <c r="M927" s="64"/>
      <c r="N927" s="64"/>
      <c r="O927" s="64"/>
      <c r="P927" s="64"/>
      <c r="Q927" s="64"/>
      <c r="R927" s="64"/>
      <c r="S927" s="64"/>
      <c r="T927" s="64"/>
      <c r="U927" s="64"/>
      <c r="V927" s="64"/>
      <c r="W927" s="64"/>
      <c r="X927" s="64"/>
      <c r="Y927" s="64"/>
      <c r="Z927" s="64"/>
    </row>
    <row r="928" ht="12.75" customHeight="1">
      <c r="A928" s="82"/>
      <c r="B928" s="64"/>
      <c r="C928" s="64"/>
      <c r="D928" s="64"/>
      <c r="E928" s="64"/>
      <c r="F928" s="64"/>
      <c r="G928" s="64"/>
      <c r="H928" s="64"/>
      <c r="I928" s="64"/>
      <c r="J928" s="64"/>
      <c r="K928" s="64"/>
      <c r="L928" s="64"/>
      <c r="M928" s="64"/>
      <c r="N928" s="64"/>
      <c r="O928" s="64"/>
      <c r="P928" s="64"/>
      <c r="Q928" s="64"/>
      <c r="R928" s="64"/>
      <c r="S928" s="64"/>
      <c r="T928" s="64"/>
      <c r="U928" s="64"/>
      <c r="V928" s="64"/>
      <c r="W928" s="64"/>
      <c r="X928" s="64"/>
      <c r="Y928" s="64"/>
      <c r="Z928" s="64"/>
    </row>
    <row r="929" ht="12.75" customHeight="1">
      <c r="A929" s="82"/>
      <c r="B929" s="64"/>
      <c r="C929" s="64"/>
      <c r="D929" s="64"/>
      <c r="E929" s="64"/>
      <c r="F929" s="64"/>
      <c r="G929" s="64"/>
      <c r="H929" s="64"/>
      <c r="I929" s="64"/>
      <c r="J929" s="64"/>
      <c r="K929" s="64"/>
      <c r="L929" s="64"/>
      <c r="M929" s="64"/>
      <c r="N929" s="64"/>
      <c r="O929" s="64"/>
      <c r="P929" s="64"/>
      <c r="Q929" s="64"/>
      <c r="R929" s="64"/>
      <c r="S929" s="64"/>
      <c r="T929" s="64"/>
      <c r="U929" s="64"/>
      <c r="V929" s="64"/>
      <c r="W929" s="64"/>
      <c r="X929" s="64"/>
      <c r="Y929" s="64"/>
      <c r="Z929" s="64"/>
    </row>
    <row r="930" ht="12.75" customHeight="1">
      <c r="A930" s="82"/>
      <c r="B930" s="64"/>
      <c r="C930" s="64"/>
      <c r="D930" s="64"/>
      <c r="E930" s="64"/>
      <c r="F930" s="64"/>
      <c r="G930" s="64"/>
      <c r="H930" s="64"/>
      <c r="I930" s="64"/>
      <c r="J930" s="64"/>
      <c r="K930" s="64"/>
      <c r="L930" s="64"/>
      <c r="M930" s="64"/>
      <c r="N930" s="64"/>
      <c r="O930" s="64"/>
      <c r="P930" s="64"/>
      <c r="Q930" s="64"/>
      <c r="R930" s="64"/>
      <c r="S930" s="64"/>
      <c r="T930" s="64"/>
      <c r="U930" s="64"/>
      <c r="V930" s="64"/>
      <c r="W930" s="64"/>
      <c r="X930" s="64"/>
      <c r="Y930" s="64"/>
      <c r="Z930" s="64"/>
    </row>
    <row r="931" ht="12.75" customHeight="1">
      <c r="A931" s="82"/>
      <c r="B931" s="64"/>
      <c r="C931" s="64"/>
      <c r="D931" s="64"/>
      <c r="E931" s="64"/>
      <c r="F931" s="64"/>
      <c r="G931" s="64"/>
      <c r="H931" s="64"/>
      <c r="I931" s="64"/>
      <c r="J931" s="64"/>
      <c r="K931" s="64"/>
      <c r="L931" s="64"/>
      <c r="M931" s="64"/>
      <c r="N931" s="64"/>
      <c r="O931" s="64"/>
      <c r="P931" s="64"/>
      <c r="Q931" s="64"/>
      <c r="R931" s="64"/>
      <c r="S931" s="64"/>
      <c r="T931" s="64"/>
      <c r="U931" s="64"/>
      <c r="V931" s="64"/>
      <c r="W931" s="64"/>
      <c r="X931" s="64"/>
      <c r="Y931" s="64"/>
      <c r="Z931" s="64"/>
    </row>
    <row r="932" ht="12.75" customHeight="1">
      <c r="A932" s="82"/>
      <c r="B932" s="64"/>
      <c r="C932" s="64"/>
      <c r="D932" s="64"/>
      <c r="E932" s="64"/>
      <c r="F932" s="64"/>
      <c r="G932" s="64"/>
      <c r="H932" s="64"/>
      <c r="I932" s="64"/>
      <c r="J932" s="64"/>
      <c r="K932" s="64"/>
      <c r="L932" s="64"/>
      <c r="M932" s="64"/>
      <c r="N932" s="64"/>
      <c r="O932" s="64"/>
      <c r="P932" s="64"/>
      <c r="Q932" s="64"/>
      <c r="R932" s="64"/>
      <c r="S932" s="64"/>
      <c r="T932" s="64"/>
      <c r="U932" s="64"/>
      <c r="V932" s="64"/>
      <c r="W932" s="64"/>
      <c r="X932" s="64"/>
      <c r="Y932" s="64"/>
      <c r="Z932" s="64"/>
    </row>
    <row r="933" ht="12.75" customHeight="1">
      <c r="A933" s="82"/>
      <c r="B933" s="64"/>
      <c r="C933" s="64"/>
      <c r="D933" s="64"/>
      <c r="E933" s="64"/>
      <c r="F933" s="64"/>
      <c r="G933" s="64"/>
      <c r="H933" s="64"/>
      <c r="I933" s="64"/>
      <c r="J933" s="64"/>
      <c r="K933" s="64"/>
      <c r="L933" s="64"/>
      <c r="M933" s="64"/>
      <c r="N933" s="64"/>
      <c r="O933" s="64"/>
      <c r="P933" s="64"/>
      <c r="Q933" s="64"/>
      <c r="R933" s="64"/>
      <c r="S933" s="64"/>
      <c r="T933" s="64"/>
      <c r="U933" s="64"/>
      <c r="V933" s="64"/>
      <c r="W933" s="64"/>
      <c r="X933" s="64"/>
      <c r="Y933" s="64"/>
      <c r="Z933" s="64"/>
    </row>
    <row r="934" ht="12.75" customHeight="1">
      <c r="A934" s="82"/>
      <c r="B934" s="64"/>
      <c r="C934" s="64"/>
      <c r="D934" s="64"/>
      <c r="E934" s="64"/>
      <c r="F934" s="64"/>
      <c r="G934" s="64"/>
      <c r="H934" s="64"/>
      <c r="I934" s="64"/>
      <c r="J934" s="64"/>
      <c r="K934" s="64"/>
      <c r="L934" s="64"/>
      <c r="M934" s="64"/>
      <c r="N934" s="64"/>
      <c r="O934" s="64"/>
      <c r="P934" s="64"/>
      <c r="Q934" s="64"/>
      <c r="R934" s="64"/>
      <c r="S934" s="64"/>
      <c r="T934" s="64"/>
      <c r="U934" s="64"/>
      <c r="V934" s="64"/>
      <c r="W934" s="64"/>
      <c r="X934" s="64"/>
      <c r="Y934" s="64"/>
      <c r="Z934" s="64"/>
    </row>
    <row r="935" ht="12.75" customHeight="1">
      <c r="A935" s="82"/>
      <c r="B935" s="64"/>
      <c r="C935" s="64"/>
      <c r="D935" s="64"/>
      <c r="E935" s="64"/>
      <c r="F935" s="64"/>
      <c r="G935" s="64"/>
      <c r="H935" s="64"/>
      <c r="I935" s="64"/>
      <c r="J935" s="64"/>
      <c r="K935" s="64"/>
      <c r="L935" s="64"/>
      <c r="M935" s="64"/>
      <c r="N935" s="64"/>
      <c r="O935" s="64"/>
      <c r="P935" s="64"/>
      <c r="Q935" s="64"/>
      <c r="R935" s="64"/>
      <c r="S935" s="64"/>
      <c r="T935" s="64"/>
      <c r="U935" s="64"/>
      <c r="V935" s="64"/>
      <c r="W935" s="64"/>
      <c r="X935" s="64"/>
      <c r="Y935" s="64"/>
      <c r="Z935" s="64"/>
    </row>
    <row r="936" ht="12.75" customHeight="1">
      <c r="A936" s="82"/>
      <c r="B936" s="64"/>
      <c r="C936" s="64"/>
      <c r="D936" s="64"/>
      <c r="E936" s="64"/>
      <c r="F936" s="64"/>
      <c r="G936" s="64"/>
      <c r="H936" s="64"/>
      <c r="I936" s="64"/>
      <c r="J936" s="64"/>
      <c r="K936" s="64"/>
      <c r="L936" s="64"/>
      <c r="M936" s="64"/>
      <c r="N936" s="64"/>
      <c r="O936" s="64"/>
      <c r="P936" s="64"/>
      <c r="Q936" s="64"/>
      <c r="R936" s="64"/>
      <c r="S936" s="64"/>
      <c r="T936" s="64"/>
      <c r="U936" s="64"/>
      <c r="V936" s="64"/>
      <c r="W936" s="64"/>
      <c r="X936" s="64"/>
      <c r="Y936" s="64"/>
      <c r="Z936" s="64"/>
    </row>
    <row r="937" ht="12.75" customHeight="1">
      <c r="A937" s="82"/>
      <c r="B937" s="64"/>
      <c r="C937" s="64"/>
      <c r="D937" s="64"/>
      <c r="E937" s="64"/>
      <c r="F937" s="64"/>
      <c r="G937" s="64"/>
      <c r="H937" s="64"/>
      <c r="I937" s="64"/>
      <c r="J937" s="64"/>
      <c r="K937" s="64"/>
      <c r="L937" s="64"/>
      <c r="M937" s="64"/>
      <c r="N937" s="64"/>
      <c r="O937" s="64"/>
      <c r="P937" s="64"/>
      <c r="Q937" s="64"/>
      <c r="R937" s="64"/>
      <c r="S937" s="64"/>
      <c r="T937" s="64"/>
      <c r="U937" s="64"/>
      <c r="V937" s="64"/>
      <c r="W937" s="64"/>
      <c r="X937" s="64"/>
      <c r="Y937" s="64"/>
      <c r="Z937" s="64"/>
    </row>
    <row r="938" ht="12.75" customHeight="1">
      <c r="A938" s="82"/>
      <c r="B938" s="64"/>
      <c r="C938" s="64"/>
      <c r="D938" s="64"/>
      <c r="E938" s="64"/>
      <c r="F938" s="64"/>
      <c r="G938" s="64"/>
      <c r="H938" s="64"/>
      <c r="I938" s="64"/>
      <c r="J938" s="64"/>
      <c r="K938" s="64"/>
      <c r="L938" s="64"/>
      <c r="M938" s="64"/>
      <c r="N938" s="64"/>
      <c r="O938" s="64"/>
      <c r="P938" s="64"/>
      <c r="Q938" s="64"/>
      <c r="R938" s="64"/>
      <c r="S938" s="64"/>
      <c r="T938" s="64"/>
      <c r="U938" s="64"/>
      <c r="V938" s="64"/>
      <c r="W938" s="64"/>
      <c r="X938" s="64"/>
      <c r="Y938" s="64"/>
      <c r="Z938" s="64"/>
    </row>
    <row r="939" ht="12.75" customHeight="1">
      <c r="A939" s="82"/>
      <c r="B939" s="64"/>
      <c r="C939" s="64"/>
      <c r="D939" s="64"/>
      <c r="E939" s="64"/>
      <c r="F939" s="64"/>
      <c r="G939" s="64"/>
      <c r="H939" s="64"/>
      <c r="I939" s="64"/>
      <c r="J939" s="64"/>
      <c r="K939" s="64"/>
      <c r="L939" s="64"/>
      <c r="M939" s="64"/>
      <c r="N939" s="64"/>
      <c r="O939" s="64"/>
      <c r="P939" s="64"/>
      <c r="Q939" s="64"/>
      <c r="R939" s="64"/>
      <c r="S939" s="64"/>
      <c r="T939" s="64"/>
      <c r="U939" s="64"/>
      <c r="V939" s="64"/>
      <c r="W939" s="64"/>
      <c r="X939" s="64"/>
      <c r="Y939" s="64"/>
      <c r="Z939" s="64"/>
    </row>
    <row r="940" ht="12.75" customHeight="1">
      <c r="A940" s="82"/>
      <c r="B940" s="64"/>
      <c r="C940" s="64"/>
      <c r="D940" s="64"/>
      <c r="E940" s="64"/>
      <c r="F940" s="64"/>
      <c r="G940" s="64"/>
      <c r="H940" s="64"/>
      <c r="I940" s="64"/>
      <c r="J940" s="64"/>
      <c r="K940" s="64"/>
      <c r="L940" s="64"/>
      <c r="M940" s="64"/>
      <c r="N940" s="64"/>
      <c r="O940" s="64"/>
      <c r="P940" s="64"/>
      <c r="Q940" s="64"/>
      <c r="R940" s="64"/>
      <c r="S940" s="64"/>
      <c r="T940" s="64"/>
      <c r="U940" s="64"/>
      <c r="V940" s="64"/>
      <c r="W940" s="64"/>
      <c r="X940" s="64"/>
      <c r="Y940" s="64"/>
      <c r="Z940" s="64"/>
    </row>
    <row r="941" ht="12.75" customHeight="1">
      <c r="A941" s="82"/>
      <c r="B941" s="64"/>
      <c r="C941" s="64"/>
      <c r="D941" s="64"/>
      <c r="E941" s="64"/>
      <c r="F941" s="64"/>
      <c r="G941" s="64"/>
      <c r="H941" s="64"/>
      <c r="I941" s="64"/>
      <c r="J941" s="64"/>
      <c r="K941" s="64"/>
      <c r="L941" s="64"/>
      <c r="M941" s="64"/>
      <c r="N941" s="64"/>
      <c r="O941" s="64"/>
      <c r="P941" s="64"/>
      <c r="Q941" s="64"/>
      <c r="R941" s="64"/>
      <c r="S941" s="64"/>
      <c r="T941" s="64"/>
      <c r="U941" s="64"/>
      <c r="V941" s="64"/>
      <c r="W941" s="64"/>
      <c r="X941" s="64"/>
      <c r="Y941" s="64"/>
      <c r="Z941" s="64"/>
    </row>
    <row r="942" ht="12.75" customHeight="1">
      <c r="A942" s="82"/>
      <c r="B942" s="64"/>
      <c r="C942" s="64"/>
      <c r="D942" s="64"/>
      <c r="E942" s="64"/>
      <c r="F942" s="64"/>
      <c r="G942" s="64"/>
      <c r="H942" s="64"/>
      <c r="I942" s="64"/>
      <c r="J942" s="64"/>
      <c r="K942" s="64"/>
      <c r="L942" s="64"/>
      <c r="M942" s="64"/>
      <c r="N942" s="64"/>
      <c r="O942" s="64"/>
      <c r="P942" s="64"/>
      <c r="Q942" s="64"/>
      <c r="R942" s="64"/>
      <c r="S942" s="64"/>
      <c r="T942" s="64"/>
      <c r="U942" s="64"/>
      <c r="V942" s="64"/>
      <c r="W942" s="64"/>
      <c r="X942" s="64"/>
      <c r="Y942" s="64"/>
      <c r="Z942" s="64"/>
    </row>
    <row r="943" ht="12.75" customHeight="1">
      <c r="A943" s="82"/>
      <c r="B943" s="64"/>
      <c r="C943" s="64"/>
      <c r="D943" s="64"/>
      <c r="E943" s="64"/>
      <c r="F943" s="64"/>
      <c r="G943" s="64"/>
      <c r="H943" s="64"/>
      <c r="I943" s="64"/>
      <c r="J943" s="64"/>
      <c r="K943" s="64"/>
      <c r="L943" s="64"/>
      <c r="M943" s="64"/>
      <c r="N943" s="64"/>
      <c r="O943" s="64"/>
      <c r="P943" s="64"/>
      <c r="Q943" s="64"/>
      <c r="R943" s="64"/>
      <c r="S943" s="64"/>
      <c r="T943" s="64"/>
      <c r="U943" s="64"/>
      <c r="V943" s="64"/>
      <c r="W943" s="64"/>
      <c r="X943" s="64"/>
      <c r="Y943" s="64"/>
      <c r="Z943" s="64"/>
    </row>
    <row r="944" ht="12.75" customHeight="1">
      <c r="A944" s="82"/>
      <c r="B944" s="64"/>
      <c r="C944" s="64"/>
      <c r="D944" s="64"/>
      <c r="E944" s="64"/>
      <c r="F944" s="64"/>
      <c r="G944" s="64"/>
      <c r="H944" s="64"/>
      <c r="I944" s="64"/>
      <c r="J944" s="64"/>
      <c r="K944" s="64"/>
      <c r="L944" s="64"/>
      <c r="M944" s="64"/>
      <c r="N944" s="64"/>
      <c r="O944" s="64"/>
      <c r="P944" s="64"/>
      <c r="Q944" s="64"/>
      <c r="R944" s="64"/>
      <c r="S944" s="64"/>
      <c r="T944" s="64"/>
      <c r="U944" s="64"/>
      <c r="V944" s="64"/>
      <c r="W944" s="64"/>
      <c r="X944" s="64"/>
      <c r="Y944" s="64"/>
      <c r="Z944" s="64"/>
    </row>
    <row r="945" ht="12.75" customHeight="1">
      <c r="A945" s="82"/>
      <c r="B945" s="64"/>
      <c r="C945" s="64"/>
      <c r="D945" s="64"/>
      <c r="E945" s="64"/>
      <c r="F945" s="64"/>
      <c r="G945" s="64"/>
      <c r="H945" s="64"/>
      <c r="I945" s="64"/>
      <c r="J945" s="64"/>
      <c r="K945" s="64"/>
      <c r="L945" s="64"/>
      <c r="M945" s="64"/>
      <c r="N945" s="64"/>
      <c r="O945" s="64"/>
      <c r="P945" s="64"/>
      <c r="Q945" s="64"/>
      <c r="R945" s="64"/>
      <c r="S945" s="64"/>
      <c r="T945" s="64"/>
      <c r="U945" s="64"/>
      <c r="V945" s="64"/>
      <c r="W945" s="64"/>
      <c r="X945" s="64"/>
      <c r="Y945" s="64"/>
      <c r="Z945" s="64"/>
    </row>
    <row r="946" ht="12.75" customHeight="1">
      <c r="A946" s="82"/>
      <c r="B946" s="64"/>
      <c r="C946" s="64"/>
      <c r="D946" s="64"/>
      <c r="E946" s="64"/>
      <c r="F946" s="64"/>
      <c r="G946" s="64"/>
      <c r="H946" s="64"/>
      <c r="I946" s="64"/>
      <c r="J946" s="64"/>
      <c r="K946" s="64"/>
      <c r="L946" s="64"/>
      <c r="M946" s="64"/>
      <c r="N946" s="64"/>
      <c r="O946" s="64"/>
      <c r="P946" s="64"/>
      <c r="Q946" s="64"/>
      <c r="R946" s="64"/>
      <c r="S946" s="64"/>
      <c r="T946" s="64"/>
      <c r="U946" s="64"/>
      <c r="V946" s="64"/>
      <c r="W946" s="64"/>
      <c r="X946" s="64"/>
      <c r="Y946" s="64"/>
      <c r="Z946" s="64"/>
    </row>
    <row r="947" ht="12.75" customHeight="1">
      <c r="A947" s="82"/>
      <c r="B947" s="64"/>
      <c r="C947" s="64"/>
      <c r="D947" s="64"/>
      <c r="E947" s="64"/>
      <c r="F947" s="64"/>
      <c r="G947" s="64"/>
      <c r="H947" s="64"/>
      <c r="I947" s="64"/>
      <c r="J947" s="64"/>
      <c r="K947" s="64"/>
      <c r="L947" s="64"/>
      <c r="M947" s="64"/>
      <c r="N947" s="64"/>
      <c r="O947" s="64"/>
      <c r="P947" s="64"/>
      <c r="Q947" s="64"/>
      <c r="R947" s="64"/>
      <c r="S947" s="64"/>
      <c r="T947" s="64"/>
      <c r="U947" s="64"/>
      <c r="V947" s="64"/>
      <c r="W947" s="64"/>
      <c r="X947" s="64"/>
      <c r="Y947" s="64"/>
      <c r="Z947" s="64"/>
    </row>
    <row r="948" ht="12.75" customHeight="1">
      <c r="A948" s="82"/>
      <c r="B948" s="64"/>
      <c r="C948" s="64"/>
      <c r="D948" s="64"/>
      <c r="E948" s="64"/>
      <c r="F948" s="64"/>
      <c r="G948" s="64"/>
      <c r="H948" s="64"/>
      <c r="I948" s="64"/>
      <c r="J948" s="64"/>
      <c r="K948" s="64"/>
      <c r="L948" s="64"/>
      <c r="M948" s="64"/>
      <c r="N948" s="64"/>
      <c r="O948" s="64"/>
      <c r="P948" s="64"/>
      <c r="Q948" s="64"/>
      <c r="R948" s="64"/>
      <c r="S948" s="64"/>
      <c r="T948" s="64"/>
      <c r="U948" s="64"/>
      <c r="V948" s="64"/>
      <c r="W948" s="64"/>
      <c r="X948" s="64"/>
      <c r="Y948" s="64"/>
      <c r="Z948" s="64"/>
    </row>
    <row r="949" ht="12.75" customHeight="1">
      <c r="A949" s="82"/>
      <c r="B949" s="64"/>
      <c r="C949" s="64"/>
      <c r="D949" s="64"/>
      <c r="E949" s="64"/>
      <c r="F949" s="64"/>
      <c r="G949" s="64"/>
      <c r="H949" s="64"/>
      <c r="I949" s="64"/>
      <c r="J949" s="64"/>
      <c r="K949" s="64"/>
      <c r="L949" s="64"/>
      <c r="M949" s="64"/>
      <c r="N949" s="64"/>
      <c r="O949" s="64"/>
      <c r="P949" s="64"/>
      <c r="Q949" s="64"/>
      <c r="R949" s="64"/>
      <c r="S949" s="64"/>
      <c r="T949" s="64"/>
      <c r="U949" s="64"/>
      <c r="V949" s="64"/>
      <c r="W949" s="64"/>
      <c r="X949" s="64"/>
      <c r="Y949" s="64"/>
      <c r="Z949" s="64"/>
    </row>
    <row r="950" ht="12.75" customHeight="1">
      <c r="A950" s="82"/>
      <c r="B950" s="64"/>
      <c r="C950" s="64"/>
      <c r="D950" s="64"/>
      <c r="E950" s="64"/>
      <c r="F950" s="64"/>
      <c r="G950" s="64"/>
      <c r="H950" s="64"/>
      <c r="I950" s="64"/>
      <c r="J950" s="64"/>
      <c r="K950" s="64"/>
      <c r="L950" s="64"/>
      <c r="M950" s="64"/>
      <c r="N950" s="64"/>
      <c r="O950" s="64"/>
      <c r="P950" s="64"/>
      <c r="Q950" s="64"/>
      <c r="R950" s="64"/>
      <c r="S950" s="64"/>
      <c r="T950" s="64"/>
      <c r="U950" s="64"/>
      <c r="V950" s="64"/>
      <c r="W950" s="64"/>
      <c r="X950" s="64"/>
      <c r="Y950" s="64"/>
      <c r="Z950" s="64"/>
    </row>
    <row r="951" ht="12.75" customHeight="1">
      <c r="A951" s="82"/>
      <c r="B951" s="64"/>
      <c r="C951" s="64"/>
      <c r="D951" s="64"/>
      <c r="E951" s="64"/>
      <c r="F951" s="64"/>
      <c r="G951" s="64"/>
      <c r="H951" s="64"/>
      <c r="I951" s="64"/>
      <c r="J951" s="64"/>
      <c r="K951" s="64"/>
      <c r="L951" s="64"/>
      <c r="M951" s="64"/>
      <c r="N951" s="64"/>
      <c r="O951" s="64"/>
      <c r="P951" s="64"/>
      <c r="Q951" s="64"/>
      <c r="R951" s="64"/>
      <c r="S951" s="64"/>
      <c r="T951" s="64"/>
      <c r="U951" s="64"/>
      <c r="V951" s="64"/>
      <c r="W951" s="64"/>
      <c r="X951" s="64"/>
      <c r="Y951" s="64"/>
      <c r="Z951" s="64"/>
    </row>
    <row r="952" ht="12.75" customHeight="1">
      <c r="A952" s="82"/>
      <c r="B952" s="64"/>
      <c r="C952" s="64"/>
      <c r="D952" s="64"/>
      <c r="E952" s="64"/>
      <c r="F952" s="64"/>
      <c r="G952" s="64"/>
      <c r="H952" s="64"/>
      <c r="I952" s="64"/>
      <c r="J952" s="64"/>
      <c r="K952" s="64"/>
      <c r="L952" s="64"/>
      <c r="M952" s="64"/>
      <c r="N952" s="64"/>
      <c r="O952" s="64"/>
      <c r="P952" s="64"/>
      <c r="Q952" s="64"/>
      <c r="R952" s="64"/>
      <c r="S952" s="64"/>
      <c r="T952" s="64"/>
      <c r="U952" s="64"/>
      <c r="V952" s="64"/>
      <c r="W952" s="64"/>
      <c r="X952" s="64"/>
      <c r="Y952" s="64"/>
      <c r="Z952" s="64"/>
    </row>
    <row r="953" ht="12.75" customHeight="1">
      <c r="A953" s="82"/>
      <c r="B953" s="64"/>
      <c r="C953" s="64"/>
      <c r="D953" s="64"/>
      <c r="E953" s="64"/>
      <c r="F953" s="64"/>
      <c r="G953" s="64"/>
      <c r="H953" s="64"/>
      <c r="I953" s="64"/>
      <c r="J953" s="64"/>
      <c r="K953" s="64"/>
      <c r="L953" s="64"/>
      <c r="M953" s="64"/>
      <c r="N953" s="64"/>
      <c r="O953" s="64"/>
      <c r="P953" s="64"/>
      <c r="Q953" s="64"/>
      <c r="R953" s="64"/>
      <c r="S953" s="64"/>
      <c r="T953" s="64"/>
      <c r="U953" s="64"/>
      <c r="V953" s="64"/>
      <c r="W953" s="64"/>
      <c r="X953" s="64"/>
      <c r="Y953" s="64"/>
      <c r="Z953" s="64"/>
    </row>
    <row r="954" ht="12.75" customHeight="1">
      <c r="A954" s="82"/>
      <c r="B954" s="64"/>
      <c r="C954" s="64"/>
      <c r="D954" s="64"/>
      <c r="E954" s="64"/>
      <c r="F954" s="64"/>
      <c r="G954" s="64"/>
      <c r="H954" s="64"/>
      <c r="I954" s="64"/>
      <c r="J954" s="64"/>
      <c r="K954" s="64"/>
      <c r="L954" s="64"/>
      <c r="M954" s="64"/>
      <c r="N954" s="64"/>
      <c r="O954" s="64"/>
      <c r="P954" s="64"/>
      <c r="Q954" s="64"/>
      <c r="R954" s="64"/>
      <c r="S954" s="64"/>
      <c r="T954" s="64"/>
      <c r="U954" s="64"/>
      <c r="V954" s="64"/>
      <c r="W954" s="64"/>
      <c r="X954" s="64"/>
      <c r="Y954" s="64"/>
      <c r="Z954" s="64"/>
    </row>
    <row r="955" ht="12.75" customHeight="1">
      <c r="A955" s="82"/>
      <c r="B955" s="64"/>
      <c r="C955" s="64"/>
      <c r="D955" s="64"/>
      <c r="E955" s="64"/>
      <c r="F955" s="64"/>
      <c r="G955" s="64"/>
      <c r="H955" s="64"/>
      <c r="I955" s="64"/>
      <c r="J955" s="64"/>
      <c r="K955" s="64"/>
      <c r="L955" s="64"/>
      <c r="M955" s="64"/>
      <c r="N955" s="64"/>
      <c r="O955" s="64"/>
      <c r="P955" s="64"/>
      <c r="Q955" s="64"/>
      <c r="R955" s="64"/>
      <c r="S955" s="64"/>
      <c r="T955" s="64"/>
      <c r="U955" s="64"/>
      <c r="V955" s="64"/>
      <c r="W955" s="64"/>
      <c r="X955" s="64"/>
      <c r="Y955" s="64"/>
      <c r="Z955" s="64"/>
    </row>
    <row r="956" ht="12.75" customHeight="1">
      <c r="A956" s="82"/>
      <c r="B956" s="64"/>
      <c r="C956" s="64"/>
      <c r="D956" s="64"/>
      <c r="E956" s="64"/>
      <c r="F956" s="64"/>
      <c r="G956" s="64"/>
      <c r="H956" s="64"/>
      <c r="I956" s="64"/>
      <c r="J956" s="64"/>
      <c r="K956" s="64"/>
      <c r="L956" s="64"/>
      <c r="M956" s="64"/>
      <c r="N956" s="64"/>
      <c r="O956" s="64"/>
      <c r="P956" s="64"/>
      <c r="Q956" s="64"/>
      <c r="R956" s="64"/>
      <c r="S956" s="64"/>
      <c r="T956" s="64"/>
      <c r="U956" s="64"/>
      <c r="V956" s="64"/>
      <c r="W956" s="64"/>
      <c r="X956" s="64"/>
      <c r="Y956" s="64"/>
      <c r="Z956" s="64"/>
    </row>
    <row r="957" ht="12.75" customHeight="1">
      <c r="A957" s="82"/>
      <c r="B957" s="64"/>
      <c r="C957" s="64"/>
      <c r="D957" s="64"/>
      <c r="E957" s="64"/>
      <c r="F957" s="64"/>
      <c r="G957" s="64"/>
      <c r="H957" s="64"/>
      <c r="I957" s="64"/>
      <c r="J957" s="64"/>
      <c r="K957" s="64"/>
      <c r="L957" s="64"/>
      <c r="M957" s="64"/>
      <c r="N957" s="64"/>
      <c r="O957" s="64"/>
      <c r="P957" s="64"/>
      <c r="Q957" s="64"/>
      <c r="R957" s="64"/>
      <c r="S957" s="64"/>
      <c r="T957" s="64"/>
      <c r="U957" s="64"/>
      <c r="V957" s="64"/>
      <c r="W957" s="64"/>
      <c r="X957" s="64"/>
      <c r="Y957" s="64"/>
      <c r="Z957" s="64"/>
    </row>
    <row r="958" ht="12.75" customHeight="1">
      <c r="A958" s="82"/>
      <c r="B958" s="64"/>
      <c r="C958" s="64"/>
      <c r="D958" s="64"/>
      <c r="E958" s="64"/>
      <c r="F958" s="64"/>
      <c r="G958" s="64"/>
      <c r="H958" s="64"/>
      <c r="I958" s="64"/>
      <c r="J958" s="64"/>
      <c r="K958" s="64"/>
      <c r="L958" s="64"/>
      <c r="M958" s="64"/>
      <c r="N958" s="64"/>
      <c r="O958" s="64"/>
      <c r="P958" s="64"/>
      <c r="Q958" s="64"/>
      <c r="R958" s="64"/>
      <c r="S958" s="64"/>
      <c r="T958" s="64"/>
      <c r="U958" s="64"/>
      <c r="V958" s="64"/>
      <c r="W958" s="64"/>
      <c r="X958" s="64"/>
      <c r="Y958" s="64"/>
      <c r="Z958" s="64"/>
    </row>
    <row r="959" ht="12.75" customHeight="1">
      <c r="A959" s="82"/>
      <c r="B959" s="64"/>
      <c r="C959" s="64"/>
      <c r="D959" s="64"/>
      <c r="E959" s="64"/>
      <c r="F959" s="64"/>
      <c r="G959" s="64"/>
      <c r="H959" s="64"/>
      <c r="I959" s="64"/>
      <c r="J959" s="64"/>
      <c r="K959" s="64"/>
      <c r="L959" s="64"/>
      <c r="M959" s="64"/>
      <c r="N959" s="64"/>
      <c r="O959" s="64"/>
      <c r="P959" s="64"/>
      <c r="Q959" s="64"/>
      <c r="R959" s="64"/>
      <c r="S959" s="64"/>
      <c r="T959" s="64"/>
      <c r="U959" s="64"/>
      <c r="V959" s="64"/>
      <c r="W959" s="64"/>
      <c r="X959" s="64"/>
      <c r="Y959" s="64"/>
      <c r="Z959" s="64"/>
    </row>
    <row r="960" ht="12.75" customHeight="1">
      <c r="A960" s="82"/>
      <c r="B960" s="64"/>
      <c r="C960" s="64"/>
      <c r="D960" s="64"/>
      <c r="E960" s="64"/>
      <c r="F960" s="64"/>
      <c r="G960" s="64"/>
      <c r="H960" s="64"/>
      <c r="I960" s="64"/>
      <c r="J960" s="64"/>
      <c r="K960" s="64"/>
      <c r="L960" s="64"/>
      <c r="M960" s="64"/>
      <c r="N960" s="64"/>
      <c r="O960" s="64"/>
      <c r="P960" s="64"/>
      <c r="Q960" s="64"/>
      <c r="R960" s="64"/>
      <c r="S960" s="64"/>
      <c r="T960" s="64"/>
      <c r="U960" s="64"/>
      <c r="V960" s="64"/>
      <c r="W960" s="64"/>
      <c r="X960" s="64"/>
      <c r="Y960" s="64"/>
      <c r="Z960" s="64"/>
    </row>
    <row r="961" ht="12.75" customHeight="1">
      <c r="A961" s="82"/>
      <c r="B961" s="64"/>
      <c r="C961" s="64"/>
      <c r="D961" s="64"/>
      <c r="E961" s="64"/>
      <c r="F961" s="64"/>
      <c r="G961" s="64"/>
      <c r="H961" s="64"/>
      <c r="I961" s="64"/>
      <c r="J961" s="64"/>
      <c r="K961" s="64"/>
      <c r="L961" s="64"/>
      <c r="M961" s="64"/>
      <c r="N961" s="64"/>
      <c r="O961" s="64"/>
      <c r="P961" s="64"/>
      <c r="Q961" s="64"/>
      <c r="R961" s="64"/>
      <c r="S961" s="64"/>
      <c r="T961" s="64"/>
      <c r="U961" s="64"/>
      <c r="V961" s="64"/>
      <c r="W961" s="64"/>
      <c r="X961" s="64"/>
      <c r="Y961" s="64"/>
      <c r="Z961" s="64"/>
    </row>
    <row r="962" ht="12.75" customHeight="1">
      <c r="A962" s="82"/>
      <c r="B962" s="64"/>
      <c r="C962" s="64"/>
      <c r="D962" s="64"/>
      <c r="E962" s="64"/>
      <c r="F962" s="64"/>
      <c r="G962" s="64"/>
      <c r="H962" s="64"/>
      <c r="I962" s="64"/>
      <c r="J962" s="64"/>
      <c r="K962" s="64"/>
      <c r="L962" s="64"/>
      <c r="M962" s="64"/>
      <c r="N962" s="64"/>
      <c r="O962" s="64"/>
      <c r="P962" s="64"/>
      <c r="Q962" s="64"/>
      <c r="R962" s="64"/>
      <c r="S962" s="64"/>
      <c r="T962" s="64"/>
      <c r="U962" s="64"/>
      <c r="V962" s="64"/>
      <c r="W962" s="64"/>
      <c r="X962" s="64"/>
      <c r="Y962" s="64"/>
      <c r="Z962" s="64"/>
    </row>
    <row r="963" ht="12.75" customHeight="1">
      <c r="A963" s="82"/>
      <c r="B963" s="64"/>
      <c r="C963" s="64"/>
      <c r="D963" s="64"/>
      <c r="E963" s="64"/>
      <c r="F963" s="64"/>
      <c r="G963" s="64"/>
      <c r="H963" s="64"/>
      <c r="I963" s="64"/>
      <c r="J963" s="64"/>
      <c r="K963" s="64"/>
      <c r="L963" s="64"/>
      <c r="M963" s="64"/>
      <c r="N963" s="64"/>
      <c r="O963" s="64"/>
      <c r="P963" s="64"/>
      <c r="Q963" s="64"/>
      <c r="R963" s="64"/>
      <c r="S963" s="64"/>
      <c r="T963" s="64"/>
      <c r="U963" s="64"/>
      <c r="V963" s="64"/>
      <c r="W963" s="64"/>
      <c r="X963" s="64"/>
      <c r="Y963" s="64"/>
      <c r="Z963" s="64"/>
    </row>
    <row r="964" ht="12.75" customHeight="1">
      <c r="A964" s="82"/>
      <c r="B964" s="64"/>
      <c r="C964" s="64"/>
      <c r="D964" s="64"/>
      <c r="E964" s="64"/>
      <c r="F964" s="64"/>
      <c r="G964" s="64"/>
      <c r="H964" s="64"/>
      <c r="I964" s="64"/>
      <c r="J964" s="64"/>
      <c r="K964" s="64"/>
      <c r="L964" s="64"/>
      <c r="M964" s="64"/>
      <c r="N964" s="64"/>
      <c r="O964" s="64"/>
      <c r="P964" s="64"/>
      <c r="Q964" s="64"/>
      <c r="R964" s="64"/>
      <c r="S964" s="64"/>
      <c r="T964" s="64"/>
      <c r="U964" s="64"/>
      <c r="V964" s="64"/>
      <c r="W964" s="64"/>
      <c r="X964" s="64"/>
      <c r="Y964" s="64"/>
      <c r="Z964" s="64"/>
    </row>
    <row r="965" ht="12.75" customHeight="1">
      <c r="A965" s="82"/>
      <c r="B965" s="64"/>
      <c r="C965" s="64"/>
      <c r="D965" s="64"/>
      <c r="E965" s="64"/>
      <c r="F965" s="64"/>
      <c r="G965" s="64"/>
      <c r="H965" s="64"/>
      <c r="I965" s="64"/>
      <c r="J965" s="64"/>
      <c r="K965" s="64"/>
      <c r="L965" s="64"/>
      <c r="M965" s="64"/>
      <c r="N965" s="64"/>
      <c r="O965" s="64"/>
      <c r="P965" s="64"/>
      <c r="Q965" s="64"/>
      <c r="R965" s="64"/>
      <c r="S965" s="64"/>
      <c r="T965" s="64"/>
      <c r="U965" s="64"/>
      <c r="V965" s="64"/>
      <c r="W965" s="64"/>
      <c r="X965" s="64"/>
      <c r="Y965" s="64"/>
      <c r="Z965" s="64"/>
    </row>
    <row r="966" ht="12.75" customHeight="1">
      <c r="A966" s="82"/>
      <c r="B966" s="64"/>
      <c r="C966" s="64"/>
      <c r="D966" s="64"/>
      <c r="E966" s="64"/>
      <c r="F966" s="64"/>
      <c r="G966" s="64"/>
      <c r="H966" s="64"/>
      <c r="I966" s="64"/>
      <c r="J966" s="64"/>
      <c r="K966" s="64"/>
      <c r="L966" s="64"/>
      <c r="M966" s="64"/>
      <c r="N966" s="64"/>
      <c r="O966" s="64"/>
      <c r="P966" s="64"/>
      <c r="Q966" s="64"/>
      <c r="R966" s="64"/>
      <c r="S966" s="64"/>
      <c r="T966" s="64"/>
      <c r="U966" s="64"/>
      <c r="V966" s="64"/>
      <c r="W966" s="64"/>
      <c r="X966" s="64"/>
      <c r="Y966" s="64"/>
      <c r="Z966" s="64"/>
    </row>
    <row r="967" ht="12.75" customHeight="1">
      <c r="A967" s="82"/>
      <c r="B967" s="64"/>
      <c r="C967" s="64"/>
      <c r="D967" s="64"/>
      <c r="E967" s="64"/>
      <c r="F967" s="64"/>
      <c r="G967" s="64"/>
      <c r="H967" s="64"/>
      <c r="I967" s="64"/>
      <c r="J967" s="64"/>
      <c r="K967" s="64"/>
      <c r="L967" s="64"/>
      <c r="M967" s="64"/>
      <c r="N967" s="64"/>
      <c r="O967" s="64"/>
      <c r="P967" s="64"/>
      <c r="Q967" s="64"/>
      <c r="R967" s="64"/>
      <c r="S967" s="64"/>
      <c r="T967" s="64"/>
      <c r="U967" s="64"/>
      <c r="V967" s="64"/>
      <c r="W967" s="64"/>
      <c r="X967" s="64"/>
      <c r="Y967" s="64"/>
      <c r="Z967" s="64"/>
    </row>
    <row r="968" ht="12.75" customHeight="1">
      <c r="A968" s="82"/>
      <c r="B968" s="64"/>
      <c r="C968" s="64"/>
      <c r="D968" s="64"/>
      <c r="E968" s="64"/>
      <c r="F968" s="64"/>
      <c r="G968" s="64"/>
      <c r="H968" s="64"/>
      <c r="I968" s="64"/>
      <c r="J968" s="64"/>
      <c r="K968" s="64"/>
      <c r="L968" s="64"/>
      <c r="M968" s="64"/>
      <c r="N968" s="64"/>
      <c r="O968" s="64"/>
      <c r="P968" s="64"/>
      <c r="Q968" s="64"/>
      <c r="R968" s="64"/>
      <c r="S968" s="64"/>
      <c r="T968" s="64"/>
      <c r="U968" s="64"/>
      <c r="V968" s="64"/>
      <c r="W968" s="64"/>
      <c r="X968" s="64"/>
      <c r="Y968" s="64"/>
      <c r="Z968" s="64"/>
    </row>
    <row r="969" ht="12.75" customHeight="1">
      <c r="A969" s="82"/>
      <c r="B969" s="64"/>
      <c r="C969" s="64"/>
      <c r="D969" s="64"/>
      <c r="E969" s="64"/>
      <c r="F969" s="64"/>
      <c r="G969" s="64"/>
      <c r="H969" s="64"/>
      <c r="I969" s="64"/>
      <c r="J969" s="64"/>
      <c r="K969" s="64"/>
      <c r="L969" s="64"/>
      <c r="M969" s="64"/>
      <c r="N969" s="64"/>
      <c r="O969" s="64"/>
      <c r="P969" s="64"/>
      <c r="Q969" s="64"/>
      <c r="R969" s="64"/>
      <c r="S969" s="64"/>
      <c r="T969" s="64"/>
      <c r="U969" s="64"/>
      <c r="V969" s="64"/>
      <c r="W969" s="64"/>
      <c r="X969" s="64"/>
      <c r="Y969" s="64"/>
      <c r="Z969" s="64"/>
    </row>
    <row r="970" ht="12.75" customHeight="1">
      <c r="A970" s="82"/>
      <c r="B970" s="64"/>
      <c r="C970" s="64"/>
      <c r="D970" s="64"/>
      <c r="E970" s="64"/>
      <c r="F970" s="64"/>
      <c r="G970" s="64"/>
      <c r="H970" s="64"/>
      <c r="I970" s="64"/>
      <c r="J970" s="64"/>
      <c r="K970" s="64"/>
      <c r="L970" s="64"/>
      <c r="M970" s="64"/>
      <c r="N970" s="64"/>
      <c r="O970" s="64"/>
      <c r="P970" s="64"/>
      <c r="Q970" s="64"/>
      <c r="R970" s="64"/>
      <c r="S970" s="64"/>
      <c r="T970" s="64"/>
      <c r="U970" s="64"/>
      <c r="V970" s="64"/>
      <c r="W970" s="64"/>
      <c r="X970" s="64"/>
      <c r="Y970" s="64"/>
      <c r="Z970" s="64"/>
    </row>
    <row r="971" ht="12.75" customHeight="1">
      <c r="A971" s="82"/>
      <c r="B971" s="64"/>
      <c r="C971" s="64"/>
      <c r="D971" s="64"/>
      <c r="E971" s="64"/>
      <c r="F971" s="64"/>
      <c r="G971" s="64"/>
      <c r="H971" s="64"/>
      <c r="I971" s="64"/>
      <c r="J971" s="64"/>
      <c r="K971" s="64"/>
      <c r="L971" s="64"/>
      <c r="M971" s="64"/>
      <c r="N971" s="64"/>
      <c r="O971" s="64"/>
      <c r="P971" s="64"/>
      <c r="Q971" s="64"/>
      <c r="R971" s="64"/>
      <c r="S971" s="64"/>
      <c r="T971" s="64"/>
      <c r="U971" s="64"/>
      <c r="V971" s="64"/>
      <c r="W971" s="64"/>
      <c r="X971" s="64"/>
      <c r="Y971" s="64"/>
      <c r="Z971" s="64"/>
    </row>
    <row r="972" ht="12.75" customHeight="1">
      <c r="A972" s="82"/>
      <c r="B972" s="64"/>
      <c r="C972" s="64"/>
      <c r="D972" s="64"/>
      <c r="E972" s="64"/>
      <c r="F972" s="64"/>
      <c r="G972" s="64"/>
      <c r="H972" s="64"/>
      <c r="I972" s="64"/>
      <c r="J972" s="64"/>
      <c r="K972" s="64"/>
      <c r="L972" s="64"/>
      <c r="M972" s="64"/>
      <c r="N972" s="64"/>
      <c r="O972" s="64"/>
      <c r="P972" s="64"/>
      <c r="Q972" s="64"/>
      <c r="R972" s="64"/>
      <c r="S972" s="64"/>
      <c r="T972" s="64"/>
      <c r="U972" s="64"/>
      <c r="V972" s="64"/>
      <c r="W972" s="64"/>
      <c r="X972" s="64"/>
      <c r="Y972" s="64"/>
      <c r="Z972" s="64"/>
    </row>
    <row r="973" ht="12.75" customHeight="1">
      <c r="A973" s="82"/>
      <c r="B973" s="64"/>
      <c r="C973" s="64"/>
      <c r="D973" s="64"/>
      <c r="E973" s="64"/>
      <c r="F973" s="64"/>
      <c r="G973" s="64"/>
      <c r="H973" s="64"/>
      <c r="I973" s="64"/>
      <c r="J973" s="64"/>
      <c r="K973" s="64"/>
      <c r="L973" s="64"/>
      <c r="M973" s="64"/>
      <c r="N973" s="64"/>
      <c r="O973" s="64"/>
      <c r="P973" s="64"/>
      <c r="Q973" s="64"/>
      <c r="R973" s="64"/>
      <c r="S973" s="64"/>
      <c r="T973" s="64"/>
      <c r="U973" s="64"/>
      <c r="V973" s="64"/>
      <c r="W973" s="64"/>
      <c r="X973" s="64"/>
      <c r="Y973" s="64"/>
      <c r="Z973" s="64"/>
    </row>
    <row r="974" ht="12.75" customHeight="1">
      <c r="A974" s="82"/>
      <c r="B974" s="64"/>
      <c r="C974" s="64"/>
      <c r="D974" s="64"/>
      <c r="E974" s="64"/>
      <c r="F974" s="64"/>
      <c r="G974" s="64"/>
      <c r="H974" s="64"/>
      <c r="I974" s="64"/>
      <c r="J974" s="64"/>
      <c r="K974" s="64"/>
      <c r="L974" s="64"/>
      <c r="M974" s="64"/>
      <c r="N974" s="64"/>
      <c r="O974" s="64"/>
      <c r="P974" s="64"/>
      <c r="Q974" s="64"/>
      <c r="R974" s="64"/>
      <c r="S974" s="64"/>
      <c r="T974" s="64"/>
      <c r="U974" s="64"/>
      <c r="V974" s="64"/>
      <c r="W974" s="64"/>
      <c r="X974" s="64"/>
      <c r="Y974" s="64"/>
      <c r="Z974" s="64"/>
    </row>
    <row r="975" ht="12.75" customHeight="1">
      <c r="A975" s="82"/>
      <c r="B975" s="64"/>
      <c r="C975" s="64"/>
      <c r="D975" s="64"/>
      <c r="E975" s="64"/>
      <c r="F975" s="64"/>
      <c r="G975" s="64"/>
      <c r="H975" s="64"/>
      <c r="I975" s="64"/>
      <c r="J975" s="64"/>
      <c r="K975" s="64"/>
      <c r="L975" s="64"/>
      <c r="M975" s="64"/>
      <c r="N975" s="64"/>
      <c r="O975" s="64"/>
      <c r="P975" s="64"/>
      <c r="Q975" s="64"/>
      <c r="R975" s="64"/>
      <c r="S975" s="64"/>
      <c r="T975" s="64"/>
      <c r="U975" s="64"/>
      <c r="V975" s="64"/>
      <c r="W975" s="64"/>
      <c r="X975" s="64"/>
      <c r="Y975" s="64"/>
      <c r="Z975" s="64"/>
    </row>
    <row r="976" ht="12.75" customHeight="1">
      <c r="A976" s="82"/>
      <c r="B976" s="64"/>
      <c r="C976" s="64"/>
      <c r="D976" s="64"/>
      <c r="E976" s="64"/>
      <c r="F976" s="64"/>
      <c r="G976" s="64"/>
      <c r="H976" s="64"/>
      <c r="I976" s="64"/>
      <c r="J976" s="64"/>
      <c r="K976" s="64"/>
      <c r="L976" s="64"/>
      <c r="M976" s="64"/>
      <c r="N976" s="64"/>
      <c r="O976" s="64"/>
      <c r="P976" s="64"/>
      <c r="Q976" s="64"/>
      <c r="R976" s="64"/>
      <c r="S976" s="64"/>
      <c r="T976" s="64"/>
      <c r="U976" s="64"/>
      <c r="V976" s="64"/>
      <c r="W976" s="64"/>
      <c r="X976" s="64"/>
      <c r="Y976" s="64"/>
      <c r="Z976" s="64"/>
    </row>
    <row r="977" ht="12.75" customHeight="1">
      <c r="A977" s="82"/>
      <c r="B977" s="64"/>
      <c r="C977" s="64"/>
      <c r="D977" s="64"/>
      <c r="E977" s="64"/>
      <c r="F977" s="64"/>
      <c r="G977" s="64"/>
      <c r="H977" s="64"/>
      <c r="I977" s="64"/>
      <c r="J977" s="64"/>
      <c r="K977" s="64"/>
      <c r="L977" s="64"/>
      <c r="M977" s="64"/>
      <c r="N977" s="64"/>
      <c r="O977" s="64"/>
      <c r="P977" s="64"/>
      <c r="Q977" s="64"/>
      <c r="R977" s="64"/>
      <c r="S977" s="64"/>
      <c r="T977" s="64"/>
      <c r="U977" s="64"/>
      <c r="V977" s="64"/>
      <c r="W977" s="64"/>
      <c r="X977" s="64"/>
      <c r="Y977" s="64"/>
      <c r="Z977" s="64"/>
    </row>
    <row r="978" ht="12.75" customHeight="1">
      <c r="A978" s="82"/>
      <c r="B978" s="64"/>
      <c r="C978" s="64"/>
      <c r="D978" s="64"/>
      <c r="E978" s="64"/>
      <c r="F978" s="64"/>
      <c r="G978" s="64"/>
      <c r="H978" s="64"/>
      <c r="I978" s="64"/>
      <c r="J978" s="64"/>
      <c r="K978" s="64"/>
      <c r="L978" s="64"/>
      <c r="M978" s="64"/>
      <c r="N978" s="64"/>
      <c r="O978" s="64"/>
      <c r="P978" s="64"/>
      <c r="Q978" s="64"/>
      <c r="R978" s="64"/>
      <c r="S978" s="64"/>
      <c r="T978" s="64"/>
      <c r="U978" s="64"/>
      <c r="V978" s="64"/>
      <c r="W978" s="64"/>
      <c r="X978" s="64"/>
      <c r="Y978" s="64"/>
      <c r="Z978" s="64"/>
    </row>
    <row r="979" ht="12.75" customHeight="1">
      <c r="A979" s="82"/>
      <c r="B979" s="64"/>
      <c r="C979" s="64"/>
      <c r="D979" s="64"/>
      <c r="E979" s="64"/>
      <c r="F979" s="64"/>
      <c r="G979" s="64"/>
      <c r="H979" s="64"/>
      <c r="I979" s="64"/>
      <c r="J979" s="64"/>
      <c r="K979" s="64"/>
      <c r="L979" s="64"/>
      <c r="M979" s="64"/>
      <c r="N979" s="64"/>
      <c r="O979" s="64"/>
      <c r="P979" s="64"/>
      <c r="Q979" s="64"/>
      <c r="R979" s="64"/>
      <c r="S979" s="64"/>
      <c r="T979" s="64"/>
      <c r="U979" s="64"/>
      <c r="V979" s="64"/>
      <c r="W979" s="64"/>
      <c r="X979" s="64"/>
      <c r="Y979" s="64"/>
      <c r="Z979" s="64"/>
    </row>
    <row r="980" ht="12.75" customHeight="1">
      <c r="A980" s="82"/>
      <c r="B980" s="64"/>
      <c r="C980" s="64"/>
      <c r="D980" s="64"/>
      <c r="E980" s="64"/>
      <c r="F980" s="64"/>
      <c r="G980" s="64"/>
      <c r="H980" s="64"/>
      <c r="I980" s="64"/>
      <c r="J980" s="64"/>
      <c r="K980" s="64"/>
      <c r="L980" s="64"/>
      <c r="M980" s="64"/>
      <c r="N980" s="64"/>
      <c r="O980" s="64"/>
      <c r="P980" s="64"/>
      <c r="Q980" s="64"/>
      <c r="R980" s="64"/>
      <c r="S980" s="64"/>
      <c r="T980" s="64"/>
      <c r="U980" s="64"/>
      <c r="V980" s="64"/>
      <c r="W980" s="64"/>
      <c r="X980" s="64"/>
      <c r="Y980" s="64"/>
      <c r="Z980" s="64"/>
    </row>
    <row r="981" ht="12.75" customHeight="1">
      <c r="A981" s="82"/>
      <c r="B981" s="64"/>
      <c r="C981" s="64"/>
      <c r="D981" s="64"/>
      <c r="E981" s="64"/>
      <c r="F981" s="64"/>
      <c r="G981" s="64"/>
      <c r="H981" s="64"/>
      <c r="I981" s="64"/>
      <c r="J981" s="64"/>
      <c r="K981" s="64"/>
      <c r="L981" s="64"/>
      <c r="M981" s="64"/>
      <c r="N981" s="64"/>
      <c r="O981" s="64"/>
      <c r="P981" s="64"/>
      <c r="Q981" s="64"/>
      <c r="R981" s="64"/>
      <c r="S981" s="64"/>
      <c r="T981" s="64"/>
      <c r="U981" s="64"/>
      <c r="V981" s="64"/>
      <c r="W981" s="64"/>
      <c r="X981" s="64"/>
      <c r="Y981" s="64"/>
      <c r="Z981" s="64"/>
    </row>
    <row r="982" ht="12.75" customHeight="1">
      <c r="A982" s="82"/>
      <c r="B982" s="64"/>
      <c r="C982" s="64"/>
      <c r="D982" s="64"/>
      <c r="E982" s="64"/>
      <c r="F982" s="64"/>
      <c r="G982" s="64"/>
      <c r="H982" s="64"/>
      <c r="I982" s="64"/>
      <c r="J982" s="64"/>
      <c r="K982" s="64"/>
      <c r="L982" s="64"/>
      <c r="M982" s="64"/>
      <c r="N982" s="64"/>
      <c r="O982" s="64"/>
      <c r="P982" s="64"/>
      <c r="Q982" s="64"/>
      <c r="R982" s="64"/>
      <c r="S982" s="64"/>
      <c r="T982" s="64"/>
      <c r="U982" s="64"/>
      <c r="V982" s="64"/>
      <c r="W982" s="64"/>
      <c r="X982" s="64"/>
      <c r="Y982" s="64"/>
      <c r="Z982" s="64"/>
    </row>
    <row r="983" ht="12.75" customHeight="1">
      <c r="A983" s="82"/>
      <c r="B983" s="64"/>
      <c r="C983" s="64"/>
      <c r="D983" s="64"/>
      <c r="E983" s="64"/>
      <c r="F983" s="64"/>
      <c r="G983" s="64"/>
      <c r="H983" s="64"/>
      <c r="I983" s="64"/>
      <c r="J983" s="64"/>
      <c r="K983" s="64"/>
      <c r="L983" s="64"/>
      <c r="M983" s="64"/>
      <c r="N983" s="64"/>
      <c r="O983" s="64"/>
      <c r="P983" s="64"/>
      <c r="Q983" s="64"/>
      <c r="R983" s="64"/>
      <c r="S983" s="64"/>
      <c r="T983" s="64"/>
      <c r="U983" s="64"/>
      <c r="V983" s="64"/>
      <c r="W983" s="64"/>
      <c r="X983" s="64"/>
      <c r="Y983" s="64"/>
      <c r="Z983" s="64"/>
    </row>
    <row r="984" ht="12.75" customHeight="1">
      <c r="A984" s="82"/>
      <c r="B984" s="64"/>
      <c r="C984" s="64"/>
      <c r="D984" s="64"/>
      <c r="E984" s="64"/>
      <c r="F984" s="64"/>
      <c r="G984" s="64"/>
      <c r="H984" s="64"/>
      <c r="I984" s="64"/>
      <c r="J984" s="64"/>
      <c r="K984" s="64"/>
      <c r="L984" s="64"/>
      <c r="M984" s="64"/>
      <c r="N984" s="64"/>
      <c r="O984" s="64"/>
      <c r="P984" s="64"/>
      <c r="Q984" s="64"/>
      <c r="R984" s="64"/>
      <c r="S984" s="64"/>
      <c r="T984" s="64"/>
      <c r="U984" s="64"/>
      <c r="V984" s="64"/>
      <c r="W984" s="64"/>
      <c r="X984" s="64"/>
      <c r="Y984" s="64"/>
      <c r="Z984" s="64"/>
    </row>
    <row r="985" ht="12.75" customHeight="1">
      <c r="A985" s="82"/>
      <c r="B985" s="64"/>
      <c r="C985" s="64"/>
      <c r="D985" s="64"/>
      <c r="E985" s="64"/>
      <c r="F985" s="64"/>
      <c r="G985" s="64"/>
      <c r="H985" s="64"/>
      <c r="I985" s="64"/>
      <c r="J985" s="64"/>
      <c r="K985" s="64"/>
      <c r="L985" s="64"/>
      <c r="M985" s="64"/>
      <c r="N985" s="64"/>
      <c r="O985" s="64"/>
      <c r="P985" s="64"/>
      <c r="Q985" s="64"/>
      <c r="R985" s="64"/>
      <c r="S985" s="64"/>
      <c r="T985" s="64"/>
      <c r="U985" s="64"/>
      <c r="V985" s="64"/>
      <c r="W985" s="64"/>
      <c r="X985" s="64"/>
      <c r="Y985" s="64"/>
      <c r="Z985" s="64"/>
    </row>
    <row r="986" ht="12.75" customHeight="1">
      <c r="A986" s="82"/>
      <c r="B986" s="64"/>
      <c r="C986" s="64"/>
      <c r="D986" s="64"/>
      <c r="E986" s="64"/>
      <c r="F986" s="64"/>
      <c r="G986" s="64"/>
      <c r="H986" s="64"/>
      <c r="I986" s="64"/>
      <c r="J986" s="64"/>
      <c r="K986" s="64"/>
      <c r="L986" s="64"/>
      <c r="M986" s="64"/>
      <c r="N986" s="64"/>
      <c r="O986" s="64"/>
      <c r="P986" s="64"/>
      <c r="Q986" s="64"/>
      <c r="R986" s="64"/>
      <c r="S986" s="64"/>
      <c r="T986" s="64"/>
      <c r="U986" s="64"/>
      <c r="V986" s="64"/>
      <c r="W986" s="64"/>
      <c r="X986" s="64"/>
      <c r="Y986" s="64"/>
      <c r="Z986" s="64"/>
    </row>
    <row r="987" ht="12.75" customHeight="1">
      <c r="A987" s="82"/>
      <c r="B987" s="64"/>
      <c r="C987" s="64"/>
      <c r="D987" s="64"/>
      <c r="E987" s="64"/>
      <c r="F987" s="64"/>
      <c r="G987" s="64"/>
      <c r="H987" s="64"/>
      <c r="I987" s="64"/>
      <c r="J987" s="64"/>
      <c r="K987" s="64"/>
      <c r="L987" s="64"/>
      <c r="M987" s="64"/>
      <c r="N987" s="64"/>
      <c r="O987" s="64"/>
      <c r="P987" s="64"/>
      <c r="Q987" s="64"/>
      <c r="R987" s="64"/>
      <c r="S987" s="64"/>
      <c r="T987" s="64"/>
      <c r="U987" s="64"/>
      <c r="V987" s="64"/>
      <c r="W987" s="64"/>
      <c r="X987" s="64"/>
      <c r="Y987" s="64"/>
      <c r="Z987" s="64"/>
    </row>
    <row r="988" ht="12.75" customHeight="1">
      <c r="A988" s="82"/>
      <c r="B988" s="64"/>
      <c r="C988" s="64"/>
      <c r="D988" s="64"/>
      <c r="E988" s="64"/>
      <c r="F988" s="64"/>
      <c r="G988" s="64"/>
      <c r="H988" s="64"/>
      <c r="I988" s="64"/>
      <c r="J988" s="64"/>
      <c r="K988" s="64"/>
      <c r="L988" s="64"/>
      <c r="M988" s="64"/>
      <c r="N988" s="64"/>
      <c r="O988" s="64"/>
      <c r="P988" s="64"/>
      <c r="Q988" s="64"/>
      <c r="R988" s="64"/>
      <c r="S988" s="64"/>
      <c r="T988" s="64"/>
      <c r="U988" s="64"/>
      <c r="V988" s="64"/>
      <c r="W988" s="64"/>
      <c r="X988" s="64"/>
      <c r="Y988" s="64"/>
      <c r="Z988" s="64"/>
    </row>
    <row r="989" ht="12.75" customHeight="1">
      <c r="A989" s="82"/>
      <c r="B989" s="64"/>
      <c r="C989" s="64"/>
      <c r="D989" s="64"/>
      <c r="E989" s="64"/>
      <c r="F989" s="64"/>
      <c r="G989" s="64"/>
      <c r="H989" s="64"/>
      <c r="I989" s="64"/>
      <c r="J989" s="64"/>
      <c r="K989" s="64"/>
      <c r="L989" s="64"/>
      <c r="M989" s="64"/>
      <c r="N989" s="64"/>
      <c r="O989" s="64"/>
      <c r="P989" s="64"/>
      <c r="Q989" s="64"/>
      <c r="R989" s="64"/>
      <c r="S989" s="64"/>
      <c r="T989" s="64"/>
      <c r="U989" s="64"/>
      <c r="V989" s="64"/>
      <c r="W989" s="64"/>
      <c r="X989" s="64"/>
      <c r="Y989" s="64"/>
      <c r="Z989" s="64"/>
    </row>
    <row r="990" ht="12.75" customHeight="1">
      <c r="A990" s="82"/>
      <c r="B990" s="64"/>
      <c r="C990" s="64"/>
      <c r="D990" s="64"/>
      <c r="E990" s="64"/>
      <c r="F990" s="64"/>
      <c r="G990" s="64"/>
      <c r="H990" s="64"/>
      <c r="I990" s="64"/>
      <c r="J990" s="64"/>
      <c r="K990" s="64"/>
      <c r="L990" s="64"/>
      <c r="M990" s="64"/>
      <c r="N990" s="64"/>
      <c r="O990" s="64"/>
      <c r="P990" s="64"/>
      <c r="Q990" s="64"/>
      <c r="R990" s="64"/>
      <c r="S990" s="64"/>
      <c r="T990" s="64"/>
      <c r="U990" s="64"/>
      <c r="V990" s="64"/>
      <c r="W990" s="64"/>
      <c r="X990" s="64"/>
      <c r="Y990" s="64"/>
      <c r="Z990" s="64"/>
    </row>
    <row r="991" ht="12.75" customHeight="1">
      <c r="A991" s="82"/>
      <c r="B991" s="64"/>
      <c r="C991" s="64"/>
      <c r="D991" s="64"/>
      <c r="E991" s="64"/>
      <c r="F991" s="64"/>
      <c r="G991" s="64"/>
      <c r="H991" s="64"/>
      <c r="I991" s="64"/>
      <c r="J991" s="64"/>
      <c r="K991" s="64"/>
      <c r="L991" s="64"/>
      <c r="M991" s="64"/>
      <c r="N991" s="64"/>
      <c r="O991" s="64"/>
      <c r="P991" s="64"/>
      <c r="Q991" s="64"/>
      <c r="R991" s="64"/>
      <c r="S991" s="64"/>
      <c r="T991" s="64"/>
      <c r="U991" s="64"/>
      <c r="V991" s="64"/>
      <c r="W991" s="64"/>
      <c r="X991" s="64"/>
      <c r="Y991" s="64"/>
      <c r="Z991" s="64"/>
    </row>
    <row r="992" ht="12.75" customHeight="1">
      <c r="A992" s="82"/>
      <c r="B992" s="64"/>
      <c r="C992" s="64"/>
      <c r="D992" s="64"/>
      <c r="E992" s="64"/>
      <c r="F992" s="64"/>
      <c r="G992" s="64"/>
      <c r="H992" s="64"/>
      <c r="I992" s="64"/>
      <c r="J992" s="64"/>
      <c r="K992" s="64"/>
      <c r="L992" s="64"/>
      <c r="M992" s="64"/>
      <c r="N992" s="64"/>
      <c r="O992" s="64"/>
      <c r="P992" s="64"/>
      <c r="Q992" s="64"/>
      <c r="R992" s="64"/>
      <c r="S992" s="64"/>
      <c r="T992" s="64"/>
      <c r="U992" s="64"/>
      <c r="V992" s="64"/>
      <c r="W992" s="64"/>
      <c r="X992" s="64"/>
      <c r="Y992" s="64"/>
      <c r="Z992" s="64"/>
    </row>
    <row r="993" ht="12.75" customHeight="1">
      <c r="A993" s="82"/>
      <c r="B993" s="64"/>
      <c r="C993" s="64"/>
      <c r="D993" s="64"/>
      <c r="E993" s="64"/>
      <c r="F993" s="64"/>
      <c r="G993" s="64"/>
      <c r="H993" s="64"/>
      <c r="I993" s="64"/>
      <c r="J993" s="64"/>
      <c r="K993" s="64"/>
      <c r="L993" s="64"/>
      <c r="M993" s="64"/>
      <c r="N993" s="64"/>
      <c r="O993" s="64"/>
      <c r="P993" s="64"/>
      <c r="Q993" s="64"/>
      <c r="R993" s="64"/>
      <c r="S993" s="64"/>
      <c r="T993" s="64"/>
      <c r="U993" s="64"/>
      <c r="V993" s="64"/>
      <c r="W993" s="64"/>
      <c r="X993" s="64"/>
      <c r="Y993" s="64"/>
      <c r="Z993" s="64"/>
    </row>
    <row r="994" ht="12.75" customHeight="1">
      <c r="A994" s="82"/>
      <c r="B994" s="64"/>
      <c r="C994" s="64"/>
      <c r="D994" s="64"/>
      <c r="E994" s="64"/>
      <c r="F994" s="64"/>
      <c r="G994" s="64"/>
      <c r="H994" s="64"/>
      <c r="I994" s="64"/>
      <c r="J994" s="64"/>
      <c r="K994" s="64"/>
      <c r="L994" s="64"/>
      <c r="M994" s="64"/>
      <c r="N994" s="64"/>
      <c r="O994" s="64"/>
      <c r="P994" s="64"/>
      <c r="Q994" s="64"/>
      <c r="R994" s="64"/>
      <c r="S994" s="64"/>
      <c r="T994" s="64"/>
      <c r="U994" s="64"/>
      <c r="V994" s="64"/>
      <c r="W994" s="64"/>
      <c r="X994" s="64"/>
      <c r="Y994" s="64"/>
      <c r="Z994" s="64"/>
    </row>
    <row r="995" ht="12.75" customHeight="1">
      <c r="A995" s="82"/>
      <c r="B995" s="64"/>
      <c r="C995" s="64"/>
      <c r="D995" s="64"/>
      <c r="E995" s="64"/>
      <c r="F995" s="64"/>
      <c r="G995" s="64"/>
      <c r="H995" s="64"/>
      <c r="I995" s="64"/>
      <c r="J995" s="64"/>
      <c r="K995" s="64"/>
      <c r="L995" s="64"/>
      <c r="M995" s="64"/>
      <c r="N995" s="64"/>
      <c r="O995" s="64"/>
      <c r="P995" s="64"/>
      <c r="Q995" s="64"/>
      <c r="R995" s="64"/>
      <c r="S995" s="64"/>
      <c r="T995" s="64"/>
      <c r="U995" s="64"/>
      <c r="V995" s="64"/>
      <c r="W995" s="64"/>
      <c r="X995" s="64"/>
      <c r="Y995" s="64"/>
      <c r="Z995" s="64"/>
    </row>
    <row r="996" ht="12.75" customHeight="1">
      <c r="A996" s="82"/>
      <c r="B996" s="64"/>
      <c r="C996" s="64"/>
      <c r="D996" s="64"/>
      <c r="E996" s="64"/>
      <c r="F996" s="64"/>
      <c r="G996" s="64"/>
      <c r="H996" s="64"/>
      <c r="I996" s="64"/>
      <c r="J996" s="64"/>
      <c r="K996" s="64"/>
      <c r="L996" s="64"/>
      <c r="M996" s="64"/>
      <c r="N996" s="64"/>
      <c r="O996" s="64"/>
      <c r="P996" s="64"/>
      <c r="Q996" s="64"/>
      <c r="R996" s="64"/>
      <c r="S996" s="64"/>
      <c r="T996" s="64"/>
      <c r="U996" s="64"/>
      <c r="V996" s="64"/>
      <c r="W996" s="64"/>
      <c r="X996" s="64"/>
      <c r="Y996" s="64"/>
      <c r="Z996" s="64"/>
    </row>
    <row r="997" ht="12.75" customHeight="1">
      <c r="A997" s="82"/>
      <c r="B997" s="64"/>
      <c r="C997" s="64"/>
      <c r="D997" s="64"/>
      <c r="E997" s="64"/>
      <c r="F997" s="64"/>
      <c r="G997" s="64"/>
      <c r="H997" s="64"/>
      <c r="I997" s="64"/>
      <c r="J997" s="64"/>
      <c r="K997" s="64"/>
      <c r="L997" s="64"/>
      <c r="M997" s="64"/>
      <c r="N997" s="64"/>
      <c r="O997" s="64"/>
      <c r="P997" s="64"/>
      <c r="Q997" s="64"/>
      <c r="R997" s="64"/>
      <c r="S997" s="64"/>
      <c r="T997" s="64"/>
      <c r="U997" s="64"/>
      <c r="V997" s="64"/>
      <c r="W997" s="64"/>
      <c r="X997" s="64"/>
      <c r="Y997" s="64"/>
      <c r="Z997" s="64"/>
    </row>
    <row r="998" ht="12.75" customHeight="1">
      <c r="A998" s="82"/>
      <c r="B998" s="64"/>
      <c r="C998" s="64"/>
      <c r="D998" s="64"/>
      <c r="E998" s="64"/>
      <c r="F998" s="64"/>
      <c r="G998" s="64"/>
      <c r="H998" s="64"/>
      <c r="I998" s="64"/>
      <c r="J998" s="64"/>
      <c r="K998" s="64"/>
      <c r="L998" s="64"/>
      <c r="M998" s="64"/>
      <c r="N998" s="64"/>
      <c r="O998" s="64"/>
      <c r="P998" s="64"/>
      <c r="Q998" s="64"/>
      <c r="R998" s="64"/>
      <c r="S998" s="64"/>
      <c r="T998" s="64"/>
      <c r="U998" s="64"/>
      <c r="V998" s="64"/>
      <c r="W998" s="64"/>
      <c r="X998" s="64"/>
      <c r="Y998" s="64"/>
      <c r="Z998" s="64"/>
    </row>
    <row r="999" ht="12.75" customHeight="1">
      <c r="A999" s="82"/>
      <c r="B999" s="64"/>
      <c r="C999" s="64"/>
      <c r="D999" s="64"/>
      <c r="E999" s="64"/>
      <c r="F999" s="64"/>
      <c r="G999" s="64"/>
      <c r="H999" s="64"/>
      <c r="I999" s="64"/>
      <c r="J999" s="64"/>
      <c r="K999" s="64"/>
      <c r="L999" s="64"/>
      <c r="M999" s="64"/>
      <c r="N999" s="64"/>
      <c r="O999" s="64"/>
      <c r="P999" s="64"/>
      <c r="Q999" s="64"/>
      <c r="R999" s="64"/>
      <c r="S999" s="64"/>
      <c r="T999" s="64"/>
      <c r="U999" s="64"/>
      <c r="V999" s="64"/>
      <c r="W999" s="64"/>
      <c r="X999" s="64"/>
      <c r="Y999" s="64"/>
      <c r="Z999" s="64"/>
    </row>
    <row r="1000" ht="12.75" customHeight="1">
      <c r="A1000" s="82"/>
      <c r="B1000" s="64"/>
      <c r="C1000" s="64"/>
      <c r="D1000" s="64"/>
      <c r="E1000" s="64"/>
      <c r="F1000" s="64"/>
      <c r="G1000" s="64"/>
      <c r="H1000" s="64"/>
      <c r="I1000" s="64"/>
      <c r="J1000" s="64"/>
      <c r="K1000" s="64"/>
      <c r="L1000" s="64"/>
      <c r="M1000" s="64"/>
      <c r="N1000" s="64"/>
      <c r="O1000" s="64"/>
      <c r="P1000" s="64"/>
      <c r="Q1000" s="64"/>
      <c r="R1000" s="64"/>
      <c r="S1000" s="64"/>
      <c r="T1000" s="64"/>
      <c r="U1000" s="64"/>
      <c r="V1000" s="64"/>
      <c r="W1000" s="64"/>
      <c r="X1000" s="64"/>
      <c r="Y1000" s="64"/>
      <c r="Z1000" s="64"/>
    </row>
  </sheetData>
  <printOptions/>
  <pageMargins bottom="0.5905511811023623" footer="0.0" header="0.0" left="0.3937007874015748" right="0.3937007874015748" top="0.5905511811023623"/>
  <pageSetup orientation="portrait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Right="0"/>
    <pageSetUpPr/>
  </sheetPr>
  <sheetViews>
    <sheetView workbookViewId="0"/>
  </sheetViews>
  <sheetFormatPr customHeight="1" defaultColWidth="14.43" defaultRowHeight="15.0"/>
  <cols>
    <col customWidth="1" min="1" max="1" width="10.14"/>
    <col customWidth="1" min="2" max="2" width="6.57"/>
    <col customWidth="1" min="3" max="3" width="15.71"/>
    <col customWidth="1" min="4" max="4" width="15.86"/>
    <col customWidth="1" min="5" max="5" width="13.86"/>
    <col customWidth="1" min="6" max="6" width="8.0"/>
    <col customWidth="1" min="7" max="7" width="9.14"/>
    <col customWidth="1" min="8" max="8" width="4.43"/>
    <col customWidth="1" min="9" max="9" width="14.43"/>
    <col customWidth="1" min="10" max="10" width="13.43"/>
    <col customWidth="1" min="11" max="11" width="6.57"/>
    <col customWidth="1" min="12" max="12" width="7.71"/>
    <col customWidth="1" min="13" max="13" width="4.43"/>
    <col customWidth="1" min="14" max="14" width="12.43"/>
    <col customWidth="1" min="15" max="15" width="21.57"/>
    <col customWidth="1" min="16" max="26" width="9.14"/>
  </cols>
  <sheetData>
    <row r="1" ht="12.75" customHeight="1">
      <c r="A1" s="92"/>
      <c r="B1" s="86"/>
      <c r="C1" s="86"/>
      <c r="D1" s="86" t="s">
        <v>6340</v>
      </c>
      <c r="E1" s="86" t="s">
        <v>5960</v>
      </c>
      <c r="F1" s="94">
        <f t="shared" ref="F1:G1" si="1">AVERAGE(F6:F356)</f>
        <v>72.11527378</v>
      </c>
      <c r="G1" s="94">
        <f t="shared" si="1"/>
        <v>4183.14121</v>
      </c>
      <c r="H1" s="86"/>
      <c r="I1" s="86"/>
      <c r="J1" s="86"/>
      <c r="K1" s="86"/>
      <c r="L1" s="86"/>
      <c r="M1" s="86"/>
      <c r="N1" s="86"/>
      <c r="O1" s="86"/>
      <c r="P1" s="93"/>
      <c r="Q1" s="93"/>
      <c r="R1" s="93"/>
      <c r="S1" s="93"/>
      <c r="T1" s="93"/>
      <c r="U1" s="93"/>
      <c r="V1" s="93"/>
      <c r="W1" s="93"/>
      <c r="X1" s="93"/>
      <c r="Y1" s="93"/>
      <c r="Z1" s="93"/>
    </row>
    <row r="2" ht="12.75" customHeight="1">
      <c r="A2" s="92"/>
      <c r="B2" s="86"/>
      <c r="C2" s="86"/>
      <c r="D2" s="86"/>
      <c r="E2" s="86" t="s">
        <v>5961</v>
      </c>
      <c r="F2" s="94">
        <f t="shared" ref="F2:G2" si="2">STDEV(F6:F356)</f>
        <v>8.894921109</v>
      </c>
      <c r="G2" s="94">
        <f t="shared" si="2"/>
        <v>1560.88725</v>
      </c>
      <c r="H2" s="86"/>
      <c r="I2" s="86"/>
      <c r="J2" s="86"/>
      <c r="K2" s="86"/>
      <c r="L2" s="86"/>
      <c r="M2" s="86"/>
      <c r="N2" s="86"/>
      <c r="O2" s="86"/>
      <c r="P2" s="93"/>
      <c r="Q2" s="93"/>
      <c r="R2" s="93"/>
      <c r="S2" s="93"/>
      <c r="T2" s="93"/>
      <c r="U2" s="93"/>
      <c r="V2" s="93"/>
      <c r="W2" s="93"/>
      <c r="X2" s="93"/>
      <c r="Y2" s="93"/>
      <c r="Z2" s="93"/>
    </row>
    <row r="3" ht="12.75" customHeight="1">
      <c r="A3" s="92"/>
      <c r="B3" s="86"/>
      <c r="C3" s="86"/>
      <c r="D3" s="86"/>
      <c r="E3" s="86"/>
      <c r="F3" s="86"/>
      <c r="G3" s="86"/>
      <c r="H3" s="86"/>
      <c r="I3" s="86"/>
      <c r="J3" s="86"/>
      <c r="K3" s="86"/>
      <c r="L3" s="86"/>
      <c r="M3" s="86"/>
      <c r="N3" s="86"/>
      <c r="O3" s="86"/>
      <c r="P3" s="93"/>
      <c r="Q3" s="93"/>
      <c r="R3" s="93"/>
      <c r="S3" s="93"/>
      <c r="T3" s="93"/>
      <c r="U3" s="93"/>
      <c r="V3" s="93"/>
      <c r="W3" s="93"/>
      <c r="X3" s="93"/>
      <c r="Y3" s="93"/>
      <c r="Z3" s="93"/>
    </row>
    <row r="4" ht="12.75" customHeight="1">
      <c r="A4" s="92"/>
      <c r="B4" s="86"/>
      <c r="C4" s="86"/>
      <c r="D4" s="86"/>
      <c r="E4" s="86" t="s">
        <v>6341</v>
      </c>
      <c r="F4" s="94">
        <f t="shared" ref="F4:G4" si="3">MAX(F6:F356)</f>
        <v>97</v>
      </c>
      <c r="G4" s="94">
        <f t="shared" si="3"/>
        <v>10520</v>
      </c>
      <c r="H4" s="86"/>
      <c r="I4" s="86"/>
      <c r="J4" s="86"/>
      <c r="K4" s="86"/>
      <c r="L4" s="86"/>
      <c r="M4" s="86"/>
      <c r="N4" s="86"/>
      <c r="O4" s="86"/>
      <c r="P4" s="93"/>
      <c r="Q4" s="93"/>
      <c r="R4" s="93"/>
      <c r="S4" s="93"/>
      <c r="T4" s="93"/>
      <c r="U4" s="93"/>
      <c r="V4" s="93"/>
      <c r="W4" s="93"/>
      <c r="X4" s="93"/>
      <c r="Y4" s="93"/>
      <c r="Z4" s="93"/>
    </row>
    <row r="5" ht="12.75" customHeight="1">
      <c r="A5" s="92"/>
      <c r="B5" s="86"/>
      <c r="C5" s="86"/>
      <c r="D5" s="86"/>
      <c r="E5" s="86" t="s">
        <v>6342</v>
      </c>
      <c r="F5" s="94">
        <f t="shared" ref="F5:G5" si="4">MIN(F6:F356)</f>
        <v>50</v>
      </c>
      <c r="G5" s="94">
        <f t="shared" si="4"/>
        <v>1450</v>
      </c>
      <c r="H5" s="86"/>
      <c r="I5" s="86"/>
      <c r="J5" s="86"/>
      <c r="K5" s="86"/>
      <c r="L5" s="86"/>
      <c r="M5" s="86"/>
      <c r="N5" s="86"/>
      <c r="O5" s="86"/>
      <c r="P5" s="93"/>
      <c r="Q5" s="93"/>
      <c r="R5" s="93"/>
      <c r="S5" s="93"/>
      <c r="T5" s="93"/>
      <c r="U5" s="93"/>
      <c r="V5" s="93"/>
      <c r="W5" s="93"/>
      <c r="X5" s="93"/>
      <c r="Y5" s="93"/>
      <c r="Z5" s="93"/>
    </row>
    <row r="6" ht="12.75" customHeight="1">
      <c r="A6" s="82">
        <v>39894.0</v>
      </c>
      <c r="B6" s="64">
        <v>1239.0</v>
      </c>
      <c r="C6" s="64" t="s">
        <v>19</v>
      </c>
      <c r="D6" s="64" t="s">
        <v>8</v>
      </c>
      <c r="E6" s="64" t="s">
        <v>74</v>
      </c>
      <c r="F6" s="64">
        <v>74.0</v>
      </c>
      <c r="G6" s="64">
        <v>4300.0</v>
      </c>
      <c r="H6" s="64" t="s">
        <v>23</v>
      </c>
      <c r="I6" s="64" t="s">
        <v>5962</v>
      </c>
      <c r="J6" s="64"/>
      <c r="K6" s="64"/>
      <c r="L6" s="64"/>
      <c r="M6" s="64"/>
      <c r="N6" s="64" t="s">
        <v>5963</v>
      </c>
      <c r="O6" s="64" t="s">
        <v>5967</v>
      </c>
      <c r="P6" s="64"/>
      <c r="Q6" s="64"/>
      <c r="R6" s="64"/>
      <c r="S6" s="64"/>
      <c r="T6" s="64"/>
      <c r="U6" s="64"/>
      <c r="V6" s="64"/>
      <c r="W6" s="64"/>
      <c r="X6" s="64"/>
      <c r="Y6" s="64"/>
      <c r="Z6" s="64"/>
    </row>
    <row r="7" ht="12.75" customHeight="1">
      <c r="A7" s="82">
        <v>39897.708333333336</v>
      </c>
      <c r="B7" s="64">
        <v>1240.0</v>
      </c>
      <c r="C7" s="64" t="s">
        <v>19</v>
      </c>
      <c r="D7" s="64" t="s">
        <v>819</v>
      </c>
      <c r="E7" s="64" t="s">
        <v>38</v>
      </c>
      <c r="F7" s="64">
        <v>84.0</v>
      </c>
      <c r="G7" s="64">
        <v>6400.0</v>
      </c>
      <c r="H7" s="64" t="s">
        <v>23</v>
      </c>
      <c r="I7" s="64"/>
      <c r="J7" s="64"/>
      <c r="K7" s="64"/>
      <c r="L7" s="64"/>
      <c r="M7" s="64"/>
      <c r="N7" s="64" t="s">
        <v>5963</v>
      </c>
      <c r="O7" s="64" t="s">
        <v>5975</v>
      </c>
      <c r="P7" s="64"/>
      <c r="Q7" s="64"/>
      <c r="R7" s="64"/>
      <c r="S7" s="64"/>
      <c r="T7" s="64"/>
      <c r="U7" s="64"/>
      <c r="V7" s="64"/>
      <c r="W7" s="64"/>
      <c r="X7" s="64"/>
      <c r="Y7" s="64"/>
      <c r="Z7" s="64"/>
    </row>
    <row r="8" ht="12.75" customHeight="1">
      <c r="A8" s="82">
        <v>39912.770833333336</v>
      </c>
      <c r="B8" s="64">
        <v>1241.0</v>
      </c>
      <c r="C8" s="64" t="s">
        <v>19</v>
      </c>
      <c r="D8" s="64" t="s">
        <v>8</v>
      </c>
      <c r="E8" s="64" t="s">
        <v>67</v>
      </c>
      <c r="F8" s="64">
        <v>84.0</v>
      </c>
      <c r="G8" s="64">
        <v>5700.0</v>
      </c>
      <c r="H8" s="64" t="s">
        <v>23</v>
      </c>
      <c r="I8" s="64" t="s">
        <v>5962</v>
      </c>
      <c r="J8" s="64"/>
      <c r="K8" s="64"/>
      <c r="L8" s="64"/>
      <c r="M8" s="64"/>
      <c r="N8" s="64" t="s">
        <v>5963</v>
      </c>
      <c r="O8" s="64" t="s">
        <v>6006</v>
      </c>
      <c r="P8" s="64"/>
      <c r="Q8" s="64"/>
      <c r="R8" s="64"/>
      <c r="S8" s="64"/>
      <c r="T8" s="64"/>
      <c r="U8" s="64"/>
      <c r="V8" s="64"/>
      <c r="W8" s="64"/>
      <c r="X8" s="64"/>
      <c r="Y8" s="64"/>
      <c r="Z8" s="64"/>
    </row>
    <row r="9" ht="12.75" customHeight="1">
      <c r="A9" s="82">
        <v>39923.4375</v>
      </c>
      <c r="B9" s="64">
        <v>1242.0</v>
      </c>
      <c r="C9" s="64" t="s">
        <v>19</v>
      </c>
      <c r="D9" s="64" t="s">
        <v>8</v>
      </c>
      <c r="E9" s="64" t="s">
        <v>79</v>
      </c>
      <c r="F9" s="64">
        <v>77.0</v>
      </c>
      <c r="G9" s="64">
        <v>4900.0</v>
      </c>
      <c r="H9" s="64" t="s">
        <v>23</v>
      </c>
      <c r="I9" s="64" t="s">
        <v>5962</v>
      </c>
      <c r="J9" s="64"/>
      <c r="K9" s="64"/>
      <c r="L9" s="64"/>
      <c r="M9" s="64"/>
      <c r="N9" s="64" t="s">
        <v>5963</v>
      </c>
      <c r="O9" s="64" t="s">
        <v>5967</v>
      </c>
      <c r="P9" s="64"/>
      <c r="Q9" s="64"/>
      <c r="R9" s="64"/>
      <c r="S9" s="64"/>
      <c r="T9" s="64"/>
      <c r="U9" s="64"/>
      <c r="V9" s="64"/>
      <c r="W9" s="64"/>
      <c r="X9" s="64"/>
      <c r="Y9" s="64"/>
      <c r="Z9" s="64"/>
    </row>
    <row r="10" ht="12.75" customHeight="1">
      <c r="A10" s="82">
        <v>39924.75</v>
      </c>
      <c r="B10" s="64">
        <v>1243.0</v>
      </c>
      <c r="C10" s="64" t="s">
        <v>19</v>
      </c>
      <c r="D10" s="64" t="s">
        <v>8</v>
      </c>
      <c r="E10" s="64" t="s">
        <v>69</v>
      </c>
      <c r="F10" s="64">
        <v>84.0</v>
      </c>
      <c r="G10" s="64">
        <v>6500.0</v>
      </c>
      <c r="H10" s="64" t="s">
        <v>23</v>
      </c>
      <c r="I10" s="64" t="s">
        <v>5971</v>
      </c>
      <c r="J10" s="64"/>
      <c r="K10" s="64"/>
      <c r="L10" s="64"/>
      <c r="M10" s="64"/>
      <c r="N10" s="64" t="s">
        <v>5969</v>
      </c>
      <c r="O10" s="64" t="s">
        <v>6000</v>
      </c>
      <c r="P10" s="64"/>
      <c r="Q10" s="64"/>
      <c r="R10" s="64"/>
      <c r="S10" s="64"/>
      <c r="T10" s="64"/>
      <c r="U10" s="64"/>
      <c r="V10" s="64"/>
      <c r="W10" s="64"/>
      <c r="X10" s="64"/>
      <c r="Y10" s="64"/>
      <c r="Z10" s="64"/>
    </row>
    <row r="11" ht="12.75" customHeight="1">
      <c r="A11" s="82">
        <v>39935.0</v>
      </c>
      <c r="B11" s="64">
        <v>1244.0</v>
      </c>
      <c r="C11" s="64" t="s">
        <v>19</v>
      </c>
      <c r="D11" s="64" t="s">
        <v>8</v>
      </c>
      <c r="E11" s="64" t="s">
        <v>66</v>
      </c>
      <c r="F11" s="64">
        <v>85.0</v>
      </c>
      <c r="G11" s="64">
        <v>6000.0</v>
      </c>
      <c r="H11" s="64" t="s">
        <v>23</v>
      </c>
      <c r="I11" s="64"/>
      <c r="J11" s="64"/>
      <c r="K11" s="64"/>
      <c r="L11" s="64"/>
      <c r="M11" s="64"/>
      <c r="N11" s="64" t="s">
        <v>5963</v>
      </c>
      <c r="O11" s="64" t="s">
        <v>5972</v>
      </c>
      <c r="P11" s="64"/>
      <c r="Q11" s="64"/>
      <c r="R11" s="64"/>
      <c r="S11" s="64"/>
      <c r="T11" s="64"/>
      <c r="U11" s="64"/>
      <c r="V11" s="64"/>
      <c r="W11" s="64"/>
      <c r="X11" s="64"/>
      <c r="Y11" s="64"/>
      <c r="Z11" s="64"/>
    </row>
    <row r="12" ht="12.75" customHeight="1">
      <c r="A12" s="82">
        <v>39936.0</v>
      </c>
      <c r="B12" s="64">
        <v>1245.0</v>
      </c>
      <c r="C12" s="64" t="s">
        <v>19</v>
      </c>
      <c r="D12" s="64" t="s">
        <v>8</v>
      </c>
      <c r="E12" s="64" t="s">
        <v>70</v>
      </c>
      <c r="F12" s="64">
        <v>80.0</v>
      </c>
      <c r="G12" s="64">
        <v>5600.0</v>
      </c>
      <c r="H12" s="64" t="s">
        <v>23</v>
      </c>
      <c r="I12" s="64"/>
      <c r="J12" s="64"/>
      <c r="K12" s="64"/>
      <c r="L12" s="64"/>
      <c r="M12" s="64"/>
      <c r="N12" s="64" t="s">
        <v>5969</v>
      </c>
      <c r="O12" s="64" t="s">
        <v>6343</v>
      </c>
      <c r="P12" s="64"/>
      <c r="Q12" s="64"/>
      <c r="R12" s="64"/>
      <c r="S12" s="64"/>
      <c r="T12" s="64"/>
      <c r="U12" s="64"/>
      <c r="V12" s="64"/>
      <c r="W12" s="64"/>
      <c r="X12" s="64"/>
      <c r="Y12" s="64"/>
      <c r="Z12" s="64"/>
    </row>
    <row r="13" ht="12.75" customHeight="1">
      <c r="A13" s="82">
        <v>39938.0</v>
      </c>
      <c r="B13" s="64">
        <v>1246.0</v>
      </c>
      <c r="C13" s="64" t="s">
        <v>19</v>
      </c>
      <c r="D13" s="64" t="s">
        <v>8</v>
      </c>
      <c r="E13" s="64" t="s">
        <v>69</v>
      </c>
      <c r="F13" s="64">
        <v>83.0</v>
      </c>
      <c r="G13" s="64">
        <v>6000.0</v>
      </c>
      <c r="H13" s="64" t="s">
        <v>23</v>
      </c>
      <c r="I13" s="64" t="s">
        <v>5962</v>
      </c>
      <c r="J13" s="64"/>
      <c r="K13" s="64"/>
      <c r="L13" s="64"/>
      <c r="M13" s="64"/>
      <c r="N13" s="64" t="s">
        <v>5963</v>
      </c>
      <c r="O13" s="64" t="s">
        <v>855</v>
      </c>
      <c r="P13" s="64"/>
      <c r="Q13" s="64"/>
      <c r="R13" s="64"/>
      <c r="S13" s="64"/>
      <c r="T13" s="64"/>
      <c r="U13" s="64"/>
      <c r="V13" s="64"/>
      <c r="W13" s="64"/>
      <c r="X13" s="64"/>
      <c r="Y13" s="64"/>
      <c r="Z13" s="64"/>
    </row>
    <row r="14" ht="12.75" customHeight="1">
      <c r="A14" s="82">
        <v>39942.0</v>
      </c>
      <c r="B14" s="64">
        <v>1248.0</v>
      </c>
      <c r="C14" s="64" t="s">
        <v>19</v>
      </c>
      <c r="D14" s="64" t="s">
        <v>8</v>
      </c>
      <c r="E14" s="64" t="s">
        <v>70</v>
      </c>
      <c r="F14" s="64">
        <v>80.0</v>
      </c>
      <c r="G14" s="64">
        <v>5500.0</v>
      </c>
      <c r="H14" s="64" t="s">
        <v>23</v>
      </c>
      <c r="I14" s="64" t="s">
        <v>5962</v>
      </c>
      <c r="J14" s="64"/>
      <c r="K14" s="64"/>
      <c r="L14" s="64"/>
      <c r="M14" s="64"/>
      <c r="N14" s="64" t="s">
        <v>5969</v>
      </c>
      <c r="O14" s="64" t="s">
        <v>6000</v>
      </c>
      <c r="P14" s="64"/>
      <c r="Q14" s="64"/>
      <c r="R14" s="64"/>
      <c r="S14" s="64"/>
      <c r="T14" s="64"/>
      <c r="U14" s="64"/>
      <c r="V14" s="64"/>
      <c r="W14" s="64"/>
      <c r="X14" s="64"/>
      <c r="Y14" s="64"/>
      <c r="Z14" s="64"/>
    </row>
    <row r="15" ht="12.75" customHeight="1">
      <c r="A15" s="82">
        <v>39942.4375</v>
      </c>
      <c r="B15" s="64">
        <v>1247.0</v>
      </c>
      <c r="C15" s="64" t="s">
        <v>19</v>
      </c>
      <c r="D15" s="64" t="s">
        <v>819</v>
      </c>
      <c r="E15" s="64" t="s">
        <v>62</v>
      </c>
      <c r="F15" s="64">
        <v>82.0</v>
      </c>
      <c r="G15" s="64">
        <v>5900.0</v>
      </c>
      <c r="H15" s="64" t="s">
        <v>23</v>
      </c>
      <c r="I15" s="64" t="s">
        <v>5962</v>
      </c>
      <c r="J15" s="64"/>
      <c r="K15" s="64"/>
      <c r="L15" s="64"/>
      <c r="M15" s="64"/>
      <c r="N15" s="64" t="s">
        <v>5969</v>
      </c>
      <c r="O15" s="64" t="s">
        <v>5970</v>
      </c>
      <c r="P15" s="64"/>
      <c r="Q15" s="64"/>
      <c r="R15" s="64"/>
      <c r="S15" s="64"/>
      <c r="T15" s="64"/>
      <c r="U15" s="64"/>
      <c r="V15" s="64"/>
      <c r="W15" s="64"/>
      <c r="X15" s="64"/>
      <c r="Y15" s="64"/>
      <c r="Z15" s="64"/>
    </row>
    <row r="16" ht="12.75" customHeight="1">
      <c r="A16" s="82">
        <v>39945.0</v>
      </c>
      <c r="B16" s="64">
        <v>1249.0</v>
      </c>
      <c r="C16" s="64" t="s">
        <v>19</v>
      </c>
      <c r="D16" s="64" t="s">
        <v>819</v>
      </c>
      <c r="E16" s="64"/>
      <c r="F16" s="64">
        <v>78.0</v>
      </c>
      <c r="G16" s="64">
        <v>5500.0</v>
      </c>
      <c r="H16" s="64" t="s">
        <v>23</v>
      </c>
      <c r="I16" s="64" t="s">
        <v>5962</v>
      </c>
      <c r="J16" s="64"/>
      <c r="K16" s="64"/>
      <c r="L16" s="64"/>
      <c r="M16" s="64"/>
      <c r="N16" s="64" t="s">
        <v>5963</v>
      </c>
      <c r="O16" s="64" t="s">
        <v>5975</v>
      </c>
      <c r="P16" s="64"/>
      <c r="Q16" s="64"/>
      <c r="R16" s="64"/>
      <c r="S16" s="64"/>
      <c r="T16" s="64"/>
      <c r="U16" s="64"/>
      <c r="V16" s="64"/>
      <c r="W16" s="64"/>
      <c r="X16" s="64"/>
      <c r="Y16" s="64"/>
      <c r="Z16" s="64"/>
    </row>
    <row r="17" ht="12.75" customHeight="1">
      <c r="A17" s="82">
        <v>39948.0</v>
      </c>
      <c r="B17" s="64">
        <v>1250.0</v>
      </c>
      <c r="C17" s="64" t="s">
        <v>19</v>
      </c>
      <c r="D17" s="64" t="s">
        <v>819</v>
      </c>
      <c r="E17" s="64"/>
      <c r="F17" s="64">
        <v>80.0</v>
      </c>
      <c r="G17" s="64">
        <v>5500.0</v>
      </c>
      <c r="H17" s="64" t="s">
        <v>23</v>
      </c>
      <c r="I17" s="64" t="s">
        <v>5962</v>
      </c>
      <c r="J17" s="64"/>
      <c r="K17" s="64"/>
      <c r="L17" s="64"/>
      <c r="M17" s="64"/>
      <c r="N17" s="64" t="s">
        <v>5963</v>
      </c>
      <c r="O17" s="64" t="s">
        <v>6032</v>
      </c>
      <c r="P17" s="64"/>
      <c r="Q17" s="64"/>
      <c r="R17" s="64"/>
      <c r="S17" s="64"/>
      <c r="T17" s="64"/>
      <c r="U17" s="64"/>
      <c r="V17" s="64"/>
      <c r="W17" s="64"/>
      <c r="X17" s="64"/>
      <c r="Y17" s="64"/>
      <c r="Z17" s="64"/>
    </row>
    <row r="18" ht="12.75" customHeight="1">
      <c r="A18" s="82">
        <v>39948.0</v>
      </c>
      <c r="B18" s="64">
        <v>1251.0</v>
      </c>
      <c r="C18" s="64" t="s">
        <v>19</v>
      </c>
      <c r="D18" s="64" t="s">
        <v>819</v>
      </c>
      <c r="E18" s="64"/>
      <c r="F18" s="64">
        <v>81.0</v>
      </c>
      <c r="G18" s="64">
        <v>5400.0</v>
      </c>
      <c r="H18" s="64" t="s">
        <v>23</v>
      </c>
      <c r="I18" s="64" t="s">
        <v>5962</v>
      </c>
      <c r="J18" s="64"/>
      <c r="K18" s="64"/>
      <c r="L18" s="64"/>
      <c r="M18" s="64"/>
      <c r="N18" s="64" t="s">
        <v>5963</v>
      </c>
      <c r="O18" s="64" t="s">
        <v>5972</v>
      </c>
      <c r="P18" s="64"/>
      <c r="Q18" s="64"/>
      <c r="R18" s="64"/>
      <c r="S18" s="64"/>
      <c r="T18" s="64"/>
      <c r="U18" s="64"/>
      <c r="V18" s="64"/>
      <c r="W18" s="64"/>
      <c r="X18" s="64"/>
      <c r="Y18" s="64"/>
      <c r="Z18" s="64"/>
    </row>
    <row r="19" ht="12.75" customHeight="1">
      <c r="A19" s="82">
        <v>39948.0</v>
      </c>
      <c r="B19" s="64">
        <v>1253.0</v>
      </c>
      <c r="C19" s="64" t="s">
        <v>19</v>
      </c>
      <c r="D19" s="64" t="s">
        <v>819</v>
      </c>
      <c r="E19" s="64"/>
      <c r="F19" s="64">
        <v>83.0</v>
      </c>
      <c r="G19" s="64">
        <v>6900.0</v>
      </c>
      <c r="H19" s="64" t="s">
        <v>23</v>
      </c>
      <c r="I19" s="64" t="s">
        <v>5962</v>
      </c>
      <c r="J19" s="64"/>
      <c r="K19" s="64"/>
      <c r="L19" s="64"/>
      <c r="M19" s="64"/>
      <c r="N19" s="64" t="s">
        <v>5963</v>
      </c>
      <c r="O19" s="64" t="s">
        <v>5966</v>
      </c>
      <c r="P19" s="64"/>
      <c r="Q19" s="64"/>
      <c r="R19" s="64"/>
      <c r="S19" s="64"/>
      <c r="T19" s="64"/>
      <c r="U19" s="64"/>
      <c r="V19" s="64"/>
      <c r="W19" s="64"/>
      <c r="X19" s="64"/>
      <c r="Y19" s="64"/>
      <c r="Z19" s="64"/>
    </row>
    <row r="20" ht="12.75" customHeight="1">
      <c r="A20" s="82">
        <v>39948.0</v>
      </c>
      <c r="B20" s="64">
        <v>1254.0</v>
      </c>
      <c r="C20" s="64" t="s">
        <v>19</v>
      </c>
      <c r="D20" s="64" t="s">
        <v>819</v>
      </c>
      <c r="E20" s="64"/>
      <c r="F20" s="64">
        <v>82.0</v>
      </c>
      <c r="G20" s="64">
        <v>5800.0</v>
      </c>
      <c r="H20" s="64" t="s">
        <v>23</v>
      </c>
      <c r="I20" s="64" t="s">
        <v>5962</v>
      </c>
      <c r="J20" s="64"/>
      <c r="K20" s="64"/>
      <c r="L20" s="64"/>
      <c r="M20" s="64"/>
      <c r="N20" s="64" t="s">
        <v>5963</v>
      </c>
      <c r="O20" s="64" t="s">
        <v>5975</v>
      </c>
      <c r="P20" s="64"/>
      <c r="Q20" s="64"/>
      <c r="R20" s="64"/>
      <c r="S20" s="64"/>
      <c r="T20" s="64"/>
      <c r="U20" s="64"/>
      <c r="V20" s="64"/>
      <c r="W20" s="64"/>
      <c r="X20" s="64"/>
      <c r="Y20" s="64"/>
      <c r="Z20" s="64"/>
    </row>
    <row r="21" ht="12.75" customHeight="1">
      <c r="A21" s="82">
        <v>39948.0</v>
      </c>
      <c r="B21" s="64">
        <v>2152.0</v>
      </c>
      <c r="C21" s="64" t="s">
        <v>19</v>
      </c>
      <c r="D21" s="64" t="s">
        <v>819</v>
      </c>
      <c r="E21" s="64"/>
      <c r="F21" s="64">
        <v>75.0</v>
      </c>
      <c r="G21" s="64">
        <v>4800.0</v>
      </c>
      <c r="H21" s="64" t="s">
        <v>23</v>
      </c>
      <c r="I21" s="64" t="s">
        <v>5962</v>
      </c>
      <c r="J21" s="64"/>
      <c r="K21" s="64"/>
      <c r="L21" s="64"/>
      <c r="M21" s="64"/>
      <c r="N21" s="64" t="s">
        <v>5969</v>
      </c>
      <c r="O21" s="64" t="s">
        <v>6266</v>
      </c>
      <c r="P21" s="64"/>
      <c r="Q21" s="64"/>
      <c r="R21" s="64"/>
      <c r="S21" s="64"/>
      <c r="T21" s="64"/>
      <c r="U21" s="64"/>
      <c r="V21" s="64"/>
      <c r="W21" s="64"/>
      <c r="X21" s="64"/>
      <c r="Y21" s="64"/>
      <c r="Z21" s="64"/>
    </row>
    <row r="22" ht="12.75" customHeight="1">
      <c r="A22" s="82">
        <v>39950.0</v>
      </c>
      <c r="B22" s="64">
        <v>1255.0</v>
      </c>
      <c r="C22" s="64" t="s">
        <v>19</v>
      </c>
      <c r="D22" s="64" t="s">
        <v>819</v>
      </c>
      <c r="E22" s="64"/>
      <c r="F22" s="64">
        <v>75.0</v>
      </c>
      <c r="G22" s="64">
        <v>4800.0</v>
      </c>
      <c r="H22" s="64" t="s">
        <v>23</v>
      </c>
      <c r="I22" s="64" t="s">
        <v>5962</v>
      </c>
      <c r="J22" s="64"/>
      <c r="K22" s="64"/>
      <c r="L22" s="64"/>
      <c r="M22" s="64"/>
      <c r="N22" s="64" t="s">
        <v>5969</v>
      </c>
      <c r="O22" s="64" t="s">
        <v>6344</v>
      </c>
      <c r="P22" s="64"/>
      <c r="Q22" s="64"/>
      <c r="R22" s="64"/>
      <c r="S22" s="64"/>
      <c r="T22" s="64"/>
      <c r="U22" s="64"/>
      <c r="V22" s="64"/>
      <c r="W22" s="64"/>
      <c r="X22" s="64"/>
      <c r="Y22" s="64"/>
      <c r="Z22" s="64"/>
    </row>
    <row r="23" ht="12.75" customHeight="1">
      <c r="A23" s="82">
        <v>39950.0</v>
      </c>
      <c r="B23" s="64">
        <v>1256.0</v>
      </c>
      <c r="C23" s="64" t="s">
        <v>19</v>
      </c>
      <c r="D23" s="64" t="s">
        <v>8</v>
      </c>
      <c r="E23" s="64" t="s">
        <v>74</v>
      </c>
      <c r="F23" s="64">
        <v>76.0</v>
      </c>
      <c r="G23" s="64">
        <v>4900.0</v>
      </c>
      <c r="H23" s="64" t="s">
        <v>23</v>
      </c>
      <c r="I23" s="64" t="s">
        <v>5971</v>
      </c>
      <c r="J23" s="64"/>
      <c r="K23" s="64"/>
      <c r="L23" s="64"/>
      <c r="M23" s="64"/>
      <c r="N23" s="64" t="s">
        <v>5963</v>
      </c>
      <c r="O23" s="64" t="s">
        <v>5967</v>
      </c>
      <c r="P23" s="64"/>
      <c r="Q23" s="64"/>
      <c r="R23" s="64"/>
      <c r="S23" s="64"/>
      <c r="T23" s="64"/>
      <c r="U23" s="64"/>
      <c r="V23" s="64"/>
      <c r="W23" s="64"/>
      <c r="X23" s="64"/>
      <c r="Y23" s="64"/>
      <c r="Z23" s="64"/>
    </row>
    <row r="24" ht="12.75" customHeight="1">
      <c r="A24" s="82">
        <v>39950.4375</v>
      </c>
      <c r="B24" s="64">
        <v>1257.0</v>
      </c>
      <c r="C24" s="64" t="s">
        <v>19</v>
      </c>
      <c r="D24" s="64" t="s">
        <v>8</v>
      </c>
      <c r="E24" s="64" t="s">
        <v>70</v>
      </c>
      <c r="F24" s="64">
        <v>71.0</v>
      </c>
      <c r="G24" s="64">
        <v>4800.0</v>
      </c>
      <c r="H24" s="64" t="s">
        <v>23</v>
      </c>
      <c r="I24" s="64" t="s">
        <v>5962</v>
      </c>
      <c r="J24" s="64"/>
      <c r="K24" s="64"/>
      <c r="L24" s="64"/>
      <c r="M24" s="64"/>
      <c r="N24" s="64" t="s">
        <v>5969</v>
      </c>
      <c r="O24" s="64" t="s">
        <v>5983</v>
      </c>
      <c r="P24" s="64"/>
      <c r="Q24" s="64"/>
      <c r="R24" s="64"/>
      <c r="S24" s="64"/>
      <c r="T24" s="64"/>
      <c r="U24" s="64"/>
      <c r="V24" s="64"/>
      <c r="W24" s="64"/>
      <c r="X24" s="64"/>
      <c r="Y24" s="64"/>
      <c r="Z24" s="64"/>
    </row>
    <row r="25" ht="12.75" customHeight="1">
      <c r="A25" s="82">
        <v>39952.0</v>
      </c>
      <c r="B25" s="64">
        <v>1259.0</v>
      </c>
      <c r="C25" s="64" t="s">
        <v>19</v>
      </c>
      <c r="D25" s="64" t="s">
        <v>8</v>
      </c>
      <c r="E25" s="64" t="s">
        <v>70</v>
      </c>
      <c r="F25" s="64">
        <v>76.0</v>
      </c>
      <c r="G25" s="64">
        <v>4800.0</v>
      </c>
      <c r="H25" s="64" t="s">
        <v>23</v>
      </c>
      <c r="I25" s="64" t="s">
        <v>5962</v>
      </c>
      <c r="J25" s="64"/>
      <c r="K25" s="64"/>
      <c r="L25" s="64"/>
      <c r="M25" s="64"/>
      <c r="N25" s="64" t="s">
        <v>5969</v>
      </c>
      <c r="O25" s="64" t="s">
        <v>5983</v>
      </c>
      <c r="P25" s="64"/>
      <c r="Q25" s="64"/>
      <c r="R25" s="64"/>
      <c r="S25" s="64"/>
      <c r="T25" s="64"/>
      <c r="U25" s="64"/>
      <c r="V25" s="64"/>
      <c r="W25" s="64"/>
      <c r="X25" s="64"/>
      <c r="Y25" s="64"/>
      <c r="Z25" s="64"/>
    </row>
    <row r="26" ht="12.75" customHeight="1">
      <c r="A26" s="82">
        <v>39952.0</v>
      </c>
      <c r="B26" s="64">
        <v>1260.0</v>
      </c>
      <c r="C26" s="64" t="s">
        <v>19</v>
      </c>
      <c r="D26" s="64" t="s">
        <v>8</v>
      </c>
      <c r="E26" s="64" t="s">
        <v>67</v>
      </c>
      <c r="F26" s="64">
        <v>79.0</v>
      </c>
      <c r="G26" s="64">
        <v>5500.0</v>
      </c>
      <c r="H26" s="64" t="s">
        <v>23</v>
      </c>
      <c r="I26" s="64" t="s">
        <v>5962</v>
      </c>
      <c r="J26" s="64"/>
      <c r="K26" s="64"/>
      <c r="L26" s="64"/>
      <c r="M26" s="64"/>
      <c r="N26" s="64" t="s">
        <v>5963</v>
      </c>
      <c r="O26" s="64" t="s">
        <v>6239</v>
      </c>
      <c r="P26" s="64"/>
      <c r="Q26" s="64"/>
      <c r="R26" s="64"/>
      <c r="S26" s="64"/>
      <c r="T26" s="64"/>
      <c r="U26" s="64"/>
      <c r="V26" s="64"/>
      <c r="W26" s="64"/>
      <c r="X26" s="64"/>
      <c r="Y26" s="64"/>
      <c r="Z26" s="64"/>
    </row>
    <row r="27" ht="12.75" customHeight="1">
      <c r="A27" s="82">
        <v>39952.416666666664</v>
      </c>
      <c r="B27" s="64">
        <v>1258.0</v>
      </c>
      <c r="C27" s="64" t="s">
        <v>19</v>
      </c>
      <c r="D27" s="64" t="s">
        <v>8</v>
      </c>
      <c r="E27" s="64" t="s">
        <v>71</v>
      </c>
      <c r="F27" s="64">
        <v>78.0</v>
      </c>
      <c r="G27" s="64">
        <v>5500.0</v>
      </c>
      <c r="H27" s="64" t="s">
        <v>23</v>
      </c>
      <c r="I27" s="64" t="s">
        <v>5971</v>
      </c>
      <c r="J27" s="64"/>
      <c r="K27" s="64"/>
      <c r="L27" s="64"/>
      <c r="M27" s="64"/>
      <c r="N27" s="64" t="s">
        <v>5963</v>
      </c>
      <c r="O27" s="64" t="s">
        <v>20</v>
      </c>
      <c r="P27" s="64"/>
      <c r="Q27" s="64"/>
      <c r="R27" s="64"/>
      <c r="S27" s="64"/>
      <c r="T27" s="64"/>
      <c r="U27" s="64"/>
      <c r="V27" s="64"/>
      <c r="W27" s="64"/>
      <c r="X27" s="64"/>
      <c r="Y27" s="64"/>
      <c r="Z27" s="64"/>
    </row>
    <row r="28" ht="12.75" customHeight="1">
      <c r="A28" s="82">
        <v>39953.0</v>
      </c>
      <c r="B28" s="64">
        <v>1261.0</v>
      </c>
      <c r="C28" s="64" t="s">
        <v>19</v>
      </c>
      <c r="D28" s="64" t="s">
        <v>8</v>
      </c>
      <c r="E28" s="64" t="s">
        <v>74</v>
      </c>
      <c r="F28" s="64">
        <v>73.0</v>
      </c>
      <c r="G28" s="64">
        <v>4200.0</v>
      </c>
      <c r="H28" s="64" t="s">
        <v>23</v>
      </c>
      <c r="I28" s="64" t="s">
        <v>5962</v>
      </c>
      <c r="J28" s="64"/>
      <c r="K28" s="64"/>
      <c r="L28" s="64"/>
      <c r="M28" s="64"/>
      <c r="N28" s="64" t="s">
        <v>5963</v>
      </c>
      <c r="O28" s="64" t="s">
        <v>6029</v>
      </c>
      <c r="P28" s="64"/>
      <c r="Q28" s="64"/>
      <c r="R28" s="64"/>
      <c r="S28" s="64"/>
      <c r="T28" s="64"/>
      <c r="U28" s="64"/>
      <c r="V28" s="64"/>
      <c r="W28" s="64"/>
      <c r="X28" s="64"/>
      <c r="Y28" s="64"/>
      <c r="Z28" s="64"/>
    </row>
    <row r="29" ht="12.75" customHeight="1">
      <c r="A29" s="82">
        <v>39953.0</v>
      </c>
      <c r="B29" s="64">
        <v>1268.0</v>
      </c>
      <c r="C29" s="64" t="s">
        <v>19</v>
      </c>
      <c r="D29" s="64" t="s">
        <v>8</v>
      </c>
      <c r="E29" s="64" t="s">
        <v>75</v>
      </c>
      <c r="F29" s="64">
        <v>78.0</v>
      </c>
      <c r="G29" s="64">
        <v>5000.0</v>
      </c>
      <c r="H29" s="64" t="s">
        <v>23</v>
      </c>
      <c r="I29" s="64" t="s">
        <v>5962</v>
      </c>
      <c r="J29" s="64"/>
      <c r="K29" s="64"/>
      <c r="L29" s="64"/>
      <c r="M29" s="64"/>
      <c r="N29" s="64" t="s">
        <v>5963</v>
      </c>
      <c r="O29" s="64" t="s">
        <v>6183</v>
      </c>
      <c r="P29" s="64"/>
      <c r="Q29" s="64"/>
      <c r="R29" s="64"/>
      <c r="S29" s="64"/>
      <c r="T29" s="64"/>
      <c r="U29" s="64"/>
      <c r="V29" s="64"/>
      <c r="W29" s="64"/>
      <c r="X29" s="64"/>
      <c r="Y29" s="64"/>
      <c r="Z29" s="64"/>
    </row>
    <row r="30" ht="12.75" customHeight="1">
      <c r="A30" s="82">
        <v>39956.75</v>
      </c>
      <c r="B30" s="64">
        <v>1269.0</v>
      </c>
      <c r="C30" s="64" t="s">
        <v>19</v>
      </c>
      <c r="D30" s="64" t="s">
        <v>8</v>
      </c>
      <c r="E30" s="64" t="s">
        <v>74</v>
      </c>
      <c r="F30" s="64">
        <v>75.0</v>
      </c>
      <c r="G30" s="64">
        <v>4300.0</v>
      </c>
      <c r="H30" s="64" t="s">
        <v>23</v>
      </c>
      <c r="I30" s="64" t="s">
        <v>5962</v>
      </c>
      <c r="J30" s="64"/>
      <c r="K30" s="64"/>
      <c r="L30" s="64"/>
      <c r="M30" s="64"/>
      <c r="N30" s="64" t="s">
        <v>5963</v>
      </c>
      <c r="O30" s="64" t="s">
        <v>6112</v>
      </c>
      <c r="P30" s="64"/>
      <c r="Q30" s="64"/>
      <c r="R30" s="64"/>
      <c r="S30" s="64"/>
      <c r="T30" s="64"/>
      <c r="U30" s="64"/>
      <c r="V30" s="64"/>
      <c r="W30" s="64"/>
      <c r="X30" s="64"/>
      <c r="Y30" s="64"/>
      <c r="Z30" s="64"/>
    </row>
    <row r="31" ht="12.75" customHeight="1">
      <c r="A31" s="82">
        <v>39957.625</v>
      </c>
      <c r="B31" s="64">
        <v>1270.0</v>
      </c>
      <c r="C31" s="64" t="s">
        <v>19</v>
      </c>
      <c r="D31" s="64" t="s">
        <v>819</v>
      </c>
      <c r="E31" s="64" t="s">
        <v>47</v>
      </c>
      <c r="F31" s="64">
        <v>70.0</v>
      </c>
      <c r="G31" s="64">
        <v>3200.0</v>
      </c>
      <c r="H31" s="64" t="s">
        <v>23</v>
      </c>
      <c r="I31" s="64" t="s">
        <v>5971</v>
      </c>
      <c r="J31" s="64"/>
      <c r="K31" s="64"/>
      <c r="L31" s="64"/>
      <c r="M31" s="64"/>
      <c r="N31" s="64" t="s">
        <v>5963</v>
      </c>
      <c r="O31" s="64" t="s">
        <v>6336</v>
      </c>
      <c r="P31" s="64"/>
      <c r="Q31" s="64"/>
      <c r="R31" s="64"/>
      <c r="S31" s="64"/>
      <c r="T31" s="64"/>
      <c r="U31" s="64"/>
      <c r="V31" s="64"/>
      <c r="W31" s="64"/>
      <c r="X31" s="64"/>
      <c r="Y31" s="64"/>
      <c r="Z31" s="64"/>
    </row>
    <row r="32" ht="12.75" customHeight="1">
      <c r="A32" s="82">
        <v>39957.770833333336</v>
      </c>
      <c r="B32" s="64">
        <v>1271.0</v>
      </c>
      <c r="C32" s="64" t="s">
        <v>19</v>
      </c>
      <c r="D32" s="64" t="s">
        <v>8</v>
      </c>
      <c r="E32" s="64" t="s">
        <v>79</v>
      </c>
      <c r="F32" s="64">
        <v>72.0</v>
      </c>
      <c r="G32" s="64">
        <v>4100.0</v>
      </c>
      <c r="H32" s="64" t="s">
        <v>23</v>
      </c>
      <c r="I32" s="64" t="s">
        <v>5962</v>
      </c>
      <c r="J32" s="64"/>
      <c r="K32" s="64"/>
      <c r="L32" s="64"/>
      <c r="M32" s="64"/>
      <c r="N32" s="64" t="s">
        <v>6160</v>
      </c>
      <c r="O32" s="64" t="s">
        <v>6345</v>
      </c>
      <c r="P32" s="64"/>
      <c r="Q32" s="64"/>
      <c r="R32" s="64"/>
      <c r="S32" s="64"/>
      <c r="T32" s="64"/>
      <c r="U32" s="64"/>
      <c r="V32" s="64"/>
      <c r="W32" s="64"/>
      <c r="X32" s="64"/>
      <c r="Y32" s="64"/>
      <c r="Z32" s="64"/>
    </row>
    <row r="33" ht="12.75" customHeight="1">
      <c r="A33" s="82">
        <v>39963.0</v>
      </c>
      <c r="B33" s="64">
        <v>1274.0</v>
      </c>
      <c r="C33" s="64" t="s">
        <v>19</v>
      </c>
      <c r="D33" s="64" t="s">
        <v>819</v>
      </c>
      <c r="E33" s="64"/>
      <c r="F33" s="64">
        <v>84.0</v>
      </c>
      <c r="G33" s="64">
        <v>5800.0</v>
      </c>
      <c r="H33" s="64" t="s">
        <v>23</v>
      </c>
      <c r="I33" s="64" t="s">
        <v>5971</v>
      </c>
      <c r="J33" s="64"/>
      <c r="K33" s="64"/>
      <c r="L33" s="64"/>
      <c r="M33" s="64"/>
      <c r="N33" s="64" t="s">
        <v>5963</v>
      </c>
      <c r="O33" s="64" t="s">
        <v>5972</v>
      </c>
      <c r="P33" s="64"/>
      <c r="Q33" s="64"/>
      <c r="R33" s="64"/>
      <c r="S33" s="64"/>
      <c r="T33" s="64"/>
      <c r="U33" s="64"/>
      <c r="V33" s="64"/>
      <c r="W33" s="64"/>
      <c r="X33" s="64"/>
      <c r="Y33" s="64"/>
      <c r="Z33" s="64"/>
    </row>
    <row r="34" ht="12.75" customHeight="1">
      <c r="A34" s="82">
        <v>39963.395833333336</v>
      </c>
      <c r="B34" s="64">
        <v>1272.0</v>
      </c>
      <c r="C34" s="64" t="s">
        <v>19</v>
      </c>
      <c r="D34" s="64" t="s">
        <v>819</v>
      </c>
      <c r="E34" s="64" t="s">
        <v>820</v>
      </c>
      <c r="F34" s="64">
        <v>75.0</v>
      </c>
      <c r="G34" s="64">
        <v>4600.0</v>
      </c>
      <c r="H34" s="64" t="s">
        <v>23</v>
      </c>
      <c r="I34" s="64" t="s">
        <v>5971</v>
      </c>
      <c r="J34" s="64"/>
      <c r="K34" s="64"/>
      <c r="L34" s="64"/>
      <c r="M34" s="64"/>
      <c r="N34" s="64" t="s">
        <v>5969</v>
      </c>
      <c r="O34" s="64" t="s">
        <v>6324</v>
      </c>
      <c r="P34" s="64"/>
      <c r="Q34" s="64"/>
      <c r="R34" s="64"/>
      <c r="S34" s="64"/>
      <c r="T34" s="64"/>
      <c r="U34" s="64"/>
      <c r="V34" s="64"/>
      <c r="W34" s="64"/>
      <c r="X34" s="64"/>
      <c r="Y34" s="64"/>
      <c r="Z34" s="64"/>
    </row>
    <row r="35" ht="12.75" customHeight="1">
      <c r="A35" s="82">
        <v>39963.520833333336</v>
      </c>
      <c r="B35" s="64">
        <v>1273.0</v>
      </c>
      <c r="C35" s="64" t="s">
        <v>19</v>
      </c>
      <c r="D35" s="64" t="s">
        <v>819</v>
      </c>
      <c r="E35" s="64" t="s">
        <v>3633</v>
      </c>
      <c r="F35" s="64">
        <v>80.0</v>
      </c>
      <c r="G35" s="64">
        <v>5300.0</v>
      </c>
      <c r="H35" s="64" t="s">
        <v>23</v>
      </c>
      <c r="I35" s="64" t="s">
        <v>5962</v>
      </c>
      <c r="J35" s="64"/>
      <c r="K35" s="64"/>
      <c r="L35" s="64"/>
      <c r="M35" s="64"/>
      <c r="N35" s="64" t="s">
        <v>5969</v>
      </c>
      <c r="O35" s="64" t="s">
        <v>6200</v>
      </c>
      <c r="P35" s="64"/>
      <c r="Q35" s="64"/>
      <c r="R35" s="64"/>
      <c r="S35" s="64"/>
      <c r="T35" s="64"/>
      <c r="U35" s="64"/>
      <c r="V35" s="64"/>
      <c r="W35" s="64"/>
      <c r="X35" s="64"/>
      <c r="Y35" s="64"/>
      <c r="Z35" s="64"/>
    </row>
    <row r="36" ht="12.75" customHeight="1">
      <c r="A36" s="82">
        <v>39964.375</v>
      </c>
      <c r="B36" s="64">
        <v>1275.0</v>
      </c>
      <c r="C36" s="64" t="s">
        <v>19</v>
      </c>
      <c r="D36" s="64" t="s">
        <v>819</v>
      </c>
      <c r="E36" s="64" t="s">
        <v>3633</v>
      </c>
      <c r="F36" s="64">
        <v>80.0</v>
      </c>
      <c r="G36" s="64">
        <v>6000.0</v>
      </c>
      <c r="H36" s="64" t="s">
        <v>23</v>
      </c>
      <c r="I36" s="64" t="s">
        <v>5962</v>
      </c>
      <c r="J36" s="64"/>
      <c r="K36" s="64"/>
      <c r="L36" s="64"/>
      <c r="M36" s="64"/>
      <c r="N36" s="64" t="s">
        <v>5963</v>
      </c>
      <c r="O36" s="64" t="s">
        <v>5966</v>
      </c>
      <c r="P36" s="64"/>
      <c r="Q36" s="64"/>
      <c r="R36" s="64"/>
      <c r="S36" s="64"/>
      <c r="T36" s="64"/>
      <c r="U36" s="64"/>
      <c r="V36" s="64"/>
      <c r="W36" s="64"/>
      <c r="X36" s="64"/>
      <c r="Y36" s="64"/>
      <c r="Z36" s="64"/>
    </row>
    <row r="37" ht="12.75" customHeight="1">
      <c r="A37" s="82">
        <v>39964.5</v>
      </c>
      <c r="B37" s="64">
        <v>1276.0</v>
      </c>
      <c r="C37" s="64" t="s">
        <v>19</v>
      </c>
      <c r="D37" s="64" t="s">
        <v>8</v>
      </c>
      <c r="E37" s="64" t="s">
        <v>79</v>
      </c>
      <c r="F37" s="64">
        <v>78.0</v>
      </c>
      <c r="G37" s="64">
        <v>5600.0</v>
      </c>
      <c r="H37" s="64" t="s">
        <v>23</v>
      </c>
      <c r="I37" s="64"/>
      <c r="J37" s="64"/>
      <c r="K37" s="64"/>
      <c r="L37" s="64"/>
      <c r="M37" s="64"/>
      <c r="N37" s="64" t="s">
        <v>5969</v>
      </c>
      <c r="O37" s="64" t="s">
        <v>6346</v>
      </c>
      <c r="P37" s="64"/>
      <c r="Q37" s="64"/>
      <c r="R37" s="64"/>
      <c r="S37" s="64"/>
      <c r="T37" s="64"/>
      <c r="U37" s="64"/>
      <c r="V37" s="64"/>
      <c r="W37" s="64"/>
      <c r="X37" s="64"/>
      <c r="Y37" s="64"/>
      <c r="Z37" s="64"/>
    </row>
    <row r="38" ht="12.75" customHeight="1">
      <c r="A38" s="82">
        <v>39965.0</v>
      </c>
      <c r="B38" s="64">
        <v>1265.0</v>
      </c>
      <c r="C38" s="64" t="s">
        <v>19</v>
      </c>
      <c r="D38" s="64" t="s">
        <v>8</v>
      </c>
      <c r="E38" s="64" t="s">
        <v>70</v>
      </c>
      <c r="F38" s="64">
        <v>78.0</v>
      </c>
      <c r="G38" s="64">
        <v>4800.0</v>
      </c>
      <c r="H38" s="64" t="s">
        <v>23</v>
      </c>
      <c r="I38" s="64" t="s">
        <v>5962</v>
      </c>
      <c r="J38" s="64"/>
      <c r="K38" s="64"/>
      <c r="L38" s="64"/>
      <c r="M38" s="64"/>
      <c r="N38" s="64" t="s">
        <v>5969</v>
      </c>
      <c r="O38" s="64" t="s">
        <v>6310</v>
      </c>
      <c r="P38" s="64"/>
      <c r="Q38" s="64"/>
      <c r="R38" s="64"/>
      <c r="S38" s="64"/>
      <c r="T38" s="64"/>
      <c r="U38" s="64"/>
      <c r="V38" s="64"/>
      <c r="W38" s="64"/>
      <c r="X38" s="64"/>
      <c r="Y38" s="64"/>
      <c r="Z38" s="64"/>
    </row>
    <row r="39" ht="12.75" customHeight="1">
      <c r="A39" s="82">
        <v>39965.0</v>
      </c>
      <c r="B39" s="64">
        <v>1277.0</v>
      </c>
      <c r="C39" s="64" t="s">
        <v>19</v>
      </c>
      <c r="D39" s="64" t="s">
        <v>819</v>
      </c>
      <c r="E39" s="64" t="s">
        <v>1281</v>
      </c>
      <c r="F39" s="64">
        <v>75.0</v>
      </c>
      <c r="G39" s="64">
        <v>4600.0</v>
      </c>
      <c r="H39" s="64" t="s">
        <v>23</v>
      </c>
      <c r="I39" s="64" t="s">
        <v>5962</v>
      </c>
      <c r="J39" s="64"/>
      <c r="K39" s="64"/>
      <c r="L39" s="64"/>
      <c r="M39" s="64"/>
      <c r="N39" s="64" t="s">
        <v>5963</v>
      </c>
      <c r="O39" s="64" t="s">
        <v>6041</v>
      </c>
      <c r="P39" s="64"/>
      <c r="Q39" s="64"/>
      <c r="R39" s="64"/>
      <c r="S39" s="64"/>
      <c r="T39" s="64"/>
      <c r="U39" s="64"/>
      <c r="V39" s="64"/>
      <c r="W39" s="64"/>
      <c r="X39" s="64"/>
      <c r="Y39" s="64"/>
      <c r="Z39" s="64"/>
    </row>
    <row r="40" ht="12.75" customHeight="1">
      <c r="A40" s="82">
        <v>39965.479166666664</v>
      </c>
      <c r="B40" s="64">
        <v>1264.0</v>
      </c>
      <c r="C40" s="64" t="s">
        <v>19</v>
      </c>
      <c r="D40" s="64" t="s">
        <v>8</v>
      </c>
      <c r="E40" s="64" t="s">
        <v>74</v>
      </c>
      <c r="F40" s="64">
        <v>77.0</v>
      </c>
      <c r="G40" s="64">
        <v>5050.0</v>
      </c>
      <c r="H40" s="64" t="s">
        <v>23</v>
      </c>
      <c r="I40" s="64" t="s">
        <v>5962</v>
      </c>
      <c r="J40" s="64"/>
      <c r="K40" s="64"/>
      <c r="L40" s="64"/>
      <c r="M40" s="64"/>
      <c r="N40" s="64" t="s">
        <v>5963</v>
      </c>
      <c r="O40" s="64" t="s">
        <v>460</v>
      </c>
      <c r="P40" s="64"/>
      <c r="Q40" s="64"/>
      <c r="R40" s="64"/>
      <c r="S40" s="64"/>
      <c r="T40" s="64"/>
      <c r="U40" s="64"/>
      <c r="V40" s="64"/>
      <c r="W40" s="64"/>
      <c r="X40" s="64"/>
      <c r="Y40" s="64"/>
      <c r="Z40" s="64"/>
    </row>
    <row r="41" ht="12.75" customHeight="1">
      <c r="A41" s="82">
        <v>39965.5</v>
      </c>
      <c r="B41" s="64">
        <v>1278.0</v>
      </c>
      <c r="C41" s="64" t="s">
        <v>19</v>
      </c>
      <c r="D41" s="64" t="s">
        <v>8</v>
      </c>
      <c r="E41" s="64" t="s">
        <v>77</v>
      </c>
      <c r="F41" s="64">
        <v>74.0</v>
      </c>
      <c r="G41" s="64">
        <v>4700.0</v>
      </c>
      <c r="H41" s="64" t="s">
        <v>23</v>
      </c>
      <c r="I41" s="64" t="s">
        <v>5962</v>
      </c>
      <c r="J41" s="64"/>
      <c r="K41" s="64"/>
      <c r="L41" s="64"/>
      <c r="M41" s="64"/>
      <c r="N41" s="64" t="s">
        <v>5969</v>
      </c>
      <c r="O41" s="64" t="s">
        <v>6018</v>
      </c>
      <c r="P41" s="64"/>
      <c r="Q41" s="64"/>
      <c r="R41" s="64"/>
      <c r="S41" s="64"/>
      <c r="T41" s="64"/>
      <c r="U41" s="64"/>
      <c r="V41" s="64"/>
      <c r="W41" s="64"/>
      <c r="X41" s="64"/>
      <c r="Y41" s="64"/>
      <c r="Z41" s="64"/>
    </row>
    <row r="42" ht="12.75" customHeight="1">
      <c r="A42" s="82">
        <v>39965.583333333336</v>
      </c>
      <c r="B42" s="64">
        <v>1279.0</v>
      </c>
      <c r="C42" s="64" t="s">
        <v>19</v>
      </c>
      <c r="D42" s="64" t="s">
        <v>8</v>
      </c>
      <c r="E42" s="64" t="s">
        <v>75</v>
      </c>
      <c r="F42" s="64">
        <v>74.0</v>
      </c>
      <c r="G42" s="64">
        <v>4600.0</v>
      </c>
      <c r="H42" s="64" t="s">
        <v>23</v>
      </c>
      <c r="I42" s="64" t="s">
        <v>5962</v>
      </c>
      <c r="J42" s="64"/>
      <c r="K42" s="64"/>
      <c r="L42" s="64"/>
      <c r="M42" s="64"/>
      <c r="N42" s="64" t="s">
        <v>5978</v>
      </c>
      <c r="O42" s="64" t="s">
        <v>6347</v>
      </c>
      <c r="P42" s="64"/>
      <c r="Q42" s="64"/>
      <c r="R42" s="64"/>
      <c r="S42" s="64"/>
      <c r="T42" s="64"/>
      <c r="U42" s="64"/>
      <c r="V42" s="64"/>
      <c r="W42" s="64"/>
      <c r="X42" s="64"/>
      <c r="Y42" s="64"/>
      <c r="Z42" s="64"/>
    </row>
    <row r="43" ht="12.75" customHeight="1">
      <c r="A43" s="82">
        <v>39966.0</v>
      </c>
      <c r="B43" s="64">
        <v>1263.0</v>
      </c>
      <c r="C43" s="64" t="s">
        <v>19</v>
      </c>
      <c r="D43" s="64" t="s">
        <v>8</v>
      </c>
      <c r="E43" s="64" t="s">
        <v>68</v>
      </c>
      <c r="F43" s="64">
        <v>80.0</v>
      </c>
      <c r="G43" s="64">
        <v>5000.0</v>
      </c>
      <c r="H43" s="64" t="s">
        <v>23</v>
      </c>
      <c r="I43" s="64" t="s">
        <v>5962</v>
      </c>
      <c r="J43" s="64"/>
      <c r="K43" s="64"/>
      <c r="L43" s="64"/>
      <c r="M43" s="64"/>
      <c r="N43" s="64" t="s">
        <v>5963</v>
      </c>
      <c r="O43" s="64" t="s">
        <v>5967</v>
      </c>
      <c r="P43" s="64"/>
      <c r="Q43" s="64"/>
      <c r="R43" s="64"/>
      <c r="S43" s="64"/>
      <c r="T43" s="64"/>
      <c r="U43" s="64"/>
      <c r="V43" s="64"/>
      <c r="W43" s="64"/>
      <c r="X43" s="64"/>
      <c r="Y43" s="64"/>
      <c r="Z43" s="64"/>
    </row>
    <row r="44" ht="12.75" customHeight="1">
      <c r="A44" s="82">
        <v>39966.604166666664</v>
      </c>
      <c r="B44" s="64">
        <v>1266.0</v>
      </c>
      <c r="C44" s="64" t="s">
        <v>19</v>
      </c>
      <c r="D44" s="64" t="s">
        <v>819</v>
      </c>
      <c r="E44" s="64" t="s">
        <v>22</v>
      </c>
      <c r="F44" s="64">
        <v>73.0</v>
      </c>
      <c r="G44" s="64">
        <v>4000.0</v>
      </c>
      <c r="H44" s="64" t="s">
        <v>23</v>
      </c>
      <c r="I44" s="64" t="s">
        <v>5962</v>
      </c>
      <c r="J44" s="64"/>
      <c r="K44" s="64"/>
      <c r="L44" s="64"/>
      <c r="M44" s="64"/>
      <c r="N44" s="64" t="s">
        <v>5963</v>
      </c>
      <c r="O44" s="64" t="s">
        <v>6042</v>
      </c>
      <c r="P44" s="64"/>
      <c r="Q44" s="64"/>
      <c r="R44" s="64"/>
      <c r="S44" s="64"/>
      <c r="T44" s="64"/>
      <c r="U44" s="64"/>
      <c r="V44" s="64"/>
      <c r="W44" s="64"/>
      <c r="X44" s="64"/>
      <c r="Y44" s="64"/>
      <c r="Z44" s="64"/>
    </row>
    <row r="45" ht="12.75" customHeight="1">
      <c r="A45" s="82">
        <v>39966.666666666664</v>
      </c>
      <c r="B45" s="64">
        <v>1267.0</v>
      </c>
      <c r="C45" s="64" t="s">
        <v>19</v>
      </c>
      <c r="D45" s="64" t="s">
        <v>8</v>
      </c>
      <c r="E45" s="64" t="s">
        <v>79</v>
      </c>
      <c r="F45" s="64">
        <v>80.0</v>
      </c>
      <c r="G45" s="64">
        <v>5300.0</v>
      </c>
      <c r="H45" s="64" t="s">
        <v>23</v>
      </c>
      <c r="I45" s="64" t="s">
        <v>5962</v>
      </c>
      <c r="J45" s="64"/>
      <c r="K45" s="64"/>
      <c r="L45" s="64"/>
      <c r="M45" s="64"/>
      <c r="N45" s="64" t="s">
        <v>5969</v>
      </c>
      <c r="O45" s="64" t="s">
        <v>6149</v>
      </c>
      <c r="P45" s="64"/>
      <c r="Q45" s="64"/>
      <c r="R45" s="64"/>
      <c r="S45" s="64"/>
      <c r="T45" s="64"/>
      <c r="U45" s="64"/>
      <c r="V45" s="64"/>
      <c r="W45" s="64"/>
      <c r="X45" s="64"/>
      <c r="Y45" s="64"/>
      <c r="Z45" s="64"/>
    </row>
    <row r="46" ht="12.75" customHeight="1">
      <c r="A46" s="82">
        <v>39967.0</v>
      </c>
      <c r="B46" s="64">
        <v>1286.0</v>
      </c>
      <c r="C46" s="64" t="s">
        <v>19</v>
      </c>
      <c r="D46" s="64" t="s">
        <v>8</v>
      </c>
      <c r="E46" s="64" t="s">
        <v>69</v>
      </c>
      <c r="F46" s="64">
        <v>74.0</v>
      </c>
      <c r="G46" s="64">
        <v>4300.0</v>
      </c>
      <c r="H46" s="64" t="s">
        <v>23</v>
      </c>
      <c r="I46" s="64" t="s">
        <v>5962</v>
      </c>
      <c r="J46" s="64"/>
      <c r="K46" s="64"/>
      <c r="L46" s="64"/>
      <c r="M46" s="64"/>
      <c r="N46" s="64" t="s">
        <v>5963</v>
      </c>
      <c r="O46" s="64" t="s">
        <v>6041</v>
      </c>
      <c r="P46" s="64"/>
      <c r="Q46" s="64"/>
      <c r="R46" s="64"/>
      <c r="S46" s="64"/>
      <c r="T46" s="64"/>
      <c r="U46" s="64"/>
      <c r="V46" s="64"/>
      <c r="W46" s="64"/>
      <c r="X46" s="64"/>
      <c r="Y46" s="64"/>
      <c r="Z46" s="64"/>
    </row>
    <row r="47" ht="12.75" customHeight="1">
      <c r="A47" s="82">
        <v>39969.416666666664</v>
      </c>
      <c r="B47" s="64">
        <v>1280.0</v>
      </c>
      <c r="C47" s="64" t="s">
        <v>19</v>
      </c>
      <c r="D47" s="64" t="s">
        <v>8</v>
      </c>
      <c r="E47" s="64" t="s">
        <v>74</v>
      </c>
      <c r="F47" s="64">
        <v>79.0</v>
      </c>
      <c r="G47" s="64">
        <v>5100.0</v>
      </c>
      <c r="H47" s="64" t="s">
        <v>23</v>
      </c>
      <c r="I47" s="64" t="s">
        <v>5962</v>
      </c>
      <c r="J47" s="64"/>
      <c r="K47" s="64"/>
      <c r="L47" s="64"/>
      <c r="M47" s="64"/>
      <c r="N47" s="64" t="s">
        <v>6160</v>
      </c>
      <c r="O47" s="64" t="s">
        <v>6272</v>
      </c>
      <c r="P47" s="64"/>
      <c r="Q47" s="64"/>
      <c r="R47" s="64"/>
      <c r="S47" s="64"/>
      <c r="T47" s="64"/>
      <c r="U47" s="64"/>
      <c r="V47" s="64"/>
      <c r="W47" s="64"/>
      <c r="X47" s="64"/>
      <c r="Y47" s="64"/>
      <c r="Z47" s="64"/>
    </row>
    <row r="48" ht="12.75" customHeight="1">
      <c r="A48" s="82">
        <v>39970.0</v>
      </c>
      <c r="B48" s="64">
        <v>1581.0</v>
      </c>
      <c r="C48" s="64" t="s">
        <v>19</v>
      </c>
      <c r="D48" s="64" t="s">
        <v>8</v>
      </c>
      <c r="E48" s="64" t="s">
        <v>74</v>
      </c>
      <c r="F48" s="64">
        <v>76.0</v>
      </c>
      <c r="G48" s="64">
        <v>4500.0</v>
      </c>
      <c r="H48" s="64" t="s">
        <v>23</v>
      </c>
      <c r="I48" s="64" t="s">
        <v>5962</v>
      </c>
      <c r="J48" s="64"/>
      <c r="K48" s="64"/>
      <c r="L48" s="64"/>
      <c r="M48" s="64"/>
      <c r="N48" s="64" t="s">
        <v>5963</v>
      </c>
      <c r="O48" s="64" t="s">
        <v>6029</v>
      </c>
      <c r="P48" s="64"/>
      <c r="Q48" s="64"/>
      <c r="R48" s="64"/>
      <c r="S48" s="64"/>
      <c r="T48" s="64"/>
      <c r="U48" s="64"/>
      <c r="V48" s="64"/>
      <c r="W48" s="64"/>
      <c r="X48" s="64"/>
      <c r="Y48" s="64"/>
      <c r="Z48" s="64"/>
    </row>
    <row r="49" ht="12.75" customHeight="1">
      <c r="A49" s="82">
        <v>39971.479166666664</v>
      </c>
      <c r="B49" s="64">
        <v>1582.0</v>
      </c>
      <c r="C49" s="64" t="s">
        <v>19</v>
      </c>
      <c r="D49" s="64" t="s">
        <v>819</v>
      </c>
      <c r="E49" s="64" t="s">
        <v>6348</v>
      </c>
      <c r="F49" s="64">
        <v>76.0</v>
      </c>
      <c r="G49" s="64">
        <v>4800.0</v>
      </c>
      <c r="H49" s="64" t="s">
        <v>23</v>
      </c>
      <c r="I49" s="64" t="s">
        <v>5962</v>
      </c>
      <c r="J49" s="64"/>
      <c r="K49" s="64"/>
      <c r="L49" s="64"/>
      <c r="M49" s="64"/>
      <c r="N49" s="64" t="s">
        <v>5969</v>
      </c>
      <c r="O49" s="64" t="s">
        <v>1238</v>
      </c>
      <c r="P49" s="64"/>
      <c r="Q49" s="64"/>
      <c r="R49" s="64"/>
      <c r="S49" s="64"/>
      <c r="T49" s="64"/>
      <c r="U49" s="64"/>
      <c r="V49" s="64"/>
      <c r="W49" s="64"/>
      <c r="X49" s="64"/>
      <c r="Y49" s="64"/>
      <c r="Z49" s="64"/>
    </row>
    <row r="50" ht="12.75" customHeight="1">
      <c r="A50" s="82">
        <v>39971.520833333336</v>
      </c>
      <c r="B50" s="64">
        <v>1583.0</v>
      </c>
      <c r="C50" s="64" t="s">
        <v>19</v>
      </c>
      <c r="D50" s="64" t="s">
        <v>8</v>
      </c>
      <c r="E50" s="64" t="s">
        <v>66</v>
      </c>
      <c r="F50" s="64">
        <v>74.0</v>
      </c>
      <c r="G50" s="64">
        <v>4500.0</v>
      </c>
      <c r="H50" s="64" t="s">
        <v>23</v>
      </c>
      <c r="I50" s="64" t="s">
        <v>5962</v>
      </c>
      <c r="J50" s="64"/>
      <c r="K50" s="64"/>
      <c r="L50" s="64"/>
      <c r="M50" s="64"/>
      <c r="N50" s="64" t="s">
        <v>5963</v>
      </c>
      <c r="O50" s="64" t="s">
        <v>5967</v>
      </c>
      <c r="P50" s="64"/>
      <c r="Q50" s="64"/>
      <c r="R50" s="64"/>
      <c r="S50" s="64"/>
      <c r="T50" s="64"/>
      <c r="U50" s="64"/>
      <c r="V50" s="64"/>
      <c r="W50" s="64"/>
      <c r="X50" s="64"/>
      <c r="Y50" s="64"/>
      <c r="Z50" s="64"/>
    </row>
    <row r="51" ht="12.75" customHeight="1">
      <c r="A51" s="82">
        <v>39971.583333333336</v>
      </c>
      <c r="B51" s="64">
        <v>1584.0</v>
      </c>
      <c r="C51" s="64" t="s">
        <v>19</v>
      </c>
      <c r="D51" s="64" t="s">
        <v>819</v>
      </c>
      <c r="E51" s="64" t="s">
        <v>820</v>
      </c>
      <c r="F51" s="64">
        <v>74.0</v>
      </c>
      <c r="G51" s="64">
        <v>3850.0</v>
      </c>
      <c r="H51" s="64" t="s">
        <v>23</v>
      </c>
      <c r="I51" s="64" t="s">
        <v>5962</v>
      </c>
      <c r="J51" s="64"/>
      <c r="K51" s="64"/>
      <c r="L51" s="64"/>
      <c r="M51" s="64"/>
      <c r="N51" s="64" t="s">
        <v>5969</v>
      </c>
      <c r="O51" s="64" t="s">
        <v>6324</v>
      </c>
      <c r="P51" s="64"/>
      <c r="Q51" s="64"/>
      <c r="R51" s="64"/>
      <c r="S51" s="64"/>
      <c r="T51" s="64"/>
      <c r="U51" s="64"/>
      <c r="V51" s="64"/>
      <c r="W51" s="64"/>
      <c r="X51" s="64"/>
      <c r="Y51" s="64"/>
      <c r="Z51" s="64"/>
    </row>
    <row r="52" ht="12.75" customHeight="1">
      <c r="A52" s="82">
        <v>39971.854166666664</v>
      </c>
      <c r="B52" s="64">
        <v>1585.0</v>
      </c>
      <c r="C52" s="64" t="s">
        <v>19</v>
      </c>
      <c r="D52" s="64" t="s">
        <v>8</v>
      </c>
      <c r="E52" s="64" t="s">
        <v>79</v>
      </c>
      <c r="F52" s="64">
        <v>75.0</v>
      </c>
      <c r="G52" s="64">
        <v>4300.0</v>
      </c>
      <c r="H52" s="64" t="s">
        <v>23</v>
      </c>
      <c r="I52" s="64" t="s">
        <v>5962</v>
      </c>
      <c r="J52" s="64"/>
      <c r="K52" s="64"/>
      <c r="L52" s="64"/>
      <c r="M52" s="64"/>
      <c r="N52" s="64" t="s">
        <v>5963</v>
      </c>
      <c r="O52" s="64" t="s">
        <v>5991</v>
      </c>
      <c r="P52" s="64"/>
      <c r="Q52" s="64"/>
      <c r="R52" s="64"/>
      <c r="S52" s="64"/>
      <c r="T52" s="64"/>
      <c r="U52" s="64"/>
      <c r="V52" s="64"/>
      <c r="W52" s="64"/>
      <c r="X52" s="64"/>
      <c r="Y52" s="64"/>
      <c r="Z52" s="64"/>
    </row>
    <row r="53" ht="12.75" customHeight="1">
      <c r="A53" s="82">
        <v>39972.0</v>
      </c>
      <c r="B53" s="64">
        <v>1586.0</v>
      </c>
      <c r="C53" s="64" t="s">
        <v>19</v>
      </c>
      <c r="D53" s="64" t="s">
        <v>819</v>
      </c>
      <c r="E53" s="64"/>
      <c r="F53" s="64">
        <v>79.0</v>
      </c>
      <c r="G53" s="64">
        <v>4800.0</v>
      </c>
      <c r="H53" s="64" t="s">
        <v>23</v>
      </c>
      <c r="I53" s="64" t="s">
        <v>5962</v>
      </c>
      <c r="J53" s="64"/>
      <c r="K53" s="64"/>
      <c r="L53" s="64"/>
      <c r="M53" s="64"/>
      <c r="N53" s="64" t="s">
        <v>5969</v>
      </c>
      <c r="O53" s="64" t="s">
        <v>6000</v>
      </c>
      <c r="P53" s="64"/>
      <c r="Q53" s="64"/>
      <c r="R53" s="64"/>
      <c r="S53" s="64"/>
      <c r="T53" s="64"/>
      <c r="U53" s="64"/>
      <c r="V53" s="64"/>
      <c r="W53" s="64"/>
      <c r="X53" s="64"/>
      <c r="Y53" s="64"/>
      <c r="Z53" s="64"/>
    </row>
    <row r="54" ht="12.75" customHeight="1">
      <c r="A54" s="82">
        <v>39973.0</v>
      </c>
      <c r="B54" s="64">
        <v>1587.0</v>
      </c>
      <c r="C54" s="64" t="s">
        <v>19</v>
      </c>
      <c r="D54" s="64" t="s">
        <v>8</v>
      </c>
      <c r="E54" s="64" t="s">
        <v>69</v>
      </c>
      <c r="F54" s="64">
        <v>72.0</v>
      </c>
      <c r="G54" s="64">
        <v>4000.0</v>
      </c>
      <c r="H54" s="64" t="s">
        <v>23</v>
      </c>
      <c r="I54" s="64" t="s">
        <v>5962</v>
      </c>
      <c r="J54" s="64"/>
      <c r="K54" s="64"/>
      <c r="L54" s="64"/>
      <c r="M54" s="64"/>
      <c r="N54" s="64" t="s">
        <v>5963</v>
      </c>
      <c r="O54" s="64" t="s">
        <v>6029</v>
      </c>
      <c r="P54" s="64"/>
      <c r="Q54" s="64"/>
      <c r="R54" s="64"/>
      <c r="S54" s="64"/>
      <c r="T54" s="64"/>
      <c r="U54" s="64"/>
      <c r="V54" s="64"/>
      <c r="W54" s="64"/>
      <c r="X54" s="64"/>
      <c r="Y54" s="64"/>
      <c r="Z54" s="64"/>
    </row>
    <row r="55" ht="12.75" customHeight="1">
      <c r="A55" s="82">
        <v>39974.0</v>
      </c>
      <c r="B55" s="64">
        <v>1588.0</v>
      </c>
      <c r="C55" s="64" t="s">
        <v>19</v>
      </c>
      <c r="D55" s="64" t="s">
        <v>8</v>
      </c>
      <c r="E55" s="64" t="s">
        <v>68</v>
      </c>
      <c r="F55" s="64">
        <v>71.0</v>
      </c>
      <c r="G55" s="64">
        <v>3900.0</v>
      </c>
      <c r="H55" s="64" t="s">
        <v>23</v>
      </c>
      <c r="I55" s="64"/>
      <c r="J55" s="64"/>
      <c r="K55" s="64"/>
      <c r="L55" s="64"/>
      <c r="M55" s="64"/>
      <c r="N55" s="64" t="s">
        <v>5963</v>
      </c>
      <c r="O55" s="64" t="s">
        <v>860</v>
      </c>
      <c r="P55" s="64"/>
      <c r="Q55" s="64"/>
      <c r="R55" s="64"/>
      <c r="S55" s="64"/>
      <c r="T55" s="64"/>
      <c r="U55" s="64"/>
      <c r="V55" s="64"/>
      <c r="W55" s="64"/>
      <c r="X55" s="64"/>
      <c r="Y55" s="64"/>
      <c r="Z55" s="64"/>
    </row>
    <row r="56" ht="12.75" customHeight="1">
      <c r="A56" s="82">
        <v>39976.833333333336</v>
      </c>
      <c r="B56" s="64">
        <v>1589.0</v>
      </c>
      <c r="C56" s="64" t="s">
        <v>19</v>
      </c>
      <c r="D56" s="64" t="s">
        <v>8</v>
      </c>
      <c r="E56" s="64" t="s">
        <v>815</v>
      </c>
      <c r="F56" s="64">
        <v>82.0</v>
      </c>
      <c r="G56" s="64">
        <v>4750.0</v>
      </c>
      <c r="H56" s="64" t="s">
        <v>23</v>
      </c>
      <c r="I56" s="64" t="s">
        <v>5962</v>
      </c>
      <c r="J56" s="64"/>
      <c r="K56" s="64"/>
      <c r="L56" s="64"/>
      <c r="M56" s="64"/>
      <c r="N56" s="64" t="s">
        <v>5978</v>
      </c>
      <c r="O56" s="64" t="s">
        <v>6185</v>
      </c>
      <c r="P56" s="64"/>
      <c r="Q56" s="64"/>
      <c r="R56" s="64"/>
      <c r="S56" s="64"/>
      <c r="T56" s="64"/>
      <c r="U56" s="64"/>
      <c r="V56" s="64"/>
      <c r="W56" s="64"/>
      <c r="X56" s="64"/>
      <c r="Y56" s="64"/>
      <c r="Z56" s="64"/>
    </row>
    <row r="57" ht="12.75" customHeight="1">
      <c r="A57" s="82">
        <v>39977.0</v>
      </c>
      <c r="B57" s="64">
        <v>1590.0</v>
      </c>
      <c r="C57" s="64" t="s">
        <v>19</v>
      </c>
      <c r="D57" s="64" t="s">
        <v>819</v>
      </c>
      <c r="E57" s="64"/>
      <c r="F57" s="64">
        <v>82.0</v>
      </c>
      <c r="G57" s="64">
        <v>6000.0</v>
      </c>
      <c r="H57" s="64" t="s">
        <v>23</v>
      </c>
      <c r="I57" s="64" t="s">
        <v>5962</v>
      </c>
      <c r="J57" s="64"/>
      <c r="K57" s="64"/>
      <c r="L57" s="64"/>
      <c r="M57" s="64"/>
      <c r="N57" s="64" t="s">
        <v>5963</v>
      </c>
      <c r="O57" s="64" t="s">
        <v>6015</v>
      </c>
      <c r="P57" s="64"/>
      <c r="Q57" s="64"/>
      <c r="R57" s="64"/>
      <c r="S57" s="64"/>
      <c r="T57" s="64"/>
      <c r="U57" s="64"/>
      <c r="V57" s="64"/>
      <c r="W57" s="64"/>
      <c r="X57" s="64"/>
      <c r="Y57" s="64"/>
      <c r="Z57" s="64"/>
    </row>
    <row r="58" ht="12.75" customHeight="1">
      <c r="A58" s="82">
        <v>39977.854166666664</v>
      </c>
      <c r="B58" s="64">
        <v>1591.0</v>
      </c>
      <c r="C58" s="64" t="s">
        <v>19</v>
      </c>
      <c r="D58" s="64" t="s">
        <v>8</v>
      </c>
      <c r="E58" s="64" t="s">
        <v>75</v>
      </c>
      <c r="F58" s="64">
        <v>58.0</v>
      </c>
      <c r="G58" s="64">
        <v>1950.0</v>
      </c>
      <c r="H58" s="64" t="s">
        <v>23</v>
      </c>
      <c r="I58" s="64" t="s">
        <v>5962</v>
      </c>
      <c r="J58" s="64"/>
      <c r="K58" s="64"/>
      <c r="L58" s="64"/>
      <c r="M58" s="64"/>
      <c r="N58" s="64" t="s">
        <v>5978</v>
      </c>
      <c r="O58" s="64" t="s">
        <v>6185</v>
      </c>
      <c r="P58" s="64"/>
      <c r="Q58" s="64"/>
      <c r="R58" s="64"/>
      <c r="S58" s="64"/>
      <c r="T58" s="64"/>
      <c r="U58" s="64"/>
      <c r="V58" s="64"/>
      <c r="W58" s="64"/>
      <c r="X58" s="64"/>
      <c r="Y58" s="64"/>
      <c r="Z58" s="64"/>
    </row>
    <row r="59" ht="12.75" customHeight="1">
      <c r="A59" s="82">
        <v>39980.458333333336</v>
      </c>
      <c r="B59" s="64">
        <v>1592.0</v>
      </c>
      <c r="C59" s="64" t="s">
        <v>19</v>
      </c>
      <c r="D59" s="64" t="s">
        <v>8</v>
      </c>
      <c r="E59" s="64" t="s">
        <v>66</v>
      </c>
      <c r="F59" s="64">
        <v>73.0</v>
      </c>
      <c r="G59" s="64">
        <v>4300.0</v>
      </c>
      <c r="H59" s="64" t="s">
        <v>23</v>
      </c>
      <c r="I59" s="64" t="s">
        <v>5962</v>
      </c>
      <c r="J59" s="64"/>
      <c r="K59" s="64"/>
      <c r="L59" s="64"/>
      <c r="M59" s="64"/>
      <c r="N59" s="64" t="s">
        <v>5996</v>
      </c>
      <c r="O59" s="64" t="s">
        <v>5997</v>
      </c>
      <c r="P59" s="64"/>
      <c r="Q59" s="64"/>
      <c r="R59" s="64"/>
      <c r="S59" s="64"/>
      <c r="T59" s="64"/>
      <c r="U59" s="64"/>
      <c r="V59" s="64"/>
      <c r="W59" s="64"/>
      <c r="X59" s="64"/>
      <c r="Y59" s="64"/>
      <c r="Z59" s="64"/>
    </row>
    <row r="60" ht="12.75" customHeight="1">
      <c r="A60" s="82">
        <v>39981.0</v>
      </c>
      <c r="B60" s="64">
        <v>1594.0</v>
      </c>
      <c r="C60" s="64" t="s">
        <v>19</v>
      </c>
      <c r="D60" s="64" t="s">
        <v>8</v>
      </c>
      <c r="E60" s="64" t="s">
        <v>78</v>
      </c>
      <c r="F60" s="64">
        <v>79.0</v>
      </c>
      <c r="G60" s="64">
        <v>5500.0</v>
      </c>
      <c r="H60" s="64" t="s">
        <v>23</v>
      </c>
      <c r="I60" s="64" t="s">
        <v>5962</v>
      </c>
      <c r="J60" s="64"/>
      <c r="K60" s="64"/>
      <c r="L60" s="64"/>
      <c r="M60" s="64"/>
      <c r="N60" s="64" t="s">
        <v>5963</v>
      </c>
      <c r="O60" s="64" t="s">
        <v>5967</v>
      </c>
      <c r="P60" s="64"/>
      <c r="Q60" s="64"/>
      <c r="R60" s="64"/>
      <c r="S60" s="64"/>
      <c r="T60" s="64"/>
      <c r="U60" s="64"/>
      <c r="V60" s="64"/>
      <c r="W60" s="64"/>
      <c r="X60" s="64"/>
      <c r="Y60" s="64"/>
      <c r="Z60" s="64"/>
    </row>
    <row r="61" ht="12.75" customHeight="1">
      <c r="A61" s="82">
        <v>39981.541666666664</v>
      </c>
      <c r="B61" s="64">
        <v>1593.0</v>
      </c>
      <c r="C61" s="64" t="s">
        <v>19</v>
      </c>
      <c r="D61" s="64" t="s">
        <v>8</v>
      </c>
      <c r="E61" s="64" t="s">
        <v>67</v>
      </c>
      <c r="F61" s="64">
        <v>74.0</v>
      </c>
      <c r="G61" s="64">
        <v>4500.0</v>
      </c>
      <c r="H61" s="64" t="s">
        <v>23</v>
      </c>
      <c r="I61" s="64" t="s">
        <v>5962</v>
      </c>
      <c r="J61" s="64"/>
      <c r="K61" s="64"/>
      <c r="L61" s="64"/>
      <c r="M61" s="64"/>
      <c r="N61" s="64" t="s">
        <v>5963</v>
      </c>
      <c r="O61" s="64" t="s">
        <v>1319</v>
      </c>
      <c r="P61" s="64"/>
      <c r="Q61" s="64"/>
      <c r="R61" s="64"/>
      <c r="S61" s="64"/>
      <c r="T61" s="64"/>
      <c r="U61" s="64"/>
      <c r="V61" s="64"/>
      <c r="W61" s="64"/>
      <c r="X61" s="64"/>
      <c r="Y61" s="64"/>
      <c r="Z61" s="64"/>
    </row>
    <row r="62" ht="12.75" customHeight="1">
      <c r="A62" s="82">
        <v>39984.791666666664</v>
      </c>
      <c r="B62" s="64">
        <v>1950.0</v>
      </c>
      <c r="C62" s="64" t="s">
        <v>19</v>
      </c>
      <c r="D62" s="64" t="s">
        <v>8</v>
      </c>
      <c r="E62" s="64" t="s">
        <v>71</v>
      </c>
      <c r="F62" s="64">
        <v>60.0</v>
      </c>
      <c r="G62" s="64">
        <v>2000.0</v>
      </c>
      <c r="H62" s="64" t="s">
        <v>23</v>
      </c>
      <c r="I62" s="64" t="s">
        <v>5962</v>
      </c>
      <c r="J62" s="64"/>
      <c r="K62" s="64"/>
      <c r="L62" s="64"/>
      <c r="M62" s="64"/>
      <c r="N62" s="64" t="s">
        <v>5963</v>
      </c>
      <c r="O62" s="64" t="s">
        <v>855</v>
      </c>
      <c r="P62" s="64"/>
      <c r="Q62" s="64"/>
      <c r="R62" s="64"/>
      <c r="S62" s="64"/>
      <c r="T62" s="64"/>
      <c r="U62" s="64"/>
      <c r="V62" s="64"/>
      <c r="W62" s="64"/>
      <c r="X62" s="64"/>
      <c r="Y62" s="64"/>
      <c r="Z62" s="64"/>
    </row>
    <row r="63" ht="12.75" customHeight="1">
      <c r="A63" s="82">
        <v>39986.895833333336</v>
      </c>
      <c r="B63" s="64">
        <v>1596.0</v>
      </c>
      <c r="C63" s="64" t="s">
        <v>19</v>
      </c>
      <c r="D63" s="64" t="s">
        <v>819</v>
      </c>
      <c r="E63" s="64" t="s">
        <v>857</v>
      </c>
      <c r="F63" s="64">
        <v>75.0</v>
      </c>
      <c r="G63" s="64">
        <v>4200.0</v>
      </c>
      <c r="H63" s="64" t="s">
        <v>23</v>
      </c>
      <c r="I63" s="64" t="s">
        <v>5962</v>
      </c>
      <c r="J63" s="64"/>
      <c r="K63" s="64"/>
      <c r="L63" s="64"/>
      <c r="M63" s="64"/>
      <c r="N63" s="64" t="s">
        <v>5963</v>
      </c>
      <c r="O63" s="64" t="s">
        <v>5975</v>
      </c>
      <c r="P63" s="64"/>
      <c r="Q63" s="64"/>
      <c r="R63" s="64"/>
      <c r="S63" s="64"/>
      <c r="T63" s="64"/>
      <c r="U63" s="64"/>
      <c r="V63" s="64"/>
      <c r="W63" s="64"/>
      <c r="X63" s="64"/>
      <c r="Y63" s="64"/>
      <c r="Z63" s="64"/>
    </row>
    <row r="64" ht="12.75" customHeight="1">
      <c r="A64" s="82">
        <v>39987.6875</v>
      </c>
      <c r="B64" s="64">
        <v>1597.0</v>
      </c>
      <c r="C64" s="64" t="s">
        <v>19</v>
      </c>
      <c r="D64" s="64" t="s">
        <v>8</v>
      </c>
      <c r="E64" s="64" t="s">
        <v>67</v>
      </c>
      <c r="F64" s="64">
        <v>78.0</v>
      </c>
      <c r="G64" s="64">
        <v>5450.0</v>
      </c>
      <c r="H64" s="64" t="s">
        <v>23</v>
      </c>
      <c r="I64" s="64" t="s">
        <v>5962</v>
      </c>
      <c r="J64" s="64"/>
      <c r="K64" s="64"/>
      <c r="L64" s="64"/>
      <c r="M64" s="64"/>
      <c r="N64" s="64" t="s">
        <v>5963</v>
      </c>
      <c r="O64" s="64" t="s">
        <v>5967</v>
      </c>
      <c r="P64" s="64"/>
      <c r="Q64" s="64"/>
      <c r="R64" s="64"/>
      <c r="S64" s="64"/>
      <c r="T64" s="64"/>
      <c r="U64" s="64"/>
      <c r="V64" s="64"/>
      <c r="W64" s="64"/>
      <c r="X64" s="64"/>
      <c r="Y64" s="64"/>
      <c r="Z64" s="64"/>
    </row>
    <row r="65" ht="12.75" customHeight="1">
      <c r="A65" s="82">
        <v>39990.729166666664</v>
      </c>
      <c r="B65" s="64">
        <v>1598.0</v>
      </c>
      <c r="C65" s="64" t="s">
        <v>19</v>
      </c>
      <c r="D65" s="64" t="s">
        <v>8</v>
      </c>
      <c r="E65" s="64" t="s">
        <v>68</v>
      </c>
      <c r="F65" s="64">
        <v>78.0</v>
      </c>
      <c r="G65" s="64">
        <v>4450.0</v>
      </c>
      <c r="H65" s="64" t="s">
        <v>23</v>
      </c>
      <c r="I65" s="64" t="s">
        <v>5962</v>
      </c>
      <c r="J65" s="64"/>
      <c r="K65" s="64"/>
      <c r="L65" s="64"/>
      <c r="M65" s="64"/>
      <c r="N65" s="64" t="s">
        <v>6121</v>
      </c>
      <c r="O65" s="64" t="s">
        <v>6137</v>
      </c>
      <c r="P65" s="64"/>
      <c r="Q65" s="64"/>
      <c r="R65" s="64"/>
      <c r="S65" s="64"/>
      <c r="T65" s="64"/>
      <c r="U65" s="64"/>
      <c r="V65" s="64"/>
      <c r="W65" s="64"/>
      <c r="X65" s="64"/>
      <c r="Y65" s="64"/>
      <c r="Z65" s="64"/>
    </row>
    <row r="66" ht="12.75" customHeight="1">
      <c r="A66" s="82">
        <v>39991.0</v>
      </c>
      <c r="B66" s="64">
        <v>1599.0</v>
      </c>
      <c r="C66" s="64" t="s">
        <v>19</v>
      </c>
      <c r="D66" s="64" t="s">
        <v>819</v>
      </c>
      <c r="E66" s="64"/>
      <c r="F66" s="64">
        <v>68.0</v>
      </c>
      <c r="G66" s="64">
        <v>3500.0</v>
      </c>
      <c r="H66" s="64" t="s">
        <v>23</v>
      </c>
      <c r="I66" s="64" t="s">
        <v>5962</v>
      </c>
      <c r="J66" s="64"/>
      <c r="K66" s="64"/>
      <c r="L66" s="64"/>
      <c r="M66" s="64"/>
      <c r="N66" s="64" t="s">
        <v>5963</v>
      </c>
      <c r="O66" s="64" t="s">
        <v>5965</v>
      </c>
      <c r="P66" s="64"/>
      <c r="Q66" s="64"/>
      <c r="R66" s="64"/>
      <c r="S66" s="64"/>
      <c r="T66" s="64"/>
      <c r="U66" s="64"/>
      <c r="V66" s="64"/>
      <c r="W66" s="64"/>
      <c r="X66" s="64"/>
      <c r="Y66" s="64"/>
      <c r="Z66" s="64"/>
    </row>
    <row r="67" ht="12.75" customHeight="1">
      <c r="A67" s="82">
        <v>39994.5</v>
      </c>
      <c r="B67" s="64">
        <v>1519.0</v>
      </c>
      <c r="C67" s="64" t="s">
        <v>19</v>
      </c>
      <c r="D67" s="64" t="s">
        <v>819</v>
      </c>
      <c r="E67" s="64" t="s">
        <v>6349</v>
      </c>
      <c r="F67" s="64">
        <v>75.0</v>
      </c>
      <c r="G67" s="64">
        <v>4250.0</v>
      </c>
      <c r="H67" s="64" t="s">
        <v>23</v>
      </c>
      <c r="I67" s="64" t="s">
        <v>5962</v>
      </c>
      <c r="J67" s="64"/>
      <c r="K67" s="64"/>
      <c r="L67" s="64"/>
      <c r="M67" s="64"/>
      <c r="N67" s="64" t="s">
        <v>5963</v>
      </c>
      <c r="O67" s="64" t="s">
        <v>5966</v>
      </c>
      <c r="P67" s="64"/>
      <c r="Q67" s="64"/>
      <c r="R67" s="64"/>
      <c r="S67" s="64"/>
      <c r="T67" s="64"/>
      <c r="U67" s="64"/>
      <c r="V67" s="64"/>
      <c r="W67" s="64"/>
      <c r="X67" s="64"/>
      <c r="Y67" s="64"/>
      <c r="Z67" s="64"/>
    </row>
    <row r="68" ht="12.75" customHeight="1">
      <c r="A68" s="82">
        <v>39998.0</v>
      </c>
      <c r="B68" s="64">
        <v>1516.0</v>
      </c>
      <c r="C68" s="64" t="s">
        <v>19</v>
      </c>
      <c r="D68" s="64" t="s">
        <v>819</v>
      </c>
      <c r="E68" s="64" t="s">
        <v>42</v>
      </c>
      <c r="F68" s="64">
        <v>77.0</v>
      </c>
      <c r="G68" s="64">
        <v>5000.0</v>
      </c>
      <c r="H68" s="64" t="s">
        <v>23</v>
      </c>
      <c r="I68" s="64"/>
      <c r="J68" s="64"/>
      <c r="K68" s="64"/>
      <c r="L68" s="64"/>
      <c r="M68" s="64"/>
      <c r="N68" s="64" t="s">
        <v>5963</v>
      </c>
      <c r="O68" s="64" t="s">
        <v>5967</v>
      </c>
      <c r="P68" s="64"/>
      <c r="Q68" s="64"/>
      <c r="R68" s="64"/>
      <c r="S68" s="64"/>
      <c r="T68" s="64"/>
      <c r="U68" s="64"/>
      <c r="V68" s="64"/>
      <c r="W68" s="64"/>
      <c r="X68" s="64"/>
      <c r="Y68" s="64"/>
      <c r="Z68" s="64"/>
    </row>
    <row r="69" ht="12.75" customHeight="1">
      <c r="A69" s="82">
        <v>39998.0</v>
      </c>
      <c r="B69" s="64">
        <v>1517.0</v>
      </c>
      <c r="C69" s="64" t="s">
        <v>19</v>
      </c>
      <c r="D69" s="64" t="s">
        <v>819</v>
      </c>
      <c r="E69" s="64" t="s">
        <v>1281</v>
      </c>
      <c r="F69" s="64">
        <v>60.0</v>
      </c>
      <c r="G69" s="64">
        <v>2000.0</v>
      </c>
      <c r="H69" s="64" t="s">
        <v>23</v>
      </c>
      <c r="I69" s="64" t="s">
        <v>5962</v>
      </c>
      <c r="J69" s="64"/>
      <c r="K69" s="64"/>
      <c r="L69" s="64"/>
      <c r="M69" s="64"/>
      <c r="N69" s="64" t="s">
        <v>5963</v>
      </c>
      <c r="O69" s="64" t="s">
        <v>5966</v>
      </c>
      <c r="P69" s="64"/>
      <c r="Q69" s="64"/>
      <c r="R69" s="64"/>
      <c r="S69" s="64"/>
      <c r="T69" s="64"/>
      <c r="U69" s="64"/>
      <c r="V69" s="64"/>
      <c r="W69" s="64"/>
      <c r="X69" s="64"/>
      <c r="Y69" s="64"/>
      <c r="Z69" s="64"/>
    </row>
    <row r="70" ht="12.75" customHeight="1">
      <c r="A70" s="82">
        <v>39998.0</v>
      </c>
      <c r="B70" s="64">
        <v>1518.0</v>
      </c>
      <c r="C70" s="64" t="s">
        <v>19</v>
      </c>
      <c r="D70" s="64" t="s">
        <v>8</v>
      </c>
      <c r="E70" s="64" t="s">
        <v>75</v>
      </c>
      <c r="F70" s="64">
        <v>70.0</v>
      </c>
      <c r="G70" s="64">
        <v>3650.0</v>
      </c>
      <c r="H70" s="64" t="s">
        <v>23</v>
      </c>
      <c r="I70" s="64" t="s">
        <v>5962</v>
      </c>
      <c r="J70" s="64"/>
      <c r="K70" s="64"/>
      <c r="L70" s="64"/>
      <c r="M70" s="64"/>
      <c r="N70" s="64" t="s">
        <v>5973</v>
      </c>
      <c r="O70" s="64" t="s">
        <v>6171</v>
      </c>
      <c r="P70" s="64"/>
      <c r="Q70" s="64"/>
      <c r="R70" s="64"/>
      <c r="S70" s="64"/>
      <c r="T70" s="64"/>
      <c r="U70" s="64"/>
      <c r="V70" s="64"/>
      <c r="W70" s="64"/>
      <c r="X70" s="64"/>
      <c r="Y70" s="64"/>
      <c r="Z70" s="64"/>
    </row>
    <row r="71" ht="12.75" customHeight="1">
      <c r="A71" s="82">
        <v>40001.0</v>
      </c>
      <c r="B71" s="64">
        <v>1515.0</v>
      </c>
      <c r="C71" s="64" t="s">
        <v>19</v>
      </c>
      <c r="D71" s="64" t="s">
        <v>8</v>
      </c>
      <c r="E71" s="64" t="s">
        <v>75</v>
      </c>
      <c r="F71" s="64">
        <v>79.0</v>
      </c>
      <c r="G71" s="64">
        <v>4700.0</v>
      </c>
      <c r="H71" s="64" t="s">
        <v>23</v>
      </c>
      <c r="I71" s="64" t="s">
        <v>5962</v>
      </c>
      <c r="J71" s="64"/>
      <c r="K71" s="64"/>
      <c r="L71" s="64"/>
      <c r="M71" s="64"/>
      <c r="N71" s="64" t="s">
        <v>5963</v>
      </c>
      <c r="O71" s="64" t="s">
        <v>6350</v>
      </c>
      <c r="P71" s="64"/>
      <c r="Q71" s="64"/>
      <c r="R71" s="64"/>
      <c r="S71" s="64"/>
      <c r="T71" s="64"/>
      <c r="U71" s="64"/>
      <c r="V71" s="64"/>
      <c r="W71" s="64"/>
      <c r="X71" s="64"/>
      <c r="Y71" s="64"/>
      <c r="Z71" s="64"/>
    </row>
    <row r="72" ht="12.75" customHeight="1">
      <c r="A72" s="82">
        <v>40002.0</v>
      </c>
      <c r="B72" s="64">
        <v>1514.0</v>
      </c>
      <c r="C72" s="64" t="s">
        <v>19</v>
      </c>
      <c r="D72" s="64" t="s">
        <v>8</v>
      </c>
      <c r="E72" s="64" t="s">
        <v>75</v>
      </c>
      <c r="F72" s="64">
        <v>75.0</v>
      </c>
      <c r="G72" s="64">
        <v>5050.0</v>
      </c>
      <c r="H72" s="64" t="s">
        <v>23</v>
      </c>
      <c r="I72" s="64" t="s">
        <v>5962</v>
      </c>
      <c r="J72" s="64"/>
      <c r="K72" s="64"/>
      <c r="L72" s="64"/>
      <c r="M72" s="64"/>
      <c r="N72" s="64" t="s">
        <v>5963</v>
      </c>
      <c r="O72" s="64" t="s">
        <v>1319</v>
      </c>
      <c r="P72" s="64"/>
      <c r="Q72" s="64"/>
      <c r="R72" s="64"/>
      <c r="S72" s="64"/>
      <c r="T72" s="64"/>
      <c r="U72" s="64"/>
      <c r="V72" s="64"/>
      <c r="W72" s="64"/>
      <c r="X72" s="64"/>
      <c r="Y72" s="64"/>
      <c r="Z72" s="64"/>
    </row>
    <row r="73" ht="12.75" customHeight="1">
      <c r="A73" s="82">
        <v>40004.541666666664</v>
      </c>
      <c r="B73" s="64">
        <v>1513.0</v>
      </c>
      <c r="C73" s="64" t="s">
        <v>19</v>
      </c>
      <c r="D73" s="64" t="s">
        <v>8</v>
      </c>
      <c r="E73" s="64" t="s">
        <v>69</v>
      </c>
      <c r="F73" s="64">
        <v>58.0</v>
      </c>
      <c r="G73" s="64">
        <v>1800.0</v>
      </c>
      <c r="H73" s="64" t="s">
        <v>23</v>
      </c>
      <c r="I73" s="64" t="s">
        <v>5962</v>
      </c>
      <c r="J73" s="64"/>
      <c r="K73" s="64"/>
      <c r="L73" s="64"/>
      <c r="M73" s="64"/>
      <c r="N73" s="64" t="s">
        <v>5963</v>
      </c>
      <c r="O73" s="64" t="s">
        <v>6351</v>
      </c>
      <c r="P73" s="64"/>
      <c r="Q73" s="64"/>
      <c r="R73" s="64"/>
      <c r="S73" s="64"/>
      <c r="T73" s="64"/>
      <c r="U73" s="64"/>
      <c r="V73" s="64"/>
      <c r="W73" s="64"/>
      <c r="X73" s="64"/>
      <c r="Y73" s="64"/>
      <c r="Z73" s="64"/>
    </row>
    <row r="74" ht="12.75" customHeight="1">
      <c r="A74" s="82">
        <v>40005.5</v>
      </c>
      <c r="B74" s="64">
        <v>1512.0</v>
      </c>
      <c r="C74" s="64" t="s">
        <v>19</v>
      </c>
      <c r="D74" s="64" t="s">
        <v>8</v>
      </c>
      <c r="E74" s="64" t="s">
        <v>70</v>
      </c>
      <c r="F74" s="64">
        <v>72.0</v>
      </c>
      <c r="G74" s="64">
        <v>3700.0</v>
      </c>
      <c r="H74" s="64" t="s">
        <v>23</v>
      </c>
      <c r="I74" s="64" t="s">
        <v>5962</v>
      </c>
      <c r="J74" s="64"/>
      <c r="K74" s="64"/>
      <c r="L74" s="64"/>
      <c r="M74" s="64"/>
      <c r="N74" s="64" t="s">
        <v>5963</v>
      </c>
      <c r="O74" s="64" t="s">
        <v>5972</v>
      </c>
      <c r="P74" s="64"/>
      <c r="Q74" s="64"/>
      <c r="R74" s="64"/>
      <c r="S74" s="64"/>
      <c r="T74" s="64"/>
      <c r="U74" s="64"/>
      <c r="V74" s="64"/>
      <c r="W74" s="64"/>
      <c r="X74" s="64"/>
      <c r="Y74" s="64"/>
      <c r="Z74" s="64"/>
    </row>
    <row r="75" ht="12.75" customHeight="1">
      <c r="A75" s="82">
        <v>40006.864583333336</v>
      </c>
      <c r="B75" s="64">
        <v>1511.0</v>
      </c>
      <c r="C75" s="64" t="s">
        <v>19</v>
      </c>
      <c r="D75" s="64" t="s">
        <v>8</v>
      </c>
      <c r="E75" s="64" t="s">
        <v>69</v>
      </c>
      <c r="F75" s="64">
        <v>64.0</v>
      </c>
      <c r="G75" s="64">
        <v>2000.0</v>
      </c>
      <c r="H75" s="64" t="s">
        <v>816</v>
      </c>
      <c r="I75" s="64" t="s">
        <v>5962</v>
      </c>
      <c r="J75" s="64"/>
      <c r="K75" s="64"/>
      <c r="L75" s="64"/>
      <c r="M75" s="64"/>
      <c r="N75" s="64" t="s">
        <v>5963</v>
      </c>
      <c r="O75" s="64" t="s">
        <v>5993</v>
      </c>
      <c r="P75" s="64"/>
      <c r="Q75" s="64"/>
      <c r="R75" s="64"/>
      <c r="S75" s="64"/>
      <c r="T75" s="64"/>
      <c r="U75" s="64"/>
      <c r="V75" s="64"/>
      <c r="W75" s="64"/>
      <c r="X75" s="64"/>
      <c r="Y75" s="64"/>
      <c r="Z75" s="64"/>
    </row>
    <row r="76" ht="12.75" customHeight="1">
      <c r="A76" s="82">
        <v>40012.0</v>
      </c>
      <c r="B76" s="64">
        <v>1510.0</v>
      </c>
      <c r="C76" s="64" t="s">
        <v>19</v>
      </c>
      <c r="D76" s="64" t="s">
        <v>819</v>
      </c>
      <c r="E76" s="64" t="s">
        <v>22</v>
      </c>
      <c r="F76" s="64">
        <v>61.0</v>
      </c>
      <c r="G76" s="64">
        <v>2500.0</v>
      </c>
      <c r="H76" s="64" t="s">
        <v>23</v>
      </c>
      <c r="I76" s="64" t="s">
        <v>5962</v>
      </c>
      <c r="J76" s="64"/>
      <c r="K76" s="64"/>
      <c r="L76" s="64"/>
      <c r="M76" s="64"/>
      <c r="N76" s="64" t="s">
        <v>5969</v>
      </c>
      <c r="O76" s="64" t="s">
        <v>6200</v>
      </c>
      <c r="P76" s="64"/>
      <c r="Q76" s="64"/>
      <c r="R76" s="64"/>
      <c r="S76" s="64"/>
      <c r="T76" s="64"/>
      <c r="U76" s="64"/>
      <c r="V76" s="64"/>
      <c r="W76" s="64"/>
      <c r="X76" s="64"/>
      <c r="Y76" s="64"/>
      <c r="Z76" s="64"/>
    </row>
    <row r="77" ht="12.75" customHeight="1">
      <c r="A77" s="82">
        <v>40013.0</v>
      </c>
      <c r="B77" s="64">
        <v>1509.0</v>
      </c>
      <c r="C77" s="64" t="s">
        <v>19</v>
      </c>
      <c r="D77" s="64" t="s">
        <v>819</v>
      </c>
      <c r="E77" s="64" t="s">
        <v>36</v>
      </c>
      <c r="F77" s="64">
        <v>59.0</v>
      </c>
      <c r="G77" s="64">
        <v>2150.0</v>
      </c>
      <c r="H77" s="64" t="s">
        <v>23</v>
      </c>
      <c r="I77" s="64" t="s">
        <v>6020</v>
      </c>
      <c r="J77" s="64"/>
      <c r="K77" s="64"/>
      <c r="L77" s="64"/>
      <c r="M77" s="64"/>
      <c r="N77" s="64" t="s">
        <v>5963</v>
      </c>
      <c r="O77" s="64" t="s">
        <v>6352</v>
      </c>
      <c r="P77" s="64"/>
      <c r="Q77" s="64"/>
      <c r="R77" s="64"/>
      <c r="S77" s="64"/>
      <c r="T77" s="64"/>
      <c r="U77" s="64"/>
      <c r="V77" s="64"/>
      <c r="W77" s="64"/>
      <c r="X77" s="64"/>
      <c r="Y77" s="64"/>
      <c r="Z77" s="64"/>
    </row>
    <row r="78" ht="12.75" customHeight="1">
      <c r="A78" s="82">
        <v>40015.666666666664</v>
      </c>
      <c r="B78" s="64">
        <v>1507.0</v>
      </c>
      <c r="C78" s="64" t="s">
        <v>19</v>
      </c>
      <c r="D78" s="64" t="s">
        <v>819</v>
      </c>
      <c r="E78" s="64" t="s">
        <v>62</v>
      </c>
      <c r="F78" s="64">
        <v>60.0</v>
      </c>
      <c r="G78" s="64">
        <v>2400.0</v>
      </c>
      <c r="H78" s="64" t="s">
        <v>23</v>
      </c>
      <c r="I78" s="64"/>
      <c r="J78" s="64"/>
      <c r="K78" s="64"/>
      <c r="L78" s="64"/>
      <c r="M78" s="64"/>
      <c r="N78" s="64" t="s">
        <v>5963</v>
      </c>
      <c r="O78" s="64" t="s">
        <v>5975</v>
      </c>
      <c r="P78" s="64"/>
      <c r="Q78" s="64"/>
      <c r="R78" s="64"/>
      <c r="S78" s="64"/>
      <c r="T78" s="64"/>
      <c r="U78" s="64"/>
      <c r="V78" s="64"/>
      <c r="W78" s="64"/>
      <c r="X78" s="64"/>
      <c r="Y78" s="64"/>
      <c r="Z78" s="64"/>
    </row>
    <row r="79" ht="12.75" customHeight="1">
      <c r="A79" s="82">
        <v>40015.916666666664</v>
      </c>
      <c r="B79" s="64">
        <v>1506.0</v>
      </c>
      <c r="C79" s="64" t="s">
        <v>19</v>
      </c>
      <c r="D79" s="64" t="s">
        <v>819</v>
      </c>
      <c r="E79" s="64" t="s">
        <v>857</v>
      </c>
      <c r="F79" s="64">
        <v>61.0</v>
      </c>
      <c r="G79" s="64">
        <v>2200.0</v>
      </c>
      <c r="H79" s="64" t="s">
        <v>23</v>
      </c>
      <c r="I79" s="64" t="s">
        <v>5962</v>
      </c>
      <c r="J79" s="64"/>
      <c r="K79" s="64"/>
      <c r="L79" s="64"/>
      <c r="M79" s="64"/>
      <c r="N79" s="64" t="s">
        <v>5973</v>
      </c>
      <c r="O79" s="64" t="s">
        <v>5973</v>
      </c>
      <c r="P79" s="64"/>
      <c r="Q79" s="64"/>
      <c r="R79" s="64"/>
      <c r="S79" s="64"/>
      <c r="T79" s="64"/>
      <c r="U79" s="64"/>
      <c r="V79" s="64"/>
      <c r="W79" s="64"/>
      <c r="X79" s="64"/>
      <c r="Y79" s="64"/>
      <c r="Z79" s="64"/>
    </row>
    <row r="80" ht="12.75" customHeight="1">
      <c r="A80" s="82">
        <v>40015.92361111111</v>
      </c>
      <c r="B80" s="64">
        <v>1505.0</v>
      </c>
      <c r="C80" s="64" t="s">
        <v>19</v>
      </c>
      <c r="D80" s="64" t="s">
        <v>8</v>
      </c>
      <c r="E80" s="64" t="s">
        <v>71</v>
      </c>
      <c r="F80" s="64">
        <v>57.0</v>
      </c>
      <c r="G80" s="64">
        <v>2100.0</v>
      </c>
      <c r="H80" s="64" t="s">
        <v>23</v>
      </c>
      <c r="I80" s="64" t="s">
        <v>5962</v>
      </c>
      <c r="J80" s="64"/>
      <c r="K80" s="64"/>
      <c r="L80" s="64"/>
      <c r="M80" s="64"/>
      <c r="N80" s="64" t="s">
        <v>5963</v>
      </c>
      <c r="O80" s="64" t="s">
        <v>6353</v>
      </c>
      <c r="P80" s="64"/>
      <c r="Q80" s="64"/>
      <c r="R80" s="64"/>
      <c r="S80" s="64"/>
      <c r="T80" s="64"/>
      <c r="U80" s="64"/>
      <c r="V80" s="64"/>
      <c r="W80" s="64"/>
      <c r="X80" s="64"/>
      <c r="Y80" s="64"/>
      <c r="Z80" s="64"/>
    </row>
    <row r="81" ht="12.75" customHeight="1">
      <c r="A81" s="82">
        <v>40016.899305555555</v>
      </c>
      <c r="B81" s="64">
        <v>1504.0</v>
      </c>
      <c r="C81" s="64" t="s">
        <v>19</v>
      </c>
      <c r="D81" s="64" t="s">
        <v>8</v>
      </c>
      <c r="E81" s="64" t="s">
        <v>27</v>
      </c>
      <c r="F81" s="64">
        <v>61.0</v>
      </c>
      <c r="G81" s="64">
        <v>2400.0</v>
      </c>
      <c r="H81" s="64" t="s">
        <v>23</v>
      </c>
      <c r="I81" s="64" t="s">
        <v>5962</v>
      </c>
      <c r="J81" s="64"/>
      <c r="K81" s="64"/>
      <c r="L81" s="64"/>
      <c r="M81" s="64"/>
      <c r="N81" s="64" t="s">
        <v>5963</v>
      </c>
      <c r="O81" s="64" t="s">
        <v>5966</v>
      </c>
      <c r="P81" s="64"/>
      <c r="Q81" s="64"/>
      <c r="R81" s="64"/>
      <c r="S81" s="64"/>
      <c r="T81" s="64"/>
      <c r="U81" s="64"/>
      <c r="V81" s="64"/>
      <c r="W81" s="64"/>
      <c r="X81" s="64"/>
      <c r="Y81" s="64"/>
      <c r="Z81" s="64"/>
    </row>
    <row r="82" ht="12.75" customHeight="1">
      <c r="A82" s="82">
        <v>40018.0</v>
      </c>
      <c r="B82" s="64">
        <v>1500.0</v>
      </c>
      <c r="C82" s="64" t="s">
        <v>19</v>
      </c>
      <c r="D82" s="64" t="s">
        <v>8</v>
      </c>
      <c r="E82" s="64" t="s">
        <v>79</v>
      </c>
      <c r="F82" s="64">
        <v>56.0</v>
      </c>
      <c r="G82" s="64">
        <v>1800.0</v>
      </c>
      <c r="H82" s="64" t="s">
        <v>23</v>
      </c>
      <c r="I82" s="64" t="s">
        <v>5962</v>
      </c>
      <c r="J82" s="64"/>
      <c r="K82" s="64"/>
      <c r="L82" s="64"/>
      <c r="M82" s="64"/>
      <c r="N82" s="64" t="s">
        <v>5978</v>
      </c>
      <c r="O82" s="64" t="s">
        <v>5978</v>
      </c>
      <c r="P82" s="64"/>
      <c r="Q82" s="64"/>
      <c r="R82" s="64"/>
      <c r="S82" s="64"/>
      <c r="T82" s="64"/>
      <c r="U82" s="64"/>
      <c r="V82" s="64"/>
      <c r="W82" s="64"/>
      <c r="X82" s="64"/>
      <c r="Y82" s="64"/>
      <c r="Z82" s="64"/>
    </row>
    <row r="83" ht="12.75" customHeight="1">
      <c r="A83" s="82">
        <v>40018.0</v>
      </c>
      <c r="B83" s="64">
        <v>1501.0</v>
      </c>
      <c r="C83" s="64" t="s">
        <v>19</v>
      </c>
      <c r="D83" s="64" t="s">
        <v>8</v>
      </c>
      <c r="E83" s="64" t="s">
        <v>823</v>
      </c>
      <c r="F83" s="64">
        <v>74.0</v>
      </c>
      <c r="G83" s="64">
        <v>4000.0</v>
      </c>
      <c r="H83" s="64" t="s">
        <v>23</v>
      </c>
      <c r="I83" s="64" t="s">
        <v>5962</v>
      </c>
      <c r="J83" s="64"/>
      <c r="K83" s="64"/>
      <c r="L83" s="64"/>
      <c r="M83" s="64"/>
      <c r="N83" s="64" t="s">
        <v>5969</v>
      </c>
      <c r="O83" s="64" t="s">
        <v>5970</v>
      </c>
      <c r="P83" s="64"/>
      <c r="Q83" s="64"/>
      <c r="R83" s="64"/>
      <c r="S83" s="64"/>
      <c r="T83" s="64"/>
      <c r="U83" s="64"/>
      <c r="V83" s="64"/>
      <c r="W83" s="64"/>
      <c r="X83" s="64"/>
      <c r="Y83" s="64"/>
      <c r="Z83" s="64"/>
    </row>
    <row r="84" ht="12.75" customHeight="1">
      <c r="A84" s="82">
        <v>40018.0</v>
      </c>
      <c r="B84" s="64">
        <v>1502.0</v>
      </c>
      <c r="C84" s="64" t="s">
        <v>19</v>
      </c>
      <c r="D84" s="64" t="s">
        <v>8</v>
      </c>
      <c r="E84" s="64" t="s">
        <v>36</v>
      </c>
      <c r="F84" s="64">
        <v>62.0</v>
      </c>
      <c r="G84" s="64">
        <v>2600.0</v>
      </c>
      <c r="H84" s="64" t="s">
        <v>23</v>
      </c>
      <c r="I84" s="64"/>
      <c r="J84" s="64"/>
      <c r="K84" s="64"/>
      <c r="L84" s="64"/>
      <c r="M84" s="64"/>
      <c r="N84" s="64" t="s">
        <v>5969</v>
      </c>
      <c r="O84" s="64" t="s">
        <v>6324</v>
      </c>
      <c r="P84" s="64"/>
      <c r="Q84" s="64"/>
      <c r="R84" s="64"/>
      <c r="S84" s="64"/>
      <c r="T84" s="64"/>
      <c r="U84" s="64"/>
      <c r="V84" s="64"/>
      <c r="W84" s="64"/>
      <c r="X84" s="64"/>
      <c r="Y84" s="64"/>
      <c r="Z84" s="64"/>
    </row>
    <row r="85" ht="12.75" customHeight="1">
      <c r="A85" s="82">
        <v>40018.0</v>
      </c>
      <c r="B85" s="64">
        <v>1560.0</v>
      </c>
      <c r="C85" s="64" t="s">
        <v>19</v>
      </c>
      <c r="D85" s="64" t="s">
        <v>8</v>
      </c>
      <c r="E85" s="64" t="s">
        <v>74</v>
      </c>
      <c r="F85" s="64">
        <v>56.0</v>
      </c>
      <c r="G85" s="64">
        <v>2000.0</v>
      </c>
      <c r="H85" s="64" t="s">
        <v>23</v>
      </c>
      <c r="I85" s="64" t="s">
        <v>5962</v>
      </c>
      <c r="J85" s="64"/>
      <c r="K85" s="64"/>
      <c r="L85" s="64"/>
      <c r="M85" s="64"/>
      <c r="N85" s="64" t="s">
        <v>5963</v>
      </c>
      <c r="O85" s="64" t="s">
        <v>6239</v>
      </c>
      <c r="P85" s="64"/>
      <c r="Q85" s="64"/>
      <c r="R85" s="64"/>
      <c r="S85" s="64"/>
      <c r="T85" s="64"/>
      <c r="U85" s="64"/>
      <c r="V85" s="64"/>
      <c r="W85" s="64"/>
      <c r="X85" s="64"/>
      <c r="Y85" s="64"/>
      <c r="Z85" s="64"/>
    </row>
    <row r="86" ht="12.75" customHeight="1">
      <c r="A86" s="82">
        <v>40018.0</v>
      </c>
      <c r="B86" s="64">
        <v>1561.0</v>
      </c>
      <c r="C86" s="64" t="s">
        <v>19</v>
      </c>
      <c r="D86" s="64" t="s">
        <v>8</v>
      </c>
      <c r="E86" s="64" t="s">
        <v>74</v>
      </c>
      <c r="F86" s="64">
        <v>60.0</v>
      </c>
      <c r="G86" s="64">
        <v>2300.0</v>
      </c>
      <c r="H86" s="64" t="s">
        <v>23</v>
      </c>
      <c r="I86" s="64" t="s">
        <v>5962</v>
      </c>
      <c r="J86" s="64"/>
      <c r="K86" s="64"/>
      <c r="L86" s="64"/>
      <c r="M86" s="64"/>
      <c r="N86" s="64" t="s">
        <v>5963</v>
      </c>
      <c r="O86" s="64" t="s">
        <v>5965</v>
      </c>
      <c r="P86" s="64"/>
      <c r="Q86" s="64"/>
      <c r="R86" s="64"/>
      <c r="S86" s="64"/>
      <c r="T86" s="64"/>
      <c r="U86" s="64"/>
      <c r="V86" s="64"/>
      <c r="W86" s="64"/>
      <c r="X86" s="64"/>
      <c r="Y86" s="64"/>
      <c r="Z86" s="64"/>
    </row>
    <row r="87" ht="12.75" customHeight="1">
      <c r="A87" s="82">
        <v>40018.0</v>
      </c>
      <c r="B87" s="64">
        <v>1562.0</v>
      </c>
      <c r="C87" s="64" t="s">
        <v>19</v>
      </c>
      <c r="D87" s="64" t="s">
        <v>8</v>
      </c>
      <c r="E87" s="64" t="s">
        <v>74</v>
      </c>
      <c r="F87" s="64">
        <v>64.0</v>
      </c>
      <c r="G87" s="64">
        <v>2500.0</v>
      </c>
      <c r="H87" s="64" t="s">
        <v>23</v>
      </c>
      <c r="I87" s="64" t="s">
        <v>5962</v>
      </c>
      <c r="J87" s="64"/>
      <c r="K87" s="64"/>
      <c r="L87" s="64"/>
      <c r="M87" s="64"/>
      <c r="N87" s="64" t="s">
        <v>5963</v>
      </c>
      <c r="O87" s="64" t="s">
        <v>6002</v>
      </c>
      <c r="P87" s="64"/>
      <c r="Q87" s="64"/>
      <c r="R87" s="64"/>
      <c r="S87" s="64"/>
      <c r="T87" s="64"/>
      <c r="U87" s="64"/>
      <c r="V87" s="64"/>
      <c r="W87" s="64"/>
      <c r="X87" s="64"/>
      <c r="Y87" s="64"/>
      <c r="Z87" s="64"/>
    </row>
    <row r="88" ht="12.75" customHeight="1">
      <c r="A88" s="82">
        <v>40018.458333333336</v>
      </c>
      <c r="B88" s="64">
        <v>1503.0</v>
      </c>
      <c r="C88" s="64" t="s">
        <v>19</v>
      </c>
      <c r="D88" s="64" t="s">
        <v>8</v>
      </c>
      <c r="E88" s="64" t="s">
        <v>815</v>
      </c>
      <c r="F88" s="64">
        <v>60.0</v>
      </c>
      <c r="G88" s="64">
        <v>2000.0</v>
      </c>
      <c r="H88" s="64" t="s">
        <v>23</v>
      </c>
      <c r="I88" s="64"/>
      <c r="J88" s="64"/>
      <c r="K88" s="64"/>
      <c r="L88" s="64"/>
      <c r="M88" s="64"/>
      <c r="N88" s="64" t="s">
        <v>5978</v>
      </c>
      <c r="O88" s="64" t="s">
        <v>5978</v>
      </c>
      <c r="P88" s="64"/>
      <c r="Q88" s="64"/>
      <c r="R88" s="64"/>
      <c r="S88" s="64"/>
      <c r="T88" s="64"/>
      <c r="U88" s="64"/>
      <c r="V88" s="64"/>
      <c r="W88" s="64"/>
      <c r="X88" s="64"/>
      <c r="Y88" s="64"/>
      <c r="Z88" s="64"/>
    </row>
    <row r="89" ht="12.75" customHeight="1">
      <c r="A89" s="82">
        <v>40019.0</v>
      </c>
      <c r="B89" s="64">
        <v>1563.0</v>
      </c>
      <c r="C89" s="64" t="s">
        <v>19</v>
      </c>
      <c r="D89" s="64" t="s">
        <v>8</v>
      </c>
      <c r="E89" s="64" t="s">
        <v>70</v>
      </c>
      <c r="F89" s="64">
        <v>59.0</v>
      </c>
      <c r="G89" s="64">
        <v>1900.0</v>
      </c>
      <c r="H89" s="64" t="s">
        <v>23</v>
      </c>
      <c r="I89" s="64" t="s">
        <v>5962</v>
      </c>
      <c r="J89" s="64"/>
      <c r="K89" s="64"/>
      <c r="L89" s="64"/>
      <c r="M89" s="64"/>
      <c r="N89" s="64" t="s">
        <v>5969</v>
      </c>
      <c r="O89" s="64" t="s">
        <v>6000</v>
      </c>
      <c r="P89" s="64"/>
      <c r="Q89" s="64"/>
      <c r="R89" s="64"/>
      <c r="S89" s="64"/>
      <c r="T89" s="64"/>
      <c r="U89" s="64"/>
      <c r="V89" s="64"/>
      <c r="W89" s="64"/>
      <c r="X89" s="64"/>
      <c r="Y89" s="64"/>
      <c r="Z89" s="64"/>
    </row>
    <row r="90" ht="12.75" customHeight="1">
      <c r="A90" s="82">
        <v>40019.0</v>
      </c>
      <c r="B90" s="64">
        <v>1564.0</v>
      </c>
      <c r="C90" s="64" t="s">
        <v>19</v>
      </c>
      <c r="D90" s="64" t="s">
        <v>8</v>
      </c>
      <c r="E90" s="64" t="s">
        <v>70</v>
      </c>
      <c r="F90" s="64">
        <v>59.0</v>
      </c>
      <c r="G90" s="64">
        <v>1900.0</v>
      </c>
      <c r="H90" s="64" t="s">
        <v>23</v>
      </c>
      <c r="I90" s="64" t="s">
        <v>5962</v>
      </c>
      <c r="J90" s="64"/>
      <c r="K90" s="64"/>
      <c r="L90" s="64"/>
      <c r="M90" s="64"/>
      <c r="N90" s="64" t="s">
        <v>5969</v>
      </c>
      <c r="O90" s="64" t="s">
        <v>6354</v>
      </c>
      <c r="P90" s="64"/>
      <c r="Q90" s="64"/>
      <c r="R90" s="64"/>
      <c r="S90" s="64"/>
      <c r="T90" s="64"/>
      <c r="U90" s="64"/>
      <c r="V90" s="64"/>
      <c r="W90" s="64"/>
      <c r="X90" s="64"/>
      <c r="Y90" s="64"/>
      <c r="Z90" s="64"/>
    </row>
    <row r="91" ht="12.75" customHeight="1">
      <c r="A91" s="82">
        <v>40019.0</v>
      </c>
      <c r="B91" s="64">
        <v>1565.0</v>
      </c>
      <c r="C91" s="64" t="s">
        <v>19</v>
      </c>
      <c r="D91" s="64" t="s">
        <v>819</v>
      </c>
      <c r="E91" s="64" t="s">
        <v>819</v>
      </c>
      <c r="F91" s="64">
        <v>62.0</v>
      </c>
      <c r="G91" s="64">
        <v>2200.0</v>
      </c>
      <c r="H91" s="64" t="s">
        <v>23</v>
      </c>
      <c r="I91" s="64" t="s">
        <v>5962</v>
      </c>
      <c r="J91" s="64"/>
      <c r="K91" s="64"/>
      <c r="L91" s="64"/>
      <c r="M91" s="64"/>
      <c r="N91" s="64" t="s">
        <v>5963</v>
      </c>
      <c r="O91" s="64" t="s">
        <v>5967</v>
      </c>
      <c r="P91" s="64"/>
      <c r="Q91" s="64"/>
      <c r="R91" s="64"/>
      <c r="S91" s="64"/>
      <c r="T91" s="64"/>
      <c r="U91" s="64"/>
      <c r="V91" s="64"/>
      <c r="W91" s="64"/>
      <c r="X91" s="64"/>
      <c r="Y91" s="64"/>
      <c r="Z91" s="64"/>
    </row>
    <row r="92" ht="12.75" customHeight="1">
      <c r="A92" s="82">
        <v>40020.0</v>
      </c>
      <c r="B92" s="64">
        <v>1566.0</v>
      </c>
      <c r="C92" s="64" t="s">
        <v>19</v>
      </c>
      <c r="D92" s="64" t="s">
        <v>8</v>
      </c>
      <c r="E92" s="64" t="s">
        <v>74</v>
      </c>
      <c r="F92" s="64">
        <v>64.0</v>
      </c>
      <c r="G92" s="64">
        <v>2400.0</v>
      </c>
      <c r="H92" s="64" t="s">
        <v>23</v>
      </c>
      <c r="I92" s="64" t="s">
        <v>5962</v>
      </c>
      <c r="J92" s="64"/>
      <c r="K92" s="64"/>
      <c r="L92" s="64"/>
      <c r="M92" s="64"/>
      <c r="N92" s="64" t="s">
        <v>5963</v>
      </c>
      <c r="O92" s="64" t="s">
        <v>5993</v>
      </c>
      <c r="P92" s="64"/>
      <c r="Q92" s="64"/>
      <c r="R92" s="64"/>
      <c r="S92" s="64"/>
      <c r="T92" s="64"/>
      <c r="U92" s="64"/>
      <c r="V92" s="64"/>
      <c r="W92" s="64"/>
      <c r="X92" s="64"/>
      <c r="Y92" s="64"/>
      <c r="Z92" s="64"/>
    </row>
    <row r="93" ht="12.75" customHeight="1">
      <c r="A93" s="82">
        <v>40021.0</v>
      </c>
      <c r="B93" s="64">
        <v>1567.0</v>
      </c>
      <c r="C93" s="64" t="s">
        <v>19</v>
      </c>
      <c r="D93" s="64" t="s">
        <v>819</v>
      </c>
      <c r="E93" s="64" t="s">
        <v>3633</v>
      </c>
      <c r="F93" s="64">
        <v>60.0</v>
      </c>
      <c r="G93" s="64">
        <v>1900.0</v>
      </c>
      <c r="H93" s="64" t="s">
        <v>23</v>
      </c>
      <c r="I93" s="64" t="s">
        <v>5962</v>
      </c>
      <c r="J93" s="64"/>
      <c r="K93" s="64"/>
      <c r="L93" s="64"/>
      <c r="M93" s="64"/>
      <c r="N93" s="64" t="s">
        <v>5963</v>
      </c>
      <c r="O93" s="64" t="s">
        <v>6041</v>
      </c>
      <c r="P93" s="64"/>
      <c r="Q93" s="64"/>
      <c r="R93" s="64"/>
      <c r="S93" s="64"/>
      <c r="T93" s="64"/>
      <c r="U93" s="64"/>
      <c r="V93" s="64"/>
      <c r="W93" s="64"/>
      <c r="X93" s="64"/>
      <c r="Y93" s="64"/>
      <c r="Z93" s="64"/>
    </row>
    <row r="94" ht="12.75" customHeight="1">
      <c r="A94" s="82">
        <v>40021.0</v>
      </c>
      <c r="B94" s="64">
        <v>1568.0</v>
      </c>
      <c r="C94" s="64" t="s">
        <v>19</v>
      </c>
      <c r="D94" s="64" t="s">
        <v>819</v>
      </c>
      <c r="E94" s="64"/>
      <c r="F94" s="64">
        <v>61.0</v>
      </c>
      <c r="G94" s="64">
        <v>2200.0</v>
      </c>
      <c r="H94" s="64" t="s">
        <v>23</v>
      </c>
      <c r="I94" s="64" t="s">
        <v>5962</v>
      </c>
      <c r="J94" s="64"/>
      <c r="K94" s="64"/>
      <c r="L94" s="64"/>
      <c r="M94" s="64"/>
      <c r="N94" s="64" t="s">
        <v>5963</v>
      </c>
      <c r="O94" s="64" t="s">
        <v>6101</v>
      </c>
      <c r="P94" s="64"/>
      <c r="Q94" s="64"/>
      <c r="R94" s="64"/>
      <c r="S94" s="64"/>
      <c r="T94" s="64"/>
      <c r="U94" s="64"/>
      <c r="V94" s="64"/>
      <c r="W94" s="64"/>
      <c r="X94" s="64"/>
      <c r="Y94" s="64"/>
      <c r="Z94" s="64"/>
    </row>
    <row r="95" ht="12.75" customHeight="1">
      <c r="A95" s="82">
        <v>40021.0</v>
      </c>
      <c r="B95" s="64">
        <v>1569.0</v>
      </c>
      <c r="C95" s="64" t="s">
        <v>19</v>
      </c>
      <c r="D95" s="64" t="s">
        <v>8</v>
      </c>
      <c r="E95" s="64" t="s">
        <v>75</v>
      </c>
      <c r="F95" s="64">
        <v>63.0</v>
      </c>
      <c r="G95" s="64">
        <v>2200.0</v>
      </c>
      <c r="H95" s="64" t="s">
        <v>23</v>
      </c>
      <c r="I95" s="64" t="s">
        <v>5962</v>
      </c>
      <c r="J95" s="64"/>
      <c r="K95" s="64"/>
      <c r="L95" s="64"/>
      <c r="M95" s="64"/>
      <c r="N95" s="64" t="s">
        <v>6022</v>
      </c>
      <c r="O95" s="64" t="s">
        <v>6355</v>
      </c>
      <c r="P95" s="64"/>
      <c r="Q95" s="64"/>
      <c r="R95" s="64"/>
      <c r="S95" s="64"/>
      <c r="T95" s="64"/>
      <c r="U95" s="64"/>
      <c r="V95" s="64"/>
      <c r="W95" s="64"/>
      <c r="X95" s="64"/>
      <c r="Y95" s="64"/>
      <c r="Z95" s="64"/>
    </row>
    <row r="96" ht="12.75" customHeight="1">
      <c r="A96" s="82">
        <v>40021.0</v>
      </c>
      <c r="B96" s="64">
        <v>1570.0</v>
      </c>
      <c r="C96" s="64" t="s">
        <v>19</v>
      </c>
      <c r="D96" s="64" t="s">
        <v>8</v>
      </c>
      <c r="E96" s="64" t="s">
        <v>74</v>
      </c>
      <c r="F96" s="64">
        <v>52.0</v>
      </c>
      <c r="G96" s="64">
        <v>1600.0</v>
      </c>
      <c r="H96" s="64" t="s">
        <v>23</v>
      </c>
      <c r="I96" s="64" t="s">
        <v>5962</v>
      </c>
      <c r="J96" s="64"/>
      <c r="K96" s="64"/>
      <c r="L96" s="64"/>
      <c r="M96" s="64"/>
      <c r="N96" s="64" t="s">
        <v>5963</v>
      </c>
      <c r="O96" s="64" t="s">
        <v>6041</v>
      </c>
      <c r="P96" s="64"/>
      <c r="Q96" s="64"/>
      <c r="R96" s="64"/>
      <c r="S96" s="64"/>
      <c r="T96" s="64"/>
      <c r="U96" s="64"/>
      <c r="V96" s="64"/>
      <c r="W96" s="64"/>
      <c r="X96" s="64"/>
      <c r="Y96" s="64"/>
      <c r="Z96" s="64"/>
    </row>
    <row r="97" ht="12.75" customHeight="1">
      <c r="A97" s="82">
        <v>40021.0</v>
      </c>
      <c r="B97" s="64">
        <v>1571.0</v>
      </c>
      <c r="C97" s="64" t="s">
        <v>19</v>
      </c>
      <c r="D97" s="64" t="s">
        <v>8</v>
      </c>
      <c r="E97" s="64" t="s">
        <v>74</v>
      </c>
      <c r="F97" s="64">
        <v>60.0</v>
      </c>
      <c r="G97" s="64">
        <v>2300.0</v>
      </c>
      <c r="H97" s="64" t="s">
        <v>23</v>
      </c>
      <c r="I97" s="64" t="s">
        <v>5962</v>
      </c>
      <c r="J97" s="64"/>
      <c r="K97" s="64"/>
      <c r="L97" s="64"/>
      <c r="M97" s="64"/>
      <c r="N97" s="64" t="s">
        <v>5963</v>
      </c>
      <c r="O97" s="64" t="s">
        <v>6041</v>
      </c>
      <c r="P97" s="64"/>
      <c r="Q97" s="64"/>
      <c r="R97" s="64"/>
      <c r="S97" s="64"/>
      <c r="T97" s="64"/>
      <c r="U97" s="64"/>
      <c r="V97" s="64"/>
      <c r="W97" s="64"/>
      <c r="X97" s="64"/>
      <c r="Y97" s="64"/>
      <c r="Z97" s="64"/>
    </row>
    <row r="98" ht="12.75" customHeight="1">
      <c r="A98" s="82">
        <v>40021.0</v>
      </c>
      <c r="B98" s="64">
        <v>1572.0</v>
      </c>
      <c r="C98" s="64" t="s">
        <v>19</v>
      </c>
      <c r="D98" s="64" t="s">
        <v>8</v>
      </c>
      <c r="E98" s="64" t="s">
        <v>74</v>
      </c>
      <c r="F98" s="64">
        <v>61.0</v>
      </c>
      <c r="G98" s="64">
        <v>2450.0</v>
      </c>
      <c r="H98" s="64" t="s">
        <v>23</v>
      </c>
      <c r="I98" s="64" t="s">
        <v>5962</v>
      </c>
      <c r="J98" s="64"/>
      <c r="K98" s="64"/>
      <c r="L98" s="64"/>
      <c r="M98" s="64"/>
      <c r="N98" s="64" t="s">
        <v>5963</v>
      </c>
      <c r="O98" s="64" t="s">
        <v>5967</v>
      </c>
      <c r="P98" s="64"/>
      <c r="Q98" s="64"/>
      <c r="R98" s="64"/>
      <c r="S98" s="64"/>
      <c r="T98" s="64"/>
      <c r="U98" s="64"/>
      <c r="V98" s="64"/>
      <c r="W98" s="64"/>
      <c r="X98" s="64"/>
      <c r="Y98" s="64"/>
      <c r="Z98" s="64"/>
    </row>
    <row r="99" ht="12.75" customHeight="1">
      <c r="A99" s="82">
        <v>40022.0</v>
      </c>
      <c r="B99" s="64">
        <v>1573.0</v>
      </c>
      <c r="C99" s="64" t="s">
        <v>19</v>
      </c>
      <c r="D99" s="64" t="s">
        <v>819</v>
      </c>
      <c r="E99" s="64"/>
      <c r="F99" s="64">
        <v>57.0</v>
      </c>
      <c r="G99" s="64">
        <v>1950.0</v>
      </c>
      <c r="H99" s="64" t="s">
        <v>23</v>
      </c>
      <c r="I99" s="64" t="s">
        <v>5962</v>
      </c>
      <c r="J99" s="64"/>
      <c r="K99" s="64"/>
      <c r="L99" s="64"/>
      <c r="M99" s="64"/>
      <c r="N99" s="64" t="s">
        <v>5969</v>
      </c>
      <c r="O99" s="64" t="s">
        <v>6200</v>
      </c>
      <c r="P99" s="64"/>
      <c r="Q99" s="64"/>
      <c r="R99" s="64"/>
      <c r="S99" s="64"/>
      <c r="T99" s="64"/>
      <c r="U99" s="64"/>
      <c r="V99" s="64"/>
      <c r="W99" s="64"/>
      <c r="X99" s="64"/>
      <c r="Y99" s="64"/>
      <c r="Z99" s="64"/>
    </row>
    <row r="100" ht="12.75" customHeight="1">
      <c r="A100" s="82">
        <v>40022.0</v>
      </c>
      <c r="B100" s="64">
        <v>1574.0</v>
      </c>
      <c r="C100" s="64" t="s">
        <v>19</v>
      </c>
      <c r="D100" s="64" t="s">
        <v>819</v>
      </c>
      <c r="E100" s="64"/>
      <c r="F100" s="64">
        <v>77.0</v>
      </c>
      <c r="G100" s="64">
        <v>4850.0</v>
      </c>
      <c r="H100" s="64" t="s">
        <v>23</v>
      </c>
      <c r="I100" s="64" t="s">
        <v>5962</v>
      </c>
      <c r="J100" s="64"/>
      <c r="K100" s="64"/>
      <c r="L100" s="64"/>
      <c r="M100" s="64"/>
      <c r="N100" s="64" t="s">
        <v>5969</v>
      </c>
      <c r="O100" s="64" t="s">
        <v>5970</v>
      </c>
      <c r="P100" s="64"/>
      <c r="Q100" s="64"/>
      <c r="R100" s="64"/>
      <c r="S100" s="64"/>
      <c r="T100" s="64"/>
      <c r="U100" s="64"/>
      <c r="V100" s="64"/>
      <c r="W100" s="64"/>
      <c r="X100" s="64"/>
      <c r="Y100" s="64"/>
      <c r="Z100" s="64"/>
    </row>
    <row r="101" ht="12.75" customHeight="1">
      <c r="A101" s="82">
        <v>40022.0</v>
      </c>
      <c r="B101" s="64">
        <v>1575.0</v>
      </c>
      <c r="C101" s="64" t="s">
        <v>19</v>
      </c>
      <c r="D101" s="64" t="s">
        <v>8</v>
      </c>
      <c r="E101" s="64" t="s">
        <v>66</v>
      </c>
      <c r="F101" s="64">
        <v>75.0</v>
      </c>
      <c r="G101" s="64">
        <v>4250.0</v>
      </c>
      <c r="H101" s="64" t="s">
        <v>23</v>
      </c>
      <c r="I101" s="64" t="s">
        <v>5962</v>
      </c>
      <c r="J101" s="64"/>
      <c r="K101" s="64"/>
      <c r="L101" s="64"/>
      <c r="M101" s="64"/>
      <c r="N101" s="64" t="s">
        <v>5963</v>
      </c>
      <c r="O101" s="64" t="s">
        <v>6006</v>
      </c>
      <c r="P101" s="64"/>
      <c r="Q101" s="64"/>
      <c r="R101" s="64"/>
      <c r="S101" s="64"/>
      <c r="T101" s="64"/>
      <c r="U101" s="64"/>
      <c r="V101" s="64"/>
      <c r="W101" s="64"/>
      <c r="X101" s="64"/>
      <c r="Y101" s="64"/>
      <c r="Z101" s="64"/>
    </row>
    <row r="102" ht="12.75" customHeight="1">
      <c r="A102" s="82">
        <v>39894.52777777778</v>
      </c>
      <c r="B102" s="64">
        <v>1710.0</v>
      </c>
      <c r="C102" s="64" t="s">
        <v>228</v>
      </c>
      <c r="D102" s="64" t="s">
        <v>819</v>
      </c>
      <c r="E102" s="64" t="s">
        <v>1005</v>
      </c>
      <c r="F102" s="64">
        <v>87.0</v>
      </c>
      <c r="G102" s="64">
        <v>7000.0</v>
      </c>
      <c r="H102" s="64" t="s">
        <v>23</v>
      </c>
      <c r="I102" s="64" t="s">
        <v>5962</v>
      </c>
      <c r="J102" s="64"/>
      <c r="K102" s="64"/>
      <c r="L102" s="64"/>
      <c r="M102" s="64"/>
      <c r="N102" s="64" t="s">
        <v>5963</v>
      </c>
      <c r="O102" s="64" t="s">
        <v>6099</v>
      </c>
      <c r="P102" s="64"/>
      <c r="Q102" s="64"/>
      <c r="R102" s="64"/>
      <c r="S102" s="64"/>
      <c r="T102" s="64"/>
      <c r="U102" s="64"/>
      <c r="V102" s="64"/>
      <c r="W102" s="64"/>
      <c r="X102" s="64"/>
      <c r="Y102" s="64"/>
      <c r="Z102" s="64"/>
    </row>
    <row r="103" ht="12.75" customHeight="1">
      <c r="A103" s="82">
        <v>39897.0</v>
      </c>
      <c r="B103" s="64">
        <v>1711.0</v>
      </c>
      <c r="C103" s="64" t="s">
        <v>228</v>
      </c>
      <c r="D103" s="64" t="s">
        <v>8</v>
      </c>
      <c r="E103" s="64" t="s">
        <v>275</v>
      </c>
      <c r="F103" s="64">
        <v>80.0</v>
      </c>
      <c r="G103" s="64">
        <v>5225.0</v>
      </c>
      <c r="H103" s="64" t="s">
        <v>23</v>
      </c>
      <c r="I103" s="64" t="s">
        <v>5962</v>
      </c>
      <c r="J103" s="64"/>
      <c r="K103" s="64"/>
      <c r="L103" s="64"/>
      <c r="M103" s="64"/>
      <c r="N103" s="64" t="s">
        <v>6118</v>
      </c>
      <c r="O103" s="64" t="s">
        <v>6118</v>
      </c>
      <c r="P103" s="64"/>
      <c r="Q103" s="64"/>
      <c r="R103" s="64"/>
      <c r="S103" s="64"/>
      <c r="T103" s="64"/>
      <c r="U103" s="64"/>
      <c r="V103" s="64"/>
      <c r="W103" s="64"/>
      <c r="X103" s="64"/>
      <c r="Y103" s="64"/>
      <c r="Z103" s="64"/>
    </row>
    <row r="104" ht="12.75" customHeight="1">
      <c r="A104" s="82">
        <v>39911.0</v>
      </c>
      <c r="B104" s="64">
        <v>1712.0</v>
      </c>
      <c r="C104" s="64" t="s">
        <v>228</v>
      </c>
      <c r="D104" s="64" t="s">
        <v>8</v>
      </c>
      <c r="E104" s="64" t="s">
        <v>716</v>
      </c>
      <c r="F104" s="64">
        <v>71.0</v>
      </c>
      <c r="G104" s="64">
        <v>3700.0</v>
      </c>
      <c r="H104" s="64" t="s">
        <v>23</v>
      </c>
      <c r="I104" s="64" t="s">
        <v>5962</v>
      </c>
      <c r="J104" s="64"/>
      <c r="K104" s="64"/>
      <c r="L104" s="64"/>
      <c r="M104" s="64"/>
      <c r="N104" s="64" t="s">
        <v>5963</v>
      </c>
      <c r="O104" s="64" t="s">
        <v>6112</v>
      </c>
      <c r="P104" s="64"/>
      <c r="Q104" s="64"/>
      <c r="R104" s="64"/>
      <c r="S104" s="64"/>
      <c r="T104" s="64"/>
      <c r="U104" s="64"/>
      <c r="V104" s="64"/>
      <c r="W104" s="64"/>
      <c r="X104" s="64"/>
      <c r="Y104" s="64"/>
      <c r="Z104" s="64"/>
    </row>
    <row r="105" ht="12.75" customHeight="1">
      <c r="A105" s="82">
        <v>39914.416666666664</v>
      </c>
      <c r="B105" s="64">
        <v>1713.0</v>
      </c>
      <c r="C105" s="64" t="s">
        <v>228</v>
      </c>
      <c r="D105" s="64" t="s">
        <v>819</v>
      </c>
      <c r="E105" s="64" t="s">
        <v>33</v>
      </c>
      <c r="F105" s="64">
        <v>67.0</v>
      </c>
      <c r="G105" s="64">
        <v>2700.0</v>
      </c>
      <c r="H105" s="64" t="s">
        <v>23</v>
      </c>
      <c r="I105" s="64" t="s">
        <v>5962</v>
      </c>
      <c r="J105" s="64"/>
      <c r="K105" s="64"/>
      <c r="L105" s="64"/>
      <c r="M105" s="64"/>
      <c r="N105" s="64" t="s">
        <v>5963</v>
      </c>
      <c r="O105" s="64" t="s">
        <v>6356</v>
      </c>
      <c r="P105" s="64"/>
      <c r="Q105" s="64"/>
      <c r="R105" s="64"/>
      <c r="S105" s="64"/>
      <c r="T105" s="64"/>
      <c r="U105" s="64"/>
      <c r="V105" s="64"/>
      <c r="W105" s="64"/>
      <c r="X105" s="64"/>
      <c r="Y105" s="64"/>
      <c r="Z105" s="64"/>
    </row>
    <row r="106" ht="12.75" customHeight="1">
      <c r="A106" s="82">
        <v>39914.75</v>
      </c>
      <c r="B106" s="64">
        <v>1714.0</v>
      </c>
      <c r="C106" s="64" t="s">
        <v>228</v>
      </c>
      <c r="D106" s="64" t="s">
        <v>8</v>
      </c>
      <c r="E106" s="64" t="s">
        <v>739</v>
      </c>
      <c r="F106" s="64">
        <v>85.0</v>
      </c>
      <c r="G106" s="64">
        <v>6600.0</v>
      </c>
      <c r="H106" s="64" t="s">
        <v>23</v>
      </c>
      <c r="I106" s="64" t="s">
        <v>5962</v>
      </c>
      <c r="J106" s="64"/>
      <c r="K106" s="64"/>
      <c r="L106" s="64"/>
      <c r="M106" s="64"/>
      <c r="N106" s="64" t="s">
        <v>5963</v>
      </c>
      <c r="O106" s="64" t="s">
        <v>6357</v>
      </c>
      <c r="P106" s="64"/>
      <c r="Q106" s="64"/>
      <c r="R106" s="64"/>
      <c r="S106" s="64"/>
      <c r="T106" s="64"/>
      <c r="U106" s="64"/>
      <c r="V106" s="64"/>
      <c r="W106" s="64"/>
      <c r="X106" s="64"/>
      <c r="Y106" s="64"/>
      <c r="Z106" s="64"/>
    </row>
    <row r="107" ht="12.75" customHeight="1">
      <c r="A107" s="82">
        <v>39916.479166666664</v>
      </c>
      <c r="B107" s="64">
        <v>1715.0</v>
      </c>
      <c r="C107" s="64" t="s">
        <v>228</v>
      </c>
      <c r="D107" s="64" t="s">
        <v>819</v>
      </c>
      <c r="E107" s="64" t="s">
        <v>934</v>
      </c>
      <c r="F107" s="64">
        <v>76.0</v>
      </c>
      <c r="G107" s="64">
        <v>4700.0</v>
      </c>
      <c r="H107" s="64" t="s">
        <v>23</v>
      </c>
      <c r="I107" s="64"/>
      <c r="J107" s="64"/>
      <c r="K107" s="64"/>
      <c r="L107" s="64"/>
      <c r="M107" s="64"/>
      <c r="N107" s="64" t="s">
        <v>5963</v>
      </c>
      <c r="O107" s="64" t="s">
        <v>5967</v>
      </c>
      <c r="P107" s="64"/>
      <c r="Q107" s="64"/>
      <c r="R107" s="64"/>
      <c r="S107" s="64"/>
      <c r="T107" s="64"/>
      <c r="U107" s="64"/>
      <c r="V107" s="64"/>
      <c r="W107" s="64"/>
      <c r="X107" s="64"/>
      <c r="Y107" s="64"/>
      <c r="Z107" s="64"/>
    </row>
    <row r="108" ht="12.75" customHeight="1">
      <c r="A108" s="82">
        <v>39920.5</v>
      </c>
      <c r="B108" s="64">
        <v>1716.0</v>
      </c>
      <c r="C108" s="64" t="s">
        <v>228</v>
      </c>
      <c r="D108" s="64" t="s">
        <v>819</v>
      </c>
      <c r="E108" s="64" t="s">
        <v>927</v>
      </c>
      <c r="F108" s="64">
        <v>74.0</v>
      </c>
      <c r="G108" s="64">
        <v>4200.0</v>
      </c>
      <c r="H108" s="64" t="s">
        <v>23</v>
      </c>
      <c r="I108" s="64" t="s">
        <v>5962</v>
      </c>
      <c r="J108" s="64"/>
      <c r="K108" s="64"/>
      <c r="L108" s="64"/>
      <c r="M108" s="64"/>
      <c r="N108" s="64" t="s">
        <v>5963</v>
      </c>
      <c r="O108" s="64" t="s">
        <v>6041</v>
      </c>
      <c r="P108" s="64"/>
      <c r="Q108" s="64"/>
      <c r="R108" s="64"/>
      <c r="S108" s="64"/>
      <c r="T108" s="64"/>
      <c r="U108" s="64"/>
      <c r="V108" s="64"/>
      <c r="W108" s="64"/>
      <c r="X108" s="64"/>
      <c r="Y108" s="64"/>
      <c r="Z108" s="64"/>
    </row>
    <row r="109" ht="12.75" customHeight="1">
      <c r="A109" s="82">
        <v>39920.520833333336</v>
      </c>
      <c r="B109" s="64">
        <v>1717.0</v>
      </c>
      <c r="C109" s="64" t="s">
        <v>228</v>
      </c>
      <c r="D109" s="64" t="s">
        <v>819</v>
      </c>
      <c r="E109" s="64" t="s">
        <v>927</v>
      </c>
      <c r="F109" s="64">
        <v>76.0</v>
      </c>
      <c r="G109" s="64">
        <v>4500.0</v>
      </c>
      <c r="H109" s="64" t="s">
        <v>23</v>
      </c>
      <c r="I109" s="64" t="s">
        <v>5962</v>
      </c>
      <c r="J109" s="64"/>
      <c r="K109" s="64"/>
      <c r="L109" s="64"/>
      <c r="M109" s="64"/>
      <c r="N109" s="64" t="s">
        <v>5963</v>
      </c>
      <c r="O109" s="64" t="s">
        <v>5964</v>
      </c>
      <c r="P109" s="64"/>
      <c r="Q109" s="64"/>
      <c r="R109" s="64"/>
      <c r="S109" s="64"/>
      <c r="T109" s="64"/>
      <c r="U109" s="64"/>
      <c r="V109" s="64"/>
      <c r="W109" s="64"/>
      <c r="X109" s="64"/>
      <c r="Y109" s="64"/>
      <c r="Z109" s="64"/>
    </row>
    <row r="110" ht="12.75" customHeight="1">
      <c r="A110" s="82">
        <v>39923.0</v>
      </c>
      <c r="B110" s="64">
        <v>1718.0</v>
      </c>
      <c r="C110" s="64" t="s">
        <v>228</v>
      </c>
      <c r="D110" s="64" t="s">
        <v>819</v>
      </c>
      <c r="E110" s="64" t="s">
        <v>904</v>
      </c>
      <c r="F110" s="64">
        <v>90.0</v>
      </c>
      <c r="G110" s="64">
        <v>8500.0</v>
      </c>
      <c r="H110" s="64" t="s">
        <v>23</v>
      </c>
      <c r="I110" s="64"/>
      <c r="J110" s="64"/>
      <c r="K110" s="64"/>
      <c r="L110" s="64"/>
      <c r="M110" s="64"/>
      <c r="N110" s="64" t="s">
        <v>5963</v>
      </c>
      <c r="O110" s="64" t="s">
        <v>6006</v>
      </c>
      <c r="P110" s="64"/>
      <c r="Q110" s="64"/>
      <c r="R110" s="64"/>
      <c r="S110" s="64"/>
      <c r="T110" s="64"/>
      <c r="U110" s="64"/>
      <c r="V110" s="64"/>
      <c r="W110" s="64"/>
      <c r="X110" s="64"/>
      <c r="Y110" s="64"/>
      <c r="Z110" s="64"/>
    </row>
    <row r="111" ht="12.75" customHeight="1">
      <c r="A111" s="82">
        <v>39923.0</v>
      </c>
      <c r="B111" s="64">
        <v>1719.0</v>
      </c>
      <c r="C111" s="64" t="s">
        <v>228</v>
      </c>
      <c r="D111" s="64" t="s">
        <v>819</v>
      </c>
      <c r="E111" s="64" t="s">
        <v>927</v>
      </c>
      <c r="F111" s="64">
        <v>70.0</v>
      </c>
      <c r="G111" s="64">
        <v>4000.0</v>
      </c>
      <c r="H111" s="64" t="s">
        <v>23</v>
      </c>
      <c r="I111" s="64" t="s">
        <v>5962</v>
      </c>
      <c r="J111" s="64"/>
      <c r="K111" s="64"/>
      <c r="L111" s="64"/>
      <c r="M111" s="64"/>
      <c r="N111" s="64" t="s">
        <v>5963</v>
      </c>
      <c r="O111" s="64" t="s">
        <v>5964</v>
      </c>
      <c r="P111" s="64"/>
      <c r="Q111" s="64"/>
      <c r="R111" s="64"/>
      <c r="S111" s="64"/>
      <c r="T111" s="64"/>
      <c r="U111" s="64"/>
      <c r="V111" s="64"/>
      <c r="W111" s="64"/>
      <c r="X111" s="64"/>
      <c r="Y111" s="64"/>
      <c r="Z111" s="64"/>
    </row>
    <row r="112" ht="12.75" customHeight="1">
      <c r="A112" s="82">
        <v>39925.0</v>
      </c>
      <c r="B112" s="64">
        <v>1709.0</v>
      </c>
      <c r="C112" s="64" t="s">
        <v>228</v>
      </c>
      <c r="D112" s="64" t="s">
        <v>819</v>
      </c>
      <c r="E112" s="64" t="s">
        <v>6358</v>
      </c>
      <c r="F112" s="64">
        <v>74.0</v>
      </c>
      <c r="G112" s="64">
        <v>4000.0</v>
      </c>
      <c r="H112" s="64" t="s">
        <v>23</v>
      </c>
      <c r="I112" s="64" t="s">
        <v>5962</v>
      </c>
      <c r="J112" s="64"/>
      <c r="K112" s="64"/>
      <c r="L112" s="64"/>
      <c r="M112" s="64"/>
      <c r="N112" s="64" t="s">
        <v>5963</v>
      </c>
      <c r="O112" s="64" t="s">
        <v>6042</v>
      </c>
      <c r="P112" s="64"/>
      <c r="Q112" s="64"/>
      <c r="R112" s="64"/>
      <c r="S112" s="64"/>
      <c r="T112" s="64"/>
      <c r="U112" s="64"/>
      <c r="V112" s="64"/>
      <c r="W112" s="64"/>
      <c r="X112" s="64"/>
      <c r="Y112" s="64"/>
      <c r="Z112" s="64"/>
    </row>
    <row r="113" ht="12.75" customHeight="1">
      <c r="A113" s="82">
        <v>39927.0</v>
      </c>
      <c r="B113" s="64">
        <v>1708.0</v>
      </c>
      <c r="C113" s="64" t="s">
        <v>228</v>
      </c>
      <c r="D113" s="64" t="s">
        <v>819</v>
      </c>
      <c r="E113" s="64" t="s">
        <v>33</v>
      </c>
      <c r="F113" s="64">
        <v>87.0</v>
      </c>
      <c r="G113" s="64">
        <v>6800.0</v>
      </c>
      <c r="H113" s="64" t="s">
        <v>23</v>
      </c>
      <c r="I113" s="64" t="s">
        <v>5971</v>
      </c>
      <c r="J113" s="64"/>
      <c r="K113" s="64"/>
      <c r="L113" s="64"/>
      <c r="M113" s="64"/>
      <c r="N113" s="64" t="s">
        <v>5963</v>
      </c>
      <c r="O113" s="64" t="s">
        <v>6179</v>
      </c>
      <c r="P113" s="64"/>
      <c r="Q113" s="64"/>
      <c r="R113" s="64"/>
      <c r="S113" s="64"/>
      <c r="T113" s="64"/>
      <c r="U113" s="64"/>
      <c r="V113" s="64"/>
      <c r="W113" s="64"/>
      <c r="X113" s="64"/>
      <c r="Y113" s="64"/>
      <c r="Z113" s="64"/>
    </row>
    <row r="114" ht="12.75" customHeight="1">
      <c r="A114" s="82">
        <v>39928.0</v>
      </c>
      <c r="B114" s="64">
        <v>1707.0</v>
      </c>
      <c r="C114" s="64" t="s">
        <v>228</v>
      </c>
      <c r="D114" s="64" t="s">
        <v>819</v>
      </c>
      <c r="E114" s="64" t="s">
        <v>33</v>
      </c>
      <c r="F114" s="64">
        <v>76.0</v>
      </c>
      <c r="G114" s="64">
        <v>4500.0</v>
      </c>
      <c r="H114" s="64" t="s">
        <v>23</v>
      </c>
      <c r="I114" s="64" t="s">
        <v>5971</v>
      </c>
      <c r="J114" s="64"/>
      <c r="K114" s="64"/>
      <c r="L114" s="64"/>
      <c r="M114" s="64"/>
      <c r="N114" s="64" t="s">
        <v>5963</v>
      </c>
      <c r="O114" s="64" t="s">
        <v>6175</v>
      </c>
      <c r="P114" s="64"/>
      <c r="Q114" s="64"/>
      <c r="R114" s="64"/>
      <c r="S114" s="64"/>
      <c r="T114" s="64"/>
      <c r="U114" s="64"/>
      <c r="V114" s="64"/>
      <c r="W114" s="64"/>
      <c r="X114" s="64"/>
      <c r="Y114" s="64"/>
      <c r="Z114" s="64"/>
    </row>
    <row r="115" ht="12.75" customHeight="1">
      <c r="A115" s="82">
        <v>39930.0</v>
      </c>
      <c r="B115" s="64">
        <v>1720.0</v>
      </c>
      <c r="C115" s="64" t="s">
        <v>228</v>
      </c>
      <c r="D115" s="64" t="s">
        <v>8</v>
      </c>
      <c r="E115" s="64" t="s">
        <v>716</v>
      </c>
      <c r="F115" s="64">
        <v>83.0</v>
      </c>
      <c r="G115" s="64">
        <v>5975.0</v>
      </c>
      <c r="H115" s="64" t="s">
        <v>23</v>
      </c>
      <c r="I115" s="64" t="s">
        <v>5962</v>
      </c>
      <c r="J115" s="64"/>
      <c r="K115" s="64"/>
      <c r="L115" s="64"/>
      <c r="M115" s="64"/>
      <c r="N115" s="64" t="s">
        <v>5969</v>
      </c>
      <c r="O115" s="64" t="s">
        <v>5976</v>
      </c>
      <c r="P115" s="64"/>
      <c r="Q115" s="64"/>
      <c r="R115" s="64"/>
      <c r="S115" s="64"/>
      <c r="T115" s="64"/>
      <c r="U115" s="64"/>
      <c r="V115" s="64"/>
      <c r="W115" s="64"/>
      <c r="X115" s="64"/>
      <c r="Y115" s="64"/>
      <c r="Z115" s="64"/>
    </row>
    <row r="116" ht="12.75" customHeight="1">
      <c r="A116" s="82">
        <v>39935.0</v>
      </c>
      <c r="B116" s="64">
        <v>1721.0</v>
      </c>
      <c r="C116" s="64" t="s">
        <v>228</v>
      </c>
      <c r="D116" s="64" t="s">
        <v>819</v>
      </c>
      <c r="E116" s="64" t="s">
        <v>904</v>
      </c>
      <c r="F116" s="64">
        <v>77.0</v>
      </c>
      <c r="G116" s="64">
        <v>4800.0</v>
      </c>
      <c r="H116" s="64" t="s">
        <v>23</v>
      </c>
      <c r="I116" s="64" t="s">
        <v>5962</v>
      </c>
      <c r="J116" s="64"/>
      <c r="K116" s="64"/>
      <c r="L116" s="64"/>
      <c r="M116" s="64"/>
      <c r="N116" s="64" t="s">
        <v>5963</v>
      </c>
      <c r="O116" s="64" t="s">
        <v>6006</v>
      </c>
      <c r="P116" s="64"/>
      <c r="Q116" s="64"/>
      <c r="R116" s="64"/>
      <c r="S116" s="64"/>
      <c r="T116" s="64"/>
      <c r="U116" s="64"/>
      <c r="V116" s="64"/>
      <c r="W116" s="64"/>
      <c r="X116" s="64"/>
      <c r="Y116" s="64"/>
      <c r="Z116" s="64"/>
    </row>
    <row r="117" ht="12.75" customHeight="1">
      <c r="A117" s="82">
        <v>39936.0</v>
      </c>
      <c r="B117" s="64">
        <v>1722.0</v>
      </c>
      <c r="C117" s="64" t="s">
        <v>228</v>
      </c>
      <c r="D117" s="64" t="s">
        <v>819</v>
      </c>
      <c r="E117" s="64" t="s">
        <v>4570</v>
      </c>
      <c r="F117" s="64">
        <v>76.0</v>
      </c>
      <c r="G117" s="64">
        <v>4800.0</v>
      </c>
      <c r="H117" s="64" t="s">
        <v>23</v>
      </c>
      <c r="I117" s="64" t="s">
        <v>5962</v>
      </c>
      <c r="J117" s="64"/>
      <c r="K117" s="64"/>
      <c r="L117" s="64"/>
      <c r="M117" s="64"/>
      <c r="N117" s="64" t="s">
        <v>5963</v>
      </c>
      <c r="O117" s="64" t="s">
        <v>6205</v>
      </c>
      <c r="P117" s="64"/>
      <c r="Q117" s="64"/>
      <c r="R117" s="64"/>
      <c r="S117" s="64"/>
      <c r="T117" s="64"/>
      <c r="U117" s="64"/>
      <c r="V117" s="64"/>
      <c r="W117" s="64"/>
      <c r="X117" s="64"/>
      <c r="Y117" s="64"/>
      <c r="Z117" s="64"/>
    </row>
    <row r="118" ht="12.75" customHeight="1">
      <c r="A118" s="82">
        <v>39937.0</v>
      </c>
      <c r="B118" s="64">
        <v>1723.0</v>
      </c>
      <c r="C118" s="64" t="s">
        <v>228</v>
      </c>
      <c r="D118" s="64" t="s">
        <v>819</v>
      </c>
      <c r="E118" s="64" t="s">
        <v>4570</v>
      </c>
      <c r="F118" s="64">
        <v>76.0</v>
      </c>
      <c r="G118" s="64">
        <v>5100.0</v>
      </c>
      <c r="H118" s="64" t="s">
        <v>23</v>
      </c>
      <c r="I118" s="64"/>
      <c r="J118" s="64"/>
      <c r="K118" s="64"/>
      <c r="L118" s="64"/>
      <c r="M118" s="64"/>
      <c r="N118" s="64" t="s">
        <v>5963</v>
      </c>
      <c r="O118" s="64" t="s">
        <v>5964</v>
      </c>
      <c r="P118" s="64"/>
      <c r="Q118" s="64"/>
      <c r="R118" s="64"/>
      <c r="S118" s="64"/>
      <c r="T118" s="64"/>
      <c r="U118" s="64"/>
      <c r="V118" s="64"/>
      <c r="W118" s="64"/>
      <c r="X118" s="64"/>
      <c r="Y118" s="64"/>
      <c r="Z118" s="64"/>
    </row>
    <row r="119" ht="12.75" customHeight="1">
      <c r="A119" s="82">
        <v>39938.0</v>
      </c>
      <c r="B119" s="64">
        <v>1724.0</v>
      </c>
      <c r="C119" s="64" t="s">
        <v>228</v>
      </c>
      <c r="D119" s="64" t="s">
        <v>8</v>
      </c>
      <c r="E119" s="64" t="s">
        <v>692</v>
      </c>
      <c r="F119" s="64">
        <v>79.0</v>
      </c>
      <c r="G119" s="64">
        <v>5250.0</v>
      </c>
      <c r="H119" s="64" t="s">
        <v>23</v>
      </c>
      <c r="I119" s="64" t="s">
        <v>5962</v>
      </c>
      <c r="J119" s="64"/>
      <c r="K119" s="64"/>
      <c r="L119" s="64"/>
      <c r="M119" s="64"/>
      <c r="N119" s="64" t="s">
        <v>5969</v>
      </c>
      <c r="O119" s="64" t="s">
        <v>6000</v>
      </c>
      <c r="P119" s="64"/>
      <c r="Q119" s="64"/>
      <c r="R119" s="64"/>
      <c r="S119" s="64"/>
      <c r="T119" s="64"/>
      <c r="U119" s="64"/>
      <c r="V119" s="64"/>
      <c r="W119" s="64"/>
      <c r="X119" s="64"/>
      <c r="Y119" s="64"/>
      <c r="Z119" s="64"/>
    </row>
    <row r="120" ht="12.75" customHeight="1">
      <c r="A120" s="82">
        <v>39939.0</v>
      </c>
      <c r="B120" s="64">
        <v>1725.0</v>
      </c>
      <c r="C120" s="64" t="s">
        <v>228</v>
      </c>
      <c r="D120" s="64" t="s">
        <v>819</v>
      </c>
      <c r="E120" s="64" t="s">
        <v>923</v>
      </c>
      <c r="F120" s="64">
        <v>77.0</v>
      </c>
      <c r="G120" s="64">
        <v>4600.0</v>
      </c>
      <c r="H120" s="64" t="s">
        <v>23</v>
      </c>
      <c r="I120" s="64" t="s">
        <v>5962</v>
      </c>
      <c r="J120" s="64"/>
      <c r="K120" s="64"/>
      <c r="L120" s="64"/>
      <c r="M120" s="64"/>
      <c r="N120" s="64" t="s">
        <v>5963</v>
      </c>
      <c r="O120" s="64" t="s">
        <v>6042</v>
      </c>
      <c r="P120" s="64"/>
      <c r="Q120" s="64"/>
      <c r="R120" s="64"/>
      <c r="S120" s="64"/>
      <c r="T120" s="64"/>
      <c r="U120" s="64"/>
      <c r="V120" s="64"/>
      <c r="W120" s="64"/>
      <c r="X120" s="64"/>
      <c r="Y120" s="64"/>
      <c r="Z120" s="64"/>
    </row>
    <row r="121" ht="12.75" customHeight="1">
      <c r="A121" s="82">
        <v>39942.0</v>
      </c>
      <c r="B121" s="64">
        <v>1726.0</v>
      </c>
      <c r="C121" s="64" t="s">
        <v>228</v>
      </c>
      <c r="D121" s="64" t="s">
        <v>819</v>
      </c>
      <c r="E121" s="64" t="s">
        <v>1101</v>
      </c>
      <c r="F121" s="64">
        <v>75.0</v>
      </c>
      <c r="G121" s="64">
        <v>4000.0</v>
      </c>
      <c r="H121" s="64" t="s">
        <v>23</v>
      </c>
      <c r="I121" s="64" t="s">
        <v>5962</v>
      </c>
      <c r="J121" s="64"/>
      <c r="K121" s="64"/>
      <c r="L121" s="64"/>
      <c r="M121" s="64"/>
      <c r="N121" s="64" t="s">
        <v>5963</v>
      </c>
      <c r="O121" s="64" t="s">
        <v>6006</v>
      </c>
      <c r="P121" s="64"/>
      <c r="Q121" s="64"/>
      <c r="R121" s="64"/>
      <c r="S121" s="64"/>
      <c r="T121" s="64"/>
      <c r="U121" s="64"/>
      <c r="V121" s="64"/>
      <c r="W121" s="64"/>
      <c r="X121" s="64"/>
      <c r="Y121" s="64"/>
      <c r="Z121" s="64"/>
    </row>
    <row r="122" ht="12.75" customHeight="1">
      <c r="A122" s="82">
        <v>39942.0</v>
      </c>
      <c r="B122" s="64">
        <v>1727.0</v>
      </c>
      <c r="C122" s="64" t="s">
        <v>228</v>
      </c>
      <c r="D122" s="64" t="s">
        <v>819</v>
      </c>
      <c r="E122" s="64" t="s">
        <v>921</v>
      </c>
      <c r="F122" s="64">
        <v>77.0</v>
      </c>
      <c r="G122" s="64">
        <v>5000.0</v>
      </c>
      <c r="H122" s="64" t="s">
        <v>23</v>
      </c>
      <c r="I122" s="64" t="s">
        <v>5962</v>
      </c>
      <c r="J122" s="64"/>
      <c r="K122" s="64"/>
      <c r="L122" s="64"/>
      <c r="M122" s="64"/>
      <c r="N122" s="64" t="s">
        <v>5963</v>
      </c>
      <c r="O122" s="64" t="s">
        <v>5972</v>
      </c>
      <c r="P122" s="64"/>
      <c r="Q122" s="64"/>
      <c r="R122" s="64"/>
      <c r="S122" s="64"/>
      <c r="T122" s="64"/>
      <c r="U122" s="64"/>
      <c r="V122" s="64"/>
      <c r="W122" s="64"/>
      <c r="X122" s="64"/>
      <c r="Y122" s="64"/>
      <c r="Z122" s="64"/>
    </row>
    <row r="123" ht="12.75" customHeight="1">
      <c r="A123" s="82">
        <v>39942.0</v>
      </c>
      <c r="B123" s="64">
        <v>1728.0</v>
      </c>
      <c r="C123" s="64" t="s">
        <v>228</v>
      </c>
      <c r="D123" s="64" t="s">
        <v>8</v>
      </c>
      <c r="E123" s="64" t="s">
        <v>692</v>
      </c>
      <c r="F123" s="64">
        <v>71.0</v>
      </c>
      <c r="G123" s="64">
        <v>3600.0</v>
      </c>
      <c r="H123" s="64" t="s">
        <v>23</v>
      </c>
      <c r="I123" s="64" t="s">
        <v>5962</v>
      </c>
      <c r="J123" s="64"/>
      <c r="K123" s="64"/>
      <c r="L123" s="64"/>
      <c r="M123" s="64"/>
      <c r="N123" s="64" t="s">
        <v>5963</v>
      </c>
      <c r="O123" s="64" t="s">
        <v>6359</v>
      </c>
      <c r="P123" s="64"/>
      <c r="Q123" s="64"/>
      <c r="R123" s="64"/>
      <c r="S123" s="64"/>
      <c r="T123" s="64"/>
      <c r="U123" s="64"/>
      <c r="V123" s="64"/>
      <c r="W123" s="64"/>
      <c r="X123" s="64"/>
      <c r="Y123" s="64"/>
      <c r="Z123" s="64"/>
    </row>
    <row r="124" ht="12.75" customHeight="1">
      <c r="A124" s="82">
        <v>39943.0</v>
      </c>
      <c r="B124" s="64">
        <v>1729.0</v>
      </c>
      <c r="C124" s="64" t="s">
        <v>228</v>
      </c>
      <c r="D124" s="64" t="s">
        <v>8</v>
      </c>
      <c r="E124" s="64" t="s">
        <v>1379</v>
      </c>
      <c r="F124" s="64">
        <v>82.0</v>
      </c>
      <c r="G124" s="64">
        <v>6000.0</v>
      </c>
      <c r="H124" s="64" t="s">
        <v>23</v>
      </c>
      <c r="I124" s="64" t="s">
        <v>5962</v>
      </c>
      <c r="J124" s="64"/>
      <c r="K124" s="64"/>
      <c r="L124" s="64"/>
      <c r="M124" s="64"/>
      <c r="N124" s="64" t="s">
        <v>5963</v>
      </c>
      <c r="O124" s="64" t="s">
        <v>6201</v>
      </c>
      <c r="P124" s="64"/>
      <c r="Q124" s="64"/>
      <c r="R124" s="64"/>
      <c r="S124" s="64"/>
      <c r="T124" s="64"/>
      <c r="U124" s="64"/>
      <c r="V124" s="64"/>
      <c r="W124" s="64"/>
      <c r="X124" s="64"/>
      <c r="Y124" s="64"/>
      <c r="Z124" s="64"/>
    </row>
    <row r="125" ht="12.75" customHeight="1">
      <c r="A125" s="82">
        <v>39943.0</v>
      </c>
      <c r="B125" s="64">
        <v>1730.0</v>
      </c>
      <c r="C125" s="64" t="s">
        <v>228</v>
      </c>
      <c r="D125" s="64" t="s">
        <v>8</v>
      </c>
      <c r="E125" s="64" t="s">
        <v>275</v>
      </c>
      <c r="F125" s="64">
        <v>83.0</v>
      </c>
      <c r="G125" s="64">
        <v>6350.0</v>
      </c>
      <c r="H125" s="64" t="s">
        <v>23</v>
      </c>
      <c r="I125" s="64" t="s">
        <v>5962</v>
      </c>
      <c r="J125" s="64"/>
      <c r="K125" s="64"/>
      <c r="L125" s="64"/>
      <c r="M125" s="64"/>
      <c r="N125" s="64" t="s">
        <v>5963</v>
      </c>
      <c r="O125" s="64" t="s">
        <v>6360</v>
      </c>
      <c r="P125" s="64"/>
      <c r="Q125" s="64"/>
      <c r="R125" s="64"/>
      <c r="S125" s="64"/>
      <c r="T125" s="64"/>
      <c r="U125" s="64"/>
      <c r="V125" s="64"/>
      <c r="W125" s="64"/>
      <c r="X125" s="64"/>
      <c r="Y125" s="64"/>
      <c r="Z125" s="64"/>
    </row>
    <row r="126" ht="12.75" customHeight="1">
      <c r="A126" s="82">
        <v>39943.0</v>
      </c>
      <c r="B126" s="64">
        <v>1731.0</v>
      </c>
      <c r="C126" s="64" t="s">
        <v>228</v>
      </c>
      <c r="D126" s="64" t="s">
        <v>8</v>
      </c>
      <c r="E126" s="64" t="s">
        <v>275</v>
      </c>
      <c r="F126" s="64">
        <v>73.0</v>
      </c>
      <c r="G126" s="64">
        <v>4600.0</v>
      </c>
      <c r="H126" s="64" t="s">
        <v>23</v>
      </c>
      <c r="I126" s="64" t="s">
        <v>5962</v>
      </c>
      <c r="J126" s="64"/>
      <c r="K126" s="64"/>
      <c r="L126" s="64"/>
      <c r="M126" s="64"/>
      <c r="N126" s="64" t="s">
        <v>5963</v>
      </c>
      <c r="O126" s="64" t="s">
        <v>6360</v>
      </c>
      <c r="P126" s="64"/>
      <c r="Q126" s="64"/>
      <c r="R126" s="64"/>
      <c r="S126" s="64"/>
      <c r="T126" s="64"/>
      <c r="U126" s="64"/>
      <c r="V126" s="64"/>
      <c r="W126" s="64"/>
      <c r="X126" s="64"/>
      <c r="Y126" s="64"/>
      <c r="Z126" s="64"/>
    </row>
    <row r="127" ht="12.75" customHeight="1">
      <c r="A127" s="82">
        <v>39945.0</v>
      </c>
      <c r="B127" s="64">
        <v>1732.0</v>
      </c>
      <c r="C127" s="64" t="s">
        <v>228</v>
      </c>
      <c r="D127" s="64" t="s">
        <v>819</v>
      </c>
      <c r="E127" s="64" t="s">
        <v>921</v>
      </c>
      <c r="F127" s="64">
        <v>76.0</v>
      </c>
      <c r="G127" s="64">
        <v>5000.0</v>
      </c>
      <c r="H127" s="64" t="s">
        <v>23</v>
      </c>
      <c r="I127" s="64" t="s">
        <v>5962</v>
      </c>
      <c r="J127" s="64"/>
      <c r="K127" s="64"/>
      <c r="L127" s="64"/>
      <c r="M127" s="64"/>
      <c r="N127" s="64" t="s">
        <v>5963</v>
      </c>
      <c r="O127" s="64" t="s">
        <v>6327</v>
      </c>
      <c r="P127" s="64"/>
      <c r="Q127" s="64"/>
      <c r="R127" s="64"/>
      <c r="S127" s="64"/>
      <c r="T127" s="64"/>
      <c r="U127" s="64"/>
      <c r="V127" s="64"/>
      <c r="W127" s="64"/>
      <c r="X127" s="64"/>
      <c r="Y127" s="64"/>
      <c r="Z127" s="64"/>
    </row>
    <row r="128" ht="12.75" customHeight="1">
      <c r="A128" s="82">
        <v>39945.0</v>
      </c>
      <c r="B128" s="64">
        <v>1733.0</v>
      </c>
      <c r="C128" s="64" t="s">
        <v>228</v>
      </c>
      <c r="D128" s="64" t="s">
        <v>8</v>
      </c>
      <c r="E128" s="64" t="s">
        <v>739</v>
      </c>
      <c r="F128" s="64">
        <v>76.0</v>
      </c>
      <c r="G128" s="64">
        <v>5000.0</v>
      </c>
      <c r="H128" s="64" t="s">
        <v>23</v>
      </c>
      <c r="I128" s="64" t="s">
        <v>5962</v>
      </c>
      <c r="J128" s="64"/>
      <c r="K128" s="64"/>
      <c r="L128" s="64"/>
      <c r="M128" s="64"/>
      <c r="N128" s="64" t="s">
        <v>5969</v>
      </c>
      <c r="O128" s="64" t="s">
        <v>6188</v>
      </c>
      <c r="P128" s="64"/>
      <c r="Q128" s="64"/>
      <c r="R128" s="64"/>
      <c r="S128" s="64"/>
      <c r="T128" s="64"/>
      <c r="U128" s="64"/>
      <c r="V128" s="64"/>
      <c r="W128" s="64"/>
      <c r="X128" s="64"/>
      <c r="Y128" s="64"/>
      <c r="Z128" s="64"/>
    </row>
    <row r="129" ht="12.75" customHeight="1">
      <c r="A129" s="82">
        <v>39948.0</v>
      </c>
      <c r="B129" s="64">
        <v>1734.0</v>
      </c>
      <c r="C129" s="64" t="s">
        <v>228</v>
      </c>
      <c r="D129" s="64" t="s">
        <v>819</v>
      </c>
      <c r="E129" s="64" t="s">
        <v>933</v>
      </c>
      <c r="F129" s="64">
        <v>78.0</v>
      </c>
      <c r="G129" s="64">
        <v>5200.0</v>
      </c>
      <c r="H129" s="64" t="s">
        <v>23</v>
      </c>
      <c r="I129" s="64" t="s">
        <v>5962</v>
      </c>
      <c r="J129" s="64"/>
      <c r="K129" s="64"/>
      <c r="L129" s="64"/>
      <c r="M129" s="64"/>
      <c r="N129" s="64" t="s">
        <v>5963</v>
      </c>
      <c r="O129" s="64" t="s">
        <v>6192</v>
      </c>
      <c r="P129" s="64"/>
      <c r="Q129" s="64"/>
      <c r="R129" s="64"/>
      <c r="S129" s="64"/>
      <c r="T129" s="64"/>
      <c r="U129" s="64"/>
      <c r="V129" s="64"/>
      <c r="W129" s="64"/>
      <c r="X129" s="64"/>
      <c r="Y129" s="64"/>
      <c r="Z129" s="64"/>
    </row>
    <row r="130" ht="12.75" customHeight="1">
      <c r="A130" s="82">
        <v>39948.0</v>
      </c>
      <c r="B130" s="64">
        <v>1735.0</v>
      </c>
      <c r="C130" s="64" t="s">
        <v>228</v>
      </c>
      <c r="D130" s="64" t="s">
        <v>8</v>
      </c>
      <c r="E130" s="64" t="s">
        <v>275</v>
      </c>
      <c r="F130" s="64">
        <v>74.0</v>
      </c>
      <c r="G130" s="64">
        <v>4250.0</v>
      </c>
      <c r="H130" s="64" t="s">
        <v>23</v>
      </c>
      <c r="I130" s="64"/>
      <c r="J130" s="64"/>
      <c r="K130" s="64"/>
      <c r="L130" s="64"/>
      <c r="M130" s="64"/>
      <c r="N130" s="64" t="s">
        <v>6361</v>
      </c>
      <c r="O130" s="64" t="s">
        <v>6362</v>
      </c>
      <c r="P130" s="64"/>
      <c r="Q130" s="64"/>
      <c r="R130" s="64"/>
      <c r="S130" s="64"/>
      <c r="T130" s="64"/>
      <c r="U130" s="64"/>
      <c r="V130" s="64"/>
      <c r="W130" s="64"/>
      <c r="X130" s="64"/>
      <c r="Y130" s="64"/>
      <c r="Z130" s="64"/>
    </row>
    <row r="131" ht="12.75" customHeight="1">
      <c r="A131" s="82">
        <v>39948.0</v>
      </c>
      <c r="B131" s="64">
        <v>1736.0</v>
      </c>
      <c r="C131" s="64" t="s">
        <v>228</v>
      </c>
      <c r="D131" s="64" t="s">
        <v>819</v>
      </c>
      <c r="E131" s="64" t="s">
        <v>945</v>
      </c>
      <c r="F131" s="64">
        <v>71.0</v>
      </c>
      <c r="G131" s="64">
        <v>4150.0</v>
      </c>
      <c r="H131" s="64" t="s">
        <v>23</v>
      </c>
      <c r="I131" s="64" t="s">
        <v>5962</v>
      </c>
      <c r="J131" s="64"/>
      <c r="K131" s="64"/>
      <c r="L131" s="64"/>
      <c r="M131" s="64"/>
      <c r="N131" s="64" t="s">
        <v>5963</v>
      </c>
      <c r="O131" s="64" t="s">
        <v>5967</v>
      </c>
      <c r="P131" s="64"/>
      <c r="Q131" s="64"/>
      <c r="R131" s="64"/>
      <c r="S131" s="64"/>
      <c r="T131" s="64"/>
      <c r="U131" s="64"/>
      <c r="V131" s="64"/>
      <c r="W131" s="64"/>
      <c r="X131" s="64"/>
      <c r="Y131" s="64"/>
      <c r="Z131" s="64"/>
    </row>
    <row r="132" ht="12.75" customHeight="1">
      <c r="A132" s="82">
        <v>39949.0</v>
      </c>
      <c r="B132" s="64">
        <v>1737.0</v>
      </c>
      <c r="C132" s="64" t="s">
        <v>228</v>
      </c>
      <c r="D132" s="64" t="s">
        <v>8</v>
      </c>
      <c r="E132" s="64" t="s">
        <v>739</v>
      </c>
      <c r="F132" s="64">
        <v>75.0</v>
      </c>
      <c r="G132" s="64">
        <v>4300.0</v>
      </c>
      <c r="H132" s="64" t="s">
        <v>23</v>
      </c>
      <c r="I132" s="64" t="s">
        <v>5962</v>
      </c>
      <c r="J132" s="64"/>
      <c r="K132" s="64"/>
      <c r="L132" s="64"/>
      <c r="M132" s="64"/>
      <c r="N132" s="64" t="s">
        <v>6054</v>
      </c>
      <c r="O132" s="64" t="s">
        <v>6060</v>
      </c>
      <c r="P132" s="64"/>
      <c r="Q132" s="64"/>
      <c r="R132" s="64"/>
      <c r="S132" s="64"/>
      <c r="T132" s="64"/>
      <c r="U132" s="64"/>
      <c r="V132" s="64"/>
      <c r="W132" s="64"/>
      <c r="X132" s="64"/>
      <c r="Y132" s="64"/>
      <c r="Z132" s="64"/>
    </row>
    <row r="133" ht="12.75" customHeight="1">
      <c r="A133" s="82">
        <v>39951.0</v>
      </c>
      <c r="B133" s="64">
        <v>1738.0</v>
      </c>
      <c r="C133" s="64" t="s">
        <v>228</v>
      </c>
      <c r="D133" s="64" t="s">
        <v>819</v>
      </c>
      <c r="E133" s="64"/>
      <c r="F133" s="64">
        <v>74.0</v>
      </c>
      <c r="G133" s="64">
        <v>4250.0</v>
      </c>
      <c r="H133" s="64" t="s">
        <v>23</v>
      </c>
      <c r="I133" s="64"/>
      <c r="J133" s="64"/>
      <c r="K133" s="64"/>
      <c r="L133" s="64"/>
      <c r="M133" s="64"/>
      <c r="N133" s="64"/>
      <c r="O133" s="64" t="s">
        <v>6003</v>
      </c>
      <c r="P133" s="64"/>
      <c r="Q133" s="64"/>
      <c r="R133" s="64"/>
      <c r="S133" s="64"/>
      <c r="T133" s="64"/>
      <c r="U133" s="64"/>
      <c r="V133" s="64"/>
      <c r="W133" s="64"/>
      <c r="X133" s="64"/>
      <c r="Y133" s="64"/>
      <c r="Z133" s="64"/>
    </row>
    <row r="134" ht="12.75" customHeight="1">
      <c r="A134" s="82">
        <v>39955.0</v>
      </c>
      <c r="B134" s="64">
        <v>1740.0</v>
      </c>
      <c r="C134" s="64" t="s">
        <v>228</v>
      </c>
      <c r="D134" s="64"/>
      <c r="E134" s="64" t="s">
        <v>900</v>
      </c>
      <c r="F134" s="64">
        <v>80.0</v>
      </c>
      <c r="G134" s="64">
        <v>5600.0</v>
      </c>
      <c r="H134" s="64" t="s">
        <v>23</v>
      </c>
      <c r="I134" s="64"/>
      <c r="J134" s="64"/>
      <c r="K134" s="64"/>
      <c r="L134" s="64"/>
      <c r="M134" s="64"/>
      <c r="N134" s="64" t="s">
        <v>5963</v>
      </c>
      <c r="O134" s="64" t="s">
        <v>6352</v>
      </c>
      <c r="P134" s="64"/>
      <c r="Q134" s="64"/>
      <c r="R134" s="64"/>
      <c r="S134" s="64"/>
      <c r="T134" s="64"/>
      <c r="U134" s="64"/>
      <c r="V134" s="64"/>
      <c r="W134" s="64"/>
      <c r="X134" s="64"/>
      <c r="Y134" s="64"/>
      <c r="Z134" s="64"/>
    </row>
    <row r="135" ht="12.75" customHeight="1">
      <c r="A135" s="82">
        <v>39955.0</v>
      </c>
      <c r="B135" s="64">
        <v>1739.0</v>
      </c>
      <c r="C135" s="64" t="s">
        <v>228</v>
      </c>
      <c r="D135" s="64" t="s">
        <v>8</v>
      </c>
      <c r="E135" s="64" t="s">
        <v>903</v>
      </c>
      <c r="F135" s="64">
        <v>74.0</v>
      </c>
      <c r="G135" s="64">
        <v>4200.0</v>
      </c>
      <c r="H135" s="64" t="s">
        <v>23</v>
      </c>
      <c r="I135" s="64" t="s">
        <v>5962</v>
      </c>
      <c r="J135" s="64"/>
      <c r="K135" s="64"/>
      <c r="L135" s="64"/>
      <c r="M135" s="64"/>
      <c r="N135" s="64" t="s">
        <v>5963</v>
      </c>
      <c r="O135" s="64" t="s">
        <v>6352</v>
      </c>
      <c r="P135" s="64"/>
      <c r="Q135" s="64"/>
      <c r="R135" s="64"/>
      <c r="S135" s="64"/>
      <c r="T135" s="64"/>
      <c r="U135" s="64"/>
      <c r="V135" s="64"/>
      <c r="W135" s="64"/>
      <c r="X135" s="64"/>
      <c r="Y135" s="64"/>
      <c r="Z135" s="64"/>
    </row>
    <row r="136" ht="12.75" customHeight="1">
      <c r="A136" s="82">
        <v>39956.0</v>
      </c>
      <c r="B136" s="64">
        <v>1741.0</v>
      </c>
      <c r="C136" s="64" t="s">
        <v>228</v>
      </c>
      <c r="D136" s="64" t="s">
        <v>819</v>
      </c>
      <c r="E136" s="64" t="s">
        <v>904</v>
      </c>
      <c r="F136" s="64">
        <v>80.0</v>
      </c>
      <c r="G136" s="64">
        <v>5300.0</v>
      </c>
      <c r="H136" s="64" t="s">
        <v>23</v>
      </c>
      <c r="I136" s="64" t="s">
        <v>5962</v>
      </c>
      <c r="J136" s="64"/>
      <c r="K136" s="64"/>
      <c r="L136" s="64"/>
      <c r="M136" s="64"/>
      <c r="N136" s="64" t="s">
        <v>5963</v>
      </c>
      <c r="O136" s="64" t="s">
        <v>6041</v>
      </c>
      <c r="P136" s="64"/>
      <c r="Q136" s="64"/>
      <c r="R136" s="64"/>
      <c r="S136" s="64"/>
      <c r="T136" s="64"/>
      <c r="U136" s="64"/>
      <c r="V136" s="64"/>
      <c r="W136" s="64"/>
      <c r="X136" s="64"/>
      <c r="Y136" s="64"/>
      <c r="Z136" s="64"/>
    </row>
    <row r="137" ht="12.75" customHeight="1">
      <c r="A137" s="82">
        <v>39956.0</v>
      </c>
      <c r="B137" s="64">
        <v>1742.0</v>
      </c>
      <c r="C137" s="64" t="s">
        <v>228</v>
      </c>
      <c r="D137" s="64" t="s">
        <v>819</v>
      </c>
      <c r="E137" s="64" t="s">
        <v>999</v>
      </c>
      <c r="F137" s="64">
        <v>78.0</v>
      </c>
      <c r="G137" s="64">
        <v>5100.0</v>
      </c>
      <c r="H137" s="64" t="s">
        <v>23</v>
      </c>
      <c r="I137" s="64" t="s">
        <v>5962</v>
      </c>
      <c r="J137" s="64"/>
      <c r="K137" s="64"/>
      <c r="L137" s="64"/>
      <c r="M137" s="64"/>
      <c r="N137" s="64" t="s">
        <v>5963</v>
      </c>
      <c r="O137" s="64" t="s">
        <v>6006</v>
      </c>
      <c r="P137" s="64"/>
      <c r="Q137" s="64"/>
      <c r="R137" s="64"/>
      <c r="S137" s="64"/>
      <c r="T137" s="64"/>
      <c r="U137" s="64"/>
      <c r="V137" s="64"/>
      <c r="W137" s="64"/>
      <c r="X137" s="64"/>
      <c r="Y137" s="64"/>
      <c r="Z137" s="64"/>
    </row>
    <row r="138" ht="12.75" customHeight="1">
      <c r="A138" s="82">
        <v>39956.0</v>
      </c>
      <c r="B138" s="64">
        <v>1743.0</v>
      </c>
      <c r="C138" s="64" t="s">
        <v>228</v>
      </c>
      <c r="D138" s="64" t="s">
        <v>8</v>
      </c>
      <c r="E138" s="64" t="s">
        <v>1379</v>
      </c>
      <c r="F138" s="64">
        <v>71.0</v>
      </c>
      <c r="G138" s="64">
        <v>3600.0</v>
      </c>
      <c r="H138" s="64" t="s">
        <v>23</v>
      </c>
      <c r="I138" s="64" t="s">
        <v>5962</v>
      </c>
      <c r="J138" s="64"/>
      <c r="K138" s="64"/>
      <c r="L138" s="64"/>
      <c r="M138" s="64"/>
      <c r="N138" s="64" t="s">
        <v>5963</v>
      </c>
      <c r="O138" s="64" t="s">
        <v>6308</v>
      </c>
      <c r="P138" s="64"/>
      <c r="Q138" s="64"/>
      <c r="R138" s="64"/>
      <c r="S138" s="64"/>
      <c r="T138" s="64"/>
      <c r="U138" s="64"/>
      <c r="V138" s="64"/>
      <c r="W138" s="64"/>
      <c r="X138" s="64"/>
      <c r="Y138" s="64"/>
      <c r="Z138" s="64"/>
    </row>
    <row r="139" ht="12.75" customHeight="1">
      <c r="A139" s="82">
        <v>39957.0</v>
      </c>
      <c r="B139" s="64">
        <v>1744.0</v>
      </c>
      <c r="C139" s="64" t="s">
        <v>228</v>
      </c>
      <c r="D139" s="64" t="s">
        <v>819</v>
      </c>
      <c r="E139" s="64" t="s">
        <v>918</v>
      </c>
      <c r="F139" s="64">
        <v>76.0</v>
      </c>
      <c r="G139" s="64">
        <v>5000.0</v>
      </c>
      <c r="H139" s="64" t="s">
        <v>23</v>
      </c>
      <c r="I139" s="64" t="s">
        <v>5962</v>
      </c>
      <c r="J139" s="64"/>
      <c r="K139" s="64"/>
      <c r="L139" s="64"/>
      <c r="M139" s="64"/>
      <c r="N139" s="64" t="s">
        <v>5963</v>
      </c>
      <c r="O139" s="64" t="s">
        <v>5967</v>
      </c>
      <c r="P139" s="64"/>
      <c r="Q139" s="64"/>
      <c r="R139" s="64"/>
      <c r="S139" s="64"/>
      <c r="T139" s="64"/>
      <c r="U139" s="64"/>
      <c r="V139" s="64"/>
      <c r="W139" s="64"/>
      <c r="X139" s="64"/>
      <c r="Y139" s="64"/>
      <c r="Z139" s="64"/>
    </row>
    <row r="140" ht="12.75" customHeight="1">
      <c r="A140" s="82">
        <v>39959.0</v>
      </c>
      <c r="B140" s="64">
        <v>1745.0</v>
      </c>
      <c r="C140" s="64" t="s">
        <v>228</v>
      </c>
      <c r="D140" s="64" t="s">
        <v>819</v>
      </c>
      <c r="E140" s="64" t="s">
        <v>896</v>
      </c>
      <c r="F140" s="64">
        <v>70.0</v>
      </c>
      <c r="G140" s="64">
        <v>4100.0</v>
      </c>
      <c r="H140" s="64" t="s">
        <v>23</v>
      </c>
      <c r="I140" s="64" t="s">
        <v>5962</v>
      </c>
      <c r="J140" s="64"/>
      <c r="K140" s="64"/>
      <c r="L140" s="64"/>
      <c r="M140" s="64"/>
      <c r="N140" s="64" t="s">
        <v>5963</v>
      </c>
      <c r="O140" s="64" t="s">
        <v>6006</v>
      </c>
      <c r="P140" s="64"/>
      <c r="Q140" s="64"/>
      <c r="R140" s="64"/>
      <c r="S140" s="64"/>
      <c r="T140" s="64"/>
      <c r="U140" s="64"/>
      <c r="V140" s="64"/>
      <c r="W140" s="64"/>
      <c r="X140" s="64"/>
      <c r="Y140" s="64"/>
      <c r="Z140" s="64"/>
    </row>
    <row r="141" ht="12.75" customHeight="1">
      <c r="A141" s="82">
        <v>39962.0</v>
      </c>
      <c r="B141" s="64">
        <v>1746.0</v>
      </c>
      <c r="C141" s="64" t="s">
        <v>228</v>
      </c>
      <c r="D141" s="64" t="s">
        <v>8</v>
      </c>
      <c r="E141" s="64" t="s">
        <v>947</v>
      </c>
      <c r="F141" s="64">
        <v>78.0</v>
      </c>
      <c r="G141" s="64">
        <v>4350.0</v>
      </c>
      <c r="H141" s="64" t="s">
        <v>23</v>
      </c>
      <c r="I141" s="64" t="s">
        <v>5962</v>
      </c>
      <c r="J141" s="64"/>
      <c r="K141" s="64"/>
      <c r="L141" s="64"/>
      <c r="M141" s="64"/>
      <c r="N141" s="64" t="s">
        <v>6003</v>
      </c>
      <c r="O141" s="64" t="s">
        <v>6363</v>
      </c>
      <c r="P141" s="64"/>
      <c r="Q141" s="64"/>
      <c r="R141" s="64"/>
      <c r="S141" s="64"/>
      <c r="T141" s="64"/>
      <c r="U141" s="64"/>
      <c r="V141" s="64"/>
      <c r="W141" s="64"/>
      <c r="X141" s="64"/>
      <c r="Y141" s="64"/>
      <c r="Z141" s="64"/>
    </row>
    <row r="142" ht="12.75" customHeight="1">
      <c r="A142" s="82">
        <v>39965.0</v>
      </c>
      <c r="B142" s="64">
        <v>1747.0</v>
      </c>
      <c r="C142" s="64" t="s">
        <v>228</v>
      </c>
      <c r="D142" s="64" t="s">
        <v>8</v>
      </c>
      <c r="E142" s="64" t="s">
        <v>275</v>
      </c>
      <c r="F142" s="64">
        <v>86.0</v>
      </c>
      <c r="G142" s="64">
        <v>6300.0</v>
      </c>
      <c r="H142" s="64" t="s">
        <v>23</v>
      </c>
      <c r="I142" s="64" t="s">
        <v>5962</v>
      </c>
      <c r="J142" s="64"/>
      <c r="K142" s="64"/>
      <c r="L142" s="64"/>
      <c r="M142" s="64"/>
      <c r="N142" s="64" t="s">
        <v>5963</v>
      </c>
      <c r="O142" s="64" t="s">
        <v>6109</v>
      </c>
      <c r="P142" s="64"/>
      <c r="Q142" s="64"/>
      <c r="R142" s="64"/>
      <c r="S142" s="64"/>
      <c r="T142" s="64"/>
      <c r="U142" s="64"/>
      <c r="V142" s="64"/>
      <c r="W142" s="64"/>
      <c r="X142" s="64"/>
      <c r="Y142" s="64"/>
      <c r="Z142" s="64"/>
    </row>
    <row r="143" ht="12.75" customHeight="1">
      <c r="A143" s="82">
        <v>39966.0</v>
      </c>
      <c r="B143" s="64">
        <v>1748.0</v>
      </c>
      <c r="C143" s="64" t="s">
        <v>228</v>
      </c>
      <c r="D143" s="64" t="s">
        <v>819</v>
      </c>
      <c r="E143" s="64" t="s">
        <v>928</v>
      </c>
      <c r="F143" s="64">
        <v>76.0</v>
      </c>
      <c r="G143" s="64">
        <v>4300.0</v>
      </c>
      <c r="H143" s="64" t="s">
        <v>23</v>
      </c>
      <c r="I143" s="64" t="s">
        <v>5962</v>
      </c>
      <c r="J143" s="64"/>
      <c r="K143" s="64"/>
      <c r="L143" s="64"/>
      <c r="M143" s="64"/>
      <c r="N143" s="64" t="s">
        <v>5963</v>
      </c>
      <c r="O143" s="64" t="s">
        <v>6042</v>
      </c>
      <c r="P143" s="64"/>
      <c r="Q143" s="64"/>
      <c r="R143" s="64"/>
      <c r="S143" s="64"/>
      <c r="T143" s="64"/>
      <c r="U143" s="64"/>
      <c r="V143" s="64"/>
      <c r="W143" s="64"/>
      <c r="X143" s="64"/>
      <c r="Y143" s="64"/>
      <c r="Z143" s="64"/>
    </row>
    <row r="144" ht="12.75" customHeight="1">
      <c r="A144" s="82">
        <v>39966.0</v>
      </c>
      <c r="B144" s="64">
        <v>1749.0</v>
      </c>
      <c r="C144" s="64" t="s">
        <v>228</v>
      </c>
      <c r="D144" s="64" t="s">
        <v>8</v>
      </c>
      <c r="E144" s="64" t="s">
        <v>1379</v>
      </c>
      <c r="F144" s="64">
        <v>75.0</v>
      </c>
      <c r="G144" s="64">
        <v>4900.0</v>
      </c>
      <c r="H144" s="64" t="s">
        <v>23</v>
      </c>
      <c r="I144" s="64" t="s">
        <v>5962</v>
      </c>
      <c r="J144" s="64"/>
      <c r="K144" s="64"/>
      <c r="L144" s="64"/>
      <c r="M144" s="64"/>
      <c r="N144" s="64" t="s">
        <v>5963</v>
      </c>
      <c r="O144" s="64" t="s">
        <v>6006</v>
      </c>
      <c r="P144" s="64"/>
      <c r="Q144" s="64"/>
      <c r="R144" s="64"/>
      <c r="S144" s="64"/>
      <c r="T144" s="64"/>
      <c r="U144" s="64"/>
      <c r="V144" s="64"/>
      <c r="W144" s="64"/>
      <c r="X144" s="64"/>
      <c r="Y144" s="64"/>
      <c r="Z144" s="64"/>
    </row>
    <row r="145" ht="12.75" customHeight="1">
      <c r="A145" s="82">
        <v>39966.0</v>
      </c>
      <c r="B145" s="64">
        <v>1750.0</v>
      </c>
      <c r="C145" s="64" t="s">
        <v>228</v>
      </c>
      <c r="D145" s="64" t="s">
        <v>8</v>
      </c>
      <c r="E145" s="64" t="s">
        <v>739</v>
      </c>
      <c r="F145" s="64">
        <v>76.0</v>
      </c>
      <c r="G145" s="64">
        <v>4300.0</v>
      </c>
      <c r="H145" s="64" t="s">
        <v>23</v>
      </c>
      <c r="I145" s="64" t="s">
        <v>5962</v>
      </c>
      <c r="J145" s="64"/>
      <c r="K145" s="64"/>
      <c r="L145" s="64"/>
      <c r="M145" s="64"/>
      <c r="N145" s="64" t="s">
        <v>5978</v>
      </c>
      <c r="O145" s="64" t="s">
        <v>6185</v>
      </c>
      <c r="P145" s="64"/>
      <c r="Q145" s="64"/>
      <c r="R145" s="64"/>
      <c r="S145" s="64"/>
      <c r="T145" s="64"/>
      <c r="U145" s="64"/>
      <c r="V145" s="64"/>
      <c r="W145" s="64"/>
      <c r="X145" s="64"/>
      <c r="Y145" s="64"/>
      <c r="Z145" s="64"/>
    </row>
    <row r="146" ht="12.75" customHeight="1">
      <c r="A146" s="82">
        <v>39967.0</v>
      </c>
      <c r="B146" s="64">
        <v>1751.0</v>
      </c>
      <c r="C146" s="64" t="s">
        <v>228</v>
      </c>
      <c r="D146" s="64" t="s">
        <v>8</v>
      </c>
      <c r="E146" s="64" t="s">
        <v>414</v>
      </c>
      <c r="F146" s="64">
        <v>76.0</v>
      </c>
      <c r="G146" s="64">
        <v>4500.0</v>
      </c>
      <c r="H146" s="64" t="s">
        <v>23</v>
      </c>
      <c r="I146" s="64" t="s">
        <v>5962</v>
      </c>
      <c r="J146" s="64"/>
      <c r="K146" s="64"/>
      <c r="L146" s="64"/>
      <c r="M146" s="64"/>
      <c r="N146" s="64" t="s">
        <v>5963</v>
      </c>
      <c r="O146" s="64" t="s">
        <v>6041</v>
      </c>
      <c r="P146" s="64"/>
      <c r="Q146" s="64"/>
      <c r="R146" s="64"/>
      <c r="S146" s="64"/>
      <c r="T146" s="64"/>
      <c r="U146" s="64"/>
      <c r="V146" s="64"/>
      <c r="W146" s="64"/>
      <c r="X146" s="64"/>
      <c r="Y146" s="64"/>
      <c r="Z146" s="64"/>
    </row>
    <row r="147" ht="12.75" customHeight="1">
      <c r="A147" s="82">
        <v>39969.0</v>
      </c>
      <c r="B147" s="64">
        <v>1752.0</v>
      </c>
      <c r="C147" s="64" t="s">
        <v>228</v>
      </c>
      <c r="D147" s="64" t="s">
        <v>8</v>
      </c>
      <c r="E147" s="64" t="s">
        <v>904</v>
      </c>
      <c r="F147" s="64">
        <v>77.0</v>
      </c>
      <c r="G147" s="64">
        <v>5100.0</v>
      </c>
      <c r="H147" s="64" t="s">
        <v>23</v>
      </c>
      <c r="I147" s="64" t="s">
        <v>5962</v>
      </c>
      <c r="J147" s="64"/>
      <c r="K147" s="64"/>
      <c r="L147" s="64"/>
      <c r="M147" s="64"/>
      <c r="N147" s="64" t="s">
        <v>5963</v>
      </c>
      <c r="O147" s="64" t="s">
        <v>6041</v>
      </c>
      <c r="P147" s="64"/>
      <c r="Q147" s="64"/>
      <c r="R147" s="64"/>
      <c r="S147" s="64"/>
      <c r="T147" s="64"/>
      <c r="U147" s="64"/>
      <c r="V147" s="64"/>
      <c r="W147" s="64"/>
      <c r="X147" s="64"/>
      <c r="Y147" s="64"/>
      <c r="Z147" s="64"/>
    </row>
    <row r="148" ht="12.75" customHeight="1">
      <c r="A148" s="82">
        <v>39969.0</v>
      </c>
      <c r="B148" s="64">
        <v>1753.0</v>
      </c>
      <c r="C148" s="64" t="s">
        <v>228</v>
      </c>
      <c r="D148" s="64" t="s">
        <v>8</v>
      </c>
      <c r="E148" s="64" t="s">
        <v>739</v>
      </c>
      <c r="F148" s="64">
        <v>72.0</v>
      </c>
      <c r="G148" s="64">
        <v>3600.0</v>
      </c>
      <c r="H148" s="64" t="s">
        <v>23</v>
      </c>
      <c r="I148" s="64" t="s">
        <v>5962</v>
      </c>
      <c r="J148" s="64"/>
      <c r="K148" s="64"/>
      <c r="L148" s="64"/>
      <c r="M148" s="64"/>
      <c r="N148" s="64" t="s">
        <v>6206</v>
      </c>
      <c r="O148" s="64" t="s">
        <v>6364</v>
      </c>
      <c r="P148" s="64"/>
      <c r="Q148" s="64"/>
      <c r="R148" s="64"/>
      <c r="S148" s="64"/>
      <c r="T148" s="64"/>
      <c r="U148" s="64"/>
      <c r="V148" s="64"/>
      <c r="W148" s="64"/>
      <c r="X148" s="64"/>
      <c r="Y148" s="64"/>
      <c r="Z148" s="64"/>
    </row>
    <row r="149" ht="12.75" customHeight="1">
      <c r="A149" s="82">
        <v>39969.0</v>
      </c>
      <c r="B149" s="64">
        <v>1754.0</v>
      </c>
      <c r="C149" s="64" t="s">
        <v>228</v>
      </c>
      <c r="D149" s="64" t="s">
        <v>8</v>
      </c>
      <c r="E149" s="64" t="s">
        <v>1447</v>
      </c>
      <c r="F149" s="64">
        <v>80.0</v>
      </c>
      <c r="G149" s="64">
        <v>5000.0</v>
      </c>
      <c r="H149" s="64" t="s">
        <v>23</v>
      </c>
      <c r="I149" s="64" t="s">
        <v>5962</v>
      </c>
      <c r="J149" s="64"/>
      <c r="K149" s="64"/>
      <c r="L149" s="64"/>
      <c r="M149" s="64"/>
      <c r="N149" s="64" t="s">
        <v>5963</v>
      </c>
      <c r="O149" s="64" t="s">
        <v>5967</v>
      </c>
      <c r="P149" s="64"/>
      <c r="Q149" s="64"/>
      <c r="R149" s="64"/>
      <c r="S149" s="64"/>
      <c r="T149" s="64"/>
      <c r="U149" s="64"/>
      <c r="V149" s="64"/>
      <c r="W149" s="64"/>
      <c r="X149" s="64"/>
      <c r="Y149" s="64"/>
      <c r="Z149" s="64"/>
    </row>
    <row r="150" ht="12.75" customHeight="1">
      <c r="A150" s="82">
        <v>39970.0</v>
      </c>
      <c r="B150" s="64">
        <v>1755.0</v>
      </c>
      <c r="C150" s="64" t="s">
        <v>228</v>
      </c>
      <c r="D150" s="64" t="s">
        <v>8</v>
      </c>
      <c r="E150" s="64" t="s">
        <v>275</v>
      </c>
      <c r="F150" s="64">
        <v>74.0</v>
      </c>
      <c r="G150" s="64">
        <v>4750.0</v>
      </c>
      <c r="H150" s="64" t="s">
        <v>23</v>
      </c>
      <c r="I150" s="64" t="s">
        <v>5962</v>
      </c>
      <c r="J150" s="64"/>
      <c r="K150" s="64"/>
      <c r="L150" s="64"/>
      <c r="M150" s="64"/>
      <c r="N150" s="64" t="s">
        <v>6003</v>
      </c>
      <c r="O150" s="64" t="s">
        <v>6199</v>
      </c>
      <c r="P150" s="64"/>
      <c r="Q150" s="64"/>
      <c r="R150" s="64"/>
      <c r="S150" s="64"/>
      <c r="T150" s="64"/>
      <c r="U150" s="64"/>
      <c r="V150" s="64"/>
      <c r="W150" s="64"/>
      <c r="X150" s="64"/>
      <c r="Y150" s="64"/>
      <c r="Z150" s="64"/>
    </row>
    <row r="151" ht="12.75" customHeight="1">
      <c r="A151" s="82">
        <v>39971.0</v>
      </c>
      <c r="B151" s="64">
        <v>1756.0</v>
      </c>
      <c r="C151" s="64" t="s">
        <v>228</v>
      </c>
      <c r="D151" s="64" t="s">
        <v>819</v>
      </c>
      <c r="E151" s="64" t="s">
        <v>938</v>
      </c>
      <c r="F151" s="64">
        <v>77.0</v>
      </c>
      <c r="G151" s="64">
        <v>4600.0</v>
      </c>
      <c r="H151" s="64" t="s">
        <v>23</v>
      </c>
      <c r="I151" s="64" t="s">
        <v>5962</v>
      </c>
      <c r="J151" s="64"/>
      <c r="K151" s="64"/>
      <c r="L151" s="64"/>
      <c r="M151" s="64"/>
      <c r="N151" s="64" t="s">
        <v>5963</v>
      </c>
      <c r="O151" s="64" t="s">
        <v>5972</v>
      </c>
      <c r="P151" s="64"/>
      <c r="Q151" s="64"/>
      <c r="R151" s="64"/>
      <c r="S151" s="64"/>
      <c r="T151" s="64"/>
      <c r="U151" s="64"/>
      <c r="V151" s="64"/>
      <c r="W151" s="64"/>
      <c r="X151" s="64"/>
      <c r="Y151" s="64"/>
      <c r="Z151" s="64"/>
    </row>
    <row r="152" ht="12.75" customHeight="1">
      <c r="A152" s="82">
        <v>39972.0</v>
      </c>
      <c r="B152" s="64">
        <v>1757.0</v>
      </c>
      <c r="C152" s="64" t="s">
        <v>228</v>
      </c>
      <c r="D152" s="64" t="s">
        <v>8</v>
      </c>
      <c r="E152" s="64" t="s">
        <v>275</v>
      </c>
      <c r="F152" s="64">
        <v>72.0</v>
      </c>
      <c r="G152" s="64">
        <v>3800.0</v>
      </c>
      <c r="H152" s="64" t="s">
        <v>23</v>
      </c>
      <c r="I152" s="64" t="s">
        <v>5962</v>
      </c>
      <c r="J152" s="64"/>
      <c r="K152" s="64"/>
      <c r="L152" s="64"/>
      <c r="M152" s="64"/>
      <c r="N152" s="64" t="s">
        <v>5963</v>
      </c>
      <c r="O152" s="64" t="s">
        <v>6129</v>
      </c>
      <c r="P152" s="64"/>
      <c r="Q152" s="64"/>
      <c r="R152" s="64"/>
      <c r="S152" s="64"/>
      <c r="T152" s="64"/>
      <c r="U152" s="64"/>
      <c r="V152" s="64"/>
      <c r="W152" s="64"/>
      <c r="X152" s="64"/>
      <c r="Y152" s="64"/>
      <c r="Z152" s="64"/>
    </row>
    <row r="153" ht="12.75" customHeight="1">
      <c r="A153" s="82">
        <v>39972.0</v>
      </c>
      <c r="B153" s="64">
        <v>1758.0</v>
      </c>
      <c r="C153" s="64" t="s">
        <v>228</v>
      </c>
      <c r="D153" s="64" t="s">
        <v>8</v>
      </c>
      <c r="E153" s="64" t="s">
        <v>5033</v>
      </c>
      <c r="F153" s="64">
        <v>83.0</v>
      </c>
      <c r="G153" s="64">
        <v>5700.0</v>
      </c>
      <c r="H153" s="64" t="s">
        <v>23</v>
      </c>
      <c r="I153" s="64" t="s">
        <v>5962</v>
      </c>
      <c r="J153" s="64"/>
      <c r="K153" s="64"/>
      <c r="L153" s="64"/>
      <c r="M153" s="64"/>
      <c r="N153" s="64" t="s">
        <v>5963</v>
      </c>
      <c r="O153" s="64" t="s">
        <v>6365</v>
      </c>
      <c r="P153" s="64"/>
      <c r="Q153" s="64"/>
      <c r="R153" s="64"/>
      <c r="S153" s="64"/>
      <c r="T153" s="64"/>
      <c r="U153" s="64"/>
      <c r="V153" s="64"/>
      <c r="W153" s="64"/>
      <c r="X153" s="64"/>
      <c r="Y153" s="64"/>
      <c r="Z153" s="64"/>
    </row>
    <row r="154" ht="12.75" customHeight="1">
      <c r="A154" s="82">
        <v>39973.0</v>
      </c>
      <c r="B154" s="64">
        <v>1759.0</v>
      </c>
      <c r="C154" s="64" t="s">
        <v>228</v>
      </c>
      <c r="D154" s="64" t="s">
        <v>819</v>
      </c>
      <c r="E154" s="64" t="s">
        <v>904</v>
      </c>
      <c r="F154" s="64">
        <v>76.0</v>
      </c>
      <c r="G154" s="64">
        <v>4400.0</v>
      </c>
      <c r="H154" s="64" t="s">
        <v>23</v>
      </c>
      <c r="I154" s="64" t="s">
        <v>5962</v>
      </c>
      <c r="J154" s="64"/>
      <c r="K154" s="64"/>
      <c r="L154" s="64"/>
      <c r="M154" s="64"/>
      <c r="N154" s="64" t="s">
        <v>5963</v>
      </c>
      <c r="O154" s="64" t="s">
        <v>6006</v>
      </c>
      <c r="P154" s="64"/>
      <c r="Q154" s="64"/>
      <c r="R154" s="64"/>
      <c r="S154" s="64"/>
      <c r="T154" s="64"/>
      <c r="U154" s="64"/>
      <c r="V154" s="64"/>
      <c r="W154" s="64"/>
      <c r="X154" s="64"/>
      <c r="Y154" s="64"/>
      <c r="Z154" s="64"/>
    </row>
    <row r="155" ht="12.75" customHeight="1">
      <c r="A155" s="82">
        <v>39976.0</v>
      </c>
      <c r="B155" s="64">
        <v>1180.0</v>
      </c>
      <c r="C155" s="64" t="s">
        <v>228</v>
      </c>
      <c r="D155" s="64" t="s">
        <v>8</v>
      </c>
      <c r="E155" s="64" t="s">
        <v>950</v>
      </c>
      <c r="F155" s="64">
        <v>73.0</v>
      </c>
      <c r="G155" s="64">
        <v>4100.0</v>
      </c>
      <c r="H155" s="64" t="s">
        <v>23</v>
      </c>
      <c r="I155" s="64" t="s">
        <v>5962</v>
      </c>
      <c r="J155" s="64"/>
      <c r="K155" s="64"/>
      <c r="L155" s="64"/>
      <c r="M155" s="64"/>
      <c r="N155" s="64" t="s">
        <v>5963</v>
      </c>
      <c r="O155" s="64" t="s">
        <v>6029</v>
      </c>
      <c r="P155" s="64"/>
      <c r="Q155" s="64"/>
      <c r="R155" s="64"/>
      <c r="S155" s="64"/>
      <c r="T155" s="64"/>
      <c r="U155" s="64"/>
      <c r="V155" s="64"/>
      <c r="W155" s="64"/>
      <c r="X155" s="64"/>
      <c r="Y155" s="64"/>
      <c r="Z155" s="64"/>
    </row>
    <row r="156" ht="12.75" customHeight="1">
      <c r="A156" s="82">
        <v>39976.0</v>
      </c>
      <c r="B156" s="64">
        <v>1181.0</v>
      </c>
      <c r="C156" s="64" t="s">
        <v>228</v>
      </c>
      <c r="D156" s="64" t="s">
        <v>8</v>
      </c>
      <c r="E156" s="64" t="s">
        <v>947</v>
      </c>
      <c r="F156" s="64">
        <v>82.0</v>
      </c>
      <c r="G156" s="64">
        <v>5600.0</v>
      </c>
      <c r="H156" s="64" t="s">
        <v>23</v>
      </c>
      <c r="I156" s="64" t="s">
        <v>5962</v>
      </c>
      <c r="J156" s="64"/>
      <c r="K156" s="64"/>
      <c r="L156" s="64"/>
      <c r="M156" s="64"/>
      <c r="N156" s="64" t="s">
        <v>5963</v>
      </c>
      <c r="O156" s="64" t="s">
        <v>6042</v>
      </c>
      <c r="P156" s="64"/>
      <c r="Q156" s="64"/>
      <c r="R156" s="64"/>
      <c r="S156" s="64"/>
      <c r="T156" s="64"/>
      <c r="U156" s="64"/>
      <c r="V156" s="64"/>
      <c r="W156" s="64"/>
      <c r="X156" s="64"/>
      <c r="Y156" s="64"/>
      <c r="Z156" s="64"/>
    </row>
    <row r="157" ht="12.75" customHeight="1">
      <c r="A157" s="82">
        <v>39977.0</v>
      </c>
      <c r="B157" s="64">
        <v>1182.0</v>
      </c>
      <c r="C157" s="64" t="s">
        <v>228</v>
      </c>
      <c r="D157" s="64" t="s">
        <v>819</v>
      </c>
      <c r="E157" s="64" t="s">
        <v>904</v>
      </c>
      <c r="F157" s="64">
        <v>75.0</v>
      </c>
      <c r="G157" s="64">
        <v>4600.0</v>
      </c>
      <c r="H157" s="64" t="s">
        <v>23</v>
      </c>
      <c r="I157" s="64" t="s">
        <v>5962</v>
      </c>
      <c r="J157" s="64"/>
      <c r="K157" s="64"/>
      <c r="L157" s="64"/>
      <c r="M157" s="64"/>
      <c r="N157" s="64" t="s">
        <v>5963</v>
      </c>
      <c r="O157" s="64" t="s">
        <v>6006</v>
      </c>
      <c r="P157" s="64"/>
      <c r="Q157" s="64"/>
      <c r="R157" s="64"/>
      <c r="S157" s="64"/>
      <c r="T157" s="64"/>
      <c r="U157" s="64"/>
      <c r="V157" s="64"/>
      <c r="W157" s="64"/>
      <c r="X157" s="64"/>
      <c r="Y157" s="64"/>
      <c r="Z157" s="64"/>
    </row>
    <row r="158" ht="12.75" customHeight="1">
      <c r="A158" s="82">
        <v>39978.0</v>
      </c>
      <c r="B158" s="64">
        <v>1183.0</v>
      </c>
      <c r="C158" s="64" t="s">
        <v>228</v>
      </c>
      <c r="D158" s="64" t="s">
        <v>819</v>
      </c>
      <c r="E158" s="64" t="s">
        <v>2140</v>
      </c>
      <c r="F158" s="64">
        <v>72.0</v>
      </c>
      <c r="G158" s="64">
        <v>3700.0</v>
      </c>
      <c r="H158" s="64" t="s">
        <v>23</v>
      </c>
      <c r="I158" s="64" t="s">
        <v>5962</v>
      </c>
      <c r="J158" s="64"/>
      <c r="K158" s="64"/>
      <c r="L158" s="64"/>
      <c r="M158" s="64"/>
      <c r="N158" s="64" t="s">
        <v>5963</v>
      </c>
      <c r="O158" s="64" t="s">
        <v>6041</v>
      </c>
      <c r="P158" s="64"/>
      <c r="Q158" s="64"/>
      <c r="R158" s="64"/>
      <c r="S158" s="64"/>
      <c r="T158" s="64"/>
      <c r="U158" s="64"/>
      <c r="V158" s="64"/>
      <c r="W158" s="64"/>
      <c r="X158" s="64"/>
      <c r="Y158" s="64"/>
      <c r="Z158" s="64"/>
    </row>
    <row r="159" ht="12.75" customHeight="1">
      <c r="A159" s="82">
        <v>39978.0</v>
      </c>
      <c r="B159" s="64">
        <v>1184.0</v>
      </c>
      <c r="C159" s="64" t="s">
        <v>228</v>
      </c>
      <c r="D159" s="64" t="s">
        <v>8</v>
      </c>
      <c r="E159" s="64" t="s">
        <v>391</v>
      </c>
      <c r="F159" s="64">
        <v>85.0</v>
      </c>
      <c r="G159" s="64">
        <v>6100.0</v>
      </c>
      <c r="H159" s="64" t="s">
        <v>23</v>
      </c>
      <c r="I159" s="64" t="s">
        <v>5962</v>
      </c>
      <c r="J159" s="64"/>
      <c r="K159" s="64"/>
      <c r="L159" s="64"/>
      <c r="M159" s="64"/>
      <c r="N159" s="64" t="s">
        <v>5963</v>
      </c>
      <c r="O159" s="64" t="s">
        <v>5967</v>
      </c>
      <c r="P159" s="64"/>
      <c r="Q159" s="64"/>
      <c r="R159" s="64"/>
      <c r="S159" s="64"/>
      <c r="T159" s="64"/>
      <c r="U159" s="64"/>
      <c r="V159" s="64"/>
      <c r="W159" s="64"/>
      <c r="X159" s="64"/>
      <c r="Y159" s="64"/>
      <c r="Z159" s="64"/>
    </row>
    <row r="160" ht="12.75" customHeight="1">
      <c r="A160" s="82">
        <v>39980.0</v>
      </c>
      <c r="B160" s="64">
        <v>1185.0</v>
      </c>
      <c r="C160" s="64" t="s">
        <v>228</v>
      </c>
      <c r="D160" s="64" t="s">
        <v>8</v>
      </c>
      <c r="E160" s="64" t="s">
        <v>716</v>
      </c>
      <c r="F160" s="64">
        <v>75.0</v>
      </c>
      <c r="G160" s="64">
        <v>4300.0</v>
      </c>
      <c r="H160" s="64" t="s">
        <v>23</v>
      </c>
      <c r="I160" s="64" t="s">
        <v>5962</v>
      </c>
      <c r="J160" s="64"/>
      <c r="K160" s="64"/>
      <c r="L160" s="64"/>
      <c r="M160" s="64"/>
      <c r="N160" s="64" t="s">
        <v>5963</v>
      </c>
      <c r="O160" s="64" t="s">
        <v>5972</v>
      </c>
      <c r="P160" s="64"/>
      <c r="Q160" s="64"/>
      <c r="R160" s="64"/>
      <c r="S160" s="64"/>
      <c r="T160" s="64"/>
      <c r="U160" s="64"/>
      <c r="V160" s="64"/>
      <c r="W160" s="64"/>
      <c r="X160" s="64"/>
      <c r="Y160" s="64"/>
      <c r="Z160" s="64"/>
    </row>
    <row r="161" ht="12.75" customHeight="1">
      <c r="A161" s="82">
        <v>39984.0</v>
      </c>
      <c r="B161" s="64">
        <v>1186.0</v>
      </c>
      <c r="C161" s="64" t="s">
        <v>228</v>
      </c>
      <c r="D161" s="64" t="s">
        <v>819</v>
      </c>
      <c r="E161" s="64" t="s">
        <v>915</v>
      </c>
      <c r="F161" s="64">
        <v>80.0</v>
      </c>
      <c r="G161" s="64">
        <v>5500.0</v>
      </c>
      <c r="H161" s="64" t="s">
        <v>23</v>
      </c>
      <c r="I161" s="64" t="s">
        <v>5962</v>
      </c>
      <c r="J161" s="64"/>
      <c r="K161" s="64"/>
      <c r="L161" s="64"/>
      <c r="M161" s="64"/>
      <c r="N161" s="64" t="s">
        <v>5963</v>
      </c>
      <c r="O161" s="64" t="s">
        <v>5972</v>
      </c>
      <c r="P161" s="64"/>
      <c r="Q161" s="64"/>
      <c r="R161" s="64"/>
      <c r="S161" s="64"/>
      <c r="T161" s="64"/>
      <c r="U161" s="64"/>
      <c r="V161" s="64"/>
      <c r="W161" s="64"/>
      <c r="X161" s="64"/>
      <c r="Y161" s="64"/>
      <c r="Z161" s="64"/>
    </row>
    <row r="162" ht="12.75" customHeight="1">
      <c r="A162" s="82">
        <v>39986.0</v>
      </c>
      <c r="B162" s="64">
        <v>1187.0</v>
      </c>
      <c r="C162" s="64" t="s">
        <v>228</v>
      </c>
      <c r="D162" s="64" t="s">
        <v>819</v>
      </c>
      <c r="E162" s="64" t="s">
        <v>6366</v>
      </c>
      <c r="F162" s="64">
        <v>73.0</v>
      </c>
      <c r="G162" s="64">
        <v>3600.0</v>
      </c>
      <c r="H162" s="64" t="s">
        <v>23</v>
      </c>
      <c r="I162" s="64" t="s">
        <v>5962</v>
      </c>
      <c r="J162" s="64"/>
      <c r="K162" s="64"/>
      <c r="L162" s="64"/>
      <c r="M162" s="64"/>
      <c r="N162" s="64" t="s">
        <v>5963</v>
      </c>
      <c r="O162" s="64" t="s">
        <v>6002</v>
      </c>
      <c r="P162" s="64"/>
      <c r="Q162" s="64"/>
      <c r="R162" s="64"/>
      <c r="S162" s="64"/>
      <c r="T162" s="64"/>
      <c r="U162" s="64"/>
      <c r="V162" s="64"/>
      <c r="W162" s="64"/>
      <c r="X162" s="64"/>
      <c r="Y162" s="64"/>
      <c r="Z162" s="64"/>
    </row>
    <row r="163" ht="12.75" customHeight="1">
      <c r="A163" s="82">
        <v>39986.770833333336</v>
      </c>
      <c r="B163" s="64">
        <v>1188.0</v>
      </c>
      <c r="C163" s="64" t="s">
        <v>228</v>
      </c>
      <c r="D163" s="64" t="s">
        <v>819</v>
      </c>
      <c r="E163" s="64" t="s">
        <v>6367</v>
      </c>
      <c r="F163" s="64">
        <v>60.0</v>
      </c>
      <c r="G163" s="64">
        <v>2150.0</v>
      </c>
      <c r="H163" s="64" t="s">
        <v>23</v>
      </c>
      <c r="I163" s="64" t="s">
        <v>5962</v>
      </c>
      <c r="J163" s="64"/>
      <c r="K163" s="64"/>
      <c r="L163" s="64"/>
      <c r="M163" s="64"/>
      <c r="N163" s="64" t="s">
        <v>5963</v>
      </c>
      <c r="O163" s="64" t="s">
        <v>6006</v>
      </c>
      <c r="P163" s="64"/>
      <c r="Q163" s="64"/>
      <c r="R163" s="64"/>
      <c r="S163" s="64"/>
      <c r="T163" s="64"/>
      <c r="U163" s="64"/>
      <c r="V163" s="64"/>
      <c r="W163" s="64"/>
      <c r="X163" s="64"/>
      <c r="Y163" s="64"/>
      <c r="Z163" s="64"/>
    </row>
    <row r="164" ht="12.75" customHeight="1">
      <c r="A164" s="82">
        <v>39993.0</v>
      </c>
      <c r="B164" s="64">
        <v>1189.0</v>
      </c>
      <c r="C164" s="64" t="s">
        <v>228</v>
      </c>
      <c r="D164" s="64" t="s">
        <v>8</v>
      </c>
      <c r="E164" s="64" t="s">
        <v>739</v>
      </c>
      <c r="F164" s="64">
        <v>75.0</v>
      </c>
      <c r="G164" s="64">
        <v>4100.0</v>
      </c>
      <c r="H164" s="64" t="s">
        <v>23</v>
      </c>
      <c r="I164" s="64" t="s">
        <v>5962</v>
      </c>
      <c r="J164" s="64"/>
      <c r="K164" s="64"/>
      <c r="L164" s="64"/>
      <c r="M164" s="64"/>
      <c r="N164" s="64" t="s">
        <v>6009</v>
      </c>
      <c r="O164" s="64" t="s">
        <v>6368</v>
      </c>
      <c r="P164" s="64"/>
      <c r="Q164" s="64"/>
      <c r="R164" s="64"/>
      <c r="S164" s="64"/>
      <c r="T164" s="64"/>
      <c r="U164" s="64"/>
      <c r="V164" s="64"/>
      <c r="W164" s="64"/>
      <c r="X164" s="64"/>
      <c r="Y164" s="64"/>
      <c r="Z164" s="64"/>
    </row>
    <row r="165" ht="12.75" customHeight="1">
      <c r="A165" s="82">
        <v>39998.0</v>
      </c>
      <c r="B165" s="64">
        <v>1190.0</v>
      </c>
      <c r="C165" s="64" t="s">
        <v>228</v>
      </c>
      <c r="D165" s="64" t="s">
        <v>819</v>
      </c>
      <c r="E165" s="64" t="s">
        <v>944</v>
      </c>
      <c r="F165" s="64">
        <v>60.0</v>
      </c>
      <c r="G165" s="64">
        <v>1900.0</v>
      </c>
      <c r="H165" s="64" t="s">
        <v>23</v>
      </c>
      <c r="I165" s="64" t="s">
        <v>5962</v>
      </c>
      <c r="J165" s="64"/>
      <c r="K165" s="64"/>
      <c r="L165" s="64"/>
      <c r="M165" s="64"/>
      <c r="N165" s="64" t="s">
        <v>5963</v>
      </c>
      <c r="O165" s="64" t="s">
        <v>6112</v>
      </c>
      <c r="P165" s="64"/>
      <c r="Q165" s="64"/>
      <c r="R165" s="64"/>
      <c r="S165" s="64"/>
      <c r="T165" s="64"/>
      <c r="U165" s="64"/>
      <c r="V165" s="64"/>
      <c r="W165" s="64"/>
      <c r="X165" s="64"/>
      <c r="Y165" s="64"/>
      <c r="Z165" s="64"/>
    </row>
    <row r="166" ht="12.75" customHeight="1">
      <c r="A166" s="82">
        <v>39998.0</v>
      </c>
      <c r="B166" s="64">
        <v>1191.0</v>
      </c>
      <c r="C166" s="64" t="s">
        <v>228</v>
      </c>
      <c r="D166" s="64" t="s">
        <v>819</v>
      </c>
      <c r="E166" s="64" t="s">
        <v>1431</v>
      </c>
      <c r="F166" s="64">
        <v>77.0</v>
      </c>
      <c r="G166" s="64">
        <v>4800.0</v>
      </c>
      <c r="H166" s="64" t="s">
        <v>23</v>
      </c>
      <c r="I166" s="64" t="s">
        <v>5962</v>
      </c>
      <c r="J166" s="64"/>
      <c r="K166" s="64"/>
      <c r="L166" s="64"/>
      <c r="M166" s="64"/>
      <c r="N166" s="64" t="s">
        <v>5963</v>
      </c>
      <c r="O166" s="64" t="s">
        <v>6041</v>
      </c>
      <c r="P166" s="64"/>
      <c r="Q166" s="64"/>
      <c r="R166" s="64"/>
      <c r="S166" s="64"/>
      <c r="T166" s="64"/>
      <c r="U166" s="64"/>
      <c r="V166" s="64"/>
      <c r="W166" s="64"/>
      <c r="X166" s="64"/>
      <c r="Y166" s="64"/>
      <c r="Z166" s="64"/>
    </row>
    <row r="167" ht="12.75" customHeight="1">
      <c r="A167" s="82">
        <v>40000.0</v>
      </c>
      <c r="B167" s="64">
        <v>1192.0</v>
      </c>
      <c r="C167" s="64" t="s">
        <v>228</v>
      </c>
      <c r="D167" s="64" t="s">
        <v>8</v>
      </c>
      <c r="E167" s="64" t="s">
        <v>414</v>
      </c>
      <c r="F167" s="64">
        <v>60.0</v>
      </c>
      <c r="G167" s="64">
        <v>2500.0</v>
      </c>
      <c r="H167" s="64" t="s">
        <v>23</v>
      </c>
      <c r="I167" s="64" t="s">
        <v>5962</v>
      </c>
      <c r="J167" s="64"/>
      <c r="K167" s="64"/>
      <c r="L167" s="64"/>
      <c r="M167" s="64"/>
      <c r="N167" s="64" t="s">
        <v>5963</v>
      </c>
      <c r="O167" s="64" t="s">
        <v>6015</v>
      </c>
      <c r="P167" s="64"/>
      <c r="Q167" s="64"/>
      <c r="R167" s="64"/>
      <c r="S167" s="64"/>
      <c r="T167" s="64"/>
      <c r="U167" s="64"/>
      <c r="V167" s="64"/>
      <c r="W167" s="64"/>
      <c r="X167" s="64"/>
      <c r="Y167" s="64"/>
      <c r="Z167" s="64"/>
    </row>
    <row r="168" ht="12.75" customHeight="1">
      <c r="A168" s="82">
        <v>40001.0</v>
      </c>
      <c r="B168" s="64">
        <v>1193.0</v>
      </c>
      <c r="C168" s="64" t="s">
        <v>228</v>
      </c>
      <c r="D168" s="64" t="s">
        <v>819</v>
      </c>
      <c r="E168" s="64" t="s">
        <v>930</v>
      </c>
      <c r="F168" s="64">
        <v>74.0</v>
      </c>
      <c r="G168" s="64">
        <v>4100.0</v>
      </c>
      <c r="H168" s="64" t="s">
        <v>23</v>
      </c>
      <c r="I168" s="64" t="s">
        <v>5962</v>
      </c>
      <c r="J168" s="64"/>
      <c r="K168" s="64"/>
      <c r="L168" s="64"/>
      <c r="M168" s="64"/>
      <c r="N168" s="64" t="s">
        <v>5963</v>
      </c>
      <c r="O168" s="64" t="s">
        <v>6198</v>
      </c>
      <c r="P168" s="64"/>
      <c r="Q168" s="64"/>
      <c r="R168" s="64"/>
      <c r="S168" s="64"/>
      <c r="T168" s="64"/>
      <c r="U168" s="64"/>
      <c r="V168" s="64"/>
      <c r="W168" s="64"/>
      <c r="X168" s="64"/>
      <c r="Y168" s="64"/>
      <c r="Z168" s="64"/>
    </row>
    <row r="169" ht="12.75" customHeight="1">
      <c r="A169" s="82">
        <v>40001.0</v>
      </c>
      <c r="B169" s="64">
        <v>1194.0</v>
      </c>
      <c r="C169" s="64" t="s">
        <v>228</v>
      </c>
      <c r="D169" s="64" t="s">
        <v>819</v>
      </c>
      <c r="E169" s="64" t="s">
        <v>933</v>
      </c>
      <c r="F169" s="64">
        <v>60.0</v>
      </c>
      <c r="G169" s="64">
        <v>2200.0</v>
      </c>
      <c r="H169" s="64" t="s">
        <v>23</v>
      </c>
      <c r="I169" s="64" t="s">
        <v>5962</v>
      </c>
      <c r="J169" s="64"/>
      <c r="K169" s="64"/>
      <c r="L169" s="64"/>
      <c r="M169" s="64"/>
      <c r="N169" s="64" t="s">
        <v>5963</v>
      </c>
      <c r="O169" s="64" t="s">
        <v>6192</v>
      </c>
      <c r="P169" s="64"/>
      <c r="Q169" s="64"/>
      <c r="R169" s="64"/>
      <c r="S169" s="64"/>
      <c r="T169" s="64"/>
      <c r="U169" s="64"/>
      <c r="V169" s="64"/>
      <c r="W169" s="64"/>
      <c r="X169" s="64"/>
      <c r="Y169" s="64"/>
      <c r="Z169" s="64"/>
    </row>
    <row r="170" ht="12.75" customHeight="1">
      <c r="A170" s="82">
        <v>40004.0</v>
      </c>
      <c r="B170" s="64">
        <v>1195.0</v>
      </c>
      <c r="C170" s="64" t="s">
        <v>228</v>
      </c>
      <c r="D170" s="64" t="s">
        <v>8</v>
      </c>
      <c r="E170" s="64" t="s">
        <v>914</v>
      </c>
      <c r="F170" s="64">
        <v>62.0</v>
      </c>
      <c r="G170" s="64">
        <v>2350.0</v>
      </c>
      <c r="H170" s="64" t="s">
        <v>23</v>
      </c>
      <c r="I170" s="64" t="s">
        <v>5962</v>
      </c>
      <c r="J170" s="64"/>
      <c r="K170" s="64"/>
      <c r="L170" s="64"/>
      <c r="M170" s="64"/>
      <c r="N170" s="64" t="s">
        <v>5963</v>
      </c>
      <c r="O170" s="64" t="s">
        <v>6006</v>
      </c>
      <c r="P170" s="64"/>
      <c r="Q170" s="64"/>
      <c r="R170" s="64"/>
      <c r="S170" s="64"/>
      <c r="T170" s="64"/>
      <c r="U170" s="64"/>
      <c r="V170" s="64"/>
      <c r="W170" s="64"/>
      <c r="X170" s="64"/>
      <c r="Y170" s="64"/>
      <c r="Z170" s="64"/>
    </row>
    <row r="171" ht="12.75" customHeight="1">
      <c r="A171" s="82">
        <v>40004.0</v>
      </c>
      <c r="B171" s="64">
        <v>1196.0</v>
      </c>
      <c r="C171" s="64" t="s">
        <v>228</v>
      </c>
      <c r="D171" s="64" t="s">
        <v>8</v>
      </c>
      <c r="E171" s="64" t="s">
        <v>716</v>
      </c>
      <c r="F171" s="64">
        <v>54.0</v>
      </c>
      <c r="G171" s="64">
        <v>1600.0</v>
      </c>
      <c r="H171" s="64" t="s">
        <v>23</v>
      </c>
      <c r="I171" s="64" t="s">
        <v>5962</v>
      </c>
      <c r="J171" s="64"/>
      <c r="K171" s="64"/>
      <c r="L171" s="64"/>
      <c r="M171" s="64"/>
      <c r="N171" s="64" t="s">
        <v>5963</v>
      </c>
      <c r="O171" s="64" t="s">
        <v>6006</v>
      </c>
      <c r="P171" s="64"/>
      <c r="Q171" s="64"/>
      <c r="R171" s="64"/>
      <c r="S171" s="64"/>
      <c r="T171" s="64"/>
      <c r="U171" s="64"/>
      <c r="V171" s="64"/>
      <c r="W171" s="64"/>
      <c r="X171" s="64"/>
      <c r="Y171" s="64"/>
      <c r="Z171" s="64"/>
    </row>
    <row r="172" ht="12.75" customHeight="1">
      <c r="A172" s="82">
        <v>40004.0</v>
      </c>
      <c r="B172" s="64">
        <v>1197.0</v>
      </c>
      <c r="C172" s="64" t="s">
        <v>228</v>
      </c>
      <c r="D172" s="64" t="s">
        <v>8</v>
      </c>
      <c r="E172" s="64" t="s">
        <v>947</v>
      </c>
      <c r="F172" s="64">
        <v>63.0</v>
      </c>
      <c r="G172" s="64">
        <v>2450.0</v>
      </c>
      <c r="H172" s="64" t="s">
        <v>23</v>
      </c>
      <c r="I172" s="64" t="s">
        <v>5962</v>
      </c>
      <c r="J172" s="64"/>
      <c r="K172" s="64"/>
      <c r="L172" s="64"/>
      <c r="M172" s="64"/>
      <c r="N172" s="64" t="s">
        <v>5963</v>
      </c>
      <c r="O172" s="64" t="s">
        <v>6192</v>
      </c>
      <c r="P172" s="64"/>
      <c r="Q172" s="64"/>
      <c r="R172" s="64"/>
      <c r="S172" s="64"/>
      <c r="T172" s="64"/>
      <c r="U172" s="64"/>
      <c r="V172" s="64"/>
      <c r="W172" s="64"/>
      <c r="X172" s="64"/>
      <c r="Y172" s="64"/>
      <c r="Z172" s="64"/>
    </row>
    <row r="173" ht="12.75" customHeight="1">
      <c r="A173" s="82">
        <v>40005.0</v>
      </c>
      <c r="B173" s="64">
        <v>1198.0</v>
      </c>
      <c r="C173" s="64" t="s">
        <v>228</v>
      </c>
      <c r="D173" s="64" t="s">
        <v>819</v>
      </c>
      <c r="E173" s="64" t="s">
        <v>921</v>
      </c>
      <c r="F173" s="64">
        <v>63.0</v>
      </c>
      <c r="G173" s="64">
        <v>2500.0</v>
      </c>
      <c r="H173" s="64" t="s">
        <v>23</v>
      </c>
      <c r="I173" s="64" t="s">
        <v>5962</v>
      </c>
      <c r="J173" s="64"/>
      <c r="K173" s="64"/>
      <c r="L173" s="64"/>
      <c r="M173" s="64"/>
      <c r="N173" s="64" t="s">
        <v>5963</v>
      </c>
      <c r="O173" s="64" t="s">
        <v>5967</v>
      </c>
      <c r="P173" s="64"/>
      <c r="Q173" s="64"/>
      <c r="R173" s="64"/>
      <c r="S173" s="64"/>
      <c r="T173" s="64"/>
      <c r="U173" s="64"/>
      <c r="V173" s="64"/>
      <c r="W173" s="64"/>
      <c r="X173" s="64"/>
      <c r="Y173" s="64"/>
      <c r="Z173" s="64"/>
    </row>
    <row r="174" ht="12.75" customHeight="1">
      <c r="A174" s="82">
        <v>40005.0</v>
      </c>
      <c r="B174" s="64">
        <v>1199.0</v>
      </c>
      <c r="C174" s="64" t="s">
        <v>228</v>
      </c>
      <c r="D174" s="64" t="s">
        <v>819</v>
      </c>
      <c r="E174" s="64" t="s">
        <v>953</v>
      </c>
      <c r="F174" s="64">
        <v>57.0</v>
      </c>
      <c r="G174" s="64">
        <v>2000.0</v>
      </c>
      <c r="H174" s="64" t="s">
        <v>23</v>
      </c>
      <c r="I174" s="64" t="s">
        <v>5962</v>
      </c>
      <c r="J174" s="64"/>
      <c r="K174" s="64"/>
      <c r="L174" s="64"/>
      <c r="M174" s="64"/>
      <c r="N174" s="64" t="s">
        <v>5963</v>
      </c>
      <c r="O174" s="64" t="s">
        <v>6112</v>
      </c>
      <c r="P174" s="64"/>
      <c r="Q174" s="64"/>
      <c r="R174" s="64"/>
      <c r="S174" s="64"/>
      <c r="T174" s="64"/>
      <c r="U174" s="64"/>
      <c r="V174" s="64"/>
      <c r="W174" s="64"/>
      <c r="X174" s="64"/>
      <c r="Y174" s="64"/>
      <c r="Z174" s="64"/>
    </row>
    <row r="175" ht="12.75" customHeight="1">
      <c r="A175" s="82">
        <v>40006.0</v>
      </c>
      <c r="B175" s="64">
        <v>1160.0</v>
      </c>
      <c r="C175" s="64" t="s">
        <v>228</v>
      </c>
      <c r="D175" s="64" t="s">
        <v>819</v>
      </c>
      <c r="E175" s="64" t="s">
        <v>937</v>
      </c>
      <c r="F175" s="64">
        <v>56.0</v>
      </c>
      <c r="G175" s="64">
        <v>1600.0</v>
      </c>
      <c r="H175" s="64" t="s">
        <v>23</v>
      </c>
      <c r="I175" s="64" t="s">
        <v>5962</v>
      </c>
      <c r="J175" s="64"/>
      <c r="K175" s="64"/>
      <c r="L175" s="64"/>
      <c r="M175" s="64"/>
      <c r="N175" s="64" t="s">
        <v>5963</v>
      </c>
      <c r="O175" s="64" t="s">
        <v>6112</v>
      </c>
      <c r="P175" s="64"/>
      <c r="Q175" s="64"/>
      <c r="R175" s="64"/>
      <c r="S175" s="64"/>
      <c r="T175" s="64"/>
      <c r="U175" s="64"/>
      <c r="V175" s="64"/>
      <c r="W175" s="64"/>
      <c r="X175" s="64"/>
      <c r="Y175" s="64"/>
      <c r="Z175" s="64"/>
    </row>
    <row r="176" ht="12.75" customHeight="1">
      <c r="A176" s="82">
        <v>40007.0</v>
      </c>
      <c r="B176" s="64">
        <v>1161.0</v>
      </c>
      <c r="C176" s="64" t="s">
        <v>228</v>
      </c>
      <c r="D176" s="64" t="s">
        <v>8</v>
      </c>
      <c r="E176" s="64" t="s">
        <v>1379</v>
      </c>
      <c r="F176" s="64">
        <v>65.0</v>
      </c>
      <c r="G176" s="64">
        <v>2900.0</v>
      </c>
      <c r="H176" s="64" t="s">
        <v>23</v>
      </c>
      <c r="I176" s="64" t="s">
        <v>5962</v>
      </c>
      <c r="J176" s="64"/>
      <c r="K176" s="64"/>
      <c r="L176" s="64"/>
      <c r="M176" s="64"/>
      <c r="N176" s="64" t="s">
        <v>5963</v>
      </c>
      <c r="O176" s="64" t="s">
        <v>6006</v>
      </c>
      <c r="P176" s="64"/>
      <c r="Q176" s="64"/>
      <c r="R176" s="64"/>
      <c r="S176" s="64"/>
      <c r="T176" s="64"/>
      <c r="U176" s="64"/>
      <c r="V176" s="64"/>
      <c r="W176" s="64"/>
      <c r="X176" s="64"/>
      <c r="Y176" s="64"/>
      <c r="Z176" s="64"/>
    </row>
    <row r="177" ht="12.75" customHeight="1">
      <c r="A177" s="82">
        <v>40008.0</v>
      </c>
      <c r="B177" s="64">
        <v>1162.0</v>
      </c>
      <c r="C177" s="64" t="s">
        <v>228</v>
      </c>
      <c r="D177" s="64" t="s">
        <v>819</v>
      </c>
      <c r="E177" s="64" t="s">
        <v>6369</v>
      </c>
      <c r="F177" s="64">
        <v>64.0</v>
      </c>
      <c r="G177" s="64">
        <v>2350.0</v>
      </c>
      <c r="H177" s="64" t="s">
        <v>23</v>
      </c>
      <c r="I177" s="64" t="s">
        <v>5962</v>
      </c>
      <c r="J177" s="64"/>
      <c r="K177" s="64"/>
      <c r="L177" s="64"/>
      <c r="M177" s="64"/>
      <c r="N177" s="64" t="s">
        <v>5963</v>
      </c>
      <c r="O177" s="64" t="s">
        <v>6006</v>
      </c>
      <c r="P177" s="64"/>
      <c r="Q177" s="64"/>
      <c r="R177" s="64"/>
      <c r="S177" s="64"/>
      <c r="T177" s="64"/>
      <c r="U177" s="64"/>
      <c r="V177" s="64"/>
      <c r="W177" s="64"/>
      <c r="X177" s="64"/>
      <c r="Y177" s="64"/>
      <c r="Z177" s="64"/>
    </row>
    <row r="178" ht="12.75" customHeight="1">
      <c r="A178" s="82">
        <v>40008.0</v>
      </c>
      <c r="B178" s="64">
        <v>1163.0</v>
      </c>
      <c r="C178" s="64" t="s">
        <v>228</v>
      </c>
      <c r="D178" s="64" t="s">
        <v>819</v>
      </c>
      <c r="E178" s="64" t="s">
        <v>921</v>
      </c>
      <c r="F178" s="64">
        <v>60.0</v>
      </c>
      <c r="G178" s="64">
        <v>2100.0</v>
      </c>
      <c r="H178" s="64" t="s">
        <v>23</v>
      </c>
      <c r="I178" s="64" t="s">
        <v>5962</v>
      </c>
      <c r="J178" s="64"/>
      <c r="K178" s="64"/>
      <c r="L178" s="64"/>
      <c r="M178" s="64"/>
      <c r="N178" s="64" t="s">
        <v>5963</v>
      </c>
      <c r="O178" s="64" t="s">
        <v>5967</v>
      </c>
      <c r="P178" s="64"/>
      <c r="Q178" s="64"/>
      <c r="R178" s="64"/>
      <c r="S178" s="64"/>
      <c r="T178" s="64"/>
      <c r="U178" s="64"/>
      <c r="V178" s="64"/>
      <c r="W178" s="64"/>
      <c r="X178" s="64"/>
      <c r="Y178" s="64"/>
      <c r="Z178" s="64"/>
    </row>
    <row r="179" ht="12.75" customHeight="1">
      <c r="A179" s="82">
        <v>40009.0</v>
      </c>
      <c r="B179" s="64">
        <v>1164.0</v>
      </c>
      <c r="C179" s="64" t="s">
        <v>228</v>
      </c>
      <c r="D179" s="64" t="s">
        <v>8</v>
      </c>
      <c r="E179" s="64" t="s">
        <v>947</v>
      </c>
      <c r="F179" s="64">
        <v>83.0</v>
      </c>
      <c r="G179" s="64">
        <v>6400.0</v>
      </c>
      <c r="H179" s="64" t="s">
        <v>23</v>
      </c>
      <c r="I179" s="64" t="s">
        <v>5962</v>
      </c>
      <c r="J179" s="64"/>
      <c r="K179" s="64"/>
      <c r="L179" s="64"/>
      <c r="M179" s="64"/>
      <c r="N179" s="64" t="s">
        <v>5963</v>
      </c>
      <c r="O179" s="64" t="s">
        <v>6042</v>
      </c>
      <c r="P179" s="64"/>
      <c r="Q179" s="64"/>
      <c r="R179" s="64"/>
      <c r="S179" s="64"/>
      <c r="T179" s="64"/>
      <c r="U179" s="64"/>
      <c r="V179" s="64"/>
      <c r="W179" s="64"/>
      <c r="X179" s="64"/>
      <c r="Y179" s="64"/>
      <c r="Z179" s="64"/>
    </row>
    <row r="180" ht="12.75" customHeight="1">
      <c r="A180" s="82">
        <v>40012.0</v>
      </c>
      <c r="B180" s="64">
        <v>1165.0</v>
      </c>
      <c r="C180" s="64" t="s">
        <v>228</v>
      </c>
      <c r="D180" s="64" t="s">
        <v>819</v>
      </c>
      <c r="E180" s="64" t="s">
        <v>938</v>
      </c>
      <c r="F180" s="64">
        <v>59.0</v>
      </c>
      <c r="G180" s="64">
        <v>2100.0</v>
      </c>
      <c r="H180" s="64" t="s">
        <v>23</v>
      </c>
      <c r="I180" s="64" t="s">
        <v>5962</v>
      </c>
      <c r="J180" s="64"/>
      <c r="K180" s="64"/>
      <c r="L180" s="64"/>
      <c r="M180" s="64"/>
      <c r="N180" s="64" t="s">
        <v>5963</v>
      </c>
      <c r="O180" s="64" t="s">
        <v>6006</v>
      </c>
      <c r="P180" s="64"/>
      <c r="Q180" s="64"/>
      <c r="R180" s="64"/>
      <c r="S180" s="64"/>
      <c r="T180" s="64"/>
      <c r="U180" s="64"/>
      <c r="V180" s="64"/>
      <c r="W180" s="64"/>
      <c r="X180" s="64"/>
      <c r="Y180" s="64"/>
      <c r="Z180" s="64"/>
    </row>
    <row r="181" ht="12.75" customHeight="1">
      <c r="A181" s="82">
        <v>40013.0</v>
      </c>
      <c r="B181" s="64">
        <v>1166.0</v>
      </c>
      <c r="C181" s="64" t="s">
        <v>228</v>
      </c>
      <c r="D181" s="64" t="s">
        <v>819</v>
      </c>
      <c r="E181" s="64" t="s">
        <v>39</v>
      </c>
      <c r="F181" s="64">
        <v>63.0</v>
      </c>
      <c r="G181" s="64">
        <v>2550.0</v>
      </c>
      <c r="H181" s="64" t="s">
        <v>23</v>
      </c>
      <c r="I181" s="64" t="s">
        <v>5962</v>
      </c>
      <c r="J181" s="64"/>
      <c r="K181" s="64"/>
      <c r="L181" s="64"/>
      <c r="M181" s="64"/>
      <c r="N181" s="64" t="s">
        <v>5963</v>
      </c>
      <c r="O181" s="64" t="s">
        <v>6041</v>
      </c>
      <c r="P181" s="64"/>
      <c r="Q181" s="64"/>
      <c r="R181" s="64"/>
      <c r="S181" s="64"/>
      <c r="T181" s="64"/>
      <c r="U181" s="64"/>
      <c r="V181" s="64"/>
      <c r="W181" s="64"/>
      <c r="X181" s="64"/>
      <c r="Y181" s="64"/>
      <c r="Z181" s="64"/>
    </row>
    <row r="182" ht="12.75" customHeight="1">
      <c r="A182" s="82">
        <v>40014.0</v>
      </c>
      <c r="B182" s="64">
        <v>1167.0</v>
      </c>
      <c r="C182" s="64" t="s">
        <v>228</v>
      </c>
      <c r="D182" s="64" t="s">
        <v>819</v>
      </c>
      <c r="E182" s="64" t="s">
        <v>958</v>
      </c>
      <c r="F182" s="64">
        <v>60.0</v>
      </c>
      <c r="G182" s="64">
        <v>2000.0</v>
      </c>
      <c r="H182" s="64" t="s">
        <v>23</v>
      </c>
      <c r="I182" s="64" t="s">
        <v>5962</v>
      </c>
      <c r="J182" s="64"/>
      <c r="K182" s="64"/>
      <c r="L182" s="64"/>
      <c r="M182" s="64"/>
      <c r="N182" s="64" t="s">
        <v>5963</v>
      </c>
      <c r="O182" s="64" t="s">
        <v>6006</v>
      </c>
      <c r="P182" s="64"/>
      <c r="Q182" s="64"/>
      <c r="R182" s="64"/>
      <c r="S182" s="64"/>
      <c r="T182" s="64"/>
      <c r="U182" s="64"/>
      <c r="V182" s="64"/>
      <c r="W182" s="64"/>
      <c r="X182" s="64"/>
      <c r="Y182" s="64"/>
      <c r="Z182" s="64"/>
    </row>
    <row r="183" ht="12.75" customHeight="1">
      <c r="A183" s="82">
        <v>40016.0</v>
      </c>
      <c r="B183" s="64">
        <v>1168.0</v>
      </c>
      <c r="C183" s="64" t="s">
        <v>228</v>
      </c>
      <c r="D183" s="64" t="s">
        <v>8</v>
      </c>
      <c r="E183" s="64" t="s">
        <v>918</v>
      </c>
      <c r="F183" s="64">
        <v>58.0</v>
      </c>
      <c r="G183" s="64">
        <v>1700.0</v>
      </c>
      <c r="H183" s="64" t="s">
        <v>23</v>
      </c>
      <c r="I183" s="64" t="s">
        <v>5962</v>
      </c>
      <c r="J183" s="64"/>
      <c r="K183" s="64"/>
      <c r="L183" s="64"/>
      <c r="M183" s="64"/>
      <c r="N183" s="64" t="s">
        <v>5963</v>
      </c>
      <c r="O183" s="64" t="s">
        <v>5967</v>
      </c>
      <c r="P183" s="64"/>
      <c r="Q183" s="64"/>
      <c r="R183" s="64"/>
      <c r="S183" s="64"/>
      <c r="T183" s="64"/>
      <c r="U183" s="64"/>
      <c r="V183" s="64"/>
      <c r="W183" s="64"/>
      <c r="X183" s="64"/>
      <c r="Y183" s="64"/>
      <c r="Z183" s="64"/>
    </row>
    <row r="184" ht="12.75" customHeight="1">
      <c r="A184" s="82">
        <v>40016.0</v>
      </c>
      <c r="B184" s="64">
        <v>1179.0</v>
      </c>
      <c r="C184" s="64" t="s">
        <v>228</v>
      </c>
      <c r="D184" s="64" t="s">
        <v>8</v>
      </c>
      <c r="E184" s="64" t="s">
        <v>903</v>
      </c>
      <c r="F184" s="64">
        <v>79.0</v>
      </c>
      <c r="G184" s="64">
        <v>5400.0</v>
      </c>
      <c r="H184" s="64" t="s">
        <v>23</v>
      </c>
      <c r="I184" s="64" t="s">
        <v>5962</v>
      </c>
      <c r="J184" s="64"/>
      <c r="K184" s="64"/>
      <c r="L184" s="64"/>
      <c r="M184" s="64"/>
      <c r="N184" s="64" t="s">
        <v>5963</v>
      </c>
      <c r="O184" s="64" t="s">
        <v>6370</v>
      </c>
      <c r="P184" s="64"/>
      <c r="Q184" s="64"/>
      <c r="R184" s="64"/>
      <c r="S184" s="64"/>
      <c r="T184" s="64"/>
      <c r="U184" s="64"/>
      <c r="V184" s="64"/>
      <c r="W184" s="64"/>
      <c r="X184" s="64"/>
      <c r="Y184" s="64"/>
      <c r="Z184" s="64"/>
    </row>
    <row r="185" ht="12.75" customHeight="1">
      <c r="A185" s="82">
        <v>40018.0</v>
      </c>
      <c r="B185" s="64">
        <v>1169.0</v>
      </c>
      <c r="C185" s="64" t="s">
        <v>228</v>
      </c>
      <c r="D185" s="64" t="s">
        <v>8</v>
      </c>
      <c r="E185" s="64" t="s">
        <v>1379</v>
      </c>
      <c r="F185" s="64">
        <v>57.0</v>
      </c>
      <c r="G185" s="64">
        <v>1700.0</v>
      </c>
      <c r="H185" s="64" t="s">
        <v>23</v>
      </c>
      <c r="I185" s="64" t="s">
        <v>5962</v>
      </c>
      <c r="J185" s="64"/>
      <c r="K185" s="64"/>
      <c r="L185" s="64"/>
      <c r="M185" s="64"/>
      <c r="N185" s="64" t="s">
        <v>5963</v>
      </c>
      <c r="O185" s="64" t="s">
        <v>5967</v>
      </c>
      <c r="P185" s="64"/>
      <c r="Q185" s="64"/>
      <c r="R185" s="64"/>
      <c r="S185" s="64"/>
      <c r="T185" s="64"/>
      <c r="U185" s="64"/>
      <c r="V185" s="64"/>
      <c r="W185" s="64"/>
      <c r="X185" s="64"/>
      <c r="Y185" s="64"/>
      <c r="Z185" s="64"/>
    </row>
    <row r="186" ht="12.75" customHeight="1">
      <c r="A186" s="82">
        <v>40023.0</v>
      </c>
      <c r="B186" s="64">
        <v>1170.0</v>
      </c>
      <c r="C186" s="64" t="s">
        <v>228</v>
      </c>
      <c r="D186" s="64" t="s">
        <v>8</v>
      </c>
      <c r="E186" s="64" t="s">
        <v>918</v>
      </c>
      <c r="F186" s="64">
        <v>59.0</v>
      </c>
      <c r="G186" s="64">
        <v>1800.0</v>
      </c>
      <c r="H186" s="64" t="s">
        <v>23</v>
      </c>
      <c r="I186" s="64" t="s">
        <v>5962</v>
      </c>
      <c r="J186" s="64"/>
      <c r="K186" s="64"/>
      <c r="L186" s="64"/>
      <c r="M186" s="64"/>
      <c r="N186" s="64" t="s">
        <v>5963</v>
      </c>
      <c r="O186" s="64" t="s">
        <v>6149</v>
      </c>
      <c r="P186" s="64"/>
      <c r="Q186" s="64"/>
      <c r="R186" s="64"/>
      <c r="S186" s="64"/>
      <c r="T186" s="64"/>
      <c r="U186" s="64"/>
      <c r="V186" s="64"/>
      <c r="W186" s="64"/>
      <c r="X186" s="64"/>
      <c r="Y186" s="64"/>
      <c r="Z186" s="64"/>
    </row>
    <row r="187" ht="12.75" customHeight="1">
      <c r="A187" s="82">
        <v>39889.427083333336</v>
      </c>
      <c r="B187" s="64">
        <v>2050.0</v>
      </c>
      <c r="C187" s="64" t="s">
        <v>1211</v>
      </c>
      <c r="D187" s="64" t="s">
        <v>819</v>
      </c>
      <c r="E187" s="64" t="s">
        <v>146</v>
      </c>
      <c r="F187" s="64">
        <v>93.0</v>
      </c>
      <c r="G187" s="64">
        <v>10000.0</v>
      </c>
      <c r="H187" s="64" t="s">
        <v>23</v>
      </c>
      <c r="I187" s="64" t="s">
        <v>5962</v>
      </c>
      <c r="J187" s="64"/>
      <c r="K187" s="64"/>
      <c r="L187" s="64"/>
      <c r="M187" s="64"/>
      <c r="N187" s="64" t="s">
        <v>5963</v>
      </c>
      <c r="O187" s="64" t="s">
        <v>6371</v>
      </c>
      <c r="P187" s="64"/>
      <c r="Q187" s="64"/>
      <c r="R187" s="64"/>
      <c r="S187" s="64"/>
      <c r="T187" s="64"/>
      <c r="U187" s="64"/>
      <c r="V187" s="64"/>
      <c r="W187" s="64"/>
      <c r="X187" s="64"/>
      <c r="Y187" s="64"/>
      <c r="Z187" s="64"/>
    </row>
    <row r="188" ht="12.75" customHeight="1">
      <c r="A188" s="82">
        <v>39893.770833333336</v>
      </c>
      <c r="B188" s="64">
        <v>2051.0</v>
      </c>
      <c r="C188" s="64" t="s">
        <v>1211</v>
      </c>
      <c r="D188" s="64" t="s">
        <v>8</v>
      </c>
      <c r="E188" s="64" t="s">
        <v>104</v>
      </c>
      <c r="F188" s="64">
        <v>97.0</v>
      </c>
      <c r="G188" s="64">
        <v>10520.0</v>
      </c>
      <c r="H188" s="64" t="s">
        <v>23</v>
      </c>
      <c r="I188" s="64" t="s">
        <v>5971</v>
      </c>
      <c r="J188" s="64"/>
      <c r="K188" s="64"/>
      <c r="L188" s="64"/>
      <c r="M188" s="64"/>
      <c r="N188" s="64" t="s">
        <v>5963</v>
      </c>
      <c r="O188" s="64" t="s">
        <v>6097</v>
      </c>
      <c r="P188" s="64"/>
      <c r="Q188" s="64"/>
      <c r="R188" s="64"/>
      <c r="S188" s="64"/>
      <c r="T188" s="64"/>
      <c r="U188" s="64"/>
      <c r="V188" s="64"/>
      <c r="W188" s="64"/>
      <c r="X188" s="64"/>
      <c r="Y188" s="64"/>
      <c r="Z188" s="64"/>
    </row>
    <row r="189" ht="12.75" customHeight="1">
      <c r="A189" s="82">
        <v>39922.75</v>
      </c>
      <c r="B189" s="64">
        <v>2052.0</v>
      </c>
      <c r="C189" s="64" t="s">
        <v>1211</v>
      </c>
      <c r="D189" s="64" t="s">
        <v>819</v>
      </c>
      <c r="E189" s="64" t="s">
        <v>136</v>
      </c>
      <c r="F189" s="64">
        <v>73.0</v>
      </c>
      <c r="G189" s="64">
        <v>4500.0</v>
      </c>
      <c r="H189" s="64" t="s">
        <v>23</v>
      </c>
      <c r="I189" s="64" t="s">
        <v>5962</v>
      </c>
      <c r="J189" s="64"/>
      <c r="K189" s="64"/>
      <c r="L189" s="64"/>
      <c r="M189" s="64"/>
      <c r="N189" s="64" t="s">
        <v>5963</v>
      </c>
      <c r="O189" s="64" t="s">
        <v>6252</v>
      </c>
      <c r="P189" s="64"/>
      <c r="Q189" s="64"/>
      <c r="R189" s="64"/>
      <c r="S189" s="64"/>
      <c r="T189" s="64"/>
      <c r="U189" s="64"/>
      <c r="V189" s="64"/>
      <c r="W189" s="64"/>
      <c r="X189" s="64"/>
      <c r="Y189" s="64"/>
      <c r="Z189" s="64"/>
    </row>
    <row r="190" ht="12.75" customHeight="1">
      <c r="A190" s="82">
        <v>39923.0</v>
      </c>
      <c r="B190" s="64">
        <v>2053.0</v>
      </c>
      <c r="C190" s="64" t="s">
        <v>1211</v>
      </c>
      <c r="D190" s="64" t="s">
        <v>8</v>
      </c>
      <c r="E190" s="64" t="s">
        <v>5326</v>
      </c>
      <c r="F190" s="64">
        <v>92.0</v>
      </c>
      <c r="G190" s="64">
        <v>9400.0</v>
      </c>
      <c r="H190" s="64" t="s">
        <v>23</v>
      </c>
      <c r="I190" s="64"/>
      <c r="J190" s="64"/>
      <c r="K190" s="64"/>
      <c r="L190" s="64"/>
      <c r="M190" s="64"/>
      <c r="N190" s="64" t="s">
        <v>5963</v>
      </c>
      <c r="O190" s="64" t="s">
        <v>6097</v>
      </c>
      <c r="P190" s="64"/>
      <c r="Q190" s="64"/>
      <c r="R190" s="64"/>
      <c r="S190" s="64"/>
      <c r="T190" s="64"/>
      <c r="U190" s="64"/>
      <c r="V190" s="64"/>
      <c r="W190" s="64"/>
      <c r="X190" s="64"/>
      <c r="Y190" s="64"/>
      <c r="Z190" s="64"/>
    </row>
    <row r="191" ht="12.75" customHeight="1">
      <c r="A191" s="82">
        <v>39928.489583333336</v>
      </c>
      <c r="B191" s="64">
        <v>2054.0</v>
      </c>
      <c r="C191" s="64" t="s">
        <v>1211</v>
      </c>
      <c r="D191" s="64" t="s">
        <v>819</v>
      </c>
      <c r="E191" s="64" t="s">
        <v>146</v>
      </c>
      <c r="F191" s="64">
        <v>82.0</v>
      </c>
      <c r="G191" s="64">
        <v>5250.0</v>
      </c>
      <c r="H191" s="64" t="s">
        <v>23</v>
      </c>
      <c r="I191" s="64" t="s">
        <v>5971</v>
      </c>
      <c r="J191" s="64"/>
      <c r="K191" s="64"/>
      <c r="L191" s="64"/>
      <c r="M191" s="64"/>
      <c r="N191" s="64" t="s">
        <v>6009</v>
      </c>
      <c r="O191" s="64" t="s">
        <v>6163</v>
      </c>
      <c r="P191" s="64"/>
      <c r="Q191" s="64"/>
      <c r="R191" s="64"/>
      <c r="S191" s="64"/>
      <c r="T191" s="64"/>
      <c r="U191" s="64"/>
      <c r="V191" s="64"/>
      <c r="W191" s="64"/>
      <c r="X191" s="64"/>
      <c r="Y191" s="64"/>
      <c r="Z191" s="64"/>
    </row>
    <row r="192" ht="12.75" customHeight="1">
      <c r="A192" s="82">
        <v>39931.59722222222</v>
      </c>
      <c r="B192" s="64">
        <v>2055.0</v>
      </c>
      <c r="C192" s="64" t="s">
        <v>1211</v>
      </c>
      <c r="D192" s="64" t="s">
        <v>8</v>
      </c>
      <c r="E192" s="64" t="s">
        <v>5326</v>
      </c>
      <c r="F192" s="64">
        <v>90.0</v>
      </c>
      <c r="G192" s="64">
        <v>7200.0</v>
      </c>
      <c r="H192" s="97" t="s">
        <v>6372</v>
      </c>
      <c r="I192" s="64" t="s">
        <v>5971</v>
      </c>
      <c r="J192" s="64"/>
      <c r="K192" s="64"/>
      <c r="L192" s="64"/>
      <c r="M192" s="64"/>
      <c r="N192" s="64" t="s">
        <v>5963</v>
      </c>
      <c r="O192" s="64" t="s">
        <v>5965</v>
      </c>
      <c r="P192" s="64"/>
      <c r="Q192" s="64"/>
      <c r="R192" s="64"/>
      <c r="S192" s="64"/>
      <c r="T192" s="64"/>
      <c r="U192" s="64"/>
      <c r="V192" s="64"/>
      <c r="W192" s="64"/>
      <c r="X192" s="64"/>
      <c r="Y192" s="64"/>
      <c r="Z192" s="64"/>
    </row>
    <row r="193" ht="12.75" customHeight="1">
      <c r="A193" s="82">
        <v>39935.666666666664</v>
      </c>
      <c r="B193" s="64">
        <v>2056.0</v>
      </c>
      <c r="C193" s="64" t="s">
        <v>1211</v>
      </c>
      <c r="D193" s="64" t="s">
        <v>819</v>
      </c>
      <c r="E193" s="64" t="s">
        <v>6373</v>
      </c>
      <c r="F193" s="64">
        <v>88.0</v>
      </c>
      <c r="G193" s="64">
        <v>7200.0</v>
      </c>
      <c r="H193" s="64" t="s">
        <v>23</v>
      </c>
      <c r="I193" s="64" t="s">
        <v>5962</v>
      </c>
      <c r="J193" s="64"/>
      <c r="K193" s="64"/>
      <c r="L193" s="64"/>
      <c r="M193" s="64"/>
      <c r="N193" s="64" t="s">
        <v>5963</v>
      </c>
      <c r="O193" s="64" t="s">
        <v>6097</v>
      </c>
      <c r="P193" s="64"/>
      <c r="Q193" s="64"/>
      <c r="R193" s="64"/>
      <c r="S193" s="64"/>
      <c r="T193" s="64"/>
      <c r="U193" s="64"/>
      <c r="V193" s="64"/>
      <c r="W193" s="64"/>
      <c r="X193" s="64"/>
      <c r="Y193" s="64"/>
      <c r="Z193" s="64"/>
    </row>
    <row r="194" ht="12.75" customHeight="1">
      <c r="A194" s="82">
        <v>39939.5</v>
      </c>
      <c r="B194" s="64">
        <v>2057.0</v>
      </c>
      <c r="C194" s="64" t="s">
        <v>1211</v>
      </c>
      <c r="D194" s="64" t="s">
        <v>8</v>
      </c>
      <c r="E194" s="64" t="s">
        <v>886</v>
      </c>
      <c r="F194" s="64">
        <v>78.0</v>
      </c>
      <c r="G194" s="64">
        <v>5300.0</v>
      </c>
      <c r="H194" s="64" t="s">
        <v>23</v>
      </c>
      <c r="I194" s="64" t="s">
        <v>5962</v>
      </c>
      <c r="J194" s="64"/>
      <c r="K194" s="64"/>
      <c r="L194" s="64"/>
      <c r="M194" s="64"/>
      <c r="N194" s="64" t="s">
        <v>5963</v>
      </c>
      <c r="O194" s="64" t="s">
        <v>6130</v>
      </c>
      <c r="P194" s="64"/>
      <c r="Q194" s="64"/>
      <c r="R194" s="64"/>
      <c r="S194" s="64"/>
      <c r="T194" s="64"/>
      <c r="U194" s="64"/>
      <c r="V194" s="64"/>
      <c r="W194" s="64"/>
      <c r="X194" s="64"/>
      <c r="Y194" s="64"/>
      <c r="Z194" s="64"/>
    </row>
    <row r="195" ht="12.75" customHeight="1">
      <c r="A195" s="82">
        <v>39941.416666666664</v>
      </c>
      <c r="B195" s="64">
        <v>2058.0</v>
      </c>
      <c r="C195" s="64" t="s">
        <v>1211</v>
      </c>
      <c r="D195" s="64" t="s">
        <v>819</v>
      </c>
      <c r="E195" s="64"/>
      <c r="F195" s="64">
        <v>82.0</v>
      </c>
      <c r="G195" s="64">
        <v>5000.0</v>
      </c>
      <c r="H195" s="64" t="s">
        <v>23</v>
      </c>
      <c r="I195" s="64" t="s">
        <v>5962</v>
      </c>
      <c r="J195" s="64"/>
      <c r="K195" s="64"/>
      <c r="L195" s="64"/>
      <c r="M195" s="64"/>
      <c r="N195" s="64" t="s">
        <v>5963</v>
      </c>
      <c r="O195" s="64" t="s">
        <v>5993</v>
      </c>
      <c r="P195" s="64"/>
      <c r="Q195" s="64"/>
      <c r="R195" s="64"/>
      <c r="S195" s="64"/>
      <c r="T195" s="64"/>
      <c r="U195" s="64"/>
      <c r="V195" s="64"/>
      <c r="W195" s="64"/>
      <c r="X195" s="64"/>
      <c r="Y195" s="64"/>
      <c r="Z195" s="64"/>
    </row>
    <row r="196" ht="12.75" customHeight="1">
      <c r="A196" s="82">
        <v>39945.791666666664</v>
      </c>
      <c r="B196" s="64">
        <v>2046.0</v>
      </c>
      <c r="C196" s="64" t="s">
        <v>1211</v>
      </c>
      <c r="D196" s="64" t="s">
        <v>8</v>
      </c>
      <c r="E196" s="64" t="s">
        <v>886</v>
      </c>
      <c r="F196" s="64">
        <v>82.0</v>
      </c>
      <c r="G196" s="64">
        <v>5000.0</v>
      </c>
      <c r="H196" s="64" t="s">
        <v>23</v>
      </c>
      <c r="I196" s="64" t="s">
        <v>5971</v>
      </c>
      <c r="J196" s="64"/>
      <c r="K196" s="64"/>
      <c r="L196" s="64"/>
      <c r="M196" s="64"/>
      <c r="N196" s="64" t="s">
        <v>5978</v>
      </c>
      <c r="O196" s="64" t="s">
        <v>5978</v>
      </c>
      <c r="P196" s="64"/>
      <c r="Q196" s="64"/>
      <c r="R196" s="64"/>
      <c r="S196" s="64"/>
      <c r="T196" s="64"/>
      <c r="U196" s="64"/>
      <c r="V196" s="64"/>
      <c r="W196" s="64"/>
      <c r="X196" s="64"/>
      <c r="Y196" s="64"/>
      <c r="Z196" s="64"/>
    </row>
    <row r="197" ht="12.75" customHeight="1">
      <c r="A197" s="82">
        <v>39946.354166666664</v>
      </c>
      <c r="B197" s="64">
        <v>2047.0</v>
      </c>
      <c r="C197" s="64" t="s">
        <v>1211</v>
      </c>
      <c r="D197" s="64" t="s">
        <v>819</v>
      </c>
      <c r="E197" s="64"/>
      <c r="F197" s="64">
        <v>72.0</v>
      </c>
      <c r="G197" s="64">
        <v>4100.0</v>
      </c>
      <c r="H197" s="64" t="s">
        <v>23</v>
      </c>
      <c r="I197" s="64" t="s">
        <v>5962</v>
      </c>
      <c r="J197" s="64"/>
      <c r="K197" s="64"/>
      <c r="L197" s="64"/>
      <c r="M197" s="64"/>
      <c r="N197" s="64" t="s">
        <v>5963</v>
      </c>
      <c r="O197" s="64" t="s">
        <v>6133</v>
      </c>
      <c r="P197" s="64"/>
      <c r="Q197" s="64"/>
      <c r="R197" s="64"/>
      <c r="S197" s="64"/>
      <c r="T197" s="64"/>
      <c r="U197" s="64"/>
      <c r="V197" s="64"/>
      <c r="W197" s="64"/>
      <c r="X197" s="64"/>
      <c r="Y197" s="64"/>
      <c r="Z197" s="64"/>
    </row>
    <row r="198" ht="12.75" customHeight="1">
      <c r="A198" s="82">
        <v>39946.791666666664</v>
      </c>
      <c r="B198" s="64">
        <v>2048.0</v>
      </c>
      <c r="C198" s="64" t="s">
        <v>1211</v>
      </c>
      <c r="D198" s="64" t="s">
        <v>819</v>
      </c>
      <c r="E198" s="64"/>
      <c r="F198" s="64">
        <v>83.0</v>
      </c>
      <c r="G198" s="64">
        <v>5400.0</v>
      </c>
      <c r="H198" s="64" t="s">
        <v>23</v>
      </c>
      <c r="I198" s="64" t="s">
        <v>5962</v>
      </c>
      <c r="J198" s="64"/>
      <c r="K198" s="64"/>
      <c r="L198" s="64"/>
      <c r="M198" s="64"/>
      <c r="N198" s="64" t="s">
        <v>5963</v>
      </c>
      <c r="O198" s="64" t="s">
        <v>5967</v>
      </c>
      <c r="P198" s="64"/>
      <c r="Q198" s="64"/>
      <c r="R198" s="64"/>
      <c r="S198" s="64"/>
      <c r="T198" s="64"/>
      <c r="U198" s="64"/>
      <c r="V198" s="64"/>
      <c r="W198" s="64"/>
      <c r="X198" s="64"/>
      <c r="Y198" s="64"/>
      <c r="Z198" s="64"/>
    </row>
    <row r="199" ht="12.75" customHeight="1">
      <c r="A199" s="82">
        <v>39948.3125</v>
      </c>
      <c r="B199" s="64">
        <v>2049.0</v>
      </c>
      <c r="C199" s="64" t="s">
        <v>1211</v>
      </c>
      <c r="D199" s="64" t="s">
        <v>819</v>
      </c>
      <c r="E199" s="64"/>
      <c r="F199" s="64">
        <v>71.0</v>
      </c>
      <c r="G199" s="64">
        <v>4300.0</v>
      </c>
      <c r="H199" s="64" t="s">
        <v>23</v>
      </c>
      <c r="I199" s="64"/>
      <c r="J199" s="64"/>
      <c r="K199" s="64"/>
      <c r="L199" s="64"/>
      <c r="M199" s="64"/>
      <c r="N199" s="64" t="s">
        <v>5963</v>
      </c>
      <c r="O199" s="64" t="s">
        <v>6097</v>
      </c>
      <c r="P199" s="64"/>
      <c r="Q199" s="64"/>
      <c r="R199" s="64"/>
      <c r="S199" s="64"/>
      <c r="T199" s="64"/>
      <c r="U199" s="64"/>
      <c r="V199" s="64"/>
      <c r="W199" s="64"/>
      <c r="X199" s="64"/>
      <c r="Y199" s="64"/>
      <c r="Z199" s="64"/>
    </row>
    <row r="200" ht="12.75" customHeight="1">
      <c r="A200" s="82">
        <v>39948.395833333336</v>
      </c>
      <c r="B200" s="64">
        <v>2059.0</v>
      </c>
      <c r="C200" s="64" t="s">
        <v>1211</v>
      </c>
      <c r="D200" s="64" t="s">
        <v>819</v>
      </c>
      <c r="E200" s="64"/>
      <c r="F200" s="64">
        <v>73.0</v>
      </c>
      <c r="G200" s="64">
        <v>4800.0</v>
      </c>
      <c r="H200" s="64" t="s">
        <v>23</v>
      </c>
      <c r="I200" s="64" t="s">
        <v>5962</v>
      </c>
      <c r="J200" s="64"/>
      <c r="K200" s="64"/>
      <c r="L200" s="64"/>
      <c r="M200" s="64"/>
      <c r="N200" s="64" t="s">
        <v>5963</v>
      </c>
      <c r="O200" s="64" t="s">
        <v>6374</v>
      </c>
      <c r="P200" s="64"/>
      <c r="Q200" s="64"/>
      <c r="R200" s="64"/>
      <c r="S200" s="64"/>
      <c r="T200" s="64"/>
      <c r="U200" s="64"/>
      <c r="V200" s="64"/>
      <c r="W200" s="64"/>
      <c r="X200" s="64"/>
      <c r="Y200" s="64"/>
      <c r="Z200" s="64"/>
    </row>
    <row r="201" ht="12.75" customHeight="1">
      <c r="A201" s="82">
        <v>39949.354166666664</v>
      </c>
      <c r="B201" s="64">
        <v>2080.0</v>
      </c>
      <c r="C201" s="64" t="s">
        <v>1211</v>
      </c>
      <c r="D201" s="64" t="s">
        <v>819</v>
      </c>
      <c r="E201" s="64"/>
      <c r="F201" s="64">
        <v>75.0</v>
      </c>
      <c r="G201" s="64">
        <v>5400.0</v>
      </c>
      <c r="H201" s="64" t="s">
        <v>23</v>
      </c>
      <c r="I201" s="64" t="s">
        <v>5962</v>
      </c>
      <c r="J201" s="64"/>
      <c r="K201" s="64"/>
      <c r="L201" s="64"/>
      <c r="M201" s="64"/>
      <c r="N201" s="64" t="s">
        <v>5963</v>
      </c>
      <c r="O201" s="64" t="s">
        <v>5993</v>
      </c>
      <c r="P201" s="64"/>
      <c r="Q201" s="64"/>
      <c r="R201" s="64"/>
      <c r="S201" s="64"/>
      <c r="T201" s="64"/>
      <c r="U201" s="64"/>
      <c r="V201" s="64"/>
      <c r="W201" s="64"/>
      <c r="X201" s="64"/>
      <c r="Y201" s="64"/>
      <c r="Z201" s="64"/>
    </row>
    <row r="202" ht="12.75" customHeight="1">
      <c r="A202" s="82">
        <v>39949.416666666664</v>
      </c>
      <c r="B202" s="64">
        <v>2081.0</v>
      </c>
      <c r="C202" s="64" t="s">
        <v>1211</v>
      </c>
      <c r="D202" s="64" t="s">
        <v>819</v>
      </c>
      <c r="E202" s="64"/>
      <c r="F202" s="64">
        <v>67.0</v>
      </c>
      <c r="G202" s="64">
        <v>2700.0</v>
      </c>
      <c r="H202" s="64" t="s">
        <v>23</v>
      </c>
      <c r="I202" s="64" t="s">
        <v>5962</v>
      </c>
      <c r="J202" s="64"/>
      <c r="K202" s="64"/>
      <c r="L202" s="64"/>
      <c r="M202" s="64"/>
      <c r="N202" s="64" t="s">
        <v>5963</v>
      </c>
      <c r="O202" s="64" t="s">
        <v>5993</v>
      </c>
      <c r="P202" s="64"/>
      <c r="Q202" s="64"/>
      <c r="R202" s="64"/>
      <c r="S202" s="64"/>
      <c r="T202" s="64"/>
      <c r="U202" s="64"/>
      <c r="V202" s="64"/>
      <c r="W202" s="64"/>
      <c r="X202" s="64"/>
      <c r="Y202" s="64"/>
      <c r="Z202" s="64"/>
    </row>
    <row r="203" ht="12.75" customHeight="1">
      <c r="A203" s="82">
        <v>39951.0</v>
      </c>
      <c r="B203" s="64">
        <v>2082.0</v>
      </c>
      <c r="C203" s="64" t="s">
        <v>1211</v>
      </c>
      <c r="D203" s="64" t="s">
        <v>819</v>
      </c>
      <c r="E203" s="64"/>
      <c r="F203" s="64">
        <v>78.0</v>
      </c>
      <c r="G203" s="64">
        <v>5100.0</v>
      </c>
      <c r="H203" s="64"/>
      <c r="I203" s="64"/>
      <c r="J203" s="64"/>
      <c r="K203" s="64"/>
      <c r="L203" s="64"/>
      <c r="M203" s="64"/>
      <c r="N203" s="64"/>
      <c r="O203" s="64"/>
      <c r="P203" s="64"/>
      <c r="Q203" s="64"/>
      <c r="R203" s="64"/>
      <c r="S203" s="64"/>
      <c r="T203" s="64"/>
      <c r="U203" s="64"/>
      <c r="V203" s="64"/>
      <c r="W203" s="64"/>
      <c r="X203" s="64"/>
      <c r="Y203" s="64"/>
      <c r="Z203" s="64"/>
    </row>
    <row r="204" ht="12.75" customHeight="1">
      <c r="A204" s="82">
        <v>39951.0</v>
      </c>
      <c r="B204" s="64">
        <v>2083.0</v>
      </c>
      <c r="C204" s="64" t="s">
        <v>1211</v>
      </c>
      <c r="D204" s="64" t="s">
        <v>8</v>
      </c>
      <c r="E204" s="64"/>
      <c r="F204" s="64">
        <v>71.0</v>
      </c>
      <c r="G204" s="64">
        <v>4100.0</v>
      </c>
      <c r="H204" s="64"/>
      <c r="I204" s="64"/>
      <c r="J204" s="64"/>
      <c r="K204" s="64"/>
      <c r="L204" s="64"/>
      <c r="M204" s="64"/>
      <c r="N204" s="64"/>
      <c r="O204" s="64"/>
      <c r="P204" s="64"/>
      <c r="Q204" s="64"/>
      <c r="R204" s="64"/>
      <c r="S204" s="64"/>
      <c r="T204" s="64"/>
      <c r="U204" s="64"/>
      <c r="V204" s="64"/>
      <c r="W204" s="64"/>
      <c r="X204" s="64"/>
      <c r="Y204" s="64"/>
      <c r="Z204" s="64"/>
    </row>
    <row r="205" ht="12.75" customHeight="1">
      <c r="A205" s="82">
        <v>39951.5625</v>
      </c>
      <c r="B205" s="64">
        <v>2084.0</v>
      </c>
      <c r="C205" s="64" t="s">
        <v>1211</v>
      </c>
      <c r="D205" s="64" t="s">
        <v>8</v>
      </c>
      <c r="E205" s="64" t="s">
        <v>856</v>
      </c>
      <c r="F205" s="64">
        <v>76.0</v>
      </c>
      <c r="G205" s="64">
        <v>5100.0</v>
      </c>
      <c r="H205" s="64" t="s">
        <v>23</v>
      </c>
      <c r="I205" s="64" t="s">
        <v>5971</v>
      </c>
      <c r="J205" s="64"/>
      <c r="K205" s="64"/>
      <c r="L205" s="64"/>
      <c r="M205" s="64"/>
      <c r="N205" s="64" t="s">
        <v>5963</v>
      </c>
      <c r="O205" s="64" t="s">
        <v>6287</v>
      </c>
      <c r="P205" s="64"/>
      <c r="Q205" s="64"/>
      <c r="R205" s="64"/>
      <c r="S205" s="64"/>
      <c r="T205" s="64"/>
      <c r="U205" s="64"/>
      <c r="V205" s="64"/>
      <c r="W205" s="64"/>
      <c r="X205" s="64"/>
      <c r="Y205" s="64"/>
      <c r="Z205" s="64"/>
    </row>
    <row r="206" ht="12.75" customHeight="1">
      <c r="A206" s="82">
        <v>39953.479166666664</v>
      </c>
      <c r="B206" s="64">
        <v>2085.0</v>
      </c>
      <c r="C206" s="64" t="s">
        <v>1211</v>
      </c>
      <c r="D206" s="64" t="s">
        <v>8</v>
      </c>
      <c r="E206" s="64" t="s">
        <v>133</v>
      </c>
      <c r="F206" s="64">
        <v>75.0</v>
      </c>
      <c r="G206" s="64">
        <v>5000.0</v>
      </c>
      <c r="H206" s="64" t="s">
        <v>23</v>
      </c>
      <c r="I206" s="64" t="s">
        <v>5962</v>
      </c>
      <c r="J206" s="64"/>
      <c r="K206" s="64"/>
      <c r="L206" s="64"/>
      <c r="M206" s="64"/>
      <c r="N206" s="64" t="s">
        <v>5963</v>
      </c>
      <c r="O206" s="64" t="s">
        <v>6107</v>
      </c>
      <c r="P206" s="64"/>
      <c r="Q206" s="64"/>
      <c r="R206" s="64"/>
      <c r="S206" s="64"/>
      <c r="T206" s="64"/>
      <c r="U206" s="64"/>
      <c r="V206" s="64"/>
      <c r="W206" s="64"/>
      <c r="X206" s="64"/>
      <c r="Y206" s="64"/>
      <c r="Z206" s="64"/>
    </row>
    <row r="207" ht="12.75" customHeight="1">
      <c r="A207" s="82">
        <v>39955.0</v>
      </c>
      <c r="B207" s="64">
        <v>2086.0</v>
      </c>
      <c r="C207" s="64" t="s">
        <v>1211</v>
      </c>
      <c r="D207" s="64" t="s">
        <v>8</v>
      </c>
      <c r="E207" s="64" t="s">
        <v>133</v>
      </c>
      <c r="F207" s="64">
        <v>50.0</v>
      </c>
      <c r="G207" s="64">
        <v>1500.0</v>
      </c>
      <c r="H207" s="64"/>
      <c r="I207" s="64"/>
      <c r="J207" s="64"/>
      <c r="K207" s="64"/>
      <c r="L207" s="64"/>
      <c r="M207" s="64"/>
      <c r="N207" s="64"/>
      <c r="O207" s="64"/>
      <c r="P207" s="64"/>
      <c r="Q207" s="64"/>
      <c r="R207" s="64"/>
      <c r="S207" s="64"/>
      <c r="T207" s="64"/>
      <c r="U207" s="64"/>
      <c r="V207" s="64"/>
      <c r="W207" s="64"/>
      <c r="X207" s="64"/>
      <c r="Y207" s="64"/>
      <c r="Z207" s="64"/>
    </row>
    <row r="208" ht="12.75" customHeight="1">
      <c r="A208" s="82">
        <v>39956.333333333336</v>
      </c>
      <c r="B208" s="64">
        <v>2088.0</v>
      </c>
      <c r="C208" s="64" t="s">
        <v>1211</v>
      </c>
      <c r="D208" s="64" t="s">
        <v>8</v>
      </c>
      <c r="E208" s="64" t="s">
        <v>845</v>
      </c>
      <c r="F208" s="64">
        <v>80.0</v>
      </c>
      <c r="G208" s="64">
        <v>5700.0</v>
      </c>
      <c r="H208" s="64" t="s">
        <v>23</v>
      </c>
      <c r="I208" s="64" t="s">
        <v>5962</v>
      </c>
      <c r="J208" s="64"/>
      <c r="K208" s="64"/>
      <c r="L208" s="64"/>
      <c r="M208" s="64"/>
      <c r="N208" s="64" t="s">
        <v>6118</v>
      </c>
      <c r="O208" s="64" t="s">
        <v>6118</v>
      </c>
      <c r="P208" s="64"/>
      <c r="Q208" s="64"/>
      <c r="R208" s="64"/>
      <c r="S208" s="64"/>
      <c r="T208" s="64"/>
      <c r="U208" s="64"/>
      <c r="V208" s="64"/>
      <c r="W208" s="64"/>
      <c r="X208" s="64"/>
      <c r="Y208" s="64"/>
      <c r="Z208" s="64"/>
    </row>
    <row r="209" ht="12.75" customHeight="1">
      <c r="A209" s="82">
        <v>39956.53125</v>
      </c>
      <c r="B209" s="64">
        <v>2087.0</v>
      </c>
      <c r="C209" s="64" t="s">
        <v>1211</v>
      </c>
      <c r="D209" s="64" t="s">
        <v>8</v>
      </c>
      <c r="E209" s="64" t="s">
        <v>104</v>
      </c>
      <c r="F209" s="64">
        <v>76.0</v>
      </c>
      <c r="G209" s="64">
        <v>5600.0</v>
      </c>
      <c r="H209" s="64" t="s">
        <v>23</v>
      </c>
      <c r="I209" s="64" t="s">
        <v>5971</v>
      </c>
      <c r="J209" s="64"/>
      <c r="K209" s="64"/>
      <c r="L209" s="64"/>
      <c r="M209" s="64"/>
      <c r="N209" s="64" t="s">
        <v>6160</v>
      </c>
      <c r="O209" s="64" t="s">
        <v>6161</v>
      </c>
      <c r="P209" s="64"/>
      <c r="Q209" s="64"/>
      <c r="R209" s="64"/>
      <c r="S209" s="64"/>
      <c r="T209" s="64"/>
      <c r="U209" s="64"/>
      <c r="V209" s="64"/>
      <c r="W209" s="64"/>
      <c r="X209" s="64"/>
      <c r="Y209" s="64"/>
      <c r="Z209" s="64"/>
    </row>
    <row r="210" ht="12.75" customHeight="1">
      <c r="A210" s="82">
        <v>39956.770833333336</v>
      </c>
      <c r="B210" s="64">
        <v>2089.0</v>
      </c>
      <c r="C210" s="64" t="s">
        <v>1211</v>
      </c>
      <c r="D210" s="64" t="s">
        <v>819</v>
      </c>
      <c r="E210" s="64"/>
      <c r="F210" s="64">
        <v>72.0</v>
      </c>
      <c r="G210" s="64">
        <v>4300.0</v>
      </c>
      <c r="H210" s="64" t="s">
        <v>23</v>
      </c>
      <c r="I210" s="64" t="s">
        <v>5962</v>
      </c>
      <c r="J210" s="64"/>
      <c r="K210" s="64"/>
      <c r="L210" s="64"/>
      <c r="M210" s="64"/>
      <c r="N210" s="64" t="s">
        <v>5963</v>
      </c>
      <c r="O210" s="64" t="s">
        <v>6098</v>
      </c>
      <c r="P210" s="64"/>
      <c r="Q210" s="64"/>
      <c r="R210" s="64"/>
      <c r="S210" s="64"/>
      <c r="T210" s="64"/>
      <c r="U210" s="64"/>
      <c r="V210" s="64"/>
      <c r="W210" s="64"/>
      <c r="X210" s="64"/>
      <c r="Y210" s="64"/>
      <c r="Z210" s="64"/>
    </row>
    <row r="211" ht="12.75" customHeight="1">
      <c r="A211" s="82">
        <v>39957.5625</v>
      </c>
      <c r="B211" s="64">
        <v>2090.0</v>
      </c>
      <c r="C211" s="64" t="s">
        <v>1211</v>
      </c>
      <c r="D211" s="64" t="s">
        <v>819</v>
      </c>
      <c r="E211" s="64" t="s">
        <v>217</v>
      </c>
      <c r="F211" s="64">
        <v>78.0</v>
      </c>
      <c r="G211" s="64">
        <v>5750.0</v>
      </c>
      <c r="H211" s="64" t="s">
        <v>23</v>
      </c>
      <c r="I211" s="64" t="s">
        <v>5962</v>
      </c>
      <c r="J211" s="64"/>
      <c r="K211" s="64"/>
      <c r="L211" s="64"/>
      <c r="M211" s="64"/>
      <c r="N211" s="64" t="s">
        <v>5963</v>
      </c>
      <c r="O211" s="64" t="s">
        <v>6375</v>
      </c>
      <c r="P211" s="64"/>
      <c r="Q211" s="64"/>
      <c r="R211" s="64"/>
      <c r="S211" s="64"/>
      <c r="T211" s="64"/>
      <c r="U211" s="64"/>
      <c r="V211" s="64"/>
      <c r="W211" s="64"/>
      <c r="X211" s="64"/>
      <c r="Y211" s="64"/>
      <c r="Z211" s="64"/>
    </row>
    <row r="212" ht="12.75" customHeight="1">
      <c r="A212" s="82">
        <v>39958.479166666664</v>
      </c>
      <c r="B212" s="64">
        <v>2091.0</v>
      </c>
      <c r="C212" s="64" t="s">
        <v>1211</v>
      </c>
      <c r="D212" s="64" t="s">
        <v>819</v>
      </c>
      <c r="E212" s="64"/>
      <c r="F212" s="64">
        <v>76.0</v>
      </c>
      <c r="G212" s="64">
        <v>4800.0</v>
      </c>
      <c r="H212" s="64" t="s">
        <v>23</v>
      </c>
      <c r="I212" s="64" t="s">
        <v>5962</v>
      </c>
      <c r="J212" s="64"/>
      <c r="K212" s="64"/>
      <c r="L212" s="64"/>
      <c r="M212" s="64"/>
      <c r="N212" s="64" t="s">
        <v>5963</v>
      </c>
      <c r="O212" s="64" t="s">
        <v>6107</v>
      </c>
      <c r="P212" s="64"/>
      <c r="Q212" s="64"/>
      <c r="R212" s="64"/>
      <c r="S212" s="64"/>
      <c r="T212" s="64"/>
      <c r="U212" s="64"/>
      <c r="V212" s="64"/>
      <c r="W212" s="64"/>
      <c r="X212" s="64"/>
      <c r="Y212" s="64"/>
      <c r="Z212" s="64"/>
    </row>
    <row r="213" ht="12.75" customHeight="1">
      <c r="A213" s="82">
        <v>39958.79861111111</v>
      </c>
      <c r="B213" s="64">
        <v>2092.0</v>
      </c>
      <c r="C213" s="64" t="s">
        <v>1211</v>
      </c>
      <c r="D213" s="64" t="s">
        <v>819</v>
      </c>
      <c r="E213" s="64" t="s">
        <v>138</v>
      </c>
      <c r="F213" s="64">
        <v>74.0</v>
      </c>
      <c r="G213" s="64">
        <v>5000.0</v>
      </c>
      <c r="H213" s="64" t="s">
        <v>23</v>
      </c>
      <c r="I213" s="64" t="s">
        <v>5962</v>
      </c>
      <c r="J213" s="64"/>
      <c r="K213" s="64"/>
      <c r="L213" s="64"/>
      <c r="M213" s="64"/>
      <c r="N213" s="64" t="s">
        <v>5963</v>
      </c>
      <c r="O213" s="64" t="s">
        <v>6107</v>
      </c>
      <c r="P213" s="64"/>
      <c r="Q213" s="64"/>
      <c r="R213" s="64"/>
      <c r="S213" s="64"/>
      <c r="T213" s="64"/>
      <c r="U213" s="64"/>
      <c r="V213" s="64"/>
      <c r="W213" s="64"/>
      <c r="X213" s="64"/>
      <c r="Y213" s="64"/>
      <c r="Z213" s="64"/>
    </row>
    <row r="214" ht="12.75" customHeight="1">
      <c r="A214" s="82">
        <v>39959.395833333336</v>
      </c>
      <c r="B214" s="64">
        <v>2093.0</v>
      </c>
      <c r="C214" s="64" t="s">
        <v>1211</v>
      </c>
      <c r="D214" s="64" t="s">
        <v>819</v>
      </c>
      <c r="E214" s="64" t="s">
        <v>819</v>
      </c>
      <c r="F214" s="64">
        <v>76.0</v>
      </c>
      <c r="G214" s="64">
        <v>5300.0</v>
      </c>
      <c r="H214" s="64" t="s">
        <v>23</v>
      </c>
      <c r="I214" s="64" t="s">
        <v>5962</v>
      </c>
      <c r="J214" s="64"/>
      <c r="K214" s="64"/>
      <c r="L214" s="64"/>
      <c r="M214" s="64"/>
      <c r="N214" s="64" t="s">
        <v>5963</v>
      </c>
      <c r="O214" s="64" t="s">
        <v>6097</v>
      </c>
      <c r="P214" s="64"/>
      <c r="Q214" s="64"/>
      <c r="R214" s="64"/>
      <c r="S214" s="64"/>
      <c r="T214" s="64"/>
      <c r="U214" s="64"/>
      <c r="V214" s="64"/>
      <c r="W214" s="64"/>
      <c r="X214" s="64"/>
      <c r="Y214" s="64"/>
      <c r="Z214" s="64"/>
    </row>
    <row r="215" ht="12.75" customHeight="1">
      <c r="A215" s="82">
        <v>39959.541666666664</v>
      </c>
      <c r="B215" s="64">
        <v>2094.0</v>
      </c>
      <c r="C215" s="64" t="s">
        <v>1211</v>
      </c>
      <c r="D215" s="64" t="s">
        <v>819</v>
      </c>
      <c r="E215" s="64"/>
      <c r="F215" s="64">
        <v>77.0</v>
      </c>
      <c r="G215" s="64">
        <v>5400.0</v>
      </c>
      <c r="H215" s="64" t="s">
        <v>23</v>
      </c>
      <c r="I215" s="64" t="s">
        <v>5962</v>
      </c>
      <c r="J215" s="64"/>
      <c r="K215" s="64"/>
      <c r="L215" s="64"/>
      <c r="M215" s="64"/>
      <c r="N215" s="64" t="s">
        <v>5963</v>
      </c>
      <c r="O215" s="64" t="s">
        <v>5993</v>
      </c>
      <c r="P215" s="64"/>
      <c r="Q215" s="64"/>
      <c r="R215" s="64"/>
      <c r="S215" s="64"/>
      <c r="T215" s="64"/>
      <c r="U215" s="64"/>
      <c r="V215" s="64"/>
      <c r="W215" s="64"/>
      <c r="X215" s="64"/>
      <c r="Y215" s="64"/>
      <c r="Z215" s="64"/>
    </row>
    <row r="216" ht="12.75" customHeight="1">
      <c r="A216" s="82">
        <v>39960.458333333336</v>
      </c>
      <c r="B216" s="64">
        <v>2095.0</v>
      </c>
      <c r="C216" s="64" t="s">
        <v>1211</v>
      </c>
      <c r="D216" s="64" t="s">
        <v>8</v>
      </c>
      <c r="E216" s="64" t="s">
        <v>146</v>
      </c>
      <c r="F216" s="64">
        <v>81.0</v>
      </c>
      <c r="G216" s="64">
        <v>6600.0</v>
      </c>
      <c r="H216" s="64" t="s">
        <v>23</v>
      </c>
      <c r="I216" s="64" t="s">
        <v>5962</v>
      </c>
      <c r="J216" s="64"/>
      <c r="K216" s="64"/>
      <c r="L216" s="64"/>
      <c r="M216" s="64"/>
      <c r="N216" s="64" t="s">
        <v>5963</v>
      </c>
      <c r="O216" s="64" t="s">
        <v>6092</v>
      </c>
      <c r="P216" s="64"/>
      <c r="Q216" s="64"/>
      <c r="R216" s="64"/>
      <c r="S216" s="64"/>
      <c r="T216" s="64"/>
      <c r="U216" s="64"/>
      <c r="V216" s="64"/>
      <c r="W216" s="64"/>
      <c r="X216" s="64"/>
      <c r="Y216" s="64"/>
      <c r="Z216" s="64"/>
    </row>
    <row r="217" ht="12.75" customHeight="1">
      <c r="A217" s="82">
        <v>39962.416666666664</v>
      </c>
      <c r="B217" s="64">
        <v>2096.0</v>
      </c>
      <c r="C217" s="64" t="s">
        <v>1211</v>
      </c>
      <c r="D217" s="64" t="s">
        <v>8</v>
      </c>
      <c r="E217" s="64" t="s">
        <v>134</v>
      </c>
      <c r="F217" s="64">
        <v>78.0</v>
      </c>
      <c r="G217" s="64">
        <v>5300.0</v>
      </c>
      <c r="H217" s="64" t="s">
        <v>23</v>
      </c>
      <c r="I217" s="64" t="s">
        <v>6020</v>
      </c>
      <c r="J217" s="64"/>
      <c r="K217" s="64"/>
      <c r="L217" s="64"/>
      <c r="M217" s="64"/>
      <c r="N217" s="64" t="s">
        <v>5963</v>
      </c>
      <c r="O217" s="64" t="s">
        <v>6068</v>
      </c>
      <c r="P217" s="64"/>
      <c r="Q217" s="64"/>
      <c r="R217" s="64"/>
      <c r="S217" s="64"/>
      <c r="T217" s="64"/>
      <c r="U217" s="64"/>
      <c r="V217" s="64"/>
      <c r="W217" s="64"/>
      <c r="X217" s="64"/>
      <c r="Y217" s="64"/>
      <c r="Z217" s="64"/>
    </row>
    <row r="218" ht="12.75" customHeight="1">
      <c r="A218" s="82">
        <v>39962.604166666664</v>
      </c>
      <c r="B218" s="64">
        <v>2097.0</v>
      </c>
      <c r="C218" s="64" t="s">
        <v>1211</v>
      </c>
      <c r="D218" s="64" t="s">
        <v>8</v>
      </c>
      <c r="E218" s="64" t="s">
        <v>161</v>
      </c>
      <c r="F218" s="64">
        <v>73.0</v>
      </c>
      <c r="G218" s="64">
        <v>4350.0</v>
      </c>
      <c r="H218" s="64" t="s">
        <v>23</v>
      </c>
      <c r="I218" s="64" t="s">
        <v>6020</v>
      </c>
      <c r="J218" s="64"/>
      <c r="K218" s="64"/>
      <c r="L218" s="64"/>
      <c r="M218" s="64"/>
      <c r="N218" s="64" t="s">
        <v>5963</v>
      </c>
      <c r="O218" s="64" t="s">
        <v>6143</v>
      </c>
      <c r="P218" s="64"/>
      <c r="Q218" s="64"/>
      <c r="R218" s="64"/>
      <c r="S218" s="64"/>
      <c r="T218" s="64"/>
      <c r="U218" s="64"/>
      <c r="V218" s="64"/>
      <c r="W218" s="64"/>
      <c r="X218" s="64"/>
      <c r="Y218" s="64"/>
      <c r="Z218" s="64"/>
    </row>
    <row r="219" ht="12.75" customHeight="1">
      <c r="A219" s="82">
        <v>39962.78125</v>
      </c>
      <c r="B219" s="64">
        <v>2098.0</v>
      </c>
      <c r="C219" s="64" t="s">
        <v>1211</v>
      </c>
      <c r="D219" s="64" t="s">
        <v>8</v>
      </c>
      <c r="E219" s="64" t="s">
        <v>161</v>
      </c>
      <c r="F219" s="64">
        <v>79.0</v>
      </c>
      <c r="G219" s="64">
        <v>5650.0</v>
      </c>
      <c r="H219" s="64" t="s">
        <v>23</v>
      </c>
      <c r="I219" s="64" t="s">
        <v>5962</v>
      </c>
      <c r="J219" s="64"/>
      <c r="K219" s="64"/>
      <c r="L219" s="64"/>
      <c r="M219" s="64"/>
      <c r="N219" s="64" t="s">
        <v>5963</v>
      </c>
      <c r="O219" s="64" t="s">
        <v>6109</v>
      </c>
      <c r="P219" s="64"/>
      <c r="Q219" s="64"/>
      <c r="R219" s="64"/>
      <c r="S219" s="64"/>
      <c r="T219" s="64"/>
      <c r="U219" s="64"/>
      <c r="V219" s="64"/>
      <c r="W219" s="64"/>
      <c r="X219" s="64"/>
      <c r="Y219" s="64"/>
      <c r="Z219" s="64"/>
    </row>
    <row r="220" ht="12.75" customHeight="1">
      <c r="A220" s="82">
        <v>39963.322916666664</v>
      </c>
      <c r="B220" s="64">
        <v>2099.0</v>
      </c>
      <c r="C220" s="64" t="s">
        <v>1211</v>
      </c>
      <c r="D220" s="64" t="s">
        <v>819</v>
      </c>
      <c r="E220" s="64"/>
      <c r="F220" s="64">
        <v>70.0</v>
      </c>
      <c r="G220" s="64">
        <v>3800.0</v>
      </c>
      <c r="H220" s="64" t="s">
        <v>23</v>
      </c>
      <c r="I220" s="64" t="s">
        <v>5962</v>
      </c>
      <c r="J220" s="64"/>
      <c r="K220" s="64"/>
      <c r="L220" s="64"/>
      <c r="M220" s="64"/>
      <c r="N220" s="64" t="s">
        <v>5963</v>
      </c>
      <c r="O220" s="64" t="s">
        <v>5972</v>
      </c>
      <c r="P220" s="64"/>
      <c r="Q220" s="64"/>
      <c r="R220" s="64"/>
      <c r="S220" s="64"/>
      <c r="T220" s="64"/>
      <c r="U220" s="64"/>
      <c r="V220" s="64"/>
      <c r="W220" s="64"/>
      <c r="X220" s="64"/>
      <c r="Y220" s="64"/>
      <c r="Z220" s="64"/>
    </row>
    <row r="221" ht="12.75" customHeight="1">
      <c r="A221" s="82">
        <v>39963.333333333336</v>
      </c>
      <c r="B221" s="64">
        <v>2060.0</v>
      </c>
      <c r="C221" s="64" t="s">
        <v>1211</v>
      </c>
      <c r="D221" s="64" t="s">
        <v>8</v>
      </c>
      <c r="E221" s="64" t="s">
        <v>134</v>
      </c>
      <c r="F221" s="64">
        <v>78.0</v>
      </c>
      <c r="G221" s="64">
        <v>5450.0</v>
      </c>
      <c r="H221" s="64" t="s">
        <v>23</v>
      </c>
      <c r="I221" s="64" t="s">
        <v>5962</v>
      </c>
      <c r="J221" s="64"/>
      <c r="K221" s="64"/>
      <c r="L221" s="64"/>
      <c r="M221" s="64"/>
      <c r="N221" s="64" t="s">
        <v>5978</v>
      </c>
      <c r="O221" s="64" t="s">
        <v>5978</v>
      </c>
      <c r="P221" s="64"/>
      <c r="Q221" s="64"/>
      <c r="R221" s="64"/>
      <c r="S221" s="64"/>
      <c r="T221" s="64"/>
      <c r="U221" s="64"/>
      <c r="V221" s="64"/>
      <c r="W221" s="64"/>
      <c r="X221" s="64"/>
      <c r="Y221" s="64"/>
      <c r="Z221" s="64"/>
    </row>
    <row r="222" ht="12.75" customHeight="1">
      <c r="A222" s="82">
        <v>39963.875</v>
      </c>
      <c r="B222" s="64">
        <v>2070.0</v>
      </c>
      <c r="C222" s="64" t="s">
        <v>1211</v>
      </c>
      <c r="D222" s="64" t="s">
        <v>8</v>
      </c>
      <c r="E222" s="64" t="s">
        <v>5326</v>
      </c>
      <c r="F222" s="64">
        <v>77.0</v>
      </c>
      <c r="G222" s="64">
        <v>5000.0</v>
      </c>
      <c r="H222" s="64" t="s">
        <v>23</v>
      </c>
      <c r="I222" s="64" t="s">
        <v>5962</v>
      </c>
      <c r="J222" s="64"/>
      <c r="K222" s="64"/>
      <c r="L222" s="64"/>
      <c r="M222" s="64"/>
      <c r="N222" s="64" t="s">
        <v>5963</v>
      </c>
      <c r="O222" s="64" t="s">
        <v>5967</v>
      </c>
      <c r="P222" s="64"/>
      <c r="Q222" s="64"/>
      <c r="R222" s="64"/>
      <c r="S222" s="64"/>
      <c r="T222" s="64"/>
      <c r="U222" s="64"/>
      <c r="V222" s="64"/>
      <c r="W222" s="64"/>
      <c r="X222" s="64"/>
      <c r="Y222" s="64"/>
      <c r="Z222" s="64"/>
    </row>
    <row r="223" ht="12.75" customHeight="1">
      <c r="A223" s="82">
        <v>39964.333333333336</v>
      </c>
      <c r="B223" s="64">
        <v>2071.0</v>
      </c>
      <c r="C223" s="64" t="s">
        <v>1211</v>
      </c>
      <c r="D223" s="64" t="s">
        <v>819</v>
      </c>
      <c r="E223" s="64"/>
      <c r="F223" s="64">
        <v>70.0</v>
      </c>
      <c r="G223" s="64">
        <v>4150.0</v>
      </c>
      <c r="H223" s="64" t="s">
        <v>23</v>
      </c>
      <c r="I223" s="64" t="s">
        <v>5962</v>
      </c>
      <c r="J223" s="64"/>
      <c r="K223" s="64"/>
      <c r="L223" s="64"/>
      <c r="M223" s="64"/>
      <c r="N223" s="64" t="s">
        <v>5963</v>
      </c>
      <c r="O223" s="64" t="s">
        <v>6068</v>
      </c>
      <c r="P223" s="64"/>
      <c r="Q223" s="64"/>
      <c r="R223" s="64"/>
      <c r="S223" s="64"/>
      <c r="T223" s="64"/>
      <c r="U223" s="64"/>
      <c r="V223" s="64"/>
      <c r="W223" s="64"/>
      <c r="X223" s="64"/>
      <c r="Y223" s="64"/>
      <c r="Z223" s="64"/>
    </row>
    <row r="224" ht="12.75" customHeight="1">
      <c r="A224" s="82">
        <v>39964.458333333336</v>
      </c>
      <c r="B224" s="64">
        <v>2072.0</v>
      </c>
      <c r="C224" s="64" t="s">
        <v>1211</v>
      </c>
      <c r="D224" s="64" t="s">
        <v>819</v>
      </c>
      <c r="E224" s="64"/>
      <c r="F224" s="64">
        <v>88.0</v>
      </c>
      <c r="G224" s="64">
        <v>8800.0</v>
      </c>
      <c r="H224" s="64" t="s">
        <v>23</v>
      </c>
      <c r="I224" s="64" t="s">
        <v>5962</v>
      </c>
      <c r="J224" s="64"/>
      <c r="K224" s="64"/>
      <c r="L224" s="64"/>
      <c r="M224" s="64"/>
      <c r="N224" s="64" t="s">
        <v>5963</v>
      </c>
      <c r="O224" s="64" t="s">
        <v>5972</v>
      </c>
      <c r="P224" s="64"/>
      <c r="Q224" s="64"/>
      <c r="R224" s="64"/>
      <c r="S224" s="64"/>
      <c r="T224" s="64"/>
      <c r="U224" s="64"/>
      <c r="V224" s="64"/>
      <c r="W224" s="64"/>
      <c r="X224" s="64"/>
      <c r="Y224" s="64"/>
      <c r="Z224" s="64"/>
    </row>
    <row r="225" ht="12.75" customHeight="1">
      <c r="A225" s="82">
        <v>39964.5</v>
      </c>
      <c r="B225" s="64">
        <v>2061.0</v>
      </c>
      <c r="C225" s="64" t="s">
        <v>1211</v>
      </c>
      <c r="D225" s="64" t="s">
        <v>819</v>
      </c>
      <c r="E225" s="64"/>
      <c r="F225" s="64">
        <v>78.0</v>
      </c>
      <c r="G225" s="64">
        <v>4900.0</v>
      </c>
      <c r="H225" s="64" t="s">
        <v>23</v>
      </c>
      <c r="I225" s="64" t="s">
        <v>5962</v>
      </c>
      <c r="J225" s="64"/>
      <c r="K225" s="64"/>
      <c r="L225" s="64"/>
      <c r="M225" s="64"/>
      <c r="N225" s="64" t="s">
        <v>5963</v>
      </c>
      <c r="O225" s="64" t="s">
        <v>6098</v>
      </c>
      <c r="P225" s="64"/>
      <c r="Q225" s="64"/>
      <c r="R225" s="64"/>
      <c r="S225" s="64"/>
      <c r="T225" s="64"/>
      <c r="U225" s="64"/>
      <c r="V225" s="64"/>
      <c r="W225" s="64"/>
      <c r="X225" s="64"/>
      <c r="Y225" s="64"/>
      <c r="Z225" s="64"/>
    </row>
    <row r="226" ht="12.75" customHeight="1">
      <c r="A226" s="82">
        <v>39964.0</v>
      </c>
      <c r="B226" s="64">
        <v>2062.0</v>
      </c>
      <c r="C226" s="64" t="s">
        <v>1211</v>
      </c>
      <c r="D226" s="64" t="s">
        <v>819</v>
      </c>
      <c r="E226" s="64"/>
      <c r="F226" s="64">
        <v>75.0</v>
      </c>
      <c r="G226" s="64">
        <v>4650.0</v>
      </c>
      <c r="H226" s="64"/>
      <c r="I226" s="64"/>
      <c r="J226" s="64"/>
      <c r="K226" s="64"/>
      <c r="L226" s="64"/>
      <c r="M226" s="64"/>
      <c r="N226" s="64"/>
      <c r="O226" s="64"/>
      <c r="P226" s="64"/>
      <c r="Q226" s="64"/>
      <c r="R226" s="64"/>
      <c r="S226" s="64"/>
      <c r="T226" s="64"/>
      <c r="U226" s="64"/>
      <c r="V226" s="64"/>
      <c r="W226" s="64"/>
      <c r="X226" s="64"/>
      <c r="Y226" s="64"/>
      <c r="Z226" s="64"/>
    </row>
    <row r="227" ht="12.75" customHeight="1">
      <c r="A227" s="82">
        <v>39964.53125</v>
      </c>
      <c r="B227" s="64">
        <v>2063.0</v>
      </c>
      <c r="C227" s="64" t="s">
        <v>1211</v>
      </c>
      <c r="D227" s="64" t="s">
        <v>8</v>
      </c>
      <c r="E227" s="64" t="s">
        <v>886</v>
      </c>
      <c r="F227" s="64">
        <v>77.0</v>
      </c>
      <c r="G227" s="64">
        <v>5125.0</v>
      </c>
      <c r="H227" s="64" t="s">
        <v>23</v>
      </c>
      <c r="I227" s="64" t="s">
        <v>5962</v>
      </c>
      <c r="J227" s="64"/>
      <c r="K227" s="64"/>
      <c r="L227" s="64"/>
      <c r="M227" s="64"/>
      <c r="N227" s="64" t="s">
        <v>6054</v>
      </c>
      <c r="O227" s="64" t="s">
        <v>6376</v>
      </c>
      <c r="P227" s="64"/>
      <c r="Q227" s="64"/>
      <c r="R227" s="64"/>
      <c r="S227" s="64"/>
      <c r="T227" s="64"/>
      <c r="U227" s="64"/>
      <c r="V227" s="64"/>
      <c r="W227" s="64"/>
      <c r="X227" s="64"/>
      <c r="Y227" s="64"/>
      <c r="Z227" s="64"/>
    </row>
    <row r="228" ht="12.75" customHeight="1">
      <c r="A228" s="82">
        <v>39964.0</v>
      </c>
      <c r="B228" s="64">
        <v>2064.0</v>
      </c>
      <c r="C228" s="64" t="s">
        <v>1211</v>
      </c>
      <c r="D228" s="64" t="s">
        <v>8</v>
      </c>
      <c r="E228" s="64" t="s">
        <v>161</v>
      </c>
      <c r="F228" s="64">
        <v>80.0</v>
      </c>
      <c r="G228" s="64">
        <v>6100.0</v>
      </c>
      <c r="H228" s="64"/>
      <c r="I228" s="64"/>
      <c r="J228" s="64"/>
      <c r="K228" s="64"/>
      <c r="L228" s="64"/>
      <c r="M228" s="64"/>
      <c r="N228" s="64"/>
      <c r="O228" s="64"/>
      <c r="P228" s="64"/>
      <c r="Q228" s="64"/>
      <c r="R228" s="64"/>
      <c r="S228" s="64"/>
      <c r="T228" s="64"/>
      <c r="U228" s="64"/>
      <c r="V228" s="64"/>
      <c r="W228" s="64"/>
      <c r="X228" s="64"/>
      <c r="Y228" s="64"/>
      <c r="Z228" s="64"/>
    </row>
    <row r="229" ht="12.75" customHeight="1">
      <c r="A229" s="82">
        <v>39965.291666666664</v>
      </c>
      <c r="B229" s="64">
        <v>2065.0</v>
      </c>
      <c r="C229" s="64" t="s">
        <v>1211</v>
      </c>
      <c r="D229" s="64" t="s">
        <v>819</v>
      </c>
      <c r="E229" s="64"/>
      <c r="F229" s="64">
        <v>73.0</v>
      </c>
      <c r="G229" s="64">
        <v>4450.0</v>
      </c>
      <c r="H229" s="64" t="s">
        <v>23</v>
      </c>
      <c r="I229" s="64" t="s">
        <v>5962</v>
      </c>
      <c r="J229" s="64"/>
      <c r="K229" s="64"/>
      <c r="L229" s="64"/>
      <c r="M229" s="64"/>
      <c r="N229" s="64" t="s">
        <v>5963</v>
      </c>
      <c r="O229" s="64" t="s">
        <v>5967</v>
      </c>
      <c r="P229" s="64"/>
      <c r="Q229" s="64"/>
      <c r="R229" s="64"/>
      <c r="S229" s="64"/>
      <c r="T229" s="64"/>
      <c r="U229" s="64"/>
      <c r="V229" s="64"/>
      <c r="W229" s="64"/>
      <c r="X229" s="64"/>
      <c r="Y229" s="64"/>
      <c r="Z229" s="64"/>
    </row>
    <row r="230" ht="12.75" customHeight="1">
      <c r="A230" s="82">
        <v>39965.354166666664</v>
      </c>
      <c r="B230" s="64">
        <v>2066.0</v>
      </c>
      <c r="C230" s="64" t="s">
        <v>1211</v>
      </c>
      <c r="D230" s="64" t="s">
        <v>819</v>
      </c>
      <c r="E230" s="64" t="s">
        <v>136</v>
      </c>
      <c r="F230" s="64">
        <v>78.0</v>
      </c>
      <c r="G230" s="64">
        <v>5550.0</v>
      </c>
      <c r="H230" s="64" t="s">
        <v>23</v>
      </c>
      <c r="I230" s="64"/>
      <c r="J230" s="64"/>
      <c r="K230" s="64"/>
      <c r="L230" s="64"/>
      <c r="M230" s="64"/>
      <c r="N230" s="64" t="s">
        <v>5963</v>
      </c>
      <c r="O230" s="64" t="s">
        <v>6145</v>
      </c>
      <c r="P230" s="64"/>
      <c r="Q230" s="64"/>
      <c r="R230" s="64"/>
      <c r="S230" s="64"/>
      <c r="T230" s="64"/>
      <c r="U230" s="64"/>
      <c r="V230" s="64"/>
      <c r="W230" s="64"/>
      <c r="X230" s="64"/>
      <c r="Y230" s="64"/>
      <c r="Z230" s="64"/>
    </row>
    <row r="231" ht="12.75" customHeight="1">
      <c r="A231" s="82">
        <v>39965.625</v>
      </c>
      <c r="B231" s="64">
        <v>2067.0</v>
      </c>
      <c r="C231" s="64" t="s">
        <v>1211</v>
      </c>
      <c r="D231" s="64" t="s">
        <v>819</v>
      </c>
      <c r="E231" s="64"/>
      <c r="F231" s="64">
        <v>73.0</v>
      </c>
      <c r="G231" s="64">
        <v>4700.0</v>
      </c>
      <c r="H231" s="64" t="s">
        <v>23</v>
      </c>
      <c r="I231" s="64" t="s">
        <v>5962</v>
      </c>
      <c r="J231" s="64"/>
      <c r="K231" s="64"/>
      <c r="L231" s="64"/>
      <c r="M231" s="64"/>
      <c r="N231" s="64" t="s">
        <v>5963</v>
      </c>
      <c r="O231" s="64" t="s">
        <v>6377</v>
      </c>
      <c r="P231" s="64"/>
      <c r="Q231" s="64"/>
      <c r="R231" s="64"/>
      <c r="S231" s="64"/>
      <c r="T231" s="64"/>
      <c r="U231" s="64"/>
      <c r="V231" s="64"/>
      <c r="W231" s="64"/>
      <c r="X231" s="64"/>
      <c r="Y231" s="64"/>
      <c r="Z231" s="64"/>
    </row>
    <row r="232" ht="12.75" customHeight="1">
      <c r="A232" s="82">
        <v>39966.375</v>
      </c>
      <c r="B232" s="64">
        <v>2086.0</v>
      </c>
      <c r="C232" s="64" t="s">
        <v>1211</v>
      </c>
      <c r="D232" s="64" t="s">
        <v>819</v>
      </c>
      <c r="E232" s="64" t="s">
        <v>1200</v>
      </c>
      <c r="F232" s="64">
        <v>78.0</v>
      </c>
      <c r="G232" s="64">
        <v>5250.0</v>
      </c>
      <c r="H232" s="64" t="s">
        <v>23</v>
      </c>
      <c r="I232" s="64" t="s">
        <v>5962</v>
      </c>
      <c r="J232" s="64"/>
      <c r="K232" s="64"/>
      <c r="L232" s="64"/>
      <c r="M232" s="64"/>
      <c r="N232" s="64" t="s">
        <v>5963</v>
      </c>
      <c r="O232" s="64" t="s">
        <v>5967</v>
      </c>
      <c r="P232" s="64"/>
      <c r="Q232" s="64"/>
      <c r="R232" s="64"/>
      <c r="S232" s="64"/>
      <c r="T232" s="64"/>
      <c r="U232" s="64"/>
      <c r="V232" s="64"/>
      <c r="W232" s="64"/>
      <c r="X232" s="64"/>
      <c r="Y232" s="64"/>
      <c r="Z232" s="64"/>
    </row>
    <row r="233" ht="12.75" customHeight="1">
      <c r="A233" s="82">
        <v>39969.49513888889</v>
      </c>
      <c r="B233" s="64">
        <v>2074.0</v>
      </c>
      <c r="C233" s="64" t="s">
        <v>1211</v>
      </c>
      <c r="D233" s="64" t="s">
        <v>8</v>
      </c>
      <c r="E233" s="64" t="s">
        <v>104</v>
      </c>
      <c r="F233" s="64">
        <v>78.0</v>
      </c>
      <c r="G233" s="64">
        <v>5200.0</v>
      </c>
      <c r="H233" s="64" t="s">
        <v>23</v>
      </c>
      <c r="I233" s="64" t="s">
        <v>5962</v>
      </c>
      <c r="J233" s="64"/>
      <c r="K233" s="64"/>
      <c r="L233" s="64"/>
      <c r="M233" s="64"/>
      <c r="N233" s="64" t="s">
        <v>6146</v>
      </c>
      <c r="O233" s="64" t="s">
        <v>6378</v>
      </c>
      <c r="P233" s="64"/>
      <c r="Q233" s="64"/>
      <c r="R233" s="64"/>
      <c r="S233" s="64"/>
      <c r="T233" s="64"/>
      <c r="U233" s="64"/>
      <c r="V233" s="64"/>
      <c r="W233" s="64"/>
      <c r="X233" s="64"/>
      <c r="Y233" s="64"/>
      <c r="Z233" s="64"/>
    </row>
    <row r="234" ht="12.75" customHeight="1">
      <c r="A234" s="82">
        <v>39970.29861111111</v>
      </c>
      <c r="B234" s="64">
        <v>2075.0</v>
      </c>
      <c r="C234" s="64" t="s">
        <v>1211</v>
      </c>
      <c r="D234" s="64" t="s">
        <v>819</v>
      </c>
      <c r="E234" s="64" t="s">
        <v>857</v>
      </c>
      <c r="F234" s="64">
        <v>79.0</v>
      </c>
      <c r="G234" s="64">
        <v>5400.0</v>
      </c>
      <c r="H234" s="64" t="s">
        <v>23</v>
      </c>
      <c r="I234" s="64" t="s">
        <v>6020</v>
      </c>
      <c r="J234" s="64"/>
      <c r="K234" s="64"/>
      <c r="L234" s="64"/>
      <c r="M234" s="64"/>
      <c r="N234" s="64" t="s">
        <v>5963</v>
      </c>
      <c r="O234" s="64" t="s">
        <v>6098</v>
      </c>
      <c r="P234" s="64"/>
      <c r="Q234" s="64"/>
      <c r="R234" s="64"/>
      <c r="S234" s="64"/>
      <c r="T234" s="64"/>
      <c r="U234" s="64"/>
      <c r="V234" s="64"/>
      <c r="W234" s="64"/>
      <c r="X234" s="64"/>
      <c r="Y234" s="64"/>
      <c r="Z234" s="64"/>
    </row>
    <row r="235" ht="12.75" customHeight="1">
      <c r="A235" s="82">
        <v>39970.34375</v>
      </c>
      <c r="B235" s="64">
        <v>2076.0</v>
      </c>
      <c r="C235" s="64" t="s">
        <v>1211</v>
      </c>
      <c r="D235" s="64" t="s">
        <v>819</v>
      </c>
      <c r="E235" s="64"/>
      <c r="F235" s="64">
        <v>78.0</v>
      </c>
      <c r="G235" s="64">
        <v>5800.0</v>
      </c>
      <c r="H235" s="64" t="s">
        <v>23</v>
      </c>
      <c r="I235" s="64" t="s">
        <v>5962</v>
      </c>
      <c r="J235" s="64"/>
      <c r="K235" s="64"/>
      <c r="L235" s="64"/>
      <c r="M235" s="64"/>
      <c r="N235" s="64" t="s">
        <v>5963</v>
      </c>
      <c r="O235" s="64" t="s">
        <v>6133</v>
      </c>
      <c r="P235" s="64"/>
      <c r="Q235" s="64"/>
      <c r="R235" s="64"/>
      <c r="S235" s="64"/>
      <c r="T235" s="64"/>
      <c r="U235" s="64"/>
      <c r="V235" s="64"/>
      <c r="W235" s="64"/>
      <c r="X235" s="64"/>
      <c r="Y235" s="64"/>
      <c r="Z235" s="64"/>
    </row>
    <row r="236" ht="12.75" customHeight="1">
      <c r="A236" s="82">
        <v>39970.395833333336</v>
      </c>
      <c r="B236" s="64">
        <v>2069.0</v>
      </c>
      <c r="C236" s="64" t="s">
        <v>1211</v>
      </c>
      <c r="D236" s="64" t="s">
        <v>8</v>
      </c>
      <c r="E236" s="64" t="s">
        <v>104</v>
      </c>
      <c r="F236" s="64">
        <v>86.0</v>
      </c>
      <c r="G236" s="64">
        <v>6500.0</v>
      </c>
      <c r="H236" s="64" t="s">
        <v>23</v>
      </c>
      <c r="I236" s="64" t="s">
        <v>5962</v>
      </c>
      <c r="J236" s="64"/>
      <c r="K236" s="64"/>
      <c r="L236" s="64"/>
      <c r="M236" s="64"/>
      <c r="N236" s="64" t="s">
        <v>6009</v>
      </c>
      <c r="O236" s="64" t="s">
        <v>6379</v>
      </c>
      <c r="P236" s="64"/>
      <c r="Q236" s="64"/>
      <c r="R236" s="64"/>
      <c r="S236" s="64"/>
      <c r="T236" s="64"/>
      <c r="U236" s="64"/>
      <c r="V236" s="64"/>
      <c r="W236" s="64"/>
      <c r="X236" s="64"/>
      <c r="Y236" s="64"/>
      <c r="Z236" s="64"/>
    </row>
    <row r="237" ht="12.75" customHeight="1">
      <c r="A237" s="82">
        <v>39971.354166666664</v>
      </c>
      <c r="B237" s="64">
        <v>2077.0</v>
      </c>
      <c r="C237" s="64" t="s">
        <v>1211</v>
      </c>
      <c r="D237" s="64" t="s">
        <v>8</v>
      </c>
      <c r="E237" s="64" t="s">
        <v>164</v>
      </c>
      <c r="F237" s="64">
        <v>75.0</v>
      </c>
      <c r="G237" s="64">
        <v>4350.0</v>
      </c>
      <c r="H237" s="64" t="s">
        <v>23</v>
      </c>
      <c r="I237" s="64" t="s">
        <v>5962</v>
      </c>
      <c r="J237" s="64"/>
      <c r="K237" s="64"/>
      <c r="L237" s="64"/>
      <c r="M237" s="64"/>
      <c r="N237" s="64" t="s">
        <v>5963</v>
      </c>
      <c r="O237" s="64" t="s">
        <v>5965</v>
      </c>
      <c r="P237" s="64"/>
      <c r="Q237" s="64"/>
      <c r="R237" s="64"/>
      <c r="S237" s="64"/>
      <c r="T237" s="64"/>
      <c r="U237" s="64"/>
      <c r="V237" s="64"/>
      <c r="W237" s="64"/>
      <c r="X237" s="64"/>
      <c r="Y237" s="64"/>
      <c r="Z237" s="64"/>
    </row>
    <row r="238" ht="12.75" customHeight="1">
      <c r="A238" s="82">
        <v>39971.416666666664</v>
      </c>
      <c r="B238" s="64">
        <v>2078.0</v>
      </c>
      <c r="C238" s="64" t="s">
        <v>1211</v>
      </c>
      <c r="D238" s="64" t="s">
        <v>819</v>
      </c>
      <c r="E238" s="64"/>
      <c r="F238" s="64">
        <v>78.0</v>
      </c>
      <c r="G238" s="64">
        <v>4900.0</v>
      </c>
      <c r="H238" s="64" t="s">
        <v>23</v>
      </c>
      <c r="I238" s="64" t="s">
        <v>5962</v>
      </c>
      <c r="J238" s="64"/>
      <c r="K238" s="64"/>
      <c r="L238" s="64"/>
      <c r="M238" s="64"/>
      <c r="N238" s="64" t="s">
        <v>5963</v>
      </c>
      <c r="O238" s="64" t="s">
        <v>5972</v>
      </c>
      <c r="P238" s="64"/>
      <c r="Q238" s="64"/>
      <c r="R238" s="64"/>
      <c r="S238" s="64"/>
      <c r="T238" s="64"/>
      <c r="U238" s="64"/>
      <c r="V238" s="64"/>
      <c r="W238" s="64"/>
      <c r="X238" s="64"/>
      <c r="Y238" s="64"/>
      <c r="Z238" s="64"/>
    </row>
    <row r="239" ht="12.75" customHeight="1">
      <c r="A239" s="82">
        <v>39971.479166666664</v>
      </c>
      <c r="B239" s="64">
        <v>2073.0</v>
      </c>
      <c r="C239" s="64" t="s">
        <v>1211</v>
      </c>
      <c r="D239" s="64" t="s">
        <v>8</v>
      </c>
      <c r="E239" s="64" t="s">
        <v>5326</v>
      </c>
      <c r="F239" s="64">
        <v>79.0</v>
      </c>
      <c r="G239" s="64">
        <v>5550.0</v>
      </c>
      <c r="H239" s="64" t="s">
        <v>23</v>
      </c>
      <c r="I239" s="64" t="s">
        <v>5962</v>
      </c>
      <c r="J239" s="64"/>
      <c r="K239" s="64"/>
      <c r="L239" s="64"/>
      <c r="M239" s="64"/>
      <c r="N239" s="64" t="s">
        <v>5963</v>
      </c>
      <c r="O239" s="64" t="s">
        <v>5967</v>
      </c>
      <c r="P239" s="64"/>
      <c r="Q239" s="64"/>
      <c r="R239" s="64"/>
      <c r="S239" s="64"/>
      <c r="T239" s="64"/>
      <c r="U239" s="64"/>
      <c r="V239" s="64"/>
      <c r="W239" s="64"/>
      <c r="X239" s="64"/>
      <c r="Y239" s="64"/>
      <c r="Z239" s="64"/>
    </row>
    <row r="240" ht="12.75" customHeight="1">
      <c r="A240" s="82">
        <v>39973.375</v>
      </c>
      <c r="B240" s="64">
        <v>2079.0</v>
      </c>
      <c r="C240" s="64" t="s">
        <v>1211</v>
      </c>
      <c r="D240" s="64" t="s">
        <v>819</v>
      </c>
      <c r="E240" s="64"/>
      <c r="F240" s="64">
        <v>81.0</v>
      </c>
      <c r="G240" s="64">
        <v>5800.0</v>
      </c>
      <c r="H240" s="64" t="s">
        <v>23</v>
      </c>
      <c r="I240" s="64" t="s">
        <v>5962</v>
      </c>
      <c r="J240" s="64"/>
      <c r="K240" s="64"/>
      <c r="L240" s="64"/>
      <c r="M240" s="64"/>
      <c r="N240" s="64" t="s">
        <v>5963</v>
      </c>
      <c r="O240" s="64" t="s">
        <v>6102</v>
      </c>
      <c r="P240" s="64"/>
      <c r="Q240" s="64"/>
      <c r="R240" s="64"/>
      <c r="S240" s="64"/>
      <c r="T240" s="64"/>
      <c r="U240" s="64"/>
      <c r="V240" s="64"/>
      <c r="W240" s="64"/>
      <c r="X240" s="64"/>
      <c r="Y240" s="64"/>
      <c r="Z240" s="64"/>
    </row>
    <row r="241" ht="12.75" customHeight="1">
      <c r="A241" s="82">
        <v>39973.75</v>
      </c>
      <c r="B241" s="64">
        <v>2100.0</v>
      </c>
      <c r="C241" s="64" t="s">
        <v>1211</v>
      </c>
      <c r="D241" s="64" t="s">
        <v>819</v>
      </c>
      <c r="E241" s="64"/>
      <c r="F241" s="64">
        <v>76.0</v>
      </c>
      <c r="G241" s="64">
        <v>4825.0</v>
      </c>
      <c r="H241" s="64" t="s">
        <v>23</v>
      </c>
      <c r="I241" s="64" t="s">
        <v>5962</v>
      </c>
      <c r="J241" s="64"/>
      <c r="K241" s="64"/>
      <c r="L241" s="64"/>
      <c r="M241" s="64"/>
      <c r="N241" s="64" t="s">
        <v>5963</v>
      </c>
      <c r="O241" s="64" t="s">
        <v>6107</v>
      </c>
      <c r="P241" s="64"/>
      <c r="Q241" s="64"/>
      <c r="R241" s="64"/>
      <c r="S241" s="64"/>
      <c r="T241" s="64"/>
      <c r="U241" s="64"/>
      <c r="V241" s="64"/>
      <c r="W241" s="64"/>
      <c r="X241" s="64"/>
      <c r="Y241" s="64"/>
      <c r="Z241" s="64"/>
    </row>
    <row r="242" ht="12.75" customHeight="1">
      <c r="A242" s="82">
        <v>39976.354166666664</v>
      </c>
      <c r="B242" s="64">
        <v>2101.0</v>
      </c>
      <c r="C242" s="64" t="s">
        <v>1211</v>
      </c>
      <c r="D242" s="64" t="s">
        <v>8</v>
      </c>
      <c r="E242" s="64" t="s">
        <v>146</v>
      </c>
      <c r="F242" s="64">
        <v>75.0</v>
      </c>
      <c r="G242" s="64">
        <v>4550.0</v>
      </c>
      <c r="H242" s="64" t="s">
        <v>23</v>
      </c>
      <c r="I242" s="64" t="s">
        <v>5962</v>
      </c>
      <c r="J242" s="64"/>
      <c r="K242" s="64"/>
      <c r="L242" s="64"/>
      <c r="M242" s="64"/>
      <c r="N242" s="64" t="s">
        <v>6003</v>
      </c>
      <c r="O242" s="64" t="s">
        <v>6150</v>
      </c>
      <c r="P242" s="64"/>
      <c r="Q242" s="64"/>
      <c r="R242" s="64"/>
      <c r="S242" s="64"/>
      <c r="T242" s="64"/>
      <c r="U242" s="64"/>
      <c r="V242" s="64"/>
      <c r="W242" s="64"/>
      <c r="X242" s="64"/>
      <c r="Y242" s="64"/>
      <c r="Z242" s="64"/>
    </row>
    <row r="243" ht="12.75" customHeight="1">
      <c r="A243" s="82">
        <v>39976.770833333336</v>
      </c>
      <c r="B243" s="64">
        <v>2102.0</v>
      </c>
      <c r="C243" s="64" t="s">
        <v>1426</v>
      </c>
      <c r="D243" s="64" t="s">
        <v>819</v>
      </c>
      <c r="E243" s="64" t="s">
        <v>857</v>
      </c>
      <c r="F243" s="64">
        <v>74.0</v>
      </c>
      <c r="G243" s="64">
        <v>4700.0</v>
      </c>
      <c r="H243" s="64" t="s">
        <v>23</v>
      </c>
      <c r="I243" s="64" t="s">
        <v>6020</v>
      </c>
      <c r="J243" s="64"/>
      <c r="K243" s="64"/>
      <c r="L243" s="64"/>
      <c r="M243" s="64"/>
      <c r="N243" s="64" t="s">
        <v>5963</v>
      </c>
      <c r="O243" s="64" t="s">
        <v>6097</v>
      </c>
      <c r="P243" s="64"/>
      <c r="Q243" s="64"/>
      <c r="R243" s="64"/>
      <c r="S243" s="64"/>
      <c r="T243" s="64"/>
      <c r="U243" s="64"/>
      <c r="V243" s="64"/>
      <c r="W243" s="64"/>
      <c r="X243" s="64"/>
      <c r="Y243" s="64"/>
      <c r="Z243" s="64"/>
    </row>
    <row r="244" ht="12.75" customHeight="1">
      <c r="A244" s="82">
        <v>39977.458333333336</v>
      </c>
      <c r="B244" s="64">
        <v>2103.0</v>
      </c>
      <c r="C244" s="64" t="s">
        <v>1211</v>
      </c>
      <c r="D244" s="64" t="s">
        <v>819</v>
      </c>
      <c r="E244" s="64"/>
      <c r="F244" s="64">
        <v>83.0</v>
      </c>
      <c r="G244" s="64">
        <v>7100.0</v>
      </c>
      <c r="H244" s="64" t="s">
        <v>23</v>
      </c>
      <c r="I244" s="64" t="s">
        <v>5962</v>
      </c>
      <c r="J244" s="64"/>
      <c r="K244" s="64"/>
      <c r="L244" s="64"/>
      <c r="M244" s="64"/>
      <c r="N244" s="64" t="s">
        <v>5963</v>
      </c>
      <c r="O244" s="64" t="s">
        <v>6100</v>
      </c>
      <c r="P244" s="64"/>
      <c r="Q244" s="64"/>
      <c r="R244" s="64"/>
      <c r="S244" s="64"/>
      <c r="T244" s="64"/>
      <c r="U244" s="64"/>
      <c r="V244" s="64"/>
      <c r="W244" s="64"/>
      <c r="X244" s="64"/>
      <c r="Y244" s="64"/>
      <c r="Z244" s="64"/>
    </row>
    <row r="245" ht="12.75" customHeight="1">
      <c r="A245" s="82">
        <v>39977.5</v>
      </c>
      <c r="B245" s="64">
        <v>2104.0</v>
      </c>
      <c r="C245" s="64" t="s">
        <v>1211</v>
      </c>
      <c r="D245" s="64" t="s">
        <v>819</v>
      </c>
      <c r="E245" s="64"/>
      <c r="F245" s="64">
        <v>80.0</v>
      </c>
      <c r="G245" s="64">
        <v>5550.0</v>
      </c>
      <c r="H245" s="64" t="s">
        <v>23</v>
      </c>
      <c r="I245" s="64" t="s">
        <v>5962</v>
      </c>
      <c r="J245" s="64"/>
      <c r="K245" s="64"/>
      <c r="L245" s="64"/>
      <c r="M245" s="64"/>
      <c r="N245" s="64" t="s">
        <v>5963</v>
      </c>
      <c r="O245" s="64" t="s">
        <v>6096</v>
      </c>
      <c r="P245" s="64"/>
      <c r="Q245" s="64"/>
      <c r="R245" s="64"/>
      <c r="S245" s="64"/>
      <c r="T245" s="64"/>
      <c r="U245" s="64"/>
      <c r="V245" s="64"/>
      <c r="W245" s="64"/>
      <c r="X245" s="64"/>
      <c r="Y245" s="64"/>
      <c r="Z245" s="64"/>
    </row>
    <row r="246" ht="12.75" customHeight="1">
      <c r="A246" s="82">
        <v>39978.4375</v>
      </c>
      <c r="B246" s="64">
        <v>2106.0</v>
      </c>
      <c r="C246" s="64" t="s">
        <v>1211</v>
      </c>
      <c r="D246" s="64" t="s">
        <v>819</v>
      </c>
      <c r="E246" s="64"/>
      <c r="F246" s="64">
        <v>75.0</v>
      </c>
      <c r="G246" s="64">
        <v>5000.0</v>
      </c>
      <c r="H246" s="64" t="s">
        <v>23</v>
      </c>
      <c r="I246" s="64" t="s">
        <v>5962</v>
      </c>
      <c r="J246" s="64"/>
      <c r="K246" s="64"/>
      <c r="L246" s="64"/>
      <c r="M246" s="64"/>
      <c r="N246" s="64" t="s">
        <v>5963</v>
      </c>
      <c r="O246" s="64" t="s">
        <v>6107</v>
      </c>
      <c r="P246" s="64"/>
      <c r="Q246" s="64"/>
      <c r="R246" s="64"/>
      <c r="S246" s="64"/>
      <c r="T246" s="64"/>
      <c r="U246" s="64"/>
      <c r="V246" s="64"/>
      <c r="W246" s="64"/>
      <c r="X246" s="64"/>
      <c r="Y246" s="64"/>
      <c r="Z246" s="64"/>
    </row>
    <row r="247" ht="12.75" customHeight="1">
      <c r="A247" s="82">
        <v>39978.458333333336</v>
      </c>
      <c r="B247" s="64">
        <v>2105.0</v>
      </c>
      <c r="C247" s="64" t="s">
        <v>1211</v>
      </c>
      <c r="D247" s="64" t="s">
        <v>819</v>
      </c>
      <c r="E247" s="64"/>
      <c r="F247" s="64">
        <v>71.0</v>
      </c>
      <c r="G247" s="64">
        <v>4000.0</v>
      </c>
      <c r="H247" s="64" t="s">
        <v>23</v>
      </c>
      <c r="I247" s="64" t="s">
        <v>5962</v>
      </c>
      <c r="J247" s="64"/>
      <c r="K247" s="64"/>
      <c r="L247" s="64"/>
      <c r="M247" s="64"/>
      <c r="N247" s="64" t="s">
        <v>5963</v>
      </c>
      <c r="O247" s="64" t="s">
        <v>6107</v>
      </c>
      <c r="P247" s="64"/>
      <c r="Q247" s="64"/>
      <c r="R247" s="64"/>
      <c r="S247" s="64"/>
      <c r="T247" s="64"/>
      <c r="U247" s="64"/>
      <c r="V247" s="64"/>
      <c r="W247" s="64"/>
      <c r="X247" s="64"/>
      <c r="Y247" s="64"/>
      <c r="Z247" s="64"/>
    </row>
    <row r="248" ht="12.75" customHeight="1">
      <c r="A248" s="82">
        <v>39978.5625</v>
      </c>
      <c r="B248" s="64">
        <v>2107.0</v>
      </c>
      <c r="C248" s="64" t="s">
        <v>1211</v>
      </c>
      <c r="D248" s="64" t="s">
        <v>819</v>
      </c>
      <c r="E248" s="64"/>
      <c r="F248" s="64">
        <v>75.0</v>
      </c>
      <c r="G248" s="64">
        <v>4700.0</v>
      </c>
      <c r="H248" s="64" t="s">
        <v>23</v>
      </c>
      <c r="I248" s="64" t="s">
        <v>5962</v>
      </c>
      <c r="J248" s="64"/>
      <c r="K248" s="64"/>
      <c r="L248" s="64"/>
      <c r="M248" s="64"/>
      <c r="N248" s="64" t="s">
        <v>5963</v>
      </c>
      <c r="O248" s="64" t="s">
        <v>6308</v>
      </c>
      <c r="P248" s="64"/>
      <c r="Q248" s="64"/>
      <c r="R248" s="64"/>
      <c r="S248" s="64"/>
      <c r="T248" s="64"/>
      <c r="U248" s="64"/>
      <c r="V248" s="64"/>
      <c r="W248" s="64"/>
      <c r="X248" s="64"/>
      <c r="Y248" s="64"/>
      <c r="Z248" s="64"/>
    </row>
    <row r="249" ht="12.75" customHeight="1">
      <c r="A249" s="82">
        <v>39978.708333333336</v>
      </c>
      <c r="B249" s="64">
        <v>2108.0</v>
      </c>
      <c r="C249" s="64" t="s">
        <v>1211</v>
      </c>
      <c r="D249" s="64" t="s">
        <v>819</v>
      </c>
      <c r="E249" s="64" t="s">
        <v>5332</v>
      </c>
      <c r="F249" s="64">
        <v>75.0</v>
      </c>
      <c r="G249" s="64">
        <v>4900.0</v>
      </c>
      <c r="H249" s="64" t="s">
        <v>23</v>
      </c>
      <c r="I249" s="64" t="s">
        <v>5962</v>
      </c>
      <c r="J249" s="64"/>
      <c r="K249" s="64"/>
      <c r="L249" s="64"/>
      <c r="M249" s="64"/>
      <c r="N249" s="64" t="s">
        <v>5963</v>
      </c>
      <c r="O249" s="64" t="s">
        <v>6107</v>
      </c>
      <c r="P249" s="64"/>
      <c r="Q249" s="64"/>
      <c r="R249" s="64"/>
      <c r="S249" s="64"/>
      <c r="T249" s="64"/>
      <c r="U249" s="64"/>
      <c r="V249" s="64"/>
      <c r="W249" s="64"/>
      <c r="X249" s="64"/>
      <c r="Y249" s="64"/>
      <c r="Z249" s="64"/>
    </row>
    <row r="250" ht="12.75" customHeight="1">
      <c r="A250" s="82">
        <v>39979.375</v>
      </c>
      <c r="B250" s="64">
        <v>2109.0</v>
      </c>
      <c r="C250" s="64" t="s">
        <v>1211</v>
      </c>
      <c r="D250" s="64" t="s">
        <v>819</v>
      </c>
      <c r="E250" s="64"/>
      <c r="F250" s="64">
        <v>68.0</v>
      </c>
      <c r="G250" s="64">
        <v>3300.0</v>
      </c>
      <c r="H250" s="64" t="s">
        <v>23</v>
      </c>
      <c r="I250" s="64" t="s">
        <v>5962</v>
      </c>
      <c r="J250" s="64"/>
      <c r="K250" s="64"/>
      <c r="L250" s="64"/>
      <c r="M250" s="64"/>
      <c r="N250" s="64" t="s">
        <v>5963</v>
      </c>
      <c r="O250" s="64" t="s">
        <v>6107</v>
      </c>
      <c r="P250" s="64"/>
      <c r="Q250" s="64"/>
      <c r="R250" s="64"/>
      <c r="S250" s="64"/>
      <c r="T250" s="64"/>
      <c r="U250" s="64"/>
      <c r="V250" s="64"/>
      <c r="W250" s="64"/>
      <c r="X250" s="64"/>
      <c r="Y250" s="64"/>
      <c r="Z250" s="64"/>
    </row>
    <row r="251" ht="12.75" customHeight="1">
      <c r="A251" s="82">
        <v>39983.375</v>
      </c>
      <c r="B251" s="91">
        <v>2110.0</v>
      </c>
      <c r="C251" s="64" t="s">
        <v>1211</v>
      </c>
      <c r="D251" s="64" t="s">
        <v>8</v>
      </c>
      <c r="E251" s="64" t="s">
        <v>858</v>
      </c>
      <c r="F251" s="64">
        <v>86.0</v>
      </c>
      <c r="G251" s="64">
        <v>6700.0</v>
      </c>
      <c r="H251" s="64" t="s">
        <v>23</v>
      </c>
      <c r="I251" s="64" t="s">
        <v>5962</v>
      </c>
      <c r="J251" s="64"/>
      <c r="K251" s="64"/>
      <c r="L251" s="64"/>
      <c r="M251" s="64"/>
      <c r="N251" s="64" t="s">
        <v>5963</v>
      </c>
      <c r="O251" s="64" t="s">
        <v>460</v>
      </c>
      <c r="P251" s="64"/>
      <c r="Q251" s="64"/>
      <c r="R251" s="64"/>
      <c r="S251" s="64"/>
      <c r="T251" s="64"/>
      <c r="U251" s="64"/>
      <c r="V251" s="64"/>
      <c r="W251" s="64"/>
      <c r="X251" s="64"/>
      <c r="Y251" s="64"/>
      <c r="Z251" s="64"/>
    </row>
    <row r="252" ht="12.75" customHeight="1">
      <c r="A252" s="82">
        <v>39983.458333333336</v>
      </c>
      <c r="B252" s="91">
        <v>2111.0</v>
      </c>
      <c r="C252" s="64" t="s">
        <v>1211</v>
      </c>
      <c r="D252" s="64" t="s">
        <v>8</v>
      </c>
      <c r="E252" s="64" t="s">
        <v>858</v>
      </c>
      <c r="F252" s="64">
        <v>77.0</v>
      </c>
      <c r="G252" s="64">
        <v>5700.0</v>
      </c>
      <c r="H252" s="64" t="s">
        <v>23</v>
      </c>
      <c r="I252" s="64" t="s">
        <v>5962</v>
      </c>
      <c r="J252" s="64"/>
      <c r="K252" s="64"/>
      <c r="L252" s="64"/>
      <c r="M252" s="64"/>
      <c r="N252" s="64" t="s">
        <v>5963</v>
      </c>
      <c r="O252" s="64" t="s">
        <v>5972</v>
      </c>
      <c r="P252" s="64"/>
      <c r="Q252" s="64"/>
      <c r="R252" s="64"/>
      <c r="S252" s="64"/>
      <c r="T252" s="64"/>
      <c r="U252" s="64"/>
      <c r="V252" s="64"/>
      <c r="W252" s="64"/>
      <c r="X252" s="64"/>
      <c r="Y252" s="64"/>
      <c r="Z252" s="64"/>
    </row>
    <row r="253" ht="12.75" customHeight="1">
      <c r="A253" s="82">
        <v>39984.333333333336</v>
      </c>
      <c r="B253" s="64">
        <v>2112.0</v>
      </c>
      <c r="C253" s="64" t="s">
        <v>1211</v>
      </c>
      <c r="D253" s="64" t="s">
        <v>8</v>
      </c>
      <c r="E253" s="64" t="s">
        <v>161</v>
      </c>
      <c r="F253" s="64">
        <v>78.0</v>
      </c>
      <c r="G253" s="64">
        <v>4700.0</v>
      </c>
      <c r="H253" s="64" t="s">
        <v>23</v>
      </c>
      <c r="I253" s="64" t="s">
        <v>6020</v>
      </c>
      <c r="J253" s="64"/>
      <c r="K253" s="64"/>
      <c r="L253" s="64"/>
      <c r="M253" s="64"/>
      <c r="N253" s="64" t="s">
        <v>5963</v>
      </c>
      <c r="O253" s="64" t="s">
        <v>5967</v>
      </c>
      <c r="P253" s="64"/>
      <c r="Q253" s="64"/>
      <c r="R253" s="64"/>
      <c r="S253" s="64"/>
      <c r="T253" s="64"/>
      <c r="U253" s="64"/>
      <c r="V253" s="64"/>
      <c r="W253" s="64"/>
      <c r="X253" s="64"/>
      <c r="Y253" s="64"/>
      <c r="Z253" s="64"/>
    </row>
    <row r="254" ht="12.75" customHeight="1">
      <c r="A254" s="82">
        <v>39985.479166666664</v>
      </c>
      <c r="B254" s="64">
        <v>2113.0</v>
      </c>
      <c r="C254" s="64" t="s">
        <v>1211</v>
      </c>
      <c r="D254" s="64" t="s">
        <v>8</v>
      </c>
      <c r="E254" s="64" t="s">
        <v>5326</v>
      </c>
      <c r="F254" s="64">
        <v>74.0</v>
      </c>
      <c r="G254" s="64">
        <v>4200.0</v>
      </c>
      <c r="H254" s="64" t="s">
        <v>23</v>
      </c>
      <c r="I254" s="64" t="s">
        <v>5962</v>
      </c>
      <c r="J254" s="64"/>
      <c r="K254" s="64"/>
      <c r="L254" s="64"/>
      <c r="M254" s="64"/>
      <c r="N254" s="64" t="s">
        <v>5963</v>
      </c>
      <c r="O254" s="64" t="s">
        <v>6109</v>
      </c>
      <c r="P254" s="64"/>
      <c r="Q254" s="64"/>
      <c r="R254" s="64"/>
      <c r="S254" s="64"/>
      <c r="T254" s="64"/>
      <c r="U254" s="64"/>
      <c r="V254" s="64"/>
      <c r="W254" s="64"/>
      <c r="X254" s="64"/>
      <c r="Y254" s="64"/>
      <c r="Z254" s="64"/>
    </row>
    <row r="255" ht="12.75" customHeight="1">
      <c r="A255" s="82">
        <v>39986.416666666664</v>
      </c>
      <c r="B255" s="64">
        <v>2114.0</v>
      </c>
      <c r="C255" s="64" t="s">
        <v>1211</v>
      </c>
      <c r="D255" s="64" t="s">
        <v>8</v>
      </c>
      <c r="E255" s="64" t="s">
        <v>104</v>
      </c>
      <c r="F255" s="64">
        <v>73.0</v>
      </c>
      <c r="G255" s="64">
        <v>4400.0</v>
      </c>
      <c r="H255" s="64" t="s">
        <v>23</v>
      </c>
      <c r="I255" s="64" t="s">
        <v>5962</v>
      </c>
      <c r="J255" s="64"/>
      <c r="K255" s="64"/>
      <c r="L255" s="64"/>
      <c r="M255" s="64"/>
      <c r="N255" s="64" t="s">
        <v>5969</v>
      </c>
      <c r="O255" s="64" t="s">
        <v>6000</v>
      </c>
      <c r="P255" s="64"/>
      <c r="Q255" s="64"/>
      <c r="R255" s="64"/>
      <c r="S255" s="64"/>
      <c r="T255" s="64"/>
      <c r="U255" s="64"/>
      <c r="V255" s="64"/>
      <c r="W255" s="64"/>
      <c r="X255" s="64"/>
      <c r="Y255" s="64"/>
      <c r="Z255" s="64"/>
    </row>
    <row r="256" ht="12.75" customHeight="1">
      <c r="A256" s="82">
        <v>39987.291666666664</v>
      </c>
      <c r="B256" s="64">
        <v>2115.0</v>
      </c>
      <c r="C256" s="64" t="s">
        <v>1211</v>
      </c>
      <c r="D256" s="64" t="s">
        <v>819</v>
      </c>
      <c r="E256" s="64"/>
      <c r="F256" s="64">
        <v>72.0</v>
      </c>
      <c r="G256" s="64">
        <v>3800.0</v>
      </c>
      <c r="H256" s="64" t="s">
        <v>23</v>
      </c>
      <c r="I256" s="64" t="s">
        <v>5962</v>
      </c>
      <c r="J256" s="64"/>
      <c r="K256" s="64"/>
      <c r="L256" s="64"/>
      <c r="M256" s="64"/>
      <c r="N256" s="64" t="s">
        <v>5963</v>
      </c>
      <c r="O256" s="64" t="s">
        <v>6107</v>
      </c>
      <c r="P256" s="64"/>
      <c r="Q256" s="64"/>
      <c r="R256" s="64"/>
      <c r="S256" s="64"/>
      <c r="T256" s="64"/>
      <c r="U256" s="64"/>
      <c r="V256" s="64"/>
      <c r="W256" s="64"/>
      <c r="X256" s="64"/>
      <c r="Y256" s="64"/>
      <c r="Z256" s="64"/>
    </row>
    <row r="257" ht="12.75" customHeight="1">
      <c r="A257" s="82">
        <v>39991.4375</v>
      </c>
      <c r="B257" s="64">
        <v>2116.0</v>
      </c>
      <c r="C257" s="64" t="s">
        <v>1211</v>
      </c>
      <c r="D257" s="64" t="s">
        <v>8</v>
      </c>
      <c r="E257" s="64" t="s">
        <v>104</v>
      </c>
      <c r="F257" s="64">
        <v>84.0</v>
      </c>
      <c r="G257" s="64">
        <v>5950.0</v>
      </c>
      <c r="H257" s="64" t="s">
        <v>23</v>
      </c>
      <c r="I257" s="64" t="s">
        <v>5962</v>
      </c>
      <c r="J257" s="64"/>
      <c r="K257" s="64"/>
      <c r="L257" s="64"/>
      <c r="M257" s="64"/>
      <c r="N257" s="64" t="s">
        <v>5963</v>
      </c>
      <c r="O257" s="64" t="s">
        <v>6096</v>
      </c>
      <c r="P257" s="64"/>
      <c r="Q257" s="64"/>
      <c r="R257" s="64"/>
      <c r="S257" s="64"/>
      <c r="T257" s="64"/>
      <c r="U257" s="64"/>
      <c r="V257" s="64"/>
      <c r="W257" s="64"/>
      <c r="X257" s="64"/>
      <c r="Y257" s="64"/>
      <c r="Z257" s="64"/>
    </row>
    <row r="258" ht="12.75" customHeight="1">
      <c r="A258" s="82">
        <v>39992.354166666664</v>
      </c>
      <c r="B258" s="64">
        <v>2117.0</v>
      </c>
      <c r="C258" s="64" t="s">
        <v>1211</v>
      </c>
      <c r="D258" s="64" t="s">
        <v>819</v>
      </c>
      <c r="E258" s="64"/>
      <c r="F258" s="64">
        <v>76.0</v>
      </c>
      <c r="G258" s="64">
        <v>5000.0</v>
      </c>
      <c r="H258" s="64" t="s">
        <v>23</v>
      </c>
      <c r="I258" s="64" t="s">
        <v>5962</v>
      </c>
      <c r="J258" s="64"/>
      <c r="K258" s="64"/>
      <c r="L258" s="64"/>
      <c r="M258" s="64"/>
      <c r="N258" s="64" t="s">
        <v>5963</v>
      </c>
      <c r="O258" s="64" t="s">
        <v>6097</v>
      </c>
      <c r="P258" s="64"/>
      <c r="Q258" s="64"/>
      <c r="R258" s="64"/>
      <c r="S258" s="64"/>
      <c r="T258" s="64"/>
      <c r="U258" s="64"/>
      <c r="V258" s="64"/>
      <c r="W258" s="64"/>
      <c r="X258" s="64"/>
      <c r="Y258" s="64"/>
      <c r="Z258" s="64"/>
    </row>
    <row r="259" ht="12.75" customHeight="1">
      <c r="A259" s="82">
        <v>39993.395833333336</v>
      </c>
      <c r="B259" s="64">
        <v>2118.0</v>
      </c>
      <c r="C259" s="64" t="s">
        <v>1211</v>
      </c>
      <c r="D259" s="64" t="s">
        <v>819</v>
      </c>
      <c r="E259" s="64"/>
      <c r="F259" s="64">
        <v>79.0</v>
      </c>
      <c r="G259" s="64">
        <v>5700.0</v>
      </c>
      <c r="H259" s="64" t="s">
        <v>23</v>
      </c>
      <c r="I259" s="64" t="s">
        <v>6020</v>
      </c>
      <c r="J259" s="64"/>
      <c r="K259" s="64"/>
      <c r="L259" s="64"/>
      <c r="M259" s="64"/>
      <c r="N259" s="64" t="s">
        <v>5963</v>
      </c>
      <c r="O259" s="64" t="s">
        <v>5972</v>
      </c>
      <c r="P259" s="64"/>
      <c r="Q259" s="64"/>
      <c r="R259" s="64"/>
      <c r="S259" s="64"/>
      <c r="T259" s="64"/>
      <c r="U259" s="64"/>
      <c r="V259" s="64"/>
      <c r="W259" s="64"/>
      <c r="X259" s="64"/>
      <c r="Y259" s="64"/>
      <c r="Z259" s="64"/>
    </row>
    <row r="260" ht="12.75" customHeight="1">
      <c r="A260" s="82">
        <v>39998.458333333336</v>
      </c>
      <c r="B260" s="64">
        <v>2119.0</v>
      </c>
      <c r="C260" s="64" t="s">
        <v>1211</v>
      </c>
      <c r="D260" s="64" t="s">
        <v>8</v>
      </c>
      <c r="E260" s="64" t="s">
        <v>104</v>
      </c>
      <c r="F260" s="64">
        <v>71.0</v>
      </c>
      <c r="G260" s="64">
        <v>3900.0</v>
      </c>
      <c r="H260" s="64" t="s">
        <v>23</v>
      </c>
      <c r="I260" s="64" t="s">
        <v>5962</v>
      </c>
      <c r="J260" s="64"/>
      <c r="K260" s="64"/>
      <c r="L260" s="64"/>
      <c r="M260" s="64"/>
      <c r="N260" s="64" t="s">
        <v>5963</v>
      </c>
      <c r="O260" s="64" t="s">
        <v>5967</v>
      </c>
      <c r="P260" s="64"/>
      <c r="Q260" s="64"/>
      <c r="R260" s="64"/>
      <c r="S260" s="64"/>
      <c r="T260" s="64"/>
      <c r="U260" s="64"/>
      <c r="V260" s="64"/>
      <c r="W260" s="64"/>
      <c r="X260" s="64"/>
      <c r="Y260" s="64"/>
      <c r="Z260" s="64"/>
    </row>
    <row r="261" ht="12.75" customHeight="1">
      <c r="A261" s="82">
        <v>39998.458333333336</v>
      </c>
      <c r="B261" s="64">
        <v>2139.0</v>
      </c>
      <c r="C261" s="64" t="s">
        <v>1211</v>
      </c>
      <c r="D261" s="64" t="s">
        <v>8</v>
      </c>
      <c r="E261" s="64" t="s">
        <v>104</v>
      </c>
      <c r="F261" s="64">
        <v>69.0</v>
      </c>
      <c r="G261" s="64">
        <v>3500.0</v>
      </c>
      <c r="H261" s="64" t="s">
        <v>23</v>
      </c>
      <c r="I261" s="64" t="s">
        <v>5962</v>
      </c>
      <c r="J261" s="64"/>
      <c r="K261" s="64"/>
      <c r="L261" s="64"/>
      <c r="M261" s="64"/>
      <c r="N261" s="64" t="s">
        <v>5963</v>
      </c>
      <c r="O261" s="64" t="s">
        <v>5967</v>
      </c>
      <c r="P261" s="64"/>
      <c r="Q261" s="64"/>
      <c r="R261" s="64"/>
      <c r="S261" s="64"/>
      <c r="T261" s="64"/>
      <c r="U261" s="64"/>
      <c r="V261" s="64"/>
      <c r="W261" s="64"/>
      <c r="X261" s="64"/>
      <c r="Y261" s="64"/>
      <c r="Z261" s="64"/>
    </row>
    <row r="262" ht="12.75" customHeight="1">
      <c r="A262" s="82">
        <v>39999.291666666664</v>
      </c>
      <c r="B262" s="64">
        <v>2120.0</v>
      </c>
      <c r="C262" s="64" t="s">
        <v>1211</v>
      </c>
      <c r="D262" s="64" t="s">
        <v>819</v>
      </c>
      <c r="E262" s="64"/>
      <c r="F262" s="64">
        <v>70.0</v>
      </c>
      <c r="G262" s="64">
        <v>3000.0</v>
      </c>
      <c r="H262" s="64" t="s">
        <v>23</v>
      </c>
      <c r="I262" s="64" t="s">
        <v>5962</v>
      </c>
      <c r="J262" s="64"/>
      <c r="K262" s="64"/>
      <c r="L262" s="64"/>
      <c r="M262" s="64"/>
      <c r="N262" s="64" t="s">
        <v>5963</v>
      </c>
      <c r="O262" s="64" t="s">
        <v>5967</v>
      </c>
      <c r="P262" s="64"/>
      <c r="Q262" s="64"/>
      <c r="R262" s="64"/>
      <c r="S262" s="64"/>
      <c r="T262" s="64"/>
      <c r="U262" s="64"/>
      <c r="V262" s="64"/>
      <c r="W262" s="64"/>
      <c r="X262" s="64"/>
      <c r="Y262" s="64"/>
      <c r="Z262" s="64"/>
    </row>
    <row r="263" ht="12.75" customHeight="1">
      <c r="A263" s="82">
        <v>39999.458333333336</v>
      </c>
      <c r="B263" s="64">
        <v>2121.0</v>
      </c>
      <c r="C263" s="64" t="s">
        <v>1211</v>
      </c>
      <c r="D263" s="64" t="s">
        <v>819</v>
      </c>
      <c r="E263" s="64"/>
      <c r="F263" s="64">
        <v>77.0</v>
      </c>
      <c r="G263" s="64">
        <v>3850.0</v>
      </c>
      <c r="H263" s="64" t="s">
        <v>23</v>
      </c>
      <c r="I263" s="64" t="s">
        <v>5962</v>
      </c>
      <c r="J263" s="64"/>
      <c r="K263" s="64"/>
      <c r="L263" s="64"/>
      <c r="M263" s="64"/>
      <c r="N263" s="64" t="s">
        <v>5963</v>
      </c>
      <c r="O263" s="64" t="s">
        <v>5965</v>
      </c>
      <c r="P263" s="64"/>
      <c r="Q263" s="64"/>
      <c r="R263" s="64"/>
      <c r="S263" s="64"/>
      <c r="T263" s="64"/>
      <c r="U263" s="64"/>
      <c r="V263" s="64"/>
      <c r="W263" s="64"/>
      <c r="X263" s="64"/>
      <c r="Y263" s="64"/>
      <c r="Z263" s="64"/>
    </row>
    <row r="264" ht="12.75" customHeight="1">
      <c r="A264" s="82">
        <v>40000.0</v>
      </c>
      <c r="B264" s="64">
        <v>2122.0</v>
      </c>
      <c r="C264" s="64" t="s">
        <v>1211</v>
      </c>
      <c r="D264" s="64"/>
      <c r="E264" s="64" t="s">
        <v>6380</v>
      </c>
      <c r="F264" s="64">
        <v>72.0</v>
      </c>
      <c r="G264" s="64">
        <v>3100.0</v>
      </c>
      <c r="H264" s="64"/>
      <c r="I264" s="64"/>
      <c r="J264" s="64"/>
      <c r="K264" s="64"/>
      <c r="L264" s="64"/>
      <c r="M264" s="64"/>
      <c r="N264" s="64"/>
      <c r="O264" s="64"/>
      <c r="P264" s="64"/>
      <c r="Q264" s="64"/>
      <c r="R264" s="64"/>
      <c r="S264" s="64"/>
      <c r="T264" s="64"/>
      <c r="U264" s="64"/>
      <c r="V264" s="64"/>
      <c r="W264" s="64"/>
      <c r="X264" s="64"/>
      <c r="Y264" s="64"/>
      <c r="Z264" s="64"/>
    </row>
    <row r="265" ht="12.75" customHeight="1">
      <c r="A265" s="82">
        <v>40004.604166666664</v>
      </c>
      <c r="B265" s="64">
        <v>2123.0</v>
      </c>
      <c r="C265" s="64" t="s">
        <v>1211</v>
      </c>
      <c r="D265" s="64" t="s">
        <v>8</v>
      </c>
      <c r="E265" s="64" t="s">
        <v>29</v>
      </c>
      <c r="F265" s="64">
        <v>59.0</v>
      </c>
      <c r="G265" s="64">
        <v>2400.0</v>
      </c>
      <c r="H265" s="64" t="s">
        <v>23</v>
      </c>
      <c r="I265" s="64" t="s">
        <v>5962</v>
      </c>
      <c r="J265" s="64"/>
      <c r="K265" s="64"/>
      <c r="L265" s="64"/>
      <c r="M265" s="64"/>
      <c r="N265" s="64" t="s">
        <v>5963</v>
      </c>
      <c r="O265" s="64" t="s">
        <v>6220</v>
      </c>
      <c r="P265" s="64"/>
      <c r="Q265" s="64"/>
      <c r="R265" s="64"/>
      <c r="S265" s="64"/>
      <c r="T265" s="64"/>
      <c r="U265" s="64"/>
      <c r="V265" s="64"/>
      <c r="W265" s="64"/>
      <c r="X265" s="64"/>
      <c r="Y265" s="64"/>
      <c r="Z265" s="64"/>
    </row>
    <row r="266" ht="12.75" customHeight="1">
      <c r="A266" s="82">
        <v>40005.0</v>
      </c>
      <c r="B266" s="64">
        <v>2124.0</v>
      </c>
      <c r="C266" s="64" t="s">
        <v>1211</v>
      </c>
      <c r="D266" s="64"/>
      <c r="E266" s="64" t="s">
        <v>6380</v>
      </c>
      <c r="F266" s="64">
        <v>58.0</v>
      </c>
      <c r="G266" s="64">
        <v>2100.0</v>
      </c>
      <c r="H266" s="64"/>
      <c r="I266" s="64"/>
      <c r="J266" s="64"/>
      <c r="K266" s="64"/>
      <c r="L266" s="64"/>
      <c r="M266" s="64"/>
      <c r="N266" s="64"/>
      <c r="O266" s="64"/>
      <c r="P266" s="64"/>
      <c r="Q266" s="64"/>
      <c r="R266" s="64"/>
      <c r="S266" s="64"/>
      <c r="T266" s="64"/>
      <c r="U266" s="64"/>
      <c r="V266" s="64"/>
      <c r="W266" s="64"/>
      <c r="X266" s="64"/>
      <c r="Y266" s="64"/>
      <c r="Z266" s="64"/>
    </row>
    <row r="267" ht="12.75" customHeight="1">
      <c r="A267" s="82">
        <v>40005.0</v>
      </c>
      <c r="B267" s="64">
        <v>2125.0</v>
      </c>
      <c r="C267" s="64" t="s">
        <v>1211</v>
      </c>
      <c r="D267" s="64"/>
      <c r="E267" s="64" t="s">
        <v>857</v>
      </c>
      <c r="F267" s="64">
        <v>59.0</v>
      </c>
      <c r="G267" s="64">
        <v>1900.0</v>
      </c>
      <c r="H267" s="64"/>
      <c r="I267" s="64"/>
      <c r="J267" s="64"/>
      <c r="K267" s="64"/>
      <c r="L267" s="64"/>
      <c r="M267" s="64"/>
      <c r="N267" s="64"/>
      <c r="O267" s="64"/>
      <c r="P267" s="64"/>
      <c r="Q267" s="64"/>
      <c r="R267" s="64"/>
      <c r="S267" s="64"/>
      <c r="T267" s="64"/>
      <c r="U267" s="64"/>
      <c r="V267" s="64"/>
      <c r="W267" s="64"/>
      <c r="X267" s="64"/>
      <c r="Y267" s="64"/>
      <c r="Z267" s="64"/>
    </row>
    <row r="268" ht="12.75" customHeight="1">
      <c r="A268" s="82">
        <v>40006.0</v>
      </c>
      <c r="B268" s="64">
        <v>2126.0</v>
      </c>
      <c r="C268" s="64" t="s">
        <v>1211</v>
      </c>
      <c r="D268" s="64"/>
      <c r="E268" s="64" t="s">
        <v>857</v>
      </c>
      <c r="F268" s="64">
        <v>61.0</v>
      </c>
      <c r="G268" s="64">
        <v>2200.0</v>
      </c>
      <c r="H268" s="64"/>
      <c r="I268" s="64"/>
      <c r="J268" s="64"/>
      <c r="K268" s="64"/>
      <c r="L268" s="64"/>
      <c r="M268" s="64"/>
      <c r="N268" s="64"/>
      <c r="O268" s="64"/>
      <c r="P268" s="64"/>
      <c r="Q268" s="64"/>
      <c r="R268" s="64"/>
      <c r="S268" s="64"/>
      <c r="T268" s="64"/>
      <c r="U268" s="64"/>
      <c r="V268" s="64"/>
      <c r="W268" s="64"/>
      <c r="X268" s="64"/>
      <c r="Y268" s="64"/>
      <c r="Z268" s="64"/>
    </row>
    <row r="269" ht="12.75" customHeight="1">
      <c r="A269" s="82">
        <v>40007.0</v>
      </c>
      <c r="B269" s="64">
        <v>2127.0</v>
      </c>
      <c r="C269" s="64" t="s">
        <v>1211</v>
      </c>
      <c r="D269" s="64"/>
      <c r="E269" s="64" t="s">
        <v>857</v>
      </c>
      <c r="F269" s="64">
        <v>57.0</v>
      </c>
      <c r="G269" s="64">
        <v>2000.0</v>
      </c>
      <c r="H269" s="64"/>
      <c r="I269" s="64"/>
      <c r="J269" s="64"/>
      <c r="K269" s="64"/>
      <c r="L269" s="64"/>
      <c r="M269" s="64"/>
      <c r="N269" s="64"/>
      <c r="O269" s="64"/>
      <c r="P269" s="64"/>
      <c r="Q269" s="64"/>
      <c r="R269" s="64"/>
      <c r="S269" s="64"/>
      <c r="T269" s="64"/>
      <c r="U269" s="64"/>
      <c r="V269" s="64"/>
      <c r="W269" s="64"/>
      <c r="X269" s="64"/>
      <c r="Y269" s="64"/>
      <c r="Z269" s="64"/>
    </row>
    <row r="270" ht="12.75" customHeight="1">
      <c r="A270" s="82">
        <v>40008.333333333336</v>
      </c>
      <c r="B270" s="64">
        <v>2130.0</v>
      </c>
      <c r="C270" s="64" t="s">
        <v>1211</v>
      </c>
      <c r="D270" s="64" t="s">
        <v>8</v>
      </c>
      <c r="E270" s="64" t="s">
        <v>104</v>
      </c>
      <c r="F270" s="64">
        <v>59.0</v>
      </c>
      <c r="G270" s="64">
        <v>2050.0</v>
      </c>
      <c r="H270" s="64" t="s">
        <v>23</v>
      </c>
      <c r="I270" s="64" t="s">
        <v>5962</v>
      </c>
      <c r="J270" s="64"/>
      <c r="K270" s="64"/>
      <c r="L270" s="64"/>
      <c r="M270" s="64"/>
      <c r="N270" s="64" t="s">
        <v>5963</v>
      </c>
      <c r="O270" s="64" t="s">
        <v>5965</v>
      </c>
      <c r="P270" s="64"/>
      <c r="Q270" s="64"/>
      <c r="R270" s="64"/>
      <c r="S270" s="64"/>
      <c r="T270" s="64"/>
      <c r="U270" s="64"/>
      <c r="V270" s="64"/>
      <c r="W270" s="64"/>
      <c r="X270" s="64"/>
      <c r="Y270" s="64"/>
      <c r="Z270" s="64"/>
    </row>
    <row r="271" ht="12.75" customHeight="1">
      <c r="A271" s="82">
        <v>40008.0</v>
      </c>
      <c r="B271" s="64">
        <v>2135.0</v>
      </c>
      <c r="C271" s="64" t="s">
        <v>1211</v>
      </c>
      <c r="D271" s="64" t="s">
        <v>819</v>
      </c>
      <c r="E271" s="64"/>
      <c r="F271" s="64">
        <v>58.0</v>
      </c>
      <c r="G271" s="64">
        <v>2100.0</v>
      </c>
      <c r="H271" s="64"/>
      <c r="I271" s="64"/>
      <c r="J271" s="64"/>
      <c r="K271" s="64"/>
      <c r="L271" s="64"/>
      <c r="M271" s="64"/>
      <c r="N271" s="64"/>
      <c r="O271" s="64"/>
      <c r="P271" s="64"/>
      <c r="Q271" s="64"/>
      <c r="R271" s="64"/>
      <c r="S271" s="64"/>
      <c r="T271" s="64"/>
      <c r="U271" s="64"/>
      <c r="V271" s="64"/>
      <c r="W271" s="64"/>
      <c r="X271" s="64"/>
      <c r="Y271" s="64"/>
      <c r="Z271" s="64"/>
    </row>
    <row r="272" ht="12.75" customHeight="1">
      <c r="A272" s="82">
        <v>40008.46875</v>
      </c>
      <c r="B272" s="64">
        <v>2136.0</v>
      </c>
      <c r="C272" s="64" t="s">
        <v>1211</v>
      </c>
      <c r="D272" s="64" t="s">
        <v>819</v>
      </c>
      <c r="E272" s="64"/>
      <c r="F272" s="64">
        <v>59.0</v>
      </c>
      <c r="G272" s="64">
        <v>2250.0</v>
      </c>
      <c r="H272" s="64" t="s">
        <v>23</v>
      </c>
      <c r="I272" s="64" t="s">
        <v>5962</v>
      </c>
      <c r="J272" s="64"/>
      <c r="K272" s="64"/>
      <c r="L272" s="64"/>
      <c r="M272" s="64"/>
      <c r="N272" s="64" t="s">
        <v>5963</v>
      </c>
      <c r="O272" s="64" t="s">
        <v>5967</v>
      </c>
      <c r="P272" s="64"/>
      <c r="Q272" s="64"/>
      <c r="R272" s="64"/>
      <c r="S272" s="64"/>
      <c r="T272" s="64"/>
      <c r="U272" s="64"/>
      <c r="V272" s="64"/>
      <c r="W272" s="64"/>
      <c r="X272" s="64"/>
      <c r="Y272" s="64"/>
      <c r="Z272" s="64"/>
    </row>
    <row r="273" ht="12.75" customHeight="1">
      <c r="A273" s="82">
        <v>40008.5</v>
      </c>
      <c r="B273" s="64">
        <v>2138.0</v>
      </c>
      <c r="C273" s="64" t="s">
        <v>1211</v>
      </c>
      <c r="D273" s="64" t="s">
        <v>819</v>
      </c>
      <c r="E273" s="64"/>
      <c r="F273" s="64">
        <v>62.0</v>
      </c>
      <c r="G273" s="64">
        <v>2650.0</v>
      </c>
      <c r="H273" s="64" t="s">
        <v>23</v>
      </c>
      <c r="I273" s="64" t="s">
        <v>5962</v>
      </c>
      <c r="J273" s="64"/>
      <c r="K273" s="64"/>
      <c r="L273" s="64"/>
      <c r="M273" s="64"/>
      <c r="N273" s="64" t="s">
        <v>5963</v>
      </c>
      <c r="O273" s="64" t="s">
        <v>5967</v>
      </c>
      <c r="P273" s="64"/>
      <c r="Q273" s="64"/>
      <c r="R273" s="64"/>
      <c r="S273" s="64"/>
      <c r="T273" s="64"/>
      <c r="U273" s="64"/>
      <c r="V273" s="64"/>
      <c r="W273" s="64"/>
      <c r="X273" s="64"/>
      <c r="Y273" s="64"/>
      <c r="Z273" s="64"/>
    </row>
    <row r="274" ht="12.75" customHeight="1">
      <c r="A274" s="82">
        <v>40011.333333333336</v>
      </c>
      <c r="B274" s="64">
        <v>2137.0</v>
      </c>
      <c r="C274" s="64" t="s">
        <v>1211</v>
      </c>
      <c r="D274" s="64" t="s">
        <v>8</v>
      </c>
      <c r="E274" s="64" t="s">
        <v>29</v>
      </c>
      <c r="F274" s="64">
        <v>59.0</v>
      </c>
      <c r="G274" s="64">
        <v>2100.0</v>
      </c>
      <c r="H274" s="64" t="s">
        <v>23</v>
      </c>
      <c r="I274" s="64" t="s">
        <v>5962</v>
      </c>
      <c r="J274" s="64"/>
      <c r="K274" s="64"/>
      <c r="L274" s="64"/>
      <c r="M274" s="64"/>
      <c r="N274" s="64" t="s">
        <v>5963</v>
      </c>
      <c r="O274" s="64" t="s">
        <v>5967</v>
      </c>
      <c r="P274" s="64"/>
      <c r="Q274" s="64"/>
      <c r="R274" s="64"/>
      <c r="S274" s="64"/>
      <c r="T274" s="64"/>
      <c r="U274" s="64"/>
      <c r="V274" s="64"/>
      <c r="W274" s="64"/>
      <c r="X274" s="64"/>
      <c r="Y274" s="64"/>
      <c r="Z274" s="64"/>
    </row>
    <row r="275" ht="12.75" customHeight="1">
      <c r="A275" s="82">
        <v>40012.5</v>
      </c>
      <c r="B275" s="64">
        <v>2128.0</v>
      </c>
      <c r="C275" s="64" t="s">
        <v>1211</v>
      </c>
      <c r="D275" s="64" t="s">
        <v>819</v>
      </c>
      <c r="E275" s="64"/>
      <c r="F275" s="64">
        <v>80.0</v>
      </c>
      <c r="G275" s="64">
        <v>5400.0</v>
      </c>
      <c r="H275" s="64" t="s">
        <v>23</v>
      </c>
      <c r="I275" s="64" t="s">
        <v>5962</v>
      </c>
      <c r="J275" s="64"/>
      <c r="K275" s="64"/>
      <c r="L275" s="64"/>
      <c r="M275" s="64"/>
      <c r="N275" s="64" t="s">
        <v>5963</v>
      </c>
      <c r="O275" s="64" t="s">
        <v>5972</v>
      </c>
      <c r="P275" s="64"/>
      <c r="Q275" s="64"/>
      <c r="R275" s="64"/>
      <c r="S275" s="64"/>
      <c r="T275" s="64"/>
      <c r="U275" s="64"/>
      <c r="V275" s="64"/>
      <c r="W275" s="64"/>
      <c r="X275" s="64"/>
      <c r="Y275" s="64"/>
      <c r="Z275" s="64"/>
    </row>
    <row r="276" ht="12.75" customHeight="1">
      <c r="A276" s="82">
        <v>40013.416666666664</v>
      </c>
      <c r="B276" s="64">
        <v>2129.0</v>
      </c>
      <c r="C276" s="64" t="s">
        <v>1211</v>
      </c>
      <c r="D276" s="64" t="s">
        <v>819</v>
      </c>
      <c r="E276" s="64"/>
      <c r="F276" s="64">
        <v>60.0</v>
      </c>
      <c r="G276" s="64">
        <v>2300.0</v>
      </c>
      <c r="H276" s="64" t="s">
        <v>23</v>
      </c>
      <c r="I276" s="64" t="s">
        <v>5962</v>
      </c>
      <c r="J276" s="64"/>
      <c r="K276" s="64"/>
      <c r="L276" s="64"/>
      <c r="M276" s="64"/>
      <c r="N276" s="64" t="s">
        <v>5963</v>
      </c>
      <c r="O276" s="64" t="s">
        <v>5967</v>
      </c>
      <c r="P276" s="64"/>
      <c r="Q276" s="64"/>
      <c r="R276" s="64"/>
      <c r="S276" s="64"/>
      <c r="T276" s="64"/>
      <c r="U276" s="64"/>
      <c r="V276" s="64"/>
      <c r="W276" s="64"/>
      <c r="X276" s="64"/>
      <c r="Y276" s="64"/>
      <c r="Z276" s="64"/>
    </row>
    <row r="277" ht="12.75" customHeight="1">
      <c r="A277" s="82">
        <v>40013.458333333336</v>
      </c>
      <c r="B277" s="64">
        <v>2133.0</v>
      </c>
      <c r="C277" s="64" t="s">
        <v>1211</v>
      </c>
      <c r="D277" s="64" t="s">
        <v>819</v>
      </c>
      <c r="E277" s="64"/>
      <c r="F277" s="64">
        <v>57.0</v>
      </c>
      <c r="G277" s="64">
        <v>2000.0</v>
      </c>
      <c r="H277" s="64" t="s">
        <v>23</v>
      </c>
      <c r="I277" s="64" t="s">
        <v>5962</v>
      </c>
      <c r="J277" s="64"/>
      <c r="K277" s="64"/>
      <c r="L277" s="64"/>
      <c r="M277" s="64"/>
      <c r="N277" s="64" t="s">
        <v>5963</v>
      </c>
      <c r="O277" s="64" t="s">
        <v>6136</v>
      </c>
      <c r="P277" s="64"/>
      <c r="Q277" s="64"/>
      <c r="R277" s="64"/>
      <c r="S277" s="64"/>
      <c r="T277" s="64"/>
      <c r="U277" s="64"/>
      <c r="V277" s="64"/>
      <c r="W277" s="64"/>
      <c r="X277" s="64"/>
      <c r="Y277" s="64"/>
      <c r="Z277" s="64"/>
    </row>
    <row r="278" ht="12.75" customHeight="1">
      <c r="A278" s="82">
        <v>40013.541666666664</v>
      </c>
      <c r="B278" s="64">
        <v>2131.0</v>
      </c>
      <c r="C278" s="64" t="s">
        <v>1211</v>
      </c>
      <c r="D278" s="64" t="s">
        <v>8</v>
      </c>
      <c r="E278" s="64" t="s">
        <v>856</v>
      </c>
      <c r="F278" s="64">
        <v>60.0</v>
      </c>
      <c r="G278" s="64">
        <v>2300.0</v>
      </c>
      <c r="H278" s="64" t="s">
        <v>23</v>
      </c>
      <c r="I278" s="64" t="s">
        <v>5962</v>
      </c>
      <c r="J278" s="64"/>
      <c r="K278" s="64"/>
      <c r="L278" s="64"/>
      <c r="M278" s="64"/>
      <c r="N278" s="64" t="s">
        <v>5963</v>
      </c>
      <c r="O278" s="64" t="s">
        <v>6381</v>
      </c>
      <c r="P278" s="64"/>
      <c r="Q278" s="64"/>
      <c r="R278" s="64"/>
      <c r="S278" s="64"/>
      <c r="T278" s="64"/>
      <c r="U278" s="64"/>
      <c r="V278" s="64"/>
      <c r="W278" s="64"/>
      <c r="X278" s="64"/>
      <c r="Y278" s="64"/>
      <c r="Z278" s="64"/>
    </row>
    <row r="279" ht="12.75" customHeight="1">
      <c r="A279" s="82">
        <v>40013.666666666664</v>
      </c>
      <c r="B279" s="64">
        <v>2132.0</v>
      </c>
      <c r="C279" s="64" t="s">
        <v>1211</v>
      </c>
      <c r="D279" s="64" t="s">
        <v>819</v>
      </c>
      <c r="E279" s="64"/>
      <c r="F279" s="64">
        <v>57.0</v>
      </c>
      <c r="G279" s="64">
        <v>2100.0</v>
      </c>
      <c r="H279" s="64" t="s">
        <v>23</v>
      </c>
      <c r="I279" s="64" t="s">
        <v>5962</v>
      </c>
      <c r="J279" s="64"/>
      <c r="K279" s="64"/>
      <c r="L279" s="64"/>
      <c r="M279" s="64"/>
      <c r="N279" s="64" t="s">
        <v>5963</v>
      </c>
      <c r="O279" s="64" t="s">
        <v>5967</v>
      </c>
      <c r="P279" s="64"/>
      <c r="Q279" s="64"/>
      <c r="R279" s="64"/>
      <c r="S279" s="64"/>
      <c r="T279" s="64"/>
      <c r="U279" s="64"/>
      <c r="V279" s="64"/>
      <c r="W279" s="64"/>
      <c r="X279" s="64"/>
      <c r="Y279" s="64"/>
      <c r="Z279" s="64"/>
    </row>
    <row r="280" ht="12.75" customHeight="1">
      <c r="A280" s="82">
        <v>40014.104166666664</v>
      </c>
      <c r="B280" s="64">
        <v>2140.0</v>
      </c>
      <c r="C280" s="64" t="s">
        <v>1211</v>
      </c>
      <c r="D280" s="64" t="s">
        <v>819</v>
      </c>
      <c r="E280" s="64" t="s">
        <v>6382</v>
      </c>
      <c r="F280" s="64">
        <v>62.0</v>
      </c>
      <c r="G280" s="64">
        <v>2700.0</v>
      </c>
      <c r="H280" s="64" t="s">
        <v>23</v>
      </c>
      <c r="I280" s="64" t="s">
        <v>5962</v>
      </c>
      <c r="J280" s="64"/>
      <c r="K280" s="64"/>
      <c r="L280" s="64"/>
      <c r="M280" s="64"/>
      <c r="N280" s="64" t="s">
        <v>5963</v>
      </c>
      <c r="O280" s="64" t="s">
        <v>6102</v>
      </c>
      <c r="P280" s="64"/>
      <c r="Q280" s="64"/>
      <c r="R280" s="64"/>
      <c r="S280" s="64"/>
      <c r="T280" s="64"/>
      <c r="U280" s="64"/>
      <c r="V280" s="64"/>
      <c r="W280" s="64"/>
      <c r="X280" s="64"/>
      <c r="Y280" s="64"/>
      <c r="Z280" s="64"/>
    </row>
    <row r="281" ht="12.75" customHeight="1">
      <c r="A281" s="82">
        <v>40014.583333333336</v>
      </c>
      <c r="B281" s="64">
        <v>2134.0</v>
      </c>
      <c r="C281" s="64" t="s">
        <v>1211</v>
      </c>
      <c r="D281" s="64" t="s">
        <v>819</v>
      </c>
      <c r="E281" s="64" t="s">
        <v>143</v>
      </c>
      <c r="F281" s="64">
        <v>57.0</v>
      </c>
      <c r="G281" s="64">
        <v>2050.0</v>
      </c>
      <c r="H281" s="64" t="s">
        <v>23</v>
      </c>
      <c r="I281" s="64" t="s">
        <v>5962</v>
      </c>
      <c r="J281" s="64"/>
      <c r="K281" s="64"/>
      <c r="L281" s="64"/>
      <c r="M281" s="64"/>
      <c r="N281" s="64" t="s">
        <v>5963</v>
      </c>
      <c r="O281" s="64" t="s">
        <v>5972</v>
      </c>
      <c r="P281" s="64"/>
      <c r="Q281" s="64"/>
      <c r="R281" s="64"/>
      <c r="S281" s="64"/>
      <c r="T281" s="64"/>
      <c r="U281" s="64"/>
      <c r="V281" s="64"/>
      <c r="W281" s="64"/>
      <c r="X281" s="64"/>
      <c r="Y281" s="64"/>
      <c r="Z281" s="64"/>
    </row>
    <row r="282" ht="12.75" customHeight="1">
      <c r="A282" s="82">
        <v>40015.5</v>
      </c>
      <c r="B282" s="64">
        <v>2142.0</v>
      </c>
      <c r="C282" s="64" t="s">
        <v>1211</v>
      </c>
      <c r="D282" s="64" t="s">
        <v>8</v>
      </c>
      <c r="E282" s="64" t="s">
        <v>164</v>
      </c>
      <c r="F282" s="64">
        <v>64.0</v>
      </c>
      <c r="G282" s="64">
        <v>2500.0</v>
      </c>
      <c r="H282" s="64" t="s">
        <v>23</v>
      </c>
      <c r="I282" s="64" t="s">
        <v>5962</v>
      </c>
      <c r="J282" s="64"/>
      <c r="K282" s="64"/>
      <c r="L282" s="64"/>
      <c r="M282" s="64"/>
      <c r="N282" s="64" t="s">
        <v>5963</v>
      </c>
      <c r="O282" s="64" t="s">
        <v>5972</v>
      </c>
      <c r="P282" s="64"/>
      <c r="Q282" s="64"/>
      <c r="R282" s="64"/>
      <c r="S282" s="64"/>
      <c r="T282" s="64"/>
      <c r="U282" s="64"/>
      <c r="V282" s="64"/>
      <c r="W282" s="64"/>
      <c r="X282" s="64"/>
      <c r="Y282" s="64"/>
      <c r="Z282" s="64"/>
    </row>
    <row r="283" ht="12.75" customHeight="1">
      <c r="A283" s="82">
        <v>40015.541666666664</v>
      </c>
      <c r="B283" s="64">
        <v>2150.0</v>
      </c>
      <c r="C283" s="64" t="s">
        <v>1211</v>
      </c>
      <c r="D283" s="64" t="s">
        <v>819</v>
      </c>
      <c r="E283" s="64"/>
      <c r="F283" s="64">
        <v>59.0</v>
      </c>
      <c r="G283" s="64">
        <v>1950.0</v>
      </c>
      <c r="H283" s="64" t="s">
        <v>23</v>
      </c>
      <c r="I283" s="64" t="s">
        <v>5962</v>
      </c>
      <c r="J283" s="64"/>
      <c r="K283" s="64"/>
      <c r="L283" s="64"/>
      <c r="M283" s="64"/>
      <c r="N283" s="64" t="s">
        <v>5963</v>
      </c>
      <c r="O283" s="64" t="s">
        <v>6098</v>
      </c>
      <c r="P283" s="64"/>
      <c r="Q283" s="64"/>
      <c r="R283" s="64"/>
      <c r="S283" s="64"/>
      <c r="T283" s="64"/>
      <c r="U283" s="64"/>
      <c r="V283" s="64"/>
      <c r="W283" s="64"/>
      <c r="X283" s="64"/>
      <c r="Y283" s="64"/>
      <c r="Z283" s="64"/>
    </row>
    <row r="284" ht="12.75" customHeight="1">
      <c r="A284" s="82">
        <v>40015.5625</v>
      </c>
      <c r="B284" s="64">
        <v>2141.0</v>
      </c>
      <c r="C284" s="64" t="s">
        <v>1211</v>
      </c>
      <c r="D284" s="64" t="s">
        <v>819</v>
      </c>
      <c r="E284" s="64"/>
      <c r="F284" s="64">
        <v>71.0</v>
      </c>
      <c r="G284" s="64">
        <v>4100.0</v>
      </c>
      <c r="H284" s="64" t="s">
        <v>23</v>
      </c>
      <c r="I284" s="64" t="s">
        <v>5962</v>
      </c>
      <c r="J284" s="64"/>
      <c r="K284" s="64"/>
      <c r="L284" s="64"/>
      <c r="M284" s="64"/>
      <c r="N284" s="64" t="s">
        <v>5963</v>
      </c>
      <c r="O284" s="64" t="s">
        <v>5972</v>
      </c>
      <c r="P284" s="64"/>
      <c r="Q284" s="64"/>
      <c r="R284" s="64"/>
      <c r="S284" s="64"/>
      <c r="T284" s="64"/>
      <c r="U284" s="64"/>
      <c r="V284" s="64"/>
      <c r="W284" s="64"/>
      <c r="X284" s="64"/>
      <c r="Y284" s="64"/>
      <c r="Z284" s="64"/>
    </row>
    <row r="285" ht="12.75" customHeight="1">
      <c r="A285" s="82">
        <v>40019.0</v>
      </c>
      <c r="B285" s="64">
        <v>2143.0</v>
      </c>
      <c r="C285" s="64" t="s">
        <v>1211</v>
      </c>
      <c r="D285" s="64" t="s">
        <v>819</v>
      </c>
      <c r="E285" s="64"/>
      <c r="F285" s="64">
        <v>61.0</v>
      </c>
      <c r="G285" s="64">
        <v>2500.0</v>
      </c>
      <c r="H285" s="64"/>
      <c r="I285" s="64"/>
      <c r="J285" s="64"/>
      <c r="K285" s="64"/>
      <c r="L285" s="64"/>
      <c r="M285" s="64"/>
      <c r="N285" s="64"/>
      <c r="O285" s="64"/>
      <c r="P285" s="64"/>
      <c r="Q285" s="64"/>
      <c r="R285" s="64"/>
      <c r="S285" s="64"/>
      <c r="T285" s="64"/>
      <c r="U285" s="64"/>
      <c r="V285" s="64"/>
      <c r="W285" s="64"/>
      <c r="X285" s="64"/>
      <c r="Y285" s="64"/>
      <c r="Z285" s="64"/>
    </row>
    <row r="286" ht="12.75" customHeight="1">
      <c r="A286" s="82">
        <v>40019.0</v>
      </c>
      <c r="B286" s="64">
        <v>2144.0</v>
      </c>
      <c r="C286" s="64" t="s">
        <v>1211</v>
      </c>
      <c r="D286" s="64" t="s">
        <v>819</v>
      </c>
      <c r="E286" s="64"/>
      <c r="F286" s="64">
        <v>61.0</v>
      </c>
      <c r="G286" s="64">
        <v>2400.0</v>
      </c>
      <c r="H286" s="64"/>
      <c r="I286" s="64"/>
      <c r="J286" s="64"/>
      <c r="K286" s="64"/>
      <c r="L286" s="64"/>
      <c r="M286" s="64"/>
      <c r="N286" s="64"/>
      <c r="O286" s="64"/>
      <c r="P286" s="64"/>
      <c r="Q286" s="64"/>
      <c r="R286" s="64"/>
      <c r="S286" s="64"/>
      <c r="T286" s="64"/>
      <c r="U286" s="64"/>
      <c r="V286" s="64"/>
      <c r="W286" s="64"/>
      <c r="X286" s="64"/>
      <c r="Y286" s="64"/>
      <c r="Z286" s="64"/>
    </row>
    <row r="287" ht="12.75" customHeight="1">
      <c r="A287" s="82">
        <v>40019.0</v>
      </c>
      <c r="B287" s="64">
        <v>2145.0</v>
      </c>
      <c r="C287" s="64" t="s">
        <v>1211</v>
      </c>
      <c r="D287" s="64"/>
      <c r="E287" s="64" t="s">
        <v>104</v>
      </c>
      <c r="F287" s="64">
        <v>59.0</v>
      </c>
      <c r="G287" s="64">
        <v>2200.0</v>
      </c>
      <c r="H287" s="64"/>
      <c r="I287" s="64"/>
      <c r="J287" s="64"/>
      <c r="K287" s="64"/>
      <c r="L287" s="64"/>
      <c r="M287" s="64"/>
      <c r="N287" s="64"/>
      <c r="O287" s="64"/>
      <c r="P287" s="64"/>
      <c r="Q287" s="64"/>
      <c r="R287" s="64"/>
      <c r="S287" s="64"/>
      <c r="T287" s="64"/>
      <c r="U287" s="64"/>
      <c r="V287" s="64"/>
      <c r="W287" s="64"/>
      <c r="X287" s="64"/>
      <c r="Y287" s="64"/>
      <c r="Z287" s="64"/>
    </row>
    <row r="288" ht="12.75" customHeight="1">
      <c r="A288" s="82">
        <v>40019.0</v>
      </c>
      <c r="B288" s="64">
        <v>2146.0</v>
      </c>
      <c r="C288" s="64" t="s">
        <v>1211</v>
      </c>
      <c r="D288" s="64" t="s">
        <v>819</v>
      </c>
      <c r="E288" s="64" t="s">
        <v>6383</v>
      </c>
      <c r="F288" s="64">
        <v>63.0</v>
      </c>
      <c r="G288" s="64">
        <v>2900.0</v>
      </c>
      <c r="H288" s="64"/>
      <c r="I288" s="64"/>
      <c r="J288" s="64"/>
      <c r="K288" s="64"/>
      <c r="L288" s="64"/>
      <c r="M288" s="64"/>
      <c r="N288" s="64"/>
      <c r="O288" s="64"/>
      <c r="P288" s="64"/>
      <c r="Q288" s="64"/>
      <c r="R288" s="64"/>
      <c r="S288" s="64"/>
      <c r="T288" s="64"/>
      <c r="U288" s="64"/>
      <c r="V288" s="64"/>
      <c r="W288" s="64"/>
      <c r="X288" s="64"/>
      <c r="Y288" s="64"/>
      <c r="Z288" s="64"/>
    </row>
    <row r="289" ht="12.75" customHeight="1">
      <c r="A289" s="82">
        <v>40019.0</v>
      </c>
      <c r="B289" s="64">
        <v>2147.0</v>
      </c>
      <c r="C289" s="64" t="s">
        <v>1211</v>
      </c>
      <c r="D289" s="64" t="s">
        <v>819</v>
      </c>
      <c r="E289" s="64"/>
      <c r="F289" s="64">
        <v>62.0</v>
      </c>
      <c r="G289" s="64">
        <v>2600.0</v>
      </c>
      <c r="H289" s="64"/>
      <c r="I289" s="64"/>
      <c r="J289" s="64"/>
      <c r="K289" s="64"/>
      <c r="L289" s="64"/>
      <c r="M289" s="64"/>
      <c r="N289" s="64"/>
      <c r="O289" s="64"/>
      <c r="P289" s="64"/>
      <c r="Q289" s="64"/>
      <c r="R289" s="64"/>
      <c r="S289" s="64"/>
      <c r="T289" s="64"/>
      <c r="U289" s="64"/>
      <c r="V289" s="64"/>
      <c r="W289" s="64"/>
      <c r="X289" s="64"/>
      <c r="Y289" s="64"/>
      <c r="Z289" s="64"/>
    </row>
    <row r="290" ht="12.75" customHeight="1">
      <c r="A290" s="82">
        <v>40019.0</v>
      </c>
      <c r="B290" s="64">
        <v>2148.0</v>
      </c>
      <c r="C290" s="64" t="s">
        <v>1211</v>
      </c>
      <c r="D290" s="64" t="s">
        <v>819</v>
      </c>
      <c r="E290" s="64"/>
      <c r="F290" s="64">
        <v>59.0</v>
      </c>
      <c r="G290" s="64">
        <v>2500.0</v>
      </c>
      <c r="H290" s="64"/>
      <c r="I290" s="64"/>
      <c r="J290" s="64"/>
      <c r="K290" s="64"/>
      <c r="L290" s="64"/>
      <c r="M290" s="64"/>
      <c r="N290" s="64"/>
      <c r="O290" s="64"/>
      <c r="P290" s="64"/>
      <c r="Q290" s="64"/>
      <c r="R290" s="64"/>
      <c r="S290" s="64"/>
      <c r="T290" s="64"/>
      <c r="U290" s="64"/>
      <c r="V290" s="64"/>
      <c r="W290" s="64"/>
      <c r="X290" s="64"/>
      <c r="Y290" s="64"/>
      <c r="Z290" s="64"/>
    </row>
    <row r="291" ht="12.75" customHeight="1">
      <c r="A291" s="82">
        <v>40019.0</v>
      </c>
      <c r="B291" s="64">
        <v>2149.0</v>
      </c>
      <c r="C291" s="64" t="s">
        <v>1211</v>
      </c>
      <c r="D291" s="64" t="s">
        <v>819</v>
      </c>
      <c r="E291" s="64"/>
      <c r="F291" s="64">
        <v>57.0</v>
      </c>
      <c r="G291" s="64">
        <v>2400.0</v>
      </c>
      <c r="H291" s="64"/>
      <c r="I291" s="64"/>
      <c r="J291" s="64"/>
      <c r="K291" s="64"/>
      <c r="L291" s="64"/>
      <c r="M291" s="64"/>
      <c r="N291" s="64"/>
      <c r="O291" s="64"/>
      <c r="P291" s="64"/>
      <c r="Q291" s="64"/>
      <c r="R291" s="64"/>
      <c r="S291" s="64"/>
      <c r="T291" s="64"/>
      <c r="U291" s="64"/>
      <c r="V291" s="64"/>
      <c r="W291" s="64"/>
      <c r="X291" s="64"/>
      <c r="Y291" s="64"/>
      <c r="Z291" s="64"/>
    </row>
    <row r="292" ht="12.75" customHeight="1">
      <c r="A292" s="82">
        <v>40019.0</v>
      </c>
      <c r="B292" s="64">
        <v>2151.0</v>
      </c>
      <c r="C292" s="64" t="s">
        <v>1211</v>
      </c>
      <c r="D292" s="64" t="s">
        <v>819</v>
      </c>
      <c r="E292" s="64"/>
      <c r="F292" s="64">
        <v>62.0</v>
      </c>
      <c r="G292" s="64">
        <v>2500.0</v>
      </c>
      <c r="H292" s="64"/>
      <c r="I292" s="64"/>
      <c r="J292" s="64"/>
      <c r="K292" s="64"/>
      <c r="L292" s="64"/>
      <c r="M292" s="64"/>
      <c r="N292" s="64"/>
      <c r="O292" s="64"/>
      <c r="P292" s="64"/>
      <c r="Q292" s="64"/>
      <c r="R292" s="64"/>
      <c r="S292" s="64"/>
      <c r="T292" s="64"/>
      <c r="U292" s="64"/>
      <c r="V292" s="64"/>
      <c r="W292" s="64"/>
      <c r="X292" s="64"/>
      <c r="Y292" s="64"/>
      <c r="Z292" s="64"/>
    </row>
    <row r="293" ht="12.75" customHeight="1">
      <c r="A293" s="82">
        <v>40020.395833333336</v>
      </c>
      <c r="B293" s="64">
        <v>2153.0</v>
      </c>
      <c r="C293" s="64" t="s">
        <v>1211</v>
      </c>
      <c r="D293" s="64" t="s">
        <v>819</v>
      </c>
      <c r="E293" s="64"/>
      <c r="F293" s="64">
        <v>61.0</v>
      </c>
      <c r="G293" s="64">
        <v>2400.0</v>
      </c>
      <c r="H293" s="64" t="s">
        <v>23</v>
      </c>
      <c r="I293" s="64" t="s">
        <v>5962</v>
      </c>
      <c r="J293" s="64"/>
      <c r="K293" s="64"/>
      <c r="L293" s="64"/>
      <c r="M293" s="64"/>
      <c r="N293" s="64" t="s">
        <v>5963</v>
      </c>
      <c r="O293" s="64" t="s">
        <v>6046</v>
      </c>
      <c r="P293" s="64"/>
      <c r="Q293" s="64"/>
      <c r="R293" s="64"/>
      <c r="S293" s="64"/>
      <c r="T293" s="64"/>
      <c r="U293" s="64"/>
      <c r="V293" s="64"/>
      <c r="W293" s="64"/>
      <c r="X293" s="64"/>
      <c r="Y293" s="64"/>
      <c r="Z293" s="64"/>
    </row>
    <row r="294" ht="12.75" customHeight="1">
      <c r="A294" s="82">
        <v>40020.416666666664</v>
      </c>
      <c r="B294" s="64">
        <v>2154.0</v>
      </c>
      <c r="C294" s="64" t="s">
        <v>1211</v>
      </c>
      <c r="D294" s="64" t="s">
        <v>819</v>
      </c>
      <c r="E294" s="64"/>
      <c r="F294" s="64">
        <v>79.0</v>
      </c>
      <c r="G294" s="64">
        <v>5100.0</v>
      </c>
      <c r="H294" s="64" t="s">
        <v>23</v>
      </c>
      <c r="I294" s="64" t="s">
        <v>5962</v>
      </c>
      <c r="J294" s="64"/>
      <c r="K294" s="64"/>
      <c r="L294" s="64"/>
      <c r="M294" s="64"/>
      <c r="N294" s="64" t="s">
        <v>5963</v>
      </c>
      <c r="O294" s="64" t="s">
        <v>6068</v>
      </c>
      <c r="P294" s="64"/>
      <c r="Q294" s="64"/>
      <c r="R294" s="64"/>
      <c r="S294" s="64"/>
      <c r="T294" s="64"/>
      <c r="U294" s="64"/>
      <c r="V294" s="64"/>
      <c r="W294" s="64"/>
      <c r="X294" s="64"/>
      <c r="Y294" s="64"/>
      <c r="Z294" s="64"/>
    </row>
    <row r="295" ht="12.75" customHeight="1">
      <c r="A295" s="82">
        <v>40020.5625</v>
      </c>
      <c r="B295" s="64">
        <v>2155.0</v>
      </c>
      <c r="C295" s="64" t="s">
        <v>1211</v>
      </c>
      <c r="D295" s="64" t="s">
        <v>819</v>
      </c>
      <c r="E295" s="64"/>
      <c r="F295" s="64">
        <v>58.0</v>
      </c>
      <c r="G295" s="64">
        <v>2200.0</v>
      </c>
      <c r="H295" s="64" t="s">
        <v>23</v>
      </c>
      <c r="I295" s="64" t="s">
        <v>5962</v>
      </c>
      <c r="J295" s="64"/>
      <c r="K295" s="64"/>
      <c r="L295" s="64"/>
      <c r="M295" s="64"/>
      <c r="N295" s="64" t="s">
        <v>5963</v>
      </c>
      <c r="O295" s="64" t="s">
        <v>5972</v>
      </c>
      <c r="P295" s="64"/>
      <c r="Q295" s="64"/>
      <c r="R295" s="64"/>
      <c r="S295" s="64"/>
      <c r="T295" s="64"/>
      <c r="U295" s="64"/>
      <c r="V295" s="64"/>
      <c r="W295" s="64"/>
      <c r="X295" s="64"/>
      <c r="Y295" s="64"/>
      <c r="Z295" s="64"/>
    </row>
    <row r="296" ht="12.75" customHeight="1">
      <c r="A296" s="82">
        <v>40020.0</v>
      </c>
      <c r="B296" s="64">
        <v>2156.0</v>
      </c>
      <c r="C296" s="64" t="s">
        <v>1211</v>
      </c>
      <c r="D296" s="64" t="s">
        <v>819</v>
      </c>
      <c r="E296" s="64"/>
      <c r="F296" s="64">
        <v>57.0</v>
      </c>
      <c r="G296" s="64">
        <v>2000.0</v>
      </c>
      <c r="H296" s="64"/>
      <c r="I296" s="64"/>
      <c r="J296" s="64"/>
      <c r="K296" s="64"/>
      <c r="L296" s="64"/>
      <c r="M296" s="64"/>
      <c r="N296" s="64"/>
      <c r="O296" s="64"/>
      <c r="P296" s="64"/>
      <c r="Q296" s="64"/>
      <c r="R296" s="64"/>
      <c r="S296" s="64"/>
      <c r="T296" s="64"/>
      <c r="U296" s="64"/>
      <c r="V296" s="64"/>
      <c r="W296" s="64"/>
      <c r="X296" s="64"/>
      <c r="Y296" s="64"/>
      <c r="Z296" s="64"/>
    </row>
    <row r="297" ht="12.75" customHeight="1">
      <c r="A297" s="82">
        <v>40020.0</v>
      </c>
      <c r="B297" s="64">
        <v>2157.0</v>
      </c>
      <c r="C297" s="64" t="s">
        <v>1211</v>
      </c>
      <c r="D297" s="64" t="s">
        <v>8</v>
      </c>
      <c r="E297" s="64" t="s">
        <v>6384</v>
      </c>
      <c r="F297" s="64">
        <v>58.0</v>
      </c>
      <c r="G297" s="64">
        <v>2300.0</v>
      </c>
      <c r="H297" s="64"/>
      <c r="I297" s="64"/>
      <c r="J297" s="64"/>
      <c r="K297" s="64"/>
      <c r="L297" s="64"/>
      <c r="M297" s="64"/>
      <c r="N297" s="64"/>
      <c r="O297" s="64"/>
      <c r="P297" s="64"/>
      <c r="Q297" s="64"/>
      <c r="R297" s="64"/>
      <c r="S297" s="64"/>
      <c r="T297" s="64"/>
      <c r="U297" s="64"/>
      <c r="V297" s="64"/>
      <c r="W297" s="64"/>
      <c r="X297" s="64"/>
      <c r="Y297" s="64"/>
      <c r="Z297" s="64"/>
    </row>
    <row r="298" ht="12.75" customHeight="1">
      <c r="A298" s="82">
        <v>40021.729166666664</v>
      </c>
      <c r="B298" s="64">
        <v>2158.0</v>
      </c>
      <c r="C298" s="64" t="s">
        <v>1211</v>
      </c>
      <c r="D298" s="64" t="s">
        <v>819</v>
      </c>
      <c r="E298" s="64"/>
      <c r="F298" s="64">
        <v>61.0</v>
      </c>
      <c r="G298" s="64">
        <v>2400.0</v>
      </c>
      <c r="H298" s="64" t="s">
        <v>23</v>
      </c>
      <c r="I298" s="64" t="s">
        <v>6020</v>
      </c>
      <c r="J298" s="64"/>
      <c r="K298" s="64"/>
      <c r="L298" s="64"/>
      <c r="M298" s="64"/>
      <c r="N298" s="64" t="s">
        <v>5963</v>
      </c>
      <c r="O298" s="64" t="s">
        <v>5972</v>
      </c>
      <c r="P298" s="64"/>
      <c r="Q298" s="64"/>
      <c r="R298" s="64"/>
      <c r="S298" s="64"/>
      <c r="T298" s="64"/>
      <c r="U298" s="64"/>
      <c r="V298" s="64"/>
      <c r="W298" s="64"/>
      <c r="X298" s="64"/>
      <c r="Y298" s="64"/>
      <c r="Z298" s="64"/>
    </row>
    <row r="299" ht="12.75" customHeight="1">
      <c r="A299" s="82">
        <v>40021.833333333336</v>
      </c>
      <c r="B299" s="64">
        <v>2159.0</v>
      </c>
      <c r="C299" s="64" t="s">
        <v>1211</v>
      </c>
      <c r="D299" s="64" t="s">
        <v>819</v>
      </c>
      <c r="E299" s="64"/>
      <c r="F299" s="64">
        <v>77.0</v>
      </c>
      <c r="G299" s="64">
        <v>5150.0</v>
      </c>
      <c r="H299" s="64" t="s">
        <v>23</v>
      </c>
      <c r="I299" s="64" t="s">
        <v>6020</v>
      </c>
      <c r="J299" s="64"/>
      <c r="K299" s="64"/>
      <c r="L299" s="64"/>
      <c r="M299" s="64"/>
      <c r="N299" s="64" t="s">
        <v>5963</v>
      </c>
      <c r="O299" s="64" t="s">
        <v>6107</v>
      </c>
      <c r="P299" s="64"/>
      <c r="Q299" s="64"/>
      <c r="R299" s="64"/>
      <c r="S299" s="64"/>
      <c r="T299" s="64"/>
      <c r="U299" s="64"/>
      <c r="V299" s="64"/>
      <c r="W299" s="64"/>
      <c r="X299" s="64"/>
      <c r="Y299" s="64"/>
      <c r="Z299" s="64"/>
    </row>
    <row r="300" ht="12.75" customHeight="1">
      <c r="A300" s="82">
        <v>40021.854166666664</v>
      </c>
      <c r="B300" s="64">
        <v>2160.0</v>
      </c>
      <c r="C300" s="64" t="s">
        <v>1211</v>
      </c>
      <c r="D300" s="64" t="s">
        <v>819</v>
      </c>
      <c r="E300" s="64"/>
      <c r="F300" s="64">
        <v>58.0</v>
      </c>
      <c r="G300" s="64">
        <v>1900.0</v>
      </c>
      <c r="H300" s="64" t="s">
        <v>23</v>
      </c>
      <c r="I300" s="64" t="s">
        <v>6020</v>
      </c>
      <c r="J300" s="64"/>
      <c r="K300" s="64"/>
      <c r="L300" s="64"/>
      <c r="M300" s="64"/>
      <c r="N300" s="64" t="s">
        <v>5963</v>
      </c>
      <c r="O300" s="64" t="s">
        <v>5967</v>
      </c>
      <c r="P300" s="64"/>
      <c r="Q300" s="64"/>
      <c r="R300" s="64"/>
      <c r="S300" s="64"/>
      <c r="T300" s="64"/>
      <c r="U300" s="64"/>
      <c r="V300" s="64"/>
      <c r="W300" s="64"/>
      <c r="X300" s="64"/>
      <c r="Y300" s="64"/>
      <c r="Z300" s="64"/>
    </row>
    <row r="301" ht="12.75" customHeight="1">
      <c r="A301" s="82">
        <v>40022.3125</v>
      </c>
      <c r="B301" s="64">
        <v>2161.0</v>
      </c>
      <c r="C301" s="64" t="s">
        <v>1211</v>
      </c>
      <c r="D301" s="64" t="s">
        <v>819</v>
      </c>
      <c r="E301" s="64" t="s">
        <v>142</v>
      </c>
      <c r="F301" s="64">
        <v>60.0</v>
      </c>
      <c r="G301" s="64">
        <v>2200.0</v>
      </c>
      <c r="H301" s="64" t="s">
        <v>23</v>
      </c>
      <c r="I301" s="64" t="s">
        <v>6020</v>
      </c>
      <c r="J301" s="64"/>
      <c r="K301" s="64"/>
      <c r="L301" s="64"/>
      <c r="M301" s="64"/>
      <c r="N301" s="64" t="s">
        <v>5963</v>
      </c>
      <c r="O301" s="64" t="s">
        <v>5972</v>
      </c>
      <c r="P301" s="64"/>
      <c r="Q301" s="64"/>
      <c r="R301" s="64"/>
      <c r="S301" s="64"/>
      <c r="T301" s="64"/>
      <c r="U301" s="64"/>
      <c r="V301" s="64"/>
      <c r="W301" s="64"/>
      <c r="X301" s="64"/>
      <c r="Y301" s="64"/>
      <c r="Z301" s="64"/>
    </row>
    <row r="302" ht="12.75" customHeight="1">
      <c r="A302" s="82">
        <v>40023.5</v>
      </c>
      <c r="B302" s="64">
        <v>2162.0</v>
      </c>
      <c r="C302" s="64" t="s">
        <v>1211</v>
      </c>
      <c r="D302" s="64" t="s">
        <v>819</v>
      </c>
      <c r="E302" s="64"/>
      <c r="F302" s="64">
        <v>60.0</v>
      </c>
      <c r="G302" s="64">
        <v>2050.0</v>
      </c>
      <c r="H302" s="64" t="s">
        <v>23</v>
      </c>
      <c r="I302" s="64" t="s">
        <v>5962</v>
      </c>
      <c r="J302" s="64"/>
      <c r="K302" s="64"/>
      <c r="L302" s="64"/>
      <c r="M302" s="64"/>
      <c r="N302" s="64" t="s">
        <v>5963</v>
      </c>
      <c r="O302" s="64" t="s">
        <v>110</v>
      </c>
      <c r="P302" s="64"/>
      <c r="Q302" s="64"/>
      <c r="R302" s="64"/>
      <c r="S302" s="64"/>
      <c r="T302" s="64"/>
      <c r="U302" s="64"/>
      <c r="V302" s="64"/>
      <c r="W302" s="64"/>
      <c r="X302" s="64"/>
      <c r="Y302" s="64"/>
      <c r="Z302" s="64"/>
    </row>
    <row r="303" ht="12.75" customHeight="1">
      <c r="A303" s="82">
        <v>40023.541666666664</v>
      </c>
      <c r="B303" s="64">
        <v>2170.0</v>
      </c>
      <c r="C303" s="64" t="s">
        <v>1211</v>
      </c>
      <c r="D303" s="64" t="s">
        <v>8</v>
      </c>
      <c r="E303" s="64" t="s">
        <v>146</v>
      </c>
      <c r="F303" s="64">
        <v>64.0</v>
      </c>
      <c r="G303" s="64">
        <v>2700.0</v>
      </c>
      <c r="H303" s="64" t="s">
        <v>23</v>
      </c>
      <c r="I303" s="64" t="s">
        <v>5962</v>
      </c>
      <c r="J303" s="64"/>
      <c r="K303" s="64"/>
      <c r="L303" s="64"/>
      <c r="M303" s="64"/>
      <c r="N303" s="64" t="s">
        <v>5963</v>
      </c>
      <c r="O303" s="64" t="s">
        <v>6097</v>
      </c>
      <c r="P303" s="64"/>
      <c r="Q303" s="64"/>
      <c r="R303" s="64"/>
      <c r="S303" s="64"/>
      <c r="T303" s="64"/>
      <c r="U303" s="64"/>
      <c r="V303" s="64"/>
      <c r="W303" s="64"/>
      <c r="X303" s="64"/>
      <c r="Y303" s="64"/>
      <c r="Z303" s="64"/>
    </row>
    <row r="304" ht="12.75" customHeight="1">
      <c r="A304" s="82">
        <v>40025.375</v>
      </c>
      <c r="B304" s="64">
        <v>2169.0</v>
      </c>
      <c r="C304" s="64" t="s">
        <v>1211</v>
      </c>
      <c r="D304" s="64" t="s">
        <v>8</v>
      </c>
      <c r="E304" s="64" t="s">
        <v>29</v>
      </c>
      <c r="F304" s="64">
        <v>62.0</v>
      </c>
      <c r="G304" s="64">
        <v>2500.0</v>
      </c>
      <c r="H304" s="64" t="s">
        <v>23</v>
      </c>
      <c r="I304" s="64" t="s">
        <v>5962</v>
      </c>
      <c r="J304" s="64"/>
      <c r="K304" s="64"/>
      <c r="L304" s="64"/>
      <c r="M304" s="64"/>
      <c r="N304" s="64" t="s">
        <v>5963</v>
      </c>
      <c r="O304" s="64" t="s">
        <v>6038</v>
      </c>
      <c r="P304" s="64"/>
      <c r="Q304" s="64"/>
      <c r="R304" s="64"/>
      <c r="S304" s="64"/>
      <c r="T304" s="64"/>
      <c r="U304" s="64"/>
      <c r="V304" s="64"/>
      <c r="W304" s="64"/>
      <c r="X304" s="64"/>
      <c r="Y304" s="64"/>
      <c r="Z304" s="64"/>
    </row>
    <row r="305" ht="12.75" customHeight="1">
      <c r="A305" s="82">
        <v>40025.666666666664</v>
      </c>
      <c r="B305" s="64">
        <v>2172.0</v>
      </c>
      <c r="C305" s="64" t="s">
        <v>1211</v>
      </c>
      <c r="D305" s="64" t="s">
        <v>8</v>
      </c>
      <c r="E305" s="64" t="s">
        <v>29</v>
      </c>
      <c r="F305" s="64">
        <v>60.0</v>
      </c>
      <c r="G305" s="64">
        <v>2200.0</v>
      </c>
      <c r="H305" s="64" t="s">
        <v>23</v>
      </c>
      <c r="I305" s="64" t="s">
        <v>5962</v>
      </c>
      <c r="J305" s="64"/>
      <c r="K305" s="64"/>
      <c r="L305" s="64"/>
      <c r="M305" s="64"/>
      <c r="N305" s="64" t="s">
        <v>5963</v>
      </c>
      <c r="O305" s="64" t="s">
        <v>6153</v>
      </c>
      <c r="P305" s="64"/>
      <c r="Q305" s="64"/>
      <c r="R305" s="64"/>
      <c r="S305" s="64"/>
      <c r="T305" s="64"/>
      <c r="U305" s="64"/>
      <c r="V305" s="64"/>
      <c r="W305" s="64"/>
      <c r="X305" s="64"/>
      <c r="Y305" s="64"/>
      <c r="Z305" s="64"/>
    </row>
    <row r="306" ht="12.75" customHeight="1">
      <c r="A306" s="82">
        <v>40025.0</v>
      </c>
      <c r="B306" s="64">
        <v>2173.0</v>
      </c>
      <c r="C306" s="64" t="s">
        <v>1211</v>
      </c>
      <c r="D306" s="64" t="s">
        <v>8</v>
      </c>
      <c r="E306" s="64" t="s">
        <v>6385</v>
      </c>
      <c r="F306" s="64">
        <v>58.0</v>
      </c>
      <c r="G306" s="64">
        <v>2000.0</v>
      </c>
      <c r="H306" s="64"/>
      <c r="I306" s="64"/>
      <c r="J306" s="64"/>
      <c r="K306" s="64"/>
      <c r="L306" s="64"/>
      <c r="M306" s="64"/>
      <c r="N306" s="64"/>
      <c r="O306" s="64"/>
      <c r="P306" s="64"/>
      <c r="Q306" s="64"/>
      <c r="R306" s="64"/>
      <c r="S306" s="64"/>
      <c r="T306" s="64"/>
      <c r="U306" s="64"/>
      <c r="V306" s="64"/>
      <c r="W306" s="64"/>
      <c r="X306" s="64"/>
      <c r="Y306" s="64"/>
      <c r="Z306" s="64"/>
    </row>
    <row r="307" ht="12.75" customHeight="1">
      <c r="A307" s="82"/>
      <c r="B307" s="64"/>
      <c r="C307" s="64"/>
      <c r="D307" s="64"/>
      <c r="E307" s="64"/>
      <c r="F307" s="64"/>
      <c r="G307" s="64"/>
      <c r="H307" s="64"/>
      <c r="I307" s="64"/>
      <c r="J307" s="64"/>
      <c r="K307" s="64"/>
      <c r="L307" s="64"/>
      <c r="M307" s="64"/>
      <c r="N307" s="64"/>
      <c r="O307" s="64"/>
      <c r="P307" s="64"/>
      <c r="Q307" s="64"/>
      <c r="R307" s="64"/>
      <c r="S307" s="64"/>
      <c r="T307" s="64"/>
      <c r="U307" s="64"/>
      <c r="V307" s="64"/>
      <c r="W307" s="64"/>
      <c r="X307" s="64"/>
      <c r="Y307" s="64"/>
      <c r="Z307" s="64"/>
    </row>
    <row r="308" ht="12.75" customHeight="1">
      <c r="A308" s="82">
        <v>39909.375</v>
      </c>
      <c r="B308" s="64">
        <v>318.0</v>
      </c>
      <c r="C308" s="64" t="s">
        <v>90</v>
      </c>
      <c r="D308" s="64" t="s">
        <v>819</v>
      </c>
      <c r="E308" s="64" t="s">
        <v>6386</v>
      </c>
      <c r="F308" s="64">
        <v>76.0</v>
      </c>
      <c r="G308" s="64">
        <v>5100.0</v>
      </c>
      <c r="H308" s="64" t="s">
        <v>23</v>
      </c>
      <c r="I308" s="64" t="s">
        <v>5962</v>
      </c>
      <c r="J308" s="64"/>
      <c r="K308" s="64"/>
      <c r="L308" s="64"/>
      <c r="M308" s="64"/>
      <c r="N308" s="64" t="s">
        <v>5963</v>
      </c>
      <c r="O308" s="64" t="s">
        <v>5946</v>
      </c>
      <c r="P308" s="64"/>
      <c r="Q308" s="64"/>
      <c r="R308" s="64"/>
      <c r="S308" s="64"/>
      <c r="T308" s="64"/>
      <c r="U308" s="64"/>
      <c r="V308" s="64"/>
      <c r="W308" s="64"/>
      <c r="X308" s="64"/>
      <c r="Y308" s="64"/>
      <c r="Z308" s="64"/>
    </row>
    <row r="309" ht="12.75" customHeight="1">
      <c r="A309" s="82">
        <v>39937.5</v>
      </c>
      <c r="B309" s="64">
        <v>366.0</v>
      </c>
      <c r="C309" s="64" t="s">
        <v>90</v>
      </c>
      <c r="D309" s="64" t="s">
        <v>8</v>
      </c>
      <c r="E309" s="64" t="s">
        <v>1175</v>
      </c>
      <c r="F309" s="64">
        <v>78.0</v>
      </c>
      <c r="G309" s="64">
        <v>4500.0</v>
      </c>
      <c r="H309" s="64" t="s">
        <v>23</v>
      </c>
      <c r="I309" s="64" t="s">
        <v>5962</v>
      </c>
      <c r="J309" s="64"/>
      <c r="K309" s="64"/>
      <c r="L309" s="64"/>
      <c r="M309" s="64"/>
      <c r="N309" s="64" t="s">
        <v>5963</v>
      </c>
      <c r="O309" s="64" t="s">
        <v>6387</v>
      </c>
      <c r="P309" s="64"/>
      <c r="Q309" s="64"/>
      <c r="R309" s="64"/>
      <c r="S309" s="64"/>
      <c r="T309" s="64"/>
      <c r="U309" s="64"/>
      <c r="V309" s="64"/>
      <c r="W309" s="64"/>
      <c r="X309" s="64"/>
      <c r="Y309" s="64"/>
      <c r="Z309" s="64"/>
    </row>
    <row r="310" ht="12.75" customHeight="1">
      <c r="A310" s="82">
        <v>39952.541666666664</v>
      </c>
      <c r="B310" s="64">
        <v>364.0</v>
      </c>
      <c r="C310" s="64" t="s">
        <v>90</v>
      </c>
      <c r="D310" s="64" t="s">
        <v>8</v>
      </c>
      <c r="E310" s="64" t="s">
        <v>976</v>
      </c>
      <c r="F310" s="64">
        <v>80.0</v>
      </c>
      <c r="G310" s="64">
        <v>5850.0</v>
      </c>
      <c r="H310" s="64" t="s">
        <v>23</v>
      </c>
      <c r="I310" s="64" t="s">
        <v>5962</v>
      </c>
      <c r="J310" s="64"/>
      <c r="K310" s="64"/>
      <c r="L310" s="64"/>
      <c r="M310" s="64"/>
      <c r="N310" s="64" t="s">
        <v>5963</v>
      </c>
      <c r="O310" s="64" t="s">
        <v>6112</v>
      </c>
      <c r="P310" s="64"/>
      <c r="Q310" s="64"/>
      <c r="R310" s="64"/>
      <c r="S310" s="64"/>
      <c r="T310" s="64"/>
      <c r="U310" s="64"/>
      <c r="V310" s="64"/>
      <c r="W310" s="64"/>
      <c r="X310" s="64"/>
      <c r="Y310" s="64"/>
      <c r="Z310" s="64"/>
    </row>
    <row r="311" ht="12.75" customHeight="1">
      <c r="A311" s="82">
        <v>39953.729166666664</v>
      </c>
      <c r="B311" s="64">
        <v>365.0</v>
      </c>
      <c r="C311" s="64" t="s">
        <v>90</v>
      </c>
      <c r="D311" s="64" t="s">
        <v>8</v>
      </c>
      <c r="E311" s="64" t="s">
        <v>1032</v>
      </c>
      <c r="F311" s="64">
        <v>71.0</v>
      </c>
      <c r="G311" s="64">
        <v>3800.0</v>
      </c>
      <c r="H311" s="64" t="s">
        <v>23</v>
      </c>
      <c r="I311" s="64" t="s">
        <v>5962</v>
      </c>
      <c r="J311" s="64"/>
      <c r="K311" s="64"/>
      <c r="L311" s="64"/>
      <c r="M311" s="64"/>
      <c r="N311" s="64" t="s">
        <v>5963</v>
      </c>
      <c r="O311" s="64" t="s">
        <v>6046</v>
      </c>
      <c r="P311" s="64"/>
      <c r="Q311" s="64"/>
      <c r="R311" s="64"/>
      <c r="S311" s="64"/>
      <c r="T311" s="64"/>
      <c r="U311" s="64"/>
      <c r="V311" s="64"/>
      <c r="W311" s="64"/>
      <c r="X311" s="64"/>
      <c r="Y311" s="64"/>
      <c r="Z311" s="64"/>
    </row>
    <row r="312" ht="12.75" customHeight="1">
      <c r="A312" s="82">
        <v>39962.0</v>
      </c>
      <c r="B312" s="64">
        <v>368.0</v>
      </c>
      <c r="C312" s="64" t="s">
        <v>90</v>
      </c>
      <c r="D312" s="64" t="s">
        <v>8</v>
      </c>
      <c r="E312" s="64" t="s">
        <v>976</v>
      </c>
      <c r="F312" s="64">
        <v>74.0</v>
      </c>
      <c r="G312" s="64">
        <v>4800.0</v>
      </c>
      <c r="H312" s="64"/>
      <c r="I312" s="64"/>
      <c r="J312" s="64"/>
      <c r="K312" s="64"/>
      <c r="L312" s="64"/>
      <c r="M312" s="64"/>
      <c r="N312" s="64"/>
      <c r="O312" s="64"/>
      <c r="P312" s="64"/>
      <c r="Q312" s="64"/>
      <c r="R312" s="64"/>
      <c r="S312" s="64"/>
      <c r="T312" s="64"/>
      <c r="U312" s="64"/>
      <c r="V312" s="64"/>
      <c r="W312" s="64"/>
      <c r="X312" s="64"/>
      <c r="Y312" s="64"/>
      <c r="Z312" s="64"/>
    </row>
    <row r="313" ht="12.75" customHeight="1">
      <c r="A313" s="82">
        <v>39966.5</v>
      </c>
      <c r="B313" s="64">
        <v>367.0</v>
      </c>
      <c r="C313" s="64" t="s">
        <v>90</v>
      </c>
      <c r="D313" s="64" t="s">
        <v>8</v>
      </c>
      <c r="E313" s="64" t="s">
        <v>6388</v>
      </c>
      <c r="F313" s="64">
        <v>79.0</v>
      </c>
      <c r="G313" s="64">
        <v>5300.0</v>
      </c>
      <c r="H313" s="64" t="s">
        <v>23</v>
      </c>
      <c r="I313" s="64" t="s">
        <v>5962</v>
      </c>
      <c r="J313" s="64"/>
      <c r="K313" s="64"/>
      <c r="L313" s="64"/>
      <c r="M313" s="64"/>
      <c r="N313" s="64" t="s">
        <v>5963</v>
      </c>
      <c r="O313" s="64" t="s">
        <v>6098</v>
      </c>
      <c r="P313" s="64"/>
      <c r="Q313" s="64"/>
      <c r="R313" s="64"/>
      <c r="S313" s="64"/>
      <c r="T313" s="64"/>
      <c r="U313" s="64"/>
      <c r="V313" s="64"/>
      <c r="W313" s="64"/>
      <c r="X313" s="64"/>
      <c r="Y313" s="64"/>
      <c r="Z313" s="64"/>
    </row>
    <row r="314" ht="12.75" customHeight="1">
      <c r="A314" s="82">
        <v>39970.0</v>
      </c>
      <c r="B314" s="64">
        <v>373.0</v>
      </c>
      <c r="C314" s="64" t="s">
        <v>90</v>
      </c>
      <c r="D314" s="64" t="s">
        <v>8</v>
      </c>
      <c r="E314" s="64" t="s">
        <v>5946</v>
      </c>
      <c r="F314" s="64">
        <v>78.0</v>
      </c>
      <c r="G314" s="64">
        <v>4300.0</v>
      </c>
      <c r="H314" s="64"/>
      <c r="I314" s="64"/>
      <c r="J314" s="64"/>
      <c r="K314" s="64"/>
      <c r="L314" s="64"/>
      <c r="M314" s="64"/>
      <c r="N314" s="64"/>
      <c r="O314" s="64"/>
      <c r="P314" s="64"/>
      <c r="Q314" s="64"/>
      <c r="R314" s="64"/>
      <c r="S314" s="64"/>
      <c r="T314" s="64"/>
      <c r="U314" s="64"/>
      <c r="V314" s="64"/>
      <c r="W314" s="64"/>
      <c r="X314" s="64"/>
      <c r="Y314" s="64"/>
      <c r="Z314" s="64"/>
    </row>
    <row r="315" ht="12.75" customHeight="1">
      <c r="A315" s="82">
        <v>40006.0</v>
      </c>
      <c r="B315" s="64">
        <v>369.0</v>
      </c>
      <c r="C315" s="64" t="s">
        <v>90</v>
      </c>
      <c r="D315" s="64" t="s">
        <v>8</v>
      </c>
      <c r="E315" s="64" t="s">
        <v>6389</v>
      </c>
      <c r="F315" s="64">
        <v>78.0</v>
      </c>
      <c r="G315" s="64">
        <v>4700.0</v>
      </c>
      <c r="H315" s="64"/>
      <c r="I315" s="64"/>
      <c r="J315" s="64"/>
      <c r="K315" s="64"/>
      <c r="L315" s="64"/>
      <c r="M315" s="64"/>
      <c r="N315" s="64"/>
      <c r="O315" s="64"/>
      <c r="P315" s="64"/>
      <c r="Q315" s="64"/>
      <c r="R315" s="64"/>
      <c r="S315" s="64"/>
      <c r="T315" s="64"/>
      <c r="U315" s="64"/>
      <c r="V315" s="64"/>
      <c r="W315" s="64"/>
      <c r="X315" s="64"/>
      <c r="Y315" s="64"/>
      <c r="Z315" s="64"/>
    </row>
    <row r="316" ht="12.75" customHeight="1">
      <c r="A316" s="82">
        <v>40011.0</v>
      </c>
      <c r="B316" s="64">
        <v>3590.0</v>
      </c>
      <c r="C316" s="64" t="s">
        <v>90</v>
      </c>
      <c r="D316" s="64" t="s">
        <v>8</v>
      </c>
      <c r="E316" s="64" t="s">
        <v>97</v>
      </c>
      <c r="F316" s="64">
        <v>62.0</v>
      </c>
      <c r="G316" s="64">
        <v>2400.0</v>
      </c>
      <c r="H316" s="64"/>
      <c r="I316" s="64"/>
      <c r="J316" s="64"/>
      <c r="K316" s="64"/>
      <c r="L316" s="64"/>
      <c r="M316" s="64"/>
      <c r="N316" s="64"/>
      <c r="O316" s="64"/>
      <c r="P316" s="64"/>
      <c r="Q316" s="64"/>
      <c r="R316" s="64"/>
      <c r="S316" s="64"/>
      <c r="T316" s="64"/>
      <c r="U316" s="64"/>
      <c r="V316" s="64"/>
      <c r="W316" s="64"/>
      <c r="X316" s="64"/>
      <c r="Y316" s="64"/>
      <c r="Z316" s="64"/>
    </row>
    <row r="317" ht="12.75" customHeight="1">
      <c r="A317" s="82">
        <v>40011.0</v>
      </c>
      <c r="B317" s="64">
        <v>3591.0</v>
      </c>
      <c r="C317" s="64" t="s">
        <v>90</v>
      </c>
      <c r="D317" s="64" t="s">
        <v>8</v>
      </c>
      <c r="E317" s="64" t="s">
        <v>6389</v>
      </c>
      <c r="F317" s="64">
        <v>69.0</v>
      </c>
      <c r="G317" s="64">
        <v>3700.0</v>
      </c>
      <c r="H317" s="64"/>
      <c r="I317" s="64"/>
      <c r="J317" s="64"/>
      <c r="K317" s="64"/>
      <c r="L317" s="64"/>
      <c r="M317" s="64"/>
      <c r="N317" s="64"/>
      <c r="O317" s="64"/>
      <c r="P317" s="64"/>
      <c r="Q317" s="64"/>
      <c r="R317" s="64"/>
      <c r="S317" s="64"/>
      <c r="T317" s="64"/>
      <c r="U317" s="64"/>
      <c r="V317" s="64"/>
      <c r="W317" s="64"/>
      <c r="X317" s="64"/>
      <c r="Y317" s="64"/>
      <c r="Z317" s="64"/>
    </row>
    <row r="318" ht="12.75" customHeight="1">
      <c r="A318" s="82">
        <v>40018.0</v>
      </c>
      <c r="B318" s="64">
        <v>3593.0</v>
      </c>
      <c r="C318" s="64" t="s">
        <v>90</v>
      </c>
      <c r="D318" s="64" t="s">
        <v>8</v>
      </c>
      <c r="E318" s="64" t="s">
        <v>976</v>
      </c>
      <c r="F318" s="64">
        <v>60.0</v>
      </c>
      <c r="G318" s="64">
        <v>2100.0</v>
      </c>
      <c r="H318" s="64"/>
      <c r="I318" s="64"/>
      <c r="J318" s="64"/>
      <c r="K318" s="64"/>
      <c r="L318" s="64"/>
      <c r="M318" s="64"/>
      <c r="N318" s="64"/>
      <c r="O318" s="64"/>
      <c r="P318" s="64"/>
      <c r="Q318" s="64"/>
      <c r="R318" s="64"/>
      <c r="S318" s="64"/>
      <c r="T318" s="64"/>
      <c r="U318" s="64"/>
      <c r="V318" s="64"/>
      <c r="W318" s="64"/>
      <c r="X318" s="64"/>
      <c r="Y318" s="64"/>
      <c r="Z318" s="64"/>
    </row>
    <row r="319" ht="12.75" customHeight="1">
      <c r="A319" s="82">
        <v>40020.0</v>
      </c>
      <c r="B319" s="64">
        <v>3594.0</v>
      </c>
      <c r="C319" s="64" t="s">
        <v>90</v>
      </c>
      <c r="D319" s="64" t="s">
        <v>8</v>
      </c>
      <c r="E319" s="64" t="s">
        <v>1303</v>
      </c>
      <c r="F319" s="64">
        <v>59.0</v>
      </c>
      <c r="G319" s="64">
        <v>1800.0</v>
      </c>
      <c r="H319" s="64"/>
      <c r="I319" s="64"/>
      <c r="J319" s="64"/>
      <c r="K319" s="64"/>
      <c r="L319" s="64"/>
      <c r="M319" s="64"/>
      <c r="N319" s="64"/>
      <c r="O319" s="64"/>
      <c r="P319" s="64"/>
      <c r="Q319" s="64"/>
      <c r="R319" s="64"/>
      <c r="S319" s="64"/>
      <c r="T319" s="64"/>
      <c r="U319" s="64"/>
      <c r="V319" s="64"/>
      <c r="W319" s="64"/>
      <c r="X319" s="64"/>
      <c r="Y319" s="64"/>
      <c r="Z319" s="64"/>
    </row>
    <row r="320" ht="12.75" customHeight="1">
      <c r="A320" s="82"/>
      <c r="B320" s="64"/>
      <c r="C320" s="64"/>
      <c r="D320" s="64"/>
      <c r="E320" s="64"/>
      <c r="F320" s="64"/>
      <c r="G320" s="64"/>
      <c r="H320" s="64"/>
      <c r="I320" s="64"/>
      <c r="J320" s="64"/>
      <c r="K320" s="64"/>
      <c r="L320" s="64"/>
      <c r="M320" s="64"/>
      <c r="N320" s="64"/>
      <c r="O320" s="64"/>
      <c r="P320" s="64"/>
      <c r="Q320" s="64"/>
      <c r="R320" s="64"/>
      <c r="S320" s="64"/>
      <c r="T320" s="64"/>
      <c r="U320" s="64"/>
      <c r="V320" s="64"/>
      <c r="W320" s="64"/>
      <c r="X320" s="64"/>
      <c r="Y320" s="64"/>
      <c r="Z320" s="64"/>
    </row>
    <row r="321" ht="12.75" customHeight="1">
      <c r="A321" s="82">
        <v>39998.5</v>
      </c>
      <c r="B321" s="64">
        <v>7151.0</v>
      </c>
      <c r="C321" s="64" t="s">
        <v>4487</v>
      </c>
      <c r="D321" s="64" t="s">
        <v>8</v>
      </c>
      <c r="E321" s="64" t="s">
        <v>4487</v>
      </c>
      <c r="F321" s="64">
        <v>71.0</v>
      </c>
      <c r="G321" s="64">
        <v>4150.0</v>
      </c>
      <c r="H321" s="64" t="s">
        <v>23</v>
      </c>
      <c r="I321" s="64" t="s">
        <v>5962</v>
      </c>
      <c r="J321" s="64"/>
      <c r="K321" s="64"/>
      <c r="L321" s="64"/>
      <c r="M321" s="64"/>
      <c r="N321" s="64" t="s">
        <v>5963</v>
      </c>
      <c r="O321" s="64" t="s">
        <v>6233</v>
      </c>
      <c r="P321" s="64"/>
      <c r="Q321" s="64"/>
      <c r="R321" s="64"/>
      <c r="S321" s="64"/>
      <c r="T321" s="64"/>
      <c r="U321" s="64"/>
      <c r="V321" s="64"/>
      <c r="W321" s="64"/>
      <c r="X321" s="64"/>
      <c r="Y321" s="64"/>
      <c r="Z321" s="64"/>
    </row>
    <row r="322" ht="12.75" customHeight="1">
      <c r="A322" s="82">
        <v>40013.5</v>
      </c>
      <c r="B322" s="64">
        <v>7156.0</v>
      </c>
      <c r="C322" s="64" t="s">
        <v>4487</v>
      </c>
      <c r="D322" s="64" t="s">
        <v>8</v>
      </c>
      <c r="E322" s="64" t="s">
        <v>4487</v>
      </c>
      <c r="F322" s="64">
        <v>56.0</v>
      </c>
      <c r="G322" s="64">
        <v>1900.0</v>
      </c>
      <c r="H322" s="64" t="s">
        <v>23</v>
      </c>
      <c r="I322" s="64" t="s">
        <v>5962</v>
      </c>
      <c r="J322" s="64"/>
      <c r="K322" s="64"/>
      <c r="L322" s="64"/>
      <c r="M322" s="64"/>
      <c r="N322" s="64" t="s">
        <v>5963</v>
      </c>
      <c r="O322" s="64" t="s">
        <v>5967</v>
      </c>
      <c r="P322" s="64"/>
      <c r="Q322" s="64"/>
      <c r="R322" s="64"/>
      <c r="S322" s="64"/>
      <c r="T322" s="64"/>
      <c r="U322" s="64"/>
      <c r="V322" s="64"/>
      <c r="W322" s="64"/>
      <c r="X322" s="64"/>
      <c r="Y322" s="64"/>
      <c r="Z322" s="64"/>
    </row>
    <row r="323" ht="12.75" customHeight="1">
      <c r="A323" s="82">
        <v>40015.541666666664</v>
      </c>
      <c r="B323" s="64">
        <v>7157.0</v>
      </c>
      <c r="C323" s="64" t="s">
        <v>4487</v>
      </c>
      <c r="D323" s="64" t="s">
        <v>8</v>
      </c>
      <c r="E323" s="64" t="s">
        <v>4487</v>
      </c>
      <c r="F323" s="64">
        <v>58.0</v>
      </c>
      <c r="G323" s="64">
        <v>1800.0</v>
      </c>
      <c r="H323" s="64" t="s">
        <v>23</v>
      </c>
      <c r="I323" s="64" t="s">
        <v>5962</v>
      </c>
      <c r="J323" s="64"/>
      <c r="K323" s="64"/>
      <c r="L323" s="64"/>
      <c r="M323" s="64"/>
      <c r="N323" s="64" t="s">
        <v>5963</v>
      </c>
      <c r="O323" s="64" t="s">
        <v>6065</v>
      </c>
      <c r="P323" s="64"/>
      <c r="Q323" s="64"/>
      <c r="R323" s="64"/>
      <c r="S323" s="64"/>
      <c r="T323" s="64"/>
      <c r="U323" s="64"/>
      <c r="V323" s="64"/>
      <c r="W323" s="64"/>
      <c r="X323" s="64"/>
      <c r="Y323" s="64"/>
      <c r="Z323" s="64"/>
    </row>
    <row r="324" ht="12.75" customHeight="1">
      <c r="A324" s="82">
        <v>40021.0</v>
      </c>
      <c r="B324" s="64">
        <v>3595.0</v>
      </c>
      <c r="C324" s="64" t="s">
        <v>4487</v>
      </c>
      <c r="D324" s="64" t="s">
        <v>8</v>
      </c>
      <c r="E324" s="64" t="s">
        <v>4487</v>
      </c>
      <c r="F324" s="64">
        <v>56.0</v>
      </c>
      <c r="G324" s="64">
        <v>2000.0</v>
      </c>
      <c r="H324" s="64"/>
      <c r="I324" s="64"/>
      <c r="J324" s="64"/>
      <c r="K324" s="64"/>
      <c r="L324" s="64"/>
      <c r="M324" s="64"/>
      <c r="N324" s="64"/>
      <c r="O324" s="64"/>
      <c r="P324" s="64"/>
      <c r="Q324" s="64"/>
      <c r="R324" s="64"/>
      <c r="S324" s="64"/>
      <c r="T324" s="64"/>
      <c r="U324" s="64"/>
      <c r="V324" s="64"/>
      <c r="W324" s="64"/>
      <c r="X324" s="64"/>
      <c r="Y324" s="64"/>
      <c r="Z324" s="64"/>
    </row>
    <row r="325" ht="12.75" customHeight="1">
      <c r="A325" s="82">
        <v>40025.0</v>
      </c>
      <c r="B325" s="64">
        <v>3596.0</v>
      </c>
      <c r="C325" s="64" t="s">
        <v>4474</v>
      </c>
      <c r="D325" s="64" t="s">
        <v>8</v>
      </c>
      <c r="E325" s="64" t="s">
        <v>860</v>
      </c>
      <c r="F325" s="64">
        <v>61.0</v>
      </c>
      <c r="G325" s="64">
        <v>2500.0</v>
      </c>
      <c r="H325" s="64"/>
      <c r="I325" s="64"/>
      <c r="J325" s="64"/>
      <c r="K325" s="64"/>
      <c r="L325" s="64"/>
      <c r="M325" s="64"/>
      <c r="N325" s="64"/>
      <c r="O325" s="64"/>
      <c r="P325" s="64"/>
      <c r="Q325" s="64"/>
      <c r="R325" s="64"/>
      <c r="S325" s="64"/>
      <c r="T325" s="64"/>
      <c r="U325" s="64"/>
      <c r="V325" s="64"/>
      <c r="W325" s="64"/>
      <c r="X325" s="64"/>
      <c r="Y325" s="64"/>
      <c r="Z325" s="64"/>
    </row>
    <row r="326" ht="12.75" customHeight="1">
      <c r="A326" s="82"/>
      <c r="B326" s="64"/>
      <c r="C326" s="64"/>
      <c r="D326" s="64"/>
      <c r="E326" s="64"/>
      <c r="F326" s="64"/>
      <c r="G326" s="64"/>
      <c r="H326" s="64"/>
      <c r="I326" s="64"/>
      <c r="J326" s="64"/>
      <c r="K326" s="64"/>
      <c r="L326" s="64"/>
      <c r="M326" s="64"/>
      <c r="N326" s="64"/>
      <c r="O326" s="64"/>
      <c r="P326" s="64"/>
      <c r="Q326" s="64"/>
      <c r="R326" s="64"/>
      <c r="S326" s="64"/>
      <c r="T326" s="64"/>
      <c r="U326" s="64"/>
      <c r="V326" s="64"/>
      <c r="W326" s="64"/>
      <c r="X326" s="64"/>
      <c r="Y326" s="64"/>
      <c r="Z326" s="64"/>
    </row>
    <row r="327" ht="12.75" customHeight="1">
      <c r="A327" s="82">
        <v>40025.0</v>
      </c>
      <c r="B327" s="64">
        <v>2163.0</v>
      </c>
      <c r="C327" s="64" t="s">
        <v>1211</v>
      </c>
      <c r="D327" s="64" t="s">
        <v>8</v>
      </c>
      <c r="E327" s="64" t="s">
        <v>6390</v>
      </c>
      <c r="F327" s="64">
        <v>58.0</v>
      </c>
      <c r="G327" s="64">
        <v>2000.0</v>
      </c>
      <c r="H327" s="64"/>
      <c r="I327" s="64"/>
      <c r="J327" s="64"/>
      <c r="K327" s="64"/>
      <c r="L327" s="64"/>
      <c r="M327" s="64"/>
      <c r="N327" s="64" t="s">
        <v>6391</v>
      </c>
      <c r="O327" s="64"/>
      <c r="P327" s="64"/>
      <c r="Q327" s="64"/>
      <c r="R327" s="64"/>
      <c r="S327" s="64"/>
      <c r="T327" s="64"/>
      <c r="U327" s="64"/>
      <c r="V327" s="64"/>
      <c r="W327" s="64"/>
      <c r="X327" s="64"/>
      <c r="Y327" s="64"/>
      <c r="Z327" s="64"/>
    </row>
    <row r="328" ht="12.75" customHeight="1">
      <c r="A328" s="82">
        <v>40023.0</v>
      </c>
      <c r="B328" s="64">
        <v>2171.0</v>
      </c>
      <c r="C328" s="64" t="s">
        <v>1211</v>
      </c>
      <c r="D328" s="64"/>
      <c r="E328" s="64" t="s">
        <v>6392</v>
      </c>
      <c r="F328" s="64">
        <v>60.0</v>
      </c>
      <c r="G328" s="64">
        <v>2200.0</v>
      </c>
      <c r="H328" s="64"/>
      <c r="I328" s="64"/>
      <c r="J328" s="64"/>
      <c r="K328" s="64"/>
      <c r="L328" s="64"/>
      <c r="M328" s="64"/>
      <c r="N328" s="64"/>
      <c r="O328" s="64"/>
      <c r="P328" s="64"/>
      <c r="Q328" s="64"/>
      <c r="R328" s="64"/>
      <c r="S328" s="64"/>
      <c r="T328" s="64"/>
      <c r="U328" s="64"/>
      <c r="V328" s="64"/>
      <c r="W328" s="64"/>
      <c r="X328" s="64"/>
      <c r="Y328" s="64"/>
      <c r="Z328" s="64"/>
    </row>
    <row r="329" ht="12.75" customHeight="1">
      <c r="A329" s="82"/>
      <c r="B329" s="64"/>
      <c r="C329" s="64"/>
      <c r="D329" s="64"/>
      <c r="E329" s="64"/>
      <c r="F329" s="64"/>
      <c r="G329" s="64"/>
      <c r="H329" s="64"/>
      <c r="I329" s="64"/>
      <c r="J329" s="64"/>
      <c r="K329" s="64"/>
      <c r="L329" s="64"/>
      <c r="M329" s="64"/>
      <c r="N329" s="64"/>
      <c r="O329" s="64"/>
      <c r="P329" s="64"/>
      <c r="Q329" s="64"/>
      <c r="R329" s="64"/>
      <c r="S329" s="64"/>
      <c r="T329" s="64"/>
      <c r="U329" s="64"/>
      <c r="V329" s="64"/>
      <c r="W329" s="64"/>
      <c r="X329" s="64"/>
      <c r="Y329" s="64"/>
      <c r="Z329" s="64"/>
    </row>
    <row r="330" ht="12.75" customHeight="1">
      <c r="A330" s="82">
        <v>39914.729166666664</v>
      </c>
      <c r="B330" s="64">
        <v>7179.0</v>
      </c>
      <c r="C330" s="64" t="s">
        <v>82</v>
      </c>
      <c r="D330" s="64" t="s">
        <v>8</v>
      </c>
      <c r="E330" s="64" t="s">
        <v>6393</v>
      </c>
      <c r="F330" s="64">
        <v>76.0</v>
      </c>
      <c r="G330" s="64">
        <v>4600.0</v>
      </c>
      <c r="H330" s="64" t="s">
        <v>23</v>
      </c>
      <c r="I330" s="64" t="s">
        <v>5962</v>
      </c>
      <c r="J330" s="64"/>
      <c r="K330" s="64"/>
      <c r="L330" s="64"/>
      <c r="M330" s="64"/>
      <c r="N330" s="64" t="s">
        <v>6054</v>
      </c>
      <c r="O330" s="64" t="s">
        <v>6054</v>
      </c>
      <c r="P330" s="64"/>
      <c r="Q330" s="64"/>
      <c r="R330" s="64"/>
      <c r="S330" s="64"/>
      <c r="T330" s="64"/>
      <c r="U330" s="64"/>
      <c r="V330" s="64"/>
      <c r="W330" s="64"/>
      <c r="X330" s="64"/>
      <c r="Y330" s="64"/>
      <c r="Z330" s="64"/>
    </row>
    <row r="331" ht="12.75" customHeight="1">
      <c r="A331" s="82">
        <v>39929.510416666664</v>
      </c>
      <c r="B331" s="64">
        <v>7180.0</v>
      </c>
      <c r="C331" s="64" t="s">
        <v>82</v>
      </c>
      <c r="D331" s="64" t="s">
        <v>8</v>
      </c>
      <c r="E331" s="64" t="s">
        <v>836</v>
      </c>
      <c r="F331" s="64">
        <v>82.0</v>
      </c>
      <c r="G331" s="64">
        <v>5450.0</v>
      </c>
      <c r="H331" s="64" t="s">
        <v>23</v>
      </c>
      <c r="I331" s="64" t="s">
        <v>5962</v>
      </c>
      <c r="J331" s="64"/>
      <c r="K331" s="64"/>
      <c r="L331" s="64"/>
      <c r="M331" s="64"/>
      <c r="N331" s="64" t="s">
        <v>5963</v>
      </c>
      <c r="O331" s="64" t="s">
        <v>6129</v>
      </c>
      <c r="P331" s="64"/>
      <c r="Q331" s="64"/>
      <c r="R331" s="64"/>
      <c r="S331" s="64"/>
      <c r="T331" s="64"/>
      <c r="U331" s="64"/>
      <c r="V331" s="64"/>
      <c r="W331" s="64"/>
      <c r="X331" s="64"/>
      <c r="Y331" s="64"/>
      <c r="Z331" s="64"/>
    </row>
    <row r="332" ht="12.75" customHeight="1">
      <c r="A332" s="82">
        <v>39932.479166666664</v>
      </c>
      <c r="B332" s="64">
        <v>7181.0</v>
      </c>
      <c r="C332" s="64" t="s">
        <v>82</v>
      </c>
      <c r="D332" s="64" t="s">
        <v>8</v>
      </c>
      <c r="E332" s="64" t="s">
        <v>974</v>
      </c>
      <c r="F332" s="64">
        <v>70.0</v>
      </c>
      <c r="G332" s="64">
        <v>3630.0</v>
      </c>
      <c r="H332" s="64" t="s">
        <v>23</v>
      </c>
      <c r="I332" s="64" t="s">
        <v>5962</v>
      </c>
      <c r="J332" s="64"/>
      <c r="K332" s="64"/>
      <c r="L332" s="64"/>
      <c r="M332" s="64"/>
      <c r="N332" s="64" t="s">
        <v>5963</v>
      </c>
      <c r="O332" s="64" t="s">
        <v>5993</v>
      </c>
      <c r="P332" s="64"/>
      <c r="Q332" s="64"/>
      <c r="R332" s="64"/>
      <c r="S332" s="64"/>
      <c r="T332" s="64"/>
      <c r="U332" s="64"/>
      <c r="V332" s="64"/>
      <c r="W332" s="64"/>
      <c r="X332" s="64"/>
      <c r="Y332" s="64"/>
      <c r="Z332" s="64"/>
    </row>
    <row r="333" ht="12.75" customHeight="1">
      <c r="A333" s="98">
        <v>39939.0</v>
      </c>
      <c r="B333" s="64">
        <v>7463.0</v>
      </c>
      <c r="C333" s="64" t="s">
        <v>82</v>
      </c>
      <c r="D333" s="64"/>
      <c r="E333" s="64"/>
      <c r="F333" s="64">
        <v>74.0</v>
      </c>
      <c r="G333" s="64">
        <v>4450.0</v>
      </c>
      <c r="H333" s="64"/>
      <c r="I333" s="64"/>
      <c r="J333" s="64"/>
      <c r="K333" s="64"/>
      <c r="L333" s="64"/>
      <c r="M333" s="64"/>
      <c r="N333" s="64"/>
      <c r="O333" s="64"/>
      <c r="P333" s="64"/>
      <c r="Q333" s="64"/>
      <c r="R333" s="64"/>
      <c r="S333" s="64"/>
      <c r="T333" s="64"/>
      <c r="U333" s="64"/>
      <c r="V333" s="64"/>
      <c r="W333" s="64"/>
      <c r="X333" s="64"/>
      <c r="Y333" s="64"/>
      <c r="Z333" s="64"/>
    </row>
    <row r="334" ht="12.75" customHeight="1">
      <c r="A334" s="98">
        <v>39941.0</v>
      </c>
      <c r="B334" s="64">
        <v>7464.0</v>
      </c>
      <c r="C334" s="64" t="s">
        <v>82</v>
      </c>
      <c r="D334" s="64"/>
      <c r="E334" s="64"/>
      <c r="F334" s="64">
        <v>74.0</v>
      </c>
      <c r="G334" s="64">
        <v>4000.0</v>
      </c>
      <c r="H334" s="64"/>
      <c r="I334" s="64"/>
      <c r="J334" s="64"/>
      <c r="K334" s="64"/>
      <c r="L334" s="64"/>
      <c r="M334" s="64"/>
      <c r="N334" s="64"/>
      <c r="O334" s="64"/>
      <c r="P334" s="64"/>
      <c r="Q334" s="64"/>
      <c r="R334" s="64"/>
      <c r="S334" s="64"/>
      <c r="T334" s="64"/>
      <c r="U334" s="64"/>
      <c r="V334" s="64"/>
      <c r="W334" s="64"/>
      <c r="X334" s="64"/>
      <c r="Y334" s="64"/>
      <c r="Z334" s="64"/>
    </row>
    <row r="335" ht="12.75" customHeight="1">
      <c r="A335" s="98">
        <v>39941.0</v>
      </c>
      <c r="B335" s="64">
        <v>7465.0</v>
      </c>
      <c r="C335" s="64" t="s">
        <v>82</v>
      </c>
      <c r="D335" s="64"/>
      <c r="E335" s="64"/>
      <c r="F335" s="64">
        <v>75.0</v>
      </c>
      <c r="G335" s="64">
        <v>4450.0</v>
      </c>
      <c r="H335" s="64"/>
      <c r="I335" s="64"/>
      <c r="J335" s="64"/>
      <c r="K335" s="64"/>
      <c r="L335" s="64"/>
      <c r="M335" s="64"/>
      <c r="N335" s="64"/>
      <c r="O335" s="64"/>
      <c r="P335" s="64"/>
      <c r="Q335" s="64"/>
      <c r="R335" s="64"/>
      <c r="S335" s="64"/>
      <c r="T335" s="64"/>
      <c r="U335" s="64"/>
      <c r="V335" s="64"/>
      <c r="W335" s="64"/>
      <c r="X335" s="64"/>
      <c r="Y335" s="64"/>
      <c r="Z335" s="64"/>
    </row>
    <row r="336" ht="12.75" customHeight="1">
      <c r="A336" s="82">
        <v>39946.479166666664</v>
      </c>
      <c r="B336" s="64">
        <v>7141.0</v>
      </c>
      <c r="C336" s="64" t="s">
        <v>82</v>
      </c>
      <c r="D336" s="64" t="s">
        <v>8</v>
      </c>
      <c r="E336" s="64" t="s">
        <v>834</v>
      </c>
      <c r="F336" s="64">
        <v>75.0</v>
      </c>
      <c r="G336" s="64">
        <v>4600.0</v>
      </c>
      <c r="H336" s="64" t="s">
        <v>23</v>
      </c>
      <c r="I336" s="64" t="s">
        <v>5971</v>
      </c>
      <c r="J336" s="64"/>
      <c r="K336" s="64"/>
      <c r="L336" s="64"/>
      <c r="M336" s="64"/>
      <c r="N336" s="64" t="s">
        <v>6057</v>
      </c>
      <c r="O336" s="64" t="s">
        <v>6057</v>
      </c>
      <c r="P336" s="64"/>
      <c r="Q336" s="64"/>
      <c r="R336" s="64"/>
      <c r="S336" s="64"/>
      <c r="T336" s="64"/>
      <c r="U336" s="64"/>
      <c r="V336" s="64"/>
      <c r="W336" s="64"/>
      <c r="X336" s="64"/>
      <c r="Y336" s="64"/>
      <c r="Z336" s="64"/>
    </row>
    <row r="337" ht="12.75" customHeight="1">
      <c r="A337" s="82">
        <v>39953.0</v>
      </c>
      <c r="B337" s="64">
        <v>7466.0</v>
      </c>
      <c r="C337" s="64" t="s">
        <v>82</v>
      </c>
      <c r="D337" s="64"/>
      <c r="E337" s="64"/>
      <c r="F337" s="64">
        <v>77.0</v>
      </c>
      <c r="G337" s="64">
        <v>4600.0</v>
      </c>
      <c r="H337" s="64"/>
      <c r="I337" s="64"/>
      <c r="J337" s="64"/>
      <c r="K337" s="64"/>
      <c r="L337" s="64"/>
      <c r="M337" s="64"/>
      <c r="N337" s="64"/>
      <c r="O337" s="64"/>
      <c r="P337" s="64"/>
      <c r="Q337" s="64"/>
      <c r="R337" s="64"/>
      <c r="S337" s="64"/>
      <c r="T337" s="64"/>
      <c r="U337" s="64"/>
      <c r="V337" s="64"/>
      <c r="W337" s="64"/>
      <c r="X337" s="64"/>
      <c r="Y337" s="64"/>
      <c r="Z337" s="64"/>
    </row>
    <row r="338" ht="12.75" customHeight="1">
      <c r="A338" s="82">
        <v>39966.395833333336</v>
      </c>
      <c r="B338" s="64">
        <v>7142.0</v>
      </c>
      <c r="C338" s="64" t="s">
        <v>82</v>
      </c>
      <c r="D338" s="64" t="s">
        <v>8</v>
      </c>
      <c r="E338" s="64" t="s">
        <v>834</v>
      </c>
      <c r="F338" s="64">
        <v>77.0</v>
      </c>
      <c r="G338" s="64">
        <v>5250.0</v>
      </c>
      <c r="H338" s="64" t="s">
        <v>23</v>
      </c>
      <c r="I338" s="64" t="s">
        <v>5962</v>
      </c>
      <c r="J338" s="64"/>
      <c r="K338" s="64"/>
      <c r="L338" s="64"/>
      <c r="M338" s="64"/>
      <c r="N338" s="64" t="s">
        <v>6054</v>
      </c>
      <c r="O338" s="64" t="s">
        <v>6275</v>
      </c>
      <c r="P338" s="64"/>
      <c r="Q338" s="64"/>
      <c r="R338" s="64"/>
      <c r="S338" s="64"/>
      <c r="T338" s="64"/>
      <c r="U338" s="64"/>
      <c r="V338" s="64"/>
      <c r="W338" s="64"/>
      <c r="X338" s="64"/>
      <c r="Y338" s="64"/>
      <c r="Z338" s="64"/>
    </row>
    <row r="339" ht="12.75" customHeight="1">
      <c r="A339" s="82">
        <v>39966.770833333336</v>
      </c>
      <c r="B339" s="64">
        <v>7143.0</v>
      </c>
      <c r="C339" s="64" t="s">
        <v>82</v>
      </c>
      <c r="D339" s="64" t="s">
        <v>8</v>
      </c>
      <c r="E339" s="64" t="s">
        <v>834</v>
      </c>
      <c r="F339" s="64">
        <v>72.0</v>
      </c>
      <c r="G339" s="64">
        <v>4000.0</v>
      </c>
      <c r="H339" s="64" t="s">
        <v>23</v>
      </c>
      <c r="I339" s="64" t="s">
        <v>5962</v>
      </c>
      <c r="J339" s="64"/>
      <c r="K339" s="64"/>
      <c r="L339" s="64"/>
      <c r="M339" s="64"/>
      <c r="N339" s="64" t="s">
        <v>6054</v>
      </c>
      <c r="O339" s="64" t="s">
        <v>6275</v>
      </c>
      <c r="P339" s="64"/>
      <c r="Q339" s="64"/>
      <c r="R339" s="64"/>
      <c r="S339" s="64"/>
      <c r="T339" s="64"/>
      <c r="U339" s="64"/>
      <c r="V339" s="64"/>
      <c r="W339" s="64"/>
      <c r="X339" s="64"/>
      <c r="Y339" s="64"/>
      <c r="Z339" s="64"/>
    </row>
    <row r="340" ht="12.75" customHeight="1">
      <c r="A340" s="82">
        <v>39969.0</v>
      </c>
      <c r="B340" s="64">
        <v>7144.0</v>
      </c>
      <c r="C340" s="64" t="s">
        <v>82</v>
      </c>
      <c r="D340" s="64"/>
      <c r="E340" s="64"/>
      <c r="F340" s="64">
        <v>75.0</v>
      </c>
      <c r="G340" s="64">
        <v>4800.0</v>
      </c>
      <c r="H340" s="64"/>
      <c r="I340" s="64"/>
      <c r="J340" s="64"/>
      <c r="K340" s="64"/>
      <c r="L340" s="64"/>
      <c r="M340" s="64"/>
      <c r="N340" s="64"/>
      <c r="O340" s="64"/>
      <c r="P340" s="64"/>
      <c r="Q340" s="64"/>
      <c r="R340" s="64"/>
      <c r="S340" s="64"/>
      <c r="T340" s="64"/>
      <c r="U340" s="64"/>
      <c r="V340" s="64"/>
      <c r="W340" s="64"/>
      <c r="X340" s="64"/>
      <c r="Y340" s="64"/>
      <c r="Z340" s="64"/>
    </row>
    <row r="341" ht="12.75" customHeight="1">
      <c r="A341" s="82">
        <v>39972.0</v>
      </c>
      <c r="B341" s="64">
        <v>7467.0</v>
      </c>
      <c r="C341" s="64" t="s">
        <v>82</v>
      </c>
      <c r="D341" s="64"/>
      <c r="E341" s="64"/>
      <c r="F341" s="64">
        <v>92.0</v>
      </c>
      <c r="G341" s="64">
        <v>9100.0</v>
      </c>
      <c r="H341" s="64"/>
      <c r="I341" s="64"/>
      <c r="J341" s="64"/>
      <c r="K341" s="64"/>
      <c r="L341" s="64"/>
      <c r="M341" s="64"/>
      <c r="N341" s="64"/>
      <c r="O341" s="64"/>
      <c r="P341" s="64"/>
      <c r="Q341" s="64"/>
      <c r="R341" s="64"/>
      <c r="S341" s="64"/>
      <c r="T341" s="64"/>
      <c r="U341" s="64"/>
      <c r="V341" s="64"/>
      <c r="W341" s="64"/>
      <c r="X341" s="64"/>
      <c r="Y341" s="64"/>
      <c r="Z341" s="64"/>
    </row>
    <row r="342" ht="12.75" customHeight="1">
      <c r="A342" s="82">
        <v>39974.0</v>
      </c>
      <c r="B342" s="64">
        <v>7468.0</v>
      </c>
      <c r="C342" s="64" t="s">
        <v>82</v>
      </c>
      <c r="D342" s="64"/>
      <c r="E342" s="64"/>
      <c r="F342" s="64">
        <v>82.0</v>
      </c>
      <c r="G342" s="64">
        <v>6100.0</v>
      </c>
      <c r="H342" s="64"/>
      <c r="I342" s="64"/>
      <c r="J342" s="64"/>
      <c r="K342" s="64"/>
      <c r="L342" s="64"/>
      <c r="M342" s="64"/>
      <c r="N342" s="64"/>
      <c r="O342" s="64"/>
      <c r="P342" s="64"/>
      <c r="Q342" s="64"/>
      <c r="R342" s="64"/>
      <c r="S342" s="64"/>
      <c r="T342" s="64"/>
      <c r="U342" s="64"/>
      <c r="V342" s="64"/>
      <c r="W342" s="64"/>
      <c r="X342" s="64"/>
      <c r="Y342" s="64"/>
      <c r="Z342" s="64"/>
    </row>
    <row r="343" ht="12.75" customHeight="1">
      <c r="A343" s="82">
        <v>39976.0</v>
      </c>
      <c r="B343" s="64">
        <v>7469.0</v>
      </c>
      <c r="C343" s="64" t="s">
        <v>82</v>
      </c>
      <c r="D343" s="64"/>
      <c r="E343" s="64"/>
      <c r="F343" s="64">
        <v>75.0</v>
      </c>
      <c r="G343" s="64">
        <v>4600.0</v>
      </c>
      <c r="H343" s="64"/>
      <c r="I343" s="64"/>
      <c r="J343" s="64"/>
      <c r="K343" s="64"/>
      <c r="L343" s="64"/>
      <c r="M343" s="64"/>
      <c r="N343" s="64"/>
      <c r="O343" s="64"/>
      <c r="P343" s="64"/>
      <c r="Q343" s="64"/>
      <c r="R343" s="64"/>
      <c r="S343" s="64"/>
      <c r="T343" s="64"/>
      <c r="U343" s="64"/>
      <c r="V343" s="64"/>
      <c r="W343" s="64"/>
      <c r="X343" s="64"/>
      <c r="Y343" s="64"/>
      <c r="Z343" s="64"/>
    </row>
    <row r="344" ht="12.75" customHeight="1">
      <c r="A344" s="82">
        <v>39980.479166666664</v>
      </c>
      <c r="B344" s="64">
        <v>7145.0</v>
      </c>
      <c r="C344" s="64" t="s">
        <v>82</v>
      </c>
      <c r="D344" s="64" t="s">
        <v>8</v>
      </c>
      <c r="E344" s="64" t="s">
        <v>834</v>
      </c>
      <c r="F344" s="64">
        <v>72.0</v>
      </c>
      <c r="G344" s="64">
        <v>3800.0</v>
      </c>
      <c r="H344" s="64" t="s">
        <v>23</v>
      </c>
      <c r="I344" s="64" t="s">
        <v>5962</v>
      </c>
      <c r="J344" s="64"/>
      <c r="K344" s="64"/>
      <c r="L344" s="64"/>
      <c r="M344" s="64"/>
      <c r="N344" s="64" t="s">
        <v>6009</v>
      </c>
      <c r="O344" s="64" t="s">
        <v>6009</v>
      </c>
      <c r="P344" s="64"/>
      <c r="Q344" s="64"/>
      <c r="R344" s="64"/>
      <c r="S344" s="64"/>
      <c r="T344" s="64"/>
      <c r="U344" s="64"/>
      <c r="V344" s="64"/>
      <c r="W344" s="64"/>
      <c r="X344" s="64"/>
      <c r="Y344" s="64"/>
      <c r="Z344" s="64"/>
    </row>
    <row r="345" ht="12.75" customHeight="1">
      <c r="A345" s="82">
        <v>39983.479166666664</v>
      </c>
      <c r="B345" s="64">
        <v>7146.0</v>
      </c>
      <c r="C345" s="64" t="s">
        <v>82</v>
      </c>
      <c r="D345" s="64" t="s">
        <v>8</v>
      </c>
      <c r="E345" s="64" t="s">
        <v>972</v>
      </c>
      <c r="F345" s="64">
        <v>78.0</v>
      </c>
      <c r="G345" s="64">
        <v>5000.0</v>
      </c>
      <c r="H345" s="64" t="s">
        <v>23</v>
      </c>
      <c r="I345" s="64" t="s">
        <v>5971</v>
      </c>
      <c r="J345" s="64"/>
      <c r="K345" s="64"/>
      <c r="L345" s="64"/>
      <c r="M345" s="64"/>
      <c r="N345" s="64" t="s">
        <v>6057</v>
      </c>
      <c r="O345" s="64" t="s">
        <v>6394</v>
      </c>
      <c r="P345" s="64"/>
      <c r="Q345" s="64"/>
      <c r="R345" s="64"/>
      <c r="S345" s="64"/>
      <c r="T345" s="64"/>
      <c r="U345" s="64"/>
      <c r="V345" s="64"/>
      <c r="W345" s="64"/>
      <c r="X345" s="64"/>
      <c r="Y345" s="64"/>
      <c r="Z345" s="64"/>
    </row>
    <row r="346" ht="12.75" customHeight="1">
      <c r="A346" s="82">
        <v>39984.59722222222</v>
      </c>
      <c r="B346" s="64">
        <v>7147.0</v>
      </c>
      <c r="C346" s="64" t="s">
        <v>82</v>
      </c>
      <c r="D346" s="64" t="s">
        <v>8</v>
      </c>
      <c r="E346" s="64" t="s">
        <v>834</v>
      </c>
      <c r="F346" s="64">
        <v>73.0</v>
      </c>
      <c r="G346" s="64">
        <v>3750.0</v>
      </c>
      <c r="H346" s="64" t="s">
        <v>23</v>
      </c>
      <c r="I346" s="64" t="s">
        <v>5962</v>
      </c>
      <c r="J346" s="64"/>
      <c r="K346" s="64"/>
      <c r="L346" s="64"/>
      <c r="M346" s="64"/>
      <c r="N346" s="64" t="s">
        <v>5996</v>
      </c>
      <c r="O346" s="64" t="s">
        <v>6056</v>
      </c>
      <c r="P346" s="64"/>
      <c r="Q346" s="64"/>
      <c r="R346" s="64"/>
      <c r="S346" s="64"/>
      <c r="T346" s="64"/>
      <c r="U346" s="64"/>
      <c r="V346" s="64"/>
      <c r="W346" s="64"/>
      <c r="X346" s="64"/>
      <c r="Y346" s="64"/>
      <c r="Z346" s="64"/>
    </row>
    <row r="347" ht="12.75" customHeight="1">
      <c r="A347" s="82">
        <v>39990.0</v>
      </c>
      <c r="B347" s="64">
        <v>7470.0</v>
      </c>
      <c r="C347" s="64" t="s">
        <v>82</v>
      </c>
      <c r="D347" s="64"/>
      <c r="E347" s="64"/>
      <c r="F347" s="64">
        <v>76.0</v>
      </c>
      <c r="G347" s="64">
        <v>4550.0</v>
      </c>
      <c r="H347" s="64"/>
      <c r="I347" s="64"/>
      <c r="J347" s="64"/>
      <c r="K347" s="64"/>
      <c r="L347" s="64"/>
      <c r="M347" s="64"/>
      <c r="N347" s="64"/>
      <c r="O347" s="64"/>
      <c r="P347" s="64"/>
      <c r="Q347" s="64"/>
      <c r="R347" s="64"/>
      <c r="S347" s="64"/>
      <c r="T347" s="64"/>
      <c r="U347" s="64"/>
      <c r="V347" s="64"/>
      <c r="W347" s="64"/>
      <c r="X347" s="64"/>
      <c r="Y347" s="64"/>
      <c r="Z347" s="64"/>
    </row>
    <row r="348" ht="12.75" customHeight="1">
      <c r="A348" s="82">
        <v>39992.375</v>
      </c>
      <c r="B348" s="64">
        <v>7148.0</v>
      </c>
      <c r="C348" s="64" t="s">
        <v>82</v>
      </c>
      <c r="D348" s="64" t="s">
        <v>8</v>
      </c>
      <c r="E348" s="64" t="s">
        <v>833</v>
      </c>
      <c r="F348" s="64">
        <v>80.0</v>
      </c>
      <c r="G348" s="64">
        <v>5350.0</v>
      </c>
      <c r="H348" s="64" t="s">
        <v>23</v>
      </c>
      <c r="I348" s="64" t="s">
        <v>5962</v>
      </c>
      <c r="J348" s="64"/>
      <c r="K348" s="64"/>
      <c r="L348" s="64"/>
      <c r="M348" s="64"/>
      <c r="N348" s="64" t="s">
        <v>5963</v>
      </c>
      <c r="O348" s="64" t="s">
        <v>6255</v>
      </c>
      <c r="P348" s="64"/>
      <c r="Q348" s="64"/>
      <c r="R348" s="64"/>
      <c r="S348" s="64"/>
      <c r="T348" s="64"/>
      <c r="U348" s="64"/>
      <c r="V348" s="64"/>
      <c r="W348" s="64"/>
      <c r="X348" s="64"/>
      <c r="Y348" s="64"/>
      <c r="Z348" s="64"/>
    </row>
    <row r="349" ht="12.75" customHeight="1">
      <c r="A349" s="82">
        <v>39992.479166666664</v>
      </c>
      <c r="B349" s="64">
        <v>7149.0</v>
      </c>
      <c r="C349" s="64" t="s">
        <v>82</v>
      </c>
      <c r="D349" s="64" t="s">
        <v>8</v>
      </c>
      <c r="E349" s="64" t="s">
        <v>836</v>
      </c>
      <c r="F349" s="64">
        <v>73.0</v>
      </c>
      <c r="G349" s="64">
        <v>3500.0</v>
      </c>
      <c r="H349" s="64" t="s">
        <v>23</v>
      </c>
      <c r="I349" s="64" t="s">
        <v>5962</v>
      </c>
      <c r="J349" s="64"/>
      <c r="K349" s="64"/>
      <c r="L349" s="64"/>
      <c r="M349" s="64"/>
      <c r="N349" s="64" t="s">
        <v>6057</v>
      </c>
      <c r="O349" s="64" t="s">
        <v>6395</v>
      </c>
      <c r="P349" s="64"/>
      <c r="Q349" s="64"/>
      <c r="R349" s="64"/>
      <c r="S349" s="64"/>
      <c r="T349" s="64"/>
      <c r="U349" s="64"/>
      <c r="V349" s="64"/>
      <c r="W349" s="64"/>
      <c r="X349" s="64"/>
      <c r="Y349" s="64"/>
      <c r="Z349" s="64"/>
    </row>
    <row r="350" ht="12.75" customHeight="1">
      <c r="A350" s="82">
        <v>39997.40972222222</v>
      </c>
      <c r="B350" s="64">
        <v>7150.0</v>
      </c>
      <c r="C350" s="64" t="s">
        <v>82</v>
      </c>
      <c r="D350" s="64" t="s">
        <v>8</v>
      </c>
      <c r="E350" s="64" t="s">
        <v>833</v>
      </c>
      <c r="F350" s="64">
        <v>77.0</v>
      </c>
      <c r="G350" s="64">
        <v>4700.0</v>
      </c>
      <c r="H350" s="64" t="s">
        <v>23</v>
      </c>
      <c r="I350" s="64" t="s">
        <v>5962</v>
      </c>
      <c r="J350" s="64"/>
      <c r="K350" s="64"/>
      <c r="L350" s="64"/>
      <c r="M350" s="64"/>
      <c r="N350" s="64" t="s">
        <v>5963</v>
      </c>
      <c r="O350" s="64" t="s">
        <v>6233</v>
      </c>
      <c r="P350" s="64"/>
      <c r="Q350" s="64"/>
      <c r="R350" s="64"/>
      <c r="S350" s="64"/>
      <c r="T350" s="64"/>
      <c r="U350" s="64"/>
      <c r="V350" s="64"/>
      <c r="W350" s="64"/>
      <c r="X350" s="64"/>
      <c r="Y350" s="64"/>
      <c r="Z350" s="64"/>
    </row>
    <row r="351" ht="12.75" customHeight="1">
      <c r="A351" s="82">
        <v>39999.501388888886</v>
      </c>
      <c r="B351" s="64">
        <v>7152.0</v>
      </c>
      <c r="C351" s="64" t="s">
        <v>82</v>
      </c>
      <c r="D351" s="64" t="s">
        <v>8</v>
      </c>
      <c r="E351" s="64" t="s">
        <v>6393</v>
      </c>
      <c r="F351" s="64">
        <v>80.0</v>
      </c>
      <c r="G351" s="64">
        <v>5400.0</v>
      </c>
      <c r="H351" s="64" t="s">
        <v>23</v>
      </c>
      <c r="I351" s="64" t="s">
        <v>5962</v>
      </c>
      <c r="J351" s="64"/>
      <c r="K351" s="64"/>
      <c r="L351" s="64"/>
      <c r="M351" s="64"/>
      <c r="N351" s="64" t="s">
        <v>6054</v>
      </c>
      <c r="O351" s="64" t="s">
        <v>6396</v>
      </c>
      <c r="P351" s="64"/>
      <c r="Q351" s="64"/>
      <c r="R351" s="64"/>
      <c r="S351" s="64"/>
      <c r="T351" s="64"/>
      <c r="U351" s="64"/>
      <c r="V351" s="64"/>
      <c r="W351" s="64"/>
      <c r="X351" s="64"/>
      <c r="Y351" s="64"/>
      <c r="Z351" s="64"/>
    </row>
    <row r="352" ht="12.75" customHeight="1">
      <c r="A352" s="82">
        <v>40005.0</v>
      </c>
      <c r="B352" s="64">
        <v>7153.0</v>
      </c>
      <c r="C352" s="64" t="s">
        <v>82</v>
      </c>
      <c r="D352" s="64"/>
      <c r="E352" s="64"/>
      <c r="F352" s="64">
        <v>77.0</v>
      </c>
      <c r="G352" s="64">
        <v>4900.0</v>
      </c>
      <c r="H352" s="64"/>
      <c r="I352" s="64"/>
      <c r="J352" s="64"/>
      <c r="K352" s="64"/>
      <c r="L352" s="64"/>
      <c r="M352" s="64"/>
      <c r="N352" s="64"/>
      <c r="O352" s="64"/>
      <c r="P352" s="64"/>
      <c r="Q352" s="64"/>
      <c r="R352" s="64"/>
      <c r="S352" s="64"/>
      <c r="T352" s="64"/>
      <c r="U352" s="64"/>
      <c r="V352" s="64"/>
      <c r="W352" s="64"/>
      <c r="X352" s="64"/>
      <c r="Y352" s="64"/>
      <c r="Z352" s="64"/>
    </row>
    <row r="353" ht="12.75" customHeight="1">
      <c r="A353" s="82">
        <v>40005.854166666664</v>
      </c>
      <c r="B353" s="64">
        <v>7154.0</v>
      </c>
      <c r="C353" s="64" t="s">
        <v>82</v>
      </c>
      <c r="D353" s="64" t="s">
        <v>8</v>
      </c>
      <c r="E353" s="64" t="s">
        <v>6393</v>
      </c>
      <c r="F353" s="64">
        <v>72.0</v>
      </c>
      <c r="G353" s="64">
        <v>3900.0</v>
      </c>
      <c r="H353" s="64" t="s">
        <v>23</v>
      </c>
      <c r="I353" s="64" t="s">
        <v>5962</v>
      </c>
      <c r="J353" s="64"/>
      <c r="K353" s="64"/>
      <c r="L353" s="64"/>
      <c r="M353" s="64"/>
      <c r="N353" s="64" t="s">
        <v>5996</v>
      </c>
      <c r="O353" s="64" t="s">
        <v>6056</v>
      </c>
      <c r="P353" s="64"/>
      <c r="Q353" s="64"/>
      <c r="R353" s="64"/>
      <c r="S353" s="64"/>
      <c r="T353" s="64"/>
      <c r="U353" s="64"/>
      <c r="V353" s="64"/>
      <c r="W353" s="64"/>
      <c r="X353" s="64"/>
      <c r="Y353" s="64"/>
      <c r="Z353" s="64"/>
    </row>
    <row r="354" ht="12.75" customHeight="1">
      <c r="A354" s="82">
        <v>40008.71875</v>
      </c>
      <c r="B354" s="64">
        <v>7155.0</v>
      </c>
      <c r="C354" s="64" t="s">
        <v>82</v>
      </c>
      <c r="D354" s="64" t="s">
        <v>8</v>
      </c>
      <c r="E354" s="64" t="s">
        <v>834</v>
      </c>
      <c r="F354" s="64">
        <v>54.0</v>
      </c>
      <c r="G354" s="64">
        <v>1450.0</v>
      </c>
      <c r="H354" s="64" t="s">
        <v>23</v>
      </c>
      <c r="I354" s="64" t="s">
        <v>5962</v>
      </c>
      <c r="J354" s="64"/>
      <c r="K354" s="64"/>
      <c r="L354" s="64"/>
      <c r="M354" s="64"/>
      <c r="N354" s="64" t="s">
        <v>5963</v>
      </c>
      <c r="O354" s="64" t="s">
        <v>6065</v>
      </c>
      <c r="P354" s="64"/>
      <c r="Q354" s="64"/>
      <c r="R354" s="64"/>
      <c r="S354" s="64"/>
      <c r="T354" s="64"/>
      <c r="U354" s="64"/>
      <c r="V354" s="64"/>
      <c r="W354" s="64"/>
      <c r="X354" s="64"/>
      <c r="Y354" s="64"/>
      <c r="Z354" s="64"/>
    </row>
    <row r="355" ht="12.75" customHeight="1">
      <c r="A355" s="82">
        <v>40009.0</v>
      </c>
      <c r="B355" s="64">
        <v>7471.0</v>
      </c>
      <c r="C355" s="64" t="s">
        <v>82</v>
      </c>
      <c r="D355" s="64"/>
      <c r="E355" s="64"/>
      <c r="F355" s="64">
        <v>77.0</v>
      </c>
      <c r="G355" s="64">
        <v>4800.0</v>
      </c>
      <c r="H355" s="64"/>
      <c r="I355" s="64"/>
      <c r="J355" s="64"/>
      <c r="K355" s="64"/>
      <c r="L355" s="64"/>
      <c r="M355" s="64"/>
      <c r="N355" s="64"/>
      <c r="O355" s="64"/>
      <c r="P355" s="64"/>
      <c r="Q355" s="64"/>
      <c r="R355" s="64"/>
      <c r="S355" s="64"/>
      <c r="T355" s="64"/>
      <c r="U355" s="64"/>
      <c r="V355" s="64"/>
      <c r="W355" s="64"/>
      <c r="X355" s="64"/>
      <c r="Y355" s="64"/>
      <c r="Z355" s="64"/>
    </row>
    <row r="356" ht="12.75" customHeight="1">
      <c r="A356" s="82">
        <v>40025.0</v>
      </c>
      <c r="B356" s="64">
        <v>7158.0</v>
      </c>
      <c r="C356" s="64" t="s">
        <v>82</v>
      </c>
      <c r="D356" s="64"/>
      <c r="E356" s="64"/>
      <c r="F356" s="64">
        <v>66.0</v>
      </c>
      <c r="G356" s="64">
        <v>2600.0</v>
      </c>
      <c r="H356" s="64"/>
      <c r="I356" s="64"/>
      <c r="J356" s="64"/>
      <c r="K356" s="64"/>
      <c r="L356" s="64"/>
      <c r="M356" s="64"/>
      <c r="N356" s="64"/>
      <c r="O356" s="64"/>
      <c r="P356" s="64"/>
      <c r="Q356" s="64"/>
      <c r="R356" s="64"/>
      <c r="S356" s="64"/>
      <c r="T356" s="64"/>
      <c r="U356" s="64"/>
      <c r="V356" s="64"/>
      <c r="W356" s="64"/>
      <c r="X356" s="64"/>
      <c r="Y356" s="64"/>
      <c r="Z356" s="64"/>
    </row>
    <row r="357" ht="12.75" customHeight="1">
      <c r="A357" s="82"/>
      <c r="B357" s="64"/>
      <c r="C357" s="64"/>
      <c r="D357" s="64"/>
      <c r="E357" s="64"/>
      <c r="F357" s="64"/>
      <c r="G357" s="64"/>
      <c r="H357" s="64"/>
      <c r="I357" s="64"/>
      <c r="J357" s="64"/>
      <c r="K357" s="64"/>
      <c r="L357" s="64"/>
      <c r="M357" s="64"/>
      <c r="N357" s="64"/>
      <c r="O357" s="64"/>
      <c r="P357" s="64"/>
      <c r="Q357" s="64"/>
      <c r="R357" s="64"/>
      <c r="S357" s="64"/>
      <c r="T357" s="64"/>
      <c r="U357" s="64"/>
      <c r="V357" s="64"/>
      <c r="W357" s="64"/>
      <c r="X357" s="64"/>
      <c r="Y357" s="64"/>
      <c r="Z357" s="64"/>
    </row>
    <row r="358" ht="12.75" customHeight="1">
      <c r="A358" s="82"/>
      <c r="B358" s="64"/>
      <c r="C358" s="64"/>
      <c r="D358" s="64"/>
      <c r="E358" s="64"/>
      <c r="F358" s="64"/>
      <c r="G358" s="64"/>
      <c r="H358" s="64"/>
      <c r="I358" s="64"/>
      <c r="J358" s="64"/>
      <c r="K358" s="64"/>
      <c r="L358" s="64"/>
      <c r="M358" s="64"/>
      <c r="N358" s="64"/>
      <c r="O358" s="64"/>
      <c r="P358" s="64"/>
      <c r="Q358" s="64"/>
      <c r="R358" s="64"/>
      <c r="S358" s="64"/>
      <c r="T358" s="64"/>
      <c r="U358" s="64"/>
      <c r="V358" s="64"/>
      <c r="W358" s="64"/>
      <c r="X358" s="64"/>
      <c r="Y358" s="64"/>
      <c r="Z358" s="64"/>
    </row>
    <row r="359" ht="12.75" customHeight="1">
      <c r="A359" s="82"/>
      <c r="B359" s="64"/>
      <c r="C359" s="64"/>
      <c r="D359" s="64"/>
      <c r="E359" s="64"/>
      <c r="F359" s="64"/>
      <c r="G359" s="64"/>
      <c r="H359" s="64"/>
      <c r="I359" s="64"/>
      <c r="J359" s="64"/>
      <c r="K359" s="64"/>
      <c r="L359" s="64"/>
      <c r="M359" s="64"/>
      <c r="N359" s="64"/>
      <c r="O359" s="64"/>
      <c r="P359" s="64"/>
      <c r="Q359" s="64"/>
      <c r="R359" s="64"/>
      <c r="S359" s="64"/>
      <c r="T359" s="64"/>
      <c r="U359" s="64"/>
      <c r="V359" s="64"/>
      <c r="W359" s="64"/>
      <c r="X359" s="64"/>
      <c r="Y359" s="64"/>
      <c r="Z359" s="64"/>
    </row>
    <row r="360" ht="12.75" customHeight="1">
      <c r="A360" s="82"/>
      <c r="B360" s="64"/>
      <c r="C360" s="64"/>
      <c r="D360" s="64"/>
      <c r="E360" s="64"/>
      <c r="F360" s="64"/>
      <c r="G360" s="64"/>
      <c r="H360" s="64"/>
      <c r="I360" s="64"/>
      <c r="J360" s="64"/>
      <c r="K360" s="64"/>
      <c r="L360" s="64"/>
      <c r="M360" s="64"/>
      <c r="N360" s="64"/>
      <c r="O360" s="64"/>
      <c r="P360" s="64"/>
      <c r="Q360" s="64"/>
      <c r="R360" s="64"/>
      <c r="S360" s="64"/>
      <c r="T360" s="64"/>
      <c r="U360" s="64"/>
      <c r="V360" s="64"/>
      <c r="W360" s="64"/>
      <c r="X360" s="64"/>
      <c r="Y360" s="64"/>
      <c r="Z360" s="64"/>
    </row>
    <row r="361" ht="12.75" customHeight="1">
      <c r="A361" s="82"/>
      <c r="B361" s="64"/>
      <c r="C361" s="64"/>
      <c r="D361" s="64"/>
      <c r="E361" s="64"/>
      <c r="F361" s="64"/>
      <c r="G361" s="64"/>
      <c r="H361" s="64"/>
      <c r="I361" s="64"/>
      <c r="J361" s="64"/>
      <c r="K361" s="64"/>
      <c r="L361" s="64"/>
      <c r="M361" s="64"/>
      <c r="N361" s="64"/>
      <c r="O361" s="64"/>
      <c r="P361" s="64"/>
      <c r="Q361" s="64"/>
      <c r="R361" s="64"/>
      <c r="S361" s="64"/>
      <c r="T361" s="64"/>
      <c r="U361" s="64"/>
      <c r="V361" s="64"/>
      <c r="W361" s="64"/>
      <c r="X361" s="64"/>
      <c r="Y361" s="64"/>
      <c r="Z361" s="64"/>
    </row>
    <row r="362" ht="12.75" customHeight="1">
      <c r="A362" s="82"/>
      <c r="B362" s="64"/>
      <c r="C362" s="64"/>
      <c r="D362" s="64"/>
      <c r="E362" s="64"/>
      <c r="F362" s="64"/>
      <c r="G362" s="64"/>
      <c r="H362" s="64"/>
      <c r="I362" s="64"/>
      <c r="J362" s="64"/>
      <c r="K362" s="64"/>
      <c r="L362" s="64"/>
      <c r="M362" s="64"/>
      <c r="N362" s="64"/>
      <c r="O362" s="64"/>
      <c r="P362" s="64"/>
      <c r="Q362" s="64"/>
      <c r="R362" s="64"/>
      <c r="S362" s="64"/>
      <c r="T362" s="64"/>
      <c r="U362" s="64"/>
      <c r="V362" s="64"/>
      <c r="W362" s="64"/>
      <c r="X362" s="64"/>
      <c r="Y362" s="64"/>
      <c r="Z362" s="64"/>
    </row>
    <row r="363" ht="12.75" customHeight="1">
      <c r="A363" s="82"/>
      <c r="B363" s="64"/>
      <c r="C363" s="64"/>
      <c r="D363" s="64"/>
      <c r="E363" s="64"/>
      <c r="F363" s="64"/>
      <c r="G363" s="64"/>
      <c r="H363" s="64"/>
      <c r="I363" s="64"/>
      <c r="J363" s="64"/>
      <c r="K363" s="64"/>
      <c r="L363" s="64"/>
      <c r="M363" s="64"/>
      <c r="N363" s="64"/>
      <c r="O363" s="64"/>
      <c r="P363" s="64"/>
      <c r="Q363" s="64"/>
      <c r="R363" s="64"/>
      <c r="S363" s="64"/>
      <c r="T363" s="64"/>
      <c r="U363" s="64"/>
      <c r="V363" s="64"/>
      <c r="W363" s="64"/>
      <c r="X363" s="64"/>
      <c r="Y363" s="64"/>
      <c r="Z363" s="64"/>
    </row>
    <row r="364" ht="12.75" customHeight="1">
      <c r="A364" s="82"/>
      <c r="B364" s="64"/>
      <c r="C364" s="64"/>
      <c r="D364" s="64"/>
      <c r="E364" s="64"/>
      <c r="F364" s="64"/>
      <c r="G364" s="64"/>
      <c r="H364" s="64"/>
      <c r="I364" s="64"/>
      <c r="J364" s="64"/>
      <c r="K364" s="64"/>
      <c r="L364" s="64"/>
      <c r="M364" s="64"/>
      <c r="N364" s="64"/>
      <c r="O364" s="64"/>
      <c r="P364" s="64"/>
      <c r="Q364" s="64"/>
      <c r="R364" s="64"/>
      <c r="S364" s="64"/>
      <c r="T364" s="64"/>
      <c r="U364" s="64"/>
      <c r="V364" s="64"/>
      <c r="W364" s="64"/>
      <c r="X364" s="64"/>
      <c r="Y364" s="64"/>
      <c r="Z364" s="64"/>
    </row>
    <row r="365" ht="12.75" customHeight="1">
      <c r="A365" s="82"/>
      <c r="B365" s="64"/>
      <c r="C365" s="64"/>
      <c r="D365" s="64"/>
      <c r="E365" s="64"/>
      <c r="F365" s="64"/>
      <c r="G365" s="64"/>
      <c r="H365" s="64"/>
      <c r="I365" s="64"/>
      <c r="J365" s="64"/>
      <c r="K365" s="64"/>
      <c r="L365" s="64"/>
      <c r="M365" s="64"/>
      <c r="N365" s="64"/>
      <c r="O365" s="64"/>
      <c r="P365" s="64"/>
      <c r="Q365" s="64"/>
      <c r="R365" s="64"/>
      <c r="S365" s="64"/>
      <c r="T365" s="64"/>
      <c r="U365" s="64"/>
      <c r="V365" s="64"/>
      <c r="W365" s="64"/>
      <c r="X365" s="64"/>
      <c r="Y365" s="64"/>
      <c r="Z365" s="64"/>
    </row>
    <row r="366" ht="12.75" customHeight="1">
      <c r="A366" s="82"/>
      <c r="B366" s="64"/>
      <c r="C366" s="64"/>
      <c r="D366" s="64"/>
      <c r="E366" s="64"/>
      <c r="F366" s="64"/>
      <c r="G366" s="64"/>
      <c r="H366" s="64"/>
      <c r="I366" s="64"/>
      <c r="J366" s="64"/>
      <c r="K366" s="64"/>
      <c r="L366" s="64"/>
      <c r="M366" s="64"/>
      <c r="N366" s="64"/>
      <c r="O366" s="64"/>
      <c r="P366" s="64"/>
      <c r="Q366" s="64"/>
      <c r="R366" s="64"/>
      <c r="S366" s="64"/>
      <c r="T366" s="64"/>
      <c r="U366" s="64"/>
      <c r="V366" s="64"/>
      <c r="W366" s="64"/>
      <c r="X366" s="64"/>
      <c r="Y366" s="64"/>
      <c r="Z366" s="64"/>
    </row>
    <row r="367" ht="12.75" customHeight="1">
      <c r="A367" s="82"/>
      <c r="B367" s="64"/>
      <c r="C367" s="64"/>
      <c r="D367" s="64"/>
      <c r="E367" s="64"/>
      <c r="F367" s="64"/>
      <c r="G367" s="64"/>
      <c r="H367" s="64"/>
      <c r="I367" s="64"/>
      <c r="J367" s="64"/>
      <c r="K367" s="64"/>
      <c r="L367" s="64"/>
      <c r="M367" s="64"/>
      <c r="N367" s="64"/>
      <c r="O367" s="64"/>
      <c r="P367" s="64"/>
      <c r="Q367" s="64"/>
      <c r="R367" s="64"/>
      <c r="S367" s="64"/>
      <c r="T367" s="64"/>
      <c r="U367" s="64"/>
      <c r="V367" s="64"/>
      <c r="W367" s="64"/>
      <c r="X367" s="64"/>
      <c r="Y367" s="64"/>
      <c r="Z367" s="64"/>
    </row>
    <row r="368" ht="12.75" customHeight="1">
      <c r="A368" s="82"/>
      <c r="B368" s="64"/>
      <c r="C368" s="64"/>
      <c r="D368" s="64"/>
      <c r="E368" s="64"/>
      <c r="F368" s="64"/>
      <c r="G368" s="64"/>
      <c r="H368" s="64"/>
      <c r="I368" s="64"/>
      <c r="J368" s="64"/>
      <c r="K368" s="64"/>
      <c r="L368" s="64"/>
      <c r="M368" s="64"/>
      <c r="N368" s="64"/>
      <c r="O368" s="64"/>
      <c r="P368" s="64"/>
      <c r="Q368" s="64"/>
      <c r="R368" s="64"/>
      <c r="S368" s="64"/>
      <c r="T368" s="64"/>
      <c r="U368" s="64"/>
      <c r="V368" s="64"/>
      <c r="W368" s="64"/>
      <c r="X368" s="64"/>
      <c r="Y368" s="64"/>
      <c r="Z368" s="64"/>
    </row>
    <row r="369" ht="12.75" customHeight="1">
      <c r="A369" s="82"/>
      <c r="B369" s="64"/>
      <c r="C369" s="64"/>
      <c r="D369" s="64"/>
      <c r="E369" s="64"/>
      <c r="F369" s="64"/>
      <c r="G369" s="64"/>
      <c r="H369" s="64"/>
      <c r="I369" s="64"/>
      <c r="J369" s="64"/>
      <c r="K369" s="64"/>
      <c r="L369" s="64"/>
      <c r="M369" s="64"/>
      <c r="N369" s="64"/>
      <c r="O369" s="64"/>
      <c r="P369" s="64"/>
      <c r="Q369" s="64"/>
      <c r="R369" s="64"/>
      <c r="S369" s="64"/>
      <c r="T369" s="64"/>
      <c r="U369" s="64"/>
      <c r="V369" s="64"/>
      <c r="W369" s="64"/>
      <c r="X369" s="64"/>
      <c r="Y369" s="64"/>
      <c r="Z369" s="64"/>
    </row>
    <row r="370" ht="12.75" customHeight="1">
      <c r="A370" s="82"/>
      <c r="B370" s="64"/>
      <c r="C370" s="64"/>
      <c r="D370" s="64"/>
      <c r="E370" s="64"/>
      <c r="F370" s="64"/>
      <c r="G370" s="64"/>
      <c r="H370" s="64"/>
      <c r="I370" s="64"/>
      <c r="J370" s="64"/>
      <c r="K370" s="64"/>
      <c r="L370" s="64"/>
      <c r="M370" s="64"/>
      <c r="N370" s="64"/>
      <c r="O370" s="64"/>
      <c r="P370" s="64"/>
      <c r="Q370" s="64"/>
      <c r="R370" s="64"/>
      <c r="S370" s="64"/>
      <c r="T370" s="64"/>
      <c r="U370" s="64"/>
      <c r="V370" s="64"/>
      <c r="W370" s="64"/>
      <c r="X370" s="64"/>
      <c r="Y370" s="64"/>
      <c r="Z370" s="64"/>
    </row>
    <row r="371" ht="12.75" customHeight="1">
      <c r="A371" s="82"/>
      <c r="B371" s="64"/>
      <c r="C371" s="64"/>
      <c r="D371" s="64"/>
      <c r="E371" s="64"/>
      <c r="F371" s="64"/>
      <c r="G371" s="64"/>
      <c r="H371" s="64"/>
      <c r="I371" s="64"/>
      <c r="J371" s="64"/>
      <c r="K371" s="64"/>
      <c r="L371" s="64"/>
      <c r="M371" s="64"/>
      <c r="N371" s="64"/>
      <c r="O371" s="64"/>
      <c r="P371" s="64"/>
      <c r="Q371" s="64"/>
      <c r="R371" s="64"/>
      <c r="S371" s="64"/>
      <c r="T371" s="64"/>
      <c r="U371" s="64"/>
      <c r="V371" s="64"/>
      <c r="W371" s="64"/>
      <c r="X371" s="64"/>
      <c r="Y371" s="64"/>
      <c r="Z371" s="64"/>
    </row>
    <row r="372" ht="12.75" customHeight="1">
      <c r="A372" s="82"/>
      <c r="B372" s="64"/>
      <c r="C372" s="64"/>
      <c r="D372" s="64"/>
      <c r="E372" s="64"/>
      <c r="F372" s="64"/>
      <c r="G372" s="64"/>
      <c r="H372" s="64"/>
      <c r="I372" s="64"/>
      <c r="J372" s="64"/>
      <c r="K372" s="64"/>
      <c r="L372" s="64"/>
      <c r="M372" s="64"/>
      <c r="N372" s="64"/>
      <c r="O372" s="64"/>
      <c r="P372" s="64"/>
      <c r="Q372" s="64"/>
      <c r="R372" s="64"/>
      <c r="S372" s="64"/>
      <c r="T372" s="64"/>
      <c r="U372" s="64"/>
      <c r="V372" s="64"/>
      <c r="W372" s="64"/>
      <c r="X372" s="64"/>
      <c r="Y372" s="64"/>
      <c r="Z372" s="64"/>
    </row>
    <row r="373" ht="12.75" customHeight="1">
      <c r="A373" s="82"/>
      <c r="B373" s="64"/>
      <c r="C373" s="64"/>
      <c r="D373" s="64"/>
      <c r="E373" s="64"/>
      <c r="F373" s="64"/>
      <c r="G373" s="64"/>
      <c r="H373" s="64"/>
      <c r="I373" s="64"/>
      <c r="J373" s="64"/>
      <c r="K373" s="64"/>
      <c r="L373" s="64"/>
      <c r="M373" s="64"/>
      <c r="N373" s="64"/>
      <c r="O373" s="64"/>
      <c r="P373" s="64"/>
      <c r="Q373" s="64"/>
      <c r="R373" s="64"/>
      <c r="S373" s="64"/>
      <c r="T373" s="64"/>
      <c r="U373" s="64"/>
      <c r="V373" s="64"/>
      <c r="W373" s="64"/>
      <c r="X373" s="64"/>
      <c r="Y373" s="64"/>
      <c r="Z373" s="64"/>
    </row>
    <row r="374" ht="12.75" customHeight="1">
      <c r="A374" s="82"/>
      <c r="B374" s="64"/>
      <c r="C374" s="64"/>
      <c r="D374" s="64"/>
      <c r="E374" s="64"/>
      <c r="F374" s="64"/>
      <c r="G374" s="64"/>
      <c r="H374" s="64"/>
      <c r="I374" s="64"/>
      <c r="J374" s="64"/>
      <c r="K374" s="64"/>
      <c r="L374" s="64"/>
      <c r="M374" s="64"/>
      <c r="N374" s="64"/>
      <c r="O374" s="64"/>
      <c r="P374" s="64"/>
      <c r="Q374" s="64"/>
      <c r="R374" s="64"/>
      <c r="S374" s="64"/>
      <c r="T374" s="64"/>
      <c r="U374" s="64"/>
      <c r="V374" s="64"/>
      <c r="W374" s="64"/>
      <c r="X374" s="64"/>
      <c r="Y374" s="64"/>
      <c r="Z374" s="64"/>
    </row>
    <row r="375" ht="12.75" customHeight="1">
      <c r="A375" s="82"/>
      <c r="B375" s="64"/>
      <c r="C375" s="64"/>
      <c r="D375" s="64"/>
      <c r="E375" s="64"/>
      <c r="F375" s="64"/>
      <c r="G375" s="64"/>
      <c r="H375" s="64"/>
      <c r="I375" s="64"/>
      <c r="J375" s="64"/>
      <c r="K375" s="64"/>
      <c r="L375" s="64"/>
      <c r="M375" s="64"/>
      <c r="N375" s="64"/>
      <c r="O375" s="64"/>
      <c r="P375" s="64"/>
      <c r="Q375" s="64"/>
      <c r="R375" s="64"/>
      <c r="S375" s="64"/>
      <c r="T375" s="64"/>
      <c r="U375" s="64"/>
      <c r="V375" s="64"/>
      <c r="W375" s="64"/>
      <c r="X375" s="64"/>
      <c r="Y375" s="64"/>
      <c r="Z375" s="64"/>
    </row>
    <row r="376" ht="12.75" customHeight="1">
      <c r="A376" s="82"/>
      <c r="B376" s="64"/>
      <c r="C376" s="64"/>
      <c r="D376" s="64"/>
      <c r="E376" s="64"/>
      <c r="F376" s="64"/>
      <c r="G376" s="64"/>
      <c r="H376" s="64"/>
      <c r="I376" s="64"/>
      <c r="J376" s="64"/>
      <c r="K376" s="64"/>
      <c r="L376" s="64"/>
      <c r="M376" s="64"/>
      <c r="N376" s="64"/>
      <c r="O376" s="64"/>
      <c r="P376" s="64"/>
      <c r="Q376" s="64"/>
      <c r="R376" s="64"/>
      <c r="S376" s="64"/>
      <c r="T376" s="64"/>
      <c r="U376" s="64"/>
      <c r="V376" s="64"/>
      <c r="W376" s="64"/>
      <c r="X376" s="64"/>
      <c r="Y376" s="64"/>
      <c r="Z376" s="64"/>
    </row>
    <row r="377" ht="12.75" customHeight="1">
      <c r="A377" s="82"/>
      <c r="B377" s="64"/>
      <c r="C377" s="64"/>
      <c r="D377" s="64"/>
      <c r="E377" s="64"/>
      <c r="F377" s="64"/>
      <c r="G377" s="64"/>
      <c r="H377" s="64"/>
      <c r="I377" s="64"/>
      <c r="J377" s="64"/>
      <c r="K377" s="64"/>
      <c r="L377" s="64"/>
      <c r="M377" s="64"/>
      <c r="N377" s="64"/>
      <c r="O377" s="64"/>
      <c r="P377" s="64"/>
      <c r="Q377" s="64"/>
      <c r="R377" s="64"/>
      <c r="S377" s="64"/>
      <c r="T377" s="64"/>
      <c r="U377" s="64"/>
      <c r="V377" s="64"/>
      <c r="W377" s="64"/>
      <c r="X377" s="64"/>
      <c r="Y377" s="64"/>
      <c r="Z377" s="64"/>
    </row>
    <row r="378" ht="12.75" customHeight="1">
      <c r="A378" s="82"/>
      <c r="B378" s="64"/>
      <c r="C378" s="64"/>
      <c r="D378" s="64"/>
      <c r="E378" s="64"/>
      <c r="F378" s="64"/>
      <c r="G378" s="64"/>
      <c r="H378" s="64"/>
      <c r="I378" s="64"/>
      <c r="J378" s="64"/>
      <c r="K378" s="64"/>
      <c r="L378" s="64"/>
      <c r="M378" s="64"/>
      <c r="N378" s="64"/>
      <c r="O378" s="64"/>
      <c r="P378" s="64"/>
      <c r="Q378" s="64"/>
      <c r="R378" s="64"/>
      <c r="S378" s="64"/>
      <c r="T378" s="64"/>
      <c r="U378" s="64"/>
      <c r="V378" s="64"/>
      <c r="W378" s="64"/>
      <c r="X378" s="64"/>
      <c r="Y378" s="64"/>
      <c r="Z378" s="64"/>
    </row>
    <row r="379" ht="12.75" customHeight="1">
      <c r="A379" s="82"/>
      <c r="B379" s="64"/>
      <c r="C379" s="64"/>
      <c r="D379" s="64"/>
      <c r="E379" s="64"/>
      <c r="F379" s="64"/>
      <c r="G379" s="64"/>
      <c r="H379" s="64"/>
      <c r="I379" s="64"/>
      <c r="J379" s="64"/>
      <c r="K379" s="64"/>
      <c r="L379" s="64"/>
      <c r="M379" s="64"/>
      <c r="N379" s="64"/>
      <c r="O379" s="64"/>
      <c r="P379" s="64"/>
      <c r="Q379" s="64"/>
      <c r="R379" s="64"/>
      <c r="S379" s="64"/>
      <c r="T379" s="64"/>
      <c r="U379" s="64"/>
      <c r="V379" s="64"/>
      <c r="W379" s="64"/>
      <c r="X379" s="64"/>
      <c r="Y379" s="64"/>
      <c r="Z379" s="64"/>
    </row>
    <row r="380" ht="12.75" customHeight="1">
      <c r="A380" s="82"/>
      <c r="B380" s="64"/>
      <c r="C380" s="64"/>
      <c r="D380" s="64"/>
      <c r="E380" s="64"/>
      <c r="F380" s="64"/>
      <c r="G380" s="64"/>
      <c r="H380" s="64"/>
      <c r="I380" s="64"/>
      <c r="J380" s="64"/>
      <c r="K380" s="64"/>
      <c r="L380" s="64"/>
      <c r="M380" s="64"/>
      <c r="N380" s="64"/>
      <c r="O380" s="64"/>
      <c r="P380" s="64"/>
      <c r="Q380" s="64"/>
      <c r="R380" s="64"/>
      <c r="S380" s="64"/>
      <c r="T380" s="64"/>
      <c r="U380" s="64"/>
      <c r="V380" s="64"/>
      <c r="W380" s="64"/>
      <c r="X380" s="64"/>
      <c r="Y380" s="64"/>
      <c r="Z380" s="64"/>
    </row>
    <row r="381" ht="12.75" customHeight="1">
      <c r="A381" s="82"/>
      <c r="B381" s="64"/>
      <c r="C381" s="64"/>
      <c r="D381" s="64"/>
      <c r="E381" s="64"/>
      <c r="F381" s="64"/>
      <c r="G381" s="64"/>
      <c r="H381" s="64"/>
      <c r="I381" s="64"/>
      <c r="J381" s="64"/>
      <c r="K381" s="64"/>
      <c r="L381" s="64"/>
      <c r="M381" s="64"/>
      <c r="N381" s="64"/>
      <c r="O381" s="64"/>
      <c r="P381" s="64"/>
      <c r="Q381" s="64"/>
      <c r="R381" s="64"/>
      <c r="S381" s="64"/>
      <c r="T381" s="64"/>
      <c r="U381" s="64"/>
      <c r="V381" s="64"/>
      <c r="W381" s="64"/>
      <c r="X381" s="64"/>
      <c r="Y381" s="64"/>
      <c r="Z381" s="64"/>
    </row>
    <row r="382" ht="12.75" customHeight="1">
      <c r="A382" s="82"/>
      <c r="B382" s="64"/>
      <c r="C382" s="64"/>
      <c r="D382" s="64"/>
      <c r="E382" s="64"/>
      <c r="F382" s="64"/>
      <c r="G382" s="64"/>
      <c r="H382" s="64"/>
      <c r="I382" s="64"/>
      <c r="J382" s="64"/>
      <c r="K382" s="64"/>
      <c r="L382" s="64"/>
      <c r="M382" s="64"/>
      <c r="N382" s="64"/>
      <c r="O382" s="64"/>
      <c r="P382" s="64"/>
      <c r="Q382" s="64"/>
      <c r="R382" s="64"/>
      <c r="S382" s="64"/>
      <c r="T382" s="64"/>
      <c r="U382" s="64"/>
      <c r="V382" s="64"/>
      <c r="W382" s="64"/>
      <c r="X382" s="64"/>
      <c r="Y382" s="64"/>
      <c r="Z382" s="64"/>
    </row>
    <row r="383" ht="12.75" customHeight="1">
      <c r="A383" s="82"/>
      <c r="B383" s="64"/>
      <c r="C383" s="64"/>
      <c r="D383" s="64"/>
      <c r="E383" s="64"/>
      <c r="F383" s="64"/>
      <c r="G383" s="64"/>
      <c r="H383" s="64"/>
      <c r="I383" s="64"/>
      <c r="J383" s="64"/>
      <c r="K383" s="64"/>
      <c r="L383" s="64"/>
      <c r="M383" s="64"/>
      <c r="N383" s="64"/>
      <c r="O383" s="64"/>
      <c r="P383" s="64"/>
      <c r="Q383" s="64"/>
      <c r="R383" s="64"/>
      <c r="S383" s="64"/>
      <c r="T383" s="64"/>
      <c r="U383" s="64"/>
      <c r="V383" s="64"/>
      <c r="W383" s="64"/>
      <c r="X383" s="64"/>
      <c r="Y383" s="64"/>
      <c r="Z383" s="64"/>
    </row>
    <row r="384" ht="12.75" customHeight="1">
      <c r="A384" s="82"/>
      <c r="B384" s="64"/>
      <c r="C384" s="64"/>
      <c r="D384" s="64"/>
      <c r="E384" s="64"/>
      <c r="F384" s="64"/>
      <c r="G384" s="64"/>
      <c r="H384" s="64"/>
      <c r="I384" s="64"/>
      <c r="J384" s="64"/>
      <c r="K384" s="64"/>
      <c r="L384" s="64"/>
      <c r="M384" s="64"/>
      <c r="N384" s="64"/>
      <c r="O384" s="64"/>
      <c r="P384" s="64"/>
      <c r="Q384" s="64"/>
      <c r="R384" s="64"/>
      <c r="S384" s="64"/>
      <c r="T384" s="64"/>
      <c r="U384" s="64"/>
      <c r="V384" s="64"/>
      <c r="W384" s="64"/>
      <c r="X384" s="64"/>
      <c r="Y384" s="64"/>
      <c r="Z384" s="64"/>
    </row>
    <row r="385" ht="12.75" customHeight="1">
      <c r="A385" s="82"/>
      <c r="B385" s="64"/>
      <c r="C385" s="64"/>
      <c r="D385" s="64"/>
      <c r="E385" s="64"/>
      <c r="F385" s="64"/>
      <c r="G385" s="64"/>
      <c r="H385" s="64"/>
      <c r="I385" s="64"/>
      <c r="J385" s="64"/>
      <c r="K385" s="64"/>
      <c r="L385" s="64"/>
      <c r="M385" s="64"/>
      <c r="N385" s="64"/>
      <c r="O385" s="64"/>
      <c r="P385" s="64"/>
      <c r="Q385" s="64"/>
      <c r="R385" s="64"/>
      <c r="S385" s="64"/>
      <c r="T385" s="64"/>
      <c r="U385" s="64"/>
      <c r="V385" s="64"/>
      <c r="W385" s="64"/>
      <c r="X385" s="64"/>
      <c r="Y385" s="64"/>
      <c r="Z385" s="64"/>
    </row>
    <row r="386" ht="12.75" customHeight="1">
      <c r="A386" s="82"/>
      <c r="B386" s="64"/>
      <c r="C386" s="64"/>
      <c r="D386" s="64"/>
      <c r="E386" s="64"/>
      <c r="F386" s="64"/>
      <c r="G386" s="64"/>
      <c r="H386" s="64"/>
      <c r="I386" s="64"/>
      <c r="J386" s="64"/>
      <c r="K386" s="64"/>
      <c r="L386" s="64"/>
      <c r="M386" s="64"/>
      <c r="N386" s="64"/>
      <c r="O386" s="64"/>
      <c r="P386" s="64"/>
      <c r="Q386" s="64"/>
      <c r="R386" s="64"/>
      <c r="S386" s="64"/>
      <c r="T386" s="64"/>
      <c r="U386" s="64"/>
      <c r="V386" s="64"/>
      <c r="W386" s="64"/>
      <c r="X386" s="64"/>
      <c r="Y386" s="64"/>
      <c r="Z386" s="64"/>
    </row>
    <row r="387" ht="12.75" customHeight="1">
      <c r="A387" s="82"/>
      <c r="B387" s="64"/>
      <c r="C387" s="64"/>
      <c r="D387" s="64"/>
      <c r="E387" s="64"/>
      <c r="F387" s="64"/>
      <c r="G387" s="64"/>
      <c r="H387" s="64"/>
      <c r="I387" s="64"/>
      <c r="J387" s="64"/>
      <c r="K387" s="64"/>
      <c r="L387" s="64"/>
      <c r="M387" s="64"/>
      <c r="N387" s="64"/>
      <c r="O387" s="64"/>
      <c r="P387" s="64"/>
      <c r="Q387" s="64"/>
      <c r="R387" s="64"/>
      <c r="S387" s="64"/>
      <c r="T387" s="64"/>
      <c r="U387" s="64"/>
      <c r="V387" s="64"/>
      <c r="W387" s="64"/>
      <c r="X387" s="64"/>
      <c r="Y387" s="64"/>
      <c r="Z387" s="64"/>
    </row>
    <row r="388" ht="12.75" customHeight="1">
      <c r="A388" s="82"/>
      <c r="B388" s="64"/>
      <c r="C388" s="64"/>
      <c r="D388" s="64"/>
      <c r="E388" s="64"/>
      <c r="F388" s="64"/>
      <c r="G388" s="64"/>
      <c r="H388" s="64"/>
      <c r="I388" s="64"/>
      <c r="J388" s="64"/>
      <c r="K388" s="64"/>
      <c r="L388" s="64"/>
      <c r="M388" s="64"/>
      <c r="N388" s="64"/>
      <c r="O388" s="64"/>
      <c r="P388" s="64"/>
      <c r="Q388" s="64"/>
      <c r="R388" s="64"/>
      <c r="S388" s="64"/>
      <c r="T388" s="64"/>
      <c r="U388" s="64"/>
      <c r="V388" s="64"/>
      <c r="W388" s="64"/>
      <c r="X388" s="64"/>
      <c r="Y388" s="64"/>
      <c r="Z388" s="64"/>
    </row>
    <row r="389" ht="12.75" customHeight="1">
      <c r="A389" s="82"/>
      <c r="B389" s="64"/>
      <c r="C389" s="64"/>
      <c r="D389" s="64"/>
      <c r="E389" s="64"/>
      <c r="F389" s="64"/>
      <c r="G389" s="64"/>
      <c r="H389" s="64"/>
      <c r="I389" s="64"/>
      <c r="J389" s="64"/>
      <c r="K389" s="64"/>
      <c r="L389" s="64"/>
      <c r="M389" s="64"/>
      <c r="N389" s="64"/>
      <c r="O389" s="64"/>
      <c r="P389" s="64"/>
      <c r="Q389" s="64"/>
      <c r="R389" s="64"/>
      <c r="S389" s="64"/>
      <c r="T389" s="64"/>
      <c r="U389" s="64"/>
      <c r="V389" s="64"/>
      <c r="W389" s="64"/>
      <c r="X389" s="64"/>
      <c r="Y389" s="64"/>
      <c r="Z389" s="64"/>
    </row>
    <row r="390" ht="12.75" customHeight="1">
      <c r="A390" s="82"/>
      <c r="B390" s="64"/>
      <c r="C390" s="64"/>
      <c r="D390" s="64"/>
      <c r="E390" s="64"/>
      <c r="F390" s="64"/>
      <c r="G390" s="64"/>
      <c r="H390" s="64"/>
      <c r="I390" s="64"/>
      <c r="J390" s="64"/>
      <c r="K390" s="64"/>
      <c r="L390" s="64"/>
      <c r="M390" s="64"/>
      <c r="N390" s="64"/>
      <c r="O390" s="64"/>
      <c r="P390" s="64"/>
      <c r="Q390" s="64"/>
      <c r="R390" s="64"/>
      <c r="S390" s="64"/>
      <c r="T390" s="64"/>
      <c r="U390" s="64"/>
      <c r="V390" s="64"/>
      <c r="W390" s="64"/>
      <c r="X390" s="64"/>
      <c r="Y390" s="64"/>
      <c r="Z390" s="64"/>
    </row>
    <row r="391" ht="12.75" customHeight="1">
      <c r="A391" s="82"/>
      <c r="B391" s="64"/>
      <c r="C391" s="64"/>
      <c r="D391" s="64"/>
      <c r="E391" s="64"/>
      <c r="F391" s="64"/>
      <c r="G391" s="64"/>
      <c r="H391" s="64"/>
      <c r="I391" s="64"/>
      <c r="J391" s="64"/>
      <c r="K391" s="64"/>
      <c r="L391" s="64"/>
      <c r="M391" s="64"/>
      <c r="N391" s="64"/>
      <c r="O391" s="64"/>
      <c r="P391" s="64"/>
      <c r="Q391" s="64"/>
      <c r="R391" s="64"/>
      <c r="S391" s="64"/>
      <c r="T391" s="64"/>
      <c r="U391" s="64"/>
      <c r="V391" s="64"/>
      <c r="W391" s="64"/>
      <c r="X391" s="64"/>
      <c r="Y391" s="64"/>
      <c r="Z391" s="64"/>
    </row>
    <row r="392" ht="12.75" customHeight="1">
      <c r="A392" s="82"/>
      <c r="B392" s="64"/>
      <c r="C392" s="64"/>
      <c r="D392" s="64"/>
      <c r="E392" s="64"/>
      <c r="F392" s="64"/>
      <c r="G392" s="64"/>
      <c r="H392" s="64"/>
      <c r="I392" s="64"/>
      <c r="J392" s="64"/>
      <c r="K392" s="64"/>
      <c r="L392" s="64"/>
      <c r="M392" s="64"/>
      <c r="N392" s="64"/>
      <c r="O392" s="64"/>
      <c r="P392" s="64"/>
      <c r="Q392" s="64"/>
      <c r="R392" s="64"/>
      <c r="S392" s="64"/>
      <c r="T392" s="64"/>
      <c r="U392" s="64"/>
      <c r="V392" s="64"/>
      <c r="W392" s="64"/>
      <c r="X392" s="64"/>
      <c r="Y392" s="64"/>
      <c r="Z392" s="64"/>
    </row>
    <row r="393" ht="12.75" customHeight="1">
      <c r="A393" s="82"/>
      <c r="B393" s="64"/>
      <c r="C393" s="64"/>
      <c r="D393" s="64"/>
      <c r="E393" s="64"/>
      <c r="F393" s="64"/>
      <c r="G393" s="64"/>
      <c r="H393" s="64"/>
      <c r="I393" s="64"/>
      <c r="J393" s="64"/>
      <c r="K393" s="64"/>
      <c r="L393" s="64"/>
      <c r="M393" s="64"/>
      <c r="N393" s="64"/>
      <c r="O393" s="64"/>
      <c r="P393" s="64"/>
      <c r="Q393" s="64"/>
      <c r="R393" s="64"/>
      <c r="S393" s="64"/>
      <c r="T393" s="64"/>
      <c r="U393" s="64"/>
      <c r="V393" s="64"/>
      <c r="W393" s="64"/>
      <c r="X393" s="64"/>
      <c r="Y393" s="64"/>
      <c r="Z393" s="64"/>
    </row>
    <row r="394" ht="12.75" customHeight="1">
      <c r="A394" s="82"/>
      <c r="B394" s="64"/>
      <c r="C394" s="64"/>
      <c r="D394" s="64"/>
      <c r="E394" s="64"/>
      <c r="F394" s="64"/>
      <c r="G394" s="64"/>
      <c r="H394" s="64"/>
      <c r="I394" s="64"/>
      <c r="J394" s="64"/>
      <c r="K394" s="64"/>
      <c r="L394" s="64"/>
      <c r="M394" s="64"/>
      <c r="N394" s="64"/>
      <c r="O394" s="64"/>
      <c r="P394" s="64"/>
      <c r="Q394" s="64"/>
      <c r="R394" s="64"/>
      <c r="S394" s="64"/>
      <c r="T394" s="64"/>
      <c r="U394" s="64"/>
      <c r="V394" s="64"/>
      <c r="W394" s="64"/>
      <c r="X394" s="64"/>
      <c r="Y394" s="64"/>
      <c r="Z394" s="64"/>
    </row>
    <row r="395" ht="12.75" customHeight="1">
      <c r="A395" s="82"/>
      <c r="B395" s="64"/>
      <c r="C395" s="64"/>
      <c r="D395" s="64"/>
      <c r="E395" s="64"/>
      <c r="F395" s="64"/>
      <c r="G395" s="64"/>
      <c r="H395" s="64"/>
      <c r="I395" s="64"/>
      <c r="J395" s="64"/>
      <c r="K395" s="64"/>
      <c r="L395" s="64"/>
      <c r="M395" s="64"/>
      <c r="N395" s="64"/>
      <c r="O395" s="64"/>
      <c r="P395" s="64"/>
      <c r="Q395" s="64"/>
      <c r="R395" s="64"/>
      <c r="S395" s="64"/>
      <c r="T395" s="64"/>
      <c r="U395" s="64"/>
      <c r="V395" s="64"/>
      <c r="W395" s="64"/>
      <c r="X395" s="64"/>
      <c r="Y395" s="64"/>
      <c r="Z395" s="64"/>
    </row>
    <row r="396" ht="12.75" customHeight="1">
      <c r="A396" s="82"/>
      <c r="B396" s="64"/>
      <c r="C396" s="64"/>
      <c r="D396" s="64"/>
      <c r="E396" s="64"/>
      <c r="F396" s="64"/>
      <c r="G396" s="64"/>
      <c r="H396" s="64"/>
      <c r="I396" s="64"/>
      <c r="J396" s="64"/>
      <c r="K396" s="64"/>
      <c r="L396" s="64"/>
      <c r="M396" s="64"/>
      <c r="N396" s="64"/>
      <c r="O396" s="64"/>
      <c r="P396" s="64"/>
      <c r="Q396" s="64"/>
      <c r="R396" s="64"/>
      <c r="S396" s="64"/>
      <c r="T396" s="64"/>
      <c r="U396" s="64"/>
      <c r="V396" s="64"/>
      <c r="W396" s="64"/>
      <c r="X396" s="64"/>
      <c r="Y396" s="64"/>
      <c r="Z396" s="64"/>
    </row>
    <row r="397" ht="12.75" customHeight="1">
      <c r="A397" s="82"/>
      <c r="B397" s="64"/>
      <c r="C397" s="64"/>
      <c r="D397" s="64"/>
      <c r="E397" s="64"/>
      <c r="F397" s="64"/>
      <c r="G397" s="64"/>
      <c r="H397" s="64"/>
      <c r="I397" s="64"/>
      <c r="J397" s="64"/>
      <c r="K397" s="64"/>
      <c r="L397" s="64"/>
      <c r="M397" s="64"/>
      <c r="N397" s="64"/>
      <c r="O397" s="64"/>
      <c r="P397" s="64"/>
      <c r="Q397" s="64"/>
      <c r="R397" s="64"/>
      <c r="S397" s="64"/>
      <c r="T397" s="64"/>
      <c r="U397" s="64"/>
      <c r="V397" s="64"/>
      <c r="W397" s="64"/>
      <c r="X397" s="64"/>
      <c r="Y397" s="64"/>
      <c r="Z397" s="64"/>
    </row>
    <row r="398" ht="12.75" customHeight="1">
      <c r="A398" s="82"/>
      <c r="B398" s="64"/>
      <c r="C398" s="64"/>
      <c r="D398" s="64"/>
      <c r="E398" s="64"/>
      <c r="F398" s="64"/>
      <c r="G398" s="64"/>
      <c r="H398" s="64"/>
      <c r="I398" s="64"/>
      <c r="J398" s="64"/>
      <c r="K398" s="64"/>
      <c r="L398" s="64"/>
      <c r="M398" s="64"/>
      <c r="N398" s="64"/>
      <c r="O398" s="64"/>
      <c r="P398" s="64"/>
      <c r="Q398" s="64"/>
      <c r="R398" s="64"/>
      <c r="S398" s="64"/>
      <c r="T398" s="64"/>
      <c r="U398" s="64"/>
      <c r="V398" s="64"/>
      <c r="W398" s="64"/>
      <c r="X398" s="64"/>
      <c r="Y398" s="64"/>
      <c r="Z398" s="64"/>
    </row>
    <row r="399" ht="12.75" customHeight="1">
      <c r="A399" s="82"/>
      <c r="B399" s="64"/>
      <c r="C399" s="64"/>
      <c r="D399" s="64"/>
      <c r="E399" s="64"/>
      <c r="F399" s="64"/>
      <c r="G399" s="64"/>
      <c r="H399" s="64"/>
      <c r="I399" s="64"/>
      <c r="J399" s="64"/>
      <c r="K399" s="64"/>
      <c r="L399" s="64"/>
      <c r="M399" s="64"/>
      <c r="N399" s="64"/>
      <c r="O399" s="64"/>
      <c r="P399" s="64"/>
      <c r="Q399" s="64"/>
      <c r="R399" s="64"/>
      <c r="S399" s="64"/>
      <c r="T399" s="64"/>
      <c r="U399" s="64"/>
      <c r="V399" s="64"/>
      <c r="W399" s="64"/>
      <c r="X399" s="64"/>
      <c r="Y399" s="64"/>
      <c r="Z399" s="64"/>
    </row>
    <row r="400" ht="12.75" customHeight="1">
      <c r="A400" s="82"/>
      <c r="B400" s="64"/>
      <c r="C400" s="64"/>
      <c r="D400" s="64"/>
      <c r="E400" s="64"/>
      <c r="F400" s="64"/>
      <c r="G400" s="64"/>
      <c r="H400" s="64"/>
      <c r="I400" s="64"/>
      <c r="J400" s="64"/>
      <c r="K400" s="64"/>
      <c r="L400" s="64"/>
      <c r="M400" s="64"/>
      <c r="N400" s="64"/>
      <c r="O400" s="64"/>
      <c r="P400" s="64"/>
      <c r="Q400" s="64"/>
      <c r="R400" s="64"/>
      <c r="S400" s="64"/>
      <c r="T400" s="64"/>
      <c r="U400" s="64"/>
      <c r="V400" s="64"/>
      <c r="W400" s="64"/>
      <c r="X400" s="64"/>
      <c r="Y400" s="64"/>
      <c r="Z400" s="64"/>
    </row>
    <row r="401" ht="12.75" customHeight="1">
      <c r="A401" s="82"/>
      <c r="B401" s="64"/>
      <c r="C401" s="64"/>
      <c r="D401" s="64"/>
      <c r="E401" s="64"/>
      <c r="F401" s="64"/>
      <c r="G401" s="64"/>
      <c r="H401" s="64"/>
      <c r="I401" s="64"/>
      <c r="J401" s="64"/>
      <c r="K401" s="64"/>
      <c r="L401" s="64"/>
      <c r="M401" s="64"/>
      <c r="N401" s="64"/>
      <c r="O401" s="64"/>
      <c r="P401" s="64"/>
      <c r="Q401" s="64"/>
      <c r="R401" s="64"/>
      <c r="S401" s="64"/>
      <c r="T401" s="64"/>
      <c r="U401" s="64"/>
      <c r="V401" s="64"/>
      <c r="W401" s="64"/>
      <c r="X401" s="64"/>
      <c r="Y401" s="64"/>
      <c r="Z401" s="64"/>
    </row>
    <row r="402" ht="12.75" customHeight="1">
      <c r="A402" s="82"/>
      <c r="B402" s="64"/>
      <c r="C402" s="64"/>
      <c r="D402" s="64"/>
      <c r="E402" s="64"/>
      <c r="F402" s="64"/>
      <c r="G402" s="64"/>
      <c r="H402" s="64"/>
      <c r="I402" s="64"/>
      <c r="J402" s="64"/>
      <c r="K402" s="64"/>
      <c r="L402" s="64"/>
      <c r="M402" s="64"/>
      <c r="N402" s="64"/>
      <c r="O402" s="64"/>
      <c r="P402" s="64"/>
      <c r="Q402" s="64"/>
      <c r="R402" s="64"/>
      <c r="S402" s="64"/>
      <c r="T402" s="64"/>
      <c r="U402" s="64"/>
      <c r="V402" s="64"/>
      <c r="W402" s="64"/>
      <c r="X402" s="64"/>
      <c r="Y402" s="64"/>
      <c r="Z402" s="64"/>
    </row>
    <row r="403" ht="12.75" customHeight="1">
      <c r="A403" s="82"/>
      <c r="B403" s="64"/>
      <c r="C403" s="64"/>
      <c r="D403" s="64"/>
      <c r="E403" s="64"/>
      <c r="F403" s="64"/>
      <c r="G403" s="64"/>
      <c r="H403" s="64"/>
      <c r="I403" s="64"/>
      <c r="J403" s="64"/>
      <c r="K403" s="64"/>
      <c r="L403" s="64"/>
      <c r="M403" s="64"/>
      <c r="N403" s="64"/>
      <c r="O403" s="64"/>
      <c r="P403" s="64"/>
      <c r="Q403" s="64"/>
      <c r="R403" s="64"/>
      <c r="S403" s="64"/>
      <c r="T403" s="64"/>
      <c r="U403" s="64"/>
      <c r="V403" s="64"/>
      <c r="W403" s="64"/>
      <c r="X403" s="64"/>
      <c r="Y403" s="64"/>
      <c r="Z403" s="64"/>
    </row>
    <row r="404" ht="12.75" customHeight="1">
      <c r="A404" s="82"/>
      <c r="B404" s="64"/>
      <c r="C404" s="64"/>
      <c r="D404" s="64"/>
      <c r="E404" s="64"/>
      <c r="F404" s="64"/>
      <c r="G404" s="64"/>
      <c r="H404" s="64"/>
      <c r="I404" s="64"/>
      <c r="J404" s="64"/>
      <c r="K404" s="64"/>
      <c r="L404" s="64"/>
      <c r="M404" s="64"/>
      <c r="N404" s="64"/>
      <c r="O404" s="64"/>
      <c r="P404" s="64"/>
      <c r="Q404" s="64"/>
      <c r="R404" s="64"/>
      <c r="S404" s="64"/>
      <c r="T404" s="64"/>
      <c r="U404" s="64"/>
      <c r="V404" s="64"/>
      <c r="W404" s="64"/>
      <c r="X404" s="64"/>
      <c r="Y404" s="64"/>
      <c r="Z404" s="64"/>
    </row>
    <row r="405" ht="12.75" customHeight="1">
      <c r="A405" s="82"/>
      <c r="B405" s="64"/>
      <c r="C405" s="64"/>
      <c r="D405" s="64"/>
      <c r="E405" s="64"/>
      <c r="F405" s="64"/>
      <c r="G405" s="64"/>
      <c r="H405" s="64"/>
      <c r="I405" s="64"/>
      <c r="J405" s="64"/>
      <c r="K405" s="64"/>
      <c r="L405" s="64"/>
      <c r="M405" s="64"/>
      <c r="N405" s="64"/>
      <c r="O405" s="64"/>
      <c r="P405" s="64"/>
      <c r="Q405" s="64"/>
      <c r="R405" s="64"/>
      <c r="S405" s="64"/>
      <c r="T405" s="64"/>
      <c r="U405" s="64"/>
      <c r="V405" s="64"/>
      <c r="W405" s="64"/>
      <c r="X405" s="64"/>
      <c r="Y405" s="64"/>
      <c r="Z405" s="64"/>
    </row>
    <row r="406" ht="12.75" customHeight="1">
      <c r="A406" s="82"/>
      <c r="B406" s="64"/>
      <c r="C406" s="64"/>
      <c r="D406" s="64"/>
      <c r="E406" s="64"/>
      <c r="F406" s="64"/>
      <c r="G406" s="64"/>
      <c r="H406" s="64"/>
      <c r="I406" s="64"/>
      <c r="J406" s="64"/>
      <c r="K406" s="64"/>
      <c r="L406" s="64"/>
      <c r="M406" s="64"/>
      <c r="N406" s="64"/>
      <c r="O406" s="64"/>
      <c r="P406" s="64"/>
      <c r="Q406" s="64"/>
      <c r="R406" s="64"/>
      <c r="S406" s="64"/>
      <c r="T406" s="64"/>
      <c r="U406" s="64"/>
      <c r="V406" s="64"/>
      <c r="W406" s="64"/>
      <c r="X406" s="64"/>
      <c r="Y406" s="64"/>
      <c r="Z406" s="64"/>
    </row>
    <row r="407" ht="12.75" customHeight="1">
      <c r="A407" s="82"/>
      <c r="B407" s="64"/>
      <c r="C407" s="64"/>
      <c r="D407" s="64"/>
      <c r="E407" s="64"/>
      <c r="F407" s="64"/>
      <c r="G407" s="64"/>
      <c r="H407" s="64"/>
      <c r="I407" s="64"/>
      <c r="J407" s="64"/>
      <c r="K407" s="64"/>
      <c r="L407" s="64"/>
      <c r="M407" s="64"/>
      <c r="N407" s="64"/>
      <c r="O407" s="64"/>
      <c r="P407" s="64"/>
      <c r="Q407" s="64"/>
      <c r="R407" s="64"/>
      <c r="S407" s="64"/>
      <c r="T407" s="64"/>
      <c r="U407" s="64"/>
      <c r="V407" s="64"/>
      <c r="W407" s="64"/>
      <c r="X407" s="64"/>
      <c r="Y407" s="64"/>
      <c r="Z407" s="64"/>
    </row>
    <row r="408" ht="12.75" customHeight="1">
      <c r="A408" s="82"/>
      <c r="B408" s="64"/>
      <c r="C408" s="64"/>
      <c r="D408" s="64"/>
      <c r="E408" s="64"/>
      <c r="F408" s="64"/>
      <c r="G408" s="64"/>
      <c r="H408" s="64"/>
      <c r="I408" s="64"/>
      <c r="J408" s="64"/>
      <c r="K408" s="64"/>
      <c r="L408" s="64"/>
      <c r="M408" s="64"/>
      <c r="N408" s="64"/>
      <c r="O408" s="64"/>
      <c r="P408" s="64"/>
      <c r="Q408" s="64"/>
      <c r="R408" s="64"/>
      <c r="S408" s="64"/>
      <c r="T408" s="64"/>
      <c r="U408" s="64"/>
      <c r="V408" s="64"/>
      <c r="W408" s="64"/>
      <c r="X408" s="64"/>
      <c r="Y408" s="64"/>
      <c r="Z408" s="64"/>
    </row>
    <row r="409" ht="12.75" customHeight="1">
      <c r="A409" s="82"/>
      <c r="B409" s="64"/>
      <c r="C409" s="64"/>
      <c r="D409" s="64"/>
      <c r="E409" s="64"/>
      <c r="F409" s="64"/>
      <c r="G409" s="64"/>
      <c r="H409" s="64"/>
      <c r="I409" s="64"/>
      <c r="J409" s="64"/>
      <c r="K409" s="64"/>
      <c r="L409" s="64"/>
      <c r="M409" s="64"/>
      <c r="N409" s="64"/>
      <c r="O409" s="64"/>
      <c r="P409" s="64"/>
      <c r="Q409" s="64"/>
      <c r="R409" s="64"/>
      <c r="S409" s="64"/>
      <c r="T409" s="64"/>
      <c r="U409" s="64"/>
      <c r="V409" s="64"/>
      <c r="W409" s="64"/>
      <c r="X409" s="64"/>
      <c r="Y409" s="64"/>
      <c r="Z409" s="64"/>
    </row>
    <row r="410" ht="12.75" customHeight="1">
      <c r="A410" s="82"/>
      <c r="B410" s="64"/>
      <c r="C410" s="64"/>
      <c r="D410" s="64"/>
      <c r="E410" s="64"/>
      <c r="F410" s="64"/>
      <c r="G410" s="64"/>
      <c r="H410" s="64"/>
      <c r="I410" s="64"/>
      <c r="J410" s="64"/>
      <c r="K410" s="64"/>
      <c r="L410" s="64"/>
      <c r="M410" s="64"/>
      <c r="N410" s="64"/>
      <c r="O410" s="64"/>
      <c r="P410" s="64"/>
      <c r="Q410" s="64"/>
      <c r="R410" s="64"/>
      <c r="S410" s="64"/>
      <c r="T410" s="64"/>
      <c r="U410" s="64"/>
      <c r="V410" s="64"/>
      <c r="W410" s="64"/>
      <c r="X410" s="64"/>
      <c r="Y410" s="64"/>
      <c r="Z410" s="64"/>
    </row>
    <row r="411" ht="12.75" customHeight="1">
      <c r="A411" s="82"/>
      <c r="B411" s="64"/>
      <c r="C411" s="64"/>
      <c r="D411" s="64"/>
      <c r="E411" s="64"/>
      <c r="F411" s="64"/>
      <c r="G411" s="64"/>
      <c r="H411" s="64"/>
      <c r="I411" s="64"/>
      <c r="J411" s="64"/>
      <c r="K411" s="64"/>
      <c r="L411" s="64"/>
      <c r="M411" s="64"/>
      <c r="N411" s="64"/>
      <c r="O411" s="64"/>
      <c r="P411" s="64"/>
      <c r="Q411" s="64"/>
      <c r="R411" s="64"/>
      <c r="S411" s="64"/>
      <c r="T411" s="64"/>
      <c r="U411" s="64"/>
      <c r="V411" s="64"/>
      <c r="W411" s="64"/>
      <c r="X411" s="64"/>
      <c r="Y411" s="64"/>
      <c r="Z411" s="64"/>
    </row>
    <row r="412" ht="12.75" customHeight="1">
      <c r="A412" s="82"/>
      <c r="B412" s="64"/>
      <c r="C412" s="64"/>
      <c r="D412" s="64"/>
      <c r="E412" s="64"/>
      <c r="F412" s="64"/>
      <c r="G412" s="64"/>
      <c r="H412" s="64"/>
      <c r="I412" s="64"/>
      <c r="J412" s="64"/>
      <c r="K412" s="64"/>
      <c r="L412" s="64"/>
      <c r="M412" s="64"/>
      <c r="N412" s="64"/>
      <c r="O412" s="64"/>
      <c r="P412" s="64"/>
      <c r="Q412" s="64"/>
      <c r="R412" s="64"/>
      <c r="S412" s="64"/>
      <c r="T412" s="64"/>
      <c r="U412" s="64"/>
      <c r="V412" s="64"/>
      <c r="W412" s="64"/>
      <c r="X412" s="64"/>
      <c r="Y412" s="64"/>
      <c r="Z412" s="64"/>
    </row>
    <row r="413" ht="12.75" customHeight="1">
      <c r="A413" s="82"/>
      <c r="B413" s="64"/>
      <c r="C413" s="64"/>
      <c r="D413" s="64"/>
      <c r="E413" s="64"/>
      <c r="F413" s="64"/>
      <c r="G413" s="64"/>
      <c r="H413" s="64"/>
      <c r="I413" s="64"/>
      <c r="J413" s="64"/>
      <c r="K413" s="64"/>
      <c r="L413" s="64"/>
      <c r="M413" s="64"/>
      <c r="N413" s="64"/>
      <c r="O413" s="64"/>
      <c r="P413" s="64"/>
      <c r="Q413" s="64"/>
      <c r="R413" s="64"/>
      <c r="S413" s="64"/>
      <c r="T413" s="64"/>
      <c r="U413" s="64"/>
      <c r="V413" s="64"/>
      <c r="W413" s="64"/>
      <c r="X413" s="64"/>
      <c r="Y413" s="64"/>
      <c r="Z413" s="64"/>
    </row>
    <row r="414" ht="12.75" customHeight="1">
      <c r="A414" s="82"/>
      <c r="B414" s="64"/>
      <c r="C414" s="64"/>
      <c r="D414" s="64"/>
      <c r="E414" s="64"/>
      <c r="F414" s="64"/>
      <c r="G414" s="64"/>
      <c r="H414" s="64"/>
      <c r="I414" s="64"/>
      <c r="J414" s="64"/>
      <c r="K414" s="64"/>
      <c r="L414" s="64"/>
      <c r="M414" s="64"/>
      <c r="N414" s="64"/>
      <c r="O414" s="64"/>
      <c r="P414" s="64"/>
      <c r="Q414" s="64"/>
      <c r="R414" s="64"/>
      <c r="S414" s="64"/>
      <c r="T414" s="64"/>
      <c r="U414" s="64"/>
      <c r="V414" s="64"/>
      <c r="W414" s="64"/>
      <c r="X414" s="64"/>
      <c r="Y414" s="64"/>
      <c r="Z414" s="64"/>
    </row>
    <row r="415" ht="12.75" customHeight="1">
      <c r="A415" s="82"/>
      <c r="B415" s="64"/>
      <c r="C415" s="64"/>
      <c r="D415" s="64"/>
      <c r="E415" s="64"/>
      <c r="F415" s="64"/>
      <c r="G415" s="64"/>
      <c r="H415" s="64"/>
      <c r="I415" s="64"/>
      <c r="J415" s="64"/>
      <c r="K415" s="64"/>
      <c r="L415" s="64"/>
      <c r="M415" s="64"/>
      <c r="N415" s="64"/>
      <c r="O415" s="64"/>
      <c r="P415" s="64"/>
      <c r="Q415" s="64"/>
      <c r="R415" s="64"/>
      <c r="S415" s="64"/>
      <c r="T415" s="64"/>
      <c r="U415" s="64"/>
      <c r="V415" s="64"/>
      <c r="W415" s="64"/>
      <c r="X415" s="64"/>
      <c r="Y415" s="64"/>
      <c r="Z415" s="64"/>
    </row>
    <row r="416" ht="12.75" customHeight="1">
      <c r="A416" s="82"/>
      <c r="B416" s="64"/>
      <c r="C416" s="64"/>
      <c r="D416" s="64"/>
      <c r="E416" s="64"/>
      <c r="F416" s="64"/>
      <c r="G416" s="64"/>
      <c r="H416" s="64"/>
      <c r="I416" s="64"/>
      <c r="J416" s="64"/>
      <c r="K416" s="64"/>
      <c r="L416" s="64"/>
      <c r="M416" s="64"/>
      <c r="N416" s="64"/>
      <c r="O416" s="64"/>
      <c r="P416" s="64"/>
      <c r="Q416" s="64"/>
      <c r="R416" s="64"/>
      <c r="S416" s="64"/>
      <c r="T416" s="64"/>
      <c r="U416" s="64"/>
      <c r="V416" s="64"/>
      <c r="W416" s="64"/>
      <c r="X416" s="64"/>
      <c r="Y416" s="64"/>
      <c r="Z416" s="64"/>
    </row>
    <row r="417" ht="12.75" customHeight="1">
      <c r="A417" s="82"/>
      <c r="B417" s="64"/>
      <c r="C417" s="64"/>
      <c r="D417" s="64"/>
      <c r="E417" s="64"/>
      <c r="F417" s="64"/>
      <c r="G417" s="64"/>
      <c r="H417" s="64"/>
      <c r="I417" s="64"/>
      <c r="J417" s="64"/>
      <c r="K417" s="64"/>
      <c r="L417" s="64"/>
      <c r="M417" s="64"/>
      <c r="N417" s="64"/>
      <c r="O417" s="64"/>
      <c r="P417" s="64"/>
      <c r="Q417" s="64"/>
      <c r="R417" s="64"/>
      <c r="S417" s="64"/>
      <c r="T417" s="64"/>
      <c r="U417" s="64"/>
      <c r="V417" s="64"/>
      <c r="W417" s="64"/>
      <c r="X417" s="64"/>
      <c r="Y417" s="64"/>
      <c r="Z417" s="64"/>
    </row>
    <row r="418" ht="12.75" customHeight="1">
      <c r="A418" s="82"/>
      <c r="B418" s="64"/>
      <c r="C418" s="64"/>
      <c r="D418" s="64"/>
      <c r="E418" s="64"/>
      <c r="F418" s="64"/>
      <c r="G418" s="64"/>
      <c r="H418" s="64"/>
      <c r="I418" s="64"/>
      <c r="J418" s="64"/>
      <c r="K418" s="64"/>
      <c r="L418" s="64"/>
      <c r="M418" s="64"/>
      <c r="N418" s="64"/>
      <c r="O418" s="64"/>
      <c r="P418" s="64"/>
      <c r="Q418" s="64"/>
      <c r="R418" s="64"/>
      <c r="S418" s="64"/>
      <c r="T418" s="64"/>
      <c r="U418" s="64"/>
      <c r="V418" s="64"/>
      <c r="W418" s="64"/>
      <c r="X418" s="64"/>
      <c r="Y418" s="64"/>
      <c r="Z418" s="64"/>
    </row>
    <row r="419" ht="12.75" customHeight="1">
      <c r="A419" s="82"/>
      <c r="B419" s="64"/>
      <c r="C419" s="64"/>
      <c r="D419" s="64"/>
      <c r="E419" s="64"/>
      <c r="F419" s="64"/>
      <c r="G419" s="64"/>
      <c r="H419" s="64"/>
      <c r="I419" s="64"/>
      <c r="J419" s="64"/>
      <c r="K419" s="64"/>
      <c r="L419" s="64"/>
      <c r="M419" s="64"/>
      <c r="N419" s="64"/>
      <c r="O419" s="64"/>
      <c r="P419" s="64"/>
      <c r="Q419" s="64"/>
      <c r="R419" s="64"/>
      <c r="S419" s="64"/>
      <c r="T419" s="64"/>
      <c r="U419" s="64"/>
      <c r="V419" s="64"/>
      <c r="W419" s="64"/>
      <c r="X419" s="64"/>
      <c r="Y419" s="64"/>
      <c r="Z419" s="64"/>
    </row>
    <row r="420" ht="12.75" customHeight="1">
      <c r="A420" s="82"/>
      <c r="B420" s="64"/>
      <c r="C420" s="64"/>
      <c r="D420" s="64"/>
      <c r="E420" s="64"/>
      <c r="F420" s="64"/>
      <c r="G420" s="64"/>
      <c r="H420" s="64"/>
      <c r="I420" s="64"/>
      <c r="J420" s="64"/>
      <c r="K420" s="64"/>
      <c r="L420" s="64"/>
      <c r="M420" s="64"/>
      <c r="N420" s="64"/>
      <c r="O420" s="64"/>
      <c r="P420" s="64"/>
      <c r="Q420" s="64"/>
      <c r="R420" s="64"/>
      <c r="S420" s="64"/>
      <c r="T420" s="64"/>
      <c r="U420" s="64"/>
      <c r="V420" s="64"/>
      <c r="W420" s="64"/>
      <c r="X420" s="64"/>
      <c r="Y420" s="64"/>
      <c r="Z420" s="64"/>
    </row>
    <row r="421" ht="12.75" customHeight="1">
      <c r="A421" s="82"/>
      <c r="B421" s="64"/>
      <c r="C421" s="64"/>
      <c r="D421" s="64"/>
      <c r="E421" s="64"/>
      <c r="F421" s="64"/>
      <c r="G421" s="64"/>
      <c r="H421" s="64"/>
      <c r="I421" s="64"/>
      <c r="J421" s="64"/>
      <c r="K421" s="64"/>
      <c r="L421" s="64"/>
      <c r="M421" s="64"/>
      <c r="N421" s="64"/>
      <c r="O421" s="64"/>
      <c r="P421" s="64"/>
      <c r="Q421" s="64"/>
      <c r="R421" s="64"/>
      <c r="S421" s="64"/>
      <c r="T421" s="64"/>
      <c r="U421" s="64"/>
      <c r="V421" s="64"/>
      <c r="W421" s="64"/>
      <c r="X421" s="64"/>
      <c r="Y421" s="64"/>
      <c r="Z421" s="64"/>
    </row>
    <row r="422" ht="12.75" customHeight="1">
      <c r="A422" s="82"/>
      <c r="B422" s="64"/>
      <c r="C422" s="64"/>
      <c r="D422" s="64"/>
      <c r="E422" s="64"/>
      <c r="F422" s="64"/>
      <c r="G422" s="64"/>
      <c r="H422" s="64"/>
      <c r="I422" s="64"/>
      <c r="J422" s="64"/>
      <c r="K422" s="64"/>
      <c r="L422" s="64"/>
      <c r="M422" s="64"/>
      <c r="N422" s="64"/>
      <c r="O422" s="64"/>
      <c r="P422" s="64"/>
      <c r="Q422" s="64"/>
      <c r="R422" s="64"/>
      <c r="S422" s="64"/>
      <c r="T422" s="64"/>
      <c r="U422" s="64"/>
      <c r="V422" s="64"/>
      <c r="W422" s="64"/>
      <c r="X422" s="64"/>
      <c r="Y422" s="64"/>
      <c r="Z422" s="64"/>
    </row>
    <row r="423" ht="12.75" customHeight="1">
      <c r="A423" s="82"/>
      <c r="B423" s="64"/>
      <c r="C423" s="64"/>
      <c r="D423" s="64"/>
      <c r="E423" s="64"/>
      <c r="F423" s="64"/>
      <c r="G423" s="64"/>
      <c r="H423" s="64"/>
      <c r="I423" s="64"/>
      <c r="J423" s="64"/>
      <c r="K423" s="64"/>
      <c r="L423" s="64"/>
      <c r="M423" s="64"/>
      <c r="N423" s="64"/>
      <c r="O423" s="64"/>
      <c r="P423" s="64"/>
      <c r="Q423" s="64"/>
      <c r="R423" s="64"/>
      <c r="S423" s="64"/>
      <c r="T423" s="64"/>
      <c r="U423" s="64"/>
      <c r="V423" s="64"/>
      <c r="W423" s="64"/>
      <c r="X423" s="64"/>
      <c r="Y423" s="64"/>
      <c r="Z423" s="64"/>
    </row>
    <row r="424" ht="12.75" customHeight="1">
      <c r="A424" s="82"/>
      <c r="B424" s="64"/>
      <c r="C424" s="64"/>
      <c r="D424" s="64"/>
      <c r="E424" s="64"/>
      <c r="F424" s="64"/>
      <c r="G424" s="64"/>
      <c r="H424" s="64"/>
      <c r="I424" s="64"/>
      <c r="J424" s="64"/>
      <c r="K424" s="64"/>
      <c r="L424" s="64"/>
      <c r="M424" s="64"/>
      <c r="N424" s="64"/>
      <c r="O424" s="64"/>
      <c r="P424" s="64"/>
      <c r="Q424" s="64"/>
      <c r="R424" s="64"/>
      <c r="S424" s="64"/>
      <c r="T424" s="64"/>
      <c r="U424" s="64"/>
      <c r="V424" s="64"/>
      <c r="W424" s="64"/>
      <c r="X424" s="64"/>
      <c r="Y424" s="64"/>
      <c r="Z424" s="64"/>
    </row>
    <row r="425" ht="12.75" customHeight="1">
      <c r="A425" s="82"/>
      <c r="B425" s="64"/>
      <c r="C425" s="64"/>
      <c r="D425" s="64"/>
      <c r="E425" s="64"/>
      <c r="F425" s="64"/>
      <c r="G425" s="64"/>
      <c r="H425" s="64"/>
      <c r="I425" s="64"/>
      <c r="J425" s="64"/>
      <c r="K425" s="64"/>
      <c r="L425" s="64"/>
      <c r="M425" s="64"/>
      <c r="N425" s="64"/>
      <c r="O425" s="64"/>
      <c r="P425" s="64"/>
      <c r="Q425" s="64"/>
      <c r="R425" s="64"/>
      <c r="S425" s="64"/>
      <c r="T425" s="64"/>
      <c r="U425" s="64"/>
      <c r="V425" s="64"/>
      <c r="W425" s="64"/>
      <c r="X425" s="64"/>
      <c r="Y425" s="64"/>
      <c r="Z425" s="64"/>
    </row>
    <row r="426" ht="12.75" customHeight="1">
      <c r="A426" s="82"/>
      <c r="B426" s="64"/>
      <c r="C426" s="64"/>
      <c r="D426" s="64"/>
      <c r="E426" s="64"/>
      <c r="F426" s="64"/>
      <c r="G426" s="64"/>
      <c r="H426" s="64"/>
      <c r="I426" s="64"/>
      <c r="J426" s="64"/>
      <c r="K426" s="64"/>
      <c r="L426" s="64"/>
      <c r="M426" s="64"/>
      <c r="N426" s="64"/>
      <c r="O426" s="64"/>
      <c r="P426" s="64"/>
      <c r="Q426" s="64"/>
      <c r="R426" s="64"/>
      <c r="S426" s="64"/>
      <c r="T426" s="64"/>
      <c r="U426" s="64"/>
      <c r="V426" s="64"/>
      <c r="W426" s="64"/>
      <c r="X426" s="64"/>
      <c r="Y426" s="64"/>
      <c r="Z426" s="64"/>
    </row>
    <row r="427" ht="12.75" customHeight="1">
      <c r="A427" s="82"/>
      <c r="B427" s="64"/>
      <c r="C427" s="64"/>
      <c r="D427" s="64"/>
      <c r="E427" s="64"/>
      <c r="F427" s="64"/>
      <c r="G427" s="64"/>
      <c r="H427" s="64"/>
      <c r="I427" s="64"/>
      <c r="J427" s="64"/>
      <c r="K427" s="64"/>
      <c r="L427" s="64"/>
      <c r="M427" s="64"/>
      <c r="N427" s="64"/>
      <c r="O427" s="64"/>
      <c r="P427" s="64"/>
      <c r="Q427" s="64"/>
      <c r="R427" s="64"/>
      <c r="S427" s="64"/>
      <c r="T427" s="64"/>
      <c r="U427" s="64"/>
      <c r="V427" s="64"/>
      <c r="W427" s="64"/>
      <c r="X427" s="64"/>
      <c r="Y427" s="64"/>
      <c r="Z427" s="64"/>
    </row>
    <row r="428" ht="12.75" customHeight="1">
      <c r="A428" s="82"/>
      <c r="B428" s="64"/>
      <c r="C428" s="64"/>
      <c r="D428" s="64"/>
      <c r="E428" s="64"/>
      <c r="F428" s="64"/>
      <c r="G428" s="64"/>
      <c r="H428" s="64"/>
      <c r="I428" s="64"/>
      <c r="J428" s="64"/>
      <c r="K428" s="64"/>
      <c r="L428" s="64"/>
      <c r="M428" s="64"/>
      <c r="N428" s="64"/>
      <c r="O428" s="64"/>
      <c r="P428" s="64"/>
      <c r="Q428" s="64"/>
      <c r="R428" s="64"/>
      <c r="S428" s="64"/>
      <c r="T428" s="64"/>
      <c r="U428" s="64"/>
      <c r="V428" s="64"/>
      <c r="W428" s="64"/>
      <c r="X428" s="64"/>
      <c r="Y428" s="64"/>
      <c r="Z428" s="64"/>
    </row>
    <row r="429" ht="12.75" customHeight="1">
      <c r="A429" s="82"/>
      <c r="B429" s="64"/>
      <c r="C429" s="64"/>
      <c r="D429" s="64"/>
      <c r="E429" s="64"/>
      <c r="F429" s="64"/>
      <c r="G429" s="64"/>
      <c r="H429" s="64"/>
      <c r="I429" s="64"/>
      <c r="J429" s="64"/>
      <c r="K429" s="64"/>
      <c r="L429" s="64"/>
      <c r="M429" s="64"/>
      <c r="N429" s="64"/>
      <c r="O429" s="64"/>
      <c r="P429" s="64"/>
      <c r="Q429" s="64"/>
      <c r="R429" s="64"/>
      <c r="S429" s="64"/>
      <c r="T429" s="64"/>
      <c r="U429" s="64"/>
      <c r="V429" s="64"/>
      <c r="W429" s="64"/>
      <c r="X429" s="64"/>
      <c r="Y429" s="64"/>
      <c r="Z429" s="64"/>
    </row>
    <row r="430" ht="12.75" customHeight="1">
      <c r="A430" s="82"/>
      <c r="B430" s="64"/>
      <c r="C430" s="64"/>
      <c r="D430" s="64"/>
      <c r="E430" s="64"/>
      <c r="F430" s="64"/>
      <c r="G430" s="64"/>
      <c r="H430" s="64"/>
      <c r="I430" s="64"/>
      <c r="J430" s="64"/>
      <c r="K430" s="64"/>
      <c r="L430" s="64"/>
      <c r="M430" s="64"/>
      <c r="N430" s="64"/>
      <c r="O430" s="64"/>
      <c r="P430" s="64"/>
      <c r="Q430" s="64"/>
      <c r="R430" s="64"/>
      <c r="S430" s="64"/>
      <c r="T430" s="64"/>
      <c r="U430" s="64"/>
      <c r="V430" s="64"/>
      <c r="W430" s="64"/>
      <c r="X430" s="64"/>
      <c r="Y430" s="64"/>
      <c r="Z430" s="64"/>
    </row>
    <row r="431" ht="12.75" customHeight="1">
      <c r="A431" s="82"/>
      <c r="B431" s="64"/>
      <c r="C431" s="64"/>
      <c r="D431" s="64"/>
      <c r="E431" s="64"/>
      <c r="F431" s="64"/>
      <c r="G431" s="64"/>
      <c r="H431" s="64"/>
      <c r="I431" s="64"/>
      <c r="J431" s="64"/>
      <c r="K431" s="64"/>
      <c r="L431" s="64"/>
      <c r="M431" s="64"/>
      <c r="N431" s="64"/>
      <c r="O431" s="64"/>
      <c r="P431" s="64"/>
      <c r="Q431" s="64"/>
      <c r="R431" s="64"/>
      <c r="S431" s="64"/>
      <c r="T431" s="64"/>
      <c r="U431" s="64"/>
      <c r="V431" s="64"/>
      <c r="W431" s="64"/>
      <c r="X431" s="64"/>
      <c r="Y431" s="64"/>
      <c r="Z431" s="64"/>
    </row>
    <row r="432" ht="12.75" customHeight="1">
      <c r="A432" s="82"/>
      <c r="B432" s="64"/>
      <c r="C432" s="64"/>
      <c r="D432" s="64"/>
      <c r="E432" s="64"/>
      <c r="F432" s="64"/>
      <c r="G432" s="64"/>
      <c r="H432" s="64"/>
      <c r="I432" s="64"/>
      <c r="J432" s="64"/>
      <c r="K432" s="64"/>
      <c r="L432" s="64"/>
      <c r="M432" s="64"/>
      <c r="N432" s="64"/>
      <c r="O432" s="64"/>
      <c r="P432" s="64"/>
      <c r="Q432" s="64"/>
      <c r="R432" s="64"/>
      <c r="S432" s="64"/>
      <c r="T432" s="64"/>
      <c r="U432" s="64"/>
      <c r="V432" s="64"/>
      <c r="W432" s="64"/>
      <c r="X432" s="64"/>
      <c r="Y432" s="64"/>
      <c r="Z432" s="64"/>
    </row>
    <row r="433" ht="12.75" customHeight="1">
      <c r="A433" s="82"/>
      <c r="B433" s="64"/>
      <c r="C433" s="64"/>
      <c r="D433" s="64"/>
      <c r="E433" s="64"/>
      <c r="F433" s="64"/>
      <c r="G433" s="64"/>
      <c r="H433" s="64"/>
      <c r="I433" s="64"/>
      <c r="J433" s="64"/>
      <c r="K433" s="64"/>
      <c r="L433" s="64"/>
      <c r="M433" s="64"/>
      <c r="N433" s="64"/>
      <c r="O433" s="64"/>
      <c r="P433" s="64"/>
      <c r="Q433" s="64"/>
      <c r="R433" s="64"/>
      <c r="S433" s="64"/>
      <c r="T433" s="64"/>
      <c r="U433" s="64"/>
      <c r="V433" s="64"/>
      <c r="W433" s="64"/>
      <c r="X433" s="64"/>
      <c r="Y433" s="64"/>
      <c r="Z433" s="64"/>
    </row>
    <row r="434" ht="12.75" customHeight="1">
      <c r="A434" s="82"/>
      <c r="B434" s="64"/>
      <c r="C434" s="64"/>
      <c r="D434" s="64"/>
      <c r="E434" s="64"/>
      <c r="F434" s="64"/>
      <c r="G434" s="64"/>
      <c r="H434" s="64"/>
      <c r="I434" s="64"/>
      <c r="J434" s="64"/>
      <c r="K434" s="64"/>
      <c r="L434" s="64"/>
      <c r="M434" s="64"/>
      <c r="N434" s="64"/>
      <c r="O434" s="64"/>
      <c r="P434" s="64"/>
      <c r="Q434" s="64"/>
      <c r="R434" s="64"/>
      <c r="S434" s="64"/>
      <c r="T434" s="64"/>
      <c r="U434" s="64"/>
      <c r="V434" s="64"/>
      <c r="W434" s="64"/>
      <c r="X434" s="64"/>
      <c r="Y434" s="64"/>
      <c r="Z434" s="64"/>
    </row>
    <row r="435" ht="12.75" customHeight="1">
      <c r="A435" s="82"/>
      <c r="B435" s="64"/>
      <c r="C435" s="64"/>
      <c r="D435" s="64"/>
      <c r="E435" s="64"/>
      <c r="F435" s="64"/>
      <c r="G435" s="64"/>
      <c r="H435" s="64"/>
      <c r="I435" s="64"/>
      <c r="J435" s="64"/>
      <c r="K435" s="64"/>
      <c r="L435" s="64"/>
      <c r="M435" s="64"/>
      <c r="N435" s="64"/>
      <c r="O435" s="64"/>
      <c r="P435" s="64"/>
      <c r="Q435" s="64"/>
      <c r="R435" s="64"/>
      <c r="S435" s="64"/>
      <c r="T435" s="64"/>
      <c r="U435" s="64"/>
      <c r="V435" s="64"/>
      <c r="W435" s="64"/>
      <c r="X435" s="64"/>
      <c r="Y435" s="64"/>
      <c r="Z435" s="64"/>
    </row>
    <row r="436" ht="12.75" customHeight="1">
      <c r="A436" s="82"/>
      <c r="B436" s="64"/>
      <c r="C436" s="64"/>
      <c r="D436" s="64"/>
      <c r="E436" s="64"/>
      <c r="F436" s="64"/>
      <c r="G436" s="64"/>
      <c r="H436" s="64"/>
      <c r="I436" s="64"/>
      <c r="J436" s="64"/>
      <c r="K436" s="64"/>
      <c r="L436" s="64"/>
      <c r="M436" s="64"/>
      <c r="N436" s="64"/>
      <c r="O436" s="64"/>
      <c r="P436" s="64"/>
      <c r="Q436" s="64"/>
      <c r="R436" s="64"/>
      <c r="S436" s="64"/>
      <c r="T436" s="64"/>
      <c r="U436" s="64"/>
      <c r="V436" s="64"/>
      <c r="W436" s="64"/>
      <c r="X436" s="64"/>
      <c r="Y436" s="64"/>
      <c r="Z436" s="64"/>
    </row>
    <row r="437" ht="12.75" customHeight="1">
      <c r="A437" s="82"/>
      <c r="B437" s="64"/>
      <c r="C437" s="64"/>
      <c r="D437" s="64"/>
      <c r="E437" s="64"/>
      <c r="F437" s="64"/>
      <c r="G437" s="64"/>
      <c r="H437" s="64"/>
      <c r="I437" s="64"/>
      <c r="J437" s="64"/>
      <c r="K437" s="64"/>
      <c r="L437" s="64"/>
      <c r="M437" s="64"/>
      <c r="N437" s="64"/>
      <c r="O437" s="64"/>
      <c r="P437" s="64"/>
      <c r="Q437" s="64"/>
      <c r="R437" s="64"/>
      <c r="S437" s="64"/>
      <c r="T437" s="64"/>
      <c r="U437" s="64"/>
      <c r="V437" s="64"/>
      <c r="W437" s="64"/>
      <c r="X437" s="64"/>
      <c r="Y437" s="64"/>
      <c r="Z437" s="64"/>
    </row>
    <row r="438" ht="12.75" customHeight="1">
      <c r="A438" s="82"/>
      <c r="B438" s="64"/>
      <c r="C438" s="64"/>
      <c r="D438" s="64"/>
      <c r="E438" s="64"/>
      <c r="F438" s="64"/>
      <c r="G438" s="64"/>
      <c r="H438" s="64"/>
      <c r="I438" s="64"/>
      <c r="J438" s="64"/>
      <c r="K438" s="64"/>
      <c r="L438" s="64"/>
      <c r="M438" s="64"/>
      <c r="N438" s="64"/>
      <c r="O438" s="64"/>
      <c r="P438" s="64"/>
      <c r="Q438" s="64"/>
      <c r="R438" s="64"/>
      <c r="S438" s="64"/>
      <c r="T438" s="64"/>
      <c r="U438" s="64"/>
      <c r="V438" s="64"/>
      <c r="W438" s="64"/>
      <c r="X438" s="64"/>
      <c r="Y438" s="64"/>
      <c r="Z438" s="64"/>
    </row>
    <row r="439" ht="12.75" customHeight="1">
      <c r="A439" s="82"/>
      <c r="B439" s="64"/>
      <c r="C439" s="64"/>
      <c r="D439" s="64"/>
      <c r="E439" s="64"/>
      <c r="F439" s="64"/>
      <c r="G439" s="64"/>
      <c r="H439" s="64"/>
      <c r="I439" s="64"/>
      <c r="J439" s="64"/>
      <c r="K439" s="64"/>
      <c r="L439" s="64"/>
      <c r="M439" s="64"/>
      <c r="N439" s="64"/>
      <c r="O439" s="64"/>
      <c r="P439" s="64"/>
      <c r="Q439" s="64"/>
      <c r="R439" s="64"/>
      <c r="S439" s="64"/>
      <c r="T439" s="64"/>
      <c r="U439" s="64"/>
      <c r="V439" s="64"/>
      <c r="W439" s="64"/>
      <c r="X439" s="64"/>
      <c r="Y439" s="64"/>
      <c r="Z439" s="64"/>
    </row>
    <row r="440" ht="12.75" customHeight="1">
      <c r="A440" s="82"/>
      <c r="B440" s="64"/>
      <c r="C440" s="64"/>
      <c r="D440" s="64"/>
      <c r="E440" s="64"/>
      <c r="F440" s="64"/>
      <c r="G440" s="64"/>
      <c r="H440" s="64"/>
      <c r="I440" s="64"/>
      <c r="J440" s="64"/>
      <c r="K440" s="64"/>
      <c r="L440" s="64"/>
      <c r="M440" s="64"/>
      <c r="N440" s="64"/>
      <c r="O440" s="64"/>
      <c r="P440" s="64"/>
      <c r="Q440" s="64"/>
      <c r="R440" s="64"/>
      <c r="S440" s="64"/>
      <c r="T440" s="64"/>
      <c r="U440" s="64"/>
      <c r="V440" s="64"/>
      <c r="W440" s="64"/>
      <c r="X440" s="64"/>
      <c r="Y440" s="64"/>
      <c r="Z440" s="64"/>
    </row>
    <row r="441" ht="12.75" customHeight="1">
      <c r="A441" s="82"/>
      <c r="B441" s="64"/>
      <c r="C441" s="64"/>
      <c r="D441" s="64"/>
      <c r="E441" s="64"/>
      <c r="F441" s="64"/>
      <c r="G441" s="64"/>
      <c r="H441" s="64"/>
      <c r="I441" s="64"/>
      <c r="J441" s="64"/>
      <c r="K441" s="64"/>
      <c r="L441" s="64"/>
      <c r="M441" s="64"/>
      <c r="N441" s="64"/>
      <c r="O441" s="64"/>
      <c r="P441" s="64"/>
      <c r="Q441" s="64"/>
      <c r="R441" s="64"/>
      <c r="S441" s="64"/>
      <c r="T441" s="64"/>
      <c r="U441" s="64"/>
      <c r="V441" s="64"/>
      <c r="W441" s="64"/>
      <c r="X441" s="64"/>
      <c r="Y441" s="64"/>
      <c r="Z441" s="64"/>
    </row>
    <row r="442" ht="12.75" customHeight="1">
      <c r="A442" s="82"/>
      <c r="B442" s="64"/>
      <c r="C442" s="64"/>
      <c r="D442" s="64"/>
      <c r="E442" s="64"/>
      <c r="F442" s="64"/>
      <c r="G442" s="64"/>
      <c r="H442" s="64"/>
      <c r="I442" s="64"/>
      <c r="J442" s="64"/>
      <c r="K442" s="64"/>
      <c r="L442" s="64"/>
      <c r="M442" s="64"/>
      <c r="N442" s="64"/>
      <c r="O442" s="64"/>
      <c r="P442" s="64"/>
      <c r="Q442" s="64"/>
      <c r="R442" s="64"/>
      <c r="S442" s="64"/>
      <c r="T442" s="64"/>
      <c r="U442" s="64"/>
      <c r="V442" s="64"/>
      <c r="W442" s="64"/>
      <c r="X442" s="64"/>
      <c r="Y442" s="64"/>
      <c r="Z442" s="64"/>
    </row>
    <row r="443" ht="12.75" customHeight="1">
      <c r="A443" s="82"/>
      <c r="B443" s="64"/>
      <c r="C443" s="64"/>
      <c r="D443" s="64"/>
      <c r="E443" s="64"/>
      <c r="F443" s="64"/>
      <c r="G443" s="64"/>
      <c r="H443" s="64"/>
      <c r="I443" s="64"/>
      <c r="J443" s="64"/>
      <c r="K443" s="64"/>
      <c r="L443" s="64"/>
      <c r="M443" s="64"/>
      <c r="N443" s="64"/>
      <c r="O443" s="64"/>
      <c r="P443" s="64"/>
      <c r="Q443" s="64"/>
      <c r="R443" s="64"/>
      <c r="S443" s="64"/>
      <c r="T443" s="64"/>
      <c r="U443" s="64"/>
      <c r="V443" s="64"/>
      <c r="W443" s="64"/>
      <c r="X443" s="64"/>
      <c r="Y443" s="64"/>
      <c r="Z443" s="64"/>
    </row>
    <row r="444" ht="12.75" customHeight="1">
      <c r="A444" s="82"/>
      <c r="B444" s="64"/>
      <c r="C444" s="64"/>
      <c r="D444" s="64"/>
      <c r="E444" s="64"/>
      <c r="F444" s="64"/>
      <c r="G444" s="64"/>
      <c r="H444" s="64"/>
      <c r="I444" s="64"/>
      <c r="J444" s="64"/>
      <c r="K444" s="64"/>
      <c r="L444" s="64"/>
      <c r="M444" s="64"/>
      <c r="N444" s="64"/>
      <c r="O444" s="64"/>
      <c r="P444" s="64"/>
      <c r="Q444" s="64"/>
      <c r="R444" s="64"/>
      <c r="S444" s="64"/>
      <c r="T444" s="64"/>
      <c r="U444" s="64"/>
      <c r="V444" s="64"/>
      <c r="W444" s="64"/>
      <c r="X444" s="64"/>
      <c r="Y444" s="64"/>
      <c r="Z444" s="64"/>
    </row>
    <row r="445" ht="12.75" customHeight="1">
      <c r="A445" s="82"/>
      <c r="B445" s="64"/>
      <c r="C445" s="64"/>
      <c r="D445" s="64"/>
      <c r="E445" s="64"/>
      <c r="F445" s="64"/>
      <c r="G445" s="64"/>
      <c r="H445" s="64"/>
      <c r="I445" s="64"/>
      <c r="J445" s="64"/>
      <c r="K445" s="64"/>
      <c r="L445" s="64"/>
      <c r="M445" s="64"/>
      <c r="N445" s="64"/>
      <c r="O445" s="64"/>
      <c r="P445" s="64"/>
      <c r="Q445" s="64"/>
      <c r="R445" s="64"/>
      <c r="S445" s="64"/>
      <c r="T445" s="64"/>
      <c r="U445" s="64"/>
      <c r="V445" s="64"/>
      <c r="W445" s="64"/>
      <c r="X445" s="64"/>
      <c r="Y445" s="64"/>
      <c r="Z445" s="64"/>
    </row>
    <row r="446" ht="12.75" customHeight="1">
      <c r="A446" s="82"/>
      <c r="B446" s="64"/>
      <c r="C446" s="64"/>
      <c r="D446" s="64"/>
      <c r="E446" s="64"/>
      <c r="F446" s="64"/>
      <c r="G446" s="64"/>
      <c r="H446" s="64"/>
      <c r="I446" s="64"/>
      <c r="J446" s="64"/>
      <c r="K446" s="64"/>
      <c r="L446" s="64"/>
      <c r="M446" s="64"/>
      <c r="N446" s="64"/>
      <c r="O446" s="64"/>
      <c r="P446" s="64"/>
      <c r="Q446" s="64"/>
      <c r="R446" s="64"/>
      <c r="S446" s="64"/>
      <c r="T446" s="64"/>
      <c r="U446" s="64"/>
      <c r="V446" s="64"/>
      <c r="W446" s="64"/>
      <c r="X446" s="64"/>
      <c r="Y446" s="64"/>
      <c r="Z446" s="64"/>
    </row>
    <row r="447" ht="12.75" customHeight="1">
      <c r="A447" s="82"/>
      <c r="B447" s="64"/>
      <c r="C447" s="64"/>
      <c r="D447" s="64"/>
      <c r="E447" s="64"/>
      <c r="F447" s="64"/>
      <c r="G447" s="64"/>
      <c r="H447" s="64"/>
      <c r="I447" s="64"/>
      <c r="J447" s="64"/>
      <c r="K447" s="64"/>
      <c r="L447" s="64"/>
      <c r="M447" s="64"/>
      <c r="N447" s="64"/>
      <c r="O447" s="64"/>
      <c r="P447" s="64"/>
      <c r="Q447" s="64"/>
      <c r="R447" s="64"/>
      <c r="S447" s="64"/>
      <c r="T447" s="64"/>
      <c r="U447" s="64"/>
      <c r="V447" s="64"/>
      <c r="W447" s="64"/>
      <c r="X447" s="64"/>
      <c r="Y447" s="64"/>
      <c r="Z447" s="64"/>
    </row>
    <row r="448" ht="12.75" customHeight="1">
      <c r="A448" s="82"/>
      <c r="B448" s="64"/>
      <c r="C448" s="64"/>
      <c r="D448" s="64"/>
      <c r="E448" s="64"/>
      <c r="F448" s="64"/>
      <c r="G448" s="64"/>
      <c r="H448" s="64"/>
      <c r="I448" s="64"/>
      <c r="J448" s="64"/>
      <c r="K448" s="64"/>
      <c r="L448" s="64"/>
      <c r="M448" s="64"/>
      <c r="N448" s="64"/>
      <c r="O448" s="64"/>
      <c r="P448" s="64"/>
      <c r="Q448" s="64"/>
      <c r="R448" s="64"/>
      <c r="S448" s="64"/>
      <c r="T448" s="64"/>
      <c r="U448" s="64"/>
      <c r="V448" s="64"/>
      <c r="W448" s="64"/>
      <c r="X448" s="64"/>
      <c r="Y448" s="64"/>
      <c r="Z448" s="64"/>
    </row>
    <row r="449" ht="12.75" customHeight="1">
      <c r="A449" s="82"/>
      <c r="B449" s="64"/>
      <c r="C449" s="64"/>
      <c r="D449" s="64"/>
      <c r="E449" s="64"/>
      <c r="F449" s="64"/>
      <c r="G449" s="64"/>
      <c r="H449" s="64"/>
      <c r="I449" s="64"/>
      <c r="J449" s="64"/>
      <c r="K449" s="64"/>
      <c r="L449" s="64"/>
      <c r="M449" s="64"/>
      <c r="N449" s="64"/>
      <c r="O449" s="64"/>
      <c r="P449" s="64"/>
      <c r="Q449" s="64"/>
      <c r="R449" s="64"/>
      <c r="S449" s="64"/>
      <c r="T449" s="64"/>
      <c r="U449" s="64"/>
      <c r="V449" s="64"/>
      <c r="W449" s="64"/>
      <c r="X449" s="64"/>
      <c r="Y449" s="64"/>
      <c r="Z449" s="64"/>
    </row>
    <row r="450" ht="12.75" customHeight="1">
      <c r="A450" s="82"/>
      <c r="B450" s="64"/>
      <c r="C450" s="64"/>
      <c r="D450" s="64"/>
      <c r="E450" s="64"/>
      <c r="F450" s="64"/>
      <c r="G450" s="64"/>
      <c r="H450" s="64"/>
      <c r="I450" s="64"/>
      <c r="J450" s="64"/>
      <c r="K450" s="64"/>
      <c r="L450" s="64"/>
      <c r="M450" s="64"/>
      <c r="N450" s="64"/>
      <c r="O450" s="64"/>
      <c r="P450" s="64"/>
      <c r="Q450" s="64"/>
      <c r="R450" s="64"/>
      <c r="S450" s="64"/>
      <c r="T450" s="64"/>
      <c r="U450" s="64"/>
      <c r="V450" s="64"/>
      <c r="W450" s="64"/>
      <c r="X450" s="64"/>
      <c r="Y450" s="64"/>
      <c r="Z450" s="64"/>
    </row>
    <row r="451" ht="12.75" customHeight="1">
      <c r="A451" s="82"/>
      <c r="B451" s="64"/>
      <c r="C451" s="64"/>
      <c r="D451" s="64"/>
      <c r="E451" s="64"/>
      <c r="F451" s="64"/>
      <c r="G451" s="64"/>
      <c r="H451" s="64"/>
      <c r="I451" s="64"/>
      <c r="J451" s="64"/>
      <c r="K451" s="64"/>
      <c r="L451" s="64"/>
      <c r="M451" s="64"/>
      <c r="N451" s="64"/>
      <c r="O451" s="64"/>
      <c r="P451" s="64"/>
      <c r="Q451" s="64"/>
      <c r="R451" s="64"/>
      <c r="S451" s="64"/>
      <c r="T451" s="64"/>
      <c r="U451" s="64"/>
      <c r="V451" s="64"/>
      <c r="W451" s="64"/>
      <c r="X451" s="64"/>
      <c r="Y451" s="64"/>
      <c r="Z451" s="64"/>
    </row>
    <row r="452" ht="12.75" customHeight="1">
      <c r="A452" s="82"/>
      <c r="B452" s="64"/>
      <c r="C452" s="64"/>
      <c r="D452" s="64"/>
      <c r="E452" s="64"/>
      <c r="F452" s="64"/>
      <c r="G452" s="64"/>
      <c r="H452" s="64"/>
      <c r="I452" s="64"/>
      <c r="J452" s="64"/>
      <c r="K452" s="64"/>
      <c r="L452" s="64"/>
      <c r="M452" s="64"/>
      <c r="N452" s="64"/>
      <c r="O452" s="64"/>
      <c r="P452" s="64"/>
      <c r="Q452" s="64"/>
      <c r="R452" s="64"/>
      <c r="S452" s="64"/>
      <c r="T452" s="64"/>
      <c r="U452" s="64"/>
      <c r="V452" s="64"/>
      <c r="W452" s="64"/>
      <c r="X452" s="64"/>
      <c r="Y452" s="64"/>
      <c r="Z452" s="64"/>
    </row>
    <row r="453" ht="12.75" customHeight="1">
      <c r="A453" s="82"/>
      <c r="B453" s="64"/>
      <c r="C453" s="64"/>
      <c r="D453" s="64"/>
      <c r="E453" s="64"/>
      <c r="F453" s="64"/>
      <c r="G453" s="64"/>
      <c r="H453" s="64"/>
      <c r="I453" s="64"/>
      <c r="J453" s="64"/>
      <c r="K453" s="64"/>
      <c r="L453" s="64"/>
      <c r="M453" s="64"/>
      <c r="N453" s="64"/>
      <c r="O453" s="64"/>
      <c r="P453" s="64"/>
      <c r="Q453" s="64"/>
      <c r="R453" s="64"/>
      <c r="S453" s="64"/>
      <c r="T453" s="64"/>
      <c r="U453" s="64"/>
      <c r="V453" s="64"/>
      <c r="W453" s="64"/>
      <c r="X453" s="64"/>
      <c r="Y453" s="64"/>
      <c r="Z453" s="64"/>
    </row>
    <row r="454" ht="12.75" customHeight="1">
      <c r="A454" s="82"/>
      <c r="B454" s="64"/>
      <c r="C454" s="64"/>
      <c r="D454" s="64"/>
      <c r="E454" s="64"/>
      <c r="F454" s="64"/>
      <c r="G454" s="64"/>
      <c r="H454" s="64"/>
      <c r="I454" s="64"/>
      <c r="J454" s="64"/>
      <c r="K454" s="64"/>
      <c r="L454" s="64"/>
      <c r="M454" s="64"/>
      <c r="N454" s="64"/>
      <c r="O454" s="64"/>
      <c r="P454" s="64"/>
      <c r="Q454" s="64"/>
      <c r="R454" s="64"/>
      <c r="S454" s="64"/>
      <c r="T454" s="64"/>
      <c r="U454" s="64"/>
      <c r="V454" s="64"/>
      <c r="W454" s="64"/>
      <c r="X454" s="64"/>
      <c r="Y454" s="64"/>
      <c r="Z454" s="64"/>
    </row>
    <row r="455" ht="12.75" customHeight="1">
      <c r="A455" s="82"/>
      <c r="B455" s="64"/>
      <c r="C455" s="64"/>
      <c r="D455" s="64"/>
      <c r="E455" s="64"/>
      <c r="F455" s="64"/>
      <c r="G455" s="64"/>
      <c r="H455" s="64"/>
      <c r="I455" s="64"/>
      <c r="J455" s="64"/>
      <c r="K455" s="64"/>
      <c r="L455" s="64"/>
      <c r="M455" s="64"/>
      <c r="N455" s="64"/>
      <c r="O455" s="64"/>
      <c r="P455" s="64"/>
      <c r="Q455" s="64"/>
      <c r="R455" s="64"/>
      <c r="S455" s="64"/>
      <c r="T455" s="64"/>
      <c r="U455" s="64"/>
      <c r="V455" s="64"/>
      <c r="W455" s="64"/>
      <c r="X455" s="64"/>
      <c r="Y455" s="64"/>
      <c r="Z455" s="64"/>
    </row>
    <row r="456" ht="12.75" customHeight="1">
      <c r="A456" s="82"/>
      <c r="B456" s="64"/>
      <c r="C456" s="64"/>
      <c r="D456" s="64"/>
      <c r="E456" s="64"/>
      <c r="F456" s="64"/>
      <c r="G456" s="64"/>
      <c r="H456" s="64"/>
      <c r="I456" s="64"/>
      <c r="J456" s="64"/>
      <c r="K456" s="64"/>
      <c r="L456" s="64"/>
      <c r="M456" s="64"/>
      <c r="N456" s="64"/>
      <c r="O456" s="64"/>
      <c r="P456" s="64"/>
      <c r="Q456" s="64"/>
      <c r="R456" s="64"/>
      <c r="S456" s="64"/>
      <c r="T456" s="64"/>
      <c r="U456" s="64"/>
      <c r="V456" s="64"/>
      <c r="W456" s="64"/>
      <c r="X456" s="64"/>
      <c r="Y456" s="64"/>
      <c r="Z456" s="64"/>
    </row>
    <row r="457" ht="12.75" customHeight="1">
      <c r="A457" s="82"/>
      <c r="B457" s="64"/>
      <c r="C457" s="64"/>
      <c r="D457" s="64"/>
      <c r="E457" s="64"/>
      <c r="F457" s="64"/>
      <c r="G457" s="64"/>
      <c r="H457" s="64"/>
      <c r="I457" s="64"/>
      <c r="J457" s="64"/>
      <c r="K457" s="64"/>
      <c r="L457" s="64"/>
      <c r="M457" s="64"/>
      <c r="N457" s="64"/>
      <c r="O457" s="64"/>
      <c r="P457" s="64"/>
      <c r="Q457" s="64"/>
      <c r="R457" s="64"/>
      <c r="S457" s="64"/>
      <c r="T457" s="64"/>
      <c r="U457" s="64"/>
      <c r="V457" s="64"/>
      <c r="W457" s="64"/>
      <c r="X457" s="64"/>
      <c r="Y457" s="64"/>
      <c r="Z457" s="64"/>
    </row>
    <row r="458" ht="12.75" customHeight="1">
      <c r="A458" s="82"/>
      <c r="B458" s="64"/>
      <c r="C458" s="64"/>
      <c r="D458" s="64"/>
      <c r="E458" s="64"/>
      <c r="F458" s="64"/>
      <c r="G458" s="64"/>
      <c r="H458" s="64"/>
      <c r="I458" s="64"/>
      <c r="J458" s="64"/>
      <c r="K458" s="64"/>
      <c r="L458" s="64"/>
      <c r="M458" s="64"/>
      <c r="N458" s="64"/>
      <c r="O458" s="64"/>
      <c r="P458" s="64"/>
      <c r="Q458" s="64"/>
      <c r="R458" s="64"/>
      <c r="S458" s="64"/>
      <c r="T458" s="64"/>
      <c r="U458" s="64"/>
      <c r="V458" s="64"/>
      <c r="W458" s="64"/>
      <c r="X458" s="64"/>
      <c r="Y458" s="64"/>
      <c r="Z458" s="64"/>
    </row>
    <row r="459" ht="12.75" customHeight="1">
      <c r="A459" s="82"/>
      <c r="B459" s="64"/>
      <c r="C459" s="64"/>
      <c r="D459" s="64"/>
      <c r="E459" s="64"/>
      <c r="F459" s="64"/>
      <c r="G459" s="64"/>
      <c r="H459" s="64"/>
      <c r="I459" s="64"/>
      <c r="J459" s="64"/>
      <c r="K459" s="64"/>
      <c r="L459" s="64"/>
      <c r="M459" s="64"/>
      <c r="N459" s="64"/>
      <c r="O459" s="64"/>
      <c r="P459" s="64"/>
      <c r="Q459" s="64"/>
      <c r="R459" s="64"/>
      <c r="S459" s="64"/>
      <c r="T459" s="64"/>
      <c r="U459" s="64"/>
      <c r="V459" s="64"/>
      <c r="W459" s="64"/>
      <c r="X459" s="64"/>
      <c r="Y459" s="64"/>
      <c r="Z459" s="64"/>
    </row>
    <row r="460" ht="12.75" customHeight="1">
      <c r="A460" s="82"/>
      <c r="B460" s="64"/>
      <c r="C460" s="64"/>
      <c r="D460" s="64"/>
      <c r="E460" s="64"/>
      <c r="F460" s="64"/>
      <c r="G460" s="64"/>
      <c r="H460" s="64"/>
      <c r="I460" s="64"/>
      <c r="J460" s="64"/>
      <c r="K460" s="64"/>
      <c r="L460" s="64"/>
      <c r="M460" s="64"/>
      <c r="N460" s="64"/>
      <c r="O460" s="64"/>
      <c r="P460" s="64"/>
      <c r="Q460" s="64"/>
      <c r="R460" s="64"/>
      <c r="S460" s="64"/>
      <c r="T460" s="64"/>
      <c r="U460" s="64"/>
      <c r="V460" s="64"/>
      <c r="W460" s="64"/>
      <c r="X460" s="64"/>
      <c r="Y460" s="64"/>
      <c r="Z460" s="64"/>
    </row>
    <row r="461" ht="12.75" customHeight="1">
      <c r="A461" s="82"/>
      <c r="B461" s="64"/>
      <c r="C461" s="64"/>
      <c r="D461" s="64"/>
      <c r="E461" s="64"/>
      <c r="F461" s="64"/>
      <c r="G461" s="64"/>
      <c r="H461" s="64"/>
      <c r="I461" s="64"/>
      <c r="J461" s="64"/>
      <c r="K461" s="64"/>
      <c r="L461" s="64"/>
      <c r="M461" s="64"/>
      <c r="N461" s="64"/>
      <c r="O461" s="64"/>
      <c r="P461" s="64"/>
      <c r="Q461" s="64"/>
      <c r="R461" s="64"/>
      <c r="S461" s="64"/>
      <c r="T461" s="64"/>
      <c r="U461" s="64"/>
      <c r="V461" s="64"/>
      <c r="W461" s="64"/>
      <c r="X461" s="64"/>
      <c r="Y461" s="64"/>
      <c r="Z461" s="64"/>
    </row>
    <row r="462" ht="12.75" customHeight="1">
      <c r="A462" s="82"/>
      <c r="B462" s="64"/>
      <c r="C462" s="64"/>
      <c r="D462" s="64"/>
      <c r="E462" s="64"/>
      <c r="F462" s="64"/>
      <c r="G462" s="64"/>
      <c r="H462" s="64"/>
      <c r="I462" s="64"/>
      <c r="J462" s="64"/>
      <c r="K462" s="64"/>
      <c r="L462" s="64"/>
      <c r="M462" s="64"/>
      <c r="N462" s="64"/>
      <c r="O462" s="64"/>
      <c r="P462" s="64"/>
      <c r="Q462" s="64"/>
      <c r="R462" s="64"/>
      <c r="S462" s="64"/>
      <c r="T462" s="64"/>
      <c r="U462" s="64"/>
      <c r="V462" s="64"/>
      <c r="W462" s="64"/>
      <c r="X462" s="64"/>
      <c r="Y462" s="64"/>
      <c r="Z462" s="64"/>
    </row>
    <row r="463" ht="12.75" customHeight="1">
      <c r="A463" s="82"/>
      <c r="B463" s="64"/>
      <c r="C463" s="64"/>
      <c r="D463" s="64"/>
      <c r="E463" s="64"/>
      <c r="F463" s="64"/>
      <c r="G463" s="64"/>
      <c r="H463" s="64"/>
      <c r="I463" s="64"/>
      <c r="J463" s="64"/>
      <c r="K463" s="64"/>
      <c r="L463" s="64"/>
      <c r="M463" s="64"/>
      <c r="N463" s="64"/>
      <c r="O463" s="64"/>
      <c r="P463" s="64"/>
      <c r="Q463" s="64"/>
      <c r="R463" s="64"/>
      <c r="S463" s="64"/>
      <c r="T463" s="64"/>
      <c r="U463" s="64"/>
      <c r="V463" s="64"/>
      <c r="W463" s="64"/>
      <c r="X463" s="64"/>
      <c r="Y463" s="64"/>
      <c r="Z463" s="64"/>
    </row>
    <row r="464" ht="12.75" customHeight="1">
      <c r="A464" s="82"/>
      <c r="B464" s="64"/>
      <c r="C464" s="64"/>
      <c r="D464" s="64"/>
      <c r="E464" s="64"/>
      <c r="F464" s="64"/>
      <c r="G464" s="64"/>
      <c r="H464" s="64"/>
      <c r="I464" s="64"/>
      <c r="J464" s="64"/>
      <c r="K464" s="64"/>
      <c r="L464" s="64"/>
      <c r="M464" s="64"/>
      <c r="N464" s="64"/>
      <c r="O464" s="64"/>
      <c r="P464" s="64"/>
      <c r="Q464" s="64"/>
      <c r="R464" s="64"/>
      <c r="S464" s="64"/>
      <c r="T464" s="64"/>
      <c r="U464" s="64"/>
      <c r="V464" s="64"/>
      <c r="W464" s="64"/>
      <c r="X464" s="64"/>
      <c r="Y464" s="64"/>
      <c r="Z464" s="64"/>
    </row>
    <row r="465" ht="12.75" customHeight="1">
      <c r="A465" s="82"/>
      <c r="B465" s="64"/>
      <c r="C465" s="64"/>
      <c r="D465" s="64"/>
      <c r="E465" s="64"/>
      <c r="F465" s="64"/>
      <c r="G465" s="64"/>
      <c r="H465" s="64"/>
      <c r="I465" s="64"/>
      <c r="J465" s="64"/>
      <c r="K465" s="64"/>
      <c r="L465" s="64"/>
      <c r="M465" s="64"/>
      <c r="N465" s="64"/>
      <c r="O465" s="64"/>
      <c r="P465" s="64"/>
      <c r="Q465" s="64"/>
      <c r="R465" s="64"/>
      <c r="S465" s="64"/>
      <c r="T465" s="64"/>
      <c r="U465" s="64"/>
      <c r="V465" s="64"/>
      <c r="W465" s="64"/>
      <c r="X465" s="64"/>
      <c r="Y465" s="64"/>
      <c r="Z465" s="64"/>
    </row>
    <row r="466" ht="12.75" customHeight="1">
      <c r="A466" s="82"/>
      <c r="B466" s="64"/>
      <c r="C466" s="64"/>
      <c r="D466" s="64"/>
      <c r="E466" s="64"/>
      <c r="F466" s="64"/>
      <c r="G466" s="64"/>
      <c r="H466" s="64"/>
      <c r="I466" s="64"/>
      <c r="J466" s="64"/>
      <c r="K466" s="64"/>
      <c r="L466" s="64"/>
      <c r="M466" s="64"/>
      <c r="N466" s="64"/>
      <c r="O466" s="64"/>
      <c r="P466" s="64"/>
      <c r="Q466" s="64"/>
      <c r="R466" s="64"/>
      <c r="S466" s="64"/>
      <c r="T466" s="64"/>
      <c r="U466" s="64"/>
      <c r="V466" s="64"/>
      <c r="W466" s="64"/>
      <c r="X466" s="64"/>
      <c r="Y466" s="64"/>
      <c r="Z466" s="64"/>
    </row>
    <row r="467" ht="12.75" customHeight="1">
      <c r="A467" s="82"/>
      <c r="B467" s="64"/>
      <c r="C467" s="64"/>
      <c r="D467" s="64"/>
      <c r="E467" s="64"/>
      <c r="F467" s="64"/>
      <c r="G467" s="64"/>
      <c r="H467" s="64"/>
      <c r="I467" s="64"/>
      <c r="J467" s="64"/>
      <c r="K467" s="64"/>
      <c r="L467" s="64"/>
      <c r="M467" s="64"/>
      <c r="N467" s="64"/>
      <c r="O467" s="64"/>
      <c r="P467" s="64"/>
      <c r="Q467" s="64"/>
      <c r="R467" s="64"/>
      <c r="S467" s="64"/>
      <c r="T467" s="64"/>
      <c r="U467" s="64"/>
      <c r="V467" s="64"/>
      <c r="W467" s="64"/>
      <c r="X467" s="64"/>
      <c r="Y467" s="64"/>
      <c r="Z467" s="64"/>
    </row>
    <row r="468" ht="12.75" customHeight="1">
      <c r="A468" s="82"/>
      <c r="B468" s="64"/>
      <c r="C468" s="64"/>
      <c r="D468" s="64"/>
      <c r="E468" s="64"/>
      <c r="F468" s="64"/>
      <c r="G468" s="64"/>
      <c r="H468" s="64"/>
      <c r="I468" s="64"/>
      <c r="J468" s="64"/>
      <c r="K468" s="64"/>
      <c r="L468" s="64"/>
      <c r="M468" s="64"/>
      <c r="N468" s="64"/>
      <c r="O468" s="64"/>
      <c r="P468" s="64"/>
      <c r="Q468" s="64"/>
      <c r="R468" s="64"/>
      <c r="S468" s="64"/>
      <c r="T468" s="64"/>
      <c r="U468" s="64"/>
      <c r="V468" s="64"/>
      <c r="W468" s="64"/>
      <c r="X468" s="64"/>
      <c r="Y468" s="64"/>
      <c r="Z468" s="64"/>
    </row>
    <row r="469" ht="12.75" customHeight="1">
      <c r="A469" s="82"/>
      <c r="B469" s="64"/>
      <c r="C469" s="64"/>
      <c r="D469" s="64"/>
      <c r="E469" s="64"/>
      <c r="F469" s="64"/>
      <c r="G469" s="64"/>
      <c r="H469" s="64"/>
      <c r="I469" s="64"/>
      <c r="J469" s="64"/>
      <c r="K469" s="64"/>
      <c r="L469" s="64"/>
      <c r="M469" s="64"/>
      <c r="N469" s="64"/>
      <c r="O469" s="64"/>
      <c r="P469" s="64"/>
      <c r="Q469" s="64"/>
      <c r="R469" s="64"/>
      <c r="S469" s="64"/>
      <c r="T469" s="64"/>
      <c r="U469" s="64"/>
      <c r="V469" s="64"/>
      <c r="W469" s="64"/>
      <c r="X469" s="64"/>
      <c r="Y469" s="64"/>
      <c r="Z469" s="64"/>
    </row>
    <row r="470" ht="12.75" customHeight="1">
      <c r="A470" s="82"/>
      <c r="B470" s="64"/>
      <c r="C470" s="64"/>
      <c r="D470" s="64"/>
      <c r="E470" s="64"/>
      <c r="F470" s="64"/>
      <c r="G470" s="64"/>
      <c r="H470" s="64"/>
      <c r="I470" s="64"/>
      <c r="J470" s="64"/>
      <c r="K470" s="64"/>
      <c r="L470" s="64"/>
      <c r="M470" s="64"/>
      <c r="N470" s="64"/>
      <c r="O470" s="64"/>
      <c r="P470" s="64"/>
      <c r="Q470" s="64"/>
      <c r="R470" s="64"/>
      <c r="S470" s="64"/>
      <c r="T470" s="64"/>
      <c r="U470" s="64"/>
      <c r="V470" s="64"/>
      <c r="W470" s="64"/>
      <c r="X470" s="64"/>
      <c r="Y470" s="64"/>
      <c r="Z470" s="64"/>
    </row>
    <row r="471" ht="12.75" customHeight="1">
      <c r="A471" s="82"/>
      <c r="B471" s="64"/>
      <c r="C471" s="64"/>
      <c r="D471" s="64"/>
      <c r="E471" s="64"/>
      <c r="F471" s="64"/>
      <c r="G471" s="64"/>
      <c r="H471" s="64"/>
      <c r="I471" s="64"/>
      <c r="J471" s="64"/>
      <c r="K471" s="64"/>
      <c r="L471" s="64"/>
      <c r="M471" s="64"/>
      <c r="N471" s="64"/>
      <c r="O471" s="64"/>
      <c r="P471" s="64"/>
      <c r="Q471" s="64"/>
      <c r="R471" s="64"/>
      <c r="S471" s="64"/>
      <c r="T471" s="64"/>
      <c r="U471" s="64"/>
      <c r="V471" s="64"/>
      <c r="W471" s="64"/>
      <c r="X471" s="64"/>
      <c r="Y471" s="64"/>
      <c r="Z471" s="64"/>
    </row>
    <row r="472" ht="12.75" customHeight="1">
      <c r="A472" s="82"/>
      <c r="B472" s="64"/>
      <c r="C472" s="64"/>
      <c r="D472" s="64"/>
      <c r="E472" s="64"/>
      <c r="F472" s="64"/>
      <c r="G472" s="64"/>
      <c r="H472" s="64"/>
      <c r="I472" s="64"/>
      <c r="J472" s="64"/>
      <c r="K472" s="64"/>
      <c r="L472" s="64"/>
      <c r="M472" s="64"/>
      <c r="N472" s="64"/>
      <c r="O472" s="64"/>
      <c r="P472" s="64"/>
      <c r="Q472" s="64"/>
      <c r="R472" s="64"/>
      <c r="S472" s="64"/>
      <c r="T472" s="64"/>
      <c r="U472" s="64"/>
      <c r="V472" s="64"/>
      <c r="W472" s="64"/>
      <c r="X472" s="64"/>
      <c r="Y472" s="64"/>
      <c r="Z472" s="64"/>
    </row>
    <row r="473" ht="12.75" customHeight="1">
      <c r="A473" s="82"/>
      <c r="B473" s="64"/>
      <c r="C473" s="64"/>
      <c r="D473" s="64"/>
      <c r="E473" s="64"/>
      <c r="F473" s="64"/>
      <c r="G473" s="64"/>
      <c r="H473" s="64"/>
      <c r="I473" s="64"/>
      <c r="J473" s="64"/>
      <c r="K473" s="64"/>
      <c r="L473" s="64"/>
      <c r="M473" s="64"/>
      <c r="N473" s="64"/>
      <c r="O473" s="64"/>
      <c r="P473" s="64"/>
      <c r="Q473" s="64"/>
      <c r="R473" s="64"/>
      <c r="S473" s="64"/>
      <c r="T473" s="64"/>
      <c r="U473" s="64"/>
      <c r="V473" s="64"/>
      <c r="W473" s="64"/>
      <c r="X473" s="64"/>
      <c r="Y473" s="64"/>
      <c r="Z473" s="64"/>
    </row>
    <row r="474" ht="12.75" customHeight="1">
      <c r="A474" s="82"/>
      <c r="B474" s="64"/>
      <c r="C474" s="64"/>
      <c r="D474" s="64"/>
      <c r="E474" s="64"/>
      <c r="F474" s="64"/>
      <c r="G474" s="64"/>
      <c r="H474" s="64"/>
      <c r="I474" s="64"/>
      <c r="J474" s="64"/>
      <c r="K474" s="64"/>
      <c r="L474" s="64"/>
      <c r="M474" s="64"/>
      <c r="N474" s="64"/>
      <c r="O474" s="64"/>
      <c r="P474" s="64"/>
      <c r="Q474" s="64"/>
      <c r="R474" s="64"/>
      <c r="S474" s="64"/>
      <c r="T474" s="64"/>
      <c r="U474" s="64"/>
      <c r="V474" s="64"/>
      <c r="W474" s="64"/>
      <c r="X474" s="64"/>
      <c r="Y474" s="64"/>
      <c r="Z474" s="64"/>
    </row>
    <row r="475" ht="12.75" customHeight="1">
      <c r="A475" s="82"/>
      <c r="B475" s="64"/>
      <c r="C475" s="64"/>
      <c r="D475" s="64"/>
      <c r="E475" s="64"/>
      <c r="F475" s="64"/>
      <c r="G475" s="64"/>
      <c r="H475" s="64"/>
      <c r="I475" s="64"/>
      <c r="J475" s="64"/>
      <c r="K475" s="64"/>
      <c r="L475" s="64"/>
      <c r="M475" s="64"/>
      <c r="N475" s="64"/>
      <c r="O475" s="64"/>
      <c r="P475" s="64"/>
      <c r="Q475" s="64"/>
      <c r="R475" s="64"/>
      <c r="S475" s="64"/>
      <c r="T475" s="64"/>
      <c r="U475" s="64"/>
      <c r="V475" s="64"/>
      <c r="W475" s="64"/>
      <c r="X475" s="64"/>
      <c r="Y475" s="64"/>
      <c r="Z475" s="64"/>
    </row>
    <row r="476" ht="12.75" customHeight="1">
      <c r="A476" s="82"/>
      <c r="B476" s="64"/>
      <c r="C476" s="64"/>
      <c r="D476" s="64"/>
      <c r="E476" s="64"/>
      <c r="F476" s="64"/>
      <c r="G476" s="64"/>
      <c r="H476" s="64"/>
      <c r="I476" s="64"/>
      <c r="J476" s="64"/>
      <c r="K476" s="64"/>
      <c r="L476" s="64"/>
      <c r="M476" s="64"/>
      <c r="N476" s="64"/>
      <c r="O476" s="64"/>
      <c r="P476" s="64"/>
      <c r="Q476" s="64"/>
      <c r="R476" s="64"/>
      <c r="S476" s="64"/>
      <c r="T476" s="64"/>
      <c r="U476" s="64"/>
      <c r="V476" s="64"/>
      <c r="W476" s="64"/>
      <c r="X476" s="64"/>
      <c r="Y476" s="64"/>
      <c r="Z476" s="64"/>
    </row>
    <row r="477" ht="12.75" customHeight="1">
      <c r="A477" s="82"/>
      <c r="B477" s="64"/>
      <c r="C477" s="64"/>
      <c r="D477" s="64"/>
      <c r="E477" s="64"/>
      <c r="F477" s="64"/>
      <c r="G477" s="64"/>
      <c r="H477" s="64"/>
      <c r="I477" s="64"/>
      <c r="J477" s="64"/>
      <c r="K477" s="64"/>
      <c r="L477" s="64"/>
      <c r="M477" s="64"/>
      <c r="N477" s="64"/>
      <c r="O477" s="64"/>
      <c r="P477" s="64"/>
      <c r="Q477" s="64"/>
      <c r="R477" s="64"/>
      <c r="S477" s="64"/>
      <c r="T477" s="64"/>
      <c r="U477" s="64"/>
      <c r="V477" s="64"/>
      <c r="W477" s="64"/>
      <c r="X477" s="64"/>
      <c r="Y477" s="64"/>
      <c r="Z477" s="64"/>
    </row>
    <row r="478" ht="12.75" customHeight="1">
      <c r="A478" s="82"/>
      <c r="B478" s="64"/>
      <c r="C478" s="64"/>
      <c r="D478" s="64"/>
      <c r="E478" s="64"/>
      <c r="F478" s="64"/>
      <c r="G478" s="64"/>
      <c r="H478" s="64"/>
      <c r="I478" s="64"/>
      <c r="J478" s="64"/>
      <c r="K478" s="64"/>
      <c r="L478" s="64"/>
      <c r="M478" s="64"/>
      <c r="N478" s="64"/>
      <c r="O478" s="64"/>
      <c r="P478" s="64"/>
      <c r="Q478" s="64"/>
      <c r="R478" s="64"/>
      <c r="S478" s="64"/>
      <c r="T478" s="64"/>
      <c r="U478" s="64"/>
      <c r="V478" s="64"/>
      <c r="W478" s="64"/>
      <c r="X478" s="64"/>
      <c r="Y478" s="64"/>
      <c r="Z478" s="64"/>
    </row>
    <row r="479" ht="12.75" customHeight="1">
      <c r="A479" s="82"/>
      <c r="B479" s="64"/>
      <c r="C479" s="64"/>
      <c r="D479" s="64"/>
      <c r="E479" s="64"/>
      <c r="F479" s="64"/>
      <c r="G479" s="64"/>
      <c r="H479" s="64"/>
      <c r="I479" s="64"/>
      <c r="J479" s="64"/>
      <c r="K479" s="64"/>
      <c r="L479" s="64"/>
      <c r="M479" s="64"/>
      <c r="N479" s="64"/>
      <c r="O479" s="64"/>
      <c r="P479" s="64"/>
      <c r="Q479" s="64"/>
      <c r="R479" s="64"/>
      <c r="S479" s="64"/>
      <c r="T479" s="64"/>
      <c r="U479" s="64"/>
      <c r="V479" s="64"/>
      <c r="W479" s="64"/>
      <c r="X479" s="64"/>
      <c r="Y479" s="64"/>
      <c r="Z479" s="64"/>
    </row>
    <row r="480" ht="12.75" customHeight="1">
      <c r="A480" s="82"/>
      <c r="B480" s="64"/>
      <c r="C480" s="64"/>
      <c r="D480" s="64"/>
      <c r="E480" s="64"/>
      <c r="F480" s="64"/>
      <c r="G480" s="64"/>
      <c r="H480" s="64"/>
      <c r="I480" s="64"/>
      <c r="J480" s="64"/>
      <c r="K480" s="64"/>
      <c r="L480" s="64"/>
      <c r="M480" s="64"/>
      <c r="N480" s="64"/>
      <c r="O480" s="64"/>
      <c r="P480" s="64"/>
      <c r="Q480" s="64"/>
      <c r="R480" s="64"/>
      <c r="S480" s="64"/>
      <c r="T480" s="64"/>
      <c r="U480" s="64"/>
      <c r="V480" s="64"/>
      <c r="W480" s="64"/>
      <c r="X480" s="64"/>
      <c r="Y480" s="64"/>
      <c r="Z480" s="64"/>
    </row>
    <row r="481" ht="12.75" customHeight="1">
      <c r="A481" s="82"/>
      <c r="B481" s="64"/>
      <c r="C481" s="64"/>
      <c r="D481" s="64"/>
      <c r="E481" s="64"/>
      <c r="F481" s="64"/>
      <c r="G481" s="64"/>
      <c r="H481" s="64"/>
      <c r="I481" s="64"/>
      <c r="J481" s="64"/>
      <c r="K481" s="64"/>
      <c r="L481" s="64"/>
      <c r="M481" s="64"/>
      <c r="N481" s="64"/>
      <c r="O481" s="64"/>
      <c r="P481" s="64"/>
      <c r="Q481" s="64"/>
      <c r="R481" s="64"/>
      <c r="S481" s="64"/>
      <c r="T481" s="64"/>
      <c r="U481" s="64"/>
      <c r="V481" s="64"/>
      <c r="W481" s="64"/>
      <c r="X481" s="64"/>
      <c r="Y481" s="64"/>
      <c r="Z481" s="64"/>
    </row>
    <row r="482" ht="12.75" customHeight="1">
      <c r="A482" s="82"/>
      <c r="B482" s="64"/>
      <c r="C482" s="64"/>
      <c r="D482" s="64"/>
      <c r="E482" s="64"/>
      <c r="F482" s="64"/>
      <c r="G482" s="64"/>
      <c r="H482" s="64"/>
      <c r="I482" s="64"/>
      <c r="J482" s="64"/>
      <c r="K482" s="64"/>
      <c r="L482" s="64"/>
      <c r="M482" s="64"/>
      <c r="N482" s="64"/>
      <c r="O482" s="64"/>
      <c r="P482" s="64"/>
      <c r="Q482" s="64"/>
      <c r="R482" s="64"/>
      <c r="S482" s="64"/>
      <c r="T482" s="64"/>
      <c r="U482" s="64"/>
      <c r="V482" s="64"/>
      <c r="W482" s="64"/>
      <c r="X482" s="64"/>
      <c r="Y482" s="64"/>
      <c r="Z482" s="64"/>
    </row>
    <row r="483" ht="12.75" customHeight="1">
      <c r="A483" s="82"/>
      <c r="B483" s="64"/>
      <c r="C483" s="64"/>
      <c r="D483" s="64"/>
      <c r="E483" s="64"/>
      <c r="F483" s="64"/>
      <c r="G483" s="64"/>
      <c r="H483" s="64"/>
      <c r="I483" s="64"/>
      <c r="J483" s="64"/>
      <c r="K483" s="64"/>
      <c r="L483" s="64"/>
      <c r="M483" s="64"/>
      <c r="N483" s="64"/>
      <c r="O483" s="64"/>
      <c r="P483" s="64"/>
      <c r="Q483" s="64"/>
      <c r="R483" s="64"/>
      <c r="S483" s="64"/>
      <c r="T483" s="64"/>
      <c r="U483" s="64"/>
      <c r="V483" s="64"/>
      <c r="W483" s="64"/>
      <c r="X483" s="64"/>
      <c r="Y483" s="64"/>
      <c r="Z483" s="64"/>
    </row>
    <row r="484" ht="12.75" customHeight="1">
      <c r="A484" s="82"/>
      <c r="B484" s="64"/>
      <c r="C484" s="64"/>
      <c r="D484" s="64"/>
      <c r="E484" s="64"/>
      <c r="F484" s="64"/>
      <c r="G484" s="64"/>
      <c r="H484" s="64"/>
      <c r="I484" s="64"/>
      <c r="J484" s="64"/>
      <c r="K484" s="64"/>
      <c r="L484" s="64"/>
      <c r="M484" s="64"/>
      <c r="N484" s="64"/>
      <c r="O484" s="64"/>
      <c r="P484" s="64"/>
      <c r="Q484" s="64"/>
      <c r="R484" s="64"/>
      <c r="S484" s="64"/>
      <c r="T484" s="64"/>
      <c r="U484" s="64"/>
      <c r="V484" s="64"/>
      <c r="W484" s="64"/>
      <c r="X484" s="64"/>
      <c r="Y484" s="64"/>
      <c r="Z484" s="64"/>
    </row>
    <row r="485" ht="12.75" customHeight="1">
      <c r="A485" s="82"/>
      <c r="B485" s="64"/>
      <c r="C485" s="64"/>
      <c r="D485" s="64"/>
      <c r="E485" s="64"/>
      <c r="F485" s="64"/>
      <c r="G485" s="64"/>
      <c r="H485" s="64"/>
      <c r="I485" s="64"/>
      <c r="J485" s="64"/>
      <c r="K485" s="64"/>
      <c r="L485" s="64"/>
      <c r="M485" s="64"/>
      <c r="N485" s="64"/>
      <c r="O485" s="64"/>
      <c r="P485" s="64"/>
      <c r="Q485" s="64"/>
      <c r="R485" s="64"/>
      <c r="S485" s="64"/>
      <c r="T485" s="64"/>
      <c r="U485" s="64"/>
      <c r="V485" s="64"/>
      <c r="W485" s="64"/>
      <c r="X485" s="64"/>
      <c r="Y485" s="64"/>
      <c r="Z485" s="64"/>
    </row>
    <row r="486" ht="12.75" customHeight="1">
      <c r="A486" s="82"/>
      <c r="B486" s="64"/>
      <c r="C486" s="64"/>
      <c r="D486" s="64"/>
      <c r="E486" s="64"/>
      <c r="F486" s="64"/>
      <c r="G486" s="64"/>
      <c r="H486" s="64"/>
      <c r="I486" s="64"/>
      <c r="J486" s="64"/>
      <c r="K486" s="64"/>
      <c r="L486" s="64"/>
      <c r="M486" s="64"/>
      <c r="N486" s="64"/>
      <c r="O486" s="64"/>
      <c r="P486" s="64"/>
      <c r="Q486" s="64"/>
      <c r="R486" s="64"/>
      <c r="S486" s="64"/>
      <c r="T486" s="64"/>
      <c r="U486" s="64"/>
      <c r="V486" s="64"/>
      <c r="W486" s="64"/>
      <c r="X486" s="64"/>
      <c r="Y486" s="64"/>
      <c r="Z486" s="64"/>
    </row>
    <row r="487" ht="12.75" customHeight="1">
      <c r="A487" s="82"/>
      <c r="B487" s="64"/>
      <c r="C487" s="64"/>
      <c r="D487" s="64"/>
      <c r="E487" s="64"/>
      <c r="F487" s="64"/>
      <c r="G487" s="64"/>
      <c r="H487" s="64"/>
      <c r="I487" s="64"/>
      <c r="J487" s="64"/>
      <c r="K487" s="64"/>
      <c r="L487" s="64"/>
      <c r="M487" s="64"/>
      <c r="N487" s="64"/>
      <c r="O487" s="64"/>
      <c r="P487" s="64"/>
      <c r="Q487" s="64"/>
      <c r="R487" s="64"/>
      <c r="S487" s="64"/>
      <c r="T487" s="64"/>
      <c r="U487" s="64"/>
      <c r="V487" s="64"/>
      <c r="W487" s="64"/>
      <c r="X487" s="64"/>
      <c r="Y487" s="64"/>
      <c r="Z487" s="64"/>
    </row>
    <row r="488" ht="12.75" customHeight="1">
      <c r="A488" s="82"/>
      <c r="B488" s="64"/>
      <c r="C488" s="64"/>
      <c r="D488" s="64"/>
      <c r="E488" s="64"/>
      <c r="F488" s="64"/>
      <c r="G488" s="64"/>
      <c r="H488" s="64"/>
      <c r="I488" s="64"/>
      <c r="J488" s="64"/>
      <c r="K488" s="64"/>
      <c r="L488" s="64"/>
      <c r="M488" s="64"/>
      <c r="N488" s="64"/>
      <c r="O488" s="64"/>
      <c r="P488" s="64"/>
      <c r="Q488" s="64"/>
      <c r="R488" s="64"/>
      <c r="S488" s="64"/>
      <c r="T488" s="64"/>
      <c r="U488" s="64"/>
      <c r="V488" s="64"/>
      <c r="W488" s="64"/>
      <c r="X488" s="64"/>
      <c r="Y488" s="64"/>
      <c r="Z488" s="64"/>
    </row>
    <row r="489" ht="12.75" customHeight="1">
      <c r="A489" s="82"/>
      <c r="B489" s="64"/>
      <c r="C489" s="64"/>
      <c r="D489" s="64"/>
      <c r="E489" s="64"/>
      <c r="F489" s="64"/>
      <c r="G489" s="64"/>
      <c r="H489" s="64"/>
      <c r="I489" s="64"/>
      <c r="J489" s="64"/>
      <c r="K489" s="64"/>
      <c r="L489" s="64"/>
      <c r="M489" s="64"/>
      <c r="N489" s="64"/>
      <c r="O489" s="64"/>
      <c r="P489" s="64"/>
      <c r="Q489" s="64"/>
      <c r="R489" s="64"/>
      <c r="S489" s="64"/>
      <c r="T489" s="64"/>
      <c r="U489" s="64"/>
      <c r="V489" s="64"/>
      <c r="W489" s="64"/>
      <c r="X489" s="64"/>
      <c r="Y489" s="64"/>
      <c r="Z489" s="64"/>
    </row>
    <row r="490" ht="12.75" customHeight="1">
      <c r="A490" s="82"/>
      <c r="B490" s="64"/>
      <c r="C490" s="64"/>
      <c r="D490" s="64"/>
      <c r="E490" s="64"/>
      <c r="F490" s="64"/>
      <c r="G490" s="64"/>
      <c r="H490" s="64"/>
      <c r="I490" s="64"/>
      <c r="J490" s="64"/>
      <c r="K490" s="64"/>
      <c r="L490" s="64"/>
      <c r="M490" s="64"/>
      <c r="N490" s="64"/>
      <c r="O490" s="64"/>
      <c r="P490" s="64"/>
      <c r="Q490" s="64"/>
      <c r="R490" s="64"/>
      <c r="S490" s="64"/>
      <c r="T490" s="64"/>
      <c r="U490" s="64"/>
      <c r="V490" s="64"/>
      <c r="W490" s="64"/>
      <c r="X490" s="64"/>
      <c r="Y490" s="64"/>
      <c r="Z490" s="64"/>
    </row>
    <row r="491" ht="12.75" customHeight="1">
      <c r="A491" s="82"/>
      <c r="B491" s="64"/>
      <c r="C491" s="64"/>
      <c r="D491" s="64"/>
      <c r="E491" s="64"/>
      <c r="F491" s="64"/>
      <c r="G491" s="64"/>
      <c r="H491" s="64"/>
      <c r="I491" s="64"/>
      <c r="J491" s="64"/>
      <c r="K491" s="64"/>
      <c r="L491" s="64"/>
      <c r="M491" s="64"/>
      <c r="N491" s="64"/>
      <c r="O491" s="64"/>
      <c r="P491" s="64"/>
      <c r="Q491" s="64"/>
      <c r="R491" s="64"/>
      <c r="S491" s="64"/>
      <c r="T491" s="64"/>
      <c r="U491" s="64"/>
      <c r="V491" s="64"/>
      <c r="W491" s="64"/>
      <c r="X491" s="64"/>
      <c r="Y491" s="64"/>
      <c r="Z491" s="64"/>
    </row>
    <row r="492" ht="12.75" customHeight="1">
      <c r="A492" s="82"/>
      <c r="B492" s="64"/>
      <c r="C492" s="64"/>
      <c r="D492" s="64"/>
      <c r="E492" s="64"/>
      <c r="F492" s="64"/>
      <c r="G492" s="64"/>
      <c r="H492" s="64"/>
      <c r="I492" s="64"/>
      <c r="J492" s="64"/>
      <c r="K492" s="64"/>
      <c r="L492" s="64"/>
      <c r="M492" s="64"/>
      <c r="N492" s="64"/>
      <c r="O492" s="64"/>
      <c r="P492" s="64"/>
      <c r="Q492" s="64"/>
      <c r="R492" s="64"/>
      <c r="S492" s="64"/>
      <c r="T492" s="64"/>
      <c r="U492" s="64"/>
      <c r="V492" s="64"/>
      <c r="W492" s="64"/>
      <c r="X492" s="64"/>
      <c r="Y492" s="64"/>
      <c r="Z492" s="64"/>
    </row>
    <row r="493" ht="12.75" customHeight="1">
      <c r="A493" s="82"/>
      <c r="B493" s="64"/>
      <c r="C493" s="64"/>
      <c r="D493" s="64"/>
      <c r="E493" s="64"/>
      <c r="F493" s="64"/>
      <c r="G493" s="64"/>
      <c r="H493" s="64"/>
      <c r="I493" s="64"/>
      <c r="J493" s="64"/>
      <c r="K493" s="64"/>
      <c r="L493" s="64"/>
      <c r="M493" s="64"/>
      <c r="N493" s="64"/>
      <c r="O493" s="64"/>
      <c r="P493" s="64"/>
      <c r="Q493" s="64"/>
      <c r="R493" s="64"/>
      <c r="S493" s="64"/>
      <c r="T493" s="64"/>
      <c r="U493" s="64"/>
      <c r="V493" s="64"/>
      <c r="W493" s="64"/>
      <c r="X493" s="64"/>
      <c r="Y493" s="64"/>
      <c r="Z493" s="64"/>
    </row>
    <row r="494" ht="12.75" customHeight="1">
      <c r="A494" s="82"/>
      <c r="B494" s="64"/>
      <c r="C494" s="64"/>
      <c r="D494" s="64"/>
      <c r="E494" s="64"/>
      <c r="F494" s="64"/>
      <c r="G494" s="64"/>
      <c r="H494" s="64"/>
      <c r="I494" s="64"/>
      <c r="J494" s="64"/>
      <c r="K494" s="64"/>
      <c r="L494" s="64"/>
      <c r="M494" s="64"/>
      <c r="N494" s="64"/>
      <c r="O494" s="64"/>
      <c r="P494" s="64"/>
      <c r="Q494" s="64"/>
      <c r="R494" s="64"/>
      <c r="S494" s="64"/>
      <c r="T494" s="64"/>
      <c r="U494" s="64"/>
      <c r="V494" s="64"/>
      <c r="W494" s="64"/>
      <c r="X494" s="64"/>
      <c r="Y494" s="64"/>
      <c r="Z494" s="64"/>
    </row>
    <row r="495" ht="12.75" customHeight="1">
      <c r="A495" s="82"/>
      <c r="B495" s="64"/>
      <c r="C495" s="64"/>
      <c r="D495" s="64"/>
      <c r="E495" s="64"/>
      <c r="F495" s="64"/>
      <c r="G495" s="64"/>
      <c r="H495" s="64"/>
      <c r="I495" s="64"/>
      <c r="J495" s="64"/>
      <c r="K495" s="64"/>
      <c r="L495" s="64"/>
      <c r="M495" s="64"/>
      <c r="N495" s="64"/>
      <c r="O495" s="64"/>
      <c r="P495" s="64"/>
      <c r="Q495" s="64"/>
      <c r="R495" s="64"/>
      <c r="S495" s="64"/>
      <c r="T495" s="64"/>
      <c r="U495" s="64"/>
      <c r="V495" s="64"/>
      <c r="W495" s="64"/>
      <c r="X495" s="64"/>
      <c r="Y495" s="64"/>
      <c r="Z495" s="64"/>
    </row>
    <row r="496" ht="12.75" customHeight="1">
      <c r="A496" s="82"/>
      <c r="B496" s="64"/>
      <c r="C496" s="64"/>
      <c r="D496" s="64"/>
      <c r="E496" s="64"/>
      <c r="F496" s="64"/>
      <c r="G496" s="64"/>
      <c r="H496" s="64"/>
      <c r="I496" s="64"/>
      <c r="J496" s="64"/>
      <c r="K496" s="64"/>
      <c r="L496" s="64"/>
      <c r="M496" s="64"/>
      <c r="N496" s="64"/>
      <c r="O496" s="64"/>
      <c r="P496" s="64"/>
      <c r="Q496" s="64"/>
      <c r="R496" s="64"/>
      <c r="S496" s="64"/>
      <c r="T496" s="64"/>
      <c r="U496" s="64"/>
      <c r="V496" s="64"/>
      <c r="W496" s="64"/>
      <c r="X496" s="64"/>
      <c r="Y496" s="64"/>
      <c r="Z496" s="64"/>
    </row>
    <row r="497" ht="12.75" customHeight="1">
      <c r="A497" s="82"/>
      <c r="B497" s="64"/>
      <c r="C497" s="64"/>
      <c r="D497" s="64"/>
      <c r="E497" s="64"/>
      <c r="F497" s="64"/>
      <c r="G497" s="64"/>
      <c r="H497" s="64"/>
      <c r="I497" s="64"/>
      <c r="J497" s="64"/>
      <c r="K497" s="64"/>
      <c r="L497" s="64"/>
      <c r="M497" s="64"/>
      <c r="N497" s="64"/>
      <c r="O497" s="64"/>
      <c r="P497" s="64"/>
      <c r="Q497" s="64"/>
      <c r="R497" s="64"/>
      <c r="S497" s="64"/>
      <c r="T497" s="64"/>
      <c r="U497" s="64"/>
      <c r="V497" s="64"/>
      <c r="W497" s="64"/>
      <c r="X497" s="64"/>
      <c r="Y497" s="64"/>
      <c r="Z497" s="64"/>
    </row>
    <row r="498" ht="12.75" customHeight="1">
      <c r="A498" s="82"/>
      <c r="B498" s="64"/>
      <c r="C498" s="64"/>
      <c r="D498" s="64"/>
      <c r="E498" s="64"/>
      <c r="F498" s="64"/>
      <c r="G498" s="64"/>
      <c r="H498" s="64"/>
      <c r="I498" s="64"/>
      <c r="J498" s="64"/>
      <c r="K498" s="64"/>
      <c r="L498" s="64"/>
      <c r="M498" s="64"/>
      <c r="N498" s="64"/>
      <c r="O498" s="64"/>
      <c r="P498" s="64"/>
      <c r="Q498" s="64"/>
      <c r="R498" s="64"/>
      <c r="S498" s="64"/>
      <c r="T498" s="64"/>
      <c r="U498" s="64"/>
      <c r="V498" s="64"/>
      <c r="W498" s="64"/>
      <c r="X498" s="64"/>
      <c r="Y498" s="64"/>
      <c r="Z498" s="64"/>
    </row>
    <row r="499" ht="12.75" customHeight="1">
      <c r="A499" s="82"/>
      <c r="B499" s="64"/>
      <c r="C499" s="64"/>
      <c r="D499" s="64"/>
      <c r="E499" s="64"/>
      <c r="F499" s="64"/>
      <c r="G499" s="64"/>
      <c r="H499" s="64"/>
      <c r="I499" s="64"/>
      <c r="J499" s="64"/>
      <c r="K499" s="64"/>
      <c r="L499" s="64"/>
      <c r="M499" s="64"/>
      <c r="N499" s="64"/>
      <c r="O499" s="64"/>
      <c r="P499" s="64"/>
      <c r="Q499" s="64"/>
      <c r="R499" s="64"/>
      <c r="S499" s="64"/>
      <c r="T499" s="64"/>
      <c r="U499" s="64"/>
      <c r="V499" s="64"/>
      <c r="W499" s="64"/>
      <c r="X499" s="64"/>
      <c r="Y499" s="64"/>
      <c r="Z499" s="64"/>
    </row>
    <row r="500" ht="12.75" customHeight="1">
      <c r="A500" s="82"/>
      <c r="B500" s="64"/>
      <c r="C500" s="64"/>
      <c r="D500" s="64"/>
      <c r="E500" s="64"/>
      <c r="F500" s="64"/>
      <c r="G500" s="64"/>
      <c r="H500" s="64"/>
      <c r="I500" s="64"/>
      <c r="J500" s="64"/>
      <c r="K500" s="64"/>
      <c r="L500" s="64"/>
      <c r="M500" s="64"/>
      <c r="N500" s="64"/>
      <c r="O500" s="64"/>
      <c r="P500" s="64"/>
      <c r="Q500" s="64"/>
      <c r="R500" s="64"/>
      <c r="S500" s="64"/>
      <c r="T500" s="64"/>
      <c r="U500" s="64"/>
      <c r="V500" s="64"/>
      <c r="W500" s="64"/>
      <c r="X500" s="64"/>
      <c r="Y500" s="64"/>
      <c r="Z500" s="64"/>
    </row>
    <row r="501" ht="12.75" customHeight="1">
      <c r="A501" s="82"/>
      <c r="B501" s="64"/>
      <c r="C501" s="64"/>
      <c r="D501" s="64"/>
      <c r="E501" s="64"/>
      <c r="F501" s="64"/>
      <c r="G501" s="64"/>
      <c r="H501" s="64"/>
      <c r="I501" s="64"/>
      <c r="J501" s="64"/>
      <c r="K501" s="64"/>
      <c r="L501" s="64"/>
      <c r="M501" s="64"/>
      <c r="N501" s="64"/>
      <c r="O501" s="64"/>
      <c r="P501" s="64"/>
      <c r="Q501" s="64"/>
      <c r="R501" s="64"/>
      <c r="S501" s="64"/>
      <c r="T501" s="64"/>
      <c r="U501" s="64"/>
      <c r="V501" s="64"/>
      <c r="W501" s="64"/>
      <c r="X501" s="64"/>
      <c r="Y501" s="64"/>
      <c r="Z501" s="64"/>
    </row>
    <row r="502" ht="12.75" customHeight="1">
      <c r="A502" s="82"/>
      <c r="B502" s="64"/>
      <c r="C502" s="64"/>
      <c r="D502" s="64"/>
      <c r="E502" s="64"/>
      <c r="F502" s="64"/>
      <c r="G502" s="64"/>
      <c r="H502" s="64"/>
      <c r="I502" s="64"/>
      <c r="J502" s="64"/>
      <c r="K502" s="64"/>
      <c r="L502" s="64"/>
      <c r="M502" s="64"/>
      <c r="N502" s="64"/>
      <c r="O502" s="64"/>
      <c r="P502" s="64"/>
      <c r="Q502" s="64"/>
      <c r="R502" s="64"/>
      <c r="S502" s="64"/>
      <c r="T502" s="64"/>
      <c r="U502" s="64"/>
      <c r="V502" s="64"/>
      <c r="W502" s="64"/>
      <c r="X502" s="64"/>
      <c r="Y502" s="64"/>
      <c r="Z502" s="64"/>
    </row>
    <row r="503" ht="12.75" customHeight="1">
      <c r="A503" s="82"/>
      <c r="B503" s="64"/>
      <c r="C503" s="64"/>
      <c r="D503" s="64"/>
      <c r="E503" s="64"/>
      <c r="F503" s="64"/>
      <c r="G503" s="64"/>
      <c r="H503" s="64"/>
      <c r="I503" s="64"/>
      <c r="J503" s="64"/>
      <c r="K503" s="64"/>
      <c r="L503" s="64"/>
      <c r="M503" s="64"/>
      <c r="N503" s="64"/>
      <c r="O503" s="64"/>
      <c r="P503" s="64"/>
      <c r="Q503" s="64"/>
      <c r="R503" s="64"/>
      <c r="S503" s="64"/>
      <c r="T503" s="64"/>
      <c r="U503" s="64"/>
      <c r="V503" s="64"/>
      <c r="W503" s="64"/>
      <c r="X503" s="64"/>
      <c r="Y503" s="64"/>
      <c r="Z503" s="64"/>
    </row>
    <row r="504" ht="12.75" customHeight="1">
      <c r="A504" s="82"/>
      <c r="B504" s="64"/>
      <c r="C504" s="64"/>
      <c r="D504" s="64"/>
      <c r="E504" s="64"/>
      <c r="F504" s="64"/>
      <c r="G504" s="64"/>
      <c r="H504" s="64"/>
      <c r="I504" s="64"/>
      <c r="J504" s="64"/>
      <c r="K504" s="64"/>
      <c r="L504" s="64"/>
      <c r="M504" s="64"/>
      <c r="N504" s="64"/>
      <c r="O504" s="64"/>
      <c r="P504" s="64"/>
      <c r="Q504" s="64"/>
      <c r="R504" s="64"/>
      <c r="S504" s="64"/>
      <c r="T504" s="64"/>
      <c r="U504" s="64"/>
      <c r="V504" s="64"/>
      <c r="W504" s="64"/>
      <c r="X504" s="64"/>
      <c r="Y504" s="64"/>
      <c r="Z504" s="64"/>
    </row>
    <row r="505" ht="12.75" customHeight="1">
      <c r="A505" s="82"/>
      <c r="B505" s="64"/>
      <c r="C505" s="64"/>
      <c r="D505" s="64"/>
      <c r="E505" s="64"/>
      <c r="F505" s="64"/>
      <c r="G505" s="64"/>
      <c r="H505" s="64"/>
      <c r="I505" s="64"/>
      <c r="J505" s="64"/>
      <c r="K505" s="64"/>
      <c r="L505" s="64"/>
      <c r="M505" s="64"/>
      <c r="N505" s="64"/>
      <c r="O505" s="64"/>
      <c r="P505" s="64"/>
      <c r="Q505" s="64"/>
      <c r="R505" s="64"/>
      <c r="S505" s="64"/>
      <c r="T505" s="64"/>
      <c r="U505" s="64"/>
      <c r="V505" s="64"/>
      <c r="W505" s="64"/>
      <c r="X505" s="64"/>
      <c r="Y505" s="64"/>
      <c r="Z505" s="64"/>
    </row>
    <row r="506" ht="12.75" customHeight="1">
      <c r="A506" s="82"/>
      <c r="B506" s="64"/>
      <c r="C506" s="64"/>
      <c r="D506" s="64"/>
      <c r="E506" s="64"/>
      <c r="F506" s="64"/>
      <c r="G506" s="64"/>
      <c r="H506" s="64"/>
      <c r="I506" s="64"/>
      <c r="J506" s="64"/>
      <c r="K506" s="64"/>
      <c r="L506" s="64"/>
      <c r="M506" s="64"/>
      <c r="N506" s="64"/>
      <c r="O506" s="64"/>
      <c r="P506" s="64"/>
      <c r="Q506" s="64"/>
      <c r="R506" s="64"/>
      <c r="S506" s="64"/>
      <c r="T506" s="64"/>
      <c r="U506" s="64"/>
      <c r="V506" s="64"/>
      <c r="W506" s="64"/>
      <c r="X506" s="64"/>
      <c r="Y506" s="64"/>
      <c r="Z506" s="64"/>
    </row>
    <row r="507" ht="12.75" customHeight="1">
      <c r="A507" s="82"/>
      <c r="B507" s="64"/>
      <c r="C507" s="64"/>
      <c r="D507" s="64"/>
      <c r="E507" s="64"/>
      <c r="F507" s="64"/>
      <c r="G507" s="64"/>
      <c r="H507" s="64"/>
      <c r="I507" s="64"/>
      <c r="J507" s="64"/>
      <c r="K507" s="64"/>
      <c r="L507" s="64"/>
      <c r="M507" s="64"/>
      <c r="N507" s="64"/>
      <c r="O507" s="64"/>
      <c r="P507" s="64"/>
      <c r="Q507" s="64"/>
      <c r="R507" s="64"/>
      <c r="S507" s="64"/>
      <c r="T507" s="64"/>
      <c r="U507" s="64"/>
      <c r="V507" s="64"/>
      <c r="W507" s="64"/>
      <c r="X507" s="64"/>
      <c r="Y507" s="64"/>
      <c r="Z507" s="64"/>
    </row>
    <row r="508" ht="12.75" customHeight="1">
      <c r="A508" s="82"/>
      <c r="B508" s="64"/>
      <c r="C508" s="64"/>
      <c r="D508" s="64"/>
      <c r="E508" s="64"/>
      <c r="F508" s="64"/>
      <c r="G508" s="64"/>
      <c r="H508" s="64"/>
      <c r="I508" s="64"/>
      <c r="J508" s="64"/>
      <c r="K508" s="64"/>
      <c r="L508" s="64"/>
      <c r="M508" s="64"/>
      <c r="N508" s="64"/>
      <c r="O508" s="64"/>
      <c r="P508" s="64"/>
      <c r="Q508" s="64"/>
      <c r="R508" s="64"/>
      <c r="S508" s="64"/>
      <c r="T508" s="64"/>
      <c r="U508" s="64"/>
      <c r="V508" s="64"/>
      <c r="W508" s="64"/>
      <c r="X508" s="64"/>
      <c r="Y508" s="64"/>
      <c r="Z508" s="64"/>
    </row>
    <row r="509" ht="12.75" customHeight="1">
      <c r="A509" s="82"/>
      <c r="B509" s="64"/>
      <c r="C509" s="64"/>
      <c r="D509" s="64"/>
      <c r="E509" s="64"/>
      <c r="F509" s="64"/>
      <c r="G509" s="64"/>
      <c r="H509" s="64"/>
      <c r="I509" s="64"/>
      <c r="J509" s="64"/>
      <c r="K509" s="64"/>
      <c r="L509" s="64"/>
      <c r="M509" s="64"/>
      <c r="N509" s="64"/>
      <c r="O509" s="64"/>
      <c r="P509" s="64"/>
      <c r="Q509" s="64"/>
      <c r="R509" s="64"/>
      <c r="S509" s="64"/>
      <c r="T509" s="64"/>
      <c r="U509" s="64"/>
      <c r="V509" s="64"/>
      <c r="W509" s="64"/>
      <c r="X509" s="64"/>
      <c r="Y509" s="64"/>
      <c r="Z509" s="64"/>
    </row>
    <row r="510" ht="12.75" customHeight="1">
      <c r="A510" s="82"/>
      <c r="B510" s="64"/>
      <c r="C510" s="64"/>
      <c r="D510" s="64"/>
      <c r="E510" s="64"/>
      <c r="F510" s="64"/>
      <c r="G510" s="64"/>
      <c r="H510" s="64"/>
      <c r="I510" s="64"/>
      <c r="J510" s="64"/>
      <c r="K510" s="64"/>
      <c r="L510" s="64"/>
      <c r="M510" s="64"/>
      <c r="N510" s="64"/>
      <c r="O510" s="64"/>
      <c r="P510" s="64"/>
      <c r="Q510" s="64"/>
      <c r="R510" s="64"/>
      <c r="S510" s="64"/>
      <c r="T510" s="64"/>
      <c r="U510" s="64"/>
      <c r="V510" s="64"/>
      <c r="W510" s="64"/>
      <c r="X510" s="64"/>
      <c r="Y510" s="64"/>
      <c r="Z510" s="64"/>
    </row>
    <row r="511" ht="12.75" customHeight="1">
      <c r="A511" s="82"/>
      <c r="B511" s="64"/>
      <c r="C511" s="64"/>
      <c r="D511" s="64"/>
      <c r="E511" s="64"/>
      <c r="F511" s="64"/>
      <c r="G511" s="64"/>
      <c r="H511" s="64"/>
      <c r="I511" s="64"/>
      <c r="J511" s="64"/>
      <c r="K511" s="64"/>
      <c r="L511" s="64"/>
      <c r="M511" s="64"/>
      <c r="N511" s="64"/>
      <c r="O511" s="64"/>
      <c r="P511" s="64"/>
      <c r="Q511" s="64"/>
      <c r="R511" s="64"/>
      <c r="S511" s="64"/>
      <c r="T511" s="64"/>
      <c r="U511" s="64"/>
      <c r="V511" s="64"/>
      <c r="W511" s="64"/>
      <c r="X511" s="64"/>
      <c r="Y511" s="64"/>
      <c r="Z511" s="64"/>
    </row>
    <row r="512" ht="12.75" customHeight="1">
      <c r="A512" s="82"/>
      <c r="B512" s="64"/>
      <c r="C512" s="64"/>
      <c r="D512" s="64"/>
      <c r="E512" s="64"/>
      <c r="F512" s="64"/>
      <c r="G512" s="64"/>
      <c r="H512" s="64"/>
      <c r="I512" s="64"/>
      <c r="J512" s="64"/>
      <c r="K512" s="64"/>
      <c r="L512" s="64"/>
      <c r="M512" s="64"/>
      <c r="N512" s="64"/>
      <c r="O512" s="64"/>
      <c r="P512" s="64"/>
      <c r="Q512" s="64"/>
      <c r="R512" s="64"/>
      <c r="S512" s="64"/>
      <c r="T512" s="64"/>
      <c r="U512" s="64"/>
      <c r="V512" s="64"/>
      <c r="W512" s="64"/>
      <c r="X512" s="64"/>
      <c r="Y512" s="64"/>
      <c r="Z512" s="64"/>
    </row>
    <row r="513" ht="12.75" customHeight="1">
      <c r="A513" s="82"/>
      <c r="B513" s="64"/>
      <c r="C513" s="64"/>
      <c r="D513" s="64"/>
      <c r="E513" s="64"/>
      <c r="F513" s="64"/>
      <c r="G513" s="64"/>
      <c r="H513" s="64"/>
      <c r="I513" s="64"/>
      <c r="J513" s="64"/>
      <c r="K513" s="64"/>
      <c r="L513" s="64"/>
      <c r="M513" s="64"/>
      <c r="N513" s="64"/>
      <c r="O513" s="64"/>
      <c r="P513" s="64"/>
      <c r="Q513" s="64"/>
      <c r="R513" s="64"/>
      <c r="S513" s="64"/>
      <c r="T513" s="64"/>
      <c r="U513" s="64"/>
      <c r="V513" s="64"/>
      <c r="W513" s="64"/>
      <c r="X513" s="64"/>
      <c r="Y513" s="64"/>
      <c r="Z513" s="64"/>
    </row>
    <row r="514" ht="12.75" customHeight="1">
      <c r="A514" s="82"/>
      <c r="B514" s="64"/>
      <c r="C514" s="64"/>
      <c r="D514" s="64"/>
      <c r="E514" s="64"/>
      <c r="F514" s="64"/>
      <c r="G514" s="64"/>
      <c r="H514" s="64"/>
      <c r="I514" s="64"/>
      <c r="J514" s="64"/>
      <c r="K514" s="64"/>
      <c r="L514" s="64"/>
      <c r="M514" s="64"/>
      <c r="N514" s="64"/>
      <c r="O514" s="64"/>
      <c r="P514" s="64"/>
      <c r="Q514" s="64"/>
      <c r="R514" s="64"/>
      <c r="S514" s="64"/>
      <c r="T514" s="64"/>
      <c r="U514" s="64"/>
      <c r="V514" s="64"/>
      <c r="W514" s="64"/>
      <c r="X514" s="64"/>
      <c r="Y514" s="64"/>
      <c r="Z514" s="64"/>
    </row>
    <row r="515" ht="12.75" customHeight="1">
      <c r="A515" s="82"/>
      <c r="B515" s="64"/>
      <c r="C515" s="64"/>
      <c r="D515" s="64"/>
      <c r="E515" s="64"/>
      <c r="F515" s="64"/>
      <c r="G515" s="64"/>
      <c r="H515" s="64"/>
      <c r="I515" s="64"/>
      <c r="J515" s="64"/>
      <c r="K515" s="64"/>
      <c r="L515" s="64"/>
      <c r="M515" s="64"/>
      <c r="N515" s="64"/>
      <c r="O515" s="64"/>
      <c r="P515" s="64"/>
      <c r="Q515" s="64"/>
      <c r="R515" s="64"/>
      <c r="S515" s="64"/>
      <c r="T515" s="64"/>
      <c r="U515" s="64"/>
      <c r="V515" s="64"/>
      <c r="W515" s="64"/>
      <c r="X515" s="64"/>
      <c r="Y515" s="64"/>
      <c r="Z515" s="64"/>
    </row>
    <row r="516" ht="12.75" customHeight="1">
      <c r="A516" s="82"/>
      <c r="B516" s="64"/>
      <c r="C516" s="64"/>
      <c r="D516" s="64"/>
      <c r="E516" s="64"/>
      <c r="F516" s="64"/>
      <c r="G516" s="64"/>
      <c r="H516" s="64"/>
      <c r="I516" s="64"/>
      <c r="J516" s="64"/>
      <c r="K516" s="64"/>
      <c r="L516" s="64"/>
      <c r="M516" s="64"/>
      <c r="N516" s="64"/>
      <c r="O516" s="64"/>
      <c r="P516" s="64"/>
      <c r="Q516" s="64"/>
      <c r="R516" s="64"/>
      <c r="S516" s="64"/>
      <c r="T516" s="64"/>
      <c r="U516" s="64"/>
      <c r="V516" s="64"/>
      <c r="W516" s="64"/>
      <c r="X516" s="64"/>
      <c r="Y516" s="64"/>
      <c r="Z516" s="64"/>
    </row>
    <row r="517" ht="12.75" customHeight="1">
      <c r="A517" s="82"/>
      <c r="B517" s="64"/>
      <c r="C517" s="64"/>
      <c r="D517" s="64"/>
      <c r="E517" s="64"/>
      <c r="F517" s="64"/>
      <c r="G517" s="64"/>
      <c r="H517" s="64"/>
      <c r="I517" s="64"/>
      <c r="J517" s="64"/>
      <c r="K517" s="64"/>
      <c r="L517" s="64"/>
      <c r="M517" s="64"/>
      <c r="N517" s="64"/>
      <c r="O517" s="64"/>
      <c r="P517" s="64"/>
      <c r="Q517" s="64"/>
      <c r="R517" s="64"/>
      <c r="S517" s="64"/>
      <c r="T517" s="64"/>
      <c r="U517" s="64"/>
      <c r="V517" s="64"/>
      <c r="W517" s="64"/>
      <c r="X517" s="64"/>
      <c r="Y517" s="64"/>
      <c r="Z517" s="64"/>
    </row>
    <row r="518" ht="12.75" customHeight="1">
      <c r="A518" s="82"/>
      <c r="B518" s="64"/>
      <c r="C518" s="64"/>
      <c r="D518" s="64"/>
      <c r="E518" s="64"/>
      <c r="F518" s="64"/>
      <c r="G518" s="64"/>
      <c r="H518" s="64"/>
      <c r="I518" s="64"/>
      <c r="J518" s="64"/>
      <c r="K518" s="64"/>
      <c r="L518" s="64"/>
      <c r="M518" s="64"/>
      <c r="N518" s="64"/>
      <c r="O518" s="64"/>
      <c r="P518" s="64"/>
      <c r="Q518" s="64"/>
      <c r="R518" s="64"/>
      <c r="S518" s="64"/>
      <c r="T518" s="64"/>
      <c r="U518" s="64"/>
      <c r="V518" s="64"/>
      <c r="W518" s="64"/>
      <c r="X518" s="64"/>
      <c r="Y518" s="64"/>
      <c r="Z518" s="64"/>
    </row>
    <row r="519" ht="12.75" customHeight="1">
      <c r="A519" s="82"/>
      <c r="B519" s="64"/>
      <c r="C519" s="64"/>
      <c r="D519" s="64"/>
      <c r="E519" s="64"/>
      <c r="F519" s="64"/>
      <c r="G519" s="64"/>
      <c r="H519" s="64"/>
      <c r="I519" s="64"/>
      <c r="J519" s="64"/>
      <c r="K519" s="64"/>
      <c r="L519" s="64"/>
      <c r="M519" s="64"/>
      <c r="N519" s="64"/>
      <c r="O519" s="64"/>
      <c r="P519" s="64"/>
      <c r="Q519" s="64"/>
      <c r="R519" s="64"/>
      <c r="S519" s="64"/>
      <c r="T519" s="64"/>
      <c r="U519" s="64"/>
      <c r="V519" s="64"/>
      <c r="W519" s="64"/>
      <c r="X519" s="64"/>
      <c r="Y519" s="64"/>
      <c r="Z519" s="64"/>
    </row>
    <row r="520" ht="12.75" customHeight="1">
      <c r="A520" s="82"/>
      <c r="B520" s="64"/>
      <c r="C520" s="64"/>
      <c r="D520" s="64"/>
      <c r="E520" s="64"/>
      <c r="F520" s="64"/>
      <c r="G520" s="64"/>
      <c r="H520" s="64"/>
      <c r="I520" s="64"/>
      <c r="J520" s="64"/>
      <c r="K520" s="64"/>
      <c r="L520" s="64"/>
      <c r="M520" s="64"/>
      <c r="N520" s="64"/>
      <c r="O520" s="64"/>
      <c r="P520" s="64"/>
      <c r="Q520" s="64"/>
      <c r="R520" s="64"/>
      <c r="S520" s="64"/>
      <c r="T520" s="64"/>
      <c r="U520" s="64"/>
      <c r="V520" s="64"/>
      <c r="W520" s="64"/>
      <c r="X520" s="64"/>
      <c r="Y520" s="64"/>
      <c r="Z520" s="64"/>
    </row>
    <row r="521" ht="12.75" customHeight="1">
      <c r="A521" s="82"/>
      <c r="B521" s="64"/>
      <c r="C521" s="64"/>
      <c r="D521" s="64"/>
      <c r="E521" s="64"/>
      <c r="F521" s="64"/>
      <c r="G521" s="64"/>
      <c r="H521" s="64"/>
      <c r="I521" s="64"/>
      <c r="J521" s="64"/>
      <c r="K521" s="64"/>
      <c r="L521" s="64"/>
      <c r="M521" s="64"/>
      <c r="N521" s="64"/>
      <c r="O521" s="64"/>
      <c r="P521" s="64"/>
      <c r="Q521" s="64"/>
      <c r="R521" s="64"/>
      <c r="S521" s="64"/>
      <c r="T521" s="64"/>
      <c r="U521" s="64"/>
      <c r="V521" s="64"/>
      <c r="W521" s="64"/>
      <c r="X521" s="64"/>
      <c r="Y521" s="64"/>
      <c r="Z521" s="64"/>
    </row>
    <row r="522" ht="12.75" customHeight="1">
      <c r="A522" s="82"/>
      <c r="B522" s="64"/>
      <c r="C522" s="64"/>
      <c r="D522" s="64"/>
      <c r="E522" s="64"/>
      <c r="F522" s="64"/>
      <c r="G522" s="64"/>
      <c r="H522" s="64"/>
      <c r="I522" s="64"/>
      <c r="J522" s="64"/>
      <c r="K522" s="64"/>
      <c r="L522" s="64"/>
      <c r="M522" s="64"/>
      <c r="N522" s="64"/>
      <c r="O522" s="64"/>
      <c r="P522" s="64"/>
      <c r="Q522" s="64"/>
      <c r="R522" s="64"/>
      <c r="S522" s="64"/>
      <c r="T522" s="64"/>
      <c r="U522" s="64"/>
      <c r="V522" s="64"/>
      <c r="W522" s="64"/>
      <c r="X522" s="64"/>
      <c r="Y522" s="64"/>
      <c r="Z522" s="64"/>
    </row>
    <row r="523" ht="12.75" customHeight="1">
      <c r="A523" s="82"/>
      <c r="B523" s="64"/>
      <c r="C523" s="64"/>
      <c r="D523" s="64"/>
      <c r="E523" s="64"/>
      <c r="F523" s="64"/>
      <c r="G523" s="64"/>
      <c r="H523" s="64"/>
      <c r="I523" s="64"/>
      <c r="J523" s="64"/>
      <c r="K523" s="64"/>
      <c r="L523" s="64"/>
      <c r="M523" s="64"/>
      <c r="N523" s="64"/>
      <c r="O523" s="64"/>
      <c r="P523" s="64"/>
      <c r="Q523" s="64"/>
      <c r="R523" s="64"/>
      <c r="S523" s="64"/>
      <c r="T523" s="64"/>
      <c r="U523" s="64"/>
      <c r="V523" s="64"/>
      <c r="W523" s="64"/>
      <c r="X523" s="64"/>
      <c r="Y523" s="64"/>
      <c r="Z523" s="64"/>
    </row>
    <row r="524" ht="12.75" customHeight="1">
      <c r="A524" s="82"/>
      <c r="B524" s="64"/>
      <c r="C524" s="64"/>
      <c r="D524" s="64"/>
      <c r="E524" s="64"/>
      <c r="F524" s="64"/>
      <c r="G524" s="64"/>
      <c r="H524" s="64"/>
      <c r="I524" s="64"/>
      <c r="J524" s="64"/>
      <c r="K524" s="64"/>
      <c r="L524" s="64"/>
      <c r="M524" s="64"/>
      <c r="N524" s="64"/>
      <c r="O524" s="64"/>
      <c r="P524" s="64"/>
      <c r="Q524" s="64"/>
      <c r="R524" s="64"/>
      <c r="S524" s="64"/>
      <c r="T524" s="64"/>
      <c r="U524" s="64"/>
      <c r="V524" s="64"/>
      <c r="W524" s="64"/>
      <c r="X524" s="64"/>
      <c r="Y524" s="64"/>
      <c r="Z524" s="64"/>
    </row>
    <row r="525" ht="12.75" customHeight="1">
      <c r="A525" s="82"/>
      <c r="B525" s="64"/>
      <c r="C525" s="64"/>
      <c r="D525" s="64"/>
      <c r="E525" s="64"/>
      <c r="F525" s="64"/>
      <c r="G525" s="64"/>
      <c r="H525" s="64"/>
      <c r="I525" s="64"/>
      <c r="J525" s="64"/>
      <c r="K525" s="64"/>
      <c r="L525" s="64"/>
      <c r="M525" s="64"/>
      <c r="N525" s="64"/>
      <c r="O525" s="64"/>
      <c r="P525" s="64"/>
      <c r="Q525" s="64"/>
      <c r="R525" s="64"/>
      <c r="S525" s="64"/>
      <c r="T525" s="64"/>
      <c r="U525" s="64"/>
      <c r="V525" s="64"/>
      <c r="W525" s="64"/>
      <c r="X525" s="64"/>
      <c r="Y525" s="64"/>
      <c r="Z525" s="64"/>
    </row>
    <row r="526" ht="12.75" customHeight="1">
      <c r="A526" s="82"/>
      <c r="B526" s="64"/>
      <c r="C526" s="64"/>
      <c r="D526" s="64"/>
      <c r="E526" s="64"/>
      <c r="F526" s="64"/>
      <c r="G526" s="64"/>
      <c r="H526" s="64"/>
      <c r="I526" s="64"/>
      <c r="J526" s="64"/>
      <c r="K526" s="64"/>
      <c r="L526" s="64"/>
      <c r="M526" s="64"/>
      <c r="N526" s="64"/>
      <c r="O526" s="64"/>
      <c r="P526" s="64"/>
      <c r="Q526" s="64"/>
      <c r="R526" s="64"/>
      <c r="S526" s="64"/>
      <c r="T526" s="64"/>
      <c r="U526" s="64"/>
      <c r="V526" s="64"/>
      <c r="W526" s="64"/>
      <c r="X526" s="64"/>
      <c r="Y526" s="64"/>
      <c r="Z526" s="64"/>
    </row>
    <row r="527" ht="12.75" customHeight="1">
      <c r="A527" s="82"/>
      <c r="B527" s="64"/>
      <c r="C527" s="64"/>
      <c r="D527" s="64"/>
      <c r="E527" s="64"/>
      <c r="F527" s="64"/>
      <c r="G527" s="64"/>
      <c r="H527" s="64"/>
      <c r="I527" s="64"/>
      <c r="J527" s="64"/>
      <c r="K527" s="64"/>
      <c r="L527" s="64"/>
      <c r="M527" s="64"/>
      <c r="N527" s="64"/>
      <c r="O527" s="64"/>
      <c r="P527" s="64"/>
      <c r="Q527" s="64"/>
      <c r="R527" s="64"/>
      <c r="S527" s="64"/>
      <c r="T527" s="64"/>
      <c r="U527" s="64"/>
      <c r="V527" s="64"/>
      <c r="W527" s="64"/>
      <c r="X527" s="64"/>
      <c r="Y527" s="64"/>
      <c r="Z527" s="64"/>
    </row>
    <row r="528" ht="12.75" customHeight="1">
      <c r="A528" s="82"/>
      <c r="B528" s="64"/>
      <c r="C528" s="64"/>
      <c r="D528" s="64"/>
      <c r="E528" s="64"/>
      <c r="F528" s="64"/>
      <c r="G528" s="64"/>
      <c r="H528" s="64"/>
      <c r="I528" s="64"/>
      <c r="J528" s="64"/>
      <c r="K528" s="64"/>
      <c r="L528" s="64"/>
      <c r="M528" s="64"/>
      <c r="N528" s="64"/>
      <c r="O528" s="64"/>
      <c r="P528" s="64"/>
      <c r="Q528" s="64"/>
      <c r="R528" s="64"/>
      <c r="S528" s="64"/>
      <c r="T528" s="64"/>
      <c r="U528" s="64"/>
      <c r="V528" s="64"/>
      <c r="W528" s="64"/>
      <c r="X528" s="64"/>
      <c r="Y528" s="64"/>
      <c r="Z528" s="64"/>
    </row>
    <row r="529" ht="12.75" customHeight="1">
      <c r="A529" s="82"/>
      <c r="B529" s="64"/>
      <c r="C529" s="64"/>
      <c r="D529" s="64"/>
      <c r="E529" s="64"/>
      <c r="F529" s="64"/>
      <c r="G529" s="64"/>
      <c r="H529" s="64"/>
      <c r="I529" s="64"/>
      <c r="J529" s="64"/>
      <c r="K529" s="64"/>
      <c r="L529" s="64"/>
      <c r="M529" s="64"/>
      <c r="N529" s="64"/>
      <c r="O529" s="64"/>
      <c r="P529" s="64"/>
      <c r="Q529" s="64"/>
      <c r="R529" s="64"/>
      <c r="S529" s="64"/>
      <c r="T529" s="64"/>
      <c r="U529" s="64"/>
      <c r="V529" s="64"/>
      <c r="W529" s="64"/>
      <c r="X529" s="64"/>
      <c r="Y529" s="64"/>
      <c r="Z529" s="64"/>
    </row>
    <row r="530" ht="12.75" customHeight="1">
      <c r="A530" s="82"/>
      <c r="B530" s="64"/>
      <c r="C530" s="64"/>
      <c r="D530" s="64"/>
      <c r="E530" s="64"/>
      <c r="F530" s="64"/>
      <c r="G530" s="64"/>
      <c r="H530" s="64"/>
      <c r="I530" s="64"/>
      <c r="J530" s="64"/>
      <c r="K530" s="64"/>
      <c r="L530" s="64"/>
      <c r="M530" s="64"/>
      <c r="N530" s="64"/>
      <c r="O530" s="64"/>
      <c r="P530" s="64"/>
      <c r="Q530" s="64"/>
      <c r="R530" s="64"/>
      <c r="S530" s="64"/>
      <c r="T530" s="64"/>
      <c r="U530" s="64"/>
      <c r="V530" s="64"/>
      <c r="W530" s="64"/>
      <c r="X530" s="64"/>
      <c r="Y530" s="64"/>
      <c r="Z530" s="64"/>
    </row>
    <row r="531" ht="12.75" customHeight="1">
      <c r="A531" s="82"/>
      <c r="B531" s="64"/>
      <c r="C531" s="64"/>
      <c r="D531" s="64"/>
      <c r="E531" s="64"/>
      <c r="F531" s="64"/>
      <c r="G531" s="64"/>
      <c r="H531" s="64"/>
      <c r="I531" s="64"/>
      <c r="J531" s="64"/>
      <c r="K531" s="64"/>
      <c r="L531" s="64"/>
      <c r="M531" s="64"/>
      <c r="N531" s="64"/>
      <c r="O531" s="64"/>
      <c r="P531" s="64"/>
      <c r="Q531" s="64"/>
      <c r="R531" s="64"/>
      <c r="S531" s="64"/>
      <c r="T531" s="64"/>
      <c r="U531" s="64"/>
      <c r="V531" s="64"/>
      <c r="W531" s="64"/>
      <c r="X531" s="64"/>
      <c r="Y531" s="64"/>
      <c r="Z531" s="64"/>
    </row>
    <row r="532" ht="12.75" customHeight="1">
      <c r="A532" s="82"/>
      <c r="B532" s="64"/>
      <c r="C532" s="64"/>
      <c r="D532" s="64"/>
      <c r="E532" s="64"/>
      <c r="F532" s="64"/>
      <c r="G532" s="64"/>
      <c r="H532" s="64"/>
      <c r="I532" s="64"/>
      <c r="J532" s="64"/>
      <c r="K532" s="64"/>
      <c r="L532" s="64"/>
      <c r="M532" s="64"/>
      <c r="N532" s="64"/>
      <c r="O532" s="64"/>
      <c r="P532" s="64"/>
      <c r="Q532" s="64"/>
      <c r="R532" s="64"/>
      <c r="S532" s="64"/>
      <c r="T532" s="64"/>
      <c r="U532" s="64"/>
      <c r="V532" s="64"/>
      <c r="W532" s="64"/>
      <c r="X532" s="64"/>
      <c r="Y532" s="64"/>
      <c r="Z532" s="64"/>
    </row>
    <row r="533" ht="12.75" customHeight="1">
      <c r="A533" s="82"/>
      <c r="B533" s="64"/>
      <c r="C533" s="64"/>
      <c r="D533" s="64"/>
      <c r="E533" s="64"/>
      <c r="F533" s="64"/>
      <c r="G533" s="64"/>
      <c r="H533" s="64"/>
      <c r="I533" s="64"/>
      <c r="J533" s="64"/>
      <c r="K533" s="64"/>
      <c r="L533" s="64"/>
      <c r="M533" s="64"/>
      <c r="N533" s="64"/>
      <c r="O533" s="64"/>
      <c r="P533" s="64"/>
      <c r="Q533" s="64"/>
      <c r="R533" s="64"/>
      <c r="S533" s="64"/>
      <c r="T533" s="64"/>
      <c r="U533" s="64"/>
      <c r="V533" s="64"/>
      <c r="W533" s="64"/>
      <c r="X533" s="64"/>
      <c r="Y533" s="64"/>
      <c r="Z533" s="64"/>
    </row>
    <row r="534" ht="12.75" customHeight="1">
      <c r="A534" s="82"/>
      <c r="B534" s="64"/>
      <c r="C534" s="64"/>
      <c r="D534" s="64"/>
      <c r="E534" s="64"/>
      <c r="F534" s="64"/>
      <c r="G534" s="64"/>
      <c r="H534" s="64"/>
      <c r="I534" s="64"/>
      <c r="J534" s="64"/>
      <c r="K534" s="64"/>
      <c r="L534" s="64"/>
      <c r="M534" s="64"/>
      <c r="N534" s="64"/>
      <c r="O534" s="64"/>
      <c r="P534" s="64"/>
      <c r="Q534" s="64"/>
      <c r="R534" s="64"/>
      <c r="S534" s="64"/>
      <c r="T534" s="64"/>
      <c r="U534" s="64"/>
      <c r="V534" s="64"/>
      <c r="W534" s="64"/>
      <c r="X534" s="64"/>
      <c r="Y534" s="64"/>
      <c r="Z534" s="64"/>
    </row>
    <row r="535" ht="12.75" customHeight="1">
      <c r="A535" s="82"/>
      <c r="B535" s="64"/>
      <c r="C535" s="64"/>
      <c r="D535" s="64"/>
      <c r="E535" s="64"/>
      <c r="F535" s="64"/>
      <c r="G535" s="64"/>
      <c r="H535" s="64"/>
      <c r="I535" s="64"/>
      <c r="J535" s="64"/>
      <c r="K535" s="64"/>
      <c r="L535" s="64"/>
      <c r="M535" s="64"/>
      <c r="N535" s="64"/>
      <c r="O535" s="64"/>
      <c r="P535" s="64"/>
      <c r="Q535" s="64"/>
      <c r="R535" s="64"/>
      <c r="S535" s="64"/>
      <c r="T535" s="64"/>
      <c r="U535" s="64"/>
      <c r="V535" s="64"/>
      <c r="W535" s="64"/>
      <c r="X535" s="64"/>
      <c r="Y535" s="64"/>
      <c r="Z535" s="64"/>
    </row>
    <row r="536" ht="12.75" customHeight="1">
      <c r="A536" s="82"/>
      <c r="B536" s="64"/>
      <c r="C536" s="64"/>
      <c r="D536" s="64"/>
      <c r="E536" s="64"/>
      <c r="F536" s="64"/>
      <c r="G536" s="64"/>
      <c r="H536" s="64"/>
      <c r="I536" s="64"/>
      <c r="J536" s="64"/>
      <c r="K536" s="64"/>
      <c r="L536" s="64"/>
      <c r="M536" s="64"/>
      <c r="N536" s="64"/>
      <c r="O536" s="64"/>
      <c r="P536" s="64"/>
      <c r="Q536" s="64"/>
      <c r="R536" s="64"/>
      <c r="S536" s="64"/>
      <c r="T536" s="64"/>
      <c r="U536" s="64"/>
      <c r="V536" s="64"/>
      <c r="W536" s="64"/>
      <c r="X536" s="64"/>
      <c r="Y536" s="64"/>
      <c r="Z536" s="64"/>
    </row>
    <row r="537" ht="12.75" customHeight="1">
      <c r="A537" s="82"/>
      <c r="B537" s="64"/>
      <c r="C537" s="64"/>
      <c r="D537" s="64"/>
      <c r="E537" s="64"/>
      <c r="F537" s="64"/>
      <c r="G537" s="64"/>
      <c r="H537" s="64"/>
      <c r="I537" s="64"/>
      <c r="J537" s="64"/>
      <c r="K537" s="64"/>
      <c r="L537" s="64"/>
      <c r="M537" s="64"/>
      <c r="N537" s="64"/>
      <c r="O537" s="64"/>
      <c r="P537" s="64"/>
      <c r="Q537" s="64"/>
      <c r="R537" s="64"/>
      <c r="S537" s="64"/>
      <c r="T537" s="64"/>
      <c r="U537" s="64"/>
      <c r="V537" s="64"/>
      <c r="W537" s="64"/>
      <c r="X537" s="64"/>
      <c r="Y537" s="64"/>
      <c r="Z537" s="64"/>
    </row>
    <row r="538" ht="12.75" customHeight="1">
      <c r="A538" s="82"/>
      <c r="B538" s="64"/>
      <c r="C538" s="64"/>
      <c r="D538" s="64"/>
      <c r="E538" s="64"/>
      <c r="F538" s="64"/>
      <c r="G538" s="64"/>
      <c r="H538" s="64"/>
      <c r="I538" s="64"/>
      <c r="J538" s="64"/>
      <c r="K538" s="64"/>
      <c r="L538" s="64"/>
      <c r="M538" s="64"/>
      <c r="N538" s="64"/>
      <c r="O538" s="64"/>
      <c r="P538" s="64"/>
      <c r="Q538" s="64"/>
      <c r="R538" s="64"/>
      <c r="S538" s="64"/>
      <c r="T538" s="64"/>
      <c r="U538" s="64"/>
      <c r="V538" s="64"/>
      <c r="W538" s="64"/>
      <c r="X538" s="64"/>
      <c r="Y538" s="64"/>
      <c r="Z538" s="64"/>
    </row>
    <row r="539" ht="12.75" customHeight="1">
      <c r="A539" s="82"/>
      <c r="B539" s="64"/>
      <c r="C539" s="64"/>
      <c r="D539" s="64"/>
      <c r="E539" s="64"/>
      <c r="F539" s="64"/>
      <c r="G539" s="64"/>
      <c r="H539" s="64"/>
      <c r="I539" s="64"/>
      <c r="J539" s="64"/>
      <c r="K539" s="64"/>
      <c r="L539" s="64"/>
      <c r="M539" s="64"/>
      <c r="N539" s="64"/>
      <c r="O539" s="64"/>
      <c r="P539" s="64"/>
      <c r="Q539" s="64"/>
      <c r="R539" s="64"/>
      <c r="S539" s="64"/>
      <c r="T539" s="64"/>
      <c r="U539" s="64"/>
      <c r="V539" s="64"/>
      <c r="W539" s="64"/>
      <c r="X539" s="64"/>
      <c r="Y539" s="64"/>
      <c r="Z539" s="64"/>
    </row>
    <row r="540" ht="12.75" customHeight="1">
      <c r="A540" s="82"/>
      <c r="B540" s="64"/>
      <c r="C540" s="64"/>
      <c r="D540" s="64"/>
      <c r="E540" s="64"/>
      <c r="F540" s="64"/>
      <c r="G540" s="64"/>
      <c r="H540" s="64"/>
      <c r="I540" s="64"/>
      <c r="J540" s="64"/>
      <c r="K540" s="64"/>
      <c r="L540" s="64"/>
      <c r="M540" s="64"/>
      <c r="N540" s="64"/>
      <c r="O540" s="64"/>
      <c r="P540" s="64"/>
      <c r="Q540" s="64"/>
      <c r="R540" s="64"/>
      <c r="S540" s="64"/>
      <c r="T540" s="64"/>
      <c r="U540" s="64"/>
      <c r="V540" s="64"/>
      <c r="W540" s="64"/>
      <c r="X540" s="64"/>
      <c r="Y540" s="64"/>
      <c r="Z540" s="64"/>
    </row>
    <row r="541" ht="12.75" customHeight="1">
      <c r="A541" s="82"/>
      <c r="B541" s="64"/>
      <c r="C541" s="64"/>
      <c r="D541" s="64"/>
      <c r="E541" s="64"/>
      <c r="F541" s="64"/>
      <c r="G541" s="64"/>
      <c r="H541" s="64"/>
      <c r="I541" s="64"/>
      <c r="J541" s="64"/>
      <c r="K541" s="64"/>
      <c r="L541" s="64"/>
      <c r="M541" s="64"/>
      <c r="N541" s="64"/>
      <c r="O541" s="64"/>
      <c r="P541" s="64"/>
      <c r="Q541" s="64"/>
      <c r="R541" s="64"/>
      <c r="S541" s="64"/>
      <c r="T541" s="64"/>
      <c r="U541" s="64"/>
      <c r="V541" s="64"/>
      <c r="W541" s="64"/>
      <c r="X541" s="64"/>
      <c r="Y541" s="64"/>
      <c r="Z541" s="64"/>
    </row>
    <row r="542" ht="12.75" customHeight="1">
      <c r="A542" s="82"/>
      <c r="B542" s="64"/>
      <c r="C542" s="64"/>
      <c r="D542" s="64"/>
      <c r="E542" s="64"/>
      <c r="F542" s="64"/>
      <c r="G542" s="64"/>
      <c r="H542" s="64"/>
      <c r="I542" s="64"/>
      <c r="J542" s="64"/>
      <c r="K542" s="64"/>
      <c r="L542" s="64"/>
      <c r="M542" s="64"/>
      <c r="N542" s="64"/>
      <c r="O542" s="64"/>
      <c r="P542" s="64"/>
      <c r="Q542" s="64"/>
      <c r="R542" s="64"/>
      <c r="S542" s="64"/>
      <c r="T542" s="64"/>
      <c r="U542" s="64"/>
      <c r="V542" s="64"/>
      <c r="W542" s="64"/>
      <c r="X542" s="64"/>
      <c r="Y542" s="64"/>
      <c r="Z542" s="64"/>
    </row>
    <row r="543" ht="12.75" customHeight="1">
      <c r="A543" s="82"/>
      <c r="B543" s="64"/>
      <c r="C543" s="64"/>
      <c r="D543" s="64"/>
      <c r="E543" s="64"/>
      <c r="F543" s="64"/>
      <c r="G543" s="64"/>
      <c r="H543" s="64"/>
      <c r="I543" s="64"/>
      <c r="J543" s="64"/>
      <c r="K543" s="64"/>
      <c r="L543" s="64"/>
      <c r="M543" s="64"/>
      <c r="N543" s="64"/>
      <c r="O543" s="64"/>
      <c r="P543" s="64"/>
      <c r="Q543" s="64"/>
      <c r="R543" s="64"/>
      <c r="S543" s="64"/>
      <c r="T543" s="64"/>
      <c r="U543" s="64"/>
      <c r="V543" s="64"/>
      <c r="W543" s="64"/>
      <c r="X543" s="64"/>
      <c r="Y543" s="64"/>
      <c r="Z543" s="64"/>
    </row>
    <row r="544" ht="12.75" customHeight="1">
      <c r="A544" s="82"/>
      <c r="B544" s="64"/>
      <c r="C544" s="64"/>
      <c r="D544" s="64"/>
      <c r="E544" s="64"/>
      <c r="F544" s="64"/>
      <c r="G544" s="64"/>
      <c r="H544" s="64"/>
      <c r="I544" s="64"/>
      <c r="J544" s="64"/>
      <c r="K544" s="64"/>
      <c r="L544" s="64"/>
      <c r="M544" s="64"/>
      <c r="N544" s="64"/>
      <c r="O544" s="64"/>
      <c r="P544" s="64"/>
      <c r="Q544" s="64"/>
      <c r="R544" s="64"/>
      <c r="S544" s="64"/>
      <c r="T544" s="64"/>
      <c r="U544" s="64"/>
      <c r="V544" s="64"/>
      <c r="W544" s="64"/>
      <c r="X544" s="64"/>
      <c r="Y544" s="64"/>
      <c r="Z544" s="64"/>
    </row>
    <row r="545" ht="12.75" customHeight="1">
      <c r="A545" s="82"/>
      <c r="B545" s="64"/>
      <c r="C545" s="64"/>
      <c r="D545" s="64"/>
      <c r="E545" s="64"/>
      <c r="F545" s="64"/>
      <c r="G545" s="64"/>
      <c r="H545" s="64"/>
      <c r="I545" s="64"/>
      <c r="J545" s="64"/>
      <c r="K545" s="64"/>
      <c r="L545" s="64"/>
      <c r="M545" s="64"/>
      <c r="N545" s="64"/>
      <c r="O545" s="64"/>
      <c r="P545" s="64"/>
      <c r="Q545" s="64"/>
      <c r="R545" s="64"/>
      <c r="S545" s="64"/>
      <c r="T545" s="64"/>
      <c r="U545" s="64"/>
      <c r="V545" s="64"/>
      <c r="W545" s="64"/>
      <c r="X545" s="64"/>
      <c r="Y545" s="64"/>
      <c r="Z545" s="64"/>
    </row>
    <row r="546" ht="12.75" customHeight="1">
      <c r="A546" s="82"/>
      <c r="B546" s="64"/>
      <c r="C546" s="64"/>
      <c r="D546" s="64"/>
      <c r="E546" s="64"/>
      <c r="F546" s="64"/>
      <c r="G546" s="64"/>
      <c r="H546" s="64"/>
      <c r="I546" s="64"/>
      <c r="J546" s="64"/>
      <c r="K546" s="64"/>
      <c r="L546" s="64"/>
      <c r="M546" s="64"/>
      <c r="N546" s="64"/>
      <c r="O546" s="64"/>
      <c r="P546" s="64"/>
      <c r="Q546" s="64"/>
      <c r="R546" s="64"/>
      <c r="S546" s="64"/>
      <c r="T546" s="64"/>
      <c r="U546" s="64"/>
      <c r="V546" s="64"/>
      <c r="W546" s="64"/>
      <c r="X546" s="64"/>
      <c r="Y546" s="64"/>
      <c r="Z546" s="64"/>
    </row>
    <row r="547" ht="12.75" customHeight="1">
      <c r="A547" s="82"/>
      <c r="B547" s="64"/>
      <c r="C547" s="64"/>
      <c r="D547" s="64"/>
      <c r="E547" s="64"/>
      <c r="F547" s="64"/>
      <c r="G547" s="64"/>
      <c r="H547" s="64"/>
      <c r="I547" s="64"/>
      <c r="J547" s="64"/>
      <c r="K547" s="64"/>
      <c r="L547" s="64"/>
      <c r="M547" s="64"/>
      <c r="N547" s="64"/>
      <c r="O547" s="64"/>
      <c r="P547" s="64"/>
      <c r="Q547" s="64"/>
      <c r="R547" s="64"/>
      <c r="S547" s="64"/>
      <c r="T547" s="64"/>
      <c r="U547" s="64"/>
      <c r="V547" s="64"/>
      <c r="W547" s="64"/>
      <c r="X547" s="64"/>
      <c r="Y547" s="64"/>
      <c r="Z547" s="64"/>
    </row>
    <row r="548" ht="12.75" customHeight="1">
      <c r="A548" s="82"/>
      <c r="B548" s="64"/>
      <c r="C548" s="64"/>
      <c r="D548" s="64"/>
      <c r="E548" s="64"/>
      <c r="F548" s="64"/>
      <c r="G548" s="64"/>
      <c r="H548" s="64"/>
      <c r="I548" s="64"/>
      <c r="J548" s="64"/>
      <c r="K548" s="64"/>
      <c r="L548" s="64"/>
      <c r="M548" s="64"/>
      <c r="N548" s="64"/>
      <c r="O548" s="64"/>
      <c r="P548" s="64"/>
      <c r="Q548" s="64"/>
      <c r="R548" s="64"/>
      <c r="S548" s="64"/>
      <c r="T548" s="64"/>
      <c r="U548" s="64"/>
      <c r="V548" s="64"/>
      <c r="W548" s="64"/>
      <c r="X548" s="64"/>
      <c r="Y548" s="64"/>
      <c r="Z548" s="64"/>
    </row>
    <row r="549" ht="12.75" customHeight="1">
      <c r="A549" s="82"/>
      <c r="B549" s="64"/>
      <c r="C549" s="64"/>
      <c r="D549" s="64"/>
      <c r="E549" s="64"/>
      <c r="F549" s="64"/>
      <c r="G549" s="64"/>
      <c r="H549" s="64"/>
      <c r="I549" s="64"/>
      <c r="J549" s="64"/>
      <c r="K549" s="64"/>
      <c r="L549" s="64"/>
      <c r="M549" s="64"/>
      <c r="N549" s="64"/>
      <c r="O549" s="64"/>
      <c r="P549" s="64"/>
      <c r="Q549" s="64"/>
      <c r="R549" s="64"/>
      <c r="S549" s="64"/>
      <c r="T549" s="64"/>
      <c r="U549" s="64"/>
      <c r="V549" s="64"/>
      <c r="W549" s="64"/>
      <c r="X549" s="64"/>
      <c r="Y549" s="64"/>
      <c r="Z549" s="64"/>
    </row>
    <row r="550" ht="12.75" customHeight="1">
      <c r="A550" s="82"/>
      <c r="B550" s="64"/>
      <c r="C550" s="64"/>
      <c r="D550" s="64"/>
      <c r="E550" s="64"/>
      <c r="F550" s="64"/>
      <c r="G550" s="64"/>
      <c r="H550" s="64"/>
      <c r="I550" s="64"/>
      <c r="J550" s="64"/>
      <c r="K550" s="64"/>
      <c r="L550" s="64"/>
      <c r="M550" s="64"/>
      <c r="N550" s="64"/>
      <c r="O550" s="64"/>
      <c r="P550" s="64"/>
      <c r="Q550" s="64"/>
      <c r="R550" s="64"/>
      <c r="S550" s="64"/>
      <c r="T550" s="64"/>
      <c r="U550" s="64"/>
      <c r="V550" s="64"/>
      <c r="W550" s="64"/>
      <c r="X550" s="64"/>
      <c r="Y550" s="64"/>
      <c r="Z550" s="64"/>
    </row>
    <row r="551" ht="12.75" customHeight="1">
      <c r="A551" s="82"/>
      <c r="B551" s="64"/>
      <c r="C551" s="64"/>
      <c r="D551" s="64"/>
      <c r="E551" s="64"/>
      <c r="F551" s="64"/>
      <c r="G551" s="64"/>
      <c r="H551" s="64"/>
      <c r="I551" s="64"/>
      <c r="J551" s="64"/>
      <c r="K551" s="64"/>
      <c r="L551" s="64"/>
      <c r="M551" s="64"/>
      <c r="N551" s="64"/>
      <c r="O551" s="64"/>
      <c r="P551" s="64"/>
      <c r="Q551" s="64"/>
      <c r="R551" s="64"/>
      <c r="S551" s="64"/>
      <c r="T551" s="64"/>
      <c r="U551" s="64"/>
      <c r="V551" s="64"/>
      <c r="W551" s="64"/>
      <c r="X551" s="64"/>
      <c r="Y551" s="64"/>
      <c r="Z551" s="64"/>
    </row>
    <row r="552" ht="12.75" customHeight="1">
      <c r="A552" s="82"/>
      <c r="B552" s="64"/>
      <c r="C552" s="64"/>
      <c r="D552" s="64"/>
      <c r="E552" s="64"/>
      <c r="F552" s="64"/>
      <c r="G552" s="64"/>
      <c r="H552" s="64"/>
      <c r="I552" s="64"/>
      <c r="J552" s="64"/>
      <c r="K552" s="64"/>
      <c r="L552" s="64"/>
      <c r="M552" s="64"/>
      <c r="N552" s="64"/>
      <c r="O552" s="64"/>
      <c r="P552" s="64"/>
      <c r="Q552" s="64"/>
      <c r="R552" s="64"/>
      <c r="S552" s="64"/>
      <c r="T552" s="64"/>
      <c r="U552" s="64"/>
      <c r="V552" s="64"/>
      <c r="W552" s="64"/>
      <c r="X552" s="64"/>
      <c r="Y552" s="64"/>
      <c r="Z552" s="64"/>
    </row>
    <row r="553" ht="12.75" customHeight="1">
      <c r="A553" s="82"/>
      <c r="B553" s="64"/>
      <c r="C553" s="64"/>
      <c r="D553" s="64"/>
      <c r="E553" s="64"/>
      <c r="F553" s="64"/>
      <c r="G553" s="64"/>
      <c r="H553" s="64"/>
      <c r="I553" s="64"/>
      <c r="J553" s="64"/>
      <c r="K553" s="64"/>
      <c r="L553" s="64"/>
      <c r="M553" s="64"/>
      <c r="N553" s="64"/>
      <c r="O553" s="64"/>
      <c r="P553" s="64"/>
      <c r="Q553" s="64"/>
      <c r="R553" s="64"/>
      <c r="S553" s="64"/>
      <c r="T553" s="64"/>
      <c r="U553" s="64"/>
      <c r="V553" s="64"/>
      <c r="W553" s="64"/>
      <c r="X553" s="64"/>
      <c r="Y553" s="64"/>
      <c r="Z553" s="64"/>
    </row>
    <row r="554" ht="12.75" customHeight="1">
      <c r="A554" s="82"/>
      <c r="B554" s="64"/>
      <c r="C554" s="64"/>
      <c r="D554" s="64"/>
      <c r="E554" s="64"/>
      <c r="F554" s="64"/>
      <c r="G554" s="64"/>
      <c r="H554" s="64"/>
      <c r="I554" s="64"/>
      <c r="J554" s="64"/>
      <c r="K554" s="64"/>
      <c r="L554" s="64"/>
      <c r="M554" s="64"/>
      <c r="N554" s="64"/>
      <c r="O554" s="64"/>
      <c r="P554" s="64"/>
      <c r="Q554" s="64"/>
      <c r="R554" s="64"/>
      <c r="S554" s="64"/>
      <c r="T554" s="64"/>
      <c r="U554" s="64"/>
      <c r="V554" s="64"/>
      <c r="W554" s="64"/>
      <c r="X554" s="64"/>
      <c r="Y554" s="64"/>
      <c r="Z554" s="64"/>
    </row>
    <row r="555" ht="12.75" customHeight="1">
      <c r="A555" s="82"/>
      <c r="B555" s="64"/>
      <c r="C555" s="64"/>
      <c r="D555" s="64"/>
      <c r="E555" s="64"/>
      <c r="F555" s="64"/>
      <c r="G555" s="64"/>
      <c r="H555" s="64"/>
      <c r="I555" s="64"/>
      <c r="J555" s="64"/>
      <c r="K555" s="64"/>
      <c r="L555" s="64"/>
      <c r="M555" s="64"/>
      <c r="N555" s="64"/>
      <c r="O555" s="64"/>
      <c r="P555" s="64"/>
      <c r="Q555" s="64"/>
      <c r="R555" s="64"/>
      <c r="S555" s="64"/>
      <c r="T555" s="64"/>
      <c r="U555" s="64"/>
      <c r="V555" s="64"/>
      <c r="W555" s="64"/>
      <c r="X555" s="64"/>
      <c r="Y555" s="64"/>
      <c r="Z555" s="64"/>
    </row>
    <row r="556" ht="12.75" customHeight="1">
      <c r="A556" s="82"/>
      <c r="B556" s="64"/>
      <c r="C556" s="64"/>
      <c r="D556" s="64"/>
      <c r="E556" s="64"/>
      <c r="F556" s="64"/>
      <c r="G556" s="64"/>
      <c r="H556" s="64"/>
      <c r="I556" s="64"/>
      <c r="J556" s="64"/>
      <c r="K556" s="64"/>
      <c r="L556" s="64"/>
      <c r="M556" s="64"/>
      <c r="N556" s="64"/>
      <c r="O556" s="64"/>
      <c r="P556" s="64"/>
      <c r="Q556" s="64"/>
      <c r="R556" s="64"/>
      <c r="S556" s="64"/>
      <c r="T556" s="64"/>
      <c r="U556" s="64"/>
      <c r="V556" s="64"/>
      <c r="W556" s="64"/>
      <c r="X556" s="64"/>
      <c r="Y556" s="64"/>
      <c r="Z556" s="64"/>
    </row>
    <row r="557" ht="12.75" customHeight="1">
      <c r="A557" s="82"/>
      <c r="B557" s="64"/>
      <c r="C557" s="64"/>
      <c r="D557" s="64"/>
      <c r="E557" s="64"/>
      <c r="F557" s="64"/>
      <c r="G557" s="64"/>
      <c r="H557" s="64"/>
      <c r="I557" s="64"/>
      <c r="J557" s="64"/>
      <c r="K557" s="64"/>
      <c r="L557" s="64"/>
      <c r="M557" s="64"/>
      <c r="N557" s="64"/>
      <c r="O557" s="64"/>
      <c r="P557" s="64"/>
      <c r="Q557" s="64"/>
      <c r="R557" s="64"/>
      <c r="S557" s="64"/>
      <c r="T557" s="64"/>
      <c r="U557" s="64"/>
      <c r="V557" s="64"/>
      <c r="W557" s="64"/>
      <c r="X557" s="64"/>
      <c r="Y557" s="64"/>
      <c r="Z557" s="64"/>
    </row>
    <row r="558" ht="12.75" customHeight="1">
      <c r="A558" s="82"/>
      <c r="B558" s="64"/>
      <c r="C558" s="64"/>
      <c r="D558" s="64"/>
      <c r="E558" s="64"/>
      <c r="F558" s="64"/>
      <c r="G558" s="64"/>
      <c r="H558" s="64"/>
      <c r="I558" s="64"/>
      <c r="J558" s="64"/>
      <c r="K558" s="64"/>
      <c r="L558" s="64"/>
      <c r="M558" s="64"/>
      <c r="N558" s="64"/>
      <c r="O558" s="64"/>
      <c r="P558" s="64"/>
      <c r="Q558" s="64"/>
      <c r="R558" s="64"/>
      <c r="S558" s="64"/>
      <c r="T558" s="64"/>
      <c r="U558" s="64"/>
      <c r="V558" s="64"/>
      <c r="W558" s="64"/>
      <c r="X558" s="64"/>
      <c r="Y558" s="64"/>
      <c r="Z558" s="64"/>
    </row>
    <row r="559" ht="12.75" customHeight="1">
      <c r="A559" s="82"/>
      <c r="B559" s="64"/>
      <c r="C559" s="64"/>
      <c r="D559" s="64"/>
      <c r="E559" s="64"/>
      <c r="F559" s="64"/>
      <c r="G559" s="64"/>
      <c r="H559" s="64"/>
      <c r="I559" s="64"/>
      <c r="J559" s="64"/>
      <c r="K559" s="64"/>
      <c r="L559" s="64"/>
      <c r="M559" s="64"/>
      <c r="N559" s="64"/>
      <c r="O559" s="64"/>
      <c r="P559" s="64"/>
      <c r="Q559" s="64"/>
      <c r="R559" s="64"/>
      <c r="S559" s="64"/>
      <c r="T559" s="64"/>
      <c r="U559" s="64"/>
      <c r="V559" s="64"/>
      <c r="W559" s="64"/>
      <c r="X559" s="64"/>
      <c r="Y559" s="64"/>
      <c r="Z559" s="64"/>
    </row>
    <row r="560" ht="12.75" customHeight="1">
      <c r="A560" s="82"/>
      <c r="B560" s="64"/>
      <c r="C560" s="64"/>
      <c r="D560" s="64"/>
      <c r="E560" s="64"/>
      <c r="F560" s="64"/>
      <c r="G560" s="64"/>
      <c r="H560" s="64"/>
      <c r="I560" s="64"/>
      <c r="J560" s="64"/>
      <c r="K560" s="64"/>
      <c r="L560" s="64"/>
      <c r="M560" s="64"/>
      <c r="N560" s="64"/>
      <c r="O560" s="64"/>
      <c r="P560" s="64"/>
      <c r="Q560" s="64"/>
      <c r="R560" s="64"/>
      <c r="S560" s="64"/>
      <c r="T560" s="64"/>
      <c r="U560" s="64"/>
      <c r="V560" s="64"/>
      <c r="W560" s="64"/>
      <c r="X560" s="64"/>
      <c r="Y560" s="64"/>
      <c r="Z560" s="64"/>
    </row>
    <row r="561" ht="12.75" customHeight="1">
      <c r="A561" s="82"/>
      <c r="B561" s="64"/>
      <c r="C561" s="64"/>
      <c r="D561" s="64"/>
      <c r="E561" s="64"/>
      <c r="F561" s="64"/>
      <c r="G561" s="64"/>
      <c r="H561" s="64"/>
      <c r="I561" s="64"/>
      <c r="J561" s="64"/>
      <c r="K561" s="64"/>
      <c r="L561" s="64"/>
      <c r="M561" s="64"/>
      <c r="N561" s="64"/>
      <c r="O561" s="64"/>
      <c r="P561" s="64"/>
      <c r="Q561" s="64"/>
      <c r="R561" s="64"/>
      <c r="S561" s="64"/>
      <c r="T561" s="64"/>
      <c r="U561" s="64"/>
      <c r="V561" s="64"/>
      <c r="W561" s="64"/>
      <c r="X561" s="64"/>
      <c r="Y561" s="64"/>
      <c r="Z561" s="64"/>
    </row>
    <row r="562" ht="12.75" customHeight="1">
      <c r="A562" s="82"/>
      <c r="B562" s="64"/>
      <c r="C562" s="64"/>
      <c r="D562" s="64"/>
      <c r="E562" s="64"/>
      <c r="F562" s="64"/>
      <c r="G562" s="64"/>
      <c r="H562" s="64"/>
      <c r="I562" s="64"/>
      <c r="J562" s="64"/>
      <c r="K562" s="64"/>
      <c r="L562" s="64"/>
      <c r="M562" s="64"/>
      <c r="N562" s="64"/>
      <c r="O562" s="64"/>
      <c r="P562" s="64"/>
      <c r="Q562" s="64"/>
      <c r="R562" s="64"/>
      <c r="S562" s="64"/>
      <c r="T562" s="64"/>
      <c r="U562" s="64"/>
      <c r="V562" s="64"/>
      <c r="W562" s="64"/>
      <c r="X562" s="64"/>
      <c r="Y562" s="64"/>
      <c r="Z562" s="64"/>
    </row>
    <row r="563" ht="12.75" customHeight="1">
      <c r="A563" s="82"/>
      <c r="B563" s="64"/>
      <c r="C563" s="64"/>
      <c r="D563" s="64"/>
      <c r="E563" s="64"/>
      <c r="F563" s="64"/>
      <c r="G563" s="64"/>
      <c r="H563" s="64"/>
      <c r="I563" s="64"/>
      <c r="J563" s="64"/>
      <c r="K563" s="64"/>
      <c r="L563" s="64"/>
      <c r="M563" s="64"/>
      <c r="N563" s="64"/>
      <c r="O563" s="64"/>
      <c r="P563" s="64"/>
      <c r="Q563" s="64"/>
      <c r="R563" s="64"/>
      <c r="S563" s="64"/>
      <c r="T563" s="64"/>
      <c r="U563" s="64"/>
      <c r="V563" s="64"/>
      <c r="W563" s="64"/>
      <c r="X563" s="64"/>
      <c r="Y563" s="64"/>
      <c r="Z563" s="64"/>
    </row>
    <row r="564" ht="12.75" customHeight="1">
      <c r="A564" s="82"/>
      <c r="B564" s="64"/>
      <c r="C564" s="64"/>
      <c r="D564" s="64"/>
      <c r="E564" s="64"/>
      <c r="F564" s="64"/>
      <c r="G564" s="64"/>
      <c r="H564" s="64"/>
      <c r="I564" s="64"/>
      <c r="J564" s="64"/>
      <c r="K564" s="64"/>
      <c r="L564" s="64"/>
      <c r="M564" s="64"/>
      <c r="N564" s="64"/>
      <c r="O564" s="64"/>
      <c r="P564" s="64"/>
      <c r="Q564" s="64"/>
      <c r="R564" s="64"/>
      <c r="S564" s="64"/>
      <c r="T564" s="64"/>
      <c r="U564" s="64"/>
      <c r="V564" s="64"/>
      <c r="W564" s="64"/>
      <c r="X564" s="64"/>
      <c r="Y564" s="64"/>
      <c r="Z564" s="64"/>
    </row>
    <row r="565" ht="12.75" customHeight="1">
      <c r="A565" s="82"/>
      <c r="B565" s="64"/>
      <c r="C565" s="64"/>
      <c r="D565" s="64"/>
      <c r="E565" s="64"/>
      <c r="F565" s="64"/>
      <c r="G565" s="64"/>
      <c r="H565" s="64"/>
      <c r="I565" s="64"/>
      <c r="J565" s="64"/>
      <c r="K565" s="64"/>
      <c r="L565" s="64"/>
      <c r="M565" s="64"/>
      <c r="N565" s="64"/>
      <c r="O565" s="64"/>
      <c r="P565" s="64"/>
      <c r="Q565" s="64"/>
      <c r="R565" s="64"/>
      <c r="S565" s="64"/>
      <c r="T565" s="64"/>
      <c r="U565" s="64"/>
      <c r="V565" s="64"/>
      <c r="W565" s="64"/>
      <c r="X565" s="64"/>
      <c r="Y565" s="64"/>
      <c r="Z565" s="64"/>
    </row>
    <row r="566" ht="12.75" customHeight="1">
      <c r="A566" s="82"/>
      <c r="B566" s="64"/>
      <c r="C566" s="64"/>
      <c r="D566" s="64"/>
      <c r="E566" s="64"/>
      <c r="F566" s="64"/>
      <c r="G566" s="64"/>
      <c r="H566" s="64"/>
      <c r="I566" s="64"/>
      <c r="J566" s="64"/>
      <c r="K566" s="64"/>
      <c r="L566" s="64"/>
      <c r="M566" s="64"/>
      <c r="N566" s="64"/>
      <c r="O566" s="64"/>
      <c r="P566" s="64"/>
      <c r="Q566" s="64"/>
      <c r="R566" s="64"/>
      <c r="S566" s="64"/>
      <c r="T566" s="64"/>
      <c r="U566" s="64"/>
      <c r="V566" s="64"/>
      <c r="W566" s="64"/>
      <c r="X566" s="64"/>
      <c r="Y566" s="64"/>
      <c r="Z566" s="64"/>
    </row>
    <row r="567" ht="12.75" customHeight="1">
      <c r="A567" s="82"/>
      <c r="B567" s="64"/>
      <c r="C567" s="64"/>
      <c r="D567" s="64"/>
      <c r="E567" s="64"/>
      <c r="F567" s="64"/>
      <c r="G567" s="64"/>
      <c r="H567" s="64"/>
      <c r="I567" s="64"/>
      <c r="J567" s="64"/>
      <c r="K567" s="64"/>
      <c r="L567" s="64"/>
      <c r="M567" s="64"/>
      <c r="N567" s="64"/>
      <c r="O567" s="64"/>
      <c r="P567" s="64"/>
      <c r="Q567" s="64"/>
      <c r="R567" s="64"/>
      <c r="S567" s="64"/>
      <c r="T567" s="64"/>
      <c r="U567" s="64"/>
      <c r="V567" s="64"/>
      <c r="W567" s="64"/>
      <c r="X567" s="64"/>
      <c r="Y567" s="64"/>
      <c r="Z567" s="64"/>
    </row>
    <row r="568" ht="12.75" customHeight="1">
      <c r="A568" s="82"/>
      <c r="B568" s="64"/>
      <c r="C568" s="64"/>
      <c r="D568" s="64"/>
      <c r="E568" s="64"/>
      <c r="F568" s="64"/>
      <c r="G568" s="64"/>
      <c r="H568" s="64"/>
      <c r="I568" s="64"/>
      <c r="J568" s="64"/>
      <c r="K568" s="64"/>
      <c r="L568" s="64"/>
      <c r="M568" s="64"/>
      <c r="N568" s="64"/>
      <c r="O568" s="64"/>
      <c r="P568" s="64"/>
      <c r="Q568" s="64"/>
      <c r="R568" s="64"/>
      <c r="S568" s="64"/>
      <c r="T568" s="64"/>
      <c r="U568" s="64"/>
      <c r="V568" s="64"/>
      <c r="W568" s="64"/>
      <c r="X568" s="64"/>
      <c r="Y568" s="64"/>
      <c r="Z568" s="64"/>
    </row>
    <row r="569" ht="12.75" customHeight="1">
      <c r="A569" s="82"/>
      <c r="B569" s="64"/>
      <c r="C569" s="64"/>
      <c r="D569" s="64"/>
      <c r="E569" s="64"/>
      <c r="F569" s="64"/>
      <c r="G569" s="64"/>
      <c r="H569" s="64"/>
      <c r="I569" s="64"/>
      <c r="J569" s="64"/>
      <c r="K569" s="64"/>
      <c r="L569" s="64"/>
      <c r="M569" s="64"/>
      <c r="N569" s="64"/>
      <c r="O569" s="64"/>
      <c r="P569" s="64"/>
      <c r="Q569" s="64"/>
      <c r="R569" s="64"/>
      <c r="S569" s="64"/>
      <c r="T569" s="64"/>
      <c r="U569" s="64"/>
      <c r="V569" s="64"/>
      <c r="W569" s="64"/>
      <c r="X569" s="64"/>
      <c r="Y569" s="64"/>
      <c r="Z569" s="64"/>
    </row>
    <row r="570" ht="12.75" customHeight="1">
      <c r="A570" s="82"/>
      <c r="B570" s="64"/>
      <c r="C570" s="64"/>
      <c r="D570" s="64"/>
      <c r="E570" s="64"/>
      <c r="F570" s="64"/>
      <c r="G570" s="64"/>
      <c r="H570" s="64"/>
      <c r="I570" s="64"/>
      <c r="J570" s="64"/>
      <c r="K570" s="64"/>
      <c r="L570" s="64"/>
      <c r="M570" s="64"/>
      <c r="N570" s="64"/>
      <c r="O570" s="64"/>
      <c r="P570" s="64"/>
      <c r="Q570" s="64"/>
      <c r="R570" s="64"/>
      <c r="S570" s="64"/>
      <c r="T570" s="64"/>
      <c r="U570" s="64"/>
      <c r="V570" s="64"/>
      <c r="W570" s="64"/>
      <c r="X570" s="64"/>
      <c r="Y570" s="64"/>
      <c r="Z570" s="64"/>
    </row>
    <row r="571" ht="12.75" customHeight="1">
      <c r="A571" s="82"/>
      <c r="B571" s="64"/>
      <c r="C571" s="64"/>
      <c r="D571" s="64"/>
      <c r="E571" s="64"/>
      <c r="F571" s="64"/>
      <c r="G571" s="64"/>
      <c r="H571" s="64"/>
      <c r="I571" s="64"/>
      <c r="J571" s="64"/>
      <c r="K571" s="64"/>
      <c r="L571" s="64"/>
      <c r="M571" s="64"/>
      <c r="N571" s="64"/>
      <c r="O571" s="64"/>
      <c r="P571" s="64"/>
      <c r="Q571" s="64"/>
      <c r="R571" s="64"/>
      <c r="S571" s="64"/>
      <c r="T571" s="64"/>
      <c r="U571" s="64"/>
      <c r="V571" s="64"/>
      <c r="W571" s="64"/>
      <c r="X571" s="64"/>
      <c r="Y571" s="64"/>
      <c r="Z571" s="64"/>
    </row>
    <row r="572" ht="12.75" customHeight="1">
      <c r="A572" s="82"/>
      <c r="B572" s="64"/>
      <c r="C572" s="64"/>
      <c r="D572" s="64"/>
      <c r="E572" s="64"/>
      <c r="F572" s="64"/>
      <c r="G572" s="64"/>
      <c r="H572" s="64"/>
      <c r="I572" s="64"/>
      <c r="J572" s="64"/>
      <c r="K572" s="64"/>
      <c r="L572" s="64"/>
      <c r="M572" s="64"/>
      <c r="N572" s="64"/>
      <c r="O572" s="64"/>
      <c r="P572" s="64"/>
      <c r="Q572" s="64"/>
      <c r="R572" s="64"/>
      <c r="S572" s="64"/>
      <c r="T572" s="64"/>
      <c r="U572" s="64"/>
      <c r="V572" s="64"/>
      <c r="W572" s="64"/>
      <c r="X572" s="64"/>
      <c r="Y572" s="64"/>
      <c r="Z572" s="64"/>
    </row>
    <row r="573" ht="12.75" customHeight="1">
      <c r="A573" s="82"/>
      <c r="B573" s="64"/>
      <c r="C573" s="64"/>
      <c r="D573" s="64"/>
      <c r="E573" s="64"/>
      <c r="F573" s="64"/>
      <c r="G573" s="64"/>
      <c r="H573" s="64"/>
      <c r="I573" s="64"/>
      <c r="J573" s="64"/>
      <c r="K573" s="64"/>
      <c r="L573" s="64"/>
      <c r="M573" s="64"/>
      <c r="N573" s="64"/>
      <c r="O573" s="64"/>
      <c r="P573" s="64"/>
      <c r="Q573" s="64"/>
      <c r="R573" s="64"/>
      <c r="S573" s="64"/>
      <c r="T573" s="64"/>
      <c r="U573" s="64"/>
      <c r="V573" s="64"/>
      <c r="W573" s="64"/>
      <c r="X573" s="64"/>
      <c r="Y573" s="64"/>
      <c r="Z573" s="64"/>
    </row>
    <row r="574" ht="12.75" customHeight="1">
      <c r="A574" s="82"/>
      <c r="B574" s="64"/>
      <c r="C574" s="64"/>
      <c r="D574" s="64"/>
      <c r="E574" s="64"/>
      <c r="F574" s="64"/>
      <c r="G574" s="64"/>
      <c r="H574" s="64"/>
      <c r="I574" s="64"/>
      <c r="J574" s="64"/>
      <c r="K574" s="64"/>
      <c r="L574" s="64"/>
      <c r="M574" s="64"/>
      <c r="N574" s="64"/>
      <c r="O574" s="64"/>
      <c r="P574" s="64"/>
      <c r="Q574" s="64"/>
      <c r="R574" s="64"/>
      <c r="S574" s="64"/>
      <c r="T574" s="64"/>
      <c r="U574" s="64"/>
      <c r="V574" s="64"/>
      <c r="W574" s="64"/>
      <c r="X574" s="64"/>
      <c r="Y574" s="64"/>
      <c r="Z574" s="64"/>
    </row>
    <row r="575" ht="12.75" customHeight="1">
      <c r="A575" s="82"/>
      <c r="B575" s="64"/>
      <c r="C575" s="64"/>
      <c r="D575" s="64"/>
      <c r="E575" s="64"/>
      <c r="F575" s="64"/>
      <c r="G575" s="64"/>
      <c r="H575" s="64"/>
      <c r="I575" s="64"/>
      <c r="J575" s="64"/>
      <c r="K575" s="64"/>
      <c r="L575" s="64"/>
      <c r="M575" s="64"/>
      <c r="N575" s="64"/>
      <c r="O575" s="64"/>
      <c r="P575" s="64"/>
      <c r="Q575" s="64"/>
      <c r="R575" s="64"/>
      <c r="S575" s="64"/>
      <c r="T575" s="64"/>
      <c r="U575" s="64"/>
      <c r="V575" s="64"/>
      <c r="W575" s="64"/>
      <c r="X575" s="64"/>
      <c r="Y575" s="64"/>
      <c r="Z575" s="64"/>
    </row>
    <row r="576" ht="12.75" customHeight="1">
      <c r="A576" s="82"/>
      <c r="B576" s="64"/>
      <c r="C576" s="64"/>
      <c r="D576" s="64"/>
      <c r="E576" s="64"/>
      <c r="F576" s="64"/>
      <c r="G576" s="64"/>
      <c r="H576" s="64"/>
      <c r="I576" s="64"/>
      <c r="J576" s="64"/>
      <c r="K576" s="64"/>
      <c r="L576" s="64"/>
      <c r="M576" s="64"/>
      <c r="N576" s="64"/>
      <c r="O576" s="64"/>
      <c r="P576" s="64"/>
      <c r="Q576" s="64"/>
      <c r="R576" s="64"/>
      <c r="S576" s="64"/>
      <c r="T576" s="64"/>
      <c r="U576" s="64"/>
      <c r="V576" s="64"/>
      <c r="W576" s="64"/>
      <c r="X576" s="64"/>
      <c r="Y576" s="64"/>
      <c r="Z576" s="64"/>
    </row>
    <row r="577" ht="12.75" customHeight="1">
      <c r="A577" s="82"/>
      <c r="B577" s="64"/>
      <c r="C577" s="64"/>
      <c r="D577" s="64"/>
      <c r="E577" s="64"/>
      <c r="F577" s="64"/>
      <c r="G577" s="64"/>
      <c r="H577" s="64"/>
      <c r="I577" s="64"/>
      <c r="J577" s="64"/>
      <c r="K577" s="64"/>
      <c r="L577" s="64"/>
      <c r="M577" s="64"/>
      <c r="N577" s="64"/>
      <c r="O577" s="64"/>
      <c r="P577" s="64"/>
      <c r="Q577" s="64"/>
      <c r="R577" s="64"/>
      <c r="S577" s="64"/>
      <c r="T577" s="64"/>
      <c r="U577" s="64"/>
      <c r="V577" s="64"/>
      <c r="W577" s="64"/>
      <c r="X577" s="64"/>
      <c r="Y577" s="64"/>
      <c r="Z577" s="64"/>
    </row>
    <row r="578" ht="12.75" customHeight="1">
      <c r="A578" s="82"/>
      <c r="B578" s="64"/>
      <c r="C578" s="64"/>
      <c r="D578" s="64"/>
      <c r="E578" s="64"/>
      <c r="F578" s="64"/>
      <c r="G578" s="64"/>
      <c r="H578" s="64"/>
      <c r="I578" s="64"/>
      <c r="J578" s="64"/>
      <c r="K578" s="64"/>
      <c r="L578" s="64"/>
      <c r="M578" s="64"/>
      <c r="N578" s="64"/>
      <c r="O578" s="64"/>
      <c r="P578" s="64"/>
      <c r="Q578" s="64"/>
      <c r="R578" s="64"/>
      <c r="S578" s="64"/>
      <c r="T578" s="64"/>
      <c r="U578" s="64"/>
      <c r="V578" s="64"/>
      <c r="W578" s="64"/>
      <c r="X578" s="64"/>
      <c r="Y578" s="64"/>
      <c r="Z578" s="64"/>
    </row>
    <row r="579" ht="12.75" customHeight="1">
      <c r="A579" s="82"/>
      <c r="B579" s="64"/>
      <c r="C579" s="64"/>
      <c r="D579" s="64"/>
      <c r="E579" s="64"/>
      <c r="F579" s="64"/>
      <c r="G579" s="64"/>
      <c r="H579" s="64"/>
      <c r="I579" s="64"/>
      <c r="J579" s="64"/>
      <c r="K579" s="64"/>
      <c r="L579" s="64"/>
      <c r="M579" s="64"/>
      <c r="N579" s="64"/>
      <c r="O579" s="64"/>
      <c r="P579" s="64"/>
      <c r="Q579" s="64"/>
      <c r="R579" s="64"/>
      <c r="S579" s="64"/>
      <c r="T579" s="64"/>
      <c r="U579" s="64"/>
      <c r="V579" s="64"/>
      <c r="W579" s="64"/>
      <c r="X579" s="64"/>
      <c r="Y579" s="64"/>
      <c r="Z579" s="64"/>
    </row>
    <row r="580" ht="12.75" customHeight="1">
      <c r="A580" s="82"/>
      <c r="B580" s="64"/>
      <c r="C580" s="64"/>
      <c r="D580" s="64"/>
      <c r="E580" s="64"/>
      <c r="F580" s="64"/>
      <c r="G580" s="64"/>
      <c r="H580" s="64"/>
      <c r="I580" s="64"/>
      <c r="J580" s="64"/>
      <c r="K580" s="64"/>
      <c r="L580" s="64"/>
      <c r="M580" s="64"/>
      <c r="N580" s="64"/>
      <c r="O580" s="64"/>
      <c r="P580" s="64"/>
      <c r="Q580" s="64"/>
      <c r="R580" s="64"/>
      <c r="S580" s="64"/>
      <c r="T580" s="64"/>
      <c r="U580" s="64"/>
      <c r="V580" s="64"/>
      <c r="W580" s="64"/>
      <c r="X580" s="64"/>
      <c r="Y580" s="64"/>
      <c r="Z580" s="64"/>
    </row>
    <row r="581" ht="12.75" customHeight="1">
      <c r="A581" s="82"/>
      <c r="B581" s="64"/>
      <c r="C581" s="64"/>
      <c r="D581" s="64"/>
      <c r="E581" s="64"/>
      <c r="F581" s="64"/>
      <c r="G581" s="64"/>
      <c r="H581" s="64"/>
      <c r="I581" s="64"/>
      <c r="J581" s="64"/>
      <c r="K581" s="64"/>
      <c r="L581" s="64"/>
      <c r="M581" s="64"/>
      <c r="N581" s="64"/>
      <c r="O581" s="64"/>
      <c r="P581" s="64"/>
      <c r="Q581" s="64"/>
      <c r="R581" s="64"/>
      <c r="S581" s="64"/>
      <c r="T581" s="64"/>
      <c r="U581" s="64"/>
      <c r="V581" s="64"/>
      <c r="W581" s="64"/>
      <c r="X581" s="64"/>
      <c r="Y581" s="64"/>
      <c r="Z581" s="64"/>
    </row>
    <row r="582" ht="12.75" customHeight="1">
      <c r="A582" s="82"/>
      <c r="B582" s="64"/>
      <c r="C582" s="64"/>
      <c r="D582" s="64"/>
      <c r="E582" s="64"/>
      <c r="F582" s="64"/>
      <c r="G582" s="64"/>
      <c r="H582" s="64"/>
      <c r="I582" s="64"/>
      <c r="J582" s="64"/>
      <c r="K582" s="64"/>
      <c r="L582" s="64"/>
      <c r="M582" s="64"/>
      <c r="N582" s="64"/>
      <c r="O582" s="64"/>
      <c r="P582" s="64"/>
      <c r="Q582" s="64"/>
      <c r="R582" s="64"/>
      <c r="S582" s="64"/>
      <c r="T582" s="64"/>
      <c r="U582" s="64"/>
      <c r="V582" s="64"/>
      <c r="W582" s="64"/>
      <c r="X582" s="64"/>
      <c r="Y582" s="64"/>
      <c r="Z582" s="64"/>
    </row>
    <row r="583" ht="12.75" customHeight="1">
      <c r="A583" s="82"/>
      <c r="B583" s="64"/>
      <c r="C583" s="64"/>
      <c r="D583" s="64"/>
      <c r="E583" s="64"/>
      <c r="F583" s="64"/>
      <c r="G583" s="64"/>
      <c r="H583" s="64"/>
      <c r="I583" s="64"/>
      <c r="J583" s="64"/>
      <c r="K583" s="64"/>
      <c r="L583" s="64"/>
      <c r="M583" s="64"/>
      <c r="N583" s="64"/>
      <c r="O583" s="64"/>
      <c r="P583" s="64"/>
      <c r="Q583" s="64"/>
      <c r="R583" s="64"/>
      <c r="S583" s="64"/>
      <c r="T583" s="64"/>
      <c r="U583" s="64"/>
      <c r="V583" s="64"/>
      <c r="W583" s="64"/>
      <c r="X583" s="64"/>
      <c r="Y583" s="64"/>
      <c r="Z583" s="64"/>
    </row>
    <row r="584" ht="12.75" customHeight="1">
      <c r="A584" s="82"/>
      <c r="B584" s="64"/>
      <c r="C584" s="64"/>
      <c r="D584" s="64"/>
      <c r="E584" s="64"/>
      <c r="F584" s="64"/>
      <c r="G584" s="64"/>
      <c r="H584" s="64"/>
      <c r="I584" s="64"/>
      <c r="J584" s="64"/>
      <c r="K584" s="64"/>
      <c r="L584" s="64"/>
      <c r="M584" s="64"/>
      <c r="N584" s="64"/>
      <c r="O584" s="64"/>
      <c r="P584" s="64"/>
      <c r="Q584" s="64"/>
      <c r="R584" s="64"/>
      <c r="S584" s="64"/>
      <c r="T584" s="64"/>
      <c r="U584" s="64"/>
      <c r="V584" s="64"/>
      <c r="W584" s="64"/>
      <c r="X584" s="64"/>
      <c r="Y584" s="64"/>
      <c r="Z584" s="64"/>
    </row>
    <row r="585" ht="12.75" customHeight="1">
      <c r="A585" s="82"/>
      <c r="B585" s="64"/>
      <c r="C585" s="64"/>
      <c r="D585" s="64"/>
      <c r="E585" s="64"/>
      <c r="F585" s="64"/>
      <c r="G585" s="64"/>
      <c r="H585" s="64"/>
      <c r="I585" s="64"/>
      <c r="J585" s="64"/>
      <c r="K585" s="64"/>
      <c r="L585" s="64"/>
      <c r="M585" s="64"/>
      <c r="N585" s="64"/>
      <c r="O585" s="64"/>
      <c r="P585" s="64"/>
      <c r="Q585" s="64"/>
      <c r="R585" s="64"/>
      <c r="S585" s="64"/>
      <c r="T585" s="64"/>
      <c r="U585" s="64"/>
      <c r="V585" s="64"/>
      <c r="W585" s="64"/>
      <c r="X585" s="64"/>
      <c r="Y585" s="64"/>
      <c r="Z585" s="64"/>
    </row>
    <row r="586" ht="12.75" customHeight="1">
      <c r="A586" s="82"/>
      <c r="B586" s="64"/>
      <c r="C586" s="64"/>
      <c r="D586" s="64"/>
      <c r="E586" s="64"/>
      <c r="F586" s="64"/>
      <c r="G586" s="64"/>
      <c r="H586" s="64"/>
      <c r="I586" s="64"/>
      <c r="J586" s="64"/>
      <c r="K586" s="64"/>
      <c r="L586" s="64"/>
      <c r="M586" s="64"/>
      <c r="N586" s="64"/>
      <c r="O586" s="64"/>
      <c r="P586" s="64"/>
      <c r="Q586" s="64"/>
      <c r="R586" s="64"/>
      <c r="S586" s="64"/>
      <c r="T586" s="64"/>
      <c r="U586" s="64"/>
      <c r="V586" s="64"/>
      <c r="W586" s="64"/>
      <c r="X586" s="64"/>
      <c r="Y586" s="64"/>
      <c r="Z586" s="64"/>
    </row>
    <row r="587" ht="12.75" customHeight="1">
      <c r="A587" s="82"/>
      <c r="B587" s="64"/>
      <c r="C587" s="64"/>
      <c r="D587" s="64"/>
      <c r="E587" s="64"/>
      <c r="F587" s="64"/>
      <c r="G587" s="64"/>
      <c r="H587" s="64"/>
      <c r="I587" s="64"/>
      <c r="J587" s="64"/>
      <c r="K587" s="64"/>
      <c r="L587" s="64"/>
      <c r="M587" s="64"/>
      <c r="N587" s="64"/>
      <c r="O587" s="64"/>
      <c r="P587" s="64"/>
      <c r="Q587" s="64"/>
      <c r="R587" s="64"/>
      <c r="S587" s="64"/>
      <c r="T587" s="64"/>
      <c r="U587" s="64"/>
      <c r="V587" s="64"/>
      <c r="W587" s="64"/>
      <c r="X587" s="64"/>
      <c r="Y587" s="64"/>
      <c r="Z587" s="64"/>
    </row>
    <row r="588" ht="12.75" customHeight="1">
      <c r="A588" s="82"/>
      <c r="B588" s="64"/>
      <c r="C588" s="64"/>
      <c r="D588" s="64"/>
      <c r="E588" s="64"/>
      <c r="F588" s="64"/>
      <c r="G588" s="64"/>
      <c r="H588" s="64"/>
      <c r="I588" s="64"/>
      <c r="J588" s="64"/>
      <c r="K588" s="64"/>
      <c r="L588" s="64"/>
      <c r="M588" s="64"/>
      <c r="N588" s="64"/>
      <c r="O588" s="64"/>
      <c r="P588" s="64"/>
      <c r="Q588" s="64"/>
      <c r="R588" s="64"/>
      <c r="S588" s="64"/>
      <c r="T588" s="64"/>
      <c r="U588" s="64"/>
      <c r="V588" s="64"/>
      <c r="W588" s="64"/>
      <c r="X588" s="64"/>
      <c r="Y588" s="64"/>
      <c r="Z588" s="64"/>
    </row>
    <row r="589" ht="12.75" customHeight="1">
      <c r="A589" s="82"/>
      <c r="B589" s="64"/>
      <c r="C589" s="64"/>
      <c r="D589" s="64"/>
      <c r="E589" s="64"/>
      <c r="F589" s="64"/>
      <c r="G589" s="64"/>
      <c r="H589" s="64"/>
      <c r="I589" s="64"/>
      <c r="J589" s="64"/>
      <c r="K589" s="64"/>
      <c r="L589" s="64"/>
      <c r="M589" s="64"/>
      <c r="N589" s="64"/>
      <c r="O589" s="64"/>
      <c r="P589" s="64"/>
      <c r="Q589" s="64"/>
      <c r="R589" s="64"/>
      <c r="S589" s="64"/>
      <c r="T589" s="64"/>
      <c r="U589" s="64"/>
      <c r="V589" s="64"/>
      <c r="W589" s="64"/>
      <c r="X589" s="64"/>
      <c r="Y589" s="64"/>
      <c r="Z589" s="64"/>
    </row>
    <row r="590" ht="12.75" customHeight="1">
      <c r="A590" s="82"/>
      <c r="B590" s="64"/>
      <c r="C590" s="64"/>
      <c r="D590" s="64"/>
      <c r="E590" s="64"/>
      <c r="F590" s="64"/>
      <c r="G590" s="64"/>
      <c r="H590" s="64"/>
      <c r="I590" s="64"/>
      <c r="J590" s="64"/>
      <c r="K590" s="64"/>
      <c r="L590" s="64"/>
      <c r="M590" s="64"/>
      <c r="N590" s="64"/>
      <c r="O590" s="64"/>
      <c r="P590" s="64"/>
      <c r="Q590" s="64"/>
      <c r="R590" s="64"/>
      <c r="S590" s="64"/>
      <c r="T590" s="64"/>
      <c r="U590" s="64"/>
      <c r="V590" s="64"/>
      <c r="W590" s="64"/>
      <c r="X590" s="64"/>
      <c r="Y590" s="64"/>
      <c r="Z590" s="64"/>
    </row>
    <row r="591" ht="12.75" customHeight="1">
      <c r="A591" s="82"/>
      <c r="B591" s="64"/>
      <c r="C591" s="64"/>
      <c r="D591" s="64"/>
      <c r="E591" s="64"/>
      <c r="F591" s="64"/>
      <c r="G591" s="64"/>
      <c r="H591" s="64"/>
      <c r="I591" s="64"/>
      <c r="J591" s="64"/>
      <c r="K591" s="64"/>
      <c r="L591" s="64"/>
      <c r="M591" s="64"/>
      <c r="N591" s="64"/>
      <c r="O591" s="64"/>
      <c r="P591" s="64"/>
      <c r="Q591" s="64"/>
      <c r="R591" s="64"/>
      <c r="S591" s="64"/>
      <c r="T591" s="64"/>
      <c r="U591" s="64"/>
      <c r="V591" s="64"/>
      <c r="W591" s="64"/>
      <c r="X591" s="64"/>
      <c r="Y591" s="64"/>
      <c r="Z591" s="64"/>
    </row>
    <row r="592" ht="12.75" customHeight="1">
      <c r="A592" s="82"/>
      <c r="B592" s="64"/>
      <c r="C592" s="64"/>
      <c r="D592" s="64"/>
      <c r="E592" s="64"/>
      <c r="F592" s="64"/>
      <c r="G592" s="64"/>
      <c r="H592" s="64"/>
      <c r="I592" s="64"/>
      <c r="J592" s="64"/>
      <c r="K592" s="64"/>
      <c r="L592" s="64"/>
      <c r="M592" s="64"/>
      <c r="N592" s="64"/>
      <c r="O592" s="64"/>
      <c r="P592" s="64"/>
      <c r="Q592" s="64"/>
      <c r="R592" s="64"/>
      <c r="S592" s="64"/>
      <c r="T592" s="64"/>
      <c r="U592" s="64"/>
      <c r="V592" s="64"/>
      <c r="W592" s="64"/>
      <c r="X592" s="64"/>
      <c r="Y592" s="64"/>
      <c r="Z592" s="64"/>
    </row>
    <row r="593" ht="12.75" customHeight="1">
      <c r="A593" s="82"/>
      <c r="B593" s="64"/>
      <c r="C593" s="64"/>
      <c r="D593" s="64"/>
      <c r="E593" s="64"/>
      <c r="F593" s="64"/>
      <c r="G593" s="64"/>
      <c r="H593" s="64"/>
      <c r="I593" s="64"/>
      <c r="J593" s="64"/>
      <c r="K593" s="64"/>
      <c r="L593" s="64"/>
      <c r="M593" s="64"/>
      <c r="N593" s="64"/>
      <c r="O593" s="64"/>
      <c r="P593" s="64"/>
      <c r="Q593" s="64"/>
      <c r="R593" s="64"/>
      <c r="S593" s="64"/>
      <c r="T593" s="64"/>
      <c r="U593" s="64"/>
      <c r="V593" s="64"/>
      <c r="W593" s="64"/>
      <c r="X593" s="64"/>
      <c r="Y593" s="64"/>
      <c r="Z593" s="64"/>
    </row>
    <row r="594" ht="12.75" customHeight="1">
      <c r="A594" s="82"/>
      <c r="B594" s="64"/>
      <c r="C594" s="64"/>
      <c r="D594" s="64"/>
      <c r="E594" s="64"/>
      <c r="F594" s="64"/>
      <c r="G594" s="64"/>
      <c r="H594" s="64"/>
      <c r="I594" s="64"/>
      <c r="J594" s="64"/>
      <c r="K594" s="64"/>
      <c r="L594" s="64"/>
      <c r="M594" s="64"/>
      <c r="N594" s="64"/>
      <c r="O594" s="64"/>
      <c r="P594" s="64"/>
      <c r="Q594" s="64"/>
      <c r="R594" s="64"/>
      <c r="S594" s="64"/>
      <c r="T594" s="64"/>
      <c r="U594" s="64"/>
      <c r="V594" s="64"/>
      <c r="W594" s="64"/>
      <c r="X594" s="64"/>
      <c r="Y594" s="64"/>
      <c r="Z594" s="64"/>
    </row>
    <row r="595" ht="12.75" customHeight="1">
      <c r="A595" s="82"/>
      <c r="B595" s="64"/>
      <c r="C595" s="64"/>
      <c r="D595" s="64"/>
      <c r="E595" s="64"/>
      <c r="F595" s="64"/>
      <c r="G595" s="64"/>
      <c r="H595" s="64"/>
      <c r="I595" s="64"/>
      <c r="J595" s="64"/>
      <c r="K595" s="64"/>
      <c r="L595" s="64"/>
      <c r="M595" s="64"/>
      <c r="N595" s="64"/>
      <c r="O595" s="64"/>
      <c r="P595" s="64"/>
      <c r="Q595" s="64"/>
      <c r="R595" s="64"/>
      <c r="S595" s="64"/>
      <c r="T595" s="64"/>
      <c r="U595" s="64"/>
      <c r="V595" s="64"/>
      <c r="W595" s="64"/>
      <c r="X595" s="64"/>
      <c r="Y595" s="64"/>
      <c r="Z595" s="64"/>
    </row>
    <row r="596" ht="12.75" customHeight="1">
      <c r="A596" s="82"/>
      <c r="B596" s="64"/>
      <c r="C596" s="64"/>
      <c r="D596" s="64"/>
      <c r="E596" s="64"/>
      <c r="F596" s="64"/>
      <c r="G596" s="64"/>
      <c r="H596" s="64"/>
      <c r="I596" s="64"/>
      <c r="J596" s="64"/>
      <c r="K596" s="64"/>
      <c r="L596" s="64"/>
      <c r="M596" s="64"/>
      <c r="N596" s="64"/>
      <c r="O596" s="64"/>
      <c r="P596" s="64"/>
      <c r="Q596" s="64"/>
      <c r="R596" s="64"/>
      <c r="S596" s="64"/>
      <c r="T596" s="64"/>
      <c r="U596" s="64"/>
      <c r="V596" s="64"/>
      <c r="W596" s="64"/>
      <c r="X596" s="64"/>
      <c r="Y596" s="64"/>
      <c r="Z596" s="64"/>
    </row>
    <row r="597" ht="12.75" customHeight="1">
      <c r="A597" s="82"/>
      <c r="B597" s="64"/>
      <c r="C597" s="64"/>
      <c r="D597" s="64"/>
      <c r="E597" s="64"/>
      <c r="F597" s="64"/>
      <c r="G597" s="64"/>
      <c r="H597" s="64"/>
      <c r="I597" s="64"/>
      <c r="J597" s="64"/>
      <c r="K597" s="64"/>
      <c r="L597" s="64"/>
      <c r="M597" s="64"/>
      <c r="N597" s="64"/>
      <c r="O597" s="64"/>
      <c r="P597" s="64"/>
      <c r="Q597" s="64"/>
      <c r="R597" s="64"/>
      <c r="S597" s="64"/>
      <c r="T597" s="64"/>
      <c r="U597" s="64"/>
      <c r="V597" s="64"/>
      <c r="W597" s="64"/>
      <c r="X597" s="64"/>
      <c r="Y597" s="64"/>
      <c r="Z597" s="64"/>
    </row>
    <row r="598" ht="12.75" customHeight="1">
      <c r="A598" s="82"/>
      <c r="B598" s="64"/>
      <c r="C598" s="64"/>
      <c r="D598" s="64"/>
      <c r="E598" s="64"/>
      <c r="F598" s="64"/>
      <c r="G598" s="64"/>
      <c r="H598" s="64"/>
      <c r="I598" s="64"/>
      <c r="J598" s="64"/>
      <c r="K598" s="64"/>
      <c r="L598" s="64"/>
      <c r="M598" s="64"/>
      <c r="N598" s="64"/>
      <c r="O598" s="64"/>
      <c r="P598" s="64"/>
      <c r="Q598" s="64"/>
      <c r="R598" s="64"/>
      <c r="S598" s="64"/>
      <c r="T598" s="64"/>
      <c r="U598" s="64"/>
      <c r="V598" s="64"/>
      <c r="W598" s="64"/>
      <c r="X598" s="64"/>
      <c r="Y598" s="64"/>
      <c r="Z598" s="64"/>
    </row>
    <row r="599" ht="12.75" customHeight="1">
      <c r="A599" s="82"/>
      <c r="B599" s="64"/>
      <c r="C599" s="64"/>
      <c r="D599" s="64"/>
      <c r="E599" s="64"/>
      <c r="F599" s="64"/>
      <c r="G599" s="64"/>
      <c r="H599" s="64"/>
      <c r="I599" s="64"/>
      <c r="J599" s="64"/>
      <c r="K599" s="64"/>
      <c r="L599" s="64"/>
      <c r="M599" s="64"/>
      <c r="N599" s="64"/>
      <c r="O599" s="64"/>
      <c r="P599" s="64"/>
      <c r="Q599" s="64"/>
      <c r="R599" s="64"/>
      <c r="S599" s="64"/>
      <c r="T599" s="64"/>
      <c r="U599" s="64"/>
      <c r="V599" s="64"/>
      <c r="W599" s="64"/>
      <c r="X599" s="64"/>
      <c r="Y599" s="64"/>
      <c r="Z599" s="64"/>
    </row>
    <row r="600" ht="12.75" customHeight="1">
      <c r="A600" s="82"/>
      <c r="B600" s="64"/>
      <c r="C600" s="64"/>
      <c r="D600" s="64"/>
      <c r="E600" s="64"/>
      <c r="F600" s="64"/>
      <c r="G600" s="64"/>
      <c r="H600" s="64"/>
      <c r="I600" s="64"/>
      <c r="J600" s="64"/>
      <c r="K600" s="64"/>
      <c r="L600" s="64"/>
      <c r="M600" s="64"/>
      <c r="N600" s="64"/>
      <c r="O600" s="64"/>
      <c r="P600" s="64"/>
      <c r="Q600" s="64"/>
      <c r="R600" s="64"/>
      <c r="S600" s="64"/>
      <c r="T600" s="64"/>
      <c r="U600" s="64"/>
      <c r="V600" s="64"/>
      <c r="W600" s="64"/>
      <c r="X600" s="64"/>
      <c r="Y600" s="64"/>
      <c r="Z600" s="64"/>
    </row>
    <row r="601" ht="12.75" customHeight="1">
      <c r="A601" s="82"/>
      <c r="B601" s="64"/>
      <c r="C601" s="64"/>
      <c r="D601" s="64"/>
      <c r="E601" s="64"/>
      <c r="F601" s="64"/>
      <c r="G601" s="64"/>
      <c r="H601" s="64"/>
      <c r="I601" s="64"/>
      <c r="J601" s="64"/>
      <c r="K601" s="64"/>
      <c r="L601" s="64"/>
      <c r="M601" s="64"/>
      <c r="N601" s="64"/>
      <c r="O601" s="64"/>
      <c r="P601" s="64"/>
      <c r="Q601" s="64"/>
      <c r="R601" s="64"/>
      <c r="S601" s="64"/>
      <c r="T601" s="64"/>
      <c r="U601" s="64"/>
      <c r="V601" s="64"/>
      <c r="W601" s="64"/>
      <c r="X601" s="64"/>
      <c r="Y601" s="64"/>
      <c r="Z601" s="64"/>
    </row>
    <row r="602" ht="12.75" customHeight="1">
      <c r="A602" s="82"/>
      <c r="B602" s="64"/>
      <c r="C602" s="64"/>
      <c r="D602" s="64"/>
      <c r="E602" s="64"/>
      <c r="F602" s="64"/>
      <c r="G602" s="64"/>
      <c r="H602" s="64"/>
      <c r="I602" s="64"/>
      <c r="J602" s="64"/>
      <c r="K602" s="64"/>
      <c r="L602" s="64"/>
      <c r="M602" s="64"/>
      <c r="N602" s="64"/>
      <c r="O602" s="64"/>
      <c r="P602" s="64"/>
      <c r="Q602" s="64"/>
      <c r="R602" s="64"/>
      <c r="S602" s="64"/>
      <c r="T602" s="64"/>
      <c r="U602" s="64"/>
      <c r="V602" s="64"/>
      <c r="W602" s="64"/>
      <c r="X602" s="64"/>
      <c r="Y602" s="64"/>
      <c r="Z602" s="64"/>
    </row>
    <row r="603" ht="12.75" customHeight="1">
      <c r="A603" s="82"/>
      <c r="B603" s="64"/>
      <c r="C603" s="64"/>
      <c r="D603" s="64"/>
      <c r="E603" s="64"/>
      <c r="F603" s="64"/>
      <c r="G603" s="64"/>
      <c r="H603" s="64"/>
      <c r="I603" s="64"/>
      <c r="J603" s="64"/>
      <c r="K603" s="64"/>
      <c r="L603" s="64"/>
      <c r="M603" s="64"/>
      <c r="N603" s="64"/>
      <c r="O603" s="64"/>
      <c r="P603" s="64"/>
      <c r="Q603" s="64"/>
      <c r="R603" s="64"/>
      <c r="S603" s="64"/>
      <c r="T603" s="64"/>
      <c r="U603" s="64"/>
      <c r="V603" s="64"/>
      <c r="W603" s="64"/>
      <c r="X603" s="64"/>
      <c r="Y603" s="64"/>
      <c r="Z603" s="64"/>
    </row>
    <row r="604" ht="12.75" customHeight="1">
      <c r="A604" s="82"/>
      <c r="B604" s="64"/>
      <c r="C604" s="64"/>
      <c r="D604" s="64"/>
      <c r="E604" s="64"/>
      <c r="F604" s="64"/>
      <c r="G604" s="64"/>
      <c r="H604" s="64"/>
      <c r="I604" s="64"/>
      <c r="J604" s="64"/>
      <c r="K604" s="64"/>
      <c r="L604" s="64"/>
      <c r="M604" s="64"/>
      <c r="N604" s="64"/>
      <c r="O604" s="64"/>
      <c r="P604" s="64"/>
      <c r="Q604" s="64"/>
      <c r="R604" s="64"/>
      <c r="S604" s="64"/>
      <c r="T604" s="64"/>
      <c r="U604" s="64"/>
      <c r="V604" s="64"/>
      <c r="W604" s="64"/>
      <c r="X604" s="64"/>
      <c r="Y604" s="64"/>
      <c r="Z604" s="64"/>
    </row>
    <row r="605" ht="12.75" customHeight="1">
      <c r="A605" s="82"/>
      <c r="B605" s="64"/>
      <c r="C605" s="64"/>
      <c r="D605" s="64"/>
      <c r="E605" s="64"/>
      <c r="F605" s="64"/>
      <c r="G605" s="64"/>
      <c r="H605" s="64"/>
      <c r="I605" s="64"/>
      <c r="J605" s="64"/>
      <c r="K605" s="64"/>
      <c r="L605" s="64"/>
      <c r="M605" s="64"/>
      <c r="N605" s="64"/>
      <c r="O605" s="64"/>
      <c r="P605" s="64"/>
      <c r="Q605" s="64"/>
      <c r="R605" s="64"/>
      <c r="S605" s="64"/>
      <c r="T605" s="64"/>
      <c r="U605" s="64"/>
      <c r="V605" s="64"/>
      <c r="W605" s="64"/>
      <c r="X605" s="64"/>
      <c r="Y605" s="64"/>
      <c r="Z605" s="64"/>
    </row>
    <row r="606" ht="12.75" customHeight="1">
      <c r="A606" s="82"/>
      <c r="B606" s="64"/>
      <c r="C606" s="64"/>
      <c r="D606" s="64"/>
      <c r="E606" s="64"/>
      <c r="F606" s="64"/>
      <c r="G606" s="64"/>
      <c r="H606" s="64"/>
      <c r="I606" s="64"/>
      <c r="J606" s="64"/>
      <c r="K606" s="64"/>
      <c r="L606" s="64"/>
      <c r="M606" s="64"/>
      <c r="N606" s="64"/>
      <c r="O606" s="64"/>
      <c r="P606" s="64"/>
      <c r="Q606" s="64"/>
      <c r="R606" s="64"/>
      <c r="S606" s="64"/>
      <c r="T606" s="64"/>
      <c r="U606" s="64"/>
      <c r="V606" s="64"/>
      <c r="W606" s="64"/>
      <c r="X606" s="64"/>
      <c r="Y606" s="64"/>
      <c r="Z606" s="64"/>
    </row>
    <row r="607" ht="12.75" customHeight="1">
      <c r="A607" s="82"/>
      <c r="B607" s="64"/>
      <c r="C607" s="64"/>
      <c r="D607" s="64"/>
      <c r="E607" s="64"/>
      <c r="F607" s="64"/>
      <c r="G607" s="64"/>
      <c r="H607" s="64"/>
      <c r="I607" s="64"/>
      <c r="J607" s="64"/>
      <c r="K607" s="64"/>
      <c r="L607" s="64"/>
      <c r="M607" s="64"/>
      <c r="N607" s="64"/>
      <c r="O607" s="64"/>
      <c r="P607" s="64"/>
      <c r="Q607" s="64"/>
      <c r="R607" s="64"/>
      <c r="S607" s="64"/>
      <c r="T607" s="64"/>
      <c r="U607" s="64"/>
      <c r="V607" s="64"/>
      <c r="W607" s="64"/>
      <c r="X607" s="64"/>
      <c r="Y607" s="64"/>
      <c r="Z607" s="64"/>
    </row>
    <row r="608" ht="12.75" customHeight="1">
      <c r="A608" s="82"/>
      <c r="B608" s="64"/>
      <c r="C608" s="64"/>
      <c r="D608" s="64"/>
      <c r="E608" s="64"/>
      <c r="F608" s="64"/>
      <c r="G608" s="64"/>
      <c r="H608" s="64"/>
      <c r="I608" s="64"/>
      <c r="J608" s="64"/>
      <c r="K608" s="64"/>
      <c r="L608" s="64"/>
      <c r="M608" s="64"/>
      <c r="N608" s="64"/>
      <c r="O608" s="64"/>
      <c r="P608" s="64"/>
      <c r="Q608" s="64"/>
      <c r="R608" s="64"/>
      <c r="S608" s="64"/>
      <c r="T608" s="64"/>
      <c r="U608" s="64"/>
      <c r="V608" s="64"/>
      <c r="W608" s="64"/>
      <c r="X608" s="64"/>
      <c r="Y608" s="64"/>
      <c r="Z608" s="64"/>
    </row>
    <row r="609" ht="12.75" customHeight="1">
      <c r="A609" s="82"/>
      <c r="B609" s="64"/>
      <c r="C609" s="64"/>
      <c r="D609" s="64"/>
      <c r="E609" s="64"/>
      <c r="F609" s="64"/>
      <c r="G609" s="64"/>
      <c r="H609" s="64"/>
      <c r="I609" s="64"/>
      <c r="J609" s="64"/>
      <c r="K609" s="64"/>
      <c r="L609" s="64"/>
      <c r="M609" s="64"/>
      <c r="N609" s="64"/>
      <c r="O609" s="64"/>
      <c r="P609" s="64"/>
      <c r="Q609" s="64"/>
      <c r="R609" s="64"/>
      <c r="S609" s="64"/>
      <c r="T609" s="64"/>
      <c r="U609" s="64"/>
      <c r="V609" s="64"/>
      <c r="W609" s="64"/>
      <c r="X609" s="64"/>
      <c r="Y609" s="64"/>
      <c r="Z609" s="64"/>
    </row>
    <row r="610" ht="12.75" customHeight="1">
      <c r="A610" s="82"/>
      <c r="B610" s="64"/>
      <c r="C610" s="64"/>
      <c r="D610" s="64"/>
      <c r="E610" s="64"/>
      <c r="F610" s="64"/>
      <c r="G610" s="64"/>
      <c r="H610" s="64"/>
      <c r="I610" s="64"/>
      <c r="J610" s="64"/>
      <c r="K610" s="64"/>
      <c r="L610" s="64"/>
      <c r="M610" s="64"/>
      <c r="N610" s="64"/>
      <c r="O610" s="64"/>
      <c r="P610" s="64"/>
      <c r="Q610" s="64"/>
      <c r="R610" s="64"/>
      <c r="S610" s="64"/>
      <c r="T610" s="64"/>
      <c r="U610" s="64"/>
      <c r="V610" s="64"/>
      <c r="W610" s="64"/>
      <c r="X610" s="64"/>
      <c r="Y610" s="64"/>
      <c r="Z610" s="64"/>
    </row>
    <row r="611" ht="12.75" customHeight="1">
      <c r="A611" s="82"/>
      <c r="B611" s="64"/>
      <c r="C611" s="64"/>
      <c r="D611" s="64"/>
      <c r="E611" s="64"/>
      <c r="F611" s="64"/>
      <c r="G611" s="64"/>
      <c r="H611" s="64"/>
      <c r="I611" s="64"/>
      <c r="J611" s="64"/>
      <c r="K611" s="64"/>
      <c r="L611" s="64"/>
      <c r="M611" s="64"/>
      <c r="N611" s="64"/>
      <c r="O611" s="64"/>
      <c r="P611" s="64"/>
      <c r="Q611" s="64"/>
      <c r="R611" s="64"/>
      <c r="S611" s="64"/>
      <c r="T611" s="64"/>
      <c r="U611" s="64"/>
      <c r="V611" s="64"/>
      <c r="W611" s="64"/>
      <c r="X611" s="64"/>
      <c r="Y611" s="64"/>
      <c r="Z611" s="64"/>
    </row>
    <row r="612" ht="12.75" customHeight="1">
      <c r="A612" s="82"/>
      <c r="B612" s="64"/>
      <c r="C612" s="64"/>
      <c r="D612" s="64"/>
      <c r="E612" s="64"/>
      <c r="F612" s="64"/>
      <c r="G612" s="64"/>
      <c r="H612" s="64"/>
      <c r="I612" s="64"/>
      <c r="J612" s="64"/>
      <c r="K612" s="64"/>
      <c r="L612" s="64"/>
      <c r="M612" s="64"/>
      <c r="N612" s="64"/>
      <c r="O612" s="64"/>
      <c r="P612" s="64"/>
      <c r="Q612" s="64"/>
      <c r="R612" s="64"/>
      <c r="S612" s="64"/>
      <c r="T612" s="64"/>
      <c r="U612" s="64"/>
      <c r="V612" s="64"/>
      <c r="W612" s="64"/>
      <c r="X612" s="64"/>
      <c r="Y612" s="64"/>
      <c r="Z612" s="64"/>
    </row>
    <row r="613" ht="12.75" customHeight="1">
      <c r="A613" s="82"/>
      <c r="B613" s="64"/>
      <c r="C613" s="64"/>
      <c r="D613" s="64"/>
      <c r="E613" s="64"/>
      <c r="F613" s="64"/>
      <c r="G613" s="64"/>
      <c r="H613" s="64"/>
      <c r="I613" s="64"/>
      <c r="J613" s="64"/>
      <c r="K613" s="64"/>
      <c r="L613" s="64"/>
      <c r="M613" s="64"/>
      <c r="N613" s="64"/>
      <c r="O613" s="64"/>
      <c r="P613" s="64"/>
      <c r="Q613" s="64"/>
      <c r="R613" s="64"/>
      <c r="S613" s="64"/>
      <c r="T613" s="64"/>
      <c r="U613" s="64"/>
      <c r="V613" s="64"/>
      <c r="W613" s="64"/>
      <c r="X613" s="64"/>
      <c r="Y613" s="64"/>
      <c r="Z613" s="64"/>
    </row>
    <row r="614" ht="12.75" customHeight="1">
      <c r="A614" s="82"/>
      <c r="B614" s="64"/>
      <c r="C614" s="64"/>
      <c r="D614" s="64"/>
      <c r="E614" s="64"/>
      <c r="F614" s="64"/>
      <c r="G614" s="64"/>
      <c r="H614" s="64"/>
      <c r="I614" s="64"/>
      <c r="J614" s="64"/>
      <c r="K614" s="64"/>
      <c r="L614" s="64"/>
      <c r="M614" s="64"/>
      <c r="N614" s="64"/>
      <c r="O614" s="64"/>
      <c r="P614" s="64"/>
      <c r="Q614" s="64"/>
      <c r="R614" s="64"/>
      <c r="S614" s="64"/>
      <c r="T614" s="64"/>
      <c r="U614" s="64"/>
      <c r="V614" s="64"/>
      <c r="W614" s="64"/>
      <c r="X614" s="64"/>
      <c r="Y614" s="64"/>
      <c r="Z614" s="64"/>
    </row>
    <row r="615" ht="12.75" customHeight="1">
      <c r="A615" s="82"/>
      <c r="B615" s="64"/>
      <c r="C615" s="64"/>
      <c r="D615" s="64"/>
      <c r="E615" s="64"/>
      <c r="F615" s="64"/>
      <c r="G615" s="64"/>
      <c r="H615" s="64"/>
      <c r="I615" s="64"/>
      <c r="J615" s="64"/>
      <c r="K615" s="64"/>
      <c r="L615" s="64"/>
      <c r="M615" s="64"/>
      <c r="N615" s="64"/>
      <c r="O615" s="64"/>
      <c r="P615" s="64"/>
      <c r="Q615" s="64"/>
      <c r="R615" s="64"/>
      <c r="S615" s="64"/>
      <c r="T615" s="64"/>
      <c r="U615" s="64"/>
      <c r="V615" s="64"/>
      <c r="W615" s="64"/>
      <c r="X615" s="64"/>
      <c r="Y615" s="64"/>
      <c r="Z615" s="64"/>
    </row>
    <row r="616" ht="12.75" customHeight="1">
      <c r="A616" s="82"/>
      <c r="B616" s="64"/>
      <c r="C616" s="64"/>
      <c r="D616" s="64"/>
      <c r="E616" s="64"/>
      <c r="F616" s="64"/>
      <c r="G616" s="64"/>
      <c r="H616" s="64"/>
      <c r="I616" s="64"/>
      <c r="J616" s="64"/>
      <c r="K616" s="64"/>
      <c r="L616" s="64"/>
      <c r="M616" s="64"/>
      <c r="N616" s="64"/>
      <c r="O616" s="64"/>
      <c r="P616" s="64"/>
      <c r="Q616" s="64"/>
      <c r="R616" s="64"/>
      <c r="S616" s="64"/>
      <c r="T616" s="64"/>
      <c r="U616" s="64"/>
      <c r="V616" s="64"/>
      <c r="W616" s="64"/>
      <c r="X616" s="64"/>
      <c r="Y616" s="64"/>
      <c r="Z616" s="64"/>
    </row>
    <row r="617" ht="12.75" customHeight="1">
      <c r="A617" s="82"/>
      <c r="B617" s="64"/>
      <c r="C617" s="64"/>
      <c r="D617" s="64"/>
      <c r="E617" s="64"/>
      <c r="F617" s="64"/>
      <c r="G617" s="64"/>
      <c r="H617" s="64"/>
      <c r="I617" s="64"/>
      <c r="J617" s="64"/>
      <c r="K617" s="64"/>
      <c r="L617" s="64"/>
      <c r="M617" s="64"/>
      <c r="N617" s="64"/>
      <c r="O617" s="64"/>
      <c r="P617" s="64"/>
      <c r="Q617" s="64"/>
      <c r="R617" s="64"/>
      <c r="S617" s="64"/>
      <c r="T617" s="64"/>
      <c r="U617" s="64"/>
      <c r="V617" s="64"/>
      <c r="W617" s="64"/>
      <c r="X617" s="64"/>
      <c r="Y617" s="64"/>
      <c r="Z617" s="64"/>
    </row>
    <row r="618" ht="12.75" customHeight="1">
      <c r="A618" s="82"/>
      <c r="B618" s="64"/>
      <c r="C618" s="64"/>
      <c r="D618" s="64"/>
      <c r="E618" s="64"/>
      <c r="F618" s="64"/>
      <c r="G618" s="64"/>
      <c r="H618" s="64"/>
      <c r="I618" s="64"/>
      <c r="J618" s="64"/>
      <c r="K618" s="64"/>
      <c r="L618" s="64"/>
      <c r="M618" s="64"/>
      <c r="N618" s="64"/>
      <c r="O618" s="64"/>
      <c r="P618" s="64"/>
      <c r="Q618" s="64"/>
      <c r="R618" s="64"/>
      <c r="S618" s="64"/>
      <c r="T618" s="64"/>
      <c r="U618" s="64"/>
      <c r="V618" s="64"/>
      <c r="W618" s="64"/>
      <c r="X618" s="64"/>
      <c r="Y618" s="64"/>
      <c r="Z618" s="64"/>
    </row>
    <row r="619" ht="12.75" customHeight="1">
      <c r="A619" s="82"/>
      <c r="B619" s="64"/>
      <c r="C619" s="64"/>
      <c r="D619" s="64"/>
      <c r="E619" s="64"/>
      <c r="F619" s="64"/>
      <c r="G619" s="64"/>
      <c r="H619" s="64"/>
      <c r="I619" s="64"/>
      <c r="J619" s="64"/>
      <c r="K619" s="64"/>
      <c r="L619" s="64"/>
      <c r="M619" s="64"/>
      <c r="N619" s="64"/>
      <c r="O619" s="64"/>
      <c r="P619" s="64"/>
      <c r="Q619" s="64"/>
      <c r="R619" s="64"/>
      <c r="S619" s="64"/>
      <c r="T619" s="64"/>
      <c r="U619" s="64"/>
      <c r="V619" s="64"/>
      <c r="W619" s="64"/>
      <c r="X619" s="64"/>
      <c r="Y619" s="64"/>
      <c r="Z619" s="64"/>
    </row>
    <row r="620" ht="12.75" customHeight="1">
      <c r="A620" s="82"/>
      <c r="B620" s="64"/>
      <c r="C620" s="64"/>
      <c r="D620" s="64"/>
      <c r="E620" s="64"/>
      <c r="F620" s="64"/>
      <c r="G620" s="64"/>
      <c r="H620" s="64"/>
      <c r="I620" s="64"/>
      <c r="J620" s="64"/>
      <c r="K620" s="64"/>
      <c r="L620" s="64"/>
      <c r="M620" s="64"/>
      <c r="N620" s="64"/>
      <c r="O620" s="64"/>
      <c r="P620" s="64"/>
      <c r="Q620" s="64"/>
      <c r="R620" s="64"/>
      <c r="S620" s="64"/>
      <c r="T620" s="64"/>
      <c r="U620" s="64"/>
      <c r="V620" s="64"/>
      <c r="W620" s="64"/>
      <c r="X620" s="64"/>
      <c r="Y620" s="64"/>
      <c r="Z620" s="64"/>
    </row>
    <row r="621" ht="12.75" customHeight="1">
      <c r="A621" s="82"/>
      <c r="B621" s="64"/>
      <c r="C621" s="64"/>
      <c r="D621" s="64"/>
      <c r="E621" s="64"/>
      <c r="F621" s="64"/>
      <c r="G621" s="64"/>
      <c r="H621" s="64"/>
      <c r="I621" s="64"/>
      <c r="J621" s="64"/>
      <c r="K621" s="64"/>
      <c r="L621" s="64"/>
      <c r="M621" s="64"/>
      <c r="N621" s="64"/>
      <c r="O621" s="64"/>
      <c r="P621" s="64"/>
      <c r="Q621" s="64"/>
      <c r="R621" s="64"/>
      <c r="S621" s="64"/>
      <c r="T621" s="64"/>
      <c r="U621" s="64"/>
      <c r="V621" s="64"/>
      <c r="W621" s="64"/>
      <c r="X621" s="64"/>
      <c r="Y621" s="64"/>
      <c r="Z621" s="64"/>
    </row>
    <row r="622" ht="12.75" customHeight="1">
      <c r="A622" s="82"/>
      <c r="B622" s="64"/>
      <c r="C622" s="64"/>
      <c r="D622" s="64"/>
      <c r="E622" s="64"/>
      <c r="F622" s="64"/>
      <c r="G622" s="64"/>
      <c r="H622" s="64"/>
      <c r="I622" s="64"/>
      <c r="J622" s="64"/>
      <c r="K622" s="64"/>
      <c r="L622" s="64"/>
      <c r="M622" s="64"/>
      <c r="N622" s="64"/>
      <c r="O622" s="64"/>
      <c r="P622" s="64"/>
      <c r="Q622" s="64"/>
      <c r="R622" s="64"/>
      <c r="S622" s="64"/>
      <c r="T622" s="64"/>
      <c r="U622" s="64"/>
      <c r="V622" s="64"/>
      <c r="W622" s="64"/>
      <c r="X622" s="64"/>
      <c r="Y622" s="64"/>
      <c r="Z622" s="64"/>
    </row>
    <row r="623" ht="12.75" customHeight="1">
      <c r="A623" s="82"/>
      <c r="B623" s="64"/>
      <c r="C623" s="64"/>
      <c r="D623" s="64"/>
      <c r="E623" s="64"/>
      <c r="F623" s="64"/>
      <c r="G623" s="64"/>
      <c r="H623" s="64"/>
      <c r="I623" s="64"/>
      <c r="J623" s="64"/>
      <c r="K623" s="64"/>
      <c r="L623" s="64"/>
      <c r="M623" s="64"/>
      <c r="N623" s="64"/>
      <c r="O623" s="64"/>
      <c r="P623" s="64"/>
      <c r="Q623" s="64"/>
      <c r="R623" s="64"/>
      <c r="S623" s="64"/>
      <c r="T623" s="64"/>
      <c r="U623" s="64"/>
      <c r="V623" s="64"/>
      <c r="W623" s="64"/>
      <c r="X623" s="64"/>
      <c r="Y623" s="64"/>
      <c r="Z623" s="64"/>
    </row>
    <row r="624" ht="12.75" customHeight="1">
      <c r="A624" s="82"/>
      <c r="B624" s="64"/>
      <c r="C624" s="64"/>
      <c r="D624" s="64"/>
      <c r="E624" s="64"/>
      <c r="F624" s="64"/>
      <c r="G624" s="64"/>
      <c r="H624" s="64"/>
      <c r="I624" s="64"/>
      <c r="J624" s="64"/>
      <c r="K624" s="64"/>
      <c r="L624" s="64"/>
      <c r="M624" s="64"/>
      <c r="N624" s="64"/>
      <c r="O624" s="64"/>
      <c r="P624" s="64"/>
      <c r="Q624" s="64"/>
      <c r="R624" s="64"/>
      <c r="S624" s="64"/>
      <c r="T624" s="64"/>
      <c r="U624" s="64"/>
      <c r="V624" s="64"/>
      <c r="W624" s="64"/>
      <c r="X624" s="64"/>
      <c r="Y624" s="64"/>
      <c r="Z624" s="64"/>
    </row>
    <row r="625" ht="12.75" customHeight="1">
      <c r="A625" s="82"/>
      <c r="B625" s="64"/>
      <c r="C625" s="64"/>
      <c r="D625" s="64"/>
      <c r="E625" s="64"/>
      <c r="F625" s="64"/>
      <c r="G625" s="64"/>
      <c r="H625" s="64"/>
      <c r="I625" s="64"/>
      <c r="J625" s="64"/>
      <c r="K625" s="64"/>
      <c r="L625" s="64"/>
      <c r="M625" s="64"/>
      <c r="N625" s="64"/>
      <c r="O625" s="64"/>
      <c r="P625" s="64"/>
      <c r="Q625" s="64"/>
      <c r="R625" s="64"/>
      <c r="S625" s="64"/>
      <c r="T625" s="64"/>
      <c r="U625" s="64"/>
      <c r="V625" s="64"/>
      <c r="W625" s="64"/>
      <c r="X625" s="64"/>
      <c r="Y625" s="64"/>
      <c r="Z625" s="64"/>
    </row>
    <row r="626" ht="12.75" customHeight="1">
      <c r="A626" s="82"/>
      <c r="B626" s="64"/>
      <c r="C626" s="64"/>
      <c r="D626" s="64"/>
      <c r="E626" s="64"/>
      <c r="F626" s="64"/>
      <c r="G626" s="64"/>
      <c r="H626" s="64"/>
      <c r="I626" s="64"/>
      <c r="J626" s="64"/>
      <c r="K626" s="64"/>
      <c r="L626" s="64"/>
      <c r="M626" s="64"/>
      <c r="N626" s="64"/>
      <c r="O626" s="64"/>
      <c r="P626" s="64"/>
      <c r="Q626" s="64"/>
      <c r="R626" s="64"/>
      <c r="S626" s="64"/>
      <c r="T626" s="64"/>
      <c r="U626" s="64"/>
      <c r="V626" s="64"/>
      <c r="W626" s="64"/>
      <c r="X626" s="64"/>
      <c r="Y626" s="64"/>
      <c r="Z626" s="64"/>
    </row>
    <row r="627" ht="12.75" customHeight="1">
      <c r="A627" s="82"/>
      <c r="B627" s="64"/>
      <c r="C627" s="64"/>
      <c r="D627" s="64"/>
      <c r="E627" s="64"/>
      <c r="F627" s="64"/>
      <c r="G627" s="64"/>
      <c r="H627" s="64"/>
      <c r="I627" s="64"/>
      <c r="J627" s="64"/>
      <c r="K627" s="64"/>
      <c r="L627" s="64"/>
      <c r="M627" s="64"/>
      <c r="N627" s="64"/>
      <c r="O627" s="64"/>
      <c r="P627" s="64"/>
      <c r="Q627" s="64"/>
      <c r="R627" s="64"/>
      <c r="S627" s="64"/>
      <c r="T627" s="64"/>
      <c r="U627" s="64"/>
      <c r="V627" s="64"/>
      <c r="W627" s="64"/>
      <c r="X627" s="64"/>
      <c r="Y627" s="64"/>
      <c r="Z627" s="64"/>
    </row>
    <row r="628" ht="12.75" customHeight="1">
      <c r="A628" s="82"/>
      <c r="B628" s="64"/>
      <c r="C628" s="64"/>
      <c r="D628" s="64"/>
      <c r="E628" s="64"/>
      <c r="F628" s="64"/>
      <c r="G628" s="64"/>
      <c r="H628" s="64"/>
      <c r="I628" s="64"/>
      <c r="J628" s="64"/>
      <c r="K628" s="64"/>
      <c r="L628" s="64"/>
      <c r="M628" s="64"/>
      <c r="N628" s="64"/>
      <c r="O628" s="64"/>
      <c r="P628" s="64"/>
      <c r="Q628" s="64"/>
      <c r="R628" s="64"/>
      <c r="S628" s="64"/>
      <c r="T628" s="64"/>
      <c r="U628" s="64"/>
      <c r="V628" s="64"/>
      <c r="W628" s="64"/>
      <c r="X628" s="64"/>
      <c r="Y628" s="64"/>
      <c r="Z628" s="64"/>
    </row>
    <row r="629" ht="12.75" customHeight="1">
      <c r="A629" s="82"/>
      <c r="B629" s="64"/>
      <c r="C629" s="64"/>
      <c r="D629" s="64"/>
      <c r="E629" s="64"/>
      <c r="F629" s="64"/>
      <c r="G629" s="64"/>
      <c r="H629" s="64"/>
      <c r="I629" s="64"/>
      <c r="J629" s="64"/>
      <c r="K629" s="64"/>
      <c r="L629" s="64"/>
      <c r="M629" s="64"/>
      <c r="N629" s="64"/>
      <c r="O629" s="64"/>
      <c r="P629" s="64"/>
      <c r="Q629" s="64"/>
      <c r="R629" s="64"/>
      <c r="S629" s="64"/>
      <c r="T629" s="64"/>
      <c r="U629" s="64"/>
      <c r="V629" s="64"/>
      <c r="W629" s="64"/>
      <c r="X629" s="64"/>
      <c r="Y629" s="64"/>
      <c r="Z629" s="64"/>
    </row>
    <row r="630" ht="12.75" customHeight="1">
      <c r="A630" s="82"/>
      <c r="B630" s="64"/>
      <c r="C630" s="64"/>
      <c r="D630" s="64"/>
      <c r="E630" s="64"/>
      <c r="F630" s="64"/>
      <c r="G630" s="64"/>
      <c r="H630" s="64"/>
      <c r="I630" s="64"/>
      <c r="J630" s="64"/>
      <c r="K630" s="64"/>
      <c r="L630" s="64"/>
      <c r="M630" s="64"/>
      <c r="N630" s="64"/>
      <c r="O630" s="64"/>
      <c r="P630" s="64"/>
      <c r="Q630" s="64"/>
      <c r="R630" s="64"/>
      <c r="S630" s="64"/>
      <c r="T630" s="64"/>
      <c r="U630" s="64"/>
      <c r="V630" s="64"/>
      <c r="W630" s="64"/>
      <c r="X630" s="64"/>
      <c r="Y630" s="64"/>
      <c r="Z630" s="64"/>
    </row>
    <row r="631" ht="12.75" customHeight="1">
      <c r="A631" s="82"/>
      <c r="B631" s="64"/>
      <c r="C631" s="64"/>
      <c r="D631" s="64"/>
      <c r="E631" s="64"/>
      <c r="F631" s="64"/>
      <c r="G631" s="64"/>
      <c r="H631" s="64"/>
      <c r="I631" s="64"/>
      <c r="J631" s="64"/>
      <c r="K631" s="64"/>
      <c r="L631" s="64"/>
      <c r="M631" s="64"/>
      <c r="N631" s="64"/>
      <c r="O631" s="64"/>
      <c r="P631" s="64"/>
      <c r="Q631" s="64"/>
      <c r="R631" s="64"/>
      <c r="S631" s="64"/>
      <c r="T631" s="64"/>
      <c r="U631" s="64"/>
      <c r="V631" s="64"/>
      <c r="W631" s="64"/>
      <c r="X631" s="64"/>
      <c r="Y631" s="64"/>
      <c r="Z631" s="64"/>
    </row>
    <row r="632" ht="12.75" customHeight="1">
      <c r="A632" s="82"/>
      <c r="B632" s="64"/>
      <c r="C632" s="64"/>
      <c r="D632" s="64"/>
      <c r="E632" s="64"/>
      <c r="F632" s="64"/>
      <c r="G632" s="64"/>
      <c r="H632" s="64"/>
      <c r="I632" s="64"/>
      <c r="J632" s="64"/>
      <c r="K632" s="64"/>
      <c r="L632" s="64"/>
      <c r="M632" s="64"/>
      <c r="N632" s="64"/>
      <c r="O632" s="64"/>
      <c r="P632" s="64"/>
      <c r="Q632" s="64"/>
      <c r="R632" s="64"/>
      <c r="S632" s="64"/>
      <c r="T632" s="64"/>
      <c r="U632" s="64"/>
      <c r="V632" s="64"/>
      <c r="W632" s="64"/>
      <c r="X632" s="64"/>
      <c r="Y632" s="64"/>
      <c r="Z632" s="64"/>
    </row>
    <row r="633" ht="12.75" customHeight="1">
      <c r="A633" s="82"/>
      <c r="B633" s="64"/>
      <c r="C633" s="64"/>
      <c r="D633" s="64"/>
      <c r="E633" s="64"/>
      <c r="F633" s="64"/>
      <c r="G633" s="64"/>
      <c r="H633" s="64"/>
      <c r="I633" s="64"/>
      <c r="J633" s="64"/>
      <c r="K633" s="64"/>
      <c r="L633" s="64"/>
      <c r="M633" s="64"/>
      <c r="N633" s="64"/>
      <c r="O633" s="64"/>
      <c r="P633" s="64"/>
      <c r="Q633" s="64"/>
      <c r="R633" s="64"/>
      <c r="S633" s="64"/>
      <c r="T633" s="64"/>
      <c r="U633" s="64"/>
      <c r="V633" s="64"/>
      <c r="W633" s="64"/>
      <c r="X633" s="64"/>
      <c r="Y633" s="64"/>
      <c r="Z633" s="64"/>
    </row>
    <row r="634" ht="12.75" customHeight="1">
      <c r="A634" s="82"/>
      <c r="B634" s="64"/>
      <c r="C634" s="64"/>
      <c r="D634" s="64"/>
      <c r="E634" s="64"/>
      <c r="F634" s="64"/>
      <c r="G634" s="64"/>
      <c r="H634" s="64"/>
      <c r="I634" s="64"/>
      <c r="J634" s="64"/>
      <c r="K634" s="64"/>
      <c r="L634" s="64"/>
      <c r="M634" s="64"/>
      <c r="N634" s="64"/>
      <c r="O634" s="64"/>
      <c r="P634" s="64"/>
      <c r="Q634" s="64"/>
      <c r="R634" s="64"/>
      <c r="S634" s="64"/>
      <c r="T634" s="64"/>
      <c r="U634" s="64"/>
      <c r="V634" s="64"/>
      <c r="W634" s="64"/>
      <c r="X634" s="64"/>
      <c r="Y634" s="64"/>
      <c r="Z634" s="64"/>
    </row>
    <row r="635" ht="12.75" customHeight="1">
      <c r="A635" s="82"/>
      <c r="B635" s="64"/>
      <c r="C635" s="64"/>
      <c r="D635" s="64"/>
      <c r="E635" s="64"/>
      <c r="F635" s="64"/>
      <c r="G635" s="64"/>
      <c r="H635" s="64"/>
      <c r="I635" s="64"/>
      <c r="J635" s="64"/>
      <c r="K635" s="64"/>
      <c r="L635" s="64"/>
      <c r="M635" s="64"/>
      <c r="N635" s="64"/>
      <c r="O635" s="64"/>
      <c r="P635" s="64"/>
      <c r="Q635" s="64"/>
      <c r="R635" s="64"/>
      <c r="S635" s="64"/>
      <c r="T635" s="64"/>
      <c r="U635" s="64"/>
      <c r="V635" s="64"/>
      <c r="W635" s="64"/>
      <c r="X635" s="64"/>
      <c r="Y635" s="64"/>
      <c r="Z635" s="64"/>
    </row>
    <row r="636" ht="12.75" customHeight="1">
      <c r="A636" s="82"/>
      <c r="B636" s="64"/>
      <c r="C636" s="64"/>
      <c r="D636" s="64"/>
      <c r="E636" s="64"/>
      <c r="F636" s="64"/>
      <c r="G636" s="64"/>
      <c r="H636" s="64"/>
      <c r="I636" s="64"/>
      <c r="J636" s="64"/>
      <c r="K636" s="64"/>
      <c r="L636" s="64"/>
      <c r="M636" s="64"/>
      <c r="N636" s="64"/>
      <c r="O636" s="64"/>
      <c r="P636" s="64"/>
      <c r="Q636" s="64"/>
      <c r="R636" s="64"/>
      <c r="S636" s="64"/>
      <c r="T636" s="64"/>
      <c r="U636" s="64"/>
      <c r="V636" s="64"/>
      <c r="W636" s="64"/>
      <c r="X636" s="64"/>
      <c r="Y636" s="64"/>
      <c r="Z636" s="64"/>
    </row>
    <row r="637" ht="12.75" customHeight="1">
      <c r="A637" s="82"/>
      <c r="B637" s="64"/>
      <c r="C637" s="64"/>
      <c r="D637" s="64"/>
      <c r="E637" s="64"/>
      <c r="F637" s="64"/>
      <c r="G637" s="64"/>
      <c r="H637" s="64"/>
      <c r="I637" s="64"/>
      <c r="J637" s="64"/>
      <c r="K637" s="64"/>
      <c r="L637" s="64"/>
      <c r="M637" s="64"/>
      <c r="N637" s="64"/>
      <c r="O637" s="64"/>
      <c r="P637" s="64"/>
      <c r="Q637" s="64"/>
      <c r="R637" s="64"/>
      <c r="S637" s="64"/>
      <c r="T637" s="64"/>
      <c r="U637" s="64"/>
      <c r="V637" s="64"/>
      <c r="W637" s="64"/>
      <c r="X637" s="64"/>
      <c r="Y637" s="64"/>
      <c r="Z637" s="64"/>
    </row>
    <row r="638" ht="12.75" customHeight="1">
      <c r="A638" s="82"/>
      <c r="B638" s="64"/>
      <c r="C638" s="64"/>
      <c r="D638" s="64"/>
      <c r="E638" s="64"/>
      <c r="F638" s="64"/>
      <c r="G638" s="64"/>
      <c r="H638" s="64"/>
      <c r="I638" s="64"/>
      <c r="J638" s="64"/>
      <c r="K638" s="64"/>
      <c r="L638" s="64"/>
      <c r="M638" s="64"/>
      <c r="N638" s="64"/>
      <c r="O638" s="64"/>
      <c r="P638" s="64"/>
      <c r="Q638" s="64"/>
      <c r="R638" s="64"/>
      <c r="S638" s="64"/>
      <c r="T638" s="64"/>
      <c r="U638" s="64"/>
      <c r="V638" s="64"/>
      <c r="W638" s="64"/>
      <c r="X638" s="64"/>
      <c r="Y638" s="64"/>
      <c r="Z638" s="64"/>
    </row>
    <row r="639" ht="12.75" customHeight="1">
      <c r="A639" s="82"/>
      <c r="B639" s="64"/>
      <c r="C639" s="64"/>
      <c r="D639" s="64"/>
      <c r="E639" s="64"/>
      <c r="F639" s="64"/>
      <c r="G639" s="64"/>
      <c r="H639" s="64"/>
      <c r="I639" s="64"/>
      <c r="J639" s="64"/>
      <c r="K639" s="64"/>
      <c r="L639" s="64"/>
      <c r="M639" s="64"/>
      <c r="N639" s="64"/>
      <c r="O639" s="64"/>
      <c r="P639" s="64"/>
      <c r="Q639" s="64"/>
      <c r="R639" s="64"/>
      <c r="S639" s="64"/>
      <c r="T639" s="64"/>
      <c r="U639" s="64"/>
      <c r="V639" s="64"/>
      <c r="W639" s="64"/>
      <c r="X639" s="64"/>
      <c r="Y639" s="64"/>
      <c r="Z639" s="64"/>
    </row>
    <row r="640" ht="12.75" customHeight="1">
      <c r="A640" s="82"/>
      <c r="B640" s="64"/>
      <c r="C640" s="64"/>
      <c r="D640" s="64"/>
      <c r="E640" s="64"/>
      <c r="F640" s="64"/>
      <c r="G640" s="64"/>
      <c r="H640" s="64"/>
      <c r="I640" s="64"/>
      <c r="J640" s="64"/>
      <c r="K640" s="64"/>
      <c r="L640" s="64"/>
      <c r="M640" s="64"/>
      <c r="N640" s="64"/>
      <c r="O640" s="64"/>
      <c r="P640" s="64"/>
      <c r="Q640" s="64"/>
      <c r="R640" s="64"/>
      <c r="S640" s="64"/>
      <c r="T640" s="64"/>
      <c r="U640" s="64"/>
      <c r="V640" s="64"/>
      <c r="W640" s="64"/>
      <c r="X640" s="64"/>
      <c r="Y640" s="64"/>
      <c r="Z640" s="64"/>
    </row>
    <row r="641" ht="12.75" customHeight="1">
      <c r="A641" s="82"/>
      <c r="B641" s="64"/>
      <c r="C641" s="64"/>
      <c r="D641" s="64"/>
      <c r="E641" s="64"/>
      <c r="F641" s="64"/>
      <c r="G641" s="64"/>
      <c r="H641" s="64"/>
      <c r="I641" s="64"/>
      <c r="J641" s="64"/>
      <c r="K641" s="64"/>
      <c r="L641" s="64"/>
      <c r="M641" s="64"/>
      <c r="N641" s="64"/>
      <c r="O641" s="64"/>
      <c r="P641" s="64"/>
      <c r="Q641" s="64"/>
      <c r="R641" s="64"/>
      <c r="S641" s="64"/>
      <c r="T641" s="64"/>
      <c r="U641" s="64"/>
      <c r="V641" s="64"/>
      <c r="W641" s="64"/>
      <c r="X641" s="64"/>
      <c r="Y641" s="64"/>
      <c r="Z641" s="64"/>
    </row>
    <row r="642" ht="12.75" customHeight="1">
      <c r="A642" s="82"/>
      <c r="B642" s="64"/>
      <c r="C642" s="64"/>
      <c r="D642" s="64"/>
      <c r="E642" s="64"/>
      <c r="F642" s="64"/>
      <c r="G642" s="64"/>
      <c r="H642" s="64"/>
      <c r="I642" s="64"/>
      <c r="J642" s="64"/>
      <c r="K642" s="64"/>
      <c r="L642" s="64"/>
      <c r="M642" s="64"/>
      <c r="N642" s="64"/>
      <c r="O642" s="64"/>
      <c r="P642" s="64"/>
      <c r="Q642" s="64"/>
      <c r="R642" s="64"/>
      <c r="S642" s="64"/>
      <c r="T642" s="64"/>
      <c r="U642" s="64"/>
      <c r="V642" s="64"/>
      <c r="W642" s="64"/>
      <c r="X642" s="64"/>
      <c r="Y642" s="64"/>
      <c r="Z642" s="64"/>
    </row>
    <row r="643" ht="12.75" customHeight="1">
      <c r="A643" s="82"/>
      <c r="B643" s="64"/>
      <c r="C643" s="64"/>
      <c r="D643" s="64"/>
      <c r="E643" s="64"/>
      <c r="F643" s="64"/>
      <c r="G643" s="64"/>
      <c r="H643" s="64"/>
      <c r="I643" s="64"/>
      <c r="J643" s="64"/>
      <c r="K643" s="64"/>
      <c r="L643" s="64"/>
      <c r="M643" s="64"/>
      <c r="N643" s="64"/>
      <c r="O643" s="64"/>
      <c r="P643" s="64"/>
      <c r="Q643" s="64"/>
      <c r="R643" s="64"/>
      <c r="S643" s="64"/>
      <c r="T643" s="64"/>
      <c r="U643" s="64"/>
      <c r="V643" s="64"/>
      <c r="W643" s="64"/>
      <c r="X643" s="64"/>
      <c r="Y643" s="64"/>
      <c r="Z643" s="64"/>
    </row>
    <row r="644" ht="12.75" customHeight="1">
      <c r="A644" s="82"/>
      <c r="B644" s="64"/>
      <c r="C644" s="64"/>
      <c r="D644" s="64"/>
      <c r="E644" s="64"/>
      <c r="F644" s="64"/>
      <c r="G644" s="64"/>
      <c r="H644" s="64"/>
      <c r="I644" s="64"/>
      <c r="J644" s="64"/>
      <c r="K644" s="64"/>
      <c r="L644" s="64"/>
      <c r="M644" s="64"/>
      <c r="N644" s="64"/>
      <c r="O644" s="64"/>
      <c r="P644" s="64"/>
      <c r="Q644" s="64"/>
      <c r="R644" s="64"/>
      <c r="S644" s="64"/>
      <c r="T644" s="64"/>
      <c r="U644" s="64"/>
      <c r="V644" s="64"/>
      <c r="W644" s="64"/>
      <c r="X644" s="64"/>
      <c r="Y644" s="64"/>
      <c r="Z644" s="64"/>
    </row>
    <row r="645" ht="12.75" customHeight="1">
      <c r="A645" s="82"/>
      <c r="B645" s="64"/>
      <c r="C645" s="64"/>
      <c r="D645" s="64"/>
      <c r="E645" s="64"/>
      <c r="F645" s="64"/>
      <c r="G645" s="64"/>
      <c r="H645" s="64"/>
      <c r="I645" s="64"/>
      <c r="J645" s="64"/>
      <c r="K645" s="64"/>
      <c r="L645" s="64"/>
      <c r="M645" s="64"/>
      <c r="N645" s="64"/>
      <c r="O645" s="64"/>
      <c r="P645" s="64"/>
      <c r="Q645" s="64"/>
      <c r="R645" s="64"/>
      <c r="S645" s="64"/>
      <c r="T645" s="64"/>
      <c r="U645" s="64"/>
      <c r="V645" s="64"/>
      <c r="W645" s="64"/>
      <c r="X645" s="64"/>
      <c r="Y645" s="64"/>
      <c r="Z645" s="64"/>
    </row>
    <row r="646" ht="12.75" customHeight="1">
      <c r="A646" s="82"/>
      <c r="B646" s="64"/>
      <c r="C646" s="64"/>
      <c r="D646" s="64"/>
      <c r="E646" s="64"/>
      <c r="F646" s="64"/>
      <c r="G646" s="64"/>
      <c r="H646" s="64"/>
      <c r="I646" s="64"/>
      <c r="J646" s="64"/>
      <c r="K646" s="64"/>
      <c r="L646" s="64"/>
      <c r="M646" s="64"/>
      <c r="N646" s="64"/>
      <c r="O646" s="64"/>
      <c r="P646" s="64"/>
      <c r="Q646" s="64"/>
      <c r="R646" s="64"/>
      <c r="S646" s="64"/>
      <c r="T646" s="64"/>
      <c r="U646" s="64"/>
      <c r="V646" s="64"/>
      <c r="W646" s="64"/>
      <c r="X646" s="64"/>
      <c r="Y646" s="64"/>
      <c r="Z646" s="64"/>
    </row>
    <row r="647" ht="12.75" customHeight="1">
      <c r="A647" s="82"/>
      <c r="B647" s="64"/>
      <c r="C647" s="64"/>
      <c r="D647" s="64"/>
      <c r="E647" s="64"/>
      <c r="F647" s="64"/>
      <c r="G647" s="64"/>
      <c r="H647" s="64"/>
      <c r="I647" s="64"/>
      <c r="J647" s="64"/>
      <c r="K647" s="64"/>
      <c r="L647" s="64"/>
      <c r="M647" s="64"/>
      <c r="N647" s="64"/>
      <c r="O647" s="64"/>
      <c r="P647" s="64"/>
      <c r="Q647" s="64"/>
      <c r="R647" s="64"/>
      <c r="S647" s="64"/>
      <c r="T647" s="64"/>
      <c r="U647" s="64"/>
      <c r="V647" s="64"/>
      <c r="W647" s="64"/>
      <c r="X647" s="64"/>
      <c r="Y647" s="64"/>
      <c r="Z647" s="64"/>
    </row>
    <row r="648" ht="12.75" customHeight="1">
      <c r="A648" s="82"/>
      <c r="B648" s="64"/>
      <c r="C648" s="64"/>
      <c r="D648" s="64"/>
      <c r="E648" s="64"/>
      <c r="F648" s="64"/>
      <c r="G648" s="64"/>
      <c r="H648" s="64"/>
      <c r="I648" s="64"/>
      <c r="J648" s="64"/>
      <c r="K648" s="64"/>
      <c r="L648" s="64"/>
      <c r="M648" s="64"/>
      <c r="N648" s="64"/>
      <c r="O648" s="64"/>
      <c r="P648" s="64"/>
      <c r="Q648" s="64"/>
      <c r="R648" s="64"/>
      <c r="S648" s="64"/>
      <c r="T648" s="64"/>
      <c r="U648" s="64"/>
      <c r="V648" s="64"/>
      <c r="W648" s="64"/>
      <c r="X648" s="64"/>
      <c r="Y648" s="64"/>
      <c r="Z648" s="64"/>
    </row>
    <row r="649" ht="12.75" customHeight="1">
      <c r="A649" s="82"/>
      <c r="B649" s="64"/>
      <c r="C649" s="64"/>
      <c r="D649" s="64"/>
      <c r="E649" s="64"/>
      <c r="F649" s="64"/>
      <c r="G649" s="64"/>
      <c r="H649" s="64"/>
      <c r="I649" s="64"/>
      <c r="J649" s="64"/>
      <c r="K649" s="64"/>
      <c r="L649" s="64"/>
      <c r="M649" s="64"/>
      <c r="N649" s="64"/>
      <c r="O649" s="64"/>
      <c r="P649" s="64"/>
      <c r="Q649" s="64"/>
      <c r="R649" s="64"/>
      <c r="S649" s="64"/>
      <c r="T649" s="64"/>
      <c r="U649" s="64"/>
      <c r="V649" s="64"/>
      <c r="W649" s="64"/>
      <c r="X649" s="64"/>
      <c r="Y649" s="64"/>
      <c r="Z649" s="64"/>
    </row>
    <row r="650" ht="12.75" customHeight="1">
      <c r="A650" s="82"/>
      <c r="B650" s="64"/>
      <c r="C650" s="64"/>
      <c r="D650" s="64"/>
      <c r="E650" s="64"/>
      <c r="F650" s="64"/>
      <c r="G650" s="64"/>
      <c r="H650" s="64"/>
      <c r="I650" s="64"/>
      <c r="J650" s="64"/>
      <c r="K650" s="64"/>
      <c r="L650" s="64"/>
      <c r="M650" s="64"/>
      <c r="N650" s="64"/>
      <c r="O650" s="64"/>
      <c r="P650" s="64"/>
      <c r="Q650" s="64"/>
      <c r="R650" s="64"/>
      <c r="S650" s="64"/>
      <c r="T650" s="64"/>
      <c r="U650" s="64"/>
      <c r="V650" s="64"/>
      <c r="W650" s="64"/>
      <c r="X650" s="64"/>
      <c r="Y650" s="64"/>
      <c r="Z650" s="64"/>
    </row>
    <row r="651" ht="12.75" customHeight="1">
      <c r="A651" s="82"/>
      <c r="B651" s="64"/>
      <c r="C651" s="64"/>
      <c r="D651" s="64"/>
      <c r="E651" s="64"/>
      <c r="F651" s="64"/>
      <c r="G651" s="64"/>
      <c r="H651" s="64"/>
      <c r="I651" s="64"/>
      <c r="J651" s="64"/>
      <c r="K651" s="64"/>
      <c r="L651" s="64"/>
      <c r="M651" s="64"/>
      <c r="N651" s="64"/>
      <c r="O651" s="64"/>
      <c r="P651" s="64"/>
      <c r="Q651" s="64"/>
      <c r="R651" s="64"/>
      <c r="S651" s="64"/>
      <c r="T651" s="64"/>
      <c r="U651" s="64"/>
      <c r="V651" s="64"/>
      <c r="W651" s="64"/>
      <c r="X651" s="64"/>
      <c r="Y651" s="64"/>
      <c r="Z651" s="64"/>
    </row>
    <row r="652" ht="12.75" customHeight="1">
      <c r="A652" s="82"/>
      <c r="B652" s="64"/>
      <c r="C652" s="64"/>
      <c r="D652" s="64"/>
      <c r="E652" s="64"/>
      <c r="F652" s="64"/>
      <c r="G652" s="64"/>
      <c r="H652" s="64"/>
      <c r="I652" s="64"/>
      <c r="J652" s="64"/>
      <c r="K652" s="64"/>
      <c r="L652" s="64"/>
      <c r="M652" s="64"/>
      <c r="N652" s="64"/>
      <c r="O652" s="64"/>
      <c r="P652" s="64"/>
      <c r="Q652" s="64"/>
      <c r="R652" s="64"/>
      <c r="S652" s="64"/>
      <c r="T652" s="64"/>
      <c r="U652" s="64"/>
      <c r="V652" s="64"/>
      <c r="W652" s="64"/>
      <c r="X652" s="64"/>
      <c r="Y652" s="64"/>
      <c r="Z652" s="64"/>
    </row>
    <row r="653" ht="12.75" customHeight="1">
      <c r="A653" s="82"/>
      <c r="B653" s="64"/>
      <c r="C653" s="64"/>
      <c r="D653" s="64"/>
      <c r="E653" s="64"/>
      <c r="F653" s="64"/>
      <c r="G653" s="64"/>
      <c r="H653" s="64"/>
      <c r="I653" s="64"/>
      <c r="J653" s="64"/>
      <c r="K653" s="64"/>
      <c r="L653" s="64"/>
      <c r="M653" s="64"/>
      <c r="N653" s="64"/>
      <c r="O653" s="64"/>
      <c r="P653" s="64"/>
      <c r="Q653" s="64"/>
      <c r="R653" s="64"/>
      <c r="S653" s="64"/>
      <c r="T653" s="64"/>
      <c r="U653" s="64"/>
      <c r="V653" s="64"/>
      <c r="W653" s="64"/>
      <c r="X653" s="64"/>
      <c r="Y653" s="64"/>
      <c r="Z653" s="64"/>
    </row>
    <row r="654" ht="12.75" customHeight="1">
      <c r="A654" s="82"/>
      <c r="B654" s="64"/>
      <c r="C654" s="64"/>
      <c r="D654" s="64"/>
      <c r="E654" s="64"/>
      <c r="F654" s="64"/>
      <c r="G654" s="64"/>
      <c r="H654" s="64"/>
      <c r="I654" s="64"/>
      <c r="J654" s="64"/>
      <c r="K654" s="64"/>
      <c r="L654" s="64"/>
      <c r="M654" s="64"/>
      <c r="N654" s="64"/>
      <c r="O654" s="64"/>
      <c r="P654" s="64"/>
      <c r="Q654" s="64"/>
      <c r="R654" s="64"/>
      <c r="S654" s="64"/>
      <c r="T654" s="64"/>
      <c r="U654" s="64"/>
      <c r="V654" s="64"/>
      <c r="W654" s="64"/>
      <c r="X654" s="64"/>
      <c r="Y654" s="64"/>
      <c r="Z654" s="64"/>
    </row>
    <row r="655" ht="12.75" customHeight="1">
      <c r="A655" s="82"/>
      <c r="B655" s="64"/>
      <c r="C655" s="64"/>
      <c r="D655" s="64"/>
      <c r="E655" s="64"/>
      <c r="F655" s="64"/>
      <c r="G655" s="64"/>
      <c r="H655" s="64"/>
      <c r="I655" s="64"/>
      <c r="J655" s="64"/>
      <c r="K655" s="64"/>
      <c r="L655" s="64"/>
      <c r="M655" s="64"/>
      <c r="N655" s="64"/>
      <c r="O655" s="64"/>
      <c r="P655" s="64"/>
      <c r="Q655" s="64"/>
      <c r="R655" s="64"/>
      <c r="S655" s="64"/>
      <c r="T655" s="64"/>
      <c r="U655" s="64"/>
      <c r="V655" s="64"/>
      <c r="W655" s="64"/>
      <c r="X655" s="64"/>
      <c r="Y655" s="64"/>
      <c r="Z655" s="64"/>
    </row>
    <row r="656" ht="12.75" customHeight="1">
      <c r="A656" s="82"/>
      <c r="B656" s="64"/>
      <c r="C656" s="64"/>
      <c r="D656" s="64"/>
      <c r="E656" s="64"/>
      <c r="F656" s="64"/>
      <c r="G656" s="64"/>
      <c r="H656" s="64"/>
      <c r="I656" s="64"/>
      <c r="J656" s="64"/>
      <c r="K656" s="64"/>
      <c r="L656" s="64"/>
      <c r="M656" s="64"/>
      <c r="N656" s="64"/>
      <c r="O656" s="64"/>
      <c r="P656" s="64"/>
      <c r="Q656" s="64"/>
      <c r="R656" s="64"/>
      <c r="S656" s="64"/>
      <c r="T656" s="64"/>
      <c r="U656" s="64"/>
      <c r="V656" s="64"/>
      <c r="W656" s="64"/>
      <c r="X656" s="64"/>
      <c r="Y656" s="64"/>
      <c r="Z656" s="64"/>
    </row>
    <row r="657" ht="12.75" customHeight="1">
      <c r="A657" s="82"/>
      <c r="B657" s="64"/>
      <c r="C657" s="64"/>
      <c r="D657" s="64"/>
      <c r="E657" s="64"/>
      <c r="F657" s="64"/>
      <c r="G657" s="64"/>
      <c r="H657" s="64"/>
      <c r="I657" s="64"/>
      <c r="J657" s="64"/>
      <c r="K657" s="64"/>
      <c r="L657" s="64"/>
      <c r="M657" s="64"/>
      <c r="N657" s="64"/>
      <c r="O657" s="64"/>
      <c r="P657" s="64"/>
      <c r="Q657" s="64"/>
      <c r="R657" s="64"/>
      <c r="S657" s="64"/>
      <c r="T657" s="64"/>
      <c r="U657" s="64"/>
      <c r="V657" s="64"/>
      <c r="W657" s="64"/>
      <c r="X657" s="64"/>
      <c r="Y657" s="64"/>
      <c r="Z657" s="64"/>
    </row>
    <row r="658" ht="12.75" customHeight="1">
      <c r="A658" s="82"/>
      <c r="B658" s="64"/>
      <c r="C658" s="64"/>
      <c r="D658" s="64"/>
      <c r="E658" s="64"/>
      <c r="F658" s="64"/>
      <c r="G658" s="64"/>
      <c r="H658" s="64"/>
      <c r="I658" s="64"/>
      <c r="J658" s="64"/>
      <c r="K658" s="64"/>
      <c r="L658" s="64"/>
      <c r="M658" s="64"/>
      <c r="N658" s="64"/>
      <c r="O658" s="64"/>
      <c r="P658" s="64"/>
      <c r="Q658" s="64"/>
      <c r="R658" s="64"/>
      <c r="S658" s="64"/>
      <c r="T658" s="64"/>
      <c r="U658" s="64"/>
      <c r="V658" s="64"/>
      <c r="W658" s="64"/>
      <c r="X658" s="64"/>
      <c r="Y658" s="64"/>
      <c r="Z658" s="64"/>
    </row>
    <row r="659" ht="12.75" customHeight="1">
      <c r="A659" s="82"/>
      <c r="B659" s="64"/>
      <c r="C659" s="64"/>
      <c r="D659" s="64"/>
      <c r="E659" s="64"/>
      <c r="F659" s="64"/>
      <c r="G659" s="64"/>
      <c r="H659" s="64"/>
      <c r="I659" s="64"/>
      <c r="J659" s="64"/>
      <c r="K659" s="64"/>
      <c r="L659" s="64"/>
      <c r="M659" s="64"/>
      <c r="N659" s="64"/>
      <c r="O659" s="64"/>
      <c r="P659" s="64"/>
      <c r="Q659" s="64"/>
      <c r="R659" s="64"/>
      <c r="S659" s="64"/>
      <c r="T659" s="64"/>
      <c r="U659" s="64"/>
      <c r="V659" s="64"/>
      <c r="W659" s="64"/>
      <c r="X659" s="64"/>
      <c r="Y659" s="64"/>
      <c r="Z659" s="64"/>
    </row>
    <row r="660" ht="12.75" customHeight="1">
      <c r="A660" s="82"/>
      <c r="B660" s="64"/>
      <c r="C660" s="64"/>
      <c r="D660" s="64"/>
      <c r="E660" s="64"/>
      <c r="F660" s="64"/>
      <c r="G660" s="64"/>
      <c r="H660" s="64"/>
      <c r="I660" s="64"/>
      <c r="J660" s="64"/>
      <c r="K660" s="64"/>
      <c r="L660" s="64"/>
      <c r="M660" s="64"/>
      <c r="N660" s="64"/>
      <c r="O660" s="64"/>
      <c r="P660" s="64"/>
      <c r="Q660" s="64"/>
      <c r="R660" s="64"/>
      <c r="S660" s="64"/>
      <c r="T660" s="64"/>
      <c r="U660" s="64"/>
      <c r="V660" s="64"/>
      <c r="W660" s="64"/>
      <c r="X660" s="64"/>
      <c r="Y660" s="64"/>
      <c r="Z660" s="64"/>
    </row>
    <row r="661" ht="12.75" customHeight="1">
      <c r="A661" s="82"/>
      <c r="B661" s="64"/>
      <c r="C661" s="64"/>
      <c r="D661" s="64"/>
      <c r="E661" s="64"/>
      <c r="F661" s="64"/>
      <c r="G661" s="64"/>
      <c r="H661" s="64"/>
      <c r="I661" s="64"/>
      <c r="J661" s="64"/>
      <c r="K661" s="64"/>
      <c r="L661" s="64"/>
      <c r="M661" s="64"/>
      <c r="N661" s="64"/>
      <c r="O661" s="64"/>
      <c r="P661" s="64"/>
      <c r="Q661" s="64"/>
      <c r="R661" s="64"/>
      <c r="S661" s="64"/>
      <c r="T661" s="64"/>
      <c r="U661" s="64"/>
      <c r="V661" s="64"/>
      <c r="W661" s="64"/>
      <c r="X661" s="64"/>
      <c r="Y661" s="64"/>
      <c r="Z661" s="64"/>
    </row>
    <row r="662" ht="12.75" customHeight="1">
      <c r="A662" s="82"/>
      <c r="B662" s="64"/>
      <c r="C662" s="64"/>
      <c r="D662" s="64"/>
      <c r="E662" s="64"/>
      <c r="F662" s="64"/>
      <c r="G662" s="64"/>
      <c r="H662" s="64"/>
      <c r="I662" s="64"/>
      <c r="J662" s="64"/>
      <c r="K662" s="64"/>
      <c r="L662" s="64"/>
      <c r="M662" s="64"/>
      <c r="N662" s="64"/>
      <c r="O662" s="64"/>
      <c r="P662" s="64"/>
      <c r="Q662" s="64"/>
      <c r="R662" s="64"/>
      <c r="S662" s="64"/>
      <c r="T662" s="64"/>
      <c r="U662" s="64"/>
      <c r="V662" s="64"/>
      <c r="W662" s="64"/>
      <c r="X662" s="64"/>
      <c r="Y662" s="64"/>
      <c r="Z662" s="64"/>
    </row>
    <row r="663" ht="12.75" customHeight="1">
      <c r="A663" s="82"/>
      <c r="B663" s="64"/>
      <c r="C663" s="64"/>
      <c r="D663" s="64"/>
      <c r="E663" s="64"/>
      <c r="F663" s="64"/>
      <c r="G663" s="64"/>
      <c r="H663" s="64"/>
      <c r="I663" s="64"/>
      <c r="J663" s="64"/>
      <c r="K663" s="64"/>
      <c r="L663" s="64"/>
      <c r="M663" s="64"/>
      <c r="N663" s="64"/>
      <c r="O663" s="64"/>
      <c r="P663" s="64"/>
      <c r="Q663" s="64"/>
      <c r="R663" s="64"/>
      <c r="S663" s="64"/>
      <c r="T663" s="64"/>
      <c r="U663" s="64"/>
      <c r="V663" s="64"/>
      <c r="W663" s="64"/>
      <c r="X663" s="64"/>
      <c r="Y663" s="64"/>
      <c r="Z663" s="64"/>
    </row>
    <row r="664" ht="12.75" customHeight="1">
      <c r="A664" s="82"/>
      <c r="B664" s="64"/>
      <c r="C664" s="64"/>
      <c r="D664" s="64"/>
      <c r="E664" s="64"/>
      <c r="F664" s="64"/>
      <c r="G664" s="64"/>
      <c r="H664" s="64"/>
      <c r="I664" s="64"/>
      <c r="J664" s="64"/>
      <c r="K664" s="64"/>
      <c r="L664" s="64"/>
      <c r="M664" s="64"/>
      <c r="N664" s="64"/>
      <c r="O664" s="64"/>
      <c r="P664" s="64"/>
      <c r="Q664" s="64"/>
      <c r="R664" s="64"/>
      <c r="S664" s="64"/>
      <c r="T664" s="64"/>
      <c r="U664" s="64"/>
      <c r="V664" s="64"/>
      <c r="W664" s="64"/>
      <c r="X664" s="64"/>
      <c r="Y664" s="64"/>
      <c r="Z664" s="64"/>
    </row>
    <row r="665" ht="12.75" customHeight="1">
      <c r="A665" s="82"/>
      <c r="B665" s="64"/>
      <c r="C665" s="64"/>
      <c r="D665" s="64"/>
      <c r="E665" s="64"/>
      <c r="F665" s="64"/>
      <c r="G665" s="64"/>
      <c r="H665" s="64"/>
      <c r="I665" s="64"/>
      <c r="J665" s="64"/>
      <c r="K665" s="64"/>
      <c r="L665" s="64"/>
      <c r="M665" s="64"/>
      <c r="N665" s="64"/>
      <c r="O665" s="64"/>
      <c r="P665" s="64"/>
      <c r="Q665" s="64"/>
      <c r="R665" s="64"/>
      <c r="S665" s="64"/>
      <c r="T665" s="64"/>
      <c r="U665" s="64"/>
      <c r="V665" s="64"/>
      <c r="W665" s="64"/>
      <c r="X665" s="64"/>
      <c r="Y665" s="64"/>
      <c r="Z665" s="64"/>
    </row>
    <row r="666" ht="12.75" customHeight="1">
      <c r="A666" s="82"/>
      <c r="B666" s="64"/>
      <c r="C666" s="64"/>
      <c r="D666" s="64"/>
      <c r="E666" s="64"/>
      <c r="F666" s="64"/>
      <c r="G666" s="64"/>
      <c r="H666" s="64"/>
      <c r="I666" s="64"/>
      <c r="J666" s="64"/>
      <c r="K666" s="64"/>
      <c r="L666" s="64"/>
      <c r="M666" s="64"/>
      <c r="N666" s="64"/>
      <c r="O666" s="64"/>
      <c r="P666" s="64"/>
      <c r="Q666" s="64"/>
      <c r="R666" s="64"/>
      <c r="S666" s="64"/>
      <c r="T666" s="64"/>
      <c r="U666" s="64"/>
      <c r="V666" s="64"/>
      <c r="W666" s="64"/>
      <c r="X666" s="64"/>
      <c r="Y666" s="64"/>
      <c r="Z666" s="64"/>
    </row>
    <row r="667" ht="12.75" customHeight="1">
      <c r="A667" s="82"/>
      <c r="B667" s="64"/>
      <c r="C667" s="64"/>
      <c r="D667" s="64"/>
      <c r="E667" s="64"/>
      <c r="F667" s="64"/>
      <c r="G667" s="64"/>
      <c r="H667" s="64"/>
      <c r="I667" s="64"/>
      <c r="J667" s="64"/>
      <c r="K667" s="64"/>
      <c r="L667" s="64"/>
      <c r="M667" s="64"/>
      <c r="N667" s="64"/>
      <c r="O667" s="64"/>
      <c r="P667" s="64"/>
      <c r="Q667" s="64"/>
      <c r="R667" s="64"/>
      <c r="S667" s="64"/>
      <c r="T667" s="64"/>
      <c r="U667" s="64"/>
      <c r="V667" s="64"/>
      <c r="W667" s="64"/>
      <c r="X667" s="64"/>
      <c r="Y667" s="64"/>
      <c r="Z667" s="64"/>
    </row>
    <row r="668" ht="12.75" customHeight="1">
      <c r="A668" s="82"/>
      <c r="B668" s="64"/>
      <c r="C668" s="64"/>
      <c r="D668" s="64"/>
      <c r="E668" s="64"/>
      <c r="F668" s="64"/>
      <c r="G668" s="64"/>
      <c r="H668" s="64"/>
      <c r="I668" s="64"/>
      <c r="J668" s="64"/>
      <c r="K668" s="64"/>
      <c r="L668" s="64"/>
      <c r="M668" s="64"/>
      <c r="N668" s="64"/>
      <c r="O668" s="64"/>
      <c r="P668" s="64"/>
      <c r="Q668" s="64"/>
      <c r="R668" s="64"/>
      <c r="S668" s="64"/>
      <c r="T668" s="64"/>
      <c r="U668" s="64"/>
      <c r="V668" s="64"/>
      <c r="W668" s="64"/>
      <c r="X668" s="64"/>
      <c r="Y668" s="64"/>
      <c r="Z668" s="64"/>
    </row>
    <row r="669" ht="12.75" customHeight="1">
      <c r="A669" s="82"/>
      <c r="B669" s="64"/>
      <c r="C669" s="64"/>
      <c r="D669" s="64"/>
      <c r="E669" s="64"/>
      <c r="F669" s="64"/>
      <c r="G669" s="64"/>
      <c r="H669" s="64"/>
      <c r="I669" s="64"/>
      <c r="J669" s="64"/>
      <c r="K669" s="64"/>
      <c r="L669" s="64"/>
      <c r="M669" s="64"/>
      <c r="N669" s="64"/>
      <c r="O669" s="64"/>
      <c r="P669" s="64"/>
      <c r="Q669" s="64"/>
      <c r="R669" s="64"/>
      <c r="S669" s="64"/>
      <c r="T669" s="64"/>
      <c r="U669" s="64"/>
      <c r="V669" s="64"/>
      <c r="W669" s="64"/>
      <c r="X669" s="64"/>
      <c r="Y669" s="64"/>
      <c r="Z669" s="64"/>
    </row>
    <row r="670" ht="12.75" customHeight="1">
      <c r="A670" s="82"/>
      <c r="B670" s="64"/>
      <c r="C670" s="64"/>
      <c r="D670" s="64"/>
      <c r="E670" s="64"/>
      <c r="F670" s="64"/>
      <c r="G670" s="64"/>
      <c r="H670" s="64"/>
      <c r="I670" s="64"/>
      <c r="J670" s="64"/>
      <c r="K670" s="64"/>
      <c r="L670" s="64"/>
      <c r="M670" s="64"/>
      <c r="N670" s="64"/>
      <c r="O670" s="64"/>
      <c r="P670" s="64"/>
      <c r="Q670" s="64"/>
      <c r="R670" s="64"/>
      <c r="S670" s="64"/>
      <c r="T670" s="64"/>
      <c r="U670" s="64"/>
      <c r="V670" s="64"/>
      <c r="W670" s="64"/>
      <c r="X670" s="64"/>
      <c r="Y670" s="64"/>
      <c r="Z670" s="64"/>
    </row>
    <row r="671" ht="12.75" customHeight="1">
      <c r="A671" s="82"/>
      <c r="B671" s="64"/>
      <c r="C671" s="64"/>
      <c r="D671" s="64"/>
      <c r="E671" s="64"/>
      <c r="F671" s="64"/>
      <c r="G671" s="64"/>
      <c r="H671" s="64"/>
      <c r="I671" s="64"/>
      <c r="J671" s="64"/>
      <c r="K671" s="64"/>
      <c r="L671" s="64"/>
      <c r="M671" s="64"/>
      <c r="N671" s="64"/>
      <c r="O671" s="64"/>
      <c r="P671" s="64"/>
      <c r="Q671" s="64"/>
      <c r="R671" s="64"/>
      <c r="S671" s="64"/>
      <c r="T671" s="64"/>
      <c r="U671" s="64"/>
      <c r="V671" s="64"/>
      <c r="W671" s="64"/>
      <c r="X671" s="64"/>
      <c r="Y671" s="64"/>
      <c r="Z671" s="64"/>
    </row>
    <row r="672" ht="12.75" customHeight="1">
      <c r="A672" s="82"/>
      <c r="B672" s="64"/>
      <c r="C672" s="64"/>
      <c r="D672" s="64"/>
      <c r="E672" s="64"/>
      <c r="F672" s="64"/>
      <c r="G672" s="64"/>
      <c r="H672" s="64"/>
      <c r="I672" s="64"/>
      <c r="J672" s="64"/>
      <c r="K672" s="64"/>
      <c r="L672" s="64"/>
      <c r="M672" s="64"/>
      <c r="N672" s="64"/>
      <c r="O672" s="64"/>
      <c r="P672" s="64"/>
      <c r="Q672" s="64"/>
      <c r="R672" s="64"/>
      <c r="S672" s="64"/>
      <c r="T672" s="64"/>
      <c r="U672" s="64"/>
      <c r="V672" s="64"/>
      <c r="W672" s="64"/>
      <c r="X672" s="64"/>
      <c r="Y672" s="64"/>
      <c r="Z672" s="64"/>
    </row>
    <row r="673" ht="12.75" customHeight="1">
      <c r="A673" s="82"/>
      <c r="B673" s="64"/>
      <c r="C673" s="64"/>
      <c r="D673" s="64"/>
      <c r="E673" s="64"/>
      <c r="F673" s="64"/>
      <c r="G673" s="64"/>
      <c r="H673" s="64"/>
      <c r="I673" s="64"/>
      <c r="J673" s="64"/>
      <c r="K673" s="64"/>
      <c r="L673" s="64"/>
      <c r="M673" s="64"/>
      <c r="N673" s="64"/>
      <c r="O673" s="64"/>
      <c r="P673" s="64"/>
      <c r="Q673" s="64"/>
      <c r="R673" s="64"/>
      <c r="S673" s="64"/>
      <c r="T673" s="64"/>
      <c r="U673" s="64"/>
      <c r="V673" s="64"/>
      <c r="W673" s="64"/>
      <c r="X673" s="64"/>
      <c r="Y673" s="64"/>
      <c r="Z673" s="64"/>
    </row>
    <row r="674" ht="12.75" customHeight="1">
      <c r="A674" s="82"/>
      <c r="B674" s="64"/>
      <c r="C674" s="64"/>
      <c r="D674" s="64"/>
      <c r="E674" s="64"/>
      <c r="F674" s="64"/>
      <c r="G674" s="64"/>
      <c r="H674" s="64"/>
      <c r="I674" s="64"/>
      <c r="J674" s="64"/>
      <c r="K674" s="64"/>
      <c r="L674" s="64"/>
      <c r="M674" s="64"/>
      <c r="N674" s="64"/>
      <c r="O674" s="64"/>
      <c r="P674" s="64"/>
      <c r="Q674" s="64"/>
      <c r="R674" s="64"/>
      <c r="S674" s="64"/>
      <c r="T674" s="64"/>
      <c r="U674" s="64"/>
      <c r="V674" s="64"/>
      <c r="W674" s="64"/>
      <c r="X674" s="64"/>
      <c r="Y674" s="64"/>
      <c r="Z674" s="64"/>
    </row>
    <row r="675" ht="12.75" customHeight="1">
      <c r="A675" s="82"/>
      <c r="B675" s="64"/>
      <c r="C675" s="64"/>
      <c r="D675" s="64"/>
      <c r="E675" s="64"/>
      <c r="F675" s="64"/>
      <c r="G675" s="64"/>
      <c r="H675" s="64"/>
      <c r="I675" s="64"/>
      <c r="J675" s="64"/>
      <c r="K675" s="64"/>
      <c r="L675" s="64"/>
      <c r="M675" s="64"/>
      <c r="N675" s="64"/>
      <c r="O675" s="64"/>
      <c r="P675" s="64"/>
      <c r="Q675" s="64"/>
      <c r="R675" s="64"/>
      <c r="S675" s="64"/>
      <c r="T675" s="64"/>
      <c r="U675" s="64"/>
      <c r="V675" s="64"/>
      <c r="W675" s="64"/>
      <c r="X675" s="64"/>
      <c r="Y675" s="64"/>
      <c r="Z675" s="64"/>
    </row>
    <row r="676" ht="12.75" customHeight="1">
      <c r="A676" s="82"/>
      <c r="B676" s="64"/>
      <c r="C676" s="64"/>
      <c r="D676" s="64"/>
      <c r="E676" s="64"/>
      <c r="F676" s="64"/>
      <c r="G676" s="64"/>
      <c r="H676" s="64"/>
      <c r="I676" s="64"/>
      <c r="J676" s="64"/>
      <c r="K676" s="64"/>
      <c r="L676" s="64"/>
      <c r="M676" s="64"/>
      <c r="N676" s="64"/>
      <c r="O676" s="64"/>
      <c r="P676" s="64"/>
      <c r="Q676" s="64"/>
      <c r="R676" s="64"/>
      <c r="S676" s="64"/>
      <c r="T676" s="64"/>
      <c r="U676" s="64"/>
      <c r="V676" s="64"/>
      <c r="W676" s="64"/>
      <c r="X676" s="64"/>
      <c r="Y676" s="64"/>
      <c r="Z676" s="64"/>
    </row>
    <row r="677" ht="12.75" customHeight="1">
      <c r="A677" s="82"/>
      <c r="B677" s="64"/>
      <c r="C677" s="64"/>
      <c r="D677" s="64"/>
      <c r="E677" s="64"/>
      <c r="F677" s="64"/>
      <c r="G677" s="64"/>
      <c r="H677" s="64"/>
      <c r="I677" s="64"/>
      <c r="J677" s="64"/>
      <c r="K677" s="64"/>
      <c r="L677" s="64"/>
      <c r="M677" s="64"/>
      <c r="N677" s="64"/>
      <c r="O677" s="64"/>
      <c r="P677" s="64"/>
      <c r="Q677" s="64"/>
      <c r="R677" s="64"/>
      <c r="S677" s="64"/>
      <c r="T677" s="64"/>
      <c r="U677" s="64"/>
      <c r="V677" s="64"/>
      <c r="W677" s="64"/>
      <c r="X677" s="64"/>
      <c r="Y677" s="64"/>
      <c r="Z677" s="64"/>
    </row>
    <row r="678" ht="12.75" customHeight="1">
      <c r="A678" s="82"/>
      <c r="B678" s="64"/>
      <c r="C678" s="64"/>
      <c r="D678" s="64"/>
      <c r="E678" s="64"/>
      <c r="F678" s="64"/>
      <c r="G678" s="64"/>
      <c r="H678" s="64"/>
      <c r="I678" s="64"/>
      <c r="J678" s="64"/>
      <c r="K678" s="64"/>
      <c r="L678" s="64"/>
      <c r="M678" s="64"/>
      <c r="N678" s="64"/>
      <c r="O678" s="64"/>
      <c r="P678" s="64"/>
      <c r="Q678" s="64"/>
      <c r="R678" s="64"/>
      <c r="S678" s="64"/>
      <c r="T678" s="64"/>
      <c r="U678" s="64"/>
      <c r="V678" s="64"/>
      <c r="W678" s="64"/>
      <c r="X678" s="64"/>
      <c r="Y678" s="64"/>
      <c r="Z678" s="64"/>
    </row>
    <row r="679" ht="12.75" customHeight="1">
      <c r="A679" s="82"/>
      <c r="B679" s="64"/>
      <c r="C679" s="64"/>
      <c r="D679" s="64"/>
      <c r="E679" s="64"/>
      <c r="F679" s="64"/>
      <c r="G679" s="64"/>
      <c r="H679" s="64"/>
      <c r="I679" s="64"/>
      <c r="J679" s="64"/>
      <c r="K679" s="64"/>
      <c r="L679" s="64"/>
      <c r="M679" s="64"/>
      <c r="N679" s="64"/>
      <c r="O679" s="64"/>
      <c r="P679" s="64"/>
      <c r="Q679" s="64"/>
      <c r="R679" s="64"/>
      <c r="S679" s="64"/>
      <c r="T679" s="64"/>
      <c r="U679" s="64"/>
      <c r="V679" s="64"/>
      <c r="W679" s="64"/>
      <c r="X679" s="64"/>
      <c r="Y679" s="64"/>
      <c r="Z679" s="64"/>
    </row>
    <row r="680" ht="12.75" customHeight="1">
      <c r="A680" s="82"/>
      <c r="B680" s="64"/>
      <c r="C680" s="64"/>
      <c r="D680" s="64"/>
      <c r="E680" s="64"/>
      <c r="F680" s="64"/>
      <c r="G680" s="64"/>
      <c r="H680" s="64"/>
      <c r="I680" s="64"/>
      <c r="J680" s="64"/>
      <c r="K680" s="64"/>
      <c r="L680" s="64"/>
      <c r="M680" s="64"/>
      <c r="N680" s="64"/>
      <c r="O680" s="64"/>
      <c r="P680" s="64"/>
      <c r="Q680" s="64"/>
      <c r="R680" s="64"/>
      <c r="S680" s="64"/>
      <c r="T680" s="64"/>
      <c r="U680" s="64"/>
      <c r="V680" s="64"/>
      <c r="W680" s="64"/>
      <c r="X680" s="64"/>
      <c r="Y680" s="64"/>
      <c r="Z680" s="64"/>
    </row>
    <row r="681" ht="12.75" customHeight="1">
      <c r="A681" s="82"/>
      <c r="B681" s="64"/>
      <c r="C681" s="64"/>
      <c r="D681" s="64"/>
      <c r="E681" s="64"/>
      <c r="F681" s="64"/>
      <c r="G681" s="64"/>
      <c r="H681" s="64"/>
      <c r="I681" s="64"/>
      <c r="J681" s="64"/>
      <c r="K681" s="64"/>
      <c r="L681" s="64"/>
      <c r="M681" s="64"/>
      <c r="N681" s="64"/>
      <c r="O681" s="64"/>
      <c r="P681" s="64"/>
      <c r="Q681" s="64"/>
      <c r="R681" s="64"/>
      <c r="S681" s="64"/>
      <c r="T681" s="64"/>
      <c r="U681" s="64"/>
      <c r="V681" s="64"/>
      <c r="W681" s="64"/>
      <c r="X681" s="64"/>
      <c r="Y681" s="64"/>
      <c r="Z681" s="64"/>
    </row>
    <row r="682" ht="12.75" customHeight="1">
      <c r="A682" s="82"/>
      <c r="B682" s="64"/>
      <c r="C682" s="64"/>
      <c r="D682" s="64"/>
      <c r="E682" s="64"/>
      <c r="F682" s="64"/>
      <c r="G682" s="64"/>
      <c r="H682" s="64"/>
      <c r="I682" s="64"/>
      <c r="J682" s="64"/>
      <c r="K682" s="64"/>
      <c r="L682" s="64"/>
      <c r="M682" s="64"/>
      <c r="N682" s="64"/>
      <c r="O682" s="64"/>
      <c r="P682" s="64"/>
      <c r="Q682" s="64"/>
      <c r="R682" s="64"/>
      <c r="S682" s="64"/>
      <c r="T682" s="64"/>
      <c r="U682" s="64"/>
      <c r="V682" s="64"/>
      <c r="W682" s="64"/>
      <c r="X682" s="64"/>
      <c r="Y682" s="64"/>
      <c r="Z682" s="64"/>
    </row>
    <row r="683" ht="12.75" customHeight="1">
      <c r="A683" s="82"/>
      <c r="B683" s="64"/>
      <c r="C683" s="64"/>
      <c r="D683" s="64"/>
      <c r="E683" s="64"/>
      <c r="F683" s="64"/>
      <c r="G683" s="64"/>
      <c r="H683" s="64"/>
      <c r="I683" s="64"/>
      <c r="J683" s="64"/>
      <c r="K683" s="64"/>
      <c r="L683" s="64"/>
      <c r="M683" s="64"/>
      <c r="N683" s="64"/>
      <c r="O683" s="64"/>
      <c r="P683" s="64"/>
      <c r="Q683" s="64"/>
      <c r="R683" s="64"/>
      <c r="S683" s="64"/>
      <c r="T683" s="64"/>
      <c r="U683" s="64"/>
      <c r="V683" s="64"/>
      <c r="W683" s="64"/>
      <c r="X683" s="64"/>
      <c r="Y683" s="64"/>
      <c r="Z683" s="64"/>
    </row>
    <row r="684" ht="12.75" customHeight="1">
      <c r="A684" s="82"/>
      <c r="B684" s="64"/>
      <c r="C684" s="64"/>
      <c r="D684" s="64"/>
      <c r="E684" s="64"/>
      <c r="F684" s="64"/>
      <c r="G684" s="64"/>
      <c r="H684" s="64"/>
      <c r="I684" s="64"/>
      <c r="J684" s="64"/>
      <c r="K684" s="64"/>
      <c r="L684" s="64"/>
      <c r="M684" s="64"/>
      <c r="N684" s="64"/>
      <c r="O684" s="64"/>
      <c r="P684" s="64"/>
      <c r="Q684" s="64"/>
      <c r="R684" s="64"/>
      <c r="S684" s="64"/>
      <c r="T684" s="64"/>
      <c r="U684" s="64"/>
      <c r="V684" s="64"/>
      <c r="W684" s="64"/>
      <c r="X684" s="64"/>
      <c r="Y684" s="64"/>
      <c r="Z684" s="64"/>
    </row>
    <row r="685" ht="12.75" customHeight="1">
      <c r="A685" s="82"/>
      <c r="B685" s="64"/>
      <c r="C685" s="64"/>
      <c r="D685" s="64"/>
      <c r="E685" s="64"/>
      <c r="F685" s="64"/>
      <c r="G685" s="64"/>
      <c r="H685" s="64"/>
      <c r="I685" s="64"/>
      <c r="J685" s="64"/>
      <c r="K685" s="64"/>
      <c r="L685" s="64"/>
      <c r="M685" s="64"/>
      <c r="N685" s="64"/>
      <c r="O685" s="64"/>
      <c r="P685" s="64"/>
      <c r="Q685" s="64"/>
      <c r="R685" s="64"/>
      <c r="S685" s="64"/>
      <c r="T685" s="64"/>
      <c r="U685" s="64"/>
      <c r="V685" s="64"/>
      <c r="W685" s="64"/>
      <c r="X685" s="64"/>
      <c r="Y685" s="64"/>
      <c r="Z685" s="64"/>
    </row>
    <row r="686" ht="12.75" customHeight="1">
      <c r="A686" s="82"/>
      <c r="B686" s="64"/>
      <c r="C686" s="64"/>
      <c r="D686" s="64"/>
      <c r="E686" s="64"/>
      <c r="F686" s="64"/>
      <c r="G686" s="64"/>
      <c r="H686" s="64"/>
      <c r="I686" s="64"/>
      <c r="J686" s="64"/>
      <c r="K686" s="64"/>
      <c r="L686" s="64"/>
      <c r="M686" s="64"/>
      <c r="N686" s="64"/>
      <c r="O686" s="64"/>
      <c r="P686" s="64"/>
      <c r="Q686" s="64"/>
      <c r="R686" s="64"/>
      <c r="S686" s="64"/>
      <c r="T686" s="64"/>
      <c r="U686" s="64"/>
      <c r="V686" s="64"/>
      <c r="W686" s="64"/>
      <c r="X686" s="64"/>
      <c r="Y686" s="64"/>
      <c r="Z686" s="64"/>
    </row>
    <row r="687" ht="12.75" customHeight="1">
      <c r="A687" s="82"/>
      <c r="B687" s="64"/>
      <c r="C687" s="64"/>
      <c r="D687" s="64"/>
      <c r="E687" s="64"/>
      <c r="F687" s="64"/>
      <c r="G687" s="64"/>
      <c r="H687" s="64"/>
      <c r="I687" s="64"/>
      <c r="J687" s="64"/>
      <c r="K687" s="64"/>
      <c r="L687" s="64"/>
      <c r="M687" s="64"/>
      <c r="N687" s="64"/>
      <c r="O687" s="64"/>
      <c r="P687" s="64"/>
      <c r="Q687" s="64"/>
      <c r="R687" s="64"/>
      <c r="S687" s="64"/>
      <c r="T687" s="64"/>
      <c r="U687" s="64"/>
      <c r="V687" s="64"/>
      <c r="W687" s="64"/>
      <c r="X687" s="64"/>
      <c r="Y687" s="64"/>
      <c r="Z687" s="64"/>
    </row>
    <row r="688" ht="12.75" customHeight="1">
      <c r="A688" s="82"/>
      <c r="B688" s="64"/>
      <c r="C688" s="64"/>
      <c r="D688" s="64"/>
      <c r="E688" s="64"/>
      <c r="F688" s="64"/>
      <c r="G688" s="64"/>
      <c r="H688" s="64"/>
      <c r="I688" s="64"/>
      <c r="J688" s="64"/>
      <c r="K688" s="64"/>
      <c r="L688" s="64"/>
      <c r="M688" s="64"/>
      <c r="N688" s="64"/>
      <c r="O688" s="64"/>
      <c r="P688" s="64"/>
      <c r="Q688" s="64"/>
      <c r="R688" s="64"/>
      <c r="S688" s="64"/>
      <c r="T688" s="64"/>
      <c r="U688" s="64"/>
      <c r="V688" s="64"/>
      <c r="W688" s="64"/>
      <c r="X688" s="64"/>
      <c r="Y688" s="64"/>
      <c r="Z688" s="64"/>
    </row>
    <row r="689" ht="12.75" customHeight="1">
      <c r="A689" s="82"/>
      <c r="B689" s="64"/>
      <c r="C689" s="64"/>
      <c r="D689" s="64"/>
      <c r="E689" s="64"/>
      <c r="F689" s="64"/>
      <c r="G689" s="64"/>
      <c r="H689" s="64"/>
      <c r="I689" s="64"/>
      <c r="J689" s="64"/>
      <c r="K689" s="64"/>
      <c r="L689" s="64"/>
      <c r="M689" s="64"/>
      <c r="N689" s="64"/>
      <c r="O689" s="64"/>
      <c r="P689" s="64"/>
      <c r="Q689" s="64"/>
      <c r="R689" s="64"/>
      <c r="S689" s="64"/>
      <c r="T689" s="64"/>
      <c r="U689" s="64"/>
      <c r="V689" s="64"/>
      <c r="W689" s="64"/>
      <c r="X689" s="64"/>
      <c r="Y689" s="64"/>
      <c r="Z689" s="64"/>
    </row>
    <row r="690" ht="12.75" customHeight="1">
      <c r="A690" s="82"/>
      <c r="B690" s="64"/>
      <c r="C690" s="64"/>
      <c r="D690" s="64"/>
      <c r="E690" s="64"/>
      <c r="F690" s="64"/>
      <c r="G690" s="64"/>
      <c r="H690" s="64"/>
      <c r="I690" s="64"/>
      <c r="J690" s="64"/>
      <c r="K690" s="64"/>
      <c r="L690" s="64"/>
      <c r="M690" s="64"/>
      <c r="N690" s="64"/>
      <c r="O690" s="64"/>
      <c r="P690" s="64"/>
      <c r="Q690" s="64"/>
      <c r="R690" s="64"/>
      <c r="S690" s="64"/>
      <c r="T690" s="64"/>
      <c r="U690" s="64"/>
      <c r="V690" s="64"/>
      <c r="W690" s="64"/>
      <c r="X690" s="64"/>
      <c r="Y690" s="64"/>
      <c r="Z690" s="64"/>
    </row>
    <row r="691" ht="12.75" customHeight="1">
      <c r="A691" s="82"/>
      <c r="B691" s="64"/>
      <c r="C691" s="64"/>
      <c r="D691" s="64"/>
      <c r="E691" s="64"/>
      <c r="F691" s="64"/>
      <c r="G691" s="64"/>
      <c r="H691" s="64"/>
      <c r="I691" s="64"/>
      <c r="J691" s="64"/>
      <c r="K691" s="64"/>
      <c r="L691" s="64"/>
      <c r="M691" s="64"/>
      <c r="N691" s="64"/>
      <c r="O691" s="64"/>
      <c r="P691" s="64"/>
      <c r="Q691" s="64"/>
      <c r="R691" s="64"/>
      <c r="S691" s="64"/>
      <c r="T691" s="64"/>
      <c r="U691" s="64"/>
      <c r="V691" s="64"/>
      <c r="W691" s="64"/>
      <c r="X691" s="64"/>
      <c r="Y691" s="64"/>
      <c r="Z691" s="64"/>
    </row>
    <row r="692" ht="12.75" customHeight="1">
      <c r="A692" s="82"/>
      <c r="B692" s="64"/>
      <c r="C692" s="64"/>
      <c r="D692" s="64"/>
      <c r="E692" s="64"/>
      <c r="F692" s="64"/>
      <c r="G692" s="64"/>
      <c r="H692" s="64"/>
      <c r="I692" s="64"/>
      <c r="J692" s="64"/>
      <c r="K692" s="64"/>
      <c r="L692" s="64"/>
      <c r="M692" s="64"/>
      <c r="N692" s="64"/>
      <c r="O692" s="64"/>
      <c r="P692" s="64"/>
      <c r="Q692" s="64"/>
      <c r="R692" s="64"/>
      <c r="S692" s="64"/>
      <c r="T692" s="64"/>
      <c r="U692" s="64"/>
      <c r="V692" s="64"/>
      <c r="W692" s="64"/>
      <c r="X692" s="64"/>
      <c r="Y692" s="64"/>
      <c r="Z692" s="64"/>
    </row>
    <row r="693" ht="12.75" customHeight="1">
      <c r="A693" s="82"/>
      <c r="B693" s="64"/>
      <c r="C693" s="64"/>
      <c r="D693" s="64"/>
      <c r="E693" s="64"/>
      <c r="F693" s="64"/>
      <c r="G693" s="64"/>
      <c r="H693" s="64"/>
      <c r="I693" s="64"/>
      <c r="J693" s="64"/>
      <c r="K693" s="64"/>
      <c r="L693" s="64"/>
      <c r="M693" s="64"/>
      <c r="N693" s="64"/>
      <c r="O693" s="64"/>
      <c r="P693" s="64"/>
      <c r="Q693" s="64"/>
      <c r="R693" s="64"/>
      <c r="S693" s="64"/>
      <c r="T693" s="64"/>
      <c r="U693" s="64"/>
      <c r="V693" s="64"/>
      <c r="W693" s="64"/>
      <c r="X693" s="64"/>
      <c r="Y693" s="64"/>
      <c r="Z693" s="64"/>
    </row>
    <row r="694" ht="12.75" customHeight="1">
      <c r="A694" s="82"/>
      <c r="B694" s="64"/>
      <c r="C694" s="64"/>
      <c r="D694" s="64"/>
      <c r="E694" s="64"/>
      <c r="F694" s="64"/>
      <c r="G694" s="64"/>
      <c r="H694" s="64"/>
      <c r="I694" s="64"/>
      <c r="J694" s="64"/>
      <c r="K694" s="64"/>
      <c r="L694" s="64"/>
      <c r="M694" s="64"/>
      <c r="N694" s="64"/>
      <c r="O694" s="64"/>
      <c r="P694" s="64"/>
      <c r="Q694" s="64"/>
      <c r="R694" s="64"/>
      <c r="S694" s="64"/>
      <c r="T694" s="64"/>
      <c r="U694" s="64"/>
      <c r="V694" s="64"/>
      <c r="W694" s="64"/>
      <c r="X694" s="64"/>
      <c r="Y694" s="64"/>
      <c r="Z694" s="64"/>
    </row>
    <row r="695" ht="12.75" customHeight="1">
      <c r="A695" s="82"/>
      <c r="B695" s="64"/>
      <c r="C695" s="64"/>
      <c r="D695" s="64"/>
      <c r="E695" s="64"/>
      <c r="F695" s="64"/>
      <c r="G695" s="64"/>
      <c r="H695" s="64"/>
      <c r="I695" s="64"/>
      <c r="J695" s="64"/>
      <c r="K695" s="64"/>
      <c r="L695" s="64"/>
      <c r="M695" s="64"/>
      <c r="N695" s="64"/>
      <c r="O695" s="64"/>
      <c r="P695" s="64"/>
      <c r="Q695" s="64"/>
      <c r="R695" s="64"/>
      <c r="S695" s="64"/>
      <c r="T695" s="64"/>
      <c r="U695" s="64"/>
      <c r="V695" s="64"/>
      <c r="W695" s="64"/>
      <c r="X695" s="64"/>
      <c r="Y695" s="64"/>
      <c r="Z695" s="64"/>
    </row>
    <row r="696" ht="12.75" customHeight="1">
      <c r="A696" s="82"/>
      <c r="B696" s="64"/>
      <c r="C696" s="64"/>
      <c r="D696" s="64"/>
      <c r="E696" s="64"/>
      <c r="F696" s="64"/>
      <c r="G696" s="64"/>
      <c r="H696" s="64"/>
      <c r="I696" s="64"/>
      <c r="J696" s="64"/>
      <c r="K696" s="64"/>
      <c r="L696" s="64"/>
      <c r="M696" s="64"/>
      <c r="N696" s="64"/>
      <c r="O696" s="64"/>
      <c r="P696" s="64"/>
      <c r="Q696" s="64"/>
      <c r="R696" s="64"/>
      <c r="S696" s="64"/>
      <c r="T696" s="64"/>
      <c r="U696" s="64"/>
      <c r="V696" s="64"/>
      <c r="W696" s="64"/>
      <c r="X696" s="64"/>
      <c r="Y696" s="64"/>
      <c r="Z696" s="64"/>
    </row>
    <row r="697" ht="12.75" customHeight="1">
      <c r="A697" s="82"/>
      <c r="B697" s="64"/>
      <c r="C697" s="64"/>
      <c r="D697" s="64"/>
      <c r="E697" s="64"/>
      <c r="F697" s="64"/>
      <c r="G697" s="64"/>
      <c r="H697" s="64"/>
      <c r="I697" s="64"/>
      <c r="J697" s="64"/>
      <c r="K697" s="64"/>
      <c r="L697" s="64"/>
      <c r="M697" s="64"/>
      <c r="N697" s="64"/>
      <c r="O697" s="64"/>
      <c r="P697" s="64"/>
      <c r="Q697" s="64"/>
      <c r="R697" s="64"/>
      <c r="S697" s="64"/>
      <c r="T697" s="64"/>
      <c r="U697" s="64"/>
      <c r="V697" s="64"/>
      <c r="W697" s="64"/>
      <c r="X697" s="64"/>
      <c r="Y697" s="64"/>
      <c r="Z697" s="64"/>
    </row>
    <row r="698" ht="12.75" customHeight="1">
      <c r="A698" s="82"/>
      <c r="B698" s="64"/>
      <c r="C698" s="64"/>
      <c r="D698" s="64"/>
      <c r="E698" s="64"/>
      <c r="F698" s="64"/>
      <c r="G698" s="64"/>
      <c r="H698" s="64"/>
      <c r="I698" s="64"/>
      <c r="J698" s="64"/>
      <c r="K698" s="64"/>
      <c r="L698" s="64"/>
      <c r="M698" s="64"/>
      <c r="N698" s="64"/>
      <c r="O698" s="64"/>
      <c r="P698" s="64"/>
      <c r="Q698" s="64"/>
      <c r="R698" s="64"/>
      <c r="S698" s="64"/>
      <c r="T698" s="64"/>
      <c r="U698" s="64"/>
      <c r="V698" s="64"/>
      <c r="W698" s="64"/>
      <c r="X698" s="64"/>
      <c r="Y698" s="64"/>
      <c r="Z698" s="64"/>
    </row>
    <row r="699" ht="12.75" customHeight="1">
      <c r="A699" s="82"/>
      <c r="B699" s="64"/>
      <c r="C699" s="64"/>
      <c r="D699" s="64"/>
      <c r="E699" s="64"/>
      <c r="F699" s="64"/>
      <c r="G699" s="64"/>
      <c r="H699" s="64"/>
      <c r="I699" s="64"/>
      <c r="J699" s="64"/>
      <c r="K699" s="64"/>
      <c r="L699" s="64"/>
      <c r="M699" s="64"/>
      <c r="N699" s="64"/>
      <c r="O699" s="64"/>
      <c r="P699" s="64"/>
      <c r="Q699" s="64"/>
      <c r="R699" s="64"/>
      <c r="S699" s="64"/>
      <c r="T699" s="64"/>
      <c r="U699" s="64"/>
      <c r="V699" s="64"/>
      <c r="W699" s="64"/>
      <c r="X699" s="64"/>
      <c r="Y699" s="64"/>
      <c r="Z699" s="64"/>
    </row>
    <row r="700" ht="12.75" customHeight="1">
      <c r="A700" s="82"/>
      <c r="B700" s="64"/>
      <c r="C700" s="64"/>
      <c r="D700" s="64"/>
      <c r="E700" s="64"/>
      <c r="F700" s="64"/>
      <c r="G700" s="64"/>
      <c r="H700" s="64"/>
      <c r="I700" s="64"/>
      <c r="J700" s="64"/>
      <c r="K700" s="64"/>
      <c r="L700" s="64"/>
      <c r="M700" s="64"/>
      <c r="N700" s="64"/>
      <c r="O700" s="64"/>
      <c r="P700" s="64"/>
      <c r="Q700" s="64"/>
      <c r="R700" s="64"/>
      <c r="S700" s="64"/>
      <c r="T700" s="64"/>
      <c r="U700" s="64"/>
      <c r="V700" s="64"/>
      <c r="W700" s="64"/>
      <c r="X700" s="64"/>
      <c r="Y700" s="64"/>
      <c r="Z700" s="64"/>
    </row>
    <row r="701" ht="12.75" customHeight="1">
      <c r="A701" s="82"/>
      <c r="B701" s="64"/>
      <c r="C701" s="64"/>
      <c r="D701" s="64"/>
      <c r="E701" s="64"/>
      <c r="F701" s="64"/>
      <c r="G701" s="64"/>
      <c r="H701" s="64"/>
      <c r="I701" s="64"/>
      <c r="J701" s="64"/>
      <c r="K701" s="64"/>
      <c r="L701" s="64"/>
      <c r="M701" s="64"/>
      <c r="N701" s="64"/>
      <c r="O701" s="64"/>
      <c r="P701" s="64"/>
      <c r="Q701" s="64"/>
      <c r="R701" s="64"/>
      <c r="S701" s="64"/>
      <c r="T701" s="64"/>
      <c r="U701" s="64"/>
      <c r="V701" s="64"/>
      <c r="W701" s="64"/>
      <c r="X701" s="64"/>
      <c r="Y701" s="64"/>
      <c r="Z701" s="64"/>
    </row>
    <row r="702" ht="12.75" customHeight="1">
      <c r="A702" s="82"/>
      <c r="B702" s="64"/>
      <c r="C702" s="64"/>
      <c r="D702" s="64"/>
      <c r="E702" s="64"/>
      <c r="F702" s="64"/>
      <c r="G702" s="64"/>
      <c r="H702" s="64"/>
      <c r="I702" s="64"/>
      <c r="J702" s="64"/>
      <c r="K702" s="64"/>
      <c r="L702" s="64"/>
      <c r="M702" s="64"/>
      <c r="N702" s="64"/>
      <c r="O702" s="64"/>
      <c r="P702" s="64"/>
      <c r="Q702" s="64"/>
      <c r="R702" s="64"/>
      <c r="S702" s="64"/>
      <c r="T702" s="64"/>
      <c r="U702" s="64"/>
      <c r="V702" s="64"/>
      <c r="W702" s="64"/>
      <c r="X702" s="64"/>
      <c r="Y702" s="64"/>
      <c r="Z702" s="64"/>
    </row>
    <row r="703" ht="12.75" customHeight="1">
      <c r="A703" s="82"/>
      <c r="B703" s="64"/>
      <c r="C703" s="64"/>
      <c r="D703" s="64"/>
      <c r="E703" s="64"/>
      <c r="F703" s="64"/>
      <c r="G703" s="64"/>
      <c r="H703" s="64"/>
      <c r="I703" s="64"/>
      <c r="J703" s="64"/>
      <c r="K703" s="64"/>
      <c r="L703" s="64"/>
      <c r="M703" s="64"/>
      <c r="N703" s="64"/>
      <c r="O703" s="64"/>
      <c r="P703" s="64"/>
      <c r="Q703" s="64"/>
      <c r="R703" s="64"/>
      <c r="S703" s="64"/>
      <c r="T703" s="64"/>
      <c r="U703" s="64"/>
      <c r="V703" s="64"/>
      <c r="W703" s="64"/>
      <c r="X703" s="64"/>
      <c r="Y703" s="64"/>
      <c r="Z703" s="64"/>
    </row>
    <row r="704" ht="12.75" customHeight="1">
      <c r="A704" s="82"/>
      <c r="B704" s="64"/>
      <c r="C704" s="64"/>
      <c r="D704" s="64"/>
      <c r="E704" s="64"/>
      <c r="F704" s="64"/>
      <c r="G704" s="64"/>
      <c r="H704" s="64"/>
      <c r="I704" s="64"/>
      <c r="J704" s="64"/>
      <c r="K704" s="64"/>
      <c r="L704" s="64"/>
      <c r="M704" s="64"/>
      <c r="N704" s="64"/>
      <c r="O704" s="64"/>
      <c r="P704" s="64"/>
      <c r="Q704" s="64"/>
      <c r="R704" s="64"/>
      <c r="S704" s="64"/>
      <c r="T704" s="64"/>
      <c r="U704" s="64"/>
      <c r="V704" s="64"/>
      <c r="W704" s="64"/>
      <c r="X704" s="64"/>
      <c r="Y704" s="64"/>
      <c r="Z704" s="64"/>
    </row>
    <row r="705" ht="12.75" customHeight="1">
      <c r="A705" s="82"/>
      <c r="B705" s="64"/>
      <c r="C705" s="64"/>
      <c r="D705" s="64"/>
      <c r="E705" s="64"/>
      <c r="F705" s="64"/>
      <c r="G705" s="64"/>
      <c r="H705" s="64"/>
      <c r="I705" s="64"/>
      <c r="J705" s="64"/>
      <c r="K705" s="64"/>
      <c r="L705" s="64"/>
      <c r="M705" s="64"/>
      <c r="N705" s="64"/>
      <c r="O705" s="64"/>
      <c r="P705" s="64"/>
      <c r="Q705" s="64"/>
      <c r="R705" s="64"/>
      <c r="S705" s="64"/>
      <c r="T705" s="64"/>
      <c r="U705" s="64"/>
      <c r="V705" s="64"/>
      <c r="W705" s="64"/>
      <c r="X705" s="64"/>
      <c r="Y705" s="64"/>
      <c r="Z705" s="64"/>
    </row>
    <row r="706" ht="12.75" customHeight="1">
      <c r="A706" s="82"/>
      <c r="B706" s="64"/>
      <c r="C706" s="64"/>
      <c r="D706" s="64"/>
      <c r="E706" s="64"/>
      <c r="F706" s="64"/>
      <c r="G706" s="64"/>
      <c r="H706" s="64"/>
      <c r="I706" s="64"/>
      <c r="J706" s="64"/>
      <c r="K706" s="64"/>
      <c r="L706" s="64"/>
      <c r="M706" s="64"/>
      <c r="N706" s="64"/>
      <c r="O706" s="64"/>
      <c r="P706" s="64"/>
      <c r="Q706" s="64"/>
      <c r="R706" s="64"/>
      <c r="S706" s="64"/>
      <c r="T706" s="64"/>
      <c r="U706" s="64"/>
      <c r="V706" s="64"/>
      <c r="W706" s="64"/>
      <c r="X706" s="64"/>
      <c r="Y706" s="64"/>
      <c r="Z706" s="64"/>
    </row>
    <row r="707" ht="12.75" customHeight="1">
      <c r="A707" s="82"/>
      <c r="B707" s="64"/>
      <c r="C707" s="64"/>
      <c r="D707" s="64"/>
      <c r="E707" s="64"/>
      <c r="F707" s="64"/>
      <c r="G707" s="64"/>
      <c r="H707" s="64"/>
      <c r="I707" s="64"/>
      <c r="J707" s="64"/>
      <c r="K707" s="64"/>
      <c r="L707" s="64"/>
      <c r="M707" s="64"/>
      <c r="N707" s="64"/>
      <c r="O707" s="64"/>
      <c r="P707" s="64"/>
      <c r="Q707" s="64"/>
      <c r="R707" s="64"/>
      <c r="S707" s="64"/>
      <c r="T707" s="64"/>
      <c r="U707" s="64"/>
      <c r="V707" s="64"/>
      <c r="W707" s="64"/>
      <c r="X707" s="64"/>
      <c r="Y707" s="64"/>
      <c r="Z707" s="64"/>
    </row>
    <row r="708" ht="12.75" customHeight="1">
      <c r="A708" s="82"/>
      <c r="B708" s="64"/>
      <c r="C708" s="64"/>
      <c r="D708" s="64"/>
      <c r="E708" s="64"/>
      <c r="F708" s="64"/>
      <c r="G708" s="64"/>
      <c r="H708" s="64"/>
      <c r="I708" s="64"/>
      <c r="J708" s="64"/>
      <c r="K708" s="64"/>
      <c r="L708" s="64"/>
      <c r="M708" s="64"/>
      <c r="N708" s="64"/>
      <c r="O708" s="64"/>
      <c r="P708" s="64"/>
      <c r="Q708" s="64"/>
      <c r="R708" s="64"/>
      <c r="S708" s="64"/>
      <c r="T708" s="64"/>
      <c r="U708" s="64"/>
      <c r="V708" s="64"/>
      <c r="W708" s="64"/>
      <c r="X708" s="64"/>
      <c r="Y708" s="64"/>
      <c r="Z708" s="64"/>
    </row>
    <row r="709" ht="12.75" customHeight="1">
      <c r="A709" s="82"/>
      <c r="B709" s="64"/>
      <c r="C709" s="64"/>
      <c r="D709" s="64"/>
      <c r="E709" s="64"/>
      <c r="F709" s="64"/>
      <c r="G709" s="64"/>
      <c r="H709" s="64"/>
      <c r="I709" s="64"/>
      <c r="J709" s="64"/>
      <c r="K709" s="64"/>
      <c r="L709" s="64"/>
      <c r="M709" s="64"/>
      <c r="N709" s="64"/>
      <c r="O709" s="64"/>
      <c r="P709" s="64"/>
      <c r="Q709" s="64"/>
      <c r="R709" s="64"/>
      <c r="S709" s="64"/>
      <c r="T709" s="64"/>
      <c r="U709" s="64"/>
      <c r="V709" s="64"/>
      <c r="W709" s="64"/>
      <c r="X709" s="64"/>
      <c r="Y709" s="64"/>
      <c r="Z709" s="64"/>
    </row>
    <row r="710" ht="12.75" customHeight="1">
      <c r="A710" s="82"/>
      <c r="B710" s="64"/>
      <c r="C710" s="64"/>
      <c r="D710" s="64"/>
      <c r="E710" s="64"/>
      <c r="F710" s="64"/>
      <c r="G710" s="64"/>
      <c r="H710" s="64"/>
      <c r="I710" s="64"/>
      <c r="J710" s="64"/>
      <c r="K710" s="64"/>
      <c r="L710" s="64"/>
      <c r="M710" s="64"/>
      <c r="N710" s="64"/>
      <c r="O710" s="64"/>
      <c r="P710" s="64"/>
      <c r="Q710" s="64"/>
      <c r="R710" s="64"/>
      <c r="S710" s="64"/>
      <c r="T710" s="64"/>
      <c r="U710" s="64"/>
      <c r="V710" s="64"/>
      <c r="W710" s="64"/>
      <c r="X710" s="64"/>
      <c r="Y710" s="64"/>
      <c r="Z710" s="64"/>
    </row>
    <row r="711" ht="12.75" customHeight="1">
      <c r="A711" s="82"/>
      <c r="B711" s="64"/>
      <c r="C711" s="64"/>
      <c r="D711" s="64"/>
      <c r="E711" s="64"/>
      <c r="F711" s="64"/>
      <c r="G711" s="64"/>
      <c r="H711" s="64"/>
      <c r="I711" s="64"/>
      <c r="J711" s="64"/>
      <c r="K711" s="64"/>
      <c r="L711" s="64"/>
      <c r="M711" s="64"/>
      <c r="N711" s="64"/>
      <c r="O711" s="64"/>
      <c r="P711" s="64"/>
      <c r="Q711" s="64"/>
      <c r="R711" s="64"/>
      <c r="S711" s="64"/>
      <c r="T711" s="64"/>
      <c r="U711" s="64"/>
      <c r="V711" s="64"/>
      <c r="W711" s="64"/>
      <c r="X711" s="64"/>
      <c r="Y711" s="64"/>
      <c r="Z711" s="64"/>
    </row>
    <row r="712" ht="12.75" customHeight="1">
      <c r="A712" s="82"/>
      <c r="B712" s="64"/>
      <c r="C712" s="64"/>
      <c r="D712" s="64"/>
      <c r="E712" s="64"/>
      <c r="F712" s="64"/>
      <c r="G712" s="64"/>
      <c r="H712" s="64"/>
      <c r="I712" s="64"/>
      <c r="J712" s="64"/>
      <c r="K712" s="64"/>
      <c r="L712" s="64"/>
      <c r="M712" s="64"/>
      <c r="N712" s="64"/>
      <c r="O712" s="64"/>
      <c r="P712" s="64"/>
      <c r="Q712" s="64"/>
      <c r="R712" s="64"/>
      <c r="S712" s="64"/>
      <c r="T712" s="64"/>
      <c r="U712" s="64"/>
      <c r="V712" s="64"/>
      <c r="W712" s="64"/>
      <c r="X712" s="64"/>
      <c r="Y712" s="64"/>
      <c r="Z712" s="64"/>
    </row>
    <row r="713" ht="12.75" customHeight="1">
      <c r="A713" s="82"/>
      <c r="B713" s="64"/>
      <c r="C713" s="64"/>
      <c r="D713" s="64"/>
      <c r="E713" s="64"/>
      <c r="F713" s="64"/>
      <c r="G713" s="64"/>
      <c r="H713" s="64"/>
      <c r="I713" s="64"/>
      <c r="J713" s="64"/>
      <c r="K713" s="64"/>
      <c r="L713" s="64"/>
      <c r="M713" s="64"/>
      <c r="N713" s="64"/>
      <c r="O713" s="64"/>
      <c r="P713" s="64"/>
      <c r="Q713" s="64"/>
      <c r="R713" s="64"/>
      <c r="S713" s="64"/>
      <c r="T713" s="64"/>
      <c r="U713" s="64"/>
      <c r="V713" s="64"/>
      <c r="W713" s="64"/>
      <c r="X713" s="64"/>
      <c r="Y713" s="64"/>
      <c r="Z713" s="64"/>
    </row>
    <row r="714" ht="12.75" customHeight="1">
      <c r="A714" s="82"/>
      <c r="B714" s="64"/>
      <c r="C714" s="64"/>
      <c r="D714" s="64"/>
      <c r="E714" s="64"/>
      <c r="F714" s="64"/>
      <c r="G714" s="64"/>
      <c r="H714" s="64"/>
      <c r="I714" s="64"/>
      <c r="J714" s="64"/>
      <c r="K714" s="64"/>
      <c r="L714" s="64"/>
      <c r="M714" s="64"/>
      <c r="N714" s="64"/>
      <c r="O714" s="64"/>
      <c r="P714" s="64"/>
      <c r="Q714" s="64"/>
      <c r="R714" s="64"/>
      <c r="S714" s="64"/>
      <c r="T714" s="64"/>
      <c r="U714" s="64"/>
      <c r="V714" s="64"/>
      <c r="W714" s="64"/>
      <c r="X714" s="64"/>
      <c r="Y714" s="64"/>
      <c r="Z714" s="64"/>
    </row>
    <row r="715" ht="12.75" customHeight="1">
      <c r="A715" s="82"/>
      <c r="B715" s="64"/>
      <c r="C715" s="64"/>
      <c r="D715" s="64"/>
      <c r="E715" s="64"/>
      <c r="F715" s="64"/>
      <c r="G715" s="64"/>
      <c r="H715" s="64"/>
      <c r="I715" s="64"/>
      <c r="J715" s="64"/>
      <c r="K715" s="64"/>
      <c r="L715" s="64"/>
      <c r="M715" s="64"/>
      <c r="N715" s="64"/>
      <c r="O715" s="64"/>
      <c r="P715" s="64"/>
      <c r="Q715" s="64"/>
      <c r="R715" s="64"/>
      <c r="S715" s="64"/>
      <c r="T715" s="64"/>
      <c r="U715" s="64"/>
      <c r="V715" s="64"/>
      <c r="W715" s="64"/>
      <c r="X715" s="64"/>
      <c r="Y715" s="64"/>
      <c r="Z715" s="64"/>
    </row>
    <row r="716" ht="12.75" customHeight="1">
      <c r="A716" s="82"/>
      <c r="B716" s="64"/>
      <c r="C716" s="64"/>
      <c r="D716" s="64"/>
      <c r="E716" s="64"/>
      <c r="F716" s="64"/>
      <c r="G716" s="64"/>
      <c r="H716" s="64"/>
      <c r="I716" s="64"/>
      <c r="J716" s="64"/>
      <c r="K716" s="64"/>
      <c r="L716" s="64"/>
      <c r="M716" s="64"/>
      <c r="N716" s="64"/>
      <c r="O716" s="64"/>
      <c r="P716" s="64"/>
      <c r="Q716" s="64"/>
      <c r="R716" s="64"/>
      <c r="S716" s="64"/>
      <c r="T716" s="64"/>
      <c r="U716" s="64"/>
      <c r="V716" s="64"/>
      <c r="W716" s="64"/>
      <c r="X716" s="64"/>
      <c r="Y716" s="64"/>
      <c r="Z716" s="64"/>
    </row>
    <row r="717" ht="12.75" customHeight="1">
      <c r="A717" s="82"/>
      <c r="B717" s="64"/>
      <c r="C717" s="64"/>
      <c r="D717" s="64"/>
      <c r="E717" s="64"/>
      <c r="F717" s="64"/>
      <c r="G717" s="64"/>
      <c r="H717" s="64"/>
      <c r="I717" s="64"/>
      <c r="J717" s="64"/>
      <c r="K717" s="64"/>
      <c r="L717" s="64"/>
      <c r="M717" s="64"/>
      <c r="N717" s="64"/>
      <c r="O717" s="64"/>
      <c r="P717" s="64"/>
      <c r="Q717" s="64"/>
      <c r="R717" s="64"/>
      <c r="S717" s="64"/>
      <c r="T717" s="64"/>
      <c r="U717" s="64"/>
      <c r="V717" s="64"/>
      <c r="W717" s="64"/>
      <c r="X717" s="64"/>
      <c r="Y717" s="64"/>
      <c r="Z717" s="64"/>
    </row>
    <row r="718" ht="12.75" customHeight="1">
      <c r="A718" s="82"/>
      <c r="B718" s="64"/>
      <c r="C718" s="64"/>
      <c r="D718" s="64"/>
      <c r="E718" s="64"/>
      <c r="F718" s="64"/>
      <c r="G718" s="64"/>
      <c r="H718" s="64"/>
      <c r="I718" s="64"/>
      <c r="J718" s="64"/>
      <c r="K718" s="64"/>
      <c r="L718" s="64"/>
      <c r="M718" s="64"/>
      <c r="N718" s="64"/>
      <c r="O718" s="64"/>
      <c r="P718" s="64"/>
      <c r="Q718" s="64"/>
      <c r="R718" s="64"/>
      <c r="S718" s="64"/>
      <c r="T718" s="64"/>
      <c r="U718" s="64"/>
      <c r="V718" s="64"/>
      <c r="W718" s="64"/>
      <c r="X718" s="64"/>
      <c r="Y718" s="64"/>
      <c r="Z718" s="64"/>
    </row>
    <row r="719" ht="12.75" customHeight="1">
      <c r="A719" s="82"/>
      <c r="B719" s="64"/>
      <c r="C719" s="64"/>
      <c r="D719" s="64"/>
      <c r="E719" s="64"/>
      <c r="F719" s="64"/>
      <c r="G719" s="64"/>
      <c r="H719" s="64"/>
      <c r="I719" s="64"/>
      <c r="J719" s="64"/>
      <c r="K719" s="64"/>
      <c r="L719" s="64"/>
      <c r="M719" s="64"/>
      <c r="N719" s="64"/>
      <c r="O719" s="64"/>
      <c r="P719" s="64"/>
      <c r="Q719" s="64"/>
      <c r="R719" s="64"/>
      <c r="S719" s="64"/>
      <c r="T719" s="64"/>
      <c r="U719" s="64"/>
      <c r="V719" s="64"/>
      <c r="W719" s="64"/>
      <c r="X719" s="64"/>
      <c r="Y719" s="64"/>
      <c r="Z719" s="64"/>
    </row>
    <row r="720" ht="12.75" customHeight="1">
      <c r="A720" s="82"/>
      <c r="B720" s="64"/>
      <c r="C720" s="64"/>
      <c r="D720" s="64"/>
      <c r="E720" s="64"/>
      <c r="F720" s="64"/>
      <c r="G720" s="64"/>
      <c r="H720" s="64"/>
      <c r="I720" s="64"/>
      <c r="J720" s="64"/>
      <c r="K720" s="64"/>
      <c r="L720" s="64"/>
      <c r="M720" s="64"/>
      <c r="N720" s="64"/>
      <c r="O720" s="64"/>
      <c r="P720" s="64"/>
      <c r="Q720" s="64"/>
      <c r="R720" s="64"/>
      <c r="S720" s="64"/>
      <c r="T720" s="64"/>
      <c r="U720" s="64"/>
      <c r="V720" s="64"/>
      <c r="W720" s="64"/>
      <c r="X720" s="64"/>
      <c r="Y720" s="64"/>
      <c r="Z720" s="64"/>
    </row>
    <row r="721" ht="12.75" customHeight="1">
      <c r="A721" s="82"/>
      <c r="B721" s="64"/>
      <c r="C721" s="64"/>
      <c r="D721" s="64"/>
      <c r="E721" s="64"/>
      <c r="F721" s="64"/>
      <c r="G721" s="64"/>
      <c r="H721" s="64"/>
      <c r="I721" s="64"/>
      <c r="J721" s="64"/>
      <c r="K721" s="64"/>
      <c r="L721" s="64"/>
      <c r="M721" s="64"/>
      <c r="N721" s="64"/>
      <c r="O721" s="64"/>
      <c r="P721" s="64"/>
      <c r="Q721" s="64"/>
      <c r="R721" s="64"/>
      <c r="S721" s="64"/>
      <c r="T721" s="64"/>
      <c r="U721" s="64"/>
      <c r="V721" s="64"/>
      <c r="W721" s="64"/>
      <c r="X721" s="64"/>
      <c r="Y721" s="64"/>
      <c r="Z721" s="64"/>
    </row>
    <row r="722" ht="12.75" customHeight="1">
      <c r="A722" s="82"/>
      <c r="B722" s="64"/>
      <c r="C722" s="64"/>
      <c r="D722" s="64"/>
      <c r="E722" s="64"/>
      <c r="F722" s="64"/>
      <c r="G722" s="64"/>
      <c r="H722" s="64"/>
      <c r="I722" s="64"/>
      <c r="J722" s="64"/>
      <c r="K722" s="64"/>
      <c r="L722" s="64"/>
      <c r="M722" s="64"/>
      <c r="N722" s="64"/>
      <c r="O722" s="64"/>
      <c r="P722" s="64"/>
      <c r="Q722" s="64"/>
      <c r="R722" s="64"/>
      <c r="S722" s="64"/>
      <c r="T722" s="64"/>
      <c r="U722" s="64"/>
      <c r="V722" s="64"/>
      <c r="W722" s="64"/>
      <c r="X722" s="64"/>
      <c r="Y722" s="64"/>
      <c r="Z722" s="64"/>
    </row>
    <row r="723" ht="12.75" customHeight="1">
      <c r="A723" s="82"/>
      <c r="B723" s="64"/>
      <c r="C723" s="64"/>
      <c r="D723" s="64"/>
      <c r="E723" s="64"/>
      <c r="F723" s="64"/>
      <c r="G723" s="64"/>
      <c r="H723" s="64"/>
      <c r="I723" s="64"/>
      <c r="J723" s="64"/>
      <c r="K723" s="64"/>
      <c r="L723" s="64"/>
      <c r="M723" s="64"/>
      <c r="N723" s="64"/>
      <c r="O723" s="64"/>
      <c r="P723" s="64"/>
      <c r="Q723" s="64"/>
      <c r="R723" s="64"/>
      <c r="S723" s="64"/>
      <c r="T723" s="64"/>
      <c r="U723" s="64"/>
      <c r="V723" s="64"/>
      <c r="W723" s="64"/>
      <c r="X723" s="64"/>
      <c r="Y723" s="64"/>
      <c r="Z723" s="64"/>
    </row>
    <row r="724" ht="12.75" customHeight="1">
      <c r="A724" s="82"/>
      <c r="B724" s="64"/>
      <c r="C724" s="64"/>
      <c r="D724" s="64"/>
      <c r="E724" s="64"/>
      <c r="F724" s="64"/>
      <c r="G724" s="64"/>
      <c r="H724" s="64"/>
      <c r="I724" s="64"/>
      <c r="J724" s="64"/>
      <c r="K724" s="64"/>
      <c r="L724" s="64"/>
      <c r="M724" s="64"/>
      <c r="N724" s="64"/>
      <c r="O724" s="64"/>
      <c r="P724" s="64"/>
      <c r="Q724" s="64"/>
      <c r="R724" s="64"/>
      <c r="S724" s="64"/>
      <c r="T724" s="64"/>
      <c r="U724" s="64"/>
      <c r="V724" s="64"/>
      <c r="W724" s="64"/>
      <c r="X724" s="64"/>
      <c r="Y724" s="64"/>
      <c r="Z724" s="64"/>
    </row>
    <row r="725" ht="12.75" customHeight="1">
      <c r="A725" s="82"/>
      <c r="B725" s="64"/>
      <c r="C725" s="64"/>
      <c r="D725" s="64"/>
      <c r="E725" s="64"/>
      <c r="F725" s="64"/>
      <c r="G725" s="64"/>
      <c r="H725" s="64"/>
      <c r="I725" s="64"/>
      <c r="J725" s="64"/>
      <c r="K725" s="64"/>
      <c r="L725" s="64"/>
      <c r="M725" s="64"/>
      <c r="N725" s="64"/>
      <c r="O725" s="64"/>
      <c r="P725" s="64"/>
      <c r="Q725" s="64"/>
      <c r="R725" s="64"/>
      <c r="S725" s="64"/>
      <c r="T725" s="64"/>
      <c r="U725" s="64"/>
      <c r="V725" s="64"/>
      <c r="W725" s="64"/>
      <c r="X725" s="64"/>
      <c r="Y725" s="64"/>
      <c r="Z725" s="64"/>
    </row>
    <row r="726" ht="12.75" customHeight="1">
      <c r="A726" s="82"/>
      <c r="B726" s="64"/>
      <c r="C726" s="64"/>
      <c r="D726" s="64"/>
      <c r="E726" s="64"/>
      <c r="F726" s="64"/>
      <c r="G726" s="64"/>
      <c r="H726" s="64"/>
      <c r="I726" s="64"/>
      <c r="J726" s="64"/>
      <c r="K726" s="64"/>
      <c r="L726" s="64"/>
      <c r="M726" s="64"/>
      <c r="N726" s="64"/>
      <c r="O726" s="64"/>
      <c r="P726" s="64"/>
      <c r="Q726" s="64"/>
      <c r="R726" s="64"/>
      <c r="S726" s="64"/>
      <c r="T726" s="64"/>
      <c r="U726" s="64"/>
      <c r="V726" s="64"/>
      <c r="W726" s="64"/>
      <c r="X726" s="64"/>
      <c r="Y726" s="64"/>
      <c r="Z726" s="64"/>
    </row>
    <row r="727" ht="12.75" customHeight="1">
      <c r="A727" s="82"/>
      <c r="B727" s="64"/>
      <c r="C727" s="64"/>
      <c r="D727" s="64"/>
      <c r="E727" s="64"/>
      <c r="F727" s="64"/>
      <c r="G727" s="64"/>
      <c r="H727" s="64"/>
      <c r="I727" s="64"/>
      <c r="J727" s="64"/>
      <c r="K727" s="64"/>
      <c r="L727" s="64"/>
      <c r="M727" s="64"/>
      <c r="N727" s="64"/>
      <c r="O727" s="64"/>
      <c r="P727" s="64"/>
      <c r="Q727" s="64"/>
      <c r="R727" s="64"/>
      <c r="S727" s="64"/>
      <c r="T727" s="64"/>
      <c r="U727" s="64"/>
      <c r="V727" s="64"/>
      <c r="W727" s="64"/>
      <c r="X727" s="64"/>
      <c r="Y727" s="64"/>
      <c r="Z727" s="64"/>
    </row>
    <row r="728" ht="12.75" customHeight="1">
      <c r="A728" s="82"/>
      <c r="B728" s="64"/>
      <c r="C728" s="64"/>
      <c r="D728" s="64"/>
      <c r="E728" s="64"/>
      <c r="F728" s="64"/>
      <c r="G728" s="64"/>
      <c r="H728" s="64"/>
      <c r="I728" s="64"/>
      <c r="J728" s="64"/>
      <c r="K728" s="64"/>
      <c r="L728" s="64"/>
      <c r="M728" s="64"/>
      <c r="N728" s="64"/>
      <c r="O728" s="64"/>
      <c r="P728" s="64"/>
      <c r="Q728" s="64"/>
      <c r="R728" s="64"/>
      <c r="S728" s="64"/>
      <c r="T728" s="64"/>
      <c r="U728" s="64"/>
      <c r="V728" s="64"/>
      <c r="W728" s="64"/>
      <c r="X728" s="64"/>
      <c r="Y728" s="64"/>
      <c r="Z728" s="64"/>
    </row>
    <row r="729" ht="12.75" customHeight="1">
      <c r="A729" s="82"/>
      <c r="B729" s="64"/>
      <c r="C729" s="64"/>
      <c r="D729" s="64"/>
      <c r="E729" s="64"/>
      <c r="F729" s="64"/>
      <c r="G729" s="64"/>
      <c r="H729" s="64"/>
      <c r="I729" s="64"/>
      <c r="J729" s="64"/>
      <c r="K729" s="64"/>
      <c r="L729" s="64"/>
      <c r="M729" s="64"/>
      <c r="N729" s="64"/>
      <c r="O729" s="64"/>
      <c r="P729" s="64"/>
      <c r="Q729" s="64"/>
      <c r="R729" s="64"/>
      <c r="S729" s="64"/>
      <c r="T729" s="64"/>
      <c r="U729" s="64"/>
      <c r="V729" s="64"/>
      <c r="W729" s="64"/>
      <c r="X729" s="64"/>
      <c r="Y729" s="64"/>
      <c r="Z729" s="64"/>
    </row>
    <row r="730" ht="12.75" customHeight="1">
      <c r="A730" s="82"/>
      <c r="B730" s="64"/>
      <c r="C730" s="64"/>
      <c r="D730" s="64"/>
      <c r="E730" s="64"/>
      <c r="F730" s="64"/>
      <c r="G730" s="64"/>
      <c r="H730" s="64"/>
      <c r="I730" s="64"/>
      <c r="J730" s="64"/>
      <c r="K730" s="64"/>
      <c r="L730" s="64"/>
      <c r="M730" s="64"/>
      <c r="N730" s="64"/>
      <c r="O730" s="64"/>
      <c r="P730" s="64"/>
      <c r="Q730" s="64"/>
      <c r="R730" s="64"/>
      <c r="S730" s="64"/>
      <c r="T730" s="64"/>
      <c r="U730" s="64"/>
      <c r="V730" s="64"/>
      <c r="W730" s="64"/>
      <c r="X730" s="64"/>
      <c r="Y730" s="64"/>
      <c r="Z730" s="64"/>
    </row>
    <row r="731" ht="12.75" customHeight="1">
      <c r="A731" s="82"/>
      <c r="B731" s="64"/>
      <c r="C731" s="64"/>
      <c r="D731" s="64"/>
      <c r="E731" s="64"/>
      <c r="F731" s="64"/>
      <c r="G731" s="64"/>
      <c r="H731" s="64"/>
      <c r="I731" s="64"/>
      <c r="J731" s="64"/>
      <c r="K731" s="64"/>
      <c r="L731" s="64"/>
      <c r="M731" s="64"/>
      <c r="N731" s="64"/>
      <c r="O731" s="64"/>
      <c r="P731" s="64"/>
      <c r="Q731" s="64"/>
      <c r="R731" s="64"/>
      <c r="S731" s="64"/>
      <c r="T731" s="64"/>
      <c r="U731" s="64"/>
      <c r="V731" s="64"/>
      <c r="W731" s="64"/>
      <c r="X731" s="64"/>
      <c r="Y731" s="64"/>
      <c r="Z731" s="64"/>
    </row>
    <row r="732" ht="12.75" customHeight="1">
      <c r="A732" s="82"/>
      <c r="B732" s="64"/>
      <c r="C732" s="64"/>
      <c r="D732" s="64"/>
      <c r="E732" s="64"/>
      <c r="F732" s="64"/>
      <c r="G732" s="64"/>
      <c r="H732" s="64"/>
      <c r="I732" s="64"/>
      <c r="J732" s="64"/>
      <c r="K732" s="64"/>
      <c r="L732" s="64"/>
      <c r="M732" s="64"/>
      <c r="N732" s="64"/>
      <c r="O732" s="64"/>
      <c r="P732" s="64"/>
      <c r="Q732" s="64"/>
      <c r="R732" s="64"/>
      <c r="S732" s="64"/>
      <c r="T732" s="64"/>
      <c r="U732" s="64"/>
      <c r="V732" s="64"/>
      <c r="W732" s="64"/>
      <c r="X732" s="64"/>
      <c r="Y732" s="64"/>
      <c r="Z732" s="64"/>
    </row>
    <row r="733" ht="12.75" customHeight="1">
      <c r="A733" s="82"/>
      <c r="B733" s="64"/>
      <c r="C733" s="64"/>
      <c r="D733" s="64"/>
      <c r="E733" s="64"/>
      <c r="F733" s="64"/>
      <c r="G733" s="64"/>
      <c r="H733" s="64"/>
      <c r="I733" s="64"/>
      <c r="J733" s="64"/>
      <c r="K733" s="64"/>
      <c r="L733" s="64"/>
      <c r="M733" s="64"/>
      <c r="N733" s="64"/>
      <c r="O733" s="64"/>
      <c r="P733" s="64"/>
      <c r="Q733" s="64"/>
      <c r="R733" s="64"/>
      <c r="S733" s="64"/>
      <c r="T733" s="64"/>
      <c r="U733" s="64"/>
      <c r="V733" s="64"/>
      <c r="W733" s="64"/>
      <c r="X733" s="64"/>
      <c r="Y733" s="64"/>
      <c r="Z733" s="64"/>
    </row>
    <row r="734" ht="12.75" customHeight="1">
      <c r="A734" s="82"/>
      <c r="B734" s="64"/>
      <c r="C734" s="64"/>
      <c r="D734" s="64"/>
      <c r="E734" s="64"/>
      <c r="F734" s="64"/>
      <c r="G734" s="64"/>
      <c r="H734" s="64"/>
      <c r="I734" s="64"/>
      <c r="J734" s="64"/>
      <c r="K734" s="64"/>
      <c r="L734" s="64"/>
      <c r="M734" s="64"/>
      <c r="N734" s="64"/>
      <c r="O734" s="64"/>
      <c r="P734" s="64"/>
      <c r="Q734" s="64"/>
      <c r="R734" s="64"/>
      <c r="S734" s="64"/>
      <c r="T734" s="64"/>
      <c r="U734" s="64"/>
      <c r="V734" s="64"/>
      <c r="W734" s="64"/>
      <c r="X734" s="64"/>
      <c r="Y734" s="64"/>
      <c r="Z734" s="64"/>
    </row>
    <row r="735" ht="12.75" customHeight="1">
      <c r="A735" s="82"/>
      <c r="B735" s="64"/>
      <c r="C735" s="64"/>
      <c r="D735" s="64"/>
      <c r="E735" s="64"/>
      <c r="F735" s="64"/>
      <c r="G735" s="64"/>
      <c r="H735" s="64"/>
      <c r="I735" s="64"/>
      <c r="J735" s="64"/>
      <c r="K735" s="64"/>
      <c r="L735" s="64"/>
      <c r="M735" s="64"/>
      <c r="N735" s="64"/>
      <c r="O735" s="64"/>
      <c r="P735" s="64"/>
      <c r="Q735" s="64"/>
      <c r="R735" s="64"/>
      <c r="S735" s="64"/>
      <c r="T735" s="64"/>
      <c r="U735" s="64"/>
      <c r="V735" s="64"/>
      <c r="W735" s="64"/>
      <c r="X735" s="64"/>
      <c r="Y735" s="64"/>
      <c r="Z735" s="64"/>
    </row>
    <row r="736" ht="12.75" customHeight="1">
      <c r="A736" s="82"/>
      <c r="B736" s="64"/>
      <c r="C736" s="64"/>
      <c r="D736" s="64"/>
      <c r="E736" s="64"/>
      <c r="F736" s="64"/>
      <c r="G736" s="64"/>
      <c r="H736" s="64"/>
      <c r="I736" s="64"/>
      <c r="J736" s="64"/>
      <c r="K736" s="64"/>
      <c r="L736" s="64"/>
      <c r="M736" s="64"/>
      <c r="N736" s="64"/>
      <c r="O736" s="64"/>
      <c r="P736" s="64"/>
      <c r="Q736" s="64"/>
      <c r="R736" s="64"/>
      <c r="S736" s="64"/>
      <c r="T736" s="64"/>
      <c r="U736" s="64"/>
      <c r="V736" s="64"/>
      <c r="W736" s="64"/>
      <c r="X736" s="64"/>
      <c r="Y736" s="64"/>
      <c r="Z736" s="64"/>
    </row>
    <row r="737" ht="12.75" customHeight="1">
      <c r="A737" s="82"/>
      <c r="B737" s="64"/>
      <c r="C737" s="64"/>
      <c r="D737" s="64"/>
      <c r="E737" s="64"/>
      <c r="F737" s="64"/>
      <c r="G737" s="64"/>
      <c r="H737" s="64"/>
      <c r="I737" s="64"/>
      <c r="J737" s="64"/>
      <c r="K737" s="64"/>
      <c r="L737" s="64"/>
      <c r="M737" s="64"/>
      <c r="N737" s="64"/>
      <c r="O737" s="64"/>
      <c r="P737" s="64"/>
      <c r="Q737" s="64"/>
      <c r="R737" s="64"/>
      <c r="S737" s="64"/>
      <c r="T737" s="64"/>
      <c r="U737" s="64"/>
      <c r="V737" s="64"/>
      <c r="W737" s="64"/>
      <c r="X737" s="64"/>
      <c r="Y737" s="64"/>
      <c r="Z737" s="64"/>
    </row>
    <row r="738" ht="12.75" customHeight="1">
      <c r="A738" s="82"/>
      <c r="B738" s="64"/>
      <c r="C738" s="64"/>
      <c r="D738" s="64"/>
      <c r="E738" s="64"/>
      <c r="F738" s="64"/>
      <c r="G738" s="64"/>
      <c r="H738" s="64"/>
      <c r="I738" s="64"/>
      <c r="J738" s="64"/>
      <c r="K738" s="64"/>
      <c r="L738" s="64"/>
      <c r="M738" s="64"/>
      <c r="N738" s="64"/>
      <c r="O738" s="64"/>
      <c r="P738" s="64"/>
      <c r="Q738" s="64"/>
      <c r="R738" s="64"/>
      <c r="S738" s="64"/>
      <c r="T738" s="64"/>
      <c r="U738" s="64"/>
      <c r="V738" s="64"/>
      <c r="W738" s="64"/>
      <c r="X738" s="64"/>
      <c r="Y738" s="64"/>
      <c r="Z738" s="64"/>
    </row>
    <row r="739" ht="12.75" customHeight="1">
      <c r="A739" s="82"/>
      <c r="B739" s="64"/>
      <c r="C739" s="64"/>
      <c r="D739" s="64"/>
      <c r="E739" s="64"/>
      <c r="F739" s="64"/>
      <c r="G739" s="64"/>
      <c r="H739" s="64"/>
      <c r="I739" s="64"/>
      <c r="J739" s="64"/>
      <c r="K739" s="64"/>
      <c r="L739" s="64"/>
      <c r="M739" s="64"/>
      <c r="N739" s="64"/>
      <c r="O739" s="64"/>
      <c r="P739" s="64"/>
      <c r="Q739" s="64"/>
      <c r="R739" s="64"/>
      <c r="S739" s="64"/>
      <c r="T739" s="64"/>
      <c r="U739" s="64"/>
      <c r="V739" s="64"/>
      <c r="W739" s="64"/>
      <c r="X739" s="64"/>
      <c r="Y739" s="64"/>
      <c r="Z739" s="64"/>
    </row>
    <row r="740" ht="12.75" customHeight="1">
      <c r="A740" s="82"/>
      <c r="B740" s="64"/>
      <c r="C740" s="64"/>
      <c r="D740" s="64"/>
      <c r="E740" s="64"/>
      <c r="F740" s="64"/>
      <c r="G740" s="64"/>
      <c r="H740" s="64"/>
      <c r="I740" s="64"/>
      <c r="J740" s="64"/>
      <c r="K740" s="64"/>
      <c r="L740" s="64"/>
      <c r="M740" s="64"/>
      <c r="N740" s="64"/>
      <c r="O740" s="64"/>
      <c r="P740" s="64"/>
      <c r="Q740" s="64"/>
      <c r="R740" s="64"/>
      <c r="S740" s="64"/>
      <c r="T740" s="64"/>
      <c r="U740" s="64"/>
      <c r="V740" s="64"/>
      <c r="W740" s="64"/>
      <c r="X740" s="64"/>
      <c r="Y740" s="64"/>
      <c r="Z740" s="64"/>
    </row>
    <row r="741" ht="12.75" customHeight="1">
      <c r="A741" s="82"/>
      <c r="B741" s="64"/>
      <c r="C741" s="64"/>
      <c r="D741" s="64"/>
      <c r="E741" s="64"/>
      <c r="F741" s="64"/>
      <c r="G741" s="64"/>
      <c r="H741" s="64"/>
      <c r="I741" s="64"/>
      <c r="J741" s="64"/>
      <c r="K741" s="64"/>
      <c r="L741" s="64"/>
      <c r="M741" s="64"/>
      <c r="N741" s="64"/>
      <c r="O741" s="64"/>
      <c r="P741" s="64"/>
      <c r="Q741" s="64"/>
      <c r="R741" s="64"/>
      <c r="S741" s="64"/>
      <c r="T741" s="64"/>
      <c r="U741" s="64"/>
      <c r="V741" s="64"/>
      <c r="W741" s="64"/>
      <c r="X741" s="64"/>
      <c r="Y741" s="64"/>
      <c r="Z741" s="64"/>
    </row>
    <row r="742" ht="12.75" customHeight="1">
      <c r="A742" s="82"/>
      <c r="B742" s="64"/>
      <c r="C742" s="64"/>
      <c r="D742" s="64"/>
      <c r="E742" s="64"/>
      <c r="F742" s="64"/>
      <c r="G742" s="64"/>
      <c r="H742" s="64"/>
      <c r="I742" s="64"/>
      <c r="J742" s="64"/>
      <c r="K742" s="64"/>
      <c r="L742" s="64"/>
      <c r="M742" s="64"/>
      <c r="N742" s="64"/>
      <c r="O742" s="64"/>
      <c r="P742" s="64"/>
      <c r="Q742" s="64"/>
      <c r="R742" s="64"/>
      <c r="S742" s="64"/>
      <c r="T742" s="64"/>
      <c r="U742" s="64"/>
      <c r="V742" s="64"/>
      <c r="W742" s="64"/>
      <c r="X742" s="64"/>
      <c r="Y742" s="64"/>
      <c r="Z742" s="64"/>
    </row>
    <row r="743" ht="12.75" customHeight="1">
      <c r="A743" s="82"/>
      <c r="B743" s="64"/>
      <c r="C743" s="64"/>
      <c r="D743" s="64"/>
      <c r="E743" s="64"/>
      <c r="F743" s="64"/>
      <c r="G743" s="64"/>
      <c r="H743" s="64"/>
      <c r="I743" s="64"/>
      <c r="J743" s="64"/>
      <c r="K743" s="64"/>
      <c r="L743" s="64"/>
      <c r="M743" s="64"/>
      <c r="N743" s="64"/>
      <c r="O743" s="64"/>
      <c r="P743" s="64"/>
      <c r="Q743" s="64"/>
      <c r="R743" s="64"/>
      <c r="S743" s="64"/>
      <c r="T743" s="64"/>
      <c r="U743" s="64"/>
      <c r="V743" s="64"/>
      <c r="W743" s="64"/>
      <c r="X743" s="64"/>
      <c r="Y743" s="64"/>
      <c r="Z743" s="64"/>
    </row>
    <row r="744" ht="12.75" customHeight="1">
      <c r="A744" s="82"/>
      <c r="B744" s="64"/>
      <c r="C744" s="64"/>
      <c r="D744" s="64"/>
      <c r="E744" s="64"/>
      <c r="F744" s="64"/>
      <c r="G744" s="64"/>
      <c r="H744" s="64"/>
      <c r="I744" s="64"/>
      <c r="J744" s="64"/>
      <c r="K744" s="64"/>
      <c r="L744" s="64"/>
      <c r="M744" s="64"/>
      <c r="N744" s="64"/>
      <c r="O744" s="64"/>
      <c r="P744" s="64"/>
      <c r="Q744" s="64"/>
      <c r="R744" s="64"/>
      <c r="S744" s="64"/>
      <c r="T744" s="64"/>
      <c r="U744" s="64"/>
      <c r="V744" s="64"/>
      <c r="W744" s="64"/>
      <c r="X744" s="64"/>
      <c r="Y744" s="64"/>
      <c r="Z744" s="64"/>
    </row>
    <row r="745" ht="12.75" customHeight="1">
      <c r="A745" s="82"/>
      <c r="B745" s="64"/>
      <c r="C745" s="64"/>
      <c r="D745" s="64"/>
      <c r="E745" s="64"/>
      <c r="F745" s="64"/>
      <c r="G745" s="64"/>
      <c r="H745" s="64"/>
      <c r="I745" s="64"/>
      <c r="J745" s="64"/>
      <c r="K745" s="64"/>
      <c r="L745" s="64"/>
      <c r="M745" s="64"/>
      <c r="N745" s="64"/>
      <c r="O745" s="64"/>
      <c r="P745" s="64"/>
      <c r="Q745" s="64"/>
      <c r="R745" s="64"/>
      <c r="S745" s="64"/>
      <c r="T745" s="64"/>
      <c r="U745" s="64"/>
      <c r="V745" s="64"/>
      <c r="W745" s="64"/>
      <c r="X745" s="64"/>
      <c r="Y745" s="64"/>
      <c r="Z745" s="64"/>
    </row>
    <row r="746" ht="12.75" customHeight="1">
      <c r="A746" s="82"/>
      <c r="B746" s="64"/>
      <c r="C746" s="64"/>
      <c r="D746" s="64"/>
      <c r="E746" s="64"/>
      <c r="F746" s="64"/>
      <c r="G746" s="64"/>
      <c r="H746" s="64"/>
      <c r="I746" s="64"/>
      <c r="J746" s="64"/>
      <c r="K746" s="64"/>
      <c r="L746" s="64"/>
      <c r="M746" s="64"/>
      <c r="N746" s="64"/>
      <c r="O746" s="64"/>
      <c r="P746" s="64"/>
      <c r="Q746" s="64"/>
      <c r="R746" s="64"/>
      <c r="S746" s="64"/>
      <c r="T746" s="64"/>
      <c r="U746" s="64"/>
      <c r="V746" s="64"/>
      <c r="W746" s="64"/>
      <c r="X746" s="64"/>
      <c r="Y746" s="64"/>
      <c r="Z746" s="64"/>
    </row>
    <row r="747" ht="12.75" customHeight="1">
      <c r="A747" s="82"/>
      <c r="B747" s="64"/>
      <c r="C747" s="64"/>
      <c r="D747" s="64"/>
      <c r="E747" s="64"/>
      <c r="F747" s="64"/>
      <c r="G747" s="64"/>
      <c r="H747" s="64"/>
      <c r="I747" s="64"/>
      <c r="J747" s="64"/>
      <c r="K747" s="64"/>
      <c r="L747" s="64"/>
      <c r="M747" s="64"/>
      <c r="N747" s="64"/>
      <c r="O747" s="64"/>
      <c r="P747" s="64"/>
      <c r="Q747" s="64"/>
      <c r="R747" s="64"/>
      <c r="S747" s="64"/>
      <c r="T747" s="64"/>
      <c r="U747" s="64"/>
      <c r="V747" s="64"/>
      <c r="W747" s="64"/>
      <c r="X747" s="64"/>
      <c r="Y747" s="64"/>
      <c r="Z747" s="64"/>
    </row>
    <row r="748" ht="12.75" customHeight="1">
      <c r="A748" s="82"/>
      <c r="B748" s="64"/>
      <c r="C748" s="64"/>
      <c r="D748" s="64"/>
      <c r="E748" s="64"/>
      <c r="F748" s="64"/>
      <c r="G748" s="64"/>
      <c r="H748" s="64"/>
      <c r="I748" s="64"/>
      <c r="J748" s="64"/>
      <c r="K748" s="64"/>
      <c r="L748" s="64"/>
      <c r="M748" s="64"/>
      <c r="N748" s="64"/>
      <c r="O748" s="64"/>
      <c r="P748" s="64"/>
      <c r="Q748" s="64"/>
      <c r="R748" s="64"/>
      <c r="S748" s="64"/>
      <c r="T748" s="64"/>
      <c r="U748" s="64"/>
      <c r="V748" s="64"/>
      <c r="W748" s="64"/>
      <c r="X748" s="64"/>
      <c r="Y748" s="64"/>
      <c r="Z748" s="64"/>
    </row>
    <row r="749" ht="12.75" customHeight="1">
      <c r="A749" s="82"/>
      <c r="B749" s="64"/>
      <c r="C749" s="64"/>
      <c r="D749" s="64"/>
      <c r="E749" s="64"/>
      <c r="F749" s="64"/>
      <c r="G749" s="64"/>
      <c r="H749" s="64"/>
      <c r="I749" s="64"/>
      <c r="J749" s="64"/>
      <c r="K749" s="64"/>
      <c r="L749" s="64"/>
      <c r="M749" s="64"/>
      <c r="N749" s="64"/>
      <c r="O749" s="64"/>
      <c r="P749" s="64"/>
      <c r="Q749" s="64"/>
      <c r="R749" s="64"/>
      <c r="S749" s="64"/>
      <c r="T749" s="64"/>
      <c r="U749" s="64"/>
      <c r="V749" s="64"/>
      <c r="W749" s="64"/>
      <c r="X749" s="64"/>
      <c r="Y749" s="64"/>
      <c r="Z749" s="64"/>
    </row>
    <row r="750" ht="12.75" customHeight="1">
      <c r="A750" s="82"/>
      <c r="B750" s="64"/>
      <c r="C750" s="64"/>
      <c r="D750" s="64"/>
      <c r="E750" s="64"/>
      <c r="F750" s="64"/>
      <c r="G750" s="64"/>
      <c r="H750" s="64"/>
      <c r="I750" s="64"/>
      <c r="J750" s="64"/>
      <c r="K750" s="64"/>
      <c r="L750" s="64"/>
      <c r="M750" s="64"/>
      <c r="N750" s="64"/>
      <c r="O750" s="64"/>
      <c r="P750" s="64"/>
      <c r="Q750" s="64"/>
      <c r="R750" s="64"/>
      <c r="S750" s="64"/>
      <c r="T750" s="64"/>
      <c r="U750" s="64"/>
      <c r="V750" s="64"/>
      <c r="W750" s="64"/>
      <c r="X750" s="64"/>
      <c r="Y750" s="64"/>
      <c r="Z750" s="64"/>
    </row>
    <row r="751" ht="12.75" customHeight="1">
      <c r="A751" s="82"/>
      <c r="B751" s="64"/>
      <c r="C751" s="64"/>
      <c r="D751" s="64"/>
      <c r="E751" s="64"/>
      <c r="F751" s="64"/>
      <c r="G751" s="64"/>
      <c r="H751" s="64"/>
      <c r="I751" s="64"/>
      <c r="J751" s="64"/>
      <c r="K751" s="64"/>
      <c r="L751" s="64"/>
      <c r="M751" s="64"/>
      <c r="N751" s="64"/>
      <c r="O751" s="64"/>
      <c r="P751" s="64"/>
      <c r="Q751" s="64"/>
      <c r="R751" s="64"/>
      <c r="S751" s="64"/>
      <c r="T751" s="64"/>
      <c r="U751" s="64"/>
      <c r="V751" s="64"/>
      <c r="W751" s="64"/>
      <c r="X751" s="64"/>
      <c r="Y751" s="64"/>
      <c r="Z751" s="64"/>
    </row>
    <row r="752" ht="12.75" customHeight="1">
      <c r="A752" s="82"/>
      <c r="B752" s="64"/>
      <c r="C752" s="64"/>
      <c r="D752" s="64"/>
      <c r="E752" s="64"/>
      <c r="F752" s="64"/>
      <c r="G752" s="64"/>
      <c r="H752" s="64"/>
      <c r="I752" s="64"/>
      <c r="J752" s="64"/>
      <c r="K752" s="64"/>
      <c r="L752" s="64"/>
      <c r="M752" s="64"/>
      <c r="N752" s="64"/>
      <c r="O752" s="64"/>
      <c r="P752" s="64"/>
      <c r="Q752" s="64"/>
      <c r="R752" s="64"/>
      <c r="S752" s="64"/>
      <c r="T752" s="64"/>
      <c r="U752" s="64"/>
      <c r="V752" s="64"/>
      <c r="W752" s="64"/>
      <c r="X752" s="64"/>
      <c r="Y752" s="64"/>
      <c r="Z752" s="64"/>
    </row>
    <row r="753" ht="12.75" customHeight="1">
      <c r="A753" s="82"/>
      <c r="B753" s="64"/>
      <c r="C753" s="64"/>
      <c r="D753" s="64"/>
      <c r="E753" s="64"/>
      <c r="F753" s="64"/>
      <c r="G753" s="64"/>
      <c r="H753" s="64"/>
      <c r="I753" s="64"/>
      <c r="J753" s="64"/>
      <c r="K753" s="64"/>
      <c r="L753" s="64"/>
      <c r="M753" s="64"/>
      <c r="N753" s="64"/>
      <c r="O753" s="64"/>
      <c r="P753" s="64"/>
      <c r="Q753" s="64"/>
      <c r="R753" s="64"/>
      <c r="S753" s="64"/>
      <c r="T753" s="64"/>
      <c r="U753" s="64"/>
      <c r="V753" s="64"/>
      <c r="W753" s="64"/>
      <c r="X753" s="64"/>
      <c r="Y753" s="64"/>
      <c r="Z753" s="64"/>
    </row>
    <row r="754" ht="12.75" customHeight="1">
      <c r="A754" s="82"/>
      <c r="B754" s="64"/>
      <c r="C754" s="64"/>
      <c r="D754" s="64"/>
      <c r="E754" s="64"/>
      <c r="F754" s="64"/>
      <c r="G754" s="64"/>
      <c r="H754" s="64"/>
      <c r="I754" s="64"/>
      <c r="J754" s="64"/>
      <c r="K754" s="64"/>
      <c r="L754" s="64"/>
      <c r="M754" s="64"/>
      <c r="N754" s="64"/>
      <c r="O754" s="64"/>
      <c r="P754" s="64"/>
      <c r="Q754" s="64"/>
      <c r="R754" s="64"/>
      <c r="S754" s="64"/>
      <c r="T754" s="64"/>
      <c r="U754" s="64"/>
      <c r="V754" s="64"/>
      <c r="W754" s="64"/>
      <c r="X754" s="64"/>
      <c r="Y754" s="64"/>
      <c r="Z754" s="64"/>
    </row>
    <row r="755" ht="12.75" customHeight="1">
      <c r="A755" s="82"/>
      <c r="B755" s="64"/>
      <c r="C755" s="64"/>
      <c r="D755" s="64"/>
      <c r="E755" s="64"/>
      <c r="F755" s="64"/>
      <c r="G755" s="64"/>
      <c r="H755" s="64"/>
      <c r="I755" s="64"/>
      <c r="J755" s="64"/>
      <c r="K755" s="64"/>
      <c r="L755" s="64"/>
      <c r="M755" s="64"/>
      <c r="N755" s="64"/>
      <c r="O755" s="64"/>
      <c r="P755" s="64"/>
      <c r="Q755" s="64"/>
      <c r="R755" s="64"/>
      <c r="S755" s="64"/>
      <c r="T755" s="64"/>
      <c r="U755" s="64"/>
      <c r="V755" s="64"/>
      <c r="W755" s="64"/>
      <c r="X755" s="64"/>
      <c r="Y755" s="64"/>
      <c r="Z755" s="64"/>
    </row>
    <row r="756" ht="12.75" customHeight="1">
      <c r="A756" s="82"/>
      <c r="B756" s="64"/>
      <c r="C756" s="64"/>
      <c r="D756" s="64"/>
      <c r="E756" s="64"/>
      <c r="F756" s="64"/>
      <c r="G756" s="64"/>
      <c r="H756" s="64"/>
      <c r="I756" s="64"/>
      <c r="J756" s="64"/>
      <c r="K756" s="64"/>
      <c r="L756" s="64"/>
      <c r="M756" s="64"/>
      <c r="N756" s="64"/>
      <c r="O756" s="64"/>
      <c r="P756" s="64"/>
      <c r="Q756" s="64"/>
      <c r="R756" s="64"/>
      <c r="S756" s="64"/>
      <c r="T756" s="64"/>
      <c r="U756" s="64"/>
      <c r="V756" s="64"/>
      <c r="W756" s="64"/>
      <c r="X756" s="64"/>
      <c r="Y756" s="64"/>
      <c r="Z756" s="64"/>
    </row>
    <row r="757" ht="12.75" customHeight="1">
      <c r="A757" s="82"/>
      <c r="B757" s="64"/>
      <c r="C757" s="64"/>
      <c r="D757" s="64"/>
      <c r="E757" s="64"/>
      <c r="F757" s="64"/>
      <c r="G757" s="64"/>
      <c r="H757" s="64"/>
      <c r="I757" s="64"/>
      <c r="J757" s="64"/>
      <c r="K757" s="64"/>
      <c r="L757" s="64"/>
      <c r="M757" s="64"/>
      <c r="N757" s="64"/>
      <c r="O757" s="64"/>
      <c r="P757" s="64"/>
      <c r="Q757" s="64"/>
      <c r="R757" s="64"/>
      <c r="S757" s="64"/>
      <c r="T757" s="64"/>
      <c r="U757" s="64"/>
      <c r="V757" s="64"/>
      <c r="W757" s="64"/>
      <c r="X757" s="64"/>
      <c r="Y757" s="64"/>
      <c r="Z757" s="64"/>
    </row>
    <row r="758" ht="12.75" customHeight="1">
      <c r="A758" s="82"/>
      <c r="B758" s="64"/>
      <c r="C758" s="64"/>
      <c r="D758" s="64"/>
      <c r="E758" s="64"/>
      <c r="F758" s="64"/>
      <c r="G758" s="64"/>
      <c r="H758" s="64"/>
      <c r="I758" s="64"/>
      <c r="J758" s="64"/>
      <c r="K758" s="64"/>
      <c r="L758" s="64"/>
      <c r="M758" s="64"/>
      <c r="N758" s="64"/>
      <c r="O758" s="64"/>
      <c r="P758" s="64"/>
      <c r="Q758" s="64"/>
      <c r="R758" s="64"/>
      <c r="S758" s="64"/>
      <c r="T758" s="64"/>
      <c r="U758" s="64"/>
      <c r="V758" s="64"/>
      <c r="W758" s="64"/>
      <c r="X758" s="64"/>
      <c r="Y758" s="64"/>
      <c r="Z758" s="64"/>
    </row>
    <row r="759" ht="12.75" customHeight="1">
      <c r="A759" s="82"/>
      <c r="B759" s="64"/>
      <c r="C759" s="64"/>
      <c r="D759" s="64"/>
      <c r="E759" s="64"/>
      <c r="F759" s="64"/>
      <c r="G759" s="64"/>
      <c r="H759" s="64"/>
      <c r="I759" s="64"/>
      <c r="J759" s="64"/>
      <c r="K759" s="64"/>
      <c r="L759" s="64"/>
      <c r="M759" s="64"/>
      <c r="N759" s="64"/>
      <c r="O759" s="64"/>
      <c r="P759" s="64"/>
      <c r="Q759" s="64"/>
      <c r="R759" s="64"/>
      <c r="S759" s="64"/>
      <c r="T759" s="64"/>
      <c r="U759" s="64"/>
      <c r="V759" s="64"/>
      <c r="W759" s="64"/>
      <c r="X759" s="64"/>
      <c r="Y759" s="64"/>
      <c r="Z759" s="64"/>
    </row>
    <row r="760" ht="12.75" customHeight="1">
      <c r="A760" s="82"/>
      <c r="B760" s="64"/>
      <c r="C760" s="64"/>
      <c r="D760" s="64"/>
      <c r="E760" s="64"/>
      <c r="F760" s="64"/>
      <c r="G760" s="64"/>
      <c r="H760" s="64"/>
      <c r="I760" s="64"/>
      <c r="J760" s="64"/>
      <c r="K760" s="64"/>
      <c r="L760" s="64"/>
      <c r="M760" s="64"/>
      <c r="N760" s="64"/>
      <c r="O760" s="64"/>
      <c r="P760" s="64"/>
      <c r="Q760" s="64"/>
      <c r="R760" s="64"/>
      <c r="S760" s="64"/>
      <c r="T760" s="64"/>
      <c r="U760" s="64"/>
      <c r="V760" s="64"/>
      <c r="W760" s="64"/>
      <c r="X760" s="64"/>
      <c r="Y760" s="64"/>
      <c r="Z760" s="64"/>
    </row>
    <row r="761" ht="12.75" customHeight="1">
      <c r="A761" s="82"/>
      <c r="B761" s="64"/>
      <c r="C761" s="64"/>
      <c r="D761" s="64"/>
      <c r="E761" s="64"/>
      <c r="F761" s="64"/>
      <c r="G761" s="64"/>
      <c r="H761" s="64"/>
      <c r="I761" s="64"/>
      <c r="J761" s="64"/>
      <c r="K761" s="64"/>
      <c r="L761" s="64"/>
      <c r="M761" s="64"/>
      <c r="N761" s="64"/>
      <c r="O761" s="64"/>
      <c r="P761" s="64"/>
      <c r="Q761" s="64"/>
      <c r="R761" s="64"/>
      <c r="S761" s="64"/>
      <c r="T761" s="64"/>
      <c r="U761" s="64"/>
      <c r="V761" s="64"/>
      <c r="W761" s="64"/>
      <c r="X761" s="64"/>
      <c r="Y761" s="64"/>
      <c r="Z761" s="64"/>
    </row>
    <row r="762" ht="12.75" customHeight="1">
      <c r="A762" s="82"/>
      <c r="B762" s="64"/>
      <c r="C762" s="64"/>
      <c r="D762" s="64"/>
      <c r="E762" s="64"/>
      <c r="F762" s="64"/>
      <c r="G762" s="64"/>
      <c r="H762" s="64"/>
      <c r="I762" s="64"/>
      <c r="J762" s="64"/>
      <c r="K762" s="64"/>
      <c r="L762" s="64"/>
      <c r="M762" s="64"/>
      <c r="N762" s="64"/>
      <c r="O762" s="64"/>
      <c r="P762" s="64"/>
      <c r="Q762" s="64"/>
      <c r="R762" s="64"/>
      <c r="S762" s="64"/>
      <c r="T762" s="64"/>
      <c r="U762" s="64"/>
      <c r="V762" s="64"/>
      <c r="W762" s="64"/>
      <c r="X762" s="64"/>
      <c r="Y762" s="64"/>
      <c r="Z762" s="64"/>
    </row>
    <row r="763" ht="12.75" customHeight="1">
      <c r="A763" s="82"/>
      <c r="B763" s="64"/>
      <c r="C763" s="64"/>
      <c r="D763" s="64"/>
      <c r="E763" s="64"/>
      <c r="F763" s="64"/>
      <c r="G763" s="64"/>
      <c r="H763" s="64"/>
      <c r="I763" s="64"/>
      <c r="J763" s="64"/>
      <c r="K763" s="64"/>
      <c r="L763" s="64"/>
      <c r="M763" s="64"/>
      <c r="N763" s="64"/>
      <c r="O763" s="64"/>
      <c r="P763" s="64"/>
      <c r="Q763" s="64"/>
      <c r="R763" s="64"/>
      <c r="S763" s="64"/>
      <c r="T763" s="64"/>
      <c r="U763" s="64"/>
      <c r="V763" s="64"/>
      <c r="W763" s="64"/>
      <c r="X763" s="64"/>
      <c r="Y763" s="64"/>
      <c r="Z763" s="64"/>
    </row>
    <row r="764" ht="12.75" customHeight="1">
      <c r="A764" s="82"/>
      <c r="B764" s="64"/>
      <c r="C764" s="64"/>
      <c r="D764" s="64"/>
      <c r="E764" s="64"/>
      <c r="F764" s="64"/>
      <c r="G764" s="64"/>
      <c r="H764" s="64"/>
      <c r="I764" s="64"/>
      <c r="J764" s="64"/>
      <c r="K764" s="64"/>
      <c r="L764" s="64"/>
      <c r="M764" s="64"/>
      <c r="N764" s="64"/>
      <c r="O764" s="64"/>
      <c r="P764" s="64"/>
      <c r="Q764" s="64"/>
      <c r="R764" s="64"/>
      <c r="S764" s="64"/>
      <c r="T764" s="64"/>
      <c r="U764" s="64"/>
      <c r="V764" s="64"/>
      <c r="W764" s="64"/>
      <c r="X764" s="64"/>
      <c r="Y764" s="64"/>
      <c r="Z764" s="64"/>
    </row>
    <row r="765" ht="12.75" customHeight="1">
      <c r="A765" s="82"/>
      <c r="B765" s="64"/>
      <c r="C765" s="64"/>
      <c r="D765" s="64"/>
      <c r="E765" s="64"/>
      <c r="F765" s="64"/>
      <c r="G765" s="64"/>
      <c r="H765" s="64"/>
      <c r="I765" s="64"/>
      <c r="J765" s="64"/>
      <c r="K765" s="64"/>
      <c r="L765" s="64"/>
      <c r="M765" s="64"/>
      <c r="N765" s="64"/>
      <c r="O765" s="64"/>
      <c r="P765" s="64"/>
      <c r="Q765" s="64"/>
      <c r="R765" s="64"/>
      <c r="S765" s="64"/>
      <c r="T765" s="64"/>
      <c r="U765" s="64"/>
      <c r="V765" s="64"/>
      <c r="W765" s="64"/>
      <c r="X765" s="64"/>
      <c r="Y765" s="64"/>
      <c r="Z765" s="64"/>
    </row>
    <row r="766" ht="12.75" customHeight="1">
      <c r="A766" s="82"/>
      <c r="B766" s="64"/>
      <c r="C766" s="64"/>
      <c r="D766" s="64"/>
      <c r="E766" s="64"/>
      <c r="F766" s="64"/>
      <c r="G766" s="64"/>
      <c r="H766" s="64"/>
      <c r="I766" s="64"/>
      <c r="J766" s="64"/>
      <c r="K766" s="64"/>
      <c r="L766" s="64"/>
      <c r="M766" s="64"/>
      <c r="N766" s="64"/>
      <c r="O766" s="64"/>
      <c r="P766" s="64"/>
      <c r="Q766" s="64"/>
      <c r="R766" s="64"/>
      <c r="S766" s="64"/>
      <c r="T766" s="64"/>
      <c r="U766" s="64"/>
      <c r="V766" s="64"/>
      <c r="W766" s="64"/>
      <c r="X766" s="64"/>
      <c r="Y766" s="64"/>
      <c r="Z766" s="64"/>
    </row>
    <row r="767" ht="12.75" customHeight="1">
      <c r="A767" s="82"/>
      <c r="B767" s="64"/>
      <c r="C767" s="64"/>
      <c r="D767" s="64"/>
      <c r="E767" s="64"/>
      <c r="F767" s="64"/>
      <c r="G767" s="64"/>
      <c r="H767" s="64"/>
      <c r="I767" s="64"/>
      <c r="J767" s="64"/>
      <c r="K767" s="64"/>
      <c r="L767" s="64"/>
      <c r="M767" s="64"/>
      <c r="N767" s="64"/>
      <c r="O767" s="64"/>
      <c r="P767" s="64"/>
      <c r="Q767" s="64"/>
      <c r="R767" s="64"/>
      <c r="S767" s="64"/>
      <c r="T767" s="64"/>
      <c r="U767" s="64"/>
      <c r="V767" s="64"/>
      <c r="W767" s="64"/>
      <c r="X767" s="64"/>
      <c r="Y767" s="64"/>
      <c r="Z767" s="64"/>
    </row>
    <row r="768" ht="12.75" customHeight="1">
      <c r="A768" s="82"/>
      <c r="B768" s="64"/>
      <c r="C768" s="64"/>
      <c r="D768" s="64"/>
      <c r="E768" s="64"/>
      <c r="F768" s="64"/>
      <c r="G768" s="64"/>
      <c r="H768" s="64"/>
      <c r="I768" s="64"/>
      <c r="J768" s="64"/>
      <c r="K768" s="64"/>
      <c r="L768" s="64"/>
      <c r="M768" s="64"/>
      <c r="N768" s="64"/>
      <c r="O768" s="64"/>
      <c r="P768" s="64"/>
      <c r="Q768" s="64"/>
      <c r="R768" s="64"/>
      <c r="S768" s="64"/>
      <c r="T768" s="64"/>
      <c r="U768" s="64"/>
      <c r="V768" s="64"/>
      <c r="W768" s="64"/>
      <c r="X768" s="64"/>
      <c r="Y768" s="64"/>
      <c r="Z768" s="64"/>
    </row>
    <row r="769" ht="12.75" customHeight="1">
      <c r="A769" s="82"/>
      <c r="B769" s="64"/>
      <c r="C769" s="64"/>
      <c r="D769" s="64"/>
      <c r="E769" s="64"/>
      <c r="F769" s="64"/>
      <c r="G769" s="64"/>
      <c r="H769" s="64"/>
      <c r="I769" s="64"/>
      <c r="J769" s="64"/>
      <c r="K769" s="64"/>
      <c r="L769" s="64"/>
      <c r="M769" s="64"/>
      <c r="N769" s="64"/>
      <c r="O769" s="64"/>
      <c r="P769" s="64"/>
      <c r="Q769" s="64"/>
      <c r="R769" s="64"/>
      <c r="S769" s="64"/>
      <c r="T769" s="64"/>
      <c r="U769" s="64"/>
      <c r="V769" s="64"/>
      <c r="W769" s="64"/>
      <c r="X769" s="64"/>
      <c r="Y769" s="64"/>
      <c r="Z769" s="64"/>
    </row>
    <row r="770" ht="12.75" customHeight="1">
      <c r="A770" s="82"/>
      <c r="B770" s="64"/>
      <c r="C770" s="64"/>
      <c r="D770" s="64"/>
      <c r="E770" s="64"/>
      <c r="F770" s="64"/>
      <c r="G770" s="64"/>
      <c r="H770" s="64"/>
      <c r="I770" s="64"/>
      <c r="J770" s="64"/>
      <c r="K770" s="64"/>
      <c r="L770" s="64"/>
      <c r="M770" s="64"/>
      <c r="N770" s="64"/>
      <c r="O770" s="64"/>
      <c r="P770" s="64"/>
      <c r="Q770" s="64"/>
      <c r="R770" s="64"/>
      <c r="S770" s="64"/>
      <c r="T770" s="64"/>
      <c r="U770" s="64"/>
      <c r="V770" s="64"/>
      <c r="W770" s="64"/>
      <c r="X770" s="64"/>
      <c r="Y770" s="64"/>
      <c r="Z770" s="64"/>
    </row>
    <row r="771" ht="12.75" customHeight="1">
      <c r="A771" s="82"/>
      <c r="B771" s="64"/>
      <c r="C771" s="64"/>
      <c r="D771" s="64"/>
      <c r="E771" s="64"/>
      <c r="F771" s="64"/>
      <c r="G771" s="64"/>
      <c r="H771" s="64"/>
      <c r="I771" s="64"/>
      <c r="J771" s="64"/>
      <c r="K771" s="64"/>
      <c r="L771" s="64"/>
      <c r="M771" s="64"/>
      <c r="N771" s="64"/>
      <c r="O771" s="64"/>
      <c r="P771" s="64"/>
      <c r="Q771" s="64"/>
      <c r="R771" s="64"/>
      <c r="S771" s="64"/>
      <c r="T771" s="64"/>
      <c r="U771" s="64"/>
      <c r="V771" s="64"/>
      <c r="W771" s="64"/>
      <c r="X771" s="64"/>
      <c r="Y771" s="64"/>
      <c r="Z771" s="64"/>
    </row>
    <row r="772" ht="12.75" customHeight="1">
      <c r="A772" s="82"/>
      <c r="B772" s="64"/>
      <c r="C772" s="64"/>
      <c r="D772" s="64"/>
      <c r="E772" s="64"/>
      <c r="F772" s="64"/>
      <c r="G772" s="64"/>
      <c r="H772" s="64"/>
      <c r="I772" s="64"/>
      <c r="J772" s="64"/>
      <c r="K772" s="64"/>
      <c r="L772" s="64"/>
      <c r="M772" s="64"/>
      <c r="N772" s="64"/>
      <c r="O772" s="64"/>
      <c r="P772" s="64"/>
      <c r="Q772" s="64"/>
      <c r="R772" s="64"/>
      <c r="S772" s="64"/>
      <c r="T772" s="64"/>
      <c r="U772" s="64"/>
      <c r="V772" s="64"/>
      <c r="W772" s="64"/>
      <c r="X772" s="64"/>
      <c r="Y772" s="64"/>
      <c r="Z772" s="64"/>
    </row>
    <row r="773" ht="12.75" customHeight="1">
      <c r="A773" s="82"/>
      <c r="B773" s="64"/>
      <c r="C773" s="64"/>
      <c r="D773" s="64"/>
      <c r="E773" s="64"/>
      <c r="F773" s="64"/>
      <c r="G773" s="64"/>
      <c r="H773" s="64"/>
      <c r="I773" s="64"/>
      <c r="J773" s="64"/>
      <c r="K773" s="64"/>
      <c r="L773" s="64"/>
      <c r="M773" s="64"/>
      <c r="N773" s="64"/>
      <c r="O773" s="64"/>
      <c r="P773" s="64"/>
      <c r="Q773" s="64"/>
      <c r="R773" s="64"/>
      <c r="S773" s="64"/>
      <c r="T773" s="64"/>
      <c r="U773" s="64"/>
      <c r="V773" s="64"/>
      <c r="W773" s="64"/>
      <c r="X773" s="64"/>
      <c r="Y773" s="64"/>
      <c r="Z773" s="64"/>
    </row>
    <row r="774" ht="12.75" customHeight="1">
      <c r="A774" s="82"/>
      <c r="B774" s="64"/>
      <c r="C774" s="64"/>
      <c r="D774" s="64"/>
      <c r="E774" s="64"/>
      <c r="F774" s="64"/>
      <c r="G774" s="64"/>
      <c r="H774" s="64"/>
      <c r="I774" s="64"/>
      <c r="J774" s="64"/>
      <c r="K774" s="64"/>
      <c r="L774" s="64"/>
      <c r="M774" s="64"/>
      <c r="N774" s="64"/>
      <c r="O774" s="64"/>
      <c r="P774" s="64"/>
      <c r="Q774" s="64"/>
      <c r="R774" s="64"/>
      <c r="S774" s="64"/>
      <c r="T774" s="64"/>
      <c r="U774" s="64"/>
      <c r="V774" s="64"/>
      <c r="W774" s="64"/>
      <c r="X774" s="64"/>
      <c r="Y774" s="64"/>
      <c r="Z774" s="64"/>
    </row>
    <row r="775" ht="12.75" customHeight="1">
      <c r="A775" s="82"/>
      <c r="B775" s="64"/>
      <c r="C775" s="64"/>
      <c r="D775" s="64"/>
      <c r="E775" s="64"/>
      <c r="F775" s="64"/>
      <c r="G775" s="64"/>
      <c r="H775" s="64"/>
      <c r="I775" s="64"/>
      <c r="J775" s="64"/>
      <c r="K775" s="64"/>
      <c r="L775" s="64"/>
      <c r="M775" s="64"/>
      <c r="N775" s="64"/>
      <c r="O775" s="64"/>
      <c r="P775" s="64"/>
      <c r="Q775" s="64"/>
      <c r="R775" s="64"/>
      <c r="S775" s="64"/>
      <c r="T775" s="64"/>
      <c r="U775" s="64"/>
      <c r="V775" s="64"/>
      <c r="W775" s="64"/>
      <c r="X775" s="64"/>
      <c r="Y775" s="64"/>
      <c r="Z775" s="64"/>
    </row>
    <row r="776" ht="12.75" customHeight="1">
      <c r="A776" s="82"/>
      <c r="B776" s="64"/>
      <c r="C776" s="64"/>
      <c r="D776" s="64"/>
      <c r="E776" s="64"/>
      <c r="F776" s="64"/>
      <c r="G776" s="64"/>
      <c r="H776" s="64"/>
      <c r="I776" s="64"/>
      <c r="J776" s="64"/>
      <c r="K776" s="64"/>
      <c r="L776" s="64"/>
      <c r="M776" s="64"/>
      <c r="N776" s="64"/>
      <c r="O776" s="64"/>
      <c r="P776" s="64"/>
      <c r="Q776" s="64"/>
      <c r="R776" s="64"/>
      <c r="S776" s="64"/>
      <c r="T776" s="64"/>
      <c r="U776" s="64"/>
      <c r="V776" s="64"/>
      <c r="W776" s="64"/>
      <c r="X776" s="64"/>
      <c r="Y776" s="64"/>
      <c r="Z776" s="64"/>
    </row>
    <row r="777" ht="12.75" customHeight="1">
      <c r="A777" s="82"/>
      <c r="B777" s="64"/>
      <c r="C777" s="64"/>
      <c r="D777" s="64"/>
      <c r="E777" s="64"/>
      <c r="F777" s="64"/>
      <c r="G777" s="64"/>
      <c r="H777" s="64"/>
      <c r="I777" s="64"/>
      <c r="J777" s="64"/>
      <c r="K777" s="64"/>
      <c r="L777" s="64"/>
      <c r="M777" s="64"/>
      <c r="N777" s="64"/>
      <c r="O777" s="64"/>
      <c r="P777" s="64"/>
      <c r="Q777" s="64"/>
      <c r="R777" s="64"/>
      <c r="S777" s="64"/>
      <c r="T777" s="64"/>
      <c r="U777" s="64"/>
      <c r="V777" s="64"/>
      <c r="W777" s="64"/>
      <c r="X777" s="64"/>
      <c r="Y777" s="64"/>
      <c r="Z777" s="64"/>
    </row>
    <row r="778" ht="12.75" customHeight="1">
      <c r="A778" s="82"/>
      <c r="B778" s="64"/>
      <c r="C778" s="64"/>
      <c r="D778" s="64"/>
      <c r="E778" s="64"/>
      <c r="F778" s="64"/>
      <c r="G778" s="64"/>
      <c r="H778" s="64"/>
      <c r="I778" s="64"/>
      <c r="J778" s="64"/>
      <c r="K778" s="64"/>
      <c r="L778" s="64"/>
      <c r="M778" s="64"/>
      <c r="N778" s="64"/>
      <c r="O778" s="64"/>
      <c r="P778" s="64"/>
      <c r="Q778" s="64"/>
      <c r="R778" s="64"/>
      <c r="S778" s="64"/>
      <c r="T778" s="64"/>
      <c r="U778" s="64"/>
      <c r="V778" s="64"/>
      <c r="W778" s="64"/>
      <c r="X778" s="64"/>
      <c r="Y778" s="64"/>
      <c r="Z778" s="64"/>
    </row>
    <row r="779" ht="12.75" customHeight="1">
      <c r="A779" s="82"/>
      <c r="B779" s="64"/>
      <c r="C779" s="64"/>
      <c r="D779" s="64"/>
      <c r="E779" s="64"/>
      <c r="F779" s="64"/>
      <c r="G779" s="64"/>
      <c r="H779" s="64"/>
      <c r="I779" s="64"/>
      <c r="J779" s="64"/>
      <c r="K779" s="64"/>
      <c r="L779" s="64"/>
      <c r="M779" s="64"/>
      <c r="N779" s="64"/>
      <c r="O779" s="64"/>
      <c r="P779" s="64"/>
      <c r="Q779" s="64"/>
      <c r="R779" s="64"/>
      <c r="S779" s="64"/>
      <c r="T779" s="64"/>
      <c r="U779" s="64"/>
      <c r="V779" s="64"/>
      <c r="W779" s="64"/>
      <c r="X779" s="64"/>
      <c r="Y779" s="64"/>
      <c r="Z779" s="64"/>
    </row>
    <row r="780" ht="12.75" customHeight="1">
      <c r="A780" s="82"/>
      <c r="B780" s="64"/>
      <c r="C780" s="64"/>
      <c r="D780" s="64"/>
      <c r="E780" s="64"/>
      <c r="F780" s="64"/>
      <c r="G780" s="64"/>
      <c r="H780" s="64"/>
      <c r="I780" s="64"/>
      <c r="J780" s="64"/>
      <c r="K780" s="64"/>
      <c r="L780" s="64"/>
      <c r="M780" s="64"/>
      <c r="N780" s="64"/>
      <c r="O780" s="64"/>
      <c r="P780" s="64"/>
      <c r="Q780" s="64"/>
      <c r="R780" s="64"/>
      <c r="S780" s="64"/>
      <c r="T780" s="64"/>
      <c r="U780" s="64"/>
      <c r="V780" s="64"/>
      <c r="W780" s="64"/>
      <c r="X780" s="64"/>
      <c r="Y780" s="64"/>
      <c r="Z780" s="64"/>
    </row>
    <row r="781" ht="12.75" customHeight="1">
      <c r="A781" s="82"/>
      <c r="B781" s="64"/>
      <c r="C781" s="64"/>
      <c r="D781" s="64"/>
      <c r="E781" s="64"/>
      <c r="F781" s="64"/>
      <c r="G781" s="64"/>
      <c r="H781" s="64"/>
      <c r="I781" s="64"/>
      <c r="J781" s="64"/>
      <c r="K781" s="64"/>
      <c r="L781" s="64"/>
      <c r="M781" s="64"/>
      <c r="N781" s="64"/>
      <c r="O781" s="64"/>
      <c r="P781" s="64"/>
      <c r="Q781" s="64"/>
      <c r="R781" s="64"/>
      <c r="S781" s="64"/>
      <c r="T781" s="64"/>
      <c r="U781" s="64"/>
      <c r="V781" s="64"/>
      <c r="W781" s="64"/>
      <c r="X781" s="64"/>
      <c r="Y781" s="64"/>
      <c r="Z781" s="64"/>
    </row>
    <row r="782" ht="12.75" customHeight="1">
      <c r="A782" s="82"/>
      <c r="B782" s="64"/>
      <c r="C782" s="64"/>
      <c r="D782" s="64"/>
      <c r="E782" s="64"/>
      <c r="F782" s="64"/>
      <c r="G782" s="64"/>
      <c r="H782" s="64"/>
      <c r="I782" s="64"/>
      <c r="J782" s="64"/>
      <c r="K782" s="64"/>
      <c r="L782" s="64"/>
      <c r="M782" s="64"/>
      <c r="N782" s="64"/>
      <c r="O782" s="64"/>
      <c r="P782" s="64"/>
      <c r="Q782" s="64"/>
      <c r="R782" s="64"/>
      <c r="S782" s="64"/>
      <c r="T782" s="64"/>
      <c r="U782" s="64"/>
      <c r="V782" s="64"/>
      <c r="W782" s="64"/>
      <c r="X782" s="64"/>
      <c r="Y782" s="64"/>
      <c r="Z782" s="64"/>
    </row>
    <row r="783" ht="12.75" customHeight="1">
      <c r="A783" s="82"/>
      <c r="B783" s="64"/>
      <c r="C783" s="64"/>
      <c r="D783" s="64"/>
      <c r="E783" s="64"/>
      <c r="F783" s="64"/>
      <c r="G783" s="64"/>
      <c r="H783" s="64"/>
      <c r="I783" s="64"/>
      <c r="J783" s="64"/>
      <c r="K783" s="64"/>
      <c r="L783" s="64"/>
      <c r="M783" s="64"/>
      <c r="N783" s="64"/>
      <c r="O783" s="64"/>
      <c r="P783" s="64"/>
      <c r="Q783" s="64"/>
      <c r="R783" s="64"/>
      <c r="S783" s="64"/>
      <c r="T783" s="64"/>
      <c r="U783" s="64"/>
      <c r="V783" s="64"/>
      <c r="W783" s="64"/>
      <c r="X783" s="64"/>
      <c r="Y783" s="64"/>
      <c r="Z783" s="64"/>
    </row>
    <row r="784" ht="12.75" customHeight="1">
      <c r="A784" s="82"/>
      <c r="B784" s="64"/>
      <c r="C784" s="64"/>
      <c r="D784" s="64"/>
      <c r="E784" s="64"/>
      <c r="F784" s="64"/>
      <c r="G784" s="64"/>
      <c r="H784" s="64"/>
      <c r="I784" s="64"/>
      <c r="J784" s="64"/>
      <c r="K784" s="64"/>
      <c r="L784" s="64"/>
      <c r="M784" s="64"/>
      <c r="N784" s="64"/>
      <c r="O784" s="64"/>
      <c r="P784" s="64"/>
      <c r="Q784" s="64"/>
      <c r="R784" s="64"/>
      <c r="S784" s="64"/>
      <c r="T784" s="64"/>
      <c r="U784" s="64"/>
      <c r="V784" s="64"/>
      <c r="W784" s="64"/>
      <c r="X784" s="64"/>
      <c r="Y784" s="64"/>
      <c r="Z784" s="64"/>
    </row>
    <row r="785" ht="12.75" customHeight="1">
      <c r="A785" s="82"/>
      <c r="B785" s="64"/>
      <c r="C785" s="64"/>
      <c r="D785" s="64"/>
      <c r="E785" s="64"/>
      <c r="F785" s="64"/>
      <c r="G785" s="64"/>
      <c r="H785" s="64"/>
      <c r="I785" s="64"/>
      <c r="J785" s="64"/>
      <c r="K785" s="64"/>
      <c r="L785" s="64"/>
      <c r="M785" s="64"/>
      <c r="N785" s="64"/>
      <c r="O785" s="64"/>
      <c r="P785" s="64"/>
      <c r="Q785" s="64"/>
      <c r="R785" s="64"/>
      <c r="S785" s="64"/>
      <c r="T785" s="64"/>
      <c r="U785" s="64"/>
      <c r="V785" s="64"/>
      <c r="W785" s="64"/>
      <c r="X785" s="64"/>
      <c r="Y785" s="64"/>
      <c r="Z785" s="64"/>
    </row>
    <row r="786" ht="12.75" customHeight="1">
      <c r="A786" s="82"/>
      <c r="B786" s="64"/>
      <c r="C786" s="64"/>
      <c r="D786" s="64"/>
      <c r="E786" s="64"/>
      <c r="F786" s="64"/>
      <c r="G786" s="64"/>
      <c r="H786" s="64"/>
      <c r="I786" s="64"/>
      <c r="J786" s="64"/>
      <c r="K786" s="64"/>
      <c r="L786" s="64"/>
      <c r="M786" s="64"/>
      <c r="N786" s="64"/>
      <c r="O786" s="64"/>
      <c r="P786" s="64"/>
      <c r="Q786" s="64"/>
      <c r="R786" s="64"/>
      <c r="S786" s="64"/>
      <c r="T786" s="64"/>
      <c r="U786" s="64"/>
      <c r="V786" s="64"/>
      <c r="W786" s="64"/>
      <c r="X786" s="64"/>
      <c r="Y786" s="64"/>
      <c r="Z786" s="64"/>
    </row>
    <row r="787" ht="12.75" customHeight="1">
      <c r="A787" s="82"/>
      <c r="B787" s="64"/>
      <c r="C787" s="64"/>
      <c r="D787" s="64"/>
      <c r="E787" s="64"/>
      <c r="F787" s="64"/>
      <c r="G787" s="64"/>
      <c r="H787" s="64"/>
      <c r="I787" s="64"/>
      <c r="J787" s="64"/>
      <c r="K787" s="64"/>
      <c r="L787" s="64"/>
      <c r="M787" s="64"/>
      <c r="N787" s="64"/>
      <c r="O787" s="64"/>
      <c r="P787" s="64"/>
      <c r="Q787" s="64"/>
      <c r="R787" s="64"/>
      <c r="S787" s="64"/>
      <c r="T787" s="64"/>
      <c r="U787" s="64"/>
      <c r="V787" s="64"/>
      <c r="W787" s="64"/>
      <c r="X787" s="64"/>
      <c r="Y787" s="64"/>
      <c r="Z787" s="64"/>
    </row>
    <row r="788" ht="12.75" customHeight="1">
      <c r="A788" s="82"/>
      <c r="B788" s="64"/>
      <c r="C788" s="64"/>
      <c r="D788" s="64"/>
      <c r="E788" s="64"/>
      <c r="F788" s="64"/>
      <c r="G788" s="64"/>
      <c r="H788" s="64"/>
      <c r="I788" s="64"/>
      <c r="J788" s="64"/>
      <c r="K788" s="64"/>
      <c r="L788" s="64"/>
      <c r="M788" s="64"/>
      <c r="N788" s="64"/>
      <c r="O788" s="64"/>
      <c r="P788" s="64"/>
      <c r="Q788" s="64"/>
      <c r="R788" s="64"/>
      <c r="S788" s="64"/>
      <c r="T788" s="64"/>
      <c r="U788" s="64"/>
      <c r="V788" s="64"/>
      <c r="W788" s="64"/>
      <c r="X788" s="64"/>
      <c r="Y788" s="64"/>
      <c r="Z788" s="64"/>
    </row>
    <row r="789" ht="12.75" customHeight="1">
      <c r="A789" s="82"/>
      <c r="B789" s="64"/>
      <c r="C789" s="64"/>
      <c r="D789" s="64"/>
      <c r="E789" s="64"/>
      <c r="F789" s="64"/>
      <c r="G789" s="64"/>
      <c r="H789" s="64"/>
      <c r="I789" s="64"/>
      <c r="J789" s="64"/>
      <c r="K789" s="64"/>
      <c r="L789" s="64"/>
      <c r="M789" s="64"/>
      <c r="N789" s="64"/>
      <c r="O789" s="64"/>
      <c r="P789" s="64"/>
      <c r="Q789" s="64"/>
      <c r="R789" s="64"/>
      <c r="S789" s="64"/>
      <c r="T789" s="64"/>
      <c r="U789" s="64"/>
      <c r="V789" s="64"/>
      <c r="W789" s="64"/>
      <c r="X789" s="64"/>
      <c r="Y789" s="64"/>
      <c r="Z789" s="64"/>
    </row>
    <row r="790" ht="12.75" customHeight="1">
      <c r="A790" s="82"/>
      <c r="B790" s="64"/>
      <c r="C790" s="64"/>
      <c r="D790" s="64"/>
      <c r="E790" s="64"/>
      <c r="F790" s="64"/>
      <c r="G790" s="64"/>
      <c r="H790" s="64"/>
      <c r="I790" s="64"/>
      <c r="J790" s="64"/>
      <c r="K790" s="64"/>
      <c r="L790" s="64"/>
      <c r="M790" s="64"/>
      <c r="N790" s="64"/>
      <c r="O790" s="64"/>
      <c r="P790" s="64"/>
      <c r="Q790" s="64"/>
      <c r="R790" s="64"/>
      <c r="S790" s="64"/>
      <c r="T790" s="64"/>
      <c r="U790" s="64"/>
      <c r="V790" s="64"/>
      <c r="W790" s="64"/>
      <c r="X790" s="64"/>
      <c r="Y790" s="64"/>
      <c r="Z790" s="64"/>
    </row>
    <row r="791" ht="12.75" customHeight="1">
      <c r="A791" s="82"/>
      <c r="B791" s="64"/>
      <c r="C791" s="64"/>
      <c r="D791" s="64"/>
      <c r="E791" s="64"/>
      <c r="F791" s="64"/>
      <c r="G791" s="64"/>
      <c r="H791" s="64"/>
      <c r="I791" s="64"/>
      <c r="J791" s="64"/>
      <c r="K791" s="64"/>
      <c r="L791" s="64"/>
      <c r="M791" s="64"/>
      <c r="N791" s="64"/>
      <c r="O791" s="64"/>
      <c r="P791" s="64"/>
      <c r="Q791" s="64"/>
      <c r="R791" s="64"/>
      <c r="S791" s="64"/>
      <c r="T791" s="64"/>
      <c r="U791" s="64"/>
      <c r="V791" s="64"/>
      <c r="W791" s="64"/>
      <c r="X791" s="64"/>
      <c r="Y791" s="64"/>
      <c r="Z791" s="64"/>
    </row>
    <row r="792" ht="12.75" customHeight="1">
      <c r="A792" s="82"/>
      <c r="B792" s="64"/>
      <c r="C792" s="64"/>
      <c r="D792" s="64"/>
      <c r="E792" s="64"/>
      <c r="F792" s="64"/>
      <c r="G792" s="64"/>
      <c r="H792" s="64"/>
      <c r="I792" s="64"/>
      <c r="J792" s="64"/>
      <c r="K792" s="64"/>
      <c r="L792" s="64"/>
      <c r="M792" s="64"/>
      <c r="N792" s="64"/>
      <c r="O792" s="64"/>
      <c r="P792" s="64"/>
      <c r="Q792" s="64"/>
      <c r="R792" s="64"/>
      <c r="S792" s="64"/>
      <c r="T792" s="64"/>
      <c r="U792" s="64"/>
      <c r="V792" s="64"/>
      <c r="W792" s="64"/>
      <c r="X792" s="64"/>
      <c r="Y792" s="64"/>
      <c r="Z792" s="64"/>
    </row>
    <row r="793" ht="12.75" customHeight="1">
      <c r="A793" s="82"/>
      <c r="B793" s="64"/>
      <c r="C793" s="64"/>
      <c r="D793" s="64"/>
      <c r="E793" s="64"/>
      <c r="F793" s="64"/>
      <c r="G793" s="64"/>
      <c r="H793" s="64"/>
      <c r="I793" s="64"/>
      <c r="J793" s="64"/>
      <c r="K793" s="64"/>
      <c r="L793" s="64"/>
      <c r="M793" s="64"/>
      <c r="N793" s="64"/>
      <c r="O793" s="64"/>
      <c r="P793" s="64"/>
      <c r="Q793" s="64"/>
      <c r="R793" s="64"/>
      <c r="S793" s="64"/>
      <c r="T793" s="64"/>
      <c r="U793" s="64"/>
      <c r="V793" s="64"/>
      <c r="W793" s="64"/>
      <c r="X793" s="64"/>
      <c r="Y793" s="64"/>
      <c r="Z793" s="64"/>
    </row>
    <row r="794" ht="12.75" customHeight="1">
      <c r="A794" s="82"/>
      <c r="B794" s="64"/>
      <c r="C794" s="64"/>
      <c r="D794" s="64"/>
      <c r="E794" s="64"/>
      <c r="F794" s="64"/>
      <c r="G794" s="64"/>
      <c r="H794" s="64"/>
      <c r="I794" s="64"/>
      <c r="J794" s="64"/>
      <c r="K794" s="64"/>
      <c r="L794" s="64"/>
      <c r="M794" s="64"/>
      <c r="N794" s="64"/>
      <c r="O794" s="64"/>
      <c r="P794" s="64"/>
      <c r="Q794" s="64"/>
      <c r="R794" s="64"/>
      <c r="S794" s="64"/>
      <c r="T794" s="64"/>
      <c r="U794" s="64"/>
      <c r="V794" s="64"/>
      <c r="W794" s="64"/>
      <c r="X794" s="64"/>
      <c r="Y794" s="64"/>
      <c r="Z794" s="64"/>
    </row>
    <row r="795" ht="12.75" customHeight="1">
      <c r="A795" s="82"/>
      <c r="B795" s="64"/>
      <c r="C795" s="64"/>
      <c r="D795" s="64"/>
      <c r="E795" s="64"/>
      <c r="F795" s="64"/>
      <c r="G795" s="64"/>
      <c r="H795" s="64"/>
      <c r="I795" s="64"/>
      <c r="J795" s="64"/>
      <c r="K795" s="64"/>
      <c r="L795" s="64"/>
      <c r="M795" s="64"/>
      <c r="N795" s="64"/>
      <c r="O795" s="64"/>
      <c r="P795" s="64"/>
      <c r="Q795" s="64"/>
      <c r="R795" s="64"/>
      <c r="S795" s="64"/>
      <c r="T795" s="64"/>
      <c r="U795" s="64"/>
      <c r="V795" s="64"/>
      <c r="W795" s="64"/>
      <c r="X795" s="64"/>
      <c r="Y795" s="64"/>
      <c r="Z795" s="64"/>
    </row>
    <row r="796" ht="12.75" customHeight="1">
      <c r="A796" s="82"/>
      <c r="B796" s="64"/>
      <c r="C796" s="64"/>
      <c r="D796" s="64"/>
      <c r="E796" s="64"/>
      <c r="F796" s="64"/>
      <c r="G796" s="64"/>
      <c r="H796" s="64"/>
      <c r="I796" s="64"/>
      <c r="J796" s="64"/>
      <c r="K796" s="64"/>
      <c r="L796" s="64"/>
      <c r="M796" s="64"/>
      <c r="N796" s="64"/>
      <c r="O796" s="64"/>
      <c r="P796" s="64"/>
      <c r="Q796" s="64"/>
      <c r="R796" s="64"/>
      <c r="S796" s="64"/>
      <c r="T796" s="64"/>
      <c r="U796" s="64"/>
      <c r="V796" s="64"/>
      <c r="W796" s="64"/>
      <c r="X796" s="64"/>
      <c r="Y796" s="64"/>
      <c r="Z796" s="64"/>
    </row>
    <row r="797" ht="12.75" customHeight="1">
      <c r="A797" s="82"/>
      <c r="B797" s="64"/>
      <c r="C797" s="64"/>
      <c r="D797" s="64"/>
      <c r="E797" s="64"/>
      <c r="F797" s="64"/>
      <c r="G797" s="64"/>
      <c r="H797" s="64"/>
      <c r="I797" s="64"/>
      <c r="J797" s="64"/>
      <c r="K797" s="64"/>
      <c r="L797" s="64"/>
      <c r="M797" s="64"/>
      <c r="N797" s="64"/>
      <c r="O797" s="64"/>
      <c r="P797" s="64"/>
      <c r="Q797" s="64"/>
      <c r="R797" s="64"/>
      <c r="S797" s="64"/>
      <c r="T797" s="64"/>
      <c r="U797" s="64"/>
      <c r="V797" s="64"/>
      <c r="W797" s="64"/>
      <c r="X797" s="64"/>
      <c r="Y797" s="64"/>
      <c r="Z797" s="64"/>
    </row>
    <row r="798" ht="12.75" customHeight="1">
      <c r="A798" s="82"/>
      <c r="B798" s="64"/>
      <c r="C798" s="64"/>
      <c r="D798" s="64"/>
      <c r="E798" s="64"/>
      <c r="F798" s="64"/>
      <c r="G798" s="64"/>
      <c r="H798" s="64"/>
      <c r="I798" s="64"/>
      <c r="J798" s="64"/>
      <c r="K798" s="64"/>
      <c r="L798" s="64"/>
      <c r="M798" s="64"/>
      <c r="N798" s="64"/>
      <c r="O798" s="64"/>
      <c r="P798" s="64"/>
      <c r="Q798" s="64"/>
      <c r="R798" s="64"/>
      <c r="S798" s="64"/>
      <c r="T798" s="64"/>
      <c r="U798" s="64"/>
      <c r="V798" s="64"/>
      <c r="W798" s="64"/>
      <c r="X798" s="64"/>
      <c r="Y798" s="64"/>
      <c r="Z798" s="64"/>
    </row>
    <row r="799" ht="12.75" customHeight="1">
      <c r="A799" s="82"/>
      <c r="B799" s="64"/>
      <c r="C799" s="64"/>
      <c r="D799" s="64"/>
      <c r="E799" s="64"/>
      <c r="F799" s="64"/>
      <c r="G799" s="64"/>
      <c r="H799" s="64"/>
      <c r="I799" s="64"/>
      <c r="J799" s="64"/>
      <c r="K799" s="64"/>
      <c r="L799" s="64"/>
      <c r="M799" s="64"/>
      <c r="N799" s="64"/>
      <c r="O799" s="64"/>
      <c r="P799" s="64"/>
      <c r="Q799" s="64"/>
      <c r="R799" s="64"/>
      <c r="S799" s="64"/>
      <c r="T799" s="64"/>
      <c r="U799" s="64"/>
      <c r="V799" s="64"/>
      <c r="W799" s="64"/>
      <c r="X799" s="64"/>
      <c r="Y799" s="64"/>
      <c r="Z799" s="64"/>
    </row>
    <row r="800" ht="12.75" customHeight="1">
      <c r="A800" s="82"/>
      <c r="B800" s="64"/>
      <c r="C800" s="64"/>
      <c r="D800" s="64"/>
      <c r="E800" s="64"/>
      <c r="F800" s="64"/>
      <c r="G800" s="64"/>
      <c r="H800" s="64"/>
      <c r="I800" s="64"/>
      <c r="J800" s="64"/>
      <c r="K800" s="64"/>
      <c r="L800" s="64"/>
      <c r="M800" s="64"/>
      <c r="N800" s="64"/>
      <c r="O800" s="64"/>
      <c r="P800" s="64"/>
      <c r="Q800" s="64"/>
      <c r="R800" s="64"/>
      <c r="S800" s="64"/>
      <c r="T800" s="64"/>
      <c r="U800" s="64"/>
      <c r="V800" s="64"/>
      <c r="W800" s="64"/>
      <c r="X800" s="64"/>
      <c r="Y800" s="64"/>
      <c r="Z800" s="64"/>
    </row>
    <row r="801" ht="12.75" customHeight="1">
      <c r="A801" s="82"/>
      <c r="B801" s="64"/>
      <c r="C801" s="64"/>
      <c r="D801" s="64"/>
      <c r="E801" s="64"/>
      <c r="F801" s="64"/>
      <c r="G801" s="64"/>
      <c r="H801" s="64"/>
      <c r="I801" s="64"/>
      <c r="J801" s="64"/>
      <c r="K801" s="64"/>
      <c r="L801" s="64"/>
      <c r="M801" s="64"/>
      <c r="N801" s="64"/>
      <c r="O801" s="64"/>
      <c r="P801" s="64"/>
      <c r="Q801" s="64"/>
      <c r="R801" s="64"/>
      <c r="S801" s="64"/>
      <c r="T801" s="64"/>
      <c r="U801" s="64"/>
      <c r="V801" s="64"/>
      <c r="W801" s="64"/>
      <c r="X801" s="64"/>
      <c r="Y801" s="64"/>
      <c r="Z801" s="64"/>
    </row>
    <row r="802" ht="12.75" customHeight="1">
      <c r="A802" s="82"/>
      <c r="B802" s="64"/>
      <c r="C802" s="64"/>
      <c r="D802" s="64"/>
      <c r="E802" s="64"/>
      <c r="F802" s="64"/>
      <c r="G802" s="64"/>
      <c r="H802" s="64"/>
      <c r="I802" s="64"/>
      <c r="J802" s="64"/>
      <c r="K802" s="64"/>
      <c r="L802" s="64"/>
      <c r="M802" s="64"/>
      <c r="N802" s="64"/>
      <c r="O802" s="64"/>
      <c r="P802" s="64"/>
      <c r="Q802" s="64"/>
      <c r="R802" s="64"/>
      <c r="S802" s="64"/>
      <c r="T802" s="64"/>
      <c r="U802" s="64"/>
      <c r="V802" s="64"/>
      <c r="W802" s="64"/>
      <c r="X802" s="64"/>
      <c r="Y802" s="64"/>
      <c r="Z802" s="64"/>
    </row>
    <row r="803" ht="12.75" customHeight="1">
      <c r="A803" s="82"/>
      <c r="B803" s="64"/>
      <c r="C803" s="64"/>
      <c r="D803" s="64"/>
      <c r="E803" s="64"/>
      <c r="F803" s="64"/>
      <c r="G803" s="64"/>
      <c r="H803" s="64"/>
      <c r="I803" s="64"/>
      <c r="J803" s="64"/>
      <c r="K803" s="64"/>
      <c r="L803" s="64"/>
      <c r="M803" s="64"/>
      <c r="N803" s="64"/>
      <c r="O803" s="64"/>
      <c r="P803" s="64"/>
      <c r="Q803" s="64"/>
      <c r="R803" s="64"/>
      <c r="S803" s="64"/>
      <c r="T803" s="64"/>
      <c r="U803" s="64"/>
      <c r="V803" s="64"/>
      <c r="W803" s="64"/>
      <c r="X803" s="64"/>
      <c r="Y803" s="64"/>
      <c r="Z803" s="64"/>
    </row>
    <row r="804" ht="12.75" customHeight="1">
      <c r="A804" s="82"/>
      <c r="B804" s="64"/>
      <c r="C804" s="64"/>
      <c r="D804" s="64"/>
      <c r="E804" s="64"/>
      <c r="F804" s="64"/>
      <c r="G804" s="64"/>
      <c r="H804" s="64"/>
      <c r="I804" s="64"/>
      <c r="J804" s="64"/>
      <c r="K804" s="64"/>
      <c r="L804" s="64"/>
      <c r="M804" s="64"/>
      <c r="N804" s="64"/>
      <c r="O804" s="64"/>
      <c r="P804" s="64"/>
      <c r="Q804" s="64"/>
      <c r="R804" s="64"/>
      <c r="S804" s="64"/>
      <c r="T804" s="64"/>
      <c r="U804" s="64"/>
      <c r="V804" s="64"/>
      <c r="W804" s="64"/>
      <c r="X804" s="64"/>
      <c r="Y804" s="64"/>
      <c r="Z804" s="64"/>
    </row>
    <row r="805" ht="12.75" customHeight="1">
      <c r="A805" s="82"/>
      <c r="B805" s="64"/>
      <c r="C805" s="64"/>
      <c r="D805" s="64"/>
      <c r="E805" s="64"/>
      <c r="F805" s="64"/>
      <c r="G805" s="64"/>
      <c r="H805" s="64"/>
      <c r="I805" s="64"/>
      <c r="J805" s="64"/>
      <c r="K805" s="64"/>
      <c r="L805" s="64"/>
      <c r="M805" s="64"/>
      <c r="N805" s="64"/>
      <c r="O805" s="64"/>
      <c r="P805" s="64"/>
      <c r="Q805" s="64"/>
      <c r="R805" s="64"/>
      <c r="S805" s="64"/>
      <c r="T805" s="64"/>
      <c r="U805" s="64"/>
      <c r="V805" s="64"/>
      <c r="W805" s="64"/>
      <c r="X805" s="64"/>
      <c r="Y805" s="64"/>
      <c r="Z805" s="64"/>
    </row>
    <row r="806" ht="12.75" customHeight="1">
      <c r="A806" s="82"/>
      <c r="B806" s="64"/>
      <c r="C806" s="64"/>
      <c r="D806" s="64"/>
      <c r="E806" s="64"/>
      <c r="F806" s="64"/>
      <c r="G806" s="64"/>
      <c r="H806" s="64"/>
      <c r="I806" s="64"/>
      <c r="J806" s="64"/>
      <c r="K806" s="64"/>
      <c r="L806" s="64"/>
      <c r="M806" s="64"/>
      <c r="N806" s="64"/>
      <c r="O806" s="64"/>
      <c r="P806" s="64"/>
      <c r="Q806" s="64"/>
      <c r="R806" s="64"/>
      <c r="S806" s="64"/>
      <c r="T806" s="64"/>
      <c r="U806" s="64"/>
      <c r="V806" s="64"/>
      <c r="W806" s="64"/>
      <c r="X806" s="64"/>
      <c r="Y806" s="64"/>
      <c r="Z806" s="64"/>
    </row>
    <row r="807" ht="12.75" customHeight="1">
      <c r="A807" s="82"/>
      <c r="B807" s="64"/>
      <c r="C807" s="64"/>
      <c r="D807" s="64"/>
      <c r="E807" s="64"/>
      <c r="F807" s="64"/>
      <c r="G807" s="64"/>
      <c r="H807" s="64"/>
      <c r="I807" s="64"/>
      <c r="J807" s="64"/>
      <c r="K807" s="64"/>
      <c r="L807" s="64"/>
      <c r="M807" s="64"/>
      <c r="N807" s="64"/>
      <c r="O807" s="64"/>
      <c r="P807" s="64"/>
      <c r="Q807" s="64"/>
      <c r="R807" s="64"/>
      <c r="S807" s="64"/>
      <c r="T807" s="64"/>
      <c r="U807" s="64"/>
      <c r="V807" s="64"/>
      <c r="W807" s="64"/>
      <c r="X807" s="64"/>
      <c r="Y807" s="64"/>
      <c r="Z807" s="64"/>
    </row>
    <row r="808" ht="12.75" customHeight="1">
      <c r="A808" s="82"/>
      <c r="B808" s="64"/>
      <c r="C808" s="64"/>
      <c r="D808" s="64"/>
      <c r="E808" s="64"/>
      <c r="F808" s="64"/>
      <c r="G808" s="64"/>
      <c r="H808" s="64"/>
      <c r="I808" s="64"/>
      <c r="J808" s="64"/>
      <c r="K808" s="64"/>
      <c r="L808" s="64"/>
      <c r="M808" s="64"/>
      <c r="N808" s="64"/>
      <c r="O808" s="64"/>
      <c r="P808" s="64"/>
      <c r="Q808" s="64"/>
      <c r="R808" s="64"/>
      <c r="S808" s="64"/>
      <c r="T808" s="64"/>
      <c r="U808" s="64"/>
      <c r="V808" s="64"/>
      <c r="W808" s="64"/>
      <c r="X808" s="64"/>
      <c r="Y808" s="64"/>
      <c r="Z808" s="64"/>
    </row>
    <row r="809" ht="12.75" customHeight="1">
      <c r="A809" s="82"/>
      <c r="B809" s="64"/>
      <c r="C809" s="64"/>
      <c r="D809" s="64"/>
      <c r="E809" s="64"/>
      <c r="F809" s="64"/>
      <c r="G809" s="64"/>
      <c r="H809" s="64"/>
      <c r="I809" s="64"/>
      <c r="J809" s="64"/>
      <c r="K809" s="64"/>
      <c r="L809" s="64"/>
      <c r="M809" s="64"/>
      <c r="N809" s="64"/>
      <c r="O809" s="64"/>
      <c r="P809" s="64"/>
      <c r="Q809" s="64"/>
      <c r="R809" s="64"/>
      <c r="S809" s="64"/>
      <c r="T809" s="64"/>
      <c r="U809" s="64"/>
      <c r="V809" s="64"/>
      <c r="W809" s="64"/>
      <c r="X809" s="64"/>
      <c r="Y809" s="64"/>
      <c r="Z809" s="64"/>
    </row>
    <row r="810" ht="12.75" customHeight="1">
      <c r="A810" s="82"/>
      <c r="B810" s="64"/>
      <c r="C810" s="64"/>
      <c r="D810" s="64"/>
      <c r="E810" s="64"/>
      <c r="F810" s="64"/>
      <c r="G810" s="64"/>
      <c r="H810" s="64"/>
      <c r="I810" s="64"/>
      <c r="J810" s="64"/>
      <c r="K810" s="64"/>
      <c r="L810" s="64"/>
      <c r="M810" s="64"/>
      <c r="N810" s="64"/>
      <c r="O810" s="64"/>
      <c r="P810" s="64"/>
      <c r="Q810" s="64"/>
      <c r="R810" s="64"/>
      <c r="S810" s="64"/>
      <c r="T810" s="64"/>
      <c r="U810" s="64"/>
      <c r="V810" s="64"/>
      <c r="W810" s="64"/>
      <c r="X810" s="64"/>
      <c r="Y810" s="64"/>
      <c r="Z810" s="64"/>
    </row>
    <row r="811" ht="12.75" customHeight="1">
      <c r="A811" s="82"/>
      <c r="B811" s="64"/>
      <c r="C811" s="64"/>
      <c r="D811" s="64"/>
      <c r="E811" s="64"/>
      <c r="F811" s="64"/>
      <c r="G811" s="64"/>
      <c r="H811" s="64"/>
      <c r="I811" s="64"/>
      <c r="J811" s="64"/>
      <c r="K811" s="64"/>
      <c r="L811" s="64"/>
      <c r="M811" s="64"/>
      <c r="N811" s="64"/>
      <c r="O811" s="64"/>
      <c r="P811" s="64"/>
      <c r="Q811" s="64"/>
      <c r="R811" s="64"/>
      <c r="S811" s="64"/>
      <c r="T811" s="64"/>
      <c r="U811" s="64"/>
      <c r="V811" s="64"/>
      <c r="W811" s="64"/>
      <c r="X811" s="64"/>
      <c r="Y811" s="64"/>
      <c r="Z811" s="64"/>
    </row>
    <row r="812" ht="12.75" customHeight="1">
      <c r="A812" s="82"/>
      <c r="B812" s="64"/>
      <c r="C812" s="64"/>
      <c r="D812" s="64"/>
      <c r="E812" s="64"/>
      <c r="F812" s="64"/>
      <c r="G812" s="64"/>
      <c r="H812" s="64"/>
      <c r="I812" s="64"/>
      <c r="J812" s="64"/>
      <c r="K812" s="64"/>
      <c r="L812" s="64"/>
      <c r="M812" s="64"/>
      <c r="N812" s="64"/>
      <c r="O812" s="64"/>
      <c r="P812" s="64"/>
      <c r="Q812" s="64"/>
      <c r="R812" s="64"/>
      <c r="S812" s="64"/>
      <c r="T812" s="64"/>
      <c r="U812" s="64"/>
      <c r="V812" s="64"/>
      <c r="W812" s="64"/>
      <c r="X812" s="64"/>
      <c r="Y812" s="64"/>
      <c r="Z812" s="64"/>
    </row>
    <row r="813" ht="12.75" customHeight="1">
      <c r="A813" s="82"/>
      <c r="B813" s="64"/>
      <c r="C813" s="64"/>
      <c r="D813" s="64"/>
      <c r="E813" s="64"/>
      <c r="F813" s="64"/>
      <c r="G813" s="64"/>
      <c r="H813" s="64"/>
      <c r="I813" s="64"/>
      <c r="J813" s="64"/>
      <c r="K813" s="64"/>
      <c r="L813" s="64"/>
      <c r="M813" s="64"/>
      <c r="N813" s="64"/>
      <c r="O813" s="64"/>
      <c r="P813" s="64"/>
      <c r="Q813" s="64"/>
      <c r="R813" s="64"/>
      <c r="S813" s="64"/>
      <c r="T813" s="64"/>
      <c r="U813" s="64"/>
      <c r="V813" s="64"/>
      <c r="W813" s="64"/>
      <c r="X813" s="64"/>
      <c r="Y813" s="64"/>
      <c r="Z813" s="64"/>
    </row>
    <row r="814" ht="12.75" customHeight="1">
      <c r="A814" s="82"/>
      <c r="B814" s="64"/>
      <c r="C814" s="64"/>
      <c r="D814" s="64"/>
      <c r="E814" s="64"/>
      <c r="F814" s="64"/>
      <c r="G814" s="64"/>
      <c r="H814" s="64"/>
      <c r="I814" s="64"/>
      <c r="J814" s="64"/>
      <c r="K814" s="64"/>
      <c r="L814" s="64"/>
      <c r="M814" s="64"/>
      <c r="N814" s="64"/>
      <c r="O814" s="64"/>
      <c r="P814" s="64"/>
      <c r="Q814" s="64"/>
      <c r="R814" s="64"/>
      <c r="S814" s="64"/>
      <c r="T814" s="64"/>
      <c r="U814" s="64"/>
      <c r="V814" s="64"/>
      <c r="W814" s="64"/>
      <c r="X814" s="64"/>
      <c r="Y814" s="64"/>
      <c r="Z814" s="64"/>
    </row>
    <row r="815" ht="12.75" customHeight="1">
      <c r="A815" s="82"/>
      <c r="B815" s="64"/>
      <c r="C815" s="64"/>
      <c r="D815" s="64"/>
      <c r="E815" s="64"/>
      <c r="F815" s="64"/>
      <c r="G815" s="64"/>
      <c r="H815" s="64"/>
      <c r="I815" s="64"/>
      <c r="J815" s="64"/>
      <c r="K815" s="64"/>
      <c r="L815" s="64"/>
      <c r="M815" s="64"/>
      <c r="N815" s="64"/>
      <c r="O815" s="64"/>
      <c r="P815" s="64"/>
      <c r="Q815" s="64"/>
      <c r="R815" s="64"/>
      <c r="S815" s="64"/>
      <c r="T815" s="64"/>
      <c r="U815" s="64"/>
      <c r="V815" s="64"/>
      <c r="W815" s="64"/>
      <c r="X815" s="64"/>
      <c r="Y815" s="64"/>
      <c r="Z815" s="64"/>
    </row>
    <row r="816" ht="12.75" customHeight="1">
      <c r="A816" s="82"/>
      <c r="B816" s="64"/>
      <c r="C816" s="64"/>
      <c r="D816" s="64"/>
      <c r="E816" s="64"/>
      <c r="F816" s="64"/>
      <c r="G816" s="64"/>
      <c r="H816" s="64"/>
      <c r="I816" s="64"/>
      <c r="J816" s="64"/>
      <c r="K816" s="64"/>
      <c r="L816" s="64"/>
      <c r="M816" s="64"/>
      <c r="N816" s="64"/>
      <c r="O816" s="64"/>
      <c r="P816" s="64"/>
      <c r="Q816" s="64"/>
      <c r="R816" s="64"/>
      <c r="S816" s="64"/>
      <c r="T816" s="64"/>
      <c r="U816" s="64"/>
      <c r="V816" s="64"/>
      <c r="W816" s="64"/>
      <c r="X816" s="64"/>
      <c r="Y816" s="64"/>
      <c r="Z816" s="64"/>
    </row>
    <row r="817" ht="12.75" customHeight="1">
      <c r="A817" s="82"/>
      <c r="B817" s="64"/>
      <c r="C817" s="64"/>
      <c r="D817" s="64"/>
      <c r="E817" s="64"/>
      <c r="F817" s="64"/>
      <c r="G817" s="64"/>
      <c r="H817" s="64"/>
      <c r="I817" s="64"/>
      <c r="J817" s="64"/>
      <c r="K817" s="64"/>
      <c r="L817" s="64"/>
      <c r="M817" s="64"/>
      <c r="N817" s="64"/>
      <c r="O817" s="64"/>
      <c r="P817" s="64"/>
      <c r="Q817" s="64"/>
      <c r="R817" s="64"/>
      <c r="S817" s="64"/>
      <c r="T817" s="64"/>
      <c r="U817" s="64"/>
      <c r="V817" s="64"/>
      <c r="W817" s="64"/>
      <c r="X817" s="64"/>
      <c r="Y817" s="64"/>
      <c r="Z817" s="64"/>
    </row>
    <row r="818" ht="12.75" customHeight="1">
      <c r="A818" s="82"/>
      <c r="B818" s="64"/>
      <c r="C818" s="64"/>
      <c r="D818" s="64"/>
      <c r="E818" s="64"/>
      <c r="F818" s="64"/>
      <c r="G818" s="64"/>
      <c r="H818" s="64"/>
      <c r="I818" s="64"/>
      <c r="J818" s="64"/>
      <c r="K818" s="64"/>
      <c r="L818" s="64"/>
      <c r="M818" s="64"/>
      <c r="N818" s="64"/>
      <c r="O818" s="64"/>
      <c r="P818" s="64"/>
      <c r="Q818" s="64"/>
      <c r="R818" s="64"/>
      <c r="S818" s="64"/>
      <c r="T818" s="64"/>
      <c r="U818" s="64"/>
      <c r="V818" s="64"/>
      <c r="W818" s="64"/>
      <c r="X818" s="64"/>
      <c r="Y818" s="64"/>
      <c r="Z818" s="64"/>
    </row>
    <row r="819" ht="12.75" customHeight="1">
      <c r="A819" s="82"/>
      <c r="B819" s="64"/>
      <c r="C819" s="64"/>
      <c r="D819" s="64"/>
      <c r="E819" s="64"/>
      <c r="F819" s="64"/>
      <c r="G819" s="64"/>
      <c r="H819" s="64"/>
      <c r="I819" s="64"/>
      <c r="J819" s="64"/>
      <c r="K819" s="64"/>
      <c r="L819" s="64"/>
      <c r="M819" s="64"/>
      <c r="N819" s="64"/>
      <c r="O819" s="64"/>
      <c r="P819" s="64"/>
      <c r="Q819" s="64"/>
      <c r="R819" s="64"/>
      <c r="S819" s="64"/>
      <c r="T819" s="64"/>
      <c r="U819" s="64"/>
      <c r="V819" s="64"/>
      <c r="W819" s="64"/>
      <c r="X819" s="64"/>
      <c r="Y819" s="64"/>
      <c r="Z819" s="64"/>
    </row>
    <row r="820" ht="12.75" customHeight="1">
      <c r="A820" s="82"/>
      <c r="B820" s="64"/>
      <c r="C820" s="64"/>
      <c r="D820" s="64"/>
      <c r="E820" s="64"/>
      <c r="F820" s="64"/>
      <c r="G820" s="64"/>
      <c r="H820" s="64"/>
      <c r="I820" s="64"/>
      <c r="J820" s="64"/>
      <c r="K820" s="64"/>
      <c r="L820" s="64"/>
      <c r="M820" s="64"/>
      <c r="N820" s="64"/>
      <c r="O820" s="64"/>
      <c r="P820" s="64"/>
      <c r="Q820" s="64"/>
      <c r="R820" s="64"/>
      <c r="S820" s="64"/>
      <c r="T820" s="64"/>
      <c r="U820" s="64"/>
      <c r="V820" s="64"/>
      <c r="W820" s="64"/>
      <c r="X820" s="64"/>
      <c r="Y820" s="64"/>
      <c r="Z820" s="64"/>
    </row>
    <row r="821" ht="12.75" customHeight="1">
      <c r="A821" s="82"/>
      <c r="B821" s="64"/>
      <c r="C821" s="64"/>
      <c r="D821" s="64"/>
      <c r="E821" s="64"/>
      <c r="F821" s="64"/>
      <c r="G821" s="64"/>
      <c r="H821" s="64"/>
      <c r="I821" s="64"/>
      <c r="J821" s="64"/>
      <c r="K821" s="64"/>
      <c r="L821" s="64"/>
      <c r="M821" s="64"/>
      <c r="N821" s="64"/>
      <c r="O821" s="64"/>
      <c r="P821" s="64"/>
      <c r="Q821" s="64"/>
      <c r="R821" s="64"/>
      <c r="S821" s="64"/>
      <c r="T821" s="64"/>
      <c r="U821" s="64"/>
      <c r="V821" s="64"/>
      <c r="W821" s="64"/>
      <c r="X821" s="64"/>
      <c r="Y821" s="64"/>
      <c r="Z821" s="64"/>
    </row>
    <row r="822" ht="12.75" customHeight="1">
      <c r="A822" s="82"/>
      <c r="B822" s="64"/>
      <c r="C822" s="64"/>
      <c r="D822" s="64"/>
      <c r="E822" s="64"/>
      <c r="F822" s="64"/>
      <c r="G822" s="64"/>
      <c r="H822" s="64"/>
      <c r="I822" s="64"/>
      <c r="J822" s="64"/>
      <c r="K822" s="64"/>
      <c r="L822" s="64"/>
      <c r="M822" s="64"/>
      <c r="N822" s="64"/>
      <c r="O822" s="64"/>
      <c r="P822" s="64"/>
      <c r="Q822" s="64"/>
      <c r="R822" s="64"/>
      <c r="S822" s="64"/>
      <c r="T822" s="64"/>
      <c r="U822" s="64"/>
      <c r="V822" s="64"/>
      <c r="W822" s="64"/>
      <c r="X822" s="64"/>
      <c r="Y822" s="64"/>
      <c r="Z822" s="64"/>
    </row>
    <row r="823" ht="12.75" customHeight="1">
      <c r="A823" s="82"/>
      <c r="B823" s="64"/>
      <c r="C823" s="64"/>
      <c r="D823" s="64"/>
      <c r="E823" s="64"/>
      <c r="F823" s="64"/>
      <c r="G823" s="64"/>
      <c r="H823" s="64"/>
      <c r="I823" s="64"/>
      <c r="J823" s="64"/>
      <c r="K823" s="64"/>
      <c r="L823" s="64"/>
      <c r="M823" s="64"/>
      <c r="N823" s="64"/>
      <c r="O823" s="64"/>
      <c r="P823" s="64"/>
      <c r="Q823" s="64"/>
      <c r="R823" s="64"/>
      <c r="S823" s="64"/>
      <c r="T823" s="64"/>
      <c r="U823" s="64"/>
      <c r="V823" s="64"/>
      <c r="W823" s="64"/>
      <c r="X823" s="64"/>
      <c r="Y823" s="64"/>
      <c r="Z823" s="64"/>
    </row>
    <row r="824" ht="12.75" customHeight="1">
      <c r="A824" s="82"/>
      <c r="B824" s="64"/>
      <c r="C824" s="64"/>
      <c r="D824" s="64"/>
      <c r="E824" s="64"/>
      <c r="F824" s="64"/>
      <c r="G824" s="64"/>
      <c r="H824" s="64"/>
      <c r="I824" s="64"/>
      <c r="J824" s="64"/>
      <c r="K824" s="64"/>
      <c r="L824" s="64"/>
      <c r="M824" s="64"/>
      <c r="N824" s="64"/>
      <c r="O824" s="64"/>
      <c r="P824" s="64"/>
      <c r="Q824" s="64"/>
      <c r="R824" s="64"/>
      <c r="S824" s="64"/>
      <c r="T824" s="64"/>
      <c r="U824" s="64"/>
      <c r="V824" s="64"/>
      <c r="W824" s="64"/>
      <c r="X824" s="64"/>
      <c r="Y824" s="64"/>
      <c r="Z824" s="64"/>
    </row>
    <row r="825" ht="12.75" customHeight="1">
      <c r="A825" s="82"/>
      <c r="B825" s="64"/>
      <c r="C825" s="64"/>
      <c r="D825" s="64"/>
      <c r="E825" s="64"/>
      <c r="F825" s="64"/>
      <c r="G825" s="64"/>
      <c r="H825" s="64"/>
      <c r="I825" s="64"/>
      <c r="J825" s="64"/>
      <c r="K825" s="64"/>
      <c r="L825" s="64"/>
      <c r="M825" s="64"/>
      <c r="N825" s="64"/>
      <c r="O825" s="64"/>
      <c r="P825" s="64"/>
      <c r="Q825" s="64"/>
      <c r="R825" s="64"/>
      <c r="S825" s="64"/>
      <c r="T825" s="64"/>
      <c r="U825" s="64"/>
      <c r="V825" s="64"/>
      <c r="W825" s="64"/>
      <c r="X825" s="64"/>
      <c r="Y825" s="64"/>
      <c r="Z825" s="64"/>
    </row>
    <row r="826" ht="12.75" customHeight="1">
      <c r="A826" s="82"/>
      <c r="B826" s="64"/>
      <c r="C826" s="64"/>
      <c r="D826" s="64"/>
      <c r="E826" s="64"/>
      <c r="F826" s="64"/>
      <c r="G826" s="64"/>
      <c r="H826" s="64"/>
      <c r="I826" s="64"/>
      <c r="J826" s="64"/>
      <c r="K826" s="64"/>
      <c r="L826" s="64"/>
      <c r="M826" s="64"/>
      <c r="N826" s="64"/>
      <c r="O826" s="64"/>
      <c r="P826" s="64"/>
      <c r="Q826" s="64"/>
      <c r="R826" s="64"/>
      <c r="S826" s="64"/>
      <c r="T826" s="64"/>
      <c r="U826" s="64"/>
      <c r="V826" s="64"/>
      <c r="W826" s="64"/>
      <c r="X826" s="64"/>
      <c r="Y826" s="64"/>
      <c r="Z826" s="64"/>
    </row>
    <row r="827" ht="12.75" customHeight="1">
      <c r="A827" s="82"/>
      <c r="B827" s="64"/>
      <c r="C827" s="64"/>
      <c r="D827" s="64"/>
      <c r="E827" s="64"/>
      <c r="F827" s="64"/>
      <c r="G827" s="64"/>
      <c r="H827" s="64"/>
      <c r="I827" s="64"/>
      <c r="J827" s="64"/>
      <c r="K827" s="64"/>
      <c r="L827" s="64"/>
      <c r="M827" s="64"/>
      <c r="N827" s="64"/>
      <c r="O827" s="64"/>
      <c r="P827" s="64"/>
      <c r="Q827" s="64"/>
      <c r="R827" s="64"/>
      <c r="S827" s="64"/>
      <c r="T827" s="64"/>
      <c r="U827" s="64"/>
      <c r="V827" s="64"/>
      <c r="W827" s="64"/>
      <c r="X827" s="64"/>
      <c r="Y827" s="64"/>
      <c r="Z827" s="64"/>
    </row>
    <row r="828" ht="12.75" customHeight="1">
      <c r="A828" s="82"/>
      <c r="B828" s="64"/>
      <c r="C828" s="64"/>
      <c r="D828" s="64"/>
      <c r="E828" s="64"/>
      <c r="F828" s="64"/>
      <c r="G828" s="64"/>
      <c r="H828" s="64"/>
      <c r="I828" s="64"/>
      <c r="J828" s="64"/>
      <c r="K828" s="64"/>
      <c r="L828" s="64"/>
      <c r="M828" s="64"/>
      <c r="N828" s="64"/>
      <c r="O828" s="64"/>
      <c r="P828" s="64"/>
      <c r="Q828" s="64"/>
      <c r="R828" s="64"/>
      <c r="S828" s="64"/>
      <c r="T828" s="64"/>
      <c r="U828" s="64"/>
      <c r="V828" s="64"/>
      <c r="W828" s="64"/>
      <c r="X828" s="64"/>
      <c r="Y828" s="64"/>
      <c r="Z828" s="64"/>
    </row>
    <row r="829" ht="12.75" customHeight="1">
      <c r="A829" s="82"/>
      <c r="B829" s="64"/>
      <c r="C829" s="64"/>
      <c r="D829" s="64"/>
      <c r="E829" s="64"/>
      <c r="F829" s="64"/>
      <c r="G829" s="64"/>
      <c r="H829" s="64"/>
      <c r="I829" s="64"/>
      <c r="J829" s="64"/>
      <c r="K829" s="64"/>
      <c r="L829" s="64"/>
      <c r="M829" s="64"/>
      <c r="N829" s="64"/>
      <c r="O829" s="64"/>
      <c r="P829" s="64"/>
      <c r="Q829" s="64"/>
      <c r="R829" s="64"/>
      <c r="S829" s="64"/>
      <c r="T829" s="64"/>
      <c r="U829" s="64"/>
      <c r="V829" s="64"/>
      <c r="W829" s="64"/>
      <c r="X829" s="64"/>
      <c r="Y829" s="64"/>
      <c r="Z829" s="64"/>
    </row>
    <row r="830" ht="12.75" customHeight="1">
      <c r="A830" s="82"/>
      <c r="B830" s="64"/>
      <c r="C830" s="64"/>
      <c r="D830" s="64"/>
      <c r="E830" s="64"/>
      <c r="F830" s="64"/>
      <c r="G830" s="64"/>
      <c r="H830" s="64"/>
      <c r="I830" s="64"/>
      <c r="J830" s="64"/>
      <c r="K830" s="64"/>
      <c r="L830" s="64"/>
      <c r="M830" s="64"/>
      <c r="N830" s="64"/>
      <c r="O830" s="64"/>
      <c r="P830" s="64"/>
      <c r="Q830" s="64"/>
      <c r="R830" s="64"/>
      <c r="S830" s="64"/>
      <c r="T830" s="64"/>
      <c r="U830" s="64"/>
      <c r="V830" s="64"/>
      <c r="W830" s="64"/>
      <c r="X830" s="64"/>
      <c r="Y830" s="64"/>
      <c r="Z830" s="64"/>
    </row>
    <row r="831" ht="12.75" customHeight="1">
      <c r="A831" s="82"/>
      <c r="B831" s="64"/>
      <c r="C831" s="64"/>
      <c r="D831" s="64"/>
      <c r="E831" s="64"/>
      <c r="F831" s="64"/>
      <c r="G831" s="64"/>
      <c r="H831" s="64"/>
      <c r="I831" s="64"/>
      <c r="J831" s="64"/>
      <c r="K831" s="64"/>
      <c r="L831" s="64"/>
      <c r="M831" s="64"/>
      <c r="N831" s="64"/>
      <c r="O831" s="64"/>
      <c r="P831" s="64"/>
      <c r="Q831" s="64"/>
      <c r="R831" s="64"/>
      <c r="S831" s="64"/>
      <c r="T831" s="64"/>
      <c r="U831" s="64"/>
      <c r="V831" s="64"/>
      <c r="W831" s="64"/>
      <c r="X831" s="64"/>
      <c r="Y831" s="64"/>
      <c r="Z831" s="64"/>
    </row>
    <row r="832" ht="12.75" customHeight="1">
      <c r="A832" s="82"/>
      <c r="B832" s="64"/>
      <c r="C832" s="64"/>
      <c r="D832" s="64"/>
      <c r="E832" s="64"/>
      <c r="F832" s="64"/>
      <c r="G832" s="64"/>
      <c r="H832" s="64"/>
      <c r="I832" s="64"/>
      <c r="J832" s="64"/>
      <c r="K832" s="64"/>
      <c r="L832" s="64"/>
      <c r="M832" s="64"/>
      <c r="N832" s="64"/>
      <c r="O832" s="64"/>
      <c r="P832" s="64"/>
      <c r="Q832" s="64"/>
      <c r="R832" s="64"/>
      <c r="S832" s="64"/>
      <c r="T832" s="64"/>
      <c r="U832" s="64"/>
      <c r="V832" s="64"/>
      <c r="W832" s="64"/>
      <c r="X832" s="64"/>
      <c r="Y832" s="64"/>
      <c r="Z832" s="64"/>
    </row>
    <row r="833" ht="12.75" customHeight="1">
      <c r="A833" s="82"/>
      <c r="B833" s="64"/>
      <c r="C833" s="64"/>
      <c r="D833" s="64"/>
      <c r="E833" s="64"/>
      <c r="F833" s="64"/>
      <c r="G833" s="64"/>
      <c r="H833" s="64"/>
      <c r="I833" s="64"/>
      <c r="J833" s="64"/>
      <c r="K833" s="64"/>
      <c r="L833" s="64"/>
      <c r="M833" s="64"/>
      <c r="N833" s="64"/>
      <c r="O833" s="64"/>
      <c r="P833" s="64"/>
      <c r="Q833" s="64"/>
      <c r="R833" s="64"/>
      <c r="S833" s="64"/>
      <c r="T833" s="64"/>
      <c r="U833" s="64"/>
      <c r="V833" s="64"/>
      <c r="W833" s="64"/>
      <c r="X833" s="64"/>
      <c r="Y833" s="64"/>
      <c r="Z833" s="64"/>
    </row>
    <row r="834" ht="12.75" customHeight="1">
      <c r="A834" s="82"/>
      <c r="B834" s="64"/>
      <c r="C834" s="64"/>
      <c r="D834" s="64"/>
      <c r="E834" s="64"/>
      <c r="F834" s="64"/>
      <c r="G834" s="64"/>
      <c r="H834" s="64"/>
      <c r="I834" s="64"/>
      <c r="J834" s="64"/>
      <c r="K834" s="64"/>
      <c r="L834" s="64"/>
      <c r="M834" s="64"/>
      <c r="N834" s="64"/>
      <c r="O834" s="64"/>
      <c r="P834" s="64"/>
      <c r="Q834" s="64"/>
      <c r="R834" s="64"/>
      <c r="S834" s="64"/>
      <c r="T834" s="64"/>
      <c r="U834" s="64"/>
      <c r="V834" s="64"/>
      <c r="W834" s="64"/>
      <c r="X834" s="64"/>
      <c r="Y834" s="64"/>
      <c r="Z834" s="64"/>
    </row>
    <row r="835" ht="12.75" customHeight="1">
      <c r="A835" s="82"/>
      <c r="B835" s="64"/>
      <c r="C835" s="64"/>
      <c r="D835" s="64"/>
      <c r="E835" s="64"/>
      <c r="F835" s="64"/>
      <c r="G835" s="64"/>
      <c r="H835" s="64"/>
      <c r="I835" s="64"/>
      <c r="J835" s="64"/>
      <c r="K835" s="64"/>
      <c r="L835" s="64"/>
      <c r="M835" s="64"/>
      <c r="N835" s="64"/>
      <c r="O835" s="64"/>
      <c r="P835" s="64"/>
      <c r="Q835" s="64"/>
      <c r="R835" s="64"/>
      <c r="S835" s="64"/>
      <c r="T835" s="64"/>
      <c r="U835" s="64"/>
      <c r="V835" s="64"/>
      <c r="W835" s="64"/>
      <c r="X835" s="64"/>
      <c r="Y835" s="64"/>
      <c r="Z835" s="64"/>
    </row>
    <row r="836" ht="12.75" customHeight="1">
      <c r="A836" s="82"/>
      <c r="B836" s="64"/>
      <c r="C836" s="64"/>
      <c r="D836" s="64"/>
      <c r="E836" s="64"/>
      <c r="F836" s="64"/>
      <c r="G836" s="64"/>
      <c r="H836" s="64"/>
      <c r="I836" s="64"/>
      <c r="J836" s="64"/>
      <c r="K836" s="64"/>
      <c r="L836" s="64"/>
      <c r="M836" s="64"/>
      <c r="N836" s="64"/>
      <c r="O836" s="64"/>
      <c r="P836" s="64"/>
      <c r="Q836" s="64"/>
      <c r="R836" s="64"/>
      <c r="S836" s="64"/>
      <c r="T836" s="64"/>
      <c r="U836" s="64"/>
      <c r="V836" s="64"/>
      <c r="W836" s="64"/>
      <c r="X836" s="64"/>
      <c r="Y836" s="64"/>
      <c r="Z836" s="64"/>
    </row>
    <row r="837" ht="12.75" customHeight="1">
      <c r="A837" s="82"/>
      <c r="B837" s="64"/>
      <c r="C837" s="64"/>
      <c r="D837" s="64"/>
      <c r="E837" s="64"/>
      <c r="F837" s="64"/>
      <c r="G837" s="64"/>
      <c r="H837" s="64"/>
      <c r="I837" s="64"/>
      <c r="J837" s="64"/>
      <c r="K837" s="64"/>
      <c r="L837" s="64"/>
      <c r="M837" s="64"/>
      <c r="N837" s="64"/>
      <c r="O837" s="64"/>
      <c r="P837" s="64"/>
      <c r="Q837" s="64"/>
      <c r="R837" s="64"/>
      <c r="S837" s="64"/>
      <c r="T837" s="64"/>
      <c r="U837" s="64"/>
      <c r="V837" s="64"/>
      <c r="W837" s="64"/>
      <c r="X837" s="64"/>
      <c r="Y837" s="64"/>
      <c r="Z837" s="64"/>
    </row>
    <row r="838" ht="12.75" customHeight="1">
      <c r="A838" s="82"/>
      <c r="B838" s="64"/>
      <c r="C838" s="64"/>
      <c r="D838" s="64"/>
      <c r="E838" s="64"/>
      <c r="F838" s="64"/>
      <c r="G838" s="64"/>
      <c r="H838" s="64"/>
      <c r="I838" s="64"/>
      <c r="J838" s="64"/>
      <c r="K838" s="64"/>
      <c r="L838" s="64"/>
      <c r="M838" s="64"/>
      <c r="N838" s="64"/>
      <c r="O838" s="64"/>
      <c r="P838" s="64"/>
      <c r="Q838" s="64"/>
      <c r="R838" s="64"/>
      <c r="S838" s="64"/>
      <c r="T838" s="64"/>
      <c r="U838" s="64"/>
      <c r="V838" s="64"/>
      <c r="W838" s="64"/>
      <c r="X838" s="64"/>
      <c r="Y838" s="64"/>
      <c r="Z838" s="64"/>
    </row>
    <row r="839" ht="12.75" customHeight="1">
      <c r="A839" s="82"/>
      <c r="B839" s="64"/>
      <c r="C839" s="64"/>
      <c r="D839" s="64"/>
      <c r="E839" s="64"/>
      <c r="F839" s="64"/>
      <c r="G839" s="64"/>
      <c r="H839" s="64"/>
      <c r="I839" s="64"/>
      <c r="J839" s="64"/>
      <c r="K839" s="64"/>
      <c r="L839" s="64"/>
      <c r="M839" s="64"/>
      <c r="N839" s="64"/>
      <c r="O839" s="64"/>
      <c r="P839" s="64"/>
      <c r="Q839" s="64"/>
      <c r="R839" s="64"/>
      <c r="S839" s="64"/>
      <c r="T839" s="64"/>
      <c r="U839" s="64"/>
      <c r="V839" s="64"/>
      <c r="W839" s="64"/>
      <c r="X839" s="64"/>
      <c r="Y839" s="64"/>
      <c r="Z839" s="64"/>
    </row>
    <row r="840" ht="12.75" customHeight="1">
      <c r="A840" s="82"/>
      <c r="B840" s="64"/>
      <c r="C840" s="64"/>
      <c r="D840" s="64"/>
      <c r="E840" s="64"/>
      <c r="F840" s="64"/>
      <c r="G840" s="64"/>
      <c r="H840" s="64"/>
      <c r="I840" s="64"/>
      <c r="J840" s="64"/>
      <c r="K840" s="64"/>
      <c r="L840" s="64"/>
      <c r="M840" s="64"/>
      <c r="N840" s="64"/>
      <c r="O840" s="64"/>
      <c r="P840" s="64"/>
      <c r="Q840" s="64"/>
      <c r="R840" s="64"/>
      <c r="S840" s="64"/>
      <c r="T840" s="64"/>
      <c r="U840" s="64"/>
      <c r="V840" s="64"/>
      <c r="W840" s="64"/>
      <c r="X840" s="64"/>
      <c r="Y840" s="64"/>
      <c r="Z840" s="64"/>
    </row>
    <row r="841" ht="12.75" customHeight="1">
      <c r="A841" s="82"/>
      <c r="B841" s="64"/>
      <c r="C841" s="64"/>
      <c r="D841" s="64"/>
      <c r="E841" s="64"/>
      <c r="F841" s="64"/>
      <c r="G841" s="64"/>
      <c r="H841" s="64"/>
      <c r="I841" s="64"/>
      <c r="J841" s="64"/>
      <c r="K841" s="64"/>
      <c r="L841" s="64"/>
      <c r="M841" s="64"/>
      <c r="N841" s="64"/>
      <c r="O841" s="64"/>
      <c r="P841" s="64"/>
      <c r="Q841" s="64"/>
      <c r="R841" s="64"/>
      <c r="S841" s="64"/>
      <c r="T841" s="64"/>
      <c r="U841" s="64"/>
      <c r="V841" s="64"/>
      <c r="W841" s="64"/>
      <c r="X841" s="64"/>
      <c r="Y841" s="64"/>
      <c r="Z841" s="64"/>
    </row>
    <row r="842" ht="12.75" customHeight="1">
      <c r="A842" s="82"/>
      <c r="B842" s="64"/>
      <c r="C842" s="64"/>
      <c r="D842" s="64"/>
      <c r="E842" s="64"/>
      <c r="F842" s="64"/>
      <c r="G842" s="64"/>
      <c r="H842" s="64"/>
      <c r="I842" s="64"/>
      <c r="J842" s="64"/>
      <c r="K842" s="64"/>
      <c r="L842" s="64"/>
      <c r="M842" s="64"/>
      <c r="N842" s="64"/>
      <c r="O842" s="64"/>
      <c r="P842" s="64"/>
      <c r="Q842" s="64"/>
      <c r="R842" s="64"/>
      <c r="S842" s="64"/>
      <c r="T842" s="64"/>
      <c r="U842" s="64"/>
      <c r="V842" s="64"/>
      <c r="W842" s="64"/>
      <c r="X842" s="64"/>
      <c r="Y842" s="64"/>
      <c r="Z842" s="64"/>
    </row>
    <row r="843" ht="12.75" customHeight="1">
      <c r="A843" s="82"/>
      <c r="B843" s="64"/>
      <c r="C843" s="64"/>
      <c r="D843" s="64"/>
      <c r="E843" s="64"/>
      <c r="F843" s="64"/>
      <c r="G843" s="64"/>
      <c r="H843" s="64"/>
      <c r="I843" s="64"/>
      <c r="J843" s="64"/>
      <c r="K843" s="64"/>
      <c r="L843" s="64"/>
      <c r="M843" s="64"/>
      <c r="N843" s="64"/>
      <c r="O843" s="64"/>
      <c r="P843" s="64"/>
      <c r="Q843" s="64"/>
      <c r="R843" s="64"/>
      <c r="S843" s="64"/>
      <c r="T843" s="64"/>
      <c r="U843" s="64"/>
      <c r="V843" s="64"/>
      <c r="W843" s="64"/>
      <c r="X843" s="64"/>
      <c r="Y843" s="64"/>
      <c r="Z843" s="64"/>
    </row>
    <row r="844" ht="12.75" customHeight="1">
      <c r="A844" s="82"/>
      <c r="B844" s="64"/>
      <c r="C844" s="64"/>
      <c r="D844" s="64"/>
      <c r="E844" s="64"/>
      <c r="F844" s="64"/>
      <c r="G844" s="64"/>
      <c r="H844" s="64"/>
      <c r="I844" s="64"/>
      <c r="J844" s="64"/>
      <c r="K844" s="64"/>
      <c r="L844" s="64"/>
      <c r="M844" s="64"/>
      <c r="N844" s="64"/>
      <c r="O844" s="64"/>
      <c r="P844" s="64"/>
      <c r="Q844" s="64"/>
      <c r="R844" s="64"/>
      <c r="S844" s="64"/>
      <c r="T844" s="64"/>
      <c r="U844" s="64"/>
      <c r="V844" s="64"/>
      <c r="W844" s="64"/>
      <c r="X844" s="64"/>
      <c r="Y844" s="64"/>
      <c r="Z844" s="64"/>
    </row>
    <row r="845" ht="12.75" customHeight="1">
      <c r="A845" s="82"/>
      <c r="B845" s="64"/>
      <c r="C845" s="64"/>
      <c r="D845" s="64"/>
      <c r="E845" s="64"/>
      <c r="F845" s="64"/>
      <c r="G845" s="64"/>
      <c r="H845" s="64"/>
      <c r="I845" s="64"/>
      <c r="J845" s="64"/>
      <c r="K845" s="64"/>
      <c r="L845" s="64"/>
      <c r="M845" s="64"/>
      <c r="N845" s="64"/>
      <c r="O845" s="64"/>
      <c r="P845" s="64"/>
      <c r="Q845" s="64"/>
      <c r="R845" s="64"/>
      <c r="S845" s="64"/>
      <c r="T845" s="64"/>
      <c r="U845" s="64"/>
      <c r="V845" s="64"/>
      <c r="W845" s="64"/>
      <c r="X845" s="64"/>
      <c r="Y845" s="64"/>
      <c r="Z845" s="64"/>
    </row>
    <row r="846" ht="12.75" customHeight="1">
      <c r="A846" s="82"/>
      <c r="B846" s="64"/>
      <c r="C846" s="64"/>
      <c r="D846" s="64"/>
      <c r="E846" s="64"/>
      <c r="F846" s="64"/>
      <c r="G846" s="64"/>
      <c r="H846" s="64"/>
      <c r="I846" s="64"/>
      <c r="J846" s="64"/>
      <c r="K846" s="64"/>
      <c r="L846" s="64"/>
      <c r="M846" s="64"/>
      <c r="N846" s="64"/>
      <c r="O846" s="64"/>
      <c r="P846" s="64"/>
      <c r="Q846" s="64"/>
      <c r="R846" s="64"/>
      <c r="S846" s="64"/>
      <c r="T846" s="64"/>
      <c r="U846" s="64"/>
      <c r="V846" s="64"/>
      <c r="W846" s="64"/>
      <c r="X846" s="64"/>
      <c r="Y846" s="64"/>
      <c r="Z846" s="64"/>
    </row>
    <row r="847" ht="12.75" customHeight="1">
      <c r="A847" s="82"/>
      <c r="B847" s="64"/>
      <c r="C847" s="64"/>
      <c r="D847" s="64"/>
      <c r="E847" s="64"/>
      <c r="F847" s="64"/>
      <c r="G847" s="64"/>
      <c r="H847" s="64"/>
      <c r="I847" s="64"/>
      <c r="J847" s="64"/>
      <c r="K847" s="64"/>
      <c r="L847" s="64"/>
      <c r="M847" s="64"/>
      <c r="N847" s="64"/>
      <c r="O847" s="64"/>
      <c r="P847" s="64"/>
      <c r="Q847" s="64"/>
      <c r="R847" s="64"/>
      <c r="S847" s="64"/>
      <c r="T847" s="64"/>
      <c r="U847" s="64"/>
      <c r="V847" s="64"/>
      <c r="W847" s="64"/>
      <c r="X847" s="64"/>
      <c r="Y847" s="64"/>
      <c r="Z847" s="64"/>
    </row>
    <row r="848" ht="12.75" customHeight="1">
      <c r="A848" s="82"/>
      <c r="B848" s="64"/>
      <c r="C848" s="64"/>
      <c r="D848" s="64"/>
      <c r="E848" s="64"/>
      <c r="F848" s="64"/>
      <c r="G848" s="64"/>
      <c r="H848" s="64"/>
      <c r="I848" s="64"/>
      <c r="J848" s="64"/>
      <c r="K848" s="64"/>
      <c r="L848" s="64"/>
      <c r="M848" s="64"/>
      <c r="N848" s="64"/>
      <c r="O848" s="64"/>
      <c r="P848" s="64"/>
      <c r="Q848" s="64"/>
      <c r="R848" s="64"/>
      <c r="S848" s="64"/>
      <c r="T848" s="64"/>
      <c r="U848" s="64"/>
      <c r="V848" s="64"/>
      <c r="W848" s="64"/>
      <c r="X848" s="64"/>
      <c r="Y848" s="64"/>
      <c r="Z848" s="64"/>
    </row>
    <row r="849" ht="12.75" customHeight="1">
      <c r="A849" s="82"/>
      <c r="B849" s="64"/>
      <c r="C849" s="64"/>
      <c r="D849" s="64"/>
      <c r="E849" s="64"/>
      <c r="F849" s="64"/>
      <c r="G849" s="64"/>
      <c r="H849" s="64"/>
      <c r="I849" s="64"/>
      <c r="J849" s="64"/>
      <c r="K849" s="64"/>
      <c r="L849" s="64"/>
      <c r="M849" s="64"/>
      <c r="N849" s="64"/>
      <c r="O849" s="64"/>
      <c r="P849" s="64"/>
      <c r="Q849" s="64"/>
      <c r="R849" s="64"/>
      <c r="S849" s="64"/>
      <c r="T849" s="64"/>
      <c r="U849" s="64"/>
      <c r="V849" s="64"/>
      <c r="W849" s="64"/>
      <c r="X849" s="64"/>
      <c r="Y849" s="64"/>
      <c r="Z849" s="64"/>
    </row>
    <row r="850" ht="12.75" customHeight="1">
      <c r="A850" s="82"/>
      <c r="B850" s="64"/>
      <c r="C850" s="64"/>
      <c r="D850" s="64"/>
      <c r="E850" s="64"/>
      <c r="F850" s="64"/>
      <c r="G850" s="64"/>
      <c r="H850" s="64"/>
      <c r="I850" s="64"/>
      <c r="J850" s="64"/>
      <c r="K850" s="64"/>
      <c r="L850" s="64"/>
      <c r="M850" s="64"/>
      <c r="N850" s="64"/>
      <c r="O850" s="64"/>
      <c r="P850" s="64"/>
      <c r="Q850" s="64"/>
      <c r="R850" s="64"/>
      <c r="S850" s="64"/>
      <c r="T850" s="64"/>
      <c r="U850" s="64"/>
      <c r="V850" s="64"/>
      <c r="W850" s="64"/>
      <c r="X850" s="64"/>
      <c r="Y850" s="64"/>
      <c r="Z850" s="64"/>
    </row>
    <row r="851" ht="12.75" customHeight="1">
      <c r="A851" s="82"/>
      <c r="B851" s="64"/>
      <c r="C851" s="64"/>
      <c r="D851" s="64"/>
      <c r="E851" s="64"/>
      <c r="F851" s="64"/>
      <c r="G851" s="64"/>
      <c r="H851" s="64"/>
      <c r="I851" s="64"/>
      <c r="J851" s="64"/>
      <c r="K851" s="64"/>
      <c r="L851" s="64"/>
      <c r="M851" s="64"/>
      <c r="N851" s="64"/>
      <c r="O851" s="64"/>
      <c r="P851" s="64"/>
      <c r="Q851" s="64"/>
      <c r="R851" s="64"/>
      <c r="S851" s="64"/>
      <c r="T851" s="64"/>
      <c r="U851" s="64"/>
      <c r="V851" s="64"/>
      <c r="W851" s="64"/>
      <c r="X851" s="64"/>
      <c r="Y851" s="64"/>
      <c r="Z851" s="64"/>
    </row>
    <row r="852" ht="12.75" customHeight="1">
      <c r="A852" s="82"/>
      <c r="B852" s="64"/>
      <c r="C852" s="64"/>
      <c r="D852" s="64"/>
      <c r="E852" s="64"/>
      <c r="F852" s="64"/>
      <c r="G852" s="64"/>
      <c r="H852" s="64"/>
      <c r="I852" s="64"/>
      <c r="J852" s="64"/>
      <c r="K852" s="64"/>
      <c r="L852" s="64"/>
      <c r="M852" s="64"/>
      <c r="N852" s="64"/>
      <c r="O852" s="64"/>
      <c r="P852" s="64"/>
      <c r="Q852" s="64"/>
      <c r="R852" s="64"/>
      <c r="S852" s="64"/>
      <c r="T852" s="64"/>
      <c r="U852" s="64"/>
      <c r="V852" s="64"/>
      <c r="W852" s="64"/>
      <c r="X852" s="64"/>
      <c r="Y852" s="64"/>
      <c r="Z852" s="64"/>
    </row>
    <row r="853" ht="12.75" customHeight="1">
      <c r="A853" s="82"/>
      <c r="B853" s="64"/>
      <c r="C853" s="64"/>
      <c r="D853" s="64"/>
      <c r="E853" s="64"/>
      <c r="F853" s="64"/>
      <c r="G853" s="64"/>
      <c r="H853" s="64"/>
      <c r="I853" s="64"/>
      <c r="J853" s="64"/>
      <c r="K853" s="64"/>
      <c r="L853" s="64"/>
      <c r="M853" s="64"/>
      <c r="N853" s="64"/>
      <c r="O853" s="64"/>
      <c r="P853" s="64"/>
      <c r="Q853" s="64"/>
      <c r="R853" s="64"/>
      <c r="S853" s="64"/>
      <c r="T853" s="64"/>
      <c r="U853" s="64"/>
      <c r="V853" s="64"/>
      <c r="W853" s="64"/>
      <c r="X853" s="64"/>
      <c r="Y853" s="64"/>
      <c r="Z853" s="64"/>
    </row>
    <row r="854" ht="12.75" customHeight="1">
      <c r="A854" s="82"/>
      <c r="B854" s="64"/>
      <c r="C854" s="64"/>
      <c r="D854" s="64"/>
      <c r="E854" s="64"/>
      <c r="F854" s="64"/>
      <c r="G854" s="64"/>
      <c r="H854" s="64"/>
      <c r="I854" s="64"/>
      <c r="J854" s="64"/>
      <c r="K854" s="64"/>
      <c r="L854" s="64"/>
      <c r="M854" s="64"/>
      <c r="N854" s="64"/>
      <c r="O854" s="64"/>
      <c r="P854" s="64"/>
      <c r="Q854" s="64"/>
      <c r="R854" s="64"/>
      <c r="S854" s="64"/>
      <c r="T854" s="64"/>
      <c r="U854" s="64"/>
      <c r="V854" s="64"/>
      <c r="W854" s="64"/>
      <c r="X854" s="64"/>
      <c r="Y854" s="64"/>
      <c r="Z854" s="64"/>
    </row>
    <row r="855" ht="12.75" customHeight="1">
      <c r="A855" s="82"/>
      <c r="B855" s="64"/>
      <c r="C855" s="64"/>
      <c r="D855" s="64"/>
      <c r="E855" s="64"/>
      <c r="F855" s="64"/>
      <c r="G855" s="64"/>
      <c r="H855" s="64"/>
      <c r="I855" s="64"/>
      <c r="J855" s="64"/>
      <c r="K855" s="64"/>
      <c r="L855" s="64"/>
      <c r="M855" s="64"/>
      <c r="N855" s="64"/>
      <c r="O855" s="64"/>
      <c r="P855" s="64"/>
      <c r="Q855" s="64"/>
      <c r="R855" s="64"/>
      <c r="S855" s="64"/>
      <c r="T855" s="64"/>
      <c r="U855" s="64"/>
      <c r="V855" s="64"/>
      <c r="W855" s="64"/>
      <c r="X855" s="64"/>
      <c r="Y855" s="64"/>
      <c r="Z855" s="64"/>
    </row>
    <row r="856" ht="12.75" customHeight="1">
      <c r="A856" s="82"/>
      <c r="B856" s="64"/>
      <c r="C856" s="64"/>
      <c r="D856" s="64"/>
      <c r="E856" s="64"/>
      <c r="F856" s="64"/>
      <c r="G856" s="64"/>
      <c r="H856" s="64"/>
      <c r="I856" s="64"/>
      <c r="J856" s="64"/>
      <c r="K856" s="64"/>
      <c r="L856" s="64"/>
      <c r="M856" s="64"/>
      <c r="N856" s="64"/>
      <c r="O856" s="64"/>
      <c r="P856" s="64"/>
      <c r="Q856" s="64"/>
      <c r="R856" s="64"/>
      <c r="S856" s="64"/>
      <c r="T856" s="64"/>
      <c r="U856" s="64"/>
      <c r="V856" s="64"/>
      <c r="W856" s="64"/>
      <c r="X856" s="64"/>
      <c r="Y856" s="64"/>
      <c r="Z856" s="64"/>
    </row>
    <row r="857" ht="12.75" customHeight="1">
      <c r="A857" s="82"/>
      <c r="B857" s="64"/>
      <c r="C857" s="64"/>
      <c r="D857" s="64"/>
      <c r="E857" s="64"/>
      <c r="F857" s="64"/>
      <c r="G857" s="64"/>
      <c r="H857" s="64"/>
      <c r="I857" s="64"/>
      <c r="J857" s="64"/>
      <c r="K857" s="64"/>
      <c r="L857" s="64"/>
      <c r="M857" s="64"/>
      <c r="N857" s="64"/>
      <c r="O857" s="64"/>
      <c r="P857" s="64"/>
      <c r="Q857" s="64"/>
      <c r="R857" s="64"/>
      <c r="S857" s="64"/>
      <c r="T857" s="64"/>
      <c r="U857" s="64"/>
      <c r="V857" s="64"/>
      <c r="W857" s="64"/>
      <c r="X857" s="64"/>
      <c r="Y857" s="64"/>
      <c r="Z857" s="64"/>
    </row>
    <row r="858" ht="12.75" customHeight="1">
      <c r="A858" s="82"/>
      <c r="B858" s="64"/>
      <c r="C858" s="64"/>
      <c r="D858" s="64"/>
      <c r="E858" s="64"/>
      <c r="F858" s="64"/>
      <c r="G858" s="64"/>
      <c r="H858" s="64"/>
      <c r="I858" s="64"/>
      <c r="J858" s="64"/>
      <c r="K858" s="64"/>
      <c r="L858" s="64"/>
      <c r="M858" s="64"/>
      <c r="N858" s="64"/>
      <c r="O858" s="64"/>
      <c r="P858" s="64"/>
      <c r="Q858" s="64"/>
      <c r="R858" s="64"/>
      <c r="S858" s="64"/>
      <c r="T858" s="64"/>
      <c r="U858" s="64"/>
      <c r="V858" s="64"/>
      <c r="W858" s="64"/>
      <c r="X858" s="64"/>
      <c r="Y858" s="64"/>
      <c r="Z858" s="64"/>
    </row>
    <row r="859" ht="12.75" customHeight="1">
      <c r="A859" s="82"/>
      <c r="B859" s="64"/>
      <c r="C859" s="64"/>
      <c r="D859" s="64"/>
      <c r="E859" s="64"/>
      <c r="F859" s="64"/>
      <c r="G859" s="64"/>
      <c r="H859" s="64"/>
      <c r="I859" s="64"/>
      <c r="J859" s="64"/>
      <c r="K859" s="64"/>
      <c r="L859" s="64"/>
      <c r="M859" s="64"/>
      <c r="N859" s="64"/>
      <c r="O859" s="64"/>
      <c r="P859" s="64"/>
      <c r="Q859" s="64"/>
      <c r="R859" s="64"/>
      <c r="S859" s="64"/>
      <c r="T859" s="64"/>
      <c r="U859" s="64"/>
      <c r="V859" s="64"/>
      <c r="W859" s="64"/>
      <c r="X859" s="64"/>
      <c r="Y859" s="64"/>
      <c r="Z859" s="64"/>
    </row>
    <row r="860" ht="12.75" customHeight="1">
      <c r="A860" s="82"/>
      <c r="B860" s="64"/>
      <c r="C860" s="64"/>
      <c r="D860" s="64"/>
      <c r="E860" s="64"/>
      <c r="F860" s="64"/>
      <c r="G860" s="64"/>
      <c r="H860" s="64"/>
      <c r="I860" s="64"/>
      <c r="J860" s="64"/>
      <c r="K860" s="64"/>
      <c r="L860" s="64"/>
      <c r="M860" s="64"/>
      <c r="N860" s="64"/>
      <c r="O860" s="64"/>
      <c r="P860" s="64"/>
      <c r="Q860" s="64"/>
      <c r="R860" s="64"/>
      <c r="S860" s="64"/>
      <c r="T860" s="64"/>
      <c r="U860" s="64"/>
      <c r="V860" s="64"/>
      <c r="W860" s="64"/>
      <c r="X860" s="64"/>
      <c r="Y860" s="64"/>
      <c r="Z860" s="64"/>
    </row>
    <row r="861" ht="12.75" customHeight="1">
      <c r="A861" s="82"/>
      <c r="B861" s="64"/>
      <c r="C861" s="64"/>
      <c r="D861" s="64"/>
      <c r="E861" s="64"/>
      <c r="F861" s="64"/>
      <c r="G861" s="64"/>
      <c r="H861" s="64"/>
      <c r="I861" s="64"/>
      <c r="J861" s="64"/>
      <c r="K861" s="64"/>
      <c r="L861" s="64"/>
      <c r="M861" s="64"/>
      <c r="N861" s="64"/>
      <c r="O861" s="64"/>
      <c r="P861" s="64"/>
      <c r="Q861" s="64"/>
      <c r="R861" s="64"/>
      <c r="S861" s="64"/>
      <c r="T861" s="64"/>
      <c r="U861" s="64"/>
      <c r="V861" s="64"/>
      <c r="W861" s="64"/>
      <c r="X861" s="64"/>
      <c r="Y861" s="64"/>
      <c r="Z861" s="64"/>
    </row>
    <row r="862" ht="12.75" customHeight="1">
      <c r="A862" s="82"/>
      <c r="B862" s="64"/>
      <c r="C862" s="64"/>
      <c r="D862" s="64"/>
      <c r="E862" s="64"/>
      <c r="F862" s="64"/>
      <c r="G862" s="64"/>
      <c r="H862" s="64"/>
      <c r="I862" s="64"/>
      <c r="J862" s="64"/>
      <c r="K862" s="64"/>
      <c r="L862" s="64"/>
      <c r="M862" s="64"/>
      <c r="N862" s="64"/>
      <c r="O862" s="64"/>
      <c r="P862" s="64"/>
      <c r="Q862" s="64"/>
      <c r="R862" s="64"/>
      <c r="S862" s="64"/>
      <c r="T862" s="64"/>
      <c r="U862" s="64"/>
      <c r="V862" s="64"/>
      <c r="W862" s="64"/>
      <c r="X862" s="64"/>
      <c r="Y862" s="64"/>
      <c r="Z862" s="64"/>
    </row>
    <row r="863" ht="12.75" customHeight="1">
      <c r="A863" s="82"/>
      <c r="B863" s="64"/>
      <c r="C863" s="64"/>
      <c r="D863" s="64"/>
      <c r="E863" s="64"/>
      <c r="F863" s="64"/>
      <c r="G863" s="64"/>
      <c r="H863" s="64"/>
      <c r="I863" s="64"/>
      <c r="J863" s="64"/>
      <c r="K863" s="64"/>
      <c r="L863" s="64"/>
      <c r="M863" s="64"/>
      <c r="N863" s="64"/>
      <c r="O863" s="64"/>
      <c r="P863" s="64"/>
      <c r="Q863" s="64"/>
      <c r="R863" s="64"/>
      <c r="S863" s="64"/>
      <c r="T863" s="64"/>
      <c r="U863" s="64"/>
      <c r="V863" s="64"/>
      <c r="W863" s="64"/>
      <c r="X863" s="64"/>
      <c r="Y863" s="64"/>
      <c r="Z863" s="64"/>
    </row>
    <row r="864" ht="12.75" customHeight="1">
      <c r="A864" s="82"/>
      <c r="B864" s="64"/>
      <c r="C864" s="64"/>
      <c r="D864" s="64"/>
      <c r="E864" s="64"/>
      <c r="F864" s="64"/>
      <c r="G864" s="64"/>
      <c r="H864" s="64"/>
      <c r="I864" s="64"/>
      <c r="J864" s="64"/>
      <c r="K864" s="64"/>
      <c r="L864" s="64"/>
      <c r="M864" s="64"/>
      <c r="N864" s="64"/>
      <c r="O864" s="64"/>
      <c r="P864" s="64"/>
      <c r="Q864" s="64"/>
      <c r="R864" s="64"/>
      <c r="S864" s="64"/>
      <c r="T864" s="64"/>
      <c r="U864" s="64"/>
      <c r="V864" s="64"/>
      <c r="W864" s="64"/>
      <c r="X864" s="64"/>
      <c r="Y864" s="64"/>
      <c r="Z864" s="64"/>
    </row>
    <row r="865" ht="12.75" customHeight="1">
      <c r="A865" s="82"/>
      <c r="B865" s="64"/>
      <c r="C865" s="64"/>
      <c r="D865" s="64"/>
      <c r="E865" s="64"/>
      <c r="F865" s="64"/>
      <c r="G865" s="64"/>
      <c r="H865" s="64"/>
      <c r="I865" s="64"/>
      <c r="J865" s="64"/>
      <c r="K865" s="64"/>
      <c r="L865" s="64"/>
      <c r="M865" s="64"/>
      <c r="N865" s="64"/>
      <c r="O865" s="64"/>
      <c r="P865" s="64"/>
      <c r="Q865" s="64"/>
      <c r="R865" s="64"/>
      <c r="S865" s="64"/>
      <c r="T865" s="64"/>
      <c r="U865" s="64"/>
      <c r="V865" s="64"/>
      <c r="W865" s="64"/>
      <c r="X865" s="64"/>
      <c r="Y865" s="64"/>
      <c r="Z865" s="64"/>
    </row>
    <row r="866" ht="12.75" customHeight="1">
      <c r="A866" s="82"/>
      <c r="B866" s="64"/>
      <c r="C866" s="64"/>
      <c r="D866" s="64"/>
      <c r="E866" s="64"/>
      <c r="F866" s="64"/>
      <c r="G866" s="64"/>
      <c r="H866" s="64"/>
      <c r="I866" s="64"/>
      <c r="J866" s="64"/>
      <c r="K866" s="64"/>
      <c r="L866" s="64"/>
      <c r="M866" s="64"/>
      <c r="N866" s="64"/>
      <c r="O866" s="64"/>
      <c r="P866" s="64"/>
      <c r="Q866" s="64"/>
      <c r="R866" s="64"/>
      <c r="S866" s="64"/>
      <c r="T866" s="64"/>
      <c r="U866" s="64"/>
      <c r="V866" s="64"/>
      <c r="W866" s="64"/>
      <c r="X866" s="64"/>
      <c r="Y866" s="64"/>
      <c r="Z866" s="64"/>
    </row>
    <row r="867" ht="12.75" customHeight="1">
      <c r="A867" s="82"/>
      <c r="B867" s="64"/>
      <c r="C867" s="64"/>
      <c r="D867" s="64"/>
      <c r="E867" s="64"/>
      <c r="F867" s="64"/>
      <c r="G867" s="64"/>
      <c r="H867" s="64"/>
      <c r="I867" s="64"/>
      <c r="J867" s="64"/>
      <c r="K867" s="64"/>
      <c r="L867" s="64"/>
      <c r="M867" s="64"/>
      <c r="N867" s="64"/>
      <c r="O867" s="64"/>
      <c r="P867" s="64"/>
      <c r="Q867" s="64"/>
      <c r="R867" s="64"/>
      <c r="S867" s="64"/>
      <c r="T867" s="64"/>
      <c r="U867" s="64"/>
      <c r="V867" s="64"/>
      <c r="W867" s="64"/>
      <c r="X867" s="64"/>
      <c r="Y867" s="64"/>
      <c r="Z867" s="64"/>
    </row>
    <row r="868" ht="12.75" customHeight="1">
      <c r="A868" s="82"/>
      <c r="B868" s="64"/>
      <c r="C868" s="64"/>
      <c r="D868" s="64"/>
      <c r="E868" s="64"/>
      <c r="F868" s="64"/>
      <c r="G868" s="64"/>
      <c r="H868" s="64"/>
      <c r="I868" s="64"/>
      <c r="J868" s="64"/>
      <c r="K868" s="64"/>
      <c r="L868" s="64"/>
      <c r="M868" s="64"/>
      <c r="N868" s="64"/>
      <c r="O868" s="64"/>
      <c r="P868" s="64"/>
      <c r="Q868" s="64"/>
      <c r="R868" s="64"/>
      <c r="S868" s="64"/>
      <c r="T868" s="64"/>
      <c r="U868" s="64"/>
      <c r="V868" s="64"/>
      <c r="W868" s="64"/>
      <c r="X868" s="64"/>
      <c r="Y868" s="64"/>
      <c r="Z868" s="64"/>
    </row>
    <row r="869" ht="12.75" customHeight="1">
      <c r="A869" s="82"/>
      <c r="B869" s="64"/>
      <c r="C869" s="64"/>
      <c r="D869" s="64"/>
      <c r="E869" s="64"/>
      <c r="F869" s="64"/>
      <c r="G869" s="64"/>
      <c r="H869" s="64"/>
      <c r="I869" s="64"/>
      <c r="J869" s="64"/>
      <c r="K869" s="64"/>
      <c r="L869" s="64"/>
      <c r="M869" s="64"/>
      <c r="N869" s="64"/>
      <c r="O869" s="64"/>
      <c r="P869" s="64"/>
      <c r="Q869" s="64"/>
      <c r="R869" s="64"/>
      <c r="S869" s="64"/>
      <c r="T869" s="64"/>
      <c r="U869" s="64"/>
      <c r="V869" s="64"/>
      <c r="W869" s="64"/>
      <c r="X869" s="64"/>
      <c r="Y869" s="64"/>
      <c r="Z869" s="64"/>
    </row>
    <row r="870" ht="12.75" customHeight="1">
      <c r="A870" s="82"/>
      <c r="B870" s="64"/>
      <c r="C870" s="64"/>
      <c r="D870" s="64"/>
      <c r="E870" s="64"/>
      <c r="F870" s="64"/>
      <c r="G870" s="64"/>
      <c r="H870" s="64"/>
      <c r="I870" s="64"/>
      <c r="J870" s="64"/>
      <c r="K870" s="64"/>
      <c r="L870" s="64"/>
      <c r="M870" s="64"/>
      <c r="N870" s="64"/>
      <c r="O870" s="64"/>
      <c r="P870" s="64"/>
      <c r="Q870" s="64"/>
      <c r="R870" s="64"/>
      <c r="S870" s="64"/>
      <c r="T870" s="64"/>
      <c r="U870" s="64"/>
      <c r="V870" s="64"/>
      <c r="W870" s="64"/>
      <c r="X870" s="64"/>
      <c r="Y870" s="64"/>
      <c r="Z870" s="64"/>
    </row>
    <row r="871" ht="12.75" customHeight="1">
      <c r="A871" s="82"/>
      <c r="B871" s="64"/>
      <c r="C871" s="64"/>
      <c r="D871" s="64"/>
      <c r="E871" s="64"/>
      <c r="F871" s="64"/>
      <c r="G871" s="64"/>
      <c r="H871" s="64"/>
      <c r="I871" s="64"/>
      <c r="J871" s="64"/>
      <c r="K871" s="64"/>
      <c r="L871" s="64"/>
      <c r="M871" s="64"/>
      <c r="N871" s="64"/>
      <c r="O871" s="64"/>
      <c r="P871" s="64"/>
      <c r="Q871" s="64"/>
      <c r="R871" s="64"/>
      <c r="S871" s="64"/>
      <c r="T871" s="64"/>
      <c r="U871" s="64"/>
      <c r="V871" s="64"/>
      <c r="W871" s="64"/>
      <c r="X871" s="64"/>
      <c r="Y871" s="64"/>
      <c r="Z871" s="64"/>
    </row>
    <row r="872" ht="12.75" customHeight="1">
      <c r="A872" s="82"/>
      <c r="B872" s="64"/>
      <c r="C872" s="64"/>
      <c r="D872" s="64"/>
      <c r="E872" s="64"/>
      <c r="F872" s="64"/>
      <c r="G872" s="64"/>
      <c r="H872" s="64"/>
      <c r="I872" s="64"/>
      <c r="J872" s="64"/>
      <c r="K872" s="64"/>
      <c r="L872" s="64"/>
      <c r="M872" s="64"/>
      <c r="N872" s="64"/>
      <c r="O872" s="64"/>
      <c r="P872" s="64"/>
      <c r="Q872" s="64"/>
      <c r="R872" s="64"/>
      <c r="S872" s="64"/>
      <c r="T872" s="64"/>
      <c r="U872" s="64"/>
      <c r="V872" s="64"/>
      <c r="W872" s="64"/>
      <c r="X872" s="64"/>
      <c r="Y872" s="64"/>
      <c r="Z872" s="64"/>
    </row>
    <row r="873" ht="12.75" customHeight="1">
      <c r="A873" s="82"/>
      <c r="B873" s="64"/>
      <c r="C873" s="64"/>
      <c r="D873" s="64"/>
      <c r="E873" s="64"/>
      <c r="F873" s="64"/>
      <c r="G873" s="64"/>
      <c r="H873" s="64"/>
      <c r="I873" s="64"/>
      <c r="J873" s="64"/>
      <c r="K873" s="64"/>
      <c r="L873" s="64"/>
      <c r="M873" s="64"/>
      <c r="N873" s="64"/>
      <c r="O873" s="64"/>
      <c r="P873" s="64"/>
      <c r="Q873" s="64"/>
      <c r="R873" s="64"/>
      <c r="S873" s="64"/>
      <c r="T873" s="64"/>
      <c r="U873" s="64"/>
      <c r="V873" s="64"/>
      <c r="W873" s="64"/>
      <c r="X873" s="64"/>
      <c r="Y873" s="64"/>
      <c r="Z873" s="64"/>
    </row>
    <row r="874" ht="12.75" customHeight="1">
      <c r="A874" s="82"/>
      <c r="B874" s="64"/>
      <c r="C874" s="64"/>
      <c r="D874" s="64"/>
      <c r="E874" s="64"/>
      <c r="F874" s="64"/>
      <c r="G874" s="64"/>
      <c r="H874" s="64"/>
      <c r="I874" s="64"/>
      <c r="J874" s="64"/>
      <c r="K874" s="64"/>
      <c r="L874" s="64"/>
      <c r="M874" s="64"/>
      <c r="N874" s="64"/>
      <c r="O874" s="64"/>
      <c r="P874" s="64"/>
      <c r="Q874" s="64"/>
      <c r="R874" s="64"/>
      <c r="S874" s="64"/>
      <c r="T874" s="64"/>
      <c r="U874" s="64"/>
      <c r="V874" s="64"/>
      <c r="W874" s="64"/>
      <c r="X874" s="64"/>
      <c r="Y874" s="64"/>
      <c r="Z874" s="64"/>
    </row>
    <row r="875" ht="12.75" customHeight="1">
      <c r="A875" s="82"/>
      <c r="B875" s="64"/>
      <c r="C875" s="64"/>
      <c r="D875" s="64"/>
      <c r="E875" s="64"/>
      <c r="F875" s="64"/>
      <c r="G875" s="64"/>
      <c r="H875" s="64"/>
      <c r="I875" s="64"/>
      <c r="J875" s="64"/>
      <c r="K875" s="64"/>
      <c r="L875" s="64"/>
      <c r="M875" s="64"/>
      <c r="N875" s="64"/>
      <c r="O875" s="64"/>
      <c r="P875" s="64"/>
      <c r="Q875" s="64"/>
      <c r="R875" s="64"/>
      <c r="S875" s="64"/>
      <c r="T875" s="64"/>
      <c r="U875" s="64"/>
      <c r="V875" s="64"/>
      <c r="W875" s="64"/>
      <c r="X875" s="64"/>
      <c r="Y875" s="64"/>
      <c r="Z875" s="64"/>
    </row>
    <row r="876" ht="12.75" customHeight="1">
      <c r="A876" s="82"/>
      <c r="B876" s="64"/>
      <c r="C876" s="64"/>
      <c r="D876" s="64"/>
      <c r="E876" s="64"/>
      <c r="F876" s="64"/>
      <c r="G876" s="64"/>
      <c r="H876" s="64"/>
      <c r="I876" s="64"/>
      <c r="J876" s="64"/>
      <c r="K876" s="64"/>
      <c r="L876" s="64"/>
      <c r="M876" s="64"/>
      <c r="N876" s="64"/>
      <c r="O876" s="64"/>
      <c r="P876" s="64"/>
      <c r="Q876" s="64"/>
      <c r="R876" s="64"/>
      <c r="S876" s="64"/>
      <c r="T876" s="64"/>
      <c r="U876" s="64"/>
      <c r="V876" s="64"/>
      <c r="W876" s="64"/>
      <c r="X876" s="64"/>
      <c r="Y876" s="64"/>
      <c r="Z876" s="64"/>
    </row>
    <row r="877" ht="12.75" customHeight="1">
      <c r="A877" s="82"/>
      <c r="B877" s="64"/>
      <c r="C877" s="64"/>
      <c r="D877" s="64"/>
      <c r="E877" s="64"/>
      <c r="F877" s="64"/>
      <c r="G877" s="64"/>
      <c r="H877" s="64"/>
      <c r="I877" s="64"/>
      <c r="J877" s="64"/>
      <c r="K877" s="64"/>
      <c r="L877" s="64"/>
      <c r="M877" s="64"/>
      <c r="N877" s="64"/>
      <c r="O877" s="64"/>
      <c r="P877" s="64"/>
      <c r="Q877" s="64"/>
      <c r="R877" s="64"/>
      <c r="S877" s="64"/>
      <c r="T877" s="64"/>
      <c r="U877" s="64"/>
      <c r="V877" s="64"/>
      <c r="W877" s="64"/>
      <c r="X877" s="64"/>
      <c r="Y877" s="64"/>
      <c r="Z877" s="64"/>
    </row>
    <row r="878" ht="12.75" customHeight="1">
      <c r="A878" s="82"/>
      <c r="B878" s="64"/>
      <c r="C878" s="64"/>
      <c r="D878" s="64"/>
      <c r="E878" s="64"/>
      <c r="F878" s="64"/>
      <c r="G878" s="64"/>
      <c r="H878" s="64"/>
      <c r="I878" s="64"/>
      <c r="J878" s="64"/>
      <c r="K878" s="64"/>
      <c r="L878" s="64"/>
      <c r="M878" s="64"/>
      <c r="N878" s="64"/>
      <c r="O878" s="64"/>
      <c r="P878" s="64"/>
      <c r="Q878" s="64"/>
      <c r="R878" s="64"/>
      <c r="S878" s="64"/>
      <c r="T878" s="64"/>
      <c r="U878" s="64"/>
      <c r="V878" s="64"/>
      <c r="W878" s="64"/>
      <c r="X878" s="64"/>
      <c r="Y878" s="64"/>
      <c r="Z878" s="64"/>
    </row>
    <row r="879" ht="12.75" customHeight="1">
      <c r="A879" s="82"/>
      <c r="B879" s="64"/>
      <c r="C879" s="64"/>
      <c r="D879" s="64"/>
      <c r="E879" s="64"/>
      <c r="F879" s="64"/>
      <c r="G879" s="64"/>
      <c r="H879" s="64"/>
      <c r="I879" s="64"/>
      <c r="J879" s="64"/>
      <c r="K879" s="64"/>
      <c r="L879" s="64"/>
      <c r="M879" s="64"/>
      <c r="N879" s="64"/>
      <c r="O879" s="64"/>
      <c r="P879" s="64"/>
      <c r="Q879" s="64"/>
      <c r="R879" s="64"/>
      <c r="S879" s="64"/>
      <c r="T879" s="64"/>
      <c r="U879" s="64"/>
      <c r="V879" s="64"/>
      <c r="W879" s="64"/>
      <c r="X879" s="64"/>
      <c r="Y879" s="64"/>
      <c r="Z879" s="64"/>
    </row>
    <row r="880" ht="12.75" customHeight="1">
      <c r="A880" s="82"/>
      <c r="B880" s="64"/>
      <c r="C880" s="64"/>
      <c r="D880" s="64"/>
      <c r="E880" s="64"/>
      <c r="F880" s="64"/>
      <c r="G880" s="64"/>
      <c r="H880" s="64"/>
      <c r="I880" s="64"/>
      <c r="J880" s="64"/>
      <c r="K880" s="64"/>
      <c r="L880" s="64"/>
      <c r="M880" s="64"/>
      <c r="N880" s="64"/>
      <c r="O880" s="64"/>
      <c r="P880" s="64"/>
      <c r="Q880" s="64"/>
      <c r="R880" s="64"/>
      <c r="S880" s="64"/>
      <c r="T880" s="64"/>
      <c r="U880" s="64"/>
      <c r="V880" s="64"/>
      <c r="W880" s="64"/>
      <c r="X880" s="64"/>
      <c r="Y880" s="64"/>
      <c r="Z880" s="64"/>
    </row>
    <row r="881" ht="12.75" customHeight="1">
      <c r="A881" s="82"/>
      <c r="B881" s="64"/>
      <c r="C881" s="64"/>
      <c r="D881" s="64"/>
      <c r="E881" s="64"/>
      <c r="F881" s="64"/>
      <c r="G881" s="64"/>
      <c r="H881" s="64"/>
      <c r="I881" s="64"/>
      <c r="J881" s="64"/>
      <c r="K881" s="64"/>
      <c r="L881" s="64"/>
      <c r="M881" s="64"/>
      <c r="N881" s="64"/>
      <c r="O881" s="64"/>
      <c r="P881" s="64"/>
      <c r="Q881" s="64"/>
      <c r="R881" s="64"/>
      <c r="S881" s="64"/>
      <c r="T881" s="64"/>
      <c r="U881" s="64"/>
      <c r="V881" s="64"/>
      <c r="W881" s="64"/>
      <c r="X881" s="64"/>
      <c r="Y881" s="64"/>
      <c r="Z881" s="64"/>
    </row>
    <row r="882" ht="12.75" customHeight="1">
      <c r="A882" s="82"/>
      <c r="B882" s="64"/>
      <c r="C882" s="64"/>
      <c r="D882" s="64"/>
      <c r="E882" s="64"/>
      <c r="F882" s="64"/>
      <c r="G882" s="64"/>
      <c r="H882" s="64"/>
      <c r="I882" s="64"/>
      <c r="J882" s="64"/>
      <c r="K882" s="64"/>
      <c r="L882" s="64"/>
      <c r="M882" s="64"/>
      <c r="N882" s="64"/>
      <c r="O882" s="64"/>
      <c r="P882" s="64"/>
      <c r="Q882" s="64"/>
      <c r="R882" s="64"/>
      <c r="S882" s="64"/>
      <c r="T882" s="64"/>
      <c r="U882" s="64"/>
      <c r="V882" s="64"/>
      <c r="W882" s="64"/>
      <c r="X882" s="64"/>
      <c r="Y882" s="64"/>
      <c r="Z882" s="64"/>
    </row>
    <row r="883" ht="12.75" customHeight="1">
      <c r="A883" s="82"/>
      <c r="B883" s="64"/>
      <c r="C883" s="64"/>
      <c r="D883" s="64"/>
      <c r="E883" s="64"/>
      <c r="F883" s="64"/>
      <c r="G883" s="64"/>
      <c r="H883" s="64"/>
      <c r="I883" s="64"/>
      <c r="J883" s="64"/>
      <c r="K883" s="64"/>
      <c r="L883" s="64"/>
      <c r="M883" s="64"/>
      <c r="N883" s="64"/>
      <c r="O883" s="64"/>
      <c r="P883" s="64"/>
      <c r="Q883" s="64"/>
      <c r="R883" s="64"/>
      <c r="S883" s="64"/>
      <c r="T883" s="64"/>
      <c r="U883" s="64"/>
      <c r="V883" s="64"/>
      <c r="W883" s="64"/>
      <c r="X883" s="64"/>
      <c r="Y883" s="64"/>
      <c r="Z883" s="64"/>
    </row>
    <row r="884" ht="12.75" customHeight="1">
      <c r="A884" s="82"/>
      <c r="B884" s="64"/>
      <c r="C884" s="64"/>
      <c r="D884" s="64"/>
      <c r="E884" s="64"/>
      <c r="F884" s="64"/>
      <c r="G884" s="64"/>
      <c r="H884" s="64"/>
      <c r="I884" s="64"/>
      <c r="J884" s="64"/>
      <c r="K884" s="64"/>
      <c r="L884" s="64"/>
      <c r="M884" s="64"/>
      <c r="N884" s="64"/>
      <c r="O884" s="64"/>
      <c r="P884" s="64"/>
      <c r="Q884" s="64"/>
      <c r="R884" s="64"/>
      <c r="S884" s="64"/>
      <c r="T884" s="64"/>
      <c r="U884" s="64"/>
      <c r="V884" s="64"/>
      <c r="W884" s="64"/>
      <c r="X884" s="64"/>
      <c r="Y884" s="64"/>
      <c r="Z884" s="64"/>
    </row>
    <row r="885" ht="12.75" customHeight="1">
      <c r="A885" s="82"/>
      <c r="B885" s="64"/>
      <c r="C885" s="64"/>
      <c r="D885" s="64"/>
      <c r="E885" s="64"/>
      <c r="F885" s="64"/>
      <c r="G885" s="64"/>
      <c r="H885" s="64"/>
      <c r="I885" s="64"/>
      <c r="J885" s="64"/>
      <c r="K885" s="64"/>
      <c r="L885" s="64"/>
      <c r="M885" s="64"/>
      <c r="N885" s="64"/>
      <c r="O885" s="64"/>
      <c r="P885" s="64"/>
      <c r="Q885" s="64"/>
      <c r="R885" s="64"/>
      <c r="S885" s="64"/>
      <c r="T885" s="64"/>
      <c r="U885" s="64"/>
      <c r="V885" s="64"/>
      <c r="W885" s="64"/>
      <c r="X885" s="64"/>
      <c r="Y885" s="64"/>
      <c r="Z885" s="64"/>
    </row>
    <row r="886" ht="12.75" customHeight="1">
      <c r="A886" s="82"/>
      <c r="B886" s="64"/>
      <c r="C886" s="64"/>
      <c r="D886" s="64"/>
      <c r="E886" s="64"/>
      <c r="F886" s="64"/>
      <c r="G886" s="64"/>
      <c r="H886" s="64"/>
      <c r="I886" s="64"/>
      <c r="J886" s="64"/>
      <c r="K886" s="64"/>
      <c r="L886" s="64"/>
      <c r="M886" s="64"/>
      <c r="N886" s="64"/>
      <c r="O886" s="64"/>
      <c r="P886" s="64"/>
      <c r="Q886" s="64"/>
      <c r="R886" s="64"/>
      <c r="S886" s="64"/>
      <c r="T886" s="64"/>
      <c r="U886" s="64"/>
      <c r="V886" s="64"/>
      <c r="W886" s="64"/>
      <c r="X886" s="64"/>
      <c r="Y886" s="64"/>
      <c r="Z886" s="64"/>
    </row>
    <row r="887" ht="12.75" customHeight="1">
      <c r="A887" s="82"/>
      <c r="B887" s="64"/>
      <c r="C887" s="64"/>
      <c r="D887" s="64"/>
      <c r="E887" s="64"/>
      <c r="F887" s="64"/>
      <c r="G887" s="64"/>
      <c r="H887" s="64"/>
      <c r="I887" s="64"/>
      <c r="J887" s="64"/>
      <c r="K887" s="64"/>
      <c r="L887" s="64"/>
      <c r="M887" s="64"/>
      <c r="N887" s="64"/>
      <c r="O887" s="64"/>
      <c r="P887" s="64"/>
      <c r="Q887" s="64"/>
      <c r="R887" s="64"/>
      <c r="S887" s="64"/>
      <c r="T887" s="64"/>
      <c r="U887" s="64"/>
      <c r="V887" s="64"/>
      <c r="W887" s="64"/>
      <c r="X887" s="64"/>
      <c r="Y887" s="64"/>
      <c r="Z887" s="64"/>
    </row>
    <row r="888" ht="12.75" customHeight="1">
      <c r="A888" s="82"/>
      <c r="B888" s="64"/>
      <c r="C888" s="64"/>
      <c r="D888" s="64"/>
      <c r="E888" s="64"/>
      <c r="F888" s="64"/>
      <c r="G888" s="64"/>
      <c r="H888" s="64"/>
      <c r="I888" s="64"/>
      <c r="J888" s="64"/>
      <c r="K888" s="64"/>
      <c r="L888" s="64"/>
      <c r="M888" s="64"/>
      <c r="N888" s="64"/>
      <c r="O888" s="64"/>
      <c r="P888" s="64"/>
      <c r="Q888" s="64"/>
      <c r="R888" s="64"/>
      <c r="S888" s="64"/>
      <c r="T888" s="64"/>
      <c r="U888" s="64"/>
      <c r="V888" s="64"/>
      <c r="W888" s="64"/>
      <c r="X888" s="64"/>
      <c r="Y888" s="64"/>
      <c r="Z888" s="64"/>
    </row>
    <row r="889" ht="12.75" customHeight="1">
      <c r="A889" s="82"/>
      <c r="B889" s="64"/>
      <c r="C889" s="64"/>
      <c r="D889" s="64"/>
      <c r="E889" s="64"/>
      <c r="F889" s="64"/>
      <c r="G889" s="64"/>
      <c r="H889" s="64"/>
      <c r="I889" s="64"/>
      <c r="J889" s="64"/>
      <c r="K889" s="64"/>
      <c r="L889" s="64"/>
      <c r="M889" s="64"/>
      <c r="N889" s="64"/>
      <c r="O889" s="64"/>
      <c r="P889" s="64"/>
      <c r="Q889" s="64"/>
      <c r="R889" s="64"/>
      <c r="S889" s="64"/>
      <c r="T889" s="64"/>
      <c r="U889" s="64"/>
      <c r="V889" s="64"/>
      <c r="W889" s="64"/>
      <c r="X889" s="64"/>
      <c r="Y889" s="64"/>
      <c r="Z889" s="64"/>
    </row>
    <row r="890" ht="12.75" customHeight="1">
      <c r="A890" s="82"/>
      <c r="B890" s="64"/>
      <c r="C890" s="64"/>
      <c r="D890" s="64"/>
      <c r="E890" s="64"/>
      <c r="F890" s="64"/>
      <c r="G890" s="64"/>
      <c r="H890" s="64"/>
      <c r="I890" s="64"/>
      <c r="J890" s="64"/>
      <c r="K890" s="64"/>
      <c r="L890" s="64"/>
      <c r="M890" s="64"/>
      <c r="N890" s="64"/>
      <c r="O890" s="64"/>
      <c r="P890" s="64"/>
      <c r="Q890" s="64"/>
      <c r="R890" s="64"/>
      <c r="S890" s="64"/>
      <c r="T890" s="64"/>
      <c r="U890" s="64"/>
      <c r="V890" s="64"/>
      <c r="W890" s="64"/>
      <c r="X890" s="64"/>
      <c r="Y890" s="64"/>
      <c r="Z890" s="64"/>
    </row>
    <row r="891" ht="12.75" customHeight="1">
      <c r="A891" s="82"/>
      <c r="B891" s="64"/>
      <c r="C891" s="64"/>
      <c r="D891" s="64"/>
      <c r="E891" s="64"/>
      <c r="F891" s="64"/>
      <c r="G891" s="64"/>
      <c r="H891" s="64"/>
      <c r="I891" s="64"/>
      <c r="J891" s="64"/>
      <c r="K891" s="64"/>
      <c r="L891" s="64"/>
      <c r="M891" s="64"/>
      <c r="N891" s="64"/>
      <c r="O891" s="64"/>
      <c r="P891" s="64"/>
      <c r="Q891" s="64"/>
      <c r="R891" s="64"/>
      <c r="S891" s="64"/>
      <c r="T891" s="64"/>
      <c r="U891" s="64"/>
      <c r="V891" s="64"/>
      <c r="W891" s="64"/>
      <c r="X891" s="64"/>
      <c r="Y891" s="64"/>
      <c r="Z891" s="64"/>
    </row>
    <row r="892" ht="12.75" customHeight="1">
      <c r="A892" s="82"/>
      <c r="B892" s="64"/>
      <c r="C892" s="64"/>
      <c r="D892" s="64"/>
      <c r="E892" s="64"/>
      <c r="F892" s="64"/>
      <c r="G892" s="64"/>
      <c r="H892" s="64"/>
      <c r="I892" s="64"/>
      <c r="J892" s="64"/>
      <c r="K892" s="64"/>
      <c r="L892" s="64"/>
      <c r="M892" s="64"/>
      <c r="N892" s="64"/>
      <c r="O892" s="64"/>
      <c r="P892" s="64"/>
      <c r="Q892" s="64"/>
      <c r="R892" s="64"/>
      <c r="S892" s="64"/>
      <c r="T892" s="64"/>
      <c r="U892" s="64"/>
      <c r="V892" s="64"/>
      <c r="W892" s="64"/>
      <c r="X892" s="64"/>
      <c r="Y892" s="64"/>
      <c r="Z892" s="64"/>
    </row>
    <row r="893" ht="12.75" customHeight="1">
      <c r="A893" s="82"/>
      <c r="B893" s="64"/>
      <c r="C893" s="64"/>
      <c r="D893" s="64"/>
      <c r="E893" s="64"/>
      <c r="F893" s="64"/>
      <c r="G893" s="64"/>
      <c r="H893" s="64"/>
      <c r="I893" s="64"/>
      <c r="J893" s="64"/>
      <c r="K893" s="64"/>
      <c r="L893" s="64"/>
      <c r="M893" s="64"/>
      <c r="N893" s="64"/>
      <c r="O893" s="64"/>
      <c r="P893" s="64"/>
      <c r="Q893" s="64"/>
      <c r="R893" s="64"/>
      <c r="S893" s="64"/>
      <c r="T893" s="64"/>
      <c r="U893" s="64"/>
      <c r="V893" s="64"/>
      <c r="W893" s="64"/>
      <c r="X893" s="64"/>
      <c r="Y893" s="64"/>
      <c r="Z893" s="64"/>
    </row>
    <row r="894" ht="12.75" customHeight="1">
      <c r="A894" s="82"/>
      <c r="B894" s="64"/>
      <c r="C894" s="64"/>
      <c r="D894" s="64"/>
      <c r="E894" s="64"/>
      <c r="F894" s="64"/>
      <c r="G894" s="64"/>
      <c r="H894" s="64"/>
      <c r="I894" s="64"/>
      <c r="J894" s="64"/>
      <c r="K894" s="64"/>
      <c r="L894" s="64"/>
      <c r="M894" s="64"/>
      <c r="N894" s="64"/>
      <c r="O894" s="64"/>
      <c r="P894" s="64"/>
      <c r="Q894" s="64"/>
      <c r="R894" s="64"/>
      <c r="S894" s="64"/>
      <c r="T894" s="64"/>
      <c r="U894" s="64"/>
      <c r="V894" s="64"/>
      <c r="W894" s="64"/>
      <c r="X894" s="64"/>
      <c r="Y894" s="64"/>
      <c r="Z894" s="64"/>
    </row>
    <row r="895" ht="12.75" customHeight="1">
      <c r="A895" s="82"/>
      <c r="B895" s="64"/>
      <c r="C895" s="64"/>
      <c r="D895" s="64"/>
      <c r="E895" s="64"/>
      <c r="F895" s="64"/>
      <c r="G895" s="64"/>
      <c r="H895" s="64"/>
      <c r="I895" s="64"/>
      <c r="J895" s="64"/>
      <c r="K895" s="64"/>
      <c r="L895" s="64"/>
      <c r="M895" s="64"/>
      <c r="N895" s="64"/>
      <c r="O895" s="64"/>
      <c r="P895" s="64"/>
      <c r="Q895" s="64"/>
      <c r="R895" s="64"/>
      <c r="S895" s="64"/>
      <c r="T895" s="64"/>
      <c r="U895" s="64"/>
      <c r="V895" s="64"/>
      <c r="W895" s="64"/>
      <c r="X895" s="64"/>
      <c r="Y895" s="64"/>
      <c r="Z895" s="64"/>
    </row>
    <row r="896" ht="12.75" customHeight="1">
      <c r="A896" s="82"/>
      <c r="B896" s="64"/>
      <c r="C896" s="64"/>
      <c r="D896" s="64"/>
      <c r="E896" s="64"/>
      <c r="F896" s="64"/>
      <c r="G896" s="64"/>
      <c r="H896" s="64"/>
      <c r="I896" s="64"/>
      <c r="J896" s="64"/>
      <c r="K896" s="64"/>
      <c r="L896" s="64"/>
      <c r="M896" s="64"/>
      <c r="N896" s="64"/>
      <c r="O896" s="64"/>
      <c r="P896" s="64"/>
      <c r="Q896" s="64"/>
      <c r="R896" s="64"/>
      <c r="S896" s="64"/>
      <c r="T896" s="64"/>
      <c r="U896" s="64"/>
      <c r="V896" s="64"/>
      <c r="W896" s="64"/>
      <c r="X896" s="64"/>
      <c r="Y896" s="64"/>
      <c r="Z896" s="64"/>
    </row>
    <row r="897" ht="12.75" customHeight="1">
      <c r="A897" s="82"/>
      <c r="B897" s="64"/>
      <c r="C897" s="64"/>
      <c r="D897" s="64"/>
      <c r="E897" s="64"/>
      <c r="F897" s="64"/>
      <c r="G897" s="64"/>
      <c r="H897" s="64"/>
      <c r="I897" s="64"/>
      <c r="J897" s="64"/>
      <c r="K897" s="64"/>
      <c r="L897" s="64"/>
      <c r="M897" s="64"/>
      <c r="N897" s="64"/>
      <c r="O897" s="64"/>
      <c r="P897" s="64"/>
      <c r="Q897" s="64"/>
      <c r="R897" s="64"/>
      <c r="S897" s="64"/>
      <c r="T897" s="64"/>
      <c r="U897" s="64"/>
      <c r="V897" s="64"/>
      <c r="W897" s="64"/>
      <c r="X897" s="64"/>
      <c r="Y897" s="64"/>
      <c r="Z897" s="64"/>
    </row>
    <row r="898" ht="12.75" customHeight="1">
      <c r="A898" s="82"/>
      <c r="B898" s="64"/>
      <c r="C898" s="64"/>
      <c r="D898" s="64"/>
      <c r="E898" s="64"/>
      <c r="F898" s="64"/>
      <c r="G898" s="64"/>
      <c r="H898" s="64"/>
      <c r="I898" s="64"/>
      <c r="J898" s="64"/>
      <c r="K898" s="64"/>
      <c r="L898" s="64"/>
      <c r="M898" s="64"/>
      <c r="N898" s="64"/>
      <c r="O898" s="64"/>
      <c r="P898" s="64"/>
      <c r="Q898" s="64"/>
      <c r="R898" s="64"/>
      <c r="S898" s="64"/>
      <c r="T898" s="64"/>
      <c r="U898" s="64"/>
      <c r="V898" s="64"/>
      <c r="W898" s="64"/>
      <c r="X898" s="64"/>
      <c r="Y898" s="64"/>
      <c r="Z898" s="64"/>
    </row>
    <row r="899" ht="12.75" customHeight="1">
      <c r="A899" s="82"/>
      <c r="B899" s="64"/>
      <c r="C899" s="64"/>
      <c r="D899" s="64"/>
      <c r="E899" s="64"/>
      <c r="F899" s="64"/>
      <c r="G899" s="64"/>
      <c r="H899" s="64"/>
      <c r="I899" s="64"/>
      <c r="J899" s="64"/>
      <c r="K899" s="64"/>
      <c r="L899" s="64"/>
      <c r="M899" s="64"/>
      <c r="N899" s="64"/>
      <c r="O899" s="64"/>
      <c r="P899" s="64"/>
      <c r="Q899" s="64"/>
      <c r="R899" s="64"/>
      <c r="S899" s="64"/>
      <c r="T899" s="64"/>
      <c r="U899" s="64"/>
      <c r="V899" s="64"/>
      <c r="W899" s="64"/>
      <c r="X899" s="64"/>
      <c r="Y899" s="64"/>
      <c r="Z899" s="64"/>
    </row>
    <row r="900" ht="12.75" customHeight="1">
      <c r="A900" s="82"/>
      <c r="B900" s="64"/>
      <c r="C900" s="64"/>
      <c r="D900" s="64"/>
      <c r="E900" s="64"/>
      <c r="F900" s="64"/>
      <c r="G900" s="64"/>
      <c r="H900" s="64"/>
      <c r="I900" s="64"/>
      <c r="J900" s="64"/>
      <c r="K900" s="64"/>
      <c r="L900" s="64"/>
      <c r="M900" s="64"/>
      <c r="N900" s="64"/>
      <c r="O900" s="64"/>
      <c r="P900" s="64"/>
      <c r="Q900" s="64"/>
      <c r="R900" s="64"/>
      <c r="S900" s="64"/>
      <c r="T900" s="64"/>
      <c r="U900" s="64"/>
      <c r="V900" s="64"/>
      <c r="W900" s="64"/>
      <c r="X900" s="64"/>
      <c r="Y900" s="64"/>
      <c r="Z900" s="64"/>
    </row>
    <row r="901" ht="12.75" customHeight="1">
      <c r="A901" s="82"/>
      <c r="B901" s="64"/>
      <c r="C901" s="64"/>
      <c r="D901" s="64"/>
      <c r="E901" s="64"/>
      <c r="F901" s="64"/>
      <c r="G901" s="64"/>
      <c r="H901" s="64"/>
      <c r="I901" s="64"/>
      <c r="J901" s="64"/>
      <c r="K901" s="64"/>
      <c r="L901" s="64"/>
      <c r="M901" s="64"/>
      <c r="N901" s="64"/>
      <c r="O901" s="64"/>
      <c r="P901" s="64"/>
      <c r="Q901" s="64"/>
      <c r="R901" s="64"/>
      <c r="S901" s="64"/>
      <c r="T901" s="64"/>
      <c r="U901" s="64"/>
      <c r="V901" s="64"/>
      <c r="W901" s="64"/>
      <c r="X901" s="64"/>
      <c r="Y901" s="64"/>
      <c r="Z901" s="64"/>
    </row>
    <row r="902" ht="12.75" customHeight="1">
      <c r="A902" s="82"/>
      <c r="B902" s="64"/>
      <c r="C902" s="64"/>
      <c r="D902" s="64"/>
      <c r="E902" s="64"/>
      <c r="F902" s="64"/>
      <c r="G902" s="64"/>
      <c r="H902" s="64"/>
      <c r="I902" s="64"/>
      <c r="J902" s="64"/>
      <c r="K902" s="64"/>
      <c r="L902" s="64"/>
      <c r="M902" s="64"/>
      <c r="N902" s="64"/>
      <c r="O902" s="64"/>
      <c r="P902" s="64"/>
      <c r="Q902" s="64"/>
      <c r="R902" s="64"/>
      <c r="S902" s="64"/>
      <c r="T902" s="64"/>
      <c r="U902" s="64"/>
      <c r="V902" s="64"/>
      <c r="W902" s="64"/>
      <c r="X902" s="64"/>
      <c r="Y902" s="64"/>
      <c r="Z902" s="64"/>
    </row>
    <row r="903" ht="12.75" customHeight="1">
      <c r="A903" s="82"/>
      <c r="B903" s="64"/>
      <c r="C903" s="64"/>
      <c r="D903" s="64"/>
      <c r="E903" s="64"/>
      <c r="F903" s="64"/>
      <c r="G903" s="64"/>
      <c r="H903" s="64"/>
      <c r="I903" s="64"/>
      <c r="J903" s="64"/>
      <c r="K903" s="64"/>
      <c r="L903" s="64"/>
      <c r="M903" s="64"/>
      <c r="N903" s="64"/>
      <c r="O903" s="64"/>
      <c r="P903" s="64"/>
      <c r="Q903" s="64"/>
      <c r="R903" s="64"/>
      <c r="S903" s="64"/>
      <c r="T903" s="64"/>
      <c r="U903" s="64"/>
      <c r="V903" s="64"/>
      <c r="W903" s="64"/>
      <c r="X903" s="64"/>
      <c r="Y903" s="64"/>
      <c r="Z903" s="64"/>
    </row>
    <row r="904" ht="12.75" customHeight="1">
      <c r="A904" s="82"/>
      <c r="B904" s="64"/>
      <c r="C904" s="64"/>
      <c r="D904" s="64"/>
      <c r="E904" s="64"/>
      <c r="F904" s="64"/>
      <c r="G904" s="64"/>
      <c r="H904" s="64"/>
      <c r="I904" s="64"/>
      <c r="J904" s="64"/>
      <c r="K904" s="64"/>
      <c r="L904" s="64"/>
      <c r="M904" s="64"/>
      <c r="N904" s="64"/>
      <c r="O904" s="64"/>
      <c r="P904" s="64"/>
      <c r="Q904" s="64"/>
      <c r="R904" s="64"/>
      <c r="S904" s="64"/>
      <c r="T904" s="64"/>
      <c r="U904" s="64"/>
      <c r="V904" s="64"/>
      <c r="W904" s="64"/>
      <c r="X904" s="64"/>
      <c r="Y904" s="64"/>
      <c r="Z904" s="64"/>
    </row>
    <row r="905" ht="12.75" customHeight="1">
      <c r="A905" s="82"/>
      <c r="B905" s="64"/>
      <c r="C905" s="64"/>
      <c r="D905" s="64"/>
      <c r="E905" s="64"/>
      <c r="F905" s="64"/>
      <c r="G905" s="64"/>
      <c r="H905" s="64"/>
      <c r="I905" s="64"/>
      <c r="J905" s="64"/>
      <c r="K905" s="64"/>
      <c r="L905" s="64"/>
      <c r="M905" s="64"/>
      <c r="N905" s="64"/>
      <c r="O905" s="64"/>
      <c r="P905" s="64"/>
      <c r="Q905" s="64"/>
      <c r="R905" s="64"/>
      <c r="S905" s="64"/>
      <c r="T905" s="64"/>
      <c r="U905" s="64"/>
      <c r="V905" s="64"/>
      <c r="W905" s="64"/>
      <c r="X905" s="64"/>
      <c r="Y905" s="64"/>
      <c r="Z905" s="64"/>
    </row>
    <row r="906" ht="12.75" customHeight="1">
      <c r="A906" s="82"/>
      <c r="B906" s="64"/>
      <c r="C906" s="64"/>
      <c r="D906" s="64"/>
      <c r="E906" s="64"/>
      <c r="F906" s="64"/>
      <c r="G906" s="64"/>
      <c r="H906" s="64"/>
      <c r="I906" s="64"/>
      <c r="J906" s="64"/>
      <c r="K906" s="64"/>
      <c r="L906" s="64"/>
      <c r="M906" s="64"/>
      <c r="N906" s="64"/>
      <c r="O906" s="64"/>
      <c r="P906" s="64"/>
      <c r="Q906" s="64"/>
      <c r="R906" s="64"/>
      <c r="S906" s="64"/>
      <c r="T906" s="64"/>
      <c r="U906" s="64"/>
      <c r="V906" s="64"/>
      <c r="W906" s="64"/>
      <c r="X906" s="64"/>
      <c r="Y906" s="64"/>
      <c r="Z906" s="64"/>
    </row>
    <row r="907" ht="12.75" customHeight="1">
      <c r="A907" s="82"/>
      <c r="B907" s="64"/>
      <c r="C907" s="64"/>
      <c r="D907" s="64"/>
      <c r="E907" s="64"/>
      <c r="F907" s="64"/>
      <c r="G907" s="64"/>
      <c r="H907" s="64"/>
      <c r="I907" s="64"/>
      <c r="J907" s="64"/>
      <c r="K907" s="64"/>
      <c r="L907" s="64"/>
      <c r="M907" s="64"/>
      <c r="N907" s="64"/>
      <c r="O907" s="64"/>
      <c r="P907" s="64"/>
      <c r="Q907" s="64"/>
      <c r="R907" s="64"/>
      <c r="S907" s="64"/>
      <c r="T907" s="64"/>
      <c r="U907" s="64"/>
      <c r="V907" s="64"/>
      <c r="W907" s="64"/>
      <c r="X907" s="64"/>
      <c r="Y907" s="64"/>
      <c r="Z907" s="64"/>
    </row>
    <row r="908" ht="12.75" customHeight="1">
      <c r="A908" s="82"/>
      <c r="B908" s="64"/>
      <c r="C908" s="64"/>
      <c r="D908" s="64"/>
      <c r="E908" s="64"/>
      <c r="F908" s="64"/>
      <c r="G908" s="64"/>
      <c r="H908" s="64"/>
      <c r="I908" s="64"/>
      <c r="J908" s="64"/>
      <c r="K908" s="64"/>
      <c r="L908" s="64"/>
      <c r="M908" s="64"/>
      <c r="N908" s="64"/>
      <c r="O908" s="64"/>
      <c r="P908" s="64"/>
      <c r="Q908" s="64"/>
      <c r="R908" s="64"/>
      <c r="S908" s="64"/>
      <c r="T908" s="64"/>
      <c r="U908" s="64"/>
      <c r="V908" s="64"/>
      <c r="W908" s="64"/>
      <c r="X908" s="64"/>
      <c r="Y908" s="64"/>
      <c r="Z908" s="64"/>
    </row>
    <row r="909" ht="12.75" customHeight="1">
      <c r="A909" s="82"/>
      <c r="B909" s="64"/>
      <c r="C909" s="64"/>
      <c r="D909" s="64"/>
      <c r="E909" s="64"/>
      <c r="F909" s="64"/>
      <c r="G909" s="64"/>
      <c r="H909" s="64"/>
      <c r="I909" s="64"/>
      <c r="J909" s="64"/>
      <c r="K909" s="64"/>
      <c r="L909" s="64"/>
      <c r="M909" s="64"/>
      <c r="N909" s="64"/>
      <c r="O909" s="64"/>
      <c r="P909" s="64"/>
      <c r="Q909" s="64"/>
      <c r="R909" s="64"/>
      <c r="S909" s="64"/>
      <c r="T909" s="64"/>
      <c r="U909" s="64"/>
      <c r="V909" s="64"/>
      <c r="W909" s="64"/>
      <c r="X909" s="64"/>
      <c r="Y909" s="64"/>
      <c r="Z909" s="64"/>
    </row>
    <row r="910" ht="12.75" customHeight="1">
      <c r="A910" s="82"/>
      <c r="B910" s="64"/>
      <c r="C910" s="64"/>
      <c r="D910" s="64"/>
      <c r="E910" s="64"/>
      <c r="F910" s="64"/>
      <c r="G910" s="64"/>
      <c r="H910" s="64"/>
      <c r="I910" s="64"/>
      <c r="J910" s="64"/>
      <c r="K910" s="64"/>
      <c r="L910" s="64"/>
      <c r="M910" s="64"/>
      <c r="N910" s="64"/>
      <c r="O910" s="64"/>
      <c r="P910" s="64"/>
      <c r="Q910" s="64"/>
      <c r="R910" s="64"/>
      <c r="S910" s="64"/>
      <c r="T910" s="64"/>
      <c r="U910" s="64"/>
      <c r="V910" s="64"/>
      <c r="W910" s="64"/>
      <c r="X910" s="64"/>
      <c r="Y910" s="64"/>
      <c r="Z910" s="64"/>
    </row>
    <row r="911" ht="12.75" customHeight="1">
      <c r="A911" s="82"/>
      <c r="B911" s="64"/>
      <c r="C911" s="64"/>
      <c r="D911" s="64"/>
      <c r="E911" s="64"/>
      <c r="F911" s="64"/>
      <c r="G911" s="64"/>
      <c r="H911" s="64"/>
      <c r="I911" s="64"/>
      <c r="J911" s="64"/>
      <c r="K911" s="64"/>
      <c r="L911" s="64"/>
      <c r="M911" s="64"/>
      <c r="N911" s="64"/>
      <c r="O911" s="64"/>
      <c r="P911" s="64"/>
      <c r="Q911" s="64"/>
      <c r="R911" s="64"/>
      <c r="S911" s="64"/>
      <c r="T911" s="64"/>
      <c r="U911" s="64"/>
      <c r="V911" s="64"/>
      <c r="W911" s="64"/>
      <c r="X911" s="64"/>
      <c r="Y911" s="64"/>
      <c r="Z911" s="64"/>
    </row>
    <row r="912" ht="12.75" customHeight="1">
      <c r="A912" s="82"/>
      <c r="B912" s="64"/>
      <c r="C912" s="64"/>
      <c r="D912" s="64"/>
      <c r="E912" s="64"/>
      <c r="F912" s="64"/>
      <c r="G912" s="64"/>
      <c r="H912" s="64"/>
      <c r="I912" s="64"/>
      <c r="J912" s="64"/>
      <c r="K912" s="64"/>
      <c r="L912" s="64"/>
      <c r="M912" s="64"/>
      <c r="N912" s="64"/>
      <c r="O912" s="64"/>
      <c r="P912" s="64"/>
      <c r="Q912" s="64"/>
      <c r="R912" s="64"/>
      <c r="S912" s="64"/>
      <c r="T912" s="64"/>
      <c r="U912" s="64"/>
      <c r="V912" s="64"/>
      <c r="W912" s="64"/>
      <c r="X912" s="64"/>
      <c r="Y912" s="64"/>
      <c r="Z912" s="64"/>
    </row>
    <row r="913" ht="12.75" customHeight="1">
      <c r="A913" s="82"/>
      <c r="B913" s="64"/>
      <c r="C913" s="64"/>
      <c r="D913" s="64"/>
      <c r="E913" s="64"/>
      <c r="F913" s="64"/>
      <c r="G913" s="64"/>
      <c r="H913" s="64"/>
      <c r="I913" s="64"/>
      <c r="J913" s="64"/>
      <c r="K913" s="64"/>
      <c r="L913" s="64"/>
      <c r="M913" s="64"/>
      <c r="N913" s="64"/>
      <c r="O913" s="64"/>
      <c r="P913" s="64"/>
      <c r="Q913" s="64"/>
      <c r="R913" s="64"/>
      <c r="S913" s="64"/>
      <c r="T913" s="64"/>
      <c r="U913" s="64"/>
      <c r="V913" s="64"/>
      <c r="W913" s="64"/>
      <c r="X913" s="64"/>
      <c r="Y913" s="64"/>
      <c r="Z913" s="64"/>
    </row>
    <row r="914" ht="12.75" customHeight="1">
      <c r="A914" s="82"/>
      <c r="B914" s="64"/>
      <c r="C914" s="64"/>
      <c r="D914" s="64"/>
      <c r="E914" s="64"/>
      <c r="F914" s="64"/>
      <c r="G914" s="64"/>
      <c r="H914" s="64"/>
      <c r="I914" s="64"/>
      <c r="J914" s="64"/>
      <c r="K914" s="64"/>
      <c r="L914" s="64"/>
      <c r="M914" s="64"/>
      <c r="N914" s="64"/>
      <c r="O914" s="64"/>
      <c r="P914" s="64"/>
      <c r="Q914" s="64"/>
      <c r="R914" s="64"/>
      <c r="S914" s="64"/>
      <c r="T914" s="64"/>
      <c r="U914" s="64"/>
      <c r="V914" s="64"/>
      <c r="W914" s="64"/>
      <c r="X914" s="64"/>
      <c r="Y914" s="64"/>
      <c r="Z914" s="64"/>
    </row>
    <row r="915" ht="12.75" customHeight="1">
      <c r="A915" s="82"/>
      <c r="B915" s="64"/>
      <c r="C915" s="64"/>
      <c r="D915" s="64"/>
      <c r="E915" s="64"/>
      <c r="F915" s="64"/>
      <c r="G915" s="64"/>
      <c r="H915" s="64"/>
      <c r="I915" s="64"/>
      <c r="J915" s="64"/>
      <c r="K915" s="64"/>
      <c r="L915" s="64"/>
      <c r="M915" s="64"/>
      <c r="N915" s="64"/>
      <c r="O915" s="64"/>
      <c r="P915" s="64"/>
      <c r="Q915" s="64"/>
      <c r="R915" s="64"/>
      <c r="S915" s="64"/>
      <c r="T915" s="64"/>
      <c r="U915" s="64"/>
      <c r="V915" s="64"/>
      <c r="W915" s="64"/>
      <c r="X915" s="64"/>
      <c r="Y915" s="64"/>
      <c r="Z915" s="64"/>
    </row>
    <row r="916" ht="12.75" customHeight="1">
      <c r="A916" s="82"/>
      <c r="B916" s="64"/>
      <c r="C916" s="64"/>
      <c r="D916" s="64"/>
      <c r="E916" s="64"/>
      <c r="F916" s="64"/>
      <c r="G916" s="64"/>
      <c r="H916" s="64"/>
      <c r="I916" s="64"/>
      <c r="J916" s="64"/>
      <c r="K916" s="64"/>
      <c r="L916" s="64"/>
      <c r="M916" s="64"/>
      <c r="N916" s="64"/>
      <c r="O916" s="64"/>
      <c r="P916" s="64"/>
      <c r="Q916" s="64"/>
      <c r="R916" s="64"/>
      <c r="S916" s="64"/>
      <c r="T916" s="64"/>
      <c r="U916" s="64"/>
      <c r="V916" s="64"/>
      <c r="W916" s="64"/>
      <c r="X916" s="64"/>
      <c r="Y916" s="64"/>
      <c r="Z916" s="64"/>
    </row>
    <row r="917" ht="12.75" customHeight="1">
      <c r="A917" s="82"/>
      <c r="B917" s="64"/>
      <c r="C917" s="64"/>
      <c r="D917" s="64"/>
      <c r="E917" s="64"/>
      <c r="F917" s="64"/>
      <c r="G917" s="64"/>
      <c r="H917" s="64"/>
      <c r="I917" s="64"/>
      <c r="J917" s="64"/>
      <c r="K917" s="64"/>
      <c r="L917" s="64"/>
      <c r="M917" s="64"/>
      <c r="N917" s="64"/>
      <c r="O917" s="64"/>
      <c r="P917" s="64"/>
      <c r="Q917" s="64"/>
      <c r="R917" s="64"/>
      <c r="S917" s="64"/>
      <c r="T917" s="64"/>
      <c r="U917" s="64"/>
      <c r="V917" s="64"/>
      <c r="W917" s="64"/>
      <c r="X917" s="64"/>
      <c r="Y917" s="64"/>
      <c r="Z917" s="64"/>
    </row>
    <row r="918" ht="12.75" customHeight="1">
      <c r="A918" s="82"/>
      <c r="B918" s="64"/>
      <c r="C918" s="64"/>
      <c r="D918" s="64"/>
      <c r="E918" s="64"/>
      <c r="F918" s="64"/>
      <c r="G918" s="64"/>
      <c r="H918" s="64"/>
      <c r="I918" s="64"/>
      <c r="J918" s="64"/>
      <c r="K918" s="64"/>
      <c r="L918" s="64"/>
      <c r="M918" s="64"/>
      <c r="N918" s="64"/>
      <c r="O918" s="64"/>
      <c r="P918" s="64"/>
      <c r="Q918" s="64"/>
      <c r="R918" s="64"/>
      <c r="S918" s="64"/>
      <c r="T918" s="64"/>
      <c r="U918" s="64"/>
      <c r="V918" s="64"/>
      <c r="W918" s="64"/>
      <c r="X918" s="64"/>
      <c r="Y918" s="64"/>
      <c r="Z918" s="64"/>
    </row>
    <row r="919" ht="12.75" customHeight="1">
      <c r="A919" s="82"/>
      <c r="B919" s="64"/>
      <c r="C919" s="64"/>
      <c r="D919" s="64"/>
      <c r="E919" s="64"/>
      <c r="F919" s="64"/>
      <c r="G919" s="64"/>
      <c r="H919" s="64"/>
      <c r="I919" s="64"/>
      <c r="J919" s="64"/>
      <c r="K919" s="64"/>
      <c r="L919" s="64"/>
      <c r="M919" s="64"/>
      <c r="N919" s="64"/>
      <c r="O919" s="64"/>
      <c r="P919" s="64"/>
      <c r="Q919" s="64"/>
      <c r="R919" s="64"/>
      <c r="S919" s="64"/>
      <c r="T919" s="64"/>
      <c r="U919" s="64"/>
      <c r="V919" s="64"/>
      <c r="W919" s="64"/>
      <c r="X919" s="64"/>
      <c r="Y919" s="64"/>
      <c r="Z919" s="64"/>
    </row>
    <row r="920" ht="12.75" customHeight="1">
      <c r="A920" s="82"/>
      <c r="B920" s="64"/>
      <c r="C920" s="64"/>
      <c r="D920" s="64"/>
      <c r="E920" s="64"/>
      <c r="F920" s="64"/>
      <c r="G920" s="64"/>
      <c r="H920" s="64"/>
      <c r="I920" s="64"/>
      <c r="J920" s="64"/>
      <c r="K920" s="64"/>
      <c r="L920" s="64"/>
      <c r="M920" s="64"/>
      <c r="N920" s="64"/>
      <c r="O920" s="64"/>
      <c r="P920" s="64"/>
      <c r="Q920" s="64"/>
      <c r="R920" s="64"/>
      <c r="S920" s="64"/>
      <c r="T920" s="64"/>
      <c r="U920" s="64"/>
      <c r="V920" s="64"/>
      <c r="W920" s="64"/>
      <c r="X920" s="64"/>
      <c r="Y920" s="64"/>
      <c r="Z920" s="64"/>
    </row>
    <row r="921" ht="12.75" customHeight="1">
      <c r="A921" s="82"/>
      <c r="B921" s="64"/>
      <c r="C921" s="64"/>
      <c r="D921" s="64"/>
      <c r="E921" s="64"/>
      <c r="F921" s="64"/>
      <c r="G921" s="64"/>
      <c r="H921" s="64"/>
      <c r="I921" s="64"/>
      <c r="J921" s="64"/>
      <c r="K921" s="64"/>
      <c r="L921" s="64"/>
      <c r="M921" s="64"/>
      <c r="N921" s="64"/>
      <c r="O921" s="64"/>
      <c r="P921" s="64"/>
      <c r="Q921" s="64"/>
      <c r="R921" s="64"/>
      <c r="S921" s="64"/>
      <c r="T921" s="64"/>
      <c r="U921" s="64"/>
      <c r="V921" s="64"/>
      <c r="W921" s="64"/>
      <c r="X921" s="64"/>
      <c r="Y921" s="64"/>
      <c r="Z921" s="64"/>
    </row>
    <row r="922" ht="12.75" customHeight="1">
      <c r="A922" s="82"/>
      <c r="B922" s="64"/>
      <c r="C922" s="64"/>
      <c r="D922" s="64"/>
      <c r="E922" s="64"/>
      <c r="F922" s="64"/>
      <c r="G922" s="64"/>
      <c r="H922" s="64"/>
      <c r="I922" s="64"/>
      <c r="J922" s="64"/>
      <c r="K922" s="64"/>
      <c r="L922" s="64"/>
      <c r="M922" s="64"/>
      <c r="N922" s="64"/>
      <c r="O922" s="64"/>
      <c r="P922" s="64"/>
      <c r="Q922" s="64"/>
      <c r="R922" s="64"/>
      <c r="S922" s="64"/>
      <c r="T922" s="64"/>
      <c r="U922" s="64"/>
      <c r="V922" s="64"/>
      <c r="W922" s="64"/>
      <c r="X922" s="64"/>
      <c r="Y922" s="64"/>
      <c r="Z922" s="64"/>
    </row>
    <row r="923" ht="12.75" customHeight="1">
      <c r="A923" s="82"/>
      <c r="B923" s="64"/>
      <c r="C923" s="64"/>
      <c r="D923" s="64"/>
      <c r="E923" s="64"/>
      <c r="F923" s="64"/>
      <c r="G923" s="64"/>
      <c r="H923" s="64"/>
      <c r="I923" s="64"/>
      <c r="J923" s="64"/>
      <c r="K923" s="64"/>
      <c r="L923" s="64"/>
      <c r="M923" s="64"/>
      <c r="N923" s="64"/>
      <c r="O923" s="64"/>
      <c r="P923" s="64"/>
      <c r="Q923" s="64"/>
      <c r="R923" s="64"/>
      <c r="S923" s="64"/>
      <c r="T923" s="64"/>
      <c r="U923" s="64"/>
      <c r="V923" s="64"/>
      <c r="W923" s="64"/>
      <c r="X923" s="64"/>
      <c r="Y923" s="64"/>
      <c r="Z923" s="64"/>
    </row>
    <row r="924" ht="12.75" customHeight="1">
      <c r="A924" s="82"/>
      <c r="B924" s="64"/>
      <c r="C924" s="64"/>
      <c r="D924" s="64"/>
      <c r="E924" s="64"/>
      <c r="F924" s="64"/>
      <c r="G924" s="64"/>
      <c r="H924" s="64"/>
      <c r="I924" s="64"/>
      <c r="J924" s="64"/>
      <c r="K924" s="64"/>
      <c r="L924" s="64"/>
      <c r="M924" s="64"/>
      <c r="N924" s="64"/>
      <c r="O924" s="64"/>
      <c r="P924" s="64"/>
      <c r="Q924" s="64"/>
      <c r="R924" s="64"/>
      <c r="S924" s="64"/>
      <c r="T924" s="64"/>
      <c r="U924" s="64"/>
      <c r="V924" s="64"/>
      <c r="W924" s="64"/>
      <c r="X924" s="64"/>
      <c r="Y924" s="64"/>
      <c r="Z924" s="64"/>
    </row>
    <row r="925" ht="12.75" customHeight="1">
      <c r="A925" s="82"/>
      <c r="B925" s="64"/>
      <c r="C925" s="64"/>
      <c r="D925" s="64"/>
      <c r="E925" s="64"/>
      <c r="F925" s="64"/>
      <c r="G925" s="64"/>
      <c r="H925" s="64"/>
      <c r="I925" s="64"/>
      <c r="J925" s="64"/>
      <c r="K925" s="64"/>
      <c r="L925" s="64"/>
      <c r="M925" s="64"/>
      <c r="N925" s="64"/>
      <c r="O925" s="64"/>
      <c r="P925" s="64"/>
      <c r="Q925" s="64"/>
      <c r="R925" s="64"/>
      <c r="S925" s="64"/>
      <c r="T925" s="64"/>
      <c r="U925" s="64"/>
      <c r="V925" s="64"/>
      <c r="W925" s="64"/>
      <c r="X925" s="64"/>
      <c r="Y925" s="64"/>
      <c r="Z925" s="64"/>
    </row>
    <row r="926" ht="12.75" customHeight="1">
      <c r="A926" s="82"/>
      <c r="B926" s="64"/>
      <c r="C926" s="64"/>
      <c r="D926" s="64"/>
      <c r="E926" s="64"/>
      <c r="F926" s="64"/>
      <c r="G926" s="64"/>
      <c r="H926" s="64"/>
      <c r="I926" s="64"/>
      <c r="J926" s="64"/>
      <c r="K926" s="64"/>
      <c r="L926" s="64"/>
      <c r="M926" s="64"/>
      <c r="N926" s="64"/>
      <c r="O926" s="64"/>
      <c r="P926" s="64"/>
      <c r="Q926" s="64"/>
      <c r="R926" s="64"/>
      <c r="S926" s="64"/>
      <c r="T926" s="64"/>
      <c r="U926" s="64"/>
      <c r="V926" s="64"/>
      <c r="W926" s="64"/>
      <c r="X926" s="64"/>
      <c r="Y926" s="64"/>
      <c r="Z926" s="64"/>
    </row>
    <row r="927" ht="12.75" customHeight="1">
      <c r="A927" s="82"/>
      <c r="B927" s="64"/>
      <c r="C927" s="64"/>
      <c r="D927" s="64"/>
      <c r="E927" s="64"/>
      <c r="F927" s="64"/>
      <c r="G927" s="64"/>
      <c r="H927" s="64"/>
      <c r="I927" s="64"/>
      <c r="J927" s="64"/>
      <c r="K927" s="64"/>
      <c r="L927" s="64"/>
      <c r="M927" s="64"/>
      <c r="N927" s="64"/>
      <c r="O927" s="64"/>
      <c r="P927" s="64"/>
      <c r="Q927" s="64"/>
      <c r="R927" s="64"/>
      <c r="S927" s="64"/>
      <c r="T927" s="64"/>
      <c r="U927" s="64"/>
      <c r="V927" s="64"/>
      <c r="W927" s="64"/>
      <c r="X927" s="64"/>
      <c r="Y927" s="64"/>
      <c r="Z927" s="64"/>
    </row>
    <row r="928" ht="12.75" customHeight="1">
      <c r="A928" s="82"/>
      <c r="B928" s="64"/>
      <c r="C928" s="64"/>
      <c r="D928" s="64"/>
      <c r="E928" s="64"/>
      <c r="F928" s="64"/>
      <c r="G928" s="64"/>
      <c r="H928" s="64"/>
      <c r="I928" s="64"/>
      <c r="J928" s="64"/>
      <c r="K928" s="64"/>
      <c r="L928" s="64"/>
      <c r="M928" s="64"/>
      <c r="N928" s="64"/>
      <c r="O928" s="64"/>
      <c r="P928" s="64"/>
      <c r="Q928" s="64"/>
      <c r="R928" s="64"/>
      <c r="S928" s="64"/>
      <c r="T928" s="64"/>
      <c r="U928" s="64"/>
      <c r="V928" s="64"/>
      <c r="W928" s="64"/>
      <c r="X928" s="64"/>
      <c r="Y928" s="64"/>
      <c r="Z928" s="64"/>
    </row>
    <row r="929" ht="12.75" customHeight="1">
      <c r="A929" s="82"/>
      <c r="B929" s="64"/>
      <c r="C929" s="64"/>
      <c r="D929" s="64"/>
      <c r="E929" s="64"/>
      <c r="F929" s="64"/>
      <c r="G929" s="64"/>
      <c r="H929" s="64"/>
      <c r="I929" s="64"/>
      <c r="J929" s="64"/>
      <c r="K929" s="64"/>
      <c r="L929" s="64"/>
      <c r="M929" s="64"/>
      <c r="N929" s="64"/>
      <c r="O929" s="64"/>
      <c r="P929" s="64"/>
      <c r="Q929" s="64"/>
      <c r="R929" s="64"/>
      <c r="S929" s="64"/>
      <c r="T929" s="64"/>
      <c r="U929" s="64"/>
      <c r="V929" s="64"/>
      <c r="W929" s="64"/>
      <c r="X929" s="64"/>
      <c r="Y929" s="64"/>
      <c r="Z929" s="64"/>
    </row>
    <row r="930" ht="12.75" customHeight="1">
      <c r="A930" s="82"/>
      <c r="B930" s="64"/>
      <c r="C930" s="64"/>
      <c r="D930" s="64"/>
      <c r="E930" s="64"/>
      <c r="F930" s="64"/>
      <c r="G930" s="64"/>
      <c r="H930" s="64"/>
      <c r="I930" s="64"/>
      <c r="J930" s="64"/>
      <c r="K930" s="64"/>
      <c r="L930" s="64"/>
      <c r="M930" s="64"/>
      <c r="N930" s="64"/>
      <c r="O930" s="64"/>
      <c r="P930" s="64"/>
      <c r="Q930" s="64"/>
      <c r="R930" s="64"/>
      <c r="S930" s="64"/>
      <c r="T930" s="64"/>
      <c r="U930" s="64"/>
      <c r="V930" s="64"/>
      <c r="W930" s="64"/>
      <c r="X930" s="64"/>
      <c r="Y930" s="64"/>
      <c r="Z930" s="64"/>
    </row>
    <row r="931" ht="12.75" customHeight="1">
      <c r="A931" s="82"/>
      <c r="B931" s="64"/>
      <c r="C931" s="64"/>
      <c r="D931" s="64"/>
      <c r="E931" s="64"/>
      <c r="F931" s="64"/>
      <c r="G931" s="64"/>
      <c r="H931" s="64"/>
      <c r="I931" s="64"/>
      <c r="J931" s="64"/>
      <c r="K931" s="64"/>
      <c r="L931" s="64"/>
      <c r="M931" s="64"/>
      <c r="N931" s="64"/>
      <c r="O931" s="64"/>
      <c r="P931" s="64"/>
      <c r="Q931" s="64"/>
      <c r="R931" s="64"/>
      <c r="S931" s="64"/>
      <c r="T931" s="64"/>
      <c r="U931" s="64"/>
      <c r="V931" s="64"/>
      <c r="W931" s="64"/>
      <c r="X931" s="64"/>
      <c r="Y931" s="64"/>
      <c r="Z931" s="64"/>
    </row>
    <row r="932" ht="12.75" customHeight="1">
      <c r="A932" s="82"/>
      <c r="B932" s="64"/>
      <c r="C932" s="64"/>
      <c r="D932" s="64"/>
      <c r="E932" s="64"/>
      <c r="F932" s="64"/>
      <c r="G932" s="64"/>
      <c r="H932" s="64"/>
      <c r="I932" s="64"/>
      <c r="J932" s="64"/>
      <c r="K932" s="64"/>
      <c r="L932" s="64"/>
      <c r="M932" s="64"/>
      <c r="N932" s="64"/>
      <c r="O932" s="64"/>
      <c r="P932" s="64"/>
      <c r="Q932" s="64"/>
      <c r="R932" s="64"/>
      <c r="S932" s="64"/>
      <c r="T932" s="64"/>
      <c r="U932" s="64"/>
      <c r="V932" s="64"/>
      <c r="W932" s="64"/>
      <c r="X932" s="64"/>
      <c r="Y932" s="64"/>
      <c r="Z932" s="64"/>
    </row>
    <row r="933" ht="12.75" customHeight="1">
      <c r="A933" s="82"/>
      <c r="B933" s="64"/>
      <c r="C933" s="64"/>
      <c r="D933" s="64"/>
      <c r="E933" s="64"/>
      <c r="F933" s="64"/>
      <c r="G933" s="64"/>
      <c r="H933" s="64"/>
      <c r="I933" s="64"/>
      <c r="J933" s="64"/>
      <c r="K933" s="64"/>
      <c r="L933" s="64"/>
      <c r="M933" s="64"/>
      <c r="N933" s="64"/>
      <c r="O933" s="64"/>
      <c r="P933" s="64"/>
      <c r="Q933" s="64"/>
      <c r="R933" s="64"/>
      <c r="S933" s="64"/>
      <c r="T933" s="64"/>
      <c r="U933" s="64"/>
      <c r="V933" s="64"/>
      <c r="W933" s="64"/>
      <c r="X933" s="64"/>
      <c r="Y933" s="64"/>
      <c r="Z933" s="64"/>
    </row>
    <row r="934" ht="12.75" customHeight="1">
      <c r="A934" s="82"/>
      <c r="B934" s="64"/>
      <c r="C934" s="64"/>
      <c r="D934" s="64"/>
      <c r="E934" s="64"/>
      <c r="F934" s="64"/>
      <c r="G934" s="64"/>
      <c r="H934" s="64"/>
      <c r="I934" s="64"/>
      <c r="J934" s="64"/>
      <c r="K934" s="64"/>
      <c r="L934" s="64"/>
      <c r="M934" s="64"/>
      <c r="N934" s="64"/>
      <c r="O934" s="64"/>
      <c r="P934" s="64"/>
      <c r="Q934" s="64"/>
      <c r="R934" s="64"/>
      <c r="S934" s="64"/>
      <c r="T934" s="64"/>
      <c r="U934" s="64"/>
      <c r="V934" s="64"/>
      <c r="W934" s="64"/>
      <c r="X934" s="64"/>
      <c r="Y934" s="64"/>
      <c r="Z934" s="64"/>
    </row>
    <row r="935" ht="12.75" customHeight="1">
      <c r="A935" s="82"/>
      <c r="B935" s="64"/>
      <c r="C935" s="64"/>
      <c r="D935" s="64"/>
      <c r="E935" s="64"/>
      <c r="F935" s="64"/>
      <c r="G935" s="64"/>
      <c r="H935" s="64"/>
      <c r="I935" s="64"/>
      <c r="J935" s="64"/>
      <c r="K935" s="64"/>
      <c r="L935" s="64"/>
      <c r="M935" s="64"/>
      <c r="N935" s="64"/>
      <c r="O935" s="64"/>
      <c r="P935" s="64"/>
      <c r="Q935" s="64"/>
      <c r="R935" s="64"/>
      <c r="S935" s="64"/>
      <c r="T935" s="64"/>
      <c r="U935" s="64"/>
      <c r="V935" s="64"/>
      <c r="W935" s="64"/>
      <c r="X935" s="64"/>
      <c r="Y935" s="64"/>
      <c r="Z935" s="64"/>
    </row>
    <row r="936" ht="12.75" customHeight="1">
      <c r="A936" s="82"/>
      <c r="B936" s="64"/>
      <c r="C936" s="64"/>
      <c r="D936" s="64"/>
      <c r="E936" s="64"/>
      <c r="F936" s="64"/>
      <c r="G936" s="64"/>
      <c r="H936" s="64"/>
      <c r="I936" s="64"/>
      <c r="J936" s="64"/>
      <c r="K936" s="64"/>
      <c r="L936" s="64"/>
      <c r="M936" s="64"/>
      <c r="N936" s="64"/>
      <c r="O936" s="64"/>
      <c r="P936" s="64"/>
      <c r="Q936" s="64"/>
      <c r="R936" s="64"/>
      <c r="S936" s="64"/>
      <c r="T936" s="64"/>
      <c r="U936" s="64"/>
      <c r="V936" s="64"/>
      <c r="W936" s="64"/>
      <c r="X936" s="64"/>
      <c r="Y936" s="64"/>
      <c r="Z936" s="64"/>
    </row>
    <row r="937" ht="12.75" customHeight="1">
      <c r="A937" s="82"/>
      <c r="B937" s="64"/>
      <c r="C937" s="64"/>
      <c r="D937" s="64"/>
      <c r="E937" s="64"/>
      <c r="F937" s="64"/>
      <c r="G937" s="64"/>
      <c r="H937" s="64"/>
      <c r="I937" s="64"/>
      <c r="J937" s="64"/>
      <c r="K937" s="64"/>
      <c r="L937" s="64"/>
      <c r="M937" s="64"/>
      <c r="N937" s="64"/>
      <c r="O937" s="64"/>
      <c r="P937" s="64"/>
      <c r="Q937" s="64"/>
      <c r="R937" s="64"/>
      <c r="S937" s="64"/>
      <c r="T937" s="64"/>
      <c r="U937" s="64"/>
      <c r="V937" s="64"/>
      <c r="W937" s="64"/>
      <c r="X937" s="64"/>
      <c r="Y937" s="64"/>
      <c r="Z937" s="64"/>
    </row>
    <row r="938" ht="12.75" customHeight="1">
      <c r="A938" s="82"/>
      <c r="B938" s="64"/>
      <c r="C938" s="64"/>
      <c r="D938" s="64"/>
      <c r="E938" s="64"/>
      <c r="F938" s="64"/>
      <c r="G938" s="64"/>
      <c r="H938" s="64"/>
      <c r="I938" s="64"/>
      <c r="J938" s="64"/>
      <c r="K938" s="64"/>
      <c r="L938" s="64"/>
      <c r="M938" s="64"/>
      <c r="N938" s="64"/>
      <c r="O938" s="64"/>
      <c r="P938" s="64"/>
      <c r="Q938" s="64"/>
      <c r="R938" s="64"/>
      <c r="S938" s="64"/>
      <c r="T938" s="64"/>
      <c r="U938" s="64"/>
      <c r="V938" s="64"/>
      <c r="W938" s="64"/>
      <c r="X938" s="64"/>
      <c r="Y938" s="64"/>
      <c r="Z938" s="64"/>
    </row>
    <row r="939" ht="12.75" customHeight="1">
      <c r="A939" s="82"/>
      <c r="B939" s="64"/>
      <c r="C939" s="64"/>
      <c r="D939" s="64"/>
      <c r="E939" s="64"/>
      <c r="F939" s="64"/>
      <c r="G939" s="64"/>
      <c r="H939" s="64"/>
      <c r="I939" s="64"/>
      <c r="J939" s="64"/>
      <c r="K939" s="64"/>
      <c r="L939" s="64"/>
      <c r="M939" s="64"/>
      <c r="N939" s="64"/>
      <c r="O939" s="64"/>
      <c r="P939" s="64"/>
      <c r="Q939" s="64"/>
      <c r="R939" s="64"/>
      <c r="S939" s="64"/>
      <c r="T939" s="64"/>
      <c r="U939" s="64"/>
      <c r="V939" s="64"/>
      <c r="W939" s="64"/>
      <c r="X939" s="64"/>
      <c r="Y939" s="64"/>
      <c r="Z939" s="64"/>
    </row>
    <row r="940" ht="12.75" customHeight="1">
      <c r="A940" s="82"/>
      <c r="B940" s="64"/>
      <c r="C940" s="64"/>
      <c r="D940" s="64"/>
      <c r="E940" s="64"/>
      <c r="F940" s="64"/>
      <c r="G940" s="64"/>
      <c r="H940" s="64"/>
      <c r="I940" s="64"/>
      <c r="J940" s="64"/>
      <c r="K940" s="64"/>
      <c r="L940" s="64"/>
      <c r="M940" s="64"/>
      <c r="N940" s="64"/>
      <c r="O940" s="64"/>
      <c r="P940" s="64"/>
      <c r="Q940" s="64"/>
      <c r="R940" s="64"/>
      <c r="S940" s="64"/>
      <c r="T940" s="64"/>
      <c r="U940" s="64"/>
      <c r="V940" s="64"/>
      <c r="W940" s="64"/>
      <c r="X940" s="64"/>
      <c r="Y940" s="64"/>
      <c r="Z940" s="64"/>
    </row>
    <row r="941" ht="12.75" customHeight="1">
      <c r="A941" s="82"/>
      <c r="B941" s="64"/>
      <c r="C941" s="64"/>
      <c r="D941" s="64"/>
      <c r="E941" s="64"/>
      <c r="F941" s="64"/>
      <c r="G941" s="64"/>
      <c r="H941" s="64"/>
      <c r="I941" s="64"/>
      <c r="J941" s="64"/>
      <c r="K941" s="64"/>
      <c r="L941" s="64"/>
      <c r="M941" s="64"/>
      <c r="N941" s="64"/>
      <c r="O941" s="64"/>
      <c r="P941" s="64"/>
      <c r="Q941" s="64"/>
      <c r="R941" s="64"/>
      <c r="S941" s="64"/>
      <c r="T941" s="64"/>
      <c r="U941" s="64"/>
      <c r="V941" s="64"/>
      <c r="W941" s="64"/>
      <c r="X941" s="64"/>
      <c r="Y941" s="64"/>
      <c r="Z941" s="64"/>
    </row>
    <row r="942" ht="12.75" customHeight="1">
      <c r="A942" s="82"/>
      <c r="B942" s="64"/>
      <c r="C942" s="64"/>
      <c r="D942" s="64"/>
      <c r="E942" s="64"/>
      <c r="F942" s="64"/>
      <c r="G942" s="64"/>
      <c r="H942" s="64"/>
      <c r="I942" s="64"/>
      <c r="J942" s="64"/>
      <c r="K942" s="64"/>
      <c r="L942" s="64"/>
      <c r="M942" s="64"/>
      <c r="N942" s="64"/>
      <c r="O942" s="64"/>
      <c r="P942" s="64"/>
      <c r="Q942" s="64"/>
      <c r="R942" s="64"/>
      <c r="S942" s="64"/>
      <c r="T942" s="64"/>
      <c r="U942" s="64"/>
      <c r="V942" s="64"/>
      <c r="W942" s="64"/>
      <c r="X942" s="64"/>
      <c r="Y942" s="64"/>
      <c r="Z942" s="64"/>
    </row>
    <row r="943" ht="12.75" customHeight="1">
      <c r="A943" s="82"/>
      <c r="B943" s="64"/>
      <c r="C943" s="64"/>
      <c r="D943" s="64"/>
      <c r="E943" s="64"/>
      <c r="F943" s="64"/>
      <c r="G943" s="64"/>
      <c r="H943" s="64"/>
      <c r="I943" s="64"/>
      <c r="J943" s="64"/>
      <c r="K943" s="64"/>
      <c r="L943" s="64"/>
      <c r="M943" s="64"/>
      <c r="N943" s="64"/>
      <c r="O943" s="64"/>
      <c r="P943" s="64"/>
      <c r="Q943" s="64"/>
      <c r="R943" s="64"/>
      <c r="S943" s="64"/>
      <c r="T943" s="64"/>
      <c r="U943" s="64"/>
      <c r="V943" s="64"/>
      <c r="W943" s="64"/>
      <c r="X943" s="64"/>
      <c r="Y943" s="64"/>
      <c r="Z943" s="64"/>
    </row>
    <row r="944" ht="12.75" customHeight="1">
      <c r="A944" s="82"/>
      <c r="B944" s="64"/>
      <c r="C944" s="64"/>
      <c r="D944" s="64"/>
      <c r="E944" s="64"/>
      <c r="F944" s="64"/>
      <c r="G944" s="64"/>
      <c r="H944" s="64"/>
      <c r="I944" s="64"/>
      <c r="J944" s="64"/>
      <c r="K944" s="64"/>
      <c r="L944" s="64"/>
      <c r="M944" s="64"/>
      <c r="N944" s="64"/>
      <c r="O944" s="64"/>
      <c r="P944" s="64"/>
      <c r="Q944" s="64"/>
      <c r="R944" s="64"/>
      <c r="S944" s="64"/>
      <c r="T944" s="64"/>
      <c r="U944" s="64"/>
      <c r="V944" s="64"/>
      <c r="W944" s="64"/>
      <c r="X944" s="64"/>
      <c r="Y944" s="64"/>
      <c r="Z944" s="64"/>
    </row>
    <row r="945" ht="12.75" customHeight="1">
      <c r="A945" s="82"/>
      <c r="B945" s="64"/>
      <c r="C945" s="64"/>
      <c r="D945" s="64"/>
      <c r="E945" s="64"/>
      <c r="F945" s="64"/>
      <c r="G945" s="64"/>
      <c r="H945" s="64"/>
      <c r="I945" s="64"/>
      <c r="J945" s="64"/>
      <c r="K945" s="64"/>
      <c r="L945" s="64"/>
      <c r="M945" s="64"/>
      <c r="N945" s="64"/>
      <c r="O945" s="64"/>
      <c r="P945" s="64"/>
      <c r="Q945" s="64"/>
      <c r="R945" s="64"/>
      <c r="S945" s="64"/>
      <c r="T945" s="64"/>
      <c r="U945" s="64"/>
      <c r="V945" s="64"/>
      <c r="W945" s="64"/>
      <c r="X945" s="64"/>
      <c r="Y945" s="64"/>
      <c r="Z945" s="64"/>
    </row>
    <row r="946" ht="12.75" customHeight="1">
      <c r="A946" s="82"/>
      <c r="B946" s="64"/>
      <c r="C946" s="64"/>
      <c r="D946" s="64"/>
      <c r="E946" s="64"/>
      <c r="F946" s="64"/>
      <c r="G946" s="64"/>
      <c r="H946" s="64"/>
      <c r="I946" s="64"/>
      <c r="J946" s="64"/>
      <c r="K946" s="64"/>
      <c r="L946" s="64"/>
      <c r="M946" s="64"/>
      <c r="N946" s="64"/>
      <c r="O946" s="64"/>
      <c r="P946" s="64"/>
      <c r="Q946" s="64"/>
      <c r="R946" s="64"/>
      <c r="S946" s="64"/>
      <c r="T946" s="64"/>
      <c r="U946" s="64"/>
      <c r="V946" s="64"/>
      <c r="W946" s="64"/>
      <c r="X946" s="64"/>
      <c r="Y946" s="64"/>
      <c r="Z946" s="64"/>
    </row>
    <row r="947" ht="12.75" customHeight="1">
      <c r="A947" s="82"/>
      <c r="B947" s="64"/>
      <c r="C947" s="64"/>
      <c r="D947" s="64"/>
      <c r="E947" s="64"/>
      <c r="F947" s="64"/>
      <c r="G947" s="64"/>
      <c r="H947" s="64"/>
      <c r="I947" s="64"/>
      <c r="J947" s="64"/>
      <c r="K947" s="64"/>
      <c r="L947" s="64"/>
      <c r="M947" s="64"/>
      <c r="N947" s="64"/>
      <c r="O947" s="64"/>
      <c r="P947" s="64"/>
      <c r="Q947" s="64"/>
      <c r="R947" s="64"/>
      <c r="S947" s="64"/>
      <c r="T947" s="64"/>
      <c r="U947" s="64"/>
      <c r="V947" s="64"/>
      <c r="W947" s="64"/>
      <c r="X947" s="64"/>
      <c r="Y947" s="64"/>
      <c r="Z947" s="64"/>
    </row>
    <row r="948" ht="12.75" customHeight="1">
      <c r="A948" s="82"/>
      <c r="B948" s="64"/>
      <c r="C948" s="64"/>
      <c r="D948" s="64"/>
      <c r="E948" s="64"/>
      <c r="F948" s="64"/>
      <c r="G948" s="64"/>
      <c r="H948" s="64"/>
      <c r="I948" s="64"/>
      <c r="J948" s="64"/>
      <c r="K948" s="64"/>
      <c r="L948" s="64"/>
      <c r="M948" s="64"/>
      <c r="N948" s="64"/>
      <c r="O948" s="64"/>
      <c r="P948" s="64"/>
      <c r="Q948" s="64"/>
      <c r="R948" s="64"/>
      <c r="S948" s="64"/>
      <c r="T948" s="64"/>
      <c r="U948" s="64"/>
      <c r="V948" s="64"/>
      <c r="W948" s="64"/>
      <c r="X948" s="64"/>
      <c r="Y948" s="64"/>
      <c r="Z948" s="64"/>
    </row>
    <row r="949" ht="12.75" customHeight="1">
      <c r="A949" s="82"/>
      <c r="B949" s="64"/>
      <c r="C949" s="64"/>
      <c r="D949" s="64"/>
      <c r="E949" s="64"/>
      <c r="F949" s="64"/>
      <c r="G949" s="64"/>
      <c r="H949" s="64"/>
      <c r="I949" s="64"/>
      <c r="J949" s="64"/>
      <c r="K949" s="64"/>
      <c r="L949" s="64"/>
      <c r="M949" s="64"/>
      <c r="N949" s="64"/>
      <c r="O949" s="64"/>
      <c r="P949" s="64"/>
      <c r="Q949" s="64"/>
      <c r="R949" s="64"/>
      <c r="S949" s="64"/>
      <c r="T949" s="64"/>
      <c r="U949" s="64"/>
      <c r="V949" s="64"/>
      <c r="W949" s="64"/>
      <c r="X949" s="64"/>
      <c r="Y949" s="64"/>
      <c r="Z949" s="64"/>
    </row>
    <row r="950" ht="12.75" customHeight="1">
      <c r="A950" s="82"/>
      <c r="B950" s="64"/>
      <c r="C950" s="64"/>
      <c r="D950" s="64"/>
      <c r="E950" s="64"/>
      <c r="F950" s="64"/>
      <c r="G950" s="64"/>
      <c r="H950" s="64"/>
      <c r="I950" s="64"/>
      <c r="J950" s="64"/>
      <c r="K950" s="64"/>
      <c r="L950" s="64"/>
      <c r="M950" s="64"/>
      <c r="N950" s="64"/>
      <c r="O950" s="64"/>
      <c r="P950" s="64"/>
      <c r="Q950" s="64"/>
      <c r="R950" s="64"/>
      <c r="S950" s="64"/>
      <c r="T950" s="64"/>
      <c r="U950" s="64"/>
      <c r="V950" s="64"/>
      <c r="W950" s="64"/>
      <c r="X950" s="64"/>
      <c r="Y950" s="64"/>
      <c r="Z950" s="64"/>
    </row>
    <row r="951" ht="12.75" customHeight="1">
      <c r="A951" s="82"/>
      <c r="B951" s="64"/>
      <c r="C951" s="64"/>
      <c r="D951" s="64"/>
      <c r="E951" s="64"/>
      <c r="F951" s="64"/>
      <c r="G951" s="64"/>
      <c r="H951" s="64"/>
      <c r="I951" s="64"/>
      <c r="J951" s="64"/>
      <c r="K951" s="64"/>
      <c r="L951" s="64"/>
      <c r="M951" s="64"/>
      <c r="N951" s="64"/>
      <c r="O951" s="64"/>
      <c r="P951" s="64"/>
      <c r="Q951" s="64"/>
      <c r="R951" s="64"/>
      <c r="S951" s="64"/>
      <c r="T951" s="64"/>
      <c r="U951" s="64"/>
      <c r="V951" s="64"/>
      <c r="W951" s="64"/>
      <c r="X951" s="64"/>
      <c r="Y951" s="64"/>
      <c r="Z951" s="64"/>
    </row>
    <row r="952" ht="12.75" customHeight="1">
      <c r="A952" s="82"/>
      <c r="B952" s="64"/>
      <c r="C952" s="64"/>
      <c r="D952" s="64"/>
      <c r="E952" s="64"/>
      <c r="F952" s="64"/>
      <c r="G952" s="64"/>
      <c r="H952" s="64"/>
      <c r="I952" s="64"/>
      <c r="J952" s="64"/>
      <c r="K952" s="64"/>
      <c r="L952" s="64"/>
      <c r="M952" s="64"/>
      <c r="N952" s="64"/>
      <c r="O952" s="64"/>
      <c r="P952" s="64"/>
      <c r="Q952" s="64"/>
      <c r="R952" s="64"/>
      <c r="S952" s="64"/>
      <c r="T952" s="64"/>
      <c r="U952" s="64"/>
      <c r="V952" s="64"/>
      <c r="W952" s="64"/>
      <c r="X952" s="64"/>
      <c r="Y952" s="64"/>
      <c r="Z952" s="64"/>
    </row>
    <row r="953" ht="12.75" customHeight="1">
      <c r="A953" s="82"/>
      <c r="B953" s="64"/>
      <c r="C953" s="64"/>
      <c r="D953" s="64"/>
      <c r="E953" s="64"/>
      <c r="F953" s="64"/>
      <c r="G953" s="64"/>
      <c r="H953" s="64"/>
      <c r="I953" s="64"/>
      <c r="J953" s="64"/>
      <c r="K953" s="64"/>
      <c r="L953" s="64"/>
      <c r="M953" s="64"/>
      <c r="N953" s="64"/>
      <c r="O953" s="64"/>
      <c r="P953" s="64"/>
      <c r="Q953" s="64"/>
      <c r="R953" s="64"/>
      <c r="S953" s="64"/>
      <c r="T953" s="64"/>
      <c r="U953" s="64"/>
      <c r="V953" s="64"/>
      <c r="W953" s="64"/>
      <c r="X953" s="64"/>
      <c r="Y953" s="64"/>
      <c r="Z953" s="64"/>
    </row>
    <row r="954" ht="12.75" customHeight="1">
      <c r="A954" s="82"/>
      <c r="B954" s="64"/>
      <c r="C954" s="64"/>
      <c r="D954" s="64"/>
      <c r="E954" s="64"/>
      <c r="F954" s="64"/>
      <c r="G954" s="64"/>
      <c r="H954" s="64"/>
      <c r="I954" s="64"/>
      <c r="J954" s="64"/>
      <c r="K954" s="64"/>
      <c r="L954" s="64"/>
      <c r="M954" s="64"/>
      <c r="N954" s="64"/>
      <c r="O954" s="64"/>
      <c r="P954" s="64"/>
      <c r="Q954" s="64"/>
      <c r="R954" s="64"/>
      <c r="S954" s="64"/>
      <c r="T954" s="64"/>
      <c r="U954" s="64"/>
      <c r="V954" s="64"/>
      <c r="W954" s="64"/>
      <c r="X954" s="64"/>
      <c r="Y954" s="64"/>
      <c r="Z954" s="64"/>
    </row>
    <row r="955" ht="12.75" customHeight="1">
      <c r="A955" s="82"/>
      <c r="B955" s="64"/>
      <c r="C955" s="64"/>
      <c r="D955" s="64"/>
      <c r="E955" s="64"/>
      <c r="F955" s="64"/>
      <c r="G955" s="64"/>
      <c r="H955" s="64"/>
      <c r="I955" s="64"/>
      <c r="J955" s="64"/>
      <c r="K955" s="64"/>
      <c r="L955" s="64"/>
      <c r="M955" s="64"/>
      <c r="N955" s="64"/>
      <c r="O955" s="64"/>
      <c r="P955" s="64"/>
      <c r="Q955" s="64"/>
      <c r="R955" s="64"/>
      <c r="S955" s="64"/>
      <c r="T955" s="64"/>
      <c r="U955" s="64"/>
      <c r="V955" s="64"/>
      <c r="W955" s="64"/>
      <c r="X955" s="64"/>
      <c r="Y955" s="64"/>
      <c r="Z955" s="64"/>
    </row>
    <row r="956" ht="12.75" customHeight="1">
      <c r="A956" s="82"/>
      <c r="B956" s="64"/>
      <c r="C956" s="64"/>
      <c r="D956" s="64"/>
      <c r="E956" s="64"/>
      <c r="F956" s="64"/>
      <c r="G956" s="64"/>
      <c r="H956" s="64"/>
      <c r="I956" s="64"/>
      <c r="J956" s="64"/>
      <c r="K956" s="64"/>
      <c r="L956" s="64"/>
      <c r="M956" s="64"/>
      <c r="N956" s="64"/>
      <c r="O956" s="64"/>
      <c r="P956" s="64"/>
      <c r="Q956" s="64"/>
      <c r="R956" s="64"/>
      <c r="S956" s="64"/>
      <c r="T956" s="64"/>
      <c r="U956" s="64"/>
      <c r="V956" s="64"/>
      <c r="W956" s="64"/>
      <c r="X956" s="64"/>
      <c r="Y956" s="64"/>
      <c r="Z956" s="64"/>
    </row>
    <row r="957" ht="12.75" customHeight="1">
      <c r="A957" s="82"/>
      <c r="B957" s="64"/>
      <c r="C957" s="64"/>
      <c r="D957" s="64"/>
      <c r="E957" s="64"/>
      <c r="F957" s="64"/>
      <c r="G957" s="64"/>
      <c r="H957" s="64"/>
      <c r="I957" s="64"/>
      <c r="J957" s="64"/>
      <c r="K957" s="64"/>
      <c r="L957" s="64"/>
      <c r="M957" s="64"/>
      <c r="N957" s="64"/>
      <c r="O957" s="64"/>
      <c r="P957" s="64"/>
      <c r="Q957" s="64"/>
      <c r="R957" s="64"/>
      <c r="S957" s="64"/>
      <c r="T957" s="64"/>
      <c r="U957" s="64"/>
      <c r="V957" s="64"/>
      <c r="W957" s="64"/>
      <c r="X957" s="64"/>
      <c r="Y957" s="64"/>
      <c r="Z957" s="64"/>
    </row>
    <row r="958" ht="12.75" customHeight="1">
      <c r="A958" s="82"/>
      <c r="B958" s="64"/>
      <c r="C958" s="64"/>
      <c r="D958" s="64"/>
      <c r="E958" s="64"/>
      <c r="F958" s="64"/>
      <c r="G958" s="64"/>
      <c r="H958" s="64"/>
      <c r="I958" s="64"/>
      <c r="J958" s="64"/>
      <c r="K958" s="64"/>
      <c r="L958" s="64"/>
      <c r="M958" s="64"/>
      <c r="N958" s="64"/>
      <c r="O958" s="64"/>
      <c r="P958" s="64"/>
      <c r="Q958" s="64"/>
      <c r="R958" s="64"/>
      <c r="S958" s="64"/>
      <c r="T958" s="64"/>
      <c r="U958" s="64"/>
      <c r="V958" s="64"/>
      <c r="W958" s="64"/>
      <c r="X958" s="64"/>
      <c r="Y958" s="64"/>
      <c r="Z958" s="64"/>
    </row>
    <row r="959" ht="12.75" customHeight="1">
      <c r="A959" s="82"/>
      <c r="B959" s="64"/>
      <c r="C959" s="64"/>
      <c r="D959" s="64"/>
      <c r="E959" s="64"/>
      <c r="F959" s="64"/>
      <c r="G959" s="64"/>
      <c r="H959" s="64"/>
      <c r="I959" s="64"/>
      <c r="J959" s="64"/>
      <c r="K959" s="64"/>
      <c r="L959" s="64"/>
      <c r="M959" s="64"/>
      <c r="N959" s="64"/>
      <c r="O959" s="64"/>
      <c r="P959" s="64"/>
      <c r="Q959" s="64"/>
      <c r="R959" s="64"/>
      <c r="S959" s="64"/>
      <c r="T959" s="64"/>
      <c r="U959" s="64"/>
      <c r="V959" s="64"/>
      <c r="W959" s="64"/>
      <c r="X959" s="64"/>
      <c r="Y959" s="64"/>
      <c r="Z959" s="64"/>
    </row>
    <row r="960" ht="12.75" customHeight="1">
      <c r="A960" s="82"/>
      <c r="B960" s="64"/>
      <c r="C960" s="64"/>
      <c r="D960" s="64"/>
      <c r="E960" s="64"/>
      <c r="F960" s="64"/>
      <c r="G960" s="64"/>
      <c r="H960" s="64"/>
      <c r="I960" s="64"/>
      <c r="J960" s="64"/>
      <c r="K960" s="64"/>
      <c r="L960" s="64"/>
      <c r="M960" s="64"/>
      <c r="N960" s="64"/>
      <c r="O960" s="64"/>
      <c r="P960" s="64"/>
      <c r="Q960" s="64"/>
      <c r="R960" s="64"/>
      <c r="S960" s="64"/>
      <c r="T960" s="64"/>
      <c r="U960" s="64"/>
      <c r="V960" s="64"/>
      <c r="W960" s="64"/>
      <c r="X960" s="64"/>
      <c r="Y960" s="64"/>
      <c r="Z960" s="64"/>
    </row>
    <row r="961" ht="12.75" customHeight="1">
      <c r="A961" s="82"/>
      <c r="B961" s="64"/>
      <c r="C961" s="64"/>
      <c r="D961" s="64"/>
      <c r="E961" s="64"/>
      <c r="F961" s="64"/>
      <c r="G961" s="64"/>
      <c r="H961" s="64"/>
      <c r="I961" s="64"/>
      <c r="J961" s="64"/>
      <c r="K961" s="64"/>
      <c r="L961" s="64"/>
      <c r="M961" s="64"/>
      <c r="N961" s="64"/>
      <c r="O961" s="64"/>
      <c r="P961" s="64"/>
      <c r="Q961" s="64"/>
      <c r="R961" s="64"/>
      <c r="S961" s="64"/>
      <c r="T961" s="64"/>
      <c r="U961" s="64"/>
      <c r="V961" s="64"/>
      <c r="W961" s="64"/>
      <c r="X961" s="64"/>
      <c r="Y961" s="64"/>
      <c r="Z961" s="64"/>
    </row>
    <row r="962" ht="12.75" customHeight="1">
      <c r="A962" s="82"/>
      <c r="B962" s="64"/>
      <c r="C962" s="64"/>
      <c r="D962" s="64"/>
      <c r="E962" s="64"/>
      <c r="F962" s="64"/>
      <c r="G962" s="64"/>
      <c r="H962" s="64"/>
      <c r="I962" s="64"/>
      <c r="J962" s="64"/>
      <c r="K962" s="64"/>
      <c r="L962" s="64"/>
      <c r="M962" s="64"/>
      <c r="N962" s="64"/>
      <c r="O962" s="64"/>
      <c r="P962" s="64"/>
      <c r="Q962" s="64"/>
      <c r="R962" s="64"/>
      <c r="S962" s="64"/>
      <c r="T962" s="64"/>
      <c r="U962" s="64"/>
      <c r="V962" s="64"/>
      <c r="W962" s="64"/>
      <c r="X962" s="64"/>
      <c r="Y962" s="64"/>
      <c r="Z962" s="64"/>
    </row>
    <row r="963" ht="12.75" customHeight="1">
      <c r="A963" s="82"/>
      <c r="B963" s="64"/>
      <c r="C963" s="64"/>
      <c r="D963" s="64"/>
      <c r="E963" s="64"/>
      <c r="F963" s="64"/>
      <c r="G963" s="64"/>
      <c r="H963" s="64"/>
      <c r="I963" s="64"/>
      <c r="J963" s="64"/>
      <c r="K963" s="64"/>
      <c r="L963" s="64"/>
      <c r="M963" s="64"/>
      <c r="N963" s="64"/>
      <c r="O963" s="64"/>
      <c r="P963" s="64"/>
      <c r="Q963" s="64"/>
      <c r="R963" s="64"/>
      <c r="S963" s="64"/>
      <c r="T963" s="64"/>
      <c r="U963" s="64"/>
      <c r="V963" s="64"/>
      <c r="W963" s="64"/>
      <c r="X963" s="64"/>
      <c r="Y963" s="64"/>
      <c r="Z963" s="64"/>
    </row>
    <row r="964" ht="12.75" customHeight="1">
      <c r="A964" s="82"/>
      <c r="B964" s="64"/>
      <c r="C964" s="64"/>
      <c r="D964" s="64"/>
      <c r="E964" s="64"/>
      <c r="F964" s="64"/>
      <c r="G964" s="64"/>
      <c r="H964" s="64"/>
      <c r="I964" s="64"/>
      <c r="J964" s="64"/>
      <c r="K964" s="64"/>
      <c r="L964" s="64"/>
      <c r="M964" s="64"/>
      <c r="N964" s="64"/>
      <c r="O964" s="64"/>
      <c r="P964" s="64"/>
      <c r="Q964" s="64"/>
      <c r="R964" s="64"/>
      <c r="S964" s="64"/>
      <c r="T964" s="64"/>
      <c r="U964" s="64"/>
      <c r="V964" s="64"/>
      <c r="W964" s="64"/>
      <c r="X964" s="64"/>
      <c r="Y964" s="64"/>
      <c r="Z964" s="64"/>
    </row>
    <row r="965" ht="12.75" customHeight="1">
      <c r="A965" s="82"/>
      <c r="B965" s="64"/>
      <c r="C965" s="64"/>
      <c r="D965" s="64"/>
      <c r="E965" s="64"/>
      <c r="F965" s="64"/>
      <c r="G965" s="64"/>
      <c r="H965" s="64"/>
      <c r="I965" s="64"/>
      <c r="J965" s="64"/>
      <c r="K965" s="64"/>
      <c r="L965" s="64"/>
      <c r="M965" s="64"/>
      <c r="N965" s="64"/>
      <c r="O965" s="64"/>
      <c r="P965" s="64"/>
      <c r="Q965" s="64"/>
      <c r="R965" s="64"/>
      <c r="S965" s="64"/>
      <c r="T965" s="64"/>
      <c r="U965" s="64"/>
      <c r="V965" s="64"/>
      <c r="W965" s="64"/>
      <c r="X965" s="64"/>
      <c r="Y965" s="64"/>
      <c r="Z965" s="64"/>
    </row>
    <row r="966" ht="12.75" customHeight="1">
      <c r="A966" s="82"/>
      <c r="B966" s="64"/>
      <c r="C966" s="64"/>
      <c r="D966" s="64"/>
      <c r="E966" s="64"/>
      <c r="F966" s="64"/>
      <c r="G966" s="64"/>
      <c r="H966" s="64"/>
      <c r="I966" s="64"/>
      <c r="J966" s="64"/>
      <c r="K966" s="64"/>
      <c r="L966" s="64"/>
      <c r="M966" s="64"/>
      <c r="N966" s="64"/>
      <c r="O966" s="64"/>
      <c r="P966" s="64"/>
      <c r="Q966" s="64"/>
      <c r="R966" s="64"/>
      <c r="S966" s="64"/>
      <c r="T966" s="64"/>
      <c r="U966" s="64"/>
      <c r="V966" s="64"/>
      <c r="W966" s="64"/>
      <c r="X966" s="64"/>
      <c r="Y966" s="64"/>
      <c r="Z966" s="64"/>
    </row>
    <row r="967" ht="12.75" customHeight="1">
      <c r="A967" s="82"/>
      <c r="B967" s="64"/>
      <c r="C967" s="64"/>
      <c r="D967" s="64"/>
      <c r="E967" s="64"/>
      <c r="F967" s="64"/>
      <c r="G967" s="64"/>
      <c r="H967" s="64"/>
      <c r="I967" s="64"/>
      <c r="J967" s="64"/>
      <c r="K967" s="64"/>
      <c r="L967" s="64"/>
      <c r="M967" s="64"/>
      <c r="N967" s="64"/>
      <c r="O967" s="64"/>
      <c r="P967" s="64"/>
      <c r="Q967" s="64"/>
      <c r="R967" s="64"/>
      <c r="S967" s="64"/>
      <c r="T967" s="64"/>
      <c r="U967" s="64"/>
      <c r="V967" s="64"/>
      <c r="W967" s="64"/>
      <c r="X967" s="64"/>
      <c r="Y967" s="64"/>
      <c r="Z967" s="64"/>
    </row>
    <row r="968" ht="12.75" customHeight="1">
      <c r="A968" s="82"/>
      <c r="B968" s="64"/>
      <c r="C968" s="64"/>
      <c r="D968" s="64"/>
      <c r="E968" s="64"/>
      <c r="F968" s="64"/>
      <c r="G968" s="64"/>
      <c r="H968" s="64"/>
      <c r="I968" s="64"/>
      <c r="J968" s="64"/>
      <c r="K968" s="64"/>
      <c r="L968" s="64"/>
      <c r="M968" s="64"/>
      <c r="N968" s="64"/>
      <c r="O968" s="64"/>
      <c r="P968" s="64"/>
      <c r="Q968" s="64"/>
      <c r="R968" s="64"/>
      <c r="S968" s="64"/>
      <c r="T968" s="64"/>
      <c r="U968" s="64"/>
      <c r="V968" s="64"/>
      <c r="W968" s="64"/>
      <c r="X968" s="64"/>
      <c r="Y968" s="64"/>
      <c r="Z968" s="64"/>
    </row>
    <row r="969" ht="12.75" customHeight="1">
      <c r="A969" s="82"/>
      <c r="B969" s="64"/>
      <c r="C969" s="64"/>
      <c r="D969" s="64"/>
      <c r="E969" s="64"/>
      <c r="F969" s="64"/>
      <c r="G969" s="64"/>
      <c r="H969" s="64"/>
      <c r="I969" s="64"/>
      <c r="J969" s="64"/>
      <c r="K969" s="64"/>
      <c r="L969" s="64"/>
      <c r="M969" s="64"/>
      <c r="N969" s="64"/>
      <c r="O969" s="64"/>
      <c r="P969" s="64"/>
      <c r="Q969" s="64"/>
      <c r="R969" s="64"/>
      <c r="S969" s="64"/>
      <c r="T969" s="64"/>
      <c r="U969" s="64"/>
      <c r="V969" s="64"/>
      <c r="W969" s="64"/>
      <c r="X969" s="64"/>
      <c r="Y969" s="64"/>
      <c r="Z969" s="64"/>
    </row>
    <row r="970" ht="12.75" customHeight="1">
      <c r="A970" s="82"/>
      <c r="B970" s="64"/>
      <c r="C970" s="64"/>
      <c r="D970" s="64"/>
      <c r="E970" s="64"/>
      <c r="F970" s="64"/>
      <c r="G970" s="64"/>
      <c r="H970" s="64"/>
      <c r="I970" s="64"/>
      <c r="J970" s="64"/>
      <c r="K970" s="64"/>
      <c r="L970" s="64"/>
      <c r="M970" s="64"/>
      <c r="N970" s="64"/>
      <c r="O970" s="64"/>
      <c r="P970" s="64"/>
      <c r="Q970" s="64"/>
      <c r="R970" s="64"/>
      <c r="S970" s="64"/>
      <c r="T970" s="64"/>
      <c r="U970" s="64"/>
      <c r="V970" s="64"/>
      <c r="W970" s="64"/>
      <c r="X970" s="64"/>
      <c r="Y970" s="64"/>
      <c r="Z970" s="64"/>
    </row>
    <row r="971" ht="12.75" customHeight="1">
      <c r="A971" s="82"/>
      <c r="B971" s="64"/>
      <c r="C971" s="64"/>
      <c r="D971" s="64"/>
      <c r="E971" s="64"/>
      <c r="F971" s="64"/>
      <c r="G971" s="64"/>
      <c r="H971" s="64"/>
      <c r="I971" s="64"/>
      <c r="J971" s="64"/>
      <c r="K971" s="64"/>
      <c r="L971" s="64"/>
      <c r="M971" s="64"/>
      <c r="N971" s="64"/>
      <c r="O971" s="64"/>
      <c r="P971" s="64"/>
      <c r="Q971" s="64"/>
      <c r="R971" s="64"/>
      <c r="S971" s="64"/>
      <c r="T971" s="64"/>
      <c r="U971" s="64"/>
      <c r="V971" s="64"/>
      <c r="W971" s="64"/>
      <c r="X971" s="64"/>
      <c r="Y971" s="64"/>
      <c r="Z971" s="64"/>
    </row>
    <row r="972" ht="12.75" customHeight="1">
      <c r="A972" s="82"/>
      <c r="B972" s="64"/>
      <c r="C972" s="64"/>
      <c r="D972" s="64"/>
      <c r="E972" s="64"/>
      <c r="F972" s="64"/>
      <c r="G972" s="64"/>
      <c r="H972" s="64"/>
      <c r="I972" s="64"/>
      <c r="J972" s="64"/>
      <c r="K972" s="64"/>
      <c r="L972" s="64"/>
      <c r="M972" s="64"/>
      <c r="N972" s="64"/>
      <c r="O972" s="64"/>
      <c r="P972" s="64"/>
      <c r="Q972" s="64"/>
      <c r="R972" s="64"/>
      <c r="S972" s="64"/>
      <c r="T972" s="64"/>
      <c r="U972" s="64"/>
      <c r="V972" s="64"/>
      <c r="W972" s="64"/>
      <c r="X972" s="64"/>
      <c r="Y972" s="64"/>
      <c r="Z972" s="64"/>
    </row>
    <row r="973" ht="12.75" customHeight="1">
      <c r="A973" s="82"/>
      <c r="B973" s="64"/>
      <c r="C973" s="64"/>
      <c r="D973" s="64"/>
      <c r="E973" s="64"/>
      <c r="F973" s="64"/>
      <c r="G973" s="64"/>
      <c r="H973" s="64"/>
      <c r="I973" s="64"/>
      <c r="J973" s="64"/>
      <c r="K973" s="64"/>
      <c r="L973" s="64"/>
      <c r="M973" s="64"/>
      <c r="N973" s="64"/>
      <c r="O973" s="64"/>
      <c r="P973" s="64"/>
      <c r="Q973" s="64"/>
      <c r="R973" s="64"/>
      <c r="S973" s="64"/>
      <c r="T973" s="64"/>
      <c r="U973" s="64"/>
      <c r="V973" s="64"/>
      <c r="W973" s="64"/>
      <c r="X973" s="64"/>
      <c r="Y973" s="64"/>
      <c r="Z973" s="64"/>
    </row>
    <row r="974" ht="12.75" customHeight="1">
      <c r="A974" s="82"/>
      <c r="B974" s="64"/>
      <c r="C974" s="64"/>
      <c r="D974" s="64"/>
      <c r="E974" s="64"/>
      <c r="F974" s="64"/>
      <c r="G974" s="64"/>
      <c r="H974" s="64"/>
      <c r="I974" s="64"/>
      <c r="J974" s="64"/>
      <c r="K974" s="64"/>
      <c r="L974" s="64"/>
      <c r="M974" s="64"/>
      <c r="N974" s="64"/>
      <c r="O974" s="64"/>
      <c r="P974" s="64"/>
      <c r="Q974" s="64"/>
      <c r="R974" s="64"/>
      <c r="S974" s="64"/>
      <c r="T974" s="64"/>
      <c r="U974" s="64"/>
      <c r="V974" s="64"/>
      <c r="W974" s="64"/>
      <c r="X974" s="64"/>
      <c r="Y974" s="64"/>
      <c r="Z974" s="64"/>
    </row>
    <row r="975" ht="12.75" customHeight="1">
      <c r="A975" s="82"/>
      <c r="B975" s="64"/>
      <c r="C975" s="64"/>
      <c r="D975" s="64"/>
      <c r="E975" s="64"/>
      <c r="F975" s="64"/>
      <c r="G975" s="64"/>
      <c r="H975" s="64"/>
      <c r="I975" s="64"/>
      <c r="J975" s="64"/>
      <c r="K975" s="64"/>
      <c r="L975" s="64"/>
      <c r="M975" s="64"/>
      <c r="N975" s="64"/>
      <c r="O975" s="64"/>
      <c r="P975" s="64"/>
      <c r="Q975" s="64"/>
      <c r="R975" s="64"/>
      <c r="S975" s="64"/>
      <c r="T975" s="64"/>
      <c r="U975" s="64"/>
      <c r="V975" s="64"/>
      <c r="W975" s="64"/>
      <c r="X975" s="64"/>
      <c r="Y975" s="64"/>
      <c r="Z975" s="64"/>
    </row>
    <row r="976" ht="12.75" customHeight="1">
      <c r="A976" s="82"/>
      <c r="B976" s="64"/>
      <c r="C976" s="64"/>
      <c r="D976" s="64"/>
      <c r="E976" s="64"/>
      <c r="F976" s="64"/>
      <c r="G976" s="64"/>
      <c r="H976" s="64"/>
      <c r="I976" s="64"/>
      <c r="J976" s="64"/>
      <c r="K976" s="64"/>
      <c r="L976" s="64"/>
      <c r="M976" s="64"/>
      <c r="N976" s="64"/>
      <c r="O976" s="64"/>
      <c r="P976" s="64"/>
      <c r="Q976" s="64"/>
      <c r="R976" s="64"/>
      <c r="S976" s="64"/>
      <c r="T976" s="64"/>
      <c r="U976" s="64"/>
      <c r="V976" s="64"/>
      <c r="W976" s="64"/>
      <c r="X976" s="64"/>
      <c r="Y976" s="64"/>
      <c r="Z976" s="64"/>
    </row>
    <row r="977" ht="12.75" customHeight="1">
      <c r="A977" s="82"/>
      <c r="B977" s="64"/>
      <c r="C977" s="64"/>
      <c r="D977" s="64"/>
      <c r="E977" s="64"/>
      <c r="F977" s="64"/>
      <c r="G977" s="64"/>
      <c r="H977" s="64"/>
      <c r="I977" s="64"/>
      <c r="J977" s="64"/>
      <c r="K977" s="64"/>
      <c r="L977" s="64"/>
      <c r="M977" s="64"/>
      <c r="N977" s="64"/>
      <c r="O977" s="64"/>
      <c r="P977" s="64"/>
      <c r="Q977" s="64"/>
      <c r="R977" s="64"/>
      <c r="S977" s="64"/>
      <c r="T977" s="64"/>
      <c r="U977" s="64"/>
      <c r="V977" s="64"/>
      <c r="W977" s="64"/>
      <c r="X977" s="64"/>
      <c r="Y977" s="64"/>
      <c r="Z977" s="64"/>
    </row>
    <row r="978" ht="12.75" customHeight="1">
      <c r="A978" s="82"/>
      <c r="B978" s="64"/>
      <c r="C978" s="64"/>
      <c r="D978" s="64"/>
      <c r="E978" s="64"/>
      <c r="F978" s="64"/>
      <c r="G978" s="64"/>
      <c r="H978" s="64"/>
      <c r="I978" s="64"/>
      <c r="J978" s="64"/>
      <c r="K978" s="64"/>
      <c r="L978" s="64"/>
      <c r="M978" s="64"/>
      <c r="N978" s="64"/>
      <c r="O978" s="64"/>
      <c r="P978" s="64"/>
      <c r="Q978" s="64"/>
      <c r="R978" s="64"/>
      <c r="S978" s="64"/>
      <c r="T978" s="64"/>
      <c r="U978" s="64"/>
      <c r="V978" s="64"/>
      <c r="W978" s="64"/>
      <c r="X978" s="64"/>
      <c r="Y978" s="64"/>
      <c r="Z978" s="64"/>
    </row>
    <row r="979" ht="12.75" customHeight="1">
      <c r="A979" s="82"/>
      <c r="B979" s="64"/>
      <c r="C979" s="64"/>
      <c r="D979" s="64"/>
      <c r="E979" s="64"/>
      <c r="F979" s="64"/>
      <c r="G979" s="64"/>
      <c r="H979" s="64"/>
      <c r="I979" s="64"/>
      <c r="J979" s="64"/>
      <c r="K979" s="64"/>
      <c r="L979" s="64"/>
      <c r="M979" s="64"/>
      <c r="N979" s="64"/>
      <c r="O979" s="64"/>
      <c r="P979" s="64"/>
      <c r="Q979" s="64"/>
      <c r="R979" s="64"/>
      <c r="S979" s="64"/>
      <c r="T979" s="64"/>
      <c r="U979" s="64"/>
      <c r="V979" s="64"/>
      <c r="W979" s="64"/>
      <c r="X979" s="64"/>
      <c r="Y979" s="64"/>
      <c r="Z979" s="64"/>
    </row>
    <row r="980" ht="12.75" customHeight="1">
      <c r="A980" s="82"/>
      <c r="B980" s="64"/>
      <c r="C980" s="64"/>
      <c r="D980" s="64"/>
      <c r="E980" s="64"/>
      <c r="F980" s="64"/>
      <c r="G980" s="64"/>
      <c r="H980" s="64"/>
      <c r="I980" s="64"/>
      <c r="J980" s="64"/>
      <c r="K980" s="64"/>
      <c r="L980" s="64"/>
      <c r="M980" s="64"/>
      <c r="N980" s="64"/>
      <c r="O980" s="64"/>
      <c r="P980" s="64"/>
      <c r="Q980" s="64"/>
      <c r="R980" s="64"/>
      <c r="S980" s="64"/>
      <c r="T980" s="64"/>
      <c r="U980" s="64"/>
      <c r="V980" s="64"/>
      <c r="W980" s="64"/>
      <c r="X980" s="64"/>
      <c r="Y980" s="64"/>
      <c r="Z980" s="64"/>
    </row>
    <row r="981" ht="12.75" customHeight="1">
      <c r="A981" s="82"/>
      <c r="B981" s="64"/>
      <c r="C981" s="64"/>
      <c r="D981" s="64"/>
      <c r="E981" s="64"/>
      <c r="F981" s="64"/>
      <c r="G981" s="64"/>
      <c r="H981" s="64"/>
      <c r="I981" s="64"/>
      <c r="J981" s="64"/>
      <c r="K981" s="64"/>
      <c r="L981" s="64"/>
      <c r="M981" s="64"/>
      <c r="N981" s="64"/>
      <c r="O981" s="64"/>
      <c r="P981" s="64"/>
      <c r="Q981" s="64"/>
      <c r="R981" s="64"/>
      <c r="S981" s="64"/>
      <c r="T981" s="64"/>
      <c r="U981" s="64"/>
      <c r="V981" s="64"/>
      <c r="W981" s="64"/>
      <c r="X981" s="64"/>
      <c r="Y981" s="64"/>
      <c r="Z981" s="64"/>
    </row>
    <row r="982" ht="12.75" customHeight="1">
      <c r="A982" s="82"/>
      <c r="B982" s="64"/>
      <c r="C982" s="64"/>
      <c r="D982" s="64"/>
      <c r="E982" s="64"/>
      <c r="F982" s="64"/>
      <c r="G982" s="64"/>
      <c r="H982" s="64"/>
      <c r="I982" s="64"/>
      <c r="J982" s="64"/>
      <c r="K982" s="64"/>
      <c r="L982" s="64"/>
      <c r="M982" s="64"/>
      <c r="N982" s="64"/>
      <c r="O982" s="64"/>
      <c r="P982" s="64"/>
      <c r="Q982" s="64"/>
      <c r="R982" s="64"/>
      <c r="S982" s="64"/>
      <c r="T982" s="64"/>
      <c r="U982" s="64"/>
      <c r="V982" s="64"/>
      <c r="W982" s="64"/>
      <c r="X982" s="64"/>
      <c r="Y982" s="64"/>
      <c r="Z982" s="64"/>
    </row>
    <row r="983" ht="12.75" customHeight="1">
      <c r="A983" s="82"/>
      <c r="B983" s="64"/>
      <c r="C983" s="64"/>
      <c r="D983" s="64"/>
      <c r="E983" s="64"/>
      <c r="F983" s="64"/>
      <c r="G983" s="64"/>
      <c r="H983" s="64"/>
      <c r="I983" s="64"/>
      <c r="J983" s="64"/>
      <c r="K983" s="64"/>
      <c r="L983" s="64"/>
      <c r="M983" s="64"/>
      <c r="N983" s="64"/>
      <c r="O983" s="64"/>
      <c r="P983" s="64"/>
      <c r="Q983" s="64"/>
      <c r="R983" s="64"/>
      <c r="S983" s="64"/>
      <c r="T983" s="64"/>
      <c r="U983" s="64"/>
      <c r="V983" s="64"/>
      <c r="W983" s="64"/>
      <c r="X983" s="64"/>
      <c r="Y983" s="64"/>
      <c r="Z983" s="64"/>
    </row>
    <row r="984" ht="12.75" customHeight="1">
      <c r="A984" s="82"/>
      <c r="B984" s="64"/>
      <c r="C984" s="64"/>
      <c r="D984" s="64"/>
      <c r="E984" s="64"/>
      <c r="F984" s="64"/>
      <c r="G984" s="64"/>
      <c r="H984" s="64"/>
      <c r="I984" s="64"/>
      <c r="J984" s="64"/>
      <c r="K984" s="64"/>
      <c r="L984" s="64"/>
      <c r="M984" s="64"/>
      <c r="N984" s="64"/>
      <c r="O984" s="64"/>
      <c r="P984" s="64"/>
      <c r="Q984" s="64"/>
      <c r="R984" s="64"/>
      <c r="S984" s="64"/>
      <c r="T984" s="64"/>
      <c r="U984" s="64"/>
      <c r="V984" s="64"/>
      <c r="W984" s="64"/>
      <c r="X984" s="64"/>
      <c r="Y984" s="64"/>
      <c r="Z984" s="64"/>
    </row>
    <row r="985" ht="12.75" customHeight="1">
      <c r="A985" s="82"/>
      <c r="B985" s="64"/>
      <c r="C985" s="64"/>
      <c r="D985" s="64"/>
      <c r="E985" s="64"/>
      <c r="F985" s="64"/>
      <c r="G985" s="64"/>
      <c r="H985" s="64"/>
      <c r="I985" s="64"/>
      <c r="J985" s="64"/>
      <c r="K985" s="64"/>
      <c r="L985" s="64"/>
      <c r="M985" s="64"/>
      <c r="N985" s="64"/>
      <c r="O985" s="64"/>
      <c r="P985" s="64"/>
      <c r="Q985" s="64"/>
      <c r="R985" s="64"/>
      <c r="S985" s="64"/>
      <c r="T985" s="64"/>
      <c r="U985" s="64"/>
      <c r="V985" s="64"/>
      <c r="W985" s="64"/>
      <c r="X985" s="64"/>
      <c r="Y985" s="64"/>
      <c r="Z985" s="64"/>
    </row>
    <row r="986" ht="12.75" customHeight="1">
      <c r="A986" s="82"/>
      <c r="B986" s="64"/>
      <c r="C986" s="64"/>
      <c r="D986" s="64"/>
      <c r="E986" s="64"/>
      <c r="F986" s="64"/>
      <c r="G986" s="64"/>
      <c r="H986" s="64"/>
      <c r="I986" s="64"/>
      <c r="J986" s="64"/>
      <c r="K986" s="64"/>
      <c r="L986" s="64"/>
      <c r="M986" s="64"/>
      <c r="N986" s="64"/>
      <c r="O986" s="64"/>
      <c r="P986" s="64"/>
      <c r="Q986" s="64"/>
      <c r="R986" s="64"/>
      <c r="S986" s="64"/>
      <c r="T986" s="64"/>
      <c r="U986" s="64"/>
      <c r="V986" s="64"/>
      <c r="W986" s="64"/>
      <c r="X986" s="64"/>
      <c r="Y986" s="64"/>
      <c r="Z986" s="64"/>
    </row>
    <row r="987" ht="12.75" customHeight="1">
      <c r="A987" s="82"/>
      <c r="B987" s="64"/>
      <c r="C987" s="64"/>
      <c r="D987" s="64"/>
      <c r="E987" s="64"/>
      <c r="F987" s="64"/>
      <c r="G987" s="64"/>
      <c r="H987" s="64"/>
      <c r="I987" s="64"/>
      <c r="J987" s="64"/>
      <c r="K987" s="64"/>
      <c r="L987" s="64"/>
      <c r="M987" s="64"/>
      <c r="N987" s="64"/>
      <c r="O987" s="64"/>
      <c r="P987" s="64"/>
      <c r="Q987" s="64"/>
      <c r="R987" s="64"/>
      <c r="S987" s="64"/>
      <c r="T987" s="64"/>
      <c r="U987" s="64"/>
      <c r="V987" s="64"/>
      <c r="W987" s="64"/>
      <c r="X987" s="64"/>
      <c r="Y987" s="64"/>
      <c r="Z987" s="64"/>
    </row>
    <row r="988" ht="12.75" customHeight="1">
      <c r="A988" s="82"/>
      <c r="B988" s="64"/>
      <c r="C988" s="64"/>
      <c r="D988" s="64"/>
      <c r="E988" s="64"/>
      <c r="F988" s="64"/>
      <c r="G988" s="64"/>
      <c r="H988" s="64"/>
      <c r="I988" s="64"/>
      <c r="J988" s="64"/>
      <c r="K988" s="64"/>
      <c r="L988" s="64"/>
      <c r="M988" s="64"/>
      <c r="N988" s="64"/>
      <c r="O988" s="64"/>
      <c r="P988" s="64"/>
      <c r="Q988" s="64"/>
      <c r="R988" s="64"/>
      <c r="S988" s="64"/>
      <c r="T988" s="64"/>
      <c r="U988" s="64"/>
      <c r="V988" s="64"/>
      <c r="W988" s="64"/>
      <c r="X988" s="64"/>
      <c r="Y988" s="64"/>
      <c r="Z988" s="64"/>
    </row>
    <row r="989" ht="12.75" customHeight="1">
      <c r="A989" s="82"/>
      <c r="B989" s="64"/>
      <c r="C989" s="64"/>
      <c r="D989" s="64"/>
      <c r="E989" s="64"/>
      <c r="F989" s="64"/>
      <c r="G989" s="64"/>
      <c r="H989" s="64"/>
      <c r="I989" s="64"/>
      <c r="J989" s="64"/>
      <c r="K989" s="64"/>
      <c r="L989" s="64"/>
      <c r="M989" s="64"/>
      <c r="N989" s="64"/>
      <c r="O989" s="64"/>
      <c r="P989" s="64"/>
      <c r="Q989" s="64"/>
      <c r="R989" s="64"/>
      <c r="S989" s="64"/>
      <c r="T989" s="64"/>
      <c r="U989" s="64"/>
      <c r="V989" s="64"/>
      <c r="W989" s="64"/>
      <c r="X989" s="64"/>
      <c r="Y989" s="64"/>
      <c r="Z989" s="64"/>
    </row>
    <row r="990" ht="12.75" customHeight="1">
      <c r="A990" s="82"/>
      <c r="B990" s="64"/>
      <c r="C990" s="64"/>
      <c r="D990" s="64"/>
      <c r="E990" s="64"/>
      <c r="F990" s="64"/>
      <c r="G990" s="64"/>
      <c r="H990" s="64"/>
      <c r="I990" s="64"/>
      <c r="J990" s="64"/>
      <c r="K990" s="64"/>
      <c r="L990" s="64"/>
      <c r="M990" s="64"/>
      <c r="N990" s="64"/>
      <c r="O990" s="64"/>
      <c r="P990" s="64"/>
      <c r="Q990" s="64"/>
      <c r="R990" s="64"/>
      <c r="S990" s="64"/>
      <c r="T990" s="64"/>
      <c r="U990" s="64"/>
      <c r="V990" s="64"/>
      <c r="W990" s="64"/>
      <c r="X990" s="64"/>
      <c r="Y990" s="64"/>
      <c r="Z990" s="64"/>
    </row>
    <row r="991" ht="12.75" customHeight="1">
      <c r="A991" s="82"/>
      <c r="B991" s="64"/>
      <c r="C991" s="64"/>
      <c r="D991" s="64"/>
      <c r="E991" s="64"/>
      <c r="F991" s="64"/>
      <c r="G991" s="64"/>
      <c r="H991" s="64"/>
      <c r="I991" s="64"/>
      <c r="J991" s="64"/>
      <c r="K991" s="64"/>
      <c r="L991" s="64"/>
      <c r="M991" s="64"/>
      <c r="N991" s="64"/>
      <c r="O991" s="64"/>
      <c r="P991" s="64"/>
      <c r="Q991" s="64"/>
      <c r="R991" s="64"/>
      <c r="S991" s="64"/>
      <c r="T991" s="64"/>
      <c r="U991" s="64"/>
      <c r="V991" s="64"/>
      <c r="W991" s="64"/>
      <c r="X991" s="64"/>
      <c r="Y991" s="64"/>
      <c r="Z991" s="64"/>
    </row>
    <row r="992" ht="12.75" customHeight="1">
      <c r="A992" s="82"/>
      <c r="B992" s="64"/>
      <c r="C992" s="64"/>
      <c r="D992" s="64"/>
      <c r="E992" s="64"/>
      <c r="F992" s="64"/>
      <c r="G992" s="64"/>
      <c r="H992" s="64"/>
      <c r="I992" s="64"/>
      <c r="J992" s="64"/>
      <c r="K992" s="64"/>
      <c r="L992" s="64"/>
      <c r="M992" s="64"/>
      <c r="N992" s="64"/>
      <c r="O992" s="64"/>
      <c r="P992" s="64"/>
      <c r="Q992" s="64"/>
      <c r="R992" s="64"/>
      <c r="S992" s="64"/>
      <c r="T992" s="64"/>
      <c r="U992" s="64"/>
      <c r="V992" s="64"/>
      <c r="W992" s="64"/>
      <c r="X992" s="64"/>
      <c r="Y992" s="64"/>
      <c r="Z992" s="64"/>
    </row>
    <row r="993" ht="12.75" customHeight="1">
      <c r="A993" s="82"/>
      <c r="B993" s="64"/>
      <c r="C993" s="64"/>
      <c r="D993" s="64"/>
      <c r="E993" s="64"/>
      <c r="F993" s="64"/>
      <c r="G993" s="64"/>
      <c r="H993" s="64"/>
      <c r="I993" s="64"/>
      <c r="J993" s="64"/>
      <c r="K993" s="64"/>
      <c r="L993" s="64"/>
      <c r="M993" s="64"/>
      <c r="N993" s="64"/>
      <c r="O993" s="64"/>
      <c r="P993" s="64"/>
      <c r="Q993" s="64"/>
      <c r="R993" s="64"/>
      <c r="S993" s="64"/>
      <c r="T993" s="64"/>
      <c r="U993" s="64"/>
      <c r="V993" s="64"/>
      <c r="W993" s="64"/>
      <c r="X993" s="64"/>
      <c r="Y993" s="64"/>
      <c r="Z993" s="64"/>
    </row>
    <row r="994" ht="12.75" customHeight="1">
      <c r="A994" s="82"/>
      <c r="B994" s="64"/>
      <c r="C994" s="64"/>
      <c r="D994" s="64"/>
      <c r="E994" s="64"/>
      <c r="F994" s="64"/>
      <c r="G994" s="64"/>
      <c r="H994" s="64"/>
      <c r="I994" s="64"/>
      <c r="J994" s="64"/>
      <c r="K994" s="64"/>
      <c r="L994" s="64"/>
      <c r="M994" s="64"/>
      <c r="N994" s="64"/>
      <c r="O994" s="64"/>
      <c r="P994" s="64"/>
      <c r="Q994" s="64"/>
      <c r="R994" s="64"/>
      <c r="S994" s="64"/>
      <c r="T994" s="64"/>
      <c r="U994" s="64"/>
      <c r="V994" s="64"/>
      <c r="W994" s="64"/>
      <c r="X994" s="64"/>
      <c r="Y994" s="64"/>
      <c r="Z994" s="64"/>
    </row>
    <row r="995" ht="12.75" customHeight="1">
      <c r="A995" s="82"/>
      <c r="B995" s="64"/>
      <c r="C995" s="64"/>
      <c r="D995" s="64"/>
      <c r="E995" s="64"/>
      <c r="F995" s="64"/>
      <c r="G995" s="64"/>
      <c r="H995" s="64"/>
      <c r="I995" s="64"/>
      <c r="J995" s="64"/>
      <c r="K995" s="64"/>
      <c r="L995" s="64"/>
      <c r="M995" s="64"/>
      <c r="N995" s="64"/>
      <c r="O995" s="64"/>
      <c r="P995" s="64"/>
      <c r="Q995" s="64"/>
      <c r="R995" s="64"/>
      <c r="S995" s="64"/>
      <c r="T995" s="64"/>
      <c r="U995" s="64"/>
      <c r="V995" s="64"/>
      <c r="W995" s="64"/>
      <c r="X995" s="64"/>
      <c r="Y995" s="64"/>
      <c r="Z995" s="64"/>
    </row>
    <row r="996" ht="12.75" customHeight="1">
      <c r="A996" s="82"/>
      <c r="B996" s="64"/>
      <c r="C996" s="64"/>
      <c r="D996" s="64"/>
      <c r="E996" s="64"/>
      <c r="F996" s="64"/>
      <c r="G996" s="64"/>
      <c r="H996" s="64"/>
      <c r="I996" s="64"/>
      <c r="J996" s="64"/>
      <c r="K996" s="64"/>
      <c r="L996" s="64"/>
      <c r="M996" s="64"/>
      <c r="N996" s="64"/>
      <c r="O996" s="64"/>
      <c r="P996" s="64"/>
      <c r="Q996" s="64"/>
      <c r="R996" s="64"/>
      <c r="S996" s="64"/>
      <c r="T996" s="64"/>
      <c r="U996" s="64"/>
      <c r="V996" s="64"/>
      <c r="W996" s="64"/>
      <c r="X996" s="64"/>
      <c r="Y996" s="64"/>
      <c r="Z996" s="64"/>
    </row>
    <row r="997" ht="12.75" customHeight="1">
      <c r="A997" s="82"/>
      <c r="B997" s="64"/>
      <c r="C997" s="64"/>
      <c r="D997" s="64"/>
      <c r="E997" s="64"/>
      <c r="F997" s="64"/>
      <c r="G997" s="64"/>
      <c r="H997" s="64"/>
      <c r="I997" s="64"/>
      <c r="J997" s="64"/>
      <c r="K997" s="64"/>
      <c r="L997" s="64"/>
      <c r="M997" s="64"/>
      <c r="N997" s="64"/>
      <c r="O997" s="64"/>
      <c r="P997" s="64"/>
      <c r="Q997" s="64"/>
      <c r="R997" s="64"/>
      <c r="S997" s="64"/>
      <c r="T997" s="64"/>
      <c r="U997" s="64"/>
      <c r="V997" s="64"/>
      <c r="W997" s="64"/>
      <c r="X997" s="64"/>
      <c r="Y997" s="64"/>
      <c r="Z997" s="64"/>
    </row>
    <row r="998" ht="12.75" customHeight="1">
      <c r="A998" s="82"/>
      <c r="B998" s="64"/>
      <c r="C998" s="64"/>
      <c r="D998" s="64"/>
      <c r="E998" s="64"/>
      <c r="F998" s="64"/>
      <c r="G998" s="64"/>
      <c r="H998" s="64"/>
      <c r="I998" s="64"/>
      <c r="J998" s="64"/>
      <c r="K998" s="64"/>
      <c r="L998" s="64"/>
      <c r="M998" s="64"/>
      <c r="N998" s="64"/>
      <c r="O998" s="64"/>
      <c r="P998" s="64"/>
      <c r="Q998" s="64"/>
      <c r="R998" s="64"/>
      <c r="S998" s="64"/>
      <c r="T998" s="64"/>
      <c r="U998" s="64"/>
      <c r="V998" s="64"/>
      <c r="W998" s="64"/>
      <c r="X998" s="64"/>
      <c r="Y998" s="64"/>
      <c r="Z998" s="64"/>
    </row>
    <row r="999" ht="12.75" customHeight="1">
      <c r="A999" s="82"/>
      <c r="B999" s="64"/>
      <c r="C999" s="64"/>
      <c r="D999" s="64"/>
      <c r="E999" s="64"/>
      <c r="F999" s="64"/>
      <c r="G999" s="64"/>
      <c r="H999" s="64"/>
      <c r="I999" s="64"/>
      <c r="J999" s="64"/>
      <c r="K999" s="64"/>
      <c r="L999" s="64"/>
      <c r="M999" s="64"/>
      <c r="N999" s="64"/>
      <c r="O999" s="64"/>
      <c r="P999" s="64"/>
      <c r="Q999" s="64"/>
      <c r="R999" s="64"/>
      <c r="S999" s="64"/>
      <c r="T999" s="64"/>
      <c r="U999" s="64"/>
      <c r="V999" s="64"/>
      <c r="W999" s="64"/>
      <c r="X999" s="64"/>
      <c r="Y999" s="64"/>
      <c r="Z999" s="64"/>
    </row>
    <row r="1000" ht="12.75" customHeight="1">
      <c r="A1000" s="82"/>
      <c r="B1000" s="64"/>
      <c r="C1000" s="64"/>
      <c r="D1000" s="64"/>
      <c r="E1000" s="64"/>
      <c r="F1000" s="64"/>
      <c r="G1000" s="64"/>
      <c r="H1000" s="64"/>
      <c r="I1000" s="64"/>
      <c r="J1000" s="64"/>
      <c r="K1000" s="64"/>
      <c r="L1000" s="64"/>
      <c r="M1000" s="64"/>
      <c r="N1000" s="64"/>
      <c r="O1000" s="64"/>
      <c r="P1000" s="64"/>
      <c r="Q1000" s="64"/>
      <c r="R1000" s="64"/>
      <c r="S1000" s="64"/>
      <c r="T1000" s="64"/>
      <c r="U1000" s="64"/>
      <c r="V1000" s="64"/>
      <c r="W1000" s="64"/>
      <c r="X1000" s="64"/>
      <c r="Y1000" s="64"/>
      <c r="Z1000" s="64"/>
    </row>
  </sheetData>
  <printOptions/>
  <pageMargins bottom="0.5905511811023623" footer="0.0" header="0.0" left="0.3937007874015748" right="0.3937007874015748" top="0.5905511811023623"/>
  <pageSetup orientation="portrait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Right="0"/>
    <pageSetUpPr/>
  </sheetPr>
  <sheetViews>
    <sheetView workbookViewId="0"/>
  </sheetViews>
  <sheetFormatPr customHeight="1" defaultColWidth="14.43" defaultRowHeight="15.0"/>
  <cols>
    <col customWidth="1" min="1" max="1" width="13.14"/>
    <col customWidth="1" min="2" max="2" width="7.86"/>
    <col customWidth="1" min="3" max="3" width="15.57"/>
    <col customWidth="1" min="4" max="4" width="11.86"/>
    <col customWidth="1" min="5" max="5" width="28.71"/>
    <col customWidth="1" min="6" max="6" width="8.0"/>
    <col customWidth="1" min="7" max="7" width="5.29"/>
    <col customWidth="1" min="8" max="8" width="8.14"/>
    <col customWidth="1" min="9" max="9" width="12.43"/>
    <col customWidth="1" min="10" max="10" width="13.0"/>
    <col customWidth="1" min="11" max="11" width="7.86"/>
    <col customWidth="1" min="12" max="12" width="8.14"/>
    <col customWidth="1" min="13" max="13" width="5.43"/>
    <col customWidth="1" min="14" max="14" width="14.57"/>
    <col customWidth="1" min="15" max="15" width="25.29"/>
    <col customWidth="1" min="16" max="26" width="9.14"/>
  </cols>
  <sheetData>
    <row r="1" ht="12.75" customHeight="1">
      <c r="A1" s="92" t="s">
        <v>5949</v>
      </c>
      <c r="B1" s="86" t="s">
        <v>5950</v>
      </c>
      <c r="C1" s="86" t="s">
        <v>5951</v>
      </c>
      <c r="D1" s="86" t="s">
        <v>5952</v>
      </c>
      <c r="E1" s="86" t="s">
        <v>5953</v>
      </c>
      <c r="F1" s="86" t="s">
        <v>5954</v>
      </c>
      <c r="G1" s="86" t="s">
        <v>5955</v>
      </c>
      <c r="H1" s="86" t="s">
        <v>5956</v>
      </c>
      <c r="I1" s="86" t="s">
        <v>5957</v>
      </c>
      <c r="J1" s="86"/>
      <c r="K1" s="86"/>
      <c r="L1" s="86"/>
      <c r="M1" s="86"/>
      <c r="N1" s="86" t="s">
        <v>5958</v>
      </c>
      <c r="O1" s="86" t="s">
        <v>5959</v>
      </c>
      <c r="P1" s="93"/>
      <c r="Q1" s="93"/>
      <c r="R1" s="93"/>
      <c r="S1" s="93"/>
      <c r="T1" s="93"/>
      <c r="U1" s="93"/>
      <c r="V1" s="93"/>
      <c r="W1" s="93"/>
      <c r="X1" s="93"/>
      <c r="Y1" s="93"/>
      <c r="Z1" s="93"/>
    </row>
    <row r="2" ht="12.75" customHeight="1">
      <c r="A2" s="82">
        <v>39524.0</v>
      </c>
      <c r="B2" s="64">
        <v>361.0</v>
      </c>
      <c r="C2" s="64" t="s">
        <v>19</v>
      </c>
      <c r="D2" s="64" t="s">
        <v>8</v>
      </c>
      <c r="E2" s="64" t="s">
        <v>69</v>
      </c>
      <c r="F2" s="64">
        <v>78.0</v>
      </c>
      <c r="G2" s="64">
        <v>3100.0</v>
      </c>
      <c r="H2" s="64" t="s">
        <v>23</v>
      </c>
      <c r="I2" s="64" t="s">
        <v>5962</v>
      </c>
      <c r="J2" s="64"/>
      <c r="K2" s="64"/>
      <c r="L2" s="64"/>
      <c r="M2" s="64"/>
      <c r="N2" s="64" t="s">
        <v>5969</v>
      </c>
      <c r="O2" s="64" t="s">
        <v>6049</v>
      </c>
    </row>
    <row r="3" ht="12.75" customHeight="1">
      <c r="A3" s="82">
        <v>39545.0</v>
      </c>
      <c r="B3" s="64">
        <v>362.0</v>
      </c>
      <c r="C3" s="64" t="s">
        <v>19</v>
      </c>
      <c r="D3" s="64" t="s">
        <v>819</v>
      </c>
      <c r="E3" s="64"/>
      <c r="F3" s="64">
        <v>95.0</v>
      </c>
      <c r="G3" s="64">
        <v>9300.0</v>
      </c>
      <c r="H3" s="64" t="s">
        <v>23</v>
      </c>
      <c r="I3" s="64" t="s">
        <v>5971</v>
      </c>
      <c r="J3" s="64"/>
      <c r="K3" s="64"/>
      <c r="L3" s="64"/>
      <c r="M3" s="64"/>
      <c r="N3" s="64" t="s">
        <v>5963</v>
      </c>
      <c r="O3" s="64" t="s">
        <v>5967</v>
      </c>
    </row>
    <row r="4" ht="12.75" customHeight="1">
      <c r="A4" s="82">
        <v>39550.0</v>
      </c>
      <c r="B4" s="64">
        <v>363.0</v>
      </c>
      <c r="C4" s="64" t="s">
        <v>19</v>
      </c>
      <c r="D4" s="64" t="s">
        <v>8</v>
      </c>
      <c r="E4" s="64" t="s">
        <v>74</v>
      </c>
      <c r="F4" s="64">
        <v>74.0</v>
      </c>
      <c r="G4" s="64">
        <v>4400.0</v>
      </c>
      <c r="H4" s="64" t="s">
        <v>23</v>
      </c>
      <c r="I4" s="64" t="s">
        <v>5962</v>
      </c>
      <c r="J4" s="64"/>
      <c r="K4" s="64"/>
      <c r="L4" s="64"/>
      <c r="M4" s="64"/>
      <c r="N4" s="64" t="s">
        <v>5963</v>
      </c>
      <c r="O4" s="64" t="s">
        <v>5975</v>
      </c>
    </row>
    <row r="5" ht="12.75" customHeight="1">
      <c r="A5" s="82">
        <v>39553.0</v>
      </c>
      <c r="B5" s="64">
        <v>364.0</v>
      </c>
      <c r="C5" s="64" t="s">
        <v>19</v>
      </c>
      <c r="D5" s="64" t="s">
        <v>8</v>
      </c>
      <c r="E5" s="64" t="s">
        <v>71</v>
      </c>
      <c r="F5" s="64">
        <v>77.0</v>
      </c>
      <c r="G5" s="64">
        <v>4400.0</v>
      </c>
      <c r="H5" s="64" t="s">
        <v>23</v>
      </c>
      <c r="I5" s="64" t="s">
        <v>5962</v>
      </c>
      <c r="J5" s="64"/>
      <c r="K5" s="64"/>
      <c r="L5" s="64"/>
      <c r="M5" s="64"/>
      <c r="N5" s="64" t="s">
        <v>5963</v>
      </c>
      <c r="O5" s="64" t="s">
        <v>5966</v>
      </c>
    </row>
    <row r="6" ht="12.75" customHeight="1">
      <c r="A6" s="82">
        <v>39554.0</v>
      </c>
      <c r="B6" s="64">
        <v>365.0</v>
      </c>
      <c r="C6" s="64" t="s">
        <v>19</v>
      </c>
      <c r="D6" s="64" t="s">
        <v>8</v>
      </c>
      <c r="E6" s="64" t="s">
        <v>70</v>
      </c>
      <c r="F6" s="64">
        <v>71.0</v>
      </c>
      <c r="G6" s="64">
        <v>4000.0</v>
      </c>
      <c r="H6" s="64" t="s">
        <v>23</v>
      </c>
      <c r="I6" s="64" t="s">
        <v>5962</v>
      </c>
      <c r="J6" s="64"/>
      <c r="K6" s="64"/>
      <c r="L6" s="64"/>
      <c r="M6" s="64"/>
      <c r="N6" s="64" t="s">
        <v>5973</v>
      </c>
      <c r="O6" s="64" t="s">
        <v>5973</v>
      </c>
    </row>
    <row r="7" ht="12.75" customHeight="1">
      <c r="A7" s="82">
        <v>39556.0</v>
      </c>
      <c r="B7" s="64">
        <v>366.0</v>
      </c>
      <c r="C7" s="64" t="s">
        <v>19</v>
      </c>
      <c r="D7" s="64" t="s">
        <v>8</v>
      </c>
      <c r="E7" s="64" t="s">
        <v>79</v>
      </c>
      <c r="F7" s="64">
        <v>74.0</v>
      </c>
      <c r="G7" s="64">
        <v>4500.0</v>
      </c>
      <c r="H7" s="64" t="s">
        <v>23</v>
      </c>
      <c r="I7" s="64" t="s">
        <v>5962</v>
      </c>
      <c r="J7" s="64"/>
      <c r="K7" s="64"/>
      <c r="L7" s="64"/>
      <c r="M7" s="64"/>
      <c r="N7" s="64" t="s">
        <v>5963</v>
      </c>
      <c r="O7" s="64" t="s">
        <v>6106</v>
      </c>
    </row>
    <row r="8" ht="12.75" customHeight="1">
      <c r="A8" s="82">
        <v>39557.0</v>
      </c>
      <c r="B8" s="64">
        <v>367.0</v>
      </c>
      <c r="C8" s="64" t="s">
        <v>19</v>
      </c>
      <c r="D8" s="64" t="s">
        <v>8</v>
      </c>
      <c r="E8" s="64" t="s">
        <v>69</v>
      </c>
      <c r="F8" s="64">
        <v>78.0</v>
      </c>
      <c r="G8" s="64">
        <v>5700.0</v>
      </c>
      <c r="H8" s="64" t="s">
        <v>23</v>
      </c>
      <c r="I8" s="64" t="s">
        <v>5962</v>
      </c>
      <c r="J8" s="64"/>
      <c r="K8" s="64"/>
      <c r="L8" s="64"/>
      <c r="M8" s="64"/>
      <c r="N8" s="64" t="s">
        <v>5973</v>
      </c>
      <c r="O8" s="64" t="s">
        <v>6397</v>
      </c>
    </row>
    <row r="9" ht="12.75" customHeight="1">
      <c r="A9" s="82">
        <v>39558.0</v>
      </c>
      <c r="B9" s="64">
        <v>368.0</v>
      </c>
      <c r="C9" s="64" t="s">
        <v>19</v>
      </c>
      <c r="D9" s="64" t="s">
        <v>8</v>
      </c>
      <c r="E9" s="64" t="s">
        <v>81</v>
      </c>
      <c r="F9" s="64">
        <v>77.0</v>
      </c>
      <c r="G9" s="64">
        <v>5100.0</v>
      </c>
      <c r="H9" s="64" t="s">
        <v>23</v>
      </c>
      <c r="I9" s="64" t="s">
        <v>5962</v>
      </c>
      <c r="J9" s="64"/>
      <c r="K9" s="64"/>
      <c r="L9" s="64"/>
      <c r="M9" s="64"/>
      <c r="N9" s="64" t="s">
        <v>5963</v>
      </c>
      <c r="O9" s="64" t="s">
        <v>5967</v>
      </c>
    </row>
    <row r="10" ht="12.75" customHeight="1">
      <c r="A10" s="82">
        <v>39560.0</v>
      </c>
      <c r="B10" s="64">
        <v>369.0</v>
      </c>
      <c r="C10" s="64" t="s">
        <v>19</v>
      </c>
      <c r="D10" s="64" t="s">
        <v>819</v>
      </c>
      <c r="E10" s="64"/>
      <c r="F10" s="64">
        <v>76.0</v>
      </c>
      <c r="G10" s="64">
        <v>4000.0</v>
      </c>
      <c r="H10" s="64" t="s">
        <v>23</v>
      </c>
      <c r="I10" s="64" t="s">
        <v>5962</v>
      </c>
      <c r="J10" s="64"/>
      <c r="K10" s="64"/>
      <c r="L10" s="64"/>
      <c r="M10" s="64"/>
      <c r="N10" s="64" t="s">
        <v>5963</v>
      </c>
      <c r="O10" s="64" t="s">
        <v>855</v>
      </c>
    </row>
    <row r="11" ht="12.75" customHeight="1">
      <c r="A11" s="82">
        <v>39563.0</v>
      </c>
      <c r="B11" s="64">
        <v>373.0</v>
      </c>
      <c r="C11" s="64" t="s">
        <v>19</v>
      </c>
      <c r="D11" s="64" t="s">
        <v>819</v>
      </c>
      <c r="E11" s="64"/>
      <c r="F11" s="64">
        <v>74.0</v>
      </c>
      <c r="G11" s="64">
        <v>4200.0</v>
      </c>
      <c r="H11" s="64" t="s">
        <v>23</v>
      </c>
      <c r="I11" s="64" t="s">
        <v>5962</v>
      </c>
      <c r="J11" s="64"/>
      <c r="K11" s="64"/>
      <c r="L11" s="64"/>
      <c r="M11" s="64"/>
      <c r="N11" s="64" t="s">
        <v>5963</v>
      </c>
      <c r="O11" s="64" t="s">
        <v>53</v>
      </c>
    </row>
    <row r="12" ht="12.75" customHeight="1">
      <c r="A12" s="82">
        <v>39563.0</v>
      </c>
      <c r="B12" s="64">
        <v>372.0</v>
      </c>
      <c r="C12" s="64" t="s">
        <v>19</v>
      </c>
      <c r="D12" s="64" t="s">
        <v>8</v>
      </c>
      <c r="E12" s="64" t="s">
        <v>74</v>
      </c>
      <c r="F12" s="64">
        <v>78.0</v>
      </c>
      <c r="G12" s="64">
        <v>5000.0</v>
      </c>
      <c r="H12" s="64" t="s">
        <v>23</v>
      </c>
      <c r="I12" s="64" t="s">
        <v>5962</v>
      </c>
      <c r="J12" s="64"/>
      <c r="K12" s="64"/>
      <c r="L12" s="64"/>
      <c r="M12" s="64"/>
      <c r="N12" s="64" t="s">
        <v>5963</v>
      </c>
      <c r="O12" s="64" t="s">
        <v>6240</v>
      </c>
    </row>
    <row r="13" ht="12.75" customHeight="1">
      <c r="A13" s="82">
        <v>39563.0</v>
      </c>
      <c r="B13" s="64">
        <v>371.0</v>
      </c>
      <c r="C13" s="64" t="s">
        <v>19</v>
      </c>
      <c r="D13" s="64" t="s">
        <v>8</v>
      </c>
      <c r="E13" s="64" t="s">
        <v>74</v>
      </c>
      <c r="F13" s="64">
        <v>86.0</v>
      </c>
      <c r="G13" s="64">
        <v>6350.0</v>
      </c>
      <c r="H13" s="64" t="s">
        <v>23</v>
      </c>
      <c r="I13" s="64" t="s">
        <v>5971</v>
      </c>
      <c r="J13" s="64"/>
      <c r="K13" s="64"/>
      <c r="L13" s="64"/>
      <c r="M13" s="64"/>
      <c r="N13" s="64" t="s">
        <v>5963</v>
      </c>
      <c r="O13" s="64" t="s">
        <v>6168</v>
      </c>
    </row>
    <row r="14" ht="12.75" customHeight="1">
      <c r="A14" s="82">
        <v>39564.0</v>
      </c>
      <c r="B14" s="64">
        <v>376.0</v>
      </c>
      <c r="C14" s="64" t="s">
        <v>19</v>
      </c>
      <c r="D14" s="64" t="s">
        <v>819</v>
      </c>
      <c r="E14" s="64"/>
      <c r="F14" s="64">
        <v>70.0</v>
      </c>
      <c r="G14" s="64">
        <v>3300.0</v>
      </c>
      <c r="H14" s="64" t="s">
        <v>23</v>
      </c>
      <c r="I14" s="64" t="s">
        <v>5971</v>
      </c>
      <c r="J14" s="64"/>
      <c r="K14" s="64"/>
      <c r="L14" s="64"/>
      <c r="M14" s="64"/>
      <c r="N14" s="64" t="s">
        <v>5963</v>
      </c>
      <c r="O14" s="64" t="s">
        <v>855</v>
      </c>
    </row>
    <row r="15" ht="12.75" customHeight="1">
      <c r="A15" s="82">
        <v>39564.0</v>
      </c>
      <c r="B15" s="64">
        <v>375.0</v>
      </c>
      <c r="C15" s="64" t="s">
        <v>19</v>
      </c>
      <c r="D15" s="64" t="s">
        <v>819</v>
      </c>
      <c r="E15" s="64"/>
      <c r="F15" s="64">
        <v>78.0</v>
      </c>
      <c r="G15" s="64">
        <v>6700.0</v>
      </c>
      <c r="H15" s="64" t="s">
        <v>23</v>
      </c>
      <c r="I15" s="64" t="s">
        <v>5962</v>
      </c>
      <c r="J15" s="64"/>
      <c r="K15" s="64"/>
      <c r="L15" s="64"/>
      <c r="M15" s="64"/>
      <c r="N15" s="64" t="s">
        <v>5963</v>
      </c>
      <c r="O15" s="64" t="s">
        <v>32</v>
      </c>
    </row>
    <row r="16" ht="12.75" customHeight="1">
      <c r="A16" s="82">
        <v>39565.0</v>
      </c>
      <c r="B16" s="64">
        <v>379.0</v>
      </c>
      <c r="C16" s="64" t="s">
        <v>19</v>
      </c>
      <c r="D16" s="64" t="s">
        <v>8</v>
      </c>
      <c r="E16" s="64" t="s">
        <v>75</v>
      </c>
      <c r="F16" s="64">
        <v>76.0</v>
      </c>
      <c r="G16" s="64">
        <v>5500.0</v>
      </c>
      <c r="H16" s="64" t="s">
        <v>23</v>
      </c>
      <c r="I16" s="64"/>
      <c r="J16" s="64"/>
      <c r="K16" s="64"/>
      <c r="L16" s="64"/>
      <c r="M16" s="64"/>
      <c r="N16" s="64" t="s">
        <v>6190</v>
      </c>
      <c r="O16" s="64" t="s">
        <v>6398</v>
      </c>
    </row>
    <row r="17" ht="12.75" customHeight="1">
      <c r="A17" s="82">
        <v>39565.0</v>
      </c>
      <c r="B17" s="64">
        <v>377.0</v>
      </c>
      <c r="C17" s="64" t="s">
        <v>19</v>
      </c>
      <c r="D17" s="64" t="s">
        <v>819</v>
      </c>
      <c r="E17" s="64"/>
      <c r="F17" s="64">
        <v>80.0</v>
      </c>
      <c r="G17" s="64">
        <v>5700.0</v>
      </c>
      <c r="H17" s="64" t="s">
        <v>23</v>
      </c>
      <c r="I17" s="64" t="s">
        <v>5962</v>
      </c>
      <c r="J17" s="64"/>
      <c r="K17" s="64"/>
      <c r="L17" s="64"/>
      <c r="M17" s="64"/>
      <c r="N17" s="64" t="s">
        <v>5963</v>
      </c>
      <c r="O17" s="64" t="s">
        <v>5972</v>
      </c>
    </row>
    <row r="18" ht="12.75" customHeight="1">
      <c r="A18" s="82">
        <v>39565.0</v>
      </c>
      <c r="B18" s="64">
        <v>378.0</v>
      </c>
      <c r="C18" s="64" t="s">
        <v>19</v>
      </c>
      <c r="D18" s="64" t="s">
        <v>8</v>
      </c>
      <c r="E18" s="64" t="s">
        <v>67</v>
      </c>
      <c r="F18" s="64">
        <v>86.0</v>
      </c>
      <c r="G18" s="64">
        <v>7500.0</v>
      </c>
      <c r="H18" s="64" t="s">
        <v>23</v>
      </c>
      <c r="I18" s="64" t="s">
        <v>5962</v>
      </c>
      <c r="J18" s="64"/>
      <c r="K18" s="64"/>
      <c r="L18" s="64"/>
      <c r="M18" s="64"/>
      <c r="N18" s="64" t="s">
        <v>5963</v>
      </c>
      <c r="O18" s="64" t="s">
        <v>5972</v>
      </c>
    </row>
    <row r="19" ht="12.75" customHeight="1">
      <c r="A19" s="82">
        <v>39566.666666666664</v>
      </c>
      <c r="B19" s="64">
        <v>1067.0</v>
      </c>
      <c r="C19" s="64" t="s">
        <v>19</v>
      </c>
      <c r="D19" s="64" t="s">
        <v>8</v>
      </c>
      <c r="E19" s="64" t="s">
        <v>80</v>
      </c>
      <c r="F19" s="64">
        <v>74.0</v>
      </c>
      <c r="G19" s="64">
        <v>4700.0</v>
      </c>
      <c r="H19" s="64" t="s">
        <v>23</v>
      </c>
      <c r="I19" s="64" t="s">
        <v>5962</v>
      </c>
      <c r="J19" s="64"/>
      <c r="K19" s="64"/>
      <c r="L19" s="64"/>
      <c r="M19" s="64"/>
      <c r="N19" s="64" t="s">
        <v>5963</v>
      </c>
      <c r="O19" s="64" t="s">
        <v>1319</v>
      </c>
    </row>
    <row r="20" ht="12.75" customHeight="1">
      <c r="A20" s="82">
        <v>39567.0</v>
      </c>
      <c r="B20" s="64">
        <v>738.0</v>
      </c>
      <c r="C20" s="64" t="s">
        <v>19</v>
      </c>
      <c r="D20" s="64" t="s">
        <v>8</v>
      </c>
      <c r="E20" s="64" t="s">
        <v>81</v>
      </c>
      <c r="F20" s="64">
        <v>72.0</v>
      </c>
      <c r="G20" s="64">
        <v>3700.0</v>
      </c>
      <c r="H20" s="64" t="s">
        <v>23</v>
      </c>
      <c r="I20" s="64" t="s">
        <v>5962</v>
      </c>
      <c r="J20" s="64"/>
      <c r="K20" s="64"/>
      <c r="L20" s="64"/>
      <c r="M20" s="64"/>
      <c r="N20" s="64" t="s">
        <v>5963</v>
      </c>
      <c r="O20" s="64" t="s">
        <v>6183</v>
      </c>
    </row>
    <row r="21" ht="12.75" customHeight="1">
      <c r="A21" s="82">
        <v>39567.0</v>
      </c>
      <c r="B21" s="64">
        <v>740.0</v>
      </c>
      <c r="C21" s="64" t="s">
        <v>19</v>
      </c>
      <c r="D21" s="64" t="s">
        <v>8</v>
      </c>
      <c r="E21" s="64" t="s">
        <v>75</v>
      </c>
      <c r="F21" s="64">
        <v>72.0</v>
      </c>
      <c r="G21" s="64">
        <v>4300.0</v>
      </c>
      <c r="H21" s="64" t="s">
        <v>23</v>
      </c>
      <c r="I21" s="64" t="s">
        <v>5962</v>
      </c>
      <c r="J21" s="64"/>
      <c r="K21" s="64"/>
      <c r="L21" s="64"/>
      <c r="M21" s="64"/>
      <c r="N21" s="64" t="s">
        <v>5963</v>
      </c>
      <c r="O21" s="64" t="s">
        <v>5966</v>
      </c>
    </row>
    <row r="22" ht="12.75" customHeight="1">
      <c r="A22" s="82">
        <v>39567.0</v>
      </c>
      <c r="B22" s="64">
        <v>736.0</v>
      </c>
      <c r="C22" s="64" t="s">
        <v>19</v>
      </c>
      <c r="D22" s="64" t="s">
        <v>8</v>
      </c>
      <c r="E22" s="64" t="s">
        <v>81</v>
      </c>
      <c r="F22" s="64">
        <v>76.0</v>
      </c>
      <c r="G22" s="64">
        <v>4500.0</v>
      </c>
      <c r="H22" s="64" t="s">
        <v>23</v>
      </c>
      <c r="I22" s="64" t="s">
        <v>5962</v>
      </c>
      <c r="J22" s="64"/>
      <c r="K22" s="64"/>
      <c r="L22" s="64"/>
      <c r="M22" s="64"/>
      <c r="N22" s="64" t="s">
        <v>5963</v>
      </c>
      <c r="O22" s="64" t="s">
        <v>6183</v>
      </c>
    </row>
    <row r="23" ht="12.75" customHeight="1">
      <c r="A23" s="82">
        <v>39567.0</v>
      </c>
      <c r="B23" s="64">
        <v>739.0</v>
      </c>
      <c r="C23" s="64" t="s">
        <v>19</v>
      </c>
      <c r="D23" s="64" t="s">
        <v>8</v>
      </c>
      <c r="E23" s="64" t="s">
        <v>74</v>
      </c>
      <c r="F23" s="64">
        <v>78.0</v>
      </c>
      <c r="G23" s="64">
        <v>4500.0</v>
      </c>
      <c r="H23" s="64" t="s">
        <v>23</v>
      </c>
      <c r="I23" s="64" t="s">
        <v>5962</v>
      </c>
      <c r="J23" s="64"/>
      <c r="K23" s="64"/>
      <c r="L23" s="64"/>
      <c r="M23" s="64"/>
      <c r="N23" s="64" t="s">
        <v>5969</v>
      </c>
      <c r="O23" s="64" t="s">
        <v>5983</v>
      </c>
    </row>
    <row r="24" ht="12.75" customHeight="1">
      <c r="A24" s="82">
        <v>39567.0</v>
      </c>
      <c r="B24" s="64">
        <v>1078.0</v>
      </c>
      <c r="C24" s="64" t="s">
        <v>19</v>
      </c>
      <c r="D24" s="64" t="s">
        <v>8</v>
      </c>
      <c r="E24" s="64" t="s">
        <v>68</v>
      </c>
      <c r="F24" s="64">
        <v>78.0</v>
      </c>
      <c r="G24" s="64">
        <v>5100.0</v>
      </c>
      <c r="H24" s="64" t="s">
        <v>23</v>
      </c>
      <c r="I24" s="64" t="s">
        <v>5962</v>
      </c>
      <c r="J24" s="64"/>
      <c r="K24" s="64"/>
      <c r="L24" s="64"/>
      <c r="M24" s="64"/>
      <c r="N24" s="64" t="s">
        <v>5963</v>
      </c>
      <c r="O24" s="64" t="s">
        <v>53</v>
      </c>
    </row>
    <row r="25" ht="12.75" customHeight="1">
      <c r="A25" s="82">
        <v>39567.0</v>
      </c>
      <c r="B25" s="64">
        <v>737.0</v>
      </c>
      <c r="C25" s="64" t="s">
        <v>19</v>
      </c>
      <c r="D25" s="64" t="s">
        <v>8</v>
      </c>
      <c r="E25" s="64" t="s">
        <v>81</v>
      </c>
      <c r="F25" s="64">
        <v>79.0</v>
      </c>
      <c r="G25" s="64">
        <v>6400.0</v>
      </c>
      <c r="H25" s="64" t="s">
        <v>23</v>
      </c>
      <c r="I25" s="64" t="s">
        <v>5962</v>
      </c>
      <c r="J25" s="64"/>
      <c r="K25" s="64"/>
      <c r="L25" s="64"/>
      <c r="M25" s="64"/>
      <c r="N25" s="64" t="s">
        <v>5963</v>
      </c>
      <c r="O25" s="64" t="s">
        <v>6183</v>
      </c>
    </row>
    <row r="26" ht="12.75" customHeight="1">
      <c r="A26" s="82">
        <v>39567.0</v>
      </c>
      <c r="B26" s="64">
        <v>1076.0</v>
      </c>
      <c r="C26" s="64" t="s">
        <v>19</v>
      </c>
      <c r="D26" s="64" t="s">
        <v>819</v>
      </c>
      <c r="E26" s="64"/>
      <c r="F26" s="64">
        <v>80.0</v>
      </c>
      <c r="G26" s="64">
        <v>5100.0</v>
      </c>
      <c r="H26" s="64" t="s">
        <v>23</v>
      </c>
      <c r="I26" s="64" t="s">
        <v>5962</v>
      </c>
      <c r="J26" s="64"/>
      <c r="K26" s="64"/>
      <c r="L26" s="64"/>
      <c r="M26" s="64"/>
      <c r="N26" s="64" t="s">
        <v>5963</v>
      </c>
      <c r="O26" s="64" t="s">
        <v>5975</v>
      </c>
    </row>
    <row r="27" ht="12.75" customHeight="1">
      <c r="A27" s="82">
        <v>39568.0</v>
      </c>
      <c r="B27" s="64">
        <v>730.0</v>
      </c>
      <c r="C27" s="64" t="s">
        <v>19</v>
      </c>
      <c r="D27" s="64" t="s">
        <v>8</v>
      </c>
      <c r="E27" s="64" t="s">
        <v>81</v>
      </c>
      <c r="F27" s="64">
        <v>72.0</v>
      </c>
      <c r="G27" s="64">
        <v>3800.0</v>
      </c>
      <c r="H27" s="64" t="s">
        <v>23</v>
      </c>
      <c r="I27" s="64" t="s">
        <v>5962</v>
      </c>
      <c r="J27" s="64"/>
      <c r="K27" s="64"/>
      <c r="L27" s="64"/>
      <c r="M27" s="64"/>
      <c r="N27" s="64" t="s">
        <v>5996</v>
      </c>
      <c r="O27" s="64" t="s">
        <v>5997</v>
      </c>
    </row>
    <row r="28" ht="12.75" customHeight="1">
      <c r="A28" s="82">
        <v>39568.0</v>
      </c>
      <c r="B28" s="64">
        <v>735.0</v>
      </c>
      <c r="C28" s="64" t="s">
        <v>19</v>
      </c>
      <c r="D28" s="64" t="s">
        <v>8</v>
      </c>
      <c r="E28" s="64" t="s">
        <v>71</v>
      </c>
      <c r="F28" s="64">
        <v>75.0</v>
      </c>
      <c r="G28" s="64">
        <v>5100.0</v>
      </c>
      <c r="H28" s="64" t="s">
        <v>23</v>
      </c>
      <c r="I28" s="64" t="s">
        <v>5962</v>
      </c>
      <c r="J28" s="64"/>
      <c r="K28" s="64"/>
      <c r="L28" s="64"/>
      <c r="M28" s="64"/>
      <c r="N28" s="64" t="s">
        <v>5963</v>
      </c>
      <c r="O28" s="64" t="s">
        <v>656</v>
      </c>
    </row>
    <row r="29" ht="12.75" customHeight="1">
      <c r="A29" s="82">
        <v>39568.0</v>
      </c>
      <c r="B29" s="64">
        <v>734.0</v>
      </c>
      <c r="C29" s="64" t="s">
        <v>19</v>
      </c>
      <c r="D29" s="64" t="s">
        <v>8</v>
      </c>
      <c r="E29" s="64" t="s">
        <v>67</v>
      </c>
      <c r="F29" s="64">
        <v>78.0</v>
      </c>
      <c r="G29" s="64">
        <v>5300.0</v>
      </c>
      <c r="H29" s="64" t="s">
        <v>23</v>
      </c>
      <c r="I29" s="64" t="s">
        <v>5962</v>
      </c>
      <c r="J29" s="64"/>
      <c r="K29" s="64"/>
      <c r="L29" s="64"/>
      <c r="M29" s="64"/>
      <c r="N29" s="64" t="s">
        <v>5963</v>
      </c>
      <c r="O29" s="64" t="s">
        <v>5972</v>
      </c>
    </row>
    <row r="30" ht="12.75" customHeight="1">
      <c r="A30" s="82">
        <v>39569.0</v>
      </c>
      <c r="B30" s="64">
        <v>733.0</v>
      </c>
      <c r="C30" s="64" t="s">
        <v>19</v>
      </c>
      <c r="D30" s="64" t="s">
        <v>819</v>
      </c>
      <c r="E30" s="64" t="s">
        <v>860</v>
      </c>
      <c r="F30" s="64">
        <v>74.0</v>
      </c>
      <c r="G30" s="64">
        <v>4600.0</v>
      </c>
      <c r="H30" s="64" t="s">
        <v>23</v>
      </c>
      <c r="I30" s="64"/>
      <c r="J30" s="64"/>
      <c r="K30" s="64"/>
      <c r="L30" s="64"/>
      <c r="M30" s="64"/>
      <c r="N30" s="64" t="s">
        <v>5963</v>
      </c>
      <c r="O30" s="64" t="s">
        <v>5972</v>
      </c>
    </row>
    <row r="31" ht="12.75" customHeight="1">
      <c r="A31" s="82">
        <v>39569.0</v>
      </c>
      <c r="B31" s="64">
        <v>721.0</v>
      </c>
      <c r="C31" s="64" t="s">
        <v>19</v>
      </c>
      <c r="D31" s="64" t="s">
        <v>819</v>
      </c>
      <c r="E31" s="64"/>
      <c r="F31" s="64">
        <v>76.0</v>
      </c>
      <c r="G31" s="64">
        <v>4100.0</v>
      </c>
      <c r="H31" s="64" t="s">
        <v>23</v>
      </c>
      <c r="I31" s="64"/>
      <c r="J31" s="64"/>
      <c r="K31" s="64"/>
      <c r="L31" s="64"/>
      <c r="M31" s="64"/>
      <c r="N31" s="64" t="s">
        <v>5969</v>
      </c>
      <c r="O31" s="64" t="s">
        <v>5970</v>
      </c>
    </row>
    <row r="32" ht="12.75" customHeight="1">
      <c r="A32" s="82">
        <v>39569.0</v>
      </c>
      <c r="B32" s="64">
        <v>732.0</v>
      </c>
      <c r="C32" s="64" t="s">
        <v>19</v>
      </c>
      <c r="D32" s="64" t="s">
        <v>8</v>
      </c>
      <c r="E32" s="64" t="s">
        <v>75</v>
      </c>
      <c r="F32" s="64">
        <v>76.0</v>
      </c>
      <c r="G32" s="64">
        <v>4300.0</v>
      </c>
      <c r="H32" s="64" t="s">
        <v>23</v>
      </c>
      <c r="I32" s="64"/>
      <c r="J32" s="64"/>
      <c r="K32" s="64"/>
      <c r="L32" s="64"/>
      <c r="M32" s="64"/>
      <c r="N32" s="64" t="s">
        <v>5969</v>
      </c>
      <c r="O32" s="64" t="s">
        <v>6012</v>
      </c>
    </row>
    <row r="33" ht="12.75" customHeight="1">
      <c r="A33" s="82">
        <v>39570.395833333336</v>
      </c>
      <c r="B33" s="64">
        <v>731.0</v>
      </c>
      <c r="C33" s="64" t="s">
        <v>19</v>
      </c>
      <c r="D33" s="64" t="s">
        <v>819</v>
      </c>
      <c r="E33" s="64"/>
      <c r="F33" s="64">
        <v>75.0</v>
      </c>
      <c r="G33" s="64">
        <v>4100.0</v>
      </c>
      <c r="H33" s="64" t="s">
        <v>23</v>
      </c>
      <c r="I33" s="64" t="s">
        <v>5962</v>
      </c>
      <c r="J33" s="64"/>
      <c r="K33" s="64"/>
      <c r="L33" s="64"/>
      <c r="M33" s="64"/>
      <c r="N33" s="64" t="s">
        <v>5969</v>
      </c>
      <c r="O33" s="64" t="s">
        <v>1238</v>
      </c>
    </row>
    <row r="34" ht="12.75" customHeight="1">
      <c r="A34" s="82">
        <v>39570.4375</v>
      </c>
      <c r="B34" s="64">
        <v>722.0</v>
      </c>
      <c r="C34" s="64" t="s">
        <v>19</v>
      </c>
      <c r="D34" s="64" t="s">
        <v>8</v>
      </c>
      <c r="E34" s="64" t="s">
        <v>823</v>
      </c>
      <c r="F34" s="64">
        <v>76.0</v>
      </c>
      <c r="G34" s="64">
        <v>4800.0</v>
      </c>
      <c r="H34" s="64" t="s">
        <v>23</v>
      </c>
      <c r="I34" s="64" t="s">
        <v>5962</v>
      </c>
      <c r="J34" s="64"/>
      <c r="K34" s="64"/>
      <c r="L34" s="64"/>
      <c r="M34" s="64"/>
      <c r="N34" s="64" t="s">
        <v>5978</v>
      </c>
      <c r="O34" s="64" t="s">
        <v>5978</v>
      </c>
    </row>
    <row r="35" ht="12.75" customHeight="1">
      <c r="A35" s="82">
        <v>39570.5625</v>
      </c>
      <c r="B35" s="64">
        <v>723.0</v>
      </c>
      <c r="C35" s="64" t="s">
        <v>19</v>
      </c>
      <c r="D35" s="64" t="s">
        <v>8</v>
      </c>
      <c r="E35" s="64" t="s">
        <v>80</v>
      </c>
      <c r="F35" s="64">
        <v>76.0</v>
      </c>
      <c r="G35" s="64">
        <v>4800.0</v>
      </c>
      <c r="H35" s="64" t="s">
        <v>23</v>
      </c>
      <c r="I35" s="64"/>
      <c r="J35" s="64"/>
      <c r="K35" s="64"/>
      <c r="L35" s="64"/>
      <c r="M35" s="64"/>
      <c r="N35" s="64" t="s">
        <v>659</v>
      </c>
      <c r="O35" s="64" t="s">
        <v>659</v>
      </c>
    </row>
    <row r="36" ht="12.75" customHeight="1">
      <c r="A36" s="82">
        <v>39571.0</v>
      </c>
      <c r="B36" s="64">
        <v>725.0</v>
      </c>
      <c r="C36" s="64" t="s">
        <v>19</v>
      </c>
      <c r="D36" s="64" t="s">
        <v>819</v>
      </c>
      <c r="E36" s="64" t="s">
        <v>6399</v>
      </c>
      <c r="F36" s="64">
        <v>72.0</v>
      </c>
      <c r="G36" s="64">
        <v>4000.0</v>
      </c>
      <c r="H36" s="64" t="s">
        <v>23</v>
      </c>
      <c r="I36" s="64" t="s">
        <v>5962</v>
      </c>
      <c r="J36" s="64"/>
      <c r="K36" s="64"/>
      <c r="L36" s="64"/>
      <c r="M36" s="64"/>
      <c r="N36" s="64" t="s">
        <v>5963</v>
      </c>
      <c r="O36" s="64" t="s">
        <v>5967</v>
      </c>
    </row>
    <row r="37" ht="12.75" customHeight="1">
      <c r="A37" s="82">
        <v>39571.0</v>
      </c>
      <c r="B37" s="64">
        <v>727.0</v>
      </c>
      <c r="C37" s="64" t="s">
        <v>19</v>
      </c>
      <c r="D37" s="64" t="s">
        <v>8</v>
      </c>
      <c r="E37" s="64" t="s">
        <v>77</v>
      </c>
      <c r="F37" s="64">
        <v>76.0</v>
      </c>
      <c r="G37" s="64">
        <v>5400.0</v>
      </c>
      <c r="H37" s="64" t="s">
        <v>23</v>
      </c>
      <c r="I37" s="64"/>
      <c r="J37" s="64"/>
      <c r="K37" s="64"/>
      <c r="L37" s="64"/>
      <c r="M37" s="64"/>
      <c r="N37" s="64" t="s">
        <v>5969</v>
      </c>
      <c r="O37" s="64" t="s">
        <v>6200</v>
      </c>
    </row>
    <row r="38" ht="12.75" customHeight="1">
      <c r="A38" s="82">
        <v>39571.0</v>
      </c>
      <c r="B38" s="64">
        <v>728.0</v>
      </c>
      <c r="C38" s="64" t="s">
        <v>19</v>
      </c>
      <c r="D38" s="64" t="s">
        <v>8</v>
      </c>
      <c r="E38" s="64" t="s">
        <v>77</v>
      </c>
      <c r="F38" s="64">
        <v>77.0</v>
      </c>
      <c r="G38" s="64">
        <v>4900.0</v>
      </c>
      <c r="H38" s="64" t="s">
        <v>23</v>
      </c>
      <c r="I38" s="64" t="s">
        <v>5962</v>
      </c>
      <c r="J38" s="64"/>
      <c r="K38" s="64"/>
      <c r="L38" s="64"/>
      <c r="M38" s="64"/>
      <c r="N38" s="64" t="s">
        <v>5969</v>
      </c>
      <c r="O38" s="64" t="s">
        <v>6200</v>
      </c>
    </row>
    <row r="39" ht="12.75" customHeight="1">
      <c r="A39" s="82">
        <v>39571.0</v>
      </c>
      <c r="B39" s="64">
        <v>374.0</v>
      </c>
      <c r="C39" s="64" t="s">
        <v>19</v>
      </c>
      <c r="D39" s="64" t="s">
        <v>819</v>
      </c>
      <c r="E39" s="64" t="s">
        <v>4245</v>
      </c>
      <c r="F39" s="64">
        <v>78.0</v>
      </c>
      <c r="G39" s="64">
        <v>3800.0</v>
      </c>
      <c r="H39" s="64" t="s">
        <v>23</v>
      </c>
      <c r="I39" s="64"/>
      <c r="J39" s="64"/>
      <c r="K39" s="64"/>
      <c r="L39" s="64"/>
      <c r="M39" s="64"/>
      <c r="N39" s="64" t="s">
        <v>5969</v>
      </c>
      <c r="O39" s="64" t="s">
        <v>1238</v>
      </c>
    </row>
    <row r="40" ht="12.75" customHeight="1">
      <c r="A40" s="82">
        <v>39571.0</v>
      </c>
      <c r="B40" s="64">
        <v>724.0</v>
      </c>
      <c r="C40" s="64" t="s">
        <v>19</v>
      </c>
      <c r="D40" s="64" t="s">
        <v>8</v>
      </c>
      <c r="E40" s="64" t="s">
        <v>74</v>
      </c>
      <c r="F40" s="64">
        <v>78.0</v>
      </c>
      <c r="G40" s="64">
        <v>4800.0</v>
      </c>
      <c r="H40" s="64" t="s">
        <v>23</v>
      </c>
      <c r="I40" s="64" t="s">
        <v>5962</v>
      </c>
      <c r="J40" s="64"/>
      <c r="K40" s="64"/>
      <c r="L40" s="64"/>
      <c r="M40" s="64"/>
      <c r="N40" s="64" t="s">
        <v>5969</v>
      </c>
      <c r="O40" s="64" t="s">
        <v>6040</v>
      </c>
    </row>
    <row r="41" ht="12.75" customHeight="1">
      <c r="A41" s="82">
        <v>39572.0</v>
      </c>
      <c r="B41" s="64">
        <v>1478.0</v>
      </c>
      <c r="C41" s="64" t="s">
        <v>19</v>
      </c>
      <c r="D41" s="64" t="s">
        <v>8</v>
      </c>
      <c r="E41" s="64" t="s">
        <v>72</v>
      </c>
      <c r="F41" s="64">
        <v>74.0</v>
      </c>
      <c r="G41" s="64">
        <v>4400.0</v>
      </c>
      <c r="H41" s="64" t="s">
        <v>23</v>
      </c>
      <c r="I41" s="64"/>
      <c r="J41" s="64"/>
      <c r="K41" s="64"/>
      <c r="L41" s="64"/>
      <c r="M41" s="64"/>
      <c r="N41" s="64" t="s">
        <v>5969</v>
      </c>
      <c r="O41" s="64" t="s">
        <v>5983</v>
      </c>
    </row>
    <row r="42" ht="12.75" customHeight="1">
      <c r="A42" s="82">
        <v>39572.0</v>
      </c>
      <c r="B42" s="64">
        <v>1479.0</v>
      </c>
      <c r="C42" s="64" t="s">
        <v>19</v>
      </c>
      <c r="D42" s="64" t="s">
        <v>819</v>
      </c>
      <c r="E42" s="64"/>
      <c r="F42" s="64">
        <v>75.0</v>
      </c>
      <c r="G42" s="64">
        <v>4300.0</v>
      </c>
      <c r="H42" s="64" t="s">
        <v>23</v>
      </c>
      <c r="I42" s="64" t="s">
        <v>5971</v>
      </c>
      <c r="J42" s="64"/>
      <c r="K42" s="64"/>
      <c r="L42" s="64"/>
      <c r="M42" s="64"/>
      <c r="N42" s="64" t="s">
        <v>5963</v>
      </c>
      <c r="O42" s="64" t="s">
        <v>5967</v>
      </c>
    </row>
    <row r="43" ht="12.75" customHeight="1">
      <c r="A43" s="82">
        <v>39572.0</v>
      </c>
      <c r="B43" s="64">
        <v>1476.0</v>
      </c>
      <c r="C43" s="64" t="s">
        <v>19</v>
      </c>
      <c r="D43" s="64" t="s">
        <v>8</v>
      </c>
      <c r="E43" s="64" t="s">
        <v>75</v>
      </c>
      <c r="F43" s="64">
        <v>76.0</v>
      </c>
      <c r="G43" s="64">
        <v>4400.0</v>
      </c>
      <c r="H43" s="64" t="s">
        <v>23</v>
      </c>
      <c r="I43" s="64"/>
      <c r="J43" s="64"/>
      <c r="K43" s="64"/>
      <c r="L43" s="64"/>
      <c r="M43" s="64"/>
      <c r="N43" s="64" t="s">
        <v>6190</v>
      </c>
      <c r="O43" s="64" t="s">
        <v>6191</v>
      </c>
    </row>
    <row r="44" ht="12.75" customHeight="1">
      <c r="A44" s="82">
        <v>39572.0</v>
      </c>
      <c r="B44" s="64">
        <v>1480.0</v>
      </c>
      <c r="C44" s="64" t="s">
        <v>19</v>
      </c>
      <c r="D44" s="64" t="s">
        <v>819</v>
      </c>
      <c r="E44" s="64"/>
      <c r="F44" s="64">
        <v>77.0</v>
      </c>
      <c r="G44" s="64">
        <v>4900.0</v>
      </c>
      <c r="H44" s="64" t="s">
        <v>23</v>
      </c>
      <c r="I44" s="64" t="s">
        <v>5962</v>
      </c>
      <c r="J44" s="64"/>
      <c r="K44" s="64"/>
      <c r="L44" s="64"/>
      <c r="M44" s="64"/>
      <c r="N44" s="64" t="s">
        <v>5963</v>
      </c>
      <c r="O44" s="64" t="s">
        <v>5972</v>
      </c>
    </row>
    <row r="45" ht="12.75" customHeight="1">
      <c r="A45" s="82">
        <v>39572.0</v>
      </c>
      <c r="B45" s="64">
        <v>1477.0</v>
      </c>
      <c r="C45" s="64" t="s">
        <v>19</v>
      </c>
      <c r="D45" s="64" t="s">
        <v>8</v>
      </c>
      <c r="E45" s="64" t="s">
        <v>70</v>
      </c>
      <c r="F45" s="64">
        <v>80.0</v>
      </c>
      <c r="G45" s="64">
        <v>5200.0</v>
      </c>
      <c r="H45" s="64" t="s">
        <v>23</v>
      </c>
      <c r="I45" s="64" t="s">
        <v>5962</v>
      </c>
      <c r="J45" s="64"/>
      <c r="K45" s="64"/>
      <c r="L45" s="64"/>
      <c r="M45" s="64"/>
      <c r="N45" s="64" t="s">
        <v>5963</v>
      </c>
      <c r="O45" s="64" t="s">
        <v>5967</v>
      </c>
    </row>
    <row r="46" ht="12.75" customHeight="1">
      <c r="A46" s="82">
        <v>39572.0</v>
      </c>
      <c r="B46" s="64">
        <v>1475.0</v>
      </c>
      <c r="C46" s="64" t="s">
        <v>19</v>
      </c>
      <c r="D46" s="64" t="s">
        <v>819</v>
      </c>
      <c r="E46" s="64"/>
      <c r="F46" s="64">
        <v>82.0</v>
      </c>
      <c r="G46" s="64">
        <v>5500.0</v>
      </c>
      <c r="H46" s="64" t="s">
        <v>23</v>
      </c>
      <c r="I46" s="64"/>
      <c r="J46" s="64"/>
      <c r="K46" s="64"/>
      <c r="L46" s="64"/>
      <c r="M46" s="64"/>
      <c r="N46" s="64" t="s">
        <v>5963</v>
      </c>
      <c r="O46" s="64" t="s">
        <v>6028</v>
      </c>
    </row>
    <row r="47" ht="12.75" customHeight="1">
      <c r="A47" s="82">
        <v>39573.541666666664</v>
      </c>
      <c r="B47" s="64">
        <v>1468.0</v>
      </c>
      <c r="C47" s="64" t="s">
        <v>19</v>
      </c>
      <c r="D47" s="64" t="s">
        <v>819</v>
      </c>
      <c r="E47" s="64"/>
      <c r="F47" s="64">
        <v>74.0</v>
      </c>
      <c r="G47" s="64">
        <v>4300.0</v>
      </c>
      <c r="H47" s="64" t="s">
        <v>23</v>
      </c>
      <c r="I47" s="64" t="s">
        <v>5962</v>
      </c>
      <c r="J47" s="64"/>
      <c r="K47" s="64"/>
      <c r="L47" s="64"/>
      <c r="M47" s="64"/>
      <c r="N47" s="64" t="s">
        <v>5963</v>
      </c>
      <c r="O47" s="64" t="s">
        <v>5982</v>
      </c>
    </row>
    <row r="48" ht="12.75" customHeight="1">
      <c r="A48" s="82">
        <v>39573.75</v>
      </c>
      <c r="B48" s="64">
        <v>1474.0</v>
      </c>
      <c r="C48" s="64" t="s">
        <v>19</v>
      </c>
      <c r="D48" s="64" t="s">
        <v>8</v>
      </c>
      <c r="E48" s="64" t="s">
        <v>69</v>
      </c>
      <c r="F48" s="64">
        <v>76.0</v>
      </c>
      <c r="G48" s="64">
        <v>5400.0</v>
      </c>
      <c r="H48" s="64" t="s">
        <v>23</v>
      </c>
      <c r="I48" s="64"/>
      <c r="J48" s="64"/>
      <c r="K48" s="64"/>
      <c r="L48" s="64"/>
      <c r="M48" s="64"/>
      <c r="N48" s="64" t="s">
        <v>5969</v>
      </c>
      <c r="O48" s="64" t="s">
        <v>6200</v>
      </c>
    </row>
    <row r="49" ht="12.75" customHeight="1">
      <c r="A49" s="82">
        <v>39574.0</v>
      </c>
      <c r="B49" s="64">
        <v>1472.0</v>
      </c>
      <c r="C49" s="64" t="s">
        <v>19</v>
      </c>
      <c r="D49" s="64" t="s">
        <v>8</v>
      </c>
      <c r="E49" s="64" t="s">
        <v>68</v>
      </c>
      <c r="F49" s="64">
        <v>74.0</v>
      </c>
      <c r="G49" s="64">
        <v>3900.0</v>
      </c>
      <c r="H49" s="64" t="s">
        <v>23</v>
      </c>
      <c r="I49" s="64" t="s">
        <v>5962</v>
      </c>
      <c r="J49" s="64"/>
      <c r="K49" s="64"/>
      <c r="L49" s="64"/>
      <c r="M49" s="64"/>
      <c r="N49" s="64" t="s">
        <v>5996</v>
      </c>
      <c r="O49" s="64" t="s">
        <v>6267</v>
      </c>
    </row>
    <row r="50" ht="12.75" customHeight="1">
      <c r="A50" s="82">
        <v>39574.0</v>
      </c>
      <c r="B50" s="64">
        <v>1471.0</v>
      </c>
      <c r="C50" s="64" t="s">
        <v>19</v>
      </c>
      <c r="D50" s="64" t="s">
        <v>8</v>
      </c>
      <c r="E50" s="64" t="s">
        <v>70</v>
      </c>
      <c r="F50" s="64">
        <v>74.0</v>
      </c>
      <c r="G50" s="64">
        <v>4150.0</v>
      </c>
      <c r="H50" s="64" t="s">
        <v>23</v>
      </c>
      <c r="I50" s="64"/>
      <c r="J50" s="64"/>
      <c r="K50" s="64"/>
      <c r="L50" s="64"/>
      <c r="M50" s="64"/>
      <c r="N50" s="64" t="s">
        <v>5969</v>
      </c>
      <c r="O50" s="64" t="s">
        <v>6400</v>
      </c>
    </row>
    <row r="51" ht="12.75" customHeight="1">
      <c r="A51" s="82">
        <v>39574.0</v>
      </c>
      <c r="B51" s="64">
        <v>1473.0</v>
      </c>
      <c r="C51" s="64" t="s">
        <v>19</v>
      </c>
      <c r="D51" s="64" t="s">
        <v>8</v>
      </c>
      <c r="E51" s="64" t="s">
        <v>81</v>
      </c>
      <c r="F51" s="64">
        <v>74.0</v>
      </c>
      <c r="G51" s="64">
        <v>4750.0</v>
      </c>
      <c r="H51" s="64" t="s">
        <v>23</v>
      </c>
      <c r="I51" s="64"/>
      <c r="J51" s="64"/>
      <c r="K51" s="64"/>
      <c r="L51" s="64"/>
      <c r="M51" s="64"/>
      <c r="N51" s="64" t="s">
        <v>5963</v>
      </c>
      <c r="O51" s="64" t="s">
        <v>5967</v>
      </c>
    </row>
    <row r="52" ht="12.75" customHeight="1">
      <c r="A52" s="82">
        <v>39574.0</v>
      </c>
      <c r="B52" s="64">
        <v>1461.0</v>
      </c>
      <c r="C52" s="64" t="s">
        <v>19</v>
      </c>
      <c r="D52" s="64" t="s">
        <v>819</v>
      </c>
      <c r="E52" s="64"/>
      <c r="F52" s="64">
        <v>76.0</v>
      </c>
      <c r="G52" s="64">
        <v>5400.0</v>
      </c>
      <c r="H52" s="64" t="s">
        <v>23</v>
      </c>
      <c r="I52" s="64"/>
      <c r="J52" s="64"/>
      <c r="K52" s="64"/>
      <c r="L52" s="64"/>
      <c r="M52" s="64"/>
      <c r="N52" s="64" t="s">
        <v>5969</v>
      </c>
      <c r="O52" s="64" t="s">
        <v>5970</v>
      </c>
    </row>
    <row r="53" ht="12.75" customHeight="1">
      <c r="A53" s="82">
        <v>39574.0</v>
      </c>
      <c r="B53" s="64">
        <v>1470.0</v>
      </c>
      <c r="C53" s="64" t="s">
        <v>19</v>
      </c>
      <c r="D53" s="64" t="s">
        <v>819</v>
      </c>
      <c r="E53" s="64"/>
      <c r="F53" s="64">
        <v>77.0</v>
      </c>
      <c r="G53" s="64">
        <v>5500.0</v>
      </c>
      <c r="H53" s="64" t="s">
        <v>23</v>
      </c>
      <c r="I53" s="64" t="s">
        <v>5962</v>
      </c>
      <c r="J53" s="64"/>
      <c r="K53" s="64"/>
      <c r="L53" s="64"/>
      <c r="M53" s="64"/>
      <c r="N53" s="64" t="s">
        <v>5963</v>
      </c>
      <c r="O53" s="64" t="s">
        <v>32</v>
      </c>
    </row>
    <row r="54" ht="12.75" customHeight="1">
      <c r="A54" s="82">
        <v>39575.0</v>
      </c>
      <c r="B54" s="64">
        <v>1464.0</v>
      </c>
      <c r="C54" s="64" t="s">
        <v>19</v>
      </c>
      <c r="D54" s="64" t="s">
        <v>819</v>
      </c>
      <c r="E54" s="64"/>
      <c r="F54" s="64">
        <v>73.0</v>
      </c>
      <c r="G54" s="64">
        <v>4350.0</v>
      </c>
      <c r="H54" s="64" t="s">
        <v>23</v>
      </c>
      <c r="I54" s="64" t="s">
        <v>5962</v>
      </c>
      <c r="J54" s="64"/>
      <c r="K54" s="64"/>
      <c r="L54" s="64"/>
      <c r="M54" s="64"/>
      <c r="N54" s="64" t="s">
        <v>5963</v>
      </c>
      <c r="O54" s="64" t="s">
        <v>5966</v>
      </c>
    </row>
    <row r="55" ht="12.75" customHeight="1">
      <c r="A55" s="82">
        <v>39575.0</v>
      </c>
      <c r="B55" s="64">
        <v>1466.0</v>
      </c>
      <c r="C55" s="64" t="s">
        <v>19</v>
      </c>
      <c r="D55" s="64" t="s">
        <v>8</v>
      </c>
      <c r="E55" s="64" t="s">
        <v>81</v>
      </c>
      <c r="F55" s="64">
        <v>76.0</v>
      </c>
      <c r="G55" s="64">
        <v>4550.0</v>
      </c>
      <c r="H55" s="64" t="s">
        <v>23</v>
      </c>
      <c r="I55" s="64" t="s">
        <v>5962</v>
      </c>
      <c r="J55" s="64"/>
      <c r="K55" s="64"/>
      <c r="L55" s="64"/>
      <c r="M55" s="64"/>
      <c r="N55" s="64" t="s">
        <v>5978</v>
      </c>
      <c r="O55" s="64" t="s">
        <v>5986</v>
      </c>
    </row>
    <row r="56" ht="12.75" customHeight="1">
      <c r="A56" s="82">
        <v>39575.0</v>
      </c>
      <c r="B56" s="64">
        <v>1462.0</v>
      </c>
      <c r="C56" s="64" t="s">
        <v>19</v>
      </c>
      <c r="D56" s="64" t="s">
        <v>8</v>
      </c>
      <c r="E56" s="64" t="s">
        <v>66</v>
      </c>
      <c r="F56" s="64">
        <v>76.0</v>
      </c>
      <c r="G56" s="64">
        <v>4600.0</v>
      </c>
      <c r="H56" s="64" t="s">
        <v>23</v>
      </c>
      <c r="I56" s="64" t="s">
        <v>5962</v>
      </c>
      <c r="J56" s="64"/>
      <c r="K56" s="64"/>
      <c r="L56" s="64"/>
      <c r="M56" s="64"/>
      <c r="N56" s="64" t="s">
        <v>5996</v>
      </c>
      <c r="O56" s="64" t="s">
        <v>5997</v>
      </c>
    </row>
    <row r="57" ht="12.75" customHeight="1">
      <c r="A57" s="82">
        <v>39575.0</v>
      </c>
      <c r="B57" s="64">
        <v>1463.0</v>
      </c>
      <c r="C57" s="64" t="s">
        <v>19</v>
      </c>
      <c r="D57" s="64" t="s">
        <v>8</v>
      </c>
      <c r="E57" s="64" t="s">
        <v>74</v>
      </c>
      <c r="F57" s="64">
        <v>78.0</v>
      </c>
      <c r="G57" s="64">
        <v>4800.0</v>
      </c>
      <c r="H57" s="64" t="s">
        <v>23</v>
      </c>
      <c r="I57" s="64" t="s">
        <v>5962</v>
      </c>
      <c r="J57" s="64"/>
      <c r="K57" s="64"/>
      <c r="L57" s="64"/>
      <c r="M57" s="64"/>
      <c r="N57" s="64" t="s">
        <v>5969</v>
      </c>
      <c r="O57" s="64" t="s">
        <v>6401</v>
      </c>
    </row>
    <row r="58" ht="12.75" customHeight="1">
      <c r="A58" s="82">
        <v>39575.0</v>
      </c>
      <c r="B58" s="64">
        <v>1465.0</v>
      </c>
      <c r="C58" s="64" t="s">
        <v>19</v>
      </c>
      <c r="D58" s="64" t="s">
        <v>819</v>
      </c>
      <c r="E58" s="64"/>
      <c r="F58" s="64">
        <v>78.0</v>
      </c>
      <c r="G58" s="64">
        <v>5100.0</v>
      </c>
      <c r="H58" s="64" t="s">
        <v>23</v>
      </c>
      <c r="I58" s="64" t="s">
        <v>5962</v>
      </c>
      <c r="J58" s="64"/>
      <c r="K58" s="64"/>
      <c r="L58" s="64"/>
      <c r="M58" s="64"/>
      <c r="N58" s="64" t="s">
        <v>5963</v>
      </c>
      <c r="O58" s="64" t="s">
        <v>5982</v>
      </c>
    </row>
    <row r="59" ht="12.75" customHeight="1">
      <c r="A59" s="82">
        <v>39580.0</v>
      </c>
      <c r="B59" s="64">
        <v>1404.0</v>
      </c>
      <c r="C59" s="64" t="s">
        <v>19</v>
      </c>
      <c r="D59" s="64" t="s">
        <v>8</v>
      </c>
      <c r="E59" s="64" t="s">
        <v>78</v>
      </c>
      <c r="F59" s="64">
        <v>72.0</v>
      </c>
      <c r="G59" s="64">
        <v>3600.0</v>
      </c>
      <c r="H59" s="64" t="s">
        <v>23</v>
      </c>
      <c r="I59" s="64" t="s">
        <v>5971</v>
      </c>
      <c r="J59" s="64"/>
      <c r="K59" s="64"/>
      <c r="L59" s="64"/>
      <c r="M59" s="64"/>
      <c r="N59" s="64" t="s">
        <v>5963</v>
      </c>
      <c r="O59" s="64" t="s">
        <v>5965</v>
      </c>
    </row>
    <row r="60" ht="12.75" customHeight="1">
      <c r="A60" s="82">
        <v>39580.0</v>
      </c>
      <c r="B60" s="64">
        <v>1401.0</v>
      </c>
      <c r="C60" s="64" t="s">
        <v>19</v>
      </c>
      <c r="D60" s="64" t="s">
        <v>8</v>
      </c>
      <c r="E60" s="64" t="s">
        <v>67</v>
      </c>
      <c r="F60" s="64">
        <v>74.0</v>
      </c>
      <c r="G60" s="64">
        <v>4000.0</v>
      </c>
      <c r="H60" s="64" t="s">
        <v>23</v>
      </c>
      <c r="I60" s="64" t="s">
        <v>5962</v>
      </c>
      <c r="J60" s="64"/>
      <c r="K60" s="64"/>
      <c r="L60" s="64"/>
      <c r="M60" s="64"/>
      <c r="N60" s="64" t="s">
        <v>5969</v>
      </c>
      <c r="O60" s="64" t="s">
        <v>6346</v>
      </c>
    </row>
    <row r="61" ht="12.75" customHeight="1">
      <c r="A61" s="82">
        <v>39580.0</v>
      </c>
      <c r="B61" s="64">
        <v>1467.0</v>
      </c>
      <c r="C61" s="64" t="s">
        <v>19</v>
      </c>
      <c r="D61" s="64" t="s">
        <v>819</v>
      </c>
      <c r="E61" s="64"/>
      <c r="F61" s="64">
        <v>78.0</v>
      </c>
      <c r="G61" s="64">
        <v>5000.0</v>
      </c>
      <c r="H61" s="64" t="s">
        <v>23</v>
      </c>
      <c r="I61" s="64" t="s">
        <v>5962</v>
      </c>
      <c r="J61" s="64"/>
      <c r="K61" s="64"/>
      <c r="L61" s="64"/>
      <c r="M61" s="64"/>
      <c r="N61" s="64" t="s">
        <v>5963</v>
      </c>
      <c r="O61" s="64" t="s">
        <v>5972</v>
      </c>
    </row>
    <row r="62" ht="12.75" customHeight="1">
      <c r="A62" s="82">
        <v>39580.0</v>
      </c>
      <c r="B62" s="64">
        <v>1403.0</v>
      </c>
      <c r="C62" s="64" t="s">
        <v>19</v>
      </c>
      <c r="D62" s="64" t="s">
        <v>8</v>
      </c>
      <c r="E62" s="64" t="s">
        <v>78</v>
      </c>
      <c r="F62" s="64">
        <v>79.0</v>
      </c>
      <c r="G62" s="64">
        <v>5000.0</v>
      </c>
      <c r="H62" s="64" t="s">
        <v>23</v>
      </c>
      <c r="I62" s="64" t="s">
        <v>5971</v>
      </c>
      <c r="J62" s="64"/>
      <c r="K62" s="64"/>
      <c r="L62" s="64"/>
      <c r="M62" s="64"/>
      <c r="N62" s="64" t="s">
        <v>5963</v>
      </c>
      <c r="O62" s="64" t="s">
        <v>6402</v>
      </c>
    </row>
    <row r="63" ht="12.75" customHeight="1">
      <c r="A63" s="82">
        <v>39580.0</v>
      </c>
      <c r="B63" s="64">
        <v>1402.0</v>
      </c>
      <c r="C63" s="64" t="s">
        <v>19</v>
      </c>
      <c r="D63" s="64" t="s">
        <v>8</v>
      </c>
      <c r="E63" s="64" t="s">
        <v>67</v>
      </c>
      <c r="F63" s="64">
        <v>85.0</v>
      </c>
      <c r="G63" s="64">
        <v>4500.0</v>
      </c>
      <c r="H63" s="64" t="s">
        <v>23</v>
      </c>
      <c r="I63" s="64" t="s">
        <v>5962</v>
      </c>
      <c r="J63" s="64"/>
      <c r="K63" s="64"/>
      <c r="L63" s="64"/>
      <c r="M63" s="64"/>
      <c r="N63" s="64" t="s">
        <v>5969</v>
      </c>
      <c r="O63" s="64" t="s">
        <v>6403</v>
      </c>
    </row>
    <row r="64" ht="12.75" customHeight="1">
      <c r="A64" s="82">
        <v>39581.0</v>
      </c>
      <c r="B64" s="64">
        <v>1407.0</v>
      </c>
      <c r="C64" s="64" t="s">
        <v>19</v>
      </c>
      <c r="D64" s="64" t="s">
        <v>819</v>
      </c>
      <c r="E64" s="64"/>
      <c r="F64" s="64">
        <v>71.0</v>
      </c>
      <c r="G64" s="64">
        <v>3550.0</v>
      </c>
      <c r="H64" s="64" t="s">
        <v>23</v>
      </c>
      <c r="I64" s="64" t="s">
        <v>5962</v>
      </c>
      <c r="J64" s="64"/>
      <c r="K64" s="64"/>
      <c r="L64" s="64"/>
      <c r="M64" s="64"/>
      <c r="N64" s="64" t="s">
        <v>5963</v>
      </c>
      <c r="O64" s="64" t="s">
        <v>5967</v>
      </c>
    </row>
    <row r="65" ht="12.75" customHeight="1">
      <c r="A65" s="82">
        <v>39581.0</v>
      </c>
      <c r="B65" s="64">
        <v>1413.0</v>
      </c>
      <c r="C65" s="64" t="s">
        <v>19</v>
      </c>
      <c r="D65" s="64" t="s">
        <v>8</v>
      </c>
      <c r="E65" s="64" t="s">
        <v>81</v>
      </c>
      <c r="F65" s="64">
        <v>74.0</v>
      </c>
      <c r="G65" s="64">
        <v>4450.0</v>
      </c>
      <c r="H65" s="64" t="s">
        <v>23</v>
      </c>
      <c r="I65" s="64" t="s">
        <v>5962</v>
      </c>
      <c r="J65" s="64"/>
      <c r="K65" s="64"/>
      <c r="L65" s="64"/>
      <c r="M65" s="64"/>
      <c r="N65" s="64" t="s">
        <v>5963</v>
      </c>
      <c r="O65" s="64" t="s">
        <v>5966</v>
      </c>
    </row>
    <row r="66" ht="12.75" customHeight="1">
      <c r="A66" s="82">
        <v>39581.0</v>
      </c>
      <c r="B66" s="64">
        <v>1406.0</v>
      </c>
      <c r="C66" s="64" t="s">
        <v>19</v>
      </c>
      <c r="D66" s="64" t="s">
        <v>819</v>
      </c>
      <c r="E66" s="64"/>
      <c r="F66" s="64">
        <v>76.0</v>
      </c>
      <c r="G66" s="64">
        <v>4300.0</v>
      </c>
      <c r="H66" s="64" t="s">
        <v>23</v>
      </c>
      <c r="I66" s="64" t="s">
        <v>5962</v>
      </c>
      <c r="J66" s="64"/>
      <c r="K66" s="64"/>
      <c r="L66" s="64"/>
      <c r="M66" s="64"/>
      <c r="N66" s="64" t="s">
        <v>5963</v>
      </c>
      <c r="O66" s="64" t="s">
        <v>5975</v>
      </c>
    </row>
    <row r="67" ht="12.75" customHeight="1">
      <c r="A67" s="82">
        <v>39581.0</v>
      </c>
      <c r="B67" s="64">
        <v>1405.0</v>
      </c>
      <c r="C67" s="64" t="s">
        <v>19</v>
      </c>
      <c r="D67" s="64" t="s">
        <v>8</v>
      </c>
      <c r="E67" s="64" t="s">
        <v>77</v>
      </c>
      <c r="F67" s="64">
        <v>77.0</v>
      </c>
      <c r="G67" s="64">
        <v>4900.0</v>
      </c>
      <c r="H67" s="64" t="s">
        <v>23</v>
      </c>
      <c r="I67" s="64" t="s">
        <v>5962</v>
      </c>
      <c r="J67" s="64"/>
      <c r="K67" s="64"/>
      <c r="L67" s="64"/>
      <c r="M67" s="64"/>
      <c r="N67" s="64" t="s">
        <v>5963</v>
      </c>
      <c r="O67" s="64" t="s">
        <v>855</v>
      </c>
    </row>
    <row r="68" ht="12.75" customHeight="1">
      <c r="A68" s="82">
        <v>39581.0</v>
      </c>
      <c r="B68" s="64">
        <v>1412.0</v>
      </c>
      <c r="C68" s="64" t="s">
        <v>19</v>
      </c>
      <c r="D68" s="64" t="s">
        <v>8</v>
      </c>
      <c r="E68" s="64" t="s">
        <v>71</v>
      </c>
      <c r="F68" s="64">
        <v>80.0</v>
      </c>
      <c r="G68" s="64">
        <v>4450.0</v>
      </c>
      <c r="H68" s="64" t="s">
        <v>23</v>
      </c>
      <c r="I68" s="64" t="s">
        <v>5962</v>
      </c>
      <c r="J68" s="64"/>
      <c r="K68" s="64"/>
      <c r="L68" s="64"/>
      <c r="M68" s="64"/>
      <c r="N68" s="64" t="s">
        <v>5963</v>
      </c>
      <c r="O68" s="64" t="s">
        <v>5966</v>
      </c>
    </row>
    <row r="69" ht="12.75" customHeight="1">
      <c r="A69" s="82">
        <v>39581.0</v>
      </c>
      <c r="B69" s="64">
        <v>1411.0</v>
      </c>
      <c r="C69" s="64" t="s">
        <v>19</v>
      </c>
      <c r="D69" s="64" t="s">
        <v>8</v>
      </c>
      <c r="E69" s="64" t="s">
        <v>78</v>
      </c>
      <c r="F69" s="64">
        <v>82.0</v>
      </c>
      <c r="G69" s="64">
        <v>5500.0</v>
      </c>
      <c r="H69" s="64" t="s">
        <v>23</v>
      </c>
      <c r="I69" s="64" t="s">
        <v>5962</v>
      </c>
      <c r="J69" s="64"/>
      <c r="K69" s="64"/>
      <c r="L69" s="64"/>
      <c r="M69" s="64"/>
      <c r="N69" s="64" t="s">
        <v>5978</v>
      </c>
      <c r="O69" s="64" t="s">
        <v>6185</v>
      </c>
    </row>
    <row r="70" ht="12.75" customHeight="1">
      <c r="A70" s="82">
        <v>39582.0</v>
      </c>
      <c r="B70" s="64">
        <v>1418.0</v>
      </c>
      <c r="C70" s="64" t="s">
        <v>19</v>
      </c>
      <c r="D70" s="64" t="s">
        <v>8</v>
      </c>
      <c r="E70" s="64" t="s">
        <v>69</v>
      </c>
      <c r="F70" s="64">
        <v>71.0</v>
      </c>
      <c r="G70" s="64">
        <v>3400.0</v>
      </c>
      <c r="H70" s="64" t="s">
        <v>23</v>
      </c>
      <c r="I70" s="64" t="s">
        <v>5962</v>
      </c>
      <c r="J70" s="64"/>
      <c r="K70" s="64"/>
      <c r="L70" s="64"/>
      <c r="M70" s="64"/>
      <c r="N70" s="64" t="s">
        <v>5963</v>
      </c>
      <c r="O70" s="64" t="s">
        <v>5966</v>
      </c>
    </row>
    <row r="71" ht="12.75" customHeight="1">
      <c r="A71" s="82">
        <v>39582.0</v>
      </c>
      <c r="B71" s="64">
        <v>1419.0</v>
      </c>
      <c r="C71" s="64" t="s">
        <v>19</v>
      </c>
      <c r="D71" s="64" t="s">
        <v>8</v>
      </c>
      <c r="E71" s="64" t="s">
        <v>67</v>
      </c>
      <c r="F71" s="64">
        <v>74.0</v>
      </c>
      <c r="G71" s="64">
        <v>4300.0</v>
      </c>
      <c r="H71" s="64" t="s">
        <v>23</v>
      </c>
      <c r="I71" s="64" t="s">
        <v>5962</v>
      </c>
      <c r="J71" s="64"/>
      <c r="K71" s="64"/>
      <c r="L71" s="64"/>
      <c r="M71" s="64"/>
      <c r="N71" s="64" t="s">
        <v>5969</v>
      </c>
      <c r="O71" s="64" t="s">
        <v>6404</v>
      </c>
    </row>
    <row r="72" ht="12.75" customHeight="1">
      <c r="A72" s="82">
        <v>39582.0</v>
      </c>
      <c r="B72" s="64">
        <v>1417.0</v>
      </c>
      <c r="C72" s="64" t="s">
        <v>19</v>
      </c>
      <c r="D72" s="64" t="s">
        <v>8</v>
      </c>
      <c r="E72" s="64" t="s">
        <v>70</v>
      </c>
      <c r="F72" s="64">
        <v>77.0</v>
      </c>
      <c r="G72" s="64">
        <v>4500.0</v>
      </c>
      <c r="H72" s="64" t="s">
        <v>23</v>
      </c>
      <c r="I72" s="64" t="s">
        <v>5962</v>
      </c>
      <c r="J72" s="64"/>
      <c r="K72" s="64"/>
      <c r="L72" s="64"/>
      <c r="M72" s="64"/>
      <c r="N72" s="64" t="s">
        <v>5969</v>
      </c>
      <c r="O72" s="64" t="s">
        <v>5976</v>
      </c>
    </row>
    <row r="73" ht="12.75" customHeight="1">
      <c r="A73" s="82">
        <v>39582.0</v>
      </c>
      <c r="B73" s="64">
        <v>1415.0</v>
      </c>
      <c r="C73" s="64" t="s">
        <v>19</v>
      </c>
      <c r="D73" s="64" t="s">
        <v>819</v>
      </c>
      <c r="E73" s="64"/>
      <c r="F73" s="64">
        <v>77.0</v>
      </c>
      <c r="G73" s="64">
        <v>4900.0</v>
      </c>
      <c r="H73" s="64" t="s">
        <v>23</v>
      </c>
      <c r="I73" s="64" t="s">
        <v>5962</v>
      </c>
      <c r="J73" s="64"/>
      <c r="K73" s="64"/>
      <c r="L73" s="64"/>
      <c r="M73" s="64"/>
      <c r="N73" s="64" t="s">
        <v>5963</v>
      </c>
      <c r="O73" s="64" t="s">
        <v>5966</v>
      </c>
    </row>
    <row r="74" ht="12.75" customHeight="1">
      <c r="A74" s="82">
        <v>39582.0</v>
      </c>
      <c r="B74" s="64">
        <v>1416.0</v>
      </c>
      <c r="C74" s="64" t="s">
        <v>19</v>
      </c>
      <c r="D74" s="64" t="s">
        <v>8</v>
      </c>
      <c r="E74" s="64" t="s">
        <v>70</v>
      </c>
      <c r="F74" s="64">
        <v>79.0</v>
      </c>
      <c r="G74" s="64">
        <v>5000.0</v>
      </c>
      <c r="H74" s="64" t="s">
        <v>23</v>
      </c>
      <c r="I74" s="64" t="s">
        <v>5962</v>
      </c>
      <c r="J74" s="64"/>
      <c r="K74" s="64"/>
      <c r="L74" s="64"/>
      <c r="M74" s="64"/>
      <c r="N74" s="64" t="s">
        <v>5969</v>
      </c>
      <c r="O74" s="64" t="s">
        <v>5976</v>
      </c>
    </row>
    <row r="75" ht="12.75" customHeight="1">
      <c r="A75" s="82">
        <v>39584.0</v>
      </c>
      <c r="B75" s="64">
        <v>1421.0</v>
      </c>
      <c r="C75" s="64" t="s">
        <v>19</v>
      </c>
      <c r="D75" s="64" t="s">
        <v>8</v>
      </c>
      <c r="E75" s="64" t="s">
        <v>69</v>
      </c>
      <c r="F75" s="64">
        <v>70.0</v>
      </c>
      <c r="G75" s="64">
        <v>3700.0</v>
      </c>
      <c r="H75" s="64" t="s">
        <v>23</v>
      </c>
      <c r="I75" s="64" t="s">
        <v>5962</v>
      </c>
      <c r="J75" s="64"/>
      <c r="K75" s="64"/>
      <c r="L75" s="64"/>
      <c r="M75" s="64"/>
      <c r="N75" s="64" t="s">
        <v>5963</v>
      </c>
      <c r="O75" s="64" t="s">
        <v>6129</v>
      </c>
    </row>
    <row r="76" ht="12.75" customHeight="1">
      <c r="A76" s="82">
        <v>39584.0</v>
      </c>
      <c r="B76" s="64">
        <v>1410.0</v>
      </c>
      <c r="C76" s="64" t="s">
        <v>19</v>
      </c>
      <c r="D76" s="64" t="s">
        <v>8</v>
      </c>
      <c r="E76" s="64" t="s">
        <v>79</v>
      </c>
      <c r="F76" s="64">
        <v>74.0</v>
      </c>
      <c r="G76" s="64">
        <v>3700.0</v>
      </c>
      <c r="H76" s="64" t="s">
        <v>23</v>
      </c>
      <c r="I76" s="64" t="s">
        <v>5962</v>
      </c>
      <c r="J76" s="64"/>
      <c r="K76" s="64"/>
      <c r="L76" s="64"/>
      <c r="M76" s="64"/>
      <c r="N76" s="64" t="s">
        <v>5969</v>
      </c>
      <c r="O76" s="64" t="s">
        <v>6000</v>
      </c>
    </row>
    <row r="77" ht="12.75" customHeight="1">
      <c r="A77" s="82">
        <v>39584.0</v>
      </c>
      <c r="B77" s="64">
        <v>1408.0</v>
      </c>
      <c r="C77" s="64" t="s">
        <v>19</v>
      </c>
      <c r="D77" s="64" t="s">
        <v>8</v>
      </c>
      <c r="E77" s="64" t="s">
        <v>70</v>
      </c>
      <c r="F77" s="64">
        <v>74.0</v>
      </c>
      <c r="G77" s="64">
        <v>4550.0</v>
      </c>
      <c r="H77" s="64" t="s">
        <v>23</v>
      </c>
      <c r="I77" s="64" t="s">
        <v>5962</v>
      </c>
      <c r="J77" s="64"/>
      <c r="K77" s="64"/>
      <c r="L77" s="64"/>
      <c r="M77" s="64"/>
      <c r="N77" s="64" t="s">
        <v>5963</v>
      </c>
      <c r="O77" s="64" t="s">
        <v>5967</v>
      </c>
    </row>
    <row r="78" ht="12.75" customHeight="1">
      <c r="A78" s="82">
        <v>39584.0</v>
      </c>
      <c r="B78" s="64">
        <v>1409.0</v>
      </c>
      <c r="C78" s="64" t="s">
        <v>19</v>
      </c>
      <c r="D78" s="64" t="s">
        <v>819</v>
      </c>
      <c r="E78" s="64"/>
      <c r="F78" s="64">
        <v>78.0</v>
      </c>
      <c r="G78" s="64">
        <v>4600.0</v>
      </c>
      <c r="H78" s="64" t="s">
        <v>23</v>
      </c>
      <c r="I78" s="64" t="s">
        <v>5962</v>
      </c>
      <c r="J78" s="64"/>
      <c r="K78" s="64"/>
      <c r="L78" s="64"/>
      <c r="M78" s="64"/>
      <c r="N78" s="64" t="s">
        <v>5996</v>
      </c>
      <c r="O78" s="64" t="s">
        <v>5997</v>
      </c>
    </row>
    <row r="79" ht="12.75" customHeight="1">
      <c r="A79" s="82">
        <v>39584.3125</v>
      </c>
      <c r="B79" s="64">
        <v>1420.0</v>
      </c>
      <c r="C79" s="64" t="s">
        <v>19</v>
      </c>
      <c r="D79" s="64" t="s">
        <v>819</v>
      </c>
      <c r="E79" s="64" t="s">
        <v>820</v>
      </c>
      <c r="F79" s="64">
        <v>75.0</v>
      </c>
      <c r="G79" s="64">
        <v>4900.0</v>
      </c>
      <c r="H79" s="64" t="s">
        <v>23</v>
      </c>
      <c r="I79" s="64" t="s">
        <v>5962</v>
      </c>
      <c r="J79" s="64"/>
      <c r="K79" s="64"/>
      <c r="L79" s="64"/>
      <c r="M79" s="64"/>
      <c r="N79" s="64" t="s">
        <v>5973</v>
      </c>
      <c r="O79" s="64" t="s">
        <v>5973</v>
      </c>
    </row>
    <row r="80" ht="12.75" customHeight="1">
      <c r="A80" s="82">
        <v>39585.0</v>
      </c>
      <c r="B80" s="64">
        <v>1428.0</v>
      </c>
      <c r="C80" s="64" t="s">
        <v>19</v>
      </c>
      <c r="D80" s="64" t="s">
        <v>8</v>
      </c>
      <c r="E80" s="64" t="s">
        <v>79</v>
      </c>
      <c r="F80" s="64">
        <v>68.0</v>
      </c>
      <c r="G80" s="64">
        <v>3300.0</v>
      </c>
      <c r="H80" s="64" t="s">
        <v>23</v>
      </c>
      <c r="I80" s="64" t="s">
        <v>5962</v>
      </c>
      <c r="J80" s="64"/>
      <c r="K80" s="64"/>
      <c r="L80" s="64"/>
      <c r="M80" s="64"/>
      <c r="N80" s="64" t="s">
        <v>6057</v>
      </c>
      <c r="O80" s="64" t="s">
        <v>6405</v>
      </c>
    </row>
    <row r="81" ht="12.75" customHeight="1">
      <c r="A81" s="82">
        <v>39585.0</v>
      </c>
      <c r="B81" s="64">
        <v>1425.0</v>
      </c>
      <c r="C81" s="64" t="s">
        <v>19</v>
      </c>
      <c r="D81" s="64" t="s">
        <v>8</v>
      </c>
      <c r="E81" s="64" t="s">
        <v>69</v>
      </c>
      <c r="F81" s="64">
        <v>70.0</v>
      </c>
      <c r="G81" s="64">
        <v>4200.0</v>
      </c>
      <c r="H81" s="64" t="s">
        <v>23</v>
      </c>
      <c r="I81" s="64" t="s">
        <v>5971</v>
      </c>
      <c r="J81" s="64"/>
      <c r="K81" s="64"/>
      <c r="L81" s="64"/>
      <c r="M81" s="64"/>
      <c r="N81" s="64" t="s">
        <v>5963</v>
      </c>
      <c r="O81" s="64" t="s">
        <v>5972</v>
      </c>
    </row>
    <row r="82" ht="12.75" customHeight="1">
      <c r="A82" s="82">
        <v>39585.0</v>
      </c>
      <c r="B82" s="64">
        <v>1422.0</v>
      </c>
      <c r="C82" s="64" t="s">
        <v>19</v>
      </c>
      <c r="D82" s="64" t="s">
        <v>819</v>
      </c>
      <c r="E82" s="64" t="s">
        <v>6406</v>
      </c>
      <c r="F82" s="64">
        <v>73.0</v>
      </c>
      <c r="G82" s="64">
        <v>4450.0</v>
      </c>
      <c r="H82" s="64" t="s">
        <v>23</v>
      </c>
      <c r="I82" s="64" t="s">
        <v>5971</v>
      </c>
      <c r="J82" s="64"/>
      <c r="K82" s="64"/>
      <c r="L82" s="64"/>
      <c r="M82" s="64"/>
      <c r="N82" s="64" t="s">
        <v>5963</v>
      </c>
      <c r="O82" s="64" t="s">
        <v>5966</v>
      </c>
    </row>
    <row r="83" ht="12.75" customHeight="1">
      <c r="A83" s="82">
        <v>39585.0</v>
      </c>
      <c r="B83" s="64">
        <v>1429.0</v>
      </c>
      <c r="C83" s="64" t="s">
        <v>19</v>
      </c>
      <c r="D83" s="64" t="s">
        <v>819</v>
      </c>
      <c r="E83" s="64" t="s">
        <v>6407</v>
      </c>
      <c r="F83" s="64">
        <v>74.0</v>
      </c>
      <c r="G83" s="64">
        <v>4400.0</v>
      </c>
      <c r="H83" s="64" t="s">
        <v>23</v>
      </c>
      <c r="I83" s="64" t="s">
        <v>5962</v>
      </c>
      <c r="J83" s="64"/>
      <c r="K83" s="64"/>
      <c r="L83" s="64"/>
      <c r="M83" s="64"/>
      <c r="N83" s="64" t="s">
        <v>5963</v>
      </c>
      <c r="O83" s="64" t="s">
        <v>5975</v>
      </c>
    </row>
    <row r="84" ht="12.75" customHeight="1">
      <c r="A84" s="82">
        <v>39585.0</v>
      </c>
      <c r="B84" s="64">
        <v>1427.0</v>
      </c>
      <c r="C84" s="64" t="s">
        <v>19</v>
      </c>
      <c r="D84" s="64" t="s">
        <v>8</v>
      </c>
      <c r="E84" s="64" t="s">
        <v>78</v>
      </c>
      <c r="F84" s="64">
        <v>74.0</v>
      </c>
      <c r="G84" s="64">
        <v>4700.0</v>
      </c>
      <c r="H84" s="64" t="s">
        <v>23</v>
      </c>
      <c r="I84" s="64" t="s">
        <v>5971</v>
      </c>
      <c r="J84" s="64"/>
      <c r="K84" s="64"/>
      <c r="L84" s="64"/>
      <c r="M84" s="64"/>
      <c r="N84" s="64" t="s">
        <v>5963</v>
      </c>
      <c r="O84" s="64" t="s">
        <v>6408</v>
      </c>
    </row>
    <row r="85" ht="12.75" customHeight="1">
      <c r="A85" s="82">
        <v>39585.0</v>
      </c>
      <c r="B85" s="64">
        <v>1426.0</v>
      </c>
      <c r="C85" s="64" t="s">
        <v>19</v>
      </c>
      <c r="D85" s="64" t="s">
        <v>8</v>
      </c>
      <c r="E85" s="64" t="s">
        <v>66</v>
      </c>
      <c r="F85" s="64">
        <v>75.0</v>
      </c>
      <c r="G85" s="64">
        <v>4200.0</v>
      </c>
      <c r="H85" s="64" t="s">
        <v>23</v>
      </c>
      <c r="I85" s="64"/>
      <c r="J85" s="64"/>
      <c r="K85" s="64"/>
      <c r="L85" s="64"/>
      <c r="M85" s="64"/>
      <c r="N85" s="64" t="s">
        <v>5963</v>
      </c>
      <c r="O85" s="64" t="s">
        <v>6129</v>
      </c>
    </row>
    <row r="86" ht="12.75" customHeight="1">
      <c r="A86" s="82">
        <v>39585.0</v>
      </c>
      <c r="B86" s="64">
        <v>1424.0</v>
      </c>
      <c r="C86" s="64" t="s">
        <v>19</v>
      </c>
      <c r="D86" s="64" t="s">
        <v>8</v>
      </c>
      <c r="E86" s="64" t="s">
        <v>67</v>
      </c>
      <c r="F86" s="64">
        <v>76.0</v>
      </c>
      <c r="G86" s="64">
        <v>4100.0</v>
      </c>
      <c r="H86" s="64" t="s">
        <v>23</v>
      </c>
      <c r="I86" s="64" t="s">
        <v>5962</v>
      </c>
      <c r="J86" s="64"/>
      <c r="K86" s="64"/>
      <c r="L86" s="64"/>
      <c r="M86" s="64"/>
      <c r="N86" s="64" t="s">
        <v>5963</v>
      </c>
      <c r="O86" s="64" t="s">
        <v>5965</v>
      </c>
    </row>
    <row r="87" ht="12.75" customHeight="1">
      <c r="A87" s="82">
        <v>39585.0</v>
      </c>
      <c r="B87" s="64">
        <v>1430.0</v>
      </c>
      <c r="C87" s="64" t="s">
        <v>19</v>
      </c>
      <c r="D87" s="64" t="s">
        <v>819</v>
      </c>
      <c r="E87" s="64" t="s">
        <v>53</v>
      </c>
      <c r="F87" s="64">
        <v>76.0</v>
      </c>
      <c r="G87" s="64">
        <v>4800.0</v>
      </c>
      <c r="H87" s="64" t="s">
        <v>23</v>
      </c>
      <c r="I87" s="64" t="s">
        <v>5971</v>
      </c>
      <c r="J87" s="64"/>
      <c r="K87" s="64"/>
      <c r="L87" s="64"/>
      <c r="M87" s="64"/>
      <c r="N87" s="64" t="s">
        <v>5969</v>
      </c>
      <c r="O87" s="64" t="s">
        <v>6409</v>
      </c>
    </row>
    <row r="88" ht="12.75" customHeight="1">
      <c r="A88" s="82">
        <v>39585.0</v>
      </c>
      <c r="B88" s="64">
        <v>1423.0</v>
      </c>
      <c r="C88" s="64" t="s">
        <v>19</v>
      </c>
      <c r="D88" s="64" t="s">
        <v>8</v>
      </c>
      <c r="E88" s="64" t="s">
        <v>72</v>
      </c>
      <c r="F88" s="64">
        <v>87.0</v>
      </c>
      <c r="G88" s="64">
        <v>8200.0</v>
      </c>
      <c r="H88" s="64" t="s">
        <v>23</v>
      </c>
      <c r="I88" s="64" t="s">
        <v>5962</v>
      </c>
      <c r="J88" s="64"/>
      <c r="K88" s="64"/>
      <c r="L88" s="64"/>
      <c r="M88" s="64"/>
      <c r="N88" s="64" t="s">
        <v>6054</v>
      </c>
      <c r="O88" s="64" t="s">
        <v>6410</v>
      </c>
    </row>
    <row r="89" ht="12.75" customHeight="1">
      <c r="A89" s="82">
        <v>39586.0</v>
      </c>
      <c r="B89" s="64">
        <v>1434.0</v>
      </c>
      <c r="C89" s="64" t="s">
        <v>19</v>
      </c>
      <c r="D89" s="64" t="s">
        <v>819</v>
      </c>
      <c r="E89" s="64"/>
      <c r="F89" s="64">
        <v>67.0</v>
      </c>
      <c r="G89" s="64">
        <v>3100.0</v>
      </c>
      <c r="H89" s="64" t="s">
        <v>23</v>
      </c>
      <c r="I89" s="64" t="s">
        <v>5962</v>
      </c>
      <c r="J89" s="64"/>
      <c r="K89" s="64"/>
      <c r="L89" s="64"/>
      <c r="M89" s="64"/>
      <c r="N89" s="64" t="s">
        <v>5963</v>
      </c>
      <c r="O89" s="64" t="s">
        <v>5982</v>
      </c>
    </row>
    <row r="90" ht="12.75" customHeight="1">
      <c r="A90" s="82">
        <v>39586.0</v>
      </c>
      <c r="B90" s="64">
        <v>1436.0</v>
      </c>
      <c r="C90" s="64" t="s">
        <v>19</v>
      </c>
      <c r="D90" s="64" t="s">
        <v>8</v>
      </c>
      <c r="E90" s="64" t="s">
        <v>69</v>
      </c>
      <c r="F90" s="64">
        <v>67.0</v>
      </c>
      <c r="G90" s="64">
        <v>3300.0</v>
      </c>
      <c r="H90" s="64" t="s">
        <v>23</v>
      </c>
      <c r="I90" s="64" t="s">
        <v>5962</v>
      </c>
      <c r="J90" s="64"/>
      <c r="K90" s="64"/>
      <c r="L90" s="64"/>
      <c r="M90" s="64"/>
      <c r="N90" s="64" t="s">
        <v>5969</v>
      </c>
      <c r="O90" s="64" t="s">
        <v>6411</v>
      </c>
    </row>
    <row r="91" ht="12.75" customHeight="1">
      <c r="A91" s="82">
        <v>39586.0</v>
      </c>
      <c r="B91" s="64">
        <v>1435.0</v>
      </c>
      <c r="C91" s="64" t="s">
        <v>19</v>
      </c>
      <c r="D91" s="64" t="s">
        <v>819</v>
      </c>
      <c r="E91" s="64"/>
      <c r="F91" s="64">
        <v>67.0</v>
      </c>
      <c r="G91" s="64">
        <v>4400.0</v>
      </c>
      <c r="H91" s="64" t="s">
        <v>23</v>
      </c>
      <c r="I91" s="64" t="s">
        <v>5962</v>
      </c>
      <c r="J91" s="64"/>
      <c r="K91" s="64"/>
      <c r="L91" s="64"/>
      <c r="M91" s="64"/>
      <c r="N91" s="64" t="s">
        <v>5963</v>
      </c>
      <c r="O91" s="64" t="s">
        <v>5966</v>
      </c>
    </row>
    <row r="92" ht="12.75" customHeight="1">
      <c r="A92" s="82">
        <v>39586.0</v>
      </c>
      <c r="B92" s="64">
        <v>1432.0</v>
      </c>
      <c r="C92" s="64" t="s">
        <v>19</v>
      </c>
      <c r="D92" s="64" t="s">
        <v>8</v>
      </c>
      <c r="E92" s="64" t="s">
        <v>70</v>
      </c>
      <c r="F92" s="64">
        <v>75.0</v>
      </c>
      <c r="G92" s="64">
        <v>4700.0</v>
      </c>
      <c r="H92" s="64" t="s">
        <v>23</v>
      </c>
      <c r="I92" s="64" t="s">
        <v>5962</v>
      </c>
      <c r="J92" s="64"/>
      <c r="K92" s="64"/>
      <c r="L92" s="64"/>
      <c r="M92" s="64"/>
      <c r="N92" s="64" t="s">
        <v>5973</v>
      </c>
      <c r="O92" s="64" t="s">
        <v>5973</v>
      </c>
    </row>
    <row r="93" ht="12.75" customHeight="1">
      <c r="A93" s="82">
        <v>39586.0</v>
      </c>
      <c r="B93" s="64">
        <v>1431.0</v>
      </c>
      <c r="C93" s="64" t="s">
        <v>19</v>
      </c>
      <c r="D93" s="64" t="s">
        <v>8</v>
      </c>
      <c r="E93" s="64" t="s">
        <v>27</v>
      </c>
      <c r="F93" s="64">
        <v>76.0</v>
      </c>
      <c r="G93" s="64">
        <v>4100.0</v>
      </c>
      <c r="H93" s="64" t="s">
        <v>23</v>
      </c>
      <c r="I93" s="64"/>
      <c r="J93" s="64"/>
      <c r="K93" s="64"/>
      <c r="L93" s="64"/>
      <c r="M93" s="64"/>
      <c r="N93" s="64" t="s">
        <v>5963</v>
      </c>
      <c r="O93" s="64" t="s">
        <v>6006</v>
      </c>
    </row>
    <row r="94" ht="12.75" customHeight="1">
      <c r="A94" s="82">
        <v>39586.0</v>
      </c>
      <c r="B94" s="64">
        <v>1433.0</v>
      </c>
      <c r="C94" s="64" t="s">
        <v>19</v>
      </c>
      <c r="D94" s="64" t="s">
        <v>819</v>
      </c>
      <c r="E94" s="64"/>
      <c r="F94" s="64">
        <v>79.0</v>
      </c>
      <c r="G94" s="64">
        <v>5100.0</v>
      </c>
      <c r="H94" s="64" t="s">
        <v>23</v>
      </c>
      <c r="I94" s="64" t="s">
        <v>5962</v>
      </c>
      <c r="J94" s="64"/>
      <c r="K94" s="64"/>
      <c r="L94" s="64"/>
      <c r="M94" s="64"/>
      <c r="N94" s="64" t="s">
        <v>5963</v>
      </c>
      <c r="O94" s="64" t="s">
        <v>5972</v>
      </c>
    </row>
    <row r="95" ht="12.75" customHeight="1">
      <c r="A95" s="82">
        <v>39587.0</v>
      </c>
      <c r="B95" s="64">
        <v>1481.0</v>
      </c>
      <c r="C95" s="64" t="s">
        <v>19</v>
      </c>
      <c r="D95" s="64" t="s">
        <v>819</v>
      </c>
      <c r="E95" s="64" t="s">
        <v>53</v>
      </c>
      <c r="F95" s="64">
        <v>68.0</v>
      </c>
      <c r="G95" s="64">
        <v>3550.0</v>
      </c>
      <c r="H95" s="64" t="s">
        <v>23</v>
      </c>
      <c r="I95" s="64" t="s">
        <v>5971</v>
      </c>
      <c r="J95" s="64"/>
      <c r="K95" s="64"/>
      <c r="L95" s="64"/>
      <c r="M95" s="64"/>
      <c r="N95" s="64" t="s">
        <v>5963</v>
      </c>
      <c r="O95" s="64" t="s">
        <v>53</v>
      </c>
    </row>
    <row r="96" ht="12.75" customHeight="1">
      <c r="A96" s="82">
        <v>39587.0</v>
      </c>
      <c r="B96" s="64">
        <v>1437.0</v>
      </c>
      <c r="C96" s="64" t="s">
        <v>19</v>
      </c>
      <c r="D96" s="64" t="s">
        <v>8</v>
      </c>
      <c r="E96" s="64" t="s">
        <v>77</v>
      </c>
      <c r="F96" s="64">
        <v>77.0</v>
      </c>
      <c r="G96" s="64">
        <v>4850.0</v>
      </c>
      <c r="H96" s="64" t="s">
        <v>23</v>
      </c>
      <c r="I96" s="64"/>
      <c r="J96" s="64"/>
      <c r="K96" s="64"/>
      <c r="L96" s="64"/>
      <c r="M96" s="64"/>
      <c r="N96" s="64" t="s">
        <v>5963</v>
      </c>
      <c r="O96" s="64" t="s">
        <v>5972</v>
      </c>
    </row>
    <row r="97" ht="12.75" customHeight="1">
      <c r="A97" s="82">
        <v>39587.0</v>
      </c>
      <c r="B97" s="64">
        <v>1439.0</v>
      </c>
      <c r="C97" s="64" t="s">
        <v>19</v>
      </c>
      <c r="D97" s="64" t="s">
        <v>8</v>
      </c>
      <c r="E97" s="64" t="s">
        <v>78</v>
      </c>
      <c r="F97" s="64">
        <v>77.0</v>
      </c>
      <c r="G97" s="64">
        <v>5400.0</v>
      </c>
      <c r="H97" s="64" t="s">
        <v>23</v>
      </c>
      <c r="I97" s="64"/>
      <c r="J97" s="64"/>
      <c r="K97" s="64"/>
      <c r="L97" s="64"/>
      <c r="M97" s="64"/>
      <c r="N97" s="64" t="s">
        <v>5963</v>
      </c>
      <c r="O97" s="64" t="s">
        <v>6015</v>
      </c>
    </row>
    <row r="98" ht="12.75" customHeight="1">
      <c r="A98" s="82">
        <v>39587.0</v>
      </c>
      <c r="B98" s="64">
        <v>1438.0</v>
      </c>
      <c r="C98" s="64" t="s">
        <v>19</v>
      </c>
      <c r="D98" s="64" t="s">
        <v>8</v>
      </c>
      <c r="E98" s="64" t="s">
        <v>78</v>
      </c>
      <c r="F98" s="64">
        <v>80.0</v>
      </c>
      <c r="G98" s="64">
        <v>4850.0</v>
      </c>
      <c r="H98" s="64" t="s">
        <v>23</v>
      </c>
      <c r="I98" s="64"/>
      <c r="J98" s="64"/>
      <c r="K98" s="64"/>
      <c r="L98" s="64"/>
      <c r="M98" s="64"/>
      <c r="N98" s="64" t="s">
        <v>5963</v>
      </c>
      <c r="O98" s="64" t="s">
        <v>6015</v>
      </c>
    </row>
    <row r="99" ht="12.75" customHeight="1">
      <c r="A99" s="82">
        <v>39587.0</v>
      </c>
      <c r="B99" s="64">
        <v>1440.0</v>
      </c>
      <c r="C99" s="64" t="s">
        <v>19</v>
      </c>
      <c r="D99" s="64" t="s">
        <v>8</v>
      </c>
      <c r="E99" s="64" t="s">
        <v>68</v>
      </c>
      <c r="F99" s="64">
        <v>80.0</v>
      </c>
      <c r="G99" s="64">
        <v>5100.0</v>
      </c>
      <c r="H99" s="64" t="s">
        <v>23</v>
      </c>
      <c r="I99" s="64"/>
      <c r="J99" s="64"/>
      <c r="K99" s="64"/>
      <c r="L99" s="64"/>
      <c r="M99" s="64"/>
      <c r="N99" s="64" t="s">
        <v>6121</v>
      </c>
      <c r="O99" s="64" t="s">
        <v>6412</v>
      </c>
    </row>
    <row r="100" ht="12.75" customHeight="1">
      <c r="A100" s="82">
        <v>39587.0</v>
      </c>
      <c r="B100" s="64">
        <v>1482.0</v>
      </c>
      <c r="C100" s="64" t="s">
        <v>19</v>
      </c>
      <c r="D100" s="64" t="s">
        <v>8</v>
      </c>
      <c r="E100" s="64" t="s">
        <v>71</v>
      </c>
      <c r="F100" s="64">
        <v>81.0</v>
      </c>
      <c r="G100" s="64">
        <v>5500.0</v>
      </c>
      <c r="H100" s="64" t="s">
        <v>23</v>
      </c>
      <c r="I100" s="64" t="s">
        <v>5971</v>
      </c>
      <c r="J100" s="64"/>
      <c r="K100" s="64"/>
      <c r="L100" s="64"/>
      <c r="M100" s="64"/>
      <c r="N100" s="64" t="s">
        <v>5969</v>
      </c>
      <c r="O100" s="64" t="s">
        <v>6277</v>
      </c>
    </row>
    <row r="101" ht="12.75" customHeight="1">
      <c r="A101" s="82">
        <v>39588.0</v>
      </c>
      <c r="B101" s="64">
        <v>1414.0</v>
      </c>
      <c r="C101" s="64" t="s">
        <v>19</v>
      </c>
      <c r="D101" s="64" t="s">
        <v>819</v>
      </c>
      <c r="E101" s="64" t="s">
        <v>50</v>
      </c>
      <c r="F101" s="64">
        <v>71.0</v>
      </c>
      <c r="G101" s="64">
        <v>3500.0</v>
      </c>
      <c r="H101" s="64" t="s">
        <v>23</v>
      </c>
      <c r="I101" s="64" t="s">
        <v>5962</v>
      </c>
      <c r="J101" s="64"/>
      <c r="K101" s="64"/>
      <c r="L101" s="64"/>
      <c r="M101" s="64"/>
      <c r="N101" s="64" t="s">
        <v>5963</v>
      </c>
      <c r="O101" s="64" t="s">
        <v>5966</v>
      </c>
    </row>
    <row r="102" ht="12.75" customHeight="1">
      <c r="A102" s="82">
        <v>39588.0</v>
      </c>
      <c r="B102" s="64">
        <v>1491.0</v>
      </c>
      <c r="C102" s="64" t="s">
        <v>19</v>
      </c>
      <c r="D102" s="64" t="s">
        <v>8</v>
      </c>
      <c r="E102" s="64" t="s">
        <v>71</v>
      </c>
      <c r="F102" s="64">
        <v>73.0</v>
      </c>
      <c r="G102" s="64">
        <v>4300.0</v>
      </c>
      <c r="H102" s="64" t="s">
        <v>23</v>
      </c>
      <c r="I102" s="64" t="s">
        <v>5971</v>
      </c>
      <c r="J102" s="64"/>
      <c r="K102" s="64"/>
      <c r="L102" s="64"/>
      <c r="M102" s="64"/>
      <c r="N102" s="64" t="s">
        <v>5996</v>
      </c>
      <c r="O102" s="64" t="s">
        <v>6413</v>
      </c>
    </row>
    <row r="103" ht="12.75" customHeight="1">
      <c r="A103" s="82">
        <v>39588.0</v>
      </c>
      <c r="B103" s="64">
        <v>1484.0</v>
      </c>
      <c r="C103" s="64" t="s">
        <v>19</v>
      </c>
      <c r="D103" s="64" t="s">
        <v>8</v>
      </c>
      <c r="E103" s="64" t="s">
        <v>68</v>
      </c>
      <c r="F103" s="64">
        <v>74.0</v>
      </c>
      <c r="G103" s="64">
        <v>4300.0</v>
      </c>
      <c r="H103" s="64" t="s">
        <v>23</v>
      </c>
      <c r="I103" s="64" t="s">
        <v>5962</v>
      </c>
      <c r="J103" s="64"/>
      <c r="K103" s="64"/>
      <c r="L103" s="64"/>
      <c r="M103" s="64"/>
      <c r="N103" s="64" t="s">
        <v>5969</v>
      </c>
      <c r="O103" s="64" t="s">
        <v>6409</v>
      </c>
    </row>
    <row r="104" ht="12.75" customHeight="1">
      <c r="A104" s="82">
        <v>39588.0</v>
      </c>
      <c r="B104" s="64">
        <v>1493.0</v>
      </c>
      <c r="C104" s="64" t="s">
        <v>19</v>
      </c>
      <c r="D104" s="64" t="s">
        <v>8</v>
      </c>
      <c r="E104" s="64" t="s">
        <v>68</v>
      </c>
      <c r="F104" s="64">
        <v>75.0</v>
      </c>
      <c r="G104" s="64">
        <v>3800.0</v>
      </c>
      <c r="H104" s="64" t="s">
        <v>23</v>
      </c>
      <c r="I104" s="64" t="s">
        <v>5962</v>
      </c>
      <c r="J104" s="64"/>
      <c r="K104" s="64"/>
      <c r="L104" s="64"/>
      <c r="M104" s="64"/>
      <c r="N104" s="64" t="s">
        <v>5969</v>
      </c>
      <c r="O104" s="64" t="s">
        <v>6414</v>
      </c>
    </row>
    <row r="105" ht="12.75" customHeight="1">
      <c r="A105" s="82">
        <v>39588.0</v>
      </c>
      <c r="B105" s="64">
        <v>1487.0</v>
      </c>
      <c r="C105" s="64" t="s">
        <v>19</v>
      </c>
      <c r="D105" s="64" t="s">
        <v>8</v>
      </c>
      <c r="E105" s="64" t="s">
        <v>81</v>
      </c>
      <c r="F105" s="64">
        <v>75.0</v>
      </c>
      <c r="G105" s="64">
        <v>4250.0</v>
      </c>
      <c r="H105" s="64" t="s">
        <v>23</v>
      </c>
      <c r="I105" s="64" t="s">
        <v>5962</v>
      </c>
      <c r="J105" s="64"/>
      <c r="K105" s="64"/>
      <c r="L105" s="64"/>
      <c r="M105" s="64"/>
      <c r="N105" s="64" t="s">
        <v>5996</v>
      </c>
      <c r="O105" s="64" t="s">
        <v>5997</v>
      </c>
    </row>
    <row r="106" ht="12.75" customHeight="1">
      <c r="A106" s="82">
        <v>39588.0</v>
      </c>
      <c r="B106" s="64">
        <v>1485.0</v>
      </c>
      <c r="C106" s="64" t="s">
        <v>19</v>
      </c>
      <c r="D106" s="64" t="s">
        <v>8</v>
      </c>
      <c r="E106" s="64" t="s">
        <v>79</v>
      </c>
      <c r="F106" s="64">
        <v>76.0</v>
      </c>
      <c r="G106" s="64">
        <v>5000.0</v>
      </c>
      <c r="H106" s="64" t="s">
        <v>23</v>
      </c>
      <c r="I106" s="64" t="s">
        <v>5962</v>
      </c>
      <c r="J106" s="64"/>
      <c r="K106" s="64"/>
      <c r="L106" s="64"/>
      <c r="M106" s="64"/>
      <c r="N106" s="64" t="s">
        <v>5963</v>
      </c>
      <c r="O106" s="64" t="s">
        <v>5967</v>
      </c>
    </row>
    <row r="107" ht="12.75" customHeight="1">
      <c r="A107" s="82">
        <v>39588.0</v>
      </c>
      <c r="B107" s="64">
        <v>1483.0</v>
      </c>
      <c r="C107" s="64" t="s">
        <v>19</v>
      </c>
      <c r="D107" s="64" t="s">
        <v>8</v>
      </c>
      <c r="E107" s="64" t="s">
        <v>71</v>
      </c>
      <c r="F107" s="64">
        <v>77.0</v>
      </c>
      <c r="G107" s="64">
        <v>4200.0</v>
      </c>
      <c r="H107" s="64" t="s">
        <v>23</v>
      </c>
      <c r="I107" s="64" t="s">
        <v>5962</v>
      </c>
      <c r="J107" s="64"/>
      <c r="K107" s="64"/>
      <c r="L107" s="64"/>
      <c r="M107" s="64"/>
      <c r="N107" s="64" t="s">
        <v>5996</v>
      </c>
      <c r="O107" s="64" t="s">
        <v>6415</v>
      </c>
    </row>
    <row r="108" ht="12.75" customHeight="1">
      <c r="A108" s="82">
        <v>39588.0</v>
      </c>
      <c r="B108" s="64">
        <v>1492.0</v>
      </c>
      <c r="C108" s="64" t="s">
        <v>19</v>
      </c>
      <c r="D108" s="64" t="s">
        <v>819</v>
      </c>
      <c r="E108" s="64"/>
      <c r="F108" s="64">
        <v>79.0</v>
      </c>
      <c r="G108" s="64">
        <v>5300.0</v>
      </c>
      <c r="H108" s="64" t="s">
        <v>23</v>
      </c>
      <c r="I108" s="64" t="s">
        <v>5962</v>
      </c>
      <c r="J108" s="64"/>
      <c r="K108" s="64"/>
      <c r="L108" s="64"/>
      <c r="M108" s="64"/>
      <c r="N108" s="64" t="s">
        <v>5963</v>
      </c>
      <c r="O108" s="64" t="s">
        <v>5975</v>
      </c>
    </row>
    <row r="109" ht="12.75" customHeight="1">
      <c r="A109" s="82">
        <v>39588.0</v>
      </c>
      <c r="B109" s="64">
        <v>1486.0</v>
      </c>
      <c r="C109" s="64" t="s">
        <v>19</v>
      </c>
      <c r="D109" s="64" t="s">
        <v>8</v>
      </c>
      <c r="E109" s="64" t="s">
        <v>81</v>
      </c>
      <c r="F109" s="64">
        <v>81.0</v>
      </c>
      <c r="G109" s="64">
        <v>5400.0</v>
      </c>
      <c r="H109" s="64" t="s">
        <v>23</v>
      </c>
      <c r="I109" s="64" t="s">
        <v>5962</v>
      </c>
      <c r="J109" s="64"/>
      <c r="K109" s="64"/>
      <c r="L109" s="64"/>
      <c r="M109" s="64"/>
      <c r="N109" s="64" t="s">
        <v>5996</v>
      </c>
      <c r="O109" s="64" t="s">
        <v>5997</v>
      </c>
    </row>
    <row r="110" ht="12.75" customHeight="1">
      <c r="A110" s="82">
        <v>39589.0</v>
      </c>
      <c r="B110" s="64">
        <v>1495.0</v>
      </c>
      <c r="C110" s="64" t="s">
        <v>19</v>
      </c>
      <c r="D110" s="64" t="s">
        <v>8</v>
      </c>
      <c r="E110" s="64" t="s">
        <v>81</v>
      </c>
      <c r="F110" s="64">
        <v>69.0</v>
      </c>
      <c r="G110" s="64">
        <v>3500.0</v>
      </c>
      <c r="H110" s="64" t="s">
        <v>23</v>
      </c>
      <c r="I110" s="64" t="s">
        <v>5962</v>
      </c>
      <c r="J110" s="64"/>
      <c r="K110" s="64"/>
      <c r="L110" s="64"/>
      <c r="M110" s="64"/>
      <c r="N110" s="64" t="s">
        <v>5963</v>
      </c>
      <c r="O110" s="64" t="s">
        <v>5967</v>
      </c>
    </row>
    <row r="111" ht="12.75" customHeight="1">
      <c r="A111" s="82">
        <v>39589.0</v>
      </c>
      <c r="B111" s="64">
        <v>1500.0</v>
      </c>
      <c r="C111" s="64" t="s">
        <v>19</v>
      </c>
      <c r="D111" s="64" t="s">
        <v>8</v>
      </c>
      <c r="E111" s="64" t="s">
        <v>67</v>
      </c>
      <c r="F111" s="64">
        <v>71.0</v>
      </c>
      <c r="G111" s="64">
        <v>5000.0</v>
      </c>
      <c r="H111" s="64" t="s">
        <v>23</v>
      </c>
      <c r="I111" s="64" t="s">
        <v>5962</v>
      </c>
      <c r="J111" s="64"/>
      <c r="K111" s="64"/>
      <c r="L111" s="64"/>
      <c r="M111" s="64"/>
      <c r="N111" s="64" t="s">
        <v>5963</v>
      </c>
      <c r="O111" s="64" t="s">
        <v>5972</v>
      </c>
    </row>
    <row r="112" ht="12.75" customHeight="1">
      <c r="A112" s="82">
        <v>39589.0</v>
      </c>
      <c r="B112" s="64">
        <v>1494.0</v>
      </c>
      <c r="C112" s="64" t="s">
        <v>19</v>
      </c>
      <c r="D112" s="64" t="s">
        <v>8</v>
      </c>
      <c r="E112" s="64" t="s">
        <v>81</v>
      </c>
      <c r="F112" s="64">
        <v>73.0</v>
      </c>
      <c r="G112" s="64">
        <v>4100.0</v>
      </c>
      <c r="H112" s="64" t="s">
        <v>23</v>
      </c>
      <c r="I112" s="64" t="s">
        <v>5962</v>
      </c>
      <c r="J112" s="64"/>
      <c r="K112" s="64"/>
      <c r="L112" s="64"/>
      <c r="M112" s="64"/>
      <c r="N112" s="64" t="s">
        <v>5963</v>
      </c>
      <c r="O112" s="64" t="s">
        <v>5967</v>
      </c>
    </row>
    <row r="113" ht="12.75" customHeight="1">
      <c r="A113" s="82">
        <v>39589.0</v>
      </c>
      <c r="B113" s="64">
        <v>1489.0</v>
      </c>
      <c r="C113" s="64" t="s">
        <v>19</v>
      </c>
      <c r="D113" s="64" t="s">
        <v>8</v>
      </c>
      <c r="E113" s="64" t="s">
        <v>71</v>
      </c>
      <c r="F113" s="64">
        <v>73.0</v>
      </c>
      <c r="G113" s="64">
        <v>4100.0</v>
      </c>
      <c r="H113" s="64" t="s">
        <v>23</v>
      </c>
      <c r="I113" s="64" t="s">
        <v>5962</v>
      </c>
      <c r="J113" s="64"/>
      <c r="K113" s="64"/>
      <c r="L113" s="64"/>
      <c r="M113" s="64"/>
      <c r="N113" s="64" t="s">
        <v>5963</v>
      </c>
      <c r="O113" s="64" t="s">
        <v>5968</v>
      </c>
    </row>
    <row r="114" ht="12.75" customHeight="1">
      <c r="A114" s="82">
        <v>39589.0</v>
      </c>
      <c r="B114" s="64">
        <v>1490.0</v>
      </c>
      <c r="C114" s="64" t="s">
        <v>19</v>
      </c>
      <c r="D114" s="64" t="s">
        <v>8</v>
      </c>
      <c r="E114" s="64" t="s">
        <v>71</v>
      </c>
      <c r="F114" s="64">
        <v>74.0</v>
      </c>
      <c r="G114" s="64">
        <v>4600.0</v>
      </c>
      <c r="H114" s="64" t="s">
        <v>23</v>
      </c>
      <c r="I114" s="64" t="s">
        <v>5962</v>
      </c>
      <c r="J114" s="64"/>
      <c r="K114" s="64"/>
      <c r="L114" s="64"/>
      <c r="M114" s="64"/>
      <c r="N114" s="64" t="s">
        <v>5963</v>
      </c>
      <c r="O114" s="64" t="s">
        <v>5968</v>
      </c>
    </row>
    <row r="115" ht="12.75" customHeight="1">
      <c r="A115" s="82">
        <v>39589.0</v>
      </c>
      <c r="B115" s="64">
        <v>1488.0</v>
      </c>
      <c r="C115" s="64" t="s">
        <v>19</v>
      </c>
      <c r="D115" s="64" t="s">
        <v>8</v>
      </c>
      <c r="E115" s="64" t="s">
        <v>80</v>
      </c>
      <c r="F115" s="64">
        <v>74.0</v>
      </c>
      <c r="G115" s="64">
        <v>4600.0</v>
      </c>
      <c r="H115" s="64" t="s">
        <v>23</v>
      </c>
      <c r="I115" s="64" t="s">
        <v>5962</v>
      </c>
      <c r="J115" s="64"/>
      <c r="K115" s="64"/>
      <c r="L115" s="64"/>
      <c r="M115" s="64"/>
      <c r="N115" s="64" t="s">
        <v>6118</v>
      </c>
      <c r="O115" s="64" t="s">
        <v>6118</v>
      </c>
    </row>
    <row r="116" ht="12.75" customHeight="1">
      <c r="A116" s="82">
        <v>39589.0</v>
      </c>
      <c r="B116" s="64">
        <v>1497.0</v>
      </c>
      <c r="C116" s="64" t="s">
        <v>19</v>
      </c>
      <c r="D116" s="64" t="s">
        <v>8</v>
      </c>
      <c r="E116" s="64" t="s">
        <v>817</v>
      </c>
      <c r="F116" s="64">
        <v>76.0</v>
      </c>
      <c r="G116" s="64">
        <v>4550.0</v>
      </c>
      <c r="H116" s="64" t="s">
        <v>23</v>
      </c>
      <c r="I116" s="64" t="s">
        <v>5962</v>
      </c>
      <c r="J116" s="64"/>
      <c r="K116" s="64"/>
      <c r="L116" s="64"/>
      <c r="M116" s="64"/>
      <c r="N116" s="64" t="s">
        <v>5963</v>
      </c>
      <c r="O116" s="64" t="s">
        <v>6353</v>
      </c>
    </row>
    <row r="117" ht="12.75" customHeight="1">
      <c r="A117" s="82">
        <v>39589.0</v>
      </c>
      <c r="B117" s="64">
        <v>1496.0</v>
      </c>
      <c r="C117" s="64" t="s">
        <v>19</v>
      </c>
      <c r="D117" s="64" t="s">
        <v>8</v>
      </c>
      <c r="E117" s="64" t="s">
        <v>81</v>
      </c>
      <c r="F117" s="64">
        <v>76.0</v>
      </c>
      <c r="G117" s="64">
        <v>4650.0</v>
      </c>
      <c r="H117" s="64" t="s">
        <v>23</v>
      </c>
      <c r="I117" s="64" t="s">
        <v>5962</v>
      </c>
      <c r="J117" s="64"/>
      <c r="K117" s="64"/>
      <c r="L117" s="64"/>
      <c r="M117" s="64"/>
      <c r="N117" s="64" t="s">
        <v>5963</v>
      </c>
      <c r="O117" s="64" t="s">
        <v>5967</v>
      </c>
    </row>
    <row r="118" ht="12.75" customHeight="1">
      <c r="A118" s="82">
        <v>39589.0</v>
      </c>
      <c r="B118" s="64">
        <v>1499.0</v>
      </c>
      <c r="C118" s="64" t="s">
        <v>19</v>
      </c>
      <c r="D118" s="64" t="s">
        <v>8</v>
      </c>
      <c r="E118" s="64" t="s">
        <v>75</v>
      </c>
      <c r="F118" s="64">
        <v>78.0</v>
      </c>
      <c r="G118" s="64">
        <v>4850.0</v>
      </c>
      <c r="H118" s="64" t="s">
        <v>23</v>
      </c>
      <c r="I118" s="64" t="s">
        <v>5962</v>
      </c>
      <c r="J118" s="64"/>
      <c r="K118" s="64"/>
      <c r="L118" s="64"/>
      <c r="M118" s="64"/>
      <c r="N118" s="64" t="s">
        <v>5963</v>
      </c>
      <c r="O118" s="64" t="s">
        <v>6183</v>
      </c>
    </row>
    <row r="119" ht="12.75" customHeight="1">
      <c r="A119" s="82">
        <v>39589.0</v>
      </c>
      <c r="B119" s="64">
        <v>1498.0</v>
      </c>
      <c r="C119" s="64" t="s">
        <v>19</v>
      </c>
      <c r="D119" s="64" t="s">
        <v>8</v>
      </c>
      <c r="E119" s="64" t="s">
        <v>75</v>
      </c>
      <c r="F119" s="64">
        <v>78.0</v>
      </c>
      <c r="G119" s="64">
        <v>5000.0</v>
      </c>
      <c r="H119" s="64" t="s">
        <v>23</v>
      </c>
      <c r="I119" s="64" t="s">
        <v>5962</v>
      </c>
      <c r="J119" s="64"/>
      <c r="K119" s="64"/>
      <c r="L119" s="64"/>
      <c r="M119" s="64"/>
      <c r="N119" s="64" t="s">
        <v>5963</v>
      </c>
      <c r="O119" s="64" t="s">
        <v>6183</v>
      </c>
    </row>
    <row r="120" ht="12.75" customHeight="1">
      <c r="A120" s="82">
        <v>39589.0</v>
      </c>
      <c r="B120" s="64">
        <v>2520.0</v>
      </c>
      <c r="C120" s="64" t="s">
        <v>19</v>
      </c>
      <c r="D120" s="64" t="s">
        <v>8</v>
      </c>
      <c r="E120" s="64" t="s">
        <v>73</v>
      </c>
      <c r="F120" s="64">
        <v>96.0</v>
      </c>
      <c r="G120" s="64">
        <v>9350.0</v>
      </c>
      <c r="H120" s="64" t="s">
        <v>23</v>
      </c>
      <c r="I120" s="64" t="s">
        <v>5962</v>
      </c>
      <c r="J120" s="64"/>
      <c r="K120" s="64"/>
      <c r="L120" s="64"/>
      <c r="M120" s="64"/>
      <c r="N120" s="64" t="s">
        <v>5996</v>
      </c>
      <c r="O120" s="64" t="s">
        <v>6043</v>
      </c>
    </row>
    <row r="121" ht="12.75" customHeight="1">
      <c r="A121" s="82">
        <v>39591.0</v>
      </c>
      <c r="B121" s="64">
        <v>2525.0</v>
      </c>
      <c r="C121" s="64" t="s">
        <v>19</v>
      </c>
      <c r="D121" s="64" t="s">
        <v>8</v>
      </c>
      <c r="E121" s="64" t="s">
        <v>70</v>
      </c>
      <c r="F121" s="64">
        <v>70.0</v>
      </c>
      <c r="G121" s="64">
        <v>3100.0</v>
      </c>
      <c r="H121" s="64" t="s">
        <v>23</v>
      </c>
      <c r="I121" s="64"/>
      <c r="J121" s="64"/>
      <c r="K121" s="64"/>
      <c r="L121" s="64"/>
      <c r="M121" s="64"/>
      <c r="N121" s="64" t="s">
        <v>5963</v>
      </c>
      <c r="O121" s="64" t="s">
        <v>5968</v>
      </c>
    </row>
    <row r="122" ht="12.75" customHeight="1">
      <c r="A122" s="82">
        <v>39591.0</v>
      </c>
      <c r="B122" s="64">
        <v>2522.0</v>
      </c>
      <c r="C122" s="64" t="s">
        <v>19</v>
      </c>
      <c r="D122" s="64" t="s">
        <v>8</v>
      </c>
      <c r="E122" s="64" t="s">
        <v>817</v>
      </c>
      <c r="F122" s="64">
        <v>76.0</v>
      </c>
      <c r="G122" s="64">
        <v>4750.0</v>
      </c>
      <c r="H122" s="64" t="s">
        <v>23</v>
      </c>
      <c r="I122" s="64" t="s">
        <v>6020</v>
      </c>
      <c r="J122" s="64"/>
      <c r="K122" s="64"/>
      <c r="L122" s="64"/>
      <c r="M122" s="64"/>
      <c r="N122" s="64" t="s">
        <v>5978</v>
      </c>
      <c r="O122" s="64" t="s">
        <v>5978</v>
      </c>
    </row>
    <row r="123" ht="12.75" customHeight="1">
      <c r="A123" s="82">
        <v>39591.0</v>
      </c>
      <c r="B123" s="64">
        <v>2523.0</v>
      </c>
      <c r="C123" s="64" t="s">
        <v>19</v>
      </c>
      <c r="D123" s="64" t="s">
        <v>8</v>
      </c>
      <c r="E123" s="64" t="s">
        <v>67</v>
      </c>
      <c r="F123" s="64">
        <v>76.0</v>
      </c>
      <c r="G123" s="64">
        <v>4800.0</v>
      </c>
      <c r="H123" s="64" t="s">
        <v>23</v>
      </c>
      <c r="I123" s="64" t="s">
        <v>5962</v>
      </c>
      <c r="J123" s="64"/>
      <c r="K123" s="64"/>
      <c r="L123" s="64"/>
      <c r="M123" s="64"/>
      <c r="N123" s="64" t="s">
        <v>5969</v>
      </c>
      <c r="O123" s="64" t="s">
        <v>6012</v>
      </c>
    </row>
    <row r="124" ht="12.75" customHeight="1">
      <c r="A124" s="82">
        <v>39591.0</v>
      </c>
      <c r="B124" s="64">
        <v>2521.0</v>
      </c>
      <c r="C124" s="64" t="s">
        <v>19</v>
      </c>
      <c r="D124" s="64" t="s">
        <v>8</v>
      </c>
      <c r="E124" s="64" t="s">
        <v>69</v>
      </c>
      <c r="F124" s="64">
        <v>76.0</v>
      </c>
      <c r="G124" s="64">
        <v>7650.0</v>
      </c>
      <c r="H124" s="64" t="s">
        <v>23</v>
      </c>
      <c r="I124" s="64" t="s">
        <v>5962</v>
      </c>
      <c r="J124" s="64"/>
      <c r="K124" s="64"/>
      <c r="L124" s="64"/>
      <c r="M124" s="64"/>
      <c r="N124" s="64" t="s">
        <v>5963</v>
      </c>
      <c r="O124" s="64" t="s">
        <v>5972</v>
      </c>
    </row>
    <row r="125" ht="12.75" customHeight="1">
      <c r="A125" s="82">
        <v>39591.0</v>
      </c>
      <c r="B125" s="64">
        <v>2524.0</v>
      </c>
      <c r="C125" s="64" t="s">
        <v>19</v>
      </c>
      <c r="D125" s="64" t="s">
        <v>8</v>
      </c>
      <c r="E125" s="64" t="s">
        <v>70</v>
      </c>
      <c r="F125" s="64">
        <v>77.0</v>
      </c>
      <c r="G125" s="64">
        <v>4100.0</v>
      </c>
      <c r="H125" s="64" t="s">
        <v>23</v>
      </c>
      <c r="I125" s="64"/>
      <c r="J125" s="64"/>
      <c r="K125" s="64"/>
      <c r="L125" s="64"/>
      <c r="M125" s="64"/>
      <c r="N125" s="64" t="s">
        <v>5963</v>
      </c>
      <c r="O125" s="64" t="s">
        <v>5968</v>
      </c>
    </row>
    <row r="126" ht="12.75" customHeight="1">
      <c r="A126" s="82">
        <v>39591.0</v>
      </c>
      <c r="B126" s="64">
        <v>2526.0</v>
      </c>
      <c r="C126" s="64" t="s">
        <v>19</v>
      </c>
      <c r="D126" s="64" t="s">
        <v>8</v>
      </c>
      <c r="E126" s="64" t="s">
        <v>70</v>
      </c>
      <c r="F126" s="64">
        <v>79.0</v>
      </c>
      <c r="G126" s="64">
        <v>5400.0</v>
      </c>
      <c r="H126" s="64" t="s">
        <v>23</v>
      </c>
      <c r="I126" s="64"/>
      <c r="J126" s="64"/>
      <c r="K126" s="64"/>
      <c r="L126" s="64"/>
      <c r="M126" s="64"/>
      <c r="N126" s="64" t="s">
        <v>5963</v>
      </c>
      <c r="O126" s="64" t="s">
        <v>6416</v>
      </c>
    </row>
    <row r="127" ht="12.75" customHeight="1">
      <c r="A127" s="82">
        <v>39592.0</v>
      </c>
      <c r="B127" s="64">
        <v>2532.0</v>
      </c>
      <c r="C127" s="64" t="s">
        <v>19</v>
      </c>
      <c r="D127" s="64" t="s">
        <v>8</v>
      </c>
      <c r="E127" s="64" t="s">
        <v>67</v>
      </c>
      <c r="F127" s="64">
        <v>70.0</v>
      </c>
      <c r="G127" s="64">
        <v>3800.0</v>
      </c>
      <c r="H127" s="64" t="s">
        <v>23</v>
      </c>
      <c r="I127" s="64"/>
      <c r="J127" s="64"/>
      <c r="K127" s="64"/>
      <c r="L127" s="64"/>
      <c r="M127" s="64"/>
      <c r="N127" s="64" t="s">
        <v>6160</v>
      </c>
      <c r="O127" s="64" t="s">
        <v>6345</v>
      </c>
    </row>
    <row r="128" ht="12.75" customHeight="1">
      <c r="A128" s="82">
        <v>39592.0</v>
      </c>
      <c r="B128" s="64">
        <v>2531.0</v>
      </c>
      <c r="C128" s="64" t="s">
        <v>19</v>
      </c>
      <c r="D128" s="64" t="s">
        <v>8</v>
      </c>
      <c r="E128" s="64" t="s">
        <v>67</v>
      </c>
      <c r="F128" s="64">
        <v>72.0</v>
      </c>
      <c r="G128" s="64">
        <v>3800.0</v>
      </c>
      <c r="H128" s="64" t="s">
        <v>23</v>
      </c>
      <c r="I128" s="64"/>
      <c r="J128" s="64"/>
      <c r="K128" s="64"/>
      <c r="L128" s="64"/>
      <c r="M128" s="64"/>
      <c r="N128" s="64" t="s">
        <v>6160</v>
      </c>
      <c r="O128" s="64" t="s">
        <v>6345</v>
      </c>
    </row>
    <row r="129" ht="12.75" customHeight="1">
      <c r="A129" s="82">
        <v>39592.0</v>
      </c>
      <c r="B129" s="64">
        <v>2529.0</v>
      </c>
      <c r="C129" s="64" t="s">
        <v>19</v>
      </c>
      <c r="D129" s="64" t="s">
        <v>819</v>
      </c>
      <c r="E129" s="64"/>
      <c r="F129" s="64">
        <v>72.0</v>
      </c>
      <c r="G129" s="64">
        <v>4000.0</v>
      </c>
      <c r="H129" s="64" t="s">
        <v>23</v>
      </c>
      <c r="I129" s="64"/>
      <c r="J129" s="64"/>
      <c r="K129" s="64"/>
      <c r="L129" s="64"/>
      <c r="M129" s="64"/>
      <c r="N129" s="64" t="s">
        <v>5963</v>
      </c>
      <c r="O129" s="64" t="s">
        <v>5966</v>
      </c>
    </row>
    <row r="130" ht="12.75" customHeight="1">
      <c r="A130" s="82">
        <v>39592.0</v>
      </c>
      <c r="B130" s="64">
        <v>2427.0</v>
      </c>
      <c r="C130" s="64" t="s">
        <v>19</v>
      </c>
      <c r="D130" s="64" t="s">
        <v>819</v>
      </c>
      <c r="E130" s="64"/>
      <c r="F130" s="64">
        <v>72.0</v>
      </c>
      <c r="G130" s="64">
        <v>4450.0</v>
      </c>
      <c r="H130" s="64" t="s">
        <v>23</v>
      </c>
      <c r="I130" s="64"/>
      <c r="J130" s="64"/>
      <c r="K130" s="64"/>
      <c r="L130" s="64"/>
      <c r="M130" s="64"/>
      <c r="N130" s="64" t="s">
        <v>5963</v>
      </c>
      <c r="O130" s="64" t="s">
        <v>6015</v>
      </c>
    </row>
    <row r="131" ht="12.75" customHeight="1">
      <c r="A131" s="82">
        <v>39592.0</v>
      </c>
      <c r="B131" s="64">
        <v>2528.0</v>
      </c>
      <c r="C131" s="64" t="s">
        <v>19</v>
      </c>
      <c r="D131" s="64" t="s">
        <v>8</v>
      </c>
      <c r="E131" s="64" t="s">
        <v>74</v>
      </c>
      <c r="F131" s="64">
        <v>76.0</v>
      </c>
      <c r="G131" s="64">
        <v>5000.0</v>
      </c>
      <c r="H131" s="64" t="s">
        <v>23</v>
      </c>
      <c r="I131" s="64" t="s">
        <v>5962</v>
      </c>
      <c r="J131" s="64"/>
      <c r="K131" s="64"/>
      <c r="L131" s="64"/>
      <c r="M131" s="64"/>
      <c r="N131" s="64" t="s">
        <v>5996</v>
      </c>
      <c r="O131" s="64" t="s">
        <v>5997</v>
      </c>
    </row>
    <row r="132" ht="12.75" customHeight="1">
      <c r="A132" s="82">
        <v>39592.0</v>
      </c>
      <c r="B132" s="64">
        <v>2530.0</v>
      </c>
      <c r="C132" s="64" t="s">
        <v>19</v>
      </c>
      <c r="D132" s="64" t="s">
        <v>8</v>
      </c>
      <c r="E132" s="64" t="s">
        <v>67</v>
      </c>
      <c r="F132" s="64">
        <v>78.0</v>
      </c>
      <c r="G132" s="64">
        <v>5500.0</v>
      </c>
      <c r="H132" s="64" t="s">
        <v>23</v>
      </c>
      <c r="I132" s="64"/>
      <c r="J132" s="64"/>
      <c r="K132" s="64"/>
      <c r="L132" s="64"/>
      <c r="M132" s="64"/>
      <c r="N132" s="64" t="s">
        <v>6160</v>
      </c>
      <c r="O132" s="64" t="s">
        <v>6345</v>
      </c>
    </row>
    <row r="133" ht="12.75" customHeight="1">
      <c r="A133" s="82">
        <v>39593.0</v>
      </c>
      <c r="B133" s="64">
        <v>2536.0</v>
      </c>
      <c r="C133" s="64" t="s">
        <v>19</v>
      </c>
      <c r="D133" s="64" t="s">
        <v>819</v>
      </c>
      <c r="E133" s="64" t="s">
        <v>59</v>
      </c>
      <c r="F133" s="64">
        <v>56.0</v>
      </c>
      <c r="G133" s="64">
        <v>1800.0</v>
      </c>
      <c r="H133" s="64" t="s">
        <v>23</v>
      </c>
      <c r="I133" s="64" t="s">
        <v>5962</v>
      </c>
      <c r="J133" s="64"/>
      <c r="K133" s="64"/>
      <c r="L133" s="64"/>
      <c r="M133" s="64"/>
      <c r="N133" s="64" t="s">
        <v>5969</v>
      </c>
      <c r="O133" s="64" t="s">
        <v>5970</v>
      </c>
    </row>
    <row r="134" ht="12.75" customHeight="1">
      <c r="A134" s="82">
        <v>39593.0</v>
      </c>
      <c r="B134" s="64">
        <v>2535.0</v>
      </c>
      <c r="C134" s="64" t="s">
        <v>19</v>
      </c>
      <c r="D134" s="64" t="s">
        <v>819</v>
      </c>
      <c r="E134" s="64"/>
      <c r="F134" s="64">
        <v>70.0</v>
      </c>
      <c r="G134" s="64">
        <v>3400.0</v>
      </c>
      <c r="H134" s="64" t="s">
        <v>23</v>
      </c>
      <c r="I134" s="64"/>
      <c r="J134" s="64"/>
      <c r="K134" s="64"/>
      <c r="L134" s="64"/>
      <c r="M134" s="64"/>
      <c r="N134" s="64" t="s">
        <v>5963</v>
      </c>
      <c r="O134" s="64" t="s">
        <v>5982</v>
      </c>
    </row>
    <row r="135" ht="12.75" customHeight="1">
      <c r="A135" s="82">
        <v>39593.0</v>
      </c>
      <c r="B135" s="64">
        <v>2534.0</v>
      </c>
      <c r="C135" s="64" t="s">
        <v>19</v>
      </c>
      <c r="D135" s="64" t="s">
        <v>8</v>
      </c>
      <c r="E135" s="64" t="s">
        <v>73</v>
      </c>
      <c r="F135" s="64">
        <v>82.0</v>
      </c>
      <c r="G135" s="64">
        <v>5800.0</v>
      </c>
      <c r="H135" s="64" t="s">
        <v>23</v>
      </c>
      <c r="I135" s="64"/>
      <c r="J135" s="64"/>
      <c r="K135" s="64"/>
      <c r="L135" s="64"/>
      <c r="M135" s="64"/>
      <c r="N135" s="64" t="s">
        <v>5963</v>
      </c>
      <c r="O135" s="64" t="s">
        <v>5965</v>
      </c>
    </row>
    <row r="136" ht="12.75" customHeight="1">
      <c r="A136" s="82">
        <v>39593.0</v>
      </c>
      <c r="B136" s="64">
        <v>2533.0</v>
      </c>
      <c r="C136" s="64" t="s">
        <v>19</v>
      </c>
      <c r="D136" s="64" t="s">
        <v>819</v>
      </c>
      <c r="E136" s="64"/>
      <c r="F136" s="64">
        <v>82.0</v>
      </c>
      <c r="G136" s="64">
        <v>5900.0</v>
      </c>
      <c r="H136" s="64" t="s">
        <v>23</v>
      </c>
      <c r="I136" s="64" t="s">
        <v>5962</v>
      </c>
      <c r="J136" s="64"/>
      <c r="K136" s="64"/>
      <c r="L136" s="64"/>
      <c r="M136" s="64"/>
      <c r="N136" s="64" t="s">
        <v>5963</v>
      </c>
      <c r="O136" s="64" t="s">
        <v>5966</v>
      </c>
    </row>
    <row r="137" ht="12.75" customHeight="1">
      <c r="A137" s="82">
        <v>39594.0</v>
      </c>
      <c r="B137" s="64">
        <v>2539.0</v>
      </c>
      <c r="C137" s="64" t="s">
        <v>19</v>
      </c>
      <c r="D137" s="64" t="s">
        <v>8</v>
      </c>
      <c r="E137" s="64" t="s">
        <v>75</v>
      </c>
      <c r="F137" s="64">
        <v>74.0</v>
      </c>
      <c r="G137" s="64">
        <v>4900.0</v>
      </c>
      <c r="H137" s="64" t="s">
        <v>23</v>
      </c>
      <c r="I137" s="64" t="s">
        <v>5962</v>
      </c>
      <c r="J137" s="64"/>
      <c r="K137" s="64"/>
      <c r="L137" s="64"/>
      <c r="M137" s="64"/>
      <c r="N137" s="64" t="s">
        <v>5963</v>
      </c>
      <c r="O137" s="64" t="s">
        <v>5972</v>
      </c>
    </row>
    <row r="138" ht="12.75" customHeight="1">
      <c r="A138" s="82">
        <v>39594.0</v>
      </c>
      <c r="B138" s="64">
        <v>2538.0</v>
      </c>
      <c r="C138" s="64" t="s">
        <v>19</v>
      </c>
      <c r="D138" s="64" t="s">
        <v>819</v>
      </c>
      <c r="E138" s="64"/>
      <c r="F138" s="64">
        <v>78.0</v>
      </c>
      <c r="G138" s="64">
        <v>5000.0</v>
      </c>
      <c r="H138" s="64" t="s">
        <v>23</v>
      </c>
      <c r="I138" s="64" t="s">
        <v>5962</v>
      </c>
      <c r="J138" s="64"/>
      <c r="K138" s="64"/>
      <c r="L138" s="64"/>
      <c r="M138" s="64"/>
      <c r="N138" s="64" t="s">
        <v>5963</v>
      </c>
      <c r="O138" s="64" t="s">
        <v>855</v>
      </c>
    </row>
    <row r="139" ht="12.75" customHeight="1">
      <c r="A139" s="82">
        <v>39594.0</v>
      </c>
      <c r="B139" s="64">
        <v>2537.0</v>
      </c>
      <c r="C139" s="64" t="s">
        <v>19</v>
      </c>
      <c r="D139" s="64" t="s">
        <v>819</v>
      </c>
      <c r="E139" s="64"/>
      <c r="F139" s="64">
        <v>82.0</v>
      </c>
      <c r="G139" s="64">
        <v>5600.0</v>
      </c>
      <c r="H139" s="64" t="s">
        <v>23</v>
      </c>
      <c r="I139" s="64"/>
      <c r="J139" s="64"/>
      <c r="K139" s="64"/>
      <c r="L139" s="64"/>
      <c r="M139" s="64"/>
      <c r="N139" s="64" t="s">
        <v>5969</v>
      </c>
      <c r="O139" s="64" t="s">
        <v>6000</v>
      </c>
    </row>
    <row r="140" ht="12.75" customHeight="1">
      <c r="A140" s="82">
        <v>39595.0</v>
      </c>
      <c r="B140" s="64">
        <v>2542.0</v>
      </c>
      <c r="C140" s="64" t="s">
        <v>19</v>
      </c>
      <c r="D140" s="64" t="s">
        <v>8</v>
      </c>
      <c r="E140" s="64" t="s">
        <v>79</v>
      </c>
      <c r="F140" s="64">
        <v>72.0</v>
      </c>
      <c r="G140" s="64">
        <v>3700.0</v>
      </c>
      <c r="H140" s="64" t="s">
        <v>23</v>
      </c>
      <c r="I140" s="64" t="s">
        <v>5962</v>
      </c>
      <c r="J140" s="64"/>
      <c r="K140" s="64"/>
      <c r="L140" s="64"/>
      <c r="M140" s="64"/>
      <c r="N140" s="64" t="s">
        <v>5969</v>
      </c>
      <c r="O140" s="64" t="s">
        <v>6053</v>
      </c>
    </row>
    <row r="141" ht="12.75" customHeight="1">
      <c r="A141" s="82">
        <v>39595.0</v>
      </c>
      <c r="B141" s="64">
        <v>2541.0</v>
      </c>
      <c r="C141" s="64" t="s">
        <v>19</v>
      </c>
      <c r="D141" s="64" t="s">
        <v>8</v>
      </c>
      <c r="E141" s="64" t="s">
        <v>74</v>
      </c>
      <c r="F141" s="64">
        <v>74.0</v>
      </c>
      <c r="G141" s="64">
        <v>4200.0</v>
      </c>
      <c r="H141" s="64" t="s">
        <v>23</v>
      </c>
      <c r="I141" s="64" t="s">
        <v>5962</v>
      </c>
      <c r="J141" s="64"/>
      <c r="K141" s="64"/>
      <c r="L141" s="64"/>
      <c r="M141" s="64"/>
      <c r="N141" s="64" t="s">
        <v>5963</v>
      </c>
      <c r="O141" s="64" t="s">
        <v>5967</v>
      </c>
    </row>
    <row r="142" ht="12.75" customHeight="1">
      <c r="A142" s="82">
        <v>39595.0</v>
      </c>
      <c r="B142" s="64">
        <v>2540.0</v>
      </c>
      <c r="C142" s="64" t="s">
        <v>19</v>
      </c>
      <c r="D142" s="64" t="s">
        <v>819</v>
      </c>
      <c r="E142" s="64" t="s">
        <v>61</v>
      </c>
      <c r="F142" s="64">
        <v>77.0</v>
      </c>
      <c r="G142" s="64">
        <v>5200.0</v>
      </c>
      <c r="H142" s="64" t="s">
        <v>23</v>
      </c>
      <c r="I142" s="64" t="s">
        <v>5962</v>
      </c>
      <c r="J142" s="64"/>
      <c r="K142" s="64"/>
      <c r="L142" s="64"/>
      <c r="M142" s="64"/>
      <c r="N142" s="64" t="s">
        <v>5963</v>
      </c>
      <c r="O142" s="64" t="s">
        <v>855</v>
      </c>
    </row>
    <row r="143" ht="12.75" customHeight="1">
      <c r="A143" s="82">
        <v>39596.0</v>
      </c>
      <c r="B143" s="64">
        <v>2545.0</v>
      </c>
      <c r="C143" s="64" t="s">
        <v>19</v>
      </c>
      <c r="D143" s="64" t="s">
        <v>8</v>
      </c>
      <c r="E143" s="64" t="s">
        <v>69</v>
      </c>
      <c r="F143" s="64">
        <v>70.0</v>
      </c>
      <c r="G143" s="64">
        <v>3800.0</v>
      </c>
      <c r="H143" s="64" t="s">
        <v>23</v>
      </c>
      <c r="I143" s="64" t="s">
        <v>5962</v>
      </c>
      <c r="J143" s="64"/>
      <c r="K143" s="64"/>
      <c r="L143" s="64"/>
      <c r="M143" s="64"/>
      <c r="N143" s="64" t="s">
        <v>5969</v>
      </c>
      <c r="O143" s="64" t="s">
        <v>6000</v>
      </c>
    </row>
    <row r="144" ht="12.75" customHeight="1">
      <c r="A144" s="82">
        <v>39596.0</v>
      </c>
      <c r="B144" s="64">
        <v>2548.0</v>
      </c>
      <c r="C144" s="64" t="s">
        <v>19</v>
      </c>
      <c r="D144" s="64" t="s">
        <v>8</v>
      </c>
      <c r="E144" s="64" t="s">
        <v>74</v>
      </c>
      <c r="F144" s="64">
        <v>70.0</v>
      </c>
      <c r="G144" s="64">
        <v>3900.0</v>
      </c>
      <c r="H144" s="64" t="s">
        <v>23</v>
      </c>
      <c r="I144" s="64" t="s">
        <v>5962</v>
      </c>
      <c r="J144" s="64"/>
      <c r="K144" s="64"/>
      <c r="L144" s="64"/>
      <c r="M144" s="64"/>
      <c r="N144" s="64" t="s">
        <v>5989</v>
      </c>
      <c r="O144" s="64" t="s">
        <v>6417</v>
      </c>
    </row>
    <row r="145" ht="12.75" customHeight="1">
      <c r="A145" s="82">
        <v>39596.0</v>
      </c>
      <c r="B145" s="64">
        <v>2546.0</v>
      </c>
      <c r="C145" s="64" t="s">
        <v>19</v>
      </c>
      <c r="D145" s="64" t="s">
        <v>819</v>
      </c>
      <c r="E145" s="64"/>
      <c r="F145" s="64">
        <v>70.0</v>
      </c>
      <c r="G145" s="64">
        <v>3900.0</v>
      </c>
      <c r="H145" s="64" t="s">
        <v>23</v>
      </c>
      <c r="I145" s="64" t="s">
        <v>5962</v>
      </c>
      <c r="J145" s="64"/>
      <c r="K145" s="64"/>
      <c r="L145" s="64"/>
      <c r="M145" s="64"/>
      <c r="N145" s="64" t="s">
        <v>5989</v>
      </c>
      <c r="O145" s="64" t="s">
        <v>5989</v>
      </c>
    </row>
    <row r="146" ht="12.75" customHeight="1">
      <c r="A146" s="82">
        <v>39596.0</v>
      </c>
      <c r="B146" s="64">
        <v>2544.0</v>
      </c>
      <c r="C146" s="64" t="s">
        <v>19</v>
      </c>
      <c r="D146" s="64" t="s">
        <v>8</v>
      </c>
      <c r="E146" s="64" t="s">
        <v>69</v>
      </c>
      <c r="F146" s="64">
        <v>74.0</v>
      </c>
      <c r="G146" s="64">
        <v>4600.0</v>
      </c>
      <c r="H146" s="64" t="s">
        <v>23</v>
      </c>
      <c r="I146" s="64" t="s">
        <v>5962</v>
      </c>
      <c r="J146" s="64"/>
      <c r="K146" s="64"/>
      <c r="L146" s="64"/>
      <c r="M146" s="64"/>
      <c r="N146" s="64" t="s">
        <v>5969</v>
      </c>
      <c r="O146" s="64" t="s">
        <v>6040</v>
      </c>
    </row>
    <row r="147" ht="12.75" customHeight="1">
      <c r="A147" s="82">
        <v>39596.0</v>
      </c>
      <c r="B147" s="64">
        <v>2547.0</v>
      </c>
      <c r="C147" s="64" t="s">
        <v>19</v>
      </c>
      <c r="D147" s="64" t="s">
        <v>8</v>
      </c>
      <c r="E147" s="64" t="s">
        <v>81</v>
      </c>
      <c r="F147" s="64">
        <v>75.0</v>
      </c>
      <c r="G147" s="64">
        <v>4500.0</v>
      </c>
      <c r="H147" s="64" t="s">
        <v>23</v>
      </c>
      <c r="I147" s="64" t="s">
        <v>5962</v>
      </c>
      <c r="J147" s="64"/>
      <c r="K147" s="64"/>
      <c r="L147" s="64"/>
      <c r="M147" s="64"/>
      <c r="N147" s="64" t="s">
        <v>6160</v>
      </c>
      <c r="O147" s="64" t="s">
        <v>6418</v>
      </c>
    </row>
    <row r="148" ht="12.75" customHeight="1">
      <c r="A148" s="82">
        <v>39596.0</v>
      </c>
      <c r="B148" s="64">
        <v>2543.0</v>
      </c>
      <c r="C148" s="64" t="s">
        <v>19</v>
      </c>
      <c r="D148" s="64" t="s">
        <v>8</v>
      </c>
      <c r="E148" s="64" t="s">
        <v>74</v>
      </c>
      <c r="F148" s="64">
        <v>77.0</v>
      </c>
      <c r="G148" s="64">
        <v>4500.0</v>
      </c>
      <c r="H148" s="64" t="s">
        <v>23</v>
      </c>
      <c r="I148" s="64"/>
      <c r="J148" s="64"/>
      <c r="K148" s="64"/>
      <c r="L148" s="64"/>
      <c r="M148" s="64"/>
      <c r="N148" s="64" t="s">
        <v>5989</v>
      </c>
      <c r="O148" s="64" t="s">
        <v>6419</v>
      </c>
    </row>
    <row r="149" ht="12.75" customHeight="1">
      <c r="A149" s="82">
        <v>39598.0</v>
      </c>
      <c r="B149" s="64">
        <v>1447.0</v>
      </c>
      <c r="C149" s="64" t="s">
        <v>19</v>
      </c>
      <c r="D149" s="64" t="s">
        <v>8</v>
      </c>
      <c r="E149" s="64" t="s">
        <v>74</v>
      </c>
      <c r="F149" s="64">
        <v>72.0</v>
      </c>
      <c r="G149" s="64">
        <v>4000.0</v>
      </c>
      <c r="H149" s="64" t="s">
        <v>23</v>
      </c>
      <c r="I149" s="64" t="s">
        <v>5971</v>
      </c>
      <c r="J149" s="64"/>
      <c r="K149" s="64"/>
      <c r="L149" s="64"/>
      <c r="M149" s="64"/>
      <c r="N149" s="64" t="s">
        <v>5978</v>
      </c>
      <c r="O149" s="64" t="s">
        <v>1382</v>
      </c>
    </row>
    <row r="150" ht="12.75" customHeight="1">
      <c r="A150" s="82">
        <v>39598.0</v>
      </c>
      <c r="B150" s="64">
        <v>1444.0</v>
      </c>
      <c r="C150" s="64" t="s">
        <v>19</v>
      </c>
      <c r="D150" s="64" t="s">
        <v>8</v>
      </c>
      <c r="E150" s="64" t="s">
        <v>47</v>
      </c>
      <c r="F150" s="64">
        <v>73.0</v>
      </c>
      <c r="G150" s="64">
        <v>4300.0</v>
      </c>
      <c r="H150" s="64" t="s">
        <v>23</v>
      </c>
      <c r="I150" s="64" t="s">
        <v>5971</v>
      </c>
      <c r="J150" s="64"/>
      <c r="K150" s="64"/>
      <c r="L150" s="64"/>
      <c r="M150" s="64"/>
      <c r="N150" s="64" t="s">
        <v>5969</v>
      </c>
      <c r="O150" s="64" t="s">
        <v>6420</v>
      </c>
    </row>
    <row r="151" ht="12.75" customHeight="1">
      <c r="A151" s="82">
        <v>39598.0</v>
      </c>
      <c r="B151" s="64">
        <v>1446.0</v>
      </c>
      <c r="C151" s="64" t="s">
        <v>19</v>
      </c>
      <c r="D151" s="64" t="s">
        <v>8</v>
      </c>
      <c r="E151" s="64" t="s">
        <v>74</v>
      </c>
      <c r="F151" s="64">
        <v>77.0</v>
      </c>
      <c r="G151" s="64">
        <v>4200.0</v>
      </c>
      <c r="H151" s="64" t="s">
        <v>23</v>
      </c>
      <c r="I151" s="64" t="s">
        <v>5962</v>
      </c>
      <c r="J151" s="64"/>
      <c r="K151" s="64"/>
      <c r="L151" s="64"/>
      <c r="M151" s="64"/>
      <c r="N151" s="64" t="s">
        <v>5978</v>
      </c>
      <c r="O151" s="64" t="s">
        <v>6421</v>
      </c>
    </row>
    <row r="152" ht="12.75" customHeight="1">
      <c r="A152" s="82">
        <v>39598.0</v>
      </c>
      <c r="B152" s="64">
        <v>1442.0</v>
      </c>
      <c r="C152" s="64" t="s">
        <v>19</v>
      </c>
      <c r="D152" s="64" t="s">
        <v>8</v>
      </c>
      <c r="E152" s="64" t="s">
        <v>71</v>
      </c>
      <c r="F152" s="64">
        <v>78.0</v>
      </c>
      <c r="G152" s="64">
        <v>5500.0</v>
      </c>
      <c r="H152" s="64" t="s">
        <v>23</v>
      </c>
      <c r="I152" s="64" t="s">
        <v>5971</v>
      </c>
      <c r="J152" s="64"/>
      <c r="K152" s="64"/>
      <c r="L152" s="64"/>
      <c r="M152" s="64"/>
      <c r="N152" s="64" t="s">
        <v>5963</v>
      </c>
      <c r="O152" s="64" t="s">
        <v>5972</v>
      </c>
    </row>
    <row r="153" ht="12.75" customHeight="1">
      <c r="A153" s="82">
        <v>39598.0</v>
      </c>
      <c r="B153" s="64">
        <v>1445.0</v>
      </c>
      <c r="C153" s="64" t="s">
        <v>19</v>
      </c>
      <c r="D153" s="64" t="s">
        <v>8</v>
      </c>
      <c r="E153" s="64" t="s">
        <v>74</v>
      </c>
      <c r="F153" s="64">
        <v>80.0</v>
      </c>
      <c r="G153" s="64">
        <v>5600.0</v>
      </c>
      <c r="H153" s="64" t="s">
        <v>23</v>
      </c>
      <c r="I153" s="64" t="s">
        <v>5971</v>
      </c>
      <c r="J153" s="64"/>
      <c r="K153" s="64"/>
      <c r="L153" s="64"/>
      <c r="M153" s="64"/>
      <c r="N153" s="64" t="s">
        <v>5978</v>
      </c>
      <c r="O153" s="64" t="s">
        <v>6422</v>
      </c>
    </row>
    <row r="154" ht="12.75" customHeight="1">
      <c r="A154" s="82">
        <v>39598.0</v>
      </c>
      <c r="B154" s="64">
        <v>2549.0</v>
      </c>
      <c r="C154" s="64" t="s">
        <v>19</v>
      </c>
      <c r="D154" s="64" t="s">
        <v>8</v>
      </c>
      <c r="E154" s="64" t="s">
        <v>69</v>
      </c>
      <c r="F154" s="64">
        <v>81.0</v>
      </c>
      <c r="G154" s="64">
        <v>5600.0</v>
      </c>
      <c r="H154" s="64" t="s">
        <v>23</v>
      </c>
      <c r="I154" s="64"/>
      <c r="J154" s="64"/>
      <c r="K154" s="64"/>
      <c r="L154" s="64"/>
      <c r="M154" s="64"/>
      <c r="N154" s="64" t="s">
        <v>5963</v>
      </c>
      <c r="O154" s="64" t="s">
        <v>5967</v>
      </c>
    </row>
    <row r="155" ht="12.75" customHeight="1">
      <c r="A155" s="82">
        <v>39598.0</v>
      </c>
      <c r="B155" s="64">
        <v>1441.0</v>
      </c>
      <c r="C155" s="64" t="s">
        <v>19</v>
      </c>
      <c r="D155" s="64" t="s">
        <v>8</v>
      </c>
      <c r="E155" s="64" t="s">
        <v>60</v>
      </c>
      <c r="F155" s="64">
        <v>86.0</v>
      </c>
      <c r="G155" s="64">
        <v>6400.0</v>
      </c>
      <c r="H155" s="64" t="s">
        <v>23</v>
      </c>
      <c r="I155" s="64"/>
      <c r="J155" s="64"/>
      <c r="K155" s="64"/>
      <c r="L155" s="64"/>
      <c r="M155" s="64"/>
      <c r="N155" s="64" t="s">
        <v>5978</v>
      </c>
      <c r="O155" s="64" t="s">
        <v>5978</v>
      </c>
    </row>
    <row r="156" ht="12.75" customHeight="1">
      <c r="A156" s="82">
        <v>39599.0</v>
      </c>
      <c r="B156" s="64">
        <v>1448.0</v>
      </c>
      <c r="C156" s="64" t="s">
        <v>19</v>
      </c>
      <c r="D156" s="64" t="s">
        <v>819</v>
      </c>
      <c r="E156" s="64"/>
      <c r="F156" s="64">
        <v>72.0</v>
      </c>
      <c r="G156" s="64">
        <v>4100.0</v>
      </c>
      <c r="H156" s="64" t="s">
        <v>23</v>
      </c>
      <c r="I156" s="64"/>
      <c r="J156" s="64"/>
      <c r="K156" s="64"/>
      <c r="L156" s="64"/>
      <c r="M156" s="64"/>
      <c r="N156" s="64" t="s">
        <v>5963</v>
      </c>
      <c r="O156" s="64" t="s">
        <v>6336</v>
      </c>
    </row>
    <row r="157" ht="12.75" customHeight="1">
      <c r="A157" s="82">
        <v>39601.0</v>
      </c>
      <c r="B157" s="64">
        <v>1449.0</v>
      </c>
      <c r="C157" s="64" t="s">
        <v>19</v>
      </c>
      <c r="D157" s="64" t="s">
        <v>8</v>
      </c>
      <c r="E157" s="64" t="s">
        <v>74</v>
      </c>
      <c r="F157" s="64">
        <v>71.0</v>
      </c>
      <c r="G157" s="64">
        <v>3700.0</v>
      </c>
      <c r="H157" s="64" t="s">
        <v>23</v>
      </c>
      <c r="I157" s="64"/>
      <c r="J157" s="64"/>
      <c r="K157" s="64"/>
      <c r="L157" s="64"/>
      <c r="M157" s="64"/>
      <c r="N157" s="64" t="s">
        <v>5963</v>
      </c>
      <c r="O157" s="64" t="s">
        <v>6101</v>
      </c>
    </row>
    <row r="158" ht="12.75" customHeight="1">
      <c r="A158" s="82">
        <v>39601.0</v>
      </c>
      <c r="B158" s="64">
        <v>1452.0</v>
      </c>
      <c r="C158" s="64" t="s">
        <v>19</v>
      </c>
      <c r="D158" s="64" t="s">
        <v>8</v>
      </c>
      <c r="E158" s="64" t="s">
        <v>81</v>
      </c>
      <c r="F158" s="64">
        <v>72.0</v>
      </c>
      <c r="G158" s="64">
        <v>3700.0</v>
      </c>
      <c r="H158" s="64" t="s">
        <v>23</v>
      </c>
      <c r="I158" s="64" t="s">
        <v>5962</v>
      </c>
      <c r="J158" s="64"/>
      <c r="K158" s="64"/>
      <c r="L158" s="64"/>
      <c r="M158" s="64"/>
      <c r="N158" s="64" t="s">
        <v>5963</v>
      </c>
      <c r="O158" s="64" t="s">
        <v>6048</v>
      </c>
    </row>
    <row r="159" ht="12.75" customHeight="1">
      <c r="A159" s="82">
        <v>39601.0</v>
      </c>
      <c r="B159" s="64">
        <v>1454.0</v>
      </c>
      <c r="C159" s="64" t="s">
        <v>19</v>
      </c>
      <c r="D159" s="64" t="s">
        <v>819</v>
      </c>
      <c r="E159" s="64"/>
      <c r="F159" s="64">
        <v>72.0</v>
      </c>
      <c r="G159" s="64">
        <v>3750.0</v>
      </c>
      <c r="H159" s="64" t="s">
        <v>23</v>
      </c>
      <c r="I159" s="64" t="s">
        <v>5962</v>
      </c>
      <c r="J159" s="64"/>
      <c r="K159" s="64"/>
      <c r="L159" s="64"/>
      <c r="M159" s="64"/>
      <c r="N159" s="64" t="s">
        <v>5963</v>
      </c>
      <c r="O159" s="64" t="s">
        <v>5975</v>
      </c>
    </row>
    <row r="160" ht="12.75" customHeight="1">
      <c r="A160" s="82">
        <v>39601.0</v>
      </c>
      <c r="B160" s="64">
        <v>1455.0</v>
      </c>
      <c r="C160" s="64" t="s">
        <v>19</v>
      </c>
      <c r="D160" s="64" t="s">
        <v>8</v>
      </c>
      <c r="E160" s="64" t="s">
        <v>81</v>
      </c>
      <c r="F160" s="64">
        <v>76.0</v>
      </c>
      <c r="G160" s="64">
        <v>4400.0</v>
      </c>
      <c r="H160" s="64" t="s">
        <v>23</v>
      </c>
      <c r="I160" s="64" t="s">
        <v>5971</v>
      </c>
      <c r="J160" s="64"/>
      <c r="K160" s="64"/>
      <c r="L160" s="64"/>
      <c r="M160" s="64"/>
      <c r="N160" s="64" t="s">
        <v>5963</v>
      </c>
      <c r="O160" s="64" t="s">
        <v>6048</v>
      </c>
    </row>
    <row r="161" ht="12.75" customHeight="1">
      <c r="A161" s="82">
        <v>39601.0</v>
      </c>
      <c r="B161" s="64">
        <v>1453.0</v>
      </c>
      <c r="C161" s="64" t="s">
        <v>19</v>
      </c>
      <c r="D161" s="64" t="s">
        <v>819</v>
      </c>
      <c r="E161" s="64"/>
      <c r="F161" s="64">
        <v>78.0</v>
      </c>
      <c r="G161" s="64">
        <v>4600.0</v>
      </c>
      <c r="H161" s="64" t="s">
        <v>23</v>
      </c>
      <c r="I161" s="64" t="s">
        <v>5971</v>
      </c>
      <c r="J161" s="64"/>
      <c r="K161" s="64"/>
      <c r="L161" s="64"/>
      <c r="M161" s="64"/>
      <c r="N161" s="64" t="s">
        <v>5963</v>
      </c>
      <c r="O161" s="64" t="s">
        <v>5967</v>
      </c>
    </row>
    <row r="162" ht="12.75" customHeight="1">
      <c r="A162" s="82">
        <v>39601.0</v>
      </c>
      <c r="B162" s="64">
        <v>1451.0</v>
      </c>
      <c r="C162" s="64" t="s">
        <v>19</v>
      </c>
      <c r="D162" s="64" t="s">
        <v>8</v>
      </c>
      <c r="E162" s="64" t="s">
        <v>74</v>
      </c>
      <c r="F162" s="64">
        <v>79.0</v>
      </c>
      <c r="G162" s="64">
        <v>5350.0</v>
      </c>
      <c r="H162" s="64" t="s">
        <v>23</v>
      </c>
      <c r="I162" s="64" t="s">
        <v>5962</v>
      </c>
      <c r="J162" s="64"/>
      <c r="K162" s="64"/>
      <c r="L162" s="64"/>
      <c r="M162" s="64"/>
      <c r="N162" s="64" t="s">
        <v>5963</v>
      </c>
      <c r="O162" s="64" t="s">
        <v>5967</v>
      </c>
    </row>
    <row r="163" ht="12.75" customHeight="1">
      <c r="A163" s="82">
        <v>39601.0</v>
      </c>
      <c r="B163" s="64">
        <v>1450.0</v>
      </c>
      <c r="C163" s="64" t="s">
        <v>19</v>
      </c>
      <c r="D163" s="64" t="s">
        <v>8</v>
      </c>
      <c r="E163" s="64" t="s">
        <v>74</v>
      </c>
      <c r="F163" s="64">
        <v>79.0</v>
      </c>
      <c r="G163" s="64">
        <v>5450.0</v>
      </c>
      <c r="H163" s="64" t="s">
        <v>23</v>
      </c>
      <c r="I163" s="64"/>
      <c r="J163" s="64"/>
      <c r="K163" s="64"/>
      <c r="L163" s="64"/>
      <c r="M163" s="64"/>
      <c r="N163" s="64" t="s">
        <v>5963</v>
      </c>
      <c r="O163" s="64" t="s">
        <v>6423</v>
      </c>
    </row>
    <row r="164" ht="12.75" customHeight="1">
      <c r="A164" s="82">
        <v>39602.0</v>
      </c>
      <c r="B164" s="64">
        <v>1456.0</v>
      </c>
      <c r="C164" s="64" t="s">
        <v>19</v>
      </c>
      <c r="D164" s="64" t="s">
        <v>819</v>
      </c>
      <c r="E164" s="64" t="s">
        <v>817</v>
      </c>
      <c r="F164" s="64">
        <v>73.0</v>
      </c>
      <c r="G164" s="64">
        <v>4300.0</v>
      </c>
      <c r="H164" s="64" t="s">
        <v>23</v>
      </c>
      <c r="I164" s="64" t="s">
        <v>5971</v>
      </c>
      <c r="J164" s="64"/>
      <c r="K164" s="64"/>
      <c r="L164" s="64"/>
      <c r="M164" s="64"/>
      <c r="N164" s="64" t="s">
        <v>6160</v>
      </c>
      <c r="O164" s="64" t="s">
        <v>6424</v>
      </c>
    </row>
    <row r="165" ht="12.75" customHeight="1">
      <c r="A165" s="82">
        <v>39602.0</v>
      </c>
      <c r="B165" s="64">
        <v>2562.0</v>
      </c>
      <c r="C165" s="64" t="s">
        <v>19</v>
      </c>
      <c r="D165" s="64" t="s">
        <v>8</v>
      </c>
      <c r="E165" s="64" t="s">
        <v>75</v>
      </c>
      <c r="F165" s="64">
        <v>73.0</v>
      </c>
      <c r="G165" s="64">
        <v>4350.0</v>
      </c>
      <c r="H165" s="64" t="s">
        <v>23</v>
      </c>
      <c r="I165" s="64" t="s">
        <v>5962</v>
      </c>
      <c r="J165" s="64"/>
      <c r="K165" s="64"/>
      <c r="L165" s="64"/>
      <c r="M165" s="64"/>
      <c r="N165" s="64" t="s">
        <v>5969</v>
      </c>
      <c r="O165" s="64" t="s">
        <v>6425</v>
      </c>
    </row>
    <row r="166" ht="12.75" customHeight="1">
      <c r="A166" s="82">
        <v>39602.0</v>
      </c>
      <c r="B166" s="64">
        <v>1459.0</v>
      </c>
      <c r="C166" s="64" t="s">
        <v>19</v>
      </c>
      <c r="D166" s="64" t="s">
        <v>8</v>
      </c>
      <c r="E166" s="64" t="s">
        <v>77</v>
      </c>
      <c r="F166" s="64">
        <v>74.0</v>
      </c>
      <c r="G166" s="64">
        <v>4100.0</v>
      </c>
      <c r="H166" s="64" t="s">
        <v>23</v>
      </c>
      <c r="I166" s="64" t="s">
        <v>5962</v>
      </c>
      <c r="J166" s="64"/>
      <c r="K166" s="64"/>
      <c r="L166" s="64"/>
      <c r="M166" s="64"/>
      <c r="N166" s="64" t="s">
        <v>5963</v>
      </c>
      <c r="O166" s="64" t="s">
        <v>6041</v>
      </c>
    </row>
    <row r="167" ht="12.75" customHeight="1">
      <c r="A167" s="82">
        <v>39602.0</v>
      </c>
      <c r="B167" s="64">
        <v>1460.0</v>
      </c>
      <c r="C167" s="64" t="s">
        <v>19</v>
      </c>
      <c r="D167" s="64" t="s">
        <v>819</v>
      </c>
      <c r="E167" s="64"/>
      <c r="F167" s="64">
        <v>75.0</v>
      </c>
      <c r="G167" s="64">
        <v>4450.0</v>
      </c>
      <c r="H167" s="64" t="s">
        <v>23</v>
      </c>
      <c r="I167" s="64" t="s">
        <v>5962</v>
      </c>
      <c r="J167" s="64"/>
      <c r="K167" s="64"/>
      <c r="L167" s="64"/>
      <c r="M167" s="64"/>
      <c r="N167" s="64" t="s">
        <v>5963</v>
      </c>
      <c r="O167" s="64" t="s">
        <v>5966</v>
      </c>
    </row>
    <row r="168" ht="12.75" customHeight="1">
      <c r="A168" s="82">
        <v>39602.0</v>
      </c>
      <c r="B168" s="64">
        <v>1457.0</v>
      </c>
      <c r="C168" s="64" t="s">
        <v>19</v>
      </c>
      <c r="D168" s="64" t="s">
        <v>8</v>
      </c>
      <c r="E168" s="64" t="s">
        <v>73</v>
      </c>
      <c r="F168" s="64">
        <v>75.0</v>
      </c>
      <c r="G168" s="64">
        <v>4600.0</v>
      </c>
      <c r="H168" s="64" t="s">
        <v>23</v>
      </c>
      <c r="I168" s="64" t="s">
        <v>5962</v>
      </c>
      <c r="J168" s="64"/>
      <c r="K168" s="64"/>
      <c r="L168" s="64"/>
      <c r="M168" s="64"/>
      <c r="N168" s="64" t="s">
        <v>5963</v>
      </c>
      <c r="O168" s="64" t="s">
        <v>6426</v>
      </c>
    </row>
    <row r="169" ht="12.75" customHeight="1">
      <c r="A169" s="82">
        <v>39602.0</v>
      </c>
      <c r="B169" s="64">
        <v>2560.0</v>
      </c>
      <c r="C169" s="64" t="s">
        <v>19</v>
      </c>
      <c r="D169" s="64" t="s">
        <v>8</v>
      </c>
      <c r="E169" s="64" t="s">
        <v>67</v>
      </c>
      <c r="F169" s="64">
        <v>76.0</v>
      </c>
      <c r="G169" s="64">
        <v>4725.0</v>
      </c>
      <c r="H169" s="64" t="s">
        <v>23</v>
      </c>
      <c r="I169" s="64" t="s">
        <v>5962</v>
      </c>
      <c r="J169" s="64"/>
      <c r="K169" s="64"/>
      <c r="L169" s="64"/>
      <c r="M169" s="64"/>
      <c r="N169" s="64" t="s">
        <v>5969</v>
      </c>
      <c r="O169" s="64" t="s">
        <v>6210</v>
      </c>
    </row>
    <row r="170" ht="12.75" customHeight="1">
      <c r="A170" s="82">
        <v>39602.0</v>
      </c>
      <c r="B170" s="64">
        <v>2561.0</v>
      </c>
      <c r="C170" s="64" t="s">
        <v>19</v>
      </c>
      <c r="D170" s="64" t="s">
        <v>8</v>
      </c>
      <c r="E170" s="64" t="s">
        <v>75</v>
      </c>
      <c r="F170" s="64">
        <v>76.0</v>
      </c>
      <c r="G170" s="64">
        <v>4850.0</v>
      </c>
      <c r="H170" s="64" t="s">
        <v>23</v>
      </c>
      <c r="I170" s="64" t="s">
        <v>5962</v>
      </c>
      <c r="J170" s="64"/>
      <c r="K170" s="64"/>
      <c r="L170" s="64"/>
      <c r="M170" s="64"/>
      <c r="N170" s="64" t="s">
        <v>5969</v>
      </c>
      <c r="O170" s="64" t="s">
        <v>6425</v>
      </c>
    </row>
    <row r="171" ht="12.75" customHeight="1">
      <c r="A171" s="82">
        <v>39602.0</v>
      </c>
      <c r="B171" s="64">
        <v>1458.0</v>
      </c>
      <c r="C171" s="64" t="s">
        <v>19</v>
      </c>
      <c r="D171" s="64" t="s">
        <v>8</v>
      </c>
      <c r="E171" s="64" t="s">
        <v>68</v>
      </c>
      <c r="F171" s="64">
        <v>81.0</v>
      </c>
      <c r="G171" s="64">
        <v>5250.0</v>
      </c>
      <c r="H171" s="64" t="s">
        <v>23</v>
      </c>
      <c r="I171" s="64" t="s">
        <v>5971</v>
      </c>
      <c r="J171" s="64"/>
      <c r="K171" s="64"/>
      <c r="L171" s="64"/>
      <c r="M171" s="64"/>
      <c r="N171" s="64" t="s">
        <v>5969</v>
      </c>
      <c r="O171" s="64" t="s">
        <v>6427</v>
      </c>
    </row>
    <row r="172" ht="12.75" customHeight="1">
      <c r="A172" s="82">
        <v>39603.0</v>
      </c>
      <c r="B172" s="64">
        <v>2570.0</v>
      </c>
      <c r="C172" s="64" t="s">
        <v>19</v>
      </c>
      <c r="D172" s="64" t="s">
        <v>8</v>
      </c>
      <c r="E172" s="64" t="s">
        <v>71</v>
      </c>
      <c r="F172" s="64">
        <v>72.0</v>
      </c>
      <c r="G172" s="64">
        <v>3700.0</v>
      </c>
      <c r="H172" s="64" t="s">
        <v>23</v>
      </c>
      <c r="I172" s="64" t="s">
        <v>5962</v>
      </c>
      <c r="J172" s="64"/>
      <c r="K172" s="64"/>
      <c r="L172" s="64"/>
      <c r="M172" s="64"/>
      <c r="N172" s="64" t="s">
        <v>5963</v>
      </c>
      <c r="O172" s="64" t="s">
        <v>5972</v>
      </c>
    </row>
    <row r="173" ht="12.75" customHeight="1">
      <c r="A173" s="82">
        <v>39603.0</v>
      </c>
      <c r="B173" s="64">
        <v>2566.0</v>
      </c>
      <c r="C173" s="64" t="s">
        <v>19</v>
      </c>
      <c r="D173" s="64" t="s">
        <v>8</v>
      </c>
      <c r="E173" s="64" t="s">
        <v>70</v>
      </c>
      <c r="F173" s="64">
        <v>72.0</v>
      </c>
      <c r="G173" s="64">
        <v>4400.0</v>
      </c>
      <c r="H173" s="64" t="s">
        <v>23</v>
      </c>
      <c r="I173" s="64" t="s">
        <v>5962</v>
      </c>
      <c r="J173" s="64"/>
      <c r="K173" s="64"/>
      <c r="L173" s="64"/>
      <c r="M173" s="64"/>
      <c r="N173" s="64" t="s">
        <v>5969</v>
      </c>
      <c r="O173" s="64" t="s">
        <v>6428</v>
      </c>
    </row>
    <row r="174" ht="12.75" customHeight="1">
      <c r="A174" s="82">
        <v>39603.0</v>
      </c>
      <c r="B174" s="64">
        <v>2567.0</v>
      </c>
      <c r="C174" s="64" t="s">
        <v>19</v>
      </c>
      <c r="D174" s="64" t="s">
        <v>8</v>
      </c>
      <c r="E174" s="64" t="s">
        <v>69</v>
      </c>
      <c r="F174" s="64">
        <v>73.0</v>
      </c>
      <c r="G174" s="64">
        <v>4500.0</v>
      </c>
      <c r="H174" s="64" t="s">
        <v>23</v>
      </c>
      <c r="I174" s="64" t="s">
        <v>5962</v>
      </c>
      <c r="J174" s="64"/>
      <c r="K174" s="64"/>
      <c r="L174" s="64"/>
      <c r="M174" s="64"/>
      <c r="N174" s="64" t="s">
        <v>5963</v>
      </c>
      <c r="O174" s="64" t="s">
        <v>6041</v>
      </c>
    </row>
    <row r="175" ht="12.75" customHeight="1">
      <c r="A175" s="82">
        <v>39603.0</v>
      </c>
      <c r="B175" s="64">
        <v>2565.0</v>
      </c>
      <c r="C175" s="64" t="s">
        <v>19</v>
      </c>
      <c r="D175" s="64" t="s">
        <v>8</v>
      </c>
      <c r="E175" s="64" t="s">
        <v>70</v>
      </c>
      <c r="F175" s="64">
        <v>74.0</v>
      </c>
      <c r="G175" s="64">
        <v>4250.0</v>
      </c>
      <c r="H175" s="64" t="s">
        <v>23</v>
      </c>
      <c r="I175" s="64" t="s">
        <v>5962</v>
      </c>
      <c r="J175" s="64"/>
      <c r="K175" s="64"/>
      <c r="L175" s="64"/>
      <c r="M175" s="64"/>
      <c r="N175" s="64" t="s">
        <v>5969</v>
      </c>
      <c r="O175" s="64" t="s">
        <v>6428</v>
      </c>
    </row>
    <row r="176" ht="12.75" customHeight="1">
      <c r="A176" s="82">
        <v>39603.0</v>
      </c>
      <c r="B176" s="64">
        <v>2563.0</v>
      </c>
      <c r="C176" s="64" t="s">
        <v>19</v>
      </c>
      <c r="D176" s="64" t="s">
        <v>819</v>
      </c>
      <c r="E176" s="64"/>
      <c r="F176" s="64">
        <v>74.0</v>
      </c>
      <c r="G176" s="64">
        <v>4600.0</v>
      </c>
      <c r="H176" s="64" t="s">
        <v>23</v>
      </c>
      <c r="I176" s="64"/>
      <c r="J176" s="64"/>
      <c r="K176" s="64"/>
      <c r="L176" s="64"/>
      <c r="M176" s="64"/>
      <c r="N176" s="64" t="s">
        <v>5969</v>
      </c>
      <c r="O176" s="64" t="s">
        <v>1238</v>
      </c>
    </row>
    <row r="177" ht="12.75" customHeight="1">
      <c r="A177" s="82">
        <v>39603.0</v>
      </c>
      <c r="B177" s="64">
        <v>2568.0</v>
      </c>
      <c r="C177" s="64" t="s">
        <v>19</v>
      </c>
      <c r="D177" s="64" t="s">
        <v>8</v>
      </c>
      <c r="E177" s="64" t="s">
        <v>69</v>
      </c>
      <c r="F177" s="64">
        <v>74.0</v>
      </c>
      <c r="G177" s="64">
        <v>4650.0</v>
      </c>
      <c r="H177" s="64" t="s">
        <v>23</v>
      </c>
      <c r="I177" s="64" t="s">
        <v>5962</v>
      </c>
      <c r="J177" s="64"/>
      <c r="K177" s="64"/>
      <c r="L177" s="64"/>
      <c r="M177" s="64"/>
      <c r="N177" s="64" t="s">
        <v>5963</v>
      </c>
      <c r="O177" s="64" t="s">
        <v>6041</v>
      </c>
    </row>
    <row r="178" ht="12.75" customHeight="1">
      <c r="A178" s="82">
        <v>39603.0</v>
      </c>
      <c r="B178" s="64">
        <v>2572.0</v>
      </c>
      <c r="C178" s="64" t="s">
        <v>19</v>
      </c>
      <c r="D178" s="64" t="s">
        <v>8</v>
      </c>
      <c r="E178" s="64" t="s">
        <v>36</v>
      </c>
      <c r="F178" s="64">
        <v>76.0</v>
      </c>
      <c r="G178" s="64">
        <v>4700.0</v>
      </c>
      <c r="H178" s="64" t="s">
        <v>23</v>
      </c>
      <c r="I178" s="64" t="s">
        <v>5962</v>
      </c>
      <c r="J178" s="64"/>
      <c r="K178" s="64"/>
      <c r="L178" s="64"/>
      <c r="M178" s="64"/>
      <c r="N178" s="64" t="s">
        <v>5969</v>
      </c>
      <c r="O178" s="64" t="s">
        <v>6429</v>
      </c>
    </row>
    <row r="179" ht="12.75" customHeight="1">
      <c r="A179" s="82">
        <v>39603.0</v>
      </c>
      <c r="B179" s="64">
        <v>2571.0</v>
      </c>
      <c r="C179" s="64" t="s">
        <v>19</v>
      </c>
      <c r="D179" s="64" t="s">
        <v>8</v>
      </c>
      <c r="E179" s="64" t="s">
        <v>71</v>
      </c>
      <c r="F179" s="64">
        <v>77.0</v>
      </c>
      <c r="G179" s="64">
        <v>4400.0</v>
      </c>
      <c r="H179" s="64" t="s">
        <v>23</v>
      </c>
      <c r="I179" s="64" t="s">
        <v>5962</v>
      </c>
      <c r="J179" s="64"/>
      <c r="K179" s="64"/>
      <c r="L179" s="64"/>
      <c r="M179" s="64"/>
      <c r="N179" s="64" t="s">
        <v>5963</v>
      </c>
      <c r="O179" s="64" t="s">
        <v>6430</v>
      </c>
    </row>
    <row r="180" ht="12.75" customHeight="1">
      <c r="A180" s="82">
        <v>39603.0</v>
      </c>
      <c r="B180" s="64">
        <v>2564.0</v>
      </c>
      <c r="C180" s="64" t="s">
        <v>19</v>
      </c>
      <c r="D180" s="64" t="s">
        <v>8</v>
      </c>
      <c r="E180" s="64" t="s">
        <v>69</v>
      </c>
      <c r="F180" s="64">
        <v>77.0</v>
      </c>
      <c r="G180" s="64">
        <v>4500.0</v>
      </c>
      <c r="H180" s="64" t="s">
        <v>23</v>
      </c>
      <c r="I180" s="64" t="s">
        <v>5962</v>
      </c>
      <c r="J180" s="64"/>
      <c r="K180" s="64"/>
      <c r="L180" s="64"/>
      <c r="M180" s="64"/>
      <c r="N180" s="64" t="s">
        <v>5963</v>
      </c>
      <c r="O180" s="64" t="s">
        <v>6041</v>
      </c>
    </row>
    <row r="181" ht="12.75" customHeight="1">
      <c r="A181" s="82">
        <v>39603.0</v>
      </c>
      <c r="B181" s="64">
        <v>2569.0</v>
      </c>
      <c r="C181" s="64" t="s">
        <v>19</v>
      </c>
      <c r="D181" s="64" t="s">
        <v>8</v>
      </c>
      <c r="E181" s="64" t="s">
        <v>1166</v>
      </c>
      <c r="F181" s="64">
        <v>81.0</v>
      </c>
      <c r="G181" s="64">
        <v>4850.0</v>
      </c>
      <c r="H181" s="64" t="s">
        <v>23</v>
      </c>
      <c r="I181" s="64" t="s">
        <v>5962</v>
      </c>
      <c r="J181" s="64"/>
      <c r="K181" s="64"/>
      <c r="L181" s="64"/>
      <c r="M181" s="64"/>
      <c r="N181" s="64" t="s">
        <v>5969</v>
      </c>
      <c r="O181" s="64" t="s">
        <v>5970</v>
      </c>
    </row>
    <row r="182" ht="12.75" customHeight="1">
      <c r="A182" s="82">
        <v>39605.0</v>
      </c>
      <c r="B182" s="64">
        <v>2574.0</v>
      </c>
      <c r="C182" s="64" t="s">
        <v>19</v>
      </c>
      <c r="D182" s="64" t="s">
        <v>8</v>
      </c>
      <c r="E182" s="64" t="s">
        <v>81</v>
      </c>
      <c r="F182" s="64">
        <v>71.0</v>
      </c>
      <c r="G182" s="64">
        <v>3700.0</v>
      </c>
      <c r="H182" s="64" t="s">
        <v>23</v>
      </c>
      <c r="I182" s="64" t="s">
        <v>5971</v>
      </c>
      <c r="J182" s="64"/>
      <c r="K182" s="64"/>
      <c r="L182" s="64"/>
      <c r="M182" s="64"/>
      <c r="N182" s="64" t="s">
        <v>6009</v>
      </c>
      <c r="O182" s="64" t="s">
        <v>6009</v>
      </c>
    </row>
    <row r="183" ht="12.75" customHeight="1">
      <c r="A183" s="82">
        <v>39605.0</v>
      </c>
      <c r="B183" s="64">
        <v>2580.0</v>
      </c>
      <c r="C183" s="64" t="s">
        <v>19</v>
      </c>
      <c r="D183" s="64" t="s">
        <v>8</v>
      </c>
      <c r="E183" s="64" t="s">
        <v>62</v>
      </c>
      <c r="F183" s="64">
        <v>72.0</v>
      </c>
      <c r="G183" s="64">
        <v>3725.0</v>
      </c>
      <c r="H183" s="64" t="s">
        <v>23</v>
      </c>
      <c r="I183" s="64" t="s">
        <v>6020</v>
      </c>
      <c r="J183" s="64"/>
      <c r="K183" s="64"/>
      <c r="L183" s="64"/>
      <c r="M183" s="64"/>
      <c r="N183" s="64" t="s">
        <v>6010</v>
      </c>
      <c r="O183" s="64" t="s">
        <v>6010</v>
      </c>
    </row>
    <row r="184" ht="12.75" customHeight="1">
      <c r="A184" s="82">
        <v>39605.0</v>
      </c>
      <c r="B184" s="64">
        <v>2575.0</v>
      </c>
      <c r="C184" s="64" t="s">
        <v>19</v>
      </c>
      <c r="D184" s="64" t="s">
        <v>8</v>
      </c>
      <c r="E184" s="64" t="s">
        <v>69</v>
      </c>
      <c r="F184" s="64">
        <v>74.0</v>
      </c>
      <c r="G184" s="64">
        <v>3925.0</v>
      </c>
      <c r="H184" s="64" t="s">
        <v>23</v>
      </c>
      <c r="I184" s="64" t="s">
        <v>5962</v>
      </c>
      <c r="J184" s="64"/>
      <c r="K184" s="64"/>
      <c r="L184" s="64"/>
      <c r="M184" s="64"/>
      <c r="N184" s="64" t="s">
        <v>5963</v>
      </c>
      <c r="O184" s="64" t="s">
        <v>5967</v>
      </c>
    </row>
    <row r="185" ht="12.75" customHeight="1">
      <c r="A185" s="82">
        <v>39605.0</v>
      </c>
      <c r="B185" s="64">
        <v>2577.0</v>
      </c>
      <c r="C185" s="64" t="s">
        <v>19</v>
      </c>
      <c r="D185" s="64" t="s">
        <v>8</v>
      </c>
      <c r="E185" s="64" t="s">
        <v>71</v>
      </c>
      <c r="F185" s="64">
        <v>74.0</v>
      </c>
      <c r="G185" s="64">
        <v>4200.0</v>
      </c>
      <c r="H185" s="64" t="s">
        <v>23</v>
      </c>
      <c r="I185" s="64" t="s">
        <v>5962</v>
      </c>
      <c r="J185" s="64"/>
      <c r="K185" s="64"/>
      <c r="L185" s="64"/>
      <c r="M185" s="64"/>
      <c r="N185" s="64" t="s">
        <v>5963</v>
      </c>
      <c r="O185" s="64" t="s">
        <v>5975</v>
      </c>
    </row>
    <row r="186" ht="12.75" customHeight="1">
      <c r="A186" s="82">
        <v>39605.0</v>
      </c>
      <c r="B186" s="64">
        <v>2579.0</v>
      </c>
      <c r="C186" s="64" t="s">
        <v>19</v>
      </c>
      <c r="D186" s="64" t="s">
        <v>8</v>
      </c>
      <c r="E186" s="64" t="s">
        <v>71</v>
      </c>
      <c r="F186" s="64">
        <v>78.0</v>
      </c>
      <c r="G186" s="64">
        <v>5000.0</v>
      </c>
      <c r="H186" s="64" t="s">
        <v>23</v>
      </c>
      <c r="I186" s="64" t="s">
        <v>5962</v>
      </c>
      <c r="J186" s="64"/>
      <c r="K186" s="64"/>
      <c r="L186" s="64"/>
      <c r="M186" s="64"/>
      <c r="N186" s="64" t="s">
        <v>5963</v>
      </c>
      <c r="O186" s="64" t="s">
        <v>5975</v>
      </c>
    </row>
    <row r="187" ht="12.75" customHeight="1">
      <c r="A187" s="82">
        <v>39605.0</v>
      </c>
      <c r="B187" s="64">
        <v>2576.0</v>
      </c>
      <c r="C187" s="64" t="s">
        <v>19</v>
      </c>
      <c r="D187" s="64" t="s">
        <v>8</v>
      </c>
      <c r="E187" s="64" t="s">
        <v>69</v>
      </c>
      <c r="F187" s="64">
        <v>78.0</v>
      </c>
      <c r="G187" s="64">
        <v>5750.0</v>
      </c>
      <c r="H187" s="64" t="s">
        <v>23</v>
      </c>
      <c r="I187" s="64" t="s">
        <v>5962</v>
      </c>
      <c r="J187" s="64"/>
      <c r="K187" s="64"/>
      <c r="L187" s="64"/>
      <c r="M187" s="64"/>
      <c r="N187" s="64" t="s">
        <v>5963</v>
      </c>
      <c r="O187" s="64" t="s">
        <v>5968</v>
      </c>
    </row>
    <row r="188" ht="12.75" customHeight="1">
      <c r="A188" s="82">
        <v>39605.0</v>
      </c>
      <c r="B188" s="64">
        <v>2578.0</v>
      </c>
      <c r="C188" s="64" t="s">
        <v>19</v>
      </c>
      <c r="D188" s="64" t="s">
        <v>8</v>
      </c>
      <c r="E188" s="64" t="s">
        <v>71</v>
      </c>
      <c r="F188" s="64">
        <v>82.0</v>
      </c>
      <c r="G188" s="64">
        <v>6200.0</v>
      </c>
      <c r="H188" s="64" t="s">
        <v>23</v>
      </c>
      <c r="I188" s="64" t="s">
        <v>5962</v>
      </c>
      <c r="J188" s="64"/>
      <c r="K188" s="64"/>
      <c r="L188" s="64"/>
      <c r="M188" s="64"/>
      <c r="N188" s="64" t="s">
        <v>5963</v>
      </c>
      <c r="O188" s="64" t="s">
        <v>5975</v>
      </c>
    </row>
    <row r="189" ht="12.75" customHeight="1">
      <c r="A189" s="82">
        <v>39605.5</v>
      </c>
      <c r="B189" s="64">
        <v>2573.0</v>
      </c>
      <c r="C189" s="64" t="s">
        <v>19</v>
      </c>
      <c r="D189" s="64" t="s">
        <v>8</v>
      </c>
      <c r="E189" s="64" t="s">
        <v>73</v>
      </c>
      <c r="F189" s="64">
        <v>80.0</v>
      </c>
      <c r="G189" s="64">
        <v>4700.0</v>
      </c>
      <c r="H189" s="64" t="s">
        <v>23</v>
      </c>
      <c r="I189" s="64" t="s">
        <v>5962</v>
      </c>
      <c r="J189" s="64"/>
      <c r="K189" s="64"/>
      <c r="L189" s="64"/>
      <c r="M189" s="64"/>
      <c r="N189" s="64" t="s">
        <v>5963</v>
      </c>
      <c r="O189" s="64" t="s">
        <v>6006</v>
      </c>
    </row>
    <row r="190" ht="12.75" customHeight="1">
      <c r="A190" s="82">
        <v>39606.0</v>
      </c>
      <c r="B190" s="64">
        <v>2583.0</v>
      </c>
      <c r="C190" s="64" t="s">
        <v>19</v>
      </c>
      <c r="D190" s="64" t="s">
        <v>819</v>
      </c>
      <c r="E190" s="64" t="s">
        <v>50</v>
      </c>
      <c r="F190" s="64">
        <v>69.0</v>
      </c>
      <c r="G190" s="64">
        <v>3500.0</v>
      </c>
      <c r="H190" s="64" t="s">
        <v>23</v>
      </c>
      <c r="I190" s="64" t="s">
        <v>5962</v>
      </c>
      <c r="J190" s="64"/>
      <c r="K190" s="64"/>
      <c r="L190" s="64"/>
      <c r="M190" s="64"/>
      <c r="N190" s="64" t="s">
        <v>5963</v>
      </c>
      <c r="O190" s="64" t="s">
        <v>5966</v>
      </c>
    </row>
    <row r="191" ht="12.75" customHeight="1">
      <c r="A191" s="82">
        <v>39606.0</v>
      </c>
      <c r="B191" s="64">
        <v>2586.0</v>
      </c>
      <c r="C191" s="64" t="s">
        <v>19</v>
      </c>
      <c r="D191" s="64" t="s">
        <v>819</v>
      </c>
      <c r="E191" s="64" t="s">
        <v>53</v>
      </c>
      <c r="F191" s="64">
        <v>70.0</v>
      </c>
      <c r="G191" s="64">
        <v>3850.0</v>
      </c>
      <c r="H191" s="64" t="s">
        <v>23</v>
      </c>
      <c r="I191" s="64" t="s">
        <v>5962</v>
      </c>
      <c r="J191" s="64"/>
      <c r="K191" s="64"/>
      <c r="L191" s="64"/>
      <c r="M191" s="64"/>
      <c r="N191" s="64" t="s">
        <v>5963</v>
      </c>
      <c r="O191" s="64" t="s">
        <v>6048</v>
      </c>
    </row>
    <row r="192" ht="12.75" customHeight="1">
      <c r="A192" s="82">
        <v>39606.0</v>
      </c>
      <c r="B192" s="64">
        <v>2581.0</v>
      </c>
      <c r="C192" s="64" t="s">
        <v>19</v>
      </c>
      <c r="D192" s="64" t="s">
        <v>8</v>
      </c>
      <c r="E192" s="64" t="s">
        <v>71</v>
      </c>
      <c r="F192" s="64">
        <v>72.0</v>
      </c>
      <c r="G192" s="64">
        <v>4000.0</v>
      </c>
      <c r="H192" s="64" t="s">
        <v>23</v>
      </c>
      <c r="I192" s="64" t="s">
        <v>5962</v>
      </c>
      <c r="J192" s="64"/>
      <c r="K192" s="64"/>
      <c r="L192" s="64"/>
      <c r="M192" s="64"/>
      <c r="N192" s="64" t="s">
        <v>6121</v>
      </c>
      <c r="O192" s="64" t="s">
        <v>6137</v>
      </c>
    </row>
    <row r="193" ht="12.75" customHeight="1">
      <c r="A193" s="82">
        <v>39606.0</v>
      </c>
      <c r="B193" s="64">
        <v>2592.0</v>
      </c>
      <c r="C193" s="64" t="s">
        <v>19</v>
      </c>
      <c r="D193" s="64" t="s">
        <v>819</v>
      </c>
      <c r="E193" s="64" t="s">
        <v>38</v>
      </c>
      <c r="F193" s="64">
        <v>72.0</v>
      </c>
      <c r="G193" s="64">
        <v>3450.0</v>
      </c>
      <c r="H193" s="64" t="s">
        <v>23</v>
      </c>
      <c r="I193" s="64" t="s">
        <v>5962</v>
      </c>
      <c r="J193" s="64"/>
      <c r="K193" s="64"/>
      <c r="L193" s="64"/>
      <c r="M193" s="64"/>
      <c r="N193" s="64" t="s">
        <v>5963</v>
      </c>
      <c r="O193" s="64" t="s">
        <v>5982</v>
      </c>
    </row>
    <row r="194" ht="12.75" customHeight="1">
      <c r="A194" s="82">
        <v>39606.0</v>
      </c>
      <c r="B194" s="64">
        <v>2591.0</v>
      </c>
      <c r="C194" s="64" t="s">
        <v>19</v>
      </c>
      <c r="D194" s="64" t="s">
        <v>819</v>
      </c>
      <c r="E194" s="64" t="s">
        <v>42</v>
      </c>
      <c r="F194" s="64">
        <v>72.0</v>
      </c>
      <c r="G194" s="64">
        <v>3600.0</v>
      </c>
      <c r="H194" s="64" t="s">
        <v>23</v>
      </c>
      <c r="I194" s="64" t="s">
        <v>5962</v>
      </c>
      <c r="J194" s="64"/>
      <c r="K194" s="64"/>
      <c r="L194" s="64"/>
      <c r="M194" s="64"/>
      <c r="N194" s="64" t="s">
        <v>5969</v>
      </c>
      <c r="O194" s="64" t="s">
        <v>6049</v>
      </c>
    </row>
    <row r="195" ht="12.75" customHeight="1">
      <c r="A195" s="82">
        <v>39606.0</v>
      </c>
      <c r="B195" s="64">
        <v>2590.0</v>
      </c>
      <c r="C195" s="64" t="s">
        <v>19</v>
      </c>
      <c r="D195" s="64" t="s">
        <v>819</v>
      </c>
      <c r="E195" s="64" t="s">
        <v>61</v>
      </c>
      <c r="F195" s="64">
        <v>73.0</v>
      </c>
      <c r="G195" s="64">
        <v>3700.0</v>
      </c>
      <c r="H195" s="64" t="s">
        <v>23</v>
      </c>
      <c r="I195" s="64" t="s">
        <v>5962</v>
      </c>
      <c r="J195" s="64"/>
      <c r="K195" s="64"/>
      <c r="L195" s="64"/>
      <c r="M195" s="64"/>
      <c r="N195" s="64" t="s">
        <v>5963</v>
      </c>
      <c r="O195" s="64" t="s">
        <v>5982</v>
      </c>
    </row>
    <row r="196" ht="12.75" customHeight="1">
      <c r="A196" s="82">
        <v>39606.0</v>
      </c>
      <c r="B196" s="64">
        <v>2593.0</v>
      </c>
      <c r="C196" s="64" t="s">
        <v>19</v>
      </c>
      <c r="D196" s="64" t="s">
        <v>819</v>
      </c>
      <c r="E196" s="64" t="s">
        <v>1170</v>
      </c>
      <c r="F196" s="64">
        <v>74.0</v>
      </c>
      <c r="G196" s="64">
        <v>4250.0</v>
      </c>
      <c r="H196" s="64" t="s">
        <v>23</v>
      </c>
      <c r="I196" s="64" t="s">
        <v>5962</v>
      </c>
      <c r="J196" s="64"/>
      <c r="K196" s="64"/>
      <c r="L196" s="64"/>
      <c r="M196" s="64"/>
      <c r="N196" s="64" t="s">
        <v>5963</v>
      </c>
      <c r="O196" s="64" t="s">
        <v>5966</v>
      </c>
    </row>
    <row r="197" ht="12.75" customHeight="1">
      <c r="A197" s="82">
        <v>39606.0</v>
      </c>
      <c r="B197" s="64">
        <v>2587.0</v>
      </c>
      <c r="C197" s="64" t="s">
        <v>19</v>
      </c>
      <c r="D197" s="64" t="s">
        <v>8</v>
      </c>
      <c r="E197" s="64" t="s">
        <v>67</v>
      </c>
      <c r="F197" s="64">
        <v>74.0</v>
      </c>
      <c r="G197" s="64">
        <v>4300.0</v>
      </c>
      <c r="H197" s="64" t="s">
        <v>23</v>
      </c>
      <c r="I197" s="64"/>
      <c r="J197" s="64"/>
      <c r="K197" s="64"/>
      <c r="L197" s="64"/>
      <c r="M197" s="64"/>
      <c r="N197" s="64" t="s">
        <v>5963</v>
      </c>
      <c r="O197" s="64" t="s">
        <v>5967</v>
      </c>
    </row>
    <row r="198" ht="12.75" customHeight="1">
      <c r="A198" s="82">
        <v>39606.0</v>
      </c>
      <c r="B198" s="64">
        <v>2589.0</v>
      </c>
      <c r="C198" s="64" t="s">
        <v>19</v>
      </c>
      <c r="D198" s="64" t="s">
        <v>8</v>
      </c>
      <c r="E198" s="64" t="s">
        <v>70</v>
      </c>
      <c r="F198" s="64">
        <v>74.0</v>
      </c>
      <c r="G198" s="64">
        <v>4350.0</v>
      </c>
      <c r="H198" s="64" t="s">
        <v>23</v>
      </c>
      <c r="I198" s="64" t="s">
        <v>5962</v>
      </c>
      <c r="J198" s="64"/>
      <c r="K198" s="64"/>
      <c r="L198" s="64"/>
      <c r="M198" s="64"/>
      <c r="N198" s="64" t="s">
        <v>5978</v>
      </c>
      <c r="O198" s="64" t="s">
        <v>6431</v>
      </c>
    </row>
    <row r="199" ht="12.75" customHeight="1">
      <c r="A199" s="82">
        <v>39606.0</v>
      </c>
      <c r="B199" s="64">
        <v>2595.0</v>
      </c>
      <c r="C199" s="64" t="s">
        <v>19</v>
      </c>
      <c r="D199" s="64" t="s">
        <v>8</v>
      </c>
      <c r="E199" s="64" t="s">
        <v>75</v>
      </c>
      <c r="F199" s="64">
        <v>75.0</v>
      </c>
      <c r="G199" s="64">
        <v>4800.0</v>
      </c>
      <c r="H199" s="64" t="s">
        <v>23</v>
      </c>
      <c r="I199" s="64" t="s">
        <v>5962</v>
      </c>
      <c r="J199" s="64"/>
      <c r="K199" s="64"/>
      <c r="L199" s="64"/>
      <c r="M199" s="64"/>
      <c r="N199" s="64" t="s">
        <v>5978</v>
      </c>
      <c r="O199" s="64" t="s">
        <v>6432</v>
      </c>
    </row>
    <row r="200" ht="12.75" customHeight="1">
      <c r="A200" s="82">
        <v>39606.0</v>
      </c>
      <c r="B200" s="64">
        <v>2594.0</v>
      </c>
      <c r="C200" s="64" t="s">
        <v>19</v>
      </c>
      <c r="D200" s="64" t="s">
        <v>8</v>
      </c>
      <c r="E200" s="64" t="s">
        <v>74</v>
      </c>
      <c r="F200" s="64">
        <v>76.0</v>
      </c>
      <c r="G200" s="64">
        <v>4100.0</v>
      </c>
      <c r="H200" s="64" t="s">
        <v>23</v>
      </c>
      <c r="I200" s="64" t="s">
        <v>5962</v>
      </c>
      <c r="J200" s="64"/>
      <c r="K200" s="64"/>
      <c r="L200" s="64"/>
      <c r="M200" s="64"/>
      <c r="N200" s="64" t="s">
        <v>5963</v>
      </c>
      <c r="O200" s="64" t="s">
        <v>6387</v>
      </c>
    </row>
    <row r="201" ht="12.75" customHeight="1">
      <c r="A201" s="82">
        <v>39606.0</v>
      </c>
      <c r="B201" s="64">
        <v>2588.0</v>
      </c>
      <c r="C201" s="64" t="s">
        <v>19</v>
      </c>
      <c r="D201" s="64" t="s">
        <v>8</v>
      </c>
      <c r="E201" s="64" t="s">
        <v>70</v>
      </c>
      <c r="F201" s="64">
        <v>76.0</v>
      </c>
      <c r="G201" s="64">
        <v>4650.0</v>
      </c>
      <c r="H201" s="64" t="s">
        <v>23</v>
      </c>
      <c r="I201" s="64" t="s">
        <v>5962</v>
      </c>
      <c r="J201" s="64"/>
      <c r="K201" s="64"/>
      <c r="L201" s="64"/>
      <c r="M201" s="64"/>
      <c r="N201" s="64" t="s">
        <v>5978</v>
      </c>
      <c r="O201" s="64" t="s">
        <v>6431</v>
      </c>
    </row>
    <row r="202" ht="12.75" customHeight="1">
      <c r="A202" s="82">
        <v>39606.0</v>
      </c>
      <c r="B202" s="64">
        <v>2585.0</v>
      </c>
      <c r="C202" s="64" t="s">
        <v>19</v>
      </c>
      <c r="D202" s="64" t="s">
        <v>819</v>
      </c>
      <c r="E202" s="64" t="s">
        <v>1170</v>
      </c>
      <c r="F202" s="64">
        <v>77.0</v>
      </c>
      <c r="G202" s="64">
        <v>5000.0</v>
      </c>
      <c r="H202" s="64" t="s">
        <v>23</v>
      </c>
      <c r="I202" s="64" t="s">
        <v>5971</v>
      </c>
      <c r="J202" s="64"/>
      <c r="K202" s="64"/>
      <c r="L202" s="64"/>
      <c r="M202" s="64"/>
      <c r="N202" s="64" t="s">
        <v>5969</v>
      </c>
      <c r="O202" s="64" t="s">
        <v>6050</v>
      </c>
    </row>
    <row r="203" ht="12.75" customHeight="1">
      <c r="A203" s="82">
        <v>39606.0</v>
      </c>
      <c r="B203" s="64">
        <v>2597.0</v>
      </c>
      <c r="C203" s="64" t="s">
        <v>19</v>
      </c>
      <c r="D203" s="64" t="s">
        <v>819</v>
      </c>
      <c r="E203" s="64" t="s">
        <v>47</v>
      </c>
      <c r="F203" s="64">
        <v>78.0</v>
      </c>
      <c r="G203" s="64">
        <v>4650.0</v>
      </c>
      <c r="H203" s="64" t="s">
        <v>23</v>
      </c>
      <c r="I203" s="64" t="s">
        <v>5962</v>
      </c>
      <c r="J203" s="64"/>
      <c r="K203" s="64"/>
      <c r="L203" s="64"/>
      <c r="M203" s="64"/>
      <c r="N203" s="64" t="s">
        <v>5978</v>
      </c>
      <c r="O203" s="64" t="s">
        <v>6432</v>
      </c>
    </row>
    <row r="204" ht="12.75" customHeight="1">
      <c r="A204" s="82">
        <v>39606.0</v>
      </c>
      <c r="B204" s="64">
        <v>2596.0</v>
      </c>
      <c r="C204" s="64" t="s">
        <v>19</v>
      </c>
      <c r="D204" s="64" t="s">
        <v>819</v>
      </c>
      <c r="E204" s="64" t="s">
        <v>47</v>
      </c>
      <c r="F204" s="64">
        <v>79.0</v>
      </c>
      <c r="G204" s="64">
        <v>5000.0</v>
      </c>
      <c r="H204" s="64" t="s">
        <v>23</v>
      </c>
      <c r="I204" s="64" t="s">
        <v>5962</v>
      </c>
      <c r="J204" s="64"/>
      <c r="K204" s="64"/>
      <c r="L204" s="64"/>
      <c r="M204" s="64"/>
      <c r="N204" s="64" t="s">
        <v>5978</v>
      </c>
      <c r="O204" s="64" t="s">
        <v>5979</v>
      </c>
    </row>
    <row r="205" ht="12.75" customHeight="1">
      <c r="A205" s="82">
        <v>39606.0</v>
      </c>
      <c r="B205" s="64">
        <v>2584.0</v>
      </c>
      <c r="C205" s="64" t="s">
        <v>19</v>
      </c>
      <c r="D205" s="64" t="s">
        <v>819</v>
      </c>
      <c r="E205" s="64" t="s">
        <v>61</v>
      </c>
      <c r="F205" s="64">
        <v>81.0</v>
      </c>
      <c r="G205" s="64">
        <v>4900.0</v>
      </c>
      <c r="H205" s="64" t="s">
        <v>23</v>
      </c>
      <c r="I205" s="64" t="s">
        <v>5962</v>
      </c>
      <c r="J205" s="64"/>
      <c r="K205" s="64"/>
      <c r="L205" s="64"/>
      <c r="M205" s="64"/>
      <c r="N205" s="64" t="s">
        <v>5963</v>
      </c>
      <c r="O205" s="64" t="s">
        <v>855</v>
      </c>
    </row>
    <row r="206" ht="12.75" customHeight="1">
      <c r="A206" s="82">
        <v>39606.0</v>
      </c>
      <c r="B206" s="64">
        <v>2582.0</v>
      </c>
      <c r="C206" s="64" t="s">
        <v>19</v>
      </c>
      <c r="D206" s="64" t="s">
        <v>819</v>
      </c>
      <c r="E206" s="64" t="s">
        <v>61</v>
      </c>
      <c r="F206" s="64">
        <v>81.0</v>
      </c>
      <c r="G206" s="64">
        <v>5250.0</v>
      </c>
      <c r="H206" s="64" t="s">
        <v>23</v>
      </c>
      <c r="I206" s="64" t="s">
        <v>5962</v>
      </c>
      <c r="J206" s="64"/>
      <c r="K206" s="64"/>
      <c r="L206" s="64"/>
      <c r="M206" s="64"/>
      <c r="N206" s="64" t="s">
        <v>5963</v>
      </c>
      <c r="O206" s="64" t="s">
        <v>6271</v>
      </c>
    </row>
    <row r="207" ht="12.75" customHeight="1">
      <c r="A207" s="82">
        <v>39607.0</v>
      </c>
      <c r="B207" s="64">
        <v>2599.0</v>
      </c>
      <c r="C207" s="64" t="s">
        <v>19</v>
      </c>
      <c r="D207" s="64" t="s">
        <v>8</v>
      </c>
      <c r="E207" s="64" t="s">
        <v>69</v>
      </c>
      <c r="F207" s="64">
        <v>74.0</v>
      </c>
      <c r="G207" s="64">
        <v>4200.0</v>
      </c>
      <c r="H207" s="64" t="s">
        <v>23</v>
      </c>
      <c r="I207" s="64" t="s">
        <v>5962</v>
      </c>
      <c r="J207" s="64"/>
      <c r="K207" s="64"/>
      <c r="L207" s="64"/>
      <c r="M207" s="64"/>
      <c r="N207" s="64" t="s">
        <v>5963</v>
      </c>
      <c r="O207" s="64" t="s">
        <v>6042</v>
      </c>
    </row>
    <row r="208" ht="12.75" customHeight="1">
      <c r="A208" s="82">
        <v>39607.0</v>
      </c>
      <c r="B208" s="64">
        <v>1809.0</v>
      </c>
      <c r="C208" s="64" t="s">
        <v>19</v>
      </c>
      <c r="D208" s="64" t="s">
        <v>8</v>
      </c>
      <c r="E208" s="64" t="s">
        <v>73</v>
      </c>
      <c r="F208" s="64">
        <v>74.0</v>
      </c>
      <c r="G208" s="64">
        <v>4400.0</v>
      </c>
      <c r="H208" s="64" t="s">
        <v>23</v>
      </c>
      <c r="I208" s="64" t="s">
        <v>5962</v>
      </c>
      <c r="J208" s="64"/>
      <c r="K208" s="64"/>
      <c r="L208" s="64"/>
      <c r="M208" s="64"/>
      <c r="N208" s="64" t="s">
        <v>5963</v>
      </c>
      <c r="O208" s="64" t="s">
        <v>5967</v>
      </c>
    </row>
    <row r="209" ht="12.75" customHeight="1">
      <c r="A209" s="82">
        <v>39607.0</v>
      </c>
      <c r="B209" s="64">
        <v>1805.0</v>
      </c>
      <c r="C209" s="64" t="s">
        <v>19</v>
      </c>
      <c r="D209" s="64" t="s">
        <v>819</v>
      </c>
      <c r="E209" s="64"/>
      <c r="F209" s="64">
        <v>75.0</v>
      </c>
      <c r="G209" s="64">
        <v>4200.0</v>
      </c>
      <c r="H209" s="64" t="s">
        <v>23</v>
      </c>
      <c r="I209" s="64"/>
      <c r="J209" s="64"/>
      <c r="K209" s="64"/>
      <c r="L209" s="64"/>
      <c r="M209" s="64"/>
      <c r="N209" s="64" t="s">
        <v>5963</v>
      </c>
      <c r="O209" s="64" t="s">
        <v>6430</v>
      </c>
    </row>
    <row r="210" ht="12.75" customHeight="1">
      <c r="A210" s="82">
        <v>39607.0</v>
      </c>
      <c r="B210" s="64">
        <v>1804.0</v>
      </c>
      <c r="C210" s="64" t="s">
        <v>19</v>
      </c>
      <c r="D210" s="64" t="s">
        <v>819</v>
      </c>
      <c r="E210" s="64" t="s">
        <v>61</v>
      </c>
      <c r="F210" s="64">
        <v>76.0</v>
      </c>
      <c r="G210" s="64">
        <v>4200.0</v>
      </c>
      <c r="H210" s="64" t="s">
        <v>23</v>
      </c>
      <c r="I210" s="64" t="s">
        <v>5962</v>
      </c>
      <c r="J210" s="64"/>
      <c r="K210" s="64"/>
      <c r="L210" s="64"/>
      <c r="M210" s="64"/>
      <c r="N210" s="64" t="s">
        <v>5963</v>
      </c>
      <c r="O210" s="64" t="s">
        <v>6271</v>
      </c>
    </row>
    <row r="211" ht="12.75" customHeight="1">
      <c r="A211" s="82">
        <v>39607.0</v>
      </c>
      <c r="B211" s="64">
        <v>1811.0</v>
      </c>
      <c r="C211" s="64" t="s">
        <v>19</v>
      </c>
      <c r="D211" s="64" t="s">
        <v>8</v>
      </c>
      <c r="E211" s="64" t="s">
        <v>74</v>
      </c>
      <c r="F211" s="64">
        <v>76.0</v>
      </c>
      <c r="G211" s="64">
        <v>4450.0</v>
      </c>
      <c r="H211" s="64" t="s">
        <v>23</v>
      </c>
      <c r="I211" s="64" t="s">
        <v>5962</v>
      </c>
      <c r="J211" s="64"/>
      <c r="K211" s="64"/>
      <c r="L211" s="64"/>
      <c r="M211" s="64"/>
      <c r="N211" s="64" t="s">
        <v>5963</v>
      </c>
      <c r="O211" s="64" t="s">
        <v>5972</v>
      </c>
    </row>
    <row r="212" ht="12.75" customHeight="1">
      <c r="A212" s="82">
        <v>39607.0</v>
      </c>
      <c r="B212" s="64">
        <v>1808.0</v>
      </c>
      <c r="C212" s="64" t="s">
        <v>19</v>
      </c>
      <c r="D212" s="64" t="s">
        <v>8</v>
      </c>
      <c r="E212" s="64" t="s">
        <v>73</v>
      </c>
      <c r="F212" s="64">
        <v>76.0</v>
      </c>
      <c r="G212" s="64">
        <v>5200.0</v>
      </c>
      <c r="H212" s="64" t="s">
        <v>23</v>
      </c>
      <c r="I212" s="64" t="s">
        <v>5962</v>
      </c>
      <c r="J212" s="64"/>
      <c r="K212" s="64"/>
      <c r="L212" s="64"/>
      <c r="M212" s="64"/>
      <c r="N212" s="64" t="s">
        <v>5963</v>
      </c>
      <c r="O212" s="64" t="s">
        <v>5967</v>
      </c>
    </row>
    <row r="213" ht="12.75" customHeight="1">
      <c r="A213" s="82">
        <v>39607.0</v>
      </c>
      <c r="B213" s="64">
        <v>1806.0</v>
      </c>
      <c r="C213" s="64" t="s">
        <v>19</v>
      </c>
      <c r="D213" s="64" t="s">
        <v>819</v>
      </c>
      <c r="E213" s="64"/>
      <c r="F213" s="64">
        <v>77.0</v>
      </c>
      <c r="G213" s="64">
        <v>4650.0</v>
      </c>
      <c r="H213" s="64" t="s">
        <v>23</v>
      </c>
      <c r="I213" s="64"/>
      <c r="J213" s="64"/>
      <c r="K213" s="64"/>
      <c r="L213" s="64"/>
      <c r="M213" s="64"/>
      <c r="N213" s="64" t="s">
        <v>5969</v>
      </c>
      <c r="O213" s="64" t="s">
        <v>5970</v>
      </c>
    </row>
    <row r="214" ht="12.75" customHeight="1">
      <c r="A214" s="82">
        <v>39607.0</v>
      </c>
      <c r="B214" s="64">
        <v>1802.0</v>
      </c>
      <c r="C214" s="64" t="s">
        <v>19</v>
      </c>
      <c r="D214" s="64" t="s">
        <v>819</v>
      </c>
      <c r="E214" s="64" t="s">
        <v>3633</v>
      </c>
      <c r="F214" s="64">
        <v>78.0</v>
      </c>
      <c r="G214" s="64">
        <v>4850.0</v>
      </c>
      <c r="H214" s="64" t="s">
        <v>23</v>
      </c>
      <c r="I214" s="64" t="s">
        <v>5962</v>
      </c>
      <c r="J214" s="64"/>
      <c r="K214" s="64"/>
      <c r="L214" s="64"/>
      <c r="M214" s="64"/>
      <c r="N214" s="64" t="s">
        <v>5969</v>
      </c>
      <c r="O214" s="64" t="s">
        <v>6200</v>
      </c>
    </row>
    <row r="215" ht="12.75" customHeight="1">
      <c r="A215" s="82">
        <v>39607.0</v>
      </c>
      <c r="B215" s="64">
        <v>1810.0</v>
      </c>
      <c r="C215" s="64" t="s">
        <v>19</v>
      </c>
      <c r="D215" s="64" t="s">
        <v>819</v>
      </c>
      <c r="E215" s="64" t="s">
        <v>37</v>
      </c>
      <c r="F215" s="64">
        <v>78.0</v>
      </c>
      <c r="G215" s="64">
        <v>4850.0</v>
      </c>
      <c r="H215" s="64" t="s">
        <v>23</v>
      </c>
      <c r="I215" s="64" t="s">
        <v>5962</v>
      </c>
      <c r="J215" s="64"/>
      <c r="K215" s="64"/>
      <c r="L215" s="64"/>
      <c r="M215" s="64"/>
      <c r="N215" s="64" t="s">
        <v>5963</v>
      </c>
      <c r="O215" s="64" t="s">
        <v>5975</v>
      </c>
    </row>
    <row r="216" ht="12.75" customHeight="1">
      <c r="A216" s="82">
        <v>39607.0</v>
      </c>
      <c r="B216" s="64">
        <v>1801.0</v>
      </c>
      <c r="C216" s="64" t="s">
        <v>19</v>
      </c>
      <c r="D216" s="64" t="s">
        <v>8</v>
      </c>
      <c r="E216" s="64" t="s">
        <v>76</v>
      </c>
      <c r="F216" s="64">
        <v>78.0</v>
      </c>
      <c r="G216" s="64">
        <v>5050.0</v>
      </c>
      <c r="H216" s="64" t="s">
        <v>23</v>
      </c>
      <c r="I216" s="64" t="s">
        <v>5971</v>
      </c>
      <c r="J216" s="64"/>
      <c r="K216" s="64"/>
      <c r="L216" s="64"/>
      <c r="M216" s="64"/>
      <c r="N216" s="64" t="s">
        <v>5996</v>
      </c>
      <c r="O216" s="64" t="s">
        <v>5997</v>
      </c>
    </row>
    <row r="217" ht="12.75" customHeight="1">
      <c r="A217" s="82">
        <v>39607.0</v>
      </c>
      <c r="B217" s="64">
        <v>1800.0</v>
      </c>
      <c r="C217" s="64" t="s">
        <v>19</v>
      </c>
      <c r="D217" s="64" t="s">
        <v>8</v>
      </c>
      <c r="E217" s="64" t="s">
        <v>69</v>
      </c>
      <c r="F217" s="64">
        <v>78.0</v>
      </c>
      <c r="G217" s="64">
        <v>5800.0</v>
      </c>
      <c r="H217" s="64" t="s">
        <v>23</v>
      </c>
      <c r="I217" s="64" t="s">
        <v>5962</v>
      </c>
      <c r="J217" s="64"/>
      <c r="K217" s="64"/>
      <c r="L217" s="64"/>
      <c r="M217" s="64"/>
      <c r="N217" s="64" t="s">
        <v>5963</v>
      </c>
      <c r="O217" s="64" t="s">
        <v>6042</v>
      </c>
    </row>
    <row r="218" ht="12.75" customHeight="1">
      <c r="A218" s="82">
        <v>39607.0</v>
      </c>
      <c r="B218" s="64">
        <v>2598.0</v>
      </c>
      <c r="C218" s="64" t="s">
        <v>19</v>
      </c>
      <c r="D218" s="64" t="s">
        <v>8</v>
      </c>
      <c r="E218" s="64" t="s">
        <v>69</v>
      </c>
      <c r="F218" s="64">
        <v>79.0</v>
      </c>
      <c r="G218" s="64">
        <v>5000.0</v>
      </c>
      <c r="H218" s="64" t="s">
        <v>23</v>
      </c>
      <c r="I218" s="64" t="s">
        <v>5962</v>
      </c>
      <c r="J218" s="64"/>
      <c r="K218" s="64"/>
      <c r="L218" s="64"/>
      <c r="M218" s="64"/>
      <c r="N218" s="64" t="s">
        <v>5963</v>
      </c>
      <c r="O218" s="64" t="s">
        <v>6042</v>
      </c>
    </row>
    <row r="219" ht="12.75" customHeight="1">
      <c r="A219" s="82">
        <v>39607.0</v>
      </c>
      <c r="B219" s="64">
        <v>1807.0</v>
      </c>
      <c r="C219" s="64" t="s">
        <v>19</v>
      </c>
      <c r="D219" s="64" t="s">
        <v>8</v>
      </c>
      <c r="E219" s="64" t="s">
        <v>27</v>
      </c>
      <c r="F219" s="64">
        <v>80.0</v>
      </c>
      <c r="G219" s="64">
        <v>6250.0</v>
      </c>
      <c r="H219" s="64" t="s">
        <v>23</v>
      </c>
      <c r="I219" s="64"/>
      <c r="J219" s="64"/>
      <c r="K219" s="64"/>
      <c r="L219" s="64"/>
      <c r="M219" s="64"/>
      <c r="N219" s="64" t="s">
        <v>5969</v>
      </c>
      <c r="O219" s="64" t="s">
        <v>5976</v>
      </c>
    </row>
    <row r="220" ht="12.75" customHeight="1">
      <c r="A220" s="82">
        <v>39607.0</v>
      </c>
      <c r="B220" s="64">
        <v>1803.0</v>
      </c>
      <c r="C220" s="64" t="s">
        <v>19</v>
      </c>
      <c r="D220" s="64" t="s">
        <v>819</v>
      </c>
      <c r="E220" s="64" t="s">
        <v>53</v>
      </c>
      <c r="F220" s="64">
        <v>81.0</v>
      </c>
      <c r="G220" s="64">
        <v>5450.0</v>
      </c>
      <c r="H220" s="64" t="s">
        <v>23</v>
      </c>
      <c r="I220" s="64" t="s">
        <v>5971</v>
      </c>
      <c r="J220" s="64"/>
      <c r="K220" s="64"/>
      <c r="L220" s="64"/>
      <c r="M220" s="64"/>
      <c r="N220" s="64" t="s">
        <v>5963</v>
      </c>
      <c r="O220" s="64" t="s">
        <v>5967</v>
      </c>
    </row>
    <row r="221" ht="12.75" customHeight="1">
      <c r="A221" s="82">
        <v>39608.0</v>
      </c>
      <c r="B221" s="64">
        <v>1812.0</v>
      </c>
      <c r="C221" s="64" t="s">
        <v>19</v>
      </c>
      <c r="D221" s="64" t="s">
        <v>819</v>
      </c>
      <c r="E221" s="64" t="s">
        <v>817</v>
      </c>
      <c r="F221" s="64">
        <v>75.0</v>
      </c>
      <c r="G221" s="64">
        <v>5200.0</v>
      </c>
      <c r="H221" s="64" t="s">
        <v>23</v>
      </c>
      <c r="I221" s="64" t="s">
        <v>5962</v>
      </c>
      <c r="J221" s="64"/>
      <c r="K221" s="64"/>
      <c r="L221" s="64"/>
      <c r="M221" s="64"/>
      <c r="N221" s="64" t="s">
        <v>5963</v>
      </c>
      <c r="O221" s="64" t="s">
        <v>6015</v>
      </c>
    </row>
    <row r="222" ht="12.75" customHeight="1">
      <c r="A222" s="82">
        <v>39608.0</v>
      </c>
      <c r="B222" s="64">
        <v>1813.0</v>
      </c>
      <c r="C222" s="64" t="s">
        <v>19</v>
      </c>
      <c r="D222" s="64" t="s">
        <v>8</v>
      </c>
      <c r="E222" s="64" t="s">
        <v>68</v>
      </c>
      <c r="F222" s="64">
        <v>80.0</v>
      </c>
      <c r="G222" s="64">
        <v>5200.0</v>
      </c>
      <c r="H222" s="64" t="s">
        <v>23</v>
      </c>
      <c r="I222" s="64"/>
      <c r="J222" s="64"/>
      <c r="K222" s="64"/>
      <c r="L222" s="64"/>
      <c r="M222" s="64"/>
      <c r="N222" s="64" t="s">
        <v>6190</v>
      </c>
      <c r="O222" s="64" t="s">
        <v>6191</v>
      </c>
    </row>
    <row r="223" ht="12.75" customHeight="1">
      <c r="A223" s="82">
        <v>39609.0</v>
      </c>
      <c r="B223" s="64">
        <v>1816.0</v>
      </c>
      <c r="C223" s="64" t="s">
        <v>19</v>
      </c>
      <c r="D223" s="64" t="s">
        <v>8</v>
      </c>
      <c r="E223" s="64" t="s">
        <v>72</v>
      </c>
      <c r="F223" s="64">
        <v>74.0</v>
      </c>
      <c r="G223" s="64">
        <v>5000.0</v>
      </c>
      <c r="H223" s="64" t="s">
        <v>23</v>
      </c>
      <c r="I223" s="64" t="s">
        <v>5962</v>
      </c>
      <c r="J223" s="64"/>
      <c r="K223" s="64"/>
      <c r="L223" s="64"/>
      <c r="M223" s="64"/>
      <c r="N223" s="64" t="s">
        <v>5963</v>
      </c>
      <c r="O223" s="64" t="s">
        <v>5972</v>
      </c>
    </row>
    <row r="224" ht="12.75" customHeight="1">
      <c r="A224" s="82">
        <v>39609.0</v>
      </c>
      <c r="B224" s="64">
        <v>1814.0</v>
      </c>
      <c r="C224" s="64" t="s">
        <v>19</v>
      </c>
      <c r="D224" s="64" t="s">
        <v>819</v>
      </c>
      <c r="E224" s="64"/>
      <c r="F224" s="64">
        <v>76.0</v>
      </c>
      <c r="G224" s="64">
        <v>4700.0</v>
      </c>
      <c r="H224" s="64" t="s">
        <v>23</v>
      </c>
      <c r="I224" s="64" t="s">
        <v>5971</v>
      </c>
      <c r="J224" s="64"/>
      <c r="K224" s="64"/>
      <c r="L224" s="64"/>
      <c r="M224" s="64"/>
      <c r="N224" s="64" t="s">
        <v>5963</v>
      </c>
      <c r="O224" s="64" t="s">
        <v>5972</v>
      </c>
    </row>
    <row r="225" ht="12.75" customHeight="1">
      <c r="A225" s="82">
        <v>39609.0</v>
      </c>
      <c r="B225" s="64">
        <v>1815.0</v>
      </c>
      <c r="C225" s="64" t="s">
        <v>19</v>
      </c>
      <c r="D225" s="64" t="s">
        <v>8</v>
      </c>
      <c r="E225" s="64" t="s">
        <v>67</v>
      </c>
      <c r="F225" s="64">
        <v>80.0</v>
      </c>
      <c r="G225" s="64">
        <v>6100.0</v>
      </c>
      <c r="H225" s="64" t="s">
        <v>23</v>
      </c>
      <c r="I225" s="64" t="s">
        <v>5962</v>
      </c>
      <c r="J225" s="64"/>
      <c r="K225" s="64"/>
      <c r="L225" s="64"/>
      <c r="M225" s="64"/>
      <c r="N225" s="64" t="s">
        <v>5963</v>
      </c>
      <c r="O225" s="64" t="s">
        <v>53</v>
      </c>
    </row>
    <row r="226" ht="12.75" customHeight="1">
      <c r="A226" s="82">
        <v>39610.0</v>
      </c>
      <c r="B226" s="64">
        <v>1817.0</v>
      </c>
      <c r="C226" s="64" t="s">
        <v>19</v>
      </c>
      <c r="D226" s="64" t="s">
        <v>8</v>
      </c>
      <c r="E226" s="64" t="s">
        <v>81</v>
      </c>
      <c r="F226" s="64">
        <v>74.0</v>
      </c>
      <c r="G226" s="64">
        <v>4800.0</v>
      </c>
      <c r="H226" s="64" t="s">
        <v>23</v>
      </c>
      <c r="I226" s="64" t="s">
        <v>5962</v>
      </c>
      <c r="J226" s="64"/>
      <c r="K226" s="64"/>
      <c r="L226" s="64"/>
      <c r="M226" s="64"/>
      <c r="N226" s="64" t="s">
        <v>5963</v>
      </c>
      <c r="O226" s="64" t="s">
        <v>5967</v>
      </c>
    </row>
    <row r="227" ht="12.75" customHeight="1">
      <c r="A227" s="82">
        <v>39612.0</v>
      </c>
      <c r="B227" s="64">
        <v>1818.0</v>
      </c>
      <c r="C227" s="64" t="s">
        <v>19</v>
      </c>
      <c r="D227" s="64" t="s">
        <v>8</v>
      </c>
      <c r="E227" s="64" t="s">
        <v>70</v>
      </c>
      <c r="F227" s="64">
        <v>74.0</v>
      </c>
      <c r="G227" s="64">
        <v>4700.0</v>
      </c>
      <c r="H227" s="64" t="s">
        <v>23</v>
      </c>
      <c r="I227" s="64"/>
      <c r="J227" s="64"/>
      <c r="K227" s="64"/>
      <c r="L227" s="64"/>
      <c r="M227" s="64"/>
      <c r="N227" s="64" t="s">
        <v>5963</v>
      </c>
      <c r="O227" s="64" t="s">
        <v>5966</v>
      </c>
    </row>
    <row r="228" ht="12.75" customHeight="1">
      <c r="A228" s="82">
        <v>39612.0</v>
      </c>
      <c r="B228" s="64">
        <v>1819.0</v>
      </c>
      <c r="C228" s="64" t="s">
        <v>19</v>
      </c>
      <c r="D228" s="64" t="s">
        <v>8</v>
      </c>
      <c r="E228" s="64" t="s">
        <v>72</v>
      </c>
      <c r="F228" s="64">
        <v>75.0</v>
      </c>
      <c r="G228" s="64">
        <v>4100.0</v>
      </c>
      <c r="H228" s="64" t="s">
        <v>23</v>
      </c>
      <c r="I228" s="64"/>
      <c r="J228" s="64"/>
      <c r="K228" s="64"/>
      <c r="L228" s="64"/>
      <c r="M228" s="64"/>
      <c r="N228" s="64" t="s">
        <v>5969</v>
      </c>
      <c r="O228" s="64" t="s">
        <v>6000</v>
      </c>
    </row>
    <row r="229" ht="12.75" customHeight="1">
      <c r="A229" s="82">
        <v>39613.0</v>
      </c>
      <c r="B229" s="64">
        <v>1821.0</v>
      </c>
      <c r="C229" s="64" t="s">
        <v>19</v>
      </c>
      <c r="D229" s="64" t="s">
        <v>8</v>
      </c>
      <c r="E229" s="64" t="s">
        <v>69</v>
      </c>
      <c r="F229" s="64">
        <v>70.0</v>
      </c>
      <c r="G229" s="64">
        <v>3400.0</v>
      </c>
      <c r="H229" s="64" t="s">
        <v>23</v>
      </c>
      <c r="I229" s="64" t="s">
        <v>5962</v>
      </c>
      <c r="J229" s="64"/>
      <c r="K229" s="64"/>
      <c r="L229" s="64"/>
      <c r="M229" s="64"/>
      <c r="N229" s="64" t="s">
        <v>5963</v>
      </c>
      <c r="O229" s="64" t="s">
        <v>5993</v>
      </c>
    </row>
    <row r="230" ht="12.75" customHeight="1">
      <c r="A230" s="82">
        <v>39613.0</v>
      </c>
      <c r="B230" s="64">
        <v>1823.0</v>
      </c>
      <c r="C230" s="64" t="s">
        <v>19</v>
      </c>
      <c r="D230" s="64" t="s">
        <v>8</v>
      </c>
      <c r="E230" s="64" t="s">
        <v>66</v>
      </c>
      <c r="F230" s="64">
        <v>73.0</v>
      </c>
      <c r="G230" s="64">
        <v>3800.0</v>
      </c>
      <c r="H230" s="64" t="s">
        <v>23</v>
      </c>
      <c r="I230" s="64"/>
      <c r="J230" s="64"/>
      <c r="K230" s="64"/>
      <c r="L230" s="64"/>
      <c r="M230" s="64"/>
      <c r="N230" s="64" t="s">
        <v>5963</v>
      </c>
      <c r="O230" s="64" t="s">
        <v>5972</v>
      </c>
    </row>
    <row r="231" ht="12.75" customHeight="1">
      <c r="A231" s="82">
        <v>39613.0</v>
      </c>
      <c r="B231" s="64">
        <v>1822.0</v>
      </c>
      <c r="C231" s="64" t="s">
        <v>19</v>
      </c>
      <c r="D231" s="64" t="s">
        <v>8</v>
      </c>
      <c r="E231" s="64" t="s">
        <v>69</v>
      </c>
      <c r="F231" s="64">
        <v>73.0</v>
      </c>
      <c r="G231" s="64">
        <v>4100.0</v>
      </c>
      <c r="H231" s="64" t="s">
        <v>23</v>
      </c>
      <c r="I231" s="64" t="s">
        <v>5962</v>
      </c>
      <c r="J231" s="64"/>
      <c r="K231" s="64"/>
      <c r="L231" s="64"/>
      <c r="M231" s="64"/>
      <c r="N231" s="64" t="s">
        <v>5963</v>
      </c>
      <c r="O231" s="64" t="s">
        <v>5993</v>
      </c>
    </row>
    <row r="232" ht="12.75" customHeight="1">
      <c r="A232" s="82">
        <v>39613.0</v>
      </c>
      <c r="B232" s="64">
        <v>1820.0</v>
      </c>
      <c r="C232" s="64" t="s">
        <v>19</v>
      </c>
      <c r="D232" s="64" t="s">
        <v>819</v>
      </c>
      <c r="E232" s="64" t="s">
        <v>53</v>
      </c>
      <c r="F232" s="64">
        <v>74.0</v>
      </c>
      <c r="G232" s="64">
        <v>4250.0</v>
      </c>
      <c r="H232" s="64" t="s">
        <v>23</v>
      </c>
      <c r="I232" s="64" t="s">
        <v>5962</v>
      </c>
      <c r="J232" s="64"/>
      <c r="K232" s="64"/>
      <c r="L232" s="64"/>
      <c r="M232" s="64"/>
      <c r="N232" s="64" t="s">
        <v>5969</v>
      </c>
      <c r="O232" s="64" t="s">
        <v>6433</v>
      </c>
    </row>
    <row r="233" ht="12.75" customHeight="1">
      <c r="A233" s="82">
        <v>39614.0</v>
      </c>
      <c r="B233" s="64">
        <v>1830.0</v>
      </c>
      <c r="C233" s="64" t="s">
        <v>19</v>
      </c>
      <c r="D233" s="64" t="s">
        <v>8</v>
      </c>
      <c r="E233" s="64" t="s">
        <v>70</v>
      </c>
      <c r="F233" s="64">
        <v>68.0</v>
      </c>
      <c r="G233" s="64">
        <v>2900.0</v>
      </c>
      <c r="H233" s="64" t="s">
        <v>23</v>
      </c>
      <c r="I233" s="64" t="s">
        <v>5962</v>
      </c>
      <c r="J233" s="64"/>
      <c r="K233" s="64"/>
      <c r="L233" s="64"/>
      <c r="M233" s="64"/>
      <c r="N233" s="64" t="s">
        <v>5963</v>
      </c>
      <c r="O233" s="64" t="s">
        <v>5972</v>
      </c>
    </row>
    <row r="234" ht="12.75" customHeight="1">
      <c r="A234" s="82">
        <v>39614.0</v>
      </c>
      <c r="B234" s="64">
        <v>1827.0</v>
      </c>
      <c r="C234" s="64" t="s">
        <v>19</v>
      </c>
      <c r="D234" s="64" t="s">
        <v>8</v>
      </c>
      <c r="E234" s="64" t="s">
        <v>70</v>
      </c>
      <c r="F234" s="64">
        <v>72.0</v>
      </c>
      <c r="G234" s="64">
        <v>3600.0</v>
      </c>
      <c r="H234" s="64" t="s">
        <v>816</v>
      </c>
      <c r="I234" s="64" t="s">
        <v>5962</v>
      </c>
      <c r="J234" s="64"/>
      <c r="K234" s="64"/>
      <c r="L234" s="64"/>
      <c r="M234" s="64"/>
      <c r="N234" s="64" t="s">
        <v>5963</v>
      </c>
      <c r="O234" s="64" t="s">
        <v>5972</v>
      </c>
    </row>
    <row r="235" ht="12.75" customHeight="1">
      <c r="A235" s="82">
        <v>39614.0</v>
      </c>
      <c r="B235" s="64">
        <v>1824.0</v>
      </c>
      <c r="C235" s="64" t="s">
        <v>19</v>
      </c>
      <c r="D235" s="64" t="s">
        <v>819</v>
      </c>
      <c r="E235" s="64" t="s">
        <v>37</v>
      </c>
      <c r="F235" s="64">
        <v>72.0</v>
      </c>
      <c r="G235" s="64">
        <v>4100.0</v>
      </c>
      <c r="H235" s="64" t="s">
        <v>23</v>
      </c>
      <c r="I235" s="64" t="s">
        <v>5962</v>
      </c>
      <c r="J235" s="64"/>
      <c r="K235" s="64"/>
      <c r="L235" s="64"/>
      <c r="M235" s="64"/>
      <c r="N235" s="64" t="s">
        <v>5963</v>
      </c>
      <c r="O235" s="64" t="s">
        <v>6028</v>
      </c>
    </row>
    <row r="236" ht="12.75" customHeight="1">
      <c r="A236" s="82">
        <v>39614.0</v>
      </c>
      <c r="B236" s="64">
        <v>18334.0</v>
      </c>
      <c r="C236" s="64" t="s">
        <v>19</v>
      </c>
      <c r="D236" s="64" t="s">
        <v>819</v>
      </c>
      <c r="E236" s="64" t="s">
        <v>47</v>
      </c>
      <c r="F236" s="64">
        <v>74.0</v>
      </c>
      <c r="G236" s="64">
        <v>3650.0</v>
      </c>
      <c r="H236" s="64" t="s">
        <v>23</v>
      </c>
      <c r="I236" s="64" t="s">
        <v>5962</v>
      </c>
      <c r="J236" s="64"/>
      <c r="K236" s="64"/>
      <c r="L236" s="64"/>
      <c r="M236" s="64"/>
      <c r="N236" s="64" t="s">
        <v>5963</v>
      </c>
      <c r="O236" s="64" t="s">
        <v>5968</v>
      </c>
    </row>
    <row r="237" ht="12.75" customHeight="1">
      <c r="A237" s="82">
        <v>39614.0</v>
      </c>
      <c r="B237" s="64">
        <v>1826.0</v>
      </c>
      <c r="C237" s="64" t="s">
        <v>19</v>
      </c>
      <c r="D237" s="64" t="s">
        <v>8</v>
      </c>
      <c r="E237" s="64" t="s">
        <v>74</v>
      </c>
      <c r="F237" s="64">
        <v>74.0</v>
      </c>
      <c r="G237" s="64">
        <v>4100.0</v>
      </c>
      <c r="H237" s="64" t="s">
        <v>816</v>
      </c>
      <c r="I237" s="64" t="s">
        <v>5971</v>
      </c>
      <c r="J237" s="64"/>
      <c r="K237" s="64"/>
      <c r="L237" s="64"/>
      <c r="M237" s="64"/>
      <c r="N237" s="64" t="s">
        <v>5963</v>
      </c>
      <c r="O237" s="64" t="s">
        <v>6141</v>
      </c>
    </row>
    <row r="238" ht="12.75" customHeight="1">
      <c r="A238" s="82">
        <v>39614.0</v>
      </c>
      <c r="B238" s="64">
        <v>1832.0</v>
      </c>
      <c r="C238" s="64" t="s">
        <v>19</v>
      </c>
      <c r="D238" s="64" t="s">
        <v>8</v>
      </c>
      <c r="E238" s="64" t="s">
        <v>75</v>
      </c>
      <c r="F238" s="64">
        <v>75.0</v>
      </c>
      <c r="G238" s="64">
        <v>4050.0</v>
      </c>
      <c r="H238" s="64" t="s">
        <v>23</v>
      </c>
      <c r="I238" s="64" t="s">
        <v>5962</v>
      </c>
      <c r="J238" s="64"/>
      <c r="K238" s="64"/>
      <c r="L238" s="64"/>
      <c r="M238" s="64"/>
      <c r="N238" s="64" t="s">
        <v>5978</v>
      </c>
      <c r="O238" s="64" t="s">
        <v>5986</v>
      </c>
    </row>
    <row r="239" ht="12.75" customHeight="1">
      <c r="A239" s="82">
        <v>39614.0</v>
      </c>
      <c r="B239" s="64">
        <v>1828.0</v>
      </c>
      <c r="C239" s="64" t="s">
        <v>19</v>
      </c>
      <c r="D239" s="64" t="s">
        <v>819</v>
      </c>
      <c r="E239" s="64" t="s">
        <v>6406</v>
      </c>
      <c r="F239" s="64">
        <v>75.0</v>
      </c>
      <c r="G239" s="64">
        <v>4600.0</v>
      </c>
      <c r="H239" s="64" t="s">
        <v>23</v>
      </c>
      <c r="I239" s="64" t="s">
        <v>5971</v>
      </c>
      <c r="J239" s="64"/>
      <c r="K239" s="64"/>
      <c r="L239" s="64"/>
      <c r="M239" s="64"/>
      <c r="N239" s="64" t="s">
        <v>5963</v>
      </c>
      <c r="O239" s="64" t="s">
        <v>5966</v>
      </c>
    </row>
    <row r="240" ht="12.75" customHeight="1">
      <c r="A240" s="82">
        <v>39614.0</v>
      </c>
      <c r="B240" s="64">
        <v>1829.0</v>
      </c>
      <c r="C240" s="64" t="s">
        <v>19</v>
      </c>
      <c r="D240" s="64" t="s">
        <v>8</v>
      </c>
      <c r="E240" s="64" t="s">
        <v>81</v>
      </c>
      <c r="F240" s="64">
        <v>76.0</v>
      </c>
      <c r="G240" s="64">
        <v>5000.0</v>
      </c>
      <c r="H240" s="64" t="s">
        <v>23</v>
      </c>
      <c r="I240" s="64" t="s">
        <v>5962</v>
      </c>
      <c r="J240" s="64"/>
      <c r="K240" s="64"/>
      <c r="L240" s="64"/>
      <c r="M240" s="64"/>
      <c r="N240" s="64" t="s">
        <v>5963</v>
      </c>
      <c r="O240" s="64" t="s">
        <v>5967</v>
      </c>
    </row>
    <row r="241" ht="12.75" customHeight="1">
      <c r="A241" s="82">
        <v>39614.0</v>
      </c>
      <c r="B241" s="64">
        <v>1825.0</v>
      </c>
      <c r="C241" s="64" t="s">
        <v>19</v>
      </c>
      <c r="D241" s="64" t="s">
        <v>8</v>
      </c>
      <c r="E241" s="64" t="s">
        <v>79</v>
      </c>
      <c r="F241" s="64">
        <v>77.0</v>
      </c>
      <c r="G241" s="64">
        <v>5000.0</v>
      </c>
      <c r="H241" s="64" t="s">
        <v>23</v>
      </c>
      <c r="I241" s="64" t="s">
        <v>5962</v>
      </c>
      <c r="J241" s="64"/>
      <c r="K241" s="64"/>
      <c r="L241" s="64"/>
      <c r="M241" s="64"/>
      <c r="N241" s="64" t="s">
        <v>5978</v>
      </c>
      <c r="O241" s="64" t="s">
        <v>5978</v>
      </c>
    </row>
    <row r="242" ht="12.75" customHeight="1">
      <c r="A242" s="82">
        <v>39614.0</v>
      </c>
      <c r="B242" s="64">
        <v>1831.0</v>
      </c>
      <c r="C242" s="64" t="s">
        <v>19</v>
      </c>
      <c r="D242" s="64" t="s">
        <v>8</v>
      </c>
      <c r="E242" s="64" t="s">
        <v>75</v>
      </c>
      <c r="F242" s="64">
        <v>78.0</v>
      </c>
      <c r="G242" s="64">
        <v>4600.0</v>
      </c>
      <c r="H242" s="64" t="s">
        <v>23</v>
      </c>
      <c r="I242" s="64" t="s">
        <v>5962</v>
      </c>
      <c r="J242" s="64"/>
      <c r="K242" s="64"/>
      <c r="L242" s="64"/>
      <c r="M242" s="64"/>
      <c r="N242" s="64" t="s">
        <v>5978</v>
      </c>
      <c r="O242" s="64" t="s">
        <v>5978</v>
      </c>
    </row>
    <row r="243" ht="12.75" customHeight="1">
      <c r="A243" s="82">
        <v>39614.0</v>
      </c>
      <c r="B243" s="64">
        <v>1833.0</v>
      </c>
      <c r="C243" s="64" t="s">
        <v>19</v>
      </c>
      <c r="D243" s="64" t="s">
        <v>819</v>
      </c>
      <c r="E243" s="64" t="s">
        <v>6434</v>
      </c>
      <c r="F243" s="64">
        <v>78.0</v>
      </c>
      <c r="G243" s="64">
        <v>4700.0</v>
      </c>
      <c r="H243" s="64" t="s">
        <v>23</v>
      </c>
      <c r="I243" s="64" t="s">
        <v>5962</v>
      </c>
      <c r="J243" s="64"/>
      <c r="K243" s="64"/>
      <c r="L243" s="64"/>
      <c r="M243" s="64"/>
      <c r="N243" s="64" t="s">
        <v>5963</v>
      </c>
      <c r="O243" s="64" t="s">
        <v>5992</v>
      </c>
    </row>
    <row r="244" ht="12.75" customHeight="1">
      <c r="A244" s="82">
        <v>39615.0</v>
      </c>
      <c r="B244" s="64">
        <v>1835.0</v>
      </c>
      <c r="C244" s="64" t="s">
        <v>19</v>
      </c>
      <c r="D244" s="64" t="s">
        <v>8</v>
      </c>
      <c r="E244" s="64" t="s">
        <v>67</v>
      </c>
      <c r="F244" s="64">
        <v>77.0</v>
      </c>
      <c r="G244" s="64">
        <v>4600.0</v>
      </c>
      <c r="H244" s="64" t="s">
        <v>23</v>
      </c>
      <c r="I244" s="64" t="s">
        <v>6020</v>
      </c>
      <c r="J244" s="64"/>
      <c r="K244" s="64"/>
      <c r="L244" s="64"/>
      <c r="M244" s="64"/>
      <c r="N244" s="64" t="s">
        <v>5963</v>
      </c>
      <c r="O244" s="64" t="s">
        <v>5966</v>
      </c>
    </row>
    <row r="245" ht="12.75" customHeight="1">
      <c r="A245" s="82">
        <v>39615.0</v>
      </c>
      <c r="B245" s="64">
        <v>1837.0</v>
      </c>
      <c r="C245" s="64" t="s">
        <v>19</v>
      </c>
      <c r="D245" s="64" t="s">
        <v>819</v>
      </c>
      <c r="E245" s="64"/>
      <c r="F245" s="64">
        <v>80.0</v>
      </c>
      <c r="G245" s="64">
        <v>5200.0</v>
      </c>
      <c r="H245" s="64" t="s">
        <v>23</v>
      </c>
      <c r="I245" s="64"/>
      <c r="J245" s="64"/>
      <c r="K245" s="64"/>
      <c r="L245" s="64"/>
      <c r="M245" s="64"/>
      <c r="N245" s="64" t="s">
        <v>5978</v>
      </c>
      <c r="O245" s="64" t="s">
        <v>6435</v>
      </c>
    </row>
    <row r="246" ht="12.75" customHeight="1">
      <c r="A246" s="82">
        <v>39615.0</v>
      </c>
      <c r="B246" s="64">
        <v>1836.0</v>
      </c>
      <c r="C246" s="64" t="s">
        <v>19</v>
      </c>
      <c r="D246" s="64" t="s">
        <v>8</v>
      </c>
      <c r="E246" s="64" t="s">
        <v>67</v>
      </c>
      <c r="F246" s="64">
        <v>81.0</v>
      </c>
      <c r="G246" s="64">
        <v>5700.0</v>
      </c>
      <c r="H246" s="64" t="s">
        <v>23</v>
      </c>
      <c r="I246" s="64"/>
      <c r="J246" s="64"/>
      <c r="K246" s="64"/>
      <c r="L246" s="64"/>
      <c r="M246" s="64"/>
      <c r="N246" s="64" t="s">
        <v>5963</v>
      </c>
      <c r="O246" s="64" t="s">
        <v>5966</v>
      </c>
    </row>
    <row r="247" ht="12.75" customHeight="1">
      <c r="A247" s="82">
        <v>39617.0</v>
      </c>
      <c r="B247" s="64">
        <v>1841.0</v>
      </c>
      <c r="C247" s="64" t="s">
        <v>19</v>
      </c>
      <c r="D247" s="64" t="s">
        <v>8</v>
      </c>
      <c r="E247" s="64" t="s">
        <v>74</v>
      </c>
      <c r="F247" s="64">
        <v>68.0</v>
      </c>
      <c r="G247" s="64">
        <v>3200.0</v>
      </c>
      <c r="H247" s="64" t="s">
        <v>23</v>
      </c>
      <c r="I247" s="64"/>
      <c r="J247" s="64"/>
      <c r="K247" s="64"/>
      <c r="L247" s="64"/>
      <c r="M247" s="64"/>
      <c r="N247" s="64" t="s">
        <v>5963</v>
      </c>
      <c r="O247" s="64" t="s">
        <v>5972</v>
      </c>
    </row>
    <row r="248" ht="12.75" customHeight="1">
      <c r="A248" s="82">
        <v>39617.0</v>
      </c>
      <c r="B248" s="64">
        <v>1838.0</v>
      </c>
      <c r="C248" s="64" t="s">
        <v>19</v>
      </c>
      <c r="D248" s="64" t="s">
        <v>8</v>
      </c>
      <c r="E248" s="64" t="s">
        <v>36</v>
      </c>
      <c r="F248" s="64">
        <v>74.0</v>
      </c>
      <c r="G248" s="64">
        <v>4150.0</v>
      </c>
      <c r="H248" s="64" t="s">
        <v>23</v>
      </c>
      <c r="I248" s="64"/>
      <c r="J248" s="64"/>
      <c r="K248" s="64"/>
      <c r="L248" s="64"/>
      <c r="M248" s="64"/>
      <c r="N248" s="64" t="s">
        <v>5969</v>
      </c>
      <c r="O248" s="64" t="s">
        <v>5976</v>
      </c>
    </row>
    <row r="249" ht="12.75" customHeight="1">
      <c r="A249" s="82">
        <v>39617.0</v>
      </c>
      <c r="B249" s="64">
        <v>1839.0</v>
      </c>
      <c r="C249" s="64" t="s">
        <v>19</v>
      </c>
      <c r="D249" s="64" t="s">
        <v>8</v>
      </c>
      <c r="E249" s="64" t="s">
        <v>69</v>
      </c>
      <c r="F249" s="64">
        <v>77.0</v>
      </c>
      <c r="G249" s="64">
        <v>4700.0</v>
      </c>
      <c r="H249" s="64" t="s">
        <v>23</v>
      </c>
      <c r="I249" s="64" t="s">
        <v>5962</v>
      </c>
      <c r="J249" s="64"/>
      <c r="K249" s="64"/>
      <c r="L249" s="64"/>
      <c r="M249" s="64"/>
      <c r="N249" s="64" t="s">
        <v>5963</v>
      </c>
      <c r="O249" s="64" t="s">
        <v>5982</v>
      </c>
    </row>
    <row r="250" ht="12.75" customHeight="1">
      <c r="A250" s="82">
        <v>39617.770833333336</v>
      </c>
      <c r="B250" s="64">
        <v>1840.0</v>
      </c>
      <c r="C250" s="64" t="s">
        <v>19</v>
      </c>
      <c r="D250" s="64" t="s">
        <v>819</v>
      </c>
      <c r="E250" s="64" t="s">
        <v>822</v>
      </c>
      <c r="F250" s="64">
        <v>73.0</v>
      </c>
      <c r="G250" s="64">
        <v>3500.0</v>
      </c>
      <c r="H250" s="64" t="s">
        <v>23</v>
      </c>
      <c r="I250" s="64" t="s">
        <v>5962</v>
      </c>
      <c r="J250" s="64"/>
      <c r="K250" s="64"/>
      <c r="L250" s="64"/>
      <c r="M250" s="64"/>
      <c r="N250" s="64" t="s">
        <v>5969</v>
      </c>
      <c r="O250" s="64" t="s">
        <v>6266</v>
      </c>
    </row>
    <row r="251" ht="12.75" customHeight="1">
      <c r="A251" s="82">
        <v>39619.0</v>
      </c>
      <c r="B251" s="64">
        <v>1842.0</v>
      </c>
      <c r="C251" s="64" t="s">
        <v>19</v>
      </c>
      <c r="D251" s="64" t="s">
        <v>8</v>
      </c>
      <c r="E251" s="64" t="s">
        <v>75</v>
      </c>
      <c r="F251" s="64">
        <v>70.0</v>
      </c>
      <c r="G251" s="64">
        <v>4300.0</v>
      </c>
      <c r="H251" s="64" t="s">
        <v>23</v>
      </c>
      <c r="I251" s="64" t="s">
        <v>5962</v>
      </c>
      <c r="J251" s="64"/>
      <c r="K251" s="64"/>
      <c r="L251" s="64"/>
      <c r="M251" s="64"/>
      <c r="N251" s="64" t="s">
        <v>5963</v>
      </c>
      <c r="O251" s="64" t="s">
        <v>6112</v>
      </c>
    </row>
    <row r="252" ht="12.75" customHeight="1">
      <c r="A252" s="82">
        <v>39619.0</v>
      </c>
      <c r="B252" s="64">
        <v>1852.0</v>
      </c>
      <c r="C252" s="64" t="s">
        <v>19</v>
      </c>
      <c r="D252" s="64" t="s">
        <v>8</v>
      </c>
      <c r="E252" s="64" t="s">
        <v>71</v>
      </c>
      <c r="F252" s="64">
        <v>72.0</v>
      </c>
      <c r="G252" s="64">
        <v>4600.0</v>
      </c>
      <c r="H252" s="64" t="s">
        <v>23</v>
      </c>
      <c r="I252" s="64" t="s">
        <v>5962</v>
      </c>
      <c r="J252" s="64"/>
      <c r="K252" s="64"/>
      <c r="L252" s="64"/>
      <c r="M252" s="64"/>
      <c r="N252" s="64" t="s">
        <v>5963</v>
      </c>
      <c r="O252" s="64" t="s">
        <v>6265</v>
      </c>
    </row>
    <row r="253" ht="12.75" customHeight="1">
      <c r="A253" s="82">
        <v>39619.0</v>
      </c>
      <c r="B253" s="64">
        <v>1851.0</v>
      </c>
      <c r="C253" s="64" t="s">
        <v>19</v>
      </c>
      <c r="D253" s="64" t="s">
        <v>8</v>
      </c>
      <c r="E253" s="64" t="s">
        <v>71</v>
      </c>
      <c r="F253" s="64">
        <v>72.0</v>
      </c>
      <c r="G253" s="64">
        <v>4600.0</v>
      </c>
      <c r="H253" s="64" t="s">
        <v>23</v>
      </c>
      <c r="I253" s="64" t="s">
        <v>5962</v>
      </c>
      <c r="J253" s="64"/>
      <c r="K253" s="64"/>
      <c r="L253" s="64"/>
      <c r="M253" s="64"/>
      <c r="N253" s="64" t="s">
        <v>5963</v>
      </c>
      <c r="O253" s="64" t="s">
        <v>6265</v>
      </c>
    </row>
    <row r="254" ht="12.75" customHeight="1">
      <c r="A254" s="82">
        <v>39619.0</v>
      </c>
      <c r="B254" s="64">
        <v>1854.0</v>
      </c>
      <c r="C254" s="64" t="s">
        <v>19</v>
      </c>
      <c r="D254" s="64" t="s">
        <v>8</v>
      </c>
      <c r="E254" s="64" t="s">
        <v>68</v>
      </c>
      <c r="F254" s="64">
        <v>75.0</v>
      </c>
      <c r="G254" s="64">
        <v>3950.0</v>
      </c>
      <c r="H254" s="64" t="s">
        <v>23</v>
      </c>
      <c r="I254" s="64" t="s">
        <v>5962</v>
      </c>
      <c r="J254" s="64"/>
      <c r="K254" s="64"/>
      <c r="L254" s="64"/>
      <c r="M254" s="64"/>
      <c r="N254" s="64" t="s">
        <v>5963</v>
      </c>
      <c r="O254" s="64" t="s">
        <v>6129</v>
      </c>
    </row>
    <row r="255" ht="12.75" customHeight="1">
      <c r="A255" s="82">
        <v>39619.0</v>
      </c>
      <c r="B255" s="64">
        <v>1844.0</v>
      </c>
      <c r="C255" s="64" t="s">
        <v>19</v>
      </c>
      <c r="D255" s="64" t="s">
        <v>8</v>
      </c>
      <c r="E255" s="64" t="s">
        <v>68</v>
      </c>
      <c r="F255" s="64">
        <v>75.0</v>
      </c>
      <c r="G255" s="64">
        <v>4950.0</v>
      </c>
      <c r="H255" s="64" t="s">
        <v>23</v>
      </c>
      <c r="I255" s="64" t="s">
        <v>5962</v>
      </c>
      <c r="J255" s="64"/>
      <c r="K255" s="64"/>
      <c r="L255" s="64"/>
      <c r="M255" s="64"/>
      <c r="N255" s="64" t="s">
        <v>5963</v>
      </c>
      <c r="O255" s="64" t="s">
        <v>5972</v>
      </c>
    </row>
    <row r="256" ht="12.75" customHeight="1">
      <c r="A256" s="82">
        <v>39619.0</v>
      </c>
      <c r="B256" s="64">
        <v>1850.0</v>
      </c>
      <c r="C256" s="64" t="s">
        <v>19</v>
      </c>
      <c r="D256" s="64" t="s">
        <v>8</v>
      </c>
      <c r="E256" s="64" t="s">
        <v>77</v>
      </c>
      <c r="F256" s="64">
        <v>76.0</v>
      </c>
      <c r="G256" s="64">
        <v>5000.0</v>
      </c>
      <c r="H256" s="64" t="s">
        <v>23</v>
      </c>
      <c r="I256" s="64" t="s">
        <v>5962</v>
      </c>
      <c r="J256" s="64"/>
      <c r="K256" s="64"/>
      <c r="L256" s="64"/>
      <c r="M256" s="64"/>
      <c r="N256" s="64" t="s">
        <v>5963</v>
      </c>
      <c r="O256" s="64" t="s">
        <v>6436</v>
      </c>
    </row>
    <row r="257" ht="12.75" customHeight="1">
      <c r="A257" s="82">
        <v>39619.0</v>
      </c>
      <c r="B257" s="64">
        <v>1843.0</v>
      </c>
      <c r="C257" s="64" t="s">
        <v>19</v>
      </c>
      <c r="D257" s="64" t="s">
        <v>8</v>
      </c>
      <c r="E257" s="64" t="s">
        <v>817</v>
      </c>
      <c r="F257" s="64">
        <v>77.0</v>
      </c>
      <c r="G257" s="64">
        <v>4600.0</v>
      </c>
      <c r="H257" s="64" t="s">
        <v>23</v>
      </c>
      <c r="I257" s="64" t="s">
        <v>5962</v>
      </c>
      <c r="J257" s="64"/>
      <c r="K257" s="64"/>
      <c r="L257" s="64"/>
      <c r="M257" s="64"/>
      <c r="N257" s="64" t="s">
        <v>5963</v>
      </c>
      <c r="O257" s="64" t="s">
        <v>6437</v>
      </c>
    </row>
    <row r="258" ht="12.75" customHeight="1">
      <c r="A258" s="82">
        <v>39620.0</v>
      </c>
      <c r="B258" s="64">
        <v>1856.0</v>
      </c>
      <c r="C258" s="64" t="s">
        <v>19</v>
      </c>
      <c r="D258" s="64" t="s">
        <v>819</v>
      </c>
      <c r="E258" s="64" t="s">
        <v>6406</v>
      </c>
      <c r="F258" s="64">
        <v>71.0</v>
      </c>
      <c r="G258" s="64">
        <v>3600.0</v>
      </c>
      <c r="H258" s="64" t="s">
        <v>23</v>
      </c>
      <c r="I258" s="64" t="s">
        <v>5962</v>
      </c>
      <c r="J258" s="64"/>
      <c r="K258" s="64"/>
      <c r="L258" s="64"/>
      <c r="M258" s="64"/>
      <c r="N258" s="64" t="s">
        <v>5969</v>
      </c>
      <c r="O258" s="64" t="s">
        <v>6200</v>
      </c>
    </row>
    <row r="259" ht="12.75" customHeight="1">
      <c r="A259" s="82">
        <v>39620.0</v>
      </c>
      <c r="B259" s="64">
        <v>1847.0</v>
      </c>
      <c r="C259" s="64" t="s">
        <v>19</v>
      </c>
      <c r="D259" s="64" t="s">
        <v>819</v>
      </c>
      <c r="E259" s="64" t="s">
        <v>1281</v>
      </c>
      <c r="F259" s="64">
        <v>71.0</v>
      </c>
      <c r="G259" s="64">
        <v>3650.0</v>
      </c>
      <c r="H259" s="64" t="s">
        <v>23</v>
      </c>
      <c r="I259" s="64" t="s">
        <v>5962</v>
      </c>
      <c r="J259" s="64"/>
      <c r="K259" s="64"/>
      <c r="L259" s="64"/>
      <c r="M259" s="64"/>
      <c r="N259" s="64" t="s">
        <v>5996</v>
      </c>
      <c r="O259" s="64" t="s">
        <v>5997</v>
      </c>
    </row>
    <row r="260" ht="12.75" customHeight="1">
      <c r="A260" s="82">
        <v>39620.0</v>
      </c>
      <c r="B260" s="64">
        <v>1845.0</v>
      </c>
      <c r="C260" s="64" t="s">
        <v>19</v>
      </c>
      <c r="D260" s="64" t="s">
        <v>819</v>
      </c>
      <c r="E260" s="64" t="s">
        <v>6406</v>
      </c>
      <c r="F260" s="64">
        <v>74.0</v>
      </c>
      <c r="G260" s="64">
        <v>3500.0</v>
      </c>
      <c r="H260" s="64" t="s">
        <v>23</v>
      </c>
      <c r="I260" s="64"/>
      <c r="J260" s="64"/>
      <c r="K260" s="64"/>
      <c r="L260" s="64"/>
      <c r="M260" s="64"/>
      <c r="N260" s="64" t="s">
        <v>5969</v>
      </c>
      <c r="O260" s="64" t="s">
        <v>6000</v>
      </c>
    </row>
    <row r="261" ht="12.75" customHeight="1">
      <c r="A261" s="82">
        <v>39620.0</v>
      </c>
      <c r="B261" s="64">
        <v>1846.0</v>
      </c>
      <c r="C261" s="64" t="s">
        <v>19</v>
      </c>
      <c r="D261" s="64" t="s">
        <v>819</v>
      </c>
      <c r="E261" s="64" t="s">
        <v>61</v>
      </c>
      <c r="F261" s="64">
        <v>74.0</v>
      </c>
      <c r="G261" s="64">
        <v>4000.0</v>
      </c>
      <c r="H261" s="64" t="s">
        <v>23</v>
      </c>
      <c r="I261" s="64" t="s">
        <v>5962</v>
      </c>
      <c r="J261" s="64"/>
      <c r="K261" s="64"/>
      <c r="L261" s="64"/>
      <c r="M261" s="64"/>
      <c r="N261" s="64" t="s">
        <v>5963</v>
      </c>
      <c r="O261" s="64" t="s">
        <v>6271</v>
      </c>
    </row>
    <row r="262" ht="12.75" customHeight="1">
      <c r="A262" s="82">
        <v>39620.0</v>
      </c>
      <c r="B262" s="64">
        <v>1853.0</v>
      </c>
      <c r="C262" s="64" t="s">
        <v>19</v>
      </c>
      <c r="D262" s="64" t="s">
        <v>819</v>
      </c>
      <c r="E262" s="64" t="s">
        <v>38</v>
      </c>
      <c r="F262" s="64">
        <v>74.0</v>
      </c>
      <c r="G262" s="64">
        <v>4100.0</v>
      </c>
      <c r="H262" s="64" t="s">
        <v>23</v>
      </c>
      <c r="I262" s="64" t="s">
        <v>5962</v>
      </c>
      <c r="J262" s="64"/>
      <c r="K262" s="64"/>
      <c r="L262" s="64"/>
      <c r="M262" s="64"/>
      <c r="N262" s="64" t="s">
        <v>5969</v>
      </c>
      <c r="O262" s="64" t="s">
        <v>5976</v>
      </c>
    </row>
    <row r="263" ht="12.75" customHeight="1">
      <c r="A263" s="82">
        <v>39620.0</v>
      </c>
      <c r="B263" s="64">
        <v>1855.0</v>
      </c>
      <c r="C263" s="64" t="s">
        <v>19</v>
      </c>
      <c r="D263" s="64" t="s">
        <v>819</v>
      </c>
      <c r="E263" s="64" t="s">
        <v>965</v>
      </c>
      <c r="F263" s="64">
        <v>74.0</v>
      </c>
      <c r="G263" s="64">
        <v>4200.0</v>
      </c>
      <c r="H263" s="64" t="s">
        <v>23</v>
      </c>
      <c r="I263" s="64" t="s">
        <v>5962</v>
      </c>
      <c r="J263" s="64"/>
      <c r="K263" s="64"/>
      <c r="L263" s="64"/>
      <c r="M263" s="64"/>
      <c r="N263" s="64" t="s">
        <v>5969</v>
      </c>
      <c r="O263" s="64" t="s">
        <v>6344</v>
      </c>
    </row>
    <row r="264" ht="12.75" customHeight="1">
      <c r="A264" s="82">
        <v>39620.0</v>
      </c>
      <c r="B264" s="64">
        <v>1859.0</v>
      </c>
      <c r="C264" s="64" t="s">
        <v>19</v>
      </c>
      <c r="D264" s="64" t="s">
        <v>8</v>
      </c>
      <c r="E264" s="64" t="s">
        <v>81</v>
      </c>
      <c r="F264" s="64">
        <v>78.0</v>
      </c>
      <c r="G264" s="64">
        <v>4400.0</v>
      </c>
      <c r="H264" s="64" t="s">
        <v>23</v>
      </c>
      <c r="I264" s="64" t="s">
        <v>5962</v>
      </c>
      <c r="J264" s="64"/>
      <c r="K264" s="64"/>
      <c r="L264" s="64"/>
      <c r="M264" s="64"/>
      <c r="N264" s="64" t="s">
        <v>5963</v>
      </c>
      <c r="O264" s="64" t="s">
        <v>5967</v>
      </c>
    </row>
    <row r="265" ht="12.75" customHeight="1">
      <c r="A265" s="82">
        <v>39621.0</v>
      </c>
      <c r="B265" s="64">
        <v>1848.0</v>
      </c>
      <c r="C265" s="64" t="s">
        <v>19</v>
      </c>
      <c r="D265" s="64" t="s">
        <v>819</v>
      </c>
      <c r="E265" s="64"/>
      <c r="F265" s="64">
        <v>71.0</v>
      </c>
      <c r="G265" s="64">
        <v>3050.0</v>
      </c>
      <c r="H265" s="64" t="s">
        <v>23</v>
      </c>
      <c r="I265" s="64"/>
      <c r="J265" s="64"/>
      <c r="K265" s="64"/>
      <c r="L265" s="64"/>
      <c r="M265" s="64"/>
      <c r="N265" s="64" t="s">
        <v>5969</v>
      </c>
      <c r="O265" s="64" t="s">
        <v>6438</v>
      </c>
    </row>
    <row r="266" ht="12.75" customHeight="1">
      <c r="A266" s="82">
        <v>39621.0</v>
      </c>
      <c r="B266" s="64">
        <v>1858.0</v>
      </c>
      <c r="C266" s="64" t="s">
        <v>19</v>
      </c>
      <c r="D266" s="64" t="s">
        <v>819</v>
      </c>
      <c r="E266" s="64"/>
      <c r="F266" s="64">
        <v>71.0</v>
      </c>
      <c r="G266" s="64">
        <v>3600.0</v>
      </c>
      <c r="H266" s="64" t="s">
        <v>23</v>
      </c>
      <c r="I266" s="64"/>
      <c r="J266" s="64"/>
      <c r="K266" s="64"/>
      <c r="L266" s="64"/>
      <c r="M266" s="64"/>
      <c r="N266" s="64" t="s">
        <v>5969</v>
      </c>
      <c r="O266" s="64" t="s">
        <v>6266</v>
      </c>
    </row>
    <row r="267" ht="12.75" customHeight="1">
      <c r="A267" s="82">
        <v>39621.0</v>
      </c>
      <c r="B267" s="64">
        <v>1860.0</v>
      </c>
      <c r="C267" s="64" t="s">
        <v>19</v>
      </c>
      <c r="D267" s="64" t="s">
        <v>8</v>
      </c>
      <c r="E267" s="64" t="s">
        <v>75</v>
      </c>
      <c r="F267" s="64">
        <v>72.0</v>
      </c>
      <c r="G267" s="64">
        <v>3750.0</v>
      </c>
      <c r="H267" s="64" t="s">
        <v>23</v>
      </c>
      <c r="I267" s="64"/>
      <c r="J267" s="64"/>
      <c r="K267" s="64"/>
      <c r="L267" s="64"/>
      <c r="M267" s="64"/>
      <c r="N267" s="64" t="s">
        <v>5969</v>
      </c>
      <c r="O267" s="64" t="s">
        <v>5970</v>
      </c>
    </row>
    <row r="268" ht="12.75" customHeight="1">
      <c r="A268" s="82">
        <v>39621.0</v>
      </c>
      <c r="B268" s="64">
        <v>1857.0</v>
      </c>
      <c r="C268" s="64" t="s">
        <v>19</v>
      </c>
      <c r="D268" s="64" t="s">
        <v>819</v>
      </c>
      <c r="E268" s="64"/>
      <c r="F268" s="64">
        <v>73.0</v>
      </c>
      <c r="G268" s="64">
        <v>3600.0</v>
      </c>
      <c r="H268" s="64" t="s">
        <v>23</v>
      </c>
      <c r="I268" s="64"/>
      <c r="J268" s="64"/>
      <c r="K268" s="64"/>
      <c r="L268" s="64"/>
      <c r="M268" s="64"/>
      <c r="N268" s="64" t="s">
        <v>5969</v>
      </c>
      <c r="O268" s="64" t="s">
        <v>5970</v>
      </c>
    </row>
    <row r="269" ht="12.75" customHeight="1">
      <c r="A269" s="82">
        <v>39621.0</v>
      </c>
      <c r="B269" s="64">
        <v>1862.0</v>
      </c>
      <c r="C269" s="64" t="s">
        <v>19</v>
      </c>
      <c r="D269" s="64" t="s">
        <v>8</v>
      </c>
      <c r="E269" s="64" t="s">
        <v>75</v>
      </c>
      <c r="F269" s="64">
        <v>76.0</v>
      </c>
      <c r="G269" s="64">
        <v>4400.0</v>
      </c>
      <c r="H269" s="64" t="s">
        <v>23</v>
      </c>
      <c r="I269" s="64"/>
      <c r="J269" s="64"/>
      <c r="K269" s="64"/>
      <c r="L269" s="64"/>
      <c r="M269" s="64"/>
      <c r="N269" s="64" t="s">
        <v>5969</v>
      </c>
      <c r="O269" s="64" t="s">
        <v>5970</v>
      </c>
    </row>
    <row r="270" ht="12.75" customHeight="1">
      <c r="A270" s="82">
        <v>39621.0</v>
      </c>
      <c r="B270" s="64">
        <v>1849.0</v>
      </c>
      <c r="C270" s="64" t="s">
        <v>19</v>
      </c>
      <c r="D270" s="64" t="s">
        <v>819</v>
      </c>
      <c r="E270" s="64"/>
      <c r="F270" s="64">
        <v>76.0</v>
      </c>
      <c r="G270" s="64">
        <v>4450.0</v>
      </c>
      <c r="H270" s="64" t="s">
        <v>23</v>
      </c>
      <c r="I270" s="64" t="s">
        <v>5962</v>
      </c>
      <c r="J270" s="64"/>
      <c r="K270" s="64"/>
      <c r="L270" s="64"/>
      <c r="M270" s="64"/>
      <c r="N270" s="64" t="s">
        <v>5963</v>
      </c>
      <c r="O270" s="64" t="s">
        <v>5967</v>
      </c>
    </row>
    <row r="271" ht="12.75" customHeight="1">
      <c r="A271" s="82">
        <v>39621.0</v>
      </c>
      <c r="B271" s="64">
        <v>1861.0</v>
      </c>
      <c r="C271" s="64" t="s">
        <v>19</v>
      </c>
      <c r="D271" s="64" t="s">
        <v>8</v>
      </c>
      <c r="E271" s="64" t="s">
        <v>75</v>
      </c>
      <c r="F271" s="64">
        <v>81.0</v>
      </c>
      <c r="G271" s="64">
        <v>5700.0</v>
      </c>
      <c r="H271" s="64" t="s">
        <v>23</v>
      </c>
      <c r="I271" s="64"/>
      <c r="J271" s="64"/>
      <c r="K271" s="64"/>
      <c r="L271" s="64"/>
      <c r="M271" s="64"/>
      <c r="N271" s="64" t="s">
        <v>5969</v>
      </c>
      <c r="O271" s="64" t="s">
        <v>5970</v>
      </c>
    </row>
    <row r="272" ht="12.75" customHeight="1">
      <c r="A272" s="82">
        <v>39622.0</v>
      </c>
      <c r="B272" s="64">
        <v>1864.0</v>
      </c>
      <c r="C272" s="64" t="s">
        <v>19</v>
      </c>
      <c r="D272" s="64" t="s">
        <v>8</v>
      </c>
      <c r="E272" s="64" t="s">
        <v>71</v>
      </c>
      <c r="F272" s="64">
        <v>72.0</v>
      </c>
      <c r="G272" s="64">
        <v>4150.0</v>
      </c>
      <c r="H272" s="64" t="s">
        <v>23</v>
      </c>
      <c r="I272" s="64"/>
      <c r="J272" s="64"/>
      <c r="K272" s="64"/>
      <c r="L272" s="64"/>
      <c r="M272" s="64"/>
      <c r="N272" s="64" t="s">
        <v>5963</v>
      </c>
      <c r="O272" s="64" t="s">
        <v>5972</v>
      </c>
    </row>
    <row r="273" ht="12.75" customHeight="1">
      <c r="A273" s="82">
        <v>39622.0</v>
      </c>
      <c r="B273" s="64">
        <v>1863.0</v>
      </c>
      <c r="C273" s="64" t="s">
        <v>19</v>
      </c>
      <c r="D273" s="64" t="s">
        <v>819</v>
      </c>
      <c r="E273" s="64" t="s">
        <v>36</v>
      </c>
      <c r="F273" s="64">
        <v>75.0</v>
      </c>
      <c r="G273" s="64">
        <v>4100.0</v>
      </c>
      <c r="H273" s="64" t="s">
        <v>23</v>
      </c>
      <c r="I273" s="64"/>
      <c r="J273" s="64"/>
      <c r="K273" s="64"/>
      <c r="L273" s="64"/>
      <c r="M273" s="64"/>
      <c r="N273" s="64" t="s">
        <v>5963</v>
      </c>
      <c r="O273" s="64" t="s">
        <v>6015</v>
      </c>
    </row>
    <row r="274" ht="12.75" customHeight="1">
      <c r="A274" s="82">
        <v>39622.0</v>
      </c>
      <c r="B274" s="64">
        <v>1869.0</v>
      </c>
      <c r="C274" s="64" t="s">
        <v>19</v>
      </c>
      <c r="D274" s="64" t="s">
        <v>8</v>
      </c>
      <c r="E274" s="64" t="s">
        <v>75</v>
      </c>
      <c r="F274" s="64">
        <v>78.0</v>
      </c>
      <c r="G274" s="64">
        <v>4300.0</v>
      </c>
      <c r="H274" s="64" t="s">
        <v>23</v>
      </c>
      <c r="I274" s="64" t="s">
        <v>5962</v>
      </c>
      <c r="J274" s="64"/>
      <c r="K274" s="64"/>
      <c r="L274" s="64"/>
      <c r="M274" s="64"/>
      <c r="N274" s="64" t="s">
        <v>5969</v>
      </c>
      <c r="O274" s="64" t="s">
        <v>6000</v>
      </c>
    </row>
    <row r="275" ht="12.75" customHeight="1">
      <c r="A275" s="82">
        <v>39622.0</v>
      </c>
      <c r="B275" s="64">
        <v>1870.0</v>
      </c>
      <c r="C275" s="64" t="s">
        <v>19</v>
      </c>
      <c r="D275" s="64" t="s">
        <v>8</v>
      </c>
      <c r="E275" s="64" t="s">
        <v>75</v>
      </c>
      <c r="F275" s="64">
        <v>79.0</v>
      </c>
      <c r="G275" s="64">
        <v>5200.0</v>
      </c>
      <c r="H275" s="64" t="s">
        <v>23</v>
      </c>
      <c r="I275" s="64" t="s">
        <v>5962</v>
      </c>
      <c r="J275" s="64"/>
      <c r="K275" s="64"/>
      <c r="L275" s="64"/>
      <c r="M275" s="64"/>
      <c r="N275" s="64" t="s">
        <v>5969</v>
      </c>
      <c r="O275" s="64" t="s">
        <v>6000</v>
      </c>
    </row>
    <row r="276" ht="12.75" customHeight="1">
      <c r="A276" s="82">
        <v>39622.354166666664</v>
      </c>
      <c r="B276" s="64">
        <v>1866.0</v>
      </c>
      <c r="C276" s="64" t="s">
        <v>19</v>
      </c>
      <c r="D276" s="64" t="s">
        <v>819</v>
      </c>
      <c r="E276" s="64" t="s">
        <v>50</v>
      </c>
      <c r="F276" s="64">
        <v>70.0</v>
      </c>
      <c r="G276" s="64">
        <v>3650.0</v>
      </c>
      <c r="H276" s="64" t="s">
        <v>23</v>
      </c>
      <c r="I276" s="64" t="s">
        <v>5962</v>
      </c>
      <c r="J276" s="64"/>
      <c r="K276" s="64"/>
      <c r="L276" s="64"/>
      <c r="M276" s="64"/>
      <c r="N276" s="64" t="s">
        <v>5963</v>
      </c>
      <c r="O276" s="64" t="s">
        <v>5972</v>
      </c>
    </row>
    <row r="277" ht="12.75" customHeight="1">
      <c r="A277" s="82">
        <v>39622.4375</v>
      </c>
      <c r="B277" s="64">
        <v>1868.0</v>
      </c>
      <c r="C277" s="64" t="s">
        <v>19</v>
      </c>
      <c r="D277" s="64" t="s">
        <v>8</v>
      </c>
      <c r="E277" s="64" t="s">
        <v>73</v>
      </c>
      <c r="F277" s="64">
        <v>77.0</v>
      </c>
      <c r="G277" s="64">
        <v>4350.0</v>
      </c>
      <c r="H277" s="64" t="s">
        <v>23</v>
      </c>
      <c r="I277" s="64" t="s">
        <v>5962</v>
      </c>
      <c r="J277" s="64"/>
      <c r="K277" s="64"/>
      <c r="L277" s="64"/>
      <c r="M277" s="64"/>
      <c r="N277" s="64" t="s">
        <v>6439</v>
      </c>
      <c r="O277" s="64" t="s">
        <v>6440</v>
      </c>
    </row>
    <row r="278" ht="12.75" customHeight="1">
      <c r="A278" s="82">
        <v>39622.4375</v>
      </c>
      <c r="B278" s="64">
        <v>1865.0</v>
      </c>
      <c r="C278" s="64" t="s">
        <v>19</v>
      </c>
      <c r="D278" s="64" t="s">
        <v>819</v>
      </c>
      <c r="E278" s="64" t="s">
        <v>50</v>
      </c>
      <c r="F278" s="64">
        <v>78.0</v>
      </c>
      <c r="G278" s="64">
        <v>5250.0</v>
      </c>
      <c r="H278" s="64" t="s">
        <v>23</v>
      </c>
      <c r="I278" s="64" t="s">
        <v>5962</v>
      </c>
      <c r="J278" s="64"/>
      <c r="K278" s="64"/>
      <c r="L278" s="64"/>
      <c r="M278" s="64"/>
      <c r="N278" s="64" t="s">
        <v>5963</v>
      </c>
      <c r="O278" s="64" t="s">
        <v>5972</v>
      </c>
    </row>
    <row r="279" ht="12.75" customHeight="1">
      <c r="A279" s="82">
        <v>39622.8125</v>
      </c>
      <c r="B279" s="64">
        <v>1867.0</v>
      </c>
      <c r="C279" s="64" t="s">
        <v>19</v>
      </c>
      <c r="D279" s="64" t="s">
        <v>819</v>
      </c>
      <c r="E279" s="64" t="s">
        <v>53</v>
      </c>
      <c r="F279" s="64">
        <v>72.0</v>
      </c>
      <c r="G279" s="64">
        <v>3800.0</v>
      </c>
      <c r="H279" s="64" t="s">
        <v>23</v>
      </c>
      <c r="I279" s="64" t="s">
        <v>5962</v>
      </c>
      <c r="J279" s="64"/>
      <c r="K279" s="64"/>
      <c r="L279" s="64"/>
      <c r="M279" s="64"/>
      <c r="N279" s="64" t="s">
        <v>5969</v>
      </c>
      <c r="O279" s="64" t="s">
        <v>6000</v>
      </c>
    </row>
    <row r="280" ht="12.75" customHeight="1">
      <c r="A280" s="82">
        <v>39623.0</v>
      </c>
      <c r="B280" s="64">
        <v>1872.0</v>
      </c>
      <c r="C280" s="64" t="s">
        <v>19</v>
      </c>
      <c r="D280" s="64" t="s">
        <v>8</v>
      </c>
      <c r="E280" s="64" t="s">
        <v>70</v>
      </c>
      <c r="F280" s="64">
        <v>72.0</v>
      </c>
      <c r="G280" s="64">
        <v>3050.0</v>
      </c>
      <c r="H280" s="64" t="s">
        <v>23</v>
      </c>
      <c r="I280" s="64" t="s">
        <v>5962</v>
      </c>
      <c r="J280" s="64"/>
      <c r="K280" s="64"/>
      <c r="L280" s="64"/>
      <c r="M280" s="64"/>
      <c r="N280" s="64" t="s">
        <v>5963</v>
      </c>
      <c r="O280" s="64" t="s">
        <v>6015</v>
      </c>
    </row>
    <row r="281" ht="12.75" customHeight="1">
      <c r="A281" s="82">
        <v>39623.0</v>
      </c>
      <c r="B281" s="64">
        <v>1874.0</v>
      </c>
      <c r="C281" s="64" t="s">
        <v>19</v>
      </c>
      <c r="D281" s="64" t="s">
        <v>8</v>
      </c>
      <c r="E281" s="64" t="s">
        <v>67</v>
      </c>
      <c r="F281" s="64">
        <v>75.0</v>
      </c>
      <c r="G281" s="64">
        <v>4350.0</v>
      </c>
      <c r="H281" s="64" t="s">
        <v>23</v>
      </c>
      <c r="I281" s="64" t="s">
        <v>5962</v>
      </c>
      <c r="J281" s="64"/>
      <c r="K281" s="64"/>
      <c r="L281" s="64"/>
      <c r="M281" s="64"/>
      <c r="N281" s="64" t="s">
        <v>5989</v>
      </c>
      <c r="O281" s="64" t="s">
        <v>6441</v>
      </c>
    </row>
    <row r="282" ht="12.75" customHeight="1">
      <c r="A282" s="82">
        <v>39623.0</v>
      </c>
      <c r="B282" s="64">
        <v>1873.0</v>
      </c>
      <c r="C282" s="64" t="s">
        <v>19</v>
      </c>
      <c r="D282" s="64" t="s">
        <v>8</v>
      </c>
      <c r="E282" s="64" t="s">
        <v>81</v>
      </c>
      <c r="F282" s="64">
        <v>80.0</v>
      </c>
      <c r="G282" s="64">
        <v>4750.0</v>
      </c>
      <c r="H282" s="64" t="s">
        <v>23</v>
      </c>
      <c r="I282" s="64"/>
      <c r="J282" s="64"/>
      <c r="K282" s="64"/>
      <c r="L282" s="64"/>
      <c r="M282" s="64"/>
      <c r="N282" s="64" t="s">
        <v>6054</v>
      </c>
      <c r="O282" s="64" t="s">
        <v>6442</v>
      </c>
    </row>
    <row r="283" ht="12.75" customHeight="1">
      <c r="A283" s="82">
        <v>39623.0</v>
      </c>
      <c r="B283" s="64">
        <v>1871.0</v>
      </c>
      <c r="C283" s="64" t="s">
        <v>19</v>
      </c>
      <c r="D283" s="64" t="s">
        <v>819</v>
      </c>
      <c r="E283" s="64" t="s">
        <v>6443</v>
      </c>
      <c r="F283" s="64">
        <v>86.0</v>
      </c>
      <c r="G283" s="64">
        <v>6600.0</v>
      </c>
      <c r="H283" s="64" t="s">
        <v>23</v>
      </c>
      <c r="I283" s="64" t="s">
        <v>6020</v>
      </c>
      <c r="J283" s="64"/>
      <c r="K283" s="64"/>
      <c r="L283" s="64"/>
      <c r="M283" s="64"/>
      <c r="N283" s="64" t="s">
        <v>5969</v>
      </c>
      <c r="O283" s="64" t="s">
        <v>5983</v>
      </c>
    </row>
    <row r="284" ht="12.75" customHeight="1">
      <c r="A284" s="82">
        <v>39624.0</v>
      </c>
      <c r="B284" s="64">
        <v>1876.0</v>
      </c>
      <c r="C284" s="64" t="s">
        <v>19</v>
      </c>
      <c r="D284" s="64" t="s">
        <v>8</v>
      </c>
      <c r="E284" s="64" t="s">
        <v>67</v>
      </c>
      <c r="F284" s="64">
        <v>73.0</v>
      </c>
      <c r="G284" s="64">
        <v>3600.0</v>
      </c>
      <c r="H284" s="64" t="s">
        <v>23</v>
      </c>
      <c r="I284" s="64" t="s">
        <v>5962</v>
      </c>
      <c r="J284" s="64"/>
      <c r="K284" s="64"/>
      <c r="L284" s="64"/>
      <c r="M284" s="64"/>
      <c r="N284" s="64" t="s">
        <v>5996</v>
      </c>
      <c r="O284" s="64" t="s">
        <v>3187</v>
      </c>
    </row>
    <row r="285" ht="12.75" customHeight="1">
      <c r="A285" s="82">
        <v>39624.0</v>
      </c>
      <c r="B285" s="64">
        <v>1878.0</v>
      </c>
      <c r="C285" s="64" t="s">
        <v>19</v>
      </c>
      <c r="D285" s="64" t="s">
        <v>8</v>
      </c>
      <c r="E285" s="64" t="s">
        <v>37</v>
      </c>
      <c r="F285" s="64">
        <v>73.0</v>
      </c>
      <c r="G285" s="64">
        <v>4000.0</v>
      </c>
      <c r="H285" s="64" t="s">
        <v>23</v>
      </c>
      <c r="I285" s="64" t="s">
        <v>5962</v>
      </c>
      <c r="J285" s="64"/>
      <c r="K285" s="64"/>
      <c r="L285" s="64"/>
      <c r="M285" s="64"/>
      <c r="N285" s="64" t="s">
        <v>5963</v>
      </c>
      <c r="O285" s="64" t="s">
        <v>5965</v>
      </c>
    </row>
    <row r="286" ht="12.75" customHeight="1">
      <c r="A286" s="82">
        <v>39624.0</v>
      </c>
      <c r="B286" s="64">
        <v>1875.0</v>
      </c>
      <c r="C286" s="64" t="s">
        <v>19</v>
      </c>
      <c r="D286" s="64" t="s">
        <v>8</v>
      </c>
      <c r="E286" s="64" t="s">
        <v>69</v>
      </c>
      <c r="F286" s="64">
        <v>75.0</v>
      </c>
      <c r="G286" s="64">
        <v>4600.0</v>
      </c>
      <c r="H286" s="64" t="s">
        <v>23</v>
      </c>
      <c r="I286" s="64" t="s">
        <v>5962</v>
      </c>
      <c r="J286" s="64"/>
      <c r="K286" s="64"/>
      <c r="L286" s="64"/>
      <c r="M286" s="64"/>
      <c r="N286" s="64" t="s">
        <v>5963</v>
      </c>
      <c r="O286" s="64" t="s">
        <v>6006</v>
      </c>
    </row>
    <row r="287" ht="12.75" customHeight="1">
      <c r="A287" s="82">
        <v>39624.0</v>
      </c>
      <c r="B287" s="64">
        <v>1877.0</v>
      </c>
      <c r="C287" s="64" t="s">
        <v>19</v>
      </c>
      <c r="D287" s="64" t="s">
        <v>8</v>
      </c>
      <c r="E287" s="64" t="s">
        <v>79</v>
      </c>
      <c r="F287" s="64">
        <v>76.0</v>
      </c>
      <c r="G287" s="64">
        <v>4200.0</v>
      </c>
      <c r="H287" s="64" t="s">
        <v>816</v>
      </c>
      <c r="I287" s="64"/>
      <c r="J287" s="64"/>
      <c r="K287" s="64"/>
      <c r="L287" s="64"/>
      <c r="M287" s="64"/>
      <c r="N287" s="64" t="s">
        <v>5963</v>
      </c>
      <c r="O287" s="64" t="s">
        <v>656</v>
      </c>
    </row>
    <row r="288" ht="12.75" customHeight="1">
      <c r="A288" s="82">
        <v>39624.0</v>
      </c>
      <c r="B288" s="64">
        <v>1880.0</v>
      </c>
      <c r="C288" s="64" t="s">
        <v>19</v>
      </c>
      <c r="D288" s="64" t="s">
        <v>8</v>
      </c>
      <c r="E288" s="64" t="s">
        <v>67</v>
      </c>
      <c r="F288" s="64">
        <v>80.0</v>
      </c>
      <c r="G288" s="64">
        <v>6100.0</v>
      </c>
      <c r="H288" s="64" t="s">
        <v>23</v>
      </c>
      <c r="I288" s="64" t="s">
        <v>5962</v>
      </c>
      <c r="J288" s="64"/>
      <c r="K288" s="64"/>
      <c r="L288" s="64"/>
      <c r="M288" s="64"/>
      <c r="N288" s="64" t="s">
        <v>5978</v>
      </c>
      <c r="O288" s="64" t="s">
        <v>5978</v>
      </c>
    </row>
    <row r="289" ht="12.75" customHeight="1">
      <c r="A289" s="82">
        <v>39624.0</v>
      </c>
      <c r="B289" s="64">
        <v>1881.0</v>
      </c>
      <c r="C289" s="64" t="s">
        <v>19</v>
      </c>
      <c r="D289" s="64" t="s">
        <v>8</v>
      </c>
      <c r="E289" s="64" t="s">
        <v>81</v>
      </c>
      <c r="F289" s="64">
        <v>82.0</v>
      </c>
      <c r="G289" s="64">
        <v>5900.0</v>
      </c>
      <c r="H289" s="64" t="s">
        <v>23</v>
      </c>
      <c r="I289" s="64"/>
      <c r="J289" s="64"/>
      <c r="K289" s="64"/>
      <c r="L289" s="64"/>
      <c r="M289" s="64"/>
      <c r="N289" s="64" t="s">
        <v>5963</v>
      </c>
      <c r="O289" s="64" t="s">
        <v>5972</v>
      </c>
    </row>
    <row r="290" ht="12.75" customHeight="1">
      <c r="A290" s="82">
        <v>39626.0</v>
      </c>
      <c r="B290" s="64">
        <v>1883.0</v>
      </c>
      <c r="C290" s="64" t="s">
        <v>19</v>
      </c>
      <c r="D290" s="64" t="s">
        <v>8</v>
      </c>
      <c r="E290" s="64" t="s">
        <v>67</v>
      </c>
      <c r="F290" s="64">
        <v>70.0</v>
      </c>
      <c r="G290" s="64">
        <v>3300.0</v>
      </c>
      <c r="H290" s="64" t="s">
        <v>23</v>
      </c>
      <c r="I290" s="64" t="s">
        <v>5962</v>
      </c>
      <c r="J290" s="64"/>
      <c r="K290" s="64"/>
      <c r="L290" s="64"/>
      <c r="M290" s="64"/>
      <c r="N290" s="64" t="s">
        <v>5963</v>
      </c>
      <c r="O290" s="64" t="s">
        <v>6444</v>
      </c>
    </row>
    <row r="291" ht="12.75" customHeight="1">
      <c r="A291" s="82">
        <v>39626.0</v>
      </c>
      <c r="B291" s="64">
        <v>1884.0</v>
      </c>
      <c r="C291" s="64" t="s">
        <v>19</v>
      </c>
      <c r="D291" s="64" t="s">
        <v>8</v>
      </c>
      <c r="E291" s="64" t="s">
        <v>817</v>
      </c>
      <c r="F291" s="64">
        <v>71.0</v>
      </c>
      <c r="G291" s="64">
        <v>3450.0</v>
      </c>
      <c r="H291" s="64" t="s">
        <v>23</v>
      </c>
      <c r="I291" s="64" t="s">
        <v>5962</v>
      </c>
      <c r="J291" s="64"/>
      <c r="K291" s="64"/>
      <c r="L291" s="64"/>
      <c r="M291" s="64"/>
      <c r="N291" s="64" t="s">
        <v>5963</v>
      </c>
      <c r="O291" s="64" t="s">
        <v>6029</v>
      </c>
    </row>
    <row r="292" ht="12.75" customHeight="1">
      <c r="A292" s="82">
        <v>39626.0</v>
      </c>
      <c r="B292" s="64">
        <v>1882.0</v>
      </c>
      <c r="C292" s="64" t="s">
        <v>19</v>
      </c>
      <c r="D292" s="64" t="s">
        <v>8</v>
      </c>
      <c r="E292" s="64" t="s">
        <v>71</v>
      </c>
      <c r="F292" s="64">
        <v>73.0</v>
      </c>
      <c r="G292" s="64">
        <v>4350.0</v>
      </c>
      <c r="H292" s="64" t="s">
        <v>23</v>
      </c>
      <c r="I292" s="64" t="s">
        <v>5962</v>
      </c>
      <c r="J292" s="64"/>
      <c r="K292" s="64"/>
      <c r="L292" s="64"/>
      <c r="M292" s="64"/>
      <c r="N292" s="64" t="s">
        <v>5963</v>
      </c>
      <c r="O292" s="64" t="s">
        <v>6445</v>
      </c>
    </row>
    <row r="293" ht="12.75" customHeight="1">
      <c r="A293" s="82">
        <v>39627.0</v>
      </c>
      <c r="B293" s="64">
        <v>1889.0</v>
      </c>
      <c r="C293" s="64" t="s">
        <v>19</v>
      </c>
      <c r="D293" s="64" t="s">
        <v>819</v>
      </c>
      <c r="E293" s="64"/>
      <c r="F293" s="64">
        <v>64.0</v>
      </c>
      <c r="G293" s="64">
        <v>2600.0</v>
      </c>
      <c r="H293" s="64" t="s">
        <v>23</v>
      </c>
      <c r="I293" s="64" t="s">
        <v>5962</v>
      </c>
      <c r="J293" s="64"/>
      <c r="K293" s="64"/>
      <c r="L293" s="64"/>
      <c r="M293" s="64"/>
      <c r="N293" s="64" t="s">
        <v>5969</v>
      </c>
      <c r="O293" s="64" t="s">
        <v>5970</v>
      </c>
    </row>
    <row r="294" ht="12.75" customHeight="1">
      <c r="A294" s="82">
        <v>39627.0</v>
      </c>
      <c r="B294" s="64">
        <v>1886.0</v>
      </c>
      <c r="C294" s="64" t="s">
        <v>19</v>
      </c>
      <c r="D294" s="64" t="s">
        <v>819</v>
      </c>
      <c r="E294" s="64"/>
      <c r="F294" s="64">
        <v>70.0</v>
      </c>
      <c r="G294" s="64">
        <v>3300.0</v>
      </c>
      <c r="H294" s="64" t="s">
        <v>23</v>
      </c>
      <c r="I294" s="64" t="s">
        <v>5962</v>
      </c>
      <c r="J294" s="64"/>
      <c r="K294" s="64"/>
      <c r="L294" s="64"/>
      <c r="M294" s="64"/>
      <c r="N294" s="64" t="s">
        <v>5963</v>
      </c>
      <c r="O294" s="64" t="s">
        <v>5972</v>
      </c>
    </row>
    <row r="295" ht="12.75" customHeight="1">
      <c r="A295" s="82">
        <v>39627.0</v>
      </c>
      <c r="B295" s="64">
        <v>1890.0</v>
      </c>
      <c r="C295" s="64" t="s">
        <v>19</v>
      </c>
      <c r="D295" s="64" t="s">
        <v>8</v>
      </c>
      <c r="E295" s="64" t="s">
        <v>59</v>
      </c>
      <c r="F295" s="64">
        <v>70.0</v>
      </c>
      <c r="G295" s="64">
        <v>3400.0</v>
      </c>
      <c r="H295" s="64" t="s">
        <v>23</v>
      </c>
      <c r="I295" s="64"/>
      <c r="J295" s="64"/>
      <c r="K295" s="64"/>
      <c r="L295" s="64"/>
      <c r="M295" s="64"/>
      <c r="N295" s="64" t="s">
        <v>6160</v>
      </c>
      <c r="O295" s="64" t="s">
        <v>6338</v>
      </c>
    </row>
    <row r="296" ht="12.75" customHeight="1">
      <c r="A296" s="82">
        <v>39627.0</v>
      </c>
      <c r="B296" s="64">
        <v>1885.0</v>
      </c>
      <c r="C296" s="64" t="s">
        <v>19</v>
      </c>
      <c r="D296" s="64" t="s">
        <v>819</v>
      </c>
      <c r="E296" s="64" t="s">
        <v>53</v>
      </c>
      <c r="F296" s="64">
        <v>70.0</v>
      </c>
      <c r="G296" s="64">
        <v>3600.0</v>
      </c>
      <c r="H296" s="64" t="s">
        <v>23</v>
      </c>
      <c r="I296" s="64" t="s">
        <v>5962</v>
      </c>
      <c r="J296" s="64"/>
      <c r="K296" s="64"/>
      <c r="L296" s="64"/>
      <c r="M296" s="64"/>
      <c r="N296" s="64" t="s">
        <v>5963</v>
      </c>
      <c r="O296" s="64" t="s">
        <v>5972</v>
      </c>
    </row>
    <row r="297" ht="12.75" customHeight="1">
      <c r="A297" s="82">
        <v>39627.0</v>
      </c>
      <c r="B297" s="64">
        <v>1888.0</v>
      </c>
      <c r="C297" s="64" t="s">
        <v>19</v>
      </c>
      <c r="D297" s="64" t="s">
        <v>8</v>
      </c>
      <c r="E297" s="64" t="s">
        <v>74</v>
      </c>
      <c r="F297" s="64">
        <v>77.0</v>
      </c>
      <c r="G297" s="64">
        <v>3900.0</v>
      </c>
      <c r="H297" s="64" t="s">
        <v>23</v>
      </c>
      <c r="I297" s="64" t="s">
        <v>5962</v>
      </c>
      <c r="J297" s="64"/>
      <c r="K297" s="64"/>
      <c r="L297" s="64"/>
      <c r="M297" s="64"/>
      <c r="N297" s="64" t="s">
        <v>5963</v>
      </c>
      <c r="O297" s="64" t="s">
        <v>6041</v>
      </c>
    </row>
    <row r="298" ht="12.75" customHeight="1">
      <c r="A298" s="82">
        <v>39627.0</v>
      </c>
      <c r="B298" s="64">
        <v>1887.0</v>
      </c>
      <c r="C298" s="64" t="s">
        <v>19</v>
      </c>
      <c r="D298" s="64" t="s">
        <v>8</v>
      </c>
      <c r="E298" s="64" t="s">
        <v>75</v>
      </c>
      <c r="F298" s="64">
        <v>77.0</v>
      </c>
      <c r="G298" s="64">
        <v>4500.0</v>
      </c>
      <c r="H298" s="64" t="s">
        <v>23</v>
      </c>
      <c r="I298" s="64" t="s">
        <v>5962</v>
      </c>
      <c r="J298" s="64"/>
      <c r="K298" s="64"/>
      <c r="L298" s="64"/>
      <c r="M298" s="64"/>
      <c r="N298" s="64" t="s">
        <v>5963</v>
      </c>
      <c r="O298" s="64" t="s">
        <v>1319</v>
      </c>
    </row>
    <row r="299" ht="12.75" customHeight="1">
      <c r="A299" s="82">
        <v>39628.0</v>
      </c>
      <c r="B299" s="64">
        <v>1891.0</v>
      </c>
      <c r="C299" s="64" t="s">
        <v>19</v>
      </c>
      <c r="D299" s="64" t="s">
        <v>819</v>
      </c>
      <c r="E299" s="64"/>
      <c r="F299" s="64">
        <v>63.0</v>
      </c>
      <c r="G299" s="64">
        <v>2650.0</v>
      </c>
      <c r="H299" s="64" t="s">
        <v>23</v>
      </c>
      <c r="I299" s="64" t="s">
        <v>5962</v>
      </c>
      <c r="J299" s="64"/>
      <c r="K299" s="64"/>
      <c r="L299" s="64"/>
      <c r="M299" s="64"/>
      <c r="N299" s="64" t="s">
        <v>5969</v>
      </c>
      <c r="O299" s="64" t="s">
        <v>5970</v>
      </c>
    </row>
    <row r="300" ht="12.75" customHeight="1">
      <c r="A300" s="82">
        <v>39629.0</v>
      </c>
      <c r="B300" s="64">
        <v>1898.0</v>
      </c>
      <c r="C300" s="64" t="s">
        <v>19</v>
      </c>
      <c r="D300" s="64" t="s">
        <v>8</v>
      </c>
      <c r="E300" s="64" t="s">
        <v>74</v>
      </c>
      <c r="F300" s="64">
        <v>63.0</v>
      </c>
      <c r="G300" s="64">
        <v>2700.0</v>
      </c>
      <c r="H300" s="64" t="s">
        <v>23</v>
      </c>
      <c r="I300" s="64" t="s">
        <v>5962</v>
      </c>
      <c r="J300" s="64"/>
      <c r="K300" s="64"/>
      <c r="L300" s="64"/>
      <c r="M300" s="64"/>
      <c r="N300" s="64" t="s">
        <v>5963</v>
      </c>
      <c r="O300" s="64" t="s">
        <v>6041</v>
      </c>
    </row>
    <row r="301" ht="12.75" customHeight="1">
      <c r="A301" s="82">
        <v>39629.0</v>
      </c>
      <c r="B301" s="64">
        <v>1896.0</v>
      </c>
      <c r="C301" s="64" t="s">
        <v>19</v>
      </c>
      <c r="D301" s="64" t="s">
        <v>819</v>
      </c>
      <c r="E301" s="64" t="s">
        <v>965</v>
      </c>
      <c r="F301" s="64">
        <v>70.0</v>
      </c>
      <c r="G301" s="64">
        <v>3400.0</v>
      </c>
      <c r="H301" s="64" t="s">
        <v>23</v>
      </c>
      <c r="I301" s="64"/>
      <c r="J301" s="64"/>
      <c r="K301" s="64"/>
      <c r="L301" s="64"/>
      <c r="M301" s="64"/>
      <c r="N301" s="64" t="s">
        <v>5963</v>
      </c>
      <c r="O301" s="64" t="s">
        <v>6038</v>
      </c>
    </row>
    <row r="302" ht="12.75" customHeight="1">
      <c r="A302" s="82">
        <v>39629.0</v>
      </c>
      <c r="B302" s="64">
        <v>1895.0</v>
      </c>
      <c r="C302" s="64" t="s">
        <v>19</v>
      </c>
      <c r="D302" s="64" t="s">
        <v>8</v>
      </c>
      <c r="E302" s="64" t="s">
        <v>69</v>
      </c>
      <c r="F302" s="64">
        <v>78.0</v>
      </c>
      <c r="G302" s="64">
        <v>4700.0</v>
      </c>
      <c r="H302" s="64" t="s">
        <v>23</v>
      </c>
      <c r="I302" s="64" t="s">
        <v>5962</v>
      </c>
      <c r="J302" s="64"/>
      <c r="K302" s="64"/>
      <c r="L302" s="64"/>
      <c r="M302" s="64"/>
      <c r="N302" s="64" t="s">
        <v>5963</v>
      </c>
      <c r="O302" s="64" t="s">
        <v>6041</v>
      </c>
    </row>
    <row r="303" ht="12.75" customHeight="1">
      <c r="A303" s="82">
        <v>39629.0</v>
      </c>
      <c r="B303" s="64">
        <v>1897.0</v>
      </c>
      <c r="C303" s="64" t="s">
        <v>19</v>
      </c>
      <c r="D303" s="64" t="s">
        <v>8</v>
      </c>
      <c r="E303" s="64" t="s">
        <v>74</v>
      </c>
      <c r="F303" s="64">
        <v>81.0</v>
      </c>
      <c r="G303" s="64">
        <v>5600.0</v>
      </c>
      <c r="H303" s="64" t="s">
        <v>23</v>
      </c>
      <c r="I303" s="64" t="s">
        <v>5962</v>
      </c>
      <c r="J303" s="64"/>
      <c r="K303" s="64"/>
      <c r="L303" s="64"/>
      <c r="M303" s="64"/>
      <c r="N303" s="64" t="s">
        <v>5963</v>
      </c>
      <c r="O303" s="64" t="s">
        <v>6041</v>
      </c>
    </row>
    <row r="304" ht="12.75" customHeight="1">
      <c r="A304" s="82">
        <v>39629.0</v>
      </c>
      <c r="B304" s="64">
        <v>1894.0</v>
      </c>
      <c r="C304" s="64" t="s">
        <v>19</v>
      </c>
      <c r="D304" s="64" t="s">
        <v>819</v>
      </c>
      <c r="E304" s="64" t="s">
        <v>965</v>
      </c>
      <c r="F304" s="64">
        <v>82.0</v>
      </c>
      <c r="G304" s="64">
        <v>4700.0</v>
      </c>
      <c r="H304" s="64" t="s">
        <v>23</v>
      </c>
      <c r="I304" s="64" t="s">
        <v>5962</v>
      </c>
      <c r="J304" s="64"/>
      <c r="K304" s="64"/>
      <c r="L304" s="64"/>
      <c r="M304" s="64"/>
      <c r="N304" s="64" t="s">
        <v>5963</v>
      </c>
      <c r="O304" s="64" t="s">
        <v>5966</v>
      </c>
    </row>
    <row r="305" ht="12.75" customHeight="1">
      <c r="A305" s="82">
        <v>39630.0</v>
      </c>
      <c r="B305" s="64">
        <v>1899.0</v>
      </c>
      <c r="C305" s="64" t="s">
        <v>19</v>
      </c>
      <c r="D305" s="64" t="s">
        <v>819</v>
      </c>
      <c r="E305" s="64"/>
      <c r="F305" s="64">
        <v>78.0</v>
      </c>
      <c r="G305" s="64">
        <v>4800.0</v>
      </c>
      <c r="H305" s="64" t="s">
        <v>23</v>
      </c>
      <c r="I305" s="64" t="s">
        <v>5962</v>
      </c>
      <c r="J305" s="64"/>
      <c r="K305" s="64"/>
      <c r="L305" s="64"/>
      <c r="M305" s="64"/>
      <c r="N305" s="64" t="s">
        <v>5963</v>
      </c>
      <c r="O305" s="64" t="s">
        <v>855</v>
      </c>
    </row>
    <row r="306" ht="12.75" customHeight="1">
      <c r="A306" s="82">
        <v>39631.0</v>
      </c>
      <c r="B306" s="64">
        <v>1300.0</v>
      </c>
      <c r="C306" s="64" t="s">
        <v>19</v>
      </c>
      <c r="D306" s="64" t="s">
        <v>8</v>
      </c>
      <c r="E306" s="64" t="s">
        <v>74</v>
      </c>
      <c r="F306" s="64">
        <v>74.0</v>
      </c>
      <c r="G306" s="64">
        <v>4200.0</v>
      </c>
      <c r="H306" s="64" t="s">
        <v>23</v>
      </c>
      <c r="I306" s="64" t="s">
        <v>5962</v>
      </c>
      <c r="J306" s="64"/>
      <c r="K306" s="64"/>
      <c r="L306" s="64"/>
      <c r="M306" s="64"/>
      <c r="N306" s="64" t="s">
        <v>5963</v>
      </c>
      <c r="O306" s="64" t="s">
        <v>5972</v>
      </c>
    </row>
    <row r="307" ht="12.75" customHeight="1">
      <c r="A307" s="82">
        <v>39631.0</v>
      </c>
      <c r="B307" s="64">
        <v>1301.0</v>
      </c>
      <c r="C307" s="64" t="s">
        <v>19</v>
      </c>
      <c r="D307" s="64" t="s">
        <v>8</v>
      </c>
      <c r="E307" s="64" t="s">
        <v>60</v>
      </c>
      <c r="F307" s="64">
        <v>82.0</v>
      </c>
      <c r="G307" s="64">
        <v>5450.0</v>
      </c>
      <c r="H307" s="64" t="s">
        <v>23</v>
      </c>
      <c r="I307" s="64" t="s">
        <v>5962</v>
      </c>
      <c r="J307" s="64"/>
      <c r="K307" s="64"/>
      <c r="L307" s="64"/>
      <c r="M307" s="64"/>
      <c r="N307" s="64" t="s">
        <v>5969</v>
      </c>
      <c r="O307" s="64" t="s">
        <v>6266</v>
      </c>
    </row>
    <row r="308" ht="12.75" customHeight="1">
      <c r="A308" s="82">
        <v>39633.0</v>
      </c>
      <c r="B308" s="64">
        <v>1305.0</v>
      </c>
      <c r="C308" s="64" t="s">
        <v>19</v>
      </c>
      <c r="D308" s="64" t="s">
        <v>8</v>
      </c>
      <c r="E308" s="64" t="s">
        <v>75</v>
      </c>
      <c r="F308" s="64">
        <v>66.0</v>
      </c>
      <c r="G308" s="64">
        <v>2850.0</v>
      </c>
      <c r="H308" s="64" t="s">
        <v>23</v>
      </c>
      <c r="I308" s="64" t="s">
        <v>5962</v>
      </c>
      <c r="J308" s="64"/>
      <c r="K308" s="64"/>
      <c r="L308" s="64"/>
      <c r="M308" s="64"/>
      <c r="N308" s="64" t="s">
        <v>6022</v>
      </c>
      <c r="O308" s="64" t="s">
        <v>6355</v>
      </c>
    </row>
    <row r="309" ht="12.75" customHeight="1">
      <c r="A309" s="82">
        <v>39633.0</v>
      </c>
      <c r="B309" s="64">
        <v>1302.0</v>
      </c>
      <c r="C309" s="64" t="s">
        <v>19</v>
      </c>
      <c r="D309" s="64" t="s">
        <v>8</v>
      </c>
      <c r="E309" s="64" t="s">
        <v>69</v>
      </c>
      <c r="F309" s="64">
        <v>71.0</v>
      </c>
      <c r="G309" s="64">
        <v>3800.0</v>
      </c>
      <c r="H309" s="64" t="s">
        <v>23</v>
      </c>
      <c r="I309" s="64"/>
      <c r="J309" s="64"/>
      <c r="K309" s="64"/>
      <c r="L309" s="64"/>
      <c r="M309" s="64"/>
      <c r="N309" s="64" t="s">
        <v>5963</v>
      </c>
      <c r="O309" s="64" t="s">
        <v>6006</v>
      </c>
    </row>
    <row r="310" ht="12.75" customHeight="1">
      <c r="A310" s="82">
        <v>39633.0</v>
      </c>
      <c r="B310" s="64">
        <v>1303.0</v>
      </c>
      <c r="C310" s="64" t="s">
        <v>19</v>
      </c>
      <c r="D310" s="64" t="s">
        <v>8</v>
      </c>
      <c r="E310" s="64" t="s">
        <v>74</v>
      </c>
      <c r="F310" s="64">
        <v>74.0</v>
      </c>
      <c r="G310" s="64">
        <v>4400.0</v>
      </c>
      <c r="H310" s="64" t="s">
        <v>23</v>
      </c>
      <c r="I310" s="64" t="s">
        <v>5962</v>
      </c>
      <c r="J310" s="64"/>
      <c r="K310" s="64"/>
      <c r="L310" s="64"/>
      <c r="M310" s="64"/>
      <c r="N310" s="64" t="s">
        <v>5963</v>
      </c>
      <c r="O310" s="64" t="s">
        <v>5967</v>
      </c>
    </row>
    <row r="311" ht="12.75" customHeight="1">
      <c r="A311" s="82">
        <v>39633.0</v>
      </c>
      <c r="B311" s="64">
        <v>1304.0</v>
      </c>
      <c r="C311" s="64" t="s">
        <v>19</v>
      </c>
      <c r="D311" s="64" t="s">
        <v>8</v>
      </c>
      <c r="E311" s="64" t="s">
        <v>817</v>
      </c>
      <c r="F311" s="64">
        <v>78.0</v>
      </c>
      <c r="G311" s="64">
        <v>5000.0</v>
      </c>
      <c r="H311" s="64" t="s">
        <v>23</v>
      </c>
      <c r="I311" s="64" t="s">
        <v>5962</v>
      </c>
      <c r="J311" s="64"/>
      <c r="K311" s="64"/>
      <c r="L311" s="64"/>
      <c r="M311" s="64"/>
      <c r="N311" s="64" t="s">
        <v>5969</v>
      </c>
      <c r="O311" s="64" t="s">
        <v>6427</v>
      </c>
    </row>
    <row r="312" ht="12.75" customHeight="1">
      <c r="A312" s="82">
        <v>39633.0</v>
      </c>
      <c r="B312" s="64">
        <v>1306.0</v>
      </c>
      <c r="C312" s="64" t="s">
        <v>19</v>
      </c>
      <c r="D312" s="64" t="s">
        <v>8</v>
      </c>
      <c r="E312" s="64" t="s">
        <v>78</v>
      </c>
      <c r="F312" s="64">
        <v>79.0</v>
      </c>
      <c r="G312" s="64">
        <v>5150.0</v>
      </c>
      <c r="H312" s="64" t="s">
        <v>23</v>
      </c>
      <c r="I312" s="64" t="s">
        <v>5962</v>
      </c>
      <c r="J312" s="64"/>
      <c r="K312" s="64"/>
      <c r="L312" s="64"/>
      <c r="M312" s="64"/>
      <c r="N312" s="64" t="s">
        <v>5963</v>
      </c>
      <c r="O312" s="64" t="s">
        <v>5972</v>
      </c>
    </row>
    <row r="313" ht="12.75" customHeight="1">
      <c r="A313" s="82">
        <v>39634.0</v>
      </c>
      <c r="B313" s="64">
        <v>1307.0</v>
      </c>
      <c r="C313" s="64" t="s">
        <v>19</v>
      </c>
      <c r="D313" s="64" t="s">
        <v>819</v>
      </c>
      <c r="E313" s="64" t="s">
        <v>6446</v>
      </c>
      <c r="F313" s="64">
        <v>61.0</v>
      </c>
      <c r="G313" s="64">
        <v>2200.0</v>
      </c>
      <c r="H313" s="64" t="s">
        <v>23</v>
      </c>
      <c r="I313" s="64" t="s">
        <v>6020</v>
      </c>
      <c r="J313" s="64"/>
      <c r="K313" s="64"/>
      <c r="L313" s="64"/>
      <c r="M313" s="64"/>
      <c r="N313" s="64" t="s">
        <v>5963</v>
      </c>
      <c r="O313" s="64" t="s">
        <v>5972</v>
      </c>
    </row>
    <row r="314" ht="12.75" customHeight="1">
      <c r="A314" s="82">
        <v>39634.0</v>
      </c>
      <c r="B314" s="64">
        <v>1308.0</v>
      </c>
      <c r="C314" s="64" t="s">
        <v>19</v>
      </c>
      <c r="D314" s="64" t="s">
        <v>819</v>
      </c>
      <c r="E314" s="64"/>
      <c r="F314" s="64">
        <v>61.0</v>
      </c>
      <c r="G314" s="64">
        <v>2700.0</v>
      </c>
      <c r="H314" s="64" t="s">
        <v>23</v>
      </c>
      <c r="I314" s="64"/>
      <c r="J314" s="64"/>
      <c r="K314" s="64"/>
      <c r="L314" s="64"/>
      <c r="M314" s="64"/>
      <c r="N314" s="64" t="s">
        <v>5969</v>
      </c>
      <c r="O314" s="64" t="s">
        <v>5983</v>
      </c>
    </row>
    <row r="315" ht="12.75" customHeight="1">
      <c r="A315" s="82">
        <v>39634.0</v>
      </c>
      <c r="B315" s="64">
        <v>1310.0</v>
      </c>
      <c r="C315" s="64" t="s">
        <v>19</v>
      </c>
      <c r="D315" s="64" t="s">
        <v>8</v>
      </c>
      <c r="E315" s="64" t="s">
        <v>70</v>
      </c>
      <c r="F315" s="64">
        <v>71.0</v>
      </c>
      <c r="G315" s="64">
        <v>3600.0</v>
      </c>
      <c r="H315" s="64" t="s">
        <v>23</v>
      </c>
      <c r="I315" s="64" t="s">
        <v>5962</v>
      </c>
      <c r="J315" s="64"/>
      <c r="K315" s="64"/>
      <c r="L315" s="64"/>
      <c r="M315" s="64"/>
      <c r="N315" s="64" t="s">
        <v>5978</v>
      </c>
      <c r="O315" s="64" t="s">
        <v>5978</v>
      </c>
    </row>
    <row r="316" ht="12.75" customHeight="1">
      <c r="A316" s="82">
        <v>39634.0</v>
      </c>
      <c r="B316" s="64">
        <v>1309.0</v>
      </c>
      <c r="C316" s="64" t="s">
        <v>19</v>
      </c>
      <c r="D316" s="64" t="s">
        <v>819</v>
      </c>
      <c r="E316" s="64" t="s">
        <v>6447</v>
      </c>
      <c r="F316" s="64">
        <v>79.0</v>
      </c>
      <c r="G316" s="64">
        <v>4800.0</v>
      </c>
      <c r="H316" s="64" t="s">
        <v>23</v>
      </c>
      <c r="I316" s="64" t="s">
        <v>5962</v>
      </c>
      <c r="J316" s="64"/>
      <c r="K316" s="64"/>
      <c r="L316" s="64"/>
      <c r="M316" s="64"/>
      <c r="N316" s="64" t="s">
        <v>5963</v>
      </c>
      <c r="O316" s="64" t="s">
        <v>656</v>
      </c>
    </row>
    <row r="317" ht="12.75" customHeight="1">
      <c r="A317" s="82">
        <v>39635.0</v>
      </c>
      <c r="B317" s="64">
        <v>1311.0</v>
      </c>
      <c r="C317" s="64" t="s">
        <v>19</v>
      </c>
      <c r="D317" s="64" t="s">
        <v>8</v>
      </c>
      <c r="E317" s="64" t="s">
        <v>1166</v>
      </c>
      <c r="F317" s="64">
        <v>78.0</v>
      </c>
      <c r="G317" s="64">
        <v>4500.0</v>
      </c>
      <c r="H317" s="64" t="s">
        <v>23</v>
      </c>
      <c r="I317" s="64" t="s">
        <v>5962</v>
      </c>
      <c r="J317" s="64"/>
      <c r="K317" s="64"/>
      <c r="L317" s="64"/>
      <c r="M317" s="64"/>
      <c r="N317" s="64" t="s">
        <v>5969</v>
      </c>
      <c r="O317" s="64" t="s">
        <v>6000</v>
      </c>
    </row>
    <row r="318" ht="12.75" customHeight="1">
      <c r="A318" s="82">
        <v>39635.0</v>
      </c>
      <c r="B318" s="64">
        <v>1312.0</v>
      </c>
      <c r="C318" s="64" t="s">
        <v>19</v>
      </c>
      <c r="D318" s="64" t="s">
        <v>8</v>
      </c>
      <c r="E318" s="64" t="s">
        <v>72</v>
      </c>
      <c r="F318" s="64">
        <v>79.0</v>
      </c>
      <c r="G318" s="64">
        <v>4650.0</v>
      </c>
      <c r="H318" s="64" t="s">
        <v>23</v>
      </c>
      <c r="I318" s="64"/>
      <c r="J318" s="64"/>
      <c r="K318" s="64"/>
      <c r="L318" s="64"/>
      <c r="M318" s="64"/>
      <c r="N318" s="64" t="s">
        <v>5978</v>
      </c>
      <c r="O318" s="64" t="s">
        <v>5978</v>
      </c>
    </row>
    <row r="319" ht="12.75" customHeight="1">
      <c r="A319" s="82">
        <v>39636.0</v>
      </c>
      <c r="B319" s="64">
        <v>1317.0</v>
      </c>
      <c r="C319" s="64" t="s">
        <v>19</v>
      </c>
      <c r="D319" s="64" t="s">
        <v>8</v>
      </c>
      <c r="E319" s="64" t="s">
        <v>70</v>
      </c>
      <c r="F319" s="64">
        <v>70.0</v>
      </c>
      <c r="G319" s="64">
        <v>3000.0</v>
      </c>
      <c r="H319" s="64" t="s">
        <v>23</v>
      </c>
      <c r="I319" s="64" t="s">
        <v>5962</v>
      </c>
      <c r="J319" s="64"/>
      <c r="K319" s="64"/>
      <c r="L319" s="64"/>
      <c r="M319" s="64"/>
      <c r="N319" s="64" t="s">
        <v>5969</v>
      </c>
      <c r="O319" s="64" t="s">
        <v>5970</v>
      </c>
    </row>
    <row r="320" ht="12.75" customHeight="1">
      <c r="A320" s="82">
        <v>39636.0</v>
      </c>
      <c r="B320" s="64">
        <v>1315.0</v>
      </c>
      <c r="C320" s="64" t="s">
        <v>19</v>
      </c>
      <c r="D320" s="64" t="s">
        <v>8</v>
      </c>
      <c r="E320" s="64" t="s">
        <v>71</v>
      </c>
      <c r="F320" s="64">
        <v>72.0</v>
      </c>
      <c r="G320" s="64">
        <v>3700.0</v>
      </c>
      <c r="H320" s="64" t="s">
        <v>23</v>
      </c>
      <c r="I320" s="64" t="s">
        <v>5962</v>
      </c>
      <c r="J320" s="64"/>
      <c r="K320" s="64"/>
      <c r="L320" s="64"/>
      <c r="M320" s="64"/>
      <c r="N320" s="64" t="s">
        <v>5963</v>
      </c>
      <c r="O320" s="64" t="s">
        <v>5967</v>
      </c>
    </row>
    <row r="321" ht="12.75" customHeight="1">
      <c r="A321" s="82">
        <v>39636.0</v>
      </c>
      <c r="B321" s="64">
        <v>1316.0</v>
      </c>
      <c r="C321" s="64" t="s">
        <v>19</v>
      </c>
      <c r="D321" s="64" t="s">
        <v>8</v>
      </c>
      <c r="E321" s="64" t="s">
        <v>71</v>
      </c>
      <c r="F321" s="64">
        <v>72.0</v>
      </c>
      <c r="G321" s="64">
        <v>3700.0</v>
      </c>
      <c r="H321" s="64" t="s">
        <v>23</v>
      </c>
      <c r="I321" s="64" t="s">
        <v>5962</v>
      </c>
      <c r="J321" s="64"/>
      <c r="K321" s="64"/>
      <c r="L321" s="64"/>
      <c r="M321" s="64"/>
      <c r="N321" s="64" t="s">
        <v>5963</v>
      </c>
      <c r="O321" s="64" t="s">
        <v>5967</v>
      </c>
    </row>
    <row r="322" ht="12.75" customHeight="1">
      <c r="A322" s="82">
        <v>39636.0</v>
      </c>
      <c r="B322" s="64">
        <v>1314.0</v>
      </c>
      <c r="C322" s="64" t="s">
        <v>19</v>
      </c>
      <c r="D322" s="64" t="s">
        <v>8</v>
      </c>
      <c r="E322" s="64" t="s">
        <v>74</v>
      </c>
      <c r="F322" s="64">
        <v>74.0</v>
      </c>
      <c r="G322" s="64">
        <v>4900.0</v>
      </c>
      <c r="H322" s="64" t="s">
        <v>23</v>
      </c>
      <c r="I322" s="64" t="s">
        <v>5962</v>
      </c>
      <c r="J322" s="64"/>
      <c r="K322" s="64"/>
      <c r="L322" s="64"/>
      <c r="M322" s="64"/>
      <c r="N322" s="64" t="s">
        <v>5963</v>
      </c>
      <c r="O322" s="64" t="s">
        <v>5972</v>
      </c>
    </row>
    <row r="323" ht="12.75" customHeight="1">
      <c r="A323" s="82">
        <v>39637.0</v>
      </c>
      <c r="B323" s="64">
        <v>1201.0</v>
      </c>
      <c r="C323" s="64" t="s">
        <v>19</v>
      </c>
      <c r="D323" s="64" t="s">
        <v>8</v>
      </c>
      <c r="E323" s="64" t="s">
        <v>74</v>
      </c>
      <c r="F323" s="64">
        <v>76.0</v>
      </c>
      <c r="G323" s="64">
        <v>4250.0</v>
      </c>
      <c r="H323" s="64" t="s">
        <v>23</v>
      </c>
      <c r="I323" s="64" t="s">
        <v>5962</v>
      </c>
      <c r="J323" s="64"/>
      <c r="K323" s="64"/>
      <c r="L323" s="64"/>
      <c r="M323" s="64"/>
      <c r="N323" s="64" t="s">
        <v>5963</v>
      </c>
      <c r="O323" s="64" t="s">
        <v>5967</v>
      </c>
    </row>
    <row r="324" ht="12.75" customHeight="1">
      <c r="A324" s="82">
        <v>39637.0</v>
      </c>
      <c r="B324" s="64">
        <v>1202.0</v>
      </c>
      <c r="C324" s="64" t="s">
        <v>19</v>
      </c>
      <c r="D324" s="64" t="s">
        <v>8</v>
      </c>
      <c r="E324" s="64" t="s">
        <v>74</v>
      </c>
      <c r="F324" s="64">
        <v>76.0</v>
      </c>
      <c r="G324" s="64">
        <v>4450.0</v>
      </c>
      <c r="H324" s="64" t="s">
        <v>23</v>
      </c>
      <c r="I324" s="64" t="s">
        <v>5962</v>
      </c>
      <c r="J324" s="64"/>
      <c r="K324" s="64"/>
      <c r="L324" s="64"/>
      <c r="M324" s="64"/>
      <c r="N324" s="64" t="s">
        <v>5963</v>
      </c>
      <c r="O324" s="64" t="s">
        <v>5967</v>
      </c>
    </row>
    <row r="325" ht="12.75" customHeight="1">
      <c r="A325" s="82">
        <v>39637.0</v>
      </c>
      <c r="B325" s="64">
        <v>1200.0</v>
      </c>
      <c r="C325" s="64" t="s">
        <v>19</v>
      </c>
      <c r="D325" s="64" t="s">
        <v>8</v>
      </c>
      <c r="E325" s="64" t="s">
        <v>73</v>
      </c>
      <c r="F325" s="64">
        <v>76.0</v>
      </c>
      <c r="G325" s="64">
        <v>4600.0</v>
      </c>
      <c r="H325" s="64" t="s">
        <v>23</v>
      </c>
      <c r="I325" s="64" t="s">
        <v>5962</v>
      </c>
      <c r="J325" s="64"/>
      <c r="K325" s="64"/>
      <c r="L325" s="64"/>
      <c r="M325" s="64"/>
      <c r="N325" s="64" t="s">
        <v>5963</v>
      </c>
      <c r="O325" s="64" t="s">
        <v>6250</v>
      </c>
    </row>
    <row r="326" ht="12.75" customHeight="1">
      <c r="A326" s="82">
        <v>39637.0</v>
      </c>
      <c r="B326" s="64">
        <v>1318.0</v>
      </c>
      <c r="C326" s="64" t="s">
        <v>19</v>
      </c>
      <c r="D326" s="64" t="s">
        <v>8</v>
      </c>
      <c r="E326" s="64" t="s">
        <v>66</v>
      </c>
      <c r="F326" s="64">
        <v>77.0</v>
      </c>
      <c r="G326" s="64">
        <v>5100.0</v>
      </c>
      <c r="H326" s="64" t="s">
        <v>23</v>
      </c>
      <c r="I326" s="64" t="s">
        <v>5962</v>
      </c>
      <c r="J326" s="64"/>
      <c r="K326" s="64"/>
      <c r="L326" s="64"/>
      <c r="M326" s="64"/>
      <c r="N326" s="64" t="s">
        <v>5963</v>
      </c>
      <c r="O326" s="64" t="s">
        <v>5972</v>
      </c>
    </row>
    <row r="327" ht="12.75" customHeight="1">
      <c r="A327" s="82">
        <v>39637.0</v>
      </c>
      <c r="B327" s="64">
        <v>1319.0</v>
      </c>
      <c r="C327" s="64" t="s">
        <v>19</v>
      </c>
      <c r="D327" s="64" t="s">
        <v>8</v>
      </c>
      <c r="E327" s="64" t="s">
        <v>66</v>
      </c>
      <c r="F327" s="64">
        <v>81.0</v>
      </c>
      <c r="G327" s="64">
        <v>5650.0</v>
      </c>
      <c r="H327" s="64" t="s">
        <v>23</v>
      </c>
      <c r="I327" s="64" t="s">
        <v>5962</v>
      </c>
      <c r="J327" s="64"/>
      <c r="K327" s="64"/>
      <c r="L327" s="64"/>
      <c r="M327" s="64"/>
      <c r="N327" s="64" t="s">
        <v>5963</v>
      </c>
      <c r="O327" s="64" t="s">
        <v>5972</v>
      </c>
    </row>
    <row r="328" ht="12.75" customHeight="1">
      <c r="A328" s="82">
        <v>39638.0</v>
      </c>
      <c r="B328" s="64">
        <v>1203.0</v>
      </c>
      <c r="C328" s="64" t="s">
        <v>19</v>
      </c>
      <c r="D328" s="64" t="s">
        <v>8</v>
      </c>
      <c r="E328" s="64" t="s">
        <v>72</v>
      </c>
      <c r="F328" s="64">
        <v>74.0</v>
      </c>
      <c r="G328" s="64">
        <v>4300.0</v>
      </c>
      <c r="H328" s="64" t="s">
        <v>23</v>
      </c>
      <c r="I328" s="64"/>
      <c r="J328" s="64"/>
      <c r="K328" s="64"/>
      <c r="L328" s="64"/>
      <c r="M328" s="64"/>
      <c r="N328" s="64" t="s">
        <v>5963</v>
      </c>
      <c r="O328" s="64" t="s">
        <v>6079</v>
      </c>
    </row>
    <row r="329" ht="12.75" customHeight="1">
      <c r="A329" s="82">
        <v>39640.0</v>
      </c>
      <c r="B329" s="64">
        <v>1204.0</v>
      </c>
      <c r="C329" s="64" t="s">
        <v>19</v>
      </c>
      <c r="D329" s="64" t="s">
        <v>8</v>
      </c>
      <c r="E329" s="64" t="s">
        <v>37</v>
      </c>
      <c r="F329" s="64">
        <v>74.0</v>
      </c>
      <c r="G329" s="64">
        <v>4800.0</v>
      </c>
      <c r="H329" s="64" t="s">
        <v>23</v>
      </c>
      <c r="I329" s="64" t="s">
        <v>5962</v>
      </c>
      <c r="J329" s="64"/>
      <c r="K329" s="64"/>
      <c r="L329" s="64"/>
      <c r="M329" s="64"/>
      <c r="N329" s="64" t="s">
        <v>5963</v>
      </c>
      <c r="O329" s="64" t="s">
        <v>5967</v>
      </c>
    </row>
    <row r="330" ht="12.75" customHeight="1">
      <c r="A330" s="82">
        <v>39642.0</v>
      </c>
      <c r="B330" s="64">
        <v>1208.0</v>
      </c>
      <c r="C330" s="64" t="s">
        <v>19</v>
      </c>
      <c r="D330" s="64" t="s">
        <v>8</v>
      </c>
      <c r="E330" s="64" t="s">
        <v>69</v>
      </c>
      <c r="F330" s="64">
        <v>64.0</v>
      </c>
      <c r="G330" s="64">
        <v>2300.0</v>
      </c>
      <c r="H330" s="64" t="s">
        <v>23</v>
      </c>
      <c r="I330" s="64" t="s">
        <v>5962</v>
      </c>
      <c r="J330" s="64"/>
      <c r="K330" s="64"/>
      <c r="L330" s="64"/>
      <c r="M330" s="64"/>
      <c r="N330" s="64" t="s">
        <v>5963</v>
      </c>
      <c r="O330" s="64" t="s">
        <v>6041</v>
      </c>
    </row>
    <row r="331" ht="12.75" customHeight="1">
      <c r="A331" s="82">
        <v>39642.0</v>
      </c>
      <c r="B331" s="64">
        <v>1205.0</v>
      </c>
      <c r="C331" s="64" t="s">
        <v>19</v>
      </c>
      <c r="D331" s="64" t="s">
        <v>819</v>
      </c>
      <c r="E331" s="64" t="s">
        <v>38</v>
      </c>
      <c r="F331" s="64">
        <v>72.0</v>
      </c>
      <c r="G331" s="64">
        <v>3400.0</v>
      </c>
      <c r="H331" s="64" t="s">
        <v>23</v>
      </c>
      <c r="I331" s="64" t="s">
        <v>5962</v>
      </c>
      <c r="J331" s="64"/>
      <c r="K331" s="64"/>
      <c r="L331" s="64"/>
      <c r="M331" s="64"/>
      <c r="N331" s="64" t="s">
        <v>5963</v>
      </c>
      <c r="O331" s="64" t="s">
        <v>855</v>
      </c>
    </row>
    <row r="332" ht="12.75" customHeight="1">
      <c r="A332" s="82">
        <v>39642.0</v>
      </c>
      <c r="B332" s="64">
        <v>1207.0</v>
      </c>
      <c r="C332" s="64" t="s">
        <v>19</v>
      </c>
      <c r="D332" s="64" t="s">
        <v>8</v>
      </c>
      <c r="E332" s="64" t="s">
        <v>74</v>
      </c>
      <c r="F332" s="64">
        <v>74.0</v>
      </c>
      <c r="G332" s="64">
        <v>4100.0</v>
      </c>
      <c r="H332" s="64" t="s">
        <v>23</v>
      </c>
      <c r="I332" s="64" t="s">
        <v>6020</v>
      </c>
      <c r="J332" s="64"/>
      <c r="K332" s="64"/>
      <c r="L332" s="64"/>
      <c r="M332" s="64"/>
      <c r="N332" s="64" t="s">
        <v>6121</v>
      </c>
      <c r="O332" s="64" t="s">
        <v>6124</v>
      </c>
    </row>
    <row r="333" ht="12.75" customHeight="1">
      <c r="A333" s="82">
        <v>39643.0</v>
      </c>
      <c r="B333" s="64">
        <v>1210.0</v>
      </c>
      <c r="C333" s="64" t="s">
        <v>19</v>
      </c>
      <c r="D333" s="64" t="s">
        <v>8</v>
      </c>
      <c r="E333" s="64" t="s">
        <v>27</v>
      </c>
      <c r="F333" s="64">
        <v>76.0</v>
      </c>
      <c r="G333" s="64">
        <v>4100.0</v>
      </c>
      <c r="H333" s="64" t="s">
        <v>23</v>
      </c>
      <c r="I333" s="64" t="s">
        <v>5962</v>
      </c>
      <c r="J333" s="64"/>
      <c r="K333" s="64"/>
      <c r="L333" s="64"/>
      <c r="M333" s="64"/>
      <c r="N333" s="64" t="s">
        <v>5969</v>
      </c>
      <c r="O333" s="64" t="s">
        <v>6050</v>
      </c>
    </row>
    <row r="334" ht="12.75" customHeight="1">
      <c r="A334" s="82">
        <v>39644.0</v>
      </c>
      <c r="B334" s="64">
        <v>1211.0</v>
      </c>
      <c r="C334" s="64" t="s">
        <v>19</v>
      </c>
      <c r="D334" s="64" t="s">
        <v>8</v>
      </c>
      <c r="E334" s="64" t="s">
        <v>74</v>
      </c>
      <c r="F334" s="64">
        <v>58.0</v>
      </c>
      <c r="G334" s="64">
        <v>2250.0</v>
      </c>
      <c r="H334" s="64" t="s">
        <v>23</v>
      </c>
      <c r="I334" s="64" t="s">
        <v>5962</v>
      </c>
      <c r="J334" s="64"/>
      <c r="K334" s="64"/>
      <c r="L334" s="64"/>
      <c r="M334" s="64"/>
      <c r="N334" s="64" t="s">
        <v>5963</v>
      </c>
      <c r="O334" s="64" t="s">
        <v>6042</v>
      </c>
    </row>
    <row r="335" ht="12.75" customHeight="1">
      <c r="A335" s="82">
        <v>39645.0</v>
      </c>
      <c r="B335" s="64">
        <v>1212.0</v>
      </c>
      <c r="C335" s="64" t="s">
        <v>19</v>
      </c>
      <c r="D335" s="64" t="s">
        <v>8</v>
      </c>
      <c r="E335" s="64" t="s">
        <v>74</v>
      </c>
      <c r="F335" s="64">
        <v>67.0</v>
      </c>
      <c r="G335" s="64">
        <v>2900.0</v>
      </c>
      <c r="H335" s="64" t="s">
        <v>23</v>
      </c>
      <c r="I335" s="64"/>
      <c r="J335" s="64"/>
      <c r="K335" s="64"/>
      <c r="L335" s="64"/>
      <c r="M335" s="64"/>
      <c r="N335" s="64" t="s">
        <v>5963</v>
      </c>
      <c r="O335" s="64" t="s">
        <v>6006</v>
      </c>
    </row>
    <row r="336" ht="12.75" customHeight="1">
      <c r="A336" s="82">
        <v>39645.0</v>
      </c>
      <c r="B336" s="64">
        <v>1213.0</v>
      </c>
      <c r="C336" s="64" t="s">
        <v>19</v>
      </c>
      <c r="D336" s="64" t="s">
        <v>8</v>
      </c>
      <c r="E336" s="64" t="s">
        <v>74</v>
      </c>
      <c r="F336" s="64">
        <v>72.0</v>
      </c>
      <c r="G336" s="64">
        <v>4100.0</v>
      </c>
      <c r="H336" s="64" t="s">
        <v>23</v>
      </c>
      <c r="I336" s="64"/>
      <c r="J336" s="64"/>
      <c r="K336" s="64"/>
      <c r="L336" s="64"/>
      <c r="M336" s="64"/>
      <c r="N336" s="64" t="s">
        <v>5963</v>
      </c>
      <c r="O336" s="64" t="s">
        <v>6006</v>
      </c>
    </row>
    <row r="337" ht="12.75" customHeight="1">
      <c r="A337" s="82">
        <v>39645.583333333336</v>
      </c>
      <c r="B337" s="64">
        <v>1214.0</v>
      </c>
      <c r="C337" s="64" t="s">
        <v>19</v>
      </c>
      <c r="D337" s="64" t="s">
        <v>8</v>
      </c>
      <c r="E337" s="64" t="s">
        <v>74</v>
      </c>
      <c r="F337" s="64">
        <v>60.0</v>
      </c>
      <c r="G337" s="64">
        <v>1950.0</v>
      </c>
      <c r="H337" s="64" t="s">
        <v>23</v>
      </c>
      <c r="I337" s="64" t="s">
        <v>5962</v>
      </c>
      <c r="J337" s="64"/>
      <c r="K337" s="64"/>
      <c r="L337" s="64"/>
      <c r="M337" s="64"/>
      <c r="N337" s="64" t="s">
        <v>5963</v>
      </c>
      <c r="O337" s="64" t="s">
        <v>6006</v>
      </c>
    </row>
    <row r="338" ht="12.75" customHeight="1">
      <c r="A338" s="82">
        <v>39647.0</v>
      </c>
      <c r="B338" s="64">
        <v>1216.0</v>
      </c>
      <c r="C338" s="64" t="s">
        <v>19</v>
      </c>
      <c r="D338" s="64" t="s">
        <v>8</v>
      </c>
      <c r="E338" s="64" t="s">
        <v>74</v>
      </c>
      <c r="F338" s="64">
        <v>57.0</v>
      </c>
      <c r="G338" s="64">
        <v>2000.0</v>
      </c>
      <c r="H338" s="64" t="s">
        <v>23</v>
      </c>
      <c r="I338" s="64" t="s">
        <v>5962</v>
      </c>
      <c r="J338" s="64"/>
      <c r="K338" s="64"/>
      <c r="L338" s="64"/>
      <c r="M338" s="64"/>
      <c r="N338" s="64" t="s">
        <v>5978</v>
      </c>
      <c r="O338" s="64" t="s">
        <v>6448</v>
      </c>
    </row>
    <row r="339" ht="12.75" customHeight="1">
      <c r="A339" s="82">
        <v>39647.0</v>
      </c>
      <c r="B339" s="64">
        <v>1218.0</v>
      </c>
      <c r="C339" s="64" t="s">
        <v>19</v>
      </c>
      <c r="D339" s="64" t="s">
        <v>8</v>
      </c>
      <c r="E339" s="64" t="s">
        <v>59</v>
      </c>
      <c r="F339" s="64">
        <v>58.0</v>
      </c>
      <c r="G339" s="64">
        <v>1800.0</v>
      </c>
      <c r="H339" s="64" t="s">
        <v>23</v>
      </c>
      <c r="I339" s="64" t="s">
        <v>5962</v>
      </c>
      <c r="J339" s="64"/>
      <c r="K339" s="64"/>
      <c r="L339" s="64"/>
      <c r="M339" s="64"/>
      <c r="N339" s="64" t="s">
        <v>6160</v>
      </c>
      <c r="O339" s="64" t="s">
        <v>6449</v>
      </c>
    </row>
    <row r="340" ht="12.75" customHeight="1">
      <c r="A340" s="82">
        <v>39647.0</v>
      </c>
      <c r="B340" s="64">
        <v>2119.0</v>
      </c>
      <c r="C340" s="64" t="s">
        <v>19</v>
      </c>
      <c r="D340" s="64" t="s">
        <v>8</v>
      </c>
      <c r="E340" s="64" t="s">
        <v>71</v>
      </c>
      <c r="F340" s="64">
        <v>59.0</v>
      </c>
      <c r="G340" s="64">
        <v>2400.0</v>
      </c>
      <c r="H340" s="64" t="s">
        <v>23</v>
      </c>
      <c r="I340" s="64" t="s">
        <v>5962</v>
      </c>
      <c r="J340" s="64"/>
      <c r="K340" s="64"/>
      <c r="L340" s="64"/>
      <c r="M340" s="64"/>
      <c r="N340" s="64" t="s">
        <v>5996</v>
      </c>
      <c r="O340" s="64" t="s">
        <v>6450</v>
      </c>
    </row>
    <row r="341" ht="12.75" customHeight="1">
      <c r="A341" s="82">
        <v>39647.0</v>
      </c>
      <c r="B341" s="64">
        <v>1217.0</v>
      </c>
      <c r="C341" s="64" t="s">
        <v>19</v>
      </c>
      <c r="D341" s="64" t="s">
        <v>8</v>
      </c>
      <c r="E341" s="64" t="s">
        <v>74</v>
      </c>
      <c r="F341" s="64">
        <v>60.0</v>
      </c>
      <c r="G341" s="64">
        <v>2400.0</v>
      </c>
      <c r="H341" s="64" t="s">
        <v>23</v>
      </c>
      <c r="I341" s="64" t="s">
        <v>5962</v>
      </c>
      <c r="J341" s="64"/>
      <c r="K341" s="64"/>
      <c r="L341" s="64"/>
      <c r="M341" s="64"/>
      <c r="N341" s="64" t="s">
        <v>5996</v>
      </c>
      <c r="O341" s="64" t="s">
        <v>5997</v>
      </c>
    </row>
    <row r="342" ht="12.75" customHeight="1">
      <c r="A342" s="82">
        <v>39647.4375</v>
      </c>
      <c r="B342" s="64">
        <v>1215.0</v>
      </c>
      <c r="C342" s="64" t="s">
        <v>19</v>
      </c>
      <c r="D342" s="64" t="s">
        <v>8</v>
      </c>
      <c r="E342" s="64" t="s">
        <v>69</v>
      </c>
      <c r="F342" s="64">
        <v>67.0</v>
      </c>
      <c r="G342" s="64">
        <v>2500.0</v>
      </c>
      <c r="H342" s="64" t="s">
        <v>816</v>
      </c>
      <c r="I342" s="64" t="s">
        <v>5962</v>
      </c>
      <c r="J342" s="64"/>
      <c r="K342" s="64"/>
      <c r="L342" s="64"/>
      <c r="M342" s="64"/>
      <c r="N342" s="64" t="s">
        <v>6160</v>
      </c>
      <c r="O342" s="64" t="s">
        <v>6272</v>
      </c>
    </row>
    <row r="343" ht="12.75" customHeight="1">
      <c r="A343" s="82">
        <v>39648.555555555555</v>
      </c>
      <c r="B343" s="64">
        <v>1209.0</v>
      </c>
      <c r="C343" s="64" t="s">
        <v>19</v>
      </c>
      <c r="D343" s="64" t="s">
        <v>819</v>
      </c>
      <c r="E343" s="64" t="s">
        <v>60</v>
      </c>
      <c r="F343" s="64">
        <v>78.0</v>
      </c>
      <c r="G343" s="64">
        <v>5000.0</v>
      </c>
      <c r="H343" s="64" t="s">
        <v>23</v>
      </c>
      <c r="I343" s="64" t="s">
        <v>5962</v>
      </c>
      <c r="J343" s="64"/>
      <c r="K343" s="64"/>
      <c r="L343" s="64"/>
      <c r="M343" s="64"/>
      <c r="N343" s="64" t="s">
        <v>5969</v>
      </c>
      <c r="O343" s="64" t="s">
        <v>6266</v>
      </c>
    </row>
    <row r="344" ht="12.75" customHeight="1">
      <c r="A344" s="82">
        <v>39648.760416666664</v>
      </c>
      <c r="B344" s="64">
        <v>1220.0</v>
      </c>
      <c r="C344" s="64" t="s">
        <v>19</v>
      </c>
      <c r="D344" s="64" t="s">
        <v>8</v>
      </c>
      <c r="E344" s="64" t="s">
        <v>74</v>
      </c>
      <c r="F344" s="64">
        <v>81.0</v>
      </c>
      <c r="G344" s="64">
        <v>5200.0</v>
      </c>
      <c r="H344" s="64" t="s">
        <v>23</v>
      </c>
      <c r="I344" s="64" t="s">
        <v>5962</v>
      </c>
      <c r="J344" s="64"/>
      <c r="K344" s="64"/>
      <c r="L344" s="64"/>
      <c r="M344" s="64"/>
      <c r="N344" s="64" t="s">
        <v>5963</v>
      </c>
      <c r="O344" s="64" t="s">
        <v>6370</v>
      </c>
    </row>
    <row r="345" ht="12.75" customHeight="1">
      <c r="A345" s="82">
        <v>39649.75</v>
      </c>
      <c r="B345" s="64">
        <v>1222.0</v>
      </c>
      <c r="C345" s="64" t="s">
        <v>19</v>
      </c>
      <c r="D345" s="64" t="s">
        <v>819</v>
      </c>
      <c r="E345" s="64" t="s">
        <v>38</v>
      </c>
      <c r="F345" s="64">
        <v>58.0</v>
      </c>
      <c r="G345" s="64">
        <v>2100.0</v>
      </c>
      <c r="H345" s="64" t="s">
        <v>23</v>
      </c>
      <c r="I345" s="64" t="s">
        <v>5962</v>
      </c>
      <c r="J345" s="64"/>
      <c r="K345" s="64"/>
      <c r="L345" s="64"/>
      <c r="M345" s="64"/>
      <c r="N345" s="64" t="s">
        <v>6160</v>
      </c>
      <c r="O345" s="64" t="s">
        <v>6338</v>
      </c>
    </row>
    <row r="346" ht="12.75" customHeight="1">
      <c r="A346" s="82">
        <v>39649.76388888889</v>
      </c>
      <c r="B346" s="64">
        <v>1221.0</v>
      </c>
      <c r="C346" s="64" t="s">
        <v>19</v>
      </c>
      <c r="D346" s="64" t="s">
        <v>8</v>
      </c>
      <c r="E346" s="64" t="s">
        <v>72</v>
      </c>
      <c r="F346" s="64">
        <v>84.0</v>
      </c>
      <c r="G346" s="64">
        <v>7000.0</v>
      </c>
      <c r="H346" s="64" t="s">
        <v>23</v>
      </c>
      <c r="I346" s="64" t="s">
        <v>5962</v>
      </c>
      <c r="J346" s="64"/>
      <c r="K346" s="64"/>
      <c r="L346" s="64"/>
      <c r="M346" s="64"/>
      <c r="N346" s="64" t="s">
        <v>5963</v>
      </c>
      <c r="O346" s="64" t="s">
        <v>5967</v>
      </c>
    </row>
    <row r="347" ht="12.75" customHeight="1">
      <c r="A347" s="82">
        <v>39650.0</v>
      </c>
      <c r="B347" s="64">
        <v>1223.0</v>
      </c>
      <c r="C347" s="64" t="s">
        <v>19</v>
      </c>
      <c r="D347" s="64" t="s">
        <v>819</v>
      </c>
      <c r="E347" s="64"/>
      <c r="F347" s="64">
        <v>72.0</v>
      </c>
      <c r="G347" s="64">
        <v>3450.0</v>
      </c>
      <c r="H347" s="64" t="s">
        <v>23</v>
      </c>
      <c r="I347" s="64" t="s">
        <v>5962</v>
      </c>
      <c r="J347" s="64"/>
      <c r="K347" s="64"/>
      <c r="L347" s="64"/>
      <c r="M347" s="64"/>
      <c r="N347" s="64" t="s">
        <v>5963</v>
      </c>
      <c r="O347" s="64" t="s">
        <v>5967</v>
      </c>
    </row>
    <row r="348" ht="12.75" customHeight="1">
      <c r="A348" s="82">
        <v>39651.0</v>
      </c>
      <c r="B348" s="64">
        <v>1224.0</v>
      </c>
      <c r="C348" s="64" t="s">
        <v>19</v>
      </c>
      <c r="D348" s="64" t="s">
        <v>8</v>
      </c>
      <c r="E348" s="64" t="s">
        <v>74</v>
      </c>
      <c r="F348" s="64">
        <v>60.0</v>
      </c>
      <c r="G348" s="64">
        <v>2250.0</v>
      </c>
      <c r="H348" s="64" t="s">
        <v>23</v>
      </c>
      <c r="I348" s="64"/>
      <c r="J348" s="64"/>
      <c r="K348" s="64"/>
      <c r="L348" s="64"/>
      <c r="M348" s="64"/>
      <c r="N348" s="64" t="s">
        <v>5978</v>
      </c>
      <c r="O348" s="64" t="s">
        <v>5978</v>
      </c>
    </row>
    <row r="349" ht="12.75" customHeight="1">
      <c r="A349" s="82">
        <v>39652.0</v>
      </c>
      <c r="B349" s="64">
        <v>1228.0</v>
      </c>
      <c r="C349" s="64" t="s">
        <v>19</v>
      </c>
      <c r="D349" s="64" t="s">
        <v>8</v>
      </c>
      <c r="E349" s="64" t="s">
        <v>68</v>
      </c>
      <c r="F349" s="64">
        <v>70.0</v>
      </c>
      <c r="G349" s="64">
        <v>3400.0</v>
      </c>
      <c r="H349" s="64" t="s">
        <v>23</v>
      </c>
      <c r="I349" s="64"/>
      <c r="J349" s="64"/>
      <c r="K349" s="64"/>
      <c r="L349" s="64"/>
      <c r="M349" s="64"/>
      <c r="N349" s="64" t="s">
        <v>5963</v>
      </c>
      <c r="O349" s="64" t="s">
        <v>5965</v>
      </c>
    </row>
    <row r="350" ht="12.75" customHeight="1">
      <c r="A350" s="82">
        <v>39652.0</v>
      </c>
      <c r="B350" s="64">
        <v>1227.0</v>
      </c>
      <c r="C350" s="64" t="s">
        <v>19</v>
      </c>
      <c r="D350" s="64" t="s">
        <v>8</v>
      </c>
      <c r="E350" s="64" t="s">
        <v>68</v>
      </c>
      <c r="F350" s="64">
        <v>74.0</v>
      </c>
      <c r="G350" s="64">
        <v>3800.0</v>
      </c>
      <c r="H350" s="64" t="s">
        <v>23</v>
      </c>
      <c r="I350" s="64"/>
      <c r="J350" s="64"/>
      <c r="K350" s="64"/>
      <c r="L350" s="64"/>
      <c r="M350" s="64"/>
      <c r="N350" s="64" t="s">
        <v>5963</v>
      </c>
      <c r="O350" s="64" t="s">
        <v>5965</v>
      </c>
    </row>
    <row r="351" ht="12.75" customHeight="1">
      <c r="A351" s="82">
        <v>39652.0</v>
      </c>
      <c r="B351" s="64">
        <v>1226.0</v>
      </c>
      <c r="C351" s="64" t="s">
        <v>19</v>
      </c>
      <c r="D351" s="64" t="s">
        <v>8</v>
      </c>
      <c r="E351" s="64" t="s">
        <v>68</v>
      </c>
      <c r="F351" s="64">
        <v>74.0</v>
      </c>
      <c r="G351" s="64">
        <v>3900.0</v>
      </c>
      <c r="H351" s="64" t="s">
        <v>23</v>
      </c>
      <c r="I351" s="64"/>
      <c r="J351" s="64"/>
      <c r="K351" s="64"/>
      <c r="L351" s="64"/>
      <c r="M351" s="64"/>
      <c r="N351" s="64" t="s">
        <v>5963</v>
      </c>
      <c r="O351" s="64" t="s">
        <v>5965</v>
      </c>
    </row>
    <row r="352" ht="12.75" customHeight="1">
      <c r="A352" s="82">
        <v>39654.0</v>
      </c>
      <c r="B352" s="64">
        <v>1230.0</v>
      </c>
      <c r="C352" s="64" t="s">
        <v>19</v>
      </c>
      <c r="D352" s="64" t="s">
        <v>8</v>
      </c>
      <c r="E352" s="64" t="s">
        <v>62</v>
      </c>
      <c r="F352" s="64">
        <v>57.0</v>
      </c>
      <c r="G352" s="64">
        <v>1600.0</v>
      </c>
      <c r="H352" s="64" t="s">
        <v>23</v>
      </c>
      <c r="I352" s="64" t="s">
        <v>5962</v>
      </c>
      <c r="J352" s="64"/>
      <c r="K352" s="64"/>
      <c r="L352" s="64"/>
      <c r="M352" s="64"/>
      <c r="N352" s="64" t="s">
        <v>6190</v>
      </c>
      <c r="O352" s="64" t="s">
        <v>6191</v>
      </c>
    </row>
    <row r="353" ht="12.75" customHeight="1">
      <c r="A353" s="82">
        <v>39654.0</v>
      </c>
      <c r="B353" s="64">
        <v>1229.0</v>
      </c>
      <c r="C353" s="64" t="s">
        <v>19</v>
      </c>
      <c r="D353" s="64" t="s">
        <v>8</v>
      </c>
      <c r="E353" s="64" t="s">
        <v>36</v>
      </c>
      <c r="F353" s="64">
        <v>58.0</v>
      </c>
      <c r="G353" s="64">
        <v>2100.0</v>
      </c>
      <c r="H353" s="64" t="s">
        <v>23</v>
      </c>
      <c r="I353" s="64"/>
      <c r="J353" s="64"/>
      <c r="K353" s="64"/>
      <c r="L353" s="64"/>
      <c r="M353" s="64"/>
      <c r="N353" s="64" t="s">
        <v>5969</v>
      </c>
      <c r="O353" s="64" t="s">
        <v>6324</v>
      </c>
    </row>
    <row r="354" ht="12.75" customHeight="1">
      <c r="A354" s="82">
        <v>39655.0</v>
      </c>
      <c r="B354" s="64">
        <v>1231.0</v>
      </c>
      <c r="C354" s="64" t="s">
        <v>19</v>
      </c>
      <c r="D354" s="64" t="s">
        <v>819</v>
      </c>
      <c r="E354" s="64"/>
      <c r="F354" s="64">
        <v>50.0</v>
      </c>
      <c r="G354" s="64">
        <v>1370.0</v>
      </c>
      <c r="H354" s="64" t="s">
        <v>23</v>
      </c>
      <c r="I354" s="64" t="s">
        <v>5962</v>
      </c>
      <c r="J354" s="64"/>
      <c r="K354" s="64"/>
      <c r="L354" s="64"/>
      <c r="M354" s="64"/>
      <c r="N354" s="64" t="s">
        <v>5996</v>
      </c>
      <c r="O354" s="64" t="s">
        <v>6451</v>
      </c>
    </row>
    <row r="355" ht="12.75" customHeight="1">
      <c r="A355" s="82">
        <v>39656.0</v>
      </c>
      <c r="B355" s="64">
        <v>1232.0</v>
      </c>
      <c r="C355" s="64" t="s">
        <v>19</v>
      </c>
      <c r="D355" s="64" t="s">
        <v>8</v>
      </c>
      <c r="E355" s="64" t="s">
        <v>74</v>
      </c>
      <c r="F355" s="64">
        <v>68.0</v>
      </c>
      <c r="G355" s="64">
        <v>3200.0</v>
      </c>
      <c r="H355" s="64" t="s">
        <v>23</v>
      </c>
      <c r="I355" s="64" t="s">
        <v>5962</v>
      </c>
      <c r="J355" s="64"/>
      <c r="K355" s="64"/>
      <c r="L355" s="64"/>
      <c r="M355" s="64"/>
      <c r="N355" s="64" t="s">
        <v>5963</v>
      </c>
      <c r="O355" s="64" t="s">
        <v>5972</v>
      </c>
    </row>
    <row r="356" ht="12.75" customHeight="1">
      <c r="A356" s="82">
        <v>39657.0</v>
      </c>
      <c r="B356" s="64">
        <v>1235.0</v>
      </c>
      <c r="C356" s="64" t="s">
        <v>19</v>
      </c>
      <c r="D356" s="64" t="s">
        <v>8</v>
      </c>
      <c r="E356" s="64" t="s">
        <v>74</v>
      </c>
      <c r="F356" s="64">
        <v>59.0</v>
      </c>
      <c r="G356" s="64">
        <v>1800.0</v>
      </c>
      <c r="H356" s="64" t="s">
        <v>23</v>
      </c>
      <c r="I356" s="64" t="s">
        <v>5962</v>
      </c>
      <c r="J356" s="64"/>
      <c r="K356" s="64"/>
      <c r="L356" s="64"/>
      <c r="M356" s="64"/>
      <c r="N356" s="64" t="s">
        <v>5969</v>
      </c>
      <c r="O356" s="64" t="s">
        <v>6427</v>
      </c>
    </row>
    <row r="357" ht="12.75" customHeight="1">
      <c r="A357" s="82">
        <v>39657.0</v>
      </c>
      <c r="B357" s="64">
        <v>1234.0</v>
      </c>
      <c r="C357" s="64" t="s">
        <v>19</v>
      </c>
      <c r="D357" s="64" t="s">
        <v>8</v>
      </c>
      <c r="E357" s="64" t="s">
        <v>69</v>
      </c>
      <c r="F357" s="64">
        <v>64.0</v>
      </c>
      <c r="G357" s="64">
        <v>2600.0</v>
      </c>
      <c r="H357" s="64" t="s">
        <v>23</v>
      </c>
      <c r="I357" s="64" t="s">
        <v>5962</v>
      </c>
      <c r="J357" s="64"/>
      <c r="K357" s="64"/>
      <c r="L357" s="64"/>
      <c r="M357" s="64"/>
      <c r="N357" s="64" t="s">
        <v>5963</v>
      </c>
      <c r="O357" s="64" t="s">
        <v>6042</v>
      </c>
    </row>
    <row r="358" ht="12.75" customHeight="1">
      <c r="A358" s="82">
        <v>39657.0</v>
      </c>
      <c r="B358" s="64">
        <v>1233.0</v>
      </c>
      <c r="C358" s="64" t="s">
        <v>19</v>
      </c>
      <c r="D358" s="64" t="s">
        <v>8</v>
      </c>
      <c r="E358" s="64">
        <f>AVERAGE(G216:G358)</f>
        <v>4065.524476</v>
      </c>
      <c r="F358" s="64">
        <v>70.0</v>
      </c>
      <c r="G358" s="64">
        <v>3500.0</v>
      </c>
      <c r="H358" s="64" t="s">
        <v>23</v>
      </c>
      <c r="I358" s="64" t="s">
        <v>5962</v>
      </c>
      <c r="J358" s="64"/>
      <c r="K358" s="64"/>
      <c r="L358" s="64"/>
      <c r="M358" s="64"/>
      <c r="N358" s="64" t="s">
        <v>5963</v>
      </c>
      <c r="O358" s="64" t="s">
        <v>6015</v>
      </c>
    </row>
    <row r="359" ht="12.75" customHeight="1">
      <c r="A359" s="82">
        <v>39659.0</v>
      </c>
      <c r="B359" s="64">
        <v>1238.0</v>
      </c>
      <c r="C359" s="64" t="s">
        <v>19</v>
      </c>
      <c r="D359" s="64" t="s">
        <v>8</v>
      </c>
      <c r="E359" s="64" t="s">
        <v>74</v>
      </c>
      <c r="F359" s="64">
        <v>55.0</v>
      </c>
      <c r="G359" s="64">
        <v>1900.0</v>
      </c>
      <c r="H359" s="64" t="s">
        <v>23</v>
      </c>
      <c r="I359" s="64" t="s">
        <v>5962</v>
      </c>
      <c r="J359" s="64"/>
      <c r="K359" s="64"/>
      <c r="L359" s="64"/>
      <c r="M359" s="64"/>
      <c r="N359" s="64" t="s">
        <v>5963</v>
      </c>
      <c r="O359" s="64" t="s">
        <v>5964</v>
      </c>
    </row>
    <row r="360" ht="12.75" customHeight="1">
      <c r="A360" s="82">
        <v>39659.0</v>
      </c>
      <c r="B360" s="64">
        <v>1237.0</v>
      </c>
      <c r="C360" s="64" t="s">
        <v>19</v>
      </c>
      <c r="D360" s="64" t="s">
        <v>8</v>
      </c>
      <c r="E360" s="64" t="s">
        <v>74</v>
      </c>
      <c r="F360" s="64">
        <v>58.0</v>
      </c>
      <c r="G360" s="64">
        <v>2200.0</v>
      </c>
      <c r="H360" s="64" t="s">
        <v>23</v>
      </c>
      <c r="I360" s="64" t="s">
        <v>5962</v>
      </c>
      <c r="J360" s="64"/>
      <c r="K360" s="64"/>
      <c r="L360" s="64"/>
      <c r="M360" s="64"/>
      <c r="N360" s="64" t="s">
        <v>5963</v>
      </c>
      <c r="O360" s="64" t="s">
        <v>5964</v>
      </c>
    </row>
    <row r="361" ht="12.75" customHeight="1">
      <c r="A361" s="82">
        <v>39659.0</v>
      </c>
      <c r="B361" s="64">
        <v>1236.0</v>
      </c>
      <c r="C361" s="64" t="s">
        <v>19</v>
      </c>
      <c r="D361" s="64" t="s">
        <v>8</v>
      </c>
      <c r="E361" s="64" t="s">
        <v>70</v>
      </c>
      <c r="F361" s="64">
        <v>75.0</v>
      </c>
      <c r="G361" s="64">
        <v>4700.0</v>
      </c>
      <c r="H361" s="64" t="s">
        <v>23</v>
      </c>
      <c r="I361" s="64" t="s">
        <v>5962</v>
      </c>
      <c r="J361" s="64"/>
      <c r="K361" s="64"/>
      <c r="L361" s="64"/>
      <c r="M361" s="64"/>
      <c r="N361" s="64" t="s">
        <v>5963</v>
      </c>
      <c r="O361" s="64" t="s">
        <v>6107</v>
      </c>
    </row>
    <row r="362" ht="12.75" customHeight="1">
      <c r="A362" s="82">
        <v>39525.354166666664</v>
      </c>
      <c r="B362" s="64">
        <v>7101.0</v>
      </c>
      <c r="C362" s="64" t="s">
        <v>82</v>
      </c>
      <c r="D362" s="64" t="s">
        <v>8</v>
      </c>
      <c r="E362" s="64" t="s">
        <v>833</v>
      </c>
      <c r="F362" s="64">
        <v>83.0</v>
      </c>
      <c r="G362" s="64">
        <v>6200.0</v>
      </c>
      <c r="H362" s="64" t="s">
        <v>23</v>
      </c>
      <c r="I362" s="64" t="s">
        <v>5962</v>
      </c>
      <c r="J362" s="64"/>
      <c r="K362" s="64"/>
      <c r="L362" s="64"/>
      <c r="M362" s="64"/>
      <c r="N362" s="64" t="s">
        <v>5963</v>
      </c>
      <c r="O362" s="64" t="s">
        <v>6042</v>
      </c>
    </row>
    <row r="363" ht="12.75" customHeight="1">
      <c r="A363" s="82">
        <v>39546.510416666664</v>
      </c>
      <c r="B363" s="64">
        <v>7102.0</v>
      </c>
      <c r="C363" s="64" t="s">
        <v>82</v>
      </c>
      <c r="D363" s="64" t="s">
        <v>8</v>
      </c>
      <c r="E363" s="64" t="s">
        <v>833</v>
      </c>
      <c r="F363" s="64">
        <v>89.0</v>
      </c>
      <c r="G363" s="64">
        <v>7100.0</v>
      </c>
      <c r="H363" s="64" t="s">
        <v>23</v>
      </c>
      <c r="I363" s="64" t="s">
        <v>5962</v>
      </c>
      <c r="J363" s="64"/>
      <c r="K363" s="64"/>
      <c r="L363" s="64"/>
      <c r="M363" s="64"/>
      <c r="N363" s="64" t="s">
        <v>5963</v>
      </c>
      <c r="O363" s="64" t="s">
        <v>6042</v>
      </c>
    </row>
    <row r="364" ht="12.75" customHeight="1">
      <c r="A364" s="82">
        <v>39554.34375</v>
      </c>
      <c r="B364" s="64">
        <v>7103.0</v>
      </c>
      <c r="C364" s="64" t="s">
        <v>82</v>
      </c>
      <c r="D364" s="64" t="s">
        <v>8</v>
      </c>
      <c r="E364" s="64" t="s">
        <v>974</v>
      </c>
      <c r="F364" s="64">
        <v>74.0</v>
      </c>
      <c r="G364" s="64">
        <v>4850.0</v>
      </c>
      <c r="H364" s="64" t="s">
        <v>23</v>
      </c>
      <c r="I364" s="64" t="s">
        <v>5962</v>
      </c>
      <c r="J364" s="64"/>
      <c r="K364" s="64"/>
      <c r="L364" s="64"/>
      <c r="M364" s="64"/>
      <c r="N364" s="64" t="s">
        <v>5963</v>
      </c>
      <c r="O364" s="64" t="s">
        <v>6059</v>
      </c>
    </row>
    <row r="365" ht="12.75" customHeight="1">
      <c r="A365" s="82">
        <v>39554.427083333336</v>
      </c>
      <c r="B365" s="64">
        <v>7104.0</v>
      </c>
      <c r="C365" s="64" t="s">
        <v>82</v>
      </c>
      <c r="D365" s="64" t="s">
        <v>8</v>
      </c>
      <c r="E365" s="64" t="s">
        <v>974</v>
      </c>
      <c r="F365" s="64">
        <v>77.0</v>
      </c>
      <c r="G365" s="64">
        <v>4100.0</v>
      </c>
      <c r="H365" s="64" t="s">
        <v>23</v>
      </c>
      <c r="I365" s="64" t="s">
        <v>5962</v>
      </c>
      <c r="J365" s="64"/>
      <c r="K365" s="64"/>
      <c r="L365" s="64"/>
      <c r="M365" s="64"/>
      <c r="N365" s="64" t="s">
        <v>5963</v>
      </c>
      <c r="O365" s="64" t="s">
        <v>6059</v>
      </c>
    </row>
    <row r="366" ht="12.75" customHeight="1">
      <c r="A366" s="82">
        <v>39554.625</v>
      </c>
      <c r="B366" s="64">
        <v>7105.0</v>
      </c>
      <c r="C366" s="64" t="s">
        <v>82</v>
      </c>
      <c r="D366" s="64" t="s">
        <v>819</v>
      </c>
      <c r="E366" s="64" t="s">
        <v>87</v>
      </c>
      <c r="F366" s="64">
        <v>73.0</v>
      </c>
      <c r="G366" s="64">
        <v>4700.0</v>
      </c>
      <c r="H366" s="64" t="s">
        <v>23</v>
      </c>
      <c r="I366" s="64" t="s">
        <v>5962</v>
      </c>
      <c r="J366" s="64"/>
      <c r="K366" s="64"/>
      <c r="L366" s="64"/>
      <c r="M366" s="64"/>
      <c r="N366" s="64" t="s">
        <v>5963</v>
      </c>
      <c r="O366" s="64" t="s">
        <v>6065</v>
      </c>
    </row>
    <row r="367" ht="12.75" customHeight="1">
      <c r="A367" s="82">
        <v>39554.708333333336</v>
      </c>
      <c r="B367" s="64">
        <v>7106.0</v>
      </c>
      <c r="C367" s="64" t="s">
        <v>82</v>
      </c>
      <c r="D367" s="64" t="s">
        <v>8</v>
      </c>
      <c r="E367" s="64" t="s">
        <v>836</v>
      </c>
      <c r="F367" s="64">
        <v>73.0</v>
      </c>
      <c r="G367" s="64">
        <v>4500.0</v>
      </c>
      <c r="H367" s="64" t="s">
        <v>23</v>
      </c>
      <c r="I367" s="64" t="s">
        <v>5971</v>
      </c>
      <c r="J367" s="64"/>
      <c r="K367" s="64"/>
      <c r="L367" s="64"/>
      <c r="M367" s="64"/>
      <c r="N367" s="64" t="s">
        <v>6054</v>
      </c>
      <c r="O367" s="64" t="s">
        <v>6452</v>
      </c>
    </row>
    <row r="368" ht="12.75" customHeight="1">
      <c r="A368" s="82">
        <v>39556.375</v>
      </c>
      <c r="B368" s="64">
        <v>7107.0</v>
      </c>
      <c r="C368" s="64" t="s">
        <v>82</v>
      </c>
      <c r="D368" s="64" t="s">
        <v>8</v>
      </c>
      <c r="E368" s="64" t="s">
        <v>974</v>
      </c>
      <c r="F368" s="64">
        <v>84.0</v>
      </c>
      <c r="G368" s="64">
        <v>5750.0</v>
      </c>
      <c r="H368" s="64" t="s">
        <v>23</v>
      </c>
      <c r="I368" s="64" t="s">
        <v>5962</v>
      </c>
      <c r="J368" s="64"/>
      <c r="K368" s="64"/>
      <c r="L368" s="64"/>
      <c r="M368" s="64"/>
      <c r="N368" s="64" t="s">
        <v>6009</v>
      </c>
      <c r="O368" s="64" t="s">
        <v>6163</v>
      </c>
    </row>
    <row r="369" ht="12.75" customHeight="1">
      <c r="A369" s="82">
        <v>39556.427083333336</v>
      </c>
      <c r="B369" s="64">
        <v>7108.0</v>
      </c>
      <c r="C369" s="64" t="s">
        <v>82</v>
      </c>
      <c r="D369" s="64" t="s">
        <v>8</v>
      </c>
      <c r="E369" s="64" t="s">
        <v>834</v>
      </c>
      <c r="F369" s="64">
        <v>88.0</v>
      </c>
      <c r="G369" s="64">
        <v>7400.0</v>
      </c>
      <c r="H369" s="64" t="s">
        <v>23</v>
      </c>
      <c r="I369" s="64" t="s">
        <v>5962</v>
      </c>
      <c r="J369" s="64"/>
      <c r="K369" s="64"/>
      <c r="L369" s="64"/>
      <c r="M369" s="64"/>
      <c r="N369" s="64" t="s">
        <v>5963</v>
      </c>
      <c r="O369" s="64" t="s">
        <v>6444</v>
      </c>
    </row>
    <row r="370" ht="12.75" customHeight="1">
      <c r="A370" s="82">
        <v>39556.4375</v>
      </c>
      <c r="B370" s="64">
        <v>7109.0</v>
      </c>
      <c r="C370" s="64" t="s">
        <v>82</v>
      </c>
      <c r="D370" s="64" t="s">
        <v>8</v>
      </c>
      <c r="E370" s="64" t="s">
        <v>834</v>
      </c>
      <c r="F370" s="64">
        <v>75.0</v>
      </c>
      <c r="G370" s="64">
        <v>4200.0</v>
      </c>
      <c r="H370" s="64" t="s">
        <v>23</v>
      </c>
      <c r="I370" s="64" t="s">
        <v>5962</v>
      </c>
      <c r="J370" s="64"/>
      <c r="K370" s="64"/>
      <c r="L370" s="64"/>
      <c r="M370" s="64"/>
      <c r="N370" s="64" t="s">
        <v>5963</v>
      </c>
      <c r="O370" s="64" t="s">
        <v>6453</v>
      </c>
    </row>
    <row r="371" ht="12.75" customHeight="1">
      <c r="A371" s="82">
        <v>39557.75</v>
      </c>
      <c r="B371" s="64">
        <v>7110.0</v>
      </c>
      <c r="C371" s="64" t="s">
        <v>82</v>
      </c>
      <c r="D371" s="64" t="s">
        <v>8</v>
      </c>
      <c r="E371" s="64" t="s">
        <v>974</v>
      </c>
      <c r="F371" s="64">
        <v>72.0</v>
      </c>
      <c r="G371" s="64">
        <v>4350.0</v>
      </c>
      <c r="H371" s="64" t="s">
        <v>23</v>
      </c>
      <c r="I371" s="64" t="s">
        <v>5962</v>
      </c>
      <c r="J371" s="64"/>
      <c r="K371" s="64"/>
      <c r="L371" s="64"/>
      <c r="M371" s="64"/>
      <c r="N371" s="64" t="s">
        <v>5963</v>
      </c>
      <c r="O371" s="64" t="s">
        <v>6129</v>
      </c>
    </row>
    <row r="372" ht="12.75" customHeight="1">
      <c r="A372" s="82">
        <v>39558.354166666664</v>
      </c>
      <c r="B372" s="64">
        <v>7111.0</v>
      </c>
      <c r="C372" s="64" t="s">
        <v>82</v>
      </c>
      <c r="D372" s="64" t="s">
        <v>8</v>
      </c>
      <c r="E372" s="64" t="s">
        <v>974</v>
      </c>
      <c r="F372" s="64">
        <v>72.0</v>
      </c>
      <c r="G372" s="64">
        <v>4000.0</v>
      </c>
      <c r="H372" s="64" t="s">
        <v>23</v>
      </c>
      <c r="I372" s="64" t="s">
        <v>5962</v>
      </c>
      <c r="J372" s="64"/>
      <c r="K372" s="64"/>
      <c r="L372" s="64"/>
      <c r="M372" s="64"/>
      <c r="N372" s="64" t="s">
        <v>5963</v>
      </c>
      <c r="O372" s="64" t="s">
        <v>6065</v>
      </c>
    </row>
    <row r="373" ht="12.75" customHeight="1">
      <c r="A373" s="82">
        <v>39558.5</v>
      </c>
      <c r="B373" s="64">
        <v>7112.0</v>
      </c>
      <c r="C373" s="64" t="s">
        <v>82</v>
      </c>
      <c r="D373" s="64" t="s">
        <v>8</v>
      </c>
      <c r="E373" s="64" t="s">
        <v>833</v>
      </c>
      <c r="F373" s="64">
        <v>72.0</v>
      </c>
      <c r="G373" s="64">
        <v>4000.0</v>
      </c>
      <c r="H373" s="64" t="s">
        <v>23</v>
      </c>
      <c r="I373" s="64" t="s">
        <v>5971</v>
      </c>
      <c r="J373" s="64"/>
      <c r="K373" s="64"/>
      <c r="L373" s="64"/>
      <c r="M373" s="64"/>
      <c r="N373" s="64" t="s">
        <v>6054</v>
      </c>
      <c r="O373" s="64" t="s">
        <v>6148</v>
      </c>
    </row>
    <row r="374" ht="12.75" customHeight="1">
      <c r="A374" s="82">
        <v>39560.4375</v>
      </c>
      <c r="B374" s="64">
        <v>7113.0</v>
      </c>
      <c r="C374" s="64" t="s">
        <v>82</v>
      </c>
      <c r="D374" s="64" t="s">
        <v>8</v>
      </c>
      <c r="E374" s="64" t="s">
        <v>974</v>
      </c>
      <c r="F374" s="64">
        <v>77.0</v>
      </c>
      <c r="G374" s="64">
        <v>5300.0</v>
      </c>
      <c r="H374" s="64" t="s">
        <v>23</v>
      </c>
      <c r="I374" s="64" t="s">
        <v>5962</v>
      </c>
      <c r="J374" s="64"/>
      <c r="K374" s="64"/>
      <c r="L374" s="64"/>
      <c r="M374" s="64"/>
      <c r="N374" s="64" t="s">
        <v>5963</v>
      </c>
      <c r="O374" s="64" t="s">
        <v>5972</v>
      </c>
    </row>
    <row r="375" ht="12.75" customHeight="1">
      <c r="A375" s="82">
        <v>39563.4375</v>
      </c>
      <c r="B375" s="64">
        <v>7114.0</v>
      </c>
      <c r="C375" s="64" t="s">
        <v>82</v>
      </c>
      <c r="D375" s="64" t="s">
        <v>8</v>
      </c>
      <c r="E375" s="64" t="s">
        <v>835</v>
      </c>
      <c r="F375" s="64">
        <v>76.0</v>
      </c>
      <c r="G375" s="64">
        <v>4750.0</v>
      </c>
      <c r="H375" s="64" t="s">
        <v>23</v>
      </c>
      <c r="I375" s="64" t="s">
        <v>5962</v>
      </c>
      <c r="J375" s="64"/>
      <c r="K375" s="64"/>
      <c r="L375" s="64"/>
      <c r="M375" s="64"/>
      <c r="N375" s="64" t="s">
        <v>5963</v>
      </c>
      <c r="O375" s="64" t="s">
        <v>5972</v>
      </c>
    </row>
    <row r="376" ht="12.75" customHeight="1">
      <c r="A376" s="82">
        <v>39563.479166666664</v>
      </c>
      <c r="B376" s="64">
        <v>7115.0</v>
      </c>
      <c r="C376" s="64" t="s">
        <v>82</v>
      </c>
      <c r="D376" s="64" t="s">
        <v>819</v>
      </c>
      <c r="E376" s="64" t="s">
        <v>6454</v>
      </c>
      <c r="F376" s="64">
        <v>77.0</v>
      </c>
      <c r="G376" s="64">
        <v>5300.0</v>
      </c>
      <c r="H376" s="64" t="s">
        <v>23</v>
      </c>
      <c r="I376" s="64" t="s">
        <v>5962</v>
      </c>
      <c r="J376" s="64"/>
      <c r="K376" s="64"/>
      <c r="L376" s="64"/>
      <c r="M376" s="64"/>
      <c r="N376" s="64" t="s">
        <v>5963</v>
      </c>
      <c r="O376" s="64" t="s">
        <v>6065</v>
      </c>
    </row>
    <row r="377" ht="12.75" customHeight="1">
      <c r="A377" s="82">
        <v>39563.5</v>
      </c>
      <c r="B377" s="64">
        <v>7116.0</v>
      </c>
      <c r="C377" s="64" t="s">
        <v>82</v>
      </c>
      <c r="D377" s="64" t="s">
        <v>819</v>
      </c>
      <c r="E377" s="64" t="s">
        <v>88</v>
      </c>
      <c r="F377" s="64">
        <v>73.0</v>
      </c>
      <c r="G377" s="64">
        <v>4000.0</v>
      </c>
      <c r="H377" s="64" t="s">
        <v>23</v>
      </c>
      <c r="I377" s="64" t="s">
        <v>5971</v>
      </c>
      <c r="J377" s="64"/>
      <c r="K377" s="64"/>
      <c r="L377" s="64"/>
      <c r="M377" s="64"/>
      <c r="N377" s="64" t="s">
        <v>6054</v>
      </c>
      <c r="O377" s="64" t="s">
        <v>6066</v>
      </c>
    </row>
    <row r="378" ht="12.75" customHeight="1">
      <c r="A378" s="82"/>
      <c r="B378" s="64">
        <v>7117.0</v>
      </c>
      <c r="C378" s="64" t="s">
        <v>82</v>
      </c>
      <c r="D378" s="64"/>
      <c r="E378" s="64"/>
      <c r="F378" s="64">
        <v>74.0</v>
      </c>
      <c r="G378" s="64">
        <v>4800.0</v>
      </c>
      <c r="H378" s="64"/>
      <c r="I378" s="64"/>
      <c r="J378" s="64"/>
      <c r="K378" s="64"/>
      <c r="L378" s="64"/>
      <c r="M378" s="64"/>
      <c r="N378" s="64"/>
      <c r="O378" s="64"/>
    </row>
    <row r="379" ht="12.75" customHeight="1">
      <c r="A379" s="82"/>
      <c r="B379" s="64">
        <v>7118.0</v>
      </c>
      <c r="C379" s="64" t="s">
        <v>82</v>
      </c>
      <c r="D379" s="64"/>
      <c r="E379" s="64"/>
      <c r="F379" s="64">
        <v>74.0</v>
      </c>
      <c r="G379" s="64">
        <v>4200.0</v>
      </c>
      <c r="H379" s="64"/>
      <c r="I379" s="64"/>
      <c r="J379" s="64"/>
      <c r="K379" s="64"/>
      <c r="L379" s="64"/>
      <c r="M379" s="64"/>
      <c r="N379" s="64"/>
      <c r="O379" s="64"/>
    </row>
    <row r="380" ht="12.75" customHeight="1">
      <c r="A380" s="82"/>
      <c r="B380" s="64">
        <v>7119.0</v>
      </c>
      <c r="C380" s="64" t="s">
        <v>82</v>
      </c>
      <c r="D380" s="64"/>
      <c r="E380" s="64"/>
      <c r="F380" s="64">
        <v>69.0</v>
      </c>
      <c r="G380" s="64">
        <v>3250.0</v>
      </c>
      <c r="H380" s="64"/>
      <c r="I380" s="64"/>
      <c r="J380" s="64"/>
      <c r="K380" s="64"/>
      <c r="L380" s="64"/>
      <c r="M380" s="64"/>
      <c r="N380" s="64"/>
      <c r="O380" s="64"/>
    </row>
    <row r="381" ht="12.75" customHeight="1">
      <c r="A381" s="82"/>
      <c r="B381" s="64">
        <v>7120.0</v>
      </c>
      <c r="C381" s="64" t="s">
        <v>82</v>
      </c>
      <c r="D381" s="64"/>
      <c r="E381" s="64"/>
      <c r="F381" s="64">
        <v>75.0</v>
      </c>
      <c r="G381" s="64">
        <v>4650.0</v>
      </c>
      <c r="H381" s="64"/>
      <c r="I381" s="64"/>
      <c r="J381" s="64"/>
      <c r="K381" s="64"/>
      <c r="L381" s="64"/>
      <c r="M381" s="64"/>
      <c r="N381" s="64"/>
      <c r="O381" s="64"/>
    </row>
    <row r="382" ht="12.75" customHeight="1">
      <c r="A382" s="82"/>
      <c r="B382" s="64">
        <v>7121.0</v>
      </c>
      <c r="C382" s="64" t="s">
        <v>82</v>
      </c>
      <c r="D382" s="64"/>
      <c r="E382" s="64"/>
      <c r="F382" s="64">
        <v>78.0</v>
      </c>
      <c r="G382" s="64">
        <v>5000.0</v>
      </c>
      <c r="H382" s="64"/>
      <c r="I382" s="64"/>
      <c r="J382" s="64"/>
      <c r="K382" s="64"/>
      <c r="L382" s="64"/>
      <c r="M382" s="64"/>
      <c r="N382" s="64"/>
      <c r="O382" s="64"/>
    </row>
    <row r="383" ht="12.75" customHeight="1">
      <c r="A383" s="82"/>
      <c r="B383" s="64">
        <v>7122.0</v>
      </c>
      <c r="C383" s="64" t="s">
        <v>82</v>
      </c>
      <c r="D383" s="64"/>
      <c r="E383" s="64"/>
      <c r="F383" s="64">
        <v>89.0</v>
      </c>
      <c r="G383" s="64">
        <v>9500.0</v>
      </c>
      <c r="H383" s="64"/>
      <c r="I383" s="64"/>
      <c r="J383" s="64"/>
      <c r="K383" s="64"/>
      <c r="L383" s="64"/>
      <c r="M383" s="64"/>
      <c r="N383" s="64"/>
      <c r="O383" s="64"/>
    </row>
    <row r="384" ht="12.75" customHeight="1">
      <c r="A384" s="82"/>
      <c r="B384" s="64">
        <v>7123.0</v>
      </c>
      <c r="C384" s="64" t="s">
        <v>82</v>
      </c>
      <c r="D384" s="64"/>
      <c r="E384" s="64"/>
      <c r="F384" s="64">
        <v>70.0</v>
      </c>
      <c r="G384" s="64">
        <v>3800.0</v>
      </c>
      <c r="H384" s="64"/>
      <c r="I384" s="64"/>
      <c r="J384" s="64"/>
      <c r="K384" s="64"/>
      <c r="L384" s="64"/>
      <c r="M384" s="64"/>
      <c r="N384" s="64"/>
      <c r="O384" s="64"/>
    </row>
    <row r="385" ht="12.75" customHeight="1">
      <c r="A385" s="82"/>
      <c r="B385" s="64">
        <v>7124.0</v>
      </c>
      <c r="C385" s="64" t="s">
        <v>82</v>
      </c>
      <c r="D385" s="64"/>
      <c r="E385" s="64"/>
      <c r="F385" s="64">
        <v>76.0</v>
      </c>
      <c r="G385" s="64">
        <v>4750.0</v>
      </c>
      <c r="H385" s="64"/>
      <c r="I385" s="64"/>
      <c r="J385" s="64"/>
      <c r="K385" s="64"/>
      <c r="L385" s="64"/>
      <c r="M385" s="64"/>
      <c r="N385" s="64"/>
      <c r="O385" s="64"/>
    </row>
    <row r="386" ht="12.75" customHeight="1">
      <c r="A386" s="82">
        <v>39575.354166666664</v>
      </c>
      <c r="B386" s="64">
        <v>7125.0</v>
      </c>
      <c r="C386" s="64" t="s">
        <v>82</v>
      </c>
      <c r="D386" s="64" t="s">
        <v>8</v>
      </c>
      <c r="E386" s="64" t="s">
        <v>835</v>
      </c>
      <c r="F386" s="64">
        <v>75.0</v>
      </c>
      <c r="G386" s="64">
        <v>4300.0</v>
      </c>
      <c r="H386" s="64" t="s">
        <v>23</v>
      </c>
      <c r="I386" s="64" t="s">
        <v>5962</v>
      </c>
      <c r="J386" s="64"/>
      <c r="K386" s="64"/>
      <c r="L386" s="64"/>
      <c r="M386" s="64"/>
      <c r="N386" s="64" t="s">
        <v>5963</v>
      </c>
      <c r="O386" s="64" t="s">
        <v>6233</v>
      </c>
    </row>
    <row r="387" ht="12.75" customHeight="1">
      <c r="A387" s="82">
        <v>39575.520833333336</v>
      </c>
      <c r="B387" s="64">
        <v>7126.0</v>
      </c>
      <c r="C387" s="64" t="s">
        <v>82</v>
      </c>
      <c r="D387" s="64" t="s">
        <v>819</v>
      </c>
      <c r="E387" s="64"/>
      <c r="F387" s="64">
        <v>76.0</v>
      </c>
      <c r="G387" s="64">
        <v>5200.0</v>
      </c>
      <c r="H387" s="64" t="s">
        <v>23</v>
      </c>
      <c r="I387" s="64" t="s">
        <v>5962</v>
      </c>
      <c r="J387" s="64"/>
      <c r="K387" s="64"/>
      <c r="L387" s="64"/>
      <c r="M387" s="64"/>
      <c r="N387" s="64" t="s">
        <v>5963</v>
      </c>
      <c r="O387" s="64" t="s">
        <v>6065</v>
      </c>
    </row>
    <row r="388" ht="12.75" customHeight="1">
      <c r="A388" s="82"/>
      <c r="B388" s="64">
        <v>7127.0</v>
      </c>
      <c r="C388" s="64" t="s">
        <v>82</v>
      </c>
      <c r="D388" s="64"/>
      <c r="E388" s="64"/>
      <c r="F388" s="64">
        <v>95.0</v>
      </c>
      <c r="G388" s="64">
        <v>9700.0</v>
      </c>
      <c r="H388" s="64"/>
      <c r="I388" s="64"/>
      <c r="J388" s="64"/>
      <c r="K388" s="64"/>
      <c r="L388" s="64"/>
      <c r="M388" s="64"/>
      <c r="N388" s="64"/>
      <c r="O388" s="64"/>
    </row>
    <row r="389" ht="12.75" customHeight="1">
      <c r="A389" s="82"/>
      <c r="B389" s="64">
        <v>7128.0</v>
      </c>
      <c r="C389" s="64" t="s">
        <v>82</v>
      </c>
      <c r="D389" s="64"/>
      <c r="E389" s="64"/>
      <c r="F389" s="64">
        <v>76.0</v>
      </c>
      <c r="G389" s="64">
        <v>5100.0</v>
      </c>
      <c r="H389" s="64"/>
      <c r="I389" s="64"/>
      <c r="J389" s="64"/>
      <c r="K389" s="64"/>
      <c r="L389" s="64"/>
      <c r="M389" s="64"/>
      <c r="N389" s="64"/>
      <c r="O389" s="64"/>
    </row>
    <row r="390" ht="12.75" customHeight="1">
      <c r="A390" s="82">
        <v>39586.4375</v>
      </c>
      <c r="B390" s="64">
        <v>7129.0</v>
      </c>
      <c r="C390" s="64" t="s">
        <v>82</v>
      </c>
      <c r="D390" s="64" t="s">
        <v>819</v>
      </c>
      <c r="E390" s="64" t="s">
        <v>87</v>
      </c>
      <c r="F390" s="64">
        <v>73.0</v>
      </c>
      <c r="G390" s="64">
        <v>4000.0</v>
      </c>
      <c r="H390" s="64" t="s">
        <v>23</v>
      </c>
      <c r="I390" s="64" t="s">
        <v>5971</v>
      </c>
      <c r="J390" s="64"/>
      <c r="K390" s="64"/>
      <c r="L390" s="64"/>
      <c r="M390" s="64"/>
      <c r="N390" s="64" t="s">
        <v>5963</v>
      </c>
      <c r="O390" s="64" t="s">
        <v>6455</v>
      </c>
    </row>
    <row r="391" ht="12.75" customHeight="1">
      <c r="A391" s="82">
        <v>39586.385416666664</v>
      </c>
      <c r="B391" s="64">
        <v>7130.0</v>
      </c>
      <c r="C391" s="64" t="s">
        <v>82</v>
      </c>
      <c r="D391" s="64" t="s">
        <v>8</v>
      </c>
      <c r="E391" s="64" t="s">
        <v>974</v>
      </c>
      <c r="F391" s="64">
        <v>75.0</v>
      </c>
      <c r="G391" s="64">
        <v>4400.0</v>
      </c>
      <c r="H391" s="64" t="s">
        <v>23</v>
      </c>
      <c r="I391" s="64" t="s">
        <v>5971</v>
      </c>
      <c r="J391" s="64"/>
      <c r="K391" s="64"/>
      <c r="L391" s="64"/>
      <c r="M391" s="64"/>
      <c r="N391" s="64" t="s">
        <v>6054</v>
      </c>
      <c r="O391" s="64" t="s">
        <v>6054</v>
      </c>
    </row>
    <row r="392" ht="12.75" customHeight="1">
      <c r="A392" s="82"/>
      <c r="B392" s="64">
        <v>7131.0</v>
      </c>
      <c r="C392" s="64" t="s">
        <v>82</v>
      </c>
      <c r="D392" s="64"/>
      <c r="E392" s="64"/>
      <c r="F392" s="64">
        <v>78.0</v>
      </c>
      <c r="G392" s="64">
        <v>4700.0</v>
      </c>
      <c r="H392" s="64"/>
      <c r="I392" s="64"/>
      <c r="J392" s="64"/>
      <c r="K392" s="64"/>
      <c r="L392" s="64"/>
      <c r="M392" s="64"/>
      <c r="N392" s="64"/>
      <c r="O392" s="64"/>
    </row>
    <row r="393" ht="12.75" customHeight="1">
      <c r="A393" s="82">
        <v>39588.4375</v>
      </c>
      <c r="B393" s="64">
        <v>7132.0</v>
      </c>
      <c r="C393" s="64" t="s">
        <v>82</v>
      </c>
      <c r="D393" s="64" t="s">
        <v>8</v>
      </c>
      <c r="E393" s="64" t="s">
        <v>6393</v>
      </c>
      <c r="F393" s="64">
        <v>82.0</v>
      </c>
      <c r="G393" s="64">
        <v>6200.0</v>
      </c>
      <c r="H393" s="64" t="s">
        <v>23</v>
      </c>
      <c r="I393" s="64" t="s">
        <v>5962</v>
      </c>
      <c r="J393" s="64"/>
      <c r="K393" s="64"/>
      <c r="L393" s="64"/>
      <c r="M393" s="64"/>
      <c r="N393" s="64" t="s">
        <v>6010</v>
      </c>
      <c r="O393" s="64" t="s">
        <v>6328</v>
      </c>
    </row>
    <row r="394" ht="12.75" customHeight="1">
      <c r="A394" s="82">
        <v>39589.385416666664</v>
      </c>
      <c r="B394" s="64">
        <v>7133.0</v>
      </c>
      <c r="C394" s="64" t="s">
        <v>82</v>
      </c>
      <c r="D394" s="64" t="s">
        <v>8</v>
      </c>
      <c r="E394" s="64" t="s">
        <v>2251</v>
      </c>
      <c r="F394" s="64">
        <v>67.0</v>
      </c>
      <c r="G394" s="64">
        <v>3800.0</v>
      </c>
      <c r="H394" s="64" t="s">
        <v>23</v>
      </c>
      <c r="I394" s="64" t="s">
        <v>5971</v>
      </c>
      <c r="J394" s="64"/>
      <c r="K394" s="64"/>
      <c r="L394" s="64"/>
      <c r="M394" s="64"/>
      <c r="N394" s="64" t="s">
        <v>5963</v>
      </c>
      <c r="O394" s="64" t="s">
        <v>6456</v>
      </c>
    </row>
    <row r="395" ht="12.75" customHeight="1">
      <c r="A395" s="82">
        <v>39595.510416666664</v>
      </c>
      <c r="B395" s="64">
        <v>7134.0</v>
      </c>
      <c r="C395" s="64" t="s">
        <v>82</v>
      </c>
      <c r="D395" s="64" t="s">
        <v>8</v>
      </c>
      <c r="E395" s="64" t="s">
        <v>974</v>
      </c>
      <c r="F395" s="64">
        <v>82.0</v>
      </c>
      <c r="G395" s="64">
        <v>5800.0</v>
      </c>
      <c r="H395" s="64" t="s">
        <v>23</v>
      </c>
      <c r="I395" s="64" t="s">
        <v>5962</v>
      </c>
      <c r="J395" s="64"/>
      <c r="K395" s="64"/>
      <c r="L395" s="64"/>
      <c r="M395" s="64"/>
      <c r="N395" s="64" t="s">
        <v>5963</v>
      </c>
      <c r="O395" s="64" t="s">
        <v>5967</v>
      </c>
    </row>
    <row r="396" ht="12.75" customHeight="1">
      <c r="A396" s="82">
        <v>39595.479166666664</v>
      </c>
      <c r="B396" s="64">
        <v>7135.0</v>
      </c>
      <c r="C396" s="64" t="s">
        <v>82</v>
      </c>
      <c r="D396" s="64" t="s">
        <v>8</v>
      </c>
      <c r="E396" s="64" t="s">
        <v>974</v>
      </c>
      <c r="F396" s="64">
        <v>74.0</v>
      </c>
      <c r="G396" s="64">
        <v>5350.0</v>
      </c>
      <c r="H396" s="64" t="s">
        <v>23</v>
      </c>
      <c r="I396" s="64" t="s">
        <v>5962</v>
      </c>
      <c r="J396" s="64"/>
      <c r="K396" s="64"/>
      <c r="L396" s="64"/>
      <c r="M396" s="64"/>
      <c r="N396" s="64" t="s">
        <v>5978</v>
      </c>
      <c r="O396" s="64" t="s">
        <v>6319</v>
      </c>
    </row>
    <row r="397" ht="12.75" customHeight="1">
      <c r="A397" s="82"/>
      <c r="B397" s="64">
        <v>7136.0</v>
      </c>
      <c r="C397" s="64" t="s">
        <v>82</v>
      </c>
      <c r="D397" s="64"/>
      <c r="E397" s="64"/>
      <c r="F397" s="64"/>
      <c r="G397" s="64"/>
      <c r="H397" s="64"/>
      <c r="I397" s="64"/>
      <c r="J397" s="64"/>
      <c r="K397" s="64"/>
      <c r="L397" s="64"/>
      <c r="M397" s="64"/>
      <c r="N397" s="64"/>
      <c r="O397" s="64"/>
    </row>
    <row r="398" ht="12.75" customHeight="1">
      <c r="A398" s="82">
        <v>39599.416666666664</v>
      </c>
      <c r="B398" s="64">
        <v>7137.0</v>
      </c>
      <c r="C398" s="64" t="s">
        <v>82</v>
      </c>
      <c r="D398" s="64" t="s">
        <v>8</v>
      </c>
      <c r="E398" s="64" t="s">
        <v>834</v>
      </c>
      <c r="F398" s="64">
        <v>75.0</v>
      </c>
      <c r="G398" s="64">
        <v>4000.0</v>
      </c>
      <c r="H398" s="64" t="s">
        <v>23</v>
      </c>
      <c r="I398" s="64" t="s">
        <v>5962</v>
      </c>
      <c r="J398" s="64"/>
      <c r="K398" s="64"/>
      <c r="L398" s="64"/>
      <c r="M398" s="64"/>
      <c r="N398" s="64" t="s">
        <v>6054</v>
      </c>
      <c r="O398" s="64" t="s">
        <v>6457</v>
      </c>
    </row>
    <row r="399" ht="12.75" customHeight="1">
      <c r="A399" s="82">
        <v>39600.666666666664</v>
      </c>
      <c r="B399" s="64">
        <v>7138.0</v>
      </c>
      <c r="C399" s="64" t="s">
        <v>82</v>
      </c>
      <c r="D399" s="64" t="s">
        <v>8</v>
      </c>
      <c r="E399" s="64" t="s">
        <v>2251</v>
      </c>
      <c r="F399" s="64">
        <v>72.0</v>
      </c>
      <c r="G399" s="64">
        <v>4200.0</v>
      </c>
      <c r="H399" s="64" t="s">
        <v>23</v>
      </c>
      <c r="I399" s="64" t="s">
        <v>5962</v>
      </c>
      <c r="J399" s="64"/>
      <c r="K399" s="64"/>
      <c r="L399" s="64"/>
      <c r="M399" s="64"/>
      <c r="N399" s="64" t="s">
        <v>5963</v>
      </c>
      <c r="O399" s="64" t="s">
        <v>6107</v>
      </c>
    </row>
    <row r="400" ht="12.75" customHeight="1">
      <c r="A400" s="82">
        <v>39601.833333333336</v>
      </c>
      <c r="B400" s="64">
        <v>7139.0</v>
      </c>
      <c r="C400" s="64" t="s">
        <v>82</v>
      </c>
      <c r="D400" s="64" t="s">
        <v>8</v>
      </c>
      <c r="E400" s="64" t="s">
        <v>974</v>
      </c>
      <c r="F400" s="64">
        <v>77.0</v>
      </c>
      <c r="G400" s="64">
        <v>4800.0</v>
      </c>
      <c r="H400" s="64" t="s">
        <v>23</v>
      </c>
      <c r="I400" s="64" t="s">
        <v>5971</v>
      </c>
      <c r="J400" s="64"/>
      <c r="K400" s="64"/>
      <c r="L400" s="64"/>
      <c r="M400" s="64"/>
      <c r="N400" s="64" t="s">
        <v>6057</v>
      </c>
      <c r="O400" s="64" t="s">
        <v>6405</v>
      </c>
    </row>
    <row r="401" ht="12.75" customHeight="1">
      <c r="A401" s="82">
        <v>39614.46875</v>
      </c>
      <c r="B401" s="64">
        <v>7142.0</v>
      </c>
      <c r="C401" s="64" t="s">
        <v>82</v>
      </c>
      <c r="D401" s="64" t="s">
        <v>8</v>
      </c>
      <c r="E401" s="64" t="s">
        <v>974</v>
      </c>
      <c r="F401" s="64">
        <v>78.0</v>
      </c>
      <c r="G401" s="64">
        <v>4800.0</v>
      </c>
      <c r="H401" s="64" t="s">
        <v>23</v>
      </c>
      <c r="I401" s="64" t="s">
        <v>6020</v>
      </c>
      <c r="J401" s="64"/>
      <c r="K401" s="64"/>
      <c r="L401" s="64"/>
      <c r="M401" s="64"/>
      <c r="N401" s="64" t="s">
        <v>5963</v>
      </c>
      <c r="O401" s="64" t="s">
        <v>6129</v>
      </c>
    </row>
    <row r="402" ht="12.75" customHeight="1">
      <c r="A402" s="82">
        <v>39602.552083333336</v>
      </c>
      <c r="B402" s="64">
        <v>7163.0</v>
      </c>
      <c r="C402" s="64" t="s">
        <v>82</v>
      </c>
      <c r="D402" s="64" t="s">
        <v>8</v>
      </c>
      <c r="E402" s="64" t="s">
        <v>836</v>
      </c>
      <c r="F402" s="64">
        <v>75.0</v>
      </c>
      <c r="G402" s="64">
        <v>4300.0</v>
      </c>
      <c r="H402" s="64" t="s">
        <v>23</v>
      </c>
      <c r="I402" s="64" t="s">
        <v>5962</v>
      </c>
      <c r="J402" s="64"/>
      <c r="K402" s="64"/>
      <c r="L402" s="64"/>
      <c r="M402" s="64"/>
      <c r="N402" s="64" t="s">
        <v>5963</v>
      </c>
      <c r="O402" s="64" t="s">
        <v>5967</v>
      </c>
    </row>
    <row r="403" ht="12.75" customHeight="1">
      <c r="A403" s="82">
        <v>39605.5625</v>
      </c>
      <c r="B403" s="64">
        <v>7164.0</v>
      </c>
      <c r="C403" s="64" t="s">
        <v>82</v>
      </c>
      <c r="D403" s="64" t="s">
        <v>8</v>
      </c>
      <c r="E403" s="64" t="s">
        <v>974</v>
      </c>
      <c r="F403" s="64">
        <v>61.0</v>
      </c>
      <c r="G403" s="64">
        <v>2400.0</v>
      </c>
      <c r="H403" s="64" t="s">
        <v>23</v>
      </c>
      <c r="I403" s="64" t="s">
        <v>5971</v>
      </c>
      <c r="J403" s="64"/>
      <c r="K403" s="64"/>
      <c r="L403" s="64"/>
      <c r="M403" s="64"/>
      <c r="N403" s="64" t="s">
        <v>6057</v>
      </c>
      <c r="O403" s="64" t="s">
        <v>6458</v>
      </c>
    </row>
    <row r="404" ht="12.75" customHeight="1">
      <c r="A404" s="82">
        <v>39605.25</v>
      </c>
      <c r="B404" s="64">
        <v>7165.0</v>
      </c>
      <c r="C404" s="64" t="s">
        <v>82</v>
      </c>
      <c r="D404" s="64" t="s">
        <v>8</v>
      </c>
      <c r="E404" s="64" t="s">
        <v>6393</v>
      </c>
      <c r="F404" s="64">
        <v>72.0</v>
      </c>
      <c r="G404" s="64">
        <v>3500.0</v>
      </c>
      <c r="H404" s="64" t="s">
        <v>23</v>
      </c>
      <c r="I404" s="64"/>
      <c r="J404" s="64"/>
      <c r="K404" s="64"/>
      <c r="L404" s="64"/>
      <c r="M404" s="64"/>
      <c r="N404" s="64" t="s">
        <v>5963</v>
      </c>
      <c r="O404" s="64" t="s">
        <v>5972</v>
      </c>
    </row>
    <row r="405" ht="12.75" customHeight="1">
      <c r="A405" s="82">
        <v>39606.791666666664</v>
      </c>
      <c r="B405" s="64">
        <v>7166.0</v>
      </c>
      <c r="C405" s="64" t="s">
        <v>82</v>
      </c>
      <c r="D405" s="64" t="s">
        <v>819</v>
      </c>
      <c r="E405" s="64" t="s">
        <v>87</v>
      </c>
      <c r="F405" s="64">
        <v>75.0</v>
      </c>
      <c r="G405" s="64">
        <v>4300.0</v>
      </c>
      <c r="H405" s="64" t="s">
        <v>23</v>
      </c>
      <c r="I405" s="64" t="s">
        <v>5962</v>
      </c>
      <c r="J405" s="64"/>
      <c r="K405" s="64"/>
      <c r="L405" s="64"/>
      <c r="M405" s="64"/>
      <c r="N405" s="64" t="s">
        <v>5963</v>
      </c>
      <c r="O405" s="64" t="s">
        <v>6459</v>
      </c>
    </row>
    <row r="406" ht="12.75" customHeight="1">
      <c r="A406" s="82">
        <v>39608.458333333336</v>
      </c>
      <c r="B406" s="64">
        <v>7167.0</v>
      </c>
      <c r="C406" s="64" t="s">
        <v>82</v>
      </c>
      <c r="D406" s="64" t="s">
        <v>8</v>
      </c>
      <c r="E406" s="64" t="s">
        <v>974</v>
      </c>
      <c r="F406" s="64">
        <v>66.0</v>
      </c>
      <c r="G406" s="64">
        <v>2900.0</v>
      </c>
      <c r="H406" s="64" t="s">
        <v>23</v>
      </c>
      <c r="I406" s="64" t="s">
        <v>5962</v>
      </c>
      <c r="J406" s="64"/>
      <c r="K406" s="64"/>
      <c r="L406" s="64"/>
      <c r="M406" s="64"/>
      <c r="N406" s="64" t="s">
        <v>6054</v>
      </c>
      <c r="O406" s="64" t="s">
        <v>6054</v>
      </c>
    </row>
    <row r="407" ht="12.75" customHeight="1">
      <c r="A407" s="82">
        <v>39612.427083333336</v>
      </c>
      <c r="B407" s="64">
        <v>7168.0</v>
      </c>
      <c r="C407" s="64" t="s">
        <v>82</v>
      </c>
      <c r="D407" s="64" t="s">
        <v>8</v>
      </c>
      <c r="E407" s="64" t="s">
        <v>833</v>
      </c>
      <c r="F407" s="64">
        <v>75.0</v>
      </c>
      <c r="G407" s="64">
        <v>5000.0</v>
      </c>
      <c r="H407" s="64" t="s">
        <v>23</v>
      </c>
      <c r="I407" s="64" t="s">
        <v>5962</v>
      </c>
      <c r="J407" s="64"/>
      <c r="K407" s="64"/>
      <c r="L407" s="64"/>
      <c r="M407" s="64"/>
      <c r="N407" s="64" t="s">
        <v>6054</v>
      </c>
      <c r="O407" s="64" t="s">
        <v>6063</v>
      </c>
    </row>
    <row r="408" ht="12.75" customHeight="1">
      <c r="A408" s="82">
        <v>39612.479166666664</v>
      </c>
      <c r="B408" s="64">
        <v>7169.0</v>
      </c>
      <c r="C408" s="64" t="s">
        <v>82</v>
      </c>
      <c r="D408" s="64" t="s">
        <v>8</v>
      </c>
      <c r="E408" s="64" t="s">
        <v>833</v>
      </c>
      <c r="F408" s="64">
        <v>78.0</v>
      </c>
      <c r="G408" s="64">
        <v>5400.0</v>
      </c>
      <c r="H408" s="64" t="s">
        <v>23</v>
      </c>
      <c r="I408" s="64" t="s">
        <v>5962</v>
      </c>
      <c r="J408" s="64"/>
      <c r="K408" s="64"/>
      <c r="L408" s="64"/>
      <c r="M408" s="64"/>
      <c r="N408" s="64" t="s">
        <v>6054</v>
      </c>
      <c r="O408" s="64" t="s">
        <v>6062</v>
      </c>
    </row>
    <row r="409" ht="12.75" customHeight="1">
      <c r="A409" s="82">
        <v>39612.479166666664</v>
      </c>
      <c r="B409" s="64">
        <v>7170.0</v>
      </c>
      <c r="C409" s="64" t="s">
        <v>82</v>
      </c>
      <c r="D409" s="64" t="s">
        <v>8</v>
      </c>
      <c r="E409" s="64" t="s">
        <v>974</v>
      </c>
      <c r="F409" s="64">
        <v>74.0</v>
      </c>
      <c r="G409" s="64">
        <v>4400.0</v>
      </c>
      <c r="H409" s="64" t="s">
        <v>23</v>
      </c>
      <c r="I409" s="64" t="s">
        <v>5962</v>
      </c>
      <c r="J409" s="64"/>
      <c r="K409" s="64"/>
      <c r="L409" s="64"/>
      <c r="M409" s="64"/>
      <c r="N409" s="64" t="s">
        <v>5963</v>
      </c>
      <c r="O409" s="64" t="s">
        <v>5967</v>
      </c>
    </row>
    <row r="410" ht="12.75" customHeight="1">
      <c r="A410" s="82">
        <v>39612.833333333336</v>
      </c>
      <c r="B410" s="64">
        <v>7171.0</v>
      </c>
      <c r="C410" s="64" t="s">
        <v>82</v>
      </c>
      <c r="D410" s="64" t="s">
        <v>8</v>
      </c>
      <c r="E410" s="64" t="s">
        <v>974</v>
      </c>
      <c r="F410" s="64">
        <v>79.0</v>
      </c>
      <c r="G410" s="64">
        <v>5800.0</v>
      </c>
      <c r="H410" s="64" t="s">
        <v>23</v>
      </c>
      <c r="I410" s="64" t="s">
        <v>5962</v>
      </c>
      <c r="J410" s="64"/>
      <c r="K410" s="64"/>
      <c r="L410" s="64"/>
      <c r="M410" s="64"/>
      <c r="N410" s="64" t="s">
        <v>5963</v>
      </c>
      <c r="O410" s="64" t="s">
        <v>5967</v>
      </c>
    </row>
    <row r="411" ht="12.75" customHeight="1">
      <c r="A411" s="82">
        <v>39612.854166666664</v>
      </c>
      <c r="B411" s="64">
        <v>7172.0</v>
      </c>
      <c r="C411" s="64" t="s">
        <v>82</v>
      </c>
      <c r="D411" s="64" t="s">
        <v>8</v>
      </c>
      <c r="E411" s="64" t="s">
        <v>974</v>
      </c>
      <c r="F411" s="64">
        <v>74.0</v>
      </c>
      <c r="G411" s="64">
        <v>4400.0</v>
      </c>
      <c r="H411" s="64" t="s">
        <v>23</v>
      </c>
      <c r="I411" s="64" t="s">
        <v>5962</v>
      </c>
      <c r="J411" s="64"/>
      <c r="K411" s="64"/>
      <c r="L411" s="64"/>
      <c r="M411" s="64"/>
      <c r="N411" s="64" t="s">
        <v>5963</v>
      </c>
      <c r="O411" s="64" t="s">
        <v>5967</v>
      </c>
    </row>
    <row r="412" ht="12.75" customHeight="1">
      <c r="A412" s="82">
        <v>39628.6875</v>
      </c>
      <c r="B412" s="64">
        <v>7175.0</v>
      </c>
      <c r="C412" s="64" t="s">
        <v>82</v>
      </c>
      <c r="D412" s="64" t="s">
        <v>8</v>
      </c>
      <c r="E412" s="64" t="s">
        <v>833</v>
      </c>
      <c r="F412" s="64">
        <v>74.0</v>
      </c>
      <c r="G412" s="64">
        <v>3800.0</v>
      </c>
      <c r="H412" s="64" t="s">
        <v>23</v>
      </c>
      <c r="I412" s="64" t="s">
        <v>5962</v>
      </c>
      <c r="J412" s="64"/>
      <c r="K412" s="64"/>
      <c r="L412" s="64"/>
      <c r="M412" s="64"/>
      <c r="N412" s="64" t="s">
        <v>5963</v>
      </c>
      <c r="O412" s="64" t="s">
        <v>5972</v>
      </c>
    </row>
    <row r="413" ht="12.75" customHeight="1">
      <c r="A413" s="82">
        <v>39635.416666666664</v>
      </c>
      <c r="B413" s="64">
        <v>7176.0</v>
      </c>
      <c r="C413" s="64" t="s">
        <v>82</v>
      </c>
      <c r="D413" s="64" t="s">
        <v>8</v>
      </c>
      <c r="E413" s="64" t="s">
        <v>6460</v>
      </c>
      <c r="F413" s="64">
        <v>71.0</v>
      </c>
      <c r="G413" s="64">
        <v>5350.0</v>
      </c>
      <c r="H413" s="64" t="s">
        <v>23</v>
      </c>
      <c r="I413" s="64" t="s">
        <v>5962</v>
      </c>
      <c r="J413" s="64"/>
      <c r="K413" s="64"/>
      <c r="L413" s="64"/>
      <c r="M413" s="64"/>
      <c r="N413" s="64" t="s">
        <v>5963</v>
      </c>
      <c r="O413" s="64" t="s">
        <v>4474</v>
      </c>
    </row>
    <row r="414" ht="12.75" customHeight="1">
      <c r="A414" s="82"/>
      <c r="B414" s="64">
        <v>7401.0</v>
      </c>
      <c r="C414" s="64" t="s">
        <v>82</v>
      </c>
      <c r="D414" s="64"/>
      <c r="E414" s="64"/>
      <c r="F414" s="64">
        <v>70.0</v>
      </c>
      <c r="G414" s="64">
        <v>3500.0</v>
      </c>
      <c r="H414" s="64"/>
      <c r="I414" s="64"/>
      <c r="J414" s="64"/>
      <c r="K414" s="64"/>
      <c r="L414" s="64"/>
      <c r="M414" s="64"/>
      <c r="N414" s="64"/>
      <c r="O414" s="64"/>
    </row>
    <row r="415" ht="12.75" customHeight="1">
      <c r="A415" s="82"/>
      <c r="B415" s="64">
        <v>7402.0</v>
      </c>
      <c r="C415" s="64" t="s">
        <v>82</v>
      </c>
      <c r="D415" s="64"/>
      <c r="E415" s="64"/>
      <c r="F415" s="64">
        <v>71.0</v>
      </c>
      <c r="G415" s="64">
        <v>3600.0</v>
      </c>
      <c r="H415" s="64"/>
      <c r="I415" s="64"/>
      <c r="J415" s="64"/>
      <c r="K415" s="64"/>
      <c r="L415" s="64"/>
      <c r="M415" s="64"/>
      <c r="N415" s="64"/>
      <c r="O415" s="64"/>
    </row>
    <row r="416" ht="12.75" customHeight="1">
      <c r="A416" s="82"/>
      <c r="B416" s="64">
        <v>7403.0</v>
      </c>
      <c r="C416" s="64" t="s">
        <v>82</v>
      </c>
      <c r="D416" s="64"/>
      <c r="E416" s="64"/>
      <c r="F416" s="64">
        <v>70.0</v>
      </c>
      <c r="G416" s="64">
        <v>3900.0</v>
      </c>
      <c r="H416" s="64"/>
      <c r="I416" s="64"/>
      <c r="J416" s="64"/>
      <c r="K416" s="64"/>
      <c r="L416" s="64"/>
      <c r="M416" s="64"/>
      <c r="N416" s="64"/>
      <c r="O416" s="64"/>
    </row>
    <row r="417" ht="12.75" customHeight="1">
      <c r="A417" s="82"/>
      <c r="B417" s="64">
        <v>7404.0</v>
      </c>
      <c r="C417" s="64" t="s">
        <v>82</v>
      </c>
      <c r="D417" s="64"/>
      <c r="E417" s="64"/>
      <c r="F417" s="64">
        <v>70.0</v>
      </c>
      <c r="G417" s="64">
        <v>3900.0</v>
      </c>
      <c r="H417" s="64"/>
      <c r="I417" s="64"/>
      <c r="J417" s="64"/>
      <c r="K417" s="64"/>
      <c r="L417" s="64"/>
      <c r="M417" s="64"/>
      <c r="N417" s="64"/>
      <c r="O417" s="64"/>
    </row>
    <row r="418" ht="12.75" customHeight="1">
      <c r="A418" s="82"/>
      <c r="B418" s="64">
        <v>7405.0</v>
      </c>
      <c r="C418" s="64" t="s">
        <v>82</v>
      </c>
      <c r="D418" s="64"/>
      <c r="E418" s="64"/>
      <c r="F418" s="64">
        <v>71.0</v>
      </c>
      <c r="G418" s="64">
        <v>3800.0</v>
      </c>
      <c r="H418" s="64"/>
      <c r="I418" s="64"/>
      <c r="J418" s="64"/>
      <c r="K418" s="64"/>
      <c r="L418" s="64"/>
      <c r="M418" s="64"/>
      <c r="N418" s="64"/>
      <c r="O418" s="64"/>
    </row>
    <row r="419" ht="12.75" customHeight="1">
      <c r="A419" s="82"/>
      <c r="B419" s="64">
        <v>7406.0</v>
      </c>
      <c r="C419" s="64" t="s">
        <v>82</v>
      </c>
      <c r="D419" s="64"/>
      <c r="E419" s="64"/>
      <c r="F419" s="64">
        <v>72.0</v>
      </c>
      <c r="G419" s="64">
        <v>4150.0</v>
      </c>
      <c r="H419" s="64"/>
      <c r="I419" s="64"/>
      <c r="J419" s="64"/>
      <c r="K419" s="64"/>
      <c r="L419" s="64"/>
      <c r="M419" s="64"/>
      <c r="N419" s="64"/>
      <c r="O419" s="64"/>
    </row>
    <row r="420" ht="12.75" customHeight="1">
      <c r="A420" s="82"/>
      <c r="B420" s="64">
        <v>7407.0</v>
      </c>
      <c r="C420" s="64" t="s">
        <v>82</v>
      </c>
      <c r="D420" s="64"/>
      <c r="E420" s="64"/>
      <c r="F420" s="64">
        <v>71.0</v>
      </c>
      <c r="G420" s="64">
        <v>4300.0</v>
      </c>
      <c r="H420" s="64"/>
      <c r="I420" s="64"/>
      <c r="J420" s="64"/>
      <c r="K420" s="64"/>
      <c r="L420" s="64"/>
      <c r="M420" s="64"/>
      <c r="N420" s="64"/>
      <c r="O420" s="64"/>
    </row>
    <row r="421" ht="12.75" customHeight="1">
      <c r="A421" s="82"/>
      <c r="B421" s="64">
        <v>7408.0</v>
      </c>
      <c r="C421" s="64" t="s">
        <v>82</v>
      </c>
      <c r="D421" s="64"/>
      <c r="E421" s="64"/>
      <c r="F421" s="64">
        <v>70.0</v>
      </c>
      <c r="G421" s="64">
        <v>3700.0</v>
      </c>
      <c r="H421" s="64"/>
      <c r="I421" s="64"/>
      <c r="J421" s="64"/>
      <c r="K421" s="64"/>
      <c r="L421" s="64"/>
      <c r="M421" s="64"/>
      <c r="N421" s="64"/>
      <c r="O421" s="64"/>
    </row>
    <row r="422" ht="12.75" customHeight="1">
      <c r="A422" s="82"/>
      <c r="B422" s="64">
        <v>7409.0</v>
      </c>
      <c r="C422" s="64" t="s">
        <v>82</v>
      </c>
      <c r="D422" s="64"/>
      <c r="E422" s="64"/>
      <c r="F422" s="64">
        <v>78.0</v>
      </c>
      <c r="G422" s="64">
        <v>5600.0</v>
      </c>
      <c r="H422" s="64"/>
      <c r="I422" s="64"/>
      <c r="J422" s="64"/>
      <c r="K422" s="64"/>
      <c r="L422" s="64"/>
      <c r="M422" s="64"/>
      <c r="N422" s="64"/>
      <c r="O422" s="64"/>
    </row>
    <row r="423" ht="12.75" customHeight="1">
      <c r="A423" s="82"/>
      <c r="B423" s="64">
        <v>7410.0</v>
      </c>
      <c r="C423" s="64" t="s">
        <v>82</v>
      </c>
      <c r="D423" s="64"/>
      <c r="E423" s="64"/>
      <c r="F423" s="64">
        <v>74.0</v>
      </c>
      <c r="G423" s="64">
        <v>4250.0</v>
      </c>
      <c r="H423" s="64"/>
      <c r="I423" s="64"/>
      <c r="J423" s="64"/>
      <c r="K423" s="64"/>
      <c r="L423" s="64"/>
      <c r="M423" s="64"/>
      <c r="N423" s="64"/>
      <c r="O423" s="64"/>
    </row>
    <row r="424" ht="12.75" customHeight="1">
      <c r="A424" s="82"/>
      <c r="B424" s="64">
        <v>7431.0</v>
      </c>
      <c r="C424" s="64" t="s">
        <v>82</v>
      </c>
      <c r="D424" s="64"/>
      <c r="E424" s="64"/>
      <c r="F424" s="64">
        <v>90.0</v>
      </c>
      <c r="G424" s="64">
        <v>7900.0</v>
      </c>
      <c r="H424" s="64"/>
      <c r="I424" s="64"/>
      <c r="J424" s="64"/>
      <c r="K424" s="64"/>
      <c r="L424" s="64"/>
      <c r="M424" s="64"/>
      <c r="N424" s="64"/>
      <c r="O424" s="64"/>
    </row>
    <row r="425" ht="12.75" customHeight="1">
      <c r="A425" s="82"/>
      <c r="B425" s="64">
        <v>7432.0</v>
      </c>
      <c r="C425" s="64" t="s">
        <v>82</v>
      </c>
      <c r="D425" s="64"/>
      <c r="E425" s="64"/>
      <c r="F425" s="64">
        <v>76.0</v>
      </c>
      <c r="G425" s="64">
        <v>5300.0</v>
      </c>
      <c r="H425" s="64"/>
      <c r="I425" s="64"/>
      <c r="J425" s="64"/>
      <c r="K425" s="64"/>
      <c r="L425" s="64"/>
      <c r="M425" s="64"/>
      <c r="N425" s="64"/>
      <c r="O425" s="64"/>
    </row>
    <row r="426" ht="12.75" customHeight="1">
      <c r="A426" s="82"/>
      <c r="B426" s="64">
        <v>7434.0</v>
      </c>
      <c r="C426" s="64" t="s">
        <v>82</v>
      </c>
      <c r="D426" s="64"/>
      <c r="E426" s="64"/>
      <c r="F426" s="64">
        <v>73.0</v>
      </c>
      <c r="G426" s="64">
        <v>4100.0</v>
      </c>
      <c r="H426" s="64"/>
      <c r="I426" s="64"/>
      <c r="J426" s="64"/>
      <c r="K426" s="64"/>
      <c r="L426" s="64"/>
      <c r="M426" s="64"/>
      <c r="N426" s="64"/>
      <c r="O426" s="64"/>
    </row>
    <row r="427" ht="12.75" customHeight="1">
      <c r="A427" s="82"/>
      <c r="B427" s="64">
        <v>7436.0</v>
      </c>
      <c r="C427" s="64" t="s">
        <v>82</v>
      </c>
      <c r="D427" s="64"/>
      <c r="E427" s="64"/>
      <c r="F427" s="64">
        <v>70.0</v>
      </c>
      <c r="G427" s="64">
        <v>3300.0</v>
      </c>
      <c r="H427" s="64"/>
      <c r="I427" s="64"/>
      <c r="J427" s="64"/>
      <c r="K427" s="64"/>
      <c r="L427" s="64"/>
      <c r="M427" s="64"/>
      <c r="N427" s="64"/>
      <c r="O427" s="64"/>
    </row>
    <row r="428" ht="12.75" customHeight="1">
      <c r="A428" s="82"/>
      <c r="B428" s="64">
        <v>7437.0</v>
      </c>
      <c r="C428" s="64" t="s">
        <v>82</v>
      </c>
      <c r="D428" s="64"/>
      <c r="E428" s="64"/>
      <c r="F428" s="64">
        <v>80.0</v>
      </c>
      <c r="G428" s="64">
        <v>5800.0</v>
      </c>
      <c r="H428" s="64"/>
      <c r="I428" s="64"/>
      <c r="J428" s="64"/>
      <c r="K428" s="64"/>
      <c r="L428" s="64"/>
      <c r="M428" s="64"/>
      <c r="N428" s="64"/>
      <c r="O428" s="64"/>
    </row>
    <row r="429" ht="12.75" customHeight="1">
      <c r="A429" s="82"/>
      <c r="B429" s="64">
        <v>7438.0</v>
      </c>
      <c r="C429" s="64" t="s">
        <v>82</v>
      </c>
      <c r="D429" s="64"/>
      <c r="E429" s="64"/>
      <c r="F429" s="64">
        <v>73.0</v>
      </c>
      <c r="G429" s="64">
        <v>4300.0</v>
      </c>
      <c r="H429" s="64"/>
      <c r="I429" s="64"/>
      <c r="J429" s="64"/>
      <c r="K429" s="64"/>
      <c r="L429" s="64"/>
      <c r="M429" s="64"/>
      <c r="N429" s="64"/>
      <c r="O429" s="64"/>
    </row>
    <row r="430" ht="12.75" customHeight="1">
      <c r="A430" s="82"/>
      <c r="B430" s="64">
        <v>7439.0</v>
      </c>
      <c r="C430" s="64" t="s">
        <v>82</v>
      </c>
      <c r="D430" s="64"/>
      <c r="E430" s="64"/>
      <c r="F430" s="64">
        <v>72.0</v>
      </c>
      <c r="G430" s="64">
        <v>4000.0</v>
      </c>
      <c r="H430" s="64"/>
      <c r="I430" s="64"/>
      <c r="J430" s="64"/>
      <c r="K430" s="64"/>
      <c r="L430" s="64"/>
      <c r="M430" s="64"/>
      <c r="N430" s="64"/>
      <c r="O430" s="64"/>
    </row>
    <row r="431" ht="12.75" customHeight="1">
      <c r="A431" s="82"/>
      <c r="B431" s="64">
        <v>7440.0</v>
      </c>
      <c r="C431" s="64" t="s">
        <v>82</v>
      </c>
      <c r="D431" s="64"/>
      <c r="E431" s="64"/>
      <c r="F431" s="64">
        <v>93.0</v>
      </c>
      <c r="G431" s="64">
        <v>9300.0</v>
      </c>
      <c r="H431" s="64"/>
      <c r="I431" s="64"/>
      <c r="J431" s="64"/>
      <c r="K431" s="64"/>
      <c r="L431" s="64"/>
      <c r="M431" s="64"/>
      <c r="N431" s="64"/>
      <c r="O431" s="64"/>
    </row>
    <row r="432" ht="12.75" customHeight="1">
      <c r="A432" s="82"/>
      <c r="B432" s="64">
        <v>7451.0</v>
      </c>
      <c r="C432" s="64" t="s">
        <v>82</v>
      </c>
      <c r="D432" s="64"/>
      <c r="E432" s="64"/>
      <c r="F432" s="64">
        <v>84.0</v>
      </c>
      <c r="G432" s="64">
        <v>6800.0</v>
      </c>
      <c r="H432" s="64"/>
      <c r="I432" s="64"/>
      <c r="J432" s="64"/>
      <c r="K432" s="64"/>
      <c r="L432" s="64"/>
      <c r="M432" s="64"/>
      <c r="N432" s="64"/>
      <c r="O432" s="64"/>
    </row>
    <row r="433" ht="12.75" customHeight="1">
      <c r="A433" s="82"/>
      <c r="B433" s="64">
        <v>7452.0</v>
      </c>
      <c r="C433" s="64" t="s">
        <v>82</v>
      </c>
      <c r="D433" s="64"/>
      <c r="E433" s="64"/>
      <c r="F433" s="64">
        <v>74.0</v>
      </c>
      <c r="G433" s="64">
        <v>4400.0</v>
      </c>
      <c r="H433" s="64"/>
      <c r="I433" s="64"/>
      <c r="J433" s="64"/>
      <c r="K433" s="64"/>
      <c r="L433" s="64"/>
      <c r="M433" s="64"/>
      <c r="N433" s="64"/>
      <c r="O433" s="64"/>
    </row>
    <row r="434" ht="12.75" customHeight="1">
      <c r="A434" s="82"/>
      <c r="B434" s="64">
        <v>7453.0</v>
      </c>
      <c r="C434" s="64" t="s">
        <v>82</v>
      </c>
      <c r="D434" s="64"/>
      <c r="E434" s="64"/>
      <c r="F434" s="64">
        <v>78.0</v>
      </c>
      <c r="G434" s="64">
        <v>4350.0</v>
      </c>
      <c r="H434" s="64"/>
      <c r="I434" s="64"/>
      <c r="J434" s="64"/>
      <c r="K434" s="64"/>
      <c r="L434" s="64"/>
      <c r="M434" s="64"/>
      <c r="N434" s="64"/>
      <c r="O434" s="64"/>
    </row>
    <row r="435" ht="12.75" customHeight="1">
      <c r="A435" s="82"/>
      <c r="B435" s="64">
        <v>7454.0</v>
      </c>
      <c r="C435" s="64" t="s">
        <v>82</v>
      </c>
      <c r="D435" s="64"/>
      <c r="E435" s="64"/>
      <c r="F435" s="64">
        <v>80.0</v>
      </c>
      <c r="G435" s="64">
        <v>6050.0</v>
      </c>
      <c r="H435" s="64"/>
      <c r="I435" s="64"/>
      <c r="J435" s="64"/>
      <c r="K435" s="64"/>
      <c r="L435" s="64"/>
      <c r="M435" s="64"/>
      <c r="N435" s="64"/>
      <c r="O435" s="64"/>
    </row>
    <row r="436" ht="12.75" customHeight="1">
      <c r="A436" s="82"/>
      <c r="B436" s="64">
        <v>7455.0</v>
      </c>
      <c r="C436" s="64" t="s">
        <v>82</v>
      </c>
      <c r="D436" s="64"/>
      <c r="E436" s="64"/>
      <c r="F436" s="64">
        <v>75.0</v>
      </c>
      <c r="G436" s="64">
        <v>4700.0</v>
      </c>
      <c r="H436" s="64"/>
      <c r="I436" s="64"/>
      <c r="J436" s="64"/>
      <c r="K436" s="64"/>
      <c r="L436" s="64"/>
      <c r="M436" s="64"/>
      <c r="N436" s="64"/>
      <c r="O436" s="64"/>
    </row>
    <row r="437" ht="12.75" customHeight="1">
      <c r="A437" s="82"/>
      <c r="B437" s="64">
        <v>7456.0</v>
      </c>
      <c r="C437" s="64" t="s">
        <v>82</v>
      </c>
      <c r="D437" s="64"/>
      <c r="E437" s="64"/>
      <c r="F437" s="64">
        <v>73.0</v>
      </c>
      <c r="G437" s="64">
        <v>4500.0</v>
      </c>
      <c r="H437" s="64"/>
      <c r="I437" s="64"/>
      <c r="J437" s="64"/>
      <c r="K437" s="64"/>
      <c r="L437" s="64"/>
      <c r="M437" s="64"/>
      <c r="N437" s="64"/>
      <c r="O437" s="64"/>
    </row>
    <row r="438" ht="12.75" customHeight="1">
      <c r="A438" s="82"/>
      <c r="B438" s="64">
        <v>7457.0</v>
      </c>
      <c r="C438" s="64" t="s">
        <v>82</v>
      </c>
      <c r="D438" s="64"/>
      <c r="E438" s="64"/>
      <c r="F438" s="64">
        <v>76.0</v>
      </c>
      <c r="G438" s="64">
        <v>4350.0</v>
      </c>
      <c r="H438" s="64"/>
      <c r="I438" s="64"/>
      <c r="J438" s="64"/>
      <c r="K438" s="64"/>
      <c r="L438" s="64"/>
      <c r="M438" s="64"/>
      <c r="N438" s="64"/>
      <c r="O438" s="64"/>
    </row>
    <row r="439" ht="12.75" customHeight="1">
      <c r="A439" s="82"/>
      <c r="B439" s="64">
        <v>7458.0</v>
      </c>
      <c r="C439" s="64" t="s">
        <v>82</v>
      </c>
      <c r="D439" s="64"/>
      <c r="E439" s="64"/>
      <c r="F439" s="64">
        <v>77.0</v>
      </c>
      <c r="G439" s="64">
        <v>5300.0</v>
      </c>
      <c r="H439" s="64"/>
      <c r="I439" s="64"/>
      <c r="J439" s="64"/>
      <c r="K439" s="64"/>
      <c r="L439" s="64"/>
      <c r="M439" s="64"/>
      <c r="N439" s="64"/>
      <c r="O439" s="64"/>
    </row>
    <row r="440" ht="12.75" customHeight="1">
      <c r="A440" s="82"/>
      <c r="B440" s="64">
        <v>7459.0</v>
      </c>
      <c r="C440" s="64" t="s">
        <v>82</v>
      </c>
      <c r="D440" s="64"/>
      <c r="E440" s="64"/>
      <c r="F440" s="64">
        <v>72.0</v>
      </c>
      <c r="G440" s="64">
        <v>3300.0</v>
      </c>
      <c r="H440" s="64"/>
      <c r="I440" s="64"/>
      <c r="J440" s="64"/>
      <c r="K440" s="64"/>
      <c r="L440" s="64"/>
      <c r="M440" s="64"/>
      <c r="N440" s="64"/>
      <c r="O440" s="64"/>
    </row>
    <row r="441" ht="12.75" customHeight="1">
      <c r="A441" s="82"/>
      <c r="B441" s="64">
        <v>7460.0</v>
      </c>
      <c r="C441" s="64" t="s">
        <v>82</v>
      </c>
      <c r="D441" s="64"/>
      <c r="E441" s="64"/>
      <c r="F441" s="64">
        <v>72.0</v>
      </c>
      <c r="G441" s="64">
        <v>3400.0</v>
      </c>
      <c r="H441" s="64"/>
      <c r="I441" s="64"/>
      <c r="J441" s="64"/>
      <c r="K441" s="64"/>
      <c r="L441" s="64"/>
      <c r="M441" s="64"/>
      <c r="N441" s="64"/>
      <c r="O441" s="64"/>
    </row>
    <row r="442" ht="12.75" customHeight="1">
      <c r="A442" s="82"/>
      <c r="B442" s="64">
        <v>7461.0</v>
      </c>
      <c r="C442" s="64" t="s">
        <v>82</v>
      </c>
      <c r="D442" s="64"/>
      <c r="E442" s="64"/>
      <c r="F442" s="64">
        <v>75.0</v>
      </c>
      <c r="G442" s="64">
        <v>4000.0</v>
      </c>
      <c r="H442" s="64"/>
      <c r="I442" s="64"/>
      <c r="J442" s="64"/>
      <c r="K442" s="64"/>
      <c r="L442" s="64"/>
      <c r="M442" s="64"/>
      <c r="N442" s="64"/>
      <c r="O442" s="64"/>
    </row>
    <row r="443" ht="12.75" customHeight="1">
      <c r="A443" s="82"/>
      <c r="B443" s="64">
        <v>7462.0</v>
      </c>
      <c r="C443" s="64" t="s">
        <v>82</v>
      </c>
      <c r="D443" s="64"/>
      <c r="E443" s="64"/>
      <c r="F443" s="64">
        <v>75.0</v>
      </c>
      <c r="G443" s="64">
        <v>3700.0</v>
      </c>
      <c r="H443" s="64"/>
      <c r="I443" s="64"/>
      <c r="J443" s="64"/>
      <c r="K443" s="64"/>
      <c r="L443" s="64"/>
      <c r="M443" s="64"/>
      <c r="N443" s="64"/>
      <c r="O443" s="64"/>
    </row>
    <row r="444" ht="12.75" customHeight="1">
      <c r="A444" s="82"/>
      <c r="B444" s="64">
        <v>7651.0</v>
      </c>
      <c r="C444" s="64" t="s">
        <v>82</v>
      </c>
      <c r="D444" s="64"/>
      <c r="E444" s="64"/>
      <c r="F444" s="64">
        <v>77.0</v>
      </c>
      <c r="G444" s="64">
        <v>5000.0</v>
      </c>
      <c r="H444" s="64"/>
      <c r="I444" s="64"/>
      <c r="J444" s="64"/>
      <c r="K444" s="64"/>
      <c r="L444" s="64"/>
      <c r="M444" s="64"/>
      <c r="N444" s="64"/>
      <c r="O444" s="64"/>
    </row>
    <row r="445" ht="12.75" customHeight="1">
      <c r="A445" s="82"/>
      <c r="B445" s="64">
        <v>7754.0</v>
      </c>
      <c r="C445" s="64" t="s">
        <v>82</v>
      </c>
      <c r="D445" s="64"/>
      <c r="E445" s="64"/>
      <c r="F445" s="64">
        <v>88.0</v>
      </c>
      <c r="G445" s="64">
        <v>7800.0</v>
      </c>
      <c r="H445" s="64"/>
      <c r="I445" s="64"/>
      <c r="J445" s="64"/>
      <c r="K445" s="64"/>
      <c r="L445" s="64"/>
      <c r="M445" s="64"/>
      <c r="N445" s="64"/>
      <c r="O445" s="64"/>
    </row>
    <row r="446" ht="12.75" customHeight="1">
      <c r="A446" s="82"/>
      <c r="B446" s="64">
        <v>7755.0</v>
      </c>
      <c r="C446" s="64" t="s">
        <v>82</v>
      </c>
      <c r="D446" s="64"/>
      <c r="E446" s="64"/>
      <c r="F446" s="64">
        <v>72.0</v>
      </c>
      <c r="G446" s="64">
        <v>3400.0</v>
      </c>
      <c r="H446" s="64"/>
      <c r="I446" s="64"/>
      <c r="J446" s="64"/>
      <c r="K446" s="64"/>
      <c r="L446" s="64"/>
      <c r="M446" s="64"/>
      <c r="N446" s="64"/>
      <c r="O446" s="64"/>
    </row>
    <row r="447" ht="12.75" customHeight="1">
      <c r="A447" s="82"/>
      <c r="B447" s="64">
        <v>7756.0</v>
      </c>
      <c r="C447" s="64" t="s">
        <v>82</v>
      </c>
      <c r="D447" s="64"/>
      <c r="E447" s="64"/>
      <c r="F447" s="64">
        <v>69.0</v>
      </c>
      <c r="G447" s="64">
        <v>3700.0</v>
      </c>
      <c r="H447" s="64"/>
      <c r="I447" s="64"/>
      <c r="J447" s="64"/>
      <c r="K447" s="64"/>
      <c r="L447" s="64"/>
      <c r="M447" s="64"/>
      <c r="N447" s="64"/>
      <c r="O447" s="64"/>
    </row>
    <row r="448" ht="12.75" customHeight="1">
      <c r="A448" s="82"/>
      <c r="B448" s="64">
        <v>7757.0</v>
      </c>
      <c r="C448" s="64" t="s">
        <v>82</v>
      </c>
      <c r="D448" s="64"/>
      <c r="E448" s="64"/>
      <c r="F448" s="64">
        <v>75.0</v>
      </c>
      <c r="G448" s="64">
        <v>4400.0</v>
      </c>
      <c r="H448" s="64"/>
      <c r="I448" s="64"/>
      <c r="J448" s="64"/>
      <c r="K448" s="64"/>
      <c r="L448" s="64"/>
      <c r="M448" s="64"/>
      <c r="N448" s="64"/>
      <c r="O448" s="64"/>
    </row>
    <row r="449" ht="12.75" customHeight="1">
      <c r="A449" s="82"/>
      <c r="B449" s="64">
        <v>7758.0</v>
      </c>
      <c r="C449" s="64" t="s">
        <v>82</v>
      </c>
      <c r="D449" s="64"/>
      <c r="E449" s="64"/>
      <c r="F449" s="64">
        <v>75.0</v>
      </c>
      <c r="G449" s="64">
        <v>5000.0</v>
      </c>
      <c r="H449" s="64"/>
      <c r="I449" s="64"/>
      <c r="J449" s="64"/>
      <c r="K449" s="64"/>
      <c r="L449" s="64"/>
      <c r="M449" s="64"/>
      <c r="N449" s="64"/>
      <c r="O449" s="64"/>
    </row>
    <row r="450" ht="12.75" customHeight="1">
      <c r="A450" s="82"/>
      <c r="B450" s="64">
        <v>7759.0</v>
      </c>
      <c r="C450" s="64" t="s">
        <v>82</v>
      </c>
      <c r="D450" s="64"/>
      <c r="E450" s="64"/>
      <c r="F450" s="64">
        <v>83.0</v>
      </c>
      <c r="G450" s="64">
        <v>6650.0</v>
      </c>
      <c r="H450" s="64"/>
      <c r="I450" s="64"/>
      <c r="J450" s="64"/>
      <c r="K450" s="64"/>
      <c r="L450" s="64"/>
      <c r="M450" s="64"/>
      <c r="N450" s="64"/>
      <c r="O450" s="64"/>
    </row>
    <row r="451" ht="12.75" customHeight="1">
      <c r="A451" s="82"/>
      <c r="B451" s="64">
        <v>7760.0</v>
      </c>
      <c r="C451" s="64" t="s">
        <v>82</v>
      </c>
      <c r="D451" s="64"/>
      <c r="E451" s="64"/>
      <c r="F451" s="64">
        <v>74.0</v>
      </c>
      <c r="G451" s="64">
        <v>4000.0</v>
      </c>
      <c r="H451" s="64"/>
      <c r="I451" s="64"/>
      <c r="J451" s="64"/>
      <c r="K451" s="64"/>
      <c r="L451" s="64"/>
      <c r="M451" s="64"/>
      <c r="N451" s="64"/>
      <c r="O451" s="64"/>
    </row>
    <row r="452" ht="12.75" customHeight="1">
      <c r="A452" s="82">
        <v>39537.854166666664</v>
      </c>
      <c r="B452" s="64">
        <v>3358.0</v>
      </c>
      <c r="C452" s="64" t="s">
        <v>90</v>
      </c>
      <c r="D452" s="64" t="s">
        <v>8</v>
      </c>
      <c r="E452" s="64" t="s">
        <v>976</v>
      </c>
      <c r="F452" s="64">
        <v>76.0</v>
      </c>
      <c r="G452" s="64">
        <v>4800.0</v>
      </c>
      <c r="H452" s="64" t="s">
        <v>23</v>
      </c>
      <c r="I452" s="64" t="s">
        <v>5962</v>
      </c>
      <c r="J452" s="64"/>
      <c r="K452" s="64"/>
      <c r="L452" s="64"/>
      <c r="M452" s="64"/>
      <c r="N452" s="64" t="s">
        <v>5963</v>
      </c>
      <c r="O452" s="64" t="s">
        <v>6136</v>
      </c>
    </row>
    <row r="453" ht="12.75" customHeight="1">
      <c r="A453" s="82">
        <v>39546.5625</v>
      </c>
      <c r="B453" s="64">
        <v>3357.0</v>
      </c>
      <c r="C453" s="64" t="s">
        <v>90</v>
      </c>
      <c r="D453" s="64" t="s">
        <v>8</v>
      </c>
      <c r="E453" s="64" t="s">
        <v>976</v>
      </c>
      <c r="F453" s="64">
        <v>68.0</v>
      </c>
      <c r="G453" s="64">
        <v>3500.0</v>
      </c>
      <c r="H453" s="64" t="s">
        <v>23</v>
      </c>
      <c r="I453" s="64" t="s">
        <v>5962</v>
      </c>
      <c r="J453" s="64"/>
      <c r="K453" s="64"/>
      <c r="L453" s="64"/>
      <c r="M453" s="64"/>
      <c r="N453" s="64" t="s">
        <v>5963</v>
      </c>
      <c r="O453" s="64" t="s">
        <v>5967</v>
      </c>
    </row>
    <row r="454" ht="12.75" customHeight="1">
      <c r="A454" s="82">
        <v>39551.541666666664</v>
      </c>
      <c r="B454" s="64">
        <v>3349.0</v>
      </c>
      <c r="C454" s="64" t="s">
        <v>90</v>
      </c>
      <c r="D454" s="64" t="s">
        <v>8</v>
      </c>
      <c r="E454" s="64" t="s">
        <v>1032</v>
      </c>
      <c r="F454" s="64">
        <v>75.0</v>
      </c>
      <c r="G454" s="64">
        <v>4500.0</v>
      </c>
      <c r="H454" s="64" t="s">
        <v>23</v>
      </c>
      <c r="I454" s="64" t="s">
        <v>5962</v>
      </c>
      <c r="J454" s="64"/>
      <c r="K454" s="64"/>
      <c r="L454" s="64"/>
      <c r="M454" s="64"/>
      <c r="N454" s="64" t="s">
        <v>5963</v>
      </c>
      <c r="O454" s="64" t="s">
        <v>1427</v>
      </c>
    </row>
    <row r="455" ht="12.75" customHeight="1">
      <c r="A455" s="82">
        <v>39553.583333333336</v>
      </c>
      <c r="B455" s="64">
        <v>3355.0</v>
      </c>
      <c r="C455" s="64" t="s">
        <v>90</v>
      </c>
      <c r="D455" s="64" t="s">
        <v>8</v>
      </c>
      <c r="E455" s="64" t="s">
        <v>976</v>
      </c>
      <c r="F455" s="64">
        <v>76.0</v>
      </c>
      <c r="G455" s="64">
        <v>4600.0</v>
      </c>
      <c r="H455" s="64" t="s">
        <v>23</v>
      </c>
      <c r="I455" s="64" t="s">
        <v>5962</v>
      </c>
      <c r="J455" s="64"/>
      <c r="K455" s="64"/>
      <c r="L455" s="64"/>
      <c r="M455" s="64"/>
      <c r="N455" s="64" t="s">
        <v>5963</v>
      </c>
      <c r="O455" s="64" t="s">
        <v>6046</v>
      </c>
    </row>
    <row r="456" ht="12.75" customHeight="1">
      <c r="A456" s="82">
        <v>39554.583333333336</v>
      </c>
      <c r="B456" s="64">
        <v>3354.0</v>
      </c>
      <c r="C456" s="64" t="s">
        <v>90</v>
      </c>
      <c r="D456" s="64" t="s">
        <v>8</v>
      </c>
      <c r="E456" s="64" t="s">
        <v>976</v>
      </c>
      <c r="F456" s="64">
        <v>68.0</v>
      </c>
      <c r="G456" s="64">
        <v>3300.0</v>
      </c>
      <c r="H456" s="64" t="s">
        <v>23</v>
      </c>
      <c r="I456" s="64" t="s">
        <v>5971</v>
      </c>
      <c r="J456" s="64"/>
      <c r="K456" s="64"/>
      <c r="L456" s="64"/>
      <c r="M456" s="64"/>
      <c r="N456" s="64" t="s">
        <v>5963</v>
      </c>
      <c r="O456" s="64" t="s">
        <v>6461</v>
      </c>
    </row>
    <row r="457" ht="12.75" customHeight="1">
      <c r="A457" s="82">
        <v>39563.375</v>
      </c>
      <c r="B457" s="64">
        <v>3344.0</v>
      </c>
      <c r="C457" s="64" t="s">
        <v>90</v>
      </c>
      <c r="D457" s="64" t="s">
        <v>8</v>
      </c>
      <c r="E457" s="64" t="s">
        <v>976</v>
      </c>
      <c r="F457" s="64">
        <v>76.0</v>
      </c>
      <c r="G457" s="64">
        <v>5200.0</v>
      </c>
      <c r="H457" s="64" t="s">
        <v>23</v>
      </c>
      <c r="I457" s="64"/>
      <c r="J457" s="64"/>
      <c r="K457" s="64"/>
      <c r="L457" s="64"/>
      <c r="M457" s="64"/>
      <c r="N457" s="64" t="s">
        <v>5963</v>
      </c>
      <c r="O457" s="64" t="s">
        <v>5967</v>
      </c>
    </row>
    <row r="458" ht="12.75" customHeight="1">
      <c r="A458" s="82">
        <v>39563.666666666664</v>
      </c>
      <c r="B458" s="64">
        <v>3356.0</v>
      </c>
      <c r="C458" s="64" t="s">
        <v>90</v>
      </c>
      <c r="D458" s="64" t="s">
        <v>8</v>
      </c>
      <c r="E458" s="64" t="s">
        <v>1032</v>
      </c>
      <c r="F458" s="64">
        <v>73.0</v>
      </c>
      <c r="G458" s="64">
        <v>4500.0</v>
      </c>
      <c r="H458" s="64" t="s">
        <v>23</v>
      </c>
      <c r="I458" s="64" t="s">
        <v>5962</v>
      </c>
      <c r="J458" s="64"/>
      <c r="K458" s="64"/>
      <c r="L458" s="64"/>
      <c r="M458" s="64"/>
      <c r="N458" s="64" t="s">
        <v>5963</v>
      </c>
      <c r="O458" s="64" t="s">
        <v>5967</v>
      </c>
    </row>
    <row r="459" ht="12.75" customHeight="1">
      <c r="A459" s="82">
        <v>39564.666666666664</v>
      </c>
      <c r="B459" s="64">
        <v>3348.0</v>
      </c>
      <c r="C459" s="64" t="s">
        <v>90</v>
      </c>
      <c r="D459" s="64" t="s">
        <v>8</v>
      </c>
      <c r="E459" s="64" t="s">
        <v>6388</v>
      </c>
      <c r="F459" s="64">
        <v>69.0</v>
      </c>
      <c r="G459" s="64">
        <v>3400.0</v>
      </c>
      <c r="H459" s="64" t="s">
        <v>23</v>
      </c>
      <c r="I459" s="64" t="s">
        <v>5962</v>
      </c>
      <c r="J459" s="64"/>
      <c r="K459" s="64"/>
      <c r="L459" s="64"/>
      <c r="M459" s="64"/>
      <c r="N459" s="64" t="s">
        <v>5963</v>
      </c>
      <c r="O459" s="64" t="s">
        <v>6046</v>
      </c>
    </row>
    <row r="460" ht="12.75" customHeight="1">
      <c r="A460" s="82">
        <v>39565.395833333336</v>
      </c>
      <c r="B460" s="64">
        <v>3347.0</v>
      </c>
      <c r="C460" s="64" t="s">
        <v>90</v>
      </c>
      <c r="D460" s="64" t="s">
        <v>8</v>
      </c>
      <c r="E460" s="64" t="s">
        <v>1032</v>
      </c>
      <c r="F460" s="64">
        <v>75.0</v>
      </c>
      <c r="G460" s="64">
        <v>4400.0</v>
      </c>
      <c r="H460" s="64" t="s">
        <v>23</v>
      </c>
      <c r="I460" s="64" t="s">
        <v>5971</v>
      </c>
      <c r="J460" s="64"/>
      <c r="K460" s="64"/>
      <c r="L460" s="64"/>
      <c r="M460" s="64"/>
      <c r="N460" s="64" t="s">
        <v>5963</v>
      </c>
      <c r="O460" s="64" t="s">
        <v>6462</v>
      </c>
    </row>
    <row r="461" ht="12.75" customHeight="1">
      <c r="A461" s="82">
        <v>39567.791666666664</v>
      </c>
      <c r="B461" s="64">
        <v>3346.0</v>
      </c>
      <c r="C461" s="64" t="s">
        <v>90</v>
      </c>
      <c r="D461" s="64" t="s">
        <v>819</v>
      </c>
      <c r="E461" s="64" t="s">
        <v>6463</v>
      </c>
      <c r="F461" s="64">
        <v>74.0</v>
      </c>
      <c r="G461" s="64">
        <v>4200.0</v>
      </c>
      <c r="H461" s="64" t="s">
        <v>23</v>
      </c>
      <c r="I461" s="64" t="s">
        <v>5962</v>
      </c>
      <c r="J461" s="64"/>
      <c r="K461" s="64"/>
      <c r="L461" s="64"/>
      <c r="M461" s="64"/>
      <c r="N461" s="64" t="s">
        <v>5963</v>
      </c>
      <c r="O461" s="64" t="s">
        <v>5967</v>
      </c>
    </row>
    <row r="462" ht="12.75" customHeight="1">
      <c r="A462" s="82">
        <v>39568.395833333336</v>
      </c>
      <c r="B462" s="64">
        <v>3345.0</v>
      </c>
      <c r="C462" s="64" t="s">
        <v>90</v>
      </c>
      <c r="D462" s="64" t="s">
        <v>819</v>
      </c>
      <c r="E462" s="64" t="s">
        <v>6463</v>
      </c>
      <c r="F462" s="64">
        <v>70.0</v>
      </c>
      <c r="G462" s="64">
        <v>3300.0</v>
      </c>
      <c r="H462" s="64" t="s">
        <v>23</v>
      </c>
      <c r="I462" s="64" t="s">
        <v>5962</v>
      </c>
      <c r="J462" s="64"/>
      <c r="K462" s="64"/>
      <c r="L462" s="64"/>
      <c r="M462" s="64"/>
      <c r="N462" s="64" t="s">
        <v>5963</v>
      </c>
      <c r="O462" s="64" t="s">
        <v>5967</v>
      </c>
    </row>
    <row r="463" ht="12.75" customHeight="1">
      <c r="A463" s="82">
        <v>39568.395833333336</v>
      </c>
      <c r="B463" s="64">
        <v>3343.0</v>
      </c>
      <c r="C463" s="64" t="s">
        <v>90</v>
      </c>
      <c r="D463" s="64" t="s">
        <v>8</v>
      </c>
      <c r="E463" s="64" t="s">
        <v>976</v>
      </c>
      <c r="F463" s="64">
        <v>78.0</v>
      </c>
      <c r="G463" s="64">
        <v>5500.0</v>
      </c>
      <c r="H463" s="64" t="s">
        <v>23</v>
      </c>
      <c r="I463" s="64" t="s">
        <v>5962</v>
      </c>
      <c r="J463" s="64"/>
      <c r="K463" s="64"/>
      <c r="L463" s="64"/>
      <c r="M463" s="64"/>
      <c r="N463" s="64" t="s">
        <v>5963</v>
      </c>
      <c r="O463" s="64" t="s">
        <v>5972</v>
      </c>
    </row>
    <row r="464" ht="12.75" customHeight="1">
      <c r="A464" s="82">
        <v>39569.520833333336</v>
      </c>
      <c r="B464" s="64">
        <v>390.0</v>
      </c>
      <c r="C464" s="64" t="s">
        <v>90</v>
      </c>
      <c r="D464" s="64" t="s">
        <v>819</v>
      </c>
      <c r="E464" s="64" t="s">
        <v>889</v>
      </c>
      <c r="F464" s="64">
        <v>76.0</v>
      </c>
      <c r="G464" s="64">
        <v>5250.0</v>
      </c>
      <c r="H464" s="64" t="s">
        <v>23</v>
      </c>
      <c r="I464" s="64" t="s">
        <v>5962</v>
      </c>
      <c r="J464" s="64"/>
      <c r="K464" s="64"/>
      <c r="L464" s="64"/>
      <c r="M464" s="64"/>
      <c r="N464" s="64" t="s">
        <v>5963</v>
      </c>
      <c r="O464" s="64" t="s">
        <v>5967</v>
      </c>
    </row>
    <row r="465" ht="12.75" customHeight="1">
      <c r="A465" s="82">
        <v>39570.520833333336</v>
      </c>
      <c r="B465" s="64">
        <v>391.0</v>
      </c>
      <c r="C465" s="64" t="s">
        <v>90</v>
      </c>
      <c r="D465" s="64" t="s">
        <v>8</v>
      </c>
      <c r="E465" s="64" t="s">
        <v>6388</v>
      </c>
      <c r="F465" s="64">
        <v>69.0</v>
      </c>
      <c r="G465" s="64">
        <v>3800.0</v>
      </c>
      <c r="H465" s="64" t="s">
        <v>23</v>
      </c>
      <c r="I465" s="64" t="s">
        <v>5962</v>
      </c>
      <c r="J465" s="64"/>
      <c r="K465" s="64"/>
      <c r="L465" s="64"/>
      <c r="M465" s="64"/>
      <c r="N465" s="64" t="s">
        <v>5963</v>
      </c>
      <c r="O465" s="64" t="s">
        <v>6065</v>
      </c>
    </row>
    <row r="466" ht="12.75" customHeight="1">
      <c r="A466" s="82">
        <v>39572.791666666664</v>
      </c>
      <c r="B466" s="64">
        <v>381.0</v>
      </c>
      <c r="C466" s="64" t="s">
        <v>90</v>
      </c>
      <c r="D466" s="64" t="s">
        <v>819</v>
      </c>
      <c r="E466" s="64" t="s">
        <v>6070</v>
      </c>
      <c r="F466" s="64">
        <v>77.0</v>
      </c>
      <c r="G466" s="64">
        <v>4800.0</v>
      </c>
      <c r="H466" s="64" t="s">
        <v>23</v>
      </c>
      <c r="I466" s="64" t="s">
        <v>5962</v>
      </c>
      <c r="J466" s="64"/>
      <c r="K466" s="64"/>
      <c r="L466" s="64"/>
      <c r="M466" s="64"/>
      <c r="N466" s="64" t="s">
        <v>5963</v>
      </c>
      <c r="O466" s="64" t="s">
        <v>5998</v>
      </c>
    </row>
    <row r="467" ht="12.75" customHeight="1">
      <c r="A467" s="82">
        <v>39573.666666666664</v>
      </c>
      <c r="B467" s="64">
        <v>399.0</v>
      </c>
      <c r="C467" s="64" t="s">
        <v>90</v>
      </c>
      <c r="D467" s="64" t="s">
        <v>819</v>
      </c>
      <c r="E467" s="64" t="s">
        <v>889</v>
      </c>
      <c r="F467" s="64">
        <v>76.0</v>
      </c>
      <c r="G467" s="64">
        <v>4700.0</v>
      </c>
      <c r="H467" s="64" t="s">
        <v>23</v>
      </c>
      <c r="I467" s="64" t="s">
        <v>5962</v>
      </c>
      <c r="J467" s="64"/>
      <c r="K467" s="64"/>
      <c r="L467" s="64"/>
      <c r="M467" s="64"/>
      <c r="N467" s="64" t="s">
        <v>5963</v>
      </c>
      <c r="O467" s="64" t="s">
        <v>5946</v>
      </c>
    </row>
    <row r="468" ht="12.75" customHeight="1">
      <c r="A468" s="82">
        <v>39574.5625</v>
      </c>
      <c r="B468" s="64">
        <v>380.0</v>
      </c>
      <c r="C468" s="64" t="s">
        <v>90</v>
      </c>
      <c r="D468" s="64" t="s">
        <v>8</v>
      </c>
      <c r="E468" s="64" t="s">
        <v>976</v>
      </c>
      <c r="F468" s="64">
        <v>78.0</v>
      </c>
      <c r="G468" s="64">
        <v>5000.0</v>
      </c>
      <c r="H468" s="64" t="s">
        <v>23</v>
      </c>
      <c r="I468" s="64" t="s">
        <v>5962</v>
      </c>
      <c r="J468" s="64"/>
      <c r="K468" s="64"/>
      <c r="L468" s="64"/>
      <c r="M468" s="64"/>
      <c r="N468" s="64" t="s">
        <v>5963</v>
      </c>
      <c r="O468" s="64" t="s">
        <v>5972</v>
      </c>
    </row>
    <row r="469" ht="12.75" customHeight="1">
      <c r="A469" s="82">
        <v>39574.645833333336</v>
      </c>
      <c r="B469" s="64">
        <v>382.0</v>
      </c>
      <c r="C469" s="64" t="s">
        <v>90</v>
      </c>
      <c r="D469" s="64" t="s">
        <v>8</v>
      </c>
      <c r="E469" s="64" t="s">
        <v>6388</v>
      </c>
      <c r="F469" s="64">
        <v>75.0</v>
      </c>
      <c r="G469" s="64">
        <v>4800.0</v>
      </c>
      <c r="H469" s="64" t="s">
        <v>23</v>
      </c>
      <c r="I469" s="64" t="s">
        <v>5962</v>
      </c>
      <c r="J469" s="64"/>
      <c r="K469" s="64"/>
      <c r="L469" s="64"/>
      <c r="M469" s="64"/>
      <c r="N469" s="64" t="s">
        <v>5963</v>
      </c>
      <c r="O469" s="64" t="s">
        <v>5972</v>
      </c>
    </row>
    <row r="470" ht="12.75" customHeight="1">
      <c r="A470" s="82">
        <v>39575.583333333336</v>
      </c>
      <c r="B470" s="64">
        <v>389.0</v>
      </c>
      <c r="C470" s="64" t="s">
        <v>90</v>
      </c>
      <c r="D470" s="64" t="s">
        <v>8</v>
      </c>
      <c r="E470" s="64" t="s">
        <v>6388</v>
      </c>
      <c r="F470" s="64">
        <v>74.0</v>
      </c>
      <c r="G470" s="64">
        <v>4600.0</v>
      </c>
      <c r="H470" s="64" t="s">
        <v>23</v>
      </c>
      <c r="I470" s="64" t="s">
        <v>5962</v>
      </c>
      <c r="J470" s="64"/>
      <c r="K470" s="64"/>
      <c r="L470" s="64"/>
      <c r="M470" s="64"/>
      <c r="N470" s="64" t="s">
        <v>5963</v>
      </c>
      <c r="O470" s="64" t="s">
        <v>6153</v>
      </c>
    </row>
    <row r="471" ht="12.75" customHeight="1">
      <c r="A471" s="82">
        <v>39579.791666666664</v>
      </c>
      <c r="B471" s="64">
        <v>397.0</v>
      </c>
      <c r="C471" s="64" t="s">
        <v>90</v>
      </c>
      <c r="D471" s="64" t="s">
        <v>8</v>
      </c>
      <c r="E471" s="64" t="s">
        <v>1032</v>
      </c>
      <c r="F471" s="64">
        <v>75.0</v>
      </c>
      <c r="G471" s="64">
        <v>4500.0</v>
      </c>
      <c r="H471" s="64" t="s">
        <v>23</v>
      </c>
      <c r="I471" s="64" t="s">
        <v>5971</v>
      </c>
      <c r="J471" s="64"/>
      <c r="K471" s="64"/>
      <c r="L471" s="64"/>
      <c r="M471" s="64"/>
      <c r="N471" s="64" t="s">
        <v>5963</v>
      </c>
      <c r="O471" s="64" t="s">
        <v>5972</v>
      </c>
    </row>
    <row r="472" ht="12.75" customHeight="1">
      <c r="A472" s="82">
        <v>39580.645833333336</v>
      </c>
      <c r="B472" s="64">
        <v>384.0</v>
      </c>
      <c r="C472" s="64" t="s">
        <v>90</v>
      </c>
      <c r="D472" s="64" t="s">
        <v>819</v>
      </c>
      <c r="E472" s="64" t="s">
        <v>6464</v>
      </c>
      <c r="F472" s="64">
        <v>72.0</v>
      </c>
      <c r="G472" s="64">
        <v>4200.0</v>
      </c>
      <c r="H472" s="64" t="s">
        <v>23</v>
      </c>
      <c r="I472" s="64" t="s">
        <v>5962</v>
      </c>
      <c r="J472" s="64"/>
      <c r="K472" s="64"/>
      <c r="L472" s="64"/>
      <c r="M472" s="64"/>
      <c r="N472" s="64" t="s">
        <v>5963</v>
      </c>
      <c r="O472" s="64" t="s">
        <v>6100</v>
      </c>
    </row>
    <row r="473" ht="12.75" customHeight="1">
      <c r="A473" s="82">
        <v>39581.416666666664</v>
      </c>
      <c r="B473" s="64">
        <v>388.0</v>
      </c>
      <c r="C473" s="64" t="s">
        <v>90</v>
      </c>
      <c r="D473" s="64" t="s">
        <v>819</v>
      </c>
      <c r="E473" s="64" t="s">
        <v>94</v>
      </c>
      <c r="F473" s="64">
        <v>74.0</v>
      </c>
      <c r="G473" s="64">
        <v>4300.0</v>
      </c>
      <c r="H473" s="64" t="s">
        <v>23</v>
      </c>
      <c r="I473" s="64" t="s">
        <v>5962</v>
      </c>
      <c r="J473" s="64"/>
      <c r="K473" s="64"/>
      <c r="L473" s="64"/>
      <c r="M473" s="64"/>
      <c r="N473" s="64" t="s">
        <v>5963</v>
      </c>
      <c r="O473" s="64" t="s">
        <v>6465</v>
      </c>
    </row>
    <row r="474" ht="12.75" customHeight="1">
      <c r="A474" s="82">
        <v>39581.833333333336</v>
      </c>
      <c r="B474" s="64">
        <v>398.0</v>
      </c>
      <c r="C474" s="64" t="s">
        <v>90</v>
      </c>
      <c r="D474" s="64" t="s">
        <v>8</v>
      </c>
      <c r="E474" s="64" t="s">
        <v>1032</v>
      </c>
      <c r="F474" s="64">
        <v>78.0</v>
      </c>
      <c r="G474" s="64">
        <v>5000.0</v>
      </c>
      <c r="H474" s="64" t="s">
        <v>23</v>
      </c>
      <c r="I474" s="64" t="s">
        <v>5962</v>
      </c>
      <c r="J474" s="64"/>
      <c r="K474" s="64"/>
      <c r="L474" s="64"/>
      <c r="M474" s="64"/>
      <c r="N474" s="64" t="s">
        <v>5963</v>
      </c>
      <c r="O474" s="64" t="s">
        <v>6125</v>
      </c>
    </row>
    <row r="475" ht="12.75" customHeight="1">
      <c r="A475" s="82">
        <v>39582.6875</v>
      </c>
      <c r="B475" s="64">
        <v>386.0</v>
      </c>
      <c r="C475" s="64" t="s">
        <v>90</v>
      </c>
      <c r="D475" s="64" t="s">
        <v>819</v>
      </c>
      <c r="E475" s="64" t="s">
        <v>91</v>
      </c>
      <c r="F475" s="64">
        <v>73.0</v>
      </c>
      <c r="G475" s="64">
        <v>3800.0</v>
      </c>
      <c r="H475" s="64" t="s">
        <v>23</v>
      </c>
      <c r="I475" s="64" t="s">
        <v>5962</v>
      </c>
      <c r="J475" s="64"/>
      <c r="K475" s="64"/>
      <c r="L475" s="64"/>
      <c r="M475" s="64"/>
      <c r="N475" s="64" t="s">
        <v>5963</v>
      </c>
      <c r="O475" s="64" t="s">
        <v>6059</v>
      </c>
    </row>
    <row r="476" ht="12.75" customHeight="1">
      <c r="A476" s="82">
        <v>39584.458333333336</v>
      </c>
      <c r="B476" s="64">
        <v>387.0</v>
      </c>
      <c r="C476" s="64" t="s">
        <v>90</v>
      </c>
      <c r="D476" s="64" t="s">
        <v>8</v>
      </c>
      <c r="E476" s="64" t="s">
        <v>976</v>
      </c>
      <c r="F476" s="64">
        <v>73.0</v>
      </c>
      <c r="G476" s="64">
        <v>4500.0</v>
      </c>
      <c r="H476" s="64" t="s">
        <v>23</v>
      </c>
      <c r="I476" s="64" t="s">
        <v>5962</v>
      </c>
      <c r="J476" s="64"/>
      <c r="K476" s="64"/>
      <c r="L476" s="64"/>
      <c r="M476" s="64"/>
      <c r="N476" s="64" t="s">
        <v>5978</v>
      </c>
      <c r="O476" s="64" t="s">
        <v>6466</v>
      </c>
    </row>
    <row r="477" ht="12.75" customHeight="1">
      <c r="A477" s="82">
        <v>39585.6875</v>
      </c>
      <c r="B477" s="64">
        <v>392.0</v>
      </c>
      <c r="C477" s="64" t="s">
        <v>90</v>
      </c>
      <c r="D477" s="64" t="s">
        <v>8</v>
      </c>
      <c r="E477" s="64" t="s">
        <v>1175</v>
      </c>
      <c r="F477" s="64">
        <v>77.0</v>
      </c>
      <c r="G477" s="64">
        <v>5200.0</v>
      </c>
      <c r="H477" s="64" t="s">
        <v>23</v>
      </c>
      <c r="I477" s="64" t="s">
        <v>5962</v>
      </c>
      <c r="J477" s="64"/>
      <c r="K477" s="64"/>
      <c r="L477" s="64"/>
      <c r="M477" s="64"/>
      <c r="N477" s="64" t="s">
        <v>6054</v>
      </c>
      <c r="O477" s="64" t="s">
        <v>6063</v>
      </c>
    </row>
    <row r="478" ht="12.75" customHeight="1">
      <c r="A478" s="82">
        <v>39585.75</v>
      </c>
      <c r="B478" s="64">
        <v>395.0</v>
      </c>
      <c r="C478" s="64" t="s">
        <v>90</v>
      </c>
      <c r="D478" s="64" t="s">
        <v>819</v>
      </c>
      <c r="E478" s="64" t="s">
        <v>6463</v>
      </c>
      <c r="F478" s="64">
        <v>76.0</v>
      </c>
      <c r="G478" s="64">
        <v>5150.0</v>
      </c>
      <c r="H478" s="64" t="s">
        <v>23</v>
      </c>
      <c r="I478" s="64" t="s">
        <v>5962</v>
      </c>
      <c r="J478" s="64"/>
      <c r="K478" s="64"/>
      <c r="L478" s="64"/>
      <c r="M478" s="64"/>
      <c r="N478" s="64" t="s">
        <v>5963</v>
      </c>
      <c r="O478" s="64" t="s">
        <v>5967</v>
      </c>
    </row>
    <row r="479" ht="12.75" customHeight="1">
      <c r="A479" s="82">
        <v>39588.5</v>
      </c>
      <c r="B479" s="64">
        <v>394.0</v>
      </c>
      <c r="C479" s="64" t="s">
        <v>90</v>
      </c>
      <c r="D479" s="64" t="s">
        <v>8</v>
      </c>
      <c r="E479" s="64" t="s">
        <v>976</v>
      </c>
      <c r="F479" s="64">
        <v>76.0</v>
      </c>
      <c r="G479" s="64">
        <v>4800.0</v>
      </c>
      <c r="H479" s="64" t="s">
        <v>23</v>
      </c>
      <c r="I479" s="64" t="s">
        <v>5971</v>
      </c>
      <c r="J479" s="64"/>
      <c r="K479" s="64"/>
      <c r="L479" s="64"/>
      <c r="M479" s="64"/>
      <c r="N479" s="64" t="s">
        <v>5963</v>
      </c>
      <c r="O479" s="64" t="s">
        <v>6112</v>
      </c>
    </row>
    <row r="480" ht="12.75" customHeight="1">
      <c r="A480" s="82">
        <v>39588.770833333336</v>
      </c>
      <c r="B480" s="64">
        <v>385.0</v>
      </c>
      <c r="C480" s="64" t="s">
        <v>90</v>
      </c>
      <c r="D480" s="64" t="s">
        <v>8</v>
      </c>
      <c r="E480" s="64" t="s">
        <v>976</v>
      </c>
      <c r="F480" s="64">
        <v>74.0</v>
      </c>
      <c r="G480" s="64">
        <v>4200.0</v>
      </c>
      <c r="H480" s="64" t="s">
        <v>23</v>
      </c>
      <c r="I480" s="64" t="s">
        <v>5971</v>
      </c>
      <c r="J480" s="64"/>
      <c r="K480" s="64"/>
      <c r="L480" s="64"/>
      <c r="M480" s="64"/>
      <c r="N480" s="64" t="s">
        <v>5963</v>
      </c>
      <c r="O480" s="64" t="s">
        <v>6112</v>
      </c>
    </row>
    <row r="481" ht="12.75" customHeight="1">
      <c r="A481" s="82">
        <v>39591.375</v>
      </c>
      <c r="B481" s="64">
        <v>338.0</v>
      </c>
      <c r="C481" s="64" t="s">
        <v>90</v>
      </c>
      <c r="D481" s="64" t="s">
        <v>8</v>
      </c>
      <c r="E481" s="64" t="s">
        <v>1032</v>
      </c>
      <c r="F481" s="64">
        <v>77.0</v>
      </c>
      <c r="G481" s="64">
        <v>4500.0</v>
      </c>
      <c r="H481" s="64" t="s">
        <v>23</v>
      </c>
      <c r="I481" s="64" t="s">
        <v>5971</v>
      </c>
      <c r="J481" s="64"/>
      <c r="K481" s="64"/>
      <c r="L481" s="64"/>
      <c r="M481" s="64"/>
      <c r="N481" s="64" t="s">
        <v>5963</v>
      </c>
      <c r="O481" s="64" t="s">
        <v>5992</v>
      </c>
    </row>
    <row r="482" ht="12.75" customHeight="1">
      <c r="A482" s="82">
        <v>39592.791666666664</v>
      </c>
      <c r="B482" s="64">
        <v>329.0</v>
      </c>
      <c r="C482" s="64" t="s">
        <v>90</v>
      </c>
      <c r="D482" s="64" t="s">
        <v>8</v>
      </c>
      <c r="E482" s="64" t="s">
        <v>1032</v>
      </c>
      <c r="F482" s="64">
        <v>76.0</v>
      </c>
      <c r="G482" s="64">
        <v>4350.0</v>
      </c>
      <c r="H482" s="64" t="s">
        <v>23</v>
      </c>
      <c r="I482" s="64" t="s">
        <v>5962</v>
      </c>
      <c r="J482" s="64"/>
      <c r="K482" s="64"/>
      <c r="L482" s="64"/>
      <c r="M482" s="64"/>
      <c r="N482" s="64" t="s">
        <v>5963</v>
      </c>
      <c r="O482" s="64" t="s">
        <v>5967</v>
      </c>
    </row>
    <row r="483" ht="12.75" customHeight="1">
      <c r="A483" s="82">
        <v>39593.541666666664</v>
      </c>
      <c r="B483" s="64">
        <v>320.0</v>
      </c>
      <c r="C483" s="64" t="s">
        <v>90</v>
      </c>
      <c r="D483" s="64" t="s">
        <v>8</v>
      </c>
      <c r="E483" s="64" t="s">
        <v>976</v>
      </c>
      <c r="F483" s="64">
        <v>81.0</v>
      </c>
      <c r="G483" s="64">
        <v>4950.0</v>
      </c>
      <c r="H483" s="64" t="s">
        <v>23</v>
      </c>
      <c r="I483" s="64" t="s">
        <v>5971</v>
      </c>
      <c r="J483" s="64"/>
      <c r="K483" s="64"/>
      <c r="L483" s="64"/>
      <c r="M483" s="64"/>
      <c r="N483" s="64" t="s">
        <v>5978</v>
      </c>
      <c r="O483" s="64" t="s">
        <v>6421</v>
      </c>
    </row>
    <row r="484" ht="12.75" customHeight="1">
      <c r="A484" s="82">
        <v>39594.5</v>
      </c>
      <c r="B484" s="64">
        <v>321.0</v>
      </c>
      <c r="C484" s="64" t="s">
        <v>90</v>
      </c>
      <c r="D484" s="64" t="s">
        <v>819</v>
      </c>
      <c r="E484" s="64" t="s">
        <v>6070</v>
      </c>
      <c r="F484" s="64">
        <v>74.0</v>
      </c>
      <c r="G484" s="64">
        <v>4150.0</v>
      </c>
      <c r="H484" s="64" t="s">
        <v>23</v>
      </c>
      <c r="I484" s="64" t="s">
        <v>5962</v>
      </c>
      <c r="J484" s="64"/>
      <c r="K484" s="64"/>
      <c r="L484" s="64"/>
      <c r="M484" s="64"/>
      <c r="N484" s="64" t="s">
        <v>5963</v>
      </c>
      <c r="O484" s="64" t="s">
        <v>6092</v>
      </c>
    </row>
    <row r="485" ht="12.75" customHeight="1">
      <c r="A485" s="82">
        <v>39594.75</v>
      </c>
      <c r="B485" s="64">
        <v>328.0</v>
      </c>
      <c r="C485" s="64" t="s">
        <v>90</v>
      </c>
      <c r="D485" s="64" t="s">
        <v>8</v>
      </c>
      <c r="E485" s="64" t="s">
        <v>976</v>
      </c>
      <c r="F485" s="64">
        <v>76.0</v>
      </c>
      <c r="G485" s="64">
        <v>4300.0</v>
      </c>
      <c r="H485" s="64" t="s">
        <v>23</v>
      </c>
      <c r="I485" s="64" t="s">
        <v>5971</v>
      </c>
      <c r="J485" s="64"/>
      <c r="K485" s="64"/>
      <c r="L485" s="64"/>
      <c r="M485" s="64"/>
      <c r="N485" s="64" t="s">
        <v>5963</v>
      </c>
      <c r="O485" s="64" t="s">
        <v>6092</v>
      </c>
    </row>
    <row r="486" ht="12.75" customHeight="1">
      <c r="A486" s="82">
        <v>39595.5</v>
      </c>
      <c r="B486" s="64">
        <v>331.0</v>
      </c>
      <c r="C486" s="64" t="s">
        <v>90</v>
      </c>
      <c r="D486" s="64" t="s">
        <v>8</v>
      </c>
      <c r="E486" s="64" t="s">
        <v>1175</v>
      </c>
      <c r="F486" s="64">
        <v>74.0</v>
      </c>
      <c r="G486" s="64">
        <v>3900.0</v>
      </c>
      <c r="H486" s="64" t="s">
        <v>23</v>
      </c>
      <c r="I486" s="64" t="s">
        <v>5962</v>
      </c>
      <c r="J486" s="64"/>
      <c r="K486" s="64"/>
      <c r="L486" s="64"/>
      <c r="M486" s="64"/>
      <c r="N486" s="64" t="s">
        <v>5963</v>
      </c>
      <c r="O486" s="64" t="s">
        <v>5972</v>
      </c>
    </row>
    <row r="487" ht="12.75" customHeight="1">
      <c r="A487" s="82">
        <v>39595.75</v>
      </c>
      <c r="B487" s="64">
        <v>332.0</v>
      </c>
      <c r="C487" s="64" t="s">
        <v>90</v>
      </c>
      <c r="D487" s="64" t="s">
        <v>819</v>
      </c>
      <c r="E487" s="64" t="s">
        <v>6082</v>
      </c>
      <c r="F487" s="64">
        <v>74.0</v>
      </c>
      <c r="G487" s="64">
        <v>4700.0</v>
      </c>
      <c r="H487" s="64" t="s">
        <v>23</v>
      </c>
      <c r="I487" s="64" t="s">
        <v>5962</v>
      </c>
      <c r="J487" s="64"/>
      <c r="K487" s="64"/>
      <c r="L487" s="64"/>
      <c r="M487" s="64"/>
      <c r="N487" s="64" t="s">
        <v>5963</v>
      </c>
      <c r="O487" s="64" t="s">
        <v>6074</v>
      </c>
    </row>
    <row r="488" ht="12.75" customHeight="1">
      <c r="A488" s="82">
        <v>39598.5625</v>
      </c>
      <c r="B488" s="64">
        <v>322.0</v>
      </c>
      <c r="C488" s="64" t="s">
        <v>90</v>
      </c>
      <c r="D488" s="64" t="s">
        <v>8</v>
      </c>
      <c r="E488" s="64" t="s">
        <v>976</v>
      </c>
      <c r="F488" s="64">
        <v>76.0</v>
      </c>
      <c r="G488" s="64">
        <v>3220.0</v>
      </c>
      <c r="H488" s="64" t="s">
        <v>23</v>
      </c>
      <c r="I488" s="64" t="s">
        <v>5962</v>
      </c>
      <c r="J488" s="64"/>
      <c r="K488" s="64"/>
      <c r="L488" s="64"/>
      <c r="M488" s="64"/>
      <c r="N488" s="64" t="s">
        <v>5978</v>
      </c>
      <c r="O488" s="64" t="s">
        <v>6325</v>
      </c>
    </row>
    <row r="489" ht="12.75" customHeight="1">
      <c r="A489" s="82">
        <v>39600.791666666664</v>
      </c>
      <c r="B489" s="64">
        <v>323.0</v>
      </c>
      <c r="C489" s="64" t="s">
        <v>90</v>
      </c>
      <c r="D489" s="64" t="s">
        <v>819</v>
      </c>
      <c r="E489" s="64" t="s">
        <v>6463</v>
      </c>
      <c r="F489" s="64">
        <v>70.0</v>
      </c>
      <c r="G489" s="64">
        <v>3100.0</v>
      </c>
      <c r="H489" s="64" t="s">
        <v>23</v>
      </c>
      <c r="I489" s="64" t="s">
        <v>5971</v>
      </c>
      <c r="J489" s="64"/>
      <c r="K489" s="64"/>
      <c r="L489" s="64"/>
      <c r="M489" s="64"/>
      <c r="N489" s="64" t="s">
        <v>5963</v>
      </c>
      <c r="O489" s="64" t="s">
        <v>6287</v>
      </c>
    </row>
    <row r="490" ht="12.75" customHeight="1">
      <c r="A490" s="82">
        <v>39602.666666666664</v>
      </c>
      <c r="B490" s="64">
        <v>337.0</v>
      </c>
      <c r="C490" s="64" t="s">
        <v>90</v>
      </c>
      <c r="D490" s="64" t="s">
        <v>8</v>
      </c>
      <c r="E490" s="64" t="s">
        <v>1032</v>
      </c>
      <c r="F490" s="64">
        <v>83.0</v>
      </c>
      <c r="G490" s="64">
        <v>6100.0</v>
      </c>
      <c r="H490" s="64" t="s">
        <v>23</v>
      </c>
      <c r="I490" s="64" t="s">
        <v>5962</v>
      </c>
      <c r="J490" s="64"/>
      <c r="K490" s="64"/>
      <c r="L490" s="64"/>
      <c r="M490" s="64"/>
      <c r="N490" s="64" t="s">
        <v>5963</v>
      </c>
      <c r="O490" s="64" t="s">
        <v>6092</v>
      </c>
    </row>
    <row r="491" ht="12.75" customHeight="1">
      <c r="A491" s="82">
        <v>39602.708333333336</v>
      </c>
      <c r="B491" s="64">
        <v>336.0</v>
      </c>
      <c r="C491" s="64" t="s">
        <v>90</v>
      </c>
      <c r="D491" s="64" t="s">
        <v>8</v>
      </c>
      <c r="E491" s="64" t="s">
        <v>1032</v>
      </c>
      <c r="F491" s="64">
        <v>76.0</v>
      </c>
      <c r="G491" s="64">
        <v>4500.0</v>
      </c>
      <c r="H491" s="64" t="s">
        <v>23</v>
      </c>
      <c r="I491" s="64" t="s">
        <v>5962</v>
      </c>
      <c r="J491" s="64"/>
      <c r="K491" s="64"/>
      <c r="L491" s="64"/>
      <c r="M491" s="64"/>
      <c r="N491" s="64" t="s">
        <v>5963</v>
      </c>
      <c r="O491" s="64" t="s">
        <v>6092</v>
      </c>
    </row>
    <row r="492" ht="12.75" customHeight="1">
      <c r="A492" s="82">
        <v>39602.75</v>
      </c>
      <c r="B492" s="64">
        <v>335.0</v>
      </c>
      <c r="C492" s="64" t="s">
        <v>90</v>
      </c>
      <c r="D492" s="64" t="s">
        <v>8</v>
      </c>
      <c r="E492" s="64" t="s">
        <v>1032</v>
      </c>
      <c r="F492" s="64">
        <v>71.0</v>
      </c>
      <c r="G492" s="64">
        <v>4100.0</v>
      </c>
      <c r="H492" s="64" t="s">
        <v>23</v>
      </c>
      <c r="I492" s="64" t="s">
        <v>5962</v>
      </c>
      <c r="J492" s="64"/>
      <c r="K492" s="64"/>
      <c r="L492" s="64"/>
      <c r="M492" s="64"/>
      <c r="N492" s="64" t="s">
        <v>5963</v>
      </c>
      <c r="O492" s="64" t="s">
        <v>6092</v>
      </c>
    </row>
    <row r="493" ht="12.75" customHeight="1">
      <c r="A493" s="82">
        <v>39603.5625</v>
      </c>
      <c r="B493" s="64">
        <v>334.0</v>
      </c>
      <c r="C493" s="64" t="s">
        <v>90</v>
      </c>
      <c r="D493" s="64" t="s">
        <v>819</v>
      </c>
      <c r="E493" s="64" t="s">
        <v>6082</v>
      </c>
      <c r="F493" s="64">
        <v>71.0</v>
      </c>
      <c r="G493" s="64">
        <v>3800.0</v>
      </c>
      <c r="H493" s="64" t="s">
        <v>23</v>
      </c>
      <c r="I493" s="64" t="s">
        <v>5962</v>
      </c>
      <c r="J493" s="64"/>
      <c r="K493" s="64"/>
      <c r="L493" s="64"/>
      <c r="M493" s="64"/>
      <c r="N493" s="64" t="s">
        <v>5963</v>
      </c>
      <c r="O493" s="64" t="s">
        <v>5993</v>
      </c>
    </row>
    <row r="494" ht="12.75" customHeight="1">
      <c r="A494" s="82">
        <v>39605.479166666664</v>
      </c>
      <c r="B494" s="64">
        <v>325.0</v>
      </c>
      <c r="C494" s="64" t="s">
        <v>90</v>
      </c>
      <c r="D494" s="64" t="s">
        <v>8</v>
      </c>
      <c r="E494" s="64" t="s">
        <v>1032</v>
      </c>
      <c r="F494" s="64">
        <v>76.0</v>
      </c>
      <c r="G494" s="64">
        <v>4600.0</v>
      </c>
      <c r="H494" s="64" t="s">
        <v>23</v>
      </c>
      <c r="I494" s="64" t="s">
        <v>5962</v>
      </c>
      <c r="J494" s="64"/>
      <c r="K494" s="64"/>
      <c r="L494" s="64"/>
      <c r="M494" s="64"/>
      <c r="N494" s="64" t="s">
        <v>5963</v>
      </c>
      <c r="O494" s="64" t="s">
        <v>5972</v>
      </c>
    </row>
    <row r="495" ht="12.75" customHeight="1">
      <c r="A495" s="82">
        <v>39605.5</v>
      </c>
      <c r="B495" s="64">
        <v>324.0</v>
      </c>
      <c r="C495" s="64" t="s">
        <v>90</v>
      </c>
      <c r="D495" s="64" t="s">
        <v>8</v>
      </c>
      <c r="E495" s="64" t="s">
        <v>976</v>
      </c>
      <c r="F495" s="64">
        <v>81.0</v>
      </c>
      <c r="G495" s="64">
        <v>5800.0</v>
      </c>
      <c r="H495" s="64" t="s">
        <v>23</v>
      </c>
      <c r="I495" s="64" t="s">
        <v>5962</v>
      </c>
      <c r="J495" s="64"/>
      <c r="K495" s="64"/>
      <c r="L495" s="64"/>
      <c r="M495" s="64"/>
      <c r="N495" s="64" t="s">
        <v>5963</v>
      </c>
      <c r="O495" s="64" t="s">
        <v>5972</v>
      </c>
    </row>
    <row r="496" ht="12.75" customHeight="1">
      <c r="A496" s="82">
        <v>39605.520833333336</v>
      </c>
      <c r="B496" s="64">
        <v>326.0</v>
      </c>
      <c r="C496" s="64" t="s">
        <v>90</v>
      </c>
      <c r="D496" s="64" t="s">
        <v>8</v>
      </c>
      <c r="E496" s="64" t="s">
        <v>1032</v>
      </c>
      <c r="F496" s="64">
        <v>75.0</v>
      </c>
      <c r="G496" s="64">
        <v>3900.0</v>
      </c>
      <c r="H496" s="64" t="s">
        <v>23</v>
      </c>
      <c r="I496" s="64" t="s">
        <v>5971</v>
      </c>
      <c r="J496" s="64"/>
      <c r="K496" s="64"/>
      <c r="L496" s="64"/>
      <c r="M496" s="64"/>
      <c r="N496" s="64" t="s">
        <v>5963</v>
      </c>
      <c r="O496" s="64" t="s">
        <v>5972</v>
      </c>
    </row>
    <row r="497" ht="12.75" customHeight="1">
      <c r="A497" s="82">
        <v>39606.520833333336</v>
      </c>
      <c r="B497" s="64">
        <v>327.0</v>
      </c>
      <c r="C497" s="64" t="s">
        <v>90</v>
      </c>
      <c r="D497" s="64" t="s">
        <v>8</v>
      </c>
      <c r="E497" s="64" t="s">
        <v>6388</v>
      </c>
      <c r="F497" s="64">
        <v>77.0</v>
      </c>
      <c r="G497" s="64">
        <v>4660.0</v>
      </c>
      <c r="H497" s="64" t="s">
        <v>23</v>
      </c>
      <c r="I497" s="64" t="s">
        <v>5962</v>
      </c>
      <c r="J497" s="64"/>
      <c r="K497" s="64"/>
      <c r="L497" s="64"/>
      <c r="M497" s="64"/>
      <c r="N497" s="64" t="s">
        <v>5963</v>
      </c>
      <c r="O497" s="64" t="s">
        <v>4474</v>
      </c>
    </row>
    <row r="498" ht="12.75" customHeight="1">
      <c r="A498" s="82">
        <v>39613.9375</v>
      </c>
      <c r="B498" s="64">
        <v>359.0</v>
      </c>
      <c r="C498" s="64" t="s">
        <v>90</v>
      </c>
      <c r="D498" s="64" t="s">
        <v>8</v>
      </c>
      <c r="E498" s="64" t="s">
        <v>976</v>
      </c>
      <c r="F498" s="64">
        <v>76.0</v>
      </c>
      <c r="G498" s="64">
        <v>4700.0</v>
      </c>
      <c r="H498" s="64" t="s">
        <v>23</v>
      </c>
      <c r="I498" s="64" t="s">
        <v>5962</v>
      </c>
      <c r="J498" s="64"/>
      <c r="K498" s="64"/>
      <c r="L498" s="64"/>
      <c r="M498" s="64"/>
      <c r="N498" s="64" t="s">
        <v>5963</v>
      </c>
      <c r="O498" s="64" t="s">
        <v>5972</v>
      </c>
    </row>
    <row r="499" ht="12.75" customHeight="1">
      <c r="A499" s="82">
        <v>39617.3125</v>
      </c>
      <c r="B499" s="64">
        <v>341.0</v>
      </c>
      <c r="C499" s="64" t="s">
        <v>90</v>
      </c>
      <c r="D499" s="64" t="s">
        <v>8</v>
      </c>
      <c r="E499" s="64" t="s">
        <v>1303</v>
      </c>
      <c r="F499" s="64">
        <v>75.0</v>
      </c>
      <c r="G499" s="64">
        <v>4800.0</v>
      </c>
      <c r="H499" s="64" t="s">
        <v>23</v>
      </c>
      <c r="I499" s="64" t="s">
        <v>5962</v>
      </c>
      <c r="J499" s="64"/>
      <c r="K499" s="64"/>
      <c r="L499" s="64"/>
      <c r="M499" s="64"/>
      <c r="N499" s="64" t="s">
        <v>5963</v>
      </c>
      <c r="O499" s="64" t="s">
        <v>5967</v>
      </c>
    </row>
    <row r="500" ht="12.75" customHeight="1">
      <c r="A500" s="82">
        <v>39617.583333333336</v>
      </c>
      <c r="B500" s="64">
        <v>358.0</v>
      </c>
      <c r="C500" s="64" t="s">
        <v>90</v>
      </c>
      <c r="D500" s="64" t="s">
        <v>8</v>
      </c>
      <c r="E500" s="64" t="s">
        <v>1032</v>
      </c>
      <c r="F500" s="64">
        <v>73.0</v>
      </c>
      <c r="G500" s="64">
        <v>4100.0</v>
      </c>
      <c r="H500" s="64" t="s">
        <v>23</v>
      </c>
      <c r="I500" s="64" t="s">
        <v>5962</v>
      </c>
      <c r="J500" s="64"/>
      <c r="K500" s="64"/>
      <c r="L500" s="64"/>
      <c r="M500" s="64"/>
      <c r="N500" s="64" t="s">
        <v>5963</v>
      </c>
      <c r="O500" s="64" t="s">
        <v>5972</v>
      </c>
    </row>
    <row r="501" ht="12.75" customHeight="1">
      <c r="A501" s="82">
        <v>39621.802083333336</v>
      </c>
      <c r="B501" s="64">
        <v>342.0</v>
      </c>
      <c r="C501" s="64" t="s">
        <v>90</v>
      </c>
      <c r="D501" s="64" t="s">
        <v>8</v>
      </c>
      <c r="E501" s="64" t="s">
        <v>1032</v>
      </c>
      <c r="F501" s="64">
        <v>73.0</v>
      </c>
      <c r="G501" s="64">
        <v>4400.0</v>
      </c>
      <c r="H501" s="64" t="s">
        <v>23</v>
      </c>
      <c r="I501" s="64" t="s">
        <v>5962</v>
      </c>
      <c r="J501" s="64"/>
      <c r="K501" s="64"/>
      <c r="L501" s="64"/>
      <c r="M501" s="64"/>
      <c r="N501" s="64" t="s">
        <v>6003</v>
      </c>
      <c r="O501" s="64" t="s">
        <v>6150</v>
      </c>
    </row>
    <row r="502" ht="12.75" customHeight="1">
      <c r="A502" s="82">
        <v>39629.708333333336</v>
      </c>
      <c r="B502" s="64">
        <v>348.0</v>
      </c>
      <c r="C502" s="64" t="s">
        <v>90</v>
      </c>
      <c r="D502" s="64" t="s">
        <v>8</v>
      </c>
      <c r="E502" s="64" t="s">
        <v>976</v>
      </c>
      <c r="F502" s="64">
        <v>61.0</v>
      </c>
      <c r="G502" s="64">
        <v>2550.0</v>
      </c>
      <c r="H502" s="64" t="s">
        <v>23</v>
      </c>
      <c r="I502" s="64" t="s">
        <v>5962</v>
      </c>
      <c r="J502" s="64"/>
      <c r="K502" s="64"/>
      <c r="L502" s="64"/>
      <c r="M502" s="64"/>
      <c r="N502" s="64" t="s">
        <v>5963</v>
      </c>
      <c r="O502" s="64" t="s">
        <v>5972</v>
      </c>
    </row>
    <row r="503" ht="12.75" customHeight="1">
      <c r="A503" s="82">
        <v>39635.666666666664</v>
      </c>
      <c r="B503" s="64">
        <v>357.0</v>
      </c>
      <c r="C503" s="64" t="s">
        <v>90</v>
      </c>
      <c r="D503" s="64" t="s">
        <v>819</v>
      </c>
      <c r="E503" s="64" t="s">
        <v>6467</v>
      </c>
      <c r="F503" s="64">
        <v>76.0</v>
      </c>
      <c r="G503" s="64">
        <v>4850.0</v>
      </c>
      <c r="H503" s="64" t="s">
        <v>23</v>
      </c>
      <c r="I503" s="64" t="s">
        <v>5962</v>
      </c>
      <c r="J503" s="64"/>
      <c r="K503" s="64"/>
      <c r="L503" s="64"/>
      <c r="M503" s="64"/>
      <c r="N503" s="64" t="s">
        <v>5963</v>
      </c>
      <c r="O503" s="64" t="s">
        <v>6107</v>
      </c>
    </row>
    <row r="504" ht="12.75" customHeight="1">
      <c r="A504" s="82">
        <v>39640.5</v>
      </c>
      <c r="B504" s="64">
        <v>356.0</v>
      </c>
      <c r="C504" s="64" t="s">
        <v>90</v>
      </c>
      <c r="D504" s="64" t="s">
        <v>8</v>
      </c>
      <c r="E504" s="64" t="s">
        <v>6388</v>
      </c>
      <c r="F504" s="64">
        <v>75.0</v>
      </c>
      <c r="G504" s="64">
        <v>4000.0</v>
      </c>
      <c r="H504" s="64" t="s">
        <v>23</v>
      </c>
      <c r="I504" s="64" t="s">
        <v>5962</v>
      </c>
      <c r="J504" s="64"/>
      <c r="K504" s="64"/>
      <c r="L504" s="64"/>
      <c r="M504" s="64"/>
      <c r="N504" s="64" t="s">
        <v>5963</v>
      </c>
      <c r="O504" s="64" t="s">
        <v>6065</v>
      </c>
    </row>
    <row r="505" ht="12.75" customHeight="1">
      <c r="A505" s="82">
        <v>39640.75</v>
      </c>
      <c r="B505" s="64">
        <v>346.0</v>
      </c>
      <c r="C505" s="64" t="s">
        <v>90</v>
      </c>
      <c r="D505" s="64" t="s">
        <v>8</v>
      </c>
      <c r="E505" s="64" t="s">
        <v>6388</v>
      </c>
      <c r="F505" s="64">
        <v>80.0</v>
      </c>
      <c r="G505" s="64">
        <v>5000.0</v>
      </c>
      <c r="H505" s="64" t="s">
        <v>23</v>
      </c>
      <c r="I505" s="64" t="s">
        <v>5962</v>
      </c>
      <c r="J505" s="64"/>
      <c r="K505" s="64"/>
      <c r="L505" s="64"/>
      <c r="M505" s="64"/>
      <c r="N505" s="64" t="s">
        <v>5963</v>
      </c>
      <c r="O505" s="64" t="s">
        <v>6065</v>
      </c>
    </row>
    <row r="506" ht="12.75" customHeight="1">
      <c r="A506" s="82">
        <v>39641.5</v>
      </c>
      <c r="B506" s="64">
        <v>355.0</v>
      </c>
      <c r="C506" s="64" t="s">
        <v>90</v>
      </c>
      <c r="D506" s="64" t="s">
        <v>8</v>
      </c>
      <c r="E506" s="64" t="s">
        <v>976</v>
      </c>
      <c r="F506" s="64">
        <v>62.0</v>
      </c>
      <c r="G506" s="64">
        <v>2500.0</v>
      </c>
      <c r="H506" s="64" t="s">
        <v>23</v>
      </c>
      <c r="I506" s="64" t="s">
        <v>5962</v>
      </c>
      <c r="J506" s="64"/>
      <c r="K506" s="64"/>
      <c r="L506" s="64"/>
      <c r="M506" s="64"/>
      <c r="N506" s="64" t="s">
        <v>5963</v>
      </c>
      <c r="O506" s="64" t="s">
        <v>6468</v>
      </c>
    </row>
    <row r="507" ht="12.75" customHeight="1">
      <c r="A507" s="82">
        <v>39654.5</v>
      </c>
      <c r="B507" s="64">
        <v>344.0</v>
      </c>
      <c r="C507" s="64" t="s">
        <v>90</v>
      </c>
      <c r="D507" s="64" t="s">
        <v>8</v>
      </c>
      <c r="E507" s="64" t="s">
        <v>1303</v>
      </c>
      <c r="F507" s="64">
        <v>58.0</v>
      </c>
      <c r="G507" s="64">
        <v>2000.0</v>
      </c>
      <c r="H507" s="64" t="s">
        <v>23</v>
      </c>
      <c r="I507" s="64" t="s">
        <v>5962</v>
      </c>
      <c r="J507" s="64"/>
      <c r="K507" s="64"/>
      <c r="L507" s="64"/>
      <c r="M507" s="64"/>
      <c r="N507" s="64" t="s">
        <v>5963</v>
      </c>
      <c r="O507" s="64" t="s">
        <v>5965</v>
      </c>
    </row>
    <row r="508" ht="12.75" customHeight="1">
      <c r="A508" s="82">
        <v>39564.5</v>
      </c>
      <c r="B508" s="64">
        <v>127.0</v>
      </c>
      <c r="C508" s="64" t="s">
        <v>1426</v>
      </c>
      <c r="D508" s="64" t="s">
        <v>819</v>
      </c>
      <c r="E508" s="64" t="s">
        <v>6469</v>
      </c>
      <c r="F508" s="64">
        <v>80.0</v>
      </c>
      <c r="G508" s="64">
        <v>5710.0</v>
      </c>
      <c r="H508" s="64" t="s">
        <v>23</v>
      </c>
      <c r="I508" s="64" t="s">
        <v>5971</v>
      </c>
      <c r="J508" s="64"/>
      <c r="K508" s="64"/>
      <c r="L508" s="64"/>
      <c r="M508" s="64"/>
      <c r="N508" s="64" t="s">
        <v>5963</v>
      </c>
      <c r="O508" s="64" t="s">
        <v>864</v>
      </c>
    </row>
    <row r="509" ht="12.75" customHeight="1">
      <c r="A509" s="82">
        <v>39589.4375</v>
      </c>
      <c r="B509" s="64">
        <v>460.0</v>
      </c>
      <c r="C509" s="64" t="s">
        <v>1426</v>
      </c>
      <c r="D509" s="64" t="s">
        <v>819</v>
      </c>
      <c r="E509" s="64" t="s">
        <v>819</v>
      </c>
      <c r="F509" s="64">
        <v>75.0</v>
      </c>
      <c r="G509" s="64">
        <v>4700.0</v>
      </c>
      <c r="H509" s="64" t="s">
        <v>23</v>
      </c>
      <c r="I509" s="64" t="s">
        <v>5971</v>
      </c>
      <c r="J509" s="64"/>
      <c r="K509" s="64"/>
      <c r="L509" s="64"/>
      <c r="M509" s="64"/>
      <c r="N509" s="64" t="s">
        <v>5963</v>
      </c>
      <c r="O509" s="64" t="s">
        <v>6092</v>
      </c>
    </row>
    <row r="510" ht="12.75" customHeight="1">
      <c r="A510" s="82">
        <v>39610.791666666664</v>
      </c>
      <c r="B510" s="64">
        <v>923.0</v>
      </c>
      <c r="C510" s="64" t="s">
        <v>1426</v>
      </c>
      <c r="D510" s="64" t="s">
        <v>819</v>
      </c>
      <c r="E510" s="64" t="s">
        <v>819</v>
      </c>
      <c r="F510" s="64">
        <v>81.0</v>
      </c>
      <c r="G510" s="64">
        <v>5900.0</v>
      </c>
      <c r="H510" s="64" t="s">
        <v>23</v>
      </c>
      <c r="I510" s="64" t="s">
        <v>5971</v>
      </c>
      <c r="J510" s="64"/>
      <c r="K510" s="64"/>
      <c r="L510" s="64"/>
      <c r="M510" s="64"/>
      <c r="N510" s="64" t="s">
        <v>5963</v>
      </c>
      <c r="O510" s="64" t="s">
        <v>6097</v>
      </c>
    </row>
    <row r="511" ht="12.75" customHeight="1">
      <c r="A511" s="82">
        <v>39614.333333333336</v>
      </c>
      <c r="B511" s="64">
        <v>948.0</v>
      </c>
      <c r="C511" s="64" t="s">
        <v>1426</v>
      </c>
      <c r="D511" s="64" t="s">
        <v>819</v>
      </c>
      <c r="E511" s="64" t="s">
        <v>819</v>
      </c>
      <c r="F511" s="64">
        <v>76.0</v>
      </c>
      <c r="G511" s="64">
        <v>4200.0</v>
      </c>
      <c r="H511" s="64" t="s">
        <v>23</v>
      </c>
      <c r="I511" s="64" t="s">
        <v>5962</v>
      </c>
      <c r="J511" s="64"/>
      <c r="K511" s="64"/>
      <c r="L511" s="64"/>
      <c r="M511" s="64"/>
      <c r="N511" s="64" t="s">
        <v>5963</v>
      </c>
      <c r="O511" s="64" t="s">
        <v>5993</v>
      </c>
    </row>
    <row r="512" ht="12.75" customHeight="1">
      <c r="A512" s="82">
        <v>39614.375</v>
      </c>
      <c r="B512" s="64">
        <v>949.0</v>
      </c>
      <c r="C512" s="64" t="s">
        <v>1426</v>
      </c>
      <c r="D512" s="64" t="s">
        <v>819</v>
      </c>
      <c r="E512" s="64" t="s">
        <v>819</v>
      </c>
      <c r="F512" s="64">
        <v>76.0</v>
      </c>
      <c r="G512" s="64">
        <v>4450.0</v>
      </c>
      <c r="H512" s="64" t="s">
        <v>23</v>
      </c>
      <c r="I512" s="64" t="s">
        <v>5962</v>
      </c>
      <c r="J512" s="64"/>
      <c r="K512" s="64"/>
      <c r="L512" s="64"/>
      <c r="M512" s="64"/>
      <c r="N512" s="64" t="s">
        <v>5963</v>
      </c>
      <c r="O512" s="64" t="s">
        <v>864</v>
      </c>
    </row>
    <row r="513" ht="12.75" customHeight="1">
      <c r="A513" s="82">
        <v>39551.55902777778</v>
      </c>
      <c r="B513" s="64">
        <v>113.0</v>
      </c>
      <c r="C513" s="64" t="s">
        <v>131</v>
      </c>
      <c r="D513" s="64" t="s">
        <v>819</v>
      </c>
      <c r="E513" s="64" t="s">
        <v>840</v>
      </c>
      <c r="F513" s="64">
        <v>89.0</v>
      </c>
      <c r="G513" s="64">
        <v>7215.0</v>
      </c>
      <c r="H513" s="64" t="s">
        <v>23</v>
      </c>
      <c r="I513" s="64" t="s">
        <v>5971</v>
      </c>
      <c r="J513" s="64"/>
      <c r="K513" s="64"/>
      <c r="L513" s="64"/>
      <c r="M513" s="64"/>
      <c r="N513" s="64" t="s">
        <v>5963</v>
      </c>
      <c r="O513" s="64" t="s">
        <v>5967</v>
      </c>
    </row>
    <row r="514" ht="12.75" customHeight="1">
      <c r="A514" s="82">
        <v>39552.479166666664</v>
      </c>
      <c r="B514" s="64">
        <v>114.0</v>
      </c>
      <c r="C514" s="64" t="s">
        <v>131</v>
      </c>
      <c r="D514" s="64" t="s">
        <v>819</v>
      </c>
      <c r="E514" s="64" t="s">
        <v>155</v>
      </c>
      <c r="F514" s="64">
        <v>74.0</v>
      </c>
      <c r="G514" s="64">
        <v>4760.0</v>
      </c>
      <c r="H514" s="64" t="s">
        <v>23</v>
      </c>
      <c r="I514" s="64" t="s">
        <v>5971</v>
      </c>
      <c r="J514" s="64"/>
      <c r="K514" s="64"/>
      <c r="L514" s="64"/>
      <c r="M514" s="64"/>
      <c r="N514" s="64" t="s">
        <v>5963</v>
      </c>
      <c r="O514" s="64" t="s">
        <v>6168</v>
      </c>
    </row>
    <row r="515" ht="12.75" customHeight="1">
      <c r="A515" s="82">
        <v>39523.322916666664</v>
      </c>
      <c r="B515" s="64">
        <v>105.0</v>
      </c>
      <c r="C515" s="64" t="s">
        <v>1211</v>
      </c>
      <c r="D515" s="64" t="s">
        <v>819</v>
      </c>
      <c r="E515" s="64" t="s">
        <v>146</v>
      </c>
      <c r="F515" s="64">
        <v>77.0</v>
      </c>
      <c r="G515" s="64">
        <v>4930.0</v>
      </c>
      <c r="H515" s="64" t="s">
        <v>23</v>
      </c>
      <c r="I515" s="64" t="s">
        <v>5962</v>
      </c>
      <c r="J515" s="64"/>
      <c r="K515" s="64"/>
      <c r="L515" s="64"/>
      <c r="M515" s="64"/>
      <c r="N515" s="64" t="s">
        <v>5963</v>
      </c>
      <c r="O515" s="64" t="s">
        <v>6100</v>
      </c>
    </row>
    <row r="516" ht="12.75" customHeight="1">
      <c r="A516" s="82">
        <v>39535.67361111111</v>
      </c>
      <c r="B516" s="64">
        <v>106.0</v>
      </c>
      <c r="C516" s="64" t="s">
        <v>1211</v>
      </c>
      <c r="D516" s="64" t="s">
        <v>819</v>
      </c>
      <c r="E516" s="64" t="s">
        <v>133</v>
      </c>
      <c r="F516" s="64">
        <v>72.0</v>
      </c>
      <c r="G516" s="64">
        <v>3900.0</v>
      </c>
      <c r="H516" s="64" t="s">
        <v>23</v>
      </c>
      <c r="I516" s="64" t="s">
        <v>5971</v>
      </c>
      <c r="J516" s="64"/>
      <c r="K516" s="64"/>
      <c r="L516" s="64"/>
      <c r="M516" s="64"/>
      <c r="N516" s="64" t="s">
        <v>5963</v>
      </c>
      <c r="O516" s="64" t="s">
        <v>5972</v>
      </c>
    </row>
    <row r="517" ht="12.75" customHeight="1">
      <c r="A517" s="82">
        <v>39542.541666666664</v>
      </c>
      <c r="B517" s="64">
        <v>107.0</v>
      </c>
      <c r="C517" s="64" t="s">
        <v>1211</v>
      </c>
      <c r="D517" s="64" t="s">
        <v>8</v>
      </c>
      <c r="E517" s="64" t="s">
        <v>161</v>
      </c>
      <c r="F517" s="64">
        <v>73.0</v>
      </c>
      <c r="G517" s="64">
        <v>4515.0</v>
      </c>
      <c r="H517" s="64" t="s">
        <v>23</v>
      </c>
      <c r="I517" s="64" t="s">
        <v>5971</v>
      </c>
      <c r="J517" s="64"/>
      <c r="K517" s="64"/>
      <c r="L517" s="64"/>
      <c r="M517" s="64"/>
      <c r="N517" s="64" t="s">
        <v>6010</v>
      </c>
      <c r="O517" s="64" t="s">
        <v>1158</v>
      </c>
    </row>
    <row r="518" ht="12.75" customHeight="1">
      <c r="A518" s="82">
        <v>39544.489583333336</v>
      </c>
      <c r="B518" s="64">
        <v>108.0</v>
      </c>
      <c r="C518" s="64" t="s">
        <v>1211</v>
      </c>
      <c r="D518" s="64" t="s">
        <v>8</v>
      </c>
      <c r="E518" s="64" t="s">
        <v>164</v>
      </c>
      <c r="F518" s="64">
        <v>76.0</v>
      </c>
      <c r="G518" s="64">
        <v>4355.0</v>
      </c>
      <c r="H518" s="64" t="s">
        <v>23</v>
      </c>
      <c r="I518" s="64" t="s">
        <v>5971</v>
      </c>
      <c r="J518" s="64"/>
      <c r="K518" s="64"/>
      <c r="L518" s="64"/>
      <c r="M518" s="64"/>
      <c r="N518" s="64" t="s">
        <v>5963</v>
      </c>
      <c r="O518" s="64" t="s">
        <v>6068</v>
      </c>
    </row>
    <row r="519" ht="12.75" customHeight="1">
      <c r="A519" s="82">
        <v>39544.625</v>
      </c>
      <c r="B519" s="64">
        <v>109.0</v>
      </c>
      <c r="C519" s="64" t="s">
        <v>1211</v>
      </c>
      <c r="D519" s="64" t="s">
        <v>8</v>
      </c>
      <c r="E519" s="64" t="s">
        <v>855</v>
      </c>
      <c r="F519" s="64">
        <v>88.0</v>
      </c>
      <c r="G519" s="64">
        <v>7860.0</v>
      </c>
      <c r="H519" s="64" t="s">
        <v>23</v>
      </c>
      <c r="I519" s="64" t="s">
        <v>5971</v>
      </c>
      <c r="J519" s="64"/>
      <c r="K519" s="64"/>
      <c r="L519" s="64"/>
      <c r="M519" s="64"/>
      <c r="N519" s="64" t="s">
        <v>5963</v>
      </c>
      <c r="O519" s="64" t="s">
        <v>5967</v>
      </c>
    </row>
    <row r="520" ht="12.75" customHeight="1">
      <c r="A520" s="82">
        <v>39545.5</v>
      </c>
      <c r="B520" s="64">
        <v>110.0</v>
      </c>
      <c r="C520" s="64" t="s">
        <v>1211</v>
      </c>
      <c r="D520" s="64" t="s">
        <v>819</v>
      </c>
      <c r="E520" s="64" t="s">
        <v>6470</v>
      </c>
      <c r="F520" s="64">
        <v>76.0</v>
      </c>
      <c r="G520" s="64">
        <v>5470.0</v>
      </c>
      <c r="H520" s="64" t="s">
        <v>23</v>
      </c>
      <c r="I520" s="64" t="s">
        <v>5971</v>
      </c>
      <c r="J520" s="64"/>
      <c r="K520" s="64"/>
      <c r="L520" s="64"/>
      <c r="M520" s="64"/>
      <c r="N520" s="64" t="s">
        <v>5963</v>
      </c>
      <c r="O520" s="64" t="s">
        <v>5967</v>
      </c>
    </row>
    <row r="521" ht="12.75" customHeight="1">
      <c r="A521" s="82">
        <v>39545.520833333336</v>
      </c>
      <c r="B521" s="64">
        <v>111.0</v>
      </c>
      <c r="C521" s="64" t="s">
        <v>1211</v>
      </c>
      <c r="D521" s="64" t="s">
        <v>8</v>
      </c>
      <c r="E521" s="64" t="s">
        <v>104</v>
      </c>
      <c r="F521" s="64">
        <v>80.0</v>
      </c>
      <c r="G521" s="64">
        <v>5755.0</v>
      </c>
      <c r="H521" s="64" t="s">
        <v>23</v>
      </c>
      <c r="I521" s="64" t="s">
        <v>5971</v>
      </c>
      <c r="J521" s="64"/>
      <c r="K521" s="64"/>
      <c r="L521" s="64"/>
      <c r="M521" s="64"/>
      <c r="N521" s="64" t="s">
        <v>5963</v>
      </c>
      <c r="O521" s="64" t="s">
        <v>5967</v>
      </c>
    </row>
    <row r="522" ht="12.75" customHeight="1">
      <c r="A522" s="82">
        <v>39546.458333333336</v>
      </c>
      <c r="B522" s="64">
        <v>112.0</v>
      </c>
      <c r="C522" s="64" t="s">
        <v>1211</v>
      </c>
      <c r="D522" s="64" t="s">
        <v>8</v>
      </c>
      <c r="E522" s="64" t="s">
        <v>855</v>
      </c>
      <c r="F522" s="64">
        <v>92.0</v>
      </c>
      <c r="G522" s="64">
        <v>9550.0</v>
      </c>
      <c r="H522" s="64" t="s">
        <v>23</v>
      </c>
      <c r="I522" s="64" t="s">
        <v>5971</v>
      </c>
      <c r="J522" s="64"/>
      <c r="K522" s="64"/>
      <c r="L522" s="64"/>
      <c r="M522" s="64"/>
      <c r="N522" s="64" t="s">
        <v>5963</v>
      </c>
      <c r="O522" s="64" t="s">
        <v>6046</v>
      </c>
    </row>
    <row r="523" ht="12.75" customHeight="1">
      <c r="A523" s="82">
        <v>39552.520833333336</v>
      </c>
      <c r="B523" s="64">
        <v>115.0</v>
      </c>
      <c r="C523" s="64" t="s">
        <v>1211</v>
      </c>
      <c r="D523" s="64" t="s">
        <v>8</v>
      </c>
      <c r="E523" s="64" t="s">
        <v>855</v>
      </c>
      <c r="F523" s="64">
        <v>89.0</v>
      </c>
      <c r="G523" s="64">
        <v>7765.0</v>
      </c>
      <c r="H523" s="64" t="s">
        <v>23</v>
      </c>
      <c r="I523" s="64" t="s">
        <v>5962</v>
      </c>
      <c r="J523" s="64"/>
      <c r="K523" s="64"/>
      <c r="L523" s="64"/>
      <c r="M523" s="64"/>
      <c r="N523" s="64" t="s">
        <v>5963</v>
      </c>
      <c r="O523" s="64" t="s">
        <v>6096</v>
      </c>
    </row>
    <row r="524" ht="12.75" customHeight="1">
      <c r="A524" s="82">
        <v>39553.4375</v>
      </c>
      <c r="B524" s="64">
        <v>116.0</v>
      </c>
      <c r="C524" s="64" t="s">
        <v>1211</v>
      </c>
      <c r="D524" s="64" t="s">
        <v>819</v>
      </c>
      <c r="E524" s="64" t="s">
        <v>840</v>
      </c>
      <c r="F524" s="64">
        <v>73.0</v>
      </c>
      <c r="G524" s="64">
        <v>4885.0</v>
      </c>
      <c r="H524" s="64" t="s">
        <v>23</v>
      </c>
      <c r="I524" s="64" t="s">
        <v>5962</v>
      </c>
      <c r="J524" s="64"/>
      <c r="K524" s="64"/>
      <c r="L524" s="64"/>
      <c r="M524" s="64"/>
      <c r="N524" s="64" t="s">
        <v>5963</v>
      </c>
      <c r="O524" s="64" t="s">
        <v>5993</v>
      </c>
    </row>
    <row r="525" ht="12.75" customHeight="1">
      <c r="A525" s="82">
        <v>39554.604166666664</v>
      </c>
      <c r="B525" s="64">
        <v>117.0</v>
      </c>
      <c r="C525" s="64" t="s">
        <v>1211</v>
      </c>
      <c r="D525" s="64" t="s">
        <v>819</v>
      </c>
      <c r="E525" s="64" t="s">
        <v>840</v>
      </c>
      <c r="F525" s="64">
        <v>71.0</v>
      </c>
      <c r="G525" s="64">
        <v>4665.0</v>
      </c>
      <c r="H525" s="64" t="s">
        <v>23</v>
      </c>
      <c r="I525" s="64" t="s">
        <v>5962</v>
      </c>
      <c r="J525" s="64"/>
      <c r="K525" s="64"/>
      <c r="L525" s="64"/>
      <c r="M525" s="64"/>
      <c r="N525" s="64" t="s">
        <v>5963</v>
      </c>
      <c r="O525" s="64" t="s">
        <v>5967</v>
      </c>
    </row>
    <row r="526" ht="12.75" customHeight="1">
      <c r="A526" s="82">
        <v>39557.416666666664</v>
      </c>
      <c r="B526" s="64">
        <v>118.0</v>
      </c>
      <c r="C526" s="64" t="s">
        <v>1211</v>
      </c>
      <c r="D526" s="64" t="s">
        <v>819</v>
      </c>
      <c r="E526" s="64" t="s">
        <v>840</v>
      </c>
      <c r="F526" s="64">
        <v>75.0</v>
      </c>
      <c r="G526" s="64">
        <v>5300.0</v>
      </c>
      <c r="H526" s="64" t="s">
        <v>23</v>
      </c>
      <c r="I526" s="64" t="s">
        <v>5971</v>
      </c>
      <c r="J526" s="64"/>
      <c r="K526" s="64"/>
      <c r="L526" s="64"/>
      <c r="M526" s="64"/>
      <c r="N526" s="64" t="s">
        <v>5963</v>
      </c>
      <c r="O526" s="64" t="s">
        <v>5967</v>
      </c>
    </row>
    <row r="527" ht="12.75" customHeight="1">
      <c r="A527" s="82">
        <v>39557.583333333336</v>
      </c>
      <c r="B527" s="64">
        <v>119.0</v>
      </c>
      <c r="C527" s="64" t="s">
        <v>1211</v>
      </c>
      <c r="D527" s="64" t="s">
        <v>819</v>
      </c>
      <c r="E527" s="64" t="s">
        <v>146</v>
      </c>
      <c r="F527" s="64">
        <v>78.0</v>
      </c>
      <c r="G527" s="64">
        <v>4900.0</v>
      </c>
      <c r="H527" s="64" t="s">
        <v>23</v>
      </c>
      <c r="I527" s="64" t="s">
        <v>5962</v>
      </c>
      <c r="J527" s="64"/>
      <c r="K527" s="64"/>
      <c r="L527" s="64"/>
      <c r="M527" s="64"/>
      <c r="N527" s="64" t="s">
        <v>5963</v>
      </c>
      <c r="O527" s="64" t="s">
        <v>5993</v>
      </c>
    </row>
    <row r="528" ht="12.75" customHeight="1">
      <c r="A528" s="82">
        <v>39561.416666666664</v>
      </c>
      <c r="B528" s="64">
        <v>120.0</v>
      </c>
      <c r="C528" s="64" t="s">
        <v>1211</v>
      </c>
      <c r="D528" s="64" t="s">
        <v>819</v>
      </c>
      <c r="E528" s="64" t="s">
        <v>840</v>
      </c>
      <c r="F528" s="64">
        <v>70.0</v>
      </c>
      <c r="G528" s="64">
        <v>4000.0</v>
      </c>
      <c r="H528" s="64" t="s">
        <v>23</v>
      </c>
      <c r="I528" s="64" t="s">
        <v>5971</v>
      </c>
      <c r="J528" s="64"/>
      <c r="K528" s="64"/>
      <c r="L528" s="64"/>
      <c r="M528" s="64"/>
      <c r="N528" s="64" t="s">
        <v>5963</v>
      </c>
      <c r="O528" s="64" t="s">
        <v>6097</v>
      </c>
    </row>
    <row r="529" ht="12.75" customHeight="1">
      <c r="A529" s="82">
        <v>39563.541666666664</v>
      </c>
      <c r="B529" s="64">
        <v>121.0</v>
      </c>
      <c r="C529" s="64" t="s">
        <v>1211</v>
      </c>
      <c r="D529" s="64" t="s">
        <v>819</v>
      </c>
      <c r="E529" s="64" t="s">
        <v>155</v>
      </c>
      <c r="F529" s="64">
        <v>88.0</v>
      </c>
      <c r="G529" s="64">
        <v>8080.0</v>
      </c>
      <c r="H529" s="64" t="s">
        <v>23</v>
      </c>
      <c r="I529" s="64" t="s">
        <v>5962</v>
      </c>
      <c r="J529" s="64"/>
      <c r="K529" s="64"/>
      <c r="L529" s="64"/>
      <c r="M529" s="64"/>
      <c r="N529" s="64" t="s">
        <v>5963</v>
      </c>
      <c r="O529" s="64" t="s">
        <v>6097</v>
      </c>
    </row>
    <row r="530" ht="12.75" customHeight="1">
      <c r="A530" s="82">
        <v>39563.708333333336</v>
      </c>
      <c r="B530" s="64">
        <v>122.0</v>
      </c>
      <c r="C530" s="64" t="s">
        <v>1211</v>
      </c>
      <c r="D530" s="64" t="s">
        <v>819</v>
      </c>
      <c r="E530" s="64" t="s">
        <v>840</v>
      </c>
      <c r="F530" s="64">
        <v>89.0</v>
      </c>
      <c r="G530" s="64">
        <v>9260.0</v>
      </c>
      <c r="H530" s="64" t="s">
        <v>23</v>
      </c>
      <c r="I530" s="64" t="s">
        <v>5971</v>
      </c>
      <c r="J530" s="64"/>
      <c r="K530" s="64"/>
      <c r="L530" s="64"/>
      <c r="M530" s="64"/>
      <c r="N530" s="64" t="s">
        <v>5963</v>
      </c>
      <c r="O530" s="64" t="s">
        <v>6097</v>
      </c>
    </row>
    <row r="531" ht="12.75" customHeight="1">
      <c r="A531" s="82">
        <v>39563.84375</v>
      </c>
      <c r="B531" s="64">
        <v>123.0</v>
      </c>
      <c r="C531" s="64" t="s">
        <v>1211</v>
      </c>
      <c r="D531" s="64" t="s">
        <v>819</v>
      </c>
      <c r="E531" s="64" t="s">
        <v>343</v>
      </c>
      <c r="F531" s="64">
        <v>78.0</v>
      </c>
      <c r="G531" s="64">
        <v>5570.0</v>
      </c>
      <c r="H531" s="64" t="s">
        <v>23</v>
      </c>
      <c r="I531" s="64" t="s">
        <v>5971</v>
      </c>
      <c r="J531" s="64"/>
      <c r="K531" s="64"/>
      <c r="L531" s="64"/>
      <c r="M531" s="64"/>
      <c r="N531" s="64" t="s">
        <v>5963</v>
      </c>
      <c r="O531" s="64" t="s">
        <v>6471</v>
      </c>
    </row>
    <row r="532" ht="12.75" customHeight="1">
      <c r="A532" s="82">
        <v>39564.354166666664</v>
      </c>
      <c r="B532" s="64">
        <v>124.0</v>
      </c>
      <c r="C532" s="64" t="s">
        <v>1211</v>
      </c>
      <c r="D532" s="64" t="s">
        <v>819</v>
      </c>
      <c r="E532" s="64" t="s">
        <v>139</v>
      </c>
      <c r="F532" s="64">
        <v>73.0</v>
      </c>
      <c r="G532" s="64">
        <v>4420.0</v>
      </c>
      <c r="H532" s="64" t="s">
        <v>23</v>
      </c>
      <c r="I532" s="64" t="s">
        <v>5971</v>
      </c>
      <c r="J532" s="64"/>
      <c r="K532" s="64"/>
      <c r="L532" s="64"/>
      <c r="M532" s="64"/>
      <c r="N532" s="64" t="s">
        <v>5963</v>
      </c>
      <c r="O532" s="64" t="s">
        <v>6143</v>
      </c>
    </row>
    <row r="533" ht="12.75" customHeight="1">
      <c r="A533" s="82">
        <v>39564.416666666664</v>
      </c>
      <c r="B533" s="64">
        <v>125.0</v>
      </c>
      <c r="C533" s="64" t="s">
        <v>1211</v>
      </c>
      <c r="D533" s="64" t="s">
        <v>819</v>
      </c>
      <c r="E533" s="64" t="s">
        <v>142</v>
      </c>
      <c r="F533" s="64">
        <v>75.0</v>
      </c>
      <c r="G533" s="64">
        <v>4940.0</v>
      </c>
      <c r="H533" s="64" t="s">
        <v>23</v>
      </c>
      <c r="I533" s="64" t="s">
        <v>5971</v>
      </c>
      <c r="J533" s="64"/>
      <c r="K533" s="64"/>
      <c r="L533" s="64"/>
      <c r="M533" s="64"/>
      <c r="N533" s="64" t="s">
        <v>5963</v>
      </c>
      <c r="O533" s="64" t="s">
        <v>6472</v>
      </c>
    </row>
    <row r="534" ht="12.75" customHeight="1">
      <c r="A534" s="82">
        <v>39564.479166666664</v>
      </c>
      <c r="B534" s="64">
        <v>126.0</v>
      </c>
      <c r="C534" s="64" t="s">
        <v>1211</v>
      </c>
      <c r="D534" s="64" t="s">
        <v>819</v>
      </c>
      <c r="E534" s="64" t="s">
        <v>898</v>
      </c>
      <c r="F534" s="64">
        <v>75.0</v>
      </c>
      <c r="G534" s="64">
        <v>5080.0</v>
      </c>
      <c r="H534" s="64" t="s">
        <v>23</v>
      </c>
      <c r="I534" s="64" t="s">
        <v>5971</v>
      </c>
      <c r="J534" s="64"/>
      <c r="K534" s="64"/>
      <c r="L534" s="64"/>
      <c r="M534" s="64"/>
      <c r="N534" s="64" t="s">
        <v>5963</v>
      </c>
      <c r="O534" s="64" t="s">
        <v>5993</v>
      </c>
    </row>
    <row r="535" ht="12.75" customHeight="1">
      <c r="A535" s="82">
        <v>39565.322916666664</v>
      </c>
      <c r="B535" s="64">
        <v>131.0</v>
      </c>
      <c r="C535" s="64" t="s">
        <v>1211</v>
      </c>
      <c r="D535" s="64" t="s">
        <v>8</v>
      </c>
      <c r="E535" s="64" t="s">
        <v>104</v>
      </c>
      <c r="F535" s="64">
        <v>74.0</v>
      </c>
      <c r="G535" s="64">
        <v>4240.0</v>
      </c>
      <c r="H535" s="64" t="s">
        <v>23</v>
      </c>
      <c r="I535" s="64" t="s">
        <v>5971</v>
      </c>
      <c r="J535" s="64"/>
      <c r="K535" s="64"/>
      <c r="L535" s="64"/>
      <c r="M535" s="64"/>
      <c r="N535" s="64" t="s">
        <v>6009</v>
      </c>
      <c r="O535" s="64" t="s">
        <v>6009</v>
      </c>
    </row>
    <row r="536" ht="12.75" customHeight="1">
      <c r="A536" s="82">
        <v>39565.4375</v>
      </c>
      <c r="B536" s="64">
        <v>128.0</v>
      </c>
      <c r="C536" s="64" t="s">
        <v>1211</v>
      </c>
      <c r="D536" s="64" t="s">
        <v>819</v>
      </c>
      <c r="E536" s="64" t="s">
        <v>170</v>
      </c>
      <c r="F536" s="64">
        <v>73.0</v>
      </c>
      <c r="G536" s="64">
        <v>4560.0</v>
      </c>
      <c r="H536" s="64" t="s">
        <v>23</v>
      </c>
      <c r="I536" s="64" t="s">
        <v>5971</v>
      </c>
      <c r="J536" s="64"/>
      <c r="K536" s="64"/>
      <c r="L536" s="64"/>
      <c r="M536" s="64"/>
      <c r="N536" s="64" t="s">
        <v>5963</v>
      </c>
      <c r="O536" s="64" t="s">
        <v>5972</v>
      </c>
    </row>
    <row r="537" ht="12.75" customHeight="1">
      <c r="A537" s="82">
        <v>39565.4375</v>
      </c>
      <c r="B537" s="64">
        <v>129.0</v>
      </c>
      <c r="C537" s="64" t="s">
        <v>1211</v>
      </c>
      <c r="D537" s="64" t="s">
        <v>819</v>
      </c>
      <c r="E537" s="64" t="s">
        <v>217</v>
      </c>
      <c r="F537" s="64">
        <v>84.0</v>
      </c>
      <c r="G537" s="64">
        <v>5660.0</v>
      </c>
      <c r="H537" s="64" t="s">
        <v>23</v>
      </c>
      <c r="I537" s="64" t="s">
        <v>5962</v>
      </c>
      <c r="J537" s="64"/>
      <c r="K537" s="64"/>
      <c r="L537" s="64"/>
      <c r="M537" s="64"/>
      <c r="N537" s="64" t="s">
        <v>5963</v>
      </c>
      <c r="O537" s="64" t="s">
        <v>5993</v>
      </c>
    </row>
    <row r="538" ht="12.75" customHeight="1">
      <c r="A538" s="82">
        <v>39565.447916666664</v>
      </c>
      <c r="B538" s="64">
        <v>130.0</v>
      </c>
      <c r="C538" s="64" t="s">
        <v>1211</v>
      </c>
      <c r="D538" s="64" t="s">
        <v>819</v>
      </c>
      <c r="E538" s="64" t="s">
        <v>143</v>
      </c>
      <c r="F538" s="64">
        <v>76.0</v>
      </c>
      <c r="G538" s="64">
        <v>5500.0</v>
      </c>
      <c r="H538" s="64" t="s">
        <v>23</v>
      </c>
      <c r="I538" s="64" t="s">
        <v>5962</v>
      </c>
      <c r="J538" s="64"/>
      <c r="K538" s="64"/>
      <c r="L538" s="64"/>
      <c r="M538" s="64"/>
      <c r="N538" s="64" t="s">
        <v>5963</v>
      </c>
      <c r="O538" s="64" t="s">
        <v>6107</v>
      </c>
    </row>
    <row r="539" ht="12.75" customHeight="1">
      <c r="A539" s="82">
        <v>39565.791666666664</v>
      </c>
      <c r="B539" s="64">
        <v>132.0</v>
      </c>
      <c r="C539" s="64" t="s">
        <v>1211</v>
      </c>
      <c r="D539" s="64" t="s">
        <v>819</v>
      </c>
      <c r="E539" s="64" t="s">
        <v>842</v>
      </c>
      <c r="F539" s="64">
        <v>73.0</v>
      </c>
      <c r="G539" s="64">
        <v>4525.0</v>
      </c>
      <c r="H539" s="64" t="s">
        <v>23</v>
      </c>
      <c r="I539" s="64" t="s">
        <v>5962</v>
      </c>
      <c r="J539" s="64"/>
      <c r="K539" s="64"/>
      <c r="L539" s="64"/>
      <c r="M539" s="64"/>
      <c r="N539" s="64" t="s">
        <v>5963</v>
      </c>
      <c r="O539" s="64" t="s">
        <v>5993</v>
      </c>
    </row>
    <row r="540" ht="12.75" customHeight="1">
      <c r="A540" s="82">
        <v>39566.4375</v>
      </c>
      <c r="B540" s="64">
        <v>134.0</v>
      </c>
      <c r="C540" s="64" t="s">
        <v>1211</v>
      </c>
      <c r="D540" s="64" t="s">
        <v>819</v>
      </c>
      <c r="E540" s="64" t="s">
        <v>143</v>
      </c>
      <c r="F540" s="64">
        <v>75.0</v>
      </c>
      <c r="G540" s="64">
        <v>4810.0</v>
      </c>
      <c r="H540" s="64" t="s">
        <v>23</v>
      </c>
      <c r="I540" s="64" t="s">
        <v>5962</v>
      </c>
      <c r="J540" s="64"/>
      <c r="K540" s="64"/>
      <c r="L540" s="64"/>
      <c r="M540" s="64"/>
      <c r="N540" s="64" t="s">
        <v>5963</v>
      </c>
      <c r="O540" s="64" t="s">
        <v>5967</v>
      </c>
    </row>
    <row r="541" ht="12.75" customHeight="1">
      <c r="A541" s="82">
        <v>39566.4375</v>
      </c>
      <c r="B541" s="64">
        <v>136.0</v>
      </c>
      <c r="C541" s="64" t="s">
        <v>1211</v>
      </c>
      <c r="D541" s="64" t="s">
        <v>819</v>
      </c>
      <c r="E541" s="64" t="s">
        <v>898</v>
      </c>
      <c r="F541" s="64">
        <v>85.0</v>
      </c>
      <c r="G541" s="64">
        <v>7115.0</v>
      </c>
      <c r="H541" s="64" t="s">
        <v>23</v>
      </c>
      <c r="I541" s="64" t="s">
        <v>5962</v>
      </c>
      <c r="J541" s="64"/>
      <c r="K541" s="64"/>
      <c r="L541" s="64"/>
      <c r="M541" s="64"/>
      <c r="N541" s="64" t="s">
        <v>5963</v>
      </c>
      <c r="O541" s="64" t="s">
        <v>5972</v>
      </c>
    </row>
    <row r="542" ht="12.75" customHeight="1">
      <c r="A542" s="82">
        <v>39566.45138888889</v>
      </c>
      <c r="B542" s="64">
        <v>133.0</v>
      </c>
      <c r="C542" s="64" t="s">
        <v>1211</v>
      </c>
      <c r="D542" s="64" t="s">
        <v>8</v>
      </c>
      <c r="E542" s="64" t="s">
        <v>104</v>
      </c>
      <c r="F542" s="64">
        <v>77.0</v>
      </c>
      <c r="G542" s="64">
        <v>5585.0</v>
      </c>
      <c r="H542" s="64" t="s">
        <v>23</v>
      </c>
      <c r="I542" s="64" t="s">
        <v>5971</v>
      </c>
      <c r="J542" s="64"/>
      <c r="K542" s="64"/>
      <c r="L542" s="64"/>
      <c r="M542" s="64"/>
      <c r="N542" s="64" t="s">
        <v>6009</v>
      </c>
      <c r="O542" s="64" t="s">
        <v>6379</v>
      </c>
    </row>
    <row r="543" ht="12.75" customHeight="1">
      <c r="A543" s="82">
        <v>39566.458333333336</v>
      </c>
      <c r="B543" s="64">
        <v>135.0</v>
      </c>
      <c r="C543" s="64" t="s">
        <v>1211</v>
      </c>
      <c r="D543" s="64" t="s">
        <v>819</v>
      </c>
      <c r="E543" s="64" t="s">
        <v>136</v>
      </c>
      <c r="F543" s="64">
        <v>75.0</v>
      </c>
      <c r="G543" s="64">
        <v>4440.0</v>
      </c>
      <c r="H543" s="64" t="s">
        <v>23</v>
      </c>
      <c r="I543" s="64" t="s">
        <v>5971</v>
      </c>
      <c r="J543" s="64"/>
      <c r="K543" s="64"/>
      <c r="L543" s="64"/>
      <c r="M543" s="64"/>
      <c r="N543" s="64" t="s">
        <v>5963</v>
      </c>
      <c r="O543" s="64" t="s">
        <v>6136</v>
      </c>
    </row>
    <row r="544" ht="12.75" customHeight="1">
      <c r="A544" s="82">
        <v>39567.395833333336</v>
      </c>
      <c r="B544" s="64">
        <v>138.0</v>
      </c>
      <c r="C544" s="64" t="s">
        <v>1211</v>
      </c>
      <c r="D544" s="64" t="s">
        <v>819</v>
      </c>
      <c r="E544" s="64" t="s">
        <v>6473</v>
      </c>
      <c r="F544" s="64">
        <v>82.0</v>
      </c>
      <c r="G544" s="64">
        <v>6060.0</v>
      </c>
      <c r="H544" s="64" t="s">
        <v>23</v>
      </c>
      <c r="I544" s="64" t="s">
        <v>5971</v>
      </c>
      <c r="J544" s="64"/>
      <c r="K544" s="64"/>
      <c r="L544" s="64"/>
      <c r="M544" s="64"/>
      <c r="N544" s="64" t="s">
        <v>5963</v>
      </c>
      <c r="O544" s="64" t="s">
        <v>6145</v>
      </c>
    </row>
    <row r="545" ht="12.75" customHeight="1">
      <c r="A545" s="82">
        <v>39567.416666666664</v>
      </c>
      <c r="B545" s="64">
        <v>139.0</v>
      </c>
      <c r="C545" s="64" t="s">
        <v>1211</v>
      </c>
      <c r="D545" s="64" t="s">
        <v>8</v>
      </c>
      <c r="E545" s="64" t="s">
        <v>104</v>
      </c>
      <c r="F545" s="64">
        <v>80.0</v>
      </c>
      <c r="G545" s="64">
        <v>5350.0</v>
      </c>
      <c r="H545" s="64" t="s">
        <v>23</v>
      </c>
      <c r="I545" s="64" t="s">
        <v>5971</v>
      </c>
      <c r="J545" s="64"/>
      <c r="K545" s="64"/>
      <c r="L545" s="64"/>
      <c r="M545" s="64"/>
      <c r="N545" s="64" t="s">
        <v>5963</v>
      </c>
      <c r="O545" s="64" t="s">
        <v>6097</v>
      </c>
    </row>
    <row r="546" ht="12.75" customHeight="1">
      <c r="A546" s="82">
        <v>39567.5</v>
      </c>
      <c r="B546" s="64">
        <v>137.0</v>
      </c>
      <c r="C546" s="64" t="s">
        <v>1211</v>
      </c>
      <c r="D546" s="64" t="s">
        <v>819</v>
      </c>
      <c r="E546" s="64" t="s">
        <v>133</v>
      </c>
      <c r="F546" s="64">
        <v>74.0</v>
      </c>
      <c r="G546" s="64">
        <v>3990.0</v>
      </c>
      <c r="H546" s="64" t="s">
        <v>23</v>
      </c>
      <c r="I546" s="64" t="s">
        <v>5971</v>
      </c>
      <c r="J546" s="64"/>
      <c r="K546" s="64"/>
      <c r="L546" s="64"/>
      <c r="M546" s="64"/>
      <c r="N546" s="64" t="s">
        <v>5963</v>
      </c>
      <c r="O546" s="64" t="s">
        <v>6097</v>
      </c>
    </row>
    <row r="547" ht="12.75" customHeight="1">
      <c r="A547" s="82">
        <v>39568.375</v>
      </c>
      <c r="B547" s="64">
        <v>141.0</v>
      </c>
      <c r="C547" s="64" t="s">
        <v>1211</v>
      </c>
      <c r="D547" s="64" t="s">
        <v>819</v>
      </c>
      <c r="E547" s="64" t="s">
        <v>133</v>
      </c>
      <c r="F547" s="64">
        <v>77.0</v>
      </c>
      <c r="G547" s="64">
        <v>5090.0</v>
      </c>
      <c r="H547" s="64" t="s">
        <v>23</v>
      </c>
      <c r="I547" s="64" t="s">
        <v>5962</v>
      </c>
      <c r="J547" s="64"/>
      <c r="K547" s="64"/>
      <c r="L547" s="64"/>
      <c r="M547" s="64"/>
      <c r="N547" s="64" t="s">
        <v>5963</v>
      </c>
      <c r="O547" s="64" t="s">
        <v>5972</v>
      </c>
    </row>
    <row r="548" ht="12.75" customHeight="1">
      <c r="A548" s="82">
        <v>39568.416666666664</v>
      </c>
      <c r="B548" s="64">
        <v>140.0</v>
      </c>
      <c r="C548" s="64" t="s">
        <v>1211</v>
      </c>
      <c r="D548" s="64" t="s">
        <v>819</v>
      </c>
      <c r="E548" s="64" t="s">
        <v>156</v>
      </c>
      <c r="F548" s="64">
        <v>71.0</v>
      </c>
      <c r="G548" s="64">
        <v>4125.0</v>
      </c>
      <c r="H548" s="64" t="s">
        <v>23</v>
      </c>
      <c r="I548" s="64" t="s">
        <v>5962</v>
      </c>
      <c r="J548" s="64"/>
      <c r="K548" s="64"/>
      <c r="L548" s="64"/>
      <c r="M548" s="64"/>
      <c r="N548" s="64" t="s">
        <v>5963</v>
      </c>
      <c r="O548" s="64" t="s">
        <v>6135</v>
      </c>
    </row>
    <row r="549" ht="12.75" customHeight="1">
      <c r="A549" s="82">
        <v>39568.458333333336</v>
      </c>
      <c r="B549" s="64">
        <v>142.0</v>
      </c>
      <c r="C549" s="64" t="s">
        <v>1211</v>
      </c>
      <c r="D549" s="64" t="s">
        <v>819</v>
      </c>
      <c r="E549" s="64" t="s">
        <v>142</v>
      </c>
      <c r="F549" s="64">
        <v>81.0</v>
      </c>
      <c r="G549" s="64">
        <v>5845.0</v>
      </c>
      <c r="H549" s="64" t="s">
        <v>23</v>
      </c>
      <c r="I549" s="64" t="s">
        <v>5962</v>
      </c>
      <c r="J549" s="64"/>
      <c r="K549" s="64"/>
      <c r="L549" s="64"/>
      <c r="M549" s="64"/>
      <c r="N549" s="64" t="s">
        <v>5963</v>
      </c>
      <c r="O549" s="64" t="s">
        <v>6474</v>
      </c>
    </row>
    <row r="550" ht="12.75" customHeight="1">
      <c r="A550" s="82">
        <v>39568.46875</v>
      </c>
      <c r="B550" s="64">
        <v>143.0</v>
      </c>
      <c r="C550" s="64" t="s">
        <v>1211</v>
      </c>
      <c r="D550" s="64" t="s">
        <v>819</v>
      </c>
      <c r="E550" s="64" t="s">
        <v>146</v>
      </c>
      <c r="F550" s="64">
        <v>78.0</v>
      </c>
      <c r="G550" s="64">
        <v>4965.0</v>
      </c>
      <c r="H550" s="64" t="s">
        <v>23</v>
      </c>
      <c r="I550" s="64" t="s">
        <v>5962</v>
      </c>
      <c r="J550" s="64"/>
      <c r="K550" s="64"/>
      <c r="L550" s="64"/>
      <c r="M550" s="64"/>
      <c r="N550" s="64" t="s">
        <v>5963</v>
      </c>
      <c r="O550" s="64" t="s">
        <v>6334</v>
      </c>
    </row>
    <row r="551" ht="12.75" customHeight="1">
      <c r="A551" s="82">
        <v>39569.34027777778</v>
      </c>
      <c r="B551" s="64">
        <v>144.0</v>
      </c>
      <c r="C551" s="64" t="s">
        <v>1211</v>
      </c>
      <c r="D551" s="64" t="s">
        <v>819</v>
      </c>
      <c r="E551" s="64" t="s">
        <v>842</v>
      </c>
      <c r="F551" s="64">
        <v>73.0</v>
      </c>
      <c r="G551" s="64">
        <v>3705.0</v>
      </c>
      <c r="H551" s="64" t="s">
        <v>23</v>
      </c>
      <c r="I551" s="64" t="s">
        <v>5962</v>
      </c>
      <c r="J551" s="64"/>
      <c r="K551" s="64"/>
      <c r="L551" s="64"/>
      <c r="M551" s="64"/>
      <c r="N551" s="64" t="s">
        <v>5963</v>
      </c>
      <c r="O551" s="64" t="s">
        <v>6097</v>
      </c>
    </row>
    <row r="552" ht="12.75" customHeight="1">
      <c r="A552" s="82">
        <v>39569.375</v>
      </c>
      <c r="B552" s="64">
        <v>145.0</v>
      </c>
      <c r="C552" s="64" t="s">
        <v>1211</v>
      </c>
      <c r="D552" s="64" t="s">
        <v>819</v>
      </c>
      <c r="E552" s="64" t="s">
        <v>144</v>
      </c>
      <c r="F552" s="64">
        <v>76.0</v>
      </c>
      <c r="G552" s="64">
        <v>4450.0</v>
      </c>
      <c r="H552" s="64" t="s">
        <v>23</v>
      </c>
      <c r="I552" s="64" t="s">
        <v>5971</v>
      </c>
      <c r="J552" s="64"/>
      <c r="K552" s="64"/>
      <c r="L552" s="64"/>
      <c r="M552" s="64"/>
      <c r="N552" s="64" t="s">
        <v>5963</v>
      </c>
      <c r="O552" s="64" t="s">
        <v>6016</v>
      </c>
    </row>
    <row r="553" ht="12.75" customHeight="1">
      <c r="A553" s="82">
        <v>39569.416666666664</v>
      </c>
      <c r="B553" s="64">
        <v>151.0</v>
      </c>
      <c r="C553" s="64" t="s">
        <v>1211</v>
      </c>
      <c r="D553" s="64" t="s">
        <v>819</v>
      </c>
      <c r="E553" s="64" t="s">
        <v>143</v>
      </c>
      <c r="F553" s="64">
        <v>78.0</v>
      </c>
      <c r="G553" s="64">
        <v>4635.0</v>
      </c>
      <c r="H553" s="64" t="s">
        <v>23</v>
      </c>
      <c r="I553" s="64" t="s">
        <v>5962</v>
      </c>
      <c r="J553" s="64"/>
      <c r="K553" s="64"/>
      <c r="L553" s="64"/>
      <c r="M553" s="64"/>
      <c r="N553" s="64" t="s">
        <v>5963</v>
      </c>
      <c r="O553" s="64" t="s">
        <v>5972</v>
      </c>
    </row>
    <row r="554" ht="12.75" customHeight="1">
      <c r="A554" s="82">
        <v>39569.458333333336</v>
      </c>
      <c r="B554" s="64">
        <v>149.0</v>
      </c>
      <c r="C554" s="64" t="s">
        <v>1211</v>
      </c>
      <c r="D554" s="64" t="s">
        <v>819</v>
      </c>
      <c r="E554" s="64" t="s">
        <v>29</v>
      </c>
      <c r="F554" s="64">
        <v>81.0</v>
      </c>
      <c r="G554" s="64">
        <v>6215.0</v>
      </c>
      <c r="H554" s="64" t="s">
        <v>23</v>
      </c>
      <c r="I554" s="64" t="s">
        <v>5962</v>
      </c>
      <c r="J554" s="64"/>
      <c r="K554" s="64"/>
      <c r="L554" s="64"/>
      <c r="M554" s="64"/>
      <c r="N554" s="64" t="s">
        <v>5963</v>
      </c>
      <c r="O554" s="64" t="s">
        <v>6092</v>
      </c>
    </row>
    <row r="555" ht="12.75" customHeight="1">
      <c r="A555" s="82">
        <v>39569.47222222222</v>
      </c>
      <c r="B555" s="64">
        <v>152.0</v>
      </c>
      <c r="C555" s="64" t="s">
        <v>1211</v>
      </c>
      <c r="D555" s="64" t="s">
        <v>819</v>
      </c>
      <c r="E555" s="64" t="s">
        <v>139</v>
      </c>
      <c r="F555" s="64">
        <v>77.0</v>
      </c>
      <c r="G555" s="64">
        <v>5545.0</v>
      </c>
      <c r="H555" s="64" t="s">
        <v>23</v>
      </c>
      <c r="I555" s="64" t="s">
        <v>5962</v>
      </c>
      <c r="J555" s="64"/>
      <c r="K555" s="64"/>
      <c r="L555" s="64"/>
      <c r="M555" s="64"/>
      <c r="N555" s="64" t="s">
        <v>5963</v>
      </c>
      <c r="O555" s="64" t="s">
        <v>6100</v>
      </c>
    </row>
    <row r="556" ht="12.75" customHeight="1">
      <c r="A556" s="82">
        <v>39569.489583333336</v>
      </c>
      <c r="B556" s="64">
        <v>148.0</v>
      </c>
      <c r="C556" s="64" t="s">
        <v>1211</v>
      </c>
      <c r="D556" s="64" t="s">
        <v>819</v>
      </c>
      <c r="E556" s="64" t="s">
        <v>143</v>
      </c>
      <c r="F556" s="64">
        <v>75.0</v>
      </c>
      <c r="G556" s="64">
        <v>4925.0</v>
      </c>
      <c r="H556" s="64" t="s">
        <v>23</v>
      </c>
      <c r="I556" s="64" t="s">
        <v>5962</v>
      </c>
      <c r="J556" s="64"/>
      <c r="K556" s="64"/>
      <c r="L556" s="64"/>
      <c r="M556" s="64"/>
      <c r="N556" s="64" t="s">
        <v>5963</v>
      </c>
      <c r="O556" s="64" t="s">
        <v>5993</v>
      </c>
    </row>
    <row r="557" ht="12.75" customHeight="1">
      <c r="A557" s="82">
        <v>39569.5</v>
      </c>
      <c r="B557" s="64">
        <v>146.0</v>
      </c>
      <c r="C557" s="64" t="s">
        <v>1211</v>
      </c>
      <c r="D557" s="64" t="s">
        <v>819</v>
      </c>
      <c r="E557" s="64" t="s">
        <v>842</v>
      </c>
      <c r="F557" s="64">
        <v>78.0</v>
      </c>
      <c r="G557" s="64">
        <v>5630.0</v>
      </c>
      <c r="H557" s="64" t="s">
        <v>23</v>
      </c>
      <c r="I557" s="64" t="s">
        <v>5962</v>
      </c>
      <c r="J557" s="64"/>
      <c r="K557" s="64"/>
      <c r="L557" s="64"/>
      <c r="M557" s="64"/>
      <c r="N557" s="64" t="s">
        <v>5963</v>
      </c>
      <c r="O557" s="64" t="s">
        <v>6097</v>
      </c>
    </row>
    <row r="558" ht="12.75" customHeight="1">
      <c r="A558" s="82">
        <v>39569.520833333336</v>
      </c>
      <c r="B558" s="64">
        <v>147.0</v>
      </c>
      <c r="C558" s="64" t="s">
        <v>1211</v>
      </c>
      <c r="D558" s="64" t="s">
        <v>8</v>
      </c>
      <c r="E558" s="64" t="s">
        <v>855</v>
      </c>
      <c r="F558" s="64">
        <v>78.0</v>
      </c>
      <c r="G558" s="64">
        <v>5390.0</v>
      </c>
      <c r="H558" s="64" t="s">
        <v>23</v>
      </c>
      <c r="I558" s="64" t="s">
        <v>5962</v>
      </c>
      <c r="J558" s="64"/>
      <c r="K558" s="64"/>
      <c r="L558" s="64"/>
      <c r="M558" s="64"/>
      <c r="N558" s="64" t="s">
        <v>5963</v>
      </c>
      <c r="O558" s="64" t="s">
        <v>4474</v>
      </c>
    </row>
    <row r="559" ht="12.75" customHeight="1">
      <c r="A559" s="82">
        <v>39569.541666666664</v>
      </c>
      <c r="B559" s="64">
        <v>154.0</v>
      </c>
      <c r="C559" s="64" t="s">
        <v>1211</v>
      </c>
      <c r="D559" s="64" t="s">
        <v>8</v>
      </c>
      <c r="E559" s="64" t="s">
        <v>161</v>
      </c>
      <c r="F559" s="64">
        <v>76.0</v>
      </c>
      <c r="G559" s="64">
        <v>5350.0</v>
      </c>
      <c r="H559" s="64" t="s">
        <v>23</v>
      </c>
      <c r="I559" s="64" t="s">
        <v>5962</v>
      </c>
      <c r="J559" s="64"/>
      <c r="K559" s="64"/>
      <c r="L559" s="64"/>
      <c r="M559" s="64"/>
      <c r="N559" s="64" t="s">
        <v>5963</v>
      </c>
      <c r="O559" s="64" t="s">
        <v>6475</v>
      </c>
    </row>
    <row r="560" ht="12.75" customHeight="1">
      <c r="A560" s="82">
        <v>39569.552083333336</v>
      </c>
      <c r="B560" s="64">
        <v>150.0</v>
      </c>
      <c r="C560" s="64" t="s">
        <v>1211</v>
      </c>
      <c r="D560" s="64" t="s">
        <v>819</v>
      </c>
      <c r="E560" s="64" t="s">
        <v>6476</v>
      </c>
      <c r="F560" s="64">
        <v>80.0</v>
      </c>
      <c r="G560" s="64">
        <v>5620.0</v>
      </c>
      <c r="H560" s="64" t="s">
        <v>23</v>
      </c>
      <c r="I560" s="64" t="s">
        <v>5962</v>
      </c>
      <c r="J560" s="64"/>
      <c r="K560" s="64"/>
      <c r="L560" s="64"/>
      <c r="M560" s="64"/>
      <c r="N560" s="64" t="s">
        <v>5963</v>
      </c>
      <c r="O560" s="64" t="s">
        <v>6316</v>
      </c>
    </row>
    <row r="561" ht="12.75" customHeight="1">
      <c r="A561" s="82">
        <v>39569.5625</v>
      </c>
      <c r="B561" s="64">
        <v>153.0</v>
      </c>
      <c r="C561" s="64" t="s">
        <v>1211</v>
      </c>
      <c r="D561" s="64" t="s">
        <v>819</v>
      </c>
      <c r="E561" s="64" t="s">
        <v>5332</v>
      </c>
      <c r="F561" s="64">
        <v>74.0</v>
      </c>
      <c r="G561" s="64">
        <v>4955.0</v>
      </c>
      <c r="H561" s="64" t="s">
        <v>23</v>
      </c>
      <c r="I561" s="64" t="s">
        <v>5962</v>
      </c>
      <c r="J561" s="64"/>
      <c r="K561" s="64"/>
      <c r="L561" s="64"/>
      <c r="M561" s="64"/>
      <c r="N561" s="64" t="s">
        <v>5963</v>
      </c>
      <c r="O561" s="64" t="s">
        <v>6107</v>
      </c>
    </row>
    <row r="562" ht="12.75" customHeight="1">
      <c r="A562" s="82">
        <v>39569.666666666664</v>
      </c>
      <c r="B562" s="64">
        <v>155.0</v>
      </c>
      <c r="C562" s="64" t="s">
        <v>1211</v>
      </c>
      <c r="D562" s="64" t="s">
        <v>8</v>
      </c>
      <c r="E562" s="64" t="s">
        <v>161</v>
      </c>
      <c r="F562" s="64">
        <v>76.0</v>
      </c>
      <c r="G562" s="64">
        <v>5545.0</v>
      </c>
      <c r="H562" s="64" t="s">
        <v>23</v>
      </c>
      <c r="I562" s="64" t="s">
        <v>5962</v>
      </c>
      <c r="J562" s="64"/>
      <c r="K562" s="64"/>
      <c r="L562" s="64"/>
      <c r="M562" s="64"/>
      <c r="N562" s="64" t="s">
        <v>5963</v>
      </c>
      <c r="O562" s="64" t="s">
        <v>6143</v>
      </c>
    </row>
    <row r="563" ht="12.75" customHeight="1">
      <c r="A563" s="82">
        <v>39569.854166666664</v>
      </c>
      <c r="B563" s="64">
        <v>157.0</v>
      </c>
      <c r="C563" s="64" t="s">
        <v>1211</v>
      </c>
      <c r="D563" s="64" t="s">
        <v>819</v>
      </c>
      <c r="E563" s="64" t="s">
        <v>137</v>
      </c>
      <c r="F563" s="64">
        <v>79.0</v>
      </c>
      <c r="G563" s="64">
        <v>5590.0</v>
      </c>
      <c r="H563" s="64" t="s">
        <v>23</v>
      </c>
      <c r="I563" s="64" t="s">
        <v>5962</v>
      </c>
      <c r="J563" s="64"/>
      <c r="K563" s="64"/>
      <c r="L563" s="64"/>
      <c r="M563" s="64"/>
      <c r="N563" s="64" t="s">
        <v>5963</v>
      </c>
      <c r="O563" s="64" t="s">
        <v>6107</v>
      </c>
    </row>
    <row r="564" ht="12.75" customHeight="1">
      <c r="A564" s="82">
        <v>39569.875</v>
      </c>
      <c r="B564" s="64">
        <v>156.0</v>
      </c>
      <c r="C564" s="64" t="s">
        <v>1211</v>
      </c>
      <c r="D564" s="64" t="s">
        <v>819</v>
      </c>
      <c r="E564" s="64" t="s">
        <v>156</v>
      </c>
      <c r="F564" s="64">
        <v>88.0</v>
      </c>
      <c r="G564" s="64">
        <v>8430.0</v>
      </c>
      <c r="H564" s="64" t="s">
        <v>23</v>
      </c>
      <c r="I564" s="64" t="s">
        <v>5971</v>
      </c>
      <c r="J564" s="64"/>
      <c r="K564" s="64"/>
      <c r="L564" s="64"/>
      <c r="M564" s="64"/>
      <c r="N564" s="64" t="s">
        <v>5963</v>
      </c>
      <c r="O564" s="64" t="s">
        <v>6477</v>
      </c>
    </row>
    <row r="565" ht="12.75" customHeight="1">
      <c r="A565" s="82">
        <v>39570.354166666664</v>
      </c>
      <c r="B565" s="64">
        <v>161.0</v>
      </c>
      <c r="C565" s="64" t="s">
        <v>1211</v>
      </c>
      <c r="D565" s="64" t="s">
        <v>819</v>
      </c>
      <c r="E565" s="64" t="s">
        <v>343</v>
      </c>
      <c r="F565" s="64">
        <v>83.0</v>
      </c>
      <c r="G565" s="64">
        <v>6900.0</v>
      </c>
      <c r="H565" s="64" t="s">
        <v>23</v>
      </c>
      <c r="I565" s="64" t="s">
        <v>5962</v>
      </c>
      <c r="J565" s="64"/>
      <c r="K565" s="64"/>
      <c r="L565" s="64"/>
      <c r="M565" s="64"/>
      <c r="N565" s="64" t="s">
        <v>5963</v>
      </c>
      <c r="O565" s="64" t="s">
        <v>5967</v>
      </c>
    </row>
    <row r="566" ht="12.75" customHeight="1">
      <c r="A566" s="82">
        <v>39570.5625</v>
      </c>
      <c r="B566" s="64">
        <v>160.0</v>
      </c>
      <c r="C566" s="64" t="s">
        <v>1211</v>
      </c>
      <c r="D566" s="64" t="s">
        <v>8</v>
      </c>
      <c r="E566" s="64" t="s">
        <v>104</v>
      </c>
      <c r="F566" s="64">
        <v>80.0</v>
      </c>
      <c r="G566" s="64">
        <v>5615.0</v>
      </c>
      <c r="H566" s="64" t="s">
        <v>23</v>
      </c>
      <c r="I566" s="64" t="s">
        <v>5971</v>
      </c>
      <c r="J566" s="64"/>
      <c r="K566" s="64"/>
      <c r="L566" s="64"/>
      <c r="M566" s="64"/>
      <c r="N566" s="64" t="s">
        <v>6118</v>
      </c>
      <c r="O566" s="64" t="s">
        <v>6118</v>
      </c>
    </row>
    <row r="567" ht="12.75" customHeight="1">
      <c r="A567" s="82">
        <v>39570.739583333336</v>
      </c>
      <c r="B567" s="64">
        <v>162.0</v>
      </c>
      <c r="C567" s="64" t="s">
        <v>1211</v>
      </c>
      <c r="D567" s="64" t="s">
        <v>819</v>
      </c>
      <c r="E567" s="64" t="s">
        <v>146</v>
      </c>
      <c r="F567" s="64">
        <v>77.0</v>
      </c>
      <c r="G567" s="64">
        <v>5055.0</v>
      </c>
      <c r="H567" s="64" t="s">
        <v>23</v>
      </c>
      <c r="I567" s="64" t="s">
        <v>5962</v>
      </c>
      <c r="J567" s="64"/>
      <c r="K567" s="64"/>
      <c r="L567" s="64"/>
      <c r="M567" s="64"/>
      <c r="N567" s="64" t="s">
        <v>5963</v>
      </c>
      <c r="O567" s="64" t="s">
        <v>6074</v>
      </c>
    </row>
    <row r="568" ht="12.75" customHeight="1">
      <c r="A568" s="82">
        <v>39570.8125</v>
      </c>
      <c r="B568" s="64">
        <v>163.0</v>
      </c>
      <c r="C568" s="64" t="s">
        <v>1211</v>
      </c>
      <c r="D568" s="64" t="s">
        <v>819</v>
      </c>
      <c r="E568" s="64" t="s">
        <v>152</v>
      </c>
      <c r="F568" s="64">
        <v>75.0</v>
      </c>
      <c r="G568" s="64">
        <v>4335.0</v>
      </c>
      <c r="H568" s="64" t="s">
        <v>23</v>
      </c>
      <c r="I568" s="64" t="s">
        <v>6020</v>
      </c>
      <c r="J568" s="64"/>
      <c r="K568" s="64"/>
      <c r="L568" s="64"/>
      <c r="M568" s="64"/>
      <c r="N568" s="64" t="s">
        <v>5963</v>
      </c>
      <c r="O568" s="64" t="s">
        <v>6477</v>
      </c>
    </row>
    <row r="569" ht="12.75" customHeight="1">
      <c r="A569" s="82">
        <v>39571.3125</v>
      </c>
      <c r="B569" s="64">
        <v>164.0</v>
      </c>
      <c r="C569" s="64" t="s">
        <v>1211</v>
      </c>
      <c r="D569" s="64" t="s">
        <v>819</v>
      </c>
      <c r="E569" s="64" t="s">
        <v>146</v>
      </c>
      <c r="F569" s="64">
        <v>77.0</v>
      </c>
      <c r="G569" s="64">
        <v>6170.0</v>
      </c>
      <c r="H569" s="64" t="s">
        <v>23</v>
      </c>
      <c r="I569" s="64" t="s">
        <v>5962</v>
      </c>
      <c r="J569" s="64"/>
      <c r="K569" s="64"/>
      <c r="L569" s="64"/>
      <c r="M569" s="64"/>
      <c r="N569" s="64" t="s">
        <v>5963</v>
      </c>
      <c r="O569" s="64" t="s">
        <v>6154</v>
      </c>
    </row>
    <row r="570" ht="12.75" customHeight="1">
      <c r="A570" s="82">
        <v>39571.47222222222</v>
      </c>
      <c r="B570" s="64">
        <v>167.0</v>
      </c>
      <c r="C570" s="64" t="s">
        <v>1211</v>
      </c>
      <c r="D570" s="64" t="s">
        <v>8</v>
      </c>
      <c r="E570" s="64" t="s">
        <v>845</v>
      </c>
      <c r="F570" s="64">
        <v>74.0</v>
      </c>
      <c r="G570" s="64">
        <v>4565.0</v>
      </c>
      <c r="H570" s="64" t="s">
        <v>23</v>
      </c>
      <c r="I570" s="64" t="s">
        <v>5962</v>
      </c>
      <c r="J570" s="64"/>
      <c r="K570" s="64"/>
      <c r="L570" s="64"/>
      <c r="M570" s="64"/>
      <c r="N570" s="64" t="s">
        <v>5963</v>
      </c>
      <c r="O570" s="64" t="s">
        <v>6145</v>
      </c>
    </row>
    <row r="571" ht="12.75" customHeight="1">
      <c r="A571" s="82">
        <v>39571.479166666664</v>
      </c>
      <c r="B571" s="64">
        <v>165.0</v>
      </c>
      <c r="C571" s="64" t="s">
        <v>1211</v>
      </c>
      <c r="D571" s="64" t="s">
        <v>819</v>
      </c>
      <c r="E571" s="64" t="s">
        <v>136</v>
      </c>
      <c r="F571" s="64">
        <v>73.0</v>
      </c>
      <c r="G571" s="64">
        <v>4550.0</v>
      </c>
      <c r="H571" s="64" t="s">
        <v>23</v>
      </c>
      <c r="I571" s="64" t="s">
        <v>5962</v>
      </c>
      <c r="J571" s="64"/>
      <c r="K571" s="64"/>
      <c r="L571" s="64"/>
      <c r="M571" s="64"/>
      <c r="N571" s="64" t="s">
        <v>5963</v>
      </c>
      <c r="O571" s="64" t="s">
        <v>6098</v>
      </c>
    </row>
    <row r="572" ht="12.75" customHeight="1">
      <c r="A572" s="82">
        <v>39571.489583333336</v>
      </c>
      <c r="B572" s="64">
        <v>166.0</v>
      </c>
      <c r="C572" s="64" t="s">
        <v>1211</v>
      </c>
      <c r="D572" s="64" t="s">
        <v>819</v>
      </c>
      <c r="E572" s="64" t="s">
        <v>888</v>
      </c>
      <c r="F572" s="64">
        <v>75.0</v>
      </c>
      <c r="G572" s="64">
        <v>4680.0</v>
      </c>
      <c r="H572" s="64" t="s">
        <v>23</v>
      </c>
      <c r="I572" s="64" t="s">
        <v>6020</v>
      </c>
      <c r="J572" s="64"/>
      <c r="K572" s="64"/>
      <c r="L572" s="64"/>
      <c r="M572" s="64"/>
      <c r="N572" s="64" t="s">
        <v>5963</v>
      </c>
      <c r="O572" s="64" t="s">
        <v>6129</v>
      </c>
    </row>
    <row r="573" ht="12.75" customHeight="1">
      <c r="A573" s="82">
        <v>39571.541666666664</v>
      </c>
      <c r="B573" s="64">
        <v>169.0</v>
      </c>
      <c r="C573" s="64" t="s">
        <v>1211</v>
      </c>
      <c r="D573" s="64" t="s">
        <v>819</v>
      </c>
      <c r="E573" s="64" t="s">
        <v>842</v>
      </c>
      <c r="F573" s="64">
        <v>75.0</v>
      </c>
      <c r="G573" s="64">
        <v>5000.0</v>
      </c>
      <c r="H573" s="64" t="s">
        <v>23</v>
      </c>
      <c r="I573" s="64" t="s">
        <v>5962</v>
      </c>
      <c r="J573" s="64"/>
      <c r="K573" s="64"/>
      <c r="L573" s="64"/>
      <c r="M573" s="64"/>
      <c r="N573" s="64" t="s">
        <v>5963</v>
      </c>
      <c r="O573" s="64" t="s">
        <v>5972</v>
      </c>
    </row>
    <row r="574" ht="12.75" customHeight="1">
      <c r="A574" s="82">
        <v>39571.5625</v>
      </c>
      <c r="B574" s="64">
        <v>168.0</v>
      </c>
      <c r="C574" s="64" t="s">
        <v>1211</v>
      </c>
      <c r="D574" s="64" t="s">
        <v>819</v>
      </c>
      <c r="E574" s="64" t="s">
        <v>155</v>
      </c>
      <c r="F574" s="64">
        <v>72.0</v>
      </c>
      <c r="G574" s="64">
        <v>4515.0</v>
      </c>
      <c r="H574" s="64" t="s">
        <v>23</v>
      </c>
      <c r="I574" s="64" t="s">
        <v>5962</v>
      </c>
      <c r="J574" s="64"/>
      <c r="K574" s="64"/>
      <c r="L574" s="64"/>
      <c r="M574" s="64"/>
      <c r="N574" s="64" t="s">
        <v>5963</v>
      </c>
      <c r="O574" s="64" t="s">
        <v>5967</v>
      </c>
    </row>
    <row r="575" ht="12.75" customHeight="1">
      <c r="A575" s="82">
        <v>39571.604166666664</v>
      </c>
      <c r="B575" s="64">
        <v>171.0</v>
      </c>
      <c r="C575" s="64" t="s">
        <v>1211</v>
      </c>
      <c r="D575" s="64" t="s">
        <v>8</v>
      </c>
      <c r="E575" s="64" t="s">
        <v>850</v>
      </c>
      <c r="F575" s="64">
        <v>75.0</v>
      </c>
      <c r="G575" s="64">
        <v>4600.0</v>
      </c>
      <c r="H575" s="64" t="s">
        <v>23</v>
      </c>
      <c r="I575" s="64" t="s">
        <v>5971</v>
      </c>
      <c r="J575" s="64"/>
      <c r="K575" s="64"/>
      <c r="L575" s="64"/>
      <c r="M575" s="64"/>
      <c r="N575" s="64" t="s">
        <v>5963</v>
      </c>
      <c r="O575" s="64" t="s">
        <v>4474</v>
      </c>
    </row>
    <row r="576" ht="12.75" customHeight="1">
      <c r="A576" s="82">
        <v>39571.708333333336</v>
      </c>
      <c r="B576" s="64">
        <v>170.0</v>
      </c>
      <c r="C576" s="64" t="s">
        <v>1211</v>
      </c>
      <c r="D576" s="64" t="s">
        <v>8</v>
      </c>
      <c r="E576" s="64" t="s">
        <v>886</v>
      </c>
      <c r="F576" s="64">
        <v>72.0</v>
      </c>
      <c r="G576" s="64">
        <v>4700.0</v>
      </c>
      <c r="H576" s="64" t="s">
        <v>23</v>
      </c>
      <c r="I576" s="64" t="s">
        <v>6020</v>
      </c>
      <c r="J576" s="64"/>
      <c r="K576" s="64"/>
      <c r="L576" s="64"/>
      <c r="M576" s="64"/>
      <c r="N576" s="64" t="s">
        <v>5963</v>
      </c>
      <c r="O576" s="64" t="s">
        <v>6109</v>
      </c>
    </row>
    <row r="577" ht="12.75" customHeight="1">
      <c r="A577" s="82">
        <v>39571.708333333336</v>
      </c>
      <c r="B577" s="64">
        <v>172.0</v>
      </c>
      <c r="C577" s="64" t="s">
        <v>1211</v>
      </c>
      <c r="D577" s="64" t="s">
        <v>8</v>
      </c>
      <c r="E577" s="64" t="s">
        <v>850</v>
      </c>
      <c r="F577" s="64">
        <v>77.0</v>
      </c>
      <c r="G577" s="64">
        <v>5100.0</v>
      </c>
      <c r="H577" s="64" t="s">
        <v>23</v>
      </c>
      <c r="I577" s="64" t="s">
        <v>5962</v>
      </c>
      <c r="J577" s="64"/>
      <c r="K577" s="64"/>
      <c r="L577" s="64"/>
      <c r="M577" s="64"/>
      <c r="N577" s="64" t="s">
        <v>5963</v>
      </c>
      <c r="O577" s="64" t="s">
        <v>6478</v>
      </c>
    </row>
    <row r="578" ht="12.75" customHeight="1">
      <c r="A578" s="82">
        <v>39572.333333333336</v>
      </c>
      <c r="B578" s="64">
        <v>174.0</v>
      </c>
      <c r="C578" s="64" t="s">
        <v>1211</v>
      </c>
      <c r="D578" s="64" t="s">
        <v>8</v>
      </c>
      <c r="E578" s="64" t="s">
        <v>134</v>
      </c>
      <c r="F578" s="64">
        <v>78.0</v>
      </c>
      <c r="G578" s="64">
        <v>5100.0</v>
      </c>
      <c r="H578" s="64" t="s">
        <v>23</v>
      </c>
      <c r="I578" s="64" t="s">
        <v>5962</v>
      </c>
      <c r="J578" s="64"/>
      <c r="K578" s="64"/>
      <c r="L578" s="64"/>
      <c r="M578" s="64"/>
      <c r="N578" s="64" t="s">
        <v>5963</v>
      </c>
      <c r="O578" s="64" t="s">
        <v>6097</v>
      </c>
    </row>
    <row r="579" ht="12.75" customHeight="1">
      <c r="A579" s="82">
        <v>39572.375</v>
      </c>
      <c r="B579" s="64">
        <v>175.0</v>
      </c>
      <c r="C579" s="64" t="s">
        <v>1211</v>
      </c>
      <c r="D579" s="64" t="s">
        <v>8</v>
      </c>
      <c r="E579" s="64" t="s">
        <v>856</v>
      </c>
      <c r="F579" s="64">
        <v>73.0</v>
      </c>
      <c r="G579" s="64">
        <v>4175.0</v>
      </c>
      <c r="H579" s="64" t="s">
        <v>23</v>
      </c>
      <c r="I579" s="64" t="s">
        <v>5962</v>
      </c>
      <c r="J579" s="64"/>
      <c r="K579" s="64"/>
      <c r="L579" s="64"/>
      <c r="M579" s="64"/>
      <c r="N579" s="64" t="s">
        <v>5963</v>
      </c>
      <c r="O579" s="64" t="s">
        <v>110</v>
      </c>
    </row>
    <row r="580" ht="12.75" customHeight="1">
      <c r="A580" s="82">
        <v>39572.385416666664</v>
      </c>
      <c r="B580" s="64">
        <v>176.0</v>
      </c>
      <c r="C580" s="64" t="s">
        <v>1211</v>
      </c>
      <c r="D580" s="64" t="s">
        <v>819</v>
      </c>
      <c r="E580" s="64" t="s">
        <v>143</v>
      </c>
      <c r="F580" s="64">
        <v>76.0</v>
      </c>
      <c r="G580" s="64">
        <v>5000.0</v>
      </c>
      <c r="H580" s="64" t="s">
        <v>23</v>
      </c>
      <c r="I580" s="64" t="s">
        <v>5962</v>
      </c>
      <c r="J580" s="64"/>
      <c r="K580" s="64"/>
      <c r="L580" s="64"/>
      <c r="M580" s="64"/>
      <c r="N580" s="64" t="s">
        <v>5963</v>
      </c>
      <c r="O580" s="64" t="s">
        <v>6308</v>
      </c>
    </row>
    <row r="581" ht="12.75" customHeight="1">
      <c r="A581" s="82">
        <v>39572.46875</v>
      </c>
      <c r="B581" s="64">
        <v>173.0</v>
      </c>
      <c r="C581" s="64" t="s">
        <v>1211</v>
      </c>
      <c r="D581" s="64" t="s">
        <v>819</v>
      </c>
      <c r="E581" s="64" t="s">
        <v>143</v>
      </c>
      <c r="F581" s="64">
        <v>73.0</v>
      </c>
      <c r="G581" s="64">
        <v>4455.0</v>
      </c>
      <c r="H581" s="64" t="s">
        <v>23</v>
      </c>
      <c r="I581" s="64" t="s">
        <v>5962</v>
      </c>
      <c r="J581" s="64"/>
      <c r="K581" s="64"/>
      <c r="L581" s="64"/>
      <c r="M581" s="64"/>
      <c r="N581" s="64" t="s">
        <v>5963</v>
      </c>
      <c r="O581" s="64" t="s">
        <v>5993</v>
      </c>
    </row>
    <row r="582" ht="12.75" customHeight="1">
      <c r="A582" s="82">
        <v>39573.0</v>
      </c>
      <c r="B582" s="64">
        <v>178.0</v>
      </c>
      <c r="C582" s="64" t="s">
        <v>1211</v>
      </c>
      <c r="D582" s="64" t="s">
        <v>819</v>
      </c>
      <c r="E582" s="64" t="s">
        <v>142</v>
      </c>
      <c r="F582" s="64">
        <v>78.0</v>
      </c>
      <c r="G582" s="64">
        <v>6100.0</v>
      </c>
      <c r="H582" s="64" t="s">
        <v>23</v>
      </c>
      <c r="I582" s="64" t="s">
        <v>5962</v>
      </c>
      <c r="J582" s="64"/>
      <c r="K582" s="64"/>
      <c r="L582" s="64"/>
      <c r="M582" s="64"/>
      <c r="N582" s="64" t="s">
        <v>5963</v>
      </c>
      <c r="O582" s="64" t="s">
        <v>5972</v>
      </c>
    </row>
    <row r="583" ht="12.75" customHeight="1">
      <c r="A583" s="82">
        <v>39573.333333333336</v>
      </c>
      <c r="B583" s="64">
        <v>179.0</v>
      </c>
      <c r="C583" s="64" t="s">
        <v>1211</v>
      </c>
      <c r="D583" s="64" t="s">
        <v>819</v>
      </c>
      <c r="E583" s="64"/>
      <c r="F583" s="64">
        <v>72.0</v>
      </c>
      <c r="G583" s="64">
        <v>4200.0</v>
      </c>
      <c r="H583" s="64" t="s">
        <v>23</v>
      </c>
      <c r="I583" s="64" t="s">
        <v>5962</v>
      </c>
      <c r="J583" s="64"/>
      <c r="K583" s="64"/>
      <c r="L583" s="64"/>
      <c r="M583" s="64"/>
      <c r="N583" s="64" t="s">
        <v>5963</v>
      </c>
      <c r="O583" s="64" t="s">
        <v>6479</v>
      </c>
    </row>
    <row r="584" ht="12.75" customHeight="1">
      <c r="A584" s="82">
        <v>39573.50347222222</v>
      </c>
      <c r="B584" s="64">
        <v>180.0</v>
      </c>
      <c r="C584" s="64" t="s">
        <v>1211</v>
      </c>
      <c r="D584" s="64" t="s">
        <v>8</v>
      </c>
      <c r="E584" s="64" t="s">
        <v>104</v>
      </c>
      <c r="F584" s="64">
        <v>94.0</v>
      </c>
      <c r="G584" s="64">
        <v>9300.0</v>
      </c>
      <c r="H584" s="64" t="s">
        <v>23</v>
      </c>
      <c r="I584" s="64" t="s">
        <v>6020</v>
      </c>
      <c r="J584" s="64"/>
      <c r="K584" s="64"/>
      <c r="L584" s="64"/>
      <c r="M584" s="64"/>
      <c r="N584" s="64" t="s">
        <v>5978</v>
      </c>
      <c r="O584" s="64" t="s">
        <v>6480</v>
      </c>
    </row>
    <row r="585" ht="12.75" customHeight="1">
      <c r="A585" s="82">
        <v>39573.541666666664</v>
      </c>
      <c r="B585" s="64">
        <v>182.0</v>
      </c>
      <c r="C585" s="64" t="s">
        <v>1211</v>
      </c>
      <c r="D585" s="64" t="s">
        <v>819</v>
      </c>
      <c r="E585" s="64"/>
      <c r="F585" s="64">
        <v>74.0</v>
      </c>
      <c r="G585" s="64">
        <v>4500.0</v>
      </c>
      <c r="H585" s="64" t="s">
        <v>23</v>
      </c>
      <c r="I585" s="64" t="s">
        <v>5962</v>
      </c>
      <c r="J585" s="64"/>
      <c r="K585" s="64"/>
      <c r="L585" s="64"/>
      <c r="M585" s="64"/>
      <c r="N585" s="64" t="s">
        <v>5963</v>
      </c>
      <c r="O585" s="64" t="s">
        <v>6097</v>
      </c>
    </row>
    <row r="586" ht="12.75" customHeight="1">
      <c r="A586" s="82">
        <v>39573.760416666664</v>
      </c>
      <c r="B586" s="64">
        <v>181.0</v>
      </c>
      <c r="C586" s="64" t="s">
        <v>1211</v>
      </c>
      <c r="D586" s="64" t="s">
        <v>8</v>
      </c>
      <c r="E586" s="64" t="s">
        <v>104</v>
      </c>
      <c r="F586" s="64">
        <v>79.0</v>
      </c>
      <c r="G586" s="64">
        <v>5300.0</v>
      </c>
      <c r="H586" s="64" t="s">
        <v>23</v>
      </c>
      <c r="I586" s="64" t="s">
        <v>6020</v>
      </c>
      <c r="J586" s="64"/>
      <c r="K586" s="64"/>
      <c r="L586" s="64"/>
      <c r="M586" s="64"/>
      <c r="N586" s="64" t="s">
        <v>5978</v>
      </c>
      <c r="O586" s="64" t="s">
        <v>5978</v>
      </c>
    </row>
    <row r="587" ht="12.75" customHeight="1">
      <c r="A587" s="82">
        <v>39574.416666666664</v>
      </c>
      <c r="B587" s="64">
        <v>183.0</v>
      </c>
      <c r="C587" s="64" t="s">
        <v>1211</v>
      </c>
      <c r="D587" s="64" t="s">
        <v>819</v>
      </c>
      <c r="E587" s="64"/>
      <c r="F587" s="64">
        <v>77.0</v>
      </c>
      <c r="G587" s="64">
        <v>5600.0</v>
      </c>
      <c r="H587" s="64" t="s">
        <v>23</v>
      </c>
      <c r="I587" s="64" t="s">
        <v>5962</v>
      </c>
      <c r="J587" s="64"/>
      <c r="K587" s="64"/>
      <c r="L587" s="64"/>
      <c r="M587" s="64"/>
      <c r="N587" s="64" t="s">
        <v>5963</v>
      </c>
      <c r="O587" s="64" t="s">
        <v>6107</v>
      </c>
    </row>
    <row r="588" ht="12.75" customHeight="1">
      <c r="A588" s="82">
        <v>39574.416666666664</v>
      </c>
      <c r="B588" s="64">
        <v>185.0</v>
      </c>
      <c r="C588" s="64" t="s">
        <v>1211</v>
      </c>
      <c r="D588" s="64" t="s">
        <v>819</v>
      </c>
      <c r="E588" s="64" t="s">
        <v>819</v>
      </c>
      <c r="F588" s="64">
        <v>90.0</v>
      </c>
      <c r="G588" s="64">
        <v>8000.0</v>
      </c>
      <c r="H588" s="64" t="s">
        <v>23</v>
      </c>
      <c r="I588" s="64" t="s">
        <v>5962</v>
      </c>
      <c r="J588" s="64"/>
      <c r="K588" s="64"/>
      <c r="L588" s="64"/>
      <c r="M588" s="64"/>
      <c r="N588" s="64" t="s">
        <v>5963</v>
      </c>
      <c r="O588" s="64" t="s">
        <v>5967</v>
      </c>
    </row>
    <row r="589" ht="12.75" customHeight="1">
      <c r="A589" s="82">
        <v>39574.75</v>
      </c>
      <c r="B589" s="64">
        <v>186.0</v>
      </c>
      <c r="C589" s="64" t="s">
        <v>1211</v>
      </c>
      <c r="D589" s="64" t="s">
        <v>8</v>
      </c>
      <c r="E589" s="64" t="s">
        <v>850</v>
      </c>
      <c r="F589" s="64">
        <v>74.0</v>
      </c>
      <c r="G589" s="64">
        <v>4800.0</v>
      </c>
      <c r="H589" s="64" t="s">
        <v>23</v>
      </c>
      <c r="I589" s="64" t="s">
        <v>6020</v>
      </c>
      <c r="J589" s="64"/>
      <c r="K589" s="64"/>
      <c r="L589" s="64"/>
      <c r="M589" s="64"/>
      <c r="N589" s="64" t="s">
        <v>5963</v>
      </c>
      <c r="O589" s="64" t="s">
        <v>5967</v>
      </c>
    </row>
    <row r="590" ht="12.75" customHeight="1">
      <c r="A590" s="82">
        <v>39575.5</v>
      </c>
      <c r="B590" s="64">
        <v>187.0</v>
      </c>
      <c r="C590" s="64" t="s">
        <v>1211</v>
      </c>
      <c r="D590" s="64" t="s">
        <v>819</v>
      </c>
      <c r="E590" s="64" t="s">
        <v>819</v>
      </c>
      <c r="F590" s="64">
        <v>79.0</v>
      </c>
      <c r="G590" s="64">
        <v>5600.0</v>
      </c>
      <c r="H590" s="64" t="s">
        <v>23</v>
      </c>
      <c r="I590" s="64" t="s">
        <v>5962</v>
      </c>
      <c r="J590" s="64"/>
      <c r="K590" s="64"/>
      <c r="L590" s="64"/>
      <c r="M590" s="64"/>
      <c r="N590" s="64" t="s">
        <v>5963</v>
      </c>
      <c r="O590" s="64" t="s">
        <v>5967</v>
      </c>
    </row>
    <row r="591" ht="12.75" customHeight="1">
      <c r="A591" s="82">
        <v>39575.791666666664</v>
      </c>
      <c r="B591" s="64">
        <v>188.0</v>
      </c>
      <c r="C591" s="64" t="s">
        <v>1211</v>
      </c>
      <c r="D591" s="64" t="s">
        <v>8</v>
      </c>
      <c r="E591" s="64" t="s">
        <v>886</v>
      </c>
      <c r="F591" s="64">
        <v>80.0</v>
      </c>
      <c r="G591" s="64">
        <v>5700.0</v>
      </c>
      <c r="H591" s="64" t="s">
        <v>23</v>
      </c>
      <c r="I591" s="64" t="s">
        <v>5971</v>
      </c>
      <c r="J591" s="64"/>
      <c r="K591" s="64"/>
      <c r="L591" s="64"/>
      <c r="M591" s="64"/>
      <c r="N591" s="64" t="s">
        <v>5963</v>
      </c>
      <c r="O591" s="64" t="s">
        <v>6130</v>
      </c>
    </row>
    <row r="592" ht="12.75" customHeight="1">
      <c r="A592" s="82">
        <v>39579.75</v>
      </c>
      <c r="B592" s="64">
        <v>189.0</v>
      </c>
      <c r="C592" s="64" t="s">
        <v>1211</v>
      </c>
      <c r="D592" s="64" t="s">
        <v>819</v>
      </c>
      <c r="E592" s="64"/>
      <c r="F592" s="64">
        <v>72.0</v>
      </c>
      <c r="G592" s="64">
        <v>5800.0</v>
      </c>
      <c r="H592" s="64" t="s">
        <v>23</v>
      </c>
      <c r="I592" s="64" t="s">
        <v>5971</v>
      </c>
      <c r="J592" s="64"/>
      <c r="K592" s="64"/>
      <c r="L592" s="64"/>
      <c r="M592" s="64"/>
      <c r="N592" s="64" t="s">
        <v>5963</v>
      </c>
      <c r="O592" s="64" t="s">
        <v>5972</v>
      </c>
    </row>
    <row r="593" ht="12.75" customHeight="1">
      <c r="A593" s="82">
        <v>39580.0</v>
      </c>
      <c r="B593" s="64">
        <v>191.0</v>
      </c>
      <c r="C593" s="64" t="s">
        <v>1211</v>
      </c>
      <c r="D593" s="64" t="s">
        <v>8</v>
      </c>
      <c r="E593" s="64" t="s">
        <v>856</v>
      </c>
      <c r="F593" s="64">
        <v>76.0</v>
      </c>
      <c r="G593" s="64">
        <v>5150.0</v>
      </c>
      <c r="H593" s="64" t="s">
        <v>23</v>
      </c>
      <c r="I593" s="64" t="s">
        <v>6020</v>
      </c>
      <c r="J593" s="64"/>
      <c r="K593" s="64"/>
      <c r="L593" s="64"/>
      <c r="M593" s="64"/>
      <c r="N593" s="64" t="s">
        <v>5963</v>
      </c>
      <c r="O593" s="64" t="s">
        <v>5967</v>
      </c>
    </row>
    <row r="594" ht="12.75" customHeight="1">
      <c r="A594" s="82">
        <v>39580.729166666664</v>
      </c>
      <c r="B594" s="64">
        <v>190.0</v>
      </c>
      <c r="C594" s="64" t="s">
        <v>1211</v>
      </c>
      <c r="D594" s="64" t="s">
        <v>819</v>
      </c>
      <c r="E594" s="64"/>
      <c r="F594" s="64">
        <v>77.0</v>
      </c>
      <c r="G594" s="64">
        <v>5400.0</v>
      </c>
      <c r="H594" s="64" t="s">
        <v>23</v>
      </c>
      <c r="I594" s="64" t="s">
        <v>5971</v>
      </c>
      <c r="J594" s="64"/>
      <c r="K594" s="64"/>
      <c r="L594" s="64"/>
      <c r="M594" s="64"/>
      <c r="N594" s="64" t="s">
        <v>5963</v>
      </c>
      <c r="O594" s="64" t="s">
        <v>6308</v>
      </c>
    </row>
    <row r="595" ht="12.75" customHeight="1">
      <c r="A595" s="82">
        <v>39581.364583333336</v>
      </c>
      <c r="B595" s="64">
        <v>192.0</v>
      </c>
      <c r="C595" s="64" t="s">
        <v>1211</v>
      </c>
      <c r="D595" s="64" t="s">
        <v>819</v>
      </c>
      <c r="E595" s="64"/>
      <c r="F595" s="64">
        <v>75.0</v>
      </c>
      <c r="G595" s="64">
        <v>4900.0</v>
      </c>
      <c r="H595" s="64" t="s">
        <v>23</v>
      </c>
      <c r="I595" s="64" t="s">
        <v>5971</v>
      </c>
      <c r="J595" s="64"/>
      <c r="K595" s="64"/>
      <c r="L595" s="64"/>
      <c r="M595" s="64"/>
      <c r="N595" s="64" t="s">
        <v>5963</v>
      </c>
      <c r="O595" s="64" t="s">
        <v>5967</v>
      </c>
    </row>
    <row r="596" ht="12.75" customHeight="1">
      <c r="A596" s="82">
        <v>39581.364583333336</v>
      </c>
      <c r="B596" s="64">
        <v>193.0</v>
      </c>
      <c r="C596" s="64" t="s">
        <v>1211</v>
      </c>
      <c r="D596" s="64" t="s">
        <v>8</v>
      </c>
      <c r="E596" s="64" t="s">
        <v>845</v>
      </c>
      <c r="F596" s="64">
        <v>80.0</v>
      </c>
      <c r="G596" s="64">
        <v>5800.0</v>
      </c>
      <c r="H596" s="64" t="s">
        <v>23</v>
      </c>
      <c r="I596" s="64" t="s">
        <v>6020</v>
      </c>
      <c r="J596" s="64"/>
      <c r="K596" s="64"/>
      <c r="L596" s="64"/>
      <c r="M596" s="64"/>
      <c r="N596" s="64" t="s">
        <v>6190</v>
      </c>
      <c r="O596" s="64" t="s">
        <v>6481</v>
      </c>
    </row>
    <row r="597" ht="12.75" customHeight="1">
      <c r="A597" s="82">
        <v>39581.40625</v>
      </c>
      <c r="B597" s="64">
        <v>196.0</v>
      </c>
      <c r="C597" s="64" t="s">
        <v>1211</v>
      </c>
      <c r="D597" s="64" t="s">
        <v>819</v>
      </c>
      <c r="E597" s="64"/>
      <c r="F597" s="64">
        <v>73.0</v>
      </c>
      <c r="G597" s="64">
        <v>4100.0</v>
      </c>
      <c r="H597" s="64" t="s">
        <v>23</v>
      </c>
      <c r="I597" s="64" t="s">
        <v>5971</v>
      </c>
      <c r="J597" s="64"/>
      <c r="K597" s="64"/>
      <c r="L597" s="64"/>
      <c r="M597" s="64"/>
      <c r="N597" s="64" t="s">
        <v>5963</v>
      </c>
      <c r="O597" s="64" t="s">
        <v>6472</v>
      </c>
    </row>
    <row r="598" ht="12.75" customHeight="1">
      <c r="A598" s="82">
        <v>39581.416666666664</v>
      </c>
      <c r="B598" s="64">
        <v>197.0</v>
      </c>
      <c r="C598" s="64" t="s">
        <v>1211</v>
      </c>
      <c r="D598" s="64" t="s">
        <v>819</v>
      </c>
      <c r="E598" s="64"/>
      <c r="F598" s="64">
        <v>73.0</v>
      </c>
      <c r="G598" s="64">
        <v>4600.0</v>
      </c>
      <c r="H598" s="64" t="s">
        <v>23</v>
      </c>
      <c r="I598" s="64" t="s">
        <v>5971</v>
      </c>
      <c r="J598" s="64"/>
      <c r="K598" s="64"/>
      <c r="L598" s="64"/>
      <c r="M598" s="64"/>
      <c r="N598" s="64" t="s">
        <v>5963</v>
      </c>
      <c r="O598" s="64" t="s">
        <v>6479</v>
      </c>
    </row>
    <row r="599" ht="12.75" customHeight="1">
      <c r="A599" s="82">
        <v>39581.416666666664</v>
      </c>
      <c r="B599" s="64">
        <v>195.0</v>
      </c>
      <c r="C599" s="64" t="s">
        <v>1211</v>
      </c>
      <c r="D599" s="64" t="s">
        <v>819</v>
      </c>
      <c r="E599" s="64"/>
      <c r="F599" s="64">
        <v>78.0</v>
      </c>
      <c r="G599" s="64">
        <v>5000.0</v>
      </c>
      <c r="H599" s="64" t="s">
        <v>23</v>
      </c>
      <c r="I599" s="64" t="s">
        <v>5971</v>
      </c>
      <c r="J599" s="64"/>
      <c r="K599" s="64"/>
      <c r="L599" s="64"/>
      <c r="M599" s="64"/>
      <c r="N599" s="64" t="s">
        <v>5963</v>
      </c>
      <c r="O599" s="64" t="s">
        <v>5972</v>
      </c>
    </row>
    <row r="600" ht="12.75" customHeight="1">
      <c r="A600" s="82">
        <v>39581.458333333336</v>
      </c>
      <c r="B600" s="64">
        <v>194.0</v>
      </c>
      <c r="C600" s="64" t="s">
        <v>1211</v>
      </c>
      <c r="D600" s="64" t="s">
        <v>819</v>
      </c>
      <c r="E600" s="64"/>
      <c r="F600" s="64">
        <v>75.0</v>
      </c>
      <c r="G600" s="64">
        <v>4500.0</v>
      </c>
      <c r="H600" s="64" t="s">
        <v>23</v>
      </c>
      <c r="I600" s="64" t="s">
        <v>5971</v>
      </c>
      <c r="J600" s="64"/>
      <c r="K600" s="64"/>
      <c r="L600" s="64"/>
      <c r="M600" s="64"/>
      <c r="N600" s="64" t="s">
        <v>5963</v>
      </c>
      <c r="O600" s="64" t="s">
        <v>5967</v>
      </c>
    </row>
    <row r="601" ht="12.75" customHeight="1">
      <c r="A601" s="82">
        <v>39582.395833333336</v>
      </c>
      <c r="B601" s="64">
        <v>198.0</v>
      </c>
      <c r="C601" s="64" t="s">
        <v>1211</v>
      </c>
      <c r="D601" s="64" t="s">
        <v>8</v>
      </c>
      <c r="E601" s="64" t="s">
        <v>164</v>
      </c>
      <c r="F601" s="64">
        <v>79.0</v>
      </c>
      <c r="G601" s="64">
        <v>6000.0</v>
      </c>
      <c r="H601" s="64" t="s">
        <v>23</v>
      </c>
      <c r="I601" s="64" t="s">
        <v>5971</v>
      </c>
      <c r="J601" s="64"/>
      <c r="K601" s="64"/>
      <c r="L601" s="64"/>
      <c r="M601" s="64"/>
      <c r="N601" s="64" t="s">
        <v>6054</v>
      </c>
      <c r="O601" s="64" t="s">
        <v>6318</v>
      </c>
    </row>
    <row r="602" ht="12.75" customHeight="1">
      <c r="A602" s="82">
        <v>39582.666666666664</v>
      </c>
      <c r="B602" s="64">
        <v>199.0</v>
      </c>
      <c r="C602" s="64" t="s">
        <v>1211</v>
      </c>
      <c r="D602" s="64" t="s">
        <v>819</v>
      </c>
      <c r="E602" s="64"/>
      <c r="F602" s="64">
        <v>73.0</v>
      </c>
      <c r="G602" s="64">
        <v>4400.0</v>
      </c>
      <c r="H602" s="64" t="s">
        <v>23</v>
      </c>
      <c r="I602" s="64" t="s">
        <v>5962</v>
      </c>
      <c r="J602" s="64"/>
      <c r="K602" s="64"/>
      <c r="L602" s="64"/>
      <c r="M602" s="64"/>
      <c r="N602" s="64" t="s">
        <v>5963</v>
      </c>
      <c r="O602" s="64" t="s">
        <v>6125</v>
      </c>
    </row>
    <row r="603" ht="12.75" customHeight="1">
      <c r="A603" s="82">
        <v>39584.395833333336</v>
      </c>
      <c r="B603" s="64">
        <v>402.0</v>
      </c>
      <c r="C603" s="64" t="s">
        <v>1211</v>
      </c>
      <c r="D603" s="64" t="s">
        <v>819</v>
      </c>
      <c r="E603" s="64" t="s">
        <v>819</v>
      </c>
      <c r="F603" s="64">
        <v>73.0</v>
      </c>
      <c r="G603" s="64">
        <v>5500.0</v>
      </c>
      <c r="H603" s="64" t="s">
        <v>23</v>
      </c>
      <c r="I603" s="64" t="s">
        <v>5971</v>
      </c>
      <c r="J603" s="64"/>
      <c r="K603" s="64"/>
      <c r="L603" s="64"/>
      <c r="M603" s="64"/>
      <c r="N603" s="64" t="s">
        <v>5963</v>
      </c>
      <c r="O603" s="64" t="s">
        <v>6107</v>
      </c>
    </row>
    <row r="604" ht="12.75" customHeight="1">
      <c r="A604" s="82">
        <v>39584.4375</v>
      </c>
      <c r="B604" s="64">
        <v>405.0</v>
      </c>
      <c r="C604" s="64" t="s">
        <v>1211</v>
      </c>
      <c r="D604" s="64" t="s">
        <v>819</v>
      </c>
      <c r="E604" s="64" t="s">
        <v>819</v>
      </c>
      <c r="F604" s="64">
        <v>74.0</v>
      </c>
      <c r="G604" s="64">
        <v>4250.0</v>
      </c>
      <c r="H604" s="64" t="s">
        <v>23</v>
      </c>
      <c r="I604" s="64" t="s">
        <v>5971</v>
      </c>
      <c r="J604" s="64"/>
      <c r="K604" s="64"/>
      <c r="L604" s="64"/>
      <c r="M604" s="64"/>
      <c r="N604" s="64" t="s">
        <v>5963</v>
      </c>
      <c r="O604" s="64" t="s">
        <v>5967</v>
      </c>
    </row>
    <row r="605" ht="12.75" customHeight="1">
      <c r="A605" s="82">
        <v>39584.458333333336</v>
      </c>
      <c r="B605" s="64">
        <v>401.0</v>
      </c>
      <c r="C605" s="64" t="s">
        <v>1211</v>
      </c>
      <c r="D605" s="64" t="s">
        <v>819</v>
      </c>
      <c r="E605" s="64" t="s">
        <v>819</v>
      </c>
      <c r="F605" s="64">
        <v>73.0</v>
      </c>
      <c r="G605" s="64">
        <v>5000.0</v>
      </c>
      <c r="H605" s="64" t="s">
        <v>23</v>
      </c>
      <c r="I605" s="64" t="s">
        <v>5971</v>
      </c>
      <c r="J605" s="64"/>
      <c r="K605" s="64"/>
      <c r="L605" s="64"/>
      <c r="M605" s="64"/>
      <c r="N605" s="64" t="s">
        <v>5963</v>
      </c>
      <c r="O605" s="64" t="s">
        <v>6308</v>
      </c>
    </row>
    <row r="606" ht="12.75" customHeight="1">
      <c r="A606" s="82">
        <v>39584.458333333336</v>
      </c>
      <c r="B606" s="64">
        <v>406.0</v>
      </c>
      <c r="C606" s="64" t="s">
        <v>1211</v>
      </c>
      <c r="D606" s="64" t="s">
        <v>8</v>
      </c>
      <c r="E606" s="64" t="s">
        <v>845</v>
      </c>
      <c r="F606" s="64">
        <v>78.0</v>
      </c>
      <c r="G606" s="64">
        <v>5500.0</v>
      </c>
      <c r="H606" s="64" t="s">
        <v>23</v>
      </c>
      <c r="I606" s="64" t="s">
        <v>5962</v>
      </c>
      <c r="J606" s="64"/>
      <c r="K606" s="64"/>
      <c r="L606" s="64"/>
      <c r="M606" s="64"/>
      <c r="N606" s="64" t="s">
        <v>5963</v>
      </c>
      <c r="O606" s="64" t="s">
        <v>5967</v>
      </c>
    </row>
    <row r="607" ht="12.75" customHeight="1">
      <c r="A607" s="82">
        <v>39584.5</v>
      </c>
      <c r="B607" s="64">
        <v>403.0</v>
      </c>
      <c r="C607" s="64" t="s">
        <v>1211</v>
      </c>
      <c r="D607" s="64" t="s">
        <v>819</v>
      </c>
      <c r="E607" s="64" t="s">
        <v>819</v>
      </c>
      <c r="F607" s="64">
        <v>78.0</v>
      </c>
      <c r="G607" s="64">
        <v>5500.0</v>
      </c>
      <c r="H607" s="64" t="s">
        <v>23</v>
      </c>
      <c r="I607" s="64" t="s">
        <v>5971</v>
      </c>
      <c r="J607" s="64"/>
      <c r="K607" s="64"/>
      <c r="L607" s="64"/>
      <c r="M607" s="64"/>
      <c r="N607" s="64" t="s">
        <v>5963</v>
      </c>
      <c r="O607" s="64" t="s">
        <v>6092</v>
      </c>
    </row>
    <row r="608" ht="12.75" customHeight="1">
      <c r="A608" s="82">
        <v>39584.583333333336</v>
      </c>
      <c r="B608" s="64">
        <v>404.0</v>
      </c>
      <c r="C608" s="64" t="s">
        <v>1211</v>
      </c>
      <c r="D608" s="64" t="s">
        <v>819</v>
      </c>
      <c r="E608" s="64" t="s">
        <v>819</v>
      </c>
      <c r="F608" s="64">
        <v>74.0</v>
      </c>
      <c r="G608" s="64">
        <v>5100.0</v>
      </c>
      <c r="H608" s="64" t="s">
        <v>23</v>
      </c>
      <c r="I608" s="64" t="s">
        <v>5971</v>
      </c>
      <c r="J608" s="64"/>
      <c r="K608" s="64"/>
      <c r="L608" s="64"/>
      <c r="M608" s="64"/>
      <c r="N608" s="64" t="s">
        <v>5963</v>
      </c>
      <c r="O608" s="64" t="s">
        <v>6143</v>
      </c>
    </row>
    <row r="609" ht="12.75" customHeight="1">
      <c r="A609" s="82">
        <v>39584.729166666664</v>
      </c>
      <c r="B609" s="64">
        <v>400.0</v>
      </c>
      <c r="C609" s="64" t="s">
        <v>1211</v>
      </c>
      <c r="D609" s="64" t="s">
        <v>819</v>
      </c>
      <c r="E609" s="64" t="s">
        <v>819</v>
      </c>
      <c r="F609" s="64">
        <v>73.0</v>
      </c>
      <c r="G609" s="64">
        <v>4600.0</v>
      </c>
      <c r="H609" s="64" t="s">
        <v>23</v>
      </c>
      <c r="I609" s="64" t="s">
        <v>5971</v>
      </c>
      <c r="J609" s="64"/>
      <c r="K609" s="64"/>
      <c r="L609" s="64"/>
      <c r="M609" s="64"/>
      <c r="N609" s="64" t="s">
        <v>5963</v>
      </c>
      <c r="O609" s="64" t="s">
        <v>6097</v>
      </c>
    </row>
    <row r="610" ht="12.75" customHeight="1">
      <c r="A610" s="82">
        <v>39584.729166666664</v>
      </c>
      <c r="B610" s="64">
        <v>407.0</v>
      </c>
      <c r="C610" s="64" t="s">
        <v>1211</v>
      </c>
      <c r="D610" s="64" t="s">
        <v>8</v>
      </c>
      <c r="E610" s="64" t="s">
        <v>845</v>
      </c>
      <c r="F610" s="64">
        <v>75.0</v>
      </c>
      <c r="G610" s="64">
        <v>4200.0</v>
      </c>
      <c r="H610" s="64" t="s">
        <v>23</v>
      </c>
      <c r="I610" s="64" t="s">
        <v>5962</v>
      </c>
      <c r="J610" s="64"/>
      <c r="K610" s="64"/>
      <c r="L610" s="64"/>
      <c r="M610" s="64"/>
      <c r="N610" s="64" t="s">
        <v>5963</v>
      </c>
      <c r="O610" s="64" t="s">
        <v>5967</v>
      </c>
    </row>
    <row r="611" ht="12.75" customHeight="1">
      <c r="A611" s="82">
        <v>39585.333333333336</v>
      </c>
      <c r="B611" s="64">
        <v>409.0</v>
      </c>
      <c r="C611" s="64" t="s">
        <v>1211</v>
      </c>
      <c r="D611" s="64" t="s">
        <v>819</v>
      </c>
      <c r="E611" s="64"/>
      <c r="F611" s="64">
        <v>81.0</v>
      </c>
      <c r="G611" s="64">
        <v>6500.0</v>
      </c>
      <c r="H611" s="64" t="s">
        <v>23</v>
      </c>
      <c r="I611" s="64" t="s">
        <v>6020</v>
      </c>
      <c r="J611" s="64"/>
      <c r="K611" s="64"/>
      <c r="L611" s="64"/>
      <c r="M611" s="64"/>
      <c r="N611" s="64" t="s">
        <v>5963</v>
      </c>
      <c r="O611" s="64" t="s">
        <v>5967</v>
      </c>
    </row>
    <row r="612" ht="12.75" customHeight="1">
      <c r="A612" s="82">
        <v>39585.354166666664</v>
      </c>
      <c r="B612" s="64">
        <v>411.0</v>
      </c>
      <c r="C612" s="64" t="s">
        <v>1211</v>
      </c>
      <c r="D612" s="64" t="s">
        <v>819</v>
      </c>
      <c r="E612" s="64"/>
      <c r="F612" s="64">
        <v>77.0</v>
      </c>
      <c r="G612" s="64">
        <v>5200.0</v>
      </c>
      <c r="H612" s="64" t="s">
        <v>23</v>
      </c>
      <c r="I612" s="64" t="s">
        <v>5962</v>
      </c>
      <c r="J612" s="64"/>
      <c r="K612" s="64"/>
      <c r="L612" s="64"/>
      <c r="M612" s="64"/>
      <c r="N612" s="64" t="s">
        <v>5963</v>
      </c>
      <c r="O612" s="64" t="s">
        <v>460</v>
      </c>
    </row>
    <row r="613" ht="12.75" customHeight="1">
      <c r="A613" s="82">
        <v>39585.416666666664</v>
      </c>
      <c r="B613" s="64">
        <v>410.0</v>
      </c>
      <c r="C613" s="64" t="s">
        <v>1211</v>
      </c>
      <c r="D613" s="64" t="s">
        <v>819</v>
      </c>
      <c r="E613" s="64"/>
      <c r="F613" s="64">
        <v>72.0</v>
      </c>
      <c r="G613" s="64">
        <v>4600.0</v>
      </c>
      <c r="H613" s="64" t="s">
        <v>23</v>
      </c>
      <c r="I613" s="64" t="s">
        <v>5962</v>
      </c>
      <c r="J613" s="64"/>
      <c r="K613" s="64"/>
      <c r="L613" s="64"/>
      <c r="M613" s="64"/>
      <c r="N613" s="64" t="s">
        <v>5963</v>
      </c>
      <c r="O613" s="64" t="s">
        <v>6097</v>
      </c>
    </row>
    <row r="614" ht="12.75" customHeight="1">
      <c r="A614" s="82">
        <v>39585.4375</v>
      </c>
      <c r="B614" s="64">
        <v>408.0</v>
      </c>
      <c r="C614" s="64" t="s">
        <v>1211</v>
      </c>
      <c r="D614" s="64" t="s">
        <v>819</v>
      </c>
      <c r="E614" s="64"/>
      <c r="F614" s="64">
        <v>71.0</v>
      </c>
      <c r="G614" s="64">
        <v>3500.0</v>
      </c>
      <c r="H614" s="64" t="s">
        <v>23</v>
      </c>
      <c r="I614" s="64" t="s">
        <v>5971</v>
      </c>
      <c r="J614" s="64"/>
      <c r="K614" s="64"/>
      <c r="L614" s="64"/>
      <c r="M614" s="64"/>
      <c r="N614" s="64" t="s">
        <v>5963</v>
      </c>
      <c r="O614" s="64" t="s">
        <v>5967</v>
      </c>
    </row>
    <row r="615" ht="12.75" customHeight="1">
      <c r="A615" s="82">
        <v>39585.4375</v>
      </c>
      <c r="B615" s="64">
        <v>412.0</v>
      </c>
      <c r="C615" s="64" t="s">
        <v>1211</v>
      </c>
      <c r="D615" s="64" t="s">
        <v>819</v>
      </c>
      <c r="E615" s="64"/>
      <c r="F615" s="64">
        <v>73.0</v>
      </c>
      <c r="G615" s="64">
        <v>4400.0</v>
      </c>
      <c r="H615" s="64" t="s">
        <v>23</v>
      </c>
      <c r="I615" s="64" t="s">
        <v>5971</v>
      </c>
      <c r="J615" s="64"/>
      <c r="K615" s="64"/>
      <c r="L615" s="64"/>
      <c r="M615" s="64"/>
      <c r="N615" s="64" t="s">
        <v>5963</v>
      </c>
      <c r="O615" s="64" t="s">
        <v>5967</v>
      </c>
    </row>
    <row r="616" ht="12.75" customHeight="1">
      <c r="A616" s="82">
        <v>39585.4375</v>
      </c>
      <c r="B616" s="64">
        <v>416.0</v>
      </c>
      <c r="C616" s="64" t="s">
        <v>1211</v>
      </c>
      <c r="D616" s="64" t="s">
        <v>8</v>
      </c>
      <c r="E616" s="64" t="s">
        <v>164</v>
      </c>
      <c r="F616" s="64">
        <v>76.0</v>
      </c>
      <c r="G616" s="64">
        <v>4700.0</v>
      </c>
      <c r="H616" s="64" t="s">
        <v>23</v>
      </c>
      <c r="I616" s="64" t="s">
        <v>5971</v>
      </c>
      <c r="J616" s="64"/>
      <c r="K616" s="64"/>
      <c r="L616" s="64"/>
      <c r="M616" s="64"/>
      <c r="N616" s="64" t="s">
        <v>5963</v>
      </c>
      <c r="O616" s="64" t="s">
        <v>6096</v>
      </c>
    </row>
    <row r="617" ht="12.75" customHeight="1">
      <c r="A617" s="82">
        <v>39585.46527777778</v>
      </c>
      <c r="B617" s="64">
        <v>414.0</v>
      </c>
      <c r="C617" s="64" t="s">
        <v>1211</v>
      </c>
      <c r="D617" s="64" t="s">
        <v>8</v>
      </c>
      <c r="E617" s="64" t="s">
        <v>845</v>
      </c>
      <c r="F617" s="64">
        <v>76.0</v>
      </c>
      <c r="G617" s="64">
        <v>4800.0</v>
      </c>
      <c r="H617" s="64" t="s">
        <v>23</v>
      </c>
      <c r="I617" s="64" t="s">
        <v>5971</v>
      </c>
      <c r="J617" s="64"/>
      <c r="K617" s="64"/>
      <c r="L617" s="64"/>
      <c r="M617" s="64"/>
      <c r="N617" s="64" t="s">
        <v>5963</v>
      </c>
      <c r="O617" s="64" t="s">
        <v>6482</v>
      </c>
    </row>
    <row r="618" ht="12.75" customHeight="1">
      <c r="A618" s="82">
        <v>39585.510416666664</v>
      </c>
      <c r="B618" s="64">
        <v>413.0</v>
      </c>
      <c r="C618" s="64" t="s">
        <v>1211</v>
      </c>
      <c r="D618" s="64" t="s">
        <v>8</v>
      </c>
      <c r="E618" s="64" t="s">
        <v>855</v>
      </c>
      <c r="F618" s="64">
        <v>75.0</v>
      </c>
      <c r="G618" s="64">
        <v>4300.0</v>
      </c>
      <c r="H618" s="64" t="s">
        <v>23</v>
      </c>
      <c r="I618" s="64" t="s">
        <v>5971</v>
      </c>
      <c r="J618" s="64"/>
      <c r="K618" s="64"/>
      <c r="L618" s="64"/>
      <c r="M618" s="64"/>
      <c r="N618" s="64" t="s">
        <v>5996</v>
      </c>
      <c r="O618" s="64" t="s">
        <v>6483</v>
      </c>
    </row>
    <row r="619" ht="12.75" customHeight="1">
      <c r="A619" s="82">
        <v>39585.625</v>
      </c>
      <c r="B619" s="64">
        <v>417.0</v>
      </c>
      <c r="C619" s="64" t="s">
        <v>1211</v>
      </c>
      <c r="D619" s="64" t="s">
        <v>8</v>
      </c>
      <c r="E619" s="64" t="s">
        <v>164</v>
      </c>
      <c r="F619" s="64">
        <v>77.0</v>
      </c>
      <c r="G619" s="64">
        <v>4800.0</v>
      </c>
      <c r="H619" s="64" t="s">
        <v>23</v>
      </c>
      <c r="I619" s="64" t="s">
        <v>5971</v>
      </c>
      <c r="J619" s="64"/>
      <c r="K619" s="64"/>
      <c r="L619" s="64"/>
      <c r="M619" s="64"/>
      <c r="N619" s="64" t="s">
        <v>5963</v>
      </c>
      <c r="O619" s="64" t="s">
        <v>6107</v>
      </c>
    </row>
    <row r="620" ht="12.75" customHeight="1">
      <c r="A620" s="82">
        <v>39585.708333333336</v>
      </c>
      <c r="B620" s="64">
        <v>418.0</v>
      </c>
      <c r="C620" s="64" t="s">
        <v>1211</v>
      </c>
      <c r="D620" s="64" t="s">
        <v>8</v>
      </c>
      <c r="E620" s="64" t="s">
        <v>104</v>
      </c>
      <c r="F620" s="64">
        <v>79.0</v>
      </c>
      <c r="G620" s="64">
        <v>5500.0</v>
      </c>
      <c r="H620" s="64" t="s">
        <v>23</v>
      </c>
      <c r="I620" s="64" t="s">
        <v>5962</v>
      </c>
      <c r="J620" s="64"/>
      <c r="K620" s="64"/>
      <c r="L620" s="64"/>
      <c r="M620" s="64"/>
      <c r="N620" s="64" t="s">
        <v>5963</v>
      </c>
      <c r="O620" s="64" t="s">
        <v>6484</v>
      </c>
    </row>
    <row r="621" ht="12.75" customHeight="1">
      <c r="A621" s="82">
        <v>39585.75</v>
      </c>
      <c r="B621" s="64">
        <v>415.0</v>
      </c>
      <c r="C621" s="64" t="s">
        <v>1211</v>
      </c>
      <c r="D621" s="64" t="s">
        <v>819</v>
      </c>
      <c r="E621" s="64" t="s">
        <v>6485</v>
      </c>
      <c r="F621" s="64">
        <v>77.0</v>
      </c>
      <c r="G621" s="64">
        <v>4700.0</v>
      </c>
      <c r="H621" s="64" t="s">
        <v>23</v>
      </c>
      <c r="I621" s="64" t="s">
        <v>5971</v>
      </c>
      <c r="J621" s="64"/>
      <c r="K621" s="64"/>
      <c r="L621" s="64"/>
      <c r="M621" s="64"/>
      <c r="N621" s="64" t="s">
        <v>5963</v>
      </c>
      <c r="O621" s="64" t="s">
        <v>6109</v>
      </c>
    </row>
    <row r="622" ht="12.75" customHeight="1">
      <c r="A622" s="82">
        <v>39586.34375</v>
      </c>
      <c r="B622" s="64">
        <v>426.0</v>
      </c>
      <c r="C622" s="64" t="s">
        <v>1211</v>
      </c>
      <c r="D622" s="64" t="s">
        <v>819</v>
      </c>
      <c r="E622" s="64"/>
      <c r="F622" s="64">
        <v>74.0</v>
      </c>
      <c r="G622" s="64">
        <v>4800.0</v>
      </c>
      <c r="H622" s="64" t="s">
        <v>23</v>
      </c>
      <c r="I622" s="64" t="s">
        <v>5971</v>
      </c>
      <c r="J622" s="64"/>
      <c r="K622" s="64"/>
      <c r="L622" s="64"/>
      <c r="M622" s="64"/>
      <c r="N622" s="64" t="s">
        <v>5963</v>
      </c>
      <c r="O622" s="64" t="s">
        <v>6097</v>
      </c>
    </row>
    <row r="623" ht="12.75" customHeight="1">
      <c r="A623" s="82">
        <v>39586.354166666664</v>
      </c>
      <c r="B623" s="64">
        <v>419.0</v>
      </c>
      <c r="C623" s="64" t="s">
        <v>1211</v>
      </c>
      <c r="D623" s="64" t="s">
        <v>819</v>
      </c>
      <c r="E623" s="64"/>
      <c r="F623" s="64">
        <v>75.0</v>
      </c>
      <c r="G623" s="64">
        <v>4600.0</v>
      </c>
      <c r="H623" s="64" t="s">
        <v>23</v>
      </c>
      <c r="I623" s="64" t="s">
        <v>5971</v>
      </c>
      <c r="J623" s="64"/>
      <c r="K623" s="64"/>
      <c r="L623" s="64"/>
      <c r="M623" s="64"/>
      <c r="N623" s="64" t="s">
        <v>5963</v>
      </c>
      <c r="O623" s="64" t="s">
        <v>6107</v>
      </c>
    </row>
    <row r="624" ht="12.75" customHeight="1">
      <c r="A624" s="82">
        <v>39586.395833333336</v>
      </c>
      <c r="B624" s="64">
        <v>420.0</v>
      </c>
      <c r="C624" s="64" t="s">
        <v>1211</v>
      </c>
      <c r="D624" s="64" t="s">
        <v>819</v>
      </c>
      <c r="E624" s="64"/>
      <c r="F624" s="64">
        <v>73.0</v>
      </c>
      <c r="G624" s="64">
        <v>4600.0</v>
      </c>
      <c r="H624" s="64" t="s">
        <v>23</v>
      </c>
      <c r="I624" s="64" t="s">
        <v>5971</v>
      </c>
      <c r="J624" s="64"/>
      <c r="K624" s="64"/>
      <c r="L624" s="64"/>
      <c r="M624" s="64"/>
      <c r="N624" s="64" t="s">
        <v>5963</v>
      </c>
      <c r="O624" s="64" t="s">
        <v>5967</v>
      </c>
    </row>
    <row r="625" ht="12.75" customHeight="1">
      <c r="A625" s="82">
        <v>39586.395833333336</v>
      </c>
      <c r="B625" s="64">
        <v>424.0</v>
      </c>
      <c r="C625" s="64" t="s">
        <v>1211</v>
      </c>
      <c r="D625" s="64" t="s">
        <v>819</v>
      </c>
      <c r="E625" s="64"/>
      <c r="F625" s="64">
        <v>76.0</v>
      </c>
      <c r="G625" s="64">
        <v>5400.0</v>
      </c>
      <c r="H625" s="64" t="s">
        <v>23</v>
      </c>
      <c r="I625" s="64" t="s">
        <v>5971</v>
      </c>
      <c r="J625" s="64"/>
      <c r="K625" s="64"/>
      <c r="L625" s="64"/>
      <c r="M625" s="64"/>
      <c r="N625" s="64" t="s">
        <v>5963</v>
      </c>
      <c r="O625" s="64" t="s">
        <v>6145</v>
      </c>
    </row>
    <row r="626" ht="12.75" customHeight="1">
      <c r="A626" s="82">
        <v>39586.416666666664</v>
      </c>
      <c r="B626" s="64">
        <v>421.0</v>
      </c>
      <c r="C626" s="64" t="s">
        <v>1211</v>
      </c>
      <c r="D626" s="64" t="s">
        <v>819</v>
      </c>
      <c r="E626" s="64"/>
      <c r="F626" s="64">
        <v>76.0</v>
      </c>
      <c r="G626" s="64">
        <v>5000.0</v>
      </c>
      <c r="H626" s="64" t="s">
        <v>23</v>
      </c>
      <c r="I626" s="64" t="s">
        <v>5971</v>
      </c>
      <c r="J626" s="64"/>
      <c r="K626" s="64"/>
      <c r="L626" s="64"/>
      <c r="M626" s="64"/>
      <c r="N626" s="64" t="s">
        <v>5963</v>
      </c>
      <c r="O626" s="64" t="s">
        <v>6097</v>
      </c>
    </row>
    <row r="627" ht="12.75" customHeight="1">
      <c r="A627" s="82">
        <v>39586.416666666664</v>
      </c>
      <c r="B627" s="64">
        <v>425.0</v>
      </c>
      <c r="C627" s="64" t="s">
        <v>1211</v>
      </c>
      <c r="D627" s="64" t="s">
        <v>819</v>
      </c>
      <c r="E627" s="64"/>
      <c r="F627" s="64">
        <v>76.0</v>
      </c>
      <c r="G627" s="64">
        <v>5150.0</v>
      </c>
      <c r="H627" s="64" t="s">
        <v>23</v>
      </c>
      <c r="I627" s="64" t="s">
        <v>5971</v>
      </c>
      <c r="J627" s="64"/>
      <c r="K627" s="64"/>
      <c r="L627" s="64"/>
      <c r="M627" s="64"/>
      <c r="N627" s="64" t="s">
        <v>5963</v>
      </c>
      <c r="O627" s="64" t="s">
        <v>6102</v>
      </c>
    </row>
    <row r="628" ht="12.75" customHeight="1">
      <c r="A628" s="82">
        <v>39586.458333333336</v>
      </c>
      <c r="B628" s="64">
        <v>422.0</v>
      </c>
      <c r="C628" s="64" t="s">
        <v>1211</v>
      </c>
      <c r="D628" s="64" t="s">
        <v>819</v>
      </c>
      <c r="E628" s="64"/>
      <c r="F628" s="64">
        <v>70.0</v>
      </c>
      <c r="G628" s="64">
        <v>4200.0</v>
      </c>
      <c r="H628" s="64" t="s">
        <v>23</v>
      </c>
      <c r="I628" s="64" t="s">
        <v>5962</v>
      </c>
      <c r="J628" s="64"/>
      <c r="K628" s="64"/>
      <c r="L628" s="64"/>
      <c r="M628" s="64"/>
      <c r="N628" s="64" t="s">
        <v>5963</v>
      </c>
      <c r="O628" s="64" t="s">
        <v>6100</v>
      </c>
    </row>
    <row r="629" ht="12.75" customHeight="1">
      <c r="A629" s="82">
        <v>39586.458333333336</v>
      </c>
      <c r="B629" s="64">
        <v>429.0</v>
      </c>
      <c r="C629" s="64" t="s">
        <v>1211</v>
      </c>
      <c r="D629" s="64" t="s">
        <v>8</v>
      </c>
      <c r="E629" s="64" t="s">
        <v>161</v>
      </c>
      <c r="F629" s="64">
        <v>78.0</v>
      </c>
      <c r="G629" s="64">
        <v>5000.0</v>
      </c>
      <c r="H629" s="64" t="s">
        <v>23</v>
      </c>
      <c r="I629" s="64" t="s">
        <v>6020</v>
      </c>
      <c r="J629" s="64"/>
      <c r="K629" s="64"/>
      <c r="L629" s="64"/>
      <c r="M629" s="64"/>
      <c r="N629" s="64" t="s">
        <v>5963</v>
      </c>
      <c r="O629" s="64" t="s">
        <v>5967</v>
      </c>
    </row>
    <row r="630" ht="12.75" customHeight="1">
      <c r="A630" s="82">
        <v>39586.46875</v>
      </c>
      <c r="B630" s="64">
        <v>423.0</v>
      </c>
      <c r="C630" s="64" t="s">
        <v>1211</v>
      </c>
      <c r="D630" s="64" t="s">
        <v>819</v>
      </c>
      <c r="E630" s="64"/>
      <c r="F630" s="64">
        <v>80.0</v>
      </c>
      <c r="G630" s="64">
        <v>5100.0</v>
      </c>
      <c r="H630" s="64" t="s">
        <v>23</v>
      </c>
      <c r="I630" s="64" t="s">
        <v>5971</v>
      </c>
      <c r="J630" s="64"/>
      <c r="K630" s="64"/>
      <c r="L630" s="64"/>
      <c r="M630" s="64"/>
      <c r="N630" s="64" t="s">
        <v>5963</v>
      </c>
      <c r="O630" s="64" t="s">
        <v>6097</v>
      </c>
    </row>
    <row r="631" ht="12.75" customHeight="1">
      <c r="A631" s="82">
        <v>39586.479166666664</v>
      </c>
      <c r="B631" s="64">
        <v>427.0</v>
      </c>
      <c r="C631" s="64" t="s">
        <v>1211</v>
      </c>
      <c r="D631" s="64" t="s">
        <v>819</v>
      </c>
      <c r="E631" s="64"/>
      <c r="F631" s="64">
        <v>70.0</v>
      </c>
      <c r="G631" s="64">
        <v>3300.0</v>
      </c>
      <c r="H631" s="64" t="s">
        <v>23</v>
      </c>
      <c r="I631" s="64" t="s">
        <v>5971</v>
      </c>
      <c r="J631" s="64"/>
      <c r="K631" s="64"/>
      <c r="L631" s="64"/>
      <c r="M631" s="64"/>
      <c r="N631" s="64" t="s">
        <v>6009</v>
      </c>
      <c r="O631" s="64" t="s">
        <v>6163</v>
      </c>
    </row>
    <row r="632" ht="12.75" customHeight="1">
      <c r="A632" s="82">
        <v>39586.520833333336</v>
      </c>
      <c r="B632" s="64">
        <v>428.0</v>
      </c>
      <c r="C632" s="64" t="s">
        <v>1211</v>
      </c>
      <c r="D632" s="64" t="s">
        <v>8</v>
      </c>
      <c r="E632" s="64" t="s">
        <v>164</v>
      </c>
      <c r="F632" s="64">
        <v>78.0</v>
      </c>
      <c r="G632" s="64">
        <v>5000.0</v>
      </c>
      <c r="H632" s="64" t="s">
        <v>23</v>
      </c>
      <c r="I632" s="64" t="s">
        <v>5962</v>
      </c>
      <c r="J632" s="64"/>
      <c r="K632" s="64"/>
      <c r="L632" s="64"/>
      <c r="M632" s="64"/>
      <c r="N632" s="64" t="s">
        <v>6054</v>
      </c>
      <c r="O632" s="64" t="s">
        <v>6486</v>
      </c>
    </row>
    <row r="633" ht="12.75" customHeight="1">
      <c r="A633" s="82">
        <v>39586.666666666664</v>
      </c>
      <c r="B633" s="64">
        <v>430.0</v>
      </c>
      <c r="C633" s="64" t="s">
        <v>1211</v>
      </c>
      <c r="D633" s="64" t="s">
        <v>819</v>
      </c>
      <c r="E633" s="64" t="s">
        <v>819</v>
      </c>
      <c r="F633" s="64">
        <v>76.0</v>
      </c>
      <c r="G633" s="64">
        <v>4500.0</v>
      </c>
      <c r="H633" s="64" t="s">
        <v>23</v>
      </c>
      <c r="I633" s="64" t="s">
        <v>5962</v>
      </c>
      <c r="J633" s="64"/>
      <c r="K633" s="64"/>
      <c r="L633" s="64"/>
      <c r="M633" s="64"/>
      <c r="N633" s="64" t="s">
        <v>5963</v>
      </c>
      <c r="O633" s="64" t="s">
        <v>6097</v>
      </c>
    </row>
    <row r="634" ht="12.75" customHeight="1">
      <c r="A634" s="82">
        <v>39586.6875</v>
      </c>
      <c r="B634" s="64">
        <v>431.0</v>
      </c>
      <c r="C634" s="64" t="s">
        <v>1211</v>
      </c>
      <c r="D634" s="64" t="s">
        <v>819</v>
      </c>
      <c r="E634" s="64" t="s">
        <v>819</v>
      </c>
      <c r="F634" s="64">
        <v>79.0</v>
      </c>
      <c r="G634" s="64">
        <v>5600.0</v>
      </c>
      <c r="H634" s="64" t="s">
        <v>23</v>
      </c>
      <c r="I634" s="64" t="s">
        <v>5971</v>
      </c>
      <c r="J634" s="64"/>
      <c r="K634" s="64"/>
      <c r="L634" s="64"/>
      <c r="M634" s="64"/>
      <c r="N634" s="64" t="s">
        <v>5963</v>
      </c>
      <c r="O634" s="64" t="s">
        <v>110</v>
      </c>
    </row>
    <row r="635" ht="12.75" customHeight="1">
      <c r="A635" s="82">
        <v>39586.8125</v>
      </c>
      <c r="B635" s="64">
        <v>432.0</v>
      </c>
      <c r="C635" s="64" t="s">
        <v>1211</v>
      </c>
      <c r="D635" s="64" t="s">
        <v>819</v>
      </c>
      <c r="E635" s="64" t="s">
        <v>819</v>
      </c>
      <c r="F635" s="64">
        <v>73.0</v>
      </c>
      <c r="G635" s="64">
        <v>4600.0</v>
      </c>
      <c r="H635" s="64" t="s">
        <v>23</v>
      </c>
      <c r="I635" s="64" t="s">
        <v>5962</v>
      </c>
      <c r="J635" s="64"/>
      <c r="K635" s="64"/>
      <c r="L635" s="64"/>
      <c r="M635" s="64"/>
      <c r="N635" s="64" t="s">
        <v>5963</v>
      </c>
      <c r="O635" s="64" t="s">
        <v>6097</v>
      </c>
    </row>
    <row r="636" ht="12.75" customHeight="1">
      <c r="A636" s="82">
        <v>39586.833333333336</v>
      </c>
      <c r="B636" s="64">
        <v>433.0</v>
      </c>
      <c r="C636" s="64" t="s">
        <v>1211</v>
      </c>
      <c r="D636" s="64" t="s">
        <v>819</v>
      </c>
      <c r="E636" s="64" t="s">
        <v>819</v>
      </c>
      <c r="F636" s="64">
        <v>79.0</v>
      </c>
      <c r="G636" s="64">
        <v>5400.0</v>
      </c>
      <c r="H636" s="64" t="s">
        <v>23</v>
      </c>
      <c r="I636" s="64" t="s">
        <v>5971</v>
      </c>
      <c r="J636" s="64"/>
      <c r="K636" s="64"/>
      <c r="L636" s="64"/>
      <c r="M636" s="64"/>
      <c r="N636" s="64" t="s">
        <v>5963</v>
      </c>
      <c r="O636" s="64" t="s">
        <v>6096</v>
      </c>
    </row>
    <row r="637" ht="12.75" customHeight="1">
      <c r="A637" s="82">
        <v>39586.875</v>
      </c>
      <c r="B637" s="64">
        <v>434.0</v>
      </c>
      <c r="C637" s="64" t="s">
        <v>1211</v>
      </c>
      <c r="D637" s="64" t="s">
        <v>819</v>
      </c>
      <c r="E637" s="64" t="s">
        <v>819</v>
      </c>
      <c r="F637" s="64">
        <v>77.0</v>
      </c>
      <c r="G637" s="64">
        <v>4600.0</v>
      </c>
      <c r="H637" s="64" t="s">
        <v>23</v>
      </c>
      <c r="I637" s="64" t="s">
        <v>5971</v>
      </c>
      <c r="J637" s="64"/>
      <c r="K637" s="64"/>
      <c r="L637" s="64"/>
      <c r="M637" s="64"/>
      <c r="N637" s="64" t="s">
        <v>5963</v>
      </c>
      <c r="O637" s="64" t="s">
        <v>6143</v>
      </c>
    </row>
    <row r="638" ht="12.75" customHeight="1">
      <c r="A638" s="82">
        <v>39586.875</v>
      </c>
      <c r="B638" s="64">
        <v>435.0</v>
      </c>
      <c r="C638" s="64" t="s">
        <v>1211</v>
      </c>
      <c r="D638" s="64" t="s">
        <v>819</v>
      </c>
      <c r="E638" s="64" t="s">
        <v>819</v>
      </c>
      <c r="F638" s="64">
        <v>79.0</v>
      </c>
      <c r="G638" s="64">
        <v>5400.0</v>
      </c>
      <c r="H638" s="64" t="s">
        <v>23</v>
      </c>
      <c r="I638" s="64" t="s">
        <v>6020</v>
      </c>
      <c r="J638" s="64"/>
      <c r="K638" s="64"/>
      <c r="L638" s="64"/>
      <c r="M638" s="64"/>
      <c r="N638" s="64" t="s">
        <v>6118</v>
      </c>
      <c r="O638" s="64" t="s">
        <v>6118</v>
      </c>
    </row>
    <row r="639" ht="12.75" customHeight="1">
      <c r="A639" s="82">
        <v>39587.0</v>
      </c>
      <c r="B639" s="64">
        <v>439.0</v>
      </c>
      <c r="C639" s="64" t="s">
        <v>1211</v>
      </c>
      <c r="D639" s="64" t="s">
        <v>819</v>
      </c>
      <c r="E639" s="64"/>
      <c r="F639" s="64">
        <v>67.0</v>
      </c>
      <c r="G639" s="64">
        <v>3100.0</v>
      </c>
      <c r="H639" s="64" t="s">
        <v>23</v>
      </c>
      <c r="I639" s="64" t="s">
        <v>5962</v>
      </c>
      <c r="J639" s="64"/>
      <c r="K639" s="64"/>
      <c r="L639" s="64"/>
      <c r="M639" s="64"/>
      <c r="N639" s="64" t="s">
        <v>5963</v>
      </c>
      <c r="O639" s="64" t="s">
        <v>5967</v>
      </c>
    </row>
    <row r="640" ht="12.75" customHeight="1">
      <c r="A640" s="82">
        <v>39587.0</v>
      </c>
      <c r="B640" s="64">
        <v>440.0</v>
      </c>
      <c r="C640" s="64" t="s">
        <v>1211</v>
      </c>
      <c r="D640" s="64" t="s">
        <v>819</v>
      </c>
      <c r="E640" s="64"/>
      <c r="F640" s="64">
        <v>74.0</v>
      </c>
      <c r="G640" s="64">
        <v>4400.0</v>
      </c>
      <c r="H640" s="64" t="s">
        <v>23</v>
      </c>
      <c r="I640" s="64" t="s">
        <v>5971</v>
      </c>
      <c r="J640" s="64"/>
      <c r="K640" s="64"/>
      <c r="L640" s="64"/>
      <c r="M640" s="64"/>
      <c r="N640" s="64" t="s">
        <v>5963</v>
      </c>
      <c r="O640" s="64" t="s">
        <v>6107</v>
      </c>
    </row>
    <row r="641" ht="12.75" customHeight="1">
      <c r="A641" s="82">
        <v>39587.0</v>
      </c>
      <c r="B641" s="64">
        <v>436.0</v>
      </c>
      <c r="C641" s="64" t="s">
        <v>1211</v>
      </c>
      <c r="D641" s="64" t="s">
        <v>819</v>
      </c>
      <c r="E641" s="64"/>
      <c r="F641" s="64">
        <v>74.0</v>
      </c>
      <c r="G641" s="64">
        <v>5000.0</v>
      </c>
      <c r="H641" s="64" t="s">
        <v>23</v>
      </c>
      <c r="I641" s="64" t="s">
        <v>5962</v>
      </c>
      <c r="J641" s="64"/>
      <c r="K641" s="64"/>
      <c r="L641" s="64"/>
      <c r="M641" s="64"/>
      <c r="N641" s="64" t="s">
        <v>5963</v>
      </c>
      <c r="O641" s="64" t="s">
        <v>6135</v>
      </c>
    </row>
    <row r="642" ht="12.75" customHeight="1">
      <c r="A642" s="82">
        <v>39587.0</v>
      </c>
      <c r="B642" s="64">
        <v>437.0</v>
      </c>
      <c r="C642" s="64" t="s">
        <v>1211</v>
      </c>
      <c r="D642" s="64" t="s">
        <v>819</v>
      </c>
      <c r="E642" s="64"/>
      <c r="F642" s="64">
        <v>75.0</v>
      </c>
      <c r="G642" s="64">
        <v>4600.0</v>
      </c>
      <c r="H642" s="64" t="s">
        <v>23</v>
      </c>
      <c r="I642" s="64" t="s">
        <v>5971</v>
      </c>
      <c r="J642" s="64"/>
      <c r="K642" s="64"/>
      <c r="L642" s="64"/>
      <c r="M642" s="64"/>
      <c r="N642" s="64" t="s">
        <v>5963</v>
      </c>
      <c r="O642" s="64" t="s">
        <v>6135</v>
      </c>
    </row>
    <row r="643" ht="12.75" customHeight="1">
      <c r="A643" s="82">
        <v>39587.0</v>
      </c>
      <c r="B643" s="64">
        <v>445.0</v>
      </c>
      <c r="C643" s="64" t="s">
        <v>1211</v>
      </c>
      <c r="D643" s="64" t="s">
        <v>819</v>
      </c>
      <c r="E643" s="64"/>
      <c r="F643" s="64">
        <v>75.0</v>
      </c>
      <c r="G643" s="64">
        <v>4600.0</v>
      </c>
      <c r="H643" s="64" t="s">
        <v>23</v>
      </c>
      <c r="I643" s="64" t="s">
        <v>5962</v>
      </c>
      <c r="J643" s="64"/>
      <c r="K643" s="64"/>
      <c r="L643" s="64"/>
      <c r="M643" s="64"/>
      <c r="N643" s="64" t="s">
        <v>5963</v>
      </c>
      <c r="O643" s="64" t="s">
        <v>1200</v>
      </c>
    </row>
    <row r="644" ht="12.75" customHeight="1">
      <c r="A644" s="82">
        <v>39587.0</v>
      </c>
      <c r="B644" s="64">
        <v>444.0</v>
      </c>
      <c r="C644" s="64" t="s">
        <v>1211</v>
      </c>
      <c r="D644" s="64" t="s">
        <v>819</v>
      </c>
      <c r="E644" s="64"/>
      <c r="F644" s="64">
        <v>77.0</v>
      </c>
      <c r="G644" s="64">
        <v>5000.0</v>
      </c>
      <c r="H644" s="64" t="s">
        <v>23</v>
      </c>
      <c r="I644" s="64" t="s">
        <v>5971</v>
      </c>
      <c r="J644" s="64"/>
      <c r="K644" s="64"/>
      <c r="L644" s="64"/>
      <c r="M644" s="64"/>
      <c r="N644" s="64" t="s">
        <v>5963</v>
      </c>
      <c r="O644" s="64" t="s">
        <v>6487</v>
      </c>
    </row>
    <row r="645" ht="12.75" customHeight="1">
      <c r="A645" s="82">
        <v>39587.0</v>
      </c>
      <c r="B645" s="64">
        <v>438.0</v>
      </c>
      <c r="C645" s="64" t="s">
        <v>1211</v>
      </c>
      <c r="D645" s="64" t="s">
        <v>8</v>
      </c>
      <c r="E645" s="64" t="s">
        <v>5326</v>
      </c>
      <c r="F645" s="64">
        <v>79.0</v>
      </c>
      <c r="G645" s="64">
        <v>5300.0</v>
      </c>
      <c r="H645" s="64" t="s">
        <v>23</v>
      </c>
      <c r="I645" s="64" t="s">
        <v>6020</v>
      </c>
      <c r="J645" s="64"/>
      <c r="K645" s="64"/>
      <c r="L645" s="64"/>
      <c r="M645" s="64"/>
      <c r="N645" s="64" t="s">
        <v>5963</v>
      </c>
      <c r="O645" s="64" t="s">
        <v>5967</v>
      </c>
    </row>
    <row r="646" ht="12.75" customHeight="1">
      <c r="A646" s="82">
        <v>39587.375</v>
      </c>
      <c r="B646" s="64">
        <v>442.0</v>
      </c>
      <c r="C646" s="64" t="s">
        <v>1211</v>
      </c>
      <c r="D646" s="64" t="s">
        <v>8</v>
      </c>
      <c r="E646" s="64" t="s">
        <v>161</v>
      </c>
      <c r="F646" s="64">
        <v>80.0</v>
      </c>
      <c r="G646" s="64">
        <v>6000.0</v>
      </c>
      <c r="H646" s="64" t="s">
        <v>23</v>
      </c>
      <c r="I646" s="64" t="s">
        <v>5962</v>
      </c>
      <c r="J646" s="64"/>
      <c r="K646" s="64"/>
      <c r="L646" s="64"/>
      <c r="M646" s="64"/>
      <c r="N646" s="64" t="s">
        <v>5963</v>
      </c>
      <c r="O646" s="64" t="s">
        <v>6100</v>
      </c>
    </row>
    <row r="647" ht="12.75" customHeight="1">
      <c r="A647" s="82">
        <v>39587.416666666664</v>
      </c>
      <c r="B647" s="64">
        <v>443.0</v>
      </c>
      <c r="C647" s="64" t="s">
        <v>1211</v>
      </c>
      <c r="D647" s="64" t="s">
        <v>8</v>
      </c>
      <c r="E647" s="64" t="s">
        <v>161</v>
      </c>
      <c r="F647" s="64">
        <v>74.0</v>
      </c>
      <c r="G647" s="64">
        <v>4800.0</v>
      </c>
      <c r="H647" s="64" t="s">
        <v>23</v>
      </c>
      <c r="I647" s="64" t="s">
        <v>5962</v>
      </c>
      <c r="J647" s="64"/>
      <c r="K647" s="64"/>
      <c r="L647" s="64"/>
      <c r="M647" s="64"/>
      <c r="N647" s="64" t="s">
        <v>5963</v>
      </c>
      <c r="O647" s="64" t="s">
        <v>6100</v>
      </c>
    </row>
    <row r="648" ht="12.75" customHeight="1">
      <c r="A648" s="82">
        <v>39587.458333333336</v>
      </c>
      <c r="B648" s="64">
        <v>441.0</v>
      </c>
      <c r="C648" s="64" t="s">
        <v>1211</v>
      </c>
      <c r="D648" s="64" t="s">
        <v>8</v>
      </c>
      <c r="E648" s="64" t="s">
        <v>161</v>
      </c>
      <c r="F648" s="64">
        <v>78.0</v>
      </c>
      <c r="G648" s="64">
        <v>5200.0</v>
      </c>
      <c r="H648" s="64" t="s">
        <v>23</v>
      </c>
      <c r="I648" s="64" t="s">
        <v>5962</v>
      </c>
      <c r="J648" s="64"/>
      <c r="K648" s="64"/>
      <c r="L648" s="64"/>
      <c r="M648" s="64"/>
      <c r="N648" s="64" t="s">
        <v>5963</v>
      </c>
      <c r="O648" s="64" t="s">
        <v>6102</v>
      </c>
    </row>
    <row r="649" ht="12.75" customHeight="1">
      <c r="A649" s="82">
        <v>39587.75</v>
      </c>
      <c r="B649" s="64">
        <v>446.0</v>
      </c>
      <c r="C649" s="64" t="s">
        <v>1211</v>
      </c>
      <c r="D649" s="64" t="s">
        <v>8</v>
      </c>
      <c r="E649" s="64" t="s">
        <v>855</v>
      </c>
      <c r="F649" s="64">
        <v>78.0</v>
      </c>
      <c r="G649" s="64">
        <v>4900.0</v>
      </c>
      <c r="H649" s="64" t="s">
        <v>23</v>
      </c>
      <c r="I649" s="64" t="s">
        <v>5971</v>
      </c>
      <c r="J649" s="64"/>
      <c r="K649" s="64"/>
      <c r="L649" s="64"/>
      <c r="M649" s="64"/>
      <c r="N649" s="64" t="s">
        <v>5963</v>
      </c>
      <c r="O649" s="64" t="s">
        <v>5967</v>
      </c>
    </row>
    <row r="650" ht="12.75" customHeight="1">
      <c r="A650" s="82">
        <v>39587.791666666664</v>
      </c>
      <c r="B650" s="64">
        <v>447.0</v>
      </c>
      <c r="C650" s="64" t="s">
        <v>1211</v>
      </c>
      <c r="D650" s="64" t="s">
        <v>819</v>
      </c>
      <c r="E650" s="64"/>
      <c r="F650" s="64">
        <v>77.0</v>
      </c>
      <c r="G650" s="64">
        <v>5000.0</v>
      </c>
      <c r="H650" s="64" t="s">
        <v>23</v>
      </c>
      <c r="I650" s="64" t="s">
        <v>5971</v>
      </c>
      <c r="J650" s="64"/>
      <c r="K650" s="64"/>
      <c r="L650" s="64"/>
      <c r="M650" s="64"/>
      <c r="N650" s="64" t="s">
        <v>5963</v>
      </c>
      <c r="O650" s="64" t="s">
        <v>6107</v>
      </c>
    </row>
    <row r="651" ht="12.75" customHeight="1">
      <c r="A651" s="82">
        <v>39588.333333333336</v>
      </c>
      <c r="B651" s="64">
        <v>458.0</v>
      </c>
      <c r="C651" s="64" t="s">
        <v>1211</v>
      </c>
      <c r="D651" s="64" t="s">
        <v>819</v>
      </c>
      <c r="E651" s="64"/>
      <c r="F651" s="64">
        <v>76.0</v>
      </c>
      <c r="G651" s="64">
        <v>4600.0</v>
      </c>
      <c r="H651" s="64" t="s">
        <v>23</v>
      </c>
      <c r="I651" s="64" t="s">
        <v>5971</v>
      </c>
      <c r="J651" s="64"/>
      <c r="K651" s="64"/>
      <c r="L651" s="64"/>
      <c r="M651" s="64"/>
      <c r="N651" s="64" t="s">
        <v>5963</v>
      </c>
      <c r="O651" s="64" t="s">
        <v>6097</v>
      </c>
    </row>
    <row r="652" ht="12.75" customHeight="1">
      <c r="A652" s="82">
        <v>39588.333333333336</v>
      </c>
      <c r="B652" s="64">
        <v>451.0</v>
      </c>
      <c r="C652" s="64" t="s">
        <v>1211</v>
      </c>
      <c r="D652" s="64" t="s">
        <v>819</v>
      </c>
      <c r="E652" s="64" t="s">
        <v>819</v>
      </c>
      <c r="F652" s="64">
        <v>79.0</v>
      </c>
      <c r="G652" s="64">
        <v>5600.0</v>
      </c>
      <c r="H652" s="64" t="s">
        <v>23</v>
      </c>
      <c r="I652" s="64" t="s">
        <v>5971</v>
      </c>
      <c r="J652" s="64"/>
      <c r="K652" s="64"/>
      <c r="L652" s="64"/>
      <c r="M652" s="64"/>
      <c r="N652" s="64" t="s">
        <v>5963</v>
      </c>
      <c r="O652" s="64" t="s">
        <v>5972</v>
      </c>
    </row>
    <row r="653" ht="12.75" customHeight="1">
      <c r="A653" s="82">
        <v>39588.333333333336</v>
      </c>
      <c r="B653" s="64">
        <v>454.0</v>
      </c>
      <c r="C653" s="64" t="s">
        <v>1211</v>
      </c>
      <c r="D653" s="64" t="s">
        <v>8</v>
      </c>
      <c r="E653" s="64" t="s">
        <v>6488</v>
      </c>
      <c r="F653" s="64">
        <v>84.0</v>
      </c>
      <c r="G653" s="64">
        <v>6350.0</v>
      </c>
      <c r="H653" s="64" t="s">
        <v>23</v>
      </c>
      <c r="I653" s="64" t="s">
        <v>5962</v>
      </c>
      <c r="J653" s="64"/>
      <c r="K653" s="64"/>
      <c r="L653" s="64"/>
      <c r="M653" s="64"/>
      <c r="N653" s="64" t="s">
        <v>5963</v>
      </c>
      <c r="O653" s="64" t="s">
        <v>6107</v>
      </c>
    </row>
    <row r="654" ht="12.75" customHeight="1">
      <c r="A654" s="82">
        <v>39588.354166666664</v>
      </c>
      <c r="B654" s="64">
        <v>453.0</v>
      </c>
      <c r="C654" s="64" t="s">
        <v>1211</v>
      </c>
      <c r="D654" s="64" t="s">
        <v>8</v>
      </c>
      <c r="E654" s="64" t="s">
        <v>850</v>
      </c>
      <c r="F654" s="64">
        <v>76.0</v>
      </c>
      <c r="G654" s="64">
        <v>5600.0</v>
      </c>
      <c r="H654" s="64" t="s">
        <v>23</v>
      </c>
      <c r="I654" s="64" t="s">
        <v>6020</v>
      </c>
      <c r="J654" s="64"/>
      <c r="K654" s="64"/>
      <c r="L654" s="64"/>
      <c r="M654" s="64"/>
      <c r="N654" s="64" t="s">
        <v>5963</v>
      </c>
      <c r="O654" s="64" t="s">
        <v>5972</v>
      </c>
    </row>
    <row r="655" ht="12.75" customHeight="1">
      <c r="A655" s="82">
        <v>39588.416666666664</v>
      </c>
      <c r="B655" s="64">
        <v>452.0</v>
      </c>
      <c r="C655" s="64" t="s">
        <v>1211</v>
      </c>
      <c r="D655" s="64" t="s">
        <v>819</v>
      </c>
      <c r="E655" s="64" t="s">
        <v>819</v>
      </c>
      <c r="F655" s="64">
        <v>76.0</v>
      </c>
      <c r="G655" s="64">
        <v>5000.0</v>
      </c>
      <c r="H655" s="64" t="s">
        <v>23</v>
      </c>
      <c r="I655" s="64" t="s">
        <v>5962</v>
      </c>
      <c r="J655" s="64"/>
      <c r="K655" s="64"/>
      <c r="L655" s="64"/>
      <c r="M655" s="64"/>
      <c r="N655" s="64" t="s">
        <v>5963</v>
      </c>
      <c r="O655" s="64" t="s">
        <v>860</v>
      </c>
    </row>
    <row r="656" ht="12.75" customHeight="1">
      <c r="A656" s="82">
        <v>39588.416666666664</v>
      </c>
      <c r="B656" s="64">
        <v>448.0</v>
      </c>
      <c r="C656" s="64" t="s">
        <v>1211</v>
      </c>
      <c r="D656" s="64" t="s">
        <v>819</v>
      </c>
      <c r="E656" s="64" t="s">
        <v>819</v>
      </c>
      <c r="F656" s="64">
        <v>78.0</v>
      </c>
      <c r="G656" s="64">
        <v>5000.0</v>
      </c>
      <c r="H656" s="64" t="s">
        <v>23</v>
      </c>
      <c r="I656" s="64" t="s">
        <v>5971</v>
      </c>
      <c r="J656" s="64"/>
      <c r="K656" s="64"/>
      <c r="L656" s="64"/>
      <c r="M656" s="64"/>
      <c r="N656" s="64" t="s">
        <v>5963</v>
      </c>
      <c r="O656" s="64" t="s">
        <v>6107</v>
      </c>
    </row>
    <row r="657" ht="12.75" customHeight="1">
      <c r="A657" s="82">
        <v>39588.416666666664</v>
      </c>
      <c r="B657" s="64">
        <v>449.0</v>
      </c>
      <c r="C657" s="64" t="s">
        <v>1211</v>
      </c>
      <c r="D657" s="64" t="s">
        <v>819</v>
      </c>
      <c r="E657" s="64" t="s">
        <v>819</v>
      </c>
      <c r="F657" s="64">
        <v>78.0</v>
      </c>
      <c r="G657" s="64">
        <v>5300.0</v>
      </c>
      <c r="H657" s="64" t="s">
        <v>23</v>
      </c>
      <c r="I657" s="64" t="s">
        <v>5962</v>
      </c>
      <c r="J657" s="64"/>
      <c r="K657" s="64"/>
      <c r="L657" s="64"/>
      <c r="M657" s="64"/>
      <c r="N657" s="64" t="s">
        <v>5963</v>
      </c>
      <c r="O657" s="64" t="s">
        <v>6107</v>
      </c>
    </row>
    <row r="658" ht="12.75" customHeight="1">
      <c r="A658" s="82">
        <v>39588.416666666664</v>
      </c>
      <c r="B658" s="64">
        <v>450.0</v>
      </c>
      <c r="C658" s="64" t="s">
        <v>1211</v>
      </c>
      <c r="D658" s="64" t="s">
        <v>819</v>
      </c>
      <c r="E658" s="64" t="s">
        <v>819</v>
      </c>
      <c r="F658" s="64">
        <v>78.0</v>
      </c>
      <c r="G658" s="64">
        <v>5600.0</v>
      </c>
      <c r="H658" s="64" t="s">
        <v>23</v>
      </c>
      <c r="I658" s="64" t="s">
        <v>5971</v>
      </c>
      <c r="J658" s="64"/>
      <c r="K658" s="64"/>
      <c r="L658" s="64"/>
      <c r="M658" s="64"/>
      <c r="N658" s="64" t="s">
        <v>5963</v>
      </c>
      <c r="O658" s="64" t="s">
        <v>6097</v>
      </c>
    </row>
    <row r="659" ht="12.75" customHeight="1">
      <c r="A659" s="82">
        <v>39588.5625</v>
      </c>
      <c r="B659" s="64">
        <v>455.0</v>
      </c>
      <c r="C659" s="64" t="s">
        <v>1211</v>
      </c>
      <c r="D659" s="64" t="s">
        <v>8</v>
      </c>
      <c r="E659" s="64" t="s">
        <v>164</v>
      </c>
      <c r="F659" s="64">
        <v>72.0</v>
      </c>
      <c r="G659" s="64">
        <v>4000.0</v>
      </c>
      <c r="H659" s="64" t="s">
        <v>23</v>
      </c>
      <c r="I659" s="64" t="s">
        <v>5971</v>
      </c>
      <c r="J659" s="64"/>
      <c r="K659" s="64"/>
      <c r="L659" s="64"/>
      <c r="M659" s="64"/>
      <c r="N659" s="64" t="s">
        <v>5963</v>
      </c>
      <c r="O659" s="64" t="s">
        <v>6102</v>
      </c>
    </row>
    <row r="660" ht="12.75" customHeight="1">
      <c r="A660" s="82">
        <v>39588.71875</v>
      </c>
      <c r="B660" s="64">
        <v>456.0</v>
      </c>
      <c r="C660" s="64" t="s">
        <v>1211</v>
      </c>
      <c r="D660" s="64" t="s">
        <v>819</v>
      </c>
      <c r="E660" s="64"/>
      <c r="F660" s="64">
        <v>77.0</v>
      </c>
      <c r="G660" s="64">
        <v>5500.0</v>
      </c>
      <c r="H660" s="64" t="s">
        <v>23</v>
      </c>
      <c r="I660" s="64" t="s">
        <v>5971</v>
      </c>
      <c r="J660" s="64"/>
      <c r="K660" s="64"/>
      <c r="L660" s="64"/>
      <c r="M660" s="64"/>
      <c r="N660" s="64" t="s">
        <v>5963</v>
      </c>
      <c r="O660" s="64" t="s">
        <v>5972</v>
      </c>
    </row>
    <row r="661" ht="12.75" customHeight="1">
      <c r="A661" s="82">
        <v>39588.75</v>
      </c>
      <c r="B661" s="64">
        <v>457.0</v>
      </c>
      <c r="C661" s="64" t="s">
        <v>1211</v>
      </c>
      <c r="D661" s="64" t="s">
        <v>819</v>
      </c>
      <c r="E661" s="64"/>
      <c r="F661" s="64">
        <v>79.0</v>
      </c>
      <c r="G661" s="64">
        <v>5100.0</v>
      </c>
      <c r="H661" s="64" t="s">
        <v>23</v>
      </c>
      <c r="I661" s="64" t="s">
        <v>5971</v>
      </c>
      <c r="J661" s="64"/>
      <c r="K661" s="64"/>
      <c r="L661" s="64"/>
      <c r="M661" s="64"/>
      <c r="N661" s="64" t="s">
        <v>5963</v>
      </c>
      <c r="O661" s="64" t="s">
        <v>6132</v>
      </c>
    </row>
    <row r="662" ht="12.75" customHeight="1">
      <c r="A662" s="82">
        <v>39588.8125</v>
      </c>
      <c r="B662" s="64">
        <v>459.0</v>
      </c>
      <c r="C662" s="64" t="s">
        <v>1211</v>
      </c>
      <c r="D662" s="64" t="s">
        <v>819</v>
      </c>
      <c r="E662" s="64"/>
      <c r="F662" s="64">
        <v>78.0</v>
      </c>
      <c r="G662" s="64">
        <v>6000.0</v>
      </c>
      <c r="H662" s="64" t="s">
        <v>23</v>
      </c>
      <c r="I662" s="64" t="s">
        <v>5971</v>
      </c>
      <c r="J662" s="64"/>
      <c r="K662" s="64"/>
      <c r="L662" s="64"/>
      <c r="M662" s="64"/>
      <c r="N662" s="64" t="s">
        <v>5963</v>
      </c>
      <c r="O662" s="64" t="s">
        <v>6107</v>
      </c>
    </row>
    <row r="663" ht="12.75" customHeight="1">
      <c r="A663" s="82">
        <v>39589.479166666664</v>
      </c>
      <c r="B663" s="64">
        <v>461.0</v>
      </c>
      <c r="C663" s="64" t="s">
        <v>1211</v>
      </c>
      <c r="D663" s="64" t="s">
        <v>8</v>
      </c>
      <c r="E663" s="64" t="s">
        <v>164</v>
      </c>
      <c r="F663" s="64">
        <v>79.0</v>
      </c>
      <c r="G663" s="64">
        <v>5200.0</v>
      </c>
      <c r="H663" s="64" t="s">
        <v>23</v>
      </c>
      <c r="I663" s="64" t="s">
        <v>5971</v>
      </c>
      <c r="J663" s="64"/>
      <c r="K663" s="64"/>
      <c r="L663" s="64"/>
      <c r="M663" s="64"/>
      <c r="N663" s="64" t="s">
        <v>5978</v>
      </c>
      <c r="O663" s="64" t="s">
        <v>1382</v>
      </c>
    </row>
    <row r="664" ht="12.75" customHeight="1">
      <c r="A664" s="82">
        <v>39589.708333333336</v>
      </c>
      <c r="B664" s="64">
        <v>462.0</v>
      </c>
      <c r="C664" s="64" t="s">
        <v>1211</v>
      </c>
      <c r="D664" s="64" t="s">
        <v>8</v>
      </c>
      <c r="E664" s="64" t="s">
        <v>886</v>
      </c>
      <c r="F664" s="64">
        <v>73.0</v>
      </c>
      <c r="G664" s="64">
        <v>4400.0</v>
      </c>
      <c r="H664" s="64" t="s">
        <v>23</v>
      </c>
      <c r="I664" s="64" t="s">
        <v>5971</v>
      </c>
      <c r="J664" s="64"/>
      <c r="K664" s="64"/>
      <c r="L664" s="64"/>
      <c r="M664" s="64"/>
      <c r="N664" s="64" t="s">
        <v>5963</v>
      </c>
      <c r="O664" s="64" t="s">
        <v>5972</v>
      </c>
    </row>
    <row r="665" ht="12.75" customHeight="1">
      <c r="A665" s="82">
        <v>39592.0</v>
      </c>
      <c r="B665" s="64">
        <v>466.0</v>
      </c>
      <c r="C665" s="64" t="s">
        <v>1211</v>
      </c>
      <c r="D665" s="64" t="s">
        <v>8</v>
      </c>
      <c r="E665" s="64" t="s">
        <v>6488</v>
      </c>
      <c r="F665" s="64">
        <v>72.0</v>
      </c>
      <c r="G665" s="64">
        <v>4200.0</v>
      </c>
      <c r="H665" s="64" t="s">
        <v>23</v>
      </c>
      <c r="I665" s="64" t="s">
        <v>5971</v>
      </c>
      <c r="J665" s="64"/>
      <c r="K665" s="64"/>
      <c r="L665" s="64"/>
      <c r="M665" s="64"/>
      <c r="N665" s="64" t="s">
        <v>5963</v>
      </c>
      <c r="O665" s="64" t="s">
        <v>5967</v>
      </c>
    </row>
    <row r="666" ht="12.75" customHeight="1">
      <c r="A666" s="82">
        <v>39592.0</v>
      </c>
      <c r="B666" s="64">
        <v>467.0</v>
      </c>
      <c r="C666" s="64" t="s">
        <v>1211</v>
      </c>
      <c r="D666" s="64" t="s">
        <v>8</v>
      </c>
      <c r="E666" s="64" t="s">
        <v>164</v>
      </c>
      <c r="F666" s="64">
        <v>73.0</v>
      </c>
      <c r="G666" s="64">
        <v>4800.0</v>
      </c>
      <c r="H666" s="64" t="s">
        <v>23</v>
      </c>
      <c r="I666" s="64" t="s">
        <v>5971</v>
      </c>
      <c r="J666" s="64"/>
      <c r="K666" s="64"/>
      <c r="L666" s="64"/>
      <c r="M666" s="64"/>
      <c r="N666" s="64" t="s">
        <v>6054</v>
      </c>
      <c r="O666" s="64" t="s">
        <v>543</v>
      </c>
    </row>
    <row r="667" ht="12.75" customHeight="1">
      <c r="A667" s="82">
        <v>39592.0</v>
      </c>
      <c r="B667" s="64">
        <v>465.0</v>
      </c>
      <c r="C667" s="64" t="s">
        <v>1211</v>
      </c>
      <c r="D667" s="64" t="s">
        <v>819</v>
      </c>
      <c r="E667" s="64"/>
      <c r="F667" s="64">
        <v>75.0</v>
      </c>
      <c r="G667" s="64">
        <v>5100.0</v>
      </c>
      <c r="H667" s="64" t="s">
        <v>23</v>
      </c>
      <c r="I667" s="64" t="s">
        <v>5971</v>
      </c>
      <c r="J667" s="64"/>
      <c r="K667" s="64"/>
      <c r="L667" s="64"/>
      <c r="M667" s="64"/>
      <c r="N667" s="64" t="s">
        <v>5963</v>
      </c>
      <c r="O667" s="64" t="s">
        <v>6308</v>
      </c>
    </row>
    <row r="668" ht="12.75" customHeight="1">
      <c r="A668" s="82">
        <v>39592.479166666664</v>
      </c>
      <c r="B668" s="64">
        <v>468.0</v>
      </c>
      <c r="C668" s="64" t="s">
        <v>1211</v>
      </c>
      <c r="D668" s="64" t="s">
        <v>819</v>
      </c>
      <c r="E668" s="64"/>
      <c r="F668" s="64">
        <v>75.0</v>
      </c>
      <c r="G668" s="64">
        <v>5200.0</v>
      </c>
      <c r="H668" s="64" t="s">
        <v>23</v>
      </c>
      <c r="I668" s="64" t="s">
        <v>5971</v>
      </c>
      <c r="J668" s="64"/>
      <c r="K668" s="64"/>
      <c r="L668" s="64"/>
      <c r="M668" s="64"/>
      <c r="N668" s="64" t="s">
        <v>5978</v>
      </c>
      <c r="O668" s="64" t="s">
        <v>6319</v>
      </c>
    </row>
    <row r="669" ht="12.75" customHeight="1">
      <c r="A669" s="82">
        <v>39592.875</v>
      </c>
      <c r="B669" s="64">
        <v>471.0</v>
      </c>
      <c r="C669" s="64" t="s">
        <v>1211</v>
      </c>
      <c r="D669" s="64" t="s">
        <v>8</v>
      </c>
      <c r="E669" s="64" t="s">
        <v>161</v>
      </c>
      <c r="F669" s="64">
        <v>88.0</v>
      </c>
      <c r="G669" s="64">
        <v>7500.0</v>
      </c>
      <c r="H669" s="64" t="s">
        <v>23</v>
      </c>
      <c r="I669" s="64" t="s">
        <v>6020</v>
      </c>
      <c r="J669" s="64"/>
      <c r="K669" s="64"/>
      <c r="L669" s="64"/>
      <c r="M669" s="64"/>
      <c r="N669" s="64" t="s">
        <v>6009</v>
      </c>
      <c r="O669" s="64" t="s">
        <v>6009</v>
      </c>
    </row>
    <row r="670" ht="12.75" customHeight="1">
      <c r="A670" s="82">
        <v>39593.0</v>
      </c>
      <c r="B670" s="64">
        <v>473.0</v>
      </c>
      <c r="C670" s="64" t="s">
        <v>1211</v>
      </c>
      <c r="D670" s="64" t="s">
        <v>819</v>
      </c>
      <c r="E670" s="64" t="s">
        <v>819</v>
      </c>
      <c r="F670" s="64">
        <v>89.0</v>
      </c>
      <c r="G670" s="64">
        <v>7200.0</v>
      </c>
      <c r="H670" s="64" t="s">
        <v>23</v>
      </c>
      <c r="I670" s="64" t="s">
        <v>5971</v>
      </c>
      <c r="J670" s="64"/>
      <c r="K670" s="64"/>
      <c r="L670" s="64"/>
      <c r="M670" s="64"/>
      <c r="N670" s="64" t="s">
        <v>5963</v>
      </c>
      <c r="O670" s="64" t="s">
        <v>5967</v>
      </c>
    </row>
    <row r="671" ht="12.75" customHeight="1">
      <c r="A671" s="82">
        <v>39593.416666666664</v>
      </c>
      <c r="B671" s="64">
        <v>479.0</v>
      </c>
      <c r="C671" s="64" t="s">
        <v>1211</v>
      </c>
      <c r="D671" s="64" t="s">
        <v>8</v>
      </c>
      <c r="E671" s="64" t="s">
        <v>845</v>
      </c>
      <c r="F671" s="64">
        <v>77.0</v>
      </c>
      <c r="G671" s="64">
        <v>4700.0</v>
      </c>
      <c r="H671" s="64" t="s">
        <v>23</v>
      </c>
      <c r="I671" s="64" t="s">
        <v>6020</v>
      </c>
      <c r="J671" s="64"/>
      <c r="K671" s="64"/>
      <c r="L671" s="64"/>
      <c r="M671" s="64"/>
      <c r="N671" s="64" t="s">
        <v>5963</v>
      </c>
      <c r="O671" s="64" t="s">
        <v>6477</v>
      </c>
    </row>
    <row r="672" ht="12.75" customHeight="1">
      <c r="A672" s="82">
        <v>39593.458333333336</v>
      </c>
      <c r="B672" s="64">
        <v>472.0</v>
      </c>
      <c r="C672" s="64" t="s">
        <v>1211</v>
      </c>
      <c r="D672" s="64" t="s">
        <v>819</v>
      </c>
      <c r="E672" s="64" t="s">
        <v>819</v>
      </c>
      <c r="F672" s="64">
        <v>75.0</v>
      </c>
      <c r="G672" s="64">
        <v>4900.0</v>
      </c>
      <c r="H672" s="64" t="s">
        <v>23</v>
      </c>
      <c r="I672" s="64" t="s">
        <v>5971</v>
      </c>
      <c r="J672" s="64"/>
      <c r="K672" s="64"/>
      <c r="L672" s="64"/>
      <c r="M672" s="64"/>
      <c r="N672" s="64" t="s">
        <v>5963</v>
      </c>
      <c r="O672" s="64" t="s">
        <v>5993</v>
      </c>
    </row>
    <row r="673" ht="12.75" customHeight="1">
      <c r="A673" s="82">
        <v>39593.458333333336</v>
      </c>
      <c r="B673" s="64">
        <v>474.0</v>
      </c>
      <c r="C673" s="64" t="s">
        <v>1211</v>
      </c>
      <c r="D673" s="64" t="s">
        <v>819</v>
      </c>
      <c r="E673" s="64" t="s">
        <v>819</v>
      </c>
      <c r="F673" s="64">
        <v>78.0</v>
      </c>
      <c r="G673" s="64">
        <v>6000.0</v>
      </c>
      <c r="H673" s="64" t="s">
        <v>23</v>
      </c>
      <c r="I673" s="64" t="s">
        <v>5971</v>
      </c>
      <c r="J673" s="64"/>
      <c r="K673" s="64"/>
      <c r="L673" s="64"/>
      <c r="M673" s="64"/>
      <c r="N673" s="64" t="s">
        <v>5963</v>
      </c>
      <c r="O673" s="64" t="s">
        <v>5972</v>
      </c>
    </row>
    <row r="674" ht="12.75" customHeight="1">
      <c r="A674" s="82">
        <v>39593.479166666664</v>
      </c>
      <c r="B674" s="64">
        <v>475.0</v>
      </c>
      <c r="C674" s="64" t="s">
        <v>1211</v>
      </c>
      <c r="D674" s="64" t="s">
        <v>819</v>
      </c>
      <c r="E674" s="64" t="s">
        <v>819</v>
      </c>
      <c r="F674" s="64">
        <v>89.0</v>
      </c>
      <c r="G674" s="64">
        <v>7800.0</v>
      </c>
      <c r="H674" s="64" t="s">
        <v>23</v>
      </c>
      <c r="I674" s="64" t="s">
        <v>5962</v>
      </c>
      <c r="J674" s="64"/>
      <c r="K674" s="64"/>
      <c r="L674" s="64"/>
      <c r="M674" s="64"/>
      <c r="N674" s="64" t="s">
        <v>5963</v>
      </c>
      <c r="O674" s="64" t="s">
        <v>6107</v>
      </c>
    </row>
    <row r="675" ht="12.75" customHeight="1">
      <c r="A675" s="82">
        <v>39593.5625</v>
      </c>
      <c r="B675" s="64">
        <v>480.0</v>
      </c>
      <c r="C675" s="64" t="s">
        <v>1211</v>
      </c>
      <c r="D675" s="64" t="s">
        <v>8</v>
      </c>
      <c r="E675" s="64" t="s">
        <v>845</v>
      </c>
      <c r="F675" s="64">
        <v>73.0</v>
      </c>
      <c r="G675" s="64">
        <v>4600.0</v>
      </c>
      <c r="H675" s="64" t="s">
        <v>23</v>
      </c>
      <c r="I675" s="64" t="s">
        <v>6020</v>
      </c>
      <c r="J675" s="64"/>
      <c r="K675" s="64"/>
      <c r="L675" s="64"/>
      <c r="M675" s="64"/>
      <c r="N675" s="64" t="s">
        <v>5963</v>
      </c>
      <c r="O675" s="64" t="s">
        <v>6477</v>
      </c>
    </row>
    <row r="676" ht="12.75" customHeight="1">
      <c r="A676" s="82">
        <v>39593.5625</v>
      </c>
      <c r="B676" s="64">
        <v>476.0</v>
      </c>
      <c r="C676" s="64" t="s">
        <v>1211</v>
      </c>
      <c r="D676" s="64" t="s">
        <v>819</v>
      </c>
      <c r="E676" s="64" t="s">
        <v>819</v>
      </c>
      <c r="F676" s="64">
        <v>75.0</v>
      </c>
      <c r="G676" s="64">
        <v>5200.0</v>
      </c>
      <c r="H676" s="64" t="s">
        <v>23</v>
      </c>
      <c r="I676" s="64" t="s">
        <v>5962</v>
      </c>
      <c r="J676" s="64"/>
      <c r="K676" s="64"/>
      <c r="L676" s="64"/>
      <c r="M676" s="64"/>
      <c r="N676" s="64" t="s">
        <v>5963</v>
      </c>
      <c r="O676" s="64" t="s">
        <v>860</v>
      </c>
    </row>
    <row r="677" ht="12.75" customHeight="1">
      <c r="A677" s="82">
        <v>39593.604166666664</v>
      </c>
      <c r="B677" s="64">
        <v>477.0</v>
      </c>
      <c r="C677" s="64" t="s">
        <v>1211</v>
      </c>
      <c r="D677" s="64" t="s">
        <v>819</v>
      </c>
      <c r="E677" s="64" t="s">
        <v>819</v>
      </c>
      <c r="F677" s="64">
        <v>76.0</v>
      </c>
      <c r="G677" s="64">
        <v>4450.0</v>
      </c>
      <c r="H677" s="64" t="s">
        <v>23</v>
      </c>
      <c r="I677" s="64" t="s">
        <v>5962</v>
      </c>
      <c r="J677" s="64"/>
      <c r="K677" s="64"/>
      <c r="L677" s="64"/>
      <c r="M677" s="64"/>
      <c r="N677" s="64" t="s">
        <v>5963</v>
      </c>
      <c r="O677" s="64" t="s">
        <v>5967</v>
      </c>
    </row>
    <row r="678" ht="12.75" customHeight="1">
      <c r="A678" s="82">
        <v>39593.708333333336</v>
      </c>
      <c r="B678" s="64">
        <v>478.0</v>
      </c>
      <c r="C678" s="64" t="s">
        <v>1211</v>
      </c>
      <c r="D678" s="64" t="s">
        <v>8</v>
      </c>
      <c r="E678" s="64" t="s">
        <v>161</v>
      </c>
      <c r="F678" s="64">
        <v>78.0</v>
      </c>
      <c r="G678" s="64">
        <v>5300.0</v>
      </c>
      <c r="H678" s="64" t="s">
        <v>23</v>
      </c>
      <c r="I678" s="64" t="s">
        <v>5971</v>
      </c>
      <c r="J678" s="64"/>
      <c r="K678" s="64"/>
      <c r="L678" s="64"/>
      <c r="M678" s="64"/>
      <c r="N678" s="64" t="s">
        <v>5963</v>
      </c>
      <c r="O678" s="64" t="s">
        <v>6126</v>
      </c>
    </row>
    <row r="679" ht="12.75" customHeight="1">
      <c r="A679" s="82">
        <v>39594.364583333336</v>
      </c>
      <c r="B679" s="64">
        <v>481.0</v>
      </c>
      <c r="C679" s="64" t="s">
        <v>1211</v>
      </c>
      <c r="D679" s="64" t="s">
        <v>819</v>
      </c>
      <c r="E679" s="64"/>
      <c r="F679" s="64">
        <v>76.0</v>
      </c>
      <c r="G679" s="64">
        <v>5300.0</v>
      </c>
      <c r="H679" s="64" t="s">
        <v>23</v>
      </c>
      <c r="I679" s="64" t="s">
        <v>5962</v>
      </c>
      <c r="J679" s="64"/>
      <c r="K679" s="64"/>
      <c r="L679" s="64"/>
      <c r="M679" s="64"/>
      <c r="N679" s="64" t="s">
        <v>5963</v>
      </c>
      <c r="O679" s="64" t="s">
        <v>5967</v>
      </c>
    </row>
    <row r="680" ht="12.75" customHeight="1">
      <c r="A680" s="82">
        <v>39594.833333333336</v>
      </c>
      <c r="B680" s="64">
        <v>482.0</v>
      </c>
      <c r="C680" s="64" t="s">
        <v>1211</v>
      </c>
      <c r="D680" s="64" t="s">
        <v>819</v>
      </c>
      <c r="E680" s="64" t="s">
        <v>819</v>
      </c>
      <c r="F680" s="64">
        <v>80.0</v>
      </c>
      <c r="G680" s="64">
        <v>6100.0</v>
      </c>
      <c r="H680" s="64" t="s">
        <v>23</v>
      </c>
      <c r="I680" s="64" t="s">
        <v>6020</v>
      </c>
      <c r="J680" s="64"/>
      <c r="K680" s="64"/>
      <c r="L680" s="64"/>
      <c r="M680" s="64"/>
      <c r="N680" s="64" t="s">
        <v>5963</v>
      </c>
      <c r="O680" s="64" t="s">
        <v>5967</v>
      </c>
    </row>
    <row r="681" ht="12.75" customHeight="1">
      <c r="A681" s="82">
        <v>39594.875</v>
      </c>
      <c r="B681" s="64">
        <v>483.0</v>
      </c>
      <c r="C681" s="64" t="s">
        <v>1211</v>
      </c>
      <c r="D681" s="64" t="s">
        <v>8</v>
      </c>
      <c r="E681" s="64" t="s">
        <v>855</v>
      </c>
      <c r="F681" s="64">
        <v>78.0</v>
      </c>
      <c r="G681" s="64">
        <v>5700.0</v>
      </c>
      <c r="H681" s="64" t="s">
        <v>23</v>
      </c>
      <c r="I681" s="64" t="s">
        <v>5971</v>
      </c>
      <c r="J681" s="64"/>
      <c r="K681" s="64"/>
      <c r="L681" s="64"/>
      <c r="M681" s="64"/>
      <c r="N681" s="64" t="s">
        <v>5963</v>
      </c>
      <c r="O681" s="64" t="s">
        <v>6092</v>
      </c>
    </row>
    <row r="682" ht="12.75" customHeight="1">
      <c r="A682" s="82">
        <v>39595.291666666664</v>
      </c>
      <c r="B682" s="64">
        <v>485.0</v>
      </c>
      <c r="C682" s="64" t="s">
        <v>1211</v>
      </c>
      <c r="D682" s="64" t="s">
        <v>819</v>
      </c>
      <c r="E682" s="64"/>
      <c r="F682" s="64">
        <v>74.0</v>
      </c>
      <c r="G682" s="64">
        <v>4600.0</v>
      </c>
      <c r="H682" s="64" t="s">
        <v>23</v>
      </c>
      <c r="I682" s="64" t="s">
        <v>5962</v>
      </c>
      <c r="J682" s="64"/>
      <c r="K682" s="64"/>
      <c r="L682" s="64"/>
      <c r="M682" s="64"/>
      <c r="N682" s="64" t="s">
        <v>5963</v>
      </c>
      <c r="O682" s="64" t="s">
        <v>5967</v>
      </c>
    </row>
    <row r="683" ht="12.75" customHeight="1">
      <c r="A683" s="82">
        <v>39595.302083333336</v>
      </c>
      <c r="B683" s="64">
        <v>491.0</v>
      </c>
      <c r="C683" s="64" t="s">
        <v>1211</v>
      </c>
      <c r="D683" s="64" t="s">
        <v>819</v>
      </c>
      <c r="E683" s="64"/>
      <c r="F683" s="64">
        <v>77.0</v>
      </c>
      <c r="G683" s="64">
        <v>5000.0</v>
      </c>
      <c r="H683" s="64" t="s">
        <v>23</v>
      </c>
      <c r="I683" s="64" t="s">
        <v>5971</v>
      </c>
      <c r="J683" s="64"/>
      <c r="K683" s="64"/>
      <c r="L683" s="64"/>
      <c r="M683" s="64"/>
      <c r="N683" s="64" t="s">
        <v>5963</v>
      </c>
      <c r="O683" s="64" t="s">
        <v>6097</v>
      </c>
    </row>
    <row r="684" ht="12.75" customHeight="1">
      <c r="A684" s="82">
        <v>39595.3125</v>
      </c>
      <c r="B684" s="64">
        <v>487.0</v>
      </c>
      <c r="C684" s="64" t="s">
        <v>1211</v>
      </c>
      <c r="D684" s="64" t="s">
        <v>819</v>
      </c>
      <c r="E684" s="64" t="s">
        <v>819</v>
      </c>
      <c r="F684" s="64">
        <v>74.0</v>
      </c>
      <c r="G684" s="64">
        <v>4200.0</v>
      </c>
      <c r="H684" s="64" t="s">
        <v>23</v>
      </c>
      <c r="I684" s="64" t="s">
        <v>5971</v>
      </c>
      <c r="J684" s="64"/>
      <c r="K684" s="64"/>
      <c r="L684" s="64"/>
      <c r="M684" s="64"/>
      <c r="N684" s="64" t="s">
        <v>5963</v>
      </c>
      <c r="O684" s="64" t="s">
        <v>6097</v>
      </c>
    </row>
    <row r="685" ht="12.75" customHeight="1">
      <c r="A685" s="82">
        <v>39595.354166666664</v>
      </c>
      <c r="B685" s="64">
        <v>484.0</v>
      </c>
      <c r="C685" s="64" t="s">
        <v>1211</v>
      </c>
      <c r="D685" s="64" t="s">
        <v>819</v>
      </c>
      <c r="E685" s="64" t="s">
        <v>819</v>
      </c>
      <c r="F685" s="64">
        <v>75.0</v>
      </c>
      <c r="G685" s="64">
        <v>4700.0</v>
      </c>
      <c r="H685" s="64" t="s">
        <v>23</v>
      </c>
      <c r="I685" s="64" t="s">
        <v>5971</v>
      </c>
      <c r="J685" s="64"/>
      <c r="K685" s="64"/>
      <c r="L685" s="64"/>
      <c r="M685" s="64"/>
      <c r="N685" s="64" t="s">
        <v>5963</v>
      </c>
      <c r="O685" s="64" t="s">
        <v>6487</v>
      </c>
    </row>
    <row r="686" ht="12.75" customHeight="1">
      <c r="A686" s="82">
        <v>39595.354166666664</v>
      </c>
      <c r="B686" s="64">
        <v>486.0</v>
      </c>
      <c r="C686" s="64" t="s">
        <v>1211</v>
      </c>
      <c r="D686" s="64" t="s">
        <v>819</v>
      </c>
      <c r="E686" s="64" t="s">
        <v>819</v>
      </c>
      <c r="F686" s="64">
        <v>78.0</v>
      </c>
      <c r="G686" s="64">
        <v>4900.0</v>
      </c>
      <c r="H686" s="64" t="s">
        <v>23</v>
      </c>
      <c r="I686" s="64" t="s">
        <v>5962</v>
      </c>
      <c r="J686" s="64"/>
      <c r="K686" s="64"/>
      <c r="L686" s="64"/>
      <c r="M686" s="64"/>
      <c r="N686" s="64" t="s">
        <v>5963</v>
      </c>
      <c r="O686" s="64" t="s">
        <v>6098</v>
      </c>
    </row>
    <row r="687" ht="12.75" customHeight="1">
      <c r="A687" s="82">
        <v>39595.395833333336</v>
      </c>
      <c r="B687" s="64">
        <v>492.0</v>
      </c>
      <c r="C687" s="64" t="s">
        <v>1211</v>
      </c>
      <c r="D687" s="64" t="s">
        <v>8</v>
      </c>
      <c r="E687" s="64" t="s">
        <v>850</v>
      </c>
      <c r="F687" s="64">
        <v>81.0</v>
      </c>
      <c r="G687" s="64">
        <v>5400.0</v>
      </c>
      <c r="H687" s="64" t="s">
        <v>23</v>
      </c>
      <c r="I687" s="64" t="s">
        <v>5971</v>
      </c>
      <c r="J687" s="64"/>
      <c r="K687" s="64"/>
      <c r="L687" s="64"/>
      <c r="M687" s="64"/>
      <c r="N687" s="64" t="s">
        <v>6010</v>
      </c>
      <c r="O687" s="64" t="s">
        <v>6328</v>
      </c>
    </row>
    <row r="688" ht="12.75" customHeight="1">
      <c r="A688" s="82">
        <v>39595.416666666664</v>
      </c>
      <c r="B688" s="64">
        <v>489.0</v>
      </c>
      <c r="C688" s="64" t="s">
        <v>1211</v>
      </c>
      <c r="D688" s="64" t="s">
        <v>819</v>
      </c>
      <c r="E688" s="64" t="s">
        <v>819</v>
      </c>
      <c r="F688" s="64">
        <v>74.0</v>
      </c>
      <c r="G688" s="64">
        <v>4200.0</v>
      </c>
      <c r="H688" s="64" t="s">
        <v>23</v>
      </c>
      <c r="I688" s="64" t="s">
        <v>5971</v>
      </c>
      <c r="J688" s="64"/>
      <c r="K688" s="64"/>
      <c r="L688" s="64"/>
      <c r="M688" s="64"/>
      <c r="N688" s="64" t="s">
        <v>5963</v>
      </c>
      <c r="O688" s="64" t="s">
        <v>316</v>
      </c>
    </row>
    <row r="689" ht="12.75" customHeight="1">
      <c r="A689" s="82">
        <v>39595.416666666664</v>
      </c>
      <c r="B689" s="64">
        <v>494.0</v>
      </c>
      <c r="C689" s="64" t="s">
        <v>1211</v>
      </c>
      <c r="D689" s="64" t="s">
        <v>8</v>
      </c>
      <c r="E689" s="64" t="s">
        <v>161</v>
      </c>
      <c r="F689" s="64">
        <v>74.0</v>
      </c>
      <c r="G689" s="64">
        <v>4700.0</v>
      </c>
      <c r="H689" s="64" t="s">
        <v>23</v>
      </c>
      <c r="I689" s="64" t="s">
        <v>5971</v>
      </c>
      <c r="J689" s="64"/>
      <c r="K689" s="64"/>
      <c r="L689" s="64"/>
      <c r="M689" s="64"/>
      <c r="N689" s="64" t="s">
        <v>6054</v>
      </c>
      <c r="O689" s="64" t="s">
        <v>6489</v>
      </c>
    </row>
    <row r="690" ht="12.75" customHeight="1">
      <c r="A690" s="82">
        <v>39595.416666666664</v>
      </c>
      <c r="B690" s="64">
        <v>488.0</v>
      </c>
      <c r="C690" s="64" t="s">
        <v>1211</v>
      </c>
      <c r="D690" s="64" t="s">
        <v>819</v>
      </c>
      <c r="E690" s="64"/>
      <c r="F690" s="64">
        <v>78.0</v>
      </c>
      <c r="G690" s="64">
        <v>5600.0</v>
      </c>
      <c r="H690" s="64" t="s">
        <v>23</v>
      </c>
      <c r="I690" s="64" t="s">
        <v>5962</v>
      </c>
      <c r="J690" s="64"/>
      <c r="K690" s="64"/>
      <c r="L690" s="64"/>
      <c r="M690" s="64"/>
      <c r="N690" s="64" t="s">
        <v>5963</v>
      </c>
      <c r="O690" s="64" t="s">
        <v>6459</v>
      </c>
    </row>
    <row r="691" ht="12.75" customHeight="1">
      <c r="A691" s="82">
        <v>39595.541666666664</v>
      </c>
      <c r="B691" s="64">
        <v>490.0</v>
      </c>
      <c r="C691" s="64" t="s">
        <v>1211</v>
      </c>
      <c r="D691" s="64" t="s">
        <v>819</v>
      </c>
      <c r="E691" s="64"/>
      <c r="F691" s="64">
        <v>75.0</v>
      </c>
      <c r="G691" s="64">
        <v>4650.0</v>
      </c>
      <c r="H691" s="64" t="s">
        <v>23</v>
      </c>
      <c r="I691" s="64" t="s">
        <v>5971</v>
      </c>
      <c r="J691" s="64"/>
      <c r="K691" s="64"/>
      <c r="L691" s="64"/>
      <c r="M691" s="64"/>
      <c r="N691" s="64" t="s">
        <v>5963</v>
      </c>
      <c r="O691" s="64" t="s">
        <v>6107</v>
      </c>
    </row>
    <row r="692" ht="12.75" customHeight="1">
      <c r="A692" s="82">
        <v>39595.677083333336</v>
      </c>
      <c r="B692" s="64">
        <v>493.0</v>
      </c>
      <c r="C692" s="64" t="s">
        <v>1211</v>
      </c>
      <c r="D692" s="64" t="s">
        <v>8</v>
      </c>
      <c r="E692" s="64" t="s">
        <v>850</v>
      </c>
      <c r="F692" s="64">
        <v>79.0</v>
      </c>
      <c r="G692" s="64">
        <v>5500.0</v>
      </c>
      <c r="H692" s="64" t="s">
        <v>23</v>
      </c>
      <c r="I692" s="64"/>
      <c r="J692" s="64"/>
      <c r="K692" s="64"/>
      <c r="L692" s="64"/>
      <c r="M692" s="64"/>
      <c r="N692" s="64" t="s">
        <v>6010</v>
      </c>
      <c r="O692" s="64" t="s">
        <v>6328</v>
      </c>
    </row>
    <row r="693" ht="12.75" customHeight="1">
      <c r="A693" s="82">
        <v>39595.75</v>
      </c>
      <c r="B693" s="64">
        <v>495.0</v>
      </c>
      <c r="C693" s="64" t="s">
        <v>1211</v>
      </c>
      <c r="D693" s="64" t="s">
        <v>819</v>
      </c>
      <c r="E693" s="64" t="s">
        <v>819</v>
      </c>
      <c r="F693" s="64">
        <v>67.0</v>
      </c>
      <c r="G693" s="64">
        <v>3250.0</v>
      </c>
      <c r="H693" s="64" t="s">
        <v>23</v>
      </c>
      <c r="I693" s="64" t="s">
        <v>5962</v>
      </c>
      <c r="J693" s="64"/>
      <c r="K693" s="64"/>
      <c r="L693" s="64"/>
      <c r="M693" s="64"/>
      <c r="N693" s="64" t="s">
        <v>5963</v>
      </c>
      <c r="O693" s="64" t="s">
        <v>6474</v>
      </c>
    </row>
    <row r="694" ht="12.75" customHeight="1">
      <c r="A694" s="82">
        <v>39595.8125</v>
      </c>
      <c r="B694" s="64">
        <v>496.0</v>
      </c>
      <c r="C694" s="64" t="s">
        <v>1211</v>
      </c>
      <c r="D694" s="64" t="s">
        <v>819</v>
      </c>
      <c r="E694" s="64" t="s">
        <v>819</v>
      </c>
      <c r="F694" s="64">
        <v>75.0</v>
      </c>
      <c r="G694" s="64">
        <v>5000.0</v>
      </c>
      <c r="H694" s="64" t="s">
        <v>23</v>
      </c>
      <c r="I694" s="64" t="s">
        <v>5971</v>
      </c>
      <c r="J694" s="64"/>
      <c r="K694" s="64"/>
      <c r="L694" s="64"/>
      <c r="M694" s="64"/>
      <c r="N694" s="64" t="s">
        <v>5963</v>
      </c>
      <c r="O694" s="64" t="s">
        <v>6107</v>
      </c>
    </row>
    <row r="695" ht="12.75" customHeight="1">
      <c r="A695" s="82">
        <v>39595.833333333336</v>
      </c>
      <c r="B695" s="64">
        <v>497.0</v>
      </c>
      <c r="C695" s="64" t="s">
        <v>1211</v>
      </c>
      <c r="D695" s="64" t="s">
        <v>8</v>
      </c>
      <c r="E695" s="64" t="s">
        <v>5326</v>
      </c>
      <c r="F695" s="64">
        <v>75.0</v>
      </c>
      <c r="G695" s="64">
        <v>4900.0</v>
      </c>
      <c r="H695" s="64" t="s">
        <v>23</v>
      </c>
      <c r="I695" s="64" t="s">
        <v>6020</v>
      </c>
      <c r="J695" s="64"/>
      <c r="K695" s="64"/>
      <c r="L695" s="64"/>
      <c r="M695" s="64"/>
      <c r="N695" s="64" t="s">
        <v>5963</v>
      </c>
      <c r="O695" s="64" t="s">
        <v>6016</v>
      </c>
    </row>
    <row r="696" ht="12.75" customHeight="1">
      <c r="A696" s="82">
        <v>39595.854166666664</v>
      </c>
      <c r="B696" s="64">
        <v>498.0</v>
      </c>
      <c r="C696" s="64" t="s">
        <v>1211</v>
      </c>
      <c r="D696" s="64" t="s">
        <v>819</v>
      </c>
      <c r="E696" s="64" t="s">
        <v>819</v>
      </c>
      <c r="F696" s="64">
        <v>74.0</v>
      </c>
      <c r="G696" s="64">
        <v>4800.0</v>
      </c>
      <c r="H696" s="64" t="s">
        <v>23</v>
      </c>
      <c r="I696" s="64" t="s">
        <v>5962</v>
      </c>
      <c r="J696" s="64"/>
      <c r="K696" s="64"/>
      <c r="L696" s="64"/>
      <c r="M696" s="64"/>
      <c r="N696" s="64" t="s">
        <v>5963</v>
      </c>
      <c r="O696" s="64" t="s">
        <v>6308</v>
      </c>
    </row>
    <row r="697" ht="12.75" customHeight="1">
      <c r="A697" s="82">
        <v>39596.0</v>
      </c>
      <c r="B697" s="64">
        <v>801.0</v>
      </c>
      <c r="C697" s="64" t="s">
        <v>1211</v>
      </c>
      <c r="D697" s="64" t="s">
        <v>8</v>
      </c>
      <c r="E697" s="64" t="s">
        <v>845</v>
      </c>
      <c r="F697" s="64">
        <v>73.0</v>
      </c>
      <c r="G697" s="64">
        <v>4750.0</v>
      </c>
      <c r="H697" s="64" t="s">
        <v>23</v>
      </c>
      <c r="I697" s="64" t="s">
        <v>5962</v>
      </c>
      <c r="J697" s="64"/>
      <c r="K697" s="64"/>
      <c r="L697" s="64"/>
      <c r="M697" s="64"/>
      <c r="N697" s="64" t="s">
        <v>6054</v>
      </c>
      <c r="O697" s="64" t="s">
        <v>6156</v>
      </c>
    </row>
    <row r="698" ht="12.75" customHeight="1">
      <c r="A698" s="82">
        <v>39596.0</v>
      </c>
      <c r="B698" s="64">
        <v>802.0</v>
      </c>
      <c r="C698" s="64" t="s">
        <v>1211</v>
      </c>
      <c r="D698" s="64" t="s">
        <v>8</v>
      </c>
      <c r="E698" s="64" t="s">
        <v>886</v>
      </c>
      <c r="F698" s="64">
        <v>80.0</v>
      </c>
      <c r="G698" s="64">
        <v>6000.0</v>
      </c>
      <c r="H698" s="64" t="s">
        <v>23</v>
      </c>
      <c r="I698" s="64" t="s">
        <v>5971</v>
      </c>
      <c r="J698" s="64"/>
      <c r="K698" s="64"/>
      <c r="L698" s="64"/>
      <c r="M698" s="64"/>
      <c r="N698" s="64" t="s">
        <v>6054</v>
      </c>
      <c r="O698" s="64" t="s">
        <v>6131</v>
      </c>
    </row>
    <row r="699" ht="12.75" customHeight="1">
      <c r="A699" s="82">
        <v>39596.71875</v>
      </c>
      <c r="B699" s="64">
        <v>499.0</v>
      </c>
      <c r="C699" s="64" t="s">
        <v>1211</v>
      </c>
      <c r="D699" s="64" t="s">
        <v>8</v>
      </c>
      <c r="E699" s="64" t="s">
        <v>146</v>
      </c>
      <c r="F699" s="64">
        <v>82.0</v>
      </c>
      <c r="G699" s="64">
        <v>6750.0</v>
      </c>
      <c r="H699" s="64" t="s">
        <v>23</v>
      </c>
      <c r="I699" s="64" t="s">
        <v>5962</v>
      </c>
      <c r="J699" s="64"/>
      <c r="K699" s="64"/>
      <c r="L699" s="64"/>
      <c r="M699" s="64"/>
      <c r="N699" s="64" t="s">
        <v>6054</v>
      </c>
      <c r="O699" s="64" t="s">
        <v>6063</v>
      </c>
    </row>
    <row r="700" ht="12.75" customHeight="1">
      <c r="A700" s="82">
        <v>39596.770833333336</v>
      </c>
      <c r="B700" s="64">
        <v>800.0</v>
      </c>
      <c r="C700" s="64" t="s">
        <v>1211</v>
      </c>
      <c r="D700" s="64" t="s">
        <v>8</v>
      </c>
      <c r="E700" s="64" t="s">
        <v>845</v>
      </c>
      <c r="F700" s="64">
        <v>68.0</v>
      </c>
      <c r="G700" s="64">
        <v>3100.0</v>
      </c>
      <c r="H700" s="64" t="s">
        <v>23</v>
      </c>
      <c r="I700" s="64" t="s">
        <v>5971</v>
      </c>
      <c r="J700" s="64"/>
      <c r="K700" s="64"/>
      <c r="L700" s="64"/>
      <c r="M700" s="64"/>
      <c r="N700" s="64" t="s">
        <v>6054</v>
      </c>
      <c r="O700" s="64" t="s">
        <v>6156</v>
      </c>
    </row>
    <row r="701" ht="12.75" customHeight="1">
      <c r="A701" s="82">
        <v>39598.375</v>
      </c>
      <c r="B701" s="64">
        <v>804.0</v>
      </c>
      <c r="C701" s="64" t="s">
        <v>1211</v>
      </c>
      <c r="D701" s="64" t="s">
        <v>8</v>
      </c>
      <c r="E701" s="64" t="s">
        <v>140</v>
      </c>
      <c r="F701" s="64">
        <v>78.0</v>
      </c>
      <c r="G701" s="64">
        <v>4750.0</v>
      </c>
      <c r="H701" s="64" t="s">
        <v>23</v>
      </c>
      <c r="I701" s="64" t="s">
        <v>5962</v>
      </c>
      <c r="J701" s="64"/>
      <c r="K701" s="64"/>
      <c r="L701" s="64"/>
      <c r="M701" s="64"/>
      <c r="N701" s="64" t="s">
        <v>5963</v>
      </c>
      <c r="O701" s="64" t="s">
        <v>6096</v>
      </c>
    </row>
    <row r="702" ht="12.75" customHeight="1">
      <c r="A702" s="82">
        <v>39598.46875</v>
      </c>
      <c r="B702" s="64">
        <v>803.0</v>
      </c>
      <c r="C702" s="64" t="s">
        <v>1211</v>
      </c>
      <c r="D702" s="64" t="s">
        <v>8</v>
      </c>
      <c r="E702" s="64" t="s">
        <v>133</v>
      </c>
      <c r="F702" s="64">
        <v>76.0</v>
      </c>
      <c r="G702" s="64">
        <v>4200.0</v>
      </c>
      <c r="H702" s="64" t="s">
        <v>23</v>
      </c>
      <c r="I702" s="64" t="s">
        <v>5971</v>
      </c>
      <c r="J702" s="64"/>
      <c r="K702" s="64"/>
      <c r="L702" s="64"/>
      <c r="M702" s="64"/>
      <c r="N702" s="64" t="s">
        <v>5963</v>
      </c>
      <c r="O702" s="64" t="s">
        <v>5967</v>
      </c>
    </row>
    <row r="703" ht="12.75" customHeight="1">
      <c r="A703" s="82">
        <v>39600.333333333336</v>
      </c>
      <c r="B703" s="64">
        <v>827.0</v>
      </c>
      <c r="C703" s="64" t="s">
        <v>1211</v>
      </c>
      <c r="D703" s="64" t="s">
        <v>819</v>
      </c>
      <c r="E703" s="64" t="s">
        <v>819</v>
      </c>
      <c r="F703" s="64">
        <v>79.0</v>
      </c>
      <c r="G703" s="64">
        <v>4500.0</v>
      </c>
      <c r="H703" s="64" t="s">
        <v>23</v>
      </c>
      <c r="I703" s="64" t="s">
        <v>6020</v>
      </c>
      <c r="J703" s="64"/>
      <c r="K703" s="64"/>
      <c r="L703" s="64"/>
      <c r="M703" s="64"/>
      <c r="N703" s="64" t="s">
        <v>5963</v>
      </c>
      <c r="O703" s="64" t="s">
        <v>6477</v>
      </c>
    </row>
    <row r="704" ht="12.75" customHeight="1">
      <c r="A704" s="82">
        <v>39600.416666666664</v>
      </c>
      <c r="B704" s="64">
        <v>833.0</v>
      </c>
      <c r="C704" s="64" t="s">
        <v>1211</v>
      </c>
      <c r="D704" s="64" t="s">
        <v>8</v>
      </c>
      <c r="E704" s="64" t="s">
        <v>855</v>
      </c>
      <c r="F704" s="64">
        <v>77.0</v>
      </c>
      <c r="G704" s="64">
        <v>4800.0</v>
      </c>
      <c r="H704" s="64" t="s">
        <v>23</v>
      </c>
      <c r="I704" s="64" t="s">
        <v>5962</v>
      </c>
      <c r="J704" s="64"/>
      <c r="K704" s="64"/>
      <c r="L704" s="64"/>
      <c r="M704" s="64"/>
      <c r="N704" s="64" t="s">
        <v>5963</v>
      </c>
      <c r="O704" s="64" t="s">
        <v>6107</v>
      </c>
    </row>
    <row r="705" ht="12.75" customHeight="1">
      <c r="A705" s="82">
        <v>39600.416666666664</v>
      </c>
      <c r="B705" s="64">
        <v>830.0</v>
      </c>
      <c r="C705" s="64" t="s">
        <v>1211</v>
      </c>
      <c r="D705" s="64" t="s">
        <v>819</v>
      </c>
      <c r="E705" s="64" t="s">
        <v>819</v>
      </c>
      <c r="F705" s="64">
        <v>78.0</v>
      </c>
      <c r="G705" s="64">
        <v>5700.0</v>
      </c>
      <c r="H705" s="64" t="s">
        <v>23</v>
      </c>
      <c r="I705" s="64" t="s">
        <v>5962</v>
      </c>
      <c r="J705" s="64"/>
      <c r="K705" s="64"/>
      <c r="L705" s="64"/>
      <c r="M705" s="64"/>
      <c r="N705" s="64" t="s">
        <v>5963</v>
      </c>
      <c r="O705" s="64" t="s">
        <v>5967</v>
      </c>
    </row>
    <row r="706" ht="12.75" customHeight="1">
      <c r="A706" s="82">
        <v>39600.447916666664</v>
      </c>
      <c r="B706" s="64">
        <v>846.0</v>
      </c>
      <c r="C706" s="64" t="s">
        <v>1211</v>
      </c>
      <c r="D706" s="64" t="s">
        <v>819</v>
      </c>
      <c r="E706" s="64" t="s">
        <v>819</v>
      </c>
      <c r="F706" s="64">
        <v>83.0</v>
      </c>
      <c r="G706" s="64">
        <v>6900.0</v>
      </c>
      <c r="H706" s="64" t="s">
        <v>23</v>
      </c>
      <c r="I706" s="64" t="s">
        <v>5962</v>
      </c>
      <c r="J706" s="64"/>
      <c r="K706" s="64"/>
      <c r="L706" s="64"/>
      <c r="M706" s="64"/>
      <c r="N706" s="64" t="s">
        <v>5963</v>
      </c>
      <c r="O706" s="64" t="s">
        <v>6374</v>
      </c>
    </row>
    <row r="707" ht="12.75" customHeight="1">
      <c r="A707" s="82">
        <v>39600.479166666664</v>
      </c>
      <c r="B707" s="64">
        <v>828.0</v>
      </c>
      <c r="C707" s="64" t="s">
        <v>1211</v>
      </c>
      <c r="D707" s="64" t="s">
        <v>819</v>
      </c>
      <c r="E707" s="64" t="s">
        <v>819</v>
      </c>
      <c r="F707" s="64">
        <v>79.0</v>
      </c>
      <c r="G707" s="64">
        <v>5900.0</v>
      </c>
      <c r="H707" s="64" t="s">
        <v>23</v>
      </c>
      <c r="I707" s="64" t="s">
        <v>5962</v>
      </c>
      <c r="J707" s="64"/>
      <c r="K707" s="64"/>
      <c r="L707" s="64"/>
      <c r="M707" s="64"/>
      <c r="N707" s="64" t="s">
        <v>5963</v>
      </c>
      <c r="O707" s="64" t="s">
        <v>316</v>
      </c>
    </row>
    <row r="708" ht="12.75" customHeight="1">
      <c r="A708" s="82">
        <v>39600.5</v>
      </c>
      <c r="B708" s="64">
        <v>829.0</v>
      </c>
      <c r="C708" s="64" t="s">
        <v>1211</v>
      </c>
      <c r="D708" s="64" t="s">
        <v>8</v>
      </c>
      <c r="E708" s="64" t="s">
        <v>939</v>
      </c>
      <c r="F708" s="64">
        <v>75.0</v>
      </c>
      <c r="G708" s="64">
        <v>4600.0</v>
      </c>
      <c r="H708" s="64" t="s">
        <v>23</v>
      </c>
      <c r="I708" s="64" t="s">
        <v>5962</v>
      </c>
      <c r="J708" s="64"/>
      <c r="K708" s="64"/>
      <c r="L708" s="64"/>
      <c r="M708" s="64"/>
      <c r="N708" s="64" t="s">
        <v>5963</v>
      </c>
      <c r="O708" s="64" t="s">
        <v>6108</v>
      </c>
    </row>
    <row r="709" ht="12.75" customHeight="1">
      <c r="A709" s="82">
        <v>39600.625</v>
      </c>
      <c r="B709" s="64">
        <v>831.0</v>
      </c>
      <c r="C709" s="64" t="s">
        <v>1211</v>
      </c>
      <c r="D709" s="64" t="s">
        <v>819</v>
      </c>
      <c r="E709" s="64" t="s">
        <v>819</v>
      </c>
      <c r="F709" s="64">
        <v>72.0</v>
      </c>
      <c r="G709" s="64">
        <v>4600.0</v>
      </c>
      <c r="H709" s="64" t="s">
        <v>23</v>
      </c>
      <c r="I709" s="64" t="s">
        <v>5962</v>
      </c>
      <c r="J709" s="64"/>
      <c r="K709" s="64"/>
      <c r="L709" s="64"/>
      <c r="M709" s="64"/>
      <c r="N709" s="64" t="s">
        <v>5963</v>
      </c>
      <c r="O709" s="64" t="s">
        <v>6092</v>
      </c>
    </row>
    <row r="710" ht="12.75" customHeight="1">
      <c r="A710" s="82">
        <v>39600.708333333336</v>
      </c>
      <c r="B710" s="64">
        <v>832.0</v>
      </c>
      <c r="C710" s="64" t="s">
        <v>1211</v>
      </c>
      <c r="D710" s="64" t="s">
        <v>819</v>
      </c>
      <c r="E710" s="64" t="s">
        <v>819</v>
      </c>
      <c r="F710" s="64">
        <v>74.0</v>
      </c>
      <c r="G710" s="64">
        <v>4500.0</v>
      </c>
      <c r="H710" s="64" t="s">
        <v>23</v>
      </c>
      <c r="I710" s="64" t="s">
        <v>5971</v>
      </c>
      <c r="J710" s="64"/>
      <c r="K710" s="64"/>
      <c r="L710" s="64"/>
      <c r="M710" s="64"/>
      <c r="N710" s="64" t="s">
        <v>5963</v>
      </c>
      <c r="O710" s="64" t="s">
        <v>6098</v>
      </c>
    </row>
    <row r="711" ht="12.75" customHeight="1">
      <c r="A711" s="82">
        <v>39600.833333333336</v>
      </c>
      <c r="B711" s="64">
        <v>834.0</v>
      </c>
      <c r="C711" s="64" t="s">
        <v>1211</v>
      </c>
      <c r="D711" s="64" t="s">
        <v>8</v>
      </c>
      <c r="E711" s="64" t="s">
        <v>856</v>
      </c>
      <c r="F711" s="64">
        <v>77.0</v>
      </c>
      <c r="G711" s="64">
        <v>5000.0</v>
      </c>
      <c r="H711" s="64" t="s">
        <v>23</v>
      </c>
      <c r="I711" s="64" t="s">
        <v>5962</v>
      </c>
      <c r="J711" s="64"/>
      <c r="K711" s="64"/>
      <c r="L711" s="64"/>
      <c r="M711" s="64"/>
      <c r="N711" s="64" t="s">
        <v>5963</v>
      </c>
      <c r="O711" s="64" t="s">
        <v>5965</v>
      </c>
    </row>
    <row r="712" ht="12.75" customHeight="1">
      <c r="A712" s="82">
        <v>39601.291666666664</v>
      </c>
      <c r="B712" s="64">
        <v>835.0</v>
      </c>
      <c r="C712" s="64" t="s">
        <v>1211</v>
      </c>
      <c r="D712" s="64" t="s">
        <v>819</v>
      </c>
      <c r="E712" s="64" t="s">
        <v>819</v>
      </c>
      <c r="F712" s="64">
        <v>79.0</v>
      </c>
      <c r="G712" s="64">
        <v>6000.0</v>
      </c>
      <c r="H712" s="64" t="s">
        <v>23</v>
      </c>
      <c r="I712" s="64" t="s">
        <v>5962</v>
      </c>
      <c r="J712" s="64"/>
      <c r="K712" s="64"/>
      <c r="L712" s="64"/>
      <c r="M712" s="64"/>
      <c r="N712" s="64" t="s">
        <v>5963</v>
      </c>
      <c r="O712" s="64" t="s">
        <v>5967</v>
      </c>
    </row>
    <row r="713" ht="12.75" customHeight="1">
      <c r="A713" s="82">
        <v>39601.333333333336</v>
      </c>
      <c r="B713" s="64">
        <v>838.0</v>
      </c>
      <c r="C713" s="64" t="s">
        <v>1211</v>
      </c>
      <c r="D713" s="64" t="s">
        <v>819</v>
      </c>
      <c r="E713" s="64" t="s">
        <v>819</v>
      </c>
      <c r="F713" s="64">
        <v>66.0</v>
      </c>
      <c r="G713" s="64">
        <v>3250.0</v>
      </c>
      <c r="H713" s="64" t="s">
        <v>23</v>
      </c>
      <c r="I713" s="64" t="s">
        <v>5962</v>
      </c>
      <c r="J713" s="64"/>
      <c r="K713" s="64"/>
      <c r="L713" s="64"/>
      <c r="M713" s="64"/>
      <c r="N713" s="64" t="s">
        <v>5963</v>
      </c>
      <c r="O713" s="64" t="s">
        <v>316</v>
      </c>
    </row>
    <row r="714" ht="12.75" customHeight="1">
      <c r="A714" s="82">
        <v>39601.34375</v>
      </c>
      <c r="B714" s="64">
        <v>837.0</v>
      </c>
      <c r="C714" s="64" t="s">
        <v>1211</v>
      </c>
      <c r="D714" s="64" t="s">
        <v>819</v>
      </c>
      <c r="E714" s="64" t="s">
        <v>819</v>
      </c>
      <c r="F714" s="64">
        <v>89.0</v>
      </c>
      <c r="G714" s="64">
        <v>7900.0</v>
      </c>
      <c r="H714" s="64" t="s">
        <v>23</v>
      </c>
      <c r="I714" s="64" t="s">
        <v>5971</v>
      </c>
      <c r="J714" s="64"/>
      <c r="K714" s="64"/>
      <c r="L714" s="64"/>
      <c r="M714" s="64"/>
      <c r="N714" s="64" t="s">
        <v>5963</v>
      </c>
      <c r="O714" s="64" t="s">
        <v>6097</v>
      </c>
    </row>
    <row r="715" ht="12.75" customHeight="1">
      <c r="A715" s="82">
        <v>39601.375</v>
      </c>
      <c r="B715" s="64">
        <v>841.0</v>
      </c>
      <c r="C715" s="64" t="s">
        <v>1211</v>
      </c>
      <c r="D715" s="64" t="s">
        <v>8</v>
      </c>
      <c r="E715" s="64" t="s">
        <v>161</v>
      </c>
      <c r="F715" s="64">
        <v>70.0</v>
      </c>
      <c r="G715" s="64">
        <v>3900.0</v>
      </c>
      <c r="H715" s="64" t="s">
        <v>23</v>
      </c>
      <c r="I715" s="64" t="s">
        <v>6020</v>
      </c>
      <c r="J715" s="64"/>
      <c r="K715" s="64"/>
      <c r="L715" s="64"/>
      <c r="M715" s="64"/>
      <c r="N715" s="64" t="s">
        <v>6009</v>
      </c>
      <c r="O715" s="64" t="s">
        <v>6009</v>
      </c>
    </row>
    <row r="716" ht="12.75" customHeight="1">
      <c r="A716" s="82">
        <v>39601.375</v>
      </c>
      <c r="B716" s="64">
        <v>836.0</v>
      </c>
      <c r="C716" s="64" t="s">
        <v>1211</v>
      </c>
      <c r="D716" s="64" t="s">
        <v>819</v>
      </c>
      <c r="E716" s="64" t="s">
        <v>819</v>
      </c>
      <c r="F716" s="64">
        <v>75.0</v>
      </c>
      <c r="G716" s="64">
        <v>5000.0</v>
      </c>
      <c r="H716" s="64" t="s">
        <v>23</v>
      </c>
      <c r="I716" s="64" t="s">
        <v>5962</v>
      </c>
      <c r="J716" s="64"/>
      <c r="K716" s="64"/>
      <c r="L716" s="64"/>
      <c r="M716" s="64"/>
      <c r="N716" s="64" t="s">
        <v>5963</v>
      </c>
      <c r="O716" s="64" t="s">
        <v>6102</v>
      </c>
    </row>
    <row r="717" ht="12.75" customHeight="1">
      <c r="A717" s="82">
        <v>39601.395833333336</v>
      </c>
      <c r="B717" s="64">
        <v>839.0</v>
      </c>
      <c r="C717" s="64" t="s">
        <v>1211</v>
      </c>
      <c r="D717" s="64" t="s">
        <v>819</v>
      </c>
      <c r="E717" s="64" t="s">
        <v>819</v>
      </c>
      <c r="F717" s="64">
        <v>71.0</v>
      </c>
      <c r="G717" s="64">
        <v>4500.0</v>
      </c>
      <c r="H717" s="64" t="s">
        <v>23</v>
      </c>
      <c r="I717" s="64" t="s">
        <v>5962</v>
      </c>
      <c r="J717" s="64"/>
      <c r="K717" s="64"/>
      <c r="L717" s="64"/>
      <c r="M717" s="64"/>
      <c r="N717" s="64" t="s">
        <v>5963</v>
      </c>
      <c r="O717" s="64" t="s">
        <v>5972</v>
      </c>
    </row>
    <row r="718" ht="12.75" customHeight="1">
      <c r="A718" s="82">
        <v>39602.291666666664</v>
      </c>
      <c r="B718" s="64">
        <v>842.0</v>
      </c>
      <c r="C718" s="64" t="s">
        <v>1211</v>
      </c>
      <c r="D718" s="64" t="s">
        <v>819</v>
      </c>
      <c r="E718" s="64" t="s">
        <v>819</v>
      </c>
      <c r="F718" s="64">
        <v>74.0</v>
      </c>
      <c r="G718" s="64">
        <v>4400.0</v>
      </c>
      <c r="H718" s="64" t="s">
        <v>23</v>
      </c>
      <c r="I718" s="64" t="s">
        <v>5962</v>
      </c>
      <c r="J718" s="64"/>
      <c r="K718" s="64"/>
      <c r="L718" s="64"/>
      <c r="M718" s="64"/>
      <c r="N718" s="64" t="s">
        <v>5963</v>
      </c>
      <c r="O718" s="64" t="s">
        <v>316</v>
      </c>
    </row>
    <row r="719" ht="12.75" customHeight="1">
      <c r="A719" s="82">
        <v>39602.375</v>
      </c>
      <c r="B719" s="64">
        <v>844.0</v>
      </c>
      <c r="C719" s="64" t="s">
        <v>1211</v>
      </c>
      <c r="D719" s="64" t="s">
        <v>819</v>
      </c>
      <c r="E719" s="64" t="s">
        <v>819</v>
      </c>
      <c r="F719" s="64">
        <v>82.0</v>
      </c>
      <c r="G719" s="64">
        <v>5900.0</v>
      </c>
      <c r="H719" s="64" t="s">
        <v>23</v>
      </c>
      <c r="I719" s="64" t="s">
        <v>5962</v>
      </c>
      <c r="J719" s="64"/>
      <c r="K719" s="64"/>
      <c r="L719" s="64"/>
      <c r="M719" s="64"/>
      <c r="N719" s="64" t="s">
        <v>5963</v>
      </c>
      <c r="O719" s="64" t="s">
        <v>5972</v>
      </c>
    </row>
    <row r="720" ht="12.75" customHeight="1">
      <c r="A720" s="82">
        <v>39602.395833333336</v>
      </c>
      <c r="B720" s="64">
        <v>845.0</v>
      </c>
      <c r="C720" s="64" t="s">
        <v>1211</v>
      </c>
      <c r="D720" s="64" t="s">
        <v>819</v>
      </c>
      <c r="E720" s="64" t="s">
        <v>819</v>
      </c>
      <c r="F720" s="64">
        <v>72.0</v>
      </c>
      <c r="G720" s="64">
        <v>4600.0</v>
      </c>
      <c r="H720" s="64" t="s">
        <v>23</v>
      </c>
      <c r="I720" s="64" t="s">
        <v>5971</v>
      </c>
      <c r="J720" s="64"/>
      <c r="K720" s="64"/>
      <c r="L720" s="64"/>
      <c r="M720" s="64"/>
      <c r="N720" s="64" t="s">
        <v>5963</v>
      </c>
      <c r="O720" s="64" t="s">
        <v>6107</v>
      </c>
    </row>
    <row r="721" ht="12.75" customHeight="1">
      <c r="A721" s="82">
        <v>39602.416666666664</v>
      </c>
      <c r="B721" s="64">
        <v>847.0</v>
      </c>
      <c r="C721" s="64" t="s">
        <v>1211</v>
      </c>
      <c r="D721" s="64" t="s">
        <v>819</v>
      </c>
      <c r="E721" s="64" t="s">
        <v>819</v>
      </c>
      <c r="F721" s="64">
        <v>76.0</v>
      </c>
      <c r="G721" s="64">
        <v>5000.0</v>
      </c>
      <c r="H721" s="64" t="s">
        <v>23</v>
      </c>
      <c r="I721" s="64" t="s">
        <v>5962</v>
      </c>
      <c r="J721" s="64"/>
      <c r="K721" s="64"/>
      <c r="L721" s="64"/>
      <c r="M721" s="64"/>
      <c r="N721" s="64" t="s">
        <v>5963</v>
      </c>
      <c r="O721" s="64" t="s">
        <v>110</v>
      </c>
    </row>
    <row r="722" ht="12.75" customHeight="1">
      <c r="A722" s="82">
        <v>39602.427083333336</v>
      </c>
      <c r="B722" s="64">
        <v>843.0</v>
      </c>
      <c r="C722" s="64" t="s">
        <v>1211</v>
      </c>
      <c r="D722" s="64" t="s">
        <v>819</v>
      </c>
      <c r="E722" s="64" t="s">
        <v>819</v>
      </c>
      <c r="F722" s="64">
        <v>77.0</v>
      </c>
      <c r="G722" s="64">
        <v>5600.0</v>
      </c>
      <c r="H722" s="64" t="s">
        <v>23</v>
      </c>
      <c r="I722" s="64" t="s">
        <v>5962</v>
      </c>
      <c r="J722" s="64"/>
      <c r="K722" s="64"/>
      <c r="L722" s="64"/>
      <c r="M722" s="64"/>
      <c r="N722" s="64" t="s">
        <v>5963</v>
      </c>
      <c r="O722" s="64" t="s">
        <v>6100</v>
      </c>
    </row>
    <row r="723" ht="12.75" customHeight="1">
      <c r="A723" s="82">
        <v>39602.458333333336</v>
      </c>
      <c r="B723" s="64">
        <v>849.0</v>
      </c>
      <c r="C723" s="64" t="s">
        <v>1211</v>
      </c>
      <c r="D723" s="64" t="s">
        <v>819</v>
      </c>
      <c r="E723" s="64" t="s">
        <v>819</v>
      </c>
      <c r="F723" s="64">
        <v>72.0</v>
      </c>
      <c r="G723" s="64">
        <v>4150.0</v>
      </c>
      <c r="H723" s="64" t="s">
        <v>23</v>
      </c>
      <c r="I723" s="64" t="s">
        <v>5962</v>
      </c>
      <c r="J723" s="64"/>
      <c r="K723" s="64"/>
      <c r="L723" s="64"/>
      <c r="M723" s="64"/>
      <c r="N723" s="64" t="s">
        <v>5963</v>
      </c>
      <c r="O723" s="64" t="s">
        <v>6136</v>
      </c>
    </row>
    <row r="724" ht="12.75" customHeight="1">
      <c r="A724" s="82">
        <v>39602.458333333336</v>
      </c>
      <c r="B724" s="64">
        <v>848.0</v>
      </c>
      <c r="C724" s="64" t="s">
        <v>1211</v>
      </c>
      <c r="D724" s="64" t="s">
        <v>819</v>
      </c>
      <c r="E724" s="64" t="s">
        <v>819</v>
      </c>
      <c r="F724" s="64">
        <v>77.0</v>
      </c>
      <c r="G724" s="64">
        <v>5400.0</v>
      </c>
      <c r="H724" s="64" t="s">
        <v>23</v>
      </c>
      <c r="I724" s="64" t="s">
        <v>5962</v>
      </c>
      <c r="J724" s="64"/>
      <c r="K724" s="64"/>
      <c r="L724" s="64"/>
      <c r="M724" s="64"/>
      <c r="N724" s="64" t="s">
        <v>5963</v>
      </c>
      <c r="O724" s="64" t="s">
        <v>6097</v>
      </c>
    </row>
    <row r="725" ht="12.75" customHeight="1">
      <c r="A725" s="82">
        <v>39602.46875</v>
      </c>
      <c r="B725" s="64">
        <v>850.0</v>
      </c>
      <c r="C725" s="64" t="s">
        <v>1211</v>
      </c>
      <c r="D725" s="64" t="s">
        <v>819</v>
      </c>
      <c r="E725" s="64"/>
      <c r="F725" s="64">
        <v>77.0</v>
      </c>
      <c r="G725" s="64">
        <v>4800.0</v>
      </c>
      <c r="H725" s="64" t="s">
        <v>23</v>
      </c>
      <c r="I725" s="64" t="s">
        <v>5962</v>
      </c>
      <c r="J725" s="64"/>
      <c r="K725" s="64"/>
      <c r="L725" s="64"/>
      <c r="M725" s="64"/>
      <c r="N725" s="64" t="s">
        <v>5963</v>
      </c>
      <c r="O725" s="64" t="s">
        <v>6129</v>
      </c>
    </row>
    <row r="726" ht="12.75" customHeight="1">
      <c r="A726" s="82">
        <v>39602.5625</v>
      </c>
      <c r="B726" s="64">
        <v>851.0</v>
      </c>
      <c r="C726" s="64" t="s">
        <v>1211</v>
      </c>
      <c r="D726" s="64" t="s">
        <v>819</v>
      </c>
      <c r="E726" s="64"/>
      <c r="F726" s="64">
        <v>76.0</v>
      </c>
      <c r="G726" s="64">
        <v>4500.0</v>
      </c>
      <c r="H726" s="64" t="s">
        <v>23</v>
      </c>
      <c r="I726" s="64" t="s">
        <v>5971</v>
      </c>
      <c r="J726" s="64"/>
      <c r="K726" s="64"/>
      <c r="L726" s="64"/>
      <c r="M726" s="64"/>
      <c r="N726" s="64" t="s">
        <v>5963</v>
      </c>
      <c r="O726" s="64" t="s">
        <v>6490</v>
      </c>
    </row>
    <row r="727" ht="12.75" customHeight="1">
      <c r="A727" s="82">
        <v>39602.770833333336</v>
      </c>
      <c r="B727" s="64">
        <v>852.0</v>
      </c>
      <c r="C727" s="64" t="s">
        <v>1211</v>
      </c>
      <c r="D727" s="64" t="s">
        <v>8</v>
      </c>
      <c r="E727" s="64" t="s">
        <v>104</v>
      </c>
      <c r="F727" s="64">
        <v>82.0</v>
      </c>
      <c r="G727" s="64">
        <v>6200.0</v>
      </c>
      <c r="H727" s="64" t="s">
        <v>23</v>
      </c>
      <c r="I727" s="64" t="s">
        <v>5971</v>
      </c>
      <c r="J727" s="64"/>
      <c r="K727" s="64"/>
      <c r="L727" s="64"/>
      <c r="M727" s="64"/>
      <c r="N727" s="64" t="s">
        <v>6009</v>
      </c>
      <c r="O727" s="64" t="s">
        <v>6009</v>
      </c>
    </row>
    <row r="728" ht="12.75" customHeight="1">
      <c r="A728" s="82">
        <v>39603.75</v>
      </c>
      <c r="B728" s="64">
        <v>854.0</v>
      </c>
      <c r="C728" s="64" t="s">
        <v>1211</v>
      </c>
      <c r="D728" s="64" t="s">
        <v>8</v>
      </c>
      <c r="E728" s="64" t="s">
        <v>136</v>
      </c>
      <c r="F728" s="64">
        <v>74.0</v>
      </c>
      <c r="G728" s="64">
        <v>4400.0</v>
      </c>
      <c r="H728" s="64" t="s">
        <v>23</v>
      </c>
      <c r="I728" s="64" t="s">
        <v>5962</v>
      </c>
      <c r="J728" s="64"/>
      <c r="K728" s="64"/>
      <c r="L728" s="64"/>
      <c r="M728" s="64"/>
      <c r="N728" s="64" t="s">
        <v>5963</v>
      </c>
      <c r="O728" s="64" t="s">
        <v>6491</v>
      </c>
    </row>
    <row r="729" ht="12.75" customHeight="1">
      <c r="A729" s="82">
        <v>39603.770833333336</v>
      </c>
      <c r="B729" s="64">
        <v>855.0</v>
      </c>
      <c r="C729" s="64" t="s">
        <v>1211</v>
      </c>
      <c r="D729" s="64" t="s">
        <v>8</v>
      </c>
      <c r="E729" s="64" t="s">
        <v>164</v>
      </c>
      <c r="F729" s="64">
        <v>81.0</v>
      </c>
      <c r="G729" s="64">
        <v>6350.0</v>
      </c>
      <c r="H729" s="64" t="s">
        <v>23</v>
      </c>
      <c r="I729" s="64" t="s">
        <v>6020</v>
      </c>
      <c r="J729" s="64"/>
      <c r="K729" s="64"/>
      <c r="L729" s="64"/>
      <c r="M729" s="64"/>
      <c r="N729" s="64" t="s">
        <v>5963</v>
      </c>
      <c r="O729" s="64" t="s">
        <v>5972</v>
      </c>
    </row>
    <row r="730" ht="12.75" customHeight="1">
      <c r="A730" s="82">
        <v>39603.864583333336</v>
      </c>
      <c r="B730" s="64">
        <v>856.0</v>
      </c>
      <c r="C730" s="64" t="s">
        <v>1211</v>
      </c>
      <c r="D730" s="64" t="s">
        <v>8</v>
      </c>
      <c r="E730" s="64" t="s">
        <v>29</v>
      </c>
      <c r="F730" s="64">
        <v>80.0</v>
      </c>
      <c r="G730" s="64">
        <v>5250.0</v>
      </c>
      <c r="H730" s="64" t="s">
        <v>23</v>
      </c>
      <c r="I730" s="64" t="s">
        <v>5971</v>
      </c>
      <c r="J730" s="64"/>
      <c r="K730" s="64"/>
      <c r="L730" s="64"/>
      <c r="M730" s="64"/>
      <c r="N730" s="64" t="s">
        <v>6054</v>
      </c>
      <c r="O730" s="64" t="s">
        <v>6275</v>
      </c>
    </row>
    <row r="731" ht="12.75" customHeight="1">
      <c r="A731" s="82">
        <v>39605.291666666664</v>
      </c>
      <c r="B731" s="64">
        <v>863.0</v>
      </c>
      <c r="C731" s="64" t="s">
        <v>1211</v>
      </c>
      <c r="D731" s="64" t="s">
        <v>8</v>
      </c>
      <c r="E731" s="64" t="s">
        <v>5326</v>
      </c>
      <c r="F731" s="64">
        <v>74.0</v>
      </c>
      <c r="G731" s="64">
        <v>4250.0</v>
      </c>
      <c r="H731" s="64" t="s">
        <v>23</v>
      </c>
      <c r="I731" s="64" t="s">
        <v>5962</v>
      </c>
      <c r="J731" s="64"/>
      <c r="K731" s="64"/>
      <c r="L731" s="64"/>
      <c r="M731" s="64"/>
      <c r="N731" s="64" t="s">
        <v>5963</v>
      </c>
      <c r="O731" s="64" t="s">
        <v>6100</v>
      </c>
    </row>
    <row r="732" ht="12.75" customHeight="1">
      <c r="A732" s="82">
        <v>39605.520833333336</v>
      </c>
      <c r="B732" s="64">
        <v>858.0</v>
      </c>
      <c r="C732" s="64" t="s">
        <v>1211</v>
      </c>
      <c r="D732" s="64" t="s">
        <v>8</v>
      </c>
      <c r="E732" s="64" t="s">
        <v>146</v>
      </c>
      <c r="F732" s="64">
        <v>68.0</v>
      </c>
      <c r="G732" s="64">
        <v>3250.0</v>
      </c>
      <c r="H732" s="64" t="s">
        <v>23</v>
      </c>
      <c r="I732" s="64" t="s">
        <v>5962</v>
      </c>
      <c r="J732" s="64"/>
      <c r="K732" s="64"/>
      <c r="L732" s="64"/>
      <c r="M732" s="64"/>
      <c r="N732" s="64" t="s">
        <v>5963</v>
      </c>
      <c r="O732" s="64" t="s">
        <v>5967</v>
      </c>
    </row>
    <row r="733" ht="12.75" customHeight="1">
      <c r="A733" s="82">
        <v>39605.520833333336</v>
      </c>
      <c r="B733" s="64">
        <v>857.0</v>
      </c>
      <c r="C733" s="64" t="s">
        <v>1211</v>
      </c>
      <c r="D733" s="64" t="s">
        <v>8</v>
      </c>
      <c r="E733" s="64" t="s">
        <v>29</v>
      </c>
      <c r="F733" s="64">
        <v>82.0</v>
      </c>
      <c r="G733" s="64">
        <v>6000.0</v>
      </c>
      <c r="H733" s="64" t="s">
        <v>23</v>
      </c>
      <c r="I733" s="64" t="s">
        <v>5962</v>
      </c>
      <c r="J733" s="64"/>
      <c r="K733" s="64"/>
      <c r="L733" s="64"/>
      <c r="M733" s="64"/>
      <c r="N733" s="64" t="s">
        <v>5963</v>
      </c>
      <c r="O733" s="64" t="s">
        <v>6144</v>
      </c>
    </row>
    <row r="734" ht="12.75" customHeight="1">
      <c r="A734" s="82">
        <v>39605.541666666664</v>
      </c>
      <c r="B734" s="64">
        <v>860.0</v>
      </c>
      <c r="C734" s="64" t="s">
        <v>1211</v>
      </c>
      <c r="D734" s="64" t="s">
        <v>8</v>
      </c>
      <c r="E734" s="64" t="s">
        <v>164</v>
      </c>
      <c r="F734" s="64">
        <v>78.0</v>
      </c>
      <c r="G734" s="64">
        <v>4850.0</v>
      </c>
      <c r="H734" s="64" t="s">
        <v>23</v>
      </c>
      <c r="I734" s="64" t="s">
        <v>5962</v>
      </c>
      <c r="J734" s="64"/>
      <c r="K734" s="64"/>
      <c r="L734" s="64"/>
      <c r="M734" s="64"/>
      <c r="N734" s="64" t="s">
        <v>5963</v>
      </c>
      <c r="O734" s="64" t="s">
        <v>6125</v>
      </c>
    </row>
    <row r="735" ht="12.75" customHeight="1">
      <c r="A735" s="82">
        <v>39605.604166666664</v>
      </c>
      <c r="B735" s="64">
        <v>859.0</v>
      </c>
      <c r="C735" s="64" t="s">
        <v>1211</v>
      </c>
      <c r="D735" s="64" t="s">
        <v>8</v>
      </c>
      <c r="E735" s="64" t="s">
        <v>133</v>
      </c>
      <c r="F735" s="64">
        <v>70.0</v>
      </c>
      <c r="G735" s="64">
        <v>3800.0</v>
      </c>
      <c r="H735" s="64" t="s">
        <v>23</v>
      </c>
      <c r="I735" s="64" t="s">
        <v>5962</v>
      </c>
      <c r="J735" s="64"/>
      <c r="K735" s="64"/>
      <c r="L735" s="64"/>
      <c r="M735" s="64"/>
      <c r="N735" s="64" t="s">
        <v>5963</v>
      </c>
      <c r="O735" s="64" t="s">
        <v>5972</v>
      </c>
    </row>
    <row r="736" ht="12.75" customHeight="1">
      <c r="A736" s="82">
        <v>39605.75</v>
      </c>
      <c r="B736" s="64">
        <v>861.0</v>
      </c>
      <c r="C736" s="64" t="s">
        <v>1211</v>
      </c>
      <c r="D736" s="64" t="s">
        <v>8</v>
      </c>
      <c r="E736" s="64" t="s">
        <v>164</v>
      </c>
      <c r="F736" s="64">
        <v>78.0</v>
      </c>
      <c r="G736" s="64">
        <v>5200.0</v>
      </c>
      <c r="H736" s="64" t="s">
        <v>23</v>
      </c>
      <c r="I736" s="64" t="s">
        <v>5962</v>
      </c>
      <c r="J736" s="64"/>
      <c r="K736" s="64"/>
      <c r="L736" s="64"/>
      <c r="M736" s="64"/>
      <c r="N736" s="64" t="s">
        <v>5963</v>
      </c>
      <c r="O736" s="64" t="s">
        <v>6125</v>
      </c>
    </row>
    <row r="737" ht="12.75" customHeight="1">
      <c r="A737" s="82">
        <v>39605.791666666664</v>
      </c>
      <c r="B737" s="64">
        <v>862.0</v>
      </c>
      <c r="C737" s="64" t="s">
        <v>1211</v>
      </c>
      <c r="D737" s="64" t="s">
        <v>8</v>
      </c>
      <c r="E737" s="64" t="s">
        <v>164</v>
      </c>
      <c r="F737" s="64">
        <v>76.0</v>
      </c>
      <c r="G737" s="64">
        <v>5250.0</v>
      </c>
      <c r="H737" s="64" t="s">
        <v>816</v>
      </c>
      <c r="I737" s="64" t="s">
        <v>5962</v>
      </c>
      <c r="J737" s="64"/>
      <c r="K737" s="64"/>
      <c r="L737" s="64"/>
      <c r="M737" s="64"/>
      <c r="N737" s="64" t="s">
        <v>5963</v>
      </c>
      <c r="O737" s="64" t="s">
        <v>6125</v>
      </c>
    </row>
    <row r="738" ht="12.75" customHeight="1">
      <c r="A738" s="82">
        <v>39606.333333333336</v>
      </c>
      <c r="B738" s="64">
        <v>865.0</v>
      </c>
      <c r="C738" s="64" t="s">
        <v>1211</v>
      </c>
      <c r="D738" s="64" t="s">
        <v>819</v>
      </c>
      <c r="E738" s="64"/>
      <c r="F738" s="64">
        <v>75.0</v>
      </c>
      <c r="G738" s="64">
        <v>4800.0</v>
      </c>
      <c r="H738" s="64" t="s">
        <v>23</v>
      </c>
      <c r="I738" s="64" t="s">
        <v>5962</v>
      </c>
      <c r="J738" s="64"/>
      <c r="K738" s="64"/>
      <c r="L738" s="64"/>
      <c r="M738" s="64"/>
      <c r="N738" s="64" t="s">
        <v>5963</v>
      </c>
      <c r="O738" s="64" t="s">
        <v>6107</v>
      </c>
    </row>
    <row r="739" ht="12.75" customHeight="1">
      <c r="A739" s="82">
        <v>39606.354166666664</v>
      </c>
      <c r="B739" s="64">
        <v>864.0</v>
      </c>
      <c r="C739" s="64" t="s">
        <v>1211</v>
      </c>
      <c r="D739" s="64" t="s">
        <v>819</v>
      </c>
      <c r="E739" s="64"/>
      <c r="F739" s="64">
        <v>79.0</v>
      </c>
      <c r="G739" s="64">
        <v>4700.0</v>
      </c>
      <c r="H739" s="64" t="s">
        <v>23</v>
      </c>
      <c r="I739" s="64"/>
      <c r="J739" s="64"/>
      <c r="K739" s="64"/>
      <c r="L739" s="64"/>
      <c r="M739" s="64"/>
      <c r="N739" s="64" t="s">
        <v>5989</v>
      </c>
      <c r="O739" s="64" t="s">
        <v>6097</v>
      </c>
    </row>
    <row r="740" ht="12.75" customHeight="1">
      <c r="A740" s="82">
        <v>39606.666666666664</v>
      </c>
      <c r="B740" s="64">
        <v>877.0</v>
      </c>
      <c r="C740" s="64" t="s">
        <v>1211</v>
      </c>
      <c r="D740" s="64" t="s">
        <v>8</v>
      </c>
      <c r="E740" s="64" t="s">
        <v>855</v>
      </c>
      <c r="F740" s="64">
        <v>78.0</v>
      </c>
      <c r="G740" s="64">
        <v>5000.0</v>
      </c>
      <c r="H740" s="64" t="s">
        <v>23</v>
      </c>
      <c r="I740" s="64" t="s">
        <v>6020</v>
      </c>
      <c r="J740" s="64"/>
      <c r="K740" s="64"/>
      <c r="L740" s="64"/>
      <c r="M740" s="64"/>
      <c r="N740" s="64" t="s">
        <v>6121</v>
      </c>
      <c r="O740" s="64" t="s">
        <v>6492</v>
      </c>
    </row>
    <row r="741" ht="12.75" customHeight="1">
      <c r="A741" s="82">
        <v>39606.75</v>
      </c>
      <c r="B741" s="64">
        <v>878.0</v>
      </c>
      <c r="C741" s="64" t="s">
        <v>1211</v>
      </c>
      <c r="D741" s="64" t="s">
        <v>8</v>
      </c>
      <c r="E741" s="64" t="s">
        <v>855</v>
      </c>
      <c r="F741" s="64">
        <v>78.0</v>
      </c>
      <c r="G741" s="64">
        <v>5000.0</v>
      </c>
      <c r="H741" s="64" t="s">
        <v>23</v>
      </c>
      <c r="I741" s="64" t="s">
        <v>6020</v>
      </c>
      <c r="J741" s="64"/>
      <c r="K741" s="64"/>
      <c r="L741" s="64"/>
      <c r="M741" s="64"/>
      <c r="N741" s="64" t="s">
        <v>6121</v>
      </c>
      <c r="O741" s="64" t="s">
        <v>6492</v>
      </c>
    </row>
    <row r="742" ht="12.75" customHeight="1">
      <c r="A742" s="82">
        <v>39606.75</v>
      </c>
      <c r="B742" s="64">
        <v>879.0</v>
      </c>
      <c r="C742" s="64" t="s">
        <v>1211</v>
      </c>
      <c r="D742" s="64" t="s">
        <v>8</v>
      </c>
      <c r="E742" s="64" t="s">
        <v>855</v>
      </c>
      <c r="F742" s="64">
        <v>78.0</v>
      </c>
      <c r="G742" s="64">
        <v>5050.0</v>
      </c>
      <c r="H742" s="64" t="s">
        <v>23</v>
      </c>
      <c r="I742" s="64" t="s">
        <v>6020</v>
      </c>
      <c r="J742" s="64"/>
      <c r="K742" s="64"/>
      <c r="L742" s="64"/>
      <c r="M742" s="64"/>
      <c r="N742" s="64" t="s">
        <v>6121</v>
      </c>
      <c r="O742" s="64" t="s">
        <v>6492</v>
      </c>
    </row>
    <row r="743" ht="12.75" customHeight="1">
      <c r="A743" s="82">
        <v>39606.90625</v>
      </c>
      <c r="B743" s="64">
        <v>880.0</v>
      </c>
      <c r="C743" s="64" t="s">
        <v>1211</v>
      </c>
      <c r="D743" s="64" t="s">
        <v>819</v>
      </c>
      <c r="E743" s="64"/>
      <c r="F743" s="64">
        <v>77.0</v>
      </c>
      <c r="G743" s="64">
        <v>4600.0</v>
      </c>
      <c r="H743" s="64" t="s">
        <v>23</v>
      </c>
      <c r="I743" s="64" t="s">
        <v>5962</v>
      </c>
      <c r="J743" s="64"/>
      <c r="K743" s="64"/>
      <c r="L743" s="64"/>
      <c r="M743" s="64"/>
      <c r="N743" s="64" t="s">
        <v>5963</v>
      </c>
      <c r="O743" s="64" t="s">
        <v>5965</v>
      </c>
    </row>
    <row r="744" ht="12.75" customHeight="1">
      <c r="A744" s="82">
        <v>39607.3125</v>
      </c>
      <c r="B744" s="64">
        <v>881.0</v>
      </c>
      <c r="C744" s="64" t="s">
        <v>1211</v>
      </c>
      <c r="D744" s="64" t="s">
        <v>819</v>
      </c>
      <c r="E744" s="64" t="s">
        <v>819</v>
      </c>
      <c r="F744" s="64">
        <v>79.0</v>
      </c>
      <c r="G744" s="64">
        <v>5300.0</v>
      </c>
      <c r="H744" s="64" t="s">
        <v>23</v>
      </c>
      <c r="I744" s="64" t="s">
        <v>5971</v>
      </c>
      <c r="J744" s="64"/>
      <c r="K744" s="64"/>
      <c r="L744" s="64"/>
      <c r="M744" s="64"/>
      <c r="N744" s="64" t="s">
        <v>5963</v>
      </c>
      <c r="O744" s="64" t="s">
        <v>5967</v>
      </c>
    </row>
    <row r="745" ht="12.75" customHeight="1">
      <c r="A745" s="82">
        <v>39607.34027777778</v>
      </c>
      <c r="B745" s="64">
        <v>883.0</v>
      </c>
      <c r="C745" s="64" t="s">
        <v>1211</v>
      </c>
      <c r="D745" s="64" t="s">
        <v>819</v>
      </c>
      <c r="E745" s="64" t="s">
        <v>819</v>
      </c>
      <c r="F745" s="64">
        <v>76.0</v>
      </c>
      <c r="G745" s="64">
        <v>4300.0</v>
      </c>
      <c r="H745" s="64" t="s">
        <v>23</v>
      </c>
      <c r="I745" s="64" t="s">
        <v>5971</v>
      </c>
      <c r="J745" s="64"/>
      <c r="K745" s="64"/>
      <c r="L745" s="64"/>
      <c r="M745" s="64"/>
      <c r="N745" s="64" t="s">
        <v>5963</v>
      </c>
      <c r="O745" s="64" t="s">
        <v>6097</v>
      </c>
    </row>
    <row r="746" ht="12.75" customHeight="1">
      <c r="A746" s="82">
        <v>39607.395833333336</v>
      </c>
      <c r="B746" s="64">
        <v>889.0</v>
      </c>
      <c r="C746" s="64" t="s">
        <v>1211</v>
      </c>
      <c r="D746" s="64" t="s">
        <v>819</v>
      </c>
      <c r="E746" s="64" t="s">
        <v>819</v>
      </c>
      <c r="F746" s="64">
        <v>78.0</v>
      </c>
      <c r="G746" s="64">
        <v>5400.0</v>
      </c>
      <c r="H746" s="64" t="s">
        <v>23</v>
      </c>
      <c r="I746" s="64" t="s">
        <v>5962</v>
      </c>
      <c r="J746" s="64"/>
      <c r="K746" s="64"/>
      <c r="L746" s="64"/>
      <c r="M746" s="64"/>
      <c r="N746" s="64" t="s">
        <v>5963</v>
      </c>
      <c r="O746" s="64" t="s">
        <v>5967</v>
      </c>
    </row>
    <row r="747" ht="12.75" customHeight="1">
      <c r="A747" s="82">
        <v>39607.427083333336</v>
      </c>
      <c r="B747" s="64">
        <v>880886.0</v>
      </c>
      <c r="C747" s="64" t="s">
        <v>1211</v>
      </c>
      <c r="D747" s="64" t="s">
        <v>819</v>
      </c>
      <c r="E747" s="64" t="s">
        <v>343</v>
      </c>
      <c r="F747" s="64">
        <v>78.0</v>
      </c>
      <c r="G747" s="64">
        <v>4700.0</v>
      </c>
      <c r="H747" s="64" t="s">
        <v>23</v>
      </c>
      <c r="I747" s="64" t="s">
        <v>5962</v>
      </c>
      <c r="J747" s="64"/>
      <c r="K747" s="64"/>
      <c r="L747" s="64"/>
      <c r="M747" s="64"/>
      <c r="N747" s="64" t="s">
        <v>5963</v>
      </c>
      <c r="O747" s="64" t="s">
        <v>6107</v>
      </c>
    </row>
    <row r="748" ht="12.75" customHeight="1">
      <c r="A748" s="82">
        <v>39607.4375</v>
      </c>
      <c r="B748" s="64">
        <v>888.0</v>
      </c>
      <c r="C748" s="64" t="s">
        <v>1211</v>
      </c>
      <c r="D748" s="64" t="s">
        <v>819</v>
      </c>
      <c r="E748" s="64" t="s">
        <v>819</v>
      </c>
      <c r="F748" s="64">
        <v>79.0</v>
      </c>
      <c r="G748" s="64">
        <v>5400.0</v>
      </c>
      <c r="H748" s="64" t="s">
        <v>23</v>
      </c>
      <c r="I748" s="64" t="s">
        <v>5962</v>
      </c>
      <c r="J748" s="64"/>
      <c r="K748" s="64"/>
      <c r="L748" s="64"/>
      <c r="M748" s="64"/>
      <c r="N748" s="64" t="s">
        <v>5963</v>
      </c>
      <c r="O748" s="64" t="s">
        <v>6097</v>
      </c>
    </row>
    <row r="749" ht="12.75" customHeight="1">
      <c r="A749" s="82">
        <v>39607.458333333336</v>
      </c>
      <c r="B749" s="64">
        <v>882.0</v>
      </c>
      <c r="C749" s="64" t="s">
        <v>1211</v>
      </c>
      <c r="D749" s="64" t="s">
        <v>819</v>
      </c>
      <c r="E749" s="64" t="s">
        <v>819</v>
      </c>
      <c r="F749" s="64">
        <v>79.0</v>
      </c>
      <c r="G749" s="64">
        <v>5300.0</v>
      </c>
      <c r="H749" s="64" t="s">
        <v>23</v>
      </c>
      <c r="I749" s="64" t="s">
        <v>5962</v>
      </c>
      <c r="J749" s="64"/>
      <c r="K749" s="64"/>
      <c r="L749" s="64"/>
      <c r="M749" s="64"/>
      <c r="N749" s="64" t="s">
        <v>5963</v>
      </c>
      <c r="O749" s="64" t="s">
        <v>6100</v>
      </c>
    </row>
    <row r="750" ht="12.75" customHeight="1">
      <c r="A750" s="82">
        <v>39607.479166666664</v>
      </c>
      <c r="B750" s="64">
        <v>887.0</v>
      </c>
      <c r="C750" s="64" t="s">
        <v>1211</v>
      </c>
      <c r="D750" s="64" t="s">
        <v>819</v>
      </c>
      <c r="E750" s="64" t="s">
        <v>819</v>
      </c>
      <c r="F750" s="64">
        <v>79.0</v>
      </c>
      <c r="G750" s="64">
        <v>5600.0</v>
      </c>
      <c r="H750" s="64" t="s">
        <v>23</v>
      </c>
      <c r="I750" s="64" t="s">
        <v>5962</v>
      </c>
      <c r="J750" s="64"/>
      <c r="K750" s="64"/>
      <c r="L750" s="64"/>
      <c r="M750" s="64"/>
      <c r="N750" s="64" t="s">
        <v>5963</v>
      </c>
      <c r="O750" s="64" t="s">
        <v>1200</v>
      </c>
    </row>
    <row r="751" ht="12.75" customHeight="1">
      <c r="A751" s="82">
        <v>39607.489583333336</v>
      </c>
      <c r="B751" s="64">
        <v>884.0</v>
      </c>
      <c r="C751" s="64" t="s">
        <v>1211</v>
      </c>
      <c r="D751" s="64" t="s">
        <v>819</v>
      </c>
      <c r="E751" s="64" t="s">
        <v>819</v>
      </c>
      <c r="F751" s="64">
        <v>76.0</v>
      </c>
      <c r="G751" s="64">
        <v>4500.0</v>
      </c>
      <c r="H751" s="64" t="s">
        <v>23</v>
      </c>
      <c r="I751" s="64" t="s">
        <v>5962</v>
      </c>
      <c r="J751" s="64"/>
      <c r="K751" s="64"/>
      <c r="L751" s="64"/>
      <c r="M751" s="64"/>
      <c r="N751" s="64" t="s">
        <v>5963</v>
      </c>
      <c r="O751" s="64" t="s">
        <v>5972</v>
      </c>
    </row>
    <row r="752" ht="12.75" customHeight="1">
      <c r="A752" s="82">
        <v>39607.5</v>
      </c>
      <c r="B752" s="64">
        <v>885.0</v>
      </c>
      <c r="C752" s="64" t="s">
        <v>1211</v>
      </c>
      <c r="D752" s="64" t="s">
        <v>819</v>
      </c>
      <c r="E752" s="64" t="s">
        <v>819</v>
      </c>
      <c r="F752" s="64">
        <v>76.0</v>
      </c>
      <c r="G752" s="64">
        <v>4500.0</v>
      </c>
      <c r="H752" s="64" t="s">
        <v>23</v>
      </c>
      <c r="I752" s="64" t="s">
        <v>5962</v>
      </c>
      <c r="J752" s="64"/>
      <c r="K752" s="64"/>
      <c r="L752" s="64"/>
      <c r="M752" s="64"/>
      <c r="N752" s="64" t="s">
        <v>5963</v>
      </c>
      <c r="O752" s="64" t="s">
        <v>6107</v>
      </c>
    </row>
    <row r="753" ht="12.75" customHeight="1">
      <c r="A753" s="82">
        <v>39607.5</v>
      </c>
      <c r="B753" s="64">
        <v>898.0</v>
      </c>
      <c r="C753" s="64" t="s">
        <v>1211</v>
      </c>
      <c r="D753" s="64" t="s">
        <v>8</v>
      </c>
      <c r="E753" s="64" t="s">
        <v>5269</v>
      </c>
      <c r="F753" s="64">
        <v>77.0</v>
      </c>
      <c r="G753" s="64">
        <v>5000.0</v>
      </c>
      <c r="H753" s="64" t="s">
        <v>23</v>
      </c>
      <c r="I753" s="64" t="s">
        <v>5962</v>
      </c>
      <c r="J753" s="64"/>
      <c r="K753" s="64"/>
      <c r="L753" s="64"/>
      <c r="M753" s="64"/>
      <c r="N753" s="64" t="s">
        <v>5963</v>
      </c>
      <c r="O753" s="64" t="s">
        <v>6097</v>
      </c>
    </row>
    <row r="754" ht="12.75" customHeight="1">
      <c r="A754" s="82">
        <v>39607.541666666664</v>
      </c>
      <c r="B754" s="64">
        <v>892.0</v>
      </c>
      <c r="C754" s="64" t="s">
        <v>1211</v>
      </c>
      <c r="D754" s="64" t="s">
        <v>819</v>
      </c>
      <c r="E754" s="64"/>
      <c r="F754" s="64">
        <v>76.0</v>
      </c>
      <c r="G754" s="64">
        <v>5200.0</v>
      </c>
      <c r="H754" s="64" t="s">
        <v>23</v>
      </c>
      <c r="I754" s="64" t="s">
        <v>5962</v>
      </c>
      <c r="J754" s="64"/>
      <c r="K754" s="64"/>
      <c r="L754" s="64"/>
      <c r="M754" s="64"/>
      <c r="N754" s="64" t="s">
        <v>5963</v>
      </c>
      <c r="O754" s="64" t="s">
        <v>6125</v>
      </c>
    </row>
    <row r="755" ht="12.75" customHeight="1">
      <c r="A755" s="82">
        <v>39607.541666666664</v>
      </c>
      <c r="B755" s="64">
        <v>890.0</v>
      </c>
      <c r="C755" s="64" t="s">
        <v>1211</v>
      </c>
      <c r="D755" s="64" t="s">
        <v>819</v>
      </c>
      <c r="E755" s="64" t="s">
        <v>819</v>
      </c>
      <c r="F755" s="64">
        <v>78.0</v>
      </c>
      <c r="G755" s="64">
        <v>5200.0</v>
      </c>
      <c r="H755" s="64" t="s">
        <v>23</v>
      </c>
      <c r="I755" s="64" t="s">
        <v>5962</v>
      </c>
      <c r="J755" s="64"/>
      <c r="K755" s="64"/>
      <c r="L755" s="64"/>
      <c r="M755" s="64"/>
      <c r="N755" s="64" t="s">
        <v>5963</v>
      </c>
      <c r="O755" s="64" t="s">
        <v>6107</v>
      </c>
    </row>
    <row r="756" ht="12.75" customHeight="1">
      <c r="A756" s="82">
        <v>39607.552083333336</v>
      </c>
      <c r="B756" s="64">
        <v>891.0</v>
      </c>
      <c r="C756" s="64" t="s">
        <v>1211</v>
      </c>
      <c r="D756" s="64" t="s">
        <v>819</v>
      </c>
      <c r="E756" s="64" t="s">
        <v>170</v>
      </c>
      <c r="F756" s="64">
        <v>76.0</v>
      </c>
      <c r="G756" s="64">
        <v>4700.0</v>
      </c>
      <c r="H756" s="64" t="s">
        <v>23</v>
      </c>
      <c r="I756" s="64" t="s">
        <v>5971</v>
      </c>
      <c r="J756" s="64"/>
      <c r="K756" s="64"/>
      <c r="L756" s="64"/>
      <c r="M756" s="64"/>
      <c r="N756" s="64" t="s">
        <v>5963</v>
      </c>
      <c r="O756" s="64" t="s">
        <v>5967</v>
      </c>
    </row>
    <row r="757" ht="12.75" customHeight="1">
      <c r="A757" s="82">
        <v>39607.5625</v>
      </c>
      <c r="B757" s="64">
        <v>899.0</v>
      </c>
      <c r="C757" s="64" t="s">
        <v>1211</v>
      </c>
      <c r="D757" s="64" t="s">
        <v>8</v>
      </c>
      <c r="E757" s="64" t="s">
        <v>855</v>
      </c>
      <c r="F757" s="64">
        <v>77.0</v>
      </c>
      <c r="G757" s="64">
        <v>4350.0</v>
      </c>
      <c r="H757" s="64" t="s">
        <v>23</v>
      </c>
      <c r="I757" s="64" t="s">
        <v>5962</v>
      </c>
      <c r="J757" s="64"/>
      <c r="K757" s="64"/>
      <c r="L757" s="64"/>
      <c r="M757" s="64"/>
      <c r="N757" s="64" t="s">
        <v>5963</v>
      </c>
      <c r="O757" s="64" t="s">
        <v>5993</v>
      </c>
    </row>
    <row r="758" ht="12.75" customHeight="1">
      <c r="A758" s="82">
        <v>39607.84027777778</v>
      </c>
      <c r="B758" s="64">
        <v>900.0</v>
      </c>
      <c r="C758" s="64" t="s">
        <v>1211</v>
      </c>
      <c r="D758" s="64" t="s">
        <v>819</v>
      </c>
      <c r="E758" s="64" t="s">
        <v>159</v>
      </c>
      <c r="F758" s="64">
        <v>71.0</v>
      </c>
      <c r="G758" s="64">
        <v>3850.0</v>
      </c>
      <c r="H758" s="64" t="s">
        <v>23</v>
      </c>
      <c r="I758" s="64" t="s">
        <v>5962</v>
      </c>
      <c r="J758" s="64"/>
      <c r="K758" s="64"/>
      <c r="L758" s="64"/>
      <c r="M758" s="64"/>
      <c r="N758" s="64" t="s">
        <v>5963</v>
      </c>
      <c r="O758" s="64" t="s">
        <v>6096</v>
      </c>
    </row>
    <row r="759" ht="12.75" customHeight="1">
      <c r="A759" s="82">
        <v>39608.416666666664</v>
      </c>
      <c r="B759" s="64">
        <v>907.0</v>
      </c>
      <c r="C759" s="64" t="s">
        <v>1211</v>
      </c>
      <c r="D759" s="64" t="s">
        <v>8</v>
      </c>
      <c r="E759" s="64" t="s">
        <v>845</v>
      </c>
      <c r="F759" s="64">
        <v>76.0</v>
      </c>
      <c r="G759" s="64">
        <v>5000.0</v>
      </c>
      <c r="H759" s="64" t="s">
        <v>23</v>
      </c>
      <c r="I759" s="64" t="s">
        <v>6020</v>
      </c>
      <c r="J759" s="64"/>
      <c r="K759" s="64"/>
      <c r="L759" s="64"/>
      <c r="M759" s="64"/>
      <c r="N759" s="64" t="s">
        <v>5963</v>
      </c>
      <c r="O759" s="64" t="s">
        <v>5972</v>
      </c>
    </row>
    <row r="760" ht="12.75" customHeight="1">
      <c r="A760" s="82">
        <v>39608.5</v>
      </c>
      <c r="B760" s="64">
        <v>901.0</v>
      </c>
      <c r="C760" s="64" t="s">
        <v>1211</v>
      </c>
      <c r="D760" s="64" t="s">
        <v>819</v>
      </c>
      <c r="E760" s="64" t="s">
        <v>819</v>
      </c>
      <c r="F760" s="64">
        <v>76.0</v>
      </c>
      <c r="G760" s="64">
        <v>4700.0</v>
      </c>
      <c r="H760" s="64" t="s">
        <v>23</v>
      </c>
      <c r="I760" s="64" t="s">
        <v>5962</v>
      </c>
      <c r="J760" s="64"/>
      <c r="K760" s="64"/>
      <c r="L760" s="64"/>
      <c r="M760" s="64"/>
      <c r="N760" s="64" t="s">
        <v>5963</v>
      </c>
      <c r="O760" s="64" t="s">
        <v>6107</v>
      </c>
    </row>
    <row r="761" ht="12.75" customHeight="1">
      <c r="A761" s="82">
        <v>39608.520833333336</v>
      </c>
      <c r="B761" s="64">
        <v>902.0</v>
      </c>
      <c r="C761" s="64" t="s">
        <v>1211</v>
      </c>
      <c r="D761" s="64" t="s">
        <v>8</v>
      </c>
      <c r="E761" s="64" t="s">
        <v>161</v>
      </c>
      <c r="F761" s="64">
        <v>77.0</v>
      </c>
      <c r="G761" s="64">
        <v>4500.0</v>
      </c>
      <c r="H761" s="64" t="s">
        <v>23</v>
      </c>
      <c r="I761" s="64" t="s">
        <v>5962</v>
      </c>
      <c r="J761" s="64"/>
      <c r="K761" s="64"/>
      <c r="L761" s="64"/>
      <c r="M761" s="64"/>
      <c r="N761" s="64" t="s">
        <v>5963</v>
      </c>
      <c r="O761" s="64" t="s">
        <v>6493</v>
      </c>
    </row>
    <row r="762" ht="12.75" customHeight="1">
      <c r="A762" s="82">
        <v>39608.604166666664</v>
      </c>
      <c r="B762" s="64">
        <v>903.0</v>
      </c>
      <c r="C762" s="64" t="s">
        <v>1211</v>
      </c>
      <c r="D762" s="64" t="s">
        <v>819</v>
      </c>
      <c r="E762" s="64" t="s">
        <v>819</v>
      </c>
      <c r="F762" s="64">
        <v>77.0</v>
      </c>
      <c r="G762" s="64">
        <v>4800.0</v>
      </c>
      <c r="H762" s="64" t="s">
        <v>23</v>
      </c>
      <c r="I762" s="64" t="s">
        <v>5971</v>
      </c>
      <c r="J762" s="64"/>
      <c r="K762" s="64"/>
      <c r="L762" s="64"/>
      <c r="M762" s="64"/>
      <c r="N762" s="64" t="s">
        <v>5963</v>
      </c>
      <c r="O762" s="64" t="s">
        <v>5972</v>
      </c>
    </row>
    <row r="763" ht="12.75" customHeight="1">
      <c r="A763" s="82">
        <v>39608.770833333336</v>
      </c>
      <c r="B763" s="64">
        <v>904.0</v>
      </c>
      <c r="C763" s="64" t="s">
        <v>1211</v>
      </c>
      <c r="D763" s="64" t="s">
        <v>819</v>
      </c>
      <c r="E763" s="64" t="s">
        <v>819</v>
      </c>
      <c r="F763" s="64">
        <v>78.0</v>
      </c>
      <c r="G763" s="64">
        <v>5700.0</v>
      </c>
      <c r="H763" s="64" t="s">
        <v>23</v>
      </c>
      <c r="I763" s="64" t="s">
        <v>5962</v>
      </c>
      <c r="J763" s="64"/>
      <c r="K763" s="64"/>
      <c r="L763" s="64"/>
      <c r="M763" s="64"/>
      <c r="N763" s="64" t="s">
        <v>5963</v>
      </c>
      <c r="O763" s="64" t="s">
        <v>6133</v>
      </c>
    </row>
    <row r="764" ht="12.75" customHeight="1">
      <c r="A764" s="82">
        <v>39608.833333333336</v>
      </c>
      <c r="B764" s="64">
        <v>905.0</v>
      </c>
      <c r="C764" s="64" t="s">
        <v>1211</v>
      </c>
      <c r="D764" s="64" t="s">
        <v>819</v>
      </c>
      <c r="E764" s="64" t="s">
        <v>819</v>
      </c>
      <c r="F764" s="64">
        <v>63.0</v>
      </c>
      <c r="G764" s="64">
        <v>3500.0</v>
      </c>
      <c r="H764" s="64" t="s">
        <v>23</v>
      </c>
      <c r="I764" s="64" t="s">
        <v>5962</v>
      </c>
      <c r="J764" s="64"/>
      <c r="K764" s="64"/>
      <c r="L764" s="64"/>
      <c r="M764" s="64"/>
      <c r="N764" s="64" t="s">
        <v>5963</v>
      </c>
      <c r="O764" s="64" t="s">
        <v>6100</v>
      </c>
    </row>
    <row r="765" ht="12.75" customHeight="1">
      <c r="A765" s="82">
        <v>39608.895833333336</v>
      </c>
      <c r="B765" s="64">
        <v>906.0</v>
      </c>
      <c r="C765" s="64" t="s">
        <v>1211</v>
      </c>
      <c r="D765" s="64" t="s">
        <v>819</v>
      </c>
      <c r="E765" s="64" t="s">
        <v>819</v>
      </c>
      <c r="F765" s="64">
        <v>76.0</v>
      </c>
      <c r="G765" s="64">
        <v>4900.0</v>
      </c>
      <c r="H765" s="64" t="s">
        <v>23</v>
      </c>
      <c r="I765" s="64" t="s">
        <v>6020</v>
      </c>
      <c r="J765" s="64"/>
      <c r="K765" s="64"/>
      <c r="L765" s="64"/>
      <c r="M765" s="64"/>
      <c r="N765" s="64" t="s">
        <v>5963</v>
      </c>
      <c r="O765" s="64" t="s">
        <v>6109</v>
      </c>
    </row>
    <row r="766" ht="12.75" customHeight="1">
      <c r="A766" s="82">
        <v>39609.333333333336</v>
      </c>
      <c r="B766" s="64">
        <v>909.0</v>
      </c>
      <c r="C766" s="64" t="s">
        <v>1211</v>
      </c>
      <c r="D766" s="64" t="s">
        <v>819</v>
      </c>
      <c r="E766" s="64" t="s">
        <v>819</v>
      </c>
      <c r="F766" s="64">
        <v>78.0</v>
      </c>
      <c r="G766" s="64">
        <v>5100.0</v>
      </c>
      <c r="H766" s="64" t="s">
        <v>23</v>
      </c>
      <c r="I766" s="64" t="s">
        <v>5962</v>
      </c>
      <c r="J766" s="64"/>
      <c r="K766" s="64"/>
      <c r="L766" s="64"/>
      <c r="M766" s="64"/>
      <c r="N766" s="64" t="s">
        <v>5963</v>
      </c>
      <c r="O766" s="64" t="s">
        <v>6308</v>
      </c>
    </row>
    <row r="767" ht="12.75" customHeight="1">
      <c r="A767" s="82">
        <v>39609.416666666664</v>
      </c>
      <c r="B767" s="64">
        <v>917.0</v>
      </c>
      <c r="C767" s="64" t="s">
        <v>1211</v>
      </c>
      <c r="D767" s="64" t="s">
        <v>8</v>
      </c>
      <c r="E767" s="64" t="s">
        <v>104</v>
      </c>
      <c r="F767" s="64">
        <v>75.0</v>
      </c>
      <c r="G767" s="64">
        <v>4400.0</v>
      </c>
      <c r="H767" s="64" t="s">
        <v>23</v>
      </c>
      <c r="I767" s="64" t="s">
        <v>5971</v>
      </c>
      <c r="J767" s="64"/>
      <c r="K767" s="64"/>
      <c r="L767" s="64"/>
      <c r="M767" s="64"/>
      <c r="N767" s="64" t="s">
        <v>5963</v>
      </c>
      <c r="O767" s="64" t="s">
        <v>6494</v>
      </c>
    </row>
    <row r="768" ht="12.75" customHeight="1">
      <c r="A768" s="82">
        <v>39609.4375</v>
      </c>
      <c r="B768" s="64">
        <v>918.0</v>
      </c>
      <c r="C768" s="64" t="s">
        <v>1211</v>
      </c>
      <c r="D768" s="64" t="s">
        <v>8</v>
      </c>
      <c r="E768" s="64" t="s">
        <v>104</v>
      </c>
      <c r="F768" s="64">
        <v>76.0</v>
      </c>
      <c r="G768" s="64">
        <v>4500.0</v>
      </c>
      <c r="H768" s="64" t="s">
        <v>23</v>
      </c>
      <c r="I768" s="64" t="s">
        <v>5971</v>
      </c>
      <c r="J768" s="64"/>
      <c r="K768" s="64"/>
      <c r="L768" s="64"/>
      <c r="M768" s="64"/>
      <c r="N768" s="64" t="s">
        <v>5963</v>
      </c>
      <c r="O768" s="64" t="s">
        <v>6494</v>
      </c>
    </row>
    <row r="769" ht="12.75" customHeight="1">
      <c r="A769" s="82">
        <v>39609.458333333336</v>
      </c>
      <c r="B769" s="64">
        <v>908.0</v>
      </c>
      <c r="C769" s="64" t="s">
        <v>1211</v>
      </c>
      <c r="D769" s="64" t="s">
        <v>819</v>
      </c>
      <c r="E769" s="64" t="s">
        <v>819</v>
      </c>
      <c r="F769" s="64">
        <v>70.0</v>
      </c>
      <c r="G769" s="64">
        <v>3300.0</v>
      </c>
      <c r="H769" s="64" t="s">
        <v>23</v>
      </c>
      <c r="I769" s="64" t="s">
        <v>5962</v>
      </c>
      <c r="J769" s="64"/>
      <c r="K769" s="64"/>
      <c r="L769" s="64"/>
      <c r="M769" s="64"/>
      <c r="N769" s="64" t="s">
        <v>5963</v>
      </c>
      <c r="O769" s="64" t="s">
        <v>5967</v>
      </c>
    </row>
    <row r="770" ht="12.75" customHeight="1">
      <c r="A770" s="82">
        <v>39609.458333333336</v>
      </c>
      <c r="B770" s="64">
        <v>912.0</v>
      </c>
      <c r="C770" s="64" t="s">
        <v>1211</v>
      </c>
      <c r="D770" s="64" t="s">
        <v>819</v>
      </c>
      <c r="E770" s="64" t="s">
        <v>819</v>
      </c>
      <c r="F770" s="64">
        <v>71.0</v>
      </c>
      <c r="G770" s="64">
        <v>4600.0</v>
      </c>
      <c r="H770" s="64" t="s">
        <v>23</v>
      </c>
      <c r="I770" s="64" t="s">
        <v>5962</v>
      </c>
      <c r="J770" s="64"/>
      <c r="K770" s="64"/>
      <c r="L770" s="64"/>
      <c r="M770" s="64"/>
      <c r="N770" s="64" t="s">
        <v>5963</v>
      </c>
      <c r="O770" s="64" t="s">
        <v>5972</v>
      </c>
    </row>
    <row r="771" ht="12.75" customHeight="1">
      <c r="A771" s="82">
        <v>39609.479166666664</v>
      </c>
      <c r="B771" s="64">
        <v>910.0</v>
      </c>
      <c r="C771" s="64" t="s">
        <v>1211</v>
      </c>
      <c r="D771" s="64" t="s">
        <v>819</v>
      </c>
      <c r="E771" s="64" t="s">
        <v>819</v>
      </c>
      <c r="F771" s="64">
        <v>75.0</v>
      </c>
      <c r="G771" s="64">
        <v>4400.0</v>
      </c>
      <c r="H771" s="64" t="s">
        <v>23</v>
      </c>
      <c r="I771" s="64" t="s">
        <v>5962</v>
      </c>
      <c r="J771" s="64"/>
      <c r="K771" s="64"/>
      <c r="L771" s="64"/>
      <c r="M771" s="64"/>
      <c r="N771" s="64" t="s">
        <v>5963</v>
      </c>
      <c r="O771" s="64" t="s">
        <v>5972</v>
      </c>
    </row>
    <row r="772" ht="12.75" customHeight="1">
      <c r="A772" s="82">
        <v>39609.541666666664</v>
      </c>
      <c r="B772" s="64">
        <v>911.0</v>
      </c>
      <c r="C772" s="64" t="s">
        <v>1211</v>
      </c>
      <c r="D772" s="64" t="s">
        <v>819</v>
      </c>
      <c r="E772" s="64" t="s">
        <v>819</v>
      </c>
      <c r="F772" s="64">
        <v>62.0</v>
      </c>
      <c r="G772" s="64">
        <v>2400.0</v>
      </c>
      <c r="H772" s="64" t="s">
        <v>23</v>
      </c>
      <c r="I772" s="64" t="s">
        <v>5962</v>
      </c>
      <c r="J772" s="64"/>
      <c r="K772" s="64"/>
      <c r="L772" s="64"/>
      <c r="M772" s="64"/>
      <c r="N772" s="64" t="s">
        <v>5963</v>
      </c>
      <c r="O772" s="64" t="s">
        <v>6374</v>
      </c>
    </row>
    <row r="773" ht="12.75" customHeight="1">
      <c r="A773" s="82">
        <v>39609.604166666664</v>
      </c>
      <c r="B773" s="64">
        <v>913.0</v>
      </c>
      <c r="C773" s="64" t="s">
        <v>1211</v>
      </c>
      <c r="D773" s="64" t="s">
        <v>8</v>
      </c>
      <c r="E773" s="64" t="s">
        <v>886</v>
      </c>
      <c r="F773" s="64">
        <v>72.0</v>
      </c>
      <c r="G773" s="64">
        <v>3600.0</v>
      </c>
      <c r="H773" s="64" t="s">
        <v>23</v>
      </c>
      <c r="I773" s="64" t="s">
        <v>6020</v>
      </c>
      <c r="J773" s="64"/>
      <c r="K773" s="64"/>
      <c r="L773" s="64"/>
      <c r="M773" s="64"/>
      <c r="N773" s="64" t="s">
        <v>5963</v>
      </c>
      <c r="O773" s="64" t="s">
        <v>6143</v>
      </c>
    </row>
    <row r="774" ht="12.75" customHeight="1">
      <c r="A774" s="82">
        <v>39609.75</v>
      </c>
      <c r="B774" s="64">
        <v>914.0</v>
      </c>
      <c r="C774" s="64" t="s">
        <v>1211</v>
      </c>
      <c r="D774" s="64" t="s">
        <v>819</v>
      </c>
      <c r="E774" s="64" t="s">
        <v>819</v>
      </c>
      <c r="F774" s="64">
        <v>68.0</v>
      </c>
      <c r="G774" s="64">
        <v>3700.0</v>
      </c>
      <c r="H774" s="64" t="s">
        <v>23</v>
      </c>
      <c r="I774" s="64" t="s">
        <v>5962</v>
      </c>
      <c r="J774" s="64"/>
      <c r="K774" s="64"/>
      <c r="L774" s="64"/>
      <c r="M774" s="64"/>
      <c r="N774" s="64" t="s">
        <v>5963</v>
      </c>
      <c r="O774" s="64" t="s">
        <v>6046</v>
      </c>
    </row>
    <row r="775" ht="12.75" customHeight="1">
      <c r="A775" s="82">
        <v>39609.8125</v>
      </c>
      <c r="B775" s="64">
        <v>915.0</v>
      </c>
      <c r="C775" s="64" t="s">
        <v>1211</v>
      </c>
      <c r="D775" s="64" t="s">
        <v>8</v>
      </c>
      <c r="E775" s="64" t="s">
        <v>856</v>
      </c>
      <c r="F775" s="64">
        <v>76.0</v>
      </c>
      <c r="G775" s="64">
        <v>4500.0</v>
      </c>
      <c r="H775" s="64" t="s">
        <v>23</v>
      </c>
      <c r="I775" s="64" t="s">
        <v>5971</v>
      </c>
      <c r="J775" s="64"/>
      <c r="K775" s="64"/>
      <c r="L775" s="64"/>
      <c r="M775" s="64"/>
      <c r="N775" s="64" t="s">
        <v>5963</v>
      </c>
      <c r="O775" s="64" t="s">
        <v>6125</v>
      </c>
    </row>
    <row r="776" ht="12.75" customHeight="1">
      <c r="A776" s="82">
        <v>39609.854166666664</v>
      </c>
      <c r="B776" s="64">
        <v>916.0</v>
      </c>
      <c r="C776" s="64" t="s">
        <v>1211</v>
      </c>
      <c r="D776" s="64" t="s">
        <v>819</v>
      </c>
      <c r="E776" s="64" t="s">
        <v>819</v>
      </c>
      <c r="F776" s="64">
        <v>80.0</v>
      </c>
      <c r="G776" s="64">
        <v>6000.0</v>
      </c>
      <c r="H776" s="64" t="s">
        <v>23</v>
      </c>
      <c r="I776" s="64" t="s">
        <v>6020</v>
      </c>
      <c r="J776" s="64"/>
      <c r="K776" s="64"/>
      <c r="L776" s="64"/>
      <c r="M776" s="64"/>
      <c r="N776" s="64" t="s">
        <v>5963</v>
      </c>
      <c r="O776" s="64" t="s">
        <v>6107</v>
      </c>
    </row>
    <row r="777" ht="12.75" customHeight="1">
      <c r="A777" s="82">
        <v>39610.291666666664</v>
      </c>
      <c r="B777" s="64">
        <v>919.0</v>
      </c>
      <c r="C777" s="64" t="s">
        <v>1211</v>
      </c>
      <c r="D777" s="64" t="s">
        <v>8</v>
      </c>
      <c r="E777" s="64" t="s">
        <v>134</v>
      </c>
      <c r="F777" s="64">
        <v>80.0</v>
      </c>
      <c r="G777" s="64">
        <v>5800.0</v>
      </c>
      <c r="H777" s="64" t="s">
        <v>23</v>
      </c>
      <c r="I777" s="64" t="s">
        <v>5962</v>
      </c>
      <c r="J777" s="64"/>
      <c r="K777" s="64"/>
      <c r="L777" s="64"/>
      <c r="M777" s="64"/>
      <c r="N777" s="64" t="s">
        <v>5963</v>
      </c>
      <c r="O777" s="64" t="s">
        <v>5965</v>
      </c>
    </row>
    <row r="778" ht="12.75" customHeight="1">
      <c r="A778" s="82">
        <v>39610.458333333336</v>
      </c>
      <c r="B778" s="64">
        <v>920.0</v>
      </c>
      <c r="C778" s="64" t="s">
        <v>1211</v>
      </c>
      <c r="D778" s="64" t="s">
        <v>8</v>
      </c>
      <c r="E778" s="64" t="s">
        <v>856</v>
      </c>
      <c r="F778" s="64">
        <v>75.0</v>
      </c>
      <c r="G778" s="64">
        <v>4250.0</v>
      </c>
      <c r="H778" s="64" t="s">
        <v>23</v>
      </c>
      <c r="I778" s="64" t="s">
        <v>5962</v>
      </c>
      <c r="J778" s="64"/>
      <c r="K778" s="64"/>
      <c r="L778" s="64"/>
      <c r="M778" s="64"/>
      <c r="N778" s="64" t="s">
        <v>5963</v>
      </c>
      <c r="O778" s="64" t="s">
        <v>6046</v>
      </c>
    </row>
    <row r="779" ht="12.75" customHeight="1">
      <c r="A779" s="82">
        <v>39610.458333333336</v>
      </c>
      <c r="B779" s="64">
        <v>921.0</v>
      </c>
      <c r="C779" s="64" t="s">
        <v>1211</v>
      </c>
      <c r="D779" s="64" t="s">
        <v>8</v>
      </c>
      <c r="E779" s="64" t="s">
        <v>856</v>
      </c>
      <c r="F779" s="64">
        <v>78.0</v>
      </c>
      <c r="G779" s="64">
        <v>5100.0</v>
      </c>
      <c r="H779" s="64" t="s">
        <v>23</v>
      </c>
      <c r="I779" s="64" t="s">
        <v>5962</v>
      </c>
      <c r="J779" s="64"/>
      <c r="K779" s="64"/>
      <c r="L779" s="64"/>
      <c r="M779" s="64"/>
      <c r="N779" s="64" t="s">
        <v>5963</v>
      </c>
      <c r="O779" s="64" t="s">
        <v>6046</v>
      </c>
    </row>
    <row r="780" ht="12.75" customHeight="1">
      <c r="A780" s="82">
        <v>39610.520833333336</v>
      </c>
      <c r="B780" s="64">
        <v>924.0</v>
      </c>
      <c r="C780" s="64" t="s">
        <v>1211</v>
      </c>
      <c r="D780" s="64" t="s">
        <v>8</v>
      </c>
      <c r="E780" s="64" t="s">
        <v>845</v>
      </c>
      <c r="F780" s="64">
        <v>80.0</v>
      </c>
      <c r="G780" s="64">
        <v>5700.0</v>
      </c>
      <c r="H780" s="64" t="s">
        <v>23</v>
      </c>
      <c r="I780" s="64" t="s">
        <v>5971</v>
      </c>
      <c r="J780" s="64"/>
      <c r="K780" s="64"/>
      <c r="L780" s="64"/>
      <c r="M780" s="64"/>
      <c r="N780" s="64" t="s">
        <v>5996</v>
      </c>
      <c r="O780" s="64" t="s">
        <v>5997</v>
      </c>
    </row>
    <row r="781" ht="12.75" customHeight="1">
      <c r="A781" s="82">
        <v>39612.395833333336</v>
      </c>
      <c r="B781" s="64">
        <v>925.0</v>
      </c>
      <c r="C781" s="64" t="s">
        <v>1211</v>
      </c>
      <c r="D781" s="64" t="s">
        <v>8</v>
      </c>
      <c r="E781" s="64" t="s">
        <v>842</v>
      </c>
      <c r="F781" s="64">
        <v>75.0</v>
      </c>
      <c r="G781" s="64">
        <v>4250.0</v>
      </c>
      <c r="H781" s="64" t="s">
        <v>23</v>
      </c>
      <c r="I781" s="64" t="s">
        <v>5962</v>
      </c>
      <c r="J781" s="64"/>
      <c r="K781" s="64"/>
      <c r="L781" s="64"/>
      <c r="M781" s="64"/>
      <c r="N781" s="64" t="s">
        <v>5963</v>
      </c>
      <c r="O781" s="64" t="s">
        <v>5993</v>
      </c>
    </row>
    <row r="782" ht="12.75" customHeight="1">
      <c r="A782" s="82">
        <v>39612.583333333336</v>
      </c>
      <c r="B782" s="64">
        <v>926.0</v>
      </c>
      <c r="C782" s="64" t="s">
        <v>1211</v>
      </c>
      <c r="D782" s="64" t="s">
        <v>8</v>
      </c>
      <c r="E782" s="64" t="s">
        <v>112</v>
      </c>
      <c r="F782" s="64">
        <v>76.0</v>
      </c>
      <c r="G782" s="64">
        <v>4400.0</v>
      </c>
      <c r="H782" s="64" t="s">
        <v>23</v>
      </c>
      <c r="I782" s="64" t="s">
        <v>5971</v>
      </c>
      <c r="J782" s="64"/>
      <c r="K782" s="64"/>
      <c r="L782" s="64"/>
      <c r="M782" s="64"/>
      <c r="N782" s="64" t="s">
        <v>5963</v>
      </c>
      <c r="O782" s="64" t="s">
        <v>6109</v>
      </c>
    </row>
    <row r="783" ht="12.75" customHeight="1">
      <c r="A783" s="82">
        <v>39613.291666666664</v>
      </c>
      <c r="B783" s="64">
        <v>932.0</v>
      </c>
      <c r="C783" s="64" t="s">
        <v>1211</v>
      </c>
      <c r="D783" s="64" t="s">
        <v>819</v>
      </c>
      <c r="E783" s="64" t="s">
        <v>819</v>
      </c>
      <c r="F783" s="64">
        <v>72.0</v>
      </c>
      <c r="G783" s="64">
        <v>4000.0</v>
      </c>
      <c r="H783" s="64" t="s">
        <v>23</v>
      </c>
      <c r="I783" s="64" t="s">
        <v>5962</v>
      </c>
      <c r="J783" s="64"/>
      <c r="K783" s="64"/>
      <c r="L783" s="64"/>
      <c r="M783" s="64"/>
      <c r="N783" s="64" t="s">
        <v>5963</v>
      </c>
      <c r="O783" s="64" t="s">
        <v>5967</v>
      </c>
    </row>
    <row r="784" ht="12.75" customHeight="1">
      <c r="A784" s="82">
        <v>39613.333333333336</v>
      </c>
      <c r="B784" s="64">
        <v>936.0</v>
      </c>
      <c r="C784" s="64" t="s">
        <v>1211</v>
      </c>
      <c r="D784" s="64" t="s">
        <v>819</v>
      </c>
      <c r="E784" s="64" t="s">
        <v>819</v>
      </c>
      <c r="F784" s="64">
        <v>73.0</v>
      </c>
      <c r="G784" s="64">
        <v>4200.0</v>
      </c>
      <c r="H784" s="64" t="s">
        <v>23</v>
      </c>
      <c r="I784" s="64" t="s">
        <v>5962</v>
      </c>
      <c r="J784" s="64"/>
      <c r="K784" s="64"/>
      <c r="L784" s="64"/>
      <c r="M784" s="64"/>
      <c r="N784" s="64" t="s">
        <v>5963</v>
      </c>
      <c r="O784" s="64" t="s">
        <v>6308</v>
      </c>
    </row>
    <row r="785" ht="12.75" customHeight="1">
      <c r="A785" s="82">
        <v>39613.333333333336</v>
      </c>
      <c r="B785" s="64">
        <v>929.0</v>
      </c>
      <c r="C785" s="64" t="s">
        <v>1211</v>
      </c>
      <c r="D785" s="64" t="s">
        <v>819</v>
      </c>
      <c r="E785" s="64" t="s">
        <v>819</v>
      </c>
      <c r="F785" s="64">
        <v>74.0</v>
      </c>
      <c r="G785" s="64">
        <v>5100.0</v>
      </c>
      <c r="H785" s="64" t="s">
        <v>23</v>
      </c>
      <c r="I785" s="64" t="s">
        <v>6020</v>
      </c>
      <c r="J785" s="64"/>
      <c r="K785" s="64"/>
      <c r="L785" s="64"/>
      <c r="M785" s="64"/>
      <c r="N785" s="64" t="s">
        <v>5963</v>
      </c>
      <c r="O785" s="64" t="s">
        <v>5967</v>
      </c>
    </row>
    <row r="786" ht="12.75" customHeight="1">
      <c r="A786" s="82">
        <v>39613.333333333336</v>
      </c>
      <c r="B786" s="64">
        <v>933.0</v>
      </c>
      <c r="C786" s="64" t="s">
        <v>1211</v>
      </c>
      <c r="D786" s="64" t="s">
        <v>819</v>
      </c>
      <c r="E786" s="64" t="s">
        <v>819</v>
      </c>
      <c r="F786" s="64">
        <v>75.0</v>
      </c>
      <c r="G786" s="64">
        <v>4000.0</v>
      </c>
      <c r="H786" s="64" t="s">
        <v>23</v>
      </c>
      <c r="I786" s="64" t="s">
        <v>5962</v>
      </c>
      <c r="J786" s="64"/>
      <c r="K786" s="64"/>
      <c r="L786" s="64"/>
      <c r="M786" s="64"/>
      <c r="N786" s="64" t="s">
        <v>5963</v>
      </c>
      <c r="O786" s="64" t="s">
        <v>6098</v>
      </c>
    </row>
    <row r="787" ht="12.75" customHeight="1">
      <c r="A787" s="82">
        <v>39613.375</v>
      </c>
      <c r="B787" s="64">
        <v>930.0</v>
      </c>
      <c r="C787" s="64" t="s">
        <v>1211</v>
      </c>
      <c r="D787" s="64" t="s">
        <v>819</v>
      </c>
      <c r="E787" s="64" t="s">
        <v>819</v>
      </c>
      <c r="F787" s="64">
        <v>74.0</v>
      </c>
      <c r="G787" s="64">
        <v>4000.0</v>
      </c>
      <c r="H787" s="64" t="s">
        <v>23</v>
      </c>
      <c r="I787" s="64" t="s">
        <v>5971</v>
      </c>
      <c r="J787" s="64"/>
      <c r="K787" s="64"/>
      <c r="L787" s="64"/>
      <c r="M787" s="64"/>
      <c r="N787" s="64" t="s">
        <v>5963</v>
      </c>
      <c r="O787" s="64" t="s">
        <v>6097</v>
      </c>
    </row>
    <row r="788" ht="12.75" customHeight="1">
      <c r="A788" s="82">
        <v>39613.416666666664</v>
      </c>
      <c r="B788" s="64">
        <v>934.0</v>
      </c>
      <c r="C788" s="64" t="s">
        <v>1211</v>
      </c>
      <c r="D788" s="64" t="s">
        <v>819</v>
      </c>
      <c r="E788" s="64" t="s">
        <v>819</v>
      </c>
      <c r="F788" s="64">
        <v>76.0</v>
      </c>
      <c r="G788" s="64">
        <v>4700.0</v>
      </c>
      <c r="H788" s="64" t="s">
        <v>23</v>
      </c>
      <c r="I788" s="64" t="s">
        <v>5962</v>
      </c>
      <c r="J788" s="64"/>
      <c r="K788" s="64"/>
      <c r="L788" s="64"/>
      <c r="M788" s="64"/>
      <c r="N788" s="64" t="s">
        <v>5963</v>
      </c>
      <c r="O788" s="64" t="s">
        <v>6495</v>
      </c>
    </row>
    <row r="789" ht="12.75" customHeight="1">
      <c r="A789" s="82">
        <v>39613.416666666664</v>
      </c>
      <c r="B789" s="64">
        <v>937.0</v>
      </c>
      <c r="C789" s="64" t="s">
        <v>1211</v>
      </c>
      <c r="D789" s="64" t="s">
        <v>819</v>
      </c>
      <c r="E789" s="64" t="s">
        <v>819</v>
      </c>
      <c r="F789" s="64">
        <v>77.0</v>
      </c>
      <c r="G789" s="64">
        <v>4500.0</v>
      </c>
      <c r="H789" s="64" t="s">
        <v>23</v>
      </c>
      <c r="I789" s="64" t="s">
        <v>5962</v>
      </c>
      <c r="J789" s="64"/>
      <c r="K789" s="64"/>
      <c r="L789" s="64"/>
      <c r="M789" s="64"/>
      <c r="N789" s="64" t="s">
        <v>5963</v>
      </c>
      <c r="O789" s="64" t="s">
        <v>6107</v>
      </c>
    </row>
    <row r="790" ht="12.75" customHeight="1">
      <c r="A790" s="82">
        <v>39613.416666666664</v>
      </c>
      <c r="B790" s="64">
        <v>931.0</v>
      </c>
      <c r="C790" s="64" t="s">
        <v>1211</v>
      </c>
      <c r="D790" s="64" t="s">
        <v>819</v>
      </c>
      <c r="E790" s="64" t="s">
        <v>819</v>
      </c>
      <c r="F790" s="64">
        <v>78.0</v>
      </c>
      <c r="G790" s="64">
        <v>4900.0</v>
      </c>
      <c r="H790" s="64" t="s">
        <v>23</v>
      </c>
      <c r="I790" s="64" t="s">
        <v>5962</v>
      </c>
      <c r="J790" s="64"/>
      <c r="K790" s="64"/>
      <c r="L790" s="64"/>
      <c r="M790" s="64"/>
      <c r="N790" s="64" t="s">
        <v>5963</v>
      </c>
      <c r="O790" s="64" t="s">
        <v>5993</v>
      </c>
    </row>
    <row r="791" ht="12.75" customHeight="1">
      <c r="A791" s="82">
        <v>39613.416666666664</v>
      </c>
      <c r="B791" s="64">
        <v>938.0</v>
      </c>
      <c r="C791" s="64" t="s">
        <v>1211</v>
      </c>
      <c r="D791" s="64" t="s">
        <v>819</v>
      </c>
      <c r="E791" s="64" t="s">
        <v>819</v>
      </c>
      <c r="F791" s="64">
        <v>79.0</v>
      </c>
      <c r="G791" s="64">
        <v>5250.0</v>
      </c>
      <c r="H791" s="64" t="s">
        <v>23</v>
      </c>
      <c r="I791" s="64" t="s">
        <v>5962</v>
      </c>
      <c r="J791" s="64"/>
      <c r="K791" s="64"/>
      <c r="L791" s="64"/>
      <c r="M791" s="64"/>
      <c r="N791" s="64" t="s">
        <v>5963</v>
      </c>
      <c r="O791" s="64" t="s">
        <v>5967</v>
      </c>
    </row>
    <row r="792" ht="12.75" customHeight="1">
      <c r="A792" s="82">
        <v>39613.416666666664</v>
      </c>
      <c r="B792" s="64">
        <v>935.0</v>
      </c>
      <c r="C792" s="64" t="s">
        <v>1211</v>
      </c>
      <c r="D792" s="64" t="s">
        <v>8</v>
      </c>
      <c r="E792" s="64" t="s">
        <v>845</v>
      </c>
      <c r="F792" s="64">
        <v>80.0</v>
      </c>
      <c r="G792" s="64">
        <v>5300.0</v>
      </c>
      <c r="H792" s="64" t="s">
        <v>23</v>
      </c>
      <c r="I792" s="64" t="s">
        <v>5962</v>
      </c>
      <c r="J792" s="64"/>
      <c r="K792" s="64"/>
      <c r="L792" s="64"/>
      <c r="M792" s="64"/>
      <c r="N792" s="64" t="s">
        <v>5963</v>
      </c>
      <c r="O792" s="64" t="s">
        <v>5972</v>
      </c>
    </row>
    <row r="793" ht="12.75" customHeight="1">
      <c r="A793" s="82">
        <v>39613.479166666664</v>
      </c>
      <c r="B793" s="64">
        <v>942.0</v>
      </c>
      <c r="C793" s="64" t="s">
        <v>1211</v>
      </c>
      <c r="D793" s="64" t="s">
        <v>8</v>
      </c>
      <c r="E793" s="64" t="s">
        <v>855</v>
      </c>
      <c r="F793" s="64">
        <v>80.0</v>
      </c>
      <c r="G793" s="64">
        <v>6000.0</v>
      </c>
      <c r="H793" s="64" t="s">
        <v>23</v>
      </c>
      <c r="I793" s="64" t="s">
        <v>5962</v>
      </c>
      <c r="J793" s="64"/>
      <c r="K793" s="64"/>
      <c r="L793" s="64"/>
      <c r="M793" s="64"/>
      <c r="N793" s="64" t="s">
        <v>5963</v>
      </c>
      <c r="O793" s="64" t="s">
        <v>6461</v>
      </c>
    </row>
    <row r="794" ht="12.75" customHeight="1">
      <c r="A794" s="82">
        <v>39613.489583333336</v>
      </c>
      <c r="B794" s="64">
        <v>939.0</v>
      </c>
      <c r="C794" s="64" t="s">
        <v>1211</v>
      </c>
      <c r="D794" s="64" t="s">
        <v>819</v>
      </c>
      <c r="E794" s="64" t="s">
        <v>819</v>
      </c>
      <c r="F794" s="64">
        <v>82.0</v>
      </c>
      <c r="G794" s="64">
        <v>5950.0</v>
      </c>
      <c r="H794" s="64" t="s">
        <v>23</v>
      </c>
      <c r="I794" s="64" t="s">
        <v>5962</v>
      </c>
      <c r="J794" s="64"/>
      <c r="K794" s="64"/>
      <c r="L794" s="64"/>
      <c r="M794" s="64"/>
      <c r="N794" s="64" t="s">
        <v>5963</v>
      </c>
      <c r="O794" s="64" t="s">
        <v>5967</v>
      </c>
    </row>
    <row r="795" ht="12.75" customHeight="1">
      <c r="A795" s="82">
        <v>39613.59027777778</v>
      </c>
      <c r="B795" s="64">
        <v>940.0</v>
      </c>
      <c r="C795" s="64" t="s">
        <v>1211</v>
      </c>
      <c r="D795" s="64" t="s">
        <v>819</v>
      </c>
      <c r="E795" s="64" t="s">
        <v>819</v>
      </c>
      <c r="F795" s="64">
        <v>71.0</v>
      </c>
      <c r="G795" s="64">
        <v>4000.0</v>
      </c>
      <c r="H795" s="64" t="s">
        <v>23</v>
      </c>
      <c r="I795" s="64" t="s">
        <v>5962</v>
      </c>
      <c r="J795" s="64"/>
      <c r="K795" s="64"/>
      <c r="L795" s="64"/>
      <c r="M795" s="64"/>
      <c r="N795" s="64" t="s">
        <v>5963</v>
      </c>
      <c r="O795" s="64" t="s">
        <v>6316</v>
      </c>
    </row>
    <row r="796" ht="12.75" customHeight="1">
      <c r="A796" s="82">
        <v>39613.625</v>
      </c>
      <c r="B796" s="64">
        <v>941.0</v>
      </c>
      <c r="C796" s="64" t="s">
        <v>1211</v>
      </c>
      <c r="D796" s="64" t="s">
        <v>819</v>
      </c>
      <c r="E796" s="64" t="s">
        <v>819</v>
      </c>
      <c r="F796" s="64">
        <v>79.0</v>
      </c>
      <c r="G796" s="64">
        <v>5300.0</v>
      </c>
      <c r="H796" s="64" t="s">
        <v>23</v>
      </c>
      <c r="I796" s="64" t="s">
        <v>5962</v>
      </c>
      <c r="J796" s="64"/>
      <c r="K796" s="64"/>
      <c r="L796" s="64"/>
      <c r="M796" s="64"/>
      <c r="N796" s="64" t="s">
        <v>5963</v>
      </c>
      <c r="O796" s="64" t="s">
        <v>6130</v>
      </c>
    </row>
    <row r="797" ht="12.75" customHeight="1">
      <c r="A797" s="82">
        <v>39613.864583333336</v>
      </c>
      <c r="B797" s="64">
        <v>943.0</v>
      </c>
      <c r="C797" s="64" t="s">
        <v>1211</v>
      </c>
      <c r="D797" s="64" t="s">
        <v>8</v>
      </c>
      <c r="E797" s="64" t="s">
        <v>164</v>
      </c>
      <c r="F797" s="64">
        <v>74.0</v>
      </c>
      <c r="G797" s="64">
        <v>5000.0</v>
      </c>
      <c r="H797" s="64" t="s">
        <v>23</v>
      </c>
      <c r="I797" s="64" t="s">
        <v>5971</v>
      </c>
      <c r="J797" s="64"/>
      <c r="K797" s="64"/>
      <c r="L797" s="64"/>
      <c r="M797" s="64"/>
      <c r="N797" s="64" t="s">
        <v>6054</v>
      </c>
      <c r="O797" s="64" t="s">
        <v>6275</v>
      </c>
    </row>
    <row r="798" ht="12.75" customHeight="1">
      <c r="A798" s="82">
        <v>39614.333333333336</v>
      </c>
      <c r="B798" s="64">
        <v>944.0</v>
      </c>
      <c r="C798" s="64" t="s">
        <v>1211</v>
      </c>
      <c r="D798" s="64" t="s">
        <v>819</v>
      </c>
      <c r="E798" s="64" t="s">
        <v>819</v>
      </c>
      <c r="F798" s="64">
        <v>78.0</v>
      </c>
      <c r="G798" s="64">
        <v>5300.0</v>
      </c>
      <c r="H798" s="64" t="s">
        <v>23</v>
      </c>
      <c r="I798" s="64" t="s">
        <v>5962</v>
      </c>
      <c r="J798" s="64"/>
      <c r="K798" s="64"/>
      <c r="L798" s="64"/>
      <c r="M798" s="64"/>
      <c r="N798" s="64" t="s">
        <v>5963</v>
      </c>
      <c r="O798" s="64" t="s">
        <v>6100</v>
      </c>
    </row>
    <row r="799" ht="12.75" customHeight="1">
      <c r="A799" s="82">
        <v>39614.354166666664</v>
      </c>
      <c r="B799" s="64">
        <v>946.0</v>
      </c>
      <c r="C799" s="64" t="s">
        <v>1211</v>
      </c>
      <c r="D799" s="64" t="s">
        <v>819</v>
      </c>
      <c r="E799" s="64" t="s">
        <v>819</v>
      </c>
      <c r="F799" s="64">
        <v>74.0</v>
      </c>
      <c r="G799" s="64">
        <v>4200.0</v>
      </c>
      <c r="H799" s="64" t="s">
        <v>23</v>
      </c>
      <c r="I799" s="64" t="s">
        <v>5962</v>
      </c>
      <c r="J799" s="64"/>
      <c r="K799" s="64"/>
      <c r="L799" s="64"/>
      <c r="M799" s="64"/>
      <c r="N799" s="64" t="s">
        <v>5963</v>
      </c>
      <c r="O799" s="64" t="s">
        <v>5972</v>
      </c>
    </row>
    <row r="800" ht="12.75" customHeight="1">
      <c r="A800" s="82">
        <v>39614.375</v>
      </c>
      <c r="B800" s="64">
        <v>953.0</v>
      </c>
      <c r="C800" s="64" t="s">
        <v>1211</v>
      </c>
      <c r="D800" s="64" t="s">
        <v>819</v>
      </c>
      <c r="E800" s="64" t="s">
        <v>819</v>
      </c>
      <c r="F800" s="64">
        <v>76.0</v>
      </c>
      <c r="G800" s="64">
        <v>4600.0</v>
      </c>
      <c r="H800" s="64" t="s">
        <v>23</v>
      </c>
      <c r="I800" s="64" t="s">
        <v>5962</v>
      </c>
      <c r="J800" s="64"/>
      <c r="K800" s="64"/>
      <c r="L800" s="64"/>
      <c r="M800" s="64"/>
      <c r="N800" s="64" t="s">
        <v>5963</v>
      </c>
      <c r="O800" s="64" t="s">
        <v>6107</v>
      </c>
    </row>
    <row r="801" ht="12.75" customHeight="1">
      <c r="A801" s="82">
        <v>39614.385416666664</v>
      </c>
      <c r="B801" s="64">
        <v>951.0</v>
      </c>
      <c r="C801" s="64" t="s">
        <v>1211</v>
      </c>
      <c r="D801" s="64" t="s">
        <v>8</v>
      </c>
      <c r="E801" s="64" t="s">
        <v>134</v>
      </c>
      <c r="F801" s="64">
        <v>70.0</v>
      </c>
      <c r="G801" s="64">
        <v>3250.0</v>
      </c>
      <c r="H801" s="64" t="s">
        <v>23</v>
      </c>
      <c r="I801" s="64" t="s">
        <v>5962</v>
      </c>
      <c r="J801" s="64"/>
      <c r="K801" s="64"/>
      <c r="L801" s="64"/>
      <c r="M801" s="64"/>
      <c r="N801" s="64" t="s">
        <v>5963</v>
      </c>
      <c r="O801" s="64" t="s">
        <v>6097</v>
      </c>
    </row>
    <row r="802" ht="12.75" customHeight="1">
      <c r="A802" s="82">
        <v>39614.395833333336</v>
      </c>
      <c r="B802" s="64">
        <v>957.0</v>
      </c>
      <c r="C802" s="64" t="s">
        <v>1211</v>
      </c>
      <c r="D802" s="64" t="s">
        <v>8</v>
      </c>
      <c r="E802" s="64" t="s">
        <v>850</v>
      </c>
      <c r="F802" s="64">
        <v>80.0</v>
      </c>
      <c r="G802" s="64">
        <v>5850.0</v>
      </c>
      <c r="H802" s="64" t="s">
        <v>23</v>
      </c>
      <c r="I802" s="64" t="s">
        <v>5962</v>
      </c>
      <c r="J802" s="64"/>
      <c r="K802" s="64"/>
      <c r="L802" s="64"/>
      <c r="M802" s="64"/>
      <c r="N802" s="64" t="s">
        <v>5963</v>
      </c>
      <c r="O802" s="64" t="s">
        <v>864</v>
      </c>
    </row>
    <row r="803" ht="12.75" customHeight="1">
      <c r="A803" s="82">
        <v>39614.416666666664</v>
      </c>
      <c r="B803" s="64">
        <v>950.0</v>
      </c>
      <c r="C803" s="64" t="s">
        <v>1211</v>
      </c>
      <c r="D803" s="64" t="s">
        <v>819</v>
      </c>
      <c r="E803" s="64" t="s">
        <v>819</v>
      </c>
      <c r="F803" s="64">
        <v>73.0</v>
      </c>
      <c r="G803" s="64">
        <v>4700.0</v>
      </c>
      <c r="H803" s="64" t="s">
        <v>23</v>
      </c>
      <c r="I803" s="64" t="s">
        <v>6020</v>
      </c>
      <c r="J803" s="64"/>
      <c r="K803" s="64"/>
      <c r="L803" s="64"/>
      <c r="M803" s="64"/>
      <c r="N803" s="64" t="s">
        <v>5973</v>
      </c>
      <c r="O803" s="64" t="s">
        <v>5973</v>
      </c>
    </row>
    <row r="804" ht="12.75" customHeight="1">
      <c r="A804" s="82">
        <v>39614.416666666664</v>
      </c>
      <c r="B804" s="64">
        <v>945.0</v>
      </c>
      <c r="C804" s="64" t="s">
        <v>1211</v>
      </c>
      <c r="D804" s="64" t="s">
        <v>819</v>
      </c>
      <c r="E804" s="64" t="s">
        <v>819</v>
      </c>
      <c r="F804" s="64">
        <v>80.0</v>
      </c>
      <c r="G804" s="64">
        <v>5800.0</v>
      </c>
      <c r="H804" s="64" t="s">
        <v>23</v>
      </c>
      <c r="I804" s="64" t="s">
        <v>5962</v>
      </c>
      <c r="J804" s="64"/>
      <c r="K804" s="64"/>
      <c r="L804" s="64"/>
      <c r="M804" s="64"/>
      <c r="N804" s="64" t="s">
        <v>5963</v>
      </c>
      <c r="O804" s="64" t="s">
        <v>6154</v>
      </c>
    </row>
    <row r="805" ht="12.75" customHeight="1">
      <c r="A805" s="82">
        <v>39614.458333333336</v>
      </c>
      <c r="B805" s="64">
        <v>955.0</v>
      </c>
      <c r="C805" s="64" t="s">
        <v>1211</v>
      </c>
      <c r="D805" s="64" t="s">
        <v>819</v>
      </c>
      <c r="E805" s="64" t="s">
        <v>819</v>
      </c>
      <c r="F805" s="64">
        <v>73.0</v>
      </c>
      <c r="G805" s="64">
        <v>3700.0</v>
      </c>
      <c r="H805" s="64" t="s">
        <v>23</v>
      </c>
      <c r="I805" s="64" t="s">
        <v>5962</v>
      </c>
      <c r="J805" s="64"/>
      <c r="K805" s="64"/>
      <c r="L805" s="64"/>
      <c r="M805" s="64"/>
      <c r="N805" s="64" t="s">
        <v>5963</v>
      </c>
      <c r="O805" s="64" t="s">
        <v>6038</v>
      </c>
    </row>
    <row r="806" ht="12.75" customHeight="1">
      <c r="A806" s="82">
        <v>39614.458333333336</v>
      </c>
      <c r="B806" s="64">
        <v>947.0</v>
      </c>
      <c r="C806" s="64" t="s">
        <v>1211</v>
      </c>
      <c r="D806" s="64" t="s">
        <v>819</v>
      </c>
      <c r="E806" s="64" t="s">
        <v>819</v>
      </c>
      <c r="F806" s="64">
        <v>81.0</v>
      </c>
      <c r="G806" s="64">
        <v>6300.0</v>
      </c>
      <c r="H806" s="64" t="s">
        <v>23</v>
      </c>
      <c r="I806" s="64" t="s">
        <v>5962</v>
      </c>
      <c r="J806" s="64"/>
      <c r="K806" s="64"/>
      <c r="L806" s="64"/>
      <c r="M806" s="64"/>
      <c r="N806" s="64" t="s">
        <v>5963</v>
      </c>
      <c r="O806" s="64" t="s">
        <v>6475</v>
      </c>
    </row>
    <row r="807" ht="12.75" customHeight="1">
      <c r="A807" s="82">
        <v>39614.5</v>
      </c>
      <c r="B807" s="64">
        <v>952.0</v>
      </c>
      <c r="C807" s="64" t="s">
        <v>1211</v>
      </c>
      <c r="D807" s="64" t="s">
        <v>819</v>
      </c>
      <c r="E807" s="64" t="s">
        <v>819</v>
      </c>
      <c r="F807" s="64">
        <v>87.0</v>
      </c>
      <c r="G807" s="64">
        <v>7300.0</v>
      </c>
      <c r="H807" s="64" t="s">
        <v>23</v>
      </c>
      <c r="I807" s="64" t="s">
        <v>5962</v>
      </c>
      <c r="J807" s="64"/>
      <c r="K807" s="64"/>
      <c r="L807" s="64"/>
      <c r="M807" s="64"/>
      <c r="N807" s="64" t="s">
        <v>5963</v>
      </c>
      <c r="O807" s="64" t="s">
        <v>6107</v>
      </c>
    </row>
    <row r="808" ht="12.75" customHeight="1">
      <c r="A808" s="82">
        <v>39614.520833333336</v>
      </c>
      <c r="B808" s="64">
        <v>954.0</v>
      </c>
      <c r="C808" s="64" t="s">
        <v>1211</v>
      </c>
      <c r="D808" s="64" t="s">
        <v>819</v>
      </c>
      <c r="E808" s="64" t="s">
        <v>819</v>
      </c>
      <c r="F808" s="64">
        <v>77.0</v>
      </c>
      <c r="G808" s="64">
        <v>4950.0</v>
      </c>
      <c r="H808" s="64" t="s">
        <v>23</v>
      </c>
      <c r="I808" s="64" t="s">
        <v>5962</v>
      </c>
      <c r="J808" s="64"/>
      <c r="K808" s="64"/>
      <c r="L808" s="64"/>
      <c r="M808" s="64"/>
      <c r="N808" s="64" t="s">
        <v>5963</v>
      </c>
      <c r="O808" s="64" t="s">
        <v>6098</v>
      </c>
    </row>
    <row r="809" ht="12.75" customHeight="1">
      <c r="A809" s="82">
        <v>39614.541666666664</v>
      </c>
      <c r="B809" s="64">
        <v>956.0</v>
      </c>
      <c r="C809" s="64" t="s">
        <v>1211</v>
      </c>
      <c r="D809" s="64" t="s">
        <v>819</v>
      </c>
      <c r="E809" s="64" t="s">
        <v>819</v>
      </c>
      <c r="F809" s="64">
        <v>76.0</v>
      </c>
      <c r="G809" s="64">
        <v>4800.0</v>
      </c>
      <c r="H809" s="64" t="s">
        <v>23</v>
      </c>
      <c r="I809" s="64" t="s">
        <v>5962</v>
      </c>
      <c r="J809" s="64"/>
      <c r="K809" s="64"/>
      <c r="L809" s="64"/>
      <c r="M809" s="64"/>
      <c r="N809" s="64" t="s">
        <v>5963</v>
      </c>
      <c r="O809" s="64" t="s">
        <v>6107</v>
      </c>
    </row>
    <row r="810" ht="12.75" customHeight="1">
      <c r="A810" s="82">
        <v>39614.583333333336</v>
      </c>
      <c r="B810" s="64">
        <v>959.0</v>
      </c>
      <c r="C810" s="64" t="s">
        <v>1211</v>
      </c>
      <c r="D810" s="64" t="s">
        <v>8</v>
      </c>
      <c r="E810" s="64" t="s">
        <v>5269</v>
      </c>
      <c r="F810" s="64">
        <v>70.0</v>
      </c>
      <c r="G810" s="64">
        <v>4100.0</v>
      </c>
      <c r="H810" s="64" t="s">
        <v>23</v>
      </c>
      <c r="I810" s="64" t="s">
        <v>5962</v>
      </c>
      <c r="J810" s="64"/>
      <c r="K810" s="64"/>
      <c r="L810" s="64"/>
      <c r="M810" s="64"/>
      <c r="N810" s="64" t="s">
        <v>5963</v>
      </c>
      <c r="O810" s="64" t="s">
        <v>5992</v>
      </c>
    </row>
    <row r="811" ht="12.75" customHeight="1">
      <c r="A811" s="82">
        <v>39614.583333333336</v>
      </c>
      <c r="B811" s="64">
        <v>962.0</v>
      </c>
      <c r="C811" s="64" t="s">
        <v>1211</v>
      </c>
      <c r="D811" s="64" t="s">
        <v>8</v>
      </c>
      <c r="E811" s="64" t="s">
        <v>855</v>
      </c>
      <c r="F811" s="64">
        <v>76.0</v>
      </c>
      <c r="G811" s="64">
        <v>4800.0</v>
      </c>
      <c r="H811" s="64" t="s">
        <v>23</v>
      </c>
      <c r="I811" s="64" t="s">
        <v>6020</v>
      </c>
      <c r="J811" s="64"/>
      <c r="K811" s="64"/>
      <c r="L811" s="64"/>
      <c r="M811" s="64"/>
      <c r="N811" s="64" t="s">
        <v>5963</v>
      </c>
      <c r="O811" s="64" t="s">
        <v>5967</v>
      </c>
    </row>
    <row r="812" ht="12.75" customHeight="1">
      <c r="A812" s="82">
        <v>39614.708333333336</v>
      </c>
      <c r="B812" s="64">
        <v>958.0</v>
      </c>
      <c r="C812" s="64" t="s">
        <v>1211</v>
      </c>
      <c r="D812" s="64" t="s">
        <v>819</v>
      </c>
      <c r="E812" s="64" t="s">
        <v>819</v>
      </c>
      <c r="F812" s="64">
        <v>80.0</v>
      </c>
      <c r="G812" s="64">
        <v>5150.0</v>
      </c>
      <c r="H812" s="64" t="s">
        <v>23</v>
      </c>
      <c r="I812" s="64" t="s">
        <v>5962</v>
      </c>
      <c r="J812" s="64"/>
      <c r="K812" s="64"/>
      <c r="L812" s="64"/>
      <c r="M812" s="64"/>
      <c r="N812" s="64" t="s">
        <v>5963</v>
      </c>
      <c r="O812" s="64" t="s">
        <v>5967</v>
      </c>
    </row>
    <row r="813" ht="12.75" customHeight="1">
      <c r="A813" s="82">
        <v>39614.729166666664</v>
      </c>
      <c r="B813" s="64">
        <v>960.0</v>
      </c>
      <c r="C813" s="64" t="s">
        <v>1211</v>
      </c>
      <c r="D813" s="64" t="s">
        <v>819</v>
      </c>
      <c r="E813" s="64" t="s">
        <v>819</v>
      </c>
      <c r="F813" s="64">
        <v>71.0</v>
      </c>
      <c r="G813" s="64">
        <v>4150.0</v>
      </c>
      <c r="H813" s="64" t="s">
        <v>23</v>
      </c>
      <c r="I813" s="64" t="s">
        <v>5962</v>
      </c>
      <c r="J813" s="64"/>
      <c r="K813" s="64"/>
      <c r="L813" s="64"/>
      <c r="M813" s="64"/>
      <c r="N813" s="64" t="s">
        <v>5963</v>
      </c>
      <c r="O813" s="64" t="s">
        <v>6474</v>
      </c>
    </row>
    <row r="814" ht="12.75" customHeight="1">
      <c r="A814" s="82">
        <v>39614.75</v>
      </c>
      <c r="B814" s="64">
        <v>961.0</v>
      </c>
      <c r="C814" s="64" t="s">
        <v>1211</v>
      </c>
      <c r="D814" s="64" t="s">
        <v>8</v>
      </c>
      <c r="E814" s="64" t="s">
        <v>855</v>
      </c>
      <c r="F814" s="64">
        <v>74.0</v>
      </c>
      <c r="G814" s="64">
        <v>5150.0</v>
      </c>
      <c r="H814" s="64" t="s">
        <v>23</v>
      </c>
      <c r="I814" s="64" t="s">
        <v>6020</v>
      </c>
      <c r="J814" s="64"/>
      <c r="K814" s="64"/>
      <c r="L814" s="64"/>
      <c r="M814" s="64"/>
      <c r="N814" s="64" t="s">
        <v>5963</v>
      </c>
      <c r="O814" s="64" t="s">
        <v>5967</v>
      </c>
    </row>
    <row r="815" ht="12.75" customHeight="1">
      <c r="A815" s="82">
        <v>39614.802083333336</v>
      </c>
      <c r="B815" s="64">
        <v>963.0</v>
      </c>
      <c r="C815" s="64" t="s">
        <v>1211</v>
      </c>
      <c r="D815" s="64" t="s">
        <v>819</v>
      </c>
      <c r="E815" s="64" t="s">
        <v>819</v>
      </c>
      <c r="F815" s="64">
        <v>74.0</v>
      </c>
      <c r="G815" s="64">
        <v>4250.0</v>
      </c>
      <c r="H815" s="64" t="s">
        <v>23</v>
      </c>
      <c r="I815" s="64" t="s">
        <v>5962</v>
      </c>
      <c r="J815" s="64"/>
      <c r="K815" s="64"/>
      <c r="L815" s="64"/>
      <c r="M815" s="64"/>
      <c r="N815" s="64" t="s">
        <v>5963</v>
      </c>
      <c r="O815" s="64" t="s">
        <v>5967</v>
      </c>
    </row>
    <row r="816" ht="12.75" customHeight="1">
      <c r="A816" s="82">
        <v>39614.854166666664</v>
      </c>
      <c r="B816" s="64">
        <v>964.0</v>
      </c>
      <c r="C816" s="64" t="s">
        <v>1211</v>
      </c>
      <c r="D816" s="64" t="s">
        <v>8</v>
      </c>
      <c r="E816" s="64" t="s">
        <v>855</v>
      </c>
      <c r="F816" s="64">
        <v>76.0</v>
      </c>
      <c r="G816" s="64">
        <v>5000.0</v>
      </c>
      <c r="H816" s="64" t="s">
        <v>23</v>
      </c>
      <c r="I816" s="64" t="s">
        <v>6020</v>
      </c>
      <c r="J816" s="64"/>
      <c r="K816" s="64"/>
      <c r="L816" s="64"/>
      <c r="M816" s="64"/>
      <c r="N816" s="64" t="s">
        <v>5963</v>
      </c>
      <c r="O816" s="64" t="s">
        <v>5967</v>
      </c>
    </row>
    <row r="817" ht="12.75" customHeight="1">
      <c r="A817" s="82">
        <v>39615.375</v>
      </c>
      <c r="B817" s="64">
        <v>965.0</v>
      </c>
      <c r="C817" s="64" t="s">
        <v>1211</v>
      </c>
      <c r="D817" s="64" t="s">
        <v>819</v>
      </c>
      <c r="E817" s="64" t="s">
        <v>819</v>
      </c>
      <c r="F817" s="64">
        <v>72.0</v>
      </c>
      <c r="G817" s="64">
        <v>4150.0</v>
      </c>
      <c r="H817" s="64" t="s">
        <v>23</v>
      </c>
      <c r="I817" s="64" t="s">
        <v>5962</v>
      </c>
      <c r="J817" s="64"/>
      <c r="K817" s="64"/>
      <c r="L817" s="64"/>
      <c r="M817" s="64"/>
      <c r="N817" s="64" t="s">
        <v>5963</v>
      </c>
      <c r="O817" s="64" t="s">
        <v>5967</v>
      </c>
    </row>
    <row r="818" ht="12.75" customHeight="1">
      <c r="A818" s="82">
        <v>39615.416666666664</v>
      </c>
      <c r="B818" s="64">
        <v>966.0</v>
      </c>
      <c r="C818" s="64" t="s">
        <v>1211</v>
      </c>
      <c r="D818" s="64" t="s">
        <v>819</v>
      </c>
      <c r="E818" s="64" t="s">
        <v>819</v>
      </c>
      <c r="F818" s="64">
        <v>86.0</v>
      </c>
      <c r="G818" s="64">
        <v>6600.0</v>
      </c>
      <c r="H818" s="64" t="s">
        <v>23</v>
      </c>
      <c r="I818" s="64" t="s">
        <v>5962</v>
      </c>
      <c r="J818" s="64"/>
      <c r="K818" s="64"/>
      <c r="L818" s="64"/>
      <c r="M818" s="64"/>
      <c r="N818" s="64" t="s">
        <v>5963</v>
      </c>
      <c r="O818" s="64" t="s">
        <v>5967</v>
      </c>
    </row>
    <row r="819" ht="12.75" customHeight="1">
      <c r="A819" s="82">
        <v>39615.5</v>
      </c>
      <c r="B819" s="64">
        <v>967.0</v>
      </c>
      <c r="C819" s="64" t="s">
        <v>1211</v>
      </c>
      <c r="D819" s="64" t="s">
        <v>819</v>
      </c>
      <c r="E819" s="64" t="s">
        <v>819</v>
      </c>
      <c r="F819" s="64">
        <v>77.0</v>
      </c>
      <c r="G819" s="64">
        <v>4800.0</v>
      </c>
      <c r="H819" s="64" t="s">
        <v>23</v>
      </c>
      <c r="I819" s="64" t="s">
        <v>6020</v>
      </c>
      <c r="J819" s="64"/>
      <c r="K819" s="64"/>
      <c r="L819" s="64"/>
      <c r="M819" s="64"/>
      <c r="N819" s="64" t="s">
        <v>5963</v>
      </c>
      <c r="O819" s="64" t="s">
        <v>6107</v>
      </c>
    </row>
    <row r="820" ht="12.75" customHeight="1">
      <c r="A820" s="82">
        <v>39615.708333333336</v>
      </c>
      <c r="B820" s="64">
        <v>968.0</v>
      </c>
      <c r="C820" s="64" t="s">
        <v>1211</v>
      </c>
      <c r="D820" s="64" t="s">
        <v>8</v>
      </c>
      <c r="E820" s="64" t="s">
        <v>886</v>
      </c>
      <c r="F820" s="64">
        <v>76.0</v>
      </c>
      <c r="G820" s="64">
        <v>4600.0</v>
      </c>
      <c r="H820" s="64" t="s">
        <v>23</v>
      </c>
      <c r="I820" s="64" t="s">
        <v>5962</v>
      </c>
      <c r="J820" s="64"/>
      <c r="K820" s="64"/>
      <c r="L820" s="64"/>
      <c r="M820" s="64"/>
      <c r="N820" s="64" t="s">
        <v>5963</v>
      </c>
      <c r="O820" s="64" t="s">
        <v>6496</v>
      </c>
    </row>
    <row r="821" ht="12.75" customHeight="1">
      <c r="A821" s="82">
        <v>39615.75</v>
      </c>
      <c r="B821" s="64">
        <v>971.0</v>
      </c>
      <c r="C821" s="64" t="s">
        <v>1211</v>
      </c>
      <c r="D821" s="64" t="s">
        <v>8</v>
      </c>
      <c r="E821" s="64" t="s">
        <v>855</v>
      </c>
      <c r="F821" s="64">
        <v>69.0</v>
      </c>
      <c r="G821" s="64">
        <v>4000.0</v>
      </c>
      <c r="H821" s="64" t="s">
        <v>23</v>
      </c>
      <c r="I821" s="64" t="s">
        <v>6020</v>
      </c>
      <c r="J821" s="64"/>
      <c r="K821" s="64"/>
      <c r="L821" s="64"/>
      <c r="M821" s="64"/>
      <c r="N821" s="64" t="s">
        <v>6054</v>
      </c>
      <c r="O821" s="64" t="s">
        <v>6497</v>
      </c>
    </row>
    <row r="822" ht="12.75" customHeight="1">
      <c r="A822" s="82">
        <v>39615.76388888889</v>
      </c>
      <c r="B822" s="64">
        <v>969.0</v>
      </c>
      <c r="C822" s="64" t="s">
        <v>1211</v>
      </c>
      <c r="D822" s="64" t="s">
        <v>8</v>
      </c>
      <c r="E822" s="64" t="s">
        <v>5326</v>
      </c>
      <c r="F822" s="64">
        <v>76.0</v>
      </c>
      <c r="G822" s="64">
        <v>5100.0</v>
      </c>
      <c r="H822" s="64" t="s">
        <v>23</v>
      </c>
      <c r="I822" s="64" t="s">
        <v>5962</v>
      </c>
      <c r="J822" s="64"/>
      <c r="K822" s="64"/>
      <c r="L822" s="64"/>
      <c r="M822" s="64"/>
      <c r="N822" s="64" t="s">
        <v>5963</v>
      </c>
      <c r="O822" s="64" t="s">
        <v>5967</v>
      </c>
    </row>
    <row r="823" ht="12.75" customHeight="1">
      <c r="A823" s="82">
        <v>39615.833333333336</v>
      </c>
      <c r="B823" s="64">
        <v>970.0</v>
      </c>
      <c r="C823" s="64" t="s">
        <v>1211</v>
      </c>
      <c r="D823" s="64" t="s">
        <v>8</v>
      </c>
      <c r="E823" s="64" t="s">
        <v>104</v>
      </c>
      <c r="F823" s="64">
        <v>80.0</v>
      </c>
      <c r="G823" s="64">
        <v>5750.0</v>
      </c>
      <c r="H823" s="64" t="s">
        <v>23</v>
      </c>
      <c r="I823" s="64"/>
      <c r="J823" s="64"/>
      <c r="K823" s="64"/>
      <c r="L823" s="64"/>
      <c r="M823" s="64"/>
      <c r="N823" s="64" t="s">
        <v>5963</v>
      </c>
      <c r="O823" s="64" t="s">
        <v>5972</v>
      </c>
    </row>
    <row r="824" ht="12.75" customHeight="1">
      <c r="A824" s="82">
        <v>39616.395833333336</v>
      </c>
      <c r="B824" s="64">
        <v>973.0</v>
      </c>
      <c r="C824" s="64" t="s">
        <v>1211</v>
      </c>
      <c r="D824" s="64" t="s">
        <v>819</v>
      </c>
      <c r="E824" s="64" t="s">
        <v>819</v>
      </c>
      <c r="F824" s="64">
        <v>71.0</v>
      </c>
      <c r="G824" s="64">
        <v>4300.0</v>
      </c>
      <c r="H824" s="64" t="s">
        <v>23</v>
      </c>
      <c r="I824" s="64" t="s">
        <v>5962</v>
      </c>
      <c r="J824" s="64"/>
      <c r="K824" s="64"/>
      <c r="L824" s="64"/>
      <c r="M824" s="64"/>
      <c r="N824" s="64" t="s">
        <v>5963</v>
      </c>
      <c r="O824" s="64" t="s">
        <v>6100</v>
      </c>
    </row>
    <row r="825" ht="12.75" customHeight="1">
      <c r="A825" s="82">
        <v>39616.4375</v>
      </c>
      <c r="B825" s="64">
        <v>974.0</v>
      </c>
      <c r="C825" s="64" t="s">
        <v>1211</v>
      </c>
      <c r="D825" s="64" t="s">
        <v>8</v>
      </c>
      <c r="E825" s="64" t="s">
        <v>855</v>
      </c>
      <c r="F825" s="64">
        <v>73.0</v>
      </c>
      <c r="G825" s="64">
        <v>3850.0</v>
      </c>
      <c r="H825" s="64" t="s">
        <v>23</v>
      </c>
      <c r="I825" s="64" t="s">
        <v>5962</v>
      </c>
      <c r="J825" s="64"/>
      <c r="K825" s="64"/>
      <c r="L825" s="64"/>
      <c r="M825" s="64"/>
      <c r="N825" s="64" t="s">
        <v>5963</v>
      </c>
      <c r="O825" s="64" t="s">
        <v>6100</v>
      </c>
    </row>
    <row r="826" ht="12.75" customHeight="1">
      <c r="A826" s="82">
        <v>39616.458333333336</v>
      </c>
      <c r="B826" s="64">
        <v>972.0</v>
      </c>
      <c r="C826" s="64" t="s">
        <v>1211</v>
      </c>
      <c r="D826" s="64" t="s">
        <v>819</v>
      </c>
      <c r="E826" s="64" t="s">
        <v>819</v>
      </c>
      <c r="F826" s="64">
        <v>79.0</v>
      </c>
      <c r="G826" s="64">
        <v>6000.0</v>
      </c>
      <c r="H826" s="64" t="s">
        <v>23</v>
      </c>
      <c r="I826" s="64" t="s">
        <v>5962</v>
      </c>
      <c r="J826" s="64"/>
      <c r="K826" s="64"/>
      <c r="L826" s="64"/>
      <c r="M826" s="64"/>
      <c r="N826" s="64" t="s">
        <v>5963</v>
      </c>
      <c r="O826" s="64" t="s">
        <v>5993</v>
      </c>
    </row>
    <row r="827" ht="12.75" customHeight="1">
      <c r="A827" s="82">
        <v>39616.5625</v>
      </c>
      <c r="B827" s="64">
        <v>975.0</v>
      </c>
      <c r="C827" s="64" t="s">
        <v>1211</v>
      </c>
      <c r="D827" s="64" t="s">
        <v>8</v>
      </c>
      <c r="E827" s="64" t="s">
        <v>855</v>
      </c>
      <c r="F827" s="64">
        <v>74.0</v>
      </c>
      <c r="G827" s="64">
        <v>4400.0</v>
      </c>
      <c r="H827" s="64" t="s">
        <v>23</v>
      </c>
      <c r="I827" s="64" t="s">
        <v>5962</v>
      </c>
      <c r="J827" s="64"/>
      <c r="K827" s="64"/>
      <c r="L827" s="64"/>
      <c r="M827" s="64"/>
      <c r="N827" s="64" t="s">
        <v>5963</v>
      </c>
      <c r="O827" s="64" t="s">
        <v>6100</v>
      </c>
    </row>
    <row r="828" ht="12.75" customHeight="1">
      <c r="A828" s="82">
        <v>39616.583333333336</v>
      </c>
      <c r="B828" s="64">
        <v>976.0</v>
      </c>
      <c r="C828" s="64" t="s">
        <v>1211</v>
      </c>
      <c r="D828" s="64" t="s">
        <v>8</v>
      </c>
      <c r="E828" s="64" t="s">
        <v>886</v>
      </c>
      <c r="F828" s="64">
        <v>71.0</v>
      </c>
      <c r="G828" s="64">
        <v>3450.0</v>
      </c>
      <c r="H828" s="64" t="s">
        <v>23</v>
      </c>
      <c r="I828" s="64" t="s">
        <v>5962</v>
      </c>
      <c r="J828" s="64"/>
      <c r="K828" s="64"/>
      <c r="L828" s="64"/>
      <c r="M828" s="64"/>
      <c r="N828" s="64" t="s">
        <v>5963</v>
      </c>
      <c r="O828" s="64" t="s">
        <v>5967</v>
      </c>
    </row>
    <row r="829" ht="12.75" customHeight="1">
      <c r="A829" s="82">
        <v>39617.322916666664</v>
      </c>
      <c r="B829" s="64">
        <v>977.0</v>
      </c>
      <c r="C829" s="64" t="s">
        <v>1211</v>
      </c>
      <c r="D829" s="64" t="s">
        <v>8</v>
      </c>
      <c r="E829" s="64" t="s">
        <v>104</v>
      </c>
      <c r="F829" s="64">
        <v>75.0</v>
      </c>
      <c r="G829" s="64">
        <v>4500.0</v>
      </c>
      <c r="H829" s="64" t="s">
        <v>23</v>
      </c>
      <c r="I829" s="64" t="s">
        <v>6020</v>
      </c>
      <c r="J829" s="64"/>
      <c r="K829" s="64"/>
      <c r="L829" s="64"/>
      <c r="M829" s="64"/>
      <c r="N829" s="64" t="s">
        <v>5996</v>
      </c>
      <c r="O829" s="64" t="s">
        <v>5997</v>
      </c>
    </row>
    <row r="830" ht="12.75" customHeight="1">
      <c r="A830" s="82">
        <v>39617.375</v>
      </c>
      <c r="B830" s="64">
        <v>979.0</v>
      </c>
      <c r="C830" s="64" t="s">
        <v>1211</v>
      </c>
      <c r="D830" s="64" t="s">
        <v>8</v>
      </c>
      <c r="E830" s="64" t="s">
        <v>845</v>
      </c>
      <c r="F830" s="64">
        <v>78.0</v>
      </c>
      <c r="G830" s="64">
        <v>4900.0</v>
      </c>
      <c r="H830" s="64" t="s">
        <v>23</v>
      </c>
      <c r="I830" s="64" t="s">
        <v>5962</v>
      </c>
      <c r="J830" s="64"/>
      <c r="K830" s="64"/>
      <c r="L830" s="64"/>
      <c r="M830" s="64"/>
      <c r="N830" s="64" t="s">
        <v>5963</v>
      </c>
      <c r="O830" s="64" t="s">
        <v>6459</v>
      </c>
    </row>
    <row r="831" ht="12.75" customHeight="1">
      <c r="A831" s="82">
        <v>39617.541666666664</v>
      </c>
      <c r="B831" s="64">
        <v>978.0</v>
      </c>
      <c r="C831" s="64" t="s">
        <v>1211</v>
      </c>
      <c r="D831" s="64" t="s">
        <v>8</v>
      </c>
      <c r="E831" s="64" t="s">
        <v>164</v>
      </c>
      <c r="F831" s="64">
        <v>75.0</v>
      </c>
      <c r="G831" s="64">
        <v>4500.0</v>
      </c>
      <c r="H831" s="64" t="s">
        <v>23</v>
      </c>
      <c r="I831" s="64" t="s">
        <v>5962</v>
      </c>
      <c r="J831" s="64"/>
      <c r="K831" s="64"/>
      <c r="L831" s="64"/>
      <c r="M831" s="64"/>
      <c r="N831" s="64" t="s">
        <v>5963</v>
      </c>
      <c r="O831" s="64" t="s">
        <v>5972</v>
      </c>
    </row>
    <row r="832" ht="12.75" customHeight="1">
      <c r="A832" s="82">
        <v>39619.302083333336</v>
      </c>
      <c r="B832" s="64">
        <v>983.0</v>
      </c>
      <c r="C832" s="64" t="s">
        <v>1211</v>
      </c>
      <c r="D832" s="64" t="s">
        <v>8</v>
      </c>
      <c r="E832" s="64" t="s">
        <v>856</v>
      </c>
      <c r="F832" s="64">
        <v>73.0</v>
      </c>
      <c r="G832" s="64">
        <v>3650.0</v>
      </c>
      <c r="H832" s="64" t="s">
        <v>23</v>
      </c>
      <c r="I832" s="64" t="s">
        <v>5962</v>
      </c>
      <c r="J832" s="64"/>
      <c r="K832" s="64"/>
      <c r="L832" s="64"/>
      <c r="M832" s="64"/>
      <c r="N832" s="64" t="s">
        <v>5963</v>
      </c>
      <c r="O832" s="64" t="s">
        <v>6498</v>
      </c>
    </row>
    <row r="833" ht="12.75" customHeight="1">
      <c r="A833" s="82">
        <v>39619.427083333336</v>
      </c>
      <c r="B833" s="64">
        <v>980.0</v>
      </c>
      <c r="C833" s="64" t="s">
        <v>1211</v>
      </c>
      <c r="D833" s="64" t="s">
        <v>8</v>
      </c>
      <c r="E833" s="64" t="s">
        <v>146</v>
      </c>
      <c r="F833" s="64">
        <v>77.0</v>
      </c>
      <c r="G833" s="64">
        <v>5650.0</v>
      </c>
      <c r="H833" s="64" t="s">
        <v>23</v>
      </c>
      <c r="I833" s="64" t="s">
        <v>5962</v>
      </c>
      <c r="J833" s="64"/>
      <c r="K833" s="64"/>
      <c r="L833" s="64"/>
      <c r="M833" s="64"/>
      <c r="N833" s="64" t="s">
        <v>5969</v>
      </c>
      <c r="O833" s="64" t="s">
        <v>6000</v>
      </c>
    </row>
    <row r="834" ht="12.75" customHeight="1">
      <c r="A834" s="82">
        <v>39619.5</v>
      </c>
      <c r="B834" s="64">
        <v>981.0</v>
      </c>
      <c r="C834" s="64" t="s">
        <v>1211</v>
      </c>
      <c r="D834" s="64" t="s">
        <v>8</v>
      </c>
      <c r="E834" s="64" t="s">
        <v>146</v>
      </c>
      <c r="F834" s="64">
        <v>80.0</v>
      </c>
      <c r="G834" s="64">
        <v>5450.0</v>
      </c>
      <c r="H834" s="64" t="s">
        <v>23</v>
      </c>
      <c r="I834" s="64" t="s">
        <v>5962</v>
      </c>
      <c r="J834" s="64"/>
      <c r="K834" s="64"/>
      <c r="L834" s="64"/>
      <c r="M834" s="64"/>
      <c r="N834" s="64" t="s">
        <v>5969</v>
      </c>
      <c r="O834" s="64" t="s">
        <v>6499</v>
      </c>
    </row>
    <row r="835" ht="12.75" customHeight="1">
      <c r="A835" s="82">
        <v>39619.770833333336</v>
      </c>
      <c r="B835" s="64">
        <v>984.0</v>
      </c>
      <c r="C835" s="64" t="s">
        <v>1211</v>
      </c>
      <c r="D835" s="64" t="s">
        <v>8</v>
      </c>
      <c r="E835" s="64" t="s">
        <v>343</v>
      </c>
      <c r="F835" s="64">
        <v>76.0</v>
      </c>
      <c r="G835" s="64">
        <v>4700.0</v>
      </c>
      <c r="H835" s="64" t="s">
        <v>23</v>
      </c>
      <c r="I835" s="64" t="s">
        <v>5962</v>
      </c>
      <c r="J835" s="64"/>
      <c r="K835" s="64"/>
      <c r="L835" s="64"/>
      <c r="M835" s="64"/>
      <c r="N835" s="64" t="s">
        <v>6331</v>
      </c>
      <c r="O835" s="64" t="s">
        <v>6500</v>
      </c>
    </row>
    <row r="836" ht="12.75" customHeight="1">
      <c r="A836" s="82">
        <v>39620.291666666664</v>
      </c>
      <c r="B836" s="64">
        <v>987.0</v>
      </c>
      <c r="C836" s="64" t="s">
        <v>1211</v>
      </c>
      <c r="D836" s="64" t="s">
        <v>819</v>
      </c>
      <c r="E836" s="64" t="s">
        <v>819</v>
      </c>
      <c r="F836" s="64">
        <v>69.0</v>
      </c>
      <c r="G836" s="64">
        <v>3500.0</v>
      </c>
      <c r="H836" s="64" t="s">
        <v>23</v>
      </c>
      <c r="I836" s="64" t="s">
        <v>6020</v>
      </c>
      <c r="J836" s="64"/>
      <c r="K836" s="64"/>
      <c r="L836" s="64"/>
      <c r="M836" s="64"/>
      <c r="N836" s="64" t="s">
        <v>5963</v>
      </c>
      <c r="O836" s="64" t="s">
        <v>6454</v>
      </c>
    </row>
    <row r="837" ht="12.75" customHeight="1">
      <c r="A837" s="82">
        <v>39620.302083333336</v>
      </c>
      <c r="B837" s="64">
        <v>989.0</v>
      </c>
      <c r="C837" s="64" t="s">
        <v>1211</v>
      </c>
      <c r="D837" s="64" t="s">
        <v>819</v>
      </c>
      <c r="E837" s="64" t="s">
        <v>819</v>
      </c>
      <c r="F837" s="64">
        <v>73.0</v>
      </c>
      <c r="G837" s="64">
        <v>4000.0</v>
      </c>
      <c r="H837" s="64" t="s">
        <v>23</v>
      </c>
      <c r="I837" s="64" t="s">
        <v>5962</v>
      </c>
      <c r="J837" s="64"/>
      <c r="K837" s="64"/>
      <c r="L837" s="64"/>
      <c r="M837" s="64"/>
      <c r="N837" s="64" t="s">
        <v>5963</v>
      </c>
      <c r="O837" s="64" t="s">
        <v>5972</v>
      </c>
    </row>
    <row r="838" ht="12.75" customHeight="1">
      <c r="A838" s="82">
        <v>39620.333333333336</v>
      </c>
      <c r="B838" s="64">
        <v>988.0</v>
      </c>
      <c r="C838" s="64" t="s">
        <v>1211</v>
      </c>
      <c r="D838" s="64" t="s">
        <v>819</v>
      </c>
      <c r="E838" s="64" t="s">
        <v>819</v>
      </c>
      <c r="F838" s="64">
        <v>77.0</v>
      </c>
      <c r="G838" s="64">
        <v>5250.0</v>
      </c>
      <c r="H838" s="64" t="s">
        <v>23</v>
      </c>
      <c r="I838" s="64" t="s">
        <v>5962</v>
      </c>
      <c r="J838" s="64"/>
      <c r="K838" s="64"/>
      <c r="L838" s="64"/>
      <c r="M838" s="64"/>
      <c r="N838" s="64" t="s">
        <v>5963</v>
      </c>
      <c r="O838" s="64" t="s">
        <v>6308</v>
      </c>
    </row>
    <row r="839" ht="12.75" customHeight="1">
      <c r="A839" s="82">
        <v>39620.354166666664</v>
      </c>
      <c r="B839" s="64">
        <v>991.0</v>
      </c>
      <c r="C839" s="64" t="s">
        <v>1211</v>
      </c>
      <c r="D839" s="64" t="s">
        <v>819</v>
      </c>
      <c r="E839" s="64" t="s">
        <v>819</v>
      </c>
      <c r="F839" s="64">
        <v>74.0</v>
      </c>
      <c r="G839" s="64">
        <v>4700.0</v>
      </c>
      <c r="H839" s="64" t="s">
        <v>23</v>
      </c>
      <c r="I839" s="64" t="s">
        <v>5962</v>
      </c>
      <c r="J839" s="64"/>
      <c r="K839" s="64"/>
      <c r="L839" s="64"/>
      <c r="M839" s="64"/>
      <c r="N839" s="64" t="s">
        <v>5963</v>
      </c>
      <c r="O839" s="64" t="s">
        <v>6068</v>
      </c>
    </row>
    <row r="840" ht="12.75" customHeight="1">
      <c r="A840" s="82">
        <v>39620.354166666664</v>
      </c>
      <c r="B840" s="64">
        <v>986.0</v>
      </c>
      <c r="C840" s="64" t="s">
        <v>1211</v>
      </c>
      <c r="D840" s="64" t="s">
        <v>8</v>
      </c>
      <c r="E840" s="64" t="s">
        <v>856</v>
      </c>
      <c r="F840" s="64">
        <v>77.0</v>
      </c>
      <c r="G840" s="64">
        <v>5000.0</v>
      </c>
      <c r="H840" s="64" t="s">
        <v>23</v>
      </c>
      <c r="I840" s="64" t="s">
        <v>5962</v>
      </c>
      <c r="J840" s="64"/>
      <c r="K840" s="64"/>
      <c r="L840" s="64"/>
      <c r="M840" s="64"/>
      <c r="N840" s="64" t="s">
        <v>5963</v>
      </c>
      <c r="O840" s="64" t="s">
        <v>6096</v>
      </c>
    </row>
    <row r="841" ht="12.75" customHeight="1">
      <c r="A841" s="82">
        <v>39620.364583333336</v>
      </c>
      <c r="B841" s="64">
        <v>993.0</v>
      </c>
      <c r="C841" s="64" t="s">
        <v>1211</v>
      </c>
      <c r="D841" s="64" t="s">
        <v>8</v>
      </c>
      <c r="E841" s="64" t="s">
        <v>134</v>
      </c>
      <c r="F841" s="64">
        <v>77.0</v>
      </c>
      <c r="G841" s="64">
        <v>5900.0</v>
      </c>
      <c r="H841" s="64" t="s">
        <v>23</v>
      </c>
      <c r="I841" s="64" t="s">
        <v>5962</v>
      </c>
      <c r="J841" s="64"/>
      <c r="K841" s="64"/>
      <c r="L841" s="64"/>
      <c r="M841" s="64"/>
      <c r="N841" s="64" t="s">
        <v>6054</v>
      </c>
      <c r="O841" s="64" t="s">
        <v>6501</v>
      </c>
    </row>
    <row r="842" ht="12.75" customHeight="1">
      <c r="A842" s="82">
        <v>39620.416666666664</v>
      </c>
      <c r="B842" s="64">
        <v>995.0</v>
      </c>
      <c r="C842" s="64" t="s">
        <v>1211</v>
      </c>
      <c r="D842" s="64" t="s">
        <v>819</v>
      </c>
      <c r="E842" s="64" t="s">
        <v>819</v>
      </c>
      <c r="F842" s="64">
        <v>76.0</v>
      </c>
      <c r="G842" s="64">
        <v>4300.0</v>
      </c>
      <c r="H842" s="64" t="s">
        <v>23</v>
      </c>
      <c r="I842" s="64"/>
      <c r="J842" s="64"/>
      <c r="K842" s="64"/>
      <c r="L842" s="64"/>
      <c r="M842" s="64"/>
      <c r="N842" s="64" t="s">
        <v>5963</v>
      </c>
      <c r="O842" s="64" t="s">
        <v>6104</v>
      </c>
    </row>
    <row r="843" ht="12.75" customHeight="1">
      <c r="A843" s="82">
        <v>39620.4375</v>
      </c>
      <c r="B843" s="64">
        <v>990.0</v>
      </c>
      <c r="C843" s="64" t="s">
        <v>1211</v>
      </c>
      <c r="D843" s="64" t="s">
        <v>819</v>
      </c>
      <c r="E843" s="64" t="s">
        <v>819</v>
      </c>
      <c r="F843" s="64">
        <v>75.0</v>
      </c>
      <c r="G843" s="64">
        <v>4250.0</v>
      </c>
      <c r="H843" s="64" t="s">
        <v>23</v>
      </c>
      <c r="I843" s="64" t="s">
        <v>5962</v>
      </c>
      <c r="J843" s="64"/>
      <c r="K843" s="64"/>
      <c r="L843" s="64"/>
      <c r="M843" s="64"/>
      <c r="N843" s="64" t="s">
        <v>5963</v>
      </c>
      <c r="O843" s="64" t="s">
        <v>6073</v>
      </c>
    </row>
    <row r="844" ht="12.75" customHeight="1">
      <c r="A844" s="82">
        <v>39620.53125</v>
      </c>
      <c r="B844" s="64">
        <v>992.0</v>
      </c>
      <c r="C844" s="64" t="s">
        <v>1211</v>
      </c>
      <c r="D844" s="64" t="s">
        <v>819</v>
      </c>
      <c r="E844" s="64" t="s">
        <v>819</v>
      </c>
      <c r="F844" s="64">
        <v>76.0</v>
      </c>
      <c r="G844" s="64">
        <v>4500.0</v>
      </c>
      <c r="H844" s="64" t="s">
        <v>23</v>
      </c>
      <c r="I844" s="64" t="s">
        <v>5962</v>
      </c>
      <c r="J844" s="64"/>
      <c r="K844" s="64"/>
      <c r="L844" s="64"/>
      <c r="M844" s="64"/>
      <c r="N844" s="64" t="s">
        <v>5963</v>
      </c>
      <c r="O844" s="64" t="s">
        <v>5972</v>
      </c>
    </row>
    <row r="845" ht="12.75" customHeight="1">
      <c r="A845" s="82">
        <v>39620.6875</v>
      </c>
      <c r="B845" s="64">
        <v>994.0</v>
      </c>
      <c r="C845" s="64" t="s">
        <v>1211</v>
      </c>
      <c r="D845" s="64" t="s">
        <v>819</v>
      </c>
      <c r="E845" s="64" t="s">
        <v>819</v>
      </c>
      <c r="F845" s="64">
        <v>78.0</v>
      </c>
      <c r="G845" s="64">
        <v>5300.0</v>
      </c>
      <c r="H845" s="64" t="s">
        <v>23</v>
      </c>
      <c r="I845" s="64" t="s">
        <v>5962</v>
      </c>
      <c r="J845" s="64"/>
      <c r="K845" s="64"/>
      <c r="L845" s="64"/>
      <c r="M845" s="64"/>
      <c r="N845" s="64" t="s">
        <v>5963</v>
      </c>
      <c r="O845" s="64" t="s">
        <v>6109</v>
      </c>
    </row>
    <row r="846" ht="12.75" customHeight="1">
      <c r="A846" s="82">
        <v>39620.791666666664</v>
      </c>
      <c r="B846" s="64">
        <v>996.0</v>
      </c>
      <c r="C846" s="64" t="s">
        <v>1211</v>
      </c>
      <c r="D846" s="64" t="s">
        <v>8</v>
      </c>
      <c r="E846" s="64" t="s">
        <v>134</v>
      </c>
      <c r="F846" s="64">
        <v>80.0</v>
      </c>
      <c r="G846" s="64">
        <v>5000.0</v>
      </c>
      <c r="H846" s="64" t="s">
        <v>23</v>
      </c>
      <c r="I846" s="64" t="s">
        <v>5962</v>
      </c>
      <c r="J846" s="64"/>
      <c r="K846" s="64"/>
      <c r="L846" s="64"/>
      <c r="M846" s="64"/>
      <c r="N846" s="64" t="s">
        <v>6054</v>
      </c>
      <c r="O846" s="64" t="s">
        <v>6410</v>
      </c>
    </row>
    <row r="847" ht="12.75" customHeight="1">
      <c r="A847" s="82">
        <v>39620.833333333336</v>
      </c>
      <c r="B847" s="64">
        <v>998.0</v>
      </c>
      <c r="C847" s="64" t="s">
        <v>1211</v>
      </c>
      <c r="D847" s="64" t="s">
        <v>8</v>
      </c>
      <c r="E847" s="64" t="s">
        <v>856</v>
      </c>
      <c r="F847" s="64">
        <v>78.0</v>
      </c>
      <c r="G847" s="64">
        <v>4750.0</v>
      </c>
      <c r="H847" s="64" t="s">
        <v>23</v>
      </c>
      <c r="I847" s="64" t="s">
        <v>5962</v>
      </c>
      <c r="J847" s="64"/>
      <c r="K847" s="64"/>
      <c r="L847" s="64"/>
      <c r="M847" s="64"/>
      <c r="N847" s="64" t="s">
        <v>5963</v>
      </c>
      <c r="O847" s="64" t="s">
        <v>6109</v>
      </c>
    </row>
    <row r="848" ht="12.75" customHeight="1">
      <c r="A848" s="82">
        <v>39620.895833333336</v>
      </c>
      <c r="B848" s="64">
        <v>997.0</v>
      </c>
      <c r="C848" s="64" t="s">
        <v>1211</v>
      </c>
      <c r="D848" s="64" t="s">
        <v>8</v>
      </c>
      <c r="E848" s="64" t="s">
        <v>850</v>
      </c>
      <c r="F848" s="64">
        <v>78.0</v>
      </c>
      <c r="G848" s="64">
        <v>4600.0</v>
      </c>
      <c r="H848" s="64" t="s">
        <v>23</v>
      </c>
      <c r="I848" s="64" t="s">
        <v>5962</v>
      </c>
      <c r="J848" s="64"/>
      <c r="K848" s="64"/>
      <c r="L848" s="64"/>
      <c r="M848" s="64"/>
      <c r="N848" s="64" t="s">
        <v>5978</v>
      </c>
      <c r="O848" s="64" t="s">
        <v>5978</v>
      </c>
    </row>
    <row r="849" ht="12.75" customHeight="1">
      <c r="A849" s="82">
        <v>39621.333333333336</v>
      </c>
      <c r="B849" s="64">
        <v>999.0</v>
      </c>
      <c r="C849" s="64" t="s">
        <v>1211</v>
      </c>
      <c r="D849" s="64" t="s">
        <v>819</v>
      </c>
      <c r="E849" s="64" t="s">
        <v>819</v>
      </c>
      <c r="F849" s="64">
        <v>77.0</v>
      </c>
      <c r="G849" s="64">
        <v>5700.0</v>
      </c>
      <c r="H849" s="64" t="s">
        <v>23</v>
      </c>
      <c r="I849" s="64" t="s">
        <v>5962</v>
      </c>
      <c r="J849" s="64"/>
      <c r="K849" s="64"/>
      <c r="L849" s="64"/>
      <c r="M849" s="64"/>
      <c r="N849" s="64" t="s">
        <v>5963</v>
      </c>
      <c r="O849" s="64" t="s">
        <v>316</v>
      </c>
    </row>
    <row r="850" ht="12.75" customHeight="1">
      <c r="A850" s="82">
        <v>39621.479166666664</v>
      </c>
      <c r="B850" s="64">
        <v>701.0</v>
      </c>
      <c r="C850" s="64" t="s">
        <v>1211</v>
      </c>
      <c r="D850" s="64" t="s">
        <v>8</v>
      </c>
      <c r="E850" s="64" t="s">
        <v>850</v>
      </c>
      <c r="F850" s="64">
        <v>74.0</v>
      </c>
      <c r="G850" s="64">
        <v>4150.0</v>
      </c>
      <c r="H850" s="64" t="s">
        <v>23</v>
      </c>
      <c r="I850" s="64" t="s">
        <v>5962</v>
      </c>
      <c r="J850" s="64"/>
      <c r="K850" s="64"/>
      <c r="L850" s="64"/>
      <c r="M850" s="64"/>
      <c r="N850" s="64" t="s">
        <v>5963</v>
      </c>
      <c r="O850" s="64" t="s">
        <v>5972</v>
      </c>
    </row>
    <row r="851" ht="12.75" customHeight="1">
      <c r="A851" s="82">
        <v>39621.541666666664</v>
      </c>
      <c r="B851" s="64">
        <v>700.0</v>
      </c>
      <c r="C851" s="64" t="s">
        <v>1211</v>
      </c>
      <c r="D851" s="64" t="s">
        <v>819</v>
      </c>
      <c r="E851" s="64" t="s">
        <v>819</v>
      </c>
      <c r="F851" s="64">
        <v>74.0</v>
      </c>
      <c r="G851" s="64">
        <v>4600.0</v>
      </c>
      <c r="H851" s="64" t="s">
        <v>23</v>
      </c>
      <c r="I851" s="64" t="s">
        <v>5962</v>
      </c>
      <c r="J851" s="64"/>
      <c r="K851" s="64"/>
      <c r="L851" s="64"/>
      <c r="M851" s="64"/>
      <c r="N851" s="64" t="s">
        <v>5963</v>
      </c>
      <c r="O851" s="64" t="s">
        <v>110</v>
      </c>
    </row>
    <row r="852" ht="12.75" customHeight="1">
      <c r="A852" s="82">
        <v>39621.5625</v>
      </c>
      <c r="B852" s="64">
        <v>703.0</v>
      </c>
      <c r="C852" s="64" t="s">
        <v>1211</v>
      </c>
      <c r="D852" s="64" t="s">
        <v>8</v>
      </c>
      <c r="E852" s="64" t="s">
        <v>886</v>
      </c>
      <c r="F852" s="64">
        <v>70.0</v>
      </c>
      <c r="G852" s="64">
        <v>3350.0</v>
      </c>
      <c r="H852" s="64" t="s">
        <v>23</v>
      </c>
      <c r="I852" s="64" t="s">
        <v>6020</v>
      </c>
      <c r="J852" s="64"/>
      <c r="K852" s="64"/>
      <c r="L852" s="64"/>
      <c r="M852" s="64"/>
      <c r="N852" s="64" t="s">
        <v>5963</v>
      </c>
      <c r="O852" s="64" t="s">
        <v>6092</v>
      </c>
    </row>
    <row r="853" ht="12.75" customHeight="1">
      <c r="A853" s="82">
        <v>39621.6875</v>
      </c>
      <c r="B853" s="64">
        <v>702.0</v>
      </c>
      <c r="C853" s="64" t="s">
        <v>1211</v>
      </c>
      <c r="D853" s="64" t="s">
        <v>8</v>
      </c>
      <c r="E853" s="64" t="s">
        <v>104</v>
      </c>
      <c r="F853" s="64">
        <v>77.0</v>
      </c>
      <c r="G853" s="64">
        <v>5100.0</v>
      </c>
      <c r="H853" s="64" t="s">
        <v>23</v>
      </c>
      <c r="I853" s="64" t="s">
        <v>5962</v>
      </c>
      <c r="J853" s="64"/>
      <c r="K853" s="64"/>
      <c r="L853" s="64"/>
      <c r="M853" s="64"/>
      <c r="N853" s="64" t="s">
        <v>6022</v>
      </c>
      <c r="O853" s="64" t="s">
        <v>6502</v>
      </c>
    </row>
    <row r="854" ht="12.75" customHeight="1">
      <c r="A854" s="82">
        <v>39622.9375</v>
      </c>
      <c r="B854" s="64">
        <v>704.0</v>
      </c>
      <c r="C854" s="64" t="s">
        <v>1211</v>
      </c>
      <c r="D854" s="64" t="s">
        <v>819</v>
      </c>
      <c r="E854" s="64" t="s">
        <v>819</v>
      </c>
      <c r="F854" s="64">
        <v>79.0</v>
      </c>
      <c r="G854" s="64">
        <v>5500.0</v>
      </c>
      <c r="H854" s="64" t="s">
        <v>23</v>
      </c>
      <c r="I854" s="64" t="s">
        <v>6020</v>
      </c>
      <c r="J854" s="64"/>
      <c r="K854" s="64"/>
      <c r="L854" s="64"/>
      <c r="M854" s="64"/>
      <c r="N854" s="64" t="s">
        <v>5963</v>
      </c>
      <c r="O854" s="64" t="s">
        <v>6109</v>
      </c>
    </row>
    <row r="855" ht="12.75" customHeight="1">
      <c r="A855" s="82">
        <v>39623.375</v>
      </c>
      <c r="B855" s="64">
        <v>705.0</v>
      </c>
      <c r="C855" s="64" t="s">
        <v>1211</v>
      </c>
      <c r="D855" s="64" t="s">
        <v>819</v>
      </c>
      <c r="E855" s="64" t="s">
        <v>819</v>
      </c>
      <c r="F855" s="64">
        <v>71.0</v>
      </c>
      <c r="G855" s="64">
        <v>3850.0</v>
      </c>
      <c r="H855" s="64" t="s">
        <v>23</v>
      </c>
      <c r="I855" s="64" t="s">
        <v>5962</v>
      </c>
      <c r="J855" s="64"/>
      <c r="K855" s="64"/>
      <c r="L855" s="64"/>
      <c r="M855" s="64"/>
      <c r="N855" s="64" t="s">
        <v>5963</v>
      </c>
      <c r="O855" s="64" t="s">
        <v>1200</v>
      </c>
    </row>
    <row r="856" ht="12.75" customHeight="1">
      <c r="A856" s="82">
        <v>39623.583333333336</v>
      </c>
      <c r="B856" s="64">
        <v>707.0</v>
      </c>
      <c r="C856" s="64" t="s">
        <v>1211</v>
      </c>
      <c r="D856" s="64" t="s">
        <v>8</v>
      </c>
      <c r="E856" s="64" t="s">
        <v>104</v>
      </c>
      <c r="F856" s="64">
        <v>74.0</v>
      </c>
      <c r="G856" s="64">
        <v>4500.0</v>
      </c>
      <c r="H856" s="64" t="s">
        <v>23</v>
      </c>
      <c r="I856" s="64" t="s">
        <v>5962</v>
      </c>
      <c r="J856" s="64"/>
      <c r="K856" s="64"/>
      <c r="L856" s="64"/>
      <c r="M856" s="64"/>
      <c r="N856" s="64" t="s">
        <v>5963</v>
      </c>
      <c r="O856" s="64" t="s">
        <v>5967</v>
      </c>
    </row>
    <row r="857" ht="12.75" customHeight="1">
      <c r="A857" s="82">
        <v>39623.729166666664</v>
      </c>
      <c r="B857" s="64">
        <v>706.0</v>
      </c>
      <c r="C857" s="64" t="s">
        <v>1211</v>
      </c>
      <c r="D857" s="64" t="s">
        <v>819</v>
      </c>
      <c r="E857" s="64" t="s">
        <v>819</v>
      </c>
      <c r="F857" s="64">
        <v>77.0</v>
      </c>
      <c r="G857" s="64">
        <v>4500.0</v>
      </c>
      <c r="H857" s="64" t="s">
        <v>23</v>
      </c>
      <c r="I857" s="64" t="s">
        <v>5962</v>
      </c>
      <c r="J857" s="64"/>
      <c r="K857" s="64"/>
      <c r="L857" s="64"/>
      <c r="M857" s="64"/>
      <c r="N857" s="64" t="s">
        <v>5963</v>
      </c>
      <c r="O857" s="64" t="s">
        <v>6068</v>
      </c>
    </row>
    <row r="858" ht="12.75" customHeight="1">
      <c r="A858" s="82">
        <v>39624.364583333336</v>
      </c>
      <c r="B858" s="64">
        <v>708.0</v>
      </c>
      <c r="C858" s="64" t="s">
        <v>1211</v>
      </c>
      <c r="D858" s="64" t="s">
        <v>8</v>
      </c>
      <c r="E858" s="64" t="s">
        <v>164</v>
      </c>
      <c r="F858" s="64">
        <v>75.0</v>
      </c>
      <c r="G858" s="64">
        <v>4500.0</v>
      </c>
      <c r="H858" s="64" t="s">
        <v>23</v>
      </c>
      <c r="I858" s="64" t="s">
        <v>6020</v>
      </c>
      <c r="J858" s="64"/>
      <c r="K858" s="64"/>
      <c r="L858" s="64"/>
      <c r="M858" s="64"/>
      <c r="N858" s="64" t="s">
        <v>5963</v>
      </c>
      <c r="O858" s="64" t="s">
        <v>6107</v>
      </c>
    </row>
    <row r="859" ht="12.75" customHeight="1">
      <c r="A859" s="82">
        <v>39624.416666666664</v>
      </c>
      <c r="B859" s="64">
        <v>709.0</v>
      </c>
      <c r="C859" s="64" t="s">
        <v>1211</v>
      </c>
      <c r="D859" s="64" t="s">
        <v>8</v>
      </c>
      <c r="E859" s="64" t="s">
        <v>164</v>
      </c>
      <c r="F859" s="64">
        <v>72.0</v>
      </c>
      <c r="G859" s="64">
        <v>4000.0</v>
      </c>
      <c r="H859" s="64" t="s">
        <v>23</v>
      </c>
      <c r="I859" s="64" t="s">
        <v>5962</v>
      </c>
      <c r="J859" s="64"/>
      <c r="K859" s="64"/>
      <c r="L859" s="64"/>
      <c r="M859" s="64"/>
      <c r="N859" s="64" t="s">
        <v>5963</v>
      </c>
      <c r="O859" s="64" t="s">
        <v>6068</v>
      </c>
    </row>
    <row r="860" ht="12.75" customHeight="1">
      <c r="A860" s="82">
        <v>39624.8125</v>
      </c>
      <c r="B860" s="64">
        <v>710.0</v>
      </c>
      <c r="C860" s="64" t="s">
        <v>1211</v>
      </c>
      <c r="D860" s="64" t="s">
        <v>8</v>
      </c>
      <c r="E860" s="64" t="s">
        <v>164</v>
      </c>
      <c r="F860" s="64">
        <v>74.0</v>
      </c>
      <c r="G860" s="64">
        <v>4400.0</v>
      </c>
      <c r="H860" s="64" t="s">
        <v>23</v>
      </c>
      <c r="I860" s="64" t="s">
        <v>5962</v>
      </c>
      <c r="J860" s="64"/>
      <c r="K860" s="64"/>
      <c r="L860" s="64"/>
      <c r="M860" s="64"/>
      <c r="N860" s="64" t="s">
        <v>5963</v>
      </c>
      <c r="O860" s="64" t="s">
        <v>6503</v>
      </c>
    </row>
    <row r="861" ht="12.75" customHeight="1">
      <c r="A861" s="82">
        <v>39624.854166666664</v>
      </c>
      <c r="B861" s="64">
        <v>711.0</v>
      </c>
      <c r="C861" s="64" t="s">
        <v>1211</v>
      </c>
      <c r="D861" s="64" t="s">
        <v>8</v>
      </c>
      <c r="E861" s="64" t="s">
        <v>146</v>
      </c>
      <c r="F861" s="64">
        <v>76.0</v>
      </c>
      <c r="G861" s="64">
        <v>4500.0</v>
      </c>
      <c r="H861" s="64" t="s">
        <v>23</v>
      </c>
      <c r="I861" s="64" t="s">
        <v>5962</v>
      </c>
      <c r="J861" s="64"/>
      <c r="K861" s="64"/>
      <c r="L861" s="64"/>
      <c r="M861" s="64"/>
      <c r="N861" s="64" t="s">
        <v>5963</v>
      </c>
      <c r="O861" s="64" t="s">
        <v>5967</v>
      </c>
    </row>
    <row r="862" ht="12.75" customHeight="1">
      <c r="A862" s="82">
        <v>39627.354166666664</v>
      </c>
      <c r="B862" s="64">
        <v>712.0</v>
      </c>
      <c r="C862" s="64" t="s">
        <v>1211</v>
      </c>
      <c r="D862" s="64" t="s">
        <v>819</v>
      </c>
      <c r="E862" s="64" t="s">
        <v>819</v>
      </c>
      <c r="F862" s="64">
        <v>80.0</v>
      </c>
      <c r="G862" s="64">
        <v>5250.0</v>
      </c>
      <c r="H862" s="64" t="s">
        <v>23</v>
      </c>
      <c r="I862" s="64" t="s">
        <v>6020</v>
      </c>
      <c r="J862" s="64"/>
      <c r="K862" s="64"/>
      <c r="L862" s="64"/>
      <c r="M862" s="64"/>
      <c r="N862" s="64" t="s">
        <v>5963</v>
      </c>
      <c r="O862" s="64" t="s">
        <v>6145</v>
      </c>
    </row>
    <row r="863" ht="12.75" customHeight="1">
      <c r="A863" s="82">
        <v>39627.458333333336</v>
      </c>
      <c r="B863" s="64">
        <v>713.0</v>
      </c>
      <c r="C863" s="64" t="s">
        <v>1211</v>
      </c>
      <c r="D863" s="64" t="s">
        <v>819</v>
      </c>
      <c r="E863" s="64" t="s">
        <v>819</v>
      </c>
      <c r="F863" s="64">
        <v>75.0</v>
      </c>
      <c r="G863" s="64">
        <v>4350.0</v>
      </c>
      <c r="H863" s="64" t="s">
        <v>23</v>
      </c>
      <c r="I863" s="64" t="s">
        <v>6020</v>
      </c>
      <c r="J863" s="64"/>
      <c r="K863" s="64"/>
      <c r="L863" s="64"/>
      <c r="M863" s="64"/>
      <c r="N863" s="64" t="s">
        <v>6504</v>
      </c>
      <c r="O863" s="64" t="s">
        <v>6505</v>
      </c>
    </row>
    <row r="864" ht="12.75" customHeight="1">
      <c r="A864" s="82">
        <v>39627.5</v>
      </c>
      <c r="B864" s="64">
        <v>714.0</v>
      </c>
      <c r="C864" s="64" t="s">
        <v>1211</v>
      </c>
      <c r="D864" s="64" t="s">
        <v>819</v>
      </c>
      <c r="E864" s="64" t="s">
        <v>819</v>
      </c>
      <c r="F864" s="64">
        <v>80.0</v>
      </c>
      <c r="G864" s="64">
        <v>5600.0</v>
      </c>
      <c r="H864" s="64" t="s">
        <v>23</v>
      </c>
      <c r="I864" s="64" t="s">
        <v>5962</v>
      </c>
      <c r="J864" s="64"/>
      <c r="K864" s="64"/>
      <c r="L864" s="64"/>
      <c r="M864" s="64"/>
      <c r="N864" s="64" t="s">
        <v>5963</v>
      </c>
      <c r="O864" s="64" t="s">
        <v>316</v>
      </c>
    </row>
    <row r="865" ht="12.75" customHeight="1">
      <c r="A865" s="82">
        <v>39627.541666666664</v>
      </c>
      <c r="B865" s="64">
        <v>716.0</v>
      </c>
      <c r="C865" s="64" t="s">
        <v>1211</v>
      </c>
      <c r="D865" s="64" t="s">
        <v>819</v>
      </c>
      <c r="E865" s="64" t="s">
        <v>819</v>
      </c>
      <c r="F865" s="64">
        <v>75.0</v>
      </c>
      <c r="G865" s="64">
        <v>4500.0</v>
      </c>
      <c r="H865" s="64" t="s">
        <v>23</v>
      </c>
      <c r="I865" s="64" t="s">
        <v>5962</v>
      </c>
      <c r="J865" s="64"/>
      <c r="K865" s="64"/>
      <c r="L865" s="64"/>
      <c r="M865" s="64"/>
      <c r="N865" s="64" t="s">
        <v>5963</v>
      </c>
      <c r="O865" s="64" t="s">
        <v>110</v>
      </c>
    </row>
    <row r="866" ht="12.75" customHeight="1">
      <c r="A866" s="82">
        <v>39627.541666666664</v>
      </c>
      <c r="B866" s="64">
        <v>715.0</v>
      </c>
      <c r="C866" s="64" t="s">
        <v>1211</v>
      </c>
      <c r="D866" s="64" t="s">
        <v>819</v>
      </c>
      <c r="E866" s="64" t="s">
        <v>819</v>
      </c>
      <c r="F866" s="64">
        <v>81.0</v>
      </c>
      <c r="G866" s="64">
        <v>5650.0</v>
      </c>
      <c r="H866" s="64" t="s">
        <v>23</v>
      </c>
      <c r="I866" s="64" t="s">
        <v>5962</v>
      </c>
      <c r="J866" s="64"/>
      <c r="K866" s="64"/>
      <c r="L866" s="64"/>
      <c r="M866" s="64"/>
      <c r="N866" s="64" t="s">
        <v>5963</v>
      </c>
      <c r="O866" s="64" t="s">
        <v>5993</v>
      </c>
    </row>
    <row r="867" ht="12.75" customHeight="1">
      <c r="A867" s="82">
        <v>39627.5625</v>
      </c>
      <c r="B867" s="64">
        <v>717.0</v>
      </c>
      <c r="C867" s="64" t="s">
        <v>1211</v>
      </c>
      <c r="D867" s="64" t="s">
        <v>8</v>
      </c>
      <c r="E867" s="64" t="s">
        <v>164</v>
      </c>
      <c r="F867" s="64">
        <v>74.0</v>
      </c>
      <c r="G867" s="64">
        <v>4000.0</v>
      </c>
      <c r="H867" s="64" t="s">
        <v>23</v>
      </c>
      <c r="I867" s="64" t="s">
        <v>5962</v>
      </c>
      <c r="J867" s="64"/>
      <c r="K867" s="64"/>
      <c r="L867" s="64"/>
      <c r="M867" s="64"/>
      <c r="N867" s="64" t="s">
        <v>6146</v>
      </c>
      <c r="O867" s="64" t="s">
        <v>6146</v>
      </c>
    </row>
    <row r="868" ht="12.75" customHeight="1">
      <c r="A868" s="82">
        <v>39628.395833333336</v>
      </c>
      <c r="B868" s="64">
        <v>719.0</v>
      </c>
      <c r="C868" s="64" t="s">
        <v>1211</v>
      </c>
      <c r="D868" s="64" t="s">
        <v>819</v>
      </c>
      <c r="E868" s="64" t="s">
        <v>819</v>
      </c>
      <c r="F868" s="64">
        <v>75.0</v>
      </c>
      <c r="G868" s="64">
        <v>4500.0</v>
      </c>
      <c r="H868" s="64" t="s">
        <v>23</v>
      </c>
      <c r="I868" s="64" t="s">
        <v>5962</v>
      </c>
      <c r="J868" s="64"/>
      <c r="K868" s="64"/>
      <c r="L868" s="64"/>
      <c r="M868" s="64"/>
      <c r="N868" s="64" t="s">
        <v>5963</v>
      </c>
      <c r="O868" s="64" t="s">
        <v>6135</v>
      </c>
    </row>
    <row r="869" ht="12.75" customHeight="1">
      <c r="A869" s="82">
        <v>39628.458333333336</v>
      </c>
      <c r="B869" s="64">
        <v>718.0</v>
      </c>
      <c r="C869" s="64" t="s">
        <v>1211</v>
      </c>
      <c r="D869" s="64" t="s">
        <v>819</v>
      </c>
      <c r="E869" s="64" t="s">
        <v>819</v>
      </c>
      <c r="F869" s="64">
        <v>70.0</v>
      </c>
      <c r="G869" s="64">
        <v>3800.0</v>
      </c>
      <c r="H869" s="64" t="s">
        <v>23</v>
      </c>
      <c r="I869" s="64" t="s">
        <v>5962</v>
      </c>
      <c r="J869" s="64"/>
      <c r="K869" s="64"/>
      <c r="L869" s="64"/>
      <c r="M869" s="64"/>
      <c r="N869" s="64" t="s">
        <v>5963</v>
      </c>
      <c r="O869" s="64" t="s">
        <v>5967</v>
      </c>
    </row>
    <row r="870" ht="12.75" customHeight="1">
      <c r="A870" s="82">
        <v>39628.72222222222</v>
      </c>
      <c r="B870" s="64">
        <v>720.0</v>
      </c>
      <c r="C870" s="64" t="s">
        <v>1211</v>
      </c>
      <c r="D870" s="64" t="s">
        <v>819</v>
      </c>
      <c r="E870" s="64" t="s">
        <v>819</v>
      </c>
      <c r="F870" s="64">
        <v>75.0</v>
      </c>
      <c r="G870" s="64">
        <v>4500.0</v>
      </c>
      <c r="H870" s="64" t="s">
        <v>23</v>
      </c>
      <c r="I870" s="64" t="s">
        <v>5962</v>
      </c>
      <c r="J870" s="64"/>
      <c r="K870" s="64"/>
      <c r="L870" s="64"/>
      <c r="M870" s="64"/>
      <c r="N870" s="64" t="s">
        <v>5963</v>
      </c>
      <c r="O870" s="64" t="s">
        <v>5967</v>
      </c>
    </row>
    <row r="871" ht="12.75" customHeight="1">
      <c r="A871" s="82">
        <v>39633.322916666664</v>
      </c>
      <c r="B871" s="64">
        <v>2001.0</v>
      </c>
      <c r="C871" s="64" t="s">
        <v>1211</v>
      </c>
      <c r="D871" s="64" t="s">
        <v>8</v>
      </c>
      <c r="E871" s="64" t="s">
        <v>140</v>
      </c>
      <c r="F871" s="64">
        <v>74.0</v>
      </c>
      <c r="G871" s="64">
        <v>4200.0</v>
      </c>
      <c r="H871" s="64" t="s">
        <v>23</v>
      </c>
      <c r="I871" s="64" t="s">
        <v>6020</v>
      </c>
      <c r="J871" s="64"/>
      <c r="K871" s="64"/>
      <c r="L871" s="64"/>
      <c r="M871" s="64"/>
      <c r="N871" s="64" t="s">
        <v>5963</v>
      </c>
      <c r="O871" s="64" t="s">
        <v>6016</v>
      </c>
    </row>
    <row r="872" ht="12.75" customHeight="1">
      <c r="A872" s="82">
        <v>39633.333333333336</v>
      </c>
      <c r="B872" s="64">
        <v>2002.0</v>
      </c>
      <c r="C872" s="64" t="s">
        <v>1211</v>
      </c>
      <c r="D872" s="64" t="s">
        <v>8</v>
      </c>
      <c r="E872" s="64" t="s">
        <v>164</v>
      </c>
      <c r="F872" s="64">
        <v>73.0</v>
      </c>
      <c r="G872" s="64">
        <v>4200.0</v>
      </c>
      <c r="H872" s="64" t="s">
        <v>23</v>
      </c>
      <c r="I872" s="64" t="s">
        <v>5962</v>
      </c>
      <c r="J872" s="64"/>
      <c r="K872" s="64"/>
      <c r="L872" s="64"/>
      <c r="M872" s="64"/>
      <c r="N872" s="64" t="s">
        <v>5963</v>
      </c>
      <c r="O872" s="64" t="s">
        <v>6107</v>
      </c>
    </row>
    <row r="873" ht="12.75" customHeight="1">
      <c r="A873" s="82">
        <v>39633.333333333336</v>
      </c>
      <c r="B873" s="64">
        <v>2003.0</v>
      </c>
      <c r="C873" s="64" t="s">
        <v>1211</v>
      </c>
      <c r="D873" s="64" t="s">
        <v>8</v>
      </c>
      <c r="E873" s="64" t="s">
        <v>164</v>
      </c>
      <c r="F873" s="64">
        <v>82.0</v>
      </c>
      <c r="G873" s="64">
        <v>5600.0</v>
      </c>
      <c r="H873" s="64" t="s">
        <v>23</v>
      </c>
      <c r="I873" s="64" t="s">
        <v>6020</v>
      </c>
      <c r="J873" s="64"/>
      <c r="K873" s="64"/>
      <c r="L873" s="64"/>
      <c r="M873" s="64"/>
      <c r="N873" s="64" t="s">
        <v>5963</v>
      </c>
      <c r="O873" s="64" t="s">
        <v>6107</v>
      </c>
    </row>
    <row r="874" ht="12.75" customHeight="1">
      <c r="A874" s="82">
        <v>39633.416666666664</v>
      </c>
      <c r="B874" s="64">
        <v>2000.0</v>
      </c>
      <c r="C874" s="64" t="s">
        <v>1211</v>
      </c>
      <c r="D874" s="64" t="s">
        <v>8</v>
      </c>
      <c r="E874" s="64" t="s">
        <v>858</v>
      </c>
      <c r="F874" s="64">
        <v>78.0</v>
      </c>
      <c r="G874" s="64">
        <v>5000.0</v>
      </c>
      <c r="H874" s="64" t="s">
        <v>23</v>
      </c>
      <c r="I874" s="64" t="s">
        <v>5962</v>
      </c>
      <c r="J874" s="64"/>
      <c r="K874" s="64"/>
      <c r="L874" s="64"/>
      <c r="M874" s="64"/>
      <c r="N874" s="64" t="s">
        <v>5963</v>
      </c>
      <c r="O874" s="64" t="s">
        <v>316</v>
      </c>
    </row>
    <row r="875" ht="12.75" customHeight="1">
      <c r="A875" s="82">
        <v>39633.458333333336</v>
      </c>
      <c r="B875" s="64">
        <v>2004.0</v>
      </c>
      <c r="C875" s="64" t="s">
        <v>1211</v>
      </c>
      <c r="D875" s="64" t="s">
        <v>8</v>
      </c>
      <c r="E875" s="64" t="s">
        <v>112</v>
      </c>
      <c r="F875" s="64">
        <v>76.0</v>
      </c>
      <c r="G875" s="64">
        <v>4700.0</v>
      </c>
      <c r="H875" s="64" t="s">
        <v>23</v>
      </c>
      <c r="I875" s="64" t="s">
        <v>5962</v>
      </c>
      <c r="J875" s="64"/>
      <c r="K875" s="64"/>
      <c r="L875" s="64"/>
      <c r="M875" s="64"/>
      <c r="N875" s="64" t="s">
        <v>5963</v>
      </c>
      <c r="O875" s="64" t="s">
        <v>6098</v>
      </c>
    </row>
    <row r="876" ht="12.75" customHeight="1">
      <c r="A876" s="82">
        <v>39633.75</v>
      </c>
      <c r="B876" s="64">
        <v>2005.0</v>
      </c>
      <c r="C876" s="64" t="s">
        <v>1211</v>
      </c>
      <c r="D876" s="64" t="s">
        <v>8</v>
      </c>
      <c r="E876" s="64" t="s">
        <v>164</v>
      </c>
      <c r="F876" s="64">
        <v>78.0</v>
      </c>
      <c r="G876" s="64">
        <v>4900.0</v>
      </c>
      <c r="H876" s="64" t="s">
        <v>23</v>
      </c>
      <c r="I876" s="64" t="s">
        <v>5962</v>
      </c>
      <c r="J876" s="64"/>
      <c r="K876" s="64"/>
      <c r="L876" s="64"/>
      <c r="M876" s="64"/>
      <c r="N876" s="64" t="s">
        <v>5963</v>
      </c>
      <c r="O876" s="64" t="s">
        <v>6107</v>
      </c>
    </row>
    <row r="877" ht="12.75" customHeight="1">
      <c r="A877" s="82">
        <v>39634.3125</v>
      </c>
      <c r="B877" s="64">
        <v>2007.0</v>
      </c>
      <c r="C877" s="64" t="s">
        <v>1211</v>
      </c>
      <c r="D877" s="64" t="s">
        <v>819</v>
      </c>
      <c r="E877" s="64" t="s">
        <v>819</v>
      </c>
      <c r="F877" s="64">
        <v>71.0</v>
      </c>
      <c r="G877" s="64">
        <v>3300.0</v>
      </c>
      <c r="H877" s="64" t="s">
        <v>23</v>
      </c>
      <c r="I877" s="64" t="s">
        <v>5962</v>
      </c>
      <c r="J877" s="64"/>
      <c r="K877" s="64"/>
      <c r="L877" s="64"/>
      <c r="M877" s="64"/>
      <c r="N877" s="64" t="s">
        <v>6054</v>
      </c>
      <c r="O877" s="64" t="s">
        <v>6506</v>
      </c>
    </row>
    <row r="878" ht="12.75" customHeight="1">
      <c r="A878" s="82">
        <v>39634.354166666664</v>
      </c>
      <c r="B878" s="64">
        <v>2008.0</v>
      </c>
      <c r="C878" s="64" t="s">
        <v>1211</v>
      </c>
      <c r="D878" s="64" t="s">
        <v>8</v>
      </c>
      <c r="E878" s="64" t="s">
        <v>850</v>
      </c>
      <c r="F878" s="64">
        <v>73.0</v>
      </c>
      <c r="G878" s="64">
        <v>4000.0</v>
      </c>
      <c r="H878" s="64" t="s">
        <v>23</v>
      </c>
      <c r="I878" s="64" t="s">
        <v>5962</v>
      </c>
      <c r="J878" s="64"/>
      <c r="K878" s="64"/>
      <c r="L878" s="64"/>
      <c r="M878" s="64"/>
      <c r="N878" s="64" t="s">
        <v>5963</v>
      </c>
      <c r="O878" s="64" t="s">
        <v>6046</v>
      </c>
    </row>
    <row r="879" ht="12.75" customHeight="1">
      <c r="A879" s="82">
        <v>39634.416666666664</v>
      </c>
      <c r="B879" s="64">
        <v>2006.0</v>
      </c>
      <c r="C879" s="64" t="s">
        <v>1211</v>
      </c>
      <c r="D879" s="64" t="s">
        <v>819</v>
      </c>
      <c r="E879" s="64" t="s">
        <v>819</v>
      </c>
      <c r="F879" s="64">
        <v>75.0</v>
      </c>
      <c r="G879" s="64">
        <v>4800.0</v>
      </c>
      <c r="H879" s="64" t="s">
        <v>23</v>
      </c>
      <c r="I879" s="64" t="s">
        <v>5962</v>
      </c>
      <c r="J879" s="64"/>
      <c r="K879" s="64"/>
      <c r="L879" s="64"/>
      <c r="M879" s="64"/>
      <c r="N879" s="64" t="s">
        <v>5963</v>
      </c>
      <c r="O879" s="64" t="s">
        <v>6100</v>
      </c>
    </row>
    <row r="880" ht="12.75" customHeight="1">
      <c r="A880" s="82">
        <v>39634.541666666664</v>
      </c>
      <c r="B880" s="64">
        <v>2009.0</v>
      </c>
      <c r="C880" s="64" t="s">
        <v>1211</v>
      </c>
      <c r="D880" s="64" t="s">
        <v>819</v>
      </c>
      <c r="E880" s="64" t="s">
        <v>819</v>
      </c>
      <c r="F880" s="64">
        <v>60.0</v>
      </c>
      <c r="G880" s="64">
        <v>2350.0</v>
      </c>
      <c r="H880" s="64" t="s">
        <v>816</v>
      </c>
      <c r="I880" s="64" t="s">
        <v>5962</v>
      </c>
      <c r="J880" s="64"/>
      <c r="K880" s="64"/>
      <c r="L880" s="64"/>
      <c r="M880" s="64"/>
      <c r="N880" s="64" t="s">
        <v>5963</v>
      </c>
      <c r="O880" s="64" t="s">
        <v>5967</v>
      </c>
    </row>
    <row r="881" ht="12.75" customHeight="1">
      <c r="A881" s="82">
        <v>39635.479166666664</v>
      </c>
      <c r="B881" s="64">
        <v>2010.0</v>
      </c>
      <c r="C881" s="64" t="s">
        <v>1211</v>
      </c>
      <c r="D881" s="64" t="s">
        <v>8</v>
      </c>
      <c r="E881" s="64" t="s">
        <v>134</v>
      </c>
      <c r="F881" s="64">
        <v>71.0</v>
      </c>
      <c r="G881" s="64">
        <v>4250.0</v>
      </c>
      <c r="H881" s="64" t="s">
        <v>23</v>
      </c>
      <c r="I881" s="64" t="s">
        <v>5962</v>
      </c>
      <c r="J881" s="64"/>
      <c r="K881" s="64"/>
      <c r="L881" s="64"/>
      <c r="M881" s="64"/>
      <c r="N881" s="64" t="s">
        <v>5996</v>
      </c>
      <c r="O881" s="64" t="s">
        <v>5997</v>
      </c>
    </row>
    <row r="882" ht="12.75" customHeight="1">
      <c r="A882" s="82">
        <v>39635.541666666664</v>
      </c>
      <c r="B882" s="64">
        <v>2011.0</v>
      </c>
      <c r="C882" s="64" t="s">
        <v>1211</v>
      </c>
      <c r="D882" s="64" t="s">
        <v>8</v>
      </c>
      <c r="E882" s="64" t="s">
        <v>134</v>
      </c>
      <c r="F882" s="64">
        <v>78.0</v>
      </c>
      <c r="G882" s="64">
        <v>4800.0</v>
      </c>
      <c r="H882" s="64" t="s">
        <v>23</v>
      </c>
      <c r="I882" s="64" t="s">
        <v>5962</v>
      </c>
      <c r="J882" s="64"/>
      <c r="K882" s="64"/>
      <c r="L882" s="64"/>
      <c r="M882" s="64"/>
      <c r="N882" s="64" t="s">
        <v>5996</v>
      </c>
      <c r="O882" s="64" t="s">
        <v>6507</v>
      </c>
    </row>
    <row r="883" ht="12.75" customHeight="1">
      <c r="A883" s="82">
        <v>39636.3125</v>
      </c>
      <c r="B883" s="64">
        <v>2012.0</v>
      </c>
      <c r="C883" s="64" t="s">
        <v>1211</v>
      </c>
      <c r="D883" s="64" t="s">
        <v>819</v>
      </c>
      <c r="E883" s="64"/>
      <c r="F883" s="64">
        <v>63.0</v>
      </c>
      <c r="G883" s="64">
        <v>2800.0</v>
      </c>
      <c r="H883" s="64" t="s">
        <v>23</v>
      </c>
      <c r="I883" s="64" t="s">
        <v>5962</v>
      </c>
      <c r="J883" s="64"/>
      <c r="K883" s="64"/>
      <c r="L883" s="64"/>
      <c r="M883" s="64"/>
      <c r="N883" s="64" t="s">
        <v>5963</v>
      </c>
      <c r="O883" s="64" t="s">
        <v>6159</v>
      </c>
    </row>
    <row r="884" ht="12.75" customHeight="1">
      <c r="A884" s="82">
        <v>39637.354166666664</v>
      </c>
      <c r="B884" s="64">
        <v>2016.0</v>
      </c>
      <c r="C884" s="64" t="s">
        <v>1211</v>
      </c>
      <c r="D884" s="64" t="s">
        <v>8</v>
      </c>
      <c r="E884" s="64" t="s">
        <v>104</v>
      </c>
      <c r="F884" s="64">
        <v>76.0</v>
      </c>
      <c r="G884" s="64">
        <v>4100.0</v>
      </c>
      <c r="H884" s="64" t="s">
        <v>23</v>
      </c>
      <c r="I884" s="64" t="s">
        <v>5962</v>
      </c>
      <c r="J884" s="64"/>
      <c r="K884" s="64"/>
      <c r="L884" s="64"/>
      <c r="M884" s="64"/>
      <c r="N884" s="64" t="s">
        <v>5963</v>
      </c>
      <c r="O884" s="64" t="s">
        <v>6143</v>
      </c>
    </row>
    <row r="885" ht="12.75" customHeight="1">
      <c r="A885" s="82">
        <v>39637.375</v>
      </c>
      <c r="B885" s="64">
        <v>2013.0</v>
      </c>
      <c r="C885" s="64" t="s">
        <v>1211</v>
      </c>
      <c r="D885" s="64" t="s">
        <v>819</v>
      </c>
      <c r="E885" s="64" t="s">
        <v>819</v>
      </c>
      <c r="F885" s="64">
        <v>77.0</v>
      </c>
      <c r="G885" s="64">
        <v>4800.0</v>
      </c>
      <c r="H885" s="64" t="s">
        <v>23</v>
      </c>
      <c r="I885" s="64" t="s">
        <v>5962</v>
      </c>
      <c r="J885" s="64"/>
      <c r="K885" s="64"/>
      <c r="L885" s="64"/>
      <c r="M885" s="64"/>
      <c r="N885" s="64" t="s">
        <v>5963</v>
      </c>
      <c r="O885" s="64" t="s">
        <v>5972</v>
      </c>
    </row>
    <row r="886" ht="12.75" customHeight="1">
      <c r="A886" s="82">
        <v>39637.479166666664</v>
      </c>
      <c r="B886" s="64">
        <v>2014.0</v>
      </c>
      <c r="C886" s="64" t="s">
        <v>1211</v>
      </c>
      <c r="D886" s="64" t="s">
        <v>8</v>
      </c>
      <c r="E886" s="64" t="s">
        <v>855</v>
      </c>
      <c r="F886" s="64">
        <v>72.0</v>
      </c>
      <c r="G886" s="64">
        <v>3800.0</v>
      </c>
      <c r="H886" s="64" t="s">
        <v>23</v>
      </c>
      <c r="I886" s="64" t="s">
        <v>5962</v>
      </c>
      <c r="J886" s="64"/>
      <c r="K886" s="64"/>
      <c r="L886" s="64"/>
      <c r="M886" s="64"/>
      <c r="N886" s="64" t="s">
        <v>5963</v>
      </c>
      <c r="O886" s="64" t="s">
        <v>6092</v>
      </c>
    </row>
    <row r="887" ht="12.75" customHeight="1">
      <c r="A887" s="82">
        <v>39637.541666666664</v>
      </c>
      <c r="B887" s="64">
        <v>2015.0</v>
      </c>
      <c r="C887" s="64" t="s">
        <v>1211</v>
      </c>
      <c r="D887" s="64" t="s">
        <v>819</v>
      </c>
      <c r="E887" s="64" t="s">
        <v>819</v>
      </c>
      <c r="F887" s="64">
        <v>71.0</v>
      </c>
      <c r="G887" s="64">
        <v>3300.0</v>
      </c>
      <c r="H887" s="64" t="s">
        <v>23</v>
      </c>
      <c r="I887" s="64" t="s">
        <v>5962</v>
      </c>
      <c r="J887" s="64"/>
      <c r="K887" s="64"/>
      <c r="L887" s="64"/>
      <c r="M887" s="64"/>
      <c r="N887" s="64" t="s">
        <v>5963</v>
      </c>
      <c r="O887" s="64" t="s">
        <v>5993</v>
      </c>
    </row>
    <row r="888" ht="12.75" customHeight="1">
      <c r="A888" s="82">
        <v>39638.479166666664</v>
      </c>
      <c r="B888" s="64">
        <v>2017.0</v>
      </c>
      <c r="C888" s="64" t="s">
        <v>1211</v>
      </c>
      <c r="D888" s="64" t="s">
        <v>8</v>
      </c>
      <c r="E888" s="64" t="s">
        <v>855</v>
      </c>
      <c r="F888" s="64">
        <v>76.0</v>
      </c>
      <c r="G888" s="64">
        <v>4800.0</v>
      </c>
      <c r="H888" s="64" t="s">
        <v>23</v>
      </c>
      <c r="I888" s="64" t="s">
        <v>5962</v>
      </c>
      <c r="J888" s="64"/>
      <c r="K888" s="64"/>
      <c r="L888" s="64"/>
      <c r="M888" s="64"/>
      <c r="N888" s="64" t="s">
        <v>5963</v>
      </c>
      <c r="O888" s="64" t="s">
        <v>6107</v>
      </c>
    </row>
    <row r="889" ht="12.75" customHeight="1">
      <c r="A889" s="82">
        <v>39638.625</v>
      </c>
      <c r="B889" s="64">
        <v>2018.0</v>
      </c>
      <c r="C889" s="64" t="s">
        <v>1211</v>
      </c>
      <c r="D889" s="64" t="s">
        <v>8</v>
      </c>
      <c r="E889" s="64" t="s">
        <v>29</v>
      </c>
      <c r="F889" s="64">
        <v>75.0</v>
      </c>
      <c r="G889" s="64">
        <v>4500.0</v>
      </c>
      <c r="H889" s="64" t="s">
        <v>23</v>
      </c>
      <c r="I889" s="64" t="s">
        <v>5962</v>
      </c>
      <c r="J889" s="64"/>
      <c r="K889" s="64"/>
      <c r="L889" s="64"/>
      <c r="M889" s="64"/>
      <c r="N889" s="64" t="s">
        <v>5963</v>
      </c>
      <c r="O889" s="64" t="s">
        <v>5965</v>
      </c>
    </row>
    <row r="890" ht="12.75" customHeight="1">
      <c r="A890" s="82">
        <v>39638.75</v>
      </c>
      <c r="B890" s="64">
        <v>2019.0</v>
      </c>
      <c r="C890" s="64" t="s">
        <v>1211</v>
      </c>
      <c r="D890" s="64" t="s">
        <v>8</v>
      </c>
      <c r="E890" s="64" t="s">
        <v>855</v>
      </c>
      <c r="F890" s="64">
        <v>75.0</v>
      </c>
      <c r="G890" s="64">
        <v>4300.0</v>
      </c>
      <c r="H890" s="64" t="s">
        <v>23</v>
      </c>
      <c r="I890" s="64" t="s">
        <v>5962</v>
      </c>
      <c r="J890" s="64"/>
      <c r="K890" s="64"/>
      <c r="L890" s="64"/>
      <c r="M890" s="64"/>
      <c r="N890" s="64" t="s">
        <v>5963</v>
      </c>
      <c r="O890" s="64" t="s">
        <v>6107</v>
      </c>
    </row>
    <row r="891" ht="12.75" customHeight="1">
      <c r="A891" s="82">
        <v>39640.791666666664</v>
      </c>
      <c r="B891" s="64">
        <v>2020.0</v>
      </c>
      <c r="C891" s="64" t="s">
        <v>1211</v>
      </c>
      <c r="D891" s="64" t="s">
        <v>8</v>
      </c>
      <c r="E891" s="64" t="s">
        <v>164</v>
      </c>
      <c r="F891" s="64">
        <v>77.0</v>
      </c>
      <c r="G891" s="64">
        <v>4600.0</v>
      </c>
      <c r="H891" s="64" t="s">
        <v>23</v>
      </c>
      <c r="I891" s="64" t="s">
        <v>5962</v>
      </c>
      <c r="J891" s="64"/>
      <c r="K891" s="64"/>
      <c r="L891" s="64"/>
      <c r="M891" s="64"/>
      <c r="N891" s="64" t="s">
        <v>5963</v>
      </c>
      <c r="O891" s="64" t="s">
        <v>5967</v>
      </c>
    </row>
    <row r="892" ht="12.75" customHeight="1">
      <c r="A892" s="82">
        <v>39642.302083333336</v>
      </c>
      <c r="B892" s="64">
        <v>2021.0</v>
      </c>
      <c r="C892" s="64" t="s">
        <v>1211</v>
      </c>
      <c r="D892" s="64" t="s">
        <v>819</v>
      </c>
      <c r="E892" s="64"/>
      <c r="F892" s="64">
        <v>77.0</v>
      </c>
      <c r="G892" s="64">
        <v>4500.0</v>
      </c>
      <c r="H892" s="64" t="s">
        <v>23</v>
      </c>
      <c r="I892" s="64" t="s">
        <v>6020</v>
      </c>
      <c r="J892" s="64"/>
      <c r="K892" s="64"/>
      <c r="L892" s="64"/>
      <c r="M892" s="64"/>
      <c r="N892" s="64" t="s">
        <v>6009</v>
      </c>
      <c r="O892" s="64" t="s">
        <v>6009</v>
      </c>
    </row>
    <row r="893" ht="12.75" customHeight="1">
      <c r="A893" s="82">
        <v>39642.375</v>
      </c>
      <c r="B893" s="64">
        <v>2023.0</v>
      </c>
      <c r="C893" s="64" t="s">
        <v>1211</v>
      </c>
      <c r="D893" s="64" t="s">
        <v>819</v>
      </c>
      <c r="E893" s="64" t="s">
        <v>819</v>
      </c>
      <c r="F893" s="64">
        <v>74.0</v>
      </c>
      <c r="G893" s="64">
        <v>4300.0</v>
      </c>
      <c r="H893" s="64" t="s">
        <v>23</v>
      </c>
      <c r="I893" s="64" t="s">
        <v>6020</v>
      </c>
      <c r="J893" s="64"/>
      <c r="K893" s="64"/>
      <c r="L893" s="64"/>
      <c r="M893" s="64"/>
      <c r="N893" s="64" t="s">
        <v>5963</v>
      </c>
      <c r="O893" s="64" t="s">
        <v>6032</v>
      </c>
    </row>
    <row r="894" ht="12.75" customHeight="1">
      <c r="A894" s="82">
        <v>39642.5</v>
      </c>
      <c r="B894" s="64">
        <v>2022.0</v>
      </c>
      <c r="C894" s="64" t="s">
        <v>1211</v>
      </c>
      <c r="D894" s="64" t="s">
        <v>819</v>
      </c>
      <c r="E894" s="64"/>
      <c r="F894" s="64">
        <v>78.0</v>
      </c>
      <c r="G894" s="64">
        <v>4600.0</v>
      </c>
      <c r="H894" s="64" t="s">
        <v>23</v>
      </c>
      <c r="I894" s="64" t="s">
        <v>5962</v>
      </c>
      <c r="J894" s="64"/>
      <c r="K894" s="64"/>
      <c r="L894" s="64"/>
      <c r="M894" s="64"/>
      <c r="N894" s="64" t="s">
        <v>5963</v>
      </c>
      <c r="O894" s="64" t="s">
        <v>5967</v>
      </c>
    </row>
    <row r="895" ht="12.75" customHeight="1">
      <c r="A895" s="82">
        <v>39643.583333333336</v>
      </c>
      <c r="B895" s="64">
        <v>2024.0</v>
      </c>
      <c r="C895" s="64" t="s">
        <v>1211</v>
      </c>
      <c r="D895" s="64" t="s">
        <v>8</v>
      </c>
      <c r="E895" s="64" t="s">
        <v>164</v>
      </c>
      <c r="F895" s="64">
        <v>77.0</v>
      </c>
      <c r="G895" s="64">
        <v>4800.0</v>
      </c>
      <c r="H895" s="64" t="s">
        <v>23</v>
      </c>
      <c r="I895" s="64"/>
      <c r="J895" s="64"/>
      <c r="K895" s="64"/>
      <c r="L895" s="64"/>
      <c r="M895" s="64"/>
      <c r="N895" s="64" t="s">
        <v>5963</v>
      </c>
      <c r="O895" s="64" t="s">
        <v>5967</v>
      </c>
    </row>
    <row r="896" ht="12.75" customHeight="1">
      <c r="A896" s="82">
        <v>39644.375</v>
      </c>
      <c r="B896" s="64">
        <v>2026.0</v>
      </c>
      <c r="C896" s="64" t="s">
        <v>1211</v>
      </c>
      <c r="D896" s="64" t="s">
        <v>819</v>
      </c>
      <c r="E896" s="64"/>
      <c r="F896" s="64">
        <v>55.0</v>
      </c>
      <c r="G896" s="64">
        <v>2800.0</v>
      </c>
      <c r="H896" s="64" t="s">
        <v>23</v>
      </c>
      <c r="I896" s="64" t="s">
        <v>5962</v>
      </c>
      <c r="J896" s="64"/>
      <c r="K896" s="64"/>
      <c r="L896" s="64"/>
      <c r="M896" s="64"/>
      <c r="N896" s="64" t="s">
        <v>5963</v>
      </c>
      <c r="O896" s="64" t="s">
        <v>6100</v>
      </c>
    </row>
    <row r="897" ht="12.75" customHeight="1">
      <c r="A897" s="82">
        <v>39644.541666666664</v>
      </c>
      <c r="B897" s="64">
        <v>2027.0</v>
      </c>
      <c r="C897" s="64" t="s">
        <v>1211</v>
      </c>
      <c r="D897" s="64" t="s">
        <v>819</v>
      </c>
      <c r="E897" s="64"/>
      <c r="F897" s="64">
        <v>76.0</v>
      </c>
      <c r="G897" s="64">
        <v>4700.0</v>
      </c>
      <c r="H897" s="64" t="s">
        <v>23</v>
      </c>
      <c r="I897" s="64" t="s">
        <v>5962</v>
      </c>
      <c r="J897" s="64"/>
      <c r="K897" s="64"/>
      <c r="L897" s="64"/>
      <c r="M897" s="64"/>
      <c r="N897" s="64" t="s">
        <v>5978</v>
      </c>
      <c r="O897" s="64" t="s">
        <v>5979</v>
      </c>
    </row>
    <row r="898" ht="12.75" customHeight="1">
      <c r="A898" s="82">
        <v>39644.875</v>
      </c>
      <c r="B898" s="64">
        <v>2028.0</v>
      </c>
      <c r="C898" s="64" t="s">
        <v>1211</v>
      </c>
      <c r="D898" s="64" t="s">
        <v>819</v>
      </c>
      <c r="E898" s="64"/>
      <c r="F898" s="64">
        <v>74.0</v>
      </c>
      <c r="G898" s="64">
        <v>3900.0</v>
      </c>
      <c r="H898" s="64" t="s">
        <v>23</v>
      </c>
      <c r="I898" s="64" t="s">
        <v>5962</v>
      </c>
      <c r="J898" s="64"/>
      <c r="K898" s="64"/>
      <c r="L898" s="64"/>
      <c r="M898" s="64"/>
      <c r="N898" s="64" t="s">
        <v>5963</v>
      </c>
      <c r="O898" s="64" t="s">
        <v>5967</v>
      </c>
    </row>
    <row r="899" ht="12.75" customHeight="1">
      <c r="A899" s="82">
        <v>39596.75</v>
      </c>
      <c r="B899" s="64">
        <v>330.0</v>
      </c>
      <c r="C899" s="64" t="s">
        <v>4474</v>
      </c>
      <c r="D899" s="64" t="s">
        <v>819</v>
      </c>
      <c r="E899" s="64" t="s">
        <v>6508</v>
      </c>
      <c r="F899" s="64">
        <v>75.0</v>
      </c>
      <c r="G899" s="64">
        <v>4500.0</v>
      </c>
      <c r="H899" s="64" t="s">
        <v>23</v>
      </c>
      <c r="I899" s="64" t="s">
        <v>5971</v>
      </c>
      <c r="J899" s="64"/>
      <c r="K899" s="64"/>
      <c r="L899" s="64"/>
      <c r="M899" s="64"/>
      <c r="N899" s="64" t="s">
        <v>5963</v>
      </c>
      <c r="O899" s="64" t="s">
        <v>6059</v>
      </c>
    </row>
    <row r="900" ht="12.75" customHeight="1">
      <c r="A900" s="82">
        <v>39636.5625</v>
      </c>
      <c r="B900" s="64">
        <v>347.0</v>
      </c>
      <c r="C900" s="64" t="s">
        <v>4474</v>
      </c>
      <c r="D900" s="64" t="s">
        <v>819</v>
      </c>
      <c r="E900" s="64" t="s">
        <v>6509</v>
      </c>
      <c r="F900" s="64">
        <v>73.0</v>
      </c>
      <c r="G900" s="64">
        <v>3500.0</v>
      </c>
      <c r="H900" s="64" t="s">
        <v>23</v>
      </c>
      <c r="I900" s="64" t="s">
        <v>5962</v>
      </c>
      <c r="J900" s="64"/>
      <c r="K900" s="64"/>
      <c r="L900" s="64"/>
      <c r="M900" s="64"/>
      <c r="N900" s="64" t="s">
        <v>5963</v>
      </c>
      <c r="O900" s="64" t="s">
        <v>6059</v>
      </c>
    </row>
    <row r="901" ht="12.75" customHeight="1">
      <c r="A901" s="82">
        <v>39642.458333333336</v>
      </c>
      <c r="B901" s="64">
        <v>354.0</v>
      </c>
      <c r="C901" s="64" t="s">
        <v>4474</v>
      </c>
      <c r="D901" s="64" t="s">
        <v>819</v>
      </c>
      <c r="E901" s="64"/>
      <c r="F901" s="64">
        <v>75.0</v>
      </c>
      <c r="G901" s="64">
        <v>4300.0</v>
      </c>
      <c r="H901" s="64" t="s">
        <v>23</v>
      </c>
      <c r="I901" s="64" t="s">
        <v>5962</v>
      </c>
      <c r="J901" s="64"/>
      <c r="K901" s="64"/>
      <c r="L901" s="64"/>
      <c r="M901" s="64"/>
      <c r="N901" s="64" t="s">
        <v>5963</v>
      </c>
      <c r="O901" s="64" t="s">
        <v>5972</v>
      </c>
    </row>
    <row r="902" ht="12.75" customHeight="1">
      <c r="A902" s="82">
        <v>39588.854166666664</v>
      </c>
      <c r="B902" s="64">
        <v>618.0</v>
      </c>
      <c r="C902" s="64" t="s">
        <v>900</v>
      </c>
      <c r="D902" s="64" t="s">
        <v>819</v>
      </c>
      <c r="E902" s="64" t="s">
        <v>6510</v>
      </c>
      <c r="F902" s="64">
        <v>73.0</v>
      </c>
      <c r="G902" s="64">
        <v>4200.0</v>
      </c>
      <c r="H902" s="64" t="s">
        <v>23</v>
      </c>
      <c r="I902" s="64" t="s">
        <v>5962</v>
      </c>
      <c r="J902" s="64"/>
      <c r="K902" s="64"/>
      <c r="L902" s="64"/>
      <c r="M902" s="64"/>
      <c r="N902" s="64" t="s">
        <v>5963</v>
      </c>
      <c r="O902" s="64" t="s">
        <v>1319</v>
      </c>
    </row>
    <row r="903" ht="12.75" customHeight="1">
      <c r="A903" s="82">
        <v>39591.0</v>
      </c>
      <c r="B903" s="64">
        <v>629.0</v>
      </c>
      <c r="C903" s="64" t="s">
        <v>900</v>
      </c>
      <c r="D903" s="64" t="s">
        <v>819</v>
      </c>
      <c r="E903" s="64" t="s">
        <v>6173</v>
      </c>
      <c r="F903" s="64">
        <v>73.0</v>
      </c>
      <c r="G903" s="64">
        <v>4450.0</v>
      </c>
      <c r="H903" s="64" t="s">
        <v>23</v>
      </c>
      <c r="I903" s="64" t="s">
        <v>5962</v>
      </c>
      <c r="J903" s="64"/>
      <c r="K903" s="64"/>
      <c r="L903" s="64"/>
      <c r="M903" s="64"/>
      <c r="N903" s="64" t="s">
        <v>5989</v>
      </c>
      <c r="O903" s="64" t="s">
        <v>6511</v>
      </c>
    </row>
    <row r="904" ht="12.75" customHeight="1">
      <c r="A904" s="82">
        <v>39591.541666666664</v>
      </c>
      <c r="B904" s="64">
        <v>628.0</v>
      </c>
      <c r="C904" s="64" t="s">
        <v>900</v>
      </c>
      <c r="D904" s="64" t="s">
        <v>819</v>
      </c>
      <c r="E904" s="64" t="s">
        <v>6173</v>
      </c>
      <c r="F904" s="64">
        <v>69.0</v>
      </c>
      <c r="G904" s="64">
        <v>3600.0</v>
      </c>
      <c r="H904" s="64" t="s">
        <v>23</v>
      </c>
      <c r="I904" s="64" t="s">
        <v>5962</v>
      </c>
      <c r="J904" s="64"/>
      <c r="K904" s="64"/>
      <c r="L904" s="64"/>
      <c r="M904" s="64"/>
      <c r="N904" s="64" t="s">
        <v>5963</v>
      </c>
      <c r="O904" s="64" t="s">
        <v>1319</v>
      </c>
    </row>
    <row r="905" ht="12.75" customHeight="1">
      <c r="A905" s="82">
        <v>39595.541666666664</v>
      </c>
      <c r="B905" s="64">
        <v>663.0</v>
      </c>
      <c r="C905" s="64" t="s">
        <v>900</v>
      </c>
      <c r="D905" s="64" t="s">
        <v>819</v>
      </c>
      <c r="E905" s="64"/>
      <c r="F905" s="64">
        <v>70.0</v>
      </c>
      <c r="G905" s="64">
        <v>3600.0</v>
      </c>
      <c r="H905" s="64" t="s">
        <v>23</v>
      </c>
      <c r="I905" s="64" t="s">
        <v>5962</v>
      </c>
      <c r="J905" s="64"/>
      <c r="K905" s="64"/>
      <c r="L905" s="64"/>
      <c r="M905" s="64"/>
      <c r="N905" s="64" t="s">
        <v>5963</v>
      </c>
      <c r="O905" s="64" t="s">
        <v>1319</v>
      </c>
    </row>
    <row r="906" ht="12.75" customHeight="1">
      <c r="A906" s="82">
        <v>39603.0</v>
      </c>
      <c r="B906" s="64">
        <v>1287.0</v>
      </c>
      <c r="C906" s="64" t="s">
        <v>900</v>
      </c>
      <c r="D906" s="64" t="s">
        <v>819</v>
      </c>
      <c r="E906" s="64" t="s">
        <v>901</v>
      </c>
      <c r="F906" s="64">
        <v>74.0</v>
      </c>
      <c r="G906" s="64">
        <v>4850.0</v>
      </c>
      <c r="H906" s="64" t="s">
        <v>23</v>
      </c>
      <c r="I906" s="64"/>
      <c r="J906" s="64"/>
      <c r="K906" s="64"/>
      <c r="L906" s="64"/>
      <c r="M906" s="64"/>
      <c r="N906" s="64" t="s">
        <v>5963</v>
      </c>
      <c r="O906" s="64" t="s">
        <v>6006</v>
      </c>
    </row>
    <row r="907" ht="12.75" customHeight="1">
      <c r="A907" s="82">
        <v>39605.0</v>
      </c>
      <c r="B907" s="64">
        <v>1292.0</v>
      </c>
      <c r="C907" s="64" t="s">
        <v>900</v>
      </c>
      <c r="D907" s="64" t="s">
        <v>819</v>
      </c>
      <c r="E907" s="64" t="s">
        <v>6173</v>
      </c>
      <c r="F907" s="64">
        <v>73.0</v>
      </c>
      <c r="G907" s="64">
        <v>4400.0</v>
      </c>
      <c r="H907" s="64" t="s">
        <v>23</v>
      </c>
      <c r="I907" s="64"/>
      <c r="J907" s="64"/>
      <c r="K907" s="64"/>
      <c r="L907" s="64"/>
      <c r="M907" s="64"/>
      <c r="N907" s="64" t="s">
        <v>5963</v>
      </c>
      <c r="O907" s="64" t="s">
        <v>6365</v>
      </c>
    </row>
    <row r="908" ht="12.75" customHeight="1">
      <c r="A908" s="82">
        <v>39606.0</v>
      </c>
      <c r="B908" s="64">
        <v>1908.0</v>
      </c>
      <c r="C908" s="64" t="s">
        <v>900</v>
      </c>
      <c r="D908" s="64" t="s">
        <v>819</v>
      </c>
      <c r="E908" s="64" t="s">
        <v>6173</v>
      </c>
      <c r="F908" s="64">
        <v>73.0</v>
      </c>
      <c r="G908" s="64">
        <v>4000.0</v>
      </c>
      <c r="H908" s="64" t="s">
        <v>23</v>
      </c>
      <c r="I908" s="64" t="s">
        <v>5962</v>
      </c>
      <c r="J908" s="64"/>
      <c r="K908" s="64"/>
      <c r="L908" s="64"/>
      <c r="M908" s="64"/>
      <c r="N908" s="64" t="s">
        <v>5963</v>
      </c>
      <c r="O908" s="64" t="s">
        <v>1319</v>
      </c>
    </row>
    <row r="909" ht="12.75" customHeight="1">
      <c r="A909" s="82">
        <v>39606.0</v>
      </c>
      <c r="B909" s="64">
        <v>1918.0</v>
      </c>
      <c r="C909" s="64" t="s">
        <v>900</v>
      </c>
      <c r="D909" s="64" t="s">
        <v>819</v>
      </c>
      <c r="E909" s="64" t="s">
        <v>6173</v>
      </c>
      <c r="F909" s="64">
        <v>74.0</v>
      </c>
      <c r="G909" s="64">
        <v>3850.0</v>
      </c>
      <c r="H909" s="64" t="s">
        <v>23</v>
      </c>
      <c r="I909" s="64" t="s">
        <v>5962</v>
      </c>
      <c r="J909" s="64"/>
      <c r="K909" s="64"/>
      <c r="L909" s="64"/>
      <c r="M909" s="64"/>
      <c r="N909" s="64" t="s">
        <v>5963</v>
      </c>
      <c r="O909" s="64" t="s">
        <v>1319</v>
      </c>
    </row>
    <row r="910" ht="12.75" customHeight="1">
      <c r="A910" s="82">
        <v>39606.0</v>
      </c>
      <c r="B910" s="64">
        <v>1914.0</v>
      </c>
      <c r="C910" s="64" t="s">
        <v>900</v>
      </c>
      <c r="D910" s="64" t="s">
        <v>819</v>
      </c>
      <c r="E910" s="64" t="s">
        <v>6512</v>
      </c>
      <c r="F910" s="64">
        <v>78.0</v>
      </c>
      <c r="G910" s="64">
        <v>4450.0</v>
      </c>
      <c r="H910" s="64" t="s">
        <v>23</v>
      </c>
      <c r="I910" s="64" t="s">
        <v>5971</v>
      </c>
      <c r="J910" s="64"/>
      <c r="K910" s="64"/>
      <c r="L910" s="64"/>
      <c r="M910" s="64"/>
      <c r="N910" s="64" t="s">
        <v>5963</v>
      </c>
      <c r="O910" s="64" t="s">
        <v>6032</v>
      </c>
    </row>
    <row r="911" ht="12.75" customHeight="1">
      <c r="A911" s="82">
        <v>39607.0</v>
      </c>
      <c r="B911" s="64">
        <v>1926.0</v>
      </c>
      <c r="C911" s="64" t="s">
        <v>900</v>
      </c>
      <c r="D911" s="64" t="s">
        <v>819</v>
      </c>
      <c r="E911" s="64" t="s">
        <v>6173</v>
      </c>
      <c r="F911" s="64">
        <v>76.0</v>
      </c>
      <c r="G911" s="64">
        <v>4500.0</v>
      </c>
      <c r="H911" s="64" t="s">
        <v>23</v>
      </c>
      <c r="I911" s="64" t="s">
        <v>5962</v>
      </c>
      <c r="J911" s="64"/>
      <c r="K911" s="64"/>
      <c r="L911" s="64"/>
      <c r="M911" s="64"/>
      <c r="N911" s="64" t="s">
        <v>5963</v>
      </c>
      <c r="O911" s="64" t="s">
        <v>1319</v>
      </c>
    </row>
    <row r="912" ht="12.75" customHeight="1">
      <c r="A912" s="82">
        <v>39614.583333333336</v>
      </c>
      <c r="B912" s="64">
        <v>1965.0</v>
      </c>
      <c r="C912" s="64" t="s">
        <v>900</v>
      </c>
      <c r="D912" s="64" t="s">
        <v>819</v>
      </c>
      <c r="E912" s="64" t="s">
        <v>901</v>
      </c>
      <c r="F912" s="64">
        <v>76.0</v>
      </c>
      <c r="G912" s="64">
        <v>5100.0</v>
      </c>
      <c r="H912" s="64" t="s">
        <v>23</v>
      </c>
      <c r="I912" s="64" t="s">
        <v>5962</v>
      </c>
      <c r="J912" s="64"/>
      <c r="K912" s="64"/>
      <c r="L912" s="64"/>
      <c r="M912" s="64"/>
      <c r="N912" s="64" t="s">
        <v>5963</v>
      </c>
      <c r="O912" s="64" t="s">
        <v>1319</v>
      </c>
    </row>
    <row r="913" ht="12.75" customHeight="1">
      <c r="A913" s="82">
        <v>39622.0</v>
      </c>
      <c r="B913" s="64">
        <v>1994.0</v>
      </c>
      <c r="C913" s="64" t="s">
        <v>900</v>
      </c>
      <c r="D913" s="64" t="s">
        <v>819</v>
      </c>
      <c r="E913" s="64" t="s">
        <v>901</v>
      </c>
      <c r="F913" s="64">
        <v>74.0</v>
      </c>
      <c r="G913" s="64">
        <v>4400.0</v>
      </c>
      <c r="H913" s="64" t="s">
        <v>23</v>
      </c>
      <c r="I913" s="64" t="s">
        <v>5962</v>
      </c>
      <c r="J913" s="64"/>
      <c r="K913" s="64"/>
      <c r="L913" s="64"/>
      <c r="M913" s="64"/>
      <c r="N913" s="64" t="s">
        <v>5963</v>
      </c>
      <c r="O913" s="64" t="s">
        <v>6183</v>
      </c>
    </row>
    <row r="914" ht="12.75" customHeight="1">
      <c r="A914" s="82">
        <v>39622.0</v>
      </c>
      <c r="B914" s="64">
        <v>1992.0</v>
      </c>
      <c r="C914" s="64" t="s">
        <v>900</v>
      </c>
      <c r="D914" s="64" t="s">
        <v>819</v>
      </c>
      <c r="E914" s="64" t="s">
        <v>901</v>
      </c>
      <c r="F914" s="64">
        <v>74.0</v>
      </c>
      <c r="G914" s="64">
        <v>4600.0</v>
      </c>
      <c r="H914" s="64" t="s">
        <v>23</v>
      </c>
      <c r="I914" s="64" t="s">
        <v>5962</v>
      </c>
      <c r="J914" s="64"/>
      <c r="K914" s="64"/>
      <c r="L914" s="64"/>
      <c r="M914" s="64"/>
      <c r="N914" s="64" t="s">
        <v>5963</v>
      </c>
      <c r="O914" s="64" t="s">
        <v>6183</v>
      </c>
    </row>
    <row r="915" ht="12.75" customHeight="1">
      <c r="A915" s="82">
        <v>39622.0</v>
      </c>
      <c r="B915" s="64">
        <v>1993.0</v>
      </c>
      <c r="C915" s="64" t="s">
        <v>900</v>
      </c>
      <c r="D915" s="64" t="s">
        <v>819</v>
      </c>
      <c r="E915" s="64" t="s">
        <v>901</v>
      </c>
      <c r="F915" s="64">
        <v>76.0</v>
      </c>
      <c r="G915" s="64">
        <v>4500.0</v>
      </c>
      <c r="H915" s="64" t="s">
        <v>23</v>
      </c>
      <c r="I915" s="64" t="s">
        <v>5962</v>
      </c>
      <c r="J915" s="64"/>
      <c r="K915" s="64"/>
      <c r="L915" s="64"/>
      <c r="M915" s="64"/>
      <c r="N915" s="64" t="s">
        <v>5963</v>
      </c>
      <c r="O915" s="64" t="s">
        <v>6015</v>
      </c>
    </row>
    <row r="916" ht="12.75" customHeight="1">
      <c r="A916" s="82">
        <v>39637.0</v>
      </c>
      <c r="B916" s="64">
        <v>1349.0</v>
      </c>
      <c r="C916" s="64" t="s">
        <v>900</v>
      </c>
      <c r="D916" s="64" t="s">
        <v>819</v>
      </c>
      <c r="E916" s="64" t="s">
        <v>6513</v>
      </c>
      <c r="F916" s="64">
        <v>65.0</v>
      </c>
      <c r="G916" s="64">
        <v>2600.0</v>
      </c>
      <c r="H916" s="64" t="s">
        <v>23</v>
      </c>
      <c r="I916" s="64" t="s">
        <v>5962</v>
      </c>
      <c r="J916" s="64"/>
      <c r="K916" s="64"/>
      <c r="L916" s="64"/>
      <c r="M916" s="64"/>
      <c r="N916" s="64" t="s">
        <v>5963</v>
      </c>
      <c r="O916" s="64" t="s">
        <v>5972</v>
      </c>
    </row>
    <row r="917" ht="12.75" customHeight="1">
      <c r="A917" s="82">
        <v>39638.0</v>
      </c>
      <c r="B917" s="64">
        <v>1358.0</v>
      </c>
      <c r="C917" s="64" t="s">
        <v>900</v>
      </c>
      <c r="D917" s="64" t="s">
        <v>819</v>
      </c>
      <c r="E917" s="64" t="s">
        <v>901</v>
      </c>
      <c r="F917" s="64">
        <v>73.0</v>
      </c>
      <c r="G917" s="64">
        <v>3600.0</v>
      </c>
      <c r="H917" s="64" t="s">
        <v>23</v>
      </c>
      <c r="I917" s="64" t="s">
        <v>5962</v>
      </c>
      <c r="J917" s="64"/>
      <c r="K917" s="64"/>
      <c r="L917" s="64"/>
      <c r="M917" s="64"/>
      <c r="N917" s="64" t="s">
        <v>6331</v>
      </c>
      <c r="O917" s="64" t="s">
        <v>6331</v>
      </c>
    </row>
    <row r="918" ht="12.75" customHeight="1">
      <c r="A918" s="82">
        <v>39638.0</v>
      </c>
      <c r="B918" s="64">
        <v>1357.0</v>
      </c>
      <c r="C918" s="64" t="s">
        <v>900</v>
      </c>
      <c r="D918" s="64" t="s">
        <v>819</v>
      </c>
      <c r="E918" s="64" t="s">
        <v>6514</v>
      </c>
      <c r="F918" s="64">
        <v>76.0</v>
      </c>
      <c r="G918" s="64">
        <v>4250.0</v>
      </c>
      <c r="H918" s="64" t="s">
        <v>23</v>
      </c>
      <c r="I918" s="64" t="s">
        <v>5962</v>
      </c>
      <c r="J918" s="64"/>
      <c r="K918" s="64"/>
      <c r="L918" s="64"/>
      <c r="M918" s="64"/>
      <c r="N918" s="64" t="s">
        <v>5963</v>
      </c>
      <c r="O918" s="64" t="s">
        <v>5967</v>
      </c>
    </row>
    <row r="919" ht="12.75" customHeight="1">
      <c r="A919" s="82">
        <v>39644.0</v>
      </c>
      <c r="B919" s="64">
        <v>1360.0</v>
      </c>
      <c r="C919" s="64" t="s">
        <v>900</v>
      </c>
      <c r="D919" s="64" t="s">
        <v>819</v>
      </c>
      <c r="E919" s="64" t="s">
        <v>901</v>
      </c>
      <c r="F919" s="64">
        <v>75.0</v>
      </c>
      <c r="G919" s="64">
        <v>4000.0</v>
      </c>
      <c r="H919" s="64" t="s">
        <v>23</v>
      </c>
      <c r="I919" s="64" t="s">
        <v>5962</v>
      </c>
      <c r="J919" s="64"/>
      <c r="K919" s="64"/>
      <c r="L919" s="64"/>
      <c r="M919" s="64"/>
      <c r="N919" s="64" t="s">
        <v>5963</v>
      </c>
      <c r="O919" s="64" t="s">
        <v>656</v>
      </c>
    </row>
    <row r="920" ht="12.75" customHeight="1">
      <c r="A920" s="82">
        <v>39650.0</v>
      </c>
      <c r="B920" s="64">
        <v>1368.0</v>
      </c>
      <c r="C920" s="64" t="s">
        <v>900</v>
      </c>
      <c r="D920" s="64" t="s">
        <v>819</v>
      </c>
      <c r="E920" s="64" t="s">
        <v>901</v>
      </c>
      <c r="F920" s="64">
        <v>79.0</v>
      </c>
      <c r="G920" s="64">
        <v>5700.0</v>
      </c>
      <c r="H920" s="64" t="s">
        <v>23</v>
      </c>
      <c r="I920" s="64" t="s">
        <v>5962</v>
      </c>
      <c r="J920" s="64"/>
      <c r="K920" s="64"/>
      <c r="L920" s="64"/>
      <c r="M920" s="64"/>
      <c r="N920" s="64" t="s">
        <v>5963</v>
      </c>
      <c r="O920" s="64" t="s">
        <v>656</v>
      </c>
    </row>
    <row r="921" ht="12.75" customHeight="1">
      <c r="A921" s="82">
        <v>39657.0</v>
      </c>
      <c r="B921" s="64">
        <v>1702.0</v>
      </c>
      <c r="C921" s="64" t="s">
        <v>900</v>
      </c>
      <c r="D921" s="64" t="s">
        <v>819</v>
      </c>
      <c r="E921" s="64" t="s">
        <v>6515</v>
      </c>
      <c r="F921" s="64">
        <v>72.0</v>
      </c>
      <c r="G921" s="64">
        <v>3450.0</v>
      </c>
      <c r="H921" s="64" t="s">
        <v>23</v>
      </c>
      <c r="I921" s="64" t="s">
        <v>5962</v>
      </c>
      <c r="J921" s="64"/>
      <c r="K921" s="64"/>
      <c r="L921" s="64"/>
      <c r="M921" s="64"/>
      <c r="N921" s="64" t="s">
        <v>5963</v>
      </c>
      <c r="O921" s="64" t="s">
        <v>6198</v>
      </c>
    </row>
    <row r="922" ht="12.75" customHeight="1">
      <c r="A922" s="82">
        <v>39658.0</v>
      </c>
      <c r="B922" s="64">
        <v>1703.0</v>
      </c>
      <c r="C922" s="64" t="s">
        <v>900</v>
      </c>
      <c r="D922" s="64" t="s">
        <v>819</v>
      </c>
      <c r="E922" s="64" t="s">
        <v>6513</v>
      </c>
      <c r="F922" s="64">
        <v>71.0</v>
      </c>
      <c r="G922" s="64">
        <v>3200.0</v>
      </c>
      <c r="H922" s="64" t="s">
        <v>23</v>
      </c>
      <c r="I922" s="64" t="s">
        <v>5962</v>
      </c>
      <c r="J922" s="64"/>
      <c r="K922" s="64"/>
      <c r="L922" s="64"/>
      <c r="M922" s="64"/>
      <c r="N922" s="64" t="s">
        <v>5963</v>
      </c>
      <c r="O922" s="64" t="s">
        <v>6198</v>
      </c>
    </row>
    <row r="923" ht="12.75" customHeight="1">
      <c r="A923" s="82">
        <v>36712.3125</v>
      </c>
      <c r="B923" s="64">
        <v>1338.0</v>
      </c>
      <c r="C923" s="64" t="s">
        <v>228</v>
      </c>
      <c r="D923" s="64" t="s">
        <v>819</v>
      </c>
      <c r="E923" s="64" t="s">
        <v>6516</v>
      </c>
      <c r="F923" s="64">
        <v>75.0</v>
      </c>
      <c r="G923" s="64">
        <v>4250.0</v>
      </c>
      <c r="H923" s="64" t="s">
        <v>23</v>
      </c>
      <c r="I923" s="64" t="s">
        <v>6020</v>
      </c>
      <c r="J923" s="64"/>
      <c r="K923" s="64"/>
      <c r="L923" s="64"/>
      <c r="M923" s="64"/>
      <c r="N923" s="64" t="s">
        <v>5963</v>
      </c>
      <c r="O923" s="64" t="s">
        <v>5972</v>
      </c>
    </row>
    <row r="924" ht="12.75" customHeight="1">
      <c r="A924" s="82">
        <v>39540.0</v>
      </c>
      <c r="B924" s="64">
        <v>2818.0</v>
      </c>
      <c r="C924" s="64" t="s">
        <v>228</v>
      </c>
      <c r="D924" s="64" t="s">
        <v>819</v>
      </c>
      <c r="E924" s="64" t="s">
        <v>6517</v>
      </c>
      <c r="F924" s="64">
        <v>80.0</v>
      </c>
      <c r="G924" s="64">
        <v>5500.0</v>
      </c>
      <c r="H924" s="64" t="s">
        <v>23</v>
      </c>
      <c r="I924" s="64" t="s">
        <v>5962</v>
      </c>
      <c r="J924" s="64"/>
      <c r="K924" s="64"/>
      <c r="L924" s="64"/>
      <c r="M924" s="64"/>
      <c r="N924" s="64" t="s">
        <v>5963</v>
      </c>
      <c r="O924" s="64" t="s">
        <v>6042</v>
      </c>
    </row>
    <row r="925" ht="12.75" customHeight="1">
      <c r="A925" s="82">
        <v>39542.0</v>
      </c>
      <c r="B925" s="64">
        <v>2860.0</v>
      </c>
      <c r="C925" s="64" t="s">
        <v>228</v>
      </c>
      <c r="D925" s="64" t="s">
        <v>819</v>
      </c>
      <c r="E925" s="64" t="s">
        <v>1084</v>
      </c>
      <c r="F925" s="64">
        <v>69.0</v>
      </c>
      <c r="G925" s="64">
        <v>3900.0</v>
      </c>
      <c r="H925" s="64" t="s">
        <v>23</v>
      </c>
      <c r="I925" s="64"/>
      <c r="J925" s="64"/>
      <c r="K925" s="64"/>
      <c r="L925" s="64"/>
      <c r="M925" s="64"/>
      <c r="N925" s="64" t="s">
        <v>5963</v>
      </c>
      <c r="O925" s="64" t="s">
        <v>5965</v>
      </c>
    </row>
    <row r="926" ht="12.75" customHeight="1">
      <c r="A926" s="82">
        <v>39542.0</v>
      </c>
      <c r="B926" s="64">
        <v>2861.0</v>
      </c>
      <c r="C926" s="64" t="s">
        <v>228</v>
      </c>
      <c r="D926" s="64" t="s">
        <v>819</v>
      </c>
      <c r="E926" s="64" t="s">
        <v>922</v>
      </c>
      <c r="F926" s="64">
        <v>69.0</v>
      </c>
      <c r="G926" s="64">
        <v>3900.0</v>
      </c>
      <c r="H926" s="64" t="s">
        <v>23</v>
      </c>
      <c r="I926" s="64" t="s">
        <v>5962</v>
      </c>
      <c r="J926" s="64"/>
      <c r="K926" s="64"/>
      <c r="L926" s="64"/>
      <c r="M926" s="64"/>
      <c r="N926" s="64" t="s">
        <v>5963</v>
      </c>
      <c r="O926" s="64" t="s">
        <v>5967</v>
      </c>
    </row>
    <row r="927" ht="12.75" customHeight="1">
      <c r="A927" s="82">
        <v>39542.0</v>
      </c>
      <c r="B927" s="64">
        <v>2819.0</v>
      </c>
      <c r="C927" s="64" t="s">
        <v>228</v>
      </c>
      <c r="D927" s="64" t="s">
        <v>8</v>
      </c>
      <c r="E927" s="64" t="s">
        <v>712</v>
      </c>
      <c r="F927" s="64">
        <v>80.0</v>
      </c>
      <c r="G927" s="64">
        <v>4900.0</v>
      </c>
      <c r="H927" s="64" t="s">
        <v>23</v>
      </c>
      <c r="I927" s="64" t="s">
        <v>5962</v>
      </c>
      <c r="J927" s="64"/>
      <c r="K927" s="64"/>
      <c r="L927" s="64"/>
      <c r="M927" s="64"/>
      <c r="N927" s="64" t="s">
        <v>5963</v>
      </c>
      <c r="O927" s="64" t="s">
        <v>5972</v>
      </c>
    </row>
    <row r="928" ht="12.75" customHeight="1">
      <c r="A928" s="82">
        <v>39543.0</v>
      </c>
      <c r="B928" s="64">
        <v>2864.0</v>
      </c>
      <c r="C928" s="64" t="s">
        <v>228</v>
      </c>
      <c r="D928" s="64" t="s">
        <v>8</v>
      </c>
      <c r="E928" s="64" t="s">
        <v>414</v>
      </c>
      <c r="F928" s="64">
        <v>74.0</v>
      </c>
      <c r="G928" s="64">
        <v>4350.0</v>
      </c>
      <c r="H928" s="64" t="s">
        <v>23</v>
      </c>
      <c r="I928" s="64"/>
      <c r="J928" s="64"/>
      <c r="K928" s="64"/>
      <c r="L928" s="64"/>
      <c r="M928" s="64"/>
      <c r="N928" s="64" t="s">
        <v>6009</v>
      </c>
      <c r="O928" s="64" t="s">
        <v>6009</v>
      </c>
    </row>
    <row r="929" ht="12.75" customHeight="1">
      <c r="A929" s="82">
        <v>39543.0</v>
      </c>
      <c r="B929" s="64">
        <v>2863.0</v>
      </c>
      <c r="C929" s="64" t="s">
        <v>228</v>
      </c>
      <c r="D929" s="64" t="s">
        <v>819</v>
      </c>
      <c r="E929" s="64" t="s">
        <v>1347</v>
      </c>
      <c r="F929" s="64">
        <v>78.0</v>
      </c>
      <c r="G929" s="64">
        <v>5500.0</v>
      </c>
      <c r="H929" s="64" t="s">
        <v>23</v>
      </c>
      <c r="I929" s="64" t="s">
        <v>5962</v>
      </c>
      <c r="J929" s="64"/>
      <c r="K929" s="64"/>
      <c r="L929" s="64"/>
      <c r="M929" s="64"/>
      <c r="N929" s="64" t="s">
        <v>5963</v>
      </c>
      <c r="O929" s="64" t="s">
        <v>6198</v>
      </c>
    </row>
    <row r="930" ht="12.75" customHeight="1">
      <c r="A930" s="82">
        <v>39543.0</v>
      </c>
      <c r="B930" s="64">
        <v>2862.0</v>
      </c>
      <c r="C930" s="64" t="s">
        <v>228</v>
      </c>
      <c r="D930" s="64" t="s">
        <v>819</v>
      </c>
      <c r="E930" s="64" t="s">
        <v>904</v>
      </c>
      <c r="F930" s="64">
        <v>79.0</v>
      </c>
      <c r="G930" s="64">
        <v>5100.0</v>
      </c>
      <c r="H930" s="64" t="s">
        <v>23</v>
      </c>
      <c r="I930" s="64" t="s">
        <v>5962</v>
      </c>
      <c r="J930" s="64"/>
      <c r="K930" s="64"/>
      <c r="L930" s="64"/>
      <c r="M930" s="64"/>
      <c r="N930" s="64" t="s">
        <v>5963</v>
      </c>
      <c r="O930" s="64" t="s">
        <v>6041</v>
      </c>
    </row>
    <row r="931" ht="12.75" customHeight="1">
      <c r="A931" s="82">
        <v>39544.0</v>
      </c>
      <c r="B931" s="64">
        <v>2865.0</v>
      </c>
      <c r="C931" s="64" t="s">
        <v>228</v>
      </c>
      <c r="D931" s="64" t="s">
        <v>819</v>
      </c>
      <c r="E931" s="64" t="s">
        <v>33</v>
      </c>
      <c r="F931" s="64">
        <v>76.0</v>
      </c>
      <c r="G931" s="64">
        <v>4200.0</v>
      </c>
      <c r="H931" s="64" t="s">
        <v>23</v>
      </c>
      <c r="I931" s="64"/>
      <c r="J931" s="64"/>
      <c r="K931" s="64"/>
      <c r="L931" s="64"/>
      <c r="M931" s="64"/>
      <c r="N931" s="64" t="s">
        <v>5963</v>
      </c>
      <c r="O931" s="64" t="s">
        <v>6255</v>
      </c>
    </row>
    <row r="932" ht="12.75" customHeight="1">
      <c r="A932" s="82">
        <v>39545.0</v>
      </c>
      <c r="B932" s="64">
        <v>2867.0</v>
      </c>
      <c r="C932" s="64" t="s">
        <v>228</v>
      </c>
      <c r="D932" s="64" t="s">
        <v>819</v>
      </c>
      <c r="E932" s="64" t="s">
        <v>932</v>
      </c>
      <c r="F932" s="64">
        <v>73.0</v>
      </c>
      <c r="G932" s="64">
        <v>3700.0</v>
      </c>
      <c r="H932" s="64" t="s">
        <v>23</v>
      </c>
      <c r="I932" s="64" t="s">
        <v>5962</v>
      </c>
      <c r="J932" s="64"/>
      <c r="K932" s="64"/>
      <c r="L932" s="64"/>
      <c r="M932" s="64"/>
      <c r="N932" s="64" t="s">
        <v>5963</v>
      </c>
      <c r="O932" s="64" t="s">
        <v>6015</v>
      </c>
    </row>
    <row r="933" ht="12.75" customHeight="1">
      <c r="A933" s="82">
        <v>39545.0</v>
      </c>
      <c r="B933" s="64">
        <v>2866.0</v>
      </c>
      <c r="C933" s="64" t="s">
        <v>228</v>
      </c>
      <c r="D933" s="64" t="s">
        <v>8</v>
      </c>
      <c r="E933" s="64" t="s">
        <v>716</v>
      </c>
      <c r="F933" s="64">
        <v>74.0</v>
      </c>
      <c r="G933" s="64">
        <v>4600.0</v>
      </c>
      <c r="H933" s="64" t="s">
        <v>23</v>
      </c>
      <c r="I933" s="64"/>
      <c r="J933" s="64"/>
      <c r="K933" s="64"/>
      <c r="L933" s="64"/>
      <c r="M933" s="64"/>
      <c r="N933" s="64" t="s">
        <v>5963</v>
      </c>
      <c r="O933" s="64" t="s">
        <v>5967</v>
      </c>
    </row>
    <row r="934" ht="12.75" customHeight="1">
      <c r="A934" s="82">
        <v>39545.0</v>
      </c>
      <c r="B934" s="64">
        <v>2870.0</v>
      </c>
      <c r="C934" s="64" t="s">
        <v>228</v>
      </c>
      <c r="D934" s="64" t="s">
        <v>8</v>
      </c>
      <c r="E934" s="64" t="s">
        <v>275</v>
      </c>
      <c r="F934" s="64">
        <v>76.0</v>
      </c>
      <c r="G934" s="64">
        <v>4500.0</v>
      </c>
      <c r="H934" s="64" t="s">
        <v>23</v>
      </c>
      <c r="I934" s="64" t="s">
        <v>5971</v>
      </c>
      <c r="J934" s="64"/>
      <c r="K934" s="64"/>
      <c r="L934" s="64"/>
      <c r="M934" s="64"/>
      <c r="N934" s="64" t="s">
        <v>6160</v>
      </c>
      <c r="O934" s="64" t="s">
        <v>6272</v>
      </c>
    </row>
    <row r="935" ht="12.75" customHeight="1">
      <c r="A935" s="82">
        <v>39545.0</v>
      </c>
      <c r="B935" s="64">
        <v>2869.0</v>
      </c>
      <c r="C935" s="64" t="s">
        <v>228</v>
      </c>
      <c r="D935" s="64" t="s">
        <v>8</v>
      </c>
      <c r="E935" s="64" t="s">
        <v>275</v>
      </c>
      <c r="F935" s="64">
        <v>87.0</v>
      </c>
      <c r="G935" s="64">
        <v>7150.0</v>
      </c>
      <c r="H935" s="64" t="s">
        <v>23</v>
      </c>
      <c r="I935" s="64" t="s">
        <v>5971</v>
      </c>
      <c r="J935" s="64"/>
      <c r="K935" s="64"/>
      <c r="L935" s="64"/>
      <c r="M935" s="64"/>
      <c r="N935" s="64" t="s">
        <v>5996</v>
      </c>
      <c r="O935" s="64" t="s">
        <v>5997</v>
      </c>
    </row>
    <row r="936" ht="12.75" customHeight="1">
      <c r="A936" s="82">
        <v>39546.0</v>
      </c>
      <c r="B936" s="64">
        <v>2872.0</v>
      </c>
      <c r="C936" s="64" t="s">
        <v>228</v>
      </c>
      <c r="D936" s="64" t="s">
        <v>819</v>
      </c>
      <c r="E936" s="93" t="s">
        <v>932</v>
      </c>
      <c r="F936" s="64">
        <v>66.0</v>
      </c>
      <c r="G936" s="64">
        <v>2800.0</v>
      </c>
      <c r="H936" s="64" t="s">
        <v>23</v>
      </c>
      <c r="I936" s="64" t="s">
        <v>5962</v>
      </c>
      <c r="J936" s="64"/>
      <c r="K936" s="64"/>
      <c r="L936" s="64"/>
      <c r="M936" s="64"/>
      <c r="N936" s="64" t="s">
        <v>5963</v>
      </c>
      <c r="O936" s="64" t="s">
        <v>6042</v>
      </c>
    </row>
    <row r="937" ht="12.75" customHeight="1">
      <c r="A937" s="82">
        <v>39546.0</v>
      </c>
      <c r="B937" s="64">
        <v>2873.0</v>
      </c>
      <c r="C937" s="64" t="s">
        <v>228</v>
      </c>
      <c r="D937" s="64" t="s">
        <v>8</v>
      </c>
      <c r="E937" s="64" t="s">
        <v>716</v>
      </c>
      <c r="F937" s="64">
        <v>72.0</v>
      </c>
      <c r="G937" s="64">
        <v>3350.0</v>
      </c>
      <c r="H937" s="64" t="s">
        <v>23</v>
      </c>
      <c r="I937" s="64"/>
      <c r="J937" s="64"/>
      <c r="K937" s="64"/>
      <c r="L937" s="64"/>
      <c r="M937" s="64"/>
      <c r="N937" s="64" t="s">
        <v>5963</v>
      </c>
      <c r="O937" s="64" t="s">
        <v>6112</v>
      </c>
    </row>
    <row r="938" ht="12.75" customHeight="1">
      <c r="A938" s="82">
        <v>39546.0</v>
      </c>
      <c r="B938" s="64">
        <v>2874.0</v>
      </c>
      <c r="C938" s="64" t="s">
        <v>228</v>
      </c>
      <c r="D938" s="64" t="s">
        <v>8</v>
      </c>
      <c r="E938" s="64" t="s">
        <v>716</v>
      </c>
      <c r="F938" s="64">
        <v>73.0</v>
      </c>
      <c r="G938" s="64">
        <v>4250.0</v>
      </c>
      <c r="H938" s="64" t="s">
        <v>23</v>
      </c>
      <c r="I938" s="64"/>
      <c r="J938" s="64"/>
      <c r="K938" s="64"/>
      <c r="L938" s="64"/>
      <c r="M938" s="64"/>
      <c r="N938" s="64" t="s">
        <v>5963</v>
      </c>
      <c r="O938" s="64" t="s">
        <v>6112</v>
      </c>
    </row>
    <row r="939" ht="12.75" customHeight="1">
      <c r="A939" s="82">
        <v>39546.0</v>
      </c>
      <c r="B939" s="64">
        <v>2871.0</v>
      </c>
      <c r="C939" s="64" t="s">
        <v>228</v>
      </c>
      <c r="D939" s="64" t="s">
        <v>819</v>
      </c>
      <c r="E939" s="64" t="s">
        <v>911</v>
      </c>
      <c r="F939" s="64">
        <v>74.0</v>
      </c>
      <c r="G939" s="64">
        <v>4100.0</v>
      </c>
      <c r="H939" s="64" t="s">
        <v>23</v>
      </c>
      <c r="I939" s="64" t="s">
        <v>5962</v>
      </c>
      <c r="J939" s="64"/>
      <c r="K939" s="64"/>
      <c r="L939" s="64"/>
      <c r="M939" s="64"/>
      <c r="N939" s="64" t="s">
        <v>5963</v>
      </c>
      <c r="O939" s="64" t="s">
        <v>6006</v>
      </c>
    </row>
    <row r="940" ht="12.75" customHeight="1">
      <c r="A940" s="82">
        <v>39546.0</v>
      </c>
      <c r="B940" s="64">
        <v>2876.0</v>
      </c>
      <c r="C940" s="64" t="s">
        <v>228</v>
      </c>
      <c r="D940" s="64" t="s">
        <v>8</v>
      </c>
      <c r="E940" s="64" t="s">
        <v>739</v>
      </c>
      <c r="F940" s="64">
        <v>75.0</v>
      </c>
      <c r="G940" s="64">
        <v>4700.0</v>
      </c>
      <c r="H940" s="64" t="s">
        <v>23</v>
      </c>
      <c r="I940" s="64"/>
      <c r="J940" s="64"/>
      <c r="K940" s="64"/>
      <c r="L940" s="64"/>
      <c r="M940" s="64"/>
      <c r="N940" s="64" t="s">
        <v>5963</v>
      </c>
      <c r="O940" s="64" t="s">
        <v>6240</v>
      </c>
    </row>
    <row r="941" ht="12.75" customHeight="1">
      <c r="A941" s="82">
        <v>39546.0</v>
      </c>
      <c r="B941" s="64">
        <v>2875.0</v>
      </c>
      <c r="C941" s="64" t="s">
        <v>228</v>
      </c>
      <c r="D941" s="64" t="s">
        <v>819</v>
      </c>
      <c r="E941" s="64" t="s">
        <v>6358</v>
      </c>
      <c r="F941" s="64">
        <v>93.0</v>
      </c>
      <c r="G941" s="64">
        <v>8700.0</v>
      </c>
      <c r="H941" s="64" t="s">
        <v>23</v>
      </c>
      <c r="I941" s="64" t="s">
        <v>5962</v>
      </c>
      <c r="J941" s="64"/>
      <c r="K941" s="64"/>
      <c r="L941" s="64"/>
      <c r="M941" s="64"/>
      <c r="N941" s="64" t="s">
        <v>5963</v>
      </c>
      <c r="O941" s="64" t="s">
        <v>6042</v>
      </c>
    </row>
    <row r="942" ht="12.75" customHeight="1">
      <c r="A942" s="82">
        <v>39550.0</v>
      </c>
      <c r="B942" s="64">
        <v>2879.0</v>
      </c>
      <c r="C942" s="64" t="s">
        <v>228</v>
      </c>
      <c r="D942" s="64" t="s">
        <v>819</v>
      </c>
      <c r="E942" s="64" t="s">
        <v>39</v>
      </c>
      <c r="F942" s="64">
        <v>70.0</v>
      </c>
      <c r="G942" s="64">
        <v>3700.0</v>
      </c>
      <c r="H942" s="64" t="s">
        <v>23</v>
      </c>
      <c r="I942" s="64"/>
      <c r="J942" s="64"/>
      <c r="K942" s="64"/>
      <c r="L942" s="64"/>
      <c r="M942" s="64"/>
      <c r="N942" s="64" t="s">
        <v>5963</v>
      </c>
      <c r="O942" s="64" t="s">
        <v>6041</v>
      </c>
    </row>
    <row r="943" ht="12.75" customHeight="1">
      <c r="A943" s="82">
        <v>39550.0</v>
      </c>
      <c r="B943" s="64">
        <v>2878.0</v>
      </c>
      <c r="C943" s="64" t="s">
        <v>228</v>
      </c>
      <c r="D943" s="64" t="s">
        <v>819</v>
      </c>
      <c r="E943" s="64" t="s">
        <v>906</v>
      </c>
      <c r="F943" s="64">
        <v>74.0</v>
      </c>
      <c r="G943" s="64">
        <v>4700.0</v>
      </c>
      <c r="H943" s="64" t="s">
        <v>23</v>
      </c>
      <c r="I943" s="64"/>
      <c r="J943" s="64"/>
      <c r="K943" s="64"/>
      <c r="L943" s="64"/>
      <c r="M943" s="64"/>
      <c r="N943" s="64" t="s">
        <v>5963</v>
      </c>
      <c r="O943" s="64" t="s">
        <v>6006</v>
      </c>
    </row>
    <row r="944" ht="12.75" customHeight="1">
      <c r="A944" s="82">
        <v>39550.0</v>
      </c>
      <c r="B944" s="64">
        <v>2780.0</v>
      </c>
      <c r="C944" s="64" t="s">
        <v>228</v>
      </c>
      <c r="D944" s="64" t="s">
        <v>819</v>
      </c>
      <c r="E944" s="64" t="s">
        <v>906</v>
      </c>
      <c r="F944" s="64">
        <v>79.0</v>
      </c>
      <c r="G944" s="64">
        <v>5150.0</v>
      </c>
      <c r="H944" s="64" t="s">
        <v>23</v>
      </c>
      <c r="I944" s="64"/>
      <c r="J944" s="64"/>
      <c r="K944" s="64"/>
      <c r="L944" s="64"/>
      <c r="M944" s="64"/>
      <c r="N944" s="64" t="s">
        <v>5963</v>
      </c>
      <c r="O944" s="64" t="s">
        <v>5967</v>
      </c>
    </row>
    <row r="945" ht="12.75" customHeight="1">
      <c r="A945" s="82">
        <v>39550.0</v>
      </c>
      <c r="B945" s="64">
        <v>2877.0</v>
      </c>
      <c r="C945" s="64" t="s">
        <v>228</v>
      </c>
      <c r="D945" s="64" t="s">
        <v>819</v>
      </c>
      <c r="E945" s="64" t="s">
        <v>911</v>
      </c>
      <c r="F945" s="64">
        <v>79.0</v>
      </c>
      <c r="G945" s="64">
        <v>5250.0</v>
      </c>
      <c r="H945" s="64" t="s">
        <v>23</v>
      </c>
      <c r="I945" s="64" t="s">
        <v>5962</v>
      </c>
      <c r="J945" s="64"/>
      <c r="K945" s="64"/>
      <c r="L945" s="64"/>
      <c r="M945" s="64"/>
      <c r="N945" s="64" t="s">
        <v>5963</v>
      </c>
      <c r="O945" s="64" t="s">
        <v>5965</v>
      </c>
    </row>
    <row r="946" ht="12.75" customHeight="1">
      <c r="A946" s="82">
        <v>39551.0</v>
      </c>
      <c r="B946" s="64">
        <v>2781.0</v>
      </c>
      <c r="C946" s="64" t="s">
        <v>228</v>
      </c>
      <c r="D946" s="64" t="s">
        <v>819</v>
      </c>
      <c r="E946" s="64" t="s">
        <v>4792</v>
      </c>
      <c r="F946" s="64">
        <v>79.0</v>
      </c>
      <c r="G946" s="64">
        <v>5000.0</v>
      </c>
      <c r="H946" s="64" t="s">
        <v>23</v>
      </c>
      <c r="I946" s="64" t="s">
        <v>5962</v>
      </c>
      <c r="J946" s="64"/>
      <c r="K946" s="64"/>
      <c r="L946" s="64"/>
      <c r="M946" s="64"/>
      <c r="N946" s="64" t="s">
        <v>5963</v>
      </c>
      <c r="O946" s="64" t="s">
        <v>6042</v>
      </c>
    </row>
    <row r="947" ht="12.75" customHeight="1">
      <c r="A947" s="82">
        <v>39551.0</v>
      </c>
      <c r="B947" s="64">
        <v>2785.0</v>
      </c>
      <c r="C947" s="64" t="s">
        <v>228</v>
      </c>
      <c r="D947" s="64" t="s">
        <v>819</v>
      </c>
      <c r="E947" s="64" t="s">
        <v>947</v>
      </c>
      <c r="F947" s="64">
        <v>80.0</v>
      </c>
      <c r="G947" s="64">
        <v>5700.0</v>
      </c>
      <c r="H947" s="64" t="s">
        <v>23</v>
      </c>
      <c r="I947" s="64" t="s">
        <v>5962</v>
      </c>
      <c r="J947" s="64"/>
      <c r="K947" s="64"/>
      <c r="L947" s="64"/>
      <c r="M947" s="64"/>
      <c r="N947" s="64" t="s">
        <v>5963</v>
      </c>
      <c r="O947" s="64" t="s">
        <v>6133</v>
      </c>
    </row>
    <row r="948" ht="12.75" customHeight="1">
      <c r="A948" s="82">
        <v>39551.0</v>
      </c>
      <c r="B948" s="64">
        <v>2783.0</v>
      </c>
      <c r="C948" s="64" t="s">
        <v>228</v>
      </c>
      <c r="D948" s="64" t="s">
        <v>819</v>
      </c>
      <c r="E948" s="64"/>
      <c r="F948" s="64">
        <v>81.0</v>
      </c>
      <c r="G948" s="64">
        <v>5200.0</v>
      </c>
      <c r="H948" s="64" t="s">
        <v>23</v>
      </c>
      <c r="I948" s="64"/>
      <c r="J948" s="64"/>
      <c r="K948" s="64"/>
      <c r="L948" s="64"/>
      <c r="M948" s="64"/>
      <c r="N948" s="64" t="s">
        <v>5963</v>
      </c>
      <c r="O948" s="64" t="s">
        <v>5965</v>
      </c>
    </row>
    <row r="949" ht="12.75" customHeight="1">
      <c r="A949" s="82">
        <v>39551.0</v>
      </c>
      <c r="B949" s="64">
        <v>2784.0</v>
      </c>
      <c r="C949" s="64" t="s">
        <v>228</v>
      </c>
      <c r="D949" s="64" t="s">
        <v>819</v>
      </c>
      <c r="E949" s="64" t="s">
        <v>932</v>
      </c>
      <c r="F949" s="64">
        <v>86.0</v>
      </c>
      <c r="G949" s="64">
        <v>6700.0</v>
      </c>
      <c r="H949" s="64" t="s">
        <v>23</v>
      </c>
      <c r="I949" s="64" t="s">
        <v>5962</v>
      </c>
      <c r="J949" s="64"/>
      <c r="K949" s="64"/>
      <c r="L949" s="64"/>
      <c r="M949" s="64"/>
      <c r="N949" s="64" t="s">
        <v>5963</v>
      </c>
      <c r="O949" s="64" t="s">
        <v>6042</v>
      </c>
    </row>
    <row r="950" ht="12.75" customHeight="1">
      <c r="A950" s="82">
        <v>39551.0</v>
      </c>
      <c r="B950" s="64">
        <v>2782.0</v>
      </c>
      <c r="C950" s="64" t="s">
        <v>228</v>
      </c>
      <c r="D950" s="64" t="s">
        <v>819</v>
      </c>
      <c r="E950" s="64" t="s">
        <v>918</v>
      </c>
      <c r="F950" s="64">
        <v>90.0</v>
      </c>
      <c r="G950" s="64">
        <v>8500.0</v>
      </c>
      <c r="H950" s="64" t="s">
        <v>23</v>
      </c>
      <c r="I950" s="64" t="s">
        <v>5962</v>
      </c>
      <c r="J950" s="64"/>
      <c r="K950" s="64"/>
      <c r="L950" s="64"/>
      <c r="M950" s="64"/>
      <c r="N950" s="64" t="s">
        <v>5963</v>
      </c>
      <c r="O950" s="64" t="s">
        <v>6327</v>
      </c>
    </row>
    <row r="951" ht="12.75" customHeight="1">
      <c r="A951" s="82">
        <v>39552.0</v>
      </c>
      <c r="B951" s="64">
        <v>2788.0</v>
      </c>
      <c r="C951" s="64" t="s">
        <v>228</v>
      </c>
      <c r="D951" s="64" t="s">
        <v>8</v>
      </c>
      <c r="E951" s="64" t="s">
        <v>275</v>
      </c>
      <c r="F951" s="64">
        <v>69.0</v>
      </c>
      <c r="G951" s="64">
        <v>3550.0</v>
      </c>
      <c r="H951" s="64" t="s">
        <v>23</v>
      </c>
      <c r="I951" s="64" t="s">
        <v>5962</v>
      </c>
      <c r="J951" s="64"/>
      <c r="K951" s="64"/>
      <c r="L951" s="64"/>
      <c r="M951" s="64"/>
      <c r="N951" s="64" t="s">
        <v>5963</v>
      </c>
      <c r="O951" s="64" t="s">
        <v>5967</v>
      </c>
    </row>
    <row r="952" ht="12.75" customHeight="1">
      <c r="A952" s="82">
        <v>39552.0</v>
      </c>
      <c r="B952" s="64">
        <v>2789.0</v>
      </c>
      <c r="C952" s="64" t="s">
        <v>228</v>
      </c>
      <c r="D952" s="64" t="s">
        <v>8</v>
      </c>
      <c r="E952" s="64" t="s">
        <v>739</v>
      </c>
      <c r="F952" s="64">
        <v>75.0</v>
      </c>
      <c r="G952" s="64">
        <v>4500.0</v>
      </c>
      <c r="H952" s="64" t="s">
        <v>23</v>
      </c>
      <c r="I952" s="64" t="s">
        <v>5962</v>
      </c>
      <c r="J952" s="64"/>
      <c r="K952" s="64"/>
      <c r="L952" s="64"/>
      <c r="M952" s="64"/>
      <c r="N952" s="64" t="s">
        <v>5963</v>
      </c>
      <c r="O952" s="64" t="s">
        <v>6006</v>
      </c>
    </row>
    <row r="953" ht="12.75" customHeight="1">
      <c r="A953" s="82">
        <v>39552.0</v>
      </c>
      <c r="B953" s="64">
        <v>2787.0</v>
      </c>
      <c r="C953" s="64" t="s">
        <v>228</v>
      </c>
      <c r="D953" s="64" t="s">
        <v>819</v>
      </c>
      <c r="E953" s="64" t="s">
        <v>918</v>
      </c>
      <c r="F953" s="64">
        <v>75.0</v>
      </c>
      <c r="G953" s="64">
        <v>4900.0</v>
      </c>
      <c r="H953" s="64" t="s">
        <v>23</v>
      </c>
      <c r="I953" s="64" t="s">
        <v>5962</v>
      </c>
      <c r="J953" s="64"/>
      <c r="K953" s="64"/>
      <c r="L953" s="64"/>
      <c r="M953" s="64"/>
      <c r="N953" s="64" t="s">
        <v>5963</v>
      </c>
      <c r="O953" s="64" t="s">
        <v>6041</v>
      </c>
    </row>
    <row r="954" ht="12.75" customHeight="1">
      <c r="A954" s="82">
        <v>39552.0</v>
      </c>
      <c r="B954" s="64">
        <v>2786.0</v>
      </c>
      <c r="C954" s="64" t="s">
        <v>228</v>
      </c>
      <c r="D954" s="64" t="s">
        <v>819</v>
      </c>
      <c r="E954" s="64" t="s">
        <v>922</v>
      </c>
      <c r="F954" s="64">
        <v>76.0</v>
      </c>
      <c r="G954" s="64">
        <v>5700.0</v>
      </c>
      <c r="H954" s="64" t="s">
        <v>23</v>
      </c>
      <c r="I954" s="64" t="s">
        <v>5962</v>
      </c>
      <c r="J954" s="64"/>
      <c r="K954" s="64"/>
      <c r="L954" s="64"/>
      <c r="M954" s="64"/>
      <c r="N954" s="64" t="s">
        <v>5963</v>
      </c>
      <c r="O954" s="64" t="s">
        <v>5964</v>
      </c>
    </row>
    <row r="955" ht="12.75" customHeight="1">
      <c r="A955" s="82">
        <v>39553.0</v>
      </c>
      <c r="B955" s="64">
        <v>2790.0</v>
      </c>
      <c r="C955" s="64" t="s">
        <v>228</v>
      </c>
      <c r="D955" s="64" t="s">
        <v>819</v>
      </c>
      <c r="E955" s="64" t="s">
        <v>1329</v>
      </c>
      <c r="F955" s="64">
        <v>73.0</v>
      </c>
      <c r="G955" s="64">
        <v>5000.0</v>
      </c>
      <c r="H955" s="64" t="s">
        <v>23</v>
      </c>
      <c r="I955" s="64" t="s">
        <v>5962</v>
      </c>
      <c r="J955" s="64"/>
      <c r="K955" s="64"/>
      <c r="L955" s="64"/>
      <c r="M955" s="64"/>
      <c r="N955" s="64" t="s">
        <v>5963</v>
      </c>
      <c r="O955" s="64" t="s">
        <v>6041</v>
      </c>
    </row>
    <row r="956" ht="12.75" customHeight="1">
      <c r="A956" s="82">
        <v>39553.0</v>
      </c>
      <c r="B956" s="64">
        <v>2791.0</v>
      </c>
      <c r="C956" s="64" t="s">
        <v>228</v>
      </c>
      <c r="D956" s="64" t="s">
        <v>8</v>
      </c>
      <c r="E956" s="64" t="s">
        <v>712</v>
      </c>
      <c r="F956" s="64">
        <v>82.0</v>
      </c>
      <c r="G956" s="64">
        <v>5300.0</v>
      </c>
      <c r="H956" s="64" t="s">
        <v>23</v>
      </c>
      <c r="I956" s="64" t="s">
        <v>5962</v>
      </c>
      <c r="J956" s="64"/>
      <c r="K956" s="64"/>
      <c r="L956" s="64"/>
      <c r="M956" s="64"/>
      <c r="N956" s="64" t="s">
        <v>5973</v>
      </c>
      <c r="O956" s="64" t="s">
        <v>6167</v>
      </c>
    </row>
    <row r="957" ht="12.75" customHeight="1">
      <c r="A957" s="82">
        <v>39554.0</v>
      </c>
      <c r="B957" s="64">
        <v>2793.0</v>
      </c>
      <c r="C957" s="64" t="s">
        <v>228</v>
      </c>
      <c r="D957" s="64" t="s">
        <v>819</v>
      </c>
      <c r="E957" s="64" t="s">
        <v>999</v>
      </c>
      <c r="F957" s="64">
        <v>72.0</v>
      </c>
      <c r="G957" s="64">
        <v>4100.0</v>
      </c>
      <c r="H957" s="64" t="s">
        <v>23</v>
      </c>
      <c r="I957" s="64" t="s">
        <v>5962</v>
      </c>
      <c r="J957" s="64"/>
      <c r="K957" s="64"/>
      <c r="L957" s="64"/>
      <c r="M957" s="64"/>
      <c r="N957" s="64" t="s">
        <v>5963</v>
      </c>
      <c r="O957" s="64" t="s">
        <v>6352</v>
      </c>
    </row>
    <row r="958" ht="12.75" customHeight="1">
      <c r="A958" s="82">
        <v>39554.0</v>
      </c>
      <c r="B958" s="64">
        <v>2792.0</v>
      </c>
      <c r="C958" s="64" t="s">
        <v>228</v>
      </c>
      <c r="D958" s="64" t="s">
        <v>819</v>
      </c>
      <c r="E958" s="64" t="s">
        <v>918</v>
      </c>
      <c r="F958" s="64">
        <v>72.0</v>
      </c>
      <c r="G958" s="64">
        <v>4250.0</v>
      </c>
      <c r="H958" s="64" t="s">
        <v>23</v>
      </c>
      <c r="I958" s="64" t="s">
        <v>5962</v>
      </c>
      <c r="J958" s="64"/>
      <c r="K958" s="64"/>
      <c r="L958" s="64"/>
      <c r="M958" s="64"/>
      <c r="N958" s="64" t="s">
        <v>5963</v>
      </c>
      <c r="O958" s="64" t="s">
        <v>6042</v>
      </c>
    </row>
    <row r="959" ht="12.75" customHeight="1">
      <c r="A959" s="82">
        <v>39554.0</v>
      </c>
      <c r="B959" s="64">
        <v>2794.0</v>
      </c>
      <c r="C959" s="64" t="s">
        <v>228</v>
      </c>
      <c r="D959" s="64" t="s">
        <v>8</v>
      </c>
      <c r="E959" s="64" t="s">
        <v>275</v>
      </c>
      <c r="F959" s="64">
        <v>74.0</v>
      </c>
      <c r="G959" s="64">
        <v>4500.0</v>
      </c>
      <c r="H959" s="64" t="s">
        <v>23</v>
      </c>
      <c r="I959" s="64" t="s">
        <v>5962</v>
      </c>
      <c r="J959" s="64"/>
      <c r="K959" s="64"/>
      <c r="L959" s="64"/>
      <c r="M959" s="64"/>
      <c r="N959" s="64" t="s">
        <v>5963</v>
      </c>
      <c r="O959" s="64" t="s">
        <v>6129</v>
      </c>
    </row>
    <row r="960" ht="12.75" customHeight="1">
      <c r="A960" s="82">
        <v>39556.0</v>
      </c>
      <c r="B960" s="64">
        <v>2797.0</v>
      </c>
      <c r="C960" s="64" t="s">
        <v>228</v>
      </c>
      <c r="D960" s="64" t="s">
        <v>819</v>
      </c>
      <c r="E960" s="64" t="s">
        <v>33</v>
      </c>
      <c r="F960" s="64">
        <v>73.0</v>
      </c>
      <c r="G960" s="64">
        <v>4400.0</v>
      </c>
      <c r="H960" s="64" t="s">
        <v>23</v>
      </c>
      <c r="I960" s="64" t="s">
        <v>5962</v>
      </c>
      <c r="J960" s="64"/>
      <c r="K960" s="64"/>
      <c r="L960" s="64"/>
      <c r="M960" s="64"/>
      <c r="N960" s="64" t="s">
        <v>6054</v>
      </c>
      <c r="O960" s="64" t="s">
        <v>6063</v>
      </c>
    </row>
    <row r="961" ht="12.75" customHeight="1">
      <c r="A961" s="82">
        <v>39556.0</v>
      </c>
      <c r="B961" s="64">
        <v>2798.0</v>
      </c>
      <c r="C961" s="64" t="s">
        <v>228</v>
      </c>
      <c r="D961" s="64" t="s">
        <v>819</v>
      </c>
      <c r="E961" s="64" t="s">
        <v>932</v>
      </c>
      <c r="F961" s="64">
        <v>78.0</v>
      </c>
      <c r="G961" s="64">
        <v>5100.0</v>
      </c>
      <c r="H961" s="64" t="s">
        <v>23</v>
      </c>
      <c r="I961" s="64" t="s">
        <v>5962</v>
      </c>
      <c r="J961" s="64"/>
      <c r="K961" s="64"/>
      <c r="L961" s="64"/>
      <c r="M961" s="64"/>
      <c r="N961" s="64" t="s">
        <v>5963</v>
      </c>
      <c r="O961" s="64" t="s">
        <v>6041</v>
      </c>
    </row>
    <row r="962" ht="12.75" customHeight="1">
      <c r="A962" s="82">
        <v>39556.0</v>
      </c>
      <c r="B962" s="64">
        <v>2796.0</v>
      </c>
      <c r="C962" s="64" t="s">
        <v>228</v>
      </c>
      <c r="D962" s="64" t="s">
        <v>8</v>
      </c>
      <c r="E962" s="64" t="s">
        <v>414</v>
      </c>
      <c r="F962" s="64">
        <v>79.0</v>
      </c>
      <c r="G962" s="64">
        <v>4800.0</v>
      </c>
      <c r="H962" s="64" t="s">
        <v>23</v>
      </c>
      <c r="I962" s="64" t="s">
        <v>5962</v>
      </c>
      <c r="J962" s="64"/>
      <c r="K962" s="64"/>
      <c r="L962" s="64"/>
      <c r="M962" s="64"/>
      <c r="N962" s="64" t="s">
        <v>6121</v>
      </c>
      <c r="O962" s="64" t="s">
        <v>6137</v>
      </c>
    </row>
    <row r="963" ht="12.75" customHeight="1">
      <c r="A963" s="82">
        <v>39556.0</v>
      </c>
      <c r="B963" s="64">
        <v>2795.0</v>
      </c>
      <c r="C963" s="64" t="s">
        <v>228</v>
      </c>
      <c r="D963" s="64" t="s">
        <v>819</v>
      </c>
      <c r="E963" s="64" t="s">
        <v>915</v>
      </c>
      <c r="F963" s="64">
        <v>87.0</v>
      </c>
      <c r="G963" s="64">
        <v>7400.0</v>
      </c>
      <c r="H963" s="64" t="s">
        <v>23</v>
      </c>
      <c r="I963" s="64" t="s">
        <v>5962</v>
      </c>
      <c r="J963" s="64"/>
      <c r="K963" s="64"/>
      <c r="L963" s="64"/>
      <c r="M963" s="64"/>
      <c r="N963" s="64" t="s">
        <v>5963</v>
      </c>
      <c r="O963" s="64" t="s">
        <v>5965</v>
      </c>
    </row>
    <row r="964" ht="12.75" customHeight="1">
      <c r="A964" s="82">
        <v>39557.0</v>
      </c>
      <c r="B964" s="64">
        <v>2704.0</v>
      </c>
      <c r="C964" s="64" t="s">
        <v>228</v>
      </c>
      <c r="D964" s="64" t="s">
        <v>8</v>
      </c>
      <c r="E964" s="64" t="s">
        <v>275</v>
      </c>
      <c r="F964" s="64">
        <v>68.0</v>
      </c>
      <c r="G964" s="64">
        <v>3300.0</v>
      </c>
      <c r="H964" s="64" t="s">
        <v>23</v>
      </c>
      <c r="I964" s="64" t="s">
        <v>5962</v>
      </c>
      <c r="J964" s="64"/>
      <c r="K964" s="64"/>
      <c r="L964" s="64"/>
      <c r="M964" s="64"/>
      <c r="N964" s="64" t="s">
        <v>6010</v>
      </c>
      <c r="O964" s="64" t="s">
        <v>6328</v>
      </c>
    </row>
    <row r="965" ht="12.75" customHeight="1">
      <c r="A965" s="82">
        <v>39557.0</v>
      </c>
      <c r="B965" s="64">
        <v>2701.0</v>
      </c>
      <c r="C965" s="64" t="s">
        <v>228</v>
      </c>
      <c r="D965" s="64" t="s">
        <v>819</v>
      </c>
      <c r="E965" s="64" t="s">
        <v>932</v>
      </c>
      <c r="F965" s="64">
        <v>73.0</v>
      </c>
      <c r="G965" s="64">
        <v>4000.0</v>
      </c>
      <c r="H965" s="64" t="s">
        <v>23</v>
      </c>
      <c r="I965" s="64" t="s">
        <v>5962</v>
      </c>
      <c r="J965" s="64"/>
      <c r="K965" s="64"/>
      <c r="L965" s="64"/>
      <c r="M965" s="64"/>
      <c r="N965" s="64" t="s">
        <v>5963</v>
      </c>
      <c r="O965" s="64" t="s">
        <v>1070</v>
      </c>
    </row>
    <row r="966" ht="12.75" customHeight="1">
      <c r="A966" s="82">
        <v>39557.0</v>
      </c>
      <c r="B966" s="64">
        <v>2702.0</v>
      </c>
      <c r="C966" s="64" t="s">
        <v>228</v>
      </c>
      <c r="D966" s="64" t="s">
        <v>819</v>
      </c>
      <c r="E966" s="64" t="s">
        <v>6518</v>
      </c>
      <c r="F966" s="64">
        <v>73.0</v>
      </c>
      <c r="G966" s="64">
        <v>4000.0</v>
      </c>
      <c r="H966" s="64" t="s">
        <v>23</v>
      </c>
      <c r="I966" s="64" t="s">
        <v>5962</v>
      </c>
      <c r="J966" s="64"/>
      <c r="K966" s="64"/>
      <c r="L966" s="64"/>
      <c r="M966" s="64"/>
      <c r="N966" s="64" t="s">
        <v>5963</v>
      </c>
      <c r="O966" s="64" t="s">
        <v>6006</v>
      </c>
    </row>
    <row r="967" ht="12.75" customHeight="1">
      <c r="A967" s="82">
        <v>39557.0</v>
      </c>
      <c r="B967" s="64">
        <v>2799.0</v>
      </c>
      <c r="C967" s="64" t="s">
        <v>228</v>
      </c>
      <c r="D967" s="64" t="s">
        <v>819</v>
      </c>
      <c r="E967" s="64" t="s">
        <v>33</v>
      </c>
      <c r="F967" s="64">
        <v>76.0</v>
      </c>
      <c r="G967" s="64">
        <v>4300.0</v>
      </c>
      <c r="H967" s="64" t="s">
        <v>23</v>
      </c>
      <c r="I967" s="64" t="s">
        <v>5962</v>
      </c>
      <c r="J967" s="64"/>
      <c r="K967" s="64"/>
      <c r="L967" s="64"/>
      <c r="M967" s="64"/>
      <c r="N967" s="64" t="s">
        <v>5963</v>
      </c>
      <c r="O967" s="64" t="s">
        <v>5965</v>
      </c>
    </row>
    <row r="968" ht="12.75" customHeight="1">
      <c r="A968" s="82">
        <v>39557.0</v>
      </c>
      <c r="B968" s="64">
        <v>2703.0</v>
      </c>
      <c r="C968" s="64" t="s">
        <v>228</v>
      </c>
      <c r="D968" s="64" t="s">
        <v>819</v>
      </c>
      <c r="E968" s="64" t="s">
        <v>6519</v>
      </c>
      <c r="F968" s="64">
        <v>78.0</v>
      </c>
      <c r="G968" s="64">
        <v>5300.0</v>
      </c>
      <c r="H968" s="64" t="s">
        <v>23</v>
      </c>
      <c r="I968" s="64" t="s">
        <v>5962</v>
      </c>
      <c r="J968" s="64"/>
      <c r="K968" s="64"/>
      <c r="L968" s="64"/>
      <c r="M968" s="64"/>
      <c r="N968" s="64" t="s">
        <v>5963</v>
      </c>
      <c r="O968" s="64" t="s">
        <v>5972</v>
      </c>
    </row>
    <row r="969" ht="12.75" customHeight="1">
      <c r="A969" s="82">
        <v>39557.0</v>
      </c>
      <c r="B969" s="64">
        <v>2700.0</v>
      </c>
      <c r="C969" s="64" t="s">
        <v>228</v>
      </c>
      <c r="D969" s="64" t="s">
        <v>8</v>
      </c>
      <c r="E969" s="64" t="s">
        <v>739</v>
      </c>
      <c r="F969" s="64">
        <v>85.0</v>
      </c>
      <c r="G969" s="64">
        <v>6100.0</v>
      </c>
      <c r="H969" s="64" t="s">
        <v>23</v>
      </c>
      <c r="I969" s="64" t="s">
        <v>5971</v>
      </c>
      <c r="J969" s="64"/>
      <c r="K969" s="64"/>
      <c r="L969" s="64"/>
      <c r="M969" s="64"/>
      <c r="N969" s="64" t="s">
        <v>6520</v>
      </c>
      <c r="O969" s="64" t="s">
        <v>6521</v>
      </c>
    </row>
    <row r="970" ht="12.75" customHeight="1">
      <c r="A970" s="82">
        <v>39558.0</v>
      </c>
      <c r="B970" s="64">
        <v>2709.0</v>
      </c>
      <c r="C970" s="64" t="s">
        <v>228</v>
      </c>
      <c r="D970" s="64" t="s">
        <v>8</v>
      </c>
      <c r="E970" s="64" t="s">
        <v>739</v>
      </c>
      <c r="F970" s="64">
        <v>74.0</v>
      </c>
      <c r="G970" s="64">
        <v>4400.0</v>
      </c>
      <c r="H970" s="64" t="s">
        <v>23</v>
      </c>
      <c r="I970" s="64" t="s">
        <v>5971</v>
      </c>
      <c r="J970" s="64"/>
      <c r="K970" s="64"/>
      <c r="L970" s="64"/>
      <c r="M970" s="64"/>
      <c r="N970" s="64" t="s">
        <v>5978</v>
      </c>
      <c r="O970" s="64" t="s">
        <v>6319</v>
      </c>
    </row>
    <row r="971" ht="12.75" customHeight="1">
      <c r="A971" s="82">
        <v>39558.0</v>
      </c>
      <c r="B971" s="64">
        <v>2710.0</v>
      </c>
      <c r="C971" s="64" t="s">
        <v>228</v>
      </c>
      <c r="D971" s="64" t="s">
        <v>819</v>
      </c>
      <c r="E971" s="64" t="s">
        <v>932</v>
      </c>
      <c r="F971" s="64">
        <v>74.0</v>
      </c>
      <c r="G971" s="64">
        <v>4500.0</v>
      </c>
      <c r="H971" s="64" t="s">
        <v>23</v>
      </c>
      <c r="I971" s="64" t="s">
        <v>5962</v>
      </c>
      <c r="J971" s="64"/>
      <c r="K971" s="64"/>
      <c r="L971" s="64"/>
      <c r="M971" s="64"/>
      <c r="N971" s="64" t="s">
        <v>5963</v>
      </c>
      <c r="O971" s="64" t="s">
        <v>6133</v>
      </c>
    </row>
    <row r="972" ht="12.75" customHeight="1">
      <c r="A972" s="82">
        <v>39558.0</v>
      </c>
      <c r="B972" s="64">
        <v>2708.0</v>
      </c>
      <c r="C972" s="64" t="s">
        <v>228</v>
      </c>
      <c r="D972" s="64" t="s">
        <v>819</v>
      </c>
      <c r="E972" s="64" t="s">
        <v>918</v>
      </c>
      <c r="F972" s="64">
        <v>75.0</v>
      </c>
      <c r="G972" s="64">
        <v>4550.0</v>
      </c>
      <c r="H972" s="64" t="s">
        <v>23</v>
      </c>
      <c r="I972" s="64" t="s">
        <v>5962</v>
      </c>
      <c r="J972" s="64"/>
      <c r="K972" s="64"/>
      <c r="L972" s="64"/>
      <c r="M972" s="64"/>
      <c r="N972" s="64" t="s">
        <v>5963</v>
      </c>
      <c r="O972" s="64" t="s">
        <v>5972</v>
      </c>
    </row>
    <row r="973" ht="12.75" customHeight="1">
      <c r="A973" s="82">
        <v>39558.0</v>
      </c>
      <c r="B973" s="64">
        <v>2707.0</v>
      </c>
      <c r="C973" s="64" t="s">
        <v>228</v>
      </c>
      <c r="D973" s="64" t="s">
        <v>8</v>
      </c>
      <c r="E973" s="64" t="s">
        <v>716</v>
      </c>
      <c r="F973" s="64">
        <v>76.0</v>
      </c>
      <c r="G973" s="64">
        <v>4950.0</v>
      </c>
      <c r="H973" s="64" t="s">
        <v>23</v>
      </c>
      <c r="I973" s="64" t="s">
        <v>5962</v>
      </c>
      <c r="J973" s="64"/>
      <c r="K973" s="64"/>
      <c r="L973" s="64"/>
      <c r="M973" s="64"/>
      <c r="N973" s="64" t="s">
        <v>5963</v>
      </c>
      <c r="O973" s="64" t="s">
        <v>5967</v>
      </c>
    </row>
    <row r="974" ht="12.75" customHeight="1">
      <c r="A974" s="82">
        <v>39558.0</v>
      </c>
      <c r="B974" s="64">
        <v>2706.0</v>
      </c>
      <c r="C974" s="64" t="s">
        <v>228</v>
      </c>
      <c r="D974" s="64" t="s">
        <v>819</v>
      </c>
      <c r="E974" s="64" t="s">
        <v>999</v>
      </c>
      <c r="F974" s="64">
        <v>76.0</v>
      </c>
      <c r="G974" s="64">
        <v>5000.0</v>
      </c>
      <c r="H974" s="64" t="s">
        <v>23</v>
      </c>
      <c r="I974" s="64" t="s">
        <v>5962</v>
      </c>
      <c r="J974" s="64"/>
      <c r="K974" s="64"/>
      <c r="L974" s="64"/>
      <c r="M974" s="64"/>
      <c r="N974" s="64" t="s">
        <v>5963</v>
      </c>
      <c r="O974" s="64" t="s">
        <v>6179</v>
      </c>
    </row>
    <row r="975" ht="12.75" customHeight="1">
      <c r="A975" s="82">
        <v>39558.0</v>
      </c>
      <c r="B975" s="64">
        <v>2705.0</v>
      </c>
      <c r="C975" s="64" t="s">
        <v>228</v>
      </c>
      <c r="D975" s="64" t="s">
        <v>8</v>
      </c>
      <c r="E975" s="64" t="s">
        <v>275</v>
      </c>
      <c r="F975" s="64">
        <v>81.0</v>
      </c>
      <c r="G975" s="64">
        <v>6000.0</v>
      </c>
      <c r="H975" s="64" t="s">
        <v>23</v>
      </c>
      <c r="I975" s="64" t="s">
        <v>5962</v>
      </c>
      <c r="J975" s="64"/>
      <c r="K975" s="64"/>
      <c r="L975" s="64"/>
      <c r="M975" s="64"/>
      <c r="N975" s="64" t="s">
        <v>6520</v>
      </c>
      <c r="O975" s="64" t="s">
        <v>6521</v>
      </c>
    </row>
    <row r="976" ht="12.75" customHeight="1">
      <c r="A976" s="82">
        <v>39560.0</v>
      </c>
      <c r="B976" s="64">
        <v>2711.0</v>
      </c>
      <c r="C976" s="64" t="s">
        <v>228</v>
      </c>
      <c r="D976" s="64" t="s">
        <v>819</v>
      </c>
      <c r="E976" s="64" t="s">
        <v>911</v>
      </c>
      <c r="F976" s="64">
        <v>82.0</v>
      </c>
      <c r="G976" s="64">
        <v>5300.0</v>
      </c>
      <c r="H976" s="64" t="s">
        <v>23</v>
      </c>
      <c r="I976" s="64" t="s">
        <v>5962</v>
      </c>
      <c r="J976" s="64"/>
      <c r="K976" s="64"/>
      <c r="L976" s="64"/>
      <c r="M976" s="64"/>
      <c r="N976" s="64" t="s">
        <v>5963</v>
      </c>
      <c r="O976" s="64" t="s">
        <v>6006</v>
      </c>
    </row>
    <row r="977" ht="12.75" customHeight="1">
      <c r="A977" s="82">
        <v>39561.0</v>
      </c>
      <c r="B977" s="64">
        <v>2713.0</v>
      </c>
      <c r="C977" s="64" t="s">
        <v>228</v>
      </c>
      <c r="D977" s="64" t="s">
        <v>819</v>
      </c>
      <c r="E977" s="64" t="s">
        <v>948</v>
      </c>
      <c r="F977" s="64">
        <v>72.0</v>
      </c>
      <c r="G977" s="64">
        <v>3800.0</v>
      </c>
      <c r="H977" s="64" t="s">
        <v>23</v>
      </c>
      <c r="I977" s="64" t="s">
        <v>5971</v>
      </c>
      <c r="J977" s="64"/>
      <c r="K977" s="64"/>
      <c r="L977" s="64"/>
      <c r="M977" s="64"/>
      <c r="N977" s="64" t="s">
        <v>5963</v>
      </c>
      <c r="O977" s="64" t="s">
        <v>5967</v>
      </c>
    </row>
    <row r="978" ht="12.75" customHeight="1">
      <c r="A978" s="82">
        <v>39561.0</v>
      </c>
      <c r="B978" s="64">
        <v>2712.0</v>
      </c>
      <c r="C978" s="64" t="s">
        <v>228</v>
      </c>
      <c r="D978" s="64" t="s">
        <v>819</v>
      </c>
      <c r="E978" s="64" t="s">
        <v>916</v>
      </c>
      <c r="F978" s="64">
        <v>76.0</v>
      </c>
      <c r="G978" s="64">
        <v>4400.0</v>
      </c>
      <c r="H978" s="64" t="s">
        <v>23</v>
      </c>
      <c r="I978" s="64" t="s">
        <v>5962</v>
      </c>
      <c r="J978" s="64"/>
      <c r="K978" s="64"/>
      <c r="L978" s="64"/>
      <c r="M978" s="64"/>
      <c r="N978" s="64" t="s">
        <v>5963</v>
      </c>
      <c r="O978" s="64" t="s">
        <v>6183</v>
      </c>
    </row>
    <row r="979" ht="12.75" customHeight="1">
      <c r="A979" s="82">
        <v>39561.0</v>
      </c>
      <c r="B979" s="64">
        <v>2714.0</v>
      </c>
      <c r="C979" s="64" t="s">
        <v>228</v>
      </c>
      <c r="D979" s="64" t="s">
        <v>819</v>
      </c>
      <c r="E979" s="64" t="s">
        <v>4535</v>
      </c>
      <c r="F979" s="64">
        <v>78.0</v>
      </c>
      <c r="G979" s="64">
        <v>5200.0</v>
      </c>
      <c r="H979" s="64" t="s">
        <v>23</v>
      </c>
      <c r="I979" s="64" t="s">
        <v>5962</v>
      </c>
      <c r="J979" s="64"/>
      <c r="K979" s="64"/>
      <c r="L979" s="64"/>
      <c r="M979" s="64"/>
      <c r="N979" s="64" t="s">
        <v>5963</v>
      </c>
      <c r="O979" s="64" t="s">
        <v>6042</v>
      </c>
    </row>
    <row r="980" ht="12.75" customHeight="1">
      <c r="A980" s="82">
        <v>39563.0</v>
      </c>
      <c r="B980" s="64">
        <v>2716.0</v>
      </c>
      <c r="C980" s="64" t="s">
        <v>228</v>
      </c>
      <c r="D980" s="64" t="s">
        <v>819</v>
      </c>
      <c r="E980" s="64" t="s">
        <v>932</v>
      </c>
      <c r="F980" s="64">
        <v>70.0</v>
      </c>
      <c r="G980" s="64">
        <v>3300.0</v>
      </c>
      <c r="H980" s="64" t="s">
        <v>23</v>
      </c>
      <c r="I980" s="64" t="s">
        <v>5962</v>
      </c>
      <c r="J980" s="64"/>
      <c r="K980" s="64"/>
      <c r="L980" s="64"/>
      <c r="M980" s="64"/>
      <c r="N980" s="64" t="s">
        <v>5963</v>
      </c>
      <c r="O980" s="64" t="s">
        <v>6365</v>
      </c>
    </row>
    <row r="981" ht="12.75" customHeight="1">
      <c r="A981" s="82">
        <v>39563.0</v>
      </c>
      <c r="B981" s="64">
        <v>2715.0</v>
      </c>
      <c r="C981" s="64" t="s">
        <v>228</v>
      </c>
      <c r="D981" s="64" t="s">
        <v>819</v>
      </c>
      <c r="E981" s="64" t="s">
        <v>6518</v>
      </c>
      <c r="F981" s="64">
        <v>70.0</v>
      </c>
      <c r="G981" s="64">
        <v>3500.0</v>
      </c>
      <c r="H981" s="64" t="s">
        <v>23</v>
      </c>
      <c r="I981" s="64" t="s">
        <v>5962</v>
      </c>
      <c r="J981" s="64"/>
      <c r="K981" s="64"/>
      <c r="L981" s="64"/>
      <c r="M981" s="64"/>
      <c r="N981" s="64" t="s">
        <v>5963</v>
      </c>
      <c r="O981" s="64" t="s">
        <v>6006</v>
      </c>
    </row>
    <row r="982" ht="12.75" customHeight="1">
      <c r="A982" s="82">
        <v>39563.0</v>
      </c>
      <c r="B982" s="64">
        <v>2717.0</v>
      </c>
      <c r="C982" s="64" t="s">
        <v>228</v>
      </c>
      <c r="D982" s="64" t="s">
        <v>819</v>
      </c>
      <c r="E982" s="64" t="s">
        <v>999</v>
      </c>
      <c r="F982" s="64">
        <v>72.0</v>
      </c>
      <c r="G982" s="64">
        <v>4150.0</v>
      </c>
      <c r="H982" s="64" t="s">
        <v>23</v>
      </c>
      <c r="I982" s="64" t="s">
        <v>5971</v>
      </c>
      <c r="J982" s="64"/>
      <c r="K982" s="64"/>
      <c r="L982" s="64"/>
      <c r="M982" s="64"/>
      <c r="N982" s="64" t="s">
        <v>5963</v>
      </c>
      <c r="O982" s="64" t="s">
        <v>6175</v>
      </c>
    </row>
    <row r="983" ht="12.75" customHeight="1">
      <c r="A983" s="82">
        <v>39563.0</v>
      </c>
      <c r="B983" s="64">
        <v>2718.0</v>
      </c>
      <c r="C983" s="64" t="s">
        <v>228</v>
      </c>
      <c r="D983" s="64" t="s">
        <v>819</v>
      </c>
      <c r="E983" s="64" t="s">
        <v>33</v>
      </c>
      <c r="F983" s="64">
        <v>73.0</v>
      </c>
      <c r="G983" s="64">
        <v>4200.0</v>
      </c>
      <c r="H983" s="64" t="s">
        <v>23</v>
      </c>
      <c r="I983" s="64" t="s">
        <v>5962</v>
      </c>
      <c r="J983" s="64"/>
      <c r="K983" s="64"/>
      <c r="L983" s="64"/>
      <c r="M983" s="64"/>
      <c r="N983" s="64" t="s">
        <v>5963</v>
      </c>
      <c r="O983" s="64" t="s">
        <v>6104</v>
      </c>
    </row>
    <row r="984" ht="12.75" customHeight="1">
      <c r="A984" s="82">
        <v>39563.0</v>
      </c>
      <c r="B984" s="64">
        <v>2719.0</v>
      </c>
      <c r="C984" s="64" t="s">
        <v>228</v>
      </c>
      <c r="D984" s="64" t="s">
        <v>819</v>
      </c>
      <c r="E984" s="64" t="s">
        <v>948</v>
      </c>
      <c r="F984" s="64">
        <v>73.0</v>
      </c>
      <c r="G984" s="64">
        <v>4400.0</v>
      </c>
      <c r="H984" s="64" t="s">
        <v>23</v>
      </c>
      <c r="I984" s="64" t="s">
        <v>5962</v>
      </c>
      <c r="J984" s="64"/>
      <c r="K984" s="64"/>
      <c r="L984" s="64"/>
      <c r="M984" s="64"/>
      <c r="N984" s="64" t="s">
        <v>5963</v>
      </c>
      <c r="O984" s="64" t="s">
        <v>6357</v>
      </c>
    </row>
    <row r="985" ht="12.75" customHeight="1">
      <c r="A985" s="82">
        <v>39563.0</v>
      </c>
      <c r="B985" s="64">
        <v>2720.0</v>
      </c>
      <c r="C985" s="64" t="s">
        <v>228</v>
      </c>
      <c r="D985" s="64" t="s">
        <v>819</v>
      </c>
      <c r="E985" s="64" t="s">
        <v>999</v>
      </c>
      <c r="F985" s="64">
        <v>87.0</v>
      </c>
      <c r="G985" s="64">
        <v>6700.0</v>
      </c>
      <c r="H985" s="64" t="s">
        <v>23</v>
      </c>
      <c r="I985" s="64" t="s">
        <v>5962</v>
      </c>
      <c r="J985" s="64"/>
      <c r="K985" s="64"/>
      <c r="L985" s="64"/>
      <c r="M985" s="64"/>
      <c r="N985" s="64" t="s">
        <v>5963</v>
      </c>
      <c r="O985" s="64" t="s">
        <v>6006</v>
      </c>
    </row>
    <row r="986" ht="12.75" customHeight="1">
      <c r="A986" s="82">
        <v>39564.0</v>
      </c>
      <c r="B986" s="64">
        <v>2725.0</v>
      </c>
      <c r="C986" s="64" t="s">
        <v>228</v>
      </c>
      <c r="D986" s="64" t="s">
        <v>8</v>
      </c>
      <c r="E986" s="64" t="s">
        <v>275</v>
      </c>
      <c r="F986" s="64">
        <v>70.0</v>
      </c>
      <c r="G986" s="64">
        <v>3400.0</v>
      </c>
      <c r="H986" s="64" t="s">
        <v>23</v>
      </c>
      <c r="I986" s="64" t="s">
        <v>5962</v>
      </c>
      <c r="J986" s="64"/>
      <c r="K986" s="64"/>
      <c r="L986" s="64"/>
      <c r="M986" s="64"/>
      <c r="N986" s="64" t="s">
        <v>6190</v>
      </c>
      <c r="O986" s="64" t="s">
        <v>6191</v>
      </c>
    </row>
    <row r="987" ht="12.75" customHeight="1">
      <c r="A987" s="82">
        <v>39564.0</v>
      </c>
      <c r="B987" s="64">
        <v>2729.0</v>
      </c>
      <c r="C987" s="64" t="s">
        <v>228</v>
      </c>
      <c r="D987" s="64" t="s">
        <v>819</v>
      </c>
      <c r="E987" s="64" t="s">
        <v>33</v>
      </c>
      <c r="F987" s="64">
        <v>70.0</v>
      </c>
      <c r="G987" s="64">
        <v>3700.0</v>
      </c>
      <c r="H987" s="64" t="s">
        <v>23</v>
      </c>
      <c r="I987" s="64" t="s">
        <v>5971</v>
      </c>
      <c r="J987" s="64"/>
      <c r="K987" s="64"/>
      <c r="L987" s="64"/>
      <c r="M987" s="64"/>
      <c r="N987" s="64" t="s">
        <v>5963</v>
      </c>
      <c r="O987" s="64" t="s">
        <v>6006</v>
      </c>
    </row>
    <row r="988" ht="12.75" customHeight="1">
      <c r="A988" s="82">
        <v>39564.0</v>
      </c>
      <c r="B988" s="64">
        <v>2726.0</v>
      </c>
      <c r="C988" s="64" t="s">
        <v>228</v>
      </c>
      <c r="D988" s="64" t="s">
        <v>819</v>
      </c>
      <c r="E988" s="64" t="s">
        <v>922</v>
      </c>
      <c r="F988" s="64">
        <v>71.0</v>
      </c>
      <c r="G988" s="64">
        <v>4100.0</v>
      </c>
      <c r="H988" s="64" t="s">
        <v>23</v>
      </c>
      <c r="I988" s="64" t="s">
        <v>5962</v>
      </c>
      <c r="J988" s="64"/>
      <c r="K988" s="64"/>
      <c r="L988" s="64"/>
      <c r="M988" s="64"/>
      <c r="N988" s="64" t="s">
        <v>5963</v>
      </c>
      <c r="O988" s="64" t="s">
        <v>5965</v>
      </c>
    </row>
    <row r="989" ht="12.75" customHeight="1">
      <c r="A989" s="82">
        <v>39564.0</v>
      </c>
      <c r="B989" s="64">
        <v>2724.0</v>
      </c>
      <c r="C989" s="64" t="s">
        <v>228</v>
      </c>
      <c r="D989" s="64" t="s">
        <v>819</v>
      </c>
      <c r="E989" s="64" t="s">
        <v>927</v>
      </c>
      <c r="F989" s="64">
        <v>72.0</v>
      </c>
      <c r="G989" s="64">
        <v>4100.0</v>
      </c>
      <c r="H989" s="64" t="s">
        <v>23</v>
      </c>
      <c r="I989" s="64" t="s">
        <v>5962</v>
      </c>
      <c r="J989" s="64"/>
      <c r="K989" s="64"/>
      <c r="L989" s="64"/>
      <c r="M989" s="64"/>
      <c r="N989" s="64" t="s">
        <v>5963</v>
      </c>
      <c r="O989" s="64" t="s">
        <v>6006</v>
      </c>
    </row>
    <row r="990" ht="12.75" customHeight="1">
      <c r="A990" s="82">
        <v>39564.0</v>
      </c>
      <c r="B990" s="64">
        <v>2723.0</v>
      </c>
      <c r="C990" s="64" t="s">
        <v>228</v>
      </c>
      <c r="D990" s="64" t="s">
        <v>819</v>
      </c>
      <c r="E990" s="64" t="s">
        <v>1392</v>
      </c>
      <c r="F990" s="64">
        <v>73.0</v>
      </c>
      <c r="G990" s="64">
        <v>3800.0</v>
      </c>
      <c r="H990" s="64" t="s">
        <v>23</v>
      </c>
      <c r="I990" s="64" t="s">
        <v>5962</v>
      </c>
      <c r="J990" s="64"/>
      <c r="K990" s="64"/>
      <c r="L990" s="64"/>
      <c r="M990" s="64"/>
      <c r="N990" s="64" t="s">
        <v>5963</v>
      </c>
      <c r="O990" s="64" t="s">
        <v>6006</v>
      </c>
    </row>
    <row r="991" ht="12.75" customHeight="1">
      <c r="A991" s="82">
        <v>39564.0</v>
      </c>
      <c r="B991" s="64">
        <v>2721.0</v>
      </c>
      <c r="C991" s="64" t="s">
        <v>228</v>
      </c>
      <c r="D991" s="64" t="s">
        <v>819</v>
      </c>
      <c r="E991" s="64" t="s">
        <v>918</v>
      </c>
      <c r="F991" s="64">
        <v>73.0</v>
      </c>
      <c r="G991" s="64">
        <v>4500.0</v>
      </c>
      <c r="H991" s="64" t="s">
        <v>23</v>
      </c>
      <c r="I991" s="64" t="s">
        <v>5962</v>
      </c>
      <c r="J991" s="64"/>
      <c r="K991" s="64"/>
      <c r="L991" s="64"/>
      <c r="M991" s="64"/>
      <c r="N991" s="64" t="s">
        <v>5963</v>
      </c>
      <c r="O991" s="64" t="s">
        <v>5964</v>
      </c>
    </row>
    <row r="992" ht="12.75" customHeight="1">
      <c r="A992" s="82">
        <v>39564.0</v>
      </c>
      <c r="B992" s="64">
        <v>2727.0</v>
      </c>
      <c r="C992" s="64" t="s">
        <v>228</v>
      </c>
      <c r="D992" s="64" t="s">
        <v>819</v>
      </c>
      <c r="E992" s="64" t="s">
        <v>922</v>
      </c>
      <c r="F992" s="64">
        <v>73.0</v>
      </c>
      <c r="G992" s="64">
        <v>4800.0</v>
      </c>
      <c r="H992" s="64" t="s">
        <v>23</v>
      </c>
      <c r="I992" s="64" t="s">
        <v>5962</v>
      </c>
      <c r="J992" s="64"/>
      <c r="K992" s="64"/>
      <c r="L992" s="64"/>
      <c r="M992" s="64"/>
      <c r="N992" s="64" t="s">
        <v>5963</v>
      </c>
      <c r="O992" s="64" t="s">
        <v>5964</v>
      </c>
    </row>
    <row r="993" ht="12.75" customHeight="1">
      <c r="A993" s="82">
        <v>39564.0</v>
      </c>
      <c r="B993" s="64">
        <v>2728.0</v>
      </c>
      <c r="C993" s="64" t="s">
        <v>228</v>
      </c>
      <c r="D993" s="64" t="s">
        <v>819</v>
      </c>
      <c r="E993" s="64" t="s">
        <v>918</v>
      </c>
      <c r="F993" s="64">
        <v>74.0</v>
      </c>
      <c r="G993" s="64">
        <v>4300.0</v>
      </c>
      <c r="H993" s="64" t="s">
        <v>23</v>
      </c>
      <c r="I993" s="64" t="s">
        <v>5962</v>
      </c>
      <c r="J993" s="64"/>
      <c r="K993" s="64"/>
      <c r="L993" s="64"/>
      <c r="M993" s="64"/>
      <c r="N993" s="64" t="s">
        <v>5963</v>
      </c>
      <c r="O993" s="64" t="s">
        <v>6041</v>
      </c>
    </row>
    <row r="994" ht="12.75" customHeight="1">
      <c r="A994" s="82">
        <v>39564.0</v>
      </c>
      <c r="B994" s="64">
        <v>2730.0</v>
      </c>
      <c r="C994" s="64" t="s">
        <v>228</v>
      </c>
      <c r="D994" s="64" t="s">
        <v>819</v>
      </c>
      <c r="E994" s="64" t="s">
        <v>918</v>
      </c>
      <c r="F994" s="64">
        <v>76.0</v>
      </c>
      <c r="G994" s="64">
        <v>4600.0</v>
      </c>
      <c r="H994" s="64" t="s">
        <v>23</v>
      </c>
      <c r="I994" s="64" t="s">
        <v>5962</v>
      </c>
      <c r="J994" s="64"/>
      <c r="K994" s="64"/>
      <c r="L994" s="64"/>
      <c r="M994" s="64"/>
      <c r="N994" s="64" t="s">
        <v>5963</v>
      </c>
      <c r="O994" s="64" t="s">
        <v>5967</v>
      </c>
    </row>
    <row r="995" ht="12.75" customHeight="1">
      <c r="A995" s="82">
        <v>39564.0</v>
      </c>
      <c r="B995" s="64">
        <v>2722.0</v>
      </c>
      <c r="C995" s="64" t="s">
        <v>228</v>
      </c>
      <c r="D995" s="64" t="s">
        <v>819</v>
      </c>
      <c r="E995" s="64" t="s">
        <v>910</v>
      </c>
      <c r="F995" s="64">
        <v>78.0</v>
      </c>
      <c r="G995" s="64">
        <v>5300.0</v>
      </c>
      <c r="H995" s="64" t="s">
        <v>23</v>
      </c>
      <c r="I995" s="64" t="s">
        <v>5962</v>
      </c>
      <c r="J995" s="64"/>
      <c r="K995" s="64"/>
      <c r="L995" s="64"/>
      <c r="M995" s="64"/>
      <c r="N995" s="64" t="s">
        <v>5963</v>
      </c>
      <c r="O995" s="64" t="s">
        <v>6041</v>
      </c>
    </row>
    <row r="996" ht="12.75" customHeight="1">
      <c r="A996" s="82">
        <v>39565.0</v>
      </c>
      <c r="B996" s="64">
        <v>2731.0</v>
      </c>
      <c r="C996" s="64" t="s">
        <v>228</v>
      </c>
      <c r="D996" s="64" t="s">
        <v>819</v>
      </c>
      <c r="E996" s="64" t="s">
        <v>932</v>
      </c>
      <c r="F996" s="64">
        <v>64.0</v>
      </c>
      <c r="G996" s="64">
        <v>2800.0</v>
      </c>
      <c r="H996" s="64" t="s">
        <v>23</v>
      </c>
      <c r="I996" s="64" t="s">
        <v>5971</v>
      </c>
      <c r="J996" s="64"/>
      <c r="K996" s="64"/>
      <c r="L996" s="64"/>
      <c r="M996" s="64"/>
      <c r="N996" s="64" t="s">
        <v>6009</v>
      </c>
      <c r="O996" s="64" t="s">
        <v>6009</v>
      </c>
    </row>
    <row r="997" ht="12.75" customHeight="1">
      <c r="A997" s="82">
        <v>39565.0</v>
      </c>
      <c r="B997" s="64">
        <v>2742.0</v>
      </c>
      <c r="C997" s="64" t="s">
        <v>228</v>
      </c>
      <c r="D997" s="64" t="s">
        <v>8</v>
      </c>
      <c r="E997" s="64" t="s">
        <v>739</v>
      </c>
      <c r="F997" s="64">
        <v>72.0</v>
      </c>
      <c r="G997" s="64">
        <v>3600.0</v>
      </c>
      <c r="H997" s="64" t="s">
        <v>23</v>
      </c>
      <c r="I997" s="64" t="s">
        <v>5962</v>
      </c>
      <c r="J997" s="64"/>
      <c r="K997" s="64"/>
      <c r="L997" s="64"/>
      <c r="M997" s="64"/>
      <c r="N997" s="64" t="s">
        <v>5978</v>
      </c>
      <c r="O997" s="64" t="s">
        <v>6522</v>
      </c>
    </row>
    <row r="998" ht="12.75" customHeight="1">
      <c r="A998" s="82">
        <v>39565.0</v>
      </c>
      <c r="B998" s="64">
        <v>2741.0</v>
      </c>
      <c r="C998" s="64" t="s">
        <v>228</v>
      </c>
      <c r="D998" s="64" t="s">
        <v>819</v>
      </c>
      <c r="E998" s="64" t="s">
        <v>918</v>
      </c>
      <c r="F998" s="64">
        <v>72.0</v>
      </c>
      <c r="G998" s="64">
        <v>3900.0</v>
      </c>
      <c r="H998" s="64" t="s">
        <v>23</v>
      </c>
      <c r="I998" s="64" t="s">
        <v>5962</v>
      </c>
      <c r="J998" s="64"/>
      <c r="K998" s="64"/>
      <c r="L998" s="64"/>
      <c r="M998" s="64"/>
      <c r="N998" s="64" t="s">
        <v>5963</v>
      </c>
      <c r="O998" s="64" t="s">
        <v>6041</v>
      </c>
    </row>
    <row r="999" ht="12.75" customHeight="1">
      <c r="A999" s="82">
        <v>39565.0</v>
      </c>
      <c r="B999" s="64">
        <v>2732.0</v>
      </c>
      <c r="C999" s="64" t="s">
        <v>228</v>
      </c>
      <c r="D999" s="64" t="s">
        <v>8</v>
      </c>
      <c r="E999" s="64" t="s">
        <v>660</v>
      </c>
      <c r="F999" s="64">
        <v>72.0</v>
      </c>
      <c r="G999" s="64">
        <v>4200.0</v>
      </c>
      <c r="H999" s="64" t="s">
        <v>23</v>
      </c>
      <c r="I999" s="64" t="s">
        <v>5962</v>
      </c>
      <c r="J999" s="64"/>
      <c r="K999" s="64"/>
      <c r="L999" s="64"/>
      <c r="M999" s="64"/>
      <c r="N999" s="64" t="s">
        <v>5978</v>
      </c>
      <c r="O999" s="64" t="s">
        <v>5978</v>
      </c>
    </row>
    <row r="1000" ht="12.75" customHeight="1">
      <c r="A1000" s="82">
        <v>39565.0</v>
      </c>
      <c r="B1000" s="64">
        <v>2733.0</v>
      </c>
      <c r="C1000" s="64" t="s">
        <v>228</v>
      </c>
      <c r="D1000" s="64" t="s">
        <v>819</v>
      </c>
      <c r="E1000" s="64" t="s">
        <v>932</v>
      </c>
      <c r="F1000" s="64">
        <v>74.0</v>
      </c>
      <c r="G1000" s="64">
        <v>4400.0</v>
      </c>
      <c r="H1000" s="64" t="s">
        <v>23</v>
      </c>
      <c r="I1000" s="64" t="s">
        <v>5962</v>
      </c>
      <c r="J1000" s="64"/>
      <c r="K1000" s="64"/>
      <c r="L1000" s="64"/>
      <c r="M1000" s="64"/>
      <c r="N1000" s="64" t="s">
        <v>5963</v>
      </c>
      <c r="O1000" s="64" t="s">
        <v>6041</v>
      </c>
    </row>
    <row r="1001" ht="12.75" customHeight="1">
      <c r="A1001" s="82">
        <v>39565.0</v>
      </c>
      <c r="B1001" s="64">
        <v>2736.0</v>
      </c>
      <c r="C1001" s="64" t="s">
        <v>228</v>
      </c>
      <c r="D1001" s="64" t="s">
        <v>819</v>
      </c>
      <c r="E1001" s="64" t="s">
        <v>1101</v>
      </c>
      <c r="F1001" s="64">
        <v>74.0</v>
      </c>
      <c r="G1001" s="64">
        <v>5100.0</v>
      </c>
      <c r="H1001" s="64" t="s">
        <v>23</v>
      </c>
      <c r="I1001" s="64" t="s">
        <v>5962</v>
      </c>
      <c r="J1001" s="64"/>
      <c r="K1001" s="64"/>
      <c r="L1001" s="64"/>
      <c r="M1001" s="64"/>
      <c r="N1001" s="64" t="s">
        <v>5963</v>
      </c>
      <c r="O1001" s="64" t="s">
        <v>6352</v>
      </c>
    </row>
    <row r="1002" ht="12.75" customHeight="1">
      <c r="A1002" s="82">
        <v>39565.0</v>
      </c>
      <c r="B1002" s="64">
        <v>2734.0</v>
      </c>
      <c r="C1002" s="64" t="s">
        <v>228</v>
      </c>
      <c r="D1002" s="64" t="s">
        <v>819</v>
      </c>
      <c r="E1002" s="64" t="s">
        <v>6523</v>
      </c>
      <c r="F1002" s="64">
        <v>75.0</v>
      </c>
      <c r="G1002" s="64">
        <v>4000.0</v>
      </c>
      <c r="H1002" s="64" t="s">
        <v>23</v>
      </c>
      <c r="I1002" s="64" t="s">
        <v>5962</v>
      </c>
      <c r="J1002" s="64"/>
      <c r="K1002" s="64"/>
      <c r="L1002" s="64"/>
      <c r="M1002" s="64"/>
      <c r="N1002" s="64" t="s">
        <v>5963</v>
      </c>
      <c r="O1002" s="64" t="s">
        <v>860</v>
      </c>
    </row>
    <row r="1003" ht="12.75" customHeight="1">
      <c r="A1003" s="82">
        <v>39565.0</v>
      </c>
      <c r="B1003" s="64">
        <v>2737.0</v>
      </c>
      <c r="C1003" s="64" t="s">
        <v>228</v>
      </c>
      <c r="D1003" s="64" t="s">
        <v>819</v>
      </c>
      <c r="E1003" s="64" t="s">
        <v>39</v>
      </c>
      <c r="F1003" s="64">
        <v>76.0</v>
      </c>
      <c r="G1003" s="64">
        <v>4450.0</v>
      </c>
      <c r="H1003" s="64" t="s">
        <v>23</v>
      </c>
      <c r="I1003" s="64" t="s">
        <v>5962</v>
      </c>
      <c r="J1003" s="64"/>
      <c r="K1003" s="64"/>
      <c r="L1003" s="64"/>
      <c r="M1003" s="64"/>
      <c r="N1003" s="64" t="s">
        <v>5963</v>
      </c>
      <c r="O1003" s="64" t="s">
        <v>6041</v>
      </c>
    </row>
    <row r="1004" ht="12.75" customHeight="1">
      <c r="A1004" s="82">
        <v>39565.0</v>
      </c>
      <c r="B1004" s="64">
        <v>2739.0</v>
      </c>
      <c r="C1004" s="64" t="s">
        <v>228</v>
      </c>
      <c r="D1004" s="64" t="s">
        <v>8</v>
      </c>
      <c r="E1004" s="64" t="s">
        <v>275</v>
      </c>
      <c r="F1004" s="64">
        <v>76.0</v>
      </c>
      <c r="G1004" s="64">
        <v>4450.0</v>
      </c>
      <c r="H1004" s="64" t="s">
        <v>23</v>
      </c>
      <c r="I1004" s="64" t="s">
        <v>5962</v>
      </c>
      <c r="J1004" s="64"/>
      <c r="K1004" s="64"/>
      <c r="L1004" s="64"/>
      <c r="M1004" s="64"/>
      <c r="N1004" s="64" t="s">
        <v>5963</v>
      </c>
      <c r="O1004" s="64" t="s">
        <v>6006</v>
      </c>
    </row>
    <row r="1005" ht="12.75" customHeight="1">
      <c r="A1005" s="82">
        <v>39565.0</v>
      </c>
      <c r="B1005" s="64">
        <v>2740.0</v>
      </c>
      <c r="C1005" s="64" t="s">
        <v>228</v>
      </c>
      <c r="D1005" s="64" t="s">
        <v>819</v>
      </c>
      <c r="E1005" s="64" t="s">
        <v>932</v>
      </c>
      <c r="F1005" s="64">
        <v>76.0</v>
      </c>
      <c r="G1005" s="64">
        <v>5100.0</v>
      </c>
      <c r="H1005" s="64" t="s">
        <v>23</v>
      </c>
      <c r="I1005" s="64" t="s">
        <v>5962</v>
      </c>
      <c r="J1005" s="64"/>
      <c r="K1005" s="64"/>
      <c r="L1005" s="64"/>
      <c r="M1005" s="64"/>
      <c r="N1005" s="64" t="s">
        <v>5963</v>
      </c>
      <c r="O1005" s="64" t="s">
        <v>5965</v>
      </c>
    </row>
    <row r="1006" ht="12.75" customHeight="1">
      <c r="A1006" s="82">
        <v>39565.0</v>
      </c>
      <c r="B1006" s="64">
        <v>2735.0</v>
      </c>
      <c r="C1006" s="64" t="s">
        <v>228</v>
      </c>
      <c r="D1006" s="64" t="s">
        <v>819</v>
      </c>
      <c r="E1006" s="64" t="s">
        <v>945</v>
      </c>
      <c r="F1006" s="64">
        <v>77.0</v>
      </c>
      <c r="G1006" s="64">
        <v>4800.0</v>
      </c>
      <c r="H1006" s="64" t="s">
        <v>23</v>
      </c>
      <c r="I1006" s="64" t="s">
        <v>5962</v>
      </c>
      <c r="J1006" s="64"/>
      <c r="K1006" s="64"/>
      <c r="L1006" s="64"/>
      <c r="M1006" s="64"/>
      <c r="N1006" s="64" t="s">
        <v>5963</v>
      </c>
      <c r="O1006" s="64" t="s">
        <v>6006</v>
      </c>
    </row>
    <row r="1007" ht="12.75" customHeight="1">
      <c r="A1007" s="82">
        <v>39565.0</v>
      </c>
      <c r="B1007" s="64">
        <v>2738.0</v>
      </c>
      <c r="C1007" s="64" t="s">
        <v>228</v>
      </c>
      <c r="D1007" s="64" t="s">
        <v>8</v>
      </c>
      <c r="E1007" s="64" t="s">
        <v>414</v>
      </c>
      <c r="F1007" s="64">
        <v>77.0</v>
      </c>
      <c r="G1007" s="64">
        <v>5100.0</v>
      </c>
      <c r="H1007" s="64" t="s">
        <v>23</v>
      </c>
      <c r="I1007" s="64" t="s">
        <v>5962</v>
      </c>
      <c r="J1007" s="64"/>
      <c r="K1007" s="64"/>
      <c r="L1007" s="64"/>
      <c r="M1007" s="64"/>
      <c r="N1007" s="64" t="s">
        <v>6009</v>
      </c>
      <c r="O1007" s="64" t="s">
        <v>6009</v>
      </c>
    </row>
    <row r="1008" ht="12.75" customHeight="1">
      <c r="A1008" s="82">
        <v>39566.0</v>
      </c>
      <c r="B1008" s="64">
        <v>2745.0</v>
      </c>
      <c r="C1008" s="64" t="s">
        <v>228</v>
      </c>
      <c r="D1008" s="64" t="s">
        <v>819</v>
      </c>
      <c r="E1008" s="64" t="s">
        <v>6524</v>
      </c>
      <c r="F1008" s="64">
        <v>74.0</v>
      </c>
      <c r="G1008" s="64">
        <v>4100.0</v>
      </c>
      <c r="H1008" s="64" t="s">
        <v>23</v>
      </c>
      <c r="I1008" s="64" t="s">
        <v>5962</v>
      </c>
      <c r="J1008" s="64"/>
      <c r="K1008" s="64"/>
      <c r="L1008" s="64"/>
      <c r="M1008" s="64"/>
      <c r="N1008" s="64" t="s">
        <v>5963</v>
      </c>
      <c r="O1008" s="64" t="s">
        <v>5967</v>
      </c>
    </row>
    <row r="1009" ht="12.75" customHeight="1">
      <c r="A1009" s="82">
        <v>39566.0</v>
      </c>
      <c r="B1009" s="64">
        <v>2748.0</v>
      </c>
      <c r="C1009" s="64" t="s">
        <v>228</v>
      </c>
      <c r="D1009" s="64" t="s">
        <v>819</v>
      </c>
      <c r="E1009" s="64" t="s">
        <v>4972</v>
      </c>
      <c r="F1009" s="64">
        <v>74.0</v>
      </c>
      <c r="G1009" s="64">
        <v>4150.0</v>
      </c>
      <c r="H1009" s="64" t="s">
        <v>23</v>
      </c>
      <c r="I1009" s="64" t="s">
        <v>5962</v>
      </c>
      <c r="J1009" s="64"/>
      <c r="K1009" s="64"/>
      <c r="L1009" s="64"/>
      <c r="M1009" s="64"/>
      <c r="N1009" s="64" t="s">
        <v>5963</v>
      </c>
      <c r="O1009" s="64" t="s">
        <v>6162</v>
      </c>
    </row>
    <row r="1010" ht="12.75" customHeight="1">
      <c r="A1010" s="82">
        <v>39566.0</v>
      </c>
      <c r="B1010" s="64">
        <v>2749.0</v>
      </c>
      <c r="C1010" s="64" t="s">
        <v>228</v>
      </c>
      <c r="D1010" s="64" t="s">
        <v>8</v>
      </c>
      <c r="E1010" s="64" t="s">
        <v>275</v>
      </c>
      <c r="F1010" s="64">
        <v>74.0</v>
      </c>
      <c r="G1010" s="64">
        <v>4250.0</v>
      </c>
      <c r="H1010" s="64" t="s">
        <v>23</v>
      </c>
      <c r="I1010" s="64" t="s">
        <v>5962</v>
      </c>
      <c r="J1010" s="64"/>
      <c r="K1010" s="64"/>
      <c r="L1010" s="64"/>
      <c r="M1010" s="64"/>
      <c r="N1010" s="64" t="s">
        <v>5978</v>
      </c>
      <c r="O1010" s="64" t="s">
        <v>6525</v>
      </c>
    </row>
    <row r="1011" ht="12.75" customHeight="1">
      <c r="A1011" s="82">
        <v>39566.0</v>
      </c>
      <c r="B1011" s="64">
        <v>2743.0</v>
      </c>
      <c r="C1011" s="64" t="s">
        <v>228</v>
      </c>
      <c r="D1011" s="64" t="s">
        <v>819</v>
      </c>
      <c r="E1011" s="64" t="s">
        <v>918</v>
      </c>
      <c r="F1011" s="64">
        <v>74.0</v>
      </c>
      <c r="G1011" s="64">
        <v>4350.0</v>
      </c>
      <c r="H1011" s="64" t="s">
        <v>23</v>
      </c>
      <c r="I1011" s="64" t="s">
        <v>5962</v>
      </c>
      <c r="J1011" s="64"/>
      <c r="K1011" s="64"/>
      <c r="L1011" s="64"/>
      <c r="M1011" s="64"/>
      <c r="N1011" s="64" t="s">
        <v>5963</v>
      </c>
      <c r="O1011" s="64" t="s">
        <v>6032</v>
      </c>
    </row>
    <row r="1012" ht="12.75" customHeight="1">
      <c r="A1012" s="82">
        <v>39566.0</v>
      </c>
      <c r="B1012" s="64">
        <v>2747.0</v>
      </c>
      <c r="C1012" s="64" t="s">
        <v>228</v>
      </c>
      <c r="D1012" s="64" t="s">
        <v>8</v>
      </c>
      <c r="E1012" s="64" t="s">
        <v>791</v>
      </c>
      <c r="F1012" s="64">
        <v>75.0</v>
      </c>
      <c r="G1012" s="64">
        <v>4350.0</v>
      </c>
      <c r="H1012" s="64" t="s">
        <v>23</v>
      </c>
      <c r="I1012" s="64" t="s">
        <v>5962</v>
      </c>
      <c r="J1012" s="64"/>
      <c r="K1012" s="64"/>
      <c r="L1012" s="64"/>
      <c r="M1012" s="64"/>
      <c r="N1012" s="64" t="s">
        <v>5963</v>
      </c>
      <c r="O1012" s="64" t="s">
        <v>5967</v>
      </c>
    </row>
    <row r="1013" ht="12.75" customHeight="1">
      <c r="A1013" s="82">
        <v>39566.0</v>
      </c>
      <c r="B1013" s="64">
        <v>2750.0</v>
      </c>
      <c r="C1013" s="64" t="s">
        <v>228</v>
      </c>
      <c r="D1013" s="64" t="s">
        <v>819</v>
      </c>
      <c r="E1013" s="64" t="s">
        <v>999</v>
      </c>
      <c r="F1013" s="64">
        <v>76.0</v>
      </c>
      <c r="G1013" s="64">
        <v>4800.0</v>
      </c>
      <c r="H1013" s="64" t="s">
        <v>23</v>
      </c>
      <c r="I1013" s="64" t="s">
        <v>5962</v>
      </c>
      <c r="J1013" s="64"/>
      <c r="K1013" s="64"/>
      <c r="L1013" s="64"/>
      <c r="M1013" s="64"/>
      <c r="N1013" s="64" t="s">
        <v>5963</v>
      </c>
      <c r="O1013" s="64" t="s">
        <v>6041</v>
      </c>
    </row>
    <row r="1014" ht="12.75" customHeight="1">
      <c r="A1014" s="82">
        <v>39566.0</v>
      </c>
      <c r="B1014" s="64">
        <v>2751.0</v>
      </c>
      <c r="C1014" s="64" t="s">
        <v>228</v>
      </c>
      <c r="D1014" s="64" t="s">
        <v>8</v>
      </c>
      <c r="E1014" s="64" t="s">
        <v>712</v>
      </c>
      <c r="F1014" s="64">
        <v>77.0</v>
      </c>
      <c r="G1014" s="64">
        <v>5000.0</v>
      </c>
      <c r="H1014" s="64" t="s">
        <v>23</v>
      </c>
      <c r="I1014" s="64" t="s">
        <v>5962</v>
      </c>
      <c r="J1014" s="64"/>
      <c r="K1014" s="64"/>
      <c r="L1014" s="64"/>
      <c r="M1014" s="64"/>
      <c r="N1014" s="64" t="s">
        <v>5963</v>
      </c>
      <c r="O1014" s="64" t="s">
        <v>5968</v>
      </c>
    </row>
    <row r="1015" ht="12.75" customHeight="1">
      <c r="A1015" s="82">
        <v>39566.0</v>
      </c>
      <c r="B1015" s="64">
        <v>2746.0</v>
      </c>
      <c r="C1015" s="64" t="s">
        <v>228</v>
      </c>
      <c r="D1015" s="64" t="s">
        <v>819</v>
      </c>
      <c r="E1015" s="64" t="s">
        <v>906</v>
      </c>
      <c r="F1015" s="64">
        <v>78.0</v>
      </c>
      <c r="G1015" s="64">
        <v>4700.0</v>
      </c>
      <c r="H1015" s="64" t="s">
        <v>23</v>
      </c>
      <c r="I1015" s="64" t="s">
        <v>5962</v>
      </c>
      <c r="J1015" s="64"/>
      <c r="K1015" s="64"/>
      <c r="L1015" s="64"/>
      <c r="M1015" s="64"/>
      <c r="N1015" s="64" t="s">
        <v>5963</v>
      </c>
      <c r="O1015" s="64" t="s">
        <v>6526</v>
      </c>
    </row>
    <row r="1016" ht="12.75" customHeight="1">
      <c r="A1016" s="82">
        <v>39566.0</v>
      </c>
      <c r="B1016" s="64">
        <v>2744.0</v>
      </c>
      <c r="C1016" s="64" t="s">
        <v>228</v>
      </c>
      <c r="D1016" s="64" t="s">
        <v>8</v>
      </c>
      <c r="E1016" s="64" t="s">
        <v>716</v>
      </c>
      <c r="F1016" s="64">
        <v>78.0</v>
      </c>
      <c r="G1016" s="64">
        <v>5950.0</v>
      </c>
      <c r="H1016" s="64" t="s">
        <v>23</v>
      </c>
      <c r="I1016" s="64" t="s">
        <v>5962</v>
      </c>
      <c r="J1016" s="64"/>
      <c r="K1016" s="64"/>
      <c r="L1016" s="64"/>
      <c r="M1016" s="64"/>
      <c r="N1016" s="64" t="s">
        <v>5963</v>
      </c>
      <c r="O1016" s="64" t="s">
        <v>6006</v>
      </c>
    </row>
    <row r="1017" ht="12.75" customHeight="1">
      <c r="A1017" s="82">
        <v>39566.0</v>
      </c>
      <c r="B1017" s="64">
        <v>2752.0</v>
      </c>
      <c r="C1017" s="64" t="s">
        <v>228</v>
      </c>
      <c r="D1017" s="64" t="s">
        <v>8</v>
      </c>
      <c r="E1017" s="64" t="s">
        <v>712</v>
      </c>
      <c r="F1017" s="64">
        <v>79.0</v>
      </c>
      <c r="G1017" s="64">
        <v>5600.0</v>
      </c>
      <c r="H1017" s="64" t="s">
        <v>23</v>
      </c>
      <c r="I1017" s="64" t="s">
        <v>5962</v>
      </c>
      <c r="J1017" s="64"/>
      <c r="K1017" s="64"/>
      <c r="L1017" s="64"/>
      <c r="M1017" s="64"/>
      <c r="N1017" s="64" t="s">
        <v>5963</v>
      </c>
      <c r="O1017" s="64" t="s">
        <v>5968</v>
      </c>
    </row>
    <row r="1018" ht="12.75" customHeight="1">
      <c r="A1018" s="82">
        <v>39566.0</v>
      </c>
      <c r="B1018" s="64">
        <v>2753.0</v>
      </c>
      <c r="C1018" s="64" t="s">
        <v>228</v>
      </c>
      <c r="D1018" s="64" t="s">
        <v>8</v>
      </c>
      <c r="E1018" s="64" t="s">
        <v>712</v>
      </c>
      <c r="F1018" s="64">
        <v>80.0</v>
      </c>
      <c r="G1018" s="64">
        <v>5000.0</v>
      </c>
      <c r="H1018" s="64" t="s">
        <v>23</v>
      </c>
      <c r="I1018" s="64" t="s">
        <v>5962</v>
      </c>
      <c r="J1018" s="64"/>
      <c r="K1018" s="64"/>
      <c r="L1018" s="64"/>
      <c r="M1018" s="64"/>
      <c r="N1018" s="64" t="s">
        <v>5963</v>
      </c>
      <c r="O1018" s="64" t="s">
        <v>5968</v>
      </c>
    </row>
    <row r="1019" ht="12.75" customHeight="1">
      <c r="A1019" s="82">
        <v>39567.0</v>
      </c>
      <c r="B1019" s="64">
        <v>2760.0</v>
      </c>
      <c r="C1019" s="64" t="s">
        <v>228</v>
      </c>
      <c r="D1019" s="64" t="s">
        <v>8</v>
      </c>
      <c r="E1019" s="64" t="s">
        <v>739</v>
      </c>
      <c r="F1019" s="64">
        <v>71.0</v>
      </c>
      <c r="G1019" s="64">
        <v>3800.0</v>
      </c>
      <c r="H1019" s="64" t="s">
        <v>23</v>
      </c>
      <c r="I1019" s="64" t="s">
        <v>5962</v>
      </c>
      <c r="J1019" s="64"/>
      <c r="K1019" s="64"/>
      <c r="L1019" s="64"/>
      <c r="M1019" s="64"/>
      <c r="N1019" s="64" t="s">
        <v>5963</v>
      </c>
      <c r="O1019" s="64" t="s">
        <v>6220</v>
      </c>
    </row>
    <row r="1020" ht="12.75" customHeight="1">
      <c r="A1020" s="82">
        <v>39567.0</v>
      </c>
      <c r="B1020" s="64">
        <v>2757.0</v>
      </c>
      <c r="C1020" s="64" t="s">
        <v>228</v>
      </c>
      <c r="D1020" s="64" t="s">
        <v>8</v>
      </c>
      <c r="E1020" s="64" t="s">
        <v>275</v>
      </c>
      <c r="F1020" s="64">
        <v>72.0</v>
      </c>
      <c r="G1020" s="64">
        <v>3800.0</v>
      </c>
      <c r="H1020" s="64" t="s">
        <v>23</v>
      </c>
      <c r="I1020" s="64" t="s">
        <v>5962</v>
      </c>
      <c r="J1020" s="64"/>
      <c r="K1020" s="64"/>
      <c r="L1020" s="64"/>
      <c r="M1020" s="64"/>
      <c r="N1020" s="64" t="s">
        <v>5978</v>
      </c>
      <c r="O1020" s="64" t="s">
        <v>5978</v>
      </c>
    </row>
    <row r="1021" ht="12.75" customHeight="1">
      <c r="A1021" s="82">
        <v>39567.0</v>
      </c>
      <c r="B1021" s="64">
        <v>2756.0</v>
      </c>
      <c r="C1021" s="64" t="s">
        <v>228</v>
      </c>
      <c r="D1021" s="64" t="s">
        <v>819</v>
      </c>
      <c r="E1021" s="64" t="s">
        <v>945</v>
      </c>
      <c r="F1021" s="64">
        <v>73.0</v>
      </c>
      <c r="G1021" s="64">
        <v>4100.0</v>
      </c>
      <c r="H1021" s="64" t="s">
        <v>23</v>
      </c>
      <c r="I1021" s="64" t="s">
        <v>5962</v>
      </c>
      <c r="J1021" s="64"/>
      <c r="K1021" s="64"/>
      <c r="L1021" s="64"/>
      <c r="M1021" s="64"/>
      <c r="N1021" s="64" t="s">
        <v>5963</v>
      </c>
      <c r="O1021" s="64" t="s">
        <v>6527</v>
      </c>
    </row>
    <row r="1022" ht="12.75" customHeight="1">
      <c r="A1022" s="82">
        <v>39567.0</v>
      </c>
      <c r="B1022" s="64">
        <v>2763.0</v>
      </c>
      <c r="C1022" s="64" t="s">
        <v>228</v>
      </c>
      <c r="D1022" s="64" t="s">
        <v>8</v>
      </c>
      <c r="E1022" s="64" t="s">
        <v>660</v>
      </c>
      <c r="F1022" s="64">
        <v>73.0</v>
      </c>
      <c r="G1022" s="64">
        <v>4100.0</v>
      </c>
      <c r="H1022" s="64" t="s">
        <v>23</v>
      </c>
      <c r="I1022" s="64" t="s">
        <v>5962</v>
      </c>
      <c r="J1022" s="64"/>
      <c r="K1022" s="64"/>
      <c r="L1022" s="64"/>
      <c r="M1022" s="64"/>
      <c r="N1022" s="64" t="s">
        <v>5978</v>
      </c>
      <c r="O1022" s="64" t="s">
        <v>5978</v>
      </c>
    </row>
    <row r="1023" ht="12.75" customHeight="1">
      <c r="A1023" s="82">
        <v>39567.0</v>
      </c>
      <c r="B1023" s="64">
        <v>2762.0</v>
      </c>
      <c r="C1023" s="64" t="s">
        <v>228</v>
      </c>
      <c r="D1023" s="64" t="s">
        <v>819</v>
      </c>
      <c r="E1023" s="64" t="s">
        <v>999</v>
      </c>
      <c r="F1023" s="64">
        <v>73.0</v>
      </c>
      <c r="G1023" s="64">
        <v>4200.0</v>
      </c>
      <c r="H1023" s="64" t="s">
        <v>23</v>
      </c>
      <c r="I1023" s="64" t="s">
        <v>5962</v>
      </c>
      <c r="J1023" s="64"/>
      <c r="K1023" s="64"/>
      <c r="L1023" s="64"/>
      <c r="M1023" s="64"/>
      <c r="N1023" s="64" t="s">
        <v>5963</v>
      </c>
      <c r="O1023" s="64" t="s">
        <v>6041</v>
      </c>
    </row>
    <row r="1024" ht="12.75" customHeight="1">
      <c r="A1024" s="82">
        <v>39567.0</v>
      </c>
      <c r="B1024" s="64">
        <v>2758.0</v>
      </c>
      <c r="C1024" s="64" t="s">
        <v>228</v>
      </c>
      <c r="D1024" s="64" t="s">
        <v>819</v>
      </c>
      <c r="E1024" s="64" t="s">
        <v>33</v>
      </c>
      <c r="F1024" s="64">
        <v>73.0</v>
      </c>
      <c r="G1024" s="64">
        <v>4500.0</v>
      </c>
      <c r="H1024" s="64" t="s">
        <v>23</v>
      </c>
      <c r="I1024" s="64" t="s">
        <v>5962</v>
      </c>
      <c r="J1024" s="64"/>
      <c r="K1024" s="64"/>
      <c r="L1024" s="64"/>
      <c r="M1024" s="64"/>
      <c r="N1024" s="64" t="s">
        <v>5963</v>
      </c>
      <c r="O1024" s="64" t="s">
        <v>6220</v>
      </c>
    </row>
    <row r="1025" ht="12.75" customHeight="1">
      <c r="A1025" s="82">
        <v>39567.0</v>
      </c>
      <c r="B1025" s="64">
        <v>2754.0</v>
      </c>
      <c r="C1025" s="64" t="s">
        <v>228</v>
      </c>
      <c r="D1025" s="64" t="s">
        <v>819</v>
      </c>
      <c r="E1025" s="64" t="s">
        <v>918</v>
      </c>
      <c r="F1025" s="64">
        <v>74.0</v>
      </c>
      <c r="G1025" s="64">
        <v>4600.0</v>
      </c>
      <c r="H1025" s="64" t="s">
        <v>23</v>
      </c>
      <c r="I1025" s="64" t="s">
        <v>5962</v>
      </c>
      <c r="J1025" s="64"/>
      <c r="K1025" s="64"/>
      <c r="L1025" s="64"/>
      <c r="M1025" s="64"/>
      <c r="N1025" s="64" t="s">
        <v>5963</v>
      </c>
      <c r="O1025" s="64" t="s">
        <v>5964</v>
      </c>
    </row>
    <row r="1026" ht="12.75" customHeight="1">
      <c r="A1026" s="82">
        <v>39567.0</v>
      </c>
      <c r="B1026" s="64">
        <v>2761.0</v>
      </c>
      <c r="C1026" s="64" t="s">
        <v>228</v>
      </c>
      <c r="D1026" s="64" t="s">
        <v>8</v>
      </c>
      <c r="E1026" s="64" t="s">
        <v>739</v>
      </c>
      <c r="F1026" s="64">
        <v>75.0</v>
      </c>
      <c r="G1026" s="64">
        <v>4900.0</v>
      </c>
      <c r="H1026" s="64" t="s">
        <v>23</v>
      </c>
      <c r="I1026" s="64" t="s">
        <v>5962</v>
      </c>
      <c r="J1026" s="64"/>
      <c r="K1026" s="64"/>
      <c r="L1026" s="64"/>
      <c r="M1026" s="64"/>
      <c r="N1026" s="64" t="s">
        <v>5963</v>
      </c>
      <c r="O1026" s="64" t="s">
        <v>6220</v>
      </c>
    </row>
    <row r="1027" ht="12.75" customHeight="1">
      <c r="A1027" s="82">
        <v>39567.0</v>
      </c>
      <c r="B1027" s="64">
        <v>2755.0</v>
      </c>
      <c r="C1027" s="64" t="s">
        <v>228</v>
      </c>
      <c r="D1027" s="64" t="s">
        <v>819</v>
      </c>
      <c r="E1027" s="64" t="s">
        <v>906</v>
      </c>
      <c r="F1027" s="64">
        <v>77.0</v>
      </c>
      <c r="G1027" s="64">
        <v>5200.0</v>
      </c>
      <c r="H1027" s="64" t="s">
        <v>23</v>
      </c>
      <c r="I1027" s="64" t="s">
        <v>5962</v>
      </c>
      <c r="J1027" s="64"/>
      <c r="K1027" s="64"/>
      <c r="L1027" s="64"/>
      <c r="M1027" s="64"/>
      <c r="N1027" s="64" t="s">
        <v>5963</v>
      </c>
      <c r="O1027" s="64" t="s">
        <v>6042</v>
      </c>
    </row>
    <row r="1028" ht="12.75" customHeight="1">
      <c r="A1028" s="82">
        <v>39568.0</v>
      </c>
      <c r="B1028" s="64">
        <v>2766.0</v>
      </c>
      <c r="C1028" s="64" t="s">
        <v>228</v>
      </c>
      <c r="D1028" s="64" t="s">
        <v>8</v>
      </c>
      <c r="E1028" s="64" t="s">
        <v>716</v>
      </c>
      <c r="F1028" s="64">
        <v>73.0</v>
      </c>
      <c r="G1028" s="64">
        <v>4400.0</v>
      </c>
      <c r="H1028" s="64" t="s">
        <v>23</v>
      </c>
      <c r="I1028" s="64" t="s">
        <v>5962</v>
      </c>
      <c r="J1028" s="64"/>
      <c r="K1028" s="64"/>
      <c r="L1028" s="64"/>
      <c r="M1028" s="64"/>
      <c r="N1028" s="64" t="s">
        <v>5963</v>
      </c>
      <c r="O1028" s="64" t="s">
        <v>6029</v>
      </c>
    </row>
    <row r="1029" ht="12.75" customHeight="1">
      <c r="A1029" s="82">
        <v>39568.0</v>
      </c>
      <c r="B1029" s="64">
        <v>2764.0</v>
      </c>
      <c r="C1029" s="64" t="s">
        <v>228</v>
      </c>
      <c r="D1029" s="64" t="s">
        <v>8</v>
      </c>
      <c r="E1029" s="64" t="s">
        <v>716</v>
      </c>
      <c r="F1029" s="64">
        <v>74.0</v>
      </c>
      <c r="G1029" s="64">
        <v>4200.0</v>
      </c>
      <c r="H1029" s="64" t="s">
        <v>23</v>
      </c>
      <c r="I1029" s="64" t="s">
        <v>5962</v>
      </c>
      <c r="J1029" s="64"/>
      <c r="K1029" s="64"/>
      <c r="L1029" s="64"/>
      <c r="M1029" s="64"/>
      <c r="N1029" s="64" t="s">
        <v>5963</v>
      </c>
      <c r="O1029" s="64" t="s">
        <v>6029</v>
      </c>
    </row>
    <row r="1030" ht="12.75" customHeight="1">
      <c r="A1030" s="82">
        <v>39568.0</v>
      </c>
      <c r="B1030" s="64">
        <v>2765.0</v>
      </c>
      <c r="C1030" s="64" t="s">
        <v>228</v>
      </c>
      <c r="D1030" s="64" t="s">
        <v>8</v>
      </c>
      <c r="E1030" s="64" t="s">
        <v>716</v>
      </c>
      <c r="F1030" s="64">
        <v>77.0</v>
      </c>
      <c r="G1030" s="64">
        <v>5300.0</v>
      </c>
      <c r="H1030" s="64" t="s">
        <v>23</v>
      </c>
      <c r="I1030" s="64" t="s">
        <v>5962</v>
      </c>
      <c r="J1030" s="64"/>
      <c r="K1030" s="64"/>
      <c r="L1030" s="64"/>
      <c r="M1030" s="64"/>
      <c r="N1030" s="64" t="s">
        <v>5963</v>
      </c>
      <c r="O1030" s="64" t="s">
        <v>6029</v>
      </c>
    </row>
    <row r="1031" ht="12.75" customHeight="1">
      <c r="A1031" s="82">
        <v>39569.0</v>
      </c>
      <c r="B1031" s="64">
        <v>2759.0</v>
      </c>
      <c r="C1031" s="64" t="s">
        <v>228</v>
      </c>
      <c r="D1031" s="64" t="s">
        <v>819</v>
      </c>
      <c r="E1031" s="64" t="s">
        <v>6518</v>
      </c>
      <c r="F1031" s="64">
        <v>70.0</v>
      </c>
      <c r="G1031" s="64">
        <v>3000.0</v>
      </c>
      <c r="H1031" s="64" t="s">
        <v>23</v>
      </c>
      <c r="I1031" s="64" t="s">
        <v>5962</v>
      </c>
      <c r="J1031" s="64"/>
      <c r="K1031" s="64"/>
      <c r="L1031" s="64"/>
      <c r="M1031" s="64"/>
      <c r="N1031" s="64" t="s">
        <v>5963</v>
      </c>
      <c r="O1031" s="64" t="s">
        <v>5972</v>
      </c>
    </row>
    <row r="1032" ht="12.75" customHeight="1">
      <c r="A1032" s="82">
        <v>39569.0</v>
      </c>
      <c r="B1032" s="64">
        <v>2770.0</v>
      </c>
      <c r="C1032" s="64" t="s">
        <v>228</v>
      </c>
      <c r="D1032" s="64" t="s">
        <v>819</v>
      </c>
      <c r="E1032" s="64" t="s">
        <v>1204</v>
      </c>
      <c r="F1032" s="64">
        <v>75.0</v>
      </c>
      <c r="G1032" s="64">
        <v>4400.0</v>
      </c>
      <c r="H1032" s="64" t="s">
        <v>23</v>
      </c>
      <c r="I1032" s="64" t="s">
        <v>5962</v>
      </c>
      <c r="J1032" s="64"/>
      <c r="K1032" s="64"/>
      <c r="L1032" s="64"/>
      <c r="M1032" s="64"/>
      <c r="N1032" s="64" t="s">
        <v>5963</v>
      </c>
      <c r="O1032" s="64" t="s">
        <v>6006</v>
      </c>
    </row>
    <row r="1033" ht="12.75" customHeight="1">
      <c r="A1033" s="82">
        <v>39569.0</v>
      </c>
      <c r="B1033" s="64">
        <v>2768.0</v>
      </c>
      <c r="C1033" s="64" t="s">
        <v>228</v>
      </c>
      <c r="D1033" s="64" t="s">
        <v>819</v>
      </c>
      <c r="E1033" s="64" t="s">
        <v>922</v>
      </c>
      <c r="F1033" s="64">
        <v>76.0</v>
      </c>
      <c r="G1033" s="64">
        <v>4600.0</v>
      </c>
      <c r="H1033" s="64" t="s">
        <v>23</v>
      </c>
      <c r="I1033" s="64" t="s">
        <v>5962</v>
      </c>
      <c r="J1033" s="64"/>
      <c r="K1033" s="64"/>
      <c r="L1033" s="64"/>
      <c r="M1033" s="64"/>
      <c r="N1033" s="64" t="s">
        <v>5963</v>
      </c>
      <c r="O1033" s="64" t="s">
        <v>5964</v>
      </c>
    </row>
    <row r="1034" ht="12.75" customHeight="1">
      <c r="A1034" s="82">
        <v>39569.0</v>
      </c>
      <c r="B1034" s="64">
        <v>2767.0</v>
      </c>
      <c r="C1034" s="64" t="s">
        <v>228</v>
      </c>
      <c r="D1034" s="64" t="s">
        <v>819</v>
      </c>
      <c r="E1034" s="64" t="s">
        <v>906</v>
      </c>
      <c r="F1034" s="64">
        <v>76.0</v>
      </c>
      <c r="G1034" s="64">
        <v>4900.0</v>
      </c>
      <c r="H1034" s="64" t="s">
        <v>23</v>
      </c>
      <c r="I1034" s="64" t="s">
        <v>5962</v>
      </c>
      <c r="J1034" s="64"/>
      <c r="K1034" s="64"/>
      <c r="L1034" s="64"/>
      <c r="M1034" s="64"/>
      <c r="N1034" s="64" t="s">
        <v>5963</v>
      </c>
      <c r="O1034" s="64" t="s">
        <v>5967</v>
      </c>
    </row>
    <row r="1035" ht="12.75" customHeight="1">
      <c r="A1035" s="82">
        <v>39569.0</v>
      </c>
      <c r="B1035" s="64">
        <v>2769.0</v>
      </c>
      <c r="C1035" s="64" t="s">
        <v>228</v>
      </c>
      <c r="D1035" s="64" t="s">
        <v>819</v>
      </c>
      <c r="E1035" s="64" t="s">
        <v>932</v>
      </c>
      <c r="F1035" s="64">
        <v>76.0</v>
      </c>
      <c r="G1035" s="64">
        <v>5000.0</v>
      </c>
      <c r="H1035" s="64" t="s">
        <v>23</v>
      </c>
      <c r="I1035" s="64" t="s">
        <v>5962</v>
      </c>
      <c r="J1035" s="64"/>
      <c r="K1035" s="64"/>
      <c r="L1035" s="64"/>
      <c r="M1035" s="64"/>
      <c r="N1035" s="64" t="s">
        <v>5963</v>
      </c>
      <c r="O1035" s="64" t="s">
        <v>5964</v>
      </c>
    </row>
    <row r="1036" ht="12.75" customHeight="1">
      <c r="A1036" s="82">
        <v>39570.0</v>
      </c>
      <c r="B1036" s="64">
        <v>2772.0</v>
      </c>
      <c r="C1036" s="64" t="s">
        <v>228</v>
      </c>
      <c r="D1036" s="64" t="s">
        <v>8</v>
      </c>
      <c r="E1036" s="64" t="s">
        <v>660</v>
      </c>
      <c r="F1036" s="64">
        <v>70.0</v>
      </c>
      <c r="G1036" s="64">
        <v>3600.0</v>
      </c>
      <c r="H1036" s="64" t="s">
        <v>23</v>
      </c>
      <c r="I1036" s="64" t="s">
        <v>5962</v>
      </c>
      <c r="J1036" s="64"/>
      <c r="K1036" s="64"/>
      <c r="L1036" s="64"/>
      <c r="M1036" s="64"/>
      <c r="N1036" s="64" t="s">
        <v>5963</v>
      </c>
      <c r="O1036" s="64" t="s">
        <v>5967</v>
      </c>
    </row>
    <row r="1037" ht="12.75" customHeight="1">
      <c r="A1037" s="82">
        <v>39570.0</v>
      </c>
      <c r="B1037" s="64">
        <v>2771.0</v>
      </c>
      <c r="C1037" s="64" t="s">
        <v>228</v>
      </c>
      <c r="D1037" s="64" t="s">
        <v>8</v>
      </c>
      <c r="E1037" s="64" t="s">
        <v>712</v>
      </c>
      <c r="F1037" s="64">
        <v>72.0</v>
      </c>
      <c r="G1037" s="64">
        <v>4300.0</v>
      </c>
      <c r="H1037" s="64" t="s">
        <v>23</v>
      </c>
      <c r="I1037" s="64" t="s">
        <v>5962</v>
      </c>
      <c r="J1037" s="64"/>
      <c r="K1037" s="64"/>
      <c r="L1037" s="64"/>
      <c r="M1037" s="64"/>
      <c r="N1037" s="64" t="s">
        <v>5996</v>
      </c>
      <c r="O1037" s="64" t="s">
        <v>6056</v>
      </c>
    </row>
    <row r="1038" ht="12.75" customHeight="1">
      <c r="A1038" s="82">
        <v>39570.0</v>
      </c>
      <c r="B1038" s="64">
        <v>2774.0</v>
      </c>
      <c r="C1038" s="64" t="s">
        <v>228</v>
      </c>
      <c r="D1038" s="64" t="s">
        <v>8</v>
      </c>
      <c r="E1038" s="64" t="s">
        <v>660</v>
      </c>
      <c r="F1038" s="64">
        <v>75.0</v>
      </c>
      <c r="G1038" s="64">
        <v>4500.0</v>
      </c>
      <c r="H1038" s="64" t="s">
        <v>23</v>
      </c>
      <c r="I1038" s="64" t="s">
        <v>5962</v>
      </c>
      <c r="J1038" s="64"/>
      <c r="K1038" s="64"/>
      <c r="L1038" s="64"/>
      <c r="M1038" s="64"/>
      <c r="N1038" s="64" t="s">
        <v>5963</v>
      </c>
      <c r="O1038" s="64" t="s">
        <v>5967</v>
      </c>
    </row>
    <row r="1039" ht="12.75" customHeight="1">
      <c r="A1039" s="82">
        <v>39570.0</v>
      </c>
      <c r="B1039" s="64">
        <v>2775.0</v>
      </c>
      <c r="C1039" s="64" t="s">
        <v>228</v>
      </c>
      <c r="D1039" s="64" t="s">
        <v>819</v>
      </c>
      <c r="E1039" s="64" t="s">
        <v>958</v>
      </c>
      <c r="F1039" s="64">
        <v>77.0</v>
      </c>
      <c r="G1039" s="64">
        <v>4600.0</v>
      </c>
      <c r="H1039" s="64" t="s">
        <v>23</v>
      </c>
      <c r="I1039" s="64" t="s">
        <v>5962</v>
      </c>
      <c r="J1039" s="64"/>
      <c r="K1039" s="64"/>
      <c r="L1039" s="64"/>
      <c r="M1039" s="64"/>
      <c r="N1039" s="64" t="s">
        <v>5963</v>
      </c>
      <c r="O1039" s="64" t="s">
        <v>6006</v>
      </c>
    </row>
    <row r="1040" ht="12.75" customHeight="1">
      <c r="A1040" s="82">
        <v>39570.0</v>
      </c>
      <c r="B1040" s="64">
        <v>2773.0</v>
      </c>
      <c r="C1040" s="64" t="s">
        <v>228</v>
      </c>
      <c r="D1040" s="64" t="s">
        <v>8</v>
      </c>
      <c r="E1040" s="64" t="s">
        <v>660</v>
      </c>
      <c r="F1040" s="64">
        <v>77.0</v>
      </c>
      <c r="G1040" s="64">
        <v>4600.0</v>
      </c>
      <c r="H1040" s="64" t="s">
        <v>23</v>
      </c>
      <c r="I1040" s="64" t="s">
        <v>5962</v>
      </c>
      <c r="J1040" s="64"/>
      <c r="K1040" s="64"/>
      <c r="L1040" s="64"/>
      <c r="M1040" s="64"/>
      <c r="N1040" s="64" t="s">
        <v>5963</v>
      </c>
      <c r="O1040" s="64" t="s">
        <v>5967</v>
      </c>
    </row>
    <row r="1041" ht="12.75" customHeight="1">
      <c r="A1041" s="82">
        <v>39571.0</v>
      </c>
      <c r="B1041" s="64">
        <v>2776.0</v>
      </c>
      <c r="C1041" s="64" t="s">
        <v>228</v>
      </c>
      <c r="D1041" s="64" t="s">
        <v>819</v>
      </c>
      <c r="E1041" s="64" t="s">
        <v>922</v>
      </c>
      <c r="F1041" s="64">
        <v>71.0</v>
      </c>
      <c r="G1041" s="64">
        <v>3700.0</v>
      </c>
      <c r="H1041" s="64" t="s">
        <v>23</v>
      </c>
      <c r="I1041" s="64" t="s">
        <v>5962</v>
      </c>
      <c r="J1041" s="64"/>
      <c r="K1041" s="64"/>
      <c r="L1041" s="64"/>
      <c r="M1041" s="64"/>
      <c r="N1041" s="64" t="s">
        <v>5963</v>
      </c>
      <c r="O1041" s="64" t="s">
        <v>6041</v>
      </c>
    </row>
    <row r="1042" ht="12.75" customHeight="1">
      <c r="A1042" s="82">
        <v>39571.0</v>
      </c>
      <c r="B1042" s="64">
        <v>2778.0</v>
      </c>
      <c r="C1042" s="64" t="s">
        <v>228</v>
      </c>
      <c r="D1042" s="64" t="s">
        <v>8</v>
      </c>
      <c r="E1042" s="64" t="s">
        <v>414</v>
      </c>
      <c r="F1042" s="64">
        <v>71.0</v>
      </c>
      <c r="G1042" s="64">
        <v>3700.0</v>
      </c>
      <c r="H1042" s="64" t="s">
        <v>23</v>
      </c>
      <c r="I1042" s="64" t="s">
        <v>5962</v>
      </c>
      <c r="J1042" s="64"/>
      <c r="K1042" s="64"/>
      <c r="L1042" s="64"/>
      <c r="M1042" s="64"/>
      <c r="N1042" s="64" t="s">
        <v>6003</v>
      </c>
      <c r="O1042" s="64" t="s">
        <v>6246</v>
      </c>
    </row>
    <row r="1043" ht="12.75" customHeight="1">
      <c r="A1043" s="82">
        <v>39571.0</v>
      </c>
      <c r="B1043" s="64">
        <v>2777.0</v>
      </c>
      <c r="C1043" s="64" t="s">
        <v>228</v>
      </c>
      <c r="D1043" s="64" t="s">
        <v>819</v>
      </c>
      <c r="E1043" s="64" t="s">
        <v>918</v>
      </c>
      <c r="F1043" s="64">
        <v>76.0</v>
      </c>
      <c r="G1043" s="64">
        <v>4800.0</v>
      </c>
      <c r="H1043" s="64" t="s">
        <v>23</v>
      </c>
      <c r="I1043" s="64" t="s">
        <v>5962</v>
      </c>
      <c r="J1043" s="64"/>
      <c r="K1043" s="64"/>
      <c r="L1043" s="64"/>
      <c r="M1043" s="64"/>
      <c r="N1043" s="64" t="s">
        <v>5963</v>
      </c>
      <c r="O1043" s="64" t="s">
        <v>6041</v>
      </c>
    </row>
    <row r="1044" ht="12.75" customHeight="1">
      <c r="A1044" s="82">
        <v>39572.0</v>
      </c>
      <c r="B1044" s="64">
        <v>2779.0</v>
      </c>
      <c r="C1044" s="64" t="s">
        <v>228</v>
      </c>
      <c r="D1044" s="64" t="s">
        <v>819</v>
      </c>
      <c r="E1044" s="64" t="s">
        <v>6528</v>
      </c>
      <c r="F1044" s="64">
        <v>73.0</v>
      </c>
      <c r="G1044" s="64">
        <v>4700.0</v>
      </c>
      <c r="H1044" s="64" t="s">
        <v>23</v>
      </c>
      <c r="I1044" s="64" t="s">
        <v>5962</v>
      </c>
      <c r="J1044" s="64"/>
      <c r="K1044" s="64"/>
      <c r="L1044" s="64"/>
      <c r="M1044" s="64"/>
      <c r="N1044" s="64" t="s">
        <v>5963</v>
      </c>
      <c r="O1044" s="64" t="s">
        <v>6042</v>
      </c>
    </row>
    <row r="1045" ht="12.75" customHeight="1">
      <c r="A1045" s="82">
        <v>39574.0</v>
      </c>
      <c r="B1045" s="64">
        <v>504.0</v>
      </c>
      <c r="C1045" s="64" t="s">
        <v>228</v>
      </c>
      <c r="D1045" s="64" t="s">
        <v>819</v>
      </c>
      <c r="E1045" s="64" t="s">
        <v>6523</v>
      </c>
      <c r="F1045" s="64">
        <v>68.0</v>
      </c>
      <c r="G1045" s="64">
        <v>3650.0</v>
      </c>
      <c r="H1045" s="64" t="s">
        <v>23</v>
      </c>
      <c r="I1045" s="64" t="s">
        <v>5962</v>
      </c>
      <c r="J1045" s="64"/>
      <c r="K1045" s="64"/>
      <c r="L1045" s="64"/>
      <c r="M1045" s="64"/>
      <c r="N1045" s="64" t="s">
        <v>5963</v>
      </c>
      <c r="O1045" s="64" t="s">
        <v>6042</v>
      </c>
    </row>
    <row r="1046" ht="12.75" customHeight="1">
      <c r="A1046" s="82">
        <v>39574.0</v>
      </c>
      <c r="B1046" s="64">
        <v>507.0</v>
      </c>
      <c r="C1046" s="64" t="s">
        <v>228</v>
      </c>
      <c r="D1046" s="64" t="s">
        <v>8</v>
      </c>
      <c r="E1046" s="64" t="s">
        <v>791</v>
      </c>
      <c r="F1046" s="64">
        <v>72.0</v>
      </c>
      <c r="G1046" s="64">
        <v>3900.0</v>
      </c>
      <c r="H1046" s="64" t="s">
        <v>23</v>
      </c>
      <c r="I1046" s="64" t="s">
        <v>5962</v>
      </c>
      <c r="J1046" s="64"/>
      <c r="K1046" s="64"/>
      <c r="L1046" s="64"/>
      <c r="M1046" s="64"/>
      <c r="N1046" s="64" t="s">
        <v>5963</v>
      </c>
      <c r="O1046" s="64" t="s">
        <v>6042</v>
      </c>
    </row>
    <row r="1047" ht="12.75" customHeight="1">
      <c r="A1047" s="82">
        <v>39574.0</v>
      </c>
      <c r="B1047" s="64">
        <v>501.0</v>
      </c>
      <c r="C1047" s="64" t="s">
        <v>228</v>
      </c>
      <c r="D1047" s="64" t="s">
        <v>8</v>
      </c>
      <c r="E1047" s="64" t="s">
        <v>739</v>
      </c>
      <c r="F1047" s="64">
        <v>73.0</v>
      </c>
      <c r="G1047" s="64">
        <v>4000.0</v>
      </c>
      <c r="H1047" s="64" t="s">
        <v>23</v>
      </c>
      <c r="I1047" s="64" t="s">
        <v>5962</v>
      </c>
      <c r="J1047" s="64"/>
      <c r="K1047" s="64"/>
      <c r="L1047" s="64"/>
      <c r="M1047" s="64"/>
      <c r="N1047" s="64" t="s">
        <v>5963</v>
      </c>
      <c r="O1047" s="64" t="s">
        <v>6006</v>
      </c>
    </row>
    <row r="1048" ht="12.75" customHeight="1">
      <c r="A1048" s="82">
        <v>39574.0</v>
      </c>
      <c r="B1048" s="64">
        <v>502.0</v>
      </c>
      <c r="C1048" s="64" t="s">
        <v>228</v>
      </c>
      <c r="D1048" s="64" t="s">
        <v>8</v>
      </c>
      <c r="E1048" s="64" t="s">
        <v>739</v>
      </c>
      <c r="F1048" s="64">
        <v>74.0</v>
      </c>
      <c r="G1048" s="64">
        <v>4300.0</v>
      </c>
      <c r="H1048" s="64" t="s">
        <v>23</v>
      </c>
      <c r="I1048" s="64" t="s">
        <v>5962</v>
      </c>
      <c r="J1048" s="64"/>
      <c r="K1048" s="64"/>
      <c r="L1048" s="64"/>
      <c r="M1048" s="64"/>
      <c r="N1048" s="64" t="s">
        <v>5963</v>
      </c>
      <c r="O1048" s="64" t="s">
        <v>6006</v>
      </c>
    </row>
    <row r="1049" ht="12.75" customHeight="1">
      <c r="A1049" s="82">
        <v>39574.0</v>
      </c>
      <c r="B1049" s="64">
        <v>509.0</v>
      </c>
      <c r="C1049" s="64" t="s">
        <v>228</v>
      </c>
      <c r="D1049" s="64" t="s">
        <v>819</v>
      </c>
      <c r="E1049" s="64" t="s">
        <v>945</v>
      </c>
      <c r="F1049" s="64">
        <v>76.0</v>
      </c>
      <c r="G1049" s="64">
        <v>4600.0</v>
      </c>
      <c r="H1049" s="64" t="s">
        <v>23</v>
      </c>
      <c r="I1049" s="64" t="s">
        <v>5962</v>
      </c>
      <c r="J1049" s="64"/>
      <c r="K1049" s="64"/>
      <c r="L1049" s="64"/>
      <c r="M1049" s="64"/>
      <c r="N1049" s="64" t="s">
        <v>5963</v>
      </c>
      <c r="O1049" s="64" t="s">
        <v>6006</v>
      </c>
    </row>
    <row r="1050" ht="12.75" customHeight="1">
      <c r="A1050" s="82">
        <v>39574.0</v>
      </c>
      <c r="B1050" s="64">
        <v>505.0</v>
      </c>
      <c r="C1050" s="64" t="s">
        <v>228</v>
      </c>
      <c r="D1050" s="64" t="s">
        <v>819</v>
      </c>
      <c r="E1050" s="64" t="s">
        <v>999</v>
      </c>
      <c r="F1050" s="64">
        <v>77.0</v>
      </c>
      <c r="G1050" s="64">
        <v>4500.0</v>
      </c>
      <c r="H1050" s="64" t="s">
        <v>23</v>
      </c>
      <c r="I1050" s="64" t="s">
        <v>5962</v>
      </c>
      <c r="J1050" s="64"/>
      <c r="K1050" s="64"/>
      <c r="L1050" s="64"/>
      <c r="M1050" s="64"/>
      <c r="N1050" s="64" t="s">
        <v>5963</v>
      </c>
      <c r="O1050" s="64" t="s">
        <v>6041</v>
      </c>
    </row>
    <row r="1051" ht="12.75" customHeight="1">
      <c r="A1051" s="82">
        <v>39574.0</v>
      </c>
      <c r="B1051" s="64">
        <v>500.0</v>
      </c>
      <c r="C1051" s="64" t="s">
        <v>228</v>
      </c>
      <c r="D1051" s="64" t="s">
        <v>8</v>
      </c>
      <c r="E1051" s="64" t="s">
        <v>414</v>
      </c>
      <c r="F1051" s="64">
        <v>78.0</v>
      </c>
      <c r="G1051" s="64">
        <v>4800.0</v>
      </c>
      <c r="H1051" s="64" t="s">
        <v>23</v>
      </c>
      <c r="I1051" s="64" t="s">
        <v>5962</v>
      </c>
      <c r="J1051" s="64"/>
      <c r="K1051" s="64"/>
      <c r="L1051" s="64"/>
      <c r="M1051" s="64"/>
      <c r="N1051" s="64" t="s">
        <v>5978</v>
      </c>
      <c r="O1051" s="64" t="s">
        <v>5978</v>
      </c>
    </row>
    <row r="1052" ht="12.75" customHeight="1">
      <c r="A1052" s="82">
        <v>39574.0</v>
      </c>
      <c r="B1052" s="64">
        <v>508.0</v>
      </c>
      <c r="C1052" s="64" t="s">
        <v>228</v>
      </c>
      <c r="D1052" s="64" t="s">
        <v>8</v>
      </c>
      <c r="E1052" s="64" t="s">
        <v>791</v>
      </c>
      <c r="F1052" s="64">
        <v>79.0</v>
      </c>
      <c r="G1052" s="64">
        <v>4400.0</v>
      </c>
      <c r="H1052" s="64" t="s">
        <v>23</v>
      </c>
      <c r="I1052" s="64" t="s">
        <v>5962</v>
      </c>
      <c r="J1052" s="64"/>
      <c r="K1052" s="64"/>
      <c r="L1052" s="64"/>
      <c r="M1052" s="64"/>
      <c r="N1052" s="64" t="s">
        <v>5963</v>
      </c>
      <c r="O1052" s="64" t="s">
        <v>6042</v>
      </c>
    </row>
    <row r="1053" ht="12.75" customHeight="1">
      <c r="A1053" s="82">
        <v>39574.0</v>
      </c>
      <c r="B1053" s="64">
        <v>503.0</v>
      </c>
      <c r="C1053" s="64" t="s">
        <v>228</v>
      </c>
      <c r="D1053" s="64" t="s">
        <v>8</v>
      </c>
      <c r="E1053" s="64" t="s">
        <v>739</v>
      </c>
      <c r="F1053" s="64">
        <v>81.0</v>
      </c>
      <c r="G1053" s="64">
        <v>5850.0</v>
      </c>
      <c r="H1053" s="64" t="s">
        <v>23</v>
      </c>
      <c r="I1053" s="64" t="s">
        <v>5962</v>
      </c>
      <c r="J1053" s="64"/>
      <c r="K1053" s="64"/>
      <c r="L1053" s="64"/>
      <c r="M1053" s="64"/>
      <c r="N1053" s="64" t="s">
        <v>5963</v>
      </c>
      <c r="O1053" s="64" t="s">
        <v>6529</v>
      </c>
    </row>
    <row r="1054" ht="12.75" customHeight="1">
      <c r="A1054" s="82">
        <v>39574.0</v>
      </c>
      <c r="B1054" s="64">
        <v>506.0</v>
      </c>
      <c r="C1054" s="64" t="s">
        <v>228</v>
      </c>
      <c r="D1054" s="64" t="s">
        <v>8</v>
      </c>
      <c r="E1054" s="64" t="s">
        <v>791</v>
      </c>
      <c r="F1054" s="64">
        <v>90.0</v>
      </c>
      <c r="G1054" s="64">
        <v>7700.0</v>
      </c>
      <c r="H1054" s="64" t="s">
        <v>23</v>
      </c>
      <c r="I1054" s="64" t="s">
        <v>5962</v>
      </c>
      <c r="J1054" s="64"/>
      <c r="K1054" s="64"/>
      <c r="L1054" s="64"/>
      <c r="M1054" s="64"/>
      <c r="N1054" s="64" t="s">
        <v>5963</v>
      </c>
      <c r="O1054" s="64" t="s">
        <v>860</v>
      </c>
    </row>
    <row r="1055" ht="12.75" customHeight="1">
      <c r="A1055" s="82">
        <v>39575.0</v>
      </c>
      <c r="B1055" s="64">
        <v>510.0</v>
      </c>
      <c r="C1055" s="64" t="s">
        <v>228</v>
      </c>
      <c r="D1055" s="64" t="s">
        <v>8</v>
      </c>
      <c r="E1055" s="64" t="s">
        <v>692</v>
      </c>
      <c r="F1055" s="64">
        <v>74.0</v>
      </c>
      <c r="G1055" s="64">
        <v>5000.0</v>
      </c>
      <c r="H1055" s="64" t="s">
        <v>23</v>
      </c>
      <c r="I1055" s="64" t="s">
        <v>5962</v>
      </c>
      <c r="J1055" s="64"/>
      <c r="K1055" s="64"/>
      <c r="L1055" s="64"/>
      <c r="M1055" s="64"/>
      <c r="N1055" s="64" t="s">
        <v>5963</v>
      </c>
      <c r="O1055" s="64" t="s">
        <v>6530</v>
      </c>
    </row>
    <row r="1056" ht="12.75" customHeight="1">
      <c r="A1056" s="82">
        <v>39575.0</v>
      </c>
      <c r="B1056" s="64">
        <v>511.0</v>
      </c>
      <c r="C1056" s="64" t="s">
        <v>228</v>
      </c>
      <c r="D1056" s="64" t="s">
        <v>8</v>
      </c>
      <c r="E1056" s="64" t="s">
        <v>692</v>
      </c>
      <c r="F1056" s="64">
        <v>75.0</v>
      </c>
      <c r="G1056" s="64">
        <v>4800.0</v>
      </c>
      <c r="H1056" s="64" t="s">
        <v>23</v>
      </c>
      <c r="I1056" s="64" t="s">
        <v>5962</v>
      </c>
      <c r="J1056" s="64"/>
      <c r="K1056" s="64"/>
      <c r="L1056" s="64"/>
      <c r="M1056" s="64"/>
      <c r="N1056" s="64" t="s">
        <v>5963</v>
      </c>
      <c r="O1056" s="64" t="s">
        <v>6184</v>
      </c>
    </row>
    <row r="1057" ht="12.75" customHeight="1">
      <c r="A1057" s="82">
        <v>39575.458333333336</v>
      </c>
      <c r="B1057" s="64">
        <v>512.0</v>
      </c>
      <c r="C1057" s="64" t="s">
        <v>228</v>
      </c>
      <c r="D1057" s="64" t="s">
        <v>8</v>
      </c>
      <c r="E1057" s="64" t="s">
        <v>903</v>
      </c>
      <c r="F1057" s="64">
        <v>82.0</v>
      </c>
      <c r="G1057" s="64">
        <v>5200.0</v>
      </c>
      <c r="H1057" s="64" t="s">
        <v>23</v>
      </c>
      <c r="I1057" s="64" t="s">
        <v>5962</v>
      </c>
      <c r="J1057" s="64"/>
      <c r="K1057" s="64"/>
      <c r="L1057" s="64"/>
      <c r="M1057" s="64"/>
      <c r="N1057" s="64" t="s">
        <v>5963</v>
      </c>
      <c r="O1057" s="64" t="s">
        <v>6041</v>
      </c>
    </row>
    <row r="1058" ht="12.75" customHeight="1">
      <c r="A1058" s="82">
        <v>39575.6875</v>
      </c>
      <c r="B1058" s="64">
        <v>514.0</v>
      </c>
      <c r="C1058" s="64" t="s">
        <v>228</v>
      </c>
      <c r="D1058" s="64" t="s">
        <v>8</v>
      </c>
      <c r="E1058" s="64" t="s">
        <v>712</v>
      </c>
      <c r="F1058" s="64">
        <v>76.0</v>
      </c>
      <c r="G1058" s="64">
        <v>6000.0</v>
      </c>
      <c r="H1058" s="64" t="s">
        <v>23</v>
      </c>
      <c r="I1058" s="64" t="s">
        <v>5962</v>
      </c>
      <c r="J1058" s="64"/>
      <c r="K1058" s="64"/>
      <c r="L1058" s="64"/>
      <c r="M1058" s="64"/>
      <c r="N1058" s="64" t="s">
        <v>5963</v>
      </c>
      <c r="O1058" s="64" t="s">
        <v>1319</v>
      </c>
    </row>
    <row r="1059" ht="12.75" customHeight="1">
      <c r="A1059" s="82">
        <v>39575.75</v>
      </c>
      <c r="B1059" s="64">
        <v>513.0</v>
      </c>
      <c r="C1059" s="64" t="s">
        <v>228</v>
      </c>
      <c r="D1059" s="64" t="s">
        <v>819</v>
      </c>
      <c r="E1059" s="64" t="s">
        <v>918</v>
      </c>
      <c r="F1059" s="64">
        <v>73.0</v>
      </c>
      <c r="G1059" s="64">
        <v>3900.0</v>
      </c>
      <c r="H1059" s="64" t="s">
        <v>23</v>
      </c>
      <c r="I1059" s="64" t="s">
        <v>5962</v>
      </c>
      <c r="J1059" s="64"/>
      <c r="K1059" s="64"/>
      <c r="L1059" s="64"/>
      <c r="M1059" s="64"/>
      <c r="N1059" s="64" t="s">
        <v>5963</v>
      </c>
      <c r="O1059" s="64" t="s">
        <v>5967</v>
      </c>
    </row>
    <row r="1060" ht="12.75" customHeight="1">
      <c r="A1060" s="82">
        <v>39577.416666666664</v>
      </c>
      <c r="B1060" s="64">
        <v>516.0</v>
      </c>
      <c r="C1060" s="64" t="s">
        <v>228</v>
      </c>
      <c r="D1060" s="64" t="s">
        <v>819</v>
      </c>
      <c r="E1060" s="64" t="s">
        <v>947</v>
      </c>
      <c r="F1060" s="64">
        <v>79.0</v>
      </c>
      <c r="G1060" s="64">
        <v>5150.0</v>
      </c>
      <c r="H1060" s="64" t="s">
        <v>23</v>
      </c>
      <c r="I1060" s="64" t="s">
        <v>5962</v>
      </c>
      <c r="J1060" s="64"/>
      <c r="K1060" s="64"/>
      <c r="L1060" s="64"/>
      <c r="M1060" s="64"/>
      <c r="N1060" s="64" t="s">
        <v>5963</v>
      </c>
      <c r="O1060" s="64" t="s">
        <v>6192</v>
      </c>
    </row>
    <row r="1061" ht="12.75" customHeight="1">
      <c r="A1061" s="82">
        <v>39577.458333333336</v>
      </c>
      <c r="B1061" s="64">
        <v>515.0</v>
      </c>
      <c r="C1061" s="64" t="s">
        <v>228</v>
      </c>
      <c r="D1061" s="64" t="s">
        <v>819</v>
      </c>
      <c r="E1061" s="64" t="s">
        <v>33</v>
      </c>
      <c r="F1061" s="64">
        <v>77.0</v>
      </c>
      <c r="G1061" s="64">
        <v>5350.0</v>
      </c>
      <c r="H1061" s="64" t="s">
        <v>23</v>
      </c>
      <c r="I1061" s="64" t="s">
        <v>5962</v>
      </c>
      <c r="J1061" s="64"/>
      <c r="K1061" s="64"/>
      <c r="L1061" s="64"/>
      <c r="M1061" s="64"/>
      <c r="N1061" s="64" t="s">
        <v>5963</v>
      </c>
      <c r="O1061" s="64" t="s">
        <v>6308</v>
      </c>
    </row>
    <row r="1062" ht="12.75" customHeight="1">
      <c r="A1062" s="82">
        <v>39579.458333333336</v>
      </c>
      <c r="B1062" s="64">
        <v>517.0</v>
      </c>
      <c r="C1062" s="64" t="s">
        <v>228</v>
      </c>
      <c r="D1062" s="64" t="s">
        <v>819</v>
      </c>
      <c r="E1062" s="64" t="s">
        <v>931</v>
      </c>
      <c r="F1062" s="64">
        <v>70.0</v>
      </c>
      <c r="G1062" s="64">
        <v>3900.0</v>
      </c>
      <c r="H1062" s="64" t="s">
        <v>23</v>
      </c>
      <c r="I1062" s="64" t="s">
        <v>5971</v>
      </c>
      <c r="J1062" s="64"/>
      <c r="K1062" s="64"/>
      <c r="L1062" s="64"/>
      <c r="M1062" s="64"/>
      <c r="N1062" s="64" t="s">
        <v>5963</v>
      </c>
      <c r="O1062" s="64" t="s">
        <v>656</v>
      </c>
    </row>
    <row r="1063" ht="12.75" customHeight="1">
      <c r="A1063" s="82">
        <v>39580.0</v>
      </c>
      <c r="B1063" s="64">
        <v>526.0</v>
      </c>
      <c r="C1063" s="64" t="s">
        <v>228</v>
      </c>
      <c r="D1063" s="64" t="s">
        <v>8</v>
      </c>
      <c r="E1063" s="64" t="s">
        <v>275</v>
      </c>
      <c r="F1063" s="64">
        <v>73.0</v>
      </c>
      <c r="G1063" s="64">
        <v>4300.0</v>
      </c>
      <c r="H1063" s="64" t="s">
        <v>23</v>
      </c>
      <c r="I1063" s="64" t="s">
        <v>5962</v>
      </c>
      <c r="J1063" s="64"/>
      <c r="K1063" s="64"/>
      <c r="L1063" s="64"/>
      <c r="M1063" s="64"/>
      <c r="N1063" s="64" t="s">
        <v>5973</v>
      </c>
      <c r="O1063" s="64" t="s">
        <v>5973</v>
      </c>
    </row>
    <row r="1064" ht="12.75" customHeight="1">
      <c r="A1064" s="82">
        <v>39580.0</v>
      </c>
      <c r="B1064" s="64">
        <v>524.0</v>
      </c>
      <c r="C1064" s="64" t="s">
        <v>228</v>
      </c>
      <c r="D1064" s="64" t="s">
        <v>819</v>
      </c>
      <c r="E1064" s="64" t="s">
        <v>999</v>
      </c>
      <c r="F1064" s="64">
        <v>74.0</v>
      </c>
      <c r="G1064" s="64">
        <v>4000.0</v>
      </c>
      <c r="H1064" s="64" t="s">
        <v>23</v>
      </c>
      <c r="I1064" s="64" t="s">
        <v>5962</v>
      </c>
      <c r="J1064" s="64"/>
      <c r="K1064" s="64"/>
      <c r="L1064" s="64"/>
      <c r="M1064" s="64"/>
      <c r="N1064" s="64" t="s">
        <v>5963</v>
      </c>
      <c r="O1064" s="64" t="s">
        <v>5967</v>
      </c>
    </row>
    <row r="1065" ht="12.75" customHeight="1">
      <c r="A1065" s="82">
        <v>39580.0</v>
      </c>
      <c r="B1065" s="64">
        <v>522.0</v>
      </c>
      <c r="C1065" s="64" t="s">
        <v>228</v>
      </c>
      <c r="D1065" s="64" t="s">
        <v>819</v>
      </c>
      <c r="E1065" s="64" t="s">
        <v>1631</v>
      </c>
      <c r="F1065" s="64">
        <v>74.0</v>
      </c>
      <c r="G1065" s="64">
        <v>4100.0</v>
      </c>
      <c r="H1065" s="64" t="s">
        <v>23</v>
      </c>
      <c r="I1065" s="64" t="s">
        <v>5971</v>
      </c>
      <c r="J1065" s="64"/>
      <c r="K1065" s="64"/>
      <c r="L1065" s="64"/>
      <c r="M1065" s="64"/>
      <c r="N1065" s="64" t="s">
        <v>5963</v>
      </c>
      <c r="O1065" s="64" t="s">
        <v>5967</v>
      </c>
    </row>
    <row r="1066" ht="12.75" customHeight="1">
      <c r="A1066" s="82">
        <v>39580.0</v>
      </c>
      <c r="B1066" s="64">
        <v>523.0</v>
      </c>
      <c r="C1066" s="64" t="s">
        <v>228</v>
      </c>
      <c r="D1066" s="64" t="s">
        <v>819</v>
      </c>
      <c r="E1066" s="64" t="s">
        <v>906</v>
      </c>
      <c r="F1066" s="64">
        <v>76.0</v>
      </c>
      <c r="G1066" s="64">
        <v>5300.0</v>
      </c>
      <c r="H1066" s="64" t="s">
        <v>23</v>
      </c>
      <c r="I1066" s="64" t="s">
        <v>5962</v>
      </c>
      <c r="J1066" s="64"/>
      <c r="K1066" s="64"/>
      <c r="L1066" s="64"/>
      <c r="M1066" s="64"/>
      <c r="N1066" s="64" t="s">
        <v>5963</v>
      </c>
      <c r="O1066" s="64" t="s">
        <v>6145</v>
      </c>
    </row>
    <row r="1067" ht="12.75" customHeight="1">
      <c r="A1067" s="82">
        <v>39580.0</v>
      </c>
      <c r="B1067" s="64">
        <v>525.0</v>
      </c>
      <c r="C1067" s="64" t="s">
        <v>228</v>
      </c>
      <c r="D1067" s="64" t="s">
        <v>819</v>
      </c>
      <c r="E1067" s="64" t="s">
        <v>932</v>
      </c>
      <c r="F1067" s="64">
        <v>78.0</v>
      </c>
      <c r="G1067" s="64">
        <v>5200.0</v>
      </c>
      <c r="H1067" s="64" t="s">
        <v>23</v>
      </c>
      <c r="I1067" s="64" t="s">
        <v>5962</v>
      </c>
      <c r="J1067" s="64"/>
      <c r="K1067" s="64"/>
      <c r="L1067" s="64"/>
      <c r="M1067" s="64"/>
      <c r="N1067" s="64" t="s">
        <v>5963</v>
      </c>
      <c r="O1067" s="64" t="s">
        <v>6042</v>
      </c>
    </row>
    <row r="1068" ht="12.75" customHeight="1">
      <c r="A1068" s="82">
        <v>39580.354166666664</v>
      </c>
      <c r="B1068" s="64">
        <v>519.0</v>
      </c>
      <c r="C1068" s="64" t="s">
        <v>228</v>
      </c>
      <c r="D1068" s="64" t="s">
        <v>819</v>
      </c>
      <c r="E1068" s="64" t="s">
        <v>33</v>
      </c>
      <c r="F1068" s="64">
        <v>72.0</v>
      </c>
      <c r="G1068" s="64">
        <v>4000.0</v>
      </c>
      <c r="H1068" s="64" t="s">
        <v>23</v>
      </c>
      <c r="I1068" s="64" t="s">
        <v>5962</v>
      </c>
      <c r="J1068" s="64"/>
      <c r="K1068" s="64"/>
      <c r="L1068" s="64"/>
      <c r="M1068" s="64"/>
      <c r="N1068" s="64" t="s">
        <v>5963</v>
      </c>
      <c r="O1068" s="64" t="s">
        <v>5967</v>
      </c>
    </row>
    <row r="1069" ht="12.75" customHeight="1">
      <c r="A1069" s="82">
        <v>39580.416666666664</v>
      </c>
      <c r="B1069" s="64">
        <v>521.0</v>
      </c>
      <c r="C1069" s="64" t="s">
        <v>228</v>
      </c>
      <c r="D1069" s="64" t="s">
        <v>819</v>
      </c>
      <c r="E1069" s="64" t="s">
        <v>6531</v>
      </c>
      <c r="F1069" s="64">
        <v>73.0</v>
      </c>
      <c r="G1069" s="64">
        <v>4200.0</v>
      </c>
      <c r="H1069" s="64" t="s">
        <v>23</v>
      </c>
      <c r="I1069" s="64" t="s">
        <v>5962</v>
      </c>
      <c r="J1069" s="64"/>
      <c r="K1069" s="64"/>
      <c r="L1069" s="64"/>
      <c r="M1069" s="64"/>
      <c r="N1069" s="64" t="s">
        <v>5963</v>
      </c>
      <c r="O1069" s="64" t="s">
        <v>6042</v>
      </c>
    </row>
    <row r="1070" ht="12.75" customHeight="1">
      <c r="A1070" s="82">
        <v>39580.458333333336</v>
      </c>
      <c r="B1070" s="64">
        <v>520.0</v>
      </c>
      <c r="C1070" s="64" t="s">
        <v>228</v>
      </c>
      <c r="D1070" s="64" t="s">
        <v>819</v>
      </c>
      <c r="E1070" s="64" t="s">
        <v>947</v>
      </c>
      <c r="F1070" s="64">
        <v>75.0</v>
      </c>
      <c r="G1070" s="64">
        <v>5000.0</v>
      </c>
      <c r="H1070" s="64" t="s">
        <v>23</v>
      </c>
      <c r="I1070" s="64" t="s">
        <v>5962</v>
      </c>
      <c r="J1070" s="64"/>
      <c r="K1070" s="64"/>
      <c r="L1070" s="64"/>
      <c r="M1070" s="64"/>
      <c r="N1070" s="64" t="s">
        <v>5963</v>
      </c>
      <c r="O1070" s="64" t="s">
        <v>5965</v>
      </c>
    </row>
    <row r="1071" ht="12.75" customHeight="1">
      <c r="A1071" s="82">
        <v>39580.833333333336</v>
      </c>
      <c r="B1071" s="64">
        <v>605.0</v>
      </c>
      <c r="C1071" s="64" t="s">
        <v>228</v>
      </c>
      <c r="D1071" s="64" t="s">
        <v>819</v>
      </c>
      <c r="E1071" s="64" t="s">
        <v>1011</v>
      </c>
      <c r="F1071" s="64">
        <v>78.0</v>
      </c>
      <c r="G1071" s="64">
        <v>5700.0</v>
      </c>
      <c r="H1071" s="64" t="s">
        <v>23</v>
      </c>
      <c r="I1071" s="64" t="s">
        <v>5962</v>
      </c>
      <c r="J1071" s="64"/>
      <c r="K1071" s="64"/>
      <c r="L1071" s="64"/>
      <c r="M1071" s="64"/>
      <c r="N1071" s="64" t="s">
        <v>5963</v>
      </c>
      <c r="O1071" s="64" t="s">
        <v>6076</v>
      </c>
    </row>
    <row r="1072" ht="12.75" customHeight="1">
      <c r="A1072" s="82">
        <v>39580.84375</v>
      </c>
      <c r="B1072" s="64">
        <v>518.0</v>
      </c>
      <c r="C1072" s="64" t="s">
        <v>228</v>
      </c>
      <c r="D1072" s="64" t="s">
        <v>819</v>
      </c>
      <c r="E1072" s="64" t="s">
        <v>4773</v>
      </c>
      <c r="F1072" s="64">
        <v>72.0</v>
      </c>
      <c r="G1072" s="64">
        <v>4100.0</v>
      </c>
      <c r="H1072" s="64" t="s">
        <v>23</v>
      </c>
      <c r="I1072" s="64" t="s">
        <v>5962</v>
      </c>
      <c r="J1072" s="64"/>
      <c r="K1072" s="64"/>
      <c r="L1072" s="64"/>
      <c r="M1072" s="64"/>
      <c r="N1072" s="64" t="s">
        <v>5963</v>
      </c>
      <c r="O1072" s="64" t="s">
        <v>6006</v>
      </c>
    </row>
    <row r="1073" ht="12.75" customHeight="1">
      <c r="A1073" s="82">
        <v>39581.0</v>
      </c>
      <c r="B1073" s="64">
        <v>531.0</v>
      </c>
      <c r="C1073" s="64" t="s">
        <v>228</v>
      </c>
      <c r="D1073" s="64" t="s">
        <v>819</v>
      </c>
      <c r="E1073" s="64" t="s">
        <v>945</v>
      </c>
      <c r="F1073" s="64">
        <v>72.0</v>
      </c>
      <c r="G1073" s="64">
        <v>3500.0</v>
      </c>
      <c r="H1073" s="64" t="s">
        <v>23</v>
      </c>
      <c r="I1073" s="64" t="s">
        <v>5971</v>
      </c>
      <c r="J1073" s="64"/>
      <c r="K1073" s="64"/>
      <c r="L1073" s="64"/>
      <c r="M1073" s="64"/>
      <c r="N1073" s="64" t="s">
        <v>5963</v>
      </c>
      <c r="O1073" s="64" t="s">
        <v>5967</v>
      </c>
    </row>
    <row r="1074" ht="12.75" customHeight="1">
      <c r="A1074" s="82">
        <v>39581.0</v>
      </c>
      <c r="B1074" s="64">
        <v>533.0</v>
      </c>
      <c r="C1074" s="64" t="s">
        <v>228</v>
      </c>
      <c r="D1074" s="64" t="s">
        <v>819</v>
      </c>
      <c r="E1074" s="64" t="s">
        <v>6518</v>
      </c>
      <c r="F1074" s="64">
        <v>72.0</v>
      </c>
      <c r="G1074" s="64">
        <v>4100.0</v>
      </c>
      <c r="H1074" s="64" t="s">
        <v>23</v>
      </c>
      <c r="I1074" s="64" t="s">
        <v>5962</v>
      </c>
      <c r="J1074" s="64"/>
      <c r="K1074" s="64"/>
      <c r="L1074" s="64"/>
      <c r="M1074" s="64"/>
      <c r="N1074" s="64" t="s">
        <v>5963</v>
      </c>
      <c r="O1074" s="64" t="s">
        <v>6006</v>
      </c>
    </row>
    <row r="1075" ht="12.75" customHeight="1">
      <c r="A1075" s="82">
        <v>39581.0</v>
      </c>
      <c r="B1075" s="64">
        <v>527.0</v>
      </c>
      <c r="C1075" s="64" t="s">
        <v>228</v>
      </c>
      <c r="D1075" s="64" t="s">
        <v>819</v>
      </c>
      <c r="E1075" s="64" t="s">
        <v>947</v>
      </c>
      <c r="F1075" s="64">
        <v>72.0</v>
      </c>
      <c r="G1075" s="64">
        <v>4150.0</v>
      </c>
      <c r="H1075" s="64" t="s">
        <v>23</v>
      </c>
      <c r="I1075" s="64" t="s">
        <v>5962</v>
      </c>
      <c r="J1075" s="64"/>
      <c r="K1075" s="64"/>
      <c r="L1075" s="64"/>
      <c r="M1075" s="64"/>
      <c r="N1075" s="64" t="s">
        <v>5963</v>
      </c>
      <c r="O1075" s="64" t="s">
        <v>6526</v>
      </c>
    </row>
    <row r="1076" ht="12.75" customHeight="1">
      <c r="A1076" s="82">
        <v>39581.0</v>
      </c>
      <c r="B1076" s="64">
        <v>532.0</v>
      </c>
      <c r="C1076" s="64" t="s">
        <v>228</v>
      </c>
      <c r="D1076" s="64" t="s">
        <v>819</v>
      </c>
      <c r="E1076" s="64" t="s">
        <v>922</v>
      </c>
      <c r="F1076" s="64">
        <v>73.0</v>
      </c>
      <c r="G1076" s="64">
        <v>4000.0</v>
      </c>
      <c r="H1076" s="64" t="s">
        <v>23</v>
      </c>
      <c r="I1076" s="64" t="s">
        <v>5962</v>
      </c>
      <c r="J1076" s="64"/>
      <c r="K1076" s="64"/>
      <c r="L1076" s="64"/>
      <c r="M1076" s="64"/>
      <c r="N1076" s="64" t="s">
        <v>5963</v>
      </c>
      <c r="O1076" s="64" t="s">
        <v>5964</v>
      </c>
    </row>
    <row r="1077" ht="12.75" customHeight="1">
      <c r="A1077" s="82">
        <v>39581.0</v>
      </c>
      <c r="B1077" s="64">
        <v>529.0</v>
      </c>
      <c r="C1077" s="64" t="s">
        <v>228</v>
      </c>
      <c r="D1077" s="64" t="s">
        <v>819</v>
      </c>
      <c r="E1077" s="64" t="s">
        <v>948</v>
      </c>
      <c r="F1077" s="64">
        <v>74.0</v>
      </c>
      <c r="G1077" s="64">
        <v>3800.0</v>
      </c>
      <c r="H1077" s="64" t="s">
        <v>23</v>
      </c>
      <c r="I1077" s="64" t="s">
        <v>5962</v>
      </c>
      <c r="J1077" s="64"/>
      <c r="K1077" s="64"/>
      <c r="L1077" s="64"/>
      <c r="M1077" s="64"/>
      <c r="N1077" s="64" t="s">
        <v>5963</v>
      </c>
      <c r="O1077" s="64" t="s">
        <v>6038</v>
      </c>
    </row>
    <row r="1078" ht="12.75" customHeight="1">
      <c r="A1078" s="82">
        <v>39581.0</v>
      </c>
      <c r="B1078" s="64">
        <v>534.0</v>
      </c>
      <c r="C1078" s="64" t="s">
        <v>228</v>
      </c>
      <c r="D1078" s="64" t="s">
        <v>819</v>
      </c>
      <c r="E1078" s="64" t="s">
        <v>4773</v>
      </c>
      <c r="F1078" s="64">
        <v>74.0</v>
      </c>
      <c r="G1078" s="64">
        <v>4200.0</v>
      </c>
      <c r="H1078" s="64" t="s">
        <v>23</v>
      </c>
      <c r="I1078" s="64" t="s">
        <v>5962</v>
      </c>
      <c r="J1078" s="64"/>
      <c r="K1078" s="64"/>
      <c r="L1078" s="64"/>
      <c r="M1078" s="64"/>
      <c r="N1078" s="64" t="s">
        <v>5963</v>
      </c>
      <c r="O1078" s="64" t="s">
        <v>6192</v>
      </c>
    </row>
    <row r="1079" ht="12.75" customHeight="1">
      <c r="A1079" s="82">
        <v>39581.0</v>
      </c>
      <c r="B1079" s="64">
        <v>536.0</v>
      </c>
      <c r="C1079" s="64" t="s">
        <v>228</v>
      </c>
      <c r="D1079" s="64" t="s">
        <v>8</v>
      </c>
      <c r="E1079" s="64" t="s">
        <v>903</v>
      </c>
      <c r="F1079" s="64">
        <v>75.0</v>
      </c>
      <c r="G1079" s="64">
        <v>3900.0</v>
      </c>
      <c r="H1079" s="64" t="s">
        <v>23</v>
      </c>
      <c r="I1079" s="64" t="s">
        <v>5962</v>
      </c>
      <c r="J1079" s="64"/>
      <c r="K1079" s="64"/>
      <c r="L1079" s="64"/>
      <c r="M1079" s="64"/>
      <c r="N1079" s="64" t="s">
        <v>5969</v>
      </c>
      <c r="O1079" s="64" t="s">
        <v>6532</v>
      </c>
    </row>
    <row r="1080" ht="12.75" customHeight="1">
      <c r="A1080" s="82">
        <v>39581.0</v>
      </c>
      <c r="B1080" s="64">
        <v>535.0</v>
      </c>
      <c r="C1080" s="64" t="s">
        <v>228</v>
      </c>
      <c r="D1080" s="64" t="s">
        <v>819</v>
      </c>
      <c r="E1080" s="64" t="s">
        <v>1084</v>
      </c>
      <c r="F1080" s="64">
        <v>76.0</v>
      </c>
      <c r="G1080" s="64">
        <v>4200.0</v>
      </c>
      <c r="H1080" s="64" t="s">
        <v>23</v>
      </c>
      <c r="I1080" s="64" t="s">
        <v>5962</v>
      </c>
      <c r="J1080" s="64"/>
      <c r="K1080" s="64"/>
      <c r="L1080" s="64"/>
      <c r="M1080" s="64"/>
      <c r="N1080" s="64" t="s">
        <v>6009</v>
      </c>
      <c r="O1080" s="64" t="s">
        <v>6203</v>
      </c>
    </row>
    <row r="1081" ht="12.75" customHeight="1">
      <c r="A1081" s="82">
        <v>39581.0</v>
      </c>
      <c r="B1081" s="64">
        <v>530.0</v>
      </c>
      <c r="C1081" s="64" t="s">
        <v>228</v>
      </c>
      <c r="D1081" s="64" t="s">
        <v>819</v>
      </c>
      <c r="E1081" s="64" t="s">
        <v>931</v>
      </c>
      <c r="F1081" s="64">
        <v>76.0</v>
      </c>
      <c r="G1081" s="64">
        <v>5100.0</v>
      </c>
      <c r="H1081" s="64" t="s">
        <v>23</v>
      </c>
      <c r="I1081" s="64" t="s">
        <v>5962</v>
      </c>
      <c r="J1081" s="64"/>
      <c r="K1081" s="64"/>
      <c r="L1081" s="64"/>
      <c r="M1081" s="64"/>
      <c r="N1081" s="64" t="s">
        <v>5963</v>
      </c>
      <c r="O1081" s="64" t="s">
        <v>6529</v>
      </c>
    </row>
    <row r="1082" ht="12.75" customHeight="1">
      <c r="A1082" s="82">
        <v>39581.0</v>
      </c>
      <c r="B1082" s="64">
        <v>528.0</v>
      </c>
      <c r="C1082" s="64" t="s">
        <v>228</v>
      </c>
      <c r="D1082" s="64" t="s">
        <v>819</v>
      </c>
      <c r="E1082" s="64" t="s">
        <v>39</v>
      </c>
      <c r="F1082" s="64">
        <v>78.0</v>
      </c>
      <c r="G1082" s="64">
        <v>4700.0</v>
      </c>
      <c r="H1082" s="64" t="s">
        <v>23</v>
      </c>
      <c r="I1082" s="64" t="s">
        <v>5962</v>
      </c>
      <c r="J1082" s="64"/>
      <c r="K1082" s="64"/>
      <c r="L1082" s="64"/>
      <c r="M1082" s="64"/>
      <c r="N1082" s="64" t="s">
        <v>5963</v>
      </c>
      <c r="O1082" s="64" t="s">
        <v>6041</v>
      </c>
    </row>
    <row r="1083" ht="12.75" customHeight="1">
      <c r="A1083" s="82">
        <v>39582.0</v>
      </c>
      <c r="B1083" s="64">
        <v>537.0</v>
      </c>
      <c r="C1083" s="64" t="s">
        <v>228</v>
      </c>
      <c r="D1083" s="64" t="s">
        <v>819</v>
      </c>
      <c r="E1083" s="64" t="s">
        <v>911</v>
      </c>
      <c r="F1083" s="64">
        <v>71.0</v>
      </c>
      <c r="G1083" s="64">
        <v>3400.0</v>
      </c>
      <c r="H1083" s="64" t="s">
        <v>23</v>
      </c>
      <c r="I1083" s="64"/>
      <c r="J1083" s="64"/>
      <c r="K1083" s="64"/>
      <c r="L1083" s="64"/>
      <c r="M1083" s="64"/>
      <c r="N1083" s="64" t="s">
        <v>5963</v>
      </c>
      <c r="O1083" s="64" t="s">
        <v>6006</v>
      </c>
    </row>
    <row r="1084" ht="12.75" customHeight="1">
      <c r="A1084" s="82">
        <v>39582.0</v>
      </c>
      <c r="B1084" s="64">
        <v>543.0</v>
      </c>
      <c r="C1084" s="64" t="s">
        <v>228</v>
      </c>
      <c r="D1084" s="64" t="s">
        <v>8</v>
      </c>
      <c r="E1084" s="64" t="s">
        <v>275</v>
      </c>
      <c r="F1084" s="64">
        <v>73.0</v>
      </c>
      <c r="G1084" s="64">
        <v>4100.0</v>
      </c>
      <c r="H1084" s="64" t="s">
        <v>23</v>
      </c>
      <c r="I1084" s="64"/>
      <c r="J1084" s="64"/>
      <c r="K1084" s="64"/>
      <c r="L1084" s="64"/>
      <c r="M1084" s="64"/>
      <c r="N1084" s="64" t="s">
        <v>5963</v>
      </c>
      <c r="O1084" s="64" t="s">
        <v>6100</v>
      </c>
    </row>
    <row r="1085" ht="12.75" customHeight="1">
      <c r="A1085" s="82">
        <v>39582.0</v>
      </c>
      <c r="B1085" s="64">
        <v>545.0</v>
      </c>
      <c r="C1085" s="64" t="s">
        <v>228</v>
      </c>
      <c r="D1085" s="64" t="s">
        <v>8</v>
      </c>
      <c r="E1085" s="64" t="s">
        <v>739</v>
      </c>
      <c r="F1085" s="64">
        <v>73.0</v>
      </c>
      <c r="G1085" s="64">
        <v>4100.0</v>
      </c>
      <c r="H1085" s="64" t="s">
        <v>23</v>
      </c>
      <c r="I1085" s="64"/>
      <c r="J1085" s="64"/>
      <c r="K1085" s="64"/>
      <c r="L1085" s="64"/>
      <c r="M1085" s="64"/>
      <c r="N1085" s="64" t="s">
        <v>5963</v>
      </c>
      <c r="O1085" s="64" t="s">
        <v>5967</v>
      </c>
    </row>
    <row r="1086" ht="12.75" customHeight="1">
      <c r="A1086" s="82">
        <v>39582.0</v>
      </c>
      <c r="B1086" s="64">
        <v>541.0</v>
      </c>
      <c r="C1086" s="64" t="s">
        <v>228</v>
      </c>
      <c r="D1086" s="64" t="s">
        <v>819</v>
      </c>
      <c r="E1086" s="64" t="s">
        <v>932</v>
      </c>
      <c r="F1086" s="64">
        <v>74.0</v>
      </c>
      <c r="G1086" s="64">
        <v>4200.0</v>
      </c>
      <c r="H1086" s="64" t="s">
        <v>23</v>
      </c>
      <c r="I1086" s="64"/>
      <c r="J1086" s="64"/>
      <c r="K1086" s="64"/>
      <c r="L1086" s="64"/>
      <c r="M1086" s="64"/>
      <c r="N1086" s="64" t="s">
        <v>5963</v>
      </c>
      <c r="O1086" s="64" t="s">
        <v>5964</v>
      </c>
    </row>
    <row r="1087" ht="12.75" customHeight="1">
      <c r="A1087" s="82">
        <v>39582.0</v>
      </c>
      <c r="B1087" s="64">
        <v>544.0</v>
      </c>
      <c r="C1087" s="64" t="s">
        <v>228</v>
      </c>
      <c r="D1087" s="64" t="s">
        <v>8</v>
      </c>
      <c r="E1087" s="64" t="s">
        <v>275</v>
      </c>
      <c r="F1087" s="64">
        <v>77.0</v>
      </c>
      <c r="G1087" s="64">
        <v>5000.0</v>
      </c>
      <c r="H1087" s="64" t="s">
        <v>23</v>
      </c>
      <c r="I1087" s="64"/>
      <c r="J1087" s="64"/>
      <c r="K1087" s="64"/>
      <c r="L1087" s="64"/>
      <c r="M1087" s="64"/>
      <c r="N1087" s="64" t="s">
        <v>5963</v>
      </c>
      <c r="O1087" s="64" t="s">
        <v>6100</v>
      </c>
    </row>
    <row r="1088" ht="12.75" customHeight="1">
      <c r="A1088" s="82">
        <v>39582.0</v>
      </c>
      <c r="B1088" s="64">
        <v>542.0</v>
      </c>
      <c r="C1088" s="64" t="s">
        <v>228</v>
      </c>
      <c r="D1088" s="64" t="s">
        <v>819</v>
      </c>
      <c r="E1088" s="64" t="s">
        <v>944</v>
      </c>
      <c r="F1088" s="64">
        <v>77.0</v>
      </c>
      <c r="G1088" s="64">
        <v>5000.0</v>
      </c>
      <c r="H1088" s="64" t="s">
        <v>23</v>
      </c>
      <c r="I1088" s="64"/>
      <c r="J1088" s="64"/>
      <c r="K1088" s="64"/>
      <c r="L1088" s="64"/>
      <c r="M1088" s="64"/>
      <c r="N1088" s="64" t="s">
        <v>5963</v>
      </c>
      <c r="O1088" s="64" t="s">
        <v>6076</v>
      </c>
    </row>
    <row r="1089" ht="12.75" customHeight="1">
      <c r="A1089" s="82">
        <v>39582.0</v>
      </c>
      <c r="B1089" s="64">
        <v>540.0</v>
      </c>
      <c r="C1089" s="64" t="s">
        <v>228</v>
      </c>
      <c r="D1089" s="64" t="s">
        <v>819</v>
      </c>
      <c r="E1089" s="64" t="s">
        <v>6531</v>
      </c>
      <c r="F1089" s="64">
        <v>79.0</v>
      </c>
      <c r="G1089" s="64">
        <v>4800.0</v>
      </c>
      <c r="H1089" s="64" t="s">
        <v>23</v>
      </c>
      <c r="I1089" s="64"/>
      <c r="J1089" s="64"/>
      <c r="K1089" s="64"/>
      <c r="L1089" s="64"/>
      <c r="M1089" s="64"/>
      <c r="N1089" s="64" t="s">
        <v>5963</v>
      </c>
      <c r="O1089" s="64" t="s">
        <v>6041</v>
      </c>
    </row>
    <row r="1090" ht="12.75" customHeight="1">
      <c r="A1090" s="82">
        <v>39582.0</v>
      </c>
      <c r="B1090" s="64">
        <v>538.0</v>
      </c>
      <c r="C1090" s="64" t="s">
        <v>228</v>
      </c>
      <c r="D1090" s="64" t="s">
        <v>819</v>
      </c>
      <c r="E1090" s="64" t="s">
        <v>1392</v>
      </c>
      <c r="F1090" s="64">
        <v>79.0</v>
      </c>
      <c r="G1090" s="64">
        <v>5100.0</v>
      </c>
      <c r="H1090" s="64" t="s">
        <v>23</v>
      </c>
      <c r="I1090" s="64"/>
      <c r="J1090" s="64"/>
      <c r="K1090" s="64"/>
      <c r="L1090" s="64"/>
      <c r="M1090" s="64"/>
      <c r="N1090" s="64" t="s">
        <v>5963</v>
      </c>
      <c r="O1090" s="64" t="s">
        <v>6006</v>
      </c>
    </row>
    <row r="1091" ht="12.75" customHeight="1">
      <c r="A1091" s="82">
        <v>39584.0</v>
      </c>
      <c r="B1091" s="64">
        <v>555.0</v>
      </c>
      <c r="C1091" s="64" t="s">
        <v>228</v>
      </c>
      <c r="D1091" s="64" t="s">
        <v>819</v>
      </c>
      <c r="E1091" s="64" t="s">
        <v>1083</v>
      </c>
      <c r="F1091" s="64">
        <v>68.0</v>
      </c>
      <c r="G1091" s="64">
        <v>3100.0</v>
      </c>
      <c r="H1091" s="64" t="s">
        <v>23</v>
      </c>
      <c r="I1091" s="64"/>
      <c r="J1091" s="64"/>
      <c r="K1091" s="64"/>
      <c r="L1091" s="64"/>
      <c r="M1091" s="64"/>
      <c r="N1091" s="64" t="s">
        <v>5963</v>
      </c>
      <c r="O1091" s="64" t="s">
        <v>6042</v>
      </c>
    </row>
    <row r="1092" ht="12.75" customHeight="1">
      <c r="A1092" s="82">
        <v>39584.0</v>
      </c>
      <c r="B1092" s="64">
        <v>564.0</v>
      </c>
      <c r="C1092" s="64" t="s">
        <v>228</v>
      </c>
      <c r="D1092" s="64" t="s">
        <v>8</v>
      </c>
      <c r="E1092" s="64" t="s">
        <v>716</v>
      </c>
      <c r="F1092" s="64">
        <v>70.0</v>
      </c>
      <c r="G1092" s="64">
        <v>3700.0</v>
      </c>
      <c r="H1092" s="64" t="s">
        <v>23</v>
      </c>
      <c r="I1092" s="64" t="s">
        <v>5962</v>
      </c>
      <c r="J1092" s="64"/>
      <c r="K1092" s="64"/>
      <c r="L1092" s="64"/>
      <c r="M1092" s="64"/>
      <c r="N1092" s="64" t="s">
        <v>5963</v>
      </c>
      <c r="O1092" s="64" t="s">
        <v>6220</v>
      </c>
    </row>
    <row r="1093" ht="12.75" customHeight="1">
      <c r="A1093" s="82">
        <v>39584.0</v>
      </c>
      <c r="B1093" s="64">
        <v>565.0</v>
      </c>
      <c r="C1093" s="64" t="s">
        <v>228</v>
      </c>
      <c r="D1093" s="64" t="s">
        <v>8</v>
      </c>
      <c r="E1093" s="64" t="s">
        <v>935</v>
      </c>
      <c r="F1093" s="64">
        <v>70.0</v>
      </c>
      <c r="G1093" s="64">
        <v>4450.0</v>
      </c>
      <c r="H1093" s="64" t="s">
        <v>23</v>
      </c>
      <c r="I1093" s="64" t="s">
        <v>5962</v>
      </c>
      <c r="J1093" s="64"/>
      <c r="K1093" s="64"/>
      <c r="L1093" s="64"/>
      <c r="M1093" s="64"/>
      <c r="N1093" s="64" t="s">
        <v>5969</v>
      </c>
      <c r="O1093" s="64" t="s">
        <v>6017</v>
      </c>
    </row>
    <row r="1094" ht="12.75" customHeight="1">
      <c r="A1094" s="82">
        <v>39584.0</v>
      </c>
      <c r="B1094" s="64">
        <v>559.0</v>
      </c>
      <c r="C1094" s="64" t="s">
        <v>228</v>
      </c>
      <c r="D1094" s="64" t="s">
        <v>819</v>
      </c>
      <c r="E1094" s="64" t="s">
        <v>999</v>
      </c>
      <c r="F1094" s="64">
        <v>72.0</v>
      </c>
      <c r="G1094" s="64">
        <v>4000.0</v>
      </c>
      <c r="H1094" s="64" t="s">
        <v>23</v>
      </c>
      <c r="I1094" s="64" t="s">
        <v>5962</v>
      </c>
      <c r="J1094" s="64"/>
      <c r="K1094" s="64"/>
      <c r="L1094" s="64"/>
      <c r="M1094" s="64"/>
      <c r="N1094" s="64" t="s">
        <v>5963</v>
      </c>
      <c r="O1094" s="64" t="s">
        <v>5965</v>
      </c>
    </row>
    <row r="1095" ht="12.75" customHeight="1">
      <c r="A1095" s="82">
        <v>39584.0</v>
      </c>
      <c r="B1095" s="64">
        <v>551.0</v>
      </c>
      <c r="C1095" s="64" t="s">
        <v>228</v>
      </c>
      <c r="D1095" s="64" t="s">
        <v>819</v>
      </c>
      <c r="E1095" s="64" t="s">
        <v>1084</v>
      </c>
      <c r="F1095" s="64">
        <v>72.0</v>
      </c>
      <c r="G1095" s="64">
        <v>4000.0</v>
      </c>
      <c r="H1095" s="64" t="s">
        <v>23</v>
      </c>
      <c r="I1095" s="64"/>
      <c r="J1095" s="64"/>
      <c r="K1095" s="64"/>
      <c r="L1095" s="64"/>
      <c r="M1095" s="64"/>
      <c r="N1095" s="64" t="s">
        <v>5963</v>
      </c>
      <c r="O1095" s="64" t="s">
        <v>5965</v>
      </c>
    </row>
    <row r="1096" ht="12.75" customHeight="1">
      <c r="A1096" s="82">
        <v>39584.0</v>
      </c>
      <c r="B1096" s="64">
        <v>560.0</v>
      </c>
      <c r="C1096" s="64" t="s">
        <v>228</v>
      </c>
      <c r="D1096" s="64" t="s">
        <v>819</v>
      </c>
      <c r="E1096" s="64" t="s">
        <v>6524</v>
      </c>
      <c r="F1096" s="64">
        <v>72.0</v>
      </c>
      <c r="G1096" s="64">
        <v>4250.0</v>
      </c>
      <c r="H1096" s="64" t="s">
        <v>23</v>
      </c>
      <c r="I1096" s="64" t="s">
        <v>5962</v>
      </c>
      <c r="J1096" s="64"/>
      <c r="K1096" s="64"/>
      <c r="L1096" s="64"/>
      <c r="M1096" s="64"/>
      <c r="N1096" s="64" t="s">
        <v>5963</v>
      </c>
      <c r="O1096" s="64" t="s">
        <v>5967</v>
      </c>
    </row>
    <row r="1097" ht="12.75" customHeight="1">
      <c r="A1097" s="82">
        <v>39584.0</v>
      </c>
      <c r="B1097" s="64">
        <v>556.0</v>
      </c>
      <c r="C1097" s="64" t="s">
        <v>228</v>
      </c>
      <c r="D1097" s="64" t="s">
        <v>8</v>
      </c>
      <c r="E1097" s="64" t="s">
        <v>1379</v>
      </c>
      <c r="F1097" s="64">
        <v>72.0</v>
      </c>
      <c r="G1097" s="64">
        <v>4250.0</v>
      </c>
      <c r="H1097" s="64" t="s">
        <v>23</v>
      </c>
      <c r="I1097" s="64"/>
      <c r="J1097" s="64"/>
      <c r="K1097" s="64"/>
      <c r="L1097" s="64"/>
      <c r="M1097" s="64"/>
      <c r="N1097" s="64" t="s">
        <v>5963</v>
      </c>
      <c r="O1097" s="64" t="s">
        <v>6533</v>
      </c>
    </row>
    <row r="1098" ht="12.75" customHeight="1">
      <c r="A1098" s="82">
        <v>39584.0</v>
      </c>
      <c r="B1098" s="64">
        <v>553.0</v>
      </c>
      <c r="C1098" s="64" t="s">
        <v>228</v>
      </c>
      <c r="D1098" s="64" t="s">
        <v>819</v>
      </c>
      <c r="E1098" s="64" t="s">
        <v>1377</v>
      </c>
      <c r="F1098" s="64">
        <v>73.0</v>
      </c>
      <c r="G1098" s="64">
        <v>4600.0</v>
      </c>
      <c r="H1098" s="64" t="s">
        <v>23</v>
      </c>
      <c r="I1098" s="64"/>
      <c r="J1098" s="64"/>
      <c r="K1098" s="64"/>
      <c r="L1098" s="64"/>
      <c r="M1098" s="64"/>
      <c r="N1098" s="64" t="s">
        <v>5963</v>
      </c>
      <c r="O1098" s="64" t="s">
        <v>6068</v>
      </c>
    </row>
    <row r="1099" ht="12.75" customHeight="1">
      <c r="A1099" s="82">
        <v>39584.0</v>
      </c>
      <c r="B1099" s="64">
        <v>561.0</v>
      </c>
      <c r="C1099" s="64" t="s">
        <v>228</v>
      </c>
      <c r="D1099" s="64" t="s">
        <v>819</v>
      </c>
      <c r="E1099" s="64" t="s">
        <v>1084</v>
      </c>
      <c r="F1099" s="64">
        <v>74.0</v>
      </c>
      <c r="G1099" s="64">
        <v>4550.0</v>
      </c>
      <c r="H1099" s="64" t="s">
        <v>23</v>
      </c>
      <c r="I1099" s="64" t="s">
        <v>5962</v>
      </c>
      <c r="J1099" s="64"/>
      <c r="K1099" s="64"/>
      <c r="L1099" s="64"/>
      <c r="M1099" s="64"/>
      <c r="N1099" s="64" t="s">
        <v>5963</v>
      </c>
      <c r="O1099" s="64" t="s">
        <v>5972</v>
      </c>
    </row>
    <row r="1100" ht="12.75" customHeight="1">
      <c r="A1100" s="82">
        <v>39584.0</v>
      </c>
      <c r="B1100" s="64">
        <v>552.0</v>
      </c>
      <c r="C1100" s="64" t="s">
        <v>228</v>
      </c>
      <c r="D1100" s="64" t="s">
        <v>819</v>
      </c>
      <c r="E1100" s="64" t="s">
        <v>906</v>
      </c>
      <c r="F1100" s="64">
        <v>74.0</v>
      </c>
      <c r="G1100" s="64">
        <v>4600.0</v>
      </c>
      <c r="H1100" s="64" t="s">
        <v>23</v>
      </c>
      <c r="I1100" s="64"/>
      <c r="J1100" s="64"/>
      <c r="K1100" s="64"/>
      <c r="L1100" s="64"/>
      <c r="M1100" s="64"/>
      <c r="N1100" s="64" t="s">
        <v>5963</v>
      </c>
      <c r="O1100" s="64" t="s">
        <v>6257</v>
      </c>
    </row>
    <row r="1101" ht="12.75" customHeight="1">
      <c r="A1101" s="82">
        <v>39584.0</v>
      </c>
      <c r="B1101" s="64">
        <v>547.0</v>
      </c>
      <c r="C1101" s="64" t="s">
        <v>228</v>
      </c>
      <c r="D1101" s="64" t="s">
        <v>819</v>
      </c>
      <c r="E1101" s="64" t="s">
        <v>945</v>
      </c>
      <c r="F1101" s="64">
        <v>75.0</v>
      </c>
      <c r="G1101" s="64">
        <v>4200.0</v>
      </c>
      <c r="H1101" s="64" t="s">
        <v>23</v>
      </c>
      <c r="I1101" s="64"/>
      <c r="J1101" s="64"/>
      <c r="K1101" s="64"/>
      <c r="L1101" s="64"/>
      <c r="M1101" s="64"/>
      <c r="N1101" s="64" t="s">
        <v>5963</v>
      </c>
      <c r="O1101" s="64" t="s">
        <v>5965</v>
      </c>
    </row>
    <row r="1102" ht="12.75" customHeight="1">
      <c r="A1102" s="82">
        <v>39584.0</v>
      </c>
      <c r="B1102" s="64">
        <v>550.0</v>
      </c>
      <c r="C1102" s="64" t="s">
        <v>228</v>
      </c>
      <c r="D1102" s="64" t="s">
        <v>8</v>
      </c>
      <c r="E1102" s="64" t="s">
        <v>275</v>
      </c>
      <c r="F1102" s="64">
        <v>76.0</v>
      </c>
      <c r="G1102" s="64">
        <v>4350.0</v>
      </c>
      <c r="H1102" s="64" t="s">
        <v>23</v>
      </c>
      <c r="I1102" s="64"/>
      <c r="J1102" s="64"/>
      <c r="K1102" s="64"/>
      <c r="L1102" s="64"/>
      <c r="M1102" s="64"/>
      <c r="N1102" s="64" t="s">
        <v>5969</v>
      </c>
      <c r="O1102" s="64" t="s">
        <v>6534</v>
      </c>
    </row>
    <row r="1103" ht="12.75" customHeight="1">
      <c r="A1103" s="82">
        <v>39584.0</v>
      </c>
      <c r="B1103" s="64">
        <v>562.0</v>
      </c>
      <c r="C1103" s="64" t="s">
        <v>228</v>
      </c>
      <c r="D1103" s="64" t="s">
        <v>8</v>
      </c>
      <c r="E1103" s="64" t="s">
        <v>391</v>
      </c>
      <c r="F1103" s="64">
        <v>76.0</v>
      </c>
      <c r="G1103" s="64">
        <v>4850.0</v>
      </c>
      <c r="H1103" s="64" t="s">
        <v>23</v>
      </c>
      <c r="I1103" s="64" t="s">
        <v>5962</v>
      </c>
      <c r="J1103" s="64"/>
      <c r="K1103" s="64"/>
      <c r="L1103" s="64"/>
      <c r="M1103" s="64"/>
      <c r="N1103" s="64" t="s">
        <v>5969</v>
      </c>
      <c r="O1103" s="64" t="s">
        <v>6535</v>
      </c>
    </row>
    <row r="1104" ht="12.75" customHeight="1">
      <c r="A1104" s="82">
        <v>39584.0</v>
      </c>
      <c r="B1104" s="64">
        <v>554.0</v>
      </c>
      <c r="C1104" s="64" t="s">
        <v>228</v>
      </c>
      <c r="D1104" s="64" t="s">
        <v>819</v>
      </c>
      <c r="E1104" s="64" t="s">
        <v>913</v>
      </c>
      <c r="F1104" s="64">
        <v>76.0</v>
      </c>
      <c r="G1104" s="64">
        <v>5050.0</v>
      </c>
      <c r="H1104" s="64" t="s">
        <v>23</v>
      </c>
      <c r="I1104" s="64"/>
      <c r="J1104" s="64"/>
      <c r="K1104" s="64"/>
      <c r="L1104" s="64"/>
      <c r="M1104" s="64"/>
      <c r="N1104" s="64" t="s">
        <v>5963</v>
      </c>
      <c r="O1104" s="64" t="s">
        <v>6536</v>
      </c>
    </row>
    <row r="1105" ht="12.75" customHeight="1">
      <c r="A1105" s="82">
        <v>39584.0</v>
      </c>
      <c r="B1105" s="64">
        <v>546.0</v>
      </c>
      <c r="C1105" s="64" t="s">
        <v>228</v>
      </c>
      <c r="D1105" s="64" t="s">
        <v>819</v>
      </c>
      <c r="E1105" s="64" t="s">
        <v>33</v>
      </c>
      <c r="F1105" s="64">
        <v>77.0</v>
      </c>
      <c r="G1105" s="64">
        <v>4800.0</v>
      </c>
      <c r="H1105" s="64" t="s">
        <v>23</v>
      </c>
      <c r="I1105" s="64"/>
      <c r="J1105" s="64"/>
      <c r="K1105" s="64"/>
      <c r="L1105" s="64"/>
      <c r="M1105" s="64"/>
      <c r="N1105" s="64" t="s">
        <v>5963</v>
      </c>
      <c r="O1105" s="64" t="s">
        <v>6129</v>
      </c>
    </row>
    <row r="1106" ht="12.75" customHeight="1">
      <c r="A1106" s="82">
        <v>39584.0</v>
      </c>
      <c r="B1106" s="64">
        <v>549.0</v>
      </c>
      <c r="C1106" s="64" t="s">
        <v>228</v>
      </c>
      <c r="D1106" s="64" t="s">
        <v>819</v>
      </c>
      <c r="E1106" s="64" t="s">
        <v>999</v>
      </c>
      <c r="F1106" s="64">
        <v>79.0</v>
      </c>
      <c r="G1106" s="64">
        <v>5200.0</v>
      </c>
      <c r="H1106" s="64" t="s">
        <v>23</v>
      </c>
      <c r="I1106" s="64"/>
      <c r="J1106" s="64"/>
      <c r="K1106" s="64"/>
      <c r="L1106" s="64"/>
      <c r="M1106" s="64"/>
      <c r="N1106" s="64" t="s">
        <v>5963</v>
      </c>
      <c r="O1106" s="64" t="s">
        <v>1070</v>
      </c>
    </row>
    <row r="1107" ht="12.75" customHeight="1">
      <c r="A1107" s="82">
        <v>39584.0</v>
      </c>
      <c r="B1107" s="64">
        <v>558.0</v>
      </c>
      <c r="C1107" s="64" t="s">
        <v>228</v>
      </c>
      <c r="D1107" s="64" t="s">
        <v>819</v>
      </c>
      <c r="E1107" s="64" t="s">
        <v>6537</v>
      </c>
      <c r="F1107" s="64">
        <v>79.0</v>
      </c>
      <c r="G1107" s="64">
        <v>6100.0</v>
      </c>
      <c r="H1107" s="64" t="s">
        <v>23</v>
      </c>
      <c r="I1107" s="64" t="s">
        <v>5962</v>
      </c>
      <c r="J1107" s="64"/>
      <c r="K1107" s="64"/>
      <c r="L1107" s="64"/>
      <c r="M1107" s="64"/>
      <c r="N1107" s="64" t="s">
        <v>5963</v>
      </c>
      <c r="O1107" s="64" t="s">
        <v>6162</v>
      </c>
    </row>
    <row r="1108" ht="12.75" customHeight="1">
      <c r="A1108" s="82">
        <v>39584.0</v>
      </c>
      <c r="B1108" s="64">
        <v>563.0</v>
      </c>
      <c r="C1108" s="64" t="s">
        <v>228</v>
      </c>
      <c r="D1108" s="64" t="s">
        <v>819</v>
      </c>
      <c r="E1108" s="64" t="s">
        <v>918</v>
      </c>
      <c r="F1108" s="64">
        <v>80.0</v>
      </c>
      <c r="G1108" s="64">
        <v>5500.0</v>
      </c>
      <c r="H1108" s="64" t="s">
        <v>23</v>
      </c>
      <c r="I1108" s="64" t="s">
        <v>5962</v>
      </c>
      <c r="J1108" s="64"/>
      <c r="K1108" s="64"/>
      <c r="L1108" s="64"/>
      <c r="M1108" s="64"/>
      <c r="N1108" s="64" t="s">
        <v>5963</v>
      </c>
      <c r="O1108" s="64" t="s">
        <v>6041</v>
      </c>
    </row>
    <row r="1109" ht="12.75" customHeight="1">
      <c r="A1109" s="82">
        <v>39584.0</v>
      </c>
      <c r="B1109" s="64">
        <v>548.0</v>
      </c>
      <c r="C1109" s="64" t="s">
        <v>228</v>
      </c>
      <c r="D1109" s="64" t="s">
        <v>819</v>
      </c>
      <c r="E1109" s="64" t="s">
        <v>921</v>
      </c>
      <c r="F1109" s="64">
        <v>80.0</v>
      </c>
      <c r="G1109" s="64">
        <v>5700.0</v>
      </c>
      <c r="H1109" s="64" t="s">
        <v>23</v>
      </c>
      <c r="I1109" s="64"/>
      <c r="J1109" s="64"/>
      <c r="K1109" s="64"/>
      <c r="L1109" s="64"/>
      <c r="M1109" s="64"/>
      <c r="N1109" s="64" t="s">
        <v>5963</v>
      </c>
      <c r="O1109" s="64" t="s">
        <v>5967</v>
      </c>
    </row>
    <row r="1110" ht="12.75" customHeight="1">
      <c r="A1110" s="82">
        <v>39584.0</v>
      </c>
      <c r="B1110" s="64">
        <v>566.0</v>
      </c>
      <c r="C1110" s="64" t="s">
        <v>228</v>
      </c>
      <c r="D1110" s="64" t="s">
        <v>8</v>
      </c>
      <c r="E1110" s="64" t="s">
        <v>692</v>
      </c>
      <c r="F1110" s="64">
        <v>80.0</v>
      </c>
      <c r="G1110" s="64">
        <v>5700.0</v>
      </c>
      <c r="H1110" s="64" t="s">
        <v>23</v>
      </c>
      <c r="I1110" s="64" t="s">
        <v>5962</v>
      </c>
      <c r="J1110" s="64"/>
      <c r="K1110" s="64"/>
      <c r="L1110" s="64"/>
      <c r="M1110" s="64"/>
      <c r="N1110" s="64" t="s">
        <v>5963</v>
      </c>
      <c r="O1110" s="64" t="s">
        <v>6006</v>
      </c>
    </row>
    <row r="1111" ht="12.75" customHeight="1">
      <c r="A1111" s="82">
        <v>39585.0</v>
      </c>
      <c r="B1111" s="64">
        <v>572.0</v>
      </c>
      <c r="C1111" s="64" t="s">
        <v>228</v>
      </c>
      <c r="D1111" s="64" t="s">
        <v>819</v>
      </c>
      <c r="E1111" s="64" t="s">
        <v>33</v>
      </c>
      <c r="F1111" s="64">
        <v>71.0</v>
      </c>
      <c r="G1111" s="64">
        <v>4200.0</v>
      </c>
      <c r="H1111" s="64" t="s">
        <v>23</v>
      </c>
      <c r="I1111" s="64" t="s">
        <v>5962</v>
      </c>
      <c r="J1111" s="64"/>
      <c r="K1111" s="64"/>
      <c r="L1111" s="64"/>
      <c r="M1111" s="64"/>
      <c r="N1111" s="64" t="s">
        <v>5963</v>
      </c>
      <c r="O1111" s="64" t="s">
        <v>6006</v>
      </c>
    </row>
    <row r="1112" ht="12.75" customHeight="1">
      <c r="A1112" s="82">
        <v>39585.0</v>
      </c>
      <c r="B1112" s="64">
        <v>574.0</v>
      </c>
      <c r="C1112" s="64" t="s">
        <v>228</v>
      </c>
      <c r="D1112" s="64" t="s">
        <v>819</v>
      </c>
      <c r="E1112" s="64" t="s">
        <v>904</v>
      </c>
      <c r="F1112" s="64">
        <v>72.0</v>
      </c>
      <c r="G1112" s="64">
        <v>3750.0</v>
      </c>
      <c r="H1112" s="64" t="s">
        <v>23</v>
      </c>
      <c r="I1112" s="64" t="s">
        <v>5962</v>
      </c>
      <c r="J1112" s="64"/>
      <c r="K1112" s="64"/>
      <c r="L1112" s="64"/>
      <c r="M1112" s="64"/>
      <c r="N1112" s="64" t="s">
        <v>5963</v>
      </c>
      <c r="O1112" s="64" t="s">
        <v>6006</v>
      </c>
    </row>
    <row r="1113" ht="12.75" customHeight="1">
      <c r="A1113" s="82">
        <v>39585.0</v>
      </c>
      <c r="B1113" s="64">
        <v>567.0</v>
      </c>
      <c r="C1113" s="64" t="s">
        <v>228</v>
      </c>
      <c r="D1113" s="64" t="s">
        <v>819</v>
      </c>
      <c r="E1113" s="64" t="s">
        <v>915</v>
      </c>
      <c r="F1113" s="64">
        <v>72.0</v>
      </c>
      <c r="G1113" s="64">
        <v>4000.0</v>
      </c>
      <c r="H1113" s="64" t="s">
        <v>23</v>
      </c>
      <c r="I1113" s="64" t="s">
        <v>5962</v>
      </c>
      <c r="J1113" s="64"/>
      <c r="K1113" s="64"/>
      <c r="L1113" s="64"/>
      <c r="M1113" s="64"/>
      <c r="N1113" s="64" t="s">
        <v>5963</v>
      </c>
      <c r="O1113" s="64" t="s">
        <v>5964</v>
      </c>
    </row>
    <row r="1114" ht="12.75" customHeight="1">
      <c r="A1114" s="82">
        <v>39585.0</v>
      </c>
      <c r="B1114" s="64">
        <v>569.0</v>
      </c>
      <c r="C1114" s="64" t="s">
        <v>228</v>
      </c>
      <c r="D1114" s="64" t="s">
        <v>8</v>
      </c>
      <c r="E1114" s="64" t="s">
        <v>660</v>
      </c>
      <c r="F1114" s="64">
        <v>72.0</v>
      </c>
      <c r="G1114" s="64">
        <v>4700.0</v>
      </c>
      <c r="H1114" s="64" t="s">
        <v>23</v>
      </c>
      <c r="I1114" s="64" t="s">
        <v>5962</v>
      </c>
      <c r="J1114" s="64"/>
      <c r="K1114" s="64"/>
      <c r="L1114" s="64"/>
      <c r="M1114" s="64"/>
      <c r="N1114" s="64" t="s">
        <v>5963</v>
      </c>
      <c r="O1114" s="64" t="s">
        <v>6041</v>
      </c>
    </row>
    <row r="1115" ht="12.75" customHeight="1">
      <c r="A1115" s="82">
        <v>39585.0</v>
      </c>
      <c r="B1115" s="64">
        <v>571.0</v>
      </c>
      <c r="C1115" s="64" t="s">
        <v>228</v>
      </c>
      <c r="D1115" s="64" t="s">
        <v>819</v>
      </c>
      <c r="E1115" s="64" t="s">
        <v>947</v>
      </c>
      <c r="F1115" s="64">
        <v>73.0</v>
      </c>
      <c r="G1115" s="64">
        <v>4000.0</v>
      </c>
      <c r="H1115" s="64" t="s">
        <v>23</v>
      </c>
      <c r="I1115" s="64" t="s">
        <v>5962</v>
      </c>
      <c r="J1115" s="64"/>
      <c r="K1115" s="64"/>
      <c r="L1115" s="64"/>
      <c r="M1115" s="64"/>
      <c r="N1115" s="64" t="s">
        <v>5963</v>
      </c>
      <c r="O1115" s="64" t="s">
        <v>6444</v>
      </c>
    </row>
    <row r="1116" ht="12.75" customHeight="1">
      <c r="A1116" s="82">
        <v>39585.0</v>
      </c>
      <c r="B1116" s="64">
        <v>578.0</v>
      </c>
      <c r="C1116" s="64" t="s">
        <v>228</v>
      </c>
      <c r="D1116" s="64" t="s">
        <v>819</v>
      </c>
      <c r="E1116" s="64" t="s">
        <v>921</v>
      </c>
      <c r="F1116" s="64">
        <v>73.0</v>
      </c>
      <c r="G1116" s="64">
        <v>4200.0</v>
      </c>
      <c r="H1116" s="64" t="s">
        <v>23</v>
      </c>
      <c r="I1116" s="64" t="s">
        <v>5962</v>
      </c>
      <c r="J1116" s="64"/>
      <c r="K1116" s="64"/>
      <c r="L1116" s="64"/>
      <c r="M1116" s="64"/>
      <c r="N1116" s="64" t="s">
        <v>5963</v>
      </c>
      <c r="O1116" s="64" t="s">
        <v>6006</v>
      </c>
    </row>
    <row r="1117" ht="12.75" customHeight="1">
      <c r="A1117" s="82">
        <v>39585.0</v>
      </c>
      <c r="B1117" s="64">
        <v>570.0</v>
      </c>
      <c r="C1117" s="64" t="s">
        <v>228</v>
      </c>
      <c r="D1117" s="64" t="s">
        <v>819</v>
      </c>
      <c r="E1117" s="64" t="s">
        <v>1209</v>
      </c>
      <c r="F1117" s="64">
        <v>74.0</v>
      </c>
      <c r="G1117" s="64">
        <v>4000.0</v>
      </c>
      <c r="H1117" s="64" t="s">
        <v>23</v>
      </c>
      <c r="I1117" s="64" t="s">
        <v>5962</v>
      </c>
      <c r="J1117" s="64"/>
      <c r="K1117" s="64"/>
      <c r="L1117" s="64"/>
      <c r="M1117" s="64"/>
      <c r="N1117" s="64" t="s">
        <v>5963</v>
      </c>
      <c r="O1117" s="64" t="s">
        <v>6352</v>
      </c>
    </row>
    <row r="1118" ht="12.75" customHeight="1">
      <c r="A1118" s="82">
        <v>39585.0</v>
      </c>
      <c r="B1118" s="64">
        <v>576.0</v>
      </c>
      <c r="C1118" s="64" t="s">
        <v>228</v>
      </c>
      <c r="D1118" s="64" t="s">
        <v>819</v>
      </c>
      <c r="E1118" s="64" t="s">
        <v>904</v>
      </c>
      <c r="F1118" s="64">
        <v>74.0</v>
      </c>
      <c r="G1118" s="64">
        <v>4450.0</v>
      </c>
      <c r="H1118" s="64" t="s">
        <v>23</v>
      </c>
      <c r="I1118" s="64" t="s">
        <v>5962</v>
      </c>
      <c r="J1118" s="64"/>
      <c r="K1118" s="64"/>
      <c r="L1118" s="64"/>
      <c r="M1118" s="64"/>
      <c r="N1118" s="64" t="s">
        <v>5963</v>
      </c>
      <c r="O1118" s="64" t="s">
        <v>5965</v>
      </c>
    </row>
    <row r="1119" ht="12.75" customHeight="1">
      <c r="A1119" s="82">
        <v>39585.0</v>
      </c>
      <c r="B1119" s="64">
        <v>573.0</v>
      </c>
      <c r="C1119" s="64" t="s">
        <v>228</v>
      </c>
      <c r="D1119" s="64" t="s">
        <v>819</v>
      </c>
      <c r="E1119" s="64" t="s">
        <v>918</v>
      </c>
      <c r="F1119" s="64">
        <v>76.0</v>
      </c>
      <c r="G1119" s="64">
        <v>4250.0</v>
      </c>
      <c r="H1119" s="64" t="s">
        <v>23</v>
      </c>
      <c r="I1119" s="64" t="s">
        <v>5962</v>
      </c>
      <c r="J1119" s="64"/>
      <c r="K1119" s="64"/>
      <c r="L1119" s="64"/>
      <c r="M1119" s="64"/>
      <c r="N1119" s="64" t="s">
        <v>5963</v>
      </c>
      <c r="O1119" s="64" t="s">
        <v>6006</v>
      </c>
    </row>
    <row r="1120" ht="12.75" customHeight="1">
      <c r="A1120" s="82">
        <v>39585.0</v>
      </c>
      <c r="B1120" s="64">
        <v>579.0</v>
      </c>
      <c r="C1120" s="64" t="s">
        <v>228</v>
      </c>
      <c r="D1120" s="64" t="s">
        <v>819</v>
      </c>
      <c r="E1120" s="64" t="s">
        <v>947</v>
      </c>
      <c r="F1120" s="64">
        <v>76.0</v>
      </c>
      <c r="G1120" s="64">
        <v>4700.0</v>
      </c>
      <c r="H1120" s="64" t="s">
        <v>23</v>
      </c>
      <c r="I1120" s="64" t="s">
        <v>5962</v>
      </c>
      <c r="J1120" s="64"/>
      <c r="K1120" s="64"/>
      <c r="L1120" s="64"/>
      <c r="M1120" s="64"/>
      <c r="N1120" s="64" t="s">
        <v>5963</v>
      </c>
      <c r="O1120" s="64" t="s">
        <v>6192</v>
      </c>
    </row>
    <row r="1121" ht="12.75" customHeight="1">
      <c r="A1121" s="82">
        <v>39585.0</v>
      </c>
      <c r="B1121" s="64">
        <v>580.0</v>
      </c>
      <c r="C1121" s="64" t="s">
        <v>228</v>
      </c>
      <c r="D1121" s="64" t="s">
        <v>8</v>
      </c>
      <c r="E1121" s="64" t="s">
        <v>739</v>
      </c>
      <c r="F1121" s="64">
        <v>76.0</v>
      </c>
      <c r="G1121" s="64">
        <v>4700.0</v>
      </c>
      <c r="H1121" s="64" t="s">
        <v>23</v>
      </c>
      <c r="I1121" s="64" t="s">
        <v>5971</v>
      </c>
      <c r="J1121" s="64"/>
      <c r="K1121" s="64"/>
      <c r="L1121" s="64"/>
      <c r="M1121" s="64"/>
      <c r="N1121" s="64" t="s">
        <v>5963</v>
      </c>
      <c r="O1121" s="64" t="s">
        <v>5967</v>
      </c>
    </row>
    <row r="1122" ht="12.75" customHeight="1">
      <c r="A1122" s="82">
        <v>39585.0</v>
      </c>
      <c r="B1122" s="64">
        <v>575.0</v>
      </c>
      <c r="C1122" s="64" t="s">
        <v>228</v>
      </c>
      <c r="D1122" s="64" t="s">
        <v>819</v>
      </c>
      <c r="E1122" s="64" t="s">
        <v>6538</v>
      </c>
      <c r="F1122" s="64">
        <v>77.0</v>
      </c>
      <c r="G1122" s="64">
        <v>4800.0</v>
      </c>
      <c r="H1122" s="64" t="s">
        <v>23</v>
      </c>
      <c r="I1122" s="64" t="s">
        <v>5962</v>
      </c>
      <c r="J1122" s="64"/>
      <c r="K1122" s="64"/>
      <c r="L1122" s="64"/>
      <c r="M1122" s="64"/>
      <c r="N1122" s="64" t="s">
        <v>5963</v>
      </c>
      <c r="O1122" s="64" t="s">
        <v>6539</v>
      </c>
    </row>
    <row r="1123" ht="12.75" customHeight="1">
      <c r="A1123" s="82">
        <v>39585.0</v>
      </c>
      <c r="B1123" s="64">
        <v>577.0</v>
      </c>
      <c r="C1123" s="64" t="s">
        <v>228</v>
      </c>
      <c r="D1123" s="64" t="s">
        <v>819</v>
      </c>
      <c r="E1123" s="64" t="s">
        <v>947</v>
      </c>
      <c r="F1123" s="64">
        <v>77.0</v>
      </c>
      <c r="G1123" s="64">
        <v>5150.0</v>
      </c>
      <c r="H1123" s="64" t="s">
        <v>23</v>
      </c>
      <c r="I1123" s="64" t="s">
        <v>5962</v>
      </c>
      <c r="J1123" s="64"/>
      <c r="K1123" s="64"/>
      <c r="L1123" s="64"/>
      <c r="M1123" s="64"/>
      <c r="N1123" s="64" t="s">
        <v>5963</v>
      </c>
      <c r="O1123" s="64" t="s">
        <v>6527</v>
      </c>
    </row>
    <row r="1124" ht="12.75" customHeight="1">
      <c r="A1124" s="82">
        <v>39585.0</v>
      </c>
      <c r="B1124" s="64">
        <v>568.0</v>
      </c>
      <c r="C1124" s="64" t="s">
        <v>228</v>
      </c>
      <c r="D1124" s="64" t="s">
        <v>819</v>
      </c>
      <c r="E1124" s="64" t="s">
        <v>918</v>
      </c>
      <c r="F1124" s="64">
        <v>82.0</v>
      </c>
      <c r="G1124" s="64">
        <v>6100.0</v>
      </c>
      <c r="H1124" s="64" t="s">
        <v>23</v>
      </c>
      <c r="I1124" s="64" t="s">
        <v>5962</v>
      </c>
      <c r="J1124" s="64"/>
      <c r="K1124" s="64"/>
      <c r="L1124" s="64"/>
      <c r="M1124" s="64"/>
      <c r="N1124" s="64" t="s">
        <v>5963</v>
      </c>
      <c r="O1124" s="64" t="s">
        <v>5964</v>
      </c>
    </row>
    <row r="1125" ht="12.75" customHeight="1">
      <c r="A1125" s="82">
        <v>39586.0</v>
      </c>
      <c r="B1125" s="64">
        <v>582.0</v>
      </c>
      <c r="C1125" s="64" t="s">
        <v>228</v>
      </c>
      <c r="D1125" s="64" t="s">
        <v>819</v>
      </c>
      <c r="E1125" s="64" t="s">
        <v>913</v>
      </c>
      <c r="F1125" s="64">
        <v>71.0</v>
      </c>
      <c r="G1125" s="64">
        <v>3200.0</v>
      </c>
      <c r="H1125" s="64" t="s">
        <v>23</v>
      </c>
      <c r="I1125" s="64" t="s">
        <v>5962</v>
      </c>
      <c r="J1125" s="64"/>
      <c r="K1125" s="64"/>
      <c r="L1125" s="64"/>
      <c r="M1125" s="64"/>
      <c r="N1125" s="64" t="s">
        <v>5963</v>
      </c>
      <c r="O1125" s="64" t="s">
        <v>5972</v>
      </c>
    </row>
    <row r="1126" ht="12.75" customHeight="1">
      <c r="A1126" s="82">
        <v>39586.0</v>
      </c>
      <c r="B1126" s="64">
        <v>583.0</v>
      </c>
      <c r="C1126" s="64" t="s">
        <v>228</v>
      </c>
      <c r="D1126" s="64" t="s">
        <v>819</v>
      </c>
      <c r="E1126" s="64" t="s">
        <v>927</v>
      </c>
      <c r="F1126" s="64">
        <v>72.0</v>
      </c>
      <c r="G1126" s="64">
        <v>3900.0</v>
      </c>
      <c r="H1126" s="64" t="s">
        <v>23</v>
      </c>
      <c r="I1126" s="64" t="s">
        <v>5962</v>
      </c>
      <c r="J1126" s="64"/>
      <c r="K1126" s="64"/>
      <c r="L1126" s="64"/>
      <c r="M1126" s="64"/>
      <c r="N1126" s="64" t="s">
        <v>5963</v>
      </c>
      <c r="O1126" s="64" t="s">
        <v>6352</v>
      </c>
    </row>
    <row r="1127" ht="12.75" customHeight="1">
      <c r="A1127" s="82">
        <v>39586.0</v>
      </c>
      <c r="B1127" s="64">
        <v>587.0</v>
      </c>
      <c r="C1127" s="64" t="s">
        <v>228</v>
      </c>
      <c r="D1127" s="64" t="s">
        <v>819</v>
      </c>
      <c r="E1127" s="64" t="s">
        <v>922</v>
      </c>
      <c r="F1127" s="64">
        <v>75.0</v>
      </c>
      <c r="G1127" s="64">
        <v>4150.0</v>
      </c>
      <c r="H1127" s="64" t="s">
        <v>23</v>
      </c>
      <c r="I1127" s="64" t="s">
        <v>5962</v>
      </c>
      <c r="J1127" s="64"/>
      <c r="K1127" s="64"/>
      <c r="L1127" s="64"/>
      <c r="M1127" s="64"/>
      <c r="N1127" s="64" t="s">
        <v>5963</v>
      </c>
      <c r="O1127" s="64" t="s">
        <v>5964</v>
      </c>
    </row>
    <row r="1128" ht="12.75" customHeight="1">
      <c r="A1128" s="82">
        <v>39586.0</v>
      </c>
      <c r="B1128" s="64">
        <v>585.0</v>
      </c>
      <c r="C1128" s="64" t="s">
        <v>228</v>
      </c>
      <c r="D1128" s="64" t="s">
        <v>819</v>
      </c>
      <c r="E1128" s="64" t="s">
        <v>915</v>
      </c>
      <c r="F1128" s="64">
        <v>76.0</v>
      </c>
      <c r="G1128" s="64">
        <v>4250.0</v>
      </c>
      <c r="H1128" s="64" t="s">
        <v>23</v>
      </c>
      <c r="I1128" s="64" t="s">
        <v>5962</v>
      </c>
      <c r="J1128" s="64"/>
      <c r="K1128" s="64"/>
      <c r="L1128" s="64"/>
      <c r="M1128" s="64"/>
      <c r="N1128" s="64" t="s">
        <v>5963</v>
      </c>
      <c r="O1128" s="64" t="s">
        <v>6540</v>
      </c>
    </row>
    <row r="1129" ht="12.75" customHeight="1">
      <c r="A1129" s="82">
        <v>39586.0</v>
      </c>
      <c r="B1129" s="64">
        <v>584.0</v>
      </c>
      <c r="C1129" s="64" t="s">
        <v>228</v>
      </c>
      <c r="D1129" s="64" t="s">
        <v>8</v>
      </c>
      <c r="E1129" s="64" t="s">
        <v>739</v>
      </c>
      <c r="F1129" s="64">
        <v>76.0</v>
      </c>
      <c r="G1129" s="64">
        <v>4400.0</v>
      </c>
      <c r="H1129" s="64" t="s">
        <v>23</v>
      </c>
      <c r="I1129" s="64" t="s">
        <v>5971</v>
      </c>
      <c r="J1129" s="64"/>
      <c r="K1129" s="64"/>
      <c r="L1129" s="64"/>
      <c r="M1129" s="64"/>
      <c r="N1129" s="64" t="s">
        <v>5963</v>
      </c>
      <c r="O1129" s="64" t="s">
        <v>6006</v>
      </c>
    </row>
    <row r="1130" ht="12.75" customHeight="1">
      <c r="A1130" s="82">
        <v>39586.0</v>
      </c>
      <c r="B1130" s="64">
        <v>581.0</v>
      </c>
      <c r="C1130" s="64" t="s">
        <v>228</v>
      </c>
      <c r="D1130" s="64" t="s">
        <v>819</v>
      </c>
      <c r="E1130" s="64" t="s">
        <v>1083</v>
      </c>
      <c r="F1130" s="64">
        <v>81.0</v>
      </c>
      <c r="G1130" s="64">
        <v>6700.0</v>
      </c>
      <c r="H1130" s="64" t="s">
        <v>23</v>
      </c>
      <c r="I1130" s="64" t="s">
        <v>5962</v>
      </c>
      <c r="J1130" s="64"/>
      <c r="K1130" s="64"/>
      <c r="L1130" s="64"/>
      <c r="M1130" s="64"/>
      <c r="N1130" s="64" t="s">
        <v>5963</v>
      </c>
      <c r="O1130" s="64" t="s">
        <v>6042</v>
      </c>
    </row>
    <row r="1131" ht="12.75" customHeight="1">
      <c r="A1131" s="82">
        <v>39586.0</v>
      </c>
      <c r="B1131" s="64">
        <v>586.0</v>
      </c>
      <c r="C1131" s="64" t="s">
        <v>228</v>
      </c>
      <c r="D1131" s="64" t="s">
        <v>819</v>
      </c>
      <c r="E1131" s="64" t="s">
        <v>1083</v>
      </c>
      <c r="F1131" s="64">
        <v>82.0</v>
      </c>
      <c r="G1131" s="64">
        <v>6600.0</v>
      </c>
      <c r="H1131" s="64" t="s">
        <v>23</v>
      </c>
      <c r="I1131" s="64" t="s">
        <v>5962</v>
      </c>
      <c r="J1131" s="64"/>
      <c r="K1131" s="64"/>
      <c r="L1131" s="64"/>
      <c r="M1131" s="64"/>
      <c r="N1131" s="64" t="s">
        <v>5963</v>
      </c>
      <c r="O1131" s="64" t="s">
        <v>6041</v>
      </c>
    </row>
    <row r="1132" ht="12.75" customHeight="1">
      <c r="A1132" s="82">
        <v>39586.510416666664</v>
      </c>
      <c r="B1132" s="64">
        <v>589.0</v>
      </c>
      <c r="C1132" s="64" t="s">
        <v>228</v>
      </c>
      <c r="D1132" s="64" t="s">
        <v>8</v>
      </c>
      <c r="E1132" s="64" t="s">
        <v>692</v>
      </c>
      <c r="F1132" s="64">
        <v>78.0</v>
      </c>
      <c r="G1132" s="64">
        <v>5600.0</v>
      </c>
      <c r="H1132" s="64" t="s">
        <v>23</v>
      </c>
      <c r="I1132" s="64" t="s">
        <v>5962</v>
      </c>
      <c r="J1132" s="64"/>
      <c r="K1132" s="64"/>
      <c r="L1132" s="64"/>
      <c r="M1132" s="64"/>
      <c r="N1132" s="64" t="s">
        <v>5963</v>
      </c>
      <c r="O1132" s="64" t="s">
        <v>6041</v>
      </c>
    </row>
    <row r="1133" ht="12.75" customHeight="1">
      <c r="A1133" s="82">
        <v>39586.520833333336</v>
      </c>
      <c r="B1133" s="64">
        <v>591.0</v>
      </c>
      <c r="C1133" s="64" t="s">
        <v>228</v>
      </c>
      <c r="D1133" s="64" t="s">
        <v>819</v>
      </c>
      <c r="E1133" s="64" t="s">
        <v>932</v>
      </c>
      <c r="F1133" s="64">
        <v>74.0</v>
      </c>
      <c r="G1133" s="64">
        <v>4400.0</v>
      </c>
      <c r="H1133" s="64" t="s">
        <v>23</v>
      </c>
      <c r="I1133" s="64"/>
      <c r="J1133" s="64"/>
      <c r="K1133" s="64"/>
      <c r="L1133" s="64"/>
      <c r="M1133" s="64"/>
      <c r="N1133" s="64" t="s">
        <v>5963</v>
      </c>
      <c r="O1133" s="64" t="s">
        <v>6041</v>
      </c>
    </row>
    <row r="1134" ht="12.75" customHeight="1">
      <c r="A1134" s="82">
        <v>39586.53125</v>
      </c>
      <c r="B1134" s="64">
        <v>588.0</v>
      </c>
      <c r="C1134" s="64" t="s">
        <v>228</v>
      </c>
      <c r="D1134" s="64" t="s">
        <v>819</v>
      </c>
      <c r="E1134" s="64" t="s">
        <v>927</v>
      </c>
      <c r="F1134" s="64">
        <v>83.0</v>
      </c>
      <c r="G1134" s="64">
        <v>6450.0</v>
      </c>
      <c r="H1134" s="64" t="s">
        <v>23</v>
      </c>
      <c r="I1134" s="64" t="s">
        <v>5962</v>
      </c>
      <c r="J1134" s="64"/>
      <c r="K1134" s="64"/>
      <c r="L1134" s="64"/>
      <c r="M1134" s="64"/>
      <c r="N1134" s="64" t="s">
        <v>5963</v>
      </c>
      <c r="O1134" s="64" t="s">
        <v>5964</v>
      </c>
    </row>
    <row r="1135" ht="12.75" customHeight="1">
      <c r="A1135" s="82">
        <v>39586.541666666664</v>
      </c>
      <c r="B1135" s="64">
        <v>594.0</v>
      </c>
      <c r="C1135" s="64" t="s">
        <v>228</v>
      </c>
      <c r="D1135" s="64" t="s">
        <v>8</v>
      </c>
      <c r="E1135" s="64" t="s">
        <v>716</v>
      </c>
      <c r="F1135" s="64">
        <v>72.0</v>
      </c>
      <c r="G1135" s="64">
        <v>4800.0</v>
      </c>
      <c r="H1135" s="64" t="s">
        <v>23</v>
      </c>
      <c r="I1135" s="64"/>
      <c r="J1135" s="64"/>
      <c r="K1135" s="64"/>
      <c r="L1135" s="64"/>
      <c r="M1135" s="64"/>
      <c r="N1135" s="64" t="s">
        <v>5963</v>
      </c>
      <c r="O1135" s="64" t="s">
        <v>6352</v>
      </c>
    </row>
    <row r="1136" ht="12.75" customHeight="1">
      <c r="A1136" s="82">
        <v>39586.5625</v>
      </c>
      <c r="B1136" s="64">
        <v>590.0</v>
      </c>
      <c r="C1136" s="64" t="s">
        <v>228</v>
      </c>
      <c r="D1136" s="64" t="s">
        <v>8</v>
      </c>
      <c r="E1136" s="64" t="s">
        <v>739</v>
      </c>
      <c r="F1136" s="64">
        <v>77.0</v>
      </c>
      <c r="G1136" s="64">
        <v>4500.0</v>
      </c>
      <c r="H1136" s="64" t="s">
        <v>23</v>
      </c>
      <c r="I1136" s="64" t="s">
        <v>5971</v>
      </c>
      <c r="J1136" s="64"/>
      <c r="K1136" s="64"/>
      <c r="L1136" s="64"/>
      <c r="M1136" s="64"/>
      <c r="N1136" s="64" t="s">
        <v>5963</v>
      </c>
      <c r="O1136" s="64" t="s">
        <v>6006</v>
      </c>
    </row>
    <row r="1137" ht="12.75" customHeight="1">
      <c r="A1137" s="82">
        <v>39586.583333333336</v>
      </c>
      <c r="B1137" s="64">
        <v>595.0</v>
      </c>
      <c r="C1137" s="64" t="s">
        <v>228</v>
      </c>
      <c r="D1137" s="64" t="s">
        <v>8</v>
      </c>
      <c r="E1137" s="64" t="s">
        <v>716</v>
      </c>
      <c r="F1137" s="64">
        <v>72.0</v>
      </c>
      <c r="G1137" s="64">
        <v>3500.0</v>
      </c>
      <c r="H1137" s="64" t="s">
        <v>23</v>
      </c>
      <c r="I1137" s="64" t="s">
        <v>5962</v>
      </c>
      <c r="J1137" s="64"/>
      <c r="K1137" s="64"/>
      <c r="L1137" s="64"/>
      <c r="M1137" s="64"/>
      <c r="N1137" s="64" t="s">
        <v>5963</v>
      </c>
      <c r="O1137" s="64" t="s">
        <v>6006</v>
      </c>
    </row>
    <row r="1138" ht="12.75" customHeight="1">
      <c r="A1138" s="82">
        <v>39586.625</v>
      </c>
      <c r="B1138" s="64">
        <v>592.0</v>
      </c>
      <c r="C1138" s="64" t="s">
        <v>228</v>
      </c>
      <c r="D1138" s="64" t="s">
        <v>819</v>
      </c>
      <c r="E1138" s="64" t="s">
        <v>918</v>
      </c>
      <c r="F1138" s="64">
        <v>72.0</v>
      </c>
      <c r="G1138" s="64">
        <v>4000.0</v>
      </c>
      <c r="H1138" s="64" t="s">
        <v>23</v>
      </c>
      <c r="I1138" s="64"/>
      <c r="J1138" s="64"/>
      <c r="K1138" s="64"/>
      <c r="L1138" s="64"/>
      <c r="M1138" s="64"/>
      <c r="N1138" s="64" t="s">
        <v>5963</v>
      </c>
      <c r="O1138" s="64" t="s">
        <v>6041</v>
      </c>
    </row>
    <row r="1139" ht="12.75" customHeight="1">
      <c r="A1139" s="82">
        <v>39586.625</v>
      </c>
      <c r="B1139" s="64">
        <v>598.0</v>
      </c>
      <c r="C1139" s="64" t="s">
        <v>228</v>
      </c>
      <c r="D1139" s="64" t="s">
        <v>8</v>
      </c>
      <c r="E1139" s="64" t="s">
        <v>275</v>
      </c>
      <c r="F1139" s="64">
        <v>74.0</v>
      </c>
      <c r="G1139" s="64">
        <v>4200.0</v>
      </c>
      <c r="H1139" s="64" t="s">
        <v>23</v>
      </c>
      <c r="I1139" s="64" t="s">
        <v>5962</v>
      </c>
      <c r="J1139" s="64"/>
      <c r="K1139" s="64"/>
      <c r="L1139" s="64"/>
      <c r="M1139" s="64"/>
      <c r="N1139" s="64" t="s">
        <v>5963</v>
      </c>
      <c r="O1139" s="64" t="s">
        <v>6006</v>
      </c>
    </row>
    <row r="1140" ht="12.75" customHeight="1">
      <c r="A1140" s="82">
        <v>39586.75</v>
      </c>
      <c r="B1140" s="64">
        <v>593.0</v>
      </c>
      <c r="C1140" s="64" t="s">
        <v>228</v>
      </c>
      <c r="D1140" s="64" t="s">
        <v>819</v>
      </c>
      <c r="E1140" s="64" t="s">
        <v>947</v>
      </c>
      <c r="F1140" s="64">
        <v>72.0</v>
      </c>
      <c r="G1140" s="64">
        <v>3900.0</v>
      </c>
      <c r="H1140" s="64" t="s">
        <v>23</v>
      </c>
      <c r="I1140" s="64"/>
      <c r="J1140" s="64"/>
      <c r="K1140" s="64"/>
      <c r="L1140" s="64"/>
      <c r="M1140" s="64"/>
      <c r="N1140" s="64" t="s">
        <v>5963</v>
      </c>
      <c r="O1140" s="64" t="s">
        <v>6006</v>
      </c>
    </row>
    <row r="1141" ht="12.75" customHeight="1">
      <c r="A1141" s="82">
        <v>39586.770833333336</v>
      </c>
      <c r="B1141" s="64">
        <v>597.0</v>
      </c>
      <c r="C1141" s="64" t="s">
        <v>228</v>
      </c>
      <c r="D1141" s="64" t="s">
        <v>819</v>
      </c>
      <c r="E1141" s="64" t="s">
        <v>911</v>
      </c>
      <c r="F1141" s="64">
        <v>74.0</v>
      </c>
      <c r="G1141" s="64">
        <v>4400.0</v>
      </c>
      <c r="H1141" s="64" t="s">
        <v>23</v>
      </c>
      <c r="I1141" s="64" t="s">
        <v>5962</v>
      </c>
      <c r="J1141" s="64"/>
      <c r="K1141" s="64"/>
      <c r="L1141" s="64"/>
      <c r="M1141" s="64"/>
      <c r="N1141" s="64" t="s">
        <v>5963</v>
      </c>
      <c r="O1141" s="64" t="s">
        <v>5972</v>
      </c>
    </row>
    <row r="1142" ht="12.75" customHeight="1">
      <c r="A1142" s="82">
        <v>39586.770833333336</v>
      </c>
      <c r="B1142" s="64">
        <v>596.0</v>
      </c>
      <c r="C1142" s="64" t="s">
        <v>228</v>
      </c>
      <c r="D1142" s="64" t="s">
        <v>819</v>
      </c>
      <c r="E1142" s="64" t="s">
        <v>915</v>
      </c>
      <c r="F1142" s="64">
        <v>77.0</v>
      </c>
      <c r="G1142" s="64">
        <v>4700.0</v>
      </c>
      <c r="H1142" s="64" t="s">
        <v>23</v>
      </c>
      <c r="I1142" s="64" t="s">
        <v>5962</v>
      </c>
      <c r="J1142" s="64"/>
      <c r="K1142" s="64"/>
      <c r="L1142" s="64"/>
      <c r="M1142" s="64"/>
      <c r="N1142" s="64" t="s">
        <v>5963</v>
      </c>
      <c r="O1142" s="64" t="s">
        <v>5965</v>
      </c>
    </row>
    <row r="1143" ht="12.75" customHeight="1">
      <c r="A1143" s="82">
        <v>39586.875</v>
      </c>
      <c r="B1143" s="64">
        <v>599.0</v>
      </c>
      <c r="C1143" s="64" t="s">
        <v>228</v>
      </c>
      <c r="D1143" s="64" t="s">
        <v>8</v>
      </c>
      <c r="E1143" s="64" t="s">
        <v>275</v>
      </c>
      <c r="F1143" s="64">
        <v>73.0</v>
      </c>
      <c r="G1143" s="64">
        <v>4250.0</v>
      </c>
      <c r="H1143" s="64" t="s">
        <v>23</v>
      </c>
      <c r="I1143" s="64" t="s">
        <v>5962</v>
      </c>
      <c r="J1143" s="64"/>
      <c r="K1143" s="64"/>
      <c r="L1143" s="64"/>
      <c r="M1143" s="64"/>
      <c r="N1143" s="64" t="s">
        <v>5963</v>
      </c>
      <c r="O1143" s="64" t="s">
        <v>6006</v>
      </c>
    </row>
    <row r="1144" ht="12.75" customHeight="1">
      <c r="A1144" s="82">
        <v>39587.0</v>
      </c>
      <c r="B1144" s="64">
        <v>602.0</v>
      </c>
      <c r="C1144" s="64" t="s">
        <v>228</v>
      </c>
      <c r="D1144" s="64" t="s">
        <v>819</v>
      </c>
      <c r="E1144" s="64" t="s">
        <v>6358</v>
      </c>
      <c r="F1144" s="64">
        <v>71.0</v>
      </c>
      <c r="G1144" s="64">
        <v>3850.0</v>
      </c>
      <c r="H1144" s="64" t="s">
        <v>23</v>
      </c>
      <c r="I1144" s="64" t="s">
        <v>5962</v>
      </c>
      <c r="J1144" s="64"/>
      <c r="K1144" s="64"/>
      <c r="L1144" s="64"/>
      <c r="M1144" s="64"/>
      <c r="N1144" s="64" t="s">
        <v>5963</v>
      </c>
      <c r="O1144" s="64" t="s">
        <v>6042</v>
      </c>
    </row>
    <row r="1145" ht="12.75" customHeight="1">
      <c r="A1145" s="82">
        <v>39587.416666666664</v>
      </c>
      <c r="B1145" s="64">
        <v>608.0</v>
      </c>
      <c r="C1145" s="64" t="s">
        <v>228</v>
      </c>
      <c r="D1145" s="64" t="s">
        <v>8</v>
      </c>
      <c r="E1145" s="64" t="s">
        <v>275</v>
      </c>
      <c r="F1145" s="64">
        <v>76.0</v>
      </c>
      <c r="G1145" s="64">
        <v>4600.0</v>
      </c>
      <c r="H1145" s="64" t="s">
        <v>23</v>
      </c>
      <c r="I1145" s="64" t="s">
        <v>5962</v>
      </c>
      <c r="J1145" s="64"/>
      <c r="K1145" s="64"/>
      <c r="L1145" s="64"/>
      <c r="M1145" s="64"/>
      <c r="N1145" s="64" t="s">
        <v>5963</v>
      </c>
      <c r="O1145" s="64" t="s">
        <v>6006</v>
      </c>
    </row>
    <row r="1146" ht="12.75" customHeight="1">
      <c r="A1146" s="82">
        <v>39587.458333333336</v>
      </c>
      <c r="B1146" s="64">
        <v>601.0</v>
      </c>
      <c r="C1146" s="64" t="s">
        <v>228</v>
      </c>
      <c r="D1146" s="64" t="s">
        <v>819</v>
      </c>
      <c r="E1146" s="64" t="s">
        <v>927</v>
      </c>
      <c r="F1146" s="64">
        <v>76.0</v>
      </c>
      <c r="G1146" s="64">
        <v>4600.0</v>
      </c>
      <c r="H1146" s="64" t="s">
        <v>23</v>
      </c>
      <c r="I1146" s="64" t="s">
        <v>5962</v>
      </c>
      <c r="J1146" s="64"/>
      <c r="K1146" s="64"/>
      <c r="L1146" s="64"/>
      <c r="M1146" s="64"/>
      <c r="N1146" s="64" t="s">
        <v>5963</v>
      </c>
      <c r="O1146" s="64" t="s">
        <v>6099</v>
      </c>
    </row>
    <row r="1147" ht="12.75" customHeight="1">
      <c r="A1147" s="82">
        <v>39587.479166666664</v>
      </c>
      <c r="B1147" s="64">
        <v>603.0</v>
      </c>
      <c r="C1147" s="64" t="s">
        <v>228</v>
      </c>
      <c r="D1147" s="64" t="s">
        <v>8</v>
      </c>
      <c r="E1147" s="64" t="s">
        <v>739</v>
      </c>
      <c r="F1147" s="64">
        <v>80.0</v>
      </c>
      <c r="G1147" s="64">
        <v>5500.0</v>
      </c>
      <c r="H1147" s="64" t="s">
        <v>23</v>
      </c>
      <c r="I1147" s="64" t="s">
        <v>5971</v>
      </c>
      <c r="J1147" s="64"/>
      <c r="K1147" s="64"/>
      <c r="L1147" s="64"/>
      <c r="M1147" s="64"/>
      <c r="N1147" s="64" t="s">
        <v>5978</v>
      </c>
      <c r="O1147" s="64" t="s">
        <v>6541</v>
      </c>
    </row>
    <row r="1148" ht="12.75" customHeight="1">
      <c r="A1148" s="82">
        <v>39587.6875</v>
      </c>
      <c r="B1148" s="64">
        <v>604.0</v>
      </c>
      <c r="C1148" s="64" t="s">
        <v>228</v>
      </c>
      <c r="D1148" s="64" t="s">
        <v>819</v>
      </c>
      <c r="E1148" s="64" t="s">
        <v>1011</v>
      </c>
      <c r="F1148" s="64">
        <v>74.0</v>
      </c>
      <c r="G1148" s="64">
        <v>4500.0</v>
      </c>
      <c r="H1148" s="64" t="s">
        <v>23</v>
      </c>
      <c r="I1148" s="64" t="s">
        <v>5962</v>
      </c>
      <c r="J1148" s="64"/>
      <c r="K1148" s="64"/>
      <c r="L1148" s="64"/>
      <c r="M1148" s="64"/>
      <c r="N1148" s="64" t="s">
        <v>5963</v>
      </c>
      <c r="O1148" s="64" t="s">
        <v>6006</v>
      </c>
    </row>
    <row r="1149" ht="12.75" customHeight="1">
      <c r="A1149" s="82">
        <v>39587.791666666664</v>
      </c>
      <c r="B1149" s="64">
        <v>606.0</v>
      </c>
      <c r="C1149" s="64" t="s">
        <v>228</v>
      </c>
      <c r="D1149" s="64" t="s">
        <v>819</v>
      </c>
      <c r="E1149" s="64" t="s">
        <v>915</v>
      </c>
      <c r="F1149" s="64">
        <v>74.0</v>
      </c>
      <c r="G1149" s="64">
        <v>5700.0</v>
      </c>
      <c r="H1149" s="64" t="s">
        <v>23</v>
      </c>
      <c r="I1149" s="64" t="s">
        <v>5962</v>
      </c>
      <c r="J1149" s="64"/>
      <c r="K1149" s="64"/>
      <c r="L1149" s="64"/>
      <c r="M1149" s="64"/>
      <c r="N1149" s="64" t="s">
        <v>5963</v>
      </c>
      <c r="O1149" s="64" t="s">
        <v>6542</v>
      </c>
    </row>
    <row r="1150" ht="12.75" customHeight="1">
      <c r="A1150" s="82">
        <v>39587.833333333336</v>
      </c>
      <c r="B1150" s="64">
        <v>607.0</v>
      </c>
      <c r="C1150" s="64" t="s">
        <v>228</v>
      </c>
      <c r="D1150" s="64" t="s">
        <v>8</v>
      </c>
      <c r="E1150" s="64" t="s">
        <v>692</v>
      </c>
      <c r="F1150" s="64">
        <v>77.0</v>
      </c>
      <c r="G1150" s="64">
        <v>5000.0</v>
      </c>
      <c r="H1150" s="64" t="s">
        <v>23</v>
      </c>
      <c r="I1150" s="64" t="s">
        <v>5962</v>
      </c>
      <c r="J1150" s="64"/>
      <c r="K1150" s="64"/>
      <c r="L1150" s="64"/>
      <c r="M1150" s="64"/>
      <c r="N1150" s="64" t="s">
        <v>5969</v>
      </c>
      <c r="O1150" s="64" t="s">
        <v>5976</v>
      </c>
    </row>
    <row r="1151" ht="12.75" customHeight="1">
      <c r="A1151" s="82">
        <v>39588.0</v>
      </c>
      <c r="B1151" s="64">
        <v>609.0</v>
      </c>
      <c r="C1151" s="64" t="s">
        <v>228</v>
      </c>
      <c r="D1151" s="64" t="s">
        <v>819</v>
      </c>
      <c r="E1151" s="64" t="s">
        <v>918</v>
      </c>
      <c r="F1151" s="64">
        <v>77.0</v>
      </c>
      <c r="G1151" s="64">
        <v>4700.0</v>
      </c>
      <c r="H1151" s="64" t="s">
        <v>23</v>
      </c>
      <c r="I1151" s="64" t="s">
        <v>5962</v>
      </c>
      <c r="J1151" s="64"/>
      <c r="K1151" s="64"/>
      <c r="L1151" s="64"/>
      <c r="M1151" s="64"/>
      <c r="N1151" s="64" t="s">
        <v>5963</v>
      </c>
      <c r="O1151" s="64" t="s">
        <v>6042</v>
      </c>
    </row>
    <row r="1152" ht="12.75" customHeight="1">
      <c r="A1152" s="82">
        <v>39588.416666666664</v>
      </c>
      <c r="B1152" s="64">
        <v>610.0</v>
      </c>
      <c r="C1152" s="64" t="s">
        <v>228</v>
      </c>
      <c r="D1152" s="64" t="s">
        <v>819</v>
      </c>
      <c r="E1152" s="64" t="s">
        <v>927</v>
      </c>
      <c r="F1152" s="64">
        <v>78.0</v>
      </c>
      <c r="G1152" s="64">
        <v>5400.0</v>
      </c>
      <c r="H1152" s="64" t="s">
        <v>23</v>
      </c>
      <c r="I1152" s="64" t="s">
        <v>5962</v>
      </c>
      <c r="J1152" s="64"/>
      <c r="K1152" s="64"/>
      <c r="L1152" s="64"/>
      <c r="M1152" s="64"/>
      <c r="N1152" s="64" t="s">
        <v>5963</v>
      </c>
      <c r="O1152" s="64" t="s">
        <v>6042</v>
      </c>
    </row>
    <row r="1153" ht="12.75" customHeight="1">
      <c r="A1153" s="82">
        <v>39588.625</v>
      </c>
      <c r="B1153" s="64">
        <v>611.0</v>
      </c>
      <c r="C1153" s="64" t="s">
        <v>228</v>
      </c>
      <c r="D1153" s="64" t="s">
        <v>819</v>
      </c>
      <c r="E1153" s="64" t="s">
        <v>904</v>
      </c>
      <c r="F1153" s="64">
        <v>77.0</v>
      </c>
      <c r="G1153" s="64">
        <v>4600.0</v>
      </c>
      <c r="H1153" s="64" t="s">
        <v>23</v>
      </c>
      <c r="I1153" s="64" t="s">
        <v>5962</v>
      </c>
      <c r="J1153" s="64"/>
      <c r="K1153" s="64"/>
      <c r="L1153" s="64"/>
      <c r="M1153" s="64"/>
      <c r="N1153" s="64" t="s">
        <v>5963</v>
      </c>
      <c r="O1153" s="64" t="s">
        <v>6006</v>
      </c>
    </row>
    <row r="1154" ht="12.75" customHeight="1">
      <c r="A1154" s="82">
        <v>39588.666666666664</v>
      </c>
      <c r="B1154" s="64">
        <v>614.0</v>
      </c>
      <c r="C1154" s="64" t="s">
        <v>228</v>
      </c>
      <c r="D1154" s="64" t="s">
        <v>819</v>
      </c>
      <c r="E1154" s="64" t="s">
        <v>999</v>
      </c>
      <c r="F1154" s="64">
        <v>76.0</v>
      </c>
      <c r="G1154" s="64">
        <v>4500.0</v>
      </c>
      <c r="H1154" s="64" t="s">
        <v>23</v>
      </c>
      <c r="I1154" s="64" t="s">
        <v>5962</v>
      </c>
      <c r="J1154" s="64"/>
      <c r="K1154" s="64"/>
      <c r="L1154" s="64"/>
      <c r="M1154" s="64"/>
      <c r="N1154" s="64" t="s">
        <v>5963</v>
      </c>
      <c r="O1154" s="64" t="s">
        <v>6352</v>
      </c>
    </row>
    <row r="1155" ht="12.75" customHeight="1">
      <c r="A1155" s="82">
        <v>39588.6875</v>
      </c>
      <c r="B1155" s="64">
        <v>616.0</v>
      </c>
      <c r="C1155" s="64" t="s">
        <v>228</v>
      </c>
      <c r="D1155" s="64" t="s">
        <v>8</v>
      </c>
      <c r="E1155" s="64" t="s">
        <v>950</v>
      </c>
      <c r="F1155" s="64">
        <v>78.0</v>
      </c>
      <c r="G1155" s="64">
        <v>4800.0</v>
      </c>
      <c r="H1155" s="64" t="s">
        <v>23</v>
      </c>
      <c r="I1155" s="64" t="s">
        <v>5962</v>
      </c>
      <c r="J1155" s="64"/>
      <c r="K1155" s="64"/>
      <c r="L1155" s="64"/>
      <c r="M1155" s="64"/>
      <c r="N1155" s="64" t="s">
        <v>5963</v>
      </c>
      <c r="O1155" s="64" t="s">
        <v>5965</v>
      </c>
    </row>
    <row r="1156" ht="12.75" customHeight="1">
      <c r="A1156" s="82">
        <v>39588.739583333336</v>
      </c>
      <c r="B1156" s="64">
        <v>612.0</v>
      </c>
      <c r="C1156" s="64" t="s">
        <v>228</v>
      </c>
      <c r="D1156" s="64" t="s">
        <v>819</v>
      </c>
      <c r="E1156" s="64" t="s">
        <v>918</v>
      </c>
      <c r="F1156" s="64">
        <v>75.0</v>
      </c>
      <c r="G1156" s="64">
        <v>4000.0</v>
      </c>
      <c r="H1156" s="64" t="s">
        <v>23</v>
      </c>
      <c r="I1156" s="64" t="s">
        <v>5962</v>
      </c>
      <c r="J1156" s="64"/>
      <c r="K1156" s="64"/>
      <c r="L1156" s="64"/>
      <c r="M1156" s="64"/>
      <c r="N1156" s="64" t="s">
        <v>5963</v>
      </c>
      <c r="O1156" s="64" t="s">
        <v>6006</v>
      </c>
    </row>
    <row r="1157" ht="12.75" customHeight="1">
      <c r="A1157" s="82">
        <v>39588.75</v>
      </c>
      <c r="B1157" s="64">
        <v>613.0</v>
      </c>
      <c r="C1157" s="64" t="s">
        <v>228</v>
      </c>
      <c r="D1157" s="64" t="s">
        <v>819</v>
      </c>
      <c r="E1157" s="64" t="s">
        <v>947</v>
      </c>
      <c r="F1157" s="64">
        <v>89.0</v>
      </c>
      <c r="G1157" s="64">
        <v>7000.0</v>
      </c>
      <c r="H1157" s="64" t="s">
        <v>23</v>
      </c>
      <c r="I1157" s="64" t="s">
        <v>5962</v>
      </c>
      <c r="J1157" s="64"/>
      <c r="K1157" s="64"/>
      <c r="L1157" s="64"/>
      <c r="M1157" s="64"/>
      <c r="N1157" s="64" t="s">
        <v>5963</v>
      </c>
      <c r="O1157" s="64" t="s">
        <v>6042</v>
      </c>
    </row>
    <row r="1158" ht="12.75" customHeight="1">
      <c r="A1158" s="82">
        <v>39588.770833333336</v>
      </c>
      <c r="B1158" s="64">
        <v>615.0</v>
      </c>
      <c r="C1158" s="64" t="s">
        <v>228</v>
      </c>
      <c r="D1158" s="64" t="s">
        <v>819</v>
      </c>
      <c r="E1158" s="64" t="s">
        <v>6543</v>
      </c>
      <c r="F1158" s="64">
        <v>74.0</v>
      </c>
      <c r="G1158" s="64">
        <v>4400.0</v>
      </c>
      <c r="H1158" s="64" t="s">
        <v>23</v>
      </c>
      <c r="I1158" s="64" t="s">
        <v>5962</v>
      </c>
      <c r="J1158" s="64"/>
      <c r="K1158" s="64"/>
      <c r="L1158" s="64"/>
      <c r="M1158" s="64"/>
      <c r="N1158" s="64" t="s">
        <v>5963</v>
      </c>
      <c r="O1158" s="64" t="s">
        <v>5967</v>
      </c>
    </row>
    <row r="1159" ht="12.75" customHeight="1">
      <c r="A1159" s="82">
        <v>39588.84375</v>
      </c>
      <c r="B1159" s="64">
        <v>617.0</v>
      </c>
      <c r="C1159" s="64" t="s">
        <v>228</v>
      </c>
      <c r="D1159" s="64" t="s">
        <v>819</v>
      </c>
      <c r="E1159" s="64" t="s">
        <v>6216</v>
      </c>
      <c r="F1159" s="64">
        <v>75.0</v>
      </c>
      <c r="G1159" s="64">
        <v>4800.0</v>
      </c>
      <c r="H1159" s="64" t="s">
        <v>23</v>
      </c>
      <c r="I1159" s="64" t="s">
        <v>5971</v>
      </c>
      <c r="J1159" s="64"/>
      <c r="K1159" s="64"/>
      <c r="L1159" s="64"/>
      <c r="M1159" s="64"/>
      <c r="N1159" s="64" t="s">
        <v>5963</v>
      </c>
      <c r="O1159" s="64" t="s">
        <v>6544</v>
      </c>
    </row>
    <row r="1160" ht="12.75" customHeight="1">
      <c r="A1160" s="82">
        <v>39589.395833333336</v>
      </c>
      <c r="B1160" s="64">
        <v>623.0</v>
      </c>
      <c r="C1160" s="64" t="s">
        <v>228</v>
      </c>
      <c r="D1160" s="64" t="s">
        <v>8</v>
      </c>
      <c r="E1160" s="64" t="s">
        <v>911</v>
      </c>
      <c r="F1160" s="64">
        <v>73.0</v>
      </c>
      <c r="G1160" s="64">
        <v>4400.0</v>
      </c>
      <c r="H1160" s="64" t="s">
        <v>23</v>
      </c>
      <c r="I1160" s="64" t="s">
        <v>5962</v>
      </c>
      <c r="J1160" s="64"/>
      <c r="K1160" s="64"/>
      <c r="L1160" s="64"/>
      <c r="M1160" s="64"/>
      <c r="N1160" s="64" t="s">
        <v>6003</v>
      </c>
      <c r="O1160" s="64" t="s">
        <v>6150</v>
      </c>
    </row>
    <row r="1161" ht="12.75" customHeight="1">
      <c r="A1161" s="82">
        <v>39589.416666666664</v>
      </c>
      <c r="B1161" s="64">
        <v>620.0</v>
      </c>
      <c r="C1161" s="64" t="s">
        <v>228</v>
      </c>
      <c r="D1161" s="64" t="s">
        <v>8</v>
      </c>
      <c r="E1161" s="64" t="s">
        <v>739</v>
      </c>
      <c r="F1161" s="64">
        <v>75.0</v>
      </c>
      <c r="G1161" s="64">
        <v>4200.0</v>
      </c>
      <c r="H1161" s="64" t="s">
        <v>23</v>
      </c>
      <c r="I1161" s="64" t="s">
        <v>5962</v>
      </c>
      <c r="J1161" s="64"/>
      <c r="K1161" s="64"/>
      <c r="L1161" s="64"/>
      <c r="M1161" s="64"/>
      <c r="N1161" s="64" t="s">
        <v>5963</v>
      </c>
      <c r="O1161" s="64" t="s">
        <v>6006</v>
      </c>
    </row>
    <row r="1162" ht="12.75" customHeight="1">
      <c r="A1162" s="82">
        <v>39589.625</v>
      </c>
      <c r="B1162" s="64">
        <v>622.0</v>
      </c>
      <c r="C1162" s="64" t="s">
        <v>228</v>
      </c>
      <c r="D1162" s="64" t="s">
        <v>8</v>
      </c>
      <c r="E1162" s="64" t="s">
        <v>904</v>
      </c>
      <c r="F1162" s="64">
        <v>91.0</v>
      </c>
      <c r="G1162" s="64">
        <v>6500.0</v>
      </c>
      <c r="H1162" s="64" t="s">
        <v>23</v>
      </c>
      <c r="I1162" s="64" t="s">
        <v>5971</v>
      </c>
      <c r="J1162" s="64"/>
      <c r="K1162" s="64"/>
      <c r="L1162" s="64"/>
      <c r="M1162" s="64"/>
      <c r="N1162" s="64" t="s">
        <v>5963</v>
      </c>
      <c r="O1162" s="64" t="s">
        <v>6041</v>
      </c>
    </row>
    <row r="1163" ht="12.75" customHeight="1">
      <c r="A1163" s="82">
        <v>39589.75</v>
      </c>
      <c r="B1163" s="64">
        <v>621.0</v>
      </c>
      <c r="C1163" s="64" t="s">
        <v>228</v>
      </c>
      <c r="D1163" s="64" t="s">
        <v>8</v>
      </c>
      <c r="E1163" s="64" t="s">
        <v>904</v>
      </c>
      <c r="F1163" s="64">
        <v>78.0</v>
      </c>
      <c r="G1163" s="64">
        <v>4800.0</v>
      </c>
      <c r="H1163" s="64" t="s">
        <v>23</v>
      </c>
      <c r="I1163" s="64" t="s">
        <v>5962</v>
      </c>
      <c r="J1163" s="64"/>
      <c r="K1163" s="64"/>
      <c r="L1163" s="64"/>
      <c r="M1163" s="64"/>
      <c r="N1163" s="64" t="s">
        <v>5963</v>
      </c>
      <c r="O1163" s="64" t="s">
        <v>6041</v>
      </c>
    </row>
    <row r="1164" ht="12.75" customHeight="1">
      <c r="A1164" s="82">
        <v>39589.791666666664</v>
      </c>
      <c r="B1164" s="64">
        <v>619.0</v>
      </c>
      <c r="C1164" s="64" t="s">
        <v>228</v>
      </c>
      <c r="D1164" s="64" t="s">
        <v>8</v>
      </c>
      <c r="E1164" s="64" t="s">
        <v>739</v>
      </c>
      <c r="F1164" s="64">
        <v>74.0</v>
      </c>
      <c r="G1164" s="64">
        <v>4200.0</v>
      </c>
      <c r="H1164" s="64" t="s">
        <v>23</v>
      </c>
      <c r="I1164" s="64" t="s">
        <v>5962</v>
      </c>
      <c r="J1164" s="64"/>
      <c r="K1164" s="64"/>
      <c r="L1164" s="64"/>
      <c r="M1164" s="64"/>
      <c r="N1164" s="64" t="s">
        <v>5963</v>
      </c>
      <c r="O1164" s="64" t="s">
        <v>6042</v>
      </c>
    </row>
    <row r="1165" ht="12.75" customHeight="1">
      <c r="A1165" s="82">
        <v>39591.354166666664</v>
      </c>
      <c r="B1165" s="64">
        <v>634.0</v>
      </c>
      <c r="C1165" s="64" t="s">
        <v>228</v>
      </c>
      <c r="D1165" s="64" t="s">
        <v>8</v>
      </c>
      <c r="E1165" s="64" t="s">
        <v>919</v>
      </c>
      <c r="F1165" s="64">
        <v>78.0</v>
      </c>
      <c r="G1165" s="64">
        <v>5700.0</v>
      </c>
      <c r="H1165" s="64" t="s">
        <v>23</v>
      </c>
      <c r="I1165" s="64" t="s">
        <v>5962</v>
      </c>
      <c r="J1165" s="64"/>
      <c r="K1165" s="64"/>
      <c r="L1165" s="64"/>
      <c r="M1165" s="64"/>
      <c r="N1165" s="64" t="s">
        <v>5963</v>
      </c>
      <c r="O1165" s="64" t="s">
        <v>6183</v>
      </c>
    </row>
    <row r="1166" ht="12.75" customHeight="1">
      <c r="A1166" s="82">
        <v>39591.385416666664</v>
      </c>
      <c r="B1166" s="64">
        <v>625.0</v>
      </c>
      <c r="C1166" s="64" t="s">
        <v>228</v>
      </c>
      <c r="D1166" s="64" t="s">
        <v>8</v>
      </c>
      <c r="E1166" s="64" t="s">
        <v>716</v>
      </c>
      <c r="F1166" s="64">
        <v>71.0</v>
      </c>
      <c r="G1166" s="64">
        <v>3800.0</v>
      </c>
      <c r="H1166" s="64" t="s">
        <v>23</v>
      </c>
      <c r="I1166" s="64" t="s">
        <v>5962</v>
      </c>
      <c r="J1166" s="64"/>
      <c r="K1166" s="64"/>
      <c r="L1166" s="64"/>
      <c r="M1166" s="64"/>
      <c r="N1166" s="64" t="s">
        <v>659</v>
      </c>
      <c r="O1166" s="64" t="s">
        <v>659</v>
      </c>
    </row>
    <row r="1167" ht="12.75" customHeight="1">
      <c r="A1167" s="82">
        <v>39591.395833333336</v>
      </c>
      <c r="B1167" s="64">
        <v>624.0</v>
      </c>
      <c r="C1167" s="64" t="s">
        <v>228</v>
      </c>
      <c r="D1167" s="64" t="s">
        <v>8</v>
      </c>
      <c r="E1167" s="64" t="s">
        <v>918</v>
      </c>
      <c r="F1167" s="64">
        <v>80.0</v>
      </c>
      <c r="G1167" s="64">
        <v>5800.0</v>
      </c>
      <c r="H1167" s="64" t="s">
        <v>23</v>
      </c>
      <c r="I1167" s="64" t="s">
        <v>5962</v>
      </c>
      <c r="J1167" s="64"/>
      <c r="K1167" s="64"/>
      <c r="L1167" s="64"/>
      <c r="M1167" s="64"/>
      <c r="N1167" s="64" t="s">
        <v>5963</v>
      </c>
      <c r="O1167" s="64" t="s">
        <v>6006</v>
      </c>
    </row>
    <row r="1168" ht="12.75" customHeight="1">
      <c r="A1168" s="82">
        <v>39591.416666666664</v>
      </c>
      <c r="B1168" s="64">
        <v>632.0</v>
      </c>
      <c r="C1168" s="64" t="s">
        <v>228</v>
      </c>
      <c r="D1168" s="64" t="s">
        <v>8</v>
      </c>
      <c r="E1168" s="64" t="s">
        <v>275</v>
      </c>
      <c r="F1168" s="64">
        <v>71.0</v>
      </c>
      <c r="G1168" s="64">
        <v>4000.0</v>
      </c>
      <c r="H1168" s="64" t="s">
        <v>23</v>
      </c>
      <c r="I1168" s="64" t="s">
        <v>5962</v>
      </c>
      <c r="J1168" s="64"/>
      <c r="K1168" s="64"/>
      <c r="L1168" s="64"/>
      <c r="M1168" s="64"/>
      <c r="N1168" s="64" t="s">
        <v>5963</v>
      </c>
      <c r="O1168" s="64" t="s">
        <v>6038</v>
      </c>
    </row>
    <row r="1169" ht="12.75" customHeight="1">
      <c r="A1169" s="82">
        <v>39591.458333333336</v>
      </c>
      <c r="B1169" s="64">
        <v>627.0</v>
      </c>
      <c r="C1169" s="64" t="s">
        <v>228</v>
      </c>
      <c r="D1169" s="64" t="s">
        <v>8</v>
      </c>
      <c r="E1169" s="64" t="s">
        <v>33</v>
      </c>
      <c r="F1169" s="64">
        <v>76.0</v>
      </c>
      <c r="G1169" s="64">
        <v>4300.0</v>
      </c>
      <c r="H1169" s="64" t="s">
        <v>23</v>
      </c>
      <c r="I1169" s="64" t="s">
        <v>5962</v>
      </c>
      <c r="J1169" s="64"/>
      <c r="K1169" s="64"/>
      <c r="L1169" s="64"/>
      <c r="M1169" s="64"/>
      <c r="N1169" s="64" t="s">
        <v>5978</v>
      </c>
      <c r="O1169" s="64" t="s">
        <v>6448</v>
      </c>
    </row>
    <row r="1170" ht="12.75" customHeight="1">
      <c r="A1170" s="82">
        <v>39591.5</v>
      </c>
      <c r="B1170" s="64">
        <v>635.0</v>
      </c>
      <c r="C1170" s="64" t="s">
        <v>228</v>
      </c>
      <c r="D1170" s="64" t="s">
        <v>8</v>
      </c>
      <c r="E1170" s="64" t="s">
        <v>660</v>
      </c>
      <c r="F1170" s="64">
        <v>76.0</v>
      </c>
      <c r="G1170" s="64">
        <v>4700.0</v>
      </c>
      <c r="H1170" s="64" t="s">
        <v>23</v>
      </c>
      <c r="I1170" s="64" t="s">
        <v>5962</v>
      </c>
      <c r="J1170" s="64"/>
      <c r="K1170" s="64"/>
      <c r="L1170" s="64"/>
      <c r="M1170" s="64"/>
      <c r="N1170" s="64" t="s">
        <v>5963</v>
      </c>
      <c r="O1170" s="64" t="s">
        <v>5965</v>
      </c>
    </row>
    <row r="1171" ht="12.75" customHeight="1">
      <c r="A1171" s="82">
        <v>39591.5625</v>
      </c>
      <c r="B1171" s="64">
        <v>626.0</v>
      </c>
      <c r="C1171" s="64" t="s">
        <v>228</v>
      </c>
      <c r="D1171" s="64" t="s">
        <v>8</v>
      </c>
      <c r="E1171" s="64" t="s">
        <v>716</v>
      </c>
      <c r="F1171" s="64">
        <v>75.0</v>
      </c>
      <c r="G1171" s="64">
        <v>4200.0</v>
      </c>
      <c r="H1171" s="64" t="s">
        <v>23</v>
      </c>
      <c r="I1171" s="64" t="s">
        <v>5962</v>
      </c>
      <c r="J1171" s="64"/>
      <c r="K1171" s="64"/>
      <c r="L1171" s="64"/>
      <c r="M1171" s="64"/>
      <c r="N1171" s="64" t="s">
        <v>659</v>
      </c>
      <c r="O1171" s="64" t="s">
        <v>659</v>
      </c>
    </row>
    <row r="1172" ht="12.75" customHeight="1">
      <c r="A1172" s="82">
        <v>39591.604166666664</v>
      </c>
      <c r="B1172" s="64">
        <v>633.0</v>
      </c>
      <c r="C1172" s="64" t="s">
        <v>228</v>
      </c>
      <c r="D1172" s="64" t="s">
        <v>8</v>
      </c>
      <c r="E1172" s="64" t="s">
        <v>913</v>
      </c>
      <c r="F1172" s="64">
        <v>71.0</v>
      </c>
      <c r="G1172" s="64">
        <v>3750.0</v>
      </c>
      <c r="H1172" s="64" t="s">
        <v>23</v>
      </c>
      <c r="I1172" s="64" t="s">
        <v>5962</v>
      </c>
      <c r="J1172" s="64"/>
      <c r="K1172" s="64"/>
      <c r="L1172" s="64"/>
      <c r="M1172" s="64"/>
      <c r="N1172" s="64" t="s">
        <v>5978</v>
      </c>
      <c r="O1172" s="64" t="s">
        <v>5978</v>
      </c>
    </row>
    <row r="1173" ht="12.75" customHeight="1">
      <c r="A1173" s="82">
        <v>39591.666666666664</v>
      </c>
      <c r="B1173" s="64">
        <v>631.0</v>
      </c>
      <c r="C1173" s="64" t="s">
        <v>228</v>
      </c>
      <c r="D1173" s="64" t="s">
        <v>8</v>
      </c>
      <c r="E1173" s="64" t="s">
        <v>275</v>
      </c>
      <c r="F1173" s="64">
        <v>72.0</v>
      </c>
      <c r="G1173" s="64">
        <v>4450.0</v>
      </c>
      <c r="H1173" s="64" t="s">
        <v>23</v>
      </c>
      <c r="I1173" s="64" t="s">
        <v>5971</v>
      </c>
      <c r="J1173" s="64"/>
      <c r="K1173" s="64"/>
      <c r="L1173" s="64"/>
      <c r="M1173" s="64"/>
      <c r="N1173" s="64" t="s">
        <v>5963</v>
      </c>
      <c r="O1173" s="64" t="s">
        <v>6038</v>
      </c>
    </row>
    <row r="1174" ht="12.75" customHeight="1">
      <c r="A1174" s="82">
        <v>39591.666666666664</v>
      </c>
      <c r="B1174" s="64">
        <v>630.0</v>
      </c>
      <c r="C1174" s="64" t="s">
        <v>228</v>
      </c>
      <c r="D1174" s="64" t="s">
        <v>8</v>
      </c>
      <c r="E1174" s="64" t="s">
        <v>1009</v>
      </c>
      <c r="F1174" s="64">
        <v>74.0</v>
      </c>
      <c r="G1174" s="64">
        <v>4450.0</v>
      </c>
      <c r="H1174" s="64" t="s">
        <v>23</v>
      </c>
      <c r="I1174" s="64" t="s">
        <v>5962</v>
      </c>
      <c r="J1174" s="64"/>
      <c r="K1174" s="64"/>
      <c r="L1174" s="64"/>
      <c r="M1174" s="64"/>
      <c r="N1174" s="64" t="s">
        <v>5963</v>
      </c>
      <c r="O1174" s="64" t="s">
        <v>6545</v>
      </c>
    </row>
    <row r="1175" ht="12.75" customHeight="1">
      <c r="A1175" s="82">
        <v>39591.708333333336</v>
      </c>
      <c r="B1175" s="64">
        <v>636.0</v>
      </c>
      <c r="C1175" s="64" t="s">
        <v>228</v>
      </c>
      <c r="D1175" s="64" t="s">
        <v>8</v>
      </c>
      <c r="E1175" s="64" t="s">
        <v>660</v>
      </c>
      <c r="F1175" s="64">
        <v>70.0</v>
      </c>
      <c r="G1175" s="64">
        <v>3400.0</v>
      </c>
      <c r="H1175" s="64" t="s">
        <v>23</v>
      </c>
      <c r="I1175" s="64" t="s">
        <v>5962</v>
      </c>
      <c r="J1175" s="64"/>
      <c r="K1175" s="64"/>
      <c r="L1175" s="64"/>
      <c r="M1175" s="64"/>
      <c r="N1175" s="64" t="s">
        <v>5963</v>
      </c>
      <c r="O1175" s="64" t="s">
        <v>5965</v>
      </c>
    </row>
    <row r="1176" ht="12.75" customHeight="1">
      <c r="A1176" s="82">
        <v>39592.458333333336</v>
      </c>
      <c r="B1176" s="64">
        <v>637.0</v>
      </c>
      <c r="C1176" s="64" t="s">
        <v>228</v>
      </c>
      <c r="D1176" s="64" t="s">
        <v>819</v>
      </c>
      <c r="E1176" s="64" t="s">
        <v>1631</v>
      </c>
      <c r="F1176" s="64">
        <v>76.0</v>
      </c>
      <c r="G1176" s="64">
        <v>4600.0</v>
      </c>
      <c r="H1176" s="64" t="s">
        <v>23</v>
      </c>
      <c r="I1176" s="64" t="s">
        <v>5962</v>
      </c>
      <c r="J1176" s="64"/>
      <c r="K1176" s="64"/>
      <c r="L1176" s="64"/>
      <c r="M1176" s="64"/>
      <c r="N1176" s="64" t="s">
        <v>5963</v>
      </c>
      <c r="O1176" s="64" t="s">
        <v>6255</v>
      </c>
    </row>
    <row r="1177" ht="12.75" customHeight="1">
      <c r="A1177" s="82">
        <v>39592.5</v>
      </c>
      <c r="B1177" s="64">
        <v>641.0</v>
      </c>
      <c r="C1177" s="64" t="s">
        <v>228</v>
      </c>
      <c r="D1177" s="64" t="s">
        <v>8</v>
      </c>
      <c r="E1177" s="64" t="s">
        <v>275</v>
      </c>
      <c r="F1177" s="64">
        <v>76.0</v>
      </c>
      <c r="G1177" s="64">
        <v>4500.0</v>
      </c>
      <c r="H1177" s="64" t="s">
        <v>23</v>
      </c>
      <c r="I1177" s="64" t="s">
        <v>5962</v>
      </c>
      <c r="J1177" s="64"/>
      <c r="K1177" s="64"/>
      <c r="L1177" s="64"/>
      <c r="M1177" s="64"/>
      <c r="N1177" s="64" t="s">
        <v>5963</v>
      </c>
      <c r="O1177" s="64" t="s">
        <v>5967</v>
      </c>
    </row>
    <row r="1178" ht="12.75" customHeight="1">
      <c r="A1178" s="82">
        <v>39592.583333333336</v>
      </c>
      <c r="B1178" s="64">
        <v>638.0</v>
      </c>
      <c r="C1178" s="64" t="s">
        <v>228</v>
      </c>
      <c r="D1178" s="64" t="s">
        <v>8</v>
      </c>
      <c r="E1178" s="64" t="s">
        <v>1379</v>
      </c>
      <c r="F1178" s="64">
        <v>78.0</v>
      </c>
      <c r="G1178" s="64">
        <v>4600.0</v>
      </c>
      <c r="H1178" s="64" t="s">
        <v>23</v>
      </c>
      <c r="I1178" s="64" t="s">
        <v>5962</v>
      </c>
      <c r="J1178" s="64"/>
      <c r="K1178" s="64"/>
      <c r="L1178" s="64"/>
      <c r="M1178" s="64"/>
      <c r="N1178" s="64" t="s">
        <v>6190</v>
      </c>
      <c r="O1178" s="64" t="s">
        <v>6208</v>
      </c>
    </row>
    <row r="1179" ht="12.75" customHeight="1">
      <c r="A1179" s="82">
        <v>39592.645833333336</v>
      </c>
      <c r="B1179" s="64">
        <v>639.0</v>
      </c>
      <c r="C1179" s="64" t="s">
        <v>228</v>
      </c>
      <c r="D1179" s="64" t="s">
        <v>819</v>
      </c>
      <c r="E1179" s="64" t="s">
        <v>1377</v>
      </c>
      <c r="F1179" s="64">
        <v>75.0</v>
      </c>
      <c r="G1179" s="64">
        <v>4600.0</v>
      </c>
      <c r="H1179" s="64" t="s">
        <v>23</v>
      </c>
      <c r="I1179" s="64" t="s">
        <v>5962</v>
      </c>
      <c r="J1179" s="64"/>
      <c r="K1179" s="64"/>
      <c r="L1179" s="64"/>
      <c r="M1179" s="64"/>
      <c r="N1179" s="64" t="s">
        <v>6546</v>
      </c>
      <c r="O1179" s="64" t="s">
        <v>6547</v>
      </c>
    </row>
    <row r="1180" ht="12.75" customHeight="1">
      <c r="A1180" s="82">
        <v>39592.708333333336</v>
      </c>
      <c r="B1180" s="64">
        <v>642.0</v>
      </c>
      <c r="C1180" s="64" t="s">
        <v>228</v>
      </c>
      <c r="D1180" s="64" t="s">
        <v>819</v>
      </c>
      <c r="E1180" s="64" t="s">
        <v>904</v>
      </c>
      <c r="F1180" s="64">
        <v>77.0</v>
      </c>
      <c r="G1180" s="64">
        <v>5000.0</v>
      </c>
      <c r="H1180" s="64" t="s">
        <v>23</v>
      </c>
      <c r="I1180" s="64" t="s">
        <v>5962</v>
      </c>
      <c r="J1180" s="64"/>
      <c r="K1180" s="64"/>
      <c r="L1180" s="64"/>
      <c r="M1180" s="64"/>
      <c r="N1180" s="64" t="s">
        <v>5963</v>
      </c>
      <c r="O1180" s="64" t="s">
        <v>5965</v>
      </c>
    </row>
    <row r="1181" ht="12.75" customHeight="1">
      <c r="A1181" s="82">
        <v>39592.729166666664</v>
      </c>
      <c r="B1181" s="64">
        <v>640.0</v>
      </c>
      <c r="C1181" s="64" t="s">
        <v>228</v>
      </c>
      <c r="D1181" s="64" t="s">
        <v>819</v>
      </c>
      <c r="E1181" s="64" t="s">
        <v>1377</v>
      </c>
      <c r="F1181" s="64">
        <v>72.0</v>
      </c>
      <c r="G1181" s="64">
        <v>4250.0</v>
      </c>
      <c r="H1181" s="64" t="s">
        <v>23</v>
      </c>
      <c r="I1181" s="64" t="s">
        <v>5962</v>
      </c>
      <c r="J1181" s="64"/>
      <c r="K1181" s="64"/>
      <c r="L1181" s="64"/>
      <c r="M1181" s="64"/>
      <c r="N1181" s="64" t="s">
        <v>5963</v>
      </c>
      <c r="O1181" s="64" t="s">
        <v>5964</v>
      </c>
    </row>
    <row r="1182" ht="12.75" customHeight="1">
      <c r="A1182" s="82">
        <v>39592.895833333336</v>
      </c>
      <c r="B1182" s="64">
        <v>643.0</v>
      </c>
      <c r="C1182" s="64" t="s">
        <v>228</v>
      </c>
      <c r="D1182" s="64" t="s">
        <v>8</v>
      </c>
      <c r="E1182" s="64" t="s">
        <v>1379</v>
      </c>
      <c r="F1182" s="64">
        <v>85.0</v>
      </c>
      <c r="G1182" s="64">
        <v>6700.0</v>
      </c>
      <c r="H1182" s="64" t="s">
        <v>23</v>
      </c>
      <c r="I1182" s="64" t="s">
        <v>5962</v>
      </c>
      <c r="J1182" s="64"/>
      <c r="K1182" s="64"/>
      <c r="L1182" s="64"/>
      <c r="M1182" s="64"/>
      <c r="N1182" s="64" t="s">
        <v>6190</v>
      </c>
      <c r="O1182" s="64" t="s">
        <v>6208</v>
      </c>
    </row>
    <row r="1183" ht="12.75" customHeight="1">
      <c r="A1183" s="82">
        <v>39593.458333333336</v>
      </c>
      <c r="B1183" s="64">
        <v>647.0</v>
      </c>
      <c r="C1183" s="64" t="s">
        <v>228</v>
      </c>
      <c r="D1183" s="64" t="s">
        <v>819</v>
      </c>
      <c r="E1183" s="64" t="s">
        <v>947</v>
      </c>
      <c r="F1183" s="64">
        <v>71.0</v>
      </c>
      <c r="G1183" s="64">
        <v>3700.0</v>
      </c>
      <c r="H1183" s="64" t="s">
        <v>23</v>
      </c>
      <c r="I1183" s="64" t="s">
        <v>5962</v>
      </c>
      <c r="J1183" s="64"/>
      <c r="K1183" s="64"/>
      <c r="L1183" s="64"/>
      <c r="M1183" s="64"/>
      <c r="N1183" s="64" t="s">
        <v>5963</v>
      </c>
      <c r="O1183" s="64" t="s">
        <v>6192</v>
      </c>
    </row>
    <row r="1184" ht="12.75" customHeight="1">
      <c r="A1184" s="82">
        <v>39593.604166666664</v>
      </c>
      <c r="B1184" s="64">
        <v>645.0</v>
      </c>
      <c r="C1184" s="64" t="s">
        <v>228</v>
      </c>
      <c r="D1184" s="64" t="s">
        <v>819</v>
      </c>
      <c r="E1184" s="64" t="s">
        <v>4972</v>
      </c>
      <c r="F1184" s="64">
        <v>67.0</v>
      </c>
      <c r="G1184" s="64">
        <v>3600.0</v>
      </c>
      <c r="H1184" s="64" t="s">
        <v>23</v>
      </c>
      <c r="I1184" s="64" t="s">
        <v>5962</v>
      </c>
      <c r="J1184" s="64"/>
      <c r="K1184" s="64"/>
      <c r="L1184" s="64"/>
      <c r="M1184" s="64"/>
      <c r="N1184" s="64" t="s">
        <v>5963</v>
      </c>
      <c r="O1184" s="64" t="s">
        <v>6548</v>
      </c>
    </row>
    <row r="1185" ht="12.75" customHeight="1">
      <c r="A1185" s="82">
        <v>39593.645833333336</v>
      </c>
      <c r="B1185" s="64">
        <v>646.0</v>
      </c>
      <c r="C1185" s="64" t="s">
        <v>228</v>
      </c>
      <c r="D1185" s="64" t="s">
        <v>819</v>
      </c>
      <c r="E1185" s="64" t="s">
        <v>6549</v>
      </c>
      <c r="F1185" s="64">
        <v>74.0</v>
      </c>
      <c r="G1185" s="64">
        <v>4600.0</v>
      </c>
      <c r="H1185" s="64" t="s">
        <v>23</v>
      </c>
      <c r="I1185" s="64" t="s">
        <v>5971</v>
      </c>
      <c r="J1185" s="64"/>
      <c r="K1185" s="64"/>
      <c r="L1185" s="64"/>
      <c r="M1185" s="64"/>
      <c r="N1185" s="64" t="s">
        <v>5963</v>
      </c>
      <c r="O1185" s="64" t="s">
        <v>6041</v>
      </c>
    </row>
    <row r="1186" ht="12.75" customHeight="1">
      <c r="A1186" s="82">
        <v>39593.708333333336</v>
      </c>
      <c r="B1186" s="64">
        <v>648.0</v>
      </c>
      <c r="C1186" s="64" t="s">
        <v>228</v>
      </c>
      <c r="D1186" s="64" t="s">
        <v>819</v>
      </c>
      <c r="E1186" s="64" t="s">
        <v>6550</v>
      </c>
      <c r="F1186" s="64">
        <v>77.0</v>
      </c>
      <c r="G1186" s="64">
        <v>4800.0</v>
      </c>
      <c r="H1186" s="64" t="s">
        <v>23</v>
      </c>
      <c r="I1186" s="64" t="s">
        <v>5962</v>
      </c>
      <c r="J1186" s="64"/>
      <c r="K1186" s="64"/>
      <c r="L1186" s="64"/>
      <c r="M1186" s="64"/>
      <c r="N1186" s="64" t="s">
        <v>5963</v>
      </c>
      <c r="O1186" s="64" t="s">
        <v>5967</v>
      </c>
    </row>
    <row r="1187" ht="12.75" customHeight="1">
      <c r="A1187" s="82">
        <v>39593.822916666664</v>
      </c>
      <c r="B1187" s="64">
        <v>649.0</v>
      </c>
      <c r="C1187" s="64" t="s">
        <v>228</v>
      </c>
      <c r="D1187" s="64" t="s">
        <v>819</v>
      </c>
      <c r="E1187" s="64" t="s">
        <v>947</v>
      </c>
      <c r="F1187" s="64">
        <v>74.0</v>
      </c>
      <c r="G1187" s="64">
        <v>4350.0</v>
      </c>
      <c r="H1187" s="64" t="s">
        <v>23</v>
      </c>
      <c r="I1187" s="64" t="s">
        <v>5962</v>
      </c>
      <c r="J1187" s="64"/>
      <c r="K1187" s="64"/>
      <c r="L1187" s="64"/>
      <c r="M1187" s="64"/>
      <c r="N1187" s="64" t="s">
        <v>5963</v>
      </c>
      <c r="O1187" s="64" t="s">
        <v>6192</v>
      </c>
    </row>
    <row r="1188" ht="12.75" customHeight="1">
      <c r="A1188" s="82">
        <v>39594.458333333336</v>
      </c>
      <c r="B1188" s="64">
        <v>650.0</v>
      </c>
      <c r="C1188" s="64" t="s">
        <v>228</v>
      </c>
      <c r="D1188" s="64" t="s">
        <v>819</v>
      </c>
      <c r="E1188" s="64" t="s">
        <v>919</v>
      </c>
      <c r="F1188" s="64">
        <v>77.0</v>
      </c>
      <c r="G1188" s="64">
        <v>4100.0</v>
      </c>
      <c r="H1188" s="64" t="s">
        <v>23</v>
      </c>
      <c r="I1188" s="64" t="s">
        <v>5962</v>
      </c>
      <c r="J1188" s="64"/>
      <c r="K1188" s="64"/>
      <c r="L1188" s="64"/>
      <c r="M1188" s="64"/>
      <c r="N1188" s="64" t="s">
        <v>5963</v>
      </c>
      <c r="O1188" s="64" t="s">
        <v>6352</v>
      </c>
    </row>
    <row r="1189" ht="12.75" customHeight="1">
      <c r="A1189" s="82">
        <v>39594.541666666664</v>
      </c>
      <c r="B1189" s="64">
        <v>655.0</v>
      </c>
      <c r="C1189" s="64" t="s">
        <v>228</v>
      </c>
      <c r="D1189" s="64" t="s">
        <v>819</v>
      </c>
      <c r="E1189" s="64" t="s">
        <v>947</v>
      </c>
      <c r="F1189" s="64">
        <v>76.0</v>
      </c>
      <c r="G1189" s="64">
        <v>4750.0</v>
      </c>
      <c r="H1189" s="64" t="s">
        <v>23</v>
      </c>
      <c r="I1189" s="64" t="s">
        <v>5962</v>
      </c>
      <c r="J1189" s="64"/>
      <c r="K1189" s="64"/>
      <c r="L1189" s="64"/>
      <c r="M1189" s="64"/>
      <c r="N1189" s="64" t="s">
        <v>5963</v>
      </c>
      <c r="O1189" s="64" t="s">
        <v>6192</v>
      </c>
    </row>
    <row r="1190" ht="12.75" customHeight="1">
      <c r="A1190" s="82">
        <v>39594.604166666664</v>
      </c>
      <c r="B1190" s="64">
        <v>651.0</v>
      </c>
      <c r="C1190" s="64" t="s">
        <v>228</v>
      </c>
      <c r="D1190" s="64" t="s">
        <v>819</v>
      </c>
      <c r="E1190" s="64" t="s">
        <v>6551</v>
      </c>
      <c r="F1190" s="64">
        <v>75.0</v>
      </c>
      <c r="G1190" s="64">
        <v>4600.0</v>
      </c>
      <c r="H1190" s="64" t="s">
        <v>23</v>
      </c>
      <c r="I1190" s="64" t="s">
        <v>5962</v>
      </c>
      <c r="J1190" s="64"/>
      <c r="K1190" s="64"/>
      <c r="L1190" s="64"/>
      <c r="M1190" s="64"/>
      <c r="N1190" s="64" t="s">
        <v>5963</v>
      </c>
      <c r="O1190" s="64" t="s">
        <v>6142</v>
      </c>
    </row>
    <row r="1191" ht="12.75" customHeight="1">
      <c r="A1191" s="82">
        <v>39594.666666666664</v>
      </c>
      <c r="B1191" s="64">
        <v>657.0</v>
      </c>
      <c r="C1191" s="64" t="s">
        <v>228</v>
      </c>
      <c r="D1191" s="64" t="s">
        <v>8</v>
      </c>
      <c r="E1191" s="64" t="s">
        <v>660</v>
      </c>
      <c r="F1191" s="64">
        <v>69.0</v>
      </c>
      <c r="G1191" s="64">
        <v>3700.0</v>
      </c>
      <c r="H1191" s="64" t="s">
        <v>23</v>
      </c>
      <c r="I1191" s="64" t="s">
        <v>5962</v>
      </c>
      <c r="J1191" s="64"/>
      <c r="K1191" s="64"/>
      <c r="L1191" s="64"/>
      <c r="M1191" s="64"/>
      <c r="N1191" s="64" t="s">
        <v>5996</v>
      </c>
      <c r="O1191" s="64" t="s">
        <v>6507</v>
      </c>
    </row>
    <row r="1192" ht="12.75" customHeight="1">
      <c r="A1192" s="82">
        <v>39594.708333333336</v>
      </c>
      <c r="B1192" s="64">
        <v>653.0</v>
      </c>
      <c r="C1192" s="64" t="s">
        <v>228</v>
      </c>
      <c r="D1192" s="64" t="s">
        <v>8</v>
      </c>
      <c r="E1192" s="64" t="s">
        <v>275</v>
      </c>
      <c r="F1192" s="64">
        <v>71.0</v>
      </c>
      <c r="G1192" s="64">
        <v>3100.0</v>
      </c>
      <c r="H1192" s="64" t="s">
        <v>23</v>
      </c>
      <c r="I1192" s="64" t="s">
        <v>5962</v>
      </c>
      <c r="J1192" s="64"/>
      <c r="K1192" s="64"/>
      <c r="L1192" s="64"/>
      <c r="M1192" s="64"/>
      <c r="N1192" s="64" t="s">
        <v>5963</v>
      </c>
      <c r="O1192" s="64" t="s">
        <v>6006</v>
      </c>
    </row>
    <row r="1193" ht="12.75" customHeight="1">
      <c r="A1193" s="82">
        <v>39594.708333333336</v>
      </c>
      <c r="B1193" s="64">
        <v>652.0</v>
      </c>
      <c r="C1193" s="64" t="s">
        <v>228</v>
      </c>
      <c r="D1193" s="64" t="s">
        <v>819</v>
      </c>
      <c r="E1193" s="64" t="s">
        <v>918</v>
      </c>
      <c r="F1193" s="64">
        <v>75.0</v>
      </c>
      <c r="G1193" s="64">
        <v>4800.0</v>
      </c>
      <c r="H1193" s="64" t="s">
        <v>23</v>
      </c>
      <c r="I1193" s="64" t="s">
        <v>5962</v>
      </c>
      <c r="J1193" s="64"/>
      <c r="K1193" s="64"/>
      <c r="L1193" s="64"/>
      <c r="M1193" s="64"/>
      <c r="N1193" s="64" t="s">
        <v>5963</v>
      </c>
      <c r="O1193" s="64" t="s">
        <v>6334</v>
      </c>
    </row>
    <row r="1194" ht="12.75" customHeight="1">
      <c r="A1194" s="82">
        <v>39594.75</v>
      </c>
      <c r="B1194" s="64">
        <v>654.0</v>
      </c>
      <c r="C1194" s="64" t="s">
        <v>228</v>
      </c>
      <c r="D1194" s="64" t="s">
        <v>819</v>
      </c>
      <c r="E1194" s="64" t="s">
        <v>6552</v>
      </c>
      <c r="F1194" s="64">
        <v>73.0</v>
      </c>
      <c r="G1194" s="64">
        <v>4300.0</v>
      </c>
      <c r="H1194" s="64" t="s">
        <v>23</v>
      </c>
      <c r="I1194" s="64" t="s">
        <v>5962</v>
      </c>
      <c r="J1194" s="64"/>
      <c r="K1194" s="64"/>
      <c r="L1194" s="64"/>
      <c r="M1194" s="64"/>
      <c r="N1194" s="64" t="s">
        <v>5963</v>
      </c>
      <c r="O1194" s="64" t="s">
        <v>6042</v>
      </c>
    </row>
    <row r="1195" ht="12.75" customHeight="1">
      <c r="A1195" s="82">
        <v>39594.791666666664</v>
      </c>
      <c r="B1195" s="64">
        <v>656.0</v>
      </c>
      <c r="C1195" s="64" t="s">
        <v>228</v>
      </c>
      <c r="D1195" s="64" t="s">
        <v>819</v>
      </c>
      <c r="E1195" s="64" t="s">
        <v>915</v>
      </c>
      <c r="F1195" s="64">
        <v>78.0</v>
      </c>
      <c r="G1195" s="64">
        <v>4750.0</v>
      </c>
      <c r="H1195" s="64" t="s">
        <v>23</v>
      </c>
      <c r="I1195" s="64"/>
      <c r="J1195" s="64"/>
      <c r="K1195" s="64"/>
      <c r="L1195" s="64"/>
      <c r="M1195" s="64"/>
      <c r="N1195" s="64" t="s">
        <v>5963</v>
      </c>
      <c r="O1195" s="64" t="s">
        <v>6327</v>
      </c>
    </row>
    <row r="1196" ht="12.75" customHeight="1">
      <c r="A1196" s="82">
        <v>39594.875</v>
      </c>
      <c r="B1196" s="64">
        <v>658.0</v>
      </c>
      <c r="C1196" s="64" t="s">
        <v>228</v>
      </c>
      <c r="D1196" s="64" t="s">
        <v>8</v>
      </c>
      <c r="E1196" s="64" t="s">
        <v>935</v>
      </c>
      <c r="F1196" s="64">
        <v>75.0</v>
      </c>
      <c r="G1196" s="64">
        <v>3750.0</v>
      </c>
      <c r="H1196" s="64" t="s">
        <v>23</v>
      </c>
      <c r="I1196" s="64" t="s">
        <v>5962</v>
      </c>
      <c r="J1196" s="64"/>
      <c r="K1196" s="64"/>
      <c r="L1196" s="64"/>
      <c r="M1196" s="64"/>
      <c r="N1196" s="64" t="s">
        <v>5969</v>
      </c>
      <c r="O1196" s="64" t="s">
        <v>6017</v>
      </c>
    </row>
    <row r="1197" ht="12.75" customHeight="1">
      <c r="A1197" s="82">
        <v>39595.333333333336</v>
      </c>
      <c r="B1197" s="64">
        <v>659.0</v>
      </c>
      <c r="C1197" s="64" t="s">
        <v>228</v>
      </c>
      <c r="D1197" s="64" t="s">
        <v>819</v>
      </c>
      <c r="E1197" s="64" t="s">
        <v>947</v>
      </c>
      <c r="F1197" s="64">
        <v>77.0</v>
      </c>
      <c r="G1197" s="64">
        <v>5400.0</v>
      </c>
      <c r="H1197" s="64" t="s">
        <v>23</v>
      </c>
      <c r="I1197" s="64"/>
      <c r="J1197" s="64"/>
      <c r="K1197" s="64"/>
      <c r="L1197" s="64"/>
      <c r="M1197" s="64"/>
      <c r="N1197" s="64" t="s">
        <v>5963</v>
      </c>
      <c r="O1197" s="64" t="s">
        <v>6099</v>
      </c>
    </row>
    <row r="1198" ht="12.75" customHeight="1">
      <c r="A1198" s="82">
        <v>39595.458333333336</v>
      </c>
      <c r="B1198" s="64">
        <v>661.0</v>
      </c>
      <c r="C1198" s="64" t="s">
        <v>228</v>
      </c>
      <c r="D1198" s="64" t="s">
        <v>819</v>
      </c>
      <c r="E1198" s="64" t="s">
        <v>1084</v>
      </c>
      <c r="F1198" s="64">
        <v>74.0</v>
      </c>
      <c r="G1198" s="64">
        <v>3700.0</v>
      </c>
      <c r="H1198" s="64" t="s">
        <v>23</v>
      </c>
      <c r="I1198" s="64"/>
      <c r="J1198" s="64"/>
      <c r="K1198" s="64"/>
      <c r="L1198" s="64"/>
      <c r="M1198" s="64"/>
      <c r="N1198" s="64" t="s">
        <v>5963</v>
      </c>
      <c r="O1198" s="64" t="s">
        <v>6308</v>
      </c>
    </row>
    <row r="1199" ht="12.75" customHeight="1">
      <c r="A1199" s="82">
        <v>39595.5</v>
      </c>
      <c r="B1199" s="64">
        <v>660.0</v>
      </c>
      <c r="C1199" s="64" t="s">
        <v>228</v>
      </c>
      <c r="D1199" s="64" t="s">
        <v>819</v>
      </c>
      <c r="E1199" s="64" t="s">
        <v>39</v>
      </c>
      <c r="F1199" s="64">
        <v>79.0</v>
      </c>
      <c r="G1199" s="64">
        <v>4400.0</v>
      </c>
      <c r="H1199" s="64" t="s">
        <v>23</v>
      </c>
      <c r="I1199" s="64" t="s">
        <v>5971</v>
      </c>
      <c r="J1199" s="64"/>
      <c r="K1199" s="64"/>
      <c r="L1199" s="64"/>
      <c r="M1199" s="64"/>
      <c r="N1199" s="64" t="s">
        <v>5963</v>
      </c>
      <c r="O1199" s="64" t="s">
        <v>6041</v>
      </c>
    </row>
    <row r="1200" ht="12.75" customHeight="1">
      <c r="A1200" s="82">
        <v>39595.5</v>
      </c>
      <c r="B1200" s="64">
        <v>662.0</v>
      </c>
      <c r="C1200" s="64" t="s">
        <v>228</v>
      </c>
      <c r="D1200" s="64" t="s">
        <v>819</v>
      </c>
      <c r="E1200" s="64" t="s">
        <v>896</v>
      </c>
      <c r="F1200" s="64">
        <v>80.0</v>
      </c>
      <c r="G1200" s="64">
        <v>4450.0</v>
      </c>
      <c r="H1200" s="64" t="s">
        <v>23</v>
      </c>
      <c r="I1200" s="64" t="s">
        <v>5962</v>
      </c>
      <c r="J1200" s="64"/>
      <c r="K1200" s="64"/>
      <c r="L1200" s="64"/>
      <c r="M1200" s="64"/>
      <c r="N1200" s="64" t="s">
        <v>5963</v>
      </c>
      <c r="O1200" s="64" t="s">
        <v>6006</v>
      </c>
    </row>
    <row r="1201" ht="12.75" customHeight="1">
      <c r="A1201" s="82">
        <v>39595.583333333336</v>
      </c>
      <c r="B1201" s="64">
        <v>664.0</v>
      </c>
      <c r="C1201" s="64" t="s">
        <v>228</v>
      </c>
      <c r="D1201" s="64" t="s">
        <v>8</v>
      </c>
      <c r="E1201" s="64" t="s">
        <v>414</v>
      </c>
      <c r="F1201" s="64">
        <v>72.0</v>
      </c>
      <c r="G1201" s="64">
        <v>4250.0</v>
      </c>
      <c r="H1201" s="64" t="s">
        <v>23</v>
      </c>
      <c r="I1201" s="64" t="s">
        <v>5971</v>
      </c>
      <c r="J1201" s="64"/>
      <c r="K1201" s="64"/>
      <c r="L1201" s="64"/>
      <c r="M1201" s="64"/>
      <c r="N1201" s="64" t="s">
        <v>6057</v>
      </c>
      <c r="O1201" s="64" t="s">
        <v>6057</v>
      </c>
    </row>
    <row r="1202" ht="12.75" customHeight="1">
      <c r="A1202" s="82">
        <v>39595.708333333336</v>
      </c>
      <c r="B1202" s="64">
        <v>665.0</v>
      </c>
      <c r="C1202" s="64" t="s">
        <v>228</v>
      </c>
      <c r="D1202" s="64" t="s">
        <v>8</v>
      </c>
      <c r="E1202" s="64" t="s">
        <v>716</v>
      </c>
      <c r="F1202" s="64">
        <v>75.0</v>
      </c>
      <c r="G1202" s="64">
        <v>4300.0</v>
      </c>
      <c r="H1202" s="64" t="s">
        <v>23</v>
      </c>
      <c r="I1202" s="64" t="s">
        <v>5962</v>
      </c>
      <c r="J1202" s="64"/>
      <c r="K1202" s="64"/>
      <c r="L1202" s="64"/>
      <c r="M1202" s="64"/>
      <c r="N1202" s="64" t="s">
        <v>5963</v>
      </c>
      <c r="O1202" s="64" t="s">
        <v>6553</v>
      </c>
    </row>
    <row r="1203" ht="12.75" customHeight="1">
      <c r="A1203" s="82">
        <v>39595.708333333336</v>
      </c>
      <c r="B1203" s="64">
        <v>669.0</v>
      </c>
      <c r="C1203" s="64" t="s">
        <v>228</v>
      </c>
      <c r="D1203" s="64" t="s">
        <v>8</v>
      </c>
      <c r="E1203" s="64" t="s">
        <v>275</v>
      </c>
      <c r="F1203" s="64">
        <v>75.0</v>
      </c>
      <c r="G1203" s="64">
        <v>4350.0</v>
      </c>
      <c r="H1203" s="64" t="s">
        <v>23</v>
      </c>
      <c r="I1203" s="64" t="s">
        <v>5962</v>
      </c>
      <c r="J1203" s="64"/>
      <c r="K1203" s="64"/>
      <c r="L1203" s="64"/>
      <c r="M1203" s="64"/>
      <c r="N1203" s="64" t="s">
        <v>5963</v>
      </c>
      <c r="O1203" s="64" t="s">
        <v>6351</v>
      </c>
    </row>
    <row r="1204" ht="12.75" customHeight="1">
      <c r="A1204" s="82">
        <v>39595.770833333336</v>
      </c>
      <c r="B1204" s="64">
        <v>666.0</v>
      </c>
      <c r="C1204" s="64" t="s">
        <v>228</v>
      </c>
      <c r="D1204" s="64" t="s">
        <v>819</v>
      </c>
      <c r="E1204" s="64" t="s">
        <v>1011</v>
      </c>
      <c r="F1204" s="64">
        <v>73.0</v>
      </c>
      <c r="G1204" s="64">
        <v>4400.0</v>
      </c>
      <c r="H1204" s="64" t="s">
        <v>23</v>
      </c>
      <c r="I1204" s="64"/>
      <c r="J1204" s="64"/>
      <c r="K1204" s="64"/>
      <c r="L1204" s="64"/>
      <c r="M1204" s="64"/>
      <c r="N1204" s="64" t="s">
        <v>5963</v>
      </c>
      <c r="O1204" s="64" t="s">
        <v>5967</v>
      </c>
    </row>
    <row r="1205" ht="12.75" customHeight="1">
      <c r="A1205" s="82">
        <v>39595.864583333336</v>
      </c>
      <c r="B1205" s="64">
        <v>667.0</v>
      </c>
      <c r="C1205" s="64" t="s">
        <v>228</v>
      </c>
      <c r="D1205" s="64" t="s">
        <v>819</v>
      </c>
      <c r="E1205" s="64" t="s">
        <v>947</v>
      </c>
      <c r="F1205" s="64">
        <v>74.0</v>
      </c>
      <c r="G1205" s="64">
        <v>4200.0</v>
      </c>
      <c r="H1205" s="64" t="s">
        <v>23</v>
      </c>
      <c r="I1205" s="64" t="s">
        <v>5971</v>
      </c>
      <c r="J1205" s="64"/>
      <c r="K1205" s="64"/>
      <c r="L1205" s="64"/>
      <c r="M1205" s="64"/>
      <c r="N1205" s="64" t="s">
        <v>5963</v>
      </c>
      <c r="O1205" s="64" t="s">
        <v>6192</v>
      </c>
    </row>
    <row r="1206" ht="12.75" customHeight="1">
      <c r="A1206" s="82">
        <v>39595.875</v>
      </c>
      <c r="B1206" s="64">
        <v>668.0</v>
      </c>
      <c r="C1206" s="64" t="s">
        <v>228</v>
      </c>
      <c r="D1206" s="64" t="s">
        <v>819</v>
      </c>
      <c r="E1206" s="64" t="s">
        <v>4508</v>
      </c>
      <c r="F1206" s="64">
        <v>75.0</v>
      </c>
      <c r="G1206" s="64">
        <v>4600.0</v>
      </c>
      <c r="H1206" s="64" t="s">
        <v>23</v>
      </c>
      <c r="I1206" s="64" t="s">
        <v>5971</v>
      </c>
      <c r="J1206" s="64"/>
      <c r="K1206" s="64"/>
      <c r="L1206" s="64"/>
      <c r="M1206" s="64"/>
      <c r="N1206" s="64" t="s">
        <v>5963</v>
      </c>
      <c r="O1206" s="64" t="s">
        <v>6006</v>
      </c>
    </row>
    <row r="1207" ht="12.75" customHeight="1">
      <c r="A1207" s="82">
        <v>39596.541666666664</v>
      </c>
      <c r="B1207" s="64">
        <v>670.0</v>
      </c>
      <c r="C1207" s="64" t="s">
        <v>228</v>
      </c>
      <c r="D1207" s="64" t="s">
        <v>8</v>
      </c>
      <c r="E1207" s="64" t="s">
        <v>918</v>
      </c>
      <c r="F1207" s="64">
        <v>72.0</v>
      </c>
      <c r="G1207" s="64">
        <v>4000.0</v>
      </c>
      <c r="H1207" s="64" t="s">
        <v>23</v>
      </c>
      <c r="I1207" s="64" t="s">
        <v>5962</v>
      </c>
      <c r="J1207" s="64"/>
      <c r="K1207" s="64"/>
      <c r="L1207" s="64"/>
      <c r="M1207" s="64"/>
      <c r="N1207" s="64" t="s">
        <v>5963</v>
      </c>
      <c r="O1207" s="64" t="s">
        <v>6006</v>
      </c>
    </row>
    <row r="1208" ht="12.75" customHeight="1">
      <c r="A1208" s="82">
        <v>39598.0</v>
      </c>
      <c r="B1208" s="64">
        <v>296.0</v>
      </c>
      <c r="C1208" s="64" t="s">
        <v>228</v>
      </c>
      <c r="D1208" s="64" t="s">
        <v>8</v>
      </c>
      <c r="E1208" s="64" t="s">
        <v>275</v>
      </c>
      <c r="F1208" s="64">
        <v>70.0</v>
      </c>
      <c r="G1208" s="64">
        <v>3500.0</v>
      </c>
      <c r="H1208" s="64" t="s">
        <v>23</v>
      </c>
      <c r="I1208" s="64"/>
      <c r="J1208" s="64"/>
      <c r="K1208" s="64"/>
      <c r="L1208" s="64"/>
      <c r="M1208" s="64"/>
      <c r="N1208" s="64" t="s">
        <v>5963</v>
      </c>
      <c r="O1208" s="64" t="s">
        <v>5967</v>
      </c>
    </row>
    <row r="1209" ht="12.75" customHeight="1">
      <c r="A1209" s="82">
        <v>39598.0</v>
      </c>
      <c r="B1209" s="64">
        <v>293.0</v>
      </c>
      <c r="C1209" s="64" t="s">
        <v>228</v>
      </c>
      <c r="D1209" s="64" t="s">
        <v>819</v>
      </c>
      <c r="E1209" s="64" t="s">
        <v>947</v>
      </c>
      <c r="F1209" s="64">
        <v>75.0</v>
      </c>
      <c r="G1209" s="64">
        <v>4650.0</v>
      </c>
      <c r="H1209" s="64" t="s">
        <v>23</v>
      </c>
      <c r="I1209" s="64"/>
      <c r="J1209" s="64"/>
      <c r="K1209" s="64"/>
      <c r="L1209" s="64"/>
      <c r="M1209" s="64"/>
      <c r="N1209" s="64" t="s">
        <v>5963</v>
      </c>
      <c r="O1209" s="64" t="s">
        <v>6042</v>
      </c>
    </row>
    <row r="1210" ht="12.75" customHeight="1">
      <c r="A1210" s="82">
        <v>39598.0</v>
      </c>
      <c r="B1210" s="64">
        <v>294.0</v>
      </c>
      <c r="C1210" s="64" t="s">
        <v>228</v>
      </c>
      <c r="D1210" s="64" t="s">
        <v>819</v>
      </c>
      <c r="E1210" s="64" t="s">
        <v>947</v>
      </c>
      <c r="F1210" s="64">
        <v>78.0</v>
      </c>
      <c r="G1210" s="64">
        <v>5100.0</v>
      </c>
      <c r="H1210" s="64" t="s">
        <v>23</v>
      </c>
      <c r="I1210" s="64"/>
      <c r="J1210" s="64"/>
      <c r="K1210" s="64"/>
      <c r="L1210" s="64"/>
      <c r="M1210" s="64"/>
      <c r="N1210" s="64" t="s">
        <v>5963</v>
      </c>
      <c r="O1210" s="64" t="s">
        <v>6042</v>
      </c>
    </row>
    <row r="1211" ht="12.75" customHeight="1">
      <c r="A1211" s="82">
        <v>39598.0</v>
      </c>
      <c r="B1211" s="64">
        <v>295.0</v>
      </c>
      <c r="C1211" s="64" t="s">
        <v>228</v>
      </c>
      <c r="D1211" s="64" t="s">
        <v>8</v>
      </c>
      <c r="E1211" s="64" t="s">
        <v>275</v>
      </c>
      <c r="F1211" s="64">
        <v>78.0</v>
      </c>
      <c r="G1211" s="64">
        <v>5250.0</v>
      </c>
      <c r="H1211" s="64" t="s">
        <v>23</v>
      </c>
      <c r="I1211" s="64"/>
      <c r="J1211" s="64"/>
      <c r="K1211" s="64"/>
      <c r="L1211" s="64"/>
      <c r="M1211" s="64"/>
      <c r="N1211" s="64" t="s">
        <v>5963</v>
      </c>
      <c r="O1211" s="64" t="s">
        <v>6068</v>
      </c>
    </row>
    <row r="1212" ht="12.75" customHeight="1">
      <c r="A1212" s="82">
        <v>39599.0</v>
      </c>
      <c r="B1212" s="64">
        <v>675.0</v>
      </c>
      <c r="C1212" s="64" t="s">
        <v>228</v>
      </c>
      <c r="D1212" s="64" t="s">
        <v>819</v>
      </c>
      <c r="E1212" s="64" t="s">
        <v>33</v>
      </c>
      <c r="F1212" s="64">
        <v>61.0</v>
      </c>
      <c r="G1212" s="64">
        <v>2250.0</v>
      </c>
      <c r="H1212" s="64" t="s">
        <v>23</v>
      </c>
      <c r="I1212" s="64"/>
      <c r="J1212" s="64"/>
      <c r="K1212" s="64"/>
      <c r="L1212" s="64"/>
      <c r="M1212" s="64"/>
      <c r="N1212" s="64" t="s">
        <v>5963</v>
      </c>
      <c r="O1212" s="64" t="s">
        <v>5972</v>
      </c>
    </row>
    <row r="1213" ht="12.75" customHeight="1">
      <c r="A1213" s="82">
        <v>39599.0</v>
      </c>
      <c r="B1213" s="64">
        <v>682.0</v>
      </c>
      <c r="C1213" s="64" t="s">
        <v>228</v>
      </c>
      <c r="D1213" s="64" t="s">
        <v>819</v>
      </c>
      <c r="E1213" s="64" t="s">
        <v>4785</v>
      </c>
      <c r="F1213" s="64">
        <v>71.0</v>
      </c>
      <c r="G1213" s="64">
        <v>3700.0</v>
      </c>
      <c r="H1213" s="64" t="s">
        <v>23</v>
      </c>
      <c r="I1213" s="64" t="s">
        <v>5962</v>
      </c>
      <c r="J1213" s="64"/>
      <c r="K1213" s="64"/>
      <c r="L1213" s="64"/>
      <c r="M1213" s="64"/>
      <c r="N1213" s="64" t="s">
        <v>6554</v>
      </c>
      <c r="O1213" s="64" t="s">
        <v>6554</v>
      </c>
    </row>
    <row r="1214" ht="12.75" customHeight="1">
      <c r="A1214" s="82">
        <v>39599.0</v>
      </c>
      <c r="B1214" s="64">
        <v>676.0</v>
      </c>
      <c r="C1214" s="64" t="s">
        <v>228</v>
      </c>
      <c r="D1214" s="64" t="s">
        <v>819</v>
      </c>
      <c r="E1214" s="64" t="s">
        <v>947</v>
      </c>
      <c r="F1214" s="64">
        <v>73.0</v>
      </c>
      <c r="G1214" s="64">
        <v>3600.0</v>
      </c>
      <c r="H1214" s="64" t="s">
        <v>23</v>
      </c>
      <c r="I1214" s="64"/>
      <c r="J1214" s="64"/>
      <c r="K1214" s="64"/>
      <c r="L1214" s="64"/>
      <c r="M1214" s="64"/>
      <c r="N1214" s="64" t="s">
        <v>5963</v>
      </c>
      <c r="O1214" s="64" t="s">
        <v>6365</v>
      </c>
    </row>
    <row r="1215" ht="12.75" customHeight="1">
      <c r="A1215" s="82">
        <v>39599.0</v>
      </c>
      <c r="B1215" s="64">
        <v>684.0</v>
      </c>
      <c r="C1215" s="64" t="s">
        <v>228</v>
      </c>
      <c r="D1215" s="64" t="s">
        <v>8</v>
      </c>
      <c r="E1215" s="64" t="s">
        <v>275</v>
      </c>
      <c r="F1215" s="64">
        <v>76.0</v>
      </c>
      <c r="G1215" s="64">
        <v>4350.0</v>
      </c>
      <c r="H1215" s="64" t="s">
        <v>23</v>
      </c>
      <c r="I1215" s="64" t="s">
        <v>5962</v>
      </c>
      <c r="J1215" s="64"/>
      <c r="K1215" s="64"/>
      <c r="L1215" s="64"/>
      <c r="M1215" s="64"/>
      <c r="N1215" s="64" t="s">
        <v>5963</v>
      </c>
      <c r="O1215" s="64" t="s">
        <v>6041</v>
      </c>
    </row>
    <row r="1216" ht="12.75" customHeight="1">
      <c r="A1216" s="82">
        <v>39599.0</v>
      </c>
      <c r="B1216" s="64">
        <v>683.0</v>
      </c>
      <c r="C1216" s="64" t="s">
        <v>228</v>
      </c>
      <c r="D1216" s="64" t="s">
        <v>8</v>
      </c>
      <c r="E1216" s="64" t="s">
        <v>739</v>
      </c>
      <c r="F1216" s="64">
        <v>76.0</v>
      </c>
      <c r="G1216" s="64">
        <v>5000.0</v>
      </c>
      <c r="H1216" s="64" t="s">
        <v>23</v>
      </c>
      <c r="I1216" s="64" t="s">
        <v>5962</v>
      </c>
      <c r="J1216" s="64"/>
      <c r="K1216" s="64"/>
      <c r="L1216" s="64"/>
      <c r="M1216" s="64"/>
      <c r="N1216" s="64" t="s">
        <v>5963</v>
      </c>
      <c r="O1216" s="64" t="s">
        <v>6006</v>
      </c>
    </row>
    <row r="1217" ht="12.75" customHeight="1">
      <c r="A1217" s="82">
        <v>39599.0</v>
      </c>
      <c r="B1217" s="64">
        <v>681.0</v>
      </c>
      <c r="C1217" s="64" t="s">
        <v>228</v>
      </c>
      <c r="D1217" s="64" t="s">
        <v>819</v>
      </c>
      <c r="E1217" s="64" t="s">
        <v>911</v>
      </c>
      <c r="F1217" s="64">
        <v>76.0</v>
      </c>
      <c r="G1217" s="64">
        <v>6150.0</v>
      </c>
      <c r="H1217" s="64" t="s">
        <v>23</v>
      </c>
      <c r="I1217" s="64" t="s">
        <v>5962</v>
      </c>
      <c r="J1217" s="64"/>
      <c r="K1217" s="64"/>
      <c r="L1217" s="64"/>
      <c r="M1217" s="64"/>
      <c r="N1217" s="64" t="s">
        <v>5963</v>
      </c>
      <c r="O1217" s="64" t="s">
        <v>6141</v>
      </c>
    </row>
    <row r="1218" ht="12.75" customHeight="1">
      <c r="A1218" s="82">
        <v>39599.0</v>
      </c>
      <c r="B1218" s="64">
        <v>677.0</v>
      </c>
      <c r="C1218" s="64" t="s">
        <v>228</v>
      </c>
      <c r="D1218" s="64" t="s">
        <v>819</v>
      </c>
      <c r="E1218" s="64" t="s">
        <v>918</v>
      </c>
      <c r="F1218" s="64">
        <v>77.0</v>
      </c>
      <c r="G1218" s="64">
        <v>4650.0</v>
      </c>
      <c r="H1218" s="64" t="s">
        <v>23</v>
      </c>
      <c r="I1218" s="64"/>
      <c r="J1218" s="64"/>
      <c r="K1218" s="64"/>
      <c r="L1218" s="64"/>
      <c r="M1218" s="64"/>
      <c r="N1218" s="64" t="s">
        <v>5963</v>
      </c>
      <c r="O1218" s="64" t="s">
        <v>6257</v>
      </c>
    </row>
    <row r="1219" ht="12.75" customHeight="1">
      <c r="A1219" s="82">
        <v>39599.0</v>
      </c>
      <c r="B1219" s="64">
        <v>678.0</v>
      </c>
      <c r="C1219" s="64" t="s">
        <v>228</v>
      </c>
      <c r="D1219" s="64" t="s">
        <v>819</v>
      </c>
      <c r="E1219" s="64" t="s">
        <v>4972</v>
      </c>
      <c r="F1219" s="64">
        <v>78.0</v>
      </c>
      <c r="G1219" s="64">
        <v>5750.0</v>
      </c>
      <c r="H1219" s="64" t="s">
        <v>23</v>
      </c>
      <c r="I1219" s="64"/>
      <c r="J1219" s="64"/>
      <c r="K1219" s="64"/>
      <c r="L1219" s="64"/>
      <c r="M1219" s="64"/>
      <c r="N1219" s="64" t="s">
        <v>5963</v>
      </c>
      <c r="O1219" s="64" t="s">
        <v>6548</v>
      </c>
    </row>
    <row r="1220" ht="12.75" customHeight="1">
      <c r="A1220" s="82">
        <v>39599.416666666664</v>
      </c>
      <c r="B1220" s="64">
        <v>680.0</v>
      </c>
      <c r="C1220" s="64" t="s">
        <v>228</v>
      </c>
      <c r="D1220" s="64" t="s">
        <v>819</v>
      </c>
      <c r="E1220" s="64" t="s">
        <v>918</v>
      </c>
      <c r="F1220" s="64">
        <v>73.0</v>
      </c>
      <c r="G1220" s="64">
        <v>4300.0</v>
      </c>
      <c r="H1220" s="64" t="s">
        <v>23</v>
      </c>
      <c r="I1220" s="64" t="s">
        <v>5962</v>
      </c>
      <c r="J1220" s="64"/>
      <c r="K1220" s="64"/>
      <c r="L1220" s="64"/>
      <c r="M1220" s="64"/>
      <c r="N1220" s="64" t="s">
        <v>5963</v>
      </c>
      <c r="O1220" s="64" t="s">
        <v>6041</v>
      </c>
    </row>
    <row r="1221" ht="12.75" customHeight="1">
      <c r="A1221" s="82">
        <v>39599.541666666664</v>
      </c>
      <c r="B1221" s="64">
        <v>679.0</v>
      </c>
      <c r="C1221" s="64" t="s">
        <v>228</v>
      </c>
      <c r="D1221" s="64" t="s">
        <v>819</v>
      </c>
      <c r="E1221" s="64" t="s">
        <v>927</v>
      </c>
      <c r="F1221" s="64">
        <v>79.0</v>
      </c>
      <c r="G1221" s="64">
        <v>4650.0</v>
      </c>
      <c r="H1221" s="64" t="s">
        <v>23</v>
      </c>
      <c r="I1221" s="64" t="s">
        <v>5962</v>
      </c>
      <c r="J1221" s="64"/>
      <c r="K1221" s="64"/>
      <c r="L1221" s="64"/>
      <c r="M1221" s="64"/>
      <c r="N1221" s="64" t="s">
        <v>5963</v>
      </c>
      <c r="O1221" s="64" t="s">
        <v>6041</v>
      </c>
    </row>
    <row r="1222" ht="12.75" customHeight="1">
      <c r="A1222" s="82">
        <v>39600.5</v>
      </c>
      <c r="B1222" s="64">
        <v>685.0</v>
      </c>
      <c r="C1222" s="64" t="s">
        <v>228</v>
      </c>
      <c r="D1222" s="64" t="s">
        <v>819</v>
      </c>
      <c r="E1222" s="64" t="s">
        <v>4508</v>
      </c>
      <c r="F1222" s="64">
        <v>74.0</v>
      </c>
      <c r="G1222" s="64">
        <v>4650.0</v>
      </c>
      <c r="H1222" s="64" t="s">
        <v>23</v>
      </c>
      <c r="I1222" s="64" t="s">
        <v>5971</v>
      </c>
      <c r="J1222" s="64"/>
      <c r="K1222" s="64"/>
      <c r="L1222" s="64"/>
      <c r="M1222" s="64"/>
      <c r="N1222" s="64" t="s">
        <v>5963</v>
      </c>
      <c r="O1222" s="64" t="s">
        <v>6192</v>
      </c>
    </row>
    <row r="1223" ht="12.75" customHeight="1">
      <c r="A1223" s="82">
        <v>39600.625</v>
      </c>
      <c r="B1223" s="64">
        <v>686.0</v>
      </c>
      <c r="C1223" s="64" t="s">
        <v>228</v>
      </c>
      <c r="D1223" s="64" t="s">
        <v>819</v>
      </c>
      <c r="E1223" s="64" t="s">
        <v>2495</v>
      </c>
      <c r="F1223" s="64">
        <v>79.0</v>
      </c>
      <c r="G1223" s="64">
        <v>5200.0</v>
      </c>
      <c r="H1223" s="64" t="s">
        <v>23</v>
      </c>
      <c r="I1223" s="64" t="s">
        <v>5971</v>
      </c>
      <c r="J1223" s="64"/>
      <c r="K1223" s="64"/>
      <c r="L1223" s="64"/>
      <c r="M1223" s="64"/>
      <c r="N1223" s="64" t="s">
        <v>5963</v>
      </c>
      <c r="O1223" s="64" t="s">
        <v>6555</v>
      </c>
    </row>
    <row r="1224" ht="12.75" customHeight="1">
      <c r="A1224" s="82">
        <v>39600.708333333336</v>
      </c>
      <c r="B1224" s="64">
        <v>688.0</v>
      </c>
      <c r="C1224" s="64" t="s">
        <v>228</v>
      </c>
      <c r="D1224" s="64" t="s">
        <v>819</v>
      </c>
      <c r="E1224" s="64" t="s">
        <v>6556</v>
      </c>
      <c r="F1224" s="64">
        <v>76.0</v>
      </c>
      <c r="G1224" s="64">
        <v>4400.0</v>
      </c>
      <c r="H1224" s="64" t="s">
        <v>23</v>
      </c>
      <c r="I1224" s="64" t="s">
        <v>5962</v>
      </c>
      <c r="J1224" s="64"/>
      <c r="K1224" s="64"/>
      <c r="L1224" s="64"/>
      <c r="M1224" s="64"/>
      <c r="N1224" s="64" t="s">
        <v>5963</v>
      </c>
      <c r="O1224" s="64" t="s">
        <v>6006</v>
      </c>
    </row>
    <row r="1225" ht="12.75" customHeight="1">
      <c r="A1225" s="82">
        <v>39600.729166666664</v>
      </c>
      <c r="B1225" s="64">
        <v>687.0</v>
      </c>
      <c r="C1225" s="64" t="s">
        <v>228</v>
      </c>
      <c r="D1225" s="64" t="s">
        <v>819</v>
      </c>
      <c r="E1225" s="64" t="s">
        <v>947</v>
      </c>
      <c r="F1225" s="64">
        <v>76.0</v>
      </c>
      <c r="G1225" s="64">
        <v>4500.0</v>
      </c>
      <c r="H1225" s="64" t="s">
        <v>23</v>
      </c>
      <c r="I1225" s="64" t="s">
        <v>5971</v>
      </c>
      <c r="J1225" s="64"/>
      <c r="K1225" s="64"/>
      <c r="L1225" s="64"/>
      <c r="M1225" s="64"/>
      <c r="N1225" s="64" t="s">
        <v>5963</v>
      </c>
      <c r="O1225" s="64" t="s">
        <v>6006</v>
      </c>
    </row>
    <row r="1226" ht="12.75" customHeight="1">
      <c r="A1226" s="82">
        <v>39600.760416666664</v>
      </c>
      <c r="B1226" s="64">
        <v>689.0</v>
      </c>
      <c r="C1226" s="64" t="s">
        <v>228</v>
      </c>
      <c r="D1226" s="64" t="s">
        <v>819</v>
      </c>
      <c r="E1226" s="64" t="s">
        <v>947</v>
      </c>
      <c r="F1226" s="64">
        <v>74.0</v>
      </c>
      <c r="G1226" s="64">
        <v>4250.0</v>
      </c>
      <c r="H1226" s="64" t="s">
        <v>23</v>
      </c>
      <c r="I1226" s="64" t="s">
        <v>5962</v>
      </c>
      <c r="J1226" s="64"/>
      <c r="K1226" s="64"/>
      <c r="L1226" s="64"/>
      <c r="M1226" s="64"/>
      <c r="N1226" s="64" t="s">
        <v>5963</v>
      </c>
      <c r="O1226" s="64" t="s">
        <v>6365</v>
      </c>
    </row>
    <row r="1227" ht="12.75" customHeight="1">
      <c r="A1227" s="82">
        <v>39601.0</v>
      </c>
      <c r="B1227" s="64">
        <v>691.0</v>
      </c>
      <c r="C1227" s="64" t="s">
        <v>228</v>
      </c>
      <c r="D1227" s="64" t="s">
        <v>819</v>
      </c>
      <c r="E1227" s="64" t="s">
        <v>948</v>
      </c>
      <c r="F1227" s="64">
        <v>72.0</v>
      </c>
      <c r="G1227" s="64">
        <v>3800.0</v>
      </c>
      <c r="H1227" s="64" t="s">
        <v>23</v>
      </c>
      <c r="I1227" s="64" t="s">
        <v>5962</v>
      </c>
      <c r="J1227" s="64"/>
      <c r="K1227" s="64"/>
      <c r="L1227" s="64"/>
      <c r="M1227" s="64"/>
      <c r="N1227" s="64" t="s">
        <v>5963</v>
      </c>
      <c r="O1227" s="64" t="s">
        <v>5968</v>
      </c>
    </row>
    <row r="1228" ht="12.75" customHeight="1">
      <c r="A1228" s="82">
        <v>39601.0</v>
      </c>
      <c r="B1228" s="64">
        <v>694.0</v>
      </c>
      <c r="C1228" s="64" t="s">
        <v>228</v>
      </c>
      <c r="D1228" s="64" t="s">
        <v>819</v>
      </c>
      <c r="E1228" s="64" t="s">
        <v>1084</v>
      </c>
      <c r="F1228" s="64">
        <v>73.0</v>
      </c>
      <c r="G1228" s="64">
        <v>4450.0</v>
      </c>
      <c r="H1228" s="64" t="s">
        <v>23</v>
      </c>
      <c r="I1228" s="64" t="s">
        <v>5971</v>
      </c>
      <c r="J1228" s="64"/>
      <c r="K1228" s="64"/>
      <c r="L1228" s="64"/>
      <c r="M1228" s="64"/>
      <c r="N1228" s="64" t="s">
        <v>5963</v>
      </c>
      <c r="O1228" s="64" t="s">
        <v>6006</v>
      </c>
    </row>
    <row r="1229" ht="12.75" customHeight="1">
      <c r="A1229" s="82">
        <v>39601.0</v>
      </c>
      <c r="B1229" s="64">
        <v>696.0</v>
      </c>
      <c r="C1229" s="64" t="s">
        <v>228</v>
      </c>
      <c r="D1229" s="64" t="s">
        <v>819</v>
      </c>
      <c r="E1229" s="64" t="s">
        <v>1011</v>
      </c>
      <c r="F1229" s="64">
        <v>74.0</v>
      </c>
      <c r="G1229" s="64">
        <v>4300.0</v>
      </c>
      <c r="H1229" s="64" t="s">
        <v>23</v>
      </c>
      <c r="I1229" s="64" t="s">
        <v>5971</v>
      </c>
      <c r="J1229" s="64"/>
      <c r="K1229" s="64"/>
      <c r="L1229" s="64"/>
      <c r="M1229" s="64"/>
      <c r="N1229" s="64" t="s">
        <v>5963</v>
      </c>
      <c r="O1229" s="64" t="s">
        <v>6006</v>
      </c>
    </row>
    <row r="1230" ht="12.75" customHeight="1">
      <c r="A1230" s="82">
        <v>39601.0</v>
      </c>
      <c r="B1230" s="64">
        <v>697.0</v>
      </c>
      <c r="C1230" s="64" t="s">
        <v>228</v>
      </c>
      <c r="D1230" s="64" t="s">
        <v>8</v>
      </c>
      <c r="E1230" s="64" t="s">
        <v>739</v>
      </c>
      <c r="F1230" s="64">
        <v>74.0</v>
      </c>
      <c r="G1230" s="64">
        <v>4700.0</v>
      </c>
      <c r="H1230" s="64" t="s">
        <v>23</v>
      </c>
      <c r="I1230" s="64" t="s">
        <v>5971</v>
      </c>
      <c r="J1230" s="64"/>
      <c r="K1230" s="64"/>
      <c r="L1230" s="64"/>
      <c r="M1230" s="64"/>
      <c r="N1230" s="64" t="s">
        <v>5963</v>
      </c>
      <c r="O1230" s="64" t="s">
        <v>6006</v>
      </c>
    </row>
    <row r="1231" ht="12.75" customHeight="1">
      <c r="A1231" s="82">
        <v>39601.0</v>
      </c>
      <c r="B1231" s="64">
        <v>690.0</v>
      </c>
      <c r="C1231" s="64" t="s">
        <v>228</v>
      </c>
      <c r="D1231" s="64" t="s">
        <v>819</v>
      </c>
      <c r="E1231" s="64" t="s">
        <v>927</v>
      </c>
      <c r="F1231" s="64">
        <v>74.0</v>
      </c>
      <c r="G1231" s="64">
        <v>4700.0</v>
      </c>
      <c r="H1231" s="64" t="s">
        <v>23</v>
      </c>
      <c r="I1231" s="64" t="s">
        <v>5962</v>
      </c>
      <c r="J1231" s="64"/>
      <c r="K1231" s="64"/>
      <c r="L1231" s="64"/>
      <c r="M1231" s="64"/>
      <c r="N1231" s="64" t="s">
        <v>5963</v>
      </c>
      <c r="O1231" s="64" t="s">
        <v>860</v>
      </c>
    </row>
    <row r="1232" ht="12.75" customHeight="1">
      <c r="A1232" s="82">
        <v>39601.0</v>
      </c>
      <c r="B1232" s="64">
        <v>698.0</v>
      </c>
      <c r="C1232" s="64" t="s">
        <v>228</v>
      </c>
      <c r="D1232" s="64" t="s">
        <v>819</v>
      </c>
      <c r="E1232" s="64" t="s">
        <v>945</v>
      </c>
      <c r="F1232" s="64">
        <v>77.0</v>
      </c>
      <c r="G1232" s="64">
        <v>5050.0</v>
      </c>
      <c r="H1232" s="64" t="s">
        <v>23</v>
      </c>
      <c r="I1232" s="64" t="s">
        <v>5962</v>
      </c>
      <c r="J1232" s="64"/>
      <c r="K1232" s="64"/>
      <c r="L1232" s="64"/>
      <c r="M1232" s="64"/>
      <c r="N1232" s="64" t="s">
        <v>5963</v>
      </c>
      <c r="O1232" s="64" t="s">
        <v>5967</v>
      </c>
    </row>
    <row r="1233" ht="12.75" customHeight="1">
      <c r="A1233" s="82">
        <v>39601.0</v>
      </c>
      <c r="B1233" s="64">
        <v>695.0</v>
      </c>
      <c r="C1233" s="64" t="s">
        <v>228</v>
      </c>
      <c r="D1233" s="64" t="s">
        <v>819</v>
      </c>
      <c r="E1233" s="64" t="s">
        <v>1000</v>
      </c>
      <c r="F1233" s="64">
        <v>80.0</v>
      </c>
      <c r="G1233" s="64">
        <v>4850.0</v>
      </c>
      <c r="H1233" s="64" t="s">
        <v>23</v>
      </c>
      <c r="I1233" s="64" t="s">
        <v>5971</v>
      </c>
      <c r="J1233" s="64"/>
      <c r="K1233" s="64"/>
      <c r="L1233" s="64"/>
      <c r="M1233" s="64"/>
      <c r="N1233" s="64" t="s">
        <v>5963</v>
      </c>
      <c r="O1233" s="64" t="s">
        <v>6250</v>
      </c>
    </row>
    <row r="1234" ht="12.75" customHeight="1">
      <c r="A1234" s="82">
        <v>39601.0</v>
      </c>
      <c r="B1234" s="64">
        <v>692.0</v>
      </c>
      <c r="C1234" s="64" t="s">
        <v>228</v>
      </c>
      <c r="D1234" s="64" t="s">
        <v>819</v>
      </c>
      <c r="E1234" s="64" t="s">
        <v>913</v>
      </c>
      <c r="F1234" s="64">
        <v>80.0</v>
      </c>
      <c r="G1234" s="64">
        <v>5200.0</v>
      </c>
      <c r="H1234" s="64" t="s">
        <v>23</v>
      </c>
      <c r="I1234" s="64" t="s">
        <v>5962</v>
      </c>
      <c r="J1234" s="64"/>
      <c r="K1234" s="64"/>
      <c r="L1234" s="64"/>
      <c r="M1234" s="64"/>
      <c r="N1234" s="64" t="s">
        <v>5963</v>
      </c>
      <c r="O1234" s="64" t="s">
        <v>6042</v>
      </c>
    </row>
    <row r="1235" ht="12.75" customHeight="1">
      <c r="A1235" s="82">
        <v>39601.0</v>
      </c>
      <c r="B1235" s="64">
        <v>693.0</v>
      </c>
      <c r="C1235" s="64" t="s">
        <v>228</v>
      </c>
      <c r="D1235" s="64" t="s">
        <v>819</v>
      </c>
      <c r="E1235" s="64" t="s">
        <v>33</v>
      </c>
      <c r="F1235" s="64">
        <v>82.0</v>
      </c>
      <c r="G1235" s="64">
        <v>5600.0</v>
      </c>
      <c r="H1235" s="64" t="s">
        <v>23</v>
      </c>
      <c r="I1235" s="64" t="s">
        <v>5962</v>
      </c>
      <c r="J1235" s="64"/>
      <c r="K1235" s="64"/>
      <c r="L1235" s="64"/>
      <c r="M1235" s="64"/>
      <c r="N1235" s="64" t="s">
        <v>5963</v>
      </c>
      <c r="O1235" s="64" t="s">
        <v>5972</v>
      </c>
    </row>
    <row r="1236" ht="12.75" customHeight="1">
      <c r="A1236" s="82">
        <v>39602.0</v>
      </c>
      <c r="B1236" s="64">
        <v>1281.0</v>
      </c>
      <c r="C1236" s="64" t="s">
        <v>228</v>
      </c>
      <c r="D1236" s="64" t="s">
        <v>819</v>
      </c>
      <c r="E1236" s="64" t="s">
        <v>6557</v>
      </c>
      <c r="F1236" s="64">
        <v>72.0</v>
      </c>
      <c r="G1236" s="64">
        <v>4000.0</v>
      </c>
      <c r="H1236" s="64" t="s">
        <v>23</v>
      </c>
      <c r="I1236" s="64" t="s">
        <v>5962</v>
      </c>
      <c r="J1236" s="64"/>
      <c r="K1236" s="64"/>
      <c r="L1236" s="64"/>
      <c r="M1236" s="64"/>
      <c r="N1236" s="64" t="s">
        <v>5963</v>
      </c>
      <c r="O1236" s="64" t="s">
        <v>5992</v>
      </c>
    </row>
    <row r="1237" ht="12.75" customHeight="1">
      <c r="A1237" s="82">
        <v>39602.0</v>
      </c>
      <c r="B1237" s="64">
        <v>1282.0</v>
      </c>
      <c r="C1237" s="64" t="s">
        <v>228</v>
      </c>
      <c r="D1237" s="64" t="s">
        <v>819</v>
      </c>
      <c r="E1237" s="64" t="s">
        <v>932</v>
      </c>
      <c r="F1237" s="64">
        <v>73.0</v>
      </c>
      <c r="G1237" s="64">
        <v>4000.0</v>
      </c>
      <c r="H1237" s="64" t="s">
        <v>23</v>
      </c>
      <c r="I1237" s="64" t="s">
        <v>5962</v>
      </c>
      <c r="J1237" s="64"/>
      <c r="K1237" s="64"/>
      <c r="L1237" s="64"/>
      <c r="M1237" s="64"/>
      <c r="N1237" s="64" t="s">
        <v>5963</v>
      </c>
      <c r="O1237" s="64" t="s">
        <v>5967</v>
      </c>
    </row>
    <row r="1238" ht="12.75" customHeight="1">
      <c r="A1238" s="82">
        <v>39602.0</v>
      </c>
      <c r="B1238" s="64">
        <v>699.0</v>
      </c>
      <c r="C1238" s="64" t="s">
        <v>228</v>
      </c>
      <c r="D1238" s="64" t="s">
        <v>819</v>
      </c>
      <c r="E1238" s="64" t="s">
        <v>916</v>
      </c>
      <c r="F1238" s="64">
        <v>74.0</v>
      </c>
      <c r="G1238" s="64">
        <v>4200.0</v>
      </c>
      <c r="H1238" s="64" t="s">
        <v>23</v>
      </c>
      <c r="I1238" s="64" t="s">
        <v>5962</v>
      </c>
      <c r="J1238" s="64"/>
      <c r="K1238" s="64"/>
      <c r="L1238" s="64"/>
      <c r="M1238" s="64"/>
      <c r="N1238" s="64" t="s">
        <v>5963</v>
      </c>
      <c r="O1238" s="64" t="s">
        <v>6162</v>
      </c>
    </row>
    <row r="1239" ht="12.75" customHeight="1">
      <c r="A1239" s="82">
        <v>39602.0</v>
      </c>
      <c r="B1239" s="64">
        <v>1284.0</v>
      </c>
      <c r="C1239" s="64" t="s">
        <v>228</v>
      </c>
      <c r="D1239" s="64" t="s">
        <v>819</v>
      </c>
      <c r="E1239" s="64" t="s">
        <v>918</v>
      </c>
      <c r="F1239" s="64">
        <v>76.0</v>
      </c>
      <c r="G1239" s="64">
        <v>4400.0</v>
      </c>
      <c r="H1239" s="64" t="s">
        <v>23</v>
      </c>
      <c r="I1239" s="64"/>
      <c r="J1239" s="64"/>
      <c r="K1239" s="64"/>
      <c r="L1239" s="64"/>
      <c r="M1239" s="64"/>
      <c r="N1239" s="64" t="s">
        <v>5963</v>
      </c>
      <c r="O1239" s="64" t="s">
        <v>6041</v>
      </c>
    </row>
    <row r="1240" ht="12.75" customHeight="1">
      <c r="A1240" s="82">
        <v>39602.0</v>
      </c>
      <c r="B1240" s="64">
        <v>1283.0</v>
      </c>
      <c r="C1240" s="64" t="s">
        <v>228</v>
      </c>
      <c r="D1240" s="64" t="s">
        <v>819</v>
      </c>
      <c r="E1240" s="64" t="s">
        <v>6558</v>
      </c>
      <c r="F1240" s="64">
        <v>77.0</v>
      </c>
      <c r="G1240" s="64">
        <v>4300.0</v>
      </c>
      <c r="H1240" s="64" t="s">
        <v>23</v>
      </c>
      <c r="I1240" s="64"/>
      <c r="J1240" s="64"/>
      <c r="K1240" s="64"/>
      <c r="L1240" s="64"/>
      <c r="M1240" s="64"/>
      <c r="N1240" s="64" t="s">
        <v>5963</v>
      </c>
      <c r="O1240" s="64" t="s">
        <v>6250</v>
      </c>
    </row>
    <row r="1241" ht="12.75" customHeight="1">
      <c r="A1241" s="82">
        <v>39602.0</v>
      </c>
      <c r="B1241" s="64">
        <v>1280.0</v>
      </c>
      <c r="C1241" s="64" t="s">
        <v>228</v>
      </c>
      <c r="D1241" s="64" t="s">
        <v>819</v>
      </c>
      <c r="E1241" s="64" t="s">
        <v>1101</v>
      </c>
      <c r="F1241" s="64">
        <v>78.0</v>
      </c>
      <c r="G1241" s="64">
        <v>5500.0</v>
      </c>
      <c r="H1241" s="64" t="s">
        <v>23</v>
      </c>
      <c r="I1241" s="64" t="s">
        <v>5971</v>
      </c>
      <c r="J1241" s="64"/>
      <c r="K1241" s="64"/>
      <c r="L1241" s="64"/>
      <c r="M1241" s="64"/>
      <c r="N1241" s="64" t="s">
        <v>5963</v>
      </c>
      <c r="O1241" s="64" t="s">
        <v>6006</v>
      </c>
    </row>
    <row r="1242" ht="12.75" customHeight="1">
      <c r="A1242" s="82">
        <v>39603.0</v>
      </c>
      <c r="B1242" s="64">
        <v>1290.0</v>
      </c>
      <c r="C1242" s="64" t="s">
        <v>228</v>
      </c>
      <c r="D1242" s="64" t="s">
        <v>8</v>
      </c>
      <c r="E1242" s="64" t="s">
        <v>918</v>
      </c>
      <c r="F1242" s="64">
        <v>71.0</v>
      </c>
      <c r="G1242" s="64">
        <v>4200.0</v>
      </c>
      <c r="H1242" s="64" t="s">
        <v>23</v>
      </c>
      <c r="I1242" s="64" t="s">
        <v>5962</v>
      </c>
      <c r="J1242" s="64"/>
      <c r="K1242" s="64"/>
      <c r="L1242" s="64"/>
      <c r="M1242" s="64"/>
      <c r="N1242" s="64" t="s">
        <v>5963</v>
      </c>
      <c r="O1242" s="64" t="s">
        <v>6006</v>
      </c>
    </row>
    <row r="1243" ht="12.75" customHeight="1">
      <c r="A1243" s="82">
        <v>39603.0</v>
      </c>
      <c r="B1243" s="64">
        <v>1286.0</v>
      </c>
      <c r="C1243" s="64" t="s">
        <v>228</v>
      </c>
      <c r="D1243" s="64" t="s">
        <v>8</v>
      </c>
      <c r="E1243" s="64" t="s">
        <v>391</v>
      </c>
      <c r="F1243" s="64">
        <v>74.0</v>
      </c>
      <c r="G1243" s="64">
        <v>4400.0</v>
      </c>
      <c r="H1243" s="64" t="s">
        <v>23</v>
      </c>
      <c r="I1243" s="64"/>
      <c r="J1243" s="64"/>
      <c r="K1243" s="64"/>
      <c r="L1243" s="64"/>
      <c r="M1243" s="64"/>
      <c r="N1243" s="64" t="s">
        <v>5963</v>
      </c>
      <c r="O1243" s="64" t="s">
        <v>6006</v>
      </c>
    </row>
    <row r="1244" ht="12.75" customHeight="1">
      <c r="A1244" s="82">
        <v>39603.0</v>
      </c>
      <c r="B1244" s="64">
        <v>1291.0</v>
      </c>
      <c r="C1244" s="64" t="s">
        <v>228</v>
      </c>
      <c r="D1244" s="64" t="s">
        <v>8</v>
      </c>
      <c r="E1244" s="64" t="s">
        <v>904</v>
      </c>
      <c r="F1244" s="64">
        <v>75.0</v>
      </c>
      <c r="G1244" s="64">
        <v>4650.0</v>
      </c>
      <c r="H1244" s="64" t="s">
        <v>23</v>
      </c>
      <c r="I1244" s="64" t="s">
        <v>5962</v>
      </c>
      <c r="J1244" s="64"/>
      <c r="K1244" s="64"/>
      <c r="L1244" s="64"/>
      <c r="M1244" s="64"/>
      <c r="N1244" s="64" t="s">
        <v>6009</v>
      </c>
      <c r="O1244" s="64" t="s">
        <v>6009</v>
      </c>
    </row>
    <row r="1245" ht="12.75" customHeight="1">
      <c r="A1245" s="82">
        <v>39605.0</v>
      </c>
      <c r="B1245" s="64">
        <v>1297.0</v>
      </c>
      <c r="C1245" s="64" t="s">
        <v>228</v>
      </c>
      <c r="D1245" s="64" t="s">
        <v>8</v>
      </c>
      <c r="E1245" s="64" t="s">
        <v>6559</v>
      </c>
      <c r="F1245" s="64">
        <v>70.0</v>
      </c>
      <c r="G1245" s="64">
        <v>3400.0</v>
      </c>
      <c r="H1245" s="64" t="s">
        <v>23</v>
      </c>
      <c r="I1245" s="64" t="s">
        <v>5962</v>
      </c>
      <c r="J1245" s="64"/>
      <c r="K1245" s="64"/>
      <c r="L1245" s="64"/>
      <c r="M1245" s="64"/>
      <c r="N1245" s="64" t="s">
        <v>5963</v>
      </c>
      <c r="O1245" s="64" t="s">
        <v>6209</v>
      </c>
    </row>
    <row r="1246" ht="12.75" customHeight="1">
      <c r="A1246" s="82">
        <v>39605.0</v>
      </c>
      <c r="B1246" s="64">
        <v>1299.0</v>
      </c>
      <c r="C1246" s="64" t="s">
        <v>228</v>
      </c>
      <c r="D1246" s="64" t="s">
        <v>8</v>
      </c>
      <c r="E1246" s="64" t="s">
        <v>739</v>
      </c>
      <c r="F1246" s="64">
        <v>72.0</v>
      </c>
      <c r="G1246" s="64">
        <v>3500.0</v>
      </c>
      <c r="H1246" s="64" t="s">
        <v>23</v>
      </c>
      <c r="I1246" s="64" t="s">
        <v>5962</v>
      </c>
      <c r="J1246" s="64"/>
      <c r="K1246" s="64"/>
      <c r="L1246" s="64"/>
      <c r="M1246" s="64"/>
      <c r="N1246" s="64" t="s">
        <v>5963</v>
      </c>
      <c r="O1246" s="64" t="s">
        <v>6041</v>
      </c>
    </row>
    <row r="1247" ht="12.75" customHeight="1">
      <c r="A1247" s="82">
        <v>39605.0</v>
      </c>
      <c r="B1247" s="64">
        <v>1900.0</v>
      </c>
      <c r="C1247" s="64" t="s">
        <v>228</v>
      </c>
      <c r="D1247" s="64" t="s">
        <v>8</v>
      </c>
      <c r="E1247" s="64" t="s">
        <v>739</v>
      </c>
      <c r="F1247" s="64">
        <v>73.0</v>
      </c>
      <c r="G1247" s="64">
        <v>4100.0</v>
      </c>
      <c r="H1247" s="64" t="s">
        <v>23</v>
      </c>
      <c r="I1247" s="64" t="s">
        <v>5962</v>
      </c>
      <c r="J1247" s="64"/>
      <c r="K1247" s="64"/>
      <c r="L1247" s="64"/>
      <c r="M1247" s="64"/>
      <c r="N1247" s="64" t="s">
        <v>5963</v>
      </c>
      <c r="O1247" s="64" t="s">
        <v>6041</v>
      </c>
    </row>
    <row r="1248" ht="12.75" customHeight="1">
      <c r="A1248" s="82">
        <v>39605.0</v>
      </c>
      <c r="B1248" s="64">
        <v>1296.0</v>
      </c>
      <c r="C1248" s="64" t="s">
        <v>228</v>
      </c>
      <c r="D1248" s="64" t="s">
        <v>8</v>
      </c>
      <c r="E1248" s="64" t="s">
        <v>915</v>
      </c>
      <c r="F1248" s="64">
        <v>75.0</v>
      </c>
      <c r="G1248" s="64">
        <v>4500.0</v>
      </c>
      <c r="H1248" s="64" t="s">
        <v>23</v>
      </c>
      <c r="I1248" s="64" t="s">
        <v>5962</v>
      </c>
      <c r="J1248" s="64"/>
      <c r="K1248" s="64"/>
      <c r="L1248" s="64"/>
      <c r="M1248" s="64"/>
      <c r="N1248" s="64" t="s">
        <v>5963</v>
      </c>
      <c r="O1248" s="64" t="s">
        <v>6006</v>
      </c>
    </row>
    <row r="1249" ht="12.75" customHeight="1">
      <c r="A1249" s="82">
        <v>39605.0</v>
      </c>
      <c r="B1249" s="64">
        <v>1901.0</v>
      </c>
      <c r="C1249" s="64" t="s">
        <v>228</v>
      </c>
      <c r="D1249" s="64" t="s">
        <v>8</v>
      </c>
      <c r="E1249" s="64" t="s">
        <v>1379</v>
      </c>
      <c r="F1249" s="64">
        <v>76.0</v>
      </c>
      <c r="G1249" s="64">
        <v>4500.0</v>
      </c>
      <c r="H1249" s="64" t="s">
        <v>23</v>
      </c>
      <c r="I1249" s="64" t="s">
        <v>5962</v>
      </c>
      <c r="J1249" s="64"/>
      <c r="K1249" s="64"/>
      <c r="L1249" s="64"/>
      <c r="M1249" s="64"/>
      <c r="N1249" s="64" t="s">
        <v>5963</v>
      </c>
      <c r="O1249" s="64" t="s">
        <v>6555</v>
      </c>
    </row>
    <row r="1250" ht="12.75" customHeight="1">
      <c r="A1250" s="82">
        <v>39605.0</v>
      </c>
      <c r="B1250" s="64">
        <v>1294.0</v>
      </c>
      <c r="C1250" s="64" t="s">
        <v>228</v>
      </c>
      <c r="D1250" s="64" t="s">
        <v>819</v>
      </c>
      <c r="E1250" s="64" t="s">
        <v>918</v>
      </c>
      <c r="F1250" s="64">
        <v>77.0</v>
      </c>
      <c r="G1250" s="64">
        <v>4500.0</v>
      </c>
      <c r="H1250" s="64" t="s">
        <v>23</v>
      </c>
      <c r="I1250" s="64"/>
      <c r="J1250" s="64"/>
      <c r="K1250" s="64"/>
      <c r="L1250" s="64"/>
      <c r="M1250" s="64"/>
      <c r="N1250" s="64" t="s">
        <v>5963</v>
      </c>
      <c r="O1250" s="64" t="s">
        <v>6015</v>
      </c>
    </row>
    <row r="1251" ht="12.75" customHeight="1">
      <c r="A1251" s="82">
        <v>39605.0</v>
      </c>
      <c r="B1251" s="64">
        <v>1293.0</v>
      </c>
      <c r="C1251" s="64" t="s">
        <v>228</v>
      </c>
      <c r="D1251" s="64" t="s">
        <v>819</v>
      </c>
      <c r="E1251" s="64" t="s">
        <v>919</v>
      </c>
      <c r="F1251" s="64">
        <v>77.0</v>
      </c>
      <c r="G1251" s="64">
        <v>4800.0</v>
      </c>
      <c r="H1251" s="64" t="s">
        <v>23</v>
      </c>
      <c r="I1251" s="64"/>
      <c r="J1251" s="64"/>
      <c r="K1251" s="64"/>
      <c r="L1251" s="64"/>
      <c r="M1251" s="64"/>
      <c r="N1251" s="64" t="s">
        <v>5963</v>
      </c>
      <c r="O1251" s="64" t="s">
        <v>6006</v>
      </c>
    </row>
    <row r="1252" ht="12.75" customHeight="1">
      <c r="A1252" s="82">
        <v>39605.0</v>
      </c>
      <c r="B1252" s="64">
        <v>1902.0</v>
      </c>
      <c r="C1252" s="64" t="s">
        <v>228</v>
      </c>
      <c r="D1252" s="64" t="s">
        <v>8</v>
      </c>
      <c r="E1252" s="64" t="s">
        <v>5033</v>
      </c>
      <c r="F1252" s="64">
        <v>80.0</v>
      </c>
      <c r="G1252" s="64">
        <v>4700.0</v>
      </c>
      <c r="H1252" s="64" t="s">
        <v>23</v>
      </c>
      <c r="I1252" s="64" t="s">
        <v>5962</v>
      </c>
      <c r="J1252" s="64"/>
      <c r="K1252" s="64"/>
      <c r="L1252" s="64"/>
      <c r="M1252" s="64"/>
      <c r="N1252" s="64" t="s">
        <v>5963</v>
      </c>
      <c r="O1252" s="64" t="s">
        <v>5972</v>
      </c>
    </row>
    <row r="1253" ht="12.75" customHeight="1">
      <c r="A1253" s="82">
        <v>39605.0</v>
      </c>
      <c r="B1253" s="64">
        <v>1295.0</v>
      </c>
      <c r="C1253" s="64" t="s">
        <v>228</v>
      </c>
      <c r="D1253" s="64" t="s">
        <v>8</v>
      </c>
      <c r="E1253" s="64" t="s">
        <v>915</v>
      </c>
      <c r="F1253" s="64">
        <v>86.0</v>
      </c>
      <c r="G1253" s="64">
        <v>6300.0</v>
      </c>
      <c r="H1253" s="64" t="s">
        <v>23</v>
      </c>
      <c r="I1253" s="64" t="s">
        <v>5971</v>
      </c>
      <c r="J1253" s="64"/>
      <c r="K1253" s="64"/>
      <c r="L1253" s="64"/>
      <c r="M1253" s="64"/>
      <c r="N1253" s="64" t="s">
        <v>5963</v>
      </c>
      <c r="O1253" s="64" t="s">
        <v>6006</v>
      </c>
    </row>
    <row r="1254" ht="12.75" customHeight="1">
      <c r="A1254" s="82">
        <v>39606.0</v>
      </c>
      <c r="B1254" s="64">
        <v>1915.0</v>
      </c>
      <c r="C1254" s="64" t="s">
        <v>228</v>
      </c>
      <c r="D1254" s="64" t="s">
        <v>8</v>
      </c>
      <c r="E1254" s="64" t="s">
        <v>692</v>
      </c>
      <c r="F1254" s="64">
        <v>70.0</v>
      </c>
      <c r="G1254" s="64">
        <v>4100.0</v>
      </c>
      <c r="H1254" s="64" t="s">
        <v>23</v>
      </c>
      <c r="I1254" s="64" t="s">
        <v>5962</v>
      </c>
      <c r="J1254" s="64"/>
      <c r="K1254" s="64"/>
      <c r="L1254" s="64"/>
      <c r="M1254" s="64"/>
      <c r="N1254" s="64" t="s">
        <v>5963</v>
      </c>
      <c r="O1254" s="64" t="s">
        <v>6041</v>
      </c>
    </row>
    <row r="1255" ht="12.75" customHeight="1">
      <c r="A1255" s="82">
        <v>39606.0</v>
      </c>
      <c r="B1255" s="64">
        <v>1907.0</v>
      </c>
      <c r="C1255" s="64" t="s">
        <v>228</v>
      </c>
      <c r="D1255" s="64" t="s">
        <v>819</v>
      </c>
      <c r="E1255" s="64" t="s">
        <v>904</v>
      </c>
      <c r="F1255" s="64">
        <v>72.0</v>
      </c>
      <c r="G1255" s="64">
        <v>3750.0</v>
      </c>
      <c r="H1255" s="64" t="s">
        <v>23</v>
      </c>
      <c r="I1255" s="64"/>
      <c r="J1255" s="64"/>
      <c r="K1255" s="64"/>
      <c r="L1255" s="64"/>
      <c r="M1255" s="64"/>
      <c r="N1255" s="64" t="s">
        <v>5963</v>
      </c>
      <c r="O1255" s="64" t="s">
        <v>6041</v>
      </c>
    </row>
    <row r="1256" ht="12.75" customHeight="1">
      <c r="A1256" s="82">
        <v>39606.0</v>
      </c>
      <c r="B1256" s="64">
        <v>1911.0</v>
      </c>
      <c r="C1256" s="64" t="s">
        <v>228</v>
      </c>
      <c r="D1256" s="64" t="s">
        <v>819</v>
      </c>
      <c r="E1256" s="64" t="s">
        <v>6519</v>
      </c>
      <c r="F1256" s="64">
        <v>73.0</v>
      </c>
      <c r="G1256" s="64">
        <v>4650.0</v>
      </c>
      <c r="H1256" s="64" t="s">
        <v>23</v>
      </c>
      <c r="I1256" s="64" t="s">
        <v>5962</v>
      </c>
      <c r="J1256" s="64"/>
      <c r="K1256" s="64"/>
      <c r="L1256" s="64"/>
      <c r="M1256" s="64"/>
      <c r="N1256" s="64" t="s">
        <v>5963</v>
      </c>
      <c r="O1256" s="64" t="s">
        <v>6006</v>
      </c>
    </row>
    <row r="1257" ht="12.75" customHeight="1">
      <c r="A1257" s="82">
        <v>39606.0</v>
      </c>
      <c r="B1257" s="64">
        <v>1903.0</v>
      </c>
      <c r="C1257" s="64" t="s">
        <v>228</v>
      </c>
      <c r="D1257" s="64" t="s">
        <v>819</v>
      </c>
      <c r="E1257" s="64" t="s">
        <v>1377</v>
      </c>
      <c r="F1257" s="64">
        <v>74.0</v>
      </c>
      <c r="G1257" s="64">
        <v>3800.0</v>
      </c>
      <c r="H1257" s="64" t="s">
        <v>23</v>
      </c>
      <c r="I1257" s="64"/>
      <c r="J1257" s="64"/>
      <c r="K1257" s="64"/>
      <c r="L1257" s="64"/>
      <c r="M1257" s="64"/>
      <c r="N1257" s="64" t="s">
        <v>5963</v>
      </c>
      <c r="O1257" s="64" t="s">
        <v>6540</v>
      </c>
    </row>
    <row r="1258" ht="12.75" customHeight="1">
      <c r="A1258" s="82">
        <v>39606.0</v>
      </c>
      <c r="B1258" s="64">
        <v>1910.0</v>
      </c>
      <c r="C1258" s="64" t="s">
        <v>228</v>
      </c>
      <c r="D1258" s="64" t="s">
        <v>819</v>
      </c>
      <c r="E1258" s="64" t="s">
        <v>915</v>
      </c>
      <c r="F1258" s="64">
        <v>74.0</v>
      </c>
      <c r="G1258" s="64">
        <v>4300.0</v>
      </c>
      <c r="H1258" s="64" t="s">
        <v>23</v>
      </c>
      <c r="I1258" s="64" t="s">
        <v>5962</v>
      </c>
      <c r="J1258" s="64"/>
      <c r="K1258" s="64"/>
      <c r="L1258" s="64"/>
      <c r="M1258" s="64"/>
      <c r="N1258" s="64" t="s">
        <v>5963</v>
      </c>
      <c r="O1258" s="64" t="s">
        <v>6032</v>
      </c>
    </row>
    <row r="1259" ht="12.75" customHeight="1">
      <c r="A1259" s="82">
        <v>39606.0</v>
      </c>
      <c r="B1259" s="64">
        <v>1904.0</v>
      </c>
      <c r="C1259" s="64" t="s">
        <v>228</v>
      </c>
      <c r="D1259" s="64" t="s">
        <v>819</v>
      </c>
      <c r="E1259" s="64" t="s">
        <v>918</v>
      </c>
      <c r="F1259" s="64">
        <v>74.0</v>
      </c>
      <c r="G1259" s="64">
        <v>4500.0</v>
      </c>
      <c r="H1259" s="64" t="s">
        <v>23</v>
      </c>
      <c r="I1259" s="64"/>
      <c r="J1259" s="64"/>
      <c r="K1259" s="64"/>
      <c r="L1259" s="64"/>
      <c r="M1259" s="64"/>
      <c r="N1259" s="64" t="s">
        <v>5963</v>
      </c>
      <c r="O1259" s="64" t="s">
        <v>6006</v>
      </c>
    </row>
    <row r="1260" ht="12.75" customHeight="1">
      <c r="A1260" s="82">
        <v>39606.0</v>
      </c>
      <c r="B1260" s="64">
        <v>1912.0</v>
      </c>
      <c r="C1260" s="64" t="s">
        <v>228</v>
      </c>
      <c r="D1260" s="64" t="s">
        <v>819</v>
      </c>
      <c r="E1260" s="64" t="s">
        <v>6518</v>
      </c>
      <c r="F1260" s="64">
        <v>75.0</v>
      </c>
      <c r="G1260" s="64">
        <v>3900.0</v>
      </c>
      <c r="H1260" s="64" t="s">
        <v>23</v>
      </c>
      <c r="I1260" s="64" t="s">
        <v>5962</v>
      </c>
      <c r="J1260" s="64"/>
      <c r="K1260" s="64"/>
      <c r="L1260" s="64"/>
      <c r="M1260" s="64"/>
      <c r="N1260" s="64" t="s">
        <v>5963</v>
      </c>
      <c r="O1260" s="64" t="s">
        <v>6006</v>
      </c>
    </row>
    <row r="1261" ht="12.75" customHeight="1">
      <c r="A1261" s="82">
        <v>39606.0</v>
      </c>
      <c r="B1261" s="64">
        <v>1913.0</v>
      </c>
      <c r="C1261" s="64" t="s">
        <v>228</v>
      </c>
      <c r="D1261" s="64" t="s">
        <v>819</v>
      </c>
      <c r="E1261" s="64" t="s">
        <v>1392</v>
      </c>
      <c r="F1261" s="64">
        <v>76.0</v>
      </c>
      <c r="G1261" s="64">
        <v>4700.0</v>
      </c>
      <c r="H1261" s="64" t="s">
        <v>23</v>
      </c>
      <c r="I1261" s="64" t="s">
        <v>5962</v>
      </c>
      <c r="J1261" s="64"/>
      <c r="K1261" s="64"/>
      <c r="L1261" s="64"/>
      <c r="M1261" s="64"/>
      <c r="N1261" s="64" t="s">
        <v>5963</v>
      </c>
      <c r="O1261" s="64" t="s">
        <v>6175</v>
      </c>
    </row>
    <row r="1262" ht="12.75" customHeight="1">
      <c r="A1262" s="82">
        <v>39606.0</v>
      </c>
      <c r="B1262" s="64">
        <v>1916.0</v>
      </c>
      <c r="C1262" s="64" t="s">
        <v>228</v>
      </c>
      <c r="D1262" s="64" t="s">
        <v>8</v>
      </c>
      <c r="E1262" s="64" t="s">
        <v>692</v>
      </c>
      <c r="F1262" s="64">
        <v>76.0</v>
      </c>
      <c r="G1262" s="64">
        <v>4800.0</v>
      </c>
      <c r="H1262" s="64" t="s">
        <v>23</v>
      </c>
      <c r="I1262" s="64" t="s">
        <v>5962</v>
      </c>
      <c r="J1262" s="64"/>
      <c r="K1262" s="64"/>
      <c r="L1262" s="64"/>
      <c r="M1262" s="64"/>
      <c r="N1262" s="64" t="s">
        <v>5963</v>
      </c>
      <c r="O1262" s="64" t="s">
        <v>6041</v>
      </c>
    </row>
    <row r="1263" ht="12.75" customHeight="1">
      <c r="A1263" s="82">
        <v>39606.0</v>
      </c>
      <c r="B1263" s="64">
        <v>1917.0</v>
      </c>
      <c r="C1263" s="64" t="s">
        <v>228</v>
      </c>
      <c r="D1263" s="64" t="s">
        <v>8</v>
      </c>
      <c r="E1263" s="64" t="s">
        <v>414</v>
      </c>
      <c r="F1263" s="64">
        <v>77.0</v>
      </c>
      <c r="G1263" s="64">
        <v>4700.0</v>
      </c>
      <c r="H1263" s="64" t="s">
        <v>23</v>
      </c>
      <c r="I1263" s="64" t="s">
        <v>5962</v>
      </c>
      <c r="J1263" s="64"/>
      <c r="K1263" s="64"/>
      <c r="L1263" s="64"/>
      <c r="M1263" s="64"/>
      <c r="N1263" s="64" t="s">
        <v>5978</v>
      </c>
      <c r="O1263" s="64" t="s">
        <v>5978</v>
      </c>
    </row>
    <row r="1264" ht="12.75" customHeight="1">
      <c r="A1264" s="82">
        <v>39606.0</v>
      </c>
      <c r="B1264" s="64">
        <v>1906.0</v>
      </c>
      <c r="C1264" s="64" t="s">
        <v>228</v>
      </c>
      <c r="D1264" s="64" t="s">
        <v>819</v>
      </c>
      <c r="E1264" s="64" t="s">
        <v>918</v>
      </c>
      <c r="F1264" s="64">
        <v>78.0</v>
      </c>
      <c r="G1264" s="64">
        <v>4750.0</v>
      </c>
      <c r="H1264" s="64" t="s">
        <v>23</v>
      </c>
      <c r="I1264" s="64"/>
      <c r="J1264" s="64"/>
      <c r="K1264" s="64"/>
      <c r="L1264" s="64"/>
      <c r="M1264" s="64"/>
      <c r="N1264" s="64" t="s">
        <v>5963</v>
      </c>
      <c r="O1264" s="64" t="s">
        <v>5964</v>
      </c>
    </row>
    <row r="1265" ht="12.75" customHeight="1">
      <c r="A1265" s="82">
        <v>39606.0</v>
      </c>
      <c r="B1265" s="64">
        <v>1905.0</v>
      </c>
      <c r="C1265" s="64" t="s">
        <v>228</v>
      </c>
      <c r="D1265" s="64" t="s">
        <v>819</v>
      </c>
      <c r="E1265" s="64" t="s">
        <v>1377</v>
      </c>
      <c r="F1265" s="64">
        <v>78.0</v>
      </c>
      <c r="G1265" s="64">
        <v>4850.0</v>
      </c>
      <c r="H1265" s="64" t="s">
        <v>23</v>
      </c>
      <c r="I1265" s="64"/>
      <c r="J1265" s="64"/>
      <c r="K1265" s="64"/>
      <c r="L1265" s="64"/>
      <c r="M1265" s="64"/>
      <c r="N1265" s="64" t="s">
        <v>5963</v>
      </c>
      <c r="O1265" s="64" t="s">
        <v>5965</v>
      </c>
    </row>
    <row r="1266" ht="12.75" customHeight="1">
      <c r="A1266" s="82">
        <v>39606.0</v>
      </c>
      <c r="B1266" s="64">
        <v>1909.0</v>
      </c>
      <c r="C1266" s="64" t="s">
        <v>228</v>
      </c>
      <c r="D1266" s="64" t="s">
        <v>8</v>
      </c>
      <c r="E1266" s="64" t="s">
        <v>414</v>
      </c>
      <c r="F1266" s="64">
        <v>79.0</v>
      </c>
      <c r="G1266" s="64">
        <v>5250.0</v>
      </c>
      <c r="H1266" s="64" t="s">
        <v>23</v>
      </c>
      <c r="I1266" s="64" t="s">
        <v>5962</v>
      </c>
      <c r="J1266" s="64"/>
      <c r="K1266" s="64"/>
      <c r="L1266" s="64"/>
      <c r="M1266" s="64"/>
      <c r="N1266" s="64" t="s">
        <v>5978</v>
      </c>
      <c r="O1266" s="64" t="s">
        <v>6560</v>
      </c>
    </row>
    <row r="1267" ht="12.75" customHeight="1">
      <c r="A1267" s="82">
        <v>39607.0</v>
      </c>
      <c r="B1267" s="64">
        <v>1922.0</v>
      </c>
      <c r="C1267" s="64" t="s">
        <v>228</v>
      </c>
      <c r="D1267" s="64" t="s">
        <v>819</v>
      </c>
      <c r="E1267" s="64" t="s">
        <v>932</v>
      </c>
      <c r="F1267" s="64">
        <v>72.0</v>
      </c>
      <c r="G1267" s="64">
        <v>3600.0</v>
      </c>
      <c r="H1267" s="64" t="s">
        <v>23</v>
      </c>
      <c r="I1267" s="64" t="s">
        <v>5962</v>
      </c>
      <c r="J1267" s="64"/>
      <c r="K1267" s="64"/>
      <c r="L1267" s="64"/>
      <c r="M1267" s="64"/>
      <c r="N1267" s="64" t="s">
        <v>5963</v>
      </c>
      <c r="O1267" s="64" t="s">
        <v>1382</v>
      </c>
    </row>
    <row r="1268" ht="12.75" customHeight="1">
      <c r="A1268" s="82">
        <v>39607.0</v>
      </c>
      <c r="B1268" s="64">
        <v>1931.0</v>
      </c>
      <c r="C1268" s="64" t="s">
        <v>228</v>
      </c>
      <c r="D1268" s="64" t="s">
        <v>819</v>
      </c>
      <c r="E1268" s="64" t="s">
        <v>6558</v>
      </c>
      <c r="F1268" s="64">
        <v>73.0</v>
      </c>
      <c r="G1268" s="64">
        <v>4100.0</v>
      </c>
      <c r="H1268" s="64" t="s">
        <v>23</v>
      </c>
      <c r="I1268" s="64"/>
      <c r="J1268" s="64"/>
      <c r="K1268" s="64"/>
      <c r="L1268" s="64"/>
      <c r="M1268" s="64"/>
      <c r="N1268" s="64" t="s">
        <v>5963</v>
      </c>
      <c r="O1268" s="64" t="s">
        <v>6006</v>
      </c>
    </row>
    <row r="1269" ht="12.75" customHeight="1">
      <c r="A1269" s="82">
        <v>39607.0</v>
      </c>
      <c r="B1269" s="64">
        <v>1927.0</v>
      </c>
      <c r="C1269" s="64" t="s">
        <v>228</v>
      </c>
      <c r="D1269" s="64" t="s">
        <v>819</v>
      </c>
      <c r="E1269" s="64" t="s">
        <v>904</v>
      </c>
      <c r="F1269" s="64">
        <v>74.0</v>
      </c>
      <c r="G1269" s="64">
        <v>3900.0</v>
      </c>
      <c r="H1269" s="64" t="s">
        <v>23</v>
      </c>
      <c r="I1269" s="64"/>
      <c r="J1269" s="64"/>
      <c r="K1269" s="64"/>
      <c r="L1269" s="64"/>
      <c r="M1269" s="64"/>
      <c r="N1269" s="64" t="s">
        <v>5963</v>
      </c>
      <c r="O1269" s="64" t="s">
        <v>6006</v>
      </c>
    </row>
    <row r="1270" ht="12.75" customHeight="1">
      <c r="A1270" s="82">
        <v>39607.0</v>
      </c>
      <c r="B1270" s="64">
        <v>1921.0</v>
      </c>
      <c r="C1270" s="64" t="s">
        <v>228</v>
      </c>
      <c r="D1270" s="64" t="s">
        <v>819</v>
      </c>
      <c r="E1270" s="64" t="s">
        <v>958</v>
      </c>
      <c r="F1270" s="64">
        <v>75.0</v>
      </c>
      <c r="G1270" s="64">
        <v>3900.0</v>
      </c>
      <c r="H1270" s="64" t="s">
        <v>23</v>
      </c>
      <c r="I1270" s="64" t="s">
        <v>5971</v>
      </c>
      <c r="J1270" s="64"/>
      <c r="K1270" s="64"/>
      <c r="L1270" s="64"/>
      <c r="M1270" s="64"/>
      <c r="N1270" s="64" t="s">
        <v>5963</v>
      </c>
      <c r="O1270" s="64" t="s">
        <v>6006</v>
      </c>
    </row>
    <row r="1271" ht="12.75" customHeight="1">
      <c r="A1271" s="82">
        <v>39607.0</v>
      </c>
      <c r="B1271" s="64">
        <v>1923.0</v>
      </c>
      <c r="C1271" s="64" t="s">
        <v>228</v>
      </c>
      <c r="D1271" s="64" t="s">
        <v>819</v>
      </c>
      <c r="E1271" s="64" t="s">
        <v>4867</v>
      </c>
      <c r="F1271" s="64">
        <v>76.0</v>
      </c>
      <c r="G1271" s="64">
        <v>4700.0</v>
      </c>
      <c r="H1271" s="64" t="s">
        <v>23</v>
      </c>
      <c r="I1271" s="64"/>
      <c r="J1271" s="64"/>
      <c r="K1271" s="64"/>
      <c r="L1271" s="64"/>
      <c r="M1271" s="64"/>
      <c r="N1271" s="64" t="s">
        <v>5963</v>
      </c>
      <c r="O1271" s="64" t="s">
        <v>5968</v>
      </c>
    </row>
    <row r="1272" ht="12.75" customHeight="1">
      <c r="A1272" s="82">
        <v>39607.0</v>
      </c>
      <c r="B1272" s="64">
        <v>1929.0</v>
      </c>
      <c r="C1272" s="64" t="s">
        <v>228</v>
      </c>
      <c r="D1272" s="64" t="s">
        <v>819</v>
      </c>
      <c r="E1272" s="64" t="s">
        <v>1209</v>
      </c>
      <c r="F1272" s="64">
        <v>76.0</v>
      </c>
      <c r="G1272" s="64">
        <v>4750.0</v>
      </c>
      <c r="H1272" s="64" t="s">
        <v>23</v>
      </c>
      <c r="I1272" s="64"/>
      <c r="J1272" s="64"/>
      <c r="K1272" s="64"/>
      <c r="L1272" s="64"/>
      <c r="M1272" s="64"/>
      <c r="N1272" s="64" t="s">
        <v>5963</v>
      </c>
      <c r="O1272" s="64" t="s">
        <v>6198</v>
      </c>
    </row>
    <row r="1273" ht="12.75" customHeight="1">
      <c r="A1273" s="82">
        <v>39607.0</v>
      </c>
      <c r="B1273" s="64">
        <v>1925.0</v>
      </c>
      <c r="C1273" s="64" t="s">
        <v>228</v>
      </c>
      <c r="D1273" s="64" t="s">
        <v>819</v>
      </c>
      <c r="E1273" s="64" t="s">
        <v>1347</v>
      </c>
      <c r="F1273" s="64">
        <v>76.0</v>
      </c>
      <c r="G1273" s="64">
        <v>5000.0</v>
      </c>
      <c r="H1273" s="64" t="s">
        <v>23</v>
      </c>
      <c r="I1273" s="64" t="s">
        <v>5962</v>
      </c>
      <c r="J1273" s="64"/>
      <c r="K1273" s="64"/>
      <c r="L1273" s="64"/>
      <c r="M1273" s="64"/>
      <c r="N1273" s="64" t="s">
        <v>5963</v>
      </c>
      <c r="O1273" s="64" t="s">
        <v>5967</v>
      </c>
    </row>
    <row r="1274" ht="12.75" customHeight="1">
      <c r="A1274" s="82">
        <v>39607.0</v>
      </c>
      <c r="B1274" s="64">
        <v>1928.0</v>
      </c>
      <c r="C1274" s="64" t="s">
        <v>228</v>
      </c>
      <c r="D1274" s="64" t="s">
        <v>819</v>
      </c>
      <c r="E1274" s="64" t="s">
        <v>915</v>
      </c>
      <c r="F1274" s="64">
        <v>77.0</v>
      </c>
      <c r="G1274" s="64">
        <v>4500.0</v>
      </c>
      <c r="H1274" s="64" t="s">
        <v>23</v>
      </c>
      <c r="I1274" s="64"/>
      <c r="J1274" s="64"/>
      <c r="K1274" s="64"/>
      <c r="L1274" s="64"/>
      <c r="M1274" s="64"/>
      <c r="N1274" s="64" t="s">
        <v>5963</v>
      </c>
      <c r="O1274" s="64" t="s">
        <v>5967</v>
      </c>
    </row>
    <row r="1275" ht="12.75" customHeight="1">
      <c r="A1275" s="82">
        <v>39607.0</v>
      </c>
      <c r="B1275" s="64">
        <v>1924.0</v>
      </c>
      <c r="C1275" s="64" t="s">
        <v>228</v>
      </c>
      <c r="D1275" s="64" t="s">
        <v>819</v>
      </c>
      <c r="E1275" s="64" t="s">
        <v>921</v>
      </c>
      <c r="F1275" s="64">
        <v>77.0</v>
      </c>
      <c r="G1275" s="64">
        <v>4700.0</v>
      </c>
      <c r="H1275" s="64" t="s">
        <v>23</v>
      </c>
      <c r="I1275" s="64" t="s">
        <v>5962</v>
      </c>
      <c r="J1275" s="64"/>
      <c r="K1275" s="64"/>
      <c r="L1275" s="64"/>
      <c r="M1275" s="64"/>
      <c r="N1275" s="64" t="s">
        <v>5963</v>
      </c>
      <c r="O1275" s="64" t="s">
        <v>5967</v>
      </c>
    </row>
    <row r="1276" ht="12.75" customHeight="1">
      <c r="A1276" s="82">
        <v>39607.0</v>
      </c>
      <c r="B1276" s="64">
        <v>1920.0</v>
      </c>
      <c r="C1276" s="64" t="s">
        <v>228</v>
      </c>
      <c r="D1276" s="64" t="s">
        <v>819</v>
      </c>
      <c r="E1276" s="64" t="s">
        <v>1377</v>
      </c>
      <c r="F1276" s="64">
        <v>78.0</v>
      </c>
      <c r="G1276" s="64">
        <v>4500.0</v>
      </c>
      <c r="H1276" s="64" t="s">
        <v>23</v>
      </c>
      <c r="I1276" s="64" t="s">
        <v>5962</v>
      </c>
      <c r="J1276" s="64"/>
      <c r="K1276" s="64"/>
      <c r="L1276" s="64"/>
      <c r="M1276" s="64"/>
      <c r="N1276" s="64" t="s">
        <v>5963</v>
      </c>
      <c r="O1276" s="64" t="s">
        <v>6006</v>
      </c>
    </row>
    <row r="1277" ht="12.75" customHeight="1">
      <c r="A1277" s="82">
        <v>39607.0</v>
      </c>
      <c r="B1277" s="64">
        <v>1919.0</v>
      </c>
      <c r="C1277" s="64" t="s">
        <v>228</v>
      </c>
      <c r="D1277" s="64" t="s">
        <v>819</v>
      </c>
      <c r="E1277" s="64" t="s">
        <v>918</v>
      </c>
      <c r="F1277" s="64">
        <v>80.0</v>
      </c>
      <c r="G1277" s="64">
        <v>5250.0</v>
      </c>
      <c r="H1277" s="64" t="s">
        <v>23</v>
      </c>
      <c r="I1277" s="64" t="s">
        <v>5962</v>
      </c>
      <c r="J1277" s="64"/>
      <c r="K1277" s="64"/>
      <c r="L1277" s="64"/>
      <c r="M1277" s="64"/>
      <c r="N1277" s="64" t="s">
        <v>5963</v>
      </c>
      <c r="O1277" s="64" t="s">
        <v>6006</v>
      </c>
    </row>
    <row r="1278" ht="12.75" customHeight="1">
      <c r="A1278" s="82">
        <v>39607.0</v>
      </c>
      <c r="B1278" s="64">
        <v>1930.0</v>
      </c>
      <c r="C1278" s="64" t="s">
        <v>228</v>
      </c>
      <c r="D1278" s="64" t="s">
        <v>819</v>
      </c>
      <c r="E1278" s="64" t="s">
        <v>947</v>
      </c>
      <c r="F1278" s="64">
        <v>82.0</v>
      </c>
      <c r="G1278" s="64">
        <v>5300.0</v>
      </c>
      <c r="H1278" s="64" t="s">
        <v>23</v>
      </c>
      <c r="I1278" s="64"/>
      <c r="J1278" s="64"/>
      <c r="K1278" s="64"/>
      <c r="L1278" s="64"/>
      <c r="M1278" s="64"/>
      <c r="N1278" s="64" t="s">
        <v>5963</v>
      </c>
      <c r="O1278" s="64" t="s">
        <v>6006</v>
      </c>
    </row>
    <row r="1279" ht="12.75" customHeight="1">
      <c r="A1279" s="82">
        <v>39607.0</v>
      </c>
      <c r="B1279" s="64">
        <v>1932.0</v>
      </c>
      <c r="C1279" s="64" t="s">
        <v>228</v>
      </c>
      <c r="D1279" s="64" t="s">
        <v>8</v>
      </c>
      <c r="E1279" s="64" t="s">
        <v>391</v>
      </c>
      <c r="F1279" s="64">
        <v>86.0</v>
      </c>
      <c r="G1279" s="64">
        <v>5900.0</v>
      </c>
      <c r="H1279" s="64" t="s">
        <v>23</v>
      </c>
      <c r="I1279" s="64"/>
      <c r="J1279" s="64"/>
      <c r="K1279" s="64"/>
      <c r="L1279" s="64"/>
      <c r="M1279" s="64"/>
      <c r="N1279" s="64" t="s">
        <v>5963</v>
      </c>
      <c r="O1279" s="64" t="s">
        <v>1319</v>
      </c>
    </row>
    <row r="1280" ht="12.75" customHeight="1">
      <c r="A1280" s="82">
        <v>39608.0</v>
      </c>
      <c r="B1280" s="64">
        <v>1934.0</v>
      </c>
      <c r="C1280" s="64" t="s">
        <v>228</v>
      </c>
      <c r="D1280" s="64" t="s">
        <v>819</v>
      </c>
      <c r="E1280" s="64" t="s">
        <v>6519</v>
      </c>
      <c r="F1280" s="64">
        <v>71.0</v>
      </c>
      <c r="G1280" s="64">
        <v>4300.0</v>
      </c>
      <c r="H1280" s="64" t="s">
        <v>23</v>
      </c>
      <c r="I1280" s="64" t="s">
        <v>5962</v>
      </c>
      <c r="J1280" s="64"/>
      <c r="K1280" s="64"/>
      <c r="L1280" s="64"/>
      <c r="M1280" s="64"/>
      <c r="N1280" s="64" t="s">
        <v>5963</v>
      </c>
      <c r="O1280" s="64" t="s">
        <v>6006</v>
      </c>
    </row>
    <row r="1281" ht="12.75" customHeight="1">
      <c r="A1281" s="82">
        <v>39608.0</v>
      </c>
      <c r="B1281" s="64">
        <v>1938.0</v>
      </c>
      <c r="C1281" s="64" t="s">
        <v>228</v>
      </c>
      <c r="D1281" s="64" t="s">
        <v>819</v>
      </c>
      <c r="E1281" s="64" t="s">
        <v>915</v>
      </c>
      <c r="F1281" s="64">
        <v>74.0</v>
      </c>
      <c r="G1281" s="64">
        <v>4300.0</v>
      </c>
      <c r="H1281" s="64" t="s">
        <v>23</v>
      </c>
      <c r="I1281" s="64" t="s">
        <v>5962</v>
      </c>
      <c r="J1281" s="64"/>
      <c r="K1281" s="64"/>
      <c r="L1281" s="64"/>
      <c r="M1281" s="64"/>
      <c r="N1281" s="64" t="s">
        <v>5963</v>
      </c>
      <c r="O1281" s="64" t="s">
        <v>6006</v>
      </c>
    </row>
    <row r="1282" ht="12.75" customHeight="1">
      <c r="A1282" s="82">
        <v>39608.0</v>
      </c>
      <c r="B1282" s="64">
        <v>1933.0</v>
      </c>
      <c r="C1282" s="64" t="s">
        <v>228</v>
      </c>
      <c r="D1282" s="64" t="s">
        <v>819</v>
      </c>
      <c r="E1282" s="64" t="s">
        <v>1101</v>
      </c>
      <c r="F1282" s="64">
        <v>77.0</v>
      </c>
      <c r="G1282" s="64">
        <v>4200.0</v>
      </c>
      <c r="H1282" s="64" t="s">
        <v>23</v>
      </c>
      <c r="I1282" s="64" t="s">
        <v>5971</v>
      </c>
      <c r="J1282" s="64"/>
      <c r="K1282" s="64"/>
      <c r="L1282" s="64"/>
      <c r="M1282" s="64"/>
      <c r="N1282" s="64" t="s">
        <v>5963</v>
      </c>
      <c r="O1282" s="64" t="s">
        <v>6041</v>
      </c>
    </row>
    <row r="1283" ht="12.75" customHeight="1">
      <c r="A1283" s="82">
        <v>39608.0</v>
      </c>
      <c r="B1283" s="64">
        <v>1936.0</v>
      </c>
      <c r="C1283" s="64" t="s">
        <v>228</v>
      </c>
      <c r="D1283" s="64" t="s">
        <v>819</v>
      </c>
      <c r="E1283" s="64" t="s">
        <v>931</v>
      </c>
      <c r="F1283" s="64">
        <v>77.0</v>
      </c>
      <c r="G1283" s="64">
        <v>4600.0</v>
      </c>
      <c r="H1283" s="64" t="s">
        <v>23</v>
      </c>
      <c r="I1283" s="64" t="s">
        <v>5962</v>
      </c>
      <c r="J1283" s="64"/>
      <c r="K1283" s="64"/>
      <c r="L1283" s="64"/>
      <c r="M1283" s="64"/>
      <c r="N1283" s="64" t="s">
        <v>5963</v>
      </c>
      <c r="O1283" s="64" t="s">
        <v>6035</v>
      </c>
    </row>
    <row r="1284" ht="12.75" customHeight="1">
      <c r="A1284" s="82">
        <v>39608.0</v>
      </c>
      <c r="B1284" s="64">
        <v>1937.0</v>
      </c>
      <c r="C1284" s="64" t="s">
        <v>228</v>
      </c>
      <c r="D1284" s="64" t="s">
        <v>819</v>
      </c>
      <c r="E1284" s="64" t="s">
        <v>919</v>
      </c>
      <c r="F1284" s="64">
        <v>77.0</v>
      </c>
      <c r="G1284" s="64">
        <v>4700.0</v>
      </c>
      <c r="H1284" s="64" t="s">
        <v>23</v>
      </c>
      <c r="I1284" s="64" t="s">
        <v>5962</v>
      </c>
      <c r="J1284" s="64"/>
      <c r="K1284" s="64"/>
      <c r="L1284" s="64"/>
      <c r="M1284" s="64"/>
      <c r="N1284" s="64" t="s">
        <v>5963</v>
      </c>
      <c r="O1284" s="64" t="s">
        <v>6352</v>
      </c>
    </row>
    <row r="1285" ht="12.75" customHeight="1">
      <c r="A1285" s="82">
        <v>39608.0</v>
      </c>
      <c r="B1285" s="64">
        <v>1935.0</v>
      </c>
      <c r="C1285" s="64" t="s">
        <v>228</v>
      </c>
      <c r="D1285" s="64" t="s">
        <v>819</v>
      </c>
      <c r="E1285" s="64" t="s">
        <v>904</v>
      </c>
      <c r="F1285" s="64">
        <v>81.0</v>
      </c>
      <c r="G1285" s="64">
        <v>5200.0</v>
      </c>
      <c r="H1285" s="64" t="s">
        <v>23</v>
      </c>
      <c r="I1285" s="64" t="s">
        <v>5962</v>
      </c>
      <c r="J1285" s="64"/>
      <c r="K1285" s="64"/>
      <c r="L1285" s="64"/>
      <c r="M1285" s="64"/>
      <c r="N1285" s="64" t="s">
        <v>5963</v>
      </c>
      <c r="O1285" s="64" t="s">
        <v>860</v>
      </c>
    </row>
    <row r="1286" ht="12.75" customHeight="1">
      <c r="A1286" s="82">
        <v>39609.0</v>
      </c>
      <c r="B1286" s="64">
        <v>1940.0</v>
      </c>
      <c r="C1286" s="64" t="s">
        <v>228</v>
      </c>
      <c r="D1286" s="64" t="s">
        <v>8</v>
      </c>
      <c r="E1286" s="64" t="s">
        <v>275</v>
      </c>
      <c r="F1286" s="64">
        <v>70.0</v>
      </c>
      <c r="G1286" s="64">
        <v>3350.0</v>
      </c>
      <c r="H1286" s="64" t="s">
        <v>23</v>
      </c>
      <c r="I1286" s="64" t="s">
        <v>5962</v>
      </c>
      <c r="J1286" s="64"/>
      <c r="K1286" s="64"/>
      <c r="L1286" s="64"/>
      <c r="M1286" s="64"/>
      <c r="N1286" s="64" t="s">
        <v>5963</v>
      </c>
      <c r="O1286" s="64" t="s">
        <v>6006</v>
      </c>
    </row>
    <row r="1287" ht="12.75" customHeight="1">
      <c r="A1287" s="82">
        <v>39609.0</v>
      </c>
      <c r="B1287" s="64">
        <v>1939.0</v>
      </c>
      <c r="C1287" s="64" t="s">
        <v>228</v>
      </c>
      <c r="D1287" s="64" t="s">
        <v>819</v>
      </c>
      <c r="E1287" s="64" t="s">
        <v>6561</v>
      </c>
      <c r="F1287" s="64">
        <v>75.0</v>
      </c>
      <c r="G1287" s="64">
        <v>5200.0</v>
      </c>
      <c r="H1287" s="64" t="s">
        <v>23</v>
      </c>
      <c r="I1287" s="64" t="s">
        <v>5962</v>
      </c>
      <c r="J1287" s="64"/>
      <c r="K1287" s="64"/>
      <c r="L1287" s="64"/>
      <c r="M1287" s="64"/>
      <c r="N1287" s="64" t="s">
        <v>5963</v>
      </c>
      <c r="O1287" s="64" t="s">
        <v>1070</v>
      </c>
    </row>
    <row r="1288" ht="12.75" customHeight="1">
      <c r="A1288" s="82">
        <v>39609.0</v>
      </c>
      <c r="B1288" s="64">
        <v>1942.0</v>
      </c>
      <c r="C1288" s="64" t="s">
        <v>228</v>
      </c>
      <c r="D1288" s="64" t="s">
        <v>819</v>
      </c>
      <c r="E1288" s="64" t="s">
        <v>33</v>
      </c>
      <c r="F1288" s="64">
        <v>76.0</v>
      </c>
      <c r="G1288" s="64">
        <v>4300.0</v>
      </c>
      <c r="H1288" s="64" t="s">
        <v>23</v>
      </c>
      <c r="I1288" s="64" t="s">
        <v>5962</v>
      </c>
      <c r="J1288" s="64"/>
      <c r="K1288" s="64"/>
      <c r="L1288" s="64"/>
      <c r="M1288" s="64"/>
      <c r="N1288" s="64" t="s">
        <v>5963</v>
      </c>
      <c r="O1288" s="64" t="s">
        <v>5967</v>
      </c>
    </row>
    <row r="1289" ht="12.75" customHeight="1">
      <c r="A1289" s="82">
        <v>39609.0</v>
      </c>
      <c r="B1289" s="64">
        <v>1941.0</v>
      </c>
      <c r="C1289" s="64" t="s">
        <v>228</v>
      </c>
      <c r="D1289" s="64" t="s">
        <v>819</v>
      </c>
      <c r="E1289" s="64" t="s">
        <v>947</v>
      </c>
      <c r="F1289" s="64">
        <v>77.0</v>
      </c>
      <c r="G1289" s="64">
        <v>4300.0</v>
      </c>
      <c r="H1289" s="64" t="s">
        <v>23</v>
      </c>
      <c r="I1289" s="64" t="s">
        <v>5962</v>
      </c>
      <c r="J1289" s="64"/>
      <c r="K1289" s="64"/>
      <c r="L1289" s="64"/>
      <c r="M1289" s="64"/>
      <c r="N1289" s="64" t="s">
        <v>5963</v>
      </c>
      <c r="O1289" s="64" t="s">
        <v>6192</v>
      </c>
    </row>
    <row r="1290" ht="12.75" customHeight="1">
      <c r="A1290" s="82">
        <v>39612.0</v>
      </c>
      <c r="B1290" s="64">
        <v>1946.0</v>
      </c>
      <c r="C1290" s="64" t="s">
        <v>228</v>
      </c>
      <c r="D1290" s="64" t="s">
        <v>8</v>
      </c>
      <c r="E1290" s="64" t="s">
        <v>911</v>
      </c>
      <c r="F1290" s="64">
        <v>74.0</v>
      </c>
      <c r="G1290" s="64">
        <v>3900.0</v>
      </c>
      <c r="H1290" s="64" t="s">
        <v>23</v>
      </c>
      <c r="I1290" s="64" t="s">
        <v>5962</v>
      </c>
      <c r="J1290" s="64"/>
      <c r="K1290" s="64"/>
      <c r="L1290" s="64"/>
      <c r="M1290" s="64"/>
      <c r="N1290" s="64" t="s">
        <v>6562</v>
      </c>
      <c r="O1290" s="64" t="s">
        <v>6562</v>
      </c>
    </row>
    <row r="1291" ht="12.75" customHeight="1">
      <c r="A1291" s="82">
        <v>39612.0</v>
      </c>
      <c r="B1291" s="64">
        <v>1948.0</v>
      </c>
      <c r="C1291" s="64" t="s">
        <v>228</v>
      </c>
      <c r="D1291" s="64" t="s">
        <v>8</v>
      </c>
      <c r="E1291" s="64" t="s">
        <v>275</v>
      </c>
      <c r="F1291" s="64">
        <v>74.0</v>
      </c>
      <c r="G1291" s="64">
        <v>4100.0</v>
      </c>
      <c r="H1291" s="64" t="s">
        <v>23</v>
      </c>
      <c r="I1291" s="64" t="s">
        <v>5962</v>
      </c>
      <c r="J1291" s="64"/>
      <c r="K1291" s="64"/>
      <c r="L1291" s="64"/>
      <c r="M1291" s="64"/>
      <c r="N1291" s="64" t="s">
        <v>5963</v>
      </c>
      <c r="O1291" s="64" t="s">
        <v>6542</v>
      </c>
    </row>
    <row r="1292" ht="12.75" customHeight="1">
      <c r="A1292" s="82">
        <v>39612.0</v>
      </c>
      <c r="B1292" s="64">
        <v>1945.0</v>
      </c>
      <c r="C1292" s="64" t="s">
        <v>228</v>
      </c>
      <c r="D1292" s="64" t="s">
        <v>8</v>
      </c>
      <c r="E1292" s="64" t="s">
        <v>4785</v>
      </c>
      <c r="F1292" s="64">
        <v>74.0</v>
      </c>
      <c r="G1292" s="64">
        <v>4100.0</v>
      </c>
      <c r="H1292" s="64" t="s">
        <v>23</v>
      </c>
      <c r="I1292" s="64" t="s">
        <v>5962</v>
      </c>
      <c r="J1292" s="64"/>
      <c r="K1292" s="64"/>
      <c r="L1292" s="64"/>
      <c r="M1292" s="64"/>
      <c r="N1292" s="64" t="s">
        <v>5963</v>
      </c>
      <c r="O1292" s="64" t="s">
        <v>6038</v>
      </c>
    </row>
    <row r="1293" ht="12.75" customHeight="1">
      <c r="A1293" s="82">
        <v>39612.0</v>
      </c>
      <c r="B1293" s="64">
        <v>1947.0</v>
      </c>
      <c r="C1293" s="64" t="s">
        <v>228</v>
      </c>
      <c r="D1293" s="64" t="s">
        <v>8</v>
      </c>
      <c r="E1293" s="64" t="s">
        <v>919</v>
      </c>
      <c r="F1293" s="64">
        <v>74.0</v>
      </c>
      <c r="G1293" s="64">
        <v>4350.0</v>
      </c>
      <c r="H1293" s="64" t="s">
        <v>23</v>
      </c>
      <c r="I1293" s="64" t="s">
        <v>5962</v>
      </c>
      <c r="J1293" s="64"/>
      <c r="K1293" s="64"/>
      <c r="L1293" s="64"/>
      <c r="M1293" s="64"/>
      <c r="N1293" s="64" t="s">
        <v>5963</v>
      </c>
      <c r="O1293" s="64" t="s">
        <v>6041</v>
      </c>
    </row>
    <row r="1294" ht="12.75" customHeight="1">
      <c r="A1294" s="82">
        <v>39612.458333333336</v>
      </c>
      <c r="B1294" s="64">
        <v>1944.0</v>
      </c>
      <c r="C1294" s="64" t="s">
        <v>228</v>
      </c>
      <c r="D1294" s="64" t="s">
        <v>8</v>
      </c>
      <c r="E1294" s="64" t="s">
        <v>716</v>
      </c>
      <c r="F1294" s="64">
        <v>77.0</v>
      </c>
      <c r="G1294" s="64">
        <v>4100.0</v>
      </c>
      <c r="H1294" s="64" t="s">
        <v>23</v>
      </c>
      <c r="I1294" s="64" t="s">
        <v>5962</v>
      </c>
      <c r="J1294" s="64"/>
      <c r="K1294" s="64"/>
      <c r="L1294" s="64"/>
      <c r="M1294" s="64"/>
      <c r="N1294" s="64" t="s">
        <v>5963</v>
      </c>
      <c r="O1294" s="64" t="s">
        <v>6563</v>
      </c>
    </row>
    <row r="1295" ht="12.75" customHeight="1">
      <c r="A1295" s="82">
        <v>39612.479166666664</v>
      </c>
      <c r="B1295" s="64">
        <v>1943.0</v>
      </c>
      <c r="C1295" s="64" t="s">
        <v>228</v>
      </c>
      <c r="D1295" s="64" t="s">
        <v>8</v>
      </c>
      <c r="E1295" s="64" t="s">
        <v>926</v>
      </c>
      <c r="F1295" s="64">
        <v>75.0</v>
      </c>
      <c r="G1295" s="64">
        <v>4550.0</v>
      </c>
      <c r="H1295" s="64" t="s">
        <v>23</v>
      </c>
      <c r="I1295" s="64" t="s">
        <v>5962</v>
      </c>
      <c r="J1295" s="64"/>
      <c r="K1295" s="64"/>
      <c r="L1295" s="64"/>
      <c r="M1295" s="64"/>
      <c r="N1295" s="64" t="s">
        <v>5963</v>
      </c>
      <c r="O1295" s="64" t="s">
        <v>5967</v>
      </c>
    </row>
    <row r="1296" ht="12.75" customHeight="1">
      <c r="A1296" s="82">
        <v>39613.0</v>
      </c>
      <c r="B1296" s="64">
        <v>1955.0</v>
      </c>
      <c r="C1296" s="64" t="s">
        <v>228</v>
      </c>
      <c r="D1296" s="64" t="s">
        <v>819</v>
      </c>
      <c r="E1296" s="64" t="s">
        <v>947</v>
      </c>
      <c r="F1296" s="64">
        <v>72.0</v>
      </c>
      <c r="G1296" s="64">
        <v>3600.0</v>
      </c>
      <c r="H1296" s="64" t="s">
        <v>23</v>
      </c>
      <c r="I1296" s="64" t="s">
        <v>5962</v>
      </c>
      <c r="J1296" s="64"/>
      <c r="K1296" s="64"/>
      <c r="L1296" s="64"/>
      <c r="M1296" s="64"/>
      <c r="N1296" s="64" t="s">
        <v>5969</v>
      </c>
      <c r="O1296" s="64" t="s">
        <v>6564</v>
      </c>
    </row>
    <row r="1297" ht="12.75" customHeight="1">
      <c r="A1297" s="82">
        <v>39613.0</v>
      </c>
      <c r="B1297" s="64">
        <v>1956.0</v>
      </c>
      <c r="C1297" s="64" t="s">
        <v>228</v>
      </c>
      <c r="D1297" s="64" t="s">
        <v>819</v>
      </c>
      <c r="E1297" s="64" t="s">
        <v>911</v>
      </c>
      <c r="F1297" s="64">
        <v>73.0</v>
      </c>
      <c r="G1297" s="64">
        <v>3800.0</v>
      </c>
      <c r="H1297" s="64" t="s">
        <v>23</v>
      </c>
      <c r="I1297" s="64" t="s">
        <v>5962</v>
      </c>
      <c r="J1297" s="64"/>
      <c r="K1297" s="64"/>
      <c r="L1297" s="64"/>
      <c r="M1297" s="64"/>
      <c r="N1297" s="64" t="s">
        <v>5978</v>
      </c>
      <c r="O1297" s="64" t="s">
        <v>5978</v>
      </c>
    </row>
    <row r="1298" ht="12.75" customHeight="1">
      <c r="A1298" s="82">
        <v>39613.0</v>
      </c>
      <c r="B1298" s="64">
        <v>1957.0</v>
      </c>
      <c r="C1298" s="64" t="s">
        <v>228</v>
      </c>
      <c r="D1298" s="64" t="s">
        <v>819</v>
      </c>
      <c r="E1298" s="64" t="s">
        <v>1000</v>
      </c>
      <c r="F1298" s="64">
        <v>74.0</v>
      </c>
      <c r="G1298" s="64">
        <v>3800.0</v>
      </c>
      <c r="H1298" s="64" t="s">
        <v>23</v>
      </c>
      <c r="I1298" s="64" t="s">
        <v>5962</v>
      </c>
      <c r="J1298" s="64"/>
      <c r="K1298" s="64"/>
      <c r="L1298" s="64"/>
      <c r="M1298" s="64"/>
      <c r="N1298" s="64" t="s">
        <v>5963</v>
      </c>
      <c r="O1298" s="64" t="s">
        <v>6041</v>
      </c>
    </row>
    <row r="1299" ht="12.75" customHeight="1">
      <c r="A1299" s="82">
        <v>39613.0</v>
      </c>
      <c r="B1299" s="64">
        <v>1958.0</v>
      </c>
      <c r="C1299" s="64" t="s">
        <v>228</v>
      </c>
      <c r="D1299" s="64" t="s">
        <v>819</v>
      </c>
      <c r="E1299" s="64" t="s">
        <v>915</v>
      </c>
      <c r="F1299" s="64">
        <v>74.0</v>
      </c>
      <c r="G1299" s="64">
        <v>4100.0</v>
      </c>
      <c r="H1299" s="64" t="s">
        <v>23</v>
      </c>
      <c r="I1299" s="64" t="s">
        <v>5962</v>
      </c>
      <c r="J1299" s="64"/>
      <c r="K1299" s="64"/>
      <c r="L1299" s="64"/>
      <c r="M1299" s="64"/>
      <c r="N1299" s="64" t="s">
        <v>5963</v>
      </c>
      <c r="O1299" s="64" t="s">
        <v>6032</v>
      </c>
    </row>
    <row r="1300" ht="12.75" customHeight="1">
      <c r="A1300" s="82">
        <v>39613.0</v>
      </c>
      <c r="B1300" s="64">
        <v>1954.0</v>
      </c>
      <c r="C1300" s="64" t="s">
        <v>228</v>
      </c>
      <c r="D1300" s="64" t="s">
        <v>819</v>
      </c>
      <c r="E1300" s="64" t="s">
        <v>911</v>
      </c>
      <c r="F1300" s="64">
        <v>76.0</v>
      </c>
      <c r="G1300" s="64">
        <v>5150.0</v>
      </c>
      <c r="H1300" s="64" t="s">
        <v>23</v>
      </c>
      <c r="I1300" s="64" t="s">
        <v>5962</v>
      </c>
      <c r="J1300" s="64"/>
      <c r="K1300" s="64"/>
      <c r="L1300" s="64"/>
      <c r="M1300" s="64"/>
      <c r="N1300" s="64" t="s">
        <v>5963</v>
      </c>
      <c r="O1300" s="64" t="s">
        <v>6006</v>
      </c>
    </row>
    <row r="1301" ht="12.75" customHeight="1">
      <c r="A1301" s="82">
        <v>39613.354166666664</v>
      </c>
      <c r="B1301" s="64">
        <v>1949.0</v>
      </c>
      <c r="C1301" s="64" t="s">
        <v>228</v>
      </c>
      <c r="D1301" s="64" t="s">
        <v>819</v>
      </c>
      <c r="E1301" s="64" t="s">
        <v>999</v>
      </c>
      <c r="F1301" s="64">
        <v>75.0</v>
      </c>
      <c r="G1301" s="64">
        <v>4450.0</v>
      </c>
      <c r="H1301" s="64" t="s">
        <v>23</v>
      </c>
      <c r="I1301" s="64" t="s">
        <v>5971</v>
      </c>
      <c r="J1301" s="64"/>
      <c r="K1301" s="64"/>
      <c r="L1301" s="64"/>
      <c r="M1301" s="64"/>
      <c r="N1301" s="64" t="s">
        <v>5963</v>
      </c>
      <c r="O1301" s="64" t="s">
        <v>6402</v>
      </c>
    </row>
    <row r="1302" ht="12.75" customHeight="1">
      <c r="A1302" s="82">
        <v>39613.416666666664</v>
      </c>
      <c r="B1302" s="64">
        <v>1951.0</v>
      </c>
      <c r="C1302" s="64" t="s">
        <v>228</v>
      </c>
      <c r="D1302" s="64" t="s">
        <v>819</v>
      </c>
      <c r="E1302" s="64" t="s">
        <v>1329</v>
      </c>
      <c r="F1302" s="64">
        <v>72.0</v>
      </c>
      <c r="G1302" s="64">
        <v>3700.0</v>
      </c>
      <c r="H1302" s="64" t="s">
        <v>23</v>
      </c>
      <c r="I1302" s="64" t="s">
        <v>5962</v>
      </c>
      <c r="J1302" s="64"/>
      <c r="K1302" s="64"/>
      <c r="L1302" s="64"/>
      <c r="M1302" s="64"/>
      <c r="N1302" s="64" t="s">
        <v>5963</v>
      </c>
      <c r="O1302" s="64" t="s">
        <v>6555</v>
      </c>
    </row>
    <row r="1303" ht="12.75" customHeight="1">
      <c r="A1303" s="82">
        <v>39613.416666666664</v>
      </c>
      <c r="B1303" s="64">
        <v>1950.0</v>
      </c>
      <c r="C1303" s="64" t="s">
        <v>228</v>
      </c>
      <c r="D1303" s="64" t="s">
        <v>819</v>
      </c>
      <c r="E1303" s="64" t="s">
        <v>1204</v>
      </c>
      <c r="F1303" s="64">
        <v>79.0</v>
      </c>
      <c r="G1303" s="64">
        <v>5450.0</v>
      </c>
      <c r="H1303" s="64" t="s">
        <v>23</v>
      </c>
      <c r="I1303" s="64" t="s">
        <v>5962</v>
      </c>
      <c r="J1303" s="64"/>
      <c r="K1303" s="64"/>
      <c r="L1303" s="64"/>
      <c r="M1303" s="64"/>
      <c r="N1303" s="64" t="s">
        <v>5963</v>
      </c>
      <c r="O1303" s="64" t="s">
        <v>6327</v>
      </c>
    </row>
    <row r="1304" ht="12.75" customHeight="1">
      <c r="A1304" s="82">
        <v>39613.5</v>
      </c>
      <c r="B1304" s="64">
        <v>1952.0</v>
      </c>
      <c r="C1304" s="64" t="s">
        <v>228</v>
      </c>
      <c r="D1304" s="64" t="s">
        <v>819</v>
      </c>
      <c r="E1304" s="64" t="s">
        <v>915</v>
      </c>
      <c r="F1304" s="64">
        <v>78.0</v>
      </c>
      <c r="G1304" s="64">
        <v>5250.0</v>
      </c>
      <c r="H1304" s="64" t="s">
        <v>23</v>
      </c>
      <c r="I1304" s="64" t="s">
        <v>5962</v>
      </c>
      <c r="J1304" s="64"/>
      <c r="K1304" s="64"/>
      <c r="L1304" s="64"/>
      <c r="M1304" s="64"/>
      <c r="N1304" s="64" t="s">
        <v>5963</v>
      </c>
      <c r="O1304" s="64" t="s">
        <v>6179</v>
      </c>
    </row>
    <row r="1305" ht="12.75" customHeight="1">
      <c r="A1305" s="82">
        <v>39613.541666666664</v>
      </c>
      <c r="B1305" s="64">
        <v>1953.0</v>
      </c>
      <c r="C1305" s="64" t="s">
        <v>228</v>
      </c>
      <c r="D1305" s="64" t="s">
        <v>8</v>
      </c>
      <c r="E1305" s="64" t="s">
        <v>716</v>
      </c>
      <c r="F1305" s="64">
        <v>78.0</v>
      </c>
      <c r="G1305" s="64">
        <v>5050.0</v>
      </c>
      <c r="H1305" s="64" t="s">
        <v>23</v>
      </c>
      <c r="I1305" s="64" t="s">
        <v>5962</v>
      </c>
      <c r="J1305" s="64"/>
      <c r="K1305" s="64"/>
      <c r="L1305" s="64"/>
      <c r="M1305" s="64"/>
      <c r="N1305" s="64" t="s">
        <v>5996</v>
      </c>
      <c r="O1305" s="64" t="s">
        <v>6565</v>
      </c>
    </row>
    <row r="1306" ht="12.75" customHeight="1">
      <c r="A1306" s="82">
        <v>39614.0</v>
      </c>
      <c r="B1306" s="64">
        <v>1970.0</v>
      </c>
      <c r="C1306" s="64" t="s">
        <v>228</v>
      </c>
      <c r="D1306" s="64" t="s">
        <v>8</v>
      </c>
      <c r="E1306" s="64" t="s">
        <v>391</v>
      </c>
      <c r="F1306" s="64">
        <v>72.0</v>
      </c>
      <c r="G1306" s="64">
        <v>3600.0</v>
      </c>
      <c r="H1306" s="64" t="s">
        <v>23</v>
      </c>
      <c r="I1306" s="64" t="s">
        <v>5971</v>
      </c>
      <c r="J1306" s="64"/>
      <c r="K1306" s="64"/>
      <c r="L1306" s="64"/>
      <c r="M1306" s="64"/>
      <c r="N1306" s="64" t="s">
        <v>5963</v>
      </c>
      <c r="O1306" s="64" t="s">
        <v>6566</v>
      </c>
    </row>
    <row r="1307" ht="12.75" customHeight="1">
      <c r="A1307" s="82">
        <v>39614.0</v>
      </c>
      <c r="B1307" s="64">
        <v>1966.0</v>
      </c>
      <c r="C1307" s="64" t="s">
        <v>228</v>
      </c>
      <c r="D1307" s="64" t="s">
        <v>819</v>
      </c>
      <c r="E1307" s="64" t="s">
        <v>915</v>
      </c>
      <c r="F1307" s="64">
        <v>72.0</v>
      </c>
      <c r="G1307" s="64">
        <v>3650.0</v>
      </c>
      <c r="H1307" s="64" t="s">
        <v>23</v>
      </c>
      <c r="I1307" s="64" t="s">
        <v>5962</v>
      </c>
      <c r="J1307" s="64"/>
      <c r="K1307" s="64"/>
      <c r="L1307" s="64"/>
      <c r="M1307" s="64"/>
      <c r="N1307" s="64" t="s">
        <v>5963</v>
      </c>
      <c r="O1307" s="64" t="s">
        <v>6175</v>
      </c>
    </row>
    <row r="1308" ht="12.75" customHeight="1">
      <c r="A1308" s="82">
        <v>39614.0</v>
      </c>
      <c r="B1308" s="64">
        <v>1972.0</v>
      </c>
      <c r="C1308" s="64" t="s">
        <v>228</v>
      </c>
      <c r="D1308" s="64" t="s">
        <v>819</v>
      </c>
      <c r="E1308" s="64" t="s">
        <v>915</v>
      </c>
      <c r="F1308" s="64">
        <v>74.0</v>
      </c>
      <c r="G1308" s="64">
        <v>3650.0</v>
      </c>
      <c r="H1308" s="64" t="s">
        <v>23</v>
      </c>
      <c r="I1308" s="64" t="s">
        <v>5962</v>
      </c>
      <c r="J1308" s="64"/>
      <c r="K1308" s="64"/>
      <c r="L1308" s="64"/>
      <c r="M1308" s="64"/>
      <c r="N1308" s="64" t="s">
        <v>5963</v>
      </c>
      <c r="O1308" s="64" t="s">
        <v>6032</v>
      </c>
    </row>
    <row r="1309" ht="12.75" customHeight="1">
      <c r="A1309" s="82">
        <v>39614.0</v>
      </c>
      <c r="B1309" s="64">
        <v>1971.0</v>
      </c>
      <c r="C1309" s="64" t="s">
        <v>228</v>
      </c>
      <c r="D1309" s="64" t="s">
        <v>8</v>
      </c>
      <c r="E1309" s="64" t="s">
        <v>391</v>
      </c>
      <c r="F1309" s="64">
        <v>74.0</v>
      </c>
      <c r="G1309" s="64">
        <v>3800.0</v>
      </c>
      <c r="H1309" s="64" t="s">
        <v>23</v>
      </c>
      <c r="I1309" s="64" t="s">
        <v>5971</v>
      </c>
      <c r="J1309" s="64"/>
      <c r="K1309" s="64"/>
      <c r="L1309" s="64"/>
      <c r="M1309" s="64"/>
      <c r="N1309" s="64" t="s">
        <v>5963</v>
      </c>
      <c r="O1309" s="64" t="s">
        <v>6566</v>
      </c>
    </row>
    <row r="1310" ht="12.75" customHeight="1">
      <c r="A1310" s="82">
        <v>39614.0</v>
      </c>
      <c r="B1310" s="64">
        <v>1967.0</v>
      </c>
      <c r="C1310" s="64" t="s">
        <v>228</v>
      </c>
      <c r="D1310" s="64" t="s">
        <v>819</v>
      </c>
      <c r="E1310" s="64" t="s">
        <v>921</v>
      </c>
      <c r="F1310" s="64">
        <v>75.0</v>
      </c>
      <c r="G1310" s="64">
        <v>3600.0</v>
      </c>
      <c r="H1310" s="64" t="s">
        <v>23</v>
      </c>
      <c r="I1310" s="64" t="s">
        <v>5962</v>
      </c>
      <c r="J1310" s="64"/>
      <c r="K1310" s="64"/>
      <c r="L1310" s="64"/>
      <c r="M1310" s="64"/>
      <c r="N1310" s="64" t="s">
        <v>5963</v>
      </c>
      <c r="O1310" s="64" t="s">
        <v>5967</v>
      </c>
    </row>
    <row r="1311" ht="12.75" customHeight="1">
      <c r="A1311" s="82">
        <v>39614.0</v>
      </c>
      <c r="B1311" s="64">
        <v>1969.0</v>
      </c>
      <c r="C1311" s="64" t="s">
        <v>228</v>
      </c>
      <c r="D1311" s="64" t="s">
        <v>819</v>
      </c>
      <c r="E1311" s="64" t="s">
        <v>6567</v>
      </c>
      <c r="F1311" s="64">
        <v>79.0</v>
      </c>
      <c r="G1311" s="64">
        <v>4600.0</v>
      </c>
      <c r="H1311" s="64" t="s">
        <v>23</v>
      </c>
      <c r="I1311" s="64" t="s">
        <v>5962</v>
      </c>
      <c r="J1311" s="64"/>
      <c r="K1311" s="64"/>
      <c r="L1311" s="64"/>
      <c r="M1311" s="64"/>
      <c r="N1311" s="64" t="s">
        <v>5963</v>
      </c>
      <c r="O1311" s="64" t="s">
        <v>6006</v>
      </c>
    </row>
    <row r="1312" ht="12.75" customHeight="1">
      <c r="A1312" s="82">
        <v>39614.0</v>
      </c>
      <c r="B1312" s="64">
        <v>1968.0</v>
      </c>
      <c r="C1312" s="64" t="s">
        <v>228</v>
      </c>
      <c r="D1312" s="64" t="s">
        <v>819</v>
      </c>
      <c r="E1312" s="64" t="s">
        <v>918</v>
      </c>
      <c r="F1312" s="64">
        <v>82.0</v>
      </c>
      <c r="G1312" s="64">
        <v>5500.0</v>
      </c>
      <c r="H1312" s="64" t="s">
        <v>23</v>
      </c>
      <c r="I1312" s="64" t="s">
        <v>5962</v>
      </c>
      <c r="J1312" s="64"/>
      <c r="K1312" s="64"/>
      <c r="L1312" s="64"/>
      <c r="M1312" s="64"/>
      <c r="N1312" s="64" t="s">
        <v>5963</v>
      </c>
      <c r="O1312" s="64" t="s">
        <v>6308</v>
      </c>
    </row>
    <row r="1313" ht="12.75" customHeight="1">
      <c r="A1313" s="82">
        <v>39614.3125</v>
      </c>
      <c r="B1313" s="64">
        <v>1959.0</v>
      </c>
      <c r="C1313" s="64" t="s">
        <v>228</v>
      </c>
      <c r="D1313" s="64" t="s">
        <v>819</v>
      </c>
      <c r="E1313" s="64" t="s">
        <v>911</v>
      </c>
      <c r="F1313" s="64">
        <v>80.0</v>
      </c>
      <c r="G1313" s="64">
        <v>4550.0</v>
      </c>
      <c r="H1313" s="64" t="s">
        <v>23</v>
      </c>
      <c r="I1313" s="64" t="s">
        <v>5962</v>
      </c>
      <c r="J1313" s="64"/>
      <c r="K1313" s="64"/>
      <c r="L1313" s="64"/>
      <c r="M1313" s="64"/>
      <c r="N1313" s="64" t="s">
        <v>5963</v>
      </c>
      <c r="O1313" s="64" t="s">
        <v>6006</v>
      </c>
    </row>
    <row r="1314" ht="12.75" customHeight="1">
      <c r="A1314" s="82">
        <v>39614.354166666664</v>
      </c>
      <c r="B1314" s="64">
        <v>1960.0</v>
      </c>
      <c r="C1314" s="64" t="s">
        <v>228</v>
      </c>
      <c r="D1314" s="64" t="s">
        <v>819</v>
      </c>
      <c r="E1314" s="64" t="s">
        <v>1347</v>
      </c>
      <c r="F1314" s="64">
        <v>72.0</v>
      </c>
      <c r="G1314" s="64">
        <v>3700.0</v>
      </c>
      <c r="H1314" s="64" t="s">
        <v>23</v>
      </c>
      <c r="I1314" s="64" t="s">
        <v>5962</v>
      </c>
      <c r="J1314" s="64"/>
      <c r="K1314" s="64"/>
      <c r="L1314" s="64"/>
      <c r="M1314" s="64"/>
      <c r="N1314" s="64" t="s">
        <v>5963</v>
      </c>
      <c r="O1314" s="64" t="s">
        <v>6042</v>
      </c>
    </row>
    <row r="1315" ht="12.75" customHeight="1">
      <c r="A1315" s="82">
        <v>39614.46875</v>
      </c>
      <c r="B1315" s="64">
        <v>1963.0</v>
      </c>
      <c r="C1315" s="64" t="s">
        <v>228</v>
      </c>
      <c r="D1315" s="64" t="s">
        <v>8</v>
      </c>
      <c r="E1315" s="64" t="s">
        <v>275</v>
      </c>
      <c r="F1315" s="64">
        <v>77.0</v>
      </c>
      <c r="G1315" s="64">
        <v>4850.0</v>
      </c>
      <c r="H1315" s="64" t="s">
        <v>23</v>
      </c>
      <c r="I1315" s="64" t="s">
        <v>5962</v>
      </c>
      <c r="J1315" s="64"/>
      <c r="K1315" s="64"/>
      <c r="L1315" s="64"/>
      <c r="M1315" s="64"/>
      <c r="N1315" s="64" t="s">
        <v>5963</v>
      </c>
      <c r="O1315" s="64" t="s">
        <v>5972</v>
      </c>
    </row>
    <row r="1316" ht="12.75" customHeight="1">
      <c r="A1316" s="82">
        <v>39614.479166666664</v>
      </c>
      <c r="B1316" s="64">
        <v>1961.0</v>
      </c>
      <c r="C1316" s="64" t="s">
        <v>228</v>
      </c>
      <c r="D1316" s="64" t="s">
        <v>8</v>
      </c>
      <c r="E1316" s="64" t="s">
        <v>935</v>
      </c>
      <c r="F1316" s="64">
        <v>78.0</v>
      </c>
      <c r="G1316" s="64">
        <v>4200.0</v>
      </c>
      <c r="H1316" s="64" t="s">
        <v>23</v>
      </c>
      <c r="I1316" s="64" t="s">
        <v>5962</v>
      </c>
      <c r="J1316" s="64"/>
      <c r="K1316" s="64"/>
      <c r="L1316" s="64"/>
      <c r="M1316" s="64"/>
      <c r="N1316" s="64" t="s">
        <v>5978</v>
      </c>
      <c r="O1316" s="64" t="s">
        <v>5978</v>
      </c>
    </row>
    <row r="1317" ht="12.75" customHeight="1">
      <c r="A1317" s="82">
        <v>39614.5</v>
      </c>
      <c r="B1317" s="64">
        <v>1964.0</v>
      </c>
      <c r="C1317" s="64" t="s">
        <v>228</v>
      </c>
      <c r="D1317" s="64" t="s">
        <v>819</v>
      </c>
      <c r="E1317" s="64" t="s">
        <v>921</v>
      </c>
      <c r="F1317" s="64">
        <v>76.0</v>
      </c>
      <c r="G1317" s="64">
        <v>4400.0</v>
      </c>
      <c r="H1317" s="64" t="s">
        <v>23</v>
      </c>
      <c r="I1317" s="64" t="s">
        <v>5962</v>
      </c>
      <c r="J1317" s="64"/>
      <c r="K1317" s="64"/>
      <c r="L1317" s="64"/>
      <c r="M1317" s="64"/>
      <c r="N1317" s="64" t="s">
        <v>5963</v>
      </c>
      <c r="O1317" s="64" t="s">
        <v>6032</v>
      </c>
    </row>
    <row r="1318" ht="12.75" customHeight="1">
      <c r="A1318" s="82">
        <v>39614.541666666664</v>
      </c>
      <c r="B1318" s="64">
        <v>1962.0</v>
      </c>
      <c r="C1318" s="64" t="s">
        <v>228</v>
      </c>
      <c r="D1318" s="64" t="s">
        <v>819</v>
      </c>
      <c r="E1318" s="64" t="s">
        <v>918</v>
      </c>
      <c r="F1318" s="64">
        <v>68.0</v>
      </c>
      <c r="G1318" s="64">
        <v>3000.0</v>
      </c>
      <c r="H1318" s="64" t="s">
        <v>23</v>
      </c>
      <c r="I1318" s="64" t="s">
        <v>5962</v>
      </c>
      <c r="J1318" s="64"/>
      <c r="K1318" s="64"/>
      <c r="L1318" s="64"/>
      <c r="M1318" s="64"/>
      <c r="N1318" s="64" t="s">
        <v>5963</v>
      </c>
      <c r="O1318" s="64" t="s">
        <v>5964</v>
      </c>
    </row>
    <row r="1319" ht="12.75" customHeight="1">
      <c r="A1319" s="82">
        <v>39615.0</v>
      </c>
      <c r="B1319" s="64">
        <v>1973.0</v>
      </c>
      <c r="C1319" s="64" t="s">
        <v>228</v>
      </c>
      <c r="D1319" s="64" t="s">
        <v>819</v>
      </c>
      <c r="E1319" s="64" t="s">
        <v>911</v>
      </c>
      <c r="F1319" s="64">
        <v>68.0</v>
      </c>
      <c r="G1319" s="64">
        <v>3100.0</v>
      </c>
      <c r="H1319" s="64" t="s">
        <v>23</v>
      </c>
      <c r="I1319" s="64" t="s">
        <v>5962</v>
      </c>
      <c r="J1319" s="64"/>
      <c r="K1319" s="64"/>
      <c r="L1319" s="64"/>
      <c r="M1319" s="64"/>
      <c r="N1319" s="64" t="s">
        <v>5963</v>
      </c>
      <c r="O1319" s="64" t="s">
        <v>6006</v>
      </c>
    </row>
    <row r="1320" ht="12.75" customHeight="1">
      <c r="A1320" s="82">
        <v>39615.0</v>
      </c>
      <c r="B1320" s="64">
        <v>1974.0</v>
      </c>
      <c r="C1320" s="64" t="s">
        <v>228</v>
      </c>
      <c r="D1320" s="64" t="s">
        <v>8</v>
      </c>
      <c r="E1320" s="64" t="s">
        <v>660</v>
      </c>
      <c r="F1320" s="64">
        <v>74.0</v>
      </c>
      <c r="G1320" s="64">
        <v>4300.0</v>
      </c>
      <c r="H1320" s="64" t="s">
        <v>23</v>
      </c>
      <c r="I1320" s="64" t="s">
        <v>5962</v>
      </c>
      <c r="J1320" s="64"/>
      <c r="K1320" s="64"/>
      <c r="L1320" s="64"/>
      <c r="M1320" s="64"/>
      <c r="N1320" s="64" t="s">
        <v>5963</v>
      </c>
      <c r="O1320" s="64" t="s">
        <v>6042</v>
      </c>
    </row>
    <row r="1321" ht="12.75" customHeight="1">
      <c r="A1321" s="82">
        <v>39615.625</v>
      </c>
      <c r="B1321" s="64">
        <v>1976.0</v>
      </c>
      <c r="C1321" s="64" t="s">
        <v>228</v>
      </c>
      <c r="D1321" s="64" t="s">
        <v>819</v>
      </c>
      <c r="E1321" s="64" t="s">
        <v>904</v>
      </c>
      <c r="F1321" s="64">
        <v>81.0</v>
      </c>
      <c r="G1321" s="64">
        <v>5100.0</v>
      </c>
      <c r="H1321" s="64" t="s">
        <v>23</v>
      </c>
      <c r="I1321" s="64" t="s">
        <v>5962</v>
      </c>
      <c r="J1321" s="64"/>
      <c r="K1321" s="64"/>
      <c r="L1321" s="64"/>
      <c r="M1321" s="64"/>
      <c r="N1321" s="64" t="s">
        <v>5963</v>
      </c>
      <c r="O1321" s="64" t="s">
        <v>6006</v>
      </c>
    </row>
    <row r="1322" ht="12.75" customHeight="1">
      <c r="A1322" s="82">
        <v>39615.708333333336</v>
      </c>
      <c r="B1322" s="64">
        <v>1975.0</v>
      </c>
      <c r="C1322" s="64" t="s">
        <v>228</v>
      </c>
      <c r="D1322" s="64" t="s">
        <v>819</v>
      </c>
      <c r="E1322" s="64" t="s">
        <v>2495</v>
      </c>
      <c r="F1322" s="64">
        <v>75.0</v>
      </c>
      <c r="G1322" s="64">
        <v>4100.0</v>
      </c>
      <c r="H1322" s="64" t="s">
        <v>23</v>
      </c>
      <c r="I1322" s="64" t="s">
        <v>5962</v>
      </c>
      <c r="J1322" s="64"/>
      <c r="K1322" s="64"/>
      <c r="L1322" s="64"/>
      <c r="M1322" s="64"/>
      <c r="N1322" s="64" t="s">
        <v>5963</v>
      </c>
      <c r="O1322" s="64" t="s">
        <v>6006</v>
      </c>
    </row>
    <row r="1323" ht="12.75" customHeight="1">
      <c r="A1323" s="82">
        <v>39617.0</v>
      </c>
      <c r="B1323" s="64">
        <v>1977.0</v>
      </c>
      <c r="C1323" s="64" t="s">
        <v>228</v>
      </c>
      <c r="D1323" s="64" t="s">
        <v>8</v>
      </c>
      <c r="E1323" s="64" t="s">
        <v>5033</v>
      </c>
      <c r="F1323" s="64">
        <v>77.0</v>
      </c>
      <c r="G1323" s="64">
        <v>4750.0</v>
      </c>
      <c r="H1323" s="64" t="s">
        <v>23</v>
      </c>
      <c r="I1323" s="64" t="s">
        <v>5962</v>
      </c>
      <c r="J1323" s="64"/>
      <c r="K1323" s="64"/>
      <c r="L1323" s="64"/>
      <c r="M1323" s="64"/>
      <c r="N1323" s="64" t="s">
        <v>5963</v>
      </c>
      <c r="O1323" s="64" t="s">
        <v>6100</v>
      </c>
    </row>
    <row r="1324" ht="12.75" customHeight="1">
      <c r="A1324" s="82">
        <v>39617.0</v>
      </c>
      <c r="B1324" s="64">
        <v>1978.0</v>
      </c>
      <c r="C1324" s="64" t="s">
        <v>228</v>
      </c>
      <c r="D1324" s="64" t="s">
        <v>8</v>
      </c>
      <c r="E1324" s="64" t="s">
        <v>935</v>
      </c>
      <c r="F1324" s="64">
        <v>80.0</v>
      </c>
      <c r="G1324" s="64">
        <v>6100.0</v>
      </c>
      <c r="H1324" s="64" t="s">
        <v>23</v>
      </c>
      <c r="I1324" s="64" t="s">
        <v>5962</v>
      </c>
      <c r="J1324" s="64"/>
      <c r="K1324" s="64"/>
      <c r="L1324" s="64"/>
      <c r="M1324" s="64"/>
      <c r="N1324" s="64" t="s">
        <v>5963</v>
      </c>
      <c r="O1324" s="64" t="s">
        <v>6327</v>
      </c>
    </row>
    <row r="1325" ht="12.75" customHeight="1">
      <c r="A1325" s="82">
        <v>39619.0</v>
      </c>
      <c r="B1325" s="64">
        <v>1979.0</v>
      </c>
      <c r="C1325" s="64" t="s">
        <v>228</v>
      </c>
      <c r="D1325" s="64" t="s">
        <v>8</v>
      </c>
      <c r="E1325" s="64" t="s">
        <v>4785</v>
      </c>
      <c r="F1325" s="64">
        <v>76.0</v>
      </c>
      <c r="G1325" s="64">
        <v>4600.0</v>
      </c>
      <c r="H1325" s="64" t="s">
        <v>23</v>
      </c>
      <c r="I1325" s="64" t="s">
        <v>5962</v>
      </c>
      <c r="J1325" s="64"/>
      <c r="K1325" s="64"/>
      <c r="L1325" s="64"/>
      <c r="M1325" s="64"/>
      <c r="N1325" s="64" t="s">
        <v>5963</v>
      </c>
      <c r="O1325" s="64" t="s">
        <v>5967</v>
      </c>
    </row>
    <row r="1326" ht="12.75" customHeight="1">
      <c r="A1326" s="82">
        <v>39619.458333333336</v>
      </c>
      <c r="B1326" s="64">
        <v>1981.0</v>
      </c>
      <c r="C1326" s="64" t="s">
        <v>228</v>
      </c>
      <c r="D1326" s="64" t="s">
        <v>8</v>
      </c>
      <c r="E1326" s="64" t="s">
        <v>660</v>
      </c>
      <c r="F1326" s="64">
        <v>76.0</v>
      </c>
      <c r="G1326" s="64">
        <v>4300.0</v>
      </c>
      <c r="H1326" s="64" t="s">
        <v>23</v>
      </c>
      <c r="I1326" s="64" t="s">
        <v>5962</v>
      </c>
      <c r="J1326" s="64"/>
      <c r="K1326" s="64"/>
      <c r="L1326" s="64"/>
      <c r="M1326" s="64"/>
      <c r="N1326" s="64" t="s">
        <v>5963</v>
      </c>
      <c r="O1326" s="64" t="s">
        <v>6041</v>
      </c>
    </row>
    <row r="1327" ht="12.75" customHeight="1">
      <c r="A1327" s="82">
        <v>39619.541666666664</v>
      </c>
      <c r="B1327" s="64">
        <v>1980.0</v>
      </c>
      <c r="C1327" s="64" t="s">
        <v>228</v>
      </c>
      <c r="D1327" s="64" t="s">
        <v>8</v>
      </c>
      <c r="E1327" s="64" t="s">
        <v>660</v>
      </c>
      <c r="F1327" s="64">
        <v>76.0</v>
      </c>
      <c r="G1327" s="64">
        <v>4600.0</v>
      </c>
      <c r="H1327" s="64" t="s">
        <v>23</v>
      </c>
      <c r="I1327" s="64" t="s">
        <v>5962</v>
      </c>
      <c r="J1327" s="64"/>
      <c r="K1327" s="64"/>
      <c r="L1327" s="64"/>
      <c r="M1327" s="64"/>
      <c r="N1327" s="64" t="s">
        <v>5963</v>
      </c>
      <c r="O1327" s="64" t="s">
        <v>6041</v>
      </c>
    </row>
    <row r="1328" ht="12.75" customHeight="1">
      <c r="A1328" s="82">
        <v>39620.0</v>
      </c>
      <c r="B1328" s="64">
        <v>1984.0</v>
      </c>
      <c r="C1328" s="64" t="s">
        <v>228</v>
      </c>
      <c r="D1328" s="64" t="s">
        <v>819</v>
      </c>
      <c r="E1328" s="64" t="s">
        <v>947</v>
      </c>
      <c r="F1328" s="64">
        <v>75.0</v>
      </c>
      <c r="G1328" s="64">
        <v>3800.0</v>
      </c>
      <c r="H1328" s="64" t="s">
        <v>23</v>
      </c>
      <c r="I1328" s="64" t="s">
        <v>5962</v>
      </c>
      <c r="J1328" s="64"/>
      <c r="K1328" s="64"/>
      <c r="L1328" s="64"/>
      <c r="M1328" s="64"/>
      <c r="N1328" s="64" t="s">
        <v>5963</v>
      </c>
      <c r="O1328" s="64" t="s">
        <v>6192</v>
      </c>
    </row>
    <row r="1329" ht="12.75" customHeight="1">
      <c r="A1329" s="82">
        <v>39620.0</v>
      </c>
      <c r="B1329" s="64">
        <v>1982.0</v>
      </c>
      <c r="C1329" s="64" t="s">
        <v>228</v>
      </c>
      <c r="D1329" s="64" t="s">
        <v>819</v>
      </c>
      <c r="E1329" s="64" t="s">
        <v>918</v>
      </c>
      <c r="F1329" s="64">
        <v>76.0</v>
      </c>
      <c r="G1329" s="64">
        <v>4500.0</v>
      </c>
      <c r="H1329" s="64" t="s">
        <v>23</v>
      </c>
      <c r="I1329" s="64" t="s">
        <v>5962</v>
      </c>
      <c r="J1329" s="64"/>
      <c r="K1329" s="64"/>
      <c r="L1329" s="64"/>
      <c r="M1329" s="64"/>
      <c r="N1329" s="64" t="s">
        <v>5963</v>
      </c>
      <c r="O1329" s="64" t="s">
        <v>5964</v>
      </c>
    </row>
    <row r="1330" ht="12.75" customHeight="1">
      <c r="A1330" s="82">
        <v>39620.0</v>
      </c>
      <c r="B1330" s="64">
        <v>1983.0</v>
      </c>
      <c r="C1330" s="64" t="s">
        <v>228</v>
      </c>
      <c r="D1330" s="64" t="s">
        <v>819</v>
      </c>
      <c r="E1330" s="64" t="s">
        <v>1377</v>
      </c>
      <c r="F1330" s="64">
        <v>78.0</v>
      </c>
      <c r="G1330" s="64">
        <v>4300.0</v>
      </c>
      <c r="H1330" s="64" t="s">
        <v>23</v>
      </c>
      <c r="I1330" s="64" t="s">
        <v>5962</v>
      </c>
      <c r="J1330" s="64"/>
      <c r="K1330" s="64"/>
      <c r="L1330" s="64"/>
      <c r="M1330" s="64"/>
      <c r="N1330" s="64" t="s">
        <v>5963</v>
      </c>
      <c r="O1330" s="64" t="s">
        <v>6042</v>
      </c>
    </row>
    <row r="1331" ht="12.75" customHeight="1">
      <c r="A1331" s="82">
        <v>39620.833333333336</v>
      </c>
      <c r="B1331" s="64">
        <v>1985.0</v>
      </c>
      <c r="C1331" s="64" t="s">
        <v>228</v>
      </c>
      <c r="D1331" s="64" t="s">
        <v>819</v>
      </c>
      <c r="E1331" s="64" t="s">
        <v>947</v>
      </c>
      <c r="F1331" s="64">
        <v>80.0</v>
      </c>
      <c r="G1331" s="64">
        <v>5350.0</v>
      </c>
      <c r="H1331" s="64" t="s">
        <v>23</v>
      </c>
      <c r="I1331" s="64" t="s">
        <v>5962</v>
      </c>
      <c r="J1331" s="64"/>
      <c r="K1331" s="64"/>
      <c r="L1331" s="64"/>
      <c r="M1331" s="64"/>
      <c r="N1331" s="64" t="s">
        <v>5963</v>
      </c>
      <c r="O1331" s="64" t="s">
        <v>5972</v>
      </c>
    </row>
    <row r="1332" ht="12.75" customHeight="1">
      <c r="A1332" s="82">
        <v>39621.0</v>
      </c>
      <c r="B1332" s="64">
        <v>1987.0</v>
      </c>
      <c r="C1332" s="64" t="s">
        <v>228</v>
      </c>
      <c r="D1332" s="64" t="s">
        <v>8</v>
      </c>
      <c r="E1332" s="64" t="s">
        <v>692</v>
      </c>
      <c r="F1332" s="64">
        <v>72.0</v>
      </c>
      <c r="G1332" s="64">
        <v>3700.0</v>
      </c>
      <c r="H1332" s="64" t="s">
        <v>23</v>
      </c>
      <c r="I1332" s="64"/>
      <c r="J1332" s="64"/>
      <c r="K1332" s="64"/>
      <c r="L1332" s="64"/>
      <c r="M1332" s="64"/>
      <c r="N1332" s="64" t="s">
        <v>5963</v>
      </c>
      <c r="O1332" s="64" t="s">
        <v>6568</v>
      </c>
    </row>
    <row r="1333" ht="12.75" customHeight="1">
      <c r="A1333" s="82">
        <v>39621.0</v>
      </c>
      <c r="B1333" s="64">
        <v>1986.0</v>
      </c>
      <c r="C1333" s="64" t="s">
        <v>228</v>
      </c>
      <c r="D1333" s="64" t="s">
        <v>8</v>
      </c>
      <c r="E1333" s="64" t="s">
        <v>739</v>
      </c>
      <c r="F1333" s="64">
        <v>74.0</v>
      </c>
      <c r="G1333" s="64">
        <v>4200.0</v>
      </c>
      <c r="H1333" s="64" t="s">
        <v>23</v>
      </c>
      <c r="I1333" s="64"/>
      <c r="J1333" s="64"/>
      <c r="K1333" s="64"/>
      <c r="L1333" s="64"/>
      <c r="M1333" s="64"/>
      <c r="N1333" s="64" t="s">
        <v>6121</v>
      </c>
      <c r="O1333" s="64" t="s">
        <v>6569</v>
      </c>
    </row>
    <row r="1334" ht="12.75" customHeight="1">
      <c r="A1334" s="82">
        <v>39621.697916666664</v>
      </c>
      <c r="B1334" s="64">
        <v>1988.0</v>
      </c>
      <c r="C1334" s="64" t="s">
        <v>228</v>
      </c>
      <c r="D1334" s="64" t="s">
        <v>8</v>
      </c>
      <c r="E1334" s="64" t="s">
        <v>660</v>
      </c>
      <c r="F1334" s="64">
        <v>77.0</v>
      </c>
      <c r="G1334" s="64">
        <v>4900.0</v>
      </c>
      <c r="H1334" s="64" t="s">
        <v>23</v>
      </c>
      <c r="I1334" s="64" t="s">
        <v>5962</v>
      </c>
      <c r="J1334" s="64"/>
      <c r="K1334" s="64"/>
      <c r="L1334" s="64"/>
      <c r="M1334" s="64"/>
      <c r="N1334" s="64" t="s">
        <v>5963</v>
      </c>
      <c r="O1334" s="64" t="s">
        <v>6162</v>
      </c>
    </row>
    <row r="1335" ht="12.75" customHeight="1">
      <c r="A1335" s="82">
        <v>39622.0</v>
      </c>
      <c r="B1335" s="64">
        <v>1991.0</v>
      </c>
      <c r="C1335" s="64" t="s">
        <v>228</v>
      </c>
      <c r="D1335" s="64" t="s">
        <v>819</v>
      </c>
      <c r="E1335" s="64" t="s">
        <v>1000</v>
      </c>
      <c r="F1335" s="64">
        <v>77.0</v>
      </c>
      <c r="G1335" s="64">
        <v>4900.0</v>
      </c>
      <c r="H1335" s="64" t="s">
        <v>23</v>
      </c>
      <c r="I1335" s="64" t="s">
        <v>5962</v>
      </c>
      <c r="J1335" s="64"/>
      <c r="K1335" s="64"/>
      <c r="L1335" s="64"/>
      <c r="M1335" s="64"/>
      <c r="N1335" s="64" t="s">
        <v>5963</v>
      </c>
      <c r="O1335" s="64" t="s">
        <v>6041</v>
      </c>
    </row>
    <row r="1336" ht="12.75" customHeight="1">
      <c r="A1336" s="82">
        <v>39622.416666666664</v>
      </c>
      <c r="B1336" s="64">
        <v>1989.0</v>
      </c>
      <c r="C1336" s="64" t="s">
        <v>228</v>
      </c>
      <c r="D1336" s="64" t="s">
        <v>819</v>
      </c>
      <c r="E1336" s="64" t="s">
        <v>39</v>
      </c>
      <c r="F1336" s="64">
        <v>78.0</v>
      </c>
      <c r="G1336" s="64">
        <v>4400.0</v>
      </c>
      <c r="H1336" s="64" t="s">
        <v>23</v>
      </c>
      <c r="I1336" s="64" t="s">
        <v>5962</v>
      </c>
      <c r="J1336" s="64"/>
      <c r="K1336" s="64"/>
      <c r="L1336" s="64"/>
      <c r="M1336" s="64"/>
      <c r="N1336" s="64" t="s">
        <v>5963</v>
      </c>
      <c r="O1336" s="64" t="s">
        <v>6041</v>
      </c>
    </row>
    <row r="1337" ht="12.75" customHeight="1">
      <c r="A1337" s="82">
        <v>39622.4375</v>
      </c>
      <c r="B1337" s="64">
        <v>1990.0</v>
      </c>
      <c r="C1337" s="64" t="s">
        <v>228</v>
      </c>
      <c r="D1337" s="64" t="s">
        <v>8</v>
      </c>
      <c r="E1337" s="64" t="s">
        <v>660</v>
      </c>
      <c r="F1337" s="64">
        <v>74.0</v>
      </c>
      <c r="G1337" s="64">
        <v>4700.0</v>
      </c>
      <c r="H1337" s="64" t="s">
        <v>23</v>
      </c>
      <c r="I1337" s="64" t="s">
        <v>5962</v>
      </c>
      <c r="J1337" s="64"/>
      <c r="K1337" s="64"/>
      <c r="L1337" s="64"/>
      <c r="M1337" s="64"/>
      <c r="N1337" s="64" t="s">
        <v>5963</v>
      </c>
      <c r="O1337" s="64" t="s">
        <v>6183</v>
      </c>
    </row>
    <row r="1338" ht="12.75" customHeight="1">
      <c r="A1338" s="82">
        <v>39623.0</v>
      </c>
      <c r="B1338" s="64">
        <v>1996.0</v>
      </c>
      <c r="C1338" s="64" t="s">
        <v>228</v>
      </c>
      <c r="D1338" s="64" t="s">
        <v>8</v>
      </c>
      <c r="E1338" s="64" t="s">
        <v>950</v>
      </c>
      <c r="F1338" s="64">
        <v>69.0</v>
      </c>
      <c r="G1338" s="64">
        <v>3200.0</v>
      </c>
      <c r="H1338" s="64" t="s">
        <v>23</v>
      </c>
      <c r="I1338" s="64" t="s">
        <v>5962</v>
      </c>
      <c r="J1338" s="64"/>
      <c r="K1338" s="64"/>
      <c r="L1338" s="64"/>
      <c r="M1338" s="64"/>
      <c r="N1338" s="64" t="s">
        <v>5963</v>
      </c>
      <c r="O1338" s="64" t="s">
        <v>6006</v>
      </c>
    </row>
    <row r="1339" ht="12.75" customHeight="1">
      <c r="A1339" s="82">
        <v>39623.0</v>
      </c>
      <c r="B1339" s="64">
        <v>1997.0</v>
      </c>
      <c r="C1339" s="64" t="s">
        <v>228</v>
      </c>
      <c r="D1339" s="64" t="s">
        <v>8</v>
      </c>
      <c r="E1339" s="64" t="s">
        <v>739</v>
      </c>
      <c r="F1339" s="64">
        <v>74.0</v>
      </c>
      <c r="G1339" s="64">
        <v>4500.0</v>
      </c>
      <c r="H1339" s="64" t="s">
        <v>23</v>
      </c>
      <c r="I1339" s="64" t="s">
        <v>5962</v>
      </c>
      <c r="J1339" s="64"/>
      <c r="K1339" s="64"/>
      <c r="L1339" s="64"/>
      <c r="M1339" s="64"/>
      <c r="N1339" s="64" t="s">
        <v>5963</v>
      </c>
      <c r="O1339" s="64" t="s">
        <v>5965</v>
      </c>
    </row>
    <row r="1340" ht="12.75" customHeight="1">
      <c r="A1340" s="82">
        <v>39623.0</v>
      </c>
      <c r="B1340" s="64">
        <v>1995.0</v>
      </c>
      <c r="C1340" s="64" t="s">
        <v>228</v>
      </c>
      <c r="D1340" s="64" t="s">
        <v>8</v>
      </c>
      <c r="E1340" s="64" t="s">
        <v>414</v>
      </c>
      <c r="F1340" s="64">
        <v>76.0</v>
      </c>
      <c r="G1340" s="64">
        <v>4200.0</v>
      </c>
      <c r="H1340" s="64" t="s">
        <v>23</v>
      </c>
      <c r="I1340" s="64" t="s">
        <v>5962</v>
      </c>
      <c r="J1340" s="64"/>
      <c r="K1340" s="64"/>
      <c r="L1340" s="64"/>
      <c r="M1340" s="64"/>
      <c r="N1340" s="64" t="s">
        <v>6190</v>
      </c>
      <c r="O1340" s="64" t="s">
        <v>6570</v>
      </c>
    </row>
    <row r="1341" ht="12.75" customHeight="1">
      <c r="A1341" s="82">
        <v>39623.666666666664</v>
      </c>
      <c r="B1341" s="64">
        <v>1998.0</v>
      </c>
      <c r="C1341" s="64" t="s">
        <v>228</v>
      </c>
      <c r="D1341" s="64" t="s">
        <v>819</v>
      </c>
      <c r="E1341" s="64" t="s">
        <v>947</v>
      </c>
      <c r="F1341" s="64">
        <v>75.0</v>
      </c>
      <c r="G1341" s="64">
        <v>4300.0</v>
      </c>
      <c r="H1341" s="64" t="s">
        <v>23</v>
      </c>
      <c r="I1341" s="64" t="s">
        <v>5962</v>
      </c>
      <c r="J1341" s="64"/>
      <c r="K1341" s="64"/>
      <c r="L1341" s="64"/>
      <c r="M1341" s="64"/>
      <c r="N1341" s="64" t="s">
        <v>5963</v>
      </c>
      <c r="O1341" s="64" t="s">
        <v>6192</v>
      </c>
    </row>
    <row r="1342" ht="12.75" customHeight="1">
      <c r="A1342" s="82">
        <v>39623.770833333336</v>
      </c>
      <c r="B1342" s="64">
        <v>1999.0</v>
      </c>
      <c r="C1342" s="64" t="s">
        <v>228</v>
      </c>
      <c r="D1342" s="64" t="s">
        <v>8</v>
      </c>
      <c r="E1342" s="64" t="s">
        <v>716</v>
      </c>
      <c r="F1342" s="64">
        <v>79.0</v>
      </c>
      <c r="G1342" s="64">
        <v>5250.0</v>
      </c>
      <c r="H1342" s="64" t="s">
        <v>23</v>
      </c>
      <c r="I1342" s="64" t="s">
        <v>5962</v>
      </c>
      <c r="J1342" s="64"/>
      <c r="K1342" s="64"/>
      <c r="L1342" s="64"/>
      <c r="M1342" s="64"/>
      <c r="N1342" s="64" t="s">
        <v>6009</v>
      </c>
      <c r="O1342" s="64" t="s">
        <v>6571</v>
      </c>
    </row>
    <row r="1343" ht="12.75" customHeight="1">
      <c r="A1343" s="82">
        <v>39624.0</v>
      </c>
      <c r="B1343" s="64">
        <v>1323.0</v>
      </c>
      <c r="C1343" s="64" t="s">
        <v>228</v>
      </c>
      <c r="D1343" s="64" t="s">
        <v>8</v>
      </c>
      <c r="E1343" s="64" t="s">
        <v>739</v>
      </c>
      <c r="F1343" s="64">
        <v>61.0</v>
      </c>
      <c r="G1343" s="64">
        <v>2500.0</v>
      </c>
      <c r="H1343" s="64" t="s">
        <v>23</v>
      </c>
      <c r="I1343" s="64" t="s">
        <v>5962</v>
      </c>
      <c r="J1343" s="64"/>
      <c r="K1343" s="64"/>
      <c r="L1343" s="64"/>
      <c r="M1343" s="64"/>
      <c r="N1343" s="64" t="s">
        <v>5963</v>
      </c>
      <c r="O1343" s="64" t="s">
        <v>5965</v>
      </c>
    </row>
    <row r="1344" ht="12.75" customHeight="1">
      <c r="A1344" s="82">
        <v>39624.0</v>
      </c>
      <c r="B1344" s="64">
        <v>1322.0</v>
      </c>
      <c r="C1344" s="64" t="s">
        <v>228</v>
      </c>
      <c r="D1344" s="64" t="s">
        <v>8</v>
      </c>
      <c r="E1344" s="64" t="s">
        <v>6559</v>
      </c>
      <c r="F1344" s="64">
        <v>74.0</v>
      </c>
      <c r="G1344" s="64">
        <v>3800.0</v>
      </c>
      <c r="H1344" s="64" t="s">
        <v>23</v>
      </c>
      <c r="I1344" s="64" t="s">
        <v>5962</v>
      </c>
      <c r="J1344" s="64"/>
      <c r="K1344" s="64"/>
      <c r="L1344" s="64"/>
      <c r="M1344" s="64"/>
      <c r="N1344" s="64" t="s">
        <v>5963</v>
      </c>
      <c r="O1344" s="64" t="s">
        <v>6041</v>
      </c>
    </row>
    <row r="1345" ht="12.75" customHeight="1">
      <c r="A1345" s="82">
        <v>39624.0</v>
      </c>
      <c r="B1345" s="64">
        <v>1320.0</v>
      </c>
      <c r="C1345" s="64" t="s">
        <v>228</v>
      </c>
      <c r="D1345" s="64" t="s">
        <v>8</v>
      </c>
      <c r="E1345" s="64" t="s">
        <v>903</v>
      </c>
      <c r="F1345" s="64">
        <v>78.0</v>
      </c>
      <c r="G1345" s="64">
        <v>4500.0</v>
      </c>
      <c r="H1345" s="64" t="s">
        <v>23</v>
      </c>
      <c r="I1345" s="64" t="s">
        <v>5962</v>
      </c>
      <c r="J1345" s="64"/>
      <c r="K1345" s="64"/>
      <c r="L1345" s="64"/>
      <c r="M1345" s="64"/>
      <c r="N1345" s="64" t="s">
        <v>5963</v>
      </c>
      <c r="O1345" s="64" t="s">
        <v>6041</v>
      </c>
    </row>
    <row r="1346" ht="12.75" customHeight="1">
      <c r="A1346" s="82">
        <v>39624.0</v>
      </c>
      <c r="B1346" s="64">
        <v>1321.0</v>
      </c>
      <c r="C1346" s="64" t="s">
        <v>228</v>
      </c>
      <c r="D1346" s="64" t="s">
        <v>8</v>
      </c>
      <c r="E1346" s="64" t="s">
        <v>903</v>
      </c>
      <c r="F1346" s="64">
        <v>78.0</v>
      </c>
      <c r="G1346" s="64">
        <v>5000.0</v>
      </c>
      <c r="H1346" s="64" t="s">
        <v>23</v>
      </c>
      <c r="I1346" s="64" t="s">
        <v>5962</v>
      </c>
      <c r="J1346" s="64"/>
      <c r="K1346" s="64"/>
      <c r="L1346" s="64"/>
      <c r="M1346" s="64"/>
      <c r="N1346" s="64" t="s">
        <v>5963</v>
      </c>
      <c r="O1346" s="64" t="s">
        <v>6041</v>
      </c>
    </row>
    <row r="1347" ht="12.75" customHeight="1">
      <c r="A1347" s="82">
        <v>39626.0</v>
      </c>
      <c r="B1347" s="64">
        <v>1324.0</v>
      </c>
      <c r="C1347" s="64" t="s">
        <v>228</v>
      </c>
      <c r="D1347" s="64" t="s">
        <v>8</v>
      </c>
      <c r="E1347" s="64" t="s">
        <v>739</v>
      </c>
      <c r="F1347" s="64">
        <v>72.0</v>
      </c>
      <c r="G1347" s="64">
        <v>3650.0</v>
      </c>
      <c r="H1347" s="64" t="s">
        <v>23</v>
      </c>
      <c r="I1347" s="64" t="s">
        <v>5962</v>
      </c>
      <c r="J1347" s="64"/>
      <c r="K1347" s="64"/>
      <c r="L1347" s="64"/>
      <c r="M1347" s="64"/>
      <c r="N1347" s="64" t="s">
        <v>5978</v>
      </c>
      <c r="O1347" s="64" t="s">
        <v>5978</v>
      </c>
    </row>
    <row r="1348" ht="12.75" customHeight="1">
      <c r="A1348" s="82">
        <v>39626.0</v>
      </c>
      <c r="B1348" s="64">
        <v>1325.0</v>
      </c>
      <c r="C1348" s="64" t="s">
        <v>228</v>
      </c>
      <c r="D1348" s="64" t="s">
        <v>8</v>
      </c>
      <c r="E1348" s="64" t="s">
        <v>903</v>
      </c>
      <c r="F1348" s="64">
        <v>74.0</v>
      </c>
      <c r="G1348" s="64">
        <v>4200.0</v>
      </c>
      <c r="H1348" s="64" t="s">
        <v>23</v>
      </c>
      <c r="I1348" s="64" t="s">
        <v>5962</v>
      </c>
      <c r="J1348" s="64"/>
      <c r="K1348" s="64"/>
      <c r="L1348" s="64"/>
      <c r="M1348" s="64"/>
      <c r="N1348" s="64" t="s">
        <v>5963</v>
      </c>
      <c r="O1348" s="64" t="s">
        <v>5964</v>
      </c>
    </row>
    <row r="1349" ht="12.75" customHeight="1">
      <c r="A1349" s="82">
        <v>39628.0</v>
      </c>
      <c r="B1349" s="64">
        <v>1327.0</v>
      </c>
      <c r="C1349" s="64" t="s">
        <v>228</v>
      </c>
      <c r="D1349" s="64" t="s">
        <v>819</v>
      </c>
      <c r="E1349" s="64" t="s">
        <v>4785</v>
      </c>
      <c r="F1349" s="64">
        <v>70.0</v>
      </c>
      <c r="G1349" s="64">
        <v>3100.0</v>
      </c>
      <c r="H1349" s="64" t="s">
        <v>23</v>
      </c>
      <c r="I1349" s="64" t="s">
        <v>5962</v>
      </c>
      <c r="J1349" s="64"/>
      <c r="K1349" s="64"/>
      <c r="L1349" s="64"/>
      <c r="M1349" s="64"/>
      <c r="N1349" s="64" t="s">
        <v>5963</v>
      </c>
      <c r="O1349" s="64" t="s">
        <v>6365</v>
      </c>
    </row>
    <row r="1350" ht="12.75" customHeight="1">
      <c r="A1350" s="82">
        <v>39628.0</v>
      </c>
      <c r="B1350" s="64">
        <v>1329.0</v>
      </c>
      <c r="C1350" s="64" t="s">
        <v>228</v>
      </c>
      <c r="D1350" s="64" t="s">
        <v>819</v>
      </c>
      <c r="E1350" s="64" t="s">
        <v>6519</v>
      </c>
      <c r="F1350" s="64">
        <v>74.0</v>
      </c>
      <c r="G1350" s="64">
        <v>3300.0</v>
      </c>
      <c r="H1350" s="64" t="s">
        <v>23</v>
      </c>
      <c r="I1350" s="64" t="s">
        <v>5962</v>
      </c>
      <c r="J1350" s="64"/>
      <c r="K1350" s="64"/>
      <c r="L1350" s="64"/>
      <c r="M1350" s="64"/>
      <c r="N1350" s="64" t="s">
        <v>5963</v>
      </c>
      <c r="O1350" s="64" t="s">
        <v>6006</v>
      </c>
    </row>
    <row r="1351" ht="12.75" customHeight="1">
      <c r="A1351" s="82">
        <v>39628.0</v>
      </c>
      <c r="B1351" s="64">
        <v>1328.0</v>
      </c>
      <c r="C1351" s="64" t="s">
        <v>228</v>
      </c>
      <c r="D1351" s="64" t="s">
        <v>819</v>
      </c>
      <c r="E1351" s="64" t="s">
        <v>1009</v>
      </c>
      <c r="F1351" s="64">
        <v>74.0</v>
      </c>
      <c r="G1351" s="64">
        <v>3700.0</v>
      </c>
      <c r="H1351" s="64" t="s">
        <v>23</v>
      </c>
      <c r="I1351" s="64" t="s">
        <v>5962</v>
      </c>
      <c r="J1351" s="64"/>
      <c r="K1351" s="64"/>
      <c r="L1351" s="64"/>
      <c r="M1351" s="64"/>
      <c r="N1351" s="64" t="s">
        <v>5963</v>
      </c>
      <c r="O1351" s="64" t="s">
        <v>6006</v>
      </c>
    </row>
    <row r="1352" ht="12.75" customHeight="1">
      <c r="A1352" s="82">
        <v>39628.0</v>
      </c>
      <c r="B1352" s="64">
        <v>1326.0</v>
      </c>
      <c r="C1352" s="64" t="s">
        <v>228</v>
      </c>
      <c r="D1352" s="64" t="s">
        <v>819</v>
      </c>
      <c r="E1352" s="64" t="s">
        <v>1204</v>
      </c>
      <c r="F1352" s="64">
        <v>78.0</v>
      </c>
      <c r="G1352" s="64">
        <v>4700.0</v>
      </c>
      <c r="H1352" s="64" t="s">
        <v>23</v>
      </c>
      <c r="I1352" s="64" t="s">
        <v>5962</v>
      </c>
      <c r="J1352" s="64"/>
      <c r="K1352" s="64"/>
      <c r="L1352" s="64"/>
      <c r="M1352" s="64"/>
      <c r="N1352" s="64" t="s">
        <v>5963</v>
      </c>
      <c r="O1352" s="64" t="s">
        <v>6255</v>
      </c>
    </row>
    <row r="1353" ht="12.75" customHeight="1">
      <c r="A1353" s="82">
        <v>39629.0</v>
      </c>
      <c r="B1353" s="64">
        <v>1331.0</v>
      </c>
      <c r="C1353" s="64" t="s">
        <v>228</v>
      </c>
      <c r="D1353" s="64" t="s">
        <v>819</v>
      </c>
      <c r="E1353" s="64" t="s">
        <v>919</v>
      </c>
      <c r="F1353" s="64">
        <v>70.0</v>
      </c>
      <c r="G1353" s="64">
        <v>3300.0</v>
      </c>
      <c r="H1353" s="64" t="s">
        <v>23</v>
      </c>
      <c r="I1353" s="64" t="s">
        <v>5962</v>
      </c>
      <c r="J1353" s="64"/>
      <c r="K1353" s="64"/>
      <c r="L1353" s="64"/>
      <c r="M1353" s="64"/>
      <c r="N1353" s="64" t="s">
        <v>5963</v>
      </c>
      <c r="O1353" s="64" t="s">
        <v>6198</v>
      </c>
    </row>
    <row r="1354" ht="12.75" customHeight="1">
      <c r="A1354" s="82">
        <v>39629.0</v>
      </c>
      <c r="B1354" s="64">
        <v>1330.0</v>
      </c>
      <c r="C1354" s="64" t="s">
        <v>228</v>
      </c>
      <c r="D1354" s="64" t="s">
        <v>8</v>
      </c>
      <c r="E1354" s="64" t="s">
        <v>935</v>
      </c>
      <c r="F1354" s="64">
        <v>77.0</v>
      </c>
      <c r="G1354" s="64">
        <v>4600.0</v>
      </c>
      <c r="H1354" s="64" t="s">
        <v>23</v>
      </c>
      <c r="I1354" s="64" t="s">
        <v>5962</v>
      </c>
      <c r="J1354" s="64"/>
      <c r="K1354" s="64"/>
      <c r="L1354" s="64"/>
      <c r="M1354" s="64"/>
      <c r="N1354" s="64" t="s">
        <v>6009</v>
      </c>
      <c r="O1354" s="64" t="s">
        <v>6009</v>
      </c>
    </row>
    <row r="1355" ht="12.75" customHeight="1">
      <c r="A1355" s="82">
        <v>39630.0</v>
      </c>
      <c r="B1355" s="64">
        <v>1332.0</v>
      </c>
      <c r="C1355" s="64" t="s">
        <v>228</v>
      </c>
      <c r="D1355" s="64" t="s">
        <v>819</v>
      </c>
      <c r="E1355" s="64" t="s">
        <v>33</v>
      </c>
      <c r="F1355" s="64">
        <v>75.0</v>
      </c>
      <c r="G1355" s="64">
        <v>3900.0</v>
      </c>
      <c r="H1355" s="64" t="s">
        <v>23</v>
      </c>
      <c r="I1355" s="64" t="s">
        <v>5962</v>
      </c>
      <c r="J1355" s="64"/>
      <c r="K1355" s="64"/>
      <c r="L1355" s="64"/>
      <c r="M1355" s="64"/>
      <c r="N1355" s="64" t="s">
        <v>5963</v>
      </c>
      <c r="O1355" s="64" t="s">
        <v>6327</v>
      </c>
    </row>
    <row r="1356" ht="12.75" customHeight="1">
      <c r="A1356" s="82">
        <v>39630.458333333336</v>
      </c>
      <c r="B1356" s="64">
        <v>1334.0</v>
      </c>
      <c r="C1356" s="64" t="s">
        <v>228</v>
      </c>
      <c r="D1356" s="64" t="s">
        <v>8</v>
      </c>
      <c r="E1356" s="64" t="s">
        <v>739</v>
      </c>
      <c r="F1356" s="64">
        <v>72.0</v>
      </c>
      <c r="G1356" s="64">
        <v>3450.0</v>
      </c>
      <c r="H1356" s="64" t="s">
        <v>816</v>
      </c>
      <c r="I1356" s="64" t="s">
        <v>5962</v>
      </c>
      <c r="J1356" s="64"/>
      <c r="K1356" s="64"/>
      <c r="L1356" s="64"/>
      <c r="M1356" s="64"/>
      <c r="N1356" s="64" t="s">
        <v>5963</v>
      </c>
      <c r="O1356" s="64" t="s">
        <v>5972</v>
      </c>
    </row>
    <row r="1357" ht="12.75" customHeight="1">
      <c r="A1357" s="82">
        <v>39630.604166666664</v>
      </c>
      <c r="B1357" s="64">
        <v>1333.0</v>
      </c>
      <c r="C1357" s="64" t="s">
        <v>228</v>
      </c>
      <c r="D1357" s="64" t="s">
        <v>8</v>
      </c>
      <c r="E1357" s="64" t="s">
        <v>1379</v>
      </c>
      <c r="F1357" s="64">
        <v>79.0</v>
      </c>
      <c r="G1357" s="64">
        <v>5000.0</v>
      </c>
      <c r="H1357" s="64" t="s">
        <v>816</v>
      </c>
      <c r="I1357" s="64" t="s">
        <v>5962</v>
      </c>
      <c r="J1357" s="64"/>
      <c r="K1357" s="64"/>
      <c r="L1357" s="64"/>
      <c r="M1357" s="64"/>
      <c r="N1357" s="64" t="s">
        <v>5963</v>
      </c>
      <c r="O1357" s="64" t="s">
        <v>656</v>
      </c>
    </row>
    <row r="1358" ht="12.75" customHeight="1">
      <c r="A1358" s="82">
        <v>39631.541666666664</v>
      </c>
      <c r="B1358" s="64">
        <v>1335.0</v>
      </c>
      <c r="C1358" s="64" t="s">
        <v>228</v>
      </c>
      <c r="D1358" s="64" t="s">
        <v>8</v>
      </c>
      <c r="E1358" s="64" t="s">
        <v>739</v>
      </c>
      <c r="F1358" s="64">
        <v>76.0</v>
      </c>
      <c r="G1358" s="64">
        <v>4300.0</v>
      </c>
      <c r="H1358" s="64" t="s">
        <v>23</v>
      </c>
      <c r="I1358" s="64" t="s">
        <v>5962</v>
      </c>
      <c r="J1358" s="64"/>
      <c r="K1358" s="64"/>
      <c r="L1358" s="64"/>
      <c r="M1358" s="64"/>
      <c r="N1358" s="64" t="s">
        <v>5963</v>
      </c>
      <c r="O1358" s="64" t="s">
        <v>5967</v>
      </c>
    </row>
    <row r="1359" ht="12.75" customHeight="1">
      <c r="A1359" s="82">
        <v>39633.0</v>
      </c>
      <c r="B1359" s="64">
        <v>1337.0</v>
      </c>
      <c r="C1359" s="64" t="s">
        <v>228</v>
      </c>
      <c r="D1359" s="64" t="s">
        <v>819</v>
      </c>
      <c r="E1359" s="64" t="s">
        <v>1000</v>
      </c>
      <c r="F1359" s="64">
        <v>63.0</v>
      </c>
      <c r="G1359" s="64">
        <v>2100.0</v>
      </c>
      <c r="H1359" s="64" t="s">
        <v>23</v>
      </c>
      <c r="I1359" s="64"/>
      <c r="J1359" s="64"/>
      <c r="K1359" s="64"/>
      <c r="L1359" s="64"/>
      <c r="M1359" s="64"/>
      <c r="N1359" s="64" t="s">
        <v>5963</v>
      </c>
      <c r="O1359" s="64" t="s">
        <v>5972</v>
      </c>
    </row>
    <row r="1360" ht="12.75" customHeight="1">
      <c r="A1360" s="82">
        <v>39633.0</v>
      </c>
      <c r="B1360" s="64">
        <v>1336.0</v>
      </c>
      <c r="C1360" s="64" t="s">
        <v>228</v>
      </c>
      <c r="D1360" s="64" t="s">
        <v>8</v>
      </c>
      <c r="E1360" s="64" t="s">
        <v>935</v>
      </c>
      <c r="F1360" s="64">
        <v>80.0</v>
      </c>
      <c r="G1360" s="64">
        <v>5150.0</v>
      </c>
      <c r="H1360" s="64" t="s">
        <v>23</v>
      </c>
      <c r="I1360" s="64"/>
      <c r="J1360" s="64"/>
      <c r="K1360" s="64"/>
      <c r="L1360" s="64"/>
      <c r="M1360" s="64"/>
      <c r="N1360" s="64" t="s">
        <v>5963</v>
      </c>
      <c r="O1360" s="64" t="s">
        <v>6572</v>
      </c>
    </row>
    <row r="1361" ht="12.75" customHeight="1">
      <c r="A1361" s="82">
        <v>39634.0</v>
      </c>
      <c r="B1361" s="64">
        <v>1344.0</v>
      </c>
      <c r="C1361" s="64" t="s">
        <v>228</v>
      </c>
      <c r="D1361" s="64" t="s">
        <v>8</v>
      </c>
      <c r="E1361" s="64" t="s">
        <v>935</v>
      </c>
      <c r="F1361" s="64">
        <v>75.0</v>
      </c>
      <c r="G1361" s="64">
        <v>4250.0</v>
      </c>
      <c r="H1361" s="64" t="s">
        <v>23</v>
      </c>
      <c r="I1361" s="64"/>
      <c r="J1361" s="64"/>
      <c r="K1361" s="64"/>
      <c r="L1361" s="64"/>
      <c r="M1361" s="64"/>
      <c r="N1361" s="64" t="s">
        <v>5963</v>
      </c>
      <c r="O1361" s="64" t="s">
        <v>5972</v>
      </c>
    </row>
    <row r="1362" ht="12.75" customHeight="1">
      <c r="A1362" s="82">
        <v>39634.0</v>
      </c>
      <c r="B1362" s="64">
        <v>1343.0</v>
      </c>
      <c r="C1362" s="64" t="s">
        <v>228</v>
      </c>
      <c r="D1362" s="64" t="s">
        <v>8</v>
      </c>
      <c r="E1362" s="64" t="s">
        <v>935</v>
      </c>
      <c r="F1362" s="64">
        <v>76.0</v>
      </c>
      <c r="G1362" s="64">
        <v>4100.0</v>
      </c>
      <c r="H1362" s="64" t="s">
        <v>23</v>
      </c>
      <c r="I1362" s="64"/>
      <c r="J1362" s="64"/>
      <c r="K1362" s="64"/>
      <c r="L1362" s="64"/>
      <c r="M1362" s="64"/>
      <c r="N1362" s="64" t="s">
        <v>5963</v>
      </c>
      <c r="O1362" s="64" t="s">
        <v>5972</v>
      </c>
    </row>
    <row r="1363" ht="12.75" customHeight="1">
      <c r="A1363" s="82">
        <v>39634.0</v>
      </c>
      <c r="B1363" s="64">
        <v>1342.0</v>
      </c>
      <c r="C1363" s="64" t="s">
        <v>228</v>
      </c>
      <c r="D1363" s="64" t="s">
        <v>8</v>
      </c>
      <c r="E1363" s="64" t="s">
        <v>935</v>
      </c>
      <c r="F1363" s="64">
        <v>80.0</v>
      </c>
      <c r="G1363" s="64">
        <v>5300.0</v>
      </c>
      <c r="H1363" s="64" t="s">
        <v>23</v>
      </c>
      <c r="I1363" s="64"/>
      <c r="J1363" s="64"/>
      <c r="K1363" s="64"/>
      <c r="L1363" s="64"/>
      <c r="M1363" s="64"/>
      <c r="N1363" s="64" t="s">
        <v>5963</v>
      </c>
      <c r="O1363" s="64" t="s">
        <v>5972</v>
      </c>
    </row>
    <row r="1364" ht="12.75" customHeight="1">
      <c r="A1364" s="82">
        <v>39634.0</v>
      </c>
      <c r="B1364" s="64">
        <v>1346.0</v>
      </c>
      <c r="C1364" s="64" t="s">
        <v>228</v>
      </c>
      <c r="D1364" s="64" t="s">
        <v>819</v>
      </c>
      <c r="E1364" s="64" t="s">
        <v>947</v>
      </c>
      <c r="F1364" s="64">
        <v>84.0</v>
      </c>
      <c r="G1364" s="64">
        <v>6300.0</v>
      </c>
      <c r="H1364" s="64" t="s">
        <v>23</v>
      </c>
      <c r="I1364" s="64"/>
      <c r="J1364" s="64"/>
      <c r="K1364" s="64"/>
      <c r="L1364" s="64"/>
      <c r="M1364" s="64"/>
      <c r="N1364" s="64" t="s">
        <v>5963</v>
      </c>
      <c r="O1364" s="64" t="s">
        <v>6042</v>
      </c>
    </row>
    <row r="1365" ht="12.75" customHeight="1">
      <c r="A1365" s="82">
        <v>39634.0</v>
      </c>
      <c r="B1365" s="64">
        <v>1345.0</v>
      </c>
      <c r="C1365" s="64" t="s">
        <v>228</v>
      </c>
      <c r="D1365" s="64" t="s">
        <v>819</v>
      </c>
      <c r="E1365" s="64" t="s">
        <v>6550</v>
      </c>
      <c r="F1365" s="64">
        <v>92.0</v>
      </c>
      <c r="G1365" s="64">
        <v>8350.0</v>
      </c>
      <c r="H1365" s="64" t="s">
        <v>23</v>
      </c>
      <c r="I1365" s="64"/>
      <c r="J1365" s="64"/>
      <c r="K1365" s="64"/>
      <c r="L1365" s="64"/>
      <c r="M1365" s="64"/>
      <c r="N1365" s="64" t="s">
        <v>5963</v>
      </c>
      <c r="O1365" s="64" t="s">
        <v>6033</v>
      </c>
    </row>
    <row r="1366" ht="12.75" customHeight="1">
      <c r="A1366" s="82">
        <v>39634.354166666664</v>
      </c>
      <c r="B1366" s="64">
        <v>1339.0</v>
      </c>
      <c r="C1366" s="64" t="s">
        <v>228</v>
      </c>
      <c r="D1366" s="64" t="s">
        <v>819</v>
      </c>
      <c r="E1366" s="64" t="s">
        <v>6567</v>
      </c>
      <c r="F1366" s="64">
        <v>78.0</v>
      </c>
      <c r="G1366" s="64">
        <v>4000.0</v>
      </c>
      <c r="H1366" s="64" t="s">
        <v>23</v>
      </c>
      <c r="I1366" s="64" t="s">
        <v>5962</v>
      </c>
      <c r="J1366" s="64"/>
      <c r="K1366" s="64"/>
      <c r="L1366" s="64"/>
      <c r="M1366" s="64"/>
      <c r="N1366" s="64" t="s">
        <v>5963</v>
      </c>
      <c r="O1366" s="64" t="s">
        <v>6006</v>
      </c>
    </row>
    <row r="1367" ht="12.75" customHeight="1">
      <c r="A1367" s="82">
        <v>39634.4375</v>
      </c>
      <c r="B1367" s="64">
        <v>1340.0</v>
      </c>
      <c r="C1367" s="64" t="s">
        <v>228</v>
      </c>
      <c r="D1367" s="64" t="s">
        <v>819</v>
      </c>
      <c r="E1367" s="64" t="s">
        <v>943</v>
      </c>
      <c r="F1367" s="64">
        <v>71.0</v>
      </c>
      <c r="G1367" s="64">
        <v>2850.0</v>
      </c>
      <c r="H1367" s="64" t="s">
        <v>23</v>
      </c>
      <c r="I1367" s="64" t="s">
        <v>5962</v>
      </c>
      <c r="J1367" s="64"/>
      <c r="K1367" s="64"/>
      <c r="L1367" s="64"/>
      <c r="M1367" s="64"/>
      <c r="N1367" s="64" t="s">
        <v>5963</v>
      </c>
      <c r="O1367" s="64" t="s">
        <v>6112</v>
      </c>
    </row>
    <row r="1368" ht="12.75" customHeight="1">
      <c r="A1368" s="82">
        <v>39634.5</v>
      </c>
      <c r="B1368" s="64">
        <v>1341.0</v>
      </c>
      <c r="C1368" s="64" t="s">
        <v>228</v>
      </c>
      <c r="D1368" s="64" t="s">
        <v>819</v>
      </c>
      <c r="E1368" s="64" t="s">
        <v>919</v>
      </c>
      <c r="F1368" s="64">
        <v>58.0</v>
      </c>
      <c r="G1368" s="64">
        <v>2000.0</v>
      </c>
      <c r="H1368" s="64" t="s">
        <v>23</v>
      </c>
      <c r="I1368" s="64" t="s">
        <v>5962</v>
      </c>
      <c r="J1368" s="64"/>
      <c r="K1368" s="64"/>
      <c r="L1368" s="64"/>
      <c r="M1368" s="64"/>
      <c r="N1368" s="64" t="s">
        <v>5963</v>
      </c>
      <c r="O1368" s="64" t="s">
        <v>6041</v>
      </c>
    </row>
    <row r="1369" ht="12.75" customHeight="1">
      <c r="A1369" s="82">
        <v>39635.0</v>
      </c>
      <c r="B1369" s="64">
        <v>1348.0</v>
      </c>
      <c r="C1369" s="64" t="s">
        <v>228</v>
      </c>
      <c r="D1369" s="64" t="s">
        <v>819</v>
      </c>
      <c r="E1369" s="64" t="s">
        <v>6573</v>
      </c>
      <c r="F1369" s="64">
        <v>80.0</v>
      </c>
      <c r="G1369" s="64">
        <v>5350.0</v>
      </c>
      <c r="H1369" s="64" t="s">
        <v>23</v>
      </c>
      <c r="I1369" s="64" t="s">
        <v>5962</v>
      </c>
      <c r="J1369" s="64"/>
      <c r="K1369" s="64"/>
      <c r="L1369" s="64"/>
      <c r="M1369" s="64"/>
      <c r="N1369" s="64" t="s">
        <v>5963</v>
      </c>
      <c r="O1369" s="64" t="s">
        <v>6006</v>
      </c>
    </row>
    <row r="1370" ht="12.75" customHeight="1">
      <c r="A1370" s="82">
        <v>39635.333333333336</v>
      </c>
      <c r="B1370" s="64">
        <v>1347.0</v>
      </c>
      <c r="C1370" s="64" t="s">
        <v>228</v>
      </c>
      <c r="D1370" s="64" t="s">
        <v>819</v>
      </c>
      <c r="E1370" s="64" t="s">
        <v>1011</v>
      </c>
      <c r="F1370" s="64">
        <v>75.0</v>
      </c>
      <c r="G1370" s="64">
        <v>3500.0</v>
      </c>
      <c r="H1370" s="64" t="s">
        <v>23</v>
      </c>
      <c r="I1370" s="64" t="s">
        <v>5962</v>
      </c>
      <c r="J1370" s="64"/>
      <c r="K1370" s="64"/>
      <c r="L1370" s="64"/>
      <c r="M1370" s="64"/>
      <c r="N1370" s="64" t="s">
        <v>5963</v>
      </c>
      <c r="O1370" s="64" t="s">
        <v>6112</v>
      </c>
    </row>
    <row r="1371" ht="12.75" customHeight="1">
      <c r="A1371" s="82">
        <v>39637.0</v>
      </c>
      <c r="B1371" s="64">
        <v>1354.0</v>
      </c>
      <c r="C1371" s="64" t="s">
        <v>228</v>
      </c>
      <c r="D1371" s="64" t="s">
        <v>819</v>
      </c>
      <c r="E1371" s="64" t="s">
        <v>1000</v>
      </c>
      <c r="F1371" s="64">
        <v>73.0</v>
      </c>
      <c r="G1371" s="64">
        <v>3750.0</v>
      </c>
      <c r="H1371" s="64" t="s">
        <v>23</v>
      </c>
      <c r="I1371" s="64" t="s">
        <v>5962</v>
      </c>
      <c r="J1371" s="64"/>
      <c r="K1371" s="64"/>
      <c r="L1371" s="64"/>
      <c r="M1371" s="64"/>
      <c r="N1371" s="64" t="s">
        <v>5963</v>
      </c>
      <c r="O1371" s="64" t="s">
        <v>6540</v>
      </c>
    </row>
    <row r="1372" ht="12.75" customHeight="1">
      <c r="A1372" s="82">
        <v>39637.0</v>
      </c>
      <c r="B1372" s="64">
        <v>1351.0</v>
      </c>
      <c r="C1372" s="64" t="s">
        <v>228</v>
      </c>
      <c r="D1372" s="64" t="s">
        <v>8</v>
      </c>
      <c r="E1372" s="64" t="s">
        <v>935</v>
      </c>
      <c r="F1372" s="64">
        <v>75.0</v>
      </c>
      <c r="G1372" s="64">
        <v>4350.0</v>
      </c>
      <c r="H1372" s="64" t="s">
        <v>23</v>
      </c>
      <c r="I1372" s="64" t="s">
        <v>5962</v>
      </c>
      <c r="J1372" s="64"/>
      <c r="K1372" s="64"/>
      <c r="L1372" s="64"/>
      <c r="M1372" s="64"/>
      <c r="N1372" s="64" t="s">
        <v>5978</v>
      </c>
      <c r="O1372" s="64" t="s">
        <v>5978</v>
      </c>
    </row>
    <row r="1373" ht="12.75" customHeight="1">
      <c r="A1373" s="82">
        <v>39637.0</v>
      </c>
      <c r="B1373" s="64">
        <v>1352.0</v>
      </c>
      <c r="C1373" s="64" t="s">
        <v>228</v>
      </c>
      <c r="D1373" s="64" t="s">
        <v>8</v>
      </c>
      <c r="E1373" s="64" t="s">
        <v>935</v>
      </c>
      <c r="F1373" s="64">
        <v>76.0</v>
      </c>
      <c r="G1373" s="64">
        <v>4250.0</v>
      </c>
      <c r="H1373" s="64" t="s">
        <v>23</v>
      </c>
      <c r="I1373" s="64" t="s">
        <v>5962</v>
      </c>
      <c r="J1373" s="64"/>
      <c r="K1373" s="64"/>
      <c r="L1373" s="64"/>
      <c r="M1373" s="64"/>
      <c r="N1373" s="64" t="s">
        <v>5978</v>
      </c>
      <c r="O1373" s="64" t="s">
        <v>6574</v>
      </c>
    </row>
    <row r="1374" ht="12.75" customHeight="1">
      <c r="A1374" s="82">
        <v>39637.0</v>
      </c>
      <c r="B1374" s="64">
        <v>1350.0</v>
      </c>
      <c r="C1374" s="64" t="s">
        <v>228</v>
      </c>
      <c r="D1374" s="64" t="s">
        <v>8</v>
      </c>
      <c r="E1374" s="64" t="s">
        <v>5033</v>
      </c>
      <c r="F1374" s="64">
        <v>77.0</v>
      </c>
      <c r="G1374" s="64">
        <v>4500.0</v>
      </c>
      <c r="H1374" s="64" t="s">
        <v>23</v>
      </c>
      <c r="I1374" s="64" t="s">
        <v>5962</v>
      </c>
      <c r="J1374" s="64"/>
      <c r="K1374" s="64"/>
      <c r="L1374" s="64"/>
      <c r="M1374" s="64"/>
      <c r="N1374" s="64" t="s">
        <v>6575</v>
      </c>
      <c r="O1374" s="64" t="s">
        <v>6575</v>
      </c>
    </row>
    <row r="1375" ht="12.75" customHeight="1">
      <c r="A1375" s="82">
        <v>39637.0</v>
      </c>
      <c r="B1375" s="64">
        <v>1353.0</v>
      </c>
      <c r="C1375" s="64" t="s">
        <v>228</v>
      </c>
      <c r="D1375" s="64" t="s">
        <v>8</v>
      </c>
      <c r="E1375" s="64" t="s">
        <v>739</v>
      </c>
      <c r="F1375" s="64">
        <v>85.0</v>
      </c>
      <c r="G1375" s="64">
        <v>6000.0</v>
      </c>
      <c r="H1375" s="64" t="s">
        <v>23</v>
      </c>
      <c r="I1375" s="64" t="s">
        <v>5962</v>
      </c>
      <c r="J1375" s="64"/>
      <c r="K1375" s="64"/>
      <c r="L1375" s="64"/>
      <c r="M1375" s="64"/>
      <c r="N1375" s="64" t="s">
        <v>5963</v>
      </c>
      <c r="O1375" s="64" t="s">
        <v>6038</v>
      </c>
    </row>
    <row r="1376" ht="12.75" customHeight="1">
      <c r="A1376" s="82">
        <v>39638.0</v>
      </c>
      <c r="B1376" s="64">
        <v>1380.0</v>
      </c>
      <c r="C1376" s="64" t="s">
        <v>228</v>
      </c>
      <c r="D1376" s="64" t="s">
        <v>8</v>
      </c>
      <c r="E1376" s="64" t="s">
        <v>923</v>
      </c>
      <c r="F1376" s="64">
        <v>69.0</v>
      </c>
      <c r="G1376" s="64">
        <v>2800.0</v>
      </c>
      <c r="H1376" s="64" t="s">
        <v>23</v>
      </c>
      <c r="I1376" s="64" t="s">
        <v>5962</v>
      </c>
      <c r="J1376" s="64"/>
      <c r="K1376" s="64"/>
      <c r="L1376" s="64"/>
      <c r="M1376" s="64"/>
      <c r="N1376" s="64" t="s">
        <v>5963</v>
      </c>
      <c r="O1376" s="64" t="s">
        <v>5967</v>
      </c>
    </row>
    <row r="1377" ht="12.75" customHeight="1">
      <c r="A1377" s="82">
        <v>39638.0</v>
      </c>
      <c r="B1377" s="64">
        <v>1355.0</v>
      </c>
      <c r="C1377" s="64" t="s">
        <v>228</v>
      </c>
      <c r="D1377" s="64" t="s">
        <v>8</v>
      </c>
      <c r="E1377" s="64" t="s">
        <v>923</v>
      </c>
      <c r="F1377" s="64">
        <v>69.0</v>
      </c>
      <c r="G1377" s="64">
        <v>3300.0</v>
      </c>
      <c r="H1377" s="64" t="s">
        <v>23</v>
      </c>
      <c r="I1377" s="64" t="s">
        <v>5962</v>
      </c>
      <c r="J1377" s="64"/>
      <c r="K1377" s="64"/>
      <c r="L1377" s="64"/>
      <c r="M1377" s="64"/>
      <c r="N1377" s="64" t="s">
        <v>5963</v>
      </c>
      <c r="O1377" s="64" t="s">
        <v>5967</v>
      </c>
    </row>
    <row r="1378" ht="12.75" customHeight="1">
      <c r="A1378" s="82">
        <v>39638.0</v>
      </c>
      <c r="B1378" s="64">
        <v>1359.0</v>
      </c>
      <c r="C1378" s="64" t="s">
        <v>228</v>
      </c>
      <c r="D1378" s="64" t="s">
        <v>8</v>
      </c>
      <c r="E1378" s="64" t="s">
        <v>913</v>
      </c>
      <c r="F1378" s="64">
        <v>71.0</v>
      </c>
      <c r="G1378" s="64">
        <v>2900.0</v>
      </c>
      <c r="H1378" s="64" t="s">
        <v>23</v>
      </c>
      <c r="I1378" s="64" t="s">
        <v>5962</v>
      </c>
      <c r="J1378" s="64"/>
      <c r="K1378" s="64"/>
      <c r="L1378" s="64"/>
      <c r="M1378" s="64"/>
      <c r="N1378" s="64" t="s">
        <v>5996</v>
      </c>
      <c r="O1378" s="64" t="s">
        <v>5997</v>
      </c>
    </row>
    <row r="1379" ht="12.75" customHeight="1">
      <c r="A1379" s="82">
        <v>39638.0</v>
      </c>
      <c r="B1379" s="64">
        <v>1356.0</v>
      </c>
      <c r="C1379" s="64" t="s">
        <v>228</v>
      </c>
      <c r="D1379" s="64" t="s">
        <v>8</v>
      </c>
      <c r="E1379" s="64" t="s">
        <v>935</v>
      </c>
      <c r="F1379" s="64">
        <v>82.0</v>
      </c>
      <c r="G1379" s="64">
        <v>5800.0</v>
      </c>
      <c r="H1379" s="64" t="s">
        <v>23</v>
      </c>
      <c r="I1379" s="64" t="s">
        <v>5962</v>
      </c>
      <c r="J1379" s="64"/>
      <c r="K1379" s="64"/>
      <c r="L1379" s="64"/>
      <c r="M1379" s="64"/>
      <c r="N1379" s="64" t="s">
        <v>6575</v>
      </c>
      <c r="O1379" s="64" t="s">
        <v>6575</v>
      </c>
    </row>
    <row r="1380" ht="12.75" customHeight="1">
      <c r="A1380" s="82">
        <v>39640.0</v>
      </c>
      <c r="B1380" s="64">
        <v>1382.0</v>
      </c>
      <c r="C1380" s="64" t="s">
        <v>228</v>
      </c>
      <c r="D1380" s="64" t="s">
        <v>819</v>
      </c>
      <c r="E1380" s="64" t="s">
        <v>6576</v>
      </c>
      <c r="F1380" s="64">
        <v>73.0</v>
      </c>
      <c r="G1380" s="64">
        <v>3350.0</v>
      </c>
      <c r="H1380" s="64" t="s">
        <v>23</v>
      </c>
      <c r="I1380" s="64"/>
      <c r="J1380" s="64"/>
      <c r="K1380" s="64"/>
      <c r="L1380" s="64"/>
      <c r="M1380" s="64"/>
      <c r="N1380" s="64" t="s">
        <v>5963</v>
      </c>
      <c r="O1380" s="64" t="s">
        <v>6250</v>
      </c>
    </row>
    <row r="1381" ht="12.75" customHeight="1">
      <c r="A1381" s="82">
        <v>39640.416666666664</v>
      </c>
      <c r="B1381" s="64">
        <v>1381.0</v>
      </c>
      <c r="C1381" s="64" t="s">
        <v>228</v>
      </c>
      <c r="D1381" s="64" t="s">
        <v>8</v>
      </c>
      <c r="E1381" s="64" t="s">
        <v>947</v>
      </c>
      <c r="F1381" s="64">
        <v>81.0</v>
      </c>
      <c r="G1381" s="64">
        <v>6000.0</v>
      </c>
      <c r="H1381" s="64" t="s">
        <v>23</v>
      </c>
      <c r="I1381" s="64" t="s">
        <v>5962</v>
      </c>
      <c r="J1381" s="64"/>
      <c r="K1381" s="64"/>
      <c r="L1381" s="64"/>
      <c r="M1381" s="64"/>
      <c r="N1381" s="64" t="s">
        <v>5963</v>
      </c>
      <c r="O1381" s="64" t="s">
        <v>6540</v>
      </c>
    </row>
    <row r="1382" ht="12.75" customHeight="1">
      <c r="A1382" s="82">
        <v>39641.0</v>
      </c>
      <c r="B1382" s="64">
        <v>1383.0</v>
      </c>
      <c r="C1382" s="64" t="s">
        <v>228</v>
      </c>
      <c r="D1382" s="64" t="s">
        <v>819</v>
      </c>
      <c r="E1382" s="64" t="s">
        <v>1209</v>
      </c>
      <c r="F1382" s="64">
        <v>60.0</v>
      </c>
      <c r="G1382" s="64">
        <v>1900.0</v>
      </c>
      <c r="H1382" s="64" t="s">
        <v>23</v>
      </c>
      <c r="I1382" s="64"/>
      <c r="J1382" s="64"/>
      <c r="K1382" s="64"/>
      <c r="L1382" s="64"/>
      <c r="M1382" s="64"/>
      <c r="N1382" s="64" t="s">
        <v>5963</v>
      </c>
      <c r="O1382" s="64" t="s">
        <v>6198</v>
      </c>
    </row>
    <row r="1383" ht="12.75" customHeight="1">
      <c r="A1383" s="82">
        <v>39641.0</v>
      </c>
      <c r="B1383" s="64">
        <v>1385.0</v>
      </c>
      <c r="C1383" s="64" t="s">
        <v>228</v>
      </c>
      <c r="D1383" s="64" t="s">
        <v>819</v>
      </c>
      <c r="E1383" s="64" t="s">
        <v>948</v>
      </c>
      <c r="F1383" s="64">
        <v>73.0</v>
      </c>
      <c r="G1383" s="64">
        <v>3400.0</v>
      </c>
      <c r="H1383" s="64" t="s">
        <v>23</v>
      </c>
      <c r="I1383" s="64"/>
      <c r="J1383" s="64"/>
      <c r="K1383" s="64"/>
      <c r="L1383" s="64"/>
      <c r="M1383" s="64"/>
      <c r="N1383" s="64" t="s">
        <v>5963</v>
      </c>
      <c r="O1383" s="64" t="s">
        <v>656</v>
      </c>
    </row>
    <row r="1384" ht="12.75" customHeight="1">
      <c r="A1384" s="82">
        <v>39641.0</v>
      </c>
      <c r="B1384" s="64">
        <v>1386.0</v>
      </c>
      <c r="C1384" s="64" t="s">
        <v>228</v>
      </c>
      <c r="D1384" s="64" t="s">
        <v>819</v>
      </c>
      <c r="E1384" s="64" t="s">
        <v>947</v>
      </c>
      <c r="F1384" s="64">
        <v>76.0</v>
      </c>
      <c r="G1384" s="64">
        <v>4700.0</v>
      </c>
      <c r="H1384" s="64" t="s">
        <v>23</v>
      </c>
      <c r="I1384" s="64"/>
      <c r="J1384" s="64"/>
      <c r="K1384" s="64"/>
      <c r="L1384" s="64"/>
      <c r="M1384" s="64"/>
      <c r="N1384" s="64" t="s">
        <v>5963</v>
      </c>
      <c r="O1384" s="64" t="s">
        <v>6006</v>
      </c>
    </row>
    <row r="1385" ht="12.75" customHeight="1">
      <c r="A1385" s="82">
        <v>39641.0</v>
      </c>
      <c r="B1385" s="64">
        <v>1384.0</v>
      </c>
      <c r="C1385" s="64" t="s">
        <v>228</v>
      </c>
      <c r="D1385" s="64" t="s">
        <v>819</v>
      </c>
      <c r="E1385" s="64" t="s">
        <v>947</v>
      </c>
      <c r="F1385" s="64">
        <v>78.0</v>
      </c>
      <c r="G1385" s="64">
        <v>5150.0</v>
      </c>
      <c r="H1385" s="64" t="s">
        <v>23</v>
      </c>
      <c r="I1385" s="64"/>
      <c r="J1385" s="64"/>
      <c r="K1385" s="64"/>
      <c r="L1385" s="64"/>
      <c r="M1385" s="64"/>
      <c r="N1385" s="64" t="s">
        <v>5963</v>
      </c>
      <c r="O1385" s="64" t="s">
        <v>5964</v>
      </c>
    </row>
    <row r="1386" ht="12.75" customHeight="1">
      <c r="A1386" s="82">
        <v>39641.0</v>
      </c>
      <c r="B1386" s="64">
        <v>1387.0</v>
      </c>
      <c r="C1386" s="64" t="s">
        <v>228</v>
      </c>
      <c r="D1386" s="64" t="s">
        <v>819</v>
      </c>
      <c r="E1386" s="64" t="s">
        <v>6550</v>
      </c>
      <c r="F1386" s="64">
        <v>79.0</v>
      </c>
      <c r="G1386" s="64">
        <v>5300.0</v>
      </c>
      <c r="H1386" s="64" t="s">
        <v>23</v>
      </c>
      <c r="I1386" s="64"/>
      <c r="J1386" s="64"/>
      <c r="K1386" s="64"/>
      <c r="L1386" s="64"/>
      <c r="M1386" s="64"/>
      <c r="N1386" s="64" t="s">
        <v>5978</v>
      </c>
      <c r="O1386" s="64" t="s">
        <v>6522</v>
      </c>
    </row>
    <row r="1387" ht="12.75" customHeight="1">
      <c r="A1387" s="82">
        <v>39642.0</v>
      </c>
      <c r="B1387" s="64">
        <v>1390.0</v>
      </c>
      <c r="C1387" s="64" t="s">
        <v>228</v>
      </c>
      <c r="D1387" s="64" t="s">
        <v>8</v>
      </c>
      <c r="E1387" s="64" t="s">
        <v>1379</v>
      </c>
      <c r="F1387" s="64">
        <v>61.0</v>
      </c>
      <c r="G1387" s="64">
        <v>2100.0</v>
      </c>
      <c r="H1387" s="64" t="s">
        <v>23</v>
      </c>
      <c r="I1387" s="64"/>
      <c r="J1387" s="64"/>
      <c r="K1387" s="64"/>
      <c r="L1387" s="64"/>
      <c r="M1387" s="64"/>
      <c r="N1387" s="64" t="s">
        <v>5978</v>
      </c>
      <c r="O1387" s="64" t="s">
        <v>5978</v>
      </c>
    </row>
    <row r="1388" ht="12.75" customHeight="1">
      <c r="A1388" s="82">
        <v>39642.0</v>
      </c>
      <c r="B1388" s="64">
        <v>1395.0</v>
      </c>
      <c r="C1388" s="64" t="s">
        <v>228</v>
      </c>
      <c r="D1388" s="64" t="s">
        <v>8</v>
      </c>
      <c r="E1388" s="64" t="s">
        <v>935</v>
      </c>
      <c r="F1388" s="64">
        <v>73.0</v>
      </c>
      <c r="G1388" s="64">
        <v>3800.0</v>
      </c>
      <c r="H1388" s="64" t="s">
        <v>23</v>
      </c>
      <c r="I1388" s="64"/>
      <c r="J1388" s="64"/>
      <c r="K1388" s="64"/>
      <c r="L1388" s="64"/>
      <c r="M1388" s="64"/>
      <c r="N1388" s="64" t="s">
        <v>6009</v>
      </c>
      <c r="O1388" s="64" t="s">
        <v>6009</v>
      </c>
    </row>
    <row r="1389" ht="12.75" customHeight="1">
      <c r="A1389" s="82">
        <v>39642.0</v>
      </c>
      <c r="B1389" s="64">
        <v>1394.0</v>
      </c>
      <c r="C1389" s="64" t="s">
        <v>228</v>
      </c>
      <c r="D1389" s="64" t="s">
        <v>8</v>
      </c>
      <c r="E1389" s="64" t="s">
        <v>935</v>
      </c>
      <c r="F1389" s="64">
        <v>74.0</v>
      </c>
      <c r="G1389" s="64">
        <v>3550.0</v>
      </c>
      <c r="H1389" s="64" t="s">
        <v>23</v>
      </c>
      <c r="I1389" s="64"/>
      <c r="J1389" s="64"/>
      <c r="K1389" s="64"/>
      <c r="L1389" s="64"/>
      <c r="M1389" s="64"/>
      <c r="N1389" s="64" t="s">
        <v>6009</v>
      </c>
      <c r="O1389" s="64" t="s">
        <v>6009</v>
      </c>
    </row>
    <row r="1390" ht="12.75" customHeight="1">
      <c r="A1390" s="82">
        <v>39642.0</v>
      </c>
      <c r="B1390" s="64">
        <v>1392.0</v>
      </c>
      <c r="C1390" s="64" t="s">
        <v>228</v>
      </c>
      <c r="D1390" s="64" t="s">
        <v>819</v>
      </c>
      <c r="E1390" s="64" t="s">
        <v>914</v>
      </c>
      <c r="F1390" s="64">
        <v>75.0</v>
      </c>
      <c r="G1390" s="64">
        <v>3500.0</v>
      </c>
      <c r="H1390" s="64" t="s">
        <v>23</v>
      </c>
      <c r="I1390" s="64"/>
      <c r="J1390" s="64"/>
      <c r="K1390" s="64"/>
      <c r="L1390" s="64"/>
      <c r="M1390" s="64"/>
      <c r="N1390" s="64" t="s">
        <v>5963</v>
      </c>
      <c r="O1390" s="64" t="s">
        <v>6352</v>
      </c>
    </row>
    <row r="1391" ht="12.75" customHeight="1">
      <c r="A1391" s="82">
        <v>39642.0</v>
      </c>
      <c r="B1391" s="64">
        <v>1393.0</v>
      </c>
      <c r="C1391" s="64" t="s">
        <v>228</v>
      </c>
      <c r="D1391" s="64" t="s">
        <v>8</v>
      </c>
      <c r="E1391" s="64" t="s">
        <v>414</v>
      </c>
      <c r="F1391" s="64">
        <v>75.0</v>
      </c>
      <c r="G1391" s="64">
        <v>3500.0</v>
      </c>
      <c r="H1391" s="64" t="s">
        <v>23</v>
      </c>
      <c r="I1391" s="64"/>
      <c r="J1391" s="64"/>
      <c r="K1391" s="64"/>
      <c r="L1391" s="64"/>
      <c r="M1391" s="64"/>
      <c r="N1391" s="64" t="s">
        <v>5963</v>
      </c>
      <c r="O1391" s="64" t="s">
        <v>6041</v>
      </c>
    </row>
    <row r="1392" ht="12.75" customHeight="1">
      <c r="A1392" s="82">
        <v>39642.0</v>
      </c>
      <c r="B1392" s="64">
        <v>1389.0</v>
      </c>
      <c r="C1392" s="64" t="s">
        <v>228</v>
      </c>
      <c r="D1392" s="64" t="s">
        <v>819</v>
      </c>
      <c r="E1392" s="64" t="s">
        <v>1000</v>
      </c>
      <c r="F1392" s="64">
        <v>77.0</v>
      </c>
      <c r="G1392" s="64">
        <v>4000.0</v>
      </c>
      <c r="H1392" s="64" t="s">
        <v>23</v>
      </c>
      <c r="I1392" s="64"/>
      <c r="J1392" s="64"/>
      <c r="K1392" s="64"/>
      <c r="L1392" s="64"/>
      <c r="M1392" s="64"/>
      <c r="N1392" s="64" t="s">
        <v>5963</v>
      </c>
      <c r="O1392" s="64" t="s">
        <v>6192</v>
      </c>
    </row>
    <row r="1393" ht="12.75" customHeight="1">
      <c r="A1393" s="82">
        <v>39642.0</v>
      </c>
      <c r="B1393" s="64">
        <v>1391.0</v>
      </c>
      <c r="C1393" s="64" t="s">
        <v>228</v>
      </c>
      <c r="D1393" s="64" t="s">
        <v>8</v>
      </c>
      <c r="E1393" s="64" t="s">
        <v>739</v>
      </c>
      <c r="F1393" s="64">
        <v>77.0</v>
      </c>
      <c r="G1393" s="64">
        <v>5300.0</v>
      </c>
      <c r="H1393" s="64" t="s">
        <v>23</v>
      </c>
      <c r="I1393" s="64"/>
      <c r="J1393" s="64"/>
      <c r="K1393" s="64"/>
      <c r="L1393" s="64"/>
      <c r="M1393" s="64"/>
      <c r="N1393" s="64" t="s">
        <v>5963</v>
      </c>
      <c r="O1393" s="64" t="s">
        <v>6038</v>
      </c>
    </row>
    <row r="1394" ht="12.75" customHeight="1">
      <c r="A1394" s="82">
        <v>39642.0</v>
      </c>
      <c r="B1394" s="64">
        <v>1388.0</v>
      </c>
      <c r="C1394" s="64" t="s">
        <v>228</v>
      </c>
      <c r="D1394" s="64" t="s">
        <v>819</v>
      </c>
      <c r="E1394" s="64" t="s">
        <v>6577</v>
      </c>
      <c r="F1394" s="64">
        <v>79.0</v>
      </c>
      <c r="G1394" s="64">
        <v>4800.0</v>
      </c>
      <c r="H1394" s="64" t="s">
        <v>23</v>
      </c>
      <c r="I1394" s="64"/>
      <c r="J1394" s="64"/>
      <c r="K1394" s="64"/>
      <c r="L1394" s="64"/>
      <c r="M1394" s="64"/>
      <c r="N1394" s="64" t="s">
        <v>5963</v>
      </c>
      <c r="O1394" s="64" t="s">
        <v>6006</v>
      </c>
    </row>
    <row r="1395" ht="12.75" customHeight="1">
      <c r="A1395" s="82">
        <v>39643.0</v>
      </c>
      <c r="B1395" s="64">
        <v>1396.0</v>
      </c>
      <c r="C1395" s="64" t="s">
        <v>228</v>
      </c>
      <c r="D1395" s="64" t="s">
        <v>819</v>
      </c>
      <c r="E1395" s="64" t="s">
        <v>915</v>
      </c>
      <c r="F1395" s="64">
        <v>69.0</v>
      </c>
      <c r="G1395" s="64">
        <v>2800.0</v>
      </c>
      <c r="H1395" s="64" t="s">
        <v>23</v>
      </c>
      <c r="I1395" s="64" t="s">
        <v>5962</v>
      </c>
      <c r="J1395" s="64"/>
      <c r="K1395" s="64"/>
      <c r="L1395" s="64"/>
      <c r="M1395" s="64"/>
      <c r="N1395" s="64" t="s">
        <v>5963</v>
      </c>
      <c r="O1395" s="64" t="s">
        <v>656</v>
      </c>
    </row>
    <row r="1396" ht="12.75" customHeight="1">
      <c r="A1396" s="82">
        <v>39643.0</v>
      </c>
      <c r="B1396" s="64">
        <v>1397.0</v>
      </c>
      <c r="C1396" s="64" t="s">
        <v>228</v>
      </c>
      <c r="D1396" s="64" t="s">
        <v>819</v>
      </c>
      <c r="E1396" s="64" t="s">
        <v>739</v>
      </c>
      <c r="F1396" s="64">
        <v>72.0</v>
      </c>
      <c r="G1396" s="64">
        <v>4100.0</v>
      </c>
      <c r="H1396" s="64" t="s">
        <v>23</v>
      </c>
      <c r="I1396" s="64" t="s">
        <v>5962</v>
      </c>
      <c r="J1396" s="64"/>
      <c r="K1396" s="64"/>
      <c r="L1396" s="64"/>
      <c r="M1396" s="64"/>
      <c r="N1396" s="64" t="s">
        <v>5978</v>
      </c>
      <c r="O1396" s="64" t="s">
        <v>5978</v>
      </c>
    </row>
    <row r="1397" ht="12.75" customHeight="1">
      <c r="A1397" s="82">
        <v>39643.0</v>
      </c>
      <c r="B1397" s="64">
        <v>1399.0</v>
      </c>
      <c r="C1397" s="64" t="s">
        <v>228</v>
      </c>
      <c r="D1397" s="64" t="s">
        <v>819</v>
      </c>
      <c r="E1397" s="64" t="s">
        <v>915</v>
      </c>
      <c r="F1397" s="64">
        <v>78.0</v>
      </c>
      <c r="G1397" s="64">
        <v>4000.0</v>
      </c>
      <c r="H1397" s="64" t="s">
        <v>23</v>
      </c>
      <c r="I1397" s="64" t="s">
        <v>5962</v>
      </c>
      <c r="J1397" s="64"/>
      <c r="K1397" s="64"/>
      <c r="L1397" s="64"/>
      <c r="M1397" s="64"/>
      <c r="N1397" s="64" t="s">
        <v>5963</v>
      </c>
      <c r="O1397" s="64" t="s">
        <v>6175</v>
      </c>
    </row>
    <row r="1398" ht="12.75" customHeight="1">
      <c r="A1398" s="82">
        <v>39644.0</v>
      </c>
      <c r="B1398" s="64">
        <v>1398.0</v>
      </c>
      <c r="C1398" s="64" t="s">
        <v>228</v>
      </c>
      <c r="D1398" s="64" t="s">
        <v>819</v>
      </c>
      <c r="E1398" s="64" t="s">
        <v>945</v>
      </c>
      <c r="F1398" s="64">
        <v>68.0</v>
      </c>
      <c r="G1398" s="64">
        <v>3000.0</v>
      </c>
      <c r="H1398" s="64" t="s">
        <v>23</v>
      </c>
      <c r="I1398" s="64" t="s">
        <v>5962</v>
      </c>
      <c r="J1398" s="64"/>
      <c r="K1398" s="64"/>
      <c r="L1398" s="64"/>
      <c r="M1398" s="64"/>
      <c r="N1398" s="64" t="s">
        <v>5963</v>
      </c>
      <c r="O1398" s="64" t="s">
        <v>5967</v>
      </c>
    </row>
    <row r="1399" ht="12.75" customHeight="1">
      <c r="A1399" s="82">
        <v>39645.0</v>
      </c>
      <c r="B1399" s="64">
        <v>1361.0</v>
      </c>
      <c r="C1399" s="64" t="s">
        <v>228</v>
      </c>
      <c r="D1399" s="64" t="s">
        <v>8</v>
      </c>
      <c r="E1399" s="64" t="s">
        <v>660</v>
      </c>
      <c r="F1399" s="64">
        <v>60.0</v>
      </c>
      <c r="G1399" s="64">
        <v>1600.0</v>
      </c>
      <c r="H1399" s="64" t="s">
        <v>23</v>
      </c>
      <c r="I1399" s="64" t="s">
        <v>5962</v>
      </c>
      <c r="J1399" s="64"/>
      <c r="K1399" s="64"/>
      <c r="L1399" s="64"/>
      <c r="M1399" s="64"/>
      <c r="N1399" s="64" t="s">
        <v>5963</v>
      </c>
      <c r="O1399" s="64" t="s">
        <v>860</v>
      </c>
    </row>
    <row r="1400" ht="12.75" customHeight="1">
      <c r="A1400" s="82">
        <v>39645.0</v>
      </c>
      <c r="B1400" s="64">
        <v>1362.0</v>
      </c>
      <c r="C1400" s="64" t="s">
        <v>228</v>
      </c>
      <c r="D1400" s="64" t="s">
        <v>8</v>
      </c>
      <c r="E1400" s="64" t="s">
        <v>660</v>
      </c>
      <c r="F1400" s="64">
        <v>80.0</v>
      </c>
      <c r="G1400" s="64">
        <v>5500.0</v>
      </c>
      <c r="H1400" s="64" t="s">
        <v>23</v>
      </c>
      <c r="I1400" s="64" t="s">
        <v>5962</v>
      </c>
      <c r="J1400" s="64"/>
      <c r="K1400" s="64"/>
      <c r="L1400" s="64"/>
      <c r="M1400" s="64"/>
      <c r="N1400" s="64" t="s">
        <v>5963</v>
      </c>
      <c r="O1400" s="64" t="s">
        <v>860</v>
      </c>
    </row>
    <row r="1401" ht="12.75" customHeight="1">
      <c r="A1401" s="82">
        <v>39647.0</v>
      </c>
      <c r="B1401" s="64">
        <v>1363.0</v>
      </c>
      <c r="C1401" s="64" t="s">
        <v>228</v>
      </c>
      <c r="D1401" s="64" t="s">
        <v>8</v>
      </c>
      <c r="E1401" s="64" t="s">
        <v>950</v>
      </c>
      <c r="F1401" s="64">
        <v>66.0</v>
      </c>
      <c r="G1401" s="64">
        <v>2700.0</v>
      </c>
      <c r="H1401" s="64" t="s">
        <v>23</v>
      </c>
      <c r="I1401" s="64" t="s">
        <v>5962</v>
      </c>
      <c r="J1401" s="64"/>
      <c r="K1401" s="64"/>
      <c r="L1401" s="64"/>
      <c r="M1401" s="64"/>
      <c r="N1401" s="64" t="s">
        <v>5963</v>
      </c>
      <c r="O1401" s="64" t="s">
        <v>6006</v>
      </c>
    </row>
    <row r="1402" ht="12.75" customHeight="1">
      <c r="A1402" s="82">
        <v>39647.0</v>
      </c>
      <c r="B1402" s="64">
        <v>1365.0</v>
      </c>
      <c r="C1402" s="64" t="s">
        <v>228</v>
      </c>
      <c r="D1402" s="64" t="s">
        <v>8</v>
      </c>
      <c r="E1402" s="64" t="s">
        <v>935</v>
      </c>
      <c r="F1402" s="64">
        <v>78.0</v>
      </c>
      <c r="G1402" s="64">
        <v>4350.0</v>
      </c>
      <c r="H1402" s="64" t="s">
        <v>23</v>
      </c>
      <c r="I1402" s="64" t="s">
        <v>5962</v>
      </c>
      <c r="J1402" s="64"/>
      <c r="K1402" s="64"/>
      <c r="L1402" s="64"/>
      <c r="M1402" s="64"/>
      <c r="N1402" s="64" t="s">
        <v>5963</v>
      </c>
      <c r="O1402" s="64" t="s">
        <v>5964</v>
      </c>
    </row>
    <row r="1403" ht="12.75" customHeight="1">
      <c r="A1403" s="82">
        <v>39647.0</v>
      </c>
      <c r="B1403" s="64">
        <v>1364.0</v>
      </c>
      <c r="C1403" s="64" t="s">
        <v>228</v>
      </c>
      <c r="D1403" s="64" t="s">
        <v>8</v>
      </c>
      <c r="E1403" s="64" t="s">
        <v>935</v>
      </c>
      <c r="F1403" s="64">
        <v>80.0</v>
      </c>
      <c r="G1403" s="64">
        <v>4400.0</v>
      </c>
      <c r="H1403" s="64" t="s">
        <v>23</v>
      </c>
      <c r="I1403" s="64" t="s">
        <v>5962</v>
      </c>
      <c r="J1403" s="64"/>
      <c r="K1403" s="64"/>
      <c r="L1403" s="64"/>
      <c r="M1403" s="64"/>
      <c r="N1403" s="64" t="s">
        <v>5963</v>
      </c>
      <c r="O1403" s="64" t="s">
        <v>5964</v>
      </c>
    </row>
    <row r="1404" ht="12.75" customHeight="1">
      <c r="A1404" s="82">
        <v>39647.0</v>
      </c>
      <c r="B1404" s="64">
        <v>1366.0</v>
      </c>
      <c r="C1404" s="64" t="s">
        <v>228</v>
      </c>
      <c r="D1404" s="64" t="s">
        <v>8</v>
      </c>
      <c r="E1404" s="64" t="s">
        <v>950</v>
      </c>
      <c r="F1404" s="64">
        <v>80.0</v>
      </c>
      <c r="G1404" s="64">
        <v>4700.0</v>
      </c>
      <c r="H1404" s="64" t="s">
        <v>23</v>
      </c>
      <c r="I1404" s="64" t="s">
        <v>5962</v>
      </c>
      <c r="J1404" s="64"/>
      <c r="K1404" s="64"/>
      <c r="L1404" s="64"/>
      <c r="M1404" s="64"/>
      <c r="N1404" s="64" t="s">
        <v>5963</v>
      </c>
      <c r="O1404" s="64" t="s">
        <v>6006</v>
      </c>
    </row>
    <row r="1405" ht="12.75" customHeight="1">
      <c r="A1405" s="82">
        <v>39650.0</v>
      </c>
      <c r="B1405" s="64">
        <v>1367.0</v>
      </c>
      <c r="C1405" s="64" t="s">
        <v>228</v>
      </c>
      <c r="D1405" s="64" t="s">
        <v>819</v>
      </c>
      <c r="E1405" s="64" t="s">
        <v>6528</v>
      </c>
      <c r="F1405" s="64">
        <v>64.0</v>
      </c>
      <c r="G1405" s="64">
        <v>2800.0</v>
      </c>
      <c r="H1405" s="64" t="s">
        <v>23</v>
      </c>
      <c r="I1405" s="64" t="s">
        <v>5962</v>
      </c>
      <c r="J1405" s="64"/>
      <c r="K1405" s="64"/>
      <c r="L1405" s="64"/>
      <c r="M1405" s="64"/>
      <c r="N1405" s="64" t="s">
        <v>5963</v>
      </c>
      <c r="O1405" s="64" t="s">
        <v>860</v>
      </c>
    </row>
    <row r="1406" ht="12.75" customHeight="1">
      <c r="A1406" s="82">
        <v>39651.0</v>
      </c>
      <c r="B1406" s="64">
        <v>1370.0</v>
      </c>
      <c r="C1406" s="64" t="s">
        <v>228</v>
      </c>
      <c r="D1406" s="64" t="s">
        <v>819</v>
      </c>
      <c r="E1406" s="64" t="s">
        <v>1438</v>
      </c>
      <c r="F1406" s="64">
        <v>70.0</v>
      </c>
      <c r="G1406" s="64">
        <v>4000.0</v>
      </c>
      <c r="H1406" s="64" t="s">
        <v>23</v>
      </c>
      <c r="I1406" s="64" t="s">
        <v>5962</v>
      </c>
      <c r="J1406" s="64"/>
      <c r="K1406" s="64"/>
      <c r="L1406" s="64"/>
      <c r="M1406" s="64"/>
      <c r="N1406" s="64" t="s">
        <v>5963</v>
      </c>
      <c r="O1406" s="64" t="s">
        <v>6006</v>
      </c>
    </row>
    <row r="1407" ht="12.75" customHeight="1">
      <c r="A1407" s="82">
        <v>39651.0</v>
      </c>
      <c r="B1407" s="64">
        <v>1369.0</v>
      </c>
      <c r="C1407" s="64" t="s">
        <v>228</v>
      </c>
      <c r="D1407" s="64" t="s">
        <v>819</v>
      </c>
      <c r="E1407" s="64" t="s">
        <v>923</v>
      </c>
      <c r="F1407" s="64">
        <v>79.0</v>
      </c>
      <c r="G1407" s="64">
        <v>4300.0</v>
      </c>
      <c r="H1407" s="64" t="s">
        <v>23</v>
      </c>
      <c r="I1407" s="64" t="s">
        <v>5962</v>
      </c>
      <c r="J1407" s="64"/>
      <c r="K1407" s="64"/>
      <c r="L1407" s="64"/>
      <c r="M1407" s="64"/>
      <c r="N1407" s="64" t="s">
        <v>5963</v>
      </c>
      <c r="O1407" s="64" t="s">
        <v>6042</v>
      </c>
    </row>
    <row r="1408" ht="12.75" customHeight="1">
      <c r="A1408" s="82">
        <v>39651.0</v>
      </c>
      <c r="B1408" s="64">
        <v>1372.0</v>
      </c>
      <c r="C1408" s="64" t="s">
        <v>228</v>
      </c>
      <c r="D1408" s="64" t="s">
        <v>8</v>
      </c>
      <c r="E1408" s="64" t="s">
        <v>5033</v>
      </c>
      <c r="F1408" s="64">
        <v>81.0</v>
      </c>
      <c r="G1408" s="64">
        <v>5200.0</v>
      </c>
      <c r="H1408" s="64" t="s">
        <v>23</v>
      </c>
      <c r="I1408" s="64" t="s">
        <v>5962</v>
      </c>
      <c r="J1408" s="64"/>
      <c r="K1408" s="64"/>
      <c r="L1408" s="64"/>
      <c r="M1408" s="64"/>
      <c r="N1408" s="64" t="s">
        <v>5963</v>
      </c>
      <c r="O1408" s="64" t="s">
        <v>1070</v>
      </c>
    </row>
    <row r="1409" ht="12.75" customHeight="1">
      <c r="A1409" s="82">
        <v>39651.0</v>
      </c>
      <c r="B1409" s="64">
        <v>1371.0</v>
      </c>
      <c r="C1409" s="64" t="s">
        <v>228</v>
      </c>
      <c r="D1409" s="64" t="s">
        <v>8</v>
      </c>
      <c r="E1409" s="64" t="s">
        <v>903</v>
      </c>
      <c r="F1409" s="64">
        <v>83.0</v>
      </c>
      <c r="G1409" s="64">
        <v>6700.0</v>
      </c>
      <c r="H1409" s="64" t="s">
        <v>23</v>
      </c>
      <c r="I1409" s="64" t="s">
        <v>5962</v>
      </c>
      <c r="J1409" s="64"/>
      <c r="K1409" s="64"/>
      <c r="L1409" s="64"/>
      <c r="M1409" s="64"/>
      <c r="N1409" s="64" t="s">
        <v>5963</v>
      </c>
      <c r="O1409" s="64" t="s">
        <v>6192</v>
      </c>
    </row>
    <row r="1410" ht="12.75" customHeight="1">
      <c r="A1410" s="82">
        <v>39652.0</v>
      </c>
      <c r="B1410" s="64">
        <v>1374.0</v>
      </c>
      <c r="C1410" s="64" t="s">
        <v>228</v>
      </c>
      <c r="D1410" s="64" t="s">
        <v>8</v>
      </c>
      <c r="E1410" s="64" t="s">
        <v>914</v>
      </c>
      <c r="F1410" s="64">
        <v>63.0</v>
      </c>
      <c r="G1410" s="64">
        <v>2300.0</v>
      </c>
      <c r="H1410" s="64" t="s">
        <v>23</v>
      </c>
      <c r="I1410" s="64" t="s">
        <v>5962</v>
      </c>
      <c r="J1410" s="64"/>
      <c r="K1410" s="64"/>
      <c r="L1410" s="64"/>
      <c r="M1410" s="64"/>
      <c r="N1410" s="64" t="s">
        <v>5963</v>
      </c>
      <c r="O1410" s="64" t="s">
        <v>6006</v>
      </c>
    </row>
    <row r="1411" ht="12.75" customHeight="1">
      <c r="A1411" s="82">
        <v>39652.0</v>
      </c>
      <c r="B1411" s="64">
        <v>1373.0</v>
      </c>
      <c r="C1411" s="64" t="s">
        <v>228</v>
      </c>
      <c r="D1411" s="64" t="s">
        <v>8</v>
      </c>
      <c r="E1411" s="64" t="s">
        <v>914</v>
      </c>
      <c r="F1411" s="64">
        <v>74.0</v>
      </c>
      <c r="G1411" s="64">
        <v>3500.0</v>
      </c>
      <c r="H1411" s="64" t="s">
        <v>23</v>
      </c>
      <c r="I1411" s="64" t="s">
        <v>5962</v>
      </c>
      <c r="J1411" s="64"/>
      <c r="K1411" s="64"/>
      <c r="L1411" s="64"/>
      <c r="M1411" s="64"/>
      <c r="N1411" s="64" t="s">
        <v>5963</v>
      </c>
      <c r="O1411" s="64" t="s">
        <v>6006</v>
      </c>
    </row>
    <row r="1412" ht="12.75" customHeight="1">
      <c r="A1412" s="82">
        <v>39652.0</v>
      </c>
      <c r="B1412" s="64">
        <v>1375.0</v>
      </c>
      <c r="C1412" s="64" t="s">
        <v>228</v>
      </c>
      <c r="D1412" s="64" t="s">
        <v>8</v>
      </c>
      <c r="E1412" s="64" t="s">
        <v>914</v>
      </c>
      <c r="F1412" s="64">
        <v>74.0</v>
      </c>
      <c r="G1412" s="64">
        <v>4100.0</v>
      </c>
      <c r="H1412" s="64" t="s">
        <v>23</v>
      </c>
      <c r="I1412" s="64" t="s">
        <v>5962</v>
      </c>
      <c r="J1412" s="64"/>
      <c r="K1412" s="64"/>
      <c r="L1412" s="64"/>
      <c r="M1412" s="64"/>
      <c r="N1412" s="64" t="s">
        <v>5963</v>
      </c>
      <c r="O1412" s="64" t="s">
        <v>6006</v>
      </c>
    </row>
    <row r="1413" ht="12.75" customHeight="1">
      <c r="A1413" s="82">
        <v>39656.0</v>
      </c>
      <c r="B1413" s="64">
        <v>1376.0</v>
      </c>
      <c r="C1413" s="64" t="s">
        <v>228</v>
      </c>
      <c r="D1413" s="64" t="s">
        <v>819</v>
      </c>
      <c r="E1413" s="64" t="s">
        <v>914</v>
      </c>
      <c r="F1413" s="64">
        <v>59.0</v>
      </c>
      <c r="G1413" s="64">
        <v>1850.0</v>
      </c>
      <c r="H1413" s="64" t="s">
        <v>23</v>
      </c>
      <c r="I1413" s="64" t="s">
        <v>5962</v>
      </c>
      <c r="J1413" s="64"/>
      <c r="K1413" s="64"/>
      <c r="L1413" s="64"/>
      <c r="M1413" s="64"/>
      <c r="N1413" s="64" t="s">
        <v>5963</v>
      </c>
      <c r="O1413" s="64" t="s">
        <v>6006</v>
      </c>
    </row>
    <row r="1414" ht="12.75" customHeight="1">
      <c r="A1414" s="82">
        <v>39656.0</v>
      </c>
      <c r="B1414" s="64">
        <v>1377.0</v>
      </c>
      <c r="C1414" s="64" t="s">
        <v>228</v>
      </c>
      <c r="D1414" s="64" t="s">
        <v>819</v>
      </c>
      <c r="E1414" s="64" t="s">
        <v>999</v>
      </c>
      <c r="F1414" s="64">
        <v>61.0</v>
      </c>
      <c r="G1414" s="64">
        <v>2250.0</v>
      </c>
      <c r="H1414" s="64" t="s">
        <v>23</v>
      </c>
      <c r="I1414" s="64" t="s">
        <v>5962</v>
      </c>
      <c r="J1414" s="64"/>
      <c r="K1414" s="64"/>
      <c r="L1414" s="64"/>
      <c r="M1414" s="64"/>
      <c r="N1414" s="64" t="s">
        <v>5963</v>
      </c>
      <c r="O1414" s="64" t="s">
        <v>6198</v>
      </c>
    </row>
    <row r="1415" ht="12.75" customHeight="1">
      <c r="A1415" s="82">
        <v>39656.0</v>
      </c>
      <c r="B1415" s="64">
        <v>1379.0</v>
      </c>
      <c r="C1415" s="64" t="s">
        <v>228</v>
      </c>
      <c r="D1415" s="64" t="s">
        <v>819</v>
      </c>
      <c r="E1415" s="64" t="s">
        <v>1011</v>
      </c>
      <c r="F1415" s="64">
        <v>61.0</v>
      </c>
      <c r="G1415" s="64">
        <v>2300.0</v>
      </c>
      <c r="H1415" s="64" t="s">
        <v>23</v>
      </c>
      <c r="I1415" s="64" t="s">
        <v>5962</v>
      </c>
      <c r="J1415" s="64"/>
      <c r="K1415" s="64"/>
      <c r="L1415" s="64"/>
      <c r="M1415" s="64"/>
      <c r="N1415" s="64" t="s">
        <v>5963</v>
      </c>
      <c r="O1415" s="64" t="s">
        <v>5967</v>
      </c>
    </row>
    <row r="1416" ht="12.75" customHeight="1">
      <c r="A1416" s="82">
        <v>39656.0</v>
      </c>
      <c r="B1416" s="64">
        <v>1378.0</v>
      </c>
      <c r="C1416" s="64" t="s">
        <v>228</v>
      </c>
      <c r="D1416" s="64" t="s">
        <v>8</v>
      </c>
      <c r="E1416" s="64" t="s">
        <v>5033</v>
      </c>
      <c r="F1416" s="64">
        <v>72.0</v>
      </c>
      <c r="G1416" s="64">
        <v>3700.0</v>
      </c>
      <c r="H1416" s="64" t="s">
        <v>23</v>
      </c>
      <c r="I1416" s="64" t="s">
        <v>5962</v>
      </c>
      <c r="J1416" s="64"/>
      <c r="K1416" s="64"/>
      <c r="L1416" s="64"/>
      <c r="M1416" s="64"/>
      <c r="N1416" s="64" t="s">
        <v>5963</v>
      </c>
      <c r="O1416" s="64" t="s">
        <v>6239</v>
      </c>
    </row>
    <row r="1417" ht="12.75" customHeight="1">
      <c r="A1417" s="82">
        <v>39656.0</v>
      </c>
      <c r="B1417" s="64">
        <v>1700.0</v>
      </c>
      <c r="C1417" s="64" t="s">
        <v>228</v>
      </c>
      <c r="D1417" s="64" t="s">
        <v>819</v>
      </c>
      <c r="E1417" s="64" t="s">
        <v>947</v>
      </c>
      <c r="F1417" s="64">
        <v>73.0</v>
      </c>
      <c r="G1417" s="64">
        <v>3500.0</v>
      </c>
      <c r="H1417" s="64" t="s">
        <v>23</v>
      </c>
      <c r="I1417" s="64" t="s">
        <v>5962</v>
      </c>
      <c r="J1417" s="64"/>
      <c r="K1417" s="64"/>
      <c r="L1417" s="64"/>
      <c r="M1417" s="64"/>
      <c r="N1417" s="64" t="s">
        <v>5963</v>
      </c>
      <c r="O1417" s="64" t="s">
        <v>6006</v>
      </c>
    </row>
    <row r="1418" ht="12.75" customHeight="1">
      <c r="A1418" s="82">
        <v>39657.0</v>
      </c>
      <c r="B1418" s="64">
        <v>1701.0</v>
      </c>
      <c r="C1418" s="64" t="s">
        <v>228</v>
      </c>
      <c r="D1418" s="64" t="s">
        <v>819</v>
      </c>
      <c r="E1418" s="64" t="s">
        <v>6519</v>
      </c>
      <c r="F1418" s="64">
        <v>80.0</v>
      </c>
      <c r="G1418" s="64">
        <v>4800.0</v>
      </c>
      <c r="H1418" s="64" t="s">
        <v>23</v>
      </c>
      <c r="I1418" s="64" t="s">
        <v>5962</v>
      </c>
      <c r="J1418" s="64"/>
      <c r="K1418" s="64"/>
      <c r="L1418" s="64"/>
      <c r="M1418" s="64"/>
      <c r="N1418" s="64" t="s">
        <v>5963</v>
      </c>
      <c r="O1418" s="64" t="s">
        <v>6578</v>
      </c>
    </row>
    <row r="1419" ht="12.75" customHeight="1">
      <c r="A1419" s="82">
        <v>39658.0</v>
      </c>
      <c r="B1419" s="64">
        <v>1704.0</v>
      </c>
      <c r="C1419" s="64" t="s">
        <v>228</v>
      </c>
      <c r="D1419" s="64" t="s">
        <v>819</v>
      </c>
      <c r="E1419" s="64" t="s">
        <v>919</v>
      </c>
      <c r="F1419" s="64">
        <v>80.0</v>
      </c>
      <c r="G1419" s="64">
        <v>5000.0</v>
      </c>
      <c r="H1419" s="64" t="s">
        <v>23</v>
      </c>
      <c r="I1419" s="64" t="s">
        <v>5962</v>
      </c>
      <c r="J1419" s="64"/>
      <c r="K1419" s="64"/>
      <c r="L1419" s="64"/>
      <c r="M1419" s="64"/>
      <c r="N1419" s="64" t="s">
        <v>6009</v>
      </c>
      <c r="O1419" s="64" t="s">
        <v>6579</v>
      </c>
    </row>
    <row r="1420" ht="12.75" customHeight="1">
      <c r="A1420" s="82">
        <v>39659.0</v>
      </c>
      <c r="B1420" s="64">
        <v>1705.0</v>
      </c>
      <c r="C1420" s="64" t="s">
        <v>228</v>
      </c>
      <c r="D1420" s="64" t="s">
        <v>8</v>
      </c>
      <c r="E1420" s="64" t="s">
        <v>919</v>
      </c>
      <c r="F1420" s="64">
        <v>60.0</v>
      </c>
      <c r="G1420" s="64">
        <v>1900.0</v>
      </c>
      <c r="H1420" s="64" t="s">
        <v>23</v>
      </c>
      <c r="I1420" s="64" t="s">
        <v>5962</v>
      </c>
      <c r="J1420" s="64"/>
      <c r="K1420" s="64"/>
      <c r="L1420" s="64"/>
      <c r="M1420" s="64"/>
      <c r="N1420" s="64" t="s">
        <v>5963</v>
      </c>
      <c r="O1420" s="64" t="s">
        <v>6098</v>
      </c>
    </row>
    <row r="1421" ht="12.75" customHeight="1">
      <c r="A1421" s="82">
        <v>39659.0</v>
      </c>
      <c r="B1421" s="64">
        <v>1706.0</v>
      </c>
      <c r="C1421" s="64" t="s">
        <v>228</v>
      </c>
      <c r="D1421" s="64" t="s">
        <v>8</v>
      </c>
      <c r="E1421" s="64" t="s">
        <v>5033</v>
      </c>
      <c r="F1421" s="64">
        <v>76.0</v>
      </c>
      <c r="G1421" s="64">
        <v>3600.0</v>
      </c>
      <c r="H1421" s="64" t="s">
        <v>23</v>
      </c>
      <c r="I1421" s="64" t="s">
        <v>5962</v>
      </c>
      <c r="J1421" s="64"/>
      <c r="K1421" s="64"/>
      <c r="L1421" s="64"/>
      <c r="M1421" s="64"/>
      <c r="N1421" s="64" t="s">
        <v>5963</v>
      </c>
      <c r="O1421" s="64" t="s">
        <v>5967</v>
      </c>
    </row>
    <row r="1422" ht="12.75" customHeight="1">
      <c r="A1422" s="99"/>
      <c r="B1422" s="100"/>
      <c r="C1422" s="100"/>
      <c r="D1422" s="100"/>
      <c r="E1422" s="101" t="s">
        <v>6580</v>
      </c>
      <c r="F1422" s="100">
        <f t="shared" ref="F1422:G1422" si="1">AVERAGE(F1228:F1421)</f>
        <v>74.85051546</v>
      </c>
      <c r="G1422" s="100">
        <f t="shared" si="1"/>
        <v>4248.969072</v>
      </c>
      <c r="H1422" s="100"/>
      <c r="I1422" s="100"/>
      <c r="J1422" s="100"/>
      <c r="K1422" s="100"/>
      <c r="L1422" s="100"/>
      <c r="M1422" s="100"/>
      <c r="N1422" s="100"/>
      <c r="O1422" s="100"/>
      <c r="P1422" s="100"/>
      <c r="Q1422" s="100"/>
      <c r="R1422" s="100"/>
      <c r="S1422" s="100"/>
      <c r="T1422" s="100"/>
      <c r="U1422" s="100"/>
      <c r="V1422" s="100"/>
      <c r="W1422" s="100"/>
      <c r="X1422" s="100"/>
      <c r="Y1422" s="100"/>
      <c r="Z1422" s="100"/>
    </row>
    <row r="1423" ht="12.75" customHeight="1">
      <c r="A1423" s="99"/>
      <c r="B1423" s="100"/>
      <c r="C1423" s="100"/>
      <c r="D1423" s="100"/>
      <c r="E1423" s="100" t="s">
        <v>6581</v>
      </c>
      <c r="F1423" s="100">
        <f t="shared" ref="F1423:G1423" si="2">MAX(F3:F1422)</f>
        <v>96</v>
      </c>
      <c r="G1423" s="100">
        <f t="shared" si="2"/>
        <v>9700</v>
      </c>
      <c r="H1423" s="100"/>
      <c r="I1423" s="100"/>
      <c r="J1423" s="100"/>
      <c r="K1423" s="100"/>
      <c r="L1423" s="100"/>
      <c r="M1423" s="100"/>
      <c r="N1423" s="100"/>
      <c r="O1423" s="100"/>
      <c r="P1423" s="100"/>
      <c r="Q1423" s="100"/>
      <c r="R1423" s="100"/>
      <c r="S1423" s="100"/>
      <c r="T1423" s="100"/>
      <c r="U1423" s="100"/>
      <c r="V1423" s="100"/>
      <c r="W1423" s="100"/>
      <c r="X1423" s="100"/>
      <c r="Y1423" s="100"/>
      <c r="Z1423" s="100"/>
    </row>
    <row r="1424" ht="12.75" customHeight="1">
      <c r="A1424" s="99"/>
      <c r="B1424" s="100"/>
      <c r="C1424" s="100"/>
      <c r="D1424" s="100"/>
      <c r="E1424" s="100"/>
      <c r="F1424" s="100">
        <f t="shared" ref="F1424:G1424" si="3">AVERAGE(F2:F144)</f>
        <v>75.73426573</v>
      </c>
      <c r="G1424" s="100">
        <f t="shared" si="3"/>
        <v>4680.769231</v>
      </c>
      <c r="H1424" s="100"/>
      <c r="I1424" s="100"/>
      <c r="J1424" s="100"/>
      <c r="K1424" s="100"/>
      <c r="L1424" s="100"/>
      <c r="M1424" s="100"/>
      <c r="N1424" s="100"/>
      <c r="O1424" s="100"/>
      <c r="P1424" s="100"/>
      <c r="Q1424" s="100"/>
      <c r="R1424" s="100"/>
      <c r="S1424" s="100"/>
      <c r="T1424" s="100"/>
      <c r="U1424" s="100"/>
      <c r="V1424" s="100"/>
      <c r="W1424" s="100"/>
      <c r="X1424" s="100"/>
      <c r="Y1424" s="100"/>
      <c r="Z1424" s="100"/>
    </row>
    <row r="1425" ht="12.75" customHeight="1">
      <c r="A1425" s="99"/>
      <c r="B1425" s="100"/>
      <c r="C1425" s="100"/>
      <c r="D1425" s="100" t="s">
        <v>6582</v>
      </c>
      <c r="E1425" s="100"/>
      <c r="F1425" s="100"/>
      <c r="G1425" s="100"/>
      <c r="H1425" s="100"/>
      <c r="I1425" s="100"/>
      <c r="J1425" s="100"/>
      <c r="K1425" s="100"/>
      <c r="L1425" s="100"/>
      <c r="M1425" s="100"/>
      <c r="N1425" s="100"/>
      <c r="O1425" s="100"/>
      <c r="P1425" s="100"/>
      <c r="Q1425" s="100"/>
      <c r="R1425" s="100"/>
      <c r="S1425" s="100"/>
      <c r="T1425" s="100"/>
      <c r="U1425" s="100"/>
      <c r="V1425" s="100"/>
      <c r="W1425" s="100"/>
      <c r="X1425" s="100"/>
      <c r="Y1425" s="100"/>
      <c r="Z1425" s="100"/>
    </row>
  </sheetData>
  <autoFilter ref="$A$1:$O$1421"/>
  <printOptions/>
  <pageMargins bottom="1.0" footer="0.0" header="0.0" left="0.75" right="0.75" top="1.0"/>
  <pageSetup orientation="portrait"/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" width="11.43"/>
    <col customWidth="1" min="3" max="5" width="14.14"/>
    <col customWidth="1" min="6" max="28" width="11.43"/>
  </cols>
  <sheetData>
    <row r="1" ht="12.75" customHeight="1">
      <c r="A1" s="102">
        <v>5.0</v>
      </c>
      <c r="B1" s="103">
        <v>39265.0</v>
      </c>
      <c r="C1" s="102" t="s">
        <v>228</v>
      </c>
      <c r="D1" s="102" t="s">
        <v>6583</v>
      </c>
      <c r="E1" s="102"/>
      <c r="F1" s="102">
        <v>1400.0</v>
      </c>
      <c r="G1" s="102">
        <v>55.0</v>
      </c>
      <c r="H1" s="102"/>
      <c r="I1" s="102"/>
      <c r="J1" s="102"/>
      <c r="K1" s="102"/>
      <c r="L1" s="102"/>
      <c r="M1" s="102"/>
      <c r="N1" s="102"/>
      <c r="O1" s="102"/>
      <c r="P1" s="102"/>
      <c r="Q1" s="102"/>
      <c r="R1" s="102"/>
      <c r="S1" s="102"/>
      <c r="T1" s="102"/>
      <c r="U1" s="102"/>
      <c r="V1" s="102"/>
      <c r="W1" s="102"/>
      <c r="X1" s="102"/>
      <c r="Y1" s="102"/>
      <c r="Z1" s="102"/>
      <c r="AA1" s="102"/>
      <c r="AB1" s="102"/>
    </row>
    <row r="2" ht="12.75" customHeight="1">
      <c r="A2" s="102">
        <v>33.0</v>
      </c>
      <c r="B2" s="103">
        <v>39272.0</v>
      </c>
      <c r="C2" s="102" t="s">
        <v>228</v>
      </c>
      <c r="D2" s="102" t="s">
        <v>6584</v>
      </c>
      <c r="E2" s="102"/>
      <c r="F2" s="102">
        <v>1600.0</v>
      </c>
      <c r="G2" s="102">
        <v>55.0</v>
      </c>
      <c r="H2" s="102"/>
      <c r="I2" s="102"/>
      <c r="J2" s="102"/>
      <c r="K2" s="102"/>
      <c r="L2" s="102"/>
      <c r="M2" s="102"/>
      <c r="N2" s="102"/>
      <c r="O2" s="102"/>
      <c r="P2" s="102"/>
      <c r="Q2" s="102"/>
      <c r="R2" s="102"/>
      <c r="S2" s="102"/>
      <c r="T2" s="102"/>
      <c r="U2" s="102"/>
      <c r="V2" s="102"/>
      <c r="W2" s="102"/>
      <c r="X2" s="102"/>
      <c r="Y2" s="102"/>
      <c r="Z2" s="102"/>
      <c r="AA2" s="102"/>
      <c r="AB2" s="102"/>
    </row>
    <row r="3" ht="12.75" customHeight="1">
      <c r="A3" s="102">
        <v>2893.0</v>
      </c>
      <c r="B3" s="103">
        <v>39285.0</v>
      </c>
      <c r="C3" s="102" t="s">
        <v>228</v>
      </c>
      <c r="D3" s="102" t="s">
        <v>6585</v>
      </c>
      <c r="E3" s="102"/>
      <c r="F3" s="102">
        <v>1600.0</v>
      </c>
      <c r="G3" s="102">
        <v>55.0</v>
      </c>
      <c r="H3" s="102"/>
      <c r="I3" s="102"/>
      <c r="J3" s="102"/>
      <c r="K3" s="102"/>
      <c r="L3" s="102"/>
      <c r="M3" s="102"/>
      <c r="N3" s="102"/>
      <c r="O3" s="102"/>
      <c r="P3" s="102"/>
      <c r="Q3" s="102"/>
      <c r="R3" s="102"/>
      <c r="S3" s="102"/>
      <c r="T3" s="102"/>
      <c r="U3" s="102"/>
      <c r="V3" s="102"/>
      <c r="W3" s="102"/>
      <c r="X3" s="102"/>
      <c r="Y3" s="102"/>
      <c r="Z3" s="102"/>
      <c r="AA3" s="102"/>
      <c r="AB3" s="102"/>
    </row>
    <row r="4" ht="12.75" customHeight="1">
      <c r="A4" s="104">
        <v>44.0</v>
      </c>
      <c r="B4" s="105">
        <v>39274.0</v>
      </c>
      <c r="C4" s="102" t="s">
        <v>228</v>
      </c>
      <c r="D4" s="104" t="s">
        <v>6586</v>
      </c>
      <c r="E4" s="104"/>
      <c r="F4" s="104">
        <v>1600.0</v>
      </c>
      <c r="G4" s="104">
        <v>57.0</v>
      </c>
      <c r="H4" s="102"/>
      <c r="I4" s="102"/>
      <c r="J4" s="102"/>
      <c r="K4" s="102"/>
      <c r="L4" s="102"/>
      <c r="M4" s="102"/>
      <c r="N4" s="102"/>
      <c r="O4" s="102"/>
      <c r="P4" s="102"/>
      <c r="Q4" s="102"/>
      <c r="R4" s="102"/>
      <c r="S4" s="102"/>
      <c r="T4" s="102"/>
      <c r="U4" s="102"/>
      <c r="V4" s="102"/>
      <c r="W4" s="102"/>
      <c r="X4" s="102"/>
      <c r="Y4" s="102"/>
      <c r="Z4" s="102"/>
      <c r="AA4" s="102"/>
      <c r="AB4" s="104"/>
    </row>
    <row r="5" ht="12.75" customHeight="1">
      <c r="A5" s="106">
        <v>53.0</v>
      </c>
      <c r="B5" s="107">
        <v>39277.0</v>
      </c>
      <c r="C5" s="102" t="s">
        <v>228</v>
      </c>
      <c r="D5" s="106" t="s">
        <v>6587</v>
      </c>
      <c r="E5" s="106"/>
      <c r="F5" s="106">
        <v>1600.0</v>
      </c>
      <c r="G5" s="106">
        <v>57.0</v>
      </c>
      <c r="H5" s="102"/>
      <c r="I5" s="102"/>
      <c r="J5" s="102"/>
      <c r="K5" s="102"/>
      <c r="L5" s="102"/>
      <c r="M5" s="102"/>
      <c r="N5" s="102"/>
      <c r="O5" s="102"/>
      <c r="P5" s="102"/>
      <c r="Q5" s="102"/>
      <c r="R5" s="102"/>
      <c r="S5" s="102"/>
      <c r="T5" s="102"/>
      <c r="U5" s="102"/>
      <c r="V5" s="102"/>
      <c r="W5" s="102"/>
      <c r="X5" s="102"/>
      <c r="Y5" s="102"/>
      <c r="Z5" s="102"/>
      <c r="AA5" s="102"/>
      <c r="AB5" s="106"/>
    </row>
    <row r="6" ht="12.75" customHeight="1">
      <c r="A6" s="102">
        <v>2884.0</v>
      </c>
      <c r="B6" s="103">
        <v>39284.0</v>
      </c>
      <c r="C6" s="102" t="s">
        <v>228</v>
      </c>
      <c r="D6" s="102" t="s">
        <v>6588</v>
      </c>
      <c r="E6" s="102"/>
      <c r="F6" s="102">
        <v>1600.0</v>
      </c>
      <c r="G6" s="102">
        <v>57.0</v>
      </c>
      <c r="H6" s="102"/>
      <c r="I6" s="102"/>
      <c r="J6" s="102"/>
      <c r="K6" s="102"/>
      <c r="L6" s="102"/>
      <c r="M6" s="102"/>
      <c r="N6" s="102"/>
      <c r="O6" s="102"/>
      <c r="P6" s="102"/>
      <c r="Q6" s="102"/>
      <c r="R6" s="102"/>
      <c r="S6" s="102"/>
      <c r="T6" s="102"/>
      <c r="U6" s="102"/>
      <c r="V6" s="102"/>
      <c r="W6" s="102"/>
      <c r="X6" s="102"/>
      <c r="Y6" s="102"/>
      <c r="Z6" s="102"/>
      <c r="AA6" s="102"/>
      <c r="AB6" s="102"/>
    </row>
    <row r="7" ht="12.75" customHeight="1">
      <c r="A7" s="102">
        <v>22.0</v>
      </c>
      <c r="B7" s="103">
        <v>39271.0</v>
      </c>
      <c r="C7" s="102" t="s">
        <v>228</v>
      </c>
      <c r="D7" s="102" t="s">
        <v>6589</v>
      </c>
      <c r="E7" s="102"/>
      <c r="F7" s="102">
        <v>1600.0</v>
      </c>
      <c r="G7" s="102">
        <v>58.0</v>
      </c>
      <c r="H7" s="102"/>
      <c r="I7" s="102"/>
      <c r="J7" s="102"/>
      <c r="K7" s="102"/>
      <c r="L7" s="102"/>
      <c r="M7" s="102"/>
      <c r="N7" s="102"/>
      <c r="O7" s="102"/>
      <c r="P7" s="102"/>
      <c r="Q7" s="102"/>
      <c r="R7" s="102"/>
      <c r="S7" s="102"/>
      <c r="T7" s="102"/>
      <c r="U7" s="102"/>
      <c r="V7" s="102"/>
      <c r="W7" s="102"/>
      <c r="X7" s="102"/>
      <c r="Y7" s="102"/>
      <c r="Z7" s="102"/>
      <c r="AA7" s="102"/>
      <c r="AB7" s="102"/>
    </row>
    <row r="8" ht="12.75" customHeight="1">
      <c r="A8" s="104">
        <v>3001.0</v>
      </c>
      <c r="B8" s="105">
        <v>39239.0</v>
      </c>
      <c r="C8" s="102" t="s">
        <v>228</v>
      </c>
      <c r="D8" s="104" t="s">
        <v>6590</v>
      </c>
      <c r="E8" s="104"/>
      <c r="F8" s="104">
        <v>1650.0</v>
      </c>
      <c r="G8" s="104">
        <v>54.0</v>
      </c>
      <c r="H8" s="102"/>
      <c r="I8" s="102"/>
      <c r="J8" s="102"/>
      <c r="K8" s="102"/>
      <c r="L8" s="102"/>
      <c r="M8" s="102"/>
      <c r="N8" s="102"/>
      <c r="O8" s="102"/>
      <c r="P8" s="102"/>
      <c r="Q8" s="102"/>
      <c r="R8" s="102"/>
      <c r="S8" s="102"/>
      <c r="T8" s="102"/>
      <c r="U8" s="102"/>
      <c r="V8" s="102"/>
      <c r="W8" s="102"/>
      <c r="X8" s="102"/>
      <c r="Y8" s="102"/>
      <c r="Z8" s="102"/>
      <c r="AA8" s="102"/>
      <c r="AB8" s="104"/>
    </row>
    <row r="9" ht="12.75" customHeight="1">
      <c r="A9" s="102">
        <v>32.0</v>
      </c>
      <c r="B9" s="103">
        <v>39272.0</v>
      </c>
      <c r="C9" s="102" t="s">
        <v>228</v>
      </c>
      <c r="D9" s="102" t="s">
        <v>6591</v>
      </c>
      <c r="E9" s="102"/>
      <c r="F9" s="102">
        <v>1650.0</v>
      </c>
      <c r="G9" s="102">
        <v>58.0</v>
      </c>
      <c r="H9" s="102"/>
      <c r="I9" s="102"/>
      <c r="J9" s="102"/>
      <c r="K9" s="102"/>
      <c r="L9" s="102"/>
      <c r="M9" s="102"/>
      <c r="N9" s="102"/>
      <c r="O9" s="102"/>
      <c r="P9" s="102"/>
      <c r="Q9" s="102"/>
      <c r="R9" s="102"/>
      <c r="S9" s="102"/>
      <c r="T9" s="102"/>
      <c r="U9" s="102"/>
      <c r="V9" s="102"/>
      <c r="W9" s="102"/>
      <c r="X9" s="102"/>
      <c r="Y9" s="102"/>
      <c r="Z9" s="102"/>
      <c r="AA9" s="102"/>
      <c r="AB9" s="102"/>
    </row>
    <row r="10" ht="12.75" customHeight="1">
      <c r="A10" s="102">
        <v>2849.0</v>
      </c>
      <c r="B10" s="103">
        <v>39290.0</v>
      </c>
      <c r="C10" s="102" t="s">
        <v>228</v>
      </c>
      <c r="D10" s="102" t="s">
        <v>6592</v>
      </c>
      <c r="E10" s="102"/>
      <c r="F10" s="102">
        <v>1700.0</v>
      </c>
      <c r="G10" s="102">
        <v>55.0</v>
      </c>
      <c r="H10" s="102"/>
      <c r="I10" s="102"/>
      <c r="J10" s="102"/>
      <c r="K10" s="102"/>
      <c r="L10" s="102"/>
      <c r="M10" s="102"/>
      <c r="N10" s="102"/>
      <c r="O10" s="102"/>
      <c r="P10" s="102"/>
      <c r="Q10" s="102"/>
      <c r="R10" s="102"/>
      <c r="S10" s="102"/>
      <c r="T10" s="102"/>
      <c r="U10" s="102"/>
      <c r="V10" s="102"/>
      <c r="W10" s="102"/>
      <c r="X10" s="102"/>
      <c r="Y10" s="102"/>
      <c r="Z10" s="102"/>
      <c r="AA10" s="102"/>
      <c r="AB10" s="102"/>
    </row>
    <row r="11" ht="12.75" customHeight="1">
      <c r="A11" s="102">
        <v>2890.0</v>
      </c>
      <c r="B11" s="103">
        <v>39284.0</v>
      </c>
      <c r="C11" s="102" t="s">
        <v>228</v>
      </c>
      <c r="D11" s="102" t="s">
        <v>6593</v>
      </c>
      <c r="E11" s="102"/>
      <c r="F11" s="102">
        <v>1700.0</v>
      </c>
      <c r="G11" s="102">
        <v>56.0</v>
      </c>
      <c r="H11" s="102"/>
      <c r="I11" s="102"/>
      <c r="J11" s="102"/>
      <c r="K11" s="102"/>
      <c r="L11" s="102"/>
      <c r="M11" s="102"/>
      <c r="N11" s="102"/>
      <c r="O11" s="102"/>
      <c r="P11" s="102"/>
      <c r="Q11" s="102"/>
      <c r="R11" s="102"/>
      <c r="S11" s="102"/>
      <c r="T11" s="102"/>
      <c r="U11" s="102"/>
      <c r="V11" s="102"/>
      <c r="W11" s="102"/>
      <c r="X11" s="102"/>
      <c r="Y11" s="102"/>
      <c r="Z11" s="102"/>
      <c r="AA11" s="102"/>
      <c r="AB11" s="102"/>
    </row>
    <row r="12" ht="12.75" customHeight="1">
      <c r="A12" s="102">
        <v>2880.0</v>
      </c>
      <c r="B12" s="103">
        <v>39284.0</v>
      </c>
      <c r="C12" s="102" t="s">
        <v>228</v>
      </c>
      <c r="D12" s="102" t="s">
        <v>6585</v>
      </c>
      <c r="E12" s="102"/>
      <c r="F12" s="102">
        <v>1700.0</v>
      </c>
      <c r="G12" s="102">
        <v>58.0</v>
      </c>
      <c r="H12" s="102"/>
      <c r="I12" s="102"/>
      <c r="J12" s="102"/>
      <c r="K12" s="102"/>
      <c r="L12" s="102"/>
      <c r="M12" s="102"/>
      <c r="N12" s="102"/>
      <c r="O12" s="102"/>
      <c r="P12" s="102"/>
      <c r="Q12" s="102"/>
      <c r="R12" s="102"/>
      <c r="S12" s="102"/>
      <c r="T12" s="102"/>
      <c r="U12" s="102"/>
      <c r="V12" s="102"/>
      <c r="W12" s="102"/>
      <c r="X12" s="102"/>
      <c r="Y12" s="102"/>
      <c r="Z12" s="102"/>
      <c r="AA12" s="102"/>
      <c r="AB12" s="102"/>
    </row>
    <row r="13" ht="12.75" customHeight="1">
      <c r="A13" s="102">
        <v>2887.0</v>
      </c>
      <c r="B13" s="103">
        <v>39284.0</v>
      </c>
      <c r="C13" s="102" t="s">
        <v>228</v>
      </c>
      <c r="D13" s="102" t="s">
        <v>6592</v>
      </c>
      <c r="E13" s="102"/>
      <c r="F13" s="102">
        <v>1700.0</v>
      </c>
      <c r="G13" s="102">
        <v>58.0</v>
      </c>
      <c r="H13" s="102"/>
      <c r="I13" s="102"/>
      <c r="J13" s="102"/>
      <c r="K13" s="102"/>
      <c r="L13" s="102"/>
      <c r="M13" s="102"/>
      <c r="N13" s="102"/>
      <c r="O13" s="102"/>
      <c r="P13" s="102"/>
      <c r="Q13" s="102"/>
      <c r="R13" s="102"/>
      <c r="S13" s="102"/>
      <c r="T13" s="102"/>
      <c r="U13" s="102"/>
      <c r="V13" s="102"/>
      <c r="W13" s="102"/>
      <c r="X13" s="102"/>
      <c r="Y13" s="102"/>
      <c r="Z13" s="102"/>
      <c r="AA13" s="102"/>
      <c r="AB13" s="102"/>
    </row>
    <row r="14" ht="12.75" customHeight="1">
      <c r="A14" s="104">
        <v>2840.0</v>
      </c>
      <c r="B14" s="105">
        <v>39290.0</v>
      </c>
      <c r="C14" s="102" t="s">
        <v>228</v>
      </c>
      <c r="D14" s="104" t="s">
        <v>6594</v>
      </c>
      <c r="E14" s="104"/>
      <c r="F14" s="104">
        <v>1700.0</v>
      </c>
      <c r="G14" s="104">
        <v>58.0</v>
      </c>
      <c r="H14" s="102"/>
      <c r="I14" s="102"/>
      <c r="J14" s="102"/>
      <c r="K14" s="102"/>
      <c r="L14" s="102"/>
      <c r="M14" s="102"/>
      <c r="N14" s="102"/>
      <c r="O14" s="102"/>
      <c r="P14" s="102"/>
      <c r="Q14" s="102"/>
      <c r="R14" s="102"/>
      <c r="S14" s="102"/>
      <c r="T14" s="102"/>
      <c r="U14" s="102"/>
      <c r="V14" s="102"/>
      <c r="W14" s="102"/>
      <c r="X14" s="102"/>
      <c r="Y14" s="102"/>
      <c r="Z14" s="102"/>
      <c r="AA14" s="102"/>
      <c r="AB14" s="104"/>
    </row>
    <row r="15" ht="12.75" customHeight="1">
      <c r="A15" s="102">
        <v>2830.0</v>
      </c>
      <c r="B15" s="103">
        <v>39287.0</v>
      </c>
      <c r="C15" s="102" t="s">
        <v>228</v>
      </c>
      <c r="D15" s="102" t="s">
        <v>6595</v>
      </c>
      <c r="E15" s="102"/>
      <c r="F15" s="102">
        <v>1750.0</v>
      </c>
      <c r="G15" s="102">
        <v>56.0</v>
      </c>
      <c r="H15" s="102"/>
      <c r="I15" s="102"/>
      <c r="J15" s="102"/>
      <c r="K15" s="102"/>
      <c r="L15" s="102"/>
      <c r="M15" s="102"/>
      <c r="N15" s="102"/>
      <c r="O15" s="102"/>
      <c r="P15" s="102"/>
      <c r="Q15" s="102"/>
      <c r="R15" s="102"/>
      <c r="S15" s="102"/>
      <c r="T15" s="102"/>
      <c r="U15" s="102"/>
      <c r="V15" s="102"/>
      <c r="W15" s="102"/>
      <c r="X15" s="102"/>
      <c r="Y15" s="102"/>
      <c r="Z15" s="102"/>
      <c r="AA15" s="102"/>
      <c r="AB15" s="102"/>
    </row>
    <row r="16" ht="12.75" customHeight="1">
      <c r="A16" s="106">
        <v>2800.0</v>
      </c>
      <c r="B16" s="107">
        <v>39292.0</v>
      </c>
      <c r="C16" s="102" t="s">
        <v>228</v>
      </c>
      <c r="D16" s="106" t="s">
        <v>6596</v>
      </c>
      <c r="E16" s="106"/>
      <c r="F16" s="106">
        <v>1800.0</v>
      </c>
      <c r="G16" s="106">
        <v>56.0</v>
      </c>
      <c r="H16" s="102"/>
      <c r="I16" s="102"/>
      <c r="J16" s="102"/>
      <c r="K16" s="102"/>
      <c r="L16" s="102"/>
      <c r="M16" s="102"/>
      <c r="N16" s="102"/>
      <c r="O16" s="102"/>
      <c r="P16" s="102"/>
      <c r="Q16" s="102"/>
      <c r="R16" s="102"/>
      <c r="S16" s="102"/>
      <c r="T16" s="102"/>
      <c r="U16" s="102"/>
      <c r="V16" s="102"/>
      <c r="W16" s="102"/>
      <c r="X16" s="102"/>
      <c r="Y16" s="102"/>
      <c r="Z16" s="102"/>
      <c r="AA16" s="102"/>
      <c r="AB16" s="106"/>
    </row>
    <row r="17" ht="12.75" customHeight="1">
      <c r="A17" s="102">
        <v>8.0</v>
      </c>
      <c r="B17" s="103">
        <v>39265.0</v>
      </c>
      <c r="C17" s="102" t="s">
        <v>228</v>
      </c>
      <c r="D17" s="102" t="s">
        <v>6597</v>
      </c>
      <c r="E17" s="102"/>
      <c r="F17" s="102">
        <v>1800.0</v>
      </c>
      <c r="G17" s="102">
        <v>57.0</v>
      </c>
      <c r="H17" s="102"/>
      <c r="I17" s="102"/>
      <c r="J17" s="102"/>
      <c r="K17" s="102"/>
      <c r="L17" s="102"/>
      <c r="M17" s="102"/>
      <c r="N17" s="102"/>
      <c r="O17" s="102"/>
      <c r="P17" s="102"/>
      <c r="Q17" s="102"/>
      <c r="R17" s="102"/>
      <c r="S17" s="102"/>
      <c r="T17" s="102"/>
      <c r="U17" s="102"/>
      <c r="V17" s="102"/>
      <c r="W17" s="102"/>
      <c r="X17" s="102"/>
      <c r="Y17" s="102"/>
      <c r="Z17" s="102"/>
      <c r="AA17" s="102"/>
      <c r="AB17" s="102"/>
    </row>
    <row r="18" ht="12.75" customHeight="1">
      <c r="A18" s="102">
        <v>81.0</v>
      </c>
      <c r="B18" s="103">
        <v>39280.0</v>
      </c>
      <c r="C18" s="102" t="s">
        <v>228</v>
      </c>
      <c r="D18" s="102" t="s">
        <v>6598</v>
      </c>
      <c r="E18" s="102"/>
      <c r="F18" s="102">
        <v>1800.0</v>
      </c>
      <c r="G18" s="102">
        <v>57.0</v>
      </c>
      <c r="H18" s="102"/>
      <c r="I18" s="102"/>
      <c r="J18" s="102"/>
      <c r="K18" s="102"/>
      <c r="L18" s="102"/>
      <c r="M18" s="102"/>
      <c r="N18" s="102"/>
      <c r="O18" s="102"/>
      <c r="P18" s="102"/>
      <c r="Q18" s="102"/>
      <c r="R18" s="102"/>
      <c r="S18" s="102"/>
      <c r="T18" s="102"/>
      <c r="U18" s="102"/>
      <c r="V18" s="102"/>
      <c r="W18" s="102"/>
      <c r="X18" s="102"/>
      <c r="Y18" s="102"/>
      <c r="Z18" s="102"/>
      <c r="AA18" s="102"/>
      <c r="AB18" s="102"/>
    </row>
    <row r="19" ht="12.75" customHeight="1">
      <c r="A19" s="104">
        <v>2841.0</v>
      </c>
      <c r="B19" s="105">
        <v>39290.0</v>
      </c>
      <c r="C19" s="102" t="s">
        <v>228</v>
      </c>
      <c r="D19" s="104" t="s">
        <v>6594</v>
      </c>
      <c r="E19" s="104"/>
      <c r="F19" s="104">
        <v>1800.0</v>
      </c>
      <c r="G19" s="104">
        <v>57.0</v>
      </c>
      <c r="H19" s="102"/>
      <c r="I19" s="102"/>
      <c r="J19" s="102"/>
      <c r="K19" s="102"/>
      <c r="L19" s="102"/>
      <c r="M19" s="102"/>
      <c r="N19" s="102"/>
      <c r="O19" s="102"/>
      <c r="P19" s="102"/>
      <c r="Q19" s="102"/>
      <c r="R19" s="102"/>
      <c r="S19" s="102"/>
      <c r="T19" s="102"/>
      <c r="U19" s="102"/>
      <c r="V19" s="102"/>
      <c r="W19" s="102"/>
      <c r="X19" s="102"/>
      <c r="Y19" s="102"/>
      <c r="Z19" s="102"/>
      <c r="AA19" s="102"/>
      <c r="AB19" s="104"/>
    </row>
    <row r="20" ht="12.75" customHeight="1">
      <c r="A20" s="102">
        <v>2857.0</v>
      </c>
      <c r="B20" s="103">
        <v>39292.0</v>
      </c>
      <c r="C20" s="102" t="s">
        <v>228</v>
      </c>
      <c r="D20" s="102" t="s">
        <v>6599</v>
      </c>
      <c r="E20" s="102"/>
      <c r="F20" s="102">
        <v>1800.0</v>
      </c>
      <c r="G20" s="102">
        <v>57.0</v>
      </c>
      <c r="H20" s="102"/>
      <c r="I20" s="102"/>
      <c r="J20" s="102"/>
      <c r="K20" s="102"/>
      <c r="L20" s="102"/>
      <c r="M20" s="102"/>
      <c r="N20" s="102"/>
      <c r="O20" s="102"/>
      <c r="P20" s="102"/>
      <c r="Q20" s="102"/>
      <c r="R20" s="102"/>
      <c r="S20" s="102"/>
      <c r="T20" s="102"/>
      <c r="U20" s="102"/>
      <c r="V20" s="102"/>
      <c r="W20" s="102"/>
      <c r="X20" s="102"/>
      <c r="Y20" s="102"/>
      <c r="Z20" s="102"/>
      <c r="AA20" s="102"/>
      <c r="AB20" s="102"/>
    </row>
    <row r="21" ht="12.75" customHeight="1">
      <c r="A21" s="102">
        <v>2851.0</v>
      </c>
      <c r="B21" s="103">
        <v>39290.0</v>
      </c>
      <c r="C21" s="102" t="s">
        <v>228</v>
      </c>
      <c r="D21" s="102" t="s">
        <v>6600</v>
      </c>
      <c r="E21" s="102"/>
      <c r="F21" s="102">
        <v>1800.0</v>
      </c>
      <c r="G21" s="102">
        <v>59.0</v>
      </c>
      <c r="H21" s="102"/>
      <c r="I21" s="102"/>
      <c r="J21" s="102"/>
      <c r="K21" s="102"/>
      <c r="L21" s="102"/>
      <c r="M21" s="102"/>
      <c r="N21" s="102"/>
      <c r="O21" s="102"/>
      <c r="P21" s="102"/>
      <c r="Q21" s="102"/>
      <c r="R21" s="102"/>
      <c r="S21" s="102"/>
      <c r="T21" s="102"/>
      <c r="U21" s="102"/>
      <c r="V21" s="102"/>
      <c r="W21" s="102"/>
      <c r="X21" s="102"/>
      <c r="Y21" s="102"/>
      <c r="Z21" s="102"/>
      <c r="AA21" s="102"/>
      <c r="AB21" s="102"/>
    </row>
    <row r="22" ht="12.75" customHeight="1">
      <c r="A22" s="102">
        <v>2809.0</v>
      </c>
      <c r="B22" s="103">
        <v>39293.0</v>
      </c>
      <c r="C22" s="102" t="s">
        <v>228</v>
      </c>
      <c r="D22" s="102" t="s">
        <v>6601</v>
      </c>
      <c r="E22" s="102"/>
      <c r="F22" s="102">
        <v>1800.0</v>
      </c>
      <c r="G22" s="102">
        <v>60.0</v>
      </c>
      <c r="H22" s="102"/>
      <c r="I22" s="102"/>
      <c r="J22" s="102"/>
      <c r="K22" s="102"/>
      <c r="L22" s="102"/>
      <c r="M22" s="102"/>
      <c r="N22" s="102"/>
      <c r="O22" s="102"/>
      <c r="P22" s="102"/>
      <c r="Q22" s="102"/>
      <c r="R22" s="102"/>
      <c r="S22" s="102"/>
      <c r="T22" s="102"/>
      <c r="U22" s="102"/>
      <c r="V22" s="102"/>
      <c r="W22" s="102"/>
      <c r="X22" s="102"/>
      <c r="Y22" s="102"/>
      <c r="Z22" s="102"/>
      <c r="AA22" s="102"/>
      <c r="AB22" s="102"/>
    </row>
    <row r="23" ht="12.75" customHeight="1">
      <c r="A23" s="102">
        <v>2824.0</v>
      </c>
      <c r="B23" s="103">
        <v>39286.0</v>
      </c>
      <c r="C23" s="102" t="s">
        <v>228</v>
      </c>
      <c r="D23" s="102" t="s">
        <v>6602</v>
      </c>
      <c r="E23" s="102"/>
      <c r="F23" s="102">
        <v>1830.0</v>
      </c>
      <c r="G23" s="102">
        <v>59.0</v>
      </c>
      <c r="H23" s="102"/>
      <c r="I23" s="102"/>
      <c r="J23" s="102"/>
      <c r="K23" s="102"/>
      <c r="L23" s="102"/>
      <c r="M23" s="102"/>
      <c r="N23" s="102"/>
      <c r="O23" s="102"/>
      <c r="P23" s="102"/>
      <c r="Q23" s="102"/>
      <c r="R23" s="102"/>
      <c r="S23" s="102"/>
      <c r="T23" s="102"/>
      <c r="U23" s="102"/>
      <c r="V23" s="102"/>
      <c r="W23" s="102"/>
      <c r="X23" s="102"/>
      <c r="Y23" s="102"/>
      <c r="Z23" s="102"/>
      <c r="AA23" s="102"/>
      <c r="AB23" s="102"/>
    </row>
    <row r="24" ht="12.75" customHeight="1">
      <c r="A24" s="102">
        <v>2814.0</v>
      </c>
      <c r="B24" s="103">
        <v>39294.0</v>
      </c>
      <c r="C24" s="102" t="s">
        <v>228</v>
      </c>
      <c r="D24" s="102" t="s">
        <v>6603</v>
      </c>
      <c r="E24" s="102"/>
      <c r="F24" s="102">
        <v>1850.0</v>
      </c>
      <c r="G24" s="102">
        <v>56.0</v>
      </c>
      <c r="H24" s="102"/>
      <c r="I24" s="102"/>
      <c r="J24" s="102"/>
      <c r="K24" s="102"/>
      <c r="L24" s="102"/>
      <c r="M24" s="102"/>
      <c r="N24" s="102"/>
      <c r="O24" s="102"/>
      <c r="P24" s="102"/>
      <c r="Q24" s="102"/>
      <c r="R24" s="102"/>
      <c r="S24" s="102"/>
      <c r="T24" s="102"/>
      <c r="U24" s="102"/>
      <c r="V24" s="102"/>
      <c r="W24" s="102"/>
      <c r="X24" s="102"/>
      <c r="Y24" s="102"/>
      <c r="Z24" s="102"/>
      <c r="AA24" s="102"/>
      <c r="AB24" s="102"/>
    </row>
    <row r="25" ht="12.75" customHeight="1">
      <c r="A25" s="102">
        <v>2815.0</v>
      </c>
      <c r="B25" s="103">
        <v>39294.0</v>
      </c>
      <c r="C25" s="102" t="s">
        <v>228</v>
      </c>
      <c r="D25" s="102" t="s">
        <v>6604</v>
      </c>
      <c r="E25" s="102"/>
      <c r="F25" s="102">
        <v>1850.0</v>
      </c>
      <c r="G25" s="102">
        <v>56.0</v>
      </c>
      <c r="H25" s="102"/>
      <c r="I25" s="102"/>
      <c r="J25" s="102"/>
      <c r="K25" s="102"/>
      <c r="L25" s="102"/>
      <c r="M25" s="102"/>
      <c r="N25" s="102"/>
      <c r="O25" s="102"/>
      <c r="P25" s="102"/>
      <c r="Q25" s="102"/>
      <c r="R25" s="102"/>
      <c r="S25" s="102"/>
      <c r="T25" s="102"/>
      <c r="U25" s="102"/>
      <c r="V25" s="102"/>
      <c r="W25" s="102"/>
      <c r="X25" s="102"/>
      <c r="Y25" s="102"/>
      <c r="Z25" s="102"/>
      <c r="AA25" s="102"/>
      <c r="AB25" s="102"/>
    </row>
    <row r="26" ht="12.75" customHeight="1">
      <c r="A26" s="106">
        <v>43.0</v>
      </c>
      <c r="B26" s="107">
        <v>39274.0</v>
      </c>
      <c r="C26" s="102" t="s">
        <v>228</v>
      </c>
      <c r="D26" s="106" t="s">
        <v>6605</v>
      </c>
      <c r="E26" s="106"/>
      <c r="F26" s="106">
        <v>1850.0</v>
      </c>
      <c r="G26" s="106">
        <v>58.0</v>
      </c>
      <c r="H26" s="102"/>
      <c r="I26" s="102"/>
      <c r="J26" s="102"/>
      <c r="K26" s="102"/>
      <c r="L26" s="102"/>
      <c r="M26" s="102"/>
      <c r="N26" s="102"/>
      <c r="O26" s="102"/>
      <c r="P26" s="102"/>
      <c r="Q26" s="102"/>
      <c r="R26" s="102"/>
      <c r="S26" s="102"/>
      <c r="T26" s="102"/>
      <c r="U26" s="102"/>
      <c r="V26" s="102"/>
      <c r="W26" s="102"/>
      <c r="X26" s="102"/>
      <c r="Y26" s="102"/>
      <c r="Z26" s="102"/>
      <c r="AA26" s="102"/>
      <c r="AB26" s="106"/>
    </row>
    <row r="27" ht="12.75" customHeight="1">
      <c r="A27" s="102">
        <v>2811.0</v>
      </c>
      <c r="B27" s="103">
        <v>39294.0</v>
      </c>
      <c r="C27" s="102" t="s">
        <v>228</v>
      </c>
      <c r="D27" s="102" t="s">
        <v>6606</v>
      </c>
      <c r="E27" s="102"/>
      <c r="F27" s="102">
        <v>1850.0</v>
      </c>
      <c r="G27" s="102">
        <v>58.0</v>
      </c>
      <c r="H27" s="102"/>
      <c r="I27" s="102"/>
      <c r="J27" s="102"/>
      <c r="K27" s="102"/>
      <c r="L27" s="102"/>
      <c r="M27" s="102"/>
      <c r="N27" s="102"/>
      <c r="O27" s="102"/>
      <c r="P27" s="102"/>
      <c r="Q27" s="102"/>
      <c r="R27" s="102"/>
      <c r="S27" s="102"/>
      <c r="T27" s="102"/>
      <c r="U27" s="102"/>
      <c r="V27" s="102"/>
      <c r="W27" s="102"/>
      <c r="X27" s="102"/>
      <c r="Y27" s="102"/>
      <c r="Z27" s="102"/>
      <c r="AA27" s="102"/>
      <c r="AB27" s="102"/>
    </row>
    <row r="28" ht="12.75" customHeight="1">
      <c r="A28" s="102">
        <v>61.0</v>
      </c>
      <c r="B28" s="103">
        <v>39278.0</v>
      </c>
      <c r="C28" s="102" t="s">
        <v>228</v>
      </c>
      <c r="D28" s="102" t="s">
        <v>6607</v>
      </c>
      <c r="E28" s="102"/>
      <c r="F28" s="102">
        <v>1850.0</v>
      </c>
      <c r="G28" s="102">
        <v>59.0</v>
      </c>
      <c r="H28" s="102"/>
      <c r="I28" s="102"/>
      <c r="J28" s="102"/>
      <c r="K28" s="102"/>
      <c r="L28" s="102"/>
      <c r="M28" s="102"/>
      <c r="N28" s="102"/>
      <c r="O28" s="102"/>
      <c r="P28" s="102"/>
      <c r="Q28" s="102"/>
      <c r="R28" s="102"/>
      <c r="S28" s="102"/>
      <c r="T28" s="102"/>
      <c r="U28" s="102"/>
      <c r="V28" s="102"/>
      <c r="W28" s="102"/>
      <c r="X28" s="102"/>
      <c r="Y28" s="102"/>
      <c r="Z28" s="102"/>
      <c r="AA28" s="102"/>
      <c r="AB28" s="102"/>
    </row>
    <row r="29" ht="12.75" customHeight="1">
      <c r="A29" s="102">
        <v>2807.0</v>
      </c>
      <c r="B29" s="103">
        <v>39293.0</v>
      </c>
      <c r="C29" s="102" t="s">
        <v>228</v>
      </c>
      <c r="D29" s="102" t="s">
        <v>6608</v>
      </c>
      <c r="E29" s="102"/>
      <c r="F29" s="102">
        <v>1850.0</v>
      </c>
      <c r="G29" s="102">
        <v>59.0</v>
      </c>
      <c r="H29" s="102"/>
      <c r="I29" s="102"/>
      <c r="J29" s="102"/>
      <c r="K29" s="102"/>
      <c r="L29" s="102"/>
      <c r="M29" s="102"/>
      <c r="N29" s="102"/>
      <c r="O29" s="102"/>
      <c r="P29" s="102"/>
      <c r="Q29" s="102"/>
      <c r="R29" s="102"/>
      <c r="S29" s="102"/>
      <c r="T29" s="102"/>
      <c r="U29" s="102"/>
      <c r="V29" s="102"/>
      <c r="W29" s="102"/>
      <c r="X29" s="102"/>
      <c r="Y29" s="102"/>
      <c r="Z29" s="102"/>
      <c r="AA29" s="102"/>
      <c r="AB29" s="102"/>
    </row>
    <row r="30" ht="12.75" customHeight="1">
      <c r="A30" s="102">
        <v>51.0</v>
      </c>
      <c r="B30" s="103">
        <v>39277.0</v>
      </c>
      <c r="C30" s="102" t="s">
        <v>228</v>
      </c>
      <c r="D30" s="102" t="s">
        <v>6609</v>
      </c>
      <c r="E30" s="102"/>
      <c r="F30" s="102">
        <v>1900.0</v>
      </c>
      <c r="G30" s="102">
        <v>57.0</v>
      </c>
      <c r="H30" s="102"/>
      <c r="I30" s="102"/>
      <c r="J30" s="102"/>
      <c r="K30" s="102"/>
      <c r="L30" s="102"/>
      <c r="M30" s="102"/>
      <c r="N30" s="102"/>
      <c r="O30" s="102"/>
      <c r="P30" s="102"/>
      <c r="Q30" s="102"/>
      <c r="R30" s="102"/>
      <c r="S30" s="102"/>
      <c r="T30" s="102"/>
      <c r="U30" s="102"/>
      <c r="V30" s="102"/>
      <c r="W30" s="102"/>
      <c r="X30" s="102"/>
      <c r="Y30" s="102"/>
      <c r="Z30" s="102"/>
      <c r="AA30" s="102"/>
      <c r="AB30" s="102"/>
    </row>
    <row r="31" ht="12.75" customHeight="1">
      <c r="A31" s="104">
        <v>2844.0</v>
      </c>
      <c r="B31" s="105">
        <v>39290.0</v>
      </c>
      <c r="C31" s="102" t="s">
        <v>228</v>
      </c>
      <c r="D31" s="104" t="s">
        <v>6610</v>
      </c>
      <c r="E31" s="104"/>
      <c r="F31" s="104">
        <v>1900.0</v>
      </c>
      <c r="G31" s="104">
        <v>57.0</v>
      </c>
      <c r="H31" s="102"/>
      <c r="I31" s="102"/>
      <c r="J31" s="102"/>
      <c r="K31" s="102"/>
      <c r="L31" s="102"/>
      <c r="M31" s="102"/>
      <c r="N31" s="102"/>
      <c r="O31" s="102"/>
      <c r="P31" s="102"/>
      <c r="Q31" s="102"/>
      <c r="R31" s="102"/>
      <c r="S31" s="102"/>
      <c r="T31" s="102"/>
      <c r="U31" s="102"/>
      <c r="V31" s="102"/>
      <c r="W31" s="102"/>
      <c r="X31" s="102"/>
      <c r="Y31" s="102"/>
      <c r="Z31" s="102"/>
      <c r="AA31" s="102"/>
      <c r="AB31" s="104"/>
    </row>
    <row r="32" ht="12.75" customHeight="1">
      <c r="A32" s="104">
        <v>2838.0</v>
      </c>
      <c r="B32" s="105">
        <v>39288.0</v>
      </c>
      <c r="C32" s="102" t="s">
        <v>228</v>
      </c>
      <c r="D32" s="104" t="s">
        <v>6611</v>
      </c>
      <c r="E32" s="104"/>
      <c r="F32" s="104">
        <v>1900.0</v>
      </c>
      <c r="G32" s="104">
        <v>58.0</v>
      </c>
      <c r="H32" s="102"/>
      <c r="I32" s="102"/>
      <c r="J32" s="102"/>
      <c r="K32" s="102"/>
      <c r="L32" s="102"/>
      <c r="M32" s="102"/>
      <c r="N32" s="102"/>
      <c r="O32" s="102"/>
      <c r="P32" s="102"/>
      <c r="Q32" s="102"/>
      <c r="R32" s="102"/>
      <c r="S32" s="102"/>
      <c r="T32" s="102"/>
      <c r="U32" s="102"/>
      <c r="V32" s="102"/>
      <c r="W32" s="102"/>
      <c r="X32" s="102"/>
      <c r="Y32" s="102"/>
      <c r="Z32" s="102"/>
      <c r="AA32" s="102"/>
      <c r="AB32" s="104"/>
    </row>
    <row r="33" ht="12.75" customHeight="1">
      <c r="A33" s="106">
        <v>72.0</v>
      </c>
      <c r="B33" s="107">
        <v>39279.0</v>
      </c>
      <c r="C33" s="102" t="s">
        <v>228</v>
      </c>
      <c r="D33" s="106" t="s">
        <v>6612</v>
      </c>
      <c r="E33" s="106"/>
      <c r="F33" s="106">
        <v>1900.0</v>
      </c>
      <c r="G33" s="106">
        <v>59.0</v>
      </c>
      <c r="H33" s="102"/>
      <c r="I33" s="102"/>
      <c r="J33" s="102"/>
      <c r="K33" s="102"/>
      <c r="L33" s="102"/>
      <c r="M33" s="102"/>
      <c r="N33" s="102"/>
      <c r="O33" s="102"/>
      <c r="P33" s="102"/>
      <c r="Q33" s="102"/>
      <c r="R33" s="102"/>
      <c r="S33" s="102"/>
      <c r="T33" s="102"/>
      <c r="U33" s="102"/>
      <c r="V33" s="102"/>
      <c r="W33" s="102"/>
      <c r="X33" s="102"/>
      <c r="Y33" s="102"/>
      <c r="Z33" s="102"/>
      <c r="AA33" s="102"/>
      <c r="AB33" s="106"/>
    </row>
    <row r="34" ht="12.75" customHeight="1">
      <c r="A34" s="104">
        <v>2846.0</v>
      </c>
      <c r="B34" s="105">
        <v>39290.0</v>
      </c>
      <c r="C34" s="102" t="s">
        <v>228</v>
      </c>
      <c r="D34" s="104" t="s">
        <v>6613</v>
      </c>
      <c r="E34" s="104"/>
      <c r="F34" s="104">
        <v>1900.0</v>
      </c>
      <c r="G34" s="104">
        <v>59.0</v>
      </c>
      <c r="H34" s="102"/>
      <c r="I34" s="102"/>
      <c r="J34" s="102"/>
      <c r="K34" s="102"/>
      <c r="L34" s="102"/>
      <c r="M34" s="102"/>
      <c r="N34" s="102"/>
      <c r="O34" s="102"/>
      <c r="P34" s="102"/>
      <c r="Q34" s="102"/>
      <c r="R34" s="102"/>
      <c r="S34" s="102"/>
      <c r="T34" s="102"/>
      <c r="U34" s="102"/>
      <c r="V34" s="102"/>
      <c r="W34" s="102"/>
      <c r="X34" s="102"/>
      <c r="Y34" s="102"/>
      <c r="Z34" s="102"/>
      <c r="AA34" s="102"/>
      <c r="AB34" s="104"/>
    </row>
    <row r="35" ht="12.75" customHeight="1">
      <c r="A35" s="102">
        <v>2885.0</v>
      </c>
      <c r="B35" s="103">
        <v>39284.0</v>
      </c>
      <c r="C35" s="102" t="s">
        <v>228</v>
      </c>
      <c r="D35" s="102" t="s">
        <v>6607</v>
      </c>
      <c r="E35" s="102"/>
      <c r="F35" s="102">
        <v>1900.0</v>
      </c>
      <c r="G35" s="102">
        <v>60.0</v>
      </c>
      <c r="H35" s="102"/>
      <c r="I35" s="102"/>
      <c r="J35" s="102"/>
      <c r="K35" s="102"/>
      <c r="L35" s="102"/>
      <c r="M35" s="102"/>
      <c r="N35" s="102"/>
      <c r="O35" s="102"/>
      <c r="P35" s="102"/>
      <c r="Q35" s="102"/>
      <c r="R35" s="102"/>
      <c r="S35" s="102"/>
      <c r="T35" s="102"/>
      <c r="U35" s="102"/>
      <c r="V35" s="102"/>
      <c r="W35" s="102"/>
      <c r="X35" s="102"/>
      <c r="Y35" s="102"/>
      <c r="Z35" s="102"/>
      <c r="AA35" s="102"/>
      <c r="AB35" s="102"/>
    </row>
    <row r="36" ht="12.75" customHeight="1">
      <c r="A36" s="106">
        <v>2889.0</v>
      </c>
      <c r="B36" s="107">
        <v>39284.0</v>
      </c>
      <c r="C36" s="102" t="s">
        <v>228</v>
      </c>
      <c r="D36" s="106" t="s">
        <v>6614</v>
      </c>
      <c r="E36" s="106"/>
      <c r="F36" s="106">
        <v>1900.0</v>
      </c>
      <c r="G36" s="106">
        <v>60.0</v>
      </c>
      <c r="H36" s="102"/>
      <c r="I36" s="102"/>
      <c r="J36" s="102"/>
      <c r="K36" s="102"/>
      <c r="L36" s="102"/>
      <c r="M36" s="102"/>
      <c r="N36" s="102"/>
      <c r="O36" s="102"/>
      <c r="P36" s="102"/>
      <c r="Q36" s="102"/>
      <c r="R36" s="102"/>
      <c r="S36" s="102"/>
      <c r="T36" s="102"/>
      <c r="U36" s="102"/>
      <c r="V36" s="102"/>
      <c r="W36" s="102"/>
      <c r="X36" s="102"/>
      <c r="Y36" s="102"/>
      <c r="Z36" s="102"/>
      <c r="AA36" s="102"/>
      <c r="AB36" s="106"/>
    </row>
    <row r="37" ht="12.75" customHeight="1">
      <c r="A37" s="102">
        <v>2801.0</v>
      </c>
      <c r="B37" s="103">
        <v>39292.0</v>
      </c>
      <c r="C37" s="102" t="s">
        <v>228</v>
      </c>
      <c r="D37" s="102" t="s">
        <v>6615</v>
      </c>
      <c r="E37" s="102"/>
      <c r="F37" s="102">
        <v>1900.0</v>
      </c>
      <c r="G37" s="102">
        <v>60.0</v>
      </c>
      <c r="H37" s="102"/>
      <c r="I37" s="102"/>
      <c r="J37" s="102"/>
      <c r="K37" s="102"/>
      <c r="L37" s="102"/>
      <c r="M37" s="102"/>
      <c r="N37" s="102"/>
      <c r="O37" s="102"/>
      <c r="P37" s="102"/>
      <c r="Q37" s="102"/>
      <c r="R37" s="102"/>
      <c r="S37" s="102"/>
      <c r="T37" s="102"/>
      <c r="U37" s="102"/>
      <c r="V37" s="102"/>
      <c r="W37" s="102"/>
      <c r="X37" s="102"/>
      <c r="Y37" s="102"/>
      <c r="Z37" s="102"/>
      <c r="AA37" s="102"/>
      <c r="AB37" s="102"/>
    </row>
    <row r="38" ht="12.75" customHeight="1">
      <c r="A38" s="102">
        <v>2858.0</v>
      </c>
      <c r="B38" s="103">
        <v>39292.0</v>
      </c>
      <c r="C38" s="102" t="s">
        <v>228</v>
      </c>
      <c r="D38" s="102" t="s">
        <v>6616</v>
      </c>
      <c r="E38" s="102"/>
      <c r="F38" s="102">
        <v>1900.0</v>
      </c>
      <c r="G38" s="102">
        <v>63.0</v>
      </c>
      <c r="H38" s="102"/>
      <c r="I38" s="102"/>
      <c r="J38" s="102"/>
      <c r="K38" s="102"/>
      <c r="L38" s="102"/>
      <c r="M38" s="102"/>
      <c r="N38" s="102"/>
      <c r="O38" s="102"/>
      <c r="P38" s="102"/>
      <c r="Q38" s="102"/>
      <c r="R38" s="102"/>
      <c r="S38" s="102"/>
      <c r="T38" s="102"/>
      <c r="U38" s="102"/>
      <c r="V38" s="102"/>
      <c r="W38" s="102"/>
      <c r="X38" s="102"/>
      <c r="Y38" s="102"/>
      <c r="Z38" s="102"/>
      <c r="AA38" s="102"/>
      <c r="AB38" s="102"/>
    </row>
    <row r="39" ht="12.75" customHeight="1">
      <c r="A39" s="104">
        <v>94.0</v>
      </c>
      <c r="B39" s="105">
        <v>39283.0</v>
      </c>
      <c r="C39" s="102" t="s">
        <v>228</v>
      </c>
      <c r="D39" s="104" t="s">
        <v>6617</v>
      </c>
      <c r="E39" s="104"/>
      <c r="F39" s="104">
        <v>1950.0</v>
      </c>
      <c r="G39" s="104">
        <v>57.5</v>
      </c>
      <c r="H39" s="102"/>
      <c r="I39" s="102"/>
      <c r="J39" s="102"/>
      <c r="K39" s="102"/>
      <c r="L39" s="102"/>
      <c r="M39" s="102"/>
      <c r="N39" s="102"/>
      <c r="O39" s="102"/>
      <c r="P39" s="102"/>
      <c r="Q39" s="102"/>
      <c r="R39" s="102"/>
      <c r="S39" s="102"/>
      <c r="T39" s="102"/>
      <c r="U39" s="102"/>
      <c r="V39" s="102"/>
      <c r="W39" s="102"/>
      <c r="X39" s="102"/>
      <c r="Y39" s="102"/>
      <c r="Z39" s="102"/>
      <c r="AA39" s="102"/>
      <c r="AB39" s="104"/>
    </row>
    <row r="40" ht="12.75" customHeight="1">
      <c r="A40" s="102">
        <v>59.0</v>
      </c>
      <c r="B40" s="103">
        <v>39278.0</v>
      </c>
      <c r="C40" s="102" t="s">
        <v>228</v>
      </c>
      <c r="D40" s="102" t="s">
        <v>6618</v>
      </c>
      <c r="E40" s="102"/>
      <c r="F40" s="102">
        <v>1950.0</v>
      </c>
      <c r="G40" s="102">
        <v>61.0</v>
      </c>
      <c r="H40" s="102"/>
      <c r="I40" s="102"/>
      <c r="J40" s="102"/>
      <c r="K40" s="102"/>
      <c r="L40" s="102"/>
      <c r="M40" s="102"/>
      <c r="N40" s="102"/>
      <c r="O40" s="102"/>
      <c r="P40" s="102"/>
      <c r="Q40" s="102"/>
      <c r="R40" s="102"/>
      <c r="S40" s="102"/>
      <c r="T40" s="102"/>
      <c r="U40" s="102"/>
      <c r="V40" s="102"/>
      <c r="W40" s="102"/>
      <c r="X40" s="102"/>
      <c r="Y40" s="102"/>
      <c r="Z40" s="102"/>
      <c r="AA40" s="102"/>
      <c r="AB40" s="102"/>
    </row>
    <row r="41" ht="12.75" customHeight="1">
      <c r="A41" s="102">
        <v>2816.0</v>
      </c>
      <c r="B41" s="103">
        <v>39294.0</v>
      </c>
      <c r="C41" s="102" t="s">
        <v>228</v>
      </c>
      <c r="D41" s="102" t="s">
        <v>6619</v>
      </c>
      <c r="E41" s="102"/>
      <c r="F41" s="102">
        <v>2000.0</v>
      </c>
      <c r="G41" s="102">
        <v>56.0</v>
      </c>
      <c r="H41" s="102"/>
      <c r="I41" s="102"/>
      <c r="J41" s="102"/>
      <c r="K41" s="102"/>
      <c r="L41" s="102"/>
      <c r="M41" s="102"/>
      <c r="N41" s="102"/>
      <c r="O41" s="102"/>
      <c r="P41" s="102"/>
      <c r="Q41" s="102"/>
      <c r="R41" s="102"/>
      <c r="S41" s="102"/>
      <c r="T41" s="102"/>
      <c r="U41" s="102"/>
      <c r="V41" s="102"/>
      <c r="W41" s="102"/>
      <c r="X41" s="102"/>
      <c r="Y41" s="102"/>
      <c r="Z41" s="102"/>
      <c r="AA41" s="102"/>
      <c r="AB41" s="102"/>
    </row>
    <row r="42" ht="12.75" customHeight="1">
      <c r="A42" s="102">
        <v>34.0</v>
      </c>
      <c r="B42" s="103">
        <v>39273.0</v>
      </c>
      <c r="C42" s="102" t="s">
        <v>228</v>
      </c>
      <c r="D42" s="102" t="s">
        <v>6606</v>
      </c>
      <c r="E42" s="102"/>
      <c r="F42" s="102">
        <v>2000.0</v>
      </c>
      <c r="G42" s="102">
        <v>57.0</v>
      </c>
      <c r="H42" s="102"/>
      <c r="I42" s="102"/>
      <c r="J42" s="102"/>
      <c r="K42" s="102"/>
      <c r="L42" s="102"/>
      <c r="M42" s="102"/>
      <c r="N42" s="102"/>
      <c r="O42" s="102"/>
      <c r="P42" s="102"/>
      <c r="Q42" s="102"/>
      <c r="R42" s="102"/>
      <c r="S42" s="102"/>
      <c r="T42" s="102"/>
      <c r="U42" s="102"/>
      <c r="V42" s="102"/>
      <c r="W42" s="102"/>
      <c r="X42" s="102"/>
      <c r="Y42" s="102"/>
      <c r="Z42" s="102"/>
      <c r="AA42" s="102"/>
      <c r="AB42" s="102"/>
    </row>
    <row r="43" ht="12.75" customHeight="1">
      <c r="A43" s="102">
        <v>38.0</v>
      </c>
      <c r="B43" s="103">
        <v>39273.0</v>
      </c>
      <c r="C43" s="102" t="s">
        <v>228</v>
      </c>
      <c r="D43" s="102" t="s">
        <v>6620</v>
      </c>
      <c r="E43" s="102"/>
      <c r="F43" s="102">
        <v>2000.0</v>
      </c>
      <c r="G43" s="102">
        <v>57.0</v>
      </c>
      <c r="H43" s="102"/>
      <c r="I43" s="102"/>
      <c r="J43" s="102"/>
      <c r="K43" s="102"/>
      <c r="L43" s="102"/>
      <c r="M43" s="102"/>
      <c r="N43" s="102"/>
      <c r="O43" s="102"/>
      <c r="P43" s="102"/>
      <c r="Q43" s="102"/>
      <c r="R43" s="102"/>
      <c r="S43" s="102"/>
      <c r="T43" s="102"/>
      <c r="U43" s="102"/>
      <c r="V43" s="102"/>
      <c r="W43" s="102"/>
      <c r="X43" s="102"/>
      <c r="Y43" s="102"/>
      <c r="Z43" s="102"/>
      <c r="AA43" s="102"/>
      <c r="AB43" s="102"/>
    </row>
    <row r="44" ht="12.75" customHeight="1">
      <c r="A44" s="102">
        <v>2899.0</v>
      </c>
      <c r="B44" s="103">
        <v>39286.0</v>
      </c>
      <c r="C44" s="102" t="s">
        <v>228</v>
      </c>
      <c r="D44" s="102" t="s">
        <v>6621</v>
      </c>
      <c r="E44" s="102"/>
      <c r="F44" s="102">
        <v>2000.0</v>
      </c>
      <c r="G44" s="102">
        <v>57.0</v>
      </c>
      <c r="H44" s="102"/>
      <c r="I44" s="102"/>
      <c r="J44" s="102"/>
      <c r="K44" s="102"/>
      <c r="L44" s="102"/>
      <c r="M44" s="102"/>
      <c r="N44" s="102"/>
      <c r="O44" s="102"/>
      <c r="P44" s="102"/>
      <c r="Q44" s="102"/>
      <c r="R44" s="102"/>
      <c r="S44" s="102"/>
      <c r="T44" s="102"/>
      <c r="U44" s="102"/>
      <c r="V44" s="102"/>
      <c r="W44" s="102"/>
      <c r="X44" s="102"/>
      <c r="Y44" s="102"/>
      <c r="Z44" s="102"/>
      <c r="AA44" s="102"/>
      <c r="AB44" s="102"/>
    </row>
    <row r="45" ht="12.75" customHeight="1">
      <c r="A45" s="102">
        <v>74.0</v>
      </c>
      <c r="B45" s="103">
        <v>39279.0</v>
      </c>
      <c r="C45" s="102" t="s">
        <v>228</v>
      </c>
      <c r="D45" s="102" t="s">
        <v>6591</v>
      </c>
      <c r="E45" s="102"/>
      <c r="F45" s="102">
        <v>2000.0</v>
      </c>
      <c r="G45" s="102">
        <v>58.0</v>
      </c>
      <c r="H45" s="102"/>
      <c r="I45" s="102"/>
      <c r="J45" s="102"/>
      <c r="K45" s="102"/>
      <c r="L45" s="102"/>
      <c r="M45" s="102"/>
      <c r="N45" s="102"/>
      <c r="O45" s="102"/>
      <c r="P45" s="102"/>
      <c r="Q45" s="102"/>
      <c r="R45" s="102"/>
      <c r="S45" s="102"/>
      <c r="T45" s="102"/>
      <c r="U45" s="102"/>
      <c r="V45" s="102"/>
      <c r="W45" s="102"/>
      <c r="X45" s="102"/>
      <c r="Y45" s="102"/>
      <c r="Z45" s="102"/>
      <c r="AA45" s="102"/>
      <c r="AB45" s="102"/>
    </row>
    <row r="46" ht="12.75" customHeight="1">
      <c r="A46" s="102">
        <v>2883.0</v>
      </c>
      <c r="B46" s="103">
        <v>39284.0</v>
      </c>
      <c r="C46" s="102" t="s">
        <v>228</v>
      </c>
      <c r="D46" s="102" t="s">
        <v>6622</v>
      </c>
      <c r="E46" s="102"/>
      <c r="F46" s="102">
        <v>2000.0</v>
      </c>
      <c r="G46" s="102">
        <v>58.0</v>
      </c>
      <c r="H46" s="102"/>
      <c r="I46" s="102"/>
      <c r="J46" s="102"/>
      <c r="K46" s="102"/>
      <c r="L46" s="102"/>
      <c r="M46" s="102"/>
      <c r="N46" s="102"/>
      <c r="O46" s="102"/>
      <c r="P46" s="102"/>
      <c r="Q46" s="102"/>
      <c r="R46" s="102"/>
      <c r="S46" s="102"/>
      <c r="T46" s="102"/>
      <c r="U46" s="102"/>
      <c r="V46" s="102"/>
      <c r="W46" s="102"/>
      <c r="X46" s="102"/>
      <c r="Y46" s="102"/>
      <c r="Z46" s="102"/>
      <c r="AA46" s="102"/>
      <c r="AB46" s="102"/>
    </row>
    <row r="47" ht="12.75" customHeight="1">
      <c r="A47" s="106">
        <v>2831.0</v>
      </c>
      <c r="B47" s="107">
        <v>39287.0</v>
      </c>
      <c r="C47" s="102" t="s">
        <v>228</v>
      </c>
      <c r="D47" s="106" t="s">
        <v>6623</v>
      </c>
      <c r="E47" s="106"/>
      <c r="F47" s="106">
        <v>2000.0</v>
      </c>
      <c r="G47" s="106">
        <v>58.0</v>
      </c>
      <c r="H47" s="102"/>
      <c r="I47" s="102"/>
      <c r="J47" s="102"/>
      <c r="K47" s="102"/>
      <c r="L47" s="102"/>
      <c r="M47" s="102"/>
      <c r="N47" s="102"/>
      <c r="O47" s="102"/>
      <c r="P47" s="102"/>
      <c r="Q47" s="102"/>
      <c r="R47" s="102"/>
      <c r="S47" s="102"/>
      <c r="T47" s="102"/>
      <c r="U47" s="102"/>
      <c r="V47" s="102"/>
      <c r="W47" s="102"/>
      <c r="X47" s="102"/>
      <c r="Y47" s="102"/>
      <c r="Z47" s="102"/>
      <c r="AA47" s="102"/>
      <c r="AB47" s="106"/>
    </row>
    <row r="48" ht="12.75" customHeight="1">
      <c r="A48" s="102">
        <v>3020.0</v>
      </c>
      <c r="B48" s="103">
        <v>39252.0</v>
      </c>
      <c r="C48" s="102" t="s">
        <v>228</v>
      </c>
      <c r="D48" s="102" t="s">
        <v>6624</v>
      </c>
      <c r="E48" s="102"/>
      <c r="F48" s="102">
        <v>2000.0</v>
      </c>
      <c r="G48" s="102">
        <v>59.0</v>
      </c>
      <c r="H48" s="102"/>
      <c r="I48" s="102"/>
      <c r="J48" s="102"/>
      <c r="K48" s="102"/>
      <c r="L48" s="102"/>
      <c r="M48" s="102"/>
      <c r="N48" s="102"/>
      <c r="O48" s="102"/>
      <c r="P48" s="102"/>
      <c r="Q48" s="102"/>
      <c r="R48" s="102"/>
      <c r="S48" s="102"/>
      <c r="T48" s="102"/>
      <c r="U48" s="102"/>
      <c r="V48" s="102"/>
      <c r="W48" s="102"/>
      <c r="X48" s="102"/>
      <c r="Y48" s="102"/>
      <c r="Z48" s="102"/>
      <c r="AA48" s="102"/>
      <c r="AB48" s="102"/>
    </row>
    <row r="49" ht="12.75" customHeight="1">
      <c r="A49" s="102">
        <v>2832.0</v>
      </c>
      <c r="B49" s="103">
        <v>39287.0</v>
      </c>
      <c r="C49" s="102" t="s">
        <v>228</v>
      </c>
      <c r="D49" s="102" t="s">
        <v>6585</v>
      </c>
      <c r="E49" s="102"/>
      <c r="F49" s="102">
        <v>2000.0</v>
      </c>
      <c r="G49" s="102">
        <v>59.0</v>
      </c>
      <c r="H49" s="102"/>
      <c r="I49" s="102"/>
      <c r="J49" s="102"/>
      <c r="K49" s="102"/>
      <c r="L49" s="102"/>
      <c r="M49" s="102"/>
      <c r="N49" s="102"/>
      <c r="O49" s="102"/>
      <c r="P49" s="102"/>
      <c r="Q49" s="102"/>
      <c r="R49" s="102"/>
      <c r="S49" s="102"/>
      <c r="T49" s="102"/>
      <c r="U49" s="102"/>
      <c r="V49" s="102"/>
      <c r="W49" s="102"/>
      <c r="X49" s="102"/>
      <c r="Y49" s="102"/>
      <c r="Z49" s="102"/>
      <c r="AA49" s="102"/>
      <c r="AB49" s="102"/>
    </row>
    <row r="50" ht="12.75" customHeight="1">
      <c r="A50" s="102">
        <v>2850.0</v>
      </c>
      <c r="B50" s="103">
        <v>39290.0</v>
      </c>
      <c r="C50" s="102" t="s">
        <v>228</v>
      </c>
      <c r="D50" s="102" t="s">
        <v>6625</v>
      </c>
      <c r="E50" s="102"/>
      <c r="F50" s="102">
        <v>2000.0</v>
      </c>
      <c r="G50" s="102">
        <v>59.0</v>
      </c>
      <c r="H50" s="102"/>
      <c r="I50" s="102"/>
      <c r="J50" s="102"/>
      <c r="K50" s="102"/>
      <c r="L50" s="102"/>
      <c r="M50" s="102"/>
      <c r="N50" s="102"/>
      <c r="O50" s="102"/>
      <c r="P50" s="102"/>
      <c r="Q50" s="102"/>
      <c r="R50" s="102"/>
      <c r="S50" s="102"/>
      <c r="T50" s="102"/>
      <c r="U50" s="102"/>
      <c r="V50" s="102"/>
      <c r="W50" s="102"/>
      <c r="X50" s="102"/>
      <c r="Y50" s="102"/>
      <c r="Z50" s="102"/>
      <c r="AA50" s="102"/>
      <c r="AB50" s="102"/>
    </row>
    <row r="51" ht="12.75" customHeight="1">
      <c r="A51" s="102">
        <v>2859.0</v>
      </c>
      <c r="B51" s="103">
        <v>39292.0</v>
      </c>
      <c r="C51" s="102" t="s">
        <v>228</v>
      </c>
      <c r="D51" s="102" t="s">
        <v>6626</v>
      </c>
      <c r="E51" s="102"/>
      <c r="F51" s="102">
        <v>2000.0</v>
      </c>
      <c r="G51" s="102">
        <v>59.0</v>
      </c>
      <c r="H51" s="102"/>
      <c r="I51" s="102"/>
      <c r="J51" s="102"/>
      <c r="K51" s="102"/>
      <c r="L51" s="102"/>
      <c r="M51" s="102"/>
      <c r="N51" s="102"/>
      <c r="O51" s="102"/>
      <c r="P51" s="102"/>
      <c r="Q51" s="102"/>
      <c r="R51" s="102"/>
      <c r="S51" s="102"/>
      <c r="T51" s="102"/>
      <c r="U51" s="102"/>
      <c r="V51" s="102"/>
      <c r="W51" s="102"/>
      <c r="X51" s="102"/>
      <c r="Y51" s="102"/>
      <c r="Z51" s="102"/>
      <c r="AA51" s="102"/>
      <c r="AB51" s="102"/>
    </row>
    <row r="52" ht="12.75" customHeight="1">
      <c r="A52" s="102">
        <v>3079.0</v>
      </c>
      <c r="B52" s="103">
        <v>39244.0</v>
      </c>
      <c r="C52" s="102" t="s">
        <v>228</v>
      </c>
      <c r="D52" s="102" t="s">
        <v>6627</v>
      </c>
      <c r="E52" s="102"/>
      <c r="F52" s="102">
        <v>2000.0</v>
      </c>
      <c r="G52" s="102">
        <v>60.0</v>
      </c>
      <c r="H52" s="102"/>
      <c r="I52" s="102"/>
      <c r="J52" s="102"/>
      <c r="K52" s="102"/>
      <c r="L52" s="102"/>
      <c r="M52" s="102"/>
      <c r="N52" s="102"/>
      <c r="O52" s="102"/>
      <c r="P52" s="102"/>
      <c r="Q52" s="102"/>
      <c r="R52" s="102"/>
      <c r="S52" s="102"/>
      <c r="T52" s="102"/>
      <c r="U52" s="102"/>
      <c r="V52" s="102"/>
      <c r="W52" s="102"/>
      <c r="X52" s="102"/>
      <c r="Y52" s="102"/>
      <c r="Z52" s="102"/>
      <c r="AA52" s="102"/>
      <c r="AB52" s="102"/>
    </row>
    <row r="53" ht="12.75" customHeight="1">
      <c r="A53" s="102">
        <v>20.0</v>
      </c>
      <c r="B53" s="103">
        <v>39270.0</v>
      </c>
      <c r="C53" s="102" t="s">
        <v>228</v>
      </c>
      <c r="D53" s="102" t="s">
        <v>6628</v>
      </c>
      <c r="E53" s="102"/>
      <c r="F53" s="102">
        <v>2000.0</v>
      </c>
      <c r="G53" s="102">
        <v>60.0</v>
      </c>
      <c r="H53" s="102"/>
      <c r="I53" s="102"/>
      <c r="J53" s="102"/>
      <c r="K53" s="102"/>
      <c r="L53" s="102"/>
      <c r="M53" s="102"/>
      <c r="N53" s="102"/>
      <c r="O53" s="102"/>
      <c r="P53" s="102"/>
      <c r="Q53" s="102"/>
      <c r="R53" s="102"/>
      <c r="S53" s="102"/>
      <c r="T53" s="102"/>
      <c r="U53" s="102"/>
      <c r="V53" s="102"/>
      <c r="W53" s="102"/>
      <c r="X53" s="102"/>
      <c r="Y53" s="102"/>
      <c r="Z53" s="102"/>
      <c r="AA53" s="102"/>
      <c r="AB53" s="102"/>
    </row>
    <row r="54" ht="12.75" customHeight="1">
      <c r="A54" s="106">
        <v>56.0</v>
      </c>
      <c r="B54" s="107">
        <v>39277.0</v>
      </c>
      <c r="C54" s="102" t="s">
        <v>228</v>
      </c>
      <c r="D54" s="106" t="s">
        <v>6629</v>
      </c>
      <c r="E54" s="106"/>
      <c r="F54" s="106">
        <v>2000.0</v>
      </c>
      <c r="G54" s="106">
        <v>60.0</v>
      </c>
      <c r="H54" s="102"/>
      <c r="I54" s="102"/>
      <c r="J54" s="102"/>
      <c r="K54" s="102"/>
      <c r="L54" s="102"/>
      <c r="M54" s="102"/>
      <c r="N54" s="102"/>
      <c r="O54" s="102"/>
      <c r="P54" s="102"/>
      <c r="Q54" s="102"/>
      <c r="R54" s="102"/>
      <c r="S54" s="102"/>
      <c r="T54" s="102"/>
      <c r="U54" s="102"/>
      <c r="V54" s="102"/>
      <c r="W54" s="102"/>
      <c r="X54" s="102"/>
      <c r="Y54" s="102"/>
      <c r="Z54" s="102"/>
      <c r="AA54" s="102"/>
      <c r="AB54" s="106"/>
    </row>
    <row r="55" ht="12.75" customHeight="1">
      <c r="A55" s="102">
        <v>2886.0</v>
      </c>
      <c r="B55" s="103">
        <v>39284.0</v>
      </c>
      <c r="C55" s="102" t="s">
        <v>228</v>
      </c>
      <c r="D55" s="102" t="s">
        <v>6585</v>
      </c>
      <c r="E55" s="102"/>
      <c r="F55" s="102">
        <v>2000.0</v>
      </c>
      <c r="G55" s="102">
        <v>60.0</v>
      </c>
      <c r="H55" s="102"/>
      <c r="I55" s="102"/>
      <c r="J55" s="102"/>
      <c r="K55" s="102"/>
      <c r="L55" s="102"/>
      <c r="M55" s="102"/>
      <c r="N55" s="102"/>
      <c r="O55" s="102"/>
      <c r="P55" s="102"/>
      <c r="Q55" s="102"/>
      <c r="R55" s="102"/>
      <c r="S55" s="102"/>
      <c r="T55" s="102"/>
      <c r="U55" s="102"/>
      <c r="V55" s="102"/>
      <c r="W55" s="102"/>
      <c r="X55" s="102"/>
      <c r="Y55" s="102"/>
      <c r="Z55" s="102"/>
      <c r="AA55" s="102"/>
      <c r="AB55" s="102"/>
    </row>
    <row r="56" ht="12.75" customHeight="1">
      <c r="A56" s="102">
        <v>2805.0</v>
      </c>
      <c r="B56" s="103">
        <v>39293.0</v>
      </c>
      <c r="C56" s="102" t="s">
        <v>228</v>
      </c>
      <c r="D56" s="102" t="s">
        <v>6630</v>
      </c>
      <c r="E56" s="102"/>
      <c r="F56" s="102">
        <v>2000.0</v>
      </c>
      <c r="G56" s="102">
        <v>60.0</v>
      </c>
      <c r="H56" s="102"/>
      <c r="I56" s="102"/>
      <c r="J56" s="102"/>
      <c r="K56" s="102"/>
      <c r="L56" s="102"/>
      <c r="M56" s="102"/>
      <c r="N56" s="102"/>
      <c r="O56" s="102"/>
      <c r="P56" s="102"/>
      <c r="Q56" s="102"/>
      <c r="R56" s="102"/>
      <c r="S56" s="102"/>
      <c r="T56" s="102"/>
      <c r="U56" s="102"/>
      <c r="V56" s="102"/>
      <c r="W56" s="102"/>
      <c r="X56" s="102"/>
      <c r="Y56" s="102"/>
      <c r="Z56" s="102"/>
      <c r="AA56" s="102"/>
      <c r="AB56" s="102"/>
    </row>
    <row r="57" ht="12.75" customHeight="1">
      <c r="A57" s="106">
        <v>2806.0</v>
      </c>
      <c r="B57" s="107">
        <v>39293.0</v>
      </c>
      <c r="C57" s="102" t="s">
        <v>228</v>
      </c>
      <c r="D57" s="106" t="s">
        <v>6587</v>
      </c>
      <c r="E57" s="106"/>
      <c r="F57" s="106">
        <v>2000.0</v>
      </c>
      <c r="G57" s="106">
        <v>60.0</v>
      </c>
      <c r="H57" s="102"/>
      <c r="I57" s="102"/>
      <c r="J57" s="102"/>
      <c r="K57" s="102"/>
      <c r="L57" s="102"/>
      <c r="M57" s="102"/>
      <c r="N57" s="102"/>
      <c r="O57" s="102"/>
      <c r="P57" s="102"/>
      <c r="Q57" s="102"/>
      <c r="R57" s="102"/>
      <c r="S57" s="102"/>
      <c r="T57" s="102"/>
      <c r="U57" s="102"/>
      <c r="V57" s="102"/>
      <c r="W57" s="102"/>
      <c r="X57" s="102"/>
      <c r="Y57" s="102"/>
      <c r="Z57" s="102"/>
      <c r="AA57" s="102"/>
      <c r="AB57" s="106"/>
    </row>
    <row r="58" ht="12.75" customHeight="1">
      <c r="A58" s="104">
        <v>97.0</v>
      </c>
      <c r="B58" s="105">
        <v>39283.0</v>
      </c>
      <c r="C58" s="102" t="s">
        <v>228</v>
      </c>
      <c r="D58" s="104" t="s">
        <v>6631</v>
      </c>
      <c r="E58" s="104"/>
      <c r="F58" s="104">
        <v>2000.0</v>
      </c>
      <c r="G58" s="104">
        <v>61.0</v>
      </c>
      <c r="H58" s="102"/>
      <c r="I58" s="102"/>
      <c r="J58" s="102"/>
      <c r="K58" s="102"/>
      <c r="L58" s="102"/>
      <c r="M58" s="102"/>
      <c r="N58" s="102"/>
      <c r="O58" s="102"/>
      <c r="P58" s="102"/>
      <c r="Q58" s="102"/>
      <c r="R58" s="102"/>
      <c r="S58" s="102"/>
      <c r="T58" s="102"/>
      <c r="U58" s="102"/>
      <c r="V58" s="102"/>
      <c r="W58" s="102"/>
      <c r="X58" s="102"/>
      <c r="Y58" s="102"/>
      <c r="Z58" s="102"/>
      <c r="AA58" s="102"/>
      <c r="AB58" s="104"/>
    </row>
    <row r="59" ht="12.75" customHeight="1">
      <c r="A59" s="102">
        <v>2855.0</v>
      </c>
      <c r="B59" s="103">
        <v>39291.0</v>
      </c>
      <c r="C59" s="102" t="s">
        <v>228</v>
      </c>
      <c r="D59" s="102" t="s">
        <v>6632</v>
      </c>
      <c r="E59" s="102"/>
      <c r="F59" s="102">
        <v>2000.0</v>
      </c>
      <c r="G59" s="102">
        <v>61.0</v>
      </c>
      <c r="H59" s="102"/>
      <c r="I59" s="102"/>
      <c r="J59" s="102"/>
      <c r="K59" s="102"/>
      <c r="L59" s="102"/>
      <c r="M59" s="102"/>
      <c r="N59" s="102"/>
      <c r="O59" s="102"/>
      <c r="P59" s="102"/>
      <c r="Q59" s="102"/>
      <c r="R59" s="102"/>
      <c r="S59" s="102"/>
      <c r="T59" s="102"/>
      <c r="U59" s="102"/>
      <c r="V59" s="102"/>
      <c r="W59" s="102"/>
      <c r="X59" s="102"/>
      <c r="Y59" s="102"/>
      <c r="Z59" s="102"/>
      <c r="AA59" s="102"/>
      <c r="AB59" s="102"/>
    </row>
    <row r="60" ht="12.75" customHeight="1">
      <c r="A60" s="102">
        <v>39.0</v>
      </c>
      <c r="B60" s="103">
        <v>39273.0</v>
      </c>
      <c r="C60" s="102" t="s">
        <v>228</v>
      </c>
      <c r="D60" s="102" t="s">
        <v>6633</v>
      </c>
      <c r="E60" s="102"/>
      <c r="F60" s="102">
        <v>2000.0</v>
      </c>
      <c r="G60" s="102">
        <v>62.0</v>
      </c>
      <c r="H60" s="102"/>
      <c r="I60" s="102"/>
      <c r="J60" s="102"/>
      <c r="K60" s="102"/>
      <c r="L60" s="102"/>
      <c r="M60" s="102"/>
      <c r="N60" s="102"/>
      <c r="O60" s="102"/>
      <c r="P60" s="102"/>
      <c r="Q60" s="102"/>
      <c r="R60" s="102"/>
      <c r="S60" s="102"/>
      <c r="T60" s="102"/>
      <c r="U60" s="102"/>
      <c r="V60" s="102"/>
      <c r="W60" s="102"/>
      <c r="X60" s="102"/>
      <c r="Y60" s="102"/>
      <c r="Z60" s="102"/>
      <c r="AA60" s="102"/>
      <c r="AB60" s="102"/>
    </row>
    <row r="61" ht="12.75" customHeight="1">
      <c r="A61" s="106">
        <v>2823.0</v>
      </c>
      <c r="B61" s="107">
        <v>39286.0</v>
      </c>
      <c r="C61" s="102" t="s">
        <v>228</v>
      </c>
      <c r="D61" s="106" t="s">
        <v>6623</v>
      </c>
      <c r="E61" s="106"/>
      <c r="F61" s="106">
        <v>2050.0</v>
      </c>
      <c r="G61" s="106">
        <v>59.0</v>
      </c>
      <c r="H61" s="102"/>
      <c r="I61" s="102"/>
      <c r="J61" s="102"/>
      <c r="K61" s="102"/>
      <c r="L61" s="102"/>
      <c r="M61" s="102"/>
      <c r="N61" s="102"/>
      <c r="O61" s="102"/>
      <c r="P61" s="102"/>
      <c r="Q61" s="102"/>
      <c r="R61" s="102"/>
      <c r="S61" s="102"/>
      <c r="T61" s="102"/>
      <c r="U61" s="102"/>
      <c r="V61" s="102"/>
      <c r="W61" s="102"/>
      <c r="X61" s="102"/>
      <c r="Y61" s="102"/>
      <c r="Z61" s="102"/>
      <c r="AA61" s="102"/>
      <c r="AB61" s="106"/>
    </row>
    <row r="62" ht="12.75" customHeight="1">
      <c r="A62" s="102">
        <v>2821.0</v>
      </c>
      <c r="B62" s="103">
        <v>39286.0</v>
      </c>
      <c r="C62" s="102" t="s">
        <v>228</v>
      </c>
      <c r="D62" s="102" t="s">
        <v>6634</v>
      </c>
      <c r="E62" s="102"/>
      <c r="F62" s="102">
        <v>2050.0</v>
      </c>
      <c r="G62" s="102">
        <v>60.0</v>
      </c>
      <c r="H62" s="102"/>
      <c r="I62" s="102"/>
      <c r="J62" s="102"/>
      <c r="K62" s="102"/>
      <c r="L62" s="102"/>
      <c r="M62" s="102"/>
      <c r="N62" s="102"/>
      <c r="O62" s="102"/>
      <c r="P62" s="102"/>
      <c r="Q62" s="102"/>
      <c r="R62" s="102"/>
      <c r="S62" s="102"/>
      <c r="T62" s="102"/>
      <c r="U62" s="102"/>
      <c r="V62" s="102"/>
      <c r="W62" s="102"/>
      <c r="X62" s="102"/>
      <c r="Y62" s="102"/>
      <c r="Z62" s="102"/>
      <c r="AA62" s="102"/>
      <c r="AB62" s="102"/>
    </row>
    <row r="63" ht="12.75" customHeight="1">
      <c r="A63" s="102">
        <v>67.0</v>
      </c>
      <c r="B63" s="103">
        <v>39278.0</v>
      </c>
      <c r="C63" s="102" t="s">
        <v>228</v>
      </c>
      <c r="D63" s="102" t="s">
        <v>6635</v>
      </c>
      <c r="E63" s="102"/>
      <c r="F63" s="102">
        <v>2100.0</v>
      </c>
      <c r="G63" s="102">
        <v>57.0</v>
      </c>
      <c r="H63" s="102"/>
      <c r="I63" s="102"/>
      <c r="J63" s="102"/>
      <c r="K63" s="102"/>
      <c r="L63" s="102"/>
      <c r="M63" s="102"/>
      <c r="N63" s="102"/>
      <c r="O63" s="102"/>
      <c r="P63" s="102"/>
      <c r="Q63" s="102"/>
      <c r="R63" s="102"/>
      <c r="S63" s="102"/>
      <c r="T63" s="102"/>
      <c r="U63" s="102"/>
      <c r="V63" s="102"/>
      <c r="W63" s="102"/>
      <c r="X63" s="102"/>
      <c r="Y63" s="102"/>
      <c r="Z63" s="102"/>
      <c r="AA63" s="102"/>
      <c r="AB63" s="102"/>
    </row>
    <row r="64" ht="12.75" customHeight="1">
      <c r="A64" s="106">
        <v>3174.0</v>
      </c>
      <c r="B64" s="107">
        <v>39263.0</v>
      </c>
      <c r="C64" s="102" t="s">
        <v>228</v>
      </c>
      <c r="D64" s="106" t="s">
        <v>6636</v>
      </c>
      <c r="E64" s="106"/>
      <c r="F64" s="106">
        <v>2100.0</v>
      </c>
      <c r="G64" s="106">
        <v>58.0</v>
      </c>
      <c r="H64" s="102"/>
      <c r="I64" s="102"/>
      <c r="J64" s="102"/>
      <c r="K64" s="102"/>
      <c r="L64" s="102"/>
      <c r="M64" s="102"/>
      <c r="N64" s="102"/>
      <c r="O64" s="102"/>
      <c r="P64" s="102"/>
      <c r="Q64" s="102"/>
      <c r="R64" s="102"/>
      <c r="S64" s="102"/>
      <c r="T64" s="102"/>
      <c r="U64" s="102"/>
      <c r="V64" s="102"/>
      <c r="W64" s="102"/>
      <c r="X64" s="102"/>
      <c r="Y64" s="102"/>
      <c r="Z64" s="102"/>
      <c r="AA64" s="102"/>
      <c r="AB64" s="106"/>
    </row>
    <row r="65" ht="12.75" customHeight="1">
      <c r="A65" s="102">
        <v>28.0</v>
      </c>
      <c r="B65" s="103">
        <v>39271.0</v>
      </c>
      <c r="C65" s="102" t="s">
        <v>228</v>
      </c>
      <c r="D65" s="102" t="s">
        <v>6637</v>
      </c>
      <c r="E65" s="102"/>
      <c r="F65" s="102">
        <v>2100.0</v>
      </c>
      <c r="G65" s="102">
        <v>58.0</v>
      </c>
      <c r="H65" s="102"/>
      <c r="I65" s="102"/>
      <c r="J65" s="102"/>
      <c r="K65" s="102"/>
      <c r="L65" s="102"/>
      <c r="M65" s="102"/>
      <c r="N65" s="102"/>
      <c r="O65" s="102"/>
      <c r="P65" s="102"/>
      <c r="Q65" s="102"/>
      <c r="R65" s="102"/>
      <c r="S65" s="102"/>
      <c r="T65" s="102"/>
      <c r="U65" s="102"/>
      <c r="V65" s="102"/>
      <c r="W65" s="102"/>
      <c r="X65" s="102"/>
      <c r="Y65" s="102"/>
      <c r="Z65" s="102"/>
      <c r="AA65" s="102"/>
      <c r="AB65" s="102"/>
    </row>
    <row r="66" ht="12.75" customHeight="1">
      <c r="A66" s="102">
        <v>2847.0</v>
      </c>
      <c r="B66" s="103">
        <v>39290.0</v>
      </c>
      <c r="C66" s="102" t="s">
        <v>228</v>
      </c>
      <c r="D66" s="102" t="s">
        <v>6616</v>
      </c>
      <c r="E66" s="102"/>
      <c r="F66" s="102">
        <v>2100.0</v>
      </c>
      <c r="G66" s="102">
        <v>59.0</v>
      </c>
      <c r="H66" s="102"/>
      <c r="I66" s="102"/>
      <c r="J66" s="102"/>
      <c r="K66" s="102"/>
      <c r="L66" s="102"/>
      <c r="M66" s="102"/>
      <c r="N66" s="102"/>
      <c r="O66" s="102"/>
      <c r="P66" s="102"/>
      <c r="Q66" s="102"/>
      <c r="R66" s="102"/>
      <c r="S66" s="102"/>
      <c r="T66" s="102"/>
      <c r="U66" s="102"/>
      <c r="V66" s="102"/>
      <c r="W66" s="102"/>
      <c r="X66" s="102"/>
      <c r="Y66" s="102"/>
      <c r="Z66" s="102"/>
      <c r="AA66" s="102"/>
      <c r="AB66" s="102"/>
    </row>
    <row r="67" ht="12.75" customHeight="1">
      <c r="A67" s="102">
        <v>2848.0</v>
      </c>
      <c r="B67" s="103">
        <v>39290.0</v>
      </c>
      <c r="C67" s="102" t="s">
        <v>228</v>
      </c>
      <c r="D67" s="102" t="s">
        <v>6592</v>
      </c>
      <c r="E67" s="102"/>
      <c r="F67" s="102">
        <v>2100.0</v>
      </c>
      <c r="G67" s="102">
        <v>59.0</v>
      </c>
      <c r="H67" s="102"/>
      <c r="I67" s="102"/>
      <c r="J67" s="102"/>
      <c r="K67" s="102"/>
      <c r="L67" s="102"/>
      <c r="M67" s="102"/>
      <c r="N67" s="102"/>
      <c r="O67" s="102"/>
      <c r="P67" s="102"/>
      <c r="Q67" s="102"/>
      <c r="R67" s="102"/>
      <c r="S67" s="102"/>
      <c r="T67" s="102"/>
      <c r="U67" s="102"/>
      <c r="V67" s="102"/>
      <c r="W67" s="102"/>
      <c r="X67" s="102"/>
      <c r="Y67" s="102"/>
      <c r="Z67" s="102"/>
      <c r="AA67" s="102"/>
      <c r="AB67" s="102"/>
    </row>
    <row r="68" ht="12.75" customHeight="1">
      <c r="A68" s="102">
        <v>64.0</v>
      </c>
      <c r="B68" s="103">
        <v>39278.0</v>
      </c>
      <c r="C68" s="102" t="s">
        <v>228</v>
      </c>
      <c r="D68" s="102" t="s">
        <v>6638</v>
      </c>
      <c r="E68" s="102"/>
      <c r="F68" s="102">
        <v>2100.0</v>
      </c>
      <c r="G68" s="102">
        <v>60.0</v>
      </c>
      <c r="H68" s="102"/>
      <c r="I68" s="102"/>
      <c r="J68" s="102"/>
      <c r="K68" s="102"/>
      <c r="L68" s="102"/>
      <c r="M68" s="102"/>
      <c r="N68" s="102"/>
      <c r="O68" s="102"/>
      <c r="P68" s="102"/>
      <c r="Q68" s="102"/>
      <c r="R68" s="102"/>
      <c r="S68" s="102"/>
      <c r="T68" s="102"/>
      <c r="U68" s="102"/>
      <c r="V68" s="102"/>
      <c r="W68" s="102"/>
      <c r="X68" s="102"/>
      <c r="Y68" s="102"/>
      <c r="Z68" s="102"/>
      <c r="AA68" s="102"/>
      <c r="AB68" s="102"/>
    </row>
    <row r="69" ht="12.75" customHeight="1">
      <c r="A69" s="104">
        <v>89.0</v>
      </c>
      <c r="B69" s="105">
        <v>39283.0</v>
      </c>
      <c r="C69" s="102" t="s">
        <v>228</v>
      </c>
      <c r="D69" s="104" t="s">
        <v>6631</v>
      </c>
      <c r="E69" s="104"/>
      <c r="F69" s="104">
        <v>2100.0</v>
      </c>
      <c r="G69" s="104">
        <v>60.0</v>
      </c>
      <c r="H69" s="102"/>
      <c r="I69" s="102"/>
      <c r="J69" s="102"/>
      <c r="K69" s="102"/>
      <c r="L69" s="102"/>
      <c r="M69" s="102"/>
      <c r="N69" s="102"/>
      <c r="O69" s="102"/>
      <c r="P69" s="102"/>
      <c r="Q69" s="102"/>
      <c r="R69" s="102"/>
      <c r="S69" s="102"/>
      <c r="T69" s="102"/>
      <c r="U69" s="102"/>
      <c r="V69" s="102"/>
      <c r="W69" s="102"/>
      <c r="X69" s="102"/>
      <c r="Y69" s="102"/>
      <c r="Z69" s="102"/>
      <c r="AA69" s="102"/>
      <c r="AB69" s="104"/>
    </row>
    <row r="70" ht="12.75" customHeight="1">
      <c r="A70" s="102">
        <v>2808.0</v>
      </c>
      <c r="B70" s="103">
        <v>39293.0</v>
      </c>
      <c r="C70" s="102" t="s">
        <v>228</v>
      </c>
      <c r="D70" s="102" t="s">
        <v>6607</v>
      </c>
      <c r="E70" s="102"/>
      <c r="F70" s="102">
        <v>2100.0</v>
      </c>
      <c r="G70" s="102">
        <v>60.0</v>
      </c>
      <c r="H70" s="102"/>
      <c r="I70" s="102"/>
      <c r="J70" s="102"/>
      <c r="K70" s="102"/>
      <c r="L70" s="102"/>
      <c r="M70" s="102"/>
      <c r="N70" s="102"/>
      <c r="O70" s="102"/>
      <c r="P70" s="102"/>
      <c r="Q70" s="102"/>
      <c r="R70" s="102"/>
      <c r="S70" s="102"/>
      <c r="T70" s="102"/>
      <c r="U70" s="102"/>
      <c r="V70" s="102"/>
      <c r="W70" s="102"/>
      <c r="X70" s="102"/>
      <c r="Y70" s="102"/>
      <c r="Z70" s="102"/>
      <c r="AA70" s="102"/>
      <c r="AB70" s="102"/>
    </row>
    <row r="71" ht="12.75" customHeight="1">
      <c r="A71" s="102">
        <v>79.0</v>
      </c>
      <c r="B71" s="103">
        <v>39280.0</v>
      </c>
      <c r="C71" s="102" t="s">
        <v>228</v>
      </c>
      <c r="D71" s="102" t="s">
        <v>6639</v>
      </c>
      <c r="E71" s="102"/>
      <c r="F71" s="102">
        <v>2100.0</v>
      </c>
      <c r="G71" s="102">
        <v>61.0</v>
      </c>
      <c r="H71" s="102"/>
      <c r="I71" s="102"/>
      <c r="J71" s="102"/>
      <c r="K71" s="102"/>
      <c r="L71" s="102"/>
      <c r="M71" s="102"/>
      <c r="N71" s="102"/>
      <c r="O71" s="102"/>
      <c r="P71" s="102"/>
      <c r="Q71" s="102"/>
      <c r="R71" s="102"/>
      <c r="S71" s="102"/>
      <c r="T71" s="102"/>
      <c r="U71" s="102"/>
      <c r="V71" s="102"/>
      <c r="W71" s="102"/>
      <c r="X71" s="102"/>
      <c r="Y71" s="102"/>
      <c r="Z71" s="102"/>
      <c r="AA71" s="102"/>
      <c r="AB71" s="102"/>
    </row>
    <row r="72" ht="12.75" customHeight="1">
      <c r="A72" s="102">
        <v>2882.0</v>
      </c>
      <c r="B72" s="103">
        <v>39284.0</v>
      </c>
      <c r="C72" s="102" t="s">
        <v>228</v>
      </c>
      <c r="D72" s="102" t="s">
        <v>6607</v>
      </c>
      <c r="E72" s="102"/>
      <c r="F72" s="102">
        <v>2100.0</v>
      </c>
      <c r="G72" s="102">
        <v>61.0</v>
      </c>
      <c r="H72" s="102"/>
      <c r="I72" s="102"/>
      <c r="J72" s="102"/>
      <c r="K72" s="102"/>
      <c r="L72" s="102"/>
      <c r="M72" s="102"/>
      <c r="N72" s="102"/>
      <c r="O72" s="102"/>
      <c r="P72" s="102"/>
      <c r="Q72" s="102"/>
      <c r="R72" s="102"/>
      <c r="S72" s="102"/>
      <c r="T72" s="102"/>
      <c r="U72" s="102"/>
      <c r="V72" s="102"/>
      <c r="W72" s="102"/>
      <c r="X72" s="102"/>
      <c r="Y72" s="102"/>
      <c r="Z72" s="102"/>
      <c r="AA72" s="102"/>
      <c r="AB72" s="102"/>
    </row>
    <row r="73" ht="12.75" customHeight="1">
      <c r="A73" s="102">
        <v>2828.0</v>
      </c>
      <c r="B73" s="103">
        <v>39287.0</v>
      </c>
      <c r="C73" s="102" t="s">
        <v>228</v>
      </c>
      <c r="D73" s="102" t="s">
        <v>6640</v>
      </c>
      <c r="E73" s="102"/>
      <c r="F73" s="102">
        <v>2100.0</v>
      </c>
      <c r="G73" s="102">
        <v>61.0</v>
      </c>
      <c r="H73" s="102"/>
      <c r="I73" s="102"/>
      <c r="J73" s="102"/>
      <c r="K73" s="102"/>
      <c r="L73" s="102"/>
      <c r="M73" s="102"/>
      <c r="N73" s="102"/>
      <c r="O73" s="102"/>
      <c r="P73" s="102"/>
      <c r="Q73" s="102"/>
      <c r="R73" s="102"/>
      <c r="S73" s="102"/>
      <c r="T73" s="102"/>
      <c r="U73" s="102"/>
      <c r="V73" s="102"/>
      <c r="W73" s="102"/>
      <c r="X73" s="102"/>
      <c r="Y73" s="102"/>
      <c r="Z73" s="102"/>
      <c r="AA73" s="102"/>
      <c r="AB73" s="102"/>
    </row>
    <row r="74" ht="12.75" customHeight="1">
      <c r="A74" s="102">
        <v>2833.0</v>
      </c>
      <c r="B74" s="103">
        <v>39287.0</v>
      </c>
      <c r="C74" s="102" t="s">
        <v>228</v>
      </c>
      <c r="D74" s="102" t="s">
        <v>6641</v>
      </c>
      <c r="E74" s="102"/>
      <c r="F74" s="102">
        <v>2100.0</v>
      </c>
      <c r="G74" s="102">
        <v>61.0</v>
      </c>
      <c r="H74" s="102"/>
      <c r="I74" s="102"/>
      <c r="J74" s="102"/>
      <c r="K74" s="102"/>
      <c r="L74" s="102"/>
      <c r="M74" s="102"/>
      <c r="N74" s="102"/>
      <c r="O74" s="102"/>
      <c r="P74" s="102"/>
      <c r="Q74" s="102"/>
      <c r="R74" s="102"/>
      <c r="S74" s="102"/>
      <c r="T74" s="102"/>
      <c r="U74" s="102"/>
      <c r="V74" s="102"/>
      <c r="W74" s="102"/>
      <c r="X74" s="102"/>
      <c r="Y74" s="102"/>
      <c r="Z74" s="102"/>
      <c r="AA74" s="102"/>
      <c r="AB74" s="102"/>
    </row>
    <row r="75" ht="12.75" customHeight="1">
      <c r="A75" s="102">
        <v>23.0</v>
      </c>
      <c r="B75" s="103">
        <v>39270.0</v>
      </c>
      <c r="C75" s="102" t="s">
        <v>228</v>
      </c>
      <c r="D75" s="102" t="s">
        <v>6583</v>
      </c>
      <c r="E75" s="102"/>
      <c r="F75" s="102">
        <v>2100.0</v>
      </c>
      <c r="G75" s="102">
        <v>62.0</v>
      </c>
      <c r="H75" s="102"/>
      <c r="I75" s="102"/>
      <c r="J75" s="102"/>
      <c r="K75" s="102"/>
      <c r="L75" s="102"/>
      <c r="M75" s="102"/>
      <c r="N75" s="102"/>
      <c r="O75" s="102"/>
      <c r="P75" s="102"/>
      <c r="Q75" s="102"/>
      <c r="R75" s="102"/>
      <c r="S75" s="102"/>
      <c r="T75" s="102"/>
      <c r="U75" s="102"/>
      <c r="V75" s="102"/>
      <c r="W75" s="102"/>
      <c r="X75" s="102"/>
      <c r="Y75" s="102"/>
      <c r="Z75" s="102"/>
      <c r="AA75" s="102"/>
      <c r="AB75" s="102"/>
    </row>
    <row r="76" ht="12.75" customHeight="1">
      <c r="A76" s="104">
        <v>90.0</v>
      </c>
      <c r="B76" s="105">
        <v>39283.0</v>
      </c>
      <c r="C76" s="102" t="s">
        <v>228</v>
      </c>
      <c r="D76" s="104" t="s">
        <v>6586</v>
      </c>
      <c r="E76" s="104"/>
      <c r="F76" s="104">
        <v>2100.0</v>
      </c>
      <c r="G76" s="104">
        <v>62.0</v>
      </c>
      <c r="H76" s="102"/>
      <c r="I76" s="102"/>
      <c r="J76" s="102"/>
      <c r="K76" s="102"/>
      <c r="L76" s="102"/>
      <c r="M76" s="102"/>
      <c r="N76" s="102"/>
      <c r="O76" s="102"/>
      <c r="P76" s="102"/>
      <c r="Q76" s="102"/>
      <c r="R76" s="102"/>
      <c r="S76" s="102"/>
      <c r="T76" s="102"/>
      <c r="U76" s="102"/>
      <c r="V76" s="102"/>
      <c r="W76" s="102"/>
      <c r="X76" s="102"/>
      <c r="Y76" s="102"/>
      <c r="Z76" s="102"/>
      <c r="AA76" s="102"/>
      <c r="AB76" s="104"/>
    </row>
    <row r="77" ht="12.75" customHeight="1">
      <c r="A77" s="102">
        <v>2881.0</v>
      </c>
      <c r="B77" s="103">
        <v>39284.0</v>
      </c>
      <c r="C77" s="102" t="s">
        <v>228</v>
      </c>
      <c r="D77" s="102" t="s">
        <v>6585</v>
      </c>
      <c r="E77" s="102"/>
      <c r="F77" s="102">
        <v>2100.0</v>
      </c>
      <c r="G77" s="102">
        <v>62.0</v>
      </c>
      <c r="H77" s="102"/>
      <c r="I77" s="102"/>
      <c r="J77" s="102"/>
      <c r="K77" s="102"/>
      <c r="L77" s="102"/>
      <c r="M77" s="102"/>
      <c r="N77" s="102"/>
      <c r="O77" s="102"/>
      <c r="P77" s="102"/>
      <c r="Q77" s="102"/>
      <c r="R77" s="102"/>
      <c r="S77" s="102"/>
      <c r="T77" s="102"/>
      <c r="U77" s="102"/>
      <c r="V77" s="102"/>
      <c r="W77" s="102"/>
      <c r="X77" s="102"/>
      <c r="Y77" s="102"/>
      <c r="Z77" s="102"/>
      <c r="AA77" s="102"/>
      <c r="AB77" s="102"/>
    </row>
    <row r="78" ht="12.75" customHeight="1">
      <c r="A78" s="102">
        <v>2822.0</v>
      </c>
      <c r="B78" s="103">
        <v>39286.0</v>
      </c>
      <c r="C78" s="102" t="s">
        <v>228</v>
      </c>
      <c r="D78" s="102" t="s">
        <v>6642</v>
      </c>
      <c r="E78" s="102"/>
      <c r="F78" s="102">
        <v>2150.0</v>
      </c>
      <c r="G78" s="102">
        <v>60.0</v>
      </c>
      <c r="H78" s="102"/>
      <c r="I78" s="102"/>
      <c r="J78" s="102"/>
      <c r="K78" s="102"/>
      <c r="L78" s="102"/>
      <c r="M78" s="102"/>
      <c r="N78" s="102"/>
      <c r="O78" s="102"/>
      <c r="P78" s="102"/>
      <c r="Q78" s="102"/>
      <c r="R78" s="102"/>
      <c r="S78" s="102"/>
      <c r="T78" s="102"/>
      <c r="U78" s="102"/>
      <c r="V78" s="102"/>
      <c r="W78" s="102"/>
      <c r="X78" s="102"/>
      <c r="Y78" s="102"/>
      <c r="Z78" s="102"/>
      <c r="AA78" s="102"/>
      <c r="AB78" s="102"/>
    </row>
    <row r="79" ht="12.75" customHeight="1">
      <c r="A79" s="102">
        <v>2820.0</v>
      </c>
      <c r="B79" s="103">
        <v>39286.0</v>
      </c>
      <c r="C79" s="102" t="s">
        <v>228</v>
      </c>
      <c r="D79" s="102" t="s">
        <v>6634</v>
      </c>
      <c r="E79" s="102"/>
      <c r="F79" s="102">
        <v>2150.0</v>
      </c>
      <c r="G79" s="102">
        <v>61.0</v>
      </c>
      <c r="H79" s="102"/>
      <c r="I79" s="102"/>
      <c r="J79" s="102"/>
      <c r="K79" s="102"/>
      <c r="L79" s="102"/>
      <c r="M79" s="102"/>
      <c r="N79" s="102"/>
      <c r="O79" s="102"/>
      <c r="P79" s="102"/>
      <c r="Q79" s="102"/>
      <c r="R79" s="102"/>
      <c r="S79" s="102"/>
      <c r="T79" s="102"/>
      <c r="U79" s="102"/>
      <c r="V79" s="102"/>
      <c r="W79" s="102"/>
      <c r="X79" s="102"/>
      <c r="Y79" s="102"/>
      <c r="Z79" s="102"/>
      <c r="AA79" s="102"/>
      <c r="AB79" s="102"/>
    </row>
    <row r="80" ht="12.75" customHeight="1">
      <c r="A80" s="104">
        <v>88.0</v>
      </c>
      <c r="B80" s="105">
        <v>39283.0</v>
      </c>
      <c r="C80" s="102" t="s">
        <v>228</v>
      </c>
      <c r="D80" s="104" t="s">
        <v>6631</v>
      </c>
      <c r="E80" s="104"/>
      <c r="F80" s="104">
        <v>2200.0</v>
      </c>
      <c r="G80" s="104">
        <v>58.0</v>
      </c>
      <c r="H80" s="102"/>
      <c r="I80" s="102"/>
      <c r="J80" s="102"/>
      <c r="K80" s="102"/>
      <c r="L80" s="102"/>
      <c r="M80" s="102"/>
      <c r="N80" s="102"/>
      <c r="O80" s="102"/>
      <c r="P80" s="102"/>
      <c r="Q80" s="102"/>
      <c r="R80" s="102"/>
      <c r="S80" s="102"/>
      <c r="T80" s="102"/>
      <c r="U80" s="102"/>
      <c r="V80" s="102"/>
      <c r="W80" s="102"/>
      <c r="X80" s="102"/>
      <c r="Y80" s="102"/>
      <c r="Z80" s="102"/>
      <c r="AA80" s="102"/>
      <c r="AB80" s="104"/>
    </row>
    <row r="81" ht="12.75" customHeight="1">
      <c r="A81" s="104">
        <v>92.0</v>
      </c>
      <c r="B81" s="105">
        <v>39283.0</v>
      </c>
      <c r="C81" s="102" t="s">
        <v>228</v>
      </c>
      <c r="D81" s="104" t="s">
        <v>6617</v>
      </c>
      <c r="E81" s="104"/>
      <c r="F81" s="104">
        <v>2200.0</v>
      </c>
      <c r="G81" s="104">
        <v>58.0</v>
      </c>
      <c r="H81" s="102"/>
      <c r="I81" s="102"/>
      <c r="J81" s="102"/>
      <c r="K81" s="102"/>
      <c r="L81" s="102"/>
      <c r="M81" s="102"/>
      <c r="N81" s="102"/>
      <c r="O81" s="102"/>
      <c r="P81" s="102"/>
      <c r="Q81" s="102"/>
      <c r="R81" s="102"/>
      <c r="S81" s="102"/>
      <c r="T81" s="102"/>
      <c r="U81" s="102"/>
      <c r="V81" s="102"/>
      <c r="W81" s="102"/>
      <c r="X81" s="102"/>
      <c r="Y81" s="102"/>
      <c r="Z81" s="102"/>
      <c r="AA81" s="102"/>
      <c r="AB81" s="104"/>
    </row>
    <row r="82" ht="12.75" customHeight="1">
      <c r="A82" s="102">
        <v>50.0</v>
      </c>
      <c r="B82" s="103">
        <v>39277.0</v>
      </c>
      <c r="C82" s="102" t="s">
        <v>228</v>
      </c>
      <c r="D82" s="102" t="s">
        <v>6643</v>
      </c>
      <c r="E82" s="102"/>
      <c r="F82" s="102">
        <v>2200.0</v>
      </c>
      <c r="G82" s="102">
        <v>60.0</v>
      </c>
      <c r="H82" s="102"/>
      <c r="I82" s="102"/>
      <c r="J82" s="102"/>
      <c r="K82" s="102"/>
      <c r="L82" s="102"/>
      <c r="M82" s="102"/>
      <c r="N82" s="102"/>
      <c r="O82" s="102"/>
      <c r="P82" s="102"/>
      <c r="Q82" s="102"/>
      <c r="R82" s="102"/>
      <c r="S82" s="102"/>
      <c r="T82" s="102"/>
      <c r="U82" s="102"/>
      <c r="V82" s="102"/>
      <c r="W82" s="102"/>
      <c r="X82" s="102"/>
      <c r="Y82" s="102"/>
      <c r="Z82" s="102"/>
      <c r="AA82" s="102"/>
      <c r="AB82" s="102"/>
    </row>
    <row r="83" ht="12.75" customHeight="1">
      <c r="A83" s="102">
        <v>2852.0</v>
      </c>
      <c r="B83" s="103">
        <v>39291.0</v>
      </c>
      <c r="C83" s="102" t="s">
        <v>228</v>
      </c>
      <c r="D83" s="102" t="s">
        <v>6616</v>
      </c>
      <c r="E83" s="102"/>
      <c r="F83" s="102">
        <v>2200.0</v>
      </c>
      <c r="G83" s="102">
        <v>60.0</v>
      </c>
      <c r="H83" s="102"/>
      <c r="I83" s="102"/>
      <c r="J83" s="102"/>
      <c r="K83" s="102"/>
      <c r="L83" s="102"/>
      <c r="M83" s="102"/>
      <c r="N83" s="102"/>
      <c r="O83" s="102"/>
      <c r="P83" s="102"/>
      <c r="Q83" s="102"/>
      <c r="R83" s="102"/>
      <c r="S83" s="102"/>
      <c r="T83" s="102"/>
      <c r="U83" s="102"/>
      <c r="V83" s="102"/>
      <c r="W83" s="102"/>
      <c r="X83" s="102"/>
      <c r="Y83" s="102"/>
      <c r="Z83" s="102"/>
      <c r="AA83" s="102"/>
      <c r="AB83" s="102"/>
    </row>
    <row r="84" ht="12.75" customHeight="1">
      <c r="A84" s="102">
        <v>76.0</v>
      </c>
      <c r="B84" s="103">
        <v>39280.0</v>
      </c>
      <c r="C84" s="102" t="s">
        <v>228</v>
      </c>
      <c r="D84" s="102" t="s">
        <v>6644</v>
      </c>
      <c r="E84" s="102"/>
      <c r="F84" s="102">
        <v>2200.0</v>
      </c>
      <c r="G84" s="102">
        <v>61.0</v>
      </c>
      <c r="H84" s="102"/>
      <c r="I84" s="102"/>
      <c r="J84" s="102"/>
      <c r="K84" s="102"/>
      <c r="L84" s="102"/>
      <c r="M84" s="102"/>
      <c r="N84" s="102"/>
      <c r="O84" s="102"/>
      <c r="P84" s="102"/>
      <c r="Q84" s="102"/>
      <c r="R84" s="102"/>
      <c r="S84" s="102"/>
      <c r="T84" s="102"/>
      <c r="U84" s="102"/>
      <c r="V84" s="102"/>
      <c r="W84" s="102"/>
      <c r="X84" s="102"/>
      <c r="Y84" s="102"/>
      <c r="Z84" s="102"/>
      <c r="AA84" s="102"/>
      <c r="AB84" s="102"/>
    </row>
    <row r="85" ht="12.75" customHeight="1">
      <c r="A85" s="104">
        <v>84.0</v>
      </c>
      <c r="B85" s="105">
        <v>39281.0</v>
      </c>
      <c r="C85" s="102" t="s">
        <v>228</v>
      </c>
      <c r="D85" s="104" t="s">
        <v>6645</v>
      </c>
      <c r="E85" s="104"/>
      <c r="F85" s="104">
        <v>2200.0</v>
      </c>
      <c r="G85" s="104">
        <v>62.0</v>
      </c>
      <c r="H85" s="102"/>
      <c r="I85" s="102"/>
      <c r="J85" s="102"/>
      <c r="K85" s="102"/>
      <c r="L85" s="102"/>
      <c r="M85" s="102"/>
      <c r="N85" s="102"/>
      <c r="O85" s="102"/>
      <c r="P85" s="102"/>
      <c r="Q85" s="102"/>
      <c r="R85" s="102"/>
      <c r="S85" s="102"/>
      <c r="T85" s="102"/>
      <c r="U85" s="102"/>
      <c r="V85" s="102"/>
      <c r="W85" s="102"/>
      <c r="X85" s="102"/>
      <c r="Y85" s="102"/>
      <c r="Z85" s="102"/>
      <c r="AA85" s="102"/>
      <c r="AB85" s="104"/>
    </row>
    <row r="86" ht="12.75" customHeight="1">
      <c r="A86" s="102">
        <v>2810.0</v>
      </c>
      <c r="B86" s="103">
        <v>39293.0</v>
      </c>
      <c r="C86" s="102" t="s">
        <v>228</v>
      </c>
      <c r="D86" s="102" t="s">
        <v>6588</v>
      </c>
      <c r="E86" s="102"/>
      <c r="F86" s="102">
        <v>2200.0</v>
      </c>
      <c r="G86" s="102">
        <v>62.0</v>
      </c>
      <c r="H86" s="102"/>
      <c r="I86" s="102"/>
      <c r="J86" s="102"/>
      <c r="K86" s="102"/>
      <c r="L86" s="102"/>
      <c r="M86" s="102"/>
      <c r="N86" s="102"/>
      <c r="O86" s="102"/>
      <c r="P86" s="102"/>
      <c r="Q86" s="102"/>
      <c r="R86" s="102"/>
      <c r="S86" s="102"/>
      <c r="T86" s="102"/>
      <c r="U86" s="102"/>
      <c r="V86" s="102"/>
      <c r="W86" s="102"/>
      <c r="X86" s="102"/>
      <c r="Y86" s="102"/>
      <c r="Z86" s="102"/>
      <c r="AA86" s="102"/>
      <c r="AB86" s="102"/>
    </row>
    <row r="87" ht="12.75" customHeight="1">
      <c r="A87" s="102">
        <v>2854.0</v>
      </c>
      <c r="B87" s="103">
        <v>39291.0</v>
      </c>
      <c r="C87" s="102" t="s">
        <v>228</v>
      </c>
      <c r="D87" s="102" t="s">
        <v>6583</v>
      </c>
      <c r="E87" s="102"/>
      <c r="F87" s="102">
        <v>2200.0</v>
      </c>
      <c r="G87" s="102">
        <v>63.0</v>
      </c>
      <c r="H87" s="102"/>
      <c r="I87" s="102"/>
      <c r="J87" s="102"/>
      <c r="K87" s="102"/>
      <c r="L87" s="102"/>
      <c r="M87" s="102"/>
      <c r="N87" s="102"/>
      <c r="O87" s="102"/>
      <c r="P87" s="102"/>
      <c r="Q87" s="102"/>
      <c r="R87" s="102"/>
      <c r="S87" s="102"/>
      <c r="T87" s="102"/>
      <c r="U87" s="102"/>
      <c r="V87" s="102"/>
      <c r="W87" s="102"/>
      <c r="X87" s="102"/>
      <c r="Y87" s="102"/>
      <c r="Z87" s="102"/>
      <c r="AA87" s="102"/>
      <c r="AB87" s="102"/>
    </row>
    <row r="88" ht="12.75" customHeight="1">
      <c r="A88" s="102">
        <v>3172.0</v>
      </c>
      <c r="B88" s="103">
        <v>39263.0</v>
      </c>
      <c r="C88" s="102" t="s">
        <v>228</v>
      </c>
      <c r="D88" s="102" t="s">
        <v>6607</v>
      </c>
      <c r="E88" s="102"/>
      <c r="F88" s="102">
        <v>2250.0</v>
      </c>
      <c r="G88" s="102">
        <v>60.0</v>
      </c>
      <c r="H88" s="102"/>
      <c r="I88" s="102"/>
      <c r="J88" s="102"/>
      <c r="K88" s="102"/>
      <c r="L88" s="102"/>
      <c r="M88" s="102"/>
      <c r="N88" s="102"/>
      <c r="O88" s="102"/>
      <c r="P88" s="102"/>
      <c r="Q88" s="102"/>
      <c r="R88" s="102"/>
      <c r="S88" s="102"/>
      <c r="T88" s="102"/>
      <c r="U88" s="102"/>
      <c r="V88" s="102"/>
      <c r="W88" s="102"/>
      <c r="X88" s="102"/>
      <c r="Y88" s="102"/>
      <c r="Z88" s="102"/>
      <c r="AA88" s="102"/>
      <c r="AB88" s="102"/>
    </row>
    <row r="89" ht="12.75" customHeight="1">
      <c r="A89" s="106">
        <v>66.0</v>
      </c>
      <c r="B89" s="107">
        <v>39278.0</v>
      </c>
      <c r="C89" s="102" t="s">
        <v>228</v>
      </c>
      <c r="D89" s="106" t="s">
        <v>6646</v>
      </c>
      <c r="E89" s="106"/>
      <c r="F89" s="106">
        <v>2250.0</v>
      </c>
      <c r="G89" s="106">
        <v>62.0</v>
      </c>
      <c r="H89" s="102"/>
      <c r="I89" s="102"/>
      <c r="J89" s="102"/>
      <c r="K89" s="102"/>
      <c r="L89" s="102"/>
      <c r="M89" s="102"/>
      <c r="N89" s="102"/>
      <c r="O89" s="102"/>
      <c r="P89" s="102"/>
      <c r="Q89" s="102"/>
      <c r="R89" s="102"/>
      <c r="S89" s="102"/>
      <c r="T89" s="102"/>
      <c r="U89" s="102"/>
      <c r="V89" s="102"/>
      <c r="W89" s="102"/>
      <c r="X89" s="102"/>
      <c r="Y89" s="102"/>
      <c r="Z89" s="102"/>
      <c r="AA89" s="102"/>
      <c r="AB89" s="106"/>
    </row>
    <row r="90" ht="12.75" customHeight="1">
      <c r="A90" s="102">
        <v>71.0</v>
      </c>
      <c r="B90" s="103">
        <v>39279.0</v>
      </c>
      <c r="C90" s="102" t="s">
        <v>228</v>
      </c>
      <c r="D90" s="102" t="s">
        <v>6647</v>
      </c>
      <c r="E90" s="102"/>
      <c r="F90" s="102">
        <v>2250.0</v>
      </c>
      <c r="G90" s="102">
        <v>62.0</v>
      </c>
      <c r="H90" s="102"/>
      <c r="I90" s="102"/>
      <c r="J90" s="102"/>
      <c r="K90" s="102"/>
      <c r="L90" s="102"/>
      <c r="M90" s="102"/>
      <c r="N90" s="102"/>
      <c r="O90" s="102"/>
      <c r="P90" s="102"/>
      <c r="Q90" s="102"/>
      <c r="R90" s="102"/>
      <c r="S90" s="102"/>
      <c r="T90" s="102"/>
      <c r="U90" s="102"/>
      <c r="V90" s="102"/>
      <c r="W90" s="102"/>
      <c r="X90" s="102"/>
      <c r="Y90" s="102"/>
      <c r="Z90" s="102"/>
      <c r="AA90" s="102"/>
      <c r="AB90" s="102"/>
    </row>
    <row r="91" ht="12.75" customHeight="1">
      <c r="A91" s="102">
        <v>80.0</v>
      </c>
      <c r="B91" s="103">
        <v>39280.0</v>
      </c>
      <c r="C91" s="102" t="s">
        <v>228</v>
      </c>
      <c r="D91" s="102" t="s">
        <v>6624</v>
      </c>
      <c r="E91" s="102"/>
      <c r="F91" s="102">
        <v>2250.0</v>
      </c>
      <c r="G91" s="102">
        <v>62.0</v>
      </c>
      <c r="H91" s="102"/>
      <c r="I91" s="102"/>
      <c r="J91" s="102"/>
      <c r="K91" s="102"/>
      <c r="L91" s="102"/>
      <c r="M91" s="102"/>
      <c r="N91" s="102"/>
      <c r="O91" s="102"/>
      <c r="P91" s="102"/>
      <c r="Q91" s="102"/>
      <c r="R91" s="102"/>
      <c r="S91" s="102"/>
      <c r="T91" s="102"/>
      <c r="U91" s="102"/>
      <c r="V91" s="102"/>
      <c r="W91" s="102"/>
      <c r="X91" s="102"/>
      <c r="Y91" s="102"/>
      <c r="Z91" s="102"/>
      <c r="AA91" s="102"/>
      <c r="AB91" s="102"/>
    </row>
    <row r="92" ht="12.75" customHeight="1">
      <c r="A92" s="102">
        <v>69.0</v>
      </c>
      <c r="B92" s="103">
        <v>39279.0</v>
      </c>
      <c r="C92" s="102" t="s">
        <v>228</v>
      </c>
      <c r="D92" s="102" t="s">
        <v>6648</v>
      </c>
      <c r="E92" s="102"/>
      <c r="F92" s="102">
        <v>2300.0</v>
      </c>
      <c r="G92" s="102">
        <v>60.0</v>
      </c>
      <c r="H92" s="102"/>
      <c r="I92" s="102"/>
      <c r="J92" s="102"/>
      <c r="K92" s="102"/>
      <c r="L92" s="102"/>
      <c r="M92" s="102"/>
      <c r="N92" s="102"/>
      <c r="O92" s="102"/>
      <c r="P92" s="102"/>
      <c r="Q92" s="102"/>
      <c r="R92" s="102"/>
      <c r="S92" s="102"/>
      <c r="T92" s="102"/>
      <c r="U92" s="102"/>
      <c r="V92" s="102"/>
      <c r="W92" s="102"/>
      <c r="X92" s="102"/>
      <c r="Y92" s="102"/>
      <c r="Z92" s="102"/>
      <c r="AA92" s="102"/>
      <c r="AB92" s="102"/>
    </row>
    <row r="93" ht="12.75" customHeight="1">
      <c r="A93" s="102">
        <v>2.0</v>
      </c>
      <c r="B93" s="103">
        <v>39264.0</v>
      </c>
      <c r="C93" s="102" t="s">
        <v>228</v>
      </c>
      <c r="D93" s="102" t="s">
        <v>6649</v>
      </c>
      <c r="E93" s="102"/>
      <c r="F93" s="102">
        <v>2300.0</v>
      </c>
      <c r="G93" s="102">
        <v>61.0</v>
      </c>
      <c r="H93" s="102"/>
      <c r="I93" s="102"/>
      <c r="J93" s="102"/>
      <c r="K93" s="102"/>
      <c r="L93" s="102"/>
      <c r="M93" s="102"/>
      <c r="N93" s="102"/>
      <c r="O93" s="102"/>
      <c r="P93" s="102"/>
      <c r="Q93" s="102"/>
      <c r="R93" s="102"/>
      <c r="S93" s="102"/>
      <c r="T93" s="102"/>
      <c r="U93" s="102"/>
      <c r="V93" s="102"/>
      <c r="W93" s="102"/>
      <c r="X93" s="102"/>
      <c r="Y93" s="102"/>
      <c r="Z93" s="102"/>
      <c r="AA93" s="102"/>
      <c r="AB93" s="102"/>
    </row>
    <row r="94" ht="12.75" customHeight="1">
      <c r="A94" s="102">
        <v>60.0</v>
      </c>
      <c r="B94" s="103">
        <v>39278.0</v>
      </c>
      <c r="C94" s="102" t="s">
        <v>228</v>
      </c>
      <c r="D94" s="102" t="s">
        <v>6598</v>
      </c>
      <c r="E94" s="102"/>
      <c r="F94" s="102">
        <v>2300.0</v>
      </c>
      <c r="G94" s="102">
        <v>62.0</v>
      </c>
      <c r="H94" s="102"/>
      <c r="I94" s="102"/>
      <c r="J94" s="102"/>
      <c r="K94" s="102"/>
      <c r="L94" s="102"/>
      <c r="M94" s="102"/>
      <c r="N94" s="102"/>
      <c r="O94" s="102"/>
      <c r="P94" s="102"/>
      <c r="Q94" s="102"/>
      <c r="R94" s="102"/>
      <c r="S94" s="102"/>
      <c r="T94" s="102"/>
      <c r="U94" s="102"/>
      <c r="V94" s="102"/>
      <c r="W94" s="102"/>
      <c r="X94" s="102"/>
      <c r="Y94" s="102"/>
      <c r="Z94" s="102"/>
      <c r="AA94" s="102"/>
      <c r="AB94" s="102"/>
    </row>
    <row r="95" ht="12.75" customHeight="1">
      <c r="A95" s="104">
        <v>91.0</v>
      </c>
      <c r="B95" s="105">
        <v>39283.0</v>
      </c>
      <c r="C95" s="102" t="s">
        <v>228</v>
      </c>
      <c r="D95" s="104" t="s">
        <v>6617</v>
      </c>
      <c r="E95" s="104"/>
      <c r="F95" s="104">
        <v>2300.0</v>
      </c>
      <c r="G95" s="104">
        <v>62.0</v>
      </c>
      <c r="H95" s="102"/>
      <c r="I95" s="102"/>
      <c r="J95" s="102"/>
      <c r="K95" s="102"/>
      <c r="L95" s="102"/>
      <c r="M95" s="102"/>
      <c r="N95" s="102"/>
      <c r="O95" s="102"/>
      <c r="P95" s="102"/>
      <c r="Q95" s="102"/>
      <c r="R95" s="102"/>
      <c r="S95" s="102"/>
      <c r="T95" s="102"/>
      <c r="U95" s="102"/>
      <c r="V95" s="102"/>
      <c r="W95" s="102"/>
      <c r="X95" s="102"/>
      <c r="Y95" s="102"/>
      <c r="Z95" s="102"/>
      <c r="AA95" s="102"/>
      <c r="AB95" s="104"/>
    </row>
    <row r="96" ht="12.75" customHeight="1">
      <c r="A96" s="102">
        <v>2898.0</v>
      </c>
      <c r="B96" s="103">
        <v>39285.0</v>
      </c>
      <c r="C96" s="102" t="s">
        <v>228</v>
      </c>
      <c r="D96" s="102" t="s">
        <v>6585</v>
      </c>
      <c r="E96" s="102"/>
      <c r="F96" s="102">
        <v>2300.0</v>
      </c>
      <c r="G96" s="102">
        <v>62.0</v>
      </c>
      <c r="H96" s="102"/>
      <c r="I96" s="102"/>
      <c r="J96" s="102"/>
      <c r="K96" s="102"/>
      <c r="L96" s="102"/>
      <c r="M96" s="102"/>
      <c r="N96" s="102"/>
      <c r="O96" s="102"/>
      <c r="P96" s="102"/>
      <c r="Q96" s="102"/>
      <c r="R96" s="102"/>
      <c r="S96" s="102"/>
      <c r="T96" s="102"/>
      <c r="U96" s="102"/>
      <c r="V96" s="102"/>
      <c r="W96" s="102"/>
      <c r="X96" s="102"/>
      <c r="Y96" s="102"/>
      <c r="Z96" s="102"/>
      <c r="AA96" s="102"/>
      <c r="AB96" s="102"/>
    </row>
    <row r="97" ht="12.75" customHeight="1">
      <c r="A97" s="102">
        <v>2856.0</v>
      </c>
      <c r="B97" s="103">
        <v>39292.0</v>
      </c>
      <c r="C97" s="102" t="s">
        <v>228</v>
      </c>
      <c r="D97" s="102" t="s">
        <v>6592</v>
      </c>
      <c r="E97" s="102"/>
      <c r="F97" s="102">
        <v>2300.0</v>
      </c>
      <c r="G97" s="102">
        <v>62.0</v>
      </c>
      <c r="H97" s="102"/>
      <c r="I97" s="102"/>
      <c r="J97" s="102"/>
      <c r="K97" s="102"/>
      <c r="L97" s="102"/>
      <c r="M97" s="102"/>
      <c r="N97" s="102"/>
      <c r="O97" s="102"/>
      <c r="P97" s="102"/>
      <c r="Q97" s="102"/>
      <c r="R97" s="102"/>
      <c r="S97" s="102"/>
      <c r="T97" s="102"/>
      <c r="U97" s="102"/>
      <c r="V97" s="102"/>
      <c r="W97" s="102"/>
      <c r="X97" s="102"/>
      <c r="Y97" s="102"/>
      <c r="Z97" s="102"/>
      <c r="AA97" s="102"/>
      <c r="AB97" s="102"/>
    </row>
    <row r="98" ht="12.75" customHeight="1">
      <c r="A98" s="102">
        <v>2803.0</v>
      </c>
      <c r="B98" s="103">
        <v>39292.0</v>
      </c>
      <c r="C98" s="102" t="s">
        <v>228</v>
      </c>
      <c r="D98" s="102" t="s">
        <v>6650</v>
      </c>
      <c r="E98" s="102"/>
      <c r="F98" s="102">
        <v>2300.0</v>
      </c>
      <c r="G98" s="102">
        <v>63.0</v>
      </c>
      <c r="H98" s="102"/>
      <c r="I98" s="102"/>
      <c r="J98" s="102"/>
      <c r="K98" s="102"/>
      <c r="L98" s="102"/>
      <c r="M98" s="102"/>
      <c r="N98" s="102"/>
      <c r="O98" s="102"/>
      <c r="P98" s="102"/>
      <c r="Q98" s="102"/>
      <c r="R98" s="102"/>
      <c r="S98" s="102"/>
      <c r="T98" s="102"/>
      <c r="U98" s="102"/>
      <c r="V98" s="102"/>
      <c r="W98" s="102"/>
      <c r="X98" s="102"/>
      <c r="Y98" s="102"/>
      <c r="Z98" s="102"/>
      <c r="AA98" s="102"/>
      <c r="AB98" s="102"/>
    </row>
    <row r="99" ht="12.75" customHeight="1">
      <c r="A99" s="102">
        <v>86.0</v>
      </c>
      <c r="B99" s="103">
        <v>39281.0</v>
      </c>
      <c r="C99" s="102" t="s">
        <v>228</v>
      </c>
      <c r="D99" s="102" t="s">
        <v>6651</v>
      </c>
      <c r="E99" s="102"/>
      <c r="F99" s="102">
        <v>2350.0</v>
      </c>
      <c r="G99" s="102">
        <v>60.0</v>
      </c>
      <c r="H99" s="102"/>
      <c r="I99" s="102"/>
      <c r="J99" s="102"/>
      <c r="K99" s="102"/>
      <c r="L99" s="102"/>
      <c r="M99" s="102"/>
      <c r="N99" s="102"/>
      <c r="O99" s="102"/>
      <c r="P99" s="102"/>
      <c r="Q99" s="102"/>
      <c r="R99" s="102"/>
      <c r="S99" s="102"/>
      <c r="T99" s="102"/>
      <c r="U99" s="102"/>
      <c r="V99" s="102"/>
      <c r="W99" s="102"/>
      <c r="X99" s="102"/>
      <c r="Y99" s="102"/>
      <c r="Z99" s="102"/>
      <c r="AA99" s="102"/>
      <c r="AB99" s="102"/>
    </row>
    <row r="100" ht="12.75" customHeight="1">
      <c r="A100" s="102">
        <v>2804.0</v>
      </c>
      <c r="B100" s="103">
        <v>39293.0</v>
      </c>
      <c r="C100" s="102" t="s">
        <v>228</v>
      </c>
      <c r="D100" s="102" t="s">
        <v>6588</v>
      </c>
      <c r="E100" s="102"/>
      <c r="F100" s="102">
        <v>2350.0</v>
      </c>
      <c r="G100" s="102">
        <v>63.0</v>
      </c>
      <c r="H100" s="102"/>
      <c r="I100" s="102"/>
      <c r="J100" s="102"/>
      <c r="K100" s="102"/>
      <c r="L100" s="102"/>
      <c r="M100" s="102"/>
      <c r="N100" s="102"/>
      <c r="O100" s="102"/>
      <c r="P100" s="102"/>
      <c r="Q100" s="102"/>
      <c r="R100" s="102"/>
      <c r="S100" s="102"/>
      <c r="T100" s="102"/>
      <c r="U100" s="102"/>
      <c r="V100" s="102"/>
      <c r="W100" s="102"/>
      <c r="X100" s="102"/>
      <c r="Y100" s="102"/>
      <c r="Z100" s="102"/>
      <c r="AA100" s="102"/>
      <c r="AB100" s="102"/>
    </row>
    <row r="101" ht="12.75" customHeight="1">
      <c r="A101" s="102">
        <v>35.0</v>
      </c>
      <c r="B101" s="103">
        <v>39273.0</v>
      </c>
      <c r="C101" s="102" t="s">
        <v>228</v>
      </c>
      <c r="D101" s="102" t="s">
        <v>6652</v>
      </c>
      <c r="E101" s="102"/>
      <c r="F101" s="102">
        <v>2400.0</v>
      </c>
      <c r="G101" s="102">
        <v>63.0</v>
      </c>
      <c r="H101" s="102"/>
      <c r="I101" s="102"/>
      <c r="J101" s="102"/>
      <c r="K101" s="102"/>
      <c r="L101" s="102"/>
      <c r="M101" s="102"/>
      <c r="N101" s="102"/>
      <c r="O101" s="102"/>
      <c r="P101" s="102"/>
      <c r="Q101" s="102"/>
      <c r="R101" s="102"/>
      <c r="S101" s="102"/>
      <c r="T101" s="102"/>
      <c r="U101" s="102"/>
      <c r="V101" s="102"/>
      <c r="W101" s="102"/>
      <c r="X101" s="102"/>
      <c r="Y101" s="102"/>
      <c r="Z101" s="102"/>
      <c r="AA101" s="102"/>
      <c r="AB101" s="102"/>
    </row>
    <row r="102" ht="12.75" customHeight="1">
      <c r="A102" s="102">
        <v>2826.0</v>
      </c>
      <c r="B102" s="103">
        <v>39286.0</v>
      </c>
      <c r="C102" s="102" t="s">
        <v>228</v>
      </c>
      <c r="D102" s="102" t="s">
        <v>6653</v>
      </c>
      <c r="E102" s="102"/>
      <c r="F102" s="102">
        <v>2400.0</v>
      </c>
      <c r="G102" s="102">
        <v>64.0</v>
      </c>
      <c r="H102" s="102"/>
      <c r="I102" s="102"/>
      <c r="J102" s="102"/>
      <c r="K102" s="102"/>
      <c r="L102" s="102"/>
      <c r="M102" s="102"/>
      <c r="N102" s="102"/>
      <c r="O102" s="102"/>
      <c r="P102" s="102"/>
      <c r="Q102" s="102"/>
      <c r="R102" s="102"/>
      <c r="S102" s="102"/>
      <c r="T102" s="102"/>
      <c r="U102" s="102"/>
      <c r="V102" s="102"/>
      <c r="W102" s="102"/>
      <c r="X102" s="102"/>
      <c r="Y102" s="102"/>
      <c r="Z102" s="102"/>
      <c r="AA102" s="102"/>
      <c r="AB102" s="102"/>
    </row>
    <row r="103" ht="12.75" customHeight="1">
      <c r="A103" s="104">
        <v>2842.0</v>
      </c>
      <c r="B103" s="105">
        <v>39290.0</v>
      </c>
      <c r="C103" s="102" t="s">
        <v>228</v>
      </c>
      <c r="D103" s="104" t="s">
        <v>6654</v>
      </c>
      <c r="E103" s="104"/>
      <c r="F103" s="104">
        <v>2400.0</v>
      </c>
      <c r="G103" s="104">
        <v>64.0</v>
      </c>
      <c r="H103" s="102"/>
      <c r="I103" s="102"/>
      <c r="J103" s="102"/>
      <c r="K103" s="102"/>
      <c r="L103" s="102"/>
      <c r="M103" s="102"/>
      <c r="N103" s="102"/>
      <c r="O103" s="102"/>
      <c r="P103" s="102"/>
      <c r="Q103" s="102"/>
      <c r="R103" s="102"/>
      <c r="S103" s="102"/>
      <c r="T103" s="102"/>
      <c r="U103" s="102"/>
      <c r="V103" s="102"/>
      <c r="W103" s="102"/>
      <c r="X103" s="102"/>
      <c r="Y103" s="102"/>
      <c r="Z103" s="102"/>
      <c r="AA103" s="102"/>
      <c r="AB103" s="104"/>
    </row>
    <row r="104" ht="12.75" customHeight="1">
      <c r="A104" s="104">
        <v>2845.0</v>
      </c>
      <c r="B104" s="105">
        <v>39290.0</v>
      </c>
      <c r="C104" s="102" t="s">
        <v>228</v>
      </c>
      <c r="D104" s="104" t="s">
        <v>6611</v>
      </c>
      <c r="E104" s="104"/>
      <c r="F104" s="104">
        <v>2400.0</v>
      </c>
      <c r="G104" s="104">
        <v>64.0</v>
      </c>
      <c r="H104" s="102"/>
      <c r="I104" s="102"/>
      <c r="J104" s="102"/>
      <c r="K104" s="102"/>
      <c r="L104" s="102"/>
      <c r="M104" s="102"/>
      <c r="N104" s="102"/>
      <c r="O104" s="102"/>
      <c r="P104" s="102"/>
      <c r="Q104" s="102"/>
      <c r="R104" s="102"/>
      <c r="S104" s="102"/>
      <c r="T104" s="102"/>
      <c r="U104" s="102"/>
      <c r="V104" s="102"/>
      <c r="W104" s="102"/>
      <c r="X104" s="102"/>
      <c r="Y104" s="102"/>
      <c r="Z104" s="102"/>
      <c r="AA104" s="102"/>
      <c r="AB104" s="104"/>
    </row>
    <row r="105" ht="12.75" customHeight="1">
      <c r="A105" s="102">
        <v>63.0</v>
      </c>
      <c r="B105" s="103">
        <v>39278.0</v>
      </c>
      <c r="C105" s="102" t="s">
        <v>228</v>
      </c>
      <c r="D105" s="102" t="s">
        <v>6638</v>
      </c>
      <c r="E105" s="102"/>
      <c r="F105" s="102">
        <v>2500.0</v>
      </c>
      <c r="G105" s="102">
        <v>60.0</v>
      </c>
      <c r="H105" s="102"/>
      <c r="I105" s="102"/>
      <c r="J105" s="102"/>
      <c r="K105" s="102"/>
      <c r="L105" s="102"/>
      <c r="M105" s="102"/>
      <c r="N105" s="102"/>
      <c r="O105" s="102"/>
      <c r="P105" s="102"/>
      <c r="Q105" s="102"/>
      <c r="R105" s="102"/>
      <c r="S105" s="102"/>
      <c r="T105" s="102"/>
      <c r="U105" s="102"/>
      <c r="V105" s="102"/>
      <c r="W105" s="102"/>
      <c r="X105" s="102"/>
      <c r="Y105" s="102"/>
      <c r="Z105" s="102"/>
      <c r="AA105" s="102"/>
      <c r="AB105" s="102"/>
    </row>
    <row r="106" ht="12.75" customHeight="1">
      <c r="A106" s="102">
        <v>2829.0</v>
      </c>
      <c r="B106" s="103">
        <v>39287.0</v>
      </c>
      <c r="C106" s="102" t="s">
        <v>228</v>
      </c>
      <c r="D106" s="102" t="s">
        <v>6655</v>
      </c>
      <c r="E106" s="102"/>
      <c r="F106" s="102">
        <v>2500.0</v>
      </c>
      <c r="G106" s="102">
        <v>61.0</v>
      </c>
      <c r="H106" s="102"/>
      <c r="I106" s="102"/>
      <c r="J106" s="102"/>
      <c r="K106" s="102"/>
      <c r="L106" s="102"/>
      <c r="M106" s="102"/>
      <c r="N106" s="102"/>
      <c r="O106" s="102"/>
      <c r="P106" s="102"/>
      <c r="Q106" s="102"/>
      <c r="R106" s="102"/>
      <c r="S106" s="102"/>
      <c r="T106" s="102"/>
      <c r="U106" s="102"/>
      <c r="V106" s="102"/>
      <c r="W106" s="102"/>
      <c r="X106" s="102"/>
      <c r="Y106" s="102"/>
      <c r="Z106" s="102"/>
      <c r="AA106" s="102"/>
      <c r="AB106" s="102"/>
    </row>
    <row r="107" ht="12.75" customHeight="1">
      <c r="A107" s="106">
        <v>2836.0</v>
      </c>
      <c r="B107" s="107">
        <v>39288.0</v>
      </c>
      <c r="C107" s="102" t="s">
        <v>228</v>
      </c>
      <c r="D107" s="106" t="s">
        <v>6656</v>
      </c>
      <c r="E107" s="106"/>
      <c r="F107" s="106">
        <v>2500.0</v>
      </c>
      <c r="G107" s="106">
        <v>62.0</v>
      </c>
      <c r="H107" s="102"/>
      <c r="I107" s="102"/>
      <c r="J107" s="102"/>
      <c r="K107" s="102"/>
      <c r="L107" s="102"/>
      <c r="M107" s="102"/>
      <c r="N107" s="102"/>
      <c r="O107" s="102"/>
      <c r="P107" s="102"/>
      <c r="Q107" s="102"/>
      <c r="R107" s="102"/>
      <c r="S107" s="102"/>
      <c r="T107" s="102"/>
      <c r="U107" s="102"/>
      <c r="V107" s="102"/>
      <c r="W107" s="102"/>
      <c r="X107" s="102"/>
      <c r="Y107" s="102"/>
      <c r="Z107" s="102"/>
      <c r="AA107" s="102"/>
      <c r="AB107" s="106"/>
    </row>
    <row r="108" ht="12.75" customHeight="1">
      <c r="A108" s="102">
        <v>4.0</v>
      </c>
      <c r="B108" s="103">
        <v>39264.0</v>
      </c>
      <c r="C108" s="102" t="s">
        <v>228</v>
      </c>
      <c r="D108" s="102" t="s">
        <v>6657</v>
      </c>
      <c r="E108" s="102"/>
      <c r="F108" s="102">
        <v>2500.0</v>
      </c>
      <c r="G108" s="102">
        <v>63.0</v>
      </c>
      <c r="H108" s="102"/>
      <c r="I108" s="102"/>
      <c r="J108" s="102"/>
      <c r="K108" s="102"/>
      <c r="L108" s="102"/>
      <c r="M108" s="102"/>
      <c r="N108" s="102"/>
      <c r="O108" s="102"/>
      <c r="P108" s="102"/>
      <c r="Q108" s="102"/>
      <c r="R108" s="102"/>
      <c r="S108" s="102"/>
      <c r="T108" s="102"/>
      <c r="U108" s="102"/>
      <c r="V108" s="102"/>
      <c r="W108" s="102"/>
      <c r="X108" s="102"/>
      <c r="Y108" s="102"/>
      <c r="Z108" s="102"/>
      <c r="AA108" s="102"/>
      <c r="AB108" s="102"/>
    </row>
    <row r="109" ht="12.75" customHeight="1">
      <c r="A109" s="104">
        <v>99.0</v>
      </c>
      <c r="B109" s="105">
        <v>39283.0</v>
      </c>
      <c r="C109" s="102" t="s">
        <v>228</v>
      </c>
      <c r="D109" s="104" t="s">
        <v>6658</v>
      </c>
      <c r="E109" s="104"/>
      <c r="F109" s="104">
        <v>2500.0</v>
      </c>
      <c r="G109" s="104">
        <v>63.0</v>
      </c>
      <c r="H109" s="102"/>
      <c r="I109" s="102"/>
      <c r="J109" s="102"/>
      <c r="K109" s="102"/>
      <c r="L109" s="102"/>
      <c r="M109" s="102"/>
      <c r="N109" s="102"/>
      <c r="O109" s="102"/>
      <c r="P109" s="102"/>
      <c r="Q109" s="102"/>
      <c r="R109" s="102"/>
      <c r="S109" s="102"/>
      <c r="T109" s="102"/>
      <c r="U109" s="102"/>
      <c r="V109" s="102"/>
      <c r="W109" s="102"/>
      <c r="X109" s="102"/>
      <c r="Y109" s="102"/>
      <c r="Z109" s="102"/>
      <c r="AA109" s="102"/>
      <c r="AB109" s="104"/>
    </row>
    <row r="110" ht="12.75" customHeight="1">
      <c r="A110" s="104">
        <v>2839.0</v>
      </c>
      <c r="B110" s="105">
        <v>39288.0</v>
      </c>
      <c r="C110" s="102" t="s">
        <v>228</v>
      </c>
      <c r="D110" s="104" t="s">
        <v>6586</v>
      </c>
      <c r="E110" s="104"/>
      <c r="F110" s="104">
        <v>2500.0</v>
      </c>
      <c r="G110" s="104">
        <v>65.0</v>
      </c>
      <c r="H110" s="102"/>
      <c r="I110" s="102"/>
      <c r="J110" s="102"/>
      <c r="K110" s="102"/>
      <c r="L110" s="102"/>
      <c r="M110" s="102"/>
      <c r="N110" s="102"/>
      <c r="O110" s="102"/>
      <c r="P110" s="102"/>
      <c r="Q110" s="102"/>
      <c r="R110" s="102"/>
      <c r="S110" s="102"/>
      <c r="T110" s="102"/>
      <c r="U110" s="102"/>
      <c r="V110" s="102"/>
      <c r="W110" s="102"/>
      <c r="X110" s="102"/>
      <c r="Y110" s="102"/>
      <c r="Z110" s="102"/>
      <c r="AA110" s="102"/>
      <c r="AB110" s="104"/>
    </row>
    <row r="111" ht="12.75" customHeight="1">
      <c r="A111" s="102">
        <v>2853.0</v>
      </c>
      <c r="B111" s="103">
        <v>39291.0</v>
      </c>
      <c r="C111" s="102" t="s">
        <v>228</v>
      </c>
      <c r="D111" s="102" t="s">
        <v>6380</v>
      </c>
      <c r="E111" s="102"/>
      <c r="F111" s="102">
        <v>2500.0</v>
      </c>
      <c r="G111" s="102">
        <v>65.0</v>
      </c>
      <c r="H111" s="102"/>
      <c r="I111" s="102"/>
      <c r="J111" s="102"/>
      <c r="K111" s="102"/>
      <c r="L111" s="102"/>
      <c r="M111" s="102"/>
      <c r="N111" s="102"/>
      <c r="O111" s="102"/>
      <c r="P111" s="102"/>
      <c r="Q111" s="102"/>
      <c r="R111" s="102"/>
      <c r="S111" s="102"/>
      <c r="T111" s="102"/>
      <c r="U111" s="102"/>
      <c r="V111" s="102"/>
      <c r="W111" s="102"/>
      <c r="X111" s="102"/>
      <c r="Y111" s="102"/>
      <c r="Z111" s="102"/>
      <c r="AA111" s="102"/>
      <c r="AB111" s="102"/>
    </row>
    <row r="112" ht="12.75" customHeight="1">
      <c r="A112" s="102">
        <v>73.0</v>
      </c>
      <c r="B112" s="103">
        <v>39279.0</v>
      </c>
      <c r="C112" s="102" t="s">
        <v>228</v>
      </c>
      <c r="D112" s="102" t="s">
        <v>6592</v>
      </c>
      <c r="E112" s="102"/>
      <c r="F112" s="102">
        <v>2550.0</v>
      </c>
      <c r="G112" s="102">
        <v>62.0</v>
      </c>
      <c r="H112" s="102"/>
      <c r="I112" s="102"/>
      <c r="J112" s="102"/>
      <c r="K112" s="102"/>
      <c r="L112" s="102"/>
      <c r="M112" s="102"/>
      <c r="N112" s="102"/>
      <c r="O112" s="102"/>
      <c r="P112" s="102"/>
      <c r="Q112" s="102"/>
      <c r="R112" s="102"/>
      <c r="S112" s="102"/>
      <c r="T112" s="102"/>
      <c r="U112" s="102"/>
      <c r="V112" s="102"/>
      <c r="W112" s="102"/>
      <c r="X112" s="102"/>
      <c r="Y112" s="102"/>
      <c r="Z112" s="102"/>
      <c r="AA112" s="102"/>
      <c r="AB112" s="102"/>
    </row>
    <row r="113" ht="12.75" customHeight="1">
      <c r="A113" s="106">
        <v>57.0</v>
      </c>
      <c r="B113" s="107">
        <v>39277.0</v>
      </c>
      <c r="C113" s="102" t="s">
        <v>228</v>
      </c>
      <c r="D113" s="106" t="s">
        <v>6659</v>
      </c>
      <c r="E113" s="106"/>
      <c r="F113" s="106">
        <v>2600.0</v>
      </c>
      <c r="G113" s="106">
        <v>54.0</v>
      </c>
      <c r="H113" s="102"/>
      <c r="I113" s="102"/>
      <c r="J113" s="102"/>
      <c r="K113" s="102"/>
      <c r="L113" s="102"/>
      <c r="M113" s="102"/>
      <c r="N113" s="102"/>
      <c r="O113" s="102"/>
      <c r="P113" s="102"/>
      <c r="Q113" s="102"/>
      <c r="R113" s="102"/>
      <c r="S113" s="102"/>
      <c r="T113" s="102"/>
      <c r="U113" s="102"/>
      <c r="V113" s="102"/>
      <c r="W113" s="102"/>
      <c r="X113" s="102"/>
      <c r="Y113" s="102"/>
      <c r="Z113" s="102"/>
      <c r="AA113" s="102"/>
      <c r="AB113" s="106"/>
    </row>
    <row r="114" ht="12.75" customHeight="1">
      <c r="A114" s="102">
        <v>3120.0</v>
      </c>
      <c r="B114" s="103">
        <v>39248.0</v>
      </c>
      <c r="C114" s="102" t="s">
        <v>228</v>
      </c>
      <c r="D114" s="102" t="s">
        <v>6660</v>
      </c>
      <c r="E114" s="102"/>
      <c r="F114" s="102">
        <v>2600.0</v>
      </c>
      <c r="G114" s="102">
        <v>60.0</v>
      </c>
      <c r="H114" s="102"/>
      <c r="I114" s="102"/>
      <c r="J114" s="102"/>
      <c r="K114" s="102"/>
      <c r="L114" s="102"/>
      <c r="M114" s="102"/>
      <c r="N114" s="102"/>
      <c r="O114" s="102"/>
      <c r="P114" s="102"/>
      <c r="Q114" s="102"/>
      <c r="R114" s="102"/>
      <c r="S114" s="102"/>
      <c r="T114" s="102"/>
      <c r="U114" s="102"/>
      <c r="V114" s="102"/>
      <c r="W114" s="102"/>
      <c r="X114" s="102"/>
      <c r="Y114" s="102"/>
      <c r="Z114" s="102"/>
      <c r="AA114" s="102"/>
      <c r="AB114" s="102"/>
    </row>
    <row r="115" ht="12.75" customHeight="1">
      <c r="A115" s="102">
        <v>2895.0</v>
      </c>
      <c r="B115" s="103">
        <v>39285.0</v>
      </c>
      <c r="C115" s="102" t="s">
        <v>228</v>
      </c>
      <c r="D115" s="102" t="s">
        <v>6661</v>
      </c>
      <c r="E115" s="102"/>
      <c r="F115" s="102">
        <v>2600.0</v>
      </c>
      <c r="G115" s="102">
        <v>64.0</v>
      </c>
      <c r="H115" s="102"/>
      <c r="I115" s="102"/>
      <c r="J115" s="102"/>
      <c r="K115" s="102"/>
      <c r="L115" s="102"/>
      <c r="M115" s="102"/>
      <c r="N115" s="102"/>
      <c r="O115" s="102"/>
      <c r="P115" s="102"/>
      <c r="Q115" s="102"/>
      <c r="R115" s="102"/>
      <c r="S115" s="102"/>
      <c r="T115" s="102"/>
      <c r="U115" s="102"/>
      <c r="V115" s="102"/>
      <c r="W115" s="102"/>
      <c r="X115" s="102"/>
      <c r="Y115" s="102"/>
      <c r="Z115" s="102"/>
      <c r="AA115" s="102"/>
      <c r="AB115" s="102"/>
    </row>
    <row r="116" ht="12.75" customHeight="1">
      <c r="A116" s="102">
        <v>2827.0</v>
      </c>
      <c r="B116" s="103">
        <v>39286.0</v>
      </c>
      <c r="C116" s="102" t="s">
        <v>228</v>
      </c>
      <c r="D116" s="102" t="s">
        <v>6662</v>
      </c>
      <c r="E116" s="102"/>
      <c r="F116" s="102">
        <v>2600.0</v>
      </c>
      <c r="G116" s="102">
        <v>64.0</v>
      </c>
      <c r="H116" s="102"/>
      <c r="I116" s="102"/>
      <c r="J116" s="102"/>
      <c r="K116" s="102"/>
      <c r="L116" s="102"/>
      <c r="M116" s="102"/>
      <c r="N116" s="102"/>
      <c r="O116" s="102"/>
      <c r="P116" s="102"/>
      <c r="Q116" s="102"/>
      <c r="R116" s="102"/>
      <c r="S116" s="102"/>
      <c r="T116" s="102"/>
      <c r="U116" s="102"/>
      <c r="V116" s="102"/>
      <c r="W116" s="102"/>
      <c r="X116" s="102"/>
      <c r="Y116" s="102"/>
      <c r="Z116" s="102"/>
      <c r="AA116" s="102"/>
      <c r="AB116" s="102"/>
    </row>
    <row r="117" ht="12.75" customHeight="1">
      <c r="A117" s="102">
        <v>54.0</v>
      </c>
      <c r="B117" s="103">
        <v>39277.0</v>
      </c>
      <c r="C117" s="102" t="s">
        <v>228</v>
      </c>
      <c r="D117" s="102" t="s">
        <v>6663</v>
      </c>
      <c r="E117" s="102"/>
      <c r="F117" s="102">
        <v>2600.0</v>
      </c>
      <c r="G117" s="102">
        <v>65.0</v>
      </c>
      <c r="H117" s="102"/>
      <c r="I117" s="102"/>
      <c r="J117" s="102"/>
      <c r="K117" s="102"/>
      <c r="L117" s="102"/>
      <c r="M117" s="102"/>
      <c r="N117" s="102"/>
      <c r="O117" s="102"/>
      <c r="P117" s="102"/>
      <c r="Q117" s="102"/>
      <c r="R117" s="102"/>
      <c r="S117" s="102"/>
      <c r="T117" s="102"/>
      <c r="U117" s="102"/>
      <c r="V117" s="102"/>
      <c r="W117" s="102"/>
      <c r="X117" s="102"/>
      <c r="Y117" s="102"/>
      <c r="Z117" s="102"/>
      <c r="AA117" s="102"/>
      <c r="AB117" s="102"/>
    </row>
    <row r="118" ht="12.75" customHeight="1">
      <c r="A118" s="102">
        <v>3114.0</v>
      </c>
      <c r="B118" s="103">
        <v>39238.0</v>
      </c>
      <c r="C118" s="102" t="s">
        <v>228</v>
      </c>
      <c r="D118" s="102" t="s">
        <v>6664</v>
      </c>
      <c r="E118" s="102"/>
      <c r="F118" s="102">
        <v>2600.0</v>
      </c>
      <c r="G118" s="102">
        <v>66.0</v>
      </c>
      <c r="H118" s="102"/>
      <c r="I118" s="102"/>
      <c r="J118" s="102"/>
      <c r="K118" s="102"/>
      <c r="L118" s="102"/>
      <c r="M118" s="102"/>
      <c r="N118" s="102"/>
      <c r="O118" s="102"/>
      <c r="P118" s="102"/>
      <c r="Q118" s="102"/>
      <c r="R118" s="102"/>
      <c r="S118" s="102"/>
      <c r="T118" s="102"/>
      <c r="U118" s="102"/>
      <c r="V118" s="102"/>
      <c r="W118" s="102"/>
      <c r="X118" s="102"/>
      <c r="Y118" s="102"/>
      <c r="Z118" s="102"/>
      <c r="AA118" s="102"/>
      <c r="AB118" s="102"/>
    </row>
    <row r="119" ht="12.75" customHeight="1">
      <c r="A119" s="102">
        <v>3036.0</v>
      </c>
      <c r="B119" s="103">
        <v>39256.0</v>
      </c>
      <c r="C119" s="102" t="s">
        <v>228</v>
      </c>
      <c r="D119" s="102" t="s">
        <v>6665</v>
      </c>
      <c r="E119" s="102"/>
      <c r="F119" s="102">
        <v>2600.0</v>
      </c>
      <c r="G119" s="102">
        <v>66.0</v>
      </c>
      <c r="H119" s="102"/>
      <c r="I119" s="102"/>
      <c r="J119" s="102"/>
      <c r="K119" s="102"/>
      <c r="L119" s="102"/>
      <c r="M119" s="102"/>
      <c r="N119" s="102"/>
      <c r="O119" s="102"/>
      <c r="P119" s="102"/>
      <c r="Q119" s="102"/>
      <c r="R119" s="102"/>
      <c r="S119" s="102"/>
      <c r="T119" s="102"/>
      <c r="U119" s="102"/>
      <c r="V119" s="102"/>
      <c r="W119" s="102"/>
      <c r="X119" s="102"/>
      <c r="Y119" s="102"/>
      <c r="Z119" s="102"/>
      <c r="AA119" s="102"/>
      <c r="AB119" s="102"/>
    </row>
    <row r="120" ht="12.75" customHeight="1">
      <c r="A120" s="102">
        <v>70.0</v>
      </c>
      <c r="B120" s="103">
        <v>39279.0</v>
      </c>
      <c r="C120" s="102" t="s">
        <v>228</v>
      </c>
      <c r="D120" s="102" t="s">
        <v>6630</v>
      </c>
      <c r="E120" s="102"/>
      <c r="F120" s="102">
        <v>2700.0</v>
      </c>
      <c r="G120" s="102">
        <v>65.0</v>
      </c>
      <c r="H120" s="102"/>
      <c r="I120" s="102"/>
      <c r="J120" s="102"/>
      <c r="K120" s="102"/>
      <c r="L120" s="102"/>
      <c r="M120" s="102"/>
      <c r="N120" s="102"/>
      <c r="O120" s="102"/>
      <c r="P120" s="102"/>
      <c r="Q120" s="102"/>
      <c r="R120" s="102"/>
      <c r="S120" s="102"/>
      <c r="T120" s="102"/>
      <c r="U120" s="102"/>
      <c r="V120" s="102"/>
      <c r="W120" s="102"/>
      <c r="X120" s="102"/>
      <c r="Y120" s="102"/>
      <c r="Z120" s="102"/>
      <c r="AA120" s="102"/>
      <c r="AB120" s="102"/>
    </row>
    <row r="121" ht="12.75" customHeight="1">
      <c r="A121" s="102">
        <v>1306.0</v>
      </c>
      <c r="B121" s="103">
        <v>39194.0</v>
      </c>
      <c r="C121" s="102" t="s">
        <v>228</v>
      </c>
      <c r="D121" s="102" t="s">
        <v>6666</v>
      </c>
      <c r="E121" s="102"/>
      <c r="F121" s="102">
        <v>2700.0</v>
      </c>
      <c r="G121" s="102">
        <v>67.0</v>
      </c>
      <c r="H121" s="102"/>
      <c r="I121" s="102"/>
      <c r="J121" s="102"/>
      <c r="K121" s="102"/>
      <c r="L121" s="102"/>
      <c r="M121" s="102"/>
      <c r="N121" s="102"/>
      <c r="O121" s="102"/>
      <c r="P121" s="102"/>
      <c r="Q121" s="102"/>
      <c r="R121" s="102"/>
      <c r="S121" s="102"/>
      <c r="T121" s="102"/>
      <c r="U121" s="102"/>
      <c r="V121" s="102"/>
      <c r="W121" s="102"/>
      <c r="X121" s="102"/>
      <c r="Y121" s="102"/>
      <c r="Z121" s="102"/>
      <c r="AA121" s="102"/>
      <c r="AB121" s="102"/>
    </row>
    <row r="122" ht="12.75" customHeight="1">
      <c r="A122" s="104">
        <v>48.0</v>
      </c>
      <c r="B122" s="105">
        <v>39276.0</v>
      </c>
      <c r="C122" s="102" t="s">
        <v>228</v>
      </c>
      <c r="D122" s="104" t="s">
        <v>6667</v>
      </c>
      <c r="E122" s="104"/>
      <c r="F122" s="104">
        <v>2800.0</v>
      </c>
      <c r="G122" s="104">
        <v>64.0</v>
      </c>
      <c r="H122" s="102"/>
      <c r="I122" s="102"/>
      <c r="J122" s="102"/>
      <c r="K122" s="102"/>
      <c r="L122" s="102"/>
      <c r="M122" s="102"/>
      <c r="N122" s="102"/>
      <c r="O122" s="102"/>
      <c r="P122" s="102"/>
      <c r="Q122" s="102"/>
      <c r="R122" s="102"/>
      <c r="S122" s="102"/>
      <c r="T122" s="102"/>
      <c r="U122" s="102"/>
      <c r="V122" s="102"/>
      <c r="W122" s="102"/>
      <c r="X122" s="102"/>
      <c r="Y122" s="102"/>
      <c r="Z122" s="102"/>
      <c r="AA122" s="102"/>
      <c r="AB122" s="104"/>
    </row>
    <row r="123" ht="12.75" customHeight="1">
      <c r="A123" s="102">
        <v>26.0</v>
      </c>
      <c r="B123" s="103">
        <v>39271.0</v>
      </c>
      <c r="C123" s="102" t="s">
        <v>228</v>
      </c>
      <c r="D123" s="102" t="s">
        <v>6607</v>
      </c>
      <c r="E123" s="102"/>
      <c r="F123" s="102">
        <v>2800.0</v>
      </c>
      <c r="G123" s="102">
        <v>65.0</v>
      </c>
      <c r="H123" s="102"/>
      <c r="I123" s="102"/>
      <c r="J123" s="102"/>
      <c r="K123" s="102"/>
      <c r="L123" s="102"/>
      <c r="M123" s="102"/>
      <c r="N123" s="102"/>
      <c r="O123" s="102"/>
      <c r="P123" s="102"/>
      <c r="Q123" s="102"/>
      <c r="R123" s="102"/>
      <c r="S123" s="102"/>
      <c r="T123" s="102"/>
      <c r="U123" s="102"/>
      <c r="V123" s="102"/>
      <c r="W123" s="102"/>
      <c r="X123" s="102"/>
      <c r="Y123" s="102"/>
      <c r="Z123" s="102"/>
      <c r="AA123" s="102"/>
      <c r="AB123" s="102"/>
    </row>
    <row r="124" ht="12.75" customHeight="1">
      <c r="A124" s="102">
        <v>2812.0</v>
      </c>
      <c r="B124" s="103">
        <v>39294.0</v>
      </c>
      <c r="C124" s="102" t="s">
        <v>228</v>
      </c>
      <c r="D124" s="102" t="s">
        <v>6668</v>
      </c>
      <c r="E124" s="102"/>
      <c r="F124" s="102">
        <v>2850.0</v>
      </c>
      <c r="G124" s="102">
        <v>66.0</v>
      </c>
      <c r="H124" s="102"/>
      <c r="I124" s="102"/>
      <c r="J124" s="102"/>
      <c r="K124" s="102"/>
      <c r="L124" s="102"/>
      <c r="M124" s="102"/>
      <c r="N124" s="102"/>
      <c r="O124" s="102"/>
      <c r="P124" s="102"/>
      <c r="Q124" s="102"/>
      <c r="R124" s="102"/>
      <c r="S124" s="102"/>
      <c r="T124" s="102"/>
      <c r="U124" s="102"/>
      <c r="V124" s="102"/>
      <c r="W124" s="102"/>
      <c r="X124" s="102"/>
      <c r="Y124" s="102"/>
      <c r="Z124" s="102"/>
      <c r="AA124" s="102"/>
      <c r="AB124" s="102"/>
    </row>
    <row r="125" ht="12.75" customHeight="1">
      <c r="A125" s="102">
        <v>2813.0</v>
      </c>
      <c r="B125" s="103">
        <v>39294.0</v>
      </c>
      <c r="C125" s="102" t="s">
        <v>228</v>
      </c>
      <c r="D125" s="102" t="s">
        <v>6630</v>
      </c>
      <c r="E125" s="102"/>
      <c r="F125" s="102">
        <v>2850.0</v>
      </c>
      <c r="G125" s="102">
        <v>66.0</v>
      </c>
      <c r="H125" s="102"/>
      <c r="I125" s="102"/>
      <c r="J125" s="102"/>
      <c r="K125" s="102"/>
      <c r="L125" s="102"/>
      <c r="M125" s="102"/>
      <c r="N125" s="102"/>
      <c r="O125" s="102"/>
      <c r="P125" s="102"/>
      <c r="Q125" s="102"/>
      <c r="R125" s="102"/>
      <c r="S125" s="102"/>
      <c r="T125" s="102"/>
      <c r="U125" s="102"/>
      <c r="V125" s="102"/>
      <c r="W125" s="102"/>
      <c r="X125" s="102"/>
      <c r="Y125" s="102"/>
      <c r="Z125" s="102"/>
      <c r="AA125" s="102"/>
      <c r="AB125" s="102"/>
    </row>
    <row r="126" ht="12.75" customHeight="1">
      <c r="A126" s="102">
        <v>2891.0</v>
      </c>
      <c r="B126" s="103">
        <v>39284.0</v>
      </c>
      <c r="C126" s="102" t="s">
        <v>228</v>
      </c>
      <c r="D126" s="102" t="s">
        <v>6625</v>
      </c>
      <c r="E126" s="102"/>
      <c r="F126" s="102">
        <v>2900.0</v>
      </c>
      <c r="G126" s="102">
        <v>65.0</v>
      </c>
      <c r="H126" s="102"/>
      <c r="I126" s="102"/>
      <c r="J126" s="102"/>
      <c r="K126" s="102"/>
      <c r="L126" s="102"/>
      <c r="M126" s="102"/>
      <c r="N126" s="102"/>
      <c r="O126" s="102"/>
      <c r="P126" s="102"/>
      <c r="Q126" s="102"/>
      <c r="R126" s="102"/>
      <c r="S126" s="102"/>
      <c r="T126" s="102"/>
      <c r="U126" s="102"/>
      <c r="V126" s="102"/>
      <c r="W126" s="102"/>
      <c r="X126" s="102"/>
      <c r="Y126" s="102"/>
      <c r="Z126" s="102"/>
      <c r="AA126" s="102"/>
      <c r="AB126" s="102"/>
    </row>
    <row r="127" ht="12.75" customHeight="1">
      <c r="A127" s="104">
        <v>49.0</v>
      </c>
      <c r="B127" s="105">
        <v>39276.0</v>
      </c>
      <c r="C127" s="102" t="s">
        <v>228</v>
      </c>
      <c r="D127" s="104" t="s">
        <v>6669</v>
      </c>
      <c r="E127" s="104"/>
      <c r="F127" s="104">
        <v>2900.0</v>
      </c>
      <c r="G127" s="104">
        <v>67.0</v>
      </c>
      <c r="H127" s="102"/>
      <c r="I127" s="102"/>
      <c r="J127" s="102"/>
      <c r="K127" s="102"/>
      <c r="L127" s="102"/>
      <c r="M127" s="102"/>
      <c r="N127" s="102"/>
      <c r="O127" s="102"/>
      <c r="P127" s="102"/>
      <c r="Q127" s="102"/>
      <c r="R127" s="102"/>
      <c r="S127" s="102"/>
      <c r="T127" s="102"/>
      <c r="U127" s="102"/>
      <c r="V127" s="102"/>
      <c r="W127" s="102"/>
      <c r="X127" s="102"/>
      <c r="Y127" s="102"/>
      <c r="Z127" s="102"/>
      <c r="AA127" s="102"/>
      <c r="AB127" s="104"/>
    </row>
    <row r="128" ht="12.75" customHeight="1">
      <c r="A128" s="106">
        <v>3092.0</v>
      </c>
      <c r="B128" s="107">
        <v>39245.0</v>
      </c>
      <c r="C128" s="102" t="s">
        <v>228</v>
      </c>
      <c r="D128" s="106" t="s">
        <v>6670</v>
      </c>
      <c r="E128" s="106"/>
      <c r="F128" s="106">
        <v>3000.0</v>
      </c>
      <c r="G128" s="106">
        <v>68.0</v>
      </c>
      <c r="H128" s="102"/>
      <c r="I128" s="102"/>
      <c r="J128" s="102"/>
      <c r="K128" s="102"/>
      <c r="L128" s="102"/>
      <c r="M128" s="102"/>
      <c r="N128" s="102"/>
      <c r="O128" s="102"/>
      <c r="P128" s="102"/>
      <c r="Q128" s="102"/>
      <c r="R128" s="102"/>
      <c r="S128" s="102"/>
      <c r="T128" s="102"/>
      <c r="U128" s="102"/>
      <c r="V128" s="102"/>
      <c r="W128" s="102"/>
      <c r="X128" s="102"/>
      <c r="Y128" s="102"/>
      <c r="Z128" s="102"/>
      <c r="AA128" s="102"/>
      <c r="AB128" s="106"/>
    </row>
    <row r="129" ht="12.75" customHeight="1">
      <c r="A129" s="102">
        <v>3053.0</v>
      </c>
      <c r="B129" s="103">
        <v>39251.0</v>
      </c>
      <c r="C129" s="102" t="s">
        <v>228</v>
      </c>
      <c r="D129" s="102" t="s">
        <v>6671</v>
      </c>
      <c r="E129" s="102"/>
      <c r="F129" s="102">
        <v>3000.0</v>
      </c>
      <c r="G129" s="102">
        <v>70.0</v>
      </c>
      <c r="H129" s="102"/>
      <c r="I129" s="102"/>
      <c r="J129" s="102"/>
      <c r="K129" s="102"/>
      <c r="L129" s="102"/>
      <c r="M129" s="102"/>
      <c r="N129" s="102"/>
      <c r="O129" s="102"/>
      <c r="P129" s="102"/>
      <c r="Q129" s="102"/>
      <c r="R129" s="102"/>
      <c r="S129" s="102"/>
      <c r="T129" s="102"/>
      <c r="U129" s="102"/>
      <c r="V129" s="102"/>
      <c r="W129" s="102"/>
      <c r="X129" s="102"/>
      <c r="Y129" s="102"/>
      <c r="Z129" s="102"/>
      <c r="AA129" s="102"/>
      <c r="AB129" s="102"/>
    </row>
    <row r="130" ht="12.75" customHeight="1">
      <c r="A130" s="102">
        <v>14.0</v>
      </c>
      <c r="B130" s="103">
        <v>39266.0</v>
      </c>
      <c r="C130" s="102" t="s">
        <v>228</v>
      </c>
      <c r="D130" s="102" t="s">
        <v>6625</v>
      </c>
      <c r="E130" s="102"/>
      <c r="F130" s="102">
        <v>3100.0</v>
      </c>
      <c r="G130" s="102">
        <v>67.0</v>
      </c>
      <c r="H130" s="102"/>
      <c r="I130" s="102"/>
      <c r="J130" s="102"/>
      <c r="K130" s="102"/>
      <c r="L130" s="102"/>
      <c r="M130" s="102"/>
      <c r="N130" s="102"/>
      <c r="O130" s="102"/>
      <c r="P130" s="102"/>
      <c r="Q130" s="102"/>
      <c r="R130" s="102"/>
      <c r="S130" s="102"/>
      <c r="T130" s="102"/>
      <c r="U130" s="102"/>
      <c r="V130" s="102"/>
      <c r="W130" s="102"/>
      <c r="X130" s="102"/>
      <c r="Y130" s="102"/>
      <c r="Z130" s="102"/>
      <c r="AA130" s="102"/>
      <c r="AB130" s="102"/>
    </row>
    <row r="131" ht="12.75" customHeight="1">
      <c r="A131" s="106">
        <v>3008.0</v>
      </c>
      <c r="B131" s="107">
        <v>39239.0</v>
      </c>
      <c r="C131" s="102" t="s">
        <v>228</v>
      </c>
      <c r="D131" s="106" t="s">
        <v>6636</v>
      </c>
      <c r="E131" s="106"/>
      <c r="F131" s="106">
        <v>3100.0</v>
      </c>
      <c r="G131" s="106">
        <v>70.0</v>
      </c>
      <c r="H131" s="102"/>
      <c r="I131" s="102"/>
      <c r="J131" s="102"/>
      <c r="K131" s="102"/>
      <c r="L131" s="102"/>
      <c r="M131" s="102"/>
      <c r="N131" s="102"/>
      <c r="O131" s="102"/>
      <c r="P131" s="102"/>
      <c r="Q131" s="102"/>
      <c r="R131" s="102"/>
      <c r="S131" s="102"/>
      <c r="T131" s="102"/>
      <c r="U131" s="102"/>
      <c r="V131" s="102"/>
      <c r="W131" s="102"/>
      <c r="X131" s="102"/>
      <c r="Y131" s="102"/>
      <c r="Z131" s="102"/>
      <c r="AA131" s="102"/>
      <c r="AB131" s="106"/>
    </row>
    <row r="132" ht="12.75" customHeight="1">
      <c r="A132" s="104">
        <v>2834.0</v>
      </c>
      <c r="B132" s="105">
        <v>39288.0</v>
      </c>
      <c r="C132" s="102" t="s">
        <v>228</v>
      </c>
      <c r="D132" s="104" t="s">
        <v>6586</v>
      </c>
      <c r="E132" s="104"/>
      <c r="F132" s="104">
        <v>3100.0</v>
      </c>
      <c r="G132" s="104">
        <v>72.0</v>
      </c>
      <c r="H132" s="102"/>
      <c r="I132" s="102"/>
      <c r="J132" s="102"/>
      <c r="K132" s="102"/>
      <c r="L132" s="102"/>
      <c r="M132" s="102"/>
      <c r="N132" s="102"/>
      <c r="O132" s="102"/>
      <c r="P132" s="102"/>
      <c r="Q132" s="102"/>
      <c r="R132" s="102"/>
      <c r="S132" s="102"/>
      <c r="T132" s="102"/>
      <c r="U132" s="102"/>
      <c r="V132" s="102"/>
      <c r="W132" s="102"/>
      <c r="X132" s="102"/>
      <c r="Y132" s="102"/>
      <c r="Z132" s="102"/>
      <c r="AA132" s="102"/>
      <c r="AB132" s="104"/>
    </row>
    <row r="133" ht="12.75" customHeight="1">
      <c r="A133" s="102">
        <v>31.0</v>
      </c>
      <c r="B133" s="103">
        <v>39272.0</v>
      </c>
      <c r="C133" s="102" t="s">
        <v>228</v>
      </c>
      <c r="D133" s="102" t="s">
        <v>6595</v>
      </c>
      <c r="E133" s="102"/>
      <c r="F133" s="102">
        <v>3150.0</v>
      </c>
      <c r="G133" s="102">
        <v>70.0</v>
      </c>
      <c r="H133" s="102"/>
      <c r="I133" s="102"/>
      <c r="J133" s="102"/>
      <c r="K133" s="102"/>
      <c r="L133" s="102"/>
      <c r="M133" s="102"/>
      <c r="N133" s="102"/>
      <c r="O133" s="102"/>
      <c r="P133" s="102"/>
      <c r="Q133" s="102"/>
      <c r="R133" s="102"/>
      <c r="S133" s="102"/>
      <c r="T133" s="102"/>
      <c r="U133" s="102"/>
      <c r="V133" s="102"/>
      <c r="W133" s="102"/>
      <c r="X133" s="102"/>
      <c r="Y133" s="102"/>
      <c r="Z133" s="102"/>
      <c r="AA133" s="102"/>
      <c r="AB133" s="102"/>
    </row>
    <row r="134" ht="12.75" customHeight="1">
      <c r="A134" s="104">
        <v>2843.0</v>
      </c>
      <c r="B134" s="105">
        <v>39290.0</v>
      </c>
      <c r="C134" s="102" t="s">
        <v>228</v>
      </c>
      <c r="D134" s="104" t="s">
        <v>6672</v>
      </c>
      <c r="E134" s="104"/>
      <c r="F134" s="104">
        <v>3150.0</v>
      </c>
      <c r="G134" s="104">
        <v>72.0</v>
      </c>
      <c r="H134" s="102"/>
      <c r="I134" s="102"/>
      <c r="J134" s="102"/>
      <c r="K134" s="102"/>
      <c r="L134" s="102"/>
      <c r="M134" s="102"/>
      <c r="N134" s="102"/>
      <c r="O134" s="102"/>
      <c r="P134" s="102"/>
      <c r="Q134" s="102"/>
      <c r="R134" s="102"/>
      <c r="S134" s="102"/>
      <c r="T134" s="102"/>
      <c r="U134" s="102"/>
      <c r="V134" s="102"/>
      <c r="W134" s="102"/>
      <c r="X134" s="102"/>
      <c r="Y134" s="102"/>
      <c r="Z134" s="102"/>
      <c r="AA134" s="102"/>
      <c r="AB134" s="104"/>
    </row>
    <row r="135" ht="12.75" customHeight="1">
      <c r="A135" s="102">
        <v>1676.0</v>
      </c>
      <c r="B135" s="103">
        <v>39214.0</v>
      </c>
      <c r="C135" s="102" t="s">
        <v>228</v>
      </c>
      <c r="D135" s="102" t="s">
        <v>6673</v>
      </c>
      <c r="E135" s="102"/>
      <c r="F135" s="102">
        <v>3200.0</v>
      </c>
      <c r="G135" s="102">
        <v>67.0</v>
      </c>
      <c r="H135" s="102"/>
      <c r="I135" s="102"/>
      <c r="J135" s="102"/>
      <c r="K135" s="102"/>
      <c r="L135" s="102"/>
      <c r="M135" s="102"/>
      <c r="N135" s="102"/>
      <c r="O135" s="102"/>
      <c r="P135" s="102"/>
      <c r="Q135" s="102"/>
      <c r="R135" s="102"/>
      <c r="S135" s="102"/>
      <c r="T135" s="102"/>
      <c r="U135" s="102"/>
      <c r="V135" s="102"/>
      <c r="W135" s="102"/>
      <c r="X135" s="102"/>
      <c r="Y135" s="102"/>
      <c r="Z135" s="102"/>
      <c r="AA135" s="102"/>
      <c r="AB135" s="102"/>
    </row>
    <row r="136" ht="12.75" customHeight="1">
      <c r="A136" s="102">
        <v>3066.0</v>
      </c>
      <c r="B136" s="103">
        <v>39244.0</v>
      </c>
      <c r="C136" s="102" t="s">
        <v>228</v>
      </c>
      <c r="D136" s="102" t="s">
        <v>6607</v>
      </c>
      <c r="E136" s="102"/>
      <c r="F136" s="102">
        <v>3200.0</v>
      </c>
      <c r="G136" s="102">
        <v>70.0</v>
      </c>
      <c r="H136" s="102"/>
      <c r="I136" s="102"/>
      <c r="J136" s="102"/>
      <c r="K136" s="102"/>
      <c r="L136" s="102"/>
      <c r="M136" s="102"/>
      <c r="N136" s="102"/>
      <c r="O136" s="102"/>
      <c r="P136" s="102"/>
      <c r="Q136" s="102"/>
      <c r="R136" s="102"/>
      <c r="S136" s="102"/>
      <c r="T136" s="102"/>
      <c r="U136" s="102"/>
      <c r="V136" s="102"/>
      <c r="W136" s="102"/>
      <c r="X136" s="102"/>
      <c r="Y136" s="102"/>
      <c r="Z136" s="102"/>
      <c r="AA136" s="102"/>
      <c r="AB136" s="102"/>
    </row>
    <row r="137" ht="12.75" customHeight="1">
      <c r="A137" s="102">
        <v>36.0</v>
      </c>
      <c r="B137" s="103">
        <v>39273.0</v>
      </c>
      <c r="C137" s="102" t="s">
        <v>228</v>
      </c>
      <c r="D137" s="102" t="s">
        <v>6604</v>
      </c>
      <c r="E137" s="102"/>
      <c r="F137" s="102">
        <v>3200.0</v>
      </c>
      <c r="G137" s="102">
        <v>70.0</v>
      </c>
      <c r="H137" s="102"/>
      <c r="I137" s="102"/>
      <c r="J137" s="102"/>
      <c r="K137" s="102"/>
      <c r="L137" s="102"/>
      <c r="M137" s="102"/>
      <c r="N137" s="102"/>
      <c r="O137" s="102"/>
      <c r="P137" s="102"/>
      <c r="Q137" s="102"/>
      <c r="R137" s="102"/>
      <c r="S137" s="102"/>
      <c r="T137" s="102"/>
      <c r="U137" s="102"/>
      <c r="V137" s="102"/>
      <c r="W137" s="102"/>
      <c r="X137" s="102"/>
      <c r="Y137" s="102"/>
      <c r="Z137" s="102"/>
      <c r="AA137" s="102"/>
      <c r="AB137" s="102"/>
    </row>
    <row r="138" ht="12.75" customHeight="1">
      <c r="A138" s="102">
        <v>3177.0</v>
      </c>
      <c r="B138" s="103">
        <v>39263.0</v>
      </c>
      <c r="C138" s="102" t="s">
        <v>228</v>
      </c>
      <c r="D138" s="102" t="s">
        <v>6595</v>
      </c>
      <c r="E138" s="102"/>
      <c r="F138" s="102">
        <v>3200.0</v>
      </c>
      <c r="G138" s="102">
        <v>74.0</v>
      </c>
      <c r="H138" s="102"/>
      <c r="I138" s="102"/>
      <c r="J138" s="102"/>
      <c r="K138" s="102"/>
      <c r="L138" s="102"/>
      <c r="M138" s="102"/>
      <c r="N138" s="102"/>
      <c r="O138" s="102"/>
      <c r="P138" s="102"/>
      <c r="Q138" s="102"/>
      <c r="R138" s="102"/>
      <c r="S138" s="102"/>
      <c r="T138" s="102"/>
      <c r="U138" s="102"/>
      <c r="V138" s="102"/>
      <c r="W138" s="102"/>
      <c r="X138" s="102"/>
      <c r="Y138" s="102"/>
      <c r="Z138" s="102"/>
      <c r="AA138" s="102"/>
      <c r="AB138" s="102"/>
    </row>
    <row r="139" ht="12.75" customHeight="1">
      <c r="A139" s="106">
        <v>3173.0</v>
      </c>
      <c r="B139" s="107">
        <v>39263.0</v>
      </c>
      <c r="C139" s="102" t="s">
        <v>228</v>
      </c>
      <c r="D139" s="106" t="s">
        <v>6636</v>
      </c>
      <c r="E139" s="106"/>
      <c r="F139" s="106">
        <v>3250.0</v>
      </c>
      <c r="G139" s="106">
        <v>68.0</v>
      </c>
      <c r="H139" s="102"/>
      <c r="I139" s="102"/>
      <c r="J139" s="102"/>
      <c r="K139" s="102"/>
      <c r="L139" s="102"/>
      <c r="M139" s="102"/>
      <c r="N139" s="102"/>
      <c r="O139" s="102"/>
      <c r="P139" s="102"/>
      <c r="Q139" s="102"/>
      <c r="R139" s="102"/>
      <c r="S139" s="102"/>
      <c r="T139" s="102"/>
      <c r="U139" s="102"/>
      <c r="V139" s="102"/>
      <c r="W139" s="102"/>
      <c r="X139" s="102"/>
      <c r="Y139" s="102"/>
      <c r="Z139" s="102"/>
      <c r="AA139" s="102"/>
      <c r="AB139" s="106"/>
    </row>
    <row r="140" ht="12.75" customHeight="1">
      <c r="A140" s="102">
        <v>1185.0</v>
      </c>
      <c r="B140" s="103">
        <v>39221.0</v>
      </c>
      <c r="C140" s="102" t="s">
        <v>228</v>
      </c>
      <c r="D140" s="102" t="s">
        <v>6619</v>
      </c>
      <c r="E140" s="102"/>
      <c r="F140" s="102">
        <v>3300.0</v>
      </c>
      <c r="G140" s="102">
        <v>68.0</v>
      </c>
      <c r="H140" s="102"/>
      <c r="I140" s="102"/>
      <c r="J140" s="102"/>
      <c r="K140" s="102"/>
      <c r="L140" s="102"/>
      <c r="M140" s="102"/>
      <c r="N140" s="102"/>
      <c r="O140" s="102"/>
      <c r="P140" s="102"/>
      <c r="Q140" s="102"/>
      <c r="R140" s="102"/>
      <c r="S140" s="102"/>
      <c r="T140" s="102"/>
      <c r="U140" s="102"/>
      <c r="V140" s="102"/>
      <c r="W140" s="102"/>
      <c r="X140" s="102"/>
      <c r="Y140" s="102"/>
      <c r="Z140" s="102"/>
      <c r="AA140" s="102"/>
      <c r="AB140" s="102"/>
    </row>
    <row r="141" ht="12.75" customHeight="1">
      <c r="A141" s="102">
        <v>3175.0</v>
      </c>
      <c r="B141" s="103">
        <v>39263.0</v>
      </c>
      <c r="C141" s="102" t="s">
        <v>228</v>
      </c>
      <c r="D141" s="102" t="s">
        <v>6674</v>
      </c>
      <c r="E141" s="102"/>
      <c r="F141" s="102">
        <v>3300.0</v>
      </c>
      <c r="G141" s="102">
        <v>70.0</v>
      </c>
      <c r="H141" s="102"/>
      <c r="I141" s="102"/>
      <c r="J141" s="102"/>
      <c r="K141" s="102"/>
      <c r="L141" s="102"/>
      <c r="M141" s="102"/>
      <c r="N141" s="102"/>
      <c r="O141" s="102"/>
      <c r="P141" s="102"/>
      <c r="Q141" s="102"/>
      <c r="R141" s="102"/>
      <c r="S141" s="102"/>
      <c r="T141" s="102"/>
      <c r="U141" s="102"/>
      <c r="V141" s="102"/>
      <c r="W141" s="102"/>
      <c r="X141" s="102"/>
      <c r="Y141" s="102"/>
      <c r="Z141" s="102"/>
      <c r="AA141" s="102"/>
      <c r="AB141" s="102"/>
    </row>
    <row r="142" ht="12.75" customHeight="1">
      <c r="A142" s="104">
        <v>1681.0</v>
      </c>
      <c r="B142" s="105">
        <v>39234.0</v>
      </c>
      <c r="C142" s="102" t="s">
        <v>228</v>
      </c>
      <c r="D142" s="104" t="s">
        <v>6675</v>
      </c>
      <c r="E142" s="104"/>
      <c r="F142" s="104">
        <v>3300.0</v>
      </c>
      <c r="G142" s="104">
        <v>71.0</v>
      </c>
      <c r="H142" s="102"/>
      <c r="I142" s="102"/>
      <c r="J142" s="102"/>
      <c r="K142" s="102"/>
      <c r="L142" s="102"/>
      <c r="M142" s="102"/>
      <c r="N142" s="102"/>
      <c r="O142" s="102"/>
      <c r="P142" s="102"/>
      <c r="Q142" s="102"/>
      <c r="R142" s="102"/>
      <c r="S142" s="102"/>
      <c r="T142" s="102"/>
      <c r="U142" s="102"/>
      <c r="V142" s="102"/>
      <c r="W142" s="102"/>
      <c r="X142" s="102"/>
      <c r="Y142" s="102"/>
      <c r="Z142" s="102"/>
      <c r="AA142" s="102"/>
      <c r="AB142" s="104"/>
    </row>
    <row r="143" ht="12.75" customHeight="1">
      <c r="A143" s="102">
        <v>3028.0</v>
      </c>
      <c r="B143" s="103">
        <v>39255.0</v>
      </c>
      <c r="C143" s="102" t="s">
        <v>228</v>
      </c>
      <c r="D143" s="102" t="s">
        <v>6676</v>
      </c>
      <c r="E143" s="102"/>
      <c r="F143" s="102">
        <v>3300.0</v>
      </c>
      <c r="G143" s="102">
        <v>71.0</v>
      </c>
      <c r="H143" s="102"/>
      <c r="I143" s="102"/>
      <c r="J143" s="102"/>
      <c r="K143" s="102"/>
      <c r="L143" s="102"/>
      <c r="M143" s="102"/>
      <c r="N143" s="102"/>
      <c r="O143" s="102"/>
      <c r="P143" s="102"/>
      <c r="Q143" s="102"/>
      <c r="R143" s="102"/>
      <c r="S143" s="102"/>
      <c r="T143" s="102"/>
      <c r="U143" s="102"/>
      <c r="V143" s="102"/>
      <c r="W143" s="102"/>
      <c r="X143" s="102"/>
      <c r="Y143" s="102"/>
      <c r="Z143" s="102"/>
      <c r="AA143" s="102"/>
      <c r="AB143" s="102"/>
    </row>
    <row r="144" ht="12.75" customHeight="1">
      <c r="A144" s="106">
        <v>12.0</v>
      </c>
      <c r="B144" s="107">
        <v>39265.0</v>
      </c>
      <c r="C144" s="102" t="s">
        <v>228</v>
      </c>
      <c r="D144" s="106" t="s">
        <v>6636</v>
      </c>
      <c r="E144" s="106"/>
      <c r="F144" s="106">
        <v>3300.0</v>
      </c>
      <c r="G144" s="106">
        <v>71.0</v>
      </c>
      <c r="H144" s="102"/>
      <c r="I144" s="102"/>
      <c r="J144" s="102"/>
      <c r="K144" s="102"/>
      <c r="L144" s="102"/>
      <c r="M144" s="102"/>
      <c r="N144" s="102"/>
      <c r="O144" s="102"/>
      <c r="P144" s="102"/>
      <c r="Q144" s="102"/>
      <c r="R144" s="102"/>
      <c r="S144" s="102"/>
      <c r="T144" s="102"/>
      <c r="U144" s="102"/>
      <c r="V144" s="102"/>
      <c r="W144" s="102"/>
      <c r="X144" s="102"/>
      <c r="Y144" s="102"/>
      <c r="Z144" s="102"/>
      <c r="AA144" s="102"/>
      <c r="AB144" s="106"/>
    </row>
    <row r="145" ht="12.75" customHeight="1">
      <c r="A145" s="106">
        <v>1647.0</v>
      </c>
      <c r="B145" s="107">
        <v>39231.0</v>
      </c>
      <c r="C145" s="102" t="s">
        <v>228</v>
      </c>
      <c r="D145" s="106" t="s">
        <v>6677</v>
      </c>
      <c r="E145" s="106"/>
      <c r="F145" s="106">
        <v>3350.0</v>
      </c>
      <c r="G145" s="106">
        <v>72.0</v>
      </c>
      <c r="H145" s="102"/>
      <c r="I145" s="102"/>
      <c r="J145" s="102"/>
      <c r="K145" s="102"/>
      <c r="L145" s="102"/>
      <c r="M145" s="102"/>
      <c r="N145" s="102"/>
      <c r="O145" s="102"/>
      <c r="P145" s="102"/>
      <c r="Q145" s="102"/>
      <c r="R145" s="102"/>
      <c r="S145" s="102"/>
      <c r="T145" s="102"/>
      <c r="U145" s="102"/>
      <c r="V145" s="102"/>
      <c r="W145" s="102"/>
      <c r="X145" s="102"/>
      <c r="Y145" s="102"/>
      <c r="Z145" s="102"/>
      <c r="AA145" s="102"/>
      <c r="AB145" s="106"/>
    </row>
    <row r="146" ht="12.75" customHeight="1">
      <c r="A146" s="104">
        <v>3016.0</v>
      </c>
      <c r="B146" s="105">
        <v>39241.0</v>
      </c>
      <c r="C146" s="102" t="s">
        <v>228</v>
      </c>
      <c r="D146" s="104" t="s">
        <v>6631</v>
      </c>
      <c r="E146" s="104"/>
      <c r="F146" s="104">
        <v>3350.0</v>
      </c>
      <c r="G146" s="104">
        <v>72.0</v>
      </c>
      <c r="H146" s="102"/>
      <c r="I146" s="102"/>
      <c r="J146" s="102"/>
      <c r="K146" s="102"/>
      <c r="L146" s="102"/>
      <c r="M146" s="102"/>
      <c r="N146" s="102"/>
      <c r="O146" s="102"/>
      <c r="P146" s="102"/>
      <c r="Q146" s="102"/>
      <c r="R146" s="102"/>
      <c r="S146" s="102"/>
      <c r="T146" s="102"/>
      <c r="U146" s="102"/>
      <c r="V146" s="102"/>
      <c r="W146" s="102"/>
      <c r="X146" s="102"/>
      <c r="Y146" s="102"/>
      <c r="Z146" s="102"/>
      <c r="AA146" s="102"/>
      <c r="AB146" s="104"/>
    </row>
    <row r="147" ht="12.75" customHeight="1">
      <c r="A147" s="106">
        <v>1318.0</v>
      </c>
      <c r="B147" s="107">
        <v>39197.0</v>
      </c>
      <c r="C147" s="102" t="s">
        <v>228</v>
      </c>
      <c r="D147" s="106" t="s">
        <v>6614</v>
      </c>
      <c r="E147" s="106"/>
      <c r="F147" s="106">
        <v>3400.0</v>
      </c>
      <c r="G147" s="106">
        <v>70.0</v>
      </c>
      <c r="H147" s="102"/>
      <c r="I147" s="102"/>
      <c r="J147" s="102"/>
      <c r="K147" s="102"/>
      <c r="L147" s="102"/>
      <c r="M147" s="102"/>
      <c r="N147" s="102"/>
      <c r="O147" s="102"/>
      <c r="P147" s="102"/>
      <c r="Q147" s="102"/>
      <c r="R147" s="102"/>
      <c r="S147" s="102"/>
      <c r="T147" s="102"/>
      <c r="U147" s="102"/>
      <c r="V147" s="102"/>
      <c r="W147" s="102"/>
      <c r="X147" s="102"/>
      <c r="Y147" s="102"/>
      <c r="Z147" s="102"/>
      <c r="AA147" s="102"/>
      <c r="AB147" s="106"/>
    </row>
    <row r="148" ht="12.75" customHeight="1">
      <c r="A148" s="102">
        <v>1678.0</v>
      </c>
      <c r="B148" s="103">
        <v>39214.0</v>
      </c>
      <c r="C148" s="102" t="s">
        <v>228</v>
      </c>
      <c r="D148" s="102" t="s">
        <v>6678</v>
      </c>
      <c r="E148" s="102"/>
      <c r="F148" s="102">
        <v>3400.0</v>
      </c>
      <c r="G148" s="102">
        <v>71.0</v>
      </c>
      <c r="H148" s="102"/>
      <c r="I148" s="102"/>
      <c r="J148" s="102"/>
      <c r="K148" s="102"/>
      <c r="L148" s="102"/>
      <c r="M148" s="102"/>
      <c r="N148" s="102"/>
      <c r="O148" s="102"/>
      <c r="P148" s="102"/>
      <c r="Q148" s="102"/>
      <c r="R148" s="102"/>
      <c r="S148" s="102"/>
      <c r="T148" s="102"/>
      <c r="U148" s="102"/>
      <c r="V148" s="102"/>
      <c r="W148" s="102"/>
      <c r="X148" s="102"/>
      <c r="Y148" s="102"/>
      <c r="Z148" s="102"/>
      <c r="AA148" s="102"/>
      <c r="AB148" s="102"/>
    </row>
    <row r="149" ht="12.75" customHeight="1">
      <c r="A149" s="104">
        <v>98.0</v>
      </c>
      <c r="B149" s="105">
        <v>39283.0</v>
      </c>
      <c r="C149" s="102" t="s">
        <v>228</v>
      </c>
      <c r="D149" s="104" t="s">
        <v>6658</v>
      </c>
      <c r="E149" s="104"/>
      <c r="F149" s="104">
        <v>3400.0</v>
      </c>
      <c r="G149" s="104">
        <v>73.0</v>
      </c>
      <c r="H149" s="102"/>
      <c r="I149" s="102"/>
      <c r="J149" s="102"/>
      <c r="K149" s="102"/>
      <c r="L149" s="102"/>
      <c r="M149" s="102"/>
      <c r="N149" s="102"/>
      <c r="O149" s="102"/>
      <c r="P149" s="102"/>
      <c r="Q149" s="102"/>
      <c r="R149" s="102"/>
      <c r="S149" s="102"/>
      <c r="T149" s="102"/>
      <c r="U149" s="102"/>
      <c r="V149" s="102"/>
      <c r="W149" s="102"/>
      <c r="X149" s="102"/>
      <c r="Y149" s="102"/>
      <c r="Z149" s="102"/>
      <c r="AA149" s="102"/>
      <c r="AB149" s="104"/>
    </row>
    <row r="150" ht="12.75" customHeight="1">
      <c r="A150" s="102">
        <v>3050.0</v>
      </c>
      <c r="B150" s="103">
        <v>39251.0</v>
      </c>
      <c r="C150" s="102" t="s">
        <v>228</v>
      </c>
      <c r="D150" s="102" t="s">
        <v>6679</v>
      </c>
      <c r="E150" s="102"/>
      <c r="F150" s="102">
        <v>3400.0</v>
      </c>
      <c r="G150" s="102">
        <v>75.0</v>
      </c>
      <c r="H150" s="102"/>
      <c r="I150" s="102"/>
      <c r="J150" s="102"/>
      <c r="K150" s="102"/>
      <c r="L150" s="102"/>
      <c r="M150" s="102"/>
      <c r="N150" s="102"/>
      <c r="O150" s="102"/>
      <c r="P150" s="102"/>
      <c r="Q150" s="102"/>
      <c r="R150" s="102"/>
      <c r="S150" s="102"/>
      <c r="T150" s="102"/>
      <c r="U150" s="102"/>
      <c r="V150" s="102"/>
      <c r="W150" s="102"/>
      <c r="X150" s="102"/>
      <c r="Y150" s="102"/>
      <c r="Z150" s="102"/>
      <c r="AA150" s="102"/>
      <c r="AB150" s="102"/>
    </row>
    <row r="151" ht="12.75" customHeight="1">
      <c r="A151" s="106">
        <v>3106.0</v>
      </c>
      <c r="B151" s="107">
        <v>39237.0</v>
      </c>
      <c r="C151" s="102" t="s">
        <v>228</v>
      </c>
      <c r="D151" s="106" t="s">
        <v>6680</v>
      </c>
      <c r="E151" s="106"/>
      <c r="F151" s="106">
        <v>3500.0</v>
      </c>
      <c r="G151" s="106">
        <v>69.0</v>
      </c>
      <c r="H151" s="102"/>
      <c r="I151" s="102"/>
      <c r="J151" s="102"/>
      <c r="K151" s="102"/>
      <c r="L151" s="102"/>
      <c r="M151" s="102"/>
      <c r="N151" s="102"/>
      <c r="O151" s="102"/>
      <c r="P151" s="102"/>
      <c r="Q151" s="102"/>
      <c r="R151" s="102"/>
      <c r="S151" s="102"/>
      <c r="T151" s="102"/>
      <c r="U151" s="102"/>
      <c r="V151" s="102"/>
      <c r="W151" s="102"/>
      <c r="X151" s="102"/>
      <c r="Y151" s="102"/>
      <c r="Z151" s="102"/>
      <c r="AA151" s="102"/>
      <c r="AB151" s="106"/>
    </row>
    <row r="152" ht="12.75" customHeight="1">
      <c r="A152" s="102">
        <v>3059.0</v>
      </c>
      <c r="B152" s="103">
        <v>39252.0</v>
      </c>
      <c r="C152" s="102" t="s">
        <v>228</v>
      </c>
      <c r="D152" s="102" t="s">
        <v>6681</v>
      </c>
      <c r="E152" s="102"/>
      <c r="F152" s="102">
        <v>3500.0</v>
      </c>
      <c r="G152" s="102">
        <v>69.0</v>
      </c>
      <c r="H152" s="102"/>
      <c r="I152" s="102"/>
      <c r="J152" s="102"/>
      <c r="K152" s="102"/>
      <c r="L152" s="102"/>
      <c r="M152" s="102"/>
      <c r="N152" s="102"/>
      <c r="O152" s="102"/>
      <c r="P152" s="102"/>
      <c r="Q152" s="102"/>
      <c r="R152" s="102"/>
      <c r="S152" s="102"/>
      <c r="T152" s="102"/>
      <c r="U152" s="102"/>
      <c r="V152" s="102"/>
      <c r="W152" s="102"/>
      <c r="X152" s="102"/>
      <c r="Y152" s="102"/>
      <c r="Z152" s="102"/>
      <c r="AA152" s="102"/>
      <c r="AB152" s="102"/>
    </row>
    <row r="153" ht="12.75" customHeight="1">
      <c r="A153" s="102">
        <v>3109.0</v>
      </c>
      <c r="B153" s="103">
        <v>39238.0</v>
      </c>
      <c r="C153" s="102" t="s">
        <v>228</v>
      </c>
      <c r="D153" s="102" t="s">
        <v>6682</v>
      </c>
      <c r="E153" s="102"/>
      <c r="F153" s="102">
        <v>3500.0</v>
      </c>
      <c r="G153" s="102">
        <v>70.0</v>
      </c>
      <c r="H153" s="102"/>
      <c r="I153" s="102"/>
      <c r="J153" s="102"/>
      <c r="K153" s="102"/>
      <c r="L153" s="102"/>
      <c r="M153" s="102"/>
      <c r="N153" s="102"/>
      <c r="O153" s="102"/>
      <c r="P153" s="102"/>
      <c r="Q153" s="102"/>
      <c r="R153" s="102"/>
      <c r="S153" s="102"/>
      <c r="T153" s="102"/>
      <c r="U153" s="102"/>
      <c r="V153" s="102"/>
      <c r="W153" s="102"/>
      <c r="X153" s="102"/>
      <c r="Y153" s="102"/>
      <c r="Z153" s="102"/>
      <c r="AA153" s="102"/>
      <c r="AB153" s="102"/>
    </row>
    <row r="154" ht="12.75" customHeight="1">
      <c r="A154" s="106">
        <v>3023.0</v>
      </c>
      <c r="B154" s="107">
        <v>39253.0</v>
      </c>
      <c r="C154" s="102" t="s">
        <v>228</v>
      </c>
      <c r="D154" s="106" t="s">
        <v>6646</v>
      </c>
      <c r="E154" s="106"/>
      <c r="F154" s="106">
        <v>3500.0</v>
      </c>
      <c r="G154" s="106">
        <v>70.0</v>
      </c>
      <c r="H154" s="102"/>
      <c r="I154" s="102"/>
      <c r="J154" s="102"/>
      <c r="K154" s="102"/>
      <c r="L154" s="102"/>
      <c r="M154" s="102"/>
      <c r="N154" s="102"/>
      <c r="O154" s="102"/>
      <c r="P154" s="102"/>
      <c r="Q154" s="102"/>
      <c r="R154" s="102"/>
      <c r="S154" s="102"/>
      <c r="T154" s="102"/>
      <c r="U154" s="102"/>
      <c r="V154" s="102"/>
      <c r="W154" s="102"/>
      <c r="X154" s="102"/>
      <c r="Y154" s="102"/>
      <c r="Z154" s="102"/>
      <c r="AA154" s="102"/>
      <c r="AB154" s="106"/>
    </row>
    <row r="155" ht="12.75" customHeight="1">
      <c r="A155" s="102">
        <v>1626.0</v>
      </c>
      <c r="B155" s="103">
        <v>39230.0</v>
      </c>
      <c r="C155" s="102" t="s">
        <v>228</v>
      </c>
      <c r="D155" s="102" t="s">
        <v>6683</v>
      </c>
      <c r="E155" s="102"/>
      <c r="F155" s="102">
        <v>3500.0</v>
      </c>
      <c r="G155" s="102">
        <v>71.0</v>
      </c>
      <c r="H155" s="102"/>
      <c r="I155" s="102"/>
      <c r="J155" s="102"/>
      <c r="K155" s="102"/>
      <c r="L155" s="102"/>
      <c r="M155" s="102"/>
      <c r="N155" s="102"/>
      <c r="O155" s="102"/>
      <c r="P155" s="102"/>
      <c r="Q155" s="102"/>
      <c r="R155" s="102"/>
      <c r="S155" s="102"/>
      <c r="T155" s="102"/>
      <c r="U155" s="102"/>
      <c r="V155" s="102"/>
      <c r="W155" s="102"/>
      <c r="X155" s="102"/>
      <c r="Y155" s="102"/>
      <c r="Z155" s="102"/>
      <c r="AA155" s="102"/>
      <c r="AB155" s="102"/>
    </row>
    <row r="156" ht="12.75" customHeight="1">
      <c r="A156" s="106">
        <v>3125.0</v>
      </c>
      <c r="B156" s="107">
        <v>39248.0</v>
      </c>
      <c r="C156" s="102" t="s">
        <v>228</v>
      </c>
      <c r="D156" s="106" t="s">
        <v>6677</v>
      </c>
      <c r="E156" s="106"/>
      <c r="F156" s="106">
        <v>3500.0</v>
      </c>
      <c r="G156" s="106">
        <v>71.0</v>
      </c>
      <c r="H156" s="102"/>
      <c r="I156" s="102"/>
      <c r="J156" s="102"/>
      <c r="K156" s="102"/>
      <c r="L156" s="102"/>
      <c r="M156" s="102"/>
      <c r="N156" s="102"/>
      <c r="O156" s="102"/>
      <c r="P156" s="102"/>
      <c r="Q156" s="102"/>
      <c r="R156" s="102"/>
      <c r="S156" s="102"/>
      <c r="T156" s="102"/>
      <c r="U156" s="102"/>
      <c r="V156" s="102"/>
      <c r="W156" s="102"/>
      <c r="X156" s="102"/>
      <c r="Y156" s="102"/>
      <c r="Z156" s="102"/>
      <c r="AA156" s="102"/>
      <c r="AB156" s="106"/>
    </row>
    <row r="157" ht="12.75" customHeight="1">
      <c r="A157" s="102">
        <v>1642.0</v>
      </c>
      <c r="B157" s="103">
        <v>39231.0</v>
      </c>
      <c r="C157" s="102" t="s">
        <v>228</v>
      </c>
      <c r="D157" s="102" t="s">
        <v>6684</v>
      </c>
      <c r="E157" s="102"/>
      <c r="F157" s="102">
        <v>3500.0</v>
      </c>
      <c r="G157" s="102">
        <v>72.0</v>
      </c>
      <c r="H157" s="102"/>
      <c r="I157" s="102"/>
      <c r="J157" s="102"/>
      <c r="K157" s="102"/>
      <c r="L157" s="102"/>
      <c r="M157" s="102"/>
      <c r="N157" s="102"/>
      <c r="O157" s="102"/>
      <c r="P157" s="102"/>
      <c r="Q157" s="102"/>
      <c r="R157" s="102"/>
      <c r="S157" s="102"/>
      <c r="T157" s="102"/>
      <c r="U157" s="102"/>
      <c r="V157" s="102"/>
      <c r="W157" s="102"/>
      <c r="X157" s="102"/>
      <c r="Y157" s="102"/>
      <c r="Z157" s="102"/>
      <c r="AA157" s="102"/>
      <c r="AB157" s="102"/>
    </row>
    <row r="158" ht="12.75" customHeight="1">
      <c r="A158" s="106">
        <v>3047.0</v>
      </c>
      <c r="B158" s="107">
        <v>39250.0</v>
      </c>
      <c r="C158" s="102" t="s">
        <v>228</v>
      </c>
      <c r="D158" s="106" t="s">
        <v>6685</v>
      </c>
      <c r="E158" s="106"/>
      <c r="F158" s="106">
        <v>3500.0</v>
      </c>
      <c r="G158" s="106">
        <v>72.0</v>
      </c>
      <c r="H158" s="102"/>
      <c r="I158" s="102"/>
      <c r="J158" s="102"/>
      <c r="K158" s="102"/>
      <c r="L158" s="102"/>
      <c r="M158" s="102"/>
      <c r="N158" s="102"/>
      <c r="O158" s="102"/>
      <c r="P158" s="102"/>
      <c r="Q158" s="102"/>
      <c r="R158" s="102"/>
      <c r="S158" s="102"/>
      <c r="T158" s="102"/>
      <c r="U158" s="102"/>
      <c r="V158" s="102"/>
      <c r="W158" s="102"/>
      <c r="X158" s="102"/>
      <c r="Y158" s="102"/>
      <c r="Z158" s="102"/>
      <c r="AA158" s="102"/>
      <c r="AB158" s="106"/>
    </row>
    <row r="159" ht="12.75" customHeight="1">
      <c r="A159" s="106">
        <v>96.0</v>
      </c>
      <c r="B159" s="107">
        <v>39283.0</v>
      </c>
      <c r="C159" s="102" t="s">
        <v>228</v>
      </c>
      <c r="D159" s="106" t="s">
        <v>6686</v>
      </c>
      <c r="E159" s="106"/>
      <c r="F159" s="106">
        <v>3500.0</v>
      </c>
      <c r="G159" s="106">
        <v>73.0</v>
      </c>
      <c r="H159" s="102"/>
      <c r="I159" s="102"/>
      <c r="J159" s="102"/>
      <c r="K159" s="102"/>
      <c r="L159" s="102"/>
      <c r="M159" s="102"/>
      <c r="N159" s="102"/>
      <c r="O159" s="102"/>
      <c r="P159" s="102"/>
      <c r="Q159" s="102"/>
      <c r="R159" s="102"/>
      <c r="S159" s="102"/>
      <c r="T159" s="102"/>
      <c r="U159" s="102"/>
      <c r="V159" s="102"/>
      <c r="W159" s="102"/>
      <c r="X159" s="102"/>
      <c r="Y159" s="102"/>
      <c r="Z159" s="102"/>
      <c r="AA159" s="102"/>
      <c r="AB159" s="106"/>
    </row>
    <row r="160" ht="12.75" customHeight="1">
      <c r="A160" s="104">
        <v>47.0</v>
      </c>
      <c r="B160" s="105">
        <v>39276.0</v>
      </c>
      <c r="C160" s="102" t="s">
        <v>228</v>
      </c>
      <c r="D160" s="104" t="s">
        <v>6687</v>
      </c>
      <c r="E160" s="104"/>
      <c r="F160" s="104">
        <v>3500.0</v>
      </c>
      <c r="G160" s="104">
        <v>74.0</v>
      </c>
      <c r="H160" s="102"/>
      <c r="I160" s="102"/>
      <c r="J160" s="102"/>
      <c r="K160" s="102"/>
      <c r="L160" s="102"/>
      <c r="M160" s="102"/>
      <c r="N160" s="102"/>
      <c r="O160" s="102"/>
      <c r="P160" s="102"/>
      <c r="Q160" s="102"/>
      <c r="R160" s="102"/>
      <c r="S160" s="102"/>
      <c r="T160" s="102"/>
      <c r="U160" s="102"/>
      <c r="V160" s="102"/>
      <c r="W160" s="102"/>
      <c r="X160" s="102"/>
      <c r="Y160" s="102"/>
      <c r="Z160" s="102"/>
      <c r="AA160" s="102"/>
      <c r="AB160" s="104"/>
    </row>
    <row r="161" ht="12.75" customHeight="1">
      <c r="A161" s="102">
        <v>3122.0</v>
      </c>
      <c r="B161" s="103">
        <v>39248.0</v>
      </c>
      <c r="C161" s="102" t="s">
        <v>228</v>
      </c>
      <c r="D161" s="102" t="s">
        <v>6688</v>
      </c>
      <c r="E161" s="102"/>
      <c r="F161" s="102">
        <v>3500.0</v>
      </c>
      <c r="G161" s="102">
        <v>75.0</v>
      </c>
      <c r="H161" s="102"/>
      <c r="I161" s="102"/>
      <c r="J161" s="102"/>
      <c r="K161" s="102"/>
      <c r="L161" s="102"/>
      <c r="M161" s="102"/>
      <c r="N161" s="102"/>
      <c r="O161" s="102"/>
      <c r="P161" s="102"/>
      <c r="Q161" s="102"/>
      <c r="R161" s="102"/>
      <c r="S161" s="102"/>
      <c r="T161" s="102"/>
      <c r="U161" s="102"/>
      <c r="V161" s="102"/>
      <c r="W161" s="102"/>
      <c r="X161" s="102"/>
      <c r="Y161" s="102"/>
      <c r="Z161" s="102"/>
      <c r="AA161" s="102"/>
      <c r="AB161" s="102"/>
    </row>
    <row r="162" ht="12.75" customHeight="1">
      <c r="A162" s="106">
        <v>2802.0</v>
      </c>
      <c r="B162" s="107">
        <v>39292.0</v>
      </c>
      <c r="C162" s="102" t="s">
        <v>228</v>
      </c>
      <c r="D162" s="106" t="s">
        <v>6656</v>
      </c>
      <c r="E162" s="106"/>
      <c r="F162" s="106">
        <v>3500.0</v>
      </c>
      <c r="G162" s="106">
        <v>77.0</v>
      </c>
      <c r="H162" s="102"/>
      <c r="I162" s="102"/>
      <c r="J162" s="102"/>
      <c r="K162" s="102"/>
      <c r="L162" s="102"/>
      <c r="M162" s="102"/>
      <c r="N162" s="102"/>
      <c r="O162" s="102"/>
      <c r="P162" s="102"/>
      <c r="Q162" s="102"/>
      <c r="R162" s="102"/>
      <c r="S162" s="102"/>
      <c r="T162" s="102"/>
      <c r="U162" s="102"/>
      <c r="V162" s="102"/>
      <c r="W162" s="102"/>
      <c r="X162" s="102"/>
      <c r="Y162" s="102"/>
      <c r="Z162" s="102"/>
      <c r="AA162" s="102"/>
      <c r="AB162" s="106"/>
    </row>
    <row r="163" ht="12.75" customHeight="1">
      <c r="A163" s="106">
        <v>3168.0</v>
      </c>
      <c r="B163" s="107">
        <v>39260.0</v>
      </c>
      <c r="C163" s="102" t="s">
        <v>228</v>
      </c>
      <c r="D163" s="106" t="s">
        <v>6596</v>
      </c>
      <c r="E163" s="106"/>
      <c r="F163" s="106">
        <v>3550.0</v>
      </c>
      <c r="G163" s="106">
        <v>70.0</v>
      </c>
      <c r="H163" s="102"/>
      <c r="I163" s="102"/>
      <c r="J163" s="102"/>
      <c r="K163" s="102"/>
      <c r="L163" s="102"/>
      <c r="M163" s="102"/>
      <c r="N163" s="102"/>
      <c r="O163" s="102"/>
      <c r="P163" s="102"/>
      <c r="Q163" s="102"/>
      <c r="R163" s="102"/>
      <c r="S163" s="102"/>
      <c r="T163" s="102"/>
      <c r="U163" s="102"/>
      <c r="V163" s="102"/>
      <c r="W163" s="102"/>
      <c r="X163" s="102"/>
      <c r="Y163" s="102"/>
      <c r="Z163" s="102"/>
      <c r="AA163" s="102"/>
      <c r="AB163" s="106"/>
    </row>
    <row r="164" ht="12.75" customHeight="1">
      <c r="A164" s="102">
        <v>3138.0</v>
      </c>
      <c r="B164" s="103">
        <v>39249.0</v>
      </c>
      <c r="C164" s="102" t="s">
        <v>228</v>
      </c>
      <c r="D164" s="102" t="s">
        <v>6591</v>
      </c>
      <c r="E164" s="102"/>
      <c r="F164" s="102">
        <v>3550.0</v>
      </c>
      <c r="G164" s="102">
        <v>72.0</v>
      </c>
      <c r="H164" s="102"/>
      <c r="I164" s="102"/>
      <c r="J164" s="102"/>
      <c r="K164" s="102"/>
      <c r="L164" s="102"/>
      <c r="M164" s="102"/>
      <c r="N164" s="102"/>
      <c r="O164" s="102"/>
      <c r="P164" s="102"/>
      <c r="Q164" s="102"/>
      <c r="R164" s="102"/>
      <c r="S164" s="102"/>
      <c r="T164" s="102"/>
      <c r="U164" s="102"/>
      <c r="V164" s="102"/>
      <c r="W164" s="102"/>
      <c r="X164" s="102"/>
      <c r="Y164" s="102"/>
      <c r="Z164" s="102"/>
      <c r="AA164" s="102"/>
      <c r="AB164" s="102"/>
    </row>
    <row r="165" ht="12.75" customHeight="1">
      <c r="A165" s="106">
        <v>3093.0</v>
      </c>
      <c r="B165" s="107">
        <v>39245.0</v>
      </c>
      <c r="C165" s="102" t="s">
        <v>228</v>
      </c>
      <c r="D165" s="106" t="s">
        <v>6689</v>
      </c>
      <c r="E165" s="106"/>
      <c r="F165" s="106">
        <v>3600.0</v>
      </c>
      <c r="G165" s="106">
        <v>68.0</v>
      </c>
      <c r="H165" s="102"/>
      <c r="I165" s="102"/>
      <c r="J165" s="102"/>
      <c r="K165" s="102"/>
      <c r="L165" s="102"/>
      <c r="M165" s="102"/>
      <c r="N165" s="102"/>
      <c r="O165" s="102"/>
      <c r="P165" s="102"/>
      <c r="Q165" s="102"/>
      <c r="R165" s="102"/>
      <c r="S165" s="102"/>
      <c r="T165" s="102"/>
      <c r="U165" s="102"/>
      <c r="V165" s="102"/>
      <c r="W165" s="102"/>
      <c r="X165" s="102"/>
      <c r="Y165" s="102"/>
      <c r="Z165" s="102"/>
      <c r="AA165" s="102"/>
      <c r="AB165" s="106"/>
    </row>
    <row r="166" ht="12.75" customHeight="1">
      <c r="A166" s="102">
        <v>1304.0</v>
      </c>
      <c r="B166" s="103">
        <v>39193.0</v>
      </c>
      <c r="C166" s="102" t="s">
        <v>228</v>
      </c>
      <c r="D166" s="102" t="s">
        <v>6649</v>
      </c>
      <c r="E166" s="102"/>
      <c r="F166" s="102">
        <v>3600.0</v>
      </c>
      <c r="G166" s="102">
        <v>69.0</v>
      </c>
      <c r="H166" s="102"/>
      <c r="I166" s="102"/>
      <c r="J166" s="102"/>
      <c r="K166" s="102"/>
      <c r="L166" s="102"/>
      <c r="M166" s="102"/>
      <c r="N166" s="102"/>
      <c r="O166" s="102"/>
      <c r="P166" s="102"/>
      <c r="Q166" s="102"/>
      <c r="R166" s="102"/>
      <c r="S166" s="102"/>
      <c r="T166" s="102"/>
      <c r="U166" s="102"/>
      <c r="V166" s="102"/>
      <c r="W166" s="102"/>
      <c r="X166" s="102"/>
      <c r="Y166" s="102"/>
      <c r="Z166" s="102"/>
      <c r="AA166" s="102"/>
      <c r="AB166" s="102"/>
    </row>
    <row r="167" ht="12.75" customHeight="1">
      <c r="A167" s="102">
        <v>3116.0</v>
      </c>
      <c r="B167" s="103">
        <v>39238.0</v>
      </c>
      <c r="C167" s="102" t="s">
        <v>228</v>
      </c>
      <c r="D167" s="102" t="s">
        <v>6690</v>
      </c>
      <c r="E167" s="102"/>
      <c r="F167" s="102">
        <v>3600.0</v>
      </c>
      <c r="G167" s="102">
        <v>69.0</v>
      </c>
      <c r="H167" s="102"/>
      <c r="I167" s="102"/>
      <c r="J167" s="102"/>
      <c r="K167" s="102"/>
      <c r="L167" s="102"/>
      <c r="M167" s="102"/>
      <c r="N167" s="102"/>
      <c r="O167" s="102"/>
      <c r="P167" s="102"/>
      <c r="Q167" s="102"/>
      <c r="R167" s="102"/>
      <c r="S167" s="102"/>
      <c r="T167" s="102"/>
      <c r="U167" s="102"/>
      <c r="V167" s="102"/>
      <c r="W167" s="102"/>
      <c r="X167" s="102"/>
      <c r="Y167" s="102"/>
      <c r="Z167" s="102"/>
      <c r="AA167" s="102"/>
      <c r="AB167" s="102"/>
    </row>
    <row r="168" ht="12.75" customHeight="1">
      <c r="A168" s="106">
        <v>1170.0</v>
      </c>
      <c r="B168" s="107">
        <v>39178.0</v>
      </c>
      <c r="C168" s="102" t="s">
        <v>228</v>
      </c>
      <c r="D168" s="106" t="s">
        <v>6596</v>
      </c>
      <c r="E168" s="106"/>
      <c r="F168" s="106">
        <v>3600.0</v>
      </c>
      <c r="G168" s="106">
        <v>70.0</v>
      </c>
      <c r="H168" s="102"/>
      <c r="I168" s="102"/>
      <c r="J168" s="102"/>
      <c r="K168" s="102"/>
      <c r="L168" s="102"/>
      <c r="M168" s="102"/>
      <c r="N168" s="102"/>
      <c r="O168" s="102"/>
      <c r="P168" s="102"/>
      <c r="Q168" s="102"/>
      <c r="R168" s="102"/>
      <c r="S168" s="102"/>
      <c r="T168" s="102"/>
      <c r="U168" s="102"/>
      <c r="V168" s="102"/>
      <c r="W168" s="102"/>
      <c r="X168" s="102"/>
      <c r="Y168" s="102"/>
      <c r="Z168" s="102"/>
      <c r="AA168" s="102"/>
      <c r="AB168" s="106"/>
    </row>
    <row r="169" ht="12.75" customHeight="1">
      <c r="A169" s="106">
        <v>1315.0</v>
      </c>
      <c r="B169" s="107">
        <v>39196.0</v>
      </c>
      <c r="C169" s="102" t="s">
        <v>228</v>
      </c>
      <c r="D169" s="106" t="s">
        <v>6670</v>
      </c>
      <c r="E169" s="106"/>
      <c r="F169" s="106">
        <v>3600.0</v>
      </c>
      <c r="G169" s="106">
        <v>70.0</v>
      </c>
      <c r="H169" s="102"/>
      <c r="I169" s="102"/>
      <c r="J169" s="102"/>
      <c r="K169" s="102"/>
      <c r="L169" s="102"/>
      <c r="M169" s="102"/>
      <c r="N169" s="102"/>
      <c r="O169" s="102"/>
      <c r="P169" s="102"/>
      <c r="Q169" s="102"/>
      <c r="R169" s="102"/>
      <c r="S169" s="102"/>
      <c r="T169" s="102"/>
      <c r="U169" s="102"/>
      <c r="V169" s="102"/>
      <c r="W169" s="102"/>
      <c r="X169" s="102"/>
      <c r="Y169" s="102"/>
      <c r="Z169" s="102"/>
      <c r="AA169" s="102"/>
      <c r="AB169" s="106"/>
    </row>
    <row r="170" ht="12.75" customHeight="1">
      <c r="A170" s="102">
        <v>1319.0</v>
      </c>
      <c r="B170" s="103">
        <v>39199.0</v>
      </c>
      <c r="C170" s="102" t="s">
        <v>228</v>
      </c>
      <c r="D170" s="102" t="s">
        <v>6691</v>
      </c>
      <c r="E170" s="102"/>
      <c r="F170" s="102">
        <v>3600.0</v>
      </c>
      <c r="G170" s="102">
        <v>70.0</v>
      </c>
      <c r="H170" s="102"/>
      <c r="I170" s="102"/>
      <c r="J170" s="102"/>
      <c r="K170" s="102"/>
      <c r="L170" s="102"/>
      <c r="M170" s="102"/>
      <c r="N170" s="102"/>
      <c r="O170" s="102"/>
      <c r="P170" s="102"/>
      <c r="Q170" s="102"/>
      <c r="R170" s="102"/>
      <c r="S170" s="102"/>
      <c r="T170" s="102"/>
      <c r="U170" s="102"/>
      <c r="V170" s="102"/>
      <c r="W170" s="102"/>
      <c r="X170" s="102"/>
      <c r="Y170" s="102"/>
      <c r="Z170" s="102"/>
      <c r="AA170" s="102"/>
      <c r="AB170" s="102"/>
    </row>
    <row r="171" ht="12.75" customHeight="1">
      <c r="A171" s="102">
        <v>1330.0</v>
      </c>
      <c r="B171" s="103">
        <v>39204.0</v>
      </c>
      <c r="C171" s="102" t="s">
        <v>228</v>
      </c>
      <c r="D171" s="102" t="s">
        <v>6692</v>
      </c>
      <c r="E171" s="102"/>
      <c r="F171" s="102">
        <v>3600.0</v>
      </c>
      <c r="G171" s="102">
        <v>71.0</v>
      </c>
      <c r="H171" s="102"/>
      <c r="I171" s="102"/>
      <c r="J171" s="102"/>
      <c r="K171" s="102"/>
      <c r="L171" s="102"/>
      <c r="M171" s="102"/>
      <c r="N171" s="102"/>
      <c r="O171" s="102"/>
      <c r="P171" s="102"/>
      <c r="Q171" s="102"/>
      <c r="R171" s="102"/>
      <c r="S171" s="102"/>
      <c r="T171" s="102"/>
      <c r="U171" s="102"/>
      <c r="V171" s="102"/>
      <c r="W171" s="102"/>
      <c r="X171" s="102"/>
      <c r="Y171" s="102"/>
      <c r="Z171" s="102"/>
      <c r="AA171" s="102"/>
      <c r="AB171" s="102"/>
    </row>
    <row r="172" ht="12.75" customHeight="1">
      <c r="A172" s="106">
        <v>2892.0</v>
      </c>
      <c r="B172" s="107">
        <v>39284.0</v>
      </c>
      <c r="C172" s="102" t="s">
        <v>228</v>
      </c>
      <c r="D172" s="106" t="s">
        <v>6629</v>
      </c>
      <c r="E172" s="106"/>
      <c r="F172" s="106">
        <v>3600.0</v>
      </c>
      <c r="G172" s="106">
        <v>71.0</v>
      </c>
      <c r="H172" s="102"/>
      <c r="I172" s="102"/>
      <c r="J172" s="102"/>
      <c r="K172" s="102"/>
      <c r="L172" s="102"/>
      <c r="M172" s="102"/>
      <c r="N172" s="102"/>
      <c r="O172" s="102"/>
      <c r="P172" s="102"/>
      <c r="Q172" s="102"/>
      <c r="R172" s="102"/>
      <c r="S172" s="102"/>
      <c r="T172" s="102"/>
      <c r="U172" s="102"/>
      <c r="V172" s="102"/>
      <c r="W172" s="102"/>
      <c r="X172" s="102"/>
      <c r="Y172" s="102"/>
      <c r="Z172" s="102"/>
      <c r="AA172" s="102"/>
      <c r="AB172" s="106"/>
    </row>
    <row r="173" ht="12.75" customHeight="1">
      <c r="A173" s="102">
        <v>3157.0</v>
      </c>
      <c r="B173" s="103">
        <v>39259.0</v>
      </c>
      <c r="C173" s="102" t="s">
        <v>228</v>
      </c>
      <c r="D173" s="102" t="s">
        <v>6693</v>
      </c>
      <c r="E173" s="102"/>
      <c r="F173" s="102">
        <v>3600.0</v>
      </c>
      <c r="G173" s="102">
        <v>72.0</v>
      </c>
      <c r="H173" s="102"/>
      <c r="I173" s="102"/>
      <c r="J173" s="102"/>
      <c r="K173" s="102"/>
      <c r="L173" s="102"/>
      <c r="M173" s="102"/>
      <c r="N173" s="102"/>
      <c r="O173" s="102"/>
      <c r="P173" s="102"/>
      <c r="Q173" s="102"/>
      <c r="R173" s="102"/>
      <c r="S173" s="102"/>
      <c r="T173" s="102"/>
      <c r="U173" s="102"/>
      <c r="V173" s="102"/>
      <c r="W173" s="102"/>
      <c r="X173" s="102"/>
      <c r="Y173" s="102"/>
      <c r="Z173" s="102"/>
      <c r="AA173" s="102"/>
      <c r="AB173" s="102"/>
    </row>
    <row r="174" ht="12.75" customHeight="1">
      <c r="A174" s="106">
        <v>3058.0</v>
      </c>
      <c r="B174" s="107">
        <v>39252.0</v>
      </c>
      <c r="C174" s="102" t="s">
        <v>228</v>
      </c>
      <c r="D174" s="106" t="s">
        <v>6587</v>
      </c>
      <c r="E174" s="106"/>
      <c r="F174" s="106">
        <v>3600.0</v>
      </c>
      <c r="G174" s="106">
        <v>73.0</v>
      </c>
      <c r="H174" s="102"/>
      <c r="I174" s="102"/>
      <c r="J174" s="102"/>
      <c r="K174" s="102"/>
      <c r="L174" s="102"/>
      <c r="M174" s="102"/>
      <c r="N174" s="102"/>
      <c r="O174" s="102"/>
      <c r="P174" s="102"/>
      <c r="Q174" s="102"/>
      <c r="R174" s="102"/>
      <c r="S174" s="102"/>
      <c r="T174" s="102"/>
      <c r="U174" s="102"/>
      <c r="V174" s="102"/>
      <c r="W174" s="102"/>
      <c r="X174" s="102"/>
      <c r="Y174" s="102"/>
      <c r="Z174" s="102"/>
      <c r="AA174" s="102"/>
      <c r="AB174" s="106"/>
    </row>
    <row r="175" ht="12.75" customHeight="1">
      <c r="A175" s="106">
        <v>1190.0</v>
      </c>
      <c r="B175" s="107">
        <v>39222.0</v>
      </c>
      <c r="C175" s="102" t="s">
        <v>228</v>
      </c>
      <c r="D175" s="106" t="s">
        <v>6629</v>
      </c>
      <c r="E175" s="106"/>
      <c r="F175" s="106">
        <v>3650.0</v>
      </c>
      <c r="G175" s="106">
        <v>70.0</v>
      </c>
      <c r="H175" s="102"/>
      <c r="I175" s="102"/>
      <c r="J175" s="102"/>
      <c r="K175" s="102"/>
      <c r="L175" s="102"/>
      <c r="M175" s="102"/>
      <c r="N175" s="102"/>
      <c r="O175" s="102"/>
      <c r="P175" s="102"/>
      <c r="Q175" s="102"/>
      <c r="R175" s="102"/>
      <c r="S175" s="102"/>
      <c r="T175" s="102"/>
      <c r="U175" s="102"/>
      <c r="V175" s="102"/>
      <c r="W175" s="102"/>
      <c r="X175" s="102"/>
      <c r="Y175" s="102"/>
      <c r="Z175" s="102"/>
      <c r="AA175" s="102"/>
      <c r="AB175" s="106"/>
    </row>
    <row r="176" ht="12.75" customHeight="1">
      <c r="A176" s="106">
        <v>1351.0</v>
      </c>
      <c r="B176" s="107">
        <v>39209.0</v>
      </c>
      <c r="C176" s="102" t="s">
        <v>228</v>
      </c>
      <c r="D176" s="106" t="s">
        <v>6670</v>
      </c>
      <c r="E176" s="106"/>
      <c r="F176" s="106">
        <v>3650.0</v>
      </c>
      <c r="G176" s="106">
        <v>72.0</v>
      </c>
      <c r="H176" s="102"/>
      <c r="I176" s="102"/>
      <c r="J176" s="102"/>
      <c r="K176" s="102"/>
      <c r="L176" s="102"/>
      <c r="M176" s="102"/>
      <c r="N176" s="102"/>
      <c r="O176" s="102"/>
      <c r="P176" s="102"/>
      <c r="Q176" s="102"/>
      <c r="R176" s="102"/>
      <c r="S176" s="102"/>
      <c r="T176" s="102"/>
      <c r="U176" s="102"/>
      <c r="V176" s="102"/>
      <c r="W176" s="102"/>
      <c r="X176" s="102"/>
      <c r="Y176" s="102"/>
      <c r="Z176" s="102"/>
      <c r="AA176" s="102"/>
      <c r="AB176" s="106"/>
    </row>
    <row r="177" ht="12.75" customHeight="1">
      <c r="A177" s="102">
        <v>3139.0</v>
      </c>
      <c r="B177" s="103">
        <v>39257.0</v>
      </c>
      <c r="C177" s="102" t="s">
        <v>228</v>
      </c>
      <c r="D177" s="102" t="s">
        <v>6694</v>
      </c>
      <c r="E177" s="102"/>
      <c r="F177" s="102">
        <v>3650.0</v>
      </c>
      <c r="G177" s="102">
        <v>72.5</v>
      </c>
      <c r="H177" s="102"/>
      <c r="I177" s="102"/>
      <c r="J177" s="102"/>
      <c r="K177" s="102"/>
      <c r="L177" s="102"/>
      <c r="M177" s="102"/>
      <c r="N177" s="102"/>
      <c r="O177" s="102"/>
      <c r="P177" s="102"/>
      <c r="Q177" s="102"/>
      <c r="R177" s="102"/>
      <c r="S177" s="102"/>
      <c r="T177" s="102"/>
      <c r="U177" s="102"/>
      <c r="V177" s="102"/>
      <c r="W177" s="102"/>
      <c r="X177" s="102"/>
      <c r="Y177" s="102"/>
      <c r="Z177" s="102"/>
      <c r="AA177" s="102"/>
      <c r="AB177" s="102"/>
    </row>
    <row r="178" ht="12.75" customHeight="1">
      <c r="A178" s="106">
        <v>3169.0</v>
      </c>
      <c r="B178" s="107">
        <v>39260.0</v>
      </c>
      <c r="C178" s="102" t="s">
        <v>228</v>
      </c>
      <c r="D178" s="106" t="s">
        <v>6646</v>
      </c>
      <c r="E178" s="106"/>
      <c r="F178" s="106">
        <v>3650.0</v>
      </c>
      <c r="G178" s="106">
        <v>73.0</v>
      </c>
      <c r="H178" s="102"/>
      <c r="I178" s="102"/>
      <c r="J178" s="102"/>
      <c r="K178" s="102"/>
      <c r="L178" s="102"/>
      <c r="M178" s="102"/>
      <c r="N178" s="102"/>
      <c r="O178" s="102"/>
      <c r="P178" s="102"/>
      <c r="Q178" s="102"/>
      <c r="R178" s="102"/>
      <c r="S178" s="102"/>
      <c r="T178" s="102"/>
      <c r="U178" s="102"/>
      <c r="V178" s="102"/>
      <c r="W178" s="102"/>
      <c r="X178" s="102"/>
      <c r="Y178" s="102"/>
      <c r="Z178" s="102"/>
      <c r="AA178" s="102"/>
      <c r="AB178" s="106"/>
    </row>
    <row r="179" ht="12.75" customHeight="1">
      <c r="A179" s="102">
        <v>3051.0</v>
      </c>
      <c r="B179" s="103">
        <v>39251.0</v>
      </c>
      <c r="C179" s="102" t="s">
        <v>228</v>
      </c>
      <c r="D179" s="102" t="s">
        <v>6695</v>
      </c>
      <c r="E179" s="102"/>
      <c r="F179" s="102">
        <v>3650.0</v>
      </c>
      <c r="G179" s="102">
        <v>74.0</v>
      </c>
      <c r="H179" s="102"/>
      <c r="I179" s="102"/>
      <c r="J179" s="102"/>
      <c r="K179" s="102"/>
      <c r="L179" s="102"/>
      <c r="M179" s="102"/>
      <c r="N179" s="102"/>
      <c r="O179" s="102"/>
      <c r="P179" s="102"/>
      <c r="Q179" s="102"/>
      <c r="R179" s="102"/>
      <c r="S179" s="102"/>
      <c r="T179" s="102"/>
      <c r="U179" s="102"/>
      <c r="V179" s="102"/>
      <c r="W179" s="102"/>
      <c r="X179" s="102"/>
      <c r="Y179" s="102"/>
      <c r="Z179" s="102"/>
      <c r="AA179" s="102"/>
      <c r="AB179" s="102"/>
    </row>
    <row r="180" ht="12.75" customHeight="1">
      <c r="A180" s="102">
        <v>3150.0</v>
      </c>
      <c r="B180" s="103">
        <v>39258.0</v>
      </c>
      <c r="C180" s="102" t="s">
        <v>228</v>
      </c>
      <c r="D180" s="102" t="s">
        <v>6624</v>
      </c>
      <c r="E180" s="102"/>
      <c r="F180" s="102">
        <v>3650.0</v>
      </c>
      <c r="G180" s="102">
        <v>75.0</v>
      </c>
      <c r="H180" s="102"/>
      <c r="I180" s="102"/>
      <c r="J180" s="102"/>
      <c r="K180" s="102"/>
      <c r="L180" s="102"/>
      <c r="M180" s="102"/>
      <c r="N180" s="102"/>
      <c r="O180" s="102"/>
      <c r="P180" s="102"/>
      <c r="Q180" s="102"/>
      <c r="R180" s="102"/>
      <c r="S180" s="102"/>
      <c r="T180" s="102"/>
      <c r="U180" s="102"/>
      <c r="V180" s="102"/>
      <c r="W180" s="102"/>
      <c r="X180" s="102"/>
      <c r="Y180" s="102"/>
      <c r="Z180" s="102"/>
      <c r="AA180" s="102"/>
      <c r="AB180" s="102"/>
    </row>
    <row r="181" ht="12.75" customHeight="1">
      <c r="A181" s="102">
        <v>1347.0</v>
      </c>
      <c r="B181" s="103">
        <v>39209.0</v>
      </c>
      <c r="C181" s="102" t="s">
        <v>228</v>
      </c>
      <c r="D181" s="102" t="s">
        <v>6619</v>
      </c>
      <c r="E181" s="102"/>
      <c r="F181" s="102">
        <v>3700.0</v>
      </c>
      <c r="G181" s="102">
        <v>69.0</v>
      </c>
      <c r="H181" s="102"/>
      <c r="I181" s="102"/>
      <c r="J181" s="102"/>
      <c r="K181" s="102"/>
      <c r="L181" s="102"/>
      <c r="M181" s="102"/>
      <c r="N181" s="102"/>
      <c r="O181" s="102"/>
      <c r="P181" s="102"/>
      <c r="Q181" s="102"/>
      <c r="R181" s="102"/>
      <c r="S181" s="102"/>
      <c r="T181" s="102"/>
      <c r="U181" s="102"/>
      <c r="V181" s="102"/>
      <c r="W181" s="102"/>
      <c r="X181" s="102"/>
      <c r="Y181" s="102"/>
      <c r="Z181" s="102"/>
      <c r="AA181" s="102"/>
      <c r="AB181" s="102"/>
    </row>
    <row r="182" ht="12.75" customHeight="1">
      <c r="A182" s="106">
        <v>1307.0</v>
      </c>
      <c r="B182" s="107">
        <v>39194.0</v>
      </c>
      <c r="C182" s="102" t="s">
        <v>228</v>
      </c>
      <c r="D182" s="106" t="s">
        <v>6629</v>
      </c>
      <c r="E182" s="106"/>
      <c r="F182" s="106">
        <v>3700.0</v>
      </c>
      <c r="G182" s="106">
        <v>70.0</v>
      </c>
      <c r="H182" s="102"/>
      <c r="I182" s="102"/>
      <c r="J182" s="102"/>
      <c r="K182" s="102"/>
      <c r="L182" s="102"/>
      <c r="M182" s="102"/>
      <c r="N182" s="102"/>
      <c r="O182" s="102"/>
      <c r="P182" s="102"/>
      <c r="Q182" s="102"/>
      <c r="R182" s="102"/>
      <c r="S182" s="102"/>
      <c r="T182" s="102"/>
      <c r="U182" s="102"/>
      <c r="V182" s="102"/>
      <c r="W182" s="102"/>
      <c r="X182" s="102"/>
      <c r="Y182" s="102"/>
      <c r="Z182" s="102"/>
      <c r="AA182" s="102"/>
      <c r="AB182" s="106"/>
    </row>
    <row r="183" ht="12.75" customHeight="1">
      <c r="A183" s="106">
        <v>1659.0</v>
      </c>
      <c r="B183" s="107">
        <v>39234.0</v>
      </c>
      <c r="C183" s="102" t="s">
        <v>228</v>
      </c>
      <c r="D183" s="106" t="s">
        <v>6670</v>
      </c>
      <c r="E183" s="106"/>
      <c r="F183" s="106">
        <v>3700.0</v>
      </c>
      <c r="G183" s="106">
        <v>71.0</v>
      </c>
      <c r="H183" s="102"/>
      <c r="I183" s="102"/>
      <c r="J183" s="102"/>
      <c r="K183" s="102"/>
      <c r="L183" s="102"/>
      <c r="M183" s="102"/>
      <c r="N183" s="102"/>
      <c r="O183" s="102"/>
      <c r="P183" s="102"/>
      <c r="Q183" s="102"/>
      <c r="R183" s="102"/>
      <c r="S183" s="102"/>
      <c r="T183" s="102"/>
      <c r="U183" s="102"/>
      <c r="V183" s="102"/>
      <c r="W183" s="102"/>
      <c r="X183" s="102"/>
      <c r="Y183" s="102"/>
      <c r="Z183" s="102"/>
      <c r="AA183" s="102"/>
      <c r="AB183" s="106"/>
    </row>
    <row r="184" ht="12.75" customHeight="1">
      <c r="A184" s="102">
        <v>3182.0</v>
      </c>
      <c r="B184" s="103">
        <v>39235.0</v>
      </c>
      <c r="C184" s="102" t="s">
        <v>228</v>
      </c>
      <c r="D184" s="102" t="s">
        <v>6627</v>
      </c>
      <c r="E184" s="102"/>
      <c r="F184" s="102">
        <v>3700.0</v>
      </c>
      <c r="G184" s="102">
        <v>71.0</v>
      </c>
      <c r="H184" s="102"/>
      <c r="I184" s="102"/>
      <c r="J184" s="102"/>
      <c r="K184" s="102"/>
      <c r="L184" s="102"/>
      <c r="M184" s="102"/>
      <c r="N184" s="102"/>
      <c r="O184" s="102"/>
      <c r="P184" s="102"/>
      <c r="Q184" s="102"/>
      <c r="R184" s="102"/>
      <c r="S184" s="102"/>
      <c r="T184" s="102"/>
      <c r="U184" s="102"/>
      <c r="V184" s="102"/>
      <c r="W184" s="102"/>
      <c r="X184" s="102"/>
      <c r="Y184" s="102"/>
      <c r="Z184" s="102"/>
      <c r="AA184" s="102"/>
      <c r="AB184" s="102"/>
    </row>
    <row r="185" ht="12.75" customHeight="1">
      <c r="A185" s="102">
        <v>3091.0</v>
      </c>
      <c r="B185" s="103">
        <v>39245.0</v>
      </c>
      <c r="C185" s="102" t="s">
        <v>228</v>
      </c>
      <c r="D185" s="102" t="s">
        <v>6696</v>
      </c>
      <c r="E185" s="102"/>
      <c r="F185" s="102">
        <v>3700.0</v>
      </c>
      <c r="G185" s="102">
        <v>71.0</v>
      </c>
      <c r="H185" s="102"/>
      <c r="I185" s="102"/>
      <c r="J185" s="102"/>
      <c r="K185" s="102"/>
      <c r="L185" s="102"/>
      <c r="M185" s="102"/>
      <c r="N185" s="102"/>
      <c r="O185" s="102"/>
      <c r="P185" s="102"/>
      <c r="Q185" s="102"/>
      <c r="R185" s="102"/>
      <c r="S185" s="102"/>
      <c r="T185" s="102"/>
      <c r="U185" s="102"/>
      <c r="V185" s="102"/>
      <c r="W185" s="102"/>
      <c r="X185" s="102"/>
      <c r="Y185" s="102"/>
      <c r="Z185" s="102"/>
      <c r="AA185" s="102"/>
      <c r="AB185" s="102"/>
    </row>
    <row r="186" ht="12.75" customHeight="1">
      <c r="A186" s="106">
        <v>45.0</v>
      </c>
      <c r="B186" s="107">
        <v>39275.0</v>
      </c>
      <c r="C186" s="102" t="s">
        <v>228</v>
      </c>
      <c r="D186" s="106" t="s">
        <v>6614</v>
      </c>
      <c r="E186" s="106"/>
      <c r="F186" s="106">
        <v>3700.0</v>
      </c>
      <c r="G186" s="106">
        <v>72.0</v>
      </c>
      <c r="H186" s="102"/>
      <c r="I186" s="102"/>
      <c r="J186" s="102"/>
      <c r="K186" s="102"/>
      <c r="L186" s="102"/>
      <c r="M186" s="102"/>
      <c r="N186" s="102"/>
      <c r="O186" s="102"/>
      <c r="P186" s="102"/>
      <c r="Q186" s="102"/>
      <c r="R186" s="102"/>
      <c r="S186" s="102"/>
      <c r="T186" s="102"/>
      <c r="U186" s="102"/>
      <c r="V186" s="102"/>
      <c r="W186" s="102"/>
      <c r="X186" s="102"/>
      <c r="Y186" s="102"/>
      <c r="Z186" s="102"/>
      <c r="AA186" s="102"/>
      <c r="AB186" s="106"/>
    </row>
    <row r="187" ht="12.75" customHeight="1">
      <c r="A187" s="104">
        <v>1200.0</v>
      </c>
      <c r="B187" s="105">
        <v>39227.0</v>
      </c>
      <c r="C187" s="102" t="s">
        <v>228</v>
      </c>
      <c r="D187" s="104" t="s">
        <v>6697</v>
      </c>
      <c r="E187" s="104"/>
      <c r="F187" s="104">
        <v>3700.0</v>
      </c>
      <c r="G187" s="104">
        <v>73.0</v>
      </c>
      <c r="H187" s="102"/>
      <c r="I187" s="102"/>
      <c r="J187" s="102"/>
      <c r="K187" s="102"/>
      <c r="L187" s="102"/>
      <c r="M187" s="102"/>
      <c r="N187" s="102"/>
      <c r="O187" s="102"/>
      <c r="P187" s="102"/>
      <c r="Q187" s="102"/>
      <c r="R187" s="102"/>
      <c r="S187" s="102"/>
      <c r="T187" s="102"/>
      <c r="U187" s="102"/>
      <c r="V187" s="102"/>
      <c r="W187" s="102"/>
      <c r="X187" s="102"/>
      <c r="Y187" s="102"/>
      <c r="Z187" s="102"/>
      <c r="AA187" s="102"/>
      <c r="AB187" s="104"/>
    </row>
    <row r="188" ht="12.75" customHeight="1">
      <c r="A188" s="104">
        <v>19.0</v>
      </c>
      <c r="B188" s="105">
        <v>39269.0</v>
      </c>
      <c r="C188" s="102" t="s">
        <v>228</v>
      </c>
      <c r="D188" s="104" t="s">
        <v>6698</v>
      </c>
      <c r="E188" s="104"/>
      <c r="F188" s="104">
        <v>3700.0</v>
      </c>
      <c r="G188" s="104">
        <v>73.0</v>
      </c>
      <c r="H188" s="102"/>
      <c r="I188" s="102"/>
      <c r="J188" s="102"/>
      <c r="K188" s="102"/>
      <c r="L188" s="102"/>
      <c r="M188" s="102"/>
      <c r="N188" s="102"/>
      <c r="O188" s="102"/>
      <c r="P188" s="102"/>
      <c r="Q188" s="102"/>
      <c r="R188" s="102"/>
      <c r="S188" s="102"/>
      <c r="T188" s="102"/>
      <c r="U188" s="102"/>
      <c r="V188" s="102"/>
      <c r="W188" s="102"/>
      <c r="X188" s="102"/>
      <c r="Y188" s="102"/>
      <c r="Z188" s="102"/>
      <c r="AA188" s="102"/>
      <c r="AB188" s="104"/>
    </row>
    <row r="189" ht="12.75" customHeight="1">
      <c r="A189" s="102">
        <v>2897.0</v>
      </c>
      <c r="B189" s="103">
        <v>39285.0</v>
      </c>
      <c r="C189" s="102" t="s">
        <v>228</v>
      </c>
      <c r="D189" s="102" t="s">
        <v>6699</v>
      </c>
      <c r="E189" s="102"/>
      <c r="F189" s="102">
        <v>3700.0</v>
      </c>
      <c r="G189" s="102">
        <v>74.0</v>
      </c>
      <c r="H189" s="102"/>
      <c r="I189" s="102"/>
      <c r="J189" s="102"/>
      <c r="K189" s="102"/>
      <c r="L189" s="102"/>
      <c r="M189" s="102"/>
      <c r="N189" s="102"/>
      <c r="O189" s="102"/>
      <c r="P189" s="102"/>
      <c r="Q189" s="102"/>
      <c r="R189" s="102"/>
      <c r="S189" s="102"/>
      <c r="T189" s="102"/>
      <c r="U189" s="102"/>
      <c r="V189" s="102"/>
      <c r="W189" s="102"/>
      <c r="X189" s="102"/>
      <c r="Y189" s="102"/>
      <c r="Z189" s="102"/>
      <c r="AA189" s="102"/>
      <c r="AB189" s="102"/>
    </row>
    <row r="190" ht="12.75" customHeight="1">
      <c r="A190" s="106">
        <v>1613.0</v>
      </c>
      <c r="B190" s="107">
        <v>39228.0</v>
      </c>
      <c r="C190" s="102" t="s">
        <v>228</v>
      </c>
      <c r="D190" s="106" t="s">
        <v>6670</v>
      </c>
      <c r="E190" s="106"/>
      <c r="F190" s="106">
        <v>3750.0</v>
      </c>
      <c r="G190" s="106">
        <v>73.0</v>
      </c>
      <c r="H190" s="102"/>
      <c r="I190" s="102"/>
      <c r="J190" s="102"/>
      <c r="K190" s="102"/>
      <c r="L190" s="102"/>
      <c r="M190" s="102"/>
      <c r="N190" s="102"/>
      <c r="O190" s="102"/>
      <c r="P190" s="102"/>
      <c r="Q190" s="102"/>
      <c r="R190" s="102"/>
      <c r="S190" s="102"/>
      <c r="T190" s="102"/>
      <c r="U190" s="102"/>
      <c r="V190" s="102"/>
      <c r="W190" s="102"/>
      <c r="X190" s="102"/>
      <c r="Y190" s="102"/>
      <c r="Z190" s="102"/>
      <c r="AA190" s="102"/>
      <c r="AB190" s="106"/>
    </row>
    <row r="191" ht="12.75" customHeight="1">
      <c r="A191" s="102">
        <v>1696.0</v>
      </c>
      <c r="B191" s="103">
        <v>39235.0</v>
      </c>
      <c r="C191" s="102" t="s">
        <v>228</v>
      </c>
      <c r="D191" s="102" t="s">
        <v>6681</v>
      </c>
      <c r="E191" s="102"/>
      <c r="F191" s="102">
        <v>3750.0</v>
      </c>
      <c r="G191" s="102">
        <v>73.0</v>
      </c>
      <c r="H191" s="102"/>
      <c r="I191" s="102"/>
      <c r="J191" s="102"/>
      <c r="K191" s="102"/>
      <c r="L191" s="102"/>
      <c r="M191" s="102"/>
      <c r="N191" s="102"/>
      <c r="O191" s="102"/>
      <c r="P191" s="102"/>
      <c r="Q191" s="102"/>
      <c r="R191" s="102"/>
      <c r="S191" s="102"/>
      <c r="T191" s="102"/>
      <c r="U191" s="102"/>
      <c r="V191" s="102"/>
      <c r="W191" s="102"/>
      <c r="X191" s="102"/>
      <c r="Y191" s="102"/>
      <c r="Z191" s="102"/>
      <c r="AA191" s="102"/>
      <c r="AB191" s="102"/>
    </row>
    <row r="192" ht="12.75" customHeight="1">
      <c r="A192" s="102">
        <v>3088.0</v>
      </c>
      <c r="B192" s="103">
        <v>39245.0</v>
      </c>
      <c r="C192" s="102" t="s">
        <v>228</v>
      </c>
      <c r="D192" s="102" t="s">
        <v>6642</v>
      </c>
      <c r="E192" s="102"/>
      <c r="F192" s="102">
        <v>3750.0</v>
      </c>
      <c r="G192" s="102">
        <v>73.0</v>
      </c>
      <c r="H192" s="102"/>
      <c r="I192" s="102"/>
      <c r="J192" s="102"/>
      <c r="K192" s="102"/>
      <c r="L192" s="102"/>
      <c r="M192" s="102"/>
      <c r="N192" s="102"/>
      <c r="O192" s="102"/>
      <c r="P192" s="102"/>
      <c r="Q192" s="102"/>
      <c r="R192" s="102"/>
      <c r="S192" s="102"/>
      <c r="T192" s="102"/>
      <c r="U192" s="102"/>
      <c r="V192" s="102"/>
      <c r="W192" s="102"/>
      <c r="X192" s="102"/>
      <c r="Y192" s="102"/>
      <c r="Z192" s="102"/>
      <c r="AA192" s="102"/>
      <c r="AB192" s="102"/>
    </row>
    <row r="193" ht="12.75" customHeight="1">
      <c r="A193" s="102">
        <v>3090.0</v>
      </c>
      <c r="B193" s="103">
        <v>39245.0</v>
      </c>
      <c r="C193" s="102" t="s">
        <v>228</v>
      </c>
      <c r="D193" s="102" t="s">
        <v>6642</v>
      </c>
      <c r="E193" s="102"/>
      <c r="F193" s="102">
        <v>3750.0</v>
      </c>
      <c r="G193" s="102">
        <v>73.0</v>
      </c>
      <c r="H193" s="102"/>
      <c r="I193" s="102"/>
      <c r="J193" s="102"/>
      <c r="K193" s="102"/>
      <c r="L193" s="102"/>
      <c r="M193" s="102"/>
      <c r="N193" s="102"/>
      <c r="O193" s="102"/>
      <c r="P193" s="102"/>
      <c r="Q193" s="102"/>
      <c r="R193" s="102"/>
      <c r="S193" s="102"/>
      <c r="T193" s="102"/>
      <c r="U193" s="102"/>
      <c r="V193" s="102"/>
      <c r="W193" s="102"/>
      <c r="X193" s="102"/>
      <c r="Y193" s="102"/>
      <c r="Z193" s="102"/>
      <c r="AA193" s="102"/>
      <c r="AB193" s="102"/>
    </row>
    <row r="194" ht="12.75" customHeight="1">
      <c r="A194" s="106">
        <v>3166.0</v>
      </c>
      <c r="B194" s="107">
        <v>39260.0</v>
      </c>
      <c r="C194" s="102" t="s">
        <v>228</v>
      </c>
      <c r="D194" s="106" t="s">
        <v>6587</v>
      </c>
      <c r="E194" s="106"/>
      <c r="F194" s="106">
        <v>3750.0</v>
      </c>
      <c r="G194" s="106">
        <v>73.0</v>
      </c>
      <c r="H194" s="102"/>
      <c r="I194" s="102"/>
      <c r="J194" s="102"/>
      <c r="K194" s="102"/>
      <c r="L194" s="102"/>
      <c r="M194" s="102"/>
      <c r="N194" s="102"/>
      <c r="O194" s="102"/>
      <c r="P194" s="102"/>
      <c r="Q194" s="102"/>
      <c r="R194" s="102"/>
      <c r="S194" s="102"/>
      <c r="T194" s="102"/>
      <c r="U194" s="102"/>
      <c r="V194" s="102"/>
      <c r="W194" s="102"/>
      <c r="X194" s="102"/>
      <c r="Y194" s="102"/>
      <c r="Z194" s="102"/>
      <c r="AA194" s="102"/>
      <c r="AB194" s="106"/>
    </row>
    <row r="195" ht="12.75" customHeight="1">
      <c r="A195" s="102">
        <v>15.0</v>
      </c>
      <c r="B195" s="103">
        <v>39266.0</v>
      </c>
      <c r="C195" s="102" t="s">
        <v>228</v>
      </c>
      <c r="D195" s="102" t="s">
        <v>6624</v>
      </c>
      <c r="E195" s="102"/>
      <c r="F195" s="102">
        <v>3750.0</v>
      </c>
      <c r="G195" s="102">
        <v>73.0</v>
      </c>
      <c r="H195" s="102"/>
      <c r="I195" s="102"/>
      <c r="J195" s="102"/>
      <c r="K195" s="102"/>
      <c r="L195" s="102"/>
      <c r="M195" s="102"/>
      <c r="N195" s="102"/>
      <c r="O195" s="102"/>
      <c r="P195" s="102"/>
      <c r="Q195" s="102"/>
      <c r="R195" s="102"/>
      <c r="S195" s="102"/>
      <c r="T195" s="102"/>
      <c r="U195" s="102"/>
      <c r="V195" s="102"/>
      <c r="W195" s="102"/>
      <c r="X195" s="102"/>
      <c r="Y195" s="102"/>
      <c r="Z195" s="102"/>
      <c r="AA195" s="102"/>
      <c r="AB195" s="102"/>
    </row>
    <row r="196" ht="12.75" customHeight="1">
      <c r="A196" s="102">
        <v>3038.0</v>
      </c>
      <c r="B196" s="103">
        <v>39256.0</v>
      </c>
      <c r="C196" s="102" t="s">
        <v>228</v>
      </c>
      <c r="D196" s="102" t="s">
        <v>6700</v>
      </c>
      <c r="E196" s="102"/>
      <c r="F196" s="102">
        <v>3750.0</v>
      </c>
      <c r="G196" s="102">
        <v>74.0</v>
      </c>
      <c r="H196" s="102"/>
      <c r="I196" s="102"/>
      <c r="J196" s="102"/>
      <c r="K196" s="102"/>
      <c r="L196" s="102"/>
      <c r="M196" s="102"/>
      <c r="N196" s="102"/>
      <c r="O196" s="102"/>
      <c r="P196" s="102"/>
      <c r="Q196" s="102"/>
      <c r="R196" s="102"/>
      <c r="S196" s="102"/>
      <c r="T196" s="102"/>
      <c r="U196" s="102"/>
      <c r="V196" s="102"/>
      <c r="W196" s="102"/>
      <c r="X196" s="102"/>
      <c r="Y196" s="102"/>
      <c r="Z196" s="102"/>
      <c r="AA196" s="102"/>
      <c r="AB196" s="102"/>
    </row>
    <row r="197" ht="12.75" customHeight="1">
      <c r="A197" s="102">
        <v>1633.0</v>
      </c>
      <c r="B197" s="103">
        <v>39230.0</v>
      </c>
      <c r="C197" s="102" t="s">
        <v>228</v>
      </c>
      <c r="D197" s="102" t="s">
        <v>6690</v>
      </c>
      <c r="E197" s="102"/>
      <c r="F197" s="102">
        <v>3800.0</v>
      </c>
      <c r="G197" s="102">
        <v>76.0</v>
      </c>
      <c r="H197" s="102"/>
      <c r="I197" s="102"/>
      <c r="J197" s="102"/>
      <c r="K197" s="102"/>
      <c r="L197" s="102"/>
      <c r="M197" s="102"/>
      <c r="N197" s="102"/>
      <c r="O197" s="102"/>
      <c r="P197" s="102"/>
      <c r="Q197" s="102"/>
      <c r="R197" s="102"/>
      <c r="S197" s="102"/>
      <c r="T197" s="102"/>
      <c r="U197" s="102"/>
      <c r="V197" s="102"/>
      <c r="W197" s="102"/>
      <c r="X197" s="102"/>
      <c r="Y197" s="102"/>
      <c r="Z197" s="102"/>
      <c r="AA197" s="102"/>
      <c r="AB197" s="102"/>
    </row>
    <row r="198" ht="12.75" customHeight="1">
      <c r="A198" s="102">
        <v>1362.0</v>
      </c>
      <c r="B198" s="103">
        <v>39214.0</v>
      </c>
      <c r="C198" s="102" t="s">
        <v>228</v>
      </c>
      <c r="D198" s="102" t="s">
        <v>6701</v>
      </c>
      <c r="E198" s="102"/>
      <c r="F198" s="102">
        <v>3800.0</v>
      </c>
      <c r="G198" s="102">
        <v>69.0</v>
      </c>
      <c r="H198" s="102"/>
      <c r="I198" s="102"/>
      <c r="J198" s="102"/>
      <c r="K198" s="102"/>
      <c r="L198" s="102"/>
      <c r="M198" s="102"/>
      <c r="N198" s="102"/>
      <c r="O198" s="102"/>
      <c r="P198" s="102"/>
      <c r="Q198" s="102"/>
      <c r="R198" s="102"/>
      <c r="S198" s="102"/>
      <c r="T198" s="102"/>
      <c r="U198" s="102"/>
      <c r="V198" s="102"/>
      <c r="W198" s="102"/>
      <c r="X198" s="102"/>
      <c r="Y198" s="102"/>
      <c r="Z198" s="102"/>
      <c r="AA198" s="102"/>
      <c r="AB198" s="102"/>
    </row>
    <row r="199" ht="12.75" customHeight="1">
      <c r="A199" s="106">
        <v>1173.0</v>
      </c>
      <c r="B199" s="107">
        <v>39181.0</v>
      </c>
      <c r="C199" s="102" t="s">
        <v>228</v>
      </c>
      <c r="D199" s="106" t="s">
        <v>6629</v>
      </c>
      <c r="E199" s="106"/>
      <c r="F199" s="106">
        <v>3800.0</v>
      </c>
      <c r="G199" s="106">
        <v>70.0</v>
      </c>
      <c r="H199" s="102"/>
      <c r="I199" s="102"/>
      <c r="J199" s="102"/>
      <c r="K199" s="102"/>
      <c r="L199" s="102"/>
      <c r="M199" s="102"/>
      <c r="N199" s="102"/>
      <c r="O199" s="102"/>
      <c r="P199" s="102"/>
      <c r="Q199" s="102"/>
      <c r="R199" s="102"/>
      <c r="S199" s="102"/>
      <c r="T199" s="102"/>
      <c r="U199" s="102"/>
      <c r="V199" s="102"/>
      <c r="W199" s="102"/>
      <c r="X199" s="102"/>
      <c r="Y199" s="102"/>
      <c r="Z199" s="102"/>
      <c r="AA199" s="102"/>
      <c r="AB199" s="106"/>
    </row>
    <row r="200" ht="12.75" customHeight="1">
      <c r="A200" s="102">
        <v>1337.0</v>
      </c>
      <c r="B200" s="103">
        <v>39206.0</v>
      </c>
      <c r="C200" s="102" t="s">
        <v>228</v>
      </c>
      <c r="D200" s="102" t="s">
        <v>6650</v>
      </c>
      <c r="E200" s="102"/>
      <c r="F200" s="102">
        <v>3800.0</v>
      </c>
      <c r="G200" s="102">
        <v>70.0</v>
      </c>
      <c r="H200" s="102"/>
      <c r="I200" s="102"/>
      <c r="J200" s="102"/>
      <c r="K200" s="102"/>
      <c r="L200" s="102"/>
      <c r="M200" s="102"/>
      <c r="N200" s="102"/>
      <c r="O200" s="102"/>
      <c r="P200" s="102"/>
      <c r="Q200" s="102"/>
      <c r="R200" s="102"/>
      <c r="S200" s="102"/>
      <c r="T200" s="102"/>
      <c r="U200" s="102"/>
      <c r="V200" s="102"/>
      <c r="W200" s="102"/>
      <c r="X200" s="102"/>
      <c r="Y200" s="102"/>
      <c r="Z200" s="102"/>
      <c r="AA200" s="102"/>
      <c r="AB200" s="102"/>
    </row>
    <row r="201" ht="12.75" customHeight="1">
      <c r="A201" s="102">
        <v>3065.0</v>
      </c>
      <c r="B201" s="103">
        <v>39244.0</v>
      </c>
      <c r="C201" s="102" t="s">
        <v>228</v>
      </c>
      <c r="D201" s="102" t="s">
        <v>6702</v>
      </c>
      <c r="E201" s="102"/>
      <c r="F201" s="102">
        <v>3800.0</v>
      </c>
      <c r="G201" s="102">
        <v>71.0</v>
      </c>
      <c r="H201" s="102"/>
      <c r="I201" s="102"/>
      <c r="J201" s="102"/>
      <c r="K201" s="102"/>
      <c r="L201" s="102"/>
      <c r="M201" s="102"/>
      <c r="N201" s="102"/>
      <c r="O201" s="102"/>
      <c r="P201" s="102"/>
      <c r="Q201" s="102"/>
      <c r="R201" s="102"/>
      <c r="S201" s="102"/>
      <c r="T201" s="102"/>
      <c r="U201" s="102"/>
      <c r="V201" s="102"/>
      <c r="W201" s="102"/>
      <c r="X201" s="102"/>
      <c r="Y201" s="102"/>
      <c r="Z201" s="102"/>
      <c r="AA201" s="102"/>
      <c r="AB201" s="102"/>
    </row>
    <row r="202" ht="12.75" customHeight="1">
      <c r="A202" s="102">
        <v>1172.0</v>
      </c>
      <c r="B202" s="103">
        <v>39180.0</v>
      </c>
      <c r="C202" s="102" t="s">
        <v>228</v>
      </c>
      <c r="D202" s="102" t="s">
        <v>6703</v>
      </c>
      <c r="E202" s="102"/>
      <c r="F202" s="102">
        <v>3800.0</v>
      </c>
      <c r="G202" s="102">
        <v>72.0</v>
      </c>
      <c r="H202" s="102"/>
      <c r="I202" s="102"/>
      <c r="J202" s="102"/>
      <c r="K202" s="102"/>
      <c r="L202" s="102"/>
      <c r="M202" s="102"/>
      <c r="N202" s="102"/>
      <c r="O202" s="102"/>
      <c r="P202" s="102"/>
      <c r="Q202" s="102"/>
      <c r="R202" s="102"/>
      <c r="S202" s="102"/>
      <c r="T202" s="102"/>
      <c r="U202" s="102"/>
      <c r="V202" s="102"/>
      <c r="W202" s="102"/>
      <c r="X202" s="102"/>
      <c r="Y202" s="102"/>
      <c r="Z202" s="102"/>
      <c r="AA202" s="102"/>
      <c r="AB202" s="102"/>
    </row>
    <row r="203" ht="12.75" customHeight="1">
      <c r="A203" s="102">
        <v>1664.0</v>
      </c>
      <c r="B203" s="103">
        <v>39213.0</v>
      </c>
      <c r="C203" s="102" t="s">
        <v>228</v>
      </c>
      <c r="D203" s="102" t="s">
        <v>6704</v>
      </c>
      <c r="E203" s="102"/>
      <c r="F203" s="102">
        <v>3800.0</v>
      </c>
      <c r="G203" s="102">
        <v>72.0</v>
      </c>
      <c r="H203" s="102"/>
      <c r="I203" s="102"/>
      <c r="J203" s="102"/>
      <c r="K203" s="102"/>
      <c r="L203" s="102"/>
      <c r="M203" s="102"/>
      <c r="N203" s="102"/>
      <c r="O203" s="102"/>
      <c r="P203" s="102"/>
      <c r="Q203" s="102"/>
      <c r="R203" s="102"/>
      <c r="S203" s="102"/>
      <c r="T203" s="102"/>
      <c r="U203" s="102"/>
      <c r="V203" s="102"/>
      <c r="W203" s="102"/>
      <c r="X203" s="102"/>
      <c r="Y203" s="102"/>
      <c r="Z203" s="102"/>
      <c r="AA203" s="102"/>
      <c r="AB203" s="102"/>
    </row>
    <row r="204" ht="12.75" customHeight="1">
      <c r="A204" s="102">
        <v>1693.0</v>
      </c>
      <c r="B204" s="103">
        <v>39235.0</v>
      </c>
      <c r="C204" s="102" t="s">
        <v>228</v>
      </c>
      <c r="D204" s="102" t="s">
        <v>6705</v>
      </c>
      <c r="E204" s="102"/>
      <c r="F204" s="102">
        <v>3800.0</v>
      </c>
      <c r="G204" s="102">
        <v>72.0</v>
      </c>
      <c r="H204" s="102"/>
      <c r="I204" s="102"/>
      <c r="J204" s="102"/>
      <c r="K204" s="102"/>
      <c r="L204" s="102"/>
      <c r="M204" s="102"/>
      <c r="N204" s="102"/>
      <c r="O204" s="102"/>
      <c r="P204" s="102"/>
      <c r="Q204" s="102"/>
      <c r="R204" s="102"/>
      <c r="S204" s="102"/>
      <c r="T204" s="102"/>
      <c r="U204" s="102"/>
      <c r="V204" s="102"/>
      <c r="W204" s="102"/>
      <c r="X204" s="102"/>
      <c r="Y204" s="102"/>
      <c r="Z204" s="102"/>
      <c r="AA204" s="102"/>
      <c r="AB204" s="102"/>
    </row>
    <row r="205" ht="12.75" customHeight="1">
      <c r="A205" s="102">
        <v>3085.0</v>
      </c>
      <c r="B205" s="103">
        <v>39245.0</v>
      </c>
      <c r="C205" s="102" t="s">
        <v>228</v>
      </c>
      <c r="D205" s="102" t="s">
        <v>6706</v>
      </c>
      <c r="E205" s="102"/>
      <c r="F205" s="102">
        <v>3800.0</v>
      </c>
      <c r="G205" s="102">
        <v>72.0</v>
      </c>
      <c r="H205" s="102"/>
      <c r="I205" s="102"/>
      <c r="J205" s="102"/>
      <c r="K205" s="102"/>
      <c r="L205" s="102"/>
      <c r="M205" s="102"/>
      <c r="N205" s="102"/>
      <c r="O205" s="102"/>
      <c r="P205" s="102"/>
      <c r="Q205" s="102"/>
      <c r="R205" s="102"/>
      <c r="S205" s="102"/>
      <c r="T205" s="102"/>
      <c r="U205" s="102"/>
      <c r="V205" s="102"/>
      <c r="W205" s="102"/>
      <c r="X205" s="102"/>
      <c r="Y205" s="102"/>
      <c r="Z205" s="102"/>
      <c r="AA205" s="102"/>
      <c r="AB205" s="102"/>
    </row>
    <row r="206" ht="12.75" customHeight="1">
      <c r="A206" s="102">
        <v>1336.0</v>
      </c>
      <c r="B206" s="103">
        <v>39206.0</v>
      </c>
      <c r="C206" s="102" t="s">
        <v>228</v>
      </c>
      <c r="D206" s="102" t="s">
        <v>6707</v>
      </c>
      <c r="E206" s="102"/>
      <c r="F206" s="102">
        <v>3800.0</v>
      </c>
      <c r="G206" s="102">
        <v>73.0</v>
      </c>
      <c r="H206" s="102"/>
      <c r="I206" s="102"/>
      <c r="J206" s="102"/>
      <c r="K206" s="102"/>
      <c r="L206" s="102"/>
      <c r="M206" s="102"/>
      <c r="N206" s="102"/>
      <c r="O206" s="102"/>
      <c r="P206" s="102"/>
      <c r="Q206" s="102"/>
      <c r="R206" s="102"/>
      <c r="S206" s="102"/>
      <c r="T206" s="102"/>
      <c r="U206" s="102"/>
      <c r="V206" s="102"/>
      <c r="W206" s="102"/>
      <c r="X206" s="102"/>
      <c r="Y206" s="102"/>
      <c r="Z206" s="102"/>
      <c r="AA206" s="102"/>
      <c r="AB206" s="102"/>
    </row>
    <row r="207" ht="12.75" customHeight="1">
      <c r="A207" s="102">
        <v>1182.0</v>
      </c>
      <c r="B207" s="103">
        <v>39221.0</v>
      </c>
      <c r="C207" s="102" t="s">
        <v>228</v>
      </c>
      <c r="D207" s="102" t="s">
        <v>6708</v>
      </c>
      <c r="E207" s="102"/>
      <c r="F207" s="102">
        <v>3800.0</v>
      </c>
      <c r="G207" s="102">
        <v>73.0</v>
      </c>
      <c r="H207" s="102"/>
      <c r="I207" s="102"/>
      <c r="J207" s="102"/>
      <c r="K207" s="102"/>
      <c r="L207" s="102"/>
      <c r="M207" s="102"/>
      <c r="N207" s="102"/>
      <c r="O207" s="102"/>
      <c r="P207" s="102"/>
      <c r="Q207" s="102"/>
      <c r="R207" s="102"/>
      <c r="S207" s="102"/>
      <c r="T207" s="102"/>
      <c r="U207" s="102"/>
      <c r="V207" s="102"/>
      <c r="W207" s="102"/>
      <c r="X207" s="102"/>
      <c r="Y207" s="102"/>
      <c r="Z207" s="102"/>
      <c r="AA207" s="102"/>
      <c r="AB207" s="102"/>
    </row>
    <row r="208" ht="12.75" customHeight="1">
      <c r="A208" s="102">
        <v>1698.0</v>
      </c>
      <c r="B208" s="103">
        <v>39235.0</v>
      </c>
      <c r="C208" s="102" t="s">
        <v>228</v>
      </c>
      <c r="D208" s="102" t="s">
        <v>6709</v>
      </c>
      <c r="E208" s="102"/>
      <c r="F208" s="102">
        <v>3800.0</v>
      </c>
      <c r="G208" s="102">
        <v>73.0</v>
      </c>
      <c r="H208" s="102"/>
      <c r="I208" s="102"/>
      <c r="J208" s="102"/>
      <c r="K208" s="102"/>
      <c r="L208" s="102"/>
      <c r="M208" s="102"/>
      <c r="N208" s="102"/>
      <c r="O208" s="102"/>
      <c r="P208" s="102"/>
      <c r="Q208" s="102"/>
      <c r="R208" s="102"/>
      <c r="S208" s="102"/>
      <c r="T208" s="102"/>
      <c r="U208" s="102"/>
      <c r="V208" s="102"/>
      <c r="W208" s="102"/>
      <c r="X208" s="102"/>
      <c r="Y208" s="102"/>
      <c r="Z208" s="102"/>
      <c r="AA208" s="102"/>
      <c r="AB208" s="102"/>
    </row>
    <row r="209" ht="12.75" customHeight="1">
      <c r="A209" s="106">
        <v>3075.0</v>
      </c>
      <c r="B209" s="107">
        <v>39244.0</v>
      </c>
      <c r="C209" s="102" t="s">
        <v>228</v>
      </c>
      <c r="D209" s="106" t="s">
        <v>6710</v>
      </c>
      <c r="E209" s="106"/>
      <c r="F209" s="106">
        <v>3800.0</v>
      </c>
      <c r="G209" s="106">
        <v>73.0</v>
      </c>
      <c r="H209" s="102"/>
      <c r="I209" s="102"/>
      <c r="J209" s="102"/>
      <c r="K209" s="102"/>
      <c r="L209" s="102"/>
      <c r="M209" s="102"/>
      <c r="N209" s="102"/>
      <c r="O209" s="102"/>
      <c r="P209" s="102"/>
      <c r="Q209" s="102"/>
      <c r="R209" s="102"/>
      <c r="S209" s="102"/>
      <c r="T209" s="102"/>
      <c r="U209" s="102"/>
      <c r="V209" s="102"/>
      <c r="W209" s="102"/>
      <c r="X209" s="102"/>
      <c r="Y209" s="102"/>
      <c r="Z209" s="102"/>
      <c r="AA209" s="102"/>
      <c r="AB209" s="106"/>
    </row>
    <row r="210" ht="12.75" customHeight="1">
      <c r="A210" s="106">
        <v>3030.0</v>
      </c>
      <c r="B210" s="107">
        <v>39255.0</v>
      </c>
      <c r="C210" s="102" t="s">
        <v>228</v>
      </c>
      <c r="D210" s="106" t="s">
        <v>6614</v>
      </c>
      <c r="E210" s="106"/>
      <c r="F210" s="106">
        <v>3800.0</v>
      </c>
      <c r="G210" s="106">
        <v>73.0</v>
      </c>
      <c r="H210" s="102"/>
      <c r="I210" s="102"/>
      <c r="J210" s="102"/>
      <c r="K210" s="102"/>
      <c r="L210" s="102"/>
      <c r="M210" s="102"/>
      <c r="N210" s="102"/>
      <c r="O210" s="102"/>
      <c r="P210" s="102"/>
      <c r="Q210" s="102"/>
      <c r="R210" s="102"/>
      <c r="S210" s="102"/>
      <c r="T210" s="102"/>
      <c r="U210" s="102"/>
      <c r="V210" s="102"/>
      <c r="W210" s="102"/>
      <c r="X210" s="102"/>
      <c r="Y210" s="102"/>
      <c r="Z210" s="102"/>
      <c r="AA210" s="102"/>
      <c r="AB210" s="106"/>
    </row>
    <row r="211" ht="12.75" customHeight="1">
      <c r="A211" s="106">
        <v>3164.0</v>
      </c>
      <c r="B211" s="107">
        <v>39259.0</v>
      </c>
      <c r="C211" s="102" t="s">
        <v>228</v>
      </c>
      <c r="D211" s="106" t="s">
        <v>6587</v>
      </c>
      <c r="E211" s="106"/>
      <c r="F211" s="106">
        <v>3800.0</v>
      </c>
      <c r="G211" s="106">
        <v>73.0</v>
      </c>
      <c r="H211" s="102"/>
      <c r="I211" s="102"/>
      <c r="J211" s="102"/>
      <c r="K211" s="102"/>
      <c r="L211" s="102"/>
      <c r="M211" s="102"/>
      <c r="N211" s="102"/>
      <c r="O211" s="102"/>
      <c r="P211" s="102"/>
      <c r="Q211" s="102"/>
      <c r="R211" s="102"/>
      <c r="S211" s="102"/>
      <c r="T211" s="102"/>
      <c r="U211" s="102"/>
      <c r="V211" s="102"/>
      <c r="W211" s="102"/>
      <c r="X211" s="102"/>
      <c r="Y211" s="102"/>
      <c r="Z211" s="102"/>
      <c r="AA211" s="102"/>
      <c r="AB211" s="106"/>
    </row>
    <row r="212" ht="12.75" customHeight="1">
      <c r="A212" s="106">
        <v>3178.0</v>
      </c>
      <c r="B212" s="107">
        <v>39263.0</v>
      </c>
      <c r="C212" s="102" t="s">
        <v>228</v>
      </c>
      <c r="D212" s="106" t="s">
        <v>6636</v>
      </c>
      <c r="E212" s="106"/>
      <c r="F212" s="106">
        <v>3800.0</v>
      </c>
      <c r="G212" s="106">
        <v>73.0</v>
      </c>
      <c r="H212" s="102"/>
      <c r="I212" s="102"/>
      <c r="J212" s="102"/>
      <c r="K212" s="102"/>
      <c r="L212" s="102"/>
      <c r="M212" s="102"/>
      <c r="N212" s="102"/>
      <c r="O212" s="102"/>
      <c r="P212" s="102"/>
      <c r="Q212" s="102"/>
      <c r="R212" s="102"/>
      <c r="S212" s="102"/>
      <c r="T212" s="102"/>
      <c r="U212" s="102"/>
      <c r="V212" s="102"/>
      <c r="W212" s="102"/>
      <c r="X212" s="102"/>
      <c r="Y212" s="102"/>
      <c r="Z212" s="102"/>
      <c r="AA212" s="102"/>
      <c r="AB212" s="106"/>
    </row>
    <row r="213" ht="12.75" customHeight="1">
      <c r="A213" s="106">
        <v>2896.0</v>
      </c>
      <c r="B213" s="107">
        <v>39285.0</v>
      </c>
      <c r="C213" s="102" t="s">
        <v>228</v>
      </c>
      <c r="D213" s="106" t="s">
        <v>6711</v>
      </c>
      <c r="E213" s="106"/>
      <c r="F213" s="106">
        <v>3800.0</v>
      </c>
      <c r="G213" s="106">
        <v>73.0</v>
      </c>
      <c r="H213" s="102"/>
      <c r="I213" s="102"/>
      <c r="J213" s="102"/>
      <c r="K213" s="102"/>
      <c r="L213" s="102"/>
      <c r="M213" s="102"/>
      <c r="N213" s="102"/>
      <c r="O213" s="102"/>
      <c r="P213" s="102"/>
      <c r="Q213" s="102"/>
      <c r="R213" s="102"/>
      <c r="S213" s="102"/>
      <c r="T213" s="102"/>
      <c r="U213" s="102"/>
      <c r="V213" s="102"/>
      <c r="W213" s="102"/>
      <c r="X213" s="102"/>
      <c r="Y213" s="102"/>
      <c r="Z213" s="102"/>
      <c r="AA213" s="102"/>
      <c r="AB213" s="106"/>
    </row>
    <row r="214" ht="12.75" customHeight="1">
      <c r="A214" s="102">
        <v>1352.0</v>
      </c>
      <c r="B214" s="103">
        <v>39210.0</v>
      </c>
      <c r="C214" s="102" t="s">
        <v>228</v>
      </c>
      <c r="D214" s="102" t="s">
        <v>6625</v>
      </c>
      <c r="E214" s="102"/>
      <c r="F214" s="102">
        <v>3800.0</v>
      </c>
      <c r="G214" s="102">
        <v>74.0</v>
      </c>
      <c r="H214" s="102"/>
      <c r="I214" s="102"/>
      <c r="J214" s="102"/>
      <c r="K214" s="102"/>
      <c r="L214" s="102"/>
      <c r="M214" s="102"/>
      <c r="N214" s="102"/>
      <c r="O214" s="102"/>
      <c r="P214" s="102"/>
      <c r="Q214" s="102"/>
      <c r="R214" s="102"/>
      <c r="S214" s="102"/>
      <c r="T214" s="102"/>
      <c r="U214" s="102"/>
      <c r="V214" s="102"/>
      <c r="W214" s="102"/>
      <c r="X214" s="102"/>
      <c r="Y214" s="102"/>
      <c r="Z214" s="102"/>
      <c r="AA214" s="102"/>
      <c r="AB214" s="102"/>
    </row>
    <row r="215" ht="12.75" customHeight="1">
      <c r="A215" s="102">
        <v>1610.0</v>
      </c>
      <c r="B215" s="103">
        <v>39228.0</v>
      </c>
      <c r="C215" s="102" t="s">
        <v>228</v>
      </c>
      <c r="D215" s="102" t="s">
        <v>6619</v>
      </c>
      <c r="E215" s="102"/>
      <c r="F215" s="102">
        <v>3800.0</v>
      </c>
      <c r="G215" s="102">
        <v>74.0</v>
      </c>
      <c r="H215" s="102"/>
      <c r="I215" s="102"/>
      <c r="J215" s="102"/>
      <c r="K215" s="102"/>
      <c r="L215" s="102"/>
      <c r="M215" s="102"/>
      <c r="N215" s="102"/>
      <c r="O215" s="102"/>
      <c r="P215" s="102"/>
      <c r="Q215" s="102"/>
      <c r="R215" s="102"/>
      <c r="S215" s="102"/>
      <c r="T215" s="102"/>
      <c r="U215" s="102"/>
      <c r="V215" s="102"/>
      <c r="W215" s="102"/>
      <c r="X215" s="102"/>
      <c r="Y215" s="102"/>
      <c r="Z215" s="102"/>
      <c r="AA215" s="102"/>
      <c r="AB215" s="102"/>
    </row>
    <row r="216" ht="12.75" customHeight="1">
      <c r="A216" s="102">
        <v>1612.0</v>
      </c>
      <c r="B216" s="103">
        <v>39228.0</v>
      </c>
      <c r="C216" s="102" t="s">
        <v>228</v>
      </c>
      <c r="D216" s="102" t="s">
        <v>6619</v>
      </c>
      <c r="E216" s="102"/>
      <c r="F216" s="102">
        <v>3800.0</v>
      </c>
      <c r="G216" s="102">
        <v>74.0</v>
      </c>
      <c r="H216" s="102"/>
      <c r="I216" s="102"/>
      <c r="J216" s="102"/>
      <c r="K216" s="102"/>
      <c r="L216" s="102"/>
      <c r="M216" s="102"/>
      <c r="N216" s="102"/>
      <c r="O216" s="102"/>
      <c r="P216" s="102"/>
      <c r="Q216" s="102"/>
      <c r="R216" s="102"/>
      <c r="S216" s="102"/>
      <c r="T216" s="102"/>
      <c r="U216" s="102"/>
      <c r="V216" s="102"/>
      <c r="W216" s="102"/>
      <c r="X216" s="102"/>
      <c r="Y216" s="102"/>
      <c r="Z216" s="102"/>
      <c r="AA216" s="102"/>
      <c r="AB216" s="102"/>
    </row>
    <row r="217" ht="12.75" customHeight="1">
      <c r="A217" s="106">
        <v>3082.0</v>
      </c>
      <c r="B217" s="107">
        <v>39244.0</v>
      </c>
      <c r="C217" s="102" t="s">
        <v>228</v>
      </c>
      <c r="D217" s="106" t="s">
        <v>6712</v>
      </c>
      <c r="E217" s="106"/>
      <c r="F217" s="106">
        <v>3800.0</v>
      </c>
      <c r="G217" s="106">
        <v>75.0</v>
      </c>
      <c r="H217" s="102"/>
      <c r="I217" s="102"/>
      <c r="J217" s="102"/>
      <c r="K217" s="102"/>
      <c r="L217" s="102"/>
      <c r="M217" s="102"/>
      <c r="N217" s="102"/>
      <c r="O217" s="102"/>
      <c r="P217" s="102"/>
      <c r="Q217" s="102"/>
      <c r="R217" s="102"/>
      <c r="S217" s="102"/>
      <c r="T217" s="102"/>
      <c r="U217" s="102"/>
      <c r="V217" s="102"/>
      <c r="W217" s="102"/>
      <c r="X217" s="102"/>
      <c r="Y217" s="102"/>
      <c r="Z217" s="102"/>
      <c r="AA217" s="102"/>
      <c r="AB217" s="106"/>
    </row>
    <row r="218" ht="12.75" customHeight="1">
      <c r="A218" s="104">
        <v>3035.0</v>
      </c>
      <c r="B218" s="105">
        <v>39255.0</v>
      </c>
      <c r="C218" s="102" t="s">
        <v>228</v>
      </c>
      <c r="D218" s="104" t="s">
        <v>6645</v>
      </c>
      <c r="E218" s="104"/>
      <c r="F218" s="104">
        <v>3800.0</v>
      </c>
      <c r="G218" s="104">
        <v>75.0</v>
      </c>
      <c r="H218" s="102"/>
      <c r="I218" s="102"/>
      <c r="J218" s="102"/>
      <c r="K218" s="102"/>
      <c r="L218" s="102"/>
      <c r="M218" s="102"/>
      <c r="N218" s="102"/>
      <c r="O218" s="102"/>
      <c r="P218" s="102"/>
      <c r="Q218" s="102"/>
      <c r="R218" s="102"/>
      <c r="S218" s="102"/>
      <c r="T218" s="102"/>
      <c r="U218" s="102"/>
      <c r="V218" s="102"/>
      <c r="W218" s="102"/>
      <c r="X218" s="102"/>
      <c r="Y218" s="102"/>
      <c r="Z218" s="102"/>
      <c r="AA218" s="102"/>
      <c r="AB218" s="104"/>
    </row>
    <row r="219" ht="12.75" customHeight="1">
      <c r="A219" s="102">
        <v>1377.0</v>
      </c>
      <c r="B219" s="103">
        <v>39216.0</v>
      </c>
      <c r="C219" s="102" t="s">
        <v>228</v>
      </c>
      <c r="D219" s="102" t="s">
        <v>6713</v>
      </c>
      <c r="E219" s="102"/>
      <c r="F219" s="102">
        <v>3850.0</v>
      </c>
      <c r="G219" s="102">
        <v>70.0</v>
      </c>
      <c r="H219" s="102"/>
      <c r="I219" s="102"/>
      <c r="J219" s="102"/>
      <c r="K219" s="102"/>
      <c r="L219" s="102"/>
      <c r="M219" s="102"/>
      <c r="N219" s="102"/>
      <c r="O219" s="102"/>
      <c r="P219" s="102"/>
      <c r="Q219" s="102"/>
      <c r="R219" s="102"/>
      <c r="S219" s="102"/>
      <c r="T219" s="102"/>
      <c r="U219" s="102"/>
      <c r="V219" s="102"/>
      <c r="W219" s="102"/>
      <c r="X219" s="102"/>
      <c r="Y219" s="102"/>
      <c r="Z219" s="102"/>
      <c r="AA219" s="102"/>
      <c r="AB219" s="102"/>
    </row>
    <row r="220" ht="12.75" customHeight="1">
      <c r="A220" s="106">
        <v>3161.0</v>
      </c>
      <c r="B220" s="107">
        <v>39259.0</v>
      </c>
      <c r="C220" s="102" t="s">
        <v>228</v>
      </c>
      <c r="D220" s="106" t="s">
        <v>6712</v>
      </c>
      <c r="E220" s="106"/>
      <c r="F220" s="106">
        <v>3850.0</v>
      </c>
      <c r="G220" s="106">
        <v>72.0</v>
      </c>
      <c r="H220" s="102"/>
      <c r="I220" s="102"/>
      <c r="J220" s="102"/>
      <c r="K220" s="102"/>
      <c r="L220" s="102"/>
      <c r="M220" s="102"/>
      <c r="N220" s="102"/>
      <c r="O220" s="102"/>
      <c r="P220" s="102"/>
      <c r="Q220" s="102"/>
      <c r="R220" s="102"/>
      <c r="S220" s="102"/>
      <c r="T220" s="102"/>
      <c r="U220" s="102"/>
      <c r="V220" s="102"/>
      <c r="W220" s="102"/>
      <c r="X220" s="102"/>
      <c r="Y220" s="102"/>
      <c r="Z220" s="102"/>
      <c r="AA220" s="102"/>
      <c r="AB220" s="106"/>
    </row>
    <row r="221" ht="12.75" customHeight="1">
      <c r="A221" s="102">
        <v>0.0</v>
      </c>
      <c r="B221" s="103">
        <v>39264.0</v>
      </c>
      <c r="C221" s="102" t="s">
        <v>228</v>
      </c>
      <c r="D221" s="102" t="s">
        <v>6714</v>
      </c>
      <c r="E221" s="102"/>
      <c r="F221" s="102">
        <v>3850.0</v>
      </c>
      <c r="G221" s="102">
        <v>73.0</v>
      </c>
      <c r="H221" s="102"/>
      <c r="I221" s="102"/>
      <c r="J221" s="102"/>
      <c r="K221" s="102"/>
      <c r="L221" s="102"/>
      <c r="M221" s="102"/>
      <c r="N221" s="102"/>
      <c r="O221" s="102"/>
      <c r="P221" s="102"/>
      <c r="Q221" s="102"/>
      <c r="R221" s="102"/>
      <c r="S221" s="102"/>
      <c r="T221" s="102"/>
      <c r="U221" s="102"/>
      <c r="V221" s="102"/>
      <c r="W221" s="102"/>
      <c r="X221" s="102"/>
      <c r="Y221" s="102"/>
      <c r="Z221" s="102"/>
      <c r="AA221" s="102"/>
      <c r="AB221" s="102"/>
    </row>
    <row r="222" ht="12.75" customHeight="1">
      <c r="A222" s="102">
        <v>3130.0</v>
      </c>
      <c r="B222" s="103">
        <v>39249.0</v>
      </c>
      <c r="C222" s="102" t="s">
        <v>228</v>
      </c>
      <c r="D222" s="102" t="s">
        <v>6715</v>
      </c>
      <c r="E222" s="102"/>
      <c r="F222" s="102">
        <v>3850.0</v>
      </c>
      <c r="G222" s="102">
        <v>74.0</v>
      </c>
      <c r="H222" s="102"/>
      <c r="I222" s="102"/>
      <c r="J222" s="102"/>
      <c r="K222" s="102"/>
      <c r="L222" s="102"/>
      <c r="M222" s="102"/>
      <c r="N222" s="102"/>
      <c r="O222" s="102"/>
      <c r="P222" s="102"/>
      <c r="Q222" s="102"/>
      <c r="R222" s="102"/>
      <c r="S222" s="102"/>
      <c r="T222" s="102"/>
      <c r="U222" s="102"/>
      <c r="V222" s="102"/>
      <c r="W222" s="102"/>
      <c r="X222" s="102"/>
      <c r="Y222" s="102"/>
      <c r="Z222" s="102"/>
      <c r="AA222" s="102"/>
      <c r="AB222" s="102"/>
    </row>
    <row r="223" ht="12.75" customHeight="1">
      <c r="A223" s="106">
        <v>3134.0</v>
      </c>
      <c r="B223" s="107">
        <v>39249.0</v>
      </c>
      <c r="C223" s="102" t="s">
        <v>228</v>
      </c>
      <c r="D223" s="106" t="s">
        <v>6710</v>
      </c>
      <c r="E223" s="106"/>
      <c r="F223" s="106">
        <v>3850.0</v>
      </c>
      <c r="G223" s="106">
        <v>74.0</v>
      </c>
      <c r="H223" s="102"/>
      <c r="I223" s="102"/>
      <c r="J223" s="102"/>
      <c r="K223" s="102"/>
      <c r="L223" s="102"/>
      <c r="M223" s="102"/>
      <c r="N223" s="102"/>
      <c r="O223" s="102"/>
      <c r="P223" s="102"/>
      <c r="Q223" s="102"/>
      <c r="R223" s="102"/>
      <c r="S223" s="102"/>
      <c r="T223" s="102"/>
      <c r="U223" s="102"/>
      <c r="V223" s="102"/>
      <c r="W223" s="102"/>
      <c r="X223" s="102"/>
      <c r="Y223" s="102"/>
      <c r="Z223" s="102"/>
      <c r="AA223" s="102"/>
      <c r="AB223" s="106"/>
    </row>
    <row r="224" ht="12.75" customHeight="1">
      <c r="A224" s="102">
        <v>3.0</v>
      </c>
      <c r="B224" s="103">
        <v>39264.0</v>
      </c>
      <c r="C224" s="102" t="s">
        <v>228</v>
      </c>
      <c r="D224" s="102" t="s">
        <v>6608</v>
      </c>
      <c r="E224" s="102"/>
      <c r="F224" s="102">
        <v>3850.0</v>
      </c>
      <c r="G224" s="102">
        <v>74.0</v>
      </c>
      <c r="H224" s="102"/>
      <c r="I224" s="102"/>
      <c r="J224" s="102"/>
      <c r="K224" s="102"/>
      <c r="L224" s="102"/>
      <c r="M224" s="102"/>
      <c r="N224" s="102"/>
      <c r="O224" s="102"/>
      <c r="P224" s="102"/>
      <c r="Q224" s="102"/>
      <c r="R224" s="102"/>
      <c r="S224" s="102"/>
      <c r="T224" s="102"/>
      <c r="U224" s="102"/>
      <c r="V224" s="102"/>
      <c r="W224" s="102"/>
      <c r="X224" s="102"/>
      <c r="Y224" s="102"/>
      <c r="Z224" s="102"/>
      <c r="AA224" s="102"/>
      <c r="AB224" s="102"/>
    </row>
    <row r="225" ht="12.75" customHeight="1">
      <c r="A225" s="106">
        <v>3147.0</v>
      </c>
      <c r="B225" s="107">
        <v>39257.0</v>
      </c>
      <c r="C225" s="102" t="s">
        <v>228</v>
      </c>
      <c r="D225" s="106" t="s">
        <v>6614</v>
      </c>
      <c r="E225" s="106"/>
      <c r="F225" s="106">
        <v>3850.0</v>
      </c>
      <c r="G225" s="106">
        <v>75.0</v>
      </c>
      <c r="H225" s="102"/>
      <c r="I225" s="102"/>
      <c r="J225" s="102"/>
      <c r="K225" s="102"/>
      <c r="L225" s="102"/>
      <c r="M225" s="102"/>
      <c r="N225" s="102"/>
      <c r="O225" s="102"/>
      <c r="P225" s="102"/>
      <c r="Q225" s="102"/>
      <c r="R225" s="102"/>
      <c r="S225" s="102"/>
      <c r="T225" s="102"/>
      <c r="U225" s="102"/>
      <c r="V225" s="102"/>
      <c r="W225" s="102"/>
      <c r="X225" s="102"/>
      <c r="Y225" s="102"/>
      <c r="Z225" s="102"/>
      <c r="AA225" s="102"/>
      <c r="AB225" s="106"/>
    </row>
    <row r="226" ht="12.75" customHeight="1">
      <c r="A226" s="102">
        <v>3132.0</v>
      </c>
      <c r="B226" s="103">
        <v>39249.0</v>
      </c>
      <c r="C226" s="102" t="s">
        <v>228</v>
      </c>
      <c r="D226" s="102" t="s">
        <v>6642</v>
      </c>
      <c r="E226" s="102"/>
      <c r="F226" s="102">
        <v>3900.0</v>
      </c>
      <c r="G226" s="102">
        <v>70.0</v>
      </c>
      <c r="H226" s="102"/>
      <c r="I226" s="102"/>
      <c r="J226" s="102"/>
      <c r="K226" s="102"/>
      <c r="L226" s="102"/>
      <c r="M226" s="102"/>
      <c r="N226" s="102"/>
      <c r="O226" s="102"/>
      <c r="P226" s="102"/>
      <c r="Q226" s="102"/>
      <c r="R226" s="102"/>
      <c r="S226" s="102"/>
      <c r="T226" s="102"/>
      <c r="U226" s="102"/>
      <c r="V226" s="102"/>
      <c r="W226" s="102"/>
      <c r="X226" s="102"/>
      <c r="Y226" s="102"/>
      <c r="Z226" s="102"/>
      <c r="AA226" s="102"/>
      <c r="AB226" s="102"/>
    </row>
    <row r="227" ht="12.75" customHeight="1">
      <c r="A227" s="102">
        <v>3070.0</v>
      </c>
      <c r="B227" s="103">
        <v>39244.0</v>
      </c>
      <c r="C227" s="102" t="s">
        <v>228</v>
      </c>
      <c r="D227" s="102" t="s">
        <v>6716</v>
      </c>
      <c r="E227" s="102"/>
      <c r="F227" s="102">
        <v>3900.0</v>
      </c>
      <c r="G227" s="102">
        <v>72.0</v>
      </c>
      <c r="H227" s="102"/>
      <c r="I227" s="102"/>
      <c r="J227" s="102"/>
      <c r="K227" s="102"/>
      <c r="L227" s="102"/>
      <c r="M227" s="102"/>
      <c r="N227" s="102"/>
      <c r="O227" s="102"/>
      <c r="P227" s="102"/>
      <c r="Q227" s="102"/>
      <c r="R227" s="102"/>
      <c r="S227" s="102"/>
      <c r="T227" s="102"/>
      <c r="U227" s="102"/>
      <c r="V227" s="102"/>
      <c r="W227" s="102"/>
      <c r="X227" s="102"/>
      <c r="Y227" s="102"/>
      <c r="Z227" s="102"/>
      <c r="AA227" s="102"/>
      <c r="AB227" s="102"/>
    </row>
    <row r="228" ht="12.75" customHeight="1">
      <c r="A228" s="102">
        <v>40.0</v>
      </c>
      <c r="B228" s="103">
        <v>39273.0</v>
      </c>
      <c r="C228" s="102" t="s">
        <v>228</v>
      </c>
      <c r="D228" s="102" t="s">
        <v>6588</v>
      </c>
      <c r="E228" s="102"/>
      <c r="F228" s="102">
        <v>3900.0</v>
      </c>
      <c r="G228" s="102">
        <v>72.0</v>
      </c>
      <c r="H228" s="102"/>
      <c r="I228" s="102"/>
      <c r="J228" s="102"/>
      <c r="K228" s="102"/>
      <c r="L228" s="102"/>
      <c r="M228" s="102"/>
      <c r="N228" s="102"/>
      <c r="O228" s="102"/>
      <c r="P228" s="102"/>
      <c r="Q228" s="102"/>
      <c r="R228" s="102"/>
      <c r="S228" s="102"/>
      <c r="T228" s="102"/>
      <c r="U228" s="102"/>
      <c r="V228" s="102"/>
      <c r="W228" s="102"/>
      <c r="X228" s="102"/>
      <c r="Y228" s="102"/>
      <c r="Z228" s="102"/>
      <c r="AA228" s="102"/>
      <c r="AB228" s="102"/>
    </row>
    <row r="229" ht="12.75" customHeight="1">
      <c r="A229" s="106">
        <v>1399.0</v>
      </c>
      <c r="B229" s="107">
        <v>39220.0</v>
      </c>
      <c r="C229" s="102" t="s">
        <v>228</v>
      </c>
      <c r="D229" s="106" t="s">
        <v>6670</v>
      </c>
      <c r="E229" s="106"/>
      <c r="F229" s="106">
        <v>3900.0</v>
      </c>
      <c r="G229" s="106">
        <v>73.0</v>
      </c>
      <c r="H229" s="102"/>
      <c r="I229" s="102"/>
      <c r="J229" s="102"/>
      <c r="K229" s="102"/>
      <c r="L229" s="102"/>
      <c r="M229" s="102"/>
      <c r="N229" s="102"/>
      <c r="O229" s="102"/>
      <c r="P229" s="102"/>
      <c r="Q229" s="102"/>
      <c r="R229" s="102"/>
      <c r="S229" s="102"/>
      <c r="T229" s="102"/>
      <c r="U229" s="102"/>
      <c r="V229" s="102"/>
      <c r="W229" s="102"/>
      <c r="X229" s="102"/>
      <c r="Y229" s="102"/>
      <c r="Z229" s="102"/>
      <c r="AA229" s="102"/>
      <c r="AB229" s="106"/>
    </row>
    <row r="230" ht="12.75" customHeight="1">
      <c r="A230" s="102">
        <v>1619.0</v>
      </c>
      <c r="B230" s="103">
        <v>39229.0</v>
      </c>
      <c r="C230" s="102" t="s">
        <v>228</v>
      </c>
      <c r="D230" s="102" t="s">
        <v>6713</v>
      </c>
      <c r="E230" s="102"/>
      <c r="F230" s="102">
        <v>3900.0</v>
      </c>
      <c r="G230" s="102">
        <v>73.0</v>
      </c>
      <c r="H230" s="102"/>
      <c r="I230" s="102"/>
      <c r="J230" s="102"/>
      <c r="K230" s="102"/>
      <c r="L230" s="102"/>
      <c r="M230" s="102"/>
      <c r="N230" s="102"/>
      <c r="O230" s="102"/>
      <c r="P230" s="102"/>
      <c r="Q230" s="102"/>
      <c r="R230" s="102"/>
      <c r="S230" s="102"/>
      <c r="T230" s="102"/>
      <c r="U230" s="102"/>
      <c r="V230" s="102"/>
      <c r="W230" s="102"/>
      <c r="X230" s="102"/>
      <c r="Y230" s="102"/>
      <c r="Z230" s="102"/>
      <c r="AA230" s="102"/>
      <c r="AB230" s="102"/>
    </row>
    <row r="231" ht="12.75" customHeight="1">
      <c r="A231" s="104">
        <v>3034.0</v>
      </c>
      <c r="B231" s="105">
        <v>39255.0</v>
      </c>
      <c r="C231" s="102" t="s">
        <v>228</v>
      </c>
      <c r="D231" s="104" t="s">
        <v>6717</v>
      </c>
      <c r="E231" s="104"/>
      <c r="F231" s="104">
        <v>3900.0</v>
      </c>
      <c r="G231" s="104">
        <v>74.0</v>
      </c>
      <c r="H231" s="102"/>
      <c r="I231" s="102"/>
      <c r="J231" s="102"/>
      <c r="K231" s="102"/>
      <c r="L231" s="102"/>
      <c r="M231" s="102"/>
      <c r="N231" s="102"/>
      <c r="O231" s="102"/>
      <c r="P231" s="102"/>
      <c r="Q231" s="102"/>
      <c r="R231" s="102"/>
      <c r="S231" s="102"/>
      <c r="T231" s="102"/>
      <c r="U231" s="102"/>
      <c r="V231" s="102"/>
      <c r="W231" s="102"/>
      <c r="X231" s="102"/>
      <c r="Y231" s="102"/>
      <c r="Z231" s="102"/>
      <c r="AA231" s="102"/>
      <c r="AB231" s="104"/>
    </row>
    <row r="232" ht="12.75" customHeight="1">
      <c r="A232" s="102">
        <v>3145.0</v>
      </c>
      <c r="B232" s="103">
        <v>39257.0</v>
      </c>
      <c r="C232" s="102" t="s">
        <v>228</v>
      </c>
      <c r="D232" s="102" t="s">
        <v>6718</v>
      </c>
      <c r="E232" s="102"/>
      <c r="F232" s="102">
        <v>3900.0</v>
      </c>
      <c r="G232" s="102">
        <v>74.0</v>
      </c>
      <c r="H232" s="102"/>
      <c r="I232" s="102"/>
      <c r="J232" s="102"/>
      <c r="K232" s="102"/>
      <c r="L232" s="102"/>
      <c r="M232" s="102"/>
      <c r="N232" s="102"/>
      <c r="O232" s="102"/>
      <c r="P232" s="102"/>
      <c r="Q232" s="102"/>
      <c r="R232" s="102"/>
      <c r="S232" s="102"/>
      <c r="T232" s="102"/>
      <c r="U232" s="102"/>
      <c r="V232" s="102"/>
      <c r="W232" s="102"/>
      <c r="X232" s="102"/>
      <c r="Y232" s="102"/>
      <c r="Z232" s="102"/>
      <c r="AA232" s="102"/>
      <c r="AB232" s="102"/>
    </row>
    <row r="233" ht="12.75" customHeight="1">
      <c r="A233" s="104">
        <v>3012.0</v>
      </c>
      <c r="B233" s="105">
        <v>39241.0</v>
      </c>
      <c r="C233" s="102" t="s">
        <v>228</v>
      </c>
      <c r="D233" s="104" t="s">
        <v>6697</v>
      </c>
      <c r="E233" s="104"/>
      <c r="F233" s="104">
        <v>3900.0</v>
      </c>
      <c r="G233" s="104">
        <v>75.0</v>
      </c>
      <c r="H233" s="102"/>
      <c r="I233" s="102"/>
      <c r="J233" s="102"/>
      <c r="K233" s="102"/>
      <c r="L233" s="102"/>
      <c r="M233" s="102"/>
      <c r="N233" s="102"/>
      <c r="O233" s="102"/>
      <c r="P233" s="102"/>
      <c r="Q233" s="102"/>
      <c r="R233" s="102"/>
      <c r="S233" s="102"/>
      <c r="T233" s="102"/>
      <c r="U233" s="102"/>
      <c r="V233" s="102"/>
      <c r="W233" s="102"/>
      <c r="X233" s="102"/>
      <c r="Y233" s="102"/>
      <c r="Z233" s="102"/>
      <c r="AA233" s="102"/>
      <c r="AB233" s="104"/>
    </row>
    <row r="234" ht="12.75" customHeight="1">
      <c r="A234" s="102">
        <v>3056.0</v>
      </c>
      <c r="B234" s="103">
        <v>39252.0</v>
      </c>
      <c r="C234" s="102" t="s">
        <v>228</v>
      </c>
      <c r="D234" s="102" t="s">
        <v>6681</v>
      </c>
      <c r="E234" s="102"/>
      <c r="F234" s="102">
        <v>3900.0</v>
      </c>
      <c r="G234" s="102">
        <v>75.0</v>
      </c>
      <c r="H234" s="102"/>
      <c r="I234" s="102"/>
      <c r="J234" s="102"/>
      <c r="K234" s="102"/>
      <c r="L234" s="102"/>
      <c r="M234" s="102"/>
      <c r="N234" s="102"/>
      <c r="O234" s="102"/>
      <c r="P234" s="102"/>
      <c r="Q234" s="102"/>
      <c r="R234" s="102"/>
      <c r="S234" s="102"/>
      <c r="T234" s="102"/>
      <c r="U234" s="102"/>
      <c r="V234" s="102"/>
      <c r="W234" s="102"/>
      <c r="X234" s="102"/>
      <c r="Y234" s="102"/>
      <c r="Z234" s="102"/>
      <c r="AA234" s="102"/>
      <c r="AB234" s="102"/>
    </row>
    <row r="235" ht="12.75" customHeight="1">
      <c r="A235" s="102">
        <v>3110.0</v>
      </c>
      <c r="B235" s="103">
        <v>39238.0</v>
      </c>
      <c r="C235" s="102" t="s">
        <v>228</v>
      </c>
      <c r="D235" s="102" t="s">
        <v>6650</v>
      </c>
      <c r="E235" s="102"/>
      <c r="F235" s="102">
        <v>3950.0</v>
      </c>
      <c r="G235" s="102">
        <v>72.0</v>
      </c>
      <c r="H235" s="102"/>
      <c r="I235" s="102"/>
      <c r="J235" s="102"/>
      <c r="K235" s="102"/>
      <c r="L235" s="102"/>
      <c r="M235" s="102"/>
      <c r="N235" s="102"/>
      <c r="O235" s="102"/>
      <c r="P235" s="102"/>
      <c r="Q235" s="102"/>
      <c r="R235" s="102"/>
      <c r="S235" s="102"/>
      <c r="T235" s="102"/>
      <c r="U235" s="102"/>
      <c r="V235" s="102"/>
      <c r="W235" s="102"/>
      <c r="X235" s="102"/>
      <c r="Y235" s="102"/>
      <c r="Z235" s="102"/>
      <c r="AA235" s="102"/>
      <c r="AB235" s="102"/>
    </row>
    <row r="236" ht="12.75" customHeight="1">
      <c r="A236" s="106">
        <v>1608.0</v>
      </c>
      <c r="B236" s="107">
        <v>39227.0</v>
      </c>
      <c r="C236" s="102" t="s">
        <v>228</v>
      </c>
      <c r="D236" s="106" t="s">
        <v>6712</v>
      </c>
      <c r="E236" s="106"/>
      <c r="F236" s="106">
        <v>3950.0</v>
      </c>
      <c r="G236" s="106">
        <v>76.0</v>
      </c>
      <c r="H236" s="102"/>
      <c r="I236" s="102"/>
      <c r="J236" s="102"/>
      <c r="K236" s="102"/>
      <c r="L236" s="102"/>
      <c r="M236" s="102"/>
      <c r="N236" s="102"/>
      <c r="O236" s="102"/>
      <c r="P236" s="102"/>
      <c r="Q236" s="102"/>
      <c r="R236" s="102"/>
      <c r="S236" s="102"/>
      <c r="T236" s="102"/>
      <c r="U236" s="102"/>
      <c r="V236" s="102"/>
      <c r="W236" s="102"/>
      <c r="X236" s="102"/>
      <c r="Y236" s="102"/>
      <c r="Z236" s="102"/>
      <c r="AA236" s="102"/>
      <c r="AB236" s="106"/>
    </row>
    <row r="237" ht="12.75" customHeight="1">
      <c r="A237" s="102">
        <v>1620.0</v>
      </c>
      <c r="B237" s="103">
        <v>39229.0</v>
      </c>
      <c r="C237" s="102" t="s">
        <v>228</v>
      </c>
      <c r="D237" s="102" t="s">
        <v>6663</v>
      </c>
      <c r="E237" s="102"/>
      <c r="F237" s="102">
        <v>4000.0</v>
      </c>
      <c r="G237" s="102">
        <v>63.0</v>
      </c>
      <c r="H237" s="102"/>
      <c r="I237" s="102"/>
      <c r="J237" s="102"/>
      <c r="K237" s="102"/>
      <c r="L237" s="102"/>
      <c r="M237" s="102"/>
      <c r="N237" s="102"/>
      <c r="O237" s="102"/>
      <c r="P237" s="102"/>
      <c r="Q237" s="102"/>
      <c r="R237" s="102"/>
      <c r="S237" s="102"/>
      <c r="T237" s="102"/>
      <c r="U237" s="102"/>
      <c r="V237" s="102"/>
      <c r="W237" s="102"/>
      <c r="X237" s="102"/>
      <c r="Y237" s="102"/>
      <c r="Z237" s="102"/>
      <c r="AA237" s="102"/>
      <c r="AB237" s="102"/>
    </row>
    <row r="238" ht="12.75" customHeight="1">
      <c r="A238" s="102">
        <v>3184.0</v>
      </c>
      <c r="B238" s="103">
        <v>39235.0</v>
      </c>
      <c r="C238" s="102" t="s">
        <v>228</v>
      </c>
      <c r="D238" s="102" t="s">
        <v>6637</v>
      </c>
      <c r="E238" s="102"/>
      <c r="F238" s="102">
        <v>4000.0</v>
      </c>
      <c r="G238" s="102">
        <v>71.0</v>
      </c>
      <c r="H238" s="102"/>
      <c r="I238" s="102"/>
      <c r="J238" s="102"/>
      <c r="K238" s="102"/>
      <c r="L238" s="102"/>
      <c r="M238" s="102"/>
      <c r="N238" s="102"/>
      <c r="O238" s="102"/>
      <c r="P238" s="102"/>
      <c r="Q238" s="102"/>
      <c r="R238" s="102"/>
      <c r="S238" s="102"/>
      <c r="T238" s="102"/>
      <c r="U238" s="102"/>
      <c r="V238" s="102"/>
      <c r="W238" s="102"/>
      <c r="X238" s="102"/>
      <c r="Y238" s="102"/>
      <c r="Z238" s="102"/>
      <c r="AA238" s="102"/>
      <c r="AB238" s="102"/>
    </row>
    <row r="239" ht="12.75" customHeight="1">
      <c r="A239" s="102">
        <v>1323.0</v>
      </c>
      <c r="B239" s="103">
        <v>39202.0</v>
      </c>
      <c r="C239" s="102" t="s">
        <v>228</v>
      </c>
      <c r="D239" s="102" t="s">
        <v>6662</v>
      </c>
      <c r="E239" s="102"/>
      <c r="F239" s="102">
        <v>4000.0</v>
      </c>
      <c r="G239" s="102">
        <v>72.0</v>
      </c>
      <c r="H239" s="102"/>
      <c r="I239" s="102"/>
      <c r="J239" s="102"/>
      <c r="K239" s="102"/>
      <c r="L239" s="102"/>
      <c r="M239" s="102"/>
      <c r="N239" s="102"/>
      <c r="O239" s="102"/>
      <c r="P239" s="102"/>
      <c r="Q239" s="102"/>
      <c r="R239" s="102"/>
      <c r="S239" s="102"/>
      <c r="T239" s="102"/>
      <c r="U239" s="102"/>
      <c r="V239" s="102"/>
      <c r="W239" s="102"/>
      <c r="X239" s="102"/>
      <c r="Y239" s="102"/>
      <c r="Z239" s="102"/>
      <c r="AA239" s="102"/>
      <c r="AB239" s="102"/>
    </row>
    <row r="240" ht="12.75" customHeight="1">
      <c r="A240" s="106">
        <v>1666.0</v>
      </c>
      <c r="B240" s="107">
        <v>39213.0</v>
      </c>
      <c r="C240" s="102" t="s">
        <v>228</v>
      </c>
      <c r="D240" s="106" t="s">
        <v>6670</v>
      </c>
      <c r="E240" s="106"/>
      <c r="F240" s="106">
        <v>4000.0</v>
      </c>
      <c r="G240" s="106">
        <v>72.0</v>
      </c>
      <c r="H240" s="102"/>
      <c r="I240" s="102"/>
      <c r="J240" s="102"/>
      <c r="K240" s="102"/>
      <c r="L240" s="102"/>
      <c r="M240" s="102"/>
      <c r="N240" s="102"/>
      <c r="O240" s="102"/>
      <c r="P240" s="102"/>
      <c r="Q240" s="102"/>
      <c r="R240" s="102"/>
      <c r="S240" s="102"/>
      <c r="T240" s="102"/>
      <c r="U240" s="102"/>
      <c r="V240" s="102"/>
      <c r="W240" s="102"/>
      <c r="X240" s="102"/>
      <c r="Y240" s="102"/>
      <c r="Z240" s="102"/>
      <c r="AA240" s="102"/>
      <c r="AB240" s="106"/>
    </row>
    <row r="241" ht="12.75" customHeight="1">
      <c r="A241" s="104">
        <v>1657.0</v>
      </c>
      <c r="B241" s="105">
        <v>39234.0</v>
      </c>
      <c r="C241" s="102" t="s">
        <v>228</v>
      </c>
      <c r="D241" s="104" t="s">
        <v>6631</v>
      </c>
      <c r="E241" s="104"/>
      <c r="F241" s="104">
        <v>4000.0</v>
      </c>
      <c r="G241" s="104">
        <v>72.0</v>
      </c>
      <c r="H241" s="102"/>
      <c r="I241" s="102"/>
      <c r="J241" s="102"/>
      <c r="K241" s="102"/>
      <c r="L241" s="102"/>
      <c r="M241" s="102"/>
      <c r="N241" s="102"/>
      <c r="O241" s="102"/>
      <c r="P241" s="102"/>
      <c r="Q241" s="102"/>
      <c r="R241" s="102"/>
      <c r="S241" s="102"/>
      <c r="T241" s="102"/>
      <c r="U241" s="102"/>
      <c r="V241" s="102"/>
      <c r="W241" s="102"/>
      <c r="X241" s="102"/>
      <c r="Y241" s="102"/>
      <c r="Z241" s="102"/>
      <c r="AA241" s="102"/>
      <c r="AB241" s="104"/>
    </row>
    <row r="242" ht="12.75" customHeight="1">
      <c r="A242" s="106">
        <v>3121.0</v>
      </c>
      <c r="B242" s="107">
        <v>39248.0</v>
      </c>
      <c r="C242" s="102" t="s">
        <v>228</v>
      </c>
      <c r="D242" s="106" t="s">
        <v>6677</v>
      </c>
      <c r="E242" s="106"/>
      <c r="F242" s="106">
        <v>4000.0</v>
      </c>
      <c r="G242" s="106">
        <v>72.0</v>
      </c>
      <c r="H242" s="102"/>
      <c r="I242" s="102"/>
      <c r="J242" s="102"/>
      <c r="K242" s="102"/>
      <c r="L242" s="102"/>
      <c r="M242" s="102"/>
      <c r="N242" s="102"/>
      <c r="O242" s="102"/>
      <c r="P242" s="102"/>
      <c r="Q242" s="102"/>
      <c r="R242" s="102"/>
      <c r="S242" s="102"/>
      <c r="T242" s="102"/>
      <c r="U242" s="102"/>
      <c r="V242" s="102"/>
      <c r="W242" s="102"/>
      <c r="X242" s="102"/>
      <c r="Y242" s="102"/>
      <c r="Z242" s="102"/>
      <c r="AA242" s="102"/>
      <c r="AB242" s="106"/>
    </row>
    <row r="243" ht="12.75" customHeight="1">
      <c r="A243" s="102">
        <v>1177.0</v>
      </c>
      <c r="B243" s="103">
        <v>39186.0</v>
      </c>
      <c r="C243" s="102" t="s">
        <v>228</v>
      </c>
      <c r="D243" s="102" t="s">
        <v>6715</v>
      </c>
      <c r="E243" s="102"/>
      <c r="F243" s="102">
        <v>4000.0</v>
      </c>
      <c r="G243" s="102">
        <v>73.0</v>
      </c>
      <c r="H243" s="102"/>
      <c r="I243" s="102"/>
      <c r="J243" s="102"/>
      <c r="K243" s="102"/>
      <c r="L243" s="102"/>
      <c r="M243" s="102"/>
      <c r="N243" s="102"/>
      <c r="O243" s="102"/>
      <c r="P243" s="102"/>
      <c r="Q243" s="102"/>
      <c r="R243" s="102"/>
      <c r="S243" s="102"/>
      <c r="T243" s="102"/>
      <c r="U243" s="102"/>
      <c r="V243" s="102"/>
      <c r="W243" s="102"/>
      <c r="X243" s="102"/>
      <c r="Y243" s="102"/>
      <c r="Z243" s="102"/>
      <c r="AA243" s="102"/>
      <c r="AB243" s="102"/>
    </row>
    <row r="244" ht="12.75" customHeight="1">
      <c r="A244" s="102">
        <v>1314.0</v>
      </c>
      <c r="B244" s="103">
        <v>39196.0</v>
      </c>
      <c r="C244" s="102" t="s">
        <v>228</v>
      </c>
      <c r="D244" s="102" t="s">
        <v>6649</v>
      </c>
      <c r="E244" s="102"/>
      <c r="F244" s="102">
        <v>4000.0</v>
      </c>
      <c r="G244" s="102">
        <v>73.0</v>
      </c>
      <c r="H244" s="102"/>
      <c r="I244" s="102"/>
      <c r="J244" s="102"/>
      <c r="K244" s="102"/>
      <c r="L244" s="102"/>
      <c r="M244" s="102"/>
      <c r="N244" s="102"/>
      <c r="O244" s="102"/>
      <c r="P244" s="102"/>
      <c r="Q244" s="102"/>
      <c r="R244" s="102"/>
      <c r="S244" s="102"/>
      <c r="T244" s="102"/>
      <c r="U244" s="102"/>
      <c r="V244" s="102"/>
      <c r="W244" s="102"/>
      <c r="X244" s="102"/>
      <c r="Y244" s="102"/>
      <c r="Z244" s="102"/>
      <c r="AA244" s="102"/>
      <c r="AB244" s="102"/>
    </row>
    <row r="245" ht="12.75" customHeight="1">
      <c r="A245" s="102">
        <v>1342.0</v>
      </c>
      <c r="B245" s="103">
        <v>39207.0</v>
      </c>
      <c r="C245" s="102" t="s">
        <v>228</v>
      </c>
      <c r="D245" s="102" t="s">
        <v>6691</v>
      </c>
      <c r="E245" s="102"/>
      <c r="F245" s="102">
        <v>4000.0</v>
      </c>
      <c r="G245" s="102">
        <v>73.0</v>
      </c>
      <c r="H245" s="102"/>
      <c r="I245" s="102"/>
      <c r="J245" s="102"/>
      <c r="K245" s="102"/>
      <c r="L245" s="102"/>
      <c r="M245" s="102"/>
      <c r="N245" s="102"/>
      <c r="O245" s="102"/>
      <c r="P245" s="102"/>
      <c r="Q245" s="102"/>
      <c r="R245" s="102"/>
      <c r="S245" s="102"/>
      <c r="T245" s="102"/>
      <c r="U245" s="102"/>
      <c r="V245" s="102"/>
      <c r="W245" s="102"/>
      <c r="X245" s="102"/>
      <c r="Y245" s="102"/>
      <c r="Z245" s="102"/>
      <c r="AA245" s="102"/>
      <c r="AB245" s="102"/>
    </row>
    <row r="246" ht="12.75" customHeight="1">
      <c r="A246" s="102">
        <v>1618.0</v>
      </c>
      <c r="B246" s="103">
        <v>39229.0</v>
      </c>
      <c r="C246" s="102" t="s">
        <v>228</v>
      </c>
      <c r="D246" s="102" t="s">
        <v>6607</v>
      </c>
      <c r="E246" s="102"/>
      <c r="F246" s="102">
        <v>4000.0</v>
      </c>
      <c r="G246" s="102">
        <v>73.0</v>
      </c>
      <c r="H246" s="102"/>
      <c r="I246" s="102"/>
      <c r="J246" s="102"/>
      <c r="K246" s="102"/>
      <c r="L246" s="102"/>
      <c r="M246" s="102"/>
      <c r="N246" s="102"/>
      <c r="O246" s="102"/>
      <c r="P246" s="102"/>
      <c r="Q246" s="102"/>
      <c r="R246" s="102"/>
      <c r="S246" s="102"/>
      <c r="T246" s="102"/>
      <c r="U246" s="102"/>
      <c r="V246" s="102"/>
      <c r="W246" s="102"/>
      <c r="X246" s="102"/>
      <c r="Y246" s="102"/>
      <c r="Z246" s="102"/>
      <c r="AA246" s="102"/>
      <c r="AB246" s="102"/>
    </row>
    <row r="247" ht="12.75" customHeight="1">
      <c r="A247" s="102">
        <v>1630.0</v>
      </c>
      <c r="B247" s="103">
        <v>39230.0</v>
      </c>
      <c r="C247" s="102" t="s">
        <v>228</v>
      </c>
      <c r="D247" s="102" t="s">
        <v>6634</v>
      </c>
      <c r="E247" s="102"/>
      <c r="F247" s="102">
        <v>4000.0</v>
      </c>
      <c r="G247" s="102">
        <v>73.0</v>
      </c>
      <c r="H247" s="102"/>
      <c r="I247" s="102"/>
      <c r="J247" s="102"/>
      <c r="K247" s="102"/>
      <c r="L247" s="102"/>
      <c r="M247" s="102"/>
      <c r="N247" s="102"/>
      <c r="O247" s="102"/>
      <c r="P247" s="102"/>
      <c r="Q247" s="102"/>
      <c r="R247" s="102"/>
      <c r="S247" s="102"/>
      <c r="T247" s="102"/>
      <c r="U247" s="102"/>
      <c r="V247" s="102"/>
      <c r="W247" s="102"/>
      <c r="X247" s="102"/>
      <c r="Y247" s="102"/>
      <c r="Z247" s="102"/>
      <c r="AA247" s="102"/>
      <c r="AB247" s="102"/>
    </row>
    <row r="248" ht="12.75" customHeight="1">
      <c r="A248" s="102">
        <v>1631.0</v>
      </c>
      <c r="B248" s="103">
        <v>39230.0</v>
      </c>
      <c r="C248" s="102" t="s">
        <v>228</v>
      </c>
      <c r="D248" s="102" t="s">
        <v>6606</v>
      </c>
      <c r="E248" s="102"/>
      <c r="F248" s="102">
        <v>4000.0</v>
      </c>
      <c r="G248" s="102">
        <v>73.0</v>
      </c>
      <c r="H248" s="102"/>
      <c r="I248" s="102"/>
      <c r="J248" s="102"/>
      <c r="K248" s="102"/>
      <c r="L248" s="102"/>
      <c r="M248" s="102"/>
      <c r="N248" s="102"/>
      <c r="O248" s="102"/>
      <c r="P248" s="102"/>
      <c r="Q248" s="102"/>
      <c r="R248" s="102"/>
      <c r="S248" s="102"/>
      <c r="T248" s="102"/>
      <c r="U248" s="102"/>
      <c r="V248" s="102"/>
      <c r="W248" s="102"/>
      <c r="X248" s="102"/>
      <c r="Y248" s="102"/>
      <c r="Z248" s="102"/>
      <c r="AA248" s="102"/>
      <c r="AB248" s="102"/>
    </row>
    <row r="249" ht="12.75" customHeight="1">
      <c r="A249" s="106">
        <v>1636.0</v>
      </c>
      <c r="B249" s="107">
        <v>39230.0</v>
      </c>
      <c r="C249" s="102" t="s">
        <v>228</v>
      </c>
      <c r="D249" s="106" t="s">
        <v>6685</v>
      </c>
      <c r="E249" s="106"/>
      <c r="F249" s="106">
        <v>4000.0</v>
      </c>
      <c r="G249" s="106">
        <v>73.0</v>
      </c>
      <c r="H249" s="102"/>
      <c r="I249" s="102"/>
      <c r="J249" s="102"/>
      <c r="K249" s="102"/>
      <c r="L249" s="102"/>
      <c r="M249" s="102"/>
      <c r="N249" s="102"/>
      <c r="O249" s="102"/>
      <c r="P249" s="102"/>
      <c r="Q249" s="102"/>
      <c r="R249" s="102"/>
      <c r="S249" s="102"/>
      <c r="T249" s="102"/>
      <c r="U249" s="102"/>
      <c r="V249" s="102"/>
      <c r="W249" s="102"/>
      <c r="X249" s="102"/>
      <c r="Y249" s="102"/>
      <c r="Z249" s="102"/>
      <c r="AA249" s="102"/>
      <c r="AB249" s="106"/>
    </row>
    <row r="250" ht="12.75" customHeight="1">
      <c r="A250" s="106">
        <v>3100.0</v>
      </c>
      <c r="B250" s="107">
        <v>39237.0</v>
      </c>
      <c r="C250" s="102" t="s">
        <v>228</v>
      </c>
      <c r="D250" s="106" t="s">
        <v>6685</v>
      </c>
      <c r="E250" s="106"/>
      <c r="F250" s="106">
        <v>4000.0</v>
      </c>
      <c r="G250" s="106">
        <v>73.0</v>
      </c>
      <c r="H250" s="102"/>
      <c r="I250" s="102"/>
      <c r="J250" s="102"/>
      <c r="K250" s="102"/>
      <c r="L250" s="102"/>
      <c r="M250" s="102"/>
      <c r="N250" s="102"/>
      <c r="O250" s="102"/>
      <c r="P250" s="102"/>
      <c r="Q250" s="102"/>
      <c r="R250" s="102"/>
      <c r="S250" s="102"/>
      <c r="T250" s="102"/>
      <c r="U250" s="102"/>
      <c r="V250" s="102"/>
      <c r="W250" s="102"/>
      <c r="X250" s="102"/>
      <c r="Y250" s="102"/>
      <c r="Z250" s="102"/>
      <c r="AA250" s="102"/>
      <c r="AB250" s="106"/>
    </row>
    <row r="251" ht="12.75" customHeight="1">
      <c r="A251" s="102">
        <v>3064.0</v>
      </c>
      <c r="B251" s="103">
        <v>39243.0</v>
      </c>
      <c r="C251" s="102" t="s">
        <v>228</v>
      </c>
      <c r="D251" s="102" t="s">
        <v>6719</v>
      </c>
      <c r="E251" s="102"/>
      <c r="F251" s="102">
        <v>4000.0</v>
      </c>
      <c r="G251" s="102">
        <v>73.0</v>
      </c>
      <c r="H251" s="102"/>
      <c r="I251" s="102"/>
      <c r="J251" s="102"/>
      <c r="K251" s="102"/>
      <c r="L251" s="102"/>
      <c r="M251" s="102"/>
      <c r="N251" s="102"/>
      <c r="O251" s="102"/>
      <c r="P251" s="102"/>
      <c r="Q251" s="102"/>
      <c r="R251" s="102"/>
      <c r="S251" s="102"/>
      <c r="T251" s="102"/>
      <c r="U251" s="102"/>
      <c r="V251" s="102"/>
      <c r="W251" s="102"/>
      <c r="X251" s="102"/>
      <c r="Y251" s="102"/>
      <c r="Z251" s="102"/>
      <c r="AA251" s="102"/>
      <c r="AB251" s="102"/>
    </row>
    <row r="252" ht="12.75" customHeight="1">
      <c r="A252" s="106">
        <v>1660.0</v>
      </c>
      <c r="B252" s="107">
        <v>39234.0</v>
      </c>
      <c r="C252" s="102" t="s">
        <v>228</v>
      </c>
      <c r="D252" s="106" t="s">
        <v>6670</v>
      </c>
      <c r="E252" s="106"/>
      <c r="F252" s="106">
        <v>4000.0</v>
      </c>
      <c r="G252" s="106">
        <v>74.0</v>
      </c>
      <c r="H252" s="102"/>
      <c r="I252" s="102"/>
      <c r="J252" s="102"/>
      <c r="K252" s="102"/>
      <c r="L252" s="102"/>
      <c r="M252" s="102"/>
      <c r="N252" s="102"/>
      <c r="O252" s="102"/>
      <c r="P252" s="102"/>
      <c r="Q252" s="102"/>
      <c r="R252" s="102"/>
      <c r="S252" s="102"/>
      <c r="T252" s="102"/>
      <c r="U252" s="102"/>
      <c r="V252" s="102"/>
      <c r="W252" s="102"/>
      <c r="X252" s="102"/>
      <c r="Y252" s="102"/>
      <c r="Z252" s="102"/>
      <c r="AA252" s="102"/>
      <c r="AB252" s="106"/>
    </row>
    <row r="253" ht="12.75" customHeight="1">
      <c r="A253" s="102">
        <v>1690.0</v>
      </c>
      <c r="B253" s="103">
        <v>39235.0</v>
      </c>
      <c r="C253" s="102" t="s">
        <v>228</v>
      </c>
      <c r="D253" s="102" t="s">
        <v>6619</v>
      </c>
      <c r="E253" s="102"/>
      <c r="F253" s="102">
        <v>4000.0</v>
      </c>
      <c r="G253" s="102">
        <v>74.0</v>
      </c>
      <c r="H253" s="102"/>
      <c r="I253" s="102"/>
      <c r="J253" s="102"/>
      <c r="K253" s="102"/>
      <c r="L253" s="102"/>
      <c r="M253" s="102"/>
      <c r="N253" s="102"/>
      <c r="O253" s="102"/>
      <c r="P253" s="102"/>
      <c r="Q253" s="102"/>
      <c r="R253" s="102"/>
      <c r="S253" s="102"/>
      <c r="T253" s="102"/>
      <c r="U253" s="102"/>
      <c r="V253" s="102"/>
      <c r="W253" s="102"/>
      <c r="X253" s="102"/>
      <c r="Y253" s="102"/>
      <c r="Z253" s="102"/>
      <c r="AA253" s="102"/>
      <c r="AB253" s="102"/>
    </row>
    <row r="254" ht="12.75" customHeight="1">
      <c r="A254" s="102">
        <v>3183.0</v>
      </c>
      <c r="B254" s="103">
        <v>39235.0</v>
      </c>
      <c r="C254" s="102" t="s">
        <v>228</v>
      </c>
      <c r="D254" s="102" t="s">
        <v>6720</v>
      </c>
      <c r="E254" s="102"/>
      <c r="F254" s="102">
        <v>4000.0</v>
      </c>
      <c r="G254" s="102">
        <v>74.0</v>
      </c>
      <c r="H254" s="102"/>
      <c r="I254" s="102"/>
      <c r="J254" s="102"/>
      <c r="K254" s="102"/>
      <c r="L254" s="102"/>
      <c r="M254" s="102"/>
      <c r="N254" s="102"/>
      <c r="O254" s="102"/>
      <c r="P254" s="102"/>
      <c r="Q254" s="102"/>
      <c r="R254" s="102"/>
      <c r="S254" s="102"/>
      <c r="T254" s="102"/>
      <c r="U254" s="102"/>
      <c r="V254" s="102"/>
      <c r="W254" s="102"/>
      <c r="X254" s="102"/>
      <c r="Y254" s="102"/>
      <c r="Z254" s="102"/>
      <c r="AA254" s="102"/>
      <c r="AB254" s="102"/>
    </row>
    <row r="255" ht="12.75" customHeight="1">
      <c r="A255" s="104">
        <v>3013.0</v>
      </c>
      <c r="B255" s="105">
        <v>39241.0</v>
      </c>
      <c r="C255" s="102" t="s">
        <v>228</v>
      </c>
      <c r="D255" s="104" t="s">
        <v>6721</v>
      </c>
      <c r="E255" s="104"/>
      <c r="F255" s="104">
        <v>4000.0</v>
      </c>
      <c r="G255" s="104">
        <v>74.0</v>
      </c>
      <c r="H255" s="102"/>
      <c r="I255" s="102"/>
      <c r="J255" s="102"/>
      <c r="K255" s="102"/>
      <c r="L255" s="102"/>
      <c r="M255" s="102"/>
      <c r="N255" s="102"/>
      <c r="O255" s="102"/>
      <c r="P255" s="102"/>
      <c r="Q255" s="102"/>
      <c r="R255" s="102"/>
      <c r="S255" s="102"/>
      <c r="T255" s="102"/>
      <c r="U255" s="102"/>
      <c r="V255" s="102"/>
      <c r="W255" s="102"/>
      <c r="X255" s="102"/>
      <c r="Y255" s="102"/>
      <c r="Z255" s="102"/>
      <c r="AA255" s="102"/>
      <c r="AB255" s="104"/>
    </row>
    <row r="256" ht="12.75" customHeight="1">
      <c r="A256" s="102">
        <v>3040.0</v>
      </c>
      <c r="B256" s="103">
        <v>39249.0</v>
      </c>
      <c r="C256" s="102" t="s">
        <v>228</v>
      </c>
      <c r="D256" s="102" t="s">
        <v>6722</v>
      </c>
      <c r="E256" s="102"/>
      <c r="F256" s="102">
        <v>4000.0</v>
      </c>
      <c r="G256" s="102">
        <v>74.0</v>
      </c>
      <c r="H256" s="102"/>
      <c r="I256" s="102"/>
      <c r="J256" s="102"/>
      <c r="K256" s="102"/>
      <c r="L256" s="102"/>
      <c r="M256" s="102"/>
      <c r="N256" s="102"/>
      <c r="O256" s="102"/>
      <c r="P256" s="102"/>
      <c r="Q256" s="102"/>
      <c r="R256" s="102"/>
      <c r="S256" s="102"/>
      <c r="T256" s="102"/>
      <c r="U256" s="102"/>
      <c r="V256" s="102"/>
      <c r="W256" s="102"/>
      <c r="X256" s="102"/>
      <c r="Y256" s="102"/>
      <c r="Z256" s="102"/>
      <c r="AA256" s="102"/>
      <c r="AB256" s="102"/>
    </row>
    <row r="257" ht="12.75" customHeight="1">
      <c r="A257" s="102">
        <v>3155.0</v>
      </c>
      <c r="B257" s="103">
        <v>39258.0</v>
      </c>
      <c r="C257" s="102" t="s">
        <v>228</v>
      </c>
      <c r="D257" s="102" t="s">
        <v>6642</v>
      </c>
      <c r="E257" s="102"/>
      <c r="F257" s="102">
        <v>4000.0</v>
      </c>
      <c r="G257" s="102">
        <v>74.0</v>
      </c>
      <c r="H257" s="102"/>
      <c r="I257" s="102"/>
      <c r="J257" s="102"/>
      <c r="K257" s="102"/>
      <c r="L257" s="102"/>
      <c r="M257" s="102"/>
      <c r="N257" s="102"/>
      <c r="O257" s="102"/>
      <c r="P257" s="102"/>
      <c r="Q257" s="102"/>
      <c r="R257" s="102"/>
      <c r="S257" s="102"/>
      <c r="T257" s="102"/>
      <c r="U257" s="102"/>
      <c r="V257" s="102"/>
      <c r="W257" s="102"/>
      <c r="X257" s="102"/>
      <c r="Y257" s="102"/>
      <c r="Z257" s="102"/>
      <c r="AA257" s="102"/>
      <c r="AB257" s="102"/>
    </row>
    <row r="258" ht="12.75" customHeight="1">
      <c r="A258" s="102">
        <v>3084.0</v>
      </c>
      <c r="B258" s="103">
        <v>39245.0</v>
      </c>
      <c r="C258" s="102" t="s">
        <v>228</v>
      </c>
      <c r="D258" s="102" t="s">
        <v>6723</v>
      </c>
      <c r="E258" s="102"/>
      <c r="F258" s="102">
        <v>4000.0</v>
      </c>
      <c r="G258" s="102">
        <v>75.0</v>
      </c>
      <c r="H258" s="102"/>
      <c r="I258" s="102"/>
      <c r="J258" s="102"/>
      <c r="K258" s="102"/>
      <c r="L258" s="102"/>
      <c r="M258" s="102"/>
      <c r="N258" s="102"/>
      <c r="O258" s="102"/>
      <c r="P258" s="102"/>
      <c r="Q258" s="102"/>
      <c r="R258" s="102"/>
      <c r="S258" s="102"/>
      <c r="T258" s="102"/>
      <c r="U258" s="102"/>
      <c r="V258" s="102"/>
      <c r="W258" s="102"/>
      <c r="X258" s="102"/>
      <c r="Y258" s="102"/>
      <c r="Z258" s="102"/>
      <c r="AA258" s="102"/>
      <c r="AB258" s="102"/>
    </row>
    <row r="259" ht="12.75" customHeight="1">
      <c r="A259" s="102">
        <v>3024.0</v>
      </c>
      <c r="B259" s="103">
        <v>39253.0</v>
      </c>
      <c r="C259" s="102" t="s">
        <v>228</v>
      </c>
      <c r="D259" s="102" t="s">
        <v>6724</v>
      </c>
      <c r="E259" s="102"/>
      <c r="F259" s="102">
        <v>4000.0</v>
      </c>
      <c r="G259" s="102">
        <v>75.0</v>
      </c>
      <c r="H259" s="102"/>
      <c r="I259" s="102"/>
      <c r="J259" s="102"/>
      <c r="K259" s="102"/>
      <c r="L259" s="102"/>
      <c r="M259" s="102"/>
      <c r="N259" s="102"/>
      <c r="O259" s="102"/>
      <c r="P259" s="102"/>
      <c r="Q259" s="102"/>
      <c r="R259" s="102"/>
      <c r="S259" s="102"/>
      <c r="T259" s="102"/>
      <c r="U259" s="102"/>
      <c r="V259" s="102"/>
      <c r="W259" s="102"/>
      <c r="X259" s="102"/>
      <c r="Y259" s="102"/>
      <c r="Z259" s="102"/>
      <c r="AA259" s="102"/>
      <c r="AB259" s="102"/>
    </row>
    <row r="260" ht="12.75" customHeight="1">
      <c r="A260" s="102">
        <v>1187.0</v>
      </c>
      <c r="B260" s="103">
        <v>39222.0</v>
      </c>
      <c r="C260" s="102" t="s">
        <v>228</v>
      </c>
      <c r="D260" s="102" t="s">
        <v>6725</v>
      </c>
      <c r="E260" s="102"/>
      <c r="F260" s="102">
        <v>4000.0</v>
      </c>
      <c r="G260" s="102">
        <v>76.0</v>
      </c>
      <c r="H260" s="102"/>
      <c r="I260" s="102"/>
      <c r="J260" s="102"/>
      <c r="K260" s="102"/>
      <c r="L260" s="102"/>
      <c r="M260" s="102"/>
      <c r="N260" s="102"/>
      <c r="O260" s="102"/>
      <c r="P260" s="102"/>
      <c r="Q260" s="102"/>
      <c r="R260" s="102"/>
      <c r="S260" s="102"/>
      <c r="T260" s="102"/>
      <c r="U260" s="102"/>
      <c r="V260" s="102"/>
      <c r="W260" s="102"/>
      <c r="X260" s="102"/>
      <c r="Y260" s="102"/>
      <c r="Z260" s="102"/>
      <c r="AA260" s="102"/>
      <c r="AB260" s="102"/>
    </row>
    <row r="261" ht="12.75" customHeight="1">
      <c r="A261" s="102">
        <v>24.0</v>
      </c>
      <c r="B261" s="103">
        <v>39271.0</v>
      </c>
      <c r="C261" s="102" t="s">
        <v>228</v>
      </c>
      <c r="D261" s="102" t="s">
        <v>6619</v>
      </c>
      <c r="E261" s="102"/>
      <c r="F261" s="102">
        <v>4000.0</v>
      </c>
      <c r="G261" s="102">
        <v>76.0</v>
      </c>
      <c r="H261" s="102"/>
      <c r="I261" s="102"/>
      <c r="J261" s="102"/>
      <c r="K261" s="102"/>
      <c r="L261" s="102"/>
      <c r="M261" s="102"/>
      <c r="N261" s="102"/>
      <c r="O261" s="102"/>
      <c r="P261" s="102"/>
      <c r="Q261" s="102"/>
      <c r="R261" s="102"/>
      <c r="S261" s="102"/>
      <c r="T261" s="102"/>
      <c r="U261" s="102"/>
      <c r="V261" s="102"/>
      <c r="W261" s="102"/>
      <c r="X261" s="102"/>
      <c r="Y261" s="102"/>
      <c r="Z261" s="102"/>
      <c r="AA261" s="102"/>
      <c r="AB261" s="102"/>
    </row>
    <row r="262" ht="12.75" customHeight="1">
      <c r="A262" s="106">
        <v>1316.0</v>
      </c>
      <c r="B262" s="107">
        <v>39196.0</v>
      </c>
      <c r="C262" s="102" t="s">
        <v>228</v>
      </c>
      <c r="D262" s="106" t="s">
        <v>6712</v>
      </c>
      <c r="E262" s="106"/>
      <c r="F262" s="106">
        <v>4050.0</v>
      </c>
      <c r="G262" s="106">
        <v>73.0</v>
      </c>
      <c r="H262" s="102"/>
      <c r="I262" s="102"/>
      <c r="J262" s="102"/>
      <c r="K262" s="102"/>
      <c r="L262" s="102"/>
      <c r="M262" s="102"/>
      <c r="N262" s="102"/>
      <c r="O262" s="102"/>
      <c r="P262" s="102"/>
      <c r="Q262" s="102"/>
      <c r="R262" s="102"/>
      <c r="S262" s="102"/>
      <c r="T262" s="102"/>
      <c r="U262" s="102"/>
      <c r="V262" s="102"/>
      <c r="W262" s="102"/>
      <c r="X262" s="102"/>
      <c r="Y262" s="102"/>
      <c r="Z262" s="102"/>
      <c r="AA262" s="102"/>
      <c r="AB262" s="106"/>
    </row>
    <row r="263" ht="12.75" customHeight="1">
      <c r="A263" s="102">
        <v>1344.0</v>
      </c>
      <c r="B263" s="103">
        <v>39208.0</v>
      </c>
      <c r="C263" s="102" t="s">
        <v>228</v>
      </c>
      <c r="D263" s="102" t="s">
        <v>6619</v>
      </c>
      <c r="E263" s="102"/>
      <c r="F263" s="102">
        <v>4050.0</v>
      </c>
      <c r="G263" s="102">
        <v>74.0</v>
      </c>
      <c r="H263" s="102"/>
      <c r="I263" s="102"/>
      <c r="J263" s="102"/>
      <c r="K263" s="102"/>
      <c r="L263" s="102"/>
      <c r="M263" s="102"/>
      <c r="N263" s="102"/>
      <c r="O263" s="102"/>
      <c r="P263" s="102"/>
      <c r="Q263" s="102"/>
      <c r="R263" s="102"/>
      <c r="S263" s="102"/>
      <c r="T263" s="102"/>
      <c r="U263" s="102"/>
      <c r="V263" s="102"/>
      <c r="W263" s="102"/>
      <c r="X263" s="102"/>
      <c r="Y263" s="102"/>
      <c r="Z263" s="102"/>
      <c r="AA263" s="102"/>
      <c r="AB263" s="102"/>
    </row>
    <row r="264" ht="12.75" customHeight="1">
      <c r="A264" s="102">
        <v>3131.0</v>
      </c>
      <c r="B264" s="103">
        <v>39249.0</v>
      </c>
      <c r="C264" s="102" t="s">
        <v>228</v>
      </c>
      <c r="D264" s="102" t="s">
        <v>6726</v>
      </c>
      <c r="E264" s="102"/>
      <c r="F264" s="102">
        <v>4050.0</v>
      </c>
      <c r="G264" s="102">
        <v>74.0</v>
      </c>
      <c r="H264" s="102"/>
      <c r="I264" s="102"/>
      <c r="J264" s="102"/>
      <c r="K264" s="102"/>
      <c r="L264" s="102"/>
      <c r="M264" s="102"/>
      <c r="N264" s="102"/>
      <c r="O264" s="102"/>
      <c r="P264" s="102"/>
      <c r="Q264" s="102"/>
      <c r="R264" s="102"/>
      <c r="S264" s="102"/>
      <c r="T264" s="102"/>
      <c r="U264" s="102"/>
      <c r="V264" s="102"/>
      <c r="W264" s="102"/>
      <c r="X264" s="102"/>
      <c r="Y264" s="102"/>
      <c r="Z264" s="102"/>
      <c r="AA264" s="102"/>
      <c r="AB264" s="102"/>
    </row>
    <row r="265" ht="12.75" customHeight="1">
      <c r="A265" s="102">
        <v>3198.0</v>
      </c>
      <c r="B265" s="103">
        <v>39237.0</v>
      </c>
      <c r="C265" s="102" t="s">
        <v>228</v>
      </c>
      <c r="D265" s="102" t="s">
        <v>6673</v>
      </c>
      <c r="E265" s="102"/>
      <c r="F265" s="102">
        <v>4050.0</v>
      </c>
      <c r="G265" s="102">
        <v>75.0</v>
      </c>
      <c r="H265" s="102"/>
      <c r="I265" s="102"/>
      <c r="J265" s="102"/>
      <c r="K265" s="102"/>
      <c r="L265" s="102"/>
      <c r="M265" s="102"/>
      <c r="N265" s="102"/>
      <c r="O265" s="102"/>
      <c r="P265" s="102"/>
      <c r="Q265" s="102"/>
      <c r="R265" s="102"/>
      <c r="S265" s="102"/>
      <c r="T265" s="102"/>
      <c r="U265" s="102"/>
      <c r="V265" s="102"/>
      <c r="W265" s="102"/>
      <c r="X265" s="102"/>
      <c r="Y265" s="102"/>
      <c r="Z265" s="102"/>
      <c r="AA265" s="102"/>
      <c r="AB265" s="102"/>
    </row>
    <row r="266" ht="12.75" customHeight="1">
      <c r="A266" s="102">
        <v>1621.0</v>
      </c>
      <c r="B266" s="103">
        <v>39229.0</v>
      </c>
      <c r="C266" s="102" t="s">
        <v>228</v>
      </c>
      <c r="D266" s="102" t="s">
        <v>6708</v>
      </c>
      <c r="E266" s="102"/>
      <c r="F266" s="102">
        <v>4100.0</v>
      </c>
      <c r="G266" s="102">
        <v>72.0</v>
      </c>
      <c r="H266" s="102"/>
      <c r="I266" s="102"/>
      <c r="J266" s="102"/>
      <c r="K266" s="102"/>
      <c r="L266" s="102"/>
      <c r="M266" s="102"/>
      <c r="N266" s="102"/>
      <c r="O266" s="102"/>
      <c r="P266" s="102"/>
      <c r="Q266" s="102"/>
      <c r="R266" s="102"/>
      <c r="S266" s="102"/>
      <c r="T266" s="102"/>
      <c r="U266" s="102"/>
      <c r="V266" s="102"/>
      <c r="W266" s="102"/>
      <c r="X266" s="102"/>
      <c r="Y266" s="102"/>
      <c r="Z266" s="102"/>
      <c r="AA266" s="102"/>
      <c r="AB266" s="102"/>
    </row>
    <row r="267" ht="12.75" customHeight="1">
      <c r="A267" s="104">
        <v>1655.0</v>
      </c>
      <c r="B267" s="105">
        <v>39232.0</v>
      </c>
      <c r="C267" s="102" t="s">
        <v>228</v>
      </c>
      <c r="D267" s="104" t="s">
        <v>6727</v>
      </c>
      <c r="E267" s="104"/>
      <c r="F267" s="104">
        <v>4100.0</v>
      </c>
      <c r="G267" s="104">
        <v>72.0</v>
      </c>
      <c r="H267" s="102"/>
      <c r="I267" s="102"/>
      <c r="J267" s="102"/>
      <c r="K267" s="102"/>
      <c r="L267" s="102"/>
      <c r="M267" s="102"/>
      <c r="N267" s="102"/>
      <c r="O267" s="102"/>
      <c r="P267" s="102"/>
      <c r="Q267" s="102"/>
      <c r="R267" s="102"/>
      <c r="S267" s="102"/>
      <c r="T267" s="102"/>
      <c r="U267" s="102"/>
      <c r="V267" s="102"/>
      <c r="W267" s="102"/>
      <c r="X267" s="102"/>
      <c r="Y267" s="102"/>
      <c r="Z267" s="102"/>
      <c r="AA267" s="102"/>
      <c r="AB267" s="104"/>
    </row>
    <row r="268" ht="12.75" customHeight="1">
      <c r="A268" s="104">
        <v>1688.0</v>
      </c>
      <c r="B268" s="105">
        <v>39234.0</v>
      </c>
      <c r="C268" s="102" t="s">
        <v>228</v>
      </c>
      <c r="D268" s="104" t="s">
        <v>6586</v>
      </c>
      <c r="E268" s="104"/>
      <c r="F268" s="104">
        <v>4100.0</v>
      </c>
      <c r="G268" s="104">
        <v>72.0</v>
      </c>
      <c r="H268" s="102"/>
      <c r="I268" s="102"/>
      <c r="J268" s="102"/>
      <c r="K268" s="102"/>
      <c r="L268" s="102"/>
      <c r="M268" s="102"/>
      <c r="N268" s="102"/>
      <c r="O268" s="102"/>
      <c r="P268" s="102"/>
      <c r="Q268" s="102"/>
      <c r="R268" s="102"/>
      <c r="S268" s="102"/>
      <c r="T268" s="102"/>
      <c r="U268" s="102"/>
      <c r="V268" s="102"/>
      <c r="W268" s="102"/>
      <c r="X268" s="102"/>
      <c r="Y268" s="102"/>
      <c r="Z268" s="102"/>
      <c r="AA268" s="102"/>
      <c r="AB268" s="104"/>
    </row>
    <row r="269" ht="12.75" customHeight="1">
      <c r="A269" s="102">
        <v>1317.0</v>
      </c>
      <c r="B269" s="103">
        <v>39197.0</v>
      </c>
      <c r="C269" s="102" t="s">
        <v>228</v>
      </c>
      <c r="D269" s="102" t="s">
        <v>6704</v>
      </c>
      <c r="E269" s="102"/>
      <c r="F269" s="102">
        <v>4100.0</v>
      </c>
      <c r="G269" s="102">
        <v>73.0</v>
      </c>
      <c r="H269" s="102"/>
      <c r="I269" s="102"/>
      <c r="J269" s="102"/>
      <c r="K269" s="102"/>
      <c r="L269" s="102"/>
      <c r="M269" s="102"/>
      <c r="N269" s="102"/>
      <c r="O269" s="102"/>
      <c r="P269" s="102"/>
      <c r="Q269" s="102"/>
      <c r="R269" s="102"/>
      <c r="S269" s="102"/>
      <c r="T269" s="102"/>
      <c r="U269" s="102"/>
      <c r="V269" s="102"/>
      <c r="W269" s="102"/>
      <c r="X269" s="102"/>
      <c r="Y269" s="102"/>
      <c r="Z269" s="102"/>
      <c r="AA269" s="102"/>
      <c r="AB269" s="102"/>
    </row>
    <row r="270" ht="12.75" customHeight="1">
      <c r="A270" s="106">
        <v>1199.0</v>
      </c>
      <c r="B270" s="107">
        <v>39225.0</v>
      </c>
      <c r="C270" s="102" t="s">
        <v>228</v>
      </c>
      <c r="D270" s="106" t="s">
        <v>6670</v>
      </c>
      <c r="E270" s="106"/>
      <c r="F270" s="106">
        <v>4100.0</v>
      </c>
      <c r="G270" s="106">
        <v>73.0</v>
      </c>
      <c r="H270" s="102"/>
      <c r="I270" s="102"/>
      <c r="J270" s="102"/>
      <c r="K270" s="102"/>
      <c r="L270" s="102"/>
      <c r="M270" s="102"/>
      <c r="N270" s="102"/>
      <c r="O270" s="102"/>
      <c r="P270" s="102"/>
      <c r="Q270" s="102"/>
      <c r="R270" s="102"/>
      <c r="S270" s="102"/>
      <c r="T270" s="102"/>
      <c r="U270" s="102"/>
      <c r="V270" s="102"/>
      <c r="W270" s="102"/>
      <c r="X270" s="102"/>
      <c r="Y270" s="102"/>
      <c r="Z270" s="102"/>
      <c r="AA270" s="102"/>
      <c r="AB270" s="106"/>
    </row>
    <row r="271" ht="12.75" customHeight="1">
      <c r="A271" s="102">
        <v>1694.0</v>
      </c>
      <c r="B271" s="103">
        <v>39235.0</v>
      </c>
      <c r="C271" s="102" t="s">
        <v>228</v>
      </c>
      <c r="D271" s="102" t="s">
        <v>6728</v>
      </c>
      <c r="E271" s="102"/>
      <c r="F271" s="102">
        <v>4100.0</v>
      </c>
      <c r="G271" s="102">
        <v>73.0</v>
      </c>
      <c r="H271" s="102"/>
      <c r="I271" s="102"/>
      <c r="J271" s="102"/>
      <c r="K271" s="102"/>
      <c r="L271" s="102"/>
      <c r="M271" s="102"/>
      <c r="N271" s="102"/>
      <c r="O271" s="102"/>
      <c r="P271" s="102"/>
      <c r="Q271" s="102"/>
      <c r="R271" s="102"/>
      <c r="S271" s="102"/>
      <c r="T271" s="102"/>
      <c r="U271" s="102"/>
      <c r="V271" s="102"/>
      <c r="W271" s="102"/>
      <c r="X271" s="102"/>
      <c r="Y271" s="102"/>
      <c r="Z271" s="102"/>
      <c r="AA271" s="102"/>
      <c r="AB271" s="102"/>
    </row>
    <row r="272" ht="12.75" customHeight="1">
      <c r="A272" s="106">
        <v>3186.0</v>
      </c>
      <c r="B272" s="107">
        <v>39236.0</v>
      </c>
      <c r="C272" s="102" t="s">
        <v>228</v>
      </c>
      <c r="D272" s="106" t="s">
        <v>6646</v>
      </c>
      <c r="E272" s="106"/>
      <c r="F272" s="106">
        <v>4100.0</v>
      </c>
      <c r="G272" s="106">
        <v>73.0</v>
      </c>
      <c r="H272" s="102"/>
      <c r="I272" s="102"/>
      <c r="J272" s="102"/>
      <c r="K272" s="102"/>
      <c r="L272" s="102"/>
      <c r="M272" s="102"/>
      <c r="N272" s="102"/>
      <c r="O272" s="102"/>
      <c r="P272" s="102"/>
      <c r="Q272" s="102"/>
      <c r="R272" s="102"/>
      <c r="S272" s="102"/>
      <c r="T272" s="102"/>
      <c r="U272" s="102"/>
      <c r="V272" s="102"/>
      <c r="W272" s="102"/>
      <c r="X272" s="102"/>
      <c r="Y272" s="102"/>
      <c r="Z272" s="102"/>
      <c r="AA272" s="102"/>
      <c r="AB272" s="106"/>
    </row>
    <row r="273" ht="12.75" customHeight="1">
      <c r="A273" s="102">
        <v>3190.0</v>
      </c>
      <c r="B273" s="103">
        <v>39236.0</v>
      </c>
      <c r="C273" s="102" t="s">
        <v>228</v>
      </c>
      <c r="D273" s="102" t="s">
        <v>6713</v>
      </c>
      <c r="E273" s="102"/>
      <c r="F273" s="102">
        <v>4100.0</v>
      </c>
      <c r="G273" s="102">
        <v>73.0</v>
      </c>
      <c r="H273" s="102"/>
      <c r="I273" s="102"/>
      <c r="J273" s="102"/>
      <c r="K273" s="102"/>
      <c r="L273" s="102"/>
      <c r="M273" s="102"/>
      <c r="N273" s="102"/>
      <c r="O273" s="102"/>
      <c r="P273" s="102"/>
      <c r="Q273" s="102"/>
      <c r="R273" s="102"/>
      <c r="S273" s="102"/>
      <c r="T273" s="102"/>
      <c r="U273" s="102"/>
      <c r="V273" s="102"/>
      <c r="W273" s="102"/>
      <c r="X273" s="102"/>
      <c r="Y273" s="102"/>
      <c r="Z273" s="102"/>
      <c r="AA273" s="102"/>
      <c r="AB273" s="102"/>
    </row>
    <row r="274" ht="12.75" customHeight="1">
      <c r="A274" s="102">
        <v>27.0</v>
      </c>
      <c r="B274" s="103">
        <v>39271.0</v>
      </c>
      <c r="C274" s="102" t="s">
        <v>228</v>
      </c>
      <c r="D274" s="102" t="s">
        <v>6607</v>
      </c>
      <c r="E274" s="102"/>
      <c r="F274" s="102">
        <v>4100.0</v>
      </c>
      <c r="G274" s="102">
        <v>73.0</v>
      </c>
      <c r="H274" s="102"/>
      <c r="I274" s="102"/>
      <c r="J274" s="102"/>
      <c r="K274" s="102"/>
      <c r="L274" s="102"/>
      <c r="M274" s="102"/>
      <c r="N274" s="102"/>
      <c r="O274" s="102"/>
      <c r="P274" s="102"/>
      <c r="Q274" s="102"/>
      <c r="R274" s="102"/>
      <c r="S274" s="102"/>
      <c r="T274" s="102"/>
      <c r="U274" s="102"/>
      <c r="V274" s="102"/>
      <c r="W274" s="102"/>
      <c r="X274" s="102"/>
      <c r="Y274" s="102"/>
      <c r="Z274" s="102"/>
      <c r="AA274" s="102"/>
      <c r="AB274" s="102"/>
    </row>
    <row r="275" ht="12.75" customHeight="1">
      <c r="A275" s="106">
        <v>3146.0</v>
      </c>
      <c r="B275" s="107">
        <v>39257.0</v>
      </c>
      <c r="C275" s="102" t="s">
        <v>228</v>
      </c>
      <c r="D275" s="106" t="s">
        <v>6587</v>
      </c>
      <c r="E275" s="106"/>
      <c r="F275" s="106">
        <v>4100.0</v>
      </c>
      <c r="G275" s="106">
        <v>73.5</v>
      </c>
      <c r="H275" s="102"/>
      <c r="I275" s="102"/>
      <c r="J275" s="102"/>
      <c r="K275" s="102"/>
      <c r="L275" s="102"/>
      <c r="M275" s="102"/>
      <c r="N275" s="102"/>
      <c r="O275" s="102"/>
      <c r="P275" s="102"/>
      <c r="Q275" s="102"/>
      <c r="R275" s="102"/>
      <c r="S275" s="102"/>
      <c r="T275" s="102"/>
      <c r="U275" s="102"/>
      <c r="V275" s="102"/>
      <c r="W275" s="102"/>
      <c r="X275" s="102"/>
      <c r="Y275" s="102"/>
      <c r="Z275" s="102"/>
      <c r="AA275" s="102"/>
      <c r="AB275" s="106"/>
    </row>
    <row r="276" ht="12.75" customHeight="1">
      <c r="A276" s="106">
        <v>1305.0</v>
      </c>
      <c r="B276" s="107">
        <v>39193.0</v>
      </c>
      <c r="C276" s="102" t="s">
        <v>228</v>
      </c>
      <c r="D276" s="106" t="s">
        <v>6670</v>
      </c>
      <c r="E276" s="106"/>
      <c r="F276" s="106">
        <v>4100.0</v>
      </c>
      <c r="G276" s="106">
        <v>74.0</v>
      </c>
      <c r="H276" s="102"/>
      <c r="I276" s="102"/>
      <c r="J276" s="102"/>
      <c r="K276" s="102"/>
      <c r="L276" s="102"/>
      <c r="M276" s="102"/>
      <c r="N276" s="102"/>
      <c r="O276" s="102"/>
      <c r="P276" s="102"/>
      <c r="Q276" s="102"/>
      <c r="R276" s="102"/>
      <c r="S276" s="102"/>
      <c r="T276" s="102"/>
      <c r="U276" s="102"/>
      <c r="V276" s="102"/>
      <c r="W276" s="102"/>
      <c r="X276" s="102"/>
      <c r="Y276" s="102"/>
      <c r="Z276" s="102"/>
      <c r="AA276" s="102"/>
      <c r="AB276" s="106"/>
    </row>
    <row r="277" ht="12.75" customHeight="1">
      <c r="A277" s="106">
        <v>1375.0</v>
      </c>
      <c r="B277" s="107">
        <v>39216.0</v>
      </c>
      <c r="C277" s="102" t="s">
        <v>228</v>
      </c>
      <c r="D277" s="106" t="s">
        <v>6612</v>
      </c>
      <c r="E277" s="106"/>
      <c r="F277" s="106">
        <v>4100.0</v>
      </c>
      <c r="G277" s="106">
        <v>74.0</v>
      </c>
      <c r="H277" s="102"/>
      <c r="I277" s="102"/>
      <c r="J277" s="102"/>
      <c r="K277" s="102"/>
      <c r="L277" s="102"/>
      <c r="M277" s="102"/>
      <c r="N277" s="102"/>
      <c r="O277" s="102"/>
      <c r="P277" s="102"/>
      <c r="Q277" s="102"/>
      <c r="R277" s="102"/>
      <c r="S277" s="102"/>
      <c r="T277" s="102"/>
      <c r="U277" s="102"/>
      <c r="V277" s="102"/>
      <c r="W277" s="102"/>
      <c r="X277" s="102"/>
      <c r="Y277" s="102"/>
      <c r="Z277" s="102"/>
      <c r="AA277" s="102"/>
      <c r="AB277" s="106"/>
    </row>
    <row r="278" ht="12.75" customHeight="1">
      <c r="A278" s="102">
        <v>1641.0</v>
      </c>
      <c r="B278" s="103">
        <v>39231.0</v>
      </c>
      <c r="C278" s="102" t="s">
        <v>228</v>
      </c>
      <c r="D278" s="102" t="s">
        <v>6643</v>
      </c>
      <c r="E278" s="102"/>
      <c r="F278" s="102">
        <v>4100.0</v>
      </c>
      <c r="G278" s="102">
        <v>74.0</v>
      </c>
      <c r="H278" s="102"/>
      <c r="I278" s="102"/>
      <c r="J278" s="102"/>
      <c r="K278" s="102"/>
      <c r="L278" s="102"/>
      <c r="M278" s="102"/>
      <c r="N278" s="102"/>
      <c r="O278" s="102"/>
      <c r="P278" s="102"/>
      <c r="Q278" s="102"/>
      <c r="R278" s="102"/>
      <c r="S278" s="102"/>
      <c r="T278" s="102"/>
      <c r="U278" s="102"/>
      <c r="V278" s="102"/>
      <c r="W278" s="102"/>
      <c r="X278" s="102"/>
      <c r="Y278" s="102"/>
      <c r="Z278" s="102"/>
      <c r="AA278" s="102"/>
      <c r="AB278" s="102"/>
    </row>
    <row r="279" ht="12.75" customHeight="1">
      <c r="A279" s="102">
        <v>3197.0</v>
      </c>
      <c r="B279" s="103">
        <v>39237.0</v>
      </c>
      <c r="C279" s="102" t="s">
        <v>228</v>
      </c>
      <c r="D279" s="102" t="s">
        <v>6729</v>
      </c>
      <c r="E279" s="102"/>
      <c r="F279" s="102">
        <v>4100.0</v>
      </c>
      <c r="G279" s="102">
        <v>74.0</v>
      </c>
      <c r="H279" s="102"/>
      <c r="I279" s="102"/>
      <c r="J279" s="102"/>
      <c r="K279" s="102"/>
      <c r="L279" s="102"/>
      <c r="M279" s="102"/>
      <c r="N279" s="102"/>
      <c r="O279" s="102"/>
      <c r="P279" s="102"/>
      <c r="Q279" s="102"/>
      <c r="R279" s="102"/>
      <c r="S279" s="102"/>
      <c r="T279" s="102"/>
      <c r="U279" s="102"/>
      <c r="V279" s="102"/>
      <c r="W279" s="102"/>
      <c r="X279" s="102"/>
      <c r="Y279" s="102"/>
      <c r="Z279" s="102"/>
      <c r="AA279" s="102"/>
      <c r="AB279" s="102"/>
    </row>
    <row r="280" ht="12.75" customHeight="1">
      <c r="A280" s="102">
        <v>3111.0</v>
      </c>
      <c r="B280" s="103">
        <v>39238.0</v>
      </c>
      <c r="C280" s="102" t="s">
        <v>228</v>
      </c>
      <c r="D280" s="102" t="s">
        <v>6730</v>
      </c>
      <c r="E280" s="102"/>
      <c r="F280" s="102">
        <v>4100.0</v>
      </c>
      <c r="G280" s="102">
        <v>74.0</v>
      </c>
      <c r="H280" s="102"/>
      <c r="I280" s="102"/>
      <c r="J280" s="102"/>
      <c r="K280" s="102"/>
      <c r="L280" s="102"/>
      <c r="M280" s="102"/>
      <c r="N280" s="102"/>
      <c r="O280" s="102"/>
      <c r="P280" s="102"/>
      <c r="Q280" s="102"/>
      <c r="R280" s="102"/>
      <c r="S280" s="102"/>
      <c r="T280" s="102"/>
      <c r="U280" s="102"/>
      <c r="V280" s="102"/>
      <c r="W280" s="102"/>
      <c r="X280" s="102"/>
      <c r="Y280" s="102"/>
      <c r="Z280" s="102"/>
      <c r="AA280" s="102"/>
      <c r="AB280" s="102"/>
    </row>
    <row r="281" ht="12.75" customHeight="1">
      <c r="A281" s="106">
        <v>3069.0</v>
      </c>
      <c r="B281" s="107">
        <v>39244.0</v>
      </c>
      <c r="C281" s="102" t="s">
        <v>228</v>
      </c>
      <c r="D281" s="106" t="s">
        <v>6710</v>
      </c>
      <c r="E281" s="106"/>
      <c r="F281" s="106">
        <v>4100.0</v>
      </c>
      <c r="G281" s="106">
        <v>74.0</v>
      </c>
      <c r="H281" s="102"/>
      <c r="I281" s="102"/>
      <c r="J281" s="102"/>
      <c r="K281" s="102"/>
      <c r="L281" s="102"/>
      <c r="M281" s="102"/>
      <c r="N281" s="102"/>
      <c r="O281" s="102"/>
      <c r="P281" s="102"/>
      <c r="Q281" s="102"/>
      <c r="R281" s="102"/>
      <c r="S281" s="102"/>
      <c r="T281" s="102"/>
      <c r="U281" s="102"/>
      <c r="V281" s="102"/>
      <c r="W281" s="102"/>
      <c r="X281" s="102"/>
      <c r="Y281" s="102"/>
      <c r="Z281" s="102"/>
      <c r="AA281" s="102"/>
      <c r="AB281" s="106"/>
    </row>
    <row r="282" ht="12.75" customHeight="1">
      <c r="A282" s="102">
        <v>3026.0</v>
      </c>
      <c r="B282" s="103">
        <v>39255.0</v>
      </c>
      <c r="C282" s="102" t="s">
        <v>228</v>
      </c>
      <c r="D282" s="102" t="s">
        <v>6731</v>
      </c>
      <c r="E282" s="102"/>
      <c r="F282" s="102">
        <v>4100.0</v>
      </c>
      <c r="G282" s="102">
        <v>74.0</v>
      </c>
      <c r="H282" s="102"/>
      <c r="I282" s="102"/>
      <c r="J282" s="102"/>
      <c r="K282" s="102"/>
      <c r="L282" s="102"/>
      <c r="M282" s="102"/>
      <c r="N282" s="102"/>
      <c r="O282" s="102"/>
      <c r="P282" s="102"/>
      <c r="Q282" s="102"/>
      <c r="R282" s="102"/>
      <c r="S282" s="102"/>
      <c r="T282" s="102"/>
      <c r="U282" s="102"/>
      <c r="V282" s="102"/>
      <c r="W282" s="102"/>
      <c r="X282" s="102"/>
      <c r="Y282" s="102"/>
      <c r="Z282" s="102"/>
      <c r="AA282" s="102"/>
      <c r="AB282" s="102"/>
    </row>
    <row r="283" ht="12.75" customHeight="1">
      <c r="A283" s="106">
        <v>18.0</v>
      </c>
      <c r="B283" s="107">
        <v>39267.0</v>
      </c>
      <c r="C283" s="102" t="s">
        <v>228</v>
      </c>
      <c r="D283" s="106" t="s">
        <v>6656</v>
      </c>
      <c r="E283" s="106"/>
      <c r="F283" s="106">
        <v>4100.0</v>
      </c>
      <c r="G283" s="106">
        <v>74.0</v>
      </c>
      <c r="H283" s="102"/>
      <c r="I283" s="102"/>
      <c r="J283" s="102"/>
      <c r="K283" s="102"/>
      <c r="L283" s="102"/>
      <c r="M283" s="102"/>
      <c r="N283" s="102"/>
      <c r="O283" s="102"/>
      <c r="P283" s="102"/>
      <c r="Q283" s="102"/>
      <c r="R283" s="102"/>
      <c r="S283" s="102"/>
      <c r="T283" s="102"/>
      <c r="U283" s="102"/>
      <c r="V283" s="102"/>
      <c r="W283" s="102"/>
      <c r="X283" s="102"/>
      <c r="Y283" s="102"/>
      <c r="Z283" s="102"/>
      <c r="AA283" s="102"/>
      <c r="AB283" s="106"/>
    </row>
    <row r="284" ht="12.75" customHeight="1">
      <c r="A284" s="104">
        <v>3060.0</v>
      </c>
      <c r="B284" s="105">
        <v>39241.0</v>
      </c>
      <c r="C284" s="102" t="s">
        <v>228</v>
      </c>
      <c r="D284" s="104" t="s">
        <v>6631</v>
      </c>
      <c r="E284" s="104"/>
      <c r="F284" s="104">
        <v>4100.0</v>
      </c>
      <c r="G284" s="104">
        <v>75.0</v>
      </c>
      <c r="H284" s="102"/>
      <c r="I284" s="102"/>
      <c r="J284" s="102"/>
      <c r="K284" s="102"/>
      <c r="L284" s="102"/>
      <c r="M284" s="102"/>
      <c r="N284" s="102"/>
      <c r="O284" s="102"/>
      <c r="P284" s="102"/>
      <c r="Q284" s="102"/>
      <c r="R284" s="102"/>
      <c r="S284" s="102"/>
      <c r="T284" s="102"/>
      <c r="U284" s="102"/>
      <c r="V284" s="102"/>
      <c r="W284" s="102"/>
      <c r="X284" s="102"/>
      <c r="Y284" s="102"/>
      <c r="Z284" s="102"/>
      <c r="AA284" s="102"/>
      <c r="AB284" s="104"/>
    </row>
    <row r="285" ht="12.75" customHeight="1">
      <c r="A285" s="106">
        <v>3057.0</v>
      </c>
      <c r="B285" s="107">
        <v>39252.0</v>
      </c>
      <c r="C285" s="102" t="s">
        <v>228</v>
      </c>
      <c r="D285" s="106" t="s">
        <v>6587</v>
      </c>
      <c r="E285" s="106"/>
      <c r="F285" s="106">
        <v>4100.0</v>
      </c>
      <c r="G285" s="106">
        <v>75.0</v>
      </c>
      <c r="H285" s="102"/>
      <c r="I285" s="102"/>
      <c r="J285" s="102"/>
      <c r="K285" s="102"/>
      <c r="L285" s="102"/>
      <c r="M285" s="102"/>
      <c r="N285" s="102"/>
      <c r="O285" s="102"/>
      <c r="P285" s="102"/>
      <c r="Q285" s="102"/>
      <c r="R285" s="102"/>
      <c r="S285" s="102"/>
      <c r="T285" s="102"/>
      <c r="U285" s="102"/>
      <c r="V285" s="102"/>
      <c r="W285" s="102"/>
      <c r="X285" s="102"/>
      <c r="Y285" s="102"/>
      <c r="Z285" s="102"/>
      <c r="AA285" s="102"/>
      <c r="AB285" s="106"/>
    </row>
    <row r="286" ht="12.75" customHeight="1">
      <c r="A286" s="106">
        <v>3032.0</v>
      </c>
      <c r="B286" s="107">
        <v>39255.0</v>
      </c>
      <c r="C286" s="102" t="s">
        <v>228</v>
      </c>
      <c r="D286" s="106" t="s">
        <v>6587</v>
      </c>
      <c r="E286" s="106"/>
      <c r="F286" s="106">
        <v>4100.0</v>
      </c>
      <c r="G286" s="106">
        <v>75.0</v>
      </c>
      <c r="H286" s="102"/>
      <c r="I286" s="102"/>
      <c r="J286" s="102"/>
      <c r="K286" s="102"/>
      <c r="L286" s="102"/>
      <c r="M286" s="102"/>
      <c r="N286" s="102"/>
      <c r="O286" s="102"/>
      <c r="P286" s="102"/>
      <c r="Q286" s="102"/>
      <c r="R286" s="102"/>
      <c r="S286" s="102"/>
      <c r="T286" s="102"/>
      <c r="U286" s="102"/>
      <c r="V286" s="102"/>
      <c r="W286" s="102"/>
      <c r="X286" s="102"/>
      <c r="Y286" s="102"/>
      <c r="Z286" s="102"/>
      <c r="AA286" s="102"/>
      <c r="AB286" s="106"/>
    </row>
    <row r="287" ht="12.75" customHeight="1">
      <c r="A287" s="102">
        <v>55.0</v>
      </c>
      <c r="B287" s="103">
        <v>39277.0</v>
      </c>
      <c r="C287" s="102" t="s">
        <v>228</v>
      </c>
      <c r="D287" s="102" t="s">
        <v>6732</v>
      </c>
      <c r="E287" s="102"/>
      <c r="F287" s="102">
        <v>4100.0</v>
      </c>
      <c r="G287" s="102">
        <v>75.0</v>
      </c>
      <c r="H287" s="102"/>
      <c r="I287" s="102"/>
      <c r="J287" s="102"/>
      <c r="K287" s="102"/>
      <c r="L287" s="102"/>
      <c r="M287" s="102"/>
      <c r="N287" s="102"/>
      <c r="O287" s="102"/>
      <c r="P287" s="102"/>
      <c r="Q287" s="102"/>
      <c r="R287" s="102"/>
      <c r="S287" s="102"/>
      <c r="T287" s="102"/>
      <c r="U287" s="102"/>
      <c r="V287" s="102"/>
      <c r="W287" s="102"/>
      <c r="X287" s="102"/>
      <c r="Y287" s="102"/>
      <c r="Z287" s="102"/>
      <c r="AA287" s="102"/>
      <c r="AB287" s="102"/>
    </row>
    <row r="288" ht="12.75" customHeight="1">
      <c r="A288" s="106">
        <v>1329.0</v>
      </c>
      <c r="B288" s="107">
        <v>39203.0</v>
      </c>
      <c r="C288" s="102" t="s">
        <v>228</v>
      </c>
      <c r="D288" s="106" t="s">
        <v>6712</v>
      </c>
      <c r="E288" s="106"/>
      <c r="F288" s="106">
        <v>4100.0</v>
      </c>
      <c r="G288" s="106">
        <v>76.0</v>
      </c>
      <c r="H288" s="102"/>
      <c r="I288" s="102"/>
      <c r="J288" s="102"/>
      <c r="K288" s="102"/>
      <c r="L288" s="102"/>
      <c r="M288" s="102"/>
      <c r="N288" s="102"/>
      <c r="O288" s="102"/>
      <c r="P288" s="102"/>
      <c r="Q288" s="102"/>
      <c r="R288" s="102"/>
      <c r="S288" s="102"/>
      <c r="T288" s="102"/>
      <c r="U288" s="102"/>
      <c r="V288" s="102"/>
      <c r="W288" s="102"/>
      <c r="X288" s="102"/>
      <c r="Y288" s="102"/>
      <c r="Z288" s="102"/>
      <c r="AA288" s="102"/>
      <c r="AB288" s="106"/>
    </row>
    <row r="289" ht="12.75" customHeight="1">
      <c r="A289" s="102">
        <v>3055.0</v>
      </c>
      <c r="B289" s="103">
        <v>39252.0</v>
      </c>
      <c r="C289" s="102" t="s">
        <v>228</v>
      </c>
      <c r="D289" s="102" t="s">
        <v>6733</v>
      </c>
      <c r="E289" s="102"/>
      <c r="F289" s="102">
        <v>4100.0</v>
      </c>
      <c r="G289" s="102">
        <v>76.0</v>
      </c>
      <c r="H289" s="102"/>
      <c r="I289" s="102"/>
      <c r="J289" s="102"/>
      <c r="K289" s="102"/>
      <c r="L289" s="102"/>
      <c r="M289" s="102"/>
      <c r="N289" s="102"/>
      <c r="O289" s="102"/>
      <c r="P289" s="102"/>
      <c r="Q289" s="102"/>
      <c r="R289" s="102"/>
      <c r="S289" s="102"/>
      <c r="T289" s="102"/>
      <c r="U289" s="102"/>
      <c r="V289" s="102"/>
      <c r="W289" s="102"/>
      <c r="X289" s="102"/>
      <c r="Y289" s="102"/>
      <c r="Z289" s="102"/>
      <c r="AA289" s="102"/>
      <c r="AB289" s="102"/>
    </row>
    <row r="290" ht="12.75" customHeight="1">
      <c r="A290" s="102">
        <v>3154.0</v>
      </c>
      <c r="B290" s="103">
        <v>39258.0</v>
      </c>
      <c r="C290" s="102" t="s">
        <v>228</v>
      </c>
      <c r="D290" s="102" t="s">
        <v>6643</v>
      </c>
      <c r="E290" s="102"/>
      <c r="F290" s="102">
        <v>4100.0</v>
      </c>
      <c r="G290" s="102">
        <v>76.0</v>
      </c>
      <c r="H290" s="102"/>
      <c r="I290" s="102"/>
      <c r="J290" s="102"/>
      <c r="K290" s="102"/>
      <c r="L290" s="102"/>
      <c r="M290" s="102"/>
      <c r="N290" s="102"/>
      <c r="O290" s="102"/>
      <c r="P290" s="102"/>
      <c r="Q290" s="102"/>
      <c r="R290" s="102"/>
      <c r="S290" s="102"/>
      <c r="T290" s="102"/>
      <c r="U290" s="102"/>
      <c r="V290" s="102"/>
      <c r="W290" s="102"/>
      <c r="X290" s="102"/>
      <c r="Y290" s="102"/>
      <c r="Z290" s="102"/>
      <c r="AA290" s="102"/>
      <c r="AB290" s="102"/>
    </row>
    <row r="291" ht="12.75" customHeight="1">
      <c r="A291" s="102">
        <v>16.0</v>
      </c>
      <c r="B291" s="103">
        <v>39266.0</v>
      </c>
      <c r="C291" s="102" t="s">
        <v>228</v>
      </c>
      <c r="D291" s="102" t="s">
        <v>6728</v>
      </c>
      <c r="E291" s="102"/>
      <c r="F291" s="102">
        <v>4100.0</v>
      </c>
      <c r="G291" s="102">
        <v>76.0</v>
      </c>
      <c r="H291" s="102"/>
      <c r="I291" s="102"/>
      <c r="J291" s="102"/>
      <c r="K291" s="102"/>
      <c r="L291" s="102"/>
      <c r="M291" s="102"/>
      <c r="N291" s="102"/>
      <c r="O291" s="102"/>
      <c r="P291" s="102"/>
      <c r="Q291" s="102"/>
      <c r="R291" s="102"/>
      <c r="S291" s="102"/>
      <c r="T291" s="102"/>
      <c r="U291" s="102"/>
      <c r="V291" s="102"/>
      <c r="W291" s="102"/>
      <c r="X291" s="102"/>
      <c r="Y291" s="102"/>
      <c r="Z291" s="102"/>
      <c r="AA291" s="102"/>
      <c r="AB291" s="102"/>
    </row>
    <row r="292" ht="12.75" customHeight="1">
      <c r="A292" s="106">
        <v>1313.0</v>
      </c>
      <c r="B292" s="107">
        <v>39196.0</v>
      </c>
      <c r="C292" s="102" t="s">
        <v>228</v>
      </c>
      <c r="D292" s="106" t="s">
        <v>6636</v>
      </c>
      <c r="E292" s="106"/>
      <c r="F292" s="106">
        <v>4150.0</v>
      </c>
      <c r="G292" s="106">
        <v>71.0</v>
      </c>
      <c r="H292" s="102"/>
      <c r="I292" s="102"/>
      <c r="J292" s="102"/>
      <c r="K292" s="102"/>
      <c r="L292" s="102"/>
      <c r="M292" s="102"/>
      <c r="N292" s="102"/>
      <c r="O292" s="102"/>
      <c r="P292" s="102"/>
      <c r="Q292" s="102"/>
      <c r="R292" s="102"/>
      <c r="S292" s="102"/>
      <c r="T292" s="102"/>
      <c r="U292" s="102"/>
      <c r="V292" s="102"/>
      <c r="W292" s="102"/>
      <c r="X292" s="102"/>
      <c r="Y292" s="102"/>
      <c r="Z292" s="102"/>
      <c r="AA292" s="102"/>
      <c r="AB292" s="106"/>
    </row>
    <row r="293" ht="12.75" customHeight="1">
      <c r="A293" s="102">
        <v>3192.0</v>
      </c>
      <c r="B293" s="103">
        <v>39237.0</v>
      </c>
      <c r="C293" s="102" t="s">
        <v>228</v>
      </c>
      <c r="D293" s="102" t="s">
        <v>6734</v>
      </c>
      <c r="E293" s="102"/>
      <c r="F293" s="102">
        <v>4150.0</v>
      </c>
      <c r="G293" s="102">
        <v>71.0</v>
      </c>
      <c r="H293" s="102"/>
      <c r="I293" s="102"/>
      <c r="J293" s="102"/>
      <c r="K293" s="102"/>
      <c r="L293" s="102"/>
      <c r="M293" s="102"/>
      <c r="N293" s="102"/>
      <c r="O293" s="102"/>
      <c r="P293" s="102"/>
      <c r="Q293" s="102"/>
      <c r="R293" s="102"/>
      <c r="S293" s="102"/>
      <c r="T293" s="102"/>
      <c r="U293" s="102"/>
      <c r="V293" s="102"/>
      <c r="W293" s="102"/>
      <c r="X293" s="102"/>
      <c r="Y293" s="102"/>
      <c r="Z293" s="102"/>
      <c r="AA293" s="102"/>
      <c r="AB293" s="102"/>
    </row>
    <row r="294" ht="12.75" customHeight="1">
      <c r="A294" s="102">
        <v>1692.0</v>
      </c>
      <c r="B294" s="103">
        <v>39235.0</v>
      </c>
      <c r="C294" s="102" t="s">
        <v>228</v>
      </c>
      <c r="D294" s="102" t="s">
        <v>6735</v>
      </c>
      <c r="E294" s="102"/>
      <c r="F294" s="102">
        <v>4150.0</v>
      </c>
      <c r="G294" s="102">
        <v>74.0</v>
      </c>
      <c r="H294" s="102"/>
      <c r="I294" s="102"/>
      <c r="J294" s="102"/>
      <c r="K294" s="102"/>
      <c r="L294" s="102"/>
      <c r="M294" s="102"/>
      <c r="N294" s="102"/>
      <c r="O294" s="102"/>
      <c r="P294" s="102"/>
      <c r="Q294" s="102"/>
      <c r="R294" s="102"/>
      <c r="S294" s="102"/>
      <c r="T294" s="102"/>
      <c r="U294" s="102"/>
      <c r="V294" s="102"/>
      <c r="W294" s="102"/>
      <c r="X294" s="102"/>
      <c r="Y294" s="102"/>
      <c r="Z294" s="102"/>
      <c r="AA294" s="102"/>
      <c r="AB294" s="102"/>
    </row>
    <row r="295" ht="12.75" customHeight="1">
      <c r="A295" s="102">
        <v>3160.0</v>
      </c>
      <c r="B295" s="103">
        <v>39259.0</v>
      </c>
      <c r="C295" s="102" t="s">
        <v>228</v>
      </c>
      <c r="D295" s="102" t="s">
        <v>6624</v>
      </c>
      <c r="E295" s="102"/>
      <c r="F295" s="102">
        <v>4150.0</v>
      </c>
      <c r="G295" s="102">
        <v>76.0</v>
      </c>
      <c r="H295" s="102"/>
      <c r="I295" s="102"/>
      <c r="J295" s="102"/>
      <c r="K295" s="102"/>
      <c r="L295" s="102"/>
      <c r="M295" s="102"/>
      <c r="N295" s="102"/>
      <c r="O295" s="102"/>
      <c r="P295" s="102"/>
      <c r="Q295" s="102"/>
      <c r="R295" s="102"/>
      <c r="S295" s="102"/>
      <c r="T295" s="102"/>
      <c r="U295" s="102"/>
      <c r="V295" s="102"/>
      <c r="W295" s="102"/>
      <c r="X295" s="102"/>
      <c r="Y295" s="102"/>
      <c r="Z295" s="102"/>
      <c r="AA295" s="102"/>
      <c r="AB295" s="102"/>
    </row>
    <row r="296" ht="12.75" customHeight="1">
      <c r="A296" s="106">
        <v>1686.0</v>
      </c>
      <c r="B296" s="107">
        <v>39234.0</v>
      </c>
      <c r="C296" s="102" t="s">
        <v>228</v>
      </c>
      <c r="D296" s="106" t="s">
        <v>6636</v>
      </c>
      <c r="E296" s="106"/>
      <c r="F296" s="106">
        <v>4200.0</v>
      </c>
      <c r="G296" s="106">
        <v>70.0</v>
      </c>
      <c r="H296" s="102"/>
      <c r="I296" s="102"/>
      <c r="J296" s="102"/>
      <c r="K296" s="102"/>
      <c r="L296" s="102"/>
      <c r="M296" s="102"/>
      <c r="N296" s="102"/>
      <c r="O296" s="102"/>
      <c r="P296" s="102"/>
      <c r="Q296" s="102"/>
      <c r="R296" s="102"/>
      <c r="S296" s="102"/>
      <c r="T296" s="102"/>
      <c r="U296" s="102"/>
      <c r="V296" s="102"/>
      <c r="W296" s="102"/>
      <c r="X296" s="102"/>
      <c r="Y296" s="102"/>
      <c r="Z296" s="102"/>
      <c r="AA296" s="102"/>
      <c r="AB296" s="106"/>
    </row>
    <row r="297" ht="12.75" customHeight="1">
      <c r="A297" s="102">
        <v>1179.0</v>
      </c>
      <c r="B297" s="103">
        <v>39187.0</v>
      </c>
      <c r="C297" s="102" t="s">
        <v>228</v>
      </c>
      <c r="D297" s="102" t="s">
        <v>6584</v>
      </c>
      <c r="E297" s="102"/>
      <c r="F297" s="102">
        <v>4200.0</v>
      </c>
      <c r="G297" s="102">
        <v>72.0</v>
      </c>
      <c r="H297" s="102"/>
      <c r="I297" s="102"/>
      <c r="J297" s="102"/>
      <c r="K297" s="102"/>
      <c r="L297" s="102"/>
      <c r="M297" s="102"/>
      <c r="N297" s="102"/>
      <c r="O297" s="102"/>
      <c r="P297" s="102"/>
      <c r="Q297" s="102"/>
      <c r="R297" s="102"/>
      <c r="S297" s="102"/>
      <c r="T297" s="102"/>
      <c r="U297" s="102"/>
      <c r="V297" s="102"/>
      <c r="W297" s="102"/>
      <c r="X297" s="102"/>
      <c r="Y297" s="102"/>
      <c r="Z297" s="102"/>
      <c r="AA297" s="102"/>
      <c r="AB297" s="102"/>
    </row>
    <row r="298" ht="12.75" customHeight="1">
      <c r="A298" s="102">
        <v>1372.0</v>
      </c>
      <c r="B298" s="103">
        <v>39215.0</v>
      </c>
      <c r="C298" s="102" t="s">
        <v>228</v>
      </c>
      <c r="D298" s="102" t="s">
        <v>6736</v>
      </c>
      <c r="E298" s="102"/>
      <c r="F298" s="102">
        <v>4200.0</v>
      </c>
      <c r="G298" s="102">
        <v>72.0</v>
      </c>
      <c r="H298" s="102"/>
      <c r="I298" s="102"/>
      <c r="J298" s="102"/>
      <c r="K298" s="102"/>
      <c r="L298" s="102"/>
      <c r="M298" s="102"/>
      <c r="N298" s="102"/>
      <c r="O298" s="102"/>
      <c r="P298" s="102"/>
      <c r="Q298" s="102"/>
      <c r="R298" s="102"/>
      <c r="S298" s="102"/>
      <c r="T298" s="102"/>
      <c r="U298" s="102"/>
      <c r="V298" s="102"/>
      <c r="W298" s="102"/>
      <c r="X298" s="102"/>
      <c r="Y298" s="102"/>
      <c r="Z298" s="102"/>
      <c r="AA298" s="102"/>
      <c r="AB298" s="102"/>
    </row>
    <row r="299" ht="12.75" customHeight="1">
      <c r="A299" s="102">
        <v>1609.0</v>
      </c>
      <c r="B299" s="103">
        <v>39228.0</v>
      </c>
      <c r="C299" s="102" t="s">
        <v>228</v>
      </c>
      <c r="D299" s="102" t="s">
        <v>6737</v>
      </c>
      <c r="E299" s="102"/>
      <c r="F299" s="102">
        <v>4200.0</v>
      </c>
      <c r="G299" s="102">
        <v>72.0</v>
      </c>
      <c r="H299" s="102"/>
      <c r="I299" s="102"/>
      <c r="J299" s="102"/>
      <c r="K299" s="102"/>
      <c r="L299" s="102"/>
      <c r="M299" s="102"/>
      <c r="N299" s="102"/>
      <c r="O299" s="102"/>
      <c r="P299" s="102"/>
      <c r="Q299" s="102"/>
      <c r="R299" s="102"/>
      <c r="S299" s="102"/>
      <c r="T299" s="102"/>
      <c r="U299" s="102"/>
      <c r="V299" s="102"/>
      <c r="W299" s="102"/>
      <c r="X299" s="102"/>
      <c r="Y299" s="102"/>
      <c r="Z299" s="102"/>
      <c r="AA299" s="102"/>
      <c r="AB299" s="102"/>
    </row>
    <row r="300" ht="12.75" customHeight="1">
      <c r="A300" s="102">
        <v>3189.0</v>
      </c>
      <c r="B300" s="103">
        <v>39236.0</v>
      </c>
      <c r="C300" s="102" t="s">
        <v>228</v>
      </c>
      <c r="D300" s="102" t="s">
        <v>6662</v>
      </c>
      <c r="E300" s="102"/>
      <c r="F300" s="102">
        <v>4200.0</v>
      </c>
      <c r="G300" s="102">
        <v>73.0</v>
      </c>
      <c r="H300" s="102"/>
      <c r="I300" s="102"/>
      <c r="J300" s="102"/>
      <c r="K300" s="102"/>
      <c r="L300" s="102"/>
      <c r="M300" s="102"/>
      <c r="N300" s="102"/>
      <c r="O300" s="102"/>
      <c r="P300" s="102"/>
      <c r="Q300" s="102"/>
      <c r="R300" s="102"/>
      <c r="S300" s="102"/>
      <c r="T300" s="102"/>
      <c r="U300" s="102"/>
      <c r="V300" s="102"/>
      <c r="W300" s="102"/>
      <c r="X300" s="102"/>
      <c r="Y300" s="102"/>
      <c r="Z300" s="102"/>
      <c r="AA300" s="102"/>
      <c r="AB300" s="102"/>
    </row>
    <row r="301" ht="12.75" customHeight="1">
      <c r="A301" s="102">
        <v>3078.0</v>
      </c>
      <c r="B301" s="103">
        <v>39244.0</v>
      </c>
      <c r="C301" s="102" t="s">
        <v>228</v>
      </c>
      <c r="D301" s="102" t="s">
        <v>6737</v>
      </c>
      <c r="E301" s="102"/>
      <c r="F301" s="102">
        <v>4200.0</v>
      </c>
      <c r="G301" s="102">
        <v>73.0</v>
      </c>
      <c r="H301" s="102"/>
      <c r="I301" s="102"/>
      <c r="J301" s="102"/>
      <c r="K301" s="102"/>
      <c r="L301" s="102"/>
      <c r="M301" s="102"/>
      <c r="N301" s="102"/>
      <c r="O301" s="102"/>
      <c r="P301" s="102"/>
      <c r="Q301" s="102"/>
      <c r="R301" s="102"/>
      <c r="S301" s="102"/>
      <c r="T301" s="102"/>
      <c r="U301" s="102"/>
      <c r="V301" s="102"/>
      <c r="W301" s="102"/>
      <c r="X301" s="102"/>
      <c r="Y301" s="102"/>
      <c r="Z301" s="102"/>
      <c r="AA301" s="102"/>
      <c r="AB301" s="102"/>
    </row>
    <row r="302" ht="12.75" customHeight="1">
      <c r="A302" s="106">
        <v>3025.0</v>
      </c>
      <c r="B302" s="107">
        <v>39254.0</v>
      </c>
      <c r="C302" s="102" t="s">
        <v>228</v>
      </c>
      <c r="D302" s="106" t="s">
        <v>6710</v>
      </c>
      <c r="E302" s="106"/>
      <c r="F302" s="106">
        <v>4200.0</v>
      </c>
      <c r="G302" s="106">
        <v>73.0</v>
      </c>
      <c r="H302" s="102"/>
      <c r="I302" s="102"/>
      <c r="J302" s="102"/>
      <c r="K302" s="102"/>
      <c r="L302" s="102"/>
      <c r="M302" s="102"/>
      <c r="N302" s="102"/>
      <c r="O302" s="102"/>
      <c r="P302" s="102"/>
      <c r="Q302" s="102"/>
      <c r="R302" s="102"/>
      <c r="S302" s="102"/>
      <c r="T302" s="102"/>
      <c r="U302" s="102"/>
      <c r="V302" s="102"/>
      <c r="W302" s="102"/>
      <c r="X302" s="102"/>
      <c r="Y302" s="102"/>
      <c r="Z302" s="102"/>
      <c r="AA302" s="102"/>
      <c r="AB302" s="106"/>
    </row>
    <row r="303" ht="12.75" customHeight="1">
      <c r="A303" s="106">
        <v>1674.0</v>
      </c>
      <c r="B303" s="107">
        <v>39214.0</v>
      </c>
      <c r="C303" s="102" t="s">
        <v>228</v>
      </c>
      <c r="D303" s="106" t="s">
        <v>6670</v>
      </c>
      <c r="E303" s="106"/>
      <c r="F303" s="106">
        <v>4200.0</v>
      </c>
      <c r="G303" s="106">
        <v>74.0</v>
      </c>
      <c r="H303" s="102"/>
      <c r="I303" s="102"/>
      <c r="J303" s="102"/>
      <c r="K303" s="102"/>
      <c r="L303" s="102"/>
      <c r="M303" s="102"/>
      <c r="N303" s="102"/>
      <c r="O303" s="102"/>
      <c r="P303" s="102"/>
      <c r="Q303" s="102"/>
      <c r="R303" s="102"/>
      <c r="S303" s="102"/>
      <c r="T303" s="102"/>
      <c r="U303" s="102"/>
      <c r="V303" s="102"/>
      <c r="W303" s="102"/>
      <c r="X303" s="102"/>
      <c r="Y303" s="102"/>
      <c r="Z303" s="102"/>
      <c r="AA303" s="102"/>
      <c r="AB303" s="106"/>
    </row>
    <row r="304" ht="12.75" customHeight="1">
      <c r="A304" s="102">
        <v>1677.0</v>
      </c>
      <c r="B304" s="103">
        <v>39214.0</v>
      </c>
      <c r="C304" s="102" t="s">
        <v>228</v>
      </c>
      <c r="D304" s="102" t="s">
        <v>6738</v>
      </c>
      <c r="E304" s="102"/>
      <c r="F304" s="102">
        <v>4200.0</v>
      </c>
      <c r="G304" s="102">
        <v>74.0</v>
      </c>
      <c r="H304" s="102"/>
      <c r="I304" s="102"/>
      <c r="J304" s="102"/>
      <c r="K304" s="102"/>
      <c r="L304" s="102"/>
      <c r="M304" s="102"/>
      <c r="N304" s="102"/>
      <c r="O304" s="102"/>
      <c r="P304" s="102"/>
      <c r="Q304" s="102"/>
      <c r="R304" s="102"/>
      <c r="S304" s="102"/>
      <c r="T304" s="102"/>
      <c r="U304" s="102"/>
      <c r="V304" s="102"/>
      <c r="W304" s="102"/>
      <c r="X304" s="102"/>
      <c r="Y304" s="102"/>
      <c r="Z304" s="102"/>
      <c r="AA304" s="102"/>
      <c r="AB304" s="102"/>
    </row>
    <row r="305" ht="12.75" customHeight="1">
      <c r="A305" s="102">
        <v>1189.0</v>
      </c>
      <c r="B305" s="103">
        <v>39222.0</v>
      </c>
      <c r="C305" s="102" t="s">
        <v>228</v>
      </c>
      <c r="D305" s="102" t="s">
        <v>6619</v>
      </c>
      <c r="E305" s="102"/>
      <c r="F305" s="102">
        <v>4200.0</v>
      </c>
      <c r="G305" s="102">
        <v>74.0</v>
      </c>
      <c r="H305" s="102"/>
      <c r="I305" s="102"/>
      <c r="J305" s="102"/>
      <c r="K305" s="102"/>
      <c r="L305" s="102"/>
      <c r="M305" s="102"/>
      <c r="N305" s="102"/>
      <c r="O305" s="102"/>
      <c r="P305" s="102"/>
      <c r="Q305" s="102"/>
      <c r="R305" s="102"/>
      <c r="S305" s="102"/>
      <c r="T305" s="102"/>
      <c r="U305" s="102"/>
      <c r="V305" s="102"/>
      <c r="W305" s="102"/>
      <c r="X305" s="102"/>
      <c r="Y305" s="102"/>
      <c r="Z305" s="102"/>
      <c r="AA305" s="102"/>
      <c r="AB305" s="102"/>
    </row>
    <row r="306" ht="12.75" customHeight="1">
      <c r="A306" s="104">
        <v>1689.0</v>
      </c>
      <c r="B306" s="105">
        <v>39234.0</v>
      </c>
      <c r="C306" s="102" t="s">
        <v>228</v>
      </c>
      <c r="D306" s="104" t="s">
        <v>6586</v>
      </c>
      <c r="E306" s="104"/>
      <c r="F306" s="104">
        <v>4200.0</v>
      </c>
      <c r="G306" s="104">
        <v>74.0</v>
      </c>
      <c r="H306" s="102"/>
      <c r="I306" s="102"/>
      <c r="J306" s="102"/>
      <c r="K306" s="102"/>
      <c r="L306" s="102"/>
      <c r="M306" s="102"/>
      <c r="N306" s="102"/>
      <c r="O306" s="102"/>
      <c r="P306" s="102"/>
      <c r="Q306" s="102"/>
      <c r="R306" s="102"/>
      <c r="S306" s="102"/>
      <c r="T306" s="102"/>
      <c r="U306" s="102"/>
      <c r="V306" s="102"/>
      <c r="W306" s="102"/>
      <c r="X306" s="102"/>
      <c r="Y306" s="102"/>
      <c r="Z306" s="102"/>
      <c r="AA306" s="102"/>
      <c r="AB306" s="104"/>
    </row>
    <row r="307" ht="12.75" customHeight="1">
      <c r="A307" s="102">
        <v>1699.0</v>
      </c>
      <c r="B307" s="103">
        <v>39235.0</v>
      </c>
      <c r="C307" s="102" t="s">
        <v>228</v>
      </c>
      <c r="D307" s="102" t="s">
        <v>6739</v>
      </c>
      <c r="E307" s="102"/>
      <c r="F307" s="102">
        <v>4200.0</v>
      </c>
      <c r="G307" s="102">
        <v>74.0</v>
      </c>
      <c r="H307" s="102"/>
      <c r="I307" s="102"/>
      <c r="J307" s="102"/>
      <c r="K307" s="102"/>
      <c r="L307" s="102"/>
      <c r="M307" s="102"/>
      <c r="N307" s="102"/>
      <c r="O307" s="102"/>
      <c r="P307" s="102"/>
      <c r="Q307" s="102"/>
      <c r="R307" s="102"/>
      <c r="S307" s="102"/>
      <c r="T307" s="102"/>
      <c r="U307" s="102"/>
      <c r="V307" s="102"/>
      <c r="W307" s="102"/>
      <c r="X307" s="102"/>
      <c r="Y307" s="102"/>
      <c r="Z307" s="102"/>
      <c r="AA307" s="102"/>
      <c r="AB307" s="102"/>
    </row>
    <row r="308" ht="12.75" customHeight="1">
      <c r="A308" s="102">
        <v>3194.0</v>
      </c>
      <c r="B308" s="103">
        <v>39237.0</v>
      </c>
      <c r="C308" s="102" t="s">
        <v>228</v>
      </c>
      <c r="D308" s="102" t="s">
        <v>6649</v>
      </c>
      <c r="E308" s="102"/>
      <c r="F308" s="102">
        <v>4200.0</v>
      </c>
      <c r="G308" s="102">
        <v>74.0</v>
      </c>
      <c r="H308" s="102"/>
      <c r="I308" s="102"/>
      <c r="J308" s="102"/>
      <c r="K308" s="102"/>
      <c r="L308" s="102"/>
      <c r="M308" s="102"/>
      <c r="N308" s="102"/>
      <c r="O308" s="102"/>
      <c r="P308" s="102"/>
      <c r="Q308" s="102"/>
      <c r="R308" s="102"/>
      <c r="S308" s="102"/>
      <c r="T308" s="102"/>
      <c r="U308" s="102"/>
      <c r="V308" s="102"/>
      <c r="W308" s="102"/>
      <c r="X308" s="102"/>
      <c r="Y308" s="102"/>
      <c r="Z308" s="102"/>
      <c r="AA308" s="102"/>
      <c r="AB308" s="102"/>
    </row>
    <row r="309" ht="12.75" customHeight="1">
      <c r="A309" s="106">
        <v>3043.0</v>
      </c>
      <c r="B309" s="107">
        <v>39250.0</v>
      </c>
      <c r="C309" s="102" t="s">
        <v>228</v>
      </c>
      <c r="D309" s="106" t="s">
        <v>6623</v>
      </c>
      <c r="E309" s="106"/>
      <c r="F309" s="106">
        <v>4200.0</v>
      </c>
      <c r="G309" s="106">
        <v>74.0</v>
      </c>
      <c r="H309" s="102"/>
      <c r="I309" s="102"/>
      <c r="J309" s="102"/>
      <c r="K309" s="102"/>
      <c r="L309" s="102"/>
      <c r="M309" s="102"/>
      <c r="N309" s="102"/>
      <c r="O309" s="102"/>
      <c r="P309" s="102"/>
      <c r="Q309" s="102"/>
      <c r="R309" s="102"/>
      <c r="S309" s="102"/>
      <c r="T309" s="102"/>
      <c r="U309" s="102"/>
      <c r="V309" s="102"/>
      <c r="W309" s="102"/>
      <c r="X309" s="102"/>
      <c r="Y309" s="102"/>
      <c r="Z309" s="102"/>
      <c r="AA309" s="102"/>
      <c r="AB309" s="106"/>
    </row>
    <row r="310" ht="12.75" customHeight="1">
      <c r="A310" s="104">
        <v>2835.0</v>
      </c>
      <c r="B310" s="105">
        <v>39288.0</v>
      </c>
      <c r="C310" s="102" t="s">
        <v>228</v>
      </c>
      <c r="D310" s="104" t="s">
        <v>6586</v>
      </c>
      <c r="E310" s="104"/>
      <c r="F310" s="104">
        <v>4200.0</v>
      </c>
      <c r="G310" s="104">
        <v>74.0</v>
      </c>
      <c r="H310" s="102"/>
      <c r="I310" s="102"/>
      <c r="J310" s="102"/>
      <c r="K310" s="102"/>
      <c r="L310" s="102"/>
      <c r="M310" s="102"/>
      <c r="N310" s="102"/>
      <c r="O310" s="102"/>
      <c r="P310" s="102"/>
      <c r="Q310" s="102"/>
      <c r="R310" s="102"/>
      <c r="S310" s="102"/>
      <c r="T310" s="102"/>
      <c r="U310" s="102"/>
      <c r="V310" s="102"/>
      <c r="W310" s="102"/>
      <c r="X310" s="102"/>
      <c r="Y310" s="102"/>
      <c r="Z310" s="102"/>
      <c r="AA310" s="102"/>
      <c r="AB310" s="104"/>
    </row>
    <row r="311" ht="12.75" customHeight="1">
      <c r="A311" s="102">
        <v>1312.0</v>
      </c>
      <c r="B311" s="103">
        <v>39196.0</v>
      </c>
      <c r="C311" s="102" t="s">
        <v>228</v>
      </c>
      <c r="D311" s="102" t="s">
        <v>6691</v>
      </c>
      <c r="E311" s="102"/>
      <c r="F311" s="102">
        <v>4200.0</v>
      </c>
      <c r="G311" s="102">
        <v>75.0</v>
      </c>
      <c r="H311" s="102"/>
      <c r="I311" s="102"/>
      <c r="J311" s="102"/>
      <c r="K311" s="102"/>
      <c r="L311" s="102"/>
      <c r="M311" s="102"/>
      <c r="N311" s="102"/>
      <c r="O311" s="102"/>
      <c r="P311" s="102"/>
      <c r="Q311" s="102"/>
      <c r="R311" s="102"/>
      <c r="S311" s="102"/>
      <c r="T311" s="102"/>
      <c r="U311" s="102"/>
      <c r="V311" s="102"/>
      <c r="W311" s="102"/>
      <c r="X311" s="102"/>
      <c r="Y311" s="102"/>
      <c r="Z311" s="102"/>
      <c r="AA311" s="102"/>
      <c r="AB311" s="102"/>
    </row>
    <row r="312" ht="12.75" customHeight="1">
      <c r="A312" s="104">
        <v>1393.0</v>
      </c>
      <c r="B312" s="105">
        <v>39218.0</v>
      </c>
      <c r="C312" s="102" t="s">
        <v>228</v>
      </c>
      <c r="D312" s="104" t="s">
        <v>6669</v>
      </c>
      <c r="E312" s="104"/>
      <c r="F312" s="104">
        <v>4200.0</v>
      </c>
      <c r="G312" s="104">
        <v>75.0</v>
      </c>
      <c r="H312" s="102"/>
      <c r="I312" s="102"/>
      <c r="J312" s="102"/>
      <c r="K312" s="102"/>
      <c r="L312" s="102"/>
      <c r="M312" s="102"/>
      <c r="N312" s="102"/>
      <c r="O312" s="102"/>
      <c r="P312" s="102"/>
      <c r="Q312" s="102"/>
      <c r="R312" s="102"/>
      <c r="S312" s="102"/>
      <c r="T312" s="102"/>
      <c r="U312" s="102"/>
      <c r="V312" s="102"/>
      <c r="W312" s="102"/>
      <c r="X312" s="102"/>
      <c r="Y312" s="102"/>
      <c r="Z312" s="102"/>
      <c r="AA312" s="102"/>
      <c r="AB312" s="104"/>
    </row>
    <row r="313" ht="12.75" customHeight="1">
      <c r="A313" s="104">
        <v>3009.0</v>
      </c>
      <c r="B313" s="105">
        <v>39239.0</v>
      </c>
      <c r="C313" s="102" t="s">
        <v>228</v>
      </c>
      <c r="D313" s="104" t="s">
        <v>6631</v>
      </c>
      <c r="E313" s="104"/>
      <c r="F313" s="104">
        <v>4200.0</v>
      </c>
      <c r="G313" s="104">
        <v>75.0</v>
      </c>
      <c r="H313" s="102"/>
      <c r="I313" s="102"/>
      <c r="J313" s="102"/>
      <c r="K313" s="102"/>
      <c r="L313" s="102"/>
      <c r="M313" s="102"/>
      <c r="N313" s="102"/>
      <c r="O313" s="102"/>
      <c r="P313" s="102"/>
      <c r="Q313" s="102"/>
      <c r="R313" s="102"/>
      <c r="S313" s="102"/>
      <c r="T313" s="102"/>
      <c r="U313" s="102"/>
      <c r="V313" s="102"/>
      <c r="W313" s="102"/>
      <c r="X313" s="102"/>
      <c r="Y313" s="102"/>
      <c r="Z313" s="102"/>
      <c r="AA313" s="102"/>
      <c r="AB313" s="104"/>
    </row>
    <row r="314" ht="12.75" customHeight="1">
      <c r="A314" s="102">
        <v>3137.0</v>
      </c>
      <c r="B314" s="103">
        <v>39249.0</v>
      </c>
      <c r="C314" s="102" t="s">
        <v>228</v>
      </c>
      <c r="D314" s="102" t="s">
        <v>6583</v>
      </c>
      <c r="E314" s="102"/>
      <c r="F314" s="102">
        <v>4200.0</v>
      </c>
      <c r="G314" s="102">
        <v>75.0</v>
      </c>
      <c r="H314" s="102"/>
      <c r="I314" s="102"/>
      <c r="J314" s="102"/>
      <c r="K314" s="102"/>
      <c r="L314" s="102"/>
      <c r="M314" s="102"/>
      <c r="N314" s="102"/>
      <c r="O314" s="102"/>
      <c r="P314" s="102"/>
      <c r="Q314" s="102"/>
      <c r="R314" s="102"/>
      <c r="S314" s="102"/>
      <c r="T314" s="102"/>
      <c r="U314" s="102"/>
      <c r="V314" s="102"/>
      <c r="W314" s="102"/>
      <c r="X314" s="102"/>
      <c r="Y314" s="102"/>
      <c r="Z314" s="102"/>
      <c r="AA314" s="102"/>
      <c r="AB314" s="102"/>
    </row>
    <row r="315" ht="12.75" customHeight="1">
      <c r="A315" s="102">
        <v>7.0</v>
      </c>
      <c r="B315" s="103">
        <v>39265.0</v>
      </c>
      <c r="C315" s="102" t="s">
        <v>228</v>
      </c>
      <c r="D315" s="102" t="s">
        <v>6740</v>
      </c>
      <c r="E315" s="102"/>
      <c r="F315" s="102">
        <v>4200.0</v>
      </c>
      <c r="G315" s="102">
        <v>75.0</v>
      </c>
      <c r="H315" s="102"/>
      <c r="I315" s="102"/>
      <c r="J315" s="102"/>
      <c r="K315" s="102"/>
      <c r="L315" s="102"/>
      <c r="M315" s="102"/>
      <c r="N315" s="102"/>
      <c r="O315" s="102"/>
      <c r="P315" s="102"/>
      <c r="Q315" s="102"/>
      <c r="R315" s="102"/>
      <c r="S315" s="102"/>
      <c r="T315" s="102"/>
      <c r="U315" s="102"/>
      <c r="V315" s="102"/>
      <c r="W315" s="102"/>
      <c r="X315" s="102"/>
      <c r="Y315" s="102"/>
      <c r="Z315" s="102"/>
      <c r="AA315" s="102"/>
      <c r="AB315" s="102"/>
    </row>
    <row r="316" ht="12.75" customHeight="1">
      <c r="A316" s="102">
        <v>9.0</v>
      </c>
      <c r="B316" s="103">
        <v>39265.0</v>
      </c>
      <c r="C316" s="102" t="s">
        <v>228</v>
      </c>
      <c r="D316" s="102" t="s">
        <v>6591</v>
      </c>
      <c r="E316" s="102"/>
      <c r="F316" s="102">
        <v>4200.0</v>
      </c>
      <c r="G316" s="102">
        <v>75.0</v>
      </c>
      <c r="H316" s="102"/>
      <c r="I316" s="102"/>
      <c r="J316" s="102"/>
      <c r="K316" s="102"/>
      <c r="L316" s="102"/>
      <c r="M316" s="102"/>
      <c r="N316" s="102"/>
      <c r="O316" s="102"/>
      <c r="P316" s="102"/>
      <c r="Q316" s="102"/>
      <c r="R316" s="102"/>
      <c r="S316" s="102"/>
      <c r="T316" s="102"/>
      <c r="U316" s="102"/>
      <c r="V316" s="102"/>
      <c r="W316" s="102"/>
      <c r="X316" s="102"/>
      <c r="Y316" s="102"/>
      <c r="Z316" s="102"/>
      <c r="AA316" s="102"/>
      <c r="AB316" s="102"/>
    </row>
    <row r="317" ht="12.75" customHeight="1">
      <c r="A317" s="102">
        <v>25.0</v>
      </c>
      <c r="B317" s="103">
        <v>39271.0</v>
      </c>
      <c r="C317" s="102" t="s">
        <v>228</v>
      </c>
      <c r="D317" s="102" t="s">
        <v>6609</v>
      </c>
      <c r="E317" s="102"/>
      <c r="F317" s="102">
        <v>4200.0</v>
      </c>
      <c r="G317" s="102">
        <v>76.0</v>
      </c>
      <c r="H317" s="102"/>
      <c r="I317" s="102"/>
      <c r="J317" s="102"/>
      <c r="K317" s="102"/>
      <c r="L317" s="102"/>
      <c r="M317" s="102"/>
      <c r="N317" s="102"/>
      <c r="O317" s="102"/>
      <c r="P317" s="102"/>
      <c r="Q317" s="102"/>
      <c r="R317" s="102"/>
      <c r="S317" s="102"/>
      <c r="T317" s="102"/>
      <c r="U317" s="102"/>
      <c r="V317" s="102"/>
      <c r="W317" s="102"/>
      <c r="X317" s="102"/>
      <c r="Y317" s="102"/>
      <c r="Z317" s="102"/>
      <c r="AA317" s="102"/>
      <c r="AB317" s="102"/>
    </row>
    <row r="318" ht="12.75" customHeight="1">
      <c r="A318" s="102">
        <v>1672.0</v>
      </c>
      <c r="B318" s="103">
        <v>39214.0</v>
      </c>
      <c r="C318" s="102" t="s">
        <v>228</v>
      </c>
      <c r="D318" s="102" t="s">
        <v>6607</v>
      </c>
      <c r="E318" s="102"/>
      <c r="F318" s="102">
        <v>4200.0</v>
      </c>
      <c r="G318" s="102">
        <v>77.0</v>
      </c>
      <c r="H318" s="102"/>
      <c r="I318" s="102"/>
      <c r="J318" s="102"/>
      <c r="K318" s="102"/>
      <c r="L318" s="102"/>
      <c r="M318" s="102"/>
      <c r="N318" s="102"/>
      <c r="O318" s="102"/>
      <c r="P318" s="102"/>
      <c r="Q318" s="102"/>
      <c r="R318" s="102"/>
      <c r="S318" s="102"/>
      <c r="T318" s="102"/>
      <c r="U318" s="102"/>
      <c r="V318" s="102"/>
      <c r="W318" s="102"/>
      <c r="X318" s="102"/>
      <c r="Y318" s="102"/>
      <c r="Z318" s="102"/>
      <c r="AA318" s="102"/>
      <c r="AB318" s="102"/>
    </row>
    <row r="319" ht="12.75" customHeight="1">
      <c r="A319" s="102">
        <v>3067.0</v>
      </c>
      <c r="B319" s="103">
        <v>39244.0</v>
      </c>
      <c r="C319" s="102" t="s">
        <v>228</v>
      </c>
      <c r="D319" s="102" t="s">
        <v>6627</v>
      </c>
      <c r="E319" s="102"/>
      <c r="F319" s="102">
        <v>4200.0</v>
      </c>
      <c r="G319" s="102">
        <v>78.0</v>
      </c>
      <c r="H319" s="102"/>
      <c r="I319" s="102"/>
      <c r="J319" s="102"/>
      <c r="K319" s="102"/>
      <c r="L319" s="102"/>
      <c r="M319" s="102"/>
      <c r="N319" s="102"/>
      <c r="O319" s="102"/>
      <c r="P319" s="102"/>
      <c r="Q319" s="102"/>
      <c r="R319" s="102"/>
      <c r="S319" s="102"/>
      <c r="T319" s="102"/>
      <c r="U319" s="102"/>
      <c r="V319" s="102"/>
      <c r="W319" s="102"/>
      <c r="X319" s="102"/>
      <c r="Y319" s="102"/>
      <c r="Z319" s="102"/>
      <c r="AA319" s="102"/>
      <c r="AB319" s="102"/>
    </row>
    <row r="320" ht="12.75" customHeight="1">
      <c r="A320" s="102">
        <v>3048.0</v>
      </c>
      <c r="B320" s="103">
        <v>39250.0</v>
      </c>
      <c r="C320" s="102" t="s">
        <v>228</v>
      </c>
      <c r="D320" s="102" t="s">
        <v>6741</v>
      </c>
      <c r="E320" s="102"/>
      <c r="F320" s="102">
        <v>4200.0</v>
      </c>
      <c r="G320" s="102">
        <v>79.0</v>
      </c>
      <c r="H320" s="102"/>
      <c r="I320" s="102"/>
      <c r="J320" s="102"/>
      <c r="K320" s="102"/>
      <c r="L320" s="102"/>
      <c r="M320" s="102"/>
      <c r="N320" s="102"/>
      <c r="O320" s="102"/>
      <c r="P320" s="102"/>
      <c r="Q320" s="102"/>
      <c r="R320" s="102"/>
      <c r="S320" s="102"/>
      <c r="T320" s="102"/>
      <c r="U320" s="102"/>
      <c r="V320" s="102"/>
      <c r="W320" s="102"/>
      <c r="X320" s="102"/>
      <c r="Y320" s="102"/>
      <c r="Z320" s="102"/>
      <c r="AA320" s="102"/>
      <c r="AB320" s="102"/>
    </row>
    <row r="321" ht="12.75" customHeight="1">
      <c r="A321" s="104">
        <v>3033.0</v>
      </c>
      <c r="B321" s="105">
        <v>39255.0</v>
      </c>
      <c r="C321" s="102" t="s">
        <v>228</v>
      </c>
      <c r="D321" s="104" t="s">
        <v>6717</v>
      </c>
      <c r="E321" s="104"/>
      <c r="F321" s="104">
        <v>4200.0</v>
      </c>
      <c r="G321" s="104">
        <v>79.0</v>
      </c>
      <c r="H321" s="102"/>
      <c r="I321" s="102"/>
      <c r="J321" s="102"/>
      <c r="K321" s="102"/>
      <c r="L321" s="102"/>
      <c r="M321" s="102"/>
      <c r="N321" s="102"/>
      <c r="O321" s="102"/>
      <c r="P321" s="102"/>
      <c r="Q321" s="102"/>
      <c r="R321" s="102"/>
      <c r="S321" s="102"/>
      <c r="T321" s="102"/>
      <c r="U321" s="102"/>
      <c r="V321" s="102"/>
      <c r="W321" s="102"/>
      <c r="X321" s="102"/>
      <c r="Y321" s="102"/>
      <c r="Z321" s="102"/>
      <c r="AA321" s="102"/>
      <c r="AB321" s="104"/>
    </row>
    <row r="322" ht="12.75" customHeight="1">
      <c r="A322" s="106">
        <v>1350.0</v>
      </c>
      <c r="B322" s="107">
        <v>39209.0</v>
      </c>
      <c r="C322" s="102" t="s">
        <v>228</v>
      </c>
      <c r="D322" s="106" t="s">
        <v>6670</v>
      </c>
      <c r="E322" s="106"/>
      <c r="F322" s="106">
        <v>4250.0</v>
      </c>
      <c r="G322" s="106">
        <v>74.0</v>
      </c>
      <c r="H322" s="102"/>
      <c r="I322" s="102"/>
      <c r="J322" s="102"/>
      <c r="K322" s="102"/>
      <c r="L322" s="102"/>
      <c r="M322" s="102"/>
      <c r="N322" s="102"/>
      <c r="O322" s="102"/>
      <c r="P322" s="102"/>
      <c r="Q322" s="102"/>
      <c r="R322" s="102"/>
      <c r="S322" s="102"/>
      <c r="T322" s="102"/>
      <c r="U322" s="102"/>
      <c r="V322" s="102"/>
      <c r="W322" s="102"/>
      <c r="X322" s="102"/>
      <c r="Y322" s="102"/>
      <c r="Z322" s="102"/>
      <c r="AA322" s="102"/>
      <c r="AB322" s="106"/>
    </row>
    <row r="323" ht="12.75" customHeight="1">
      <c r="A323" s="106">
        <v>1653.0</v>
      </c>
      <c r="B323" s="107">
        <v>39232.0</v>
      </c>
      <c r="C323" s="102" t="s">
        <v>228</v>
      </c>
      <c r="D323" s="106" t="s">
        <v>6670</v>
      </c>
      <c r="E323" s="106"/>
      <c r="F323" s="106">
        <v>4250.0</v>
      </c>
      <c r="G323" s="106">
        <v>74.0</v>
      </c>
      <c r="H323" s="102"/>
      <c r="I323" s="102"/>
      <c r="J323" s="102"/>
      <c r="K323" s="102"/>
      <c r="L323" s="102"/>
      <c r="M323" s="102"/>
      <c r="N323" s="102"/>
      <c r="O323" s="102"/>
      <c r="P323" s="102"/>
      <c r="Q323" s="102"/>
      <c r="R323" s="102"/>
      <c r="S323" s="102"/>
      <c r="T323" s="102"/>
      <c r="U323" s="102"/>
      <c r="V323" s="102"/>
      <c r="W323" s="102"/>
      <c r="X323" s="102"/>
      <c r="Y323" s="102"/>
      <c r="Z323" s="102"/>
      <c r="AA323" s="102"/>
      <c r="AB323" s="106"/>
    </row>
    <row r="324" ht="12.75" customHeight="1">
      <c r="A324" s="102">
        <v>1691.0</v>
      </c>
      <c r="B324" s="103">
        <v>39235.0</v>
      </c>
      <c r="C324" s="102" t="s">
        <v>228</v>
      </c>
      <c r="D324" s="102" t="s">
        <v>6663</v>
      </c>
      <c r="E324" s="102"/>
      <c r="F324" s="102">
        <v>4250.0</v>
      </c>
      <c r="G324" s="102">
        <v>74.0</v>
      </c>
      <c r="H324" s="102"/>
      <c r="I324" s="102"/>
      <c r="J324" s="102"/>
      <c r="K324" s="102"/>
      <c r="L324" s="102"/>
      <c r="M324" s="102"/>
      <c r="N324" s="102"/>
      <c r="O324" s="102"/>
      <c r="P324" s="102"/>
      <c r="Q324" s="102"/>
      <c r="R324" s="102"/>
      <c r="S324" s="102"/>
      <c r="T324" s="102"/>
      <c r="U324" s="102"/>
      <c r="V324" s="102"/>
      <c r="W324" s="102"/>
      <c r="X324" s="102"/>
      <c r="Y324" s="102"/>
      <c r="Z324" s="102"/>
      <c r="AA324" s="102"/>
      <c r="AB324" s="102"/>
    </row>
    <row r="325" ht="12.75" customHeight="1">
      <c r="A325" s="102">
        <v>1373.0</v>
      </c>
      <c r="B325" s="103">
        <v>39216.0</v>
      </c>
      <c r="C325" s="102" t="s">
        <v>228</v>
      </c>
      <c r="D325" s="102" t="s">
        <v>6661</v>
      </c>
      <c r="E325" s="102"/>
      <c r="F325" s="102">
        <v>4250.0</v>
      </c>
      <c r="G325" s="102">
        <v>75.0</v>
      </c>
      <c r="H325" s="102"/>
      <c r="I325" s="102"/>
      <c r="J325" s="102"/>
      <c r="K325" s="102"/>
      <c r="L325" s="102"/>
      <c r="M325" s="102"/>
      <c r="N325" s="102"/>
      <c r="O325" s="102"/>
      <c r="P325" s="102"/>
      <c r="Q325" s="102"/>
      <c r="R325" s="102"/>
      <c r="S325" s="102"/>
      <c r="T325" s="102"/>
      <c r="U325" s="102"/>
      <c r="V325" s="102"/>
      <c r="W325" s="102"/>
      <c r="X325" s="102"/>
      <c r="Y325" s="102"/>
      <c r="Z325" s="102"/>
      <c r="AA325" s="102"/>
      <c r="AB325" s="102"/>
    </row>
    <row r="326" ht="12.75" customHeight="1">
      <c r="A326" s="102">
        <v>3127.0</v>
      </c>
      <c r="B326" s="103">
        <v>39248.0</v>
      </c>
      <c r="C326" s="102" t="s">
        <v>228</v>
      </c>
      <c r="D326" s="102" t="s">
        <v>6627</v>
      </c>
      <c r="E326" s="102"/>
      <c r="F326" s="102">
        <v>4250.0</v>
      </c>
      <c r="G326" s="102">
        <v>75.0</v>
      </c>
      <c r="H326" s="102"/>
      <c r="I326" s="102"/>
      <c r="J326" s="102"/>
      <c r="K326" s="102"/>
      <c r="L326" s="102"/>
      <c r="M326" s="102"/>
      <c r="N326" s="102"/>
      <c r="O326" s="102"/>
      <c r="P326" s="102"/>
      <c r="Q326" s="102"/>
      <c r="R326" s="102"/>
      <c r="S326" s="102"/>
      <c r="T326" s="102"/>
      <c r="U326" s="102"/>
      <c r="V326" s="102"/>
      <c r="W326" s="102"/>
      <c r="X326" s="102"/>
      <c r="Y326" s="102"/>
      <c r="Z326" s="102"/>
      <c r="AA326" s="102"/>
      <c r="AB326" s="102"/>
    </row>
    <row r="327" ht="12.75" customHeight="1">
      <c r="A327" s="102">
        <v>52.0</v>
      </c>
      <c r="B327" s="103">
        <v>39277.0</v>
      </c>
      <c r="C327" s="102" t="s">
        <v>228</v>
      </c>
      <c r="D327" s="102" t="s">
        <v>6742</v>
      </c>
      <c r="E327" s="102"/>
      <c r="F327" s="102">
        <v>4250.0</v>
      </c>
      <c r="G327" s="102">
        <v>76.5</v>
      </c>
      <c r="H327" s="102"/>
      <c r="I327" s="102"/>
      <c r="J327" s="102"/>
      <c r="K327" s="102"/>
      <c r="L327" s="102"/>
      <c r="M327" s="102"/>
      <c r="N327" s="102"/>
      <c r="O327" s="102"/>
      <c r="P327" s="102"/>
      <c r="Q327" s="102"/>
      <c r="R327" s="102"/>
      <c r="S327" s="102"/>
      <c r="T327" s="102"/>
      <c r="U327" s="102"/>
      <c r="V327" s="102"/>
      <c r="W327" s="102"/>
      <c r="X327" s="102"/>
      <c r="Y327" s="102"/>
      <c r="Z327" s="102"/>
      <c r="AA327" s="102"/>
      <c r="AB327" s="102"/>
    </row>
    <row r="328" ht="12.75" customHeight="1">
      <c r="A328" s="102">
        <v>3044.0</v>
      </c>
      <c r="B328" s="103">
        <v>39250.0</v>
      </c>
      <c r="C328" s="102" t="s">
        <v>228</v>
      </c>
      <c r="D328" s="102" t="s">
        <v>6743</v>
      </c>
      <c r="E328" s="102"/>
      <c r="F328" s="102">
        <v>4250.0</v>
      </c>
      <c r="G328" s="102">
        <v>77.0</v>
      </c>
      <c r="H328" s="102"/>
      <c r="I328" s="102"/>
      <c r="J328" s="102"/>
      <c r="K328" s="102"/>
      <c r="L328" s="102"/>
      <c r="M328" s="102"/>
      <c r="N328" s="102"/>
      <c r="O328" s="102"/>
      <c r="P328" s="102"/>
      <c r="Q328" s="102"/>
      <c r="R328" s="102"/>
      <c r="S328" s="102"/>
      <c r="T328" s="102"/>
      <c r="U328" s="102"/>
      <c r="V328" s="102"/>
      <c r="W328" s="102"/>
      <c r="X328" s="102"/>
      <c r="Y328" s="102"/>
      <c r="Z328" s="102"/>
      <c r="AA328" s="102"/>
      <c r="AB328" s="102"/>
    </row>
    <row r="329" ht="12.75" customHeight="1">
      <c r="A329" s="102">
        <v>1356.0</v>
      </c>
      <c r="B329" s="103">
        <v>39211.0</v>
      </c>
      <c r="C329" s="102" t="s">
        <v>228</v>
      </c>
      <c r="D329" s="102" t="s">
        <v>6650</v>
      </c>
      <c r="E329" s="102"/>
      <c r="F329" s="102">
        <v>4300.0</v>
      </c>
      <c r="G329" s="102">
        <v>73.0</v>
      </c>
      <c r="H329" s="102"/>
      <c r="I329" s="102"/>
      <c r="J329" s="102"/>
      <c r="K329" s="102"/>
      <c r="L329" s="102"/>
      <c r="M329" s="102"/>
      <c r="N329" s="102"/>
      <c r="O329" s="102"/>
      <c r="P329" s="102"/>
      <c r="Q329" s="102"/>
      <c r="R329" s="102"/>
      <c r="S329" s="102"/>
      <c r="T329" s="102"/>
      <c r="U329" s="102"/>
      <c r="V329" s="102"/>
      <c r="W329" s="102"/>
      <c r="X329" s="102"/>
      <c r="Y329" s="102"/>
      <c r="Z329" s="102"/>
      <c r="AA329" s="102"/>
      <c r="AB329" s="102"/>
    </row>
    <row r="330" ht="12.75" customHeight="1">
      <c r="A330" s="102">
        <v>1367.0</v>
      </c>
      <c r="B330" s="103">
        <v>39215.0</v>
      </c>
      <c r="C330" s="102" t="s">
        <v>228</v>
      </c>
      <c r="D330" s="102" t="s">
        <v>6704</v>
      </c>
      <c r="E330" s="102"/>
      <c r="F330" s="102">
        <v>4300.0</v>
      </c>
      <c r="G330" s="102">
        <v>73.0</v>
      </c>
      <c r="H330" s="102"/>
      <c r="I330" s="102"/>
      <c r="J330" s="102"/>
      <c r="K330" s="102"/>
      <c r="L330" s="102"/>
      <c r="M330" s="102"/>
      <c r="N330" s="102"/>
      <c r="O330" s="102"/>
      <c r="P330" s="102"/>
      <c r="Q330" s="102"/>
      <c r="R330" s="102"/>
      <c r="S330" s="102"/>
      <c r="T330" s="102"/>
      <c r="U330" s="102"/>
      <c r="V330" s="102"/>
      <c r="W330" s="102"/>
      <c r="X330" s="102"/>
      <c r="Y330" s="102"/>
      <c r="Z330" s="102"/>
      <c r="AA330" s="102"/>
      <c r="AB330" s="102"/>
    </row>
    <row r="331" ht="12.75" customHeight="1">
      <c r="A331" s="104">
        <v>3119.0</v>
      </c>
      <c r="B331" s="105">
        <v>39239.0</v>
      </c>
      <c r="C331" s="102" t="s">
        <v>228</v>
      </c>
      <c r="D331" s="104" t="s">
        <v>6721</v>
      </c>
      <c r="E331" s="104"/>
      <c r="F331" s="104">
        <v>4300.0</v>
      </c>
      <c r="G331" s="104">
        <v>73.0</v>
      </c>
      <c r="H331" s="102"/>
      <c r="I331" s="102"/>
      <c r="J331" s="102"/>
      <c r="K331" s="102"/>
      <c r="L331" s="102"/>
      <c r="M331" s="102"/>
      <c r="N331" s="102"/>
      <c r="O331" s="102"/>
      <c r="P331" s="102"/>
      <c r="Q331" s="102"/>
      <c r="R331" s="102"/>
      <c r="S331" s="102"/>
      <c r="T331" s="102"/>
      <c r="U331" s="102"/>
      <c r="V331" s="102"/>
      <c r="W331" s="102"/>
      <c r="X331" s="102"/>
      <c r="Y331" s="102"/>
      <c r="Z331" s="102"/>
      <c r="AA331" s="102"/>
      <c r="AB331" s="104"/>
    </row>
    <row r="332" ht="12.75" customHeight="1">
      <c r="A332" s="102">
        <v>1381.0</v>
      </c>
      <c r="B332" s="103">
        <v>39217.0</v>
      </c>
      <c r="C332" s="102" t="s">
        <v>228</v>
      </c>
      <c r="D332" s="102" t="s">
        <v>6744</v>
      </c>
      <c r="E332" s="102"/>
      <c r="F332" s="102">
        <v>4300.0</v>
      </c>
      <c r="G332" s="102">
        <v>74.0</v>
      </c>
      <c r="H332" s="102"/>
      <c r="I332" s="102"/>
      <c r="J332" s="102"/>
      <c r="K332" s="102"/>
      <c r="L332" s="102"/>
      <c r="M332" s="102"/>
      <c r="N332" s="102"/>
      <c r="O332" s="102"/>
      <c r="P332" s="102"/>
      <c r="Q332" s="102"/>
      <c r="R332" s="102"/>
      <c r="S332" s="102"/>
      <c r="T332" s="102"/>
      <c r="U332" s="102"/>
      <c r="V332" s="102"/>
      <c r="W332" s="102"/>
      <c r="X332" s="102"/>
      <c r="Y332" s="102"/>
      <c r="Z332" s="102"/>
      <c r="AA332" s="102"/>
      <c r="AB332" s="102"/>
    </row>
    <row r="333" ht="12.75" customHeight="1">
      <c r="A333" s="102">
        <v>1637.0</v>
      </c>
      <c r="B333" s="103">
        <v>39231.0</v>
      </c>
      <c r="C333" s="102" t="s">
        <v>228</v>
      </c>
      <c r="D333" s="102" t="s">
        <v>6649</v>
      </c>
      <c r="E333" s="102"/>
      <c r="F333" s="102">
        <v>4300.0</v>
      </c>
      <c r="G333" s="102">
        <v>74.0</v>
      </c>
      <c r="H333" s="102"/>
      <c r="I333" s="102"/>
      <c r="J333" s="102"/>
      <c r="K333" s="102"/>
      <c r="L333" s="102"/>
      <c r="M333" s="102"/>
      <c r="N333" s="102"/>
      <c r="O333" s="102"/>
      <c r="P333" s="102"/>
      <c r="Q333" s="102"/>
      <c r="R333" s="102"/>
      <c r="S333" s="102"/>
      <c r="T333" s="102"/>
      <c r="U333" s="102"/>
      <c r="V333" s="102"/>
      <c r="W333" s="102"/>
      <c r="X333" s="102"/>
      <c r="Y333" s="102"/>
      <c r="Z333" s="102"/>
      <c r="AA333" s="102"/>
      <c r="AB333" s="102"/>
    </row>
    <row r="334" ht="12.75" customHeight="1">
      <c r="A334" s="106">
        <v>1662.0</v>
      </c>
      <c r="B334" s="107">
        <v>39211.0</v>
      </c>
      <c r="C334" s="102" t="s">
        <v>228</v>
      </c>
      <c r="D334" s="106" t="s">
        <v>6612</v>
      </c>
      <c r="E334" s="106"/>
      <c r="F334" s="106">
        <v>4300.0</v>
      </c>
      <c r="G334" s="106">
        <v>75.0</v>
      </c>
      <c r="H334" s="102"/>
      <c r="I334" s="102"/>
      <c r="J334" s="102"/>
      <c r="K334" s="102"/>
      <c r="L334" s="102"/>
      <c r="M334" s="102"/>
      <c r="N334" s="102"/>
      <c r="O334" s="102"/>
      <c r="P334" s="102"/>
      <c r="Q334" s="102"/>
      <c r="R334" s="102"/>
      <c r="S334" s="102"/>
      <c r="T334" s="102"/>
      <c r="U334" s="102"/>
      <c r="V334" s="102"/>
      <c r="W334" s="102"/>
      <c r="X334" s="102"/>
      <c r="Y334" s="102"/>
      <c r="Z334" s="102"/>
      <c r="AA334" s="102"/>
      <c r="AB334" s="106"/>
    </row>
    <row r="335" ht="12.75" customHeight="1">
      <c r="A335" s="102">
        <v>1645.0</v>
      </c>
      <c r="B335" s="103">
        <v>39231.0</v>
      </c>
      <c r="C335" s="102" t="s">
        <v>228</v>
      </c>
      <c r="D335" s="102" t="s">
        <v>6619</v>
      </c>
      <c r="E335" s="102"/>
      <c r="F335" s="102">
        <v>4300.0</v>
      </c>
      <c r="G335" s="102">
        <v>75.0</v>
      </c>
      <c r="H335" s="102"/>
      <c r="I335" s="102"/>
      <c r="J335" s="102"/>
      <c r="K335" s="102"/>
      <c r="L335" s="102"/>
      <c r="M335" s="102"/>
      <c r="N335" s="102"/>
      <c r="O335" s="102"/>
      <c r="P335" s="102"/>
      <c r="Q335" s="102"/>
      <c r="R335" s="102"/>
      <c r="S335" s="102"/>
      <c r="T335" s="102"/>
      <c r="U335" s="102"/>
      <c r="V335" s="102"/>
      <c r="W335" s="102"/>
      <c r="X335" s="102"/>
      <c r="Y335" s="102"/>
      <c r="Z335" s="102"/>
      <c r="AA335" s="102"/>
      <c r="AB335" s="102"/>
    </row>
    <row r="336" ht="12.75" customHeight="1">
      <c r="A336" s="102">
        <v>3042.0</v>
      </c>
      <c r="B336" s="103">
        <v>39249.0</v>
      </c>
      <c r="C336" s="102" t="s">
        <v>228</v>
      </c>
      <c r="D336" s="102" t="s">
        <v>6745</v>
      </c>
      <c r="E336" s="102"/>
      <c r="F336" s="102">
        <v>4300.0</v>
      </c>
      <c r="G336" s="102">
        <v>75.0</v>
      </c>
      <c r="H336" s="102"/>
      <c r="I336" s="102"/>
      <c r="J336" s="102"/>
      <c r="K336" s="102"/>
      <c r="L336" s="102"/>
      <c r="M336" s="102"/>
      <c r="N336" s="102"/>
      <c r="O336" s="102"/>
      <c r="P336" s="102"/>
      <c r="Q336" s="102"/>
      <c r="R336" s="102"/>
      <c r="S336" s="102"/>
      <c r="T336" s="102"/>
      <c r="U336" s="102"/>
      <c r="V336" s="102"/>
      <c r="W336" s="102"/>
      <c r="X336" s="102"/>
      <c r="Y336" s="102"/>
      <c r="Z336" s="102"/>
      <c r="AA336" s="102"/>
      <c r="AB336" s="102"/>
    </row>
    <row r="337" ht="12.75" customHeight="1">
      <c r="A337" s="102">
        <v>3039.0</v>
      </c>
      <c r="B337" s="103">
        <v>39246.0</v>
      </c>
      <c r="C337" s="102" t="s">
        <v>228</v>
      </c>
      <c r="D337" s="102" t="s">
        <v>6607</v>
      </c>
      <c r="E337" s="102"/>
      <c r="F337" s="102">
        <v>4300.0</v>
      </c>
      <c r="G337" s="102">
        <v>75.0</v>
      </c>
      <c r="H337" s="102"/>
      <c r="I337" s="102"/>
      <c r="J337" s="102"/>
      <c r="K337" s="102"/>
      <c r="L337" s="102"/>
      <c r="M337" s="102"/>
      <c r="N337" s="102"/>
      <c r="O337" s="102"/>
      <c r="P337" s="102"/>
      <c r="Q337" s="102"/>
      <c r="R337" s="102"/>
      <c r="S337" s="102"/>
      <c r="T337" s="102"/>
      <c r="U337" s="102"/>
      <c r="V337" s="102"/>
      <c r="W337" s="102"/>
      <c r="X337" s="102"/>
      <c r="Y337" s="102"/>
      <c r="Z337" s="102"/>
      <c r="AA337" s="102"/>
      <c r="AB337" s="102"/>
    </row>
    <row r="338" ht="12.75" customHeight="1">
      <c r="A338" s="102">
        <v>1324.0</v>
      </c>
      <c r="B338" s="103">
        <v>39202.0</v>
      </c>
      <c r="C338" s="102" t="s">
        <v>228</v>
      </c>
      <c r="D338" s="102" t="s">
        <v>6678</v>
      </c>
      <c r="E338" s="102"/>
      <c r="F338" s="102">
        <v>4300.0</v>
      </c>
      <c r="G338" s="102">
        <v>76.0</v>
      </c>
      <c r="H338" s="102"/>
      <c r="I338" s="102"/>
      <c r="J338" s="102"/>
      <c r="K338" s="102"/>
      <c r="L338" s="102"/>
      <c r="M338" s="102"/>
      <c r="N338" s="102"/>
      <c r="O338" s="102"/>
      <c r="P338" s="102"/>
      <c r="Q338" s="102"/>
      <c r="R338" s="102"/>
      <c r="S338" s="102"/>
      <c r="T338" s="102"/>
      <c r="U338" s="102"/>
      <c r="V338" s="102"/>
      <c r="W338" s="102"/>
      <c r="X338" s="102"/>
      <c r="Y338" s="102"/>
      <c r="Z338" s="102"/>
      <c r="AA338" s="102"/>
      <c r="AB338" s="102"/>
    </row>
    <row r="339" ht="12.75" customHeight="1">
      <c r="A339" s="102">
        <v>3159.0</v>
      </c>
      <c r="B339" s="103">
        <v>39259.0</v>
      </c>
      <c r="C339" s="102" t="s">
        <v>228</v>
      </c>
      <c r="D339" s="102" t="s">
        <v>6624</v>
      </c>
      <c r="E339" s="102"/>
      <c r="F339" s="102">
        <v>4300.0</v>
      </c>
      <c r="G339" s="102">
        <v>76.0</v>
      </c>
      <c r="H339" s="102"/>
      <c r="I339" s="102"/>
      <c r="J339" s="102"/>
      <c r="K339" s="102"/>
      <c r="L339" s="102"/>
      <c r="M339" s="102"/>
      <c r="N339" s="102"/>
      <c r="O339" s="102"/>
      <c r="P339" s="102"/>
      <c r="Q339" s="102"/>
      <c r="R339" s="102"/>
      <c r="S339" s="102"/>
      <c r="T339" s="102"/>
      <c r="U339" s="102"/>
      <c r="V339" s="102"/>
      <c r="W339" s="102"/>
      <c r="X339" s="102"/>
      <c r="Y339" s="102"/>
      <c r="Z339" s="102"/>
      <c r="AA339" s="102"/>
      <c r="AB339" s="102"/>
    </row>
    <row r="340" ht="12.75" customHeight="1">
      <c r="A340" s="104">
        <v>93.0</v>
      </c>
      <c r="B340" s="105">
        <v>39283.0</v>
      </c>
      <c r="C340" s="102" t="s">
        <v>228</v>
      </c>
      <c r="D340" s="104" t="s">
        <v>6586</v>
      </c>
      <c r="E340" s="104"/>
      <c r="F340" s="104">
        <v>4300.0</v>
      </c>
      <c r="G340" s="104">
        <v>76.0</v>
      </c>
      <c r="H340" s="102"/>
      <c r="I340" s="102"/>
      <c r="J340" s="102"/>
      <c r="K340" s="102"/>
      <c r="L340" s="102"/>
      <c r="M340" s="102"/>
      <c r="N340" s="102"/>
      <c r="O340" s="102"/>
      <c r="P340" s="102"/>
      <c r="Q340" s="102"/>
      <c r="R340" s="102"/>
      <c r="S340" s="102"/>
      <c r="T340" s="102"/>
      <c r="U340" s="102"/>
      <c r="V340" s="102"/>
      <c r="W340" s="102"/>
      <c r="X340" s="102"/>
      <c r="Y340" s="102"/>
      <c r="Z340" s="102"/>
      <c r="AA340" s="102"/>
      <c r="AB340" s="104"/>
    </row>
    <row r="341" ht="12.75" customHeight="1">
      <c r="A341" s="102">
        <v>1680.0</v>
      </c>
      <c r="B341" s="103">
        <v>39214.0</v>
      </c>
      <c r="C341" s="102" t="s">
        <v>228</v>
      </c>
      <c r="D341" s="102" t="s">
        <v>6746</v>
      </c>
      <c r="E341" s="102"/>
      <c r="F341" s="102">
        <v>4300.0</v>
      </c>
      <c r="G341" s="102">
        <v>77.0</v>
      </c>
      <c r="H341" s="102"/>
      <c r="I341" s="102"/>
      <c r="J341" s="102"/>
      <c r="K341" s="102"/>
      <c r="L341" s="102"/>
      <c r="M341" s="102"/>
      <c r="N341" s="102"/>
      <c r="O341" s="102"/>
      <c r="P341" s="102"/>
      <c r="Q341" s="102"/>
      <c r="R341" s="102"/>
      <c r="S341" s="102"/>
      <c r="T341" s="102"/>
      <c r="U341" s="102"/>
      <c r="V341" s="102"/>
      <c r="W341" s="102"/>
      <c r="X341" s="102"/>
      <c r="Y341" s="102"/>
      <c r="Z341" s="102"/>
      <c r="AA341" s="102"/>
      <c r="AB341" s="102"/>
    </row>
    <row r="342" ht="12.75" customHeight="1">
      <c r="A342" s="106">
        <v>1685.0</v>
      </c>
      <c r="B342" s="107">
        <v>39234.0</v>
      </c>
      <c r="C342" s="102" t="s">
        <v>228</v>
      </c>
      <c r="D342" s="106" t="s">
        <v>6656</v>
      </c>
      <c r="E342" s="106"/>
      <c r="F342" s="106">
        <v>4300.0</v>
      </c>
      <c r="G342" s="106">
        <v>77.0</v>
      </c>
      <c r="H342" s="102"/>
      <c r="I342" s="102"/>
      <c r="J342" s="102"/>
      <c r="K342" s="102"/>
      <c r="L342" s="102"/>
      <c r="M342" s="102"/>
      <c r="N342" s="102"/>
      <c r="O342" s="102"/>
      <c r="P342" s="102"/>
      <c r="Q342" s="102"/>
      <c r="R342" s="102"/>
      <c r="S342" s="102"/>
      <c r="T342" s="102"/>
      <c r="U342" s="102"/>
      <c r="V342" s="102"/>
      <c r="W342" s="102"/>
      <c r="X342" s="102"/>
      <c r="Y342" s="102"/>
      <c r="Z342" s="102"/>
      <c r="AA342" s="102"/>
      <c r="AB342" s="106"/>
    </row>
    <row r="343" ht="12.75" customHeight="1">
      <c r="A343" s="106">
        <v>1682.0</v>
      </c>
      <c r="B343" s="107">
        <v>39234.0</v>
      </c>
      <c r="C343" s="102" t="s">
        <v>228</v>
      </c>
      <c r="D343" s="106" t="s">
        <v>6596</v>
      </c>
      <c r="E343" s="106"/>
      <c r="F343" s="106">
        <v>4300.0</v>
      </c>
      <c r="G343" s="106">
        <v>78.0</v>
      </c>
      <c r="H343" s="102"/>
      <c r="I343" s="102"/>
      <c r="J343" s="102"/>
      <c r="K343" s="102"/>
      <c r="L343" s="102"/>
      <c r="M343" s="102"/>
      <c r="N343" s="102"/>
      <c r="O343" s="102"/>
      <c r="P343" s="102"/>
      <c r="Q343" s="102"/>
      <c r="R343" s="102"/>
      <c r="S343" s="102"/>
      <c r="T343" s="102"/>
      <c r="U343" s="102"/>
      <c r="V343" s="102"/>
      <c r="W343" s="102"/>
      <c r="X343" s="102"/>
      <c r="Y343" s="102"/>
      <c r="Z343" s="102"/>
      <c r="AA343" s="102"/>
      <c r="AB343" s="106"/>
    </row>
    <row r="344" ht="12.75" customHeight="1">
      <c r="A344" s="106">
        <v>3004.0</v>
      </c>
      <c r="B344" s="107">
        <v>39239.0</v>
      </c>
      <c r="C344" s="102" t="s">
        <v>228</v>
      </c>
      <c r="D344" s="106" t="s">
        <v>6677</v>
      </c>
      <c r="E344" s="106"/>
      <c r="F344" s="106">
        <v>4300.0</v>
      </c>
      <c r="G344" s="106">
        <v>78.0</v>
      </c>
      <c r="H344" s="102"/>
      <c r="I344" s="102"/>
      <c r="J344" s="102"/>
      <c r="K344" s="102"/>
      <c r="L344" s="102"/>
      <c r="M344" s="102"/>
      <c r="N344" s="102"/>
      <c r="O344" s="102"/>
      <c r="P344" s="102"/>
      <c r="Q344" s="102"/>
      <c r="R344" s="102"/>
      <c r="S344" s="102"/>
      <c r="T344" s="102"/>
      <c r="U344" s="102"/>
      <c r="V344" s="102"/>
      <c r="W344" s="102"/>
      <c r="X344" s="102"/>
      <c r="Y344" s="102"/>
      <c r="Z344" s="102"/>
      <c r="AA344" s="102"/>
      <c r="AB344" s="106"/>
    </row>
    <row r="345" ht="12.75" customHeight="1">
      <c r="A345" s="102">
        <v>3073.0</v>
      </c>
      <c r="B345" s="103">
        <v>39244.0</v>
      </c>
      <c r="C345" s="102" t="s">
        <v>228</v>
      </c>
      <c r="D345" s="102" t="s">
        <v>6691</v>
      </c>
      <c r="E345" s="102"/>
      <c r="F345" s="102">
        <v>4350.0</v>
      </c>
      <c r="G345" s="102">
        <v>74.0</v>
      </c>
      <c r="H345" s="102"/>
      <c r="I345" s="102"/>
      <c r="J345" s="102"/>
      <c r="K345" s="102"/>
      <c r="L345" s="102"/>
      <c r="M345" s="102"/>
      <c r="N345" s="102"/>
      <c r="O345" s="102"/>
      <c r="P345" s="102"/>
      <c r="Q345" s="102"/>
      <c r="R345" s="102"/>
      <c r="S345" s="102"/>
      <c r="T345" s="102"/>
      <c r="U345" s="102"/>
      <c r="V345" s="102"/>
      <c r="W345" s="102"/>
      <c r="X345" s="102"/>
      <c r="Y345" s="102"/>
      <c r="Z345" s="102"/>
      <c r="AA345" s="102"/>
      <c r="AB345" s="102"/>
    </row>
    <row r="346" ht="12.75" customHeight="1">
      <c r="A346" s="102">
        <v>1644.0</v>
      </c>
      <c r="B346" s="103">
        <v>39231.0</v>
      </c>
      <c r="C346" s="102" t="s">
        <v>228</v>
      </c>
      <c r="D346" s="102" t="s">
        <v>6642</v>
      </c>
      <c r="E346" s="102"/>
      <c r="F346" s="102">
        <v>4350.0</v>
      </c>
      <c r="G346" s="102">
        <v>75.0</v>
      </c>
      <c r="H346" s="102"/>
      <c r="I346" s="102"/>
      <c r="J346" s="102"/>
      <c r="K346" s="102"/>
      <c r="L346" s="102"/>
      <c r="M346" s="102"/>
      <c r="N346" s="102"/>
      <c r="O346" s="102"/>
      <c r="P346" s="102"/>
      <c r="Q346" s="102"/>
      <c r="R346" s="102"/>
      <c r="S346" s="102"/>
      <c r="T346" s="102"/>
      <c r="U346" s="102"/>
      <c r="V346" s="102"/>
      <c r="W346" s="102"/>
      <c r="X346" s="102"/>
      <c r="Y346" s="102"/>
      <c r="Z346" s="102"/>
      <c r="AA346" s="102"/>
      <c r="AB346" s="102"/>
    </row>
    <row r="347" ht="12.75" customHeight="1">
      <c r="A347" s="104">
        <v>1017.0</v>
      </c>
      <c r="B347" s="105">
        <v>39241.0</v>
      </c>
      <c r="C347" s="102" t="s">
        <v>228</v>
      </c>
      <c r="D347" s="104" t="s">
        <v>6631</v>
      </c>
      <c r="E347" s="104"/>
      <c r="F347" s="104">
        <v>4350.0</v>
      </c>
      <c r="G347" s="104">
        <v>75.0</v>
      </c>
      <c r="H347" s="102"/>
      <c r="I347" s="102"/>
      <c r="J347" s="102"/>
      <c r="K347" s="102"/>
      <c r="L347" s="102"/>
      <c r="M347" s="102"/>
      <c r="N347" s="102"/>
      <c r="O347" s="102"/>
      <c r="P347" s="102"/>
      <c r="Q347" s="102"/>
      <c r="R347" s="102"/>
      <c r="S347" s="102"/>
      <c r="T347" s="102"/>
      <c r="U347" s="102"/>
      <c r="V347" s="102"/>
      <c r="W347" s="102"/>
      <c r="X347" s="102"/>
      <c r="Y347" s="102"/>
      <c r="Z347" s="102"/>
      <c r="AA347" s="102"/>
      <c r="AB347" s="104"/>
    </row>
    <row r="348" ht="12.75" customHeight="1">
      <c r="A348" s="102">
        <v>3163.0</v>
      </c>
      <c r="B348" s="103">
        <v>39259.0</v>
      </c>
      <c r="C348" s="102" t="s">
        <v>228</v>
      </c>
      <c r="D348" s="102" t="s">
        <v>6618</v>
      </c>
      <c r="E348" s="102"/>
      <c r="F348" s="102">
        <v>4350.0</v>
      </c>
      <c r="G348" s="102">
        <v>76.0</v>
      </c>
      <c r="H348" s="102"/>
      <c r="I348" s="102"/>
      <c r="J348" s="102"/>
      <c r="K348" s="102"/>
      <c r="L348" s="102"/>
      <c r="M348" s="102"/>
      <c r="N348" s="102"/>
      <c r="O348" s="102"/>
      <c r="P348" s="102"/>
      <c r="Q348" s="102"/>
      <c r="R348" s="102"/>
      <c r="S348" s="102"/>
      <c r="T348" s="102"/>
      <c r="U348" s="102"/>
      <c r="V348" s="102"/>
      <c r="W348" s="102"/>
      <c r="X348" s="102"/>
      <c r="Y348" s="102"/>
      <c r="Z348" s="102"/>
      <c r="AA348" s="102"/>
      <c r="AB348" s="102"/>
    </row>
    <row r="349" ht="12.75" customHeight="1">
      <c r="A349" s="106">
        <v>3126.0</v>
      </c>
      <c r="B349" s="107">
        <v>39248.0</v>
      </c>
      <c r="C349" s="102" t="s">
        <v>228</v>
      </c>
      <c r="D349" s="106" t="s">
        <v>6646</v>
      </c>
      <c r="E349" s="106"/>
      <c r="F349" s="106">
        <v>4350.0</v>
      </c>
      <c r="G349" s="106">
        <v>77.0</v>
      </c>
      <c r="H349" s="102"/>
      <c r="I349" s="102"/>
      <c r="J349" s="102"/>
      <c r="K349" s="102"/>
      <c r="L349" s="102"/>
      <c r="M349" s="102"/>
      <c r="N349" s="102"/>
      <c r="O349" s="102"/>
      <c r="P349" s="102"/>
      <c r="Q349" s="102"/>
      <c r="R349" s="102"/>
      <c r="S349" s="102"/>
      <c r="T349" s="102"/>
      <c r="U349" s="102"/>
      <c r="V349" s="102"/>
      <c r="W349" s="102"/>
      <c r="X349" s="102"/>
      <c r="Y349" s="102"/>
      <c r="Z349" s="102"/>
      <c r="AA349" s="102"/>
      <c r="AB349" s="106"/>
    </row>
    <row r="350" ht="12.75" customHeight="1">
      <c r="A350" s="104">
        <v>1397.0</v>
      </c>
      <c r="B350" s="105">
        <v>39220.0</v>
      </c>
      <c r="C350" s="102" t="s">
        <v>228</v>
      </c>
      <c r="D350" s="104" t="s">
        <v>6747</v>
      </c>
      <c r="E350" s="104"/>
      <c r="F350" s="104">
        <v>4350.0</v>
      </c>
      <c r="G350" s="104">
        <v>78.0</v>
      </c>
      <c r="H350" s="102"/>
      <c r="I350" s="102"/>
      <c r="J350" s="102"/>
      <c r="K350" s="102"/>
      <c r="L350" s="102"/>
      <c r="M350" s="102"/>
      <c r="N350" s="102"/>
      <c r="O350" s="102"/>
      <c r="P350" s="102"/>
      <c r="Q350" s="102"/>
      <c r="R350" s="102"/>
      <c r="S350" s="102"/>
      <c r="T350" s="102"/>
      <c r="U350" s="102"/>
      <c r="V350" s="102"/>
      <c r="W350" s="102"/>
      <c r="X350" s="102"/>
      <c r="Y350" s="102"/>
      <c r="Z350" s="102"/>
      <c r="AA350" s="102"/>
      <c r="AB350" s="104"/>
    </row>
    <row r="351" ht="12.75" customHeight="1">
      <c r="A351" s="102">
        <v>1673.0</v>
      </c>
      <c r="B351" s="103">
        <v>39214.0</v>
      </c>
      <c r="C351" s="102" t="s">
        <v>228</v>
      </c>
      <c r="D351" s="102" t="s">
        <v>6744</v>
      </c>
      <c r="E351" s="102"/>
      <c r="F351" s="102">
        <v>4400.0</v>
      </c>
      <c r="G351" s="102">
        <v>73.0</v>
      </c>
      <c r="H351" s="102"/>
      <c r="I351" s="102"/>
      <c r="J351" s="102"/>
      <c r="K351" s="102"/>
      <c r="L351" s="102"/>
      <c r="M351" s="102"/>
      <c r="N351" s="102"/>
      <c r="O351" s="102"/>
      <c r="P351" s="102"/>
      <c r="Q351" s="102"/>
      <c r="R351" s="102"/>
      <c r="S351" s="102"/>
      <c r="T351" s="102"/>
      <c r="U351" s="102"/>
      <c r="V351" s="102"/>
      <c r="W351" s="102"/>
      <c r="X351" s="102"/>
      <c r="Y351" s="102"/>
      <c r="Z351" s="102"/>
      <c r="AA351" s="102"/>
      <c r="AB351" s="102"/>
    </row>
    <row r="352" ht="12.75" customHeight="1">
      <c r="A352" s="102">
        <v>3195.0</v>
      </c>
      <c r="B352" s="103">
        <v>39237.0</v>
      </c>
      <c r="C352" s="102" t="s">
        <v>228</v>
      </c>
      <c r="D352" s="102" t="s">
        <v>6728</v>
      </c>
      <c r="E352" s="102"/>
      <c r="F352" s="102">
        <v>4400.0</v>
      </c>
      <c r="G352" s="102">
        <v>73.0</v>
      </c>
      <c r="H352" s="102"/>
      <c r="I352" s="102"/>
      <c r="J352" s="102"/>
      <c r="K352" s="102"/>
      <c r="L352" s="102"/>
      <c r="M352" s="102"/>
      <c r="N352" s="102"/>
      <c r="O352" s="102"/>
      <c r="P352" s="102"/>
      <c r="Q352" s="102"/>
      <c r="R352" s="102"/>
      <c r="S352" s="102"/>
      <c r="T352" s="102"/>
      <c r="U352" s="102"/>
      <c r="V352" s="102"/>
      <c r="W352" s="102"/>
      <c r="X352" s="102"/>
      <c r="Y352" s="102"/>
      <c r="Z352" s="102"/>
      <c r="AA352" s="102"/>
      <c r="AB352" s="102"/>
    </row>
    <row r="353" ht="12.75" customHeight="1">
      <c r="A353" s="102">
        <v>1380.0</v>
      </c>
      <c r="B353" s="103">
        <v>39217.0</v>
      </c>
      <c r="C353" s="102" t="s">
        <v>228</v>
      </c>
      <c r="D353" s="102" t="s">
        <v>6692</v>
      </c>
      <c r="E353" s="102"/>
      <c r="F353" s="102">
        <v>4400.0</v>
      </c>
      <c r="G353" s="102">
        <v>74.0</v>
      </c>
      <c r="H353" s="102"/>
      <c r="I353" s="102"/>
      <c r="J353" s="102"/>
      <c r="K353" s="102"/>
      <c r="L353" s="102"/>
      <c r="M353" s="102"/>
      <c r="N353" s="102"/>
      <c r="O353" s="102"/>
      <c r="P353" s="102"/>
      <c r="Q353" s="102"/>
      <c r="R353" s="102"/>
      <c r="S353" s="102"/>
      <c r="T353" s="102"/>
      <c r="U353" s="102"/>
      <c r="V353" s="102"/>
      <c r="W353" s="102"/>
      <c r="X353" s="102"/>
      <c r="Y353" s="102"/>
      <c r="Z353" s="102"/>
      <c r="AA353" s="102"/>
      <c r="AB353" s="102"/>
    </row>
    <row r="354" ht="12.75" customHeight="1">
      <c r="A354" s="102">
        <v>1162.0</v>
      </c>
      <c r="B354" s="103">
        <v>39175.0</v>
      </c>
      <c r="C354" s="102" t="s">
        <v>228</v>
      </c>
      <c r="D354" s="102" t="s">
        <v>6595</v>
      </c>
      <c r="E354" s="102"/>
      <c r="F354" s="102">
        <v>4400.0</v>
      </c>
      <c r="G354" s="102">
        <v>75.0</v>
      </c>
      <c r="H354" s="102"/>
      <c r="I354" s="102"/>
      <c r="J354" s="102"/>
      <c r="K354" s="102"/>
      <c r="L354" s="102"/>
      <c r="M354" s="102"/>
      <c r="N354" s="102"/>
      <c r="O354" s="102"/>
      <c r="P354" s="102"/>
      <c r="Q354" s="102"/>
      <c r="R354" s="102"/>
      <c r="S354" s="102"/>
      <c r="T354" s="102"/>
      <c r="U354" s="102"/>
      <c r="V354" s="102"/>
      <c r="W354" s="102"/>
      <c r="X354" s="102"/>
      <c r="Y354" s="102"/>
      <c r="Z354" s="102"/>
      <c r="AA354" s="102"/>
      <c r="AB354" s="102"/>
    </row>
    <row r="355" ht="12.75" customHeight="1">
      <c r="A355" s="102">
        <v>1327.0</v>
      </c>
      <c r="B355" s="103">
        <v>39203.0</v>
      </c>
      <c r="C355" s="102" t="s">
        <v>228</v>
      </c>
      <c r="D355" s="102" t="s">
        <v>6737</v>
      </c>
      <c r="E355" s="102"/>
      <c r="F355" s="102">
        <v>4400.0</v>
      </c>
      <c r="G355" s="102">
        <v>75.0</v>
      </c>
      <c r="H355" s="102"/>
      <c r="I355" s="102"/>
      <c r="J355" s="102"/>
      <c r="K355" s="102"/>
      <c r="L355" s="102"/>
      <c r="M355" s="102"/>
      <c r="N355" s="102"/>
      <c r="O355" s="102"/>
      <c r="P355" s="102"/>
      <c r="Q355" s="102"/>
      <c r="R355" s="102"/>
      <c r="S355" s="102"/>
      <c r="T355" s="102"/>
      <c r="U355" s="102"/>
      <c r="V355" s="102"/>
      <c r="W355" s="102"/>
      <c r="X355" s="102"/>
      <c r="Y355" s="102"/>
      <c r="Z355" s="102"/>
      <c r="AA355" s="102"/>
      <c r="AB355" s="102"/>
    </row>
    <row r="356" ht="12.75" customHeight="1">
      <c r="A356" s="106">
        <v>1649.0</v>
      </c>
      <c r="B356" s="107">
        <v>39232.0</v>
      </c>
      <c r="C356" s="102" t="s">
        <v>228</v>
      </c>
      <c r="D356" s="106" t="s">
        <v>6636</v>
      </c>
      <c r="E356" s="106"/>
      <c r="F356" s="106">
        <v>4400.0</v>
      </c>
      <c r="G356" s="106">
        <v>75.0</v>
      </c>
      <c r="H356" s="102"/>
      <c r="I356" s="102"/>
      <c r="J356" s="102"/>
      <c r="K356" s="102"/>
      <c r="L356" s="102"/>
      <c r="M356" s="102"/>
      <c r="N356" s="102"/>
      <c r="O356" s="102"/>
      <c r="P356" s="102"/>
      <c r="Q356" s="102"/>
      <c r="R356" s="102"/>
      <c r="S356" s="102"/>
      <c r="T356" s="102"/>
      <c r="U356" s="102"/>
      <c r="V356" s="102"/>
      <c r="W356" s="102"/>
      <c r="X356" s="102"/>
      <c r="Y356" s="102"/>
      <c r="Z356" s="102"/>
      <c r="AA356" s="102"/>
      <c r="AB356" s="106"/>
    </row>
    <row r="357" ht="12.75" customHeight="1">
      <c r="A357" s="102">
        <v>6.0</v>
      </c>
      <c r="B357" s="103">
        <v>39265.0</v>
      </c>
      <c r="C357" s="102" t="s">
        <v>228</v>
      </c>
      <c r="D357" s="102" t="s">
        <v>6583</v>
      </c>
      <c r="E357" s="102"/>
      <c r="F357" s="102">
        <v>4400.0</v>
      </c>
      <c r="G357" s="102">
        <v>75.0</v>
      </c>
      <c r="H357" s="102"/>
      <c r="I357" s="102"/>
      <c r="J357" s="102"/>
      <c r="K357" s="102"/>
      <c r="L357" s="102"/>
      <c r="M357" s="102"/>
      <c r="N357" s="102"/>
      <c r="O357" s="102"/>
      <c r="P357" s="102"/>
      <c r="Q357" s="102"/>
      <c r="R357" s="102"/>
      <c r="S357" s="102"/>
      <c r="T357" s="102"/>
      <c r="U357" s="102"/>
      <c r="V357" s="102"/>
      <c r="W357" s="102"/>
      <c r="X357" s="102"/>
      <c r="Y357" s="102"/>
      <c r="Z357" s="102"/>
      <c r="AA357" s="102"/>
      <c r="AB357" s="102"/>
    </row>
    <row r="358" ht="12.75" customHeight="1">
      <c r="A358" s="102">
        <v>2888.0</v>
      </c>
      <c r="B358" s="103">
        <v>39284.0</v>
      </c>
      <c r="C358" s="102" t="s">
        <v>228</v>
      </c>
      <c r="D358" s="102" t="s">
        <v>6748</v>
      </c>
      <c r="E358" s="102"/>
      <c r="F358" s="102">
        <v>4400.0</v>
      </c>
      <c r="G358" s="102">
        <v>75.0</v>
      </c>
      <c r="H358" s="102"/>
      <c r="I358" s="102"/>
      <c r="J358" s="102"/>
      <c r="K358" s="102"/>
      <c r="L358" s="102"/>
      <c r="M358" s="102"/>
      <c r="N358" s="102"/>
      <c r="O358" s="102"/>
      <c r="P358" s="102"/>
      <c r="Q358" s="102"/>
      <c r="R358" s="102"/>
      <c r="S358" s="102"/>
      <c r="T358" s="102"/>
      <c r="U358" s="102"/>
      <c r="V358" s="102"/>
      <c r="W358" s="102"/>
      <c r="X358" s="102"/>
      <c r="Y358" s="102"/>
      <c r="Z358" s="102"/>
      <c r="AA358" s="102"/>
      <c r="AB358" s="102"/>
    </row>
    <row r="359" ht="12.75" customHeight="1">
      <c r="A359" s="102">
        <v>1667.0</v>
      </c>
      <c r="B359" s="103">
        <v>39213.0</v>
      </c>
      <c r="C359" s="102" t="s">
        <v>228</v>
      </c>
      <c r="D359" s="102" t="s">
        <v>6749</v>
      </c>
      <c r="E359" s="102"/>
      <c r="F359" s="102">
        <v>4400.0</v>
      </c>
      <c r="G359" s="102">
        <v>76.0</v>
      </c>
      <c r="H359" s="102"/>
      <c r="I359" s="102"/>
      <c r="J359" s="102"/>
      <c r="K359" s="102"/>
      <c r="L359" s="102"/>
      <c r="M359" s="102"/>
      <c r="N359" s="102"/>
      <c r="O359" s="102"/>
      <c r="P359" s="102"/>
      <c r="Q359" s="102"/>
      <c r="R359" s="102"/>
      <c r="S359" s="102"/>
      <c r="T359" s="102"/>
      <c r="U359" s="102"/>
      <c r="V359" s="102"/>
      <c r="W359" s="102"/>
      <c r="X359" s="102"/>
      <c r="Y359" s="102"/>
      <c r="Z359" s="102"/>
      <c r="AA359" s="102"/>
      <c r="AB359" s="102"/>
    </row>
    <row r="360" ht="12.75" customHeight="1">
      <c r="A360" s="106">
        <v>1369.0</v>
      </c>
      <c r="B360" s="107">
        <v>39215.0</v>
      </c>
      <c r="C360" s="102" t="s">
        <v>228</v>
      </c>
      <c r="D360" s="106" t="s">
        <v>6670</v>
      </c>
      <c r="E360" s="106"/>
      <c r="F360" s="106">
        <v>4400.0</v>
      </c>
      <c r="G360" s="106">
        <v>76.0</v>
      </c>
      <c r="H360" s="102"/>
      <c r="I360" s="102"/>
      <c r="J360" s="102"/>
      <c r="K360" s="102"/>
      <c r="L360" s="102"/>
      <c r="M360" s="102"/>
      <c r="N360" s="102"/>
      <c r="O360" s="102"/>
      <c r="P360" s="102"/>
      <c r="Q360" s="102"/>
      <c r="R360" s="102"/>
      <c r="S360" s="102"/>
      <c r="T360" s="102"/>
      <c r="U360" s="102"/>
      <c r="V360" s="102"/>
      <c r="W360" s="102"/>
      <c r="X360" s="102"/>
      <c r="Y360" s="102"/>
      <c r="Z360" s="102"/>
      <c r="AA360" s="102"/>
      <c r="AB360" s="106"/>
    </row>
    <row r="361" ht="12.75" customHeight="1">
      <c r="A361" s="102">
        <v>1195.0</v>
      </c>
      <c r="B361" s="103">
        <v>39224.0</v>
      </c>
      <c r="C361" s="102" t="s">
        <v>228</v>
      </c>
      <c r="D361" s="102" t="s">
        <v>6715</v>
      </c>
      <c r="E361" s="102"/>
      <c r="F361" s="102">
        <v>4400.0</v>
      </c>
      <c r="G361" s="102">
        <v>76.0</v>
      </c>
      <c r="H361" s="102"/>
      <c r="I361" s="102"/>
      <c r="J361" s="102"/>
      <c r="K361" s="102"/>
      <c r="L361" s="102"/>
      <c r="M361" s="102"/>
      <c r="N361" s="102"/>
      <c r="O361" s="102"/>
      <c r="P361" s="102"/>
      <c r="Q361" s="102"/>
      <c r="R361" s="102"/>
      <c r="S361" s="102"/>
      <c r="T361" s="102"/>
      <c r="U361" s="102"/>
      <c r="V361" s="102"/>
      <c r="W361" s="102"/>
      <c r="X361" s="102"/>
      <c r="Y361" s="102"/>
      <c r="Z361" s="102"/>
      <c r="AA361" s="102"/>
      <c r="AB361" s="102"/>
    </row>
    <row r="362" ht="12.75" customHeight="1">
      <c r="A362" s="102">
        <v>3112.0</v>
      </c>
      <c r="B362" s="103">
        <v>39238.0</v>
      </c>
      <c r="C362" s="102" t="s">
        <v>228</v>
      </c>
      <c r="D362" s="102" t="s">
        <v>6750</v>
      </c>
      <c r="E362" s="102"/>
      <c r="F362" s="102">
        <v>4400.0</v>
      </c>
      <c r="G362" s="102">
        <v>76.0</v>
      </c>
      <c r="H362" s="102"/>
      <c r="I362" s="102"/>
      <c r="J362" s="102"/>
      <c r="K362" s="102"/>
      <c r="L362" s="102"/>
      <c r="M362" s="102"/>
      <c r="N362" s="102"/>
      <c r="O362" s="102"/>
      <c r="P362" s="102"/>
      <c r="Q362" s="102"/>
      <c r="R362" s="102"/>
      <c r="S362" s="102"/>
      <c r="T362" s="102"/>
      <c r="U362" s="102"/>
      <c r="V362" s="102"/>
      <c r="W362" s="102"/>
      <c r="X362" s="102"/>
      <c r="Y362" s="102"/>
      <c r="Z362" s="102"/>
      <c r="AA362" s="102"/>
      <c r="AB362" s="102"/>
    </row>
    <row r="363" ht="12.75" customHeight="1">
      <c r="A363" s="106">
        <v>3118.0</v>
      </c>
      <c r="B363" s="107">
        <v>39238.0</v>
      </c>
      <c r="C363" s="102" t="s">
        <v>228</v>
      </c>
      <c r="D363" s="106" t="s">
        <v>6751</v>
      </c>
      <c r="E363" s="106"/>
      <c r="F363" s="106">
        <v>4400.0</v>
      </c>
      <c r="G363" s="106">
        <v>76.0</v>
      </c>
      <c r="H363" s="102"/>
      <c r="I363" s="102"/>
      <c r="J363" s="102"/>
      <c r="K363" s="102"/>
      <c r="L363" s="102"/>
      <c r="M363" s="102"/>
      <c r="N363" s="102"/>
      <c r="O363" s="102"/>
      <c r="P363" s="102"/>
      <c r="Q363" s="102"/>
      <c r="R363" s="102"/>
      <c r="S363" s="102"/>
      <c r="T363" s="102"/>
      <c r="U363" s="102"/>
      <c r="V363" s="102"/>
      <c r="W363" s="102"/>
      <c r="X363" s="102"/>
      <c r="Y363" s="102"/>
      <c r="Z363" s="102"/>
      <c r="AA363" s="102"/>
      <c r="AB363" s="106"/>
    </row>
    <row r="364" ht="12.75" customHeight="1">
      <c r="A364" s="102">
        <v>83.0</v>
      </c>
      <c r="B364" s="103">
        <v>39280.0</v>
      </c>
      <c r="C364" s="102" t="s">
        <v>228</v>
      </c>
      <c r="D364" s="102" t="s">
        <v>6752</v>
      </c>
      <c r="E364" s="102"/>
      <c r="F364" s="102">
        <v>4400.0</v>
      </c>
      <c r="G364" s="102">
        <v>76.0</v>
      </c>
      <c r="H364" s="102"/>
      <c r="I364" s="102"/>
      <c r="J364" s="102"/>
      <c r="K364" s="102"/>
      <c r="L364" s="102"/>
      <c r="M364" s="102"/>
      <c r="N364" s="102"/>
      <c r="O364" s="102"/>
      <c r="P364" s="102"/>
      <c r="Q364" s="102"/>
      <c r="R364" s="102"/>
      <c r="S364" s="102"/>
      <c r="T364" s="102"/>
      <c r="U364" s="102"/>
      <c r="V364" s="102"/>
      <c r="W364" s="102"/>
      <c r="X364" s="102"/>
      <c r="Y364" s="102"/>
      <c r="Z364" s="102"/>
      <c r="AA364" s="102"/>
      <c r="AB364" s="102"/>
    </row>
    <row r="365" ht="12.75" customHeight="1">
      <c r="A365" s="102">
        <v>3191.0</v>
      </c>
      <c r="B365" s="103">
        <v>39236.0</v>
      </c>
      <c r="C365" s="102" t="s">
        <v>228</v>
      </c>
      <c r="D365" s="102" t="s">
        <v>6595</v>
      </c>
      <c r="E365" s="102"/>
      <c r="F365" s="102">
        <v>4400.0</v>
      </c>
      <c r="G365" s="102">
        <v>77.0</v>
      </c>
      <c r="H365" s="102"/>
      <c r="I365" s="102"/>
      <c r="J365" s="102"/>
      <c r="K365" s="102"/>
      <c r="L365" s="102"/>
      <c r="M365" s="102"/>
      <c r="N365" s="102"/>
      <c r="O365" s="102"/>
      <c r="P365" s="102"/>
      <c r="Q365" s="102"/>
      <c r="R365" s="102"/>
      <c r="S365" s="102"/>
      <c r="T365" s="102"/>
      <c r="U365" s="102"/>
      <c r="V365" s="102"/>
      <c r="W365" s="102"/>
      <c r="X365" s="102"/>
      <c r="Y365" s="102"/>
      <c r="Z365" s="102"/>
      <c r="AA365" s="102"/>
      <c r="AB365" s="102"/>
    </row>
    <row r="366" ht="12.75" customHeight="1">
      <c r="A366" s="102">
        <v>3129.0</v>
      </c>
      <c r="B366" s="103">
        <v>39249.0</v>
      </c>
      <c r="C366" s="102" t="s">
        <v>228</v>
      </c>
      <c r="D366" s="102" t="s">
        <v>6607</v>
      </c>
      <c r="E366" s="102"/>
      <c r="F366" s="102">
        <v>4400.0</v>
      </c>
      <c r="G366" s="102">
        <v>77.0</v>
      </c>
      <c r="H366" s="102"/>
      <c r="I366" s="102"/>
      <c r="J366" s="102"/>
      <c r="K366" s="102"/>
      <c r="L366" s="102"/>
      <c r="M366" s="102"/>
      <c r="N366" s="102"/>
      <c r="O366" s="102"/>
      <c r="P366" s="102"/>
      <c r="Q366" s="102"/>
      <c r="R366" s="102"/>
      <c r="S366" s="102"/>
      <c r="T366" s="102"/>
      <c r="U366" s="102"/>
      <c r="V366" s="102"/>
      <c r="W366" s="102"/>
      <c r="X366" s="102"/>
      <c r="Y366" s="102"/>
      <c r="Z366" s="102"/>
      <c r="AA366" s="102"/>
      <c r="AB366" s="102"/>
    </row>
    <row r="367" ht="12.75" customHeight="1">
      <c r="A367" s="106">
        <v>3098.0</v>
      </c>
      <c r="B367" s="107">
        <v>39247.0</v>
      </c>
      <c r="C367" s="102" t="s">
        <v>228</v>
      </c>
      <c r="D367" s="106" t="s">
        <v>6677</v>
      </c>
      <c r="E367" s="106"/>
      <c r="F367" s="106">
        <v>4400.0</v>
      </c>
      <c r="G367" s="106">
        <v>78.0</v>
      </c>
      <c r="H367" s="102"/>
      <c r="I367" s="102"/>
      <c r="J367" s="102"/>
      <c r="K367" s="102"/>
      <c r="L367" s="102"/>
      <c r="M367" s="102"/>
      <c r="N367" s="102"/>
      <c r="O367" s="102"/>
      <c r="P367" s="102"/>
      <c r="Q367" s="102"/>
      <c r="R367" s="102"/>
      <c r="S367" s="102"/>
      <c r="T367" s="102"/>
      <c r="U367" s="102"/>
      <c r="V367" s="102"/>
      <c r="W367" s="102"/>
      <c r="X367" s="102"/>
      <c r="Y367" s="102"/>
      <c r="Z367" s="102"/>
      <c r="AA367" s="102"/>
      <c r="AB367" s="106"/>
    </row>
    <row r="368" ht="12.75" customHeight="1">
      <c r="A368" s="102">
        <v>3193.0</v>
      </c>
      <c r="B368" s="103">
        <v>39237.0</v>
      </c>
      <c r="C368" s="102" t="s">
        <v>228</v>
      </c>
      <c r="D368" s="102" t="s">
        <v>6753</v>
      </c>
      <c r="E368" s="102"/>
      <c r="F368" s="102">
        <v>4450.0</v>
      </c>
      <c r="G368" s="102">
        <v>73.0</v>
      </c>
      <c r="H368" s="102"/>
      <c r="I368" s="102"/>
      <c r="J368" s="102"/>
      <c r="K368" s="102"/>
      <c r="L368" s="102"/>
      <c r="M368" s="102"/>
      <c r="N368" s="102"/>
      <c r="O368" s="102"/>
      <c r="P368" s="102"/>
      <c r="Q368" s="102"/>
      <c r="R368" s="102"/>
      <c r="S368" s="102"/>
      <c r="T368" s="102"/>
      <c r="U368" s="102"/>
      <c r="V368" s="102"/>
      <c r="W368" s="102"/>
      <c r="X368" s="102"/>
      <c r="Y368" s="102"/>
      <c r="Z368" s="102"/>
      <c r="AA368" s="102"/>
      <c r="AB368" s="102"/>
    </row>
    <row r="369" ht="12.75" customHeight="1">
      <c r="A369" s="106">
        <v>3031.0</v>
      </c>
      <c r="B369" s="107">
        <v>39255.0</v>
      </c>
      <c r="C369" s="102" t="s">
        <v>228</v>
      </c>
      <c r="D369" s="106" t="s">
        <v>6587</v>
      </c>
      <c r="E369" s="106"/>
      <c r="F369" s="106">
        <v>4450.0</v>
      </c>
      <c r="G369" s="106">
        <v>77.0</v>
      </c>
      <c r="H369" s="102"/>
      <c r="I369" s="102"/>
      <c r="J369" s="102"/>
      <c r="K369" s="102"/>
      <c r="L369" s="102"/>
      <c r="M369" s="102"/>
      <c r="N369" s="102"/>
      <c r="O369" s="102"/>
      <c r="P369" s="102"/>
      <c r="Q369" s="102"/>
      <c r="R369" s="102"/>
      <c r="S369" s="102"/>
      <c r="T369" s="102"/>
      <c r="U369" s="102"/>
      <c r="V369" s="102"/>
      <c r="W369" s="102"/>
      <c r="X369" s="102"/>
      <c r="Y369" s="102"/>
      <c r="Z369" s="102"/>
      <c r="AA369" s="102"/>
      <c r="AB369" s="106"/>
    </row>
    <row r="370" ht="12.75" customHeight="1">
      <c r="A370" s="106">
        <v>1366.0</v>
      </c>
      <c r="B370" s="107">
        <v>39215.0</v>
      </c>
      <c r="C370" s="102" t="s">
        <v>228</v>
      </c>
      <c r="D370" s="106" t="s">
        <v>6596</v>
      </c>
      <c r="E370" s="106"/>
      <c r="F370" s="106">
        <v>4500.0</v>
      </c>
      <c r="G370" s="106">
        <v>73.0</v>
      </c>
      <c r="H370" s="102"/>
      <c r="I370" s="102"/>
      <c r="J370" s="102"/>
      <c r="K370" s="102"/>
      <c r="L370" s="102"/>
      <c r="M370" s="102"/>
      <c r="N370" s="102"/>
      <c r="O370" s="102"/>
      <c r="P370" s="102"/>
      <c r="Q370" s="102"/>
      <c r="R370" s="102"/>
      <c r="S370" s="102"/>
      <c r="T370" s="102"/>
      <c r="U370" s="102"/>
      <c r="V370" s="102"/>
      <c r="W370" s="102"/>
      <c r="X370" s="102"/>
      <c r="Y370" s="102"/>
      <c r="Z370" s="102"/>
      <c r="AA370" s="102"/>
      <c r="AB370" s="106"/>
    </row>
    <row r="371" ht="12.75" customHeight="1">
      <c r="A371" s="102">
        <v>1625.0</v>
      </c>
      <c r="B371" s="103">
        <v>39230.0</v>
      </c>
      <c r="C371" s="102" t="s">
        <v>228</v>
      </c>
      <c r="D371" s="102" t="s">
        <v>6754</v>
      </c>
      <c r="E371" s="102"/>
      <c r="F371" s="102">
        <v>4500.0</v>
      </c>
      <c r="G371" s="102">
        <v>73.0</v>
      </c>
      <c r="H371" s="102"/>
      <c r="I371" s="102"/>
      <c r="J371" s="102"/>
      <c r="K371" s="102"/>
      <c r="L371" s="102"/>
      <c r="M371" s="102"/>
      <c r="N371" s="102"/>
      <c r="O371" s="102"/>
      <c r="P371" s="102"/>
      <c r="Q371" s="102"/>
      <c r="R371" s="102"/>
      <c r="S371" s="102"/>
      <c r="T371" s="102"/>
      <c r="U371" s="102"/>
      <c r="V371" s="102"/>
      <c r="W371" s="102"/>
      <c r="X371" s="102"/>
      <c r="Y371" s="102"/>
      <c r="Z371" s="102"/>
      <c r="AA371" s="102"/>
      <c r="AB371" s="102"/>
    </row>
    <row r="372" ht="12.75" customHeight="1">
      <c r="A372" s="102">
        <v>3123.0</v>
      </c>
      <c r="B372" s="103">
        <v>39248.0</v>
      </c>
      <c r="C372" s="102" t="s">
        <v>228</v>
      </c>
      <c r="D372" s="102" t="s">
        <v>6755</v>
      </c>
      <c r="E372" s="102"/>
      <c r="F372" s="102">
        <v>4500.0</v>
      </c>
      <c r="G372" s="102">
        <v>73.0</v>
      </c>
      <c r="H372" s="102"/>
      <c r="I372" s="102"/>
      <c r="J372" s="102"/>
      <c r="K372" s="102"/>
      <c r="L372" s="102"/>
      <c r="M372" s="102"/>
      <c r="N372" s="102"/>
      <c r="O372" s="102"/>
      <c r="P372" s="102"/>
      <c r="Q372" s="102"/>
      <c r="R372" s="102"/>
      <c r="S372" s="102"/>
      <c r="T372" s="102"/>
      <c r="U372" s="102"/>
      <c r="V372" s="102"/>
      <c r="W372" s="102"/>
      <c r="X372" s="102"/>
      <c r="Y372" s="102"/>
      <c r="Z372" s="102"/>
      <c r="AA372" s="102"/>
      <c r="AB372" s="102"/>
    </row>
    <row r="373" ht="12.75" customHeight="1">
      <c r="A373" s="104">
        <v>1658.0</v>
      </c>
      <c r="B373" s="105">
        <v>39234.0</v>
      </c>
      <c r="C373" s="102" t="s">
        <v>228</v>
      </c>
      <c r="D373" s="104" t="s">
        <v>6675</v>
      </c>
      <c r="E373" s="104"/>
      <c r="F373" s="104">
        <v>4500.0</v>
      </c>
      <c r="G373" s="104">
        <v>74.0</v>
      </c>
      <c r="H373" s="102"/>
      <c r="I373" s="102"/>
      <c r="J373" s="102"/>
      <c r="K373" s="102"/>
      <c r="L373" s="102"/>
      <c r="M373" s="102"/>
      <c r="N373" s="102"/>
      <c r="O373" s="102"/>
      <c r="P373" s="102"/>
      <c r="Q373" s="102"/>
      <c r="R373" s="102"/>
      <c r="S373" s="102"/>
      <c r="T373" s="102"/>
      <c r="U373" s="102"/>
      <c r="V373" s="102"/>
      <c r="W373" s="102"/>
      <c r="X373" s="102"/>
      <c r="Y373" s="102"/>
      <c r="Z373" s="102"/>
      <c r="AA373" s="102"/>
      <c r="AB373" s="104"/>
    </row>
    <row r="374" ht="12.75" customHeight="1">
      <c r="A374" s="106">
        <v>3136.0</v>
      </c>
      <c r="B374" s="107">
        <v>39249.0</v>
      </c>
      <c r="C374" s="102" t="s">
        <v>228</v>
      </c>
      <c r="D374" s="106" t="s">
        <v>6614</v>
      </c>
      <c r="E374" s="106"/>
      <c r="F374" s="106">
        <v>4500.0</v>
      </c>
      <c r="G374" s="106">
        <v>74.0</v>
      </c>
      <c r="H374" s="102"/>
      <c r="I374" s="102"/>
      <c r="J374" s="102"/>
      <c r="K374" s="102"/>
      <c r="L374" s="102"/>
      <c r="M374" s="102"/>
      <c r="N374" s="102"/>
      <c r="O374" s="102"/>
      <c r="P374" s="102"/>
      <c r="Q374" s="102"/>
      <c r="R374" s="102"/>
      <c r="S374" s="102"/>
      <c r="T374" s="102"/>
      <c r="U374" s="102"/>
      <c r="V374" s="102"/>
      <c r="W374" s="102"/>
      <c r="X374" s="102"/>
      <c r="Y374" s="102"/>
      <c r="Z374" s="102"/>
      <c r="AA374" s="102"/>
      <c r="AB374" s="106"/>
    </row>
    <row r="375" ht="12.75" customHeight="1">
      <c r="A375" s="106">
        <v>3167.0</v>
      </c>
      <c r="B375" s="107">
        <v>39260.0</v>
      </c>
      <c r="C375" s="102" t="s">
        <v>228</v>
      </c>
      <c r="D375" s="106" t="s">
        <v>6596</v>
      </c>
      <c r="E375" s="106"/>
      <c r="F375" s="106">
        <v>4500.0</v>
      </c>
      <c r="G375" s="106">
        <v>74.0</v>
      </c>
      <c r="H375" s="102"/>
      <c r="I375" s="102"/>
      <c r="J375" s="102"/>
      <c r="K375" s="102"/>
      <c r="L375" s="102"/>
      <c r="M375" s="102"/>
      <c r="N375" s="102"/>
      <c r="O375" s="102"/>
      <c r="P375" s="102"/>
      <c r="Q375" s="102"/>
      <c r="R375" s="102"/>
      <c r="S375" s="102"/>
      <c r="T375" s="102"/>
      <c r="U375" s="102"/>
      <c r="V375" s="102"/>
      <c r="W375" s="102"/>
      <c r="X375" s="102"/>
      <c r="Y375" s="102"/>
      <c r="Z375" s="102"/>
      <c r="AA375" s="102"/>
      <c r="AB375" s="106"/>
    </row>
    <row r="376" ht="12.75" customHeight="1">
      <c r="A376" s="102">
        <v>1338.0</v>
      </c>
      <c r="B376" s="103">
        <v>39206.0</v>
      </c>
      <c r="C376" s="102" t="s">
        <v>228</v>
      </c>
      <c r="D376" s="102" t="s">
        <v>6756</v>
      </c>
      <c r="E376" s="102"/>
      <c r="F376" s="102">
        <v>4500.0</v>
      </c>
      <c r="G376" s="102">
        <v>75.0</v>
      </c>
      <c r="H376" s="102"/>
      <c r="I376" s="102"/>
      <c r="J376" s="102"/>
      <c r="K376" s="102"/>
      <c r="L376" s="102"/>
      <c r="M376" s="102"/>
      <c r="N376" s="102"/>
      <c r="O376" s="102"/>
      <c r="P376" s="102"/>
      <c r="Q376" s="102"/>
      <c r="R376" s="102"/>
      <c r="S376" s="102"/>
      <c r="T376" s="102"/>
      <c r="U376" s="102"/>
      <c r="V376" s="102"/>
      <c r="W376" s="102"/>
      <c r="X376" s="102"/>
      <c r="Y376" s="102"/>
      <c r="Z376" s="102"/>
      <c r="AA376" s="102"/>
      <c r="AB376" s="102"/>
    </row>
    <row r="377" ht="12.75" customHeight="1">
      <c r="A377" s="106">
        <v>1394.0</v>
      </c>
      <c r="B377" s="107">
        <v>39220.0</v>
      </c>
      <c r="C377" s="102" t="s">
        <v>228</v>
      </c>
      <c r="D377" s="106" t="s">
        <v>6636</v>
      </c>
      <c r="E377" s="106"/>
      <c r="F377" s="106">
        <v>4500.0</v>
      </c>
      <c r="G377" s="106">
        <v>75.0</v>
      </c>
      <c r="H377" s="102"/>
      <c r="I377" s="102"/>
      <c r="J377" s="102"/>
      <c r="K377" s="102"/>
      <c r="L377" s="102"/>
      <c r="M377" s="102"/>
      <c r="N377" s="102"/>
      <c r="O377" s="102"/>
      <c r="P377" s="102"/>
      <c r="Q377" s="102"/>
      <c r="R377" s="102"/>
      <c r="S377" s="102"/>
      <c r="T377" s="102"/>
      <c r="U377" s="102"/>
      <c r="V377" s="102"/>
      <c r="W377" s="102"/>
      <c r="X377" s="102"/>
      <c r="Y377" s="102"/>
      <c r="Z377" s="102"/>
      <c r="AA377" s="102"/>
      <c r="AB377" s="106"/>
    </row>
    <row r="378" ht="12.75" customHeight="1">
      <c r="A378" s="106">
        <v>1180.0</v>
      </c>
      <c r="B378" s="107">
        <v>39187.0</v>
      </c>
      <c r="C378" s="102" t="s">
        <v>228</v>
      </c>
      <c r="D378" s="106" t="s">
        <v>6712</v>
      </c>
      <c r="E378" s="106"/>
      <c r="F378" s="106">
        <v>4500.0</v>
      </c>
      <c r="G378" s="106">
        <v>76.0</v>
      </c>
      <c r="H378" s="102"/>
      <c r="I378" s="102"/>
      <c r="J378" s="102"/>
      <c r="K378" s="102"/>
      <c r="L378" s="102"/>
      <c r="M378" s="102"/>
      <c r="N378" s="102"/>
      <c r="O378" s="102"/>
      <c r="P378" s="102"/>
      <c r="Q378" s="102"/>
      <c r="R378" s="102"/>
      <c r="S378" s="102"/>
      <c r="T378" s="102"/>
      <c r="U378" s="102"/>
      <c r="V378" s="102"/>
      <c r="W378" s="102"/>
      <c r="X378" s="102"/>
      <c r="Y378" s="102"/>
      <c r="Z378" s="102"/>
      <c r="AA378" s="102"/>
      <c r="AB378" s="106"/>
    </row>
    <row r="379" ht="12.75" customHeight="1">
      <c r="A379" s="102">
        <v>3046.0</v>
      </c>
      <c r="B379" s="103">
        <v>39250.0</v>
      </c>
      <c r="C379" s="102" t="s">
        <v>228</v>
      </c>
      <c r="D379" s="102" t="s">
        <v>6757</v>
      </c>
      <c r="E379" s="102"/>
      <c r="F379" s="102">
        <v>4500.0</v>
      </c>
      <c r="G379" s="102">
        <v>76.0</v>
      </c>
      <c r="H379" s="102"/>
      <c r="I379" s="102"/>
      <c r="J379" s="102"/>
      <c r="K379" s="102"/>
      <c r="L379" s="102"/>
      <c r="M379" s="102"/>
      <c r="N379" s="102"/>
      <c r="O379" s="102"/>
      <c r="P379" s="102"/>
      <c r="Q379" s="102"/>
      <c r="R379" s="102"/>
      <c r="S379" s="102"/>
      <c r="T379" s="102"/>
      <c r="U379" s="102"/>
      <c r="V379" s="102"/>
      <c r="W379" s="102"/>
      <c r="X379" s="102"/>
      <c r="Y379" s="102"/>
      <c r="Z379" s="102"/>
      <c r="AA379" s="102"/>
      <c r="AB379" s="102"/>
    </row>
    <row r="380" ht="12.75" customHeight="1">
      <c r="A380" s="106">
        <v>1322.0</v>
      </c>
      <c r="B380" s="107">
        <v>39201.0</v>
      </c>
      <c r="C380" s="102" t="s">
        <v>228</v>
      </c>
      <c r="D380" s="106" t="s">
        <v>6712</v>
      </c>
      <c r="E380" s="106"/>
      <c r="F380" s="106">
        <v>4500.0</v>
      </c>
      <c r="G380" s="106">
        <v>77.0</v>
      </c>
      <c r="H380" s="102"/>
      <c r="I380" s="102"/>
      <c r="J380" s="102"/>
      <c r="K380" s="102"/>
      <c r="L380" s="102"/>
      <c r="M380" s="102"/>
      <c r="N380" s="102"/>
      <c r="O380" s="102"/>
      <c r="P380" s="102"/>
      <c r="Q380" s="102"/>
      <c r="R380" s="102"/>
      <c r="S380" s="102"/>
      <c r="T380" s="102"/>
      <c r="U380" s="102"/>
      <c r="V380" s="102"/>
      <c r="W380" s="102"/>
      <c r="X380" s="102"/>
      <c r="Y380" s="102"/>
      <c r="Z380" s="102"/>
      <c r="AA380" s="102"/>
      <c r="AB380" s="106"/>
    </row>
    <row r="381" ht="12.75" customHeight="1">
      <c r="A381" s="102">
        <v>1670.0</v>
      </c>
      <c r="B381" s="103">
        <v>39214.0</v>
      </c>
      <c r="C381" s="102" t="s">
        <v>228</v>
      </c>
      <c r="D381" s="102" t="s">
        <v>6758</v>
      </c>
      <c r="E381" s="102"/>
      <c r="F381" s="102">
        <v>4500.0</v>
      </c>
      <c r="G381" s="102">
        <v>77.0</v>
      </c>
      <c r="H381" s="102"/>
      <c r="I381" s="102"/>
      <c r="J381" s="102"/>
      <c r="K381" s="102"/>
      <c r="L381" s="102"/>
      <c r="M381" s="102"/>
      <c r="N381" s="102"/>
      <c r="O381" s="102"/>
      <c r="P381" s="102"/>
      <c r="Q381" s="102"/>
      <c r="R381" s="102"/>
      <c r="S381" s="102"/>
      <c r="T381" s="102"/>
      <c r="U381" s="102"/>
      <c r="V381" s="102"/>
      <c r="W381" s="102"/>
      <c r="X381" s="102"/>
      <c r="Y381" s="102"/>
      <c r="Z381" s="102"/>
      <c r="AA381" s="102"/>
      <c r="AB381" s="102"/>
    </row>
    <row r="382" ht="12.75" customHeight="1">
      <c r="A382" s="104">
        <v>1683.0</v>
      </c>
      <c r="B382" s="105">
        <v>39234.0</v>
      </c>
      <c r="C382" s="102" t="s">
        <v>228</v>
      </c>
      <c r="D382" s="104" t="s">
        <v>6631</v>
      </c>
      <c r="E382" s="104"/>
      <c r="F382" s="104">
        <v>4500.0</v>
      </c>
      <c r="G382" s="104">
        <v>77.0</v>
      </c>
      <c r="H382" s="102"/>
      <c r="I382" s="102"/>
      <c r="J382" s="102"/>
      <c r="K382" s="102"/>
      <c r="L382" s="102"/>
      <c r="M382" s="102"/>
      <c r="N382" s="102"/>
      <c r="O382" s="102"/>
      <c r="P382" s="102"/>
      <c r="Q382" s="102"/>
      <c r="R382" s="102"/>
      <c r="S382" s="102"/>
      <c r="T382" s="102"/>
      <c r="U382" s="102"/>
      <c r="V382" s="102"/>
      <c r="W382" s="102"/>
      <c r="X382" s="102"/>
      <c r="Y382" s="102"/>
      <c r="Z382" s="102"/>
      <c r="AA382" s="102"/>
      <c r="AB382" s="104"/>
    </row>
    <row r="383" ht="12.75" customHeight="1">
      <c r="A383" s="102">
        <v>1700.0</v>
      </c>
      <c r="B383" s="103">
        <v>39235.0</v>
      </c>
      <c r="C383" s="102" t="s">
        <v>228</v>
      </c>
      <c r="D383" s="102" t="s">
        <v>6704</v>
      </c>
      <c r="E383" s="102"/>
      <c r="F383" s="102">
        <v>4500.0</v>
      </c>
      <c r="G383" s="102">
        <v>77.0</v>
      </c>
      <c r="H383" s="102"/>
      <c r="I383" s="102"/>
      <c r="J383" s="102"/>
      <c r="K383" s="102"/>
      <c r="L383" s="102"/>
      <c r="M383" s="102"/>
      <c r="N383" s="102"/>
      <c r="O383" s="102"/>
      <c r="P383" s="102"/>
      <c r="Q383" s="102"/>
      <c r="R383" s="102"/>
      <c r="S383" s="102"/>
      <c r="T383" s="102"/>
      <c r="U383" s="102"/>
      <c r="V383" s="102"/>
      <c r="W383" s="102"/>
      <c r="X383" s="102"/>
      <c r="Y383" s="102"/>
      <c r="Z383" s="102"/>
      <c r="AA383" s="102"/>
      <c r="AB383" s="102"/>
    </row>
    <row r="384" ht="12.75" customHeight="1">
      <c r="A384" s="106">
        <v>3041.0</v>
      </c>
      <c r="B384" s="107">
        <v>39249.0</v>
      </c>
      <c r="C384" s="102" t="s">
        <v>228</v>
      </c>
      <c r="D384" s="106" t="s">
        <v>6646</v>
      </c>
      <c r="E384" s="106"/>
      <c r="F384" s="106">
        <v>4500.0</v>
      </c>
      <c r="G384" s="106">
        <v>77.0</v>
      </c>
      <c r="H384" s="102"/>
      <c r="I384" s="102"/>
      <c r="J384" s="102"/>
      <c r="K384" s="102"/>
      <c r="L384" s="102"/>
      <c r="M384" s="102"/>
      <c r="N384" s="102"/>
      <c r="O384" s="102"/>
      <c r="P384" s="102"/>
      <c r="Q384" s="102"/>
      <c r="R384" s="102"/>
      <c r="S384" s="102"/>
      <c r="T384" s="102"/>
      <c r="U384" s="102"/>
      <c r="V384" s="102"/>
      <c r="W384" s="102"/>
      <c r="X384" s="102"/>
      <c r="Y384" s="102"/>
      <c r="Z384" s="102"/>
      <c r="AA384" s="102"/>
      <c r="AB384" s="106"/>
    </row>
    <row r="385" ht="12.75" customHeight="1">
      <c r="A385" s="102">
        <v>1166.0</v>
      </c>
      <c r="B385" s="103">
        <v>39167.0</v>
      </c>
      <c r="C385" s="102" t="s">
        <v>228</v>
      </c>
      <c r="D385" s="102" t="s">
        <v>6640</v>
      </c>
      <c r="E385" s="102"/>
      <c r="F385" s="102">
        <v>4500.0</v>
      </c>
      <c r="G385" s="102">
        <v>78.0</v>
      </c>
      <c r="H385" s="102"/>
      <c r="I385" s="102"/>
      <c r="J385" s="102"/>
      <c r="K385" s="102"/>
      <c r="L385" s="102"/>
      <c r="M385" s="102"/>
      <c r="N385" s="102"/>
      <c r="O385" s="102"/>
      <c r="P385" s="102"/>
      <c r="Q385" s="102"/>
      <c r="R385" s="102"/>
      <c r="S385" s="102"/>
      <c r="T385" s="102"/>
      <c r="U385" s="102"/>
      <c r="V385" s="102"/>
      <c r="W385" s="102"/>
      <c r="X385" s="102"/>
      <c r="Y385" s="102"/>
      <c r="Z385" s="102"/>
      <c r="AA385" s="102"/>
      <c r="AB385" s="102"/>
    </row>
    <row r="386" ht="12.75" customHeight="1">
      <c r="A386" s="106">
        <v>1333.0</v>
      </c>
      <c r="B386" s="107">
        <v>39204.0</v>
      </c>
      <c r="C386" s="102" t="s">
        <v>228</v>
      </c>
      <c r="D386" s="106" t="s">
        <v>6670</v>
      </c>
      <c r="E386" s="106"/>
      <c r="F386" s="106">
        <v>4500.0</v>
      </c>
      <c r="G386" s="106">
        <v>78.0</v>
      </c>
      <c r="H386" s="102"/>
      <c r="I386" s="102"/>
      <c r="J386" s="102"/>
      <c r="K386" s="102"/>
      <c r="L386" s="102"/>
      <c r="M386" s="102"/>
      <c r="N386" s="102"/>
      <c r="O386" s="102"/>
      <c r="P386" s="102"/>
      <c r="Q386" s="102"/>
      <c r="R386" s="102"/>
      <c r="S386" s="102"/>
      <c r="T386" s="102"/>
      <c r="U386" s="102"/>
      <c r="V386" s="102"/>
      <c r="W386" s="102"/>
      <c r="X386" s="102"/>
      <c r="Y386" s="102"/>
      <c r="Z386" s="102"/>
      <c r="AA386" s="102"/>
      <c r="AB386" s="106"/>
    </row>
    <row r="387" ht="12.75" customHeight="1">
      <c r="A387" s="106">
        <v>3140.0</v>
      </c>
      <c r="B387" s="107">
        <v>39256.0</v>
      </c>
      <c r="C387" s="102" t="s">
        <v>228</v>
      </c>
      <c r="D387" s="106" t="s">
        <v>6646</v>
      </c>
      <c r="E387" s="106"/>
      <c r="F387" s="106">
        <v>4500.0</v>
      </c>
      <c r="G387" s="106">
        <v>78.0</v>
      </c>
      <c r="H387" s="102"/>
      <c r="I387" s="102"/>
      <c r="J387" s="102"/>
      <c r="K387" s="102"/>
      <c r="L387" s="102"/>
      <c r="M387" s="102"/>
      <c r="N387" s="102"/>
      <c r="O387" s="102"/>
      <c r="P387" s="102"/>
      <c r="Q387" s="102"/>
      <c r="R387" s="102"/>
      <c r="S387" s="102"/>
      <c r="T387" s="102"/>
      <c r="U387" s="102"/>
      <c r="V387" s="102"/>
      <c r="W387" s="102"/>
      <c r="X387" s="102"/>
      <c r="Y387" s="102"/>
      <c r="Z387" s="102"/>
      <c r="AA387" s="102"/>
      <c r="AB387" s="106"/>
    </row>
    <row r="388" ht="12.75" customHeight="1">
      <c r="A388" s="102">
        <v>3151.0</v>
      </c>
      <c r="B388" s="103">
        <v>39258.0</v>
      </c>
      <c r="C388" s="102" t="s">
        <v>228</v>
      </c>
      <c r="D388" s="102" t="s">
        <v>6627</v>
      </c>
      <c r="E388" s="102"/>
      <c r="F388" s="102">
        <v>4500.0</v>
      </c>
      <c r="G388" s="102">
        <v>78.0</v>
      </c>
      <c r="H388" s="102"/>
      <c r="I388" s="102"/>
      <c r="J388" s="102"/>
      <c r="K388" s="102"/>
      <c r="L388" s="102"/>
      <c r="M388" s="102"/>
      <c r="N388" s="102"/>
      <c r="O388" s="102"/>
      <c r="P388" s="102"/>
      <c r="Q388" s="102"/>
      <c r="R388" s="102"/>
      <c r="S388" s="102"/>
      <c r="T388" s="102"/>
      <c r="U388" s="102"/>
      <c r="V388" s="102"/>
      <c r="W388" s="102"/>
      <c r="X388" s="102"/>
      <c r="Y388" s="102"/>
      <c r="Z388" s="102"/>
      <c r="AA388" s="102"/>
      <c r="AB388" s="102"/>
    </row>
    <row r="389" ht="12.75" customHeight="1">
      <c r="A389" s="102">
        <v>2894.0</v>
      </c>
      <c r="B389" s="103">
        <v>39285.0</v>
      </c>
      <c r="C389" s="102" t="s">
        <v>228</v>
      </c>
      <c r="D389" s="102" t="s">
        <v>6759</v>
      </c>
      <c r="E389" s="102"/>
      <c r="F389" s="102">
        <v>4500.0</v>
      </c>
      <c r="G389" s="102">
        <v>78.0</v>
      </c>
      <c r="H389" s="102"/>
      <c r="I389" s="102"/>
      <c r="J389" s="102"/>
      <c r="K389" s="102"/>
      <c r="L389" s="102"/>
      <c r="M389" s="102"/>
      <c r="N389" s="102"/>
      <c r="O389" s="102"/>
      <c r="P389" s="102"/>
      <c r="Q389" s="102"/>
      <c r="R389" s="102"/>
      <c r="S389" s="102"/>
      <c r="T389" s="102"/>
      <c r="U389" s="102"/>
      <c r="V389" s="102"/>
      <c r="W389" s="102"/>
      <c r="X389" s="102"/>
      <c r="Y389" s="102"/>
      <c r="Z389" s="102"/>
      <c r="AA389" s="102"/>
      <c r="AB389" s="102"/>
    </row>
    <row r="390" ht="12.75" customHeight="1">
      <c r="A390" s="102">
        <v>3152.0</v>
      </c>
      <c r="B390" s="103">
        <v>39258.0</v>
      </c>
      <c r="C390" s="102" t="s">
        <v>228</v>
      </c>
      <c r="D390" s="102" t="s">
        <v>6760</v>
      </c>
      <c r="E390" s="102"/>
      <c r="F390" s="102">
        <v>4500.0</v>
      </c>
      <c r="G390" s="102">
        <v>80.0</v>
      </c>
      <c r="H390" s="102"/>
      <c r="I390" s="102"/>
      <c r="J390" s="102"/>
      <c r="K390" s="102"/>
      <c r="L390" s="102"/>
      <c r="M390" s="102"/>
      <c r="N390" s="102"/>
      <c r="O390" s="102"/>
      <c r="P390" s="102"/>
      <c r="Q390" s="102"/>
      <c r="R390" s="102"/>
      <c r="S390" s="102"/>
      <c r="T390" s="102"/>
      <c r="U390" s="102"/>
      <c r="V390" s="102"/>
      <c r="W390" s="102"/>
      <c r="X390" s="102"/>
      <c r="Y390" s="102"/>
      <c r="Z390" s="102"/>
      <c r="AA390" s="102"/>
      <c r="AB390" s="102"/>
    </row>
    <row r="391" ht="12.75" customHeight="1">
      <c r="A391" s="102">
        <v>3113.0</v>
      </c>
      <c r="B391" s="103">
        <v>39238.0</v>
      </c>
      <c r="C391" s="102" t="s">
        <v>228</v>
      </c>
      <c r="D391" s="102" t="s">
        <v>6607</v>
      </c>
      <c r="E391" s="102"/>
      <c r="F391" s="102">
        <v>4550.0</v>
      </c>
      <c r="G391" s="102">
        <v>75.0</v>
      </c>
      <c r="H391" s="102"/>
      <c r="I391" s="102"/>
      <c r="J391" s="102"/>
      <c r="K391" s="102"/>
      <c r="L391" s="102"/>
      <c r="M391" s="102"/>
      <c r="N391" s="102"/>
      <c r="O391" s="102"/>
      <c r="P391" s="102"/>
      <c r="Q391" s="102"/>
      <c r="R391" s="102"/>
      <c r="S391" s="102"/>
      <c r="T391" s="102"/>
      <c r="U391" s="102"/>
      <c r="V391" s="102"/>
      <c r="W391" s="102"/>
      <c r="X391" s="102"/>
      <c r="Y391" s="102"/>
      <c r="Z391" s="102"/>
      <c r="AA391" s="102"/>
      <c r="AB391" s="102"/>
    </row>
    <row r="392" ht="12.75" customHeight="1">
      <c r="A392" s="102">
        <v>3080.0</v>
      </c>
      <c r="B392" s="103">
        <v>39244.0</v>
      </c>
      <c r="C392" s="102" t="s">
        <v>228</v>
      </c>
      <c r="D392" s="102" t="s">
        <v>6625</v>
      </c>
      <c r="E392" s="102"/>
      <c r="F392" s="102">
        <v>4550.0</v>
      </c>
      <c r="G392" s="102">
        <v>75.0</v>
      </c>
      <c r="H392" s="102"/>
      <c r="I392" s="102"/>
      <c r="J392" s="102"/>
      <c r="K392" s="102"/>
      <c r="L392" s="102"/>
      <c r="M392" s="102"/>
      <c r="N392" s="102"/>
      <c r="O392" s="102"/>
      <c r="P392" s="102"/>
      <c r="Q392" s="102"/>
      <c r="R392" s="102"/>
      <c r="S392" s="102"/>
      <c r="T392" s="102"/>
      <c r="U392" s="102"/>
      <c r="V392" s="102"/>
      <c r="W392" s="102"/>
      <c r="X392" s="102"/>
      <c r="Y392" s="102"/>
      <c r="Z392" s="102"/>
      <c r="AA392" s="102"/>
      <c r="AB392" s="102"/>
    </row>
    <row r="393" ht="12.75" customHeight="1">
      <c r="A393" s="102">
        <v>3083.0</v>
      </c>
      <c r="B393" s="103">
        <v>39245.0</v>
      </c>
      <c r="C393" s="102" t="s">
        <v>228</v>
      </c>
      <c r="D393" s="102" t="s">
        <v>6761</v>
      </c>
      <c r="E393" s="102"/>
      <c r="F393" s="102">
        <v>4550.0</v>
      </c>
      <c r="G393" s="102">
        <v>76.0</v>
      </c>
      <c r="H393" s="102"/>
      <c r="I393" s="102"/>
      <c r="J393" s="102"/>
      <c r="K393" s="102"/>
      <c r="L393" s="102"/>
      <c r="M393" s="102"/>
      <c r="N393" s="102"/>
      <c r="O393" s="102"/>
      <c r="P393" s="102"/>
      <c r="Q393" s="102"/>
      <c r="R393" s="102"/>
      <c r="S393" s="102"/>
      <c r="T393" s="102"/>
      <c r="U393" s="102"/>
      <c r="V393" s="102"/>
      <c r="W393" s="102"/>
      <c r="X393" s="102"/>
      <c r="Y393" s="102"/>
      <c r="Z393" s="102"/>
      <c r="AA393" s="102"/>
      <c r="AB393" s="102"/>
    </row>
    <row r="394" ht="12.75" customHeight="1">
      <c r="A394" s="102">
        <v>1358.0</v>
      </c>
      <c r="B394" s="103">
        <v>39211.0</v>
      </c>
      <c r="C394" s="102" t="s">
        <v>228</v>
      </c>
      <c r="D394" s="102" t="s">
        <v>6744</v>
      </c>
      <c r="E394" s="102"/>
      <c r="F394" s="102">
        <v>4550.0</v>
      </c>
      <c r="G394" s="102">
        <v>77.0</v>
      </c>
      <c r="H394" s="102"/>
      <c r="I394" s="102"/>
      <c r="J394" s="102"/>
      <c r="K394" s="102"/>
      <c r="L394" s="102"/>
      <c r="M394" s="102"/>
      <c r="N394" s="102"/>
      <c r="O394" s="102"/>
      <c r="P394" s="102"/>
      <c r="Q394" s="102"/>
      <c r="R394" s="102"/>
      <c r="S394" s="102"/>
      <c r="T394" s="102"/>
      <c r="U394" s="102"/>
      <c r="V394" s="102"/>
      <c r="W394" s="102"/>
      <c r="X394" s="102"/>
      <c r="Y394" s="102"/>
      <c r="Z394" s="102"/>
      <c r="AA394" s="102"/>
      <c r="AB394" s="102"/>
    </row>
    <row r="395" ht="12.75" customHeight="1">
      <c r="A395" s="102">
        <v>3045.0</v>
      </c>
      <c r="B395" s="103">
        <v>39250.0</v>
      </c>
      <c r="C395" s="102" t="s">
        <v>228</v>
      </c>
      <c r="D395" s="102" t="s">
        <v>6619</v>
      </c>
      <c r="E395" s="102"/>
      <c r="F395" s="102">
        <v>4550.0</v>
      </c>
      <c r="G395" s="102">
        <v>78.0</v>
      </c>
      <c r="H395" s="102"/>
      <c r="I395" s="102"/>
      <c r="J395" s="102"/>
      <c r="K395" s="102"/>
      <c r="L395" s="102"/>
      <c r="M395" s="102"/>
      <c r="N395" s="102"/>
      <c r="O395" s="102"/>
      <c r="P395" s="102"/>
      <c r="Q395" s="102"/>
      <c r="R395" s="102"/>
      <c r="S395" s="102"/>
      <c r="T395" s="102"/>
      <c r="U395" s="102"/>
      <c r="V395" s="102"/>
      <c r="W395" s="102"/>
      <c r="X395" s="102"/>
      <c r="Y395" s="102"/>
      <c r="Z395" s="102"/>
      <c r="AA395" s="102"/>
      <c r="AB395" s="102"/>
    </row>
    <row r="396" ht="12.75" customHeight="1">
      <c r="A396" s="106">
        <v>41.0</v>
      </c>
      <c r="B396" s="107">
        <v>39273.0</v>
      </c>
      <c r="C396" s="102" t="s">
        <v>228</v>
      </c>
      <c r="D396" s="106" t="s">
        <v>6587</v>
      </c>
      <c r="E396" s="106"/>
      <c r="F396" s="106">
        <v>4550.0</v>
      </c>
      <c r="G396" s="106">
        <v>79.0</v>
      </c>
      <c r="H396" s="102"/>
      <c r="I396" s="102"/>
      <c r="J396" s="102"/>
      <c r="K396" s="102"/>
      <c r="L396" s="102"/>
      <c r="M396" s="102"/>
      <c r="N396" s="102"/>
      <c r="O396" s="102"/>
      <c r="P396" s="102"/>
      <c r="Q396" s="102"/>
      <c r="R396" s="102"/>
      <c r="S396" s="102"/>
      <c r="T396" s="102"/>
      <c r="U396" s="102"/>
      <c r="V396" s="102"/>
      <c r="W396" s="102"/>
      <c r="X396" s="102"/>
      <c r="Y396" s="102"/>
      <c r="Z396" s="102"/>
      <c r="AA396" s="102"/>
      <c r="AB396" s="106"/>
    </row>
    <row r="397" ht="12.75" customHeight="1">
      <c r="A397" s="102">
        <v>1332.0</v>
      </c>
      <c r="B397" s="103">
        <v>39204.0</v>
      </c>
      <c r="C397" s="102" t="s">
        <v>228</v>
      </c>
      <c r="D397" s="102" t="s">
        <v>6744</v>
      </c>
      <c r="E397" s="102"/>
      <c r="F397" s="102">
        <v>4600.0</v>
      </c>
      <c r="G397" s="102">
        <v>74.0</v>
      </c>
      <c r="H397" s="102"/>
      <c r="I397" s="102"/>
      <c r="J397" s="102"/>
      <c r="K397" s="102"/>
      <c r="L397" s="102"/>
      <c r="M397" s="102"/>
      <c r="N397" s="102"/>
      <c r="O397" s="102"/>
      <c r="P397" s="102"/>
      <c r="Q397" s="102"/>
      <c r="R397" s="102"/>
      <c r="S397" s="102"/>
      <c r="T397" s="102"/>
      <c r="U397" s="102"/>
      <c r="V397" s="102"/>
      <c r="W397" s="102"/>
      <c r="X397" s="102"/>
      <c r="Y397" s="102"/>
      <c r="Z397" s="102"/>
      <c r="AA397" s="102"/>
      <c r="AB397" s="102"/>
    </row>
    <row r="398" ht="12.75" customHeight="1">
      <c r="A398" s="102">
        <v>1382.0</v>
      </c>
      <c r="B398" s="103">
        <v>39217.0</v>
      </c>
      <c r="C398" s="102" t="s">
        <v>228</v>
      </c>
      <c r="D398" s="102" t="s">
        <v>6762</v>
      </c>
      <c r="E398" s="102"/>
      <c r="F398" s="102">
        <v>4600.0</v>
      </c>
      <c r="G398" s="102">
        <v>74.0</v>
      </c>
      <c r="H398" s="102"/>
      <c r="I398" s="102"/>
      <c r="J398" s="102"/>
      <c r="K398" s="102"/>
      <c r="L398" s="102"/>
      <c r="M398" s="102"/>
      <c r="N398" s="102"/>
      <c r="O398" s="102"/>
      <c r="P398" s="102"/>
      <c r="Q398" s="102"/>
      <c r="R398" s="102"/>
      <c r="S398" s="102"/>
      <c r="T398" s="102"/>
      <c r="U398" s="102"/>
      <c r="V398" s="102"/>
      <c r="W398" s="102"/>
      <c r="X398" s="102"/>
      <c r="Y398" s="102"/>
      <c r="Z398" s="102"/>
      <c r="AA398" s="102"/>
      <c r="AB398" s="102"/>
    </row>
    <row r="399" ht="12.75" customHeight="1">
      <c r="A399" s="102">
        <v>1679.0</v>
      </c>
      <c r="B399" s="103">
        <v>39214.0</v>
      </c>
      <c r="C399" s="102" t="s">
        <v>228</v>
      </c>
      <c r="D399" s="102" t="s">
        <v>6763</v>
      </c>
      <c r="E399" s="102"/>
      <c r="F399" s="102">
        <v>4600.0</v>
      </c>
      <c r="G399" s="102">
        <v>75.0</v>
      </c>
      <c r="H399" s="102"/>
      <c r="I399" s="102"/>
      <c r="J399" s="102"/>
      <c r="K399" s="102"/>
      <c r="L399" s="102"/>
      <c r="M399" s="102"/>
      <c r="N399" s="102"/>
      <c r="O399" s="102"/>
      <c r="P399" s="102"/>
      <c r="Q399" s="102"/>
      <c r="R399" s="102"/>
      <c r="S399" s="102"/>
      <c r="T399" s="102"/>
      <c r="U399" s="102"/>
      <c r="V399" s="102"/>
      <c r="W399" s="102"/>
      <c r="X399" s="102"/>
      <c r="Y399" s="102"/>
      <c r="Z399" s="102"/>
      <c r="AA399" s="102"/>
      <c r="AB399" s="102"/>
    </row>
    <row r="400" ht="12.75" customHeight="1">
      <c r="A400" s="106">
        <v>2837.0</v>
      </c>
      <c r="B400" s="107">
        <v>39288.0</v>
      </c>
      <c r="C400" s="102" t="s">
        <v>228</v>
      </c>
      <c r="D400" s="106" t="s">
        <v>6711</v>
      </c>
      <c r="E400" s="106"/>
      <c r="F400" s="106">
        <v>4600.0</v>
      </c>
      <c r="G400" s="106">
        <v>75.0</v>
      </c>
      <c r="H400" s="102"/>
      <c r="I400" s="102"/>
      <c r="J400" s="102"/>
      <c r="K400" s="102"/>
      <c r="L400" s="102"/>
      <c r="M400" s="102"/>
      <c r="N400" s="102"/>
      <c r="O400" s="102"/>
      <c r="P400" s="102"/>
      <c r="Q400" s="102"/>
      <c r="R400" s="102"/>
      <c r="S400" s="102"/>
      <c r="T400" s="102"/>
      <c r="U400" s="102"/>
      <c r="V400" s="102"/>
      <c r="W400" s="102"/>
      <c r="X400" s="102"/>
      <c r="Y400" s="102"/>
      <c r="Z400" s="102"/>
      <c r="AA400" s="102"/>
      <c r="AB400" s="106"/>
    </row>
    <row r="401" ht="12.75" customHeight="1">
      <c r="A401" s="102">
        <v>1668.0</v>
      </c>
      <c r="B401" s="103">
        <v>39213.0</v>
      </c>
      <c r="C401" s="102" t="s">
        <v>228</v>
      </c>
      <c r="D401" s="102" t="s">
        <v>6764</v>
      </c>
      <c r="E401" s="102"/>
      <c r="F401" s="102">
        <v>4600.0</v>
      </c>
      <c r="G401" s="102">
        <v>76.0</v>
      </c>
      <c r="H401" s="102"/>
      <c r="I401" s="102"/>
      <c r="J401" s="102"/>
      <c r="K401" s="102"/>
      <c r="L401" s="102"/>
      <c r="M401" s="102"/>
      <c r="N401" s="102"/>
      <c r="O401" s="102"/>
      <c r="P401" s="102"/>
      <c r="Q401" s="102"/>
      <c r="R401" s="102"/>
      <c r="S401" s="102"/>
      <c r="T401" s="102"/>
      <c r="U401" s="102"/>
      <c r="V401" s="102"/>
      <c r="W401" s="102"/>
      <c r="X401" s="102"/>
      <c r="Y401" s="102"/>
      <c r="Z401" s="102"/>
      <c r="AA401" s="102"/>
      <c r="AB401" s="102"/>
    </row>
    <row r="402" ht="12.75" customHeight="1">
      <c r="A402" s="102">
        <v>1695.0</v>
      </c>
      <c r="B402" s="103">
        <v>39235.0</v>
      </c>
      <c r="C402" s="102" t="s">
        <v>228</v>
      </c>
      <c r="D402" s="102" t="s">
        <v>6619</v>
      </c>
      <c r="E402" s="102"/>
      <c r="F402" s="102">
        <v>4600.0</v>
      </c>
      <c r="G402" s="102">
        <v>76.0</v>
      </c>
      <c r="H402" s="102"/>
      <c r="I402" s="102"/>
      <c r="J402" s="102"/>
      <c r="K402" s="102"/>
      <c r="L402" s="102"/>
      <c r="M402" s="102"/>
      <c r="N402" s="102"/>
      <c r="O402" s="102"/>
      <c r="P402" s="102"/>
      <c r="Q402" s="102"/>
      <c r="R402" s="102"/>
      <c r="S402" s="102"/>
      <c r="T402" s="102"/>
      <c r="U402" s="102"/>
      <c r="V402" s="102"/>
      <c r="W402" s="102"/>
      <c r="X402" s="102"/>
      <c r="Y402" s="102"/>
      <c r="Z402" s="102"/>
      <c r="AA402" s="102"/>
      <c r="AB402" s="102"/>
    </row>
    <row r="403" ht="12.75" customHeight="1">
      <c r="A403" s="106">
        <v>3061.0</v>
      </c>
      <c r="B403" s="107">
        <v>39241.0</v>
      </c>
      <c r="C403" s="102" t="s">
        <v>228</v>
      </c>
      <c r="D403" s="106" t="s">
        <v>6636</v>
      </c>
      <c r="E403" s="106"/>
      <c r="F403" s="106">
        <v>4600.0</v>
      </c>
      <c r="G403" s="106">
        <v>76.0</v>
      </c>
      <c r="H403" s="102"/>
      <c r="I403" s="102"/>
      <c r="J403" s="102"/>
      <c r="K403" s="102"/>
      <c r="L403" s="102"/>
      <c r="M403" s="102"/>
      <c r="N403" s="102"/>
      <c r="O403" s="102"/>
      <c r="P403" s="102"/>
      <c r="Q403" s="102"/>
      <c r="R403" s="102"/>
      <c r="S403" s="102"/>
      <c r="T403" s="102"/>
      <c r="U403" s="102"/>
      <c r="V403" s="102"/>
      <c r="W403" s="102"/>
      <c r="X403" s="102"/>
      <c r="Y403" s="102"/>
      <c r="Z403" s="102"/>
      <c r="AA403" s="102"/>
      <c r="AB403" s="106"/>
    </row>
    <row r="404" ht="12.75" customHeight="1">
      <c r="A404" s="102">
        <v>3153.0</v>
      </c>
      <c r="B404" s="103">
        <v>39258.0</v>
      </c>
      <c r="C404" s="102" t="s">
        <v>228</v>
      </c>
      <c r="D404" s="102" t="s">
        <v>6765</v>
      </c>
      <c r="E404" s="102"/>
      <c r="F404" s="102">
        <v>4600.0</v>
      </c>
      <c r="G404" s="102">
        <v>76.0</v>
      </c>
      <c r="H404" s="102"/>
      <c r="I404" s="102"/>
      <c r="J404" s="102"/>
      <c r="K404" s="102"/>
      <c r="L404" s="102"/>
      <c r="M404" s="102"/>
      <c r="N404" s="102"/>
      <c r="O404" s="102"/>
      <c r="P404" s="102"/>
      <c r="Q404" s="102"/>
      <c r="R404" s="102"/>
      <c r="S404" s="102"/>
      <c r="T404" s="102"/>
      <c r="U404" s="102"/>
      <c r="V404" s="102"/>
      <c r="W404" s="102"/>
      <c r="X404" s="102"/>
      <c r="Y404" s="102"/>
      <c r="Z404" s="102"/>
      <c r="AA404" s="102"/>
      <c r="AB404" s="102"/>
    </row>
    <row r="405" ht="12.75" customHeight="1">
      <c r="A405" s="102">
        <v>1615.0</v>
      </c>
      <c r="B405" s="103">
        <v>39228.0</v>
      </c>
      <c r="C405" s="102" t="s">
        <v>228</v>
      </c>
      <c r="D405" s="102" t="s">
        <v>6591</v>
      </c>
      <c r="E405" s="102"/>
      <c r="F405" s="102">
        <v>4600.0</v>
      </c>
      <c r="G405" s="102">
        <v>77.0</v>
      </c>
      <c r="H405" s="102"/>
      <c r="I405" s="102"/>
      <c r="J405" s="102"/>
      <c r="K405" s="102"/>
      <c r="L405" s="102"/>
      <c r="M405" s="102"/>
      <c r="N405" s="102"/>
      <c r="O405" s="102"/>
      <c r="P405" s="102"/>
      <c r="Q405" s="102"/>
      <c r="R405" s="102"/>
      <c r="S405" s="102"/>
      <c r="T405" s="102"/>
      <c r="U405" s="102"/>
      <c r="V405" s="102"/>
      <c r="W405" s="102"/>
      <c r="X405" s="102"/>
      <c r="Y405" s="102"/>
      <c r="Z405" s="102"/>
      <c r="AA405" s="102"/>
      <c r="AB405" s="102"/>
    </row>
    <row r="406" ht="12.75" customHeight="1">
      <c r="A406" s="106">
        <v>3165.0</v>
      </c>
      <c r="B406" s="107">
        <v>39260.0</v>
      </c>
      <c r="C406" s="102" t="s">
        <v>228</v>
      </c>
      <c r="D406" s="106" t="s">
        <v>6596</v>
      </c>
      <c r="E406" s="106"/>
      <c r="F406" s="106">
        <v>4600.0</v>
      </c>
      <c r="G406" s="106">
        <v>77.0</v>
      </c>
      <c r="H406" s="102"/>
      <c r="I406" s="102"/>
      <c r="J406" s="102"/>
      <c r="K406" s="102"/>
      <c r="L406" s="102"/>
      <c r="M406" s="102"/>
      <c r="N406" s="102"/>
      <c r="O406" s="102"/>
      <c r="P406" s="102"/>
      <c r="Q406" s="102"/>
      <c r="R406" s="102"/>
      <c r="S406" s="102"/>
      <c r="T406" s="102"/>
      <c r="U406" s="102"/>
      <c r="V406" s="102"/>
      <c r="W406" s="102"/>
      <c r="X406" s="102"/>
      <c r="Y406" s="102"/>
      <c r="Z406" s="102"/>
      <c r="AA406" s="102"/>
      <c r="AB406" s="106"/>
    </row>
    <row r="407" ht="12.75" customHeight="1">
      <c r="A407" s="102">
        <v>17.0</v>
      </c>
      <c r="B407" s="103">
        <v>39267.0</v>
      </c>
      <c r="C407" s="102" t="s">
        <v>228</v>
      </c>
      <c r="D407" s="102" t="s">
        <v>6766</v>
      </c>
      <c r="E407" s="102"/>
      <c r="F407" s="102">
        <v>4600.0</v>
      </c>
      <c r="G407" s="102">
        <v>77.0</v>
      </c>
      <c r="H407" s="102"/>
      <c r="I407" s="102"/>
      <c r="J407" s="102"/>
      <c r="K407" s="102"/>
      <c r="L407" s="102"/>
      <c r="M407" s="102"/>
      <c r="N407" s="102"/>
      <c r="O407" s="102"/>
      <c r="P407" s="102"/>
      <c r="Q407" s="102"/>
      <c r="R407" s="102"/>
      <c r="S407" s="102"/>
      <c r="T407" s="102"/>
      <c r="U407" s="102"/>
      <c r="V407" s="102"/>
      <c r="W407" s="102"/>
      <c r="X407" s="102"/>
      <c r="Y407" s="102"/>
      <c r="Z407" s="102"/>
      <c r="AA407" s="102"/>
      <c r="AB407" s="102"/>
    </row>
    <row r="408" ht="12.75" customHeight="1">
      <c r="A408" s="102">
        <v>21.0</v>
      </c>
      <c r="B408" s="103">
        <v>39270.0</v>
      </c>
      <c r="C408" s="102" t="s">
        <v>228</v>
      </c>
      <c r="D408" s="102" t="s">
        <v>6650</v>
      </c>
      <c r="E408" s="102"/>
      <c r="F408" s="102">
        <v>4600.0</v>
      </c>
      <c r="G408" s="102">
        <v>77.0</v>
      </c>
      <c r="H408" s="102"/>
      <c r="I408" s="102"/>
      <c r="J408" s="102"/>
      <c r="K408" s="102"/>
      <c r="L408" s="102"/>
      <c r="M408" s="102"/>
      <c r="N408" s="102"/>
      <c r="O408" s="102"/>
      <c r="P408" s="102"/>
      <c r="Q408" s="102"/>
      <c r="R408" s="102"/>
      <c r="S408" s="102"/>
      <c r="T408" s="102"/>
      <c r="U408" s="102"/>
      <c r="V408" s="102"/>
      <c r="W408" s="102"/>
      <c r="X408" s="102"/>
      <c r="Y408" s="102"/>
      <c r="Z408" s="102"/>
      <c r="AA408" s="102"/>
      <c r="AB408" s="102"/>
    </row>
    <row r="409" ht="12.75" customHeight="1">
      <c r="A409" s="102">
        <v>1310.0</v>
      </c>
      <c r="B409" s="103">
        <v>39195.0</v>
      </c>
      <c r="C409" s="102" t="s">
        <v>228</v>
      </c>
      <c r="D409" s="102" t="s">
        <v>6619</v>
      </c>
      <c r="E409" s="102"/>
      <c r="F409" s="102">
        <v>4600.0</v>
      </c>
      <c r="G409" s="102">
        <v>78.0</v>
      </c>
      <c r="H409" s="102"/>
      <c r="I409" s="102"/>
      <c r="J409" s="102"/>
      <c r="K409" s="102"/>
      <c r="L409" s="102"/>
      <c r="M409" s="102"/>
      <c r="N409" s="102"/>
      <c r="O409" s="102"/>
      <c r="P409" s="102"/>
      <c r="Q409" s="102"/>
      <c r="R409" s="102"/>
      <c r="S409" s="102"/>
      <c r="T409" s="102"/>
      <c r="U409" s="102"/>
      <c r="V409" s="102"/>
      <c r="W409" s="102"/>
      <c r="X409" s="102"/>
      <c r="Y409" s="102"/>
      <c r="Z409" s="102"/>
      <c r="AA409" s="102"/>
      <c r="AB409" s="102"/>
    </row>
    <row r="410" ht="12.75" customHeight="1">
      <c r="A410" s="102">
        <v>1365.0</v>
      </c>
      <c r="B410" s="103">
        <v>39215.0</v>
      </c>
      <c r="C410" s="102" t="s">
        <v>228</v>
      </c>
      <c r="D410" s="102" t="s">
        <v>6767</v>
      </c>
      <c r="E410" s="102"/>
      <c r="F410" s="102">
        <v>4600.0</v>
      </c>
      <c r="G410" s="102">
        <v>78.0</v>
      </c>
      <c r="H410" s="102"/>
      <c r="I410" s="102"/>
      <c r="J410" s="102"/>
      <c r="K410" s="102"/>
      <c r="L410" s="102"/>
      <c r="M410" s="102"/>
      <c r="N410" s="102"/>
      <c r="O410" s="102"/>
      <c r="P410" s="102"/>
      <c r="Q410" s="102"/>
      <c r="R410" s="102"/>
      <c r="S410" s="102"/>
      <c r="T410" s="102"/>
      <c r="U410" s="102"/>
      <c r="V410" s="102"/>
      <c r="W410" s="102"/>
      <c r="X410" s="102"/>
      <c r="Y410" s="102"/>
      <c r="Z410" s="102"/>
      <c r="AA410" s="102"/>
      <c r="AB410" s="102"/>
    </row>
    <row r="411" ht="12.75" customHeight="1">
      <c r="A411" s="102">
        <v>1400.0</v>
      </c>
      <c r="B411" s="103">
        <v>39221.0</v>
      </c>
      <c r="C411" s="102" t="s">
        <v>228</v>
      </c>
      <c r="D411" s="102" t="s">
        <v>6630</v>
      </c>
      <c r="E411" s="102"/>
      <c r="F411" s="102">
        <v>4600.0</v>
      </c>
      <c r="G411" s="102">
        <v>78.0</v>
      </c>
      <c r="H411" s="102"/>
      <c r="I411" s="102"/>
      <c r="J411" s="102"/>
      <c r="K411" s="102"/>
      <c r="L411" s="102"/>
      <c r="M411" s="102"/>
      <c r="N411" s="102"/>
      <c r="O411" s="102"/>
      <c r="P411" s="102"/>
      <c r="Q411" s="102"/>
      <c r="R411" s="102"/>
      <c r="S411" s="102"/>
      <c r="T411" s="102"/>
      <c r="U411" s="102"/>
      <c r="V411" s="102"/>
      <c r="W411" s="102"/>
      <c r="X411" s="102"/>
      <c r="Y411" s="102"/>
      <c r="Z411" s="102"/>
      <c r="AA411" s="102"/>
      <c r="AB411" s="102"/>
    </row>
    <row r="412" ht="12.75" customHeight="1">
      <c r="A412" s="106">
        <v>1192.0</v>
      </c>
      <c r="B412" s="107">
        <v>39222.0</v>
      </c>
      <c r="C412" s="102" t="s">
        <v>228</v>
      </c>
      <c r="D412" s="106" t="s">
        <v>6596</v>
      </c>
      <c r="E412" s="106"/>
      <c r="F412" s="106">
        <v>4600.0</v>
      </c>
      <c r="G412" s="106">
        <v>78.0</v>
      </c>
      <c r="H412" s="102"/>
      <c r="I412" s="102"/>
      <c r="J412" s="102"/>
      <c r="K412" s="102"/>
      <c r="L412" s="102"/>
      <c r="M412" s="102"/>
      <c r="N412" s="102"/>
      <c r="O412" s="102"/>
      <c r="P412" s="102"/>
      <c r="Q412" s="102"/>
      <c r="R412" s="102"/>
      <c r="S412" s="102"/>
      <c r="T412" s="102"/>
      <c r="U412" s="102"/>
      <c r="V412" s="102"/>
      <c r="W412" s="102"/>
      <c r="X412" s="102"/>
      <c r="Y412" s="102"/>
      <c r="Z412" s="102"/>
      <c r="AA412" s="102"/>
      <c r="AB412" s="106"/>
    </row>
    <row r="413" ht="12.75" customHeight="1">
      <c r="A413" s="104">
        <v>1651.0</v>
      </c>
      <c r="B413" s="105">
        <v>39232.0</v>
      </c>
      <c r="C413" s="102" t="s">
        <v>228</v>
      </c>
      <c r="D413" s="104" t="s">
        <v>6768</v>
      </c>
      <c r="E413" s="104"/>
      <c r="F413" s="104">
        <v>4600.0</v>
      </c>
      <c r="G413" s="104">
        <v>78.0</v>
      </c>
      <c r="H413" s="102"/>
      <c r="I413" s="102"/>
      <c r="J413" s="102"/>
      <c r="K413" s="102"/>
      <c r="L413" s="102"/>
      <c r="M413" s="102"/>
      <c r="N413" s="102"/>
      <c r="O413" s="102"/>
      <c r="P413" s="102"/>
      <c r="Q413" s="102"/>
      <c r="R413" s="102"/>
      <c r="S413" s="102"/>
      <c r="T413" s="102"/>
      <c r="U413" s="102"/>
      <c r="V413" s="102"/>
      <c r="W413" s="102"/>
      <c r="X413" s="102"/>
      <c r="Y413" s="102"/>
      <c r="Z413" s="102"/>
      <c r="AA413" s="102"/>
      <c r="AB413" s="104"/>
    </row>
    <row r="414" ht="12.75" customHeight="1">
      <c r="A414" s="106">
        <v>3052.0</v>
      </c>
      <c r="B414" s="107">
        <v>39251.0</v>
      </c>
      <c r="C414" s="102" t="s">
        <v>228</v>
      </c>
      <c r="D414" s="106" t="s">
        <v>6646</v>
      </c>
      <c r="E414" s="106"/>
      <c r="F414" s="106">
        <v>4600.0</v>
      </c>
      <c r="G414" s="106">
        <v>78.0</v>
      </c>
      <c r="H414" s="102"/>
      <c r="I414" s="102"/>
      <c r="J414" s="102"/>
      <c r="K414" s="102"/>
      <c r="L414" s="102"/>
      <c r="M414" s="102"/>
      <c r="N414" s="102"/>
      <c r="O414" s="102"/>
      <c r="P414" s="102"/>
      <c r="Q414" s="102"/>
      <c r="R414" s="102"/>
      <c r="S414" s="102"/>
      <c r="T414" s="102"/>
      <c r="U414" s="102"/>
      <c r="V414" s="102"/>
      <c r="W414" s="102"/>
      <c r="X414" s="102"/>
      <c r="Y414" s="102"/>
      <c r="Z414" s="102"/>
      <c r="AA414" s="102"/>
      <c r="AB414" s="106"/>
    </row>
    <row r="415" ht="12.75" customHeight="1">
      <c r="A415" s="106">
        <v>3021.0</v>
      </c>
      <c r="B415" s="107">
        <v>39252.0</v>
      </c>
      <c r="C415" s="102" t="s">
        <v>228</v>
      </c>
      <c r="D415" s="106" t="s">
        <v>6646</v>
      </c>
      <c r="E415" s="106"/>
      <c r="F415" s="106">
        <v>4600.0</v>
      </c>
      <c r="G415" s="106">
        <v>78.0</v>
      </c>
      <c r="H415" s="102"/>
      <c r="I415" s="102"/>
      <c r="J415" s="102"/>
      <c r="K415" s="102"/>
      <c r="L415" s="102"/>
      <c r="M415" s="102"/>
      <c r="N415" s="102"/>
      <c r="O415" s="102"/>
      <c r="P415" s="102"/>
      <c r="Q415" s="102"/>
      <c r="R415" s="102"/>
      <c r="S415" s="102"/>
      <c r="T415" s="102"/>
      <c r="U415" s="102"/>
      <c r="V415" s="102"/>
      <c r="W415" s="102"/>
      <c r="X415" s="102"/>
      <c r="Y415" s="102"/>
      <c r="Z415" s="102"/>
      <c r="AA415" s="102"/>
      <c r="AB415" s="106"/>
    </row>
    <row r="416" ht="12.75" customHeight="1">
      <c r="A416" s="102">
        <v>3171.0</v>
      </c>
      <c r="B416" s="103">
        <v>39263.0</v>
      </c>
      <c r="C416" s="102" t="s">
        <v>228</v>
      </c>
      <c r="D416" s="102" t="s">
        <v>6600</v>
      </c>
      <c r="E416" s="102"/>
      <c r="F416" s="102">
        <v>4600.0</v>
      </c>
      <c r="G416" s="102">
        <v>78.0</v>
      </c>
      <c r="H416" s="102"/>
      <c r="I416" s="102"/>
      <c r="J416" s="102"/>
      <c r="K416" s="102"/>
      <c r="L416" s="102"/>
      <c r="M416" s="102"/>
      <c r="N416" s="102"/>
      <c r="O416" s="102"/>
      <c r="P416" s="102"/>
      <c r="Q416" s="102"/>
      <c r="R416" s="102"/>
      <c r="S416" s="102"/>
      <c r="T416" s="102"/>
      <c r="U416" s="102"/>
      <c r="V416" s="102"/>
      <c r="W416" s="102"/>
      <c r="X416" s="102"/>
      <c r="Y416" s="102"/>
      <c r="Z416" s="102"/>
      <c r="AA416" s="102"/>
      <c r="AB416" s="102"/>
    </row>
    <row r="417" ht="12.75" customHeight="1">
      <c r="A417" s="102">
        <v>1188.0</v>
      </c>
      <c r="B417" s="103">
        <v>39222.0</v>
      </c>
      <c r="C417" s="102" t="s">
        <v>228</v>
      </c>
      <c r="D417" s="102" t="s">
        <v>6769</v>
      </c>
      <c r="E417" s="102"/>
      <c r="F417" s="102">
        <v>4600.0</v>
      </c>
      <c r="G417" s="102">
        <v>79.0</v>
      </c>
      <c r="H417" s="102"/>
      <c r="I417" s="102"/>
      <c r="J417" s="102"/>
      <c r="K417" s="102"/>
      <c r="L417" s="102"/>
      <c r="M417" s="102"/>
      <c r="N417" s="102"/>
      <c r="O417" s="102"/>
      <c r="P417" s="102"/>
      <c r="Q417" s="102"/>
      <c r="R417" s="102"/>
      <c r="S417" s="102"/>
      <c r="T417" s="102"/>
      <c r="U417" s="102"/>
      <c r="V417" s="102"/>
      <c r="W417" s="102"/>
      <c r="X417" s="102"/>
      <c r="Y417" s="102"/>
      <c r="Z417" s="102"/>
      <c r="AA417" s="102"/>
      <c r="AB417" s="102"/>
    </row>
    <row r="418" ht="12.75" customHeight="1">
      <c r="A418" s="106">
        <v>1186.0</v>
      </c>
      <c r="B418" s="107">
        <v>39221.0</v>
      </c>
      <c r="C418" s="102" t="s">
        <v>228</v>
      </c>
      <c r="D418" s="106" t="s">
        <v>6636</v>
      </c>
      <c r="E418" s="106"/>
      <c r="F418" s="106">
        <v>4600.0</v>
      </c>
      <c r="G418" s="106"/>
      <c r="H418" s="102"/>
      <c r="I418" s="102"/>
      <c r="J418" s="102"/>
      <c r="K418" s="102"/>
      <c r="L418" s="102"/>
      <c r="M418" s="102"/>
      <c r="N418" s="102"/>
      <c r="O418" s="102"/>
      <c r="P418" s="102"/>
      <c r="Q418" s="102"/>
      <c r="R418" s="102"/>
      <c r="S418" s="102"/>
      <c r="T418" s="102"/>
      <c r="U418" s="102"/>
      <c r="V418" s="102"/>
      <c r="W418" s="102"/>
      <c r="X418" s="102"/>
      <c r="Y418" s="102"/>
      <c r="Z418" s="102"/>
      <c r="AA418" s="102"/>
      <c r="AB418" s="106"/>
    </row>
    <row r="419" ht="12.75" customHeight="1">
      <c r="A419" s="102">
        <v>1643.0</v>
      </c>
      <c r="B419" s="103">
        <v>39231.0</v>
      </c>
      <c r="C419" s="102" t="s">
        <v>228</v>
      </c>
      <c r="D419" s="102" t="s">
        <v>6642</v>
      </c>
      <c r="E419" s="102"/>
      <c r="F419" s="102">
        <v>4650.0</v>
      </c>
      <c r="G419" s="102">
        <v>75.0</v>
      </c>
      <c r="H419" s="102"/>
      <c r="I419" s="102"/>
      <c r="J419" s="102"/>
      <c r="K419" s="102"/>
      <c r="L419" s="102"/>
      <c r="M419" s="102"/>
      <c r="N419" s="102"/>
      <c r="O419" s="102"/>
      <c r="P419" s="102"/>
      <c r="Q419" s="102"/>
      <c r="R419" s="102"/>
      <c r="S419" s="102"/>
      <c r="T419" s="102"/>
      <c r="U419" s="102"/>
      <c r="V419" s="102"/>
      <c r="W419" s="102"/>
      <c r="X419" s="102"/>
      <c r="Y419" s="102"/>
      <c r="Z419" s="102"/>
      <c r="AA419" s="102"/>
      <c r="AB419" s="102"/>
    </row>
    <row r="420" ht="12.75" customHeight="1">
      <c r="A420" s="102">
        <v>1646.0</v>
      </c>
      <c r="B420" s="103">
        <v>39231.0</v>
      </c>
      <c r="C420" s="102" t="s">
        <v>228</v>
      </c>
      <c r="D420" s="102" t="s">
        <v>6642</v>
      </c>
      <c r="E420" s="102"/>
      <c r="F420" s="102">
        <v>4650.0</v>
      </c>
      <c r="G420" s="102">
        <v>75.0</v>
      </c>
      <c r="H420" s="102"/>
      <c r="I420" s="102"/>
      <c r="J420" s="102"/>
      <c r="K420" s="102"/>
      <c r="L420" s="102"/>
      <c r="M420" s="102"/>
      <c r="N420" s="102"/>
      <c r="O420" s="102"/>
      <c r="P420" s="102"/>
      <c r="Q420" s="102"/>
      <c r="R420" s="102"/>
      <c r="S420" s="102"/>
      <c r="T420" s="102"/>
      <c r="U420" s="102"/>
      <c r="V420" s="102"/>
      <c r="W420" s="102"/>
      <c r="X420" s="102"/>
      <c r="Y420" s="102"/>
      <c r="Z420" s="102"/>
      <c r="AA420" s="102"/>
      <c r="AB420" s="102"/>
    </row>
    <row r="421" ht="12.75" customHeight="1">
      <c r="A421" s="106">
        <v>1622.0</v>
      </c>
      <c r="B421" s="107">
        <v>39229.0</v>
      </c>
      <c r="C421" s="102" t="s">
        <v>228</v>
      </c>
      <c r="D421" s="106" t="s">
        <v>6670</v>
      </c>
      <c r="E421" s="106"/>
      <c r="F421" s="106">
        <v>4650.0</v>
      </c>
      <c r="G421" s="106">
        <v>76.0</v>
      </c>
      <c r="H421" s="102"/>
      <c r="I421" s="102"/>
      <c r="J421" s="102"/>
      <c r="K421" s="102"/>
      <c r="L421" s="102"/>
      <c r="M421" s="102"/>
      <c r="N421" s="102"/>
      <c r="O421" s="102"/>
      <c r="P421" s="102"/>
      <c r="Q421" s="102"/>
      <c r="R421" s="102"/>
      <c r="S421" s="102"/>
      <c r="T421" s="102"/>
      <c r="U421" s="102"/>
      <c r="V421" s="102"/>
      <c r="W421" s="102"/>
      <c r="X421" s="102"/>
      <c r="Y421" s="102"/>
      <c r="Z421" s="102"/>
      <c r="AA421" s="102"/>
      <c r="AB421" s="106"/>
    </row>
    <row r="422" ht="12.75" customHeight="1">
      <c r="A422" s="102">
        <v>3087.0</v>
      </c>
      <c r="B422" s="103">
        <v>39245.0</v>
      </c>
      <c r="C422" s="102" t="s">
        <v>228</v>
      </c>
      <c r="D422" s="102" t="s">
        <v>6770</v>
      </c>
      <c r="E422" s="102"/>
      <c r="F422" s="102">
        <v>4650.0</v>
      </c>
      <c r="G422" s="102">
        <v>76.0</v>
      </c>
      <c r="H422" s="102"/>
      <c r="I422" s="102"/>
      <c r="J422" s="102"/>
      <c r="K422" s="102"/>
      <c r="L422" s="102"/>
      <c r="M422" s="102"/>
      <c r="N422" s="102"/>
      <c r="O422" s="102"/>
      <c r="P422" s="102"/>
      <c r="Q422" s="102"/>
      <c r="R422" s="102"/>
      <c r="S422" s="102"/>
      <c r="T422" s="102"/>
      <c r="U422" s="102"/>
      <c r="V422" s="102"/>
      <c r="W422" s="102"/>
      <c r="X422" s="102"/>
      <c r="Y422" s="102"/>
      <c r="Z422" s="102"/>
      <c r="AA422" s="102"/>
      <c r="AB422" s="102"/>
    </row>
    <row r="423" ht="12.75" customHeight="1">
      <c r="A423" s="102">
        <v>3176.0</v>
      </c>
      <c r="B423" s="103">
        <v>39263.0</v>
      </c>
      <c r="C423" s="102" t="s">
        <v>228</v>
      </c>
      <c r="D423" s="102" t="s">
        <v>6771</v>
      </c>
      <c r="E423" s="102"/>
      <c r="F423" s="102">
        <v>4650.0</v>
      </c>
      <c r="G423" s="102">
        <v>76.0</v>
      </c>
      <c r="H423" s="102"/>
      <c r="I423" s="102"/>
      <c r="J423" s="102"/>
      <c r="K423" s="102"/>
      <c r="L423" s="102"/>
      <c r="M423" s="102"/>
      <c r="N423" s="102"/>
      <c r="O423" s="102"/>
      <c r="P423" s="102"/>
      <c r="Q423" s="102"/>
      <c r="R423" s="102"/>
      <c r="S423" s="102"/>
      <c r="T423" s="102"/>
      <c r="U423" s="102"/>
      <c r="V423" s="102"/>
      <c r="W423" s="102"/>
      <c r="X423" s="102"/>
      <c r="Y423" s="102"/>
      <c r="Z423" s="102"/>
      <c r="AA423" s="102"/>
      <c r="AB423" s="102"/>
    </row>
    <row r="424" ht="12.75" customHeight="1">
      <c r="A424" s="106">
        <v>1374.0</v>
      </c>
      <c r="B424" s="107">
        <v>39216.0</v>
      </c>
      <c r="C424" s="102" t="s">
        <v>228</v>
      </c>
      <c r="D424" s="106" t="s">
        <v>6710</v>
      </c>
      <c r="E424" s="106"/>
      <c r="F424" s="106">
        <v>4650.0</v>
      </c>
      <c r="G424" s="106">
        <v>78.0</v>
      </c>
      <c r="H424" s="102"/>
      <c r="I424" s="102"/>
      <c r="J424" s="102"/>
      <c r="K424" s="102"/>
      <c r="L424" s="102"/>
      <c r="M424" s="102"/>
      <c r="N424" s="102"/>
      <c r="O424" s="102"/>
      <c r="P424" s="102"/>
      <c r="Q424" s="102"/>
      <c r="R424" s="102"/>
      <c r="S424" s="102"/>
      <c r="T424" s="102"/>
      <c r="U424" s="102"/>
      <c r="V424" s="102"/>
      <c r="W424" s="102"/>
      <c r="X424" s="102"/>
      <c r="Y424" s="102"/>
      <c r="Z424" s="102"/>
      <c r="AA424" s="102"/>
      <c r="AB424" s="106"/>
    </row>
    <row r="425" ht="12.75" customHeight="1">
      <c r="A425" s="102">
        <v>1184.0</v>
      </c>
      <c r="B425" s="103">
        <v>39221.0</v>
      </c>
      <c r="C425" s="102" t="s">
        <v>228</v>
      </c>
      <c r="D425" s="102" t="s">
        <v>6619</v>
      </c>
      <c r="E425" s="102"/>
      <c r="F425" s="102">
        <v>4650.0</v>
      </c>
      <c r="G425" s="102">
        <v>78.0</v>
      </c>
      <c r="H425" s="102"/>
      <c r="I425" s="102"/>
      <c r="J425" s="102"/>
      <c r="K425" s="102"/>
      <c r="L425" s="102"/>
      <c r="M425" s="102"/>
      <c r="N425" s="102"/>
      <c r="O425" s="102"/>
      <c r="P425" s="102"/>
      <c r="Q425" s="102"/>
      <c r="R425" s="102"/>
      <c r="S425" s="102"/>
      <c r="T425" s="102"/>
      <c r="U425" s="102"/>
      <c r="V425" s="102"/>
      <c r="W425" s="102"/>
      <c r="X425" s="102"/>
      <c r="Y425" s="102"/>
      <c r="Z425" s="102"/>
      <c r="AA425" s="102"/>
      <c r="AB425" s="102"/>
    </row>
    <row r="426" ht="12.75" customHeight="1">
      <c r="A426" s="102">
        <v>82.0</v>
      </c>
      <c r="B426" s="103">
        <v>39280.0</v>
      </c>
      <c r="C426" s="102" t="s">
        <v>228</v>
      </c>
      <c r="D426" s="102" t="s">
        <v>6642</v>
      </c>
      <c r="E426" s="102"/>
      <c r="F426" s="102">
        <v>4650.0</v>
      </c>
      <c r="G426" s="102">
        <v>78.0</v>
      </c>
      <c r="H426" s="102"/>
      <c r="I426" s="102"/>
      <c r="J426" s="102"/>
      <c r="K426" s="102"/>
      <c r="L426" s="102"/>
      <c r="M426" s="102"/>
      <c r="N426" s="102"/>
      <c r="O426" s="102"/>
      <c r="P426" s="102"/>
      <c r="Q426" s="102"/>
      <c r="R426" s="102"/>
      <c r="S426" s="102"/>
      <c r="T426" s="102"/>
      <c r="U426" s="102"/>
      <c r="V426" s="102"/>
      <c r="W426" s="102"/>
      <c r="X426" s="102"/>
      <c r="Y426" s="102"/>
      <c r="Z426" s="102"/>
      <c r="AA426" s="102"/>
      <c r="AB426" s="102"/>
    </row>
    <row r="427" ht="12.75" customHeight="1">
      <c r="A427" s="106">
        <v>3000.0</v>
      </c>
      <c r="B427" s="107">
        <v>39239.0</v>
      </c>
      <c r="C427" s="102" t="s">
        <v>228</v>
      </c>
      <c r="D427" s="106" t="s">
        <v>6646</v>
      </c>
      <c r="E427" s="106"/>
      <c r="F427" s="106">
        <v>4650.0</v>
      </c>
      <c r="G427" s="106">
        <v>80.0</v>
      </c>
      <c r="H427" s="102"/>
      <c r="I427" s="102"/>
      <c r="J427" s="102"/>
      <c r="K427" s="102"/>
      <c r="L427" s="102"/>
      <c r="M427" s="102"/>
      <c r="N427" s="102"/>
      <c r="O427" s="102"/>
      <c r="P427" s="102"/>
      <c r="Q427" s="102"/>
      <c r="R427" s="102"/>
      <c r="S427" s="102"/>
      <c r="T427" s="102"/>
      <c r="U427" s="102"/>
      <c r="V427" s="102"/>
      <c r="W427" s="102"/>
      <c r="X427" s="102"/>
      <c r="Y427" s="102"/>
      <c r="Z427" s="102"/>
      <c r="AA427" s="102"/>
      <c r="AB427" s="106"/>
    </row>
    <row r="428" ht="12.75" customHeight="1">
      <c r="A428" s="104">
        <v>1395.0</v>
      </c>
      <c r="B428" s="105">
        <v>39220.0</v>
      </c>
      <c r="C428" s="102" t="s">
        <v>228</v>
      </c>
      <c r="D428" s="104" t="s">
        <v>6772</v>
      </c>
      <c r="E428" s="104"/>
      <c r="F428" s="104">
        <v>4650.0</v>
      </c>
      <c r="G428" s="104">
        <v>81.0</v>
      </c>
      <c r="H428" s="102"/>
      <c r="I428" s="102"/>
      <c r="J428" s="102"/>
      <c r="K428" s="102"/>
      <c r="L428" s="102"/>
      <c r="M428" s="102"/>
      <c r="N428" s="102"/>
      <c r="O428" s="102"/>
      <c r="P428" s="102"/>
      <c r="Q428" s="102"/>
      <c r="R428" s="102"/>
      <c r="S428" s="102"/>
      <c r="T428" s="102"/>
      <c r="U428" s="102"/>
      <c r="V428" s="102"/>
      <c r="W428" s="102"/>
      <c r="X428" s="102"/>
      <c r="Y428" s="102"/>
      <c r="Z428" s="102"/>
      <c r="AA428" s="102"/>
      <c r="AB428" s="104"/>
    </row>
    <row r="429" ht="12.75" customHeight="1">
      <c r="A429" s="106">
        <v>1379.0</v>
      </c>
      <c r="B429" s="107">
        <v>39216.0</v>
      </c>
      <c r="C429" s="102" t="s">
        <v>228</v>
      </c>
      <c r="D429" s="106" t="s">
        <v>6670</v>
      </c>
      <c r="E429" s="106"/>
      <c r="F429" s="106">
        <v>4700.0</v>
      </c>
      <c r="G429" s="106">
        <v>74.0</v>
      </c>
      <c r="H429" s="102"/>
      <c r="I429" s="102"/>
      <c r="J429" s="102"/>
      <c r="K429" s="102"/>
      <c r="L429" s="102"/>
      <c r="M429" s="102"/>
      <c r="N429" s="102"/>
      <c r="O429" s="102"/>
      <c r="P429" s="102"/>
      <c r="Q429" s="102"/>
      <c r="R429" s="102"/>
      <c r="S429" s="102"/>
      <c r="T429" s="102"/>
      <c r="U429" s="102"/>
      <c r="V429" s="102"/>
      <c r="W429" s="102"/>
      <c r="X429" s="102"/>
      <c r="Y429" s="102"/>
      <c r="Z429" s="102"/>
      <c r="AA429" s="102"/>
      <c r="AB429" s="106"/>
    </row>
    <row r="430" ht="12.75" customHeight="1">
      <c r="A430" s="102">
        <v>1376.0</v>
      </c>
      <c r="B430" s="103">
        <v>39216.0</v>
      </c>
      <c r="C430" s="102" t="s">
        <v>228</v>
      </c>
      <c r="D430" s="102" t="s">
        <v>6619</v>
      </c>
      <c r="E430" s="102"/>
      <c r="F430" s="102">
        <v>4700.0</v>
      </c>
      <c r="G430" s="102">
        <v>75.0</v>
      </c>
      <c r="H430" s="102"/>
      <c r="I430" s="102"/>
      <c r="J430" s="102"/>
      <c r="K430" s="102"/>
      <c r="L430" s="102"/>
      <c r="M430" s="102"/>
      <c r="N430" s="102"/>
      <c r="O430" s="102"/>
      <c r="P430" s="102"/>
      <c r="Q430" s="102"/>
      <c r="R430" s="102"/>
      <c r="S430" s="102"/>
      <c r="T430" s="102"/>
      <c r="U430" s="102"/>
      <c r="V430" s="102"/>
      <c r="W430" s="102"/>
      <c r="X430" s="102"/>
      <c r="Y430" s="102"/>
      <c r="Z430" s="102"/>
      <c r="AA430" s="102"/>
      <c r="AB430" s="102"/>
    </row>
    <row r="431" ht="12.75" customHeight="1">
      <c r="A431" s="102">
        <v>3086.0</v>
      </c>
      <c r="B431" s="103">
        <v>39245.0</v>
      </c>
      <c r="C431" s="102" t="s">
        <v>228</v>
      </c>
      <c r="D431" s="102" t="s">
        <v>6592</v>
      </c>
      <c r="E431" s="102"/>
      <c r="F431" s="102">
        <v>4700.0</v>
      </c>
      <c r="G431" s="102">
        <v>75.0</v>
      </c>
      <c r="H431" s="102"/>
      <c r="I431" s="102"/>
      <c r="J431" s="102"/>
      <c r="K431" s="102"/>
      <c r="L431" s="102"/>
      <c r="M431" s="102"/>
      <c r="N431" s="102"/>
      <c r="O431" s="102"/>
      <c r="P431" s="102"/>
      <c r="Q431" s="102"/>
      <c r="R431" s="102"/>
      <c r="S431" s="102"/>
      <c r="T431" s="102"/>
      <c r="U431" s="102"/>
      <c r="V431" s="102"/>
      <c r="W431" s="102"/>
      <c r="X431" s="102"/>
      <c r="Y431" s="102"/>
      <c r="Z431" s="102"/>
      <c r="AA431" s="102"/>
      <c r="AB431" s="102"/>
    </row>
    <row r="432" ht="12.75" customHeight="1">
      <c r="A432" s="102">
        <v>1627.0</v>
      </c>
      <c r="B432" s="103">
        <v>39230.0</v>
      </c>
      <c r="C432" s="102" t="s">
        <v>228</v>
      </c>
      <c r="D432" s="102" t="s">
        <v>6639</v>
      </c>
      <c r="E432" s="102"/>
      <c r="F432" s="102">
        <v>4700.0</v>
      </c>
      <c r="G432" s="102">
        <v>76.0</v>
      </c>
      <c r="H432" s="102"/>
      <c r="I432" s="102"/>
      <c r="J432" s="102"/>
      <c r="K432" s="102"/>
      <c r="L432" s="102"/>
      <c r="M432" s="102"/>
      <c r="N432" s="102"/>
      <c r="O432" s="102"/>
      <c r="P432" s="102"/>
      <c r="Q432" s="102"/>
      <c r="R432" s="102"/>
      <c r="S432" s="102"/>
      <c r="T432" s="102"/>
      <c r="U432" s="102"/>
      <c r="V432" s="102"/>
      <c r="W432" s="102"/>
      <c r="X432" s="102"/>
      <c r="Y432" s="102"/>
      <c r="Z432" s="102"/>
      <c r="AA432" s="102"/>
      <c r="AB432" s="102"/>
    </row>
    <row r="433" ht="12.75" customHeight="1">
      <c r="A433" s="106">
        <v>3117.0</v>
      </c>
      <c r="B433" s="107">
        <v>39238.0</v>
      </c>
      <c r="C433" s="102" t="s">
        <v>228</v>
      </c>
      <c r="D433" s="106" t="s">
        <v>6773</v>
      </c>
      <c r="E433" s="106"/>
      <c r="F433" s="106">
        <v>4700.0</v>
      </c>
      <c r="G433" s="106">
        <v>76.0</v>
      </c>
      <c r="H433" s="102"/>
      <c r="I433" s="102"/>
      <c r="J433" s="102"/>
      <c r="K433" s="102"/>
      <c r="L433" s="102"/>
      <c r="M433" s="102"/>
      <c r="N433" s="102"/>
      <c r="O433" s="102"/>
      <c r="P433" s="102"/>
      <c r="Q433" s="102"/>
      <c r="R433" s="102"/>
      <c r="S433" s="102"/>
      <c r="T433" s="102"/>
      <c r="U433" s="102"/>
      <c r="V433" s="102"/>
      <c r="W433" s="102"/>
      <c r="X433" s="102"/>
      <c r="Y433" s="102"/>
      <c r="Z433" s="102"/>
      <c r="AA433" s="102"/>
      <c r="AB433" s="106"/>
    </row>
    <row r="434" ht="12.75" customHeight="1">
      <c r="A434" s="102">
        <v>3135.0</v>
      </c>
      <c r="B434" s="103">
        <v>39249.0</v>
      </c>
      <c r="C434" s="102" t="s">
        <v>228</v>
      </c>
      <c r="D434" s="102" t="s">
        <v>6774</v>
      </c>
      <c r="E434" s="102"/>
      <c r="F434" s="102">
        <v>4700.0</v>
      </c>
      <c r="G434" s="102">
        <v>76.0</v>
      </c>
      <c r="H434" s="102"/>
      <c r="I434" s="102"/>
      <c r="J434" s="102"/>
      <c r="K434" s="102"/>
      <c r="L434" s="102"/>
      <c r="M434" s="102"/>
      <c r="N434" s="102"/>
      <c r="O434" s="102"/>
      <c r="P434" s="102"/>
      <c r="Q434" s="102"/>
      <c r="R434" s="102"/>
      <c r="S434" s="102"/>
      <c r="T434" s="102"/>
      <c r="U434" s="102"/>
      <c r="V434" s="102"/>
      <c r="W434" s="102"/>
      <c r="X434" s="102"/>
      <c r="Y434" s="102"/>
      <c r="Z434" s="102"/>
      <c r="AA434" s="102"/>
      <c r="AB434" s="102"/>
    </row>
    <row r="435" ht="12.75" customHeight="1">
      <c r="A435" s="102">
        <v>1168.0</v>
      </c>
      <c r="B435" s="103">
        <v>39177.0</v>
      </c>
      <c r="C435" s="102" t="s">
        <v>228</v>
      </c>
      <c r="D435" s="102" t="s">
        <v>6749</v>
      </c>
      <c r="E435" s="102"/>
      <c r="F435" s="102">
        <v>4700.0</v>
      </c>
      <c r="G435" s="102">
        <v>77.0</v>
      </c>
      <c r="H435" s="102"/>
      <c r="I435" s="102"/>
      <c r="J435" s="102"/>
      <c r="K435" s="102"/>
      <c r="L435" s="102"/>
      <c r="M435" s="102"/>
      <c r="N435" s="102"/>
      <c r="O435" s="102"/>
      <c r="P435" s="102"/>
      <c r="Q435" s="102"/>
      <c r="R435" s="102"/>
      <c r="S435" s="102"/>
      <c r="T435" s="102"/>
      <c r="U435" s="102"/>
      <c r="V435" s="102"/>
      <c r="W435" s="102"/>
      <c r="X435" s="102"/>
      <c r="Y435" s="102"/>
      <c r="Z435" s="102"/>
      <c r="AA435" s="102"/>
      <c r="AB435" s="102"/>
    </row>
    <row r="436" ht="12.75" customHeight="1">
      <c r="A436" s="102">
        <v>1353.0</v>
      </c>
      <c r="B436" s="103">
        <v>39210.0</v>
      </c>
      <c r="C436" s="102" t="s">
        <v>228</v>
      </c>
      <c r="D436" s="102" t="s">
        <v>6737</v>
      </c>
      <c r="E436" s="102"/>
      <c r="F436" s="102">
        <v>4700.0</v>
      </c>
      <c r="G436" s="102">
        <v>77.0</v>
      </c>
      <c r="H436" s="102"/>
      <c r="I436" s="102"/>
      <c r="J436" s="102"/>
      <c r="K436" s="102"/>
      <c r="L436" s="102"/>
      <c r="M436" s="102"/>
      <c r="N436" s="102"/>
      <c r="O436" s="102"/>
      <c r="P436" s="102"/>
      <c r="Q436" s="102"/>
      <c r="R436" s="102"/>
      <c r="S436" s="102"/>
      <c r="T436" s="102"/>
      <c r="U436" s="102"/>
      <c r="V436" s="102"/>
      <c r="W436" s="102"/>
      <c r="X436" s="102"/>
      <c r="Y436" s="102"/>
      <c r="Z436" s="102"/>
      <c r="AA436" s="102"/>
      <c r="AB436" s="102"/>
    </row>
    <row r="437" ht="12.75" customHeight="1">
      <c r="A437" s="102">
        <v>1355.0</v>
      </c>
      <c r="B437" s="103">
        <v>39210.0</v>
      </c>
      <c r="C437" s="102" t="s">
        <v>228</v>
      </c>
      <c r="D437" s="102" t="s">
        <v>6737</v>
      </c>
      <c r="E437" s="102"/>
      <c r="F437" s="102">
        <v>4700.0</v>
      </c>
      <c r="G437" s="102">
        <v>77.0</v>
      </c>
      <c r="H437" s="102"/>
      <c r="I437" s="102"/>
      <c r="J437" s="102"/>
      <c r="K437" s="102"/>
      <c r="L437" s="102"/>
      <c r="M437" s="102"/>
      <c r="N437" s="102"/>
      <c r="O437" s="102"/>
      <c r="P437" s="102"/>
      <c r="Q437" s="102"/>
      <c r="R437" s="102"/>
      <c r="S437" s="102"/>
      <c r="T437" s="102"/>
      <c r="U437" s="102"/>
      <c r="V437" s="102"/>
      <c r="W437" s="102"/>
      <c r="X437" s="102"/>
      <c r="Y437" s="102"/>
      <c r="Z437" s="102"/>
      <c r="AA437" s="102"/>
      <c r="AB437" s="102"/>
    </row>
    <row r="438" ht="12.75" customHeight="1">
      <c r="A438" s="102">
        <v>1183.0</v>
      </c>
      <c r="B438" s="103">
        <v>39221.0</v>
      </c>
      <c r="C438" s="102" t="s">
        <v>228</v>
      </c>
      <c r="D438" s="102" t="s">
        <v>6775</v>
      </c>
      <c r="E438" s="102"/>
      <c r="F438" s="102">
        <v>4700.0</v>
      </c>
      <c r="G438" s="102">
        <v>77.0</v>
      </c>
      <c r="H438" s="102"/>
      <c r="I438" s="102"/>
      <c r="J438" s="102"/>
      <c r="K438" s="102"/>
      <c r="L438" s="102"/>
      <c r="M438" s="102"/>
      <c r="N438" s="102"/>
      <c r="O438" s="102"/>
      <c r="P438" s="102"/>
      <c r="Q438" s="102"/>
      <c r="R438" s="102"/>
      <c r="S438" s="102"/>
      <c r="T438" s="102"/>
      <c r="U438" s="102"/>
      <c r="V438" s="102"/>
      <c r="W438" s="102"/>
      <c r="X438" s="102"/>
      <c r="Y438" s="102"/>
      <c r="Z438" s="102"/>
      <c r="AA438" s="102"/>
      <c r="AB438" s="102"/>
    </row>
    <row r="439" ht="12.75" customHeight="1">
      <c r="A439" s="102">
        <v>11.0</v>
      </c>
      <c r="B439" s="103">
        <v>39265.0</v>
      </c>
      <c r="C439" s="102" t="s">
        <v>228</v>
      </c>
      <c r="D439" s="102" t="s">
        <v>6679</v>
      </c>
      <c r="E439" s="102"/>
      <c r="F439" s="102">
        <v>4700.0</v>
      </c>
      <c r="G439" s="102">
        <v>77.0</v>
      </c>
      <c r="H439" s="102"/>
      <c r="I439" s="102"/>
      <c r="J439" s="102"/>
      <c r="K439" s="102"/>
      <c r="L439" s="102"/>
      <c r="M439" s="102"/>
      <c r="N439" s="102"/>
      <c r="O439" s="102"/>
      <c r="P439" s="102"/>
      <c r="Q439" s="102"/>
      <c r="R439" s="102"/>
      <c r="S439" s="102"/>
      <c r="T439" s="102"/>
      <c r="U439" s="102"/>
      <c r="V439" s="102"/>
      <c r="W439" s="102"/>
      <c r="X439" s="102"/>
      <c r="Y439" s="102"/>
      <c r="Z439" s="102"/>
      <c r="AA439" s="102"/>
      <c r="AB439" s="102"/>
    </row>
    <row r="440" ht="12.75" customHeight="1">
      <c r="A440" s="102">
        <v>1634.0</v>
      </c>
      <c r="B440" s="103">
        <v>39230.0</v>
      </c>
      <c r="C440" s="102" t="s">
        <v>228</v>
      </c>
      <c r="D440" s="102" t="s">
        <v>6629</v>
      </c>
      <c r="E440" s="102"/>
      <c r="F440" s="102">
        <v>4700.0</v>
      </c>
      <c r="G440" s="102">
        <v>78.0</v>
      </c>
      <c r="H440" s="102"/>
      <c r="I440" s="102"/>
      <c r="J440" s="102"/>
      <c r="K440" s="102"/>
      <c r="L440" s="102"/>
      <c r="M440" s="102"/>
      <c r="N440" s="102"/>
      <c r="O440" s="102"/>
      <c r="P440" s="102"/>
      <c r="Q440" s="102"/>
      <c r="R440" s="102"/>
      <c r="S440" s="102"/>
      <c r="T440" s="102"/>
      <c r="U440" s="102"/>
      <c r="V440" s="102"/>
      <c r="W440" s="102"/>
      <c r="X440" s="102"/>
      <c r="Y440" s="102"/>
      <c r="Z440" s="102"/>
      <c r="AA440" s="102"/>
      <c r="AB440" s="102"/>
    </row>
    <row r="441" ht="12.75" customHeight="1">
      <c r="A441" s="106">
        <v>3007.0</v>
      </c>
      <c r="B441" s="107">
        <v>39239.0</v>
      </c>
      <c r="C441" s="102" t="s">
        <v>228</v>
      </c>
      <c r="D441" s="106" t="s">
        <v>6636</v>
      </c>
      <c r="E441" s="106"/>
      <c r="F441" s="106">
        <v>4700.0</v>
      </c>
      <c r="G441" s="106">
        <v>78.0</v>
      </c>
      <c r="H441" s="102"/>
      <c r="I441" s="102"/>
      <c r="J441" s="102"/>
      <c r="K441" s="102"/>
      <c r="L441" s="102"/>
      <c r="M441" s="102"/>
      <c r="N441" s="102"/>
      <c r="O441" s="102"/>
      <c r="P441" s="102"/>
      <c r="Q441" s="102"/>
      <c r="R441" s="102"/>
      <c r="S441" s="102"/>
      <c r="T441" s="102"/>
      <c r="U441" s="102"/>
      <c r="V441" s="102"/>
      <c r="W441" s="102"/>
      <c r="X441" s="102"/>
      <c r="Y441" s="102"/>
      <c r="Z441" s="102"/>
      <c r="AA441" s="102"/>
      <c r="AB441" s="106"/>
    </row>
    <row r="442" ht="12.75" customHeight="1">
      <c r="A442" s="102">
        <v>3063.0</v>
      </c>
      <c r="B442" s="103">
        <v>39241.0</v>
      </c>
      <c r="C442" s="102" t="s">
        <v>228</v>
      </c>
      <c r="D442" s="102" t="s">
        <v>6583</v>
      </c>
      <c r="E442" s="102"/>
      <c r="F442" s="102">
        <v>4700.0</v>
      </c>
      <c r="G442" s="102">
        <v>78.0</v>
      </c>
      <c r="H442" s="102"/>
      <c r="I442" s="102"/>
      <c r="J442" s="102"/>
      <c r="K442" s="102"/>
      <c r="L442" s="102"/>
      <c r="M442" s="102"/>
      <c r="N442" s="102"/>
      <c r="O442" s="102"/>
      <c r="P442" s="102"/>
      <c r="Q442" s="102"/>
      <c r="R442" s="102"/>
      <c r="S442" s="102"/>
      <c r="T442" s="102"/>
      <c r="U442" s="102"/>
      <c r="V442" s="102"/>
      <c r="W442" s="102"/>
      <c r="X442" s="102"/>
      <c r="Y442" s="102"/>
      <c r="Z442" s="102"/>
      <c r="AA442" s="102"/>
      <c r="AB442" s="102"/>
    </row>
    <row r="443" ht="12.75" customHeight="1">
      <c r="A443" s="102">
        <v>13.0</v>
      </c>
      <c r="B443" s="103">
        <v>39266.0</v>
      </c>
      <c r="C443" s="102" t="s">
        <v>228</v>
      </c>
      <c r="D443" s="102" t="s">
        <v>6731</v>
      </c>
      <c r="E443" s="102"/>
      <c r="F443" s="102">
        <v>4700.0</v>
      </c>
      <c r="G443" s="102">
        <v>78.0</v>
      </c>
      <c r="H443" s="102"/>
      <c r="I443" s="102"/>
      <c r="J443" s="102"/>
      <c r="K443" s="102"/>
      <c r="L443" s="102"/>
      <c r="M443" s="102"/>
      <c r="N443" s="102"/>
      <c r="O443" s="102"/>
      <c r="P443" s="102"/>
      <c r="Q443" s="102"/>
      <c r="R443" s="102"/>
      <c r="S443" s="102"/>
      <c r="T443" s="102"/>
      <c r="U443" s="102"/>
      <c r="V443" s="102"/>
      <c r="W443" s="102"/>
      <c r="X443" s="102"/>
      <c r="Y443" s="102"/>
      <c r="Z443" s="102"/>
      <c r="AA443" s="102"/>
      <c r="AB443" s="102"/>
    </row>
    <row r="444" ht="12.75" customHeight="1">
      <c r="A444" s="102">
        <v>3199.0</v>
      </c>
      <c r="B444" s="103">
        <v>39237.0</v>
      </c>
      <c r="C444" s="102" t="s">
        <v>228</v>
      </c>
      <c r="D444" s="102" t="s">
        <v>6673</v>
      </c>
      <c r="E444" s="102"/>
      <c r="F444" s="102">
        <v>4750.0</v>
      </c>
      <c r="G444" s="102">
        <v>76.0</v>
      </c>
      <c r="H444" s="102"/>
      <c r="I444" s="102"/>
      <c r="J444" s="102"/>
      <c r="K444" s="102"/>
      <c r="L444" s="102"/>
      <c r="M444" s="102"/>
      <c r="N444" s="102"/>
      <c r="O444" s="102"/>
      <c r="P444" s="102"/>
      <c r="Q444" s="102"/>
      <c r="R444" s="102"/>
      <c r="S444" s="102"/>
      <c r="T444" s="102"/>
      <c r="U444" s="102"/>
      <c r="V444" s="102"/>
      <c r="W444" s="102"/>
      <c r="X444" s="102"/>
      <c r="Y444" s="102"/>
      <c r="Z444" s="102"/>
      <c r="AA444" s="102"/>
      <c r="AB444" s="102"/>
    </row>
    <row r="445" ht="12.75" customHeight="1">
      <c r="A445" s="106">
        <v>3102.0</v>
      </c>
      <c r="B445" s="107">
        <v>39237.0</v>
      </c>
      <c r="C445" s="102" t="s">
        <v>228</v>
      </c>
      <c r="D445" s="106" t="s">
        <v>6712</v>
      </c>
      <c r="E445" s="106"/>
      <c r="F445" s="106">
        <v>4750.0</v>
      </c>
      <c r="G445" s="106">
        <v>79.0</v>
      </c>
      <c r="H445" s="102"/>
      <c r="I445" s="102"/>
      <c r="J445" s="102"/>
      <c r="K445" s="102"/>
      <c r="L445" s="102"/>
      <c r="M445" s="102"/>
      <c r="N445" s="102"/>
      <c r="O445" s="102"/>
      <c r="P445" s="102"/>
      <c r="Q445" s="102"/>
      <c r="R445" s="102"/>
      <c r="S445" s="102"/>
      <c r="T445" s="102"/>
      <c r="U445" s="102"/>
      <c r="V445" s="102"/>
      <c r="W445" s="102"/>
      <c r="X445" s="102"/>
      <c r="Y445" s="102"/>
      <c r="Z445" s="102"/>
      <c r="AA445" s="102"/>
      <c r="AB445" s="106"/>
    </row>
    <row r="446" ht="12.75" customHeight="1">
      <c r="A446" s="104">
        <v>1603.0</v>
      </c>
      <c r="B446" s="105">
        <v>39227.0</v>
      </c>
      <c r="C446" s="102" t="s">
        <v>228</v>
      </c>
      <c r="D446" s="104" t="s">
        <v>6697</v>
      </c>
      <c r="E446" s="104"/>
      <c r="F446" s="104">
        <v>4800.0</v>
      </c>
      <c r="G446" s="104">
        <v>72.0</v>
      </c>
      <c r="H446" s="102"/>
      <c r="I446" s="102"/>
      <c r="J446" s="102"/>
      <c r="K446" s="102"/>
      <c r="L446" s="102"/>
      <c r="M446" s="102"/>
      <c r="N446" s="102"/>
      <c r="O446" s="102"/>
      <c r="P446" s="102"/>
      <c r="Q446" s="102"/>
      <c r="R446" s="102"/>
      <c r="S446" s="102"/>
      <c r="T446" s="102"/>
      <c r="U446" s="102"/>
      <c r="V446" s="102"/>
      <c r="W446" s="102"/>
      <c r="X446" s="102"/>
      <c r="Y446" s="102"/>
      <c r="Z446" s="102"/>
      <c r="AA446" s="102"/>
      <c r="AB446" s="104"/>
    </row>
    <row r="447" ht="12.75" customHeight="1">
      <c r="A447" s="106">
        <v>1196.0</v>
      </c>
      <c r="B447" s="107">
        <v>39224.0</v>
      </c>
      <c r="C447" s="102" t="s">
        <v>228</v>
      </c>
      <c r="D447" s="106" t="s">
        <v>6636</v>
      </c>
      <c r="E447" s="106"/>
      <c r="F447" s="106">
        <v>4800.0</v>
      </c>
      <c r="G447" s="106">
        <v>74.0</v>
      </c>
      <c r="H447" s="102"/>
      <c r="I447" s="102"/>
      <c r="J447" s="102"/>
      <c r="K447" s="102"/>
      <c r="L447" s="102"/>
      <c r="M447" s="102"/>
      <c r="N447" s="102"/>
      <c r="O447" s="102"/>
      <c r="P447" s="102"/>
      <c r="Q447" s="102"/>
      <c r="R447" s="102"/>
      <c r="S447" s="102"/>
      <c r="T447" s="102"/>
      <c r="U447" s="102"/>
      <c r="V447" s="102"/>
      <c r="W447" s="102"/>
      <c r="X447" s="102"/>
      <c r="Y447" s="102"/>
      <c r="Z447" s="102"/>
      <c r="AA447" s="102"/>
      <c r="AB447" s="106"/>
    </row>
    <row r="448" ht="12.75" customHeight="1">
      <c r="A448" s="102">
        <v>3156.0</v>
      </c>
      <c r="B448" s="103">
        <v>39259.0</v>
      </c>
      <c r="C448" s="102" t="s">
        <v>228</v>
      </c>
      <c r="D448" s="102" t="s">
        <v>6769</v>
      </c>
      <c r="E448" s="102"/>
      <c r="F448" s="102">
        <v>4800.0</v>
      </c>
      <c r="G448" s="102">
        <v>75.0</v>
      </c>
      <c r="H448" s="102"/>
      <c r="I448" s="102"/>
      <c r="J448" s="102"/>
      <c r="K448" s="102"/>
      <c r="L448" s="102"/>
      <c r="M448" s="102"/>
      <c r="N448" s="102"/>
      <c r="O448" s="102"/>
      <c r="P448" s="102"/>
      <c r="Q448" s="102"/>
      <c r="R448" s="102"/>
      <c r="S448" s="102"/>
      <c r="T448" s="102"/>
      <c r="U448" s="102"/>
      <c r="V448" s="102"/>
      <c r="W448" s="102"/>
      <c r="X448" s="102"/>
      <c r="Y448" s="102"/>
      <c r="Z448" s="102"/>
      <c r="AA448" s="102"/>
      <c r="AB448" s="102"/>
    </row>
    <row r="449" ht="12.75" customHeight="1">
      <c r="A449" s="106">
        <v>77.0</v>
      </c>
      <c r="B449" s="107">
        <v>39280.0</v>
      </c>
      <c r="C449" s="102" t="s">
        <v>228</v>
      </c>
      <c r="D449" s="106" t="s">
        <v>6776</v>
      </c>
      <c r="E449" s="106"/>
      <c r="F449" s="106">
        <v>4800.0</v>
      </c>
      <c r="G449" s="106">
        <v>75.0</v>
      </c>
      <c r="H449" s="102"/>
      <c r="I449" s="102"/>
      <c r="J449" s="102"/>
      <c r="K449" s="102"/>
      <c r="L449" s="102"/>
      <c r="M449" s="102"/>
      <c r="N449" s="102"/>
      <c r="O449" s="102"/>
      <c r="P449" s="102"/>
      <c r="Q449" s="102"/>
      <c r="R449" s="102"/>
      <c r="S449" s="102"/>
      <c r="T449" s="102"/>
      <c r="U449" s="102"/>
      <c r="V449" s="102"/>
      <c r="W449" s="102"/>
      <c r="X449" s="102"/>
      <c r="Y449" s="102"/>
      <c r="Z449" s="102"/>
      <c r="AA449" s="102"/>
      <c r="AB449" s="106"/>
    </row>
    <row r="450" ht="12.75" customHeight="1">
      <c r="A450" s="106">
        <v>1326.0</v>
      </c>
      <c r="B450" s="107">
        <v>39202.0</v>
      </c>
      <c r="C450" s="102" t="s">
        <v>228</v>
      </c>
      <c r="D450" s="106" t="s">
        <v>6710</v>
      </c>
      <c r="E450" s="106"/>
      <c r="F450" s="106">
        <v>4800.0</v>
      </c>
      <c r="G450" s="106">
        <v>76.0</v>
      </c>
      <c r="H450" s="102"/>
      <c r="I450" s="102"/>
      <c r="J450" s="102"/>
      <c r="K450" s="102"/>
      <c r="L450" s="102"/>
      <c r="M450" s="102"/>
      <c r="N450" s="102"/>
      <c r="O450" s="102"/>
      <c r="P450" s="102"/>
      <c r="Q450" s="102"/>
      <c r="R450" s="102"/>
      <c r="S450" s="102"/>
      <c r="T450" s="102"/>
      <c r="U450" s="102"/>
      <c r="V450" s="102"/>
      <c r="W450" s="102"/>
      <c r="X450" s="102"/>
      <c r="Y450" s="102"/>
      <c r="Z450" s="102"/>
      <c r="AA450" s="102"/>
      <c r="AB450" s="106"/>
    </row>
    <row r="451" ht="12.75" customHeight="1">
      <c r="A451" s="102">
        <v>1357.0</v>
      </c>
      <c r="B451" s="103">
        <v>39211.0</v>
      </c>
      <c r="C451" s="102" t="s">
        <v>228</v>
      </c>
      <c r="D451" s="102" t="s">
        <v>6619</v>
      </c>
      <c r="E451" s="102"/>
      <c r="F451" s="102">
        <v>4800.0</v>
      </c>
      <c r="G451" s="102">
        <v>76.0</v>
      </c>
      <c r="H451" s="102"/>
      <c r="I451" s="102"/>
      <c r="J451" s="102"/>
      <c r="K451" s="102"/>
      <c r="L451" s="102"/>
      <c r="M451" s="102"/>
      <c r="N451" s="102"/>
      <c r="O451" s="102"/>
      <c r="P451" s="102"/>
      <c r="Q451" s="102"/>
      <c r="R451" s="102"/>
      <c r="S451" s="102"/>
      <c r="T451" s="102"/>
      <c r="U451" s="102"/>
      <c r="V451" s="102"/>
      <c r="W451" s="102"/>
      <c r="X451" s="102"/>
      <c r="Y451" s="102"/>
      <c r="Z451" s="102"/>
      <c r="AA451" s="102"/>
      <c r="AB451" s="102"/>
    </row>
    <row r="452" ht="12.75" customHeight="1">
      <c r="A452" s="102">
        <v>1360.0</v>
      </c>
      <c r="B452" s="103">
        <v>39211.0</v>
      </c>
      <c r="C452" s="102" t="s">
        <v>228</v>
      </c>
      <c r="D452" s="102" t="s">
        <v>6775</v>
      </c>
      <c r="E452" s="102"/>
      <c r="F452" s="102">
        <v>4800.0</v>
      </c>
      <c r="G452" s="102">
        <v>76.0</v>
      </c>
      <c r="H452" s="102"/>
      <c r="I452" s="102"/>
      <c r="J452" s="102"/>
      <c r="K452" s="102"/>
      <c r="L452" s="102"/>
      <c r="M452" s="102"/>
      <c r="N452" s="102"/>
      <c r="O452" s="102"/>
      <c r="P452" s="102"/>
      <c r="Q452" s="102"/>
      <c r="R452" s="102"/>
      <c r="S452" s="102"/>
      <c r="T452" s="102"/>
      <c r="U452" s="102"/>
      <c r="V452" s="102"/>
      <c r="W452" s="102"/>
      <c r="X452" s="102"/>
      <c r="Y452" s="102"/>
      <c r="Z452" s="102"/>
      <c r="AA452" s="102"/>
      <c r="AB452" s="102"/>
    </row>
    <row r="453" ht="12.75" customHeight="1">
      <c r="A453" s="102">
        <v>1383.0</v>
      </c>
      <c r="B453" s="103">
        <v>39217.0</v>
      </c>
      <c r="C453" s="102" t="s">
        <v>228</v>
      </c>
      <c r="D453" s="102" t="s">
        <v>6593</v>
      </c>
      <c r="E453" s="102"/>
      <c r="F453" s="102">
        <v>4800.0</v>
      </c>
      <c r="G453" s="102">
        <v>76.0</v>
      </c>
      <c r="H453" s="102"/>
      <c r="I453" s="102"/>
      <c r="J453" s="102"/>
      <c r="K453" s="102"/>
      <c r="L453" s="102"/>
      <c r="M453" s="102"/>
      <c r="N453" s="102"/>
      <c r="O453" s="102"/>
      <c r="P453" s="102"/>
      <c r="Q453" s="102"/>
      <c r="R453" s="102"/>
      <c r="S453" s="102"/>
      <c r="T453" s="102"/>
      <c r="U453" s="102"/>
      <c r="V453" s="102"/>
      <c r="W453" s="102"/>
      <c r="X453" s="102"/>
      <c r="Y453" s="102"/>
      <c r="Z453" s="102"/>
      <c r="AA453" s="102"/>
      <c r="AB453" s="102"/>
    </row>
    <row r="454" ht="12.75" customHeight="1">
      <c r="A454" s="102">
        <v>1181.0</v>
      </c>
      <c r="B454" s="103">
        <v>39221.0</v>
      </c>
      <c r="C454" s="102" t="s">
        <v>228</v>
      </c>
      <c r="D454" s="102" t="s">
        <v>6588</v>
      </c>
      <c r="E454" s="102"/>
      <c r="F454" s="102">
        <v>4800.0</v>
      </c>
      <c r="G454" s="102">
        <v>76.0</v>
      </c>
      <c r="H454" s="102"/>
      <c r="I454" s="102"/>
      <c r="J454" s="102"/>
      <c r="K454" s="102"/>
      <c r="L454" s="102"/>
      <c r="M454" s="102"/>
      <c r="N454" s="102"/>
      <c r="O454" s="102"/>
      <c r="P454" s="102"/>
      <c r="Q454" s="102"/>
      <c r="R454" s="102"/>
      <c r="S454" s="102"/>
      <c r="T454" s="102"/>
      <c r="U454" s="102"/>
      <c r="V454" s="102"/>
      <c r="W454" s="102"/>
      <c r="X454" s="102"/>
      <c r="Y454" s="102"/>
      <c r="Z454" s="102"/>
      <c r="AA454" s="102"/>
      <c r="AB454" s="102"/>
    </row>
    <row r="455" ht="12.75" customHeight="1">
      <c r="A455" s="102">
        <v>1616.0</v>
      </c>
      <c r="B455" s="103">
        <v>39228.0</v>
      </c>
      <c r="C455" s="102" t="s">
        <v>228</v>
      </c>
      <c r="D455" s="102" t="s">
        <v>6736</v>
      </c>
      <c r="E455" s="102"/>
      <c r="F455" s="102">
        <v>4800.0</v>
      </c>
      <c r="G455" s="102">
        <v>76.0</v>
      </c>
      <c r="H455" s="102"/>
      <c r="I455" s="102"/>
      <c r="J455" s="102"/>
      <c r="K455" s="102"/>
      <c r="L455" s="102"/>
      <c r="M455" s="102"/>
      <c r="N455" s="102"/>
      <c r="O455" s="102"/>
      <c r="P455" s="102"/>
      <c r="Q455" s="102"/>
      <c r="R455" s="102"/>
      <c r="S455" s="102"/>
      <c r="T455" s="102"/>
      <c r="U455" s="102"/>
      <c r="V455" s="102"/>
      <c r="W455" s="102"/>
      <c r="X455" s="102"/>
      <c r="Y455" s="102"/>
      <c r="Z455" s="102"/>
      <c r="AA455" s="102"/>
      <c r="AB455" s="102"/>
    </row>
    <row r="456" ht="12.75" customHeight="1">
      <c r="A456" s="104">
        <v>1654.0</v>
      </c>
      <c r="B456" s="105">
        <v>39232.0</v>
      </c>
      <c r="C456" s="102" t="s">
        <v>228</v>
      </c>
      <c r="D456" s="104" t="s">
        <v>6721</v>
      </c>
      <c r="E456" s="104"/>
      <c r="F456" s="104">
        <v>4800.0</v>
      </c>
      <c r="G456" s="104">
        <v>76.0</v>
      </c>
      <c r="H456" s="102"/>
      <c r="I456" s="102"/>
      <c r="J456" s="102"/>
      <c r="K456" s="102"/>
      <c r="L456" s="102"/>
      <c r="M456" s="102"/>
      <c r="N456" s="102"/>
      <c r="O456" s="102"/>
      <c r="P456" s="102"/>
      <c r="Q456" s="102"/>
      <c r="R456" s="102"/>
      <c r="S456" s="102"/>
      <c r="T456" s="102"/>
      <c r="U456" s="102"/>
      <c r="V456" s="102"/>
      <c r="W456" s="102"/>
      <c r="X456" s="102"/>
      <c r="Y456" s="102"/>
      <c r="Z456" s="102"/>
      <c r="AA456" s="102"/>
      <c r="AB456" s="104"/>
    </row>
    <row r="457" ht="12.75" customHeight="1">
      <c r="A457" s="102">
        <v>3179.0</v>
      </c>
      <c r="B457" s="103">
        <v>39263.0</v>
      </c>
      <c r="C457" s="102" t="s">
        <v>228</v>
      </c>
      <c r="D457" s="102" t="s">
        <v>6777</v>
      </c>
      <c r="E457" s="102"/>
      <c r="F457" s="102">
        <v>4800.0</v>
      </c>
      <c r="G457" s="102">
        <v>76.0</v>
      </c>
      <c r="H457" s="102"/>
      <c r="I457" s="102"/>
      <c r="J457" s="102"/>
      <c r="K457" s="102"/>
      <c r="L457" s="102"/>
      <c r="M457" s="102"/>
      <c r="N457" s="102"/>
      <c r="O457" s="102"/>
      <c r="P457" s="102"/>
      <c r="Q457" s="102"/>
      <c r="R457" s="102"/>
      <c r="S457" s="102"/>
      <c r="T457" s="102"/>
      <c r="U457" s="102"/>
      <c r="V457" s="102"/>
      <c r="W457" s="102"/>
      <c r="X457" s="102"/>
      <c r="Y457" s="102"/>
      <c r="Z457" s="102"/>
      <c r="AA457" s="102"/>
      <c r="AB457" s="102"/>
    </row>
    <row r="458" ht="12.75" customHeight="1">
      <c r="A458" s="102">
        <v>75.0</v>
      </c>
      <c r="B458" s="103">
        <v>39280.0</v>
      </c>
      <c r="C458" s="102" t="s">
        <v>228</v>
      </c>
      <c r="D458" s="102" t="s">
        <v>6778</v>
      </c>
      <c r="E458" s="102"/>
      <c r="F458" s="102">
        <v>4800.0</v>
      </c>
      <c r="G458" s="102">
        <v>76.0</v>
      </c>
      <c r="H458" s="102"/>
      <c r="I458" s="102"/>
      <c r="J458" s="102"/>
      <c r="K458" s="102"/>
      <c r="L458" s="102"/>
      <c r="M458" s="102"/>
      <c r="N458" s="102"/>
      <c r="O458" s="102"/>
      <c r="P458" s="102"/>
      <c r="Q458" s="102"/>
      <c r="R458" s="102"/>
      <c r="S458" s="102"/>
      <c r="T458" s="102"/>
      <c r="U458" s="102"/>
      <c r="V458" s="102"/>
      <c r="W458" s="102"/>
      <c r="X458" s="102"/>
      <c r="Y458" s="102"/>
      <c r="Z458" s="102"/>
      <c r="AA458" s="102"/>
      <c r="AB458" s="102"/>
    </row>
    <row r="459" ht="12.75" customHeight="1">
      <c r="A459" s="106">
        <v>1339.0</v>
      </c>
      <c r="B459" s="107">
        <v>39207.0</v>
      </c>
      <c r="C459" s="102" t="s">
        <v>228</v>
      </c>
      <c r="D459" s="106" t="s">
        <v>6629</v>
      </c>
      <c r="E459" s="106"/>
      <c r="F459" s="106">
        <v>4800.0</v>
      </c>
      <c r="G459" s="106">
        <v>77.0</v>
      </c>
      <c r="H459" s="102"/>
      <c r="I459" s="102"/>
      <c r="J459" s="102"/>
      <c r="K459" s="102"/>
      <c r="L459" s="102"/>
      <c r="M459" s="102"/>
      <c r="N459" s="102"/>
      <c r="O459" s="102"/>
      <c r="P459" s="102"/>
      <c r="Q459" s="102"/>
      <c r="R459" s="102"/>
      <c r="S459" s="102"/>
      <c r="T459" s="102"/>
      <c r="U459" s="102"/>
      <c r="V459" s="102"/>
      <c r="W459" s="102"/>
      <c r="X459" s="102"/>
      <c r="Y459" s="102"/>
      <c r="Z459" s="102"/>
      <c r="AA459" s="102"/>
      <c r="AB459" s="106"/>
    </row>
    <row r="460" ht="12.75" customHeight="1">
      <c r="A460" s="102">
        <v>1361.0</v>
      </c>
      <c r="B460" s="103">
        <v>39214.0</v>
      </c>
      <c r="C460" s="102" t="s">
        <v>228</v>
      </c>
      <c r="D460" s="102" t="s">
        <v>6739</v>
      </c>
      <c r="E460" s="102"/>
      <c r="F460" s="102">
        <v>4800.0</v>
      </c>
      <c r="G460" s="102">
        <v>77.0</v>
      </c>
      <c r="H460" s="102"/>
      <c r="I460" s="102"/>
      <c r="J460" s="102"/>
      <c r="K460" s="102"/>
      <c r="L460" s="102"/>
      <c r="M460" s="102"/>
      <c r="N460" s="102"/>
      <c r="O460" s="102"/>
      <c r="P460" s="102"/>
      <c r="Q460" s="102"/>
      <c r="R460" s="102"/>
      <c r="S460" s="102"/>
      <c r="T460" s="102"/>
      <c r="U460" s="102"/>
      <c r="V460" s="102"/>
      <c r="W460" s="102"/>
      <c r="X460" s="102"/>
      <c r="Y460" s="102"/>
      <c r="Z460" s="102"/>
      <c r="AA460" s="102"/>
      <c r="AB460" s="102"/>
    </row>
    <row r="461" ht="12.75" customHeight="1">
      <c r="A461" s="102">
        <v>1640.0</v>
      </c>
      <c r="B461" s="103">
        <v>39231.0</v>
      </c>
      <c r="C461" s="102" t="s">
        <v>228</v>
      </c>
      <c r="D461" s="102" t="s">
        <v>6764</v>
      </c>
      <c r="E461" s="102"/>
      <c r="F461" s="102">
        <v>4800.0</v>
      </c>
      <c r="G461" s="102">
        <v>77.0</v>
      </c>
      <c r="H461" s="102"/>
      <c r="I461" s="102"/>
      <c r="J461" s="102"/>
      <c r="K461" s="102"/>
      <c r="L461" s="102"/>
      <c r="M461" s="102"/>
      <c r="N461" s="102"/>
      <c r="O461" s="102"/>
      <c r="P461" s="102"/>
      <c r="Q461" s="102"/>
      <c r="R461" s="102"/>
      <c r="S461" s="102"/>
      <c r="T461" s="102"/>
      <c r="U461" s="102"/>
      <c r="V461" s="102"/>
      <c r="W461" s="102"/>
      <c r="X461" s="102"/>
      <c r="Y461" s="102"/>
      <c r="Z461" s="102"/>
      <c r="AA461" s="102"/>
      <c r="AB461" s="102"/>
    </row>
    <row r="462" ht="12.75" customHeight="1">
      <c r="A462" s="106">
        <v>3115.0</v>
      </c>
      <c r="B462" s="107">
        <v>39238.0</v>
      </c>
      <c r="C462" s="102" t="s">
        <v>228</v>
      </c>
      <c r="D462" s="106" t="s">
        <v>6712</v>
      </c>
      <c r="E462" s="106"/>
      <c r="F462" s="106">
        <v>4800.0</v>
      </c>
      <c r="G462" s="106">
        <v>77.0</v>
      </c>
      <c r="H462" s="102"/>
      <c r="I462" s="102"/>
      <c r="J462" s="102"/>
      <c r="K462" s="102"/>
      <c r="L462" s="102"/>
      <c r="M462" s="102"/>
      <c r="N462" s="102"/>
      <c r="O462" s="102"/>
      <c r="P462" s="102"/>
      <c r="Q462" s="102"/>
      <c r="R462" s="102"/>
      <c r="S462" s="102"/>
      <c r="T462" s="102"/>
      <c r="U462" s="102"/>
      <c r="V462" s="102"/>
      <c r="W462" s="102"/>
      <c r="X462" s="102"/>
      <c r="Y462" s="102"/>
      <c r="Z462" s="102"/>
      <c r="AA462" s="102"/>
      <c r="AB462" s="106"/>
    </row>
    <row r="463" ht="12.75" customHeight="1">
      <c r="A463" s="106">
        <v>3006.0</v>
      </c>
      <c r="B463" s="107">
        <v>39239.0</v>
      </c>
      <c r="C463" s="102" t="s">
        <v>228</v>
      </c>
      <c r="D463" s="106" t="s">
        <v>6636</v>
      </c>
      <c r="E463" s="106"/>
      <c r="F463" s="106">
        <v>4800.0</v>
      </c>
      <c r="G463" s="106">
        <v>77.0</v>
      </c>
      <c r="H463" s="102"/>
      <c r="I463" s="102"/>
      <c r="J463" s="102"/>
      <c r="K463" s="102"/>
      <c r="L463" s="102"/>
      <c r="M463" s="102"/>
      <c r="N463" s="102"/>
      <c r="O463" s="102"/>
      <c r="P463" s="102"/>
      <c r="Q463" s="102"/>
      <c r="R463" s="102"/>
      <c r="S463" s="102"/>
      <c r="T463" s="102"/>
      <c r="U463" s="102"/>
      <c r="V463" s="102"/>
      <c r="W463" s="102"/>
      <c r="X463" s="102"/>
      <c r="Y463" s="102"/>
      <c r="Z463" s="102"/>
      <c r="AA463" s="102"/>
      <c r="AB463" s="106"/>
    </row>
    <row r="464" ht="12.75" customHeight="1">
      <c r="A464" s="104">
        <v>3014.0</v>
      </c>
      <c r="B464" s="105">
        <v>39241.0</v>
      </c>
      <c r="C464" s="102" t="s">
        <v>228</v>
      </c>
      <c r="D464" s="104" t="s">
        <v>6779</v>
      </c>
      <c r="E464" s="104"/>
      <c r="F464" s="104">
        <v>4800.0</v>
      </c>
      <c r="G464" s="104">
        <v>77.0</v>
      </c>
      <c r="H464" s="102"/>
      <c r="I464" s="102"/>
      <c r="J464" s="102"/>
      <c r="K464" s="102"/>
      <c r="L464" s="102"/>
      <c r="M464" s="102"/>
      <c r="N464" s="102"/>
      <c r="O464" s="102"/>
      <c r="P464" s="102"/>
      <c r="Q464" s="102"/>
      <c r="R464" s="102"/>
      <c r="S464" s="102"/>
      <c r="T464" s="102"/>
      <c r="U464" s="102"/>
      <c r="V464" s="102"/>
      <c r="W464" s="102"/>
      <c r="X464" s="102"/>
      <c r="Y464" s="102"/>
      <c r="Z464" s="102"/>
      <c r="AA464" s="102"/>
      <c r="AB464" s="104"/>
    </row>
    <row r="465" ht="12.75" customHeight="1">
      <c r="A465" s="102">
        <v>1385.0</v>
      </c>
      <c r="B465" s="103">
        <v>39217.0</v>
      </c>
      <c r="C465" s="102" t="s">
        <v>228</v>
      </c>
      <c r="D465" s="102" t="s">
        <v>6708</v>
      </c>
      <c r="E465" s="102"/>
      <c r="F465" s="102">
        <v>4800.0</v>
      </c>
      <c r="G465" s="102">
        <v>78.0</v>
      </c>
      <c r="H465" s="102"/>
      <c r="I465" s="102"/>
      <c r="J465" s="102"/>
      <c r="K465" s="102"/>
      <c r="L465" s="102"/>
      <c r="M465" s="102"/>
      <c r="N465" s="102"/>
      <c r="O465" s="102"/>
      <c r="P465" s="102"/>
      <c r="Q465" s="102"/>
      <c r="R465" s="102"/>
      <c r="S465" s="102"/>
      <c r="T465" s="102"/>
      <c r="U465" s="102"/>
      <c r="V465" s="102"/>
      <c r="W465" s="102"/>
      <c r="X465" s="102"/>
      <c r="Y465" s="102"/>
      <c r="Z465" s="102"/>
      <c r="AA465" s="102"/>
      <c r="AB465" s="102"/>
    </row>
    <row r="466" ht="12.75" customHeight="1">
      <c r="A466" s="102">
        <v>1392.0</v>
      </c>
      <c r="B466" s="103">
        <v>39217.0</v>
      </c>
      <c r="C466" s="102" t="s">
        <v>228</v>
      </c>
      <c r="D466" s="102" t="s">
        <v>6642</v>
      </c>
      <c r="E466" s="102"/>
      <c r="F466" s="102">
        <v>4800.0</v>
      </c>
      <c r="G466" s="102">
        <v>78.0</v>
      </c>
      <c r="H466" s="102"/>
      <c r="I466" s="102"/>
      <c r="J466" s="102"/>
      <c r="K466" s="102"/>
      <c r="L466" s="102"/>
      <c r="M466" s="102"/>
      <c r="N466" s="102"/>
      <c r="O466" s="102"/>
      <c r="P466" s="102"/>
      <c r="Q466" s="102"/>
      <c r="R466" s="102"/>
      <c r="S466" s="102"/>
      <c r="T466" s="102"/>
      <c r="U466" s="102"/>
      <c r="V466" s="102"/>
      <c r="W466" s="102"/>
      <c r="X466" s="102"/>
      <c r="Y466" s="102"/>
      <c r="Z466" s="102"/>
      <c r="AA466" s="102"/>
      <c r="AB466" s="102"/>
    </row>
    <row r="467" ht="12.75" customHeight="1">
      <c r="A467" s="104">
        <v>3019.0</v>
      </c>
      <c r="B467" s="105">
        <v>39241.0</v>
      </c>
      <c r="C467" s="102" t="s">
        <v>228</v>
      </c>
      <c r="D467" s="104" t="s">
        <v>6586</v>
      </c>
      <c r="E467" s="104"/>
      <c r="F467" s="104">
        <v>4800.0</v>
      </c>
      <c r="G467" s="104">
        <v>78.0</v>
      </c>
      <c r="H467" s="102"/>
      <c r="I467" s="102"/>
      <c r="J467" s="102"/>
      <c r="K467" s="102"/>
      <c r="L467" s="102"/>
      <c r="M467" s="102"/>
      <c r="N467" s="102"/>
      <c r="O467" s="102"/>
      <c r="P467" s="102"/>
      <c r="Q467" s="102"/>
      <c r="R467" s="102"/>
      <c r="S467" s="102"/>
      <c r="T467" s="102"/>
      <c r="U467" s="102"/>
      <c r="V467" s="102"/>
      <c r="W467" s="102"/>
      <c r="X467" s="102"/>
      <c r="Y467" s="102"/>
      <c r="Z467" s="102"/>
      <c r="AA467" s="102"/>
      <c r="AB467" s="104"/>
    </row>
    <row r="468" ht="12.75" customHeight="1">
      <c r="A468" s="104">
        <v>3124.0</v>
      </c>
      <c r="B468" s="105">
        <v>39248.0</v>
      </c>
      <c r="C468" s="102" t="s">
        <v>228</v>
      </c>
      <c r="D468" s="104" t="s">
        <v>6697</v>
      </c>
      <c r="E468" s="104"/>
      <c r="F468" s="104">
        <v>4800.0</v>
      </c>
      <c r="G468" s="104">
        <v>78.0</v>
      </c>
      <c r="H468" s="102"/>
      <c r="I468" s="102"/>
      <c r="J468" s="102"/>
      <c r="K468" s="102"/>
      <c r="L468" s="102"/>
      <c r="M468" s="102"/>
      <c r="N468" s="102"/>
      <c r="O468" s="102"/>
      <c r="P468" s="102"/>
      <c r="Q468" s="102"/>
      <c r="R468" s="102"/>
      <c r="S468" s="102"/>
      <c r="T468" s="102"/>
      <c r="U468" s="102"/>
      <c r="V468" s="102"/>
      <c r="W468" s="102"/>
      <c r="X468" s="102"/>
      <c r="Y468" s="102"/>
      <c r="Z468" s="102"/>
      <c r="AA468" s="102"/>
      <c r="AB468" s="104"/>
    </row>
    <row r="469" ht="12.75" customHeight="1">
      <c r="A469" s="102">
        <v>3037.0</v>
      </c>
      <c r="B469" s="103">
        <v>39256.0</v>
      </c>
      <c r="C469" s="102" t="s">
        <v>228</v>
      </c>
      <c r="D469" s="102" t="s">
        <v>6674</v>
      </c>
      <c r="E469" s="102"/>
      <c r="F469" s="102">
        <v>4800.0</v>
      </c>
      <c r="G469" s="102">
        <v>78.0</v>
      </c>
      <c r="H469" s="102"/>
      <c r="I469" s="102"/>
      <c r="J469" s="102"/>
      <c r="K469" s="102"/>
      <c r="L469" s="102"/>
      <c r="M469" s="102"/>
      <c r="N469" s="102"/>
      <c r="O469" s="102"/>
      <c r="P469" s="102"/>
      <c r="Q469" s="102"/>
      <c r="R469" s="102"/>
      <c r="S469" s="102"/>
      <c r="T469" s="102"/>
      <c r="U469" s="102"/>
      <c r="V469" s="102"/>
      <c r="W469" s="102"/>
      <c r="X469" s="102"/>
      <c r="Y469" s="102"/>
      <c r="Z469" s="102"/>
      <c r="AA469" s="102"/>
      <c r="AB469" s="102"/>
    </row>
    <row r="470" ht="12.75" customHeight="1">
      <c r="A470" s="102">
        <v>1178.0</v>
      </c>
      <c r="B470" s="103">
        <v>39186.0</v>
      </c>
      <c r="C470" s="102" t="s">
        <v>228</v>
      </c>
      <c r="D470" s="102" t="s">
        <v>6715</v>
      </c>
      <c r="E470" s="102"/>
      <c r="F470" s="102">
        <v>4800.0</v>
      </c>
      <c r="G470" s="102">
        <v>79.0</v>
      </c>
      <c r="H470" s="102"/>
      <c r="I470" s="102"/>
      <c r="J470" s="102"/>
      <c r="K470" s="102"/>
      <c r="L470" s="102"/>
      <c r="M470" s="102"/>
      <c r="N470" s="102"/>
      <c r="O470" s="102"/>
      <c r="P470" s="102"/>
      <c r="Q470" s="102"/>
      <c r="R470" s="102"/>
      <c r="S470" s="102"/>
      <c r="T470" s="102"/>
      <c r="U470" s="102"/>
      <c r="V470" s="102"/>
      <c r="W470" s="102"/>
      <c r="X470" s="102"/>
      <c r="Y470" s="102"/>
      <c r="Z470" s="102"/>
      <c r="AA470" s="102"/>
      <c r="AB470" s="102"/>
    </row>
    <row r="471" ht="12.75" customHeight="1">
      <c r="A471" s="106">
        <v>3029.0</v>
      </c>
      <c r="B471" s="107">
        <v>39255.0</v>
      </c>
      <c r="C471" s="102" t="s">
        <v>228</v>
      </c>
      <c r="D471" s="106" t="s">
        <v>6711</v>
      </c>
      <c r="E471" s="106"/>
      <c r="F471" s="106">
        <v>4800.0</v>
      </c>
      <c r="G471" s="106">
        <v>79.0</v>
      </c>
      <c r="H471" s="102"/>
      <c r="I471" s="102"/>
      <c r="J471" s="102"/>
      <c r="K471" s="102"/>
      <c r="L471" s="102"/>
      <c r="M471" s="102"/>
      <c r="N471" s="102"/>
      <c r="O471" s="102"/>
      <c r="P471" s="102"/>
      <c r="Q471" s="102"/>
      <c r="R471" s="102"/>
      <c r="S471" s="102"/>
      <c r="T471" s="102"/>
      <c r="U471" s="102"/>
      <c r="V471" s="102"/>
      <c r="W471" s="102"/>
      <c r="X471" s="102"/>
      <c r="Y471" s="102"/>
      <c r="Z471" s="102"/>
      <c r="AA471" s="102"/>
      <c r="AB471" s="106"/>
    </row>
    <row r="472" ht="12.75" customHeight="1">
      <c r="A472" s="106">
        <v>42.0</v>
      </c>
      <c r="B472" s="107">
        <v>39274.0</v>
      </c>
      <c r="C472" s="102" t="s">
        <v>228</v>
      </c>
      <c r="D472" s="106" t="s">
        <v>6711</v>
      </c>
      <c r="E472" s="106"/>
      <c r="F472" s="106">
        <v>4800.0</v>
      </c>
      <c r="G472" s="106">
        <v>79.0</v>
      </c>
      <c r="H472" s="102"/>
      <c r="I472" s="102"/>
      <c r="J472" s="102"/>
      <c r="K472" s="102"/>
      <c r="L472" s="102"/>
      <c r="M472" s="102"/>
      <c r="N472" s="102"/>
      <c r="O472" s="102"/>
      <c r="P472" s="102"/>
      <c r="Q472" s="102"/>
      <c r="R472" s="102"/>
      <c r="S472" s="102"/>
      <c r="T472" s="102"/>
      <c r="U472" s="102"/>
      <c r="V472" s="102"/>
      <c r="W472" s="102"/>
      <c r="X472" s="102"/>
      <c r="Y472" s="102"/>
      <c r="Z472" s="102"/>
      <c r="AA472" s="102"/>
      <c r="AB472" s="106"/>
    </row>
    <row r="473" ht="12.75" customHeight="1">
      <c r="A473" s="102">
        <v>85.0</v>
      </c>
      <c r="B473" s="103">
        <v>39281.0</v>
      </c>
      <c r="C473" s="102" t="s">
        <v>228</v>
      </c>
      <c r="D473" s="102" t="s">
        <v>6780</v>
      </c>
      <c r="E473" s="102"/>
      <c r="F473" s="102">
        <v>4800.0</v>
      </c>
      <c r="G473" s="102">
        <v>79.0</v>
      </c>
      <c r="H473" s="102"/>
      <c r="I473" s="102"/>
      <c r="J473" s="102"/>
      <c r="K473" s="102"/>
      <c r="L473" s="102"/>
      <c r="M473" s="102"/>
      <c r="N473" s="102"/>
      <c r="O473" s="102"/>
      <c r="P473" s="102"/>
      <c r="Q473" s="102"/>
      <c r="R473" s="102"/>
      <c r="S473" s="102"/>
      <c r="T473" s="102"/>
      <c r="U473" s="102"/>
      <c r="V473" s="102"/>
      <c r="W473" s="102"/>
      <c r="X473" s="102"/>
      <c r="Y473" s="102"/>
      <c r="Z473" s="102"/>
      <c r="AA473" s="102"/>
      <c r="AB473" s="102"/>
    </row>
    <row r="474" ht="12.75" customHeight="1">
      <c r="A474" s="102">
        <v>68.0</v>
      </c>
      <c r="B474" s="103">
        <v>39279.0</v>
      </c>
      <c r="C474" s="102" t="s">
        <v>228</v>
      </c>
      <c r="D474" s="102" t="s">
        <v>6781</v>
      </c>
      <c r="E474" s="102"/>
      <c r="F474" s="102">
        <v>4800.0</v>
      </c>
      <c r="G474" s="102">
        <v>80.0</v>
      </c>
      <c r="H474" s="102"/>
      <c r="I474" s="102"/>
      <c r="J474" s="102"/>
      <c r="K474" s="102"/>
      <c r="L474" s="102"/>
      <c r="M474" s="102"/>
      <c r="N474" s="102"/>
      <c r="O474" s="102"/>
      <c r="P474" s="102"/>
      <c r="Q474" s="102"/>
      <c r="R474" s="102"/>
      <c r="S474" s="102"/>
      <c r="T474" s="102"/>
      <c r="U474" s="102"/>
      <c r="V474" s="102"/>
      <c r="W474" s="102"/>
      <c r="X474" s="102"/>
      <c r="Y474" s="102"/>
      <c r="Z474" s="102"/>
      <c r="AA474" s="102"/>
      <c r="AB474" s="102"/>
    </row>
    <row r="475" ht="12.75" customHeight="1">
      <c r="A475" s="102">
        <v>29.0</v>
      </c>
      <c r="B475" s="103">
        <v>39271.0</v>
      </c>
      <c r="C475" s="102" t="s">
        <v>228</v>
      </c>
      <c r="D475" s="102" t="s">
        <v>6690</v>
      </c>
      <c r="E475" s="102"/>
      <c r="F475" s="102">
        <v>4800.0</v>
      </c>
      <c r="G475" s="102">
        <v>82.0</v>
      </c>
      <c r="H475" s="102"/>
      <c r="I475" s="102"/>
      <c r="J475" s="102"/>
      <c r="K475" s="102"/>
      <c r="L475" s="102"/>
      <c r="M475" s="102"/>
      <c r="N475" s="102"/>
      <c r="O475" s="102"/>
      <c r="P475" s="102"/>
      <c r="Q475" s="102"/>
      <c r="R475" s="102"/>
      <c r="S475" s="102"/>
      <c r="T475" s="102"/>
      <c r="U475" s="102"/>
      <c r="V475" s="102"/>
      <c r="W475" s="102"/>
      <c r="X475" s="102"/>
      <c r="Y475" s="102"/>
      <c r="Z475" s="102"/>
      <c r="AA475" s="102"/>
      <c r="AB475" s="102"/>
    </row>
    <row r="476" ht="12.75" customHeight="1">
      <c r="A476" s="102">
        <v>1334.0</v>
      </c>
      <c r="B476" s="103">
        <v>39206.0</v>
      </c>
      <c r="C476" s="102" t="s">
        <v>228</v>
      </c>
      <c r="D476" s="102" t="s">
        <v>6662</v>
      </c>
      <c r="E476" s="102"/>
      <c r="F476" s="102">
        <v>4850.0</v>
      </c>
      <c r="G476" s="102">
        <v>76.0</v>
      </c>
      <c r="H476" s="102"/>
      <c r="I476" s="102"/>
      <c r="J476" s="102"/>
      <c r="K476" s="102"/>
      <c r="L476" s="102"/>
      <c r="M476" s="102"/>
      <c r="N476" s="102"/>
      <c r="O476" s="102"/>
      <c r="P476" s="102"/>
      <c r="Q476" s="102"/>
      <c r="R476" s="102"/>
      <c r="S476" s="102"/>
      <c r="T476" s="102"/>
      <c r="U476" s="102"/>
      <c r="V476" s="102"/>
      <c r="W476" s="102"/>
      <c r="X476" s="102"/>
      <c r="Y476" s="102"/>
      <c r="Z476" s="102"/>
      <c r="AA476" s="102"/>
      <c r="AB476" s="102"/>
    </row>
    <row r="477" ht="12.75" customHeight="1">
      <c r="A477" s="102">
        <v>3089.0</v>
      </c>
      <c r="B477" s="103">
        <v>39245.0</v>
      </c>
      <c r="C477" s="102" t="s">
        <v>228</v>
      </c>
      <c r="D477" s="102" t="s">
        <v>6662</v>
      </c>
      <c r="E477" s="102"/>
      <c r="F477" s="102">
        <v>4850.0</v>
      </c>
      <c r="G477" s="102">
        <v>76.0</v>
      </c>
      <c r="H477" s="102"/>
      <c r="I477" s="102"/>
      <c r="J477" s="102"/>
      <c r="K477" s="102"/>
      <c r="L477" s="102"/>
      <c r="M477" s="102"/>
      <c r="N477" s="102"/>
      <c r="O477" s="102"/>
      <c r="P477" s="102"/>
      <c r="Q477" s="102"/>
      <c r="R477" s="102"/>
      <c r="S477" s="102"/>
      <c r="T477" s="102"/>
      <c r="U477" s="102"/>
      <c r="V477" s="102"/>
      <c r="W477" s="102"/>
      <c r="X477" s="102"/>
      <c r="Y477" s="102"/>
      <c r="Z477" s="102"/>
      <c r="AA477" s="102"/>
      <c r="AB477" s="102"/>
    </row>
    <row r="478" ht="12.75" customHeight="1">
      <c r="A478" s="102">
        <v>3071.0</v>
      </c>
      <c r="B478" s="103">
        <v>39244.0</v>
      </c>
      <c r="C478" s="102" t="s">
        <v>228</v>
      </c>
      <c r="D478" s="102" t="s">
        <v>6668</v>
      </c>
      <c r="E478" s="102"/>
      <c r="F478" s="102">
        <v>4850.0</v>
      </c>
      <c r="G478" s="102">
        <v>78.0</v>
      </c>
      <c r="H478" s="102"/>
      <c r="I478" s="102"/>
      <c r="J478" s="102"/>
      <c r="K478" s="102"/>
      <c r="L478" s="102"/>
      <c r="M478" s="102"/>
      <c r="N478" s="102"/>
      <c r="O478" s="102"/>
      <c r="P478" s="102"/>
      <c r="Q478" s="102"/>
      <c r="R478" s="102"/>
      <c r="S478" s="102"/>
      <c r="T478" s="102"/>
      <c r="U478" s="102"/>
      <c r="V478" s="102"/>
      <c r="W478" s="102"/>
      <c r="X478" s="102"/>
      <c r="Y478" s="102"/>
      <c r="Z478" s="102"/>
      <c r="AA478" s="102"/>
      <c r="AB478" s="102"/>
    </row>
    <row r="479" ht="12.75" customHeight="1">
      <c r="A479" s="106">
        <v>3158.0</v>
      </c>
      <c r="B479" s="107">
        <v>39259.0</v>
      </c>
      <c r="C479" s="102" t="s">
        <v>228</v>
      </c>
      <c r="D479" s="106" t="s">
        <v>6629</v>
      </c>
      <c r="E479" s="106"/>
      <c r="F479" s="106">
        <v>4850.0</v>
      </c>
      <c r="G479" s="106">
        <v>78.0</v>
      </c>
      <c r="H479" s="102"/>
      <c r="I479" s="102"/>
      <c r="J479" s="102"/>
      <c r="K479" s="102"/>
      <c r="L479" s="102"/>
      <c r="M479" s="102"/>
      <c r="N479" s="102"/>
      <c r="O479" s="102"/>
      <c r="P479" s="102"/>
      <c r="Q479" s="102"/>
      <c r="R479" s="102"/>
      <c r="S479" s="102"/>
      <c r="T479" s="102"/>
      <c r="U479" s="102"/>
      <c r="V479" s="102"/>
      <c r="W479" s="102"/>
      <c r="X479" s="102"/>
      <c r="Y479" s="102"/>
      <c r="Z479" s="102"/>
      <c r="AA479" s="102"/>
      <c r="AB479" s="106"/>
    </row>
    <row r="480" ht="12.75" customHeight="1">
      <c r="A480" s="102">
        <v>1390.0</v>
      </c>
      <c r="B480" s="103">
        <v>39217.0</v>
      </c>
      <c r="C480" s="102" t="s">
        <v>228</v>
      </c>
      <c r="D480" s="102" t="s">
        <v>6709</v>
      </c>
      <c r="E480" s="102"/>
      <c r="F480" s="102">
        <v>4900.0</v>
      </c>
      <c r="G480" s="102">
        <v>74.0</v>
      </c>
      <c r="H480" s="102"/>
      <c r="I480" s="102"/>
      <c r="J480" s="102"/>
      <c r="K480" s="102"/>
      <c r="L480" s="102"/>
      <c r="M480" s="102"/>
      <c r="N480" s="102"/>
      <c r="O480" s="102"/>
      <c r="P480" s="102"/>
      <c r="Q480" s="102"/>
      <c r="R480" s="102"/>
      <c r="S480" s="102"/>
      <c r="T480" s="102"/>
      <c r="U480" s="102"/>
      <c r="V480" s="102"/>
      <c r="W480" s="102"/>
      <c r="X480" s="102"/>
      <c r="Y480" s="102"/>
      <c r="Z480" s="102"/>
      <c r="AA480" s="102"/>
      <c r="AB480" s="102"/>
    </row>
    <row r="481" ht="12.75" customHeight="1">
      <c r="A481" s="106">
        <v>3107.0</v>
      </c>
      <c r="B481" s="107">
        <v>39237.0</v>
      </c>
      <c r="C481" s="102" t="s">
        <v>228</v>
      </c>
      <c r="D481" s="106" t="s">
        <v>6685</v>
      </c>
      <c r="E481" s="106"/>
      <c r="F481" s="106">
        <v>4900.0</v>
      </c>
      <c r="G481" s="106">
        <v>74.0</v>
      </c>
      <c r="H481" s="102"/>
      <c r="I481" s="102"/>
      <c r="J481" s="102"/>
      <c r="K481" s="102"/>
      <c r="L481" s="102"/>
      <c r="M481" s="102"/>
      <c r="N481" s="102"/>
      <c r="O481" s="102"/>
      <c r="P481" s="102"/>
      <c r="Q481" s="102"/>
      <c r="R481" s="102"/>
      <c r="S481" s="102"/>
      <c r="T481" s="102"/>
      <c r="U481" s="102"/>
      <c r="V481" s="102"/>
      <c r="W481" s="102"/>
      <c r="X481" s="102"/>
      <c r="Y481" s="102"/>
      <c r="Z481" s="102"/>
      <c r="AA481" s="102"/>
      <c r="AB481" s="106"/>
    </row>
    <row r="482" ht="12.75" customHeight="1">
      <c r="A482" s="102">
        <v>1354.0</v>
      </c>
      <c r="B482" s="103">
        <v>39210.0</v>
      </c>
      <c r="C482" s="102" t="s">
        <v>228</v>
      </c>
      <c r="D482" s="102" t="s">
        <v>6662</v>
      </c>
      <c r="E482" s="102"/>
      <c r="F482" s="102">
        <v>4900.0</v>
      </c>
      <c r="G482" s="102">
        <v>76.0</v>
      </c>
      <c r="H482" s="102"/>
      <c r="I482" s="102"/>
      <c r="J482" s="102"/>
      <c r="K482" s="102"/>
      <c r="L482" s="102"/>
      <c r="M482" s="102"/>
      <c r="N482" s="102"/>
      <c r="O482" s="102"/>
      <c r="P482" s="102"/>
      <c r="Q482" s="102"/>
      <c r="R482" s="102"/>
      <c r="S482" s="102"/>
      <c r="T482" s="102"/>
      <c r="U482" s="102"/>
      <c r="V482" s="102"/>
      <c r="W482" s="102"/>
      <c r="X482" s="102"/>
      <c r="Y482" s="102"/>
      <c r="Z482" s="102"/>
      <c r="AA482" s="102"/>
      <c r="AB482" s="102"/>
    </row>
    <row r="483" ht="12.75" customHeight="1">
      <c r="A483" s="102">
        <v>1632.0</v>
      </c>
      <c r="B483" s="103">
        <v>39230.0</v>
      </c>
      <c r="C483" s="102" t="s">
        <v>228</v>
      </c>
      <c r="D483" s="102" t="s">
        <v>6690</v>
      </c>
      <c r="E483" s="102"/>
      <c r="F483" s="102">
        <v>4900.0</v>
      </c>
      <c r="G483" s="102">
        <v>76.0</v>
      </c>
      <c r="H483" s="102"/>
      <c r="I483" s="102"/>
      <c r="J483" s="102"/>
      <c r="K483" s="102"/>
      <c r="L483" s="102"/>
      <c r="M483" s="102"/>
      <c r="N483" s="102"/>
      <c r="O483" s="102"/>
      <c r="P483" s="102"/>
      <c r="Q483" s="102"/>
      <c r="R483" s="102"/>
      <c r="S483" s="102"/>
      <c r="T483" s="102"/>
      <c r="U483" s="102"/>
      <c r="V483" s="102"/>
      <c r="W483" s="102"/>
      <c r="X483" s="102"/>
      <c r="Y483" s="102"/>
      <c r="Z483" s="102"/>
      <c r="AA483" s="102"/>
      <c r="AB483" s="102"/>
    </row>
    <row r="484" ht="12.75" customHeight="1">
      <c r="A484" s="102">
        <v>1345.0</v>
      </c>
      <c r="B484" s="103">
        <v>39208.0</v>
      </c>
      <c r="C484" s="102" t="s">
        <v>228</v>
      </c>
      <c r="D484" s="102" t="s">
        <v>6662</v>
      </c>
      <c r="E484" s="102"/>
      <c r="F484" s="102">
        <v>4900.0</v>
      </c>
      <c r="G484" s="102">
        <v>77.0</v>
      </c>
      <c r="H484" s="102"/>
      <c r="I484" s="102"/>
      <c r="J484" s="102"/>
      <c r="K484" s="102"/>
      <c r="L484" s="102"/>
      <c r="M484" s="102"/>
      <c r="N484" s="102"/>
      <c r="O484" s="102"/>
      <c r="P484" s="102"/>
      <c r="Q484" s="102"/>
      <c r="R484" s="102"/>
      <c r="S484" s="102"/>
      <c r="T484" s="102"/>
      <c r="U484" s="102"/>
      <c r="V484" s="102"/>
      <c r="W484" s="102"/>
      <c r="X484" s="102"/>
      <c r="Y484" s="102"/>
      <c r="Z484" s="102"/>
      <c r="AA484" s="102"/>
      <c r="AB484" s="102"/>
    </row>
    <row r="485" ht="12.75" customHeight="1">
      <c r="A485" s="106">
        <v>3185.0</v>
      </c>
      <c r="B485" s="107">
        <v>39235.0</v>
      </c>
      <c r="C485" s="102" t="s">
        <v>228</v>
      </c>
      <c r="D485" s="106" t="s">
        <v>6712</v>
      </c>
      <c r="E485" s="106"/>
      <c r="F485" s="106">
        <v>4900.0</v>
      </c>
      <c r="G485" s="106">
        <v>77.0</v>
      </c>
      <c r="H485" s="102"/>
      <c r="I485" s="102"/>
      <c r="J485" s="102"/>
      <c r="K485" s="102"/>
      <c r="L485" s="102"/>
      <c r="M485" s="102"/>
      <c r="N485" s="102"/>
      <c r="O485" s="102"/>
      <c r="P485" s="102"/>
      <c r="Q485" s="102"/>
      <c r="R485" s="102"/>
      <c r="S485" s="102"/>
      <c r="T485" s="102"/>
      <c r="U485" s="102"/>
      <c r="V485" s="102"/>
      <c r="W485" s="102"/>
      <c r="X485" s="102"/>
      <c r="Y485" s="102"/>
      <c r="Z485" s="102"/>
      <c r="AA485" s="102"/>
      <c r="AB485" s="106"/>
    </row>
    <row r="486" ht="12.75" customHeight="1">
      <c r="A486" s="102">
        <v>1169.0</v>
      </c>
      <c r="B486" s="103">
        <v>39178.0</v>
      </c>
      <c r="C486" s="102" t="s">
        <v>228</v>
      </c>
      <c r="D486" s="102" t="s">
        <v>6619</v>
      </c>
      <c r="E486" s="102"/>
      <c r="F486" s="102">
        <v>4900.0</v>
      </c>
      <c r="G486" s="102">
        <v>78.0</v>
      </c>
      <c r="H486" s="102"/>
      <c r="I486" s="102"/>
      <c r="J486" s="102"/>
      <c r="K486" s="102"/>
      <c r="L486" s="102"/>
      <c r="M486" s="102"/>
      <c r="N486" s="102"/>
      <c r="O486" s="102"/>
      <c r="P486" s="102"/>
      <c r="Q486" s="102"/>
      <c r="R486" s="102"/>
      <c r="S486" s="102"/>
      <c r="T486" s="102"/>
      <c r="U486" s="102"/>
      <c r="V486" s="102"/>
      <c r="W486" s="102"/>
      <c r="X486" s="102"/>
      <c r="Y486" s="102"/>
      <c r="Z486" s="102"/>
      <c r="AA486" s="102"/>
      <c r="AB486" s="102"/>
    </row>
    <row r="487" ht="12.75" customHeight="1">
      <c r="A487" s="106">
        <v>1396.0</v>
      </c>
      <c r="B487" s="107">
        <v>39220.0</v>
      </c>
      <c r="C487" s="102" t="s">
        <v>228</v>
      </c>
      <c r="D487" s="106" t="s">
        <v>6596</v>
      </c>
      <c r="E487" s="106"/>
      <c r="F487" s="106">
        <v>4900.0</v>
      </c>
      <c r="G487" s="106">
        <v>78.0</v>
      </c>
      <c r="H487" s="102"/>
      <c r="I487" s="102"/>
      <c r="J487" s="102"/>
      <c r="K487" s="102"/>
      <c r="L487" s="102"/>
      <c r="M487" s="102"/>
      <c r="N487" s="102"/>
      <c r="O487" s="102"/>
      <c r="P487" s="102"/>
      <c r="Q487" s="102"/>
      <c r="R487" s="102"/>
      <c r="S487" s="102"/>
      <c r="T487" s="102"/>
      <c r="U487" s="102"/>
      <c r="V487" s="102"/>
      <c r="W487" s="102"/>
      <c r="X487" s="102"/>
      <c r="Y487" s="102"/>
      <c r="Z487" s="102"/>
      <c r="AA487" s="102"/>
      <c r="AB487" s="106"/>
    </row>
    <row r="488" ht="12.75" customHeight="1">
      <c r="A488" s="102">
        <v>1624.0</v>
      </c>
      <c r="B488" s="103">
        <v>39230.0</v>
      </c>
      <c r="C488" s="102" t="s">
        <v>228</v>
      </c>
      <c r="D488" s="102" t="s">
        <v>6737</v>
      </c>
      <c r="E488" s="102"/>
      <c r="F488" s="102">
        <v>4900.0</v>
      </c>
      <c r="G488" s="102">
        <v>78.0</v>
      </c>
      <c r="H488" s="102"/>
      <c r="I488" s="102"/>
      <c r="J488" s="102"/>
      <c r="K488" s="102"/>
      <c r="L488" s="102"/>
      <c r="M488" s="102"/>
      <c r="N488" s="102"/>
      <c r="O488" s="102"/>
      <c r="P488" s="102"/>
      <c r="Q488" s="102"/>
      <c r="R488" s="102"/>
      <c r="S488" s="102"/>
      <c r="T488" s="102"/>
      <c r="U488" s="102"/>
      <c r="V488" s="102"/>
      <c r="W488" s="102"/>
      <c r="X488" s="102"/>
      <c r="Y488" s="102"/>
      <c r="Z488" s="102"/>
      <c r="AA488" s="102"/>
      <c r="AB488" s="102"/>
    </row>
    <row r="489" ht="12.75" customHeight="1">
      <c r="A489" s="106">
        <v>1398.0</v>
      </c>
      <c r="B489" s="107">
        <v>39220.0</v>
      </c>
      <c r="C489" s="102" t="s">
        <v>228</v>
      </c>
      <c r="D489" s="106" t="s">
        <v>6677</v>
      </c>
      <c r="E489" s="106"/>
      <c r="F489" s="106">
        <v>4900.0</v>
      </c>
      <c r="G489" s="106">
        <v>80.0</v>
      </c>
      <c r="H489" s="102"/>
      <c r="I489" s="102"/>
      <c r="J489" s="102"/>
      <c r="K489" s="102"/>
      <c r="L489" s="102"/>
      <c r="M489" s="102"/>
      <c r="N489" s="102"/>
      <c r="O489" s="102"/>
      <c r="P489" s="102"/>
      <c r="Q489" s="102"/>
      <c r="R489" s="102"/>
      <c r="S489" s="102"/>
      <c r="T489" s="102"/>
      <c r="U489" s="102"/>
      <c r="V489" s="102"/>
      <c r="W489" s="102"/>
      <c r="X489" s="102"/>
      <c r="Y489" s="102"/>
      <c r="Z489" s="102"/>
      <c r="AA489" s="102"/>
      <c r="AB489" s="106"/>
    </row>
    <row r="490" ht="12.75" customHeight="1">
      <c r="A490" s="104">
        <v>1687.0</v>
      </c>
      <c r="B490" s="105">
        <v>39234.0</v>
      </c>
      <c r="C490" s="102" t="s">
        <v>228</v>
      </c>
      <c r="D490" s="104" t="s">
        <v>6768</v>
      </c>
      <c r="E490" s="104"/>
      <c r="F490" s="104">
        <v>4900.0</v>
      </c>
      <c r="G490" s="104">
        <v>80.0</v>
      </c>
      <c r="H490" s="102"/>
      <c r="I490" s="102"/>
      <c r="J490" s="102"/>
      <c r="K490" s="102"/>
      <c r="L490" s="102"/>
      <c r="M490" s="102"/>
      <c r="N490" s="102"/>
      <c r="O490" s="102"/>
      <c r="P490" s="102"/>
      <c r="Q490" s="102"/>
      <c r="R490" s="102"/>
      <c r="S490" s="102"/>
      <c r="T490" s="102"/>
      <c r="U490" s="102"/>
      <c r="V490" s="102"/>
      <c r="W490" s="102"/>
      <c r="X490" s="102"/>
      <c r="Y490" s="102"/>
      <c r="Z490" s="102"/>
      <c r="AA490" s="102"/>
      <c r="AB490" s="104"/>
    </row>
    <row r="491" ht="12.75" customHeight="1">
      <c r="A491" s="102">
        <v>3072.0</v>
      </c>
      <c r="B491" s="103">
        <v>39244.0</v>
      </c>
      <c r="C491" s="102" t="s">
        <v>228</v>
      </c>
      <c r="D491" s="102" t="s">
        <v>6737</v>
      </c>
      <c r="E491" s="102"/>
      <c r="F491" s="102">
        <v>4900.0</v>
      </c>
      <c r="G491" s="102">
        <v>81.0</v>
      </c>
      <c r="H491" s="102"/>
      <c r="I491" s="102"/>
      <c r="J491" s="102"/>
      <c r="K491" s="102"/>
      <c r="L491" s="102"/>
      <c r="M491" s="102"/>
      <c r="N491" s="102"/>
      <c r="O491" s="102"/>
      <c r="P491" s="102"/>
      <c r="Q491" s="102"/>
      <c r="R491" s="102"/>
      <c r="S491" s="102"/>
      <c r="T491" s="102"/>
      <c r="U491" s="102"/>
      <c r="V491" s="102"/>
      <c r="W491" s="102"/>
      <c r="X491" s="102"/>
      <c r="Y491" s="102"/>
      <c r="Z491" s="102"/>
      <c r="AA491" s="102"/>
      <c r="AB491" s="102"/>
    </row>
    <row r="492" ht="12.75" customHeight="1">
      <c r="A492" s="102">
        <v>1656.0</v>
      </c>
      <c r="B492" s="103">
        <v>39234.0</v>
      </c>
      <c r="C492" s="102" t="s">
        <v>228</v>
      </c>
      <c r="D492" s="102" t="s">
        <v>6774</v>
      </c>
      <c r="E492" s="102"/>
      <c r="F492" s="102">
        <v>4950.0</v>
      </c>
      <c r="G492" s="102">
        <v>77.0</v>
      </c>
      <c r="H492" s="102"/>
      <c r="I492" s="102"/>
      <c r="J492" s="102"/>
      <c r="K492" s="102"/>
      <c r="L492" s="102"/>
      <c r="M492" s="102"/>
      <c r="N492" s="102"/>
      <c r="O492" s="102"/>
      <c r="P492" s="102"/>
      <c r="Q492" s="102"/>
      <c r="R492" s="102"/>
      <c r="S492" s="102"/>
      <c r="T492" s="102"/>
      <c r="U492" s="102"/>
      <c r="V492" s="102"/>
      <c r="W492" s="102"/>
      <c r="X492" s="102"/>
      <c r="Y492" s="102"/>
      <c r="Z492" s="102"/>
      <c r="AA492" s="102"/>
      <c r="AB492" s="102"/>
    </row>
    <row r="493" ht="12.75" customHeight="1">
      <c r="A493" s="102">
        <v>3133.0</v>
      </c>
      <c r="B493" s="103">
        <v>39249.0</v>
      </c>
      <c r="C493" s="102" t="s">
        <v>228</v>
      </c>
      <c r="D493" s="102" t="s">
        <v>6713</v>
      </c>
      <c r="E493" s="102"/>
      <c r="F493" s="102">
        <v>4950.0</v>
      </c>
      <c r="G493" s="102">
        <v>78.0</v>
      </c>
      <c r="H493" s="102"/>
      <c r="I493" s="102"/>
      <c r="J493" s="102"/>
      <c r="K493" s="102"/>
      <c r="L493" s="102"/>
      <c r="M493" s="102"/>
      <c r="N493" s="102"/>
      <c r="O493" s="102"/>
      <c r="P493" s="102"/>
      <c r="Q493" s="102"/>
      <c r="R493" s="102"/>
      <c r="S493" s="102"/>
      <c r="T493" s="102"/>
      <c r="U493" s="102"/>
      <c r="V493" s="102"/>
      <c r="W493" s="102"/>
      <c r="X493" s="102"/>
      <c r="Y493" s="102"/>
      <c r="Z493" s="102"/>
      <c r="AA493" s="102"/>
      <c r="AB493" s="102"/>
    </row>
    <row r="494" ht="12.75" customHeight="1">
      <c r="A494" s="102">
        <v>87.0</v>
      </c>
      <c r="B494" s="103">
        <v>39282.0</v>
      </c>
      <c r="C494" s="102" t="s">
        <v>228</v>
      </c>
      <c r="D494" s="102" t="s">
        <v>6623</v>
      </c>
      <c r="E494" s="102"/>
      <c r="F494" s="102">
        <v>4950.0</v>
      </c>
      <c r="G494" s="102">
        <v>79.0</v>
      </c>
      <c r="H494" s="102"/>
      <c r="I494" s="102"/>
      <c r="J494" s="102"/>
      <c r="K494" s="102"/>
      <c r="L494" s="102"/>
      <c r="M494" s="102"/>
      <c r="N494" s="102"/>
      <c r="O494" s="102"/>
      <c r="P494" s="102"/>
      <c r="Q494" s="102"/>
      <c r="R494" s="102"/>
      <c r="S494" s="102"/>
      <c r="T494" s="102"/>
      <c r="U494" s="102"/>
      <c r="V494" s="102"/>
      <c r="W494" s="102"/>
      <c r="X494" s="102"/>
      <c r="Y494" s="102"/>
      <c r="Z494" s="102"/>
      <c r="AA494" s="102"/>
      <c r="AB494" s="102"/>
    </row>
    <row r="495" ht="12.75" customHeight="1">
      <c r="A495" s="102">
        <v>1348.0</v>
      </c>
      <c r="B495" s="103">
        <v>39209.0</v>
      </c>
      <c r="C495" s="102" t="s">
        <v>228</v>
      </c>
      <c r="D495" s="102" t="s">
        <v>6737</v>
      </c>
      <c r="E495" s="102"/>
      <c r="F495" s="102">
        <v>5000.0</v>
      </c>
      <c r="G495" s="102">
        <v>75.0</v>
      </c>
      <c r="H495" s="102"/>
      <c r="I495" s="102"/>
      <c r="J495" s="102"/>
      <c r="K495" s="102"/>
      <c r="L495" s="102"/>
      <c r="M495" s="102"/>
      <c r="N495" s="102"/>
      <c r="O495" s="102"/>
      <c r="P495" s="102"/>
      <c r="Q495" s="102"/>
      <c r="R495" s="102"/>
      <c r="S495" s="102"/>
      <c r="T495" s="102"/>
      <c r="U495" s="102"/>
      <c r="V495" s="102"/>
      <c r="W495" s="102"/>
      <c r="X495" s="102"/>
      <c r="Y495" s="102"/>
      <c r="Z495" s="102"/>
      <c r="AA495" s="102"/>
      <c r="AB495" s="102"/>
    </row>
    <row r="496" ht="12.75" customHeight="1">
      <c r="A496" s="102">
        <v>1389.0</v>
      </c>
      <c r="B496" s="103">
        <v>39217.0</v>
      </c>
      <c r="C496" s="102" t="s">
        <v>228</v>
      </c>
      <c r="D496" s="102" t="s">
        <v>6625</v>
      </c>
      <c r="E496" s="102"/>
      <c r="F496" s="102">
        <v>5000.0</v>
      </c>
      <c r="G496" s="102">
        <v>75.0</v>
      </c>
      <c r="H496" s="102"/>
      <c r="I496" s="102"/>
      <c r="J496" s="102"/>
      <c r="K496" s="102"/>
      <c r="L496" s="102"/>
      <c r="M496" s="102"/>
      <c r="N496" s="102"/>
      <c r="O496" s="102"/>
      <c r="P496" s="102"/>
      <c r="Q496" s="102"/>
      <c r="R496" s="102"/>
      <c r="S496" s="102"/>
      <c r="T496" s="102"/>
      <c r="U496" s="102"/>
      <c r="V496" s="102"/>
      <c r="W496" s="102"/>
      <c r="X496" s="102"/>
      <c r="Y496" s="102"/>
      <c r="Z496" s="102"/>
      <c r="AA496" s="102"/>
      <c r="AB496" s="102"/>
    </row>
    <row r="497" ht="12.75" customHeight="1">
      <c r="A497" s="102">
        <v>3142.0</v>
      </c>
      <c r="B497" s="103">
        <v>39256.0</v>
      </c>
      <c r="C497" s="102" t="s">
        <v>228</v>
      </c>
      <c r="D497" s="102" t="s">
        <v>6782</v>
      </c>
      <c r="E497" s="102"/>
      <c r="F497" s="102">
        <v>5000.0</v>
      </c>
      <c r="G497" s="102">
        <v>75.0</v>
      </c>
      <c r="H497" s="102"/>
      <c r="I497" s="102"/>
      <c r="J497" s="102"/>
      <c r="K497" s="102"/>
      <c r="L497" s="102"/>
      <c r="M497" s="102"/>
      <c r="N497" s="102"/>
      <c r="O497" s="102"/>
      <c r="P497" s="102"/>
      <c r="Q497" s="102"/>
      <c r="R497" s="102"/>
      <c r="S497" s="102"/>
      <c r="T497" s="102"/>
      <c r="U497" s="102"/>
      <c r="V497" s="102"/>
      <c r="W497" s="102"/>
      <c r="X497" s="102"/>
      <c r="Y497" s="102"/>
      <c r="Z497" s="102"/>
      <c r="AA497" s="102"/>
      <c r="AB497" s="102"/>
    </row>
    <row r="498" ht="12.75" customHeight="1">
      <c r="A498" s="106">
        <v>1308.0</v>
      </c>
      <c r="B498" s="107">
        <v>39194.0</v>
      </c>
      <c r="C498" s="102" t="s">
        <v>228</v>
      </c>
      <c r="D498" s="106" t="s">
        <v>6629</v>
      </c>
      <c r="E498" s="106"/>
      <c r="F498" s="106">
        <v>5000.0</v>
      </c>
      <c r="G498" s="106">
        <v>76.0</v>
      </c>
      <c r="H498" s="102"/>
      <c r="I498" s="102"/>
      <c r="J498" s="102"/>
      <c r="K498" s="102"/>
      <c r="L498" s="102"/>
      <c r="M498" s="102"/>
      <c r="N498" s="102"/>
      <c r="O498" s="102"/>
      <c r="P498" s="102"/>
      <c r="Q498" s="102"/>
      <c r="R498" s="102"/>
      <c r="S498" s="102"/>
      <c r="T498" s="102"/>
      <c r="U498" s="102"/>
      <c r="V498" s="102"/>
      <c r="W498" s="102"/>
      <c r="X498" s="102"/>
      <c r="Y498" s="102"/>
      <c r="Z498" s="102"/>
      <c r="AA498" s="102"/>
      <c r="AB498" s="106"/>
    </row>
    <row r="499" ht="12.75" customHeight="1">
      <c r="A499" s="102">
        <v>1341.0</v>
      </c>
      <c r="B499" s="103">
        <v>39207.0</v>
      </c>
      <c r="C499" s="102" t="s">
        <v>228</v>
      </c>
      <c r="D499" s="102" t="s">
        <v>6704</v>
      </c>
      <c r="E499" s="102"/>
      <c r="F499" s="102">
        <v>5000.0</v>
      </c>
      <c r="G499" s="102">
        <v>76.0</v>
      </c>
      <c r="H499" s="102"/>
      <c r="I499" s="102"/>
      <c r="J499" s="102"/>
      <c r="K499" s="102"/>
      <c r="L499" s="102"/>
      <c r="M499" s="102"/>
      <c r="N499" s="102"/>
      <c r="O499" s="102"/>
      <c r="P499" s="102"/>
      <c r="Q499" s="102"/>
      <c r="R499" s="102"/>
      <c r="S499" s="102"/>
      <c r="T499" s="102"/>
      <c r="U499" s="102"/>
      <c r="V499" s="102"/>
      <c r="W499" s="102"/>
      <c r="X499" s="102"/>
      <c r="Y499" s="102"/>
      <c r="Z499" s="102"/>
      <c r="AA499" s="102"/>
      <c r="AB499" s="102"/>
    </row>
    <row r="500" ht="12.75" customHeight="1">
      <c r="A500" s="106">
        <v>1665.0</v>
      </c>
      <c r="B500" s="107">
        <v>39213.0</v>
      </c>
      <c r="C500" s="102" t="s">
        <v>228</v>
      </c>
      <c r="D500" s="106" t="s">
        <v>6712</v>
      </c>
      <c r="E500" s="106"/>
      <c r="F500" s="106">
        <v>5000.0</v>
      </c>
      <c r="G500" s="106">
        <v>77.0</v>
      </c>
      <c r="H500" s="102"/>
      <c r="I500" s="102"/>
      <c r="J500" s="102"/>
      <c r="K500" s="102"/>
      <c r="L500" s="102"/>
      <c r="M500" s="102"/>
      <c r="N500" s="102"/>
      <c r="O500" s="102"/>
      <c r="P500" s="102"/>
      <c r="Q500" s="102"/>
      <c r="R500" s="102"/>
      <c r="S500" s="102"/>
      <c r="T500" s="102"/>
      <c r="U500" s="102"/>
      <c r="V500" s="102"/>
      <c r="W500" s="102"/>
      <c r="X500" s="102"/>
      <c r="Y500" s="102"/>
      <c r="Z500" s="102"/>
      <c r="AA500" s="102"/>
      <c r="AB500" s="106"/>
    </row>
    <row r="501" ht="12.75" customHeight="1">
      <c r="A501" s="102">
        <v>1675.0</v>
      </c>
      <c r="B501" s="103">
        <v>39214.0</v>
      </c>
      <c r="C501" s="102" t="s">
        <v>228</v>
      </c>
      <c r="D501" s="102" t="s">
        <v>6601</v>
      </c>
      <c r="E501" s="102"/>
      <c r="F501" s="102">
        <v>5000.0</v>
      </c>
      <c r="G501" s="102">
        <v>77.0</v>
      </c>
      <c r="H501" s="102"/>
      <c r="I501" s="102"/>
      <c r="J501" s="102"/>
      <c r="K501" s="102"/>
      <c r="L501" s="102"/>
      <c r="M501" s="102"/>
      <c r="N501" s="102"/>
      <c r="O501" s="102"/>
      <c r="P501" s="102"/>
      <c r="Q501" s="102"/>
      <c r="R501" s="102"/>
      <c r="S501" s="102"/>
      <c r="T501" s="102"/>
      <c r="U501" s="102"/>
      <c r="V501" s="102"/>
      <c r="W501" s="102"/>
      <c r="X501" s="102"/>
      <c r="Y501" s="102"/>
      <c r="Z501" s="102"/>
      <c r="AA501" s="102"/>
      <c r="AB501" s="102"/>
    </row>
    <row r="502" ht="12.75" customHeight="1">
      <c r="A502" s="106">
        <v>1371.0</v>
      </c>
      <c r="B502" s="107">
        <v>39215.0</v>
      </c>
      <c r="C502" s="102" t="s">
        <v>228</v>
      </c>
      <c r="D502" s="106" t="s">
        <v>6712</v>
      </c>
      <c r="E502" s="106"/>
      <c r="F502" s="106">
        <v>5000.0</v>
      </c>
      <c r="G502" s="106">
        <v>77.0</v>
      </c>
      <c r="H502" s="102"/>
      <c r="I502" s="102"/>
      <c r="J502" s="102"/>
      <c r="K502" s="102"/>
      <c r="L502" s="102"/>
      <c r="M502" s="102"/>
      <c r="N502" s="102"/>
      <c r="O502" s="102"/>
      <c r="P502" s="102"/>
      <c r="Q502" s="102"/>
      <c r="R502" s="102"/>
      <c r="S502" s="102"/>
      <c r="T502" s="102"/>
      <c r="U502" s="102"/>
      <c r="V502" s="102"/>
      <c r="W502" s="102"/>
      <c r="X502" s="102"/>
      <c r="Y502" s="102"/>
      <c r="Z502" s="102"/>
      <c r="AA502" s="102"/>
      <c r="AB502" s="106"/>
    </row>
    <row r="503" ht="12.75" customHeight="1">
      <c r="A503" s="102">
        <v>3187.0</v>
      </c>
      <c r="B503" s="103">
        <v>39236.0</v>
      </c>
      <c r="C503" s="102" t="s">
        <v>228</v>
      </c>
      <c r="D503" s="102" t="s">
        <v>6650</v>
      </c>
      <c r="E503" s="102"/>
      <c r="F503" s="102">
        <v>5000.0</v>
      </c>
      <c r="G503" s="102">
        <v>77.0</v>
      </c>
      <c r="H503" s="102"/>
      <c r="I503" s="102"/>
      <c r="J503" s="102"/>
      <c r="K503" s="102"/>
      <c r="L503" s="102"/>
      <c r="M503" s="102"/>
      <c r="N503" s="102"/>
      <c r="O503" s="102"/>
      <c r="P503" s="102"/>
      <c r="Q503" s="102"/>
      <c r="R503" s="102"/>
      <c r="S503" s="102"/>
      <c r="T503" s="102"/>
      <c r="U503" s="102"/>
      <c r="V503" s="102"/>
      <c r="W503" s="102"/>
      <c r="X503" s="102"/>
      <c r="Y503" s="102"/>
      <c r="Z503" s="102"/>
      <c r="AA503" s="102"/>
      <c r="AB503" s="102"/>
    </row>
    <row r="504" ht="12.75" customHeight="1">
      <c r="A504" s="106">
        <v>3095.0</v>
      </c>
      <c r="B504" s="107">
        <v>39246.0</v>
      </c>
      <c r="C504" s="102" t="s">
        <v>228</v>
      </c>
      <c r="D504" s="106" t="s">
        <v>6612</v>
      </c>
      <c r="E504" s="106"/>
      <c r="F504" s="106">
        <v>5000.0</v>
      </c>
      <c r="G504" s="106">
        <v>77.0</v>
      </c>
      <c r="H504" s="102"/>
      <c r="I504" s="102"/>
      <c r="J504" s="102"/>
      <c r="K504" s="102"/>
      <c r="L504" s="102"/>
      <c r="M504" s="102"/>
      <c r="N504" s="102"/>
      <c r="O504" s="102"/>
      <c r="P504" s="102"/>
      <c r="Q504" s="102"/>
      <c r="R504" s="102"/>
      <c r="S504" s="102"/>
      <c r="T504" s="102"/>
      <c r="U504" s="102"/>
      <c r="V504" s="102"/>
      <c r="W504" s="102"/>
      <c r="X504" s="102"/>
      <c r="Y504" s="102"/>
      <c r="Z504" s="102"/>
      <c r="AA504" s="102"/>
      <c r="AB504" s="106"/>
    </row>
    <row r="505" ht="12.75" customHeight="1">
      <c r="A505" s="102">
        <v>1635.0</v>
      </c>
      <c r="B505" s="103">
        <v>39230.0</v>
      </c>
      <c r="C505" s="102" t="s">
        <v>228</v>
      </c>
      <c r="D505" s="102" t="s">
        <v>6783</v>
      </c>
      <c r="E505" s="102"/>
      <c r="F505" s="102">
        <v>5000.0</v>
      </c>
      <c r="G505" s="102">
        <v>78.0</v>
      </c>
      <c r="H505" s="102"/>
      <c r="I505" s="102"/>
      <c r="J505" s="102"/>
      <c r="K505" s="102"/>
      <c r="L505" s="102"/>
      <c r="M505" s="102"/>
      <c r="N505" s="102"/>
      <c r="O505" s="102"/>
      <c r="P505" s="102"/>
      <c r="Q505" s="102"/>
      <c r="R505" s="102"/>
      <c r="S505" s="102"/>
      <c r="T505" s="102"/>
      <c r="U505" s="102"/>
      <c r="V505" s="102"/>
      <c r="W505" s="102"/>
      <c r="X505" s="102"/>
      <c r="Y505" s="102"/>
      <c r="Z505" s="102"/>
      <c r="AA505" s="102"/>
      <c r="AB505" s="102"/>
    </row>
    <row r="506" ht="12.75" customHeight="1">
      <c r="A506" s="102">
        <v>3027.0</v>
      </c>
      <c r="B506" s="103">
        <v>39255.0</v>
      </c>
      <c r="C506" s="102" t="s">
        <v>228</v>
      </c>
      <c r="D506" s="102" t="s">
        <v>6784</v>
      </c>
      <c r="E506" s="102"/>
      <c r="F506" s="102">
        <v>5000.0</v>
      </c>
      <c r="G506" s="102">
        <v>78.0</v>
      </c>
      <c r="H506" s="102"/>
      <c r="I506" s="102"/>
      <c r="J506" s="102"/>
      <c r="K506" s="102"/>
      <c r="L506" s="102"/>
      <c r="M506" s="102"/>
      <c r="N506" s="102"/>
      <c r="O506" s="102"/>
      <c r="P506" s="102"/>
      <c r="Q506" s="102"/>
      <c r="R506" s="102"/>
      <c r="S506" s="102"/>
      <c r="T506" s="102"/>
      <c r="U506" s="102"/>
      <c r="V506" s="102"/>
      <c r="W506" s="102"/>
      <c r="X506" s="102"/>
      <c r="Y506" s="102"/>
      <c r="Z506" s="102"/>
      <c r="AA506" s="102"/>
      <c r="AB506" s="102"/>
    </row>
    <row r="507" ht="12.75" customHeight="1">
      <c r="A507" s="106">
        <v>37.0</v>
      </c>
      <c r="B507" s="107">
        <v>39273.0</v>
      </c>
      <c r="C507" s="102" t="s">
        <v>228</v>
      </c>
      <c r="D507" s="106" t="s">
        <v>6587</v>
      </c>
      <c r="E507" s="106"/>
      <c r="F507" s="106">
        <v>5000.0</v>
      </c>
      <c r="G507" s="106">
        <v>78.0</v>
      </c>
      <c r="H507" s="102"/>
      <c r="I507" s="102"/>
      <c r="J507" s="102"/>
      <c r="K507" s="102"/>
      <c r="L507" s="102"/>
      <c r="M507" s="102"/>
      <c r="N507" s="102"/>
      <c r="O507" s="102"/>
      <c r="P507" s="102"/>
      <c r="Q507" s="102"/>
      <c r="R507" s="102"/>
      <c r="S507" s="102"/>
      <c r="T507" s="102"/>
      <c r="U507" s="102"/>
      <c r="V507" s="102"/>
      <c r="W507" s="102"/>
      <c r="X507" s="102"/>
      <c r="Y507" s="102"/>
      <c r="Z507" s="102"/>
      <c r="AA507" s="102"/>
      <c r="AB507" s="106"/>
    </row>
    <row r="508" ht="12.75" customHeight="1">
      <c r="A508" s="102">
        <v>1650.0</v>
      </c>
      <c r="B508" s="103">
        <v>39232.0</v>
      </c>
      <c r="C508" s="102" t="s">
        <v>228</v>
      </c>
      <c r="D508" s="102" t="s">
        <v>6688</v>
      </c>
      <c r="E508" s="102"/>
      <c r="F508" s="102">
        <v>5000.0</v>
      </c>
      <c r="G508" s="102">
        <v>79.0</v>
      </c>
      <c r="H508" s="102"/>
      <c r="I508" s="102"/>
      <c r="J508" s="102"/>
      <c r="K508" s="102"/>
      <c r="L508" s="102"/>
      <c r="M508" s="102"/>
      <c r="N508" s="102"/>
      <c r="O508" s="102"/>
      <c r="P508" s="102"/>
      <c r="Q508" s="102"/>
      <c r="R508" s="102"/>
      <c r="S508" s="102"/>
      <c r="T508" s="102"/>
      <c r="U508" s="102"/>
      <c r="V508" s="102"/>
      <c r="W508" s="102"/>
      <c r="X508" s="102"/>
      <c r="Y508" s="102"/>
      <c r="Z508" s="102"/>
      <c r="AA508" s="102"/>
      <c r="AB508" s="102"/>
    </row>
    <row r="509" ht="12.75" customHeight="1">
      <c r="A509" s="104">
        <v>3022.0</v>
      </c>
      <c r="B509" s="105">
        <v>39253.0</v>
      </c>
      <c r="C509" s="102" t="s">
        <v>228</v>
      </c>
      <c r="D509" s="104" t="s">
        <v>6785</v>
      </c>
      <c r="E509" s="104"/>
      <c r="F509" s="104">
        <v>5000.0</v>
      </c>
      <c r="G509" s="104">
        <v>79.0</v>
      </c>
      <c r="H509" s="102"/>
      <c r="I509" s="102"/>
      <c r="J509" s="102"/>
      <c r="K509" s="102"/>
      <c r="L509" s="102"/>
      <c r="M509" s="102"/>
      <c r="N509" s="102"/>
      <c r="O509" s="102"/>
      <c r="P509" s="102"/>
      <c r="Q509" s="102"/>
      <c r="R509" s="102"/>
      <c r="S509" s="102"/>
      <c r="T509" s="102"/>
      <c r="U509" s="102"/>
      <c r="V509" s="102"/>
      <c r="W509" s="102"/>
      <c r="X509" s="102"/>
      <c r="Y509" s="102"/>
      <c r="Z509" s="102"/>
      <c r="AA509" s="102"/>
      <c r="AB509" s="104"/>
    </row>
    <row r="510" ht="12.75" customHeight="1">
      <c r="A510" s="104">
        <v>46.0</v>
      </c>
      <c r="B510" s="105">
        <v>39275.0</v>
      </c>
      <c r="C510" s="102" t="s">
        <v>228</v>
      </c>
      <c r="D510" s="104" t="s">
        <v>6755</v>
      </c>
      <c r="E510" s="104"/>
      <c r="F510" s="104">
        <v>5000.0</v>
      </c>
      <c r="G510" s="104">
        <v>79.0</v>
      </c>
      <c r="H510" s="102"/>
      <c r="I510" s="102"/>
      <c r="J510" s="102"/>
      <c r="K510" s="102"/>
      <c r="L510" s="102"/>
      <c r="M510" s="102"/>
      <c r="N510" s="102"/>
      <c r="O510" s="102"/>
      <c r="P510" s="102"/>
      <c r="Q510" s="102"/>
      <c r="R510" s="102"/>
      <c r="S510" s="102"/>
      <c r="T510" s="102"/>
      <c r="U510" s="102"/>
      <c r="V510" s="102"/>
      <c r="W510" s="102"/>
      <c r="X510" s="102"/>
      <c r="Y510" s="102"/>
      <c r="Z510" s="102"/>
      <c r="AA510" s="102"/>
      <c r="AB510" s="104"/>
    </row>
    <row r="511" ht="12.75" customHeight="1">
      <c r="A511" s="104">
        <v>95.0</v>
      </c>
      <c r="B511" s="105">
        <v>39283.0</v>
      </c>
      <c r="C511" s="102" t="s">
        <v>228</v>
      </c>
      <c r="D511" s="104" t="s">
        <v>6586</v>
      </c>
      <c r="E511" s="104"/>
      <c r="F511" s="104">
        <v>5000.0</v>
      </c>
      <c r="G511" s="104">
        <v>79.0</v>
      </c>
      <c r="H511" s="102"/>
      <c r="I511" s="102"/>
      <c r="J511" s="102"/>
      <c r="K511" s="102"/>
      <c r="L511" s="102"/>
      <c r="M511" s="102"/>
      <c r="N511" s="102"/>
      <c r="O511" s="102"/>
      <c r="P511" s="102"/>
      <c r="Q511" s="102"/>
      <c r="R511" s="102"/>
      <c r="S511" s="102"/>
      <c r="T511" s="102"/>
      <c r="U511" s="102"/>
      <c r="V511" s="102"/>
      <c r="W511" s="102"/>
      <c r="X511" s="102"/>
      <c r="Y511" s="102"/>
      <c r="Z511" s="102"/>
      <c r="AA511" s="102"/>
      <c r="AB511" s="104"/>
    </row>
    <row r="512" ht="12.75" customHeight="1">
      <c r="A512" s="102">
        <v>1335.0</v>
      </c>
      <c r="B512" s="103">
        <v>39206.0</v>
      </c>
      <c r="C512" s="102" t="s">
        <v>228</v>
      </c>
      <c r="D512" s="102" t="s">
        <v>6619</v>
      </c>
      <c r="E512" s="102"/>
      <c r="F512" s="102">
        <v>5000.0</v>
      </c>
      <c r="G512" s="102">
        <v>80.0</v>
      </c>
      <c r="H512" s="102"/>
      <c r="I512" s="102"/>
      <c r="J512" s="102"/>
      <c r="K512" s="102"/>
      <c r="L512" s="102"/>
      <c r="M512" s="102"/>
      <c r="N512" s="102"/>
      <c r="O512" s="102"/>
      <c r="P512" s="102"/>
      <c r="Q512" s="102"/>
      <c r="R512" s="102"/>
      <c r="S512" s="102"/>
      <c r="T512" s="102"/>
      <c r="U512" s="102"/>
      <c r="V512" s="102"/>
      <c r="W512" s="102"/>
      <c r="X512" s="102"/>
      <c r="Y512" s="102"/>
      <c r="Z512" s="102"/>
      <c r="AA512" s="102"/>
      <c r="AB512" s="102"/>
    </row>
    <row r="513" ht="12.75" customHeight="1">
      <c r="A513" s="106">
        <v>3101.0</v>
      </c>
      <c r="B513" s="107">
        <v>39237.0</v>
      </c>
      <c r="C513" s="102" t="s">
        <v>228</v>
      </c>
      <c r="D513" s="106" t="s">
        <v>6685</v>
      </c>
      <c r="E513" s="106"/>
      <c r="F513" s="106">
        <v>5000.0</v>
      </c>
      <c r="G513" s="106">
        <v>80.0</v>
      </c>
      <c r="H513" s="102"/>
      <c r="I513" s="102"/>
      <c r="J513" s="102"/>
      <c r="K513" s="102"/>
      <c r="L513" s="102"/>
      <c r="M513" s="102"/>
      <c r="N513" s="102"/>
      <c r="O513" s="102"/>
      <c r="P513" s="102"/>
      <c r="Q513" s="102"/>
      <c r="R513" s="102"/>
      <c r="S513" s="102"/>
      <c r="T513" s="102"/>
      <c r="U513" s="102"/>
      <c r="V513" s="102"/>
      <c r="W513" s="102"/>
      <c r="X513" s="102"/>
      <c r="Y513" s="102"/>
      <c r="Z513" s="102"/>
      <c r="AA513" s="102"/>
      <c r="AB513" s="106"/>
    </row>
    <row r="514" ht="12.75" customHeight="1">
      <c r="A514" s="106">
        <v>3005.0</v>
      </c>
      <c r="B514" s="107">
        <v>39239.0</v>
      </c>
      <c r="C514" s="102" t="s">
        <v>228</v>
      </c>
      <c r="D514" s="106" t="s">
        <v>6677</v>
      </c>
      <c r="E514" s="106"/>
      <c r="F514" s="106">
        <v>5000.0</v>
      </c>
      <c r="G514" s="106">
        <v>80.0</v>
      </c>
      <c r="H514" s="102"/>
      <c r="I514" s="102"/>
      <c r="J514" s="102"/>
      <c r="K514" s="102"/>
      <c r="L514" s="102"/>
      <c r="M514" s="102"/>
      <c r="N514" s="102"/>
      <c r="O514" s="102"/>
      <c r="P514" s="102"/>
      <c r="Q514" s="102"/>
      <c r="R514" s="102"/>
      <c r="S514" s="102"/>
      <c r="T514" s="102"/>
      <c r="U514" s="102"/>
      <c r="V514" s="102"/>
      <c r="W514" s="102"/>
      <c r="X514" s="102"/>
      <c r="Y514" s="102"/>
      <c r="Z514" s="102"/>
      <c r="AA514" s="102"/>
      <c r="AB514" s="106"/>
    </row>
    <row r="515" ht="12.75" customHeight="1">
      <c r="A515" s="106">
        <v>3010.0</v>
      </c>
      <c r="B515" s="107">
        <v>39240.0</v>
      </c>
      <c r="C515" s="102" t="s">
        <v>228</v>
      </c>
      <c r="D515" s="106" t="s">
        <v>6614</v>
      </c>
      <c r="E515" s="106"/>
      <c r="F515" s="106">
        <v>5000.0</v>
      </c>
      <c r="G515" s="106">
        <v>80.0</v>
      </c>
      <c r="H515" s="102"/>
      <c r="I515" s="102"/>
      <c r="J515" s="102"/>
      <c r="K515" s="102"/>
      <c r="L515" s="102"/>
      <c r="M515" s="102"/>
      <c r="N515" s="102"/>
      <c r="O515" s="102"/>
      <c r="P515" s="102"/>
      <c r="Q515" s="102"/>
      <c r="R515" s="102"/>
      <c r="S515" s="102"/>
      <c r="T515" s="102"/>
      <c r="U515" s="102"/>
      <c r="V515" s="102"/>
      <c r="W515" s="102"/>
      <c r="X515" s="102"/>
      <c r="Y515" s="102"/>
      <c r="Z515" s="102"/>
      <c r="AA515" s="102"/>
      <c r="AB515" s="106"/>
    </row>
    <row r="516" ht="12.75" customHeight="1">
      <c r="A516" s="106">
        <v>3148.0</v>
      </c>
      <c r="B516" s="107">
        <v>39257.0</v>
      </c>
      <c r="C516" s="102" t="s">
        <v>228</v>
      </c>
      <c r="D516" s="106" t="s">
        <v>6614</v>
      </c>
      <c r="E516" s="106"/>
      <c r="F516" s="106">
        <v>5000.0</v>
      </c>
      <c r="G516" s="106">
        <v>80.0</v>
      </c>
      <c r="H516" s="102"/>
      <c r="I516" s="102"/>
      <c r="J516" s="102"/>
      <c r="K516" s="102"/>
      <c r="L516" s="102"/>
      <c r="M516" s="102"/>
      <c r="N516" s="102"/>
      <c r="O516" s="102"/>
      <c r="P516" s="102"/>
      <c r="Q516" s="102"/>
      <c r="R516" s="102"/>
      <c r="S516" s="102"/>
      <c r="T516" s="102"/>
      <c r="U516" s="102"/>
      <c r="V516" s="102"/>
      <c r="W516" s="102"/>
      <c r="X516" s="102"/>
      <c r="Y516" s="102"/>
      <c r="Z516" s="102"/>
      <c r="AA516" s="102"/>
      <c r="AB516" s="106"/>
    </row>
    <row r="517" ht="12.75" customHeight="1">
      <c r="A517" s="106">
        <v>3170.0</v>
      </c>
      <c r="B517" s="107">
        <v>39261.0</v>
      </c>
      <c r="C517" s="102" t="s">
        <v>228</v>
      </c>
      <c r="D517" s="106" t="s">
        <v>6587</v>
      </c>
      <c r="E517" s="106"/>
      <c r="F517" s="106">
        <v>5000.0</v>
      </c>
      <c r="G517" s="106">
        <v>80.0</v>
      </c>
      <c r="H517" s="102"/>
      <c r="I517" s="102"/>
      <c r="J517" s="102"/>
      <c r="K517" s="102"/>
      <c r="L517" s="102"/>
      <c r="M517" s="102"/>
      <c r="N517" s="102"/>
      <c r="O517" s="102"/>
      <c r="P517" s="102"/>
      <c r="Q517" s="102"/>
      <c r="R517" s="102"/>
      <c r="S517" s="102"/>
      <c r="T517" s="102"/>
      <c r="U517" s="102"/>
      <c r="V517" s="102"/>
      <c r="W517" s="102"/>
      <c r="X517" s="102"/>
      <c r="Y517" s="102"/>
      <c r="Z517" s="102"/>
      <c r="AA517" s="102"/>
      <c r="AB517" s="106"/>
    </row>
    <row r="518" ht="12.75" customHeight="1">
      <c r="A518" s="106">
        <v>2825.0</v>
      </c>
      <c r="B518" s="107">
        <v>39286.0</v>
      </c>
      <c r="C518" s="102" t="s">
        <v>228</v>
      </c>
      <c r="D518" s="106" t="s">
        <v>6614</v>
      </c>
      <c r="E518" s="106"/>
      <c r="F518" s="106">
        <v>5000.0</v>
      </c>
      <c r="G518" s="106">
        <v>82.0</v>
      </c>
      <c r="H518" s="102"/>
      <c r="I518" s="102"/>
      <c r="J518" s="102"/>
      <c r="K518" s="102"/>
      <c r="L518" s="102"/>
      <c r="M518" s="102"/>
      <c r="N518" s="102"/>
      <c r="O518" s="102"/>
      <c r="P518" s="102"/>
      <c r="Q518" s="102"/>
      <c r="R518" s="102"/>
      <c r="S518" s="102"/>
      <c r="T518" s="102"/>
      <c r="U518" s="102"/>
      <c r="V518" s="102"/>
      <c r="W518" s="102"/>
      <c r="X518" s="102"/>
      <c r="Y518" s="102"/>
      <c r="Z518" s="102"/>
      <c r="AA518" s="102"/>
      <c r="AB518" s="106"/>
    </row>
    <row r="519" ht="12.75" customHeight="1">
      <c r="A519" s="102">
        <v>1359.0</v>
      </c>
      <c r="B519" s="103">
        <v>39211.0</v>
      </c>
      <c r="C519" s="102" t="s">
        <v>228</v>
      </c>
      <c r="D519" s="102" t="s">
        <v>6591</v>
      </c>
      <c r="E519" s="102"/>
      <c r="F519" s="102">
        <v>5050.0</v>
      </c>
      <c r="G519" s="102">
        <v>76.0</v>
      </c>
      <c r="H519" s="102"/>
      <c r="I519" s="102"/>
      <c r="J519" s="102"/>
      <c r="K519" s="102"/>
      <c r="L519" s="102"/>
      <c r="M519" s="102"/>
      <c r="N519" s="102"/>
      <c r="O519" s="102"/>
      <c r="P519" s="102"/>
      <c r="Q519" s="102"/>
      <c r="R519" s="102"/>
      <c r="S519" s="102"/>
      <c r="T519" s="102"/>
      <c r="U519" s="102"/>
      <c r="V519" s="102"/>
      <c r="W519" s="102"/>
      <c r="X519" s="102"/>
      <c r="Y519" s="102"/>
      <c r="Z519" s="102"/>
      <c r="AA519" s="102"/>
      <c r="AB519" s="102"/>
    </row>
    <row r="520" ht="12.75" customHeight="1">
      <c r="A520" s="102">
        <v>3128.0</v>
      </c>
      <c r="B520" s="103">
        <v>39249.0</v>
      </c>
      <c r="C520" s="102" t="s">
        <v>228</v>
      </c>
      <c r="D520" s="102" t="s">
        <v>6606</v>
      </c>
      <c r="E520" s="102"/>
      <c r="F520" s="102">
        <v>5050.0</v>
      </c>
      <c r="G520" s="102">
        <v>81.0</v>
      </c>
      <c r="H520" s="102"/>
      <c r="I520" s="102"/>
      <c r="J520" s="102"/>
      <c r="K520" s="102"/>
      <c r="L520" s="102"/>
      <c r="M520" s="102"/>
      <c r="N520" s="102"/>
      <c r="O520" s="102"/>
      <c r="P520" s="102"/>
      <c r="Q520" s="102"/>
      <c r="R520" s="102"/>
      <c r="S520" s="102"/>
      <c r="T520" s="102"/>
      <c r="U520" s="102"/>
      <c r="V520" s="102"/>
      <c r="W520" s="102"/>
      <c r="X520" s="102"/>
      <c r="Y520" s="102"/>
      <c r="Z520" s="102"/>
      <c r="AA520" s="102"/>
      <c r="AB520" s="102"/>
    </row>
    <row r="521" ht="12.75" customHeight="1">
      <c r="A521" s="106">
        <v>1174.0</v>
      </c>
      <c r="B521" s="107">
        <v>39181.0</v>
      </c>
      <c r="C521" s="102" t="s">
        <v>228</v>
      </c>
      <c r="D521" s="106" t="s">
        <v>6670</v>
      </c>
      <c r="E521" s="106"/>
      <c r="F521" s="106">
        <v>5100.0</v>
      </c>
      <c r="G521" s="106">
        <v>76.0</v>
      </c>
      <c r="H521" s="102"/>
      <c r="I521" s="102"/>
      <c r="J521" s="102"/>
      <c r="K521" s="102"/>
      <c r="L521" s="102"/>
      <c r="M521" s="102"/>
      <c r="N521" s="102"/>
      <c r="O521" s="102"/>
      <c r="P521" s="102"/>
      <c r="Q521" s="102"/>
      <c r="R521" s="102"/>
      <c r="S521" s="102"/>
      <c r="T521" s="102"/>
      <c r="U521" s="102"/>
      <c r="V521" s="102"/>
      <c r="W521" s="102"/>
      <c r="X521" s="102"/>
      <c r="Y521" s="102"/>
      <c r="Z521" s="102"/>
      <c r="AA521" s="102"/>
      <c r="AB521" s="106"/>
    </row>
    <row r="522" ht="12.75" customHeight="1">
      <c r="A522" s="102">
        <v>1175.0</v>
      </c>
      <c r="B522" s="103">
        <v>39185.0</v>
      </c>
      <c r="C522" s="102" t="s">
        <v>228</v>
      </c>
      <c r="D522" s="102" t="s">
        <v>6703</v>
      </c>
      <c r="E522" s="102"/>
      <c r="F522" s="102">
        <v>5100.0</v>
      </c>
      <c r="G522" s="102">
        <v>76.0</v>
      </c>
      <c r="H522" s="102"/>
      <c r="I522" s="102"/>
      <c r="J522" s="102"/>
      <c r="K522" s="102"/>
      <c r="L522" s="102"/>
      <c r="M522" s="102"/>
      <c r="N522" s="102"/>
      <c r="O522" s="102"/>
      <c r="P522" s="102"/>
      <c r="Q522" s="102"/>
      <c r="R522" s="102"/>
      <c r="S522" s="102"/>
      <c r="T522" s="102"/>
      <c r="U522" s="102"/>
      <c r="V522" s="102"/>
      <c r="W522" s="102"/>
      <c r="X522" s="102"/>
      <c r="Y522" s="102"/>
      <c r="Z522" s="102"/>
      <c r="AA522" s="102"/>
      <c r="AB522" s="102"/>
    </row>
    <row r="523" ht="12.75" customHeight="1">
      <c r="A523" s="102">
        <v>1661.0</v>
      </c>
      <c r="B523" s="103">
        <v>39211.0</v>
      </c>
      <c r="C523" s="102" t="s">
        <v>228</v>
      </c>
      <c r="D523" s="102" t="s">
        <v>6584</v>
      </c>
      <c r="E523" s="102"/>
      <c r="F523" s="102">
        <v>5100.0</v>
      </c>
      <c r="G523" s="102">
        <v>77.0</v>
      </c>
      <c r="H523" s="102"/>
      <c r="I523" s="102"/>
      <c r="J523" s="102"/>
      <c r="K523" s="102"/>
      <c r="L523" s="102"/>
      <c r="M523" s="102"/>
      <c r="N523" s="102"/>
      <c r="O523" s="102"/>
      <c r="P523" s="102"/>
      <c r="Q523" s="102"/>
      <c r="R523" s="102"/>
      <c r="S523" s="102"/>
      <c r="T523" s="102"/>
      <c r="U523" s="102"/>
      <c r="V523" s="102"/>
      <c r="W523" s="102"/>
      <c r="X523" s="102"/>
      <c r="Y523" s="102"/>
      <c r="Z523" s="102"/>
      <c r="AA523" s="102"/>
      <c r="AB523" s="102"/>
    </row>
    <row r="524" ht="12.75" customHeight="1">
      <c r="A524" s="102">
        <v>3105.0</v>
      </c>
      <c r="B524" s="103">
        <v>39237.0</v>
      </c>
      <c r="C524" s="102" t="s">
        <v>228</v>
      </c>
      <c r="D524" s="102" t="s">
        <v>6595</v>
      </c>
      <c r="E524" s="102"/>
      <c r="F524" s="102">
        <v>5100.0</v>
      </c>
      <c r="G524" s="102">
        <v>77.0</v>
      </c>
      <c r="H524" s="102"/>
      <c r="I524" s="102"/>
      <c r="J524" s="102"/>
      <c r="K524" s="102"/>
      <c r="L524" s="102"/>
      <c r="M524" s="102"/>
      <c r="N524" s="102"/>
      <c r="O524" s="102"/>
      <c r="P524" s="102"/>
      <c r="Q524" s="102"/>
      <c r="R524" s="102"/>
      <c r="S524" s="102"/>
      <c r="T524" s="102"/>
      <c r="U524" s="102"/>
      <c r="V524" s="102"/>
      <c r="W524" s="102"/>
      <c r="X524" s="102"/>
      <c r="Y524" s="102"/>
      <c r="Z524" s="102"/>
      <c r="AA524" s="102"/>
      <c r="AB524" s="102"/>
    </row>
    <row r="525" ht="12.75" customHeight="1">
      <c r="A525" s="102">
        <v>3108.0</v>
      </c>
      <c r="B525" s="103">
        <v>39238.0</v>
      </c>
      <c r="C525" s="102" t="s">
        <v>228</v>
      </c>
      <c r="D525" s="102" t="s">
        <v>6606</v>
      </c>
      <c r="E525" s="102"/>
      <c r="F525" s="102">
        <v>5100.0</v>
      </c>
      <c r="G525" s="102">
        <v>77.0</v>
      </c>
      <c r="H525" s="102"/>
      <c r="I525" s="102"/>
      <c r="J525" s="102"/>
      <c r="K525" s="102"/>
      <c r="L525" s="102"/>
      <c r="M525" s="102"/>
      <c r="N525" s="102"/>
      <c r="O525" s="102"/>
      <c r="P525" s="102"/>
      <c r="Q525" s="102"/>
      <c r="R525" s="102"/>
      <c r="S525" s="102"/>
      <c r="T525" s="102"/>
      <c r="U525" s="102"/>
      <c r="V525" s="102"/>
      <c r="W525" s="102"/>
      <c r="X525" s="102"/>
      <c r="Y525" s="102"/>
      <c r="Z525" s="102"/>
      <c r="AA525" s="102"/>
      <c r="AB525" s="102"/>
    </row>
    <row r="526" ht="12.75" customHeight="1">
      <c r="A526" s="102">
        <v>1321.0</v>
      </c>
      <c r="B526" s="103">
        <v>39200.0</v>
      </c>
      <c r="C526" s="102" t="s">
        <v>228</v>
      </c>
      <c r="D526" s="102" t="s">
        <v>6715</v>
      </c>
      <c r="E526" s="102"/>
      <c r="F526" s="102">
        <v>5100.0</v>
      </c>
      <c r="G526" s="102">
        <v>78.0</v>
      </c>
      <c r="H526" s="102"/>
      <c r="I526" s="102"/>
      <c r="J526" s="102"/>
      <c r="K526" s="102"/>
      <c r="L526" s="102"/>
      <c r="M526" s="102"/>
      <c r="N526" s="102"/>
      <c r="O526" s="102"/>
      <c r="P526" s="102"/>
      <c r="Q526" s="102"/>
      <c r="R526" s="102"/>
      <c r="S526" s="102"/>
      <c r="T526" s="102"/>
      <c r="U526" s="102"/>
      <c r="V526" s="102"/>
      <c r="W526" s="102"/>
      <c r="X526" s="102"/>
      <c r="Y526" s="102"/>
      <c r="Z526" s="102"/>
      <c r="AA526" s="102"/>
      <c r="AB526" s="102"/>
    </row>
    <row r="527" ht="12.75" customHeight="1">
      <c r="A527" s="106">
        <v>1384.0</v>
      </c>
      <c r="B527" s="107">
        <v>39217.0</v>
      </c>
      <c r="C527" s="102" t="s">
        <v>228</v>
      </c>
      <c r="D527" s="106" t="s">
        <v>6670</v>
      </c>
      <c r="E527" s="106"/>
      <c r="F527" s="106">
        <v>5100.0</v>
      </c>
      <c r="G527" s="106">
        <v>78.0</v>
      </c>
      <c r="H527" s="102"/>
      <c r="I527" s="102"/>
      <c r="J527" s="102"/>
      <c r="K527" s="102"/>
      <c r="L527" s="102"/>
      <c r="M527" s="102"/>
      <c r="N527" s="102"/>
      <c r="O527" s="102"/>
      <c r="P527" s="102"/>
      <c r="Q527" s="102"/>
      <c r="R527" s="102"/>
      <c r="S527" s="102"/>
      <c r="T527" s="102"/>
      <c r="U527" s="102"/>
      <c r="V527" s="102"/>
      <c r="W527" s="102"/>
      <c r="X527" s="102"/>
      <c r="Y527" s="102"/>
      <c r="Z527" s="102"/>
      <c r="AA527" s="102"/>
      <c r="AB527" s="106"/>
    </row>
    <row r="528" ht="12.75" customHeight="1">
      <c r="A528" s="102">
        <v>1391.0</v>
      </c>
      <c r="B528" s="103">
        <v>39217.0</v>
      </c>
      <c r="C528" s="102" t="s">
        <v>228</v>
      </c>
      <c r="D528" s="102" t="s">
        <v>6739</v>
      </c>
      <c r="E528" s="102"/>
      <c r="F528" s="102">
        <v>5100.0</v>
      </c>
      <c r="G528" s="102">
        <v>78.0</v>
      </c>
      <c r="H528" s="102"/>
      <c r="I528" s="102"/>
      <c r="J528" s="102"/>
      <c r="K528" s="102"/>
      <c r="L528" s="102"/>
      <c r="M528" s="102"/>
      <c r="N528" s="102"/>
      <c r="O528" s="102"/>
      <c r="P528" s="102"/>
      <c r="Q528" s="102"/>
      <c r="R528" s="102"/>
      <c r="S528" s="102"/>
      <c r="T528" s="102"/>
      <c r="U528" s="102"/>
      <c r="V528" s="102"/>
      <c r="W528" s="102"/>
      <c r="X528" s="102"/>
      <c r="Y528" s="102"/>
      <c r="Z528" s="102"/>
      <c r="AA528" s="102"/>
      <c r="AB528" s="102"/>
    </row>
    <row r="529" ht="12.75" customHeight="1">
      <c r="A529" s="102">
        <v>1191.0</v>
      </c>
      <c r="B529" s="103">
        <v>39222.0</v>
      </c>
      <c r="C529" s="102" t="s">
        <v>228</v>
      </c>
      <c r="D529" s="102" t="s">
        <v>6642</v>
      </c>
      <c r="E529" s="102"/>
      <c r="F529" s="102">
        <v>5100.0</v>
      </c>
      <c r="G529" s="102">
        <v>78.0</v>
      </c>
      <c r="H529" s="102"/>
      <c r="I529" s="102"/>
      <c r="J529" s="102"/>
      <c r="K529" s="102"/>
      <c r="L529" s="102"/>
      <c r="M529" s="102"/>
      <c r="N529" s="102"/>
      <c r="O529" s="102"/>
      <c r="P529" s="102"/>
      <c r="Q529" s="102"/>
      <c r="R529" s="102"/>
      <c r="S529" s="102"/>
      <c r="T529" s="102"/>
      <c r="U529" s="102"/>
      <c r="V529" s="102"/>
      <c r="W529" s="102"/>
      <c r="X529" s="102"/>
      <c r="Y529" s="102"/>
      <c r="Z529" s="102"/>
      <c r="AA529" s="102"/>
      <c r="AB529" s="102"/>
    </row>
    <row r="530" ht="12.75" customHeight="1">
      <c r="A530" s="102">
        <v>3181.0</v>
      </c>
      <c r="B530" s="103">
        <v>39235.0</v>
      </c>
      <c r="C530" s="102" t="s">
        <v>228</v>
      </c>
      <c r="D530" s="102" t="s">
        <v>6584</v>
      </c>
      <c r="E530" s="102"/>
      <c r="F530" s="102">
        <v>5100.0</v>
      </c>
      <c r="G530" s="102">
        <v>78.0</v>
      </c>
      <c r="H530" s="102"/>
      <c r="I530" s="102"/>
      <c r="J530" s="102"/>
      <c r="K530" s="102"/>
      <c r="L530" s="102"/>
      <c r="M530" s="102"/>
      <c r="N530" s="102"/>
      <c r="O530" s="102"/>
      <c r="P530" s="102"/>
      <c r="Q530" s="102"/>
      <c r="R530" s="102"/>
      <c r="S530" s="102"/>
      <c r="T530" s="102"/>
      <c r="U530" s="102"/>
      <c r="V530" s="102"/>
      <c r="W530" s="102"/>
      <c r="X530" s="102"/>
      <c r="Y530" s="102"/>
      <c r="Z530" s="102"/>
      <c r="AA530" s="102"/>
      <c r="AB530" s="102"/>
    </row>
    <row r="531" ht="12.75" customHeight="1">
      <c r="A531" s="102">
        <v>1302.0</v>
      </c>
      <c r="B531" s="103">
        <v>39188.0</v>
      </c>
      <c r="C531" s="102" t="s">
        <v>228</v>
      </c>
      <c r="D531" s="102" t="s">
        <v>6737</v>
      </c>
      <c r="E531" s="102"/>
      <c r="F531" s="102">
        <v>5100.0</v>
      </c>
      <c r="G531" s="102">
        <v>79.0</v>
      </c>
      <c r="H531" s="102"/>
      <c r="I531" s="102"/>
      <c r="J531" s="102"/>
      <c r="K531" s="102"/>
      <c r="L531" s="102"/>
      <c r="M531" s="102"/>
      <c r="N531" s="102"/>
      <c r="O531" s="102"/>
      <c r="P531" s="102"/>
      <c r="Q531" s="102"/>
      <c r="R531" s="102"/>
      <c r="S531" s="102"/>
      <c r="T531" s="102"/>
      <c r="U531" s="102"/>
      <c r="V531" s="102"/>
      <c r="W531" s="102"/>
      <c r="X531" s="102"/>
      <c r="Y531" s="102"/>
      <c r="Z531" s="102"/>
      <c r="AA531" s="102"/>
      <c r="AB531" s="102"/>
    </row>
    <row r="532" ht="12.75" customHeight="1">
      <c r="A532" s="102">
        <v>1311.0</v>
      </c>
      <c r="B532" s="103">
        <v>39195.0</v>
      </c>
      <c r="C532" s="102" t="s">
        <v>228</v>
      </c>
      <c r="D532" s="102" t="s">
        <v>6619</v>
      </c>
      <c r="E532" s="102"/>
      <c r="F532" s="102">
        <v>5100.0</v>
      </c>
      <c r="G532" s="102">
        <v>79.0</v>
      </c>
      <c r="H532" s="102"/>
      <c r="I532" s="102"/>
      <c r="J532" s="102"/>
      <c r="K532" s="102"/>
      <c r="L532" s="102"/>
      <c r="M532" s="102"/>
      <c r="N532" s="102"/>
      <c r="O532" s="102"/>
      <c r="P532" s="102"/>
      <c r="Q532" s="102"/>
      <c r="R532" s="102"/>
      <c r="S532" s="102"/>
      <c r="T532" s="102"/>
      <c r="U532" s="102"/>
      <c r="V532" s="102"/>
      <c r="W532" s="102"/>
      <c r="X532" s="102"/>
      <c r="Y532" s="102"/>
      <c r="Z532" s="102"/>
      <c r="AA532" s="102"/>
      <c r="AB532" s="102"/>
    </row>
    <row r="533" ht="12.75" customHeight="1">
      <c r="A533" s="102">
        <v>1370.0</v>
      </c>
      <c r="B533" s="103">
        <v>39216.0</v>
      </c>
      <c r="C533" s="102" t="s">
        <v>228</v>
      </c>
      <c r="D533" s="102" t="s">
        <v>6786</v>
      </c>
      <c r="E533" s="102"/>
      <c r="F533" s="102">
        <v>5100.0</v>
      </c>
      <c r="G533" s="102">
        <v>79.0</v>
      </c>
      <c r="H533" s="102"/>
      <c r="I533" s="102"/>
      <c r="J533" s="102"/>
      <c r="K533" s="102"/>
      <c r="L533" s="102"/>
      <c r="M533" s="102"/>
      <c r="N533" s="102"/>
      <c r="O533" s="102"/>
      <c r="P533" s="102"/>
      <c r="Q533" s="102"/>
      <c r="R533" s="102"/>
      <c r="S533" s="102"/>
      <c r="T533" s="102"/>
      <c r="U533" s="102"/>
      <c r="V533" s="102"/>
      <c r="W533" s="102"/>
      <c r="X533" s="102"/>
      <c r="Y533" s="102"/>
      <c r="Z533" s="102"/>
      <c r="AA533" s="102"/>
      <c r="AB533" s="102"/>
    </row>
    <row r="534" ht="12.75" customHeight="1">
      <c r="A534" s="106">
        <v>1388.0</v>
      </c>
      <c r="B534" s="107">
        <v>39217.0</v>
      </c>
      <c r="C534" s="102" t="s">
        <v>228</v>
      </c>
      <c r="D534" s="106" t="s">
        <v>6623</v>
      </c>
      <c r="E534" s="106"/>
      <c r="F534" s="106">
        <v>5100.0</v>
      </c>
      <c r="G534" s="106">
        <v>79.0</v>
      </c>
      <c r="H534" s="102"/>
      <c r="I534" s="102"/>
      <c r="J534" s="102"/>
      <c r="K534" s="102"/>
      <c r="L534" s="102"/>
      <c r="M534" s="102"/>
      <c r="N534" s="102"/>
      <c r="O534" s="102"/>
      <c r="P534" s="102"/>
      <c r="Q534" s="102"/>
      <c r="R534" s="102"/>
      <c r="S534" s="102"/>
      <c r="T534" s="102"/>
      <c r="U534" s="102"/>
      <c r="V534" s="102"/>
      <c r="W534" s="102"/>
      <c r="X534" s="102"/>
      <c r="Y534" s="102"/>
      <c r="Z534" s="102"/>
      <c r="AA534" s="102"/>
      <c r="AB534" s="106"/>
    </row>
    <row r="535" ht="12.75" customHeight="1">
      <c r="A535" s="102">
        <v>1629.0</v>
      </c>
      <c r="B535" s="103">
        <v>39230.0</v>
      </c>
      <c r="C535" s="102" t="s">
        <v>228</v>
      </c>
      <c r="D535" s="102" t="s">
        <v>6787</v>
      </c>
      <c r="E535" s="102"/>
      <c r="F535" s="102">
        <v>5100.0</v>
      </c>
      <c r="G535" s="102">
        <v>80.0</v>
      </c>
      <c r="H535" s="102"/>
      <c r="I535" s="102"/>
      <c r="J535" s="102"/>
      <c r="K535" s="102"/>
      <c r="L535" s="102"/>
      <c r="M535" s="102"/>
      <c r="N535" s="102"/>
      <c r="O535" s="102"/>
      <c r="P535" s="102"/>
      <c r="Q535" s="102"/>
      <c r="R535" s="102"/>
      <c r="S535" s="102"/>
      <c r="T535" s="102"/>
      <c r="U535" s="102"/>
      <c r="V535" s="102"/>
      <c r="W535" s="102"/>
      <c r="X535" s="102"/>
      <c r="Y535" s="102"/>
      <c r="Z535" s="102"/>
      <c r="AA535" s="102"/>
      <c r="AB535" s="102"/>
    </row>
    <row r="536" ht="12.75" customHeight="1">
      <c r="A536" s="106">
        <v>3103.0</v>
      </c>
      <c r="B536" s="107">
        <v>39237.0</v>
      </c>
      <c r="C536" s="102" t="s">
        <v>228</v>
      </c>
      <c r="D536" s="106" t="s">
        <v>6712</v>
      </c>
      <c r="E536" s="106"/>
      <c r="F536" s="106">
        <v>5100.0</v>
      </c>
      <c r="G536" s="106">
        <v>80.0</v>
      </c>
      <c r="H536" s="102"/>
      <c r="I536" s="102"/>
      <c r="J536" s="102"/>
      <c r="K536" s="102"/>
      <c r="L536" s="102"/>
      <c r="M536" s="102"/>
      <c r="N536" s="102"/>
      <c r="O536" s="102"/>
      <c r="P536" s="102"/>
      <c r="Q536" s="102"/>
      <c r="R536" s="102"/>
      <c r="S536" s="102"/>
      <c r="T536" s="102"/>
      <c r="U536" s="102"/>
      <c r="V536" s="102"/>
      <c r="W536" s="102"/>
      <c r="X536" s="102"/>
      <c r="Y536" s="102"/>
      <c r="Z536" s="102"/>
      <c r="AA536" s="102"/>
      <c r="AB536" s="106"/>
    </row>
    <row r="537" ht="12.75" customHeight="1">
      <c r="A537" s="102">
        <v>3002.0</v>
      </c>
      <c r="B537" s="103">
        <v>39239.0</v>
      </c>
      <c r="C537" s="102" t="s">
        <v>228</v>
      </c>
      <c r="D537" s="102" t="s">
        <v>6788</v>
      </c>
      <c r="E537" s="102"/>
      <c r="F537" s="102">
        <v>5100.0</v>
      </c>
      <c r="G537" s="102">
        <v>80.0</v>
      </c>
      <c r="H537" s="102"/>
      <c r="I537" s="102"/>
      <c r="J537" s="102"/>
      <c r="K537" s="102"/>
      <c r="L537" s="102"/>
      <c r="M537" s="102"/>
      <c r="N537" s="102"/>
      <c r="O537" s="102"/>
      <c r="P537" s="102"/>
      <c r="Q537" s="102"/>
      <c r="R537" s="102"/>
      <c r="S537" s="102"/>
      <c r="T537" s="102"/>
      <c r="U537" s="102"/>
      <c r="V537" s="102"/>
      <c r="W537" s="102"/>
      <c r="X537" s="102"/>
      <c r="Y537" s="102"/>
      <c r="Z537" s="102"/>
      <c r="AA537" s="102"/>
      <c r="AB537" s="102"/>
    </row>
    <row r="538" ht="12.75" customHeight="1">
      <c r="A538" s="106">
        <v>3081.0</v>
      </c>
      <c r="B538" s="107">
        <v>39244.0</v>
      </c>
      <c r="C538" s="102" t="s">
        <v>228</v>
      </c>
      <c r="D538" s="106" t="s">
        <v>6646</v>
      </c>
      <c r="E538" s="106"/>
      <c r="F538" s="106">
        <v>5100.0</v>
      </c>
      <c r="G538" s="106">
        <v>82.0</v>
      </c>
      <c r="H538" s="102"/>
      <c r="I538" s="102"/>
      <c r="J538" s="102"/>
      <c r="K538" s="102"/>
      <c r="L538" s="102"/>
      <c r="M538" s="102"/>
      <c r="N538" s="102"/>
      <c r="O538" s="102"/>
      <c r="P538" s="102"/>
      <c r="Q538" s="102"/>
      <c r="R538" s="102"/>
      <c r="S538" s="102"/>
      <c r="T538" s="102"/>
      <c r="U538" s="102"/>
      <c r="V538" s="102"/>
      <c r="W538" s="102"/>
      <c r="X538" s="102"/>
      <c r="Y538" s="102"/>
      <c r="Z538" s="102"/>
      <c r="AA538" s="102"/>
      <c r="AB538" s="106"/>
    </row>
    <row r="539" ht="12.75" customHeight="1">
      <c r="A539" s="102">
        <v>1363.0</v>
      </c>
      <c r="B539" s="103">
        <v>39214.0</v>
      </c>
      <c r="C539" s="102" t="s">
        <v>228</v>
      </c>
      <c r="D539" s="102" t="s">
        <v>6673</v>
      </c>
      <c r="E539" s="102"/>
      <c r="F539" s="102">
        <v>5150.0</v>
      </c>
      <c r="G539" s="102">
        <v>79.0</v>
      </c>
      <c r="H539" s="102"/>
      <c r="I539" s="102"/>
      <c r="J539" s="102"/>
      <c r="K539" s="102"/>
      <c r="L539" s="102"/>
      <c r="M539" s="102"/>
      <c r="N539" s="102"/>
      <c r="O539" s="102"/>
      <c r="P539" s="102"/>
      <c r="Q539" s="102"/>
      <c r="R539" s="102"/>
      <c r="S539" s="102"/>
      <c r="T539" s="102"/>
      <c r="U539" s="102"/>
      <c r="V539" s="102"/>
      <c r="W539" s="102"/>
      <c r="X539" s="102"/>
      <c r="Y539" s="102"/>
      <c r="Z539" s="102"/>
      <c r="AA539" s="102"/>
      <c r="AB539" s="102"/>
    </row>
    <row r="540" ht="12.75" customHeight="1">
      <c r="A540" s="102">
        <v>1.0</v>
      </c>
      <c r="B540" s="103">
        <v>39264.0</v>
      </c>
      <c r="C540" s="102" t="s">
        <v>228</v>
      </c>
      <c r="D540" s="102" t="s">
        <v>6789</v>
      </c>
      <c r="E540" s="102"/>
      <c r="F540" s="102">
        <v>5150.0</v>
      </c>
      <c r="G540" s="102">
        <v>80.0</v>
      </c>
      <c r="H540" s="102"/>
      <c r="I540" s="102"/>
      <c r="J540" s="102"/>
      <c r="K540" s="102"/>
      <c r="L540" s="102"/>
      <c r="M540" s="102"/>
      <c r="N540" s="102"/>
      <c r="O540" s="102"/>
      <c r="P540" s="102"/>
      <c r="Q540" s="102"/>
      <c r="R540" s="102"/>
      <c r="S540" s="102"/>
      <c r="T540" s="102"/>
      <c r="U540" s="102"/>
      <c r="V540" s="102"/>
      <c r="W540" s="102"/>
      <c r="X540" s="102"/>
      <c r="Y540" s="102"/>
      <c r="Z540" s="102"/>
      <c r="AA540" s="102"/>
      <c r="AB540" s="102"/>
    </row>
    <row r="541" ht="12.75" customHeight="1">
      <c r="A541" s="102">
        <v>3104.0</v>
      </c>
      <c r="B541" s="103">
        <v>39237.0</v>
      </c>
      <c r="C541" s="102" t="s">
        <v>228</v>
      </c>
      <c r="D541" s="102" t="s">
        <v>6704</v>
      </c>
      <c r="E541" s="102"/>
      <c r="F541" s="102">
        <v>5200.0</v>
      </c>
      <c r="G541" s="102">
        <v>76.0</v>
      </c>
      <c r="H541" s="102"/>
      <c r="I541" s="102"/>
      <c r="J541" s="102"/>
      <c r="K541" s="102"/>
      <c r="L541" s="102"/>
      <c r="M541" s="102"/>
      <c r="N541" s="102"/>
      <c r="O541" s="102"/>
      <c r="P541" s="102"/>
      <c r="Q541" s="102"/>
      <c r="R541" s="102"/>
      <c r="S541" s="102"/>
      <c r="T541" s="102"/>
      <c r="U541" s="102"/>
      <c r="V541" s="102"/>
      <c r="W541" s="102"/>
      <c r="X541" s="102"/>
      <c r="Y541" s="102"/>
      <c r="Z541" s="102"/>
      <c r="AA541" s="102"/>
      <c r="AB541" s="102"/>
    </row>
    <row r="542" ht="12.75" customHeight="1">
      <c r="A542" s="106">
        <v>1176.0</v>
      </c>
      <c r="B542" s="107">
        <v>39185.0</v>
      </c>
      <c r="C542" s="102" t="s">
        <v>228</v>
      </c>
      <c r="D542" s="106" t="s">
        <v>6623</v>
      </c>
      <c r="E542" s="106"/>
      <c r="F542" s="106">
        <v>5200.0</v>
      </c>
      <c r="G542" s="106">
        <v>78.0</v>
      </c>
      <c r="H542" s="102"/>
      <c r="I542" s="102"/>
      <c r="J542" s="102"/>
      <c r="K542" s="102"/>
      <c r="L542" s="102"/>
      <c r="M542" s="102"/>
      <c r="N542" s="102"/>
      <c r="O542" s="102"/>
      <c r="P542" s="102"/>
      <c r="Q542" s="102"/>
      <c r="R542" s="102"/>
      <c r="S542" s="102"/>
      <c r="T542" s="102"/>
      <c r="U542" s="102"/>
      <c r="V542" s="102"/>
      <c r="W542" s="102"/>
      <c r="X542" s="102"/>
      <c r="Y542" s="102"/>
      <c r="Z542" s="102"/>
      <c r="AA542" s="102"/>
      <c r="AB542" s="106"/>
    </row>
    <row r="543" ht="12.75" customHeight="1">
      <c r="A543" s="106">
        <v>1309.0</v>
      </c>
      <c r="B543" s="107">
        <v>39195.0</v>
      </c>
      <c r="C543" s="102" t="s">
        <v>228</v>
      </c>
      <c r="D543" s="106" t="s">
        <v>6670</v>
      </c>
      <c r="E543" s="106"/>
      <c r="F543" s="106">
        <v>5200.0</v>
      </c>
      <c r="G543" s="106">
        <v>78.0</v>
      </c>
      <c r="H543" s="102"/>
      <c r="I543" s="102"/>
      <c r="J543" s="102"/>
      <c r="K543" s="102"/>
      <c r="L543" s="102"/>
      <c r="M543" s="102"/>
      <c r="N543" s="102"/>
      <c r="O543" s="102"/>
      <c r="P543" s="102"/>
      <c r="Q543" s="102"/>
      <c r="R543" s="102"/>
      <c r="S543" s="102"/>
      <c r="T543" s="102"/>
      <c r="U543" s="102"/>
      <c r="V543" s="102"/>
      <c r="W543" s="102"/>
      <c r="X543" s="102"/>
      <c r="Y543" s="102"/>
      <c r="Z543" s="102"/>
      <c r="AA543" s="102"/>
      <c r="AB543" s="106"/>
    </row>
    <row r="544" ht="12.75" customHeight="1">
      <c r="A544" s="106">
        <v>1198.0</v>
      </c>
      <c r="B544" s="107">
        <v>39225.0</v>
      </c>
      <c r="C544" s="102" t="s">
        <v>228</v>
      </c>
      <c r="D544" s="106" t="s">
        <v>6670</v>
      </c>
      <c r="E544" s="106"/>
      <c r="F544" s="106">
        <v>5200.0</v>
      </c>
      <c r="G544" s="106">
        <v>78.0</v>
      </c>
      <c r="H544" s="102"/>
      <c r="I544" s="102"/>
      <c r="J544" s="102"/>
      <c r="K544" s="102"/>
      <c r="L544" s="102"/>
      <c r="M544" s="102"/>
      <c r="N544" s="102"/>
      <c r="O544" s="102"/>
      <c r="P544" s="102"/>
      <c r="Q544" s="102"/>
      <c r="R544" s="102"/>
      <c r="S544" s="102"/>
      <c r="T544" s="102"/>
      <c r="U544" s="102"/>
      <c r="V544" s="102"/>
      <c r="W544" s="102"/>
      <c r="X544" s="102"/>
      <c r="Y544" s="102"/>
      <c r="Z544" s="102"/>
      <c r="AA544" s="102"/>
      <c r="AB544" s="106"/>
    </row>
    <row r="545" ht="12.75" customHeight="1">
      <c r="A545" s="106">
        <v>1648.0</v>
      </c>
      <c r="B545" s="107">
        <v>39232.0</v>
      </c>
      <c r="C545" s="102" t="s">
        <v>228</v>
      </c>
      <c r="D545" s="106" t="s">
        <v>6636</v>
      </c>
      <c r="E545" s="106"/>
      <c r="F545" s="106">
        <v>5200.0</v>
      </c>
      <c r="G545" s="106">
        <v>78.0</v>
      </c>
      <c r="H545" s="102"/>
      <c r="I545" s="102"/>
      <c r="J545" s="102"/>
      <c r="K545" s="102"/>
      <c r="L545" s="102"/>
      <c r="M545" s="102"/>
      <c r="N545" s="102"/>
      <c r="O545" s="102"/>
      <c r="P545" s="102"/>
      <c r="Q545" s="102"/>
      <c r="R545" s="102"/>
      <c r="S545" s="102"/>
      <c r="T545" s="102"/>
      <c r="U545" s="102"/>
      <c r="V545" s="102"/>
      <c r="W545" s="102"/>
      <c r="X545" s="102"/>
      <c r="Y545" s="102"/>
      <c r="Z545" s="102"/>
      <c r="AA545" s="102"/>
      <c r="AB545" s="106"/>
    </row>
    <row r="546" ht="12.75" customHeight="1">
      <c r="A546" s="106">
        <v>3003.0</v>
      </c>
      <c r="B546" s="107">
        <v>39239.0</v>
      </c>
      <c r="C546" s="102" t="s">
        <v>228</v>
      </c>
      <c r="D546" s="106" t="s">
        <v>6670</v>
      </c>
      <c r="E546" s="106"/>
      <c r="F546" s="106">
        <v>5200.0</v>
      </c>
      <c r="G546" s="106">
        <v>79.0</v>
      </c>
      <c r="H546" s="102"/>
      <c r="I546" s="102"/>
      <c r="J546" s="102"/>
      <c r="K546" s="102"/>
      <c r="L546" s="102"/>
      <c r="M546" s="102"/>
      <c r="N546" s="102"/>
      <c r="O546" s="102"/>
      <c r="P546" s="102"/>
      <c r="Q546" s="102"/>
      <c r="R546" s="102"/>
      <c r="S546" s="102"/>
      <c r="T546" s="102"/>
      <c r="U546" s="102"/>
      <c r="V546" s="102"/>
      <c r="W546" s="102"/>
      <c r="X546" s="102"/>
      <c r="Y546" s="102"/>
      <c r="Z546" s="102"/>
      <c r="AA546" s="102"/>
      <c r="AB546" s="106"/>
    </row>
    <row r="547" ht="12.75" customHeight="1">
      <c r="A547" s="102">
        <v>3074.0</v>
      </c>
      <c r="B547" s="103">
        <v>39244.0</v>
      </c>
      <c r="C547" s="102" t="s">
        <v>228</v>
      </c>
      <c r="D547" s="102" t="s">
        <v>6642</v>
      </c>
      <c r="E547" s="102"/>
      <c r="F547" s="102">
        <v>5200.0</v>
      </c>
      <c r="G547" s="102">
        <v>79.0</v>
      </c>
      <c r="H547" s="102"/>
      <c r="I547" s="102"/>
      <c r="J547" s="102"/>
      <c r="K547" s="102"/>
      <c r="L547" s="102"/>
      <c r="M547" s="102"/>
      <c r="N547" s="102"/>
      <c r="O547" s="102"/>
      <c r="P547" s="102"/>
      <c r="Q547" s="102"/>
      <c r="R547" s="102"/>
      <c r="S547" s="102"/>
      <c r="T547" s="102"/>
      <c r="U547" s="102"/>
      <c r="V547" s="102"/>
      <c r="W547" s="102"/>
      <c r="X547" s="102"/>
      <c r="Y547" s="102"/>
      <c r="Z547" s="102"/>
      <c r="AA547" s="102"/>
      <c r="AB547" s="102"/>
    </row>
    <row r="548" ht="12.75" customHeight="1">
      <c r="A548" s="102">
        <v>1611.0</v>
      </c>
      <c r="B548" s="103">
        <v>39228.0</v>
      </c>
      <c r="C548" s="102" t="s">
        <v>228</v>
      </c>
      <c r="D548" s="102" t="s">
        <v>6738</v>
      </c>
      <c r="E548" s="102"/>
      <c r="F548" s="102">
        <v>5200.0</v>
      </c>
      <c r="G548" s="102">
        <v>80.0</v>
      </c>
      <c r="H548" s="102"/>
      <c r="I548" s="102"/>
      <c r="J548" s="102"/>
      <c r="K548" s="102"/>
      <c r="L548" s="102"/>
      <c r="M548" s="102"/>
      <c r="N548" s="102"/>
      <c r="O548" s="102"/>
      <c r="P548" s="102"/>
      <c r="Q548" s="102"/>
      <c r="R548" s="102"/>
      <c r="S548" s="102"/>
      <c r="T548" s="102"/>
      <c r="U548" s="102"/>
      <c r="V548" s="102"/>
      <c r="W548" s="102"/>
      <c r="X548" s="102"/>
      <c r="Y548" s="102"/>
      <c r="Z548" s="102"/>
      <c r="AA548" s="102"/>
      <c r="AB548" s="102"/>
    </row>
    <row r="549" ht="12.75" customHeight="1">
      <c r="A549" s="102">
        <v>3162.0</v>
      </c>
      <c r="B549" s="103">
        <v>39259.0</v>
      </c>
      <c r="C549" s="102" t="s">
        <v>228</v>
      </c>
      <c r="D549" s="102" t="s">
        <v>6784</v>
      </c>
      <c r="E549" s="102"/>
      <c r="F549" s="102">
        <v>5250.0</v>
      </c>
      <c r="G549" s="102">
        <v>76.0</v>
      </c>
      <c r="H549" s="102"/>
      <c r="I549" s="102"/>
      <c r="J549" s="102"/>
      <c r="K549" s="102"/>
      <c r="L549" s="102"/>
      <c r="M549" s="102"/>
      <c r="N549" s="102"/>
      <c r="O549" s="102"/>
      <c r="P549" s="102"/>
      <c r="Q549" s="102"/>
      <c r="R549" s="102"/>
      <c r="S549" s="102"/>
      <c r="T549" s="102"/>
      <c r="U549" s="102"/>
      <c r="V549" s="102"/>
      <c r="W549" s="102"/>
      <c r="X549" s="102"/>
      <c r="Y549" s="102"/>
      <c r="Z549" s="102"/>
      <c r="AA549" s="102"/>
      <c r="AB549" s="102"/>
    </row>
    <row r="550" ht="12.75" customHeight="1">
      <c r="A550" s="106">
        <v>1340.0</v>
      </c>
      <c r="B550" s="107">
        <v>39207.0</v>
      </c>
      <c r="C550" s="102" t="s">
        <v>228</v>
      </c>
      <c r="D550" s="106" t="s">
        <v>6670</v>
      </c>
      <c r="E550" s="106"/>
      <c r="F550" s="106">
        <v>5250.0</v>
      </c>
      <c r="G550" s="106">
        <v>78.0</v>
      </c>
      <c r="H550" s="102"/>
      <c r="I550" s="102"/>
      <c r="J550" s="102"/>
      <c r="K550" s="102"/>
      <c r="L550" s="102"/>
      <c r="M550" s="102"/>
      <c r="N550" s="102"/>
      <c r="O550" s="102"/>
      <c r="P550" s="102"/>
      <c r="Q550" s="102"/>
      <c r="R550" s="102"/>
      <c r="S550" s="102"/>
      <c r="T550" s="102"/>
      <c r="U550" s="102"/>
      <c r="V550" s="102"/>
      <c r="W550" s="102"/>
      <c r="X550" s="102"/>
      <c r="Y550" s="102"/>
      <c r="Z550" s="102"/>
      <c r="AA550" s="102"/>
      <c r="AB550" s="106"/>
    </row>
    <row r="551" ht="12.75" customHeight="1">
      <c r="A551" s="106">
        <v>1605.0</v>
      </c>
      <c r="B551" s="107">
        <v>39227.0</v>
      </c>
      <c r="C551" s="102" t="s">
        <v>228</v>
      </c>
      <c r="D551" s="106" t="s">
        <v>6670</v>
      </c>
      <c r="E551" s="106"/>
      <c r="F551" s="106">
        <v>5250.0</v>
      </c>
      <c r="G551" s="106">
        <v>80.0</v>
      </c>
      <c r="H551" s="102"/>
      <c r="I551" s="102"/>
      <c r="J551" s="102"/>
      <c r="K551" s="102"/>
      <c r="L551" s="102"/>
      <c r="M551" s="102"/>
      <c r="N551" s="102"/>
      <c r="O551" s="102"/>
      <c r="P551" s="102"/>
      <c r="Q551" s="102"/>
      <c r="R551" s="102"/>
      <c r="S551" s="102"/>
      <c r="T551" s="102"/>
      <c r="U551" s="102"/>
      <c r="V551" s="102"/>
      <c r="W551" s="102"/>
      <c r="X551" s="102"/>
      <c r="Y551" s="102"/>
      <c r="Z551" s="102"/>
      <c r="AA551" s="102"/>
      <c r="AB551" s="106"/>
    </row>
    <row r="552" ht="12.75" customHeight="1">
      <c r="A552" s="102">
        <v>3062.0</v>
      </c>
      <c r="B552" s="103">
        <v>39241.0</v>
      </c>
      <c r="C552" s="102" t="s">
        <v>228</v>
      </c>
      <c r="D552" s="102" t="s">
        <v>6752</v>
      </c>
      <c r="E552" s="102"/>
      <c r="F552" s="102">
        <v>5250.0</v>
      </c>
      <c r="G552" s="102">
        <v>80.0</v>
      </c>
      <c r="H552" s="102"/>
      <c r="I552" s="102"/>
      <c r="J552" s="102"/>
      <c r="K552" s="102"/>
      <c r="L552" s="102"/>
      <c r="M552" s="102"/>
      <c r="N552" s="102"/>
      <c r="O552" s="102"/>
      <c r="P552" s="102"/>
      <c r="Q552" s="102"/>
      <c r="R552" s="102"/>
      <c r="S552" s="102"/>
      <c r="T552" s="102"/>
      <c r="U552" s="102"/>
      <c r="V552" s="102"/>
      <c r="W552" s="102"/>
      <c r="X552" s="102"/>
      <c r="Y552" s="102"/>
      <c r="Z552" s="102"/>
      <c r="AA552" s="102"/>
      <c r="AB552" s="102"/>
    </row>
    <row r="553" ht="12.75" customHeight="1">
      <c r="A553" s="102">
        <v>3077.0</v>
      </c>
      <c r="B553" s="103">
        <v>39244.0</v>
      </c>
      <c r="C553" s="102" t="s">
        <v>228</v>
      </c>
      <c r="D553" s="102" t="s">
        <v>6627</v>
      </c>
      <c r="E553" s="102"/>
      <c r="F553" s="102">
        <v>5250.0</v>
      </c>
      <c r="G553" s="102">
        <v>80.0</v>
      </c>
      <c r="H553" s="102"/>
      <c r="I553" s="102"/>
      <c r="J553" s="102"/>
      <c r="K553" s="102"/>
      <c r="L553" s="102"/>
      <c r="M553" s="102"/>
      <c r="N553" s="102"/>
      <c r="O553" s="102"/>
      <c r="P553" s="102"/>
      <c r="Q553" s="102"/>
      <c r="R553" s="102"/>
      <c r="S553" s="102"/>
      <c r="T553" s="102"/>
      <c r="U553" s="102"/>
      <c r="V553" s="102"/>
      <c r="W553" s="102"/>
      <c r="X553" s="102"/>
      <c r="Y553" s="102"/>
      <c r="Z553" s="102"/>
      <c r="AA553" s="102"/>
      <c r="AB553" s="102"/>
    </row>
    <row r="554" ht="12.75" customHeight="1">
      <c r="A554" s="104">
        <v>1607.0</v>
      </c>
      <c r="B554" s="105">
        <v>39227.0</v>
      </c>
      <c r="C554" s="102" t="s">
        <v>228</v>
      </c>
      <c r="D554" s="104" t="s">
        <v>6790</v>
      </c>
      <c r="E554" s="104"/>
      <c r="F554" s="104">
        <v>5300.0</v>
      </c>
      <c r="G554" s="104">
        <v>76.0</v>
      </c>
      <c r="H554" s="102"/>
      <c r="I554" s="102"/>
      <c r="J554" s="102"/>
      <c r="K554" s="102"/>
      <c r="L554" s="102"/>
      <c r="M554" s="102"/>
      <c r="N554" s="102"/>
      <c r="O554" s="102"/>
      <c r="P554" s="102"/>
      <c r="Q554" s="102"/>
      <c r="R554" s="102"/>
      <c r="S554" s="102"/>
      <c r="T554" s="102"/>
      <c r="U554" s="102"/>
      <c r="V554" s="102"/>
      <c r="W554" s="102"/>
      <c r="X554" s="102"/>
      <c r="Y554" s="102"/>
      <c r="Z554" s="102"/>
      <c r="AA554" s="102"/>
      <c r="AB554" s="104"/>
    </row>
    <row r="555" ht="12.75" customHeight="1">
      <c r="A555" s="102">
        <v>1325.0</v>
      </c>
      <c r="B555" s="103">
        <v>39202.0</v>
      </c>
      <c r="C555" s="102" t="s">
        <v>228</v>
      </c>
      <c r="D555" s="102" t="s">
        <v>6619</v>
      </c>
      <c r="E555" s="102"/>
      <c r="F555" s="102">
        <v>5300.0</v>
      </c>
      <c r="G555" s="102">
        <v>77.0</v>
      </c>
      <c r="H555" s="102"/>
      <c r="I555" s="102"/>
      <c r="J555" s="102"/>
      <c r="K555" s="102"/>
      <c r="L555" s="102"/>
      <c r="M555" s="102"/>
      <c r="N555" s="102"/>
      <c r="O555" s="102"/>
      <c r="P555" s="102"/>
      <c r="Q555" s="102"/>
      <c r="R555" s="102"/>
      <c r="S555" s="102"/>
      <c r="T555" s="102"/>
      <c r="U555" s="102"/>
      <c r="V555" s="102"/>
      <c r="W555" s="102"/>
      <c r="X555" s="102"/>
      <c r="Y555" s="102"/>
      <c r="Z555" s="102"/>
      <c r="AA555" s="102"/>
      <c r="AB555" s="102"/>
    </row>
    <row r="556" ht="12.75" customHeight="1">
      <c r="A556" s="106">
        <v>3094.0</v>
      </c>
      <c r="B556" s="107">
        <v>39246.0</v>
      </c>
      <c r="C556" s="102" t="s">
        <v>228</v>
      </c>
      <c r="D556" s="106" t="s">
        <v>6646</v>
      </c>
      <c r="E556" s="106"/>
      <c r="F556" s="106">
        <v>5300.0</v>
      </c>
      <c r="G556" s="106">
        <v>77.0</v>
      </c>
      <c r="H556" s="102"/>
      <c r="I556" s="102"/>
      <c r="J556" s="102"/>
      <c r="K556" s="102"/>
      <c r="L556" s="102"/>
      <c r="M556" s="102"/>
      <c r="N556" s="102"/>
      <c r="O556" s="102"/>
      <c r="P556" s="102"/>
      <c r="Q556" s="102"/>
      <c r="R556" s="102"/>
      <c r="S556" s="102"/>
      <c r="T556" s="102"/>
      <c r="U556" s="102"/>
      <c r="V556" s="102"/>
      <c r="W556" s="102"/>
      <c r="X556" s="102"/>
      <c r="Y556" s="102"/>
      <c r="Z556" s="102"/>
      <c r="AA556" s="102"/>
      <c r="AB556" s="106"/>
    </row>
    <row r="557" ht="12.75" customHeight="1">
      <c r="A557" s="106">
        <v>1346.0</v>
      </c>
      <c r="B557" s="107">
        <v>39209.0</v>
      </c>
      <c r="C557" s="102" t="s">
        <v>228</v>
      </c>
      <c r="D557" s="106" t="s">
        <v>6614</v>
      </c>
      <c r="E557" s="106"/>
      <c r="F557" s="106">
        <v>5300.0</v>
      </c>
      <c r="G557" s="106">
        <v>79.0</v>
      </c>
      <c r="H557" s="102"/>
      <c r="I557" s="102"/>
      <c r="J557" s="102"/>
      <c r="K557" s="102"/>
      <c r="L557" s="102"/>
      <c r="M557" s="102"/>
      <c r="N557" s="102"/>
      <c r="O557" s="102"/>
      <c r="P557" s="102"/>
      <c r="Q557" s="102"/>
      <c r="R557" s="102"/>
      <c r="S557" s="102"/>
      <c r="T557" s="102"/>
      <c r="U557" s="102"/>
      <c r="V557" s="102"/>
      <c r="W557" s="102"/>
      <c r="X557" s="102"/>
      <c r="Y557" s="102"/>
      <c r="Z557" s="102"/>
      <c r="AA557" s="102"/>
      <c r="AB557" s="106"/>
    </row>
    <row r="558" ht="12.75" customHeight="1">
      <c r="A558" s="104">
        <v>1601.0</v>
      </c>
      <c r="B558" s="105">
        <v>39227.0</v>
      </c>
      <c r="C558" s="102" t="s">
        <v>228</v>
      </c>
      <c r="D558" s="104" t="s">
        <v>6791</v>
      </c>
      <c r="E558" s="104"/>
      <c r="F558" s="104">
        <v>5300.0</v>
      </c>
      <c r="G558" s="104">
        <v>79.0</v>
      </c>
      <c r="H558" s="102"/>
      <c r="I558" s="102"/>
      <c r="J558" s="102"/>
      <c r="K558" s="102"/>
      <c r="L558" s="102"/>
      <c r="M558" s="102"/>
      <c r="N558" s="102"/>
      <c r="O558" s="102"/>
      <c r="P558" s="102"/>
      <c r="Q558" s="102"/>
      <c r="R558" s="102"/>
      <c r="S558" s="102"/>
      <c r="T558" s="102"/>
      <c r="U558" s="102"/>
      <c r="V558" s="102"/>
      <c r="W558" s="102"/>
      <c r="X558" s="102"/>
      <c r="Y558" s="102"/>
      <c r="Z558" s="102"/>
      <c r="AA558" s="102"/>
      <c r="AB558" s="104"/>
    </row>
    <row r="559" ht="12.75" customHeight="1">
      <c r="A559" s="102">
        <v>1628.0</v>
      </c>
      <c r="B559" s="103">
        <v>39230.0</v>
      </c>
      <c r="C559" s="102" t="s">
        <v>228</v>
      </c>
      <c r="D559" s="102" t="s">
        <v>6737</v>
      </c>
      <c r="E559" s="102"/>
      <c r="F559" s="102">
        <v>5300.0</v>
      </c>
      <c r="G559" s="102">
        <v>79.0</v>
      </c>
      <c r="H559" s="102"/>
      <c r="I559" s="102"/>
      <c r="J559" s="102"/>
      <c r="K559" s="102"/>
      <c r="L559" s="102"/>
      <c r="M559" s="102"/>
      <c r="N559" s="102"/>
      <c r="O559" s="102"/>
      <c r="P559" s="102"/>
      <c r="Q559" s="102"/>
      <c r="R559" s="102"/>
      <c r="S559" s="102"/>
      <c r="T559" s="102"/>
      <c r="U559" s="102"/>
      <c r="V559" s="102"/>
      <c r="W559" s="102"/>
      <c r="X559" s="102"/>
      <c r="Y559" s="102"/>
      <c r="Z559" s="102"/>
      <c r="AA559" s="102"/>
      <c r="AB559" s="102"/>
    </row>
    <row r="560" ht="12.75" customHeight="1">
      <c r="A560" s="102">
        <v>3144.0</v>
      </c>
      <c r="B560" s="103">
        <v>39256.0</v>
      </c>
      <c r="C560" s="102" t="s">
        <v>228</v>
      </c>
      <c r="D560" s="102" t="s">
        <v>6592</v>
      </c>
      <c r="E560" s="102"/>
      <c r="F560" s="102">
        <v>5300.0</v>
      </c>
      <c r="G560" s="102">
        <v>79.0</v>
      </c>
      <c r="H560" s="102"/>
      <c r="I560" s="102"/>
      <c r="J560" s="102"/>
      <c r="K560" s="102"/>
      <c r="L560" s="102"/>
      <c r="M560" s="102"/>
      <c r="N560" s="102"/>
      <c r="O560" s="102"/>
      <c r="P560" s="102"/>
      <c r="Q560" s="102"/>
      <c r="R560" s="102"/>
      <c r="S560" s="102"/>
      <c r="T560" s="102"/>
      <c r="U560" s="102"/>
      <c r="V560" s="102"/>
      <c r="W560" s="102"/>
      <c r="X560" s="102"/>
      <c r="Y560" s="102"/>
      <c r="Z560" s="102"/>
      <c r="AA560" s="102"/>
      <c r="AB560" s="102"/>
    </row>
    <row r="561" ht="12.75" customHeight="1">
      <c r="A561" s="102">
        <v>1320.0</v>
      </c>
      <c r="B561" s="103">
        <v>39199.0</v>
      </c>
      <c r="C561" s="102" t="s">
        <v>228</v>
      </c>
      <c r="D561" s="102" t="s">
        <v>6764</v>
      </c>
      <c r="E561" s="102"/>
      <c r="F561" s="102">
        <v>5300.0</v>
      </c>
      <c r="G561" s="102">
        <v>80.0</v>
      </c>
      <c r="H561" s="102"/>
      <c r="I561" s="102"/>
      <c r="J561" s="102"/>
      <c r="K561" s="102"/>
      <c r="L561" s="102"/>
      <c r="M561" s="102"/>
      <c r="N561" s="102"/>
      <c r="O561" s="102"/>
      <c r="P561" s="102"/>
      <c r="Q561" s="102"/>
      <c r="R561" s="102"/>
      <c r="S561" s="102"/>
      <c r="T561" s="102"/>
      <c r="U561" s="102"/>
      <c r="V561" s="102"/>
      <c r="W561" s="102"/>
      <c r="X561" s="102"/>
      <c r="Y561" s="102"/>
      <c r="Z561" s="102"/>
      <c r="AA561" s="102"/>
      <c r="AB561" s="102"/>
    </row>
    <row r="562" ht="12.75" customHeight="1">
      <c r="A562" s="102">
        <v>1368.0</v>
      </c>
      <c r="B562" s="103">
        <v>39215.0</v>
      </c>
      <c r="C562" s="102" t="s">
        <v>228</v>
      </c>
      <c r="D562" s="102" t="s">
        <v>6625</v>
      </c>
      <c r="E562" s="102"/>
      <c r="F562" s="102">
        <v>5300.0</v>
      </c>
      <c r="G562" s="102">
        <v>80.0</v>
      </c>
      <c r="H562" s="102"/>
      <c r="I562" s="102"/>
      <c r="J562" s="102"/>
      <c r="K562" s="102"/>
      <c r="L562" s="102"/>
      <c r="M562" s="102"/>
      <c r="N562" s="102"/>
      <c r="O562" s="102"/>
      <c r="P562" s="102"/>
      <c r="Q562" s="102"/>
      <c r="R562" s="102"/>
      <c r="S562" s="102"/>
      <c r="T562" s="102"/>
      <c r="U562" s="102"/>
      <c r="V562" s="102"/>
      <c r="W562" s="102"/>
      <c r="X562" s="102"/>
      <c r="Y562" s="102"/>
      <c r="Z562" s="102"/>
      <c r="AA562" s="102"/>
      <c r="AB562" s="102"/>
    </row>
    <row r="563" ht="12.75" customHeight="1">
      <c r="A563" s="102">
        <v>1386.0</v>
      </c>
      <c r="B563" s="103">
        <v>39217.0</v>
      </c>
      <c r="C563" s="102" t="s">
        <v>228</v>
      </c>
      <c r="D563" s="102" t="s">
        <v>6708</v>
      </c>
      <c r="E563" s="102"/>
      <c r="F563" s="102">
        <v>5300.0</v>
      </c>
      <c r="G563" s="102">
        <v>80.0</v>
      </c>
      <c r="H563" s="102"/>
      <c r="I563" s="102"/>
      <c r="J563" s="102"/>
      <c r="K563" s="102"/>
      <c r="L563" s="102"/>
      <c r="M563" s="102"/>
      <c r="N563" s="102"/>
      <c r="O563" s="102"/>
      <c r="P563" s="102"/>
      <c r="Q563" s="102"/>
      <c r="R563" s="102"/>
      <c r="S563" s="102"/>
      <c r="T563" s="102"/>
      <c r="U563" s="102"/>
      <c r="V563" s="102"/>
      <c r="W563" s="102"/>
      <c r="X563" s="102"/>
      <c r="Y563" s="102"/>
      <c r="Z563" s="102"/>
      <c r="AA563" s="102"/>
      <c r="AB563" s="102"/>
    </row>
    <row r="564" ht="12.75" customHeight="1">
      <c r="A564" s="102">
        <v>1617.0</v>
      </c>
      <c r="B564" s="103">
        <v>39229.0</v>
      </c>
      <c r="C564" s="102" t="s">
        <v>228</v>
      </c>
      <c r="D564" s="102" t="s">
        <v>6666</v>
      </c>
      <c r="E564" s="102"/>
      <c r="F564" s="102">
        <v>5300.0</v>
      </c>
      <c r="G564" s="102">
        <v>81.0</v>
      </c>
      <c r="H564" s="102"/>
      <c r="I564" s="102"/>
      <c r="J564" s="102"/>
      <c r="K564" s="102"/>
      <c r="L564" s="102"/>
      <c r="M564" s="102"/>
      <c r="N564" s="102"/>
      <c r="O564" s="102"/>
      <c r="P564" s="102"/>
      <c r="Q564" s="102"/>
      <c r="R564" s="102"/>
      <c r="S564" s="102"/>
      <c r="T564" s="102"/>
      <c r="U564" s="102"/>
      <c r="V564" s="102"/>
      <c r="W564" s="102"/>
      <c r="X564" s="102"/>
      <c r="Y564" s="102"/>
      <c r="Z564" s="102"/>
      <c r="AA564" s="102"/>
      <c r="AB564" s="102"/>
    </row>
    <row r="565" ht="12.75" customHeight="1">
      <c r="A565" s="102">
        <v>1697.0</v>
      </c>
      <c r="B565" s="103">
        <v>39235.0</v>
      </c>
      <c r="C565" s="102" t="s">
        <v>228</v>
      </c>
      <c r="D565" s="102" t="s">
        <v>6792</v>
      </c>
      <c r="E565" s="102"/>
      <c r="F565" s="102">
        <v>5300.0</v>
      </c>
      <c r="G565" s="102">
        <v>81.0</v>
      </c>
      <c r="H565" s="102"/>
      <c r="I565" s="102"/>
      <c r="J565" s="102"/>
      <c r="K565" s="102"/>
      <c r="L565" s="102"/>
      <c r="M565" s="102"/>
      <c r="N565" s="102"/>
      <c r="O565" s="102"/>
      <c r="P565" s="102"/>
      <c r="Q565" s="102"/>
      <c r="R565" s="102"/>
      <c r="S565" s="102"/>
      <c r="T565" s="102"/>
      <c r="U565" s="102"/>
      <c r="V565" s="102"/>
      <c r="W565" s="102"/>
      <c r="X565" s="102"/>
      <c r="Y565" s="102"/>
      <c r="Z565" s="102"/>
      <c r="AA565" s="102"/>
      <c r="AB565" s="102"/>
    </row>
    <row r="566" ht="12.75" customHeight="1">
      <c r="A566" s="102">
        <v>3188.0</v>
      </c>
      <c r="B566" s="103">
        <v>39236.0</v>
      </c>
      <c r="C566" s="102" t="s">
        <v>228</v>
      </c>
      <c r="D566" s="102" t="s">
        <v>6584</v>
      </c>
      <c r="E566" s="102"/>
      <c r="F566" s="102">
        <v>5300.0</v>
      </c>
      <c r="G566" s="102">
        <v>82.0</v>
      </c>
      <c r="H566" s="102"/>
      <c r="I566" s="102"/>
      <c r="J566" s="102"/>
      <c r="K566" s="102"/>
      <c r="L566" s="102"/>
      <c r="M566" s="102"/>
      <c r="N566" s="102"/>
      <c r="O566" s="102"/>
      <c r="P566" s="102"/>
      <c r="Q566" s="102"/>
      <c r="R566" s="102"/>
      <c r="S566" s="102"/>
      <c r="T566" s="102"/>
      <c r="U566" s="102"/>
      <c r="V566" s="102"/>
      <c r="W566" s="102"/>
      <c r="X566" s="102"/>
      <c r="Y566" s="102"/>
      <c r="Z566" s="102"/>
      <c r="AA566" s="102"/>
      <c r="AB566" s="102"/>
    </row>
    <row r="567" ht="12.75" customHeight="1">
      <c r="A567" s="106">
        <v>58.0</v>
      </c>
      <c r="B567" s="107">
        <v>39277.0</v>
      </c>
      <c r="C567" s="102" t="s">
        <v>228</v>
      </c>
      <c r="D567" s="106" t="s">
        <v>6587</v>
      </c>
      <c r="E567" s="106"/>
      <c r="F567" s="106">
        <v>5300.0</v>
      </c>
      <c r="G567" s="106">
        <v>82.0</v>
      </c>
      <c r="H567" s="102"/>
      <c r="I567" s="102"/>
      <c r="J567" s="102"/>
      <c r="K567" s="102"/>
      <c r="L567" s="102"/>
      <c r="M567" s="102"/>
      <c r="N567" s="102"/>
      <c r="O567" s="102"/>
      <c r="P567" s="102"/>
      <c r="Q567" s="102"/>
      <c r="R567" s="102"/>
      <c r="S567" s="102"/>
      <c r="T567" s="102"/>
      <c r="U567" s="102"/>
      <c r="V567" s="102"/>
      <c r="W567" s="102"/>
      <c r="X567" s="102"/>
      <c r="Y567" s="102"/>
      <c r="Z567" s="102"/>
      <c r="AA567" s="102"/>
      <c r="AB567" s="106"/>
    </row>
    <row r="568" ht="12.75" customHeight="1">
      <c r="A568" s="102">
        <v>3196.0</v>
      </c>
      <c r="B568" s="103">
        <v>39237.0</v>
      </c>
      <c r="C568" s="102" t="s">
        <v>228</v>
      </c>
      <c r="D568" s="102" t="s">
        <v>6728</v>
      </c>
      <c r="E568" s="102"/>
      <c r="F568" s="102">
        <v>5350.0</v>
      </c>
      <c r="G568" s="102">
        <v>80.0</v>
      </c>
      <c r="H568" s="102"/>
      <c r="I568" s="102"/>
      <c r="J568" s="102"/>
      <c r="K568" s="102"/>
      <c r="L568" s="102"/>
      <c r="M568" s="102"/>
      <c r="N568" s="102"/>
      <c r="O568" s="102"/>
      <c r="P568" s="102"/>
      <c r="Q568" s="102"/>
      <c r="R568" s="102"/>
      <c r="S568" s="102"/>
      <c r="T568" s="102"/>
      <c r="U568" s="102"/>
      <c r="V568" s="102"/>
      <c r="W568" s="102"/>
      <c r="X568" s="102"/>
      <c r="Y568" s="102"/>
      <c r="Z568" s="102"/>
      <c r="AA568" s="102"/>
      <c r="AB568" s="102"/>
    </row>
    <row r="569" ht="12.75" customHeight="1">
      <c r="A569" s="102">
        <v>3076.0</v>
      </c>
      <c r="B569" s="103">
        <v>39244.0</v>
      </c>
      <c r="C569" s="102" t="s">
        <v>228</v>
      </c>
      <c r="D569" s="102" t="s">
        <v>6618</v>
      </c>
      <c r="E569" s="102"/>
      <c r="F569" s="102">
        <v>5350.0</v>
      </c>
      <c r="G569" s="102">
        <v>80.0</v>
      </c>
      <c r="H569" s="102"/>
      <c r="I569" s="102"/>
      <c r="J569" s="102"/>
      <c r="K569" s="102"/>
      <c r="L569" s="102"/>
      <c r="M569" s="102"/>
      <c r="N569" s="102"/>
      <c r="O569" s="102"/>
      <c r="P569" s="102"/>
      <c r="Q569" s="102"/>
      <c r="R569" s="102"/>
      <c r="S569" s="102"/>
      <c r="T569" s="102"/>
      <c r="U569" s="102"/>
      <c r="V569" s="102"/>
      <c r="W569" s="102"/>
      <c r="X569" s="102"/>
      <c r="Y569" s="102"/>
      <c r="Z569" s="102"/>
      <c r="AA569" s="102"/>
      <c r="AB569" s="102"/>
    </row>
    <row r="570" ht="12.75" customHeight="1">
      <c r="A570" s="104">
        <v>1197.0</v>
      </c>
      <c r="B570" s="105">
        <v>39225.0</v>
      </c>
      <c r="C570" s="102" t="s">
        <v>228</v>
      </c>
      <c r="D570" s="104" t="s">
        <v>6793</v>
      </c>
      <c r="E570" s="104"/>
      <c r="F570" s="104">
        <v>5350.0</v>
      </c>
      <c r="G570" s="104">
        <v>82.0</v>
      </c>
      <c r="H570" s="102"/>
      <c r="I570" s="102"/>
      <c r="J570" s="102"/>
      <c r="K570" s="102"/>
      <c r="L570" s="102"/>
      <c r="M570" s="102"/>
      <c r="N570" s="102"/>
      <c r="O570" s="102"/>
      <c r="P570" s="102"/>
      <c r="Q570" s="102"/>
      <c r="R570" s="102"/>
      <c r="S570" s="102"/>
      <c r="T570" s="102"/>
      <c r="U570" s="102"/>
      <c r="V570" s="102"/>
      <c r="W570" s="102"/>
      <c r="X570" s="102"/>
      <c r="Y570" s="102"/>
      <c r="Z570" s="102"/>
      <c r="AA570" s="102"/>
      <c r="AB570" s="104"/>
    </row>
    <row r="571" ht="12.75" customHeight="1">
      <c r="A571" s="102">
        <v>1171.0</v>
      </c>
      <c r="B571" s="103">
        <v>39178.0</v>
      </c>
      <c r="C571" s="102" t="s">
        <v>228</v>
      </c>
      <c r="D571" s="102" t="s">
        <v>6794</v>
      </c>
      <c r="E571" s="102"/>
      <c r="F571" s="102">
        <v>5400.0</v>
      </c>
      <c r="G571" s="102">
        <v>79.0</v>
      </c>
      <c r="H571" s="102"/>
      <c r="I571" s="102"/>
      <c r="J571" s="102"/>
      <c r="K571" s="102"/>
      <c r="L571" s="102"/>
      <c r="M571" s="102"/>
      <c r="N571" s="102"/>
      <c r="O571" s="102"/>
      <c r="P571" s="102"/>
      <c r="Q571" s="102"/>
      <c r="R571" s="102"/>
      <c r="S571" s="102"/>
      <c r="T571" s="102"/>
      <c r="U571" s="102"/>
      <c r="V571" s="102"/>
      <c r="W571" s="102"/>
      <c r="X571" s="102"/>
      <c r="Y571" s="102"/>
      <c r="Z571" s="102"/>
      <c r="AA571" s="102"/>
      <c r="AB571" s="102"/>
    </row>
    <row r="572" ht="12.75" customHeight="1">
      <c r="A572" s="102">
        <v>1378.0</v>
      </c>
      <c r="B572" s="103">
        <v>39216.0</v>
      </c>
      <c r="C572" s="102" t="s">
        <v>228</v>
      </c>
      <c r="D572" s="102" t="s">
        <v>6666</v>
      </c>
      <c r="E572" s="102"/>
      <c r="F572" s="102">
        <v>5400.0</v>
      </c>
      <c r="G572" s="102">
        <v>79.0</v>
      </c>
      <c r="H572" s="102"/>
      <c r="I572" s="102"/>
      <c r="J572" s="102"/>
      <c r="K572" s="102"/>
      <c r="L572" s="102"/>
      <c r="M572" s="102"/>
      <c r="N572" s="102"/>
      <c r="O572" s="102"/>
      <c r="P572" s="102"/>
      <c r="Q572" s="102"/>
      <c r="R572" s="102"/>
      <c r="S572" s="102"/>
      <c r="T572" s="102"/>
      <c r="U572" s="102"/>
      <c r="V572" s="102"/>
      <c r="W572" s="102"/>
      <c r="X572" s="102"/>
      <c r="Y572" s="102"/>
      <c r="Z572" s="102"/>
      <c r="AA572" s="102"/>
      <c r="AB572" s="102"/>
    </row>
    <row r="573" ht="12.75" customHeight="1">
      <c r="A573" s="104">
        <v>1684.0</v>
      </c>
      <c r="B573" s="105">
        <v>39234.0</v>
      </c>
      <c r="C573" s="102" t="s">
        <v>228</v>
      </c>
      <c r="D573" s="104" t="s">
        <v>6795</v>
      </c>
      <c r="E573" s="104"/>
      <c r="F573" s="104">
        <v>5400.0</v>
      </c>
      <c r="G573" s="104">
        <v>79.0</v>
      </c>
      <c r="H573" s="102"/>
      <c r="I573" s="102"/>
      <c r="J573" s="102"/>
      <c r="K573" s="102"/>
      <c r="L573" s="102"/>
      <c r="M573" s="102"/>
      <c r="N573" s="102"/>
      <c r="O573" s="102"/>
      <c r="P573" s="102"/>
      <c r="Q573" s="102"/>
      <c r="R573" s="102"/>
      <c r="S573" s="102"/>
      <c r="T573" s="102"/>
      <c r="U573" s="102"/>
      <c r="V573" s="102"/>
      <c r="W573" s="102"/>
      <c r="X573" s="102"/>
      <c r="Y573" s="102"/>
      <c r="Z573" s="102"/>
      <c r="AA573" s="102"/>
      <c r="AB573" s="104"/>
    </row>
    <row r="574" ht="12.75" customHeight="1">
      <c r="A574" s="106">
        <v>3143.0</v>
      </c>
      <c r="B574" s="107">
        <v>39256.0</v>
      </c>
      <c r="C574" s="102" t="s">
        <v>228</v>
      </c>
      <c r="D574" s="106" t="s">
        <v>6796</v>
      </c>
      <c r="E574" s="106"/>
      <c r="F574" s="106">
        <v>5400.0</v>
      </c>
      <c r="G574" s="106">
        <v>79.0</v>
      </c>
      <c r="H574" s="102"/>
      <c r="I574" s="102"/>
      <c r="J574" s="102"/>
      <c r="K574" s="102"/>
      <c r="L574" s="102"/>
      <c r="M574" s="102"/>
      <c r="N574" s="102"/>
      <c r="O574" s="102"/>
      <c r="P574" s="102"/>
      <c r="Q574" s="102"/>
      <c r="R574" s="102"/>
      <c r="S574" s="102"/>
      <c r="T574" s="102"/>
      <c r="U574" s="102"/>
      <c r="V574" s="102"/>
      <c r="W574" s="102"/>
      <c r="X574" s="102"/>
      <c r="Y574" s="102"/>
      <c r="Z574" s="102"/>
      <c r="AA574" s="102"/>
      <c r="AB574" s="106"/>
    </row>
    <row r="575" ht="12.75" customHeight="1">
      <c r="A575" s="102">
        <v>1328.0</v>
      </c>
      <c r="B575" s="103">
        <v>39203.0</v>
      </c>
      <c r="C575" s="102" t="s">
        <v>228</v>
      </c>
      <c r="D575" s="102" t="s">
        <v>6797</v>
      </c>
      <c r="E575" s="102"/>
      <c r="F575" s="102">
        <v>5400.0</v>
      </c>
      <c r="G575" s="102">
        <v>80.0</v>
      </c>
      <c r="H575" s="102"/>
      <c r="I575" s="102"/>
      <c r="J575" s="102"/>
      <c r="K575" s="102"/>
      <c r="L575" s="102"/>
      <c r="M575" s="102"/>
      <c r="N575" s="102"/>
      <c r="O575" s="102"/>
      <c r="P575" s="102"/>
      <c r="Q575" s="102"/>
      <c r="R575" s="102"/>
      <c r="S575" s="102"/>
      <c r="T575" s="102"/>
      <c r="U575" s="102"/>
      <c r="V575" s="102"/>
      <c r="W575" s="102"/>
      <c r="X575" s="102"/>
      <c r="Y575" s="102"/>
      <c r="Z575" s="102"/>
      <c r="AA575" s="102"/>
      <c r="AB575" s="102"/>
    </row>
    <row r="576" ht="12.75" customHeight="1">
      <c r="A576" s="102">
        <v>10.0</v>
      </c>
      <c r="B576" s="103">
        <v>39265.0</v>
      </c>
      <c r="C576" s="102" t="s">
        <v>228</v>
      </c>
      <c r="D576" s="102" t="s">
        <v>6752</v>
      </c>
      <c r="E576" s="102"/>
      <c r="F576" s="102">
        <v>5400.0</v>
      </c>
      <c r="G576" s="102">
        <v>80.0</v>
      </c>
      <c r="H576" s="102"/>
      <c r="I576" s="102"/>
      <c r="J576" s="102"/>
      <c r="K576" s="102"/>
      <c r="L576" s="102"/>
      <c r="M576" s="102"/>
      <c r="N576" s="102"/>
      <c r="O576" s="102"/>
      <c r="P576" s="102"/>
      <c r="Q576" s="102"/>
      <c r="R576" s="102"/>
      <c r="S576" s="102"/>
      <c r="T576" s="102"/>
      <c r="U576" s="102"/>
      <c r="V576" s="102"/>
      <c r="W576" s="102"/>
      <c r="X576" s="102"/>
      <c r="Y576" s="102"/>
      <c r="Z576" s="102"/>
      <c r="AA576" s="102"/>
      <c r="AB576" s="102"/>
    </row>
    <row r="577" ht="12.75" customHeight="1">
      <c r="A577" s="102">
        <v>3141.0</v>
      </c>
      <c r="B577" s="103">
        <v>39256.0</v>
      </c>
      <c r="C577" s="102" t="s">
        <v>228</v>
      </c>
      <c r="D577" s="102" t="s">
        <v>6798</v>
      </c>
      <c r="E577" s="102"/>
      <c r="F577" s="102">
        <v>5500.0</v>
      </c>
      <c r="G577" s="102">
        <v>78.0</v>
      </c>
      <c r="H577" s="102"/>
      <c r="I577" s="102"/>
      <c r="J577" s="102"/>
      <c r="K577" s="102"/>
      <c r="L577" s="102"/>
      <c r="M577" s="102"/>
      <c r="N577" s="102"/>
      <c r="O577" s="102"/>
      <c r="P577" s="102"/>
      <c r="Q577" s="102"/>
      <c r="R577" s="102"/>
      <c r="S577" s="102"/>
      <c r="T577" s="102"/>
      <c r="U577" s="102"/>
      <c r="V577" s="102"/>
      <c r="W577" s="102"/>
      <c r="X577" s="102"/>
      <c r="Y577" s="102"/>
      <c r="Z577" s="102"/>
      <c r="AA577" s="102"/>
      <c r="AB577" s="102"/>
    </row>
    <row r="578" ht="12.75" customHeight="1">
      <c r="A578" s="104">
        <v>3099.0</v>
      </c>
      <c r="B578" s="105">
        <v>39248.0</v>
      </c>
      <c r="C578" s="102" t="s">
        <v>228</v>
      </c>
      <c r="D578" s="104" t="s">
        <v>6791</v>
      </c>
      <c r="E578" s="104"/>
      <c r="F578" s="104">
        <v>5500.0</v>
      </c>
      <c r="G578" s="104">
        <v>79.0</v>
      </c>
      <c r="H578" s="102"/>
      <c r="I578" s="102"/>
      <c r="J578" s="102"/>
      <c r="K578" s="102"/>
      <c r="L578" s="102"/>
      <c r="M578" s="102"/>
      <c r="N578" s="102"/>
      <c r="O578" s="102"/>
      <c r="P578" s="102"/>
      <c r="Q578" s="102"/>
      <c r="R578" s="102"/>
      <c r="S578" s="102"/>
      <c r="T578" s="102"/>
      <c r="U578" s="102"/>
      <c r="V578" s="102"/>
      <c r="W578" s="102"/>
      <c r="X578" s="102"/>
      <c r="Y578" s="102"/>
      <c r="Z578" s="102"/>
      <c r="AA578" s="102"/>
      <c r="AB578" s="104"/>
    </row>
    <row r="579" ht="12.75" customHeight="1">
      <c r="A579" s="106">
        <v>3097.0</v>
      </c>
      <c r="B579" s="107">
        <v>39247.0</v>
      </c>
      <c r="C579" s="102" t="s">
        <v>228</v>
      </c>
      <c r="D579" s="106" t="s">
        <v>6623</v>
      </c>
      <c r="E579" s="106"/>
      <c r="F579" s="106">
        <v>5500.0</v>
      </c>
      <c r="G579" s="106">
        <v>80.0</v>
      </c>
      <c r="H579" s="102"/>
      <c r="I579" s="102"/>
      <c r="J579" s="102"/>
      <c r="K579" s="102"/>
      <c r="L579" s="102"/>
      <c r="M579" s="102"/>
      <c r="N579" s="102"/>
      <c r="O579" s="102"/>
      <c r="P579" s="102"/>
      <c r="Q579" s="102"/>
      <c r="R579" s="102"/>
      <c r="S579" s="102"/>
      <c r="T579" s="102"/>
      <c r="U579" s="102"/>
      <c r="V579" s="102"/>
      <c r="W579" s="102"/>
      <c r="X579" s="102"/>
      <c r="Y579" s="102"/>
      <c r="Z579" s="102"/>
      <c r="AA579" s="102"/>
      <c r="AB579" s="106"/>
    </row>
    <row r="580" ht="12.75" customHeight="1">
      <c r="A580" s="104">
        <v>3015.0</v>
      </c>
      <c r="B580" s="105">
        <v>39241.0</v>
      </c>
      <c r="C580" s="102" t="s">
        <v>228</v>
      </c>
      <c r="D580" s="104" t="s">
        <v>6799</v>
      </c>
      <c r="E580" s="104"/>
      <c r="F580" s="104">
        <v>5550.0</v>
      </c>
      <c r="G580" s="104">
        <v>76.0</v>
      </c>
      <c r="H580" s="102"/>
      <c r="I580" s="102"/>
      <c r="J580" s="102"/>
      <c r="K580" s="102"/>
      <c r="L580" s="102"/>
      <c r="M580" s="102"/>
      <c r="N580" s="102"/>
      <c r="O580" s="102"/>
      <c r="P580" s="102"/>
      <c r="Q580" s="102"/>
      <c r="R580" s="102"/>
      <c r="S580" s="102"/>
      <c r="T580" s="102"/>
      <c r="U580" s="102"/>
      <c r="V580" s="102"/>
      <c r="W580" s="102"/>
      <c r="X580" s="102"/>
      <c r="Y580" s="102"/>
      <c r="Z580" s="102"/>
      <c r="AA580" s="102"/>
      <c r="AB580" s="104"/>
    </row>
    <row r="581" ht="12.75" customHeight="1">
      <c r="A581" s="106">
        <v>3096.0</v>
      </c>
      <c r="B581" s="107">
        <v>39246.0</v>
      </c>
      <c r="C581" s="102" t="s">
        <v>228</v>
      </c>
      <c r="D581" s="106" t="s">
        <v>6612</v>
      </c>
      <c r="E581" s="106"/>
      <c r="F581" s="106">
        <v>5550.0</v>
      </c>
      <c r="G581" s="106">
        <v>80.0</v>
      </c>
      <c r="H581" s="102"/>
      <c r="I581" s="102"/>
      <c r="J581" s="102"/>
      <c r="K581" s="102"/>
      <c r="L581" s="102"/>
      <c r="M581" s="102"/>
      <c r="N581" s="102"/>
      <c r="O581" s="102"/>
      <c r="P581" s="102"/>
      <c r="Q581" s="102"/>
      <c r="R581" s="102"/>
      <c r="S581" s="102"/>
      <c r="T581" s="102"/>
      <c r="U581" s="102"/>
      <c r="V581" s="102"/>
      <c r="W581" s="102"/>
      <c r="X581" s="102"/>
      <c r="Y581" s="102"/>
      <c r="Z581" s="102"/>
      <c r="AA581" s="102"/>
      <c r="AB581" s="106"/>
    </row>
    <row r="582" ht="12.75" customHeight="1">
      <c r="A582" s="106">
        <v>1663.0</v>
      </c>
      <c r="B582" s="107">
        <v>39213.0</v>
      </c>
      <c r="C582" s="102" t="s">
        <v>228</v>
      </c>
      <c r="D582" s="106" t="s">
        <v>6623</v>
      </c>
      <c r="E582" s="106"/>
      <c r="F582" s="106">
        <v>5550.0</v>
      </c>
      <c r="G582" s="106">
        <v>81.0</v>
      </c>
      <c r="H582" s="102"/>
      <c r="I582" s="102"/>
      <c r="J582" s="102"/>
      <c r="K582" s="102"/>
      <c r="L582" s="102"/>
      <c r="M582" s="102"/>
      <c r="N582" s="102"/>
      <c r="O582" s="102"/>
      <c r="P582" s="102"/>
      <c r="Q582" s="102"/>
      <c r="R582" s="102"/>
      <c r="S582" s="102"/>
      <c r="T582" s="102"/>
      <c r="U582" s="102"/>
      <c r="V582" s="102"/>
      <c r="W582" s="102"/>
      <c r="X582" s="102"/>
      <c r="Y582" s="102"/>
      <c r="Z582" s="102"/>
      <c r="AA582" s="102"/>
      <c r="AB582" s="106"/>
    </row>
    <row r="583" ht="12.75" customHeight="1">
      <c r="A583" s="102">
        <v>62.0</v>
      </c>
      <c r="B583" s="103">
        <v>39278.0</v>
      </c>
      <c r="C583" s="102" t="s">
        <v>228</v>
      </c>
      <c r="D583" s="102" t="s">
        <v>6643</v>
      </c>
      <c r="E583" s="102"/>
      <c r="F583" s="102">
        <v>5560.0</v>
      </c>
      <c r="G583" s="102">
        <v>81.0</v>
      </c>
      <c r="H583" s="102"/>
      <c r="I583" s="102"/>
      <c r="J583" s="102"/>
      <c r="K583" s="102"/>
      <c r="L583" s="102"/>
      <c r="M583" s="102"/>
      <c r="N583" s="102"/>
      <c r="O583" s="102"/>
      <c r="P583" s="102"/>
      <c r="Q583" s="102"/>
      <c r="R583" s="102"/>
      <c r="S583" s="102"/>
      <c r="T583" s="102"/>
      <c r="U583" s="102"/>
      <c r="V583" s="102"/>
      <c r="W583" s="102"/>
      <c r="X583" s="102"/>
      <c r="Y583" s="102"/>
      <c r="Z583" s="102"/>
      <c r="AA583" s="102"/>
      <c r="AB583" s="102"/>
    </row>
    <row r="584" ht="12.75" customHeight="1">
      <c r="A584" s="102">
        <v>3068.0</v>
      </c>
      <c r="B584" s="103">
        <v>39244.0</v>
      </c>
      <c r="C584" s="102" t="s">
        <v>228</v>
      </c>
      <c r="D584" s="102" t="s">
        <v>6591</v>
      </c>
      <c r="E584" s="102"/>
      <c r="F584" s="102">
        <v>5600.0</v>
      </c>
      <c r="G584" s="102">
        <v>79.0</v>
      </c>
      <c r="H584" s="102"/>
      <c r="I584" s="102"/>
      <c r="J584" s="102"/>
      <c r="K584" s="102"/>
      <c r="L584" s="102"/>
      <c r="M584" s="102"/>
      <c r="N584" s="102"/>
      <c r="O584" s="102"/>
      <c r="P584" s="102"/>
      <c r="Q584" s="102"/>
      <c r="R584" s="102"/>
      <c r="S584" s="102"/>
      <c r="T584" s="102"/>
      <c r="U584" s="102"/>
      <c r="V584" s="102"/>
      <c r="W584" s="102"/>
      <c r="X584" s="102"/>
      <c r="Y584" s="102"/>
      <c r="Z584" s="102"/>
      <c r="AA584" s="102"/>
      <c r="AB584" s="102"/>
    </row>
    <row r="585" ht="12.75" customHeight="1">
      <c r="A585" s="104">
        <v>1652.0</v>
      </c>
      <c r="B585" s="105">
        <v>39232.0</v>
      </c>
      <c r="C585" s="102" t="s">
        <v>228</v>
      </c>
      <c r="D585" s="104" t="s">
        <v>6768</v>
      </c>
      <c r="E585" s="104"/>
      <c r="F585" s="104">
        <v>5600.0</v>
      </c>
      <c r="G585" s="104">
        <v>80.0</v>
      </c>
      <c r="H585" s="102"/>
      <c r="I585" s="102"/>
      <c r="J585" s="102"/>
      <c r="K585" s="102"/>
      <c r="L585" s="102"/>
      <c r="M585" s="102"/>
      <c r="N585" s="102"/>
      <c r="O585" s="102"/>
      <c r="P585" s="102"/>
      <c r="Q585" s="102"/>
      <c r="R585" s="102"/>
      <c r="S585" s="102"/>
      <c r="T585" s="102"/>
      <c r="U585" s="102"/>
      <c r="V585" s="102"/>
      <c r="W585" s="102"/>
      <c r="X585" s="102"/>
      <c r="Y585" s="102"/>
      <c r="Z585" s="102"/>
      <c r="AA585" s="102"/>
      <c r="AB585" s="104"/>
    </row>
    <row r="586" ht="12.75" customHeight="1">
      <c r="A586" s="102">
        <v>1639.0</v>
      </c>
      <c r="B586" s="103">
        <v>39231.0</v>
      </c>
      <c r="C586" s="102" t="s">
        <v>228</v>
      </c>
      <c r="D586" s="102" t="s">
        <v>6619</v>
      </c>
      <c r="E586" s="102"/>
      <c r="F586" s="102">
        <v>5600.0</v>
      </c>
      <c r="G586" s="102">
        <v>81.0</v>
      </c>
      <c r="H586" s="102"/>
      <c r="I586" s="102"/>
      <c r="J586" s="102"/>
      <c r="K586" s="102"/>
      <c r="L586" s="102"/>
      <c r="M586" s="102"/>
      <c r="N586" s="102"/>
      <c r="O586" s="102"/>
      <c r="P586" s="102"/>
      <c r="Q586" s="102"/>
      <c r="R586" s="102"/>
      <c r="S586" s="102"/>
      <c r="T586" s="102"/>
      <c r="U586" s="102"/>
      <c r="V586" s="102"/>
      <c r="W586" s="102"/>
      <c r="X586" s="102"/>
      <c r="Y586" s="102"/>
      <c r="Z586" s="102"/>
      <c r="AA586" s="102"/>
      <c r="AB586" s="102"/>
    </row>
    <row r="587" ht="12.75" customHeight="1">
      <c r="A587" s="102">
        <v>3049.0</v>
      </c>
      <c r="B587" s="103">
        <v>39250.0</v>
      </c>
      <c r="C587" s="102" t="s">
        <v>228</v>
      </c>
      <c r="D587" s="102" t="s">
        <v>6800</v>
      </c>
      <c r="E587" s="102"/>
      <c r="F587" s="102">
        <v>5600.0</v>
      </c>
      <c r="G587" s="102">
        <v>83.0</v>
      </c>
      <c r="H587" s="102"/>
      <c r="I587" s="102"/>
      <c r="J587" s="102"/>
      <c r="K587" s="102"/>
      <c r="L587" s="102"/>
      <c r="M587" s="102"/>
      <c r="N587" s="102"/>
      <c r="O587" s="102"/>
      <c r="P587" s="102"/>
      <c r="Q587" s="102"/>
      <c r="R587" s="102"/>
      <c r="S587" s="102"/>
      <c r="T587" s="102"/>
      <c r="U587" s="102"/>
      <c r="V587" s="102"/>
      <c r="W587" s="102"/>
      <c r="X587" s="102"/>
      <c r="Y587" s="102"/>
      <c r="Z587" s="102"/>
      <c r="AA587" s="102"/>
      <c r="AB587" s="102"/>
    </row>
    <row r="588" ht="12.75" customHeight="1">
      <c r="A588" s="104">
        <v>3018.0</v>
      </c>
      <c r="B588" s="105">
        <v>39241.0</v>
      </c>
      <c r="C588" s="102" t="s">
        <v>228</v>
      </c>
      <c r="D588" s="104" t="s">
        <v>6669</v>
      </c>
      <c r="E588" s="104"/>
      <c r="F588" s="104">
        <v>5600.0</v>
      </c>
      <c r="G588" s="104">
        <v>84.0</v>
      </c>
      <c r="H588" s="102"/>
      <c r="I588" s="102"/>
      <c r="J588" s="102"/>
      <c r="K588" s="102"/>
      <c r="L588" s="102"/>
      <c r="M588" s="102"/>
      <c r="N588" s="102"/>
      <c r="O588" s="102"/>
      <c r="P588" s="102"/>
      <c r="Q588" s="102"/>
      <c r="R588" s="102"/>
      <c r="S588" s="102"/>
      <c r="T588" s="102"/>
      <c r="U588" s="102"/>
      <c r="V588" s="102"/>
      <c r="W588" s="102"/>
      <c r="X588" s="102"/>
      <c r="Y588" s="102"/>
      <c r="Z588" s="102"/>
      <c r="AA588" s="102"/>
      <c r="AB588" s="104"/>
    </row>
    <row r="589" ht="12.75" customHeight="1">
      <c r="A589" s="102">
        <v>1349.0</v>
      </c>
      <c r="B589" s="103">
        <v>39209.0</v>
      </c>
      <c r="C589" s="102" t="s">
        <v>228</v>
      </c>
      <c r="D589" s="102" t="s">
        <v>6801</v>
      </c>
      <c r="E589" s="102"/>
      <c r="F589" s="102">
        <v>5650.0</v>
      </c>
      <c r="G589" s="102">
        <v>79.0</v>
      </c>
      <c r="H589" s="102"/>
      <c r="I589" s="102"/>
      <c r="J589" s="102"/>
      <c r="K589" s="102"/>
      <c r="L589" s="102"/>
      <c r="M589" s="102"/>
      <c r="N589" s="102"/>
      <c r="O589" s="102"/>
      <c r="P589" s="102"/>
      <c r="Q589" s="102"/>
      <c r="R589" s="102"/>
      <c r="S589" s="102"/>
      <c r="T589" s="102"/>
      <c r="U589" s="102"/>
      <c r="V589" s="102"/>
      <c r="W589" s="102"/>
      <c r="X589" s="102"/>
      <c r="Y589" s="102"/>
      <c r="Z589" s="102"/>
      <c r="AA589" s="102"/>
      <c r="AB589" s="102"/>
    </row>
    <row r="590" ht="12.75" customHeight="1">
      <c r="A590" s="102">
        <v>1193.0</v>
      </c>
      <c r="B590" s="103">
        <v>39224.0</v>
      </c>
      <c r="C590" s="102" t="s">
        <v>228</v>
      </c>
      <c r="D590" s="102" t="s">
        <v>6802</v>
      </c>
      <c r="E590" s="102"/>
      <c r="F590" s="102">
        <v>5700.0</v>
      </c>
      <c r="G590" s="102">
        <v>78.0</v>
      </c>
      <c r="H590" s="102"/>
      <c r="I590" s="102"/>
      <c r="J590" s="102"/>
      <c r="K590" s="102"/>
      <c r="L590" s="102"/>
      <c r="M590" s="102"/>
      <c r="N590" s="102"/>
      <c r="O590" s="102"/>
      <c r="P590" s="102"/>
      <c r="Q590" s="102"/>
      <c r="R590" s="102"/>
      <c r="S590" s="102"/>
      <c r="T590" s="102"/>
      <c r="U590" s="102"/>
      <c r="V590" s="102"/>
      <c r="W590" s="102"/>
      <c r="X590" s="102"/>
      <c r="Y590" s="102"/>
      <c r="Z590" s="102"/>
      <c r="AA590" s="102"/>
      <c r="AB590" s="102"/>
    </row>
    <row r="591" ht="12.75" customHeight="1">
      <c r="A591" s="106">
        <v>1387.0</v>
      </c>
      <c r="B591" s="107">
        <v>39217.0</v>
      </c>
      <c r="C591" s="102" t="s">
        <v>228</v>
      </c>
      <c r="D591" s="106" t="s">
        <v>6636</v>
      </c>
      <c r="E591" s="106"/>
      <c r="F591" s="106">
        <v>5700.0</v>
      </c>
      <c r="G591" s="106">
        <v>81.0</v>
      </c>
      <c r="H591" s="102"/>
      <c r="I591" s="102"/>
      <c r="J591" s="102"/>
      <c r="K591" s="102"/>
      <c r="L591" s="102"/>
      <c r="M591" s="102"/>
      <c r="N591" s="102"/>
      <c r="O591" s="102"/>
      <c r="P591" s="102"/>
      <c r="Q591" s="102"/>
      <c r="R591" s="102"/>
      <c r="S591" s="102"/>
      <c r="T591" s="102"/>
      <c r="U591" s="102"/>
      <c r="V591" s="102"/>
      <c r="W591" s="102"/>
      <c r="X591" s="102"/>
      <c r="Y591" s="102"/>
      <c r="Z591" s="102"/>
      <c r="AA591" s="102"/>
      <c r="AB591" s="106"/>
    </row>
    <row r="592" ht="12.75" customHeight="1">
      <c r="A592" s="102">
        <v>3054.0</v>
      </c>
      <c r="B592" s="103">
        <v>39251.0</v>
      </c>
      <c r="C592" s="102" t="s">
        <v>228</v>
      </c>
      <c r="D592" s="102" t="s">
        <v>6692</v>
      </c>
      <c r="E592" s="102"/>
      <c r="F592" s="102">
        <v>5700.0</v>
      </c>
      <c r="G592" s="102">
        <v>86.0</v>
      </c>
      <c r="H592" s="102"/>
      <c r="I592" s="102"/>
      <c r="J592" s="102"/>
      <c r="K592" s="102"/>
      <c r="L592" s="102"/>
      <c r="M592" s="102"/>
      <c r="N592" s="102"/>
      <c r="O592" s="102"/>
      <c r="P592" s="102"/>
      <c r="Q592" s="102"/>
      <c r="R592" s="102"/>
      <c r="S592" s="102"/>
      <c r="T592" s="102"/>
      <c r="U592" s="102"/>
      <c r="V592" s="102"/>
      <c r="W592" s="102"/>
      <c r="X592" s="102"/>
      <c r="Y592" s="102"/>
      <c r="Z592" s="102"/>
      <c r="AA592" s="102"/>
      <c r="AB592" s="102"/>
    </row>
    <row r="593" ht="12.75" customHeight="1">
      <c r="A593" s="106">
        <v>1604.0</v>
      </c>
      <c r="B593" s="107">
        <v>39227.0</v>
      </c>
      <c r="C593" s="102" t="s">
        <v>228</v>
      </c>
      <c r="D593" s="106" t="s">
        <v>6670</v>
      </c>
      <c r="E593" s="106"/>
      <c r="F593" s="106">
        <v>5850.0</v>
      </c>
      <c r="G593" s="106">
        <v>80.0</v>
      </c>
      <c r="H593" s="102"/>
      <c r="I593" s="102"/>
      <c r="J593" s="102"/>
      <c r="K593" s="102"/>
      <c r="L593" s="102"/>
      <c r="M593" s="102"/>
      <c r="N593" s="102"/>
      <c r="O593" s="102"/>
      <c r="P593" s="102"/>
      <c r="Q593" s="102"/>
      <c r="R593" s="102"/>
      <c r="S593" s="102"/>
      <c r="T593" s="102"/>
      <c r="U593" s="102"/>
      <c r="V593" s="102"/>
      <c r="W593" s="102"/>
      <c r="X593" s="102"/>
      <c r="Y593" s="102"/>
      <c r="Z593" s="102"/>
      <c r="AA593" s="102"/>
      <c r="AB593" s="106"/>
    </row>
    <row r="594" ht="12.75" customHeight="1">
      <c r="A594" s="104">
        <v>1606.0</v>
      </c>
      <c r="B594" s="105">
        <v>39227.0</v>
      </c>
      <c r="C594" s="102" t="s">
        <v>228</v>
      </c>
      <c r="D594" s="104" t="s">
        <v>6803</v>
      </c>
      <c r="E594" s="104"/>
      <c r="F594" s="104">
        <v>5900.0</v>
      </c>
      <c r="G594" s="104">
        <v>84.0</v>
      </c>
      <c r="H594" s="102"/>
      <c r="I594" s="102"/>
      <c r="J594" s="102"/>
      <c r="K594" s="102"/>
      <c r="L594" s="102"/>
      <c r="M594" s="102"/>
      <c r="N594" s="102"/>
      <c r="O594" s="102"/>
      <c r="P594" s="102"/>
      <c r="Q594" s="102"/>
      <c r="R594" s="102"/>
      <c r="S594" s="102"/>
      <c r="T594" s="102"/>
      <c r="U594" s="102"/>
      <c r="V594" s="102"/>
      <c r="W594" s="102"/>
      <c r="X594" s="102"/>
      <c r="Y594" s="102"/>
      <c r="Z594" s="102"/>
      <c r="AA594" s="102"/>
      <c r="AB594" s="104"/>
    </row>
    <row r="595" ht="12.75" customHeight="1">
      <c r="A595" s="102">
        <v>30.0</v>
      </c>
      <c r="B595" s="103">
        <v>39272.0</v>
      </c>
      <c r="C595" s="102" t="s">
        <v>228</v>
      </c>
      <c r="D595" s="102" t="s">
        <v>6644</v>
      </c>
      <c r="E595" s="102"/>
      <c r="F595" s="102">
        <v>5900.0</v>
      </c>
      <c r="G595" s="102">
        <v>85.0</v>
      </c>
      <c r="H595" s="102"/>
      <c r="I595" s="102"/>
      <c r="J595" s="102"/>
      <c r="K595" s="102"/>
      <c r="L595" s="102"/>
      <c r="M595" s="102"/>
      <c r="N595" s="102"/>
      <c r="O595" s="102"/>
      <c r="P595" s="102"/>
      <c r="Q595" s="102"/>
      <c r="R595" s="102"/>
      <c r="S595" s="102"/>
      <c r="T595" s="102"/>
      <c r="U595" s="102"/>
      <c r="V595" s="102"/>
      <c r="W595" s="102"/>
      <c r="X595" s="102"/>
      <c r="Y595" s="102"/>
      <c r="Z595" s="102"/>
      <c r="AA595" s="102"/>
      <c r="AB595" s="102"/>
    </row>
    <row r="596" ht="12.75" customHeight="1">
      <c r="A596" s="106">
        <v>1331.0</v>
      </c>
      <c r="B596" s="107">
        <v>39204.0</v>
      </c>
      <c r="C596" s="102" t="s">
        <v>228</v>
      </c>
      <c r="D596" s="106" t="s">
        <v>6712</v>
      </c>
      <c r="E596" s="106"/>
      <c r="F596" s="106">
        <v>6000.0</v>
      </c>
      <c r="G596" s="106">
        <v>79.0</v>
      </c>
      <c r="H596" s="102"/>
      <c r="I596" s="102"/>
      <c r="J596" s="102"/>
      <c r="K596" s="102"/>
      <c r="L596" s="102"/>
      <c r="M596" s="102"/>
      <c r="N596" s="102"/>
      <c r="O596" s="102"/>
      <c r="P596" s="102"/>
      <c r="Q596" s="102"/>
      <c r="R596" s="102"/>
      <c r="S596" s="102"/>
      <c r="T596" s="102"/>
      <c r="U596" s="102"/>
      <c r="V596" s="102"/>
      <c r="W596" s="102"/>
      <c r="X596" s="102"/>
      <c r="Y596" s="102"/>
      <c r="Z596" s="102"/>
      <c r="AA596" s="102"/>
      <c r="AB596" s="106"/>
    </row>
    <row r="597" ht="12.75" customHeight="1">
      <c r="A597" s="106">
        <v>78.0</v>
      </c>
      <c r="B597" s="107">
        <v>39280.0</v>
      </c>
      <c r="C597" s="102" t="s">
        <v>228</v>
      </c>
      <c r="D597" s="106" t="s">
        <v>6804</v>
      </c>
      <c r="E597" s="106"/>
      <c r="F597" s="106">
        <v>6000.0</v>
      </c>
      <c r="G597" s="106">
        <v>80.0</v>
      </c>
      <c r="H597" s="102"/>
      <c r="I597" s="102"/>
      <c r="J597" s="102"/>
      <c r="K597" s="102"/>
      <c r="L597" s="102"/>
      <c r="M597" s="102"/>
      <c r="N597" s="102"/>
      <c r="O597" s="102"/>
      <c r="P597" s="102"/>
      <c r="Q597" s="102"/>
      <c r="R597" s="102"/>
      <c r="S597" s="102"/>
      <c r="T597" s="102"/>
      <c r="U597" s="102"/>
      <c r="V597" s="102"/>
      <c r="W597" s="102"/>
      <c r="X597" s="102"/>
      <c r="Y597" s="102"/>
      <c r="Z597" s="102"/>
      <c r="AA597" s="102"/>
      <c r="AB597" s="102"/>
    </row>
    <row r="598" ht="12.75" customHeight="1">
      <c r="A598" s="102">
        <v>1671.0</v>
      </c>
      <c r="B598" s="103">
        <v>39214.0</v>
      </c>
      <c r="C598" s="102" t="s">
        <v>228</v>
      </c>
      <c r="D598" s="102" t="s">
        <v>6704</v>
      </c>
      <c r="E598" s="102"/>
      <c r="F598" s="102">
        <v>6000.0</v>
      </c>
      <c r="G598" s="102">
        <v>83.0</v>
      </c>
      <c r="H598" s="102"/>
      <c r="I598" s="102"/>
      <c r="J598" s="102"/>
      <c r="K598" s="102"/>
      <c r="L598" s="102"/>
      <c r="M598" s="102"/>
      <c r="N598" s="102"/>
      <c r="O598" s="102"/>
      <c r="P598" s="102"/>
      <c r="Q598" s="102"/>
      <c r="R598" s="102"/>
      <c r="S598" s="102"/>
      <c r="T598" s="102"/>
      <c r="U598" s="102"/>
      <c r="V598" s="102"/>
      <c r="W598" s="102"/>
      <c r="X598" s="102"/>
      <c r="Y598" s="102"/>
      <c r="Z598" s="102"/>
      <c r="AA598" s="102"/>
      <c r="AB598" s="102"/>
    </row>
    <row r="599" ht="12.75" customHeight="1">
      <c r="A599" s="106">
        <v>1303.0</v>
      </c>
      <c r="B599" s="107">
        <v>39190.0</v>
      </c>
      <c r="C599" s="102" t="s">
        <v>228</v>
      </c>
      <c r="D599" s="106" t="s">
        <v>6614</v>
      </c>
      <c r="E599" s="106"/>
      <c r="F599" s="106">
        <v>6000.0</v>
      </c>
      <c r="G599" s="106">
        <v>84.0</v>
      </c>
      <c r="H599" s="102"/>
      <c r="I599" s="102"/>
      <c r="J599" s="102"/>
      <c r="K599" s="102"/>
      <c r="L599" s="102"/>
      <c r="M599" s="102"/>
      <c r="N599" s="102"/>
      <c r="O599" s="102"/>
      <c r="P599" s="102"/>
      <c r="Q599" s="102"/>
      <c r="R599" s="102"/>
      <c r="S599" s="102"/>
      <c r="T599" s="102"/>
      <c r="U599" s="102"/>
      <c r="V599" s="102"/>
      <c r="W599" s="102"/>
      <c r="X599" s="102"/>
      <c r="Y599" s="102"/>
      <c r="Z599" s="102"/>
      <c r="AA599" s="102"/>
      <c r="AB599" s="102"/>
    </row>
    <row r="600" ht="12.75" customHeight="1">
      <c r="A600" s="102">
        <v>1638.0</v>
      </c>
      <c r="B600" s="103">
        <v>39231.0</v>
      </c>
      <c r="C600" s="102" t="s">
        <v>228</v>
      </c>
      <c r="D600" s="102" t="s">
        <v>6805</v>
      </c>
      <c r="E600" s="102"/>
      <c r="F600" s="102">
        <v>6100.0</v>
      </c>
      <c r="G600" s="102">
        <v>79.0</v>
      </c>
      <c r="H600" s="102"/>
      <c r="I600" s="102"/>
      <c r="J600" s="102"/>
      <c r="K600" s="102"/>
      <c r="L600" s="102"/>
      <c r="M600" s="102"/>
      <c r="N600" s="102"/>
      <c r="O600" s="102"/>
      <c r="P600" s="102"/>
      <c r="Q600" s="102"/>
      <c r="R600" s="102"/>
      <c r="S600" s="102"/>
      <c r="T600" s="102"/>
      <c r="U600" s="102"/>
      <c r="V600" s="102"/>
      <c r="W600" s="102"/>
      <c r="X600" s="102"/>
      <c r="Y600" s="102"/>
      <c r="Z600" s="102"/>
      <c r="AA600" s="102"/>
      <c r="AB600" s="102"/>
    </row>
    <row r="601" ht="12.75" customHeight="1">
      <c r="A601" s="102">
        <v>1194.0</v>
      </c>
      <c r="B601" s="103">
        <v>39224.0</v>
      </c>
      <c r="C601" s="102" t="s">
        <v>228</v>
      </c>
      <c r="D601" s="102" t="s">
        <v>6624</v>
      </c>
      <c r="E601" s="102"/>
      <c r="F601" s="102">
        <v>6100.0</v>
      </c>
      <c r="G601" s="102">
        <v>82.0</v>
      </c>
      <c r="H601" s="102"/>
      <c r="I601" s="102"/>
      <c r="J601" s="102"/>
      <c r="K601" s="102"/>
      <c r="L601" s="102"/>
      <c r="M601" s="102"/>
      <c r="N601" s="102"/>
      <c r="O601" s="102"/>
      <c r="P601" s="102"/>
      <c r="Q601" s="102"/>
      <c r="R601" s="102"/>
      <c r="S601" s="102"/>
      <c r="T601" s="102"/>
      <c r="U601" s="102"/>
      <c r="V601" s="102"/>
      <c r="W601" s="102"/>
      <c r="X601" s="102"/>
      <c r="Y601" s="102"/>
      <c r="Z601" s="102"/>
      <c r="AA601" s="102"/>
      <c r="AB601" s="102"/>
    </row>
    <row r="602" ht="12.75" customHeight="1">
      <c r="A602" s="102">
        <v>3180.0</v>
      </c>
      <c r="B602" s="103">
        <v>39235.0</v>
      </c>
      <c r="C602" s="102" t="s">
        <v>228</v>
      </c>
      <c r="D602" s="102" t="s">
        <v>6690</v>
      </c>
      <c r="E602" s="102"/>
      <c r="F602" s="102">
        <v>6450.0</v>
      </c>
      <c r="G602" s="102">
        <v>84.0</v>
      </c>
      <c r="H602" s="102"/>
      <c r="I602" s="102"/>
      <c r="J602" s="102"/>
      <c r="K602" s="102"/>
      <c r="L602" s="102"/>
      <c r="M602" s="102"/>
      <c r="N602" s="102"/>
      <c r="O602" s="102"/>
      <c r="P602" s="102"/>
      <c r="Q602" s="102"/>
      <c r="R602" s="102"/>
      <c r="S602" s="102"/>
      <c r="T602" s="102"/>
      <c r="U602" s="102"/>
      <c r="V602" s="102"/>
      <c r="W602" s="102"/>
      <c r="X602" s="102"/>
      <c r="Y602" s="102"/>
      <c r="Z602" s="102"/>
      <c r="AA602" s="102"/>
      <c r="AB602" s="102"/>
    </row>
    <row r="603" ht="12.75" customHeight="1">
      <c r="A603" s="106">
        <v>1614.0</v>
      </c>
      <c r="B603" s="107">
        <v>39228.0</v>
      </c>
      <c r="C603" s="102" t="s">
        <v>228</v>
      </c>
      <c r="D603" s="106" t="s">
        <v>6670</v>
      </c>
      <c r="E603" s="106"/>
      <c r="F603" s="106">
        <v>6500.0</v>
      </c>
      <c r="G603" s="106">
        <v>86.0</v>
      </c>
      <c r="H603" s="102"/>
      <c r="I603" s="102"/>
      <c r="J603" s="102"/>
      <c r="K603" s="102"/>
      <c r="L603" s="102"/>
      <c r="M603" s="102"/>
      <c r="N603" s="102"/>
      <c r="O603" s="102"/>
      <c r="P603" s="102"/>
      <c r="Q603" s="102"/>
      <c r="R603" s="102"/>
      <c r="S603" s="102"/>
      <c r="T603" s="102"/>
      <c r="U603" s="102"/>
      <c r="V603" s="102"/>
      <c r="W603" s="102"/>
      <c r="X603" s="102"/>
      <c r="Y603" s="102"/>
      <c r="Z603" s="102"/>
      <c r="AA603" s="102"/>
      <c r="AB603" s="102"/>
    </row>
    <row r="604" ht="12.75" customHeight="1">
      <c r="A604" s="102">
        <v>3149.0</v>
      </c>
      <c r="B604" s="103">
        <v>39257.0</v>
      </c>
      <c r="C604" s="102" t="s">
        <v>228</v>
      </c>
      <c r="D604" s="102" t="s">
        <v>6679</v>
      </c>
      <c r="E604" s="102"/>
      <c r="F604" s="102">
        <v>6500.0</v>
      </c>
      <c r="G604" s="102">
        <v>86.0</v>
      </c>
      <c r="H604" s="102"/>
      <c r="I604" s="102"/>
      <c r="J604" s="102"/>
      <c r="K604" s="102"/>
      <c r="L604" s="102"/>
      <c r="M604" s="102"/>
      <c r="N604" s="102"/>
      <c r="O604" s="102"/>
      <c r="P604" s="102"/>
      <c r="Q604" s="102"/>
      <c r="R604" s="102"/>
      <c r="S604" s="102"/>
      <c r="T604" s="102"/>
      <c r="U604" s="102"/>
      <c r="V604" s="102"/>
      <c r="W604" s="102"/>
      <c r="X604" s="102"/>
      <c r="Y604" s="102"/>
      <c r="Z604" s="102"/>
      <c r="AA604" s="102"/>
      <c r="AB604" s="102"/>
    </row>
    <row r="605" ht="12.75" customHeight="1">
      <c r="A605" s="106">
        <v>3011.0</v>
      </c>
      <c r="B605" s="107">
        <v>39240.0</v>
      </c>
      <c r="C605" s="102" t="s">
        <v>228</v>
      </c>
      <c r="D605" s="106" t="s">
        <v>6677</v>
      </c>
      <c r="E605" s="106"/>
      <c r="F605" s="106">
        <v>7000.0</v>
      </c>
      <c r="G605" s="106">
        <v>86.0</v>
      </c>
      <c r="H605" s="102"/>
      <c r="I605" s="102"/>
      <c r="J605" s="102"/>
      <c r="K605" s="102"/>
      <c r="L605" s="102"/>
      <c r="M605" s="102"/>
      <c r="N605" s="102"/>
      <c r="O605" s="102"/>
      <c r="P605" s="102"/>
      <c r="Q605" s="102"/>
      <c r="R605" s="102"/>
      <c r="S605" s="102"/>
      <c r="T605" s="102"/>
      <c r="U605" s="102"/>
      <c r="V605" s="102"/>
      <c r="W605" s="102"/>
      <c r="X605" s="102"/>
      <c r="Y605" s="102"/>
      <c r="Z605" s="102"/>
      <c r="AA605" s="102"/>
      <c r="AB605" s="102"/>
    </row>
    <row r="606" ht="12.75" customHeight="1">
      <c r="A606" s="102">
        <v>65.0</v>
      </c>
      <c r="B606" s="103">
        <v>39278.0</v>
      </c>
      <c r="C606" s="102" t="s">
        <v>228</v>
      </c>
      <c r="D606" s="102" t="s">
        <v>6661</v>
      </c>
      <c r="E606" s="102"/>
      <c r="F606" s="102">
        <v>7300.0</v>
      </c>
      <c r="G606" s="102">
        <v>89.0</v>
      </c>
      <c r="H606" s="102"/>
      <c r="I606" s="102"/>
      <c r="J606" s="102"/>
      <c r="K606" s="102"/>
      <c r="L606" s="102"/>
      <c r="M606" s="102"/>
      <c r="N606" s="102"/>
      <c r="O606" s="102"/>
      <c r="P606" s="102"/>
      <c r="Q606" s="102"/>
      <c r="R606" s="102"/>
      <c r="S606" s="102"/>
      <c r="T606" s="102"/>
      <c r="U606" s="102"/>
      <c r="V606" s="102"/>
      <c r="W606" s="102"/>
      <c r="X606" s="102"/>
      <c r="Y606" s="102"/>
      <c r="Z606" s="102"/>
      <c r="AA606" s="102"/>
      <c r="AB606" s="102"/>
    </row>
    <row r="607" ht="12.75" customHeight="1">
      <c r="A607" s="102">
        <v>1364.0</v>
      </c>
      <c r="B607" s="103">
        <v>39215.0</v>
      </c>
      <c r="C607" s="102" t="s">
        <v>228</v>
      </c>
      <c r="D607" s="102" t="s">
        <v>6806</v>
      </c>
      <c r="E607" s="102"/>
      <c r="F607" s="102">
        <v>7400.0</v>
      </c>
      <c r="G607" s="102">
        <v>90.0</v>
      </c>
      <c r="H607" s="102"/>
      <c r="I607" s="102"/>
      <c r="J607" s="102"/>
      <c r="K607" s="102"/>
      <c r="L607" s="102"/>
      <c r="M607" s="102"/>
      <c r="N607" s="102"/>
      <c r="O607" s="102"/>
      <c r="P607" s="102"/>
      <c r="Q607" s="102"/>
      <c r="R607" s="102"/>
      <c r="S607" s="102"/>
      <c r="T607" s="102"/>
      <c r="U607" s="102"/>
      <c r="V607" s="102"/>
      <c r="W607" s="102"/>
      <c r="X607" s="102"/>
      <c r="Y607" s="102"/>
      <c r="Z607" s="102"/>
      <c r="AA607" s="102"/>
      <c r="AB607" s="102"/>
    </row>
    <row r="608" ht="12.75" customHeight="1">
      <c r="A608" s="104">
        <v>1602.0</v>
      </c>
      <c r="B608" s="105">
        <v>39227.0</v>
      </c>
      <c r="C608" s="102" t="s">
        <v>228</v>
      </c>
      <c r="D608" s="104" t="s">
        <v>6697</v>
      </c>
      <c r="E608" s="104"/>
      <c r="F608" s="104">
        <v>8000.0</v>
      </c>
      <c r="G608" s="104">
        <v>92.0</v>
      </c>
      <c r="H608" s="102"/>
      <c r="I608" s="102"/>
      <c r="J608" s="102"/>
      <c r="K608" s="102"/>
      <c r="L608" s="102"/>
      <c r="M608" s="102"/>
      <c r="N608" s="102"/>
      <c r="O608" s="102"/>
      <c r="P608" s="102"/>
      <c r="Q608" s="102"/>
      <c r="R608" s="102"/>
      <c r="S608" s="102"/>
      <c r="T608" s="102"/>
      <c r="U608" s="102"/>
      <c r="V608" s="102"/>
      <c r="W608" s="102"/>
      <c r="X608" s="102"/>
      <c r="Y608" s="102"/>
      <c r="Z608" s="102"/>
      <c r="AA608" s="102"/>
      <c r="AB608" s="102"/>
    </row>
    <row r="609" ht="12.75" customHeight="1">
      <c r="A609" s="102">
        <v>1343.0</v>
      </c>
      <c r="B609" s="103">
        <v>39208.0</v>
      </c>
      <c r="C609" s="102" t="s">
        <v>228</v>
      </c>
      <c r="D609" s="102" t="s">
        <v>6807</v>
      </c>
      <c r="E609" s="102"/>
      <c r="F609" s="102">
        <v>8550.0</v>
      </c>
      <c r="G609" s="102">
        <v>91.0</v>
      </c>
      <c r="H609" s="102"/>
      <c r="I609" s="102"/>
      <c r="J609" s="102"/>
      <c r="K609" s="102"/>
      <c r="L609" s="102"/>
      <c r="M609" s="102"/>
      <c r="N609" s="102"/>
      <c r="O609" s="102"/>
      <c r="P609" s="102"/>
      <c r="Q609" s="102"/>
      <c r="R609" s="102"/>
      <c r="S609" s="102"/>
      <c r="T609" s="102"/>
      <c r="U609" s="102"/>
      <c r="V609" s="102"/>
      <c r="W609" s="102"/>
      <c r="X609" s="102"/>
      <c r="Y609" s="102"/>
      <c r="Z609" s="102"/>
      <c r="AA609" s="102"/>
      <c r="AB609" s="102"/>
    </row>
    <row r="610" ht="12.75" customHeight="1">
      <c r="A610" s="106">
        <v>1301.0</v>
      </c>
      <c r="B610" s="107">
        <v>39188.0</v>
      </c>
      <c r="C610" s="102" t="s">
        <v>228</v>
      </c>
      <c r="D610" s="106" t="s">
        <v>6636</v>
      </c>
      <c r="E610" s="106"/>
      <c r="F610" s="106">
        <v>10200.0</v>
      </c>
      <c r="G610" s="106">
        <v>97.0</v>
      </c>
      <c r="H610" s="102"/>
      <c r="I610" s="102"/>
      <c r="J610" s="102"/>
      <c r="K610" s="102"/>
      <c r="L610" s="102"/>
      <c r="M610" s="102"/>
      <c r="N610" s="102"/>
      <c r="O610" s="102"/>
      <c r="P610" s="102"/>
      <c r="Q610" s="102"/>
      <c r="R610" s="102"/>
      <c r="S610" s="102"/>
      <c r="T610" s="102"/>
      <c r="U610" s="102"/>
      <c r="V610" s="102"/>
      <c r="W610" s="102"/>
      <c r="X610" s="102"/>
      <c r="Y610" s="102"/>
      <c r="Z610" s="102"/>
      <c r="AA610" s="102"/>
      <c r="AB610" s="102"/>
    </row>
    <row r="611" ht="12.75" customHeight="1">
      <c r="A611" s="108" t="s">
        <v>5950</v>
      </c>
      <c r="B611" s="109" t="s">
        <v>6808</v>
      </c>
      <c r="C611" s="110" t="s">
        <v>2</v>
      </c>
      <c r="D611" s="108" t="s">
        <v>6809</v>
      </c>
      <c r="E611" s="108"/>
      <c r="F611" s="108" t="s">
        <v>5955</v>
      </c>
      <c r="G611" s="108" t="s">
        <v>6810</v>
      </c>
      <c r="H611" s="111" t="s">
        <v>6811</v>
      </c>
      <c r="I611" s="102"/>
      <c r="J611" s="102"/>
      <c r="K611" s="102"/>
      <c r="L611" s="102"/>
      <c r="M611" s="102"/>
      <c r="N611" s="102"/>
      <c r="O611" s="102"/>
      <c r="P611" s="102"/>
      <c r="Q611" s="102"/>
      <c r="R611" s="102"/>
      <c r="S611" s="102"/>
      <c r="T611" s="102"/>
      <c r="U611" s="102"/>
      <c r="V611" s="102"/>
      <c r="W611" s="102"/>
      <c r="X611" s="102"/>
      <c r="Y611" s="102"/>
      <c r="Z611" s="102"/>
      <c r="AA611" s="102"/>
      <c r="AB611" s="102"/>
    </row>
    <row r="612" ht="12.75" customHeight="1">
      <c r="A612" s="112" t="s">
        <v>5950</v>
      </c>
      <c r="B612" s="113" t="s">
        <v>6808</v>
      </c>
      <c r="C612" s="102"/>
      <c r="D612" s="112" t="s">
        <v>6812</v>
      </c>
      <c r="E612" s="112" t="s">
        <v>6813</v>
      </c>
      <c r="F612" s="112" t="s">
        <v>5955</v>
      </c>
      <c r="G612" s="112" t="s">
        <v>5954</v>
      </c>
      <c r="H612" s="102"/>
      <c r="I612" s="102"/>
      <c r="J612" s="102"/>
      <c r="K612" s="102"/>
      <c r="L612" s="102"/>
      <c r="M612" s="102"/>
      <c r="N612" s="102"/>
      <c r="O612" s="102"/>
      <c r="P612" s="102"/>
      <c r="Q612" s="102"/>
      <c r="R612" s="102"/>
      <c r="S612" s="102"/>
      <c r="T612" s="102"/>
      <c r="U612" s="102"/>
      <c r="V612" s="102"/>
      <c r="W612" s="102"/>
      <c r="X612" s="102"/>
      <c r="Y612" s="102"/>
      <c r="Z612" s="102"/>
      <c r="AA612" s="102"/>
      <c r="AB612" s="102"/>
    </row>
    <row r="613" ht="12.75" customHeight="1">
      <c r="A613" s="102">
        <v>3600.0</v>
      </c>
      <c r="B613" s="103">
        <v>39179.0</v>
      </c>
      <c r="C613" s="102" t="s">
        <v>6814</v>
      </c>
      <c r="D613" s="102" t="s">
        <v>8</v>
      </c>
      <c r="E613" s="102">
        <v>48.0</v>
      </c>
      <c r="F613" s="102">
        <v>8700.0</v>
      </c>
      <c r="G613" s="102">
        <v>92.0</v>
      </c>
      <c r="H613" s="102"/>
      <c r="I613" s="102"/>
      <c r="J613" s="102"/>
      <c r="K613" s="102"/>
      <c r="L613" s="102"/>
      <c r="M613" s="102"/>
      <c r="N613" s="102"/>
      <c r="O613" s="102"/>
      <c r="P613" s="102"/>
      <c r="Q613" s="102"/>
      <c r="R613" s="102"/>
      <c r="S613" s="102"/>
      <c r="T613" s="102"/>
      <c r="U613" s="102"/>
      <c r="V613" s="102"/>
      <c r="W613" s="102"/>
      <c r="X613" s="102"/>
      <c r="Y613" s="102"/>
      <c r="Z613" s="102"/>
      <c r="AA613" s="102"/>
      <c r="AB613" s="102"/>
    </row>
    <row r="614" ht="12.75" customHeight="1">
      <c r="A614" s="102">
        <v>3601.0</v>
      </c>
      <c r="B614" s="103">
        <v>39185.0</v>
      </c>
      <c r="C614" s="102" t="s">
        <v>6814</v>
      </c>
      <c r="D614" s="102" t="s">
        <v>8</v>
      </c>
      <c r="E614" s="102" t="s">
        <v>6815</v>
      </c>
      <c r="F614" s="102">
        <v>4500.0</v>
      </c>
      <c r="G614" s="102">
        <v>70.0</v>
      </c>
      <c r="H614" s="102"/>
      <c r="I614" s="102"/>
      <c r="J614" s="102"/>
      <c r="K614" s="102"/>
      <c r="L614" s="102"/>
      <c r="M614" s="102"/>
      <c r="N614" s="102"/>
      <c r="O614" s="102"/>
      <c r="P614" s="102"/>
      <c r="Q614" s="102"/>
      <c r="R614" s="102"/>
      <c r="S614" s="102"/>
      <c r="T614" s="102"/>
      <c r="U614" s="102"/>
      <c r="V614" s="102"/>
      <c r="W614" s="102"/>
      <c r="X614" s="102"/>
      <c r="Y614" s="102"/>
      <c r="Z614" s="102"/>
      <c r="AA614" s="102"/>
      <c r="AB614" s="102"/>
    </row>
    <row r="615" ht="12.75" customHeight="1">
      <c r="A615" s="102">
        <v>3602.0</v>
      </c>
      <c r="B615" s="103">
        <v>39188.0</v>
      </c>
      <c r="C615" s="102" t="s">
        <v>6814</v>
      </c>
      <c r="D615" s="102" t="s">
        <v>8</v>
      </c>
      <c r="E615" s="102">
        <v>52.0</v>
      </c>
      <c r="F615" s="102">
        <v>4600.0</v>
      </c>
      <c r="G615" s="102">
        <v>74.0</v>
      </c>
      <c r="H615" s="102"/>
      <c r="I615" s="102"/>
      <c r="J615" s="102"/>
      <c r="K615" s="102"/>
      <c r="L615" s="102"/>
      <c r="M615" s="102"/>
      <c r="N615" s="102"/>
      <c r="O615" s="102"/>
      <c r="P615" s="102"/>
      <c r="Q615" s="102"/>
      <c r="R615" s="102"/>
      <c r="S615" s="102"/>
      <c r="T615" s="102"/>
      <c r="U615" s="102"/>
      <c r="V615" s="102"/>
      <c r="W615" s="102"/>
      <c r="X615" s="102"/>
      <c r="Y615" s="102"/>
      <c r="Z615" s="102"/>
      <c r="AA615" s="102"/>
      <c r="AB615" s="102"/>
    </row>
    <row r="616" ht="12.75" customHeight="1">
      <c r="A616" s="102">
        <v>3603.0</v>
      </c>
      <c r="B616" s="103">
        <v>39192.0</v>
      </c>
      <c r="C616" s="102" t="s">
        <v>6814</v>
      </c>
      <c r="D616" s="102" t="s">
        <v>8</v>
      </c>
      <c r="E616" s="102">
        <v>52.0</v>
      </c>
      <c r="F616" s="102">
        <v>4200.0</v>
      </c>
      <c r="G616" s="102">
        <v>75.0</v>
      </c>
      <c r="H616" s="102"/>
      <c r="I616" s="102"/>
      <c r="J616" s="102"/>
      <c r="K616" s="102"/>
      <c r="L616" s="102"/>
      <c r="M616" s="102"/>
      <c r="N616" s="102"/>
      <c r="O616" s="102"/>
      <c r="P616" s="102"/>
      <c r="Q616" s="102"/>
      <c r="R616" s="102"/>
      <c r="S616" s="102"/>
      <c r="T616" s="102"/>
      <c r="U616" s="102"/>
      <c r="V616" s="102"/>
      <c r="W616" s="102"/>
      <c r="X616" s="102"/>
      <c r="Y616" s="102"/>
      <c r="Z616" s="102"/>
      <c r="AA616" s="102"/>
      <c r="AB616" s="102"/>
    </row>
    <row r="617" ht="12.75" customHeight="1">
      <c r="A617" s="102">
        <v>3604.0</v>
      </c>
      <c r="B617" s="103">
        <v>39192.0</v>
      </c>
      <c r="C617" s="102" t="s">
        <v>6814</v>
      </c>
      <c r="D617" s="102" t="s">
        <v>8</v>
      </c>
      <c r="E617" s="102">
        <v>64.0</v>
      </c>
      <c r="F617" s="102">
        <v>5700.0</v>
      </c>
      <c r="G617" s="102">
        <v>81.0</v>
      </c>
      <c r="H617" s="102"/>
      <c r="I617" s="102"/>
      <c r="J617" s="102"/>
      <c r="K617" s="102"/>
      <c r="L617" s="102"/>
      <c r="M617" s="102"/>
      <c r="N617" s="102"/>
      <c r="O617" s="102"/>
      <c r="P617" s="102"/>
      <c r="Q617" s="102"/>
      <c r="R617" s="102"/>
      <c r="S617" s="102"/>
      <c r="T617" s="102"/>
      <c r="U617" s="102"/>
      <c r="V617" s="102"/>
      <c r="W617" s="102"/>
      <c r="X617" s="102"/>
      <c r="Y617" s="102"/>
      <c r="Z617" s="102"/>
      <c r="AA617" s="102"/>
      <c r="AB617" s="102"/>
    </row>
    <row r="618" ht="12.75" customHeight="1">
      <c r="A618" s="106">
        <v>3605.0</v>
      </c>
      <c r="B618" s="107">
        <v>39194.0</v>
      </c>
      <c r="C618" s="102" t="s">
        <v>6814</v>
      </c>
      <c r="D618" s="106" t="s">
        <v>6380</v>
      </c>
      <c r="E618" s="106" t="s">
        <v>6816</v>
      </c>
      <c r="F618" s="106">
        <v>4700.0</v>
      </c>
      <c r="G618" s="106">
        <v>78.0</v>
      </c>
      <c r="H618" s="102"/>
      <c r="I618" s="102"/>
      <c r="J618" s="102"/>
      <c r="K618" s="102"/>
      <c r="L618" s="102"/>
      <c r="M618" s="102"/>
      <c r="N618" s="102"/>
      <c r="O618" s="102"/>
      <c r="P618" s="102"/>
      <c r="Q618" s="102"/>
      <c r="R618" s="102"/>
      <c r="S618" s="102"/>
      <c r="T618" s="102"/>
      <c r="U618" s="102"/>
      <c r="V618" s="102"/>
      <c r="W618" s="102"/>
      <c r="X618" s="102"/>
      <c r="Y618" s="102"/>
      <c r="Z618" s="102"/>
      <c r="AA618" s="102"/>
      <c r="AB618" s="102"/>
    </row>
    <row r="619" ht="12.75" customHeight="1">
      <c r="A619" s="102">
        <v>3606.0</v>
      </c>
      <c r="B619" s="103">
        <v>39195.0</v>
      </c>
      <c r="C619" s="102" t="s">
        <v>6814</v>
      </c>
      <c r="D619" s="102" t="s">
        <v>8</v>
      </c>
      <c r="E619" s="102">
        <v>48.0</v>
      </c>
      <c r="F619" s="102">
        <v>4400.0</v>
      </c>
      <c r="G619" s="102">
        <v>75.0</v>
      </c>
      <c r="H619" s="102"/>
      <c r="I619" s="102"/>
      <c r="J619" s="102"/>
      <c r="K619" s="102"/>
      <c r="L619" s="102"/>
      <c r="M619" s="102"/>
      <c r="N619" s="102"/>
      <c r="O619" s="102"/>
      <c r="P619" s="102"/>
      <c r="Q619" s="102"/>
      <c r="R619" s="102"/>
      <c r="S619" s="102"/>
      <c r="T619" s="102"/>
      <c r="U619" s="102"/>
      <c r="V619" s="102"/>
      <c r="W619" s="102"/>
      <c r="X619" s="102"/>
      <c r="Y619" s="102"/>
      <c r="Z619" s="102"/>
      <c r="AA619" s="102"/>
      <c r="AB619" s="102"/>
    </row>
    <row r="620" ht="12.75" customHeight="1">
      <c r="A620" s="102">
        <v>3607.0</v>
      </c>
      <c r="B620" s="103">
        <v>39195.0</v>
      </c>
      <c r="C620" s="102" t="s">
        <v>6814</v>
      </c>
      <c r="D620" s="102" t="s">
        <v>8</v>
      </c>
      <c r="E620" s="102">
        <v>64.0</v>
      </c>
      <c r="F620" s="102">
        <v>4100.0</v>
      </c>
      <c r="G620" s="102">
        <v>70.0</v>
      </c>
      <c r="H620" s="102"/>
      <c r="I620" s="102"/>
      <c r="J620" s="102"/>
      <c r="K620" s="102"/>
      <c r="L620" s="102"/>
      <c r="M620" s="102"/>
      <c r="N620" s="102"/>
      <c r="O620" s="102"/>
      <c r="P620" s="102"/>
      <c r="Q620" s="102"/>
      <c r="R620" s="102"/>
      <c r="S620" s="102"/>
      <c r="T620" s="102"/>
      <c r="U620" s="102"/>
      <c r="V620" s="102"/>
      <c r="W620" s="102"/>
      <c r="X620" s="102"/>
      <c r="Y620" s="102"/>
      <c r="Z620" s="102"/>
      <c r="AA620" s="102"/>
      <c r="AB620" s="102"/>
    </row>
    <row r="621" ht="12.75" customHeight="1">
      <c r="A621" s="102">
        <v>3608.0</v>
      </c>
      <c r="B621" s="103">
        <v>39196.0</v>
      </c>
      <c r="C621" s="102" t="s">
        <v>6814</v>
      </c>
      <c r="D621" s="102" t="s">
        <v>8</v>
      </c>
      <c r="E621" s="102">
        <v>48.0</v>
      </c>
      <c r="F621" s="102">
        <v>3800.0</v>
      </c>
      <c r="G621" s="102">
        <v>73.0</v>
      </c>
      <c r="H621" s="102"/>
      <c r="I621" s="102"/>
      <c r="J621" s="102"/>
      <c r="K621" s="102"/>
      <c r="L621" s="102"/>
      <c r="M621" s="102"/>
      <c r="N621" s="102"/>
      <c r="O621" s="102"/>
      <c r="P621" s="102"/>
      <c r="Q621" s="102"/>
      <c r="R621" s="102"/>
      <c r="S621" s="102"/>
      <c r="T621" s="102"/>
      <c r="U621" s="102"/>
      <c r="V621" s="102"/>
      <c r="W621" s="102"/>
      <c r="X621" s="102"/>
      <c r="Y621" s="102"/>
      <c r="Z621" s="102"/>
      <c r="AA621" s="102"/>
      <c r="AB621" s="102"/>
    </row>
    <row r="622" ht="12.75" customHeight="1">
      <c r="A622" s="106">
        <v>3609.0</v>
      </c>
      <c r="B622" s="107">
        <v>39196.0</v>
      </c>
      <c r="C622" s="102" t="s">
        <v>6814</v>
      </c>
      <c r="D622" s="106" t="s">
        <v>6380</v>
      </c>
      <c r="E622" s="106" t="s">
        <v>6816</v>
      </c>
      <c r="F622" s="106">
        <v>4400.0</v>
      </c>
      <c r="G622" s="106">
        <v>76.0</v>
      </c>
      <c r="H622" s="102"/>
      <c r="I622" s="102"/>
      <c r="J622" s="102"/>
      <c r="K622" s="102"/>
      <c r="L622" s="102"/>
      <c r="M622" s="102"/>
      <c r="N622" s="102"/>
      <c r="O622" s="102"/>
      <c r="P622" s="102"/>
      <c r="Q622" s="102"/>
      <c r="R622" s="102"/>
      <c r="S622" s="102"/>
      <c r="T622" s="102"/>
      <c r="U622" s="102"/>
      <c r="V622" s="102"/>
      <c r="W622" s="102"/>
      <c r="X622" s="102"/>
      <c r="Y622" s="102"/>
      <c r="Z622" s="102"/>
      <c r="AA622" s="102"/>
      <c r="AB622" s="102"/>
    </row>
    <row r="623" ht="12.75" customHeight="1">
      <c r="A623" s="106">
        <v>3610.0</v>
      </c>
      <c r="B623" s="107">
        <v>39203.0</v>
      </c>
      <c r="C623" s="102" t="s">
        <v>6814</v>
      </c>
      <c r="D623" s="106" t="s">
        <v>6380</v>
      </c>
      <c r="E623" s="106" t="s">
        <v>6817</v>
      </c>
      <c r="F623" s="106">
        <v>5200.0</v>
      </c>
      <c r="G623" s="106">
        <v>79.0</v>
      </c>
      <c r="H623" s="102"/>
      <c r="I623" s="102"/>
      <c r="J623" s="102"/>
      <c r="K623" s="102"/>
      <c r="L623" s="102"/>
      <c r="M623" s="102"/>
      <c r="N623" s="102"/>
      <c r="O623" s="102"/>
      <c r="P623" s="102"/>
      <c r="Q623" s="102"/>
      <c r="R623" s="102"/>
      <c r="S623" s="102"/>
      <c r="T623" s="102"/>
      <c r="U623" s="102"/>
      <c r="V623" s="102"/>
      <c r="W623" s="102"/>
      <c r="X623" s="102"/>
      <c r="Y623" s="102"/>
      <c r="Z623" s="102"/>
      <c r="AA623" s="102"/>
      <c r="AB623" s="102"/>
    </row>
    <row r="624" ht="12.75" customHeight="1">
      <c r="A624" s="106">
        <v>3611.0</v>
      </c>
      <c r="B624" s="107">
        <v>39204.0</v>
      </c>
      <c r="C624" s="102" t="s">
        <v>6814</v>
      </c>
      <c r="D624" s="106" t="s">
        <v>6380</v>
      </c>
      <c r="E624" s="106" t="s">
        <v>6818</v>
      </c>
      <c r="F624" s="106">
        <v>4000.0</v>
      </c>
      <c r="G624" s="106">
        <v>75.0</v>
      </c>
      <c r="H624" s="102"/>
      <c r="I624" s="102"/>
      <c r="J624" s="102"/>
      <c r="K624" s="102"/>
      <c r="L624" s="102"/>
      <c r="M624" s="102"/>
      <c r="N624" s="102"/>
      <c r="O624" s="102"/>
      <c r="P624" s="102"/>
      <c r="Q624" s="102"/>
      <c r="R624" s="102"/>
      <c r="S624" s="102"/>
      <c r="T624" s="102"/>
      <c r="U624" s="102"/>
      <c r="V624" s="102"/>
      <c r="W624" s="102"/>
      <c r="X624" s="102"/>
      <c r="Y624" s="102"/>
      <c r="Z624" s="102"/>
      <c r="AA624" s="102"/>
      <c r="AB624" s="102"/>
    </row>
    <row r="625" ht="12.75" customHeight="1">
      <c r="A625" s="102">
        <v>3612.0</v>
      </c>
      <c r="B625" s="103">
        <v>39204.0</v>
      </c>
      <c r="C625" s="102" t="s">
        <v>6814</v>
      </c>
      <c r="D625" s="102" t="s">
        <v>8</v>
      </c>
      <c r="E625" s="102">
        <v>49.0</v>
      </c>
      <c r="F625" s="102">
        <v>5600.0</v>
      </c>
      <c r="G625" s="102">
        <v>81.0</v>
      </c>
      <c r="H625" s="102"/>
      <c r="I625" s="102"/>
      <c r="J625" s="102"/>
      <c r="K625" s="102"/>
      <c r="L625" s="102"/>
      <c r="M625" s="102"/>
      <c r="N625" s="102"/>
      <c r="O625" s="102"/>
      <c r="P625" s="102"/>
      <c r="Q625" s="102"/>
      <c r="R625" s="102"/>
      <c r="S625" s="102"/>
      <c r="T625" s="102"/>
      <c r="U625" s="102"/>
      <c r="V625" s="102"/>
      <c r="W625" s="102"/>
      <c r="X625" s="102"/>
      <c r="Y625" s="102"/>
      <c r="Z625" s="102"/>
      <c r="AA625" s="102"/>
      <c r="AB625" s="102"/>
    </row>
    <row r="626" ht="12.75" customHeight="1">
      <c r="A626" s="102">
        <v>3613.0</v>
      </c>
      <c r="B626" s="103">
        <v>39204.0</v>
      </c>
      <c r="C626" s="102" t="s">
        <v>6814</v>
      </c>
      <c r="D626" s="102" t="s">
        <v>8</v>
      </c>
      <c r="E626" s="102">
        <v>56.0</v>
      </c>
      <c r="F626" s="102">
        <v>3600.0</v>
      </c>
      <c r="G626" s="102">
        <v>68.0</v>
      </c>
      <c r="H626" s="102"/>
      <c r="I626" s="102"/>
      <c r="J626" s="102"/>
      <c r="K626" s="102"/>
      <c r="L626" s="102"/>
      <c r="M626" s="102"/>
      <c r="N626" s="102"/>
      <c r="O626" s="102"/>
      <c r="P626" s="102"/>
      <c r="Q626" s="102"/>
      <c r="R626" s="102"/>
      <c r="S626" s="102"/>
      <c r="T626" s="102"/>
      <c r="U626" s="102"/>
      <c r="V626" s="102"/>
      <c r="W626" s="102"/>
      <c r="X626" s="102"/>
      <c r="Y626" s="102"/>
      <c r="Z626" s="102"/>
      <c r="AA626" s="102"/>
      <c r="AB626" s="102"/>
    </row>
    <row r="627" ht="12.75" customHeight="1">
      <c r="A627" s="102">
        <v>3614.0</v>
      </c>
      <c r="B627" s="103">
        <v>39206.0</v>
      </c>
      <c r="C627" s="102" t="s">
        <v>6814</v>
      </c>
      <c r="D627" s="102" t="s">
        <v>8</v>
      </c>
      <c r="E627" s="102" t="s">
        <v>6819</v>
      </c>
      <c r="F627" s="102">
        <v>4300.0</v>
      </c>
      <c r="G627" s="102">
        <v>80.0</v>
      </c>
      <c r="H627" s="102"/>
      <c r="I627" s="102"/>
      <c r="J627" s="102"/>
      <c r="K627" s="102"/>
      <c r="L627" s="102"/>
      <c r="M627" s="102"/>
      <c r="N627" s="102"/>
      <c r="O627" s="102"/>
      <c r="P627" s="102"/>
      <c r="Q627" s="102"/>
      <c r="R627" s="102"/>
      <c r="S627" s="102"/>
      <c r="T627" s="102"/>
      <c r="U627" s="102"/>
      <c r="V627" s="102"/>
      <c r="W627" s="102"/>
      <c r="X627" s="102"/>
      <c r="Y627" s="102"/>
      <c r="Z627" s="102"/>
      <c r="AA627" s="102"/>
      <c r="AB627" s="102"/>
    </row>
    <row r="628" ht="12.75" customHeight="1">
      <c r="A628" s="102">
        <v>3615.0</v>
      </c>
      <c r="B628" s="103">
        <v>39206.0</v>
      </c>
      <c r="C628" s="102" t="s">
        <v>6814</v>
      </c>
      <c r="D628" s="102" t="s">
        <v>8</v>
      </c>
      <c r="E628" s="102">
        <v>64.0</v>
      </c>
      <c r="F628" s="102">
        <v>5700.0</v>
      </c>
      <c r="G628" s="102">
        <v>85.0</v>
      </c>
      <c r="H628" s="102"/>
      <c r="I628" s="102"/>
      <c r="J628" s="102"/>
      <c r="K628" s="102"/>
      <c r="L628" s="102"/>
      <c r="M628" s="102"/>
      <c r="N628" s="102"/>
      <c r="O628" s="102"/>
      <c r="P628" s="102"/>
      <c r="Q628" s="102"/>
      <c r="R628" s="102"/>
      <c r="S628" s="102"/>
      <c r="T628" s="102"/>
      <c r="U628" s="102"/>
      <c r="V628" s="102"/>
      <c r="W628" s="102"/>
      <c r="X628" s="102"/>
      <c r="Y628" s="102"/>
      <c r="Z628" s="102"/>
      <c r="AA628" s="102"/>
      <c r="AB628" s="102"/>
    </row>
    <row r="629" ht="12.75" customHeight="1">
      <c r="A629" s="106">
        <v>3616.0</v>
      </c>
      <c r="B629" s="107">
        <v>39207.0</v>
      </c>
      <c r="C629" s="102" t="s">
        <v>6814</v>
      </c>
      <c r="D629" s="106" t="s">
        <v>6380</v>
      </c>
      <c r="E629" s="106" t="s">
        <v>6820</v>
      </c>
      <c r="F629" s="106">
        <v>4100.0</v>
      </c>
      <c r="G629" s="106">
        <v>74.0</v>
      </c>
      <c r="H629" s="102"/>
      <c r="I629" s="102"/>
      <c r="J629" s="102"/>
      <c r="K629" s="102"/>
      <c r="L629" s="102"/>
      <c r="M629" s="102"/>
      <c r="N629" s="102"/>
      <c r="O629" s="102"/>
      <c r="P629" s="102"/>
      <c r="Q629" s="102"/>
      <c r="R629" s="102"/>
      <c r="S629" s="102"/>
      <c r="T629" s="102"/>
      <c r="U629" s="102"/>
      <c r="V629" s="102"/>
      <c r="W629" s="102"/>
      <c r="X629" s="102"/>
      <c r="Y629" s="102"/>
      <c r="Z629" s="102"/>
      <c r="AA629" s="102"/>
      <c r="AB629" s="102"/>
    </row>
    <row r="630" ht="12.75" customHeight="1">
      <c r="A630" s="106">
        <v>3617.0</v>
      </c>
      <c r="B630" s="107">
        <v>39209.0</v>
      </c>
      <c r="C630" s="102" t="s">
        <v>6814</v>
      </c>
      <c r="D630" s="106" t="s">
        <v>6380</v>
      </c>
      <c r="E630" s="106" t="s">
        <v>6821</v>
      </c>
      <c r="F630" s="106">
        <v>4500.0</v>
      </c>
      <c r="G630" s="106">
        <v>78.0</v>
      </c>
      <c r="H630" s="102"/>
      <c r="I630" s="102"/>
      <c r="J630" s="102"/>
      <c r="K630" s="102"/>
      <c r="L630" s="102"/>
      <c r="M630" s="102"/>
      <c r="N630" s="102"/>
      <c r="O630" s="102"/>
      <c r="P630" s="102"/>
      <c r="Q630" s="102"/>
      <c r="R630" s="102"/>
      <c r="S630" s="102"/>
      <c r="T630" s="102"/>
      <c r="U630" s="102"/>
      <c r="V630" s="102"/>
      <c r="W630" s="102"/>
      <c r="X630" s="102"/>
      <c r="Y630" s="102"/>
      <c r="Z630" s="102"/>
      <c r="AA630" s="102"/>
      <c r="AB630" s="102"/>
    </row>
    <row r="631" ht="12.75" customHeight="1">
      <c r="A631" s="102">
        <v>3618.0</v>
      </c>
      <c r="B631" s="103">
        <v>39209.0</v>
      </c>
      <c r="C631" s="102" t="s">
        <v>6814</v>
      </c>
      <c r="D631" s="102" t="s">
        <v>8</v>
      </c>
      <c r="E631" s="102">
        <v>52.0</v>
      </c>
      <c r="F631" s="102">
        <v>4300.0</v>
      </c>
      <c r="G631" s="102">
        <v>76.0</v>
      </c>
      <c r="H631" s="102"/>
      <c r="I631" s="102"/>
      <c r="J631" s="102"/>
      <c r="K631" s="102"/>
      <c r="L631" s="102"/>
      <c r="M631" s="102"/>
      <c r="N631" s="102"/>
      <c r="O631" s="102"/>
      <c r="P631" s="102"/>
      <c r="Q631" s="102"/>
      <c r="R631" s="102"/>
      <c r="S631" s="102"/>
      <c r="T631" s="102"/>
      <c r="U631" s="102"/>
      <c r="V631" s="102"/>
      <c r="W631" s="102"/>
      <c r="X631" s="102"/>
      <c r="Y631" s="102"/>
      <c r="Z631" s="102"/>
      <c r="AA631" s="102"/>
      <c r="AB631" s="102"/>
    </row>
    <row r="632" ht="12.75" customHeight="1">
      <c r="A632" s="102">
        <v>3619.0</v>
      </c>
      <c r="B632" s="103">
        <v>39209.0</v>
      </c>
      <c r="C632" s="102" t="s">
        <v>6814</v>
      </c>
      <c r="D632" s="102" t="s">
        <v>8</v>
      </c>
      <c r="E632" s="102">
        <v>63.0</v>
      </c>
      <c r="F632" s="102">
        <v>4100.0</v>
      </c>
      <c r="G632" s="102">
        <v>74.0</v>
      </c>
      <c r="H632" s="102"/>
      <c r="I632" s="102"/>
      <c r="J632" s="102"/>
      <c r="K632" s="102"/>
      <c r="L632" s="102"/>
      <c r="M632" s="102"/>
      <c r="N632" s="102"/>
      <c r="O632" s="102"/>
      <c r="P632" s="102"/>
      <c r="Q632" s="102"/>
      <c r="R632" s="102"/>
      <c r="S632" s="102"/>
      <c r="T632" s="102"/>
      <c r="U632" s="102"/>
      <c r="V632" s="102"/>
      <c r="W632" s="102"/>
      <c r="X632" s="102"/>
      <c r="Y632" s="102"/>
      <c r="Z632" s="102"/>
      <c r="AA632" s="102"/>
      <c r="AB632" s="102"/>
    </row>
    <row r="633" ht="12.75" customHeight="1">
      <c r="A633" s="102">
        <v>3620.0</v>
      </c>
      <c r="B633" s="103">
        <v>39210.0</v>
      </c>
      <c r="C633" s="102" t="s">
        <v>6814</v>
      </c>
      <c r="D633" s="102" t="s">
        <v>8</v>
      </c>
      <c r="E633" s="102">
        <v>48.0</v>
      </c>
      <c r="F633" s="102">
        <v>4300.0</v>
      </c>
      <c r="G633" s="102">
        <v>73.0</v>
      </c>
      <c r="H633" s="102"/>
      <c r="I633" s="102"/>
      <c r="J633" s="102"/>
      <c r="K633" s="102"/>
      <c r="L633" s="102"/>
      <c r="M633" s="102"/>
      <c r="N633" s="102"/>
      <c r="O633" s="102"/>
      <c r="P633" s="102"/>
      <c r="Q633" s="102"/>
      <c r="R633" s="102"/>
      <c r="S633" s="102"/>
      <c r="T633" s="102"/>
      <c r="U633" s="102"/>
      <c r="V633" s="102"/>
      <c r="W633" s="102"/>
      <c r="X633" s="102"/>
      <c r="Y633" s="102"/>
      <c r="Z633" s="102"/>
      <c r="AA633" s="102"/>
      <c r="AB633" s="102"/>
    </row>
    <row r="634" ht="12.75" customHeight="1">
      <c r="A634" s="106">
        <v>3621.0</v>
      </c>
      <c r="B634" s="107">
        <v>39210.0</v>
      </c>
      <c r="C634" s="102" t="s">
        <v>6814</v>
      </c>
      <c r="D634" s="106" t="s">
        <v>6380</v>
      </c>
      <c r="E634" s="106" t="s">
        <v>6822</v>
      </c>
      <c r="F634" s="106">
        <v>6000.0</v>
      </c>
      <c r="G634" s="106">
        <v>85.0</v>
      </c>
      <c r="H634" s="102"/>
      <c r="I634" s="102"/>
      <c r="J634" s="102"/>
      <c r="K634" s="102"/>
      <c r="L634" s="102"/>
      <c r="M634" s="102"/>
      <c r="N634" s="102"/>
      <c r="O634" s="102"/>
      <c r="P634" s="102"/>
      <c r="Q634" s="102"/>
      <c r="R634" s="102"/>
      <c r="S634" s="102"/>
      <c r="T634" s="102"/>
      <c r="U634" s="102"/>
      <c r="V634" s="102"/>
      <c r="W634" s="102"/>
      <c r="X634" s="102"/>
      <c r="Y634" s="102"/>
      <c r="Z634" s="102"/>
      <c r="AA634" s="102"/>
      <c r="AB634" s="102"/>
    </row>
    <row r="635" ht="12.75" customHeight="1">
      <c r="A635" s="102">
        <v>3622.0</v>
      </c>
      <c r="B635" s="103">
        <v>39211.0</v>
      </c>
      <c r="C635" s="102" t="s">
        <v>6814</v>
      </c>
      <c r="D635" s="102" t="s">
        <v>8</v>
      </c>
      <c r="E635" s="102" t="s">
        <v>6819</v>
      </c>
      <c r="F635" s="102">
        <v>4200.0</v>
      </c>
      <c r="G635" s="102">
        <v>72.0</v>
      </c>
      <c r="H635" s="102"/>
      <c r="I635" s="102"/>
      <c r="J635" s="102"/>
      <c r="K635" s="102"/>
      <c r="L635" s="102"/>
      <c r="M635" s="102"/>
      <c r="N635" s="102"/>
      <c r="O635" s="102"/>
      <c r="P635" s="102"/>
      <c r="Q635" s="102"/>
      <c r="R635" s="102"/>
      <c r="S635" s="102"/>
      <c r="T635" s="102"/>
      <c r="U635" s="102"/>
      <c r="V635" s="102"/>
      <c r="W635" s="102"/>
      <c r="X635" s="102"/>
      <c r="Y635" s="102"/>
      <c r="Z635" s="102"/>
      <c r="AA635" s="102"/>
      <c r="AB635" s="102"/>
    </row>
    <row r="636" ht="12.75" customHeight="1">
      <c r="A636" s="102">
        <v>3623.0</v>
      </c>
      <c r="B636" s="103">
        <v>39211.0</v>
      </c>
      <c r="C636" s="102" t="s">
        <v>6814</v>
      </c>
      <c r="D636" s="102" t="s">
        <v>8</v>
      </c>
      <c r="E636" s="102">
        <v>64.0</v>
      </c>
      <c r="F636" s="102">
        <v>5500.0</v>
      </c>
      <c r="G636" s="102">
        <v>82.0</v>
      </c>
      <c r="H636" s="102"/>
      <c r="I636" s="102"/>
      <c r="J636" s="102"/>
      <c r="K636" s="102"/>
      <c r="L636" s="102"/>
      <c r="M636" s="102"/>
      <c r="N636" s="102"/>
      <c r="O636" s="102"/>
      <c r="P636" s="102"/>
      <c r="Q636" s="102"/>
      <c r="R636" s="102"/>
      <c r="S636" s="102"/>
      <c r="T636" s="102"/>
      <c r="U636" s="102"/>
      <c r="V636" s="102"/>
      <c r="W636" s="102"/>
      <c r="X636" s="102"/>
      <c r="Y636" s="102"/>
      <c r="Z636" s="102"/>
      <c r="AA636" s="102"/>
      <c r="AB636" s="102"/>
    </row>
    <row r="637" ht="12.75" customHeight="1">
      <c r="A637" s="106">
        <v>3624.0</v>
      </c>
      <c r="B637" s="107">
        <v>39211.0</v>
      </c>
      <c r="C637" s="102" t="s">
        <v>6814</v>
      </c>
      <c r="D637" s="106" t="s">
        <v>6380</v>
      </c>
      <c r="E637" s="106" t="s">
        <v>6818</v>
      </c>
      <c r="F637" s="106">
        <v>4200.0</v>
      </c>
      <c r="G637" s="106">
        <v>75.0</v>
      </c>
      <c r="H637" s="102"/>
      <c r="I637" s="102"/>
      <c r="J637" s="102"/>
      <c r="K637" s="102"/>
      <c r="L637" s="102"/>
      <c r="M637" s="102"/>
      <c r="N637" s="102"/>
      <c r="O637" s="102"/>
      <c r="P637" s="102"/>
      <c r="Q637" s="102"/>
      <c r="R637" s="102"/>
      <c r="S637" s="102"/>
      <c r="T637" s="102"/>
      <c r="U637" s="102"/>
      <c r="V637" s="102"/>
      <c r="W637" s="102"/>
      <c r="X637" s="102"/>
      <c r="Y637" s="102"/>
      <c r="Z637" s="102"/>
      <c r="AA637" s="102"/>
      <c r="AB637" s="102"/>
    </row>
    <row r="638" ht="12.75" customHeight="1">
      <c r="A638" s="102">
        <v>3625.0</v>
      </c>
      <c r="B638" s="103">
        <v>39213.0</v>
      </c>
      <c r="C638" s="102" t="s">
        <v>6814</v>
      </c>
      <c r="D638" s="102" t="s">
        <v>8</v>
      </c>
      <c r="E638" s="102">
        <v>61.0</v>
      </c>
      <c r="F638" s="102">
        <v>4500.0</v>
      </c>
      <c r="G638" s="102">
        <v>73.0</v>
      </c>
      <c r="H638" s="102"/>
      <c r="I638" s="102"/>
      <c r="J638" s="102"/>
      <c r="K638" s="102"/>
      <c r="L638" s="102"/>
      <c r="M638" s="102"/>
      <c r="N638" s="102"/>
      <c r="O638" s="102"/>
      <c r="P638" s="102"/>
      <c r="Q638" s="102"/>
      <c r="R638" s="102"/>
      <c r="S638" s="102"/>
      <c r="T638" s="102"/>
      <c r="U638" s="102"/>
      <c r="V638" s="102"/>
      <c r="W638" s="102"/>
      <c r="X638" s="102"/>
      <c r="Y638" s="102"/>
      <c r="Z638" s="102"/>
      <c r="AA638" s="102"/>
      <c r="AB638" s="102"/>
    </row>
    <row r="639" ht="12.75" customHeight="1">
      <c r="A639" s="102">
        <v>3626.0</v>
      </c>
      <c r="B639" s="103">
        <v>39214.0</v>
      </c>
      <c r="C639" s="102" t="s">
        <v>6814</v>
      </c>
      <c r="D639" s="102" t="s">
        <v>8</v>
      </c>
      <c r="E639" s="102">
        <v>47.0</v>
      </c>
      <c r="F639" s="102">
        <v>3700.0</v>
      </c>
      <c r="G639" s="102">
        <v>73.0</v>
      </c>
      <c r="H639" s="102"/>
      <c r="I639" s="102"/>
      <c r="J639" s="102"/>
      <c r="K639" s="102"/>
      <c r="L639" s="102"/>
      <c r="M639" s="102"/>
      <c r="N639" s="102"/>
      <c r="O639" s="102"/>
      <c r="P639" s="102"/>
      <c r="Q639" s="102"/>
      <c r="R639" s="102"/>
      <c r="S639" s="102"/>
      <c r="T639" s="102"/>
      <c r="U639" s="102"/>
      <c r="V639" s="102"/>
      <c r="W639" s="102"/>
      <c r="X639" s="102"/>
      <c r="Y639" s="102"/>
      <c r="Z639" s="102"/>
      <c r="AA639" s="102"/>
      <c r="AB639" s="102"/>
    </row>
    <row r="640" ht="12.75" customHeight="1">
      <c r="A640" s="102">
        <v>3627.0</v>
      </c>
      <c r="B640" s="103">
        <v>39214.0</v>
      </c>
      <c r="C640" s="102" t="s">
        <v>6814</v>
      </c>
      <c r="D640" s="102" t="s">
        <v>8</v>
      </c>
      <c r="E640" s="102">
        <v>59.0</v>
      </c>
      <c r="F640" s="102">
        <v>4400.0</v>
      </c>
      <c r="G640" s="102">
        <v>74.0</v>
      </c>
      <c r="H640" s="102"/>
      <c r="I640" s="102"/>
      <c r="J640" s="102"/>
      <c r="K640" s="102"/>
      <c r="L640" s="102"/>
      <c r="M640" s="102"/>
      <c r="N640" s="102"/>
      <c r="O640" s="102"/>
      <c r="P640" s="102"/>
      <c r="Q640" s="102"/>
      <c r="R640" s="102"/>
      <c r="S640" s="102"/>
      <c r="T640" s="102"/>
      <c r="U640" s="102"/>
      <c r="V640" s="102"/>
      <c r="W640" s="102"/>
      <c r="X640" s="102"/>
      <c r="Y640" s="102"/>
      <c r="Z640" s="102"/>
      <c r="AA640" s="102"/>
      <c r="AB640" s="102"/>
    </row>
    <row r="641" ht="12.75" customHeight="1">
      <c r="A641" s="102">
        <v>3628.0</v>
      </c>
      <c r="B641" s="103">
        <v>39214.0</v>
      </c>
      <c r="C641" s="102" t="s">
        <v>6814</v>
      </c>
      <c r="D641" s="102" t="s">
        <v>8</v>
      </c>
      <c r="E641" s="102" t="s">
        <v>6823</v>
      </c>
      <c r="F641" s="102">
        <v>5600.0</v>
      </c>
      <c r="G641" s="102">
        <v>77.0</v>
      </c>
      <c r="H641" s="102"/>
      <c r="I641" s="102"/>
      <c r="J641" s="102"/>
      <c r="K641" s="102"/>
      <c r="L641" s="102"/>
      <c r="M641" s="102"/>
      <c r="N641" s="102"/>
      <c r="O641" s="102"/>
      <c r="P641" s="102"/>
      <c r="Q641" s="102"/>
      <c r="R641" s="102"/>
      <c r="S641" s="102"/>
      <c r="T641" s="102"/>
      <c r="U641" s="102"/>
      <c r="V641" s="102"/>
      <c r="W641" s="102"/>
      <c r="X641" s="102"/>
      <c r="Y641" s="102"/>
      <c r="Z641" s="102"/>
      <c r="AA641" s="102"/>
      <c r="AB641" s="102"/>
    </row>
    <row r="642" ht="12.75" customHeight="1">
      <c r="A642" s="106">
        <v>3629.0</v>
      </c>
      <c r="B642" s="107">
        <v>39214.0</v>
      </c>
      <c r="C642" s="102" t="s">
        <v>6814</v>
      </c>
      <c r="D642" s="106" t="s">
        <v>6380</v>
      </c>
      <c r="E642" s="106" t="s">
        <v>6816</v>
      </c>
      <c r="F642" s="106">
        <v>4400.0</v>
      </c>
      <c r="G642" s="106">
        <v>77.0</v>
      </c>
      <c r="H642" s="102"/>
      <c r="I642" s="102"/>
      <c r="J642" s="102"/>
      <c r="K642" s="102"/>
      <c r="L642" s="102"/>
      <c r="M642" s="102"/>
      <c r="N642" s="102"/>
      <c r="O642" s="102"/>
      <c r="P642" s="102"/>
      <c r="Q642" s="102"/>
      <c r="R642" s="102"/>
      <c r="S642" s="102"/>
      <c r="T642" s="102"/>
      <c r="U642" s="102"/>
      <c r="V642" s="102"/>
      <c r="W642" s="102"/>
      <c r="X642" s="102"/>
      <c r="Y642" s="102"/>
      <c r="Z642" s="102"/>
      <c r="AA642" s="102"/>
      <c r="AB642" s="102"/>
    </row>
    <row r="643" ht="12.75" customHeight="1">
      <c r="A643" s="102">
        <v>3630.0</v>
      </c>
      <c r="B643" s="103">
        <v>39214.0</v>
      </c>
      <c r="C643" s="102" t="s">
        <v>6814</v>
      </c>
      <c r="D643" s="102" t="s">
        <v>8</v>
      </c>
      <c r="E643" s="102" t="s">
        <v>6824</v>
      </c>
      <c r="F643" s="102">
        <v>4000.0</v>
      </c>
      <c r="G643" s="102">
        <v>74.0</v>
      </c>
      <c r="H643" s="102"/>
      <c r="I643" s="102"/>
      <c r="J643" s="102"/>
      <c r="K643" s="102"/>
      <c r="L643" s="102"/>
      <c r="M643" s="102"/>
      <c r="N643" s="102"/>
      <c r="O643" s="102"/>
      <c r="P643" s="102"/>
      <c r="Q643" s="102"/>
      <c r="R643" s="102"/>
      <c r="S643" s="102"/>
      <c r="T643" s="102"/>
      <c r="U643" s="102"/>
      <c r="V643" s="102"/>
      <c r="W643" s="102"/>
      <c r="X643" s="102"/>
      <c r="Y643" s="102"/>
      <c r="Z643" s="102"/>
      <c r="AA643" s="102"/>
      <c r="AB643" s="102"/>
    </row>
    <row r="644" ht="12.75" customHeight="1">
      <c r="A644" s="102">
        <v>3631.0</v>
      </c>
      <c r="B644" s="103">
        <v>39215.0</v>
      </c>
      <c r="C644" s="102" t="s">
        <v>6814</v>
      </c>
      <c r="D644" s="102" t="s">
        <v>8</v>
      </c>
      <c r="E644" s="102">
        <v>48.0</v>
      </c>
      <c r="F644" s="102">
        <v>3800.0</v>
      </c>
      <c r="G644" s="102">
        <v>72.0</v>
      </c>
      <c r="H644" s="102"/>
      <c r="I644" s="102"/>
      <c r="J644" s="102"/>
      <c r="K644" s="102"/>
      <c r="L644" s="102"/>
      <c r="M644" s="102"/>
      <c r="N644" s="102"/>
      <c r="O644" s="102"/>
      <c r="P644" s="102"/>
      <c r="Q644" s="102"/>
      <c r="R644" s="102"/>
      <c r="S644" s="102"/>
      <c r="T644" s="102"/>
      <c r="U644" s="102"/>
      <c r="V644" s="102"/>
      <c r="W644" s="102"/>
      <c r="X644" s="102"/>
      <c r="Y644" s="102"/>
      <c r="Z644" s="102"/>
      <c r="AA644" s="102"/>
      <c r="AB644" s="102"/>
    </row>
    <row r="645" ht="12.75" customHeight="1">
      <c r="A645" s="106">
        <v>3632.0</v>
      </c>
      <c r="B645" s="107">
        <v>39215.0</v>
      </c>
      <c r="C645" s="102" t="s">
        <v>6814</v>
      </c>
      <c r="D645" s="106" t="s">
        <v>6380</v>
      </c>
      <c r="E645" s="106" t="s">
        <v>6825</v>
      </c>
      <c r="F645" s="106">
        <v>4500.0</v>
      </c>
      <c r="G645" s="106">
        <v>77.0</v>
      </c>
      <c r="H645" s="102"/>
      <c r="I645" s="102"/>
      <c r="J645" s="102"/>
      <c r="K645" s="102"/>
      <c r="L645" s="102"/>
      <c r="M645" s="102"/>
      <c r="N645" s="102"/>
      <c r="O645" s="102"/>
      <c r="P645" s="102"/>
      <c r="Q645" s="102"/>
      <c r="R645" s="102"/>
      <c r="S645" s="102"/>
      <c r="T645" s="102"/>
      <c r="U645" s="102"/>
      <c r="V645" s="102"/>
      <c r="W645" s="102"/>
      <c r="X645" s="102"/>
      <c r="Y645" s="102"/>
      <c r="Z645" s="102"/>
      <c r="AA645" s="102"/>
      <c r="AB645" s="102"/>
    </row>
    <row r="646" ht="12.75" customHeight="1">
      <c r="A646" s="106">
        <v>3633.0</v>
      </c>
      <c r="B646" s="107">
        <v>39215.0</v>
      </c>
      <c r="C646" s="102" t="s">
        <v>6814</v>
      </c>
      <c r="D646" s="106" t="s">
        <v>6380</v>
      </c>
      <c r="E646" s="106" t="s">
        <v>6826</v>
      </c>
      <c r="F646" s="106">
        <v>4600.0</v>
      </c>
      <c r="G646" s="106">
        <v>75.0</v>
      </c>
      <c r="H646" s="102"/>
      <c r="I646" s="102"/>
      <c r="J646" s="102"/>
      <c r="K646" s="102"/>
      <c r="L646" s="102"/>
      <c r="M646" s="102"/>
      <c r="N646" s="102"/>
      <c r="O646" s="102"/>
      <c r="P646" s="102"/>
      <c r="Q646" s="102"/>
      <c r="R646" s="102"/>
      <c r="S646" s="102"/>
      <c r="T646" s="102"/>
      <c r="U646" s="102"/>
      <c r="V646" s="102"/>
      <c r="W646" s="102"/>
      <c r="X646" s="102"/>
      <c r="Y646" s="102"/>
      <c r="Z646" s="102"/>
      <c r="AA646" s="102"/>
      <c r="AB646" s="102"/>
    </row>
    <row r="647" ht="12.75" customHeight="1">
      <c r="A647" s="106">
        <v>3634.0</v>
      </c>
      <c r="B647" s="107">
        <v>39216.0</v>
      </c>
      <c r="C647" s="102" t="s">
        <v>6814</v>
      </c>
      <c r="D647" s="106" t="s">
        <v>6380</v>
      </c>
      <c r="E647" s="106" t="s">
        <v>6818</v>
      </c>
      <c r="F647" s="106">
        <v>3600.0</v>
      </c>
      <c r="G647" s="106">
        <v>73.0</v>
      </c>
      <c r="H647" s="102"/>
      <c r="I647" s="102"/>
      <c r="J647" s="102"/>
      <c r="K647" s="102"/>
      <c r="L647" s="102"/>
      <c r="M647" s="102"/>
      <c r="N647" s="102"/>
      <c r="O647" s="102"/>
      <c r="P647" s="102"/>
      <c r="Q647" s="102"/>
      <c r="R647" s="102"/>
      <c r="S647" s="102"/>
      <c r="T647" s="102"/>
      <c r="U647" s="102"/>
      <c r="V647" s="102"/>
      <c r="W647" s="102"/>
      <c r="X647" s="102"/>
      <c r="Y647" s="102"/>
      <c r="Z647" s="102"/>
      <c r="AA647" s="102"/>
      <c r="AB647" s="102"/>
    </row>
    <row r="648" ht="12.75" customHeight="1">
      <c r="A648" s="102">
        <v>3635.0</v>
      </c>
      <c r="B648" s="103">
        <v>39217.0</v>
      </c>
      <c r="C648" s="102" t="s">
        <v>6814</v>
      </c>
      <c r="D648" s="102" t="s">
        <v>8</v>
      </c>
      <c r="E648" s="102">
        <v>52.0</v>
      </c>
      <c r="F648" s="102">
        <v>4300.0</v>
      </c>
      <c r="G648" s="102">
        <v>75.0</v>
      </c>
      <c r="H648" s="102"/>
      <c r="I648" s="102"/>
      <c r="J648" s="102"/>
      <c r="K648" s="102"/>
      <c r="L648" s="102"/>
      <c r="M648" s="102"/>
      <c r="N648" s="102"/>
      <c r="O648" s="102"/>
      <c r="P648" s="102"/>
      <c r="Q648" s="102"/>
      <c r="R648" s="102"/>
      <c r="S648" s="102"/>
      <c r="T648" s="102"/>
      <c r="U648" s="102"/>
      <c r="V648" s="102"/>
      <c r="W648" s="102"/>
      <c r="X648" s="102"/>
      <c r="Y648" s="102"/>
      <c r="Z648" s="102"/>
      <c r="AA648" s="102"/>
      <c r="AB648" s="102"/>
    </row>
    <row r="649" ht="12.75" customHeight="1">
      <c r="A649" s="102">
        <v>3636.0</v>
      </c>
      <c r="B649" s="103">
        <v>39217.0</v>
      </c>
      <c r="C649" s="102" t="s">
        <v>6814</v>
      </c>
      <c r="D649" s="102" t="s">
        <v>8</v>
      </c>
      <c r="E649" s="102">
        <v>48.0</v>
      </c>
      <c r="F649" s="102">
        <v>5100.0</v>
      </c>
      <c r="G649" s="102">
        <v>77.0</v>
      </c>
      <c r="H649" s="102"/>
      <c r="I649" s="102"/>
      <c r="J649" s="102"/>
      <c r="K649" s="102"/>
      <c r="L649" s="102"/>
      <c r="M649" s="102"/>
      <c r="N649" s="102"/>
      <c r="O649" s="102"/>
      <c r="P649" s="102"/>
      <c r="Q649" s="102"/>
      <c r="R649" s="102"/>
      <c r="S649" s="102"/>
      <c r="T649" s="102"/>
      <c r="U649" s="102"/>
      <c r="V649" s="102"/>
      <c r="W649" s="102"/>
      <c r="X649" s="102"/>
      <c r="Y649" s="102"/>
      <c r="Z649" s="102"/>
      <c r="AA649" s="102"/>
      <c r="AB649" s="102"/>
    </row>
    <row r="650" ht="12.75" customHeight="1">
      <c r="A650" s="106">
        <v>3637.0</v>
      </c>
      <c r="B650" s="107">
        <v>39217.0</v>
      </c>
      <c r="C650" s="102" t="s">
        <v>6814</v>
      </c>
      <c r="D650" s="106" t="s">
        <v>6380</v>
      </c>
      <c r="E650" s="106" t="s">
        <v>6825</v>
      </c>
      <c r="F650" s="106">
        <v>4100.0</v>
      </c>
      <c r="G650" s="106">
        <v>76.0</v>
      </c>
      <c r="H650" s="102"/>
      <c r="I650" s="102"/>
      <c r="J650" s="102"/>
      <c r="K650" s="102"/>
      <c r="L650" s="102"/>
      <c r="M650" s="102"/>
      <c r="N650" s="102"/>
      <c r="O650" s="102"/>
      <c r="P650" s="102"/>
      <c r="Q650" s="102"/>
      <c r="R650" s="102"/>
      <c r="S650" s="102"/>
      <c r="T650" s="102"/>
      <c r="U650" s="102"/>
      <c r="V650" s="102"/>
      <c r="W650" s="102"/>
      <c r="X650" s="102"/>
      <c r="Y650" s="102"/>
      <c r="Z650" s="102"/>
      <c r="AA650" s="102"/>
      <c r="AB650" s="102"/>
    </row>
    <row r="651" ht="12.75" customHeight="1">
      <c r="A651" s="102">
        <v>3638.0</v>
      </c>
      <c r="B651" s="103">
        <v>39217.0</v>
      </c>
      <c r="C651" s="102" t="s">
        <v>6814</v>
      </c>
      <c r="D651" s="102" t="s">
        <v>8</v>
      </c>
      <c r="E651" s="102">
        <v>54.0</v>
      </c>
      <c r="F651" s="102">
        <v>4600.0</v>
      </c>
      <c r="G651" s="102">
        <v>76.0</v>
      </c>
      <c r="H651" s="102"/>
      <c r="I651" s="102"/>
      <c r="J651" s="102"/>
      <c r="K651" s="102"/>
      <c r="L651" s="102"/>
      <c r="M651" s="102"/>
      <c r="N651" s="102"/>
      <c r="O651" s="102"/>
      <c r="P651" s="102"/>
      <c r="Q651" s="102"/>
      <c r="R651" s="102"/>
      <c r="S651" s="102"/>
      <c r="T651" s="102"/>
      <c r="U651" s="102"/>
      <c r="V651" s="102"/>
      <c r="W651" s="102"/>
      <c r="X651" s="102"/>
      <c r="Y651" s="102"/>
      <c r="Z651" s="102"/>
      <c r="AA651" s="102"/>
      <c r="AB651" s="102"/>
    </row>
    <row r="652" ht="12.75" customHeight="1">
      <c r="A652" s="102">
        <v>3639.0</v>
      </c>
      <c r="B652" s="103">
        <v>39218.0</v>
      </c>
      <c r="C652" s="102" t="s">
        <v>6814</v>
      </c>
      <c r="D652" s="102" t="s">
        <v>8</v>
      </c>
      <c r="E652" s="102">
        <v>48.0</v>
      </c>
      <c r="F652" s="102">
        <v>4900.0</v>
      </c>
      <c r="G652" s="102">
        <v>78.0</v>
      </c>
      <c r="H652" s="102"/>
      <c r="I652" s="102"/>
      <c r="J652" s="102"/>
      <c r="K652" s="102"/>
      <c r="L652" s="102"/>
      <c r="M652" s="102"/>
      <c r="N652" s="102"/>
      <c r="O652" s="102"/>
      <c r="P652" s="102"/>
      <c r="Q652" s="102"/>
      <c r="R652" s="102"/>
      <c r="S652" s="102"/>
      <c r="T652" s="102"/>
      <c r="U652" s="102"/>
      <c r="V652" s="102"/>
      <c r="W652" s="102"/>
      <c r="X652" s="102"/>
      <c r="Y652" s="102"/>
      <c r="Z652" s="102"/>
      <c r="AA652" s="102"/>
      <c r="AB652" s="102"/>
    </row>
    <row r="653" ht="12.75" customHeight="1">
      <c r="A653" s="102">
        <v>3640.0</v>
      </c>
      <c r="B653" s="103">
        <v>39218.0</v>
      </c>
      <c r="C653" s="102" t="s">
        <v>6814</v>
      </c>
      <c r="D653" s="102" t="s">
        <v>8</v>
      </c>
      <c r="E653" s="102">
        <v>48.0</v>
      </c>
      <c r="F653" s="102">
        <v>4000.0</v>
      </c>
      <c r="G653" s="102">
        <v>73.0</v>
      </c>
      <c r="H653" s="102"/>
      <c r="I653" s="102"/>
      <c r="J653" s="102"/>
      <c r="K653" s="102"/>
      <c r="L653" s="102"/>
      <c r="M653" s="102"/>
      <c r="N653" s="102"/>
      <c r="O653" s="102"/>
      <c r="P653" s="102"/>
      <c r="Q653" s="102"/>
      <c r="R653" s="102"/>
      <c r="S653" s="102"/>
      <c r="T653" s="102"/>
      <c r="U653" s="102"/>
      <c r="V653" s="102"/>
      <c r="W653" s="102"/>
      <c r="X653" s="102"/>
      <c r="Y653" s="102"/>
      <c r="Z653" s="102"/>
      <c r="AA653" s="102"/>
      <c r="AB653" s="102"/>
    </row>
    <row r="654" ht="12.75" customHeight="1">
      <c r="A654" s="102">
        <v>3641.0</v>
      </c>
      <c r="B654" s="103">
        <v>39220.0</v>
      </c>
      <c r="C654" s="102" t="s">
        <v>6814</v>
      </c>
      <c r="D654" s="102" t="s">
        <v>8</v>
      </c>
      <c r="E654" s="102">
        <v>53.0</v>
      </c>
      <c r="F654" s="102">
        <v>5800.0</v>
      </c>
      <c r="G654" s="102">
        <v>81.0</v>
      </c>
      <c r="H654" s="102"/>
      <c r="I654" s="102"/>
      <c r="J654" s="102"/>
      <c r="K654" s="102"/>
      <c r="L654" s="102"/>
      <c r="M654" s="102"/>
      <c r="N654" s="102"/>
      <c r="O654" s="102"/>
      <c r="P654" s="102"/>
      <c r="Q654" s="102"/>
      <c r="R654" s="102"/>
      <c r="S654" s="102"/>
      <c r="T654" s="102"/>
      <c r="U654" s="102"/>
      <c r="V654" s="102"/>
      <c r="W654" s="102"/>
      <c r="X654" s="102"/>
      <c r="Y654" s="102"/>
      <c r="Z654" s="102"/>
      <c r="AA654" s="102"/>
      <c r="AB654" s="102"/>
    </row>
    <row r="655" ht="12.75" customHeight="1">
      <c r="A655" s="102">
        <v>3642.0</v>
      </c>
      <c r="B655" s="103">
        <v>39220.0</v>
      </c>
      <c r="C655" s="102" t="s">
        <v>6814</v>
      </c>
      <c r="D655" s="102" t="s">
        <v>8</v>
      </c>
      <c r="E655" s="102">
        <v>48.0</v>
      </c>
      <c r="F655" s="102">
        <v>4900.0</v>
      </c>
      <c r="G655" s="102">
        <v>77.0</v>
      </c>
      <c r="H655" s="102"/>
      <c r="I655" s="102"/>
      <c r="J655" s="102"/>
      <c r="K655" s="102"/>
      <c r="L655" s="102"/>
      <c r="M655" s="102"/>
      <c r="N655" s="102"/>
      <c r="O655" s="102"/>
      <c r="P655" s="102"/>
      <c r="Q655" s="102"/>
      <c r="R655" s="102"/>
      <c r="S655" s="102"/>
      <c r="T655" s="102"/>
      <c r="U655" s="102"/>
      <c r="V655" s="102"/>
      <c r="W655" s="102"/>
      <c r="X655" s="102"/>
      <c r="Y655" s="102"/>
      <c r="Z655" s="102"/>
      <c r="AA655" s="102"/>
      <c r="AB655" s="102"/>
    </row>
    <row r="656" ht="12.75" customHeight="1">
      <c r="A656" s="102">
        <v>3643.0</v>
      </c>
      <c r="B656" s="103">
        <v>39220.0</v>
      </c>
      <c r="C656" s="102" t="s">
        <v>6814</v>
      </c>
      <c r="D656" s="102" t="s">
        <v>8</v>
      </c>
      <c r="E656" s="102" t="s">
        <v>6823</v>
      </c>
      <c r="F656" s="102">
        <v>4700.0</v>
      </c>
      <c r="G656" s="102">
        <v>77.0</v>
      </c>
      <c r="H656" s="102"/>
      <c r="I656" s="102"/>
      <c r="J656" s="102"/>
      <c r="K656" s="102"/>
      <c r="L656" s="102"/>
      <c r="M656" s="102"/>
      <c r="N656" s="102"/>
      <c r="O656" s="102"/>
      <c r="P656" s="102"/>
      <c r="Q656" s="102"/>
      <c r="R656" s="102"/>
      <c r="S656" s="102"/>
      <c r="T656" s="102"/>
      <c r="U656" s="102"/>
      <c r="V656" s="102"/>
      <c r="W656" s="102"/>
      <c r="X656" s="102"/>
      <c r="Y656" s="102"/>
      <c r="Z656" s="102"/>
      <c r="AA656" s="102"/>
      <c r="AB656" s="102"/>
    </row>
    <row r="657" ht="12.75" customHeight="1">
      <c r="A657" s="106">
        <v>3644.0</v>
      </c>
      <c r="B657" s="107">
        <v>39221.0</v>
      </c>
      <c r="C657" s="102" t="s">
        <v>6814</v>
      </c>
      <c r="D657" s="106" t="s">
        <v>6380</v>
      </c>
      <c r="E657" s="106" t="s">
        <v>6827</v>
      </c>
      <c r="F657" s="106">
        <v>4000.0</v>
      </c>
      <c r="G657" s="106">
        <v>72.0</v>
      </c>
      <c r="H657" s="102"/>
      <c r="I657" s="102"/>
      <c r="J657" s="102"/>
      <c r="K657" s="102"/>
      <c r="L657" s="102"/>
      <c r="M657" s="102"/>
      <c r="N657" s="102"/>
      <c r="O657" s="102"/>
      <c r="P657" s="102"/>
      <c r="Q657" s="102"/>
      <c r="R657" s="102"/>
      <c r="S657" s="102"/>
      <c r="T657" s="102"/>
      <c r="U657" s="102"/>
      <c r="V657" s="102"/>
      <c r="W657" s="102"/>
      <c r="X657" s="102"/>
      <c r="Y657" s="102"/>
      <c r="Z657" s="102"/>
      <c r="AA657" s="102"/>
      <c r="AB657" s="102"/>
    </row>
    <row r="658" ht="12.75" customHeight="1">
      <c r="A658" s="102">
        <v>3645.0</v>
      </c>
      <c r="B658" s="103">
        <v>39221.0</v>
      </c>
      <c r="C658" s="102" t="s">
        <v>6814</v>
      </c>
      <c r="D658" s="102" t="s">
        <v>8</v>
      </c>
      <c r="E658" s="102">
        <v>54.0</v>
      </c>
      <c r="F658" s="102">
        <v>4300.0</v>
      </c>
      <c r="G658" s="102">
        <v>75.0</v>
      </c>
      <c r="H658" s="102"/>
      <c r="I658" s="102"/>
      <c r="J658" s="102"/>
      <c r="K658" s="102"/>
      <c r="L658" s="102"/>
      <c r="M658" s="102"/>
      <c r="N658" s="102"/>
      <c r="O658" s="102"/>
      <c r="P658" s="102"/>
      <c r="Q658" s="102"/>
      <c r="R658" s="102"/>
      <c r="S658" s="102"/>
      <c r="T658" s="102"/>
      <c r="U658" s="102"/>
      <c r="V658" s="102"/>
      <c r="W658" s="102"/>
      <c r="X658" s="102"/>
      <c r="Y658" s="102"/>
      <c r="Z658" s="102"/>
      <c r="AA658" s="102"/>
      <c r="AB658" s="102"/>
    </row>
    <row r="659" ht="12.75" customHeight="1">
      <c r="A659" s="102">
        <v>3646.0</v>
      </c>
      <c r="B659" s="103">
        <v>39221.0</v>
      </c>
      <c r="C659" s="102" t="s">
        <v>6814</v>
      </c>
      <c r="D659" s="102" t="s">
        <v>8</v>
      </c>
      <c r="E659" s="102">
        <v>54.0</v>
      </c>
      <c r="F659" s="102">
        <v>5900.0</v>
      </c>
      <c r="G659" s="102">
        <v>82.0</v>
      </c>
      <c r="H659" s="102"/>
      <c r="I659" s="102"/>
      <c r="J659" s="102"/>
      <c r="K659" s="102"/>
      <c r="L659" s="102"/>
      <c r="M659" s="102"/>
      <c r="N659" s="102"/>
      <c r="O659" s="102"/>
      <c r="P659" s="102"/>
      <c r="Q659" s="102"/>
      <c r="R659" s="102"/>
      <c r="S659" s="102"/>
      <c r="T659" s="102"/>
      <c r="U659" s="102"/>
      <c r="V659" s="102"/>
      <c r="W659" s="102"/>
      <c r="X659" s="102"/>
      <c r="Y659" s="102"/>
      <c r="Z659" s="102"/>
      <c r="AA659" s="102"/>
      <c r="AB659" s="102"/>
    </row>
    <row r="660" ht="12.75" customHeight="1">
      <c r="A660" s="106">
        <v>3647.0</v>
      </c>
      <c r="B660" s="107">
        <v>39221.0</v>
      </c>
      <c r="C660" s="102" t="s">
        <v>6814</v>
      </c>
      <c r="D660" s="106" t="s">
        <v>6380</v>
      </c>
      <c r="E660" s="106" t="s">
        <v>6828</v>
      </c>
      <c r="F660" s="106">
        <v>4500.0</v>
      </c>
      <c r="G660" s="106">
        <v>76.0</v>
      </c>
      <c r="H660" s="102"/>
      <c r="I660" s="102"/>
      <c r="J660" s="102"/>
      <c r="K660" s="102"/>
      <c r="L660" s="102"/>
      <c r="M660" s="102"/>
      <c r="N660" s="102"/>
      <c r="O660" s="102"/>
      <c r="P660" s="102"/>
      <c r="Q660" s="102"/>
      <c r="R660" s="102"/>
      <c r="S660" s="102"/>
      <c r="T660" s="102"/>
      <c r="U660" s="102"/>
      <c r="V660" s="102"/>
      <c r="W660" s="102"/>
      <c r="X660" s="102"/>
      <c r="Y660" s="102"/>
      <c r="Z660" s="102"/>
      <c r="AA660" s="102"/>
      <c r="AB660" s="102"/>
    </row>
    <row r="661" ht="12.75" customHeight="1">
      <c r="A661" s="106">
        <v>3648.0</v>
      </c>
      <c r="B661" s="107">
        <v>39221.0</v>
      </c>
      <c r="C661" s="102" t="s">
        <v>6814</v>
      </c>
      <c r="D661" s="106" t="s">
        <v>6380</v>
      </c>
      <c r="E661" s="106" t="s">
        <v>6828</v>
      </c>
      <c r="F661" s="106">
        <v>4900.0</v>
      </c>
      <c r="G661" s="106">
        <v>78.0</v>
      </c>
      <c r="H661" s="102"/>
      <c r="I661" s="102"/>
      <c r="J661" s="102"/>
      <c r="K661" s="102"/>
      <c r="L661" s="102"/>
      <c r="M661" s="102"/>
      <c r="N661" s="102"/>
      <c r="O661" s="102"/>
      <c r="P661" s="102"/>
      <c r="Q661" s="102"/>
      <c r="R661" s="102"/>
      <c r="S661" s="102"/>
      <c r="T661" s="102"/>
      <c r="U661" s="102"/>
      <c r="V661" s="102"/>
      <c r="W661" s="102"/>
      <c r="X661" s="102"/>
      <c r="Y661" s="102"/>
      <c r="Z661" s="102"/>
      <c r="AA661" s="102"/>
      <c r="AB661" s="102"/>
    </row>
    <row r="662" ht="12.75" customHeight="1">
      <c r="A662" s="102">
        <v>3649.0</v>
      </c>
      <c r="B662" s="103">
        <v>39221.0</v>
      </c>
      <c r="C662" s="102" t="s">
        <v>6814</v>
      </c>
      <c r="D662" s="102" t="s">
        <v>8</v>
      </c>
      <c r="E662" s="102">
        <v>48.0</v>
      </c>
      <c r="F662" s="102">
        <v>5200.0</v>
      </c>
      <c r="G662" s="102">
        <v>80.0</v>
      </c>
      <c r="H662" s="102"/>
      <c r="I662" s="102"/>
      <c r="J662" s="102"/>
      <c r="K662" s="102"/>
      <c r="L662" s="102"/>
      <c r="M662" s="102"/>
      <c r="N662" s="102"/>
      <c r="O662" s="102"/>
      <c r="P662" s="102"/>
      <c r="Q662" s="102"/>
      <c r="R662" s="102"/>
      <c r="S662" s="102"/>
      <c r="T662" s="102"/>
      <c r="U662" s="102"/>
      <c r="V662" s="102"/>
      <c r="W662" s="102"/>
      <c r="X662" s="102"/>
      <c r="Y662" s="102"/>
      <c r="Z662" s="102"/>
      <c r="AA662" s="102"/>
      <c r="AB662" s="102"/>
    </row>
    <row r="663" ht="12.75" customHeight="1">
      <c r="A663" s="106">
        <v>3650.0</v>
      </c>
      <c r="B663" s="107">
        <v>39222.0</v>
      </c>
      <c r="C663" s="102" t="s">
        <v>6814</v>
      </c>
      <c r="D663" s="106" t="s">
        <v>6380</v>
      </c>
      <c r="E663" s="106" t="s">
        <v>6828</v>
      </c>
      <c r="F663" s="106">
        <v>4300.0</v>
      </c>
      <c r="G663" s="106">
        <v>74.0</v>
      </c>
      <c r="H663" s="102"/>
      <c r="I663" s="102"/>
      <c r="J663" s="102"/>
      <c r="K663" s="102"/>
      <c r="L663" s="102"/>
      <c r="M663" s="102"/>
      <c r="N663" s="102"/>
      <c r="O663" s="102"/>
      <c r="P663" s="102"/>
      <c r="Q663" s="102"/>
      <c r="R663" s="102"/>
      <c r="S663" s="102"/>
      <c r="T663" s="102"/>
      <c r="U663" s="102"/>
      <c r="V663" s="102"/>
      <c r="W663" s="102"/>
      <c r="X663" s="102"/>
      <c r="Y663" s="102"/>
      <c r="Z663" s="102"/>
      <c r="AA663" s="102"/>
      <c r="AB663" s="102"/>
    </row>
    <row r="664" ht="12.75" customHeight="1">
      <c r="A664" s="102">
        <v>3651.0</v>
      </c>
      <c r="B664" s="103">
        <v>39222.0</v>
      </c>
      <c r="C664" s="102" t="s">
        <v>6814</v>
      </c>
      <c r="D664" s="102" t="s">
        <v>8</v>
      </c>
      <c r="E664" s="102">
        <v>55.0</v>
      </c>
      <c r="F664" s="102">
        <v>5400.0</v>
      </c>
      <c r="G664" s="102">
        <v>80.0</v>
      </c>
      <c r="H664" s="102"/>
      <c r="I664" s="102"/>
      <c r="J664" s="102"/>
      <c r="K664" s="102"/>
      <c r="L664" s="102"/>
      <c r="M664" s="102"/>
      <c r="N664" s="102"/>
      <c r="O664" s="102"/>
      <c r="P664" s="102"/>
      <c r="Q664" s="102"/>
      <c r="R664" s="102"/>
      <c r="S664" s="102"/>
      <c r="T664" s="102"/>
      <c r="U664" s="102"/>
      <c r="V664" s="102"/>
      <c r="W664" s="102"/>
      <c r="X664" s="102"/>
      <c r="Y664" s="102"/>
      <c r="Z664" s="102"/>
      <c r="AA664" s="102"/>
      <c r="AB664" s="102"/>
    </row>
    <row r="665" ht="12.75" customHeight="1">
      <c r="A665" s="106">
        <v>3652.0</v>
      </c>
      <c r="B665" s="107">
        <v>39224.0</v>
      </c>
      <c r="C665" s="102" t="s">
        <v>6814</v>
      </c>
      <c r="D665" s="106" t="s">
        <v>6380</v>
      </c>
      <c r="E665" s="106" t="s">
        <v>6821</v>
      </c>
      <c r="F665" s="106">
        <v>3800.0</v>
      </c>
      <c r="G665" s="106">
        <v>71.0</v>
      </c>
      <c r="H665" s="102"/>
      <c r="I665" s="102"/>
      <c r="J665" s="102"/>
      <c r="K665" s="102"/>
      <c r="L665" s="102"/>
      <c r="M665" s="102"/>
      <c r="N665" s="102"/>
      <c r="O665" s="102"/>
      <c r="P665" s="102"/>
      <c r="Q665" s="102"/>
      <c r="R665" s="102"/>
      <c r="S665" s="102"/>
      <c r="T665" s="102"/>
      <c r="U665" s="102"/>
      <c r="V665" s="102"/>
      <c r="W665" s="102"/>
      <c r="X665" s="102"/>
      <c r="Y665" s="102"/>
      <c r="Z665" s="102"/>
      <c r="AA665" s="102"/>
      <c r="AB665" s="102"/>
    </row>
    <row r="666" ht="12.75" customHeight="1">
      <c r="A666" s="106">
        <v>3653.0</v>
      </c>
      <c r="B666" s="107">
        <v>39224.0</v>
      </c>
      <c r="C666" s="102" t="s">
        <v>6814</v>
      </c>
      <c r="D666" s="106" t="s">
        <v>6380</v>
      </c>
      <c r="E666" s="106" t="s">
        <v>6827</v>
      </c>
      <c r="F666" s="106">
        <v>5400.0</v>
      </c>
      <c r="G666" s="106">
        <v>76.0</v>
      </c>
      <c r="H666" s="102"/>
      <c r="I666" s="102"/>
      <c r="J666" s="102"/>
      <c r="K666" s="102"/>
      <c r="L666" s="102"/>
      <c r="M666" s="102"/>
      <c r="N666" s="102"/>
      <c r="O666" s="102"/>
      <c r="P666" s="102"/>
      <c r="Q666" s="102"/>
      <c r="R666" s="102"/>
      <c r="S666" s="102"/>
      <c r="T666" s="102"/>
      <c r="U666" s="102"/>
      <c r="V666" s="102"/>
      <c r="W666" s="102"/>
      <c r="X666" s="102"/>
      <c r="Y666" s="102"/>
      <c r="Z666" s="102"/>
      <c r="AA666" s="102"/>
      <c r="AB666" s="102"/>
    </row>
    <row r="667" ht="12.75" customHeight="1">
      <c r="A667" s="102">
        <v>3654.0</v>
      </c>
      <c r="B667" s="103">
        <v>39224.0</v>
      </c>
      <c r="C667" s="102" t="s">
        <v>6814</v>
      </c>
      <c r="D667" s="102" t="s">
        <v>8</v>
      </c>
      <c r="E667" s="102">
        <v>48.0</v>
      </c>
      <c r="F667" s="102">
        <v>4600.0</v>
      </c>
      <c r="G667" s="102">
        <v>74.0</v>
      </c>
      <c r="H667" s="102"/>
      <c r="I667" s="102"/>
      <c r="J667" s="102"/>
      <c r="K667" s="102"/>
      <c r="L667" s="102"/>
      <c r="M667" s="102"/>
      <c r="N667" s="102"/>
      <c r="O667" s="102"/>
      <c r="P667" s="102"/>
      <c r="Q667" s="102"/>
      <c r="R667" s="102"/>
      <c r="S667" s="102"/>
      <c r="T667" s="102"/>
      <c r="U667" s="102"/>
      <c r="V667" s="102"/>
      <c r="W667" s="102"/>
      <c r="X667" s="102"/>
      <c r="Y667" s="102"/>
      <c r="Z667" s="102"/>
      <c r="AA667" s="102"/>
      <c r="AB667" s="102"/>
    </row>
    <row r="668" ht="12.75" customHeight="1">
      <c r="A668" s="102">
        <v>3655.0</v>
      </c>
      <c r="B668" s="103">
        <v>39225.0</v>
      </c>
      <c r="C668" s="102" t="s">
        <v>6814</v>
      </c>
      <c r="D668" s="102" t="s">
        <v>8</v>
      </c>
      <c r="E668" s="102" t="s">
        <v>6829</v>
      </c>
      <c r="F668" s="102">
        <v>4200.0</v>
      </c>
      <c r="G668" s="102">
        <v>74.0</v>
      </c>
      <c r="H668" s="102"/>
      <c r="I668" s="102"/>
      <c r="J668" s="102"/>
      <c r="K668" s="102"/>
      <c r="L668" s="102"/>
      <c r="M668" s="102"/>
      <c r="N668" s="102"/>
      <c r="O668" s="102"/>
      <c r="P668" s="102"/>
      <c r="Q668" s="102"/>
      <c r="R668" s="102"/>
      <c r="S668" s="102"/>
      <c r="T668" s="102"/>
      <c r="U668" s="102"/>
      <c r="V668" s="102"/>
      <c r="W668" s="102"/>
      <c r="X668" s="102"/>
      <c r="Y668" s="102"/>
      <c r="Z668" s="102"/>
      <c r="AA668" s="102"/>
      <c r="AB668" s="102"/>
    </row>
    <row r="669" ht="12.75" customHeight="1">
      <c r="A669" s="106">
        <v>3656.0</v>
      </c>
      <c r="B669" s="107">
        <v>39225.0</v>
      </c>
      <c r="C669" s="102" t="s">
        <v>6814</v>
      </c>
      <c r="D669" s="106" t="s">
        <v>6380</v>
      </c>
      <c r="E669" s="106" t="s">
        <v>6827</v>
      </c>
      <c r="F669" s="106">
        <v>4600.0</v>
      </c>
      <c r="G669" s="106">
        <v>76.0</v>
      </c>
      <c r="H669" s="102"/>
      <c r="I669" s="102"/>
      <c r="J669" s="102"/>
      <c r="K669" s="102"/>
      <c r="L669" s="102"/>
      <c r="M669" s="102"/>
      <c r="N669" s="102"/>
      <c r="O669" s="102"/>
      <c r="P669" s="102"/>
      <c r="Q669" s="102"/>
      <c r="R669" s="102"/>
      <c r="S669" s="102"/>
      <c r="T669" s="102"/>
      <c r="U669" s="102"/>
      <c r="V669" s="102"/>
      <c r="W669" s="102"/>
      <c r="X669" s="102"/>
      <c r="Y669" s="102"/>
      <c r="Z669" s="102"/>
      <c r="AA669" s="102"/>
      <c r="AB669" s="102"/>
    </row>
    <row r="670" ht="12.75" customHeight="1">
      <c r="A670" s="102">
        <v>3657.0</v>
      </c>
      <c r="B670" s="103">
        <v>39225.0</v>
      </c>
      <c r="C670" s="102" t="s">
        <v>6814</v>
      </c>
      <c r="D670" s="102" t="s">
        <v>8</v>
      </c>
      <c r="E670" s="102" t="s">
        <v>6829</v>
      </c>
      <c r="F670" s="102">
        <v>4000.0</v>
      </c>
      <c r="G670" s="102">
        <v>73.0</v>
      </c>
      <c r="H670" s="102"/>
      <c r="I670" s="102"/>
      <c r="J670" s="102"/>
      <c r="K670" s="102"/>
      <c r="L670" s="102"/>
      <c r="M670" s="102"/>
      <c r="N670" s="102"/>
      <c r="O670" s="102"/>
      <c r="P670" s="102"/>
      <c r="Q670" s="102"/>
      <c r="R670" s="102"/>
      <c r="S670" s="102"/>
      <c r="T670" s="102"/>
      <c r="U670" s="102"/>
      <c r="V670" s="102"/>
      <c r="W670" s="102"/>
      <c r="X670" s="102"/>
      <c r="Y670" s="102"/>
      <c r="Z670" s="102"/>
      <c r="AA670" s="102"/>
      <c r="AB670" s="102"/>
    </row>
    <row r="671" ht="12.75" customHeight="1">
      <c r="A671" s="102">
        <v>3658.0</v>
      </c>
      <c r="B671" s="103">
        <v>39225.0</v>
      </c>
      <c r="C671" s="102" t="s">
        <v>6814</v>
      </c>
      <c r="D671" s="102" t="s">
        <v>8</v>
      </c>
      <c r="E671" s="102">
        <v>101.0</v>
      </c>
      <c r="F671" s="102">
        <v>3500.0</v>
      </c>
      <c r="G671" s="102">
        <v>71.0</v>
      </c>
      <c r="H671" s="102"/>
      <c r="I671" s="102"/>
      <c r="J671" s="102"/>
      <c r="K671" s="102"/>
      <c r="L671" s="102"/>
      <c r="M671" s="102"/>
      <c r="N671" s="102"/>
      <c r="O671" s="102"/>
      <c r="P671" s="102"/>
      <c r="Q671" s="102"/>
      <c r="R671" s="102"/>
      <c r="S671" s="102"/>
      <c r="T671" s="102"/>
      <c r="U671" s="102"/>
      <c r="V671" s="102"/>
      <c r="W671" s="102"/>
      <c r="X671" s="102"/>
      <c r="Y671" s="102"/>
      <c r="Z671" s="102"/>
      <c r="AA671" s="102"/>
      <c r="AB671" s="102"/>
    </row>
    <row r="672" ht="12.75" customHeight="1">
      <c r="A672" s="106">
        <v>3673.0</v>
      </c>
      <c r="B672" s="107">
        <v>39226.0</v>
      </c>
      <c r="C672" s="102" t="s">
        <v>6814</v>
      </c>
      <c r="D672" s="106" t="s">
        <v>6380</v>
      </c>
      <c r="E672" s="106" t="s">
        <v>6830</v>
      </c>
      <c r="F672" s="106">
        <v>6600.0</v>
      </c>
      <c r="G672" s="106">
        <v>81.0</v>
      </c>
      <c r="H672" s="102"/>
      <c r="I672" s="102"/>
      <c r="J672" s="102"/>
      <c r="K672" s="102"/>
      <c r="L672" s="102"/>
      <c r="M672" s="102"/>
      <c r="N672" s="102"/>
      <c r="O672" s="102"/>
      <c r="P672" s="102"/>
      <c r="Q672" s="102"/>
      <c r="R672" s="102"/>
      <c r="S672" s="102"/>
      <c r="T672" s="102"/>
      <c r="U672" s="102"/>
      <c r="V672" s="102"/>
      <c r="W672" s="102"/>
      <c r="X672" s="102"/>
      <c r="Y672" s="102"/>
      <c r="Z672" s="102"/>
      <c r="AA672" s="102"/>
      <c r="AB672" s="102"/>
    </row>
    <row r="673" ht="12.75" customHeight="1">
      <c r="A673" s="106">
        <v>3659.0</v>
      </c>
      <c r="B673" s="107">
        <v>39228.0</v>
      </c>
      <c r="C673" s="102" t="s">
        <v>6814</v>
      </c>
      <c r="D673" s="106" t="s">
        <v>6380</v>
      </c>
      <c r="E673" s="106" t="s">
        <v>6831</v>
      </c>
      <c r="F673" s="106">
        <v>4100.0</v>
      </c>
      <c r="G673" s="106">
        <v>74.0</v>
      </c>
      <c r="H673" s="102"/>
      <c r="I673" s="102"/>
      <c r="J673" s="102"/>
      <c r="K673" s="102"/>
      <c r="L673" s="102"/>
      <c r="M673" s="102"/>
      <c r="N673" s="102"/>
      <c r="O673" s="102"/>
      <c r="P673" s="102"/>
      <c r="Q673" s="102"/>
      <c r="R673" s="102"/>
      <c r="S673" s="102"/>
      <c r="T673" s="102"/>
      <c r="U673" s="102"/>
      <c r="V673" s="102"/>
      <c r="W673" s="102"/>
      <c r="X673" s="102"/>
      <c r="Y673" s="102"/>
      <c r="Z673" s="102"/>
      <c r="AA673" s="102"/>
      <c r="AB673" s="102"/>
    </row>
    <row r="674" ht="12.75" customHeight="1">
      <c r="A674" s="106">
        <v>3660.0</v>
      </c>
      <c r="B674" s="107">
        <v>39228.0</v>
      </c>
      <c r="C674" s="102" t="s">
        <v>6814</v>
      </c>
      <c r="D674" s="106" t="s">
        <v>6380</v>
      </c>
      <c r="E674" s="106" t="s">
        <v>6818</v>
      </c>
      <c r="F674" s="106">
        <v>5300.0</v>
      </c>
      <c r="G674" s="106">
        <v>76.0</v>
      </c>
      <c r="H674" s="102"/>
      <c r="I674" s="102"/>
      <c r="J674" s="102"/>
      <c r="K674" s="102"/>
      <c r="L674" s="102"/>
      <c r="M674" s="102"/>
      <c r="N674" s="102"/>
      <c r="O674" s="102"/>
      <c r="P674" s="102"/>
      <c r="Q674" s="102"/>
      <c r="R674" s="102"/>
      <c r="S674" s="102"/>
      <c r="T674" s="102"/>
      <c r="U674" s="102"/>
      <c r="V674" s="102"/>
      <c r="W674" s="102"/>
      <c r="X674" s="102"/>
      <c r="Y674" s="102"/>
      <c r="Z674" s="102"/>
      <c r="AA674" s="102"/>
      <c r="AB674" s="102"/>
    </row>
    <row r="675" ht="12.75" customHeight="1">
      <c r="A675" s="106">
        <v>3661.0</v>
      </c>
      <c r="B675" s="107">
        <v>39228.0</v>
      </c>
      <c r="C675" s="102" t="s">
        <v>6814</v>
      </c>
      <c r="D675" s="106" t="s">
        <v>6380</v>
      </c>
      <c r="E675" s="106" t="s">
        <v>6816</v>
      </c>
      <c r="F675" s="106">
        <v>4100.0</v>
      </c>
      <c r="G675" s="106">
        <v>74.0</v>
      </c>
      <c r="H675" s="102"/>
      <c r="I675" s="102"/>
      <c r="J675" s="102"/>
      <c r="K675" s="102"/>
      <c r="L675" s="102"/>
      <c r="M675" s="102"/>
      <c r="N675" s="102"/>
      <c r="O675" s="102"/>
      <c r="P675" s="102"/>
      <c r="Q675" s="102"/>
      <c r="R675" s="102"/>
      <c r="S675" s="102"/>
      <c r="T675" s="102"/>
      <c r="U675" s="102"/>
      <c r="V675" s="102"/>
      <c r="W675" s="102"/>
      <c r="X675" s="102"/>
      <c r="Y675" s="102"/>
      <c r="Z675" s="102"/>
      <c r="AA675" s="102"/>
      <c r="AB675" s="102"/>
    </row>
    <row r="676" ht="12.75" customHeight="1">
      <c r="A676" s="106">
        <v>3662.0</v>
      </c>
      <c r="B676" s="107">
        <v>39228.0</v>
      </c>
      <c r="C676" s="102" t="s">
        <v>6814</v>
      </c>
      <c r="D676" s="106" t="s">
        <v>6380</v>
      </c>
      <c r="E676" s="106" t="s">
        <v>6821</v>
      </c>
      <c r="F676" s="106">
        <v>5000.0</v>
      </c>
      <c r="G676" s="106">
        <v>79.0</v>
      </c>
      <c r="H676" s="102"/>
      <c r="I676" s="102"/>
      <c r="J676" s="102"/>
      <c r="K676" s="102"/>
      <c r="L676" s="102"/>
      <c r="M676" s="102"/>
      <c r="N676" s="102"/>
      <c r="O676" s="102"/>
      <c r="P676" s="102"/>
      <c r="Q676" s="102"/>
      <c r="R676" s="102"/>
      <c r="S676" s="102"/>
      <c r="T676" s="102"/>
      <c r="U676" s="102"/>
      <c r="V676" s="102"/>
      <c r="W676" s="102"/>
      <c r="X676" s="102"/>
      <c r="Y676" s="102"/>
      <c r="Z676" s="102"/>
      <c r="AA676" s="102"/>
      <c r="AB676" s="102"/>
    </row>
    <row r="677" ht="12.75" customHeight="1">
      <c r="A677" s="106">
        <v>3663.0</v>
      </c>
      <c r="B677" s="107">
        <v>39229.0</v>
      </c>
      <c r="C677" s="102" t="s">
        <v>6814</v>
      </c>
      <c r="D677" s="106" t="s">
        <v>6380</v>
      </c>
      <c r="E677" s="106" t="s">
        <v>6832</v>
      </c>
      <c r="F677" s="106">
        <v>4000.0</v>
      </c>
      <c r="G677" s="106">
        <v>73.0</v>
      </c>
      <c r="H677" s="102"/>
      <c r="I677" s="102"/>
      <c r="J677" s="102"/>
      <c r="K677" s="102"/>
      <c r="L677" s="102"/>
      <c r="M677" s="102"/>
      <c r="N677" s="102"/>
      <c r="O677" s="102"/>
      <c r="P677" s="102"/>
      <c r="Q677" s="102"/>
      <c r="R677" s="102"/>
      <c r="S677" s="102"/>
      <c r="T677" s="102"/>
      <c r="U677" s="102"/>
      <c r="V677" s="102"/>
      <c r="W677" s="102"/>
      <c r="X677" s="102"/>
      <c r="Y677" s="102"/>
      <c r="Z677" s="102"/>
      <c r="AA677" s="102"/>
      <c r="AB677" s="102"/>
    </row>
    <row r="678" ht="12.75" customHeight="1">
      <c r="A678" s="102">
        <v>3664.0</v>
      </c>
      <c r="B678" s="103">
        <v>39229.0</v>
      </c>
      <c r="C678" s="102" t="s">
        <v>6814</v>
      </c>
      <c r="D678" s="102" t="s">
        <v>8</v>
      </c>
      <c r="E678" s="102">
        <v>49.0</v>
      </c>
      <c r="F678" s="102">
        <v>4200.0</v>
      </c>
      <c r="G678" s="102">
        <v>73.0</v>
      </c>
      <c r="H678" s="102"/>
      <c r="I678" s="102"/>
      <c r="J678" s="102"/>
      <c r="K678" s="102"/>
      <c r="L678" s="102"/>
      <c r="M678" s="102"/>
      <c r="N678" s="102"/>
      <c r="O678" s="102"/>
      <c r="P678" s="102"/>
      <c r="Q678" s="102"/>
      <c r="R678" s="102"/>
      <c r="S678" s="102"/>
      <c r="T678" s="102"/>
      <c r="U678" s="102"/>
      <c r="V678" s="102"/>
      <c r="W678" s="102"/>
      <c r="X678" s="102"/>
      <c r="Y678" s="102"/>
      <c r="Z678" s="102"/>
      <c r="AA678" s="102"/>
      <c r="AB678" s="102"/>
    </row>
    <row r="679" ht="12.75" customHeight="1">
      <c r="A679" s="102">
        <v>3665.0</v>
      </c>
      <c r="B679" s="103">
        <v>39229.0</v>
      </c>
      <c r="C679" s="102" t="s">
        <v>6814</v>
      </c>
      <c r="D679" s="102" t="s">
        <v>8</v>
      </c>
      <c r="E679" s="102">
        <v>54.0</v>
      </c>
      <c r="F679" s="102">
        <v>4700.0</v>
      </c>
      <c r="G679" s="102">
        <v>75.0</v>
      </c>
      <c r="H679" s="102"/>
      <c r="I679" s="102"/>
      <c r="J679" s="102"/>
      <c r="K679" s="102"/>
      <c r="L679" s="102"/>
      <c r="M679" s="102"/>
      <c r="N679" s="102"/>
      <c r="O679" s="102"/>
      <c r="P679" s="102"/>
      <c r="Q679" s="102"/>
      <c r="R679" s="102"/>
      <c r="S679" s="102"/>
      <c r="T679" s="102"/>
      <c r="U679" s="102"/>
      <c r="V679" s="102"/>
      <c r="W679" s="102"/>
      <c r="X679" s="102"/>
      <c r="Y679" s="102"/>
      <c r="Z679" s="102"/>
      <c r="AA679" s="102"/>
      <c r="AB679" s="102"/>
    </row>
    <row r="680" ht="12.75" customHeight="1">
      <c r="A680" s="102">
        <v>3666.0</v>
      </c>
      <c r="B680" s="103">
        <v>39229.0</v>
      </c>
      <c r="C680" s="102" t="s">
        <v>6814</v>
      </c>
      <c r="D680" s="102" t="s">
        <v>8</v>
      </c>
      <c r="E680" s="102">
        <v>52.0</v>
      </c>
      <c r="F680" s="102">
        <v>5000.0</v>
      </c>
      <c r="G680" s="102">
        <v>79.0</v>
      </c>
      <c r="H680" s="102"/>
      <c r="I680" s="102"/>
      <c r="J680" s="102"/>
      <c r="K680" s="102"/>
      <c r="L680" s="102"/>
      <c r="M680" s="102"/>
      <c r="N680" s="102"/>
      <c r="O680" s="102"/>
      <c r="P680" s="102"/>
      <c r="Q680" s="102"/>
      <c r="R680" s="102"/>
      <c r="S680" s="102"/>
      <c r="T680" s="102"/>
      <c r="U680" s="102"/>
      <c r="V680" s="102"/>
      <c r="W680" s="102"/>
      <c r="X680" s="102"/>
      <c r="Y680" s="102"/>
      <c r="Z680" s="102"/>
      <c r="AA680" s="102"/>
      <c r="AB680" s="102"/>
    </row>
    <row r="681" ht="12.75" customHeight="1">
      <c r="A681" s="106">
        <v>3667.0</v>
      </c>
      <c r="B681" s="107">
        <v>39229.0</v>
      </c>
      <c r="C681" s="102" t="s">
        <v>6814</v>
      </c>
      <c r="D681" s="106" t="s">
        <v>6380</v>
      </c>
      <c r="E681" s="106" t="s">
        <v>6830</v>
      </c>
      <c r="F681" s="106">
        <v>4500.0</v>
      </c>
      <c r="G681" s="106">
        <v>74.0</v>
      </c>
      <c r="H681" s="102"/>
      <c r="I681" s="102"/>
      <c r="J681" s="102"/>
      <c r="K681" s="102"/>
      <c r="L681" s="102"/>
      <c r="M681" s="102"/>
      <c r="N681" s="102"/>
      <c r="O681" s="102"/>
      <c r="P681" s="102"/>
      <c r="Q681" s="102"/>
      <c r="R681" s="102"/>
      <c r="S681" s="102"/>
      <c r="T681" s="102"/>
      <c r="U681" s="102"/>
      <c r="V681" s="102"/>
      <c r="W681" s="102"/>
      <c r="X681" s="102"/>
      <c r="Y681" s="102"/>
      <c r="Z681" s="102"/>
      <c r="AA681" s="102"/>
      <c r="AB681" s="102"/>
    </row>
    <row r="682" ht="12.75" customHeight="1">
      <c r="A682" s="106">
        <v>3668.0</v>
      </c>
      <c r="B682" s="107">
        <v>39229.0</v>
      </c>
      <c r="C682" s="102" t="s">
        <v>6814</v>
      </c>
      <c r="D682" s="106" t="s">
        <v>6380</v>
      </c>
      <c r="E682" s="106" t="s">
        <v>6817</v>
      </c>
      <c r="F682" s="106">
        <v>5300.0</v>
      </c>
      <c r="G682" s="106">
        <v>80.0</v>
      </c>
      <c r="H682" s="102"/>
      <c r="I682" s="102"/>
      <c r="J682" s="102"/>
      <c r="K682" s="102"/>
      <c r="L682" s="102"/>
      <c r="M682" s="102"/>
      <c r="N682" s="102"/>
      <c r="O682" s="102"/>
      <c r="P682" s="102"/>
      <c r="Q682" s="102"/>
      <c r="R682" s="102"/>
      <c r="S682" s="102"/>
      <c r="T682" s="102"/>
      <c r="U682" s="102"/>
      <c r="V682" s="102"/>
      <c r="W682" s="102"/>
      <c r="X682" s="102"/>
      <c r="Y682" s="102"/>
      <c r="Z682" s="102"/>
      <c r="AA682" s="102"/>
      <c r="AB682" s="102"/>
    </row>
    <row r="683" ht="12.75" customHeight="1">
      <c r="A683" s="102">
        <v>3669.0</v>
      </c>
      <c r="B683" s="103">
        <v>39229.0</v>
      </c>
      <c r="C683" s="102" t="s">
        <v>6814</v>
      </c>
      <c r="D683" s="102" t="s">
        <v>8</v>
      </c>
      <c r="E683" s="102">
        <v>63.0</v>
      </c>
      <c r="F683" s="102">
        <v>4600.0</v>
      </c>
      <c r="G683" s="102">
        <v>76.0</v>
      </c>
      <c r="H683" s="102"/>
      <c r="I683" s="102"/>
      <c r="J683" s="102"/>
      <c r="K683" s="102"/>
      <c r="L683" s="102"/>
      <c r="M683" s="102"/>
      <c r="N683" s="102"/>
      <c r="O683" s="102"/>
      <c r="P683" s="102"/>
      <c r="Q683" s="102"/>
      <c r="R683" s="102"/>
      <c r="S683" s="102"/>
      <c r="T683" s="102"/>
      <c r="U683" s="102"/>
      <c r="V683" s="102"/>
      <c r="W683" s="102"/>
      <c r="X683" s="102"/>
      <c r="Y683" s="102"/>
      <c r="Z683" s="102"/>
      <c r="AA683" s="102"/>
      <c r="AB683" s="102"/>
    </row>
    <row r="684" ht="12.75" customHeight="1">
      <c r="A684" s="106">
        <v>3670.0</v>
      </c>
      <c r="B684" s="107">
        <v>39230.0</v>
      </c>
      <c r="C684" s="102" t="s">
        <v>6814</v>
      </c>
      <c r="D684" s="106" t="s">
        <v>6380</v>
      </c>
      <c r="E684" s="106" t="s">
        <v>6668</v>
      </c>
      <c r="F684" s="106">
        <v>4350.0</v>
      </c>
      <c r="G684" s="106">
        <v>75.0</v>
      </c>
      <c r="H684" s="102"/>
      <c r="I684" s="102"/>
      <c r="J684" s="102"/>
      <c r="K684" s="102"/>
      <c r="L684" s="102"/>
      <c r="M684" s="102"/>
      <c r="N684" s="102"/>
      <c r="O684" s="102"/>
      <c r="P684" s="102"/>
      <c r="Q684" s="102"/>
      <c r="R684" s="102"/>
      <c r="S684" s="102"/>
      <c r="T684" s="102"/>
      <c r="U684" s="102"/>
      <c r="V684" s="102"/>
      <c r="W684" s="102"/>
      <c r="X684" s="102"/>
      <c r="Y684" s="102"/>
      <c r="Z684" s="102"/>
      <c r="AA684" s="102"/>
      <c r="AB684" s="102"/>
    </row>
    <row r="685" ht="12.75" customHeight="1">
      <c r="A685" s="102">
        <v>3671.0</v>
      </c>
      <c r="B685" s="103">
        <v>39230.0</v>
      </c>
      <c r="C685" s="102" t="s">
        <v>6814</v>
      </c>
      <c r="D685" s="102" t="s">
        <v>8</v>
      </c>
      <c r="E685" s="102">
        <v>135.0</v>
      </c>
      <c r="F685" s="102">
        <v>4900.0</v>
      </c>
      <c r="G685" s="102">
        <v>76.0</v>
      </c>
      <c r="H685" s="102"/>
      <c r="I685" s="102"/>
      <c r="J685" s="102"/>
      <c r="K685" s="102"/>
      <c r="L685" s="102"/>
      <c r="M685" s="102"/>
      <c r="N685" s="102"/>
      <c r="O685" s="102"/>
      <c r="P685" s="102"/>
      <c r="Q685" s="102"/>
      <c r="R685" s="102"/>
      <c r="S685" s="102"/>
      <c r="T685" s="102"/>
      <c r="U685" s="102"/>
      <c r="V685" s="102"/>
      <c r="W685" s="102"/>
      <c r="X685" s="102"/>
      <c r="Y685" s="102"/>
      <c r="Z685" s="102"/>
      <c r="AA685" s="102"/>
      <c r="AB685" s="102"/>
    </row>
    <row r="686" ht="12.75" customHeight="1">
      <c r="A686" s="106">
        <v>3672.0</v>
      </c>
      <c r="B686" s="107">
        <v>39230.0</v>
      </c>
      <c r="C686" s="102" t="s">
        <v>6814</v>
      </c>
      <c r="D686" s="106" t="s">
        <v>6380</v>
      </c>
      <c r="E686" s="106" t="s">
        <v>6817</v>
      </c>
      <c r="F686" s="106">
        <v>3350.0</v>
      </c>
      <c r="G686" s="106">
        <v>71.0</v>
      </c>
      <c r="H686" s="102"/>
      <c r="I686" s="102"/>
      <c r="J686" s="102"/>
      <c r="K686" s="102"/>
      <c r="L686" s="102"/>
      <c r="M686" s="102"/>
      <c r="N686" s="102"/>
      <c r="O686" s="102"/>
      <c r="P686" s="102"/>
      <c r="Q686" s="102"/>
      <c r="R686" s="102"/>
      <c r="S686" s="102"/>
      <c r="T686" s="102"/>
      <c r="U686" s="102"/>
      <c r="V686" s="102"/>
      <c r="W686" s="102"/>
      <c r="X686" s="102"/>
      <c r="Y686" s="102"/>
      <c r="Z686" s="102"/>
      <c r="AA686" s="102"/>
      <c r="AB686" s="102"/>
    </row>
    <row r="687" ht="12.75" customHeight="1">
      <c r="A687" s="106">
        <v>3674.0</v>
      </c>
      <c r="B687" s="107">
        <v>39231.0</v>
      </c>
      <c r="C687" s="102" t="s">
        <v>6814</v>
      </c>
      <c r="D687" s="106" t="s">
        <v>6380</v>
      </c>
      <c r="E687" s="106" t="s">
        <v>6827</v>
      </c>
      <c r="F687" s="106">
        <v>5200.0</v>
      </c>
      <c r="G687" s="106">
        <v>78.0</v>
      </c>
      <c r="H687" s="102"/>
      <c r="I687" s="102"/>
      <c r="J687" s="102"/>
      <c r="K687" s="102"/>
      <c r="L687" s="102"/>
      <c r="M687" s="102"/>
      <c r="N687" s="102"/>
      <c r="O687" s="102"/>
      <c r="P687" s="102"/>
      <c r="Q687" s="102"/>
      <c r="R687" s="102"/>
      <c r="S687" s="102"/>
      <c r="T687" s="102"/>
      <c r="U687" s="102"/>
      <c r="V687" s="102"/>
      <c r="W687" s="102"/>
      <c r="X687" s="102"/>
      <c r="Y687" s="102"/>
      <c r="Z687" s="102"/>
      <c r="AA687" s="102"/>
      <c r="AB687" s="102"/>
    </row>
    <row r="688" ht="12.75" customHeight="1">
      <c r="A688" s="102">
        <v>3675.0</v>
      </c>
      <c r="B688" s="103">
        <v>39231.0</v>
      </c>
      <c r="C688" s="102" t="s">
        <v>6814</v>
      </c>
      <c r="D688" s="102" t="s">
        <v>8</v>
      </c>
      <c r="E688" s="102" t="s">
        <v>6833</v>
      </c>
      <c r="F688" s="102">
        <v>4450.0</v>
      </c>
      <c r="G688" s="102">
        <v>75.0</v>
      </c>
      <c r="H688" s="102"/>
      <c r="I688" s="102"/>
      <c r="J688" s="102"/>
      <c r="K688" s="102"/>
      <c r="L688" s="102"/>
      <c r="M688" s="102"/>
      <c r="N688" s="102"/>
      <c r="O688" s="102"/>
      <c r="P688" s="102"/>
      <c r="Q688" s="102"/>
      <c r="R688" s="102"/>
      <c r="S688" s="102"/>
      <c r="T688" s="102"/>
      <c r="U688" s="102"/>
      <c r="V688" s="102"/>
      <c r="W688" s="102"/>
      <c r="X688" s="102"/>
      <c r="Y688" s="102"/>
      <c r="Z688" s="102"/>
      <c r="AA688" s="102"/>
      <c r="AB688" s="102"/>
    </row>
    <row r="689" ht="12.75" customHeight="1">
      <c r="A689" s="106">
        <v>3676.0</v>
      </c>
      <c r="B689" s="107">
        <v>39231.0</v>
      </c>
      <c r="C689" s="102" t="s">
        <v>6814</v>
      </c>
      <c r="D689" s="106" t="s">
        <v>6380</v>
      </c>
      <c r="E689" s="106" t="s">
        <v>6829</v>
      </c>
      <c r="F689" s="106">
        <v>4100.0</v>
      </c>
      <c r="G689" s="106">
        <v>71.0</v>
      </c>
      <c r="H689" s="102"/>
      <c r="I689" s="102"/>
      <c r="J689" s="102"/>
      <c r="K689" s="102"/>
      <c r="L689" s="102"/>
      <c r="M689" s="102"/>
      <c r="N689" s="102"/>
      <c r="O689" s="102"/>
      <c r="P689" s="102"/>
      <c r="Q689" s="102"/>
      <c r="R689" s="102"/>
      <c r="S689" s="102"/>
      <c r="T689" s="102"/>
      <c r="U689" s="102"/>
      <c r="V689" s="102"/>
      <c r="W689" s="102"/>
      <c r="X689" s="102"/>
      <c r="Y689" s="102"/>
      <c r="Z689" s="102"/>
      <c r="AA689" s="102"/>
      <c r="AB689" s="102"/>
    </row>
    <row r="690" ht="12.75" customHeight="1">
      <c r="A690" s="106">
        <v>3677.0</v>
      </c>
      <c r="B690" s="107">
        <v>39231.0</v>
      </c>
      <c r="C690" s="102" t="s">
        <v>6814</v>
      </c>
      <c r="D690" s="106" t="s">
        <v>6380</v>
      </c>
      <c r="E690" s="106" t="s">
        <v>6829</v>
      </c>
      <c r="F690" s="106">
        <v>4000.0</v>
      </c>
      <c r="G690" s="106">
        <v>73.0</v>
      </c>
      <c r="H690" s="102"/>
      <c r="I690" s="102"/>
      <c r="J690" s="102"/>
      <c r="K690" s="102"/>
      <c r="L690" s="102"/>
      <c r="M690" s="102"/>
      <c r="N690" s="102"/>
      <c r="O690" s="102"/>
      <c r="P690" s="102"/>
      <c r="Q690" s="102"/>
      <c r="R690" s="102"/>
      <c r="S690" s="102"/>
      <c r="T690" s="102"/>
      <c r="U690" s="102"/>
      <c r="V690" s="102"/>
      <c r="W690" s="102"/>
      <c r="X690" s="102"/>
      <c r="Y690" s="102"/>
      <c r="Z690" s="102"/>
      <c r="AA690" s="102"/>
      <c r="AB690" s="102"/>
    </row>
    <row r="691" ht="12.75" customHeight="1">
      <c r="A691" s="102">
        <v>3678.0</v>
      </c>
      <c r="B691" s="103">
        <v>39232.0</v>
      </c>
      <c r="C691" s="102" t="s">
        <v>6814</v>
      </c>
      <c r="D691" s="102" t="s">
        <v>8</v>
      </c>
      <c r="E691" s="102">
        <v>48.0</v>
      </c>
      <c r="F691" s="102">
        <v>4500.0</v>
      </c>
      <c r="G691" s="102">
        <v>74.0</v>
      </c>
      <c r="H691" s="102"/>
      <c r="I691" s="102"/>
      <c r="J691" s="102"/>
      <c r="K691" s="102"/>
      <c r="L691" s="102"/>
      <c r="M691" s="102"/>
      <c r="N691" s="102"/>
      <c r="O691" s="102"/>
      <c r="P691" s="102"/>
      <c r="Q691" s="102"/>
      <c r="R691" s="102"/>
      <c r="S691" s="102"/>
      <c r="T691" s="102"/>
      <c r="U691" s="102"/>
      <c r="V691" s="102"/>
      <c r="W691" s="102"/>
      <c r="X691" s="102"/>
      <c r="Y691" s="102"/>
      <c r="Z691" s="102"/>
      <c r="AA691" s="102"/>
      <c r="AB691" s="102"/>
    </row>
    <row r="692" ht="12.75" customHeight="1">
      <c r="A692" s="102">
        <v>3679.0</v>
      </c>
      <c r="B692" s="103">
        <v>39232.0</v>
      </c>
      <c r="C692" s="102" t="s">
        <v>6814</v>
      </c>
      <c r="D692" s="102" t="s">
        <v>8</v>
      </c>
      <c r="E692" s="102">
        <v>100.0</v>
      </c>
      <c r="F692" s="102">
        <v>4500.0</v>
      </c>
      <c r="G692" s="102">
        <v>74.0</v>
      </c>
      <c r="H692" s="102"/>
      <c r="I692" s="102"/>
      <c r="J692" s="102"/>
      <c r="K692" s="102"/>
      <c r="L692" s="102"/>
      <c r="M692" s="102"/>
      <c r="N692" s="102"/>
      <c r="O692" s="102"/>
      <c r="P692" s="102"/>
      <c r="Q692" s="102"/>
      <c r="R692" s="102"/>
      <c r="S692" s="102"/>
      <c r="T692" s="102"/>
      <c r="U692" s="102"/>
      <c r="V692" s="102"/>
      <c r="W692" s="102"/>
      <c r="X692" s="102"/>
      <c r="Y692" s="102"/>
      <c r="Z692" s="102"/>
      <c r="AA692" s="102"/>
      <c r="AB692" s="102"/>
    </row>
    <row r="693" ht="12.75" customHeight="1">
      <c r="A693" s="102">
        <v>3680.0</v>
      </c>
      <c r="B693" s="103">
        <v>39232.0</v>
      </c>
      <c r="C693" s="102" t="s">
        <v>6814</v>
      </c>
      <c r="D693" s="102" t="s">
        <v>8</v>
      </c>
      <c r="E693" s="102">
        <v>99.0</v>
      </c>
      <c r="F693" s="102">
        <v>3750.0</v>
      </c>
      <c r="G693" s="102">
        <v>73.0</v>
      </c>
      <c r="H693" s="102"/>
      <c r="I693" s="102"/>
      <c r="J693" s="102"/>
      <c r="K693" s="102"/>
      <c r="L693" s="102"/>
      <c r="M693" s="102"/>
      <c r="N693" s="102"/>
      <c r="O693" s="102"/>
      <c r="P693" s="102"/>
      <c r="Q693" s="102"/>
      <c r="R693" s="102"/>
      <c r="S693" s="102"/>
      <c r="T693" s="102"/>
      <c r="U693" s="102"/>
      <c r="V693" s="102"/>
      <c r="W693" s="102"/>
      <c r="X693" s="102"/>
      <c r="Y693" s="102"/>
      <c r="Z693" s="102"/>
      <c r="AA693" s="102"/>
      <c r="AB693" s="102"/>
    </row>
    <row r="694" ht="12.75" customHeight="1">
      <c r="A694" s="102">
        <v>3681.0</v>
      </c>
      <c r="B694" s="103">
        <v>39232.0</v>
      </c>
      <c r="C694" s="102" t="s">
        <v>6814</v>
      </c>
      <c r="D694" s="102" t="s">
        <v>8</v>
      </c>
      <c r="E694" s="102">
        <v>99.0</v>
      </c>
      <c r="F694" s="102">
        <v>4100.0</v>
      </c>
      <c r="G694" s="102">
        <v>75.0</v>
      </c>
      <c r="H694" s="102"/>
      <c r="I694" s="102"/>
      <c r="J694" s="102"/>
      <c r="K694" s="102"/>
      <c r="L694" s="102"/>
      <c r="M694" s="102"/>
      <c r="N694" s="102"/>
      <c r="O694" s="102"/>
      <c r="P694" s="102"/>
      <c r="Q694" s="102"/>
      <c r="R694" s="102"/>
      <c r="S694" s="102"/>
      <c r="T694" s="102"/>
      <c r="U694" s="102"/>
      <c r="V694" s="102"/>
      <c r="W694" s="102"/>
      <c r="X694" s="102"/>
      <c r="Y694" s="102"/>
      <c r="Z694" s="102"/>
      <c r="AA694" s="102"/>
      <c r="AB694" s="102"/>
    </row>
    <row r="695" ht="12.75" customHeight="1">
      <c r="A695" s="102">
        <v>3682.0</v>
      </c>
      <c r="B695" s="103">
        <v>39232.0</v>
      </c>
      <c r="C695" s="102" t="s">
        <v>6814</v>
      </c>
      <c r="D695" s="102" t="s">
        <v>8</v>
      </c>
      <c r="E695" s="102">
        <v>135.0</v>
      </c>
      <c r="F695" s="102">
        <v>5000.0</v>
      </c>
      <c r="G695" s="102">
        <v>75.0</v>
      </c>
      <c r="H695" s="102"/>
      <c r="I695" s="102"/>
      <c r="J695" s="102"/>
      <c r="K695" s="102"/>
      <c r="L695" s="102"/>
      <c r="M695" s="102"/>
      <c r="N695" s="102"/>
      <c r="O695" s="102"/>
      <c r="P695" s="102"/>
      <c r="Q695" s="102"/>
      <c r="R695" s="102"/>
      <c r="S695" s="102"/>
      <c r="T695" s="102"/>
      <c r="U695" s="102"/>
      <c r="V695" s="102"/>
      <c r="W695" s="102"/>
      <c r="X695" s="102"/>
      <c r="Y695" s="102"/>
      <c r="Z695" s="102"/>
      <c r="AA695" s="102"/>
      <c r="AB695" s="102"/>
    </row>
    <row r="696" ht="12.75" customHeight="1">
      <c r="A696" s="102">
        <v>3683.0</v>
      </c>
      <c r="B696" s="103">
        <v>39232.0</v>
      </c>
      <c r="C696" s="102" t="s">
        <v>6814</v>
      </c>
      <c r="D696" s="102" t="s">
        <v>8</v>
      </c>
      <c r="E696" s="102" t="s">
        <v>6834</v>
      </c>
      <c r="F696" s="102">
        <v>3900.0</v>
      </c>
      <c r="G696" s="102">
        <v>72.0</v>
      </c>
      <c r="H696" s="102"/>
      <c r="I696" s="102"/>
      <c r="J696" s="102"/>
      <c r="K696" s="102"/>
      <c r="L696" s="102"/>
      <c r="M696" s="102"/>
      <c r="N696" s="102"/>
      <c r="O696" s="102"/>
      <c r="P696" s="102"/>
      <c r="Q696" s="102"/>
      <c r="R696" s="102"/>
      <c r="S696" s="102"/>
      <c r="T696" s="102"/>
      <c r="U696" s="102"/>
      <c r="V696" s="102"/>
      <c r="W696" s="102"/>
      <c r="X696" s="102"/>
      <c r="Y696" s="102"/>
      <c r="Z696" s="102"/>
      <c r="AA696" s="102"/>
      <c r="AB696" s="102"/>
    </row>
    <row r="697" ht="12.75" customHeight="1">
      <c r="A697" s="102">
        <v>3699.0</v>
      </c>
      <c r="B697" s="103">
        <v>39232.0</v>
      </c>
      <c r="C697" s="102" t="s">
        <v>6814</v>
      </c>
      <c r="D697" s="102" t="s">
        <v>8</v>
      </c>
      <c r="E697" s="102">
        <v>64.0</v>
      </c>
      <c r="F697" s="102">
        <v>4500.0</v>
      </c>
      <c r="G697" s="102">
        <v>74.0</v>
      </c>
      <c r="H697" s="102"/>
      <c r="I697" s="102"/>
      <c r="J697" s="102"/>
      <c r="K697" s="102"/>
      <c r="L697" s="102"/>
      <c r="M697" s="102"/>
      <c r="N697" s="102"/>
      <c r="O697" s="102"/>
      <c r="P697" s="102"/>
      <c r="Q697" s="102"/>
      <c r="R697" s="102"/>
      <c r="S697" s="102"/>
      <c r="T697" s="102"/>
      <c r="U697" s="102"/>
      <c r="V697" s="102"/>
      <c r="W697" s="102"/>
      <c r="X697" s="102"/>
      <c r="Y697" s="102"/>
      <c r="Z697" s="102"/>
      <c r="AA697" s="102"/>
      <c r="AB697" s="102"/>
    </row>
    <row r="698" ht="12.75" customHeight="1">
      <c r="A698" s="102">
        <v>3684.0</v>
      </c>
      <c r="B698" s="103">
        <v>39234.0</v>
      </c>
      <c r="C698" s="102" t="s">
        <v>6814</v>
      </c>
      <c r="D698" s="102" t="s">
        <v>8</v>
      </c>
      <c r="E698" s="102">
        <v>47.0</v>
      </c>
      <c r="F698" s="102">
        <v>4600.0</v>
      </c>
      <c r="G698" s="102">
        <v>76.0</v>
      </c>
      <c r="H698" s="102"/>
      <c r="I698" s="102"/>
      <c r="J698" s="102"/>
      <c r="K698" s="102"/>
      <c r="L698" s="102"/>
      <c r="M698" s="102"/>
      <c r="N698" s="102"/>
      <c r="O698" s="102"/>
      <c r="P698" s="102"/>
      <c r="Q698" s="102"/>
      <c r="R698" s="102"/>
      <c r="S698" s="102"/>
      <c r="T698" s="102"/>
      <c r="U698" s="102"/>
      <c r="V698" s="102"/>
      <c r="W698" s="102"/>
      <c r="X698" s="102"/>
      <c r="Y698" s="102"/>
      <c r="Z698" s="102"/>
      <c r="AA698" s="102"/>
      <c r="AB698" s="102"/>
    </row>
    <row r="699" ht="12.75" customHeight="1">
      <c r="A699" s="102">
        <v>3685.0</v>
      </c>
      <c r="B699" s="103">
        <v>39234.0</v>
      </c>
      <c r="C699" s="102" t="s">
        <v>6814</v>
      </c>
      <c r="D699" s="102" t="s">
        <v>8</v>
      </c>
      <c r="E699" s="102">
        <v>64.0</v>
      </c>
      <c r="F699" s="102">
        <v>4300.0</v>
      </c>
      <c r="G699" s="102">
        <v>75.0</v>
      </c>
      <c r="H699" s="102"/>
      <c r="I699" s="102"/>
      <c r="J699" s="102"/>
      <c r="K699" s="102"/>
      <c r="L699" s="102"/>
      <c r="M699" s="102"/>
      <c r="N699" s="102"/>
      <c r="O699" s="102"/>
      <c r="P699" s="102"/>
      <c r="Q699" s="102"/>
      <c r="R699" s="102"/>
      <c r="S699" s="102"/>
      <c r="T699" s="102"/>
      <c r="U699" s="102"/>
      <c r="V699" s="102"/>
      <c r="W699" s="102"/>
      <c r="X699" s="102"/>
      <c r="Y699" s="102"/>
      <c r="Z699" s="102"/>
      <c r="AA699" s="102"/>
      <c r="AB699" s="102"/>
    </row>
    <row r="700" ht="12.75" customHeight="1">
      <c r="A700" s="106">
        <v>3686.0</v>
      </c>
      <c r="B700" s="107">
        <v>39234.0</v>
      </c>
      <c r="C700" s="102" t="s">
        <v>6814</v>
      </c>
      <c r="D700" s="106" t="s">
        <v>6380</v>
      </c>
      <c r="E700" s="106" t="s">
        <v>6827</v>
      </c>
      <c r="F700" s="106">
        <v>3700.0</v>
      </c>
      <c r="G700" s="106">
        <v>71.0</v>
      </c>
      <c r="H700" s="102"/>
      <c r="I700" s="102"/>
      <c r="J700" s="102"/>
      <c r="K700" s="102"/>
      <c r="L700" s="102"/>
      <c r="M700" s="102"/>
      <c r="N700" s="102"/>
      <c r="O700" s="102"/>
      <c r="P700" s="102"/>
      <c r="Q700" s="102"/>
      <c r="R700" s="102"/>
      <c r="S700" s="102"/>
      <c r="T700" s="102"/>
      <c r="U700" s="102"/>
      <c r="V700" s="102"/>
      <c r="W700" s="102"/>
      <c r="X700" s="102"/>
      <c r="Y700" s="102"/>
      <c r="Z700" s="102"/>
      <c r="AA700" s="102"/>
      <c r="AB700" s="102"/>
    </row>
    <row r="701" ht="12.75" customHeight="1">
      <c r="A701" s="102">
        <v>3687.0</v>
      </c>
      <c r="B701" s="103">
        <v>39234.0</v>
      </c>
      <c r="C701" s="102" t="s">
        <v>6814</v>
      </c>
      <c r="D701" s="102" t="s">
        <v>8</v>
      </c>
      <c r="E701" s="102">
        <v>48.0</v>
      </c>
      <c r="F701" s="102">
        <v>4300.0</v>
      </c>
      <c r="G701" s="102">
        <v>75.0</v>
      </c>
      <c r="H701" s="102"/>
      <c r="I701" s="102"/>
      <c r="J701" s="102"/>
      <c r="K701" s="102"/>
      <c r="L701" s="102"/>
      <c r="M701" s="102"/>
      <c r="N701" s="102"/>
      <c r="O701" s="102"/>
      <c r="P701" s="102"/>
      <c r="Q701" s="102"/>
      <c r="R701" s="102"/>
      <c r="S701" s="102"/>
      <c r="T701" s="102"/>
      <c r="U701" s="102"/>
      <c r="V701" s="102"/>
      <c r="W701" s="102"/>
      <c r="X701" s="102"/>
      <c r="Y701" s="102"/>
      <c r="Z701" s="102"/>
      <c r="AA701" s="102"/>
      <c r="AB701" s="102"/>
    </row>
    <row r="702" ht="12.75" customHeight="1">
      <c r="A702" s="102">
        <v>3688.0</v>
      </c>
      <c r="B702" s="103">
        <v>39234.0</v>
      </c>
      <c r="C702" s="102" t="s">
        <v>6814</v>
      </c>
      <c r="D702" s="102" t="s">
        <v>8</v>
      </c>
      <c r="E702" s="102">
        <v>59.0</v>
      </c>
      <c r="F702" s="102">
        <v>4800.0</v>
      </c>
      <c r="G702" s="102">
        <v>79.0</v>
      </c>
      <c r="H702" s="102"/>
      <c r="I702" s="102"/>
      <c r="J702" s="102"/>
      <c r="K702" s="102"/>
      <c r="L702" s="102"/>
      <c r="M702" s="102"/>
      <c r="N702" s="102"/>
      <c r="O702" s="102"/>
      <c r="P702" s="102"/>
      <c r="Q702" s="102"/>
      <c r="R702" s="102"/>
      <c r="S702" s="102"/>
      <c r="T702" s="102"/>
      <c r="U702" s="102"/>
      <c r="V702" s="102"/>
      <c r="W702" s="102"/>
      <c r="X702" s="102"/>
      <c r="Y702" s="102"/>
      <c r="Z702" s="102"/>
      <c r="AA702" s="102"/>
      <c r="AB702" s="102"/>
    </row>
    <row r="703" ht="12.75" customHeight="1">
      <c r="A703" s="102">
        <v>3689.0</v>
      </c>
      <c r="B703" s="103">
        <v>39234.0</v>
      </c>
      <c r="C703" s="102" t="s">
        <v>6814</v>
      </c>
      <c r="D703" s="102" t="s">
        <v>8</v>
      </c>
      <c r="E703" s="102">
        <v>56.0</v>
      </c>
      <c r="F703" s="102">
        <v>3900.0</v>
      </c>
      <c r="G703" s="102">
        <v>74.0</v>
      </c>
      <c r="H703" s="102"/>
      <c r="I703" s="102"/>
      <c r="J703" s="102"/>
      <c r="K703" s="102"/>
      <c r="L703" s="102"/>
      <c r="M703" s="102"/>
      <c r="N703" s="102"/>
      <c r="O703" s="102"/>
      <c r="P703" s="102"/>
      <c r="Q703" s="102"/>
      <c r="R703" s="102"/>
      <c r="S703" s="102"/>
      <c r="T703" s="102"/>
      <c r="U703" s="102"/>
      <c r="V703" s="102"/>
      <c r="W703" s="102"/>
      <c r="X703" s="102"/>
      <c r="Y703" s="102"/>
      <c r="Z703" s="102"/>
      <c r="AA703" s="102"/>
      <c r="AB703" s="102"/>
    </row>
    <row r="704" ht="12.75" customHeight="1">
      <c r="A704" s="106">
        <v>3690.0</v>
      </c>
      <c r="B704" s="107">
        <v>39235.0</v>
      </c>
      <c r="C704" s="102" t="s">
        <v>6814</v>
      </c>
      <c r="D704" s="106" t="s">
        <v>6380</v>
      </c>
      <c r="E704" s="106" t="s">
        <v>6827</v>
      </c>
      <c r="F704" s="106">
        <v>4500.0</v>
      </c>
      <c r="G704" s="106">
        <v>75.0</v>
      </c>
      <c r="H704" s="102"/>
      <c r="I704" s="102"/>
      <c r="J704" s="102"/>
      <c r="K704" s="102"/>
      <c r="L704" s="102"/>
      <c r="M704" s="102"/>
      <c r="N704" s="102"/>
      <c r="O704" s="102"/>
      <c r="P704" s="102"/>
      <c r="Q704" s="102"/>
      <c r="R704" s="102"/>
      <c r="S704" s="102"/>
      <c r="T704" s="102"/>
      <c r="U704" s="102"/>
      <c r="V704" s="102"/>
      <c r="W704" s="102"/>
      <c r="X704" s="102"/>
      <c r="Y704" s="102"/>
      <c r="Z704" s="102"/>
      <c r="AA704" s="102"/>
      <c r="AB704" s="102"/>
    </row>
    <row r="705" ht="12.75" customHeight="1">
      <c r="A705" s="106">
        <v>3691.0</v>
      </c>
      <c r="B705" s="107">
        <v>39235.0</v>
      </c>
      <c r="C705" s="102" t="s">
        <v>6814</v>
      </c>
      <c r="D705" s="106" t="s">
        <v>6380</v>
      </c>
      <c r="E705" s="106" t="s">
        <v>6829</v>
      </c>
      <c r="F705" s="106">
        <v>4000.0</v>
      </c>
      <c r="G705" s="106">
        <v>72.0</v>
      </c>
      <c r="H705" s="102"/>
      <c r="I705" s="102"/>
      <c r="J705" s="102"/>
      <c r="K705" s="102"/>
      <c r="L705" s="102"/>
      <c r="M705" s="102"/>
      <c r="N705" s="102"/>
      <c r="O705" s="102"/>
      <c r="P705" s="102"/>
      <c r="Q705" s="102"/>
      <c r="R705" s="102"/>
      <c r="S705" s="102"/>
      <c r="T705" s="102"/>
      <c r="U705" s="102"/>
      <c r="V705" s="102"/>
      <c r="W705" s="102"/>
      <c r="X705" s="102"/>
      <c r="Y705" s="102"/>
      <c r="Z705" s="102"/>
      <c r="AA705" s="102"/>
      <c r="AB705" s="102"/>
    </row>
    <row r="706" ht="12.75" customHeight="1">
      <c r="A706" s="106">
        <v>3692.0</v>
      </c>
      <c r="B706" s="107">
        <v>39235.0</v>
      </c>
      <c r="C706" s="102" t="s">
        <v>6814</v>
      </c>
      <c r="D706" s="106" t="s">
        <v>6380</v>
      </c>
      <c r="E706" s="106" t="s">
        <v>6828</v>
      </c>
      <c r="F706" s="106">
        <v>4400.0</v>
      </c>
      <c r="G706" s="106">
        <v>74.0</v>
      </c>
      <c r="H706" s="102"/>
      <c r="I706" s="102"/>
      <c r="J706" s="102"/>
      <c r="K706" s="102"/>
      <c r="L706" s="102"/>
      <c r="M706" s="102"/>
      <c r="N706" s="102"/>
      <c r="O706" s="102"/>
      <c r="P706" s="102"/>
      <c r="Q706" s="102"/>
      <c r="R706" s="102"/>
      <c r="S706" s="102"/>
      <c r="T706" s="102"/>
      <c r="U706" s="102"/>
      <c r="V706" s="102"/>
      <c r="W706" s="102"/>
      <c r="X706" s="102"/>
      <c r="Y706" s="102"/>
      <c r="Z706" s="102"/>
      <c r="AA706" s="102"/>
      <c r="AB706" s="102"/>
    </row>
    <row r="707" ht="12.75" customHeight="1">
      <c r="A707" s="106">
        <v>3693.0</v>
      </c>
      <c r="B707" s="107">
        <v>39235.0</v>
      </c>
      <c r="C707" s="102" t="s">
        <v>6814</v>
      </c>
      <c r="D707" s="106" t="s">
        <v>6380</v>
      </c>
      <c r="E707" s="106" t="s">
        <v>6817</v>
      </c>
      <c r="F707" s="106">
        <v>4900.0</v>
      </c>
      <c r="G707" s="106">
        <v>77.0</v>
      </c>
      <c r="H707" s="102"/>
      <c r="I707" s="102"/>
      <c r="J707" s="102"/>
      <c r="K707" s="102"/>
      <c r="L707" s="102"/>
      <c r="M707" s="102"/>
      <c r="N707" s="102"/>
      <c r="O707" s="102"/>
      <c r="P707" s="102"/>
      <c r="Q707" s="102"/>
      <c r="R707" s="102"/>
      <c r="S707" s="102"/>
      <c r="T707" s="102"/>
      <c r="U707" s="102"/>
      <c r="V707" s="102"/>
      <c r="W707" s="102"/>
      <c r="X707" s="102"/>
      <c r="Y707" s="102"/>
      <c r="Z707" s="102"/>
      <c r="AA707" s="102"/>
      <c r="AB707" s="102"/>
    </row>
    <row r="708" ht="12.75" customHeight="1">
      <c r="A708" s="106">
        <v>3694.0</v>
      </c>
      <c r="B708" s="107">
        <v>39235.0</v>
      </c>
      <c r="C708" s="102" t="s">
        <v>6814</v>
      </c>
      <c r="D708" s="106" t="s">
        <v>6380</v>
      </c>
      <c r="E708" s="106" t="s">
        <v>6818</v>
      </c>
      <c r="F708" s="106">
        <v>5150.0</v>
      </c>
      <c r="G708" s="106">
        <v>76.0</v>
      </c>
      <c r="H708" s="102"/>
      <c r="I708" s="102"/>
      <c r="J708" s="102"/>
      <c r="K708" s="102"/>
      <c r="L708" s="102"/>
      <c r="M708" s="102"/>
      <c r="N708" s="102"/>
      <c r="O708" s="102"/>
      <c r="P708" s="102"/>
      <c r="Q708" s="102"/>
      <c r="R708" s="102"/>
      <c r="S708" s="102"/>
      <c r="T708" s="102"/>
      <c r="U708" s="102"/>
      <c r="V708" s="102"/>
      <c r="W708" s="102"/>
      <c r="X708" s="102"/>
      <c r="Y708" s="102"/>
      <c r="Z708" s="102"/>
      <c r="AA708" s="102"/>
      <c r="AB708" s="102"/>
    </row>
    <row r="709" ht="12.75" customHeight="1">
      <c r="A709" s="106">
        <v>3695.0</v>
      </c>
      <c r="B709" s="107">
        <v>39235.0</v>
      </c>
      <c r="C709" s="102" t="s">
        <v>6814</v>
      </c>
      <c r="D709" s="106" t="s">
        <v>6380</v>
      </c>
      <c r="E709" s="106" t="s">
        <v>6835</v>
      </c>
      <c r="F709" s="106">
        <v>4500.0</v>
      </c>
      <c r="G709" s="106">
        <v>76.0</v>
      </c>
      <c r="H709" s="102"/>
      <c r="I709" s="102"/>
      <c r="J709" s="102"/>
      <c r="K709" s="102"/>
      <c r="L709" s="102"/>
      <c r="M709" s="102"/>
      <c r="N709" s="102"/>
      <c r="O709" s="102"/>
      <c r="P709" s="102"/>
      <c r="Q709" s="102"/>
      <c r="R709" s="102"/>
      <c r="S709" s="102"/>
      <c r="T709" s="102"/>
      <c r="U709" s="102"/>
      <c r="V709" s="102"/>
      <c r="W709" s="102"/>
      <c r="X709" s="102"/>
      <c r="Y709" s="102"/>
      <c r="Z709" s="102"/>
      <c r="AA709" s="102"/>
      <c r="AB709" s="102"/>
    </row>
    <row r="710" ht="12.75" customHeight="1">
      <c r="A710" s="106">
        <v>3696.0</v>
      </c>
      <c r="B710" s="107">
        <v>39235.0</v>
      </c>
      <c r="C710" s="102" t="s">
        <v>6814</v>
      </c>
      <c r="D710" s="106" t="s">
        <v>6380</v>
      </c>
      <c r="E710" s="106" t="s">
        <v>6836</v>
      </c>
      <c r="F710" s="106">
        <v>4000.0</v>
      </c>
      <c r="G710" s="106">
        <v>76.0</v>
      </c>
      <c r="H710" s="102"/>
      <c r="I710" s="102"/>
      <c r="J710" s="102"/>
      <c r="K710" s="102"/>
      <c r="L710" s="102"/>
      <c r="M710" s="102"/>
      <c r="N710" s="102"/>
      <c r="O710" s="102"/>
      <c r="P710" s="102"/>
      <c r="Q710" s="102"/>
      <c r="R710" s="102"/>
      <c r="S710" s="102"/>
      <c r="T710" s="102"/>
      <c r="U710" s="102"/>
      <c r="V710" s="102"/>
      <c r="W710" s="102"/>
      <c r="X710" s="102"/>
      <c r="Y710" s="102"/>
      <c r="Z710" s="102"/>
      <c r="AA710" s="102"/>
      <c r="AB710" s="102"/>
    </row>
    <row r="711" ht="12.75" customHeight="1">
      <c r="A711" s="102">
        <v>3697.0</v>
      </c>
      <c r="B711" s="103">
        <v>39235.0</v>
      </c>
      <c r="C711" s="102" t="s">
        <v>6814</v>
      </c>
      <c r="D711" s="102" t="s">
        <v>8</v>
      </c>
      <c r="E711" s="102">
        <v>47.0</v>
      </c>
      <c r="F711" s="102">
        <v>4600.0</v>
      </c>
      <c r="G711" s="102">
        <v>77.0</v>
      </c>
      <c r="H711" s="102"/>
      <c r="I711" s="102"/>
      <c r="J711" s="102"/>
      <c r="K711" s="102"/>
      <c r="L711" s="102"/>
      <c r="M711" s="102"/>
      <c r="N711" s="102"/>
      <c r="O711" s="102"/>
      <c r="P711" s="102"/>
      <c r="Q711" s="102"/>
      <c r="R711" s="102"/>
      <c r="S711" s="102"/>
      <c r="T711" s="102"/>
      <c r="U711" s="102"/>
      <c r="V711" s="102"/>
      <c r="W711" s="102"/>
      <c r="X711" s="102"/>
      <c r="Y711" s="102"/>
      <c r="Z711" s="102"/>
      <c r="AA711" s="102"/>
      <c r="AB711" s="102"/>
    </row>
    <row r="712" ht="12.75" customHeight="1">
      <c r="A712" s="102">
        <v>3698.0</v>
      </c>
      <c r="B712" s="103">
        <v>39235.0</v>
      </c>
      <c r="C712" s="102" t="s">
        <v>6814</v>
      </c>
      <c r="D712" s="102" t="s">
        <v>8</v>
      </c>
      <c r="E712" s="102">
        <v>47.0</v>
      </c>
      <c r="F712" s="102">
        <v>5100.0</v>
      </c>
      <c r="G712" s="102">
        <v>78.0</v>
      </c>
      <c r="H712" s="102"/>
      <c r="I712" s="102"/>
      <c r="J712" s="102"/>
      <c r="K712" s="102"/>
      <c r="L712" s="102"/>
      <c r="M712" s="102"/>
      <c r="N712" s="102"/>
      <c r="O712" s="102"/>
      <c r="P712" s="102"/>
      <c r="Q712" s="102"/>
      <c r="R712" s="102"/>
      <c r="S712" s="102"/>
      <c r="T712" s="102"/>
      <c r="U712" s="102"/>
      <c r="V712" s="102"/>
      <c r="W712" s="102"/>
      <c r="X712" s="102"/>
      <c r="Y712" s="102"/>
      <c r="Z712" s="102"/>
      <c r="AA712" s="102"/>
      <c r="AB712" s="102"/>
    </row>
    <row r="713" ht="12.75" customHeight="1">
      <c r="A713" s="106">
        <v>3778.0</v>
      </c>
      <c r="B713" s="107">
        <v>39235.0</v>
      </c>
      <c r="C713" s="102" t="s">
        <v>6814</v>
      </c>
      <c r="D713" s="106" t="s">
        <v>6380</v>
      </c>
      <c r="E713" s="106" t="s">
        <v>6830</v>
      </c>
      <c r="F713" s="106">
        <v>4100.0</v>
      </c>
      <c r="G713" s="106">
        <v>75.0</v>
      </c>
      <c r="H713" s="102"/>
      <c r="I713" s="102"/>
      <c r="J713" s="102"/>
      <c r="K713" s="102"/>
      <c r="L713" s="102"/>
      <c r="M713" s="102"/>
      <c r="N713" s="102"/>
      <c r="O713" s="102"/>
      <c r="P713" s="102"/>
      <c r="Q713" s="102"/>
      <c r="R713" s="102"/>
      <c r="S713" s="102"/>
      <c r="T713" s="102"/>
      <c r="U713" s="102"/>
      <c r="V713" s="102"/>
      <c r="W713" s="102"/>
      <c r="X713" s="102"/>
      <c r="Y713" s="102"/>
      <c r="Z713" s="102"/>
      <c r="AA713" s="102"/>
      <c r="AB713" s="102"/>
    </row>
    <row r="714" ht="12.75" customHeight="1">
      <c r="A714" s="106">
        <v>3779.0</v>
      </c>
      <c r="B714" s="107">
        <v>39235.0</v>
      </c>
      <c r="C714" s="102" t="s">
        <v>6814</v>
      </c>
      <c r="D714" s="106" t="s">
        <v>6380</v>
      </c>
      <c r="E714" s="106" t="s">
        <v>6831</v>
      </c>
      <c r="F714" s="106">
        <v>4400.0</v>
      </c>
      <c r="G714" s="106">
        <v>79.0</v>
      </c>
      <c r="H714" s="102"/>
      <c r="I714" s="102"/>
      <c r="J714" s="102"/>
      <c r="K714" s="102"/>
      <c r="L714" s="102"/>
      <c r="M714" s="102"/>
      <c r="N714" s="102"/>
      <c r="O714" s="102"/>
      <c r="P714" s="102"/>
      <c r="Q714" s="102"/>
      <c r="R714" s="102"/>
      <c r="S714" s="102"/>
      <c r="T714" s="102"/>
      <c r="U714" s="102"/>
      <c r="V714" s="102"/>
      <c r="W714" s="102"/>
      <c r="X714" s="102"/>
      <c r="Y714" s="102"/>
      <c r="Z714" s="102"/>
      <c r="AA714" s="102"/>
      <c r="AB714" s="102"/>
    </row>
    <row r="715" ht="12.75" customHeight="1">
      <c r="A715" s="106">
        <v>3775.0</v>
      </c>
      <c r="B715" s="107">
        <v>39236.0</v>
      </c>
      <c r="C715" s="102" t="s">
        <v>6814</v>
      </c>
      <c r="D715" s="106" t="s">
        <v>6380</v>
      </c>
      <c r="E715" s="106" t="s">
        <v>6837</v>
      </c>
      <c r="F715" s="106">
        <v>3700.0</v>
      </c>
      <c r="G715" s="106">
        <v>71.0</v>
      </c>
      <c r="H715" s="102"/>
      <c r="I715" s="102"/>
      <c r="J715" s="102"/>
      <c r="K715" s="102"/>
      <c r="L715" s="102"/>
      <c r="M715" s="102"/>
      <c r="N715" s="102"/>
      <c r="O715" s="102"/>
      <c r="P715" s="102"/>
      <c r="Q715" s="102"/>
      <c r="R715" s="102"/>
      <c r="S715" s="102"/>
      <c r="T715" s="102"/>
      <c r="U715" s="102"/>
      <c r="V715" s="102"/>
      <c r="W715" s="102"/>
      <c r="X715" s="102"/>
      <c r="Y715" s="102"/>
      <c r="Z715" s="102"/>
      <c r="AA715" s="102"/>
      <c r="AB715" s="102"/>
    </row>
    <row r="716" ht="12.75" customHeight="1">
      <c r="A716" s="102">
        <v>3776.0</v>
      </c>
      <c r="B716" s="103">
        <v>39236.0</v>
      </c>
      <c r="C716" s="102" t="s">
        <v>6814</v>
      </c>
      <c r="D716" s="102" t="s">
        <v>8</v>
      </c>
      <c r="E716" s="102" t="s">
        <v>6823</v>
      </c>
      <c r="F716" s="102">
        <v>5100.0</v>
      </c>
      <c r="G716" s="102">
        <v>82.0</v>
      </c>
      <c r="H716" s="102"/>
      <c r="I716" s="102"/>
      <c r="J716" s="102"/>
      <c r="K716" s="102"/>
      <c r="L716" s="102"/>
      <c r="M716" s="102"/>
      <c r="N716" s="102"/>
      <c r="O716" s="102"/>
      <c r="P716" s="102"/>
      <c r="Q716" s="102"/>
      <c r="R716" s="102"/>
      <c r="S716" s="102"/>
      <c r="T716" s="102"/>
      <c r="U716" s="102"/>
      <c r="V716" s="102"/>
      <c r="W716" s="102"/>
      <c r="X716" s="102"/>
      <c r="Y716" s="102"/>
      <c r="Z716" s="102"/>
      <c r="AA716" s="102"/>
      <c r="AB716" s="102"/>
    </row>
    <row r="717" ht="12.75" customHeight="1">
      <c r="A717" s="102">
        <v>3777.0</v>
      </c>
      <c r="B717" s="103">
        <v>39236.0</v>
      </c>
      <c r="C717" s="102" t="s">
        <v>6814</v>
      </c>
      <c r="D717" s="102" t="s">
        <v>8</v>
      </c>
      <c r="E717" s="102">
        <v>48.0</v>
      </c>
      <c r="F717" s="102">
        <v>5200.0</v>
      </c>
      <c r="G717" s="102">
        <v>78.0</v>
      </c>
      <c r="H717" s="102"/>
      <c r="I717" s="102"/>
      <c r="J717" s="102"/>
      <c r="K717" s="102"/>
      <c r="L717" s="102"/>
      <c r="M717" s="102"/>
      <c r="N717" s="102"/>
      <c r="O717" s="102"/>
      <c r="P717" s="102"/>
      <c r="Q717" s="102"/>
      <c r="R717" s="102"/>
      <c r="S717" s="102"/>
      <c r="T717" s="102"/>
      <c r="U717" s="102"/>
      <c r="V717" s="102"/>
      <c r="W717" s="102"/>
      <c r="X717" s="102"/>
      <c r="Y717" s="102"/>
      <c r="Z717" s="102"/>
      <c r="AA717" s="102"/>
      <c r="AB717" s="102"/>
    </row>
    <row r="718" ht="12.75" customHeight="1">
      <c r="A718" s="102">
        <v>3760.0</v>
      </c>
      <c r="B718" s="103">
        <v>39237.0</v>
      </c>
      <c r="C718" s="102" t="s">
        <v>6814</v>
      </c>
      <c r="D718" s="102" t="s">
        <v>8</v>
      </c>
      <c r="E718" s="102">
        <v>49.0</v>
      </c>
      <c r="F718" s="102">
        <v>5400.0</v>
      </c>
      <c r="G718" s="102">
        <v>80.0</v>
      </c>
      <c r="H718" s="102"/>
      <c r="I718" s="102"/>
      <c r="J718" s="102"/>
      <c r="K718" s="102"/>
      <c r="L718" s="102"/>
      <c r="M718" s="102"/>
      <c r="N718" s="102"/>
      <c r="O718" s="102"/>
      <c r="P718" s="102"/>
      <c r="Q718" s="102"/>
      <c r="R718" s="102"/>
      <c r="S718" s="102"/>
      <c r="T718" s="102"/>
      <c r="U718" s="102"/>
      <c r="V718" s="102"/>
      <c r="W718" s="102"/>
      <c r="X718" s="102"/>
      <c r="Y718" s="102"/>
      <c r="Z718" s="102"/>
      <c r="AA718" s="102"/>
      <c r="AB718" s="102"/>
    </row>
    <row r="719" ht="12.75" customHeight="1">
      <c r="A719" s="102">
        <v>3761.0</v>
      </c>
      <c r="B719" s="103">
        <v>39237.0</v>
      </c>
      <c r="C719" s="102" t="s">
        <v>6814</v>
      </c>
      <c r="D719" s="102" t="s">
        <v>8</v>
      </c>
      <c r="E719" s="102">
        <v>64.0</v>
      </c>
      <c r="F719" s="102">
        <v>6500.0</v>
      </c>
      <c r="G719" s="102">
        <v>82.0</v>
      </c>
      <c r="H719" s="102"/>
      <c r="I719" s="102"/>
      <c r="J719" s="102"/>
      <c r="K719" s="102"/>
      <c r="L719" s="102"/>
      <c r="M719" s="102"/>
      <c r="N719" s="102"/>
      <c r="O719" s="102"/>
      <c r="P719" s="102"/>
      <c r="Q719" s="102"/>
      <c r="R719" s="102"/>
      <c r="S719" s="102"/>
      <c r="T719" s="102"/>
      <c r="U719" s="102"/>
      <c r="V719" s="102"/>
      <c r="W719" s="102"/>
      <c r="X719" s="102"/>
      <c r="Y719" s="102"/>
      <c r="Z719" s="102"/>
      <c r="AA719" s="102"/>
      <c r="AB719" s="102"/>
    </row>
    <row r="720" ht="12.75" customHeight="1">
      <c r="A720" s="106">
        <v>3762.0</v>
      </c>
      <c r="B720" s="107">
        <v>39237.0</v>
      </c>
      <c r="C720" s="102" t="s">
        <v>6814</v>
      </c>
      <c r="D720" s="106" t="s">
        <v>6380</v>
      </c>
      <c r="E720" s="106" t="s">
        <v>6827</v>
      </c>
      <c r="F720" s="106">
        <v>4700.0</v>
      </c>
      <c r="G720" s="106">
        <v>74.0</v>
      </c>
      <c r="H720" s="102"/>
      <c r="I720" s="102"/>
      <c r="J720" s="102"/>
      <c r="K720" s="102"/>
      <c r="L720" s="102"/>
      <c r="M720" s="102"/>
      <c r="N720" s="102"/>
      <c r="O720" s="102"/>
      <c r="P720" s="102"/>
      <c r="Q720" s="102"/>
      <c r="R720" s="102"/>
      <c r="S720" s="102"/>
      <c r="T720" s="102"/>
      <c r="U720" s="102"/>
      <c r="V720" s="102"/>
      <c r="W720" s="102"/>
      <c r="X720" s="102"/>
      <c r="Y720" s="102"/>
      <c r="Z720" s="102"/>
      <c r="AA720" s="102"/>
      <c r="AB720" s="102"/>
    </row>
    <row r="721" ht="12.75" customHeight="1">
      <c r="A721" s="102">
        <v>3763.0</v>
      </c>
      <c r="B721" s="103">
        <v>39237.0</v>
      </c>
      <c r="C721" s="102" t="s">
        <v>6814</v>
      </c>
      <c r="D721" s="102" t="s">
        <v>8</v>
      </c>
      <c r="E721" s="102">
        <v>54.0</v>
      </c>
      <c r="F721" s="102">
        <v>5300.0</v>
      </c>
      <c r="G721" s="102">
        <v>80.0</v>
      </c>
      <c r="H721" s="102"/>
      <c r="I721" s="102"/>
      <c r="J721" s="102"/>
      <c r="K721" s="102"/>
      <c r="L721" s="102"/>
      <c r="M721" s="102"/>
      <c r="N721" s="102"/>
      <c r="O721" s="102"/>
      <c r="P721" s="102"/>
      <c r="Q721" s="102"/>
      <c r="R721" s="102"/>
      <c r="S721" s="102"/>
      <c r="T721" s="102"/>
      <c r="U721" s="102"/>
      <c r="V721" s="102"/>
      <c r="W721" s="102"/>
      <c r="X721" s="102"/>
      <c r="Y721" s="102"/>
      <c r="Z721" s="102"/>
      <c r="AA721" s="102"/>
      <c r="AB721" s="102"/>
    </row>
    <row r="722" ht="12.75" customHeight="1">
      <c r="A722" s="106">
        <v>3764.0</v>
      </c>
      <c r="B722" s="107">
        <v>39237.0</v>
      </c>
      <c r="C722" s="102" t="s">
        <v>6814</v>
      </c>
      <c r="D722" s="106" t="s">
        <v>6380</v>
      </c>
      <c r="E722" s="106" t="s">
        <v>6830</v>
      </c>
      <c r="F722" s="106">
        <v>4200.0</v>
      </c>
      <c r="G722" s="106">
        <v>78.0</v>
      </c>
      <c r="H722" s="102"/>
      <c r="I722" s="102"/>
      <c r="J722" s="102"/>
      <c r="K722" s="102"/>
      <c r="L722" s="102"/>
      <c r="M722" s="102"/>
      <c r="N722" s="102"/>
      <c r="O722" s="102"/>
      <c r="P722" s="102"/>
      <c r="Q722" s="102"/>
      <c r="R722" s="102"/>
      <c r="S722" s="102"/>
      <c r="T722" s="102"/>
      <c r="U722" s="102"/>
      <c r="V722" s="102"/>
      <c r="W722" s="102"/>
      <c r="X722" s="102"/>
      <c r="Y722" s="102"/>
      <c r="Z722" s="102"/>
      <c r="AA722" s="102"/>
      <c r="AB722" s="102"/>
    </row>
    <row r="723" ht="12.75" customHeight="1">
      <c r="A723" s="102">
        <v>3765.0</v>
      </c>
      <c r="B723" s="103">
        <v>39237.0</v>
      </c>
      <c r="C723" s="102" t="s">
        <v>6814</v>
      </c>
      <c r="D723" s="102" t="s">
        <v>8</v>
      </c>
      <c r="E723" s="102">
        <v>48.0</v>
      </c>
      <c r="F723" s="102">
        <v>5000.0</v>
      </c>
      <c r="G723" s="102">
        <v>77.0</v>
      </c>
      <c r="H723" s="102"/>
      <c r="I723" s="102"/>
      <c r="J723" s="102"/>
      <c r="K723" s="102"/>
      <c r="L723" s="102"/>
      <c r="M723" s="102"/>
      <c r="N723" s="102"/>
      <c r="O723" s="102"/>
      <c r="P723" s="102"/>
      <c r="Q723" s="102"/>
      <c r="R723" s="102"/>
      <c r="S723" s="102"/>
      <c r="T723" s="102"/>
      <c r="U723" s="102"/>
      <c r="V723" s="102"/>
      <c r="W723" s="102"/>
      <c r="X723" s="102"/>
      <c r="Y723" s="102"/>
      <c r="Z723" s="102"/>
      <c r="AA723" s="102"/>
      <c r="AB723" s="102"/>
    </row>
    <row r="724" ht="12.75" customHeight="1">
      <c r="A724" s="106">
        <v>3766.0</v>
      </c>
      <c r="B724" s="107">
        <v>39237.0</v>
      </c>
      <c r="C724" s="102" t="s">
        <v>6814</v>
      </c>
      <c r="D724" s="106" t="s">
        <v>6380</v>
      </c>
      <c r="E724" s="106" t="s">
        <v>6831</v>
      </c>
      <c r="F724" s="106">
        <v>4100.0</v>
      </c>
      <c r="G724" s="106">
        <v>72.0</v>
      </c>
      <c r="H724" s="102"/>
      <c r="I724" s="102"/>
      <c r="J724" s="102"/>
      <c r="K724" s="102"/>
      <c r="L724" s="102"/>
      <c r="M724" s="102"/>
      <c r="N724" s="102"/>
      <c r="O724" s="102"/>
      <c r="P724" s="102"/>
      <c r="Q724" s="102"/>
      <c r="R724" s="102"/>
      <c r="S724" s="102"/>
      <c r="T724" s="102"/>
      <c r="U724" s="102"/>
      <c r="V724" s="102"/>
      <c r="W724" s="102"/>
      <c r="X724" s="102"/>
      <c r="Y724" s="102"/>
      <c r="Z724" s="102"/>
      <c r="AA724" s="102"/>
      <c r="AB724" s="102"/>
    </row>
    <row r="725" ht="12.75" customHeight="1">
      <c r="A725" s="102">
        <v>3767.0</v>
      </c>
      <c r="B725" s="103">
        <v>39237.0</v>
      </c>
      <c r="C725" s="102" t="s">
        <v>6814</v>
      </c>
      <c r="D725" s="102" t="s">
        <v>8</v>
      </c>
      <c r="E725" s="102">
        <v>133.0</v>
      </c>
      <c r="F725" s="102">
        <v>4300.0</v>
      </c>
      <c r="G725" s="102">
        <v>74.0</v>
      </c>
      <c r="H725" s="102"/>
      <c r="I725" s="102"/>
      <c r="J725" s="102"/>
      <c r="K725" s="102"/>
      <c r="L725" s="102"/>
      <c r="M725" s="102"/>
      <c r="N725" s="102"/>
      <c r="O725" s="102"/>
      <c r="P725" s="102"/>
      <c r="Q725" s="102"/>
      <c r="R725" s="102"/>
      <c r="S725" s="102"/>
      <c r="T725" s="102"/>
      <c r="U725" s="102"/>
      <c r="V725" s="102"/>
      <c r="W725" s="102"/>
      <c r="X725" s="102"/>
      <c r="Y725" s="102"/>
      <c r="Z725" s="102"/>
      <c r="AA725" s="102"/>
      <c r="AB725" s="102"/>
    </row>
    <row r="726" ht="12.75" customHeight="1">
      <c r="A726" s="102">
        <v>3768.0</v>
      </c>
      <c r="B726" s="103">
        <v>39237.0</v>
      </c>
      <c r="C726" s="102" t="s">
        <v>6814</v>
      </c>
      <c r="D726" s="102" t="s">
        <v>8</v>
      </c>
      <c r="E726" s="102" t="s">
        <v>6838</v>
      </c>
      <c r="F726" s="102">
        <v>5300.0</v>
      </c>
      <c r="G726" s="102">
        <v>78.0</v>
      </c>
      <c r="H726" s="102"/>
      <c r="I726" s="102"/>
      <c r="J726" s="102"/>
      <c r="K726" s="102"/>
      <c r="L726" s="102"/>
      <c r="M726" s="102"/>
      <c r="N726" s="102"/>
      <c r="O726" s="102"/>
      <c r="P726" s="102"/>
      <c r="Q726" s="102"/>
      <c r="R726" s="102"/>
      <c r="S726" s="102"/>
      <c r="T726" s="102"/>
      <c r="U726" s="102"/>
      <c r="V726" s="102"/>
      <c r="W726" s="102"/>
      <c r="X726" s="102"/>
      <c r="Y726" s="102"/>
      <c r="Z726" s="102"/>
      <c r="AA726" s="102"/>
      <c r="AB726" s="102"/>
    </row>
    <row r="727" ht="12.75" customHeight="1">
      <c r="A727" s="102">
        <v>3769.0</v>
      </c>
      <c r="B727" s="103">
        <v>39237.0</v>
      </c>
      <c r="C727" s="102" t="s">
        <v>6814</v>
      </c>
      <c r="D727" s="102" t="s">
        <v>8</v>
      </c>
      <c r="E727" s="102">
        <v>49.0</v>
      </c>
      <c r="F727" s="102">
        <v>5750.0</v>
      </c>
      <c r="G727" s="102">
        <v>80.0</v>
      </c>
      <c r="H727" s="102"/>
      <c r="I727" s="102"/>
      <c r="J727" s="102"/>
      <c r="K727" s="102"/>
      <c r="L727" s="102"/>
      <c r="M727" s="102"/>
      <c r="N727" s="102"/>
      <c r="O727" s="102"/>
      <c r="P727" s="102"/>
      <c r="Q727" s="102"/>
      <c r="R727" s="102"/>
      <c r="S727" s="102"/>
      <c r="T727" s="102"/>
      <c r="U727" s="102"/>
      <c r="V727" s="102"/>
      <c r="W727" s="102"/>
      <c r="X727" s="102"/>
      <c r="Y727" s="102"/>
      <c r="Z727" s="102"/>
      <c r="AA727" s="102"/>
      <c r="AB727" s="102"/>
    </row>
    <row r="728" ht="12.75" customHeight="1">
      <c r="A728" s="106">
        <v>3770.0</v>
      </c>
      <c r="B728" s="107">
        <v>39237.0</v>
      </c>
      <c r="C728" s="102" t="s">
        <v>6814</v>
      </c>
      <c r="D728" s="106" t="s">
        <v>6380</v>
      </c>
      <c r="E728" s="106" t="s">
        <v>6816</v>
      </c>
      <c r="F728" s="106">
        <v>4200.0</v>
      </c>
      <c r="G728" s="106">
        <v>76.0</v>
      </c>
      <c r="H728" s="102"/>
      <c r="I728" s="102"/>
      <c r="J728" s="102"/>
      <c r="K728" s="102"/>
      <c r="L728" s="102"/>
      <c r="M728" s="102"/>
      <c r="N728" s="102"/>
      <c r="O728" s="102"/>
      <c r="P728" s="102"/>
      <c r="Q728" s="102"/>
      <c r="R728" s="102"/>
      <c r="S728" s="102"/>
      <c r="T728" s="102"/>
      <c r="U728" s="102"/>
      <c r="V728" s="102"/>
      <c r="W728" s="102"/>
      <c r="X728" s="102"/>
      <c r="Y728" s="102"/>
      <c r="Z728" s="102"/>
      <c r="AA728" s="102"/>
      <c r="AB728" s="102"/>
    </row>
    <row r="729" ht="12.75" customHeight="1">
      <c r="A729" s="106">
        <v>3771.0</v>
      </c>
      <c r="B729" s="107">
        <v>39237.0</v>
      </c>
      <c r="C729" s="102" t="s">
        <v>6814</v>
      </c>
      <c r="D729" s="106" t="s">
        <v>6380</v>
      </c>
      <c r="E729" s="106" t="s">
        <v>6816</v>
      </c>
      <c r="F729" s="106">
        <v>6000.0</v>
      </c>
      <c r="G729" s="106">
        <v>84.0</v>
      </c>
      <c r="H729" s="102"/>
      <c r="I729" s="102"/>
      <c r="J729" s="102"/>
      <c r="K729" s="102"/>
      <c r="L729" s="102"/>
      <c r="M729" s="102"/>
      <c r="N729" s="102"/>
      <c r="O729" s="102"/>
      <c r="P729" s="102"/>
      <c r="Q729" s="102"/>
      <c r="R729" s="102"/>
      <c r="S729" s="102"/>
      <c r="T729" s="102"/>
      <c r="U729" s="102"/>
      <c r="V729" s="102"/>
      <c r="W729" s="102"/>
      <c r="X729" s="102"/>
      <c r="Y729" s="102"/>
      <c r="Z729" s="102"/>
      <c r="AA729" s="102"/>
      <c r="AB729" s="102"/>
    </row>
    <row r="730" ht="12.75" customHeight="1">
      <c r="A730" s="102">
        <v>3774.0</v>
      </c>
      <c r="B730" s="103">
        <v>39237.0</v>
      </c>
      <c r="C730" s="102" t="s">
        <v>6814</v>
      </c>
      <c r="D730" s="102" t="s">
        <v>8</v>
      </c>
      <c r="E730" s="102">
        <v>48.0</v>
      </c>
      <c r="F730" s="102">
        <v>3750.0</v>
      </c>
      <c r="G730" s="102">
        <v>72.0</v>
      </c>
      <c r="H730" s="102"/>
      <c r="I730" s="102"/>
      <c r="J730" s="102"/>
      <c r="K730" s="102"/>
      <c r="L730" s="102"/>
      <c r="M730" s="102"/>
      <c r="N730" s="102"/>
      <c r="O730" s="102"/>
      <c r="P730" s="102"/>
      <c r="Q730" s="102"/>
      <c r="R730" s="102"/>
      <c r="S730" s="102"/>
      <c r="T730" s="102"/>
      <c r="U730" s="102"/>
      <c r="V730" s="102"/>
      <c r="W730" s="102"/>
      <c r="X730" s="102"/>
      <c r="Y730" s="102"/>
      <c r="Z730" s="102"/>
      <c r="AA730" s="102"/>
      <c r="AB730" s="102"/>
    </row>
    <row r="731" ht="12.75" customHeight="1">
      <c r="A731" s="106">
        <v>3772.0</v>
      </c>
      <c r="B731" s="107">
        <v>39238.0</v>
      </c>
      <c r="C731" s="102" t="s">
        <v>6814</v>
      </c>
      <c r="D731" s="106" t="s">
        <v>6380</v>
      </c>
      <c r="E731" s="106" t="s">
        <v>6816</v>
      </c>
      <c r="F731" s="106">
        <v>4200.0</v>
      </c>
      <c r="G731" s="106">
        <v>76.0</v>
      </c>
      <c r="H731" s="102"/>
      <c r="I731" s="102"/>
      <c r="J731" s="102"/>
      <c r="K731" s="102"/>
      <c r="L731" s="102"/>
      <c r="M731" s="102"/>
      <c r="N731" s="102"/>
      <c r="O731" s="102"/>
      <c r="P731" s="102"/>
      <c r="Q731" s="102"/>
      <c r="R731" s="102"/>
      <c r="S731" s="102"/>
      <c r="T731" s="102"/>
      <c r="U731" s="102"/>
      <c r="V731" s="102"/>
      <c r="W731" s="102"/>
      <c r="X731" s="102"/>
      <c r="Y731" s="102"/>
      <c r="Z731" s="102"/>
      <c r="AA731" s="102"/>
      <c r="AB731" s="102"/>
    </row>
    <row r="732" ht="12.75" customHeight="1">
      <c r="A732" s="106">
        <v>3773.0</v>
      </c>
      <c r="B732" s="107">
        <v>39238.0</v>
      </c>
      <c r="C732" s="102" t="s">
        <v>6814</v>
      </c>
      <c r="D732" s="106" t="s">
        <v>6380</v>
      </c>
      <c r="E732" s="106" t="s">
        <v>6830</v>
      </c>
      <c r="F732" s="106">
        <v>6000.0</v>
      </c>
      <c r="G732" s="106">
        <v>84.0</v>
      </c>
      <c r="H732" s="102"/>
      <c r="I732" s="102"/>
      <c r="J732" s="102"/>
      <c r="K732" s="102"/>
      <c r="L732" s="102"/>
      <c r="M732" s="102"/>
      <c r="N732" s="102"/>
      <c r="O732" s="102"/>
      <c r="P732" s="102"/>
      <c r="Q732" s="102"/>
      <c r="R732" s="102"/>
      <c r="S732" s="102"/>
      <c r="T732" s="102"/>
      <c r="U732" s="102"/>
      <c r="V732" s="102"/>
      <c r="W732" s="102"/>
      <c r="X732" s="102"/>
      <c r="Y732" s="102"/>
      <c r="Z732" s="102"/>
      <c r="AA732" s="102"/>
      <c r="AB732" s="102"/>
    </row>
    <row r="733" ht="12.75" customHeight="1">
      <c r="A733" s="106">
        <v>3780.0</v>
      </c>
      <c r="B733" s="107">
        <v>39238.0</v>
      </c>
      <c r="C733" s="102" t="s">
        <v>6814</v>
      </c>
      <c r="D733" s="106" t="s">
        <v>6380</v>
      </c>
      <c r="E733" s="106" t="s">
        <v>6839</v>
      </c>
      <c r="F733" s="106">
        <v>3600.0</v>
      </c>
      <c r="G733" s="106">
        <v>72.0</v>
      </c>
      <c r="H733" s="102"/>
      <c r="I733" s="102"/>
      <c r="J733" s="102"/>
      <c r="K733" s="102"/>
      <c r="L733" s="102"/>
      <c r="M733" s="102"/>
      <c r="N733" s="102"/>
      <c r="O733" s="102"/>
      <c r="P733" s="102"/>
      <c r="Q733" s="102"/>
      <c r="R733" s="102"/>
      <c r="S733" s="102"/>
      <c r="T733" s="102"/>
      <c r="U733" s="102"/>
      <c r="V733" s="102"/>
      <c r="W733" s="102"/>
      <c r="X733" s="102"/>
      <c r="Y733" s="102"/>
      <c r="Z733" s="102"/>
      <c r="AA733" s="102"/>
      <c r="AB733" s="102"/>
    </row>
    <row r="734" ht="12.75" customHeight="1">
      <c r="A734" s="102">
        <v>3781.0</v>
      </c>
      <c r="B734" s="103">
        <v>39238.0</v>
      </c>
      <c r="C734" s="102" t="s">
        <v>6814</v>
      </c>
      <c r="D734" s="102" t="s">
        <v>8</v>
      </c>
      <c r="E734" s="102">
        <v>56.0</v>
      </c>
      <c r="F734" s="102">
        <v>5500.0</v>
      </c>
      <c r="G734" s="102">
        <v>79.0</v>
      </c>
      <c r="H734" s="102"/>
      <c r="I734" s="102"/>
      <c r="J734" s="102"/>
      <c r="K734" s="102"/>
      <c r="L734" s="102"/>
      <c r="M734" s="102"/>
      <c r="N734" s="102"/>
      <c r="O734" s="102"/>
      <c r="P734" s="102"/>
      <c r="Q734" s="102"/>
      <c r="R734" s="102"/>
      <c r="S734" s="102"/>
      <c r="T734" s="102"/>
      <c r="U734" s="102"/>
      <c r="V734" s="102"/>
      <c r="W734" s="102"/>
      <c r="X734" s="102"/>
      <c r="Y734" s="102"/>
      <c r="Z734" s="102"/>
      <c r="AA734" s="102"/>
      <c r="AB734" s="102"/>
    </row>
    <row r="735" ht="12.75" customHeight="1">
      <c r="A735" s="102">
        <v>3782.0</v>
      </c>
      <c r="B735" s="103">
        <v>39238.0</v>
      </c>
      <c r="C735" s="102" t="s">
        <v>6814</v>
      </c>
      <c r="D735" s="102" t="s">
        <v>8</v>
      </c>
      <c r="E735" s="102">
        <v>48.0</v>
      </c>
      <c r="F735" s="102">
        <v>4600.0</v>
      </c>
      <c r="G735" s="102">
        <v>76.0</v>
      </c>
      <c r="H735" s="102"/>
      <c r="I735" s="102"/>
      <c r="J735" s="102"/>
      <c r="K735" s="102"/>
      <c r="L735" s="102"/>
      <c r="M735" s="102"/>
      <c r="N735" s="102"/>
      <c r="O735" s="102"/>
      <c r="P735" s="102"/>
      <c r="Q735" s="102"/>
      <c r="R735" s="102"/>
      <c r="S735" s="102"/>
      <c r="T735" s="102"/>
      <c r="U735" s="102"/>
      <c r="V735" s="102"/>
      <c r="W735" s="102"/>
      <c r="X735" s="102"/>
      <c r="Y735" s="102"/>
      <c r="Z735" s="102"/>
      <c r="AA735" s="102"/>
      <c r="AB735" s="102"/>
    </row>
    <row r="736" ht="12.75" customHeight="1">
      <c r="A736" s="102">
        <v>3783.0</v>
      </c>
      <c r="B736" s="103">
        <v>39238.0</v>
      </c>
      <c r="C736" s="102" t="s">
        <v>6814</v>
      </c>
      <c r="D736" s="102" t="s">
        <v>8</v>
      </c>
      <c r="E736" s="102">
        <v>49.0</v>
      </c>
      <c r="F736" s="102">
        <v>4300.0</v>
      </c>
      <c r="G736" s="102">
        <v>76.0</v>
      </c>
      <c r="H736" s="102"/>
      <c r="I736" s="102"/>
      <c r="J736" s="102"/>
      <c r="K736" s="102"/>
      <c r="L736" s="102"/>
      <c r="M736" s="102"/>
      <c r="N736" s="102"/>
      <c r="O736" s="102"/>
      <c r="P736" s="102"/>
      <c r="Q736" s="102"/>
      <c r="R736" s="102"/>
      <c r="S736" s="102"/>
      <c r="T736" s="102"/>
      <c r="U736" s="102"/>
      <c r="V736" s="102"/>
      <c r="W736" s="102"/>
      <c r="X736" s="102"/>
      <c r="Y736" s="102"/>
      <c r="Z736" s="102"/>
      <c r="AA736" s="102"/>
      <c r="AB736" s="102"/>
    </row>
    <row r="737" ht="12.75" customHeight="1">
      <c r="A737" s="102">
        <v>3784.0</v>
      </c>
      <c r="B737" s="103">
        <v>39238.0</v>
      </c>
      <c r="C737" s="102" t="s">
        <v>6814</v>
      </c>
      <c r="D737" s="102" t="s">
        <v>8</v>
      </c>
      <c r="E737" s="102">
        <v>54.0</v>
      </c>
      <c r="F737" s="102">
        <v>3750.0</v>
      </c>
      <c r="G737" s="102">
        <v>74.0</v>
      </c>
      <c r="H737" s="102"/>
      <c r="I737" s="102"/>
      <c r="J737" s="102"/>
      <c r="K737" s="102"/>
      <c r="L737" s="102"/>
      <c r="M737" s="102"/>
      <c r="N737" s="102"/>
      <c r="O737" s="102"/>
      <c r="P737" s="102"/>
      <c r="Q737" s="102"/>
      <c r="R737" s="102"/>
      <c r="S737" s="102"/>
      <c r="T737" s="102"/>
      <c r="U737" s="102"/>
      <c r="V737" s="102"/>
      <c r="W737" s="102"/>
      <c r="X737" s="102"/>
      <c r="Y737" s="102"/>
      <c r="Z737" s="102"/>
      <c r="AA737" s="102"/>
      <c r="AB737" s="102"/>
    </row>
    <row r="738" ht="12.75" customHeight="1">
      <c r="A738" s="102">
        <v>3786.0</v>
      </c>
      <c r="B738" s="103">
        <v>39239.0</v>
      </c>
      <c r="C738" s="102" t="s">
        <v>6814</v>
      </c>
      <c r="D738" s="102" t="s">
        <v>8</v>
      </c>
      <c r="E738" s="102">
        <v>47.0</v>
      </c>
      <c r="F738" s="102">
        <v>3900.0</v>
      </c>
      <c r="G738" s="102">
        <v>71.0</v>
      </c>
      <c r="H738" s="102"/>
      <c r="I738" s="102"/>
      <c r="J738" s="102"/>
      <c r="K738" s="102"/>
      <c r="L738" s="102"/>
      <c r="M738" s="102"/>
      <c r="N738" s="102"/>
      <c r="O738" s="102"/>
      <c r="P738" s="102"/>
      <c r="Q738" s="102"/>
      <c r="R738" s="102"/>
      <c r="S738" s="102"/>
      <c r="T738" s="102"/>
      <c r="U738" s="102"/>
      <c r="V738" s="102"/>
      <c r="W738" s="102"/>
      <c r="X738" s="102"/>
      <c r="Y738" s="102"/>
      <c r="Z738" s="102"/>
      <c r="AA738" s="102"/>
      <c r="AB738" s="102"/>
    </row>
    <row r="739" ht="12.75" customHeight="1">
      <c r="A739" s="102">
        <v>3787.0</v>
      </c>
      <c r="B739" s="103">
        <v>39239.0</v>
      </c>
      <c r="C739" s="102" t="s">
        <v>6814</v>
      </c>
      <c r="D739" s="102" t="s">
        <v>8</v>
      </c>
      <c r="E739" s="102">
        <v>48.0</v>
      </c>
      <c r="F739" s="102">
        <v>5700.0</v>
      </c>
      <c r="G739" s="102">
        <v>85.0</v>
      </c>
      <c r="H739" s="102"/>
      <c r="I739" s="102"/>
      <c r="J739" s="102"/>
      <c r="K739" s="102"/>
      <c r="L739" s="102"/>
      <c r="M739" s="102"/>
      <c r="N739" s="102"/>
      <c r="O739" s="102"/>
      <c r="P739" s="102"/>
      <c r="Q739" s="102"/>
      <c r="R739" s="102"/>
      <c r="S739" s="102"/>
      <c r="T739" s="102"/>
      <c r="U739" s="102"/>
      <c r="V739" s="102"/>
      <c r="W739" s="102"/>
      <c r="X739" s="102"/>
      <c r="Y739" s="102"/>
      <c r="Z739" s="102"/>
      <c r="AA739" s="102"/>
      <c r="AB739" s="102"/>
    </row>
    <row r="740" ht="12.75" customHeight="1">
      <c r="A740" s="102">
        <v>3788.0</v>
      </c>
      <c r="B740" s="103">
        <v>39239.0</v>
      </c>
      <c r="C740" s="102" t="s">
        <v>6814</v>
      </c>
      <c r="D740" s="102" t="s">
        <v>8</v>
      </c>
      <c r="E740" s="102">
        <v>47.0</v>
      </c>
      <c r="F740" s="102">
        <v>5100.0</v>
      </c>
      <c r="G740" s="102">
        <v>80.0</v>
      </c>
      <c r="H740" s="102"/>
      <c r="I740" s="102"/>
      <c r="J740" s="102"/>
      <c r="K740" s="102"/>
      <c r="L740" s="102"/>
      <c r="M740" s="102"/>
      <c r="N740" s="102"/>
      <c r="O740" s="102"/>
      <c r="P740" s="102"/>
      <c r="Q740" s="102"/>
      <c r="R740" s="102"/>
      <c r="S740" s="102"/>
      <c r="T740" s="102"/>
      <c r="U740" s="102"/>
      <c r="V740" s="102"/>
      <c r="W740" s="102"/>
      <c r="X740" s="102"/>
      <c r="Y740" s="102"/>
      <c r="Z740" s="102"/>
      <c r="AA740" s="102"/>
      <c r="AB740" s="102"/>
    </row>
    <row r="741" ht="12.75" customHeight="1">
      <c r="A741" s="102">
        <v>3790.0</v>
      </c>
      <c r="B741" s="103">
        <v>39239.0</v>
      </c>
      <c r="C741" s="102" t="s">
        <v>6814</v>
      </c>
      <c r="D741" s="102" t="s">
        <v>8</v>
      </c>
      <c r="E741" s="102">
        <v>50.0</v>
      </c>
      <c r="F741" s="102">
        <v>5100.0</v>
      </c>
      <c r="G741" s="102">
        <v>80.0</v>
      </c>
      <c r="H741" s="102"/>
      <c r="I741" s="102"/>
      <c r="J741" s="102"/>
      <c r="K741" s="102"/>
      <c r="L741" s="102"/>
      <c r="M741" s="102"/>
      <c r="N741" s="102"/>
      <c r="O741" s="102"/>
      <c r="P741" s="102"/>
      <c r="Q741" s="102"/>
      <c r="R741" s="102"/>
      <c r="S741" s="102"/>
      <c r="T741" s="102"/>
      <c r="U741" s="102"/>
      <c r="V741" s="102"/>
      <c r="W741" s="102"/>
      <c r="X741" s="102"/>
      <c r="Y741" s="102"/>
      <c r="Z741" s="102"/>
      <c r="AA741" s="102"/>
      <c r="AB741" s="102"/>
    </row>
    <row r="742" ht="12.75" customHeight="1">
      <c r="A742" s="102">
        <v>3791.0</v>
      </c>
      <c r="B742" s="103">
        <v>39239.0</v>
      </c>
      <c r="C742" s="102" t="s">
        <v>6814</v>
      </c>
      <c r="D742" s="102" t="s">
        <v>8</v>
      </c>
      <c r="E742" s="102">
        <v>64.0</v>
      </c>
      <c r="F742" s="102">
        <v>4000.0</v>
      </c>
      <c r="G742" s="102">
        <v>74.0</v>
      </c>
      <c r="H742" s="102"/>
      <c r="I742" s="102"/>
      <c r="J742" s="102"/>
      <c r="K742" s="102"/>
      <c r="L742" s="102"/>
      <c r="M742" s="102"/>
      <c r="N742" s="102"/>
      <c r="O742" s="102"/>
      <c r="P742" s="102"/>
      <c r="Q742" s="102"/>
      <c r="R742" s="102"/>
      <c r="S742" s="102"/>
      <c r="T742" s="102"/>
      <c r="U742" s="102"/>
      <c r="V742" s="102"/>
      <c r="W742" s="102"/>
      <c r="X742" s="102"/>
      <c r="Y742" s="102"/>
      <c r="Z742" s="102"/>
      <c r="AA742" s="102"/>
      <c r="AB742" s="102"/>
    </row>
    <row r="743" ht="12.75" customHeight="1">
      <c r="A743" s="102">
        <v>3792.0</v>
      </c>
      <c r="B743" s="103">
        <v>39239.0</v>
      </c>
      <c r="C743" s="102" t="s">
        <v>6814</v>
      </c>
      <c r="D743" s="102" t="s">
        <v>8</v>
      </c>
      <c r="E743" s="102">
        <v>61.0</v>
      </c>
      <c r="F743" s="102">
        <v>5200.0</v>
      </c>
      <c r="G743" s="102">
        <v>82.0</v>
      </c>
      <c r="H743" s="102"/>
      <c r="I743" s="102"/>
      <c r="J743" s="102"/>
      <c r="K743" s="102"/>
      <c r="L743" s="102"/>
      <c r="M743" s="102"/>
      <c r="N743" s="102"/>
      <c r="O743" s="102"/>
      <c r="P743" s="102"/>
      <c r="Q743" s="102"/>
      <c r="R743" s="102"/>
      <c r="S743" s="102"/>
      <c r="T743" s="102"/>
      <c r="U743" s="102"/>
      <c r="V743" s="102"/>
      <c r="W743" s="102"/>
      <c r="X743" s="102"/>
      <c r="Y743" s="102"/>
      <c r="Z743" s="102"/>
      <c r="AA743" s="102"/>
      <c r="AB743" s="102"/>
    </row>
    <row r="744" ht="12.75" customHeight="1">
      <c r="A744" s="102">
        <v>3793.0</v>
      </c>
      <c r="B744" s="103">
        <v>39239.0</v>
      </c>
      <c r="C744" s="102" t="s">
        <v>6814</v>
      </c>
      <c r="D744" s="102" t="s">
        <v>8</v>
      </c>
      <c r="E744" s="102">
        <v>54.0</v>
      </c>
      <c r="F744" s="102">
        <v>3800.0</v>
      </c>
      <c r="G744" s="102">
        <v>73.0</v>
      </c>
      <c r="H744" s="102"/>
      <c r="I744" s="102"/>
      <c r="J744" s="102"/>
      <c r="K744" s="102"/>
      <c r="L744" s="102"/>
      <c r="M744" s="102"/>
      <c r="N744" s="102"/>
      <c r="O744" s="102"/>
      <c r="P744" s="102"/>
      <c r="Q744" s="102"/>
      <c r="R744" s="102"/>
      <c r="S744" s="102"/>
      <c r="T744" s="102"/>
      <c r="U744" s="102"/>
      <c r="V744" s="102"/>
      <c r="W744" s="102"/>
      <c r="X744" s="102"/>
      <c r="Y744" s="102"/>
      <c r="Z744" s="102"/>
      <c r="AA744" s="102"/>
      <c r="AB744" s="102"/>
    </row>
    <row r="745" ht="12.75" customHeight="1">
      <c r="A745" s="102">
        <v>3794.0</v>
      </c>
      <c r="B745" s="103">
        <v>39239.0</v>
      </c>
      <c r="C745" s="102" t="s">
        <v>6814</v>
      </c>
      <c r="D745" s="102" t="s">
        <v>8</v>
      </c>
      <c r="E745" s="102">
        <v>98.0</v>
      </c>
      <c r="F745" s="102">
        <v>5000.0</v>
      </c>
      <c r="G745" s="102">
        <v>75.0</v>
      </c>
      <c r="H745" s="102"/>
      <c r="I745" s="102"/>
      <c r="J745" s="102"/>
      <c r="K745" s="102"/>
      <c r="L745" s="102"/>
      <c r="M745" s="102"/>
      <c r="N745" s="102"/>
      <c r="O745" s="102"/>
      <c r="P745" s="102"/>
      <c r="Q745" s="102"/>
      <c r="R745" s="102"/>
      <c r="S745" s="102"/>
      <c r="T745" s="102"/>
      <c r="U745" s="102"/>
      <c r="V745" s="102"/>
      <c r="W745" s="102"/>
      <c r="X745" s="102"/>
      <c r="Y745" s="102"/>
      <c r="Z745" s="102"/>
      <c r="AA745" s="102"/>
      <c r="AB745" s="102"/>
    </row>
    <row r="746" ht="12.75" customHeight="1">
      <c r="A746" s="102">
        <v>3795.0</v>
      </c>
      <c r="B746" s="103">
        <v>39239.0</v>
      </c>
      <c r="C746" s="102" t="s">
        <v>6814</v>
      </c>
      <c r="D746" s="102" t="s">
        <v>8</v>
      </c>
      <c r="E746" s="102">
        <v>98.0</v>
      </c>
      <c r="F746" s="102">
        <v>4500.0</v>
      </c>
      <c r="G746" s="102">
        <v>74.0</v>
      </c>
      <c r="H746" s="102"/>
      <c r="I746" s="102"/>
      <c r="J746" s="102"/>
      <c r="K746" s="102"/>
      <c r="L746" s="102"/>
      <c r="M746" s="102"/>
      <c r="N746" s="102"/>
      <c r="O746" s="102"/>
      <c r="P746" s="102"/>
      <c r="Q746" s="102"/>
      <c r="R746" s="102"/>
      <c r="S746" s="102"/>
      <c r="T746" s="102"/>
      <c r="U746" s="102"/>
      <c r="V746" s="102"/>
      <c r="W746" s="102"/>
      <c r="X746" s="102"/>
      <c r="Y746" s="102"/>
      <c r="Z746" s="102"/>
      <c r="AA746" s="102"/>
      <c r="AB746" s="102"/>
    </row>
    <row r="747" ht="12.75" customHeight="1">
      <c r="A747" s="102">
        <v>3796.0</v>
      </c>
      <c r="B747" s="103">
        <v>39241.0</v>
      </c>
      <c r="C747" s="102" t="s">
        <v>6814</v>
      </c>
      <c r="D747" s="102" t="s">
        <v>8</v>
      </c>
      <c r="E747" s="102" t="s">
        <v>6838</v>
      </c>
      <c r="F747" s="102">
        <v>4200.0</v>
      </c>
      <c r="G747" s="102">
        <v>72.0</v>
      </c>
      <c r="H747" s="102"/>
      <c r="I747" s="102"/>
      <c r="J747" s="102"/>
      <c r="K747" s="102"/>
      <c r="L747" s="102"/>
      <c r="M747" s="102"/>
      <c r="N747" s="102"/>
      <c r="O747" s="102"/>
      <c r="P747" s="102"/>
      <c r="Q747" s="102"/>
      <c r="R747" s="102"/>
      <c r="S747" s="102"/>
      <c r="T747" s="102"/>
      <c r="U747" s="102"/>
      <c r="V747" s="102"/>
      <c r="W747" s="102"/>
      <c r="X747" s="102"/>
      <c r="Y747" s="102"/>
      <c r="Z747" s="102"/>
      <c r="AA747" s="102"/>
      <c r="AB747" s="102"/>
    </row>
    <row r="748" ht="12.75" customHeight="1">
      <c r="A748" s="106">
        <v>3797.0</v>
      </c>
      <c r="B748" s="107">
        <v>39241.0</v>
      </c>
      <c r="C748" s="102" t="s">
        <v>6814</v>
      </c>
      <c r="D748" s="106" t="s">
        <v>6380</v>
      </c>
      <c r="E748" s="106" t="s">
        <v>6840</v>
      </c>
      <c r="F748" s="106">
        <v>4900.0</v>
      </c>
      <c r="G748" s="106">
        <v>77.0</v>
      </c>
      <c r="H748" s="102"/>
      <c r="I748" s="102"/>
      <c r="J748" s="102"/>
      <c r="K748" s="102"/>
      <c r="L748" s="102"/>
      <c r="M748" s="102"/>
      <c r="N748" s="102"/>
      <c r="O748" s="102"/>
      <c r="P748" s="102"/>
      <c r="Q748" s="102"/>
      <c r="R748" s="102"/>
      <c r="S748" s="102"/>
      <c r="T748" s="102"/>
      <c r="U748" s="102"/>
      <c r="V748" s="102"/>
      <c r="W748" s="102"/>
      <c r="X748" s="102"/>
      <c r="Y748" s="102"/>
      <c r="Z748" s="102"/>
      <c r="AA748" s="102"/>
      <c r="AB748" s="102"/>
    </row>
    <row r="749" ht="12.75" customHeight="1">
      <c r="A749" s="102">
        <v>3798.0</v>
      </c>
      <c r="B749" s="103">
        <v>39241.0</v>
      </c>
      <c r="C749" s="102" t="s">
        <v>6814</v>
      </c>
      <c r="D749" s="102" t="s">
        <v>8</v>
      </c>
      <c r="E749" s="102" t="s">
        <v>6819</v>
      </c>
      <c r="F749" s="102">
        <v>3900.0</v>
      </c>
      <c r="G749" s="102">
        <v>74.0</v>
      </c>
      <c r="H749" s="102"/>
      <c r="I749" s="102"/>
      <c r="J749" s="102"/>
      <c r="K749" s="102"/>
      <c r="L749" s="102"/>
      <c r="M749" s="102"/>
      <c r="N749" s="102"/>
      <c r="O749" s="102"/>
      <c r="P749" s="102"/>
      <c r="Q749" s="102"/>
      <c r="R749" s="102"/>
      <c r="S749" s="102"/>
      <c r="T749" s="102"/>
      <c r="U749" s="102"/>
      <c r="V749" s="102"/>
      <c r="W749" s="102"/>
      <c r="X749" s="102"/>
      <c r="Y749" s="102"/>
      <c r="Z749" s="102"/>
      <c r="AA749" s="102"/>
      <c r="AB749" s="102"/>
    </row>
    <row r="750" ht="12.75" customHeight="1">
      <c r="A750" s="102">
        <v>3700.0</v>
      </c>
      <c r="B750" s="103">
        <v>39242.0</v>
      </c>
      <c r="C750" s="102" t="s">
        <v>6814</v>
      </c>
      <c r="D750" s="102" t="s">
        <v>8</v>
      </c>
      <c r="E750" s="102">
        <v>48.0</v>
      </c>
      <c r="F750" s="102">
        <v>5100.0</v>
      </c>
      <c r="G750" s="102">
        <v>77.0</v>
      </c>
      <c r="H750" s="102"/>
      <c r="I750" s="102"/>
      <c r="J750" s="102"/>
      <c r="K750" s="102"/>
      <c r="L750" s="102"/>
      <c r="M750" s="102"/>
      <c r="N750" s="102"/>
      <c r="O750" s="102"/>
      <c r="P750" s="102"/>
      <c r="Q750" s="102"/>
      <c r="R750" s="102"/>
      <c r="S750" s="102"/>
      <c r="T750" s="102"/>
      <c r="U750" s="102"/>
      <c r="V750" s="102"/>
      <c r="W750" s="102"/>
      <c r="X750" s="102"/>
      <c r="Y750" s="102"/>
      <c r="Z750" s="102"/>
      <c r="AA750" s="102"/>
      <c r="AB750" s="102"/>
    </row>
    <row r="751" ht="12.75" customHeight="1">
      <c r="A751" s="106">
        <v>3701.0</v>
      </c>
      <c r="B751" s="107">
        <v>39242.0</v>
      </c>
      <c r="C751" s="102" t="s">
        <v>6814</v>
      </c>
      <c r="D751" s="106" t="s">
        <v>6380</v>
      </c>
      <c r="E751" s="106" t="s">
        <v>6841</v>
      </c>
      <c r="F751" s="106">
        <v>3800.0</v>
      </c>
      <c r="G751" s="106">
        <v>74.0</v>
      </c>
      <c r="H751" s="102"/>
      <c r="I751" s="102"/>
      <c r="J751" s="102"/>
      <c r="K751" s="102"/>
      <c r="L751" s="102"/>
      <c r="M751" s="102"/>
      <c r="N751" s="102"/>
      <c r="O751" s="102"/>
      <c r="P751" s="102"/>
      <c r="Q751" s="102"/>
      <c r="R751" s="102"/>
      <c r="S751" s="102"/>
      <c r="T751" s="102"/>
      <c r="U751" s="102"/>
      <c r="V751" s="102"/>
      <c r="W751" s="102"/>
      <c r="X751" s="102"/>
      <c r="Y751" s="102"/>
      <c r="Z751" s="102"/>
      <c r="AA751" s="102"/>
      <c r="AB751" s="102"/>
    </row>
    <row r="752" ht="12.75" customHeight="1">
      <c r="A752" s="106">
        <v>3702.0</v>
      </c>
      <c r="B752" s="107">
        <v>39242.0</v>
      </c>
      <c r="C752" s="102" t="s">
        <v>6814</v>
      </c>
      <c r="D752" s="106" t="s">
        <v>8</v>
      </c>
      <c r="E752" s="106" t="s">
        <v>6824</v>
      </c>
      <c r="F752" s="106">
        <v>5300.0</v>
      </c>
      <c r="G752" s="106">
        <v>83.0</v>
      </c>
      <c r="H752" s="102"/>
      <c r="I752" s="102"/>
      <c r="J752" s="102"/>
      <c r="K752" s="102"/>
      <c r="L752" s="102"/>
      <c r="M752" s="102"/>
      <c r="N752" s="102"/>
      <c r="O752" s="102"/>
      <c r="P752" s="102"/>
      <c r="Q752" s="102"/>
      <c r="R752" s="102"/>
      <c r="S752" s="102"/>
      <c r="T752" s="102"/>
      <c r="U752" s="102"/>
      <c r="V752" s="102"/>
      <c r="W752" s="102"/>
      <c r="X752" s="102"/>
      <c r="Y752" s="102"/>
      <c r="Z752" s="102"/>
      <c r="AA752" s="102"/>
      <c r="AB752" s="102"/>
    </row>
    <row r="753" ht="12.75" customHeight="1">
      <c r="A753" s="106">
        <v>3703.0</v>
      </c>
      <c r="B753" s="107">
        <v>39242.0</v>
      </c>
      <c r="C753" s="102" t="s">
        <v>6814</v>
      </c>
      <c r="D753" s="106" t="s">
        <v>6380</v>
      </c>
      <c r="E753" s="106" t="s">
        <v>6826</v>
      </c>
      <c r="F753" s="106">
        <v>4500.0</v>
      </c>
      <c r="G753" s="106">
        <v>78.0</v>
      </c>
      <c r="H753" s="102"/>
      <c r="I753" s="102"/>
      <c r="J753" s="102"/>
      <c r="K753" s="102"/>
      <c r="L753" s="102"/>
      <c r="M753" s="102"/>
      <c r="N753" s="102"/>
      <c r="O753" s="102"/>
      <c r="P753" s="102"/>
      <c r="Q753" s="102"/>
      <c r="R753" s="102"/>
      <c r="S753" s="102"/>
      <c r="T753" s="102"/>
      <c r="U753" s="102"/>
      <c r="V753" s="102"/>
      <c r="W753" s="102"/>
      <c r="X753" s="102"/>
      <c r="Y753" s="102"/>
      <c r="Z753" s="102"/>
      <c r="AA753" s="102"/>
      <c r="AB753" s="102"/>
    </row>
    <row r="754" ht="12.75" customHeight="1">
      <c r="A754" s="106">
        <v>3704.0</v>
      </c>
      <c r="B754" s="107">
        <v>39242.0</v>
      </c>
      <c r="C754" s="102" t="s">
        <v>6814</v>
      </c>
      <c r="D754" s="106" t="s">
        <v>6380</v>
      </c>
      <c r="E754" s="106" t="s">
        <v>6842</v>
      </c>
      <c r="F754" s="106">
        <v>6000.0</v>
      </c>
      <c r="G754" s="106">
        <v>83.0</v>
      </c>
      <c r="H754" s="102"/>
      <c r="I754" s="102"/>
      <c r="J754" s="102"/>
      <c r="K754" s="102"/>
      <c r="L754" s="102"/>
      <c r="M754" s="102"/>
      <c r="N754" s="102"/>
      <c r="O754" s="102"/>
      <c r="P754" s="102"/>
      <c r="Q754" s="102"/>
      <c r="R754" s="102"/>
      <c r="S754" s="102"/>
      <c r="T754" s="102"/>
      <c r="U754" s="102"/>
      <c r="V754" s="102"/>
      <c r="W754" s="102"/>
      <c r="X754" s="102"/>
      <c r="Y754" s="102"/>
      <c r="Z754" s="102"/>
      <c r="AA754" s="102"/>
      <c r="AB754" s="102"/>
    </row>
    <row r="755" ht="12.75" customHeight="1">
      <c r="A755" s="102">
        <v>3789.0</v>
      </c>
      <c r="B755" s="103">
        <v>39242.0</v>
      </c>
      <c r="C755" s="102" t="s">
        <v>6814</v>
      </c>
      <c r="D755" s="102" t="s">
        <v>8</v>
      </c>
      <c r="E755" s="102">
        <v>47.0</v>
      </c>
      <c r="F755" s="102">
        <v>4400.0</v>
      </c>
      <c r="G755" s="102">
        <v>77.0</v>
      </c>
      <c r="H755" s="102"/>
      <c r="I755" s="102"/>
      <c r="J755" s="102"/>
      <c r="K755" s="102"/>
      <c r="L755" s="102"/>
      <c r="M755" s="102"/>
      <c r="N755" s="102"/>
      <c r="O755" s="102"/>
      <c r="P755" s="102"/>
      <c r="Q755" s="102"/>
      <c r="R755" s="102"/>
      <c r="S755" s="102"/>
      <c r="T755" s="102"/>
      <c r="U755" s="102"/>
      <c r="V755" s="102"/>
      <c r="W755" s="102"/>
      <c r="X755" s="102"/>
      <c r="Y755" s="102"/>
      <c r="Z755" s="102"/>
      <c r="AA755" s="102"/>
      <c r="AB755" s="102"/>
    </row>
    <row r="756" ht="12.75" customHeight="1">
      <c r="A756" s="102">
        <v>3799.0</v>
      </c>
      <c r="B756" s="103">
        <v>39242.0</v>
      </c>
      <c r="C756" s="102" t="s">
        <v>6814</v>
      </c>
      <c r="D756" s="102" t="s">
        <v>8</v>
      </c>
      <c r="E756" s="102">
        <v>48.0</v>
      </c>
      <c r="F756" s="102">
        <v>3800.0</v>
      </c>
      <c r="G756" s="102">
        <v>74.0</v>
      </c>
      <c r="H756" s="102"/>
      <c r="I756" s="102"/>
      <c r="J756" s="102"/>
      <c r="K756" s="102"/>
      <c r="L756" s="102"/>
      <c r="M756" s="102"/>
      <c r="N756" s="102"/>
      <c r="O756" s="102"/>
      <c r="P756" s="102"/>
      <c r="Q756" s="102"/>
      <c r="R756" s="102"/>
      <c r="S756" s="102"/>
      <c r="T756" s="102"/>
      <c r="U756" s="102"/>
      <c r="V756" s="102"/>
      <c r="W756" s="102"/>
      <c r="X756" s="102"/>
      <c r="Y756" s="102"/>
      <c r="Z756" s="102"/>
      <c r="AA756" s="102"/>
      <c r="AB756" s="102"/>
    </row>
    <row r="757" ht="12.75" customHeight="1">
      <c r="A757" s="102">
        <v>3705.0</v>
      </c>
      <c r="B757" s="103">
        <v>39243.0</v>
      </c>
      <c r="C757" s="102" t="s">
        <v>6814</v>
      </c>
      <c r="D757" s="102" t="s">
        <v>8</v>
      </c>
      <c r="E757" s="102">
        <v>64.0</v>
      </c>
      <c r="F757" s="102">
        <v>4200.0</v>
      </c>
      <c r="G757" s="102">
        <v>76.0</v>
      </c>
      <c r="H757" s="102"/>
      <c r="I757" s="102"/>
      <c r="J757" s="102"/>
      <c r="K757" s="102"/>
      <c r="L757" s="102"/>
      <c r="M757" s="102"/>
      <c r="N757" s="102"/>
      <c r="O757" s="102"/>
      <c r="P757" s="102"/>
      <c r="Q757" s="102"/>
      <c r="R757" s="102"/>
      <c r="S757" s="102"/>
      <c r="T757" s="102"/>
      <c r="U757" s="102"/>
      <c r="V757" s="102"/>
      <c r="W757" s="102"/>
      <c r="X757" s="102"/>
      <c r="Y757" s="102"/>
      <c r="Z757" s="102"/>
      <c r="AA757" s="102"/>
      <c r="AB757" s="102"/>
    </row>
    <row r="758" ht="12.75" customHeight="1">
      <c r="A758" s="102">
        <v>3706.0</v>
      </c>
      <c r="B758" s="103">
        <v>39244.0</v>
      </c>
      <c r="C758" s="102" t="s">
        <v>6814</v>
      </c>
      <c r="D758" s="102" t="s">
        <v>8</v>
      </c>
      <c r="E758" s="102">
        <v>48.0</v>
      </c>
      <c r="F758" s="102">
        <v>6000.0</v>
      </c>
      <c r="G758" s="102">
        <v>86.0</v>
      </c>
      <c r="H758" s="102"/>
      <c r="I758" s="102"/>
      <c r="J758" s="102"/>
      <c r="K758" s="102"/>
      <c r="L758" s="102"/>
      <c r="M758" s="102"/>
      <c r="N758" s="102"/>
      <c r="O758" s="102"/>
      <c r="P758" s="102"/>
      <c r="Q758" s="102"/>
      <c r="R758" s="102"/>
      <c r="S758" s="102"/>
      <c r="T758" s="102"/>
      <c r="U758" s="102"/>
      <c r="V758" s="102"/>
      <c r="W758" s="102"/>
      <c r="X758" s="102"/>
      <c r="Y758" s="102"/>
      <c r="Z758" s="102"/>
      <c r="AA758" s="102"/>
      <c r="AB758" s="102"/>
    </row>
    <row r="759" ht="12.75" customHeight="1">
      <c r="A759" s="102">
        <v>3707.0</v>
      </c>
      <c r="B759" s="103">
        <v>39244.0</v>
      </c>
      <c r="C759" s="102" t="s">
        <v>6814</v>
      </c>
      <c r="D759" s="102" t="s">
        <v>8</v>
      </c>
      <c r="E759" s="102">
        <v>49.0</v>
      </c>
      <c r="F759" s="102">
        <v>3700.0</v>
      </c>
      <c r="G759" s="102">
        <v>72.0</v>
      </c>
      <c r="H759" s="102"/>
      <c r="I759" s="102"/>
      <c r="J759" s="102"/>
      <c r="K759" s="102"/>
      <c r="L759" s="102"/>
      <c r="M759" s="102"/>
      <c r="N759" s="102"/>
      <c r="O759" s="102"/>
      <c r="P759" s="102"/>
      <c r="Q759" s="102"/>
      <c r="R759" s="102"/>
      <c r="S759" s="102"/>
      <c r="T759" s="102"/>
      <c r="U759" s="102"/>
      <c r="V759" s="102"/>
      <c r="W759" s="102"/>
      <c r="X759" s="102"/>
      <c r="Y759" s="102"/>
      <c r="Z759" s="102"/>
      <c r="AA759" s="102"/>
      <c r="AB759" s="102"/>
    </row>
    <row r="760" ht="12.75" customHeight="1">
      <c r="A760" s="102">
        <v>3708.0</v>
      </c>
      <c r="B760" s="103">
        <v>39244.0</v>
      </c>
      <c r="C760" s="102" t="s">
        <v>6814</v>
      </c>
      <c r="D760" s="102" t="s">
        <v>8</v>
      </c>
      <c r="E760" s="102">
        <v>50.0</v>
      </c>
      <c r="F760" s="102">
        <v>5200.0</v>
      </c>
      <c r="G760" s="102">
        <v>79.0</v>
      </c>
      <c r="H760" s="102"/>
      <c r="I760" s="102"/>
      <c r="J760" s="102"/>
      <c r="K760" s="102"/>
      <c r="L760" s="102"/>
      <c r="M760" s="102"/>
      <c r="N760" s="102"/>
      <c r="O760" s="102"/>
      <c r="P760" s="102"/>
      <c r="Q760" s="102"/>
      <c r="R760" s="102"/>
      <c r="S760" s="102"/>
      <c r="T760" s="102"/>
      <c r="U760" s="102"/>
      <c r="V760" s="102"/>
      <c r="W760" s="102"/>
      <c r="X760" s="102"/>
      <c r="Y760" s="102"/>
      <c r="Z760" s="102"/>
      <c r="AA760" s="102"/>
      <c r="AB760" s="102"/>
    </row>
    <row r="761" ht="12.75" customHeight="1">
      <c r="A761" s="106">
        <v>3709.0</v>
      </c>
      <c r="B761" s="107">
        <v>39244.0</v>
      </c>
      <c r="C761" s="102" t="s">
        <v>6814</v>
      </c>
      <c r="D761" s="106" t="s">
        <v>6380</v>
      </c>
      <c r="E761" s="106" t="s">
        <v>6830</v>
      </c>
      <c r="F761" s="106">
        <v>5900.0</v>
      </c>
      <c r="G761" s="106">
        <v>82.0</v>
      </c>
      <c r="H761" s="102"/>
      <c r="I761" s="102"/>
      <c r="J761" s="102"/>
      <c r="K761" s="102"/>
      <c r="L761" s="102"/>
      <c r="M761" s="102"/>
      <c r="N761" s="102"/>
      <c r="O761" s="102"/>
      <c r="P761" s="102"/>
      <c r="Q761" s="102"/>
      <c r="R761" s="102"/>
      <c r="S761" s="102"/>
      <c r="T761" s="102"/>
      <c r="U761" s="102"/>
      <c r="V761" s="102"/>
      <c r="W761" s="102"/>
      <c r="X761" s="102"/>
      <c r="Y761" s="102"/>
      <c r="Z761" s="102"/>
      <c r="AA761" s="102"/>
      <c r="AB761" s="102"/>
    </row>
    <row r="762" ht="12.75" customHeight="1">
      <c r="A762" s="102">
        <v>3710.0</v>
      </c>
      <c r="B762" s="103">
        <v>39244.0</v>
      </c>
      <c r="C762" s="102" t="s">
        <v>6814</v>
      </c>
      <c r="D762" s="102" t="s">
        <v>8</v>
      </c>
      <c r="E762" s="102">
        <v>53.0</v>
      </c>
      <c r="F762" s="102">
        <v>3700.0</v>
      </c>
      <c r="G762" s="102">
        <v>70.0</v>
      </c>
      <c r="H762" s="102"/>
      <c r="I762" s="102"/>
      <c r="J762" s="102"/>
      <c r="K762" s="102"/>
      <c r="L762" s="102"/>
      <c r="M762" s="102"/>
      <c r="N762" s="102"/>
      <c r="O762" s="102"/>
      <c r="P762" s="102"/>
      <c r="Q762" s="102"/>
      <c r="R762" s="102"/>
      <c r="S762" s="102"/>
      <c r="T762" s="102"/>
      <c r="U762" s="102"/>
      <c r="V762" s="102"/>
      <c r="W762" s="102"/>
      <c r="X762" s="102"/>
      <c r="Y762" s="102"/>
      <c r="Z762" s="102"/>
      <c r="AA762" s="102"/>
      <c r="AB762" s="102"/>
    </row>
    <row r="763" ht="12.75" customHeight="1">
      <c r="A763" s="102">
        <v>3711.0</v>
      </c>
      <c r="B763" s="103">
        <v>39244.0</v>
      </c>
      <c r="C763" s="102" t="s">
        <v>6814</v>
      </c>
      <c r="D763" s="102" t="s">
        <v>8</v>
      </c>
      <c r="E763" s="102">
        <v>52.0</v>
      </c>
      <c r="F763" s="102">
        <v>4600.0</v>
      </c>
      <c r="G763" s="102">
        <v>76.0</v>
      </c>
      <c r="H763" s="102"/>
      <c r="I763" s="102"/>
      <c r="J763" s="102"/>
      <c r="K763" s="102"/>
      <c r="L763" s="102"/>
      <c r="M763" s="102"/>
      <c r="N763" s="102"/>
      <c r="O763" s="102"/>
      <c r="P763" s="102"/>
      <c r="Q763" s="102"/>
      <c r="R763" s="102"/>
      <c r="S763" s="102"/>
      <c r="T763" s="102"/>
      <c r="U763" s="102"/>
      <c r="V763" s="102"/>
      <c r="W763" s="102"/>
      <c r="X763" s="102"/>
      <c r="Y763" s="102"/>
      <c r="Z763" s="102"/>
      <c r="AA763" s="102"/>
      <c r="AB763" s="102"/>
    </row>
    <row r="764" ht="12.75" customHeight="1">
      <c r="A764" s="102">
        <v>3712.0</v>
      </c>
      <c r="B764" s="103">
        <v>39245.0</v>
      </c>
      <c r="C764" s="102" t="s">
        <v>6814</v>
      </c>
      <c r="D764" s="102" t="s">
        <v>8</v>
      </c>
      <c r="E764" s="102" t="s">
        <v>6838</v>
      </c>
      <c r="F764" s="102">
        <v>4300.0</v>
      </c>
      <c r="G764" s="102">
        <v>72.0</v>
      </c>
      <c r="H764" s="102"/>
      <c r="I764" s="102"/>
      <c r="J764" s="102"/>
      <c r="K764" s="102"/>
      <c r="L764" s="102"/>
      <c r="M764" s="102"/>
      <c r="N764" s="102"/>
      <c r="O764" s="102"/>
      <c r="P764" s="102"/>
      <c r="Q764" s="102"/>
      <c r="R764" s="102"/>
      <c r="S764" s="102"/>
      <c r="T764" s="102"/>
      <c r="U764" s="102"/>
      <c r="V764" s="102"/>
      <c r="W764" s="102"/>
      <c r="X764" s="102"/>
      <c r="Y764" s="102"/>
      <c r="Z764" s="102"/>
      <c r="AA764" s="102"/>
      <c r="AB764" s="102"/>
    </row>
    <row r="765" ht="12.75" customHeight="1">
      <c r="A765" s="106">
        <v>3713.0</v>
      </c>
      <c r="B765" s="107">
        <v>39245.0</v>
      </c>
      <c r="C765" s="102" t="s">
        <v>6814</v>
      </c>
      <c r="D765" s="106" t="s">
        <v>6380</v>
      </c>
      <c r="E765" s="106" t="s">
        <v>6843</v>
      </c>
      <c r="F765" s="106">
        <v>4250.0</v>
      </c>
      <c r="G765" s="106">
        <v>73.0</v>
      </c>
      <c r="H765" s="102"/>
      <c r="I765" s="102"/>
      <c r="J765" s="102"/>
      <c r="K765" s="102"/>
      <c r="L765" s="102"/>
      <c r="M765" s="102"/>
      <c r="N765" s="102"/>
      <c r="O765" s="102"/>
      <c r="P765" s="102"/>
      <c r="Q765" s="102"/>
      <c r="R765" s="102"/>
      <c r="S765" s="102"/>
      <c r="T765" s="102"/>
      <c r="U765" s="102"/>
      <c r="V765" s="102"/>
      <c r="W765" s="102"/>
      <c r="X765" s="102"/>
      <c r="Y765" s="102"/>
      <c r="Z765" s="102"/>
      <c r="AA765" s="102"/>
      <c r="AB765" s="102"/>
    </row>
    <row r="766" ht="12.75" customHeight="1">
      <c r="A766" s="102">
        <v>3714.0</v>
      </c>
      <c r="B766" s="103">
        <v>39245.0</v>
      </c>
      <c r="C766" s="102" t="s">
        <v>6814</v>
      </c>
      <c r="D766" s="102" t="s">
        <v>8</v>
      </c>
      <c r="E766" s="102" t="s">
        <v>6844</v>
      </c>
      <c r="F766" s="102">
        <v>4700.0</v>
      </c>
      <c r="G766" s="102">
        <v>80.0</v>
      </c>
      <c r="H766" s="102"/>
      <c r="I766" s="102"/>
      <c r="J766" s="102"/>
      <c r="K766" s="102"/>
      <c r="L766" s="102"/>
      <c r="M766" s="102"/>
      <c r="N766" s="102"/>
      <c r="O766" s="102"/>
      <c r="P766" s="102"/>
      <c r="Q766" s="102"/>
      <c r="R766" s="102"/>
      <c r="S766" s="102"/>
      <c r="T766" s="102"/>
      <c r="U766" s="102"/>
      <c r="V766" s="102"/>
      <c r="W766" s="102"/>
      <c r="X766" s="102"/>
      <c r="Y766" s="102"/>
      <c r="Z766" s="102"/>
      <c r="AA766" s="102"/>
      <c r="AB766" s="102"/>
    </row>
    <row r="767" ht="12.75" customHeight="1">
      <c r="A767" s="106">
        <v>3715.0</v>
      </c>
      <c r="B767" s="107">
        <v>39245.0</v>
      </c>
      <c r="C767" s="102" t="s">
        <v>6814</v>
      </c>
      <c r="D767" s="106" t="s">
        <v>8</v>
      </c>
      <c r="E767" s="106">
        <v>49.0</v>
      </c>
      <c r="F767" s="106">
        <v>3850.0</v>
      </c>
      <c r="G767" s="106">
        <v>72.0</v>
      </c>
      <c r="H767" s="102"/>
      <c r="I767" s="102"/>
      <c r="J767" s="102"/>
      <c r="K767" s="102"/>
      <c r="L767" s="102"/>
      <c r="M767" s="102"/>
      <c r="N767" s="102"/>
      <c r="O767" s="102"/>
      <c r="P767" s="102"/>
      <c r="Q767" s="102"/>
      <c r="R767" s="102"/>
      <c r="S767" s="102"/>
      <c r="T767" s="102"/>
      <c r="U767" s="102"/>
      <c r="V767" s="102"/>
      <c r="W767" s="102"/>
      <c r="X767" s="102"/>
      <c r="Y767" s="102"/>
      <c r="Z767" s="102"/>
      <c r="AA767" s="102"/>
      <c r="AB767" s="102"/>
    </row>
    <row r="768" ht="12.75" customHeight="1">
      <c r="A768" s="102">
        <v>3716.0</v>
      </c>
      <c r="B768" s="103">
        <v>39246.0</v>
      </c>
      <c r="C768" s="102" t="s">
        <v>6814</v>
      </c>
      <c r="D768" s="102" t="s">
        <v>8</v>
      </c>
      <c r="E768" s="102">
        <v>49.0</v>
      </c>
      <c r="F768" s="102">
        <v>5200.0</v>
      </c>
      <c r="G768" s="102">
        <v>79.0</v>
      </c>
      <c r="H768" s="102"/>
      <c r="I768" s="102"/>
      <c r="J768" s="102"/>
      <c r="K768" s="102"/>
      <c r="L768" s="102"/>
      <c r="M768" s="102"/>
      <c r="N768" s="102"/>
      <c r="O768" s="102"/>
      <c r="P768" s="102"/>
      <c r="Q768" s="102"/>
      <c r="R768" s="102"/>
      <c r="S768" s="102"/>
      <c r="T768" s="102"/>
      <c r="U768" s="102"/>
      <c r="V768" s="102"/>
      <c r="W768" s="102"/>
      <c r="X768" s="102"/>
      <c r="Y768" s="102"/>
      <c r="Z768" s="102"/>
      <c r="AA768" s="102"/>
      <c r="AB768" s="102"/>
    </row>
    <row r="769" ht="12.75" customHeight="1">
      <c r="A769" s="106">
        <v>3717.0</v>
      </c>
      <c r="B769" s="107">
        <v>39246.0</v>
      </c>
      <c r="C769" s="102" t="s">
        <v>6814</v>
      </c>
      <c r="D769" s="106" t="s">
        <v>6380</v>
      </c>
      <c r="E769" s="106" t="s">
        <v>6845</v>
      </c>
      <c r="F769" s="106">
        <v>4000.0</v>
      </c>
      <c r="G769" s="106">
        <v>76.0</v>
      </c>
      <c r="H769" s="102"/>
      <c r="I769" s="102"/>
      <c r="J769" s="102"/>
      <c r="K769" s="102"/>
      <c r="L769" s="102"/>
      <c r="M769" s="102"/>
      <c r="N769" s="102"/>
      <c r="O769" s="102"/>
      <c r="P769" s="102"/>
      <c r="Q769" s="102"/>
      <c r="R769" s="102"/>
      <c r="S769" s="102"/>
      <c r="T769" s="102"/>
      <c r="U769" s="102"/>
      <c r="V769" s="102"/>
      <c r="W769" s="102"/>
      <c r="X769" s="102"/>
      <c r="Y769" s="102"/>
      <c r="Z769" s="102"/>
      <c r="AA769" s="102"/>
      <c r="AB769" s="102"/>
    </row>
    <row r="770" ht="12.75" customHeight="1">
      <c r="A770" s="102">
        <v>3718.0</v>
      </c>
      <c r="B770" s="103">
        <v>39246.0</v>
      </c>
      <c r="C770" s="102" t="s">
        <v>6814</v>
      </c>
      <c r="D770" s="102" t="s">
        <v>8</v>
      </c>
      <c r="E770" s="102">
        <v>47.0</v>
      </c>
      <c r="F770" s="102">
        <v>3800.0</v>
      </c>
      <c r="G770" s="102">
        <v>73.0</v>
      </c>
      <c r="H770" s="102"/>
      <c r="I770" s="102"/>
      <c r="J770" s="102"/>
      <c r="K770" s="102"/>
      <c r="L770" s="102"/>
      <c r="M770" s="102"/>
      <c r="N770" s="102"/>
      <c r="O770" s="102"/>
      <c r="P770" s="102"/>
      <c r="Q770" s="102"/>
      <c r="R770" s="102"/>
      <c r="S770" s="102"/>
      <c r="T770" s="102"/>
      <c r="U770" s="102"/>
      <c r="V770" s="102"/>
      <c r="W770" s="102"/>
      <c r="X770" s="102"/>
      <c r="Y770" s="102"/>
      <c r="Z770" s="102"/>
      <c r="AA770" s="102"/>
      <c r="AB770" s="102"/>
    </row>
    <row r="771" ht="12.75" customHeight="1">
      <c r="A771" s="102">
        <v>3719.0</v>
      </c>
      <c r="B771" s="103">
        <v>39246.0</v>
      </c>
      <c r="C771" s="102" t="s">
        <v>6814</v>
      </c>
      <c r="D771" s="102" t="s">
        <v>8</v>
      </c>
      <c r="E771" s="102">
        <v>52.0</v>
      </c>
      <c r="F771" s="102">
        <v>4200.0</v>
      </c>
      <c r="G771" s="102">
        <v>76.0</v>
      </c>
      <c r="H771" s="102"/>
      <c r="I771" s="102"/>
      <c r="J771" s="102"/>
      <c r="K771" s="102"/>
      <c r="L771" s="102"/>
      <c r="M771" s="102"/>
      <c r="N771" s="102"/>
      <c r="O771" s="102"/>
      <c r="P771" s="102"/>
      <c r="Q771" s="102"/>
      <c r="R771" s="102"/>
      <c r="S771" s="102"/>
      <c r="T771" s="102"/>
      <c r="U771" s="102"/>
      <c r="V771" s="102"/>
      <c r="W771" s="102"/>
      <c r="X771" s="102"/>
      <c r="Y771" s="102"/>
      <c r="Z771" s="102"/>
      <c r="AA771" s="102"/>
      <c r="AB771" s="102"/>
    </row>
    <row r="772" ht="12.75" customHeight="1">
      <c r="A772" s="102">
        <v>3720.0</v>
      </c>
      <c r="B772" s="103">
        <v>39246.0</v>
      </c>
      <c r="C772" s="102" t="s">
        <v>6814</v>
      </c>
      <c r="D772" s="102" t="s">
        <v>8</v>
      </c>
      <c r="E772" s="102">
        <v>52.0</v>
      </c>
      <c r="F772" s="102">
        <v>5200.0</v>
      </c>
      <c r="G772" s="102">
        <v>80.0</v>
      </c>
      <c r="H772" s="102"/>
      <c r="I772" s="102"/>
      <c r="J772" s="102"/>
      <c r="K772" s="102"/>
      <c r="L772" s="102"/>
      <c r="M772" s="102"/>
      <c r="N772" s="102"/>
      <c r="O772" s="102"/>
      <c r="P772" s="102"/>
      <c r="Q772" s="102"/>
      <c r="R772" s="102"/>
      <c r="S772" s="102"/>
      <c r="T772" s="102"/>
      <c r="U772" s="102"/>
      <c r="V772" s="102"/>
      <c r="W772" s="102"/>
      <c r="X772" s="102"/>
      <c r="Y772" s="102"/>
      <c r="Z772" s="102"/>
      <c r="AA772" s="102"/>
      <c r="AB772" s="102"/>
    </row>
    <row r="773" ht="12.75" customHeight="1">
      <c r="A773" s="102">
        <v>3721.0</v>
      </c>
      <c r="B773" s="103">
        <v>39246.0</v>
      </c>
      <c r="C773" s="102" t="s">
        <v>6814</v>
      </c>
      <c r="D773" s="102" t="s">
        <v>8</v>
      </c>
      <c r="E773" s="102">
        <v>52.0</v>
      </c>
      <c r="F773" s="102">
        <v>4900.0</v>
      </c>
      <c r="G773" s="102">
        <v>79.0</v>
      </c>
      <c r="H773" s="102"/>
      <c r="I773" s="102"/>
      <c r="J773" s="102"/>
      <c r="K773" s="102"/>
      <c r="L773" s="102"/>
      <c r="M773" s="102"/>
      <c r="N773" s="102"/>
      <c r="O773" s="102"/>
      <c r="P773" s="102"/>
      <c r="Q773" s="102"/>
      <c r="R773" s="102"/>
      <c r="S773" s="102"/>
      <c r="T773" s="102"/>
      <c r="U773" s="102"/>
      <c r="V773" s="102"/>
      <c r="W773" s="102"/>
      <c r="X773" s="102"/>
      <c r="Y773" s="102"/>
      <c r="Z773" s="102"/>
      <c r="AA773" s="102"/>
      <c r="AB773" s="102"/>
    </row>
    <row r="774" ht="12.75" customHeight="1">
      <c r="A774" s="102">
        <v>3722.0</v>
      </c>
      <c r="B774" s="103">
        <v>39248.0</v>
      </c>
      <c r="C774" s="102" t="s">
        <v>6814</v>
      </c>
      <c r="D774" s="102" t="s">
        <v>8</v>
      </c>
      <c r="E774" s="102" t="s">
        <v>6823</v>
      </c>
      <c r="F774" s="102">
        <v>5200.0</v>
      </c>
      <c r="G774" s="102">
        <v>82.0</v>
      </c>
      <c r="H774" s="102"/>
      <c r="I774" s="102"/>
      <c r="J774" s="102"/>
      <c r="K774" s="102"/>
      <c r="L774" s="102"/>
      <c r="M774" s="102"/>
      <c r="N774" s="102"/>
      <c r="O774" s="102"/>
      <c r="P774" s="102"/>
      <c r="Q774" s="102"/>
      <c r="R774" s="102"/>
      <c r="S774" s="102"/>
      <c r="T774" s="102"/>
      <c r="U774" s="102"/>
      <c r="V774" s="102"/>
      <c r="W774" s="102"/>
      <c r="X774" s="102"/>
      <c r="Y774" s="102"/>
      <c r="Z774" s="102"/>
      <c r="AA774" s="102"/>
      <c r="AB774" s="102"/>
    </row>
    <row r="775" ht="12.75" customHeight="1">
      <c r="A775" s="102">
        <v>3723.0</v>
      </c>
      <c r="B775" s="103">
        <v>39248.0</v>
      </c>
      <c r="C775" s="102" t="s">
        <v>6814</v>
      </c>
      <c r="D775" s="102" t="s">
        <v>8</v>
      </c>
      <c r="E775" s="102">
        <v>103.0</v>
      </c>
      <c r="F775" s="102">
        <v>5800.0</v>
      </c>
      <c r="G775" s="102">
        <v>80.0</v>
      </c>
      <c r="H775" s="102"/>
      <c r="I775" s="102"/>
      <c r="J775" s="102"/>
      <c r="K775" s="102"/>
      <c r="L775" s="102"/>
      <c r="M775" s="102"/>
      <c r="N775" s="102"/>
      <c r="O775" s="102"/>
      <c r="P775" s="102"/>
      <c r="Q775" s="102"/>
      <c r="R775" s="102"/>
      <c r="S775" s="102"/>
      <c r="T775" s="102"/>
      <c r="U775" s="102"/>
      <c r="V775" s="102"/>
      <c r="W775" s="102"/>
      <c r="X775" s="102"/>
      <c r="Y775" s="102"/>
      <c r="Z775" s="102"/>
      <c r="AA775" s="102"/>
      <c r="AB775" s="102"/>
    </row>
    <row r="776" ht="12.75" customHeight="1">
      <c r="A776" s="102">
        <v>3724.0</v>
      </c>
      <c r="B776" s="103">
        <v>39248.0</v>
      </c>
      <c r="C776" s="102" t="s">
        <v>6814</v>
      </c>
      <c r="D776" s="102" t="s">
        <v>8</v>
      </c>
      <c r="E776" s="102">
        <v>57.0</v>
      </c>
      <c r="F776" s="102">
        <v>4400.0</v>
      </c>
      <c r="G776" s="102">
        <v>74.0</v>
      </c>
      <c r="H776" s="102"/>
      <c r="I776" s="102"/>
      <c r="J776" s="102"/>
      <c r="K776" s="102"/>
      <c r="L776" s="102"/>
      <c r="M776" s="102"/>
      <c r="N776" s="102"/>
      <c r="O776" s="102"/>
      <c r="P776" s="102"/>
      <c r="Q776" s="102"/>
      <c r="R776" s="102"/>
      <c r="S776" s="102"/>
      <c r="T776" s="102"/>
      <c r="U776" s="102"/>
      <c r="V776" s="102"/>
      <c r="W776" s="102"/>
      <c r="X776" s="102"/>
      <c r="Y776" s="102"/>
      <c r="Z776" s="102"/>
      <c r="AA776" s="102"/>
      <c r="AB776" s="102"/>
    </row>
    <row r="777" ht="12.75" customHeight="1">
      <c r="A777" s="106">
        <v>3725.0</v>
      </c>
      <c r="B777" s="107">
        <v>39249.0</v>
      </c>
      <c r="C777" s="102" t="s">
        <v>6814</v>
      </c>
      <c r="D777" s="106" t="s">
        <v>6380</v>
      </c>
      <c r="E777" s="106" t="s">
        <v>6846</v>
      </c>
      <c r="F777" s="106">
        <v>5100.0</v>
      </c>
      <c r="G777" s="106">
        <v>77.0</v>
      </c>
      <c r="H777" s="102"/>
      <c r="I777" s="102"/>
      <c r="J777" s="102"/>
      <c r="K777" s="102"/>
      <c r="L777" s="102"/>
      <c r="M777" s="102"/>
      <c r="N777" s="102"/>
      <c r="O777" s="102"/>
      <c r="P777" s="102"/>
      <c r="Q777" s="102"/>
      <c r="R777" s="102"/>
      <c r="S777" s="102"/>
      <c r="T777" s="102"/>
      <c r="U777" s="102"/>
      <c r="V777" s="102"/>
      <c r="W777" s="102"/>
      <c r="X777" s="102"/>
      <c r="Y777" s="102"/>
      <c r="Z777" s="102"/>
      <c r="AA777" s="102"/>
      <c r="AB777" s="102"/>
    </row>
    <row r="778" ht="12.75" customHeight="1">
      <c r="A778" s="106">
        <v>3726.0</v>
      </c>
      <c r="B778" s="107">
        <v>39249.0</v>
      </c>
      <c r="C778" s="102" t="s">
        <v>6814</v>
      </c>
      <c r="D778" s="106" t="s">
        <v>6380</v>
      </c>
      <c r="E778" s="106" t="s">
        <v>6827</v>
      </c>
      <c r="F778" s="106">
        <v>4000.0</v>
      </c>
      <c r="G778" s="106">
        <v>75.0</v>
      </c>
      <c r="H778" s="102"/>
      <c r="I778" s="102"/>
      <c r="J778" s="102"/>
      <c r="K778" s="102"/>
      <c r="L778" s="102"/>
      <c r="M778" s="102"/>
      <c r="N778" s="102"/>
      <c r="O778" s="102"/>
      <c r="P778" s="102"/>
      <c r="Q778" s="102"/>
      <c r="R778" s="102"/>
      <c r="S778" s="102"/>
      <c r="T778" s="102"/>
      <c r="U778" s="102"/>
      <c r="V778" s="102"/>
      <c r="W778" s="102"/>
      <c r="X778" s="102"/>
      <c r="Y778" s="102"/>
      <c r="Z778" s="102"/>
      <c r="AA778" s="102"/>
      <c r="AB778" s="102"/>
    </row>
    <row r="779" ht="12.75" customHeight="1">
      <c r="A779" s="106">
        <v>3727.0</v>
      </c>
      <c r="B779" s="107">
        <v>39249.0</v>
      </c>
      <c r="C779" s="102" t="s">
        <v>6814</v>
      </c>
      <c r="D779" s="106" t="s">
        <v>6380</v>
      </c>
      <c r="E779" s="106" t="s">
        <v>6818</v>
      </c>
      <c r="F779" s="106">
        <v>5000.0</v>
      </c>
      <c r="G779" s="106">
        <v>81.0</v>
      </c>
      <c r="H779" s="102"/>
      <c r="I779" s="102"/>
      <c r="J779" s="102"/>
      <c r="K779" s="102"/>
      <c r="L779" s="102"/>
      <c r="M779" s="102"/>
      <c r="N779" s="102"/>
      <c r="O779" s="102"/>
      <c r="P779" s="102"/>
      <c r="Q779" s="102"/>
      <c r="R779" s="102"/>
      <c r="S779" s="102"/>
      <c r="T779" s="102"/>
      <c r="U779" s="102"/>
      <c r="V779" s="102"/>
      <c r="W779" s="102"/>
      <c r="X779" s="102"/>
      <c r="Y779" s="102"/>
      <c r="Z779" s="102"/>
      <c r="AA779" s="102"/>
      <c r="AB779" s="102"/>
    </row>
    <row r="780" ht="12.75" customHeight="1">
      <c r="A780" s="102">
        <v>3728.0</v>
      </c>
      <c r="B780" s="103">
        <v>39249.0</v>
      </c>
      <c r="C780" s="102" t="s">
        <v>6814</v>
      </c>
      <c r="D780" s="102" t="s">
        <v>8</v>
      </c>
      <c r="E780" s="102">
        <v>54.0</v>
      </c>
      <c r="F780" s="102">
        <v>4900.0</v>
      </c>
      <c r="G780" s="102">
        <v>77.0</v>
      </c>
      <c r="H780" s="102"/>
      <c r="I780" s="102"/>
      <c r="J780" s="102"/>
      <c r="K780" s="102"/>
      <c r="L780" s="102"/>
      <c r="M780" s="102"/>
      <c r="N780" s="102"/>
      <c r="O780" s="102"/>
      <c r="P780" s="102"/>
      <c r="Q780" s="102"/>
      <c r="R780" s="102"/>
      <c r="S780" s="102"/>
      <c r="T780" s="102"/>
      <c r="U780" s="102"/>
      <c r="V780" s="102"/>
      <c r="W780" s="102"/>
      <c r="X780" s="102"/>
      <c r="Y780" s="102"/>
      <c r="Z780" s="102"/>
      <c r="AA780" s="102"/>
      <c r="AB780" s="102"/>
    </row>
    <row r="781" ht="12.75" customHeight="1">
      <c r="A781" s="102">
        <v>3730.0</v>
      </c>
      <c r="B781" s="103">
        <v>39249.0</v>
      </c>
      <c r="C781" s="102" t="s">
        <v>6814</v>
      </c>
      <c r="D781" s="102" t="s">
        <v>8</v>
      </c>
      <c r="E781" s="102">
        <v>49.0</v>
      </c>
      <c r="F781" s="102">
        <v>4500.0</v>
      </c>
      <c r="G781" s="102">
        <v>77.0</v>
      </c>
      <c r="H781" s="102"/>
      <c r="I781" s="102"/>
      <c r="J781" s="102"/>
      <c r="K781" s="102"/>
      <c r="L781" s="102"/>
      <c r="M781" s="102"/>
      <c r="N781" s="102"/>
      <c r="O781" s="102"/>
      <c r="P781" s="102"/>
      <c r="Q781" s="102"/>
      <c r="R781" s="102"/>
      <c r="S781" s="102"/>
      <c r="T781" s="102"/>
      <c r="U781" s="102"/>
      <c r="V781" s="102"/>
      <c r="W781" s="102"/>
      <c r="X781" s="102"/>
      <c r="Y781" s="102"/>
      <c r="Z781" s="102"/>
      <c r="AA781" s="102"/>
      <c r="AB781" s="102"/>
    </row>
    <row r="782" ht="12.75" customHeight="1">
      <c r="A782" s="102">
        <v>3731.0</v>
      </c>
      <c r="B782" s="103">
        <v>39249.0</v>
      </c>
      <c r="C782" s="102" t="s">
        <v>6814</v>
      </c>
      <c r="D782" s="102" t="s">
        <v>8</v>
      </c>
      <c r="E782" s="102">
        <v>47.0</v>
      </c>
      <c r="F782" s="102">
        <v>3700.0</v>
      </c>
      <c r="G782" s="102">
        <v>73.0</v>
      </c>
      <c r="H782" s="102"/>
      <c r="I782" s="102"/>
      <c r="J782" s="102"/>
      <c r="K782" s="102"/>
      <c r="L782" s="102"/>
      <c r="M782" s="102"/>
      <c r="N782" s="102"/>
      <c r="O782" s="102"/>
      <c r="P782" s="102"/>
      <c r="Q782" s="102"/>
      <c r="R782" s="102"/>
      <c r="S782" s="102"/>
      <c r="T782" s="102"/>
      <c r="U782" s="102"/>
      <c r="V782" s="102"/>
      <c r="W782" s="102"/>
      <c r="X782" s="102"/>
      <c r="Y782" s="102"/>
      <c r="Z782" s="102"/>
      <c r="AA782" s="102"/>
      <c r="AB782" s="102"/>
    </row>
    <row r="783" ht="12.75" customHeight="1">
      <c r="A783" s="102">
        <v>3732.0</v>
      </c>
      <c r="B783" s="103">
        <v>39250.0</v>
      </c>
      <c r="C783" s="102" t="s">
        <v>6814</v>
      </c>
      <c r="D783" s="102" t="s">
        <v>8</v>
      </c>
      <c r="E783" s="102">
        <v>56.0</v>
      </c>
      <c r="F783" s="102">
        <v>4200.0</v>
      </c>
      <c r="G783" s="102">
        <v>75.0</v>
      </c>
      <c r="H783" s="102"/>
      <c r="I783" s="102"/>
      <c r="J783" s="102"/>
      <c r="K783" s="102"/>
      <c r="L783" s="102"/>
      <c r="M783" s="102"/>
      <c r="N783" s="102"/>
      <c r="O783" s="102"/>
      <c r="P783" s="102"/>
      <c r="Q783" s="102"/>
      <c r="R783" s="102"/>
      <c r="S783" s="102"/>
      <c r="T783" s="102"/>
      <c r="U783" s="102"/>
      <c r="V783" s="102"/>
      <c r="W783" s="102"/>
      <c r="X783" s="102"/>
      <c r="Y783" s="102"/>
      <c r="Z783" s="102"/>
      <c r="AA783" s="102"/>
      <c r="AB783" s="102"/>
    </row>
    <row r="784" ht="12.75" customHeight="1">
      <c r="A784" s="106">
        <v>3733.0</v>
      </c>
      <c r="B784" s="107">
        <v>39250.0</v>
      </c>
      <c r="C784" s="102" t="s">
        <v>6814</v>
      </c>
      <c r="D784" s="106" t="s">
        <v>6380</v>
      </c>
      <c r="E784" s="106" t="s">
        <v>6818</v>
      </c>
      <c r="F784" s="106">
        <v>4200.0</v>
      </c>
      <c r="G784" s="106">
        <v>74.0</v>
      </c>
      <c r="H784" s="102"/>
      <c r="I784" s="102"/>
      <c r="J784" s="102"/>
      <c r="K784" s="102"/>
      <c r="L784" s="102"/>
      <c r="M784" s="102"/>
      <c r="N784" s="102"/>
      <c r="O784" s="102"/>
      <c r="P784" s="102"/>
      <c r="Q784" s="102"/>
      <c r="R784" s="102"/>
      <c r="S784" s="102"/>
      <c r="T784" s="102"/>
      <c r="U784" s="102"/>
      <c r="V784" s="102"/>
      <c r="W784" s="102"/>
      <c r="X784" s="102"/>
      <c r="Y784" s="102"/>
      <c r="Z784" s="102"/>
      <c r="AA784" s="102"/>
      <c r="AB784" s="102"/>
    </row>
    <row r="785" ht="12.75" customHeight="1">
      <c r="A785" s="102">
        <v>3734.0</v>
      </c>
      <c r="B785" s="103">
        <v>39250.0</v>
      </c>
      <c r="C785" s="102" t="s">
        <v>6814</v>
      </c>
      <c r="D785" s="102" t="s">
        <v>8</v>
      </c>
      <c r="E785" s="102">
        <v>52.0</v>
      </c>
      <c r="F785" s="102">
        <v>4250.0</v>
      </c>
      <c r="G785" s="102">
        <v>75.0</v>
      </c>
      <c r="H785" s="102"/>
      <c r="I785" s="102"/>
      <c r="J785" s="102"/>
      <c r="K785" s="102"/>
      <c r="L785" s="102"/>
      <c r="M785" s="102"/>
      <c r="N785" s="102"/>
      <c r="O785" s="102"/>
      <c r="P785" s="102"/>
      <c r="Q785" s="102"/>
      <c r="R785" s="102"/>
      <c r="S785" s="102"/>
      <c r="T785" s="102"/>
      <c r="U785" s="102"/>
      <c r="V785" s="102"/>
      <c r="W785" s="102"/>
      <c r="X785" s="102"/>
      <c r="Y785" s="102"/>
      <c r="Z785" s="102"/>
      <c r="AA785" s="102"/>
      <c r="AB785" s="102"/>
    </row>
    <row r="786" ht="12.75" customHeight="1">
      <c r="A786" s="102">
        <v>3735.0</v>
      </c>
      <c r="B786" s="103">
        <v>39251.0</v>
      </c>
      <c r="C786" s="102" t="s">
        <v>6814</v>
      </c>
      <c r="D786" s="102" t="s">
        <v>8</v>
      </c>
      <c r="E786" s="102">
        <v>48.0</v>
      </c>
      <c r="F786" s="102">
        <v>5000.0</v>
      </c>
      <c r="G786" s="102">
        <v>80.0</v>
      </c>
      <c r="H786" s="102"/>
      <c r="I786" s="102"/>
      <c r="J786" s="102"/>
      <c r="K786" s="102"/>
      <c r="L786" s="102"/>
      <c r="M786" s="102"/>
      <c r="N786" s="102"/>
      <c r="O786" s="102"/>
      <c r="P786" s="102"/>
      <c r="Q786" s="102"/>
      <c r="R786" s="102"/>
      <c r="S786" s="102"/>
      <c r="T786" s="102"/>
      <c r="U786" s="102"/>
      <c r="V786" s="102"/>
      <c r="W786" s="102"/>
      <c r="X786" s="102"/>
      <c r="Y786" s="102"/>
      <c r="Z786" s="102"/>
      <c r="AA786" s="102"/>
      <c r="AB786" s="102"/>
    </row>
    <row r="787" ht="12.75" customHeight="1">
      <c r="A787" s="102">
        <v>3736.0</v>
      </c>
      <c r="B787" s="103">
        <v>39251.0</v>
      </c>
      <c r="C787" s="102" t="s">
        <v>6814</v>
      </c>
      <c r="D787" s="102" t="s">
        <v>8</v>
      </c>
      <c r="E787" s="102">
        <v>56.0</v>
      </c>
      <c r="F787" s="102">
        <v>5100.0</v>
      </c>
      <c r="G787" s="102">
        <v>77.0</v>
      </c>
      <c r="H787" s="102"/>
      <c r="I787" s="102"/>
      <c r="J787" s="102"/>
      <c r="K787" s="102"/>
      <c r="L787" s="102"/>
      <c r="M787" s="102"/>
      <c r="N787" s="102"/>
      <c r="O787" s="102"/>
      <c r="P787" s="102"/>
      <c r="Q787" s="102"/>
      <c r="R787" s="102"/>
      <c r="S787" s="102"/>
      <c r="T787" s="102"/>
      <c r="U787" s="102"/>
      <c r="V787" s="102"/>
      <c r="W787" s="102"/>
      <c r="X787" s="102"/>
      <c r="Y787" s="102"/>
      <c r="Z787" s="102"/>
      <c r="AA787" s="102"/>
      <c r="AB787" s="102"/>
    </row>
    <row r="788" ht="12.75" customHeight="1">
      <c r="A788" s="106">
        <v>3737.0</v>
      </c>
      <c r="B788" s="107">
        <v>39251.0</v>
      </c>
      <c r="C788" s="102" t="s">
        <v>6814</v>
      </c>
      <c r="D788" s="106" t="s">
        <v>6380</v>
      </c>
      <c r="E788" s="106" t="s">
        <v>6829</v>
      </c>
      <c r="F788" s="106">
        <v>4100.0</v>
      </c>
      <c r="G788" s="106">
        <v>74.0</v>
      </c>
      <c r="H788" s="102"/>
      <c r="I788" s="102"/>
      <c r="J788" s="102"/>
      <c r="K788" s="102"/>
      <c r="L788" s="102"/>
      <c r="M788" s="102"/>
      <c r="N788" s="102"/>
      <c r="O788" s="102"/>
      <c r="P788" s="102"/>
      <c r="Q788" s="102"/>
      <c r="R788" s="102"/>
      <c r="S788" s="102"/>
      <c r="T788" s="102"/>
      <c r="U788" s="102"/>
      <c r="V788" s="102"/>
      <c r="W788" s="102"/>
      <c r="X788" s="102"/>
      <c r="Y788" s="102"/>
      <c r="Z788" s="102"/>
      <c r="AA788" s="102"/>
      <c r="AB788" s="102"/>
    </row>
    <row r="789" ht="12.75" customHeight="1">
      <c r="A789" s="106">
        <v>3738.0</v>
      </c>
      <c r="B789" s="107">
        <v>39251.0</v>
      </c>
      <c r="C789" s="102" t="s">
        <v>6814</v>
      </c>
      <c r="D789" s="106" t="s">
        <v>6380</v>
      </c>
      <c r="E789" s="106" t="s">
        <v>6829</v>
      </c>
      <c r="F789" s="106">
        <v>4300.0</v>
      </c>
      <c r="G789" s="106">
        <v>74.0</v>
      </c>
      <c r="H789" s="102"/>
      <c r="I789" s="102"/>
      <c r="J789" s="102"/>
      <c r="K789" s="102"/>
      <c r="L789" s="102"/>
      <c r="M789" s="102"/>
      <c r="N789" s="102"/>
      <c r="O789" s="102"/>
      <c r="P789" s="102"/>
      <c r="Q789" s="102"/>
      <c r="R789" s="102"/>
      <c r="S789" s="102"/>
      <c r="T789" s="102"/>
      <c r="U789" s="102"/>
      <c r="V789" s="102"/>
      <c r="W789" s="102"/>
      <c r="X789" s="102"/>
      <c r="Y789" s="102"/>
      <c r="Z789" s="102"/>
      <c r="AA789" s="102"/>
      <c r="AB789" s="102"/>
    </row>
    <row r="790" ht="12.75" customHeight="1">
      <c r="A790" s="102">
        <v>3739.0</v>
      </c>
      <c r="B790" s="103">
        <v>39251.0</v>
      </c>
      <c r="C790" s="102" t="s">
        <v>6814</v>
      </c>
      <c r="D790" s="102" t="s">
        <v>8</v>
      </c>
      <c r="E790" s="102">
        <v>53.0</v>
      </c>
      <c r="F790" s="102">
        <v>3600.0</v>
      </c>
      <c r="G790" s="102">
        <v>74.0</v>
      </c>
      <c r="H790" s="102"/>
      <c r="I790" s="102"/>
      <c r="J790" s="102"/>
      <c r="K790" s="102"/>
      <c r="L790" s="102"/>
      <c r="M790" s="102"/>
      <c r="N790" s="102"/>
      <c r="O790" s="102"/>
      <c r="P790" s="102"/>
      <c r="Q790" s="102"/>
      <c r="R790" s="102"/>
      <c r="S790" s="102"/>
      <c r="T790" s="102"/>
      <c r="U790" s="102"/>
      <c r="V790" s="102"/>
      <c r="W790" s="102"/>
      <c r="X790" s="102"/>
      <c r="Y790" s="102"/>
      <c r="Z790" s="102"/>
      <c r="AA790" s="102"/>
      <c r="AB790" s="102"/>
    </row>
    <row r="791" ht="12.75" customHeight="1">
      <c r="A791" s="102">
        <v>3740.0</v>
      </c>
      <c r="B791" s="103">
        <v>39251.0</v>
      </c>
      <c r="C791" s="102" t="s">
        <v>6814</v>
      </c>
      <c r="D791" s="102" t="s">
        <v>8</v>
      </c>
      <c r="E791" s="102">
        <v>53.0</v>
      </c>
      <c r="F791" s="102">
        <v>4450.0</v>
      </c>
      <c r="G791" s="102">
        <v>76.0</v>
      </c>
      <c r="H791" s="102"/>
      <c r="I791" s="102"/>
      <c r="J791" s="102"/>
      <c r="K791" s="102"/>
      <c r="L791" s="102"/>
      <c r="M791" s="102"/>
      <c r="N791" s="102"/>
      <c r="O791" s="102"/>
      <c r="P791" s="102"/>
      <c r="Q791" s="102"/>
      <c r="R791" s="102"/>
      <c r="S791" s="102"/>
      <c r="T791" s="102"/>
      <c r="U791" s="102"/>
      <c r="V791" s="102"/>
      <c r="W791" s="102"/>
      <c r="X791" s="102"/>
      <c r="Y791" s="102"/>
      <c r="Z791" s="102"/>
      <c r="AA791" s="102"/>
      <c r="AB791" s="102"/>
    </row>
    <row r="792" ht="12.75" customHeight="1">
      <c r="A792" s="102">
        <v>3741.0</v>
      </c>
      <c r="B792" s="103">
        <v>39251.0</v>
      </c>
      <c r="C792" s="102" t="s">
        <v>6814</v>
      </c>
      <c r="D792" s="102" t="s">
        <v>8</v>
      </c>
      <c r="E792" s="102" t="s">
        <v>6847</v>
      </c>
      <c r="F792" s="102">
        <v>5250.0</v>
      </c>
      <c r="G792" s="102">
        <v>77.0</v>
      </c>
      <c r="H792" s="102"/>
      <c r="I792" s="102"/>
      <c r="J792" s="102"/>
      <c r="K792" s="102"/>
      <c r="L792" s="102"/>
      <c r="M792" s="102"/>
      <c r="N792" s="102"/>
      <c r="O792" s="102"/>
      <c r="P792" s="102"/>
      <c r="Q792" s="102"/>
      <c r="R792" s="102"/>
      <c r="S792" s="102"/>
      <c r="T792" s="102"/>
      <c r="U792" s="102"/>
      <c r="V792" s="102"/>
      <c r="W792" s="102"/>
      <c r="X792" s="102"/>
      <c r="Y792" s="102"/>
      <c r="Z792" s="102"/>
      <c r="AA792" s="102"/>
      <c r="AB792" s="102"/>
    </row>
    <row r="793" ht="12.75" customHeight="1">
      <c r="A793" s="102">
        <v>3742.0</v>
      </c>
      <c r="B793" s="103">
        <v>39251.0</v>
      </c>
      <c r="C793" s="102" t="s">
        <v>6814</v>
      </c>
      <c r="D793" s="102" t="s">
        <v>8</v>
      </c>
      <c r="E793" s="102">
        <v>54.0</v>
      </c>
      <c r="F793" s="102">
        <v>3600.0</v>
      </c>
      <c r="G793" s="102">
        <v>72.0</v>
      </c>
      <c r="H793" s="102"/>
      <c r="I793" s="102"/>
      <c r="J793" s="102"/>
      <c r="K793" s="102"/>
      <c r="L793" s="102"/>
      <c r="M793" s="102"/>
      <c r="N793" s="102"/>
      <c r="O793" s="102"/>
      <c r="P793" s="102"/>
      <c r="Q793" s="102"/>
      <c r="R793" s="102"/>
      <c r="S793" s="102"/>
      <c r="T793" s="102"/>
      <c r="U793" s="102"/>
      <c r="V793" s="102"/>
      <c r="W793" s="102"/>
      <c r="X793" s="102"/>
      <c r="Y793" s="102"/>
      <c r="Z793" s="102"/>
      <c r="AA793" s="102"/>
      <c r="AB793" s="102"/>
    </row>
    <row r="794" ht="12.75" customHeight="1">
      <c r="A794" s="102">
        <v>3743.0</v>
      </c>
      <c r="B794" s="103">
        <v>39252.0</v>
      </c>
      <c r="C794" s="102" t="s">
        <v>6814</v>
      </c>
      <c r="D794" s="102" t="s">
        <v>8</v>
      </c>
      <c r="E794" s="102">
        <v>64.0</v>
      </c>
      <c r="F794" s="102">
        <v>3600.0</v>
      </c>
      <c r="G794" s="102">
        <v>71.0</v>
      </c>
      <c r="H794" s="102"/>
      <c r="I794" s="102"/>
      <c r="J794" s="102"/>
      <c r="K794" s="102"/>
      <c r="L794" s="102"/>
      <c r="M794" s="102"/>
      <c r="N794" s="102"/>
      <c r="O794" s="102"/>
      <c r="P794" s="102"/>
      <c r="Q794" s="102"/>
      <c r="R794" s="102"/>
      <c r="S794" s="102"/>
      <c r="T794" s="102"/>
      <c r="U794" s="102"/>
      <c r="V794" s="102"/>
      <c r="W794" s="102"/>
      <c r="X794" s="102"/>
      <c r="Y794" s="102"/>
      <c r="Z794" s="102"/>
      <c r="AA794" s="102"/>
      <c r="AB794" s="102"/>
    </row>
    <row r="795" ht="12.75" customHeight="1">
      <c r="A795" s="106">
        <v>3744.0</v>
      </c>
      <c r="B795" s="107">
        <v>39252.0</v>
      </c>
      <c r="C795" s="102" t="s">
        <v>6814</v>
      </c>
      <c r="D795" s="106" t="s">
        <v>6380</v>
      </c>
      <c r="E795" s="106" t="s">
        <v>6848</v>
      </c>
      <c r="F795" s="106">
        <v>4500.0</v>
      </c>
      <c r="G795" s="106">
        <v>76.0</v>
      </c>
      <c r="H795" s="102"/>
      <c r="I795" s="102"/>
      <c r="J795" s="102"/>
      <c r="K795" s="102"/>
      <c r="L795" s="102"/>
      <c r="M795" s="102"/>
      <c r="N795" s="102"/>
      <c r="O795" s="102"/>
      <c r="P795" s="102"/>
      <c r="Q795" s="102"/>
      <c r="R795" s="102"/>
      <c r="S795" s="102"/>
      <c r="T795" s="102"/>
      <c r="U795" s="102"/>
      <c r="V795" s="102"/>
      <c r="W795" s="102"/>
      <c r="X795" s="102"/>
      <c r="Y795" s="102"/>
      <c r="Z795" s="102"/>
      <c r="AA795" s="102"/>
      <c r="AB795" s="102"/>
    </row>
    <row r="796" ht="12.75" customHeight="1">
      <c r="A796" s="102">
        <v>3745.0</v>
      </c>
      <c r="B796" s="103">
        <v>39252.0</v>
      </c>
      <c r="C796" s="102" t="s">
        <v>6814</v>
      </c>
      <c r="D796" s="102" t="s">
        <v>8</v>
      </c>
      <c r="E796" s="102">
        <v>47.0</v>
      </c>
      <c r="F796" s="102">
        <v>4950.0</v>
      </c>
      <c r="G796" s="102">
        <v>77.0</v>
      </c>
      <c r="H796" s="102"/>
      <c r="I796" s="102"/>
      <c r="J796" s="102"/>
      <c r="K796" s="102"/>
      <c r="L796" s="102"/>
      <c r="M796" s="102"/>
      <c r="N796" s="102"/>
      <c r="O796" s="102"/>
      <c r="P796" s="102"/>
      <c r="Q796" s="102"/>
      <c r="R796" s="102"/>
      <c r="S796" s="102"/>
      <c r="T796" s="102"/>
      <c r="U796" s="102"/>
      <c r="V796" s="102"/>
      <c r="W796" s="102"/>
      <c r="X796" s="102"/>
      <c r="Y796" s="102"/>
      <c r="Z796" s="102"/>
      <c r="AA796" s="102"/>
      <c r="AB796" s="102"/>
    </row>
    <row r="797" ht="12.75" customHeight="1">
      <c r="A797" s="106">
        <v>3746.0</v>
      </c>
      <c r="B797" s="107">
        <v>39252.0</v>
      </c>
      <c r="C797" s="102" t="s">
        <v>6814</v>
      </c>
      <c r="D797" s="106" t="s">
        <v>6380</v>
      </c>
      <c r="E797" s="106" t="s">
        <v>6829</v>
      </c>
      <c r="F797" s="106">
        <v>4000.0</v>
      </c>
      <c r="G797" s="106">
        <v>75.0</v>
      </c>
      <c r="H797" s="102"/>
      <c r="I797" s="102"/>
      <c r="J797" s="102"/>
      <c r="K797" s="102"/>
      <c r="L797" s="102"/>
      <c r="M797" s="102"/>
      <c r="N797" s="102"/>
      <c r="O797" s="102"/>
      <c r="P797" s="102"/>
      <c r="Q797" s="102"/>
      <c r="R797" s="102"/>
      <c r="S797" s="102"/>
      <c r="T797" s="102"/>
      <c r="U797" s="102"/>
      <c r="V797" s="102"/>
      <c r="W797" s="102"/>
      <c r="X797" s="102"/>
      <c r="Y797" s="102"/>
      <c r="Z797" s="102"/>
      <c r="AA797" s="102"/>
      <c r="AB797" s="102"/>
    </row>
    <row r="798" ht="12.75" customHeight="1">
      <c r="A798" s="102">
        <v>3747.0</v>
      </c>
      <c r="B798" s="103">
        <v>39253.0</v>
      </c>
      <c r="C798" s="102" t="s">
        <v>6814</v>
      </c>
      <c r="D798" s="102" t="s">
        <v>8</v>
      </c>
      <c r="E798" s="102" t="s">
        <v>6849</v>
      </c>
      <c r="F798" s="102">
        <v>4000.0</v>
      </c>
      <c r="G798" s="102">
        <v>73.0</v>
      </c>
      <c r="H798" s="102"/>
      <c r="I798" s="102"/>
      <c r="J798" s="102"/>
      <c r="K798" s="102"/>
      <c r="L798" s="102"/>
      <c r="M798" s="102"/>
      <c r="N798" s="102"/>
      <c r="O798" s="102"/>
      <c r="P798" s="102"/>
      <c r="Q798" s="102"/>
      <c r="R798" s="102"/>
      <c r="S798" s="102"/>
      <c r="T798" s="102"/>
      <c r="U798" s="102"/>
      <c r="V798" s="102"/>
      <c r="W798" s="102"/>
      <c r="X798" s="102"/>
      <c r="Y798" s="102"/>
      <c r="Z798" s="102"/>
      <c r="AA798" s="102"/>
      <c r="AB798" s="102"/>
    </row>
    <row r="799" ht="12.75" customHeight="1">
      <c r="A799" s="102">
        <v>3748.0</v>
      </c>
      <c r="B799" s="103">
        <v>39253.0</v>
      </c>
      <c r="C799" s="102" t="s">
        <v>6814</v>
      </c>
      <c r="D799" s="102" t="s">
        <v>8</v>
      </c>
      <c r="E799" s="102">
        <v>49.0</v>
      </c>
      <c r="F799" s="102">
        <v>5400.0</v>
      </c>
      <c r="G799" s="102">
        <v>80.0</v>
      </c>
      <c r="H799" s="102"/>
      <c r="I799" s="102"/>
      <c r="J799" s="102"/>
      <c r="K799" s="102"/>
      <c r="L799" s="102"/>
      <c r="M799" s="102"/>
      <c r="N799" s="102"/>
      <c r="O799" s="102"/>
      <c r="P799" s="102"/>
      <c r="Q799" s="102"/>
      <c r="R799" s="102"/>
      <c r="S799" s="102"/>
      <c r="T799" s="102"/>
      <c r="U799" s="102"/>
      <c r="V799" s="102"/>
      <c r="W799" s="102"/>
      <c r="X799" s="102"/>
      <c r="Y799" s="102"/>
      <c r="Z799" s="102"/>
      <c r="AA799" s="102"/>
      <c r="AB799" s="102"/>
    </row>
    <row r="800" ht="12.75" customHeight="1">
      <c r="A800" s="102">
        <v>3749.0</v>
      </c>
      <c r="B800" s="103">
        <v>39253.0</v>
      </c>
      <c r="C800" s="102" t="s">
        <v>6814</v>
      </c>
      <c r="D800" s="102" t="s">
        <v>8</v>
      </c>
      <c r="E800" s="102">
        <v>61.0</v>
      </c>
      <c r="F800" s="102">
        <v>4600.0</v>
      </c>
      <c r="G800" s="102">
        <v>77.0</v>
      </c>
      <c r="H800" s="102"/>
      <c r="I800" s="102"/>
      <c r="J800" s="102"/>
      <c r="K800" s="102"/>
      <c r="L800" s="102"/>
      <c r="M800" s="102"/>
      <c r="N800" s="102"/>
      <c r="O800" s="102"/>
      <c r="P800" s="102"/>
      <c r="Q800" s="102"/>
      <c r="R800" s="102"/>
      <c r="S800" s="102"/>
      <c r="T800" s="102"/>
      <c r="U800" s="102"/>
      <c r="V800" s="102"/>
      <c r="W800" s="102"/>
      <c r="X800" s="102"/>
      <c r="Y800" s="102"/>
      <c r="Z800" s="102"/>
      <c r="AA800" s="102"/>
      <c r="AB800" s="102"/>
    </row>
    <row r="801" ht="12.75" customHeight="1">
      <c r="A801" s="102">
        <v>3750.0</v>
      </c>
      <c r="B801" s="103">
        <v>39255.0</v>
      </c>
      <c r="C801" s="102" t="s">
        <v>6814</v>
      </c>
      <c r="D801" s="102" t="s">
        <v>8</v>
      </c>
      <c r="E801" s="102">
        <v>48.0</v>
      </c>
      <c r="F801" s="102">
        <v>2000.0</v>
      </c>
      <c r="G801" s="102">
        <v>59.0</v>
      </c>
      <c r="H801" s="102"/>
      <c r="I801" s="102"/>
      <c r="J801" s="102"/>
      <c r="K801" s="102"/>
      <c r="L801" s="102"/>
      <c r="M801" s="102"/>
      <c r="N801" s="102"/>
      <c r="O801" s="102"/>
      <c r="P801" s="102"/>
      <c r="Q801" s="102"/>
      <c r="R801" s="102"/>
      <c r="S801" s="102"/>
      <c r="T801" s="102"/>
      <c r="U801" s="102"/>
      <c r="V801" s="102"/>
      <c r="W801" s="102"/>
      <c r="X801" s="102"/>
      <c r="Y801" s="102"/>
      <c r="Z801" s="102"/>
      <c r="AA801" s="102"/>
      <c r="AB801" s="102"/>
    </row>
    <row r="802" ht="12.75" customHeight="1">
      <c r="A802" s="102">
        <v>3751.0</v>
      </c>
      <c r="B802" s="103">
        <v>39255.0</v>
      </c>
      <c r="C802" s="102" t="s">
        <v>6814</v>
      </c>
      <c r="D802" s="102" t="s">
        <v>8</v>
      </c>
      <c r="E802" s="102">
        <v>49.0</v>
      </c>
      <c r="F802" s="102">
        <v>4250.0</v>
      </c>
      <c r="G802" s="102">
        <v>74.0</v>
      </c>
      <c r="H802" s="102"/>
      <c r="I802" s="102"/>
      <c r="J802" s="102"/>
      <c r="K802" s="102"/>
      <c r="L802" s="102"/>
      <c r="M802" s="102"/>
      <c r="N802" s="102"/>
      <c r="O802" s="102"/>
      <c r="P802" s="102"/>
      <c r="Q802" s="102"/>
      <c r="R802" s="102"/>
      <c r="S802" s="102"/>
      <c r="T802" s="102"/>
      <c r="U802" s="102"/>
      <c r="V802" s="102"/>
      <c r="W802" s="102"/>
      <c r="X802" s="102"/>
      <c r="Y802" s="102"/>
      <c r="Z802" s="102"/>
      <c r="AA802" s="102"/>
      <c r="AB802" s="102"/>
    </row>
    <row r="803" ht="12.75" customHeight="1">
      <c r="A803" s="102">
        <v>3752.0</v>
      </c>
      <c r="B803" s="103">
        <v>39256.0</v>
      </c>
      <c r="C803" s="102" t="s">
        <v>6814</v>
      </c>
      <c r="D803" s="102" t="s">
        <v>8</v>
      </c>
      <c r="E803" s="102">
        <v>50.0</v>
      </c>
      <c r="F803" s="102">
        <v>4750.0</v>
      </c>
      <c r="G803" s="102">
        <v>75.0</v>
      </c>
      <c r="H803" s="102"/>
      <c r="I803" s="102"/>
      <c r="J803" s="102"/>
      <c r="K803" s="102"/>
      <c r="L803" s="102"/>
      <c r="M803" s="102"/>
      <c r="N803" s="102"/>
      <c r="O803" s="102"/>
      <c r="P803" s="102"/>
      <c r="Q803" s="102"/>
      <c r="R803" s="102"/>
      <c r="S803" s="102"/>
      <c r="T803" s="102"/>
      <c r="U803" s="102"/>
      <c r="V803" s="102"/>
      <c r="W803" s="102"/>
      <c r="X803" s="102"/>
      <c r="Y803" s="102"/>
      <c r="Z803" s="102"/>
      <c r="AA803" s="102"/>
      <c r="AB803" s="102"/>
    </row>
    <row r="804" ht="12.75" customHeight="1">
      <c r="A804" s="106">
        <v>3753.0</v>
      </c>
      <c r="B804" s="107">
        <v>39256.0</v>
      </c>
      <c r="C804" s="102" t="s">
        <v>6814</v>
      </c>
      <c r="D804" s="106" t="s">
        <v>6380</v>
      </c>
      <c r="E804" s="106" t="s">
        <v>6829</v>
      </c>
      <c r="F804" s="106">
        <v>4850.0</v>
      </c>
      <c r="G804" s="106">
        <v>77.0</v>
      </c>
      <c r="H804" s="102"/>
      <c r="I804" s="102"/>
      <c r="J804" s="102"/>
      <c r="K804" s="102"/>
      <c r="L804" s="102"/>
      <c r="M804" s="102"/>
      <c r="N804" s="102"/>
      <c r="O804" s="102"/>
      <c r="P804" s="102"/>
      <c r="Q804" s="102"/>
      <c r="R804" s="102"/>
      <c r="S804" s="102"/>
      <c r="T804" s="102"/>
      <c r="U804" s="102"/>
      <c r="V804" s="102"/>
      <c r="W804" s="102"/>
      <c r="X804" s="102"/>
      <c r="Y804" s="102"/>
      <c r="Z804" s="102"/>
      <c r="AA804" s="102"/>
      <c r="AB804" s="102"/>
    </row>
    <row r="805" ht="12.75" customHeight="1">
      <c r="A805" s="102">
        <v>3754.0</v>
      </c>
      <c r="B805" s="103">
        <v>39256.0</v>
      </c>
      <c r="C805" s="102" t="s">
        <v>6814</v>
      </c>
      <c r="D805" s="102" t="s">
        <v>8</v>
      </c>
      <c r="E805" s="102">
        <v>47.0</v>
      </c>
      <c r="F805" s="102">
        <v>4800.0</v>
      </c>
      <c r="G805" s="102">
        <v>77.0</v>
      </c>
      <c r="H805" s="102"/>
      <c r="I805" s="102"/>
      <c r="J805" s="102"/>
      <c r="K805" s="102"/>
      <c r="L805" s="102"/>
      <c r="M805" s="102"/>
      <c r="N805" s="102"/>
      <c r="O805" s="102"/>
      <c r="P805" s="102"/>
      <c r="Q805" s="102"/>
      <c r="R805" s="102"/>
      <c r="S805" s="102"/>
      <c r="T805" s="102"/>
      <c r="U805" s="102"/>
      <c r="V805" s="102"/>
      <c r="W805" s="102"/>
      <c r="X805" s="102"/>
      <c r="Y805" s="102"/>
      <c r="Z805" s="102"/>
      <c r="AA805" s="102"/>
      <c r="AB805" s="102"/>
    </row>
    <row r="806" ht="12.75" customHeight="1">
      <c r="A806" s="102">
        <v>3755.0</v>
      </c>
      <c r="B806" s="103">
        <v>39256.0</v>
      </c>
      <c r="C806" s="102" t="s">
        <v>6814</v>
      </c>
      <c r="D806" s="102" t="s">
        <v>8</v>
      </c>
      <c r="E806" s="102">
        <v>59.0</v>
      </c>
      <c r="F806" s="102">
        <v>4800.0</v>
      </c>
      <c r="G806" s="102">
        <v>76.0</v>
      </c>
      <c r="H806" s="102"/>
      <c r="I806" s="102"/>
      <c r="J806" s="102"/>
      <c r="K806" s="102"/>
      <c r="L806" s="102"/>
      <c r="M806" s="102"/>
      <c r="N806" s="102"/>
      <c r="O806" s="102"/>
      <c r="P806" s="102"/>
      <c r="Q806" s="102"/>
      <c r="R806" s="102"/>
      <c r="S806" s="102"/>
      <c r="T806" s="102"/>
      <c r="U806" s="102"/>
      <c r="V806" s="102"/>
      <c r="W806" s="102"/>
      <c r="X806" s="102"/>
      <c r="Y806" s="102"/>
      <c r="Z806" s="102"/>
      <c r="AA806" s="102"/>
      <c r="AB806" s="102"/>
    </row>
    <row r="807" ht="12.75" customHeight="1">
      <c r="A807" s="106">
        <v>3756.0</v>
      </c>
      <c r="B807" s="107">
        <v>39258.0</v>
      </c>
      <c r="C807" s="102" t="s">
        <v>6814</v>
      </c>
      <c r="D807" s="106" t="s">
        <v>6380</v>
      </c>
      <c r="E807" s="106" t="s">
        <v>6840</v>
      </c>
      <c r="F807" s="106">
        <v>2600.0</v>
      </c>
      <c r="G807" s="106">
        <v>61.0</v>
      </c>
      <c r="H807" s="102"/>
      <c r="I807" s="102"/>
      <c r="J807" s="102"/>
      <c r="K807" s="102"/>
      <c r="L807" s="102"/>
      <c r="M807" s="102"/>
      <c r="N807" s="102"/>
      <c r="O807" s="102"/>
      <c r="P807" s="102"/>
      <c r="Q807" s="102"/>
      <c r="R807" s="102"/>
      <c r="S807" s="102"/>
      <c r="T807" s="102"/>
      <c r="U807" s="102"/>
      <c r="V807" s="102"/>
      <c r="W807" s="102"/>
      <c r="X807" s="102"/>
      <c r="Y807" s="102"/>
      <c r="Z807" s="102"/>
      <c r="AA807" s="102"/>
      <c r="AB807" s="102"/>
    </row>
    <row r="808" ht="12.75" customHeight="1">
      <c r="A808" s="102">
        <v>3757.0</v>
      </c>
      <c r="B808" s="103">
        <v>39258.0</v>
      </c>
      <c r="C808" s="102" t="s">
        <v>6814</v>
      </c>
      <c r="D808" s="102" t="s">
        <v>8</v>
      </c>
      <c r="E808" s="102">
        <v>56.0</v>
      </c>
      <c r="F808" s="102">
        <v>4750.0</v>
      </c>
      <c r="G808" s="102">
        <v>77.0</v>
      </c>
      <c r="H808" s="102"/>
      <c r="I808" s="102"/>
      <c r="J808" s="102"/>
      <c r="K808" s="102"/>
      <c r="L808" s="102"/>
      <c r="M808" s="102"/>
      <c r="N808" s="102"/>
      <c r="O808" s="102"/>
      <c r="P808" s="102"/>
      <c r="Q808" s="102"/>
      <c r="R808" s="102"/>
      <c r="S808" s="102"/>
      <c r="T808" s="102"/>
      <c r="U808" s="102"/>
      <c r="V808" s="102"/>
      <c r="W808" s="102"/>
      <c r="X808" s="102"/>
      <c r="Y808" s="102"/>
      <c r="Z808" s="102"/>
      <c r="AA808" s="102"/>
      <c r="AB808" s="102"/>
    </row>
    <row r="809" ht="12.75" customHeight="1">
      <c r="A809" s="102">
        <v>3758.0</v>
      </c>
      <c r="B809" s="103">
        <v>39259.0</v>
      </c>
      <c r="C809" s="102" t="s">
        <v>6814</v>
      </c>
      <c r="D809" s="102" t="s">
        <v>8</v>
      </c>
      <c r="E809" s="102">
        <v>49.0</v>
      </c>
      <c r="F809" s="102">
        <v>5700.0</v>
      </c>
      <c r="G809" s="102">
        <v>86.0</v>
      </c>
      <c r="H809" s="102"/>
      <c r="I809" s="102"/>
      <c r="J809" s="102"/>
      <c r="K809" s="102"/>
      <c r="L809" s="102"/>
      <c r="M809" s="102"/>
      <c r="N809" s="102"/>
      <c r="O809" s="102"/>
      <c r="P809" s="102"/>
      <c r="Q809" s="102"/>
      <c r="R809" s="102"/>
      <c r="S809" s="102"/>
      <c r="T809" s="102"/>
      <c r="U809" s="102"/>
      <c r="V809" s="102"/>
      <c r="W809" s="102"/>
      <c r="X809" s="102"/>
      <c r="Y809" s="102"/>
      <c r="Z809" s="102"/>
      <c r="AA809" s="102"/>
      <c r="AB809" s="102"/>
    </row>
    <row r="810" ht="12.75" customHeight="1">
      <c r="A810" s="102">
        <v>3759.0</v>
      </c>
      <c r="B810" s="103">
        <v>39259.0</v>
      </c>
      <c r="C810" s="102" t="s">
        <v>6814</v>
      </c>
      <c r="D810" s="102" t="s">
        <v>8</v>
      </c>
      <c r="E810" s="102">
        <v>135.0</v>
      </c>
      <c r="F810" s="102">
        <v>1700.0</v>
      </c>
      <c r="G810" s="102">
        <v>58.0</v>
      </c>
      <c r="H810" s="102"/>
      <c r="I810" s="102"/>
      <c r="J810" s="102"/>
      <c r="K810" s="102"/>
      <c r="L810" s="102"/>
      <c r="M810" s="102"/>
      <c r="N810" s="102"/>
      <c r="O810" s="102"/>
      <c r="P810" s="102"/>
      <c r="Q810" s="102"/>
      <c r="R810" s="102"/>
      <c r="S810" s="102"/>
      <c r="T810" s="102"/>
      <c r="U810" s="102"/>
      <c r="V810" s="102"/>
      <c r="W810" s="102"/>
      <c r="X810" s="102"/>
      <c r="Y810" s="102"/>
      <c r="Z810" s="102"/>
      <c r="AA810" s="102"/>
      <c r="AB810" s="102"/>
    </row>
    <row r="811" ht="12.75" customHeight="1">
      <c r="A811" s="102">
        <v>2500.0</v>
      </c>
      <c r="B811" s="103">
        <v>39260.0</v>
      </c>
      <c r="C811" s="102" t="s">
        <v>6814</v>
      </c>
      <c r="D811" s="102" t="s">
        <v>8</v>
      </c>
      <c r="E811" s="102">
        <v>48.0</v>
      </c>
      <c r="F811" s="102">
        <v>3400.0</v>
      </c>
      <c r="G811" s="102">
        <v>72.0</v>
      </c>
      <c r="H811" s="102"/>
      <c r="I811" s="102"/>
      <c r="J811" s="102"/>
      <c r="K811" s="102"/>
      <c r="L811" s="102"/>
      <c r="M811" s="102"/>
      <c r="N811" s="102"/>
      <c r="O811" s="102"/>
      <c r="P811" s="102"/>
      <c r="Q811" s="102"/>
      <c r="R811" s="102"/>
      <c r="S811" s="102"/>
      <c r="T811" s="102"/>
      <c r="U811" s="102"/>
      <c r="V811" s="102"/>
      <c r="W811" s="102"/>
      <c r="X811" s="102"/>
      <c r="Y811" s="102"/>
      <c r="Z811" s="102"/>
      <c r="AA811" s="102"/>
      <c r="AB811" s="102"/>
    </row>
    <row r="812" ht="12.75" customHeight="1">
      <c r="A812" s="102">
        <v>2501.0</v>
      </c>
      <c r="B812" s="103">
        <v>39260.0</v>
      </c>
      <c r="C812" s="102" t="s">
        <v>6814</v>
      </c>
      <c r="D812" s="102" t="s">
        <v>8</v>
      </c>
      <c r="E812" s="102">
        <v>100.0</v>
      </c>
      <c r="F812" s="102">
        <v>5300.0</v>
      </c>
      <c r="G812" s="102">
        <v>79.0</v>
      </c>
      <c r="H812" s="102"/>
      <c r="I812" s="102"/>
      <c r="J812" s="102"/>
      <c r="K812" s="102"/>
      <c r="L812" s="102"/>
      <c r="M812" s="102"/>
      <c r="N812" s="102"/>
      <c r="O812" s="102"/>
      <c r="P812" s="102"/>
      <c r="Q812" s="102"/>
      <c r="R812" s="102"/>
      <c r="S812" s="102"/>
      <c r="T812" s="102"/>
      <c r="U812" s="102"/>
      <c r="V812" s="102"/>
      <c r="W812" s="102"/>
      <c r="X812" s="102"/>
      <c r="Y812" s="102"/>
      <c r="Z812" s="102"/>
      <c r="AA812" s="102"/>
      <c r="AB812" s="102"/>
    </row>
    <row r="813" ht="12.75" customHeight="1">
      <c r="A813" s="106">
        <v>2502.0</v>
      </c>
      <c r="B813" s="107">
        <v>39260.0</v>
      </c>
      <c r="C813" s="102" t="s">
        <v>6814</v>
      </c>
      <c r="D813" s="106" t="s">
        <v>6380</v>
      </c>
      <c r="E813" s="106" t="s">
        <v>6832</v>
      </c>
      <c r="F813" s="106">
        <v>4400.0</v>
      </c>
      <c r="G813" s="106">
        <v>77.0</v>
      </c>
      <c r="H813" s="102"/>
      <c r="I813" s="102"/>
      <c r="J813" s="102"/>
      <c r="K813" s="102"/>
      <c r="L813" s="102"/>
      <c r="M813" s="102"/>
      <c r="N813" s="102"/>
      <c r="O813" s="102"/>
      <c r="P813" s="102"/>
      <c r="Q813" s="102"/>
      <c r="R813" s="102"/>
      <c r="S813" s="102"/>
      <c r="T813" s="102"/>
      <c r="U813" s="102"/>
      <c r="V813" s="102"/>
      <c r="W813" s="102"/>
      <c r="X813" s="102"/>
      <c r="Y813" s="102"/>
      <c r="Z813" s="102"/>
      <c r="AA813" s="102"/>
      <c r="AB813" s="102"/>
    </row>
    <row r="814" ht="12.75" customHeight="1">
      <c r="A814" s="102">
        <v>2503.0</v>
      </c>
      <c r="B814" s="103">
        <v>39260.0</v>
      </c>
      <c r="C814" s="102" t="s">
        <v>6814</v>
      </c>
      <c r="D814" s="102" t="s">
        <v>8</v>
      </c>
      <c r="E814" s="102">
        <v>48.0</v>
      </c>
      <c r="F814" s="102">
        <v>3800.0</v>
      </c>
      <c r="G814" s="102">
        <v>76.0</v>
      </c>
      <c r="H814" s="102"/>
      <c r="I814" s="102"/>
      <c r="J814" s="102"/>
      <c r="K814" s="102"/>
      <c r="L814" s="102"/>
      <c r="M814" s="102"/>
      <c r="N814" s="102"/>
      <c r="O814" s="102"/>
      <c r="P814" s="102"/>
      <c r="Q814" s="102"/>
      <c r="R814" s="102"/>
      <c r="S814" s="102"/>
      <c r="T814" s="102"/>
      <c r="U814" s="102"/>
      <c r="V814" s="102"/>
      <c r="W814" s="102"/>
      <c r="X814" s="102"/>
      <c r="Y814" s="102"/>
      <c r="Z814" s="102"/>
      <c r="AA814" s="102"/>
      <c r="AB814" s="102"/>
    </row>
    <row r="815" ht="12.75" customHeight="1">
      <c r="A815" s="102">
        <v>2504.0</v>
      </c>
      <c r="B815" s="103">
        <v>39261.0</v>
      </c>
      <c r="C815" s="102" t="s">
        <v>6814</v>
      </c>
      <c r="D815" s="102" t="s">
        <v>8</v>
      </c>
      <c r="E815" s="102">
        <v>52.0</v>
      </c>
      <c r="F815" s="102">
        <v>2550.0</v>
      </c>
      <c r="G815" s="102">
        <v>74.0</v>
      </c>
      <c r="H815" s="102"/>
      <c r="I815" s="102"/>
      <c r="J815" s="102"/>
      <c r="K815" s="102"/>
      <c r="L815" s="102"/>
      <c r="M815" s="102"/>
      <c r="N815" s="102"/>
      <c r="O815" s="102"/>
      <c r="P815" s="102"/>
      <c r="Q815" s="102"/>
      <c r="R815" s="102"/>
      <c r="S815" s="102"/>
      <c r="T815" s="102"/>
      <c r="U815" s="102"/>
      <c r="V815" s="102"/>
      <c r="W815" s="102"/>
      <c r="X815" s="102"/>
      <c r="Y815" s="102"/>
      <c r="Z815" s="102"/>
      <c r="AA815" s="102"/>
      <c r="AB815" s="102"/>
    </row>
    <row r="816" ht="12.75" customHeight="1">
      <c r="A816" s="102">
        <v>2505.0</v>
      </c>
      <c r="B816" s="103">
        <v>39261.0</v>
      </c>
      <c r="C816" s="102" t="s">
        <v>6814</v>
      </c>
      <c r="D816" s="102" t="s">
        <v>8</v>
      </c>
      <c r="E816" s="102">
        <v>52.0</v>
      </c>
      <c r="F816" s="102">
        <v>4400.0</v>
      </c>
      <c r="G816" s="102">
        <v>76.0</v>
      </c>
      <c r="H816" s="102"/>
      <c r="I816" s="102"/>
      <c r="J816" s="102"/>
      <c r="K816" s="102"/>
      <c r="L816" s="102"/>
      <c r="M816" s="102"/>
      <c r="N816" s="102"/>
      <c r="O816" s="102"/>
      <c r="P816" s="102"/>
      <c r="Q816" s="102"/>
      <c r="R816" s="102"/>
      <c r="S816" s="102"/>
      <c r="T816" s="102"/>
      <c r="U816" s="102"/>
      <c r="V816" s="102"/>
      <c r="W816" s="102"/>
      <c r="X816" s="102"/>
      <c r="Y816" s="102"/>
      <c r="Z816" s="102"/>
      <c r="AA816" s="102"/>
      <c r="AB816" s="102"/>
    </row>
    <row r="817" ht="12.75" customHeight="1">
      <c r="A817" s="102">
        <v>2506.0</v>
      </c>
      <c r="B817" s="103">
        <v>39261.0</v>
      </c>
      <c r="C817" s="102" t="s">
        <v>6814</v>
      </c>
      <c r="D817" s="102" t="s">
        <v>8</v>
      </c>
      <c r="E817" s="102">
        <v>56.0</v>
      </c>
      <c r="F817" s="102">
        <v>4200.0</v>
      </c>
      <c r="G817" s="102">
        <v>76.0</v>
      </c>
      <c r="H817" s="102"/>
      <c r="I817" s="102"/>
      <c r="J817" s="102"/>
      <c r="K817" s="102"/>
      <c r="L817" s="102"/>
      <c r="M817" s="102"/>
      <c r="N817" s="102"/>
      <c r="O817" s="102"/>
      <c r="P817" s="102"/>
      <c r="Q817" s="102"/>
      <c r="R817" s="102"/>
      <c r="S817" s="102"/>
      <c r="T817" s="102"/>
      <c r="U817" s="102"/>
      <c r="V817" s="102"/>
      <c r="W817" s="102"/>
      <c r="X817" s="102"/>
      <c r="Y817" s="102"/>
      <c r="Z817" s="102"/>
      <c r="AA817" s="102"/>
      <c r="AB817" s="102"/>
    </row>
    <row r="818" ht="12.75" customHeight="1">
      <c r="A818" s="102">
        <v>2507.0</v>
      </c>
      <c r="B818" s="103">
        <v>39262.0</v>
      </c>
      <c r="C818" s="102" t="s">
        <v>6814</v>
      </c>
      <c r="D818" s="102" t="s">
        <v>8</v>
      </c>
      <c r="E818" s="102">
        <v>47.0</v>
      </c>
      <c r="F818" s="102">
        <v>2000.0</v>
      </c>
      <c r="G818" s="102">
        <v>59.0</v>
      </c>
      <c r="H818" s="102"/>
      <c r="I818" s="102"/>
      <c r="J818" s="102"/>
      <c r="K818" s="102"/>
      <c r="L818" s="102"/>
      <c r="M818" s="102"/>
      <c r="N818" s="102"/>
      <c r="O818" s="102"/>
      <c r="P818" s="102"/>
      <c r="Q818" s="102"/>
      <c r="R818" s="102"/>
      <c r="S818" s="102"/>
      <c r="T818" s="102"/>
      <c r="U818" s="102"/>
      <c r="V818" s="102"/>
      <c r="W818" s="102"/>
      <c r="X818" s="102"/>
      <c r="Y818" s="102"/>
      <c r="Z818" s="102"/>
      <c r="AA818" s="102"/>
      <c r="AB818" s="102"/>
    </row>
    <row r="819" ht="12.75" customHeight="1">
      <c r="A819" s="106">
        <v>2508.0</v>
      </c>
      <c r="B819" s="107">
        <v>39262.0</v>
      </c>
      <c r="C819" s="102" t="s">
        <v>6814</v>
      </c>
      <c r="D819" s="106" t="s">
        <v>6380</v>
      </c>
      <c r="E819" s="106" t="s">
        <v>6827</v>
      </c>
      <c r="F819" s="106">
        <v>4100.0</v>
      </c>
      <c r="G819" s="106">
        <v>73.0</v>
      </c>
      <c r="H819" s="102"/>
      <c r="I819" s="102"/>
      <c r="J819" s="102"/>
      <c r="K819" s="102"/>
      <c r="L819" s="102"/>
      <c r="M819" s="102"/>
      <c r="N819" s="102"/>
      <c r="O819" s="102"/>
      <c r="P819" s="102"/>
      <c r="Q819" s="102"/>
      <c r="R819" s="102"/>
      <c r="S819" s="102"/>
      <c r="T819" s="102"/>
      <c r="U819" s="102"/>
      <c r="V819" s="102"/>
      <c r="W819" s="102"/>
      <c r="X819" s="102"/>
      <c r="Y819" s="102"/>
      <c r="Z819" s="102"/>
      <c r="AA819" s="102"/>
      <c r="AB819" s="102"/>
    </row>
    <row r="820" ht="12.75" customHeight="1">
      <c r="A820" s="102">
        <v>2509.0</v>
      </c>
      <c r="B820" s="103">
        <v>39262.0</v>
      </c>
      <c r="C820" s="102" t="s">
        <v>6814</v>
      </c>
      <c r="D820" s="102" t="s">
        <v>8</v>
      </c>
      <c r="E820" s="102">
        <v>48.0</v>
      </c>
      <c r="F820" s="102">
        <v>1700.0</v>
      </c>
      <c r="G820" s="102">
        <v>56.0</v>
      </c>
      <c r="H820" s="102"/>
      <c r="I820" s="102"/>
      <c r="J820" s="102"/>
      <c r="K820" s="102"/>
      <c r="L820" s="102"/>
      <c r="M820" s="102"/>
      <c r="N820" s="102"/>
      <c r="O820" s="102"/>
      <c r="P820" s="102"/>
      <c r="Q820" s="102"/>
      <c r="R820" s="102"/>
      <c r="S820" s="102"/>
      <c r="T820" s="102"/>
      <c r="U820" s="102"/>
      <c r="V820" s="102"/>
      <c r="W820" s="102"/>
      <c r="X820" s="102"/>
      <c r="Y820" s="102"/>
      <c r="Z820" s="102"/>
      <c r="AA820" s="102"/>
      <c r="AB820" s="102"/>
    </row>
    <row r="821" ht="12.75" customHeight="1">
      <c r="A821" s="102">
        <v>2510.0</v>
      </c>
      <c r="B821" s="103">
        <v>39262.0</v>
      </c>
      <c r="C821" s="102" t="s">
        <v>6814</v>
      </c>
      <c r="D821" s="102" t="s">
        <v>8</v>
      </c>
      <c r="E821" s="102">
        <v>48.0</v>
      </c>
      <c r="F821" s="102">
        <v>5400.0</v>
      </c>
      <c r="G821" s="102">
        <v>80.0</v>
      </c>
      <c r="H821" s="102"/>
      <c r="I821" s="102"/>
      <c r="J821" s="102"/>
      <c r="K821" s="102"/>
      <c r="L821" s="102"/>
      <c r="M821" s="102"/>
      <c r="N821" s="102"/>
      <c r="O821" s="102"/>
      <c r="P821" s="102"/>
      <c r="Q821" s="102"/>
      <c r="R821" s="102"/>
      <c r="S821" s="102"/>
      <c r="T821" s="102"/>
      <c r="U821" s="102"/>
      <c r="V821" s="102"/>
      <c r="W821" s="102"/>
      <c r="X821" s="102"/>
      <c r="Y821" s="102"/>
      <c r="Z821" s="102"/>
      <c r="AA821" s="102"/>
      <c r="AB821" s="102"/>
    </row>
    <row r="822" ht="12.75" customHeight="1">
      <c r="A822" s="102">
        <v>2511.0</v>
      </c>
      <c r="B822" s="103">
        <v>39262.0</v>
      </c>
      <c r="C822" s="102" t="s">
        <v>6814</v>
      </c>
      <c r="D822" s="102" t="s">
        <v>8</v>
      </c>
      <c r="E822" s="102">
        <v>48.0</v>
      </c>
      <c r="F822" s="102">
        <v>2100.0</v>
      </c>
      <c r="G822" s="102">
        <v>59.0</v>
      </c>
      <c r="H822" s="102"/>
      <c r="I822" s="102"/>
      <c r="J822" s="102"/>
      <c r="K822" s="102"/>
      <c r="L822" s="102"/>
      <c r="M822" s="102"/>
      <c r="N822" s="102"/>
      <c r="O822" s="102"/>
      <c r="P822" s="102"/>
      <c r="Q822" s="102"/>
      <c r="R822" s="102"/>
      <c r="S822" s="102"/>
      <c r="T822" s="102"/>
      <c r="U822" s="102"/>
      <c r="V822" s="102"/>
      <c r="W822" s="102"/>
      <c r="X822" s="102"/>
      <c r="Y822" s="102"/>
      <c r="Z822" s="102"/>
      <c r="AA822" s="102"/>
      <c r="AB822" s="102"/>
    </row>
    <row r="823" ht="12.75" customHeight="1">
      <c r="A823" s="102">
        <v>2512.0</v>
      </c>
      <c r="B823" s="103">
        <v>39262.0</v>
      </c>
      <c r="C823" s="102" t="s">
        <v>6814</v>
      </c>
      <c r="D823" s="102" t="s">
        <v>8</v>
      </c>
      <c r="E823" s="102">
        <v>49.0</v>
      </c>
      <c r="F823" s="102">
        <v>4250.0</v>
      </c>
      <c r="G823" s="102">
        <v>74.0</v>
      </c>
      <c r="H823" s="102"/>
      <c r="I823" s="102"/>
      <c r="J823" s="102"/>
      <c r="K823" s="102"/>
      <c r="L823" s="102"/>
      <c r="M823" s="102"/>
      <c r="N823" s="102"/>
      <c r="O823" s="102"/>
      <c r="P823" s="102"/>
      <c r="Q823" s="102"/>
      <c r="R823" s="102"/>
      <c r="S823" s="102"/>
      <c r="T823" s="102"/>
      <c r="U823" s="102"/>
      <c r="V823" s="102"/>
      <c r="W823" s="102"/>
      <c r="X823" s="102"/>
      <c r="Y823" s="102"/>
      <c r="Z823" s="102"/>
      <c r="AA823" s="102"/>
      <c r="AB823" s="102"/>
    </row>
    <row r="824" ht="12.75" customHeight="1">
      <c r="A824" s="102">
        <v>2513.0</v>
      </c>
      <c r="B824" s="103">
        <v>39262.0</v>
      </c>
      <c r="C824" s="102" t="s">
        <v>6814</v>
      </c>
      <c r="D824" s="102" t="s">
        <v>8</v>
      </c>
      <c r="E824" s="102" t="s">
        <v>6838</v>
      </c>
      <c r="F824" s="102">
        <v>4700.0</v>
      </c>
      <c r="G824" s="102">
        <v>78.0</v>
      </c>
      <c r="H824" s="102"/>
      <c r="I824" s="102"/>
      <c r="J824" s="102"/>
      <c r="K824" s="102"/>
      <c r="L824" s="102"/>
      <c r="M824" s="102"/>
      <c r="N824" s="102"/>
      <c r="O824" s="102"/>
      <c r="P824" s="102"/>
      <c r="Q824" s="102"/>
      <c r="R824" s="102"/>
      <c r="S824" s="102"/>
      <c r="T824" s="102"/>
      <c r="U824" s="102"/>
      <c r="V824" s="102"/>
      <c r="W824" s="102"/>
      <c r="X824" s="102"/>
      <c r="Y824" s="102"/>
      <c r="Z824" s="102"/>
      <c r="AA824" s="102"/>
      <c r="AB824" s="102"/>
    </row>
    <row r="825" ht="12.75" customHeight="1">
      <c r="A825" s="102">
        <v>2514.0</v>
      </c>
      <c r="B825" s="103">
        <v>39262.0</v>
      </c>
      <c r="C825" s="102" t="s">
        <v>6814</v>
      </c>
      <c r="D825" s="102" t="s">
        <v>8</v>
      </c>
      <c r="E825" s="102" t="s">
        <v>6838</v>
      </c>
      <c r="F825" s="102">
        <v>4000.0</v>
      </c>
      <c r="G825" s="102">
        <v>74.0</v>
      </c>
      <c r="H825" s="102"/>
      <c r="I825" s="102"/>
      <c r="J825" s="102"/>
      <c r="K825" s="102"/>
      <c r="L825" s="102"/>
      <c r="M825" s="102"/>
      <c r="N825" s="102"/>
      <c r="O825" s="102"/>
      <c r="P825" s="102"/>
      <c r="Q825" s="102"/>
      <c r="R825" s="102"/>
      <c r="S825" s="102"/>
      <c r="T825" s="102"/>
      <c r="U825" s="102"/>
      <c r="V825" s="102"/>
      <c r="W825" s="102"/>
      <c r="X825" s="102"/>
      <c r="Y825" s="102"/>
      <c r="Z825" s="102"/>
      <c r="AA825" s="102"/>
      <c r="AB825" s="102"/>
    </row>
    <row r="826" ht="12.75" customHeight="1">
      <c r="A826" s="106">
        <v>749.0</v>
      </c>
      <c r="B826" s="107">
        <v>39263.0</v>
      </c>
      <c r="C826" s="102" t="s">
        <v>6814</v>
      </c>
      <c r="D826" s="106" t="s">
        <v>6380</v>
      </c>
      <c r="E826" s="106" t="s">
        <v>6827</v>
      </c>
      <c r="F826" s="106">
        <v>2700.0</v>
      </c>
      <c r="G826" s="106">
        <v>65.0</v>
      </c>
      <c r="H826" s="102"/>
      <c r="I826" s="102"/>
      <c r="J826" s="102"/>
      <c r="K826" s="102"/>
      <c r="L826" s="102"/>
      <c r="M826" s="102"/>
      <c r="N826" s="102"/>
      <c r="O826" s="102"/>
      <c r="P826" s="102"/>
      <c r="Q826" s="102"/>
      <c r="R826" s="102"/>
      <c r="S826" s="102"/>
      <c r="T826" s="102"/>
      <c r="U826" s="102"/>
      <c r="V826" s="102"/>
      <c r="W826" s="102"/>
      <c r="X826" s="102"/>
      <c r="Y826" s="102"/>
      <c r="Z826" s="102"/>
      <c r="AA826" s="102"/>
      <c r="AB826" s="102"/>
    </row>
    <row r="827" ht="12.75" customHeight="1">
      <c r="A827" s="102">
        <v>2515.0</v>
      </c>
      <c r="B827" s="103">
        <v>39263.0</v>
      </c>
      <c r="C827" s="102" t="s">
        <v>6814</v>
      </c>
      <c r="D827" s="102" t="s">
        <v>8</v>
      </c>
      <c r="E827" s="102">
        <v>48.0</v>
      </c>
      <c r="F827" s="102">
        <v>4000.0</v>
      </c>
      <c r="G827" s="102">
        <v>74.0</v>
      </c>
      <c r="H827" s="102"/>
      <c r="I827" s="102"/>
      <c r="J827" s="102"/>
      <c r="K827" s="102"/>
      <c r="L827" s="102"/>
      <c r="M827" s="102"/>
      <c r="N827" s="102"/>
      <c r="O827" s="102"/>
      <c r="P827" s="102"/>
      <c r="Q827" s="102"/>
      <c r="R827" s="102"/>
      <c r="S827" s="102"/>
      <c r="T827" s="102"/>
      <c r="U827" s="102"/>
      <c r="V827" s="102"/>
      <c r="W827" s="102"/>
      <c r="X827" s="102"/>
      <c r="Y827" s="102"/>
      <c r="Z827" s="102"/>
      <c r="AA827" s="102"/>
      <c r="AB827" s="102"/>
    </row>
    <row r="828" ht="12.75" customHeight="1">
      <c r="A828" s="106">
        <v>2516.0</v>
      </c>
      <c r="B828" s="107">
        <v>39263.0</v>
      </c>
      <c r="C828" s="102" t="s">
        <v>6814</v>
      </c>
      <c r="D828" s="106" t="s">
        <v>6380</v>
      </c>
      <c r="E828" s="106" t="s">
        <v>6825</v>
      </c>
      <c r="F828" s="106">
        <v>2250.0</v>
      </c>
      <c r="G828" s="106">
        <v>62.0</v>
      </c>
      <c r="H828" s="102"/>
      <c r="I828" s="102"/>
      <c r="J828" s="102"/>
      <c r="K828" s="102"/>
      <c r="L828" s="102"/>
      <c r="M828" s="102"/>
      <c r="N828" s="102"/>
      <c r="O828" s="102"/>
      <c r="P828" s="102"/>
      <c r="Q828" s="102"/>
      <c r="R828" s="102"/>
      <c r="S828" s="102"/>
      <c r="T828" s="102"/>
      <c r="U828" s="102"/>
      <c r="V828" s="102"/>
      <c r="W828" s="102"/>
      <c r="X828" s="102"/>
      <c r="Y828" s="102"/>
      <c r="Z828" s="102"/>
      <c r="AA828" s="102"/>
      <c r="AB828" s="102"/>
    </row>
    <row r="829" ht="12.75" customHeight="1">
      <c r="A829" s="106">
        <v>2517.0</v>
      </c>
      <c r="B829" s="107">
        <v>39263.0</v>
      </c>
      <c r="C829" s="102" t="s">
        <v>6814</v>
      </c>
      <c r="D829" s="106" t="s">
        <v>6380</v>
      </c>
      <c r="E829" s="106" t="s">
        <v>6826</v>
      </c>
      <c r="F829" s="106">
        <v>4200.0</v>
      </c>
      <c r="G829" s="106">
        <v>78.0</v>
      </c>
      <c r="H829" s="102"/>
      <c r="I829" s="102"/>
      <c r="J829" s="102"/>
      <c r="K829" s="102"/>
      <c r="L829" s="102"/>
      <c r="M829" s="102"/>
      <c r="N829" s="102"/>
      <c r="O829" s="102"/>
      <c r="P829" s="102"/>
      <c r="Q829" s="102"/>
      <c r="R829" s="102"/>
      <c r="S829" s="102"/>
      <c r="T829" s="102"/>
      <c r="U829" s="102"/>
      <c r="V829" s="102"/>
      <c r="W829" s="102"/>
      <c r="X829" s="102"/>
      <c r="Y829" s="102"/>
      <c r="Z829" s="102"/>
      <c r="AA829" s="102"/>
      <c r="AB829" s="102"/>
    </row>
    <row r="830" ht="12.75" customHeight="1">
      <c r="A830" s="102">
        <v>2518.0</v>
      </c>
      <c r="B830" s="103">
        <v>39263.0</v>
      </c>
      <c r="C830" s="102" t="s">
        <v>6814</v>
      </c>
      <c r="D830" s="102" t="s">
        <v>8</v>
      </c>
      <c r="E830" s="102" t="s">
        <v>6850</v>
      </c>
      <c r="F830" s="102">
        <v>2050.0</v>
      </c>
      <c r="G830" s="102">
        <v>60.0</v>
      </c>
      <c r="H830" s="102"/>
      <c r="I830" s="102"/>
      <c r="J830" s="102"/>
      <c r="K830" s="102"/>
      <c r="L830" s="102"/>
      <c r="M830" s="102"/>
      <c r="N830" s="102"/>
      <c r="O830" s="102"/>
      <c r="P830" s="102"/>
      <c r="Q830" s="102"/>
      <c r="R830" s="102"/>
      <c r="S830" s="102"/>
      <c r="T830" s="102"/>
      <c r="U830" s="102"/>
      <c r="V830" s="102"/>
      <c r="W830" s="102"/>
      <c r="X830" s="102"/>
      <c r="Y830" s="102"/>
      <c r="Z830" s="102"/>
      <c r="AA830" s="102"/>
      <c r="AB830" s="102"/>
    </row>
    <row r="831" ht="12.75" customHeight="1">
      <c r="A831" s="102">
        <v>2519.0</v>
      </c>
      <c r="B831" s="103">
        <v>39263.0</v>
      </c>
      <c r="C831" s="102" t="s">
        <v>6814</v>
      </c>
      <c r="D831" s="102" t="s">
        <v>8</v>
      </c>
      <c r="E831" s="102">
        <v>57.0</v>
      </c>
      <c r="F831" s="102">
        <v>4200.0</v>
      </c>
      <c r="G831" s="102">
        <v>74.0</v>
      </c>
      <c r="H831" s="102"/>
      <c r="I831" s="102"/>
      <c r="J831" s="102"/>
      <c r="K831" s="102"/>
      <c r="L831" s="102"/>
      <c r="M831" s="102"/>
      <c r="N831" s="102"/>
      <c r="O831" s="102"/>
      <c r="P831" s="102"/>
      <c r="Q831" s="102"/>
      <c r="R831" s="102"/>
      <c r="S831" s="102"/>
      <c r="T831" s="102"/>
      <c r="U831" s="102"/>
      <c r="V831" s="102"/>
      <c r="W831" s="102"/>
      <c r="X831" s="102"/>
      <c r="Y831" s="102"/>
      <c r="Z831" s="102"/>
      <c r="AA831" s="102"/>
      <c r="AB831" s="102"/>
    </row>
    <row r="832" ht="12.75" customHeight="1">
      <c r="A832" s="102">
        <v>750.0</v>
      </c>
      <c r="B832" s="103">
        <v>39264.0</v>
      </c>
      <c r="C832" s="102" t="s">
        <v>6814</v>
      </c>
      <c r="D832" s="102" t="s">
        <v>8</v>
      </c>
      <c r="E832" s="102">
        <v>56.0</v>
      </c>
      <c r="F832" s="102">
        <v>3500.0</v>
      </c>
      <c r="G832" s="102">
        <v>71.0</v>
      </c>
      <c r="H832" s="102"/>
      <c r="I832" s="102"/>
      <c r="J832" s="102"/>
      <c r="K832" s="102"/>
      <c r="L832" s="102"/>
      <c r="M832" s="102"/>
      <c r="N832" s="102"/>
      <c r="O832" s="102"/>
      <c r="P832" s="102"/>
      <c r="Q832" s="102"/>
      <c r="R832" s="102"/>
      <c r="S832" s="102"/>
      <c r="T832" s="102"/>
      <c r="U832" s="102"/>
      <c r="V832" s="102"/>
      <c r="W832" s="102"/>
      <c r="X832" s="102"/>
      <c r="Y832" s="102"/>
      <c r="Z832" s="102"/>
      <c r="AA832" s="102"/>
      <c r="AB832" s="102"/>
    </row>
    <row r="833" ht="12.75" customHeight="1">
      <c r="A833" s="102">
        <v>751.0</v>
      </c>
      <c r="B833" s="103">
        <v>39264.0</v>
      </c>
      <c r="C833" s="102" t="s">
        <v>6814</v>
      </c>
      <c r="D833" s="102" t="s">
        <v>8</v>
      </c>
      <c r="E833" s="102">
        <v>49.0</v>
      </c>
      <c r="F833" s="102">
        <v>3550.0</v>
      </c>
      <c r="G833" s="102">
        <v>75.0</v>
      </c>
      <c r="H833" s="102"/>
      <c r="I833" s="102"/>
      <c r="J833" s="102"/>
      <c r="K833" s="102"/>
      <c r="L833" s="102"/>
      <c r="M833" s="102"/>
      <c r="N833" s="102"/>
      <c r="O833" s="102"/>
      <c r="P833" s="102"/>
      <c r="Q833" s="102"/>
      <c r="R833" s="102"/>
      <c r="S833" s="102"/>
      <c r="T833" s="102"/>
      <c r="U833" s="102"/>
      <c r="V833" s="102"/>
      <c r="W833" s="102"/>
      <c r="X833" s="102"/>
      <c r="Y833" s="102"/>
      <c r="Z833" s="102"/>
      <c r="AA833" s="102"/>
      <c r="AB833" s="102"/>
    </row>
    <row r="834" ht="12.75" customHeight="1">
      <c r="A834" s="102">
        <v>752.0</v>
      </c>
      <c r="B834" s="103">
        <v>39264.0</v>
      </c>
      <c r="C834" s="102" t="s">
        <v>6814</v>
      </c>
      <c r="D834" s="102" t="s">
        <v>8</v>
      </c>
      <c r="E834" s="102">
        <v>56.0</v>
      </c>
      <c r="F834" s="102">
        <v>5900.0</v>
      </c>
      <c r="G834" s="102">
        <v>82.0</v>
      </c>
      <c r="H834" s="102"/>
      <c r="I834" s="102"/>
      <c r="J834" s="102"/>
      <c r="K834" s="102"/>
      <c r="L834" s="102"/>
      <c r="M834" s="102"/>
      <c r="N834" s="102"/>
      <c r="O834" s="102"/>
      <c r="P834" s="102"/>
      <c r="Q834" s="102"/>
      <c r="R834" s="102"/>
      <c r="S834" s="102"/>
      <c r="T834" s="102"/>
      <c r="U834" s="102"/>
      <c r="V834" s="102"/>
      <c r="W834" s="102"/>
      <c r="X834" s="102"/>
      <c r="Y834" s="102"/>
      <c r="Z834" s="102"/>
      <c r="AA834" s="102"/>
      <c r="AB834" s="102"/>
    </row>
    <row r="835" ht="12.75" customHeight="1">
      <c r="A835" s="102">
        <v>753.0</v>
      </c>
      <c r="B835" s="103">
        <v>39264.0</v>
      </c>
      <c r="C835" s="102" t="s">
        <v>6814</v>
      </c>
      <c r="D835" s="102" t="s">
        <v>8</v>
      </c>
      <c r="E835" s="102">
        <v>47.0</v>
      </c>
      <c r="F835" s="102">
        <v>4600.0</v>
      </c>
      <c r="G835" s="102">
        <v>78.0</v>
      </c>
      <c r="H835" s="102"/>
      <c r="I835" s="102"/>
      <c r="J835" s="102"/>
      <c r="K835" s="102"/>
      <c r="L835" s="102"/>
      <c r="M835" s="102"/>
      <c r="N835" s="102"/>
      <c r="O835" s="102"/>
      <c r="P835" s="102"/>
      <c r="Q835" s="102"/>
      <c r="R835" s="102"/>
      <c r="S835" s="102"/>
      <c r="T835" s="102"/>
      <c r="U835" s="102"/>
      <c r="V835" s="102"/>
      <c r="W835" s="102"/>
      <c r="X835" s="102"/>
      <c r="Y835" s="102"/>
      <c r="Z835" s="102"/>
      <c r="AA835" s="102"/>
      <c r="AB835" s="102"/>
    </row>
    <row r="836" ht="12.75" customHeight="1">
      <c r="A836" s="102">
        <v>743.0</v>
      </c>
      <c r="B836" s="103">
        <v>39265.0</v>
      </c>
      <c r="C836" s="102" t="s">
        <v>6814</v>
      </c>
      <c r="D836" s="102" t="s">
        <v>8</v>
      </c>
      <c r="E836" s="102">
        <v>131.0</v>
      </c>
      <c r="F836" s="102">
        <v>4700.0</v>
      </c>
      <c r="G836" s="102">
        <v>79.0</v>
      </c>
      <c r="H836" s="102"/>
      <c r="I836" s="102"/>
      <c r="J836" s="102"/>
      <c r="K836" s="102"/>
      <c r="L836" s="102"/>
      <c r="M836" s="102"/>
      <c r="N836" s="102"/>
      <c r="O836" s="102"/>
      <c r="P836" s="102"/>
      <c r="Q836" s="102"/>
      <c r="R836" s="102"/>
      <c r="S836" s="102"/>
      <c r="T836" s="102"/>
      <c r="U836" s="102"/>
      <c r="V836" s="102"/>
      <c r="W836" s="102"/>
      <c r="X836" s="102"/>
      <c r="Y836" s="102"/>
      <c r="Z836" s="102"/>
      <c r="AA836" s="102"/>
      <c r="AB836" s="102"/>
    </row>
    <row r="837" ht="12.75" customHeight="1">
      <c r="A837" s="102">
        <v>754.0</v>
      </c>
      <c r="B837" s="103">
        <v>39265.0</v>
      </c>
      <c r="C837" s="102" t="s">
        <v>6814</v>
      </c>
      <c r="D837" s="102" t="s">
        <v>8</v>
      </c>
      <c r="E837" s="102">
        <v>49.0</v>
      </c>
      <c r="F837" s="102">
        <v>3800.0</v>
      </c>
      <c r="G837" s="102">
        <v>70.0</v>
      </c>
      <c r="H837" s="102"/>
      <c r="I837" s="102"/>
      <c r="J837" s="102"/>
      <c r="K837" s="102"/>
      <c r="L837" s="102"/>
      <c r="M837" s="102"/>
      <c r="N837" s="102"/>
      <c r="O837" s="102"/>
      <c r="P837" s="102"/>
      <c r="Q837" s="102"/>
      <c r="R837" s="102"/>
      <c r="S837" s="102"/>
      <c r="T837" s="102"/>
      <c r="U837" s="102"/>
      <c r="V837" s="102"/>
      <c r="W837" s="102"/>
      <c r="X837" s="102"/>
      <c r="Y837" s="102"/>
      <c r="Z837" s="102"/>
      <c r="AA837" s="102"/>
      <c r="AB837" s="102"/>
    </row>
    <row r="838" ht="12.75" customHeight="1">
      <c r="A838" s="106">
        <v>755.0</v>
      </c>
      <c r="B838" s="107">
        <v>39265.0</v>
      </c>
      <c r="C838" s="102" t="s">
        <v>6814</v>
      </c>
      <c r="D838" s="106" t="s">
        <v>6380</v>
      </c>
      <c r="E838" s="106" t="s">
        <v>6832</v>
      </c>
      <c r="F838" s="106">
        <v>2700.0</v>
      </c>
      <c r="G838" s="106">
        <v>65.0</v>
      </c>
      <c r="H838" s="102"/>
      <c r="I838" s="102"/>
      <c r="J838" s="102"/>
      <c r="K838" s="102"/>
      <c r="L838" s="102"/>
      <c r="M838" s="102"/>
      <c r="N838" s="102"/>
      <c r="O838" s="102"/>
      <c r="P838" s="102"/>
      <c r="Q838" s="102"/>
      <c r="R838" s="102"/>
      <c r="S838" s="102"/>
      <c r="T838" s="102"/>
      <c r="U838" s="102"/>
      <c r="V838" s="102"/>
      <c r="W838" s="102"/>
      <c r="X838" s="102"/>
      <c r="Y838" s="102"/>
      <c r="Z838" s="102"/>
      <c r="AA838" s="102"/>
      <c r="AB838" s="102"/>
    </row>
    <row r="839" ht="12.75" customHeight="1">
      <c r="A839" s="106">
        <v>756.0</v>
      </c>
      <c r="B839" s="107">
        <v>39265.0</v>
      </c>
      <c r="C839" s="102" t="s">
        <v>6814</v>
      </c>
      <c r="D839" s="106" t="s">
        <v>6380</v>
      </c>
      <c r="E839" s="106" t="s">
        <v>6832</v>
      </c>
      <c r="F839" s="106">
        <v>3700.0</v>
      </c>
      <c r="G839" s="106">
        <v>67.0</v>
      </c>
      <c r="H839" s="102"/>
      <c r="I839" s="102"/>
      <c r="J839" s="102"/>
      <c r="K839" s="102"/>
      <c r="L839" s="102"/>
      <c r="M839" s="102"/>
      <c r="N839" s="102"/>
      <c r="O839" s="102"/>
      <c r="P839" s="102"/>
      <c r="Q839" s="102"/>
      <c r="R839" s="102"/>
      <c r="S839" s="102"/>
      <c r="T839" s="102"/>
      <c r="U839" s="102"/>
      <c r="V839" s="102"/>
      <c r="W839" s="102"/>
      <c r="X839" s="102"/>
      <c r="Y839" s="102"/>
      <c r="Z839" s="102"/>
      <c r="AA839" s="102"/>
      <c r="AB839" s="102"/>
    </row>
    <row r="840" ht="12.75" customHeight="1">
      <c r="A840" s="102">
        <v>757.0</v>
      </c>
      <c r="B840" s="103">
        <v>39265.0</v>
      </c>
      <c r="C840" s="102" t="s">
        <v>6814</v>
      </c>
      <c r="D840" s="102" t="s">
        <v>8</v>
      </c>
      <c r="E840" s="102">
        <v>56.0</v>
      </c>
      <c r="F840" s="102">
        <v>4300.0</v>
      </c>
      <c r="G840" s="102">
        <v>74.0</v>
      </c>
      <c r="H840" s="102"/>
      <c r="I840" s="102"/>
      <c r="J840" s="102"/>
      <c r="K840" s="102"/>
      <c r="L840" s="102"/>
      <c r="M840" s="102"/>
      <c r="N840" s="102"/>
      <c r="O840" s="102"/>
      <c r="P840" s="102"/>
      <c r="Q840" s="102"/>
      <c r="R840" s="102"/>
      <c r="S840" s="102"/>
      <c r="T840" s="102"/>
      <c r="U840" s="102"/>
      <c r="V840" s="102"/>
      <c r="W840" s="102"/>
      <c r="X840" s="102"/>
      <c r="Y840" s="102"/>
      <c r="Z840" s="102"/>
      <c r="AA840" s="102"/>
      <c r="AB840" s="102"/>
    </row>
    <row r="841" ht="12.75" customHeight="1">
      <c r="A841" s="106">
        <v>758.0</v>
      </c>
      <c r="B841" s="107">
        <v>39265.0</v>
      </c>
      <c r="C841" s="102" t="s">
        <v>6814</v>
      </c>
      <c r="D841" s="106" t="s">
        <v>6380</v>
      </c>
      <c r="E841" s="106" t="s">
        <v>6832</v>
      </c>
      <c r="F841" s="106">
        <v>4100.0</v>
      </c>
      <c r="G841" s="106">
        <v>72.0</v>
      </c>
      <c r="H841" s="102"/>
      <c r="I841" s="102"/>
      <c r="J841" s="102"/>
      <c r="K841" s="102"/>
      <c r="L841" s="102"/>
      <c r="M841" s="102"/>
      <c r="N841" s="102"/>
      <c r="O841" s="102"/>
      <c r="P841" s="102"/>
      <c r="Q841" s="102"/>
      <c r="R841" s="102"/>
      <c r="S841" s="102"/>
      <c r="T841" s="102"/>
      <c r="U841" s="102"/>
      <c r="V841" s="102"/>
      <c r="W841" s="102"/>
      <c r="X841" s="102"/>
      <c r="Y841" s="102"/>
      <c r="Z841" s="102"/>
      <c r="AA841" s="102"/>
      <c r="AB841" s="102"/>
    </row>
    <row r="842" ht="12.75" customHeight="1">
      <c r="A842" s="102">
        <v>759.0</v>
      </c>
      <c r="B842" s="103">
        <v>39265.0</v>
      </c>
      <c r="C842" s="102" t="s">
        <v>6814</v>
      </c>
      <c r="D842" s="102" t="s">
        <v>8</v>
      </c>
      <c r="E842" s="102">
        <v>52.0</v>
      </c>
      <c r="F842" s="102">
        <v>3500.0</v>
      </c>
      <c r="G842" s="102">
        <v>72.0</v>
      </c>
      <c r="H842" s="102"/>
      <c r="I842" s="102"/>
      <c r="J842" s="102"/>
      <c r="K842" s="102"/>
      <c r="L842" s="102"/>
      <c r="M842" s="102"/>
      <c r="N842" s="102"/>
      <c r="O842" s="102"/>
      <c r="P842" s="102"/>
      <c r="Q842" s="102"/>
      <c r="R842" s="102"/>
      <c r="S842" s="102"/>
      <c r="T842" s="102"/>
      <c r="U842" s="102"/>
      <c r="V842" s="102"/>
      <c r="W842" s="102"/>
      <c r="X842" s="102"/>
      <c r="Y842" s="102"/>
      <c r="Z842" s="102"/>
      <c r="AA842" s="102"/>
      <c r="AB842" s="102"/>
    </row>
    <row r="843" ht="12.75" customHeight="1">
      <c r="A843" s="106">
        <v>744.0</v>
      </c>
      <c r="B843" s="107">
        <v>39266.0</v>
      </c>
      <c r="C843" s="102" t="s">
        <v>6814</v>
      </c>
      <c r="D843" s="106" t="s">
        <v>6380</v>
      </c>
      <c r="E843" s="106" t="s">
        <v>6816</v>
      </c>
      <c r="F843" s="106">
        <v>2300.0</v>
      </c>
      <c r="G843" s="106">
        <v>60.0</v>
      </c>
      <c r="H843" s="102"/>
      <c r="I843" s="102"/>
      <c r="J843" s="102"/>
      <c r="K843" s="102"/>
      <c r="L843" s="102"/>
      <c r="M843" s="102"/>
      <c r="N843" s="102"/>
      <c r="O843" s="102"/>
      <c r="P843" s="102"/>
      <c r="Q843" s="102"/>
      <c r="R843" s="102"/>
      <c r="S843" s="102"/>
      <c r="T843" s="102"/>
      <c r="U843" s="102"/>
      <c r="V843" s="102"/>
      <c r="W843" s="102"/>
      <c r="X843" s="102"/>
      <c r="Y843" s="102"/>
      <c r="Z843" s="102"/>
      <c r="AA843" s="102"/>
      <c r="AB843" s="102"/>
    </row>
    <row r="844" ht="12.75" customHeight="1">
      <c r="A844" s="106">
        <v>745.0</v>
      </c>
      <c r="B844" s="107">
        <v>39266.0</v>
      </c>
      <c r="C844" s="102" t="s">
        <v>6814</v>
      </c>
      <c r="D844" s="106" t="s">
        <v>6827</v>
      </c>
      <c r="E844" s="106" t="s">
        <v>6827</v>
      </c>
      <c r="F844" s="106">
        <v>4300.0</v>
      </c>
      <c r="G844" s="106">
        <v>76.0</v>
      </c>
      <c r="H844" s="102"/>
      <c r="I844" s="102"/>
      <c r="J844" s="102"/>
      <c r="K844" s="102"/>
      <c r="L844" s="102"/>
      <c r="M844" s="102"/>
      <c r="N844" s="102"/>
      <c r="O844" s="102"/>
      <c r="P844" s="102"/>
      <c r="Q844" s="102"/>
      <c r="R844" s="102"/>
      <c r="S844" s="102"/>
      <c r="T844" s="102"/>
      <c r="U844" s="102"/>
      <c r="V844" s="102"/>
      <c r="W844" s="102"/>
      <c r="X844" s="102"/>
      <c r="Y844" s="102"/>
      <c r="Z844" s="102"/>
      <c r="AA844" s="102"/>
      <c r="AB844" s="102"/>
    </row>
    <row r="845" ht="12.75" customHeight="1">
      <c r="A845" s="106">
        <v>746.0</v>
      </c>
      <c r="B845" s="107">
        <v>39266.0</v>
      </c>
      <c r="C845" s="102" t="s">
        <v>6814</v>
      </c>
      <c r="D845" s="106" t="s">
        <v>6380</v>
      </c>
      <c r="E845" s="106" t="s">
        <v>6827</v>
      </c>
      <c r="F845" s="106">
        <v>2800.0</v>
      </c>
      <c r="G845" s="106">
        <v>66.0</v>
      </c>
      <c r="H845" s="102"/>
      <c r="I845" s="102"/>
      <c r="J845" s="102"/>
      <c r="K845" s="102"/>
      <c r="L845" s="102"/>
      <c r="M845" s="102"/>
      <c r="N845" s="102"/>
      <c r="O845" s="102"/>
      <c r="P845" s="102"/>
      <c r="Q845" s="102"/>
      <c r="R845" s="102"/>
      <c r="S845" s="102"/>
      <c r="T845" s="102"/>
      <c r="U845" s="102"/>
      <c r="V845" s="102"/>
      <c r="W845" s="102"/>
      <c r="X845" s="102"/>
      <c r="Y845" s="102"/>
      <c r="Z845" s="102"/>
      <c r="AA845" s="102"/>
      <c r="AB845" s="102"/>
    </row>
    <row r="846" ht="12.75" customHeight="1">
      <c r="A846" s="102">
        <v>747.0</v>
      </c>
      <c r="B846" s="103">
        <v>39266.0</v>
      </c>
      <c r="C846" s="102" t="s">
        <v>6814</v>
      </c>
      <c r="D846" s="102" t="s">
        <v>8</v>
      </c>
      <c r="E846" s="102">
        <v>56.0</v>
      </c>
      <c r="F846" s="102">
        <v>4200.0</v>
      </c>
      <c r="G846" s="102">
        <v>75.0</v>
      </c>
      <c r="H846" s="102"/>
      <c r="I846" s="102"/>
      <c r="J846" s="102"/>
      <c r="K846" s="102"/>
      <c r="L846" s="102"/>
      <c r="M846" s="102"/>
      <c r="N846" s="102"/>
      <c r="O846" s="102"/>
      <c r="P846" s="102"/>
      <c r="Q846" s="102"/>
      <c r="R846" s="102"/>
      <c r="S846" s="102"/>
      <c r="T846" s="102"/>
      <c r="U846" s="102"/>
      <c r="V846" s="102"/>
      <c r="W846" s="102"/>
      <c r="X846" s="102"/>
      <c r="Y846" s="102"/>
      <c r="Z846" s="102"/>
      <c r="AA846" s="102"/>
      <c r="AB846" s="102"/>
    </row>
    <row r="847" ht="12.75" customHeight="1">
      <c r="A847" s="102">
        <v>748.0</v>
      </c>
      <c r="B847" s="103">
        <v>39267.0</v>
      </c>
      <c r="C847" s="102" t="s">
        <v>6814</v>
      </c>
      <c r="D847" s="102" t="s">
        <v>8</v>
      </c>
      <c r="E847" s="102">
        <v>99.0</v>
      </c>
      <c r="F847" s="102">
        <v>2300.0</v>
      </c>
      <c r="G847" s="102">
        <v>63.0</v>
      </c>
      <c r="H847" s="102"/>
      <c r="I847" s="102"/>
      <c r="J847" s="102"/>
      <c r="K847" s="102"/>
      <c r="L847" s="102"/>
      <c r="M847" s="102"/>
      <c r="N847" s="102"/>
      <c r="O847" s="102"/>
      <c r="P847" s="102"/>
      <c r="Q847" s="102"/>
      <c r="R847" s="102"/>
      <c r="S847" s="102"/>
      <c r="T847" s="102"/>
      <c r="U847" s="102"/>
      <c r="V847" s="102"/>
      <c r="W847" s="102"/>
      <c r="X847" s="102"/>
      <c r="Y847" s="102"/>
      <c r="Z847" s="102"/>
      <c r="AA847" s="102"/>
      <c r="AB847" s="102"/>
    </row>
    <row r="848" ht="12.75" customHeight="1">
      <c r="A848" s="102">
        <v>2400.0</v>
      </c>
      <c r="B848" s="103">
        <v>39267.0</v>
      </c>
      <c r="C848" s="102" t="s">
        <v>6814</v>
      </c>
      <c r="D848" s="102" t="s">
        <v>8</v>
      </c>
      <c r="E848" s="102" t="s">
        <v>6823</v>
      </c>
      <c r="F848" s="102">
        <v>3100.0</v>
      </c>
      <c r="G848" s="102">
        <v>71.0</v>
      </c>
      <c r="H848" s="102"/>
      <c r="I848" s="102"/>
      <c r="J848" s="102"/>
      <c r="K848" s="102"/>
      <c r="L848" s="102"/>
      <c r="M848" s="102"/>
      <c r="N848" s="102"/>
      <c r="O848" s="102"/>
      <c r="P848" s="102"/>
      <c r="Q848" s="102"/>
      <c r="R848" s="102"/>
      <c r="S848" s="102"/>
      <c r="T848" s="102"/>
      <c r="U848" s="102"/>
      <c r="V848" s="102"/>
      <c r="W848" s="102"/>
      <c r="X848" s="102"/>
      <c r="Y848" s="102"/>
      <c r="Z848" s="102"/>
      <c r="AA848" s="102"/>
      <c r="AB848" s="102"/>
    </row>
    <row r="849" ht="12.75" customHeight="1">
      <c r="A849" s="106">
        <v>2401.0</v>
      </c>
      <c r="B849" s="107">
        <v>39267.0</v>
      </c>
      <c r="C849" s="102" t="s">
        <v>6814</v>
      </c>
      <c r="D849" s="106" t="s">
        <v>6380</v>
      </c>
      <c r="E849" s="106" t="s">
        <v>6832</v>
      </c>
      <c r="F849" s="106">
        <v>3100.0</v>
      </c>
      <c r="G849" s="106">
        <v>70.0</v>
      </c>
      <c r="H849" s="102"/>
      <c r="I849" s="102"/>
      <c r="J849" s="102"/>
      <c r="K849" s="102"/>
      <c r="L849" s="102"/>
      <c r="M849" s="102"/>
      <c r="N849" s="102"/>
      <c r="O849" s="102"/>
      <c r="P849" s="102"/>
      <c r="Q849" s="102"/>
      <c r="R849" s="102"/>
      <c r="S849" s="102"/>
      <c r="T849" s="102"/>
      <c r="U849" s="102"/>
      <c r="V849" s="102"/>
      <c r="W849" s="102"/>
      <c r="X849" s="102"/>
      <c r="Y849" s="102"/>
      <c r="Z849" s="102"/>
      <c r="AA849" s="102"/>
      <c r="AB849" s="102"/>
    </row>
    <row r="850" ht="12.75" customHeight="1">
      <c r="A850" s="102">
        <v>2402.0</v>
      </c>
      <c r="B850" s="103">
        <v>39267.0</v>
      </c>
      <c r="C850" s="102" t="s">
        <v>6814</v>
      </c>
      <c r="D850" s="102" t="s">
        <v>8</v>
      </c>
      <c r="E850" s="102" t="s">
        <v>6835</v>
      </c>
      <c r="F850" s="102">
        <v>4150.0</v>
      </c>
      <c r="G850" s="102">
        <v>77.0</v>
      </c>
      <c r="H850" s="102"/>
      <c r="I850" s="102"/>
      <c r="J850" s="102"/>
      <c r="K850" s="102"/>
      <c r="L850" s="102"/>
      <c r="M850" s="102"/>
      <c r="N850" s="102"/>
      <c r="O850" s="102"/>
      <c r="P850" s="102"/>
      <c r="Q850" s="102"/>
      <c r="R850" s="102"/>
      <c r="S850" s="102"/>
      <c r="T850" s="102"/>
      <c r="U850" s="102"/>
      <c r="V850" s="102"/>
      <c r="W850" s="102"/>
      <c r="X850" s="102"/>
      <c r="Y850" s="102"/>
      <c r="Z850" s="102"/>
      <c r="AA850" s="102"/>
      <c r="AB850" s="102"/>
    </row>
    <row r="851" ht="12.75" customHeight="1">
      <c r="A851" s="102">
        <v>2403.0</v>
      </c>
      <c r="B851" s="103">
        <v>39268.0</v>
      </c>
      <c r="C851" s="102" t="s">
        <v>6814</v>
      </c>
      <c r="D851" s="102" t="s">
        <v>8</v>
      </c>
      <c r="E851" s="102">
        <v>56.0</v>
      </c>
      <c r="F851" s="102">
        <v>4500.0</v>
      </c>
      <c r="G851" s="102">
        <v>74.0</v>
      </c>
      <c r="H851" s="102"/>
      <c r="I851" s="102"/>
      <c r="J851" s="102"/>
      <c r="K851" s="102"/>
      <c r="L851" s="102"/>
      <c r="M851" s="102"/>
      <c r="N851" s="102"/>
      <c r="O851" s="102"/>
      <c r="P851" s="102"/>
      <c r="Q851" s="102"/>
      <c r="R851" s="102"/>
      <c r="S851" s="102"/>
      <c r="T851" s="102"/>
      <c r="U851" s="102"/>
      <c r="V851" s="102"/>
      <c r="W851" s="102"/>
      <c r="X851" s="102"/>
      <c r="Y851" s="102"/>
      <c r="Z851" s="102"/>
      <c r="AA851" s="102"/>
      <c r="AB851" s="102"/>
    </row>
    <row r="852" ht="12.75" customHeight="1">
      <c r="A852" s="102">
        <v>2404.0</v>
      </c>
      <c r="B852" s="103">
        <v>39269.0</v>
      </c>
      <c r="C852" s="102" t="s">
        <v>6814</v>
      </c>
      <c r="D852" s="102" t="s">
        <v>8</v>
      </c>
      <c r="E852" s="102">
        <v>48.0</v>
      </c>
      <c r="F852" s="102">
        <v>4250.0</v>
      </c>
      <c r="G852" s="102">
        <v>75.0</v>
      </c>
      <c r="H852" s="102"/>
      <c r="I852" s="102"/>
      <c r="J852" s="102"/>
      <c r="K852" s="102"/>
      <c r="L852" s="102"/>
      <c r="M852" s="102"/>
      <c r="N852" s="102"/>
      <c r="O852" s="102"/>
      <c r="P852" s="102"/>
      <c r="Q852" s="102"/>
      <c r="R852" s="102"/>
      <c r="S852" s="102"/>
      <c r="T852" s="102"/>
      <c r="U852" s="102"/>
      <c r="V852" s="102"/>
      <c r="W852" s="102"/>
      <c r="X852" s="102"/>
      <c r="Y852" s="102"/>
      <c r="Z852" s="102"/>
      <c r="AA852" s="102"/>
      <c r="AB852" s="102"/>
    </row>
    <row r="853" ht="12.75" customHeight="1">
      <c r="A853" s="102">
        <v>2405.0</v>
      </c>
      <c r="B853" s="103">
        <v>39269.0</v>
      </c>
      <c r="C853" s="102" t="s">
        <v>6814</v>
      </c>
      <c r="D853" s="102" t="s">
        <v>8</v>
      </c>
      <c r="E853" s="102" t="s">
        <v>6823</v>
      </c>
      <c r="F853" s="102">
        <v>2350.0</v>
      </c>
      <c r="G853" s="102">
        <v>65.0</v>
      </c>
      <c r="H853" s="102"/>
      <c r="I853" s="102"/>
      <c r="J853" s="102"/>
      <c r="K853" s="102"/>
      <c r="L853" s="102"/>
      <c r="M853" s="102"/>
      <c r="N853" s="102"/>
      <c r="O853" s="102"/>
      <c r="P853" s="102"/>
      <c r="Q853" s="102"/>
      <c r="R853" s="102"/>
      <c r="S853" s="102"/>
      <c r="T853" s="102"/>
      <c r="U853" s="102"/>
      <c r="V853" s="102"/>
      <c r="W853" s="102"/>
      <c r="X853" s="102"/>
      <c r="Y853" s="102"/>
      <c r="Z853" s="102"/>
      <c r="AA853" s="102"/>
      <c r="AB853" s="102"/>
    </row>
    <row r="854" ht="12.75" customHeight="1">
      <c r="A854" s="102">
        <v>2406.0</v>
      </c>
      <c r="B854" s="103">
        <v>39269.0</v>
      </c>
      <c r="C854" s="102" t="s">
        <v>6814</v>
      </c>
      <c r="D854" s="102" t="s">
        <v>8</v>
      </c>
      <c r="E854" s="102">
        <v>48.0</v>
      </c>
      <c r="F854" s="102">
        <v>4300.0</v>
      </c>
      <c r="G854" s="102">
        <v>75.0</v>
      </c>
      <c r="H854" s="102"/>
      <c r="I854" s="102"/>
      <c r="J854" s="102"/>
      <c r="K854" s="102"/>
      <c r="L854" s="102"/>
      <c r="M854" s="102"/>
      <c r="N854" s="102"/>
      <c r="O854" s="102"/>
      <c r="P854" s="102"/>
      <c r="Q854" s="102"/>
      <c r="R854" s="102"/>
      <c r="S854" s="102"/>
      <c r="T854" s="102"/>
      <c r="U854" s="102"/>
      <c r="V854" s="102"/>
      <c r="W854" s="102"/>
      <c r="X854" s="102"/>
      <c r="Y854" s="102"/>
      <c r="Z854" s="102"/>
      <c r="AA854" s="102"/>
      <c r="AB854" s="102"/>
    </row>
    <row r="855" ht="12.75" customHeight="1">
      <c r="A855" s="102">
        <v>2407.0</v>
      </c>
      <c r="B855" s="103">
        <v>39269.0</v>
      </c>
      <c r="C855" s="102" t="s">
        <v>6814</v>
      </c>
      <c r="D855" s="102" t="s">
        <v>8</v>
      </c>
      <c r="E855" s="102">
        <v>49.0</v>
      </c>
      <c r="F855" s="102">
        <v>5000.0</v>
      </c>
      <c r="G855" s="102">
        <v>80.0</v>
      </c>
      <c r="H855" s="102"/>
      <c r="I855" s="102"/>
      <c r="J855" s="102"/>
      <c r="K855" s="102"/>
      <c r="L855" s="102"/>
      <c r="M855" s="102"/>
      <c r="N855" s="102"/>
      <c r="O855" s="102"/>
      <c r="P855" s="102"/>
      <c r="Q855" s="102"/>
      <c r="R855" s="102"/>
      <c r="S855" s="102"/>
      <c r="T855" s="102"/>
      <c r="U855" s="102"/>
      <c r="V855" s="102"/>
      <c r="W855" s="102"/>
      <c r="X855" s="102"/>
      <c r="Y855" s="102"/>
      <c r="Z855" s="102"/>
      <c r="AA855" s="102"/>
      <c r="AB855" s="102"/>
    </row>
    <row r="856" ht="12.75" customHeight="1">
      <c r="A856" s="102">
        <v>2408.0</v>
      </c>
      <c r="B856" s="103">
        <v>39269.0</v>
      </c>
      <c r="C856" s="102" t="s">
        <v>6814</v>
      </c>
      <c r="D856" s="102" t="s">
        <v>8</v>
      </c>
      <c r="E856" s="102" t="s">
        <v>6838</v>
      </c>
      <c r="F856" s="102">
        <v>5000.0</v>
      </c>
      <c r="G856" s="102">
        <v>80.0</v>
      </c>
      <c r="H856" s="102"/>
      <c r="I856" s="102"/>
      <c r="J856" s="102"/>
      <c r="K856" s="102"/>
      <c r="L856" s="102"/>
      <c r="M856" s="102"/>
      <c r="N856" s="102"/>
      <c r="O856" s="102"/>
      <c r="P856" s="102"/>
      <c r="Q856" s="102"/>
      <c r="R856" s="102"/>
      <c r="S856" s="102"/>
      <c r="T856" s="102"/>
      <c r="U856" s="102"/>
      <c r="V856" s="102"/>
      <c r="W856" s="102"/>
      <c r="X856" s="102"/>
      <c r="Y856" s="102"/>
      <c r="Z856" s="102"/>
      <c r="AA856" s="102"/>
      <c r="AB856" s="102"/>
    </row>
    <row r="857" ht="12.75" customHeight="1">
      <c r="A857" s="102">
        <v>2409.0</v>
      </c>
      <c r="B857" s="103">
        <v>39269.0</v>
      </c>
      <c r="C857" s="102" t="s">
        <v>6814</v>
      </c>
      <c r="D857" s="102" t="s">
        <v>8</v>
      </c>
      <c r="E857" s="102">
        <v>49.0</v>
      </c>
      <c r="F857" s="102">
        <v>3500.0</v>
      </c>
      <c r="G857" s="102">
        <v>67.0</v>
      </c>
      <c r="H857" s="102"/>
      <c r="I857" s="102"/>
      <c r="J857" s="102"/>
      <c r="K857" s="102"/>
      <c r="L857" s="102"/>
      <c r="M857" s="102"/>
      <c r="N857" s="102"/>
      <c r="O857" s="102"/>
      <c r="P857" s="102"/>
      <c r="Q857" s="102"/>
      <c r="R857" s="102"/>
      <c r="S857" s="102"/>
      <c r="T857" s="102"/>
      <c r="U857" s="102"/>
      <c r="V857" s="102"/>
      <c r="W857" s="102"/>
      <c r="X857" s="102"/>
      <c r="Y857" s="102"/>
      <c r="Z857" s="102"/>
      <c r="AA857" s="102"/>
      <c r="AB857" s="102"/>
    </row>
    <row r="858" ht="12.75" customHeight="1">
      <c r="A858" s="106">
        <v>2410.0</v>
      </c>
      <c r="B858" s="107">
        <v>39270.0</v>
      </c>
      <c r="C858" s="102" t="s">
        <v>6814</v>
      </c>
      <c r="D858" s="106" t="s">
        <v>6380</v>
      </c>
      <c r="E858" s="106" t="s">
        <v>6830</v>
      </c>
      <c r="F858" s="106">
        <v>2000.0</v>
      </c>
      <c r="G858" s="106">
        <v>58.0</v>
      </c>
      <c r="H858" s="102"/>
      <c r="I858" s="102"/>
      <c r="J858" s="102"/>
      <c r="K858" s="102"/>
      <c r="L858" s="102"/>
      <c r="M858" s="102"/>
      <c r="N858" s="102"/>
      <c r="O858" s="102"/>
      <c r="P858" s="102"/>
      <c r="Q858" s="102"/>
      <c r="R858" s="102"/>
      <c r="S858" s="102"/>
      <c r="T858" s="102"/>
      <c r="U858" s="102"/>
      <c r="V858" s="102"/>
      <c r="W858" s="102"/>
      <c r="X858" s="102"/>
      <c r="Y858" s="102"/>
      <c r="Z858" s="102"/>
      <c r="AA858" s="102"/>
      <c r="AB858" s="102"/>
    </row>
    <row r="859" ht="12.75" customHeight="1">
      <c r="A859" s="102">
        <v>2412.0</v>
      </c>
      <c r="B859" s="103">
        <v>39270.0</v>
      </c>
      <c r="C859" s="102" t="s">
        <v>6814</v>
      </c>
      <c r="D859" s="102" t="s">
        <v>8</v>
      </c>
      <c r="E859" s="102" t="s">
        <v>6838</v>
      </c>
      <c r="F859" s="102">
        <v>3000.0</v>
      </c>
      <c r="G859" s="102">
        <v>68.0</v>
      </c>
      <c r="H859" s="102"/>
      <c r="I859" s="102"/>
      <c r="J859" s="102"/>
      <c r="K859" s="102"/>
      <c r="L859" s="102"/>
      <c r="M859" s="102"/>
      <c r="N859" s="102"/>
      <c r="O859" s="102"/>
      <c r="P859" s="102"/>
      <c r="Q859" s="102"/>
      <c r="R859" s="102"/>
      <c r="S859" s="102"/>
      <c r="T859" s="102"/>
      <c r="U859" s="102"/>
      <c r="V859" s="102"/>
      <c r="W859" s="102"/>
      <c r="X859" s="102"/>
      <c r="Y859" s="102"/>
      <c r="Z859" s="102"/>
      <c r="AA859" s="102"/>
      <c r="AB859" s="102"/>
    </row>
    <row r="860" ht="12.75" customHeight="1">
      <c r="A860" s="106">
        <v>2413.0</v>
      </c>
      <c r="B860" s="107">
        <v>39270.0</v>
      </c>
      <c r="C860" s="102" t="s">
        <v>6814</v>
      </c>
      <c r="D860" s="106" t="s">
        <v>6380</v>
      </c>
      <c r="E860" s="106" t="s">
        <v>6830</v>
      </c>
      <c r="F860" s="106">
        <v>4650.0</v>
      </c>
      <c r="G860" s="106">
        <v>76.0</v>
      </c>
      <c r="H860" s="102"/>
      <c r="I860" s="102"/>
      <c r="J860" s="102"/>
      <c r="K860" s="102"/>
      <c r="L860" s="102"/>
      <c r="M860" s="102"/>
      <c r="N860" s="102"/>
      <c r="O860" s="102"/>
      <c r="P860" s="102"/>
      <c r="Q860" s="102"/>
      <c r="R860" s="102"/>
      <c r="S860" s="102"/>
      <c r="T860" s="102"/>
      <c r="U860" s="102"/>
      <c r="V860" s="102"/>
      <c r="W860" s="102"/>
      <c r="X860" s="102"/>
      <c r="Y860" s="102"/>
      <c r="Z860" s="102"/>
      <c r="AA860" s="102"/>
      <c r="AB860" s="102"/>
    </row>
    <row r="861" ht="12.75" customHeight="1">
      <c r="A861" s="106">
        <v>2414.0</v>
      </c>
      <c r="B861" s="107">
        <v>39271.0</v>
      </c>
      <c r="C861" s="102" t="s">
        <v>6814</v>
      </c>
      <c r="D861" s="106" t="s">
        <v>6380</v>
      </c>
      <c r="E861" s="106" t="s">
        <v>6851</v>
      </c>
      <c r="F861" s="106">
        <v>2000.0</v>
      </c>
      <c r="G861" s="106">
        <v>62.0</v>
      </c>
      <c r="H861" s="102"/>
      <c r="I861" s="102"/>
      <c r="J861" s="102"/>
      <c r="K861" s="102"/>
      <c r="L861" s="102"/>
      <c r="M861" s="102"/>
      <c r="N861" s="102"/>
      <c r="O861" s="102"/>
      <c r="P861" s="102"/>
      <c r="Q861" s="102"/>
      <c r="R861" s="102"/>
      <c r="S861" s="102"/>
      <c r="T861" s="102"/>
      <c r="U861" s="102"/>
      <c r="V861" s="102"/>
      <c r="W861" s="102"/>
      <c r="X861" s="102"/>
      <c r="Y861" s="102"/>
      <c r="Z861" s="102"/>
      <c r="AA861" s="102"/>
      <c r="AB861" s="102"/>
    </row>
    <row r="862" ht="12.75" customHeight="1">
      <c r="A862" s="102">
        <v>2415.0</v>
      </c>
      <c r="B862" s="103">
        <v>39271.0</v>
      </c>
      <c r="C862" s="102" t="s">
        <v>6814</v>
      </c>
      <c r="D862" s="102" t="s">
        <v>8</v>
      </c>
      <c r="E862" s="102">
        <v>64.0</v>
      </c>
      <c r="F862" s="102">
        <v>4050.0</v>
      </c>
      <c r="G862" s="102">
        <v>76.0</v>
      </c>
      <c r="H862" s="102"/>
      <c r="I862" s="102"/>
      <c r="J862" s="102"/>
      <c r="K862" s="102"/>
      <c r="L862" s="102"/>
      <c r="M862" s="102"/>
      <c r="N862" s="102"/>
      <c r="O862" s="102"/>
      <c r="P862" s="102"/>
      <c r="Q862" s="102"/>
      <c r="R862" s="102"/>
      <c r="S862" s="102"/>
      <c r="T862" s="102"/>
      <c r="U862" s="102"/>
      <c r="V862" s="102"/>
      <c r="W862" s="102"/>
      <c r="X862" s="102"/>
      <c r="Y862" s="102"/>
      <c r="Z862" s="102"/>
      <c r="AA862" s="102"/>
      <c r="AB862" s="102"/>
    </row>
    <row r="863" ht="12.75" customHeight="1">
      <c r="A863" s="102">
        <v>2416.0</v>
      </c>
      <c r="B863" s="103">
        <v>39271.0</v>
      </c>
      <c r="C863" s="102" t="s">
        <v>6814</v>
      </c>
      <c r="D863" s="102" t="s">
        <v>8</v>
      </c>
      <c r="E863" s="102">
        <v>47.0</v>
      </c>
      <c r="F863" s="102">
        <v>3800.0</v>
      </c>
      <c r="G863" s="102">
        <v>77.0</v>
      </c>
      <c r="H863" s="102"/>
      <c r="I863" s="102"/>
      <c r="J863" s="102"/>
      <c r="K863" s="102"/>
      <c r="L863" s="102"/>
      <c r="M863" s="102"/>
      <c r="N863" s="102"/>
      <c r="O863" s="102"/>
      <c r="P863" s="102"/>
      <c r="Q863" s="102"/>
      <c r="R863" s="102"/>
      <c r="S863" s="102"/>
      <c r="T863" s="102"/>
      <c r="U863" s="102"/>
      <c r="V863" s="102"/>
      <c r="W863" s="102"/>
      <c r="X863" s="102"/>
      <c r="Y863" s="102"/>
      <c r="Z863" s="102"/>
      <c r="AA863" s="102"/>
      <c r="AB863" s="102"/>
    </row>
    <row r="864" ht="12.75" customHeight="1">
      <c r="A864" s="106">
        <v>2417.0</v>
      </c>
      <c r="B864" s="107">
        <v>39272.0</v>
      </c>
      <c r="C864" s="102" t="s">
        <v>6814</v>
      </c>
      <c r="D864" s="106" t="s">
        <v>6380</v>
      </c>
      <c r="E864" s="106" t="s">
        <v>6827</v>
      </c>
      <c r="F864" s="106">
        <v>2050.0</v>
      </c>
      <c r="G864" s="106">
        <v>71.0</v>
      </c>
      <c r="H864" s="102"/>
      <c r="I864" s="102"/>
      <c r="J864" s="102"/>
      <c r="K864" s="102"/>
      <c r="L864" s="102"/>
      <c r="M864" s="102"/>
      <c r="N864" s="102"/>
      <c r="O864" s="102"/>
      <c r="P864" s="102"/>
      <c r="Q864" s="102"/>
      <c r="R864" s="102"/>
      <c r="S864" s="102"/>
      <c r="T864" s="102"/>
      <c r="U864" s="102"/>
      <c r="V864" s="102"/>
      <c r="W864" s="102"/>
      <c r="X864" s="102"/>
      <c r="Y864" s="102"/>
      <c r="Z864" s="102"/>
      <c r="AA864" s="102"/>
      <c r="AB864" s="102"/>
    </row>
    <row r="865" ht="12.75" customHeight="1">
      <c r="A865" s="102">
        <v>2418.0</v>
      </c>
      <c r="B865" s="103">
        <v>39272.0</v>
      </c>
      <c r="C865" s="102" t="s">
        <v>6814</v>
      </c>
      <c r="D865" s="102" t="s">
        <v>8</v>
      </c>
      <c r="E865" s="102">
        <v>49.0</v>
      </c>
      <c r="F865" s="102">
        <v>1800.0</v>
      </c>
      <c r="G865" s="102">
        <v>66.0</v>
      </c>
      <c r="H865" s="102"/>
      <c r="I865" s="102"/>
      <c r="J865" s="102"/>
      <c r="K865" s="102"/>
      <c r="L865" s="102"/>
      <c r="M865" s="102"/>
      <c r="N865" s="102"/>
      <c r="O865" s="102"/>
      <c r="P865" s="102"/>
      <c r="Q865" s="102"/>
      <c r="R865" s="102"/>
      <c r="S865" s="102"/>
      <c r="T865" s="102"/>
      <c r="U865" s="102"/>
      <c r="V865" s="102"/>
      <c r="W865" s="102"/>
      <c r="X865" s="102"/>
      <c r="Y865" s="102"/>
      <c r="Z865" s="102"/>
      <c r="AA865" s="102"/>
      <c r="AB865" s="102"/>
    </row>
    <row r="866" ht="12.75" customHeight="1">
      <c r="A866" s="102">
        <v>2419.0</v>
      </c>
      <c r="B866" s="103">
        <v>39272.0</v>
      </c>
      <c r="C866" s="102" t="s">
        <v>6814</v>
      </c>
      <c r="D866" s="102" t="s">
        <v>8</v>
      </c>
      <c r="E866" s="102">
        <v>49.0</v>
      </c>
      <c r="F866" s="102">
        <v>4550.0</v>
      </c>
      <c r="G866" s="102">
        <v>75.0</v>
      </c>
      <c r="H866" s="102"/>
      <c r="I866" s="102"/>
      <c r="J866" s="102"/>
      <c r="K866" s="102"/>
      <c r="L866" s="102"/>
      <c r="M866" s="102"/>
      <c r="N866" s="102"/>
      <c r="O866" s="102"/>
      <c r="P866" s="102"/>
      <c r="Q866" s="102"/>
      <c r="R866" s="102"/>
      <c r="S866" s="102"/>
      <c r="T866" s="102"/>
      <c r="U866" s="102"/>
      <c r="V866" s="102"/>
      <c r="W866" s="102"/>
      <c r="X866" s="102"/>
      <c r="Y866" s="102"/>
      <c r="Z866" s="102"/>
      <c r="AA866" s="102"/>
      <c r="AB866" s="102"/>
    </row>
    <row r="867" ht="12.75" customHeight="1">
      <c r="A867" s="102">
        <v>2420.0</v>
      </c>
      <c r="B867" s="103">
        <v>39272.0</v>
      </c>
      <c r="C867" s="102" t="s">
        <v>6814</v>
      </c>
      <c r="D867" s="102" t="s">
        <v>8</v>
      </c>
      <c r="E867" s="102">
        <v>47.0</v>
      </c>
      <c r="F867" s="102">
        <v>4300.0</v>
      </c>
      <c r="G867" s="102">
        <v>74.0</v>
      </c>
      <c r="H867" s="102"/>
      <c r="I867" s="102"/>
      <c r="J867" s="102"/>
      <c r="K867" s="102"/>
      <c r="L867" s="102"/>
      <c r="M867" s="102"/>
      <c r="N867" s="102"/>
      <c r="O867" s="102"/>
      <c r="P867" s="102"/>
      <c r="Q867" s="102"/>
      <c r="R867" s="102"/>
      <c r="S867" s="102"/>
      <c r="T867" s="102"/>
      <c r="U867" s="102"/>
      <c r="V867" s="102"/>
      <c r="W867" s="102"/>
      <c r="X867" s="102"/>
      <c r="Y867" s="102"/>
      <c r="Z867" s="102"/>
      <c r="AA867" s="102"/>
      <c r="AB867" s="102"/>
    </row>
    <row r="868" ht="12.75" customHeight="1">
      <c r="A868" s="102">
        <v>2421.0</v>
      </c>
      <c r="B868" s="103">
        <v>39272.0</v>
      </c>
      <c r="C868" s="102" t="s">
        <v>6814</v>
      </c>
      <c r="D868" s="102" t="s">
        <v>8</v>
      </c>
      <c r="E868" s="102" t="s">
        <v>6280</v>
      </c>
      <c r="F868" s="102">
        <v>4000.0</v>
      </c>
      <c r="G868" s="102">
        <v>75.0</v>
      </c>
      <c r="H868" s="102"/>
      <c r="I868" s="102"/>
      <c r="J868" s="102"/>
      <c r="K868" s="102"/>
      <c r="L868" s="102"/>
      <c r="M868" s="102"/>
      <c r="N868" s="102"/>
      <c r="O868" s="102"/>
      <c r="P868" s="102"/>
      <c r="Q868" s="102"/>
      <c r="R868" s="102"/>
      <c r="S868" s="102"/>
      <c r="T868" s="102"/>
      <c r="U868" s="102"/>
      <c r="V868" s="102"/>
      <c r="W868" s="102"/>
      <c r="X868" s="102"/>
      <c r="Y868" s="102"/>
      <c r="Z868" s="102"/>
      <c r="AA868" s="102"/>
      <c r="AB868" s="102"/>
    </row>
    <row r="869" ht="12.75" customHeight="1">
      <c r="A869" s="106">
        <v>2422.0</v>
      </c>
      <c r="B869" s="107">
        <v>39272.0</v>
      </c>
      <c r="C869" s="102" t="s">
        <v>6814</v>
      </c>
      <c r="D869" s="106" t="s">
        <v>6380</v>
      </c>
      <c r="E869" s="106" t="s">
        <v>6817</v>
      </c>
      <c r="F869" s="106">
        <v>3900.0</v>
      </c>
      <c r="G869" s="106">
        <v>75.0</v>
      </c>
      <c r="H869" s="102"/>
      <c r="I869" s="102"/>
      <c r="J869" s="102"/>
      <c r="K869" s="102"/>
      <c r="L869" s="102"/>
      <c r="M869" s="102"/>
      <c r="N869" s="102"/>
      <c r="O869" s="102"/>
      <c r="P869" s="102"/>
      <c r="Q869" s="102"/>
      <c r="R869" s="102"/>
      <c r="S869" s="102"/>
      <c r="T869" s="102"/>
      <c r="U869" s="102"/>
      <c r="V869" s="102"/>
      <c r="W869" s="102"/>
      <c r="X869" s="102"/>
      <c r="Y869" s="102"/>
      <c r="Z869" s="102"/>
      <c r="AA869" s="102"/>
      <c r="AB869" s="102"/>
    </row>
    <row r="870" ht="12.75" customHeight="1">
      <c r="A870" s="106">
        <v>2423.0</v>
      </c>
      <c r="B870" s="107">
        <v>39272.0</v>
      </c>
      <c r="C870" s="102" t="s">
        <v>6814</v>
      </c>
      <c r="D870" s="106" t="s">
        <v>6380</v>
      </c>
      <c r="E870" s="106" t="s">
        <v>6817</v>
      </c>
      <c r="F870" s="106">
        <v>2400.0</v>
      </c>
      <c r="G870" s="106">
        <v>62.0</v>
      </c>
      <c r="H870" s="102"/>
      <c r="I870" s="102"/>
      <c r="J870" s="102"/>
      <c r="K870" s="102"/>
      <c r="L870" s="102"/>
      <c r="M870" s="102"/>
      <c r="N870" s="102"/>
      <c r="O870" s="102"/>
      <c r="P870" s="102"/>
      <c r="Q870" s="102"/>
      <c r="R870" s="102"/>
      <c r="S870" s="102"/>
      <c r="T870" s="102"/>
      <c r="U870" s="102"/>
      <c r="V870" s="102"/>
      <c r="W870" s="102"/>
      <c r="X870" s="102"/>
      <c r="Y870" s="102"/>
      <c r="Z870" s="102"/>
      <c r="AA870" s="102"/>
      <c r="AB870" s="102"/>
    </row>
    <row r="871" ht="12.75" customHeight="1">
      <c r="A871" s="106">
        <v>2424.0</v>
      </c>
      <c r="B871" s="107">
        <v>39272.0</v>
      </c>
      <c r="C871" s="102" t="s">
        <v>6814</v>
      </c>
      <c r="D871" s="106" t="s">
        <v>6380</v>
      </c>
      <c r="E871" s="106" t="s">
        <v>6832</v>
      </c>
      <c r="F871" s="106">
        <v>3500.0</v>
      </c>
      <c r="G871" s="106">
        <v>70.0</v>
      </c>
      <c r="H871" s="102"/>
      <c r="I871" s="102"/>
      <c r="J871" s="102"/>
      <c r="K871" s="102"/>
      <c r="L871" s="102"/>
      <c r="M871" s="102"/>
      <c r="N871" s="102"/>
      <c r="O871" s="102"/>
      <c r="P871" s="102"/>
      <c r="Q871" s="102"/>
      <c r="R871" s="102"/>
      <c r="S871" s="102"/>
      <c r="T871" s="102"/>
      <c r="U871" s="102"/>
      <c r="V871" s="102"/>
      <c r="W871" s="102"/>
      <c r="X871" s="102"/>
      <c r="Y871" s="102"/>
      <c r="Z871" s="102"/>
      <c r="AA871" s="102"/>
      <c r="AB871" s="102"/>
    </row>
    <row r="872" ht="12.75" customHeight="1">
      <c r="A872" s="106">
        <v>2425.0</v>
      </c>
      <c r="B872" s="107">
        <v>39273.0</v>
      </c>
      <c r="C872" s="102" t="s">
        <v>6814</v>
      </c>
      <c r="D872" s="106" t="s">
        <v>6380</v>
      </c>
      <c r="E872" s="106" t="s">
        <v>6827</v>
      </c>
      <c r="F872" s="106">
        <v>2200.0</v>
      </c>
      <c r="G872" s="106">
        <v>66.0</v>
      </c>
      <c r="H872" s="102"/>
      <c r="I872" s="102"/>
      <c r="J872" s="102"/>
      <c r="K872" s="102"/>
      <c r="L872" s="102"/>
      <c r="M872" s="102"/>
      <c r="N872" s="102"/>
      <c r="O872" s="102"/>
      <c r="P872" s="102"/>
      <c r="Q872" s="102"/>
      <c r="R872" s="102"/>
      <c r="S872" s="102"/>
      <c r="T872" s="102"/>
      <c r="U872" s="102"/>
      <c r="V872" s="102"/>
      <c r="W872" s="102"/>
      <c r="X872" s="102"/>
      <c r="Y872" s="102"/>
      <c r="Z872" s="102"/>
      <c r="AA872" s="102"/>
      <c r="AB872" s="102"/>
    </row>
    <row r="873" ht="12.75" customHeight="1">
      <c r="A873" s="106">
        <v>2426.0</v>
      </c>
      <c r="B873" s="107">
        <v>39273.0</v>
      </c>
      <c r="C873" s="102" t="s">
        <v>6814</v>
      </c>
      <c r="D873" s="106" t="s">
        <v>6380</v>
      </c>
      <c r="E873" s="106" t="s">
        <v>6626</v>
      </c>
      <c r="F873" s="106">
        <v>2500.0</v>
      </c>
      <c r="G873" s="106">
        <v>67.0</v>
      </c>
      <c r="H873" s="102"/>
      <c r="I873" s="102"/>
      <c r="J873" s="102"/>
      <c r="K873" s="102"/>
      <c r="L873" s="102"/>
      <c r="M873" s="102"/>
      <c r="N873" s="102"/>
      <c r="O873" s="102"/>
      <c r="P873" s="102"/>
      <c r="Q873" s="102"/>
      <c r="R873" s="102"/>
      <c r="S873" s="102"/>
      <c r="T873" s="102"/>
      <c r="U873" s="102"/>
      <c r="V873" s="102"/>
      <c r="W873" s="102"/>
      <c r="X873" s="102"/>
      <c r="Y873" s="102"/>
      <c r="Z873" s="102"/>
      <c r="AA873" s="102"/>
      <c r="AB873" s="102"/>
    </row>
    <row r="874" ht="12.75" customHeight="1">
      <c r="A874" s="102">
        <v>2427.0</v>
      </c>
      <c r="B874" s="103">
        <v>39273.0</v>
      </c>
      <c r="C874" s="102" t="s">
        <v>6814</v>
      </c>
      <c r="D874" s="102" t="s">
        <v>8</v>
      </c>
      <c r="E874" s="102">
        <v>52.0</v>
      </c>
      <c r="F874" s="102">
        <v>2350.0</v>
      </c>
      <c r="G874" s="102">
        <v>72.0</v>
      </c>
      <c r="H874" s="102"/>
      <c r="I874" s="102"/>
      <c r="J874" s="102"/>
      <c r="K874" s="102"/>
      <c r="L874" s="102"/>
      <c r="M874" s="102"/>
      <c r="N874" s="102"/>
      <c r="O874" s="102"/>
      <c r="P874" s="102"/>
      <c r="Q874" s="102"/>
      <c r="R874" s="102"/>
      <c r="S874" s="102"/>
      <c r="T874" s="102"/>
      <c r="U874" s="102"/>
      <c r="V874" s="102"/>
      <c r="W874" s="102"/>
      <c r="X874" s="102"/>
      <c r="Y874" s="102"/>
      <c r="Z874" s="102"/>
      <c r="AA874" s="102"/>
      <c r="AB874" s="102"/>
    </row>
    <row r="875" ht="12.75" customHeight="1">
      <c r="A875" s="102">
        <v>2428.0</v>
      </c>
      <c r="B875" s="103">
        <v>39273.0</v>
      </c>
      <c r="C875" s="102" t="s">
        <v>6814</v>
      </c>
      <c r="D875" s="102" t="s">
        <v>8</v>
      </c>
      <c r="E875" s="102">
        <v>133.0</v>
      </c>
      <c r="F875" s="102">
        <v>3800.0</v>
      </c>
      <c r="G875" s="102">
        <v>74.0</v>
      </c>
      <c r="H875" s="102"/>
      <c r="I875" s="102"/>
      <c r="J875" s="102"/>
      <c r="K875" s="102"/>
      <c r="L875" s="102"/>
      <c r="M875" s="102"/>
      <c r="N875" s="102"/>
      <c r="O875" s="102"/>
      <c r="P875" s="102"/>
      <c r="Q875" s="102"/>
      <c r="R875" s="102"/>
      <c r="S875" s="102"/>
      <c r="T875" s="102"/>
      <c r="U875" s="102"/>
      <c r="V875" s="102"/>
      <c r="W875" s="102"/>
      <c r="X875" s="102"/>
      <c r="Y875" s="102"/>
      <c r="Z875" s="102"/>
      <c r="AA875" s="102"/>
      <c r="AB875" s="102"/>
    </row>
    <row r="876" ht="12.75" customHeight="1">
      <c r="A876" s="102">
        <v>2429.0</v>
      </c>
      <c r="B876" s="103">
        <v>39276.0</v>
      </c>
      <c r="C876" s="102" t="s">
        <v>6814</v>
      </c>
      <c r="D876" s="102" t="s">
        <v>8</v>
      </c>
      <c r="E876" s="102">
        <v>48.0</v>
      </c>
      <c r="F876" s="102">
        <v>2000.0</v>
      </c>
      <c r="G876" s="102">
        <v>58.0</v>
      </c>
      <c r="H876" s="102"/>
      <c r="I876" s="102"/>
      <c r="J876" s="102"/>
      <c r="K876" s="102"/>
      <c r="L876" s="102"/>
      <c r="M876" s="102"/>
      <c r="N876" s="102"/>
      <c r="O876" s="102"/>
      <c r="P876" s="102"/>
      <c r="Q876" s="102"/>
      <c r="R876" s="102"/>
      <c r="S876" s="102"/>
      <c r="T876" s="102"/>
      <c r="U876" s="102"/>
      <c r="V876" s="102"/>
      <c r="W876" s="102"/>
      <c r="X876" s="102"/>
      <c r="Y876" s="102"/>
      <c r="Z876" s="102"/>
      <c r="AA876" s="102"/>
      <c r="AB876" s="102"/>
    </row>
    <row r="877" ht="12.75" customHeight="1">
      <c r="A877" s="102">
        <v>2430.0</v>
      </c>
      <c r="B877" s="103">
        <v>39276.0</v>
      </c>
      <c r="C877" s="102" t="s">
        <v>6814</v>
      </c>
      <c r="D877" s="102" t="s">
        <v>8</v>
      </c>
      <c r="E877" s="102" t="s">
        <v>6823</v>
      </c>
      <c r="F877" s="102">
        <v>4450.0</v>
      </c>
      <c r="G877" s="102">
        <v>78.0</v>
      </c>
      <c r="H877" s="102"/>
      <c r="I877" s="102"/>
      <c r="J877" s="102"/>
      <c r="K877" s="102"/>
      <c r="L877" s="102"/>
      <c r="M877" s="102"/>
      <c r="N877" s="102"/>
      <c r="O877" s="102"/>
      <c r="P877" s="102"/>
      <c r="Q877" s="102"/>
      <c r="R877" s="102"/>
      <c r="S877" s="102"/>
      <c r="T877" s="102"/>
      <c r="U877" s="102"/>
      <c r="V877" s="102"/>
      <c r="W877" s="102"/>
      <c r="X877" s="102"/>
      <c r="Y877" s="102"/>
      <c r="Z877" s="102"/>
      <c r="AA877" s="102"/>
      <c r="AB877" s="102"/>
    </row>
    <row r="878" ht="12.75" customHeight="1">
      <c r="A878" s="106">
        <v>2431.0</v>
      </c>
      <c r="B878" s="107">
        <v>39277.0</v>
      </c>
      <c r="C878" s="102" t="s">
        <v>6814</v>
      </c>
      <c r="D878" s="106" t="s">
        <v>6380</v>
      </c>
      <c r="E878" s="106" t="s">
        <v>6825</v>
      </c>
      <c r="F878" s="106">
        <v>4450.0</v>
      </c>
      <c r="G878" s="106">
        <v>78.0</v>
      </c>
      <c r="H878" s="102"/>
      <c r="I878" s="102"/>
      <c r="J878" s="102"/>
      <c r="K878" s="102"/>
      <c r="L878" s="102"/>
      <c r="M878" s="102"/>
      <c r="N878" s="102"/>
      <c r="O878" s="102"/>
      <c r="P878" s="102"/>
      <c r="Q878" s="102"/>
      <c r="R878" s="102"/>
      <c r="S878" s="102"/>
      <c r="T878" s="102"/>
      <c r="U878" s="102"/>
      <c r="V878" s="102"/>
      <c r="W878" s="102"/>
      <c r="X878" s="102"/>
      <c r="Y878" s="102"/>
      <c r="Z878" s="102"/>
      <c r="AA878" s="102"/>
      <c r="AB878" s="102"/>
    </row>
    <row r="879" ht="12.75" customHeight="1">
      <c r="A879" s="106">
        <v>2432.0</v>
      </c>
      <c r="B879" s="107">
        <v>39278.0</v>
      </c>
      <c r="C879" s="102" t="s">
        <v>6814</v>
      </c>
      <c r="D879" s="106" t="s">
        <v>6380</v>
      </c>
      <c r="E879" s="106" t="s">
        <v>6825</v>
      </c>
      <c r="F879" s="106">
        <v>3300.0</v>
      </c>
      <c r="G879" s="106">
        <v>69.0</v>
      </c>
      <c r="H879" s="102"/>
      <c r="I879" s="102"/>
      <c r="J879" s="102"/>
      <c r="K879" s="102"/>
      <c r="L879" s="102"/>
      <c r="M879" s="102"/>
      <c r="N879" s="102"/>
      <c r="O879" s="102"/>
      <c r="P879" s="102"/>
      <c r="Q879" s="102"/>
      <c r="R879" s="102"/>
      <c r="S879" s="102"/>
      <c r="T879" s="102"/>
      <c r="U879" s="102"/>
      <c r="V879" s="102"/>
      <c r="W879" s="102"/>
      <c r="X879" s="102"/>
      <c r="Y879" s="102"/>
      <c r="Z879" s="102"/>
      <c r="AA879" s="102"/>
      <c r="AB879" s="102"/>
    </row>
    <row r="880" ht="12.75" customHeight="1">
      <c r="A880" s="102">
        <v>2433.0</v>
      </c>
      <c r="B880" s="103">
        <v>39278.0</v>
      </c>
      <c r="C880" s="102" t="s">
        <v>6814</v>
      </c>
      <c r="D880" s="102" t="s">
        <v>8</v>
      </c>
      <c r="E880" s="102">
        <v>48.0</v>
      </c>
      <c r="F880" s="102">
        <v>2100.0</v>
      </c>
      <c r="G880" s="102">
        <v>65.0</v>
      </c>
      <c r="H880" s="102"/>
      <c r="I880" s="102"/>
      <c r="J880" s="102"/>
      <c r="K880" s="102"/>
      <c r="L880" s="102"/>
      <c r="M880" s="102"/>
      <c r="N880" s="102"/>
      <c r="O880" s="102"/>
      <c r="P880" s="102"/>
      <c r="Q880" s="102"/>
      <c r="R880" s="102"/>
      <c r="S880" s="102"/>
      <c r="T880" s="102"/>
      <c r="U880" s="102"/>
      <c r="V880" s="102"/>
      <c r="W880" s="102"/>
      <c r="X880" s="102"/>
      <c r="Y880" s="102"/>
      <c r="Z880" s="102"/>
      <c r="AA880" s="102"/>
      <c r="AB880" s="102"/>
    </row>
    <row r="881" ht="12.75" customHeight="1">
      <c r="A881" s="106">
        <v>2434.0</v>
      </c>
      <c r="B881" s="107">
        <v>39278.0</v>
      </c>
      <c r="C881" s="102" t="s">
        <v>6814</v>
      </c>
      <c r="D881" s="106" t="s">
        <v>6380</v>
      </c>
      <c r="E881" s="106" t="s">
        <v>6828</v>
      </c>
      <c r="F881" s="106">
        <v>2300.0</v>
      </c>
      <c r="G881" s="106">
        <v>65.0</v>
      </c>
      <c r="H881" s="102"/>
      <c r="I881" s="102"/>
      <c r="J881" s="102"/>
      <c r="K881" s="102"/>
      <c r="L881" s="102"/>
      <c r="M881" s="102"/>
      <c r="N881" s="102"/>
      <c r="O881" s="102"/>
      <c r="P881" s="102"/>
      <c r="Q881" s="102"/>
      <c r="R881" s="102"/>
      <c r="S881" s="102"/>
      <c r="T881" s="102"/>
      <c r="U881" s="102"/>
      <c r="V881" s="102"/>
      <c r="W881" s="102"/>
      <c r="X881" s="102"/>
      <c r="Y881" s="102"/>
      <c r="Z881" s="102"/>
      <c r="AA881" s="102"/>
      <c r="AB881" s="102"/>
    </row>
    <row r="882" ht="12.75" customHeight="1">
      <c r="A882" s="106">
        <v>2435.0</v>
      </c>
      <c r="B882" s="107">
        <v>39279.0</v>
      </c>
      <c r="C882" s="102" t="s">
        <v>6814</v>
      </c>
      <c r="D882" s="106" t="s">
        <v>6380</v>
      </c>
      <c r="E882" s="106" t="s">
        <v>6827</v>
      </c>
      <c r="F882" s="106">
        <v>2200.0</v>
      </c>
      <c r="G882" s="106">
        <v>66.0</v>
      </c>
      <c r="H882" s="102"/>
      <c r="I882" s="102"/>
      <c r="J882" s="102"/>
      <c r="K882" s="102"/>
      <c r="L882" s="102"/>
      <c r="M882" s="102"/>
      <c r="N882" s="102"/>
      <c r="O882" s="102"/>
      <c r="P882" s="102"/>
      <c r="Q882" s="102"/>
      <c r="R882" s="102"/>
      <c r="S882" s="102"/>
      <c r="T882" s="102"/>
      <c r="U882" s="102"/>
      <c r="V882" s="102"/>
      <c r="W882" s="102"/>
      <c r="X882" s="102"/>
      <c r="Y882" s="102"/>
      <c r="Z882" s="102"/>
      <c r="AA882" s="102"/>
      <c r="AB882" s="102"/>
    </row>
    <row r="883" ht="12.75" customHeight="1">
      <c r="A883" s="106">
        <v>2436.0</v>
      </c>
      <c r="B883" s="107">
        <v>39280.0</v>
      </c>
      <c r="C883" s="102" t="s">
        <v>6814</v>
      </c>
      <c r="D883" s="106" t="s">
        <v>6380</v>
      </c>
      <c r="E883" s="106" t="s">
        <v>6827</v>
      </c>
      <c r="F883" s="106">
        <v>2500.0</v>
      </c>
      <c r="G883" s="106">
        <v>63.0</v>
      </c>
      <c r="H883" s="102"/>
      <c r="I883" s="102"/>
      <c r="J883" s="102"/>
      <c r="K883" s="102"/>
      <c r="L883" s="102"/>
      <c r="M883" s="102"/>
      <c r="N883" s="102"/>
      <c r="O883" s="102"/>
      <c r="P883" s="102"/>
      <c r="Q883" s="102"/>
      <c r="R883" s="102"/>
      <c r="S883" s="102"/>
      <c r="T883" s="102"/>
      <c r="U883" s="102"/>
      <c r="V883" s="102"/>
      <c r="W883" s="102"/>
      <c r="X883" s="102"/>
      <c r="Y883" s="102"/>
      <c r="Z883" s="102"/>
      <c r="AA883" s="102"/>
      <c r="AB883" s="102"/>
    </row>
    <row r="884" ht="12.75" customHeight="1">
      <c r="A884" s="102">
        <v>2437.0</v>
      </c>
      <c r="B884" s="103">
        <v>39280.0</v>
      </c>
      <c r="C884" s="102" t="s">
        <v>6814</v>
      </c>
      <c r="D884" s="102" t="s">
        <v>8</v>
      </c>
      <c r="E884" s="102">
        <v>48.0</v>
      </c>
      <c r="F884" s="102">
        <v>2500.0</v>
      </c>
      <c r="G884" s="102">
        <v>63.0</v>
      </c>
      <c r="H884" s="102"/>
      <c r="I884" s="102"/>
      <c r="J884" s="102"/>
      <c r="K884" s="102"/>
      <c r="L884" s="102"/>
      <c r="M884" s="102"/>
      <c r="N884" s="102"/>
      <c r="O884" s="102"/>
      <c r="P884" s="102"/>
      <c r="Q884" s="102"/>
      <c r="R884" s="102"/>
      <c r="S884" s="102"/>
      <c r="T884" s="102"/>
      <c r="U884" s="102"/>
      <c r="V884" s="102"/>
      <c r="W884" s="102"/>
      <c r="X884" s="102"/>
      <c r="Y884" s="102"/>
      <c r="Z884" s="102"/>
      <c r="AA884" s="102"/>
      <c r="AB884" s="102"/>
    </row>
    <row r="885" ht="12.75" customHeight="1">
      <c r="A885" s="106">
        <v>2438.0</v>
      </c>
      <c r="B885" s="107">
        <v>39280.0</v>
      </c>
      <c r="C885" s="102" t="s">
        <v>6814</v>
      </c>
      <c r="D885" s="106" t="s">
        <v>6380</v>
      </c>
      <c r="E885" s="106" t="s">
        <v>6845</v>
      </c>
      <c r="F885" s="106">
        <v>2100.0</v>
      </c>
      <c r="G885" s="106">
        <v>60.0</v>
      </c>
      <c r="H885" s="102"/>
      <c r="I885" s="102"/>
      <c r="J885" s="102"/>
      <c r="K885" s="102"/>
      <c r="L885" s="102"/>
      <c r="M885" s="102"/>
      <c r="N885" s="102"/>
      <c r="O885" s="102"/>
      <c r="P885" s="102"/>
      <c r="Q885" s="102"/>
      <c r="R885" s="102"/>
      <c r="S885" s="102"/>
      <c r="T885" s="102"/>
      <c r="U885" s="102"/>
      <c r="V885" s="102"/>
      <c r="W885" s="102"/>
      <c r="X885" s="102"/>
      <c r="Y885" s="102"/>
      <c r="Z885" s="102"/>
      <c r="AA885" s="102"/>
      <c r="AB885" s="102"/>
    </row>
    <row r="886" ht="12.75" customHeight="1">
      <c r="A886" s="106">
        <v>2439.0</v>
      </c>
      <c r="B886" s="107">
        <v>39280.0</v>
      </c>
      <c r="C886" s="102" t="s">
        <v>6814</v>
      </c>
      <c r="D886" s="106" t="s">
        <v>6380</v>
      </c>
      <c r="E886" s="106" t="s">
        <v>6852</v>
      </c>
      <c r="F886" s="106">
        <v>3800.0</v>
      </c>
      <c r="G886" s="106">
        <v>76.0</v>
      </c>
      <c r="H886" s="102"/>
      <c r="I886" s="102"/>
      <c r="J886" s="102"/>
      <c r="K886" s="102"/>
      <c r="L886" s="102"/>
      <c r="M886" s="102"/>
      <c r="N886" s="102"/>
      <c r="O886" s="102"/>
      <c r="P886" s="102"/>
      <c r="Q886" s="102"/>
      <c r="R886" s="102"/>
      <c r="S886" s="102"/>
      <c r="T886" s="102"/>
      <c r="U886" s="102"/>
      <c r="V886" s="102"/>
      <c r="W886" s="102"/>
      <c r="X886" s="102"/>
      <c r="Y886" s="102"/>
      <c r="Z886" s="102"/>
      <c r="AA886" s="102"/>
      <c r="AB886" s="102"/>
    </row>
    <row r="887" ht="12.75" customHeight="1">
      <c r="A887" s="102">
        <v>2440.0</v>
      </c>
      <c r="B887" s="103">
        <v>39280.0</v>
      </c>
      <c r="C887" s="102" t="s">
        <v>6814</v>
      </c>
      <c r="D887" s="102" t="s">
        <v>8</v>
      </c>
      <c r="E887" s="102">
        <v>49.0</v>
      </c>
      <c r="F887" s="102">
        <v>4500.0</v>
      </c>
      <c r="G887" s="102">
        <v>76.0</v>
      </c>
      <c r="H887" s="102"/>
      <c r="I887" s="102"/>
      <c r="J887" s="102"/>
      <c r="K887" s="102"/>
      <c r="L887" s="102"/>
      <c r="M887" s="102"/>
      <c r="N887" s="102"/>
      <c r="O887" s="102"/>
      <c r="P887" s="102"/>
      <c r="Q887" s="102"/>
      <c r="R887" s="102"/>
      <c r="S887" s="102"/>
      <c r="T887" s="102"/>
      <c r="U887" s="102"/>
      <c r="V887" s="102"/>
      <c r="W887" s="102"/>
      <c r="X887" s="102"/>
      <c r="Y887" s="102"/>
      <c r="Z887" s="102"/>
      <c r="AA887" s="102"/>
      <c r="AB887" s="102"/>
    </row>
    <row r="888" ht="12.75" customHeight="1">
      <c r="A888" s="106">
        <v>2441.0</v>
      </c>
      <c r="B888" s="107">
        <v>39280.0</v>
      </c>
      <c r="C888" s="102" t="s">
        <v>6814</v>
      </c>
      <c r="D888" s="106" t="s">
        <v>6380</v>
      </c>
      <c r="E888" s="106" t="s">
        <v>6817</v>
      </c>
      <c r="F888" s="106">
        <v>2100.0</v>
      </c>
      <c r="G888" s="106">
        <v>66.0</v>
      </c>
      <c r="H888" s="102"/>
      <c r="I888" s="102"/>
      <c r="J888" s="102"/>
      <c r="K888" s="102"/>
      <c r="L888" s="102"/>
      <c r="M888" s="102"/>
      <c r="N888" s="102"/>
      <c r="O888" s="102"/>
      <c r="P888" s="102"/>
      <c r="Q888" s="102"/>
      <c r="R888" s="102"/>
      <c r="S888" s="102"/>
      <c r="T888" s="102"/>
      <c r="U888" s="102"/>
      <c r="V888" s="102"/>
      <c r="W888" s="102"/>
      <c r="X888" s="102"/>
      <c r="Y888" s="102"/>
      <c r="Z888" s="102"/>
      <c r="AA888" s="102"/>
      <c r="AB888" s="102"/>
    </row>
    <row r="889" ht="12.75" customHeight="1">
      <c r="A889" s="106">
        <v>2442.0</v>
      </c>
      <c r="B889" s="107">
        <v>39281.0</v>
      </c>
      <c r="C889" s="102" t="s">
        <v>6814</v>
      </c>
      <c r="D889" s="106" t="s">
        <v>6380</v>
      </c>
      <c r="E889" s="106" t="s">
        <v>6832</v>
      </c>
      <c r="F889" s="106">
        <v>1950.0</v>
      </c>
      <c r="G889" s="106">
        <v>59.0</v>
      </c>
      <c r="H889" s="102"/>
      <c r="I889" s="102"/>
      <c r="J889" s="102"/>
      <c r="K889" s="102"/>
      <c r="L889" s="102"/>
      <c r="M889" s="102"/>
      <c r="N889" s="102"/>
      <c r="O889" s="102"/>
      <c r="P889" s="102"/>
      <c r="Q889" s="102"/>
      <c r="R889" s="102"/>
      <c r="S889" s="102"/>
      <c r="T889" s="102"/>
      <c r="U889" s="102"/>
      <c r="V889" s="102"/>
      <c r="W889" s="102"/>
      <c r="X889" s="102"/>
      <c r="Y889" s="102"/>
      <c r="Z889" s="102"/>
      <c r="AA889" s="102"/>
      <c r="AB889" s="102"/>
    </row>
    <row r="890" ht="12.75" customHeight="1">
      <c r="A890" s="102">
        <v>2444.0</v>
      </c>
      <c r="B890" s="103">
        <v>39281.0</v>
      </c>
      <c r="C890" s="102" t="s">
        <v>6814</v>
      </c>
      <c r="D890" s="102" t="s">
        <v>8</v>
      </c>
      <c r="E890" s="102">
        <v>64.0</v>
      </c>
      <c r="F890" s="102">
        <v>4150.0</v>
      </c>
      <c r="G890" s="102">
        <v>78.0</v>
      </c>
      <c r="H890" s="102"/>
      <c r="I890" s="102"/>
      <c r="J890" s="102"/>
      <c r="K890" s="102"/>
      <c r="L890" s="102"/>
      <c r="M890" s="102"/>
      <c r="N890" s="102"/>
      <c r="O890" s="102"/>
      <c r="P890" s="102"/>
      <c r="Q890" s="102"/>
      <c r="R890" s="102"/>
      <c r="S890" s="102"/>
      <c r="T890" s="102"/>
      <c r="U890" s="102"/>
      <c r="V890" s="102"/>
      <c r="W890" s="102"/>
      <c r="X890" s="102"/>
      <c r="Y890" s="102"/>
      <c r="Z890" s="102"/>
      <c r="AA890" s="102"/>
      <c r="AB890" s="102"/>
    </row>
    <row r="891" ht="12.75" customHeight="1">
      <c r="A891" s="102">
        <v>2443.0</v>
      </c>
      <c r="B891" s="103">
        <v>39282.0</v>
      </c>
      <c r="C891" s="102" t="s">
        <v>6814</v>
      </c>
      <c r="D891" s="102" t="s">
        <v>8</v>
      </c>
      <c r="E891" s="102">
        <v>48.0</v>
      </c>
      <c r="F891" s="102">
        <v>1900.0</v>
      </c>
      <c r="G891" s="102">
        <v>60.0</v>
      </c>
      <c r="H891" s="102"/>
      <c r="I891" s="102"/>
      <c r="J891" s="102"/>
      <c r="K891" s="102"/>
      <c r="L891" s="102"/>
      <c r="M891" s="102"/>
      <c r="N891" s="102"/>
      <c r="O891" s="102"/>
      <c r="P891" s="102"/>
      <c r="Q891" s="102"/>
      <c r="R891" s="102"/>
      <c r="S891" s="102"/>
      <c r="T891" s="102"/>
      <c r="U891" s="102"/>
      <c r="V891" s="102"/>
      <c r="W891" s="102"/>
      <c r="X891" s="102"/>
      <c r="Y891" s="102"/>
      <c r="Z891" s="102"/>
      <c r="AA891" s="102"/>
      <c r="AB891" s="102"/>
    </row>
    <row r="892" ht="12.75" customHeight="1">
      <c r="A892" s="102">
        <v>2445.0</v>
      </c>
      <c r="B892" s="103">
        <v>39282.0</v>
      </c>
      <c r="C892" s="102" t="s">
        <v>6814</v>
      </c>
      <c r="D892" s="102" t="s">
        <v>8</v>
      </c>
      <c r="E892" s="102">
        <v>48.0</v>
      </c>
      <c r="F892" s="102">
        <v>4100.0</v>
      </c>
      <c r="G892" s="102">
        <v>78.0</v>
      </c>
      <c r="H892" s="102"/>
      <c r="I892" s="102"/>
      <c r="J892" s="102"/>
      <c r="K892" s="102"/>
      <c r="L892" s="102"/>
      <c r="M892" s="102"/>
      <c r="N892" s="102"/>
      <c r="O892" s="102"/>
      <c r="P892" s="102"/>
      <c r="Q892" s="102"/>
      <c r="R892" s="102"/>
      <c r="S892" s="102"/>
      <c r="T892" s="102"/>
      <c r="U892" s="102"/>
      <c r="V892" s="102"/>
      <c r="W892" s="102"/>
      <c r="X892" s="102"/>
      <c r="Y892" s="102"/>
      <c r="Z892" s="102"/>
      <c r="AA892" s="102"/>
      <c r="AB892" s="102"/>
    </row>
    <row r="893" ht="12.75" customHeight="1">
      <c r="A893" s="102">
        <v>2446.0</v>
      </c>
      <c r="B893" s="103">
        <v>39283.0</v>
      </c>
      <c r="C893" s="102" t="s">
        <v>6814</v>
      </c>
      <c r="D893" s="102" t="s">
        <v>8</v>
      </c>
      <c r="E893" s="102">
        <v>48.0</v>
      </c>
      <c r="F893" s="102">
        <v>4300.0</v>
      </c>
      <c r="G893" s="102">
        <v>78.0</v>
      </c>
      <c r="H893" s="102"/>
      <c r="I893" s="102"/>
      <c r="J893" s="102"/>
      <c r="K893" s="102"/>
      <c r="L893" s="102"/>
      <c r="M893" s="102"/>
      <c r="N893" s="102"/>
      <c r="O893" s="102"/>
      <c r="P893" s="102"/>
      <c r="Q893" s="102"/>
      <c r="R893" s="102"/>
      <c r="S893" s="102"/>
      <c r="T893" s="102"/>
      <c r="U893" s="102"/>
      <c r="V893" s="102"/>
      <c r="W893" s="102"/>
      <c r="X893" s="102"/>
      <c r="Y893" s="102"/>
      <c r="Z893" s="102"/>
      <c r="AA893" s="102"/>
      <c r="AB893" s="102"/>
    </row>
    <row r="894" ht="12.75" customHeight="1">
      <c r="A894" s="106">
        <v>2447.0</v>
      </c>
      <c r="B894" s="107">
        <v>39283.0</v>
      </c>
      <c r="C894" s="102" t="s">
        <v>6814</v>
      </c>
      <c r="D894" s="106" t="s">
        <v>6380</v>
      </c>
      <c r="E894" s="106" t="s">
        <v>6853</v>
      </c>
      <c r="F894" s="106">
        <v>2000.0</v>
      </c>
      <c r="G894" s="106">
        <v>62.0</v>
      </c>
      <c r="H894" s="102"/>
      <c r="I894" s="102"/>
      <c r="J894" s="102"/>
      <c r="K894" s="102"/>
      <c r="L894" s="102"/>
      <c r="M894" s="102"/>
      <c r="N894" s="102"/>
      <c r="O894" s="102"/>
      <c r="P894" s="102"/>
      <c r="Q894" s="102"/>
      <c r="R894" s="102"/>
      <c r="S894" s="102"/>
      <c r="T894" s="102"/>
      <c r="U894" s="102"/>
      <c r="V894" s="102"/>
      <c r="W894" s="102"/>
      <c r="X894" s="102"/>
      <c r="Y894" s="102"/>
      <c r="Z894" s="102"/>
      <c r="AA894" s="102"/>
      <c r="AB894" s="102"/>
    </row>
    <row r="895" ht="12.75" customHeight="1">
      <c r="A895" s="102">
        <v>2448.0</v>
      </c>
      <c r="B895" s="103">
        <v>39283.0</v>
      </c>
      <c r="C895" s="102" t="s">
        <v>6814</v>
      </c>
      <c r="D895" s="102" t="s">
        <v>8</v>
      </c>
      <c r="E895" s="102">
        <v>100.0</v>
      </c>
      <c r="F895" s="102">
        <v>2400.0</v>
      </c>
      <c r="G895" s="102">
        <v>64.0</v>
      </c>
      <c r="H895" s="102"/>
      <c r="I895" s="102"/>
      <c r="J895" s="102"/>
      <c r="K895" s="102"/>
      <c r="L895" s="102"/>
      <c r="M895" s="102"/>
      <c r="N895" s="102"/>
      <c r="O895" s="102"/>
      <c r="P895" s="102"/>
      <c r="Q895" s="102"/>
      <c r="R895" s="102"/>
      <c r="S895" s="102"/>
      <c r="T895" s="102"/>
      <c r="U895" s="102"/>
      <c r="V895" s="102"/>
      <c r="W895" s="102"/>
      <c r="X895" s="102"/>
      <c r="Y895" s="102"/>
      <c r="Z895" s="102"/>
      <c r="AA895" s="102"/>
      <c r="AB895" s="102"/>
    </row>
    <row r="896" ht="12.75" customHeight="1">
      <c r="A896" s="102">
        <v>2449.0</v>
      </c>
      <c r="B896" s="103">
        <v>39283.0</v>
      </c>
      <c r="C896" s="102" t="s">
        <v>6814</v>
      </c>
      <c r="D896" s="102" t="s">
        <v>8</v>
      </c>
      <c r="E896" s="102" t="s">
        <v>6825</v>
      </c>
      <c r="F896" s="102">
        <v>2400.0</v>
      </c>
      <c r="G896" s="102">
        <v>64.0</v>
      </c>
      <c r="H896" s="102"/>
      <c r="I896" s="102"/>
      <c r="J896" s="102"/>
      <c r="K896" s="102"/>
      <c r="L896" s="102"/>
      <c r="M896" s="102"/>
      <c r="N896" s="102"/>
      <c r="O896" s="102"/>
      <c r="P896" s="102"/>
      <c r="Q896" s="102"/>
      <c r="R896" s="102"/>
      <c r="S896" s="102"/>
      <c r="T896" s="102"/>
      <c r="U896" s="102"/>
      <c r="V896" s="102"/>
      <c r="W896" s="102"/>
      <c r="X896" s="102"/>
      <c r="Y896" s="102"/>
      <c r="Z896" s="102"/>
      <c r="AA896" s="102"/>
      <c r="AB896" s="102"/>
    </row>
    <row r="897" ht="12.75" customHeight="1">
      <c r="A897" s="102">
        <v>2450.0</v>
      </c>
      <c r="B897" s="103">
        <v>39283.0</v>
      </c>
      <c r="C897" s="102" t="s">
        <v>6814</v>
      </c>
      <c r="D897" s="102" t="s">
        <v>8</v>
      </c>
      <c r="E897" s="102">
        <v>99.0</v>
      </c>
      <c r="F897" s="102">
        <v>2700.0</v>
      </c>
      <c r="G897" s="102">
        <v>64.0</v>
      </c>
      <c r="H897" s="102"/>
      <c r="I897" s="102"/>
      <c r="J897" s="102"/>
      <c r="K897" s="102"/>
      <c r="L897" s="102"/>
      <c r="M897" s="102"/>
      <c r="N897" s="102"/>
      <c r="O897" s="102"/>
      <c r="P897" s="102"/>
      <c r="Q897" s="102"/>
      <c r="R897" s="102"/>
      <c r="S897" s="102"/>
      <c r="T897" s="102"/>
      <c r="U897" s="102"/>
      <c r="V897" s="102"/>
      <c r="W897" s="102"/>
      <c r="X897" s="102"/>
      <c r="Y897" s="102"/>
      <c r="Z897" s="102"/>
      <c r="AA897" s="102"/>
      <c r="AB897" s="102"/>
    </row>
    <row r="898" ht="12.75" customHeight="1">
      <c r="A898" s="102">
        <v>2451.0</v>
      </c>
      <c r="B898" s="103">
        <v>39283.0</v>
      </c>
      <c r="C898" s="102" t="s">
        <v>6814</v>
      </c>
      <c r="D898" s="102" t="s">
        <v>8</v>
      </c>
      <c r="E898" s="102">
        <v>131.0</v>
      </c>
      <c r="F898" s="102">
        <v>5200.0</v>
      </c>
      <c r="G898" s="102">
        <v>82.0</v>
      </c>
      <c r="H898" s="102"/>
      <c r="I898" s="102"/>
      <c r="J898" s="102"/>
      <c r="K898" s="102"/>
      <c r="L898" s="102"/>
      <c r="M898" s="102"/>
      <c r="N898" s="102"/>
      <c r="O898" s="102"/>
      <c r="P898" s="102"/>
      <c r="Q898" s="102"/>
      <c r="R898" s="102"/>
      <c r="S898" s="102"/>
      <c r="T898" s="102"/>
      <c r="U898" s="102"/>
      <c r="V898" s="102"/>
      <c r="W898" s="102"/>
      <c r="X898" s="102"/>
      <c r="Y898" s="102"/>
      <c r="Z898" s="102"/>
      <c r="AA898" s="102"/>
      <c r="AB898" s="102"/>
    </row>
    <row r="899" ht="12.75" customHeight="1">
      <c r="A899" s="102">
        <v>2452.0</v>
      </c>
      <c r="B899" s="103">
        <v>39283.0</v>
      </c>
      <c r="C899" s="102" t="s">
        <v>6814</v>
      </c>
      <c r="D899" s="102" t="s">
        <v>8</v>
      </c>
      <c r="E899" s="102" t="s">
        <v>6854</v>
      </c>
      <c r="F899" s="102">
        <v>2200.0</v>
      </c>
      <c r="G899" s="102">
        <v>61.0</v>
      </c>
      <c r="H899" s="102"/>
      <c r="I899" s="102"/>
      <c r="J899" s="102"/>
      <c r="K899" s="102"/>
      <c r="L899" s="102"/>
      <c r="M899" s="102"/>
      <c r="N899" s="102"/>
      <c r="O899" s="102"/>
      <c r="P899" s="102"/>
      <c r="Q899" s="102"/>
      <c r="R899" s="102"/>
      <c r="S899" s="102"/>
      <c r="T899" s="102"/>
      <c r="U899" s="102"/>
      <c r="V899" s="102"/>
      <c r="W899" s="102"/>
      <c r="X899" s="102"/>
      <c r="Y899" s="102"/>
      <c r="Z899" s="102"/>
      <c r="AA899" s="102"/>
      <c r="AB899" s="102"/>
    </row>
    <row r="900" ht="12.75" customHeight="1">
      <c r="A900" s="102">
        <v>2453.0</v>
      </c>
      <c r="B900" s="103">
        <v>39283.0</v>
      </c>
      <c r="C900" s="102" t="s">
        <v>6814</v>
      </c>
      <c r="D900" s="102" t="s">
        <v>8</v>
      </c>
      <c r="E900" s="102">
        <v>98.0</v>
      </c>
      <c r="F900" s="102">
        <v>2000.0</v>
      </c>
      <c r="G900" s="102">
        <v>61.0</v>
      </c>
      <c r="H900" s="102"/>
      <c r="I900" s="102"/>
      <c r="J900" s="102"/>
      <c r="K900" s="102"/>
      <c r="L900" s="102"/>
      <c r="M900" s="102"/>
      <c r="N900" s="102"/>
      <c r="O900" s="102"/>
      <c r="P900" s="102"/>
      <c r="Q900" s="102"/>
      <c r="R900" s="102"/>
      <c r="S900" s="102"/>
      <c r="T900" s="102"/>
      <c r="U900" s="102"/>
      <c r="V900" s="102"/>
      <c r="W900" s="102"/>
      <c r="X900" s="102"/>
      <c r="Y900" s="102"/>
      <c r="Z900" s="102"/>
      <c r="AA900" s="102"/>
      <c r="AB900" s="102"/>
    </row>
    <row r="901" ht="12.75" customHeight="1">
      <c r="A901" s="106">
        <v>2454.0</v>
      </c>
      <c r="B901" s="107">
        <v>39284.0</v>
      </c>
      <c r="C901" s="102" t="s">
        <v>6814</v>
      </c>
      <c r="D901" s="106" t="s">
        <v>6380</v>
      </c>
      <c r="E901" s="106"/>
      <c r="F901" s="106">
        <v>2700.0</v>
      </c>
      <c r="G901" s="106">
        <v>63.0</v>
      </c>
      <c r="H901" s="102"/>
      <c r="I901" s="102"/>
      <c r="J901" s="102"/>
      <c r="K901" s="102"/>
      <c r="L901" s="102"/>
      <c r="M901" s="102"/>
      <c r="N901" s="102"/>
      <c r="O901" s="102"/>
      <c r="P901" s="102"/>
      <c r="Q901" s="102"/>
      <c r="R901" s="102"/>
      <c r="S901" s="102"/>
      <c r="T901" s="102"/>
      <c r="U901" s="102"/>
      <c r="V901" s="102"/>
      <c r="W901" s="102"/>
      <c r="X901" s="102"/>
      <c r="Y901" s="102"/>
      <c r="Z901" s="102"/>
      <c r="AA901" s="102"/>
      <c r="AB901" s="102"/>
    </row>
    <row r="902" ht="12.75" customHeight="1">
      <c r="A902" s="106">
        <v>2455.0</v>
      </c>
      <c r="B902" s="107">
        <v>39284.0</v>
      </c>
      <c r="C902" s="102" t="s">
        <v>6814</v>
      </c>
      <c r="D902" s="106" t="s">
        <v>6380</v>
      </c>
      <c r="E902" s="106"/>
      <c r="F902" s="106">
        <v>2100.0</v>
      </c>
      <c r="G902" s="106">
        <v>61.0</v>
      </c>
      <c r="H902" s="102"/>
      <c r="I902" s="102"/>
      <c r="J902" s="102"/>
      <c r="K902" s="102"/>
      <c r="L902" s="102"/>
      <c r="M902" s="102"/>
      <c r="N902" s="102"/>
      <c r="O902" s="102"/>
      <c r="P902" s="102"/>
      <c r="Q902" s="102"/>
      <c r="R902" s="102"/>
      <c r="S902" s="102"/>
      <c r="T902" s="102"/>
      <c r="U902" s="102"/>
      <c r="V902" s="102"/>
      <c r="W902" s="102"/>
      <c r="X902" s="102"/>
      <c r="Y902" s="102"/>
      <c r="Z902" s="102"/>
      <c r="AA902" s="102"/>
      <c r="AB902" s="102"/>
    </row>
    <row r="903" ht="12.75" customHeight="1">
      <c r="A903" s="102">
        <v>2456.0</v>
      </c>
      <c r="B903" s="103">
        <v>39284.0</v>
      </c>
      <c r="C903" s="102" t="s">
        <v>6814</v>
      </c>
      <c r="D903" s="102" t="s">
        <v>8</v>
      </c>
      <c r="E903" s="102">
        <v>59.0</v>
      </c>
      <c r="F903" s="102">
        <v>4100.0</v>
      </c>
      <c r="G903" s="102">
        <v>76.0</v>
      </c>
      <c r="H903" s="102"/>
      <c r="I903" s="102"/>
      <c r="J903" s="102"/>
      <c r="K903" s="102"/>
      <c r="L903" s="102"/>
      <c r="M903" s="102"/>
      <c r="N903" s="102"/>
      <c r="O903" s="102"/>
      <c r="P903" s="102"/>
      <c r="Q903" s="102"/>
      <c r="R903" s="102"/>
      <c r="S903" s="102"/>
      <c r="T903" s="102"/>
      <c r="U903" s="102"/>
      <c r="V903" s="102"/>
      <c r="W903" s="102"/>
      <c r="X903" s="102"/>
      <c r="Y903" s="102"/>
      <c r="Z903" s="102"/>
      <c r="AA903" s="102"/>
      <c r="AB903" s="102"/>
    </row>
    <row r="904" ht="12.75" customHeight="1">
      <c r="A904" s="102">
        <v>2457.0</v>
      </c>
      <c r="B904" s="103">
        <v>39284.0</v>
      </c>
      <c r="C904" s="102" t="s">
        <v>6814</v>
      </c>
      <c r="D904" s="102" t="s">
        <v>8</v>
      </c>
      <c r="E904" s="102">
        <v>47.0</v>
      </c>
      <c r="F904" s="102">
        <v>2100.0</v>
      </c>
      <c r="G904" s="102">
        <v>60.0</v>
      </c>
      <c r="H904" s="102"/>
      <c r="I904" s="102"/>
      <c r="J904" s="102"/>
      <c r="K904" s="102"/>
      <c r="L904" s="102"/>
      <c r="M904" s="102"/>
      <c r="N904" s="102"/>
      <c r="O904" s="102"/>
      <c r="P904" s="102"/>
      <c r="Q904" s="102"/>
      <c r="R904" s="102"/>
      <c r="S904" s="102"/>
      <c r="T904" s="102"/>
      <c r="U904" s="102"/>
      <c r="V904" s="102"/>
      <c r="W904" s="102"/>
      <c r="X904" s="102"/>
      <c r="Y904" s="102"/>
      <c r="Z904" s="102"/>
      <c r="AA904" s="102"/>
      <c r="AB904" s="102"/>
    </row>
    <row r="905" ht="12.75" customHeight="1">
      <c r="A905" s="102">
        <v>2458.0</v>
      </c>
      <c r="B905" s="103">
        <v>39284.0</v>
      </c>
      <c r="C905" s="102" t="s">
        <v>6814</v>
      </c>
      <c r="D905" s="102" t="s">
        <v>8</v>
      </c>
      <c r="E905" s="102">
        <v>47.0</v>
      </c>
      <c r="F905" s="102">
        <v>2000.0</v>
      </c>
      <c r="G905" s="102">
        <v>60.0</v>
      </c>
      <c r="H905" s="102"/>
      <c r="I905" s="102"/>
      <c r="J905" s="102"/>
      <c r="K905" s="102"/>
      <c r="L905" s="102"/>
      <c r="M905" s="102"/>
      <c r="N905" s="102"/>
      <c r="O905" s="102"/>
      <c r="P905" s="102"/>
      <c r="Q905" s="102"/>
      <c r="R905" s="102"/>
      <c r="S905" s="102"/>
      <c r="T905" s="102"/>
      <c r="U905" s="102"/>
      <c r="V905" s="102"/>
      <c r="W905" s="102"/>
      <c r="X905" s="102"/>
      <c r="Y905" s="102"/>
      <c r="Z905" s="102"/>
      <c r="AA905" s="102"/>
      <c r="AB905" s="102"/>
    </row>
    <row r="906" ht="12.75" customHeight="1">
      <c r="A906" s="102">
        <v>2459.0</v>
      </c>
      <c r="B906" s="103">
        <v>39285.0</v>
      </c>
      <c r="C906" s="102" t="s">
        <v>6814</v>
      </c>
      <c r="D906" s="102" t="s">
        <v>6380</v>
      </c>
      <c r="E906" s="102" t="s">
        <v>6832</v>
      </c>
      <c r="F906" s="102">
        <v>2400.0</v>
      </c>
      <c r="G906" s="102">
        <v>72.0</v>
      </c>
      <c r="H906" s="102"/>
      <c r="I906" s="102"/>
      <c r="J906" s="102"/>
      <c r="K906" s="102"/>
      <c r="L906" s="102"/>
      <c r="M906" s="102"/>
      <c r="N906" s="102"/>
      <c r="O906" s="102"/>
      <c r="P906" s="102"/>
      <c r="Q906" s="102"/>
      <c r="R906" s="102"/>
      <c r="S906" s="102"/>
      <c r="T906" s="102"/>
      <c r="U906" s="102"/>
      <c r="V906" s="102"/>
      <c r="W906" s="102"/>
      <c r="X906" s="102"/>
      <c r="Y906" s="102"/>
      <c r="Z906" s="102"/>
      <c r="AA906" s="102"/>
      <c r="AB906" s="102"/>
    </row>
    <row r="907" ht="12.75" customHeight="1">
      <c r="A907" s="102">
        <v>2480.0</v>
      </c>
      <c r="B907" s="103">
        <v>39285.0</v>
      </c>
      <c r="C907" s="102" t="s">
        <v>6814</v>
      </c>
      <c r="D907" s="102" t="s">
        <v>8</v>
      </c>
      <c r="E907" s="102">
        <v>47.0</v>
      </c>
      <c r="F907" s="102">
        <v>1700.0</v>
      </c>
      <c r="G907" s="102">
        <v>57.0</v>
      </c>
      <c r="H907" s="102"/>
      <c r="I907" s="102"/>
      <c r="J907" s="102"/>
      <c r="K907" s="102"/>
      <c r="L907" s="102"/>
      <c r="M907" s="102"/>
      <c r="N907" s="102"/>
      <c r="O907" s="102"/>
      <c r="P907" s="102"/>
      <c r="Q907" s="102"/>
      <c r="R907" s="102"/>
      <c r="S907" s="102"/>
      <c r="T907" s="102"/>
      <c r="U907" s="102"/>
      <c r="V907" s="102"/>
      <c r="W907" s="102"/>
      <c r="X907" s="102"/>
      <c r="Y907" s="102"/>
      <c r="Z907" s="102"/>
      <c r="AA907" s="102"/>
      <c r="AB907" s="102"/>
    </row>
    <row r="908" ht="12.75" customHeight="1">
      <c r="A908" s="102">
        <v>2481.0</v>
      </c>
      <c r="B908" s="103">
        <v>39285.0</v>
      </c>
      <c r="C908" s="102" t="s">
        <v>6814</v>
      </c>
      <c r="D908" s="102" t="s">
        <v>8</v>
      </c>
      <c r="E908" s="102">
        <v>48.0</v>
      </c>
      <c r="F908" s="102">
        <v>2800.0</v>
      </c>
      <c r="G908" s="102">
        <v>64.0</v>
      </c>
      <c r="H908" s="102"/>
      <c r="I908" s="102"/>
      <c r="J908" s="102"/>
      <c r="K908" s="102"/>
      <c r="L908" s="102"/>
      <c r="M908" s="102"/>
      <c r="N908" s="102"/>
      <c r="O908" s="102"/>
      <c r="P908" s="102"/>
      <c r="Q908" s="102"/>
      <c r="R908" s="102"/>
      <c r="S908" s="102"/>
      <c r="T908" s="102"/>
      <c r="U908" s="102"/>
      <c r="V908" s="102"/>
      <c r="W908" s="102"/>
      <c r="X908" s="102"/>
      <c r="Y908" s="102"/>
      <c r="Z908" s="102"/>
      <c r="AA908" s="102"/>
      <c r="AB908" s="102"/>
    </row>
    <row r="909" ht="12.75" customHeight="1">
      <c r="A909" s="106">
        <v>2482.0</v>
      </c>
      <c r="B909" s="107">
        <v>39285.0</v>
      </c>
      <c r="C909" s="102" t="s">
        <v>6814</v>
      </c>
      <c r="D909" s="106" t="s">
        <v>6380</v>
      </c>
      <c r="E909" s="106" t="s">
        <v>6817</v>
      </c>
      <c r="F909" s="106">
        <v>2600.0</v>
      </c>
      <c r="G909" s="106">
        <v>65.0</v>
      </c>
      <c r="H909" s="102"/>
      <c r="I909" s="102"/>
      <c r="J909" s="102"/>
      <c r="K909" s="102"/>
      <c r="L909" s="102"/>
      <c r="M909" s="102"/>
      <c r="N909" s="102"/>
      <c r="O909" s="102"/>
      <c r="P909" s="102"/>
      <c r="Q909" s="102"/>
      <c r="R909" s="102"/>
      <c r="S909" s="102"/>
      <c r="T909" s="102"/>
      <c r="U909" s="102"/>
      <c r="V909" s="102"/>
      <c r="W909" s="102"/>
      <c r="X909" s="102"/>
      <c r="Y909" s="102"/>
      <c r="Z909" s="102"/>
      <c r="AA909" s="102"/>
      <c r="AB909" s="102"/>
    </row>
    <row r="910" ht="12.75" customHeight="1">
      <c r="A910" s="106">
        <v>2483.0</v>
      </c>
      <c r="B910" s="107">
        <v>39286.0</v>
      </c>
      <c r="C910" s="102" t="s">
        <v>6814</v>
      </c>
      <c r="D910" s="106" t="s">
        <v>6380</v>
      </c>
      <c r="E910" s="106" t="s">
        <v>6840</v>
      </c>
      <c r="F910" s="106">
        <v>2000.0</v>
      </c>
      <c r="G910" s="106">
        <v>62.0</v>
      </c>
      <c r="H910" s="102"/>
      <c r="I910" s="102"/>
      <c r="J910" s="102"/>
      <c r="K910" s="102"/>
      <c r="L910" s="102"/>
      <c r="M910" s="102"/>
      <c r="N910" s="102"/>
      <c r="O910" s="102"/>
      <c r="P910" s="102"/>
      <c r="Q910" s="102"/>
      <c r="R910" s="102"/>
      <c r="S910" s="102"/>
      <c r="T910" s="102"/>
      <c r="U910" s="102"/>
      <c r="V910" s="102"/>
      <c r="W910" s="102"/>
      <c r="X910" s="102"/>
      <c r="Y910" s="102"/>
      <c r="Z910" s="102"/>
      <c r="AA910" s="102"/>
      <c r="AB910" s="102"/>
    </row>
    <row r="911" ht="12.75" customHeight="1">
      <c r="A911" s="102">
        <v>2484.0</v>
      </c>
      <c r="B911" s="103">
        <v>39286.0</v>
      </c>
      <c r="C911" s="102" t="s">
        <v>6814</v>
      </c>
      <c r="D911" s="102" t="s">
        <v>8</v>
      </c>
      <c r="E911" s="102">
        <v>47.0</v>
      </c>
      <c r="F911" s="102">
        <v>2000.0</v>
      </c>
      <c r="G911" s="102">
        <v>62.0</v>
      </c>
      <c r="H911" s="102"/>
      <c r="I911" s="102"/>
      <c r="J911" s="102"/>
      <c r="K911" s="102"/>
      <c r="L911" s="102"/>
      <c r="M911" s="102"/>
      <c r="N911" s="102"/>
      <c r="O911" s="102"/>
      <c r="P911" s="102"/>
      <c r="Q911" s="102"/>
      <c r="R911" s="102"/>
      <c r="S911" s="102"/>
      <c r="T911" s="102"/>
      <c r="U911" s="102"/>
      <c r="V911" s="102"/>
      <c r="W911" s="102"/>
      <c r="X911" s="102"/>
      <c r="Y911" s="102"/>
      <c r="Z911" s="102"/>
      <c r="AA911" s="102"/>
      <c r="AB911" s="102"/>
    </row>
    <row r="912" ht="12.75" customHeight="1">
      <c r="A912" s="106">
        <v>2485.0</v>
      </c>
      <c r="B912" s="107">
        <v>39286.0</v>
      </c>
      <c r="C912" s="102" t="s">
        <v>6814</v>
      </c>
      <c r="D912" s="106" t="s">
        <v>6380</v>
      </c>
      <c r="E912" s="106" t="s">
        <v>6835</v>
      </c>
      <c r="F912" s="106">
        <v>4300.0</v>
      </c>
      <c r="G912" s="106">
        <v>80.0</v>
      </c>
      <c r="H912" s="102"/>
      <c r="I912" s="102"/>
      <c r="J912" s="102"/>
      <c r="K912" s="102"/>
      <c r="L912" s="102"/>
      <c r="M912" s="102"/>
      <c r="N912" s="102"/>
      <c r="O912" s="102"/>
      <c r="P912" s="102"/>
      <c r="Q912" s="102"/>
      <c r="R912" s="102"/>
      <c r="S912" s="102"/>
      <c r="T912" s="102"/>
      <c r="U912" s="102"/>
      <c r="V912" s="102"/>
      <c r="W912" s="102"/>
      <c r="X912" s="102"/>
      <c r="Y912" s="102"/>
      <c r="Z912" s="102"/>
      <c r="AA912" s="102"/>
      <c r="AB912" s="102"/>
    </row>
    <row r="913" ht="12.75" customHeight="1">
      <c r="A913" s="102">
        <v>2486.0</v>
      </c>
      <c r="B913" s="103">
        <v>39286.0</v>
      </c>
      <c r="C913" s="102" t="s">
        <v>6814</v>
      </c>
      <c r="D913" s="102" t="s">
        <v>8</v>
      </c>
      <c r="E913" s="102">
        <v>49.0</v>
      </c>
      <c r="F913" s="102">
        <v>1700.0</v>
      </c>
      <c r="G913" s="102">
        <v>56.0</v>
      </c>
      <c r="H913" s="102"/>
      <c r="I913" s="102"/>
      <c r="J913" s="102"/>
      <c r="K913" s="102"/>
      <c r="L913" s="102"/>
      <c r="M913" s="102"/>
      <c r="N913" s="102"/>
      <c r="O913" s="102"/>
      <c r="P913" s="102"/>
      <c r="Q913" s="102"/>
      <c r="R913" s="102"/>
      <c r="S913" s="102"/>
      <c r="T913" s="102"/>
      <c r="U913" s="102"/>
      <c r="V913" s="102"/>
      <c r="W913" s="102"/>
      <c r="X913" s="102"/>
      <c r="Y913" s="102"/>
      <c r="Z913" s="102"/>
      <c r="AA913" s="102"/>
      <c r="AB913" s="102"/>
    </row>
    <row r="914" ht="12.75" customHeight="1">
      <c r="A914" s="102">
        <v>2487.0</v>
      </c>
      <c r="B914" s="103">
        <v>39287.0</v>
      </c>
      <c r="C914" s="102" t="s">
        <v>6814</v>
      </c>
      <c r="D914" s="102" t="s">
        <v>8</v>
      </c>
      <c r="E914" s="102">
        <v>49.0</v>
      </c>
      <c r="F914" s="102">
        <v>4700.0</v>
      </c>
      <c r="G914" s="102">
        <v>78.0</v>
      </c>
      <c r="H914" s="102"/>
      <c r="I914" s="102"/>
      <c r="J914" s="102"/>
      <c r="K914" s="102"/>
      <c r="L914" s="102"/>
      <c r="M914" s="102"/>
      <c r="N914" s="102"/>
      <c r="O914" s="102"/>
      <c r="P914" s="102"/>
      <c r="Q914" s="102"/>
      <c r="R914" s="102"/>
      <c r="S914" s="102"/>
      <c r="T914" s="102"/>
      <c r="U914" s="102"/>
      <c r="V914" s="102"/>
      <c r="W914" s="102"/>
      <c r="X914" s="102"/>
      <c r="Y914" s="102"/>
      <c r="Z914" s="102"/>
      <c r="AA914" s="102"/>
      <c r="AB914" s="102"/>
    </row>
    <row r="915" ht="12.75" customHeight="1">
      <c r="A915" s="106">
        <v>2488.0</v>
      </c>
      <c r="B915" s="107">
        <v>39287.0</v>
      </c>
      <c r="C915" s="102" t="s">
        <v>6814</v>
      </c>
      <c r="D915" s="106" t="s">
        <v>6380</v>
      </c>
      <c r="E915" s="106" t="s">
        <v>6817</v>
      </c>
      <c r="F915" s="106">
        <v>5000.0</v>
      </c>
      <c r="G915" s="106">
        <v>78.0</v>
      </c>
      <c r="H915" s="102"/>
      <c r="I915" s="102"/>
      <c r="J915" s="102"/>
      <c r="K915" s="102"/>
      <c r="L915" s="102"/>
      <c r="M915" s="102"/>
      <c r="N915" s="102"/>
      <c r="O915" s="102"/>
      <c r="P915" s="102"/>
      <c r="Q915" s="102"/>
      <c r="R915" s="102"/>
      <c r="S915" s="102"/>
      <c r="T915" s="102"/>
      <c r="U915" s="102"/>
      <c r="V915" s="102"/>
      <c r="W915" s="102"/>
      <c r="X915" s="102"/>
      <c r="Y915" s="102"/>
      <c r="Z915" s="102"/>
      <c r="AA915" s="102"/>
      <c r="AB915" s="102"/>
    </row>
    <row r="916" ht="12.75" customHeight="1">
      <c r="A916" s="102">
        <v>2489.0</v>
      </c>
      <c r="B916" s="103">
        <v>39287.0</v>
      </c>
      <c r="C916" s="102" t="s">
        <v>6814</v>
      </c>
      <c r="D916" s="102" t="s">
        <v>8</v>
      </c>
      <c r="E916" s="102">
        <v>133.0</v>
      </c>
      <c r="F916" s="102">
        <v>2350.0</v>
      </c>
      <c r="G916" s="102">
        <v>58.0</v>
      </c>
      <c r="H916" s="102"/>
      <c r="I916" s="102"/>
      <c r="J916" s="102"/>
      <c r="K916" s="102"/>
      <c r="L916" s="102"/>
      <c r="M916" s="102"/>
      <c r="N916" s="102"/>
      <c r="O916" s="102"/>
      <c r="P916" s="102"/>
      <c r="Q916" s="102"/>
      <c r="R916" s="102"/>
      <c r="S916" s="102"/>
      <c r="T916" s="102"/>
      <c r="U916" s="102"/>
      <c r="V916" s="102"/>
      <c r="W916" s="102"/>
      <c r="X916" s="102"/>
      <c r="Y916" s="102"/>
      <c r="Z916" s="102"/>
      <c r="AA916" s="102"/>
      <c r="AB916" s="102"/>
    </row>
    <row r="917" ht="12.75" customHeight="1">
      <c r="A917" s="102">
        <v>2490.0</v>
      </c>
      <c r="B917" s="103">
        <v>39287.0</v>
      </c>
      <c r="C917" s="102" t="s">
        <v>6814</v>
      </c>
      <c r="D917" s="102" t="s">
        <v>8</v>
      </c>
      <c r="E917" s="102">
        <v>48.0</v>
      </c>
      <c r="F917" s="102">
        <v>3900.0</v>
      </c>
      <c r="G917" s="102">
        <v>74.0</v>
      </c>
      <c r="H917" s="102"/>
      <c r="I917" s="102"/>
      <c r="J917" s="102"/>
      <c r="K917" s="102"/>
      <c r="L917" s="102"/>
      <c r="M917" s="102"/>
      <c r="N917" s="102"/>
      <c r="O917" s="102"/>
      <c r="P917" s="102"/>
      <c r="Q917" s="102"/>
      <c r="R917" s="102"/>
      <c r="S917" s="102"/>
      <c r="T917" s="102"/>
      <c r="U917" s="102"/>
      <c r="V917" s="102"/>
      <c r="W917" s="102"/>
      <c r="X917" s="102"/>
      <c r="Y917" s="102"/>
      <c r="Z917" s="102"/>
      <c r="AA917" s="102"/>
      <c r="AB917" s="102"/>
    </row>
    <row r="918" ht="12.75" customHeight="1">
      <c r="A918" s="106">
        <v>2491.0</v>
      </c>
      <c r="B918" s="107">
        <v>39287.0</v>
      </c>
      <c r="C918" s="102" t="s">
        <v>6814</v>
      </c>
      <c r="D918" s="106" t="s">
        <v>6380</v>
      </c>
      <c r="E918" s="106" t="s">
        <v>6825</v>
      </c>
      <c r="F918" s="106">
        <v>1700.0</v>
      </c>
      <c r="G918" s="106">
        <v>57.0</v>
      </c>
      <c r="H918" s="102"/>
      <c r="I918" s="102"/>
      <c r="J918" s="102"/>
      <c r="K918" s="102"/>
      <c r="L918" s="102"/>
      <c r="M918" s="102"/>
      <c r="N918" s="102"/>
      <c r="O918" s="102"/>
      <c r="P918" s="102"/>
      <c r="Q918" s="102"/>
      <c r="R918" s="102"/>
      <c r="S918" s="102"/>
      <c r="T918" s="102"/>
      <c r="U918" s="102"/>
      <c r="V918" s="102"/>
      <c r="W918" s="102"/>
      <c r="X918" s="102"/>
      <c r="Y918" s="102"/>
      <c r="Z918" s="102"/>
      <c r="AA918" s="102"/>
      <c r="AB918" s="102"/>
    </row>
    <row r="919" ht="12.75" customHeight="1">
      <c r="A919" s="106">
        <v>2492.0</v>
      </c>
      <c r="B919" s="107">
        <v>39287.0</v>
      </c>
      <c r="C919" s="102" t="s">
        <v>6814</v>
      </c>
      <c r="D919" s="106" t="s">
        <v>6380</v>
      </c>
      <c r="E919" s="106" t="s">
        <v>6817</v>
      </c>
      <c r="F919" s="106">
        <v>2350.0</v>
      </c>
      <c r="G919" s="106">
        <v>63.0</v>
      </c>
      <c r="H919" s="102"/>
      <c r="I919" s="102"/>
      <c r="J919" s="102"/>
      <c r="K919" s="102"/>
      <c r="L919" s="102"/>
      <c r="M919" s="102"/>
      <c r="N919" s="102"/>
      <c r="O919" s="102"/>
      <c r="P919" s="102"/>
      <c r="Q919" s="102"/>
      <c r="R919" s="102"/>
      <c r="S919" s="102"/>
      <c r="T919" s="102"/>
      <c r="U919" s="102"/>
      <c r="V919" s="102"/>
      <c r="W919" s="102"/>
      <c r="X919" s="102"/>
      <c r="Y919" s="102"/>
      <c r="Z919" s="102"/>
      <c r="AA919" s="102"/>
      <c r="AB919" s="102"/>
    </row>
    <row r="920" ht="12.75" customHeight="1">
      <c r="A920" s="102">
        <v>2493.0</v>
      </c>
      <c r="B920" s="103">
        <v>39288.0</v>
      </c>
      <c r="C920" s="102" t="s">
        <v>6814</v>
      </c>
      <c r="D920" s="102" t="s">
        <v>8</v>
      </c>
      <c r="E920" s="102">
        <v>54.0</v>
      </c>
      <c r="F920" s="102">
        <v>4700.0</v>
      </c>
      <c r="G920" s="102">
        <v>76.0</v>
      </c>
      <c r="H920" s="102"/>
      <c r="I920" s="102"/>
      <c r="J920" s="102"/>
      <c r="K920" s="102"/>
      <c r="L920" s="102"/>
      <c r="M920" s="102"/>
      <c r="N920" s="102"/>
      <c r="O920" s="102"/>
      <c r="P920" s="102"/>
      <c r="Q920" s="102"/>
      <c r="R920" s="102"/>
      <c r="S920" s="102"/>
      <c r="T920" s="102"/>
      <c r="U920" s="102"/>
      <c r="V920" s="102"/>
      <c r="W920" s="102"/>
      <c r="X920" s="102"/>
      <c r="Y920" s="102"/>
      <c r="Z920" s="102"/>
      <c r="AA920" s="102"/>
      <c r="AB920" s="102"/>
    </row>
    <row r="921" ht="12.75" customHeight="1">
      <c r="A921" s="106">
        <v>2494.0</v>
      </c>
      <c r="B921" s="107">
        <v>39288.0</v>
      </c>
      <c r="C921" s="102" t="s">
        <v>6814</v>
      </c>
      <c r="D921" s="106" t="s">
        <v>6380</v>
      </c>
      <c r="E921" s="106"/>
      <c r="F921" s="106">
        <v>4200.0</v>
      </c>
      <c r="G921" s="106">
        <v>76.0</v>
      </c>
      <c r="H921" s="102"/>
      <c r="I921" s="102"/>
      <c r="J921" s="102"/>
      <c r="K921" s="102"/>
      <c r="L921" s="102"/>
      <c r="M921" s="102"/>
      <c r="N921" s="102"/>
      <c r="O921" s="102"/>
      <c r="P921" s="102"/>
      <c r="Q921" s="102"/>
      <c r="R921" s="102"/>
      <c r="S921" s="102"/>
      <c r="T921" s="102"/>
      <c r="U921" s="102"/>
      <c r="V921" s="102"/>
      <c r="W921" s="102"/>
      <c r="X921" s="102"/>
      <c r="Y921" s="102"/>
      <c r="Z921" s="102"/>
      <c r="AA921" s="102"/>
      <c r="AB921" s="102"/>
    </row>
    <row r="922" ht="12.75" customHeight="1">
      <c r="A922" s="102">
        <v>2495.0</v>
      </c>
      <c r="B922" s="103">
        <v>39288.0</v>
      </c>
      <c r="C922" s="102" t="s">
        <v>6814</v>
      </c>
      <c r="D922" s="102" t="s">
        <v>8</v>
      </c>
      <c r="E922" s="102">
        <v>54.0</v>
      </c>
      <c r="F922" s="102">
        <v>3200.0</v>
      </c>
      <c r="G922" s="102">
        <v>68.0</v>
      </c>
      <c r="H922" s="102"/>
      <c r="I922" s="102"/>
      <c r="J922" s="102"/>
      <c r="K922" s="102"/>
      <c r="L922" s="102"/>
      <c r="M922" s="102"/>
      <c r="N922" s="102"/>
      <c r="O922" s="102"/>
      <c r="P922" s="102"/>
      <c r="Q922" s="102"/>
      <c r="R922" s="102"/>
      <c r="S922" s="102"/>
      <c r="T922" s="102"/>
      <c r="U922" s="102"/>
      <c r="V922" s="102"/>
      <c r="W922" s="102"/>
      <c r="X922" s="102"/>
      <c r="Y922" s="102"/>
      <c r="Z922" s="102"/>
      <c r="AA922" s="102"/>
      <c r="AB922" s="102"/>
    </row>
    <row r="923" ht="12.75" customHeight="1">
      <c r="A923" s="106">
        <v>2496.0</v>
      </c>
      <c r="B923" s="107">
        <v>39288.0</v>
      </c>
      <c r="C923" s="102" t="s">
        <v>6814</v>
      </c>
      <c r="D923" s="106" t="s">
        <v>6380</v>
      </c>
      <c r="E923" s="106" t="s">
        <v>6840</v>
      </c>
      <c r="F923" s="106">
        <v>2000.0</v>
      </c>
      <c r="G923" s="106">
        <v>58.0</v>
      </c>
      <c r="H923" s="102"/>
      <c r="I923" s="102"/>
      <c r="J923" s="102"/>
      <c r="K923" s="102"/>
      <c r="L923" s="102"/>
      <c r="M923" s="102"/>
      <c r="N923" s="102"/>
      <c r="O923" s="102"/>
      <c r="P923" s="102"/>
      <c r="Q923" s="102"/>
      <c r="R923" s="102"/>
      <c r="S923" s="102"/>
      <c r="T923" s="102"/>
      <c r="U923" s="102"/>
      <c r="V923" s="102"/>
      <c r="W923" s="102"/>
      <c r="X923" s="102"/>
      <c r="Y923" s="102"/>
      <c r="Z923" s="102"/>
      <c r="AA923" s="102"/>
      <c r="AB923" s="102"/>
    </row>
    <row r="924" ht="12.75" customHeight="1">
      <c r="A924" s="102">
        <v>2497.0</v>
      </c>
      <c r="B924" s="103">
        <v>39288.0</v>
      </c>
      <c r="C924" s="102" t="s">
        <v>6814</v>
      </c>
      <c r="D924" s="102" t="s">
        <v>8</v>
      </c>
      <c r="E924" s="102">
        <v>103.0</v>
      </c>
      <c r="F924" s="102">
        <v>1800.0</v>
      </c>
      <c r="G924" s="102">
        <v>56.0</v>
      </c>
      <c r="H924" s="102"/>
      <c r="I924" s="102"/>
      <c r="J924" s="102"/>
      <c r="K924" s="102"/>
      <c r="L924" s="102"/>
      <c r="M924" s="102"/>
      <c r="N924" s="102"/>
      <c r="O924" s="102"/>
      <c r="P924" s="102"/>
      <c r="Q924" s="102"/>
      <c r="R924" s="102"/>
      <c r="S924" s="102"/>
      <c r="T924" s="102"/>
      <c r="U924" s="102"/>
      <c r="V924" s="102"/>
      <c r="W924" s="102"/>
      <c r="X924" s="102"/>
      <c r="Y924" s="102"/>
      <c r="Z924" s="102"/>
      <c r="AA924" s="102"/>
      <c r="AB924" s="102"/>
    </row>
    <row r="925" ht="12.75" customHeight="1">
      <c r="A925" s="102">
        <v>2498.0</v>
      </c>
      <c r="B925" s="103">
        <v>39288.0</v>
      </c>
      <c r="C925" s="102" t="s">
        <v>6814</v>
      </c>
      <c r="D925" s="102" t="s">
        <v>8</v>
      </c>
      <c r="E925" s="102">
        <v>99.0</v>
      </c>
      <c r="F925" s="102">
        <v>2600.0</v>
      </c>
      <c r="G925" s="102">
        <v>65.0</v>
      </c>
      <c r="H925" s="102"/>
      <c r="I925" s="102"/>
      <c r="J925" s="102"/>
      <c r="K925" s="102"/>
      <c r="L925" s="102"/>
      <c r="M925" s="102"/>
      <c r="N925" s="102"/>
      <c r="O925" s="102"/>
      <c r="P925" s="102"/>
      <c r="Q925" s="102"/>
      <c r="R925" s="102"/>
      <c r="S925" s="102"/>
      <c r="T925" s="102"/>
      <c r="U925" s="102"/>
      <c r="V925" s="102"/>
      <c r="W925" s="102"/>
      <c r="X925" s="102"/>
      <c r="Y925" s="102"/>
      <c r="Z925" s="102"/>
      <c r="AA925" s="102"/>
      <c r="AB925" s="102"/>
    </row>
    <row r="926" ht="12.75" customHeight="1">
      <c r="A926" s="102">
        <v>2499.0</v>
      </c>
      <c r="B926" s="103">
        <v>39288.0</v>
      </c>
      <c r="C926" s="102" t="s">
        <v>6814</v>
      </c>
      <c r="D926" s="102" t="s">
        <v>8</v>
      </c>
      <c r="E926" s="102">
        <v>99.0</v>
      </c>
      <c r="F926" s="102">
        <v>1700.0</v>
      </c>
      <c r="G926" s="102">
        <v>56.0</v>
      </c>
      <c r="H926" s="102"/>
      <c r="I926" s="102"/>
      <c r="J926" s="102"/>
      <c r="K926" s="102"/>
      <c r="L926" s="102"/>
      <c r="M926" s="102"/>
      <c r="N926" s="102"/>
      <c r="O926" s="102"/>
      <c r="P926" s="102"/>
      <c r="Q926" s="102"/>
      <c r="R926" s="102"/>
      <c r="S926" s="102"/>
      <c r="T926" s="102"/>
      <c r="U926" s="102"/>
      <c r="V926" s="102"/>
      <c r="W926" s="102"/>
      <c r="X926" s="102"/>
      <c r="Y926" s="102"/>
      <c r="Z926" s="102"/>
      <c r="AA926" s="102"/>
      <c r="AB926" s="102"/>
    </row>
    <row r="927" ht="12.75" customHeight="1">
      <c r="A927" s="106">
        <v>2460.0</v>
      </c>
      <c r="B927" s="107">
        <v>39290.0</v>
      </c>
      <c r="C927" s="102" t="s">
        <v>6814</v>
      </c>
      <c r="D927" s="106" t="s">
        <v>6380</v>
      </c>
      <c r="E927" s="106" t="s">
        <v>6855</v>
      </c>
      <c r="F927" s="106">
        <v>2300.0</v>
      </c>
      <c r="G927" s="106">
        <v>62.0</v>
      </c>
      <c r="H927" s="102"/>
      <c r="I927" s="102"/>
      <c r="J927" s="102"/>
      <c r="K927" s="102"/>
      <c r="L927" s="102"/>
      <c r="M927" s="102"/>
      <c r="N927" s="102"/>
      <c r="O927" s="102"/>
      <c r="P927" s="102"/>
      <c r="Q927" s="102"/>
      <c r="R927" s="102"/>
      <c r="S927" s="102"/>
      <c r="T927" s="102"/>
      <c r="U927" s="102"/>
      <c r="V927" s="102"/>
      <c r="W927" s="102"/>
      <c r="X927" s="102"/>
      <c r="Y927" s="102"/>
      <c r="Z927" s="102"/>
      <c r="AA927" s="102"/>
      <c r="AB927" s="102"/>
    </row>
    <row r="928" ht="12.75" customHeight="1">
      <c r="A928" s="102">
        <v>2461.0</v>
      </c>
      <c r="B928" s="103">
        <v>39290.0</v>
      </c>
      <c r="C928" s="102" t="s">
        <v>6814</v>
      </c>
      <c r="D928" s="102" t="s">
        <v>8</v>
      </c>
      <c r="E928" s="102">
        <v>47.0</v>
      </c>
      <c r="F928" s="102">
        <v>2600.0</v>
      </c>
      <c r="G928" s="102">
        <v>66.0</v>
      </c>
      <c r="H928" s="102"/>
      <c r="I928" s="102"/>
      <c r="J928" s="102"/>
      <c r="K928" s="102"/>
      <c r="L928" s="102"/>
      <c r="M928" s="102"/>
      <c r="N928" s="102"/>
      <c r="O928" s="102"/>
      <c r="P928" s="102"/>
      <c r="Q928" s="102"/>
      <c r="R928" s="102"/>
      <c r="S928" s="102"/>
      <c r="T928" s="102"/>
      <c r="U928" s="102"/>
      <c r="V928" s="102"/>
      <c r="W928" s="102"/>
      <c r="X928" s="102"/>
      <c r="Y928" s="102"/>
      <c r="Z928" s="102"/>
      <c r="AA928" s="102"/>
      <c r="AB928" s="102"/>
    </row>
    <row r="929" ht="12.75" customHeight="1">
      <c r="A929" s="102">
        <v>2462.0</v>
      </c>
      <c r="B929" s="103">
        <v>39290.0</v>
      </c>
      <c r="C929" s="102" t="s">
        <v>6814</v>
      </c>
      <c r="D929" s="102" t="s">
        <v>8</v>
      </c>
      <c r="E929" s="102">
        <v>101.0</v>
      </c>
      <c r="F929" s="102">
        <v>1900.0</v>
      </c>
      <c r="G929" s="102">
        <v>57.0</v>
      </c>
      <c r="H929" s="102"/>
      <c r="I929" s="102"/>
      <c r="J929" s="102"/>
      <c r="K929" s="102"/>
      <c r="L929" s="102"/>
      <c r="M929" s="102"/>
      <c r="N929" s="102"/>
      <c r="O929" s="102"/>
      <c r="P929" s="102"/>
      <c r="Q929" s="102"/>
      <c r="R929" s="102"/>
      <c r="S929" s="102"/>
      <c r="T929" s="102"/>
      <c r="U929" s="102"/>
      <c r="V929" s="102"/>
      <c r="W929" s="102"/>
      <c r="X929" s="102"/>
      <c r="Y929" s="102"/>
      <c r="Z929" s="102"/>
      <c r="AA929" s="102"/>
      <c r="AB929" s="102"/>
    </row>
    <row r="930" ht="12.75" customHeight="1">
      <c r="A930" s="102">
        <v>2463.0</v>
      </c>
      <c r="B930" s="103">
        <v>39290.0</v>
      </c>
      <c r="C930" s="102" t="s">
        <v>6814</v>
      </c>
      <c r="D930" s="102" t="s">
        <v>8</v>
      </c>
      <c r="E930" s="102">
        <v>101.0</v>
      </c>
      <c r="F930" s="102">
        <v>2200.0</v>
      </c>
      <c r="G930" s="102">
        <v>60.0</v>
      </c>
      <c r="H930" s="102"/>
      <c r="I930" s="102"/>
      <c r="J930" s="102"/>
      <c r="K930" s="102"/>
      <c r="L930" s="102"/>
      <c r="M930" s="102"/>
      <c r="N930" s="102"/>
      <c r="O930" s="102"/>
      <c r="P930" s="102"/>
      <c r="Q930" s="102"/>
      <c r="R930" s="102"/>
      <c r="S930" s="102"/>
      <c r="T930" s="102"/>
      <c r="U930" s="102"/>
      <c r="V930" s="102"/>
      <c r="W930" s="102"/>
      <c r="X930" s="102"/>
      <c r="Y930" s="102"/>
      <c r="Z930" s="102"/>
      <c r="AA930" s="102"/>
      <c r="AB930" s="102"/>
    </row>
    <row r="931" ht="12.75" customHeight="1">
      <c r="A931" s="102">
        <v>2464.0</v>
      </c>
      <c r="B931" s="103">
        <v>39290.0</v>
      </c>
      <c r="C931" s="102" t="s">
        <v>6814</v>
      </c>
      <c r="D931" s="102" t="s">
        <v>8</v>
      </c>
      <c r="E931" s="102">
        <v>52.0</v>
      </c>
      <c r="F931" s="102">
        <v>1800.0</v>
      </c>
      <c r="G931" s="102">
        <v>58.0</v>
      </c>
      <c r="H931" s="102"/>
      <c r="I931" s="102"/>
      <c r="J931" s="102"/>
      <c r="K931" s="102"/>
      <c r="L931" s="102"/>
      <c r="M931" s="102"/>
      <c r="N931" s="102"/>
      <c r="O931" s="102"/>
      <c r="P931" s="102"/>
      <c r="Q931" s="102"/>
      <c r="R931" s="102"/>
      <c r="S931" s="102"/>
      <c r="T931" s="102"/>
      <c r="U931" s="102"/>
      <c r="V931" s="102"/>
      <c r="W931" s="102"/>
      <c r="X931" s="102"/>
      <c r="Y931" s="102"/>
      <c r="Z931" s="102"/>
      <c r="AA931" s="102"/>
      <c r="AB931" s="102"/>
    </row>
    <row r="932" ht="12.75" customHeight="1">
      <c r="A932" s="102">
        <v>2465.0</v>
      </c>
      <c r="B932" s="103">
        <v>39290.0</v>
      </c>
      <c r="C932" s="102" t="s">
        <v>6814</v>
      </c>
      <c r="D932" s="102" t="s">
        <v>8</v>
      </c>
      <c r="E932" s="102">
        <v>49.0</v>
      </c>
      <c r="F932" s="102">
        <v>2000.0</v>
      </c>
      <c r="G932" s="102">
        <v>58.0</v>
      </c>
      <c r="H932" s="102"/>
      <c r="I932" s="102"/>
      <c r="J932" s="102"/>
      <c r="K932" s="102"/>
      <c r="L932" s="102"/>
      <c r="M932" s="102"/>
      <c r="N932" s="102"/>
      <c r="O932" s="102"/>
      <c r="P932" s="102"/>
      <c r="Q932" s="102"/>
      <c r="R932" s="102"/>
      <c r="S932" s="102"/>
      <c r="T932" s="102"/>
      <c r="U932" s="102"/>
      <c r="V932" s="102"/>
      <c r="W932" s="102"/>
      <c r="X932" s="102"/>
      <c r="Y932" s="102"/>
      <c r="Z932" s="102"/>
      <c r="AA932" s="102"/>
      <c r="AB932" s="102"/>
    </row>
    <row r="933" ht="12.75" customHeight="1">
      <c r="A933" s="102">
        <v>2466.0</v>
      </c>
      <c r="B933" s="103">
        <v>39290.0</v>
      </c>
      <c r="C933" s="102" t="s">
        <v>6814</v>
      </c>
      <c r="D933" s="102" t="s">
        <v>8</v>
      </c>
      <c r="E933" s="102">
        <v>99.0</v>
      </c>
      <c r="F933" s="102">
        <v>2500.0</v>
      </c>
      <c r="G933" s="102">
        <v>62.0</v>
      </c>
      <c r="H933" s="102"/>
      <c r="I933" s="102"/>
      <c r="J933" s="102"/>
      <c r="K933" s="102"/>
      <c r="L933" s="102"/>
      <c r="M933" s="102"/>
      <c r="N933" s="102"/>
      <c r="O933" s="102"/>
      <c r="P933" s="102"/>
      <c r="Q933" s="102"/>
      <c r="R933" s="102"/>
      <c r="S933" s="102"/>
      <c r="T933" s="102"/>
      <c r="U933" s="102"/>
      <c r="V933" s="102"/>
      <c r="W933" s="102"/>
      <c r="X933" s="102"/>
      <c r="Y933" s="102"/>
      <c r="Z933" s="102"/>
      <c r="AA933" s="102"/>
      <c r="AB933" s="102"/>
    </row>
    <row r="934" ht="12.75" customHeight="1">
      <c r="A934" s="106">
        <v>2467.0</v>
      </c>
      <c r="B934" s="107">
        <v>39291.0</v>
      </c>
      <c r="C934" s="102" t="s">
        <v>6814</v>
      </c>
      <c r="D934" s="106" t="s">
        <v>6380</v>
      </c>
      <c r="E934" s="106" t="s">
        <v>6856</v>
      </c>
      <c r="F934" s="106">
        <v>2600.0</v>
      </c>
      <c r="G934" s="106">
        <v>63.0</v>
      </c>
      <c r="H934" s="102"/>
      <c r="I934" s="102"/>
      <c r="J934" s="102"/>
      <c r="K934" s="102"/>
      <c r="L934" s="102"/>
      <c r="M934" s="102"/>
      <c r="N934" s="102"/>
      <c r="O934" s="102"/>
      <c r="P934" s="102"/>
      <c r="Q934" s="102"/>
      <c r="R934" s="102"/>
      <c r="S934" s="102"/>
      <c r="T934" s="102"/>
      <c r="U934" s="102"/>
      <c r="V934" s="102"/>
      <c r="W934" s="102"/>
      <c r="X934" s="102"/>
      <c r="Y934" s="102"/>
      <c r="Z934" s="102"/>
      <c r="AA934" s="102"/>
      <c r="AB934" s="102"/>
    </row>
    <row r="935" ht="12.75" customHeight="1">
      <c r="A935" s="106">
        <v>2468.0</v>
      </c>
      <c r="B935" s="107">
        <v>39291.0</v>
      </c>
      <c r="C935" s="102" t="s">
        <v>6814</v>
      </c>
      <c r="D935" s="106" t="s">
        <v>6380</v>
      </c>
      <c r="E935" s="106" t="s">
        <v>6380</v>
      </c>
      <c r="F935" s="106">
        <v>2300.0</v>
      </c>
      <c r="G935" s="106">
        <v>63.0</v>
      </c>
      <c r="H935" s="102"/>
      <c r="I935" s="102"/>
      <c r="J935" s="102"/>
      <c r="K935" s="102"/>
      <c r="L935" s="102"/>
      <c r="M935" s="102"/>
      <c r="N935" s="102"/>
      <c r="O935" s="102"/>
      <c r="P935" s="102"/>
      <c r="Q935" s="102"/>
      <c r="R935" s="102"/>
      <c r="S935" s="102"/>
      <c r="T935" s="102"/>
      <c r="U935" s="102"/>
      <c r="V935" s="102"/>
      <c r="W935" s="102"/>
      <c r="X935" s="102"/>
      <c r="Y935" s="102"/>
      <c r="Z935" s="102"/>
      <c r="AA935" s="102"/>
      <c r="AB935" s="102"/>
    </row>
    <row r="936" ht="12.75" customHeight="1">
      <c r="A936" s="106">
        <v>2469.0</v>
      </c>
      <c r="B936" s="107">
        <v>39291.0</v>
      </c>
      <c r="C936" s="102" t="s">
        <v>6814</v>
      </c>
      <c r="D936" s="106" t="s">
        <v>6380</v>
      </c>
      <c r="E936" s="106" t="s">
        <v>6380</v>
      </c>
      <c r="F936" s="106">
        <v>1800.0</v>
      </c>
      <c r="G936" s="106">
        <v>56.0</v>
      </c>
      <c r="H936" s="102"/>
      <c r="I936" s="102"/>
      <c r="J936" s="102"/>
      <c r="K936" s="102"/>
      <c r="L936" s="102"/>
      <c r="M936" s="102"/>
      <c r="N936" s="102"/>
      <c r="O936" s="102"/>
      <c r="P936" s="102"/>
      <c r="Q936" s="102"/>
      <c r="R936" s="102"/>
      <c r="S936" s="102"/>
      <c r="T936" s="102"/>
      <c r="U936" s="102"/>
      <c r="V936" s="102"/>
      <c r="W936" s="102"/>
      <c r="X936" s="102"/>
      <c r="Y936" s="102"/>
      <c r="Z936" s="102"/>
      <c r="AA936" s="102"/>
      <c r="AB936" s="102"/>
    </row>
    <row r="937" ht="12.75" customHeight="1">
      <c r="A937" s="102">
        <v>2471.0</v>
      </c>
      <c r="B937" s="103">
        <v>39291.0</v>
      </c>
      <c r="C937" s="102" t="s">
        <v>6814</v>
      </c>
      <c r="D937" s="102" t="s">
        <v>8</v>
      </c>
      <c r="E937" s="102" t="s">
        <v>6854</v>
      </c>
      <c r="F937" s="102">
        <v>2500.0</v>
      </c>
      <c r="G937" s="102">
        <v>63.0</v>
      </c>
      <c r="H937" s="102"/>
      <c r="I937" s="102"/>
      <c r="J937" s="102"/>
      <c r="K937" s="102"/>
      <c r="L937" s="102"/>
      <c r="M937" s="102"/>
      <c r="N937" s="102"/>
      <c r="O937" s="102"/>
      <c r="P937" s="102"/>
      <c r="Q937" s="102"/>
      <c r="R937" s="102"/>
      <c r="S937" s="102"/>
      <c r="T937" s="102"/>
      <c r="U937" s="102"/>
      <c r="V937" s="102"/>
      <c r="W937" s="102"/>
      <c r="X937" s="102"/>
      <c r="Y937" s="102"/>
      <c r="Z937" s="102"/>
      <c r="AA937" s="102"/>
      <c r="AB937" s="102"/>
    </row>
    <row r="938" ht="12.75" customHeight="1">
      <c r="A938" s="106">
        <v>2472.0</v>
      </c>
      <c r="B938" s="107">
        <v>39291.0</v>
      </c>
      <c r="C938" s="102" t="s">
        <v>6814</v>
      </c>
      <c r="D938" s="106" t="s">
        <v>6380</v>
      </c>
      <c r="E938" s="106" t="s">
        <v>6825</v>
      </c>
      <c r="F938" s="106">
        <v>2360.0</v>
      </c>
      <c r="G938" s="106">
        <v>61.0</v>
      </c>
      <c r="H938" s="102"/>
      <c r="I938" s="102"/>
      <c r="J938" s="102"/>
      <c r="K938" s="102"/>
      <c r="L938" s="102"/>
      <c r="M938" s="102"/>
      <c r="N938" s="102"/>
      <c r="O938" s="102"/>
      <c r="P938" s="102"/>
      <c r="Q938" s="102"/>
      <c r="R938" s="102"/>
      <c r="S938" s="102"/>
      <c r="T938" s="102"/>
      <c r="U938" s="102"/>
      <c r="V938" s="102"/>
      <c r="W938" s="102"/>
      <c r="X938" s="102"/>
      <c r="Y938" s="102"/>
      <c r="Z938" s="102"/>
      <c r="AA938" s="102"/>
      <c r="AB938" s="102"/>
    </row>
    <row r="939" ht="12.75" customHeight="1">
      <c r="A939" s="106">
        <v>2473.0</v>
      </c>
      <c r="B939" s="107">
        <v>39292.0</v>
      </c>
      <c r="C939" s="102" t="s">
        <v>6814</v>
      </c>
      <c r="D939" s="106" t="s">
        <v>6380</v>
      </c>
      <c r="E939" s="106" t="s">
        <v>6832</v>
      </c>
      <c r="F939" s="106">
        <v>1950.0</v>
      </c>
      <c r="G939" s="106">
        <v>57.0</v>
      </c>
      <c r="H939" s="102"/>
      <c r="I939" s="102"/>
      <c r="J939" s="102"/>
      <c r="K939" s="102"/>
      <c r="L939" s="102"/>
      <c r="M939" s="102"/>
      <c r="N939" s="102"/>
      <c r="O939" s="102"/>
      <c r="P939" s="102"/>
      <c r="Q939" s="102"/>
      <c r="R939" s="102"/>
      <c r="S939" s="102"/>
      <c r="T939" s="102"/>
      <c r="U939" s="102"/>
      <c r="V939" s="102"/>
      <c r="W939" s="102"/>
      <c r="X939" s="102"/>
      <c r="Y939" s="102"/>
      <c r="Z939" s="102"/>
      <c r="AA939" s="102"/>
      <c r="AB939" s="102"/>
    </row>
    <row r="940" ht="12.75" customHeight="1">
      <c r="A940" s="106">
        <v>2474.0</v>
      </c>
      <c r="B940" s="107">
        <v>39292.0</v>
      </c>
      <c r="C940" s="102" t="s">
        <v>6814</v>
      </c>
      <c r="D940" s="106" t="s">
        <v>6380</v>
      </c>
      <c r="E940" s="106" t="s">
        <v>6832</v>
      </c>
      <c r="F940" s="106">
        <v>3000.0</v>
      </c>
      <c r="G940" s="106">
        <v>68.0</v>
      </c>
      <c r="H940" s="102"/>
      <c r="I940" s="102"/>
      <c r="J940" s="102"/>
      <c r="K940" s="102"/>
      <c r="L940" s="102"/>
      <c r="M940" s="102"/>
      <c r="N940" s="102"/>
      <c r="O940" s="102"/>
      <c r="P940" s="102"/>
      <c r="Q940" s="102"/>
      <c r="R940" s="102"/>
      <c r="S940" s="102"/>
      <c r="T940" s="102"/>
      <c r="U940" s="102"/>
      <c r="V940" s="102"/>
      <c r="W940" s="102"/>
      <c r="X940" s="102"/>
      <c r="Y940" s="102"/>
      <c r="Z940" s="102"/>
      <c r="AA940" s="102"/>
      <c r="AB940" s="102"/>
    </row>
    <row r="941" ht="12.75" customHeight="1">
      <c r="A941" s="106">
        <v>2475.0</v>
      </c>
      <c r="B941" s="107">
        <v>39292.0</v>
      </c>
      <c r="C941" s="102" t="s">
        <v>6814</v>
      </c>
      <c r="D941" s="106" t="s">
        <v>6380</v>
      </c>
      <c r="E941" s="106" t="s">
        <v>6832</v>
      </c>
      <c r="F941" s="106">
        <v>2300.0</v>
      </c>
      <c r="G941" s="106">
        <v>61.0</v>
      </c>
      <c r="H941" s="102"/>
      <c r="I941" s="102"/>
      <c r="J941" s="102"/>
      <c r="K941" s="102"/>
      <c r="L941" s="102"/>
      <c r="M941" s="102"/>
      <c r="N941" s="102"/>
      <c r="O941" s="102"/>
      <c r="P941" s="102"/>
      <c r="Q941" s="102"/>
      <c r="R941" s="102"/>
      <c r="S941" s="102"/>
      <c r="T941" s="102"/>
      <c r="U941" s="102"/>
      <c r="V941" s="102"/>
      <c r="W941" s="102"/>
      <c r="X941" s="102"/>
      <c r="Y941" s="102"/>
      <c r="Z941" s="102"/>
      <c r="AA941" s="102"/>
      <c r="AB941" s="102"/>
    </row>
    <row r="942" ht="12.75" customHeight="1">
      <c r="A942" s="102">
        <v>2476.0</v>
      </c>
      <c r="B942" s="103">
        <v>39293.0</v>
      </c>
      <c r="C942" s="102" t="s">
        <v>6814</v>
      </c>
      <c r="D942" s="102" t="s">
        <v>8</v>
      </c>
      <c r="E942" s="102">
        <v>48.0</v>
      </c>
      <c r="F942" s="102">
        <v>5500.0</v>
      </c>
      <c r="G942" s="102">
        <v>80.0</v>
      </c>
      <c r="H942" s="102"/>
      <c r="I942" s="102"/>
      <c r="J942" s="102"/>
      <c r="K942" s="102"/>
      <c r="L942" s="102"/>
      <c r="M942" s="102"/>
      <c r="N942" s="102"/>
      <c r="O942" s="102"/>
      <c r="P942" s="102"/>
      <c r="Q942" s="102"/>
      <c r="R942" s="102"/>
      <c r="S942" s="102"/>
      <c r="T942" s="102"/>
      <c r="U942" s="102"/>
      <c r="V942" s="102"/>
      <c r="W942" s="102"/>
      <c r="X942" s="102"/>
      <c r="Y942" s="102"/>
      <c r="Z942" s="102"/>
      <c r="AA942" s="102"/>
      <c r="AB942" s="102"/>
    </row>
    <row r="943" ht="12.75" customHeight="1">
      <c r="A943" s="106">
        <v>2477.0</v>
      </c>
      <c r="B943" s="107">
        <v>39293.0</v>
      </c>
      <c r="C943" s="102" t="s">
        <v>6814</v>
      </c>
      <c r="D943" s="106" t="s">
        <v>6380</v>
      </c>
      <c r="E943" s="106" t="s">
        <v>6832</v>
      </c>
      <c r="F943" s="106">
        <v>3700.0</v>
      </c>
      <c r="G943" s="106">
        <v>75.0</v>
      </c>
      <c r="H943" s="102"/>
      <c r="I943" s="102"/>
      <c r="J943" s="102"/>
      <c r="K943" s="102"/>
      <c r="L943" s="102"/>
      <c r="M943" s="102"/>
      <c r="N943" s="102"/>
      <c r="O943" s="102"/>
      <c r="P943" s="102"/>
      <c r="Q943" s="102"/>
      <c r="R943" s="102"/>
      <c r="S943" s="102"/>
      <c r="T943" s="102"/>
      <c r="U943" s="102"/>
      <c r="V943" s="102"/>
      <c r="W943" s="102"/>
      <c r="X943" s="102"/>
      <c r="Y943" s="102"/>
      <c r="Z943" s="102"/>
      <c r="AA943" s="102"/>
      <c r="AB943" s="102"/>
    </row>
    <row r="944" ht="12.75" customHeight="1">
      <c r="A944" s="106">
        <v>2478.0</v>
      </c>
      <c r="B944" s="107">
        <v>39293.0</v>
      </c>
      <c r="C944" s="102" t="s">
        <v>6814</v>
      </c>
      <c r="D944" s="106" t="s">
        <v>6380</v>
      </c>
      <c r="E944" s="106" t="s">
        <v>6835</v>
      </c>
      <c r="F944" s="106">
        <v>1600.0</v>
      </c>
      <c r="G944" s="106">
        <v>58.0</v>
      </c>
      <c r="H944" s="102"/>
      <c r="I944" s="102"/>
      <c r="J944" s="102"/>
      <c r="K944" s="102"/>
      <c r="L944" s="102"/>
      <c r="M944" s="102"/>
      <c r="N944" s="102"/>
      <c r="O944" s="102"/>
      <c r="P944" s="102"/>
      <c r="Q944" s="102"/>
      <c r="R944" s="102"/>
      <c r="S944" s="102"/>
      <c r="T944" s="102"/>
      <c r="U944" s="102"/>
      <c r="V944" s="102"/>
      <c r="W944" s="102"/>
      <c r="X944" s="102"/>
      <c r="Y944" s="102"/>
      <c r="Z944" s="102"/>
      <c r="AA944" s="102"/>
      <c r="AB944" s="102"/>
    </row>
    <row r="945" ht="12.75" customHeight="1">
      <c r="A945" s="102">
        <v>2479.0</v>
      </c>
      <c r="B945" s="103">
        <v>39293.0</v>
      </c>
      <c r="C945" s="102" t="s">
        <v>6814</v>
      </c>
      <c r="D945" s="102" t="s">
        <v>8</v>
      </c>
      <c r="E945" s="102">
        <v>48.0</v>
      </c>
      <c r="F945" s="102">
        <v>2200.0</v>
      </c>
      <c r="G945" s="102">
        <v>61.0</v>
      </c>
      <c r="H945" s="102"/>
      <c r="I945" s="102"/>
      <c r="J945" s="102"/>
      <c r="K945" s="102"/>
      <c r="L945" s="102"/>
      <c r="M945" s="102"/>
      <c r="N945" s="102"/>
      <c r="O945" s="102"/>
      <c r="P945" s="102"/>
      <c r="Q945" s="102"/>
      <c r="R945" s="102"/>
      <c r="S945" s="102"/>
      <c r="T945" s="102"/>
      <c r="U945" s="102"/>
      <c r="V945" s="102"/>
      <c r="W945" s="102"/>
      <c r="X945" s="102"/>
      <c r="Y945" s="102"/>
      <c r="Z945" s="102"/>
      <c r="AA945" s="102"/>
      <c r="AB945" s="102"/>
    </row>
    <row r="946" ht="12.75" customHeight="1">
      <c r="A946" s="102">
        <v>2555.0</v>
      </c>
      <c r="B946" s="103">
        <v>39293.0</v>
      </c>
      <c r="C946" s="102" t="s">
        <v>6814</v>
      </c>
      <c r="D946" s="102" t="s">
        <v>8</v>
      </c>
      <c r="E946" s="102">
        <v>133.0</v>
      </c>
      <c r="F946" s="102">
        <v>2300.0</v>
      </c>
      <c r="G946" s="102">
        <v>62.0</v>
      </c>
      <c r="H946" s="102"/>
      <c r="I946" s="102"/>
      <c r="J946" s="102"/>
      <c r="K946" s="102"/>
      <c r="L946" s="102"/>
      <c r="M946" s="102"/>
      <c r="N946" s="102"/>
      <c r="O946" s="102"/>
      <c r="P946" s="102"/>
      <c r="Q946" s="102"/>
      <c r="R946" s="102"/>
      <c r="S946" s="102"/>
      <c r="T946" s="102"/>
      <c r="U946" s="102"/>
      <c r="V946" s="102"/>
      <c r="W946" s="102"/>
      <c r="X946" s="102"/>
      <c r="Y946" s="102"/>
      <c r="Z946" s="102"/>
      <c r="AA946" s="102"/>
      <c r="AB946" s="102"/>
    </row>
    <row r="947" ht="12.75" customHeight="1">
      <c r="A947" s="102">
        <v>2556.0</v>
      </c>
      <c r="B947" s="103">
        <v>39293.0</v>
      </c>
      <c r="C947" s="102" t="s">
        <v>6814</v>
      </c>
      <c r="D947" s="102" t="s">
        <v>8</v>
      </c>
      <c r="E947" s="102">
        <v>133.0</v>
      </c>
      <c r="F947" s="102">
        <v>2200.0</v>
      </c>
      <c r="G947" s="102">
        <v>62.0</v>
      </c>
      <c r="H947" s="102"/>
      <c r="I947" s="102"/>
      <c r="J947" s="102"/>
      <c r="K947" s="102"/>
      <c r="L947" s="102"/>
      <c r="M947" s="102"/>
      <c r="N947" s="102"/>
      <c r="O947" s="102"/>
      <c r="P947" s="102"/>
      <c r="Q947" s="102"/>
      <c r="R947" s="102"/>
      <c r="S947" s="102"/>
      <c r="T947" s="102"/>
      <c r="U947" s="102"/>
      <c r="V947" s="102"/>
      <c r="W947" s="102"/>
      <c r="X947" s="102"/>
      <c r="Y947" s="102"/>
      <c r="Z947" s="102"/>
      <c r="AA947" s="102"/>
      <c r="AB947" s="102"/>
    </row>
    <row r="948" ht="12.75" customHeight="1">
      <c r="A948" s="102">
        <v>2557.0</v>
      </c>
      <c r="B948" s="103">
        <v>39293.0</v>
      </c>
      <c r="C948" s="102" t="s">
        <v>6814</v>
      </c>
      <c r="D948" s="102" t="s">
        <v>8</v>
      </c>
      <c r="E948" s="102" t="s">
        <v>6857</v>
      </c>
      <c r="F948" s="102">
        <v>1200.0</v>
      </c>
      <c r="G948" s="102">
        <v>52.0</v>
      </c>
      <c r="H948" s="102"/>
      <c r="I948" s="102"/>
      <c r="J948" s="102"/>
      <c r="K948" s="102"/>
      <c r="L948" s="102"/>
      <c r="M948" s="102"/>
      <c r="N948" s="102"/>
      <c r="O948" s="102"/>
      <c r="P948" s="102"/>
      <c r="Q948" s="102"/>
      <c r="R948" s="102"/>
      <c r="S948" s="102"/>
      <c r="T948" s="102"/>
      <c r="U948" s="102"/>
      <c r="V948" s="102"/>
      <c r="W948" s="102"/>
      <c r="X948" s="102"/>
      <c r="Y948" s="102"/>
      <c r="Z948" s="102"/>
      <c r="AA948" s="102"/>
      <c r="AB948" s="102"/>
    </row>
    <row r="949" ht="12.75" customHeight="1">
      <c r="A949" s="102">
        <v>2558.0</v>
      </c>
      <c r="B949" s="103">
        <v>39293.0</v>
      </c>
      <c r="C949" s="102" t="s">
        <v>6814</v>
      </c>
      <c r="D949" s="102" t="s">
        <v>8</v>
      </c>
      <c r="E949" s="102">
        <v>47.0</v>
      </c>
      <c r="F949" s="102">
        <v>2000.0</v>
      </c>
      <c r="G949" s="102">
        <v>60.0</v>
      </c>
      <c r="H949" s="102"/>
      <c r="I949" s="102"/>
      <c r="J949" s="102"/>
      <c r="K949" s="102"/>
      <c r="L949" s="102"/>
      <c r="M949" s="102"/>
      <c r="N949" s="102"/>
      <c r="O949" s="102"/>
      <c r="P949" s="102"/>
      <c r="Q949" s="102"/>
      <c r="R949" s="102"/>
      <c r="S949" s="102"/>
      <c r="T949" s="102"/>
      <c r="U949" s="102"/>
      <c r="V949" s="102"/>
      <c r="W949" s="102"/>
      <c r="X949" s="102"/>
      <c r="Y949" s="102"/>
      <c r="Z949" s="102"/>
      <c r="AA949" s="102"/>
      <c r="AB949" s="102"/>
    </row>
    <row r="950" ht="12.75" customHeight="1">
      <c r="A950" s="106">
        <v>2559.0</v>
      </c>
      <c r="B950" s="107">
        <v>39293.0</v>
      </c>
      <c r="C950" s="102" t="s">
        <v>6814</v>
      </c>
      <c r="D950" s="106" t="s">
        <v>6380</v>
      </c>
      <c r="E950" s="106" t="s">
        <v>6820</v>
      </c>
      <c r="F950" s="106">
        <v>1900.0</v>
      </c>
      <c r="G950" s="106">
        <v>52.0</v>
      </c>
      <c r="H950" s="102"/>
      <c r="I950" s="102"/>
      <c r="J950" s="102"/>
      <c r="K950" s="102"/>
      <c r="L950" s="102"/>
      <c r="M950" s="102"/>
      <c r="N950" s="102"/>
      <c r="O950" s="102"/>
      <c r="P950" s="102"/>
      <c r="Q950" s="102"/>
      <c r="R950" s="102"/>
      <c r="S950" s="102"/>
      <c r="T950" s="102"/>
      <c r="U950" s="102"/>
      <c r="V950" s="102"/>
      <c r="W950" s="102"/>
      <c r="X950" s="102"/>
      <c r="Y950" s="102"/>
      <c r="Z950" s="102"/>
      <c r="AA950" s="102"/>
      <c r="AB950" s="102"/>
    </row>
    <row r="951" ht="12.75" customHeight="1">
      <c r="A951" s="102">
        <v>2550.0</v>
      </c>
      <c r="B951" s="103">
        <v>39294.0</v>
      </c>
      <c r="C951" s="102" t="s">
        <v>6814</v>
      </c>
      <c r="D951" s="102" t="s">
        <v>8</v>
      </c>
      <c r="E951" s="102">
        <v>48.0</v>
      </c>
      <c r="F951" s="102">
        <v>2100.0</v>
      </c>
      <c r="G951" s="102">
        <v>61.0</v>
      </c>
      <c r="H951" s="102"/>
      <c r="I951" s="102"/>
      <c r="J951" s="102"/>
      <c r="K951" s="102"/>
      <c r="L951" s="102"/>
      <c r="M951" s="102"/>
      <c r="N951" s="102"/>
      <c r="O951" s="102"/>
      <c r="P951" s="102"/>
      <c r="Q951" s="102"/>
      <c r="R951" s="102"/>
      <c r="S951" s="102"/>
      <c r="T951" s="102"/>
      <c r="U951" s="102"/>
      <c r="V951" s="102"/>
      <c r="W951" s="102"/>
      <c r="X951" s="102"/>
      <c r="Y951" s="102"/>
      <c r="Z951" s="102"/>
      <c r="AA951" s="102"/>
      <c r="AB951" s="102"/>
    </row>
    <row r="952" ht="12.75" customHeight="1">
      <c r="A952" s="102">
        <v>2551.0</v>
      </c>
      <c r="B952" s="103">
        <v>39294.0</v>
      </c>
      <c r="C952" s="102" t="s">
        <v>6814</v>
      </c>
      <c r="D952" s="102" t="s">
        <v>8</v>
      </c>
      <c r="E952" s="102">
        <v>49.0</v>
      </c>
      <c r="F952" s="102">
        <v>2100.0</v>
      </c>
      <c r="G952" s="102">
        <v>62.0</v>
      </c>
      <c r="H952" s="102"/>
      <c r="I952" s="102"/>
      <c r="J952" s="102"/>
      <c r="K952" s="102"/>
      <c r="L952" s="102"/>
      <c r="M952" s="102"/>
      <c r="N952" s="102"/>
      <c r="O952" s="102"/>
      <c r="P952" s="102"/>
      <c r="Q952" s="102"/>
      <c r="R952" s="102"/>
      <c r="S952" s="102"/>
      <c r="T952" s="102"/>
      <c r="U952" s="102"/>
      <c r="V952" s="102"/>
      <c r="W952" s="102"/>
      <c r="X952" s="102"/>
      <c r="Y952" s="102"/>
      <c r="Z952" s="102"/>
      <c r="AA952" s="102"/>
      <c r="AB952" s="102"/>
    </row>
    <row r="953" ht="12.75" customHeight="1">
      <c r="A953" s="102">
        <v>2552.0</v>
      </c>
      <c r="B953" s="103">
        <v>39294.0</v>
      </c>
      <c r="C953" s="102" t="s">
        <v>6814</v>
      </c>
      <c r="D953" s="102" t="s">
        <v>8</v>
      </c>
      <c r="E953" s="102">
        <v>56.0</v>
      </c>
      <c r="F953" s="102">
        <v>4000.0</v>
      </c>
      <c r="G953" s="102">
        <v>75.0</v>
      </c>
      <c r="H953" s="102"/>
      <c r="I953" s="102"/>
      <c r="J953" s="102"/>
      <c r="K953" s="102"/>
      <c r="L953" s="102"/>
      <c r="M953" s="102"/>
      <c r="N953" s="102"/>
      <c r="O953" s="102"/>
      <c r="P953" s="102"/>
      <c r="Q953" s="102"/>
      <c r="R953" s="102"/>
      <c r="S953" s="102"/>
      <c r="T953" s="102"/>
      <c r="U953" s="102"/>
      <c r="V953" s="102"/>
      <c r="W953" s="102"/>
      <c r="X953" s="102"/>
      <c r="Y953" s="102"/>
      <c r="Z953" s="102"/>
      <c r="AA953" s="102"/>
      <c r="AB953" s="102"/>
    </row>
    <row r="954" ht="12.75" customHeight="1">
      <c r="A954" s="106">
        <v>2553.0</v>
      </c>
      <c r="B954" s="107">
        <v>39294.0</v>
      </c>
      <c r="C954" s="102" t="s">
        <v>6814</v>
      </c>
      <c r="D954" s="106" t="s">
        <v>6380</v>
      </c>
      <c r="E954" s="106" t="s">
        <v>6843</v>
      </c>
      <c r="F954" s="106">
        <v>2400.0</v>
      </c>
      <c r="G954" s="106">
        <v>61.0</v>
      </c>
      <c r="H954" s="102"/>
      <c r="I954" s="102"/>
      <c r="J954" s="102"/>
      <c r="K954" s="102"/>
      <c r="L954" s="102"/>
      <c r="M954" s="102"/>
      <c r="N954" s="102"/>
      <c r="O954" s="102"/>
      <c r="P954" s="102"/>
      <c r="Q954" s="102"/>
      <c r="R954" s="102"/>
      <c r="S954" s="102"/>
      <c r="T954" s="102"/>
      <c r="U954" s="102"/>
      <c r="V954" s="102"/>
      <c r="W954" s="102"/>
      <c r="X954" s="102"/>
      <c r="Y954" s="102"/>
      <c r="Z954" s="102"/>
      <c r="AA954" s="102"/>
      <c r="AB954" s="102"/>
    </row>
    <row r="955" ht="12.75" customHeight="1">
      <c r="A955" s="106">
        <v>2554.0</v>
      </c>
      <c r="B955" s="107">
        <v>39294.0</v>
      </c>
      <c r="C955" s="102" t="s">
        <v>6814</v>
      </c>
      <c r="D955" s="106" t="s">
        <v>6380</v>
      </c>
      <c r="E955" s="106" t="s">
        <v>6835</v>
      </c>
      <c r="F955" s="106">
        <v>3300.0</v>
      </c>
      <c r="G955" s="106">
        <v>74.0</v>
      </c>
      <c r="H955" s="102"/>
      <c r="I955" s="102"/>
      <c r="J955" s="102"/>
      <c r="K955" s="102"/>
      <c r="L955" s="102"/>
      <c r="M955" s="102"/>
      <c r="N955" s="102"/>
      <c r="O955" s="102"/>
      <c r="P955" s="102"/>
      <c r="Q955" s="102"/>
      <c r="R955" s="102"/>
      <c r="S955" s="102"/>
      <c r="T955" s="102"/>
      <c r="U955" s="102"/>
      <c r="V955" s="102"/>
      <c r="W955" s="102"/>
      <c r="X955" s="102"/>
      <c r="Y955" s="102"/>
      <c r="Z955" s="102"/>
      <c r="AA955" s="102"/>
      <c r="AB955" s="102"/>
    </row>
    <row r="956" ht="12.75" customHeight="1">
      <c r="A956" s="102">
        <v>3240.0</v>
      </c>
      <c r="B956" s="103">
        <v>39162.0</v>
      </c>
      <c r="C956" s="102" t="s">
        <v>90</v>
      </c>
      <c r="D956" s="102">
        <v>15.0</v>
      </c>
      <c r="E956" s="102" t="s">
        <v>8</v>
      </c>
      <c r="F956" s="102">
        <v>3800.0</v>
      </c>
      <c r="G956" s="102">
        <v>70.0</v>
      </c>
      <c r="H956" s="102"/>
      <c r="I956" s="102"/>
      <c r="J956" s="102"/>
      <c r="K956" s="102"/>
      <c r="L956" s="102"/>
      <c r="M956" s="102"/>
      <c r="N956" s="102"/>
      <c r="O956" s="102"/>
      <c r="P956" s="102"/>
      <c r="Q956" s="102"/>
      <c r="R956" s="102"/>
      <c r="S956" s="102"/>
      <c r="T956" s="102"/>
      <c r="U956" s="102"/>
      <c r="V956" s="102"/>
      <c r="W956" s="102"/>
      <c r="X956" s="102"/>
      <c r="Y956" s="102"/>
      <c r="Z956" s="102"/>
      <c r="AA956" s="102"/>
      <c r="AB956" s="102"/>
    </row>
    <row r="957" ht="12.75" customHeight="1">
      <c r="A957" s="102">
        <v>3259.0</v>
      </c>
      <c r="B957" s="103">
        <v>39175.0</v>
      </c>
      <c r="C957" s="102" t="s">
        <v>90</v>
      </c>
      <c r="D957" s="102">
        <v>18.0</v>
      </c>
      <c r="E957" s="102" t="s">
        <v>8</v>
      </c>
      <c r="F957" s="102">
        <v>5000.0</v>
      </c>
      <c r="G957" s="102">
        <v>78.0</v>
      </c>
      <c r="H957" s="102"/>
      <c r="I957" s="102"/>
      <c r="J957" s="102"/>
      <c r="K957" s="102"/>
      <c r="L957" s="102"/>
      <c r="M957" s="102"/>
      <c r="N957" s="102"/>
      <c r="O957" s="102"/>
      <c r="P957" s="102"/>
      <c r="Q957" s="102"/>
      <c r="R957" s="102"/>
      <c r="S957" s="102"/>
      <c r="T957" s="102"/>
      <c r="U957" s="102"/>
      <c r="V957" s="102"/>
      <c r="W957" s="102"/>
      <c r="X957" s="102"/>
      <c r="Y957" s="102"/>
      <c r="Z957" s="102"/>
      <c r="AA957" s="102"/>
      <c r="AB957" s="102"/>
    </row>
    <row r="958" ht="12.75" customHeight="1">
      <c r="A958" s="102">
        <v>3258.0</v>
      </c>
      <c r="B958" s="103">
        <v>39176.0</v>
      </c>
      <c r="C958" s="102" t="s">
        <v>90</v>
      </c>
      <c r="D958" s="102">
        <v>15.0</v>
      </c>
      <c r="E958" s="102" t="s">
        <v>8</v>
      </c>
      <c r="F958" s="102"/>
      <c r="G958" s="102">
        <v>71.0</v>
      </c>
      <c r="H958" s="102"/>
      <c r="I958" s="102"/>
      <c r="J958" s="102"/>
      <c r="K958" s="102"/>
      <c r="L958" s="102"/>
      <c r="M958" s="102"/>
      <c r="N958" s="102"/>
      <c r="O958" s="102"/>
      <c r="P958" s="102"/>
      <c r="Q958" s="102"/>
      <c r="R958" s="102"/>
      <c r="S958" s="102"/>
      <c r="T958" s="102"/>
      <c r="U958" s="102"/>
      <c r="V958" s="102"/>
      <c r="W958" s="102"/>
      <c r="X958" s="102"/>
      <c r="Y958" s="102"/>
      <c r="Z958" s="102"/>
      <c r="AA958" s="102"/>
      <c r="AB958" s="102"/>
    </row>
    <row r="959" ht="12.75" customHeight="1">
      <c r="A959" s="102">
        <v>3249.0</v>
      </c>
      <c r="B959" s="103">
        <v>39183.0</v>
      </c>
      <c r="C959" s="102" t="s">
        <v>90</v>
      </c>
      <c r="D959" s="102">
        <v>17.0</v>
      </c>
      <c r="E959" s="102" t="s">
        <v>8</v>
      </c>
      <c r="F959" s="102">
        <v>4300.0</v>
      </c>
      <c r="G959" s="102">
        <v>74.0</v>
      </c>
      <c r="H959" s="102"/>
      <c r="I959" s="102"/>
      <c r="J959" s="102"/>
      <c r="K959" s="102"/>
      <c r="L959" s="102"/>
      <c r="M959" s="102"/>
      <c r="N959" s="102"/>
      <c r="O959" s="102"/>
      <c r="P959" s="102"/>
      <c r="Q959" s="102"/>
      <c r="R959" s="102"/>
      <c r="S959" s="102"/>
      <c r="T959" s="102"/>
      <c r="U959" s="102"/>
      <c r="V959" s="102"/>
      <c r="W959" s="102"/>
      <c r="X959" s="102"/>
      <c r="Y959" s="102"/>
      <c r="Z959" s="102"/>
      <c r="AA959" s="102"/>
      <c r="AB959" s="102"/>
    </row>
    <row r="960" ht="12.75" customHeight="1">
      <c r="A960" s="102">
        <v>3247.0</v>
      </c>
      <c r="B960" s="103">
        <v>39192.0</v>
      </c>
      <c r="C960" s="102" t="s">
        <v>90</v>
      </c>
      <c r="D960" s="102">
        <v>17.0</v>
      </c>
      <c r="E960" s="102" t="s">
        <v>8</v>
      </c>
      <c r="F960" s="102">
        <v>3400.0</v>
      </c>
      <c r="G960" s="102">
        <v>66.0</v>
      </c>
      <c r="H960" s="102"/>
      <c r="I960" s="102"/>
      <c r="J960" s="102"/>
      <c r="K960" s="102"/>
      <c r="L960" s="102"/>
      <c r="M960" s="102"/>
      <c r="N960" s="102"/>
      <c r="O960" s="102"/>
      <c r="P960" s="102"/>
      <c r="Q960" s="102"/>
      <c r="R960" s="102"/>
      <c r="S960" s="102"/>
      <c r="T960" s="102"/>
      <c r="U960" s="102"/>
      <c r="V960" s="102"/>
      <c r="W960" s="102"/>
      <c r="X960" s="102"/>
      <c r="Y960" s="102"/>
      <c r="Z960" s="102"/>
      <c r="AA960" s="102"/>
      <c r="AB960" s="102"/>
    </row>
    <row r="961" ht="12.75" customHeight="1">
      <c r="A961" s="102">
        <v>3248.0</v>
      </c>
      <c r="B961" s="103">
        <v>39192.0</v>
      </c>
      <c r="C961" s="102" t="s">
        <v>90</v>
      </c>
      <c r="D961" s="102">
        <v>18.0</v>
      </c>
      <c r="E961" s="102" t="s">
        <v>8</v>
      </c>
      <c r="F961" s="102">
        <v>4200.0</v>
      </c>
      <c r="G961" s="102">
        <v>71.0</v>
      </c>
      <c r="H961" s="102"/>
      <c r="I961" s="102"/>
      <c r="J961" s="102"/>
      <c r="K961" s="102"/>
      <c r="L961" s="102"/>
      <c r="M961" s="102"/>
      <c r="N961" s="102"/>
      <c r="O961" s="102"/>
      <c r="P961" s="102"/>
      <c r="Q961" s="102"/>
      <c r="R961" s="102"/>
      <c r="S961" s="102"/>
      <c r="T961" s="102"/>
      <c r="U961" s="102"/>
      <c r="V961" s="102"/>
      <c r="W961" s="102"/>
      <c r="X961" s="102"/>
      <c r="Y961" s="102"/>
      <c r="Z961" s="102"/>
      <c r="AA961" s="102"/>
      <c r="AB961" s="102"/>
    </row>
    <row r="962" ht="12.75" customHeight="1">
      <c r="A962" s="102">
        <v>3257.0</v>
      </c>
      <c r="B962" s="103">
        <v>39206.0</v>
      </c>
      <c r="C962" s="102" t="s">
        <v>90</v>
      </c>
      <c r="D962" s="102">
        <v>18.0</v>
      </c>
      <c r="E962" s="102" t="s">
        <v>8</v>
      </c>
      <c r="F962" s="102">
        <v>3400.0</v>
      </c>
      <c r="G962" s="102">
        <v>71.0</v>
      </c>
      <c r="H962" s="102"/>
      <c r="I962" s="102"/>
      <c r="J962" s="102"/>
      <c r="K962" s="102"/>
      <c r="L962" s="102"/>
      <c r="M962" s="102"/>
      <c r="N962" s="102"/>
      <c r="O962" s="102"/>
      <c r="P962" s="102"/>
      <c r="Q962" s="102"/>
      <c r="R962" s="102"/>
      <c r="S962" s="102"/>
      <c r="T962" s="102"/>
      <c r="U962" s="102"/>
      <c r="V962" s="102"/>
      <c r="W962" s="102"/>
      <c r="X962" s="102"/>
      <c r="Y962" s="102"/>
      <c r="Z962" s="102"/>
      <c r="AA962" s="102"/>
      <c r="AB962" s="102"/>
    </row>
    <row r="963" ht="12.75" customHeight="1">
      <c r="A963" s="102">
        <v>3255.0</v>
      </c>
      <c r="B963" s="103">
        <v>39208.0</v>
      </c>
      <c r="C963" s="102" t="s">
        <v>90</v>
      </c>
      <c r="D963" s="102">
        <v>17.0</v>
      </c>
      <c r="E963" s="102" t="s">
        <v>8</v>
      </c>
      <c r="F963" s="102">
        <v>4300.0</v>
      </c>
      <c r="G963" s="102">
        <v>75.0</v>
      </c>
      <c r="H963" s="102"/>
      <c r="I963" s="102"/>
      <c r="J963" s="102"/>
      <c r="K963" s="102"/>
      <c r="L963" s="102"/>
      <c r="M963" s="102"/>
      <c r="N963" s="102"/>
      <c r="O963" s="102"/>
      <c r="P963" s="102"/>
      <c r="Q963" s="102"/>
      <c r="R963" s="102"/>
      <c r="S963" s="102"/>
      <c r="T963" s="102"/>
      <c r="U963" s="102"/>
      <c r="V963" s="102"/>
      <c r="W963" s="102"/>
      <c r="X963" s="102"/>
      <c r="Y963" s="102"/>
      <c r="Z963" s="102"/>
      <c r="AA963" s="102"/>
      <c r="AB963" s="102"/>
    </row>
    <row r="964" ht="12.75" customHeight="1">
      <c r="A964" s="102">
        <v>3246.0</v>
      </c>
      <c r="B964" s="103">
        <v>39208.0</v>
      </c>
      <c r="C964" s="102" t="s">
        <v>90</v>
      </c>
      <c r="D964" s="102">
        <v>18.0</v>
      </c>
      <c r="E964" s="102" t="s">
        <v>8</v>
      </c>
      <c r="F964" s="102">
        <v>5000.0</v>
      </c>
      <c r="G964" s="102">
        <v>76.0</v>
      </c>
      <c r="H964" s="102"/>
      <c r="I964" s="102"/>
      <c r="J964" s="102"/>
      <c r="K964" s="102"/>
      <c r="L964" s="102"/>
      <c r="M964" s="102"/>
      <c r="N964" s="102"/>
      <c r="O964" s="102"/>
      <c r="P964" s="102"/>
      <c r="Q964" s="102"/>
      <c r="R964" s="102"/>
      <c r="S964" s="102"/>
      <c r="T964" s="102"/>
      <c r="U964" s="102"/>
      <c r="V964" s="102"/>
      <c r="W964" s="102"/>
      <c r="X964" s="102"/>
      <c r="Y964" s="102"/>
      <c r="Z964" s="102"/>
      <c r="AA964" s="102"/>
      <c r="AB964" s="102"/>
    </row>
    <row r="965" ht="12.75" customHeight="1">
      <c r="A965" s="102">
        <v>3254.0</v>
      </c>
      <c r="B965" s="103">
        <v>39209.0</v>
      </c>
      <c r="C965" s="102" t="s">
        <v>90</v>
      </c>
      <c r="D965" s="102">
        <v>16.0</v>
      </c>
      <c r="E965" s="102" t="s">
        <v>8</v>
      </c>
      <c r="F965" s="102">
        <v>3750.0</v>
      </c>
      <c r="G965" s="102">
        <v>73.0</v>
      </c>
      <c r="H965" s="102"/>
      <c r="I965" s="102"/>
      <c r="J965" s="102"/>
      <c r="K965" s="102"/>
      <c r="L965" s="102"/>
      <c r="M965" s="102"/>
      <c r="N965" s="102"/>
      <c r="O965" s="102"/>
      <c r="P965" s="102"/>
      <c r="Q965" s="102"/>
      <c r="R965" s="102"/>
      <c r="S965" s="102"/>
      <c r="T965" s="102"/>
      <c r="U965" s="102"/>
      <c r="V965" s="102"/>
      <c r="W965" s="102"/>
      <c r="X965" s="102"/>
      <c r="Y965" s="102"/>
      <c r="Z965" s="102"/>
      <c r="AA965" s="102"/>
      <c r="AB965" s="102"/>
    </row>
    <row r="966" ht="12.75" customHeight="1">
      <c r="A966" s="102">
        <v>3245.0</v>
      </c>
      <c r="B966" s="103">
        <v>39210.0</v>
      </c>
      <c r="C966" s="102" t="s">
        <v>90</v>
      </c>
      <c r="D966" s="102">
        <v>128.0</v>
      </c>
      <c r="E966" s="102" t="s">
        <v>8</v>
      </c>
      <c r="F966" s="102">
        <v>4050.0</v>
      </c>
      <c r="G966" s="102">
        <v>75.0</v>
      </c>
      <c r="H966" s="102"/>
      <c r="I966" s="102"/>
      <c r="J966" s="102"/>
      <c r="K966" s="102"/>
      <c r="L966" s="102"/>
      <c r="M966" s="102"/>
      <c r="N966" s="102"/>
      <c r="O966" s="102"/>
      <c r="P966" s="102"/>
      <c r="Q966" s="102"/>
      <c r="R966" s="102"/>
      <c r="S966" s="102"/>
      <c r="T966" s="102"/>
      <c r="U966" s="102"/>
      <c r="V966" s="102"/>
      <c r="W966" s="102"/>
      <c r="X966" s="102"/>
      <c r="Y966" s="102"/>
      <c r="Z966" s="102"/>
      <c r="AA966" s="102"/>
      <c r="AB966" s="102"/>
    </row>
    <row r="967" ht="12.75" customHeight="1">
      <c r="A967" s="102">
        <v>3253.0</v>
      </c>
      <c r="B967" s="103">
        <v>39213.0</v>
      </c>
      <c r="C967" s="102" t="s">
        <v>90</v>
      </c>
      <c r="D967" s="102">
        <v>15.0</v>
      </c>
      <c r="E967" s="102" t="s">
        <v>8</v>
      </c>
      <c r="F967" s="102">
        <v>4300.0</v>
      </c>
      <c r="G967" s="102">
        <v>71.0</v>
      </c>
      <c r="H967" s="102"/>
      <c r="I967" s="102"/>
      <c r="J967" s="102"/>
      <c r="K967" s="102"/>
      <c r="L967" s="102"/>
      <c r="M967" s="102"/>
      <c r="N967" s="102"/>
      <c r="O967" s="102"/>
      <c r="P967" s="102"/>
      <c r="Q967" s="102"/>
      <c r="R967" s="102"/>
      <c r="S967" s="102"/>
      <c r="T967" s="102"/>
      <c r="U967" s="102"/>
      <c r="V967" s="102"/>
      <c r="W967" s="102"/>
      <c r="X967" s="102"/>
      <c r="Y967" s="102"/>
      <c r="Z967" s="102"/>
      <c r="AA967" s="102"/>
      <c r="AB967" s="102"/>
    </row>
    <row r="968" ht="12.75" customHeight="1">
      <c r="A968" s="102">
        <v>3244.0</v>
      </c>
      <c r="B968" s="103">
        <v>39213.0</v>
      </c>
      <c r="C968" s="102" t="s">
        <v>90</v>
      </c>
      <c r="D968" s="102">
        <v>128.0</v>
      </c>
      <c r="E968" s="102" t="s">
        <v>8</v>
      </c>
      <c r="F968" s="102">
        <v>3750.0</v>
      </c>
      <c r="G968" s="102">
        <v>73.0</v>
      </c>
      <c r="H968" s="102"/>
      <c r="I968" s="102"/>
      <c r="J968" s="102"/>
      <c r="K968" s="102"/>
      <c r="L968" s="102"/>
      <c r="M968" s="102"/>
      <c r="N968" s="102"/>
      <c r="O968" s="102"/>
      <c r="P968" s="102"/>
      <c r="Q968" s="102"/>
      <c r="R968" s="102"/>
      <c r="S968" s="102"/>
      <c r="T968" s="102"/>
      <c r="U968" s="102"/>
      <c r="V968" s="102"/>
      <c r="W968" s="102"/>
      <c r="X968" s="102"/>
      <c r="Y968" s="102"/>
      <c r="Z968" s="102"/>
      <c r="AA968" s="102"/>
      <c r="AB968" s="102"/>
    </row>
    <row r="969" ht="12.75" customHeight="1">
      <c r="A969" s="102">
        <v>4100.0</v>
      </c>
      <c r="B969" s="103">
        <v>39176.0</v>
      </c>
      <c r="C969" s="102" t="s">
        <v>90</v>
      </c>
      <c r="D969" s="102"/>
      <c r="E969" s="102" t="s">
        <v>6380</v>
      </c>
      <c r="F969" s="102">
        <v>4100.0</v>
      </c>
      <c r="G969" s="102">
        <v>71.0</v>
      </c>
      <c r="H969" s="102"/>
      <c r="I969" s="102"/>
      <c r="J969" s="102"/>
      <c r="K969" s="102"/>
      <c r="L969" s="102"/>
      <c r="M969" s="102"/>
      <c r="N969" s="102"/>
      <c r="O969" s="102"/>
      <c r="P969" s="102"/>
      <c r="Q969" s="102"/>
      <c r="R969" s="102"/>
      <c r="S969" s="102"/>
      <c r="T969" s="102"/>
      <c r="U969" s="102"/>
      <c r="V969" s="102"/>
      <c r="W969" s="102"/>
      <c r="X969" s="102"/>
      <c r="Y969" s="102"/>
      <c r="Z969" s="102"/>
      <c r="AA969" s="102"/>
      <c r="AB969" s="102"/>
    </row>
    <row r="970" ht="12.75" customHeight="1">
      <c r="A970" s="102">
        <v>3256.0</v>
      </c>
      <c r="B970" s="103">
        <v>39201.0</v>
      </c>
      <c r="C970" s="102" t="s">
        <v>90</v>
      </c>
      <c r="D970" s="102"/>
      <c r="E970" s="102" t="s">
        <v>6380</v>
      </c>
      <c r="F970" s="102">
        <v>5200.0</v>
      </c>
      <c r="G970" s="102">
        <v>74.0</v>
      </c>
      <c r="H970" s="102"/>
      <c r="I970" s="102"/>
      <c r="J970" s="102"/>
      <c r="K970" s="102"/>
      <c r="L970" s="102"/>
      <c r="M970" s="102"/>
      <c r="N970" s="102"/>
      <c r="O970" s="102"/>
      <c r="P970" s="102"/>
      <c r="Q970" s="102"/>
      <c r="R970" s="102"/>
      <c r="S970" s="102"/>
      <c r="T970" s="102"/>
      <c r="U970" s="102"/>
      <c r="V970" s="102"/>
      <c r="W970" s="102"/>
      <c r="X970" s="102"/>
      <c r="Y970" s="102"/>
      <c r="Z970" s="102"/>
      <c r="AA970" s="102"/>
      <c r="AB970" s="102"/>
    </row>
    <row r="971" ht="12.75" customHeight="1">
      <c r="A971" s="102">
        <v>3250.0</v>
      </c>
      <c r="B971" s="103">
        <v>39214.0</v>
      </c>
      <c r="C971" s="102" t="s">
        <v>90</v>
      </c>
      <c r="D971" s="102"/>
      <c r="E971" s="102" t="s">
        <v>6380</v>
      </c>
      <c r="F971" s="102">
        <v>3000.0</v>
      </c>
      <c r="G971" s="102">
        <v>65.0</v>
      </c>
      <c r="H971" s="102"/>
      <c r="I971" s="102"/>
      <c r="J971" s="102"/>
      <c r="K971" s="102"/>
      <c r="L971" s="102"/>
      <c r="M971" s="102"/>
      <c r="N971" s="102"/>
      <c r="O971" s="102"/>
      <c r="P971" s="102"/>
      <c r="Q971" s="102"/>
      <c r="R971" s="102"/>
      <c r="S971" s="102"/>
      <c r="T971" s="102"/>
      <c r="U971" s="102"/>
      <c r="V971" s="102"/>
      <c r="W971" s="102"/>
      <c r="X971" s="102"/>
      <c r="Y971" s="102"/>
      <c r="Z971" s="102"/>
      <c r="AA971" s="102"/>
      <c r="AB971" s="102"/>
    </row>
    <row r="972" ht="12.75" customHeight="1">
      <c r="A972" s="102">
        <v>11021.0</v>
      </c>
      <c r="B972" s="103">
        <v>39216.0</v>
      </c>
      <c r="C972" s="102" t="s">
        <v>90</v>
      </c>
      <c r="D972" s="102"/>
      <c r="E972" s="102" t="s">
        <v>6380</v>
      </c>
      <c r="F972" s="102">
        <v>4600.0</v>
      </c>
      <c r="G972" s="102">
        <v>80.0</v>
      </c>
      <c r="H972" s="102"/>
      <c r="I972" s="102"/>
      <c r="J972" s="102"/>
      <c r="K972" s="102"/>
      <c r="L972" s="102"/>
      <c r="M972" s="102"/>
      <c r="N972" s="102"/>
      <c r="O972" s="102"/>
      <c r="P972" s="102"/>
      <c r="Q972" s="102"/>
      <c r="R972" s="102"/>
      <c r="S972" s="102"/>
      <c r="T972" s="102"/>
      <c r="U972" s="102"/>
      <c r="V972" s="102"/>
      <c r="W972" s="102"/>
      <c r="X972" s="102"/>
      <c r="Y972" s="102"/>
      <c r="Z972" s="102"/>
      <c r="AA972" s="102"/>
      <c r="AB972" s="102"/>
    </row>
    <row r="973" ht="12.75" customHeight="1">
      <c r="A973" s="102">
        <v>11017.0</v>
      </c>
      <c r="B973" s="103">
        <v>39220.0</v>
      </c>
      <c r="C973" s="102" t="s">
        <v>90</v>
      </c>
      <c r="D973" s="102"/>
      <c r="E973" s="102" t="s">
        <v>6380</v>
      </c>
      <c r="F973" s="102">
        <v>4000.0</v>
      </c>
      <c r="G973" s="102">
        <v>74.0</v>
      </c>
      <c r="H973" s="102"/>
      <c r="I973" s="102"/>
      <c r="J973" s="102"/>
      <c r="K973" s="102"/>
      <c r="L973" s="102"/>
      <c r="M973" s="102"/>
      <c r="N973" s="102"/>
      <c r="O973" s="102"/>
      <c r="P973" s="102"/>
      <c r="Q973" s="102"/>
      <c r="R973" s="102"/>
      <c r="S973" s="102"/>
      <c r="T973" s="102"/>
      <c r="U973" s="102"/>
      <c r="V973" s="102"/>
      <c r="W973" s="102"/>
      <c r="X973" s="102"/>
      <c r="Y973" s="102"/>
      <c r="Z973" s="102"/>
      <c r="AA973" s="102"/>
      <c r="AB973" s="102"/>
    </row>
    <row r="974" ht="12.75" customHeight="1">
      <c r="A974" s="102">
        <v>11024.0</v>
      </c>
      <c r="B974" s="103">
        <v>39228.0</v>
      </c>
      <c r="C974" s="102" t="s">
        <v>90</v>
      </c>
      <c r="D974" s="102"/>
      <c r="E974" s="102" t="s">
        <v>6380</v>
      </c>
      <c r="F974" s="102">
        <v>4200.0</v>
      </c>
      <c r="G974" s="102">
        <v>74.0</v>
      </c>
      <c r="H974" s="102"/>
      <c r="I974" s="102"/>
      <c r="J974" s="102"/>
      <c r="K974" s="102"/>
      <c r="L974" s="102"/>
      <c r="M974" s="102"/>
      <c r="N974" s="102"/>
      <c r="O974" s="102"/>
      <c r="P974" s="102"/>
      <c r="Q974" s="102"/>
      <c r="R974" s="102"/>
      <c r="S974" s="102"/>
      <c r="T974" s="102"/>
      <c r="U974" s="102"/>
      <c r="V974" s="102"/>
      <c r="W974" s="102"/>
      <c r="X974" s="102"/>
      <c r="Y974" s="102"/>
      <c r="Z974" s="102"/>
      <c r="AA974" s="102"/>
      <c r="AB974" s="102"/>
    </row>
    <row r="975" ht="12.75" customHeight="1">
      <c r="A975" s="102">
        <v>11031.0</v>
      </c>
      <c r="B975" s="103">
        <v>39230.0</v>
      </c>
      <c r="C975" s="102" t="s">
        <v>90</v>
      </c>
      <c r="D975" s="102"/>
      <c r="E975" s="102" t="s">
        <v>6380</v>
      </c>
      <c r="F975" s="102">
        <v>4100.0</v>
      </c>
      <c r="G975" s="102">
        <v>77.0</v>
      </c>
      <c r="H975" s="102"/>
      <c r="I975" s="102"/>
      <c r="J975" s="102"/>
      <c r="K975" s="102"/>
      <c r="L975" s="102"/>
      <c r="M975" s="102"/>
      <c r="N975" s="102"/>
      <c r="O975" s="102"/>
      <c r="P975" s="102"/>
      <c r="Q975" s="102"/>
      <c r="R975" s="102"/>
      <c r="S975" s="102"/>
      <c r="T975" s="102"/>
      <c r="U975" s="102"/>
      <c r="V975" s="102"/>
      <c r="W975" s="102"/>
      <c r="X975" s="102"/>
      <c r="Y975" s="102"/>
      <c r="Z975" s="102"/>
      <c r="AA975" s="102"/>
      <c r="AB975" s="102"/>
    </row>
    <row r="976" ht="12.75" customHeight="1">
      <c r="A976" s="102">
        <v>3201.0</v>
      </c>
      <c r="B976" s="103"/>
      <c r="C976" s="102" t="s">
        <v>90</v>
      </c>
      <c r="D976" s="102"/>
      <c r="E976" s="102" t="s">
        <v>6380</v>
      </c>
      <c r="F976" s="102">
        <v>3300.0</v>
      </c>
      <c r="G976" s="102">
        <v>71.0</v>
      </c>
      <c r="H976" s="102"/>
      <c r="I976" s="102"/>
      <c r="J976" s="102"/>
      <c r="K976" s="102"/>
      <c r="L976" s="102"/>
      <c r="M976" s="102"/>
      <c r="N976" s="102"/>
      <c r="O976" s="102"/>
      <c r="P976" s="102"/>
      <c r="Q976" s="102"/>
      <c r="R976" s="102"/>
      <c r="S976" s="102"/>
      <c r="T976" s="102"/>
      <c r="U976" s="102"/>
      <c r="V976" s="102"/>
      <c r="W976" s="102"/>
      <c r="X976" s="102"/>
      <c r="Y976" s="102"/>
      <c r="Z976" s="102"/>
      <c r="AA976" s="102"/>
      <c r="AB976" s="102"/>
    </row>
    <row r="977" ht="12.75" customHeight="1">
      <c r="A977" s="102">
        <v>3210.0</v>
      </c>
      <c r="B977" s="103"/>
      <c r="C977" s="102" t="s">
        <v>90</v>
      </c>
      <c r="D977" s="102"/>
      <c r="E977" s="102" t="s">
        <v>6380</v>
      </c>
      <c r="F977" s="102">
        <v>4400.0</v>
      </c>
      <c r="G977" s="102">
        <v>76.0</v>
      </c>
      <c r="H977" s="102"/>
      <c r="I977" s="102"/>
      <c r="J977" s="102"/>
      <c r="K977" s="102"/>
      <c r="L977" s="102"/>
      <c r="M977" s="102"/>
      <c r="N977" s="102"/>
      <c r="O977" s="102"/>
      <c r="P977" s="102"/>
      <c r="Q977" s="102"/>
      <c r="R977" s="102"/>
      <c r="S977" s="102"/>
      <c r="T977" s="102"/>
      <c r="U977" s="102"/>
      <c r="V977" s="102"/>
      <c r="W977" s="102"/>
      <c r="X977" s="102"/>
      <c r="Y977" s="102"/>
      <c r="Z977" s="102"/>
      <c r="AA977" s="102"/>
      <c r="AB977" s="102"/>
    </row>
    <row r="978" ht="12.75" customHeight="1">
      <c r="A978" s="102">
        <v>3208.0</v>
      </c>
      <c r="B978" s="103"/>
      <c r="C978" s="102" t="s">
        <v>90</v>
      </c>
      <c r="D978" s="102"/>
      <c r="E978" s="102" t="s">
        <v>6380</v>
      </c>
      <c r="F978" s="102">
        <v>4700.0</v>
      </c>
      <c r="G978" s="102">
        <v>76.0</v>
      </c>
      <c r="H978" s="102"/>
      <c r="I978" s="102"/>
      <c r="J978" s="102"/>
      <c r="K978" s="102"/>
      <c r="L978" s="102"/>
      <c r="M978" s="102"/>
      <c r="N978" s="102"/>
      <c r="O978" s="102"/>
      <c r="P978" s="102"/>
      <c r="Q978" s="102"/>
      <c r="R978" s="102"/>
      <c r="S978" s="102"/>
      <c r="T978" s="102"/>
      <c r="U978" s="102"/>
      <c r="V978" s="102"/>
      <c r="W978" s="102"/>
      <c r="X978" s="102"/>
      <c r="Y978" s="102"/>
      <c r="Z978" s="102"/>
      <c r="AA978" s="102"/>
      <c r="AB978" s="102"/>
    </row>
    <row r="979" ht="12.75" customHeight="1">
      <c r="A979" s="102">
        <v>3216.0</v>
      </c>
      <c r="B979" s="103"/>
      <c r="C979" s="102" t="s">
        <v>90</v>
      </c>
      <c r="D979" s="102"/>
      <c r="E979" s="102" t="s">
        <v>6380</v>
      </c>
      <c r="F979" s="102">
        <v>4800.0</v>
      </c>
      <c r="G979" s="102">
        <v>76.0</v>
      </c>
      <c r="H979" s="102"/>
      <c r="I979" s="102"/>
      <c r="J979" s="102"/>
      <c r="K979" s="102"/>
      <c r="L979" s="102"/>
      <c r="M979" s="102"/>
      <c r="N979" s="102"/>
      <c r="O979" s="102"/>
      <c r="P979" s="102"/>
      <c r="Q979" s="102"/>
      <c r="R979" s="102"/>
      <c r="S979" s="102"/>
      <c r="T979" s="102"/>
      <c r="U979" s="102"/>
      <c r="V979" s="102"/>
      <c r="W979" s="102"/>
      <c r="X979" s="102"/>
      <c r="Y979" s="102"/>
      <c r="Z979" s="102"/>
      <c r="AA979" s="102"/>
      <c r="AB979" s="102"/>
    </row>
    <row r="980" ht="12.75" customHeight="1">
      <c r="A980" s="102">
        <v>3280.0</v>
      </c>
      <c r="B980" s="103"/>
      <c r="C980" s="102" t="s">
        <v>90</v>
      </c>
      <c r="D980" s="102"/>
      <c r="E980" s="102" t="s">
        <v>6380</v>
      </c>
      <c r="F980" s="102">
        <v>4500.0</v>
      </c>
      <c r="G980" s="102">
        <v>76.0</v>
      </c>
      <c r="H980" s="102"/>
      <c r="I980" s="102"/>
      <c r="J980" s="102"/>
      <c r="K980" s="102"/>
      <c r="L980" s="102"/>
      <c r="M980" s="102"/>
      <c r="N980" s="102"/>
      <c r="O980" s="102"/>
      <c r="P980" s="102"/>
      <c r="Q980" s="102"/>
      <c r="R980" s="102"/>
      <c r="S980" s="102"/>
      <c r="T980" s="102"/>
      <c r="U980" s="102"/>
      <c r="V980" s="102"/>
      <c r="W980" s="102"/>
      <c r="X980" s="102"/>
      <c r="Y980" s="102"/>
      <c r="Z980" s="102"/>
      <c r="AA980" s="102"/>
      <c r="AB980" s="102"/>
    </row>
    <row r="981" ht="12.75" customHeight="1">
      <c r="A981" s="102">
        <v>3267.0</v>
      </c>
      <c r="B981" s="103"/>
      <c r="C981" s="102" t="s">
        <v>90</v>
      </c>
      <c r="D981" s="102"/>
      <c r="E981" s="102" t="s">
        <v>6380</v>
      </c>
      <c r="F981" s="102">
        <v>4300.0</v>
      </c>
      <c r="G981" s="102">
        <v>74.0</v>
      </c>
      <c r="H981" s="102"/>
      <c r="I981" s="102"/>
      <c r="J981" s="102"/>
      <c r="K981" s="102"/>
      <c r="L981" s="102"/>
      <c r="M981" s="102"/>
      <c r="N981" s="102"/>
      <c r="O981" s="102"/>
      <c r="P981" s="102"/>
      <c r="Q981" s="102"/>
      <c r="R981" s="102"/>
      <c r="S981" s="102"/>
      <c r="T981" s="102"/>
      <c r="U981" s="102"/>
      <c r="V981" s="102"/>
      <c r="W981" s="102"/>
      <c r="X981" s="102"/>
      <c r="Y981" s="102"/>
      <c r="Z981" s="102"/>
      <c r="AA981" s="102"/>
      <c r="AB981" s="102"/>
    </row>
    <row r="982" ht="12.75" customHeight="1">
      <c r="A982" s="102">
        <v>3288.0</v>
      </c>
      <c r="B982" s="103"/>
      <c r="C982" s="102" t="s">
        <v>90</v>
      </c>
      <c r="D982" s="102"/>
      <c r="E982" s="102" t="s">
        <v>6380</v>
      </c>
      <c r="F982" s="102">
        <v>3500.0</v>
      </c>
      <c r="G982" s="102">
        <v>73.0</v>
      </c>
      <c r="H982" s="102"/>
      <c r="I982" s="102"/>
      <c r="J982" s="102"/>
      <c r="K982" s="102"/>
      <c r="L982" s="102"/>
      <c r="M982" s="102"/>
      <c r="N982" s="102"/>
      <c r="O982" s="102"/>
      <c r="P982" s="102"/>
      <c r="Q982" s="102"/>
      <c r="R982" s="102"/>
      <c r="S982" s="102"/>
      <c r="T982" s="102"/>
      <c r="U982" s="102"/>
      <c r="V982" s="102"/>
      <c r="W982" s="102"/>
      <c r="X982" s="102"/>
      <c r="Y982" s="102"/>
      <c r="Z982" s="102"/>
      <c r="AA982" s="102"/>
      <c r="AB982" s="102"/>
    </row>
    <row r="983" ht="12.75" customHeight="1">
      <c r="A983" s="102">
        <v>3276.0</v>
      </c>
      <c r="B983" s="103"/>
      <c r="C983" s="102" t="s">
        <v>90</v>
      </c>
      <c r="D983" s="102"/>
      <c r="E983" s="102" t="s">
        <v>6380</v>
      </c>
      <c r="F983" s="102">
        <v>6000.0</v>
      </c>
      <c r="G983" s="102">
        <v>82.0</v>
      </c>
      <c r="H983" s="102"/>
      <c r="I983" s="102"/>
      <c r="J983" s="102"/>
      <c r="K983" s="102"/>
      <c r="L983" s="102"/>
      <c r="M983" s="102"/>
      <c r="N983" s="102"/>
      <c r="O983" s="102"/>
      <c r="P983" s="102"/>
      <c r="Q983" s="102"/>
      <c r="R983" s="102"/>
      <c r="S983" s="102"/>
      <c r="T983" s="102"/>
      <c r="U983" s="102"/>
      <c r="V983" s="102"/>
      <c r="W983" s="102"/>
      <c r="X983" s="102"/>
      <c r="Y983" s="102"/>
      <c r="Z983" s="102"/>
      <c r="AA983" s="102"/>
      <c r="AB983" s="102"/>
    </row>
    <row r="984" ht="12.75" customHeight="1">
      <c r="A984" s="102">
        <v>3264.0</v>
      </c>
      <c r="B984" s="103"/>
      <c r="C984" s="102" t="s">
        <v>90</v>
      </c>
      <c r="D984" s="102"/>
      <c r="E984" s="102" t="s">
        <v>6380</v>
      </c>
      <c r="F984" s="102">
        <v>4700.0</v>
      </c>
      <c r="G984" s="102">
        <v>75.0</v>
      </c>
      <c r="H984" s="102"/>
      <c r="I984" s="102"/>
      <c r="J984" s="102"/>
      <c r="K984" s="102"/>
      <c r="L984" s="102"/>
      <c r="M984" s="102"/>
      <c r="N984" s="102"/>
      <c r="O984" s="102"/>
      <c r="P984" s="102"/>
      <c r="Q984" s="102"/>
      <c r="R984" s="102"/>
      <c r="S984" s="102"/>
      <c r="T984" s="102"/>
      <c r="U984" s="102"/>
      <c r="V984" s="102"/>
      <c r="W984" s="102"/>
      <c r="X984" s="102"/>
      <c r="Y984" s="102"/>
      <c r="Z984" s="102"/>
      <c r="AA984" s="102"/>
      <c r="AB984" s="102"/>
    </row>
    <row r="985" ht="12.75" customHeight="1">
      <c r="A985" s="102">
        <v>3350.0</v>
      </c>
      <c r="B985" s="103"/>
      <c r="C985" s="102" t="s">
        <v>90</v>
      </c>
      <c r="D985" s="102"/>
      <c r="E985" s="102" t="s">
        <v>6380</v>
      </c>
      <c r="F985" s="102">
        <v>5600.0</v>
      </c>
      <c r="G985" s="102">
        <v>80.0</v>
      </c>
      <c r="H985" s="102"/>
      <c r="I985" s="102"/>
      <c r="J985" s="102"/>
      <c r="K985" s="102"/>
      <c r="L985" s="102"/>
      <c r="M985" s="102"/>
      <c r="N985" s="102"/>
      <c r="O985" s="102"/>
      <c r="P985" s="102"/>
      <c r="Q985" s="102"/>
      <c r="R985" s="102"/>
      <c r="S985" s="102"/>
      <c r="T985" s="102"/>
      <c r="U985" s="102"/>
      <c r="V985" s="102"/>
      <c r="W985" s="102"/>
      <c r="X985" s="102"/>
      <c r="Y985" s="102"/>
      <c r="Z985" s="102"/>
      <c r="AA985" s="102"/>
      <c r="AB985" s="102"/>
    </row>
    <row r="986" ht="12.75" customHeight="1">
      <c r="A986" s="102">
        <v>3423.0</v>
      </c>
      <c r="B986" s="103">
        <v>39214.0</v>
      </c>
      <c r="C986" s="102" t="s">
        <v>90</v>
      </c>
      <c r="D986" s="102">
        <v>15.0</v>
      </c>
      <c r="E986" s="102" t="s">
        <v>8</v>
      </c>
      <c r="F986" s="102">
        <v>5250.0</v>
      </c>
      <c r="G986" s="102">
        <v>78.0</v>
      </c>
      <c r="H986" s="102"/>
      <c r="I986" s="102"/>
      <c r="J986" s="102"/>
      <c r="K986" s="102"/>
      <c r="L986" s="102"/>
      <c r="M986" s="102"/>
      <c r="N986" s="102"/>
      <c r="O986" s="102"/>
      <c r="P986" s="102"/>
      <c r="Q986" s="102"/>
      <c r="R986" s="102"/>
      <c r="S986" s="102"/>
      <c r="T986" s="102"/>
      <c r="U986" s="102"/>
      <c r="V986" s="102"/>
      <c r="W986" s="102"/>
      <c r="X986" s="102"/>
      <c r="Y986" s="102"/>
      <c r="Z986" s="102"/>
      <c r="AA986" s="102"/>
      <c r="AB986" s="102"/>
    </row>
    <row r="987" ht="12.75" customHeight="1">
      <c r="A987" s="102">
        <v>11039.0</v>
      </c>
      <c r="B987" s="103">
        <v>39214.0</v>
      </c>
      <c r="C987" s="102" t="s">
        <v>90</v>
      </c>
      <c r="D987" s="102">
        <v>128.0</v>
      </c>
      <c r="E987" s="102" t="s">
        <v>8</v>
      </c>
      <c r="F987" s="102">
        <v>5700.0</v>
      </c>
      <c r="G987" s="102">
        <v>80.0</v>
      </c>
      <c r="H987" s="102"/>
      <c r="I987" s="102"/>
      <c r="J987" s="102"/>
      <c r="K987" s="102"/>
      <c r="L987" s="102"/>
      <c r="M987" s="102"/>
      <c r="N987" s="102"/>
      <c r="O987" s="102"/>
      <c r="P987" s="102"/>
      <c r="Q987" s="102"/>
      <c r="R987" s="102"/>
      <c r="S987" s="102"/>
      <c r="T987" s="102"/>
      <c r="U987" s="102"/>
      <c r="V987" s="102"/>
      <c r="W987" s="102"/>
      <c r="X987" s="102"/>
      <c r="Y987" s="102"/>
      <c r="Z987" s="102"/>
      <c r="AA987" s="102"/>
      <c r="AB987" s="102"/>
    </row>
    <row r="988" ht="12.75" customHeight="1">
      <c r="A988" s="102">
        <v>11040.0</v>
      </c>
      <c r="B988" s="103">
        <v>39214.0</v>
      </c>
      <c r="C988" s="102" t="s">
        <v>90</v>
      </c>
      <c r="D988" s="102">
        <v>128.0</v>
      </c>
      <c r="E988" s="102" t="s">
        <v>8</v>
      </c>
      <c r="F988" s="102">
        <v>4300.0</v>
      </c>
      <c r="G988" s="102">
        <v>73.0</v>
      </c>
      <c r="H988" s="102"/>
      <c r="I988" s="102"/>
      <c r="J988" s="102"/>
      <c r="K988" s="102"/>
      <c r="L988" s="102"/>
      <c r="M988" s="102"/>
      <c r="N988" s="102"/>
      <c r="O988" s="102"/>
      <c r="P988" s="102"/>
      <c r="Q988" s="102"/>
      <c r="R988" s="102"/>
      <c r="S988" s="102"/>
      <c r="T988" s="102"/>
      <c r="U988" s="102"/>
      <c r="V988" s="102"/>
      <c r="W988" s="102"/>
      <c r="X988" s="102"/>
      <c r="Y988" s="102"/>
      <c r="Z988" s="102"/>
      <c r="AA988" s="102"/>
      <c r="AB988" s="102"/>
    </row>
    <row r="989" ht="12.75" customHeight="1">
      <c r="A989" s="102">
        <v>3242.0</v>
      </c>
      <c r="B989" s="103">
        <v>39215.0</v>
      </c>
      <c r="C989" s="102" t="s">
        <v>90</v>
      </c>
      <c r="D989" s="102">
        <v>18.0</v>
      </c>
      <c r="E989" s="102" t="s">
        <v>8</v>
      </c>
      <c r="F989" s="102">
        <v>4800.0</v>
      </c>
      <c r="G989" s="102">
        <v>74.0</v>
      </c>
      <c r="H989" s="102"/>
      <c r="I989" s="102"/>
      <c r="J989" s="102"/>
      <c r="K989" s="102"/>
      <c r="L989" s="102"/>
      <c r="M989" s="102"/>
      <c r="N989" s="102"/>
      <c r="O989" s="102"/>
      <c r="P989" s="102"/>
      <c r="Q989" s="102"/>
      <c r="R989" s="102"/>
      <c r="S989" s="102"/>
      <c r="T989" s="102"/>
      <c r="U989" s="102"/>
      <c r="V989" s="102"/>
      <c r="W989" s="102"/>
      <c r="X989" s="102"/>
      <c r="Y989" s="102"/>
      <c r="Z989" s="102"/>
      <c r="AA989" s="102"/>
      <c r="AB989" s="102"/>
    </row>
    <row r="990" ht="12.75" customHeight="1">
      <c r="A990" s="102">
        <v>11022.0</v>
      </c>
      <c r="B990" s="103">
        <v>39218.0</v>
      </c>
      <c r="C990" s="102" t="s">
        <v>90</v>
      </c>
      <c r="D990" s="102">
        <v>16.0</v>
      </c>
      <c r="E990" s="102" t="s">
        <v>8</v>
      </c>
      <c r="F990" s="102">
        <v>4200.0</v>
      </c>
      <c r="G990" s="102">
        <v>72.0</v>
      </c>
      <c r="H990" s="102"/>
      <c r="I990" s="102"/>
      <c r="J990" s="102"/>
      <c r="K990" s="102"/>
      <c r="L990" s="102"/>
      <c r="M990" s="102"/>
      <c r="N990" s="102"/>
      <c r="O990" s="102"/>
      <c r="P990" s="102"/>
      <c r="Q990" s="102"/>
      <c r="R990" s="102"/>
      <c r="S990" s="102"/>
      <c r="T990" s="102"/>
      <c r="U990" s="102"/>
      <c r="V990" s="102"/>
      <c r="W990" s="102"/>
      <c r="X990" s="102"/>
      <c r="Y990" s="102"/>
      <c r="Z990" s="102"/>
      <c r="AA990" s="102"/>
      <c r="AB990" s="102"/>
    </row>
    <row r="991" ht="12.75" customHeight="1">
      <c r="A991" s="102">
        <v>3241.0</v>
      </c>
      <c r="B991" s="103">
        <v>39218.0</v>
      </c>
      <c r="C991" s="102" t="s">
        <v>90</v>
      </c>
      <c r="D991" s="102">
        <v>17.0</v>
      </c>
      <c r="E991" s="102" t="s">
        <v>8</v>
      </c>
      <c r="F991" s="102">
        <v>4000.0</v>
      </c>
      <c r="G991" s="102">
        <v>74.0</v>
      </c>
      <c r="H991" s="102"/>
      <c r="I991" s="102"/>
      <c r="J991" s="102"/>
      <c r="K991" s="102"/>
      <c r="L991" s="102"/>
      <c r="M991" s="102"/>
      <c r="N991" s="102"/>
      <c r="O991" s="102"/>
      <c r="P991" s="102"/>
      <c r="Q991" s="102"/>
      <c r="R991" s="102"/>
      <c r="S991" s="102"/>
      <c r="T991" s="102"/>
      <c r="U991" s="102"/>
      <c r="V991" s="102"/>
      <c r="W991" s="102"/>
      <c r="X991" s="102"/>
      <c r="Y991" s="102"/>
      <c r="Z991" s="102"/>
      <c r="AA991" s="102"/>
      <c r="AB991" s="102"/>
    </row>
    <row r="992" ht="12.75" customHeight="1">
      <c r="A992" s="102">
        <v>11037.0</v>
      </c>
      <c r="B992" s="103">
        <v>39220.0</v>
      </c>
      <c r="C992" s="102" t="s">
        <v>90</v>
      </c>
      <c r="D992" s="102">
        <v>128.0</v>
      </c>
      <c r="E992" s="102" t="s">
        <v>8</v>
      </c>
      <c r="F992" s="102">
        <v>4300.0</v>
      </c>
      <c r="G992" s="102">
        <v>72.0</v>
      </c>
      <c r="H992" s="102"/>
      <c r="I992" s="102"/>
      <c r="J992" s="102"/>
      <c r="K992" s="102"/>
      <c r="L992" s="102"/>
      <c r="M992" s="102"/>
      <c r="N992" s="102"/>
      <c r="O992" s="102"/>
      <c r="P992" s="102"/>
      <c r="Q992" s="102"/>
      <c r="R992" s="102"/>
      <c r="S992" s="102"/>
      <c r="T992" s="102"/>
      <c r="U992" s="102"/>
      <c r="V992" s="102"/>
      <c r="W992" s="102"/>
      <c r="X992" s="102"/>
      <c r="Y992" s="102"/>
      <c r="Z992" s="102"/>
      <c r="AA992" s="102"/>
      <c r="AB992" s="102"/>
    </row>
    <row r="993" ht="12.75" customHeight="1">
      <c r="A993" s="102">
        <v>11038.0</v>
      </c>
      <c r="B993" s="103">
        <v>39220.0</v>
      </c>
      <c r="C993" s="102" t="s">
        <v>90</v>
      </c>
      <c r="D993" s="102">
        <v>128.0</v>
      </c>
      <c r="E993" s="102" t="s">
        <v>8</v>
      </c>
      <c r="F993" s="102">
        <v>4600.0</v>
      </c>
      <c r="G993" s="102">
        <v>74.0</v>
      </c>
      <c r="H993" s="102"/>
      <c r="I993" s="102"/>
      <c r="J993" s="102"/>
      <c r="K993" s="102"/>
      <c r="L993" s="102"/>
      <c r="M993" s="102"/>
      <c r="N993" s="102"/>
      <c r="O993" s="102"/>
      <c r="P993" s="102"/>
      <c r="Q993" s="102"/>
      <c r="R993" s="102"/>
      <c r="S993" s="102"/>
      <c r="T993" s="102"/>
      <c r="U993" s="102"/>
      <c r="V993" s="102"/>
      <c r="W993" s="102"/>
      <c r="X993" s="102"/>
      <c r="Y993" s="102"/>
      <c r="Z993" s="102"/>
      <c r="AA993" s="102"/>
      <c r="AB993" s="102"/>
    </row>
    <row r="994" ht="12.75" customHeight="1">
      <c r="A994" s="102">
        <v>11033.0</v>
      </c>
      <c r="B994" s="103">
        <v>39225.0</v>
      </c>
      <c r="C994" s="102" t="s">
        <v>90</v>
      </c>
      <c r="D994" s="102">
        <v>16.0</v>
      </c>
      <c r="E994" s="102" t="s">
        <v>8</v>
      </c>
      <c r="F994" s="102">
        <v>5400.0</v>
      </c>
      <c r="G994" s="102">
        <v>80.0</v>
      </c>
      <c r="H994" s="102"/>
      <c r="I994" s="102"/>
      <c r="J994" s="102"/>
      <c r="K994" s="102"/>
      <c r="L994" s="102"/>
      <c r="M994" s="102"/>
      <c r="N994" s="102"/>
      <c r="O994" s="102"/>
      <c r="P994" s="102"/>
      <c r="Q994" s="102"/>
      <c r="R994" s="102"/>
      <c r="S994" s="102"/>
      <c r="T994" s="102"/>
      <c r="U994" s="102"/>
      <c r="V994" s="102"/>
      <c r="W994" s="102"/>
      <c r="X994" s="102"/>
      <c r="Y994" s="102"/>
      <c r="Z994" s="102"/>
      <c r="AA994" s="102"/>
      <c r="AB994" s="102"/>
    </row>
    <row r="995" ht="12.75" customHeight="1">
      <c r="A995" s="102">
        <v>11036.0</v>
      </c>
      <c r="B995" s="103">
        <v>39225.0</v>
      </c>
      <c r="C995" s="102" t="s">
        <v>90</v>
      </c>
      <c r="D995" s="102">
        <v>16.0</v>
      </c>
      <c r="E995" s="102" t="s">
        <v>8</v>
      </c>
      <c r="F995" s="102">
        <v>5250.0</v>
      </c>
      <c r="G995" s="102">
        <v>73.0</v>
      </c>
      <c r="H995" s="102"/>
      <c r="I995" s="102"/>
      <c r="J995" s="102"/>
      <c r="K995" s="102"/>
      <c r="L995" s="102"/>
      <c r="M995" s="102"/>
      <c r="N995" s="102"/>
      <c r="O995" s="102"/>
      <c r="P995" s="102"/>
      <c r="Q995" s="102"/>
      <c r="R995" s="102"/>
      <c r="S995" s="102"/>
      <c r="T995" s="102"/>
      <c r="U995" s="102"/>
      <c r="V995" s="102"/>
      <c r="W995" s="102"/>
      <c r="X995" s="102"/>
      <c r="Y995" s="102"/>
      <c r="Z995" s="102"/>
      <c r="AA995" s="102"/>
      <c r="AB995" s="102"/>
    </row>
    <row r="996" ht="12.75" customHeight="1">
      <c r="A996" s="102">
        <v>11034.0</v>
      </c>
      <c r="B996" s="103">
        <v>39230.0</v>
      </c>
      <c r="C996" s="102" t="s">
        <v>90</v>
      </c>
      <c r="D996" s="102">
        <v>15.0</v>
      </c>
      <c r="E996" s="102" t="s">
        <v>8</v>
      </c>
      <c r="F996" s="102">
        <v>4100.0</v>
      </c>
      <c r="G996" s="102">
        <v>73.0</v>
      </c>
      <c r="H996" s="102"/>
      <c r="I996" s="102"/>
      <c r="J996" s="102"/>
      <c r="K996" s="102"/>
      <c r="L996" s="102"/>
      <c r="M996" s="102"/>
      <c r="N996" s="102"/>
      <c r="O996" s="102"/>
      <c r="P996" s="102"/>
      <c r="Q996" s="102"/>
      <c r="R996" s="102"/>
      <c r="S996" s="102"/>
      <c r="T996" s="102"/>
      <c r="U996" s="102"/>
      <c r="V996" s="102"/>
      <c r="W996" s="102"/>
      <c r="X996" s="102"/>
      <c r="Y996" s="102"/>
      <c r="Z996" s="102"/>
      <c r="AA996" s="102"/>
      <c r="AB996" s="102"/>
    </row>
    <row r="997" ht="12.75" customHeight="1">
      <c r="A997" s="102">
        <v>11025.0</v>
      </c>
      <c r="B997" s="103">
        <v>39231.0</v>
      </c>
      <c r="C997" s="102" t="s">
        <v>90</v>
      </c>
      <c r="D997" s="102">
        <v>128.0</v>
      </c>
      <c r="E997" s="102" t="s">
        <v>8</v>
      </c>
      <c r="F997" s="102">
        <v>4200.0</v>
      </c>
      <c r="G997" s="102">
        <v>77.0</v>
      </c>
      <c r="H997" s="102"/>
      <c r="I997" s="102"/>
      <c r="J997" s="102"/>
      <c r="K997" s="102"/>
      <c r="L997" s="102"/>
      <c r="M997" s="102"/>
      <c r="N997" s="102"/>
      <c r="O997" s="102"/>
      <c r="P997" s="102"/>
      <c r="Q997" s="102"/>
      <c r="R997" s="102"/>
      <c r="S997" s="102"/>
      <c r="T997" s="102"/>
      <c r="U997" s="102"/>
      <c r="V997" s="102"/>
      <c r="W997" s="102"/>
      <c r="X997" s="102"/>
      <c r="Y997" s="102"/>
      <c r="Z997" s="102"/>
      <c r="AA997" s="102"/>
      <c r="AB997" s="102"/>
    </row>
    <row r="998" ht="12.75" customHeight="1">
      <c r="A998" s="102">
        <v>2862.0</v>
      </c>
      <c r="B998" s="103">
        <v>39232.0</v>
      </c>
      <c r="C998" s="102" t="s">
        <v>90</v>
      </c>
      <c r="D998" s="102">
        <v>15.0</v>
      </c>
      <c r="E998" s="102" t="s">
        <v>8</v>
      </c>
      <c r="F998" s="102">
        <v>4600.0</v>
      </c>
      <c r="G998" s="102">
        <v>79.0</v>
      </c>
      <c r="H998" s="102"/>
      <c r="I998" s="102"/>
      <c r="J998" s="102"/>
      <c r="K998" s="102"/>
      <c r="L998" s="102"/>
      <c r="M998" s="102"/>
      <c r="N998" s="102"/>
      <c r="O998" s="102"/>
      <c r="P998" s="102"/>
      <c r="Q998" s="102"/>
      <c r="R998" s="102"/>
      <c r="S998" s="102"/>
      <c r="T998" s="102"/>
      <c r="U998" s="102"/>
      <c r="V998" s="102"/>
      <c r="W998" s="102"/>
      <c r="X998" s="102"/>
      <c r="Y998" s="102"/>
      <c r="Z998" s="102"/>
      <c r="AA998" s="102"/>
      <c r="AB998" s="102"/>
    </row>
    <row r="999" ht="12.75" customHeight="1">
      <c r="A999" s="102">
        <v>11028.0</v>
      </c>
      <c r="B999" s="103">
        <v>39232.0</v>
      </c>
      <c r="C999" s="102" t="s">
        <v>90</v>
      </c>
      <c r="D999" s="102">
        <v>18.0</v>
      </c>
      <c r="E999" s="102" t="s">
        <v>8</v>
      </c>
      <c r="F999" s="102">
        <v>4900.0</v>
      </c>
      <c r="G999" s="102">
        <v>78.0</v>
      </c>
      <c r="H999" s="102"/>
      <c r="I999" s="102"/>
      <c r="J999" s="102"/>
      <c r="K999" s="102"/>
      <c r="L999" s="102"/>
      <c r="M999" s="102"/>
      <c r="N999" s="102"/>
      <c r="O999" s="102"/>
      <c r="P999" s="102"/>
      <c r="Q999" s="102"/>
      <c r="R999" s="102"/>
      <c r="S999" s="102"/>
      <c r="T999" s="102"/>
      <c r="U999" s="102"/>
      <c r="V999" s="102"/>
      <c r="W999" s="102"/>
      <c r="X999" s="102"/>
      <c r="Y999" s="102"/>
      <c r="Z999" s="102"/>
      <c r="AA999" s="102"/>
      <c r="AB999" s="102"/>
    </row>
    <row r="1000" ht="12.75" customHeight="1">
      <c r="A1000" s="102">
        <v>11029.0</v>
      </c>
      <c r="B1000" s="103">
        <v>39232.0</v>
      </c>
      <c r="C1000" s="102" t="s">
        <v>90</v>
      </c>
      <c r="D1000" s="102">
        <v>129.0</v>
      </c>
      <c r="E1000" s="102" t="s">
        <v>8</v>
      </c>
      <c r="F1000" s="102">
        <v>5200.0</v>
      </c>
      <c r="G1000" s="102">
        <v>77.0</v>
      </c>
      <c r="H1000" s="102"/>
      <c r="I1000" s="102"/>
      <c r="J1000" s="102"/>
      <c r="K1000" s="102"/>
      <c r="L1000" s="102"/>
      <c r="M1000" s="102"/>
      <c r="N1000" s="102"/>
      <c r="O1000" s="102"/>
      <c r="P1000" s="102"/>
      <c r="Q1000" s="102"/>
      <c r="R1000" s="102"/>
      <c r="S1000" s="102"/>
      <c r="T1000" s="102"/>
      <c r="U1000" s="102"/>
      <c r="V1000" s="102"/>
      <c r="W1000" s="102"/>
      <c r="X1000" s="102"/>
      <c r="Y1000" s="102"/>
      <c r="Z1000" s="102"/>
      <c r="AA1000" s="102"/>
      <c r="AB1000" s="102"/>
    </row>
    <row r="1001" ht="12.75" customHeight="1">
      <c r="A1001" s="102">
        <v>11027.0</v>
      </c>
      <c r="B1001" s="103">
        <v>39234.0</v>
      </c>
      <c r="C1001" s="102" t="s">
        <v>90</v>
      </c>
      <c r="D1001" s="102">
        <v>15.0</v>
      </c>
      <c r="E1001" s="102" t="s">
        <v>8</v>
      </c>
      <c r="F1001" s="102">
        <v>4600.0</v>
      </c>
      <c r="G1001" s="102">
        <v>75.0</v>
      </c>
      <c r="H1001" s="102"/>
      <c r="I1001" s="102"/>
      <c r="J1001" s="102"/>
      <c r="K1001" s="102"/>
      <c r="L1001" s="102"/>
      <c r="M1001" s="102"/>
      <c r="N1001" s="102"/>
      <c r="O1001" s="102"/>
      <c r="P1001" s="102"/>
      <c r="Q1001" s="102"/>
      <c r="R1001" s="102"/>
      <c r="S1001" s="102"/>
      <c r="T1001" s="102"/>
      <c r="U1001" s="102"/>
      <c r="V1001" s="102"/>
      <c r="W1001" s="102"/>
      <c r="X1001" s="102"/>
      <c r="Y1001" s="102"/>
      <c r="Z1001" s="102"/>
      <c r="AA1001" s="102"/>
      <c r="AB1001" s="102"/>
    </row>
    <row r="1002" ht="12.75" customHeight="1">
      <c r="A1002" s="102">
        <v>3229.0</v>
      </c>
      <c r="B1002" s="103">
        <v>39234.0</v>
      </c>
      <c r="C1002" s="102" t="s">
        <v>90</v>
      </c>
      <c r="D1002" s="102">
        <v>18.0</v>
      </c>
      <c r="E1002" s="102" t="s">
        <v>8</v>
      </c>
      <c r="F1002" s="102">
        <v>3100.0</v>
      </c>
      <c r="G1002" s="102">
        <v>69.0</v>
      </c>
      <c r="H1002" s="102"/>
      <c r="I1002" s="102"/>
      <c r="J1002" s="102"/>
      <c r="K1002" s="102"/>
      <c r="L1002" s="102"/>
      <c r="M1002" s="102"/>
      <c r="N1002" s="102"/>
      <c r="O1002" s="102"/>
      <c r="P1002" s="102"/>
      <c r="Q1002" s="102"/>
      <c r="R1002" s="102"/>
      <c r="S1002" s="102"/>
      <c r="T1002" s="102"/>
      <c r="U1002" s="102"/>
      <c r="V1002" s="102"/>
      <c r="W1002" s="102"/>
      <c r="X1002" s="102"/>
      <c r="Y1002" s="102"/>
      <c r="Z1002" s="102"/>
      <c r="AA1002" s="102"/>
      <c r="AB1002" s="102"/>
    </row>
    <row r="1003" ht="12.75" customHeight="1">
      <c r="A1003" s="102">
        <v>2861.0</v>
      </c>
      <c r="B1003" s="103">
        <v>39234.0</v>
      </c>
      <c r="C1003" s="102" t="s">
        <v>90</v>
      </c>
      <c r="D1003" s="102">
        <v>128.0</v>
      </c>
      <c r="E1003" s="102" t="s">
        <v>8</v>
      </c>
      <c r="F1003" s="102">
        <v>4100.0</v>
      </c>
      <c r="G1003" s="102">
        <v>72.0</v>
      </c>
      <c r="H1003" s="102"/>
      <c r="I1003" s="102"/>
      <c r="J1003" s="102"/>
      <c r="K1003" s="102"/>
      <c r="L1003" s="102"/>
      <c r="M1003" s="102"/>
      <c r="N1003" s="102"/>
      <c r="O1003" s="102"/>
      <c r="P1003" s="102"/>
      <c r="Q1003" s="102"/>
      <c r="R1003" s="102"/>
      <c r="S1003" s="102"/>
      <c r="T1003" s="102"/>
      <c r="U1003" s="102"/>
      <c r="V1003" s="102"/>
      <c r="W1003" s="102"/>
      <c r="X1003" s="102"/>
      <c r="Y1003" s="102"/>
      <c r="Z1003" s="102"/>
      <c r="AA1003" s="102"/>
      <c r="AB1003" s="102"/>
    </row>
    <row r="1004" ht="12.75" customHeight="1">
      <c r="A1004" s="102">
        <v>3227.0</v>
      </c>
      <c r="B1004" s="103">
        <v>39236.0</v>
      </c>
      <c r="C1004" s="102" t="s">
        <v>90</v>
      </c>
      <c r="D1004" s="102">
        <v>15.0</v>
      </c>
      <c r="E1004" s="102" t="s">
        <v>8</v>
      </c>
      <c r="F1004" s="102">
        <v>3600.0</v>
      </c>
      <c r="G1004" s="102">
        <v>72.0</v>
      </c>
      <c r="H1004" s="102"/>
      <c r="I1004" s="102"/>
      <c r="J1004" s="102"/>
      <c r="K1004" s="102"/>
      <c r="L1004" s="102"/>
      <c r="M1004" s="102"/>
      <c r="N1004" s="102"/>
      <c r="O1004" s="102"/>
      <c r="P1004" s="102"/>
      <c r="Q1004" s="102"/>
      <c r="R1004" s="102"/>
      <c r="S1004" s="102"/>
      <c r="T1004" s="102"/>
      <c r="U1004" s="102"/>
      <c r="V1004" s="102"/>
      <c r="W1004" s="102"/>
      <c r="X1004" s="102"/>
      <c r="Y1004" s="102"/>
      <c r="Z1004" s="102"/>
      <c r="AA1004" s="102"/>
      <c r="AB1004" s="102"/>
    </row>
    <row r="1005" ht="12.75" customHeight="1">
      <c r="A1005" s="102">
        <v>3279.0</v>
      </c>
      <c r="B1005" s="103">
        <v>39236.0</v>
      </c>
      <c r="C1005" s="102" t="s">
        <v>90</v>
      </c>
      <c r="D1005" s="102">
        <v>15.0</v>
      </c>
      <c r="E1005" s="102" t="s">
        <v>8</v>
      </c>
      <c r="F1005" s="102">
        <v>3800.0</v>
      </c>
      <c r="G1005" s="102">
        <v>72.0</v>
      </c>
      <c r="H1005" s="102"/>
      <c r="I1005" s="102"/>
      <c r="J1005" s="102"/>
      <c r="K1005" s="102"/>
      <c r="L1005" s="102"/>
      <c r="M1005" s="102"/>
      <c r="N1005" s="102"/>
      <c r="O1005" s="102"/>
      <c r="P1005" s="102"/>
      <c r="Q1005" s="102"/>
      <c r="R1005" s="102"/>
      <c r="S1005" s="102"/>
      <c r="T1005" s="102"/>
      <c r="U1005" s="102"/>
      <c r="V1005" s="102"/>
      <c r="W1005" s="102"/>
      <c r="X1005" s="102"/>
      <c r="Y1005" s="102"/>
      <c r="Z1005" s="102"/>
      <c r="AA1005" s="102"/>
      <c r="AB1005" s="102"/>
    </row>
    <row r="1006" ht="12.75" customHeight="1">
      <c r="A1006" s="102">
        <v>3237.0</v>
      </c>
      <c r="B1006" s="103">
        <v>39236.0</v>
      </c>
      <c r="C1006" s="102" t="s">
        <v>90</v>
      </c>
      <c r="D1006" s="102">
        <v>16.0</v>
      </c>
      <c r="E1006" s="102" t="s">
        <v>8</v>
      </c>
      <c r="F1006" s="102">
        <v>3250.0</v>
      </c>
      <c r="G1006" s="102">
        <v>68.0</v>
      </c>
      <c r="H1006" s="102"/>
      <c r="I1006" s="102"/>
      <c r="J1006" s="102"/>
      <c r="K1006" s="102"/>
      <c r="L1006" s="102"/>
      <c r="M1006" s="102"/>
      <c r="N1006" s="102"/>
      <c r="O1006" s="102"/>
      <c r="P1006" s="102"/>
      <c r="Q1006" s="102"/>
      <c r="R1006" s="102"/>
      <c r="S1006" s="102"/>
      <c r="T1006" s="102"/>
      <c r="U1006" s="102"/>
      <c r="V1006" s="102"/>
      <c r="W1006" s="102"/>
      <c r="X1006" s="102"/>
      <c r="Y1006" s="102"/>
      <c r="Z1006" s="102"/>
      <c r="AA1006" s="102"/>
      <c r="AB1006" s="102"/>
    </row>
    <row r="1007" ht="12.75" customHeight="1">
      <c r="A1007" s="102">
        <v>3225.0</v>
      </c>
      <c r="B1007" s="103">
        <v>39237.0</v>
      </c>
      <c r="C1007" s="102" t="s">
        <v>90</v>
      </c>
      <c r="D1007" s="102">
        <v>15.0</v>
      </c>
      <c r="E1007" s="102" t="s">
        <v>8</v>
      </c>
      <c r="F1007" s="102">
        <v>4250.0</v>
      </c>
      <c r="G1007" s="102">
        <v>74.0</v>
      </c>
      <c r="H1007" s="102"/>
      <c r="I1007" s="102"/>
      <c r="J1007" s="102"/>
      <c r="K1007" s="102"/>
      <c r="L1007" s="102"/>
      <c r="M1007" s="102"/>
      <c r="N1007" s="102"/>
      <c r="O1007" s="102"/>
      <c r="P1007" s="102"/>
      <c r="Q1007" s="102"/>
      <c r="R1007" s="102"/>
      <c r="S1007" s="102"/>
      <c r="T1007" s="102"/>
      <c r="U1007" s="102"/>
      <c r="V1007" s="102"/>
      <c r="W1007" s="102"/>
      <c r="X1007" s="102"/>
      <c r="Y1007" s="102"/>
      <c r="Z1007" s="102"/>
      <c r="AA1007" s="102"/>
      <c r="AB1007" s="102"/>
    </row>
    <row r="1008" ht="12.75" customHeight="1">
      <c r="A1008" s="102">
        <v>3233.0</v>
      </c>
      <c r="B1008" s="103">
        <v>39238.0</v>
      </c>
      <c r="C1008" s="102" t="s">
        <v>90</v>
      </c>
      <c r="D1008" s="102">
        <v>128.0</v>
      </c>
      <c r="E1008" s="102" t="s">
        <v>8</v>
      </c>
      <c r="F1008" s="102">
        <v>5300.0</v>
      </c>
      <c r="G1008" s="102">
        <v>80.0</v>
      </c>
      <c r="H1008" s="102"/>
      <c r="I1008" s="102"/>
      <c r="J1008" s="102"/>
      <c r="K1008" s="102"/>
      <c r="L1008" s="102"/>
      <c r="M1008" s="102"/>
      <c r="N1008" s="102"/>
      <c r="O1008" s="102"/>
      <c r="P1008" s="102"/>
      <c r="Q1008" s="102"/>
      <c r="R1008" s="102"/>
      <c r="S1008" s="102"/>
      <c r="T1008" s="102"/>
      <c r="U1008" s="102"/>
      <c r="V1008" s="102"/>
      <c r="W1008" s="102"/>
      <c r="X1008" s="102"/>
      <c r="Y1008" s="102"/>
      <c r="Z1008" s="102"/>
      <c r="AA1008" s="102"/>
      <c r="AB1008" s="102"/>
    </row>
    <row r="1009" ht="12.75" customHeight="1">
      <c r="A1009" s="102">
        <v>3232.0</v>
      </c>
      <c r="B1009" s="103">
        <v>39239.0</v>
      </c>
      <c r="C1009" s="102" t="s">
        <v>90</v>
      </c>
      <c r="D1009" s="102">
        <v>15.0</v>
      </c>
      <c r="E1009" s="102" t="s">
        <v>8</v>
      </c>
      <c r="F1009" s="102">
        <v>4300.0</v>
      </c>
      <c r="G1009" s="102">
        <v>76.0</v>
      </c>
      <c r="H1009" s="102"/>
      <c r="I1009" s="102"/>
      <c r="J1009" s="102"/>
      <c r="K1009" s="102"/>
      <c r="L1009" s="102"/>
      <c r="M1009" s="102"/>
      <c r="N1009" s="102"/>
      <c r="O1009" s="102"/>
      <c r="P1009" s="102"/>
      <c r="Q1009" s="102"/>
      <c r="R1009" s="102"/>
      <c r="S1009" s="102"/>
      <c r="T1009" s="102"/>
      <c r="U1009" s="102"/>
      <c r="V1009" s="102"/>
      <c r="W1009" s="102"/>
      <c r="X1009" s="102"/>
      <c r="Y1009" s="102"/>
      <c r="Z1009" s="102"/>
      <c r="AA1009" s="102"/>
      <c r="AB1009" s="102"/>
    </row>
    <row r="1010" ht="12.75" customHeight="1">
      <c r="A1010" s="102">
        <v>3224.0</v>
      </c>
      <c r="B1010" s="103">
        <v>39239.0</v>
      </c>
      <c r="C1010" s="102" t="s">
        <v>90</v>
      </c>
      <c r="D1010" s="102">
        <v>18.0</v>
      </c>
      <c r="E1010" s="102" t="s">
        <v>8</v>
      </c>
      <c r="F1010" s="102">
        <v>5200.0</v>
      </c>
      <c r="G1010" s="102">
        <v>78.0</v>
      </c>
      <c r="H1010" s="102"/>
      <c r="I1010" s="102"/>
      <c r="J1010" s="102"/>
      <c r="K1010" s="102"/>
      <c r="L1010" s="102"/>
      <c r="M1010" s="102"/>
      <c r="N1010" s="102"/>
      <c r="O1010" s="102"/>
      <c r="P1010" s="102"/>
      <c r="Q1010" s="102"/>
      <c r="R1010" s="102"/>
      <c r="S1010" s="102"/>
      <c r="T1010" s="102"/>
      <c r="U1010" s="102"/>
      <c r="V1010" s="102"/>
      <c r="W1010" s="102"/>
      <c r="X1010" s="102"/>
      <c r="Y1010" s="102"/>
      <c r="Z1010" s="102"/>
      <c r="AA1010" s="102"/>
      <c r="AB1010" s="102"/>
    </row>
    <row r="1011" ht="12.75" customHeight="1">
      <c r="A1011" s="102">
        <v>3211.0</v>
      </c>
      <c r="B1011" s="103">
        <v>39244.0</v>
      </c>
      <c r="C1011" s="102" t="s">
        <v>90</v>
      </c>
      <c r="D1011" s="102">
        <v>18.0</v>
      </c>
      <c r="E1011" s="102" t="s">
        <v>8</v>
      </c>
      <c r="F1011" s="102">
        <v>4250.0</v>
      </c>
      <c r="G1011" s="102">
        <v>73.0</v>
      </c>
      <c r="H1011" s="102"/>
      <c r="I1011" s="102"/>
      <c r="J1011" s="102"/>
      <c r="K1011" s="102"/>
      <c r="L1011" s="102"/>
      <c r="M1011" s="102"/>
      <c r="N1011" s="102"/>
      <c r="O1011" s="102"/>
      <c r="P1011" s="102"/>
      <c r="Q1011" s="102"/>
      <c r="R1011" s="102"/>
      <c r="S1011" s="102"/>
      <c r="T1011" s="102"/>
      <c r="U1011" s="102"/>
      <c r="V1011" s="102"/>
      <c r="W1011" s="102"/>
      <c r="X1011" s="102"/>
      <c r="Y1011" s="102"/>
      <c r="Z1011" s="102"/>
      <c r="AA1011" s="102"/>
      <c r="AB1011" s="102"/>
    </row>
    <row r="1012" ht="12.75" customHeight="1">
      <c r="A1012" s="102">
        <v>3217.0</v>
      </c>
      <c r="B1012" s="103">
        <v>39255.0</v>
      </c>
      <c r="C1012" s="102" t="s">
        <v>90</v>
      </c>
      <c r="D1012" s="102">
        <v>15.0</v>
      </c>
      <c r="E1012" s="102" t="s">
        <v>8</v>
      </c>
      <c r="F1012" s="102">
        <v>4600.0</v>
      </c>
      <c r="G1012" s="102">
        <v>76.0</v>
      </c>
      <c r="H1012" s="102"/>
      <c r="I1012" s="102"/>
      <c r="J1012" s="102"/>
      <c r="K1012" s="102"/>
      <c r="L1012" s="102"/>
      <c r="M1012" s="102"/>
      <c r="N1012" s="102"/>
      <c r="O1012" s="102"/>
      <c r="P1012" s="102"/>
      <c r="Q1012" s="102"/>
      <c r="R1012" s="102"/>
      <c r="S1012" s="102"/>
      <c r="T1012" s="102"/>
      <c r="U1012" s="102"/>
      <c r="V1012" s="102"/>
      <c r="W1012" s="102"/>
      <c r="X1012" s="102"/>
      <c r="Y1012" s="102"/>
      <c r="Z1012" s="102"/>
      <c r="AA1012" s="102"/>
      <c r="AB1012" s="102"/>
    </row>
    <row r="1013" ht="12.75" customHeight="1">
      <c r="A1013" s="102">
        <v>3202.0</v>
      </c>
      <c r="B1013" s="103">
        <v>39256.0</v>
      </c>
      <c r="C1013" s="102" t="s">
        <v>90</v>
      </c>
      <c r="D1013" s="102">
        <v>15.0</v>
      </c>
      <c r="E1013" s="102" t="s">
        <v>8</v>
      </c>
      <c r="F1013" s="102">
        <v>4300.0</v>
      </c>
      <c r="G1013" s="102">
        <v>75.0</v>
      </c>
      <c r="H1013" s="102"/>
      <c r="I1013" s="102"/>
      <c r="J1013" s="102"/>
      <c r="K1013" s="102"/>
      <c r="L1013" s="102"/>
      <c r="M1013" s="102"/>
      <c r="N1013" s="102"/>
      <c r="O1013" s="102"/>
      <c r="P1013" s="102"/>
      <c r="Q1013" s="102"/>
      <c r="R1013" s="102"/>
      <c r="S1013" s="102"/>
      <c r="T1013" s="102"/>
      <c r="U1013" s="102"/>
      <c r="V1013" s="102"/>
      <c r="W1013" s="102"/>
      <c r="X1013" s="102"/>
      <c r="Y1013" s="102"/>
      <c r="Z1013" s="102"/>
      <c r="AA1013" s="102"/>
      <c r="AB1013" s="102"/>
    </row>
    <row r="1014" ht="12.75" customHeight="1">
      <c r="A1014" s="102">
        <v>3215.0</v>
      </c>
      <c r="B1014" s="103">
        <v>39257.0</v>
      </c>
      <c r="C1014" s="102" t="s">
        <v>90</v>
      </c>
      <c r="D1014" s="102">
        <v>15.0</v>
      </c>
      <c r="E1014" s="102" t="s">
        <v>8</v>
      </c>
      <c r="F1014" s="102">
        <v>3600.0</v>
      </c>
      <c r="G1014" s="102">
        <v>71.0</v>
      </c>
      <c r="H1014" s="102"/>
      <c r="I1014" s="102"/>
      <c r="J1014" s="102"/>
      <c r="K1014" s="102"/>
      <c r="L1014" s="102"/>
      <c r="M1014" s="102"/>
      <c r="N1014" s="102"/>
      <c r="O1014" s="102"/>
      <c r="P1014" s="102"/>
      <c r="Q1014" s="102"/>
      <c r="R1014" s="102"/>
      <c r="S1014" s="102"/>
      <c r="T1014" s="102"/>
      <c r="U1014" s="102"/>
      <c r="V1014" s="102"/>
      <c r="W1014" s="102"/>
      <c r="X1014" s="102"/>
      <c r="Y1014" s="102"/>
      <c r="Z1014" s="102"/>
      <c r="AA1014" s="102"/>
      <c r="AB1014" s="102"/>
    </row>
    <row r="1015" ht="12.75" customHeight="1">
      <c r="A1015" s="102">
        <v>3216.0</v>
      </c>
      <c r="B1015" s="103">
        <v>39257.0</v>
      </c>
      <c r="C1015" s="102" t="s">
        <v>90</v>
      </c>
      <c r="D1015" s="102">
        <v>128.0</v>
      </c>
      <c r="E1015" s="102" t="s">
        <v>8</v>
      </c>
      <c r="F1015" s="102">
        <v>4800.0</v>
      </c>
      <c r="G1015" s="102">
        <v>76.0</v>
      </c>
      <c r="H1015" s="102"/>
      <c r="I1015" s="102"/>
      <c r="J1015" s="102"/>
      <c r="K1015" s="102"/>
      <c r="L1015" s="102"/>
      <c r="M1015" s="102"/>
      <c r="N1015" s="102"/>
      <c r="O1015" s="102"/>
      <c r="P1015" s="102"/>
      <c r="Q1015" s="102"/>
      <c r="R1015" s="102"/>
      <c r="S1015" s="102"/>
      <c r="T1015" s="102"/>
      <c r="U1015" s="102"/>
      <c r="V1015" s="102"/>
      <c r="W1015" s="102"/>
      <c r="X1015" s="102"/>
      <c r="Y1015" s="102"/>
      <c r="Z1015" s="102"/>
      <c r="AA1015" s="102"/>
      <c r="AB1015" s="102"/>
    </row>
    <row r="1016" ht="12.75" customHeight="1">
      <c r="A1016" s="102">
        <v>3206.0</v>
      </c>
      <c r="B1016" s="103">
        <v>39260.0</v>
      </c>
      <c r="C1016" s="102" t="s">
        <v>90</v>
      </c>
      <c r="D1016" s="102">
        <v>18.0</v>
      </c>
      <c r="E1016" s="102" t="s">
        <v>8</v>
      </c>
      <c r="F1016" s="102">
        <v>4400.0</v>
      </c>
      <c r="G1016" s="102">
        <v>74.0</v>
      </c>
      <c r="H1016" s="102"/>
      <c r="I1016" s="102"/>
      <c r="J1016" s="102"/>
      <c r="K1016" s="102"/>
      <c r="L1016" s="102"/>
      <c r="M1016" s="102"/>
      <c r="N1016" s="102"/>
      <c r="O1016" s="102"/>
      <c r="P1016" s="102"/>
      <c r="Q1016" s="102"/>
      <c r="R1016" s="102"/>
      <c r="S1016" s="102"/>
      <c r="T1016" s="102"/>
      <c r="U1016" s="102"/>
      <c r="V1016" s="102"/>
      <c r="W1016" s="102"/>
      <c r="X1016" s="102"/>
      <c r="Y1016" s="102"/>
      <c r="Z1016" s="102"/>
      <c r="AA1016" s="102"/>
      <c r="AB1016" s="102"/>
    </row>
    <row r="1017" ht="12.75" customHeight="1">
      <c r="A1017" s="102">
        <v>3213.0</v>
      </c>
      <c r="B1017" s="103">
        <v>39260.0</v>
      </c>
      <c r="C1017" s="102" t="s">
        <v>90</v>
      </c>
      <c r="D1017" s="102">
        <v>18.0</v>
      </c>
      <c r="E1017" s="102" t="s">
        <v>8</v>
      </c>
      <c r="F1017" s="102">
        <v>4600.0</v>
      </c>
      <c r="G1017" s="102">
        <v>75.0</v>
      </c>
      <c r="H1017" s="102"/>
      <c r="I1017" s="102"/>
      <c r="J1017" s="102"/>
      <c r="K1017" s="102"/>
      <c r="L1017" s="102"/>
      <c r="M1017" s="102"/>
      <c r="N1017" s="102"/>
      <c r="O1017" s="102"/>
      <c r="P1017" s="102"/>
      <c r="Q1017" s="102"/>
      <c r="R1017" s="102"/>
      <c r="S1017" s="102"/>
      <c r="T1017" s="102"/>
      <c r="U1017" s="102"/>
      <c r="V1017" s="102"/>
      <c r="W1017" s="102"/>
      <c r="X1017" s="102"/>
      <c r="Y1017" s="102"/>
      <c r="Z1017" s="102"/>
      <c r="AA1017" s="102"/>
      <c r="AB1017" s="102"/>
    </row>
    <row r="1018" ht="12.75" customHeight="1">
      <c r="A1018" s="102">
        <v>3298.0</v>
      </c>
      <c r="B1018" s="103">
        <v>39265.0</v>
      </c>
      <c r="C1018" s="102" t="s">
        <v>90</v>
      </c>
      <c r="D1018" s="102">
        <v>128.0</v>
      </c>
      <c r="E1018" s="102" t="s">
        <v>8</v>
      </c>
      <c r="F1018" s="102">
        <v>4100.0</v>
      </c>
      <c r="G1018" s="102">
        <v>72.0</v>
      </c>
      <c r="H1018" s="102"/>
      <c r="I1018" s="102"/>
      <c r="J1018" s="102"/>
      <c r="K1018" s="102"/>
      <c r="L1018" s="102"/>
      <c r="M1018" s="102"/>
      <c r="N1018" s="102"/>
      <c r="O1018" s="102"/>
      <c r="P1018" s="102"/>
      <c r="Q1018" s="102"/>
      <c r="R1018" s="102"/>
      <c r="S1018" s="102"/>
      <c r="T1018" s="102"/>
      <c r="U1018" s="102"/>
      <c r="V1018" s="102"/>
      <c r="W1018" s="102"/>
      <c r="X1018" s="102"/>
      <c r="Y1018" s="102"/>
      <c r="Z1018" s="102"/>
      <c r="AA1018" s="102"/>
      <c r="AB1018" s="102"/>
    </row>
    <row r="1019" ht="12.75" customHeight="1">
      <c r="A1019" s="102">
        <v>3299.0</v>
      </c>
      <c r="B1019" s="103">
        <v>39265.0</v>
      </c>
      <c r="C1019" s="102" t="s">
        <v>90</v>
      </c>
      <c r="D1019" s="102">
        <v>128.0</v>
      </c>
      <c r="E1019" s="102" t="s">
        <v>8</v>
      </c>
      <c r="F1019" s="102">
        <v>4000.0</v>
      </c>
      <c r="G1019" s="102">
        <v>73.0</v>
      </c>
      <c r="H1019" s="102"/>
      <c r="I1019" s="102"/>
      <c r="J1019" s="102"/>
      <c r="K1019" s="102"/>
      <c r="L1019" s="102"/>
      <c r="M1019" s="102"/>
      <c r="N1019" s="102"/>
      <c r="O1019" s="102"/>
      <c r="P1019" s="102"/>
      <c r="Q1019" s="102"/>
      <c r="R1019" s="102"/>
      <c r="S1019" s="102"/>
      <c r="T1019" s="102"/>
      <c r="U1019" s="102"/>
      <c r="V1019" s="102"/>
      <c r="W1019" s="102"/>
      <c r="X1019" s="102"/>
      <c r="Y1019" s="102"/>
      <c r="Z1019" s="102"/>
      <c r="AA1019" s="102"/>
      <c r="AB1019" s="102"/>
    </row>
    <row r="1020" ht="12.75" customHeight="1">
      <c r="A1020" s="102">
        <v>3296.0</v>
      </c>
      <c r="B1020" s="103">
        <v>39266.0</v>
      </c>
      <c r="C1020" s="102" t="s">
        <v>90</v>
      </c>
      <c r="D1020" s="102">
        <v>18.0</v>
      </c>
      <c r="E1020" s="102" t="s">
        <v>8</v>
      </c>
      <c r="F1020" s="102">
        <v>4400.0</v>
      </c>
      <c r="G1020" s="102">
        <v>76.0</v>
      </c>
      <c r="H1020" s="102"/>
      <c r="I1020" s="102"/>
      <c r="J1020" s="102"/>
      <c r="K1020" s="102"/>
      <c r="L1020" s="102"/>
      <c r="M1020" s="102"/>
      <c r="N1020" s="102"/>
      <c r="O1020" s="102"/>
      <c r="P1020" s="102"/>
      <c r="Q1020" s="102"/>
      <c r="R1020" s="102"/>
      <c r="S1020" s="102"/>
      <c r="T1020" s="102"/>
      <c r="U1020" s="102"/>
      <c r="V1020" s="102"/>
      <c r="W1020" s="102"/>
      <c r="X1020" s="102"/>
      <c r="Y1020" s="102"/>
      <c r="Z1020" s="102"/>
      <c r="AA1020" s="102"/>
      <c r="AB1020" s="102"/>
    </row>
    <row r="1021" ht="12.75" customHeight="1">
      <c r="A1021" s="102">
        <v>3289.0</v>
      </c>
      <c r="B1021" s="103">
        <v>39267.0</v>
      </c>
      <c r="C1021" s="102" t="s">
        <v>90</v>
      </c>
      <c r="D1021" s="102">
        <v>18.0</v>
      </c>
      <c r="E1021" s="102" t="s">
        <v>8</v>
      </c>
      <c r="F1021" s="102">
        <v>4800.0</v>
      </c>
      <c r="G1021" s="102">
        <v>78.0</v>
      </c>
      <c r="H1021" s="102"/>
      <c r="I1021" s="102"/>
      <c r="J1021" s="102"/>
      <c r="K1021" s="102"/>
      <c r="L1021" s="102"/>
      <c r="M1021" s="102"/>
      <c r="N1021" s="102"/>
      <c r="O1021" s="102"/>
      <c r="P1021" s="102"/>
      <c r="Q1021" s="102"/>
      <c r="R1021" s="102"/>
      <c r="S1021" s="102"/>
      <c r="T1021" s="102"/>
      <c r="U1021" s="102"/>
      <c r="V1021" s="102"/>
      <c r="W1021" s="102"/>
      <c r="X1021" s="102"/>
      <c r="Y1021" s="102"/>
      <c r="Z1021" s="102"/>
      <c r="AA1021" s="102"/>
      <c r="AB1021" s="102"/>
    </row>
    <row r="1022" ht="12.75" customHeight="1">
      <c r="A1022" s="102">
        <v>3283.0</v>
      </c>
      <c r="B1022" s="103">
        <v>39269.0</v>
      </c>
      <c r="C1022" s="102" t="s">
        <v>90</v>
      </c>
      <c r="D1022" s="102">
        <v>15.0</v>
      </c>
      <c r="E1022" s="102" t="s">
        <v>8</v>
      </c>
      <c r="F1022" s="102">
        <v>2200.0</v>
      </c>
      <c r="G1022" s="102">
        <v>61.0</v>
      </c>
      <c r="H1022" s="102"/>
      <c r="I1022" s="102"/>
      <c r="J1022" s="102"/>
      <c r="K1022" s="102"/>
      <c r="L1022" s="102"/>
      <c r="M1022" s="102"/>
      <c r="N1022" s="102"/>
      <c r="O1022" s="102"/>
      <c r="P1022" s="102"/>
      <c r="Q1022" s="102"/>
      <c r="R1022" s="102"/>
      <c r="S1022" s="102"/>
      <c r="T1022" s="102"/>
      <c r="U1022" s="102"/>
      <c r="V1022" s="102"/>
      <c r="W1022" s="102"/>
      <c r="X1022" s="102"/>
      <c r="Y1022" s="102"/>
      <c r="Z1022" s="102"/>
      <c r="AA1022" s="102"/>
      <c r="AB1022" s="102"/>
    </row>
    <row r="1023" ht="12.75" customHeight="1">
      <c r="A1023" s="102">
        <v>3281.0</v>
      </c>
      <c r="B1023" s="103">
        <v>39269.0</v>
      </c>
      <c r="C1023" s="102" t="s">
        <v>90</v>
      </c>
      <c r="D1023" s="102">
        <v>16.0</v>
      </c>
      <c r="E1023" s="102" t="s">
        <v>8</v>
      </c>
      <c r="F1023" s="102">
        <v>4200.0</v>
      </c>
      <c r="G1023" s="102">
        <v>75.0</v>
      </c>
      <c r="H1023" s="102"/>
      <c r="I1023" s="102"/>
      <c r="J1023" s="102"/>
      <c r="K1023" s="102"/>
      <c r="L1023" s="102"/>
      <c r="M1023" s="102"/>
      <c r="N1023" s="102"/>
      <c r="O1023" s="102"/>
      <c r="P1023" s="102"/>
      <c r="Q1023" s="102"/>
      <c r="R1023" s="102"/>
      <c r="S1023" s="102"/>
      <c r="T1023" s="102"/>
      <c r="U1023" s="102"/>
      <c r="V1023" s="102"/>
      <c r="W1023" s="102"/>
      <c r="X1023" s="102"/>
      <c r="Y1023" s="102"/>
      <c r="Z1023" s="102"/>
      <c r="AA1023" s="102"/>
      <c r="AB1023" s="102"/>
    </row>
    <row r="1024" ht="12.75" customHeight="1">
      <c r="A1024" s="102">
        <v>3284.0</v>
      </c>
      <c r="B1024" s="103">
        <v>39269.0</v>
      </c>
      <c r="C1024" s="102" t="s">
        <v>90</v>
      </c>
      <c r="D1024" s="102">
        <v>18.0</v>
      </c>
      <c r="E1024" s="102" t="s">
        <v>8</v>
      </c>
      <c r="F1024" s="102">
        <v>5100.0</v>
      </c>
      <c r="G1024" s="102">
        <v>81.0</v>
      </c>
      <c r="H1024" s="102"/>
      <c r="I1024" s="102"/>
      <c r="J1024" s="102"/>
      <c r="K1024" s="102"/>
      <c r="L1024" s="102"/>
      <c r="M1024" s="102"/>
      <c r="N1024" s="102"/>
      <c r="O1024" s="102"/>
      <c r="P1024" s="102"/>
      <c r="Q1024" s="102"/>
      <c r="R1024" s="102"/>
      <c r="S1024" s="102"/>
      <c r="T1024" s="102"/>
      <c r="U1024" s="102"/>
      <c r="V1024" s="102"/>
      <c r="W1024" s="102"/>
      <c r="X1024" s="102"/>
      <c r="Y1024" s="102"/>
      <c r="Z1024" s="102"/>
      <c r="AA1024" s="102"/>
      <c r="AB1024" s="102"/>
    </row>
    <row r="1025" ht="12.75" customHeight="1">
      <c r="A1025" s="102">
        <v>3287.0</v>
      </c>
      <c r="B1025" s="103">
        <v>39273.0</v>
      </c>
      <c r="C1025" s="102" t="s">
        <v>90</v>
      </c>
      <c r="D1025" s="102">
        <v>128.0</v>
      </c>
      <c r="E1025" s="102" t="s">
        <v>8</v>
      </c>
      <c r="F1025" s="102">
        <v>3700.0</v>
      </c>
      <c r="G1025" s="102">
        <v>73.0</v>
      </c>
      <c r="H1025" s="102"/>
      <c r="I1025" s="102"/>
      <c r="J1025" s="102"/>
      <c r="K1025" s="102"/>
      <c r="L1025" s="102"/>
      <c r="M1025" s="102"/>
      <c r="N1025" s="102"/>
      <c r="O1025" s="102"/>
      <c r="P1025" s="102"/>
      <c r="Q1025" s="102"/>
      <c r="R1025" s="102"/>
      <c r="S1025" s="102"/>
      <c r="T1025" s="102"/>
      <c r="U1025" s="102"/>
      <c r="V1025" s="102"/>
      <c r="W1025" s="102"/>
      <c r="X1025" s="102"/>
      <c r="Y1025" s="102"/>
      <c r="Z1025" s="102"/>
      <c r="AA1025" s="102"/>
      <c r="AB1025" s="102"/>
    </row>
    <row r="1026" ht="12.75" customHeight="1">
      <c r="A1026" s="102">
        <v>3291.0</v>
      </c>
      <c r="B1026" s="103">
        <v>39273.0</v>
      </c>
      <c r="C1026" s="102" t="s">
        <v>90</v>
      </c>
      <c r="D1026" s="102">
        <v>128.0</v>
      </c>
      <c r="E1026" s="102" t="s">
        <v>8</v>
      </c>
      <c r="F1026" s="102">
        <v>2500.0</v>
      </c>
      <c r="G1026" s="102">
        <v>63.0</v>
      </c>
      <c r="H1026" s="102"/>
      <c r="I1026" s="102"/>
      <c r="J1026" s="102"/>
      <c r="K1026" s="102"/>
      <c r="L1026" s="102"/>
      <c r="M1026" s="102"/>
      <c r="N1026" s="102"/>
      <c r="O1026" s="102"/>
      <c r="P1026" s="102"/>
      <c r="Q1026" s="102"/>
      <c r="R1026" s="102"/>
      <c r="S1026" s="102"/>
      <c r="T1026" s="102"/>
      <c r="U1026" s="102"/>
      <c r="V1026" s="102"/>
      <c r="W1026" s="102"/>
      <c r="X1026" s="102"/>
      <c r="Y1026" s="102"/>
      <c r="Z1026" s="102"/>
      <c r="AA1026" s="102"/>
      <c r="AB1026" s="102"/>
    </row>
    <row r="1027" ht="12.75" customHeight="1">
      <c r="A1027" s="102">
        <v>3277.0</v>
      </c>
      <c r="B1027" s="103">
        <v>39274.0</v>
      </c>
      <c r="C1027" s="102" t="s">
        <v>90</v>
      </c>
      <c r="D1027" s="102">
        <v>17.0</v>
      </c>
      <c r="E1027" s="102" t="s">
        <v>8</v>
      </c>
      <c r="F1027" s="102">
        <v>4700.0</v>
      </c>
      <c r="G1027" s="102">
        <v>76.0</v>
      </c>
      <c r="H1027" s="102"/>
      <c r="I1027" s="102"/>
      <c r="J1027" s="102"/>
      <c r="K1027" s="102"/>
      <c r="L1027" s="102"/>
      <c r="M1027" s="102"/>
      <c r="N1027" s="102"/>
      <c r="O1027" s="102"/>
      <c r="P1027" s="102"/>
      <c r="Q1027" s="102"/>
      <c r="R1027" s="102"/>
      <c r="S1027" s="102"/>
      <c r="T1027" s="102"/>
      <c r="U1027" s="102"/>
      <c r="V1027" s="102"/>
      <c r="W1027" s="102"/>
      <c r="X1027" s="102"/>
      <c r="Y1027" s="102"/>
      <c r="Z1027" s="102"/>
      <c r="AA1027" s="102"/>
      <c r="AB1027" s="102"/>
    </row>
    <row r="1028" ht="12.75" customHeight="1">
      <c r="A1028" s="102">
        <v>3295.0</v>
      </c>
      <c r="B1028" s="103">
        <v>39274.0</v>
      </c>
      <c r="C1028" s="102" t="s">
        <v>90</v>
      </c>
      <c r="D1028" s="102">
        <v>128.0</v>
      </c>
      <c r="E1028" s="102" t="s">
        <v>8</v>
      </c>
      <c r="F1028" s="102">
        <v>2700.0</v>
      </c>
      <c r="G1028" s="102">
        <v>66.0</v>
      </c>
      <c r="H1028" s="102"/>
      <c r="I1028" s="102"/>
      <c r="J1028" s="102"/>
      <c r="K1028" s="102"/>
      <c r="L1028" s="102"/>
      <c r="M1028" s="102"/>
      <c r="N1028" s="102"/>
      <c r="O1028" s="102"/>
      <c r="P1028" s="102"/>
      <c r="Q1028" s="102"/>
      <c r="R1028" s="102"/>
      <c r="S1028" s="102"/>
      <c r="T1028" s="102"/>
      <c r="U1028" s="102"/>
      <c r="V1028" s="102"/>
      <c r="W1028" s="102"/>
      <c r="X1028" s="102"/>
      <c r="Y1028" s="102"/>
      <c r="Z1028" s="102"/>
      <c r="AA1028" s="102"/>
      <c r="AB1028" s="102"/>
    </row>
    <row r="1029" ht="12.75" customHeight="1">
      <c r="A1029" s="102">
        <v>3293.0</v>
      </c>
      <c r="B1029" s="103">
        <v>39276.0</v>
      </c>
      <c r="C1029" s="102" t="s">
        <v>90</v>
      </c>
      <c r="D1029" s="102">
        <v>128.0</v>
      </c>
      <c r="E1029" s="102" t="s">
        <v>8</v>
      </c>
      <c r="F1029" s="102">
        <v>2000.0</v>
      </c>
      <c r="G1029" s="102">
        <v>59.0</v>
      </c>
      <c r="H1029" s="102"/>
      <c r="I1029" s="102"/>
      <c r="J1029" s="102"/>
      <c r="K1029" s="102"/>
      <c r="L1029" s="102"/>
      <c r="M1029" s="102"/>
      <c r="N1029" s="102"/>
      <c r="O1029" s="102"/>
      <c r="P1029" s="102"/>
      <c r="Q1029" s="102"/>
      <c r="R1029" s="102"/>
      <c r="S1029" s="102"/>
      <c r="T1029" s="102"/>
      <c r="U1029" s="102"/>
      <c r="V1029" s="102"/>
      <c r="W1029" s="102"/>
      <c r="X1029" s="102"/>
      <c r="Y1029" s="102"/>
      <c r="Z1029" s="102"/>
      <c r="AA1029" s="102"/>
      <c r="AB1029" s="102"/>
    </row>
    <row r="1030" ht="12.75" customHeight="1">
      <c r="A1030" s="102">
        <v>3294.0</v>
      </c>
      <c r="B1030" s="103">
        <v>39276.0</v>
      </c>
      <c r="C1030" s="102" t="s">
        <v>90</v>
      </c>
      <c r="D1030" s="102">
        <v>128.0</v>
      </c>
      <c r="E1030" s="102" t="s">
        <v>8</v>
      </c>
      <c r="F1030" s="102">
        <v>3800.0</v>
      </c>
      <c r="G1030" s="102">
        <v>74.0</v>
      </c>
      <c r="H1030" s="102"/>
      <c r="I1030" s="102"/>
      <c r="J1030" s="102"/>
      <c r="K1030" s="102"/>
      <c r="L1030" s="102"/>
      <c r="M1030" s="102"/>
      <c r="N1030" s="102"/>
      <c r="O1030" s="102"/>
      <c r="P1030" s="102"/>
      <c r="Q1030" s="102"/>
      <c r="R1030" s="102"/>
      <c r="S1030" s="102"/>
      <c r="T1030" s="102"/>
      <c r="U1030" s="102"/>
      <c r="V1030" s="102"/>
      <c r="W1030" s="102"/>
      <c r="X1030" s="102"/>
      <c r="Y1030" s="102"/>
      <c r="Z1030" s="102"/>
      <c r="AA1030" s="102"/>
      <c r="AB1030" s="102"/>
    </row>
    <row r="1031" ht="12.75" customHeight="1">
      <c r="A1031" s="102">
        <v>3275.0</v>
      </c>
      <c r="B1031" s="103">
        <v>39280.0</v>
      </c>
      <c r="C1031" s="102" t="s">
        <v>90</v>
      </c>
      <c r="D1031" s="102">
        <v>15.0</v>
      </c>
      <c r="E1031" s="102" t="s">
        <v>8</v>
      </c>
      <c r="F1031" s="102">
        <v>2500.0</v>
      </c>
      <c r="G1031" s="102">
        <v>63.0</v>
      </c>
      <c r="H1031" s="102"/>
      <c r="I1031" s="102"/>
      <c r="J1031" s="102"/>
      <c r="K1031" s="102"/>
      <c r="L1031" s="102"/>
      <c r="M1031" s="102"/>
      <c r="N1031" s="102"/>
      <c r="O1031" s="102"/>
      <c r="P1031" s="102"/>
      <c r="Q1031" s="102"/>
      <c r="R1031" s="102"/>
      <c r="S1031" s="102"/>
      <c r="T1031" s="102"/>
      <c r="U1031" s="102"/>
      <c r="V1031" s="102"/>
      <c r="W1031" s="102"/>
      <c r="X1031" s="102"/>
      <c r="Y1031" s="102"/>
      <c r="Z1031" s="102"/>
      <c r="AA1031" s="102"/>
      <c r="AB1031" s="102"/>
    </row>
    <row r="1032" ht="12.75" customHeight="1">
      <c r="A1032" s="102">
        <v>3274.0</v>
      </c>
      <c r="B1032" s="103">
        <v>39280.0</v>
      </c>
      <c r="C1032" s="102" t="s">
        <v>90</v>
      </c>
      <c r="D1032" s="102">
        <v>128.0</v>
      </c>
      <c r="E1032" s="102" t="s">
        <v>8</v>
      </c>
      <c r="F1032" s="102">
        <v>3400.0</v>
      </c>
      <c r="G1032" s="102">
        <v>74.0</v>
      </c>
      <c r="H1032" s="102"/>
      <c r="I1032" s="102"/>
      <c r="J1032" s="102"/>
      <c r="K1032" s="102"/>
      <c r="L1032" s="102"/>
      <c r="M1032" s="102"/>
      <c r="N1032" s="102"/>
      <c r="O1032" s="102"/>
      <c r="P1032" s="102"/>
      <c r="Q1032" s="102"/>
      <c r="R1032" s="102"/>
      <c r="S1032" s="102"/>
      <c r="T1032" s="102"/>
      <c r="U1032" s="102"/>
      <c r="V1032" s="102"/>
      <c r="W1032" s="102"/>
      <c r="X1032" s="102"/>
      <c r="Y1032" s="102"/>
      <c r="Z1032" s="102"/>
      <c r="AA1032" s="102"/>
      <c r="AB1032" s="102"/>
    </row>
    <row r="1033" ht="12.75" customHeight="1">
      <c r="A1033" s="102">
        <v>3266.0</v>
      </c>
      <c r="B1033" s="103">
        <v>39281.0</v>
      </c>
      <c r="C1033" s="102" t="s">
        <v>90</v>
      </c>
      <c r="D1033" s="102">
        <v>15.0</v>
      </c>
      <c r="E1033" s="102" t="s">
        <v>8</v>
      </c>
      <c r="F1033" s="102">
        <v>1800.0</v>
      </c>
      <c r="G1033" s="102">
        <v>58.0</v>
      </c>
      <c r="H1033" s="102"/>
      <c r="I1033" s="102"/>
      <c r="J1033" s="102"/>
      <c r="K1033" s="102"/>
      <c r="L1033" s="102"/>
      <c r="M1033" s="102"/>
      <c r="N1033" s="102"/>
      <c r="O1033" s="102"/>
      <c r="P1033" s="102"/>
      <c r="Q1033" s="102"/>
      <c r="R1033" s="102"/>
      <c r="S1033" s="102"/>
      <c r="T1033" s="102"/>
      <c r="U1033" s="102"/>
      <c r="V1033" s="102"/>
      <c r="W1033" s="102"/>
      <c r="X1033" s="102"/>
      <c r="Y1033" s="102"/>
      <c r="Z1033" s="102"/>
      <c r="AA1033" s="102"/>
      <c r="AB1033" s="102"/>
    </row>
    <row r="1034" ht="12.75" customHeight="1">
      <c r="A1034" s="102">
        <v>3273.0</v>
      </c>
      <c r="B1034" s="103">
        <v>39281.0</v>
      </c>
      <c r="C1034" s="102" t="s">
        <v>90</v>
      </c>
      <c r="D1034" s="102">
        <v>16.0</v>
      </c>
      <c r="E1034" s="102" t="s">
        <v>8</v>
      </c>
      <c r="F1034" s="102">
        <v>4800.0</v>
      </c>
      <c r="G1034" s="102">
        <v>78.0</v>
      </c>
      <c r="H1034" s="102"/>
      <c r="I1034" s="102"/>
      <c r="J1034" s="102"/>
      <c r="K1034" s="102"/>
      <c r="L1034" s="102"/>
      <c r="M1034" s="102"/>
      <c r="N1034" s="102"/>
      <c r="O1034" s="102"/>
      <c r="P1034" s="102"/>
      <c r="Q1034" s="102"/>
      <c r="R1034" s="102"/>
      <c r="S1034" s="102"/>
      <c r="T1034" s="102"/>
      <c r="U1034" s="102"/>
      <c r="V1034" s="102"/>
      <c r="W1034" s="102"/>
      <c r="X1034" s="102"/>
      <c r="Y1034" s="102"/>
      <c r="Z1034" s="102"/>
      <c r="AA1034" s="102"/>
      <c r="AB1034" s="102"/>
    </row>
    <row r="1035" ht="12.75" customHeight="1">
      <c r="A1035" s="102">
        <v>3265.0</v>
      </c>
      <c r="B1035" s="103">
        <v>39281.0</v>
      </c>
      <c r="C1035" s="102" t="s">
        <v>90</v>
      </c>
      <c r="D1035" s="102">
        <v>18.0</v>
      </c>
      <c r="E1035" s="102" t="s">
        <v>8</v>
      </c>
      <c r="F1035" s="102">
        <v>4900.0</v>
      </c>
      <c r="G1035" s="102">
        <v>75.0</v>
      </c>
      <c r="H1035" s="102"/>
      <c r="I1035" s="102"/>
      <c r="J1035" s="102"/>
      <c r="K1035" s="102"/>
      <c r="L1035" s="102"/>
      <c r="M1035" s="102"/>
      <c r="N1035" s="102"/>
      <c r="O1035" s="102"/>
      <c r="P1035" s="102"/>
      <c r="Q1035" s="102"/>
      <c r="R1035" s="102"/>
      <c r="S1035" s="102"/>
      <c r="T1035" s="102"/>
      <c r="U1035" s="102"/>
      <c r="V1035" s="102"/>
      <c r="W1035" s="102"/>
      <c r="X1035" s="102"/>
      <c r="Y1035" s="102"/>
      <c r="Z1035" s="102"/>
      <c r="AA1035" s="102"/>
      <c r="AB1035" s="102"/>
    </row>
    <row r="1036" ht="12.75" customHeight="1">
      <c r="A1036" s="102">
        <v>3268.0</v>
      </c>
      <c r="B1036" s="103">
        <v>39284.0</v>
      </c>
      <c r="C1036" s="102" t="s">
        <v>90</v>
      </c>
      <c r="D1036" s="102">
        <v>15.0</v>
      </c>
      <c r="E1036" s="102" t="s">
        <v>8</v>
      </c>
      <c r="F1036" s="102">
        <v>4100.0</v>
      </c>
      <c r="G1036" s="102">
        <v>75.0</v>
      </c>
      <c r="H1036" s="102"/>
      <c r="I1036" s="102"/>
      <c r="J1036" s="102"/>
      <c r="K1036" s="102"/>
      <c r="L1036" s="102"/>
      <c r="M1036" s="102"/>
      <c r="N1036" s="102"/>
      <c r="O1036" s="102"/>
      <c r="P1036" s="102"/>
      <c r="Q1036" s="102"/>
      <c r="R1036" s="102"/>
      <c r="S1036" s="102"/>
      <c r="T1036" s="102"/>
      <c r="U1036" s="102"/>
      <c r="V1036" s="102"/>
      <c r="W1036" s="102"/>
      <c r="X1036" s="102"/>
      <c r="Y1036" s="102"/>
      <c r="Z1036" s="102"/>
      <c r="AA1036" s="102"/>
      <c r="AB1036" s="102"/>
    </row>
    <row r="1037" ht="12.75" customHeight="1">
      <c r="A1037" s="102">
        <v>3272.0</v>
      </c>
      <c r="B1037" s="103">
        <v>39285.0</v>
      </c>
      <c r="C1037" s="102" t="s">
        <v>90</v>
      </c>
      <c r="D1037" s="102">
        <v>15.0</v>
      </c>
      <c r="E1037" s="102" t="s">
        <v>8</v>
      </c>
      <c r="F1037" s="102">
        <v>5200.0</v>
      </c>
      <c r="G1037" s="102">
        <v>79.0</v>
      </c>
      <c r="H1037" s="102"/>
      <c r="I1037" s="102"/>
      <c r="J1037" s="102"/>
      <c r="K1037" s="102"/>
      <c r="L1037" s="102"/>
      <c r="M1037" s="102"/>
      <c r="N1037" s="102"/>
      <c r="O1037" s="102"/>
      <c r="P1037" s="102"/>
      <c r="Q1037" s="102"/>
      <c r="R1037" s="102"/>
      <c r="S1037" s="102"/>
      <c r="T1037" s="102"/>
      <c r="U1037" s="102"/>
      <c r="V1037" s="102"/>
      <c r="W1037" s="102"/>
      <c r="X1037" s="102"/>
      <c r="Y1037" s="102"/>
      <c r="Z1037" s="102"/>
      <c r="AA1037" s="102"/>
      <c r="AB1037" s="102"/>
    </row>
    <row r="1038" ht="12.75" customHeight="1">
      <c r="A1038" s="102">
        <v>3263.0</v>
      </c>
      <c r="B1038" s="103">
        <v>39287.0</v>
      </c>
      <c r="C1038" s="102" t="s">
        <v>90</v>
      </c>
      <c r="D1038" s="102">
        <v>128.0</v>
      </c>
      <c r="E1038" s="102" t="s">
        <v>8</v>
      </c>
      <c r="F1038" s="102">
        <v>4200.0</v>
      </c>
      <c r="G1038" s="102">
        <v>75.0</v>
      </c>
      <c r="H1038" s="102"/>
      <c r="I1038" s="102"/>
      <c r="J1038" s="102"/>
      <c r="K1038" s="102"/>
      <c r="L1038" s="102"/>
      <c r="M1038" s="102"/>
      <c r="N1038" s="102"/>
      <c r="O1038" s="102"/>
      <c r="P1038" s="102"/>
      <c r="Q1038" s="102"/>
      <c r="R1038" s="102"/>
      <c r="S1038" s="102"/>
      <c r="T1038" s="102"/>
      <c r="U1038" s="102"/>
      <c r="V1038" s="102"/>
      <c r="W1038" s="102"/>
      <c r="X1038" s="102"/>
      <c r="Y1038" s="102"/>
      <c r="Z1038" s="102"/>
      <c r="AA1038" s="102"/>
      <c r="AB1038" s="102"/>
    </row>
    <row r="1039" ht="12.75" customHeight="1">
      <c r="A1039" s="102">
        <v>3219.0</v>
      </c>
      <c r="B1039" s="103">
        <v>39288.0</v>
      </c>
      <c r="C1039" s="102" t="s">
        <v>90</v>
      </c>
      <c r="D1039" s="102">
        <v>15.0</v>
      </c>
      <c r="E1039" s="102" t="s">
        <v>8</v>
      </c>
      <c r="F1039" s="102">
        <v>3900.0</v>
      </c>
      <c r="G1039" s="102">
        <v>74.0</v>
      </c>
      <c r="H1039" s="102"/>
      <c r="I1039" s="102"/>
      <c r="J1039" s="102"/>
      <c r="K1039" s="102"/>
      <c r="L1039" s="102"/>
      <c r="M1039" s="102"/>
      <c r="N1039" s="102"/>
      <c r="O1039" s="102"/>
      <c r="P1039" s="102"/>
      <c r="Q1039" s="102"/>
      <c r="R1039" s="102"/>
      <c r="S1039" s="102"/>
      <c r="T1039" s="102"/>
      <c r="U1039" s="102"/>
      <c r="V1039" s="102"/>
      <c r="W1039" s="102"/>
      <c r="X1039" s="102"/>
      <c r="Y1039" s="102"/>
      <c r="Z1039" s="102"/>
      <c r="AA1039" s="102"/>
      <c r="AB1039" s="102"/>
    </row>
    <row r="1040" ht="12.75" customHeight="1">
      <c r="A1040" s="102">
        <v>3270.0</v>
      </c>
      <c r="B1040" s="103">
        <v>39290.0</v>
      </c>
      <c r="C1040" s="102" t="s">
        <v>90</v>
      </c>
      <c r="D1040" s="102">
        <v>15.0</v>
      </c>
      <c r="E1040" s="102" t="s">
        <v>8</v>
      </c>
      <c r="F1040" s="102">
        <v>1800.0</v>
      </c>
      <c r="G1040" s="102">
        <v>57.0</v>
      </c>
      <c r="H1040" s="102"/>
      <c r="I1040" s="102"/>
      <c r="J1040" s="102"/>
      <c r="K1040" s="102"/>
      <c r="L1040" s="102"/>
      <c r="M1040" s="102"/>
      <c r="N1040" s="102"/>
      <c r="O1040" s="102"/>
      <c r="P1040" s="102"/>
      <c r="Q1040" s="102"/>
      <c r="R1040" s="102"/>
      <c r="S1040" s="102"/>
      <c r="T1040" s="102"/>
      <c r="U1040" s="102"/>
      <c r="V1040" s="102"/>
      <c r="W1040" s="102"/>
      <c r="X1040" s="102"/>
      <c r="Y1040" s="102"/>
      <c r="Z1040" s="102"/>
      <c r="AA1040" s="102"/>
      <c r="AB1040" s="102"/>
    </row>
    <row r="1041" ht="12.75" customHeight="1">
      <c r="A1041" s="102">
        <v>3340.0</v>
      </c>
      <c r="B1041" s="103">
        <v>39290.0</v>
      </c>
      <c r="C1041" s="102" t="s">
        <v>90</v>
      </c>
      <c r="D1041" s="102">
        <v>15.0</v>
      </c>
      <c r="E1041" s="102" t="s">
        <v>8</v>
      </c>
      <c r="F1041" s="102">
        <v>2000.0</v>
      </c>
      <c r="G1041" s="102">
        <v>60.0</v>
      </c>
      <c r="H1041" s="102"/>
      <c r="I1041" s="102"/>
      <c r="J1041" s="102"/>
      <c r="K1041" s="102"/>
      <c r="L1041" s="102"/>
      <c r="M1041" s="102"/>
      <c r="N1041" s="102"/>
      <c r="O1041" s="102"/>
      <c r="P1041" s="102"/>
      <c r="Q1041" s="102"/>
      <c r="R1041" s="102"/>
      <c r="S1041" s="102"/>
      <c r="T1041" s="102"/>
      <c r="U1041" s="102"/>
      <c r="V1041" s="102"/>
      <c r="W1041" s="102"/>
      <c r="X1041" s="102"/>
      <c r="Y1041" s="102"/>
      <c r="Z1041" s="102"/>
      <c r="AA1041" s="102"/>
      <c r="AB1041" s="102"/>
    </row>
    <row r="1042" ht="12.75" customHeight="1">
      <c r="A1042" s="102">
        <v>3271.0</v>
      </c>
      <c r="B1042" s="103">
        <v>39290.0</v>
      </c>
      <c r="C1042" s="102" t="s">
        <v>90</v>
      </c>
      <c r="D1042" s="102">
        <v>18.0</v>
      </c>
      <c r="E1042" s="102" t="s">
        <v>8</v>
      </c>
      <c r="F1042" s="102">
        <v>4000.0</v>
      </c>
      <c r="G1042" s="102">
        <v>74.0</v>
      </c>
      <c r="H1042" s="102"/>
      <c r="I1042" s="102"/>
      <c r="J1042" s="102"/>
      <c r="K1042" s="102"/>
      <c r="L1042" s="102"/>
      <c r="M1042" s="102"/>
      <c r="N1042" s="102"/>
      <c r="O1042" s="102"/>
      <c r="P1042" s="102"/>
      <c r="Q1042" s="102"/>
      <c r="R1042" s="102"/>
      <c r="S1042" s="102"/>
      <c r="T1042" s="102"/>
      <c r="U1042" s="102"/>
      <c r="V1042" s="102"/>
      <c r="W1042" s="102"/>
      <c r="X1042" s="102"/>
      <c r="Y1042" s="102"/>
      <c r="Z1042" s="102"/>
      <c r="AA1042" s="102"/>
      <c r="AB1042" s="102"/>
    </row>
    <row r="1043" ht="12.75" customHeight="1">
      <c r="A1043" s="102">
        <v>3341.0</v>
      </c>
      <c r="B1043" s="103">
        <v>39291.0</v>
      </c>
      <c r="C1043" s="102" t="s">
        <v>90</v>
      </c>
      <c r="D1043" s="102">
        <v>15.0</v>
      </c>
      <c r="E1043" s="102" t="s">
        <v>8</v>
      </c>
      <c r="F1043" s="102">
        <v>1800.0</v>
      </c>
      <c r="G1043" s="102">
        <v>56.0</v>
      </c>
      <c r="H1043" s="102"/>
      <c r="I1043" s="102"/>
      <c r="J1043" s="102"/>
      <c r="K1043" s="102"/>
      <c r="L1043" s="102"/>
      <c r="M1043" s="102"/>
      <c r="N1043" s="102"/>
      <c r="O1043" s="102"/>
      <c r="P1043" s="102"/>
      <c r="Q1043" s="102"/>
      <c r="R1043" s="102"/>
      <c r="S1043" s="102"/>
      <c r="T1043" s="102"/>
      <c r="U1043" s="102"/>
      <c r="V1043" s="102"/>
      <c r="W1043" s="102"/>
      <c r="X1043" s="102"/>
      <c r="Y1043" s="102"/>
      <c r="Z1043" s="102"/>
      <c r="AA1043" s="102"/>
      <c r="AB1043" s="102"/>
    </row>
    <row r="1044" ht="12.75" customHeight="1">
      <c r="A1044" s="102">
        <v>3352.0</v>
      </c>
      <c r="B1044" s="103">
        <v>39291.0</v>
      </c>
      <c r="C1044" s="102" t="s">
        <v>90</v>
      </c>
      <c r="D1044" s="102">
        <v>15.0</v>
      </c>
      <c r="E1044" s="102" t="s">
        <v>8</v>
      </c>
      <c r="F1044" s="102">
        <v>2300.0</v>
      </c>
      <c r="G1044" s="102">
        <v>61.0</v>
      </c>
      <c r="H1044" s="102"/>
      <c r="I1044" s="102"/>
      <c r="J1044" s="102"/>
      <c r="K1044" s="102"/>
      <c r="L1044" s="102"/>
      <c r="M1044" s="102"/>
      <c r="N1044" s="102"/>
      <c r="O1044" s="102"/>
      <c r="P1044" s="102"/>
      <c r="Q1044" s="102"/>
      <c r="R1044" s="102"/>
      <c r="S1044" s="102"/>
      <c r="T1044" s="102"/>
      <c r="U1044" s="102"/>
      <c r="V1044" s="102"/>
      <c r="W1044" s="102"/>
      <c r="X1044" s="102"/>
      <c r="Y1044" s="102"/>
      <c r="Z1044" s="102"/>
      <c r="AA1044" s="102"/>
      <c r="AB1044" s="102"/>
    </row>
    <row r="1045" ht="12.75" customHeight="1">
      <c r="A1045" s="102">
        <v>3351.0</v>
      </c>
      <c r="B1045" s="103">
        <v>39291.0</v>
      </c>
      <c r="C1045" s="102" t="s">
        <v>90</v>
      </c>
      <c r="D1045" s="102">
        <v>18.0</v>
      </c>
      <c r="E1045" s="102" t="s">
        <v>8</v>
      </c>
      <c r="F1045" s="102">
        <v>1900.0</v>
      </c>
      <c r="G1045" s="102">
        <v>55.0</v>
      </c>
      <c r="H1045" s="102"/>
      <c r="I1045" s="102"/>
      <c r="J1045" s="102"/>
      <c r="K1045" s="102"/>
      <c r="L1045" s="102"/>
      <c r="M1045" s="102"/>
      <c r="N1045" s="102"/>
      <c r="O1045" s="102"/>
      <c r="P1045" s="102"/>
      <c r="Q1045" s="102"/>
      <c r="R1045" s="102"/>
      <c r="S1045" s="102"/>
      <c r="T1045" s="102"/>
      <c r="U1045" s="102"/>
      <c r="V1045" s="102"/>
      <c r="W1045" s="102"/>
      <c r="X1045" s="102"/>
      <c r="Y1045" s="102"/>
      <c r="Z1045" s="102"/>
      <c r="AA1045" s="102"/>
      <c r="AB1045" s="102"/>
    </row>
    <row r="1046" ht="12.75" customHeight="1">
      <c r="A1046" s="102">
        <v>3342.0</v>
      </c>
      <c r="B1046" s="103">
        <v>39292.0</v>
      </c>
      <c r="C1046" s="102" t="s">
        <v>90</v>
      </c>
      <c r="D1046" s="102">
        <v>15.0</v>
      </c>
      <c r="E1046" s="102" t="s">
        <v>8</v>
      </c>
      <c r="F1046" s="102">
        <v>2200.0</v>
      </c>
      <c r="G1046" s="102">
        <v>60.0</v>
      </c>
      <c r="H1046" s="102"/>
      <c r="I1046" s="102"/>
      <c r="J1046" s="102"/>
      <c r="K1046" s="102"/>
      <c r="L1046" s="102"/>
      <c r="M1046" s="102"/>
      <c r="N1046" s="102"/>
      <c r="O1046" s="102"/>
      <c r="P1046" s="102"/>
      <c r="Q1046" s="102"/>
      <c r="R1046" s="102"/>
      <c r="S1046" s="102"/>
      <c r="T1046" s="102"/>
      <c r="U1046" s="102"/>
      <c r="V1046" s="102"/>
      <c r="W1046" s="102"/>
      <c r="X1046" s="102"/>
      <c r="Y1046" s="102"/>
      <c r="Z1046" s="102"/>
      <c r="AA1046" s="102"/>
      <c r="AB1046" s="102"/>
    </row>
    <row r="1047" ht="12.75" customHeight="1">
      <c r="A1047" s="102">
        <v>3353.0</v>
      </c>
      <c r="B1047" s="103">
        <v>39293.0</v>
      </c>
      <c r="C1047" s="102" t="s">
        <v>90</v>
      </c>
      <c r="D1047" s="102">
        <v>15.0</v>
      </c>
      <c r="E1047" s="102" t="s">
        <v>8</v>
      </c>
      <c r="F1047" s="102">
        <v>2000.0</v>
      </c>
      <c r="G1047" s="102">
        <v>58.0</v>
      </c>
      <c r="H1047" s="102"/>
      <c r="I1047" s="102"/>
      <c r="J1047" s="102"/>
      <c r="K1047" s="102"/>
      <c r="L1047" s="102"/>
      <c r="M1047" s="102"/>
      <c r="N1047" s="102"/>
      <c r="O1047" s="102"/>
      <c r="P1047" s="102"/>
      <c r="Q1047" s="102"/>
      <c r="R1047" s="102"/>
      <c r="S1047" s="102"/>
      <c r="T1047" s="102"/>
      <c r="U1047" s="102"/>
      <c r="V1047" s="102"/>
      <c r="W1047" s="102"/>
      <c r="X1047" s="102"/>
      <c r="Y1047" s="102"/>
      <c r="Z1047" s="102"/>
      <c r="AA1047" s="102"/>
      <c r="AB1047" s="102"/>
    </row>
    <row r="1048" ht="12.75" customHeight="1">
      <c r="A1048" s="102">
        <v>3359.0</v>
      </c>
      <c r="B1048" s="103">
        <v>39294.0</v>
      </c>
      <c r="C1048" s="102" t="s">
        <v>90</v>
      </c>
      <c r="D1048" s="102">
        <v>15.0</v>
      </c>
      <c r="E1048" s="102" t="s">
        <v>8</v>
      </c>
      <c r="F1048" s="102">
        <v>1900.0</v>
      </c>
      <c r="G1048" s="102">
        <v>55.0</v>
      </c>
      <c r="H1048" s="102"/>
      <c r="I1048" s="102"/>
      <c r="J1048" s="102"/>
      <c r="K1048" s="102"/>
      <c r="L1048" s="102"/>
      <c r="M1048" s="102"/>
      <c r="N1048" s="102"/>
      <c r="O1048" s="102"/>
      <c r="P1048" s="102"/>
      <c r="Q1048" s="102"/>
      <c r="R1048" s="102"/>
      <c r="S1048" s="102"/>
      <c r="T1048" s="102"/>
      <c r="U1048" s="102"/>
      <c r="V1048" s="102"/>
      <c r="W1048" s="102"/>
      <c r="X1048" s="102"/>
      <c r="Y1048" s="102"/>
      <c r="Z1048" s="102"/>
      <c r="AA1048" s="102"/>
      <c r="AB1048" s="102"/>
    </row>
    <row r="1049" ht="12.75" customHeight="1">
      <c r="A1049" s="102">
        <v>644.0</v>
      </c>
      <c r="B1049" s="103">
        <v>39525.0</v>
      </c>
      <c r="C1049" s="102" t="s">
        <v>131</v>
      </c>
      <c r="D1049" s="102">
        <v>115.0</v>
      </c>
      <c r="E1049" s="102" t="s">
        <v>6858</v>
      </c>
      <c r="F1049" s="102">
        <v>4380.0</v>
      </c>
      <c r="G1049" s="102">
        <v>73.0</v>
      </c>
      <c r="H1049" s="102"/>
      <c r="I1049" s="102"/>
      <c r="J1049" s="102"/>
      <c r="K1049" s="102"/>
      <c r="L1049" s="102"/>
      <c r="M1049" s="102"/>
      <c r="N1049" s="102"/>
      <c r="O1049" s="102"/>
      <c r="P1049" s="102"/>
      <c r="Q1049" s="102"/>
      <c r="R1049" s="102"/>
      <c r="S1049" s="102"/>
      <c r="T1049" s="102"/>
      <c r="U1049" s="102"/>
      <c r="V1049" s="102"/>
      <c r="W1049" s="102"/>
      <c r="X1049" s="102"/>
      <c r="Y1049" s="102"/>
      <c r="Z1049" s="102"/>
      <c r="AA1049" s="102"/>
      <c r="AB1049" s="102"/>
    </row>
    <row r="1050" ht="12.75" customHeight="1">
      <c r="A1050" s="102">
        <v>661.0</v>
      </c>
      <c r="B1050" s="103">
        <v>39525.0</v>
      </c>
      <c r="C1050" s="102" t="s">
        <v>131</v>
      </c>
      <c r="D1050" s="102">
        <v>25.0</v>
      </c>
      <c r="E1050" s="102" t="s">
        <v>6858</v>
      </c>
      <c r="F1050" s="102">
        <v>6830.0</v>
      </c>
      <c r="G1050" s="102">
        <v>84.0</v>
      </c>
      <c r="H1050" s="102"/>
      <c r="I1050" s="102"/>
      <c r="J1050" s="102"/>
      <c r="K1050" s="102"/>
      <c r="L1050" s="102"/>
      <c r="M1050" s="102"/>
      <c r="N1050" s="102"/>
      <c r="O1050" s="102"/>
      <c r="P1050" s="102"/>
      <c r="Q1050" s="102"/>
      <c r="R1050" s="102"/>
      <c r="S1050" s="102"/>
      <c r="T1050" s="102"/>
      <c r="U1050" s="102"/>
      <c r="V1050" s="102"/>
      <c r="W1050" s="102"/>
      <c r="X1050" s="102"/>
      <c r="Y1050" s="102"/>
      <c r="Z1050" s="102"/>
      <c r="AA1050" s="102"/>
      <c r="AB1050" s="102"/>
    </row>
    <row r="1051" ht="12.75" customHeight="1">
      <c r="A1051" s="102">
        <v>663.0</v>
      </c>
      <c r="B1051" s="103">
        <v>39538.0</v>
      </c>
      <c r="C1051" s="102" t="s">
        <v>131</v>
      </c>
      <c r="D1051" s="102">
        <v>123.0</v>
      </c>
      <c r="E1051" s="102" t="s">
        <v>6858</v>
      </c>
      <c r="F1051" s="102">
        <v>8185.0</v>
      </c>
      <c r="G1051" s="102">
        <v>90.0</v>
      </c>
      <c r="H1051" s="102"/>
      <c r="I1051" s="102"/>
      <c r="J1051" s="102"/>
      <c r="K1051" s="102"/>
      <c r="L1051" s="102"/>
      <c r="M1051" s="102"/>
      <c r="N1051" s="102"/>
      <c r="O1051" s="102"/>
      <c r="P1051" s="102"/>
      <c r="Q1051" s="102"/>
      <c r="R1051" s="102"/>
      <c r="S1051" s="102"/>
      <c r="T1051" s="102"/>
      <c r="U1051" s="102"/>
      <c r="V1051" s="102"/>
      <c r="W1051" s="102"/>
      <c r="X1051" s="102"/>
      <c r="Y1051" s="102"/>
      <c r="Z1051" s="102"/>
      <c r="AA1051" s="102"/>
      <c r="AB1051" s="102"/>
    </row>
    <row r="1052" ht="12.75" customHeight="1">
      <c r="A1052" s="102">
        <v>664.0</v>
      </c>
      <c r="B1052" s="103">
        <v>39540.0</v>
      </c>
      <c r="C1052" s="102" t="s">
        <v>131</v>
      </c>
      <c r="D1052" s="102">
        <v>22.0</v>
      </c>
      <c r="E1052" s="102" t="s">
        <v>6858</v>
      </c>
      <c r="F1052" s="102">
        <v>4630.0</v>
      </c>
      <c r="G1052" s="102">
        <v>75.0</v>
      </c>
      <c r="H1052" s="102"/>
      <c r="I1052" s="102"/>
      <c r="J1052" s="102"/>
      <c r="K1052" s="102"/>
      <c r="L1052" s="102"/>
      <c r="M1052" s="102"/>
      <c r="N1052" s="102"/>
      <c r="O1052" s="102"/>
      <c r="P1052" s="102"/>
      <c r="Q1052" s="102"/>
      <c r="R1052" s="102"/>
      <c r="S1052" s="102"/>
      <c r="T1052" s="102"/>
      <c r="U1052" s="102"/>
      <c r="V1052" s="102"/>
      <c r="W1052" s="102"/>
      <c r="X1052" s="102"/>
      <c r="Y1052" s="102"/>
      <c r="Z1052" s="102"/>
      <c r="AA1052" s="102"/>
      <c r="AB1052" s="102"/>
    </row>
    <row r="1053" ht="12.75" customHeight="1">
      <c r="A1053" s="102">
        <v>665.0</v>
      </c>
      <c r="B1053" s="103">
        <v>7.0</v>
      </c>
      <c r="C1053" s="102" t="s">
        <v>131</v>
      </c>
      <c r="D1053" s="102">
        <v>123.0</v>
      </c>
      <c r="E1053" s="102" t="s">
        <v>6858</v>
      </c>
      <c r="F1053" s="102">
        <v>9270.0</v>
      </c>
      <c r="G1053" s="102"/>
      <c r="H1053" s="102"/>
      <c r="I1053" s="102"/>
      <c r="J1053" s="102"/>
      <c r="K1053" s="102"/>
      <c r="L1053" s="102"/>
      <c r="M1053" s="102"/>
      <c r="N1053" s="102"/>
      <c r="O1053" s="102"/>
      <c r="P1053" s="102"/>
      <c r="Q1053" s="102"/>
      <c r="R1053" s="102"/>
      <c r="S1053" s="102"/>
      <c r="T1053" s="102"/>
      <c r="U1053" s="102"/>
      <c r="V1053" s="102"/>
      <c r="W1053" s="102"/>
      <c r="X1053" s="102"/>
      <c r="Y1053" s="102"/>
      <c r="Z1053" s="102"/>
      <c r="AA1053" s="102"/>
      <c r="AB1053" s="102"/>
    </row>
    <row r="1054" ht="12.75" customHeight="1">
      <c r="A1054" s="102">
        <v>666.0</v>
      </c>
      <c r="B1054" s="103">
        <v>7.0</v>
      </c>
      <c r="C1054" s="102" t="s">
        <v>131</v>
      </c>
      <c r="D1054" s="102">
        <v>25.0</v>
      </c>
      <c r="E1054" s="102" t="s">
        <v>6858</v>
      </c>
      <c r="F1054" s="102">
        <v>6790.0</v>
      </c>
      <c r="G1054" s="102"/>
      <c r="H1054" s="102"/>
      <c r="I1054" s="102"/>
      <c r="J1054" s="102"/>
      <c r="K1054" s="102"/>
      <c r="L1054" s="102"/>
      <c r="M1054" s="102"/>
      <c r="N1054" s="102"/>
      <c r="O1054" s="102"/>
      <c r="P1054" s="102"/>
      <c r="Q1054" s="102"/>
      <c r="R1054" s="102"/>
      <c r="S1054" s="102"/>
      <c r="T1054" s="102"/>
      <c r="U1054" s="102"/>
      <c r="V1054" s="102"/>
      <c r="W1054" s="102"/>
      <c r="X1054" s="102"/>
      <c r="Y1054" s="102"/>
      <c r="Z1054" s="102"/>
      <c r="AA1054" s="102"/>
      <c r="AB1054" s="102"/>
    </row>
    <row r="1055" ht="12.75" customHeight="1">
      <c r="A1055" s="102">
        <v>670.0</v>
      </c>
      <c r="B1055" s="103">
        <v>11.0</v>
      </c>
      <c r="C1055" s="102" t="s">
        <v>131</v>
      </c>
      <c r="D1055" s="102">
        <v>22.0</v>
      </c>
      <c r="E1055" s="102" t="s">
        <v>6858</v>
      </c>
      <c r="F1055" s="102">
        <v>4855.0</v>
      </c>
      <c r="G1055" s="102">
        <v>76.0</v>
      </c>
      <c r="H1055" s="102"/>
      <c r="I1055" s="102"/>
      <c r="J1055" s="102"/>
      <c r="K1055" s="102"/>
      <c r="L1055" s="102"/>
      <c r="M1055" s="102"/>
      <c r="N1055" s="102"/>
      <c r="O1055" s="102"/>
      <c r="P1055" s="102"/>
      <c r="Q1055" s="102"/>
      <c r="R1055" s="102"/>
      <c r="S1055" s="102"/>
      <c r="T1055" s="102"/>
      <c r="U1055" s="102"/>
      <c r="V1055" s="102"/>
      <c r="W1055" s="102"/>
      <c r="X1055" s="102"/>
      <c r="Y1055" s="102"/>
      <c r="Z1055" s="102"/>
      <c r="AA1055" s="102"/>
      <c r="AB1055" s="102"/>
    </row>
    <row r="1056" ht="12.75" customHeight="1">
      <c r="A1056" s="102">
        <v>669.0</v>
      </c>
      <c r="B1056" s="103">
        <v>11.0</v>
      </c>
      <c r="C1056" s="102" t="s">
        <v>131</v>
      </c>
      <c r="D1056" s="102">
        <v>27.0</v>
      </c>
      <c r="E1056" s="102" t="s">
        <v>6858</v>
      </c>
      <c r="F1056" s="102">
        <v>8700.0</v>
      </c>
      <c r="G1056" s="102">
        <v>94.0</v>
      </c>
      <c r="H1056" s="102"/>
      <c r="I1056" s="102"/>
      <c r="J1056" s="102"/>
      <c r="K1056" s="102"/>
      <c r="L1056" s="102"/>
      <c r="M1056" s="102"/>
      <c r="N1056" s="102"/>
      <c r="O1056" s="102"/>
      <c r="P1056" s="102"/>
      <c r="Q1056" s="102"/>
      <c r="R1056" s="102"/>
      <c r="S1056" s="102"/>
      <c r="T1056" s="102"/>
      <c r="U1056" s="102"/>
      <c r="V1056" s="102"/>
      <c r="W1056" s="102"/>
      <c r="X1056" s="102"/>
      <c r="Y1056" s="102"/>
      <c r="Z1056" s="102"/>
      <c r="AA1056" s="102"/>
      <c r="AB1056" s="102"/>
    </row>
    <row r="1057" ht="12.75" customHeight="1">
      <c r="A1057" s="102">
        <v>675.0</v>
      </c>
      <c r="B1057" s="103">
        <v>14.0</v>
      </c>
      <c r="C1057" s="102" t="s">
        <v>131</v>
      </c>
      <c r="D1057" s="102">
        <v>123.0</v>
      </c>
      <c r="E1057" s="102" t="s">
        <v>6858</v>
      </c>
      <c r="F1057" s="102">
        <v>4185.0</v>
      </c>
      <c r="G1057" s="102">
        <v>75.0</v>
      </c>
      <c r="H1057" s="102"/>
      <c r="I1057" s="102"/>
      <c r="J1057" s="102"/>
      <c r="K1057" s="102"/>
      <c r="L1057" s="102"/>
      <c r="M1057" s="102"/>
      <c r="N1057" s="102"/>
      <c r="O1057" s="102"/>
      <c r="P1057" s="102"/>
      <c r="Q1057" s="102"/>
      <c r="R1057" s="102"/>
      <c r="S1057" s="102"/>
      <c r="T1057" s="102"/>
      <c r="U1057" s="102"/>
      <c r="V1057" s="102"/>
      <c r="W1057" s="102"/>
      <c r="X1057" s="102"/>
      <c r="Y1057" s="102"/>
      <c r="Z1057" s="102"/>
      <c r="AA1057" s="102"/>
      <c r="AB1057" s="102"/>
    </row>
    <row r="1058" ht="12.75" customHeight="1">
      <c r="A1058" s="102">
        <v>677.0</v>
      </c>
      <c r="B1058" s="103">
        <v>15.0</v>
      </c>
      <c r="C1058" s="102" t="s">
        <v>131</v>
      </c>
      <c r="D1058" s="102">
        <v>27.0</v>
      </c>
      <c r="E1058" s="102" t="s">
        <v>6858</v>
      </c>
      <c r="F1058" s="102">
        <v>12725.0</v>
      </c>
      <c r="G1058" s="102">
        <v>95.0</v>
      </c>
      <c r="H1058" s="102"/>
      <c r="I1058" s="102"/>
      <c r="J1058" s="102"/>
      <c r="K1058" s="102"/>
      <c r="L1058" s="102"/>
      <c r="M1058" s="102"/>
      <c r="N1058" s="102"/>
      <c r="O1058" s="102"/>
      <c r="P1058" s="102"/>
      <c r="Q1058" s="102"/>
      <c r="R1058" s="102"/>
      <c r="S1058" s="102"/>
      <c r="T1058" s="102"/>
      <c r="U1058" s="102"/>
      <c r="V1058" s="102"/>
      <c r="W1058" s="102"/>
      <c r="X1058" s="102"/>
      <c r="Y1058" s="102"/>
      <c r="Z1058" s="102"/>
      <c r="AA1058" s="102"/>
      <c r="AB1058" s="102"/>
    </row>
    <row r="1059" ht="12.75" customHeight="1">
      <c r="A1059" s="102">
        <v>682.0</v>
      </c>
      <c r="B1059" s="103">
        <v>21.0</v>
      </c>
      <c r="C1059" s="102" t="s">
        <v>131</v>
      </c>
      <c r="D1059" s="102">
        <v>22.0</v>
      </c>
      <c r="E1059" s="102" t="s">
        <v>6858</v>
      </c>
      <c r="F1059" s="102">
        <v>5230.0</v>
      </c>
      <c r="G1059" s="102">
        <v>79.0</v>
      </c>
      <c r="H1059" s="102"/>
      <c r="I1059" s="102"/>
      <c r="J1059" s="102"/>
      <c r="K1059" s="102"/>
      <c r="L1059" s="102"/>
      <c r="M1059" s="102"/>
      <c r="N1059" s="102"/>
      <c r="O1059" s="102"/>
      <c r="P1059" s="102"/>
      <c r="Q1059" s="102"/>
      <c r="R1059" s="102"/>
      <c r="S1059" s="102"/>
      <c r="T1059" s="102"/>
      <c r="U1059" s="102"/>
      <c r="V1059" s="102"/>
      <c r="W1059" s="102"/>
      <c r="X1059" s="102"/>
      <c r="Y1059" s="102"/>
      <c r="Z1059" s="102"/>
      <c r="AA1059" s="102"/>
      <c r="AB1059" s="102"/>
    </row>
    <row r="1060" ht="12.75" customHeight="1">
      <c r="A1060" s="102">
        <v>687.0</v>
      </c>
      <c r="B1060" s="103">
        <v>24.0</v>
      </c>
      <c r="C1060" s="102" t="s">
        <v>131</v>
      </c>
      <c r="D1060" s="102">
        <v>25.0</v>
      </c>
      <c r="E1060" s="102" t="s">
        <v>6858</v>
      </c>
      <c r="F1060" s="102">
        <v>7780.0</v>
      </c>
      <c r="G1060" s="102">
        <v>93.0</v>
      </c>
      <c r="H1060" s="102"/>
      <c r="I1060" s="102"/>
      <c r="J1060" s="102"/>
      <c r="K1060" s="102"/>
      <c r="L1060" s="102"/>
      <c r="M1060" s="102"/>
      <c r="N1060" s="102"/>
      <c r="O1060" s="102"/>
      <c r="P1060" s="102"/>
      <c r="Q1060" s="102"/>
      <c r="R1060" s="102"/>
      <c r="S1060" s="102"/>
      <c r="T1060" s="102"/>
      <c r="U1060" s="102"/>
      <c r="V1060" s="102"/>
      <c r="W1060" s="102"/>
      <c r="X1060" s="102"/>
      <c r="Y1060" s="102"/>
      <c r="Z1060" s="102"/>
      <c r="AA1060" s="102"/>
      <c r="AB1060" s="102"/>
    </row>
    <row r="1061" ht="12.75" customHeight="1">
      <c r="A1061" s="102">
        <v>688.0</v>
      </c>
      <c r="B1061" s="103">
        <v>25.0</v>
      </c>
      <c r="C1061" s="102" t="s">
        <v>131</v>
      </c>
      <c r="D1061" s="102">
        <v>123.0</v>
      </c>
      <c r="E1061" s="102" t="s">
        <v>6858</v>
      </c>
      <c r="F1061" s="102">
        <v>4750.0</v>
      </c>
      <c r="G1061" s="102">
        <v>76.0</v>
      </c>
      <c r="H1061" s="102"/>
      <c r="I1061" s="102"/>
      <c r="J1061" s="102"/>
      <c r="K1061" s="102"/>
      <c r="L1061" s="102"/>
      <c r="M1061" s="102"/>
      <c r="N1061" s="102"/>
      <c r="O1061" s="102"/>
      <c r="P1061" s="102"/>
      <c r="Q1061" s="102"/>
      <c r="R1061" s="102"/>
      <c r="S1061" s="102"/>
      <c r="T1061" s="102"/>
      <c r="U1061" s="102"/>
      <c r="V1061" s="102"/>
      <c r="W1061" s="102"/>
      <c r="X1061" s="102"/>
      <c r="Y1061" s="102"/>
      <c r="Z1061" s="102"/>
      <c r="AA1061" s="102"/>
      <c r="AB1061" s="102"/>
    </row>
    <row r="1062" ht="12.75" customHeight="1">
      <c r="A1062" s="102">
        <v>692.0</v>
      </c>
      <c r="B1062" s="103">
        <v>39569.0</v>
      </c>
      <c r="C1062" s="102" t="s">
        <v>131</v>
      </c>
      <c r="D1062" s="102">
        <v>23.0</v>
      </c>
      <c r="E1062" s="102" t="s">
        <v>6858</v>
      </c>
      <c r="F1062" s="102">
        <v>4700.0</v>
      </c>
      <c r="G1062" s="102">
        <v>78.0</v>
      </c>
      <c r="H1062" s="102"/>
      <c r="I1062" s="102"/>
      <c r="J1062" s="102"/>
      <c r="K1062" s="102"/>
      <c r="L1062" s="102"/>
      <c r="M1062" s="102"/>
      <c r="N1062" s="102"/>
      <c r="O1062" s="102"/>
      <c r="P1062" s="102"/>
      <c r="Q1062" s="102"/>
      <c r="R1062" s="102"/>
      <c r="S1062" s="102"/>
      <c r="T1062" s="102"/>
      <c r="U1062" s="102"/>
      <c r="V1062" s="102"/>
      <c r="W1062" s="102"/>
      <c r="X1062" s="102"/>
      <c r="Y1062" s="102"/>
      <c r="Z1062" s="102"/>
      <c r="AA1062" s="102"/>
      <c r="AB1062" s="102"/>
    </row>
    <row r="1063" ht="12.75" customHeight="1">
      <c r="A1063" s="102">
        <v>1.0</v>
      </c>
      <c r="B1063" s="103">
        <v>6.0</v>
      </c>
      <c r="C1063" s="102" t="s">
        <v>131</v>
      </c>
      <c r="D1063" s="102">
        <v>25.0</v>
      </c>
      <c r="E1063" s="102" t="s">
        <v>6858</v>
      </c>
      <c r="F1063" s="102">
        <v>4710.0</v>
      </c>
      <c r="G1063" s="102">
        <v>76.0</v>
      </c>
      <c r="H1063" s="102"/>
      <c r="I1063" s="102"/>
      <c r="J1063" s="102"/>
      <c r="K1063" s="102"/>
      <c r="L1063" s="102"/>
      <c r="M1063" s="102"/>
      <c r="N1063" s="102"/>
      <c r="O1063" s="102"/>
      <c r="P1063" s="102"/>
      <c r="Q1063" s="102"/>
      <c r="R1063" s="102"/>
      <c r="S1063" s="102"/>
      <c r="T1063" s="102"/>
      <c r="U1063" s="102"/>
      <c r="V1063" s="102"/>
      <c r="W1063" s="102"/>
      <c r="X1063" s="102"/>
      <c r="Y1063" s="102"/>
      <c r="Z1063" s="102"/>
      <c r="AA1063" s="102"/>
      <c r="AB1063" s="102"/>
    </row>
    <row r="1064" ht="12.75" customHeight="1">
      <c r="A1064" s="102">
        <v>4.0</v>
      </c>
      <c r="B1064" s="103">
        <v>7.0</v>
      </c>
      <c r="C1064" s="102" t="s">
        <v>131</v>
      </c>
      <c r="D1064" s="102">
        <v>28.0</v>
      </c>
      <c r="E1064" s="102" t="s">
        <v>6858</v>
      </c>
      <c r="F1064" s="102">
        <v>4900.0</v>
      </c>
      <c r="G1064" s="102">
        <v>78.0</v>
      </c>
      <c r="H1064" s="102"/>
      <c r="I1064" s="102"/>
      <c r="J1064" s="102"/>
      <c r="K1064" s="102"/>
      <c r="L1064" s="102"/>
      <c r="M1064" s="102"/>
      <c r="N1064" s="102"/>
      <c r="O1064" s="102"/>
      <c r="P1064" s="102"/>
      <c r="Q1064" s="102"/>
      <c r="R1064" s="102"/>
      <c r="S1064" s="102"/>
      <c r="T1064" s="102"/>
      <c r="U1064" s="102"/>
      <c r="V1064" s="102"/>
      <c r="W1064" s="102"/>
      <c r="X1064" s="102"/>
      <c r="Y1064" s="102"/>
      <c r="Z1064" s="102"/>
      <c r="AA1064" s="102"/>
      <c r="AB1064" s="102"/>
    </row>
    <row r="1065" ht="12.75" customHeight="1">
      <c r="A1065" s="102">
        <v>11.0</v>
      </c>
      <c r="B1065" s="103">
        <v>8.0</v>
      </c>
      <c r="C1065" s="102" t="s">
        <v>131</v>
      </c>
      <c r="D1065" s="102">
        <v>115.0</v>
      </c>
      <c r="E1065" s="102" t="s">
        <v>6858</v>
      </c>
      <c r="F1065" s="102">
        <v>4300.0</v>
      </c>
      <c r="G1065" s="102">
        <v>75.0</v>
      </c>
      <c r="H1065" s="102"/>
      <c r="I1065" s="102"/>
      <c r="J1065" s="102"/>
      <c r="K1065" s="102"/>
      <c r="L1065" s="102"/>
      <c r="M1065" s="102"/>
      <c r="N1065" s="102"/>
      <c r="O1065" s="102"/>
      <c r="P1065" s="102"/>
      <c r="Q1065" s="102"/>
      <c r="R1065" s="102"/>
      <c r="S1065" s="102"/>
      <c r="T1065" s="102"/>
      <c r="U1065" s="102"/>
      <c r="V1065" s="102"/>
      <c r="W1065" s="102"/>
      <c r="X1065" s="102"/>
      <c r="Y1065" s="102"/>
      <c r="Z1065" s="102"/>
      <c r="AA1065" s="102"/>
      <c r="AB1065" s="102"/>
    </row>
    <row r="1066" ht="12.75" customHeight="1">
      <c r="A1066" s="102">
        <v>18.0</v>
      </c>
      <c r="B1066" s="103">
        <v>9.0</v>
      </c>
      <c r="C1066" s="102" t="s">
        <v>131</v>
      </c>
      <c r="D1066" s="102">
        <v>26.0</v>
      </c>
      <c r="E1066" s="102" t="s">
        <v>6858</v>
      </c>
      <c r="F1066" s="102">
        <v>5500.0</v>
      </c>
      <c r="G1066" s="102">
        <v>78.0</v>
      </c>
      <c r="H1066" s="102"/>
      <c r="I1066" s="102"/>
      <c r="J1066" s="102"/>
      <c r="K1066" s="102"/>
      <c r="L1066" s="102"/>
      <c r="M1066" s="102"/>
      <c r="N1066" s="102"/>
      <c r="O1066" s="102"/>
      <c r="P1066" s="102"/>
      <c r="Q1066" s="102"/>
      <c r="R1066" s="102"/>
      <c r="S1066" s="102"/>
      <c r="T1066" s="102"/>
      <c r="U1066" s="102"/>
      <c r="V1066" s="102"/>
      <c r="W1066" s="102"/>
      <c r="X1066" s="102"/>
      <c r="Y1066" s="102"/>
      <c r="Z1066" s="102"/>
      <c r="AA1066" s="102"/>
      <c r="AB1066" s="102"/>
    </row>
    <row r="1067" ht="12.75" customHeight="1">
      <c r="A1067" s="102">
        <v>19.0</v>
      </c>
      <c r="B1067" s="103">
        <v>9.0</v>
      </c>
      <c r="C1067" s="102" t="s">
        <v>131</v>
      </c>
      <c r="D1067" s="102">
        <v>27.0</v>
      </c>
      <c r="E1067" s="102" t="s">
        <v>6858</v>
      </c>
      <c r="F1067" s="102">
        <v>3600.0</v>
      </c>
      <c r="G1067" s="102">
        <v>68.0</v>
      </c>
      <c r="H1067" s="102"/>
      <c r="I1067" s="102"/>
      <c r="J1067" s="102"/>
      <c r="K1067" s="102"/>
      <c r="L1067" s="102"/>
      <c r="M1067" s="102"/>
      <c r="N1067" s="102"/>
      <c r="O1067" s="102"/>
      <c r="P1067" s="102"/>
      <c r="Q1067" s="102"/>
      <c r="R1067" s="102"/>
      <c r="S1067" s="102"/>
      <c r="T1067" s="102"/>
      <c r="U1067" s="102"/>
      <c r="V1067" s="102"/>
      <c r="W1067" s="102"/>
      <c r="X1067" s="102"/>
      <c r="Y1067" s="102"/>
      <c r="Z1067" s="102"/>
      <c r="AA1067" s="102"/>
      <c r="AB1067" s="102"/>
    </row>
    <row r="1068" ht="12.75" customHeight="1">
      <c r="A1068" s="102">
        <v>21.0</v>
      </c>
      <c r="B1068" s="103">
        <v>10.0</v>
      </c>
      <c r="C1068" s="102" t="s">
        <v>131</v>
      </c>
      <c r="D1068" s="102">
        <v>108.0</v>
      </c>
      <c r="E1068" s="102" t="s">
        <v>6858</v>
      </c>
      <c r="F1068" s="102">
        <v>4290.0</v>
      </c>
      <c r="G1068" s="102">
        <v>72.0</v>
      </c>
      <c r="H1068" s="102"/>
      <c r="I1068" s="102"/>
      <c r="J1068" s="102"/>
      <c r="K1068" s="102"/>
      <c r="L1068" s="102"/>
      <c r="M1068" s="102"/>
      <c r="N1068" s="102"/>
      <c r="O1068" s="102"/>
      <c r="P1068" s="102"/>
      <c r="Q1068" s="102"/>
      <c r="R1068" s="102"/>
      <c r="S1068" s="102"/>
      <c r="T1068" s="102"/>
      <c r="U1068" s="102"/>
      <c r="V1068" s="102"/>
      <c r="W1068" s="102"/>
      <c r="X1068" s="102"/>
      <c r="Y1068" s="102"/>
      <c r="Z1068" s="102"/>
      <c r="AA1068" s="102"/>
      <c r="AB1068" s="102"/>
    </row>
    <row r="1069" ht="12.75" customHeight="1">
      <c r="A1069" s="102">
        <v>24.0</v>
      </c>
      <c r="B1069" s="103">
        <v>11.0</v>
      </c>
      <c r="C1069" s="102" t="s">
        <v>131</v>
      </c>
      <c r="D1069" s="102">
        <v>26.0</v>
      </c>
      <c r="E1069" s="102" t="s">
        <v>6858</v>
      </c>
      <c r="F1069" s="102">
        <v>6700.0</v>
      </c>
      <c r="G1069" s="102">
        <v>84.0</v>
      </c>
      <c r="H1069" s="102"/>
      <c r="I1069" s="102"/>
      <c r="J1069" s="102"/>
      <c r="K1069" s="102"/>
      <c r="L1069" s="102"/>
      <c r="M1069" s="102"/>
      <c r="N1069" s="102"/>
      <c r="O1069" s="102"/>
      <c r="P1069" s="102"/>
      <c r="Q1069" s="102"/>
      <c r="R1069" s="102"/>
      <c r="S1069" s="102"/>
      <c r="T1069" s="102"/>
      <c r="U1069" s="102"/>
      <c r="V1069" s="102"/>
      <c r="W1069" s="102"/>
      <c r="X1069" s="102"/>
      <c r="Y1069" s="102"/>
      <c r="Z1069" s="102"/>
      <c r="AA1069" s="102"/>
      <c r="AB1069" s="102"/>
    </row>
    <row r="1070" ht="12.75" customHeight="1">
      <c r="A1070" s="102">
        <v>25.0</v>
      </c>
      <c r="B1070" s="103">
        <v>11.0</v>
      </c>
      <c r="C1070" s="102" t="s">
        <v>131</v>
      </c>
      <c r="D1070" s="102">
        <v>27.0</v>
      </c>
      <c r="E1070" s="102" t="s">
        <v>6858</v>
      </c>
      <c r="F1070" s="102">
        <v>4200.0</v>
      </c>
      <c r="G1070" s="102">
        <v>75.0</v>
      </c>
      <c r="H1070" s="102"/>
      <c r="I1070" s="102"/>
      <c r="J1070" s="102"/>
      <c r="K1070" s="102"/>
      <c r="L1070" s="102"/>
      <c r="M1070" s="102"/>
      <c r="N1070" s="102"/>
      <c r="O1070" s="102"/>
      <c r="P1070" s="102"/>
      <c r="Q1070" s="102"/>
      <c r="R1070" s="102"/>
      <c r="S1070" s="102"/>
      <c r="T1070" s="102"/>
      <c r="U1070" s="102"/>
      <c r="V1070" s="102"/>
      <c r="W1070" s="102"/>
      <c r="X1070" s="102"/>
      <c r="Y1070" s="102"/>
      <c r="Z1070" s="102"/>
      <c r="AA1070" s="102"/>
      <c r="AB1070" s="102"/>
    </row>
    <row r="1071" ht="12.75" customHeight="1">
      <c r="A1071" s="102">
        <v>30.0</v>
      </c>
      <c r="B1071" s="103">
        <v>12.0</v>
      </c>
      <c r="C1071" s="102" t="s">
        <v>131</v>
      </c>
      <c r="D1071" s="102">
        <v>23.0</v>
      </c>
      <c r="E1071" s="102" t="s">
        <v>6858</v>
      </c>
      <c r="F1071" s="102">
        <v>4440.0</v>
      </c>
      <c r="G1071" s="102">
        <v>72.0</v>
      </c>
      <c r="H1071" s="102"/>
      <c r="I1071" s="102"/>
      <c r="J1071" s="102"/>
      <c r="K1071" s="102"/>
      <c r="L1071" s="102"/>
      <c r="M1071" s="102"/>
      <c r="N1071" s="102"/>
      <c r="O1071" s="102"/>
      <c r="P1071" s="102"/>
      <c r="Q1071" s="102"/>
      <c r="R1071" s="102"/>
      <c r="S1071" s="102"/>
      <c r="T1071" s="102"/>
      <c r="U1071" s="102"/>
      <c r="V1071" s="102"/>
      <c r="W1071" s="102"/>
      <c r="X1071" s="102"/>
      <c r="Y1071" s="102"/>
      <c r="Z1071" s="102"/>
      <c r="AA1071" s="102"/>
      <c r="AB1071" s="102"/>
    </row>
    <row r="1072" ht="12.75" customHeight="1">
      <c r="A1072" s="102">
        <v>44.0</v>
      </c>
      <c r="B1072" s="103">
        <v>13.0</v>
      </c>
      <c r="C1072" s="102" t="s">
        <v>131</v>
      </c>
      <c r="D1072" s="102">
        <v>23.0</v>
      </c>
      <c r="E1072" s="102" t="s">
        <v>6858</v>
      </c>
      <c r="F1072" s="102">
        <v>4000.0</v>
      </c>
      <c r="G1072" s="102">
        <v>73.0</v>
      </c>
      <c r="H1072" s="102"/>
      <c r="I1072" s="102"/>
      <c r="J1072" s="102"/>
      <c r="K1072" s="102"/>
      <c r="L1072" s="102"/>
      <c r="M1072" s="102"/>
      <c r="N1072" s="102"/>
      <c r="O1072" s="102"/>
      <c r="P1072" s="102"/>
      <c r="Q1072" s="102"/>
      <c r="R1072" s="102"/>
      <c r="S1072" s="102"/>
      <c r="T1072" s="102"/>
      <c r="U1072" s="102"/>
      <c r="V1072" s="102"/>
      <c r="W1072" s="102"/>
      <c r="X1072" s="102"/>
      <c r="Y1072" s="102"/>
      <c r="Z1072" s="102"/>
      <c r="AA1072" s="102"/>
      <c r="AB1072" s="102"/>
    </row>
    <row r="1073" ht="12.75" customHeight="1">
      <c r="A1073" s="102">
        <v>42.0</v>
      </c>
      <c r="B1073" s="103">
        <v>13.0</v>
      </c>
      <c r="C1073" s="102" t="s">
        <v>131</v>
      </c>
      <c r="D1073" s="102">
        <v>25.0</v>
      </c>
      <c r="E1073" s="102" t="s">
        <v>6858</v>
      </c>
      <c r="F1073" s="102">
        <v>7500.0</v>
      </c>
      <c r="G1073" s="102">
        <v>88.0</v>
      </c>
      <c r="H1073" s="102"/>
      <c r="I1073" s="102"/>
      <c r="J1073" s="102"/>
      <c r="K1073" s="102"/>
      <c r="L1073" s="102"/>
      <c r="M1073" s="102"/>
      <c r="N1073" s="102"/>
      <c r="O1073" s="102"/>
      <c r="P1073" s="102"/>
      <c r="Q1073" s="102"/>
      <c r="R1073" s="102"/>
      <c r="S1073" s="102"/>
      <c r="T1073" s="102"/>
      <c r="U1073" s="102"/>
      <c r="V1073" s="102"/>
      <c r="W1073" s="102"/>
      <c r="X1073" s="102"/>
      <c r="Y1073" s="102"/>
      <c r="Z1073" s="102"/>
      <c r="AA1073" s="102"/>
      <c r="AB1073" s="102"/>
    </row>
    <row r="1074" ht="12.75" customHeight="1">
      <c r="A1074" s="102">
        <v>48.0</v>
      </c>
      <c r="B1074" s="103">
        <v>14.0</v>
      </c>
      <c r="C1074" s="102" t="s">
        <v>131</v>
      </c>
      <c r="D1074" s="102">
        <v>115.0</v>
      </c>
      <c r="E1074" s="102" t="s">
        <v>6858</v>
      </c>
      <c r="F1074" s="102">
        <v>4860.0</v>
      </c>
      <c r="G1074" s="102">
        <v>79.0</v>
      </c>
      <c r="H1074" s="102"/>
      <c r="I1074" s="102"/>
      <c r="J1074" s="102"/>
      <c r="K1074" s="102"/>
      <c r="L1074" s="102"/>
      <c r="M1074" s="102"/>
      <c r="N1074" s="102"/>
      <c r="O1074" s="102"/>
      <c r="P1074" s="102"/>
      <c r="Q1074" s="102"/>
      <c r="R1074" s="102"/>
      <c r="S1074" s="102"/>
      <c r="T1074" s="102"/>
      <c r="U1074" s="102"/>
      <c r="V1074" s="102"/>
      <c r="W1074" s="102"/>
      <c r="X1074" s="102"/>
      <c r="Y1074" s="102"/>
      <c r="Z1074" s="102"/>
      <c r="AA1074" s="102"/>
      <c r="AB1074" s="102"/>
    </row>
    <row r="1075" ht="12.75" customHeight="1">
      <c r="A1075" s="102">
        <v>49.0</v>
      </c>
      <c r="B1075" s="103">
        <v>14.0</v>
      </c>
      <c r="C1075" s="102" t="s">
        <v>131</v>
      </c>
      <c r="D1075" s="102">
        <v>115.0</v>
      </c>
      <c r="E1075" s="102" t="s">
        <v>6858</v>
      </c>
      <c r="F1075" s="102">
        <v>4550.0</v>
      </c>
      <c r="G1075" s="102">
        <v>74.0</v>
      </c>
      <c r="H1075" s="102"/>
      <c r="I1075" s="102"/>
      <c r="J1075" s="102"/>
      <c r="K1075" s="102"/>
      <c r="L1075" s="102"/>
      <c r="M1075" s="102"/>
      <c r="N1075" s="102"/>
      <c r="O1075" s="102"/>
      <c r="P1075" s="102"/>
      <c r="Q1075" s="102"/>
      <c r="R1075" s="102"/>
      <c r="S1075" s="102"/>
      <c r="T1075" s="102"/>
      <c r="U1075" s="102"/>
      <c r="V1075" s="102"/>
      <c r="W1075" s="102"/>
      <c r="X1075" s="102"/>
      <c r="Y1075" s="102"/>
      <c r="Z1075" s="102"/>
      <c r="AA1075" s="102"/>
      <c r="AB1075" s="102"/>
    </row>
    <row r="1076" ht="12.75" customHeight="1">
      <c r="A1076" s="102">
        <v>55.0</v>
      </c>
      <c r="B1076" s="103">
        <v>15.0</v>
      </c>
      <c r="C1076" s="102" t="s">
        <v>131</v>
      </c>
      <c r="D1076" s="102">
        <v>23.0</v>
      </c>
      <c r="E1076" s="102" t="s">
        <v>6858</v>
      </c>
      <c r="F1076" s="102">
        <v>4900.0</v>
      </c>
      <c r="G1076" s="102">
        <v>80.0</v>
      </c>
      <c r="H1076" s="102"/>
      <c r="I1076" s="102"/>
      <c r="J1076" s="102"/>
      <c r="K1076" s="102"/>
      <c r="L1076" s="102"/>
      <c r="M1076" s="102"/>
      <c r="N1076" s="102"/>
      <c r="O1076" s="102"/>
      <c r="P1076" s="102"/>
      <c r="Q1076" s="102"/>
      <c r="R1076" s="102"/>
      <c r="S1076" s="102"/>
      <c r="T1076" s="102"/>
      <c r="U1076" s="102"/>
      <c r="V1076" s="102"/>
      <c r="W1076" s="102"/>
      <c r="X1076" s="102"/>
      <c r="Y1076" s="102"/>
      <c r="Z1076" s="102"/>
      <c r="AA1076" s="102"/>
      <c r="AB1076" s="102"/>
    </row>
    <row r="1077" ht="12.75" customHeight="1">
      <c r="A1077" s="102">
        <v>64.0</v>
      </c>
      <c r="B1077" s="103">
        <v>16.0</v>
      </c>
      <c r="C1077" s="102" t="s">
        <v>131</v>
      </c>
      <c r="D1077" s="102">
        <v>110.0</v>
      </c>
      <c r="E1077" s="102" t="s">
        <v>6858</v>
      </c>
      <c r="F1077" s="102">
        <v>4800.0</v>
      </c>
      <c r="G1077" s="102">
        <v>77.0</v>
      </c>
      <c r="H1077" s="102"/>
      <c r="I1077" s="102"/>
      <c r="J1077" s="102"/>
      <c r="K1077" s="102"/>
      <c r="L1077" s="102"/>
      <c r="M1077" s="102"/>
      <c r="N1077" s="102"/>
      <c r="O1077" s="102"/>
      <c r="P1077" s="102"/>
      <c r="Q1077" s="102"/>
      <c r="R1077" s="102"/>
      <c r="S1077" s="102"/>
      <c r="T1077" s="102"/>
      <c r="U1077" s="102"/>
      <c r="V1077" s="102"/>
      <c r="W1077" s="102"/>
      <c r="X1077" s="102"/>
      <c r="Y1077" s="102"/>
      <c r="Z1077" s="102"/>
      <c r="AA1077" s="102"/>
      <c r="AB1077" s="102"/>
    </row>
    <row r="1078" ht="12.75" customHeight="1">
      <c r="A1078" s="102">
        <v>65.0</v>
      </c>
      <c r="B1078" s="103">
        <v>16.0</v>
      </c>
      <c r="C1078" s="102" t="s">
        <v>131</v>
      </c>
      <c r="D1078" s="102">
        <v>110.0</v>
      </c>
      <c r="E1078" s="102" t="s">
        <v>6858</v>
      </c>
      <c r="F1078" s="102">
        <v>5175.0</v>
      </c>
      <c r="G1078" s="102">
        <v>78.0</v>
      </c>
      <c r="H1078" s="102"/>
      <c r="I1078" s="102"/>
      <c r="J1078" s="102"/>
      <c r="K1078" s="102"/>
      <c r="L1078" s="102"/>
      <c r="M1078" s="102"/>
      <c r="N1078" s="102"/>
      <c r="O1078" s="102"/>
      <c r="P1078" s="102"/>
      <c r="Q1078" s="102"/>
      <c r="R1078" s="102"/>
      <c r="S1078" s="102"/>
      <c r="T1078" s="102"/>
      <c r="U1078" s="102"/>
      <c r="V1078" s="102"/>
      <c r="W1078" s="102"/>
      <c r="X1078" s="102"/>
      <c r="Y1078" s="102"/>
      <c r="Z1078" s="102"/>
      <c r="AA1078" s="102"/>
      <c r="AB1078" s="102"/>
    </row>
    <row r="1079" ht="12.75" customHeight="1">
      <c r="A1079" s="102">
        <v>61.0</v>
      </c>
      <c r="B1079" s="103">
        <v>16.0</v>
      </c>
      <c r="C1079" s="102" t="s">
        <v>131</v>
      </c>
      <c r="D1079" s="102">
        <v>111.0</v>
      </c>
      <c r="E1079" s="102" t="s">
        <v>6858</v>
      </c>
      <c r="F1079" s="102">
        <v>6500.0</v>
      </c>
      <c r="G1079" s="102">
        <v>81.0</v>
      </c>
      <c r="H1079" s="102"/>
      <c r="I1079" s="102"/>
      <c r="J1079" s="102"/>
      <c r="K1079" s="102"/>
      <c r="L1079" s="102"/>
      <c r="M1079" s="102"/>
      <c r="N1079" s="102"/>
      <c r="O1079" s="102"/>
      <c r="P1079" s="102"/>
      <c r="Q1079" s="102"/>
      <c r="R1079" s="102"/>
      <c r="S1079" s="102"/>
      <c r="T1079" s="102"/>
      <c r="U1079" s="102"/>
      <c r="V1079" s="102"/>
      <c r="W1079" s="102"/>
      <c r="X1079" s="102"/>
      <c r="Y1079" s="102"/>
      <c r="Z1079" s="102"/>
      <c r="AA1079" s="102"/>
      <c r="AB1079" s="102"/>
    </row>
    <row r="1080" ht="12.75" customHeight="1">
      <c r="A1080" s="102">
        <v>60.0</v>
      </c>
      <c r="B1080" s="103">
        <v>16.0</v>
      </c>
      <c r="C1080" s="102" t="s">
        <v>131</v>
      </c>
      <c r="D1080" s="102">
        <v>114.0</v>
      </c>
      <c r="E1080" s="102" t="s">
        <v>6858</v>
      </c>
      <c r="F1080" s="102">
        <v>4800.0</v>
      </c>
      <c r="G1080" s="102">
        <v>76.0</v>
      </c>
      <c r="H1080" s="102"/>
      <c r="I1080" s="102"/>
      <c r="J1080" s="102"/>
      <c r="K1080" s="102"/>
      <c r="L1080" s="102"/>
      <c r="M1080" s="102"/>
      <c r="N1080" s="102"/>
      <c r="O1080" s="102"/>
      <c r="P1080" s="102"/>
      <c r="Q1080" s="102"/>
      <c r="R1080" s="102"/>
      <c r="S1080" s="102"/>
      <c r="T1080" s="102"/>
      <c r="U1080" s="102"/>
      <c r="V1080" s="102"/>
      <c r="W1080" s="102"/>
      <c r="X1080" s="102"/>
      <c r="Y1080" s="102"/>
      <c r="Z1080" s="102"/>
      <c r="AA1080" s="102"/>
      <c r="AB1080" s="102"/>
    </row>
    <row r="1081" ht="12.75" customHeight="1">
      <c r="A1081" s="102">
        <v>63.0</v>
      </c>
      <c r="B1081" s="103">
        <v>16.0</v>
      </c>
      <c r="C1081" s="102" t="s">
        <v>131</v>
      </c>
      <c r="D1081" s="102">
        <v>117.0</v>
      </c>
      <c r="E1081" s="102" t="s">
        <v>6858</v>
      </c>
      <c r="F1081" s="102">
        <v>4650.0</v>
      </c>
      <c r="G1081" s="102">
        <v>76.0</v>
      </c>
      <c r="H1081" s="102"/>
      <c r="I1081" s="102"/>
      <c r="J1081" s="102"/>
      <c r="K1081" s="102"/>
      <c r="L1081" s="102"/>
      <c r="M1081" s="102"/>
      <c r="N1081" s="102"/>
      <c r="O1081" s="102"/>
      <c r="P1081" s="102"/>
      <c r="Q1081" s="102"/>
      <c r="R1081" s="102"/>
      <c r="S1081" s="102"/>
      <c r="T1081" s="102"/>
      <c r="U1081" s="102"/>
      <c r="V1081" s="102"/>
      <c r="W1081" s="102"/>
      <c r="X1081" s="102"/>
      <c r="Y1081" s="102"/>
      <c r="Z1081" s="102"/>
      <c r="AA1081" s="102"/>
      <c r="AB1081" s="102"/>
    </row>
    <row r="1082" ht="12.75" customHeight="1">
      <c r="A1082" s="102">
        <v>57.0</v>
      </c>
      <c r="B1082" s="103">
        <v>16.0</v>
      </c>
      <c r="C1082" s="102" t="s">
        <v>131</v>
      </c>
      <c r="D1082" s="102">
        <v>123.0</v>
      </c>
      <c r="E1082" s="102" t="s">
        <v>6858</v>
      </c>
      <c r="F1082" s="102">
        <v>4950.0</v>
      </c>
      <c r="G1082" s="102">
        <v>75.0</v>
      </c>
      <c r="H1082" s="102"/>
      <c r="I1082" s="102"/>
      <c r="J1082" s="102"/>
      <c r="K1082" s="102"/>
      <c r="L1082" s="102"/>
      <c r="M1082" s="102"/>
      <c r="N1082" s="102"/>
      <c r="O1082" s="102"/>
      <c r="P1082" s="102"/>
      <c r="Q1082" s="102"/>
      <c r="R1082" s="102"/>
      <c r="S1082" s="102"/>
      <c r="T1082" s="102"/>
      <c r="U1082" s="102"/>
      <c r="V1082" s="102"/>
      <c r="W1082" s="102"/>
      <c r="X1082" s="102"/>
      <c r="Y1082" s="102"/>
      <c r="Z1082" s="102"/>
      <c r="AA1082" s="102"/>
      <c r="AB1082" s="102"/>
    </row>
    <row r="1083" ht="12.75" customHeight="1">
      <c r="A1083" s="102">
        <v>58.0</v>
      </c>
      <c r="B1083" s="103">
        <v>16.0</v>
      </c>
      <c r="C1083" s="102" t="s">
        <v>131</v>
      </c>
      <c r="D1083" s="102">
        <v>20.0</v>
      </c>
      <c r="E1083" s="102" t="s">
        <v>6858</v>
      </c>
      <c r="F1083" s="102">
        <v>4000.0</v>
      </c>
      <c r="G1083" s="102">
        <v>72.0</v>
      </c>
      <c r="H1083" s="102"/>
      <c r="I1083" s="102"/>
      <c r="J1083" s="102"/>
      <c r="K1083" s="102"/>
      <c r="L1083" s="102"/>
      <c r="M1083" s="102"/>
      <c r="N1083" s="102"/>
      <c r="O1083" s="102"/>
      <c r="P1083" s="102"/>
      <c r="Q1083" s="102"/>
      <c r="R1083" s="102"/>
      <c r="S1083" s="102"/>
      <c r="T1083" s="102"/>
      <c r="U1083" s="102"/>
      <c r="V1083" s="102"/>
      <c r="W1083" s="102"/>
      <c r="X1083" s="102"/>
      <c r="Y1083" s="102"/>
      <c r="Z1083" s="102"/>
      <c r="AA1083" s="102"/>
      <c r="AB1083" s="102"/>
    </row>
    <row r="1084" ht="12.75" customHeight="1">
      <c r="A1084" s="102">
        <v>56.0</v>
      </c>
      <c r="B1084" s="103">
        <v>16.0</v>
      </c>
      <c r="C1084" s="102" t="s">
        <v>131</v>
      </c>
      <c r="D1084" s="102">
        <v>26.0</v>
      </c>
      <c r="E1084" s="102" t="s">
        <v>6858</v>
      </c>
      <c r="F1084" s="102">
        <v>4500.0</v>
      </c>
      <c r="G1084" s="102">
        <v>76.0</v>
      </c>
      <c r="H1084" s="102"/>
      <c r="I1084" s="102"/>
      <c r="J1084" s="102"/>
      <c r="K1084" s="102"/>
      <c r="L1084" s="102"/>
      <c r="M1084" s="102"/>
      <c r="N1084" s="102"/>
      <c r="O1084" s="102"/>
      <c r="P1084" s="102"/>
      <c r="Q1084" s="102"/>
      <c r="R1084" s="102"/>
      <c r="S1084" s="102"/>
      <c r="T1084" s="102"/>
      <c r="U1084" s="102"/>
      <c r="V1084" s="102"/>
      <c r="W1084" s="102"/>
      <c r="X1084" s="102"/>
      <c r="Y1084" s="102"/>
      <c r="Z1084" s="102"/>
      <c r="AA1084" s="102"/>
      <c r="AB1084" s="102"/>
    </row>
    <row r="1085" ht="12.75" customHeight="1">
      <c r="A1085" s="102">
        <v>62.0</v>
      </c>
      <c r="B1085" s="103">
        <v>16.0</v>
      </c>
      <c r="C1085" s="102" t="s">
        <v>131</v>
      </c>
      <c r="D1085" s="102">
        <v>26.0</v>
      </c>
      <c r="E1085" s="102" t="s">
        <v>6858</v>
      </c>
      <c r="F1085" s="102">
        <v>5000.0</v>
      </c>
      <c r="G1085" s="102">
        <v>74.0</v>
      </c>
      <c r="H1085" s="102"/>
      <c r="I1085" s="102"/>
      <c r="J1085" s="102"/>
      <c r="K1085" s="102"/>
      <c r="L1085" s="102"/>
      <c r="M1085" s="102"/>
      <c r="N1085" s="102"/>
      <c r="O1085" s="102"/>
      <c r="P1085" s="102"/>
      <c r="Q1085" s="102"/>
      <c r="R1085" s="102"/>
      <c r="S1085" s="102"/>
      <c r="T1085" s="102"/>
      <c r="U1085" s="102"/>
      <c r="V1085" s="102"/>
      <c r="W1085" s="102"/>
      <c r="X1085" s="102"/>
      <c r="Y1085" s="102"/>
      <c r="Z1085" s="102"/>
      <c r="AA1085" s="102"/>
      <c r="AB1085" s="102"/>
    </row>
    <row r="1086" ht="12.75" customHeight="1">
      <c r="A1086" s="102">
        <v>59.0</v>
      </c>
      <c r="B1086" s="103">
        <v>16.0</v>
      </c>
      <c r="C1086" s="102" t="s">
        <v>131</v>
      </c>
      <c r="D1086" s="102">
        <v>27.0</v>
      </c>
      <c r="E1086" s="102" t="s">
        <v>6858</v>
      </c>
      <c r="F1086" s="102">
        <v>5000.0</v>
      </c>
      <c r="G1086" s="102">
        <v>78.0</v>
      </c>
      <c r="H1086" s="102"/>
      <c r="I1086" s="102"/>
      <c r="J1086" s="102"/>
      <c r="K1086" s="102"/>
      <c r="L1086" s="102"/>
      <c r="M1086" s="102"/>
      <c r="N1086" s="102"/>
      <c r="O1086" s="102"/>
      <c r="P1086" s="102"/>
      <c r="Q1086" s="102"/>
      <c r="R1086" s="102"/>
      <c r="S1086" s="102"/>
      <c r="T1086" s="102"/>
      <c r="U1086" s="102"/>
      <c r="V1086" s="102"/>
      <c r="W1086" s="102"/>
      <c r="X1086" s="102"/>
      <c r="Y1086" s="102"/>
      <c r="Z1086" s="102"/>
      <c r="AA1086" s="102"/>
      <c r="AB1086" s="102"/>
    </row>
    <row r="1087" ht="12.75" customHeight="1">
      <c r="A1087" s="102">
        <v>66.0</v>
      </c>
      <c r="B1087" s="103">
        <v>16.0</v>
      </c>
      <c r="C1087" s="102" t="s">
        <v>131</v>
      </c>
      <c r="D1087" s="102">
        <v>28.0</v>
      </c>
      <c r="E1087" s="102" t="s">
        <v>6858</v>
      </c>
      <c r="F1087" s="102">
        <v>4155.0</v>
      </c>
      <c r="G1087" s="102">
        <v>74.0</v>
      </c>
      <c r="H1087" s="102"/>
      <c r="I1087" s="102"/>
      <c r="J1087" s="102"/>
      <c r="K1087" s="102"/>
      <c r="L1087" s="102"/>
      <c r="M1087" s="102"/>
      <c r="N1087" s="102"/>
      <c r="O1087" s="102"/>
      <c r="P1087" s="102"/>
      <c r="Q1087" s="102"/>
      <c r="R1087" s="102"/>
      <c r="S1087" s="102"/>
      <c r="T1087" s="102"/>
      <c r="U1087" s="102"/>
      <c r="V1087" s="102"/>
      <c r="W1087" s="102"/>
      <c r="X1087" s="102"/>
      <c r="Y1087" s="102"/>
      <c r="Z1087" s="102"/>
      <c r="AA1087" s="102"/>
      <c r="AB1087" s="102"/>
    </row>
    <row r="1088" ht="12.75" customHeight="1">
      <c r="A1088" s="102">
        <v>74.0</v>
      </c>
      <c r="B1088" s="103">
        <v>18.0</v>
      </c>
      <c r="C1088" s="102" t="s">
        <v>131</v>
      </c>
      <c r="D1088" s="102">
        <v>109.0</v>
      </c>
      <c r="E1088" s="102" t="s">
        <v>6858</v>
      </c>
      <c r="F1088" s="102">
        <v>5800.0</v>
      </c>
      <c r="G1088" s="102">
        <v>77.0</v>
      </c>
      <c r="H1088" s="102"/>
      <c r="I1088" s="102"/>
      <c r="J1088" s="102"/>
      <c r="K1088" s="102"/>
      <c r="L1088" s="102"/>
      <c r="M1088" s="102"/>
      <c r="N1088" s="102"/>
      <c r="O1088" s="102"/>
      <c r="P1088" s="102"/>
      <c r="Q1088" s="102"/>
      <c r="R1088" s="102"/>
      <c r="S1088" s="102"/>
      <c r="T1088" s="102"/>
      <c r="U1088" s="102"/>
      <c r="V1088" s="102"/>
      <c r="W1088" s="102"/>
      <c r="X1088" s="102"/>
      <c r="Y1088" s="102"/>
      <c r="Z1088" s="102"/>
      <c r="AA1088" s="102"/>
      <c r="AB1088" s="102"/>
    </row>
    <row r="1089" ht="12.75" customHeight="1">
      <c r="A1089" s="102">
        <v>72.0</v>
      </c>
      <c r="B1089" s="103">
        <v>18.0</v>
      </c>
      <c r="C1089" s="102" t="s">
        <v>131</v>
      </c>
      <c r="D1089" s="102">
        <v>111.0</v>
      </c>
      <c r="E1089" s="102" t="s">
        <v>6858</v>
      </c>
      <c r="F1089" s="102">
        <v>5100.0</v>
      </c>
      <c r="G1089" s="102">
        <v>81.0</v>
      </c>
      <c r="H1089" s="102"/>
      <c r="I1089" s="102"/>
      <c r="J1089" s="102"/>
      <c r="K1089" s="102"/>
      <c r="L1089" s="102"/>
      <c r="M1089" s="102"/>
      <c r="N1089" s="102"/>
      <c r="O1089" s="102"/>
      <c r="P1089" s="102"/>
      <c r="Q1089" s="102"/>
      <c r="R1089" s="102"/>
      <c r="S1089" s="102"/>
      <c r="T1089" s="102"/>
      <c r="U1089" s="102"/>
      <c r="V1089" s="102"/>
      <c r="W1089" s="102"/>
      <c r="X1089" s="102"/>
      <c r="Y1089" s="102"/>
      <c r="Z1089" s="102"/>
      <c r="AA1089" s="102"/>
      <c r="AB1089" s="102"/>
    </row>
    <row r="1090" ht="12.75" customHeight="1">
      <c r="A1090" s="102">
        <v>73.0</v>
      </c>
      <c r="B1090" s="103">
        <v>18.0</v>
      </c>
      <c r="C1090" s="102" t="s">
        <v>131</v>
      </c>
      <c r="D1090" s="102">
        <v>111.0</v>
      </c>
      <c r="E1090" s="102" t="s">
        <v>6858</v>
      </c>
      <c r="F1090" s="102">
        <v>5100.0</v>
      </c>
      <c r="G1090" s="102">
        <v>74.0</v>
      </c>
      <c r="H1090" s="102"/>
      <c r="I1090" s="102"/>
      <c r="J1090" s="102"/>
      <c r="K1090" s="102"/>
      <c r="L1090" s="102"/>
      <c r="M1090" s="102"/>
      <c r="N1090" s="102"/>
      <c r="O1090" s="102"/>
      <c r="P1090" s="102"/>
      <c r="Q1090" s="102"/>
      <c r="R1090" s="102"/>
      <c r="S1090" s="102"/>
      <c r="T1090" s="102"/>
      <c r="U1090" s="102"/>
      <c r="V1090" s="102"/>
      <c r="W1090" s="102"/>
      <c r="X1090" s="102"/>
      <c r="Y1090" s="102"/>
      <c r="Z1090" s="102"/>
      <c r="AA1090" s="102"/>
      <c r="AB1090" s="102"/>
    </row>
    <row r="1091" ht="12.75" customHeight="1">
      <c r="A1091" s="102">
        <v>70.0</v>
      </c>
      <c r="B1091" s="103">
        <v>18.0</v>
      </c>
      <c r="C1091" s="102" t="s">
        <v>131</v>
      </c>
      <c r="D1091" s="102">
        <v>115.0</v>
      </c>
      <c r="E1091" s="102" t="s">
        <v>6858</v>
      </c>
      <c r="F1091" s="102">
        <v>5200.0</v>
      </c>
      <c r="G1091" s="102">
        <v>74.0</v>
      </c>
      <c r="H1091" s="102"/>
      <c r="I1091" s="102"/>
      <c r="J1091" s="102"/>
      <c r="K1091" s="102"/>
      <c r="L1091" s="102"/>
      <c r="M1091" s="102"/>
      <c r="N1091" s="102"/>
      <c r="O1091" s="102"/>
      <c r="P1091" s="102"/>
      <c r="Q1091" s="102"/>
      <c r="R1091" s="102"/>
      <c r="S1091" s="102"/>
      <c r="T1091" s="102"/>
      <c r="U1091" s="102"/>
      <c r="V1091" s="102"/>
      <c r="W1091" s="102"/>
      <c r="X1091" s="102"/>
      <c r="Y1091" s="102"/>
      <c r="Z1091" s="102"/>
      <c r="AA1091" s="102"/>
      <c r="AB1091" s="102"/>
    </row>
    <row r="1092" ht="12.75" customHeight="1">
      <c r="A1092" s="102">
        <v>71.0</v>
      </c>
      <c r="B1092" s="103">
        <v>18.0</v>
      </c>
      <c r="C1092" s="102" t="s">
        <v>131</v>
      </c>
      <c r="D1092" s="102">
        <v>115.0</v>
      </c>
      <c r="E1092" s="102" t="s">
        <v>6858</v>
      </c>
      <c r="F1092" s="102">
        <v>4900.0</v>
      </c>
      <c r="G1092" s="102">
        <v>77.0</v>
      </c>
      <c r="H1092" s="102"/>
      <c r="I1092" s="102"/>
      <c r="J1092" s="102"/>
      <c r="K1092" s="102"/>
      <c r="L1092" s="102"/>
      <c r="M1092" s="102"/>
      <c r="N1092" s="102"/>
      <c r="O1092" s="102"/>
      <c r="P1092" s="102"/>
      <c r="Q1092" s="102"/>
      <c r="R1092" s="102"/>
      <c r="S1092" s="102"/>
      <c r="T1092" s="102"/>
      <c r="U1092" s="102"/>
      <c r="V1092" s="102"/>
      <c r="W1092" s="102"/>
      <c r="X1092" s="102"/>
      <c r="Y1092" s="102"/>
      <c r="Z1092" s="102"/>
      <c r="AA1092" s="102"/>
      <c r="AB1092" s="102"/>
    </row>
    <row r="1093" ht="12.75" customHeight="1">
      <c r="A1093" s="102">
        <v>69.0</v>
      </c>
      <c r="B1093" s="103">
        <v>18.0</v>
      </c>
      <c r="C1093" s="102" t="s">
        <v>131</v>
      </c>
      <c r="D1093" s="102">
        <v>117.0</v>
      </c>
      <c r="E1093" s="102" t="s">
        <v>6858</v>
      </c>
      <c r="F1093" s="102">
        <v>4900.0</v>
      </c>
      <c r="G1093" s="102">
        <v>77.0</v>
      </c>
      <c r="H1093" s="102"/>
      <c r="I1093" s="102"/>
      <c r="J1093" s="102"/>
      <c r="K1093" s="102"/>
      <c r="L1093" s="102"/>
      <c r="M1093" s="102"/>
      <c r="N1093" s="102"/>
      <c r="O1093" s="102"/>
      <c r="P1093" s="102"/>
      <c r="Q1093" s="102"/>
      <c r="R1093" s="102"/>
      <c r="S1093" s="102"/>
      <c r="T1093" s="102"/>
      <c r="U1093" s="102"/>
      <c r="V1093" s="102"/>
      <c r="W1093" s="102"/>
      <c r="X1093" s="102"/>
      <c r="Y1093" s="102"/>
      <c r="Z1093" s="102"/>
      <c r="AA1093" s="102"/>
      <c r="AB1093" s="102"/>
    </row>
    <row r="1094" ht="12.75" customHeight="1">
      <c r="A1094" s="102">
        <v>76.0</v>
      </c>
      <c r="B1094" s="103">
        <v>18.0</v>
      </c>
      <c r="C1094" s="102" t="s">
        <v>131</v>
      </c>
      <c r="D1094" s="102">
        <v>20.0</v>
      </c>
      <c r="E1094" s="102" t="s">
        <v>6858</v>
      </c>
      <c r="F1094" s="102">
        <v>4600.0</v>
      </c>
      <c r="G1094" s="102">
        <v>75.0</v>
      </c>
      <c r="H1094" s="102"/>
      <c r="I1094" s="102"/>
      <c r="J1094" s="102"/>
      <c r="K1094" s="102"/>
      <c r="L1094" s="102"/>
      <c r="M1094" s="102"/>
      <c r="N1094" s="102"/>
      <c r="O1094" s="102"/>
      <c r="P1094" s="102"/>
      <c r="Q1094" s="102"/>
      <c r="R1094" s="102"/>
      <c r="S1094" s="102"/>
      <c r="T1094" s="102"/>
      <c r="U1094" s="102"/>
      <c r="V1094" s="102"/>
      <c r="W1094" s="102"/>
      <c r="X1094" s="102"/>
      <c r="Y1094" s="102"/>
      <c r="Z1094" s="102"/>
      <c r="AA1094" s="102"/>
      <c r="AB1094" s="102"/>
    </row>
    <row r="1095" ht="12.75" customHeight="1">
      <c r="A1095" s="102">
        <v>77.0</v>
      </c>
      <c r="B1095" s="103">
        <v>18.0</v>
      </c>
      <c r="C1095" s="102" t="s">
        <v>131</v>
      </c>
      <c r="D1095" s="102">
        <v>20.0</v>
      </c>
      <c r="E1095" s="102" t="s">
        <v>6858</v>
      </c>
      <c r="F1095" s="102">
        <v>4500.0</v>
      </c>
      <c r="G1095" s="102">
        <v>76.0</v>
      </c>
      <c r="H1095" s="102"/>
      <c r="I1095" s="102"/>
      <c r="J1095" s="102"/>
      <c r="K1095" s="102"/>
      <c r="L1095" s="102"/>
      <c r="M1095" s="102"/>
      <c r="N1095" s="102"/>
      <c r="O1095" s="102"/>
      <c r="P1095" s="102"/>
      <c r="Q1095" s="102"/>
      <c r="R1095" s="102"/>
      <c r="S1095" s="102"/>
      <c r="T1095" s="102"/>
      <c r="U1095" s="102"/>
      <c r="V1095" s="102"/>
      <c r="W1095" s="102"/>
      <c r="X1095" s="102"/>
      <c r="Y1095" s="102"/>
      <c r="Z1095" s="102"/>
      <c r="AA1095" s="102"/>
      <c r="AB1095" s="102"/>
    </row>
    <row r="1096" ht="12.75" customHeight="1">
      <c r="A1096" s="102">
        <v>68.0</v>
      </c>
      <c r="B1096" s="103">
        <v>18.0</v>
      </c>
      <c r="C1096" s="102" t="s">
        <v>131</v>
      </c>
      <c r="D1096" s="102">
        <v>21.0</v>
      </c>
      <c r="E1096" s="102" t="s">
        <v>6858</v>
      </c>
      <c r="F1096" s="102">
        <v>4500.0</v>
      </c>
      <c r="G1096" s="102">
        <v>75.0</v>
      </c>
      <c r="H1096" s="102"/>
      <c r="I1096" s="102"/>
      <c r="J1096" s="102"/>
      <c r="K1096" s="102"/>
      <c r="L1096" s="102"/>
      <c r="M1096" s="102"/>
      <c r="N1096" s="102"/>
      <c r="O1096" s="102"/>
      <c r="P1096" s="102"/>
      <c r="Q1096" s="102"/>
      <c r="R1096" s="102"/>
      <c r="S1096" s="102"/>
      <c r="T1096" s="102"/>
      <c r="U1096" s="102"/>
      <c r="V1096" s="102"/>
      <c r="W1096" s="102"/>
      <c r="X1096" s="102"/>
      <c r="Y1096" s="102"/>
      <c r="Z1096" s="102"/>
      <c r="AA1096" s="102"/>
      <c r="AB1096" s="102"/>
    </row>
    <row r="1097" ht="12.75" customHeight="1">
      <c r="A1097" s="102">
        <v>75.0</v>
      </c>
      <c r="B1097" s="103">
        <v>18.0</v>
      </c>
      <c r="C1097" s="102" t="s">
        <v>131</v>
      </c>
      <c r="D1097" s="102">
        <v>21.0</v>
      </c>
      <c r="E1097" s="102" t="s">
        <v>6858</v>
      </c>
      <c r="F1097" s="102">
        <v>5550.0</v>
      </c>
      <c r="G1097" s="102">
        <v>78.0</v>
      </c>
      <c r="H1097" s="102"/>
      <c r="I1097" s="102"/>
      <c r="J1097" s="102"/>
      <c r="K1097" s="102"/>
      <c r="L1097" s="102"/>
      <c r="M1097" s="102"/>
      <c r="N1097" s="102"/>
      <c r="O1097" s="102"/>
      <c r="P1097" s="102"/>
      <c r="Q1097" s="102"/>
      <c r="R1097" s="102"/>
      <c r="S1097" s="102"/>
      <c r="T1097" s="102"/>
      <c r="U1097" s="102"/>
      <c r="V1097" s="102"/>
      <c r="W1097" s="102"/>
      <c r="X1097" s="102"/>
      <c r="Y1097" s="102"/>
      <c r="Z1097" s="102"/>
      <c r="AA1097" s="102"/>
      <c r="AB1097" s="102"/>
    </row>
    <row r="1098" ht="12.75" customHeight="1">
      <c r="A1098" s="102">
        <v>67.0</v>
      </c>
      <c r="B1098" s="103">
        <v>18.0</v>
      </c>
      <c r="C1098" s="102" t="s">
        <v>131</v>
      </c>
      <c r="D1098" s="102">
        <v>25.0</v>
      </c>
      <c r="E1098" s="102" t="s">
        <v>6858</v>
      </c>
      <c r="F1098" s="102">
        <v>3000.0</v>
      </c>
      <c r="G1098" s="102">
        <v>66.0</v>
      </c>
      <c r="H1098" s="102"/>
      <c r="I1098" s="102"/>
      <c r="J1098" s="102"/>
      <c r="K1098" s="102"/>
      <c r="L1098" s="102"/>
      <c r="M1098" s="102"/>
      <c r="N1098" s="102"/>
      <c r="O1098" s="102"/>
      <c r="P1098" s="102"/>
      <c r="Q1098" s="102"/>
      <c r="R1098" s="102"/>
      <c r="S1098" s="102"/>
      <c r="T1098" s="102"/>
      <c r="U1098" s="102"/>
      <c r="V1098" s="102"/>
      <c r="W1098" s="102"/>
      <c r="X1098" s="102"/>
      <c r="Y1098" s="102"/>
      <c r="Z1098" s="102"/>
      <c r="AA1098" s="102"/>
      <c r="AB1098" s="102"/>
    </row>
    <row r="1099" ht="12.75" customHeight="1">
      <c r="A1099" s="102">
        <v>85.0</v>
      </c>
      <c r="B1099" s="103">
        <v>19.0</v>
      </c>
      <c r="C1099" s="102" t="s">
        <v>131</v>
      </c>
      <c r="D1099" s="102">
        <v>26.0</v>
      </c>
      <c r="E1099" s="102" t="s">
        <v>6858</v>
      </c>
      <c r="F1099" s="102">
        <v>4500.0</v>
      </c>
      <c r="G1099" s="102">
        <v>75.0</v>
      </c>
      <c r="H1099" s="102"/>
      <c r="I1099" s="102"/>
      <c r="J1099" s="102"/>
      <c r="K1099" s="102"/>
      <c r="L1099" s="102"/>
      <c r="M1099" s="102"/>
      <c r="N1099" s="102"/>
      <c r="O1099" s="102"/>
      <c r="P1099" s="102"/>
      <c r="Q1099" s="102"/>
      <c r="R1099" s="102"/>
      <c r="S1099" s="102"/>
      <c r="T1099" s="102"/>
      <c r="U1099" s="102"/>
      <c r="V1099" s="102"/>
      <c r="W1099" s="102"/>
      <c r="X1099" s="102"/>
      <c r="Y1099" s="102"/>
      <c r="Z1099" s="102"/>
      <c r="AA1099" s="102"/>
      <c r="AB1099" s="102"/>
    </row>
    <row r="1100" ht="12.75" customHeight="1">
      <c r="A1100" s="102">
        <v>81.0</v>
      </c>
      <c r="B1100" s="103">
        <v>19.0</v>
      </c>
      <c r="C1100" s="102" t="s">
        <v>131</v>
      </c>
      <c r="D1100" s="102">
        <v>27.0</v>
      </c>
      <c r="E1100" s="102" t="s">
        <v>6858</v>
      </c>
      <c r="F1100" s="102">
        <v>4430.0</v>
      </c>
      <c r="G1100" s="102">
        <v>72.0</v>
      </c>
      <c r="H1100" s="102"/>
      <c r="I1100" s="102"/>
      <c r="J1100" s="102"/>
      <c r="K1100" s="102"/>
      <c r="L1100" s="102"/>
      <c r="M1100" s="102"/>
      <c r="N1100" s="102"/>
      <c r="O1100" s="102"/>
      <c r="P1100" s="102"/>
      <c r="Q1100" s="102"/>
      <c r="R1100" s="102"/>
      <c r="S1100" s="102"/>
      <c r="T1100" s="102"/>
      <c r="U1100" s="102"/>
      <c r="V1100" s="102"/>
      <c r="W1100" s="102"/>
      <c r="X1100" s="102"/>
      <c r="Y1100" s="102"/>
      <c r="Z1100" s="102"/>
      <c r="AA1100" s="102"/>
      <c r="AB1100" s="102"/>
    </row>
    <row r="1101" ht="12.75" customHeight="1">
      <c r="A1101" s="102">
        <v>82.0</v>
      </c>
      <c r="B1101" s="103">
        <v>19.0</v>
      </c>
      <c r="C1101" s="102" t="s">
        <v>131</v>
      </c>
      <c r="D1101" s="102">
        <v>28.0</v>
      </c>
      <c r="E1101" s="102" t="s">
        <v>6858</v>
      </c>
      <c r="F1101" s="102">
        <v>5650.0</v>
      </c>
      <c r="G1101" s="102">
        <v>78.0</v>
      </c>
      <c r="H1101" s="102"/>
      <c r="I1101" s="102"/>
      <c r="J1101" s="102"/>
      <c r="K1101" s="102"/>
      <c r="L1101" s="102"/>
      <c r="M1101" s="102"/>
      <c r="N1101" s="102"/>
      <c r="O1101" s="102"/>
      <c r="P1101" s="102"/>
      <c r="Q1101" s="102"/>
      <c r="R1101" s="102"/>
      <c r="S1101" s="102"/>
      <c r="T1101" s="102"/>
      <c r="U1101" s="102"/>
      <c r="V1101" s="102"/>
      <c r="W1101" s="102"/>
      <c r="X1101" s="102"/>
      <c r="Y1101" s="102"/>
      <c r="Z1101" s="102"/>
      <c r="AA1101" s="102"/>
      <c r="AB1101" s="102"/>
    </row>
    <row r="1102" ht="12.75" customHeight="1">
      <c r="A1102" s="102">
        <v>92.0</v>
      </c>
      <c r="B1102" s="103">
        <v>20.0</v>
      </c>
      <c r="C1102" s="102" t="s">
        <v>131</v>
      </c>
      <c r="D1102" s="102">
        <v>115.0</v>
      </c>
      <c r="E1102" s="102" t="s">
        <v>6858</v>
      </c>
      <c r="F1102" s="102">
        <v>5550.0</v>
      </c>
      <c r="G1102" s="102">
        <v>77.0</v>
      </c>
      <c r="H1102" s="102"/>
      <c r="I1102" s="102"/>
      <c r="J1102" s="102"/>
      <c r="K1102" s="102"/>
      <c r="L1102" s="102"/>
      <c r="M1102" s="102"/>
      <c r="N1102" s="102"/>
      <c r="O1102" s="102"/>
      <c r="P1102" s="102"/>
      <c r="Q1102" s="102"/>
      <c r="R1102" s="102"/>
      <c r="S1102" s="102"/>
      <c r="T1102" s="102"/>
      <c r="U1102" s="102"/>
      <c r="V1102" s="102"/>
      <c r="W1102" s="102"/>
      <c r="X1102" s="102"/>
      <c r="Y1102" s="102"/>
      <c r="Z1102" s="102"/>
      <c r="AA1102" s="102"/>
      <c r="AB1102" s="102"/>
    </row>
    <row r="1103" ht="12.75" customHeight="1">
      <c r="A1103" s="102">
        <v>93.0</v>
      </c>
      <c r="B1103" s="103">
        <v>21.0</v>
      </c>
      <c r="C1103" s="102" t="s">
        <v>131</v>
      </c>
      <c r="D1103" s="102">
        <v>123.0</v>
      </c>
      <c r="E1103" s="102" t="s">
        <v>6858</v>
      </c>
      <c r="F1103" s="102">
        <v>5055.0</v>
      </c>
      <c r="G1103" s="102">
        <v>75.0</v>
      </c>
      <c r="H1103" s="102"/>
      <c r="I1103" s="102"/>
      <c r="J1103" s="102"/>
      <c r="K1103" s="102"/>
      <c r="L1103" s="102"/>
      <c r="M1103" s="102"/>
      <c r="N1103" s="102"/>
      <c r="O1103" s="102"/>
      <c r="P1103" s="102"/>
      <c r="Q1103" s="102"/>
      <c r="R1103" s="102"/>
      <c r="S1103" s="102"/>
      <c r="T1103" s="102"/>
      <c r="U1103" s="102"/>
      <c r="V1103" s="102"/>
      <c r="W1103" s="102"/>
      <c r="X1103" s="102"/>
      <c r="Y1103" s="102"/>
      <c r="Z1103" s="102"/>
      <c r="AA1103" s="102"/>
      <c r="AB1103" s="102"/>
    </row>
    <row r="1104" ht="12.75" customHeight="1">
      <c r="A1104" s="102">
        <v>96.0</v>
      </c>
      <c r="B1104" s="103">
        <v>23.0</v>
      </c>
      <c r="C1104" s="102" t="s">
        <v>131</v>
      </c>
      <c r="D1104" s="102">
        <v>108.0</v>
      </c>
      <c r="E1104" s="102" t="s">
        <v>6858</v>
      </c>
      <c r="F1104" s="102">
        <v>5690.0</v>
      </c>
      <c r="G1104" s="102">
        <v>77.0</v>
      </c>
      <c r="H1104" s="102"/>
      <c r="I1104" s="102"/>
      <c r="J1104" s="102"/>
      <c r="K1104" s="102"/>
      <c r="L1104" s="102"/>
      <c r="M1104" s="102"/>
      <c r="N1104" s="102"/>
      <c r="O1104" s="102"/>
      <c r="P1104" s="102"/>
      <c r="Q1104" s="102"/>
      <c r="R1104" s="102"/>
      <c r="S1104" s="102"/>
      <c r="T1104" s="102"/>
      <c r="U1104" s="102"/>
      <c r="V1104" s="102"/>
      <c r="W1104" s="102"/>
      <c r="X1104" s="102"/>
      <c r="Y1104" s="102"/>
      <c r="Z1104" s="102"/>
      <c r="AA1104" s="102"/>
      <c r="AB1104" s="102"/>
    </row>
    <row r="1105" ht="12.75" customHeight="1">
      <c r="A1105" s="102">
        <v>95.0</v>
      </c>
      <c r="B1105" s="103">
        <v>23.0</v>
      </c>
      <c r="C1105" s="102" t="s">
        <v>131</v>
      </c>
      <c r="D1105" s="102">
        <v>111.0</v>
      </c>
      <c r="E1105" s="102" t="s">
        <v>6858</v>
      </c>
      <c r="F1105" s="102">
        <v>3715.0</v>
      </c>
      <c r="G1105" s="102">
        <v>70.0</v>
      </c>
      <c r="H1105" s="102"/>
      <c r="I1105" s="102"/>
      <c r="J1105" s="102"/>
      <c r="K1105" s="102"/>
      <c r="L1105" s="102"/>
      <c r="M1105" s="102"/>
      <c r="N1105" s="102"/>
      <c r="O1105" s="102"/>
      <c r="P1105" s="102"/>
      <c r="Q1105" s="102"/>
      <c r="R1105" s="102"/>
      <c r="S1105" s="102"/>
      <c r="T1105" s="102"/>
      <c r="U1105" s="102"/>
      <c r="V1105" s="102"/>
      <c r="W1105" s="102"/>
      <c r="X1105" s="102"/>
      <c r="Y1105" s="102"/>
      <c r="Z1105" s="102"/>
      <c r="AA1105" s="102"/>
      <c r="AB1105" s="102"/>
    </row>
    <row r="1106" ht="12.75" customHeight="1">
      <c r="A1106" s="102">
        <v>100.0</v>
      </c>
      <c r="B1106" s="103">
        <v>25.0</v>
      </c>
      <c r="C1106" s="102" t="s">
        <v>131</v>
      </c>
      <c r="D1106" s="102">
        <v>110.0</v>
      </c>
      <c r="E1106" s="102" t="s">
        <v>6858</v>
      </c>
      <c r="F1106" s="102">
        <v>5365.0</v>
      </c>
      <c r="G1106" s="102">
        <v>74.0</v>
      </c>
      <c r="H1106" s="102"/>
      <c r="I1106" s="102"/>
      <c r="J1106" s="102"/>
      <c r="K1106" s="102"/>
      <c r="L1106" s="102"/>
      <c r="M1106" s="102"/>
      <c r="N1106" s="102"/>
      <c r="O1106" s="102"/>
      <c r="P1106" s="102"/>
      <c r="Q1106" s="102"/>
      <c r="R1106" s="102"/>
      <c r="S1106" s="102"/>
      <c r="T1106" s="102"/>
      <c r="U1106" s="102"/>
      <c r="V1106" s="102"/>
      <c r="W1106" s="102"/>
      <c r="X1106" s="102"/>
      <c r="Y1106" s="102"/>
      <c r="Z1106" s="102"/>
      <c r="AA1106" s="102"/>
      <c r="AB1106" s="102"/>
    </row>
    <row r="1107" ht="12.75" customHeight="1">
      <c r="A1107" s="102">
        <v>98.0</v>
      </c>
      <c r="B1107" s="103">
        <v>25.0</v>
      </c>
      <c r="C1107" s="102" t="s">
        <v>131</v>
      </c>
      <c r="D1107" s="102">
        <v>110.0</v>
      </c>
      <c r="E1107" s="102" t="s">
        <v>6858</v>
      </c>
      <c r="F1107" s="102">
        <v>8000.0</v>
      </c>
      <c r="G1107" s="102">
        <v>92.0</v>
      </c>
      <c r="H1107" s="102"/>
      <c r="I1107" s="102"/>
      <c r="J1107" s="102"/>
      <c r="K1107" s="102"/>
      <c r="L1107" s="102"/>
      <c r="M1107" s="102"/>
      <c r="N1107" s="102"/>
      <c r="O1107" s="102"/>
      <c r="P1107" s="102"/>
      <c r="Q1107" s="102"/>
      <c r="R1107" s="102"/>
      <c r="S1107" s="102"/>
      <c r="T1107" s="102"/>
      <c r="U1107" s="102"/>
      <c r="V1107" s="102"/>
      <c r="W1107" s="102"/>
      <c r="X1107" s="102"/>
      <c r="Y1107" s="102"/>
      <c r="Z1107" s="102"/>
      <c r="AA1107" s="102"/>
      <c r="AB1107" s="102"/>
    </row>
    <row r="1108" ht="12.75" customHeight="1">
      <c r="A1108" s="102">
        <v>97.0</v>
      </c>
      <c r="B1108" s="103">
        <v>25.0</v>
      </c>
      <c r="C1108" s="102" t="s">
        <v>131</v>
      </c>
      <c r="D1108" s="102">
        <v>111.0</v>
      </c>
      <c r="E1108" s="102" t="s">
        <v>6858</v>
      </c>
      <c r="F1108" s="102">
        <v>5700.0</v>
      </c>
      <c r="G1108" s="102">
        <v>80.0</v>
      </c>
      <c r="H1108" s="102"/>
      <c r="I1108" s="102"/>
      <c r="J1108" s="102"/>
      <c r="K1108" s="102"/>
      <c r="L1108" s="102"/>
      <c r="M1108" s="102"/>
      <c r="N1108" s="102"/>
      <c r="O1108" s="102"/>
      <c r="P1108" s="102"/>
      <c r="Q1108" s="102"/>
      <c r="R1108" s="102"/>
      <c r="S1108" s="102"/>
      <c r="T1108" s="102"/>
      <c r="U1108" s="102"/>
      <c r="V1108" s="102"/>
      <c r="W1108" s="102"/>
      <c r="X1108" s="102"/>
      <c r="Y1108" s="102"/>
      <c r="Z1108" s="102"/>
      <c r="AA1108" s="102"/>
      <c r="AB1108" s="102"/>
    </row>
    <row r="1109" ht="12.75" customHeight="1">
      <c r="A1109" s="102">
        <v>99.0</v>
      </c>
      <c r="B1109" s="103">
        <v>25.0</v>
      </c>
      <c r="C1109" s="102" t="s">
        <v>131</v>
      </c>
      <c r="D1109" s="102">
        <v>113.0</v>
      </c>
      <c r="E1109" s="102" t="s">
        <v>6858</v>
      </c>
      <c r="F1109" s="102">
        <v>5290.0</v>
      </c>
      <c r="G1109" s="102">
        <v>79.0</v>
      </c>
      <c r="H1109" s="102"/>
      <c r="I1109" s="102"/>
      <c r="J1109" s="102"/>
      <c r="K1109" s="102"/>
      <c r="L1109" s="102"/>
      <c r="M1109" s="102"/>
      <c r="N1109" s="102"/>
      <c r="O1109" s="102"/>
      <c r="P1109" s="102"/>
      <c r="Q1109" s="102"/>
      <c r="R1109" s="102"/>
      <c r="S1109" s="102"/>
      <c r="T1109" s="102"/>
      <c r="U1109" s="102"/>
      <c r="V1109" s="102"/>
      <c r="W1109" s="102"/>
      <c r="X1109" s="102"/>
      <c r="Y1109" s="102"/>
      <c r="Z1109" s="102"/>
      <c r="AA1109" s="102"/>
      <c r="AB1109" s="102"/>
    </row>
    <row r="1110" ht="12.75" customHeight="1">
      <c r="A1110" s="102">
        <v>645.0</v>
      </c>
      <c r="B1110" s="103">
        <v>25.0</v>
      </c>
      <c r="C1110" s="102" t="s">
        <v>131</v>
      </c>
      <c r="D1110" s="102">
        <v>123.0</v>
      </c>
      <c r="E1110" s="102" t="s">
        <v>6858</v>
      </c>
      <c r="F1110" s="102">
        <v>7070.0</v>
      </c>
      <c r="G1110" s="102">
        <v>86.0</v>
      </c>
      <c r="H1110" s="102"/>
      <c r="I1110" s="102"/>
      <c r="J1110" s="102"/>
      <c r="K1110" s="102"/>
      <c r="L1110" s="102"/>
      <c r="M1110" s="102"/>
      <c r="N1110" s="102"/>
      <c r="O1110" s="102"/>
      <c r="P1110" s="102"/>
      <c r="Q1110" s="102"/>
      <c r="R1110" s="102"/>
      <c r="S1110" s="102"/>
      <c r="T1110" s="102"/>
      <c r="U1110" s="102"/>
      <c r="V1110" s="102"/>
      <c r="W1110" s="102"/>
      <c r="X1110" s="102"/>
      <c r="Y1110" s="102"/>
      <c r="Z1110" s="102"/>
      <c r="AA1110" s="102"/>
      <c r="AB1110" s="102"/>
    </row>
    <row r="1111" ht="12.75" customHeight="1">
      <c r="A1111" s="102">
        <v>647.0</v>
      </c>
      <c r="B1111" s="103">
        <v>26.0</v>
      </c>
      <c r="C1111" s="102" t="s">
        <v>131</v>
      </c>
      <c r="D1111" s="102">
        <v>22.0</v>
      </c>
      <c r="E1111" s="102" t="s">
        <v>6858</v>
      </c>
      <c r="F1111" s="102">
        <v>4500.0</v>
      </c>
      <c r="G1111" s="102">
        <v>74.0</v>
      </c>
      <c r="H1111" s="102"/>
      <c r="I1111" s="102"/>
      <c r="J1111" s="102"/>
      <c r="K1111" s="102"/>
      <c r="L1111" s="102"/>
      <c r="M1111" s="102"/>
      <c r="N1111" s="102"/>
      <c r="O1111" s="102"/>
      <c r="P1111" s="102"/>
      <c r="Q1111" s="102"/>
      <c r="R1111" s="102"/>
      <c r="S1111" s="102"/>
      <c r="T1111" s="102"/>
      <c r="U1111" s="102"/>
      <c r="V1111" s="102"/>
      <c r="W1111" s="102"/>
      <c r="X1111" s="102"/>
      <c r="Y1111" s="102"/>
      <c r="Z1111" s="102"/>
      <c r="AA1111" s="102"/>
      <c r="AB1111" s="102"/>
    </row>
    <row r="1112" ht="12.75" customHeight="1">
      <c r="A1112" s="102">
        <v>657.0</v>
      </c>
      <c r="B1112" s="103">
        <v>27.0</v>
      </c>
      <c r="C1112" s="102" t="s">
        <v>131</v>
      </c>
      <c r="D1112" s="102">
        <v>20.0</v>
      </c>
      <c r="E1112" s="102" t="s">
        <v>6858</v>
      </c>
      <c r="F1112" s="102">
        <v>3320.0</v>
      </c>
      <c r="G1112" s="102">
        <v>68.0</v>
      </c>
      <c r="H1112" s="102"/>
      <c r="I1112" s="102"/>
      <c r="J1112" s="102"/>
      <c r="K1112" s="102"/>
      <c r="L1112" s="102"/>
      <c r="M1112" s="102"/>
      <c r="N1112" s="102"/>
      <c r="O1112" s="102"/>
      <c r="P1112" s="102"/>
      <c r="Q1112" s="102"/>
      <c r="R1112" s="102"/>
      <c r="S1112" s="102"/>
      <c r="T1112" s="102"/>
      <c r="U1112" s="102"/>
      <c r="V1112" s="102"/>
      <c r="W1112" s="102"/>
      <c r="X1112" s="102"/>
      <c r="Y1112" s="102"/>
      <c r="Z1112" s="102"/>
      <c r="AA1112" s="102"/>
      <c r="AB1112" s="102"/>
    </row>
    <row r="1113" ht="12.75" customHeight="1">
      <c r="A1113" s="102">
        <v>658.0</v>
      </c>
      <c r="B1113" s="103">
        <v>27.0</v>
      </c>
      <c r="C1113" s="102" t="s">
        <v>131</v>
      </c>
      <c r="D1113" s="102">
        <v>20.0</v>
      </c>
      <c r="E1113" s="102" t="s">
        <v>6858</v>
      </c>
      <c r="F1113" s="102">
        <v>4730.0</v>
      </c>
      <c r="G1113" s="102">
        <v>77.0</v>
      </c>
      <c r="H1113" s="102"/>
      <c r="I1113" s="102"/>
      <c r="J1113" s="102"/>
      <c r="K1113" s="102"/>
      <c r="L1113" s="102"/>
      <c r="M1113" s="102"/>
      <c r="N1113" s="102"/>
      <c r="O1113" s="102"/>
      <c r="P1113" s="102"/>
      <c r="Q1113" s="102"/>
      <c r="R1113" s="102"/>
      <c r="S1113" s="102"/>
      <c r="T1113" s="102"/>
      <c r="U1113" s="102"/>
      <c r="V1113" s="102"/>
      <c r="W1113" s="102"/>
      <c r="X1113" s="102"/>
      <c r="Y1113" s="102"/>
      <c r="Z1113" s="102"/>
      <c r="AA1113" s="102"/>
      <c r="AB1113" s="102"/>
    </row>
    <row r="1114" ht="12.75" customHeight="1">
      <c r="A1114" s="102">
        <v>659.0</v>
      </c>
      <c r="B1114" s="103">
        <v>27.0</v>
      </c>
      <c r="C1114" s="102" t="s">
        <v>131</v>
      </c>
      <c r="D1114" s="102">
        <v>20.0</v>
      </c>
      <c r="E1114" s="102" t="s">
        <v>6858</v>
      </c>
      <c r="F1114" s="102">
        <v>5000.0</v>
      </c>
      <c r="G1114" s="102">
        <v>76.0</v>
      </c>
      <c r="H1114" s="102"/>
      <c r="I1114" s="102"/>
      <c r="J1114" s="102"/>
      <c r="K1114" s="102"/>
      <c r="L1114" s="102"/>
      <c r="M1114" s="102"/>
      <c r="N1114" s="102"/>
      <c r="O1114" s="102"/>
      <c r="P1114" s="102"/>
      <c r="Q1114" s="102"/>
      <c r="R1114" s="102"/>
      <c r="S1114" s="102"/>
      <c r="T1114" s="102"/>
      <c r="U1114" s="102"/>
      <c r="V1114" s="102"/>
      <c r="W1114" s="102"/>
      <c r="X1114" s="102"/>
      <c r="Y1114" s="102"/>
      <c r="Z1114" s="102"/>
      <c r="AA1114" s="102"/>
      <c r="AB1114" s="102"/>
    </row>
    <row r="1115" ht="12.75" customHeight="1">
      <c r="A1115" s="102">
        <v>2904.0</v>
      </c>
      <c r="B1115" s="103">
        <v>27.0</v>
      </c>
      <c r="C1115" s="102" t="s">
        <v>131</v>
      </c>
      <c r="D1115" s="102">
        <v>22.0</v>
      </c>
      <c r="E1115" s="102" t="s">
        <v>6858</v>
      </c>
      <c r="F1115" s="102">
        <v>5300.0</v>
      </c>
      <c r="G1115" s="102">
        <v>78.0</v>
      </c>
      <c r="H1115" s="102"/>
      <c r="I1115" s="102"/>
      <c r="J1115" s="102"/>
      <c r="K1115" s="102"/>
      <c r="L1115" s="102"/>
      <c r="M1115" s="102"/>
      <c r="N1115" s="102"/>
      <c r="O1115" s="102"/>
      <c r="P1115" s="102"/>
      <c r="Q1115" s="102"/>
      <c r="R1115" s="102"/>
      <c r="S1115" s="102"/>
      <c r="T1115" s="102"/>
      <c r="U1115" s="102"/>
      <c r="V1115" s="102"/>
      <c r="W1115" s="102"/>
      <c r="X1115" s="102"/>
      <c r="Y1115" s="102"/>
      <c r="Z1115" s="102"/>
      <c r="AA1115" s="102"/>
      <c r="AB1115" s="102"/>
    </row>
    <row r="1116" ht="12.75" customHeight="1">
      <c r="A1116" s="102">
        <v>2905.0</v>
      </c>
      <c r="B1116" s="103">
        <v>27.0</v>
      </c>
      <c r="C1116" s="102" t="s">
        <v>131</v>
      </c>
      <c r="D1116" s="102">
        <v>23.0</v>
      </c>
      <c r="E1116" s="102" t="s">
        <v>6858</v>
      </c>
      <c r="F1116" s="102">
        <v>4900.0</v>
      </c>
      <c r="G1116" s="102">
        <v>77.0</v>
      </c>
      <c r="H1116" s="102"/>
      <c r="I1116" s="102"/>
      <c r="J1116" s="102"/>
      <c r="K1116" s="102"/>
      <c r="L1116" s="102"/>
      <c r="M1116" s="102"/>
      <c r="N1116" s="102"/>
      <c r="O1116" s="102"/>
      <c r="P1116" s="102"/>
      <c r="Q1116" s="102"/>
      <c r="R1116" s="102"/>
      <c r="S1116" s="102"/>
      <c r="T1116" s="102"/>
      <c r="U1116" s="102"/>
      <c r="V1116" s="102"/>
      <c r="W1116" s="102"/>
      <c r="X1116" s="102"/>
      <c r="Y1116" s="102"/>
      <c r="Z1116" s="102"/>
      <c r="AA1116" s="102"/>
      <c r="AB1116" s="102"/>
    </row>
    <row r="1117" ht="12.75" customHeight="1">
      <c r="A1117" s="102">
        <v>2915.0</v>
      </c>
      <c r="B1117" s="103">
        <v>28.0</v>
      </c>
      <c r="C1117" s="102" t="s">
        <v>131</v>
      </c>
      <c r="D1117" s="102">
        <v>20.0</v>
      </c>
      <c r="E1117" s="102" t="s">
        <v>6858</v>
      </c>
      <c r="F1117" s="102">
        <v>3775.0</v>
      </c>
      <c r="G1117" s="102">
        <v>71.0</v>
      </c>
      <c r="H1117" s="102"/>
      <c r="I1117" s="102"/>
      <c r="J1117" s="102"/>
      <c r="K1117" s="102"/>
      <c r="L1117" s="102"/>
      <c r="M1117" s="102"/>
      <c r="N1117" s="102"/>
      <c r="O1117" s="102"/>
      <c r="P1117" s="102"/>
      <c r="Q1117" s="102"/>
      <c r="R1117" s="102"/>
      <c r="S1117" s="102"/>
      <c r="T1117" s="102"/>
      <c r="U1117" s="102"/>
      <c r="V1117" s="102"/>
      <c r="W1117" s="102"/>
      <c r="X1117" s="102"/>
      <c r="Y1117" s="102"/>
      <c r="Z1117" s="102"/>
      <c r="AA1117" s="102"/>
      <c r="AB1117" s="102"/>
    </row>
    <row r="1118" ht="12.75" customHeight="1">
      <c r="A1118" s="102">
        <v>2916.0</v>
      </c>
      <c r="B1118" s="103">
        <v>28.0</v>
      </c>
      <c r="C1118" s="102" t="s">
        <v>131</v>
      </c>
      <c r="D1118" s="102">
        <v>20.0</v>
      </c>
      <c r="E1118" s="102" t="s">
        <v>6858</v>
      </c>
      <c r="F1118" s="102">
        <v>4185.0</v>
      </c>
      <c r="G1118" s="102">
        <v>73.0</v>
      </c>
      <c r="H1118" s="102"/>
      <c r="I1118" s="102"/>
      <c r="J1118" s="102"/>
      <c r="K1118" s="102"/>
      <c r="L1118" s="102"/>
      <c r="M1118" s="102"/>
      <c r="N1118" s="102"/>
      <c r="O1118" s="102"/>
      <c r="P1118" s="102"/>
      <c r="Q1118" s="102"/>
      <c r="R1118" s="102"/>
      <c r="S1118" s="102"/>
      <c r="T1118" s="102"/>
      <c r="U1118" s="102"/>
      <c r="V1118" s="102"/>
      <c r="W1118" s="102"/>
      <c r="X1118" s="102"/>
      <c r="Y1118" s="102"/>
      <c r="Z1118" s="102"/>
      <c r="AA1118" s="102"/>
      <c r="AB1118" s="102"/>
    </row>
    <row r="1119" ht="12.75" customHeight="1">
      <c r="A1119" s="102">
        <v>2918.0</v>
      </c>
      <c r="B1119" s="103">
        <v>28.0</v>
      </c>
      <c r="C1119" s="102" t="s">
        <v>131</v>
      </c>
      <c r="D1119" s="102">
        <v>20.0</v>
      </c>
      <c r="E1119" s="102" t="s">
        <v>6858</v>
      </c>
      <c r="F1119" s="102">
        <v>4780.0</v>
      </c>
      <c r="G1119" s="102">
        <v>74.0</v>
      </c>
      <c r="H1119" s="102"/>
      <c r="I1119" s="102"/>
      <c r="J1119" s="102"/>
      <c r="K1119" s="102"/>
      <c r="L1119" s="102"/>
      <c r="M1119" s="102"/>
      <c r="N1119" s="102"/>
      <c r="O1119" s="102"/>
      <c r="P1119" s="102"/>
      <c r="Q1119" s="102"/>
      <c r="R1119" s="102"/>
      <c r="S1119" s="102"/>
      <c r="T1119" s="102"/>
      <c r="U1119" s="102"/>
      <c r="V1119" s="102"/>
      <c r="W1119" s="102"/>
      <c r="X1119" s="102"/>
      <c r="Y1119" s="102"/>
      <c r="Z1119" s="102"/>
      <c r="AA1119" s="102"/>
      <c r="AB1119" s="102"/>
    </row>
    <row r="1120" ht="12.75" customHeight="1">
      <c r="A1120" s="102">
        <v>2917.0</v>
      </c>
      <c r="B1120" s="103">
        <v>28.0</v>
      </c>
      <c r="C1120" s="102" t="s">
        <v>131</v>
      </c>
      <c r="D1120" s="102">
        <v>25.0</v>
      </c>
      <c r="E1120" s="102" t="s">
        <v>6858</v>
      </c>
      <c r="F1120" s="102">
        <v>5870.0</v>
      </c>
      <c r="G1120" s="102">
        <v>79.0</v>
      </c>
      <c r="H1120" s="102"/>
      <c r="I1120" s="102"/>
      <c r="J1120" s="102"/>
      <c r="K1120" s="102"/>
      <c r="L1120" s="102"/>
      <c r="M1120" s="102"/>
      <c r="N1120" s="102"/>
      <c r="O1120" s="102"/>
      <c r="P1120" s="102"/>
      <c r="Q1120" s="102"/>
      <c r="R1120" s="102"/>
      <c r="S1120" s="102"/>
      <c r="T1120" s="102"/>
      <c r="U1120" s="102"/>
      <c r="V1120" s="102"/>
      <c r="W1120" s="102"/>
      <c r="X1120" s="102"/>
      <c r="Y1120" s="102"/>
      <c r="Z1120" s="102"/>
      <c r="AA1120" s="102"/>
      <c r="AB1120" s="102"/>
    </row>
    <row r="1121" ht="12.75" customHeight="1">
      <c r="A1121" s="102">
        <v>2922.0</v>
      </c>
      <c r="B1121" s="103">
        <v>29.0</v>
      </c>
      <c r="C1121" s="102" t="s">
        <v>131</v>
      </c>
      <c r="D1121" s="102">
        <v>123.0</v>
      </c>
      <c r="E1121" s="102" t="s">
        <v>6858</v>
      </c>
      <c r="F1121" s="102">
        <v>5235.0</v>
      </c>
      <c r="G1121" s="102">
        <v>75.0</v>
      </c>
      <c r="H1121" s="102"/>
      <c r="I1121" s="102"/>
      <c r="J1121" s="102"/>
      <c r="K1121" s="102"/>
      <c r="L1121" s="102"/>
      <c r="M1121" s="102"/>
      <c r="N1121" s="102"/>
      <c r="O1121" s="102"/>
      <c r="P1121" s="102"/>
      <c r="Q1121" s="102"/>
      <c r="R1121" s="102"/>
      <c r="S1121" s="102"/>
      <c r="T1121" s="102"/>
      <c r="U1121" s="102"/>
      <c r="V1121" s="102"/>
      <c r="W1121" s="102"/>
      <c r="X1121" s="102"/>
      <c r="Y1121" s="102"/>
      <c r="Z1121" s="102"/>
      <c r="AA1121" s="102"/>
      <c r="AB1121" s="102"/>
    </row>
    <row r="1122" ht="12.75" customHeight="1">
      <c r="A1122" s="102">
        <v>2924.0</v>
      </c>
      <c r="B1122" s="103">
        <v>30.0</v>
      </c>
      <c r="C1122" s="102" t="s">
        <v>131</v>
      </c>
      <c r="D1122" s="102">
        <v>109.0</v>
      </c>
      <c r="E1122" s="102" t="s">
        <v>6858</v>
      </c>
      <c r="F1122" s="102">
        <v>6000.0</v>
      </c>
      <c r="G1122" s="102">
        <v>82.0</v>
      </c>
      <c r="H1122" s="102"/>
      <c r="I1122" s="102"/>
      <c r="J1122" s="102"/>
      <c r="K1122" s="102"/>
      <c r="L1122" s="102"/>
      <c r="M1122" s="102"/>
      <c r="N1122" s="102"/>
      <c r="O1122" s="102"/>
      <c r="P1122" s="102"/>
      <c r="Q1122" s="102"/>
      <c r="R1122" s="102"/>
      <c r="S1122" s="102"/>
      <c r="T1122" s="102"/>
      <c r="U1122" s="102"/>
      <c r="V1122" s="102"/>
      <c r="W1122" s="102"/>
      <c r="X1122" s="102"/>
      <c r="Y1122" s="102"/>
      <c r="Z1122" s="102"/>
      <c r="AA1122" s="102"/>
      <c r="AB1122" s="102"/>
    </row>
    <row r="1123" ht="12.75" customHeight="1">
      <c r="A1123" s="102">
        <v>2930.0</v>
      </c>
      <c r="B1123" s="103">
        <v>30.0</v>
      </c>
      <c r="C1123" s="102" t="s">
        <v>131</v>
      </c>
      <c r="D1123" s="102">
        <v>110.0</v>
      </c>
      <c r="E1123" s="102" t="s">
        <v>6858</v>
      </c>
      <c r="F1123" s="102">
        <v>4400.0</v>
      </c>
      <c r="G1123" s="102">
        <v>76.0</v>
      </c>
      <c r="H1123" s="102"/>
      <c r="I1123" s="102"/>
      <c r="J1123" s="102"/>
      <c r="K1123" s="102"/>
      <c r="L1123" s="102"/>
      <c r="M1123" s="102"/>
      <c r="N1123" s="102"/>
      <c r="O1123" s="102"/>
      <c r="P1123" s="102"/>
      <c r="Q1123" s="102"/>
      <c r="R1123" s="102"/>
      <c r="S1123" s="102"/>
      <c r="T1123" s="102"/>
      <c r="U1123" s="102"/>
      <c r="V1123" s="102"/>
      <c r="W1123" s="102"/>
      <c r="X1123" s="102"/>
      <c r="Y1123" s="102"/>
      <c r="Z1123" s="102"/>
      <c r="AA1123" s="102"/>
      <c r="AB1123" s="102"/>
    </row>
    <row r="1124" ht="12.75" customHeight="1">
      <c r="A1124" s="102">
        <v>2926.0</v>
      </c>
      <c r="B1124" s="103">
        <v>30.0</v>
      </c>
      <c r="C1124" s="102" t="s">
        <v>131</v>
      </c>
      <c r="D1124" s="102">
        <v>113.0</v>
      </c>
      <c r="E1124" s="102" t="s">
        <v>6858</v>
      </c>
      <c r="F1124" s="102">
        <v>5000.0</v>
      </c>
      <c r="G1124" s="102">
        <v>74.0</v>
      </c>
      <c r="H1124" s="102"/>
      <c r="I1124" s="102"/>
      <c r="J1124" s="102"/>
      <c r="K1124" s="102"/>
      <c r="L1124" s="102"/>
      <c r="M1124" s="102"/>
      <c r="N1124" s="102"/>
      <c r="O1124" s="102"/>
      <c r="P1124" s="102"/>
      <c r="Q1124" s="102"/>
      <c r="R1124" s="102"/>
      <c r="S1124" s="102"/>
      <c r="T1124" s="102"/>
      <c r="U1124" s="102"/>
      <c r="V1124" s="102"/>
      <c r="W1124" s="102"/>
      <c r="X1124" s="102"/>
      <c r="Y1124" s="102"/>
      <c r="Z1124" s="102"/>
      <c r="AA1124" s="102"/>
      <c r="AB1124" s="102"/>
    </row>
    <row r="1125" ht="12.75" customHeight="1">
      <c r="A1125" s="102">
        <v>2925.0</v>
      </c>
      <c r="B1125" s="103">
        <v>30.0</v>
      </c>
      <c r="C1125" s="102" t="s">
        <v>131</v>
      </c>
      <c r="D1125" s="102">
        <v>114.0</v>
      </c>
      <c r="E1125" s="102" t="s">
        <v>6858</v>
      </c>
      <c r="F1125" s="102">
        <v>4200.0</v>
      </c>
      <c r="G1125" s="102">
        <v>71.0</v>
      </c>
      <c r="H1125" s="102"/>
      <c r="I1125" s="102"/>
      <c r="J1125" s="102"/>
      <c r="K1125" s="102"/>
      <c r="L1125" s="102"/>
      <c r="M1125" s="102"/>
      <c r="N1125" s="102"/>
      <c r="O1125" s="102"/>
      <c r="P1125" s="102"/>
      <c r="Q1125" s="102"/>
      <c r="R1125" s="102"/>
      <c r="S1125" s="102"/>
      <c r="T1125" s="102"/>
      <c r="U1125" s="102"/>
      <c r="V1125" s="102"/>
      <c r="W1125" s="102"/>
      <c r="X1125" s="102"/>
      <c r="Y1125" s="102"/>
      <c r="Z1125" s="102"/>
      <c r="AA1125" s="102"/>
      <c r="AB1125" s="102"/>
    </row>
    <row r="1126" ht="12.75" customHeight="1">
      <c r="A1126" s="102">
        <v>2923.0</v>
      </c>
      <c r="B1126" s="103">
        <v>30.0</v>
      </c>
      <c r="C1126" s="102" t="s">
        <v>131</v>
      </c>
      <c r="D1126" s="102">
        <v>123.0</v>
      </c>
      <c r="E1126" s="102" t="s">
        <v>6858</v>
      </c>
      <c r="F1126" s="102">
        <v>5240.0</v>
      </c>
      <c r="G1126" s="102">
        <v>80.0</v>
      </c>
      <c r="H1126" s="102"/>
      <c r="I1126" s="102"/>
      <c r="J1126" s="102"/>
      <c r="K1126" s="102"/>
      <c r="L1126" s="102"/>
      <c r="M1126" s="102"/>
      <c r="N1126" s="102"/>
      <c r="O1126" s="102"/>
      <c r="P1126" s="102"/>
      <c r="Q1126" s="102"/>
      <c r="R1126" s="102"/>
      <c r="S1126" s="102"/>
      <c r="T1126" s="102"/>
      <c r="U1126" s="102"/>
      <c r="V1126" s="102"/>
      <c r="W1126" s="102"/>
      <c r="X1126" s="102"/>
      <c r="Y1126" s="102"/>
      <c r="Z1126" s="102"/>
      <c r="AA1126" s="102"/>
      <c r="AB1126" s="102"/>
    </row>
    <row r="1127" ht="12.75" customHeight="1">
      <c r="A1127" s="102">
        <v>2927.0</v>
      </c>
      <c r="B1127" s="103">
        <v>30.0</v>
      </c>
      <c r="C1127" s="102" t="s">
        <v>131</v>
      </c>
      <c r="D1127" s="102">
        <v>22.0</v>
      </c>
      <c r="E1127" s="102" t="s">
        <v>6858</v>
      </c>
      <c r="F1127" s="102">
        <v>5550.0</v>
      </c>
      <c r="G1127" s="102">
        <v>78.0</v>
      </c>
      <c r="H1127" s="102"/>
      <c r="I1127" s="102"/>
      <c r="J1127" s="102"/>
      <c r="K1127" s="102"/>
      <c r="L1127" s="102"/>
      <c r="M1127" s="102"/>
      <c r="N1127" s="102"/>
      <c r="O1127" s="102"/>
      <c r="P1127" s="102"/>
      <c r="Q1127" s="102"/>
      <c r="R1127" s="102"/>
      <c r="S1127" s="102"/>
      <c r="T1127" s="102"/>
      <c r="U1127" s="102"/>
      <c r="V1127" s="102"/>
      <c r="W1127" s="102"/>
      <c r="X1127" s="102"/>
      <c r="Y1127" s="102"/>
      <c r="Z1127" s="102"/>
      <c r="AA1127" s="102"/>
      <c r="AB1127" s="102"/>
    </row>
    <row r="1128" ht="12.75" customHeight="1">
      <c r="A1128" s="102">
        <v>2928.0</v>
      </c>
      <c r="B1128" s="103">
        <v>31.0</v>
      </c>
      <c r="C1128" s="102" t="s">
        <v>131</v>
      </c>
      <c r="D1128" s="102">
        <v>110.0</v>
      </c>
      <c r="E1128" s="102" t="s">
        <v>6858</v>
      </c>
      <c r="F1128" s="102">
        <v>5200.0</v>
      </c>
      <c r="G1128" s="102">
        <v>78.0</v>
      </c>
      <c r="H1128" s="102"/>
      <c r="I1128" s="102"/>
      <c r="J1128" s="102"/>
      <c r="K1128" s="102"/>
      <c r="L1128" s="102"/>
      <c r="M1128" s="102"/>
      <c r="N1128" s="102"/>
      <c r="O1128" s="102"/>
      <c r="P1128" s="102"/>
      <c r="Q1128" s="102"/>
      <c r="R1128" s="102"/>
      <c r="S1128" s="102"/>
      <c r="T1128" s="102"/>
      <c r="U1128" s="102"/>
      <c r="V1128" s="102"/>
      <c r="W1128" s="102"/>
      <c r="X1128" s="102"/>
      <c r="Y1128" s="102"/>
      <c r="Z1128" s="102"/>
      <c r="AA1128" s="102"/>
      <c r="AB1128" s="102"/>
    </row>
    <row r="1129" ht="12.75" customHeight="1">
      <c r="A1129" s="102">
        <v>2929.0</v>
      </c>
      <c r="B1129" s="103">
        <v>31.0</v>
      </c>
      <c r="C1129" s="102" t="s">
        <v>131</v>
      </c>
      <c r="D1129" s="102">
        <v>112.0</v>
      </c>
      <c r="E1129" s="102" t="s">
        <v>6858</v>
      </c>
      <c r="F1129" s="102">
        <v>4400.0</v>
      </c>
      <c r="G1129" s="102">
        <v>75.0</v>
      </c>
      <c r="H1129" s="102"/>
      <c r="I1129" s="102"/>
      <c r="J1129" s="102"/>
      <c r="K1129" s="102"/>
      <c r="L1129" s="102"/>
      <c r="M1129" s="102"/>
      <c r="N1129" s="102"/>
      <c r="O1129" s="102"/>
      <c r="P1129" s="102"/>
      <c r="Q1129" s="102"/>
      <c r="R1129" s="102"/>
      <c r="S1129" s="102"/>
      <c r="T1129" s="102"/>
      <c r="U1129" s="102"/>
      <c r="V1129" s="102"/>
      <c r="W1129" s="102"/>
      <c r="X1129" s="102"/>
      <c r="Y1129" s="102"/>
      <c r="Z1129" s="102"/>
      <c r="AA1129" s="102"/>
      <c r="AB1129" s="102"/>
    </row>
    <row r="1130" ht="12.75" customHeight="1">
      <c r="A1130" s="102">
        <v>2931.0</v>
      </c>
      <c r="B1130" s="103">
        <v>31.0</v>
      </c>
      <c r="C1130" s="102" t="s">
        <v>131</v>
      </c>
      <c r="D1130" s="102">
        <v>123.0</v>
      </c>
      <c r="E1130" s="102" t="s">
        <v>6858</v>
      </c>
      <c r="F1130" s="102">
        <v>6635.0</v>
      </c>
      <c r="G1130" s="102">
        <v>80.0</v>
      </c>
      <c r="H1130" s="102"/>
      <c r="I1130" s="102"/>
      <c r="J1130" s="102"/>
      <c r="K1130" s="102"/>
      <c r="L1130" s="102"/>
      <c r="M1130" s="102"/>
      <c r="N1130" s="102"/>
      <c r="O1130" s="102"/>
      <c r="P1130" s="102"/>
      <c r="Q1130" s="102"/>
      <c r="R1130" s="102"/>
      <c r="S1130" s="102"/>
      <c r="T1130" s="102"/>
      <c r="U1130" s="102"/>
      <c r="V1130" s="102"/>
      <c r="W1130" s="102"/>
      <c r="X1130" s="102"/>
      <c r="Y1130" s="102"/>
      <c r="Z1130" s="102"/>
      <c r="AA1130" s="102"/>
      <c r="AB1130" s="102"/>
    </row>
    <row r="1131" ht="12.75" customHeight="1">
      <c r="A1131" s="102">
        <v>2932.0</v>
      </c>
      <c r="B1131" s="103">
        <v>31.0</v>
      </c>
      <c r="C1131" s="102" t="s">
        <v>131</v>
      </c>
      <c r="D1131" s="102">
        <v>123.0</v>
      </c>
      <c r="E1131" s="102" t="s">
        <v>6858</v>
      </c>
      <c r="F1131" s="102">
        <v>4850.0</v>
      </c>
      <c r="G1131" s="102">
        <v>76.0</v>
      </c>
      <c r="H1131" s="102"/>
      <c r="I1131" s="102"/>
      <c r="J1131" s="102"/>
      <c r="K1131" s="102"/>
      <c r="L1131" s="102"/>
      <c r="M1131" s="102"/>
      <c r="N1131" s="102"/>
      <c r="O1131" s="102"/>
      <c r="P1131" s="102"/>
      <c r="Q1131" s="102"/>
      <c r="R1131" s="102"/>
      <c r="S1131" s="102"/>
      <c r="T1131" s="102"/>
      <c r="U1131" s="102"/>
      <c r="V1131" s="102"/>
      <c r="W1131" s="102"/>
      <c r="X1131" s="102"/>
      <c r="Y1131" s="102"/>
      <c r="Z1131" s="102"/>
      <c r="AA1131" s="102"/>
      <c r="AB1131" s="102"/>
    </row>
    <row r="1132" ht="12.75" customHeight="1">
      <c r="A1132" s="102">
        <v>2937.0</v>
      </c>
      <c r="B1132" s="103">
        <v>39600.0</v>
      </c>
      <c r="C1132" s="102" t="s">
        <v>131</v>
      </c>
      <c r="D1132" s="102">
        <v>110.0</v>
      </c>
      <c r="E1132" s="102" t="s">
        <v>6858</v>
      </c>
      <c r="F1132" s="102">
        <v>4425.0</v>
      </c>
      <c r="G1132" s="102">
        <v>72.0</v>
      </c>
      <c r="H1132" s="102"/>
      <c r="I1132" s="102"/>
      <c r="J1132" s="102"/>
      <c r="K1132" s="102"/>
      <c r="L1132" s="102"/>
      <c r="M1132" s="102"/>
      <c r="N1132" s="102"/>
      <c r="O1132" s="102"/>
      <c r="P1132" s="102"/>
      <c r="Q1132" s="102"/>
      <c r="R1132" s="102"/>
      <c r="S1132" s="102"/>
      <c r="T1132" s="102"/>
      <c r="U1132" s="102"/>
      <c r="V1132" s="102"/>
      <c r="W1132" s="102"/>
      <c r="X1132" s="102"/>
      <c r="Y1132" s="102"/>
      <c r="Z1132" s="102"/>
      <c r="AA1132" s="102"/>
      <c r="AB1132" s="102"/>
    </row>
    <row r="1133" ht="12.75" customHeight="1">
      <c r="A1133" s="102">
        <v>2938.0</v>
      </c>
      <c r="B1133" s="103">
        <v>39600.0</v>
      </c>
      <c r="C1133" s="102" t="s">
        <v>131</v>
      </c>
      <c r="D1133" s="102">
        <v>111.0</v>
      </c>
      <c r="E1133" s="102" t="s">
        <v>6858</v>
      </c>
      <c r="F1133" s="102">
        <v>5300.0</v>
      </c>
      <c r="G1133" s="102">
        <v>80.0</v>
      </c>
      <c r="H1133" s="102"/>
      <c r="I1133" s="102"/>
      <c r="J1133" s="102"/>
      <c r="K1133" s="102"/>
      <c r="L1133" s="102"/>
      <c r="M1133" s="102"/>
      <c r="N1133" s="102"/>
      <c r="O1133" s="102"/>
      <c r="P1133" s="102"/>
      <c r="Q1133" s="102"/>
      <c r="R1133" s="102"/>
      <c r="S1133" s="102"/>
      <c r="T1133" s="102"/>
      <c r="U1133" s="102"/>
      <c r="V1133" s="102"/>
      <c r="W1133" s="102"/>
      <c r="X1133" s="102"/>
      <c r="Y1133" s="102"/>
      <c r="Z1133" s="102"/>
      <c r="AA1133" s="102"/>
      <c r="AB1133" s="102"/>
    </row>
    <row r="1134" ht="12.75" customHeight="1">
      <c r="A1134" s="102">
        <v>2939.0</v>
      </c>
      <c r="B1134" s="103">
        <v>1.0</v>
      </c>
      <c r="C1134" s="102" t="s">
        <v>131</v>
      </c>
      <c r="D1134" s="102">
        <v>111.0</v>
      </c>
      <c r="E1134" s="102" t="s">
        <v>6858</v>
      </c>
      <c r="F1134" s="102">
        <v>5000.0</v>
      </c>
      <c r="G1134" s="102">
        <v>80.0</v>
      </c>
      <c r="H1134" s="102"/>
      <c r="I1134" s="102"/>
      <c r="J1134" s="102"/>
      <c r="K1134" s="102"/>
      <c r="L1134" s="102"/>
      <c r="M1134" s="102"/>
      <c r="N1134" s="102"/>
      <c r="O1134" s="102"/>
      <c r="P1134" s="102"/>
      <c r="Q1134" s="102"/>
      <c r="R1134" s="102"/>
      <c r="S1134" s="102"/>
      <c r="T1134" s="102"/>
      <c r="U1134" s="102"/>
      <c r="V1134" s="102"/>
      <c r="W1134" s="102"/>
      <c r="X1134" s="102"/>
      <c r="Y1134" s="102"/>
      <c r="Z1134" s="102"/>
      <c r="AA1134" s="102"/>
      <c r="AB1134" s="102"/>
    </row>
    <row r="1135" ht="12.75" customHeight="1">
      <c r="A1135" s="102">
        <v>2940.0</v>
      </c>
      <c r="B1135" s="103">
        <v>1.0</v>
      </c>
      <c r="C1135" s="102" t="s">
        <v>131</v>
      </c>
      <c r="D1135" s="102">
        <v>113.0</v>
      </c>
      <c r="E1135" s="102" t="s">
        <v>6858</v>
      </c>
      <c r="F1135" s="102">
        <v>5000.0</v>
      </c>
      <c r="G1135" s="102">
        <v>72.0</v>
      </c>
      <c r="H1135" s="102"/>
      <c r="I1135" s="102"/>
      <c r="J1135" s="102"/>
      <c r="K1135" s="102"/>
      <c r="L1135" s="102"/>
      <c r="M1135" s="102"/>
      <c r="N1135" s="102"/>
      <c r="O1135" s="102"/>
      <c r="P1135" s="102"/>
      <c r="Q1135" s="102"/>
      <c r="R1135" s="102"/>
      <c r="S1135" s="102"/>
      <c r="T1135" s="102"/>
      <c r="U1135" s="102"/>
      <c r="V1135" s="102"/>
      <c r="W1135" s="102"/>
      <c r="X1135" s="102"/>
      <c r="Y1135" s="102"/>
      <c r="Z1135" s="102"/>
      <c r="AA1135" s="102"/>
      <c r="AB1135" s="102"/>
    </row>
    <row r="1136" ht="12.75" customHeight="1">
      <c r="A1136" s="102">
        <v>2941.0</v>
      </c>
      <c r="B1136" s="103">
        <v>1.0</v>
      </c>
      <c r="C1136" s="102" t="s">
        <v>131</v>
      </c>
      <c r="D1136" s="102">
        <v>113.0</v>
      </c>
      <c r="E1136" s="102" t="s">
        <v>6858</v>
      </c>
      <c r="F1136" s="102">
        <v>3950.0</v>
      </c>
      <c r="G1136" s="102">
        <v>69.0</v>
      </c>
      <c r="H1136" s="102"/>
      <c r="I1136" s="102"/>
      <c r="J1136" s="102"/>
      <c r="K1136" s="102"/>
      <c r="L1136" s="102"/>
      <c r="M1136" s="102"/>
      <c r="N1136" s="102"/>
      <c r="O1136" s="102"/>
      <c r="P1136" s="102"/>
      <c r="Q1136" s="102"/>
      <c r="R1136" s="102"/>
      <c r="S1136" s="102"/>
      <c r="T1136" s="102"/>
      <c r="U1136" s="102"/>
      <c r="V1136" s="102"/>
      <c r="W1136" s="102"/>
      <c r="X1136" s="102"/>
      <c r="Y1136" s="102"/>
      <c r="Z1136" s="102"/>
      <c r="AA1136" s="102"/>
      <c r="AB1136" s="102"/>
    </row>
    <row r="1137" ht="12.75" customHeight="1">
      <c r="A1137" s="102">
        <v>2936.0</v>
      </c>
      <c r="B1137" s="103">
        <v>1.0</v>
      </c>
      <c r="C1137" s="102" t="s">
        <v>131</v>
      </c>
      <c r="D1137" s="102">
        <v>115.0</v>
      </c>
      <c r="E1137" s="102" t="s">
        <v>6858</v>
      </c>
      <c r="F1137" s="102">
        <v>5600.0</v>
      </c>
      <c r="G1137" s="102">
        <v>77.0</v>
      </c>
      <c r="H1137" s="102"/>
      <c r="I1137" s="102"/>
      <c r="J1137" s="102"/>
      <c r="K1137" s="102"/>
      <c r="L1137" s="102"/>
      <c r="M1137" s="102"/>
      <c r="N1137" s="102"/>
      <c r="O1137" s="102"/>
      <c r="P1137" s="102"/>
      <c r="Q1137" s="102"/>
      <c r="R1137" s="102"/>
      <c r="S1137" s="102"/>
      <c r="T1137" s="102"/>
      <c r="U1137" s="102"/>
      <c r="V1137" s="102"/>
      <c r="W1137" s="102"/>
      <c r="X1137" s="102"/>
      <c r="Y1137" s="102"/>
      <c r="Z1137" s="102"/>
      <c r="AA1137" s="102"/>
      <c r="AB1137" s="102"/>
    </row>
    <row r="1138" ht="12.75" customHeight="1">
      <c r="A1138" s="102">
        <v>2934.0</v>
      </c>
      <c r="B1138" s="103">
        <v>1.0</v>
      </c>
      <c r="C1138" s="102" t="s">
        <v>131</v>
      </c>
      <c r="D1138" s="102">
        <v>20.0</v>
      </c>
      <c r="E1138" s="102" t="s">
        <v>6858</v>
      </c>
      <c r="F1138" s="102">
        <v>4625.0</v>
      </c>
      <c r="G1138" s="102">
        <v>73.0</v>
      </c>
      <c r="H1138" s="102"/>
      <c r="I1138" s="102"/>
      <c r="J1138" s="102"/>
      <c r="K1138" s="102"/>
      <c r="L1138" s="102"/>
      <c r="M1138" s="102"/>
      <c r="N1138" s="102"/>
      <c r="O1138" s="102"/>
      <c r="P1138" s="102"/>
      <c r="Q1138" s="102"/>
      <c r="R1138" s="102"/>
      <c r="S1138" s="102"/>
      <c r="T1138" s="102"/>
      <c r="U1138" s="102"/>
      <c r="V1138" s="102"/>
      <c r="W1138" s="102"/>
      <c r="X1138" s="102"/>
      <c r="Y1138" s="102"/>
      <c r="Z1138" s="102"/>
      <c r="AA1138" s="102"/>
      <c r="AB1138" s="102"/>
    </row>
    <row r="1139" ht="12.75" customHeight="1">
      <c r="A1139" s="102">
        <v>2935.0</v>
      </c>
      <c r="B1139" s="103">
        <v>1.0</v>
      </c>
      <c r="C1139" s="102" t="s">
        <v>131</v>
      </c>
      <c r="D1139" s="102">
        <v>21.0</v>
      </c>
      <c r="E1139" s="102" t="s">
        <v>6858</v>
      </c>
      <c r="F1139" s="102">
        <v>4350.0</v>
      </c>
      <c r="G1139" s="102">
        <v>75.0</v>
      </c>
      <c r="H1139" s="102"/>
      <c r="I1139" s="102"/>
      <c r="J1139" s="102"/>
      <c r="K1139" s="102"/>
      <c r="L1139" s="102"/>
      <c r="M1139" s="102"/>
      <c r="N1139" s="102"/>
      <c r="O1139" s="102"/>
      <c r="P1139" s="102"/>
      <c r="Q1139" s="102"/>
      <c r="R1139" s="102"/>
      <c r="S1139" s="102"/>
      <c r="T1139" s="102"/>
      <c r="U1139" s="102"/>
      <c r="V1139" s="102"/>
      <c r="W1139" s="102"/>
      <c r="X1139" s="102"/>
      <c r="Y1139" s="102"/>
      <c r="Z1139" s="102"/>
      <c r="AA1139" s="102"/>
      <c r="AB1139" s="102"/>
    </row>
    <row r="1140" ht="12.75" customHeight="1">
      <c r="A1140" s="102">
        <v>2933.0</v>
      </c>
      <c r="B1140" s="103">
        <v>1.0</v>
      </c>
      <c r="C1140" s="102" t="s">
        <v>131</v>
      </c>
      <c r="D1140" s="102">
        <v>26.0</v>
      </c>
      <c r="E1140" s="102" t="s">
        <v>6858</v>
      </c>
      <c r="F1140" s="102">
        <v>4370.0</v>
      </c>
      <c r="G1140" s="102">
        <v>71.0</v>
      </c>
      <c r="H1140" s="102"/>
      <c r="I1140" s="102"/>
      <c r="J1140" s="102"/>
      <c r="K1140" s="102"/>
      <c r="L1140" s="102"/>
      <c r="M1140" s="102"/>
      <c r="N1140" s="102"/>
      <c r="O1140" s="102"/>
      <c r="P1140" s="102"/>
      <c r="Q1140" s="102"/>
      <c r="R1140" s="102"/>
      <c r="S1140" s="102"/>
      <c r="T1140" s="102"/>
      <c r="U1140" s="102"/>
      <c r="V1140" s="102"/>
      <c r="W1140" s="102"/>
      <c r="X1140" s="102"/>
      <c r="Y1140" s="102"/>
      <c r="Z1140" s="102"/>
      <c r="AA1140" s="102"/>
      <c r="AB1140" s="102"/>
    </row>
    <row r="1141" ht="12.75" customHeight="1">
      <c r="A1141" s="102">
        <v>2965.0</v>
      </c>
      <c r="B1141" s="103">
        <v>2.0</v>
      </c>
      <c r="C1141" s="102" t="s">
        <v>131</v>
      </c>
      <c r="D1141" s="102">
        <v>115.0</v>
      </c>
      <c r="E1141" s="102" t="s">
        <v>6858</v>
      </c>
      <c r="F1141" s="102">
        <v>6100.0</v>
      </c>
      <c r="G1141" s="102">
        <v>78.0</v>
      </c>
      <c r="H1141" s="102"/>
      <c r="I1141" s="102"/>
      <c r="J1141" s="102"/>
      <c r="K1141" s="102"/>
      <c r="L1141" s="102"/>
      <c r="M1141" s="102"/>
      <c r="N1141" s="102"/>
      <c r="O1141" s="102"/>
      <c r="P1141" s="102"/>
      <c r="Q1141" s="102"/>
      <c r="R1141" s="102"/>
      <c r="S1141" s="102"/>
      <c r="T1141" s="102"/>
      <c r="U1141" s="102"/>
      <c r="V1141" s="102"/>
      <c r="W1141" s="102"/>
      <c r="X1141" s="102"/>
      <c r="Y1141" s="102"/>
      <c r="Z1141" s="102"/>
      <c r="AA1141" s="102"/>
      <c r="AB1141" s="102"/>
    </row>
    <row r="1142" ht="12.75" customHeight="1">
      <c r="A1142" s="102">
        <v>2961.0</v>
      </c>
      <c r="B1142" s="103">
        <v>2.0</v>
      </c>
      <c r="C1142" s="102" t="s">
        <v>131</v>
      </c>
      <c r="D1142" s="102">
        <v>23.0</v>
      </c>
      <c r="E1142" s="102" t="s">
        <v>6858</v>
      </c>
      <c r="F1142" s="102">
        <v>5480.0</v>
      </c>
      <c r="G1142" s="102">
        <v>79.0</v>
      </c>
      <c r="H1142" s="102"/>
      <c r="I1142" s="102"/>
      <c r="J1142" s="102"/>
      <c r="K1142" s="102"/>
      <c r="L1142" s="102"/>
      <c r="M1142" s="102"/>
      <c r="N1142" s="102"/>
      <c r="O1142" s="102"/>
      <c r="P1142" s="102"/>
      <c r="Q1142" s="102"/>
      <c r="R1142" s="102"/>
      <c r="S1142" s="102"/>
      <c r="T1142" s="102"/>
      <c r="U1142" s="102"/>
      <c r="V1142" s="102"/>
      <c r="W1142" s="102"/>
      <c r="X1142" s="102"/>
      <c r="Y1142" s="102"/>
      <c r="Z1142" s="102"/>
      <c r="AA1142" s="102"/>
      <c r="AB1142" s="102"/>
    </row>
    <row r="1143" ht="12.75" customHeight="1">
      <c r="A1143" s="102">
        <v>2950.0</v>
      </c>
      <c r="B1143" s="103">
        <v>2.0</v>
      </c>
      <c r="C1143" s="102" t="s">
        <v>131</v>
      </c>
      <c r="D1143" s="102">
        <v>26.0</v>
      </c>
      <c r="E1143" s="102" t="s">
        <v>6858</v>
      </c>
      <c r="F1143" s="102">
        <v>6100.0</v>
      </c>
      <c r="G1143" s="102">
        <v>83.0</v>
      </c>
      <c r="H1143" s="102"/>
      <c r="I1143" s="102"/>
      <c r="J1143" s="102"/>
      <c r="K1143" s="102"/>
      <c r="L1143" s="102"/>
      <c r="M1143" s="102"/>
      <c r="N1143" s="102"/>
      <c r="O1143" s="102"/>
      <c r="P1143" s="102"/>
      <c r="Q1143" s="102"/>
      <c r="R1143" s="102"/>
      <c r="S1143" s="102"/>
      <c r="T1143" s="102"/>
      <c r="U1143" s="102"/>
      <c r="V1143" s="102"/>
      <c r="W1143" s="102"/>
      <c r="X1143" s="102"/>
      <c r="Y1143" s="102"/>
      <c r="Z1143" s="102"/>
      <c r="AA1143" s="102"/>
      <c r="AB1143" s="102"/>
    </row>
    <row r="1144" ht="12.75" customHeight="1">
      <c r="A1144" s="102">
        <v>2964.0</v>
      </c>
      <c r="B1144" s="103">
        <v>2.0</v>
      </c>
      <c r="C1144" s="102" t="s">
        <v>131</v>
      </c>
      <c r="D1144" s="102">
        <v>26.0</v>
      </c>
      <c r="E1144" s="102" t="s">
        <v>6858</v>
      </c>
      <c r="F1144" s="102">
        <v>4900.0</v>
      </c>
      <c r="G1144" s="102">
        <v>76.0</v>
      </c>
      <c r="H1144" s="102"/>
      <c r="I1144" s="102"/>
      <c r="J1144" s="102"/>
      <c r="K1144" s="102"/>
      <c r="L1144" s="102"/>
      <c r="M1144" s="102"/>
      <c r="N1144" s="102"/>
      <c r="O1144" s="102"/>
      <c r="P1144" s="102"/>
      <c r="Q1144" s="102"/>
      <c r="R1144" s="102"/>
      <c r="S1144" s="102"/>
      <c r="T1144" s="102"/>
      <c r="U1144" s="102"/>
      <c r="V1144" s="102"/>
      <c r="W1144" s="102"/>
      <c r="X1144" s="102"/>
      <c r="Y1144" s="102"/>
      <c r="Z1144" s="102"/>
      <c r="AA1144" s="102"/>
      <c r="AB1144" s="102"/>
    </row>
    <row r="1145" ht="12.75" customHeight="1">
      <c r="A1145" s="102">
        <v>2951.0</v>
      </c>
      <c r="B1145" s="103">
        <v>2.0</v>
      </c>
      <c r="C1145" s="102" t="s">
        <v>131</v>
      </c>
      <c r="D1145" s="102">
        <v>26.0</v>
      </c>
      <c r="E1145" s="102" t="s">
        <v>6858</v>
      </c>
      <c r="F1145" s="102">
        <v>4900.0</v>
      </c>
      <c r="G1145" s="102">
        <v>77.0</v>
      </c>
      <c r="H1145" s="102"/>
      <c r="I1145" s="102"/>
      <c r="J1145" s="102"/>
      <c r="K1145" s="102"/>
      <c r="L1145" s="102"/>
      <c r="M1145" s="102"/>
      <c r="N1145" s="102"/>
      <c r="O1145" s="102"/>
      <c r="P1145" s="102"/>
      <c r="Q1145" s="102"/>
      <c r="R1145" s="102"/>
      <c r="S1145" s="102"/>
      <c r="T1145" s="102"/>
      <c r="U1145" s="102"/>
      <c r="V1145" s="102"/>
      <c r="W1145" s="102"/>
      <c r="X1145" s="102"/>
      <c r="Y1145" s="102"/>
      <c r="Z1145" s="102"/>
      <c r="AA1145" s="102"/>
      <c r="AB1145" s="102"/>
    </row>
    <row r="1146" ht="12.75" customHeight="1">
      <c r="A1146" s="102">
        <v>2985.0</v>
      </c>
      <c r="B1146" s="103">
        <v>3.0</v>
      </c>
      <c r="C1146" s="102" t="s">
        <v>131</v>
      </c>
      <c r="D1146" s="102">
        <v>20.0</v>
      </c>
      <c r="E1146" s="102" t="s">
        <v>6858</v>
      </c>
      <c r="F1146" s="102">
        <v>5700.0</v>
      </c>
      <c r="G1146" s="102">
        <v>80.0</v>
      </c>
      <c r="H1146" s="102"/>
      <c r="I1146" s="102"/>
      <c r="J1146" s="102"/>
      <c r="K1146" s="102"/>
      <c r="L1146" s="102"/>
      <c r="M1146" s="102"/>
      <c r="N1146" s="102"/>
      <c r="O1146" s="102"/>
      <c r="P1146" s="102"/>
      <c r="Q1146" s="102"/>
      <c r="R1146" s="102"/>
      <c r="S1146" s="102"/>
      <c r="T1146" s="102"/>
      <c r="U1146" s="102"/>
      <c r="V1146" s="102"/>
      <c r="W1146" s="102"/>
      <c r="X1146" s="102"/>
      <c r="Y1146" s="102"/>
      <c r="Z1146" s="102"/>
      <c r="AA1146" s="102"/>
      <c r="AB1146" s="102"/>
    </row>
    <row r="1147" ht="12.75" customHeight="1">
      <c r="A1147" s="102">
        <v>2977.0</v>
      </c>
      <c r="B1147" s="103">
        <v>3.0</v>
      </c>
      <c r="C1147" s="102" t="s">
        <v>131</v>
      </c>
      <c r="D1147" s="102">
        <v>25.0</v>
      </c>
      <c r="E1147" s="102" t="s">
        <v>6858</v>
      </c>
      <c r="F1147" s="102">
        <v>6560.0</v>
      </c>
      <c r="G1147" s="102">
        <v>83.0</v>
      </c>
      <c r="H1147" s="102"/>
      <c r="I1147" s="102"/>
      <c r="J1147" s="102"/>
      <c r="K1147" s="102"/>
      <c r="L1147" s="102"/>
      <c r="M1147" s="102"/>
      <c r="N1147" s="102"/>
      <c r="O1147" s="102"/>
      <c r="P1147" s="102"/>
      <c r="Q1147" s="102"/>
      <c r="R1147" s="102"/>
      <c r="S1147" s="102"/>
      <c r="T1147" s="102"/>
      <c r="U1147" s="102"/>
      <c r="V1147" s="102"/>
      <c r="W1147" s="102"/>
      <c r="X1147" s="102"/>
      <c r="Y1147" s="102"/>
      <c r="Z1147" s="102"/>
      <c r="AA1147" s="102"/>
      <c r="AB1147" s="102"/>
    </row>
    <row r="1148" ht="12.75" customHeight="1">
      <c r="A1148" s="102">
        <v>2984.0</v>
      </c>
      <c r="B1148" s="103">
        <v>3.0</v>
      </c>
      <c r="C1148" s="102" t="s">
        <v>131</v>
      </c>
      <c r="D1148" s="102">
        <v>26.0</v>
      </c>
      <c r="E1148" s="102" t="s">
        <v>6858</v>
      </c>
      <c r="F1148" s="102">
        <v>5200.0</v>
      </c>
      <c r="G1148" s="102">
        <v>78.0</v>
      </c>
      <c r="H1148" s="102"/>
      <c r="I1148" s="102"/>
      <c r="J1148" s="102"/>
      <c r="K1148" s="102"/>
      <c r="L1148" s="102"/>
      <c r="M1148" s="102"/>
      <c r="N1148" s="102"/>
      <c r="O1148" s="102"/>
      <c r="P1148" s="102"/>
      <c r="Q1148" s="102"/>
      <c r="R1148" s="102"/>
      <c r="S1148" s="102"/>
      <c r="T1148" s="102"/>
      <c r="U1148" s="102"/>
      <c r="V1148" s="102"/>
      <c r="W1148" s="102"/>
      <c r="X1148" s="102"/>
      <c r="Y1148" s="102"/>
      <c r="Z1148" s="102"/>
      <c r="AA1148" s="102"/>
      <c r="AB1148" s="102"/>
    </row>
    <row r="1149" ht="12.75" customHeight="1">
      <c r="A1149" s="102">
        <v>2992.0</v>
      </c>
      <c r="B1149" s="103">
        <v>4.0</v>
      </c>
      <c r="C1149" s="102" t="s">
        <v>131</v>
      </c>
      <c r="D1149" s="102">
        <v>23.0</v>
      </c>
      <c r="E1149" s="102" t="s">
        <v>6858</v>
      </c>
      <c r="F1149" s="102">
        <v>5220.0</v>
      </c>
      <c r="G1149" s="102">
        <v>80.0</v>
      </c>
      <c r="H1149" s="102"/>
      <c r="I1149" s="102"/>
      <c r="J1149" s="102"/>
      <c r="K1149" s="102"/>
      <c r="L1149" s="102"/>
      <c r="M1149" s="102"/>
      <c r="N1149" s="102"/>
      <c r="O1149" s="102"/>
      <c r="P1149" s="102"/>
      <c r="Q1149" s="102"/>
      <c r="R1149" s="102"/>
      <c r="S1149" s="102"/>
      <c r="T1149" s="102"/>
      <c r="U1149" s="102"/>
      <c r="V1149" s="102"/>
      <c r="W1149" s="102"/>
      <c r="X1149" s="102"/>
      <c r="Y1149" s="102"/>
      <c r="Z1149" s="102"/>
      <c r="AA1149" s="102"/>
      <c r="AB1149" s="102"/>
    </row>
    <row r="1150" ht="12.75" customHeight="1">
      <c r="A1150" s="102">
        <v>2990.0</v>
      </c>
      <c r="B1150" s="103">
        <v>4.0</v>
      </c>
      <c r="C1150" s="102" t="s">
        <v>131</v>
      </c>
      <c r="D1150" s="102">
        <v>26.0</v>
      </c>
      <c r="E1150" s="102" t="s">
        <v>6858</v>
      </c>
      <c r="F1150" s="102">
        <v>5035.0</v>
      </c>
      <c r="G1150" s="102">
        <v>76.0</v>
      </c>
      <c r="H1150" s="102"/>
      <c r="I1150" s="102"/>
      <c r="J1150" s="102"/>
      <c r="K1150" s="102"/>
      <c r="L1150" s="102"/>
      <c r="M1150" s="102"/>
      <c r="N1150" s="102"/>
      <c r="O1150" s="102"/>
      <c r="P1150" s="102"/>
      <c r="Q1150" s="102"/>
      <c r="R1150" s="102"/>
      <c r="S1150" s="102"/>
      <c r="T1150" s="102"/>
      <c r="U1150" s="102"/>
      <c r="V1150" s="102"/>
      <c r="W1150" s="102"/>
      <c r="X1150" s="102"/>
      <c r="Y1150" s="102"/>
      <c r="Z1150" s="102"/>
      <c r="AA1150" s="102"/>
      <c r="AB1150" s="102"/>
    </row>
    <row r="1151" ht="12.75" customHeight="1">
      <c r="A1151" s="102">
        <v>2994.0</v>
      </c>
      <c r="B1151" s="103">
        <v>4.0</v>
      </c>
      <c r="C1151" s="102" t="s">
        <v>131</v>
      </c>
      <c r="D1151" s="102">
        <v>26.0</v>
      </c>
      <c r="E1151" s="102" t="s">
        <v>6858</v>
      </c>
      <c r="F1151" s="102">
        <v>4050.0</v>
      </c>
      <c r="G1151" s="102">
        <v>75.0</v>
      </c>
      <c r="H1151" s="102"/>
      <c r="I1151" s="102"/>
      <c r="J1151" s="102"/>
      <c r="K1151" s="102"/>
      <c r="L1151" s="102"/>
      <c r="M1151" s="102"/>
      <c r="N1151" s="102"/>
      <c r="O1151" s="102"/>
      <c r="P1151" s="102"/>
      <c r="Q1151" s="102"/>
      <c r="R1151" s="102"/>
      <c r="S1151" s="102"/>
      <c r="T1151" s="102"/>
      <c r="U1151" s="102"/>
      <c r="V1151" s="102"/>
      <c r="W1151" s="102"/>
      <c r="X1151" s="102"/>
      <c r="Y1151" s="102"/>
      <c r="Z1151" s="102"/>
      <c r="AA1151" s="102"/>
      <c r="AB1151" s="102"/>
    </row>
    <row r="1152" ht="12.75" customHeight="1">
      <c r="A1152" s="102">
        <v>2999.0</v>
      </c>
      <c r="B1152" s="103">
        <v>5.0</v>
      </c>
      <c r="C1152" s="102" t="s">
        <v>131</v>
      </c>
      <c r="D1152" s="102">
        <v>26.0</v>
      </c>
      <c r="E1152" s="102" t="s">
        <v>6858</v>
      </c>
      <c r="F1152" s="102">
        <v>5555.0</v>
      </c>
      <c r="G1152" s="102">
        <v>82.0</v>
      </c>
      <c r="H1152" s="102"/>
      <c r="I1152" s="102"/>
      <c r="J1152" s="102"/>
      <c r="K1152" s="102"/>
      <c r="L1152" s="102"/>
      <c r="M1152" s="102"/>
      <c r="N1152" s="102"/>
      <c r="O1152" s="102"/>
      <c r="P1152" s="102"/>
      <c r="Q1152" s="102"/>
      <c r="R1152" s="102"/>
      <c r="S1152" s="102"/>
      <c r="T1152" s="102"/>
      <c r="U1152" s="102"/>
      <c r="V1152" s="102"/>
      <c r="W1152" s="102"/>
      <c r="X1152" s="102"/>
      <c r="Y1152" s="102"/>
      <c r="Z1152" s="102"/>
      <c r="AA1152" s="102"/>
      <c r="AB1152" s="102"/>
    </row>
    <row r="1153" ht="12.75" customHeight="1">
      <c r="A1153" s="102">
        <v>3400.0</v>
      </c>
      <c r="B1153" s="103">
        <v>5.0</v>
      </c>
      <c r="C1153" s="102" t="s">
        <v>131</v>
      </c>
      <c r="D1153" s="102">
        <v>26.0</v>
      </c>
      <c r="E1153" s="102" t="s">
        <v>6858</v>
      </c>
      <c r="F1153" s="102">
        <v>5235.0</v>
      </c>
      <c r="G1153" s="102">
        <v>78.0</v>
      </c>
      <c r="H1153" s="102"/>
      <c r="I1153" s="102"/>
      <c r="J1153" s="102"/>
      <c r="K1153" s="102"/>
      <c r="L1153" s="102"/>
      <c r="M1153" s="102"/>
      <c r="N1153" s="102"/>
      <c r="O1153" s="102"/>
      <c r="P1153" s="102"/>
      <c r="Q1153" s="102"/>
      <c r="R1153" s="102"/>
      <c r="S1153" s="102"/>
      <c r="T1153" s="102"/>
      <c r="U1153" s="102"/>
      <c r="V1153" s="102"/>
      <c r="W1153" s="102"/>
      <c r="X1153" s="102"/>
      <c r="Y1153" s="102"/>
      <c r="Z1153" s="102"/>
      <c r="AA1153" s="102"/>
      <c r="AB1153" s="102"/>
    </row>
    <row r="1154" ht="12.75" customHeight="1">
      <c r="A1154" s="102">
        <v>3406.0</v>
      </c>
      <c r="B1154" s="103">
        <v>6.0</v>
      </c>
      <c r="C1154" s="102" t="s">
        <v>131</v>
      </c>
      <c r="D1154" s="102">
        <v>108.0</v>
      </c>
      <c r="E1154" s="102" t="s">
        <v>6858</v>
      </c>
      <c r="F1154" s="102">
        <v>4200.0</v>
      </c>
      <c r="G1154" s="102">
        <v>77.0</v>
      </c>
      <c r="H1154" s="102"/>
      <c r="I1154" s="102"/>
      <c r="J1154" s="102"/>
      <c r="K1154" s="102"/>
      <c r="L1154" s="102"/>
      <c r="M1154" s="102"/>
      <c r="N1154" s="102"/>
      <c r="O1154" s="102"/>
      <c r="P1154" s="102"/>
      <c r="Q1154" s="102"/>
      <c r="R1154" s="102"/>
      <c r="S1154" s="102"/>
      <c r="T1154" s="102"/>
      <c r="U1154" s="102"/>
      <c r="V1154" s="102"/>
      <c r="W1154" s="102"/>
      <c r="X1154" s="102"/>
      <c r="Y1154" s="102"/>
      <c r="Z1154" s="102"/>
      <c r="AA1154" s="102"/>
      <c r="AB1154" s="102"/>
    </row>
    <row r="1155" ht="12.75" customHeight="1">
      <c r="A1155" s="102">
        <v>3407.0</v>
      </c>
      <c r="B1155" s="103">
        <v>6.0</v>
      </c>
      <c r="C1155" s="102" t="s">
        <v>131</v>
      </c>
      <c r="D1155" s="102">
        <v>108.0</v>
      </c>
      <c r="E1155" s="102" t="s">
        <v>6858</v>
      </c>
      <c r="F1155" s="102">
        <v>4045.0</v>
      </c>
      <c r="G1155" s="102">
        <v>72.0</v>
      </c>
      <c r="H1155" s="102"/>
      <c r="I1155" s="102"/>
      <c r="J1155" s="102"/>
      <c r="K1155" s="102"/>
      <c r="L1155" s="102"/>
      <c r="M1155" s="102"/>
      <c r="N1155" s="102"/>
      <c r="O1155" s="102"/>
      <c r="P1155" s="102"/>
      <c r="Q1155" s="102"/>
      <c r="R1155" s="102"/>
      <c r="S1155" s="102"/>
      <c r="T1155" s="102"/>
      <c r="U1155" s="102"/>
      <c r="V1155" s="102"/>
      <c r="W1155" s="102"/>
      <c r="X1155" s="102"/>
      <c r="Y1155" s="102"/>
      <c r="Z1155" s="102"/>
      <c r="AA1155" s="102"/>
      <c r="AB1155" s="102"/>
    </row>
    <row r="1156" ht="12.75" customHeight="1">
      <c r="A1156" s="102">
        <v>3409.0</v>
      </c>
      <c r="B1156" s="103">
        <v>6.0</v>
      </c>
      <c r="C1156" s="102" t="s">
        <v>131</v>
      </c>
      <c r="D1156" s="102">
        <v>109.0</v>
      </c>
      <c r="E1156" s="102" t="s">
        <v>6858</v>
      </c>
      <c r="F1156" s="102">
        <v>5500.0</v>
      </c>
      <c r="G1156" s="102">
        <v>80.0</v>
      </c>
      <c r="H1156" s="102"/>
      <c r="I1156" s="102"/>
      <c r="J1156" s="102"/>
      <c r="K1156" s="102"/>
      <c r="L1156" s="102"/>
      <c r="M1156" s="102"/>
      <c r="N1156" s="102"/>
      <c r="O1156" s="102"/>
      <c r="P1156" s="102"/>
      <c r="Q1156" s="102"/>
      <c r="R1156" s="102"/>
      <c r="S1156" s="102"/>
      <c r="T1156" s="102"/>
      <c r="U1156" s="102"/>
      <c r="V1156" s="102"/>
      <c r="W1156" s="102"/>
      <c r="X1156" s="102"/>
      <c r="Y1156" s="102"/>
      <c r="Z1156" s="102"/>
      <c r="AA1156" s="102"/>
      <c r="AB1156" s="102"/>
    </row>
    <row r="1157" ht="12.75" customHeight="1">
      <c r="A1157" s="102">
        <v>3405.0</v>
      </c>
      <c r="B1157" s="103">
        <v>6.0</v>
      </c>
      <c r="C1157" s="102" t="s">
        <v>131</v>
      </c>
      <c r="D1157" s="102">
        <v>110.0</v>
      </c>
      <c r="E1157" s="102" t="s">
        <v>6858</v>
      </c>
      <c r="F1157" s="102">
        <v>5200.0</v>
      </c>
      <c r="G1157" s="102">
        <v>76.0</v>
      </c>
      <c r="H1157" s="102"/>
      <c r="I1157" s="102"/>
      <c r="J1157" s="102"/>
      <c r="K1157" s="102"/>
      <c r="L1157" s="102"/>
      <c r="M1157" s="102"/>
      <c r="N1157" s="102"/>
      <c r="O1157" s="102"/>
      <c r="P1157" s="102"/>
      <c r="Q1157" s="102"/>
      <c r="R1157" s="102"/>
      <c r="S1157" s="102"/>
      <c r="T1157" s="102"/>
      <c r="U1157" s="102"/>
      <c r="V1157" s="102"/>
      <c r="W1157" s="102"/>
      <c r="X1157" s="102"/>
      <c r="Y1157" s="102"/>
      <c r="Z1157" s="102"/>
      <c r="AA1157" s="102"/>
      <c r="AB1157" s="102"/>
    </row>
    <row r="1158" ht="12.75" customHeight="1">
      <c r="A1158" s="102">
        <v>3408.0</v>
      </c>
      <c r="B1158" s="103">
        <v>6.0</v>
      </c>
      <c r="C1158" s="102" t="s">
        <v>131</v>
      </c>
      <c r="D1158" s="102">
        <v>111.0</v>
      </c>
      <c r="E1158" s="102" t="s">
        <v>6858</v>
      </c>
      <c r="F1158" s="102">
        <v>4980.0</v>
      </c>
      <c r="G1158" s="102">
        <v>77.0</v>
      </c>
      <c r="H1158" s="102"/>
      <c r="I1158" s="102"/>
      <c r="J1158" s="102"/>
      <c r="K1158" s="102"/>
      <c r="L1158" s="102"/>
      <c r="M1158" s="102"/>
      <c r="N1158" s="102"/>
      <c r="O1158" s="102"/>
      <c r="P1158" s="102"/>
      <c r="Q1158" s="102"/>
      <c r="R1158" s="102"/>
      <c r="S1158" s="102"/>
      <c r="T1158" s="102"/>
      <c r="U1158" s="102"/>
      <c r="V1158" s="102"/>
      <c r="W1158" s="102"/>
      <c r="X1158" s="102"/>
      <c r="Y1158" s="102"/>
      <c r="Z1158" s="102"/>
      <c r="AA1158" s="102"/>
      <c r="AB1158" s="102"/>
    </row>
    <row r="1159" ht="12.75" customHeight="1">
      <c r="A1159" s="102">
        <v>3402.0</v>
      </c>
      <c r="B1159" s="103">
        <v>6.0</v>
      </c>
      <c r="C1159" s="102" t="s">
        <v>131</v>
      </c>
      <c r="D1159" s="102">
        <v>20.0</v>
      </c>
      <c r="E1159" s="102" t="s">
        <v>6858</v>
      </c>
      <c r="F1159" s="102">
        <v>4430.0</v>
      </c>
      <c r="G1159" s="102">
        <v>74.0</v>
      </c>
      <c r="H1159" s="102"/>
      <c r="I1159" s="102"/>
      <c r="J1159" s="102"/>
      <c r="K1159" s="102"/>
      <c r="L1159" s="102"/>
      <c r="M1159" s="102"/>
      <c r="N1159" s="102"/>
      <c r="O1159" s="102"/>
      <c r="P1159" s="102"/>
      <c r="Q1159" s="102"/>
      <c r="R1159" s="102"/>
      <c r="S1159" s="102"/>
      <c r="T1159" s="102"/>
      <c r="U1159" s="102"/>
      <c r="V1159" s="102"/>
      <c r="W1159" s="102"/>
      <c r="X1159" s="102"/>
      <c r="Y1159" s="102"/>
      <c r="Z1159" s="102"/>
      <c r="AA1159" s="102"/>
      <c r="AB1159" s="102"/>
    </row>
    <row r="1160" ht="12.75" customHeight="1">
      <c r="A1160" s="102">
        <v>3401.0</v>
      </c>
      <c r="B1160" s="103">
        <v>6.0</v>
      </c>
      <c r="C1160" s="102" t="s">
        <v>131</v>
      </c>
      <c r="D1160" s="102">
        <v>23.0</v>
      </c>
      <c r="E1160" s="102" t="s">
        <v>6858</v>
      </c>
      <c r="F1160" s="102">
        <v>4515.0</v>
      </c>
      <c r="G1160" s="102">
        <v>76.0</v>
      </c>
      <c r="H1160" s="102"/>
      <c r="I1160" s="102"/>
      <c r="J1160" s="102"/>
      <c r="K1160" s="102"/>
      <c r="L1160" s="102"/>
      <c r="M1160" s="102"/>
      <c r="N1160" s="102"/>
      <c r="O1160" s="102"/>
      <c r="P1160" s="102"/>
      <c r="Q1160" s="102"/>
      <c r="R1160" s="102"/>
      <c r="S1160" s="102"/>
      <c r="T1160" s="102"/>
      <c r="U1160" s="102"/>
      <c r="V1160" s="102"/>
      <c r="W1160" s="102"/>
      <c r="X1160" s="102"/>
      <c r="Y1160" s="102"/>
      <c r="Z1160" s="102"/>
      <c r="AA1160" s="102"/>
      <c r="AB1160" s="102"/>
    </row>
    <row r="1161" ht="12.75" customHeight="1">
      <c r="A1161" s="102">
        <v>3403.0</v>
      </c>
      <c r="B1161" s="103">
        <v>6.0</v>
      </c>
      <c r="C1161" s="102" t="s">
        <v>131</v>
      </c>
      <c r="D1161" s="102">
        <v>25.0</v>
      </c>
      <c r="E1161" s="102" t="s">
        <v>6858</v>
      </c>
      <c r="F1161" s="102">
        <v>4700.0</v>
      </c>
      <c r="G1161" s="102">
        <v>76.0</v>
      </c>
      <c r="H1161" s="102"/>
      <c r="I1161" s="102"/>
      <c r="J1161" s="102"/>
      <c r="K1161" s="102"/>
      <c r="L1161" s="102"/>
      <c r="M1161" s="102"/>
      <c r="N1161" s="102"/>
      <c r="O1161" s="102"/>
      <c r="P1161" s="102"/>
      <c r="Q1161" s="102"/>
      <c r="R1161" s="102"/>
      <c r="S1161" s="102"/>
      <c r="T1161" s="102"/>
      <c r="U1161" s="102"/>
      <c r="V1161" s="102"/>
      <c r="W1161" s="102"/>
      <c r="X1161" s="102"/>
      <c r="Y1161" s="102"/>
      <c r="Z1161" s="102"/>
      <c r="AA1161" s="102"/>
      <c r="AB1161" s="102"/>
    </row>
    <row r="1162" ht="12.75" customHeight="1">
      <c r="A1162" s="102">
        <v>3404.0</v>
      </c>
      <c r="B1162" s="103">
        <v>6.0</v>
      </c>
      <c r="C1162" s="102" t="s">
        <v>131</v>
      </c>
      <c r="D1162" s="102">
        <v>25.0</v>
      </c>
      <c r="E1162" s="102" t="s">
        <v>6858</v>
      </c>
      <c r="F1162" s="102">
        <v>4600.0</v>
      </c>
      <c r="G1162" s="102">
        <v>75.0</v>
      </c>
      <c r="H1162" s="102"/>
      <c r="I1162" s="102"/>
      <c r="J1162" s="102"/>
      <c r="K1162" s="102"/>
      <c r="L1162" s="102"/>
      <c r="M1162" s="102"/>
      <c r="N1162" s="102"/>
      <c r="O1162" s="102"/>
      <c r="P1162" s="102"/>
      <c r="Q1162" s="102"/>
      <c r="R1162" s="102"/>
      <c r="S1162" s="102"/>
      <c r="T1162" s="102"/>
      <c r="U1162" s="102"/>
      <c r="V1162" s="102"/>
      <c r="W1162" s="102"/>
      <c r="X1162" s="102"/>
      <c r="Y1162" s="102"/>
      <c r="Z1162" s="102"/>
      <c r="AA1162" s="102"/>
      <c r="AB1162" s="102"/>
    </row>
    <row r="1163" ht="12.75" customHeight="1">
      <c r="A1163" s="102">
        <v>3410.0</v>
      </c>
      <c r="B1163" s="103">
        <v>7.0</v>
      </c>
      <c r="C1163" s="102" t="s">
        <v>131</v>
      </c>
      <c r="D1163" s="102">
        <v>26.0</v>
      </c>
      <c r="E1163" s="102" t="s">
        <v>6858</v>
      </c>
      <c r="F1163" s="102">
        <v>3885.0</v>
      </c>
      <c r="G1163" s="102">
        <v>72.0</v>
      </c>
      <c r="H1163" s="102"/>
      <c r="I1163" s="102"/>
      <c r="J1163" s="102"/>
      <c r="K1163" s="102"/>
      <c r="L1163" s="102"/>
      <c r="M1163" s="102"/>
      <c r="N1163" s="102"/>
      <c r="O1163" s="102"/>
      <c r="P1163" s="102"/>
      <c r="Q1163" s="102"/>
      <c r="R1163" s="102"/>
      <c r="S1163" s="102"/>
      <c r="T1163" s="102"/>
      <c r="U1163" s="102"/>
      <c r="V1163" s="102"/>
      <c r="W1163" s="102"/>
      <c r="X1163" s="102"/>
      <c r="Y1163" s="102"/>
      <c r="Z1163" s="102"/>
      <c r="AA1163" s="102"/>
      <c r="AB1163" s="102"/>
    </row>
    <row r="1164" ht="12.75" customHeight="1">
      <c r="A1164" s="102">
        <v>3417.0</v>
      </c>
      <c r="B1164" s="103">
        <v>8.0</v>
      </c>
      <c r="C1164" s="102" t="s">
        <v>131</v>
      </c>
      <c r="D1164" s="102">
        <v>109.0</v>
      </c>
      <c r="E1164" s="102" t="s">
        <v>6858</v>
      </c>
      <c r="F1164" s="102">
        <v>5800.0</v>
      </c>
      <c r="G1164" s="102">
        <v>81.0</v>
      </c>
      <c r="H1164" s="102"/>
      <c r="I1164" s="102"/>
      <c r="J1164" s="102"/>
      <c r="K1164" s="102"/>
      <c r="L1164" s="102"/>
      <c r="M1164" s="102"/>
      <c r="N1164" s="102"/>
      <c r="O1164" s="102"/>
      <c r="P1164" s="102"/>
      <c r="Q1164" s="102"/>
      <c r="R1164" s="102"/>
      <c r="S1164" s="102"/>
      <c r="T1164" s="102"/>
      <c r="U1164" s="102"/>
      <c r="V1164" s="102"/>
      <c r="W1164" s="102"/>
      <c r="X1164" s="102"/>
      <c r="Y1164" s="102"/>
      <c r="Z1164" s="102"/>
      <c r="AA1164" s="102"/>
      <c r="AB1164" s="102"/>
    </row>
    <row r="1165" ht="12.75" customHeight="1">
      <c r="A1165" s="102">
        <v>3412.0</v>
      </c>
      <c r="B1165" s="103">
        <v>8.0</v>
      </c>
      <c r="C1165" s="102" t="s">
        <v>131</v>
      </c>
      <c r="D1165" s="102">
        <v>110.0</v>
      </c>
      <c r="E1165" s="102" t="s">
        <v>6858</v>
      </c>
      <c r="F1165" s="102">
        <v>4600.0</v>
      </c>
      <c r="G1165" s="102">
        <v>74.0</v>
      </c>
      <c r="H1165" s="102"/>
      <c r="I1165" s="102"/>
      <c r="J1165" s="102"/>
      <c r="K1165" s="102"/>
      <c r="L1165" s="102"/>
      <c r="M1165" s="102"/>
      <c r="N1165" s="102"/>
      <c r="O1165" s="102"/>
      <c r="P1165" s="102"/>
      <c r="Q1165" s="102"/>
      <c r="R1165" s="102"/>
      <c r="S1165" s="102"/>
      <c r="T1165" s="102"/>
      <c r="U1165" s="102"/>
      <c r="V1165" s="102"/>
      <c r="W1165" s="102"/>
      <c r="X1165" s="102"/>
      <c r="Y1165" s="102"/>
      <c r="Z1165" s="102"/>
      <c r="AA1165" s="102"/>
      <c r="AB1165" s="102"/>
    </row>
    <row r="1166" ht="12.75" customHeight="1">
      <c r="A1166" s="102">
        <v>3413.0</v>
      </c>
      <c r="B1166" s="103">
        <v>8.0</v>
      </c>
      <c r="C1166" s="102" t="s">
        <v>131</v>
      </c>
      <c r="D1166" s="102">
        <v>110.0</v>
      </c>
      <c r="E1166" s="102" t="s">
        <v>6858</v>
      </c>
      <c r="F1166" s="102">
        <v>4700.0</v>
      </c>
      <c r="G1166" s="102">
        <v>76.0</v>
      </c>
      <c r="H1166" s="102"/>
      <c r="I1166" s="102"/>
      <c r="J1166" s="102"/>
      <c r="K1166" s="102"/>
      <c r="L1166" s="102"/>
      <c r="M1166" s="102"/>
      <c r="N1166" s="102"/>
      <c r="O1166" s="102"/>
      <c r="P1166" s="102"/>
      <c r="Q1166" s="102"/>
      <c r="R1166" s="102"/>
      <c r="S1166" s="102"/>
      <c r="T1166" s="102"/>
      <c r="U1166" s="102"/>
      <c r="V1166" s="102"/>
      <c r="W1166" s="102"/>
      <c r="X1166" s="102"/>
      <c r="Y1166" s="102"/>
      <c r="Z1166" s="102"/>
      <c r="AA1166" s="102"/>
      <c r="AB1166" s="102"/>
    </row>
    <row r="1167" ht="12.75" customHeight="1">
      <c r="A1167" s="102">
        <v>3880.0</v>
      </c>
      <c r="B1167" s="103">
        <v>8.0</v>
      </c>
      <c r="C1167" s="102" t="s">
        <v>131</v>
      </c>
      <c r="D1167" s="102">
        <v>114.0</v>
      </c>
      <c r="E1167" s="102" t="s">
        <v>6858</v>
      </c>
      <c r="F1167" s="102">
        <v>4200.0</v>
      </c>
      <c r="G1167" s="102">
        <v>73.0</v>
      </c>
      <c r="H1167" s="102"/>
      <c r="I1167" s="102"/>
      <c r="J1167" s="102"/>
      <c r="K1167" s="102"/>
      <c r="L1167" s="102"/>
      <c r="M1167" s="102"/>
      <c r="N1167" s="102"/>
      <c r="O1167" s="102"/>
      <c r="P1167" s="102"/>
      <c r="Q1167" s="102"/>
      <c r="R1167" s="102"/>
      <c r="S1167" s="102"/>
      <c r="T1167" s="102"/>
      <c r="U1167" s="102"/>
      <c r="V1167" s="102"/>
      <c r="W1167" s="102"/>
      <c r="X1167" s="102"/>
      <c r="Y1167" s="102"/>
      <c r="Z1167" s="102"/>
      <c r="AA1167" s="102"/>
      <c r="AB1167" s="102"/>
    </row>
    <row r="1168" ht="12.75" customHeight="1">
      <c r="A1168" s="102">
        <v>3414.0</v>
      </c>
      <c r="B1168" s="103">
        <v>8.0</v>
      </c>
      <c r="C1168" s="102" t="s">
        <v>131</v>
      </c>
      <c r="D1168" s="102">
        <v>115.0</v>
      </c>
      <c r="E1168" s="102" t="s">
        <v>6858</v>
      </c>
      <c r="F1168" s="102">
        <v>4660.0</v>
      </c>
      <c r="G1168" s="102">
        <v>74.0</v>
      </c>
      <c r="H1168" s="102"/>
      <c r="I1168" s="102"/>
      <c r="J1168" s="102"/>
      <c r="K1168" s="102"/>
      <c r="L1168" s="102"/>
      <c r="M1168" s="102"/>
      <c r="N1168" s="102"/>
      <c r="O1168" s="102"/>
      <c r="P1168" s="102"/>
      <c r="Q1168" s="102"/>
      <c r="R1168" s="102"/>
      <c r="S1168" s="102"/>
      <c r="T1168" s="102"/>
      <c r="U1168" s="102"/>
      <c r="V1168" s="102"/>
      <c r="W1168" s="102"/>
      <c r="X1168" s="102"/>
      <c r="Y1168" s="102"/>
      <c r="Z1168" s="102"/>
      <c r="AA1168" s="102"/>
      <c r="AB1168" s="102"/>
    </row>
    <row r="1169" ht="12.75" customHeight="1">
      <c r="A1169" s="102">
        <v>3416.0</v>
      </c>
      <c r="B1169" s="103">
        <v>8.0</v>
      </c>
      <c r="C1169" s="102" t="s">
        <v>131</v>
      </c>
      <c r="D1169" s="102">
        <v>123.0</v>
      </c>
      <c r="E1169" s="102" t="s">
        <v>6858</v>
      </c>
      <c r="F1169" s="102">
        <v>5300.0</v>
      </c>
      <c r="G1169" s="102">
        <v>76.0</v>
      </c>
      <c r="H1169" s="102"/>
      <c r="I1169" s="102"/>
      <c r="J1169" s="102"/>
      <c r="K1169" s="102"/>
      <c r="L1169" s="102"/>
      <c r="M1169" s="102"/>
      <c r="N1169" s="102"/>
      <c r="O1169" s="102"/>
      <c r="P1169" s="102"/>
      <c r="Q1169" s="102"/>
      <c r="R1169" s="102"/>
      <c r="S1169" s="102"/>
      <c r="T1169" s="102"/>
      <c r="U1169" s="102"/>
      <c r="V1169" s="102"/>
      <c r="W1169" s="102"/>
      <c r="X1169" s="102"/>
      <c r="Y1169" s="102"/>
      <c r="Z1169" s="102"/>
      <c r="AA1169" s="102"/>
      <c r="AB1169" s="102"/>
    </row>
    <row r="1170" ht="12.75" customHeight="1">
      <c r="A1170" s="102">
        <v>3418.0</v>
      </c>
      <c r="B1170" s="103">
        <v>8.0</v>
      </c>
      <c r="C1170" s="102" t="s">
        <v>131</v>
      </c>
      <c r="D1170" s="102">
        <v>20.0</v>
      </c>
      <c r="E1170" s="102" t="s">
        <v>6858</v>
      </c>
      <c r="F1170" s="102">
        <v>4700.0</v>
      </c>
      <c r="G1170" s="102">
        <v>78.0</v>
      </c>
      <c r="H1170" s="102"/>
      <c r="I1170" s="102"/>
      <c r="J1170" s="102"/>
      <c r="K1170" s="102"/>
      <c r="L1170" s="102"/>
      <c r="M1170" s="102"/>
      <c r="N1170" s="102"/>
      <c r="O1170" s="102"/>
      <c r="P1170" s="102"/>
      <c r="Q1170" s="102"/>
      <c r="R1170" s="102"/>
      <c r="S1170" s="102"/>
      <c r="T1170" s="102"/>
      <c r="U1170" s="102"/>
      <c r="V1170" s="102"/>
      <c r="W1170" s="102"/>
      <c r="X1170" s="102"/>
      <c r="Y1170" s="102"/>
      <c r="Z1170" s="102"/>
      <c r="AA1170" s="102"/>
      <c r="AB1170" s="102"/>
    </row>
    <row r="1171" ht="12.75" customHeight="1">
      <c r="A1171" s="102">
        <v>3419.0</v>
      </c>
      <c r="B1171" s="103">
        <v>8.0</v>
      </c>
      <c r="C1171" s="102" t="s">
        <v>131</v>
      </c>
      <c r="D1171" s="102">
        <v>20.0</v>
      </c>
      <c r="E1171" s="102" t="s">
        <v>6858</v>
      </c>
      <c r="F1171" s="102">
        <v>4300.0</v>
      </c>
      <c r="G1171" s="102">
        <v>74.0</v>
      </c>
      <c r="H1171" s="102"/>
      <c r="I1171" s="102"/>
      <c r="J1171" s="102"/>
      <c r="K1171" s="102"/>
      <c r="L1171" s="102"/>
      <c r="M1171" s="102"/>
      <c r="N1171" s="102"/>
      <c r="O1171" s="102"/>
      <c r="P1171" s="102"/>
      <c r="Q1171" s="102"/>
      <c r="R1171" s="102"/>
      <c r="S1171" s="102"/>
      <c r="T1171" s="102"/>
      <c r="U1171" s="102"/>
      <c r="V1171" s="102"/>
      <c r="W1171" s="102"/>
      <c r="X1171" s="102"/>
      <c r="Y1171" s="102"/>
      <c r="Z1171" s="102"/>
      <c r="AA1171" s="102"/>
      <c r="AB1171" s="102"/>
    </row>
    <row r="1172" ht="12.75" customHeight="1">
      <c r="A1172" s="102">
        <v>3415.0</v>
      </c>
      <c r="B1172" s="103">
        <v>8.0</v>
      </c>
      <c r="C1172" s="102" t="s">
        <v>131</v>
      </c>
      <c r="D1172" s="102">
        <v>21.0</v>
      </c>
      <c r="E1172" s="102" t="s">
        <v>6858</v>
      </c>
      <c r="F1172" s="102">
        <v>5300.0</v>
      </c>
      <c r="G1172" s="102">
        <v>78.0</v>
      </c>
      <c r="H1172" s="102"/>
      <c r="I1172" s="102"/>
      <c r="J1172" s="102"/>
      <c r="K1172" s="102"/>
      <c r="L1172" s="102"/>
      <c r="M1172" s="102"/>
      <c r="N1172" s="102"/>
      <c r="O1172" s="102"/>
      <c r="P1172" s="102"/>
      <c r="Q1172" s="102"/>
      <c r="R1172" s="102"/>
      <c r="S1172" s="102"/>
      <c r="T1172" s="102"/>
      <c r="U1172" s="102"/>
      <c r="V1172" s="102"/>
      <c r="W1172" s="102"/>
      <c r="X1172" s="102"/>
      <c r="Y1172" s="102"/>
      <c r="Z1172" s="102"/>
      <c r="AA1172" s="102"/>
      <c r="AB1172" s="102"/>
    </row>
    <row r="1173" ht="12.75" customHeight="1">
      <c r="A1173" s="102">
        <v>3411.0</v>
      </c>
      <c r="B1173" s="103">
        <v>8.0</v>
      </c>
      <c r="C1173" s="102" t="s">
        <v>131</v>
      </c>
      <c r="D1173" s="102">
        <v>24.0</v>
      </c>
      <c r="E1173" s="102" t="s">
        <v>6858</v>
      </c>
      <c r="F1173" s="102">
        <v>6300.0</v>
      </c>
      <c r="G1173" s="102">
        <v>84.0</v>
      </c>
      <c r="H1173" s="102"/>
      <c r="I1173" s="102"/>
      <c r="J1173" s="102"/>
      <c r="K1173" s="102"/>
      <c r="L1173" s="102"/>
      <c r="M1173" s="102"/>
      <c r="N1173" s="102"/>
      <c r="O1173" s="102"/>
      <c r="P1173" s="102"/>
      <c r="Q1173" s="102"/>
      <c r="R1173" s="102"/>
      <c r="S1173" s="102"/>
      <c r="T1173" s="102"/>
      <c r="U1173" s="102"/>
      <c r="V1173" s="102"/>
      <c r="W1173" s="102"/>
      <c r="X1173" s="102"/>
      <c r="Y1173" s="102"/>
      <c r="Z1173" s="102"/>
      <c r="AA1173" s="102"/>
      <c r="AB1173" s="102"/>
    </row>
    <row r="1174" ht="12.75" customHeight="1">
      <c r="A1174" s="102">
        <v>3892.0</v>
      </c>
      <c r="B1174" s="103">
        <v>9.0</v>
      </c>
      <c r="C1174" s="102" t="s">
        <v>131</v>
      </c>
      <c r="D1174" s="102">
        <v>115.0</v>
      </c>
      <c r="E1174" s="102" t="s">
        <v>6858</v>
      </c>
      <c r="F1174" s="102">
        <v>4860.0</v>
      </c>
      <c r="G1174" s="102">
        <v>75.0</v>
      </c>
      <c r="H1174" s="102"/>
      <c r="I1174" s="102"/>
      <c r="J1174" s="102"/>
      <c r="K1174" s="102"/>
      <c r="L1174" s="102"/>
      <c r="M1174" s="102"/>
      <c r="N1174" s="102"/>
      <c r="O1174" s="102"/>
      <c r="P1174" s="102"/>
      <c r="Q1174" s="102"/>
      <c r="R1174" s="102"/>
      <c r="S1174" s="102"/>
      <c r="T1174" s="102"/>
      <c r="U1174" s="102"/>
      <c r="V1174" s="102"/>
      <c r="W1174" s="102"/>
      <c r="X1174" s="102"/>
      <c r="Y1174" s="102"/>
      <c r="Z1174" s="102"/>
      <c r="AA1174" s="102"/>
      <c r="AB1174" s="102"/>
    </row>
    <row r="1175" ht="12.75" customHeight="1">
      <c r="A1175" s="102">
        <v>3802.0</v>
      </c>
      <c r="B1175" s="103">
        <v>10.0</v>
      </c>
      <c r="C1175" s="102" t="s">
        <v>131</v>
      </c>
      <c r="D1175" s="102">
        <v>115.0</v>
      </c>
      <c r="E1175" s="102" t="s">
        <v>6858</v>
      </c>
      <c r="F1175" s="102">
        <v>5250.0</v>
      </c>
      <c r="G1175" s="102">
        <v>78.0</v>
      </c>
      <c r="H1175" s="102"/>
      <c r="I1175" s="102"/>
      <c r="J1175" s="102"/>
      <c r="K1175" s="102"/>
      <c r="L1175" s="102"/>
      <c r="M1175" s="102"/>
      <c r="N1175" s="102"/>
      <c r="O1175" s="102"/>
      <c r="P1175" s="102"/>
      <c r="Q1175" s="102"/>
      <c r="R1175" s="102"/>
      <c r="S1175" s="102"/>
      <c r="T1175" s="102"/>
      <c r="U1175" s="102"/>
      <c r="V1175" s="102"/>
      <c r="W1175" s="102"/>
      <c r="X1175" s="102"/>
      <c r="Y1175" s="102"/>
      <c r="Z1175" s="102"/>
      <c r="AA1175" s="102"/>
      <c r="AB1175" s="102"/>
    </row>
    <row r="1176" ht="12.75" customHeight="1">
      <c r="A1176" s="102">
        <v>3807.0</v>
      </c>
      <c r="B1176" s="103">
        <v>10.0</v>
      </c>
      <c r="C1176" s="102" t="s">
        <v>131</v>
      </c>
      <c r="D1176" s="102">
        <v>123.0</v>
      </c>
      <c r="E1176" s="102" t="s">
        <v>6858</v>
      </c>
      <c r="F1176" s="102">
        <v>6120.0</v>
      </c>
      <c r="G1176" s="102">
        <v>81.0</v>
      </c>
      <c r="H1176" s="102"/>
      <c r="I1176" s="102"/>
      <c r="J1176" s="102"/>
      <c r="K1176" s="102"/>
      <c r="L1176" s="102"/>
      <c r="M1176" s="102"/>
      <c r="N1176" s="102"/>
      <c r="O1176" s="102"/>
      <c r="P1176" s="102"/>
      <c r="Q1176" s="102"/>
      <c r="R1176" s="102"/>
      <c r="S1176" s="102"/>
      <c r="T1176" s="102"/>
      <c r="U1176" s="102"/>
      <c r="V1176" s="102"/>
      <c r="W1176" s="102"/>
      <c r="X1176" s="102"/>
      <c r="Y1176" s="102"/>
      <c r="Z1176" s="102"/>
      <c r="AA1176" s="102"/>
      <c r="AB1176" s="102"/>
    </row>
    <row r="1177" ht="12.75" customHeight="1">
      <c r="A1177" s="102">
        <v>3812.0</v>
      </c>
      <c r="B1177" s="103">
        <v>11.0</v>
      </c>
      <c r="C1177" s="102" t="s">
        <v>131</v>
      </c>
      <c r="D1177" s="102">
        <v>20.0</v>
      </c>
      <c r="E1177" s="102" t="s">
        <v>6858</v>
      </c>
      <c r="F1177" s="102">
        <v>4760.0</v>
      </c>
      <c r="G1177" s="102">
        <v>76.0</v>
      </c>
      <c r="H1177" s="102"/>
      <c r="I1177" s="102"/>
      <c r="J1177" s="102"/>
      <c r="K1177" s="102"/>
      <c r="L1177" s="102"/>
      <c r="M1177" s="102"/>
      <c r="N1177" s="102"/>
      <c r="O1177" s="102"/>
      <c r="P1177" s="102"/>
      <c r="Q1177" s="102"/>
      <c r="R1177" s="102"/>
      <c r="S1177" s="102"/>
      <c r="T1177" s="102"/>
      <c r="U1177" s="102"/>
      <c r="V1177" s="102"/>
      <c r="W1177" s="102"/>
      <c r="X1177" s="102"/>
      <c r="Y1177" s="102"/>
      <c r="Z1177" s="102"/>
      <c r="AA1177" s="102"/>
      <c r="AB1177" s="102"/>
    </row>
    <row r="1178" ht="12.75" customHeight="1">
      <c r="A1178" s="102">
        <v>3828.0</v>
      </c>
      <c r="B1178" s="103">
        <v>12.0</v>
      </c>
      <c r="C1178" s="102" t="s">
        <v>131</v>
      </c>
      <c r="D1178" s="102">
        <v>108.0</v>
      </c>
      <c r="E1178" s="102" t="s">
        <v>6858</v>
      </c>
      <c r="F1178" s="102">
        <v>4470.0</v>
      </c>
      <c r="G1178" s="102">
        <v>75.0</v>
      </c>
      <c r="H1178" s="102"/>
      <c r="I1178" s="102"/>
      <c r="J1178" s="102"/>
      <c r="K1178" s="102"/>
      <c r="L1178" s="102"/>
      <c r="M1178" s="102"/>
      <c r="N1178" s="102"/>
      <c r="O1178" s="102"/>
      <c r="P1178" s="102"/>
      <c r="Q1178" s="102"/>
      <c r="R1178" s="102"/>
      <c r="S1178" s="102"/>
      <c r="T1178" s="102"/>
      <c r="U1178" s="102"/>
      <c r="V1178" s="102"/>
      <c r="W1178" s="102"/>
      <c r="X1178" s="102"/>
      <c r="Y1178" s="102"/>
      <c r="Z1178" s="102"/>
      <c r="AA1178" s="102"/>
      <c r="AB1178" s="102"/>
    </row>
    <row r="1179" ht="12.75" customHeight="1">
      <c r="A1179" s="102">
        <v>3824.0</v>
      </c>
      <c r="B1179" s="103">
        <v>12.0</v>
      </c>
      <c r="C1179" s="102" t="s">
        <v>131</v>
      </c>
      <c r="D1179" s="102">
        <v>115.0</v>
      </c>
      <c r="E1179" s="102" t="s">
        <v>6858</v>
      </c>
      <c r="F1179" s="102">
        <v>4600.0</v>
      </c>
      <c r="G1179" s="102">
        <v>72.0</v>
      </c>
      <c r="H1179" s="102"/>
      <c r="I1179" s="102"/>
      <c r="J1179" s="102"/>
      <c r="K1179" s="102"/>
      <c r="L1179" s="102"/>
      <c r="M1179" s="102"/>
      <c r="N1179" s="102"/>
      <c r="O1179" s="102"/>
      <c r="P1179" s="102"/>
      <c r="Q1179" s="102"/>
      <c r="R1179" s="102"/>
      <c r="S1179" s="102"/>
      <c r="T1179" s="102"/>
      <c r="U1179" s="102"/>
      <c r="V1179" s="102"/>
      <c r="W1179" s="102"/>
      <c r="X1179" s="102"/>
      <c r="Y1179" s="102"/>
      <c r="Z1179" s="102"/>
      <c r="AA1179" s="102"/>
      <c r="AB1179" s="102"/>
    </row>
    <row r="1180" ht="12.75" customHeight="1">
      <c r="A1180" s="102">
        <v>3825.0</v>
      </c>
      <c r="B1180" s="103">
        <v>12.0</v>
      </c>
      <c r="C1180" s="102" t="s">
        <v>131</v>
      </c>
      <c r="D1180" s="102">
        <v>115.0</v>
      </c>
      <c r="E1180" s="102" t="s">
        <v>6858</v>
      </c>
      <c r="F1180" s="102">
        <v>4645.0</v>
      </c>
      <c r="G1180" s="102">
        <v>73.0</v>
      </c>
      <c r="H1180" s="102"/>
      <c r="I1180" s="102"/>
      <c r="J1180" s="102"/>
      <c r="K1180" s="102"/>
      <c r="L1180" s="102"/>
      <c r="M1180" s="102"/>
      <c r="N1180" s="102"/>
      <c r="O1180" s="102"/>
      <c r="P1180" s="102"/>
      <c r="Q1180" s="102"/>
      <c r="R1180" s="102"/>
      <c r="S1180" s="102"/>
      <c r="T1180" s="102"/>
      <c r="U1180" s="102"/>
      <c r="V1180" s="102"/>
      <c r="W1180" s="102"/>
      <c r="X1180" s="102"/>
      <c r="Y1180" s="102"/>
      <c r="Z1180" s="102"/>
      <c r="AA1180" s="102"/>
      <c r="AB1180" s="102"/>
    </row>
    <row r="1181" ht="12.75" customHeight="1">
      <c r="A1181" s="102">
        <v>3826.0</v>
      </c>
      <c r="B1181" s="103">
        <v>12.0</v>
      </c>
      <c r="C1181" s="102" t="s">
        <v>131</v>
      </c>
      <c r="D1181" s="102">
        <v>23.0</v>
      </c>
      <c r="E1181" s="102" t="s">
        <v>6858</v>
      </c>
      <c r="F1181" s="102">
        <v>5870.0</v>
      </c>
      <c r="G1181" s="102">
        <v>81.0</v>
      </c>
      <c r="H1181" s="102"/>
      <c r="I1181" s="102"/>
      <c r="J1181" s="102"/>
      <c r="K1181" s="102"/>
      <c r="L1181" s="102"/>
      <c r="M1181" s="102"/>
      <c r="N1181" s="102"/>
      <c r="O1181" s="102"/>
      <c r="P1181" s="102"/>
      <c r="Q1181" s="102"/>
      <c r="R1181" s="102"/>
      <c r="S1181" s="102"/>
      <c r="T1181" s="102"/>
      <c r="U1181" s="102"/>
      <c r="V1181" s="102"/>
      <c r="W1181" s="102"/>
      <c r="X1181" s="102"/>
      <c r="Y1181" s="102"/>
      <c r="Z1181" s="102"/>
      <c r="AA1181" s="102"/>
      <c r="AB1181" s="102"/>
    </row>
    <row r="1182" ht="12.75" customHeight="1">
      <c r="A1182" s="102">
        <v>3827.0</v>
      </c>
      <c r="B1182" s="103">
        <v>12.0</v>
      </c>
      <c r="C1182" s="102" t="s">
        <v>131</v>
      </c>
      <c r="D1182" s="102">
        <v>25.0</v>
      </c>
      <c r="E1182" s="102" t="s">
        <v>6858</v>
      </c>
      <c r="F1182" s="102">
        <v>4900.0</v>
      </c>
      <c r="G1182" s="102">
        <v>77.0</v>
      </c>
      <c r="H1182" s="102"/>
      <c r="I1182" s="102"/>
      <c r="J1182" s="102"/>
      <c r="K1182" s="102"/>
      <c r="L1182" s="102"/>
      <c r="M1182" s="102"/>
      <c r="N1182" s="102"/>
      <c r="O1182" s="102"/>
      <c r="P1182" s="102"/>
      <c r="Q1182" s="102"/>
      <c r="R1182" s="102"/>
      <c r="S1182" s="102"/>
      <c r="T1182" s="102"/>
      <c r="U1182" s="102"/>
      <c r="V1182" s="102"/>
      <c r="W1182" s="102"/>
      <c r="X1182" s="102"/>
      <c r="Y1182" s="102"/>
      <c r="Z1182" s="102"/>
      <c r="AA1182" s="102"/>
      <c r="AB1182" s="102"/>
    </row>
    <row r="1183" ht="12.75" customHeight="1">
      <c r="A1183" s="102">
        <v>3832.0</v>
      </c>
      <c r="B1183" s="103">
        <v>13.0</v>
      </c>
      <c r="C1183" s="102" t="s">
        <v>131</v>
      </c>
      <c r="D1183" s="102">
        <v>108.0</v>
      </c>
      <c r="E1183" s="102" t="s">
        <v>6858</v>
      </c>
      <c r="F1183" s="102">
        <v>3800.0</v>
      </c>
      <c r="G1183" s="102">
        <v>72.0</v>
      </c>
      <c r="H1183" s="102"/>
      <c r="I1183" s="102"/>
      <c r="J1183" s="102"/>
      <c r="K1183" s="102"/>
      <c r="L1183" s="102"/>
      <c r="M1183" s="102"/>
      <c r="N1183" s="102"/>
      <c r="O1183" s="102"/>
      <c r="P1183" s="102"/>
      <c r="Q1183" s="102"/>
      <c r="R1183" s="102"/>
      <c r="S1183" s="102"/>
      <c r="T1183" s="102"/>
      <c r="U1183" s="102"/>
      <c r="V1183" s="102"/>
      <c r="W1183" s="102"/>
      <c r="X1183" s="102"/>
      <c r="Y1183" s="102"/>
      <c r="Z1183" s="102"/>
      <c r="AA1183" s="102"/>
      <c r="AB1183" s="102"/>
    </row>
    <row r="1184" ht="12.75" customHeight="1">
      <c r="A1184" s="102">
        <v>3834.0</v>
      </c>
      <c r="B1184" s="103">
        <v>13.0</v>
      </c>
      <c r="C1184" s="102" t="s">
        <v>131</v>
      </c>
      <c r="D1184" s="102">
        <v>113.0</v>
      </c>
      <c r="E1184" s="102" t="s">
        <v>6858</v>
      </c>
      <c r="F1184" s="102">
        <v>5600.0</v>
      </c>
      <c r="G1184" s="102">
        <v>80.0</v>
      </c>
      <c r="H1184" s="102"/>
      <c r="I1184" s="102"/>
      <c r="J1184" s="102"/>
      <c r="K1184" s="102"/>
      <c r="L1184" s="102"/>
      <c r="M1184" s="102"/>
      <c r="N1184" s="102"/>
      <c r="O1184" s="102"/>
      <c r="P1184" s="102"/>
      <c r="Q1184" s="102"/>
      <c r="R1184" s="102"/>
      <c r="S1184" s="102"/>
      <c r="T1184" s="102"/>
      <c r="U1184" s="102"/>
      <c r="V1184" s="102"/>
      <c r="W1184" s="102"/>
      <c r="X1184" s="102"/>
      <c r="Y1184" s="102"/>
      <c r="Z1184" s="102"/>
      <c r="AA1184" s="102"/>
      <c r="AB1184" s="102"/>
    </row>
    <row r="1185" ht="12.75" customHeight="1">
      <c r="A1185" s="102">
        <v>3833.0</v>
      </c>
      <c r="B1185" s="103">
        <v>13.0</v>
      </c>
      <c r="C1185" s="102" t="s">
        <v>131</v>
      </c>
      <c r="D1185" s="102">
        <v>115.0</v>
      </c>
      <c r="E1185" s="102" t="s">
        <v>6858</v>
      </c>
      <c r="F1185" s="102">
        <v>5700.0</v>
      </c>
      <c r="G1185" s="102">
        <v>81.0</v>
      </c>
      <c r="H1185" s="102"/>
      <c r="I1185" s="102"/>
      <c r="J1185" s="102"/>
      <c r="K1185" s="102"/>
      <c r="L1185" s="102"/>
      <c r="M1185" s="102"/>
      <c r="N1185" s="102"/>
      <c r="O1185" s="102"/>
      <c r="P1185" s="102"/>
      <c r="Q1185" s="102"/>
      <c r="R1185" s="102"/>
      <c r="S1185" s="102"/>
      <c r="T1185" s="102"/>
      <c r="U1185" s="102"/>
      <c r="V1185" s="102"/>
      <c r="W1185" s="102"/>
      <c r="X1185" s="102"/>
      <c r="Y1185" s="102"/>
      <c r="Z1185" s="102"/>
      <c r="AA1185" s="102"/>
      <c r="AB1185" s="102"/>
    </row>
    <row r="1186" ht="12.75" customHeight="1">
      <c r="A1186" s="102">
        <v>3835.0</v>
      </c>
      <c r="B1186" s="103">
        <v>13.0</v>
      </c>
      <c r="C1186" s="102" t="s">
        <v>131</v>
      </c>
      <c r="D1186" s="102">
        <v>23.0</v>
      </c>
      <c r="E1186" s="102" t="s">
        <v>6858</v>
      </c>
      <c r="F1186" s="102">
        <v>5050.0</v>
      </c>
      <c r="G1186" s="102">
        <v>77.0</v>
      </c>
      <c r="H1186" s="102"/>
      <c r="I1186" s="102"/>
      <c r="J1186" s="102"/>
      <c r="K1186" s="102"/>
      <c r="L1186" s="102"/>
      <c r="M1186" s="102"/>
      <c r="N1186" s="102"/>
      <c r="O1186" s="102"/>
      <c r="P1186" s="102"/>
      <c r="Q1186" s="102"/>
      <c r="R1186" s="102"/>
      <c r="S1186" s="102"/>
      <c r="T1186" s="102"/>
      <c r="U1186" s="102"/>
      <c r="V1186" s="102"/>
      <c r="W1186" s="102"/>
      <c r="X1186" s="102"/>
      <c r="Y1186" s="102"/>
      <c r="Z1186" s="102"/>
      <c r="AA1186" s="102"/>
      <c r="AB1186" s="102"/>
    </row>
    <row r="1187" ht="12.75" customHeight="1">
      <c r="A1187" s="102">
        <v>3836.0</v>
      </c>
      <c r="B1187" s="103">
        <v>13.0</v>
      </c>
      <c r="C1187" s="102" t="s">
        <v>131</v>
      </c>
      <c r="D1187" s="102">
        <v>24.0</v>
      </c>
      <c r="E1187" s="102" t="s">
        <v>6858</v>
      </c>
      <c r="F1187" s="102">
        <v>3600.0</v>
      </c>
      <c r="G1187" s="102">
        <v>70.0</v>
      </c>
      <c r="H1187" s="102"/>
      <c r="I1187" s="102"/>
      <c r="J1187" s="102"/>
      <c r="K1187" s="102"/>
      <c r="L1187" s="102"/>
      <c r="M1187" s="102"/>
      <c r="N1187" s="102"/>
      <c r="O1187" s="102"/>
      <c r="P1187" s="102"/>
      <c r="Q1187" s="102"/>
      <c r="R1187" s="102"/>
      <c r="S1187" s="102"/>
      <c r="T1187" s="102"/>
      <c r="U1187" s="102"/>
      <c r="V1187" s="102"/>
      <c r="W1187" s="102"/>
      <c r="X1187" s="102"/>
      <c r="Y1187" s="102"/>
      <c r="Z1187" s="102"/>
      <c r="AA1187" s="102"/>
      <c r="AB1187" s="102"/>
    </row>
    <row r="1188" ht="12.75" customHeight="1">
      <c r="A1188" s="102">
        <v>3837.0</v>
      </c>
      <c r="B1188" s="103">
        <v>14.0</v>
      </c>
      <c r="C1188" s="102" t="s">
        <v>131</v>
      </c>
      <c r="D1188" s="102">
        <v>22.0</v>
      </c>
      <c r="E1188" s="102" t="s">
        <v>6858</v>
      </c>
      <c r="F1188" s="102">
        <v>5880.0</v>
      </c>
      <c r="G1188" s="102">
        <v>81.0</v>
      </c>
      <c r="H1188" s="102"/>
      <c r="I1188" s="102"/>
      <c r="J1188" s="102"/>
      <c r="K1188" s="102"/>
      <c r="L1188" s="102"/>
      <c r="M1188" s="102"/>
      <c r="N1188" s="102"/>
      <c r="O1188" s="102"/>
      <c r="P1188" s="102"/>
      <c r="Q1188" s="102"/>
      <c r="R1188" s="102"/>
      <c r="S1188" s="102"/>
      <c r="T1188" s="102"/>
      <c r="U1188" s="102"/>
      <c r="V1188" s="102"/>
      <c r="W1188" s="102"/>
      <c r="X1188" s="102"/>
      <c r="Y1188" s="102"/>
      <c r="Z1188" s="102"/>
      <c r="AA1188" s="102"/>
      <c r="AB1188" s="102"/>
    </row>
    <row r="1189" ht="12.75" customHeight="1">
      <c r="A1189" s="102">
        <v>3838.0</v>
      </c>
      <c r="B1189" s="103">
        <v>14.0</v>
      </c>
      <c r="C1189" s="102" t="s">
        <v>131</v>
      </c>
      <c r="D1189" s="102">
        <v>28.0</v>
      </c>
      <c r="E1189" s="102" t="s">
        <v>6858</v>
      </c>
      <c r="F1189" s="102">
        <v>4815.0</v>
      </c>
      <c r="G1189" s="102">
        <v>78.0</v>
      </c>
      <c r="H1189" s="102"/>
      <c r="I1189" s="102"/>
      <c r="J1189" s="102"/>
      <c r="K1189" s="102"/>
      <c r="L1189" s="102"/>
      <c r="M1189" s="102"/>
      <c r="N1189" s="102"/>
      <c r="O1189" s="102"/>
      <c r="P1189" s="102"/>
      <c r="Q1189" s="102"/>
      <c r="R1189" s="102"/>
      <c r="S1189" s="102"/>
      <c r="T1189" s="102"/>
      <c r="U1189" s="102"/>
      <c r="V1189" s="102"/>
      <c r="W1189" s="102"/>
      <c r="X1189" s="102"/>
      <c r="Y1189" s="102"/>
      <c r="Z1189" s="102"/>
      <c r="AA1189" s="102"/>
      <c r="AB1189" s="102"/>
    </row>
    <row r="1190" ht="12.75" customHeight="1">
      <c r="A1190" s="102">
        <v>3840.0</v>
      </c>
      <c r="B1190" s="103">
        <v>15.0</v>
      </c>
      <c r="C1190" s="102" t="s">
        <v>131</v>
      </c>
      <c r="D1190" s="102">
        <v>20.0</v>
      </c>
      <c r="E1190" s="102" t="s">
        <v>6858</v>
      </c>
      <c r="F1190" s="102">
        <v>4250.0</v>
      </c>
      <c r="G1190" s="102">
        <v>73.0</v>
      </c>
      <c r="H1190" s="102"/>
      <c r="I1190" s="102"/>
      <c r="J1190" s="102"/>
      <c r="K1190" s="102"/>
      <c r="L1190" s="102"/>
      <c r="M1190" s="102"/>
      <c r="N1190" s="102"/>
      <c r="O1190" s="102"/>
      <c r="P1190" s="102"/>
      <c r="Q1190" s="102"/>
      <c r="R1190" s="102"/>
      <c r="S1190" s="102"/>
      <c r="T1190" s="102"/>
      <c r="U1190" s="102"/>
      <c r="V1190" s="102"/>
      <c r="W1190" s="102"/>
      <c r="X1190" s="102"/>
      <c r="Y1190" s="102"/>
      <c r="Z1190" s="102"/>
      <c r="AA1190" s="102"/>
      <c r="AB1190" s="102"/>
    </row>
    <row r="1191" ht="12.75" customHeight="1">
      <c r="A1191" s="102">
        <v>3843.0</v>
      </c>
      <c r="B1191" s="103">
        <v>15.0</v>
      </c>
      <c r="C1191" s="102" t="s">
        <v>131</v>
      </c>
      <c r="D1191" s="102">
        <v>20.0</v>
      </c>
      <c r="E1191" s="102" t="s">
        <v>6858</v>
      </c>
      <c r="F1191" s="102">
        <v>3600.0</v>
      </c>
      <c r="G1191" s="102">
        <v>72.0</v>
      </c>
      <c r="H1191" s="102"/>
      <c r="I1191" s="102"/>
      <c r="J1191" s="102"/>
      <c r="K1191" s="102"/>
      <c r="L1191" s="102"/>
      <c r="M1191" s="102"/>
      <c r="N1191" s="102"/>
      <c r="O1191" s="102"/>
      <c r="P1191" s="102"/>
      <c r="Q1191" s="102"/>
      <c r="R1191" s="102"/>
      <c r="S1191" s="102"/>
      <c r="T1191" s="102"/>
      <c r="U1191" s="102"/>
      <c r="V1191" s="102"/>
      <c r="W1191" s="102"/>
      <c r="X1191" s="102"/>
      <c r="Y1191" s="102"/>
      <c r="Z1191" s="102"/>
      <c r="AA1191" s="102"/>
      <c r="AB1191" s="102"/>
    </row>
    <row r="1192" ht="12.75" customHeight="1">
      <c r="A1192" s="102">
        <v>3841.0</v>
      </c>
      <c r="B1192" s="103">
        <v>15.0</v>
      </c>
      <c r="C1192" s="102" t="s">
        <v>131</v>
      </c>
      <c r="D1192" s="102">
        <v>20.0</v>
      </c>
      <c r="E1192" s="102" t="s">
        <v>6858</v>
      </c>
      <c r="F1192" s="102">
        <v>4200.0</v>
      </c>
      <c r="G1192" s="102">
        <v>73.0</v>
      </c>
      <c r="H1192" s="102"/>
      <c r="I1192" s="102"/>
      <c r="J1192" s="102"/>
      <c r="K1192" s="102"/>
      <c r="L1192" s="102"/>
      <c r="M1192" s="102"/>
      <c r="N1192" s="102"/>
      <c r="O1192" s="102"/>
      <c r="P1192" s="102"/>
      <c r="Q1192" s="102"/>
      <c r="R1192" s="102"/>
      <c r="S1192" s="102"/>
      <c r="T1192" s="102"/>
      <c r="U1192" s="102"/>
      <c r="V1192" s="102"/>
      <c r="W1192" s="102"/>
      <c r="X1192" s="102"/>
      <c r="Y1192" s="102"/>
      <c r="Z1192" s="102"/>
      <c r="AA1192" s="102"/>
      <c r="AB1192" s="102"/>
    </row>
    <row r="1193" ht="12.75" customHeight="1">
      <c r="A1193" s="102">
        <v>3842.0</v>
      </c>
      <c r="B1193" s="103">
        <v>15.0</v>
      </c>
      <c r="C1193" s="102" t="s">
        <v>131</v>
      </c>
      <c r="D1193" s="102">
        <v>21.0</v>
      </c>
      <c r="E1193" s="102" t="s">
        <v>6858</v>
      </c>
      <c r="F1193" s="102">
        <v>4400.0</v>
      </c>
      <c r="G1193" s="102">
        <v>74.0</v>
      </c>
      <c r="H1193" s="102"/>
      <c r="I1193" s="102"/>
      <c r="J1193" s="102"/>
      <c r="K1193" s="102"/>
      <c r="L1193" s="102"/>
      <c r="M1193" s="102"/>
      <c r="N1193" s="102"/>
      <c r="O1193" s="102"/>
      <c r="P1193" s="102"/>
      <c r="Q1193" s="102"/>
      <c r="R1193" s="102"/>
      <c r="S1193" s="102"/>
      <c r="T1193" s="102"/>
      <c r="U1193" s="102"/>
      <c r="V1193" s="102"/>
      <c r="W1193" s="102"/>
      <c r="X1193" s="102"/>
      <c r="Y1193" s="102"/>
      <c r="Z1193" s="102"/>
      <c r="AA1193" s="102"/>
      <c r="AB1193" s="102"/>
    </row>
    <row r="1194" ht="12.75" customHeight="1">
      <c r="A1194" s="102">
        <v>3839.0</v>
      </c>
      <c r="B1194" s="103">
        <v>15.0</v>
      </c>
      <c r="C1194" s="102" t="s">
        <v>131</v>
      </c>
      <c r="D1194" s="102">
        <v>27.0</v>
      </c>
      <c r="E1194" s="102" t="s">
        <v>6858</v>
      </c>
      <c r="F1194" s="102">
        <v>3800.0</v>
      </c>
      <c r="G1194" s="102">
        <v>73.0</v>
      </c>
      <c r="H1194" s="102"/>
      <c r="I1194" s="102"/>
      <c r="J1194" s="102"/>
      <c r="K1194" s="102"/>
      <c r="L1194" s="102"/>
      <c r="M1194" s="102"/>
      <c r="N1194" s="102"/>
      <c r="O1194" s="102"/>
      <c r="P1194" s="102"/>
      <c r="Q1194" s="102"/>
      <c r="R1194" s="102"/>
      <c r="S1194" s="102"/>
      <c r="T1194" s="102"/>
      <c r="U1194" s="102"/>
      <c r="V1194" s="102"/>
      <c r="W1194" s="102"/>
      <c r="X1194" s="102"/>
      <c r="Y1194" s="102"/>
      <c r="Z1194" s="102"/>
      <c r="AA1194" s="102"/>
      <c r="AB1194" s="102"/>
    </row>
    <row r="1195" ht="12.75" customHeight="1">
      <c r="A1195" s="102">
        <v>3854.0</v>
      </c>
      <c r="B1195" s="103">
        <v>16.0</v>
      </c>
      <c r="C1195" s="102" t="s">
        <v>131</v>
      </c>
      <c r="D1195" s="102">
        <v>108.0</v>
      </c>
      <c r="E1195" s="102" t="s">
        <v>6858</v>
      </c>
      <c r="F1195" s="102">
        <v>6185.0</v>
      </c>
      <c r="G1195" s="102">
        <v>80.0</v>
      </c>
      <c r="H1195" s="102"/>
      <c r="I1195" s="102"/>
      <c r="J1195" s="102"/>
      <c r="K1195" s="102"/>
      <c r="L1195" s="102"/>
      <c r="M1195" s="102"/>
      <c r="N1195" s="102"/>
      <c r="O1195" s="102"/>
      <c r="P1195" s="102"/>
      <c r="Q1195" s="102"/>
      <c r="R1195" s="102"/>
      <c r="S1195" s="102"/>
      <c r="T1195" s="102"/>
      <c r="U1195" s="102"/>
      <c r="V1195" s="102"/>
      <c r="W1195" s="102"/>
      <c r="X1195" s="102"/>
      <c r="Y1195" s="102"/>
      <c r="Z1195" s="102"/>
      <c r="AA1195" s="102"/>
      <c r="AB1195" s="102"/>
    </row>
    <row r="1196" ht="12.75" customHeight="1">
      <c r="A1196" s="102">
        <v>3855.0</v>
      </c>
      <c r="B1196" s="103">
        <v>16.0</v>
      </c>
      <c r="C1196" s="102" t="s">
        <v>131</v>
      </c>
      <c r="D1196" s="102">
        <v>108.0</v>
      </c>
      <c r="E1196" s="102" t="s">
        <v>6858</v>
      </c>
      <c r="F1196" s="102">
        <v>4700.0</v>
      </c>
      <c r="G1196" s="102">
        <v>75.0</v>
      </c>
      <c r="H1196" s="102"/>
      <c r="I1196" s="102"/>
      <c r="J1196" s="102"/>
      <c r="K1196" s="102"/>
      <c r="L1196" s="102"/>
      <c r="M1196" s="102"/>
      <c r="N1196" s="102"/>
      <c r="O1196" s="102"/>
      <c r="P1196" s="102"/>
      <c r="Q1196" s="102"/>
      <c r="R1196" s="102"/>
      <c r="S1196" s="102"/>
      <c r="T1196" s="102"/>
      <c r="U1196" s="102"/>
      <c r="V1196" s="102"/>
      <c r="W1196" s="102"/>
      <c r="X1196" s="102"/>
      <c r="Y1196" s="102"/>
      <c r="Z1196" s="102"/>
      <c r="AA1196" s="102"/>
      <c r="AB1196" s="102"/>
    </row>
    <row r="1197" ht="12.75" customHeight="1">
      <c r="A1197" s="102">
        <v>3868.0</v>
      </c>
      <c r="B1197" s="103">
        <v>18.0</v>
      </c>
      <c r="C1197" s="102" t="s">
        <v>131</v>
      </c>
      <c r="D1197" s="102">
        <v>20.0</v>
      </c>
      <c r="E1197" s="102" t="s">
        <v>6858</v>
      </c>
      <c r="F1197" s="102">
        <v>4290.0</v>
      </c>
      <c r="G1197" s="102">
        <v>76.0</v>
      </c>
      <c r="H1197" s="102"/>
      <c r="I1197" s="102"/>
      <c r="J1197" s="102"/>
      <c r="K1197" s="102"/>
      <c r="L1197" s="102"/>
      <c r="M1197" s="102"/>
      <c r="N1197" s="102"/>
      <c r="O1197" s="102"/>
      <c r="P1197" s="102"/>
      <c r="Q1197" s="102"/>
      <c r="R1197" s="102"/>
      <c r="S1197" s="102"/>
      <c r="T1197" s="102"/>
      <c r="U1197" s="102"/>
      <c r="V1197" s="102"/>
      <c r="W1197" s="102"/>
      <c r="X1197" s="102"/>
      <c r="Y1197" s="102"/>
      <c r="Z1197" s="102"/>
      <c r="AA1197" s="102"/>
      <c r="AB1197" s="102"/>
    </row>
    <row r="1198" ht="12.75" customHeight="1">
      <c r="A1198" s="102">
        <v>3869.0</v>
      </c>
      <c r="B1198" s="103">
        <v>19.0</v>
      </c>
      <c r="C1198" s="102" t="s">
        <v>131</v>
      </c>
      <c r="D1198" s="102">
        <v>115.0</v>
      </c>
      <c r="E1198" s="102" t="s">
        <v>6858</v>
      </c>
      <c r="F1198" s="102">
        <v>4700.0</v>
      </c>
      <c r="G1198" s="102">
        <v>74.0</v>
      </c>
      <c r="H1198" s="102"/>
      <c r="I1198" s="102"/>
      <c r="J1198" s="102"/>
      <c r="K1198" s="102"/>
      <c r="L1198" s="102"/>
      <c r="M1198" s="102"/>
      <c r="N1198" s="102"/>
      <c r="O1198" s="102"/>
      <c r="P1198" s="102"/>
      <c r="Q1198" s="102"/>
      <c r="R1198" s="102"/>
      <c r="S1198" s="102"/>
      <c r="T1198" s="102"/>
      <c r="U1198" s="102"/>
      <c r="V1198" s="102"/>
      <c r="W1198" s="102"/>
      <c r="X1198" s="102"/>
      <c r="Y1198" s="102"/>
      <c r="Z1198" s="102"/>
      <c r="AA1198" s="102"/>
      <c r="AB1198" s="102"/>
    </row>
    <row r="1199" ht="12.75" customHeight="1">
      <c r="A1199" s="102">
        <v>3870.0</v>
      </c>
      <c r="B1199" s="103">
        <v>19.0</v>
      </c>
      <c r="C1199" s="102" t="s">
        <v>131</v>
      </c>
      <c r="D1199" s="102">
        <v>123.0</v>
      </c>
      <c r="E1199" s="102" t="s">
        <v>6858</v>
      </c>
      <c r="F1199" s="102">
        <v>6500.0</v>
      </c>
      <c r="G1199" s="102">
        <v>84.0</v>
      </c>
      <c r="H1199" s="102"/>
      <c r="I1199" s="102"/>
      <c r="J1199" s="102"/>
      <c r="K1199" s="102"/>
      <c r="L1199" s="102"/>
      <c r="M1199" s="102"/>
      <c r="N1199" s="102"/>
      <c r="O1199" s="102"/>
      <c r="P1199" s="102"/>
      <c r="Q1199" s="102"/>
      <c r="R1199" s="102"/>
      <c r="S1199" s="102"/>
      <c r="T1199" s="102"/>
      <c r="U1199" s="102"/>
      <c r="V1199" s="102"/>
      <c r="W1199" s="102"/>
      <c r="X1199" s="102"/>
      <c r="Y1199" s="102"/>
      <c r="Z1199" s="102"/>
      <c r="AA1199" s="102"/>
      <c r="AB1199" s="102"/>
    </row>
    <row r="1200" ht="12.75" customHeight="1">
      <c r="A1200" s="102">
        <v>3875.0</v>
      </c>
      <c r="B1200" s="103">
        <v>21.0</v>
      </c>
      <c r="C1200" s="102" t="s">
        <v>131</v>
      </c>
      <c r="D1200" s="102">
        <v>108.0</v>
      </c>
      <c r="E1200" s="102" t="s">
        <v>6858</v>
      </c>
      <c r="F1200" s="102">
        <v>4780.0</v>
      </c>
      <c r="G1200" s="102">
        <v>77.0</v>
      </c>
      <c r="H1200" s="102"/>
      <c r="I1200" s="102"/>
      <c r="J1200" s="102"/>
      <c r="K1200" s="102"/>
      <c r="L1200" s="102"/>
      <c r="M1200" s="102"/>
      <c r="N1200" s="102"/>
      <c r="O1200" s="102"/>
      <c r="P1200" s="102"/>
      <c r="Q1200" s="102"/>
      <c r="R1200" s="102"/>
      <c r="S1200" s="102"/>
      <c r="T1200" s="102"/>
      <c r="U1200" s="102"/>
      <c r="V1200" s="102"/>
      <c r="W1200" s="102"/>
      <c r="X1200" s="102"/>
      <c r="Y1200" s="102"/>
      <c r="Z1200" s="102"/>
      <c r="AA1200" s="102"/>
      <c r="AB1200" s="102"/>
    </row>
    <row r="1201" ht="12.75" customHeight="1">
      <c r="A1201" s="102">
        <v>3873.0</v>
      </c>
      <c r="B1201" s="103">
        <v>21.0</v>
      </c>
      <c r="C1201" s="102" t="s">
        <v>131</v>
      </c>
      <c r="D1201" s="102">
        <v>22.0</v>
      </c>
      <c r="E1201" s="102" t="s">
        <v>6858</v>
      </c>
      <c r="F1201" s="102">
        <v>4170.0</v>
      </c>
      <c r="G1201" s="102">
        <v>69.0</v>
      </c>
      <c r="H1201" s="102"/>
      <c r="I1201" s="102"/>
      <c r="J1201" s="102"/>
      <c r="K1201" s="102"/>
      <c r="L1201" s="102"/>
      <c r="M1201" s="102"/>
      <c r="N1201" s="102"/>
      <c r="O1201" s="102"/>
      <c r="P1201" s="102"/>
      <c r="Q1201" s="102"/>
      <c r="R1201" s="102"/>
      <c r="S1201" s="102"/>
      <c r="T1201" s="102"/>
      <c r="U1201" s="102"/>
      <c r="V1201" s="102"/>
      <c r="W1201" s="102"/>
      <c r="X1201" s="102"/>
      <c r="Y1201" s="102"/>
      <c r="Z1201" s="102"/>
      <c r="AA1201" s="102"/>
      <c r="AB1201" s="102"/>
    </row>
    <row r="1202" ht="12.75" customHeight="1">
      <c r="A1202" s="102">
        <v>3874.0</v>
      </c>
      <c r="B1202" s="103">
        <v>21.0</v>
      </c>
      <c r="C1202" s="102" t="s">
        <v>131</v>
      </c>
      <c r="D1202" s="102">
        <v>25.0</v>
      </c>
      <c r="E1202" s="102" t="s">
        <v>6858</v>
      </c>
      <c r="F1202" s="102">
        <v>4170.0</v>
      </c>
      <c r="G1202" s="102">
        <v>73.0</v>
      </c>
      <c r="H1202" s="102"/>
      <c r="I1202" s="102"/>
      <c r="J1202" s="102"/>
      <c r="K1202" s="102"/>
      <c r="L1202" s="102"/>
      <c r="M1202" s="102"/>
      <c r="N1202" s="102"/>
      <c r="O1202" s="102"/>
      <c r="P1202" s="102"/>
      <c r="Q1202" s="102"/>
      <c r="R1202" s="102"/>
      <c r="S1202" s="102"/>
      <c r="T1202" s="102"/>
      <c r="U1202" s="102"/>
      <c r="V1202" s="102"/>
      <c r="W1202" s="102"/>
      <c r="X1202" s="102"/>
      <c r="Y1202" s="102"/>
      <c r="Z1202" s="102"/>
      <c r="AA1202" s="102"/>
      <c r="AB1202" s="102"/>
    </row>
    <row r="1203" ht="12.75" customHeight="1">
      <c r="A1203" s="102">
        <v>3876.0</v>
      </c>
      <c r="B1203" s="103">
        <v>21.0</v>
      </c>
      <c r="C1203" s="102" t="s">
        <v>131</v>
      </c>
      <c r="D1203" s="102">
        <v>26.0</v>
      </c>
      <c r="E1203" s="102" t="s">
        <v>6858</v>
      </c>
      <c r="F1203" s="102">
        <v>4575.0</v>
      </c>
      <c r="G1203" s="102">
        <v>78.0</v>
      </c>
      <c r="H1203" s="102"/>
      <c r="I1203" s="102"/>
      <c r="J1203" s="102"/>
      <c r="K1203" s="102"/>
      <c r="L1203" s="102"/>
      <c r="M1203" s="102"/>
      <c r="N1203" s="102"/>
      <c r="O1203" s="102"/>
      <c r="P1203" s="102"/>
      <c r="Q1203" s="102"/>
      <c r="R1203" s="102"/>
      <c r="S1203" s="102"/>
      <c r="T1203" s="102"/>
      <c r="U1203" s="102"/>
      <c r="V1203" s="102"/>
      <c r="W1203" s="102"/>
      <c r="X1203" s="102"/>
      <c r="Y1203" s="102"/>
      <c r="Z1203" s="102"/>
      <c r="AA1203" s="102"/>
      <c r="AB1203" s="102"/>
    </row>
    <row r="1204" ht="12.75" customHeight="1">
      <c r="A1204" s="102">
        <v>3422.0</v>
      </c>
      <c r="B1204" s="103">
        <v>22.0</v>
      </c>
      <c r="C1204" s="102" t="s">
        <v>131</v>
      </c>
      <c r="D1204" s="102">
        <v>108.0</v>
      </c>
      <c r="E1204" s="102" t="s">
        <v>6858</v>
      </c>
      <c r="F1204" s="102">
        <v>4750.0</v>
      </c>
      <c r="G1204" s="102">
        <v>75.0</v>
      </c>
      <c r="H1204" s="102"/>
      <c r="I1204" s="102"/>
      <c r="J1204" s="102"/>
      <c r="K1204" s="102"/>
      <c r="L1204" s="102"/>
      <c r="M1204" s="102"/>
      <c r="N1204" s="102"/>
      <c r="O1204" s="102"/>
      <c r="P1204" s="102"/>
      <c r="Q1204" s="102"/>
      <c r="R1204" s="102"/>
      <c r="S1204" s="102"/>
      <c r="T1204" s="102"/>
      <c r="U1204" s="102"/>
      <c r="V1204" s="102"/>
      <c r="W1204" s="102"/>
      <c r="X1204" s="102"/>
      <c r="Y1204" s="102"/>
      <c r="Z1204" s="102"/>
      <c r="AA1204" s="102"/>
      <c r="AB1204" s="102"/>
    </row>
    <row r="1205" ht="12.75" customHeight="1">
      <c r="A1205" s="102">
        <v>3424.0</v>
      </c>
      <c r="B1205" s="103">
        <v>22.0</v>
      </c>
      <c r="C1205" s="102" t="s">
        <v>131</v>
      </c>
      <c r="D1205" s="102">
        <v>108.0</v>
      </c>
      <c r="E1205" s="102" t="s">
        <v>6858</v>
      </c>
      <c r="F1205" s="102">
        <v>5255.0</v>
      </c>
      <c r="G1205" s="102">
        <v>80.0</v>
      </c>
      <c r="H1205" s="102"/>
      <c r="I1205" s="102"/>
      <c r="J1205" s="102"/>
      <c r="K1205" s="102"/>
      <c r="L1205" s="102"/>
      <c r="M1205" s="102"/>
      <c r="N1205" s="102"/>
      <c r="O1205" s="102"/>
      <c r="P1205" s="102"/>
      <c r="Q1205" s="102"/>
      <c r="R1205" s="102"/>
      <c r="S1205" s="102"/>
      <c r="T1205" s="102"/>
      <c r="U1205" s="102"/>
      <c r="V1205" s="102"/>
      <c r="W1205" s="102"/>
      <c r="X1205" s="102"/>
      <c r="Y1205" s="102"/>
      <c r="Z1205" s="102"/>
      <c r="AA1205" s="102"/>
      <c r="AB1205" s="102"/>
    </row>
    <row r="1206" ht="12.75" customHeight="1">
      <c r="A1206" s="102">
        <v>3425.0</v>
      </c>
      <c r="B1206" s="103">
        <v>22.0</v>
      </c>
      <c r="C1206" s="102" t="s">
        <v>131</v>
      </c>
      <c r="D1206" s="102">
        <v>108.0</v>
      </c>
      <c r="E1206" s="102" t="s">
        <v>6858</v>
      </c>
      <c r="F1206" s="102">
        <v>5185.0</v>
      </c>
      <c r="G1206" s="102">
        <v>77.0</v>
      </c>
      <c r="H1206" s="102"/>
      <c r="I1206" s="102"/>
      <c r="J1206" s="102"/>
      <c r="K1206" s="102"/>
      <c r="L1206" s="102"/>
      <c r="M1206" s="102"/>
      <c r="N1206" s="102"/>
      <c r="O1206" s="102"/>
      <c r="P1206" s="102"/>
      <c r="Q1206" s="102"/>
      <c r="R1206" s="102"/>
      <c r="S1206" s="102"/>
      <c r="T1206" s="102"/>
      <c r="U1206" s="102"/>
      <c r="V1206" s="102"/>
      <c r="W1206" s="102"/>
      <c r="X1206" s="102"/>
      <c r="Y1206" s="102"/>
      <c r="Z1206" s="102"/>
      <c r="AA1206" s="102"/>
      <c r="AB1206" s="102"/>
    </row>
    <row r="1207" ht="12.75" customHeight="1">
      <c r="A1207" s="102">
        <v>3879.0</v>
      </c>
      <c r="B1207" s="103">
        <v>22.0</v>
      </c>
      <c r="C1207" s="102" t="s">
        <v>131</v>
      </c>
      <c r="D1207" s="102">
        <v>23.0</v>
      </c>
      <c r="E1207" s="102" t="s">
        <v>6858</v>
      </c>
      <c r="F1207" s="102">
        <v>3700.0</v>
      </c>
      <c r="G1207" s="102">
        <v>72.0</v>
      </c>
      <c r="H1207" s="102"/>
      <c r="I1207" s="102"/>
      <c r="J1207" s="102"/>
      <c r="K1207" s="102"/>
      <c r="L1207" s="102"/>
      <c r="M1207" s="102"/>
      <c r="N1207" s="102"/>
      <c r="O1207" s="102"/>
      <c r="P1207" s="102"/>
      <c r="Q1207" s="102"/>
      <c r="R1207" s="102"/>
      <c r="S1207" s="102"/>
      <c r="T1207" s="102"/>
      <c r="U1207" s="102"/>
      <c r="V1207" s="102"/>
      <c r="W1207" s="102"/>
      <c r="X1207" s="102"/>
      <c r="Y1207" s="102"/>
      <c r="Z1207" s="102"/>
      <c r="AA1207" s="102"/>
      <c r="AB1207" s="102"/>
    </row>
    <row r="1208" ht="12.75" customHeight="1">
      <c r="A1208" s="102">
        <v>3877.0</v>
      </c>
      <c r="B1208" s="103">
        <v>22.0</v>
      </c>
      <c r="C1208" s="102" t="s">
        <v>131</v>
      </c>
      <c r="D1208" s="102">
        <v>28.0</v>
      </c>
      <c r="E1208" s="102" t="s">
        <v>6858</v>
      </c>
      <c r="F1208" s="102">
        <v>4300.0</v>
      </c>
      <c r="G1208" s="102">
        <v>73.0</v>
      </c>
      <c r="H1208" s="102"/>
      <c r="I1208" s="102"/>
      <c r="J1208" s="102"/>
      <c r="K1208" s="102"/>
      <c r="L1208" s="102"/>
      <c r="M1208" s="102"/>
      <c r="N1208" s="102"/>
      <c r="O1208" s="102"/>
      <c r="P1208" s="102"/>
      <c r="Q1208" s="102"/>
      <c r="R1208" s="102"/>
      <c r="S1208" s="102"/>
      <c r="T1208" s="102"/>
      <c r="U1208" s="102"/>
      <c r="V1208" s="102"/>
      <c r="W1208" s="102"/>
      <c r="X1208" s="102"/>
      <c r="Y1208" s="102"/>
      <c r="Z1208" s="102"/>
      <c r="AA1208" s="102"/>
      <c r="AB1208" s="102"/>
    </row>
    <row r="1209" ht="12.75" customHeight="1">
      <c r="A1209" s="102">
        <v>3431.0</v>
      </c>
      <c r="B1209" s="103">
        <v>23.0</v>
      </c>
      <c r="C1209" s="102" t="s">
        <v>131</v>
      </c>
      <c r="D1209" s="102">
        <v>108.0</v>
      </c>
      <c r="E1209" s="102" t="s">
        <v>6858</v>
      </c>
      <c r="F1209" s="102">
        <v>5750.0</v>
      </c>
      <c r="G1209" s="102">
        <v>80.0</v>
      </c>
      <c r="H1209" s="102"/>
      <c r="I1209" s="102"/>
      <c r="J1209" s="102"/>
      <c r="K1209" s="102"/>
      <c r="L1209" s="102"/>
      <c r="M1209" s="102"/>
      <c r="N1209" s="102"/>
      <c r="O1209" s="102"/>
      <c r="P1209" s="102"/>
      <c r="Q1209" s="102"/>
      <c r="R1209" s="102"/>
      <c r="S1209" s="102"/>
      <c r="T1209" s="102"/>
      <c r="U1209" s="102"/>
      <c r="V1209" s="102"/>
      <c r="W1209" s="102"/>
      <c r="X1209" s="102"/>
      <c r="Y1209" s="102"/>
      <c r="Z1209" s="102"/>
      <c r="AA1209" s="102"/>
      <c r="AB1209" s="102"/>
    </row>
    <row r="1210" ht="12.75" customHeight="1">
      <c r="A1210" s="102">
        <v>3435.0</v>
      </c>
      <c r="B1210" s="103">
        <v>24.0</v>
      </c>
      <c r="C1210" s="102" t="s">
        <v>131</v>
      </c>
      <c r="D1210" s="102">
        <v>20.0</v>
      </c>
      <c r="E1210" s="102" t="s">
        <v>6858</v>
      </c>
      <c r="F1210" s="102">
        <v>4650.0</v>
      </c>
      <c r="G1210" s="102">
        <v>73.0</v>
      </c>
      <c r="H1210" s="102"/>
      <c r="I1210" s="102"/>
      <c r="J1210" s="102"/>
      <c r="K1210" s="102"/>
      <c r="L1210" s="102"/>
      <c r="M1210" s="102"/>
      <c r="N1210" s="102"/>
      <c r="O1210" s="102"/>
      <c r="P1210" s="102"/>
      <c r="Q1210" s="102"/>
      <c r="R1210" s="102"/>
      <c r="S1210" s="102"/>
      <c r="T1210" s="102"/>
      <c r="U1210" s="102"/>
      <c r="V1210" s="102"/>
      <c r="W1210" s="102"/>
      <c r="X1210" s="102"/>
      <c r="Y1210" s="102"/>
      <c r="Z1210" s="102"/>
      <c r="AA1210" s="102"/>
      <c r="AB1210" s="102"/>
    </row>
    <row r="1211" ht="12.75" customHeight="1">
      <c r="A1211" s="102">
        <v>3441.0</v>
      </c>
      <c r="B1211" s="103">
        <v>24.0</v>
      </c>
      <c r="C1211" s="102" t="s">
        <v>131</v>
      </c>
      <c r="D1211" s="102">
        <v>25.0</v>
      </c>
      <c r="E1211" s="102" t="s">
        <v>6858</v>
      </c>
      <c r="F1211" s="102">
        <v>4510.0</v>
      </c>
      <c r="G1211" s="102">
        <v>75.0</v>
      </c>
      <c r="H1211" s="102"/>
      <c r="I1211" s="102"/>
      <c r="J1211" s="102"/>
      <c r="K1211" s="102"/>
      <c r="L1211" s="102"/>
      <c r="M1211" s="102"/>
      <c r="N1211" s="102"/>
      <c r="O1211" s="102"/>
      <c r="P1211" s="102"/>
      <c r="Q1211" s="102"/>
      <c r="R1211" s="102"/>
      <c r="S1211" s="102"/>
      <c r="T1211" s="102"/>
      <c r="U1211" s="102"/>
      <c r="V1211" s="102"/>
      <c r="W1211" s="102"/>
      <c r="X1211" s="102"/>
      <c r="Y1211" s="102"/>
      <c r="Z1211" s="102"/>
      <c r="AA1211" s="102"/>
      <c r="AB1211" s="102"/>
    </row>
    <row r="1212" ht="12.75" customHeight="1">
      <c r="A1212" s="102">
        <v>3449.0</v>
      </c>
      <c r="B1212" s="103">
        <v>25.0</v>
      </c>
      <c r="C1212" s="102" t="s">
        <v>131</v>
      </c>
      <c r="D1212" s="102">
        <v>20.0</v>
      </c>
      <c r="E1212" s="102" t="s">
        <v>6858</v>
      </c>
      <c r="F1212" s="102">
        <v>4600.0</v>
      </c>
      <c r="G1212" s="102">
        <v>77.0</v>
      </c>
      <c r="H1212" s="102"/>
      <c r="I1212" s="102"/>
      <c r="J1212" s="102"/>
      <c r="K1212" s="102"/>
      <c r="L1212" s="102"/>
      <c r="M1212" s="102"/>
      <c r="N1212" s="102"/>
      <c r="O1212" s="102"/>
      <c r="P1212" s="102"/>
      <c r="Q1212" s="102"/>
      <c r="R1212" s="102"/>
      <c r="S1212" s="102"/>
      <c r="T1212" s="102"/>
      <c r="U1212" s="102"/>
      <c r="V1212" s="102"/>
      <c r="W1212" s="102"/>
      <c r="X1212" s="102"/>
      <c r="Y1212" s="102"/>
      <c r="Z1212" s="102"/>
      <c r="AA1212" s="102"/>
      <c r="AB1212" s="102"/>
    </row>
    <row r="1213" ht="12.75" customHeight="1">
      <c r="A1213" s="102">
        <v>3452.0</v>
      </c>
      <c r="B1213" s="103">
        <v>25.0</v>
      </c>
      <c r="C1213" s="102" t="s">
        <v>131</v>
      </c>
      <c r="D1213" s="102">
        <v>20.0</v>
      </c>
      <c r="E1213" s="102" t="s">
        <v>6858</v>
      </c>
      <c r="F1213" s="102">
        <v>4265.0</v>
      </c>
      <c r="G1213" s="102">
        <v>76.0</v>
      </c>
      <c r="H1213" s="102"/>
      <c r="I1213" s="102"/>
      <c r="J1213" s="102"/>
      <c r="K1213" s="102"/>
      <c r="L1213" s="102"/>
      <c r="M1213" s="102"/>
      <c r="N1213" s="102"/>
      <c r="O1213" s="102"/>
      <c r="P1213" s="102"/>
      <c r="Q1213" s="102"/>
      <c r="R1213" s="102"/>
      <c r="S1213" s="102"/>
      <c r="T1213" s="102"/>
      <c r="U1213" s="102"/>
      <c r="V1213" s="102"/>
      <c r="W1213" s="102"/>
      <c r="X1213" s="102"/>
      <c r="Y1213" s="102"/>
      <c r="Z1213" s="102"/>
      <c r="AA1213" s="102"/>
      <c r="AB1213" s="102"/>
    </row>
    <row r="1214" ht="12.75" customHeight="1">
      <c r="A1214" s="102">
        <v>3450.0</v>
      </c>
      <c r="B1214" s="103">
        <v>25.0</v>
      </c>
      <c r="C1214" s="102" t="s">
        <v>131</v>
      </c>
      <c r="D1214" s="102">
        <v>25.0</v>
      </c>
      <c r="E1214" s="102" t="s">
        <v>6858</v>
      </c>
      <c r="F1214" s="102">
        <v>5200.0</v>
      </c>
      <c r="G1214" s="102">
        <v>78.0</v>
      </c>
      <c r="H1214" s="102"/>
      <c r="I1214" s="102"/>
      <c r="J1214" s="102"/>
      <c r="K1214" s="102"/>
      <c r="L1214" s="102"/>
      <c r="M1214" s="102"/>
      <c r="N1214" s="102"/>
      <c r="O1214" s="102"/>
      <c r="P1214" s="102"/>
      <c r="Q1214" s="102"/>
      <c r="R1214" s="102"/>
      <c r="S1214" s="102"/>
      <c r="T1214" s="102"/>
      <c r="U1214" s="102"/>
      <c r="V1214" s="102"/>
      <c r="W1214" s="102"/>
      <c r="X1214" s="102"/>
      <c r="Y1214" s="102"/>
      <c r="Z1214" s="102"/>
      <c r="AA1214" s="102"/>
      <c r="AB1214" s="102"/>
    </row>
    <row r="1215" ht="12.75" customHeight="1">
      <c r="A1215" s="102">
        <v>3447.0</v>
      </c>
      <c r="B1215" s="103">
        <v>25.0</v>
      </c>
      <c r="C1215" s="102" t="s">
        <v>131</v>
      </c>
      <c r="D1215" s="102">
        <v>26.0</v>
      </c>
      <c r="E1215" s="102" t="s">
        <v>6858</v>
      </c>
      <c r="F1215" s="102">
        <v>4500.0</v>
      </c>
      <c r="G1215" s="102">
        <v>77.0</v>
      </c>
      <c r="H1215" s="102"/>
      <c r="I1215" s="102"/>
      <c r="J1215" s="102"/>
      <c r="K1215" s="102"/>
      <c r="L1215" s="102"/>
      <c r="M1215" s="102"/>
      <c r="N1215" s="102"/>
      <c r="O1215" s="102"/>
      <c r="P1215" s="102"/>
      <c r="Q1215" s="102"/>
      <c r="R1215" s="102"/>
      <c r="S1215" s="102"/>
      <c r="T1215" s="102"/>
      <c r="U1215" s="102"/>
      <c r="V1215" s="102"/>
      <c r="W1215" s="102"/>
      <c r="X1215" s="102"/>
      <c r="Y1215" s="102"/>
      <c r="Z1215" s="102"/>
      <c r="AA1215" s="102"/>
      <c r="AB1215" s="102"/>
    </row>
    <row r="1216" ht="12.75" customHeight="1">
      <c r="A1216" s="102">
        <v>3456.0</v>
      </c>
      <c r="B1216" s="103">
        <v>26.0</v>
      </c>
      <c r="C1216" s="102" t="s">
        <v>131</v>
      </c>
      <c r="D1216" s="102">
        <v>25.0</v>
      </c>
      <c r="E1216" s="102" t="s">
        <v>6858</v>
      </c>
      <c r="F1216" s="102">
        <v>4600.0</v>
      </c>
      <c r="G1216" s="102">
        <v>72.0</v>
      </c>
      <c r="H1216" s="102"/>
      <c r="I1216" s="102"/>
      <c r="J1216" s="102"/>
      <c r="K1216" s="102"/>
      <c r="L1216" s="102"/>
      <c r="M1216" s="102"/>
      <c r="N1216" s="102"/>
      <c r="O1216" s="102"/>
      <c r="P1216" s="102"/>
      <c r="Q1216" s="102"/>
      <c r="R1216" s="102"/>
      <c r="S1216" s="102"/>
      <c r="T1216" s="102"/>
      <c r="U1216" s="102"/>
      <c r="V1216" s="102"/>
      <c r="W1216" s="102"/>
      <c r="X1216" s="102"/>
      <c r="Y1216" s="102"/>
      <c r="Z1216" s="102"/>
      <c r="AA1216" s="102"/>
      <c r="AB1216" s="102"/>
    </row>
    <row r="1217" ht="12.75" customHeight="1">
      <c r="A1217" s="102">
        <v>3902.0</v>
      </c>
      <c r="B1217" s="103">
        <v>27.0</v>
      </c>
      <c r="C1217" s="102" t="s">
        <v>131</v>
      </c>
      <c r="D1217" s="102">
        <v>115.0</v>
      </c>
      <c r="E1217" s="102" t="s">
        <v>6858</v>
      </c>
      <c r="F1217" s="102">
        <v>4650.0</v>
      </c>
      <c r="G1217" s="102">
        <v>74.0</v>
      </c>
      <c r="H1217" s="102"/>
      <c r="I1217" s="102"/>
      <c r="J1217" s="102"/>
      <c r="K1217" s="102"/>
      <c r="L1217" s="102"/>
      <c r="M1217" s="102"/>
      <c r="N1217" s="102"/>
      <c r="O1217" s="102"/>
      <c r="P1217" s="102"/>
      <c r="Q1217" s="102"/>
      <c r="R1217" s="102"/>
      <c r="S1217" s="102"/>
      <c r="T1217" s="102"/>
      <c r="U1217" s="102"/>
      <c r="V1217" s="102"/>
      <c r="W1217" s="102"/>
      <c r="X1217" s="102"/>
      <c r="Y1217" s="102"/>
      <c r="Z1217" s="102"/>
      <c r="AA1217" s="102"/>
      <c r="AB1217" s="102"/>
    </row>
    <row r="1218" ht="12.75" customHeight="1">
      <c r="A1218" s="102">
        <v>3903.0</v>
      </c>
      <c r="B1218" s="103">
        <v>27.0</v>
      </c>
      <c r="C1218" s="102" t="s">
        <v>131</v>
      </c>
      <c r="D1218" s="102">
        <v>20.0</v>
      </c>
      <c r="E1218" s="102" t="s">
        <v>6858</v>
      </c>
      <c r="F1218" s="102">
        <v>4650.0</v>
      </c>
      <c r="G1218" s="102">
        <v>75.0</v>
      </c>
      <c r="H1218" s="102"/>
      <c r="I1218" s="102"/>
      <c r="J1218" s="102"/>
      <c r="K1218" s="102"/>
      <c r="L1218" s="102"/>
      <c r="M1218" s="102"/>
      <c r="N1218" s="102"/>
      <c r="O1218" s="102"/>
      <c r="P1218" s="102"/>
      <c r="Q1218" s="102"/>
      <c r="R1218" s="102"/>
      <c r="S1218" s="102"/>
      <c r="T1218" s="102"/>
      <c r="U1218" s="102"/>
      <c r="V1218" s="102"/>
      <c r="W1218" s="102"/>
      <c r="X1218" s="102"/>
      <c r="Y1218" s="102"/>
      <c r="Z1218" s="102"/>
      <c r="AA1218" s="102"/>
      <c r="AB1218" s="102"/>
    </row>
    <row r="1219" ht="12.75" customHeight="1">
      <c r="A1219" s="102">
        <v>3904.0</v>
      </c>
      <c r="B1219" s="103">
        <v>27.0</v>
      </c>
      <c r="C1219" s="102" t="s">
        <v>131</v>
      </c>
      <c r="D1219" s="102">
        <v>20.0</v>
      </c>
      <c r="E1219" s="102" t="s">
        <v>6858</v>
      </c>
      <c r="F1219" s="102">
        <v>4420.0</v>
      </c>
      <c r="G1219" s="102">
        <v>75.0</v>
      </c>
      <c r="H1219" s="102"/>
      <c r="I1219" s="102"/>
      <c r="J1219" s="102"/>
      <c r="K1219" s="102"/>
      <c r="L1219" s="102"/>
      <c r="M1219" s="102"/>
      <c r="N1219" s="102"/>
      <c r="O1219" s="102"/>
      <c r="P1219" s="102"/>
      <c r="Q1219" s="102"/>
      <c r="R1219" s="102"/>
      <c r="S1219" s="102"/>
      <c r="T1219" s="102"/>
      <c r="U1219" s="102"/>
      <c r="V1219" s="102"/>
      <c r="W1219" s="102"/>
      <c r="X1219" s="102"/>
      <c r="Y1219" s="102"/>
      <c r="Z1219" s="102"/>
      <c r="AA1219" s="102"/>
      <c r="AB1219" s="102"/>
    </row>
    <row r="1220" ht="12.75" customHeight="1">
      <c r="A1220" s="102">
        <v>3901.0</v>
      </c>
      <c r="B1220" s="103">
        <v>27.0</v>
      </c>
      <c r="C1220" s="102" t="s">
        <v>131</v>
      </c>
      <c r="D1220" s="102">
        <v>21.0</v>
      </c>
      <c r="E1220" s="102" t="s">
        <v>6858</v>
      </c>
      <c r="F1220" s="102">
        <v>5000.0</v>
      </c>
      <c r="G1220" s="102">
        <v>80.0</v>
      </c>
      <c r="H1220" s="102"/>
      <c r="I1220" s="102"/>
      <c r="J1220" s="102"/>
      <c r="K1220" s="102"/>
      <c r="L1220" s="102"/>
      <c r="M1220" s="102"/>
      <c r="N1220" s="102"/>
      <c r="O1220" s="102"/>
      <c r="P1220" s="102"/>
      <c r="Q1220" s="102"/>
      <c r="R1220" s="102"/>
      <c r="S1220" s="102"/>
      <c r="T1220" s="102"/>
      <c r="U1220" s="102"/>
      <c r="V1220" s="102"/>
      <c r="W1220" s="102"/>
      <c r="X1220" s="102"/>
      <c r="Y1220" s="102"/>
      <c r="Z1220" s="102"/>
      <c r="AA1220" s="102"/>
      <c r="AB1220" s="102"/>
    </row>
    <row r="1221" ht="12.75" customHeight="1">
      <c r="A1221" s="102">
        <v>3459.0</v>
      </c>
      <c r="B1221" s="103">
        <v>27.0</v>
      </c>
      <c r="C1221" s="102" t="s">
        <v>131</v>
      </c>
      <c r="D1221" s="102">
        <v>26.0</v>
      </c>
      <c r="E1221" s="102" t="s">
        <v>6858</v>
      </c>
      <c r="F1221" s="102">
        <v>4000.0</v>
      </c>
      <c r="G1221" s="102">
        <v>73.0</v>
      </c>
      <c r="H1221" s="102"/>
      <c r="I1221" s="102"/>
      <c r="J1221" s="102"/>
      <c r="K1221" s="102"/>
      <c r="L1221" s="102"/>
      <c r="M1221" s="102"/>
      <c r="N1221" s="102"/>
      <c r="O1221" s="102"/>
      <c r="P1221" s="102"/>
      <c r="Q1221" s="102"/>
      <c r="R1221" s="102"/>
      <c r="S1221" s="102"/>
      <c r="T1221" s="102"/>
      <c r="U1221" s="102"/>
      <c r="V1221" s="102"/>
      <c r="W1221" s="102"/>
      <c r="X1221" s="102"/>
      <c r="Y1221" s="102"/>
      <c r="Z1221" s="102"/>
      <c r="AA1221" s="102"/>
      <c r="AB1221" s="102"/>
    </row>
    <row r="1222" ht="12.75" customHeight="1">
      <c r="A1222" s="102">
        <v>3900.0</v>
      </c>
      <c r="B1222" s="103">
        <v>27.0</v>
      </c>
      <c r="C1222" s="102" t="s">
        <v>131</v>
      </c>
      <c r="D1222" s="102">
        <v>26.0</v>
      </c>
      <c r="E1222" s="102" t="s">
        <v>6858</v>
      </c>
      <c r="F1222" s="102">
        <v>4500.0</v>
      </c>
      <c r="G1222" s="102">
        <v>75.0</v>
      </c>
      <c r="H1222" s="102"/>
      <c r="I1222" s="102"/>
      <c r="J1222" s="102"/>
      <c r="K1222" s="102"/>
      <c r="L1222" s="102"/>
      <c r="M1222" s="102"/>
      <c r="N1222" s="102"/>
      <c r="O1222" s="102"/>
      <c r="P1222" s="102"/>
      <c r="Q1222" s="102"/>
      <c r="R1222" s="102"/>
      <c r="S1222" s="102"/>
      <c r="T1222" s="102"/>
      <c r="U1222" s="102"/>
      <c r="V1222" s="102"/>
      <c r="W1222" s="102"/>
      <c r="X1222" s="102"/>
      <c r="Y1222" s="102"/>
      <c r="Z1222" s="102"/>
      <c r="AA1222" s="102"/>
      <c r="AB1222" s="102"/>
    </row>
    <row r="1223" ht="12.75" customHeight="1">
      <c r="A1223" s="102">
        <v>3906.0</v>
      </c>
      <c r="B1223" s="103">
        <v>28.0</v>
      </c>
      <c r="C1223" s="102" t="s">
        <v>131</v>
      </c>
      <c r="D1223" s="102">
        <v>113.0</v>
      </c>
      <c r="E1223" s="102" t="s">
        <v>6858</v>
      </c>
      <c r="F1223" s="102">
        <v>4325.0</v>
      </c>
      <c r="G1223" s="102">
        <v>71.0</v>
      </c>
      <c r="H1223" s="102"/>
      <c r="I1223" s="102"/>
      <c r="J1223" s="102"/>
      <c r="K1223" s="102"/>
      <c r="L1223" s="102"/>
      <c r="M1223" s="102"/>
      <c r="N1223" s="102"/>
      <c r="O1223" s="102"/>
      <c r="P1223" s="102"/>
      <c r="Q1223" s="102"/>
      <c r="R1223" s="102"/>
      <c r="S1223" s="102"/>
      <c r="T1223" s="102"/>
      <c r="U1223" s="102"/>
      <c r="V1223" s="102"/>
      <c r="W1223" s="102"/>
      <c r="X1223" s="102"/>
      <c r="Y1223" s="102"/>
      <c r="Z1223" s="102"/>
      <c r="AA1223" s="102"/>
      <c r="AB1223" s="102"/>
    </row>
    <row r="1224" ht="12.75" customHeight="1">
      <c r="A1224" s="102">
        <v>3905.0</v>
      </c>
      <c r="B1224" s="103">
        <v>28.0</v>
      </c>
      <c r="C1224" s="102" t="s">
        <v>131</v>
      </c>
      <c r="D1224" s="102">
        <v>22.0</v>
      </c>
      <c r="E1224" s="102" t="s">
        <v>6858</v>
      </c>
      <c r="F1224" s="102">
        <v>5175.0</v>
      </c>
      <c r="G1224" s="102">
        <v>79.0</v>
      </c>
      <c r="H1224" s="102"/>
      <c r="I1224" s="102"/>
      <c r="J1224" s="102"/>
      <c r="K1224" s="102"/>
      <c r="L1224" s="102"/>
      <c r="M1224" s="102"/>
      <c r="N1224" s="102"/>
      <c r="O1224" s="102"/>
      <c r="P1224" s="102"/>
      <c r="Q1224" s="102"/>
      <c r="R1224" s="102"/>
      <c r="S1224" s="102"/>
      <c r="T1224" s="102"/>
      <c r="U1224" s="102"/>
      <c r="V1224" s="102"/>
      <c r="W1224" s="102"/>
      <c r="X1224" s="102"/>
      <c r="Y1224" s="102"/>
      <c r="Z1224" s="102"/>
      <c r="AA1224" s="102"/>
      <c r="AB1224" s="102"/>
    </row>
    <row r="1225" ht="12.75" customHeight="1">
      <c r="A1225" s="102">
        <v>3907.0</v>
      </c>
      <c r="B1225" s="103">
        <v>28.0</v>
      </c>
      <c r="C1225" s="102" t="s">
        <v>131</v>
      </c>
      <c r="D1225" s="102">
        <v>22.0</v>
      </c>
      <c r="E1225" s="102" t="s">
        <v>6858</v>
      </c>
      <c r="F1225" s="102">
        <v>4100.0</v>
      </c>
      <c r="G1225" s="102">
        <v>73.0</v>
      </c>
      <c r="H1225" s="102"/>
      <c r="I1225" s="102"/>
      <c r="J1225" s="102"/>
      <c r="K1225" s="102"/>
      <c r="L1225" s="102"/>
      <c r="M1225" s="102"/>
      <c r="N1225" s="102"/>
      <c r="O1225" s="102"/>
      <c r="P1225" s="102"/>
      <c r="Q1225" s="102"/>
      <c r="R1225" s="102"/>
      <c r="S1225" s="102"/>
      <c r="T1225" s="102"/>
      <c r="U1225" s="102"/>
      <c r="V1225" s="102"/>
      <c r="W1225" s="102"/>
      <c r="X1225" s="102"/>
      <c r="Y1225" s="102"/>
      <c r="Z1225" s="102"/>
      <c r="AA1225" s="102"/>
      <c r="AB1225" s="102"/>
    </row>
    <row r="1226" ht="12.75" customHeight="1">
      <c r="A1226" s="102">
        <v>3909.0</v>
      </c>
      <c r="B1226" s="103">
        <v>29.0</v>
      </c>
      <c r="C1226" s="102" t="s">
        <v>131</v>
      </c>
      <c r="D1226" s="102">
        <v>108.0</v>
      </c>
      <c r="E1226" s="102" t="s">
        <v>6858</v>
      </c>
      <c r="F1226" s="102">
        <v>5200.0</v>
      </c>
      <c r="G1226" s="102">
        <v>75.0</v>
      </c>
      <c r="H1226" s="102"/>
      <c r="I1226" s="102"/>
      <c r="J1226" s="102"/>
      <c r="K1226" s="102"/>
      <c r="L1226" s="102"/>
      <c r="M1226" s="102"/>
      <c r="N1226" s="102"/>
      <c r="O1226" s="102"/>
      <c r="P1226" s="102"/>
      <c r="Q1226" s="102"/>
      <c r="R1226" s="102"/>
      <c r="S1226" s="102"/>
      <c r="T1226" s="102"/>
      <c r="U1226" s="102"/>
      <c r="V1226" s="102"/>
      <c r="W1226" s="102"/>
      <c r="X1226" s="102"/>
      <c r="Y1226" s="102"/>
      <c r="Z1226" s="102"/>
      <c r="AA1226" s="102"/>
      <c r="AB1226" s="102"/>
    </row>
    <row r="1227" ht="12.75" customHeight="1">
      <c r="A1227" s="102">
        <v>3910.0</v>
      </c>
      <c r="B1227" s="103">
        <v>29.0</v>
      </c>
      <c r="C1227" s="102" t="s">
        <v>131</v>
      </c>
      <c r="D1227" s="102">
        <v>110.0</v>
      </c>
      <c r="E1227" s="102" t="s">
        <v>6858</v>
      </c>
      <c r="F1227" s="102">
        <v>4260.0</v>
      </c>
      <c r="G1227" s="102">
        <v>78.0</v>
      </c>
      <c r="H1227" s="102"/>
      <c r="I1227" s="102"/>
      <c r="J1227" s="102"/>
      <c r="K1227" s="102"/>
      <c r="L1227" s="102"/>
      <c r="M1227" s="102"/>
      <c r="N1227" s="102"/>
      <c r="O1227" s="102"/>
      <c r="P1227" s="102"/>
      <c r="Q1227" s="102"/>
      <c r="R1227" s="102"/>
      <c r="S1227" s="102"/>
      <c r="T1227" s="102"/>
      <c r="U1227" s="102"/>
      <c r="V1227" s="102"/>
      <c r="W1227" s="102"/>
      <c r="X1227" s="102"/>
      <c r="Y1227" s="102"/>
      <c r="Z1227" s="102"/>
      <c r="AA1227" s="102"/>
      <c r="AB1227" s="102"/>
    </row>
    <row r="1228" ht="12.75" customHeight="1">
      <c r="A1228" s="102">
        <v>3912.0</v>
      </c>
      <c r="B1228" s="103">
        <v>29.0</v>
      </c>
      <c r="C1228" s="102" t="s">
        <v>131</v>
      </c>
      <c r="D1228" s="102">
        <v>26.0</v>
      </c>
      <c r="E1228" s="102" t="s">
        <v>6858</v>
      </c>
      <c r="F1228" s="102">
        <v>4800.0</v>
      </c>
      <c r="G1228" s="102">
        <v>74.0</v>
      </c>
      <c r="H1228" s="102"/>
      <c r="I1228" s="102"/>
      <c r="J1228" s="102"/>
      <c r="K1228" s="102"/>
      <c r="L1228" s="102"/>
      <c r="M1228" s="102"/>
      <c r="N1228" s="102"/>
      <c r="O1228" s="102"/>
      <c r="P1228" s="102"/>
      <c r="Q1228" s="102"/>
      <c r="R1228" s="102"/>
      <c r="S1228" s="102"/>
      <c r="T1228" s="102"/>
      <c r="U1228" s="102"/>
      <c r="V1228" s="102"/>
      <c r="W1228" s="102"/>
      <c r="X1228" s="102"/>
      <c r="Y1228" s="102"/>
      <c r="Z1228" s="102"/>
      <c r="AA1228" s="102"/>
      <c r="AB1228" s="102"/>
    </row>
    <row r="1229" ht="12.75" customHeight="1">
      <c r="A1229" s="102">
        <v>3919.0</v>
      </c>
      <c r="B1229" s="103">
        <v>30.0</v>
      </c>
      <c r="C1229" s="102" t="s">
        <v>131</v>
      </c>
      <c r="D1229" s="102">
        <v>108.0</v>
      </c>
      <c r="E1229" s="102" t="s">
        <v>6858</v>
      </c>
      <c r="F1229" s="102">
        <v>5115.0</v>
      </c>
      <c r="G1229" s="102">
        <v>77.0</v>
      </c>
      <c r="H1229" s="102"/>
      <c r="I1229" s="102"/>
      <c r="J1229" s="102"/>
      <c r="K1229" s="102"/>
      <c r="L1229" s="102"/>
      <c r="M1229" s="102"/>
      <c r="N1229" s="102"/>
      <c r="O1229" s="102"/>
      <c r="P1229" s="102"/>
      <c r="Q1229" s="102"/>
      <c r="R1229" s="102"/>
      <c r="S1229" s="102"/>
      <c r="T1229" s="102"/>
      <c r="U1229" s="102"/>
      <c r="V1229" s="102"/>
      <c r="W1229" s="102"/>
      <c r="X1229" s="102"/>
      <c r="Y1229" s="102"/>
      <c r="Z1229" s="102"/>
      <c r="AA1229" s="102"/>
      <c r="AB1229" s="102"/>
    </row>
    <row r="1230" ht="12.75" customHeight="1">
      <c r="A1230" s="102">
        <v>3931.0</v>
      </c>
      <c r="B1230" s="103">
        <v>39631.0</v>
      </c>
      <c r="C1230" s="102" t="s">
        <v>131</v>
      </c>
      <c r="D1230" s="102">
        <v>115.0</v>
      </c>
      <c r="E1230" s="102" t="s">
        <v>6858</v>
      </c>
      <c r="F1230" s="102">
        <v>3955.0</v>
      </c>
      <c r="G1230" s="102">
        <v>74.0</v>
      </c>
      <c r="H1230" s="102"/>
      <c r="I1230" s="102"/>
      <c r="J1230" s="102"/>
      <c r="K1230" s="102"/>
      <c r="L1230" s="102"/>
      <c r="M1230" s="102"/>
      <c r="N1230" s="102"/>
      <c r="O1230" s="102"/>
      <c r="P1230" s="102"/>
      <c r="Q1230" s="102"/>
      <c r="R1230" s="102"/>
      <c r="S1230" s="102"/>
      <c r="T1230" s="102"/>
      <c r="U1230" s="102"/>
      <c r="V1230" s="102"/>
      <c r="W1230" s="102"/>
      <c r="X1230" s="102"/>
      <c r="Y1230" s="102"/>
      <c r="Z1230" s="102"/>
      <c r="AA1230" s="102"/>
      <c r="AB1230" s="102"/>
    </row>
    <row r="1231" ht="12.75" customHeight="1">
      <c r="A1231" s="102">
        <v>3933.0</v>
      </c>
      <c r="B1231" s="103">
        <v>2.0</v>
      </c>
      <c r="C1231" s="102" t="s">
        <v>131</v>
      </c>
      <c r="D1231" s="102">
        <v>20.0</v>
      </c>
      <c r="E1231" s="102" t="s">
        <v>6858</v>
      </c>
      <c r="F1231" s="102">
        <v>4335.0</v>
      </c>
      <c r="G1231" s="102">
        <v>76.0</v>
      </c>
      <c r="H1231" s="102"/>
      <c r="I1231" s="102"/>
      <c r="J1231" s="102"/>
      <c r="K1231" s="102"/>
      <c r="L1231" s="102"/>
      <c r="M1231" s="102"/>
      <c r="N1231" s="102"/>
      <c r="O1231" s="102"/>
      <c r="P1231" s="102"/>
      <c r="Q1231" s="102"/>
      <c r="R1231" s="102"/>
      <c r="S1231" s="102"/>
      <c r="T1231" s="102"/>
      <c r="U1231" s="102"/>
      <c r="V1231" s="102"/>
      <c r="W1231" s="102"/>
      <c r="X1231" s="102"/>
      <c r="Y1231" s="102"/>
      <c r="Z1231" s="102"/>
      <c r="AA1231" s="102"/>
      <c r="AB1231" s="102"/>
    </row>
    <row r="1232" ht="12.75" customHeight="1">
      <c r="A1232" s="102">
        <v>3932.0</v>
      </c>
      <c r="B1232" s="103">
        <v>2.0</v>
      </c>
      <c r="C1232" s="102" t="s">
        <v>131</v>
      </c>
      <c r="D1232" s="102">
        <v>23.0</v>
      </c>
      <c r="E1232" s="102" t="s">
        <v>6858</v>
      </c>
      <c r="F1232" s="102">
        <v>3660.0</v>
      </c>
      <c r="G1232" s="102">
        <v>71.0</v>
      </c>
      <c r="H1232" s="102"/>
      <c r="I1232" s="102"/>
      <c r="J1232" s="102"/>
      <c r="K1232" s="102"/>
      <c r="L1232" s="102"/>
      <c r="M1232" s="102"/>
      <c r="N1232" s="102"/>
      <c r="O1232" s="102"/>
      <c r="P1232" s="102"/>
      <c r="Q1232" s="102"/>
      <c r="R1232" s="102"/>
      <c r="S1232" s="102"/>
      <c r="T1232" s="102"/>
      <c r="U1232" s="102"/>
      <c r="V1232" s="102"/>
      <c r="W1232" s="102"/>
      <c r="X1232" s="102"/>
      <c r="Y1232" s="102"/>
      <c r="Z1232" s="102"/>
      <c r="AA1232" s="102"/>
      <c r="AB1232" s="102"/>
    </row>
    <row r="1233" ht="12.75" customHeight="1">
      <c r="A1233" s="102">
        <v>3930.0</v>
      </c>
      <c r="B1233" s="103">
        <v>2.0</v>
      </c>
      <c r="C1233" s="102" t="s">
        <v>131</v>
      </c>
      <c r="D1233" s="102">
        <v>25.0</v>
      </c>
      <c r="E1233" s="102" t="s">
        <v>6858</v>
      </c>
      <c r="F1233" s="102">
        <v>4060.0</v>
      </c>
      <c r="G1233" s="102">
        <v>73.0</v>
      </c>
      <c r="H1233" s="102"/>
      <c r="I1233" s="102"/>
      <c r="J1233" s="102"/>
      <c r="K1233" s="102"/>
      <c r="L1233" s="102"/>
      <c r="M1233" s="102"/>
      <c r="N1233" s="102"/>
      <c r="O1233" s="102"/>
      <c r="P1233" s="102"/>
      <c r="Q1233" s="102"/>
      <c r="R1233" s="102"/>
      <c r="S1233" s="102"/>
      <c r="T1233" s="102"/>
      <c r="U1233" s="102"/>
      <c r="V1233" s="102"/>
      <c r="W1233" s="102"/>
      <c r="X1233" s="102"/>
      <c r="Y1233" s="102"/>
      <c r="Z1233" s="102"/>
      <c r="AA1233" s="102"/>
      <c r="AB1233" s="102"/>
    </row>
    <row r="1234" ht="12.75" customHeight="1">
      <c r="A1234" s="102">
        <v>3941.0</v>
      </c>
      <c r="B1234" s="103">
        <v>3.0</v>
      </c>
      <c r="C1234" s="102" t="s">
        <v>131</v>
      </c>
      <c r="D1234" s="102">
        <v>108.0</v>
      </c>
      <c r="E1234" s="102" t="s">
        <v>6858</v>
      </c>
      <c r="F1234" s="102">
        <v>3985.0</v>
      </c>
      <c r="G1234" s="102">
        <v>76.0</v>
      </c>
      <c r="H1234" s="102"/>
      <c r="I1234" s="102"/>
      <c r="J1234" s="102"/>
      <c r="K1234" s="102"/>
      <c r="L1234" s="102"/>
      <c r="M1234" s="102"/>
      <c r="N1234" s="102"/>
      <c r="O1234" s="102"/>
      <c r="P1234" s="102"/>
      <c r="Q1234" s="102"/>
      <c r="R1234" s="102"/>
      <c r="S1234" s="102"/>
      <c r="T1234" s="102"/>
      <c r="U1234" s="102"/>
      <c r="V1234" s="102"/>
      <c r="W1234" s="102"/>
      <c r="X1234" s="102"/>
      <c r="Y1234" s="102"/>
      <c r="Z1234" s="102"/>
      <c r="AA1234" s="102"/>
      <c r="AB1234" s="102"/>
    </row>
    <row r="1235" ht="12.75" customHeight="1">
      <c r="A1235" s="102">
        <v>3942.0</v>
      </c>
      <c r="B1235" s="103">
        <v>3.0</v>
      </c>
      <c r="C1235" s="102" t="s">
        <v>131</v>
      </c>
      <c r="D1235" s="102">
        <v>108.0</v>
      </c>
      <c r="E1235" s="102" t="s">
        <v>6858</v>
      </c>
      <c r="F1235" s="102">
        <v>5005.0</v>
      </c>
      <c r="G1235" s="102">
        <v>79.0</v>
      </c>
      <c r="H1235" s="102"/>
      <c r="I1235" s="102"/>
      <c r="J1235" s="102"/>
      <c r="K1235" s="102"/>
      <c r="L1235" s="102"/>
      <c r="M1235" s="102"/>
      <c r="N1235" s="102"/>
      <c r="O1235" s="102"/>
      <c r="P1235" s="102"/>
      <c r="Q1235" s="102"/>
      <c r="R1235" s="102"/>
      <c r="S1235" s="102"/>
      <c r="T1235" s="102"/>
      <c r="U1235" s="102"/>
      <c r="V1235" s="102"/>
      <c r="W1235" s="102"/>
      <c r="X1235" s="102"/>
      <c r="Y1235" s="102"/>
      <c r="Z1235" s="102"/>
      <c r="AA1235" s="102"/>
      <c r="AB1235" s="102"/>
    </row>
    <row r="1236" ht="12.75" customHeight="1">
      <c r="A1236" s="102">
        <v>3940.0</v>
      </c>
      <c r="B1236" s="103">
        <v>3.0</v>
      </c>
      <c r="C1236" s="102" t="s">
        <v>131</v>
      </c>
      <c r="D1236" s="102">
        <v>27.0</v>
      </c>
      <c r="E1236" s="102" t="s">
        <v>6858</v>
      </c>
      <c r="F1236" s="102">
        <v>2250.0</v>
      </c>
      <c r="G1236" s="102">
        <v>63.0</v>
      </c>
      <c r="H1236" s="102"/>
      <c r="I1236" s="102"/>
      <c r="J1236" s="102"/>
      <c r="K1236" s="102"/>
      <c r="L1236" s="102"/>
      <c r="M1236" s="102"/>
      <c r="N1236" s="102"/>
      <c r="O1236" s="102"/>
      <c r="P1236" s="102"/>
      <c r="Q1236" s="102"/>
      <c r="R1236" s="102"/>
      <c r="S1236" s="102"/>
      <c r="T1236" s="102"/>
      <c r="U1236" s="102"/>
      <c r="V1236" s="102"/>
      <c r="W1236" s="102"/>
      <c r="X1236" s="102"/>
      <c r="Y1236" s="102"/>
      <c r="Z1236" s="102"/>
      <c r="AA1236" s="102"/>
      <c r="AB1236" s="102"/>
    </row>
    <row r="1237" ht="12.75" customHeight="1">
      <c r="A1237" s="102">
        <v>3946.0</v>
      </c>
      <c r="B1237" s="103">
        <v>4.0</v>
      </c>
      <c r="C1237" s="102" t="s">
        <v>131</v>
      </c>
      <c r="D1237" s="102">
        <v>109.0</v>
      </c>
      <c r="E1237" s="102" t="s">
        <v>6858</v>
      </c>
      <c r="F1237" s="102">
        <v>2300.0</v>
      </c>
      <c r="G1237" s="102">
        <v>62.0</v>
      </c>
      <c r="H1237" s="102"/>
      <c r="I1237" s="102"/>
      <c r="J1237" s="102"/>
      <c r="K1237" s="102"/>
      <c r="L1237" s="102"/>
      <c r="M1237" s="102"/>
      <c r="N1237" s="102"/>
      <c r="O1237" s="102"/>
      <c r="P1237" s="102"/>
      <c r="Q1237" s="102"/>
      <c r="R1237" s="102"/>
      <c r="S1237" s="102"/>
      <c r="T1237" s="102"/>
      <c r="U1237" s="102"/>
      <c r="V1237" s="102"/>
      <c r="W1237" s="102"/>
      <c r="X1237" s="102"/>
      <c r="Y1237" s="102"/>
      <c r="Z1237" s="102"/>
      <c r="AA1237" s="102"/>
      <c r="AB1237" s="102"/>
    </row>
    <row r="1238" ht="12.75" customHeight="1">
      <c r="A1238" s="102">
        <v>3945.0</v>
      </c>
      <c r="B1238" s="103">
        <v>4.0</v>
      </c>
      <c r="C1238" s="102" t="s">
        <v>131</v>
      </c>
      <c r="D1238" s="102">
        <v>111.0</v>
      </c>
      <c r="E1238" s="102" t="s">
        <v>6858</v>
      </c>
      <c r="F1238" s="102">
        <v>2200.0</v>
      </c>
      <c r="G1238" s="102">
        <v>60.0</v>
      </c>
      <c r="H1238" s="102"/>
      <c r="I1238" s="102"/>
      <c r="J1238" s="102"/>
      <c r="K1238" s="102"/>
      <c r="L1238" s="102"/>
      <c r="M1238" s="102"/>
      <c r="N1238" s="102"/>
      <c r="O1238" s="102"/>
      <c r="P1238" s="102"/>
      <c r="Q1238" s="102"/>
      <c r="R1238" s="102"/>
      <c r="S1238" s="102"/>
      <c r="T1238" s="102"/>
      <c r="U1238" s="102"/>
      <c r="V1238" s="102"/>
      <c r="W1238" s="102"/>
      <c r="X1238" s="102"/>
      <c r="Y1238" s="102"/>
      <c r="Z1238" s="102"/>
      <c r="AA1238" s="102"/>
      <c r="AB1238" s="102"/>
    </row>
    <row r="1239" ht="12.75" customHeight="1">
      <c r="A1239" s="102">
        <v>3944.0</v>
      </c>
      <c r="B1239" s="103">
        <v>4.0</v>
      </c>
      <c r="C1239" s="102" t="s">
        <v>131</v>
      </c>
      <c r="D1239" s="102">
        <v>22.0</v>
      </c>
      <c r="E1239" s="102" t="s">
        <v>6858</v>
      </c>
      <c r="F1239" s="102">
        <v>5660.0</v>
      </c>
      <c r="G1239" s="102">
        <v>78.0</v>
      </c>
      <c r="H1239" s="102"/>
      <c r="I1239" s="102"/>
      <c r="J1239" s="102"/>
      <c r="K1239" s="102"/>
      <c r="L1239" s="102"/>
      <c r="M1239" s="102"/>
      <c r="N1239" s="102"/>
      <c r="O1239" s="102"/>
      <c r="P1239" s="102"/>
      <c r="Q1239" s="102"/>
      <c r="R1239" s="102"/>
      <c r="S1239" s="102"/>
      <c r="T1239" s="102"/>
      <c r="U1239" s="102"/>
      <c r="V1239" s="102"/>
      <c r="W1239" s="102"/>
      <c r="X1239" s="102"/>
      <c r="Y1239" s="102"/>
      <c r="Z1239" s="102"/>
      <c r="AA1239" s="102"/>
      <c r="AB1239" s="102"/>
    </row>
    <row r="1240" ht="12.75" customHeight="1">
      <c r="A1240" s="102">
        <v>3948.0</v>
      </c>
      <c r="B1240" s="103">
        <v>5.0</v>
      </c>
      <c r="C1240" s="102" t="s">
        <v>131</v>
      </c>
      <c r="D1240" s="102">
        <v>116.0</v>
      </c>
      <c r="E1240" s="102" t="s">
        <v>6858</v>
      </c>
      <c r="F1240" s="102">
        <v>3500.0</v>
      </c>
      <c r="G1240" s="102">
        <v>72.0</v>
      </c>
      <c r="H1240" s="102"/>
      <c r="I1240" s="102"/>
      <c r="J1240" s="102"/>
      <c r="K1240" s="102"/>
      <c r="L1240" s="102"/>
      <c r="M1240" s="102"/>
      <c r="N1240" s="102"/>
      <c r="O1240" s="102"/>
      <c r="P1240" s="102"/>
      <c r="Q1240" s="102"/>
      <c r="R1240" s="102"/>
      <c r="S1240" s="102"/>
      <c r="T1240" s="102"/>
      <c r="U1240" s="102"/>
      <c r="V1240" s="102"/>
      <c r="W1240" s="102"/>
      <c r="X1240" s="102"/>
      <c r="Y1240" s="102"/>
      <c r="Z1240" s="102"/>
      <c r="AA1240" s="102"/>
      <c r="AB1240" s="102"/>
    </row>
    <row r="1241" ht="12.75" customHeight="1">
      <c r="A1241" s="102">
        <v>3947.0</v>
      </c>
      <c r="B1241" s="103">
        <v>5.0</v>
      </c>
      <c r="C1241" s="102" t="s">
        <v>131</v>
      </c>
      <c r="D1241" s="102">
        <v>23.0</v>
      </c>
      <c r="E1241" s="102" t="s">
        <v>6858</v>
      </c>
      <c r="F1241" s="102">
        <v>2700.0</v>
      </c>
      <c r="G1241" s="102">
        <v>68.0</v>
      </c>
      <c r="H1241" s="102"/>
      <c r="I1241" s="102"/>
      <c r="J1241" s="102"/>
      <c r="K1241" s="102"/>
      <c r="L1241" s="102"/>
      <c r="M1241" s="102"/>
      <c r="N1241" s="102"/>
      <c r="O1241" s="102"/>
      <c r="P1241" s="102"/>
      <c r="Q1241" s="102"/>
      <c r="R1241" s="102"/>
      <c r="S1241" s="102"/>
      <c r="T1241" s="102"/>
      <c r="U1241" s="102"/>
      <c r="V1241" s="102"/>
      <c r="W1241" s="102"/>
      <c r="X1241" s="102"/>
      <c r="Y1241" s="102"/>
      <c r="Z1241" s="102"/>
      <c r="AA1241" s="102"/>
      <c r="AB1241" s="102"/>
    </row>
    <row r="1242" ht="12.75" customHeight="1">
      <c r="A1242" s="102">
        <v>3950.0</v>
      </c>
      <c r="B1242" s="103">
        <v>6.0</v>
      </c>
      <c r="C1242" s="102" t="s">
        <v>131</v>
      </c>
      <c r="D1242" s="102">
        <v>108.0</v>
      </c>
      <c r="E1242" s="102" t="s">
        <v>6858</v>
      </c>
      <c r="F1242" s="102">
        <v>1910.0</v>
      </c>
      <c r="G1242" s="102">
        <v>57.0</v>
      </c>
      <c r="H1242" s="102"/>
      <c r="I1242" s="102"/>
      <c r="J1242" s="102"/>
      <c r="K1242" s="102"/>
      <c r="L1242" s="102"/>
      <c r="M1242" s="102"/>
      <c r="N1242" s="102"/>
      <c r="O1242" s="102"/>
      <c r="P1242" s="102"/>
      <c r="Q1242" s="102"/>
      <c r="R1242" s="102"/>
      <c r="S1242" s="102"/>
      <c r="T1242" s="102"/>
      <c r="U1242" s="102"/>
      <c r="V1242" s="102"/>
      <c r="W1242" s="102"/>
      <c r="X1242" s="102"/>
      <c r="Y1242" s="102"/>
      <c r="Z1242" s="102"/>
      <c r="AA1242" s="102"/>
      <c r="AB1242" s="102"/>
    </row>
    <row r="1243" ht="12.75" customHeight="1">
      <c r="A1243" s="102">
        <v>3952.0</v>
      </c>
      <c r="B1243" s="103">
        <v>6.0</v>
      </c>
      <c r="C1243" s="102" t="s">
        <v>131</v>
      </c>
      <c r="D1243" s="102">
        <v>108.0</v>
      </c>
      <c r="E1243" s="102" t="s">
        <v>6858</v>
      </c>
      <c r="F1243" s="102">
        <v>4200.0</v>
      </c>
      <c r="G1243" s="102">
        <v>72.0</v>
      </c>
      <c r="H1243" s="102"/>
      <c r="I1243" s="102"/>
      <c r="J1243" s="102"/>
      <c r="K1243" s="102"/>
      <c r="L1243" s="102"/>
      <c r="M1243" s="102"/>
      <c r="N1243" s="102"/>
      <c r="O1243" s="102"/>
      <c r="P1243" s="102"/>
      <c r="Q1243" s="102"/>
      <c r="R1243" s="102"/>
      <c r="S1243" s="102"/>
      <c r="T1243" s="102"/>
      <c r="U1243" s="102"/>
      <c r="V1243" s="102"/>
      <c r="W1243" s="102"/>
      <c r="X1243" s="102"/>
      <c r="Y1243" s="102"/>
      <c r="Z1243" s="102"/>
      <c r="AA1243" s="102"/>
      <c r="AB1243" s="102"/>
    </row>
    <row r="1244" ht="12.75" customHeight="1">
      <c r="A1244" s="102">
        <v>3949.0</v>
      </c>
      <c r="B1244" s="103">
        <v>6.0</v>
      </c>
      <c r="C1244" s="102" t="s">
        <v>131</v>
      </c>
      <c r="D1244" s="102">
        <v>22.0</v>
      </c>
      <c r="E1244" s="102" t="s">
        <v>6858</v>
      </c>
      <c r="F1244" s="102">
        <v>4625.0</v>
      </c>
      <c r="G1244" s="102">
        <v>77.0</v>
      </c>
      <c r="H1244" s="102"/>
      <c r="I1244" s="102"/>
      <c r="J1244" s="102"/>
      <c r="K1244" s="102"/>
      <c r="L1244" s="102"/>
      <c r="M1244" s="102"/>
      <c r="N1244" s="102"/>
      <c r="O1244" s="102"/>
      <c r="P1244" s="102"/>
      <c r="Q1244" s="102"/>
      <c r="R1244" s="102"/>
      <c r="S1244" s="102"/>
      <c r="T1244" s="102"/>
      <c r="U1244" s="102"/>
      <c r="V1244" s="102"/>
      <c r="W1244" s="102"/>
      <c r="X1244" s="102"/>
      <c r="Y1244" s="102"/>
      <c r="Z1244" s="102"/>
      <c r="AA1244" s="102"/>
      <c r="AB1244" s="102"/>
    </row>
    <row r="1245" ht="12.75" customHeight="1">
      <c r="A1245" s="102">
        <v>3953.0</v>
      </c>
      <c r="B1245" s="103">
        <v>6.0</v>
      </c>
      <c r="C1245" s="102" t="s">
        <v>131</v>
      </c>
      <c r="D1245" s="102">
        <v>27.0</v>
      </c>
      <c r="E1245" s="102" t="s">
        <v>6858</v>
      </c>
      <c r="F1245" s="102">
        <v>4350.0</v>
      </c>
      <c r="G1245" s="102">
        <v>75.0</v>
      </c>
      <c r="H1245" s="102"/>
      <c r="I1245" s="102"/>
      <c r="J1245" s="102"/>
      <c r="K1245" s="102"/>
      <c r="L1245" s="102"/>
      <c r="M1245" s="102"/>
      <c r="N1245" s="102"/>
      <c r="O1245" s="102"/>
      <c r="P1245" s="102"/>
      <c r="Q1245" s="102"/>
      <c r="R1245" s="102"/>
      <c r="S1245" s="102"/>
      <c r="T1245" s="102"/>
      <c r="U1245" s="102"/>
      <c r="V1245" s="102"/>
      <c r="W1245" s="102"/>
      <c r="X1245" s="102"/>
      <c r="Y1245" s="102"/>
      <c r="Z1245" s="102"/>
      <c r="AA1245" s="102"/>
      <c r="AB1245" s="102"/>
    </row>
    <row r="1246" ht="12.75" customHeight="1">
      <c r="A1246" s="102">
        <v>3958.0</v>
      </c>
      <c r="B1246" s="103">
        <v>7.0</v>
      </c>
      <c r="C1246" s="102" t="s">
        <v>131</v>
      </c>
      <c r="D1246" s="102">
        <v>123.0</v>
      </c>
      <c r="E1246" s="102" t="s">
        <v>6858</v>
      </c>
      <c r="F1246" s="102">
        <v>5555.0</v>
      </c>
      <c r="G1246" s="102">
        <v>81.0</v>
      </c>
      <c r="H1246" s="102"/>
      <c r="I1246" s="102"/>
      <c r="J1246" s="102"/>
      <c r="K1246" s="102"/>
      <c r="L1246" s="102"/>
      <c r="M1246" s="102"/>
      <c r="N1246" s="102"/>
      <c r="O1246" s="102"/>
      <c r="P1246" s="102"/>
      <c r="Q1246" s="102"/>
      <c r="R1246" s="102"/>
      <c r="S1246" s="102"/>
      <c r="T1246" s="102"/>
      <c r="U1246" s="102"/>
      <c r="V1246" s="102"/>
      <c r="W1246" s="102"/>
      <c r="X1246" s="102"/>
      <c r="Y1246" s="102"/>
      <c r="Z1246" s="102"/>
      <c r="AA1246" s="102"/>
      <c r="AB1246" s="102"/>
    </row>
    <row r="1247" ht="12.75" customHeight="1">
      <c r="A1247" s="102">
        <v>3957.0</v>
      </c>
      <c r="B1247" s="103">
        <v>7.0</v>
      </c>
      <c r="C1247" s="102" t="s">
        <v>131</v>
      </c>
      <c r="D1247" s="102">
        <v>28.0</v>
      </c>
      <c r="E1247" s="102" t="s">
        <v>6858</v>
      </c>
      <c r="F1247" s="102">
        <v>4700.0</v>
      </c>
      <c r="G1247" s="102">
        <v>74.0</v>
      </c>
      <c r="H1247" s="102"/>
      <c r="I1247" s="102"/>
      <c r="J1247" s="102"/>
      <c r="K1247" s="102"/>
      <c r="L1247" s="102"/>
      <c r="M1247" s="102"/>
      <c r="N1247" s="102"/>
      <c r="O1247" s="102"/>
      <c r="P1247" s="102"/>
      <c r="Q1247" s="102"/>
      <c r="R1247" s="102"/>
      <c r="S1247" s="102"/>
      <c r="T1247" s="102"/>
      <c r="U1247" s="102"/>
      <c r="V1247" s="102"/>
      <c r="W1247" s="102"/>
      <c r="X1247" s="102"/>
      <c r="Y1247" s="102"/>
      <c r="Z1247" s="102"/>
      <c r="AA1247" s="102"/>
      <c r="AB1247" s="102"/>
    </row>
    <row r="1248" ht="12.75" customHeight="1">
      <c r="A1248" s="102">
        <v>3956.0</v>
      </c>
      <c r="B1248" s="103">
        <v>7.0</v>
      </c>
      <c r="C1248" s="102" t="s">
        <v>131</v>
      </c>
      <c r="D1248" s="102">
        <v>32.0</v>
      </c>
      <c r="E1248" s="102" t="s">
        <v>6858</v>
      </c>
      <c r="F1248" s="102">
        <v>4750.0</v>
      </c>
      <c r="G1248" s="102">
        <v>76.0</v>
      </c>
      <c r="H1248" s="102"/>
      <c r="I1248" s="102"/>
      <c r="J1248" s="102"/>
      <c r="K1248" s="102"/>
      <c r="L1248" s="102"/>
      <c r="M1248" s="102"/>
      <c r="N1248" s="102"/>
      <c r="O1248" s="102"/>
      <c r="P1248" s="102"/>
      <c r="Q1248" s="102"/>
      <c r="R1248" s="102"/>
      <c r="S1248" s="102"/>
      <c r="T1248" s="102"/>
      <c r="U1248" s="102"/>
      <c r="V1248" s="102"/>
      <c r="W1248" s="102"/>
      <c r="X1248" s="102"/>
      <c r="Y1248" s="102"/>
      <c r="Z1248" s="102"/>
      <c r="AA1248" s="102"/>
      <c r="AB1248" s="102"/>
    </row>
    <row r="1249" ht="12.75" customHeight="1">
      <c r="A1249" s="102">
        <v>3965.0</v>
      </c>
      <c r="B1249" s="103">
        <v>8.0</v>
      </c>
      <c r="C1249" s="102" t="s">
        <v>131</v>
      </c>
      <c r="D1249" s="102">
        <v>25.0</v>
      </c>
      <c r="E1249" s="102" t="s">
        <v>6858</v>
      </c>
      <c r="F1249" s="102">
        <v>4600.0</v>
      </c>
      <c r="G1249" s="102">
        <v>78.0</v>
      </c>
      <c r="H1249" s="102"/>
      <c r="I1249" s="102"/>
      <c r="J1249" s="102"/>
      <c r="K1249" s="102"/>
      <c r="L1249" s="102"/>
      <c r="M1249" s="102"/>
      <c r="N1249" s="102"/>
      <c r="O1249" s="102"/>
      <c r="P1249" s="102"/>
      <c r="Q1249" s="102"/>
      <c r="R1249" s="102"/>
      <c r="S1249" s="102"/>
      <c r="T1249" s="102"/>
      <c r="U1249" s="102"/>
      <c r="V1249" s="102"/>
      <c r="W1249" s="102"/>
      <c r="X1249" s="102"/>
      <c r="Y1249" s="102"/>
      <c r="Z1249" s="102"/>
      <c r="AA1249" s="102"/>
      <c r="AB1249" s="102"/>
    </row>
    <row r="1250" ht="12.75" customHeight="1">
      <c r="A1250" s="102">
        <v>3977.0</v>
      </c>
      <c r="B1250" s="103">
        <v>10.0</v>
      </c>
      <c r="C1250" s="102" t="s">
        <v>131</v>
      </c>
      <c r="D1250" s="102">
        <v>108.0</v>
      </c>
      <c r="E1250" s="102" t="s">
        <v>6858</v>
      </c>
      <c r="F1250" s="102">
        <v>2075.0</v>
      </c>
      <c r="G1250" s="102">
        <v>59.0</v>
      </c>
      <c r="H1250" s="102"/>
      <c r="I1250" s="102"/>
      <c r="J1250" s="102"/>
      <c r="K1250" s="102"/>
      <c r="L1250" s="102"/>
      <c r="M1250" s="102"/>
      <c r="N1250" s="102"/>
      <c r="O1250" s="102"/>
      <c r="P1250" s="102"/>
      <c r="Q1250" s="102"/>
      <c r="R1250" s="102"/>
      <c r="S1250" s="102"/>
      <c r="T1250" s="102"/>
      <c r="U1250" s="102"/>
      <c r="V1250" s="102"/>
      <c r="W1250" s="102"/>
      <c r="X1250" s="102"/>
      <c r="Y1250" s="102"/>
      <c r="Z1250" s="102"/>
      <c r="AA1250" s="102"/>
      <c r="AB1250" s="102"/>
    </row>
    <row r="1251" ht="12.75" customHeight="1">
      <c r="A1251" s="102">
        <v>3972.0</v>
      </c>
      <c r="B1251" s="103">
        <v>10.0</v>
      </c>
      <c r="C1251" s="102" t="s">
        <v>131</v>
      </c>
      <c r="D1251" s="102">
        <v>20.0</v>
      </c>
      <c r="E1251" s="102" t="s">
        <v>6858</v>
      </c>
      <c r="F1251" s="102">
        <v>4065.0</v>
      </c>
      <c r="G1251" s="102">
        <v>75.0</v>
      </c>
      <c r="H1251" s="102"/>
      <c r="I1251" s="102"/>
      <c r="J1251" s="102"/>
      <c r="K1251" s="102"/>
      <c r="L1251" s="102"/>
      <c r="M1251" s="102"/>
      <c r="N1251" s="102"/>
      <c r="O1251" s="102"/>
      <c r="P1251" s="102"/>
      <c r="Q1251" s="102"/>
      <c r="R1251" s="102"/>
      <c r="S1251" s="102"/>
      <c r="T1251" s="102"/>
      <c r="U1251" s="102"/>
      <c r="V1251" s="102"/>
      <c r="W1251" s="102"/>
      <c r="X1251" s="102"/>
      <c r="Y1251" s="102"/>
      <c r="Z1251" s="102"/>
      <c r="AA1251" s="102"/>
      <c r="AB1251" s="102"/>
    </row>
    <row r="1252" ht="12.75" customHeight="1">
      <c r="A1252" s="102">
        <v>3980.0</v>
      </c>
      <c r="B1252" s="103">
        <v>11.0</v>
      </c>
      <c r="C1252" s="102" t="s">
        <v>131</v>
      </c>
      <c r="D1252" s="102">
        <v>22.0</v>
      </c>
      <c r="E1252" s="102" t="s">
        <v>6858</v>
      </c>
      <c r="F1252" s="102">
        <v>4800.0</v>
      </c>
      <c r="G1252" s="102">
        <v>74.0</v>
      </c>
      <c r="H1252" s="102"/>
      <c r="I1252" s="102"/>
      <c r="J1252" s="102"/>
      <c r="K1252" s="102"/>
      <c r="L1252" s="102"/>
      <c r="M1252" s="102"/>
      <c r="N1252" s="102"/>
      <c r="O1252" s="102"/>
      <c r="P1252" s="102"/>
      <c r="Q1252" s="102"/>
      <c r="R1252" s="102"/>
      <c r="S1252" s="102"/>
      <c r="T1252" s="102"/>
      <c r="U1252" s="102"/>
      <c r="V1252" s="102"/>
      <c r="W1252" s="102"/>
      <c r="X1252" s="102"/>
      <c r="Y1252" s="102"/>
      <c r="Z1252" s="102"/>
      <c r="AA1252" s="102"/>
      <c r="AB1252" s="102"/>
    </row>
    <row r="1253" ht="12.75" customHeight="1">
      <c r="A1253" s="102">
        <v>3982.0</v>
      </c>
      <c r="B1253" s="103">
        <v>11.0</v>
      </c>
      <c r="C1253" s="102" t="s">
        <v>131</v>
      </c>
      <c r="D1253" s="102">
        <v>25.0</v>
      </c>
      <c r="E1253" s="102" t="s">
        <v>6858</v>
      </c>
      <c r="F1253" s="102">
        <v>4250.0</v>
      </c>
      <c r="G1253" s="102">
        <v>77.0</v>
      </c>
      <c r="H1253" s="102"/>
      <c r="I1253" s="102"/>
      <c r="J1253" s="102"/>
      <c r="K1253" s="102"/>
      <c r="L1253" s="102"/>
      <c r="M1253" s="102"/>
      <c r="N1253" s="102"/>
      <c r="O1253" s="102"/>
      <c r="P1253" s="102"/>
      <c r="Q1253" s="102"/>
      <c r="R1253" s="102"/>
      <c r="S1253" s="102"/>
      <c r="T1253" s="102"/>
      <c r="U1253" s="102"/>
      <c r="V1253" s="102"/>
      <c r="W1253" s="102"/>
      <c r="X1253" s="102"/>
      <c r="Y1253" s="102"/>
      <c r="Z1253" s="102"/>
      <c r="AA1253" s="102"/>
      <c r="AB1253" s="102"/>
    </row>
    <row r="1254" ht="12.75" customHeight="1">
      <c r="A1254" s="102">
        <v>3986.0</v>
      </c>
      <c r="B1254" s="103">
        <v>12.0</v>
      </c>
      <c r="C1254" s="102" t="s">
        <v>131</v>
      </c>
      <c r="D1254" s="102">
        <v>108.0</v>
      </c>
      <c r="E1254" s="102" t="s">
        <v>6858</v>
      </c>
      <c r="F1254" s="102">
        <v>4355.0</v>
      </c>
      <c r="G1254" s="102">
        <v>77.0</v>
      </c>
      <c r="H1254" s="102"/>
      <c r="I1254" s="102"/>
      <c r="J1254" s="102"/>
      <c r="K1254" s="102"/>
      <c r="L1254" s="102"/>
      <c r="M1254" s="102"/>
      <c r="N1254" s="102"/>
      <c r="O1254" s="102"/>
      <c r="P1254" s="102"/>
      <c r="Q1254" s="102"/>
      <c r="R1254" s="102"/>
      <c r="S1254" s="102"/>
      <c r="T1254" s="102"/>
      <c r="U1254" s="102"/>
      <c r="V1254" s="102"/>
      <c r="W1254" s="102"/>
      <c r="X1254" s="102"/>
      <c r="Y1254" s="102"/>
      <c r="Z1254" s="102"/>
      <c r="AA1254" s="102"/>
      <c r="AB1254" s="102"/>
    </row>
    <row r="1255" ht="12.75" customHeight="1">
      <c r="A1255" s="102">
        <v>3987.0</v>
      </c>
      <c r="B1255" s="103">
        <v>12.0</v>
      </c>
      <c r="C1255" s="102" t="s">
        <v>131</v>
      </c>
      <c r="D1255" s="102">
        <v>109.0</v>
      </c>
      <c r="E1255" s="102" t="s">
        <v>6858</v>
      </c>
      <c r="F1255" s="102">
        <v>2240.0</v>
      </c>
      <c r="G1255" s="102">
        <v>61.0</v>
      </c>
      <c r="H1255" s="102"/>
      <c r="I1255" s="102"/>
      <c r="J1255" s="102"/>
      <c r="K1255" s="102"/>
      <c r="L1255" s="102"/>
      <c r="M1255" s="102"/>
      <c r="N1255" s="102"/>
      <c r="O1255" s="102"/>
      <c r="P1255" s="102"/>
      <c r="Q1255" s="102"/>
      <c r="R1255" s="102"/>
      <c r="S1255" s="102"/>
      <c r="T1255" s="102"/>
      <c r="U1255" s="102"/>
      <c r="V1255" s="102"/>
      <c r="W1255" s="102"/>
      <c r="X1255" s="102"/>
      <c r="Y1255" s="102"/>
      <c r="Z1255" s="102"/>
      <c r="AA1255" s="102"/>
      <c r="AB1255" s="102"/>
    </row>
    <row r="1256" ht="12.75" customHeight="1">
      <c r="A1256" s="102">
        <v>3983.0</v>
      </c>
      <c r="B1256" s="103">
        <v>12.0</v>
      </c>
      <c r="C1256" s="102" t="s">
        <v>131</v>
      </c>
      <c r="D1256" s="102">
        <v>115.0</v>
      </c>
      <c r="E1256" s="102" t="s">
        <v>6858</v>
      </c>
      <c r="F1256" s="102">
        <v>2010.0</v>
      </c>
      <c r="G1256" s="102">
        <v>62.0</v>
      </c>
      <c r="H1256" s="102"/>
      <c r="I1256" s="102"/>
      <c r="J1256" s="102"/>
      <c r="K1256" s="102"/>
      <c r="L1256" s="102"/>
      <c r="M1256" s="102"/>
      <c r="N1256" s="102"/>
      <c r="O1256" s="102"/>
      <c r="P1256" s="102"/>
      <c r="Q1256" s="102"/>
      <c r="R1256" s="102"/>
      <c r="S1256" s="102"/>
      <c r="T1256" s="102"/>
      <c r="U1256" s="102"/>
      <c r="V1256" s="102"/>
      <c r="W1256" s="102"/>
      <c r="X1256" s="102"/>
      <c r="Y1256" s="102"/>
      <c r="Z1256" s="102"/>
      <c r="AA1256" s="102"/>
      <c r="AB1256" s="102"/>
    </row>
    <row r="1257" ht="12.75" customHeight="1">
      <c r="A1257" s="102">
        <v>3985.0</v>
      </c>
      <c r="B1257" s="103">
        <v>12.0</v>
      </c>
      <c r="C1257" s="102" t="s">
        <v>131</v>
      </c>
      <c r="D1257" s="102">
        <v>123.0</v>
      </c>
      <c r="E1257" s="102" t="s">
        <v>6858</v>
      </c>
      <c r="F1257" s="102">
        <v>4640.0</v>
      </c>
      <c r="G1257" s="102">
        <v>77.0</v>
      </c>
      <c r="H1257" s="102"/>
      <c r="I1257" s="102"/>
      <c r="J1257" s="102"/>
      <c r="K1257" s="102"/>
      <c r="L1257" s="102"/>
      <c r="M1257" s="102"/>
      <c r="N1257" s="102"/>
      <c r="O1257" s="102"/>
      <c r="P1257" s="102"/>
      <c r="Q1257" s="102"/>
      <c r="R1257" s="102"/>
      <c r="S1257" s="102"/>
      <c r="T1257" s="102"/>
      <c r="U1257" s="102"/>
      <c r="V1257" s="102"/>
      <c r="W1257" s="102"/>
      <c r="X1257" s="102"/>
      <c r="Y1257" s="102"/>
      <c r="Z1257" s="102"/>
      <c r="AA1257" s="102"/>
      <c r="AB1257" s="102"/>
    </row>
    <row r="1258" ht="12.75" customHeight="1">
      <c r="A1258" s="102">
        <v>3460.0</v>
      </c>
      <c r="B1258" s="103">
        <v>14.0</v>
      </c>
      <c r="C1258" s="102" t="s">
        <v>131</v>
      </c>
      <c r="D1258" s="102">
        <v>20.0</v>
      </c>
      <c r="E1258" s="102" t="s">
        <v>6858</v>
      </c>
      <c r="F1258" s="102">
        <v>5000.0</v>
      </c>
      <c r="G1258" s="102">
        <v>75.0</v>
      </c>
      <c r="H1258" s="102"/>
      <c r="I1258" s="102"/>
      <c r="J1258" s="102"/>
      <c r="K1258" s="102"/>
      <c r="L1258" s="102"/>
      <c r="M1258" s="102"/>
      <c r="N1258" s="102"/>
      <c r="O1258" s="102"/>
      <c r="P1258" s="102"/>
      <c r="Q1258" s="102"/>
      <c r="R1258" s="102"/>
      <c r="S1258" s="102"/>
      <c r="T1258" s="102"/>
      <c r="U1258" s="102"/>
      <c r="V1258" s="102"/>
      <c r="W1258" s="102"/>
      <c r="X1258" s="102"/>
      <c r="Y1258" s="102"/>
      <c r="Z1258" s="102"/>
      <c r="AA1258" s="102"/>
      <c r="AB1258" s="102"/>
    </row>
    <row r="1259" ht="12.75" customHeight="1">
      <c r="A1259" s="102">
        <v>3467.0</v>
      </c>
      <c r="B1259" s="103">
        <v>16.0</v>
      </c>
      <c r="C1259" s="102" t="s">
        <v>131</v>
      </c>
      <c r="D1259" s="102">
        <v>27.0</v>
      </c>
      <c r="E1259" s="102" t="s">
        <v>6858</v>
      </c>
      <c r="F1259" s="102">
        <v>4550.0</v>
      </c>
      <c r="G1259" s="102">
        <v>76.0</v>
      </c>
      <c r="H1259" s="102"/>
      <c r="I1259" s="102"/>
      <c r="J1259" s="102"/>
      <c r="K1259" s="102"/>
      <c r="L1259" s="102"/>
      <c r="M1259" s="102"/>
      <c r="N1259" s="102"/>
      <c r="O1259" s="102"/>
      <c r="P1259" s="102"/>
      <c r="Q1259" s="102"/>
      <c r="R1259" s="102"/>
      <c r="S1259" s="102"/>
      <c r="T1259" s="102"/>
      <c r="U1259" s="102"/>
      <c r="V1259" s="102"/>
      <c r="W1259" s="102"/>
      <c r="X1259" s="102"/>
      <c r="Y1259" s="102"/>
      <c r="Z1259" s="102"/>
      <c r="AA1259" s="102"/>
      <c r="AB1259" s="102"/>
    </row>
    <row r="1260" ht="12.75" customHeight="1">
      <c r="A1260" s="102">
        <v>3477.0</v>
      </c>
      <c r="B1260" s="103">
        <v>17.0</v>
      </c>
      <c r="C1260" s="102" t="s">
        <v>131</v>
      </c>
      <c r="D1260" s="102">
        <v>27.0</v>
      </c>
      <c r="E1260" s="102" t="s">
        <v>6858</v>
      </c>
      <c r="F1260" s="102">
        <v>2120.0</v>
      </c>
      <c r="G1260" s="102">
        <v>60.0</v>
      </c>
      <c r="H1260" s="102"/>
      <c r="I1260" s="102"/>
      <c r="J1260" s="102"/>
      <c r="K1260" s="102"/>
      <c r="L1260" s="102"/>
      <c r="M1260" s="102"/>
      <c r="N1260" s="102"/>
      <c r="O1260" s="102"/>
      <c r="P1260" s="102"/>
      <c r="Q1260" s="102"/>
      <c r="R1260" s="102"/>
      <c r="S1260" s="102"/>
      <c r="T1260" s="102"/>
      <c r="U1260" s="102"/>
      <c r="V1260" s="102"/>
      <c r="W1260" s="102"/>
      <c r="X1260" s="102"/>
      <c r="Y1260" s="102"/>
      <c r="Z1260" s="102"/>
      <c r="AA1260" s="102"/>
      <c r="AB1260" s="102"/>
    </row>
    <row r="1261" ht="12.75" customHeight="1">
      <c r="A1261" s="102">
        <v>3481.0</v>
      </c>
      <c r="B1261" s="103">
        <v>18.0</v>
      </c>
      <c r="C1261" s="102" t="s">
        <v>131</v>
      </c>
      <c r="D1261" s="102">
        <v>108.0</v>
      </c>
      <c r="E1261" s="102" t="s">
        <v>6858</v>
      </c>
      <c r="F1261" s="102">
        <v>2200.0</v>
      </c>
      <c r="G1261" s="102">
        <v>61.0</v>
      </c>
      <c r="H1261" s="102"/>
      <c r="I1261" s="102"/>
      <c r="J1261" s="102"/>
      <c r="K1261" s="102"/>
      <c r="L1261" s="102"/>
      <c r="M1261" s="102"/>
      <c r="N1261" s="102"/>
      <c r="O1261" s="102"/>
      <c r="P1261" s="102"/>
      <c r="Q1261" s="102"/>
      <c r="R1261" s="102"/>
      <c r="S1261" s="102"/>
      <c r="T1261" s="102"/>
      <c r="U1261" s="102"/>
      <c r="V1261" s="102"/>
      <c r="W1261" s="102"/>
      <c r="X1261" s="102"/>
      <c r="Y1261" s="102"/>
      <c r="Z1261" s="102"/>
      <c r="AA1261" s="102"/>
      <c r="AB1261" s="102"/>
    </row>
    <row r="1262" ht="12.75" customHeight="1">
      <c r="A1262" s="102">
        <v>3479.0</v>
      </c>
      <c r="B1262" s="103">
        <v>18.0</v>
      </c>
      <c r="C1262" s="102" t="s">
        <v>131</v>
      </c>
      <c r="D1262" s="102">
        <v>110.0</v>
      </c>
      <c r="E1262" s="102" t="s">
        <v>6858</v>
      </c>
      <c r="F1262" s="102">
        <v>1975.0</v>
      </c>
      <c r="G1262" s="102">
        <v>59.0</v>
      </c>
      <c r="H1262" s="102"/>
      <c r="I1262" s="102"/>
      <c r="J1262" s="102"/>
      <c r="K1262" s="102"/>
      <c r="L1262" s="102"/>
      <c r="M1262" s="102"/>
      <c r="N1262" s="102"/>
      <c r="O1262" s="102"/>
      <c r="P1262" s="102"/>
      <c r="Q1262" s="102"/>
      <c r="R1262" s="102"/>
      <c r="S1262" s="102"/>
      <c r="T1262" s="102"/>
      <c r="U1262" s="102"/>
      <c r="V1262" s="102"/>
      <c r="W1262" s="102"/>
      <c r="X1262" s="102"/>
      <c r="Y1262" s="102"/>
      <c r="Z1262" s="102"/>
      <c r="AA1262" s="102"/>
      <c r="AB1262" s="102"/>
    </row>
    <row r="1263" ht="12.75" customHeight="1">
      <c r="A1263" s="102">
        <v>3480.0</v>
      </c>
      <c r="B1263" s="103">
        <v>18.0</v>
      </c>
      <c r="C1263" s="102" t="s">
        <v>131</v>
      </c>
      <c r="D1263" s="102">
        <v>110.0</v>
      </c>
      <c r="E1263" s="102" t="s">
        <v>6858</v>
      </c>
      <c r="F1263" s="102">
        <v>2155.0</v>
      </c>
      <c r="G1263" s="102">
        <v>62.0</v>
      </c>
      <c r="H1263" s="102"/>
      <c r="I1263" s="102"/>
      <c r="J1263" s="102"/>
      <c r="K1263" s="102"/>
      <c r="L1263" s="102"/>
      <c r="M1263" s="102"/>
      <c r="N1263" s="102"/>
      <c r="O1263" s="102"/>
      <c r="P1263" s="102"/>
      <c r="Q1263" s="102"/>
      <c r="R1263" s="102"/>
      <c r="S1263" s="102"/>
      <c r="T1263" s="102"/>
      <c r="U1263" s="102"/>
      <c r="V1263" s="102"/>
      <c r="W1263" s="102"/>
      <c r="X1263" s="102"/>
      <c r="Y1263" s="102"/>
      <c r="Z1263" s="102"/>
      <c r="AA1263" s="102"/>
      <c r="AB1263" s="102"/>
    </row>
    <row r="1264" ht="12.75" customHeight="1">
      <c r="A1264" s="102">
        <v>3485.0</v>
      </c>
      <c r="B1264" s="103">
        <v>19.0</v>
      </c>
      <c r="C1264" s="102" t="s">
        <v>131</v>
      </c>
      <c r="D1264" s="102">
        <v>108.0</v>
      </c>
      <c r="E1264" s="102" t="s">
        <v>6858</v>
      </c>
      <c r="F1264" s="102">
        <v>2300.0</v>
      </c>
      <c r="G1264" s="102">
        <v>62.0</v>
      </c>
      <c r="H1264" s="102"/>
      <c r="I1264" s="102"/>
      <c r="J1264" s="102"/>
      <c r="K1264" s="102"/>
      <c r="L1264" s="102"/>
      <c r="M1264" s="102"/>
      <c r="N1264" s="102"/>
      <c r="O1264" s="102"/>
      <c r="P1264" s="102"/>
      <c r="Q1264" s="102"/>
      <c r="R1264" s="102"/>
      <c r="S1264" s="102"/>
      <c r="T1264" s="102"/>
      <c r="U1264" s="102"/>
      <c r="V1264" s="102"/>
      <c r="W1264" s="102"/>
      <c r="X1264" s="102"/>
      <c r="Y1264" s="102"/>
      <c r="Z1264" s="102"/>
      <c r="AA1264" s="102"/>
      <c r="AB1264" s="102"/>
    </row>
    <row r="1265" ht="12.75" customHeight="1">
      <c r="A1265" s="102">
        <v>3486.0</v>
      </c>
      <c r="B1265" s="103">
        <v>19.0</v>
      </c>
      <c r="C1265" s="102" t="s">
        <v>131</v>
      </c>
      <c r="D1265" s="102">
        <v>113.0</v>
      </c>
      <c r="E1265" s="102" t="s">
        <v>6858</v>
      </c>
      <c r="F1265" s="102">
        <v>4075.0</v>
      </c>
      <c r="G1265" s="102">
        <v>72.0</v>
      </c>
      <c r="H1265" s="102"/>
      <c r="I1265" s="102"/>
      <c r="J1265" s="102"/>
      <c r="K1265" s="102"/>
      <c r="L1265" s="102"/>
      <c r="M1265" s="102"/>
      <c r="N1265" s="102"/>
      <c r="O1265" s="102"/>
      <c r="P1265" s="102"/>
      <c r="Q1265" s="102"/>
      <c r="R1265" s="102"/>
      <c r="S1265" s="102"/>
      <c r="T1265" s="102"/>
      <c r="U1265" s="102"/>
      <c r="V1265" s="102"/>
      <c r="W1265" s="102"/>
      <c r="X1265" s="102"/>
      <c r="Y1265" s="102"/>
      <c r="Z1265" s="102"/>
      <c r="AA1265" s="102"/>
      <c r="AB1265" s="102"/>
    </row>
    <row r="1266" ht="12.75" customHeight="1">
      <c r="A1266" s="102">
        <v>3482.0</v>
      </c>
      <c r="B1266" s="103">
        <v>19.0</v>
      </c>
      <c r="C1266" s="102" t="s">
        <v>131</v>
      </c>
      <c r="D1266" s="102">
        <v>114.0</v>
      </c>
      <c r="E1266" s="102" t="s">
        <v>6858</v>
      </c>
      <c r="F1266" s="102">
        <v>2400.0</v>
      </c>
      <c r="G1266" s="102">
        <v>61.0</v>
      </c>
      <c r="H1266" s="102"/>
      <c r="I1266" s="102"/>
      <c r="J1266" s="102"/>
      <c r="K1266" s="102"/>
      <c r="L1266" s="102"/>
      <c r="M1266" s="102"/>
      <c r="N1266" s="102"/>
      <c r="O1266" s="102"/>
      <c r="P1266" s="102"/>
      <c r="Q1266" s="102"/>
      <c r="R1266" s="102"/>
      <c r="S1266" s="102"/>
      <c r="T1266" s="102"/>
      <c r="U1266" s="102"/>
      <c r="V1266" s="102"/>
      <c r="W1266" s="102"/>
      <c r="X1266" s="102"/>
      <c r="Y1266" s="102"/>
      <c r="Z1266" s="102"/>
      <c r="AA1266" s="102"/>
      <c r="AB1266" s="102"/>
    </row>
    <row r="1267" ht="12.75" customHeight="1">
      <c r="A1267" s="102">
        <v>3484.0</v>
      </c>
      <c r="B1267" s="103">
        <v>19.0</v>
      </c>
      <c r="C1267" s="102" t="s">
        <v>131</v>
      </c>
      <c r="D1267" s="102">
        <v>20.0</v>
      </c>
      <c r="E1267" s="102" t="s">
        <v>6858</v>
      </c>
      <c r="F1267" s="102">
        <v>2410.0</v>
      </c>
      <c r="G1267" s="102">
        <v>63.0</v>
      </c>
      <c r="H1267" s="102"/>
      <c r="I1267" s="102"/>
      <c r="J1267" s="102"/>
      <c r="K1267" s="102"/>
      <c r="L1267" s="102"/>
      <c r="M1267" s="102"/>
      <c r="N1267" s="102"/>
      <c r="O1267" s="102"/>
      <c r="P1267" s="102"/>
      <c r="Q1267" s="102"/>
      <c r="R1267" s="102"/>
      <c r="S1267" s="102"/>
      <c r="T1267" s="102"/>
      <c r="U1267" s="102"/>
      <c r="V1267" s="102"/>
      <c r="W1267" s="102"/>
      <c r="X1267" s="102"/>
      <c r="Y1267" s="102"/>
      <c r="Z1267" s="102"/>
      <c r="AA1267" s="102"/>
      <c r="AB1267" s="102"/>
    </row>
    <row r="1268" ht="12.75" customHeight="1">
      <c r="A1268" s="102">
        <v>3490.0</v>
      </c>
      <c r="B1268" s="103">
        <v>20.0</v>
      </c>
      <c r="C1268" s="102" t="s">
        <v>131</v>
      </c>
      <c r="D1268" s="102">
        <v>108.0</v>
      </c>
      <c r="E1268" s="102" t="s">
        <v>6858</v>
      </c>
      <c r="F1268" s="102">
        <v>4350.0</v>
      </c>
      <c r="G1268" s="102">
        <v>79.0</v>
      </c>
      <c r="H1268" s="102"/>
      <c r="I1268" s="102"/>
      <c r="J1268" s="102"/>
      <c r="K1268" s="102"/>
      <c r="L1268" s="102"/>
      <c r="M1268" s="102"/>
      <c r="N1268" s="102"/>
      <c r="O1268" s="102"/>
      <c r="P1268" s="102"/>
      <c r="Q1268" s="102"/>
      <c r="R1268" s="102"/>
      <c r="S1268" s="102"/>
      <c r="T1268" s="102"/>
      <c r="U1268" s="102"/>
      <c r="V1268" s="102"/>
      <c r="W1268" s="102"/>
      <c r="X1268" s="102"/>
      <c r="Y1268" s="102"/>
      <c r="Z1268" s="102"/>
      <c r="AA1268" s="102"/>
      <c r="AB1268" s="102"/>
    </row>
    <row r="1269" ht="12.75" customHeight="1">
      <c r="A1269" s="102">
        <v>3491.0</v>
      </c>
      <c r="B1269" s="103">
        <v>20.0</v>
      </c>
      <c r="C1269" s="102" t="s">
        <v>131</v>
      </c>
      <c r="D1269" s="102">
        <v>108.0</v>
      </c>
      <c r="E1269" s="102" t="s">
        <v>6858</v>
      </c>
      <c r="F1269" s="102">
        <v>3145.0</v>
      </c>
      <c r="G1269" s="102">
        <v>66.0</v>
      </c>
      <c r="H1269" s="102"/>
      <c r="I1269" s="102"/>
      <c r="J1269" s="102"/>
      <c r="K1269" s="102"/>
      <c r="L1269" s="102"/>
      <c r="M1269" s="102"/>
      <c r="N1269" s="102"/>
      <c r="O1269" s="102"/>
      <c r="P1269" s="102"/>
      <c r="Q1269" s="102"/>
      <c r="R1269" s="102"/>
      <c r="S1269" s="102"/>
      <c r="T1269" s="102"/>
      <c r="U1269" s="102"/>
      <c r="V1269" s="102"/>
      <c r="W1269" s="102"/>
      <c r="X1269" s="102"/>
      <c r="Y1269" s="102"/>
      <c r="Z1269" s="102"/>
      <c r="AA1269" s="102"/>
      <c r="AB1269" s="102"/>
    </row>
    <row r="1270" ht="12.75" customHeight="1">
      <c r="A1270" s="102">
        <v>3488.0</v>
      </c>
      <c r="B1270" s="103">
        <v>20.0</v>
      </c>
      <c r="C1270" s="102" t="s">
        <v>131</v>
      </c>
      <c r="D1270" s="102">
        <v>109.0</v>
      </c>
      <c r="E1270" s="102" t="s">
        <v>6858</v>
      </c>
      <c r="F1270" s="102">
        <v>2440.0</v>
      </c>
      <c r="G1270" s="102">
        <v>62.0</v>
      </c>
      <c r="H1270" s="102"/>
      <c r="I1270" s="102"/>
      <c r="J1270" s="102"/>
      <c r="K1270" s="102"/>
      <c r="L1270" s="102"/>
      <c r="M1270" s="102"/>
      <c r="N1270" s="102"/>
      <c r="O1270" s="102"/>
      <c r="P1270" s="102"/>
      <c r="Q1270" s="102"/>
      <c r="R1270" s="102"/>
      <c r="S1270" s="102"/>
      <c r="T1270" s="102"/>
      <c r="U1270" s="102"/>
      <c r="V1270" s="102"/>
      <c r="W1270" s="102"/>
      <c r="X1270" s="102"/>
      <c r="Y1270" s="102"/>
      <c r="Z1270" s="102"/>
      <c r="AA1270" s="102"/>
      <c r="AB1270" s="102"/>
    </row>
    <row r="1271" ht="12.75" customHeight="1">
      <c r="A1271" s="102">
        <v>3487.0</v>
      </c>
      <c r="B1271" s="103">
        <v>20.0</v>
      </c>
      <c r="C1271" s="102" t="s">
        <v>131</v>
      </c>
      <c r="D1271" s="102">
        <v>113.0</v>
      </c>
      <c r="E1271" s="102" t="s">
        <v>6858</v>
      </c>
      <c r="F1271" s="102">
        <v>2500.0</v>
      </c>
      <c r="G1271" s="102">
        <v>64.0</v>
      </c>
      <c r="H1271" s="102"/>
      <c r="I1271" s="102"/>
      <c r="J1271" s="102"/>
      <c r="K1271" s="102"/>
      <c r="L1271" s="102"/>
      <c r="M1271" s="102"/>
      <c r="N1271" s="102"/>
      <c r="O1271" s="102"/>
      <c r="P1271" s="102"/>
      <c r="Q1271" s="102"/>
      <c r="R1271" s="102"/>
      <c r="S1271" s="102"/>
      <c r="T1271" s="102"/>
      <c r="U1271" s="102"/>
      <c r="V1271" s="102"/>
      <c r="W1271" s="102"/>
      <c r="X1271" s="102"/>
      <c r="Y1271" s="102"/>
      <c r="Z1271" s="102"/>
      <c r="AA1271" s="102"/>
      <c r="AB1271" s="102"/>
    </row>
    <row r="1272" ht="12.75" customHeight="1">
      <c r="A1272" s="102">
        <v>3489.0</v>
      </c>
      <c r="B1272" s="103">
        <v>20.0</v>
      </c>
      <c r="C1272" s="102" t="s">
        <v>131</v>
      </c>
      <c r="D1272" s="102">
        <v>23.0</v>
      </c>
      <c r="E1272" s="102" t="s">
        <v>6858</v>
      </c>
      <c r="F1272" s="102">
        <v>2065.0</v>
      </c>
      <c r="G1272" s="102">
        <v>61.0</v>
      </c>
      <c r="H1272" s="102"/>
      <c r="I1272" s="102"/>
      <c r="J1272" s="102"/>
      <c r="K1272" s="102"/>
      <c r="L1272" s="102"/>
      <c r="M1272" s="102"/>
      <c r="N1272" s="102"/>
      <c r="O1272" s="102"/>
      <c r="P1272" s="102"/>
      <c r="Q1272" s="102"/>
      <c r="R1272" s="102"/>
      <c r="S1272" s="102"/>
      <c r="T1272" s="102"/>
      <c r="U1272" s="102"/>
      <c r="V1272" s="102"/>
      <c r="W1272" s="102"/>
      <c r="X1272" s="102"/>
      <c r="Y1272" s="102"/>
      <c r="Z1272" s="102"/>
      <c r="AA1272" s="102"/>
      <c r="AB1272" s="102"/>
    </row>
    <row r="1273" ht="12.75" customHeight="1">
      <c r="A1273" s="102">
        <v>3492.0</v>
      </c>
      <c r="B1273" s="103">
        <v>20.0</v>
      </c>
      <c r="C1273" s="102" t="s">
        <v>131</v>
      </c>
      <c r="D1273" s="102">
        <v>25.0</v>
      </c>
      <c r="E1273" s="102" t="s">
        <v>6858</v>
      </c>
      <c r="F1273" s="102">
        <v>2190.0</v>
      </c>
      <c r="G1273" s="102">
        <v>60.0</v>
      </c>
      <c r="H1273" s="102"/>
      <c r="I1273" s="102"/>
      <c r="J1273" s="102"/>
      <c r="K1273" s="102"/>
      <c r="L1273" s="102"/>
      <c r="M1273" s="102"/>
      <c r="N1273" s="102"/>
      <c r="O1273" s="102"/>
      <c r="P1273" s="102"/>
      <c r="Q1273" s="102"/>
      <c r="R1273" s="102"/>
      <c r="S1273" s="102"/>
      <c r="T1273" s="102"/>
      <c r="U1273" s="102"/>
      <c r="V1273" s="102"/>
      <c r="W1273" s="102"/>
      <c r="X1273" s="102"/>
      <c r="Y1273" s="102"/>
      <c r="Z1273" s="102"/>
      <c r="AA1273" s="102"/>
      <c r="AB1273" s="102"/>
    </row>
    <row r="1274" ht="12.75" customHeight="1">
      <c r="A1274" s="102">
        <v>210.0</v>
      </c>
      <c r="B1274" s="103">
        <v>21.0</v>
      </c>
      <c r="C1274" s="102" t="s">
        <v>131</v>
      </c>
      <c r="D1274" s="102">
        <v>108.0</v>
      </c>
      <c r="E1274" s="102" t="s">
        <v>6858</v>
      </c>
      <c r="F1274" s="102">
        <v>2500.0</v>
      </c>
      <c r="G1274" s="102">
        <v>63.0</v>
      </c>
      <c r="H1274" s="102"/>
      <c r="I1274" s="102"/>
      <c r="J1274" s="102"/>
      <c r="K1274" s="102"/>
      <c r="L1274" s="102"/>
      <c r="M1274" s="102"/>
      <c r="N1274" s="102"/>
      <c r="O1274" s="102"/>
      <c r="P1274" s="102"/>
      <c r="Q1274" s="102"/>
      <c r="R1274" s="102"/>
      <c r="S1274" s="102"/>
      <c r="T1274" s="102"/>
      <c r="U1274" s="102"/>
      <c r="V1274" s="102"/>
      <c r="W1274" s="102"/>
      <c r="X1274" s="102"/>
      <c r="Y1274" s="102"/>
      <c r="Z1274" s="102"/>
      <c r="AA1274" s="102"/>
      <c r="AB1274" s="102"/>
    </row>
    <row r="1275" ht="12.75" customHeight="1">
      <c r="A1275" s="102">
        <v>203.0</v>
      </c>
      <c r="B1275" s="103">
        <v>21.0</v>
      </c>
      <c r="C1275" s="102" t="s">
        <v>131</v>
      </c>
      <c r="D1275" s="102">
        <v>115.0</v>
      </c>
      <c r="E1275" s="102" t="s">
        <v>6858</v>
      </c>
      <c r="F1275" s="102">
        <v>2000.0</v>
      </c>
      <c r="G1275" s="102">
        <v>58.0</v>
      </c>
      <c r="H1275" s="102"/>
      <c r="I1275" s="102"/>
      <c r="J1275" s="102"/>
      <c r="K1275" s="102"/>
      <c r="L1275" s="102"/>
      <c r="M1275" s="102"/>
      <c r="N1275" s="102"/>
      <c r="O1275" s="102"/>
      <c r="P1275" s="102"/>
      <c r="Q1275" s="102"/>
      <c r="R1275" s="102"/>
      <c r="S1275" s="102"/>
      <c r="T1275" s="102"/>
      <c r="U1275" s="102"/>
      <c r="V1275" s="102"/>
      <c r="W1275" s="102"/>
      <c r="X1275" s="102"/>
      <c r="Y1275" s="102"/>
      <c r="Z1275" s="102"/>
      <c r="AA1275" s="102"/>
      <c r="AB1275" s="102"/>
    </row>
    <row r="1276" ht="12.75" customHeight="1">
      <c r="A1276" s="102">
        <v>204.0</v>
      </c>
      <c r="B1276" s="103">
        <v>21.0</v>
      </c>
      <c r="C1276" s="102" t="s">
        <v>131</v>
      </c>
      <c r="D1276" s="102">
        <v>115.0</v>
      </c>
      <c r="E1276" s="102" t="s">
        <v>6858</v>
      </c>
      <c r="F1276" s="102">
        <v>2300.0</v>
      </c>
      <c r="G1276" s="102">
        <v>60.0</v>
      </c>
      <c r="H1276" s="102"/>
      <c r="I1276" s="102"/>
      <c r="J1276" s="102"/>
      <c r="K1276" s="102"/>
      <c r="L1276" s="102"/>
      <c r="M1276" s="102"/>
      <c r="N1276" s="102"/>
      <c r="O1276" s="102"/>
      <c r="P1276" s="102"/>
      <c r="Q1276" s="102"/>
      <c r="R1276" s="102"/>
      <c r="S1276" s="102"/>
      <c r="T1276" s="102"/>
      <c r="U1276" s="102"/>
      <c r="V1276" s="102"/>
      <c r="W1276" s="102"/>
      <c r="X1276" s="102"/>
      <c r="Y1276" s="102"/>
      <c r="Z1276" s="102"/>
      <c r="AA1276" s="102"/>
      <c r="AB1276" s="102"/>
    </row>
    <row r="1277" ht="12.75" customHeight="1">
      <c r="A1277" s="102">
        <v>205.0</v>
      </c>
      <c r="B1277" s="103">
        <v>21.0</v>
      </c>
      <c r="C1277" s="102" t="s">
        <v>131</v>
      </c>
      <c r="D1277" s="102">
        <v>123.0</v>
      </c>
      <c r="E1277" s="102" t="s">
        <v>6858</v>
      </c>
      <c r="F1277" s="102">
        <v>3700.0</v>
      </c>
      <c r="G1277" s="102">
        <v>74.0</v>
      </c>
      <c r="H1277" s="102"/>
      <c r="I1277" s="102"/>
      <c r="J1277" s="102"/>
      <c r="K1277" s="102"/>
      <c r="L1277" s="102"/>
      <c r="M1277" s="102"/>
      <c r="N1277" s="102"/>
      <c r="O1277" s="102"/>
      <c r="P1277" s="102"/>
      <c r="Q1277" s="102"/>
      <c r="R1277" s="102"/>
      <c r="S1277" s="102"/>
      <c r="T1277" s="102"/>
      <c r="U1277" s="102"/>
      <c r="V1277" s="102"/>
      <c r="W1277" s="102"/>
      <c r="X1277" s="102"/>
      <c r="Y1277" s="102"/>
      <c r="Z1277" s="102"/>
      <c r="AA1277" s="102"/>
      <c r="AB1277" s="102"/>
    </row>
    <row r="1278" ht="12.75" customHeight="1">
      <c r="A1278" s="102">
        <v>207.0</v>
      </c>
      <c r="B1278" s="103">
        <v>21.0</v>
      </c>
      <c r="C1278" s="102" t="s">
        <v>131</v>
      </c>
      <c r="D1278" s="102">
        <v>20.0</v>
      </c>
      <c r="E1278" s="102" t="s">
        <v>6858</v>
      </c>
      <c r="F1278" s="102">
        <v>4700.0</v>
      </c>
      <c r="G1278" s="102">
        <v>78.0</v>
      </c>
      <c r="H1278" s="102"/>
      <c r="I1278" s="102"/>
      <c r="J1278" s="102"/>
      <c r="K1278" s="102"/>
      <c r="L1278" s="102"/>
      <c r="M1278" s="102"/>
      <c r="N1278" s="102"/>
      <c r="O1278" s="102"/>
      <c r="P1278" s="102"/>
      <c r="Q1278" s="102"/>
      <c r="R1278" s="102"/>
      <c r="S1278" s="102"/>
      <c r="T1278" s="102"/>
      <c r="U1278" s="102"/>
      <c r="V1278" s="102"/>
      <c r="W1278" s="102"/>
      <c r="X1278" s="102"/>
      <c r="Y1278" s="102"/>
      <c r="Z1278" s="102"/>
      <c r="AA1278" s="102"/>
      <c r="AB1278" s="102"/>
    </row>
    <row r="1279" ht="12.75" customHeight="1">
      <c r="A1279" s="102">
        <v>208.0</v>
      </c>
      <c r="B1279" s="103">
        <v>21.0</v>
      </c>
      <c r="C1279" s="102" t="s">
        <v>131</v>
      </c>
      <c r="D1279" s="102">
        <v>20.0</v>
      </c>
      <c r="E1279" s="102" t="s">
        <v>6858</v>
      </c>
      <c r="F1279" s="102">
        <v>3700.0</v>
      </c>
      <c r="G1279" s="102">
        <v>71.0</v>
      </c>
      <c r="H1279" s="102"/>
      <c r="I1279" s="102"/>
      <c r="J1279" s="102"/>
      <c r="K1279" s="102"/>
      <c r="L1279" s="102"/>
      <c r="M1279" s="102"/>
      <c r="N1279" s="102"/>
      <c r="O1279" s="102"/>
      <c r="P1279" s="102"/>
      <c r="Q1279" s="102"/>
      <c r="R1279" s="102"/>
      <c r="S1279" s="102"/>
      <c r="T1279" s="102"/>
      <c r="U1279" s="102"/>
      <c r="V1279" s="102"/>
      <c r="W1279" s="102"/>
      <c r="X1279" s="102"/>
      <c r="Y1279" s="102"/>
      <c r="Z1279" s="102"/>
      <c r="AA1279" s="102"/>
      <c r="AB1279" s="102"/>
    </row>
    <row r="1280" ht="12.75" customHeight="1">
      <c r="A1280" s="102">
        <v>201.0</v>
      </c>
      <c r="B1280" s="103">
        <v>21.0</v>
      </c>
      <c r="C1280" s="102" t="s">
        <v>131</v>
      </c>
      <c r="D1280" s="102">
        <v>22.0</v>
      </c>
      <c r="E1280" s="102" t="s">
        <v>6858</v>
      </c>
      <c r="F1280" s="102">
        <v>3800.0</v>
      </c>
      <c r="G1280" s="102">
        <v>72.0</v>
      </c>
      <c r="H1280" s="102"/>
      <c r="I1280" s="102"/>
      <c r="J1280" s="102"/>
      <c r="K1280" s="102"/>
      <c r="L1280" s="102"/>
      <c r="M1280" s="102"/>
      <c r="N1280" s="102"/>
      <c r="O1280" s="102"/>
      <c r="P1280" s="102"/>
      <c r="Q1280" s="102"/>
      <c r="R1280" s="102"/>
      <c r="S1280" s="102"/>
      <c r="T1280" s="102"/>
      <c r="U1280" s="102"/>
      <c r="V1280" s="102"/>
      <c r="W1280" s="102"/>
      <c r="X1280" s="102"/>
      <c r="Y1280" s="102"/>
      <c r="Z1280" s="102"/>
      <c r="AA1280" s="102"/>
      <c r="AB1280" s="102"/>
    </row>
    <row r="1281" ht="12.75" customHeight="1">
      <c r="A1281" s="102">
        <v>3497.0</v>
      </c>
      <c r="B1281" s="103">
        <v>21.0</v>
      </c>
      <c r="C1281" s="102" t="s">
        <v>131</v>
      </c>
      <c r="D1281" s="102">
        <v>28.0</v>
      </c>
      <c r="E1281" s="102" t="s">
        <v>6858</v>
      </c>
      <c r="F1281" s="102">
        <v>1900.0</v>
      </c>
      <c r="G1281" s="102">
        <v>58.0</v>
      </c>
      <c r="H1281" s="102"/>
      <c r="I1281" s="102"/>
      <c r="J1281" s="102"/>
      <c r="K1281" s="102"/>
      <c r="L1281" s="102"/>
      <c r="M1281" s="102"/>
      <c r="N1281" s="102"/>
      <c r="O1281" s="102"/>
      <c r="P1281" s="102"/>
      <c r="Q1281" s="102"/>
      <c r="R1281" s="102"/>
      <c r="S1281" s="102"/>
      <c r="T1281" s="102"/>
      <c r="U1281" s="102"/>
      <c r="V1281" s="102"/>
      <c r="W1281" s="102"/>
      <c r="X1281" s="102"/>
      <c r="Y1281" s="102"/>
      <c r="Z1281" s="102"/>
      <c r="AA1281" s="102"/>
      <c r="AB1281" s="102"/>
    </row>
    <row r="1282" ht="12.75" customHeight="1">
      <c r="A1282" s="102">
        <v>217.0</v>
      </c>
      <c r="B1282" s="103">
        <v>22.0</v>
      </c>
      <c r="C1282" s="102" t="s">
        <v>131</v>
      </c>
      <c r="D1282" s="102">
        <v>108.0</v>
      </c>
      <c r="E1282" s="102" t="s">
        <v>6858</v>
      </c>
      <c r="F1282" s="102">
        <v>3750.0</v>
      </c>
      <c r="G1282" s="102">
        <v>65.0</v>
      </c>
      <c r="H1282" s="102"/>
      <c r="I1282" s="102"/>
      <c r="J1282" s="102"/>
      <c r="K1282" s="102"/>
      <c r="L1282" s="102"/>
      <c r="M1282" s="102"/>
      <c r="N1282" s="102"/>
      <c r="O1282" s="102"/>
      <c r="P1282" s="102"/>
      <c r="Q1282" s="102"/>
      <c r="R1282" s="102"/>
      <c r="S1282" s="102"/>
      <c r="T1282" s="102"/>
      <c r="U1282" s="102"/>
      <c r="V1282" s="102"/>
      <c r="W1282" s="102"/>
      <c r="X1282" s="102"/>
      <c r="Y1282" s="102"/>
      <c r="Z1282" s="102"/>
      <c r="AA1282" s="102"/>
      <c r="AB1282" s="102"/>
    </row>
    <row r="1283" ht="12.75" customHeight="1">
      <c r="A1283" s="102">
        <v>218.0</v>
      </c>
      <c r="B1283" s="103">
        <v>22.0</v>
      </c>
      <c r="C1283" s="102" t="s">
        <v>131</v>
      </c>
      <c r="D1283" s="102">
        <v>108.0</v>
      </c>
      <c r="E1283" s="102" t="s">
        <v>6858</v>
      </c>
      <c r="F1283" s="102">
        <v>2200.0</v>
      </c>
      <c r="G1283" s="102">
        <v>59.0</v>
      </c>
      <c r="H1283" s="102"/>
      <c r="I1283" s="102"/>
      <c r="J1283" s="102"/>
      <c r="K1283" s="102"/>
      <c r="L1283" s="102"/>
      <c r="M1283" s="102"/>
      <c r="N1283" s="102"/>
      <c r="O1283" s="102"/>
      <c r="P1283" s="102"/>
      <c r="Q1283" s="102"/>
      <c r="R1283" s="102"/>
      <c r="S1283" s="102"/>
      <c r="T1283" s="102"/>
      <c r="U1283" s="102"/>
      <c r="V1283" s="102"/>
      <c r="W1283" s="102"/>
      <c r="X1283" s="102"/>
      <c r="Y1283" s="102"/>
      <c r="Z1283" s="102"/>
      <c r="AA1283" s="102"/>
      <c r="AB1283" s="102"/>
    </row>
    <row r="1284" ht="12.75" customHeight="1">
      <c r="A1284" s="102">
        <v>225.0</v>
      </c>
      <c r="B1284" s="103">
        <v>22.0</v>
      </c>
      <c r="C1284" s="102" t="s">
        <v>131</v>
      </c>
      <c r="D1284" s="102">
        <v>20.0</v>
      </c>
      <c r="E1284" s="102" t="s">
        <v>6858</v>
      </c>
      <c r="F1284" s="102">
        <v>2300.0</v>
      </c>
      <c r="G1284" s="102">
        <v>61.0</v>
      </c>
      <c r="H1284" s="102"/>
      <c r="I1284" s="102"/>
      <c r="J1284" s="102"/>
      <c r="K1284" s="102"/>
      <c r="L1284" s="102"/>
      <c r="M1284" s="102"/>
      <c r="N1284" s="102"/>
      <c r="O1284" s="102"/>
      <c r="P1284" s="102"/>
      <c r="Q1284" s="102"/>
      <c r="R1284" s="102"/>
      <c r="S1284" s="102"/>
      <c r="T1284" s="102"/>
      <c r="U1284" s="102"/>
      <c r="V1284" s="102"/>
      <c r="W1284" s="102"/>
      <c r="X1284" s="102"/>
      <c r="Y1284" s="102"/>
      <c r="Z1284" s="102"/>
      <c r="AA1284" s="102"/>
      <c r="AB1284" s="102"/>
    </row>
    <row r="1285" ht="12.75" customHeight="1">
      <c r="A1285" s="102">
        <v>220.0</v>
      </c>
      <c r="B1285" s="103">
        <v>22.0</v>
      </c>
      <c r="C1285" s="102" t="s">
        <v>131</v>
      </c>
      <c r="D1285" s="102">
        <v>23.0</v>
      </c>
      <c r="E1285" s="102" t="s">
        <v>6858</v>
      </c>
      <c r="F1285" s="102">
        <v>2035.0</v>
      </c>
      <c r="G1285" s="102">
        <v>56.0</v>
      </c>
      <c r="H1285" s="102"/>
      <c r="I1285" s="102"/>
      <c r="J1285" s="102"/>
      <c r="K1285" s="102"/>
      <c r="L1285" s="102"/>
      <c r="M1285" s="102"/>
      <c r="N1285" s="102"/>
      <c r="O1285" s="102"/>
      <c r="P1285" s="102"/>
      <c r="Q1285" s="102"/>
      <c r="R1285" s="102"/>
      <c r="S1285" s="102"/>
      <c r="T1285" s="102"/>
      <c r="U1285" s="102"/>
      <c r="V1285" s="102"/>
      <c r="W1285" s="102"/>
      <c r="X1285" s="102"/>
      <c r="Y1285" s="102"/>
      <c r="Z1285" s="102"/>
      <c r="AA1285" s="102"/>
      <c r="AB1285" s="102"/>
    </row>
    <row r="1286" ht="12.75" customHeight="1">
      <c r="A1286" s="102">
        <v>249.0</v>
      </c>
      <c r="B1286" s="103">
        <v>24.0</v>
      </c>
      <c r="C1286" s="102" t="s">
        <v>131</v>
      </c>
      <c r="D1286" s="102">
        <v>108.0</v>
      </c>
      <c r="E1286" s="102" t="s">
        <v>6858</v>
      </c>
      <c r="F1286" s="102">
        <v>2030.0</v>
      </c>
      <c r="G1286" s="102">
        <v>60.0</v>
      </c>
      <c r="H1286" s="102"/>
      <c r="I1286" s="102"/>
      <c r="J1286" s="102"/>
      <c r="K1286" s="102"/>
      <c r="L1286" s="102"/>
      <c r="M1286" s="102"/>
      <c r="N1286" s="102"/>
      <c r="O1286" s="102"/>
      <c r="P1286" s="102"/>
      <c r="Q1286" s="102"/>
      <c r="R1286" s="102"/>
      <c r="S1286" s="102"/>
      <c r="T1286" s="102"/>
      <c r="U1286" s="102"/>
      <c r="V1286" s="102"/>
      <c r="W1286" s="102"/>
      <c r="X1286" s="102"/>
      <c r="Y1286" s="102"/>
      <c r="Z1286" s="102"/>
      <c r="AA1286" s="102"/>
      <c r="AB1286" s="102"/>
    </row>
    <row r="1287" ht="12.75" customHeight="1">
      <c r="A1287" s="102">
        <v>245.0</v>
      </c>
      <c r="B1287" s="103">
        <v>24.0</v>
      </c>
      <c r="C1287" s="102" t="s">
        <v>131</v>
      </c>
      <c r="D1287" s="102">
        <v>115.0</v>
      </c>
      <c r="E1287" s="102" t="s">
        <v>6858</v>
      </c>
      <c r="F1287" s="102">
        <v>4650.0</v>
      </c>
      <c r="G1287" s="102">
        <v>76.0</v>
      </c>
      <c r="H1287" s="102"/>
      <c r="I1287" s="102"/>
      <c r="J1287" s="102"/>
      <c r="K1287" s="102"/>
      <c r="L1287" s="102"/>
      <c r="M1287" s="102"/>
      <c r="N1287" s="102"/>
      <c r="O1287" s="102"/>
      <c r="P1287" s="102"/>
      <c r="Q1287" s="102"/>
      <c r="R1287" s="102"/>
      <c r="S1287" s="102"/>
      <c r="T1287" s="102"/>
      <c r="U1287" s="102"/>
      <c r="V1287" s="102"/>
      <c r="W1287" s="102"/>
      <c r="X1287" s="102"/>
      <c r="Y1287" s="102"/>
      <c r="Z1287" s="102"/>
      <c r="AA1287" s="102"/>
      <c r="AB1287" s="102"/>
    </row>
    <row r="1288" ht="12.75" customHeight="1">
      <c r="A1288" s="102">
        <v>246.0</v>
      </c>
      <c r="B1288" s="103">
        <v>24.0</v>
      </c>
      <c r="C1288" s="102" t="s">
        <v>131</v>
      </c>
      <c r="D1288" s="102">
        <v>115.0</v>
      </c>
      <c r="E1288" s="102" t="s">
        <v>6858</v>
      </c>
      <c r="F1288" s="102">
        <v>2000.0</v>
      </c>
      <c r="G1288" s="102">
        <v>60.0</v>
      </c>
      <c r="H1288" s="102"/>
      <c r="I1288" s="102"/>
      <c r="J1288" s="102"/>
      <c r="K1288" s="102"/>
      <c r="L1288" s="102"/>
      <c r="M1288" s="102"/>
      <c r="N1288" s="102"/>
      <c r="O1288" s="102"/>
      <c r="P1288" s="102"/>
      <c r="Q1288" s="102"/>
      <c r="R1288" s="102"/>
      <c r="S1288" s="102"/>
      <c r="T1288" s="102"/>
      <c r="U1288" s="102"/>
      <c r="V1288" s="102"/>
      <c r="W1288" s="102"/>
      <c r="X1288" s="102"/>
      <c r="Y1288" s="102"/>
      <c r="Z1288" s="102"/>
      <c r="AA1288" s="102"/>
      <c r="AB1288" s="102"/>
    </row>
    <row r="1289" ht="12.75" customHeight="1">
      <c r="A1289" s="102">
        <v>255.0</v>
      </c>
      <c r="B1289" s="103">
        <v>25.0</v>
      </c>
      <c r="C1289" s="102" t="s">
        <v>131</v>
      </c>
      <c r="D1289" s="102">
        <v>109.0</v>
      </c>
      <c r="E1289" s="102" t="s">
        <v>6858</v>
      </c>
      <c r="F1289" s="102">
        <v>2600.0</v>
      </c>
      <c r="G1289" s="102">
        <v>60.0</v>
      </c>
      <c r="H1289" s="102"/>
      <c r="I1289" s="102"/>
      <c r="J1289" s="102"/>
      <c r="K1289" s="102"/>
      <c r="L1289" s="102"/>
      <c r="M1289" s="102"/>
      <c r="N1289" s="102"/>
      <c r="O1289" s="102"/>
      <c r="P1289" s="102"/>
      <c r="Q1289" s="102"/>
      <c r="R1289" s="102"/>
      <c r="S1289" s="102"/>
      <c r="T1289" s="102"/>
      <c r="U1289" s="102"/>
      <c r="V1289" s="102"/>
      <c r="W1289" s="102"/>
      <c r="X1289" s="102"/>
      <c r="Y1289" s="102"/>
      <c r="Z1289" s="102"/>
      <c r="AA1289" s="102"/>
      <c r="AB1289" s="102"/>
    </row>
    <row r="1290" ht="12.75" customHeight="1">
      <c r="A1290" s="102">
        <v>256.0</v>
      </c>
      <c r="B1290" s="103">
        <v>25.0</v>
      </c>
      <c r="C1290" s="102" t="s">
        <v>131</v>
      </c>
      <c r="D1290" s="102">
        <v>111.0</v>
      </c>
      <c r="E1290" s="102" t="s">
        <v>6858</v>
      </c>
      <c r="F1290" s="102">
        <v>2550.0</v>
      </c>
      <c r="G1290" s="102">
        <v>60.0</v>
      </c>
      <c r="H1290" s="102"/>
      <c r="I1290" s="102"/>
      <c r="J1290" s="102"/>
      <c r="K1290" s="102"/>
      <c r="L1290" s="102"/>
      <c r="M1290" s="102"/>
      <c r="N1290" s="102"/>
      <c r="O1290" s="102"/>
      <c r="P1290" s="102"/>
      <c r="Q1290" s="102"/>
      <c r="R1290" s="102"/>
      <c r="S1290" s="102"/>
      <c r="T1290" s="102"/>
      <c r="U1290" s="102"/>
      <c r="V1290" s="102"/>
      <c r="W1290" s="102"/>
      <c r="X1290" s="102"/>
      <c r="Y1290" s="102"/>
      <c r="Z1290" s="102"/>
      <c r="AA1290" s="102"/>
      <c r="AB1290" s="102"/>
    </row>
    <row r="1291" ht="12.75" customHeight="1">
      <c r="A1291" s="102">
        <v>254.0</v>
      </c>
      <c r="B1291" s="103">
        <v>25.0</v>
      </c>
      <c r="C1291" s="102" t="s">
        <v>131</v>
      </c>
      <c r="D1291" s="102">
        <v>115.0</v>
      </c>
      <c r="E1291" s="102" t="s">
        <v>6858</v>
      </c>
      <c r="F1291" s="102">
        <v>2000.0</v>
      </c>
      <c r="G1291" s="102">
        <v>57.0</v>
      </c>
      <c r="H1291" s="102"/>
      <c r="I1291" s="102"/>
      <c r="J1291" s="102"/>
      <c r="K1291" s="102"/>
      <c r="L1291" s="102"/>
      <c r="M1291" s="102"/>
      <c r="N1291" s="102"/>
      <c r="O1291" s="102"/>
      <c r="P1291" s="102"/>
      <c r="Q1291" s="102"/>
      <c r="R1291" s="102"/>
      <c r="S1291" s="102"/>
      <c r="T1291" s="102"/>
      <c r="U1291" s="102"/>
      <c r="V1291" s="102"/>
      <c r="W1291" s="102"/>
      <c r="X1291" s="102"/>
      <c r="Y1291" s="102"/>
      <c r="Z1291" s="102"/>
      <c r="AA1291" s="102"/>
      <c r="AB1291" s="102"/>
    </row>
    <row r="1292" ht="12.75" customHeight="1">
      <c r="A1292" s="102">
        <v>253.0</v>
      </c>
      <c r="B1292" s="103">
        <v>25.0</v>
      </c>
      <c r="C1292" s="102" t="s">
        <v>131</v>
      </c>
      <c r="D1292" s="102">
        <v>117.0</v>
      </c>
      <c r="E1292" s="102" t="s">
        <v>6858</v>
      </c>
      <c r="F1292" s="102">
        <v>2360.0</v>
      </c>
      <c r="G1292" s="102">
        <v>59.0</v>
      </c>
      <c r="H1292" s="102"/>
      <c r="I1292" s="102"/>
      <c r="J1292" s="102"/>
      <c r="K1292" s="102"/>
      <c r="L1292" s="102"/>
      <c r="M1292" s="102"/>
      <c r="N1292" s="102"/>
      <c r="O1292" s="102"/>
      <c r="P1292" s="102"/>
      <c r="Q1292" s="102"/>
      <c r="R1292" s="102"/>
      <c r="S1292" s="102"/>
      <c r="T1292" s="102"/>
      <c r="U1292" s="102"/>
      <c r="V1292" s="102"/>
      <c r="W1292" s="102"/>
      <c r="X1292" s="102"/>
      <c r="Y1292" s="102"/>
      <c r="Z1292" s="102"/>
      <c r="AA1292" s="102"/>
      <c r="AB1292" s="102"/>
    </row>
    <row r="1293" ht="12.75" customHeight="1">
      <c r="A1293" s="102">
        <v>252.0</v>
      </c>
      <c r="B1293" s="103">
        <v>25.0</v>
      </c>
      <c r="C1293" s="102" t="s">
        <v>131</v>
      </c>
      <c r="D1293" s="102">
        <v>23.0</v>
      </c>
      <c r="E1293" s="102" t="s">
        <v>6858</v>
      </c>
      <c r="F1293" s="102">
        <v>3950.0</v>
      </c>
      <c r="G1293" s="102">
        <v>72.0</v>
      </c>
      <c r="H1293" s="102"/>
      <c r="I1293" s="102"/>
      <c r="J1293" s="102"/>
      <c r="K1293" s="102"/>
      <c r="L1293" s="102"/>
      <c r="M1293" s="102"/>
      <c r="N1293" s="102"/>
      <c r="O1293" s="102"/>
      <c r="P1293" s="102"/>
      <c r="Q1293" s="102"/>
      <c r="R1293" s="102"/>
      <c r="S1293" s="102"/>
      <c r="T1293" s="102"/>
      <c r="U1293" s="102"/>
      <c r="V1293" s="102"/>
      <c r="W1293" s="102"/>
      <c r="X1293" s="102"/>
      <c r="Y1293" s="102"/>
      <c r="Z1293" s="102"/>
      <c r="AA1293" s="102"/>
      <c r="AB1293" s="102"/>
    </row>
    <row r="1294" ht="12.75" customHeight="1">
      <c r="A1294" s="102">
        <v>257.0</v>
      </c>
      <c r="B1294" s="103">
        <v>26.0</v>
      </c>
      <c r="C1294" s="102" t="s">
        <v>131</v>
      </c>
      <c r="D1294" s="102">
        <v>114.0</v>
      </c>
      <c r="E1294" s="102" t="s">
        <v>6858</v>
      </c>
      <c r="F1294" s="102">
        <v>2255.0</v>
      </c>
      <c r="G1294" s="102">
        <v>61.0</v>
      </c>
      <c r="H1294" s="102"/>
      <c r="I1294" s="102"/>
      <c r="J1294" s="102"/>
      <c r="K1294" s="102"/>
      <c r="L1294" s="102"/>
      <c r="M1294" s="102"/>
      <c r="N1294" s="102"/>
      <c r="O1294" s="102"/>
      <c r="P1294" s="102"/>
      <c r="Q1294" s="102"/>
      <c r="R1294" s="102"/>
      <c r="S1294" s="102"/>
      <c r="T1294" s="102"/>
      <c r="U1294" s="102"/>
      <c r="V1294" s="102"/>
      <c r="W1294" s="102"/>
      <c r="X1294" s="102"/>
      <c r="Y1294" s="102"/>
      <c r="Z1294" s="102"/>
      <c r="AA1294" s="102"/>
      <c r="AB1294" s="102"/>
    </row>
    <row r="1295" ht="12.75" customHeight="1">
      <c r="A1295" s="102">
        <v>258.0</v>
      </c>
      <c r="B1295" s="103">
        <v>26.0</v>
      </c>
      <c r="C1295" s="102" t="s">
        <v>131</v>
      </c>
      <c r="D1295" s="102">
        <v>26.0</v>
      </c>
      <c r="E1295" s="102" t="s">
        <v>6858</v>
      </c>
      <c r="F1295" s="102">
        <v>1850.0</v>
      </c>
      <c r="G1295" s="102">
        <v>56.0</v>
      </c>
      <c r="H1295" s="102"/>
      <c r="I1295" s="102"/>
      <c r="J1295" s="102"/>
      <c r="K1295" s="102"/>
      <c r="L1295" s="102"/>
      <c r="M1295" s="102"/>
      <c r="N1295" s="102"/>
      <c r="O1295" s="102"/>
      <c r="P1295" s="102"/>
      <c r="Q1295" s="102"/>
      <c r="R1295" s="102"/>
      <c r="S1295" s="102"/>
      <c r="T1295" s="102"/>
      <c r="U1295" s="102"/>
      <c r="V1295" s="102"/>
      <c r="W1295" s="102"/>
      <c r="X1295" s="102"/>
      <c r="Y1295" s="102"/>
      <c r="Z1295" s="102"/>
      <c r="AA1295" s="102"/>
      <c r="AB1295" s="102"/>
    </row>
    <row r="1296" ht="12.75" customHeight="1">
      <c r="A1296" s="102">
        <v>259.0</v>
      </c>
      <c r="B1296" s="103">
        <v>27.0</v>
      </c>
      <c r="C1296" s="102" t="s">
        <v>131</v>
      </c>
      <c r="D1296" s="102">
        <v>108.0</v>
      </c>
      <c r="E1296" s="102" t="s">
        <v>6858</v>
      </c>
      <c r="F1296" s="102">
        <v>2755.0</v>
      </c>
      <c r="G1296" s="102">
        <v>62.0</v>
      </c>
      <c r="H1296" s="102"/>
      <c r="I1296" s="102"/>
      <c r="J1296" s="102"/>
      <c r="K1296" s="102"/>
      <c r="L1296" s="102"/>
      <c r="M1296" s="102"/>
      <c r="N1296" s="102"/>
      <c r="O1296" s="102"/>
      <c r="P1296" s="102"/>
      <c r="Q1296" s="102"/>
      <c r="R1296" s="102"/>
      <c r="S1296" s="102"/>
      <c r="T1296" s="102"/>
      <c r="U1296" s="102"/>
      <c r="V1296" s="102"/>
      <c r="W1296" s="102"/>
      <c r="X1296" s="102"/>
      <c r="Y1296" s="102"/>
      <c r="Z1296" s="102"/>
      <c r="AA1296" s="102"/>
      <c r="AB1296" s="102"/>
    </row>
    <row r="1297" ht="12.75" customHeight="1">
      <c r="A1297" s="102">
        <v>271.0</v>
      </c>
      <c r="B1297" s="103">
        <v>28.0</v>
      </c>
      <c r="C1297" s="102" t="s">
        <v>131</v>
      </c>
      <c r="D1297" s="102">
        <v>108.0</v>
      </c>
      <c r="E1297" s="102" t="s">
        <v>6858</v>
      </c>
      <c r="F1297" s="102">
        <v>2270.0</v>
      </c>
      <c r="G1297" s="102">
        <v>60.0</v>
      </c>
      <c r="H1297" s="102"/>
      <c r="I1297" s="102"/>
      <c r="J1297" s="102"/>
      <c r="K1297" s="102"/>
      <c r="L1297" s="102"/>
      <c r="M1297" s="102"/>
      <c r="N1297" s="102"/>
      <c r="O1297" s="102"/>
      <c r="P1297" s="102"/>
      <c r="Q1297" s="102"/>
      <c r="R1297" s="102"/>
      <c r="S1297" s="102"/>
      <c r="T1297" s="102"/>
      <c r="U1297" s="102"/>
      <c r="V1297" s="102"/>
      <c r="W1297" s="102"/>
      <c r="X1297" s="102"/>
      <c r="Y1297" s="102"/>
      <c r="Z1297" s="102"/>
      <c r="AA1297" s="102"/>
      <c r="AB1297" s="102"/>
    </row>
    <row r="1298" ht="12.75" customHeight="1">
      <c r="A1298" s="102">
        <v>272.0</v>
      </c>
      <c r="B1298" s="103">
        <v>28.0</v>
      </c>
      <c r="C1298" s="102" t="s">
        <v>131</v>
      </c>
      <c r="D1298" s="102">
        <v>108.0</v>
      </c>
      <c r="E1298" s="102" t="s">
        <v>6858</v>
      </c>
      <c r="F1298" s="102">
        <v>2000.0</v>
      </c>
      <c r="G1298" s="102">
        <v>58.0</v>
      </c>
      <c r="H1298" s="102"/>
      <c r="I1298" s="102"/>
      <c r="J1298" s="102"/>
      <c r="K1298" s="102"/>
      <c r="L1298" s="102"/>
      <c r="M1298" s="102"/>
      <c r="N1298" s="102"/>
      <c r="O1298" s="102"/>
      <c r="P1298" s="102"/>
      <c r="Q1298" s="102"/>
      <c r="R1298" s="102"/>
      <c r="S1298" s="102"/>
      <c r="T1298" s="102"/>
      <c r="U1298" s="102"/>
      <c r="V1298" s="102"/>
      <c r="W1298" s="102"/>
      <c r="X1298" s="102"/>
      <c r="Y1298" s="102"/>
      <c r="Z1298" s="102"/>
      <c r="AA1298" s="102"/>
      <c r="AB1298" s="102"/>
    </row>
    <row r="1299" ht="12.75" customHeight="1">
      <c r="A1299" s="102">
        <v>268.0</v>
      </c>
      <c r="B1299" s="103">
        <v>28.0</v>
      </c>
      <c r="C1299" s="102" t="s">
        <v>131</v>
      </c>
      <c r="D1299" s="102">
        <v>20.0</v>
      </c>
      <c r="E1299" s="102" t="s">
        <v>6858</v>
      </c>
      <c r="F1299" s="102">
        <v>4090.0</v>
      </c>
      <c r="G1299" s="102">
        <v>75.0</v>
      </c>
      <c r="H1299" s="102"/>
      <c r="I1299" s="102"/>
      <c r="J1299" s="102"/>
      <c r="K1299" s="102"/>
      <c r="L1299" s="102"/>
      <c r="M1299" s="102"/>
      <c r="N1299" s="102"/>
      <c r="O1299" s="102"/>
      <c r="P1299" s="102"/>
      <c r="Q1299" s="102"/>
      <c r="R1299" s="102"/>
      <c r="S1299" s="102"/>
      <c r="T1299" s="102"/>
      <c r="U1299" s="102"/>
      <c r="V1299" s="102"/>
      <c r="W1299" s="102"/>
      <c r="X1299" s="102"/>
      <c r="Y1299" s="102"/>
      <c r="Z1299" s="102"/>
      <c r="AA1299" s="102"/>
      <c r="AB1299" s="102"/>
    </row>
    <row r="1300" ht="12.75" customHeight="1">
      <c r="A1300" s="102">
        <v>275.0</v>
      </c>
      <c r="B1300" s="103">
        <v>28.0</v>
      </c>
      <c r="C1300" s="102" t="s">
        <v>131</v>
      </c>
      <c r="D1300" s="102">
        <v>20.0</v>
      </c>
      <c r="E1300" s="102" t="s">
        <v>6858</v>
      </c>
      <c r="F1300" s="102">
        <v>2000.0</v>
      </c>
      <c r="G1300" s="102">
        <v>58.0</v>
      </c>
      <c r="H1300" s="102"/>
      <c r="I1300" s="102"/>
      <c r="J1300" s="102"/>
      <c r="K1300" s="102"/>
      <c r="L1300" s="102"/>
      <c r="M1300" s="102"/>
      <c r="N1300" s="102"/>
      <c r="O1300" s="102"/>
      <c r="P1300" s="102"/>
      <c r="Q1300" s="102"/>
      <c r="R1300" s="102"/>
      <c r="S1300" s="102"/>
      <c r="T1300" s="102"/>
      <c r="U1300" s="102"/>
      <c r="V1300" s="102"/>
      <c r="W1300" s="102"/>
      <c r="X1300" s="102"/>
      <c r="Y1300" s="102"/>
      <c r="Z1300" s="102"/>
      <c r="AA1300" s="102"/>
      <c r="AB1300" s="102"/>
    </row>
    <row r="1301" ht="12.75" customHeight="1">
      <c r="A1301" s="102">
        <v>273.0</v>
      </c>
      <c r="B1301" s="103">
        <v>28.0</v>
      </c>
      <c r="C1301" s="102" t="s">
        <v>131</v>
      </c>
      <c r="D1301" s="102">
        <v>23.0</v>
      </c>
      <c r="E1301" s="102" t="s">
        <v>6858</v>
      </c>
      <c r="F1301" s="102">
        <v>2420.0</v>
      </c>
      <c r="G1301" s="102">
        <v>60.0</v>
      </c>
      <c r="H1301" s="102"/>
      <c r="I1301" s="102"/>
      <c r="J1301" s="102"/>
      <c r="K1301" s="102"/>
      <c r="L1301" s="102"/>
      <c r="M1301" s="102"/>
      <c r="N1301" s="102"/>
      <c r="O1301" s="102"/>
      <c r="P1301" s="102"/>
      <c r="Q1301" s="102"/>
      <c r="R1301" s="102"/>
      <c r="S1301" s="102"/>
      <c r="T1301" s="102"/>
      <c r="U1301" s="102"/>
      <c r="V1301" s="102"/>
      <c r="W1301" s="102"/>
      <c r="X1301" s="102"/>
      <c r="Y1301" s="102"/>
      <c r="Z1301" s="102"/>
      <c r="AA1301" s="102"/>
      <c r="AB1301" s="102"/>
    </row>
    <row r="1302" ht="12.75" customHeight="1">
      <c r="A1302" s="102">
        <v>282.0</v>
      </c>
      <c r="B1302" s="103">
        <v>29.0</v>
      </c>
      <c r="C1302" s="102" t="s">
        <v>131</v>
      </c>
      <c r="D1302" s="102">
        <v>108.0</v>
      </c>
      <c r="E1302" s="102" t="s">
        <v>6858</v>
      </c>
      <c r="F1302" s="102">
        <v>5000.0</v>
      </c>
      <c r="G1302" s="102">
        <v>77.0</v>
      </c>
      <c r="H1302" s="102"/>
      <c r="I1302" s="102"/>
      <c r="J1302" s="102"/>
      <c r="K1302" s="102"/>
      <c r="L1302" s="102"/>
      <c r="M1302" s="102"/>
      <c r="N1302" s="102"/>
      <c r="O1302" s="102"/>
      <c r="P1302" s="102"/>
      <c r="Q1302" s="102"/>
      <c r="R1302" s="102"/>
      <c r="S1302" s="102"/>
      <c r="T1302" s="102"/>
      <c r="U1302" s="102"/>
      <c r="V1302" s="102"/>
      <c r="W1302" s="102"/>
      <c r="X1302" s="102"/>
      <c r="Y1302" s="102"/>
      <c r="Z1302" s="102"/>
      <c r="AA1302" s="102"/>
      <c r="AB1302" s="102"/>
    </row>
    <row r="1303" ht="12.75" customHeight="1">
      <c r="A1303" s="102">
        <v>280.0</v>
      </c>
      <c r="B1303" s="103">
        <v>29.0</v>
      </c>
      <c r="C1303" s="102" t="s">
        <v>131</v>
      </c>
      <c r="D1303" s="102">
        <v>25.0</v>
      </c>
      <c r="E1303" s="102" t="s">
        <v>6858</v>
      </c>
      <c r="F1303" s="102">
        <v>2260.0</v>
      </c>
      <c r="G1303" s="102">
        <v>61.0</v>
      </c>
      <c r="H1303" s="102"/>
      <c r="I1303" s="102"/>
      <c r="J1303" s="102"/>
      <c r="K1303" s="102"/>
      <c r="L1303" s="102"/>
      <c r="M1303" s="102"/>
      <c r="N1303" s="102"/>
      <c r="O1303" s="102"/>
      <c r="P1303" s="102"/>
      <c r="Q1303" s="102"/>
      <c r="R1303" s="102"/>
      <c r="S1303" s="102"/>
      <c r="T1303" s="102"/>
      <c r="U1303" s="102"/>
      <c r="V1303" s="102"/>
      <c r="W1303" s="102"/>
      <c r="X1303" s="102"/>
      <c r="Y1303" s="102"/>
      <c r="Z1303" s="102"/>
      <c r="AA1303" s="102"/>
      <c r="AB1303" s="102"/>
    </row>
    <row r="1304" ht="12.75" customHeight="1">
      <c r="A1304" s="102">
        <v>290.0</v>
      </c>
      <c r="B1304" s="103">
        <v>30.0</v>
      </c>
      <c r="C1304" s="102" t="s">
        <v>131</v>
      </c>
      <c r="D1304" s="102">
        <v>115.0</v>
      </c>
      <c r="E1304" s="102" t="s">
        <v>6858</v>
      </c>
      <c r="F1304" s="102">
        <v>2085.0</v>
      </c>
      <c r="G1304" s="102">
        <v>58.0</v>
      </c>
      <c r="H1304" s="102"/>
      <c r="I1304" s="102"/>
      <c r="J1304" s="102"/>
      <c r="K1304" s="102"/>
      <c r="L1304" s="102"/>
      <c r="M1304" s="102"/>
      <c r="N1304" s="102"/>
      <c r="O1304" s="102"/>
      <c r="P1304" s="102"/>
      <c r="Q1304" s="102"/>
      <c r="R1304" s="102"/>
      <c r="S1304" s="102"/>
      <c r="T1304" s="102"/>
      <c r="U1304" s="102"/>
      <c r="V1304" s="102"/>
      <c r="W1304" s="102"/>
      <c r="X1304" s="102"/>
      <c r="Y1304" s="102"/>
      <c r="Z1304" s="102"/>
      <c r="AA1304" s="102"/>
      <c r="AB1304" s="102"/>
    </row>
    <row r="1305" ht="12.75" customHeight="1">
      <c r="A1305" s="102">
        <v>288.0</v>
      </c>
      <c r="B1305" s="103">
        <v>30.0</v>
      </c>
      <c r="C1305" s="102" t="s">
        <v>131</v>
      </c>
      <c r="D1305" s="102">
        <v>20.0</v>
      </c>
      <c r="E1305" s="102" t="s">
        <v>6858</v>
      </c>
      <c r="F1305" s="102">
        <v>2415.0</v>
      </c>
      <c r="G1305" s="102">
        <v>62.0</v>
      </c>
      <c r="H1305" s="102"/>
      <c r="I1305" s="102"/>
      <c r="J1305" s="102"/>
      <c r="K1305" s="102"/>
      <c r="L1305" s="102"/>
      <c r="M1305" s="102"/>
      <c r="N1305" s="102"/>
      <c r="O1305" s="102"/>
      <c r="P1305" s="102"/>
      <c r="Q1305" s="102"/>
      <c r="R1305" s="102"/>
      <c r="S1305" s="102"/>
      <c r="T1305" s="102"/>
      <c r="U1305" s="102"/>
      <c r="V1305" s="102"/>
      <c r="W1305" s="102"/>
      <c r="X1305" s="102"/>
      <c r="Y1305" s="102"/>
      <c r="Z1305" s="102"/>
      <c r="AA1305" s="102"/>
      <c r="AB1305" s="102"/>
    </row>
    <row r="1306" ht="12.75" customHeight="1">
      <c r="A1306" s="102">
        <v>297.0</v>
      </c>
      <c r="B1306" s="103">
        <v>31.0</v>
      </c>
      <c r="C1306" s="102" t="s">
        <v>131</v>
      </c>
      <c r="D1306" s="102">
        <v>115.0</v>
      </c>
      <c r="E1306" s="102" t="s">
        <v>6858</v>
      </c>
      <c r="F1306" s="102">
        <v>2285.0</v>
      </c>
      <c r="G1306" s="102">
        <v>61.0</v>
      </c>
      <c r="H1306" s="102"/>
      <c r="I1306" s="102"/>
      <c r="J1306" s="102"/>
      <c r="K1306" s="102"/>
      <c r="L1306" s="102"/>
      <c r="M1306" s="102"/>
      <c r="N1306" s="102"/>
      <c r="O1306" s="102"/>
      <c r="P1306" s="102"/>
      <c r="Q1306" s="102"/>
      <c r="R1306" s="102"/>
      <c r="S1306" s="102"/>
      <c r="T1306" s="102"/>
      <c r="U1306" s="102"/>
      <c r="V1306" s="102"/>
      <c r="W1306" s="102"/>
      <c r="X1306" s="102"/>
      <c r="Y1306" s="102"/>
      <c r="Z1306" s="102"/>
      <c r="AA1306" s="102"/>
      <c r="AB1306" s="102"/>
    </row>
    <row r="1307" ht="12.75" customHeight="1">
      <c r="A1307" s="102">
        <v>298.0</v>
      </c>
      <c r="B1307" s="103">
        <v>31.0</v>
      </c>
      <c r="C1307" s="102" t="s">
        <v>131</v>
      </c>
      <c r="D1307" s="102">
        <v>115.0</v>
      </c>
      <c r="E1307" s="102" t="s">
        <v>6858</v>
      </c>
      <c r="F1307" s="102">
        <v>2300.0</v>
      </c>
      <c r="G1307" s="102">
        <v>61.0</v>
      </c>
      <c r="H1307" s="102"/>
      <c r="I1307" s="102"/>
      <c r="J1307" s="102"/>
      <c r="K1307" s="102"/>
      <c r="L1307" s="102"/>
      <c r="M1307" s="102"/>
      <c r="N1307" s="102"/>
      <c r="O1307" s="102"/>
      <c r="P1307" s="102"/>
      <c r="Q1307" s="102"/>
      <c r="R1307" s="102"/>
      <c r="S1307" s="102"/>
      <c r="T1307" s="102"/>
      <c r="U1307" s="102"/>
      <c r="V1307" s="102"/>
      <c r="W1307" s="102"/>
      <c r="X1307" s="102"/>
      <c r="Y1307" s="102"/>
      <c r="Z1307" s="102"/>
      <c r="AA1307" s="102"/>
      <c r="AB1307" s="102"/>
    </row>
    <row r="1308" ht="12.75" customHeight="1">
      <c r="A1308" s="102">
        <v>102.0</v>
      </c>
      <c r="B1308" s="103">
        <v>31.0</v>
      </c>
      <c r="C1308" s="102" t="s">
        <v>131</v>
      </c>
      <c r="D1308" s="102">
        <v>123.0</v>
      </c>
      <c r="E1308" s="102" t="s">
        <v>6858</v>
      </c>
      <c r="F1308" s="102">
        <v>1920.0</v>
      </c>
      <c r="G1308" s="102">
        <v>57.0</v>
      </c>
      <c r="H1308" s="102"/>
      <c r="I1308" s="102"/>
      <c r="J1308" s="102"/>
      <c r="K1308" s="102"/>
      <c r="L1308" s="102"/>
      <c r="M1308" s="102"/>
      <c r="N1308" s="102"/>
      <c r="O1308" s="102"/>
      <c r="P1308" s="102"/>
      <c r="Q1308" s="102"/>
      <c r="R1308" s="102"/>
      <c r="S1308" s="102"/>
      <c r="T1308" s="102"/>
      <c r="U1308" s="102"/>
      <c r="V1308" s="102"/>
      <c r="W1308" s="102"/>
      <c r="X1308" s="102"/>
      <c r="Y1308" s="102"/>
      <c r="Z1308" s="102"/>
      <c r="AA1308" s="102"/>
      <c r="AB1308" s="102"/>
    </row>
    <row r="1309" ht="12.75" customHeight="1">
      <c r="A1309" s="102">
        <v>104.0</v>
      </c>
      <c r="B1309" s="103">
        <v>31.0</v>
      </c>
      <c r="C1309" s="102" t="s">
        <v>131</v>
      </c>
      <c r="D1309" s="102">
        <v>23.0</v>
      </c>
      <c r="E1309" s="102" t="s">
        <v>6858</v>
      </c>
      <c r="F1309" s="102">
        <v>4700.0</v>
      </c>
      <c r="G1309" s="102">
        <v>76.0</v>
      </c>
      <c r="H1309" s="102"/>
      <c r="I1309" s="102"/>
      <c r="J1309" s="102"/>
      <c r="K1309" s="102"/>
      <c r="L1309" s="102"/>
      <c r="M1309" s="102"/>
      <c r="N1309" s="102"/>
      <c r="O1309" s="102"/>
      <c r="P1309" s="102"/>
      <c r="Q1309" s="102"/>
      <c r="R1309" s="102"/>
      <c r="S1309" s="102"/>
      <c r="T1309" s="102"/>
      <c r="U1309" s="102"/>
      <c r="V1309" s="102"/>
      <c r="W1309" s="102"/>
      <c r="X1309" s="102"/>
      <c r="Y1309" s="102"/>
      <c r="Z1309" s="102"/>
      <c r="AA1309" s="102"/>
      <c r="AB1309" s="102"/>
    </row>
    <row r="1310" ht="12.75" customHeight="1">
      <c r="A1310" s="102">
        <v>1.0</v>
      </c>
      <c r="B1310" s="103"/>
      <c r="C1310" s="102" t="s">
        <v>82</v>
      </c>
      <c r="D1310" s="102"/>
      <c r="E1310" s="102" t="s">
        <v>6859</v>
      </c>
      <c r="F1310" s="102">
        <v>5700.0</v>
      </c>
      <c r="G1310" s="102">
        <v>82.0</v>
      </c>
      <c r="H1310" s="102"/>
      <c r="I1310" s="102"/>
      <c r="J1310" s="102"/>
      <c r="K1310" s="102"/>
      <c r="L1310" s="102"/>
      <c r="M1310" s="102"/>
      <c r="N1310" s="102"/>
      <c r="O1310" s="102"/>
      <c r="P1310" s="102"/>
      <c r="Q1310" s="102"/>
      <c r="R1310" s="102"/>
      <c r="S1310" s="102"/>
      <c r="T1310" s="102"/>
      <c r="U1310" s="102"/>
      <c r="V1310" s="102"/>
      <c r="W1310" s="102"/>
      <c r="X1310" s="102"/>
      <c r="Y1310" s="102"/>
      <c r="Z1310" s="102"/>
      <c r="AA1310" s="102"/>
      <c r="AB1310" s="102"/>
    </row>
    <row r="1311" ht="12.75" customHeight="1">
      <c r="A1311" s="102">
        <v>2.0</v>
      </c>
      <c r="B1311" s="103"/>
      <c r="C1311" s="102" t="s">
        <v>82</v>
      </c>
      <c r="D1311" s="102"/>
      <c r="E1311" s="102" t="s">
        <v>6859</v>
      </c>
      <c r="F1311" s="102">
        <v>5700.0</v>
      </c>
      <c r="G1311" s="102">
        <v>81.0</v>
      </c>
      <c r="H1311" s="102"/>
      <c r="I1311" s="102"/>
      <c r="J1311" s="102"/>
      <c r="K1311" s="102"/>
      <c r="L1311" s="102"/>
      <c r="M1311" s="102"/>
      <c r="N1311" s="102"/>
      <c r="O1311" s="102"/>
      <c r="P1311" s="102"/>
      <c r="Q1311" s="102"/>
      <c r="R1311" s="102"/>
      <c r="S1311" s="102"/>
      <c r="T1311" s="102"/>
      <c r="U1311" s="102"/>
      <c r="V1311" s="102"/>
      <c r="W1311" s="102"/>
      <c r="X1311" s="102"/>
      <c r="Y1311" s="102"/>
      <c r="Z1311" s="102"/>
      <c r="AA1311" s="102"/>
      <c r="AB1311" s="102"/>
    </row>
    <row r="1312" ht="12.75" customHeight="1">
      <c r="A1312" s="102">
        <v>3.0</v>
      </c>
      <c r="B1312" s="103"/>
      <c r="C1312" s="102" t="s">
        <v>82</v>
      </c>
      <c r="D1312" s="102"/>
      <c r="E1312" s="102" t="s">
        <v>6859</v>
      </c>
      <c r="F1312" s="102">
        <v>10000.0</v>
      </c>
      <c r="G1312" s="102">
        <v>92.0</v>
      </c>
      <c r="H1312" s="102"/>
      <c r="I1312" s="102"/>
      <c r="J1312" s="102"/>
      <c r="K1312" s="102"/>
      <c r="L1312" s="102"/>
      <c r="M1312" s="102"/>
      <c r="N1312" s="102"/>
      <c r="O1312" s="102"/>
      <c r="P1312" s="102"/>
      <c r="Q1312" s="102"/>
      <c r="R1312" s="102"/>
      <c r="S1312" s="102"/>
      <c r="T1312" s="102"/>
      <c r="U1312" s="102"/>
      <c r="V1312" s="102"/>
      <c r="W1312" s="102"/>
      <c r="X1312" s="102"/>
      <c r="Y1312" s="102"/>
      <c r="Z1312" s="102"/>
      <c r="AA1312" s="102"/>
      <c r="AB1312" s="102"/>
    </row>
    <row r="1313" ht="12.75" customHeight="1">
      <c r="A1313" s="102">
        <v>4.0</v>
      </c>
      <c r="B1313" s="103"/>
      <c r="C1313" s="102" t="s">
        <v>82</v>
      </c>
      <c r="D1313" s="102"/>
      <c r="E1313" s="102" t="s">
        <v>6859</v>
      </c>
      <c r="F1313" s="102">
        <v>4300.0</v>
      </c>
      <c r="G1313" s="102">
        <v>78.0</v>
      </c>
      <c r="H1313" s="102"/>
      <c r="I1313" s="102"/>
      <c r="J1313" s="102"/>
      <c r="K1313" s="102"/>
      <c r="L1313" s="102"/>
      <c r="M1313" s="102"/>
      <c r="N1313" s="102"/>
      <c r="O1313" s="102"/>
      <c r="P1313" s="102"/>
      <c r="Q1313" s="102"/>
      <c r="R1313" s="102"/>
      <c r="S1313" s="102"/>
      <c r="T1313" s="102"/>
      <c r="U1313" s="102"/>
      <c r="V1313" s="102"/>
      <c r="W1313" s="102"/>
      <c r="X1313" s="102"/>
      <c r="Y1313" s="102"/>
      <c r="Z1313" s="102"/>
      <c r="AA1313" s="102"/>
      <c r="AB1313" s="102"/>
    </row>
    <row r="1314" ht="12.75" customHeight="1">
      <c r="A1314" s="102">
        <v>5.0</v>
      </c>
      <c r="B1314" s="103"/>
      <c r="C1314" s="102" t="s">
        <v>82</v>
      </c>
      <c r="D1314" s="102"/>
      <c r="E1314" s="102" t="s">
        <v>6859</v>
      </c>
      <c r="F1314" s="102">
        <v>6700.0</v>
      </c>
      <c r="G1314" s="102">
        <v>85.0</v>
      </c>
      <c r="H1314" s="102"/>
      <c r="I1314" s="102"/>
      <c r="J1314" s="102"/>
      <c r="K1314" s="102"/>
      <c r="L1314" s="102"/>
      <c r="M1314" s="102"/>
      <c r="N1314" s="102"/>
      <c r="O1314" s="102"/>
      <c r="P1314" s="102"/>
      <c r="Q1314" s="102"/>
      <c r="R1314" s="102"/>
      <c r="S1314" s="102"/>
      <c r="T1314" s="102"/>
      <c r="U1314" s="102"/>
      <c r="V1314" s="102"/>
      <c r="W1314" s="102"/>
      <c r="X1314" s="102"/>
      <c r="Y1314" s="102"/>
      <c r="Z1314" s="102"/>
      <c r="AA1314" s="102"/>
      <c r="AB1314" s="102"/>
    </row>
    <row r="1315" ht="12.75" customHeight="1">
      <c r="A1315" s="102">
        <v>6.0</v>
      </c>
      <c r="B1315" s="103"/>
      <c r="C1315" s="102" t="s">
        <v>82</v>
      </c>
      <c r="D1315" s="102"/>
      <c r="E1315" s="102" t="s">
        <v>6859</v>
      </c>
      <c r="F1315" s="102">
        <v>3300.0</v>
      </c>
      <c r="G1315" s="102">
        <v>68.0</v>
      </c>
      <c r="H1315" s="102"/>
      <c r="I1315" s="102"/>
      <c r="J1315" s="102"/>
      <c r="K1315" s="102"/>
      <c r="L1315" s="102"/>
      <c r="M1315" s="102"/>
      <c r="N1315" s="102"/>
      <c r="O1315" s="102"/>
      <c r="P1315" s="102"/>
      <c r="Q1315" s="102"/>
      <c r="R1315" s="102"/>
      <c r="S1315" s="102"/>
      <c r="T1315" s="102"/>
      <c r="U1315" s="102"/>
      <c r="V1315" s="102"/>
      <c r="W1315" s="102"/>
      <c r="X1315" s="102"/>
      <c r="Y1315" s="102"/>
      <c r="Z1315" s="102"/>
      <c r="AA1315" s="102"/>
      <c r="AB1315" s="102"/>
    </row>
    <row r="1316" ht="12.75" customHeight="1">
      <c r="A1316" s="102">
        <v>7.0</v>
      </c>
      <c r="B1316" s="103"/>
      <c r="C1316" s="102" t="s">
        <v>82</v>
      </c>
      <c r="D1316" s="102"/>
      <c r="E1316" s="102" t="s">
        <v>6859</v>
      </c>
      <c r="F1316" s="102">
        <v>5600.0</v>
      </c>
      <c r="G1316" s="102">
        <v>81.0</v>
      </c>
      <c r="H1316" s="102"/>
      <c r="I1316" s="102"/>
      <c r="J1316" s="102"/>
      <c r="K1316" s="102"/>
      <c r="L1316" s="102"/>
      <c r="M1316" s="102"/>
      <c r="N1316" s="102"/>
      <c r="O1316" s="102"/>
      <c r="P1316" s="102"/>
      <c r="Q1316" s="102"/>
      <c r="R1316" s="102"/>
      <c r="S1316" s="102"/>
      <c r="T1316" s="102"/>
      <c r="U1316" s="102"/>
      <c r="V1316" s="102"/>
      <c r="W1316" s="102"/>
      <c r="X1316" s="102"/>
      <c r="Y1316" s="102"/>
      <c r="Z1316" s="102"/>
      <c r="AA1316" s="102"/>
      <c r="AB1316" s="102"/>
    </row>
    <row r="1317" ht="12.75" customHeight="1">
      <c r="A1317" s="102">
        <v>8.0</v>
      </c>
      <c r="B1317" s="103"/>
      <c r="C1317" s="102" t="s">
        <v>82</v>
      </c>
      <c r="D1317" s="102"/>
      <c r="E1317" s="102" t="s">
        <v>6859</v>
      </c>
      <c r="F1317" s="102">
        <v>7600.0</v>
      </c>
      <c r="G1317" s="102">
        <v>91.0</v>
      </c>
      <c r="H1317" s="102"/>
      <c r="I1317" s="102"/>
      <c r="J1317" s="102"/>
      <c r="K1317" s="102"/>
      <c r="L1317" s="102"/>
      <c r="M1317" s="102"/>
      <c r="N1317" s="102"/>
      <c r="O1317" s="102"/>
      <c r="P1317" s="102"/>
      <c r="Q1317" s="102"/>
      <c r="R1317" s="102"/>
      <c r="S1317" s="102"/>
      <c r="T1317" s="102"/>
      <c r="U1317" s="102"/>
      <c r="V1317" s="102"/>
      <c r="W1317" s="102"/>
      <c r="X1317" s="102"/>
      <c r="Y1317" s="102"/>
      <c r="Z1317" s="102"/>
      <c r="AA1317" s="102"/>
      <c r="AB1317" s="102"/>
    </row>
    <row r="1318" ht="12.75" customHeight="1">
      <c r="A1318" s="102">
        <v>9.0</v>
      </c>
      <c r="B1318" s="103"/>
      <c r="C1318" s="102" t="s">
        <v>82</v>
      </c>
      <c r="D1318" s="102"/>
      <c r="E1318" s="102" t="s">
        <v>6859</v>
      </c>
      <c r="F1318" s="102">
        <v>5000.0</v>
      </c>
      <c r="G1318" s="102">
        <v>80.0</v>
      </c>
      <c r="H1318" s="102"/>
      <c r="I1318" s="102"/>
      <c r="J1318" s="102"/>
      <c r="K1318" s="102"/>
      <c r="L1318" s="102"/>
      <c r="M1318" s="102"/>
      <c r="N1318" s="102"/>
      <c r="O1318" s="102"/>
      <c r="P1318" s="102"/>
      <c r="Q1318" s="102"/>
      <c r="R1318" s="102"/>
      <c r="S1318" s="102"/>
      <c r="T1318" s="102"/>
      <c r="U1318" s="102"/>
      <c r="V1318" s="102"/>
      <c r="W1318" s="102"/>
      <c r="X1318" s="102"/>
      <c r="Y1318" s="102"/>
      <c r="Z1318" s="102"/>
      <c r="AA1318" s="102"/>
      <c r="AB1318" s="102"/>
    </row>
    <row r="1319" ht="12.75" customHeight="1">
      <c r="A1319" s="102">
        <v>10.0</v>
      </c>
      <c r="B1319" s="103"/>
      <c r="C1319" s="102" t="s">
        <v>82</v>
      </c>
      <c r="D1319" s="102"/>
      <c r="E1319" s="102" t="s">
        <v>6859</v>
      </c>
      <c r="F1319" s="102">
        <v>5500.0</v>
      </c>
      <c r="G1319" s="102">
        <v>80.0</v>
      </c>
      <c r="H1319" s="102"/>
      <c r="I1319" s="102"/>
      <c r="J1319" s="102"/>
      <c r="K1319" s="102"/>
      <c r="L1319" s="102"/>
      <c r="M1319" s="102"/>
      <c r="N1319" s="102"/>
      <c r="O1319" s="102"/>
      <c r="P1319" s="102"/>
      <c r="Q1319" s="102"/>
      <c r="R1319" s="102"/>
      <c r="S1319" s="102"/>
      <c r="T1319" s="102"/>
      <c r="U1319" s="102"/>
      <c r="V1319" s="102"/>
      <c r="W1319" s="102"/>
      <c r="X1319" s="102"/>
      <c r="Y1319" s="102"/>
      <c r="Z1319" s="102"/>
      <c r="AA1319" s="102"/>
      <c r="AB1319" s="102"/>
    </row>
    <row r="1320" ht="12.75" customHeight="1">
      <c r="A1320" s="102">
        <v>11.0</v>
      </c>
      <c r="B1320" s="103"/>
      <c r="C1320" s="102" t="s">
        <v>82</v>
      </c>
      <c r="D1320" s="102"/>
      <c r="E1320" s="102" t="s">
        <v>6859</v>
      </c>
      <c r="F1320" s="102">
        <v>4600.0</v>
      </c>
      <c r="G1320" s="102">
        <v>79.0</v>
      </c>
      <c r="H1320" s="102" t="s">
        <v>6860</v>
      </c>
      <c r="I1320" s="102"/>
      <c r="J1320" s="102"/>
      <c r="K1320" s="102"/>
      <c r="L1320" s="102"/>
      <c r="M1320" s="102"/>
      <c r="N1320" s="102"/>
      <c r="O1320" s="102"/>
      <c r="P1320" s="102"/>
      <c r="Q1320" s="102"/>
      <c r="R1320" s="102"/>
      <c r="S1320" s="102"/>
      <c r="T1320" s="102"/>
      <c r="U1320" s="102"/>
      <c r="V1320" s="102"/>
      <c r="W1320" s="102"/>
      <c r="X1320" s="102"/>
      <c r="Y1320" s="102"/>
      <c r="Z1320" s="102"/>
      <c r="AA1320" s="102"/>
      <c r="AB1320" s="102"/>
    </row>
    <row r="1321" ht="12.75" customHeight="1">
      <c r="A1321" s="102">
        <v>12.0</v>
      </c>
      <c r="B1321" s="103"/>
      <c r="C1321" s="102" t="s">
        <v>82</v>
      </c>
      <c r="D1321" s="102"/>
      <c r="E1321" s="102" t="s">
        <v>6859</v>
      </c>
      <c r="F1321" s="102">
        <v>3600.0</v>
      </c>
      <c r="G1321" s="102">
        <v>71.0</v>
      </c>
      <c r="H1321" s="102"/>
      <c r="I1321" s="102"/>
      <c r="J1321" s="102"/>
      <c r="K1321" s="102"/>
      <c r="L1321" s="102"/>
      <c r="M1321" s="102"/>
      <c r="N1321" s="102"/>
      <c r="O1321" s="102"/>
      <c r="P1321" s="102"/>
      <c r="Q1321" s="102"/>
      <c r="R1321" s="102"/>
      <c r="S1321" s="102"/>
      <c r="T1321" s="102"/>
      <c r="U1321" s="102"/>
      <c r="V1321" s="102"/>
      <c r="W1321" s="102"/>
      <c r="X1321" s="102"/>
      <c r="Y1321" s="102"/>
      <c r="Z1321" s="102"/>
      <c r="AA1321" s="102"/>
      <c r="AB1321" s="102"/>
    </row>
    <row r="1322" ht="12.75" customHeight="1">
      <c r="A1322" s="102">
        <v>13.0</v>
      </c>
      <c r="B1322" s="103"/>
      <c r="C1322" s="102" t="s">
        <v>82</v>
      </c>
      <c r="D1322" s="102"/>
      <c r="E1322" s="102" t="s">
        <v>6859</v>
      </c>
      <c r="F1322" s="102">
        <v>4100.0</v>
      </c>
      <c r="G1322" s="102">
        <v>71.0</v>
      </c>
      <c r="H1322" s="102"/>
      <c r="I1322" s="102"/>
      <c r="J1322" s="102"/>
      <c r="K1322" s="102"/>
      <c r="L1322" s="102"/>
      <c r="M1322" s="102"/>
      <c r="N1322" s="102"/>
      <c r="O1322" s="102"/>
      <c r="P1322" s="102"/>
      <c r="Q1322" s="102"/>
      <c r="R1322" s="102"/>
      <c r="S1322" s="102"/>
      <c r="T1322" s="102"/>
      <c r="U1322" s="102"/>
      <c r="V1322" s="102"/>
      <c r="W1322" s="102"/>
      <c r="X1322" s="102"/>
      <c r="Y1322" s="102"/>
      <c r="Z1322" s="102"/>
      <c r="AA1322" s="102"/>
      <c r="AB1322" s="102"/>
    </row>
    <row r="1323" ht="12.75" customHeight="1">
      <c r="A1323" s="102">
        <v>14.0</v>
      </c>
      <c r="B1323" s="103"/>
      <c r="C1323" s="102" t="s">
        <v>82</v>
      </c>
      <c r="D1323" s="102"/>
      <c r="E1323" s="102" t="s">
        <v>6859</v>
      </c>
      <c r="F1323" s="102">
        <v>4300.0</v>
      </c>
      <c r="G1323" s="102">
        <v>74.0</v>
      </c>
      <c r="H1323" s="102"/>
      <c r="I1323" s="102"/>
      <c r="J1323" s="102"/>
      <c r="K1323" s="102"/>
      <c r="L1323" s="102"/>
      <c r="M1323" s="102"/>
      <c r="N1323" s="102"/>
      <c r="O1323" s="102"/>
      <c r="P1323" s="102"/>
      <c r="Q1323" s="102"/>
      <c r="R1323" s="102"/>
      <c r="S1323" s="102"/>
      <c r="T1323" s="102"/>
      <c r="U1323" s="102"/>
      <c r="V1323" s="102"/>
      <c r="W1323" s="102"/>
      <c r="X1323" s="102"/>
      <c r="Y1323" s="102"/>
      <c r="Z1323" s="102"/>
      <c r="AA1323" s="102"/>
      <c r="AB1323" s="102"/>
    </row>
    <row r="1324" ht="12.75" customHeight="1">
      <c r="A1324" s="102">
        <v>15.0</v>
      </c>
      <c r="B1324" s="103"/>
      <c r="C1324" s="102" t="s">
        <v>82</v>
      </c>
      <c r="D1324" s="102"/>
      <c r="E1324" s="102" t="s">
        <v>6859</v>
      </c>
      <c r="F1324" s="102">
        <v>5000.0</v>
      </c>
      <c r="G1324" s="102">
        <v>78.0</v>
      </c>
      <c r="H1324" s="102"/>
      <c r="I1324" s="102"/>
      <c r="J1324" s="102"/>
      <c r="K1324" s="102"/>
      <c r="L1324" s="102"/>
      <c r="M1324" s="102"/>
      <c r="N1324" s="102"/>
      <c r="O1324" s="102"/>
      <c r="P1324" s="102"/>
      <c r="Q1324" s="102"/>
      <c r="R1324" s="102"/>
      <c r="S1324" s="102"/>
      <c r="T1324" s="102"/>
      <c r="U1324" s="102"/>
      <c r="V1324" s="102"/>
      <c r="W1324" s="102"/>
      <c r="X1324" s="102"/>
      <c r="Y1324" s="102"/>
      <c r="Z1324" s="102"/>
      <c r="AA1324" s="102"/>
      <c r="AB1324" s="102"/>
    </row>
    <row r="1325" ht="12.75" customHeight="1">
      <c r="A1325" s="102">
        <v>16.0</v>
      </c>
      <c r="B1325" s="103"/>
      <c r="C1325" s="102" t="s">
        <v>82</v>
      </c>
      <c r="D1325" s="102"/>
      <c r="E1325" s="102" t="s">
        <v>6859</v>
      </c>
      <c r="F1325" s="102">
        <v>7900.0</v>
      </c>
      <c r="G1325" s="102">
        <v>87.0</v>
      </c>
      <c r="H1325" s="102"/>
      <c r="I1325" s="102"/>
      <c r="J1325" s="102"/>
      <c r="K1325" s="102"/>
      <c r="L1325" s="102"/>
      <c r="M1325" s="102"/>
      <c r="N1325" s="102"/>
      <c r="O1325" s="102"/>
      <c r="P1325" s="102"/>
      <c r="Q1325" s="102"/>
      <c r="R1325" s="102"/>
      <c r="S1325" s="102"/>
      <c r="T1325" s="102"/>
      <c r="U1325" s="102"/>
      <c r="V1325" s="102"/>
      <c r="W1325" s="102"/>
      <c r="X1325" s="102"/>
      <c r="Y1325" s="102"/>
      <c r="Z1325" s="102"/>
      <c r="AA1325" s="102"/>
      <c r="AB1325" s="102"/>
    </row>
    <row r="1326" ht="12.75" customHeight="1">
      <c r="A1326" s="102">
        <v>17.0</v>
      </c>
      <c r="B1326" s="103"/>
      <c r="C1326" s="102" t="s">
        <v>82</v>
      </c>
      <c r="D1326" s="102"/>
      <c r="E1326" s="102" t="s">
        <v>6859</v>
      </c>
      <c r="F1326" s="102">
        <v>3700.0</v>
      </c>
      <c r="G1326" s="102">
        <v>72.0</v>
      </c>
      <c r="H1326" s="102"/>
      <c r="I1326" s="102"/>
      <c r="J1326" s="102"/>
      <c r="K1326" s="102"/>
      <c r="L1326" s="102"/>
      <c r="M1326" s="102"/>
      <c r="N1326" s="102"/>
      <c r="O1326" s="102"/>
      <c r="P1326" s="102"/>
      <c r="Q1326" s="102"/>
      <c r="R1326" s="102"/>
      <c r="S1326" s="102"/>
      <c r="T1326" s="102"/>
      <c r="U1326" s="102"/>
      <c r="V1326" s="102"/>
      <c r="W1326" s="102"/>
      <c r="X1326" s="102"/>
      <c r="Y1326" s="102"/>
      <c r="Z1326" s="102"/>
      <c r="AA1326" s="102"/>
      <c r="AB1326" s="102"/>
    </row>
    <row r="1327" ht="12.75" customHeight="1">
      <c r="A1327" s="102">
        <v>18.0</v>
      </c>
      <c r="B1327" s="103"/>
      <c r="C1327" s="102" t="s">
        <v>82</v>
      </c>
      <c r="D1327" s="102"/>
      <c r="E1327" s="102" t="s">
        <v>6859</v>
      </c>
      <c r="F1327" s="102">
        <v>4400.0</v>
      </c>
      <c r="G1327" s="102">
        <v>75.0</v>
      </c>
      <c r="H1327" s="102"/>
      <c r="I1327" s="102"/>
      <c r="J1327" s="102"/>
      <c r="K1327" s="102"/>
      <c r="L1327" s="102"/>
      <c r="M1327" s="102"/>
      <c r="N1327" s="102"/>
      <c r="O1327" s="102"/>
      <c r="P1327" s="102"/>
      <c r="Q1327" s="102"/>
      <c r="R1327" s="102"/>
      <c r="S1327" s="102"/>
      <c r="T1327" s="102"/>
      <c r="U1327" s="102"/>
      <c r="V1327" s="102"/>
      <c r="W1327" s="102"/>
      <c r="X1327" s="102"/>
      <c r="Y1327" s="102"/>
      <c r="Z1327" s="102"/>
      <c r="AA1327" s="102"/>
      <c r="AB1327" s="102"/>
    </row>
    <row r="1328" ht="12.75" customHeight="1">
      <c r="A1328" s="102">
        <v>19.0</v>
      </c>
      <c r="B1328" s="103"/>
      <c r="C1328" s="102" t="s">
        <v>82</v>
      </c>
      <c r="D1328" s="102"/>
      <c r="E1328" s="102" t="s">
        <v>6859</v>
      </c>
      <c r="F1328" s="102">
        <v>4300.0</v>
      </c>
      <c r="G1328" s="102">
        <v>77.0</v>
      </c>
      <c r="H1328" s="102"/>
      <c r="I1328" s="102"/>
      <c r="J1328" s="102"/>
      <c r="K1328" s="102"/>
      <c r="L1328" s="102"/>
      <c r="M1328" s="102"/>
      <c r="N1328" s="102"/>
      <c r="O1328" s="102"/>
      <c r="P1328" s="102"/>
      <c r="Q1328" s="102"/>
      <c r="R1328" s="102"/>
      <c r="S1328" s="102"/>
      <c r="T1328" s="102"/>
      <c r="U1328" s="102"/>
      <c r="V1328" s="102"/>
      <c r="W1328" s="102"/>
      <c r="X1328" s="102"/>
      <c r="Y1328" s="102"/>
      <c r="Z1328" s="102"/>
      <c r="AA1328" s="102"/>
      <c r="AB1328" s="102"/>
    </row>
    <row r="1329" ht="12.75" customHeight="1">
      <c r="A1329" s="102">
        <v>20.0</v>
      </c>
      <c r="B1329" s="103"/>
      <c r="C1329" s="102" t="s">
        <v>82</v>
      </c>
      <c r="D1329" s="102"/>
      <c r="E1329" s="102" t="s">
        <v>6859</v>
      </c>
      <c r="F1329" s="102">
        <v>4000.0</v>
      </c>
      <c r="G1329" s="102">
        <v>73.0</v>
      </c>
      <c r="H1329" s="102"/>
      <c r="I1329" s="102"/>
      <c r="J1329" s="102"/>
      <c r="K1329" s="102"/>
      <c r="L1329" s="102"/>
      <c r="M1329" s="102"/>
      <c r="N1329" s="102"/>
      <c r="O1329" s="102"/>
      <c r="P1329" s="102"/>
      <c r="Q1329" s="102"/>
      <c r="R1329" s="102"/>
      <c r="S1329" s="102"/>
      <c r="T1329" s="102"/>
      <c r="U1329" s="102"/>
      <c r="V1329" s="102"/>
      <c r="W1329" s="102"/>
      <c r="X1329" s="102"/>
      <c r="Y1329" s="102"/>
      <c r="Z1329" s="102"/>
      <c r="AA1329" s="102"/>
      <c r="AB1329" s="102"/>
    </row>
    <row r="1330" ht="12.75" customHeight="1">
      <c r="A1330" s="102">
        <v>21.0</v>
      </c>
      <c r="B1330" s="103"/>
      <c r="C1330" s="102" t="s">
        <v>82</v>
      </c>
      <c r="D1330" s="102"/>
      <c r="E1330" s="102" t="s">
        <v>6859</v>
      </c>
      <c r="F1330" s="102">
        <v>4700.0</v>
      </c>
      <c r="G1330" s="102">
        <v>81.0</v>
      </c>
      <c r="H1330" s="102"/>
      <c r="I1330" s="102"/>
      <c r="J1330" s="102"/>
      <c r="K1330" s="102"/>
      <c r="L1330" s="102"/>
      <c r="M1330" s="102"/>
      <c r="N1330" s="102"/>
      <c r="O1330" s="102"/>
      <c r="P1330" s="102"/>
      <c r="Q1330" s="102"/>
      <c r="R1330" s="102"/>
      <c r="S1330" s="102"/>
      <c r="T1330" s="102"/>
      <c r="U1330" s="102"/>
      <c r="V1330" s="102"/>
      <c r="W1330" s="102"/>
      <c r="X1330" s="102"/>
      <c r="Y1330" s="102"/>
      <c r="Z1330" s="102"/>
      <c r="AA1330" s="102"/>
      <c r="AB1330" s="102"/>
    </row>
    <row r="1331" ht="12.75" customHeight="1">
      <c r="A1331" s="102">
        <v>22.0</v>
      </c>
      <c r="B1331" s="103"/>
      <c r="C1331" s="102" t="s">
        <v>82</v>
      </c>
      <c r="D1331" s="102"/>
      <c r="E1331" s="102" t="s">
        <v>6859</v>
      </c>
      <c r="F1331" s="102">
        <v>4000.0</v>
      </c>
      <c r="G1331" s="102">
        <v>77.0</v>
      </c>
      <c r="H1331" s="102"/>
      <c r="I1331" s="102"/>
      <c r="J1331" s="102"/>
      <c r="K1331" s="102"/>
      <c r="L1331" s="102"/>
      <c r="M1331" s="102"/>
      <c r="N1331" s="102"/>
      <c r="O1331" s="102"/>
      <c r="P1331" s="102"/>
      <c r="Q1331" s="102"/>
      <c r="R1331" s="102"/>
      <c r="S1331" s="102"/>
      <c r="T1331" s="102"/>
      <c r="U1331" s="102"/>
      <c r="V1331" s="102"/>
      <c r="W1331" s="102"/>
      <c r="X1331" s="102"/>
      <c r="Y1331" s="102"/>
      <c r="Z1331" s="102"/>
      <c r="AA1331" s="102"/>
      <c r="AB1331" s="102"/>
    </row>
    <row r="1332" ht="12.75" customHeight="1">
      <c r="A1332" s="102">
        <v>23.0</v>
      </c>
      <c r="B1332" s="103"/>
      <c r="C1332" s="102" t="s">
        <v>82</v>
      </c>
      <c r="D1332" s="102"/>
      <c r="E1332" s="102" t="s">
        <v>6859</v>
      </c>
      <c r="F1332" s="102">
        <v>5000.0</v>
      </c>
      <c r="G1332" s="102">
        <v>77.0</v>
      </c>
      <c r="H1332" s="102"/>
      <c r="I1332" s="102"/>
      <c r="J1332" s="102"/>
      <c r="K1332" s="102"/>
      <c r="L1332" s="102"/>
      <c r="M1332" s="102"/>
      <c r="N1332" s="102"/>
      <c r="O1332" s="102"/>
      <c r="P1332" s="102"/>
      <c r="Q1332" s="102"/>
      <c r="R1332" s="102"/>
      <c r="S1332" s="102"/>
      <c r="T1332" s="102"/>
      <c r="U1332" s="102"/>
      <c r="V1332" s="102"/>
      <c r="W1332" s="102"/>
      <c r="X1332" s="102"/>
      <c r="Y1332" s="102"/>
      <c r="Z1332" s="102"/>
      <c r="AA1332" s="102"/>
      <c r="AB1332" s="102"/>
    </row>
    <row r="1333" ht="12.75" customHeight="1">
      <c r="A1333" s="102">
        <v>24.0</v>
      </c>
      <c r="B1333" s="103"/>
      <c r="C1333" s="102" t="s">
        <v>82</v>
      </c>
      <c r="D1333" s="102"/>
      <c r="E1333" s="102" t="s">
        <v>6859</v>
      </c>
      <c r="F1333" s="102">
        <v>3700.0</v>
      </c>
      <c r="G1333" s="102">
        <v>69.0</v>
      </c>
      <c r="H1333" s="102"/>
      <c r="I1333" s="102"/>
      <c r="J1333" s="102"/>
      <c r="K1333" s="102"/>
      <c r="L1333" s="102"/>
      <c r="M1333" s="102"/>
      <c r="N1333" s="102"/>
      <c r="O1333" s="102"/>
      <c r="P1333" s="102"/>
      <c r="Q1333" s="102"/>
      <c r="R1333" s="102"/>
      <c r="S1333" s="102"/>
      <c r="T1333" s="102"/>
      <c r="U1333" s="102"/>
      <c r="V1333" s="102"/>
      <c r="W1333" s="102"/>
      <c r="X1333" s="102"/>
      <c r="Y1333" s="102"/>
      <c r="Z1333" s="102"/>
      <c r="AA1333" s="102"/>
      <c r="AB1333" s="102"/>
    </row>
    <row r="1334" ht="12.75" customHeight="1">
      <c r="A1334" s="102">
        <v>25.0</v>
      </c>
      <c r="B1334" s="103"/>
      <c r="C1334" s="102" t="s">
        <v>82</v>
      </c>
      <c r="D1334" s="102"/>
      <c r="E1334" s="102" t="s">
        <v>6859</v>
      </c>
      <c r="F1334" s="102">
        <v>4200.0</v>
      </c>
      <c r="G1334" s="102">
        <v>75.0</v>
      </c>
      <c r="H1334" s="102"/>
      <c r="I1334" s="102"/>
      <c r="J1334" s="102"/>
      <c r="K1334" s="102"/>
      <c r="L1334" s="102"/>
      <c r="M1334" s="102"/>
      <c r="N1334" s="102"/>
      <c r="O1334" s="102"/>
      <c r="P1334" s="102"/>
      <c r="Q1334" s="102"/>
      <c r="R1334" s="102"/>
      <c r="S1334" s="102"/>
      <c r="T1334" s="102"/>
      <c r="U1334" s="102"/>
      <c r="V1334" s="102"/>
      <c r="W1334" s="102"/>
      <c r="X1334" s="102"/>
      <c r="Y1334" s="102"/>
      <c r="Z1334" s="102"/>
      <c r="AA1334" s="102"/>
      <c r="AB1334" s="102"/>
    </row>
    <row r="1335" ht="12.75" customHeight="1">
      <c r="A1335" s="102">
        <v>26.0</v>
      </c>
      <c r="B1335" s="103"/>
      <c r="C1335" s="102" t="s">
        <v>82</v>
      </c>
      <c r="D1335" s="102"/>
      <c r="E1335" s="102" t="s">
        <v>6859</v>
      </c>
      <c r="F1335" s="102">
        <v>3000.0</v>
      </c>
      <c r="G1335" s="102">
        <v>65.0</v>
      </c>
      <c r="H1335" s="102"/>
      <c r="I1335" s="102"/>
      <c r="J1335" s="102"/>
      <c r="K1335" s="102"/>
      <c r="L1335" s="102"/>
      <c r="M1335" s="102"/>
      <c r="N1335" s="102"/>
      <c r="O1335" s="102"/>
      <c r="P1335" s="102"/>
      <c r="Q1335" s="102"/>
      <c r="R1335" s="102"/>
      <c r="S1335" s="102"/>
      <c r="T1335" s="102"/>
      <c r="U1335" s="102"/>
      <c r="V1335" s="102"/>
      <c r="W1335" s="102"/>
      <c r="X1335" s="102"/>
      <c r="Y1335" s="102"/>
      <c r="Z1335" s="102"/>
      <c r="AA1335" s="102"/>
      <c r="AB1335" s="102"/>
    </row>
    <row r="1336" ht="12.75" customHeight="1">
      <c r="A1336" s="102">
        <v>27.0</v>
      </c>
      <c r="B1336" s="103"/>
      <c r="C1336" s="102" t="s">
        <v>82</v>
      </c>
      <c r="D1336" s="102"/>
      <c r="E1336" s="102" t="s">
        <v>6859</v>
      </c>
      <c r="F1336" s="102">
        <v>4100.0</v>
      </c>
      <c r="G1336" s="102">
        <v>72.0</v>
      </c>
      <c r="H1336" s="102"/>
      <c r="I1336" s="102"/>
      <c r="J1336" s="102"/>
      <c r="K1336" s="102"/>
      <c r="L1336" s="102"/>
      <c r="M1336" s="102"/>
      <c r="N1336" s="102"/>
      <c r="O1336" s="102"/>
      <c r="P1336" s="102"/>
      <c r="Q1336" s="102"/>
      <c r="R1336" s="102"/>
      <c r="S1336" s="102"/>
      <c r="T1336" s="102"/>
      <c r="U1336" s="102"/>
      <c r="V1336" s="102"/>
      <c r="W1336" s="102"/>
      <c r="X1336" s="102"/>
      <c r="Y1336" s="102"/>
      <c r="Z1336" s="102"/>
      <c r="AA1336" s="102"/>
      <c r="AB1336" s="102"/>
    </row>
    <row r="1337" ht="12.75" customHeight="1">
      <c r="A1337" s="102">
        <v>28.0</v>
      </c>
      <c r="B1337" s="103"/>
      <c r="C1337" s="102" t="s">
        <v>82</v>
      </c>
      <c r="D1337" s="102"/>
      <c r="E1337" s="102" t="s">
        <v>6859</v>
      </c>
      <c r="F1337" s="102">
        <v>4400.0</v>
      </c>
      <c r="G1337" s="102">
        <v>77.0</v>
      </c>
      <c r="H1337" s="102"/>
      <c r="I1337" s="102"/>
      <c r="J1337" s="102"/>
      <c r="K1337" s="102"/>
      <c r="L1337" s="102"/>
      <c r="M1337" s="102"/>
      <c r="N1337" s="102"/>
      <c r="O1337" s="102"/>
      <c r="P1337" s="102"/>
      <c r="Q1337" s="102"/>
      <c r="R1337" s="102"/>
      <c r="S1337" s="102"/>
      <c r="T1337" s="102"/>
      <c r="U1337" s="102"/>
      <c r="V1337" s="102"/>
      <c r="W1337" s="102"/>
      <c r="X1337" s="102"/>
      <c r="Y1337" s="102"/>
      <c r="Z1337" s="102"/>
      <c r="AA1337" s="102"/>
      <c r="AB1337" s="102"/>
    </row>
    <row r="1338" ht="12.75" customHeight="1">
      <c r="A1338" s="102">
        <v>29.0</v>
      </c>
      <c r="B1338" s="103"/>
      <c r="C1338" s="102" t="s">
        <v>82</v>
      </c>
      <c r="D1338" s="102"/>
      <c r="E1338" s="102" t="s">
        <v>6859</v>
      </c>
      <c r="F1338" s="102">
        <v>4000.0</v>
      </c>
      <c r="G1338" s="102">
        <v>74.0</v>
      </c>
      <c r="H1338" s="102"/>
      <c r="I1338" s="102"/>
      <c r="J1338" s="102"/>
      <c r="K1338" s="102"/>
      <c r="L1338" s="102"/>
      <c r="M1338" s="102"/>
      <c r="N1338" s="102"/>
      <c r="O1338" s="102"/>
      <c r="P1338" s="102"/>
      <c r="Q1338" s="102"/>
      <c r="R1338" s="102"/>
      <c r="S1338" s="102"/>
      <c r="T1338" s="102"/>
      <c r="U1338" s="102"/>
      <c r="V1338" s="102"/>
      <c r="W1338" s="102"/>
      <c r="X1338" s="102"/>
      <c r="Y1338" s="102"/>
      <c r="Z1338" s="102"/>
      <c r="AA1338" s="102"/>
      <c r="AB1338" s="102"/>
    </row>
    <row r="1339" ht="12.75" customHeight="1">
      <c r="A1339" s="102">
        <v>30.0</v>
      </c>
      <c r="B1339" s="103"/>
      <c r="C1339" s="102" t="s">
        <v>82</v>
      </c>
      <c r="D1339" s="102"/>
      <c r="E1339" s="102" t="s">
        <v>6859</v>
      </c>
      <c r="F1339" s="102">
        <v>4700.0</v>
      </c>
      <c r="G1339" s="102">
        <v>73.0</v>
      </c>
      <c r="H1339" s="102"/>
      <c r="I1339" s="102"/>
      <c r="J1339" s="102"/>
      <c r="K1339" s="102"/>
      <c r="L1339" s="102"/>
      <c r="M1339" s="102"/>
      <c r="N1339" s="102"/>
      <c r="O1339" s="102"/>
      <c r="P1339" s="102"/>
      <c r="Q1339" s="102"/>
      <c r="R1339" s="102"/>
      <c r="S1339" s="102"/>
      <c r="T1339" s="102"/>
      <c r="U1339" s="102"/>
      <c r="V1339" s="102"/>
      <c r="W1339" s="102"/>
      <c r="X1339" s="102"/>
      <c r="Y1339" s="102"/>
      <c r="Z1339" s="102"/>
      <c r="AA1339" s="102"/>
      <c r="AB1339" s="102"/>
    </row>
    <row r="1340" ht="12.75" customHeight="1">
      <c r="A1340" s="102">
        <v>31.0</v>
      </c>
      <c r="B1340" s="103"/>
      <c r="C1340" s="102" t="s">
        <v>82</v>
      </c>
      <c r="D1340" s="102"/>
      <c r="E1340" s="102" t="s">
        <v>6859</v>
      </c>
      <c r="F1340" s="102">
        <v>4500.0</v>
      </c>
      <c r="G1340" s="102">
        <v>78.0</v>
      </c>
      <c r="H1340" s="102" t="s">
        <v>6860</v>
      </c>
      <c r="I1340" s="102"/>
      <c r="J1340" s="102"/>
      <c r="K1340" s="102"/>
      <c r="L1340" s="102"/>
      <c r="M1340" s="102"/>
      <c r="N1340" s="102"/>
      <c r="O1340" s="102"/>
      <c r="P1340" s="102"/>
      <c r="Q1340" s="102"/>
      <c r="R1340" s="102"/>
      <c r="S1340" s="102"/>
      <c r="T1340" s="102"/>
      <c r="U1340" s="102"/>
      <c r="V1340" s="102"/>
      <c r="W1340" s="102"/>
      <c r="X1340" s="102"/>
      <c r="Y1340" s="102"/>
      <c r="Z1340" s="102"/>
      <c r="AA1340" s="102"/>
      <c r="AB1340" s="102"/>
    </row>
    <row r="1341" ht="12.75" customHeight="1">
      <c r="A1341" s="102">
        <v>32.0</v>
      </c>
      <c r="B1341" s="103"/>
      <c r="C1341" s="102" t="s">
        <v>82</v>
      </c>
      <c r="D1341" s="102"/>
      <c r="E1341" s="102" t="s">
        <v>6859</v>
      </c>
      <c r="F1341" s="102">
        <v>5800.0</v>
      </c>
      <c r="G1341" s="102">
        <v>83.0</v>
      </c>
      <c r="H1341" s="102"/>
      <c r="I1341" s="102"/>
      <c r="J1341" s="102"/>
      <c r="K1341" s="102"/>
      <c r="L1341" s="102"/>
      <c r="M1341" s="102"/>
      <c r="N1341" s="102"/>
      <c r="O1341" s="102"/>
      <c r="P1341" s="102"/>
      <c r="Q1341" s="102"/>
      <c r="R1341" s="102"/>
      <c r="S1341" s="102"/>
      <c r="T1341" s="102"/>
      <c r="U1341" s="102"/>
      <c r="V1341" s="102"/>
      <c r="W1341" s="102"/>
      <c r="X1341" s="102"/>
      <c r="Y1341" s="102"/>
      <c r="Z1341" s="102"/>
      <c r="AA1341" s="102"/>
      <c r="AB1341" s="102"/>
    </row>
    <row r="1342" ht="12.75" customHeight="1">
      <c r="A1342" s="102">
        <v>33.0</v>
      </c>
      <c r="B1342" s="103"/>
      <c r="C1342" s="102" t="s">
        <v>82</v>
      </c>
      <c r="D1342" s="102"/>
      <c r="E1342" s="102" t="s">
        <v>6859</v>
      </c>
      <c r="F1342" s="102">
        <v>7600.0</v>
      </c>
      <c r="G1342" s="102">
        <v>87.0</v>
      </c>
      <c r="H1342" s="102"/>
      <c r="I1342" s="102"/>
      <c r="J1342" s="102"/>
      <c r="K1342" s="102"/>
      <c r="L1342" s="102"/>
      <c r="M1342" s="102"/>
      <c r="N1342" s="102"/>
      <c r="O1342" s="102"/>
      <c r="P1342" s="102"/>
      <c r="Q1342" s="102"/>
      <c r="R1342" s="102"/>
      <c r="S1342" s="102"/>
      <c r="T1342" s="102"/>
      <c r="U1342" s="102"/>
      <c r="V1342" s="102"/>
      <c r="W1342" s="102"/>
      <c r="X1342" s="102"/>
      <c r="Y1342" s="102"/>
      <c r="Z1342" s="102"/>
      <c r="AA1342" s="102"/>
      <c r="AB1342" s="102"/>
    </row>
    <row r="1343" ht="12.75" customHeight="1">
      <c r="A1343" s="102">
        <v>34.0</v>
      </c>
      <c r="B1343" s="103"/>
      <c r="C1343" s="102" t="s">
        <v>82</v>
      </c>
      <c r="D1343" s="102"/>
      <c r="E1343" s="102" t="s">
        <v>6859</v>
      </c>
      <c r="F1343" s="102">
        <v>5400.0</v>
      </c>
      <c r="G1343" s="102">
        <v>78.0</v>
      </c>
      <c r="H1343" s="102"/>
      <c r="I1343" s="102"/>
      <c r="J1343" s="102"/>
      <c r="K1343" s="102"/>
      <c r="L1343" s="102"/>
      <c r="M1343" s="102"/>
      <c r="N1343" s="102"/>
      <c r="O1343" s="102"/>
      <c r="P1343" s="102"/>
      <c r="Q1343" s="102"/>
      <c r="R1343" s="102"/>
      <c r="S1343" s="102"/>
      <c r="T1343" s="102"/>
      <c r="U1343" s="102"/>
      <c r="V1343" s="102"/>
      <c r="W1343" s="102"/>
      <c r="X1343" s="102"/>
      <c r="Y1343" s="102"/>
      <c r="Z1343" s="102"/>
      <c r="AA1343" s="102"/>
      <c r="AB1343" s="102"/>
    </row>
    <row r="1344" ht="12.75" customHeight="1">
      <c r="A1344" s="102">
        <v>35.0</v>
      </c>
      <c r="B1344" s="103"/>
      <c r="C1344" s="102" t="s">
        <v>82</v>
      </c>
      <c r="D1344" s="102"/>
      <c r="E1344" s="102" t="s">
        <v>6859</v>
      </c>
      <c r="F1344" s="102">
        <v>8000.0</v>
      </c>
      <c r="G1344" s="102">
        <v>92.0</v>
      </c>
      <c r="H1344" s="102"/>
      <c r="I1344" s="102"/>
      <c r="J1344" s="102"/>
      <c r="K1344" s="102"/>
      <c r="L1344" s="102"/>
      <c r="M1344" s="102"/>
      <c r="N1344" s="102"/>
      <c r="O1344" s="102"/>
      <c r="P1344" s="102"/>
      <c r="Q1344" s="102"/>
      <c r="R1344" s="102"/>
      <c r="S1344" s="102"/>
      <c r="T1344" s="102"/>
      <c r="U1344" s="102"/>
      <c r="V1344" s="102"/>
      <c r="W1344" s="102"/>
      <c r="X1344" s="102"/>
      <c r="Y1344" s="102"/>
      <c r="Z1344" s="102"/>
      <c r="AA1344" s="102"/>
      <c r="AB1344" s="102"/>
    </row>
    <row r="1345" ht="12.75" customHeight="1">
      <c r="A1345" s="102">
        <v>36.0</v>
      </c>
      <c r="B1345" s="103"/>
      <c r="C1345" s="102" t="s">
        <v>82</v>
      </c>
      <c r="D1345" s="102"/>
      <c r="E1345" s="102" t="s">
        <v>6859</v>
      </c>
      <c r="F1345" s="102">
        <v>4200.0</v>
      </c>
      <c r="G1345" s="102">
        <v>71.0</v>
      </c>
      <c r="H1345" s="102"/>
      <c r="I1345" s="102"/>
      <c r="J1345" s="102"/>
      <c r="K1345" s="102"/>
      <c r="L1345" s="102"/>
      <c r="M1345" s="102"/>
      <c r="N1345" s="102"/>
      <c r="O1345" s="102"/>
      <c r="P1345" s="102"/>
      <c r="Q1345" s="102"/>
      <c r="R1345" s="102"/>
      <c r="S1345" s="102"/>
      <c r="T1345" s="102"/>
      <c r="U1345" s="102"/>
      <c r="V1345" s="102"/>
      <c r="W1345" s="102"/>
      <c r="X1345" s="102"/>
      <c r="Y1345" s="102"/>
      <c r="Z1345" s="102"/>
      <c r="AA1345" s="102"/>
      <c r="AB1345" s="102"/>
    </row>
    <row r="1346" ht="12.75" customHeight="1">
      <c r="A1346" s="102">
        <v>37.0</v>
      </c>
      <c r="B1346" s="103"/>
      <c r="C1346" s="102" t="s">
        <v>82</v>
      </c>
      <c r="D1346" s="102"/>
      <c r="E1346" s="102" t="s">
        <v>6859</v>
      </c>
      <c r="F1346" s="102">
        <v>3900.0</v>
      </c>
      <c r="G1346" s="102">
        <v>74.0</v>
      </c>
      <c r="H1346" s="102"/>
      <c r="I1346" s="102"/>
      <c r="J1346" s="102"/>
      <c r="K1346" s="102"/>
      <c r="L1346" s="102"/>
      <c r="M1346" s="102"/>
      <c r="N1346" s="102"/>
      <c r="O1346" s="102"/>
      <c r="P1346" s="102"/>
      <c r="Q1346" s="102"/>
      <c r="R1346" s="102"/>
      <c r="S1346" s="102"/>
      <c r="T1346" s="102"/>
      <c r="U1346" s="102"/>
      <c r="V1346" s="102"/>
      <c r="W1346" s="102"/>
      <c r="X1346" s="102"/>
      <c r="Y1346" s="102"/>
      <c r="Z1346" s="102"/>
      <c r="AA1346" s="102"/>
      <c r="AB1346" s="102"/>
    </row>
    <row r="1347" ht="12.75" customHeight="1">
      <c r="A1347" s="102">
        <v>38.0</v>
      </c>
      <c r="B1347" s="103"/>
      <c r="C1347" s="102" t="s">
        <v>82</v>
      </c>
      <c r="D1347" s="102"/>
      <c r="E1347" s="102" t="s">
        <v>6859</v>
      </c>
      <c r="F1347" s="102">
        <v>3800.0</v>
      </c>
      <c r="G1347" s="102">
        <v>70.0</v>
      </c>
      <c r="H1347" s="102"/>
      <c r="I1347" s="102"/>
      <c r="J1347" s="102"/>
      <c r="K1347" s="102"/>
      <c r="L1347" s="102"/>
      <c r="M1347" s="102"/>
      <c r="N1347" s="102"/>
      <c r="O1347" s="102"/>
      <c r="P1347" s="102"/>
      <c r="Q1347" s="102"/>
      <c r="R1347" s="102"/>
      <c r="S1347" s="102"/>
      <c r="T1347" s="102"/>
      <c r="U1347" s="102"/>
      <c r="V1347" s="102"/>
      <c r="W1347" s="102"/>
      <c r="X1347" s="102"/>
      <c r="Y1347" s="102"/>
      <c r="Z1347" s="102"/>
      <c r="AA1347" s="102"/>
      <c r="AB1347" s="102"/>
    </row>
    <row r="1348" ht="12.75" customHeight="1">
      <c r="A1348" s="102">
        <v>39.0</v>
      </c>
      <c r="B1348" s="103"/>
      <c r="C1348" s="102" t="s">
        <v>82</v>
      </c>
      <c r="D1348" s="102"/>
      <c r="E1348" s="102" t="s">
        <v>6859</v>
      </c>
      <c r="F1348" s="102">
        <v>4700.0</v>
      </c>
      <c r="G1348" s="102">
        <v>73.0</v>
      </c>
      <c r="H1348" s="102"/>
      <c r="I1348" s="102"/>
      <c r="J1348" s="102"/>
      <c r="K1348" s="102"/>
      <c r="L1348" s="102"/>
      <c r="M1348" s="102"/>
      <c r="N1348" s="102"/>
      <c r="O1348" s="102"/>
      <c r="P1348" s="102"/>
      <c r="Q1348" s="102"/>
      <c r="R1348" s="102"/>
      <c r="S1348" s="102"/>
      <c r="T1348" s="102"/>
      <c r="U1348" s="102"/>
      <c r="V1348" s="102"/>
      <c r="W1348" s="102"/>
      <c r="X1348" s="102"/>
      <c r="Y1348" s="102"/>
      <c r="Z1348" s="102"/>
      <c r="AA1348" s="102"/>
      <c r="AB1348" s="102"/>
    </row>
    <row r="1349" ht="12.75" customHeight="1">
      <c r="A1349" s="102">
        <v>40.0</v>
      </c>
      <c r="B1349" s="103"/>
      <c r="C1349" s="102" t="s">
        <v>82</v>
      </c>
      <c r="D1349" s="102"/>
      <c r="E1349" s="102" t="s">
        <v>6859</v>
      </c>
      <c r="F1349" s="102">
        <v>4600.0</v>
      </c>
      <c r="G1349" s="102">
        <v>72.0</v>
      </c>
      <c r="H1349" s="102"/>
      <c r="I1349" s="102"/>
      <c r="J1349" s="102"/>
      <c r="K1349" s="102"/>
      <c r="L1349" s="102"/>
      <c r="M1349" s="102"/>
      <c r="N1349" s="102"/>
      <c r="O1349" s="102"/>
      <c r="P1349" s="102"/>
      <c r="Q1349" s="102"/>
      <c r="R1349" s="102"/>
      <c r="S1349" s="102"/>
      <c r="T1349" s="102"/>
      <c r="U1349" s="102"/>
      <c r="V1349" s="102"/>
      <c r="W1349" s="102"/>
      <c r="X1349" s="102"/>
      <c r="Y1349" s="102"/>
      <c r="Z1349" s="102"/>
      <c r="AA1349" s="102"/>
      <c r="AB1349" s="102"/>
    </row>
    <row r="1350" ht="12.75" customHeight="1">
      <c r="A1350" s="102">
        <v>41.0</v>
      </c>
      <c r="B1350" s="103"/>
      <c r="C1350" s="102" t="s">
        <v>82</v>
      </c>
      <c r="D1350" s="102"/>
      <c r="E1350" s="102" t="s">
        <v>6859</v>
      </c>
      <c r="F1350" s="102">
        <v>4200.0</v>
      </c>
      <c r="G1350" s="102">
        <v>72.0</v>
      </c>
      <c r="H1350" s="102"/>
      <c r="I1350" s="102"/>
      <c r="J1350" s="102"/>
      <c r="K1350" s="102"/>
      <c r="L1350" s="102"/>
      <c r="M1350" s="102"/>
      <c r="N1350" s="102"/>
      <c r="O1350" s="102"/>
      <c r="P1350" s="102"/>
      <c r="Q1350" s="102"/>
      <c r="R1350" s="102"/>
      <c r="S1350" s="102"/>
      <c r="T1350" s="102"/>
      <c r="U1350" s="102"/>
      <c r="V1350" s="102"/>
      <c r="W1350" s="102"/>
      <c r="X1350" s="102"/>
      <c r="Y1350" s="102"/>
      <c r="Z1350" s="102"/>
      <c r="AA1350" s="102"/>
      <c r="AB1350" s="102"/>
    </row>
    <row r="1351" ht="12.75" customHeight="1">
      <c r="A1351" s="102">
        <v>42.0</v>
      </c>
      <c r="B1351" s="103"/>
      <c r="C1351" s="102" t="s">
        <v>82</v>
      </c>
      <c r="D1351" s="102"/>
      <c r="E1351" s="102" t="s">
        <v>6859</v>
      </c>
      <c r="F1351" s="102">
        <v>4100.0</v>
      </c>
      <c r="G1351" s="102">
        <v>72.0</v>
      </c>
      <c r="H1351" s="102"/>
      <c r="I1351" s="102"/>
      <c r="J1351" s="102"/>
      <c r="K1351" s="102"/>
      <c r="L1351" s="102"/>
      <c r="M1351" s="102"/>
      <c r="N1351" s="102"/>
      <c r="O1351" s="102"/>
      <c r="P1351" s="102"/>
      <c r="Q1351" s="102"/>
      <c r="R1351" s="102"/>
      <c r="S1351" s="102"/>
      <c r="T1351" s="102"/>
      <c r="U1351" s="102"/>
      <c r="V1351" s="102"/>
      <c r="W1351" s="102"/>
      <c r="X1351" s="102"/>
      <c r="Y1351" s="102"/>
      <c r="Z1351" s="102"/>
      <c r="AA1351" s="102"/>
      <c r="AB1351" s="102"/>
    </row>
    <row r="1352" ht="12.75" customHeight="1">
      <c r="A1352" s="102">
        <v>43.0</v>
      </c>
      <c r="B1352" s="103"/>
      <c r="C1352" s="102" t="s">
        <v>82</v>
      </c>
      <c r="D1352" s="102"/>
      <c r="E1352" s="102" t="s">
        <v>6859</v>
      </c>
      <c r="F1352" s="102">
        <v>5000.0</v>
      </c>
      <c r="G1352" s="102">
        <v>76.0</v>
      </c>
      <c r="H1352" s="102"/>
      <c r="I1352" s="102"/>
      <c r="J1352" s="102"/>
      <c r="K1352" s="102"/>
      <c r="L1352" s="102"/>
      <c r="M1352" s="102"/>
      <c r="N1352" s="102"/>
      <c r="O1352" s="102"/>
      <c r="P1352" s="102"/>
      <c r="Q1352" s="102"/>
      <c r="R1352" s="102"/>
      <c r="S1352" s="102"/>
      <c r="T1352" s="102"/>
      <c r="U1352" s="102"/>
      <c r="V1352" s="102"/>
      <c r="W1352" s="102"/>
      <c r="X1352" s="102"/>
      <c r="Y1352" s="102"/>
      <c r="Z1352" s="102"/>
      <c r="AA1352" s="102"/>
      <c r="AB1352" s="102"/>
    </row>
    <row r="1353" ht="12.75" customHeight="1">
      <c r="A1353" s="102">
        <v>44.0</v>
      </c>
      <c r="B1353" s="103"/>
      <c r="C1353" s="102" t="s">
        <v>82</v>
      </c>
      <c r="D1353" s="102"/>
      <c r="E1353" s="102" t="s">
        <v>6859</v>
      </c>
      <c r="F1353" s="102">
        <v>3800.0</v>
      </c>
      <c r="G1353" s="102">
        <v>72.0</v>
      </c>
      <c r="H1353" s="102"/>
      <c r="I1353" s="102"/>
      <c r="J1353" s="102"/>
      <c r="K1353" s="102"/>
      <c r="L1353" s="102"/>
      <c r="M1353" s="102"/>
      <c r="N1353" s="102"/>
      <c r="O1353" s="102"/>
      <c r="P1353" s="102"/>
      <c r="Q1353" s="102"/>
      <c r="R1353" s="102"/>
      <c r="S1353" s="102"/>
      <c r="T1353" s="102"/>
      <c r="U1353" s="102"/>
      <c r="V1353" s="102"/>
      <c r="W1353" s="102"/>
      <c r="X1353" s="102"/>
      <c r="Y1353" s="102"/>
      <c r="Z1353" s="102"/>
      <c r="AA1353" s="102"/>
      <c r="AB1353" s="102"/>
    </row>
    <row r="1354" ht="12.75" customHeight="1">
      <c r="A1354" s="102">
        <v>45.0</v>
      </c>
      <c r="B1354" s="103"/>
      <c r="C1354" s="102" t="s">
        <v>82</v>
      </c>
      <c r="D1354" s="102"/>
      <c r="E1354" s="102" t="s">
        <v>6859</v>
      </c>
      <c r="F1354" s="102">
        <v>8000.0</v>
      </c>
      <c r="G1354" s="102">
        <v>88.0</v>
      </c>
      <c r="H1354" s="102"/>
      <c r="I1354" s="102"/>
      <c r="J1354" s="102"/>
      <c r="K1354" s="102"/>
      <c r="L1354" s="102"/>
      <c r="M1354" s="102"/>
      <c r="N1354" s="102"/>
      <c r="O1354" s="102"/>
      <c r="P1354" s="102"/>
      <c r="Q1354" s="102"/>
      <c r="R1354" s="102"/>
      <c r="S1354" s="102"/>
      <c r="T1354" s="102"/>
      <c r="U1354" s="102"/>
      <c r="V1354" s="102"/>
      <c r="W1354" s="102"/>
      <c r="X1354" s="102"/>
      <c r="Y1354" s="102"/>
      <c r="Z1354" s="102"/>
      <c r="AA1354" s="102"/>
      <c r="AB1354" s="102"/>
    </row>
    <row r="1355" ht="12.75" customHeight="1">
      <c r="A1355" s="102">
        <v>46.0</v>
      </c>
      <c r="B1355" s="103"/>
      <c r="C1355" s="102" t="s">
        <v>82</v>
      </c>
      <c r="D1355" s="102"/>
      <c r="E1355" s="102" t="s">
        <v>6859</v>
      </c>
      <c r="F1355" s="102">
        <v>5800.0</v>
      </c>
      <c r="G1355" s="102">
        <v>82.0</v>
      </c>
      <c r="H1355" s="102"/>
      <c r="I1355" s="102"/>
      <c r="J1355" s="102"/>
      <c r="K1355" s="102"/>
      <c r="L1355" s="102"/>
      <c r="M1355" s="102"/>
      <c r="N1355" s="102"/>
      <c r="O1355" s="102"/>
      <c r="P1355" s="102"/>
      <c r="Q1355" s="102"/>
      <c r="R1355" s="102"/>
      <c r="S1355" s="102"/>
      <c r="T1355" s="102"/>
      <c r="U1355" s="102"/>
      <c r="V1355" s="102"/>
      <c r="W1355" s="102"/>
      <c r="X1355" s="102"/>
      <c r="Y1355" s="102"/>
      <c r="Z1355" s="102"/>
      <c r="AA1355" s="102"/>
      <c r="AB1355" s="102"/>
    </row>
    <row r="1356" ht="12.75" customHeight="1">
      <c r="A1356" s="102">
        <v>47.0</v>
      </c>
      <c r="B1356" s="103"/>
      <c r="C1356" s="102" t="s">
        <v>82</v>
      </c>
      <c r="D1356" s="102"/>
      <c r="E1356" s="102" t="s">
        <v>6859</v>
      </c>
      <c r="F1356" s="102">
        <v>6200.0</v>
      </c>
      <c r="G1356" s="102">
        <v>84.0</v>
      </c>
      <c r="H1356" s="102"/>
      <c r="I1356" s="102"/>
      <c r="J1356" s="102"/>
      <c r="K1356" s="102"/>
      <c r="L1356" s="102"/>
      <c r="M1356" s="102"/>
      <c r="N1356" s="102"/>
      <c r="O1356" s="102"/>
      <c r="P1356" s="102"/>
      <c r="Q1356" s="102"/>
      <c r="R1356" s="102"/>
      <c r="S1356" s="102"/>
      <c r="T1356" s="102"/>
      <c r="U1356" s="102"/>
      <c r="V1356" s="102"/>
      <c r="W1356" s="102"/>
      <c r="X1356" s="102"/>
      <c r="Y1356" s="102"/>
      <c r="Z1356" s="102"/>
      <c r="AA1356" s="102"/>
      <c r="AB1356" s="102"/>
    </row>
    <row r="1357" ht="12.75" customHeight="1">
      <c r="A1357" s="102">
        <v>48.0</v>
      </c>
      <c r="B1357" s="103"/>
      <c r="C1357" s="102" t="s">
        <v>82</v>
      </c>
      <c r="D1357" s="102"/>
      <c r="E1357" s="102" t="s">
        <v>6859</v>
      </c>
      <c r="F1357" s="102">
        <v>4000.0</v>
      </c>
      <c r="G1357" s="102">
        <v>72.0</v>
      </c>
      <c r="H1357" s="102"/>
      <c r="I1357" s="102"/>
      <c r="J1357" s="102"/>
      <c r="K1357" s="102"/>
      <c r="L1357" s="102"/>
      <c r="M1357" s="102"/>
      <c r="N1357" s="102"/>
      <c r="O1357" s="102"/>
      <c r="P1357" s="102"/>
      <c r="Q1357" s="102"/>
      <c r="R1357" s="102"/>
      <c r="S1357" s="102"/>
      <c r="T1357" s="102"/>
      <c r="U1357" s="102"/>
      <c r="V1357" s="102"/>
      <c r="W1357" s="102"/>
      <c r="X1357" s="102"/>
      <c r="Y1357" s="102"/>
      <c r="Z1357" s="102"/>
      <c r="AA1357" s="102"/>
      <c r="AB1357" s="102"/>
    </row>
    <row r="1358" ht="12.75" customHeight="1">
      <c r="A1358" s="102">
        <v>49.0</v>
      </c>
      <c r="B1358" s="103"/>
      <c r="C1358" s="102" t="s">
        <v>82</v>
      </c>
      <c r="D1358" s="102"/>
      <c r="E1358" s="102" t="s">
        <v>6859</v>
      </c>
      <c r="F1358" s="102">
        <v>5000.0</v>
      </c>
      <c r="G1358" s="102">
        <v>80.0</v>
      </c>
      <c r="H1358" s="102"/>
      <c r="I1358" s="102"/>
      <c r="J1358" s="102"/>
      <c r="K1358" s="102"/>
      <c r="L1358" s="102"/>
      <c r="M1358" s="102"/>
      <c r="N1358" s="102"/>
      <c r="O1358" s="102"/>
      <c r="P1358" s="102"/>
      <c r="Q1358" s="102"/>
      <c r="R1358" s="102"/>
      <c r="S1358" s="102"/>
      <c r="T1358" s="102"/>
      <c r="U1358" s="102"/>
      <c r="V1358" s="102"/>
      <c r="W1358" s="102"/>
      <c r="X1358" s="102"/>
      <c r="Y1358" s="102"/>
      <c r="Z1358" s="102"/>
      <c r="AA1358" s="102"/>
      <c r="AB1358" s="102"/>
    </row>
    <row r="1359" ht="12.75" customHeight="1">
      <c r="A1359" s="102">
        <v>50.0</v>
      </c>
      <c r="B1359" s="103"/>
      <c r="C1359" s="102" t="s">
        <v>82</v>
      </c>
      <c r="D1359" s="102"/>
      <c r="E1359" s="102" t="s">
        <v>6859</v>
      </c>
      <c r="F1359" s="102">
        <v>3800.0</v>
      </c>
      <c r="G1359" s="102">
        <v>73.0</v>
      </c>
      <c r="H1359" s="102"/>
      <c r="I1359" s="102"/>
      <c r="J1359" s="102"/>
      <c r="K1359" s="102"/>
      <c r="L1359" s="102"/>
      <c r="M1359" s="102"/>
      <c r="N1359" s="102"/>
      <c r="O1359" s="102"/>
      <c r="P1359" s="102"/>
      <c r="Q1359" s="102"/>
      <c r="R1359" s="102"/>
      <c r="S1359" s="102"/>
      <c r="T1359" s="102"/>
      <c r="U1359" s="102"/>
      <c r="V1359" s="102"/>
      <c r="W1359" s="102"/>
      <c r="X1359" s="102"/>
      <c r="Y1359" s="102"/>
      <c r="Z1359" s="102"/>
      <c r="AA1359" s="102"/>
      <c r="AB1359" s="102"/>
    </row>
    <row r="1360" ht="12.75" customHeight="1">
      <c r="A1360" s="102">
        <v>51.0</v>
      </c>
      <c r="B1360" s="103"/>
      <c r="C1360" s="102" t="s">
        <v>82</v>
      </c>
      <c r="D1360" s="102"/>
      <c r="E1360" s="102" t="s">
        <v>6859</v>
      </c>
      <c r="F1360" s="102">
        <v>5500.0</v>
      </c>
      <c r="G1360" s="102">
        <v>82.0</v>
      </c>
      <c r="H1360" s="102"/>
      <c r="I1360" s="102"/>
      <c r="J1360" s="102"/>
      <c r="K1360" s="102"/>
      <c r="L1360" s="102"/>
      <c r="M1360" s="102"/>
      <c r="N1360" s="102"/>
      <c r="O1360" s="102"/>
      <c r="P1360" s="102"/>
      <c r="Q1360" s="102"/>
      <c r="R1360" s="102"/>
      <c r="S1360" s="102"/>
      <c r="T1360" s="102"/>
      <c r="U1360" s="102"/>
      <c r="V1360" s="102"/>
      <c r="W1360" s="102"/>
      <c r="X1360" s="102"/>
      <c r="Y1360" s="102"/>
      <c r="Z1360" s="102"/>
      <c r="AA1360" s="102"/>
      <c r="AB1360" s="102"/>
    </row>
    <row r="1361" ht="12.75" customHeight="1">
      <c r="A1361" s="102">
        <v>52.0</v>
      </c>
      <c r="B1361" s="103"/>
      <c r="C1361" s="102" t="s">
        <v>82</v>
      </c>
      <c r="D1361" s="102"/>
      <c r="E1361" s="102" t="s">
        <v>6859</v>
      </c>
      <c r="F1361" s="102">
        <v>4300.0</v>
      </c>
      <c r="G1361" s="102">
        <v>75.0</v>
      </c>
      <c r="H1361" s="102"/>
      <c r="I1361" s="102"/>
      <c r="J1361" s="102"/>
      <c r="K1361" s="102"/>
      <c r="L1361" s="102"/>
      <c r="M1361" s="102"/>
      <c r="N1361" s="102"/>
      <c r="O1361" s="102"/>
      <c r="P1361" s="102"/>
      <c r="Q1361" s="102"/>
      <c r="R1361" s="102"/>
      <c r="S1361" s="102"/>
      <c r="T1361" s="102"/>
      <c r="U1361" s="102"/>
      <c r="V1361" s="102"/>
      <c r="W1361" s="102"/>
      <c r="X1361" s="102"/>
      <c r="Y1361" s="102"/>
      <c r="Z1361" s="102"/>
      <c r="AA1361" s="102"/>
      <c r="AB1361" s="102"/>
    </row>
    <row r="1362" ht="12.75" customHeight="1">
      <c r="A1362" s="102">
        <v>53.0</v>
      </c>
      <c r="B1362" s="103"/>
      <c r="C1362" s="102" t="s">
        <v>82</v>
      </c>
      <c r="D1362" s="102"/>
      <c r="E1362" s="102" t="s">
        <v>6859</v>
      </c>
      <c r="F1362" s="102">
        <v>4500.0</v>
      </c>
      <c r="G1362" s="102">
        <v>73.0</v>
      </c>
      <c r="H1362" s="102"/>
      <c r="I1362" s="102"/>
      <c r="J1362" s="102"/>
      <c r="K1362" s="102"/>
      <c r="L1362" s="102"/>
      <c r="M1362" s="102"/>
      <c r="N1362" s="102"/>
      <c r="O1362" s="102"/>
      <c r="P1362" s="102"/>
      <c r="Q1362" s="102"/>
      <c r="R1362" s="102"/>
      <c r="S1362" s="102"/>
      <c r="T1362" s="102"/>
      <c r="U1362" s="102"/>
      <c r="V1362" s="102"/>
      <c r="W1362" s="102"/>
      <c r="X1362" s="102"/>
      <c r="Y1362" s="102"/>
      <c r="Z1362" s="102"/>
      <c r="AA1362" s="102"/>
      <c r="AB1362" s="102"/>
    </row>
    <row r="1363" ht="12.75" customHeight="1">
      <c r="A1363" s="102">
        <v>54.0</v>
      </c>
      <c r="B1363" s="103"/>
      <c r="C1363" s="102" t="s">
        <v>82</v>
      </c>
      <c r="D1363" s="102"/>
      <c r="E1363" s="102" t="s">
        <v>6859</v>
      </c>
      <c r="F1363" s="102">
        <v>3900.0</v>
      </c>
      <c r="G1363" s="102">
        <v>72.0</v>
      </c>
      <c r="H1363" s="102"/>
      <c r="I1363" s="102"/>
      <c r="J1363" s="102"/>
      <c r="K1363" s="102"/>
      <c r="L1363" s="102"/>
      <c r="M1363" s="102"/>
      <c r="N1363" s="102"/>
      <c r="O1363" s="102"/>
      <c r="P1363" s="102"/>
      <c r="Q1363" s="102"/>
      <c r="R1363" s="102"/>
      <c r="S1363" s="102"/>
      <c r="T1363" s="102"/>
      <c r="U1363" s="102"/>
      <c r="V1363" s="102"/>
      <c r="W1363" s="102"/>
      <c r="X1363" s="102"/>
      <c r="Y1363" s="102"/>
      <c r="Z1363" s="102"/>
      <c r="AA1363" s="102"/>
      <c r="AB1363" s="102"/>
    </row>
    <row r="1364" ht="12.75" customHeight="1">
      <c r="A1364" s="102">
        <v>55.0</v>
      </c>
      <c r="B1364" s="103"/>
      <c r="C1364" s="102" t="s">
        <v>82</v>
      </c>
      <c r="D1364" s="102"/>
      <c r="E1364" s="102" t="s">
        <v>6859</v>
      </c>
      <c r="F1364" s="102">
        <v>5200.0</v>
      </c>
      <c r="G1364" s="102">
        <v>81.0</v>
      </c>
      <c r="H1364" s="102"/>
      <c r="I1364" s="102"/>
      <c r="J1364" s="102"/>
      <c r="K1364" s="102"/>
      <c r="L1364" s="102"/>
      <c r="M1364" s="102"/>
      <c r="N1364" s="102"/>
      <c r="O1364" s="102"/>
      <c r="P1364" s="102"/>
      <c r="Q1364" s="102"/>
      <c r="R1364" s="102"/>
      <c r="S1364" s="102"/>
      <c r="T1364" s="102"/>
      <c r="U1364" s="102"/>
      <c r="V1364" s="102"/>
      <c r="W1364" s="102"/>
      <c r="X1364" s="102"/>
      <c r="Y1364" s="102"/>
      <c r="Z1364" s="102"/>
      <c r="AA1364" s="102"/>
      <c r="AB1364" s="102"/>
    </row>
    <row r="1365" ht="12.75" customHeight="1">
      <c r="A1365" s="102">
        <v>56.0</v>
      </c>
      <c r="B1365" s="103"/>
      <c r="C1365" s="102" t="s">
        <v>82</v>
      </c>
      <c r="D1365" s="102"/>
      <c r="E1365" s="102" t="s">
        <v>6859</v>
      </c>
      <c r="F1365" s="102">
        <v>3300.0</v>
      </c>
      <c r="G1365" s="102">
        <v>70.0</v>
      </c>
      <c r="H1365" s="102"/>
      <c r="I1365" s="102"/>
      <c r="J1365" s="102"/>
      <c r="K1365" s="102"/>
      <c r="L1365" s="102"/>
      <c r="M1365" s="102"/>
      <c r="N1365" s="102"/>
      <c r="O1365" s="102"/>
      <c r="P1365" s="102"/>
      <c r="Q1365" s="102"/>
      <c r="R1365" s="102"/>
      <c r="S1365" s="102"/>
      <c r="T1365" s="102"/>
      <c r="U1365" s="102"/>
      <c r="V1365" s="102"/>
      <c r="W1365" s="102"/>
      <c r="X1365" s="102"/>
      <c r="Y1365" s="102"/>
      <c r="Z1365" s="102"/>
      <c r="AA1365" s="102"/>
      <c r="AB1365" s="102"/>
    </row>
    <row r="1366" ht="12.75" customHeight="1">
      <c r="A1366" s="102">
        <v>57.0</v>
      </c>
      <c r="B1366" s="103"/>
      <c r="C1366" s="102" t="s">
        <v>82</v>
      </c>
      <c r="D1366" s="102"/>
      <c r="E1366" s="102" t="s">
        <v>6859</v>
      </c>
      <c r="F1366" s="102">
        <v>4700.0</v>
      </c>
      <c r="G1366" s="102">
        <v>75.0</v>
      </c>
      <c r="H1366" s="102"/>
      <c r="I1366" s="102"/>
      <c r="J1366" s="102"/>
      <c r="K1366" s="102"/>
      <c r="L1366" s="102"/>
      <c r="M1366" s="102"/>
      <c r="N1366" s="102"/>
      <c r="O1366" s="102"/>
      <c r="P1366" s="102"/>
      <c r="Q1366" s="102"/>
      <c r="R1366" s="102"/>
      <c r="S1366" s="102"/>
      <c r="T1366" s="102"/>
      <c r="U1366" s="102"/>
      <c r="V1366" s="102"/>
      <c r="W1366" s="102"/>
      <c r="X1366" s="102"/>
      <c r="Y1366" s="102"/>
      <c r="Z1366" s="102"/>
      <c r="AA1366" s="102"/>
      <c r="AB1366" s="102"/>
    </row>
    <row r="1367" ht="12.75" customHeight="1">
      <c r="A1367" s="102">
        <v>58.0</v>
      </c>
      <c r="B1367" s="103"/>
      <c r="C1367" s="102" t="s">
        <v>82</v>
      </c>
      <c r="D1367" s="102"/>
      <c r="E1367" s="102" t="s">
        <v>6859</v>
      </c>
      <c r="F1367" s="102">
        <v>4600.0</v>
      </c>
      <c r="G1367" s="102">
        <v>77.0</v>
      </c>
      <c r="H1367" s="102"/>
      <c r="I1367" s="102"/>
      <c r="J1367" s="102"/>
      <c r="K1367" s="102"/>
      <c r="L1367" s="102"/>
      <c r="M1367" s="102"/>
      <c r="N1367" s="102"/>
      <c r="O1367" s="102"/>
      <c r="P1367" s="102"/>
      <c r="Q1367" s="102"/>
      <c r="R1367" s="102"/>
      <c r="S1367" s="102"/>
      <c r="T1367" s="102"/>
      <c r="U1367" s="102"/>
      <c r="V1367" s="102"/>
      <c r="W1367" s="102"/>
      <c r="X1367" s="102"/>
      <c r="Y1367" s="102"/>
      <c r="Z1367" s="102"/>
      <c r="AA1367" s="102"/>
      <c r="AB1367" s="102"/>
    </row>
    <row r="1368" ht="12.75" customHeight="1">
      <c r="A1368" s="102">
        <v>59.0</v>
      </c>
      <c r="B1368" s="103"/>
      <c r="C1368" s="102" t="s">
        <v>82</v>
      </c>
      <c r="D1368" s="102"/>
      <c r="E1368" s="102" t="s">
        <v>6859</v>
      </c>
      <c r="F1368" s="102">
        <v>3900.0</v>
      </c>
      <c r="G1368" s="102">
        <v>71.0</v>
      </c>
      <c r="H1368" s="102"/>
      <c r="I1368" s="102"/>
      <c r="J1368" s="102"/>
      <c r="K1368" s="102"/>
      <c r="L1368" s="102"/>
      <c r="M1368" s="102"/>
      <c r="N1368" s="102"/>
      <c r="O1368" s="102"/>
      <c r="P1368" s="102"/>
      <c r="Q1368" s="102"/>
      <c r="R1368" s="102"/>
      <c r="S1368" s="102"/>
      <c r="T1368" s="102"/>
      <c r="U1368" s="102"/>
      <c r="V1368" s="102"/>
      <c r="W1368" s="102"/>
      <c r="X1368" s="102"/>
      <c r="Y1368" s="102"/>
      <c r="Z1368" s="102"/>
      <c r="AA1368" s="102"/>
      <c r="AB1368" s="102"/>
    </row>
    <row r="1369" ht="12.75" customHeight="1">
      <c r="A1369" s="102">
        <v>60.0</v>
      </c>
      <c r="B1369" s="103"/>
      <c r="C1369" s="102" t="s">
        <v>82</v>
      </c>
      <c r="D1369" s="102"/>
      <c r="E1369" s="102" t="s">
        <v>6859</v>
      </c>
      <c r="F1369" s="102">
        <v>3900.0</v>
      </c>
      <c r="G1369" s="102">
        <v>72.0</v>
      </c>
      <c r="H1369" s="102"/>
      <c r="I1369" s="102"/>
      <c r="J1369" s="102"/>
      <c r="K1369" s="102"/>
      <c r="L1369" s="102"/>
      <c r="M1369" s="102"/>
      <c r="N1369" s="102"/>
      <c r="O1369" s="102"/>
      <c r="P1369" s="102"/>
      <c r="Q1369" s="102"/>
      <c r="R1369" s="102"/>
      <c r="S1369" s="102"/>
      <c r="T1369" s="102"/>
      <c r="U1369" s="102"/>
      <c r="V1369" s="102"/>
      <c r="W1369" s="102"/>
      <c r="X1369" s="102"/>
      <c r="Y1369" s="102"/>
      <c r="Z1369" s="102"/>
      <c r="AA1369" s="102"/>
      <c r="AB1369" s="102"/>
    </row>
    <row r="1370" ht="12.75" customHeight="1">
      <c r="A1370" s="102">
        <v>61.0</v>
      </c>
      <c r="B1370" s="103"/>
      <c r="C1370" s="102" t="s">
        <v>82</v>
      </c>
      <c r="D1370" s="102"/>
      <c r="E1370" s="102" t="s">
        <v>6859</v>
      </c>
      <c r="F1370" s="102">
        <v>4600.0</v>
      </c>
      <c r="G1370" s="102">
        <v>74.0</v>
      </c>
      <c r="H1370" s="102"/>
      <c r="I1370" s="102"/>
      <c r="J1370" s="102"/>
      <c r="K1370" s="102"/>
      <c r="L1370" s="102"/>
      <c r="M1370" s="102"/>
      <c r="N1370" s="102"/>
      <c r="O1370" s="102"/>
      <c r="P1370" s="102"/>
      <c r="Q1370" s="102"/>
      <c r="R1370" s="102"/>
      <c r="S1370" s="102"/>
      <c r="T1370" s="102"/>
      <c r="U1370" s="102"/>
      <c r="V1370" s="102"/>
      <c r="W1370" s="102"/>
      <c r="X1370" s="102"/>
      <c r="Y1370" s="102"/>
      <c r="Z1370" s="102"/>
      <c r="AA1370" s="102"/>
      <c r="AB1370" s="102"/>
    </row>
    <row r="1371" ht="12.75" customHeight="1">
      <c r="A1371" s="102">
        <v>62.0</v>
      </c>
      <c r="B1371" s="103"/>
      <c r="C1371" s="102" t="s">
        <v>82</v>
      </c>
      <c r="D1371" s="102"/>
      <c r="E1371" s="102" t="s">
        <v>6859</v>
      </c>
      <c r="F1371" s="102">
        <v>4800.0</v>
      </c>
      <c r="G1371" s="102">
        <v>78.0</v>
      </c>
      <c r="H1371" s="102"/>
      <c r="I1371" s="102"/>
      <c r="J1371" s="102"/>
      <c r="K1371" s="102"/>
      <c r="L1371" s="102"/>
      <c r="M1371" s="102"/>
      <c r="N1371" s="102"/>
      <c r="O1371" s="102"/>
      <c r="P1371" s="102"/>
      <c r="Q1371" s="102"/>
      <c r="R1371" s="102"/>
      <c r="S1371" s="102"/>
      <c r="T1371" s="102"/>
      <c r="U1371" s="102"/>
      <c r="V1371" s="102"/>
      <c r="W1371" s="102"/>
      <c r="X1371" s="102"/>
      <c r="Y1371" s="102"/>
      <c r="Z1371" s="102"/>
      <c r="AA1371" s="102"/>
      <c r="AB1371" s="102"/>
    </row>
    <row r="1372" ht="12.75" customHeight="1">
      <c r="A1372" s="102">
        <v>63.0</v>
      </c>
      <c r="B1372" s="103"/>
      <c r="C1372" s="102" t="s">
        <v>82</v>
      </c>
      <c r="D1372" s="102"/>
      <c r="E1372" s="102" t="s">
        <v>6859</v>
      </c>
      <c r="F1372" s="102">
        <v>4100.0</v>
      </c>
      <c r="G1372" s="102">
        <v>75.0</v>
      </c>
      <c r="H1372" s="102" t="s">
        <v>6860</v>
      </c>
      <c r="I1372" s="102"/>
      <c r="J1372" s="102"/>
      <c r="K1372" s="102"/>
      <c r="L1372" s="102"/>
      <c r="M1372" s="102"/>
      <c r="N1372" s="102"/>
      <c r="O1372" s="102"/>
      <c r="P1372" s="102"/>
      <c r="Q1372" s="102"/>
      <c r="R1372" s="102"/>
      <c r="S1372" s="102"/>
      <c r="T1372" s="102"/>
      <c r="U1372" s="102"/>
      <c r="V1372" s="102"/>
      <c r="W1372" s="102"/>
      <c r="X1372" s="102"/>
      <c r="Y1372" s="102"/>
      <c r="Z1372" s="102"/>
      <c r="AA1372" s="102"/>
      <c r="AB1372" s="102"/>
    </row>
    <row r="1373" ht="12.75" customHeight="1">
      <c r="A1373" s="102">
        <v>64.0</v>
      </c>
      <c r="B1373" s="103"/>
      <c r="C1373" s="102" t="s">
        <v>82</v>
      </c>
      <c r="D1373" s="102"/>
      <c r="E1373" s="102" t="s">
        <v>6859</v>
      </c>
      <c r="F1373" s="102">
        <v>3600.0</v>
      </c>
      <c r="G1373" s="102">
        <v>71.0</v>
      </c>
      <c r="H1373" s="102"/>
      <c r="I1373" s="102"/>
      <c r="J1373" s="102"/>
      <c r="K1373" s="102"/>
      <c r="L1373" s="102"/>
      <c r="M1373" s="102"/>
      <c r="N1373" s="102"/>
      <c r="O1373" s="102"/>
      <c r="P1373" s="102"/>
      <c r="Q1373" s="102"/>
      <c r="R1373" s="102"/>
      <c r="S1373" s="102"/>
      <c r="T1373" s="102"/>
      <c r="U1373" s="102"/>
      <c r="V1373" s="102"/>
      <c r="W1373" s="102"/>
      <c r="X1373" s="102"/>
      <c r="Y1373" s="102"/>
      <c r="Z1373" s="102"/>
      <c r="AA1373" s="102"/>
      <c r="AB1373" s="102"/>
    </row>
    <row r="1374" ht="12.75" customHeight="1">
      <c r="A1374" s="102">
        <v>65.0</v>
      </c>
      <c r="B1374" s="103"/>
      <c r="C1374" s="102" t="s">
        <v>82</v>
      </c>
      <c r="D1374" s="102"/>
      <c r="E1374" s="102" t="s">
        <v>6859</v>
      </c>
      <c r="F1374" s="102">
        <v>4600.0</v>
      </c>
      <c r="G1374" s="102">
        <v>75.0</v>
      </c>
      <c r="H1374" s="102"/>
      <c r="I1374" s="102"/>
      <c r="J1374" s="102"/>
      <c r="K1374" s="102"/>
      <c r="L1374" s="102"/>
      <c r="M1374" s="102"/>
      <c r="N1374" s="102"/>
      <c r="O1374" s="102"/>
      <c r="P1374" s="102"/>
      <c r="Q1374" s="102"/>
      <c r="R1374" s="102"/>
      <c r="S1374" s="102"/>
      <c r="T1374" s="102"/>
      <c r="U1374" s="102"/>
      <c r="V1374" s="102"/>
      <c r="W1374" s="102"/>
      <c r="X1374" s="102"/>
      <c r="Y1374" s="102"/>
      <c r="Z1374" s="102"/>
      <c r="AA1374" s="102"/>
      <c r="AB1374" s="102"/>
    </row>
    <row r="1375" ht="12.75" customHeight="1">
      <c r="A1375" s="102">
        <v>66.0</v>
      </c>
      <c r="B1375" s="103"/>
      <c r="C1375" s="102" t="s">
        <v>82</v>
      </c>
      <c r="D1375" s="102"/>
      <c r="E1375" s="102" t="s">
        <v>6859</v>
      </c>
      <c r="F1375" s="102">
        <v>4400.0</v>
      </c>
      <c r="G1375" s="102">
        <v>73.0</v>
      </c>
      <c r="H1375" s="102"/>
      <c r="I1375" s="102"/>
      <c r="J1375" s="102"/>
      <c r="K1375" s="102"/>
      <c r="L1375" s="102"/>
      <c r="M1375" s="102"/>
      <c r="N1375" s="102"/>
      <c r="O1375" s="102"/>
      <c r="P1375" s="102"/>
      <c r="Q1375" s="102"/>
      <c r="R1375" s="102"/>
      <c r="S1375" s="102"/>
      <c r="T1375" s="102"/>
      <c r="U1375" s="102"/>
      <c r="V1375" s="102"/>
      <c r="W1375" s="102"/>
      <c r="X1375" s="102"/>
      <c r="Y1375" s="102"/>
      <c r="Z1375" s="102"/>
      <c r="AA1375" s="102"/>
      <c r="AB1375" s="102"/>
    </row>
    <row r="1376" ht="12.75" customHeight="1">
      <c r="A1376" s="102">
        <v>67.0</v>
      </c>
      <c r="B1376" s="103"/>
      <c r="C1376" s="102" t="s">
        <v>82</v>
      </c>
      <c r="D1376" s="102"/>
      <c r="E1376" s="102" t="s">
        <v>6859</v>
      </c>
      <c r="F1376" s="102">
        <v>3700.0</v>
      </c>
      <c r="G1376" s="102">
        <v>72.0</v>
      </c>
      <c r="H1376" s="102"/>
      <c r="I1376" s="102"/>
      <c r="J1376" s="102"/>
      <c r="K1376" s="102"/>
      <c r="L1376" s="102"/>
      <c r="M1376" s="102"/>
      <c r="N1376" s="102"/>
      <c r="O1376" s="102"/>
      <c r="P1376" s="102"/>
      <c r="Q1376" s="102"/>
      <c r="R1376" s="102"/>
      <c r="S1376" s="102"/>
      <c r="T1376" s="102"/>
      <c r="U1376" s="102"/>
      <c r="V1376" s="102"/>
      <c r="W1376" s="102"/>
      <c r="X1376" s="102"/>
      <c r="Y1376" s="102"/>
      <c r="Z1376" s="102"/>
      <c r="AA1376" s="102"/>
      <c r="AB1376" s="102"/>
    </row>
    <row r="1377" ht="12.75" customHeight="1">
      <c r="A1377" s="102">
        <v>68.0</v>
      </c>
      <c r="B1377" s="103"/>
      <c r="C1377" s="102" t="s">
        <v>82</v>
      </c>
      <c r="D1377" s="102"/>
      <c r="E1377" s="102" t="s">
        <v>6859</v>
      </c>
      <c r="F1377" s="102">
        <v>3600.0</v>
      </c>
      <c r="G1377" s="102">
        <v>72.0</v>
      </c>
      <c r="H1377" s="102"/>
      <c r="I1377" s="102"/>
      <c r="J1377" s="102"/>
      <c r="K1377" s="102"/>
      <c r="L1377" s="102"/>
      <c r="M1377" s="102"/>
      <c r="N1377" s="102"/>
      <c r="O1377" s="102"/>
      <c r="P1377" s="102"/>
      <c r="Q1377" s="102"/>
      <c r="R1377" s="102"/>
      <c r="S1377" s="102"/>
      <c r="T1377" s="102"/>
      <c r="U1377" s="102"/>
      <c r="V1377" s="102"/>
      <c r="W1377" s="102"/>
      <c r="X1377" s="102"/>
      <c r="Y1377" s="102"/>
      <c r="Z1377" s="102"/>
      <c r="AA1377" s="102"/>
      <c r="AB1377" s="102"/>
    </row>
    <row r="1378" ht="12.75" customHeight="1">
      <c r="A1378" s="102">
        <v>69.0</v>
      </c>
      <c r="B1378" s="103"/>
      <c r="C1378" s="102" t="s">
        <v>82</v>
      </c>
      <c r="D1378" s="102"/>
      <c r="E1378" s="102" t="s">
        <v>6859</v>
      </c>
      <c r="F1378" s="102">
        <v>4400.0</v>
      </c>
      <c r="G1378" s="102">
        <v>74.0</v>
      </c>
      <c r="H1378" s="102"/>
      <c r="I1378" s="102"/>
      <c r="J1378" s="102"/>
      <c r="K1378" s="102"/>
      <c r="L1378" s="102"/>
      <c r="M1378" s="102"/>
      <c r="N1378" s="102"/>
      <c r="O1378" s="102"/>
      <c r="P1378" s="102"/>
      <c r="Q1378" s="102"/>
      <c r="R1378" s="102"/>
      <c r="S1378" s="102"/>
      <c r="T1378" s="102"/>
      <c r="U1378" s="102"/>
      <c r="V1378" s="102"/>
      <c r="W1378" s="102"/>
      <c r="X1378" s="102"/>
      <c r="Y1378" s="102"/>
      <c r="Z1378" s="102"/>
      <c r="AA1378" s="102"/>
      <c r="AB1378" s="102"/>
    </row>
    <row r="1379" ht="12.75" customHeight="1">
      <c r="A1379" s="102">
        <v>70.0</v>
      </c>
      <c r="B1379" s="103"/>
      <c r="C1379" s="102" t="s">
        <v>82</v>
      </c>
      <c r="D1379" s="102"/>
      <c r="E1379" s="102" t="s">
        <v>6859</v>
      </c>
      <c r="F1379" s="102">
        <v>5100.0</v>
      </c>
      <c r="G1379" s="102">
        <v>78.0</v>
      </c>
      <c r="H1379" s="102"/>
      <c r="I1379" s="102"/>
      <c r="J1379" s="102"/>
      <c r="K1379" s="102"/>
      <c r="L1379" s="102"/>
      <c r="M1379" s="102"/>
      <c r="N1379" s="102"/>
      <c r="O1379" s="102"/>
      <c r="P1379" s="102"/>
      <c r="Q1379" s="102"/>
      <c r="R1379" s="102"/>
      <c r="S1379" s="102"/>
      <c r="T1379" s="102"/>
      <c r="U1379" s="102"/>
      <c r="V1379" s="102"/>
      <c r="W1379" s="102"/>
      <c r="X1379" s="102"/>
      <c r="Y1379" s="102"/>
      <c r="Z1379" s="102"/>
      <c r="AA1379" s="102"/>
      <c r="AB1379" s="102"/>
    </row>
    <row r="1380" ht="12.75" customHeight="1">
      <c r="A1380" s="102">
        <v>71.0</v>
      </c>
      <c r="B1380" s="103"/>
      <c r="C1380" s="102" t="s">
        <v>82</v>
      </c>
      <c r="D1380" s="102"/>
      <c r="E1380" s="102" t="s">
        <v>6859</v>
      </c>
      <c r="F1380" s="102">
        <v>4600.0</v>
      </c>
      <c r="G1380" s="102">
        <v>75.0</v>
      </c>
      <c r="H1380" s="102"/>
      <c r="I1380" s="102"/>
      <c r="J1380" s="102"/>
      <c r="K1380" s="102"/>
      <c r="L1380" s="102"/>
      <c r="M1380" s="102"/>
      <c r="N1380" s="102"/>
      <c r="O1380" s="102"/>
      <c r="P1380" s="102"/>
      <c r="Q1380" s="102"/>
      <c r="R1380" s="102"/>
      <c r="S1380" s="102"/>
      <c r="T1380" s="102"/>
      <c r="U1380" s="102"/>
      <c r="V1380" s="102"/>
      <c r="W1380" s="102"/>
      <c r="X1380" s="102"/>
      <c r="Y1380" s="102"/>
      <c r="Z1380" s="102"/>
      <c r="AA1380" s="102"/>
      <c r="AB1380" s="102"/>
    </row>
    <row r="1381" ht="12.75" customHeight="1">
      <c r="A1381" s="102">
        <v>72.0</v>
      </c>
      <c r="B1381" s="103"/>
      <c r="C1381" s="102" t="s">
        <v>82</v>
      </c>
      <c r="D1381" s="102"/>
      <c r="E1381" s="102" t="s">
        <v>6859</v>
      </c>
      <c r="F1381" s="102">
        <v>5100.0</v>
      </c>
      <c r="G1381" s="102">
        <v>78.0</v>
      </c>
      <c r="H1381" s="102"/>
      <c r="I1381" s="102"/>
      <c r="J1381" s="102"/>
      <c r="K1381" s="102"/>
      <c r="L1381" s="102"/>
      <c r="M1381" s="102"/>
      <c r="N1381" s="102"/>
      <c r="O1381" s="102"/>
      <c r="P1381" s="102"/>
      <c r="Q1381" s="102"/>
      <c r="R1381" s="102"/>
      <c r="S1381" s="102"/>
      <c r="T1381" s="102"/>
      <c r="U1381" s="102"/>
      <c r="V1381" s="102"/>
      <c r="W1381" s="102"/>
      <c r="X1381" s="102"/>
      <c r="Y1381" s="102"/>
      <c r="Z1381" s="102"/>
      <c r="AA1381" s="102"/>
      <c r="AB1381" s="102"/>
    </row>
    <row r="1382" ht="12.75" customHeight="1">
      <c r="A1382" s="102">
        <v>73.0</v>
      </c>
      <c r="B1382" s="103"/>
      <c r="C1382" s="102" t="s">
        <v>82</v>
      </c>
      <c r="D1382" s="102"/>
      <c r="E1382" s="102" t="s">
        <v>6859</v>
      </c>
      <c r="F1382" s="102">
        <v>3800.0</v>
      </c>
      <c r="G1382" s="102">
        <v>73.0</v>
      </c>
      <c r="H1382" s="102"/>
      <c r="I1382" s="102"/>
      <c r="J1382" s="102"/>
      <c r="K1382" s="102"/>
      <c r="L1382" s="102"/>
      <c r="M1382" s="102"/>
      <c r="N1382" s="102"/>
      <c r="O1382" s="102"/>
      <c r="P1382" s="102"/>
      <c r="Q1382" s="102"/>
      <c r="R1382" s="102"/>
      <c r="S1382" s="102"/>
      <c r="T1382" s="102"/>
      <c r="U1382" s="102"/>
      <c r="V1382" s="102"/>
      <c r="W1382" s="102"/>
      <c r="X1382" s="102"/>
      <c r="Y1382" s="102"/>
      <c r="Z1382" s="102"/>
      <c r="AA1382" s="102"/>
      <c r="AB1382" s="102"/>
    </row>
    <row r="1383" ht="12.75" customHeight="1">
      <c r="A1383" s="102">
        <v>74.0</v>
      </c>
      <c r="B1383" s="103"/>
      <c r="C1383" s="102" t="s">
        <v>82</v>
      </c>
      <c r="D1383" s="102"/>
      <c r="E1383" s="102" t="s">
        <v>6859</v>
      </c>
      <c r="F1383" s="102">
        <v>3700.0</v>
      </c>
      <c r="G1383" s="102">
        <v>73.0</v>
      </c>
      <c r="H1383" s="102"/>
      <c r="I1383" s="102"/>
      <c r="J1383" s="102"/>
      <c r="K1383" s="102"/>
      <c r="L1383" s="102"/>
      <c r="M1383" s="102"/>
      <c r="N1383" s="102"/>
      <c r="O1383" s="102"/>
      <c r="P1383" s="102"/>
      <c r="Q1383" s="102"/>
      <c r="R1383" s="102"/>
      <c r="S1383" s="102"/>
      <c r="T1383" s="102"/>
      <c r="U1383" s="102"/>
      <c r="V1383" s="102"/>
      <c r="W1383" s="102"/>
      <c r="X1383" s="102"/>
      <c r="Y1383" s="102"/>
      <c r="Z1383" s="102"/>
      <c r="AA1383" s="102"/>
      <c r="AB1383" s="102"/>
    </row>
    <row r="1384" ht="12.75" customHeight="1">
      <c r="A1384" s="102">
        <v>75.0</v>
      </c>
      <c r="B1384" s="103"/>
      <c r="C1384" s="102" t="s">
        <v>82</v>
      </c>
      <c r="D1384" s="102"/>
      <c r="E1384" s="102" t="s">
        <v>6859</v>
      </c>
      <c r="F1384" s="102">
        <v>3300.0</v>
      </c>
      <c r="G1384" s="102">
        <v>71.0</v>
      </c>
      <c r="H1384" s="102"/>
      <c r="I1384" s="102"/>
      <c r="J1384" s="102"/>
      <c r="K1384" s="102"/>
      <c r="L1384" s="102"/>
      <c r="M1384" s="102"/>
      <c r="N1384" s="102"/>
      <c r="O1384" s="102"/>
      <c r="P1384" s="102"/>
      <c r="Q1384" s="102"/>
      <c r="R1384" s="102"/>
      <c r="S1384" s="102"/>
      <c r="T1384" s="102"/>
      <c r="U1384" s="102"/>
      <c r="V1384" s="102"/>
      <c r="W1384" s="102"/>
      <c r="X1384" s="102"/>
      <c r="Y1384" s="102"/>
      <c r="Z1384" s="102"/>
      <c r="AA1384" s="102"/>
      <c r="AB1384" s="102"/>
    </row>
    <row r="1385" ht="12.75" customHeight="1">
      <c r="A1385" s="102">
        <v>76.0</v>
      </c>
      <c r="B1385" s="103"/>
      <c r="C1385" s="102" t="s">
        <v>82</v>
      </c>
      <c r="D1385" s="102"/>
      <c r="E1385" s="102" t="s">
        <v>6859</v>
      </c>
      <c r="F1385" s="102">
        <v>4000.0</v>
      </c>
      <c r="G1385" s="102">
        <v>75.0</v>
      </c>
      <c r="H1385" s="102"/>
      <c r="I1385" s="102"/>
      <c r="J1385" s="102"/>
      <c r="K1385" s="102"/>
      <c r="L1385" s="102"/>
      <c r="M1385" s="102"/>
      <c r="N1385" s="102"/>
      <c r="O1385" s="102"/>
      <c r="P1385" s="102"/>
      <c r="Q1385" s="102"/>
      <c r="R1385" s="102"/>
      <c r="S1385" s="102"/>
      <c r="T1385" s="102"/>
      <c r="U1385" s="102"/>
      <c r="V1385" s="102"/>
      <c r="W1385" s="102"/>
      <c r="X1385" s="102"/>
      <c r="Y1385" s="102"/>
      <c r="Z1385" s="102"/>
      <c r="AA1385" s="102"/>
      <c r="AB1385" s="102"/>
    </row>
    <row r="1386" ht="12.75" customHeight="1">
      <c r="A1386" s="102">
        <v>77.0</v>
      </c>
      <c r="B1386" s="103"/>
      <c r="C1386" s="102" t="s">
        <v>82</v>
      </c>
      <c r="D1386" s="102"/>
      <c r="E1386" s="102" t="s">
        <v>6859</v>
      </c>
      <c r="F1386" s="102">
        <v>3500.0</v>
      </c>
      <c r="G1386" s="102">
        <v>72.0</v>
      </c>
      <c r="H1386" s="102"/>
      <c r="I1386" s="102"/>
      <c r="J1386" s="102"/>
      <c r="K1386" s="102"/>
      <c r="L1386" s="102"/>
      <c r="M1386" s="102"/>
      <c r="N1386" s="102"/>
      <c r="O1386" s="102"/>
      <c r="P1386" s="102"/>
      <c r="Q1386" s="102"/>
      <c r="R1386" s="102"/>
      <c r="S1386" s="102"/>
      <c r="T1386" s="102"/>
      <c r="U1386" s="102"/>
      <c r="V1386" s="102"/>
      <c r="W1386" s="102"/>
      <c r="X1386" s="102"/>
      <c r="Y1386" s="102"/>
      <c r="Z1386" s="102"/>
      <c r="AA1386" s="102"/>
      <c r="AB1386" s="102"/>
    </row>
    <row r="1387" ht="12.75" customHeight="1">
      <c r="A1387" s="102">
        <v>78.0</v>
      </c>
      <c r="B1387" s="103"/>
      <c r="C1387" s="102" t="s">
        <v>82</v>
      </c>
      <c r="D1387" s="102"/>
      <c r="E1387" s="102" t="s">
        <v>6859</v>
      </c>
      <c r="F1387" s="102">
        <v>2900.0</v>
      </c>
      <c r="G1387" s="102">
        <v>66.0</v>
      </c>
      <c r="H1387" s="102"/>
      <c r="I1387" s="102"/>
      <c r="J1387" s="102"/>
      <c r="K1387" s="102"/>
      <c r="L1387" s="102"/>
      <c r="M1387" s="102"/>
      <c r="N1387" s="102"/>
      <c r="O1387" s="102"/>
      <c r="P1387" s="102"/>
      <c r="Q1387" s="102"/>
      <c r="R1387" s="102"/>
      <c r="S1387" s="102"/>
      <c r="T1387" s="102"/>
      <c r="U1387" s="102"/>
      <c r="V1387" s="102"/>
      <c r="W1387" s="102"/>
      <c r="X1387" s="102"/>
      <c r="Y1387" s="102"/>
      <c r="Z1387" s="102"/>
      <c r="AA1387" s="102"/>
      <c r="AB1387" s="102"/>
    </row>
    <row r="1388" ht="12.75" customHeight="1">
      <c r="A1388" s="102">
        <v>79.0</v>
      </c>
      <c r="B1388" s="103"/>
      <c r="C1388" s="102" t="s">
        <v>82</v>
      </c>
      <c r="D1388" s="102"/>
      <c r="E1388" s="102" t="s">
        <v>6859</v>
      </c>
      <c r="F1388" s="102">
        <v>3400.0</v>
      </c>
      <c r="G1388" s="102">
        <v>70.0</v>
      </c>
      <c r="H1388" s="102"/>
      <c r="I1388" s="102"/>
      <c r="J1388" s="102"/>
      <c r="K1388" s="102"/>
      <c r="L1388" s="102"/>
      <c r="M1388" s="102"/>
      <c r="N1388" s="102"/>
      <c r="O1388" s="102"/>
      <c r="P1388" s="102"/>
      <c r="Q1388" s="102"/>
      <c r="R1388" s="102"/>
      <c r="S1388" s="102"/>
      <c r="T1388" s="102"/>
      <c r="U1388" s="102"/>
      <c r="V1388" s="102"/>
      <c r="W1388" s="102"/>
      <c r="X1388" s="102"/>
      <c r="Y1388" s="102"/>
      <c r="Z1388" s="102"/>
      <c r="AA1388" s="102"/>
      <c r="AB1388" s="102"/>
    </row>
    <row r="1389" ht="12.75" customHeight="1">
      <c r="A1389" s="102">
        <v>80.0</v>
      </c>
      <c r="B1389" s="103"/>
      <c r="C1389" s="102" t="s">
        <v>82</v>
      </c>
      <c r="D1389" s="102"/>
      <c r="E1389" s="102" t="s">
        <v>6859</v>
      </c>
      <c r="F1389" s="102">
        <v>4300.0</v>
      </c>
      <c r="G1389" s="102">
        <v>77.0</v>
      </c>
      <c r="H1389" s="102"/>
      <c r="I1389" s="102"/>
      <c r="J1389" s="102"/>
      <c r="K1389" s="102"/>
      <c r="L1389" s="102"/>
      <c r="M1389" s="102"/>
      <c r="N1389" s="102"/>
      <c r="O1389" s="102"/>
      <c r="P1389" s="102"/>
      <c r="Q1389" s="102"/>
      <c r="R1389" s="102"/>
      <c r="S1389" s="102"/>
      <c r="T1389" s="102"/>
      <c r="U1389" s="102"/>
      <c r="V1389" s="102"/>
      <c r="W1389" s="102"/>
      <c r="X1389" s="102"/>
      <c r="Y1389" s="102"/>
      <c r="Z1389" s="102"/>
      <c r="AA1389" s="102"/>
      <c r="AB1389" s="102"/>
    </row>
    <row r="1390" ht="12.75" customHeight="1">
      <c r="A1390" s="102">
        <v>81.0</v>
      </c>
      <c r="B1390" s="103"/>
      <c r="C1390" s="102" t="s">
        <v>82</v>
      </c>
      <c r="D1390" s="102"/>
      <c r="E1390" s="102" t="s">
        <v>6859</v>
      </c>
      <c r="F1390" s="102">
        <v>4000.0</v>
      </c>
      <c r="G1390" s="102">
        <v>74.0</v>
      </c>
      <c r="H1390" s="102"/>
      <c r="I1390" s="102"/>
      <c r="J1390" s="102"/>
      <c r="K1390" s="102"/>
      <c r="L1390" s="102"/>
      <c r="M1390" s="102"/>
      <c r="N1390" s="102"/>
      <c r="O1390" s="102"/>
      <c r="P1390" s="102"/>
      <c r="Q1390" s="102"/>
      <c r="R1390" s="102"/>
      <c r="S1390" s="102"/>
      <c r="T1390" s="102"/>
      <c r="U1390" s="102"/>
      <c r="V1390" s="102"/>
      <c r="W1390" s="102"/>
      <c r="X1390" s="102"/>
      <c r="Y1390" s="102"/>
      <c r="Z1390" s="102"/>
      <c r="AA1390" s="102"/>
      <c r="AB1390" s="102"/>
    </row>
    <row r="1391" ht="12.75" customHeight="1">
      <c r="A1391" s="102">
        <v>82.0</v>
      </c>
      <c r="B1391" s="103"/>
      <c r="C1391" s="102" t="s">
        <v>82</v>
      </c>
      <c r="D1391" s="102"/>
      <c r="E1391" s="102" t="s">
        <v>6859</v>
      </c>
      <c r="F1391" s="102">
        <v>4500.0</v>
      </c>
      <c r="G1391" s="102">
        <v>77.0</v>
      </c>
      <c r="H1391" s="102"/>
      <c r="I1391" s="102"/>
      <c r="J1391" s="102"/>
      <c r="K1391" s="102"/>
      <c r="L1391" s="102"/>
      <c r="M1391" s="102"/>
      <c r="N1391" s="102"/>
      <c r="O1391" s="102"/>
      <c r="P1391" s="102"/>
      <c r="Q1391" s="102"/>
      <c r="R1391" s="102"/>
      <c r="S1391" s="102"/>
      <c r="T1391" s="102"/>
      <c r="U1391" s="102"/>
      <c r="V1391" s="102"/>
      <c r="W1391" s="102"/>
      <c r="X1391" s="102"/>
      <c r="Y1391" s="102"/>
      <c r="Z1391" s="102"/>
      <c r="AA1391" s="102"/>
      <c r="AB1391" s="102"/>
    </row>
    <row r="1392" ht="12.75" customHeight="1">
      <c r="A1392" s="102">
        <v>83.0</v>
      </c>
      <c r="B1392" s="103"/>
      <c r="C1392" s="102" t="s">
        <v>82</v>
      </c>
      <c r="D1392" s="102"/>
      <c r="E1392" s="102" t="s">
        <v>6859</v>
      </c>
      <c r="F1392" s="102">
        <v>4400.0</v>
      </c>
      <c r="G1392" s="102">
        <v>73.0</v>
      </c>
      <c r="H1392" s="102"/>
      <c r="I1392" s="102"/>
      <c r="J1392" s="102"/>
      <c r="K1392" s="102"/>
      <c r="L1392" s="102"/>
      <c r="M1392" s="102"/>
      <c r="N1392" s="102"/>
      <c r="O1392" s="102"/>
      <c r="P1392" s="102"/>
      <c r="Q1392" s="102"/>
      <c r="R1392" s="102"/>
      <c r="S1392" s="102"/>
      <c r="T1392" s="102"/>
      <c r="U1392" s="102"/>
      <c r="V1392" s="102"/>
      <c r="W1392" s="102"/>
      <c r="X1392" s="102"/>
      <c r="Y1392" s="102"/>
      <c r="Z1392" s="102"/>
      <c r="AA1392" s="102"/>
      <c r="AB1392" s="102"/>
    </row>
    <row r="1393" ht="12.75" customHeight="1">
      <c r="A1393" s="102">
        <v>84.0</v>
      </c>
      <c r="B1393" s="103"/>
      <c r="C1393" s="102" t="s">
        <v>82</v>
      </c>
      <c r="D1393" s="102"/>
      <c r="E1393" s="102" t="s">
        <v>6859</v>
      </c>
      <c r="F1393" s="102">
        <v>3800.0</v>
      </c>
      <c r="G1393" s="102">
        <v>74.0</v>
      </c>
      <c r="H1393" s="102"/>
      <c r="I1393" s="102"/>
      <c r="J1393" s="102"/>
      <c r="K1393" s="102"/>
      <c r="L1393" s="102"/>
      <c r="M1393" s="102"/>
      <c r="N1393" s="102"/>
      <c r="O1393" s="102"/>
      <c r="P1393" s="102"/>
      <c r="Q1393" s="102"/>
      <c r="R1393" s="102"/>
      <c r="S1393" s="102"/>
      <c r="T1393" s="102"/>
      <c r="U1393" s="102"/>
      <c r="V1393" s="102"/>
      <c r="W1393" s="102"/>
      <c r="X1393" s="102"/>
      <c r="Y1393" s="102"/>
      <c r="Z1393" s="102"/>
      <c r="AA1393" s="102"/>
      <c r="AB1393" s="102"/>
    </row>
    <row r="1394" ht="12.75" customHeight="1">
      <c r="A1394" s="102">
        <v>85.0</v>
      </c>
      <c r="B1394" s="103"/>
      <c r="C1394" s="102" t="s">
        <v>82</v>
      </c>
      <c r="D1394" s="102"/>
      <c r="E1394" s="102" t="s">
        <v>6859</v>
      </c>
      <c r="F1394" s="102">
        <v>3900.0</v>
      </c>
      <c r="G1394" s="102">
        <v>69.0</v>
      </c>
      <c r="H1394" s="102"/>
      <c r="I1394" s="102"/>
      <c r="J1394" s="102"/>
      <c r="K1394" s="102"/>
      <c r="L1394" s="102"/>
      <c r="M1394" s="102"/>
      <c r="N1394" s="102"/>
      <c r="O1394" s="102"/>
      <c r="P1394" s="102"/>
      <c r="Q1394" s="102"/>
      <c r="R1394" s="102"/>
      <c r="S1394" s="102"/>
      <c r="T1394" s="102"/>
      <c r="U1394" s="102"/>
      <c r="V1394" s="102"/>
      <c r="W1394" s="102"/>
      <c r="X1394" s="102"/>
      <c r="Y1394" s="102"/>
      <c r="Z1394" s="102"/>
      <c r="AA1394" s="102"/>
      <c r="AB1394" s="102"/>
    </row>
    <row r="1395" ht="12.75" customHeight="1">
      <c r="A1395" s="102">
        <v>86.0</v>
      </c>
      <c r="B1395" s="103"/>
      <c r="C1395" s="102" t="s">
        <v>82</v>
      </c>
      <c r="D1395" s="102"/>
      <c r="E1395" s="102" t="s">
        <v>6859</v>
      </c>
      <c r="F1395" s="102">
        <v>3800.0</v>
      </c>
      <c r="G1395" s="102">
        <v>74.0</v>
      </c>
      <c r="H1395" s="102"/>
      <c r="I1395" s="102"/>
      <c r="J1395" s="102"/>
      <c r="K1395" s="102"/>
      <c r="L1395" s="102"/>
      <c r="M1395" s="102"/>
      <c r="N1395" s="102"/>
      <c r="O1395" s="102"/>
      <c r="P1395" s="102"/>
      <c r="Q1395" s="102"/>
      <c r="R1395" s="102"/>
      <c r="S1395" s="102"/>
      <c r="T1395" s="102"/>
      <c r="U1395" s="102"/>
      <c r="V1395" s="102"/>
      <c r="W1395" s="102"/>
      <c r="X1395" s="102"/>
      <c r="Y1395" s="102"/>
      <c r="Z1395" s="102"/>
      <c r="AA1395" s="102"/>
      <c r="AB1395" s="102"/>
    </row>
    <row r="1396" ht="12.75" customHeight="1">
      <c r="A1396" s="102">
        <v>87.0</v>
      </c>
      <c r="B1396" s="103"/>
      <c r="C1396" s="102" t="s">
        <v>82</v>
      </c>
      <c r="D1396" s="102"/>
      <c r="E1396" s="102" t="s">
        <v>6859</v>
      </c>
      <c r="F1396" s="102">
        <v>5100.0</v>
      </c>
      <c r="G1396" s="102">
        <v>78.0</v>
      </c>
      <c r="H1396" s="102"/>
      <c r="I1396" s="102"/>
      <c r="J1396" s="102"/>
      <c r="K1396" s="102"/>
      <c r="L1396" s="102"/>
      <c r="M1396" s="102"/>
      <c r="N1396" s="102"/>
      <c r="O1396" s="102"/>
      <c r="P1396" s="102"/>
      <c r="Q1396" s="102"/>
      <c r="R1396" s="102"/>
      <c r="S1396" s="102"/>
      <c r="T1396" s="102"/>
      <c r="U1396" s="102"/>
      <c r="V1396" s="102"/>
      <c r="W1396" s="102"/>
      <c r="X1396" s="102"/>
      <c r="Y1396" s="102"/>
      <c r="Z1396" s="102"/>
      <c r="AA1396" s="102"/>
      <c r="AB1396" s="102"/>
    </row>
    <row r="1397" ht="12.75" customHeight="1">
      <c r="A1397" s="102">
        <v>88.0</v>
      </c>
      <c r="B1397" s="103"/>
      <c r="C1397" s="102" t="s">
        <v>82</v>
      </c>
      <c r="D1397" s="102"/>
      <c r="E1397" s="102" t="s">
        <v>6859</v>
      </c>
      <c r="F1397" s="102">
        <v>4800.0</v>
      </c>
      <c r="G1397" s="102">
        <v>78.0</v>
      </c>
      <c r="H1397" s="102"/>
      <c r="I1397" s="102"/>
      <c r="J1397" s="102"/>
      <c r="K1397" s="102"/>
      <c r="L1397" s="102"/>
      <c r="M1397" s="102"/>
      <c r="N1397" s="102"/>
      <c r="O1397" s="102"/>
      <c r="P1397" s="102"/>
      <c r="Q1397" s="102"/>
      <c r="R1397" s="102"/>
      <c r="S1397" s="102"/>
      <c r="T1397" s="102"/>
      <c r="U1397" s="102"/>
      <c r="V1397" s="102"/>
      <c r="W1397" s="102"/>
      <c r="X1397" s="102"/>
      <c r="Y1397" s="102"/>
      <c r="Z1397" s="102"/>
      <c r="AA1397" s="102"/>
      <c r="AB1397" s="102"/>
    </row>
    <row r="1398" ht="12.75" customHeight="1">
      <c r="A1398" s="102">
        <v>89.0</v>
      </c>
      <c r="B1398" s="103"/>
      <c r="C1398" s="102" t="s">
        <v>82</v>
      </c>
      <c r="D1398" s="102"/>
      <c r="E1398" s="102" t="s">
        <v>6859</v>
      </c>
      <c r="F1398" s="102">
        <v>3700.0</v>
      </c>
      <c r="G1398" s="102">
        <v>74.0</v>
      </c>
      <c r="H1398" s="102"/>
      <c r="I1398" s="102"/>
      <c r="J1398" s="102"/>
      <c r="K1398" s="102"/>
      <c r="L1398" s="102"/>
      <c r="M1398" s="102"/>
      <c r="N1398" s="102"/>
      <c r="O1398" s="102"/>
      <c r="P1398" s="102"/>
      <c r="Q1398" s="102"/>
      <c r="R1398" s="102"/>
      <c r="S1398" s="102"/>
      <c r="T1398" s="102"/>
      <c r="U1398" s="102"/>
      <c r="V1398" s="102"/>
      <c r="W1398" s="102"/>
      <c r="X1398" s="102"/>
      <c r="Y1398" s="102"/>
      <c r="Z1398" s="102"/>
      <c r="AA1398" s="102"/>
      <c r="AB1398" s="102"/>
    </row>
    <row r="1399" ht="12.75" customHeight="1">
      <c r="A1399" s="102">
        <v>90.0</v>
      </c>
      <c r="B1399" s="103"/>
      <c r="C1399" s="102" t="s">
        <v>82</v>
      </c>
      <c r="D1399" s="102"/>
      <c r="E1399" s="102" t="s">
        <v>6859</v>
      </c>
      <c r="F1399" s="102">
        <v>4000.0</v>
      </c>
      <c r="G1399" s="102">
        <v>75.0</v>
      </c>
      <c r="H1399" s="102"/>
      <c r="I1399" s="102"/>
      <c r="J1399" s="102"/>
      <c r="K1399" s="102"/>
      <c r="L1399" s="102"/>
      <c r="M1399" s="102"/>
      <c r="N1399" s="102"/>
      <c r="O1399" s="102"/>
      <c r="P1399" s="102"/>
      <c r="Q1399" s="102"/>
      <c r="R1399" s="102"/>
      <c r="S1399" s="102"/>
      <c r="T1399" s="102"/>
      <c r="U1399" s="102"/>
      <c r="V1399" s="102"/>
      <c r="W1399" s="102"/>
      <c r="X1399" s="102"/>
      <c r="Y1399" s="102"/>
      <c r="Z1399" s="102"/>
      <c r="AA1399" s="102"/>
      <c r="AB1399" s="102"/>
    </row>
    <row r="1400" ht="12.75" customHeight="1">
      <c r="A1400" s="102">
        <v>91.0</v>
      </c>
      <c r="B1400" s="103"/>
      <c r="C1400" s="102" t="s">
        <v>82</v>
      </c>
      <c r="D1400" s="102"/>
      <c r="E1400" s="102" t="s">
        <v>6859</v>
      </c>
      <c r="F1400" s="102">
        <v>4000.0</v>
      </c>
      <c r="G1400" s="102">
        <v>70.0</v>
      </c>
      <c r="H1400" s="102"/>
      <c r="I1400" s="102"/>
      <c r="J1400" s="102"/>
      <c r="K1400" s="102"/>
      <c r="L1400" s="102"/>
      <c r="M1400" s="102"/>
      <c r="N1400" s="102"/>
      <c r="O1400" s="102"/>
      <c r="P1400" s="102"/>
      <c r="Q1400" s="102"/>
      <c r="R1400" s="102"/>
      <c r="S1400" s="102"/>
      <c r="T1400" s="102"/>
      <c r="U1400" s="102"/>
      <c r="V1400" s="102"/>
      <c r="W1400" s="102"/>
      <c r="X1400" s="102"/>
      <c r="Y1400" s="102"/>
      <c r="Z1400" s="102"/>
      <c r="AA1400" s="102"/>
      <c r="AB1400" s="102"/>
    </row>
    <row r="1401" ht="12.75" customHeight="1">
      <c r="A1401" s="102">
        <v>92.0</v>
      </c>
      <c r="B1401" s="103"/>
      <c r="C1401" s="102" t="s">
        <v>82</v>
      </c>
      <c r="D1401" s="102"/>
      <c r="E1401" s="102" t="s">
        <v>6859</v>
      </c>
      <c r="F1401" s="102">
        <v>4000.0</v>
      </c>
      <c r="G1401" s="102">
        <v>75.0</v>
      </c>
      <c r="H1401" s="102"/>
      <c r="I1401" s="102"/>
      <c r="J1401" s="102"/>
      <c r="K1401" s="102"/>
      <c r="L1401" s="102"/>
      <c r="M1401" s="102"/>
      <c r="N1401" s="102"/>
      <c r="O1401" s="102"/>
      <c r="P1401" s="102"/>
      <c r="Q1401" s="102"/>
      <c r="R1401" s="102"/>
      <c r="S1401" s="102"/>
      <c r="T1401" s="102"/>
      <c r="U1401" s="102"/>
      <c r="V1401" s="102"/>
      <c r="W1401" s="102"/>
      <c r="X1401" s="102"/>
      <c r="Y1401" s="102"/>
      <c r="Z1401" s="102"/>
      <c r="AA1401" s="102"/>
      <c r="AB1401" s="102"/>
    </row>
    <row r="1402" ht="12.75" customHeight="1">
      <c r="A1402" s="102">
        <v>93.0</v>
      </c>
      <c r="B1402" s="103"/>
      <c r="C1402" s="102" t="s">
        <v>82</v>
      </c>
      <c r="D1402" s="102"/>
      <c r="E1402" s="102" t="s">
        <v>6859</v>
      </c>
      <c r="F1402" s="102">
        <v>3600.0</v>
      </c>
      <c r="G1402" s="102">
        <v>70.0</v>
      </c>
      <c r="H1402" s="102"/>
      <c r="I1402" s="102"/>
      <c r="J1402" s="102"/>
      <c r="K1402" s="102"/>
      <c r="L1402" s="102"/>
      <c r="M1402" s="102"/>
      <c r="N1402" s="102"/>
      <c r="O1402" s="102"/>
      <c r="P1402" s="102"/>
      <c r="Q1402" s="102"/>
      <c r="R1402" s="102"/>
      <c r="S1402" s="102"/>
      <c r="T1402" s="102"/>
      <c r="U1402" s="102"/>
      <c r="V1402" s="102"/>
      <c r="W1402" s="102"/>
      <c r="X1402" s="102"/>
      <c r="Y1402" s="102"/>
      <c r="Z1402" s="102"/>
      <c r="AA1402" s="102"/>
      <c r="AB1402" s="102"/>
    </row>
    <row r="1403" ht="12.75" customHeight="1">
      <c r="A1403" s="102">
        <v>94.0</v>
      </c>
      <c r="B1403" s="103"/>
      <c r="C1403" s="102" t="s">
        <v>82</v>
      </c>
      <c r="D1403" s="102"/>
      <c r="E1403" s="102" t="s">
        <v>6859</v>
      </c>
      <c r="F1403" s="102">
        <v>3000.0</v>
      </c>
      <c r="G1403" s="102">
        <v>67.0</v>
      </c>
      <c r="H1403" s="102"/>
      <c r="I1403" s="102"/>
      <c r="J1403" s="102"/>
      <c r="K1403" s="102"/>
      <c r="L1403" s="102"/>
      <c r="M1403" s="102"/>
      <c r="N1403" s="102"/>
      <c r="O1403" s="102"/>
      <c r="P1403" s="102"/>
      <c r="Q1403" s="102"/>
      <c r="R1403" s="102"/>
      <c r="S1403" s="102"/>
      <c r="T1403" s="102"/>
      <c r="U1403" s="102"/>
      <c r="V1403" s="102"/>
      <c r="W1403" s="102"/>
      <c r="X1403" s="102"/>
      <c r="Y1403" s="102"/>
      <c r="Z1403" s="102"/>
      <c r="AA1403" s="102"/>
      <c r="AB1403" s="102"/>
    </row>
    <row r="1404" ht="12.75" customHeight="1">
      <c r="A1404" s="102">
        <v>95.0</v>
      </c>
      <c r="B1404" s="103"/>
      <c r="C1404" s="102" t="s">
        <v>82</v>
      </c>
      <c r="D1404" s="102"/>
      <c r="E1404" s="102" t="s">
        <v>6859</v>
      </c>
      <c r="F1404" s="102">
        <v>4600.0</v>
      </c>
      <c r="G1404" s="102">
        <v>74.0</v>
      </c>
      <c r="H1404" s="102"/>
      <c r="I1404" s="102"/>
      <c r="J1404" s="102"/>
      <c r="K1404" s="102"/>
      <c r="L1404" s="102"/>
      <c r="M1404" s="102"/>
      <c r="N1404" s="102"/>
      <c r="O1404" s="102"/>
      <c r="P1404" s="102"/>
      <c r="Q1404" s="102"/>
      <c r="R1404" s="102"/>
      <c r="S1404" s="102"/>
      <c r="T1404" s="102"/>
      <c r="U1404" s="102"/>
      <c r="V1404" s="102"/>
      <c r="W1404" s="102"/>
      <c r="X1404" s="102"/>
      <c r="Y1404" s="102"/>
      <c r="Z1404" s="102"/>
      <c r="AA1404" s="102"/>
      <c r="AB1404" s="102"/>
    </row>
    <row r="1405" ht="12.75" customHeight="1">
      <c r="A1405" s="102">
        <v>96.0</v>
      </c>
      <c r="B1405" s="103"/>
      <c r="C1405" s="102" t="s">
        <v>82</v>
      </c>
      <c r="D1405" s="102"/>
      <c r="E1405" s="102" t="s">
        <v>6859</v>
      </c>
      <c r="F1405" s="102">
        <v>3700.0</v>
      </c>
      <c r="G1405" s="102">
        <v>72.0</v>
      </c>
      <c r="H1405" s="102"/>
      <c r="I1405" s="102"/>
      <c r="J1405" s="102"/>
      <c r="K1405" s="102"/>
      <c r="L1405" s="102"/>
      <c r="M1405" s="102"/>
      <c r="N1405" s="102"/>
      <c r="O1405" s="102"/>
      <c r="P1405" s="102"/>
      <c r="Q1405" s="102"/>
      <c r="R1405" s="102"/>
      <c r="S1405" s="102"/>
      <c r="T1405" s="102"/>
      <c r="U1405" s="102"/>
      <c r="V1405" s="102"/>
      <c r="W1405" s="102"/>
      <c r="X1405" s="102"/>
      <c r="Y1405" s="102"/>
      <c r="Z1405" s="102"/>
      <c r="AA1405" s="102"/>
      <c r="AB1405" s="102"/>
    </row>
    <row r="1406" ht="12.75" customHeight="1">
      <c r="A1406" s="102">
        <v>97.0</v>
      </c>
      <c r="B1406" s="103"/>
      <c r="C1406" s="102" t="s">
        <v>82</v>
      </c>
      <c r="D1406" s="102"/>
      <c r="E1406" s="102" t="s">
        <v>6859</v>
      </c>
      <c r="F1406" s="102">
        <v>4900.0</v>
      </c>
      <c r="G1406" s="102">
        <v>75.0</v>
      </c>
      <c r="H1406" s="102"/>
      <c r="I1406" s="102"/>
      <c r="J1406" s="102"/>
      <c r="K1406" s="102"/>
      <c r="L1406" s="102"/>
      <c r="M1406" s="102"/>
      <c r="N1406" s="102"/>
      <c r="O1406" s="102"/>
      <c r="P1406" s="102"/>
      <c r="Q1406" s="102"/>
      <c r="R1406" s="102"/>
      <c r="S1406" s="102"/>
      <c r="T1406" s="102"/>
      <c r="U1406" s="102"/>
      <c r="V1406" s="102"/>
      <c r="W1406" s="102"/>
      <c r="X1406" s="102"/>
      <c r="Y1406" s="102"/>
      <c r="Z1406" s="102"/>
      <c r="AA1406" s="102"/>
      <c r="AB1406" s="102"/>
    </row>
    <row r="1407" ht="12.75" customHeight="1">
      <c r="A1407" s="102">
        <v>98.0</v>
      </c>
      <c r="B1407" s="103"/>
      <c r="C1407" s="102" t="s">
        <v>82</v>
      </c>
      <c r="D1407" s="102"/>
      <c r="E1407" s="102" t="s">
        <v>6859</v>
      </c>
      <c r="F1407" s="102">
        <v>4400.0</v>
      </c>
      <c r="G1407" s="102">
        <v>73.0</v>
      </c>
      <c r="H1407" s="102"/>
      <c r="I1407" s="102"/>
      <c r="J1407" s="102"/>
      <c r="K1407" s="102"/>
      <c r="L1407" s="102"/>
      <c r="M1407" s="102"/>
      <c r="N1407" s="102"/>
      <c r="O1407" s="102"/>
      <c r="P1407" s="102"/>
      <c r="Q1407" s="102"/>
      <c r="R1407" s="102"/>
      <c r="S1407" s="102"/>
      <c r="T1407" s="102"/>
      <c r="U1407" s="102"/>
      <c r="V1407" s="102"/>
      <c r="W1407" s="102"/>
      <c r="X1407" s="102"/>
      <c r="Y1407" s="102"/>
      <c r="Z1407" s="102"/>
      <c r="AA1407" s="102"/>
      <c r="AB1407" s="102"/>
    </row>
    <row r="1408" ht="12.75" customHeight="1">
      <c r="A1408" s="102">
        <v>99.0</v>
      </c>
      <c r="B1408" s="103"/>
      <c r="C1408" s="102" t="s">
        <v>82</v>
      </c>
      <c r="D1408" s="102"/>
      <c r="E1408" s="102" t="s">
        <v>6859</v>
      </c>
      <c r="F1408" s="102">
        <v>4600.0</v>
      </c>
      <c r="G1408" s="102">
        <v>77.0</v>
      </c>
      <c r="H1408" s="102"/>
      <c r="I1408" s="102"/>
      <c r="J1408" s="102"/>
      <c r="K1408" s="102"/>
      <c r="L1408" s="102"/>
      <c r="M1408" s="102"/>
      <c r="N1408" s="102"/>
      <c r="O1408" s="102"/>
      <c r="P1408" s="102"/>
      <c r="Q1408" s="102"/>
      <c r="R1408" s="102"/>
      <c r="S1408" s="102"/>
      <c r="T1408" s="102"/>
      <c r="U1408" s="102"/>
      <c r="V1408" s="102"/>
      <c r="W1408" s="102"/>
      <c r="X1408" s="102"/>
      <c r="Y1408" s="102"/>
      <c r="Z1408" s="102"/>
      <c r="AA1408" s="102"/>
      <c r="AB1408" s="102"/>
    </row>
    <row r="1409" ht="12.75" customHeight="1">
      <c r="A1409" s="102">
        <v>100.0</v>
      </c>
      <c r="B1409" s="103"/>
      <c r="C1409" s="102" t="s">
        <v>82</v>
      </c>
      <c r="D1409" s="102"/>
      <c r="E1409" s="102" t="s">
        <v>6859</v>
      </c>
      <c r="F1409" s="102">
        <v>4600.0</v>
      </c>
      <c r="G1409" s="102">
        <v>76.0</v>
      </c>
      <c r="H1409" s="102"/>
      <c r="I1409" s="102"/>
      <c r="J1409" s="102"/>
      <c r="K1409" s="102"/>
      <c r="L1409" s="102"/>
      <c r="M1409" s="102"/>
      <c r="N1409" s="102"/>
      <c r="O1409" s="102"/>
      <c r="P1409" s="102"/>
      <c r="Q1409" s="102"/>
      <c r="R1409" s="102"/>
      <c r="S1409" s="102"/>
      <c r="T1409" s="102"/>
      <c r="U1409" s="102"/>
      <c r="V1409" s="102"/>
      <c r="W1409" s="102"/>
      <c r="X1409" s="102"/>
      <c r="Y1409" s="102"/>
      <c r="Z1409" s="102"/>
      <c r="AA1409" s="102"/>
      <c r="AB1409" s="102"/>
    </row>
    <row r="1410" ht="12.75" customHeight="1">
      <c r="A1410" s="102">
        <v>101.0</v>
      </c>
      <c r="B1410" s="103"/>
      <c r="C1410" s="102" t="s">
        <v>82</v>
      </c>
      <c r="D1410" s="102"/>
      <c r="E1410" s="102" t="s">
        <v>6859</v>
      </c>
      <c r="F1410" s="102">
        <v>5000.0</v>
      </c>
      <c r="G1410" s="102">
        <v>78.0</v>
      </c>
      <c r="H1410" s="102" t="s">
        <v>6860</v>
      </c>
      <c r="I1410" s="102"/>
      <c r="J1410" s="102"/>
      <c r="K1410" s="102"/>
      <c r="L1410" s="102"/>
      <c r="M1410" s="102"/>
      <c r="N1410" s="102"/>
      <c r="O1410" s="102"/>
      <c r="P1410" s="102"/>
      <c r="Q1410" s="102"/>
      <c r="R1410" s="102"/>
      <c r="S1410" s="102"/>
      <c r="T1410" s="102"/>
      <c r="U1410" s="102"/>
      <c r="V1410" s="102"/>
      <c r="W1410" s="102"/>
      <c r="X1410" s="102"/>
      <c r="Y1410" s="102"/>
      <c r="Z1410" s="102"/>
      <c r="AA1410" s="102"/>
      <c r="AB1410" s="102"/>
    </row>
    <row r="1411" ht="12.75" customHeight="1">
      <c r="A1411" s="102">
        <v>102.0</v>
      </c>
      <c r="B1411" s="103"/>
      <c r="C1411" s="102" t="s">
        <v>82</v>
      </c>
      <c r="D1411" s="102"/>
      <c r="E1411" s="102" t="s">
        <v>6859</v>
      </c>
      <c r="F1411" s="102">
        <v>3800.0</v>
      </c>
      <c r="G1411" s="102">
        <v>72.0</v>
      </c>
      <c r="H1411" s="102"/>
      <c r="I1411" s="102"/>
      <c r="J1411" s="102"/>
      <c r="K1411" s="102"/>
      <c r="L1411" s="102"/>
      <c r="M1411" s="102"/>
      <c r="N1411" s="102"/>
      <c r="O1411" s="102"/>
      <c r="P1411" s="102"/>
      <c r="Q1411" s="102"/>
      <c r="R1411" s="102"/>
      <c r="S1411" s="102"/>
      <c r="T1411" s="102"/>
      <c r="U1411" s="102"/>
      <c r="V1411" s="102"/>
      <c r="W1411" s="102"/>
      <c r="X1411" s="102"/>
      <c r="Y1411" s="102"/>
      <c r="Z1411" s="102"/>
      <c r="AA1411" s="102"/>
      <c r="AB1411" s="102"/>
    </row>
    <row r="1412" ht="12.75" customHeight="1">
      <c r="A1412" s="102">
        <v>103.0</v>
      </c>
      <c r="B1412" s="103"/>
      <c r="C1412" s="102" t="s">
        <v>82</v>
      </c>
      <c r="D1412" s="102"/>
      <c r="E1412" s="102" t="s">
        <v>6859</v>
      </c>
      <c r="F1412" s="102">
        <v>3800.0</v>
      </c>
      <c r="G1412" s="102">
        <v>72.0</v>
      </c>
      <c r="H1412" s="102"/>
      <c r="I1412" s="102"/>
      <c r="J1412" s="102"/>
      <c r="K1412" s="102"/>
      <c r="L1412" s="102"/>
      <c r="M1412" s="102"/>
      <c r="N1412" s="102"/>
      <c r="O1412" s="102"/>
      <c r="P1412" s="102"/>
      <c r="Q1412" s="102"/>
      <c r="R1412" s="102"/>
      <c r="S1412" s="102"/>
      <c r="T1412" s="102"/>
      <c r="U1412" s="102"/>
      <c r="V1412" s="102"/>
      <c r="W1412" s="102"/>
      <c r="X1412" s="102"/>
      <c r="Y1412" s="102"/>
      <c r="Z1412" s="102"/>
      <c r="AA1412" s="102"/>
      <c r="AB1412" s="102"/>
    </row>
    <row r="1413" ht="12.75" customHeight="1">
      <c r="A1413" s="102">
        <v>104.0</v>
      </c>
      <c r="B1413" s="103"/>
      <c r="C1413" s="102" t="s">
        <v>82</v>
      </c>
      <c r="D1413" s="102"/>
      <c r="E1413" s="102" t="s">
        <v>6859</v>
      </c>
      <c r="F1413" s="102">
        <v>5000.0</v>
      </c>
      <c r="G1413" s="102">
        <v>79.0</v>
      </c>
      <c r="H1413" s="102"/>
      <c r="I1413" s="102"/>
      <c r="J1413" s="102"/>
      <c r="K1413" s="102"/>
      <c r="L1413" s="102"/>
      <c r="M1413" s="102"/>
      <c r="N1413" s="102"/>
      <c r="O1413" s="102"/>
      <c r="P1413" s="102"/>
      <c r="Q1413" s="102"/>
      <c r="R1413" s="102"/>
      <c r="S1413" s="102"/>
      <c r="T1413" s="102"/>
      <c r="U1413" s="102"/>
      <c r="V1413" s="102"/>
      <c r="W1413" s="102"/>
      <c r="X1413" s="102"/>
      <c r="Y1413" s="102"/>
      <c r="Z1413" s="102"/>
      <c r="AA1413" s="102"/>
      <c r="AB1413" s="102"/>
    </row>
    <row r="1414" ht="12.75" customHeight="1">
      <c r="A1414" s="102">
        <v>105.0</v>
      </c>
      <c r="B1414" s="103"/>
      <c r="C1414" s="102" t="s">
        <v>82</v>
      </c>
      <c r="D1414" s="102"/>
      <c r="E1414" s="102" t="s">
        <v>6859</v>
      </c>
      <c r="F1414" s="102">
        <v>3800.0</v>
      </c>
      <c r="G1414" s="102">
        <v>74.0</v>
      </c>
      <c r="H1414" s="102"/>
      <c r="I1414" s="102"/>
      <c r="J1414" s="102"/>
      <c r="K1414" s="102"/>
      <c r="L1414" s="102"/>
      <c r="M1414" s="102"/>
      <c r="N1414" s="102"/>
      <c r="O1414" s="102"/>
      <c r="P1414" s="102"/>
      <c r="Q1414" s="102"/>
      <c r="R1414" s="102"/>
      <c r="S1414" s="102"/>
      <c r="T1414" s="102"/>
      <c r="U1414" s="102"/>
      <c r="V1414" s="102"/>
      <c r="W1414" s="102"/>
      <c r="X1414" s="102"/>
      <c r="Y1414" s="102"/>
      <c r="Z1414" s="102"/>
      <c r="AA1414" s="102"/>
      <c r="AB1414" s="102"/>
    </row>
    <row r="1415" ht="12.75" customHeight="1">
      <c r="A1415" s="102">
        <v>106.0</v>
      </c>
      <c r="B1415" s="103"/>
      <c r="C1415" s="102" t="s">
        <v>82</v>
      </c>
      <c r="D1415" s="102"/>
      <c r="E1415" s="102" t="s">
        <v>6859</v>
      </c>
      <c r="F1415" s="102">
        <v>5500.0</v>
      </c>
      <c r="G1415" s="102">
        <v>79.0</v>
      </c>
      <c r="H1415" s="102"/>
      <c r="I1415" s="102"/>
      <c r="J1415" s="102"/>
      <c r="K1415" s="102"/>
      <c r="L1415" s="102"/>
      <c r="M1415" s="102"/>
      <c r="N1415" s="102"/>
      <c r="O1415" s="102"/>
      <c r="P1415" s="102"/>
      <c r="Q1415" s="102"/>
      <c r="R1415" s="102"/>
      <c r="S1415" s="102"/>
      <c r="T1415" s="102"/>
      <c r="U1415" s="102"/>
      <c r="V1415" s="102"/>
      <c r="W1415" s="102"/>
      <c r="X1415" s="102"/>
      <c r="Y1415" s="102"/>
      <c r="Z1415" s="102"/>
      <c r="AA1415" s="102"/>
      <c r="AB1415" s="102"/>
    </row>
    <row r="1416" ht="12.75" customHeight="1">
      <c r="A1416" s="102">
        <v>107.0</v>
      </c>
      <c r="B1416" s="103"/>
      <c r="C1416" s="102" t="s">
        <v>82</v>
      </c>
      <c r="D1416" s="102"/>
      <c r="E1416" s="102" t="s">
        <v>6859</v>
      </c>
      <c r="F1416" s="102">
        <v>4400.0</v>
      </c>
      <c r="G1416" s="102">
        <v>77.0</v>
      </c>
      <c r="H1416" s="102"/>
      <c r="I1416" s="102"/>
      <c r="J1416" s="102"/>
      <c r="K1416" s="102"/>
      <c r="L1416" s="102"/>
      <c r="M1416" s="102"/>
      <c r="N1416" s="102"/>
      <c r="O1416" s="102"/>
      <c r="P1416" s="102"/>
      <c r="Q1416" s="102"/>
      <c r="R1416" s="102"/>
      <c r="S1416" s="102"/>
      <c r="T1416" s="102"/>
      <c r="U1416" s="102"/>
      <c r="V1416" s="102"/>
      <c r="W1416" s="102"/>
      <c r="X1416" s="102"/>
      <c r="Y1416" s="102"/>
      <c r="Z1416" s="102"/>
      <c r="AA1416" s="102"/>
      <c r="AB1416" s="102"/>
    </row>
    <row r="1417" ht="12.75" customHeight="1">
      <c r="A1417" s="102">
        <v>108.0</v>
      </c>
      <c r="B1417" s="103"/>
      <c r="C1417" s="102" t="s">
        <v>82</v>
      </c>
      <c r="D1417" s="102"/>
      <c r="E1417" s="102" t="s">
        <v>6859</v>
      </c>
      <c r="F1417" s="102">
        <v>4800.0</v>
      </c>
      <c r="G1417" s="102">
        <v>78.0</v>
      </c>
      <c r="H1417" s="102"/>
      <c r="I1417" s="102"/>
      <c r="J1417" s="102"/>
      <c r="K1417" s="102"/>
      <c r="L1417" s="102"/>
      <c r="M1417" s="102"/>
      <c r="N1417" s="102"/>
      <c r="O1417" s="102"/>
      <c r="P1417" s="102"/>
      <c r="Q1417" s="102"/>
      <c r="R1417" s="102"/>
      <c r="S1417" s="102"/>
      <c r="T1417" s="102"/>
      <c r="U1417" s="102"/>
      <c r="V1417" s="102"/>
      <c r="W1417" s="102"/>
      <c r="X1417" s="102"/>
      <c r="Y1417" s="102"/>
      <c r="Z1417" s="102"/>
      <c r="AA1417" s="102"/>
      <c r="AB1417" s="102"/>
    </row>
    <row r="1418" ht="12.75" customHeight="1">
      <c r="A1418" s="102">
        <v>109.0</v>
      </c>
      <c r="B1418" s="103"/>
      <c r="C1418" s="102" t="s">
        <v>82</v>
      </c>
      <c r="D1418" s="102"/>
      <c r="E1418" s="102" t="s">
        <v>6859</v>
      </c>
      <c r="F1418" s="102">
        <v>5200.0</v>
      </c>
      <c r="G1418" s="102">
        <v>76.0</v>
      </c>
      <c r="H1418" s="102"/>
      <c r="I1418" s="102"/>
      <c r="J1418" s="102"/>
      <c r="K1418" s="102"/>
      <c r="L1418" s="102"/>
      <c r="M1418" s="102"/>
      <c r="N1418" s="102"/>
      <c r="O1418" s="102"/>
      <c r="P1418" s="102"/>
      <c r="Q1418" s="102"/>
      <c r="R1418" s="102"/>
      <c r="S1418" s="102"/>
      <c r="T1418" s="102"/>
      <c r="U1418" s="102"/>
      <c r="V1418" s="102"/>
      <c r="W1418" s="102"/>
      <c r="X1418" s="102"/>
      <c r="Y1418" s="102"/>
      <c r="Z1418" s="102"/>
      <c r="AA1418" s="102"/>
      <c r="AB1418" s="102"/>
    </row>
    <row r="1419" ht="12.75" customHeight="1">
      <c r="A1419" s="102">
        <v>110.0</v>
      </c>
      <c r="B1419" s="103"/>
      <c r="C1419" s="102" t="s">
        <v>82</v>
      </c>
      <c r="D1419" s="102"/>
      <c r="E1419" s="102" t="s">
        <v>6859</v>
      </c>
      <c r="F1419" s="102">
        <v>4000.0</v>
      </c>
      <c r="G1419" s="102">
        <v>73.0</v>
      </c>
      <c r="H1419" s="102"/>
      <c r="I1419" s="102"/>
      <c r="J1419" s="102"/>
      <c r="K1419" s="102"/>
      <c r="L1419" s="102"/>
      <c r="M1419" s="102"/>
      <c r="N1419" s="102"/>
      <c r="O1419" s="102"/>
      <c r="P1419" s="102"/>
      <c r="Q1419" s="102"/>
      <c r="R1419" s="102"/>
      <c r="S1419" s="102"/>
      <c r="T1419" s="102"/>
      <c r="U1419" s="102"/>
      <c r="V1419" s="102"/>
      <c r="W1419" s="102"/>
      <c r="X1419" s="102"/>
      <c r="Y1419" s="102"/>
      <c r="Z1419" s="102"/>
      <c r="AA1419" s="102"/>
      <c r="AB1419" s="102"/>
    </row>
    <row r="1420" ht="12.75" customHeight="1">
      <c r="A1420" s="102">
        <v>111.0</v>
      </c>
      <c r="B1420" s="103"/>
      <c r="C1420" s="102" t="s">
        <v>82</v>
      </c>
      <c r="D1420" s="102"/>
      <c r="E1420" s="102" t="s">
        <v>6859</v>
      </c>
      <c r="F1420" s="102">
        <v>6100.0</v>
      </c>
      <c r="G1420" s="102">
        <v>82.0</v>
      </c>
      <c r="H1420" s="102"/>
      <c r="I1420" s="102"/>
      <c r="J1420" s="102"/>
      <c r="K1420" s="102"/>
      <c r="L1420" s="102"/>
      <c r="M1420" s="102"/>
      <c r="N1420" s="102"/>
      <c r="O1420" s="102"/>
      <c r="P1420" s="102"/>
      <c r="Q1420" s="102"/>
      <c r="R1420" s="102"/>
      <c r="S1420" s="102"/>
      <c r="T1420" s="102"/>
      <c r="U1420" s="102"/>
      <c r="V1420" s="102"/>
      <c r="W1420" s="102"/>
      <c r="X1420" s="102"/>
      <c r="Y1420" s="102"/>
      <c r="Z1420" s="102"/>
      <c r="AA1420" s="102"/>
      <c r="AB1420" s="102"/>
    </row>
    <row r="1421" ht="12.75" customHeight="1">
      <c r="A1421" s="102">
        <v>112.0</v>
      </c>
      <c r="B1421" s="103"/>
      <c r="C1421" s="102" t="s">
        <v>82</v>
      </c>
      <c r="D1421" s="102"/>
      <c r="E1421" s="102" t="s">
        <v>6859</v>
      </c>
      <c r="F1421" s="102">
        <v>4500.0</v>
      </c>
      <c r="G1421" s="102">
        <v>76.0</v>
      </c>
      <c r="H1421" s="102"/>
      <c r="I1421" s="102"/>
      <c r="J1421" s="102"/>
      <c r="K1421" s="102"/>
      <c r="L1421" s="102"/>
      <c r="M1421" s="102"/>
      <c r="N1421" s="102"/>
      <c r="O1421" s="102"/>
      <c r="P1421" s="102"/>
      <c r="Q1421" s="102"/>
      <c r="R1421" s="102"/>
      <c r="S1421" s="102"/>
      <c r="T1421" s="102"/>
      <c r="U1421" s="102"/>
      <c r="V1421" s="102"/>
      <c r="W1421" s="102"/>
      <c r="X1421" s="102"/>
      <c r="Y1421" s="102"/>
      <c r="Z1421" s="102"/>
      <c r="AA1421" s="102"/>
      <c r="AB1421" s="102"/>
    </row>
    <row r="1422" ht="12.75" customHeight="1">
      <c r="A1422" s="102">
        <v>113.0</v>
      </c>
      <c r="B1422" s="103"/>
      <c r="C1422" s="102" t="s">
        <v>82</v>
      </c>
      <c r="D1422" s="102"/>
      <c r="E1422" s="102" t="s">
        <v>6859</v>
      </c>
      <c r="F1422" s="102">
        <v>4500.0</v>
      </c>
      <c r="G1422" s="102">
        <v>73.0</v>
      </c>
      <c r="H1422" s="102"/>
      <c r="I1422" s="102"/>
      <c r="J1422" s="102"/>
      <c r="K1422" s="102"/>
      <c r="L1422" s="102"/>
      <c r="M1422" s="102"/>
      <c r="N1422" s="102"/>
      <c r="O1422" s="102"/>
      <c r="P1422" s="102"/>
      <c r="Q1422" s="102"/>
      <c r="R1422" s="102"/>
      <c r="S1422" s="102"/>
      <c r="T1422" s="102"/>
      <c r="U1422" s="102"/>
      <c r="V1422" s="102"/>
      <c r="W1422" s="102"/>
      <c r="X1422" s="102"/>
      <c r="Y1422" s="102"/>
      <c r="Z1422" s="102"/>
      <c r="AA1422" s="102"/>
      <c r="AB1422" s="102"/>
    </row>
    <row r="1423" ht="12.75" customHeight="1">
      <c r="A1423" s="102">
        <v>114.0</v>
      </c>
      <c r="B1423" s="103"/>
      <c r="C1423" s="102" t="s">
        <v>82</v>
      </c>
      <c r="D1423" s="102"/>
      <c r="E1423" s="102" t="s">
        <v>6859</v>
      </c>
      <c r="F1423" s="102">
        <v>3600.0</v>
      </c>
      <c r="G1423" s="102">
        <v>73.0</v>
      </c>
      <c r="H1423" s="102"/>
      <c r="I1423" s="102"/>
      <c r="J1423" s="102"/>
      <c r="K1423" s="102"/>
      <c r="L1423" s="102"/>
      <c r="M1423" s="102"/>
      <c r="N1423" s="102"/>
      <c r="O1423" s="102"/>
      <c r="P1423" s="102"/>
      <c r="Q1423" s="102"/>
      <c r="R1423" s="102"/>
      <c r="S1423" s="102"/>
      <c r="T1423" s="102"/>
      <c r="U1423" s="102"/>
      <c r="V1423" s="102"/>
      <c r="W1423" s="102"/>
      <c r="X1423" s="102"/>
      <c r="Y1423" s="102"/>
      <c r="Z1423" s="102"/>
      <c r="AA1423" s="102"/>
      <c r="AB1423" s="102"/>
    </row>
    <row r="1424" ht="12.75" customHeight="1">
      <c r="A1424" s="102">
        <v>115.0</v>
      </c>
      <c r="B1424" s="103"/>
      <c r="C1424" s="102" t="s">
        <v>82</v>
      </c>
      <c r="D1424" s="102"/>
      <c r="E1424" s="102" t="s">
        <v>6859</v>
      </c>
      <c r="F1424" s="102">
        <v>3400.0</v>
      </c>
      <c r="G1424" s="102">
        <v>71.0</v>
      </c>
      <c r="H1424" s="102"/>
      <c r="I1424" s="102"/>
      <c r="J1424" s="102"/>
      <c r="K1424" s="102"/>
      <c r="L1424" s="102"/>
      <c r="M1424" s="102"/>
      <c r="N1424" s="102"/>
      <c r="O1424" s="102"/>
      <c r="P1424" s="102"/>
      <c r="Q1424" s="102"/>
      <c r="R1424" s="102"/>
      <c r="S1424" s="102"/>
      <c r="T1424" s="102"/>
      <c r="U1424" s="102"/>
      <c r="V1424" s="102"/>
      <c r="W1424" s="102"/>
      <c r="X1424" s="102"/>
      <c r="Y1424" s="102"/>
      <c r="Z1424" s="102"/>
      <c r="AA1424" s="102"/>
      <c r="AB1424" s="102"/>
    </row>
    <row r="1425" ht="12.75" customHeight="1">
      <c r="A1425" s="102">
        <v>116.0</v>
      </c>
      <c r="B1425" s="103"/>
      <c r="C1425" s="102" t="s">
        <v>82</v>
      </c>
      <c r="D1425" s="102"/>
      <c r="E1425" s="102" t="s">
        <v>6859</v>
      </c>
      <c r="F1425" s="102">
        <v>4600.0</v>
      </c>
      <c r="G1425" s="102">
        <v>76.0</v>
      </c>
      <c r="H1425" s="102"/>
      <c r="I1425" s="102"/>
      <c r="J1425" s="102"/>
      <c r="K1425" s="102"/>
      <c r="L1425" s="102"/>
      <c r="M1425" s="102"/>
      <c r="N1425" s="102"/>
      <c r="O1425" s="102"/>
      <c r="P1425" s="102"/>
      <c r="Q1425" s="102"/>
      <c r="R1425" s="102"/>
      <c r="S1425" s="102"/>
      <c r="T1425" s="102"/>
      <c r="U1425" s="102"/>
      <c r="V1425" s="102"/>
      <c r="W1425" s="102"/>
      <c r="X1425" s="102"/>
      <c r="Y1425" s="102"/>
      <c r="Z1425" s="102"/>
      <c r="AA1425" s="102"/>
      <c r="AB1425" s="102"/>
    </row>
    <row r="1426" ht="12.75" customHeight="1">
      <c r="A1426" s="102">
        <v>117.0</v>
      </c>
      <c r="B1426" s="103"/>
      <c r="C1426" s="102" t="s">
        <v>82</v>
      </c>
      <c r="D1426" s="102"/>
      <c r="E1426" s="102" t="s">
        <v>6859</v>
      </c>
      <c r="F1426" s="102">
        <v>3600.0</v>
      </c>
      <c r="G1426" s="102">
        <v>72.0</v>
      </c>
      <c r="H1426" s="102"/>
      <c r="I1426" s="102"/>
      <c r="J1426" s="102"/>
      <c r="K1426" s="102"/>
      <c r="L1426" s="102"/>
      <c r="M1426" s="102"/>
      <c r="N1426" s="102"/>
      <c r="O1426" s="102"/>
      <c r="P1426" s="102"/>
      <c r="Q1426" s="102"/>
      <c r="R1426" s="102"/>
      <c r="S1426" s="102"/>
      <c r="T1426" s="102"/>
      <c r="U1426" s="102"/>
      <c r="V1426" s="102"/>
      <c r="W1426" s="102"/>
      <c r="X1426" s="102"/>
      <c r="Y1426" s="102"/>
      <c r="Z1426" s="102"/>
      <c r="AA1426" s="102"/>
      <c r="AB1426" s="102"/>
    </row>
    <row r="1427" ht="12.75" customHeight="1">
      <c r="A1427" s="102">
        <v>118.0</v>
      </c>
      <c r="B1427" s="103"/>
      <c r="C1427" s="102" t="s">
        <v>82</v>
      </c>
      <c r="D1427" s="102"/>
      <c r="E1427" s="102" t="s">
        <v>6859</v>
      </c>
      <c r="F1427" s="102">
        <v>4100.0</v>
      </c>
      <c r="G1427" s="102">
        <v>77.0</v>
      </c>
      <c r="H1427" s="102"/>
      <c r="I1427" s="102"/>
      <c r="J1427" s="102"/>
      <c r="K1427" s="102"/>
      <c r="L1427" s="102"/>
      <c r="M1427" s="102"/>
      <c r="N1427" s="102"/>
      <c r="O1427" s="102"/>
      <c r="P1427" s="102"/>
      <c r="Q1427" s="102"/>
      <c r="R1427" s="102"/>
      <c r="S1427" s="102"/>
      <c r="T1427" s="102"/>
      <c r="U1427" s="102"/>
      <c r="V1427" s="102"/>
      <c r="W1427" s="102"/>
      <c r="X1427" s="102"/>
      <c r="Y1427" s="102"/>
      <c r="Z1427" s="102"/>
      <c r="AA1427" s="102"/>
      <c r="AB1427" s="102"/>
    </row>
    <row r="1428" ht="12.75" customHeight="1">
      <c r="A1428" s="102">
        <v>119.0</v>
      </c>
      <c r="B1428" s="103"/>
      <c r="C1428" s="102" t="s">
        <v>82</v>
      </c>
      <c r="D1428" s="102"/>
      <c r="E1428" s="102" t="s">
        <v>6859</v>
      </c>
      <c r="F1428" s="102">
        <v>4100.0</v>
      </c>
      <c r="G1428" s="102">
        <v>74.0</v>
      </c>
      <c r="H1428" s="102" t="s">
        <v>6860</v>
      </c>
      <c r="I1428" s="102"/>
      <c r="J1428" s="102"/>
      <c r="K1428" s="102"/>
      <c r="L1428" s="102"/>
      <c r="M1428" s="102"/>
      <c r="N1428" s="102"/>
      <c r="O1428" s="102"/>
      <c r="P1428" s="102"/>
      <c r="Q1428" s="102"/>
      <c r="R1428" s="102"/>
      <c r="S1428" s="102"/>
      <c r="T1428" s="102"/>
      <c r="U1428" s="102"/>
      <c r="V1428" s="102"/>
      <c r="W1428" s="102"/>
      <c r="X1428" s="102"/>
      <c r="Y1428" s="102"/>
      <c r="Z1428" s="102"/>
      <c r="AA1428" s="102"/>
      <c r="AB1428" s="102"/>
    </row>
    <row r="1429" ht="12.75" customHeight="1">
      <c r="A1429" s="102">
        <v>120.0</v>
      </c>
      <c r="B1429" s="103"/>
      <c r="C1429" s="102" t="s">
        <v>82</v>
      </c>
      <c r="D1429" s="102"/>
      <c r="E1429" s="102" t="s">
        <v>6859</v>
      </c>
      <c r="F1429" s="102">
        <v>4400.0</v>
      </c>
      <c r="G1429" s="102">
        <v>76.0</v>
      </c>
      <c r="H1429" s="102"/>
      <c r="I1429" s="102"/>
      <c r="J1429" s="102"/>
      <c r="K1429" s="102"/>
      <c r="L1429" s="102"/>
      <c r="M1429" s="102"/>
      <c r="N1429" s="102"/>
      <c r="O1429" s="102"/>
      <c r="P1429" s="102"/>
      <c r="Q1429" s="102"/>
      <c r="R1429" s="102"/>
      <c r="S1429" s="102"/>
      <c r="T1429" s="102"/>
      <c r="U1429" s="102"/>
      <c r="V1429" s="102"/>
      <c r="W1429" s="102"/>
      <c r="X1429" s="102"/>
      <c r="Y1429" s="102"/>
      <c r="Z1429" s="102"/>
      <c r="AA1429" s="102"/>
      <c r="AB1429" s="102"/>
    </row>
    <row r="1430" ht="12.75" customHeight="1">
      <c r="A1430" s="102">
        <v>121.0</v>
      </c>
      <c r="B1430" s="103"/>
      <c r="C1430" s="102" t="s">
        <v>82</v>
      </c>
      <c r="D1430" s="102"/>
      <c r="E1430" s="102" t="s">
        <v>6859</v>
      </c>
      <c r="F1430" s="102">
        <v>4100.0</v>
      </c>
      <c r="G1430" s="102">
        <v>73.0</v>
      </c>
      <c r="H1430" s="102"/>
      <c r="I1430" s="102"/>
      <c r="J1430" s="102"/>
      <c r="K1430" s="102"/>
      <c r="L1430" s="102"/>
      <c r="M1430" s="102"/>
      <c r="N1430" s="102"/>
      <c r="O1430" s="102"/>
      <c r="P1430" s="102"/>
      <c r="Q1430" s="102"/>
      <c r="R1430" s="102"/>
      <c r="S1430" s="102"/>
      <c r="T1430" s="102"/>
      <c r="U1430" s="102"/>
      <c r="V1430" s="102"/>
      <c r="W1430" s="102"/>
      <c r="X1430" s="102"/>
      <c r="Y1430" s="102"/>
      <c r="Z1430" s="102"/>
      <c r="AA1430" s="102"/>
      <c r="AB1430" s="102"/>
    </row>
    <row r="1431" ht="12.75" customHeight="1">
      <c r="A1431" s="102">
        <v>122.0</v>
      </c>
      <c r="B1431" s="103"/>
      <c r="C1431" s="102" t="s">
        <v>82</v>
      </c>
      <c r="D1431" s="102"/>
      <c r="E1431" s="102" t="s">
        <v>6859</v>
      </c>
      <c r="F1431" s="102">
        <v>5100.0</v>
      </c>
      <c r="G1431" s="102">
        <v>80.0</v>
      </c>
      <c r="H1431" s="102"/>
      <c r="I1431" s="102"/>
      <c r="J1431" s="102"/>
      <c r="K1431" s="102"/>
      <c r="L1431" s="102"/>
      <c r="M1431" s="102"/>
      <c r="N1431" s="102"/>
      <c r="O1431" s="102"/>
      <c r="P1431" s="102"/>
      <c r="Q1431" s="102"/>
      <c r="R1431" s="102"/>
      <c r="S1431" s="102"/>
      <c r="T1431" s="102"/>
      <c r="U1431" s="102"/>
      <c r="V1431" s="102"/>
      <c r="W1431" s="102"/>
      <c r="X1431" s="102"/>
      <c r="Y1431" s="102"/>
      <c r="Z1431" s="102"/>
      <c r="AA1431" s="102"/>
      <c r="AB1431" s="102"/>
    </row>
    <row r="1432" ht="12.75" customHeight="1">
      <c r="A1432" s="102">
        <v>123.0</v>
      </c>
      <c r="B1432" s="103"/>
      <c r="C1432" s="102" t="s">
        <v>82</v>
      </c>
      <c r="D1432" s="102"/>
      <c r="E1432" s="102" t="s">
        <v>6859</v>
      </c>
      <c r="F1432" s="102">
        <v>3500.0</v>
      </c>
      <c r="G1432" s="102">
        <v>71.0</v>
      </c>
      <c r="H1432" s="102"/>
      <c r="I1432" s="102"/>
      <c r="J1432" s="102"/>
      <c r="K1432" s="102"/>
      <c r="L1432" s="102"/>
      <c r="M1432" s="102"/>
      <c r="N1432" s="102"/>
      <c r="O1432" s="102"/>
      <c r="P1432" s="102"/>
      <c r="Q1432" s="102"/>
      <c r="R1432" s="102"/>
      <c r="S1432" s="102"/>
      <c r="T1432" s="102"/>
      <c r="U1432" s="102"/>
      <c r="V1432" s="102"/>
      <c r="W1432" s="102"/>
      <c r="X1432" s="102"/>
      <c r="Y1432" s="102"/>
      <c r="Z1432" s="102"/>
      <c r="AA1432" s="102"/>
      <c r="AB1432" s="102"/>
    </row>
    <row r="1433" ht="12.75" customHeight="1">
      <c r="A1433" s="102">
        <v>124.0</v>
      </c>
      <c r="B1433" s="103"/>
      <c r="C1433" s="102" t="s">
        <v>82</v>
      </c>
      <c r="D1433" s="102"/>
      <c r="E1433" s="102" t="s">
        <v>6859</v>
      </c>
      <c r="F1433" s="102">
        <v>3900.0</v>
      </c>
      <c r="G1433" s="102">
        <v>72.0</v>
      </c>
      <c r="H1433" s="102"/>
      <c r="I1433" s="102"/>
      <c r="J1433" s="102"/>
      <c r="K1433" s="102"/>
      <c r="L1433" s="102"/>
      <c r="M1433" s="102"/>
      <c r="N1433" s="102"/>
      <c r="O1433" s="102"/>
      <c r="P1433" s="102"/>
      <c r="Q1433" s="102"/>
      <c r="R1433" s="102"/>
      <c r="S1433" s="102"/>
      <c r="T1433" s="102"/>
      <c r="U1433" s="102"/>
      <c r="V1433" s="102"/>
      <c r="W1433" s="102"/>
      <c r="X1433" s="102"/>
      <c r="Y1433" s="102"/>
      <c r="Z1433" s="102"/>
      <c r="AA1433" s="102"/>
      <c r="AB1433" s="102"/>
    </row>
    <row r="1434" ht="12.75" customHeight="1">
      <c r="A1434" s="102">
        <v>125.0</v>
      </c>
      <c r="B1434" s="103"/>
      <c r="C1434" s="102" t="s">
        <v>82</v>
      </c>
      <c r="D1434" s="102"/>
      <c r="E1434" s="102" t="s">
        <v>6859</v>
      </c>
      <c r="F1434" s="102">
        <v>4200.0</v>
      </c>
      <c r="G1434" s="102">
        <v>74.0</v>
      </c>
      <c r="H1434" s="102"/>
      <c r="I1434" s="102"/>
      <c r="J1434" s="102"/>
      <c r="K1434" s="102"/>
      <c r="L1434" s="102"/>
      <c r="M1434" s="102"/>
      <c r="N1434" s="102"/>
      <c r="O1434" s="102"/>
      <c r="P1434" s="102"/>
      <c r="Q1434" s="102"/>
      <c r="R1434" s="102"/>
      <c r="S1434" s="102"/>
      <c r="T1434" s="102"/>
      <c r="U1434" s="102"/>
      <c r="V1434" s="102"/>
      <c r="W1434" s="102"/>
      <c r="X1434" s="102"/>
      <c r="Y1434" s="102"/>
      <c r="Z1434" s="102"/>
      <c r="AA1434" s="102"/>
      <c r="AB1434" s="102"/>
    </row>
    <row r="1435" ht="12.75" customHeight="1">
      <c r="A1435" s="102">
        <v>126.0</v>
      </c>
      <c r="B1435" s="103"/>
      <c r="C1435" s="102" t="s">
        <v>82</v>
      </c>
      <c r="D1435" s="102"/>
      <c r="E1435" s="102" t="s">
        <v>6859</v>
      </c>
      <c r="F1435" s="102">
        <v>5500.0</v>
      </c>
      <c r="G1435" s="102">
        <v>80.0</v>
      </c>
      <c r="H1435" s="102"/>
      <c r="I1435" s="102"/>
      <c r="J1435" s="102"/>
      <c r="K1435" s="102"/>
      <c r="L1435" s="102"/>
      <c r="M1435" s="102"/>
      <c r="N1435" s="102"/>
      <c r="O1435" s="102"/>
      <c r="P1435" s="102"/>
      <c r="Q1435" s="102"/>
      <c r="R1435" s="102"/>
      <c r="S1435" s="102"/>
      <c r="T1435" s="102"/>
      <c r="U1435" s="102"/>
      <c r="V1435" s="102"/>
      <c r="W1435" s="102"/>
      <c r="X1435" s="102"/>
      <c r="Y1435" s="102"/>
      <c r="Z1435" s="102"/>
      <c r="AA1435" s="102"/>
      <c r="AB1435" s="102"/>
    </row>
    <row r="1436" ht="12.75" customHeight="1">
      <c r="A1436" s="102">
        <v>127.0</v>
      </c>
      <c r="B1436" s="103"/>
      <c r="C1436" s="102" t="s">
        <v>82</v>
      </c>
      <c r="D1436" s="102"/>
      <c r="E1436" s="102" t="s">
        <v>6859</v>
      </c>
      <c r="F1436" s="102">
        <v>3600.0</v>
      </c>
      <c r="G1436" s="102">
        <v>72.0</v>
      </c>
      <c r="H1436" s="102"/>
      <c r="I1436" s="102"/>
      <c r="J1436" s="102"/>
      <c r="K1436" s="102"/>
      <c r="L1436" s="102"/>
      <c r="M1436" s="102"/>
      <c r="N1436" s="102"/>
      <c r="O1436" s="102"/>
      <c r="P1436" s="102"/>
      <c r="Q1436" s="102"/>
      <c r="R1436" s="102"/>
      <c r="S1436" s="102"/>
      <c r="T1436" s="102"/>
      <c r="U1436" s="102"/>
      <c r="V1436" s="102"/>
      <c r="W1436" s="102"/>
      <c r="X1436" s="102"/>
      <c r="Y1436" s="102"/>
      <c r="Z1436" s="102"/>
      <c r="AA1436" s="102"/>
      <c r="AB1436" s="102"/>
    </row>
    <row r="1437" ht="12.75" customHeight="1">
      <c r="A1437" s="102">
        <v>128.0</v>
      </c>
      <c r="B1437" s="103"/>
      <c r="C1437" s="102" t="s">
        <v>82</v>
      </c>
      <c r="D1437" s="102"/>
      <c r="E1437" s="102" t="s">
        <v>6859</v>
      </c>
      <c r="F1437" s="102">
        <v>4400.0</v>
      </c>
      <c r="G1437" s="102">
        <v>76.0</v>
      </c>
      <c r="H1437" s="102"/>
      <c r="I1437" s="102"/>
      <c r="J1437" s="102"/>
      <c r="K1437" s="102"/>
      <c r="L1437" s="102"/>
      <c r="M1437" s="102"/>
      <c r="N1437" s="102"/>
      <c r="O1437" s="102"/>
      <c r="P1437" s="102"/>
      <c r="Q1437" s="102"/>
      <c r="R1437" s="102"/>
      <c r="S1437" s="102"/>
      <c r="T1437" s="102"/>
      <c r="U1437" s="102"/>
      <c r="V1437" s="102"/>
      <c r="W1437" s="102"/>
      <c r="X1437" s="102"/>
      <c r="Y1437" s="102"/>
      <c r="Z1437" s="102"/>
      <c r="AA1437" s="102"/>
      <c r="AB1437" s="102"/>
    </row>
    <row r="1438" ht="12.75" customHeight="1">
      <c r="A1438" s="102">
        <v>129.0</v>
      </c>
      <c r="B1438" s="103"/>
      <c r="C1438" s="102" t="s">
        <v>82</v>
      </c>
      <c r="D1438" s="102"/>
      <c r="E1438" s="102" t="s">
        <v>6859</v>
      </c>
      <c r="F1438" s="102">
        <v>4400.0</v>
      </c>
      <c r="G1438" s="102">
        <v>77.0</v>
      </c>
      <c r="H1438" s="102"/>
      <c r="I1438" s="102"/>
      <c r="J1438" s="102"/>
      <c r="K1438" s="102"/>
      <c r="L1438" s="102"/>
      <c r="M1438" s="102"/>
      <c r="N1438" s="102"/>
      <c r="O1438" s="102"/>
      <c r="P1438" s="102"/>
      <c r="Q1438" s="102"/>
      <c r="R1438" s="102"/>
      <c r="S1438" s="102"/>
      <c r="T1438" s="102"/>
      <c r="U1438" s="102"/>
      <c r="V1438" s="102"/>
      <c r="W1438" s="102"/>
      <c r="X1438" s="102"/>
      <c r="Y1438" s="102"/>
      <c r="Z1438" s="102"/>
      <c r="AA1438" s="102"/>
      <c r="AB1438" s="102"/>
    </row>
    <row r="1439" ht="12.75" customHeight="1">
      <c r="A1439" s="102">
        <v>130.0</v>
      </c>
      <c r="B1439" s="103"/>
      <c r="C1439" s="102" t="s">
        <v>82</v>
      </c>
      <c r="D1439" s="102"/>
      <c r="E1439" s="102" t="s">
        <v>6859</v>
      </c>
      <c r="F1439" s="102">
        <v>4200.0</v>
      </c>
      <c r="G1439" s="102">
        <v>71.0</v>
      </c>
      <c r="H1439" s="102"/>
      <c r="I1439" s="102"/>
      <c r="J1439" s="102"/>
      <c r="K1439" s="102"/>
      <c r="L1439" s="102"/>
      <c r="M1439" s="102"/>
      <c r="N1439" s="102"/>
      <c r="O1439" s="102"/>
      <c r="P1439" s="102"/>
      <c r="Q1439" s="102"/>
      <c r="R1439" s="102"/>
      <c r="S1439" s="102"/>
      <c r="T1439" s="102"/>
      <c r="U1439" s="102"/>
      <c r="V1439" s="102"/>
      <c r="W1439" s="102"/>
      <c r="X1439" s="102"/>
      <c r="Y1439" s="102"/>
      <c r="Z1439" s="102"/>
      <c r="AA1439" s="102"/>
      <c r="AB1439" s="102"/>
    </row>
    <row r="1440" ht="12.75" customHeight="1">
      <c r="A1440" s="102">
        <v>131.0</v>
      </c>
      <c r="B1440" s="103"/>
      <c r="C1440" s="102" t="s">
        <v>82</v>
      </c>
      <c r="D1440" s="102"/>
      <c r="E1440" s="102" t="s">
        <v>6859</v>
      </c>
      <c r="F1440" s="102">
        <v>4200.0</v>
      </c>
      <c r="G1440" s="102">
        <v>76.0</v>
      </c>
      <c r="H1440" s="102"/>
      <c r="I1440" s="102"/>
      <c r="J1440" s="102"/>
      <c r="K1440" s="102"/>
      <c r="L1440" s="102"/>
      <c r="M1440" s="102"/>
      <c r="N1440" s="102"/>
      <c r="O1440" s="102"/>
      <c r="P1440" s="102"/>
      <c r="Q1440" s="102"/>
      <c r="R1440" s="102"/>
      <c r="S1440" s="102"/>
      <c r="T1440" s="102"/>
      <c r="U1440" s="102"/>
      <c r="V1440" s="102"/>
      <c r="W1440" s="102"/>
      <c r="X1440" s="102"/>
      <c r="Y1440" s="102"/>
      <c r="Z1440" s="102"/>
      <c r="AA1440" s="102"/>
      <c r="AB1440" s="102"/>
    </row>
    <row r="1441" ht="12.75" customHeight="1">
      <c r="A1441" s="102">
        <v>132.0</v>
      </c>
      <c r="B1441" s="103"/>
      <c r="C1441" s="102" t="s">
        <v>82</v>
      </c>
      <c r="D1441" s="102"/>
      <c r="E1441" s="102" t="s">
        <v>6859</v>
      </c>
      <c r="F1441" s="102">
        <v>4600.0</v>
      </c>
      <c r="G1441" s="102">
        <v>76.0</v>
      </c>
      <c r="H1441" s="102"/>
      <c r="I1441" s="102"/>
      <c r="J1441" s="102"/>
      <c r="K1441" s="102"/>
      <c r="L1441" s="102"/>
      <c r="M1441" s="102"/>
      <c r="N1441" s="102"/>
      <c r="O1441" s="102"/>
      <c r="P1441" s="102"/>
      <c r="Q1441" s="102"/>
      <c r="R1441" s="102"/>
      <c r="S1441" s="102"/>
      <c r="T1441" s="102"/>
      <c r="U1441" s="102"/>
      <c r="V1441" s="102"/>
      <c r="W1441" s="102"/>
      <c r="X1441" s="102"/>
      <c r="Y1441" s="102"/>
      <c r="Z1441" s="102"/>
      <c r="AA1441" s="102"/>
      <c r="AB1441" s="102"/>
    </row>
    <row r="1442" ht="12.75" customHeight="1">
      <c r="A1442" s="102">
        <v>133.0</v>
      </c>
      <c r="B1442" s="103"/>
      <c r="C1442" s="102" t="s">
        <v>82</v>
      </c>
      <c r="D1442" s="102"/>
      <c r="E1442" s="102" t="s">
        <v>6859</v>
      </c>
      <c r="F1442" s="102">
        <v>4600.0</v>
      </c>
      <c r="G1442" s="102">
        <v>77.0</v>
      </c>
      <c r="H1442" s="102"/>
      <c r="I1442" s="102"/>
      <c r="J1442" s="102"/>
      <c r="K1442" s="102"/>
      <c r="L1442" s="102"/>
      <c r="M1442" s="102"/>
      <c r="N1442" s="102"/>
      <c r="O1442" s="102"/>
      <c r="P1442" s="102"/>
      <c r="Q1442" s="102"/>
      <c r="R1442" s="102"/>
      <c r="S1442" s="102"/>
      <c r="T1442" s="102"/>
      <c r="U1442" s="102"/>
      <c r="V1442" s="102"/>
      <c r="W1442" s="102"/>
      <c r="X1442" s="102"/>
      <c r="Y1442" s="102"/>
      <c r="Z1442" s="102"/>
      <c r="AA1442" s="102"/>
      <c r="AB1442" s="102"/>
    </row>
    <row r="1443" ht="12.75" customHeight="1">
      <c r="A1443" s="102">
        <v>134.0</v>
      </c>
      <c r="B1443" s="103"/>
      <c r="C1443" s="102" t="s">
        <v>82</v>
      </c>
      <c r="D1443" s="102"/>
      <c r="E1443" s="102" t="s">
        <v>6859</v>
      </c>
      <c r="F1443" s="102">
        <v>4900.0</v>
      </c>
      <c r="G1443" s="102">
        <v>80.0</v>
      </c>
      <c r="H1443" s="102"/>
      <c r="I1443" s="102"/>
      <c r="J1443" s="102"/>
      <c r="K1443" s="102"/>
      <c r="L1443" s="102"/>
      <c r="M1443" s="102"/>
      <c r="N1443" s="102"/>
      <c r="O1443" s="102"/>
      <c r="P1443" s="102"/>
      <c r="Q1443" s="102"/>
      <c r="R1443" s="102"/>
      <c r="S1443" s="102"/>
      <c r="T1443" s="102"/>
      <c r="U1443" s="102"/>
      <c r="V1443" s="102"/>
      <c r="W1443" s="102"/>
      <c r="X1443" s="102"/>
      <c r="Y1443" s="102"/>
      <c r="Z1443" s="102"/>
      <c r="AA1443" s="102"/>
      <c r="AB1443" s="102"/>
    </row>
    <row r="1444" ht="12.75" customHeight="1">
      <c r="A1444" s="102">
        <v>135.0</v>
      </c>
      <c r="B1444" s="103"/>
      <c r="C1444" s="102" t="s">
        <v>82</v>
      </c>
      <c r="D1444" s="102"/>
      <c r="E1444" s="102" t="s">
        <v>6859</v>
      </c>
      <c r="F1444" s="102">
        <v>4600.0</v>
      </c>
      <c r="G1444" s="102">
        <v>78.0</v>
      </c>
      <c r="H1444" s="102"/>
      <c r="I1444" s="102"/>
      <c r="J1444" s="102"/>
      <c r="K1444" s="102"/>
      <c r="L1444" s="102"/>
      <c r="M1444" s="102"/>
      <c r="N1444" s="102"/>
      <c r="O1444" s="102"/>
      <c r="P1444" s="102"/>
      <c r="Q1444" s="102"/>
      <c r="R1444" s="102"/>
      <c r="S1444" s="102"/>
      <c r="T1444" s="102"/>
      <c r="U1444" s="102"/>
      <c r="V1444" s="102"/>
      <c r="W1444" s="102"/>
      <c r="X1444" s="102"/>
      <c r="Y1444" s="102"/>
      <c r="Z1444" s="102"/>
      <c r="AA1444" s="102"/>
      <c r="AB1444" s="102"/>
    </row>
    <row r="1445" ht="12.75" customHeight="1">
      <c r="A1445" s="102">
        <v>136.0</v>
      </c>
      <c r="B1445" s="103"/>
      <c r="C1445" s="102" t="s">
        <v>82</v>
      </c>
      <c r="D1445" s="102"/>
      <c r="E1445" s="102" t="s">
        <v>6859</v>
      </c>
      <c r="F1445" s="102">
        <v>3500.0</v>
      </c>
      <c r="G1445" s="102">
        <v>71.0</v>
      </c>
      <c r="H1445" s="102"/>
      <c r="I1445" s="102"/>
      <c r="J1445" s="102"/>
      <c r="K1445" s="102"/>
      <c r="L1445" s="102"/>
      <c r="M1445" s="102"/>
      <c r="N1445" s="102"/>
      <c r="O1445" s="102"/>
      <c r="P1445" s="102"/>
      <c r="Q1445" s="102"/>
      <c r="R1445" s="102"/>
      <c r="S1445" s="102"/>
      <c r="T1445" s="102"/>
      <c r="U1445" s="102"/>
      <c r="V1445" s="102"/>
      <c r="W1445" s="102"/>
      <c r="X1445" s="102"/>
      <c r="Y1445" s="102"/>
      <c r="Z1445" s="102"/>
      <c r="AA1445" s="102"/>
      <c r="AB1445" s="102"/>
    </row>
    <row r="1446" ht="12.75" customHeight="1">
      <c r="A1446" s="102">
        <v>137.0</v>
      </c>
      <c r="B1446" s="103"/>
      <c r="C1446" s="102" t="s">
        <v>82</v>
      </c>
      <c r="D1446" s="102"/>
      <c r="E1446" s="102" t="s">
        <v>6859</v>
      </c>
      <c r="F1446" s="102">
        <v>4300.0</v>
      </c>
      <c r="G1446" s="102">
        <v>72.0</v>
      </c>
      <c r="H1446" s="102"/>
      <c r="I1446" s="102"/>
      <c r="J1446" s="102"/>
      <c r="K1446" s="102"/>
      <c r="L1446" s="102"/>
      <c r="M1446" s="102"/>
      <c r="N1446" s="102"/>
      <c r="O1446" s="102"/>
      <c r="P1446" s="102"/>
      <c r="Q1446" s="102"/>
      <c r="R1446" s="102"/>
      <c r="S1446" s="102"/>
      <c r="T1446" s="102"/>
      <c r="U1446" s="102"/>
      <c r="V1446" s="102"/>
      <c r="W1446" s="102"/>
      <c r="X1446" s="102"/>
      <c r="Y1446" s="102"/>
      <c r="Z1446" s="102"/>
      <c r="AA1446" s="102"/>
      <c r="AB1446" s="102"/>
    </row>
    <row r="1447" ht="12.75" customHeight="1">
      <c r="A1447" s="102">
        <v>138.0</v>
      </c>
      <c r="B1447" s="103"/>
      <c r="C1447" s="102" t="s">
        <v>82</v>
      </c>
      <c r="D1447" s="102"/>
      <c r="E1447" s="102" t="s">
        <v>6859</v>
      </c>
      <c r="F1447" s="102">
        <v>3900.0</v>
      </c>
      <c r="G1447" s="102">
        <v>72.0</v>
      </c>
      <c r="H1447" s="102"/>
      <c r="I1447" s="102"/>
      <c r="J1447" s="102"/>
      <c r="K1447" s="102"/>
      <c r="L1447" s="102"/>
      <c r="M1447" s="102"/>
      <c r="N1447" s="102"/>
      <c r="O1447" s="102"/>
      <c r="P1447" s="102"/>
      <c r="Q1447" s="102"/>
      <c r="R1447" s="102"/>
      <c r="S1447" s="102"/>
      <c r="T1447" s="102"/>
      <c r="U1447" s="102"/>
      <c r="V1447" s="102"/>
      <c r="W1447" s="102"/>
      <c r="X1447" s="102"/>
      <c r="Y1447" s="102"/>
      <c r="Z1447" s="102"/>
      <c r="AA1447" s="102"/>
      <c r="AB1447" s="102"/>
    </row>
    <row r="1448" ht="12.75" customHeight="1">
      <c r="A1448" s="102">
        <v>139.0</v>
      </c>
      <c r="B1448" s="103"/>
      <c r="C1448" s="102" t="s">
        <v>82</v>
      </c>
      <c r="D1448" s="102"/>
      <c r="E1448" s="102" t="s">
        <v>6859</v>
      </c>
      <c r="F1448" s="102">
        <v>4300.0</v>
      </c>
      <c r="G1448" s="102">
        <v>76.0</v>
      </c>
      <c r="H1448" s="102"/>
      <c r="I1448" s="102"/>
      <c r="J1448" s="102"/>
      <c r="K1448" s="102"/>
      <c r="L1448" s="102"/>
      <c r="M1448" s="102"/>
      <c r="N1448" s="102"/>
      <c r="O1448" s="102"/>
      <c r="P1448" s="102"/>
      <c r="Q1448" s="102"/>
      <c r="R1448" s="102"/>
      <c r="S1448" s="102"/>
      <c r="T1448" s="102"/>
      <c r="U1448" s="102"/>
      <c r="V1448" s="102"/>
      <c r="W1448" s="102"/>
      <c r="X1448" s="102"/>
      <c r="Y1448" s="102"/>
      <c r="Z1448" s="102"/>
      <c r="AA1448" s="102"/>
      <c r="AB1448" s="102"/>
    </row>
    <row r="1449" ht="12.75" customHeight="1">
      <c r="A1449" s="102">
        <v>140.0</v>
      </c>
      <c r="B1449" s="103"/>
      <c r="C1449" s="102" t="s">
        <v>82</v>
      </c>
      <c r="D1449" s="102"/>
      <c r="E1449" s="102" t="s">
        <v>6859</v>
      </c>
      <c r="F1449" s="102">
        <v>4800.0</v>
      </c>
      <c r="G1449" s="102">
        <v>76.0</v>
      </c>
      <c r="H1449" s="102"/>
      <c r="I1449" s="102"/>
      <c r="J1449" s="102"/>
      <c r="K1449" s="102"/>
      <c r="L1449" s="102"/>
      <c r="M1449" s="102"/>
      <c r="N1449" s="102"/>
      <c r="O1449" s="102"/>
      <c r="P1449" s="102"/>
      <c r="Q1449" s="102"/>
      <c r="R1449" s="102"/>
      <c r="S1449" s="102"/>
      <c r="T1449" s="102"/>
      <c r="U1449" s="102"/>
      <c r="V1449" s="102"/>
      <c r="W1449" s="102"/>
      <c r="X1449" s="102"/>
      <c r="Y1449" s="102"/>
      <c r="Z1449" s="102"/>
      <c r="AA1449" s="102"/>
      <c r="AB1449" s="102"/>
    </row>
    <row r="1450" ht="12.75" customHeight="1">
      <c r="A1450" s="102">
        <v>141.0</v>
      </c>
      <c r="B1450" s="103"/>
      <c r="C1450" s="102" t="s">
        <v>82</v>
      </c>
      <c r="D1450" s="102"/>
      <c r="E1450" s="102" t="s">
        <v>6859</v>
      </c>
      <c r="F1450" s="102">
        <v>3900.0</v>
      </c>
      <c r="G1450" s="102">
        <v>72.0</v>
      </c>
      <c r="H1450" s="102"/>
      <c r="I1450" s="102"/>
      <c r="J1450" s="102"/>
      <c r="K1450" s="102"/>
      <c r="L1450" s="102"/>
      <c r="M1450" s="102"/>
      <c r="N1450" s="102"/>
      <c r="O1450" s="102"/>
      <c r="P1450" s="102"/>
      <c r="Q1450" s="102"/>
      <c r="R1450" s="102"/>
      <c r="S1450" s="102"/>
      <c r="T1450" s="102"/>
      <c r="U1450" s="102"/>
      <c r="V1450" s="102"/>
      <c r="W1450" s="102"/>
      <c r="X1450" s="102"/>
      <c r="Y1450" s="102"/>
      <c r="Z1450" s="102"/>
      <c r="AA1450" s="102"/>
      <c r="AB1450" s="102"/>
    </row>
    <row r="1451" ht="12.75" customHeight="1">
      <c r="A1451" s="102">
        <v>142.0</v>
      </c>
      <c r="B1451" s="103"/>
      <c r="C1451" s="102" t="s">
        <v>82</v>
      </c>
      <c r="D1451" s="102"/>
      <c r="E1451" s="102" t="s">
        <v>6859</v>
      </c>
      <c r="F1451" s="102">
        <v>2700.0</v>
      </c>
      <c r="G1451" s="102">
        <v>64.0</v>
      </c>
      <c r="H1451" s="102"/>
      <c r="I1451" s="102"/>
      <c r="J1451" s="102"/>
      <c r="K1451" s="102"/>
      <c r="L1451" s="102"/>
      <c r="M1451" s="102"/>
      <c r="N1451" s="102"/>
      <c r="O1451" s="102"/>
      <c r="P1451" s="102"/>
      <c r="Q1451" s="102"/>
      <c r="R1451" s="102"/>
      <c r="S1451" s="102"/>
      <c r="T1451" s="102"/>
      <c r="U1451" s="102"/>
      <c r="V1451" s="102"/>
      <c r="W1451" s="102"/>
      <c r="X1451" s="102"/>
      <c r="Y1451" s="102"/>
      <c r="Z1451" s="102"/>
      <c r="AA1451" s="102"/>
      <c r="AB1451" s="102"/>
    </row>
    <row r="1452" ht="12.75" customHeight="1">
      <c r="A1452" s="102">
        <v>143.0</v>
      </c>
      <c r="B1452" s="103"/>
      <c r="C1452" s="102" t="s">
        <v>82</v>
      </c>
      <c r="D1452" s="102"/>
      <c r="E1452" s="102" t="s">
        <v>6859</v>
      </c>
      <c r="F1452" s="102">
        <v>3700.0</v>
      </c>
      <c r="G1452" s="102">
        <v>74.0</v>
      </c>
      <c r="H1452" s="102"/>
      <c r="I1452" s="102"/>
      <c r="J1452" s="102"/>
      <c r="K1452" s="102"/>
      <c r="L1452" s="102"/>
      <c r="M1452" s="102"/>
      <c r="N1452" s="102"/>
      <c r="O1452" s="102"/>
      <c r="P1452" s="102"/>
      <c r="Q1452" s="102"/>
      <c r="R1452" s="102"/>
      <c r="S1452" s="102"/>
      <c r="T1452" s="102"/>
      <c r="U1452" s="102"/>
      <c r="V1452" s="102"/>
      <c r="W1452" s="102"/>
      <c r="X1452" s="102"/>
      <c r="Y1452" s="102"/>
      <c r="Z1452" s="102"/>
      <c r="AA1452" s="102"/>
      <c r="AB1452" s="102"/>
    </row>
    <row r="1453" ht="12.75" customHeight="1">
      <c r="A1453" s="102">
        <v>144.0</v>
      </c>
      <c r="B1453" s="103"/>
      <c r="C1453" s="102" t="s">
        <v>82</v>
      </c>
      <c r="D1453" s="102"/>
      <c r="E1453" s="102" t="s">
        <v>6859</v>
      </c>
      <c r="F1453" s="102">
        <v>3800.0</v>
      </c>
      <c r="G1453" s="102">
        <v>71.0</v>
      </c>
      <c r="H1453" s="102"/>
      <c r="I1453" s="102"/>
      <c r="J1453" s="102"/>
      <c r="K1453" s="102"/>
      <c r="L1453" s="102"/>
      <c r="M1453" s="102"/>
      <c r="N1453" s="102"/>
      <c r="O1453" s="102"/>
      <c r="P1453" s="102"/>
      <c r="Q1453" s="102"/>
      <c r="R1453" s="102"/>
      <c r="S1453" s="102"/>
      <c r="T1453" s="102"/>
      <c r="U1453" s="102"/>
      <c r="V1453" s="102"/>
      <c r="W1453" s="102"/>
      <c r="X1453" s="102"/>
      <c r="Y1453" s="102"/>
      <c r="Z1453" s="102"/>
      <c r="AA1453" s="102"/>
      <c r="AB1453" s="102"/>
    </row>
    <row r="1454" ht="12.75" customHeight="1">
      <c r="A1454" s="102">
        <v>145.0</v>
      </c>
      <c r="B1454" s="103"/>
      <c r="C1454" s="102" t="s">
        <v>82</v>
      </c>
      <c r="D1454" s="102"/>
      <c r="E1454" s="102" t="s">
        <v>6859</v>
      </c>
      <c r="F1454" s="102">
        <v>3700.0</v>
      </c>
      <c r="G1454" s="102">
        <v>74.0</v>
      </c>
      <c r="H1454" s="102"/>
      <c r="I1454" s="102"/>
      <c r="J1454" s="102"/>
      <c r="K1454" s="102"/>
      <c r="L1454" s="102"/>
      <c r="M1454" s="102"/>
      <c r="N1454" s="102"/>
      <c r="O1454" s="102"/>
      <c r="P1454" s="102"/>
      <c r="Q1454" s="102"/>
      <c r="R1454" s="102"/>
      <c r="S1454" s="102"/>
      <c r="T1454" s="102"/>
      <c r="U1454" s="102"/>
      <c r="V1454" s="102"/>
      <c r="W1454" s="102"/>
      <c r="X1454" s="102"/>
      <c r="Y1454" s="102"/>
      <c r="Z1454" s="102"/>
      <c r="AA1454" s="102"/>
      <c r="AB1454" s="102"/>
    </row>
    <row r="1455" ht="12.75" customHeight="1">
      <c r="A1455" s="102">
        <v>146.0</v>
      </c>
      <c r="B1455" s="103"/>
      <c r="C1455" s="102" t="s">
        <v>82</v>
      </c>
      <c r="D1455" s="102"/>
      <c r="E1455" s="102" t="s">
        <v>6859</v>
      </c>
      <c r="F1455" s="102">
        <v>4100.0</v>
      </c>
      <c r="G1455" s="102">
        <v>75.0</v>
      </c>
      <c r="H1455" s="102"/>
      <c r="I1455" s="102"/>
      <c r="J1455" s="102"/>
      <c r="K1455" s="102"/>
      <c r="L1455" s="102"/>
      <c r="M1455" s="102"/>
      <c r="N1455" s="102"/>
      <c r="O1455" s="102"/>
      <c r="P1455" s="102"/>
      <c r="Q1455" s="102"/>
      <c r="R1455" s="102"/>
      <c r="S1455" s="102"/>
      <c r="T1455" s="102"/>
      <c r="U1455" s="102"/>
      <c r="V1455" s="102"/>
      <c r="W1455" s="102"/>
      <c r="X1455" s="102"/>
      <c r="Y1455" s="102"/>
      <c r="Z1455" s="102"/>
      <c r="AA1455" s="102"/>
      <c r="AB1455" s="102"/>
    </row>
    <row r="1456" ht="12.75" customHeight="1">
      <c r="A1456" s="102">
        <v>147.0</v>
      </c>
      <c r="B1456" s="103"/>
      <c r="C1456" s="102" t="s">
        <v>82</v>
      </c>
      <c r="D1456" s="102"/>
      <c r="E1456" s="102" t="s">
        <v>6859</v>
      </c>
      <c r="F1456" s="102">
        <v>4300.0</v>
      </c>
      <c r="G1456" s="102">
        <v>77.0</v>
      </c>
      <c r="H1456" s="102"/>
      <c r="I1456" s="102"/>
      <c r="J1456" s="102"/>
      <c r="K1456" s="102"/>
      <c r="L1456" s="102"/>
      <c r="M1456" s="102"/>
      <c r="N1456" s="102"/>
      <c r="O1456" s="102"/>
      <c r="P1456" s="102"/>
      <c r="Q1456" s="102"/>
      <c r="R1456" s="102"/>
      <c r="S1456" s="102"/>
      <c r="T1456" s="102"/>
      <c r="U1456" s="102"/>
      <c r="V1456" s="102"/>
      <c r="W1456" s="102"/>
      <c r="X1456" s="102"/>
      <c r="Y1456" s="102"/>
      <c r="Z1456" s="102"/>
      <c r="AA1456" s="102"/>
      <c r="AB1456" s="102"/>
    </row>
    <row r="1457" ht="12.75" customHeight="1">
      <c r="A1457" s="102">
        <v>148.0</v>
      </c>
      <c r="B1457" s="103"/>
      <c r="C1457" s="102" t="s">
        <v>82</v>
      </c>
      <c r="D1457" s="102"/>
      <c r="E1457" s="102" t="s">
        <v>6859</v>
      </c>
      <c r="F1457" s="102">
        <v>4800.0</v>
      </c>
      <c r="G1457" s="102">
        <v>79.0</v>
      </c>
      <c r="H1457" s="102"/>
      <c r="I1457" s="102"/>
      <c r="J1457" s="102"/>
      <c r="K1457" s="102"/>
      <c r="L1457" s="102"/>
      <c r="M1457" s="102"/>
      <c r="N1457" s="102"/>
      <c r="O1457" s="102"/>
      <c r="P1457" s="102"/>
      <c r="Q1457" s="102"/>
      <c r="R1457" s="102"/>
      <c r="S1457" s="102"/>
      <c r="T1457" s="102"/>
      <c r="U1457" s="102"/>
      <c r="V1457" s="102"/>
      <c r="W1457" s="102"/>
      <c r="X1457" s="102"/>
      <c r="Y1457" s="102"/>
      <c r="Z1457" s="102"/>
      <c r="AA1457" s="102"/>
      <c r="AB1457" s="102"/>
    </row>
    <row r="1458" ht="12.75" customHeight="1">
      <c r="A1458" s="102">
        <v>149.0</v>
      </c>
      <c r="B1458" s="103"/>
      <c r="C1458" s="102" t="s">
        <v>82</v>
      </c>
      <c r="D1458" s="102"/>
      <c r="E1458" s="102" t="s">
        <v>6859</v>
      </c>
      <c r="F1458" s="102">
        <v>4700.0</v>
      </c>
      <c r="G1458" s="102">
        <v>78.0</v>
      </c>
      <c r="H1458" s="102"/>
      <c r="I1458" s="102"/>
      <c r="J1458" s="102"/>
      <c r="K1458" s="102"/>
      <c r="L1458" s="102"/>
      <c r="M1458" s="102"/>
      <c r="N1458" s="102"/>
      <c r="O1458" s="102"/>
      <c r="P1458" s="102"/>
      <c r="Q1458" s="102"/>
      <c r="R1458" s="102"/>
      <c r="S1458" s="102"/>
      <c r="T1458" s="102"/>
      <c r="U1458" s="102"/>
      <c r="V1458" s="102"/>
      <c r="W1458" s="102"/>
      <c r="X1458" s="102"/>
      <c r="Y1458" s="102"/>
      <c r="Z1458" s="102"/>
      <c r="AA1458" s="102"/>
      <c r="AB1458" s="102"/>
    </row>
    <row r="1459" ht="12.75" customHeight="1">
      <c r="A1459" s="102">
        <v>150.0</v>
      </c>
      <c r="B1459" s="103"/>
      <c r="C1459" s="102" t="s">
        <v>82</v>
      </c>
      <c r="D1459" s="102"/>
      <c r="E1459" s="102" t="s">
        <v>6859</v>
      </c>
      <c r="F1459" s="102">
        <v>4800.0</v>
      </c>
      <c r="G1459" s="102">
        <v>78.0</v>
      </c>
      <c r="H1459" s="102"/>
      <c r="I1459" s="102"/>
      <c r="J1459" s="102"/>
      <c r="K1459" s="102"/>
      <c r="L1459" s="102"/>
      <c r="M1459" s="102"/>
      <c r="N1459" s="102"/>
      <c r="O1459" s="102"/>
      <c r="P1459" s="102"/>
      <c r="Q1459" s="102"/>
      <c r="R1459" s="102"/>
      <c r="S1459" s="102"/>
      <c r="T1459" s="102"/>
      <c r="U1459" s="102"/>
      <c r="V1459" s="102"/>
      <c r="W1459" s="102"/>
      <c r="X1459" s="102"/>
      <c r="Y1459" s="102"/>
      <c r="Z1459" s="102"/>
      <c r="AA1459" s="102"/>
      <c r="AB1459" s="102"/>
    </row>
    <row r="1460" ht="12.75" customHeight="1">
      <c r="A1460" s="102">
        <v>151.0</v>
      </c>
      <c r="B1460" s="103"/>
      <c r="C1460" s="102" t="s">
        <v>82</v>
      </c>
      <c r="D1460" s="102"/>
      <c r="E1460" s="102" t="s">
        <v>6859</v>
      </c>
      <c r="F1460" s="102">
        <v>3800.0</v>
      </c>
      <c r="G1460" s="102">
        <v>74.0</v>
      </c>
      <c r="H1460" s="102"/>
      <c r="I1460" s="102"/>
      <c r="J1460" s="102"/>
      <c r="K1460" s="102"/>
      <c r="L1460" s="102"/>
      <c r="M1460" s="102"/>
      <c r="N1460" s="102"/>
      <c r="O1460" s="102"/>
      <c r="P1460" s="102"/>
      <c r="Q1460" s="102"/>
      <c r="R1460" s="102"/>
      <c r="S1460" s="102"/>
      <c r="T1460" s="102"/>
      <c r="U1460" s="102"/>
      <c r="V1460" s="102"/>
      <c r="W1460" s="102"/>
      <c r="X1460" s="102"/>
      <c r="Y1460" s="102"/>
      <c r="Z1460" s="102"/>
      <c r="AA1460" s="102"/>
      <c r="AB1460" s="102"/>
    </row>
    <row r="1461" ht="12.75" customHeight="1">
      <c r="A1461" s="102">
        <v>152.0</v>
      </c>
      <c r="B1461" s="103"/>
      <c r="C1461" s="102" t="s">
        <v>82</v>
      </c>
      <c r="D1461" s="102"/>
      <c r="E1461" s="102" t="s">
        <v>6859</v>
      </c>
      <c r="F1461" s="102">
        <v>3200.0</v>
      </c>
      <c r="G1461" s="102">
        <v>68.0</v>
      </c>
      <c r="H1461" s="102"/>
      <c r="I1461" s="102"/>
      <c r="J1461" s="102"/>
      <c r="K1461" s="102"/>
      <c r="L1461" s="102"/>
      <c r="M1461" s="102"/>
      <c r="N1461" s="102"/>
      <c r="O1461" s="102"/>
      <c r="P1461" s="102"/>
      <c r="Q1461" s="102"/>
      <c r="R1461" s="102"/>
      <c r="S1461" s="102"/>
      <c r="T1461" s="102"/>
      <c r="U1461" s="102"/>
      <c r="V1461" s="102"/>
      <c r="W1461" s="102"/>
      <c r="X1461" s="102"/>
      <c r="Y1461" s="102"/>
      <c r="Z1461" s="102"/>
      <c r="AA1461" s="102"/>
      <c r="AB1461" s="102"/>
    </row>
    <row r="1462" ht="12.75" customHeight="1">
      <c r="A1462" s="102">
        <v>153.0</v>
      </c>
      <c r="B1462" s="103"/>
      <c r="C1462" s="102" t="s">
        <v>82</v>
      </c>
      <c r="D1462" s="102"/>
      <c r="E1462" s="102" t="s">
        <v>6859</v>
      </c>
      <c r="F1462" s="102">
        <v>3200.0</v>
      </c>
      <c r="G1462" s="102">
        <v>70.0</v>
      </c>
      <c r="H1462" s="102"/>
      <c r="I1462" s="102"/>
      <c r="J1462" s="102"/>
      <c r="K1462" s="102"/>
      <c r="L1462" s="102"/>
      <c r="M1462" s="102"/>
      <c r="N1462" s="102"/>
      <c r="O1462" s="102"/>
      <c r="P1462" s="102"/>
      <c r="Q1462" s="102"/>
      <c r="R1462" s="102"/>
      <c r="S1462" s="102"/>
      <c r="T1462" s="102"/>
      <c r="U1462" s="102"/>
      <c r="V1462" s="102"/>
      <c r="W1462" s="102"/>
      <c r="X1462" s="102"/>
      <c r="Y1462" s="102"/>
      <c r="Z1462" s="102"/>
      <c r="AA1462" s="102"/>
      <c r="AB1462" s="102"/>
    </row>
    <row r="1463" ht="12.75" customHeight="1">
      <c r="A1463" s="102">
        <v>154.0</v>
      </c>
      <c r="B1463" s="103"/>
      <c r="C1463" s="102" t="s">
        <v>82</v>
      </c>
      <c r="D1463" s="102"/>
      <c r="E1463" s="102" t="s">
        <v>6859</v>
      </c>
      <c r="F1463" s="102">
        <v>3300.0</v>
      </c>
      <c r="G1463" s="102">
        <v>70.0</v>
      </c>
      <c r="H1463" s="102"/>
      <c r="I1463" s="102"/>
      <c r="J1463" s="102"/>
      <c r="K1463" s="102"/>
      <c r="L1463" s="102"/>
      <c r="M1463" s="102"/>
      <c r="N1463" s="102"/>
      <c r="O1463" s="102"/>
      <c r="P1463" s="102"/>
      <c r="Q1463" s="102"/>
      <c r="R1463" s="102"/>
      <c r="S1463" s="102"/>
      <c r="T1463" s="102"/>
      <c r="U1463" s="102"/>
      <c r="V1463" s="102"/>
      <c r="W1463" s="102"/>
      <c r="X1463" s="102"/>
      <c r="Y1463" s="102"/>
      <c r="Z1463" s="102"/>
      <c r="AA1463" s="102"/>
      <c r="AB1463" s="102"/>
    </row>
    <row r="1464" ht="12.75" customHeight="1">
      <c r="A1464" s="102">
        <v>155.0</v>
      </c>
      <c r="B1464" s="103"/>
      <c r="C1464" s="102" t="s">
        <v>82</v>
      </c>
      <c r="D1464" s="102"/>
      <c r="E1464" s="102" t="s">
        <v>6859</v>
      </c>
      <c r="F1464" s="102">
        <v>3700.0</v>
      </c>
      <c r="G1464" s="102">
        <v>71.0</v>
      </c>
      <c r="H1464" s="102" t="s">
        <v>6860</v>
      </c>
      <c r="I1464" s="102"/>
      <c r="J1464" s="102"/>
      <c r="K1464" s="102"/>
      <c r="L1464" s="102"/>
      <c r="M1464" s="102"/>
      <c r="N1464" s="102"/>
      <c r="O1464" s="102"/>
      <c r="P1464" s="102"/>
      <c r="Q1464" s="102"/>
      <c r="R1464" s="102"/>
      <c r="S1464" s="102"/>
      <c r="T1464" s="102"/>
      <c r="U1464" s="102"/>
      <c r="V1464" s="102"/>
      <c r="W1464" s="102"/>
      <c r="X1464" s="102"/>
      <c r="Y1464" s="102"/>
      <c r="Z1464" s="102"/>
      <c r="AA1464" s="102"/>
      <c r="AB1464" s="102"/>
    </row>
    <row r="1465" ht="12.75" customHeight="1">
      <c r="A1465" s="102">
        <v>156.0</v>
      </c>
      <c r="B1465" s="103"/>
      <c r="C1465" s="102" t="s">
        <v>82</v>
      </c>
      <c r="D1465" s="102"/>
      <c r="E1465" s="102" t="s">
        <v>6859</v>
      </c>
      <c r="F1465" s="102">
        <v>3800.0</v>
      </c>
      <c r="G1465" s="102">
        <v>74.0</v>
      </c>
      <c r="H1465" s="102"/>
      <c r="I1465" s="102"/>
      <c r="J1465" s="102"/>
      <c r="K1465" s="102"/>
      <c r="L1465" s="102"/>
      <c r="M1465" s="102"/>
      <c r="N1465" s="102"/>
      <c r="O1465" s="102"/>
      <c r="P1465" s="102"/>
      <c r="Q1465" s="102"/>
      <c r="R1465" s="102"/>
      <c r="S1465" s="102"/>
      <c r="T1465" s="102"/>
      <c r="U1465" s="102"/>
      <c r="V1465" s="102"/>
      <c r="W1465" s="102"/>
      <c r="X1465" s="102"/>
      <c r="Y1465" s="102"/>
      <c r="Z1465" s="102"/>
      <c r="AA1465" s="102"/>
      <c r="AB1465" s="102"/>
    </row>
    <row r="1466" ht="12.75" customHeight="1">
      <c r="A1466" s="102">
        <v>157.0</v>
      </c>
      <c r="B1466" s="103"/>
      <c r="C1466" s="102" t="s">
        <v>82</v>
      </c>
      <c r="D1466" s="102"/>
      <c r="E1466" s="102" t="s">
        <v>6859</v>
      </c>
      <c r="F1466" s="102">
        <v>4100.0</v>
      </c>
      <c r="G1466" s="102">
        <v>77.0</v>
      </c>
      <c r="H1466" s="102"/>
      <c r="I1466" s="102"/>
      <c r="J1466" s="102"/>
      <c r="K1466" s="102"/>
      <c r="L1466" s="102"/>
      <c r="M1466" s="102"/>
      <c r="N1466" s="102"/>
      <c r="O1466" s="102"/>
      <c r="P1466" s="102"/>
      <c r="Q1466" s="102"/>
      <c r="R1466" s="102"/>
      <c r="S1466" s="102"/>
      <c r="T1466" s="102"/>
      <c r="U1466" s="102"/>
      <c r="V1466" s="102"/>
      <c r="W1466" s="102"/>
      <c r="X1466" s="102"/>
      <c r="Y1466" s="102"/>
      <c r="Z1466" s="102"/>
      <c r="AA1466" s="102"/>
      <c r="AB1466" s="102"/>
    </row>
    <row r="1467" ht="12.75" customHeight="1">
      <c r="A1467" s="102">
        <v>158.0</v>
      </c>
      <c r="B1467" s="103"/>
      <c r="C1467" s="102" t="s">
        <v>82</v>
      </c>
      <c r="D1467" s="102"/>
      <c r="E1467" s="102" t="s">
        <v>6859</v>
      </c>
      <c r="F1467" s="102">
        <v>3500.0</v>
      </c>
      <c r="G1467" s="102">
        <v>70.0</v>
      </c>
      <c r="H1467" s="102"/>
      <c r="I1467" s="102"/>
      <c r="J1467" s="102"/>
      <c r="K1467" s="102"/>
      <c r="L1467" s="102"/>
      <c r="M1467" s="102"/>
      <c r="N1467" s="102"/>
      <c r="O1467" s="102"/>
      <c r="P1467" s="102"/>
      <c r="Q1467" s="102"/>
      <c r="R1467" s="102"/>
      <c r="S1467" s="102"/>
      <c r="T1467" s="102"/>
      <c r="U1467" s="102"/>
      <c r="V1467" s="102"/>
      <c r="W1467" s="102"/>
      <c r="X1467" s="102"/>
      <c r="Y1467" s="102"/>
      <c r="Z1467" s="102"/>
      <c r="AA1467" s="102"/>
      <c r="AB1467" s="102"/>
    </row>
    <row r="1468" ht="12.75" customHeight="1">
      <c r="A1468" s="102">
        <v>159.0</v>
      </c>
      <c r="B1468" s="103"/>
      <c r="C1468" s="102" t="s">
        <v>82</v>
      </c>
      <c r="D1468" s="102"/>
      <c r="E1468" s="102" t="s">
        <v>6859</v>
      </c>
      <c r="F1468" s="102">
        <v>3500.0</v>
      </c>
      <c r="G1468" s="102">
        <v>68.0</v>
      </c>
      <c r="H1468" s="102"/>
      <c r="I1468" s="102"/>
      <c r="J1468" s="102"/>
      <c r="K1468" s="102"/>
      <c r="L1468" s="102"/>
      <c r="M1468" s="102"/>
      <c r="N1468" s="102"/>
      <c r="O1468" s="102"/>
      <c r="P1468" s="102"/>
      <c r="Q1468" s="102"/>
      <c r="R1468" s="102"/>
      <c r="S1468" s="102"/>
      <c r="T1468" s="102"/>
      <c r="U1468" s="102"/>
      <c r="V1468" s="102"/>
      <c r="W1468" s="102"/>
      <c r="X1468" s="102"/>
      <c r="Y1468" s="102"/>
      <c r="Z1468" s="102"/>
      <c r="AA1468" s="102"/>
      <c r="AB1468" s="102"/>
    </row>
    <row r="1469" ht="12.75" customHeight="1">
      <c r="A1469" s="102">
        <v>160.0</v>
      </c>
      <c r="B1469" s="103"/>
      <c r="C1469" s="102" t="s">
        <v>82</v>
      </c>
      <c r="D1469" s="102"/>
      <c r="E1469" s="102" t="s">
        <v>6859</v>
      </c>
      <c r="F1469" s="102">
        <v>5100.0</v>
      </c>
      <c r="G1469" s="102">
        <v>75.0</v>
      </c>
      <c r="H1469" s="102"/>
      <c r="I1469" s="102"/>
      <c r="J1469" s="102"/>
      <c r="K1469" s="102"/>
      <c r="L1469" s="102"/>
      <c r="M1469" s="102"/>
      <c r="N1469" s="102"/>
      <c r="O1469" s="102"/>
      <c r="P1469" s="102"/>
      <c r="Q1469" s="102"/>
      <c r="R1469" s="102"/>
      <c r="S1469" s="102"/>
      <c r="T1469" s="102"/>
      <c r="U1469" s="102"/>
      <c r="V1469" s="102"/>
      <c r="W1469" s="102"/>
      <c r="X1469" s="102"/>
      <c r="Y1469" s="102"/>
      <c r="Z1469" s="102"/>
      <c r="AA1469" s="102"/>
      <c r="AB1469" s="102"/>
    </row>
    <row r="1470" ht="12.75" customHeight="1">
      <c r="A1470" s="102">
        <v>161.0</v>
      </c>
      <c r="B1470" s="103"/>
      <c r="C1470" s="102" t="s">
        <v>82</v>
      </c>
      <c r="D1470" s="102"/>
      <c r="E1470" s="102" t="s">
        <v>6859</v>
      </c>
      <c r="F1470" s="102">
        <v>5200.0</v>
      </c>
      <c r="G1470" s="102">
        <v>79.0</v>
      </c>
      <c r="H1470" s="102"/>
      <c r="I1470" s="102"/>
      <c r="J1470" s="102"/>
      <c r="K1470" s="102"/>
      <c r="L1470" s="102"/>
      <c r="M1470" s="102"/>
      <c r="N1470" s="102"/>
      <c r="O1470" s="102"/>
      <c r="P1470" s="102"/>
      <c r="Q1470" s="102"/>
      <c r="R1470" s="102"/>
      <c r="S1470" s="102"/>
      <c r="T1470" s="102"/>
      <c r="U1470" s="102"/>
      <c r="V1470" s="102"/>
      <c r="W1470" s="102"/>
      <c r="X1470" s="102"/>
      <c r="Y1470" s="102"/>
      <c r="Z1470" s="102"/>
      <c r="AA1470" s="102"/>
      <c r="AB1470" s="102"/>
    </row>
    <row r="1471" ht="12.75" customHeight="1">
      <c r="A1471" s="102">
        <v>162.0</v>
      </c>
      <c r="B1471" s="103"/>
      <c r="C1471" s="102" t="s">
        <v>82</v>
      </c>
      <c r="D1471" s="102"/>
      <c r="E1471" s="102" t="s">
        <v>6859</v>
      </c>
      <c r="F1471" s="102">
        <v>4300.0</v>
      </c>
      <c r="G1471" s="102">
        <v>71.0</v>
      </c>
      <c r="H1471" s="102"/>
      <c r="I1471" s="102"/>
      <c r="J1471" s="102"/>
      <c r="K1471" s="102"/>
      <c r="L1471" s="102"/>
      <c r="M1471" s="102"/>
      <c r="N1471" s="102"/>
      <c r="O1471" s="102"/>
      <c r="P1471" s="102"/>
      <c r="Q1471" s="102"/>
      <c r="R1471" s="102"/>
      <c r="S1471" s="102"/>
      <c r="T1471" s="102"/>
      <c r="U1471" s="102"/>
      <c r="V1471" s="102"/>
      <c r="W1471" s="102"/>
      <c r="X1471" s="102"/>
      <c r="Y1471" s="102"/>
      <c r="Z1471" s="102"/>
      <c r="AA1471" s="102"/>
      <c r="AB1471" s="102"/>
    </row>
    <row r="1472" ht="12.75" customHeight="1">
      <c r="A1472" s="102">
        <v>163.0</v>
      </c>
      <c r="B1472" s="103"/>
      <c r="C1472" s="102" t="s">
        <v>82</v>
      </c>
      <c r="D1472" s="102"/>
      <c r="E1472" s="102" t="s">
        <v>6859</v>
      </c>
      <c r="F1472" s="102">
        <v>4600.0</v>
      </c>
      <c r="G1472" s="102">
        <v>77.0</v>
      </c>
      <c r="H1472" s="102"/>
      <c r="I1472" s="102"/>
      <c r="J1472" s="102"/>
      <c r="K1472" s="102"/>
      <c r="L1472" s="102"/>
      <c r="M1472" s="102"/>
      <c r="N1472" s="102"/>
      <c r="O1472" s="102"/>
      <c r="P1472" s="102"/>
      <c r="Q1472" s="102"/>
      <c r="R1472" s="102"/>
      <c r="S1472" s="102"/>
      <c r="T1472" s="102"/>
      <c r="U1472" s="102"/>
      <c r="V1472" s="102"/>
      <c r="W1472" s="102"/>
      <c r="X1472" s="102"/>
      <c r="Y1472" s="102"/>
      <c r="Z1472" s="102"/>
      <c r="AA1472" s="102"/>
      <c r="AB1472" s="102"/>
    </row>
    <row r="1473" ht="12.75" customHeight="1">
      <c r="A1473" s="102">
        <v>164.0</v>
      </c>
      <c r="B1473" s="103"/>
      <c r="C1473" s="102" t="s">
        <v>82</v>
      </c>
      <c r="D1473" s="102"/>
      <c r="E1473" s="102" t="s">
        <v>6859</v>
      </c>
      <c r="F1473" s="102">
        <v>5000.0</v>
      </c>
      <c r="G1473" s="102">
        <v>79.0</v>
      </c>
      <c r="H1473" s="102"/>
      <c r="I1473" s="102"/>
      <c r="J1473" s="102"/>
      <c r="K1473" s="102"/>
      <c r="L1473" s="102"/>
      <c r="M1473" s="102"/>
      <c r="N1473" s="102"/>
      <c r="O1473" s="102"/>
      <c r="P1473" s="102"/>
      <c r="Q1473" s="102"/>
      <c r="R1473" s="102"/>
      <c r="S1473" s="102"/>
      <c r="T1473" s="102"/>
      <c r="U1473" s="102"/>
      <c r="V1473" s="102"/>
      <c r="W1473" s="102"/>
      <c r="X1473" s="102"/>
      <c r="Y1473" s="102"/>
      <c r="Z1473" s="102"/>
      <c r="AA1473" s="102"/>
      <c r="AB1473" s="102"/>
    </row>
    <row r="1474" ht="12.75" customHeight="1">
      <c r="A1474" s="102">
        <v>165.0</v>
      </c>
      <c r="B1474" s="103"/>
      <c r="C1474" s="102" t="s">
        <v>82</v>
      </c>
      <c r="D1474" s="102"/>
      <c r="E1474" s="102" t="s">
        <v>6859</v>
      </c>
      <c r="F1474" s="102">
        <v>4200.0</v>
      </c>
      <c r="G1474" s="102">
        <v>75.0</v>
      </c>
      <c r="H1474" s="102"/>
      <c r="I1474" s="102"/>
      <c r="J1474" s="102"/>
      <c r="K1474" s="102"/>
      <c r="L1474" s="102"/>
      <c r="M1474" s="102"/>
      <c r="N1474" s="102"/>
      <c r="O1474" s="102"/>
      <c r="P1474" s="102"/>
      <c r="Q1474" s="102"/>
      <c r="R1474" s="102"/>
      <c r="S1474" s="102"/>
      <c r="T1474" s="102"/>
      <c r="U1474" s="102"/>
      <c r="V1474" s="102"/>
      <c r="W1474" s="102"/>
      <c r="X1474" s="102"/>
      <c r="Y1474" s="102"/>
      <c r="Z1474" s="102"/>
      <c r="AA1474" s="102"/>
      <c r="AB1474" s="102"/>
    </row>
    <row r="1475" ht="12.75" customHeight="1">
      <c r="A1475" s="102">
        <v>166.0</v>
      </c>
      <c r="B1475" s="103"/>
      <c r="C1475" s="102" t="s">
        <v>82</v>
      </c>
      <c r="D1475" s="102"/>
      <c r="E1475" s="102" t="s">
        <v>6859</v>
      </c>
      <c r="F1475" s="102">
        <v>3100.0</v>
      </c>
      <c r="G1475" s="102">
        <v>72.0</v>
      </c>
      <c r="H1475" s="102"/>
      <c r="I1475" s="102"/>
      <c r="J1475" s="102"/>
      <c r="K1475" s="102"/>
      <c r="L1475" s="102"/>
      <c r="M1475" s="102"/>
      <c r="N1475" s="102"/>
      <c r="O1475" s="102"/>
      <c r="P1475" s="102"/>
      <c r="Q1475" s="102"/>
      <c r="R1475" s="102"/>
      <c r="S1475" s="102"/>
      <c r="T1475" s="102"/>
      <c r="U1475" s="102"/>
      <c r="V1475" s="102"/>
      <c r="W1475" s="102"/>
      <c r="X1475" s="102"/>
      <c r="Y1475" s="102"/>
      <c r="Z1475" s="102"/>
      <c r="AA1475" s="102"/>
      <c r="AB1475" s="102"/>
    </row>
    <row r="1476" ht="12.75" customHeight="1">
      <c r="A1476" s="102">
        <v>167.0</v>
      </c>
      <c r="B1476" s="103"/>
      <c r="C1476" s="102" t="s">
        <v>82</v>
      </c>
      <c r="D1476" s="102"/>
      <c r="E1476" s="102" t="s">
        <v>6859</v>
      </c>
      <c r="F1476" s="102">
        <v>4000.0</v>
      </c>
      <c r="G1476" s="102">
        <v>75.0</v>
      </c>
      <c r="H1476" s="102"/>
      <c r="I1476" s="102"/>
      <c r="J1476" s="102"/>
      <c r="K1476" s="102"/>
      <c r="L1476" s="102"/>
      <c r="M1476" s="102"/>
      <c r="N1476" s="102"/>
      <c r="O1476" s="102"/>
      <c r="P1476" s="102"/>
      <c r="Q1476" s="102"/>
      <c r="R1476" s="102"/>
      <c r="S1476" s="102"/>
      <c r="T1476" s="102"/>
      <c r="U1476" s="102"/>
      <c r="V1476" s="102"/>
      <c r="W1476" s="102"/>
      <c r="X1476" s="102"/>
      <c r="Y1476" s="102"/>
      <c r="Z1476" s="102"/>
      <c r="AA1476" s="102"/>
      <c r="AB1476" s="102"/>
    </row>
    <row r="1477" ht="12.75" customHeight="1">
      <c r="A1477" s="102">
        <v>168.0</v>
      </c>
      <c r="B1477" s="103"/>
      <c r="C1477" s="102" t="s">
        <v>82</v>
      </c>
      <c r="D1477" s="102"/>
      <c r="E1477" s="102" t="s">
        <v>6859</v>
      </c>
      <c r="F1477" s="102">
        <v>4100.0</v>
      </c>
      <c r="G1477" s="102">
        <v>76.0</v>
      </c>
      <c r="H1477" s="102"/>
      <c r="I1477" s="102"/>
      <c r="J1477" s="102"/>
      <c r="K1477" s="102"/>
      <c r="L1477" s="102"/>
      <c r="M1477" s="102"/>
      <c r="N1477" s="102"/>
      <c r="O1477" s="102"/>
      <c r="P1477" s="102"/>
      <c r="Q1477" s="102"/>
      <c r="R1477" s="102"/>
      <c r="S1477" s="102"/>
      <c r="T1477" s="102"/>
      <c r="U1477" s="102"/>
      <c r="V1477" s="102"/>
      <c r="W1477" s="102"/>
      <c r="X1477" s="102"/>
      <c r="Y1477" s="102"/>
      <c r="Z1477" s="102"/>
      <c r="AA1477" s="102"/>
      <c r="AB1477" s="102"/>
    </row>
    <row r="1478" ht="12.75" customHeight="1">
      <c r="A1478" s="102">
        <v>169.0</v>
      </c>
      <c r="B1478" s="103"/>
      <c r="C1478" s="102" t="s">
        <v>82</v>
      </c>
      <c r="D1478" s="102"/>
      <c r="E1478" s="102" t="s">
        <v>6859</v>
      </c>
      <c r="F1478" s="102">
        <v>5800.0</v>
      </c>
      <c r="G1478" s="102">
        <v>82.0</v>
      </c>
      <c r="H1478" s="102"/>
      <c r="I1478" s="102"/>
      <c r="J1478" s="102"/>
      <c r="K1478" s="102"/>
      <c r="L1478" s="102"/>
      <c r="M1478" s="102"/>
      <c r="N1478" s="102"/>
      <c r="O1478" s="102"/>
      <c r="P1478" s="102"/>
      <c r="Q1478" s="102"/>
      <c r="R1478" s="102"/>
      <c r="S1478" s="102"/>
      <c r="T1478" s="102"/>
      <c r="U1478" s="102"/>
      <c r="V1478" s="102"/>
      <c r="W1478" s="102"/>
      <c r="X1478" s="102"/>
      <c r="Y1478" s="102"/>
      <c r="Z1478" s="102"/>
      <c r="AA1478" s="102"/>
      <c r="AB1478" s="102"/>
    </row>
    <row r="1479" ht="12.75" customHeight="1">
      <c r="A1479" s="102">
        <v>170.0</v>
      </c>
      <c r="B1479" s="103"/>
      <c r="C1479" s="102" t="s">
        <v>82</v>
      </c>
      <c r="D1479" s="102"/>
      <c r="E1479" s="102" t="s">
        <v>6859</v>
      </c>
      <c r="F1479" s="102">
        <v>4000.0</v>
      </c>
      <c r="G1479" s="102">
        <v>72.0</v>
      </c>
      <c r="H1479" s="102"/>
      <c r="I1479" s="102"/>
      <c r="J1479" s="102"/>
      <c r="K1479" s="102"/>
      <c r="L1479" s="102"/>
      <c r="M1479" s="102"/>
      <c r="N1479" s="102"/>
      <c r="O1479" s="102"/>
      <c r="P1479" s="102"/>
      <c r="Q1479" s="102"/>
      <c r="R1479" s="102"/>
      <c r="S1479" s="102"/>
      <c r="T1479" s="102"/>
      <c r="U1479" s="102"/>
      <c r="V1479" s="102"/>
      <c r="W1479" s="102"/>
      <c r="X1479" s="102"/>
      <c r="Y1479" s="102"/>
      <c r="Z1479" s="102"/>
      <c r="AA1479" s="102"/>
      <c r="AB1479" s="102"/>
    </row>
    <row r="1480" ht="12.75" customHeight="1">
      <c r="A1480" s="102">
        <v>171.0</v>
      </c>
      <c r="B1480" s="103"/>
      <c r="C1480" s="102" t="s">
        <v>82</v>
      </c>
      <c r="D1480" s="102"/>
      <c r="E1480" s="102" t="s">
        <v>6859</v>
      </c>
      <c r="F1480" s="102">
        <v>7100.0</v>
      </c>
      <c r="G1480" s="102">
        <v>90.0</v>
      </c>
      <c r="H1480" s="102"/>
      <c r="I1480" s="102"/>
      <c r="J1480" s="102"/>
      <c r="K1480" s="102"/>
      <c r="L1480" s="102"/>
      <c r="M1480" s="102"/>
      <c r="N1480" s="102"/>
      <c r="O1480" s="102"/>
      <c r="P1480" s="102"/>
      <c r="Q1480" s="102"/>
      <c r="R1480" s="102"/>
      <c r="S1480" s="102"/>
      <c r="T1480" s="102"/>
      <c r="U1480" s="102"/>
      <c r="V1480" s="102"/>
      <c r="W1480" s="102"/>
      <c r="X1480" s="102"/>
      <c r="Y1480" s="102"/>
      <c r="Z1480" s="102"/>
      <c r="AA1480" s="102"/>
      <c r="AB1480" s="102"/>
    </row>
    <row r="1481" ht="12.75" customHeight="1">
      <c r="A1481" s="102">
        <v>172.0</v>
      </c>
      <c r="B1481" s="103"/>
      <c r="C1481" s="102" t="s">
        <v>82</v>
      </c>
      <c r="D1481" s="102"/>
      <c r="E1481" s="102" t="s">
        <v>6859</v>
      </c>
      <c r="F1481" s="102">
        <v>4600.0</v>
      </c>
      <c r="G1481" s="102">
        <v>76.0</v>
      </c>
      <c r="H1481" s="102"/>
      <c r="I1481" s="102"/>
      <c r="J1481" s="102"/>
      <c r="K1481" s="102"/>
      <c r="L1481" s="102"/>
      <c r="M1481" s="102"/>
      <c r="N1481" s="102"/>
      <c r="O1481" s="102"/>
      <c r="P1481" s="102"/>
      <c r="Q1481" s="102"/>
      <c r="R1481" s="102"/>
      <c r="S1481" s="102"/>
      <c r="T1481" s="102"/>
      <c r="U1481" s="102"/>
      <c r="V1481" s="102"/>
      <c r="W1481" s="102"/>
      <c r="X1481" s="102"/>
      <c r="Y1481" s="102"/>
      <c r="Z1481" s="102"/>
      <c r="AA1481" s="102"/>
      <c r="AB1481" s="102"/>
    </row>
    <row r="1482" ht="12.75" customHeight="1">
      <c r="A1482" s="102">
        <v>173.0</v>
      </c>
      <c r="B1482" s="103"/>
      <c r="C1482" s="102" t="s">
        <v>82</v>
      </c>
      <c r="D1482" s="102"/>
      <c r="E1482" s="102" t="s">
        <v>6859</v>
      </c>
      <c r="F1482" s="102">
        <v>3600.0</v>
      </c>
      <c r="G1482" s="102">
        <v>75.0</v>
      </c>
      <c r="H1482" s="102"/>
      <c r="I1482" s="102"/>
      <c r="J1482" s="102"/>
      <c r="K1482" s="102"/>
      <c r="L1482" s="102"/>
      <c r="M1482" s="102"/>
      <c r="N1482" s="102"/>
      <c r="O1482" s="102"/>
      <c r="P1482" s="102"/>
      <c r="Q1482" s="102"/>
      <c r="R1482" s="102"/>
      <c r="S1482" s="102"/>
      <c r="T1482" s="102"/>
      <c r="U1482" s="102"/>
      <c r="V1482" s="102"/>
      <c r="W1482" s="102"/>
      <c r="X1482" s="102"/>
      <c r="Y1482" s="102"/>
      <c r="Z1482" s="102"/>
      <c r="AA1482" s="102"/>
      <c r="AB1482" s="102"/>
    </row>
    <row r="1483" ht="12.75" customHeight="1">
      <c r="A1483" s="102">
        <v>174.0</v>
      </c>
      <c r="B1483" s="103"/>
      <c r="C1483" s="102" t="s">
        <v>82</v>
      </c>
      <c r="D1483" s="102"/>
      <c r="E1483" s="102" t="s">
        <v>6859</v>
      </c>
      <c r="F1483" s="102">
        <v>5100.0</v>
      </c>
      <c r="G1483" s="102">
        <v>78.0</v>
      </c>
      <c r="H1483" s="102"/>
      <c r="I1483" s="102"/>
      <c r="J1483" s="102"/>
      <c r="K1483" s="102"/>
      <c r="L1483" s="102"/>
      <c r="M1483" s="102"/>
      <c r="N1483" s="102"/>
      <c r="O1483" s="102"/>
      <c r="P1483" s="102"/>
      <c r="Q1483" s="102"/>
      <c r="R1483" s="102"/>
      <c r="S1483" s="102"/>
      <c r="T1483" s="102"/>
      <c r="U1483" s="102"/>
      <c r="V1483" s="102"/>
      <c r="W1483" s="102"/>
      <c r="X1483" s="102"/>
      <c r="Y1483" s="102"/>
      <c r="Z1483" s="102"/>
      <c r="AA1483" s="102"/>
      <c r="AB1483" s="102"/>
    </row>
    <row r="1484" ht="12.75" customHeight="1">
      <c r="A1484" s="102">
        <v>175.0</v>
      </c>
      <c r="B1484" s="103"/>
      <c r="C1484" s="102" t="s">
        <v>82</v>
      </c>
      <c r="D1484" s="102"/>
      <c r="E1484" s="102" t="s">
        <v>6859</v>
      </c>
      <c r="F1484" s="102">
        <v>4300.0</v>
      </c>
      <c r="G1484" s="102">
        <v>75.0</v>
      </c>
      <c r="H1484" s="102"/>
      <c r="I1484" s="102"/>
      <c r="J1484" s="102"/>
      <c r="K1484" s="102"/>
      <c r="L1484" s="102"/>
      <c r="M1484" s="102"/>
      <c r="N1484" s="102"/>
      <c r="O1484" s="102"/>
      <c r="P1484" s="102"/>
      <c r="Q1484" s="102"/>
      <c r="R1484" s="102"/>
      <c r="S1484" s="102"/>
      <c r="T1484" s="102"/>
      <c r="U1484" s="102"/>
      <c r="V1484" s="102"/>
      <c r="W1484" s="102"/>
      <c r="X1484" s="102"/>
      <c r="Y1484" s="102"/>
      <c r="Z1484" s="102"/>
      <c r="AA1484" s="102"/>
      <c r="AB1484" s="102"/>
    </row>
    <row r="1485" ht="12.75" customHeight="1">
      <c r="A1485" s="102">
        <v>176.0</v>
      </c>
      <c r="B1485" s="103"/>
      <c r="C1485" s="102" t="s">
        <v>82</v>
      </c>
      <c r="D1485" s="102"/>
      <c r="E1485" s="102" t="s">
        <v>6859</v>
      </c>
      <c r="F1485" s="102">
        <v>4700.0</v>
      </c>
      <c r="G1485" s="102">
        <v>79.0</v>
      </c>
      <c r="H1485" s="102"/>
      <c r="I1485" s="102"/>
      <c r="J1485" s="102"/>
      <c r="K1485" s="102"/>
      <c r="L1485" s="102"/>
      <c r="M1485" s="102"/>
      <c r="N1485" s="102"/>
      <c r="O1485" s="102"/>
      <c r="P1485" s="102"/>
      <c r="Q1485" s="102"/>
      <c r="R1485" s="102"/>
      <c r="S1485" s="102"/>
      <c r="T1485" s="102"/>
      <c r="U1485" s="102"/>
      <c r="V1485" s="102"/>
      <c r="W1485" s="102"/>
      <c r="X1485" s="102"/>
      <c r="Y1485" s="102"/>
      <c r="Z1485" s="102"/>
      <c r="AA1485" s="102"/>
      <c r="AB1485" s="102"/>
    </row>
    <row r="1486" ht="12.75" customHeight="1">
      <c r="A1486" s="102">
        <v>177.0</v>
      </c>
      <c r="B1486" s="103"/>
      <c r="C1486" s="102" t="s">
        <v>82</v>
      </c>
      <c r="D1486" s="102"/>
      <c r="E1486" s="102" t="s">
        <v>6859</v>
      </c>
      <c r="F1486" s="102">
        <v>4000.0</v>
      </c>
      <c r="G1486" s="102">
        <v>72.0</v>
      </c>
      <c r="H1486" s="102"/>
      <c r="I1486" s="102"/>
      <c r="J1486" s="102"/>
      <c r="K1486" s="102"/>
      <c r="L1486" s="102"/>
      <c r="M1486" s="102"/>
      <c r="N1486" s="102"/>
      <c r="O1486" s="102"/>
      <c r="P1486" s="102"/>
      <c r="Q1486" s="102"/>
      <c r="R1486" s="102"/>
      <c r="S1486" s="102"/>
      <c r="T1486" s="102"/>
      <c r="U1486" s="102"/>
      <c r="V1486" s="102"/>
      <c r="W1486" s="102"/>
      <c r="X1486" s="102"/>
      <c r="Y1486" s="102"/>
      <c r="Z1486" s="102"/>
      <c r="AA1486" s="102"/>
      <c r="AB1486" s="102"/>
    </row>
    <row r="1487" ht="12.75" customHeight="1">
      <c r="A1487" s="102">
        <v>178.0</v>
      </c>
      <c r="B1487" s="103"/>
      <c r="C1487" s="102" t="s">
        <v>82</v>
      </c>
      <c r="D1487" s="102"/>
      <c r="E1487" s="102" t="s">
        <v>6859</v>
      </c>
      <c r="F1487" s="102">
        <v>3100.0</v>
      </c>
      <c r="G1487" s="102">
        <v>68.0</v>
      </c>
      <c r="H1487" s="102"/>
      <c r="I1487" s="102"/>
      <c r="J1487" s="102"/>
      <c r="K1487" s="102"/>
      <c r="L1487" s="102"/>
      <c r="M1487" s="102"/>
      <c r="N1487" s="102"/>
      <c r="O1487" s="102"/>
      <c r="P1487" s="102"/>
      <c r="Q1487" s="102"/>
      <c r="R1487" s="102"/>
      <c r="S1487" s="102"/>
      <c r="T1487" s="102"/>
      <c r="U1487" s="102"/>
      <c r="V1487" s="102"/>
      <c r="W1487" s="102"/>
      <c r="X1487" s="102"/>
      <c r="Y1487" s="102"/>
      <c r="Z1487" s="102"/>
      <c r="AA1487" s="102"/>
      <c r="AB1487" s="102"/>
    </row>
    <row r="1488" ht="12.75" customHeight="1">
      <c r="A1488" s="102">
        <v>179.0</v>
      </c>
      <c r="B1488" s="103"/>
      <c r="C1488" s="102" t="s">
        <v>82</v>
      </c>
      <c r="D1488" s="102"/>
      <c r="E1488" s="102" t="s">
        <v>6859</v>
      </c>
      <c r="F1488" s="102">
        <v>3700.0</v>
      </c>
      <c r="G1488" s="102">
        <v>73.0</v>
      </c>
      <c r="H1488" s="102"/>
      <c r="I1488" s="102"/>
      <c r="J1488" s="102"/>
      <c r="K1488" s="102"/>
      <c r="L1488" s="102"/>
      <c r="M1488" s="102"/>
      <c r="N1488" s="102"/>
      <c r="O1488" s="102"/>
      <c r="P1488" s="102"/>
      <c r="Q1488" s="102"/>
      <c r="R1488" s="102"/>
      <c r="S1488" s="102"/>
      <c r="T1488" s="102"/>
      <c r="U1488" s="102"/>
      <c r="V1488" s="102"/>
      <c r="W1488" s="102"/>
      <c r="X1488" s="102"/>
      <c r="Y1488" s="102"/>
      <c r="Z1488" s="102"/>
      <c r="AA1488" s="102"/>
      <c r="AB1488" s="102"/>
    </row>
    <row r="1489" ht="12.75" customHeight="1">
      <c r="A1489" s="102">
        <v>180.0</v>
      </c>
      <c r="B1489" s="103"/>
      <c r="C1489" s="102" t="s">
        <v>82</v>
      </c>
      <c r="D1489" s="102"/>
      <c r="E1489" s="102" t="s">
        <v>6859</v>
      </c>
      <c r="F1489" s="102">
        <v>3400.0</v>
      </c>
      <c r="G1489" s="102">
        <v>69.0</v>
      </c>
      <c r="H1489" s="102"/>
      <c r="I1489" s="102"/>
      <c r="J1489" s="102"/>
      <c r="K1489" s="102"/>
      <c r="L1489" s="102"/>
      <c r="M1489" s="102"/>
      <c r="N1489" s="102"/>
      <c r="O1489" s="102"/>
      <c r="P1489" s="102"/>
      <c r="Q1489" s="102"/>
      <c r="R1489" s="102"/>
      <c r="S1489" s="102"/>
      <c r="T1489" s="102"/>
      <c r="U1489" s="102"/>
      <c r="V1489" s="102"/>
      <c r="W1489" s="102"/>
      <c r="X1489" s="102"/>
      <c r="Y1489" s="102"/>
      <c r="Z1489" s="102"/>
      <c r="AA1489" s="102"/>
      <c r="AB1489" s="102"/>
    </row>
    <row r="1490" ht="12.75" customHeight="1">
      <c r="A1490" s="102">
        <v>181.0</v>
      </c>
      <c r="B1490" s="103"/>
      <c r="C1490" s="102" t="s">
        <v>82</v>
      </c>
      <c r="D1490" s="102"/>
      <c r="E1490" s="102" t="s">
        <v>6859</v>
      </c>
      <c r="F1490" s="102">
        <v>4200.0</v>
      </c>
      <c r="G1490" s="102"/>
      <c r="H1490" s="102"/>
      <c r="I1490" s="102"/>
      <c r="J1490" s="102"/>
      <c r="K1490" s="102"/>
      <c r="L1490" s="102"/>
      <c r="M1490" s="102"/>
      <c r="N1490" s="102"/>
      <c r="O1490" s="102"/>
      <c r="P1490" s="102"/>
      <c r="Q1490" s="102"/>
      <c r="R1490" s="102"/>
      <c r="S1490" s="102"/>
      <c r="T1490" s="102"/>
      <c r="U1490" s="102"/>
      <c r="V1490" s="102"/>
      <c r="W1490" s="102"/>
      <c r="X1490" s="102"/>
      <c r="Y1490" s="102"/>
      <c r="Z1490" s="102"/>
      <c r="AA1490" s="102"/>
      <c r="AB1490" s="102"/>
    </row>
    <row r="1491" ht="12.75" customHeight="1">
      <c r="A1491" s="102">
        <v>182.0</v>
      </c>
      <c r="B1491" s="103"/>
      <c r="C1491" s="102" t="s">
        <v>82</v>
      </c>
      <c r="D1491" s="102"/>
      <c r="E1491" s="102" t="s">
        <v>6859</v>
      </c>
      <c r="F1491" s="102">
        <v>3800.0</v>
      </c>
      <c r="G1491" s="102">
        <v>73.0</v>
      </c>
      <c r="H1491" s="102"/>
      <c r="I1491" s="102"/>
      <c r="J1491" s="102"/>
      <c r="K1491" s="102"/>
      <c r="L1491" s="102"/>
      <c r="M1491" s="102"/>
      <c r="N1491" s="102"/>
      <c r="O1491" s="102"/>
      <c r="P1491" s="102"/>
      <c r="Q1491" s="102"/>
      <c r="R1491" s="102"/>
      <c r="S1491" s="102"/>
      <c r="T1491" s="102"/>
      <c r="U1491" s="102"/>
      <c r="V1491" s="102"/>
      <c r="W1491" s="102"/>
      <c r="X1491" s="102"/>
      <c r="Y1491" s="102"/>
      <c r="Z1491" s="102"/>
      <c r="AA1491" s="102"/>
      <c r="AB1491" s="102"/>
    </row>
    <row r="1492" ht="12.75" customHeight="1">
      <c r="A1492" s="102">
        <v>183.0</v>
      </c>
      <c r="B1492" s="103"/>
      <c r="C1492" s="102" t="s">
        <v>82</v>
      </c>
      <c r="D1492" s="102"/>
      <c r="E1492" s="102" t="s">
        <v>6859</v>
      </c>
      <c r="F1492" s="102">
        <v>3300.0</v>
      </c>
      <c r="G1492" s="102">
        <v>69.0</v>
      </c>
      <c r="H1492" s="102"/>
      <c r="I1492" s="102"/>
      <c r="J1492" s="102"/>
      <c r="K1492" s="102"/>
      <c r="L1492" s="102"/>
      <c r="M1492" s="102"/>
      <c r="N1492" s="102"/>
      <c r="O1492" s="102"/>
      <c r="P1492" s="102"/>
      <c r="Q1492" s="102"/>
      <c r="R1492" s="102"/>
      <c r="S1492" s="102"/>
      <c r="T1492" s="102"/>
      <c r="U1492" s="102"/>
      <c r="V1492" s="102"/>
      <c r="W1492" s="102"/>
      <c r="X1492" s="102"/>
      <c r="Y1492" s="102"/>
      <c r="Z1492" s="102"/>
      <c r="AA1492" s="102"/>
      <c r="AB1492" s="102"/>
    </row>
    <row r="1493" ht="12.75" customHeight="1">
      <c r="A1493" s="102">
        <v>184.0</v>
      </c>
      <c r="B1493" s="103"/>
      <c r="C1493" s="102" t="s">
        <v>82</v>
      </c>
      <c r="D1493" s="102"/>
      <c r="E1493" s="102" t="s">
        <v>6859</v>
      </c>
      <c r="F1493" s="102">
        <v>3800.0</v>
      </c>
      <c r="G1493" s="102">
        <v>73.0</v>
      </c>
      <c r="H1493" s="102"/>
      <c r="I1493" s="102"/>
      <c r="J1493" s="102"/>
      <c r="K1493" s="102"/>
      <c r="L1493" s="102"/>
      <c r="M1493" s="102"/>
      <c r="N1493" s="102"/>
      <c r="O1493" s="102"/>
      <c r="P1493" s="102"/>
      <c r="Q1493" s="102"/>
      <c r="R1493" s="102"/>
      <c r="S1493" s="102"/>
      <c r="T1493" s="102"/>
      <c r="U1493" s="102"/>
      <c r="V1493" s="102"/>
      <c r="W1493" s="102"/>
      <c r="X1493" s="102"/>
      <c r="Y1493" s="102"/>
      <c r="Z1493" s="102"/>
      <c r="AA1493" s="102"/>
      <c r="AB1493" s="102"/>
    </row>
    <row r="1494" ht="12.75" customHeight="1">
      <c r="A1494" s="102">
        <v>185.0</v>
      </c>
      <c r="B1494" s="103"/>
      <c r="C1494" s="102" t="s">
        <v>82</v>
      </c>
      <c r="D1494" s="102"/>
      <c r="E1494" s="102" t="s">
        <v>6859</v>
      </c>
      <c r="F1494" s="102">
        <v>3700.0</v>
      </c>
      <c r="G1494" s="102">
        <v>72.0</v>
      </c>
      <c r="H1494" s="102"/>
      <c r="I1494" s="102"/>
      <c r="J1494" s="102"/>
      <c r="K1494" s="102"/>
      <c r="L1494" s="102"/>
      <c r="M1494" s="102"/>
      <c r="N1494" s="102"/>
      <c r="O1494" s="102"/>
      <c r="P1494" s="102"/>
      <c r="Q1494" s="102"/>
      <c r="R1494" s="102"/>
      <c r="S1494" s="102"/>
      <c r="T1494" s="102"/>
      <c r="U1494" s="102"/>
      <c r="V1494" s="102"/>
      <c r="W1494" s="102"/>
      <c r="X1494" s="102"/>
      <c r="Y1494" s="102"/>
      <c r="Z1494" s="102"/>
      <c r="AA1494" s="102"/>
      <c r="AB1494" s="102"/>
    </row>
    <row r="1495" ht="12.75" customHeight="1">
      <c r="A1495" s="102">
        <v>186.0</v>
      </c>
      <c r="B1495" s="103"/>
      <c r="C1495" s="102" t="s">
        <v>82</v>
      </c>
      <c r="D1495" s="102"/>
      <c r="E1495" s="102" t="s">
        <v>6859</v>
      </c>
      <c r="F1495" s="102">
        <v>3200.0</v>
      </c>
      <c r="G1495" s="102">
        <v>68.0</v>
      </c>
      <c r="H1495" s="102"/>
      <c r="I1495" s="102"/>
      <c r="J1495" s="102"/>
      <c r="K1495" s="102"/>
      <c r="L1495" s="102"/>
      <c r="M1495" s="102"/>
      <c r="N1495" s="102"/>
      <c r="O1495" s="102"/>
      <c r="P1495" s="102"/>
      <c r="Q1495" s="102"/>
      <c r="R1495" s="102"/>
      <c r="S1495" s="102"/>
      <c r="T1495" s="102"/>
      <c r="U1495" s="102"/>
      <c r="V1495" s="102"/>
      <c r="W1495" s="102"/>
      <c r="X1495" s="102"/>
      <c r="Y1495" s="102"/>
      <c r="Z1495" s="102"/>
      <c r="AA1495" s="102"/>
      <c r="AB1495" s="102"/>
    </row>
    <row r="1496" ht="12.75" customHeight="1">
      <c r="A1496" s="102">
        <v>187.0</v>
      </c>
      <c r="B1496" s="103"/>
      <c r="C1496" s="102" t="s">
        <v>82</v>
      </c>
      <c r="D1496" s="102"/>
      <c r="E1496" s="102" t="s">
        <v>6859</v>
      </c>
      <c r="F1496" s="102">
        <v>3900.0</v>
      </c>
      <c r="G1496" s="102">
        <v>72.0</v>
      </c>
      <c r="H1496" s="102"/>
      <c r="I1496" s="102"/>
      <c r="J1496" s="102"/>
      <c r="K1496" s="102"/>
      <c r="L1496" s="102"/>
      <c r="M1496" s="102"/>
      <c r="N1496" s="102"/>
      <c r="O1496" s="102"/>
      <c r="P1496" s="102"/>
      <c r="Q1496" s="102"/>
      <c r="R1496" s="102"/>
      <c r="S1496" s="102"/>
      <c r="T1496" s="102"/>
      <c r="U1496" s="102"/>
      <c r="V1496" s="102"/>
      <c r="W1496" s="102"/>
      <c r="X1496" s="102"/>
      <c r="Y1496" s="102"/>
      <c r="Z1496" s="102"/>
      <c r="AA1496" s="102"/>
      <c r="AB1496" s="102"/>
    </row>
    <row r="1497" ht="12.75" customHeight="1">
      <c r="A1497" s="102">
        <v>188.0</v>
      </c>
      <c r="B1497" s="103"/>
      <c r="C1497" s="102" t="s">
        <v>82</v>
      </c>
      <c r="D1497" s="102"/>
      <c r="E1497" s="102" t="s">
        <v>6859</v>
      </c>
      <c r="F1497" s="102">
        <v>3500.0</v>
      </c>
      <c r="G1497" s="102">
        <v>75.0</v>
      </c>
      <c r="H1497" s="102"/>
      <c r="I1497" s="102"/>
      <c r="J1497" s="102"/>
      <c r="K1497" s="102"/>
      <c r="L1497" s="102"/>
      <c r="M1497" s="102"/>
      <c r="N1497" s="102"/>
      <c r="O1497" s="102"/>
      <c r="P1497" s="102"/>
      <c r="Q1497" s="102"/>
      <c r="R1497" s="102"/>
      <c r="S1497" s="102"/>
      <c r="T1497" s="102"/>
      <c r="U1497" s="102"/>
      <c r="V1497" s="102"/>
      <c r="W1497" s="102"/>
      <c r="X1497" s="102"/>
      <c r="Y1497" s="102"/>
      <c r="Z1497" s="102"/>
      <c r="AA1497" s="102"/>
      <c r="AB1497" s="102"/>
    </row>
    <row r="1498" ht="12.75" customHeight="1">
      <c r="A1498" s="102">
        <v>189.0</v>
      </c>
      <c r="B1498" s="103"/>
      <c r="C1498" s="102" t="s">
        <v>82</v>
      </c>
      <c r="D1498" s="102"/>
      <c r="E1498" s="102" t="s">
        <v>6859</v>
      </c>
      <c r="F1498" s="102">
        <v>3100.0</v>
      </c>
      <c r="G1498" s="102">
        <v>70.0</v>
      </c>
      <c r="H1498" s="102"/>
      <c r="I1498" s="102"/>
      <c r="J1498" s="102"/>
      <c r="K1498" s="102"/>
      <c r="L1498" s="102"/>
      <c r="M1498" s="102"/>
      <c r="N1498" s="102"/>
      <c r="O1498" s="102"/>
      <c r="P1498" s="102"/>
      <c r="Q1498" s="102"/>
      <c r="R1498" s="102"/>
      <c r="S1498" s="102"/>
      <c r="T1498" s="102"/>
      <c r="U1498" s="102"/>
      <c r="V1498" s="102"/>
      <c r="W1498" s="102"/>
      <c r="X1498" s="102"/>
      <c r="Y1498" s="102"/>
      <c r="Z1498" s="102"/>
      <c r="AA1498" s="102"/>
      <c r="AB1498" s="102"/>
    </row>
    <row r="1499" ht="12.75" customHeight="1">
      <c r="A1499" s="102">
        <v>190.0</v>
      </c>
      <c r="B1499" s="103"/>
      <c r="C1499" s="102" t="s">
        <v>82</v>
      </c>
      <c r="D1499" s="102"/>
      <c r="E1499" s="102" t="s">
        <v>6859</v>
      </c>
      <c r="F1499" s="102">
        <v>3600.0</v>
      </c>
      <c r="G1499" s="102">
        <v>74.0</v>
      </c>
      <c r="H1499" s="102"/>
      <c r="I1499" s="102"/>
      <c r="J1499" s="102"/>
      <c r="K1499" s="102"/>
      <c r="L1499" s="102"/>
      <c r="M1499" s="102"/>
      <c r="N1499" s="102"/>
      <c r="O1499" s="102"/>
      <c r="P1499" s="102"/>
      <c r="Q1499" s="102"/>
      <c r="R1499" s="102"/>
      <c r="S1499" s="102"/>
      <c r="T1499" s="102"/>
      <c r="U1499" s="102"/>
      <c r="V1499" s="102"/>
      <c r="W1499" s="102"/>
      <c r="X1499" s="102"/>
      <c r="Y1499" s="102"/>
      <c r="Z1499" s="102"/>
      <c r="AA1499" s="102"/>
      <c r="AB1499" s="102"/>
    </row>
    <row r="1500" ht="12.75" customHeight="1">
      <c r="A1500" s="102">
        <v>191.0</v>
      </c>
      <c r="B1500" s="103"/>
      <c r="C1500" s="102" t="s">
        <v>82</v>
      </c>
      <c r="D1500" s="102"/>
      <c r="E1500" s="102" t="s">
        <v>6859</v>
      </c>
      <c r="F1500" s="102">
        <v>4300.0</v>
      </c>
      <c r="G1500" s="102">
        <v>78.0</v>
      </c>
      <c r="H1500" s="102"/>
      <c r="I1500" s="102"/>
      <c r="J1500" s="102"/>
      <c r="K1500" s="102"/>
      <c r="L1500" s="102"/>
      <c r="M1500" s="102"/>
      <c r="N1500" s="102"/>
      <c r="O1500" s="102"/>
      <c r="P1500" s="102"/>
      <c r="Q1500" s="102"/>
      <c r="R1500" s="102"/>
      <c r="S1500" s="102"/>
      <c r="T1500" s="102"/>
      <c r="U1500" s="102"/>
      <c r="V1500" s="102"/>
      <c r="W1500" s="102"/>
      <c r="X1500" s="102"/>
      <c r="Y1500" s="102"/>
      <c r="Z1500" s="102"/>
      <c r="AA1500" s="102"/>
      <c r="AB1500" s="102"/>
    </row>
    <row r="1501" ht="12.75" customHeight="1">
      <c r="A1501" s="102">
        <v>192.0</v>
      </c>
      <c r="B1501" s="103"/>
      <c r="C1501" s="102" t="s">
        <v>82</v>
      </c>
      <c r="D1501" s="102"/>
      <c r="E1501" s="102" t="s">
        <v>6859</v>
      </c>
      <c r="F1501" s="102">
        <v>2000.0</v>
      </c>
      <c r="G1501" s="102">
        <v>57.0</v>
      </c>
      <c r="H1501" s="102"/>
      <c r="I1501" s="102"/>
      <c r="J1501" s="102"/>
      <c r="K1501" s="102"/>
      <c r="L1501" s="102"/>
      <c r="M1501" s="102"/>
      <c r="N1501" s="102"/>
      <c r="O1501" s="102"/>
      <c r="P1501" s="102"/>
      <c r="Q1501" s="102"/>
      <c r="R1501" s="102"/>
      <c r="S1501" s="102"/>
      <c r="T1501" s="102"/>
      <c r="U1501" s="102"/>
      <c r="V1501" s="102"/>
      <c r="W1501" s="102"/>
      <c r="X1501" s="102"/>
      <c r="Y1501" s="102"/>
      <c r="Z1501" s="102"/>
      <c r="AA1501" s="102"/>
      <c r="AB1501" s="102"/>
    </row>
    <row r="1502" ht="12.75" customHeight="1">
      <c r="A1502" s="102">
        <v>193.0</v>
      </c>
      <c r="B1502" s="103"/>
      <c r="C1502" s="102" t="s">
        <v>82</v>
      </c>
      <c r="D1502" s="102"/>
      <c r="E1502" s="102" t="s">
        <v>6859</v>
      </c>
      <c r="F1502" s="102">
        <v>2600.0</v>
      </c>
      <c r="G1502" s="102">
        <v>64.0</v>
      </c>
      <c r="H1502" s="102"/>
      <c r="I1502" s="102"/>
      <c r="J1502" s="102"/>
      <c r="K1502" s="102"/>
      <c r="L1502" s="102"/>
      <c r="M1502" s="102"/>
      <c r="N1502" s="102"/>
      <c r="O1502" s="102"/>
      <c r="P1502" s="102"/>
      <c r="Q1502" s="102"/>
      <c r="R1502" s="102"/>
      <c r="S1502" s="102"/>
      <c r="T1502" s="102"/>
      <c r="U1502" s="102"/>
      <c r="V1502" s="102"/>
      <c r="W1502" s="102"/>
      <c r="X1502" s="102"/>
      <c r="Y1502" s="102"/>
      <c r="Z1502" s="102"/>
      <c r="AA1502" s="102"/>
      <c r="AB1502" s="102"/>
    </row>
    <row r="1503" ht="12.75" customHeight="1">
      <c r="A1503" s="102">
        <v>194.0</v>
      </c>
      <c r="B1503" s="103"/>
      <c r="C1503" s="102" t="s">
        <v>82</v>
      </c>
      <c r="D1503" s="102"/>
      <c r="E1503" s="102" t="s">
        <v>6859</v>
      </c>
      <c r="F1503" s="102">
        <v>3400.0</v>
      </c>
      <c r="G1503" s="102">
        <v>72.0</v>
      </c>
      <c r="H1503" s="102"/>
      <c r="I1503" s="102"/>
      <c r="J1503" s="102"/>
      <c r="K1503" s="102"/>
      <c r="L1503" s="102"/>
      <c r="M1503" s="102"/>
      <c r="N1503" s="102"/>
      <c r="O1503" s="102"/>
      <c r="P1503" s="102"/>
      <c r="Q1503" s="102"/>
      <c r="R1503" s="102"/>
      <c r="S1503" s="102"/>
      <c r="T1503" s="102"/>
      <c r="U1503" s="102"/>
      <c r="V1503" s="102"/>
      <c r="W1503" s="102"/>
      <c r="X1503" s="102"/>
      <c r="Y1503" s="102"/>
      <c r="Z1503" s="102"/>
      <c r="AA1503" s="102"/>
      <c r="AB1503" s="102"/>
    </row>
    <row r="1504" ht="12.75" customHeight="1">
      <c r="A1504" s="102"/>
      <c r="B1504" s="103"/>
      <c r="C1504" s="102"/>
      <c r="D1504" s="102"/>
      <c r="E1504" s="102"/>
      <c r="F1504" s="102">
        <f t="shared" ref="F1504:G1504" si="1">AVERAGE(F2:F1503)</f>
        <v>4118.268846</v>
      </c>
      <c r="G1504" s="102">
        <f t="shared" si="1"/>
        <v>73.0026738</v>
      </c>
      <c r="H1504" s="102"/>
      <c r="I1504" s="102"/>
      <c r="J1504" s="102"/>
      <c r="K1504" s="102"/>
      <c r="L1504" s="102"/>
      <c r="M1504" s="102"/>
      <c r="N1504" s="102"/>
      <c r="O1504" s="102"/>
      <c r="P1504" s="102"/>
      <c r="Q1504" s="102"/>
      <c r="R1504" s="102"/>
      <c r="S1504" s="102"/>
      <c r="T1504" s="102"/>
      <c r="U1504" s="102"/>
      <c r="V1504" s="102"/>
      <c r="W1504" s="102"/>
      <c r="X1504" s="102"/>
      <c r="Y1504" s="102"/>
      <c r="Z1504" s="102"/>
      <c r="AA1504" s="102"/>
      <c r="AB1504" s="102"/>
    </row>
  </sheetData>
  <printOptions/>
  <pageMargins bottom="1.0" footer="0.0" header="0.0" left="0.75" right="0.75" top="1.0"/>
  <pageSetup paperSize="9" orientation="portrait"/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8.57"/>
    <col customWidth="1" min="2" max="2" width="7.14"/>
    <col customWidth="1" min="3" max="3" width="11.43"/>
    <col customWidth="1" min="4" max="4" width="5.71"/>
    <col customWidth="1" min="5" max="5" width="4.29"/>
    <col customWidth="1" min="6" max="6" width="7.0"/>
    <col customWidth="1" min="7" max="7" width="11.43"/>
    <col customWidth="1" min="8" max="8" width="6.86"/>
    <col customWidth="1" min="9" max="9" width="9.71"/>
    <col customWidth="1" min="10" max="10" width="6.29"/>
    <col customWidth="1" min="11" max="11" width="9.14"/>
    <col customWidth="1" min="12" max="12" width="9.29"/>
    <col customWidth="1" min="13" max="13" width="7.14"/>
    <col customWidth="1" min="14" max="14" width="6.0"/>
    <col customWidth="1" min="15" max="15" width="5.71"/>
    <col customWidth="1" min="16" max="16" width="11.43"/>
    <col customWidth="1" min="17" max="17" width="8.14"/>
    <col customWidth="1" min="18" max="18" width="8.0"/>
    <col customWidth="1" min="19" max="19" width="5.43"/>
  </cols>
  <sheetData>
    <row r="1" ht="12.75" customHeight="1">
      <c r="A1" s="102"/>
      <c r="B1" s="102"/>
      <c r="C1" s="102"/>
      <c r="D1" s="102"/>
      <c r="E1" s="102"/>
      <c r="F1" s="102"/>
      <c r="G1" s="102"/>
      <c r="H1" s="114">
        <f t="shared" ref="H1:I1" si="1">MAX(H12:H2044)</f>
        <v>11000</v>
      </c>
      <c r="I1" s="115">
        <f t="shared" si="1"/>
        <v>97</v>
      </c>
      <c r="J1" s="102"/>
      <c r="K1" s="102"/>
      <c r="L1" s="102"/>
      <c r="M1" s="102"/>
      <c r="N1" s="102"/>
      <c r="O1" s="102"/>
      <c r="P1" s="102"/>
      <c r="Q1" s="102"/>
      <c r="R1" s="102"/>
      <c r="S1" s="102"/>
    </row>
    <row r="2" ht="12.75" customHeight="1">
      <c r="A2" s="102"/>
      <c r="B2" s="102"/>
      <c r="C2" s="102"/>
      <c r="D2" s="102"/>
      <c r="E2" s="102"/>
      <c r="F2" s="102"/>
      <c r="G2" s="102"/>
      <c r="H2" s="116">
        <f t="shared" ref="H2:I2" si="2">AVERAGE(H12:H2044)</f>
        <v>4551.630544</v>
      </c>
      <c r="I2" s="117">
        <f t="shared" si="2"/>
        <v>74.57459677</v>
      </c>
      <c r="J2" s="102"/>
      <c r="K2" s="102"/>
      <c r="L2" s="102"/>
      <c r="M2" s="102"/>
      <c r="N2" s="102"/>
      <c r="O2" s="102"/>
      <c r="P2" s="102"/>
      <c r="Q2" s="102"/>
      <c r="R2" s="102"/>
      <c r="S2" s="102"/>
    </row>
    <row r="3" ht="12.75" customHeight="1">
      <c r="A3" s="102"/>
      <c r="B3" s="102"/>
      <c r="C3" s="102"/>
      <c r="D3" s="102"/>
      <c r="E3" s="102"/>
      <c r="F3" s="102"/>
      <c r="G3" s="102"/>
      <c r="H3" s="116">
        <f t="shared" ref="H3:I3" si="3">MIN(H12:H2044)</f>
        <v>1100</v>
      </c>
      <c r="I3" s="117">
        <f t="shared" si="3"/>
        <v>0</v>
      </c>
      <c r="J3" s="102"/>
      <c r="K3" s="102"/>
      <c r="L3" s="102"/>
      <c r="M3" s="102"/>
      <c r="N3" s="102"/>
      <c r="O3" s="102"/>
      <c r="P3" s="102"/>
      <c r="Q3" s="102"/>
      <c r="R3" s="102"/>
      <c r="S3" s="102"/>
    </row>
    <row r="4" ht="12.75" customHeight="1">
      <c r="A4" s="102"/>
      <c r="B4" s="102"/>
      <c r="C4" s="102"/>
      <c r="D4" s="102"/>
      <c r="E4" s="102"/>
      <c r="F4" s="102"/>
      <c r="G4" s="102"/>
      <c r="H4" s="102"/>
      <c r="I4" s="102"/>
      <c r="J4" s="102"/>
      <c r="K4" s="102"/>
      <c r="L4" s="102"/>
      <c r="M4" s="102"/>
      <c r="N4" s="102"/>
      <c r="O4" s="102"/>
      <c r="P4" s="102"/>
      <c r="Q4" s="102"/>
      <c r="R4" s="102"/>
      <c r="S4" s="102"/>
    </row>
    <row r="5" ht="12.75" customHeight="1">
      <c r="A5" s="102"/>
      <c r="B5" s="102"/>
      <c r="C5" s="102"/>
      <c r="D5" s="102"/>
      <c r="E5" s="102"/>
      <c r="F5" s="102"/>
      <c r="G5" s="102"/>
      <c r="H5" s="102"/>
      <c r="I5" s="102"/>
      <c r="J5" s="102"/>
      <c r="K5" s="102"/>
      <c r="L5" s="102"/>
      <c r="M5" s="102"/>
      <c r="N5" s="102"/>
      <c r="O5" s="102"/>
      <c r="P5" s="102"/>
      <c r="Q5" s="102"/>
      <c r="R5" s="102"/>
      <c r="S5" s="102"/>
    </row>
    <row r="6" ht="12.75" customHeight="1">
      <c r="A6" s="102"/>
      <c r="B6" s="102"/>
      <c r="C6" s="102"/>
      <c r="D6" s="102"/>
      <c r="E6" s="102"/>
      <c r="F6" s="102"/>
      <c r="G6" s="102"/>
      <c r="H6" s="102"/>
      <c r="I6" s="102"/>
      <c r="J6" s="102"/>
      <c r="K6" s="102"/>
      <c r="L6" s="102"/>
      <c r="M6" s="102"/>
      <c r="N6" s="102"/>
      <c r="O6" s="102"/>
      <c r="P6" s="102"/>
      <c r="Q6" s="102"/>
      <c r="R6" s="102"/>
      <c r="S6" s="102"/>
    </row>
    <row r="7" ht="12.75" customHeight="1">
      <c r="A7" s="102"/>
      <c r="B7" s="102"/>
      <c r="C7" s="102"/>
      <c r="D7" s="102"/>
      <c r="E7" s="102"/>
      <c r="F7" s="102"/>
      <c r="G7" s="102"/>
      <c r="H7" s="102"/>
      <c r="I7" s="102"/>
      <c r="J7" s="102"/>
      <c r="K7" s="102"/>
      <c r="L7" s="102"/>
      <c r="M7" s="102"/>
      <c r="N7" s="102"/>
      <c r="O7" s="102"/>
      <c r="P7" s="102"/>
      <c r="Q7" s="102"/>
      <c r="R7" s="102"/>
      <c r="S7" s="102"/>
    </row>
    <row r="8" ht="12.75" customHeight="1">
      <c r="A8" s="102"/>
      <c r="B8" s="102"/>
      <c r="C8" s="102"/>
      <c r="D8" s="102"/>
      <c r="E8" s="102"/>
      <c r="F8" s="102"/>
      <c r="G8" s="102"/>
      <c r="H8" s="102"/>
      <c r="I8" s="102"/>
      <c r="J8" s="102"/>
      <c r="K8" s="102"/>
      <c r="L8" s="102"/>
      <c r="M8" s="102"/>
      <c r="N8" s="102"/>
      <c r="O8" s="102"/>
      <c r="P8" s="102"/>
      <c r="Q8" s="102"/>
      <c r="R8" s="102"/>
      <c r="S8" s="102"/>
    </row>
    <row r="9" ht="12.75" customHeight="1">
      <c r="A9" s="102"/>
      <c r="B9" s="102"/>
      <c r="C9" s="102"/>
      <c r="D9" s="102"/>
      <c r="E9" s="102"/>
      <c r="F9" s="102"/>
      <c r="G9" s="102"/>
      <c r="H9" s="102"/>
      <c r="I9" s="102"/>
      <c r="J9" s="102"/>
      <c r="K9" s="102"/>
      <c r="L9" s="102"/>
      <c r="M9" s="102"/>
      <c r="N9" s="102"/>
      <c r="O9" s="102"/>
      <c r="P9" s="102"/>
      <c r="Q9" s="102"/>
      <c r="R9" s="102"/>
      <c r="S9" s="102"/>
    </row>
    <row r="10" ht="12.75" customHeight="1">
      <c r="A10" s="102"/>
      <c r="B10" s="102"/>
      <c r="C10" s="102"/>
      <c r="D10" s="102"/>
      <c r="E10" s="102"/>
      <c r="F10" s="102"/>
      <c r="G10" s="102"/>
      <c r="H10" s="102"/>
      <c r="I10" s="102"/>
      <c r="J10" s="102"/>
      <c r="K10" s="102"/>
      <c r="L10" s="102"/>
      <c r="M10" s="102"/>
      <c r="N10" s="102"/>
      <c r="O10" s="102"/>
      <c r="P10" s="102"/>
      <c r="Q10" s="102"/>
      <c r="R10" s="102"/>
      <c r="S10" s="102"/>
    </row>
    <row r="11" ht="12.75" customHeight="1">
      <c r="A11" s="102" t="s">
        <v>6861</v>
      </c>
      <c r="B11" s="102" t="s">
        <v>6</v>
      </c>
      <c r="C11" s="102" t="s">
        <v>0</v>
      </c>
      <c r="D11" s="102" t="s">
        <v>124</v>
      </c>
      <c r="E11" s="102" t="s">
        <v>2</v>
      </c>
      <c r="F11" s="102" t="s">
        <v>8</v>
      </c>
      <c r="G11" s="102" t="s">
        <v>9</v>
      </c>
      <c r="H11" s="102" t="s">
        <v>4</v>
      </c>
      <c r="I11" s="102" t="s">
        <v>3</v>
      </c>
      <c r="J11" s="102" t="s">
        <v>5</v>
      </c>
      <c r="K11" s="102" t="s">
        <v>11</v>
      </c>
      <c r="L11" s="102" t="s">
        <v>12</v>
      </c>
      <c r="M11" s="102" t="s">
        <v>13</v>
      </c>
      <c r="N11" s="102" t="s">
        <v>10</v>
      </c>
      <c r="O11" s="102" t="s">
        <v>813</v>
      </c>
      <c r="P11" s="102"/>
      <c r="Q11" s="102" t="s">
        <v>16</v>
      </c>
      <c r="R11" s="102" t="s">
        <v>17</v>
      </c>
      <c r="S11" s="102" t="s">
        <v>18</v>
      </c>
    </row>
    <row r="12" ht="12.75" customHeight="1">
      <c r="A12" s="102">
        <v>2006.0</v>
      </c>
      <c r="B12" s="102">
        <v>7240.0</v>
      </c>
      <c r="C12" s="102" t="s">
        <v>6862</v>
      </c>
      <c r="D12" s="102" t="s">
        <v>21</v>
      </c>
      <c r="E12" s="102">
        <v>2.0</v>
      </c>
      <c r="F12" s="102">
        <v>0.0</v>
      </c>
      <c r="G12" s="102" t="s">
        <v>62</v>
      </c>
      <c r="H12" s="102">
        <v>5100.0</v>
      </c>
      <c r="I12" s="102">
        <v>78.0</v>
      </c>
      <c r="J12" s="102">
        <v>0.0</v>
      </c>
      <c r="K12" s="102"/>
      <c r="L12" s="102"/>
      <c r="M12" s="102"/>
      <c r="N12" s="102" t="s">
        <v>35</v>
      </c>
      <c r="O12" s="102"/>
      <c r="P12" s="102"/>
      <c r="Q12" s="102" t="s">
        <v>23</v>
      </c>
      <c r="R12" s="102">
        <v>33.0</v>
      </c>
      <c r="S12" s="102">
        <v>47.0</v>
      </c>
    </row>
    <row r="13" ht="12.75" customHeight="1">
      <c r="A13" s="102">
        <v>2006.0</v>
      </c>
      <c r="B13" s="102">
        <v>7239.0</v>
      </c>
      <c r="C13" s="102" t="s">
        <v>6863</v>
      </c>
      <c r="D13" s="102" t="s">
        <v>40</v>
      </c>
      <c r="E13" s="102">
        <v>2.0</v>
      </c>
      <c r="F13" s="102">
        <v>54.0</v>
      </c>
      <c r="G13" s="102"/>
      <c r="H13" s="102">
        <v>5700.0</v>
      </c>
      <c r="I13" s="102">
        <v>80.0</v>
      </c>
      <c r="J13" s="102">
        <v>0.0</v>
      </c>
      <c r="K13" s="102"/>
      <c r="L13" s="102"/>
      <c r="M13" s="102"/>
      <c r="N13" s="102" t="s">
        <v>40</v>
      </c>
      <c r="O13" s="102"/>
      <c r="P13" s="102"/>
      <c r="Q13" s="102" t="s">
        <v>23</v>
      </c>
      <c r="R13" s="102">
        <v>33.0</v>
      </c>
      <c r="S13" s="102">
        <v>66.0</v>
      </c>
    </row>
    <row r="14" ht="12.75" customHeight="1">
      <c r="A14" s="102">
        <v>2006.0</v>
      </c>
      <c r="B14" s="102">
        <v>7238.0</v>
      </c>
      <c r="C14" s="102" t="s">
        <v>6864</v>
      </c>
      <c r="D14" s="102" t="s">
        <v>40</v>
      </c>
      <c r="E14" s="102">
        <v>2.0</v>
      </c>
      <c r="F14" s="102">
        <v>48.0</v>
      </c>
      <c r="G14" s="102"/>
      <c r="H14" s="102">
        <v>4800.0</v>
      </c>
      <c r="I14" s="102">
        <v>78.0</v>
      </c>
      <c r="J14" s="102">
        <v>0.0</v>
      </c>
      <c r="K14" s="102"/>
      <c r="L14" s="102"/>
      <c r="M14" s="102"/>
      <c r="N14" s="102" t="s">
        <v>23</v>
      </c>
      <c r="O14" s="102"/>
      <c r="P14" s="102"/>
      <c r="Q14" s="102" t="s">
        <v>23</v>
      </c>
      <c r="R14" s="102">
        <v>33.0</v>
      </c>
      <c r="S14" s="102">
        <v>66.0</v>
      </c>
    </row>
    <row r="15" ht="12.75" customHeight="1">
      <c r="A15" s="102">
        <v>2006.0</v>
      </c>
      <c r="B15" s="102">
        <v>7237.0</v>
      </c>
      <c r="C15" s="102" t="s">
        <v>6865</v>
      </c>
      <c r="D15" s="102" t="s">
        <v>40</v>
      </c>
      <c r="E15" s="102">
        <v>2.0</v>
      </c>
      <c r="F15" s="102">
        <v>49.0</v>
      </c>
      <c r="G15" s="102"/>
      <c r="H15" s="102">
        <v>5000.0</v>
      </c>
      <c r="I15" s="102">
        <v>78.0</v>
      </c>
      <c r="J15" s="102">
        <v>0.0</v>
      </c>
      <c r="K15" s="102"/>
      <c r="L15" s="102"/>
      <c r="M15" s="102"/>
      <c r="N15" s="102" t="s">
        <v>23</v>
      </c>
      <c r="O15" s="102"/>
      <c r="P15" s="102"/>
      <c r="Q15" s="102" t="s">
        <v>23</v>
      </c>
      <c r="R15" s="102">
        <v>39.0</v>
      </c>
      <c r="S15" s="102">
        <v>75.0</v>
      </c>
    </row>
    <row r="16" ht="12.75" customHeight="1">
      <c r="A16" s="102">
        <v>2006.0</v>
      </c>
      <c r="B16" s="102">
        <v>7236.0</v>
      </c>
      <c r="C16" s="102" t="s">
        <v>6866</v>
      </c>
      <c r="D16" s="102" t="s">
        <v>40</v>
      </c>
      <c r="E16" s="102">
        <v>2.0</v>
      </c>
      <c r="F16" s="102">
        <v>64.0</v>
      </c>
      <c r="G16" s="102"/>
      <c r="H16" s="102">
        <v>5000.0</v>
      </c>
      <c r="I16" s="102">
        <v>78.0</v>
      </c>
      <c r="J16" s="102">
        <v>0.0</v>
      </c>
      <c r="K16" s="102"/>
      <c r="L16" s="102"/>
      <c r="M16" s="102"/>
      <c r="N16" s="102" t="s">
        <v>40</v>
      </c>
      <c r="O16" s="102"/>
      <c r="P16" s="102"/>
      <c r="Q16" s="102" t="s">
        <v>23</v>
      </c>
      <c r="R16" s="102">
        <v>39.0</v>
      </c>
      <c r="S16" s="102">
        <v>87.0</v>
      </c>
    </row>
    <row r="17" ht="12.75" customHeight="1">
      <c r="A17" s="102">
        <v>2006.0</v>
      </c>
      <c r="B17" s="102">
        <v>7230.0</v>
      </c>
      <c r="C17" s="102" t="s">
        <v>6867</v>
      </c>
      <c r="D17" s="102" t="s">
        <v>40</v>
      </c>
      <c r="E17" s="102">
        <v>2.0</v>
      </c>
      <c r="F17" s="102">
        <v>100.0</v>
      </c>
      <c r="G17" s="102"/>
      <c r="H17" s="102">
        <v>4800.0</v>
      </c>
      <c r="I17" s="102">
        <v>77.0</v>
      </c>
      <c r="J17" s="102">
        <v>40.0</v>
      </c>
      <c r="K17" s="102"/>
      <c r="L17" s="102"/>
      <c r="M17" s="102"/>
      <c r="N17" s="102" t="s">
        <v>23</v>
      </c>
      <c r="O17" s="102"/>
      <c r="P17" s="102"/>
      <c r="Q17" s="102" t="s">
        <v>23</v>
      </c>
      <c r="R17" s="102">
        <v>33.0</v>
      </c>
      <c r="S17" s="102">
        <v>55.0</v>
      </c>
    </row>
    <row r="18" ht="12.75" customHeight="1">
      <c r="A18" s="102">
        <v>2006.0</v>
      </c>
      <c r="B18" s="102">
        <v>7231.0</v>
      </c>
      <c r="C18" s="102" t="s">
        <v>6868</v>
      </c>
      <c r="D18" s="102" t="s">
        <v>40</v>
      </c>
      <c r="E18" s="102">
        <v>2.0</v>
      </c>
      <c r="F18" s="102">
        <v>64.0</v>
      </c>
      <c r="G18" s="102"/>
      <c r="H18" s="102">
        <v>5800.0</v>
      </c>
      <c r="I18" s="102">
        <v>80.0</v>
      </c>
      <c r="J18" s="102">
        <v>42.0</v>
      </c>
      <c r="K18" s="102"/>
      <c r="L18" s="102"/>
      <c r="M18" s="102"/>
      <c r="N18" s="102" t="s">
        <v>23</v>
      </c>
      <c r="O18" s="102"/>
      <c r="P18" s="102"/>
      <c r="Q18" s="102" t="s">
        <v>23</v>
      </c>
      <c r="R18" s="102">
        <v>39.0</v>
      </c>
      <c r="S18" s="102">
        <v>75.0</v>
      </c>
    </row>
    <row r="19" ht="12.75" customHeight="1">
      <c r="A19" s="102">
        <v>2006.0</v>
      </c>
      <c r="B19" s="102">
        <v>7232.0</v>
      </c>
      <c r="C19" s="102" t="s">
        <v>6869</v>
      </c>
      <c r="D19" s="102" t="s">
        <v>40</v>
      </c>
      <c r="E19" s="102">
        <v>2.0</v>
      </c>
      <c r="F19" s="102">
        <v>49.0</v>
      </c>
      <c r="G19" s="102" t="s">
        <v>6870</v>
      </c>
      <c r="H19" s="102">
        <v>4100.0</v>
      </c>
      <c r="I19" s="102">
        <v>75.0</v>
      </c>
      <c r="J19" s="102">
        <v>37.0</v>
      </c>
      <c r="K19" s="102"/>
      <c r="L19" s="102"/>
      <c r="M19" s="102"/>
      <c r="N19" s="102" t="s">
        <v>23</v>
      </c>
      <c r="O19" s="102"/>
      <c r="P19" s="102"/>
      <c r="Q19" s="102" t="s">
        <v>23</v>
      </c>
      <c r="R19" s="102">
        <v>33.0</v>
      </c>
      <c r="S19" s="102">
        <v>2.0</v>
      </c>
    </row>
    <row r="20" ht="12.75" customHeight="1">
      <c r="A20" s="102">
        <v>2006.0</v>
      </c>
      <c r="B20" s="102">
        <v>7233.0</v>
      </c>
      <c r="C20" s="102" t="s">
        <v>6871</v>
      </c>
      <c r="D20" s="102" t="s">
        <v>21</v>
      </c>
      <c r="E20" s="102">
        <v>2.0</v>
      </c>
      <c r="F20" s="102">
        <v>0.0</v>
      </c>
      <c r="G20" s="102" t="s">
        <v>47</v>
      </c>
      <c r="H20" s="102">
        <v>5250.0</v>
      </c>
      <c r="I20" s="102">
        <v>78.0</v>
      </c>
      <c r="J20" s="102">
        <v>40.0</v>
      </c>
      <c r="K20" s="102"/>
      <c r="L20" s="102"/>
      <c r="M20" s="102"/>
      <c r="N20" s="102" t="s">
        <v>23</v>
      </c>
      <c r="O20" s="102"/>
      <c r="P20" s="102"/>
      <c r="Q20" s="102" t="s">
        <v>23</v>
      </c>
      <c r="R20" s="102">
        <v>33.0</v>
      </c>
      <c r="S20" s="102">
        <v>47.0</v>
      </c>
    </row>
    <row r="21" ht="12.75" customHeight="1">
      <c r="A21" s="102">
        <v>2006.0</v>
      </c>
      <c r="B21" s="102">
        <v>7234.0</v>
      </c>
      <c r="C21" s="102" t="s">
        <v>6872</v>
      </c>
      <c r="D21" s="102" t="s">
        <v>40</v>
      </c>
      <c r="E21" s="102">
        <v>2.0</v>
      </c>
      <c r="F21" s="102">
        <v>47.0</v>
      </c>
      <c r="G21" s="102"/>
      <c r="H21" s="102">
        <v>4600.0</v>
      </c>
      <c r="I21" s="102">
        <v>77.0</v>
      </c>
      <c r="J21" s="102">
        <v>39.0</v>
      </c>
      <c r="K21" s="102"/>
      <c r="L21" s="102"/>
      <c r="M21" s="102"/>
      <c r="N21" s="102" t="s">
        <v>23</v>
      </c>
      <c r="O21" s="102"/>
      <c r="P21" s="102"/>
      <c r="Q21" s="102" t="s">
        <v>23</v>
      </c>
      <c r="R21" s="102">
        <v>33.0</v>
      </c>
      <c r="S21" s="102">
        <v>24.0</v>
      </c>
    </row>
    <row r="22" ht="12.75" customHeight="1">
      <c r="A22" s="102">
        <v>2006.0</v>
      </c>
      <c r="B22" s="102">
        <v>7235.0</v>
      </c>
      <c r="C22" s="102" t="s">
        <v>6873</v>
      </c>
      <c r="D22" s="102" t="s">
        <v>40</v>
      </c>
      <c r="E22" s="102">
        <v>2.0</v>
      </c>
      <c r="F22" s="102">
        <v>47.0</v>
      </c>
      <c r="G22" s="102"/>
      <c r="H22" s="102">
        <v>4350.0</v>
      </c>
      <c r="I22" s="102">
        <v>77.0</v>
      </c>
      <c r="J22" s="102">
        <v>0.0</v>
      </c>
      <c r="K22" s="102"/>
      <c r="L22" s="102"/>
      <c r="M22" s="102"/>
      <c r="N22" s="102" t="s">
        <v>23</v>
      </c>
      <c r="O22" s="102"/>
      <c r="P22" s="102"/>
      <c r="Q22" s="102" t="s">
        <v>23</v>
      </c>
      <c r="R22" s="102">
        <v>26.0</v>
      </c>
      <c r="S22" s="102">
        <v>89.0</v>
      </c>
    </row>
    <row r="23" ht="12.75" customHeight="1">
      <c r="A23" s="102">
        <v>2006.0</v>
      </c>
      <c r="B23" s="102">
        <v>7221.0</v>
      </c>
      <c r="C23" s="102" t="s">
        <v>6874</v>
      </c>
      <c r="D23" s="102" t="s">
        <v>40</v>
      </c>
      <c r="E23" s="102">
        <v>2.0</v>
      </c>
      <c r="F23" s="102">
        <v>48.0</v>
      </c>
      <c r="G23" s="102"/>
      <c r="H23" s="102">
        <v>4100.0</v>
      </c>
      <c r="I23" s="102">
        <v>75.0</v>
      </c>
      <c r="J23" s="102">
        <v>0.0</v>
      </c>
      <c r="K23" s="102"/>
      <c r="L23" s="102"/>
      <c r="M23" s="102"/>
      <c r="N23" s="102" t="s">
        <v>23</v>
      </c>
      <c r="O23" s="102"/>
      <c r="P23" s="102"/>
      <c r="Q23" s="102" t="s">
        <v>23</v>
      </c>
      <c r="R23" s="102">
        <v>39.0</v>
      </c>
      <c r="S23" s="102">
        <v>16.0</v>
      </c>
    </row>
    <row r="24" ht="12.75" customHeight="1">
      <c r="A24" s="102">
        <v>2006.0</v>
      </c>
      <c r="B24" s="102">
        <v>7223.0</v>
      </c>
      <c r="C24" s="102" t="s">
        <v>6875</v>
      </c>
      <c r="D24" s="102" t="s">
        <v>40</v>
      </c>
      <c r="E24" s="102">
        <v>2.0</v>
      </c>
      <c r="F24" s="102">
        <v>54.0</v>
      </c>
      <c r="G24" s="102"/>
      <c r="H24" s="102">
        <v>4300.0</v>
      </c>
      <c r="I24" s="102">
        <v>75.0</v>
      </c>
      <c r="J24" s="102">
        <v>0.0</v>
      </c>
      <c r="K24" s="102"/>
      <c r="L24" s="102"/>
      <c r="M24" s="102"/>
      <c r="N24" s="102" t="s">
        <v>23</v>
      </c>
      <c r="O24" s="102"/>
      <c r="P24" s="102"/>
      <c r="Q24" s="102" t="s">
        <v>23</v>
      </c>
      <c r="R24" s="102">
        <v>33.0</v>
      </c>
      <c r="S24" s="102">
        <v>44.0</v>
      </c>
    </row>
    <row r="25" ht="12.75" customHeight="1">
      <c r="A25" s="102">
        <v>2006.0</v>
      </c>
      <c r="B25" s="102">
        <v>7222.0</v>
      </c>
      <c r="C25" s="102" t="s">
        <v>6876</v>
      </c>
      <c r="D25" s="102" t="s">
        <v>21</v>
      </c>
      <c r="E25" s="102">
        <v>2.0</v>
      </c>
      <c r="F25" s="102">
        <v>0.0</v>
      </c>
      <c r="G25" s="102" t="s">
        <v>38</v>
      </c>
      <c r="H25" s="102">
        <v>5000.0</v>
      </c>
      <c r="I25" s="102">
        <v>78.0</v>
      </c>
      <c r="J25" s="102">
        <v>39.0</v>
      </c>
      <c r="K25" s="102"/>
      <c r="L25" s="102"/>
      <c r="M25" s="102"/>
      <c r="N25" s="102" t="s">
        <v>40</v>
      </c>
      <c r="O25" s="102"/>
      <c r="P25" s="102"/>
      <c r="Q25" s="102" t="s">
        <v>23</v>
      </c>
      <c r="R25" s="102">
        <v>39.0</v>
      </c>
      <c r="S25" s="102">
        <v>90.0</v>
      </c>
    </row>
    <row r="26" ht="12.75" customHeight="1">
      <c r="A26" s="102">
        <v>2006.0</v>
      </c>
      <c r="B26" s="102">
        <v>7224.0</v>
      </c>
      <c r="C26" s="102" t="s">
        <v>6877</v>
      </c>
      <c r="D26" s="102" t="s">
        <v>21</v>
      </c>
      <c r="E26" s="102">
        <v>2.0</v>
      </c>
      <c r="F26" s="102">
        <v>0.0</v>
      </c>
      <c r="G26" s="102" t="s">
        <v>61</v>
      </c>
      <c r="H26" s="102">
        <v>5000.0</v>
      </c>
      <c r="I26" s="102">
        <v>78.0</v>
      </c>
      <c r="J26" s="102">
        <v>0.0</v>
      </c>
      <c r="K26" s="102"/>
      <c r="L26" s="102"/>
      <c r="M26" s="102"/>
      <c r="N26" s="102" t="s">
        <v>23</v>
      </c>
      <c r="O26" s="102"/>
      <c r="P26" s="102"/>
      <c r="Q26" s="102" t="s">
        <v>23</v>
      </c>
      <c r="R26" s="102">
        <v>33.0</v>
      </c>
      <c r="S26" s="102">
        <v>44.0</v>
      </c>
    </row>
    <row r="27" ht="12.75" customHeight="1">
      <c r="A27" s="102">
        <v>2006.0</v>
      </c>
      <c r="B27" s="102">
        <v>7225.0</v>
      </c>
      <c r="C27" s="102" t="s">
        <v>6878</v>
      </c>
      <c r="D27" s="102" t="s">
        <v>40</v>
      </c>
      <c r="E27" s="102">
        <v>2.0</v>
      </c>
      <c r="F27" s="102">
        <v>54.0</v>
      </c>
      <c r="G27" s="102"/>
      <c r="H27" s="102">
        <v>5500.0</v>
      </c>
      <c r="I27" s="102">
        <v>80.0</v>
      </c>
      <c r="J27" s="102">
        <v>40.0</v>
      </c>
      <c r="K27" s="102"/>
      <c r="L27" s="102"/>
      <c r="M27" s="102"/>
      <c r="N27" s="102" t="s">
        <v>23</v>
      </c>
      <c r="O27" s="102"/>
      <c r="P27" s="102"/>
      <c r="Q27" s="102" t="s">
        <v>23</v>
      </c>
      <c r="R27" s="102">
        <v>48.0</v>
      </c>
      <c r="S27" s="102">
        <v>20.0</v>
      </c>
    </row>
    <row r="28" ht="12.75" customHeight="1">
      <c r="A28" s="102">
        <v>2006.0</v>
      </c>
      <c r="B28" s="102">
        <v>7228.0</v>
      </c>
      <c r="C28" s="102" t="s">
        <v>6879</v>
      </c>
      <c r="D28" s="102" t="s">
        <v>40</v>
      </c>
      <c r="E28" s="102">
        <v>2.0</v>
      </c>
      <c r="F28" s="102">
        <v>54.0</v>
      </c>
      <c r="G28" s="102"/>
      <c r="H28" s="102">
        <v>4600.0</v>
      </c>
      <c r="I28" s="102">
        <v>74.0</v>
      </c>
      <c r="J28" s="102">
        <v>37.0</v>
      </c>
      <c r="K28" s="102"/>
      <c r="L28" s="102"/>
      <c r="M28" s="102"/>
      <c r="N28" s="102" t="s">
        <v>23</v>
      </c>
      <c r="O28" s="102"/>
      <c r="P28" s="102"/>
      <c r="Q28" s="102" t="s">
        <v>23</v>
      </c>
      <c r="R28" s="102">
        <v>39.0</v>
      </c>
      <c r="S28" s="102">
        <v>52.0</v>
      </c>
    </row>
    <row r="29" ht="12.75" customHeight="1">
      <c r="A29" s="102">
        <v>2006.0</v>
      </c>
      <c r="B29" s="102">
        <v>7226.0</v>
      </c>
      <c r="C29" s="102" t="s">
        <v>6880</v>
      </c>
      <c r="D29" s="102" t="s">
        <v>40</v>
      </c>
      <c r="E29" s="102">
        <v>2.0</v>
      </c>
      <c r="F29" s="102">
        <v>48.0</v>
      </c>
      <c r="G29" s="102"/>
      <c r="H29" s="102">
        <v>5200.0</v>
      </c>
      <c r="I29" s="102">
        <v>78.0</v>
      </c>
      <c r="J29" s="102">
        <v>37.0</v>
      </c>
      <c r="K29" s="102"/>
      <c r="L29" s="102"/>
      <c r="M29" s="102"/>
      <c r="N29" s="102" t="s">
        <v>23</v>
      </c>
      <c r="O29" s="102"/>
      <c r="P29" s="102"/>
      <c r="Q29" s="102" t="s">
        <v>23</v>
      </c>
      <c r="R29" s="102">
        <v>39.0</v>
      </c>
      <c r="S29" s="102">
        <v>25.0</v>
      </c>
    </row>
    <row r="30" ht="12.75" customHeight="1">
      <c r="A30" s="102">
        <v>2006.0</v>
      </c>
      <c r="B30" s="102">
        <v>7227.0</v>
      </c>
      <c r="C30" s="102" t="s">
        <v>6881</v>
      </c>
      <c r="D30" s="102" t="s">
        <v>40</v>
      </c>
      <c r="E30" s="102">
        <v>2.0</v>
      </c>
      <c r="F30" s="102">
        <v>54.0</v>
      </c>
      <c r="G30" s="102"/>
      <c r="H30" s="102">
        <v>5000.0</v>
      </c>
      <c r="I30" s="102">
        <v>74.0</v>
      </c>
      <c r="J30" s="102">
        <v>37.0</v>
      </c>
      <c r="K30" s="102"/>
      <c r="L30" s="102"/>
      <c r="M30" s="102"/>
      <c r="N30" s="102" t="s">
        <v>23</v>
      </c>
      <c r="O30" s="102"/>
      <c r="P30" s="102"/>
      <c r="Q30" s="102" t="s">
        <v>23</v>
      </c>
      <c r="R30" s="102">
        <v>39.0</v>
      </c>
      <c r="S30" s="102">
        <v>52.0</v>
      </c>
    </row>
    <row r="31" ht="12.75" customHeight="1">
      <c r="A31" s="102">
        <v>2006.0</v>
      </c>
      <c r="B31" s="102">
        <v>7204.0</v>
      </c>
      <c r="C31" s="102" t="s">
        <v>6882</v>
      </c>
      <c r="D31" s="102" t="s">
        <v>40</v>
      </c>
      <c r="E31" s="102">
        <v>2.0</v>
      </c>
      <c r="F31" s="102">
        <v>50.0</v>
      </c>
      <c r="G31" s="102"/>
      <c r="H31" s="102">
        <v>4700.0</v>
      </c>
      <c r="I31" s="102">
        <v>76.0</v>
      </c>
      <c r="J31" s="102">
        <v>38.0</v>
      </c>
      <c r="K31" s="102"/>
      <c r="L31" s="102"/>
      <c r="M31" s="102"/>
      <c r="N31" s="102" t="s">
        <v>23</v>
      </c>
      <c r="O31" s="102"/>
      <c r="P31" s="102"/>
      <c r="Q31" s="102" t="s">
        <v>23</v>
      </c>
      <c r="R31" s="102">
        <v>39.0</v>
      </c>
      <c r="S31" s="102">
        <v>95.0</v>
      </c>
    </row>
    <row r="32" ht="12.75" customHeight="1">
      <c r="A32" s="102">
        <v>2006.0</v>
      </c>
      <c r="B32" s="102">
        <v>8551.0</v>
      </c>
      <c r="C32" s="102" t="s">
        <v>6883</v>
      </c>
      <c r="D32" s="102" t="s">
        <v>40</v>
      </c>
      <c r="E32" s="102">
        <v>2.0</v>
      </c>
      <c r="F32" s="102">
        <v>48.0</v>
      </c>
      <c r="G32" s="102"/>
      <c r="H32" s="102">
        <v>4150.0</v>
      </c>
      <c r="I32" s="102">
        <v>77.0</v>
      </c>
      <c r="J32" s="102">
        <v>0.0</v>
      </c>
      <c r="K32" s="102"/>
      <c r="L32" s="102"/>
      <c r="M32" s="102"/>
      <c r="N32" s="102" t="s">
        <v>23</v>
      </c>
      <c r="O32" s="102"/>
      <c r="P32" s="102"/>
      <c r="Q32" s="102" t="s">
        <v>23</v>
      </c>
      <c r="R32" s="102">
        <v>31.0</v>
      </c>
      <c r="S32" s="102">
        <v>185.0</v>
      </c>
    </row>
    <row r="33" ht="12.75" customHeight="1">
      <c r="A33" s="102">
        <v>2006.0</v>
      </c>
      <c r="B33" s="102">
        <v>7229.0</v>
      </c>
      <c r="C33" s="102" t="s">
        <v>6884</v>
      </c>
      <c r="D33" s="102" t="s">
        <v>21</v>
      </c>
      <c r="E33" s="102">
        <v>2.0</v>
      </c>
      <c r="F33" s="102">
        <v>0.0</v>
      </c>
      <c r="G33" s="102" t="s">
        <v>6885</v>
      </c>
      <c r="H33" s="102">
        <v>4400.0</v>
      </c>
      <c r="I33" s="102">
        <v>77.0</v>
      </c>
      <c r="J33" s="102">
        <v>0.0</v>
      </c>
      <c r="K33" s="102"/>
      <c r="L33" s="102"/>
      <c r="M33" s="102"/>
      <c r="N33" s="102" t="s">
        <v>23</v>
      </c>
      <c r="O33" s="102"/>
      <c r="P33" s="102"/>
      <c r="Q33" s="102" t="s">
        <v>23</v>
      </c>
      <c r="R33" s="102">
        <v>33.0</v>
      </c>
      <c r="S33" s="102">
        <v>45.0</v>
      </c>
    </row>
    <row r="34" ht="12.75" customHeight="1">
      <c r="A34" s="102">
        <v>2006.0</v>
      </c>
      <c r="B34" s="102">
        <v>7202.0</v>
      </c>
      <c r="C34" s="102" t="s">
        <v>6884</v>
      </c>
      <c r="D34" s="102" t="s">
        <v>40</v>
      </c>
      <c r="E34" s="102">
        <v>2.0</v>
      </c>
      <c r="F34" s="102">
        <v>49.0</v>
      </c>
      <c r="G34" s="102"/>
      <c r="H34" s="102">
        <v>5200.0</v>
      </c>
      <c r="I34" s="102">
        <v>80.0</v>
      </c>
      <c r="J34" s="102">
        <v>0.0</v>
      </c>
      <c r="K34" s="102"/>
      <c r="L34" s="102"/>
      <c r="M34" s="102"/>
      <c r="N34" s="102" t="s">
        <v>40</v>
      </c>
      <c r="O34" s="102"/>
      <c r="P34" s="102"/>
      <c r="Q34" s="102" t="s">
        <v>23</v>
      </c>
      <c r="R34" s="102">
        <v>33.0</v>
      </c>
      <c r="S34" s="102">
        <v>56.0</v>
      </c>
    </row>
    <row r="35" ht="12.75" customHeight="1">
      <c r="A35" s="102">
        <v>2006.0</v>
      </c>
      <c r="B35" s="102">
        <v>2610.0</v>
      </c>
      <c r="C35" s="102" t="s">
        <v>6886</v>
      </c>
      <c r="D35" s="102" t="s">
        <v>21</v>
      </c>
      <c r="E35" s="102">
        <v>2.0</v>
      </c>
      <c r="F35" s="102">
        <v>0.0</v>
      </c>
      <c r="G35" s="102" t="s">
        <v>6885</v>
      </c>
      <c r="H35" s="102">
        <v>5000.0</v>
      </c>
      <c r="I35" s="102">
        <v>78.0</v>
      </c>
      <c r="J35" s="102">
        <v>0.0</v>
      </c>
      <c r="K35" s="102"/>
      <c r="L35" s="102"/>
      <c r="M35" s="102"/>
      <c r="N35" s="102" t="s">
        <v>23</v>
      </c>
      <c r="O35" s="102"/>
      <c r="P35" s="102"/>
      <c r="Q35" s="102" t="s">
        <v>23</v>
      </c>
      <c r="R35" s="102">
        <v>33.0</v>
      </c>
      <c r="S35" s="102">
        <v>45.0</v>
      </c>
    </row>
    <row r="36" ht="12.75" customHeight="1">
      <c r="A36" s="102">
        <v>2006.0</v>
      </c>
      <c r="B36" s="102">
        <v>7201.0</v>
      </c>
      <c r="C36" s="102" t="s">
        <v>6887</v>
      </c>
      <c r="D36" s="102" t="s">
        <v>40</v>
      </c>
      <c r="E36" s="102">
        <v>2.0</v>
      </c>
      <c r="F36" s="102">
        <v>49.0</v>
      </c>
      <c r="G36" s="102"/>
      <c r="H36" s="102">
        <v>4000.0</v>
      </c>
      <c r="I36" s="102">
        <v>72.0</v>
      </c>
      <c r="J36" s="102">
        <v>0.0</v>
      </c>
      <c r="K36" s="102"/>
      <c r="L36" s="102"/>
      <c r="M36" s="102"/>
      <c r="N36" s="102" t="s">
        <v>40</v>
      </c>
      <c r="O36" s="102"/>
      <c r="P36" s="102"/>
      <c r="Q36" s="102" t="s">
        <v>23</v>
      </c>
      <c r="R36" s="102">
        <v>33.0</v>
      </c>
      <c r="S36" s="102">
        <v>56.0</v>
      </c>
    </row>
    <row r="37" ht="12.75" customHeight="1">
      <c r="A37" s="102">
        <v>2006.0</v>
      </c>
      <c r="B37" s="102">
        <v>7203.0</v>
      </c>
      <c r="C37" s="102" t="s">
        <v>6888</v>
      </c>
      <c r="D37" s="102" t="s">
        <v>40</v>
      </c>
      <c r="E37" s="102">
        <v>2.0</v>
      </c>
      <c r="F37" s="102">
        <v>47.0</v>
      </c>
      <c r="G37" s="102"/>
      <c r="H37" s="102">
        <v>4300.0</v>
      </c>
      <c r="I37" s="102">
        <v>75.0</v>
      </c>
      <c r="J37" s="102">
        <v>0.0</v>
      </c>
      <c r="K37" s="102"/>
      <c r="L37" s="102"/>
      <c r="M37" s="102"/>
      <c r="N37" s="102" t="s">
        <v>23</v>
      </c>
      <c r="O37" s="102"/>
      <c r="P37" s="102"/>
      <c r="Q37" s="102" t="s">
        <v>23</v>
      </c>
      <c r="R37" s="102">
        <v>48.0</v>
      </c>
      <c r="S37" s="102">
        <v>44.0</v>
      </c>
    </row>
    <row r="38" ht="12.75" customHeight="1">
      <c r="A38" s="102">
        <v>2006.0</v>
      </c>
      <c r="B38" s="102">
        <v>7211.0</v>
      </c>
      <c r="C38" s="102" t="s">
        <v>6889</v>
      </c>
      <c r="D38" s="102" t="s">
        <v>40</v>
      </c>
      <c r="E38" s="102">
        <v>2.0</v>
      </c>
      <c r="F38" s="102">
        <v>49.0</v>
      </c>
      <c r="G38" s="102"/>
      <c r="H38" s="102">
        <v>5000.0</v>
      </c>
      <c r="I38" s="102">
        <v>74.0</v>
      </c>
      <c r="J38" s="102">
        <v>38.0</v>
      </c>
      <c r="K38" s="102"/>
      <c r="L38" s="102"/>
      <c r="M38" s="102"/>
      <c r="N38" s="102" t="s">
        <v>23</v>
      </c>
      <c r="O38" s="102"/>
      <c r="P38" s="102"/>
      <c r="Q38" s="102" t="s">
        <v>23</v>
      </c>
      <c r="R38" s="102">
        <v>33.0</v>
      </c>
      <c r="S38" s="102">
        <v>56.0</v>
      </c>
    </row>
    <row r="39" ht="12.75" customHeight="1">
      <c r="A39" s="102">
        <v>2006.0</v>
      </c>
      <c r="B39" s="102">
        <v>7212.0</v>
      </c>
      <c r="C39" s="102" t="s">
        <v>6890</v>
      </c>
      <c r="D39" s="102" t="s">
        <v>40</v>
      </c>
      <c r="E39" s="102">
        <v>2.0</v>
      </c>
      <c r="F39" s="102">
        <v>50.0</v>
      </c>
      <c r="G39" s="102"/>
      <c r="H39" s="102">
        <v>5000.0</v>
      </c>
      <c r="I39" s="102">
        <v>80.0</v>
      </c>
      <c r="J39" s="102">
        <v>40.0</v>
      </c>
      <c r="K39" s="102"/>
      <c r="L39" s="102"/>
      <c r="M39" s="102"/>
      <c r="N39" s="102" t="s">
        <v>23</v>
      </c>
      <c r="O39" s="102"/>
      <c r="P39" s="102"/>
      <c r="Q39" s="102" t="s">
        <v>23</v>
      </c>
      <c r="R39" s="102">
        <v>39.0</v>
      </c>
      <c r="S39" s="102">
        <v>95.0</v>
      </c>
    </row>
    <row r="40" ht="12.75" customHeight="1">
      <c r="A40" s="102">
        <v>2006.0</v>
      </c>
      <c r="B40" s="102">
        <v>7213.0</v>
      </c>
      <c r="C40" s="102" t="s">
        <v>6891</v>
      </c>
      <c r="D40" s="102" t="s">
        <v>40</v>
      </c>
      <c r="E40" s="102">
        <v>2.0</v>
      </c>
      <c r="F40" s="102">
        <v>64.0</v>
      </c>
      <c r="G40" s="102"/>
      <c r="H40" s="102">
        <v>4400.0</v>
      </c>
      <c r="I40" s="102">
        <v>76.0</v>
      </c>
      <c r="J40" s="102">
        <v>36.0</v>
      </c>
      <c r="K40" s="102"/>
      <c r="L40" s="102"/>
      <c r="M40" s="102"/>
      <c r="N40" s="102" t="s">
        <v>23</v>
      </c>
      <c r="O40" s="102"/>
      <c r="P40" s="102"/>
      <c r="Q40" s="102" t="s">
        <v>23</v>
      </c>
      <c r="R40" s="102">
        <v>39.0</v>
      </c>
      <c r="S40" s="102">
        <v>14.0</v>
      </c>
    </row>
    <row r="41" ht="12.75" customHeight="1">
      <c r="A41" s="102">
        <v>2006.0</v>
      </c>
      <c r="B41" s="102">
        <v>7214.0</v>
      </c>
      <c r="C41" s="102" t="s">
        <v>6892</v>
      </c>
      <c r="D41" s="102" t="s">
        <v>21</v>
      </c>
      <c r="E41" s="102">
        <v>2.0</v>
      </c>
      <c r="F41" s="102">
        <v>0.0</v>
      </c>
      <c r="G41" s="102" t="s">
        <v>37</v>
      </c>
      <c r="H41" s="102">
        <v>5200.0</v>
      </c>
      <c r="I41" s="102">
        <v>80.0</v>
      </c>
      <c r="J41" s="102">
        <v>0.0</v>
      </c>
      <c r="K41" s="102"/>
      <c r="L41" s="102"/>
      <c r="M41" s="102"/>
      <c r="N41" s="102" t="s">
        <v>23</v>
      </c>
      <c r="O41" s="102"/>
      <c r="P41" s="102"/>
      <c r="Q41" s="102" t="s">
        <v>23</v>
      </c>
      <c r="R41" s="102">
        <v>39.0</v>
      </c>
      <c r="S41" s="102">
        <v>95.0</v>
      </c>
    </row>
    <row r="42" ht="12.75" customHeight="1">
      <c r="A42" s="102">
        <v>2006.0</v>
      </c>
      <c r="B42" s="102">
        <v>7215.0</v>
      </c>
      <c r="C42" s="102" t="s">
        <v>6893</v>
      </c>
      <c r="D42" s="102" t="s">
        <v>40</v>
      </c>
      <c r="E42" s="102">
        <v>2.0</v>
      </c>
      <c r="F42" s="102">
        <v>61.0</v>
      </c>
      <c r="G42" s="102"/>
      <c r="H42" s="102">
        <v>4300.0</v>
      </c>
      <c r="I42" s="102">
        <v>76.0</v>
      </c>
      <c r="J42" s="102">
        <v>0.0</v>
      </c>
      <c r="K42" s="102"/>
      <c r="L42" s="102"/>
      <c r="M42" s="102"/>
      <c r="N42" s="102" t="s">
        <v>23</v>
      </c>
      <c r="O42" s="102"/>
      <c r="P42" s="102"/>
      <c r="Q42" s="102" t="s">
        <v>23</v>
      </c>
      <c r="R42" s="102">
        <v>20.0</v>
      </c>
      <c r="S42" s="102">
        <v>69.0</v>
      </c>
    </row>
    <row r="43" ht="12.75" customHeight="1">
      <c r="A43" s="102">
        <v>2006.0</v>
      </c>
      <c r="B43" s="102">
        <v>7206.0</v>
      </c>
      <c r="C43" s="102" t="s">
        <v>6894</v>
      </c>
      <c r="D43" s="102" t="s">
        <v>40</v>
      </c>
      <c r="E43" s="102">
        <v>2.0</v>
      </c>
      <c r="F43" s="102">
        <v>49.0</v>
      </c>
      <c r="G43" s="102"/>
      <c r="H43" s="102">
        <v>4700.0</v>
      </c>
      <c r="I43" s="102">
        <v>75.0</v>
      </c>
      <c r="J43" s="102">
        <v>37.0</v>
      </c>
      <c r="K43" s="102"/>
      <c r="L43" s="102"/>
      <c r="M43" s="102"/>
      <c r="N43" s="102" t="s">
        <v>23</v>
      </c>
      <c r="O43" s="102"/>
      <c r="P43" s="102"/>
      <c r="Q43" s="102" t="s">
        <v>23</v>
      </c>
      <c r="R43" s="102">
        <v>48.0</v>
      </c>
      <c r="S43" s="102">
        <v>27.0</v>
      </c>
    </row>
    <row r="44" ht="12.75" customHeight="1">
      <c r="A44" s="102">
        <v>2006.0</v>
      </c>
      <c r="B44" s="102">
        <v>7205.0</v>
      </c>
      <c r="C44" s="102" t="s">
        <v>6894</v>
      </c>
      <c r="D44" s="102" t="s">
        <v>21</v>
      </c>
      <c r="E44" s="102">
        <v>2.0</v>
      </c>
      <c r="F44" s="102">
        <v>0.0</v>
      </c>
      <c r="G44" s="102" t="s">
        <v>26</v>
      </c>
      <c r="H44" s="102">
        <v>5500.0</v>
      </c>
      <c r="I44" s="102">
        <v>79.0</v>
      </c>
      <c r="J44" s="102">
        <v>40.0</v>
      </c>
      <c r="K44" s="102"/>
      <c r="L44" s="102"/>
      <c r="M44" s="102"/>
      <c r="N44" s="102" t="s">
        <v>23</v>
      </c>
      <c r="O44" s="102"/>
      <c r="P44" s="102"/>
      <c r="Q44" s="102" t="s">
        <v>23</v>
      </c>
      <c r="R44" s="102">
        <v>33.0</v>
      </c>
      <c r="S44" s="102">
        <v>55.0</v>
      </c>
    </row>
    <row r="45" ht="12.75" customHeight="1">
      <c r="A45" s="102">
        <v>2006.0</v>
      </c>
      <c r="B45" s="102">
        <v>7216.0</v>
      </c>
      <c r="C45" s="102" t="s">
        <v>6895</v>
      </c>
      <c r="D45" s="102" t="s">
        <v>40</v>
      </c>
      <c r="E45" s="102">
        <v>2.0</v>
      </c>
      <c r="F45" s="102">
        <v>48.0</v>
      </c>
      <c r="G45" s="102"/>
      <c r="H45" s="102">
        <v>5100.0</v>
      </c>
      <c r="I45" s="102">
        <v>77.0</v>
      </c>
      <c r="J45" s="102">
        <v>37.0</v>
      </c>
      <c r="K45" s="102"/>
      <c r="L45" s="102"/>
      <c r="M45" s="102"/>
      <c r="N45" s="102" t="s">
        <v>40</v>
      </c>
      <c r="O45" s="102"/>
      <c r="P45" s="102"/>
      <c r="Q45" s="102" t="s">
        <v>23</v>
      </c>
      <c r="R45" s="102">
        <v>33.0</v>
      </c>
      <c r="S45" s="102">
        <v>2.0</v>
      </c>
    </row>
    <row r="46" ht="12.75" customHeight="1">
      <c r="A46" s="102">
        <v>2006.0</v>
      </c>
      <c r="B46" s="102">
        <v>7207.0</v>
      </c>
      <c r="C46" s="102" t="s">
        <v>6896</v>
      </c>
      <c r="D46" s="102" t="s">
        <v>40</v>
      </c>
      <c r="E46" s="102">
        <v>2.0</v>
      </c>
      <c r="F46" s="102">
        <v>49.0</v>
      </c>
      <c r="G46" s="102"/>
      <c r="H46" s="102">
        <v>3800.0</v>
      </c>
      <c r="I46" s="102">
        <v>73.0</v>
      </c>
      <c r="J46" s="102">
        <v>34.0</v>
      </c>
      <c r="K46" s="102"/>
      <c r="L46" s="102"/>
      <c r="M46" s="102"/>
      <c r="N46" s="102" t="s">
        <v>23</v>
      </c>
      <c r="O46" s="102"/>
      <c r="P46" s="102"/>
      <c r="Q46" s="102" t="s">
        <v>23</v>
      </c>
      <c r="R46" s="102">
        <v>48.0</v>
      </c>
      <c r="S46" s="102">
        <v>36.0</v>
      </c>
    </row>
    <row r="47" ht="12.75" customHeight="1">
      <c r="A47" s="102">
        <v>2006.0</v>
      </c>
      <c r="B47" s="102">
        <v>7217.0</v>
      </c>
      <c r="C47" s="102" t="s">
        <v>6897</v>
      </c>
      <c r="D47" s="102" t="s">
        <v>21</v>
      </c>
      <c r="E47" s="102">
        <v>2.0</v>
      </c>
      <c r="F47" s="102">
        <v>0.0</v>
      </c>
      <c r="G47" s="102" t="s">
        <v>49</v>
      </c>
      <c r="H47" s="102">
        <v>5000.0</v>
      </c>
      <c r="I47" s="102">
        <v>75.0</v>
      </c>
      <c r="J47" s="102">
        <v>40.0</v>
      </c>
      <c r="K47" s="102"/>
      <c r="L47" s="102"/>
      <c r="M47" s="102"/>
      <c r="N47" s="102" t="s">
        <v>23</v>
      </c>
      <c r="O47" s="102"/>
      <c r="P47" s="102"/>
      <c r="Q47" s="102" t="s">
        <v>23</v>
      </c>
      <c r="R47" s="102">
        <v>48.0</v>
      </c>
      <c r="S47" s="102">
        <v>20.0</v>
      </c>
    </row>
    <row r="48" ht="12.75" customHeight="1">
      <c r="A48" s="102">
        <v>2006.0</v>
      </c>
      <c r="B48" s="102">
        <v>7210.0</v>
      </c>
      <c r="C48" s="102" t="s">
        <v>6898</v>
      </c>
      <c r="D48" s="102" t="s">
        <v>40</v>
      </c>
      <c r="E48" s="102">
        <v>2.0</v>
      </c>
      <c r="F48" s="102">
        <v>64.0</v>
      </c>
      <c r="G48" s="102"/>
      <c r="H48" s="102">
        <v>4500.0</v>
      </c>
      <c r="I48" s="102">
        <v>74.0</v>
      </c>
      <c r="J48" s="102">
        <v>0.0</v>
      </c>
      <c r="K48" s="102"/>
      <c r="L48" s="102"/>
      <c r="M48" s="102"/>
      <c r="N48" s="102" t="s">
        <v>40</v>
      </c>
      <c r="O48" s="102"/>
      <c r="P48" s="102"/>
      <c r="Q48" s="102" t="s">
        <v>23</v>
      </c>
      <c r="R48" s="102">
        <v>28.0</v>
      </c>
      <c r="S48" s="102">
        <v>79.0</v>
      </c>
    </row>
    <row r="49" ht="12.75" customHeight="1">
      <c r="A49" s="102">
        <v>2006.0</v>
      </c>
      <c r="B49" s="102">
        <v>7208.0</v>
      </c>
      <c r="C49" s="102" t="s">
        <v>6899</v>
      </c>
      <c r="D49" s="102" t="s">
        <v>21</v>
      </c>
      <c r="E49" s="102">
        <v>2.0</v>
      </c>
      <c r="F49" s="102">
        <v>0.0</v>
      </c>
      <c r="G49" s="102" t="s">
        <v>62</v>
      </c>
      <c r="H49" s="102">
        <v>4400.0</v>
      </c>
      <c r="I49" s="102">
        <v>76.0</v>
      </c>
      <c r="J49" s="102">
        <v>38.0</v>
      </c>
      <c r="K49" s="102"/>
      <c r="L49" s="102"/>
      <c r="M49" s="102"/>
      <c r="N49" s="102" t="s">
        <v>35</v>
      </c>
      <c r="O49" s="102"/>
      <c r="P49" s="102"/>
      <c r="Q49" s="102" t="s">
        <v>23</v>
      </c>
      <c r="R49" s="102">
        <v>33.0</v>
      </c>
      <c r="S49" s="102">
        <v>24.0</v>
      </c>
    </row>
    <row r="50" ht="12.75" customHeight="1">
      <c r="A50" s="102">
        <v>2006.0</v>
      </c>
      <c r="B50" s="102">
        <v>7209.0</v>
      </c>
      <c r="C50" s="102" t="s">
        <v>6900</v>
      </c>
      <c r="D50" s="102" t="s">
        <v>21</v>
      </c>
      <c r="E50" s="102">
        <v>2.0</v>
      </c>
      <c r="F50" s="102">
        <v>0.0</v>
      </c>
      <c r="G50" s="102" t="s">
        <v>61</v>
      </c>
      <c r="H50" s="102">
        <v>5500.0</v>
      </c>
      <c r="I50" s="102">
        <v>78.0</v>
      </c>
      <c r="J50" s="102">
        <v>0.0</v>
      </c>
      <c r="K50" s="102"/>
      <c r="L50" s="102"/>
      <c r="M50" s="102"/>
      <c r="N50" s="102" t="s">
        <v>40</v>
      </c>
      <c r="O50" s="102"/>
      <c r="P50" s="102"/>
      <c r="Q50" s="102" t="s">
        <v>23</v>
      </c>
      <c r="R50" s="102">
        <v>33.0</v>
      </c>
      <c r="S50" s="102">
        <v>44.0</v>
      </c>
    </row>
    <row r="51" ht="12.75" customHeight="1">
      <c r="A51" s="102">
        <v>2006.0</v>
      </c>
      <c r="B51" s="102">
        <v>7219.0</v>
      </c>
      <c r="C51" s="102" t="s">
        <v>6901</v>
      </c>
      <c r="D51" s="102" t="s">
        <v>21</v>
      </c>
      <c r="E51" s="102">
        <v>2.0</v>
      </c>
      <c r="F51" s="102">
        <v>0.0</v>
      </c>
      <c r="G51" s="102" t="s">
        <v>815</v>
      </c>
      <c r="H51" s="102">
        <v>5700.0</v>
      </c>
      <c r="I51" s="102">
        <v>80.0</v>
      </c>
      <c r="J51" s="102">
        <v>0.0</v>
      </c>
      <c r="K51" s="102"/>
      <c r="L51" s="102"/>
      <c r="M51" s="102"/>
      <c r="N51" s="102" t="s">
        <v>23</v>
      </c>
      <c r="O51" s="102"/>
      <c r="P51" s="102"/>
      <c r="Q51" s="102" t="s">
        <v>23</v>
      </c>
      <c r="R51" s="102">
        <v>33.0</v>
      </c>
      <c r="S51" s="102">
        <v>16.0</v>
      </c>
    </row>
    <row r="52" ht="12.75" customHeight="1">
      <c r="A52" s="102">
        <v>2006.0</v>
      </c>
      <c r="B52" s="102">
        <v>7218.0</v>
      </c>
      <c r="C52" s="102" t="s">
        <v>6901</v>
      </c>
      <c r="D52" s="102" t="s">
        <v>21</v>
      </c>
      <c r="E52" s="102">
        <v>2.0</v>
      </c>
      <c r="F52" s="102">
        <v>0.0</v>
      </c>
      <c r="G52" s="102" t="s">
        <v>6902</v>
      </c>
      <c r="H52" s="102">
        <v>5200.0</v>
      </c>
      <c r="I52" s="102">
        <v>78.0</v>
      </c>
      <c r="J52" s="102">
        <v>0.0</v>
      </c>
      <c r="K52" s="102"/>
      <c r="L52" s="102"/>
      <c r="M52" s="102"/>
      <c r="N52" s="102" t="s">
        <v>23</v>
      </c>
      <c r="O52" s="102"/>
      <c r="P52" s="102"/>
      <c r="Q52" s="102" t="s">
        <v>23</v>
      </c>
      <c r="R52" s="102">
        <v>33.0</v>
      </c>
      <c r="S52" s="102">
        <v>16.0</v>
      </c>
    </row>
    <row r="53" ht="12.75" customHeight="1">
      <c r="A53" s="102">
        <v>2006.0</v>
      </c>
      <c r="B53" s="102">
        <v>7282.0</v>
      </c>
      <c r="C53" s="102" t="s">
        <v>6903</v>
      </c>
      <c r="D53" s="102" t="s">
        <v>40</v>
      </c>
      <c r="E53" s="102">
        <v>2.0</v>
      </c>
      <c r="F53" s="102">
        <v>54.0</v>
      </c>
      <c r="G53" s="102"/>
      <c r="H53" s="102">
        <v>4800.0</v>
      </c>
      <c r="I53" s="102">
        <v>77.0</v>
      </c>
      <c r="J53" s="102">
        <v>38.0</v>
      </c>
      <c r="K53" s="102"/>
      <c r="L53" s="102"/>
      <c r="M53" s="102"/>
      <c r="N53" s="102" t="s">
        <v>23</v>
      </c>
      <c r="O53" s="102"/>
      <c r="P53" s="102"/>
      <c r="Q53" s="102" t="s">
        <v>23</v>
      </c>
      <c r="R53" s="102">
        <v>39.0</v>
      </c>
      <c r="S53" s="102">
        <v>2.0</v>
      </c>
    </row>
    <row r="54" ht="12.75" customHeight="1">
      <c r="A54" s="102">
        <v>2006.0</v>
      </c>
      <c r="B54" s="102">
        <v>7220.0</v>
      </c>
      <c r="C54" s="102" t="s">
        <v>6904</v>
      </c>
      <c r="D54" s="102" t="s">
        <v>40</v>
      </c>
      <c r="E54" s="102">
        <v>2.0</v>
      </c>
      <c r="F54" s="102">
        <v>49.0</v>
      </c>
      <c r="G54" s="102"/>
      <c r="H54" s="102">
        <v>5600.0</v>
      </c>
      <c r="I54" s="102">
        <v>80.0</v>
      </c>
      <c r="J54" s="102">
        <v>40.0</v>
      </c>
      <c r="K54" s="102"/>
      <c r="L54" s="102"/>
      <c r="M54" s="102"/>
      <c r="N54" s="102" t="s">
        <v>23</v>
      </c>
      <c r="O54" s="102"/>
      <c r="P54" s="102"/>
      <c r="Q54" s="102" t="s">
        <v>23</v>
      </c>
      <c r="R54" s="102">
        <v>33.0</v>
      </c>
      <c r="S54" s="102">
        <v>24.0</v>
      </c>
    </row>
    <row r="55" ht="12.75" customHeight="1">
      <c r="A55" s="102">
        <v>2006.0</v>
      </c>
      <c r="B55" s="102">
        <v>7881.0</v>
      </c>
      <c r="C55" s="102" t="s">
        <v>6905</v>
      </c>
      <c r="D55" s="102" t="s">
        <v>21</v>
      </c>
      <c r="E55" s="102">
        <v>2.0</v>
      </c>
      <c r="F55" s="102">
        <v>0.0</v>
      </c>
      <c r="G55" s="102" t="s">
        <v>815</v>
      </c>
      <c r="H55" s="102">
        <v>6000.0</v>
      </c>
      <c r="I55" s="102">
        <v>82.0</v>
      </c>
      <c r="J55" s="102">
        <v>41.0</v>
      </c>
      <c r="K55" s="102"/>
      <c r="L55" s="102"/>
      <c r="M55" s="102"/>
      <c r="N55" s="102" t="s">
        <v>23</v>
      </c>
      <c r="O55" s="102"/>
      <c r="P55" s="102"/>
      <c r="Q55" s="102" t="s">
        <v>23</v>
      </c>
      <c r="R55" s="102">
        <v>33.0</v>
      </c>
      <c r="S55" s="102">
        <v>55.0</v>
      </c>
    </row>
    <row r="56" ht="12.75" customHeight="1">
      <c r="A56" s="102">
        <v>2006.0</v>
      </c>
      <c r="B56" s="102">
        <v>7292.0</v>
      </c>
      <c r="C56" s="102" t="s">
        <v>6906</v>
      </c>
      <c r="D56" s="102" t="s">
        <v>21</v>
      </c>
      <c r="E56" s="102">
        <v>2.0</v>
      </c>
      <c r="F56" s="102">
        <v>0.0</v>
      </c>
      <c r="G56" s="102" t="s">
        <v>61</v>
      </c>
      <c r="H56" s="102">
        <v>4900.0</v>
      </c>
      <c r="I56" s="102">
        <v>78.0</v>
      </c>
      <c r="J56" s="102">
        <v>39.0</v>
      </c>
      <c r="K56" s="102"/>
      <c r="L56" s="102"/>
      <c r="M56" s="102"/>
      <c r="N56" s="102" t="s">
        <v>23</v>
      </c>
      <c r="O56" s="102"/>
      <c r="P56" s="102"/>
      <c r="Q56" s="102" t="s">
        <v>23</v>
      </c>
      <c r="R56" s="102">
        <v>33.0</v>
      </c>
      <c r="S56" s="102">
        <v>8.0</v>
      </c>
    </row>
    <row r="57" ht="12.75" customHeight="1">
      <c r="A57" s="102">
        <v>2006.0</v>
      </c>
      <c r="B57" s="102">
        <v>7283.0</v>
      </c>
      <c r="C57" s="102" t="s">
        <v>6907</v>
      </c>
      <c r="D57" s="102" t="s">
        <v>40</v>
      </c>
      <c r="E57" s="102">
        <v>2.0</v>
      </c>
      <c r="F57" s="102">
        <v>54.0</v>
      </c>
      <c r="G57" s="102"/>
      <c r="H57" s="102">
        <v>5350.0</v>
      </c>
      <c r="I57" s="102">
        <v>78.0</v>
      </c>
      <c r="J57" s="102">
        <v>0.0</v>
      </c>
      <c r="K57" s="102"/>
      <c r="L57" s="102"/>
      <c r="M57" s="102"/>
      <c r="N57" s="102" t="s">
        <v>23</v>
      </c>
      <c r="O57" s="102"/>
      <c r="P57" s="102"/>
      <c r="Q57" s="102" t="s">
        <v>23</v>
      </c>
      <c r="R57" s="102">
        <v>33.0</v>
      </c>
      <c r="S57" s="102">
        <v>44.0</v>
      </c>
    </row>
    <row r="58" ht="12.75" customHeight="1">
      <c r="A58" s="102">
        <v>2006.0</v>
      </c>
      <c r="B58" s="102">
        <v>7284.0</v>
      </c>
      <c r="C58" s="102" t="s">
        <v>6908</v>
      </c>
      <c r="D58" s="102" t="s">
        <v>21</v>
      </c>
      <c r="E58" s="102">
        <v>2.0</v>
      </c>
      <c r="F58" s="102">
        <v>0.0</v>
      </c>
      <c r="G58" s="102" t="s">
        <v>26</v>
      </c>
      <c r="H58" s="102">
        <v>5600.0</v>
      </c>
      <c r="I58" s="102">
        <v>82.0</v>
      </c>
      <c r="J58" s="102">
        <v>41.0</v>
      </c>
      <c r="K58" s="102"/>
      <c r="L58" s="102"/>
      <c r="M58" s="102"/>
      <c r="N58" s="102" t="s">
        <v>23</v>
      </c>
      <c r="O58" s="102"/>
      <c r="P58" s="102"/>
      <c r="Q58" s="102" t="s">
        <v>23</v>
      </c>
      <c r="R58" s="102">
        <v>39.0</v>
      </c>
      <c r="S58" s="102">
        <v>95.0</v>
      </c>
    </row>
    <row r="59" ht="12.75" customHeight="1">
      <c r="A59" s="102">
        <v>2006.0</v>
      </c>
      <c r="B59" s="102">
        <v>7293.0</v>
      </c>
      <c r="C59" s="102" t="s">
        <v>6909</v>
      </c>
      <c r="D59" s="102" t="s">
        <v>40</v>
      </c>
      <c r="E59" s="102">
        <v>2.0</v>
      </c>
      <c r="F59" s="102">
        <v>63.0</v>
      </c>
      <c r="G59" s="102"/>
      <c r="H59" s="102">
        <v>4600.0</v>
      </c>
      <c r="I59" s="102">
        <v>74.0</v>
      </c>
      <c r="J59" s="102">
        <v>37.0</v>
      </c>
      <c r="K59" s="102"/>
      <c r="L59" s="102"/>
      <c r="M59" s="102"/>
      <c r="N59" s="102" t="s">
        <v>40</v>
      </c>
      <c r="O59" s="102"/>
      <c r="P59" s="102"/>
      <c r="Q59" s="102" t="s">
        <v>23</v>
      </c>
      <c r="R59" s="102">
        <v>33.0</v>
      </c>
      <c r="S59" s="102">
        <v>44.0</v>
      </c>
    </row>
    <row r="60" ht="12.75" customHeight="1">
      <c r="A60" s="102">
        <v>2006.0</v>
      </c>
      <c r="B60" s="102">
        <v>7296.0</v>
      </c>
      <c r="C60" s="102" t="s">
        <v>6910</v>
      </c>
      <c r="D60" s="102" t="s">
        <v>40</v>
      </c>
      <c r="E60" s="102">
        <v>2.0</v>
      </c>
      <c r="F60" s="102">
        <v>50.0</v>
      </c>
      <c r="G60" s="102"/>
      <c r="H60" s="102">
        <v>4500.0</v>
      </c>
      <c r="I60" s="102">
        <v>74.0</v>
      </c>
      <c r="J60" s="102">
        <v>37.0</v>
      </c>
      <c r="K60" s="102"/>
      <c r="L60" s="102"/>
      <c r="M60" s="102"/>
      <c r="N60" s="102" t="s">
        <v>23</v>
      </c>
      <c r="O60" s="102"/>
      <c r="P60" s="102"/>
      <c r="Q60" s="102" t="s">
        <v>23</v>
      </c>
      <c r="R60" s="102">
        <v>33.0</v>
      </c>
      <c r="S60" s="102">
        <v>8.0</v>
      </c>
    </row>
    <row r="61" ht="12.75" customHeight="1">
      <c r="A61" s="102">
        <v>2006.0</v>
      </c>
      <c r="B61" s="102">
        <v>7295.0</v>
      </c>
      <c r="C61" s="102" t="s">
        <v>6911</v>
      </c>
      <c r="D61" s="102" t="s">
        <v>40</v>
      </c>
      <c r="E61" s="102">
        <v>2.0</v>
      </c>
      <c r="F61" s="102">
        <v>63.0</v>
      </c>
      <c r="G61" s="102"/>
      <c r="H61" s="102">
        <v>5050.0</v>
      </c>
      <c r="I61" s="102">
        <v>80.0</v>
      </c>
      <c r="J61" s="102">
        <v>0.0</v>
      </c>
      <c r="K61" s="102"/>
      <c r="L61" s="102"/>
      <c r="M61" s="102"/>
      <c r="N61" s="102" t="s">
        <v>23</v>
      </c>
      <c r="O61" s="102"/>
      <c r="P61" s="102"/>
      <c r="Q61" s="102" t="s">
        <v>23</v>
      </c>
      <c r="R61" s="102">
        <v>48.0</v>
      </c>
      <c r="S61" s="102">
        <v>20.0</v>
      </c>
    </row>
    <row r="62" ht="12.75" customHeight="1">
      <c r="A62" s="102">
        <v>2006.0</v>
      </c>
      <c r="B62" s="102">
        <v>7287.0</v>
      </c>
      <c r="C62" s="102" t="s">
        <v>6912</v>
      </c>
      <c r="D62" s="102" t="s">
        <v>21</v>
      </c>
      <c r="E62" s="102">
        <v>2.0</v>
      </c>
      <c r="F62" s="102">
        <v>0.0</v>
      </c>
      <c r="G62" s="102" t="s">
        <v>26</v>
      </c>
      <c r="H62" s="102">
        <v>6000.0</v>
      </c>
      <c r="I62" s="102">
        <v>84.0</v>
      </c>
      <c r="J62" s="102">
        <v>40.0</v>
      </c>
      <c r="K62" s="102"/>
      <c r="L62" s="102"/>
      <c r="M62" s="102"/>
      <c r="N62" s="102" t="s">
        <v>23</v>
      </c>
      <c r="O62" s="102"/>
      <c r="P62" s="102"/>
      <c r="Q62" s="102" t="s">
        <v>23</v>
      </c>
      <c r="R62" s="102">
        <v>39.0</v>
      </c>
      <c r="S62" s="102">
        <v>95.0</v>
      </c>
    </row>
    <row r="63" ht="12.75" customHeight="1">
      <c r="A63" s="102">
        <v>2006.0</v>
      </c>
      <c r="B63" s="102">
        <v>7294.0</v>
      </c>
      <c r="C63" s="102" t="s">
        <v>6913</v>
      </c>
      <c r="D63" s="102" t="s">
        <v>40</v>
      </c>
      <c r="E63" s="102">
        <v>2.0</v>
      </c>
      <c r="F63" s="102">
        <v>64.0</v>
      </c>
      <c r="G63" s="102"/>
      <c r="H63" s="102">
        <v>5950.0</v>
      </c>
      <c r="I63" s="102">
        <v>81.0</v>
      </c>
      <c r="J63" s="102">
        <v>0.0</v>
      </c>
      <c r="K63" s="102"/>
      <c r="L63" s="102"/>
      <c r="M63" s="102"/>
      <c r="N63" s="102" t="s">
        <v>23</v>
      </c>
      <c r="O63" s="102"/>
      <c r="P63" s="102"/>
      <c r="Q63" s="102" t="s">
        <v>23</v>
      </c>
      <c r="R63" s="102">
        <v>33.0</v>
      </c>
      <c r="S63" s="102">
        <v>44.0</v>
      </c>
    </row>
    <row r="64" ht="12.75" customHeight="1">
      <c r="A64" s="102">
        <v>2006.0</v>
      </c>
      <c r="B64" s="102">
        <v>7297.0</v>
      </c>
      <c r="C64" s="102" t="s">
        <v>6914</v>
      </c>
      <c r="D64" s="102" t="s">
        <v>40</v>
      </c>
      <c r="E64" s="102">
        <v>2.0</v>
      </c>
      <c r="F64" s="102">
        <v>49.0</v>
      </c>
      <c r="G64" s="102"/>
      <c r="H64" s="102">
        <v>6500.0</v>
      </c>
      <c r="I64" s="102">
        <v>84.0</v>
      </c>
      <c r="J64" s="102">
        <v>42.0</v>
      </c>
      <c r="K64" s="102"/>
      <c r="L64" s="102"/>
      <c r="M64" s="102"/>
      <c r="N64" s="102" t="s">
        <v>23</v>
      </c>
      <c r="O64" s="102"/>
      <c r="P64" s="102"/>
      <c r="Q64" s="102" t="s">
        <v>23</v>
      </c>
      <c r="R64" s="102">
        <v>20.0</v>
      </c>
      <c r="S64" s="102">
        <v>69.0</v>
      </c>
    </row>
    <row r="65" ht="12.75" customHeight="1">
      <c r="A65" s="102">
        <v>2006.0</v>
      </c>
      <c r="B65" s="102">
        <v>7288.0</v>
      </c>
      <c r="C65" s="102" t="s">
        <v>6915</v>
      </c>
      <c r="D65" s="102" t="s">
        <v>40</v>
      </c>
      <c r="E65" s="102">
        <v>2.0</v>
      </c>
      <c r="F65" s="102">
        <v>49.0</v>
      </c>
      <c r="G65" s="102"/>
      <c r="H65" s="102">
        <v>5200.0</v>
      </c>
      <c r="I65" s="102">
        <v>80.0</v>
      </c>
      <c r="J65" s="102">
        <v>40.0</v>
      </c>
      <c r="K65" s="102"/>
      <c r="L65" s="102"/>
      <c r="M65" s="102"/>
      <c r="N65" s="102" t="s">
        <v>40</v>
      </c>
      <c r="O65" s="102"/>
      <c r="P65" s="102"/>
      <c r="Q65" s="102" t="s">
        <v>23</v>
      </c>
      <c r="R65" s="102">
        <v>20.0</v>
      </c>
      <c r="S65" s="102">
        <v>69.0</v>
      </c>
    </row>
    <row r="66" ht="12.75" customHeight="1">
      <c r="A66" s="102">
        <v>2006.0</v>
      </c>
      <c r="B66" s="102">
        <v>7286.0</v>
      </c>
      <c r="C66" s="102" t="s">
        <v>6916</v>
      </c>
      <c r="D66" s="102" t="s">
        <v>40</v>
      </c>
      <c r="E66" s="102">
        <v>2.0</v>
      </c>
      <c r="F66" s="102">
        <v>57.0</v>
      </c>
      <c r="G66" s="102"/>
      <c r="H66" s="102">
        <v>4400.0</v>
      </c>
      <c r="I66" s="102">
        <v>75.0</v>
      </c>
      <c r="J66" s="102">
        <v>36.0</v>
      </c>
      <c r="K66" s="102"/>
      <c r="L66" s="102"/>
      <c r="M66" s="102"/>
      <c r="N66" s="102" t="s">
        <v>40</v>
      </c>
      <c r="O66" s="102"/>
      <c r="P66" s="102"/>
      <c r="Q66" s="102" t="s">
        <v>23</v>
      </c>
      <c r="R66" s="102">
        <v>33.0</v>
      </c>
      <c r="S66" s="102">
        <v>42.0</v>
      </c>
    </row>
    <row r="67" ht="12.75" customHeight="1">
      <c r="A67" s="102">
        <v>2006.0</v>
      </c>
      <c r="B67" s="102">
        <v>7299.0</v>
      </c>
      <c r="C67" s="102" t="s">
        <v>6917</v>
      </c>
      <c r="D67" s="102" t="s">
        <v>40</v>
      </c>
      <c r="E67" s="102">
        <v>2.0</v>
      </c>
      <c r="F67" s="102">
        <v>64.0</v>
      </c>
      <c r="G67" s="102"/>
      <c r="H67" s="102">
        <v>3800.0</v>
      </c>
      <c r="I67" s="102">
        <v>72.0</v>
      </c>
      <c r="J67" s="102">
        <v>0.0</v>
      </c>
      <c r="K67" s="102"/>
      <c r="L67" s="102"/>
      <c r="M67" s="102"/>
      <c r="N67" s="102" t="s">
        <v>23</v>
      </c>
      <c r="O67" s="102"/>
      <c r="P67" s="102"/>
      <c r="Q67" s="102" t="s">
        <v>23</v>
      </c>
      <c r="R67" s="102">
        <v>27.0</v>
      </c>
      <c r="S67" s="102">
        <v>27.0</v>
      </c>
    </row>
    <row r="68" ht="12.75" customHeight="1">
      <c r="A68" s="102">
        <v>2006.0</v>
      </c>
      <c r="B68" s="102">
        <v>7300.0</v>
      </c>
      <c r="C68" s="102" t="s">
        <v>6918</v>
      </c>
      <c r="D68" s="102" t="s">
        <v>40</v>
      </c>
      <c r="E68" s="102">
        <v>2.0</v>
      </c>
      <c r="F68" s="102">
        <v>64.0</v>
      </c>
      <c r="G68" s="102"/>
      <c r="H68" s="102">
        <v>5200.0</v>
      </c>
      <c r="I68" s="102">
        <v>78.0</v>
      </c>
      <c r="J68" s="102">
        <v>0.0</v>
      </c>
      <c r="K68" s="102"/>
      <c r="L68" s="102"/>
      <c r="M68" s="102"/>
      <c r="N68" s="102" t="s">
        <v>23</v>
      </c>
      <c r="O68" s="102"/>
      <c r="P68" s="102"/>
      <c r="Q68" s="102" t="s">
        <v>23</v>
      </c>
      <c r="R68" s="102">
        <v>27.0</v>
      </c>
      <c r="S68" s="102">
        <v>27.0</v>
      </c>
    </row>
    <row r="69" ht="12.75" customHeight="1">
      <c r="A69" s="102">
        <v>2006.0</v>
      </c>
      <c r="B69" s="102">
        <v>7289.0</v>
      </c>
      <c r="C69" s="102" t="s">
        <v>6919</v>
      </c>
      <c r="D69" s="102" t="s">
        <v>40</v>
      </c>
      <c r="E69" s="102">
        <v>2.0</v>
      </c>
      <c r="F69" s="102">
        <v>64.0</v>
      </c>
      <c r="G69" s="102"/>
      <c r="H69" s="102">
        <v>4500.0</v>
      </c>
      <c r="I69" s="102">
        <v>77.0</v>
      </c>
      <c r="J69" s="102">
        <v>0.0</v>
      </c>
      <c r="K69" s="102"/>
      <c r="L69" s="102"/>
      <c r="M69" s="102"/>
      <c r="N69" s="102" t="s">
        <v>23</v>
      </c>
      <c r="O69" s="102"/>
      <c r="P69" s="102"/>
      <c r="Q69" s="102" t="s">
        <v>23</v>
      </c>
      <c r="R69" s="102">
        <v>0.0</v>
      </c>
      <c r="S69" s="102">
        <v>0.0</v>
      </c>
    </row>
    <row r="70" ht="12.75" customHeight="1">
      <c r="A70" s="102">
        <v>2006.0</v>
      </c>
      <c r="B70" s="102">
        <v>1001.0</v>
      </c>
      <c r="C70" s="102" t="s">
        <v>6920</v>
      </c>
      <c r="D70" s="102" t="s">
        <v>21</v>
      </c>
      <c r="E70" s="102">
        <v>2.0</v>
      </c>
      <c r="F70" s="102">
        <v>0.0</v>
      </c>
      <c r="G70" s="102" t="s">
        <v>62</v>
      </c>
      <c r="H70" s="102">
        <v>4850.0</v>
      </c>
      <c r="I70" s="102">
        <v>78.0</v>
      </c>
      <c r="J70" s="102">
        <v>40.0</v>
      </c>
      <c r="K70" s="102"/>
      <c r="L70" s="102"/>
      <c r="M70" s="102"/>
      <c r="N70" s="102" t="s">
        <v>23</v>
      </c>
      <c r="O70" s="102"/>
      <c r="P70" s="102"/>
      <c r="Q70" s="102" t="s">
        <v>23</v>
      </c>
      <c r="R70" s="102">
        <v>33.0</v>
      </c>
      <c r="S70" s="102">
        <v>66.0</v>
      </c>
    </row>
    <row r="71" ht="12.75" customHeight="1">
      <c r="A71" s="102">
        <v>2006.0</v>
      </c>
      <c r="B71" s="102">
        <v>1006.0</v>
      </c>
      <c r="C71" s="102" t="s">
        <v>6921</v>
      </c>
      <c r="D71" s="102" t="s">
        <v>40</v>
      </c>
      <c r="E71" s="102">
        <v>2.0</v>
      </c>
      <c r="F71" s="102">
        <v>50.0</v>
      </c>
      <c r="G71" s="102"/>
      <c r="H71" s="102">
        <v>4800.0</v>
      </c>
      <c r="I71" s="102">
        <v>76.0</v>
      </c>
      <c r="J71" s="102">
        <v>0.0</v>
      </c>
      <c r="K71" s="102"/>
      <c r="L71" s="102"/>
      <c r="M71" s="102"/>
      <c r="N71" s="102" t="s">
        <v>23</v>
      </c>
      <c r="O71" s="102"/>
      <c r="P71" s="102"/>
      <c r="Q71" s="102" t="s">
        <v>23</v>
      </c>
      <c r="R71" s="102">
        <v>39.0</v>
      </c>
      <c r="S71" s="102">
        <v>2.0</v>
      </c>
    </row>
    <row r="72" ht="12.75" customHeight="1">
      <c r="A72" s="102">
        <v>2006.0</v>
      </c>
      <c r="B72" s="102">
        <v>1002.0</v>
      </c>
      <c r="C72" s="102" t="s">
        <v>6922</v>
      </c>
      <c r="D72" s="102" t="s">
        <v>21</v>
      </c>
      <c r="E72" s="102">
        <v>2.0</v>
      </c>
      <c r="F72" s="102">
        <v>0.0</v>
      </c>
      <c r="G72" s="102" t="s">
        <v>6923</v>
      </c>
      <c r="H72" s="102">
        <v>4100.0</v>
      </c>
      <c r="I72" s="102">
        <v>75.0</v>
      </c>
      <c r="J72" s="102">
        <v>0.0</v>
      </c>
      <c r="K72" s="102"/>
      <c r="L72" s="102"/>
      <c r="M72" s="102"/>
      <c r="N72" s="102" t="s">
        <v>23</v>
      </c>
      <c r="O72" s="102"/>
      <c r="P72" s="102"/>
      <c r="Q72" s="102" t="s">
        <v>23</v>
      </c>
      <c r="R72" s="102">
        <v>33.0</v>
      </c>
      <c r="S72" s="102">
        <v>8.0</v>
      </c>
    </row>
    <row r="73" ht="12.75" customHeight="1">
      <c r="A73" s="102">
        <v>2006.0</v>
      </c>
      <c r="B73" s="102">
        <v>1005.0</v>
      </c>
      <c r="C73" s="102" t="s">
        <v>6924</v>
      </c>
      <c r="D73" s="102" t="s">
        <v>40</v>
      </c>
      <c r="E73" s="102">
        <v>2.0</v>
      </c>
      <c r="F73" s="102">
        <v>50.0</v>
      </c>
      <c r="G73" s="102"/>
      <c r="H73" s="102">
        <v>4800.0</v>
      </c>
      <c r="I73" s="102">
        <v>81.0</v>
      </c>
      <c r="J73" s="102">
        <v>0.0</v>
      </c>
      <c r="K73" s="102"/>
      <c r="L73" s="102"/>
      <c r="M73" s="102"/>
      <c r="N73" s="102" t="s">
        <v>23</v>
      </c>
      <c r="O73" s="102"/>
      <c r="P73" s="102"/>
      <c r="Q73" s="102" t="s">
        <v>23</v>
      </c>
      <c r="R73" s="102">
        <v>39.0</v>
      </c>
      <c r="S73" s="102">
        <v>2.0</v>
      </c>
    </row>
    <row r="74" ht="12.75" customHeight="1">
      <c r="A74" s="102">
        <v>2006.0</v>
      </c>
      <c r="B74" s="102">
        <v>1003.0</v>
      </c>
      <c r="C74" s="102" t="s">
        <v>6925</v>
      </c>
      <c r="D74" s="102" t="s">
        <v>21</v>
      </c>
      <c r="E74" s="102">
        <v>2.0</v>
      </c>
      <c r="F74" s="102">
        <v>0.0</v>
      </c>
      <c r="G74" s="102" t="s">
        <v>6923</v>
      </c>
      <c r="H74" s="102">
        <v>5100.0</v>
      </c>
      <c r="I74" s="102">
        <v>79.0</v>
      </c>
      <c r="J74" s="102">
        <v>0.0</v>
      </c>
      <c r="K74" s="102"/>
      <c r="L74" s="102"/>
      <c r="M74" s="102"/>
      <c r="N74" s="102" t="s">
        <v>23</v>
      </c>
      <c r="O74" s="102"/>
      <c r="P74" s="102"/>
      <c r="Q74" s="102" t="s">
        <v>23</v>
      </c>
      <c r="R74" s="102">
        <v>33.0</v>
      </c>
      <c r="S74" s="102">
        <v>42.0</v>
      </c>
    </row>
    <row r="75" ht="12.75" customHeight="1">
      <c r="A75" s="102">
        <v>2006.0</v>
      </c>
      <c r="B75" s="102">
        <v>1004.0</v>
      </c>
      <c r="C75" s="102" t="s">
        <v>6926</v>
      </c>
      <c r="D75" s="102" t="s">
        <v>40</v>
      </c>
      <c r="E75" s="102">
        <v>2.0</v>
      </c>
      <c r="F75" s="102">
        <v>64.0</v>
      </c>
      <c r="G75" s="102"/>
      <c r="H75" s="102">
        <v>4000.0</v>
      </c>
      <c r="I75" s="102">
        <v>73.0</v>
      </c>
      <c r="J75" s="102">
        <v>0.0</v>
      </c>
      <c r="K75" s="102"/>
      <c r="L75" s="102"/>
      <c r="M75" s="102"/>
      <c r="N75" s="102" t="s">
        <v>40</v>
      </c>
      <c r="O75" s="102"/>
      <c r="P75" s="102"/>
      <c r="Q75" s="102" t="s">
        <v>23</v>
      </c>
      <c r="R75" s="102">
        <v>33.0</v>
      </c>
      <c r="S75" s="102">
        <v>35.0</v>
      </c>
    </row>
    <row r="76" ht="12.75" customHeight="1">
      <c r="A76" s="102">
        <v>2006.0</v>
      </c>
      <c r="B76" s="102">
        <v>1007.0</v>
      </c>
      <c r="C76" s="102" t="s">
        <v>6927</v>
      </c>
      <c r="D76" s="102" t="s">
        <v>40</v>
      </c>
      <c r="E76" s="102">
        <v>2.0</v>
      </c>
      <c r="F76" s="102">
        <v>48.0</v>
      </c>
      <c r="G76" s="102"/>
      <c r="H76" s="102">
        <v>5300.0</v>
      </c>
      <c r="I76" s="102">
        <v>78.0</v>
      </c>
      <c r="J76" s="102">
        <v>0.0</v>
      </c>
      <c r="K76" s="102"/>
      <c r="L76" s="102"/>
      <c r="M76" s="102"/>
      <c r="N76" s="102" t="s">
        <v>23</v>
      </c>
      <c r="O76" s="102"/>
      <c r="P76" s="102"/>
      <c r="Q76" s="102" t="s">
        <v>23</v>
      </c>
      <c r="R76" s="102">
        <v>48.0</v>
      </c>
      <c r="S76" s="102">
        <v>20.0</v>
      </c>
    </row>
    <row r="77" ht="12.75" customHeight="1">
      <c r="A77" s="102">
        <v>2006.0</v>
      </c>
      <c r="B77" s="102">
        <v>1009.0</v>
      </c>
      <c r="C77" s="102" t="s">
        <v>6928</v>
      </c>
      <c r="D77" s="102" t="s">
        <v>40</v>
      </c>
      <c r="E77" s="102">
        <v>2.0</v>
      </c>
      <c r="F77" s="102">
        <v>64.0</v>
      </c>
      <c r="G77" s="102"/>
      <c r="H77" s="102">
        <v>4500.0</v>
      </c>
      <c r="I77" s="102">
        <v>78.0</v>
      </c>
      <c r="J77" s="102">
        <v>0.0</v>
      </c>
      <c r="K77" s="102"/>
      <c r="L77" s="102"/>
      <c r="M77" s="102"/>
      <c r="N77" s="102" t="s">
        <v>23</v>
      </c>
      <c r="O77" s="102"/>
      <c r="P77" s="102"/>
      <c r="Q77" s="102" t="s">
        <v>23</v>
      </c>
      <c r="R77" s="102">
        <v>39.0</v>
      </c>
      <c r="S77" s="102">
        <v>52.0</v>
      </c>
    </row>
    <row r="78" ht="12.75" customHeight="1">
      <c r="A78" s="102">
        <v>2006.0</v>
      </c>
      <c r="B78" s="102">
        <v>1008.0</v>
      </c>
      <c r="C78" s="102" t="s">
        <v>6929</v>
      </c>
      <c r="D78" s="102" t="s">
        <v>40</v>
      </c>
      <c r="E78" s="102">
        <v>2.0</v>
      </c>
      <c r="F78" s="102">
        <v>54.0</v>
      </c>
      <c r="G78" s="102"/>
      <c r="H78" s="102">
        <v>4500.0</v>
      </c>
      <c r="I78" s="102">
        <v>78.0</v>
      </c>
      <c r="J78" s="102">
        <v>0.0</v>
      </c>
      <c r="K78" s="102"/>
      <c r="L78" s="102"/>
      <c r="M78" s="102"/>
      <c r="N78" s="102" t="s">
        <v>23</v>
      </c>
      <c r="O78" s="102"/>
      <c r="P78" s="102"/>
      <c r="Q78" s="102" t="s">
        <v>23</v>
      </c>
      <c r="R78" s="102">
        <v>33.0</v>
      </c>
      <c r="S78" s="102">
        <v>44.0</v>
      </c>
    </row>
    <row r="79" ht="12.75" customHeight="1">
      <c r="A79" s="102">
        <v>2006.0</v>
      </c>
      <c r="B79" s="102">
        <v>1010.0</v>
      </c>
      <c r="C79" s="102" t="s">
        <v>6930</v>
      </c>
      <c r="D79" s="102" t="s">
        <v>40</v>
      </c>
      <c r="E79" s="102">
        <v>2.0</v>
      </c>
      <c r="F79" s="102">
        <v>49.0</v>
      </c>
      <c r="G79" s="102"/>
      <c r="H79" s="102">
        <v>4500.0</v>
      </c>
      <c r="I79" s="102">
        <v>78.0</v>
      </c>
      <c r="J79" s="102">
        <v>0.0</v>
      </c>
      <c r="K79" s="102"/>
      <c r="L79" s="102"/>
      <c r="M79" s="102"/>
      <c r="N79" s="102" t="s">
        <v>23</v>
      </c>
      <c r="O79" s="102"/>
      <c r="P79" s="102"/>
      <c r="Q79" s="102" t="s">
        <v>23</v>
      </c>
      <c r="R79" s="102">
        <v>0.0</v>
      </c>
      <c r="S79" s="102">
        <v>0.0</v>
      </c>
    </row>
    <row r="80" ht="12.75" customHeight="1">
      <c r="A80" s="102">
        <v>2006.0</v>
      </c>
      <c r="B80" s="102">
        <v>1012.0</v>
      </c>
      <c r="C80" s="102" t="s">
        <v>6931</v>
      </c>
      <c r="D80" s="102" t="s">
        <v>40</v>
      </c>
      <c r="E80" s="102">
        <v>2.0</v>
      </c>
      <c r="F80" s="102">
        <v>48.0</v>
      </c>
      <c r="G80" s="102"/>
      <c r="H80" s="102">
        <v>4200.0</v>
      </c>
      <c r="I80" s="102">
        <v>73.0</v>
      </c>
      <c r="J80" s="102">
        <v>36.0</v>
      </c>
      <c r="K80" s="102"/>
      <c r="L80" s="102"/>
      <c r="M80" s="102"/>
      <c r="N80" s="102" t="s">
        <v>23</v>
      </c>
      <c r="O80" s="102"/>
      <c r="P80" s="102"/>
      <c r="Q80" s="102" t="s">
        <v>23</v>
      </c>
      <c r="R80" s="102">
        <v>39.0</v>
      </c>
      <c r="S80" s="102">
        <v>52.0</v>
      </c>
    </row>
    <row r="81" ht="12.75" customHeight="1">
      <c r="A81" s="102">
        <v>2006.0</v>
      </c>
      <c r="B81" s="102">
        <v>1011.0</v>
      </c>
      <c r="C81" s="102" t="s">
        <v>6932</v>
      </c>
      <c r="D81" s="102" t="s">
        <v>21</v>
      </c>
      <c r="E81" s="102">
        <v>2.0</v>
      </c>
      <c r="F81" s="102">
        <v>0.0</v>
      </c>
      <c r="G81" s="102" t="s">
        <v>55</v>
      </c>
      <c r="H81" s="102">
        <v>4800.0</v>
      </c>
      <c r="I81" s="102">
        <v>76.0</v>
      </c>
      <c r="J81" s="102">
        <v>0.0</v>
      </c>
      <c r="K81" s="102"/>
      <c r="L81" s="102"/>
      <c r="M81" s="102"/>
      <c r="N81" s="102" t="s">
        <v>23</v>
      </c>
      <c r="O81" s="102"/>
      <c r="P81" s="102"/>
      <c r="Q81" s="102" t="s">
        <v>23</v>
      </c>
      <c r="R81" s="102">
        <v>9.0</v>
      </c>
      <c r="S81" s="102">
        <v>59.0</v>
      </c>
    </row>
    <row r="82" ht="12.75" customHeight="1">
      <c r="A82" s="102">
        <v>2006.0</v>
      </c>
      <c r="B82" s="102">
        <v>1016.0</v>
      </c>
      <c r="C82" s="102" t="s">
        <v>6933</v>
      </c>
      <c r="D82" s="102" t="s">
        <v>40</v>
      </c>
      <c r="E82" s="102">
        <v>2.0</v>
      </c>
      <c r="F82" s="102">
        <v>49.0</v>
      </c>
      <c r="G82" s="102"/>
      <c r="H82" s="102">
        <v>6400.0</v>
      </c>
      <c r="I82" s="102">
        <v>82.0</v>
      </c>
      <c r="J82" s="102">
        <v>0.0</v>
      </c>
      <c r="K82" s="102"/>
      <c r="L82" s="102"/>
      <c r="M82" s="102"/>
      <c r="N82" s="102" t="s">
        <v>23</v>
      </c>
      <c r="O82" s="102"/>
      <c r="P82" s="102"/>
      <c r="Q82" s="102" t="s">
        <v>23</v>
      </c>
      <c r="R82" s="102">
        <v>39.0</v>
      </c>
      <c r="S82" s="102">
        <v>75.0</v>
      </c>
    </row>
    <row r="83" ht="12.75" customHeight="1">
      <c r="A83" s="102">
        <v>2006.0</v>
      </c>
      <c r="B83" s="102">
        <v>1014.0</v>
      </c>
      <c r="C83" s="102" t="s">
        <v>6933</v>
      </c>
      <c r="D83" s="102" t="s">
        <v>40</v>
      </c>
      <c r="E83" s="102">
        <v>2.0</v>
      </c>
      <c r="F83" s="102">
        <v>52.0</v>
      </c>
      <c r="G83" s="102"/>
      <c r="H83" s="102">
        <v>3500.0</v>
      </c>
      <c r="I83" s="102">
        <v>71.0</v>
      </c>
      <c r="J83" s="102">
        <v>0.0</v>
      </c>
      <c r="K83" s="102"/>
      <c r="L83" s="102"/>
      <c r="M83" s="102"/>
      <c r="N83" s="102" t="s">
        <v>23</v>
      </c>
      <c r="O83" s="102"/>
      <c r="P83" s="102"/>
      <c r="Q83" s="102" t="s">
        <v>23</v>
      </c>
      <c r="R83" s="102">
        <v>33.0</v>
      </c>
      <c r="S83" s="102">
        <v>66.0</v>
      </c>
    </row>
    <row r="84" ht="12.75" customHeight="1">
      <c r="A84" s="102">
        <v>2006.0</v>
      </c>
      <c r="B84" s="102">
        <v>1013.0</v>
      </c>
      <c r="C84" s="102" t="s">
        <v>6934</v>
      </c>
      <c r="D84" s="102" t="s">
        <v>40</v>
      </c>
      <c r="E84" s="102">
        <v>2.0</v>
      </c>
      <c r="F84" s="102">
        <v>55.0</v>
      </c>
      <c r="G84" s="102"/>
      <c r="H84" s="102">
        <v>5300.0</v>
      </c>
      <c r="I84" s="102">
        <v>79.0</v>
      </c>
      <c r="J84" s="102">
        <v>0.0</v>
      </c>
      <c r="K84" s="102"/>
      <c r="L84" s="102"/>
      <c r="M84" s="102"/>
      <c r="N84" s="102" t="s">
        <v>23</v>
      </c>
      <c r="O84" s="102"/>
      <c r="P84" s="102"/>
      <c r="Q84" s="102" t="s">
        <v>23</v>
      </c>
      <c r="R84" s="102">
        <v>33.0</v>
      </c>
      <c r="S84" s="102">
        <v>44.0</v>
      </c>
    </row>
    <row r="85" ht="12.75" customHeight="1">
      <c r="A85" s="102">
        <v>2006.0</v>
      </c>
      <c r="B85" s="102">
        <v>1015.0</v>
      </c>
      <c r="C85" s="102" t="s">
        <v>6935</v>
      </c>
      <c r="D85" s="102" t="s">
        <v>40</v>
      </c>
      <c r="E85" s="102">
        <v>2.0</v>
      </c>
      <c r="F85" s="102">
        <v>50.0</v>
      </c>
      <c r="G85" s="102"/>
      <c r="H85" s="102">
        <v>5400.0</v>
      </c>
      <c r="I85" s="102">
        <v>81.0</v>
      </c>
      <c r="J85" s="102">
        <v>0.0</v>
      </c>
      <c r="K85" s="102"/>
      <c r="L85" s="102"/>
      <c r="M85" s="102"/>
      <c r="N85" s="102" t="s">
        <v>23</v>
      </c>
      <c r="O85" s="102"/>
      <c r="P85" s="102"/>
      <c r="Q85" s="102" t="s">
        <v>23</v>
      </c>
      <c r="R85" s="102">
        <v>39.0</v>
      </c>
      <c r="S85" s="102">
        <v>75.0</v>
      </c>
    </row>
    <row r="86" ht="12.75" customHeight="1">
      <c r="A86" s="102">
        <v>2006.0</v>
      </c>
      <c r="B86" s="102">
        <v>1018.0</v>
      </c>
      <c r="C86" s="102" t="s">
        <v>6936</v>
      </c>
      <c r="D86" s="102" t="s">
        <v>40</v>
      </c>
      <c r="E86" s="102">
        <v>2.0</v>
      </c>
      <c r="F86" s="102">
        <v>64.0</v>
      </c>
      <c r="G86" s="102"/>
      <c r="H86" s="102">
        <v>4500.0</v>
      </c>
      <c r="I86" s="102">
        <v>74.0</v>
      </c>
      <c r="J86" s="102">
        <v>0.0</v>
      </c>
      <c r="K86" s="102"/>
      <c r="L86" s="102"/>
      <c r="M86" s="102"/>
      <c r="N86" s="102" t="s">
        <v>23</v>
      </c>
      <c r="O86" s="102"/>
      <c r="P86" s="102"/>
      <c r="Q86" s="102" t="s">
        <v>23</v>
      </c>
      <c r="R86" s="102">
        <v>33.0</v>
      </c>
      <c r="S86" s="102">
        <v>24.0</v>
      </c>
    </row>
    <row r="87" ht="12.75" customHeight="1">
      <c r="A87" s="102">
        <v>2006.0</v>
      </c>
      <c r="B87" s="102">
        <v>1017.0</v>
      </c>
      <c r="C87" s="102" t="s">
        <v>6937</v>
      </c>
      <c r="D87" s="102" t="s">
        <v>40</v>
      </c>
      <c r="E87" s="102">
        <v>2.0</v>
      </c>
      <c r="F87" s="102">
        <v>102.0</v>
      </c>
      <c r="G87" s="102"/>
      <c r="H87" s="102">
        <v>4600.0</v>
      </c>
      <c r="I87" s="102">
        <v>74.0</v>
      </c>
      <c r="J87" s="102">
        <v>0.0</v>
      </c>
      <c r="K87" s="102"/>
      <c r="L87" s="102"/>
      <c r="M87" s="102"/>
      <c r="N87" s="102" t="s">
        <v>40</v>
      </c>
      <c r="O87" s="102"/>
      <c r="P87" s="102"/>
      <c r="Q87" s="102" t="s">
        <v>23</v>
      </c>
      <c r="R87" s="102">
        <v>48.0</v>
      </c>
      <c r="S87" s="102">
        <v>20.0</v>
      </c>
    </row>
    <row r="88" ht="12.75" customHeight="1">
      <c r="A88" s="102">
        <v>2006.0</v>
      </c>
      <c r="B88" s="102">
        <v>1019.0</v>
      </c>
      <c r="C88" s="102" t="s">
        <v>6938</v>
      </c>
      <c r="D88" s="102" t="s">
        <v>40</v>
      </c>
      <c r="E88" s="102">
        <v>2.0</v>
      </c>
      <c r="F88" s="102">
        <v>100.0</v>
      </c>
      <c r="G88" s="102"/>
      <c r="H88" s="102">
        <v>5300.0</v>
      </c>
      <c r="I88" s="102">
        <v>81.0</v>
      </c>
      <c r="J88" s="102">
        <v>0.0</v>
      </c>
      <c r="K88" s="102"/>
      <c r="L88" s="102"/>
      <c r="M88" s="102"/>
      <c r="N88" s="102" t="s">
        <v>23</v>
      </c>
      <c r="O88" s="102"/>
      <c r="P88" s="102"/>
      <c r="Q88" s="102" t="s">
        <v>23</v>
      </c>
      <c r="R88" s="102">
        <v>33.0</v>
      </c>
      <c r="S88" s="102">
        <v>21.0</v>
      </c>
    </row>
    <row r="89" ht="12.75" customHeight="1">
      <c r="A89" s="102">
        <v>2006.0</v>
      </c>
      <c r="B89" s="102">
        <v>7241.0</v>
      </c>
      <c r="C89" s="102" t="s">
        <v>6939</v>
      </c>
      <c r="D89" s="102" t="s">
        <v>40</v>
      </c>
      <c r="E89" s="102">
        <v>2.0</v>
      </c>
      <c r="F89" s="102">
        <v>54.0</v>
      </c>
      <c r="G89" s="102"/>
      <c r="H89" s="102">
        <v>4700.0</v>
      </c>
      <c r="I89" s="102">
        <v>76.0</v>
      </c>
      <c r="J89" s="102">
        <v>0.0</v>
      </c>
      <c r="K89" s="102"/>
      <c r="L89" s="102"/>
      <c r="M89" s="102"/>
      <c r="N89" s="102" t="s">
        <v>23</v>
      </c>
      <c r="O89" s="102"/>
      <c r="P89" s="102"/>
      <c r="Q89" s="102" t="s">
        <v>23</v>
      </c>
      <c r="R89" s="102">
        <v>33.0</v>
      </c>
      <c r="S89" s="102">
        <v>44.0</v>
      </c>
    </row>
    <row r="90" ht="12.75" customHeight="1">
      <c r="A90" s="102">
        <v>2006.0</v>
      </c>
      <c r="B90" s="102">
        <v>1020.0</v>
      </c>
      <c r="C90" s="102" t="s">
        <v>6940</v>
      </c>
      <c r="D90" s="102" t="s">
        <v>40</v>
      </c>
      <c r="E90" s="102">
        <v>2.0</v>
      </c>
      <c r="F90" s="102">
        <v>98.0</v>
      </c>
      <c r="G90" s="102"/>
      <c r="H90" s="102">
        <v>5300.0</v>
      </c>
      <c r="I90" s="102">
        <v>79.0</v>
      </c>
      <c r="J90" s="102">
        <v>0.0</v>
      </c>
      <c r="K90" s="102"/>
      <c r="L90" s="102"/>
      <c r="M90" s="102"/>
      <c r="N90" s="102" t="s">
        <v>23</v>
      </c>
      <c r="O90" s="102"/>
      <c r="P90" s="102"/>
      <c r="Q90" s="102" t="s">
        <v>23</v>
      </c>
      <c r="R90" s="102">
        <v>33.0</v>
      </c>
      <c r="S90" s="102">
        <v>44.0</v>
      </c>
    </row>
    <row r="91" ht="12.75" customHeight="1">
      <c r="A91" s="102">
        <v>2006.0</v>
      </c>
      <c r="B91" s="102">
        <v>7243.0</v>
      </c>
      <c r="C91" s="102" t="s">
        <v>6941</v>
      </c>
      <c r="D91" s="102" t="s">
        <v>21</v>
      </c>
      <c r="E91" s="102">
        <v>2.0</v>
      </c>
      <c r="F91" s="102">
        <v>0.0</v>
      </c>
      <c r="G91" s="102" t="s">
        <v>36</v>
      </c>
      <c r="H91" s="102">
        <v>5400.0</v>
      </c>
      <c r="I91" s="102">
        <v>77.0</v>
      </c>
      <c r="J91" s="102">
        <v>40.0</v>
      </c>
      <c r="K91" s="102"/>
      <c r="L91" s="102"/>
      <c r="M91" s="102"/>
      <c r="N91" s="102" t="s">
        <v>23</v>
      </c>
      <c r="O91" s="102"/>
      <c r="P91" s="102"/>
      <c r="Q91" s="102" t="s">
        <v>23</v>
      </c>
      <c r="R91" s="102">
        <v>33.0</v>
      </c>
      <c r="S91" s="102">
        <v>47.0</v>
      </c>
    </row>
    <row r="92" ht="12.75" customHeight="1">
      <c r="A92" s="102">
        <v>2006.0</v>
      </c>
      <c r="B92" s="102">
        <v>7242.0</v>
      </c>
      <c r="C92" s="102" t="s">
        <v>6942</v>
      </c>
      <c r="D92" s="102" t="s">
        <v>21</v>
      </c>
      <c r="E92" s="102">
        <v>2.0</v>
      </c>
      <c r="F92" s="102">
        <v>0.0</v>
      </c>
      <c r="G92" s="102" t="s">
        <v>37</v>
      </c>
      <c r="H92" s="102">
        <v>4800.0</v>
      </c>
      <c r="I92" s="102">
        <v>74.0</v>
      </c>
      <c r="J92" s="102">
        <v>38.0</v>
      </c>
      <c r="K92" s="102"/>
      <c r="L92" s="102"/>
      <c r="M92" s="102"/>
      <c r="N92" s="102" t="s">
        <v>23</v>
      </c>
      <c r="O92" s="102"/>
      <c r="P92" s="102"/>
      <c r="Q92" s="102" t="s">
        <v>23</v>
      </c>
      <c r="R92" s="102">
        <v>33.0</v>
      </c>
      <c r="S92" s="102">
        <v>47.0</v>
      </c>
    </row>
    <row r="93" ht="12.75" customHeight="1">
      <c r="A93" s="102">
        <v>2006.0</v>
      </c>
      <c r="B93" s="102">
        <v>7244.0</v>
      </c>
      <c r="C93" s="102" t="s">
        <v>6942</v>
      </c>
      <c r="D93" s="102" t="s">
        <v>40</v>
      </c>
      <c r="E93" s="102">
        <v>2.0</v>
      </c>
      <c r="F93" s="102">
        <v>52.0</v>
      </c>
      <c r="G93" s="102"/>
      <c r="H93" s="102">
        <v>4800.0</v>
      </c>
      <c r="I93" s="102">
        <v>76.0</v>
      </c>
      <c r="J93" s="102">
        <v>38.0</v>
      </c>
      <c r="K93" s="102"/>
      <c r="L93" s="102"/>
      <c r="M93" s="102"/>
      <c r="N93" s="102" t="s">
        <v>23</v>
      </c>
      <c r="O93" s="102"/>
      <c r="P93" s="102"/>
      <c r="Q93" s="102" t="s">
        <v>23</v>
      </c>
      <c r="R93" s="102">
        <v>27.0</v>
      </c>
      <c r="S93" s="102">
        <v>30.0</v>
      </c>
    </row>
    <row r="94" ht="12.75" customHeight="1">
      <c r="A94" s="102">
        <v>2006.0</v>
      </c>
      <c r="B94" s="102">
        <v>7250.0</v>
      </c>
      <c r="C94" s="102" t="s">
        <v>6943</v>
      </c>
      <c r="D94" s="102" t="s">
        <v>21</v>
      </c>
      <c r="E94" s="102">
        <v>2.0</v>
      </c>
      <c r="F94" s="102">
        <v>0.0</v>
      </c>
      <c r="G94" s="102" t="s">
        <v>47</v>
      </c>
      <c r="H94" s="102">
        <v>5700.0</v>
      </c>
      <c r="I94" s="102">
        <v>80.0</v>
      </c>
      <c r="J94" s="102">
        <v>40.0</v>
      </c>
      <c r="K94" s="102"/>
      <c r="L94" s="102"/>
      <c r="M94" s="102"/>
      <c r="N94" s="102" t="s">
        <v>23</v>
      </c>
      <c r="O94" s="102"/>
      <c r="P94" s="102"/>
      <c r="Q94" s="102" t="s">
        <v>23</v>
      </c>
      <c r="R94" s="102">
        <v>33.0</v>
      </c>
      <c r="S94" s="102">
        <v>66.0</v>
      </c>
    </row>
    <row r="95" ht="12.75" customHeight="1">
      <c r="A95" s="102">
        <v>2006.0</v>
      </c>
      <c r="B95" s="102">
        <v>7251.0</v>
      </c>
      <c r="C95" s="102" t="s">
        <v>6944</v>
      </c>
      <c r="D95" s="102" t="s">
        <v>40</v>
      </c>
      <c r="E95" s="102">
        <v>2.0</v>
      </c>
      <c r="F95" s="102">
        <v>64.0</v>
      </c>
      <c r="G95" s="102"/>
      <c r="H95" s="102">
        <v>3200.0</v>
      </c>
      <c r="I95" s="102">
        <v>70.0</v>
      </c>
      <c r="J95" s="102">
        <v>35.0</v>
      </c>
      <c r="K95" s="102"/>
      <c r="L95" s="102"/>
      <c r="M95" s="102"/>
      <c r="N95" s="102" t="s">
        <v>23</v>
      </c>
      <c r="O95" s="102"/>
      <c r="P95" s="102"/>
      <c r="Q95" s="102" t="s">
        <v>23</v>
      </c>
      <c r="R95" s="102">
        <v>33.0</v>
      </c>
      <c r="S95" s="102">
        <v>46.0</v>
      </c>
    </row>
    <row r="96" ht="12.75" customHeight="1">
      <c r="A96" s="102">
        <v>2006.0</v>
      </c>
      <c r="B96" s="102">
        <v>7245.0</v>
      </c>
      <c r="C96" s="102" t="s">
        <v>6945</v>
      </c>
      <c r="D96" s="102" t="s">
        <v>21</v>
      </c>
      <c r="E96" s="102">
        <v>2.0</v>
      </c>
      <c r="F96" s="102">
        <v>0.0</v>
      </c>
      <c r="G96" s="102" t="s">
        <v>47</v>
      </c>
      <c r="H96" s="102">
        <v>4700.0</v>
      </c>
      <c r="I96" s="102">
        <v>76.0</v>
      </c>
      <c r="J96" s="102">
        <v>38.0</v>
      </c>
      <c r="K96" s="102"/>
      <c r="L96" s="102"/>
      <c r="M96" s="102"/>
      <c r="N96" s="102" t="s">
        <v>23</v>
      </c>
      <c r="O96" s="102"/>
      <c r="P96" s="102"/>
      <c r="Q96" s="102" t="s">
        <v>23</v>
      </c>
      <c r="R96" s="102">
        <v>33.0</v>
      </c>
      <c r="S96" s="102">
        <v>8.0</v>
      </c>
    </row>
    <row r="97" ht="12.75" customHeight="1">
      <c r="A97" s="102">
        <v>2006.0</v>
      </c>
      <c r="B97" s="102">
        <v>7252.0</v>
      </c>
      <c r="C97" s="102" t="s">
        <v>6946</v>
      </c>
      <c r="D97" s="102" t="s">
        <v>21</v>
      </c>
      <c r="E97" s="102">
        <v>2.0</v>
      </c>
      <c r="F97" s="102">
        <v>0.0</v>
      </c>
      <c r="G97" s="102" t="s">
        <v>36</v>
      </c>
      <c r="H97" s="102">
        <v>3300.0</v>
      </c>
      <c r="I97" s="102">
        <v>68.0</v>
      </c>
      <c r="J97" s="102">
        <v>0.0</v>
      </c>
      <c r="K97" s="102"/>
      <c r="L97" s="102"/>
      <c r="M97" s="102"/>
      <c r="N97" s="102" t="s">
        <v>40</v>
      </c>
      <c r="O97" s="102"/>
      <c r="P97" s="102"/>
      <c r="Q97" s="102" t="s">
        <v>23</v>
      </c>
      <c r="R97" s="102">
        <v>33.0</v>
      </c>
      <c r="S97" s="102">
        <v>47.0</v>
      </c>
    </row>
    <row r="98" ht="12.75" customHeight="1">
      <c r="A98" s="102">
        <v>2006.0</v>
      </c>
      <c r="B98" s="102">
        <v>7255.0</v>
      </c>
      <c r="C98" s="102" t="s">
        <v>6947</v>
      </c>
      <c r="D98" s="102" t="s">
        <v>40</v>
      </c>
      <c r="E98" s="102">
        <v>2.0</v>
      </c>
      <c r="F98" s="102">
        <v>49.0</v>
      </c>
      <c r="G98" s="102"/>
      <c r="H98" s="102">
        <v>5050.0</v>
      </c>
      <c r="I98" s="102">
        <v>78.0</v>
      </c>
      <c r="J98" s="102">
        <v>0.0</v>
      </c>
      <c r="K98" s="102"/>
      <c r="L98" s="102"/>
      <c r="M98" s="102"/>
      <c r="N98" s="102" t="s">
        <v>23</v>
      </c>
      <c r="O98" s="102"/>
      <c r="P98" s="102"/>
      <c r="Q98" s="102" t="s">
        <v>23</v>
      </c>
      <c r="R98" s="102">
        <v>28.0</v>
      </c>
      <c r="S98" s="102">
        <v>80.0</v>
      </c>
    </row>
    <row r="99" ht="12.75" customHeight="1">
      <c r="A99" s="102">
        <v>2006.0</v>
      </c>
      <c r="B99" s="102">
        <v>7253.0</v>
      </c>
      <c r="C99" s="102" t="s">
        <v>6948</v>
      </c>
      <c r="D99" s="102" t="s">
        <v>21</v>
      </c>
      <c r="E99" s="102">
        <v>2.0</v>
      </c>
      <c r="F99" s="102">
        <v>0.0</v>
      </c>
      <c r="G99" s="102" t="s">
        <v>815</v>
      </c>
      <c r="H99" s="102">
        <v>5800.0</v>
      </c>
      <c r="I99" s="102">
        <v>81.0</v>
      </c>
      <c r="J99" s="102">
        <v>40.0</v>
      </c>
      <c r="K99" s="102"/>
      <c r="L99" s="102"/>
      <c r="M99" s="102"/>
      <c r="N99" s="102" t="s">
        <v>23</v>
      </c>
      <c r="O99" s="102"/>
      <c r="P99" s="102"/>
      <c r="Q99" s="102" t="s">
        <v>23</v>
      </c>
      <c r="R99" s="102">
        <v>39.0</v>
      </c>
      <c r="S99" s="102">
        <v>95.0</v>
      </c>
    </row>
    <row r="100" ht="12.75" customHeight="1">
      <c r="A100" s="102">
        <v>2006.0</v>
      </c>
      <c r="B100" s="102">
        <v>7254.0</v>
      </c>
      <c r="C100" s="102" t="s">
        <v>6949</v>
      </c>
      <c r="D100" s="102" t="s">
        <v>40</v>
      </c>
      <c r="E100" s="102">
        <v>2.0</v>
      </c>
      <c r="F100" s="102">
        <v>49.0</v>
      </c>
      <c r="G100" s="102"/>
      <c r="H100" s="102">
        <v>5540.0</v>
      </c>
      <c r="I100" s="102">
        <v>80.0</v>
      </c>
      <c r="J100" s="102">
        <v>0.0</v>
      </c>
      <c r="K100" s="102"/>
      <c r="L100" s="102"/>
      <c r="M100" s="102"/>
      <c r="N100" s="102" t="s">
        <v>23</v>
      </c>
      <c r="O100" s="102"/>
      <c r="P100" s="102"/>
      <c r="Q100" s="102" t="s">
        <v>23</v>
      </c>
      <c r="R100" s="102">
        <v>28.0</v>
      </c>
      <c r="S100" s="102">
        <v>79.0</v>
      </c>
    </row>
    <row r="101" ht="12.75" customHeight="1">
      <c r="A101" s="102">
        <v>2006.0</v>
      </c>
      <c r="B101" s="102">
        <v>7246.0</v>
      </c>
      <c r="C101" s="102" t="s">
        <v>6950</v>
      </c>
      <c r="D101" s="102" t="s">
        <v>40</v>
      </c>
      <c r="E101" s="102">
        <v>2.0</v>
      </c>
      <c r="F101" s="102">
        <v>49.0</v>
      </c>
      <c r="G101" s="102"/>
      <c r="H101" s="102">
        <v>5600.0</v>
      </c>
      <c r="I101" s="102">
        <v>82.0</v>
      </c>
      <c r="J101" s="102">
        <v>0.0</v>
      </c>
      <c r="K101" s="102"/>
      <c r="L101" s="102"/>
      <c r="M101" s="102"/>
      <c r="N101" s="102" t="s">
        <v>23</v>
      </c>
      <c r="O101" s="102"/>
      <c r="P101" s="102"/>
      <c r="Q101" s="102" t="s">
        <v>23</v>
      </c>
      <c r="R101" s="102">
        <v>39.0</v>
      </c>
      <c r="S101" s="102">
        <v>95.0</v>
      </c>
    </row>
    <row r="102" ht="12.75" customHeight="1">
      <c r="A102" s="102">
        <v>2006.0</v>
      </c>
      <c r="B102" s="102">
        <v>7259.0</v>
      </c>
      <c r="C102" s="102" t="s">
        <v>6951</v>
      </c>
      <c r="D102" s="102" t="s">
        <v>40</v>
      </c>
      <c r="E102" s="102">
        <v>2.0</v>
      </c>
      <c r="F102" s="102">
        <v>54.0</v>
      </c>
      <c r="G102" s="102"/>
      <c r="H102" s="102">
        <v>4650.0</v>
      </c>
      <c r="I102" s="102">
        <v>80.0</v>
      </c>
      <c r="J102" s="102">
        <v>0.0</v>
      </c>
      <c r="K102" s="102"/>
      <c r="L102" s="102"/>
      <c r="M102" s="102"/>
      <c r="N102" s="102" t="s">
        <v>23</v>
      </c>
      <c r="O102" s="102"/>
      <c r="P102" s="102"/>
      <c r="Q102" s="102" t="s">
        <v>23</v>
      </c>
      <c r="R102" s="102">
        <v>33.0</v>
      </c>
      <c r="S102" s="102">
        <v>44.0</v>
      </c>
    </row>
    <row r="103" ht="12.75" customHeight="1">
      <c r="A103" s="102">
        <v>2006.0</v>
      </c>
      <c r="B103" s="102">
        <v>7256.0</v>
      </c>
      <c r="C103" s="102" t="s">
        <v>6951</v>
      </c>
      <c r="D103" s="102" t="s">
        <v>40</v>
      </c>
      <c r="E103" s="102">
        <v>2.0</v>
      </c>
      <c r="F103" s="102">
        <v>52.0</v>
      </c>
      <c r="G103" s="102"/>
      <c r="H103" s="102">
        <v>4400.0</v>
      </c>
      <c r="I103" s="102">
        <v>77.0</v>
      </c>
      <c r="J103" s="102">
        <v>0.0</v>
      </c>
      <c r="K103" s="102"/>
      <c r="L103" s="102"/>
      <c r="M103" s="102"/>
      <c r="N103" s="102" t="s">
        <v>23</v>
      </c>
      <c r="O103" s="102"/>
      <c r="P103" s="102"/>
      <c r="Q103" s="102" t="s">
        <v>23</v>
      </c>
      <c r="R103" s="102">
        <v>28.0</v>
      </c>
      <c r="S103" s="102">
        <v>79.0</v>
      </c>
    </row>
    <row r="104" ht="12.75" customHeight="1">
      <c r="A104" s="102">
        <v>2006.0</v>
      </c>
      <c r="B104" s="102">
        <v>7260.0</v>
      </c>
      <c r="C104" s="102" t="s">
        <v>6952</v>
      </c>
      <c r="D104" s="102" t="s">
        <v>40</v>
      </c>
      <c r="E104" s="102">
        <v>2.0</v>
      </c>
      <c r="F104" s="102">
        <v>53.0</v>
      </c>
      <c r="G104" s="102"/>
      <c r="H104" s="102">
        <v>4650.0</v>
      </c>
      <c r="I104" s="102">
        <v>79.0</v>
      </c>
      <c r="J104" s="102">
        <v>0.0</v>
      </c>
      <c r="K104" s="102"/>
      <c r="L104" s="102"/>
      <c r="M104" s="102"/>
      <c r="N104" s="102" t="s">
        <v>23</v>
      </c>
      <c r="O104" s="102"/>
      <c r="P104" s="102"/>
      <c r="Q104" s="102" t="s">
        <v>23</v>
      </c>
      <c r="R104" s="102">
        <v>39.0</v>
      </c>
      <c r="S104" s="102">
        <v>52.0</v>
      </c>
    </row>
    <row r="105" ht="12.75" customHeight="1">
      <c r="A105" s="102">
        <v>2006.0</v>
      </c>
      <c r="B105" s="102">
        <v>7247.0</v>
      </c>
      <c r="C105" s="102" t="s">
        <v>6953</v>
      </c>
      <c r="D105" s="102" t="s">
        <v>40</v>
      </c>
      <c r="E105" s="102">
        <v>2.0</v>
      </c>
      <c r="F105" s="102">
        <v>49.0</v>
      </c>
      <c r="G105" s="102"/>
      <c r="H105" s="102">
        <v>5200.0</v>
      </c>
      <c r="I105" s="102">
        <v>80.0</v>
      </c>
      <c r="J105" s="102">
        <v>0.0</v>
      </c>
      <c r="K105" s="102"/>
      <c r="L105" s="102"/>
      <c r="M105" s="102"/>
      <c r="N105" s="102" t="s">
        <v>23</v>
      </c>
      <c r="O105" s="102"/>
      <c r="P105" s="102"/>
      <c r="Q105" s="102" t="s">
        <v>23</v>
      </c>
      <c r="R105" s="102">
        <v>39.0</v>
      </c>
      <c r="S105" s="102">
        <v>95.0</v>
      </c>
    </row>
    <row r="106" ht="12.75" customHeight="1">
      <c r="A106" s="102">
        <v>2006.0</v>
      </c>
      <c r="B106" s="102">
        <v>7258.0</v>
      </c>
      <c r="C106" s="102" t="s">
        <v>6954</v>
      </c>
      <c r="D106" s="102" t="s">
        <v>40</v>
      </c>
      <c r="E106" s="102">
        <v>2.0</v>
      </c>
      <c r="F106" s="102">
        <v>54.0</v>
      </c>
      <c r="G106" s="102"/>
      <c r="H106" s="102">
        <v>3900.0</v>
      </c>
      <c r="I106" s="102">
        <v>76.0</v>
      </c>
      <c r="J106" s="102">
        <v>0.0</v>
      </c>
      <c r="K106" s="102"/>
      <c r="L106" s="102"/>
      <c r="M106" s="102"/>
      <c r="N106" s="102" t="s">
        <v>23</v>
      </c>
      <c r="O106" s="102"/>
      <c r="P106" s="102"/>
      <c r="Q106" s="102" t="s">
        <v>23</v>
      </c>
      <c r="R106" s="102">
        <v>33.0</v>
      </c>
      <c r="S106" s="102">
        <v>44.0</v>
      </c>
    </row>
    <row r="107" ht="12.75" customHeight="1">
      <c r="A107" s="102">
        <v>2006.0</v>
      </c>
      <c r="B107" s="102">
        <v>7257.0</v>
      </c>
      <c r="C107" s="102" t="s">
        <v>6955</v>
      </c>
      <c r="D107" s="102" t="s">
        <v>40</v>
      </c>
      <c r="E107" s="102">
        <v>2.0</v>
      </c>
      <c r="F107" s="102">
        <v>47.0</v>
      </c>
      <c r="G107" s="102"/>
      <c r="H107" s="102">
        <v>5500.0</v>
      </c>
      <c r="I107" s="102">
        <v>84.0</v>
      </c>
      <c r="J107" s="102">
        <v>0.0</v>
      </c>
      <c r="K107" s="102"/>
      <c r="L107" s="102"/>
      <c r="M107" s="102"/>
      <c r="N107" s="102" t="s">
        <v>23</v>
      </c>
      <c r="O107" s="102"/>
      <c r="P107" s="102"/>
      <c r="Q107" s="102" t="s">
        <v>23</v>
      </c>
      <c r="R107" s="102">
        <v>0.0</v>
      </c>
      <c r="S107" s="102">
        <v>0.0</v>
      </c>
    </row>
    <row r="108" ht="12.75" customHeight="1">
      <c r="A108" s="102">
        <v>2006.0</v>
      </c>
      <c r="B108" s="102">
        <v>7248.0</v>
      </c>
      <c r="C108" s="102" t="s">
        <v>6956</v>
      </c>
      <c r="D108" s="102" t="s">
        <v>21</v>
      </c>
      <c r="E108" s="102">
        <v>2.0</v>
      </c>
      <c r="F108" s="102">
        <v>0.0</v>
      </c>
      <c r="G108" s="102" t="s">
        <v>62</v>
      </c>
      <c r="H108" s="102">
        <v>4000.0</v>
      </c>
      <c r="I108" s="102">
        <v>71.0</v>
      </c>
      <c r="J108" s="102">
        <v>36.0</v>
      </c>
      <c r="K108" s="102"/>
      <c r="L108" s="102"/>
      <c r="M108" s="102"/>
      <c r="N108" s="102" t="s">
        <v>40</v>
      </c>
      <c r="O108" s="102"/>
      <c r="P108" s="102"/>
      <c r="Q108" s="102" t="s">
        <v>23</v>
      </c>
      <c r="R108" s="102">
        <v>33.0</v>
      </c>
      <c r="S108" s="102">
        <v>42.0</v>
      </c>
    </row>
    <row r="109" ht="12.75" customHeight="1">
      <c r="A109" s="102">
        <v>2006.0</v>
      </c>
      <c r="B109" s="102">
        <v>7249.0</v>
      </c>
      <c r="C109" s="102" t="s">
        <v>6957</v>
      </c>
      <c r="D109" s="102" t="s">
        <v>21</v>
      </c>
      <c r="E109" s="102">
        <v>2.0</v>
      </c>
      <c r="F109" s="102">
        <v>0.0</v>
      </c>
      <c r="G109" s="102" t="s">
        <v>50</v>
      </c>
      <c r="H109" s="102">
        <v>3900.0</v>
      </c>
      <c r="I109" s="102">
        <v>71.0</v>
      </c>
      <c r="J109" s="102">
        <v>36.0</v>
      </c>
      <c r="K109" s="102"/>
      <c r="L109" s="102"/>
      <c r="M109" s="102"/>
      <c r="N109" s="102" t="s">
        <v>40</v>
      </c>
      <c r="O109" s="102"/>
      <c r="P109" s="102"/>
      <c r="Q109" s="102" t="s">
        <v>23</v>
      </c>
      <c r="R109" s="102">
        <v>48.0</v>
      </c>
      <c r="S109" s="102">
        <v>20.0</v>
      </c>
    </row>
    <row r="110" ht="12.75" customHeight="1">
      <c r="A110" s="102">
        <v>2006.0</v>
      </c>
      <c r="B110" s="102">
        <v>7261.0</v>
      </c>
      <c r="C110" s="102" t="s">
        <v>6958</v>
      </c>
      <c r="D110" s="102" t="s">
        <v>40</v>
      </c>
      <c r="E110" s="102">
        <v>2.0</v>
      </c>
      <c r="F110" s="102">
        <v>49.0</v>
      </c>
      <c r="G110" s="102"/>
      <c r="H110" s="102">
        <v>5800.0</v>
      </c>
      <c r="I110" s="102">
        <v>82.0</v>
      </c>
      <c r="J110" s="102">
        <v>43.0</v>
      </c>
      <c r="K110" s="102"/>
      <c r="L110" s="102"/>
      <c r="M110" s="102"/>
      <c r="N110" s="102" t="s">
        <v>23</v>
      </c>
      <c r="O110" s="102"/>
      <c r="P110" s="102"/>
      <c r="Q110" s="102" t="s">
        <v>23</v>
      </c>
      <c r="R110" s="102">
        <v>20.0</v>
      </c>
      <c r="S110" s="102">
        <v>69.0</v>
      </c>
    </row>
    <row r="111" ht="12.75" customHeight="1">
      <c r="A111" s="102">
        <v>2006.0</v>
      </c>
      <c r="B111" s="102">
        <v>7290.0</v>
      </c>
      <c r="C111" s="102" t="s">
        <v>6959</v>
      </c>
      <c r="D111" s="102" t="s">
        <v>40</v>
      </c>
      <c r="E111" s="102">
        <v>2.0</v>
      </c>
      <c r="F111" s="102">
        <v>53.0</v>
      </c>
      <c r="G111" s="102"/>
      <c r="H111" s="102">
        <v>5250.0</v>
      </c>
      <c r="I111" s="102">
        <v>80.0</v>
      </c>
      <c r="J111" s="102">
        <v>0.0</v>
      </c>
      <c r="K111" s="102"/>
      <c r="L111" s="102"/>
      <c r="M111" s="102"/>
      <c r="N111" s="102" t="s">
        <v>23</v>
      </c>
      <c r="O111" s="102"/>
      <c r="P111" s="102"/>
      <c r="Q111" s="102" t="s">
        <v>23</v>
      </c>
      <c r="R111" s="102">
        <v>33.0</v>
      </c>
      <c r="S111" s="102">
        <v>24.0</v>
      </c>
    </row>
    <row r="112" ht="12.75" customHeight="1">
      <c r="A112" s="102">
        <v>2006.0</v>
      </c>
      <c r="B112" s="102">
        <v>7298.0</v>
      </c>
      <c r="C112" s="102" t="s">
        <v>6960</v>
      </c>
      <c r="D112" s="102" t="s">
        <v>40</v>
      </c>
      <c r="E112" s="102">
        <v>2.0</v>
      </c>
      <c r="F112" s="102">
        <v>63.0</v>
      </c>
      <c r="G112" s="102"/>
      <c r="H112" s="102">
        <v>3900.0</v>
      </c>
      <c r="I112" s="102">
        <v>72.0</v>
      </c>
      <c r="J112" s="102">
        <v>0.0</v>
      </c>
      <c r="K112" s="102"/>
      <c r="L112" s="102"/>
      <c r="M112" s="102"/>
      <c r="N112" s="102" t="s">
        <v>40</v>
      </c>
      <c r="O112" s="102"/>
      <c r="P112" s="102"/>
      <c r="Q112" s="102" t="s">
        <v>23</v>
      </c>
      <c r="R112" s="102">
        <v>33.0</v>
      </c>
      <c r="S112" s="102">
        <v>47.0</v>
      </c>
    </row>
    <row r="113" ht="12.75" customHeight="1">
      <c r="A113" s="102">
        <v>2006.0</v>
      </c>
      <c r="B113" s="102">
        <v>7262.0</v>
      </c>
      <c r="C113" s="102" t="s">
        <v>6961</v>
      </c>
      <c r="D113" s="102" t="s">
        <v>40</v>
      </c>
      <c r="E113" s="102">
        <v>2.0</v>
      </c>
      <c r="F113" s="102">
        <v>48.0</v>
      </c>
      <c r="G113" s="102"/>
      <c r="H113" s="102">
        <v>3900.0</v>
      </c>
      <c r="I113" s="102">
        <v>70.0</v>
      </c>
      <c r="J113" s="102">
        <v>35.0</v>
      </c>
      <c r="K113" s="102"/>
      <c r="L113" s="102"/>
      <c r="M113" s="102"/>
      <c r="N113" s="102" t="s">
        <v>23</v>
      </c>
      <c r="O113" s="102"/>
      <c r="P113" s="102"/>
      <c r="Q113" s="102" t="s">
        <v>23</v>
      </c>
      <c r="R113" s="102">
        <v>33.0</v>
      </c>
      <c r="S113" s="102">
        <v>36.0</v>
      </c>
    </row>
    <row r="114" ht="12.75" customHeight="1">
      <c r="A114" s="102">
        <v>2006.0</v>
      </c>
      <c r="B114" s="102">
        <v>7263.0</v>
      </c>
      <c r="C114" s="102" t="s">
        <v>6962</v>
      </c>
      <c r="D114" s="102" t="s">
        <v>40</v>
      </c>
      <c r="E114" s="102">
        <v>2.0</v>
      </c>
      <c r="F114" s="102">
        <v>49.0</v>
      </c>
      <c r="G114" s="102"/>
      <c r="H114" s="102">
        <v>4000.0</v>
      </c>
      <c r="I114" s="102">
        <v>74.0</v>
      </c>
      <c r="J114" s="102">
        <v>0.0</v>
      </c>
      <c r="K114" s="102"/>
      <c r="L114" s="102"/>
      <c r="M114" s="102"/>
      <c r="N114" s="102" t="s">
        <v>35</v>
      </c>
      <c r="O114" s="102"/>
      <c r="P114" s="102"/>
      <c r="Q114" s="102" t="s">
        <v>23</v>
      </c>
      <c r="R114" s="102">
        <v>33.0</v>
      </c>
      <c r="S114" s="102">
        <v>66.0</v>
      </c>
    </row>
    <row r="115" ht="12.75" customHeight="1">
      <c r="A115" s="102">
        <v>2006.0</v>
      </c>
      <c r="B115" s="102">
        <v>7264.0</v>
      </c>
      <c r="C115" s="102" t="s">
        <v>6963</v>
      </c>
      <c r="D115" s="102" t="s">
        <v>40</v>
      </c>
      <c r="E115" s="102">
        <v>2.0</v>
      </c>
      <c r="F115" s="102">
        <v>49.0</v>
      </c>
      <c r="G115" s="102"/>
      <c r="H115" s="102">
        <v>4500.0</v>
      </c>
      <c r="I115" s="102">
        <v>77.0</v>
      </c>
      <c r="J115" s="102">
        <v>0.0</v>
      </c>
      <c r="K115" s="102"/>
      <c r="L115" s="102"/>
      <c r="M115" s="102"/>
      <c r="N115" s="102" t="s">
        <v>35</v>
      </c>
      <c r="O115" s="102"/>
      <c r="P115" s="102"/>
      <c r="Q115" s="102" t="s">
        <v>23</v>
      </c>
      <c r="R115" s="102">
        <v>33.0</v>
      </c>
      <c r="S115" s="102">
        <v>66.0</v>
      </c>
    </row>
    <row r="116" ht="12.75" customHeight="1">
      <c r="A116" s="102">
        <v>2006.0</v>
      </c>
      <c r="B116" s="102">
        <v>7266.0</v>
      </c>
      <c r="C116" s="102" t="s">
        <v>6964</v>
      </c>
      <c r="D116" s="102" t="s">
        <v>40</v>
      </c>
      <c r="E116" s="102">
        <v>2.0</v>
      </c>
      <c r="F116" s="102">
        <v>64.0</v>
      </c>
      <c r="G116" s="102"/>
      <c r="H116" s="102">
        <v>4500.0</v>
      </c>
      <c r="I116" s="102">
        <v>78.0</v>
      </c>
      <c r="J116" s="102">
        <v>37.0</v>
      </c>
      <c r="K116" s="102"/>
      <c r="L116" s="102"/>
      <c r="M116" s="102"/>
      <c r="N116" s="102" t="s">
        <v>23</v>
      </c>
      <c r="O116" s="102"/>
      <c r="P116" s="102"/>
      <c r="Q116" s="102" t="s">
        <v>23</v>
      </c>
      <c r="R116" s="102">
        <v>39.0</v>
      </c>
      <c r="S116" s="102">
        <v>25.0</v>
      </c>
    </row>
    <row r="117" ht="12.75" customHeight="1">
      <c r="A117" s="102">
        <v>2006.0</v>
      </c>
      <c r="B117" s="102">
        <v>7265.0</v>
      </c>
      <c r="C117" s="102" t="s">
        <v>6965</v>
      </c>
      <c r="D117" s="102" t="s">
        <v>21</v>
      </c>
      <c r="E117" s="102">
        <v>2.0</v>
      </c>
      <c r="F117" s="102">
        <v>0.0</v>
      </c>
      <c r="G117" s="102" t="s">
        <v>26</v>
      </c>
      <c r="H117" s="102">
        <v>5900.0</v>
      </c>
      <c r="I117" s="102">
        <v>80.0</v>
      </c>
      <c r="J117" s="102">
        <v>40.0</v>
      </c>
      <c r="K117" s="102"/>
      <c r="L117" s="102"/>
      <c r="M117" s="102"/>
      <c r="N117" s="102" t="s">
        <v>23</v>
      </c>
      <c r="O117" s="102"/>
      <c r="P117" s="102"/>
      <c r="Q117" s="102" t="s">
        <v>23</v>
      </c>
      <c r="R117" s="102">
        <v>33.0</v>
      </c>
      <c r="S117" s="102">
        <v>45.0</v>
      </c>
    </row>
    <row r="118" ht="12.75" customHeight="1">
      <c r="A118" s="102">
        <v>2006.0</v>
      </c>
      <c r="B118" s="102">
        <v>7271.0</v>
      </c>
      <c r="C118" s="102" t="s">
        <v>6966</v>
      </c>
      <c r="D118" s="102" t="s">
        <v>40</v>
      </c>
      <c r="E118" s="102">
        <v>2.0</v>
      </c>
      <c r="F118" s="102">
        <v>64.0</v>
      </c>
      <c r="G118" s="102"/>
      <c r="H118" s="102">
        <v>5950.0</v>
      </c>
      <c r="I118" s="102">
        <v>79.0</v>
      </c>
      <c r="J118" s="102">
        <v>38.0</v>
      </c>
      <c r="K118" s="102"/>
      <c r="L118" s="102"/>
      <c r="M118" s="102"/>
      <c r="N118" s="102" t="s">
        <v>23</v>
      </c>
      <c r="O118" s="102"/>
      <c r="P118" s="102"/>
      <c r="Q118" s="102" t="s">
        <v>23</v>
      </c>
      <c r="R118" s="102">
        <v>39.0</v>
      </c>
      <c r="S118" s="102">
        <v>25.0</v>
      </c>
    </row>
    <row r="119" ht="12.75" customHeight="1">
      <c r="A119" s="102">
        <v>2006.0</v>
      </c>
      <c r="B119" s="102">
        <v>7267.0</v>
      </c>
      <c r="C119" s="102" t="s">
        <v>6967</v>
      </c>
      <c r="D119" s="102" t="s">
        <v>40</v>
      </c>
      <c r="E119" s="102">
        <v>2.0</v>
      </c>
      <c r="F119" s="102">
        <v>64.0</v>
      </c>
      <c r="G119" s="102"/>
      <c r="H119" s="102">
        <v>4800.0</v>
      </c>
      <c r="I119" s="102">
        <v>76.0</v>
      </c>
      <c r="J119" s="102">
        <v>0.0</v>
      </c>
      <c r="K119" s="102"/>
      <c r="L119" s="102"/>
      <c r="M119" s="102"/>
      <c r="N119" s="102" t="s">
        <v>23</v>
      </c>
      <c r="O119" s="102"/>
      <c r="P119" s="102"/>
      <c r="Q119" s="102" t="s">
        <v>23</v>
      </c>
      <c r="R119" s="102">
        <v>39.0</v>
      </c>
      <c r="S119" s="102">
        <v>87.0</v>
      </c>
    </row>
    <row r="120" ht="12.75" customHeight="1">
      <c r="A120" s="102">
        <v>2006.0</v>
      </c>
      <c r="B120" s="102">
        <v>7268.0</v>
      </c>
      <c r="C120" s="102" t="s">
        <v>6968</v>
      </c>
      <c r="D120" s="102" t="s">
        <v>40</v>
      </c>
      <c r="E120" s="102">
        <v>2.0</v>
      </c>
      <c r="F120" s="102">
        <v>103.0</v>
      </c>
      <c r="G120" s="102"/>
      <c r="H120" s="102">
        <v>4000.0</v>
      </c>
      <c r="I120" s="102">
        <v>70.0</v>
      </c>
      <c r="J120" s="102">
        <v>35.0</v>
      </c>
      <c r="K120" s="102"/>
      <c r="L120" s="102"/>
      <c r="M120" s="102"/>
      <c r="N120" s="102" t="s">
        <v>23</v>
      </c>
      <c r="O120" s="102"/>
      <c r="P120" s="102"/>
      <c r="Q120" s="102" t="s">
        <v>23</v>
      </c>
      <c r="R120" s="102">
        <v>33.0</v>
      </c>
      <c r="S120" s="102">
        <v>44.0</v>
      </c>
    </row>
    <row r="121" ht="12.75" customHeight="1">
      <c r="A121" s="102">
        <v>2006.0</v>
      </c>
      <c r="B121" s="102">
        <v>7269.0</v>
      </c>
      <c r="C121" s="102" t="s">
        <v>6969</v>
      </c>
      <c r="D121" s="102" t="s">
        <v>40</v>
      </c>
      <c r="E121" s="102">
        <v>2.0</v>
      </c>
      <c r="F121" s="102">
        <v>49.0</v>
      </c>
      <c r="G121" s="102"/>
      <c r="H121" s="102">
        <v>5700.0</v>
      </c>
      <c r="I121" s="102">
        <v>86.0</v>
      </c>
      <c r="J121" s="102">
        <v>0.0</v>
      </c>
      <c r="K121" s="102"/>
      <c r="L121" s="102"/>
      <c r="M121" s="102"/>
      <c r="N121" s="102" t="s">
        <v>23</v>
      </c>
      <c r="O121" s="102"/>
      <c r="P121" s="102"/>
      <c r="Q121" s="102" t="s">
        <v>23</v>
      </c>
      <c r="R121" s="102">
        <v>9.0</v>
      </c>
      <c r="S121" s="102">
        <v>59.0</v>
      </c>
    </row>
    <row r="122" ht="12.75" customHeight="1">
      <c r="A122" s="102">
        <v>2006.0</v>
      </c>
      <c r="B122" s="102">
        <v>7270.0</v>
      </c>
      <c r="C122" s="102" t="s">
        <v>6970</v>
      </c>
      <c r="D122" s="102" t="s">
        <v>40</v>
      </c>
      <c r="E122" s="102">
        <v>2.0</v>
      </c>
      <c r="F122" s="102">
        <v>53.0</v>
      </c>
      <c r="G122" s="102"/>
      <c r="H122" s="102">
        <v>3700.0</v>
      </c>
      <c r="I122" s="102">
        <v>72.0</v>
      </c>
      <c r="J122" s="102">
        <v>0.0</v>
      </c>
      <c r="K122" s="102"/>
      <c r="L122" s="102"/>
      <c r="M122" s="102"/>
      <c r="N122" s="102" t="s">
        <v>40</v>
      </c>
      <c r="O122" s="102"/>
      <c r="P122" s="102"/>
      <c r="Q122" s="102" t="s">
        <v>23</v>
      </c>
      <c r="R122" s="102">
        <v>39.0</v>
      </c>
      <c r="S122" s="102">
        <v>52.0</v>
      </c>
    </row>
    <row r="123" ht="12.75" customHeight="1">
      <c r="A123" s="102">
        <v>2006.0</v>
      </c>
      <c r="B123" s="102">
        <v>7272.0</v>
      </c>
      <c r="C123" s="102" t="s">
        <v>6971</v>
      </c>
      <c r="D123" s="102" t="s">
        <v>21</v>
      </c>
      <c r="E123" s="102">
        <v>2.0</v>
      </c>
      <c r="F123" s="102">
        <v>0.0</v>
      </c>
      <c r="G123" s="102" t="s">
        <v>34</v>
      </c>
      <c r="H123" s="102">
        <v>4850.0</v>
      </c>
      <c r="I123" s="102">
        <v>77.0</v>
      </c>
      <c r="J123" s="102">
        <v>0.0</v>
      </c>
      <c r="K123" s="102"/>
      <c r="L123" s="102"/>
      <c r="M123" s="102"/>
      <c r="N123" s="102" t="s">
        <v>23</v>
      </c>
      <c r="O123" s="102"/>
      <c r="P123" s="102"/>
      <c r="Q123" s="102" t="s">
        <v>23</v>
      </c>
      <c r="R123" s="102">
        <v>33.0</v>
      </c>
      <c r="S123" s="102">
        <v>12.0</v>
      </c>
    </row>
    <row r="124" ht="12.75" customHeight="1">
      <c r="A124" s="102">
        <v>2006.0</v>
      </c>
      <c r="B124" s="102">
        <v>7274.0</v>
      </c>
      <c r="C124" s="102" t="s">
        <v>6972</v>
      </c>
      <c r="D124" s="102" t="s">
        <v>21</v>
      </c>
      <c r="E124" s="102">
        <v>2.0</v>
      </c>
      <c r="F124" s="102">
        <v>0.0</v>
      </c>
      <c r="G124" s="102" t="s">
        <v>6973</v>
      </c>
      <c r="H124" s="102">
        <v>4700.0</v>
      </c>
      <c r="I124" s="102">
        <v>78.0</v>
      </c>
      <c r="J124" s="102">
        <v>0.0</v>
      </c>
      <c r="K124" s="102"/>
      <c r="L124" s="102"/>
      <c r="M124" s="102"/>
      <c r="N124" s="102" t="s">
        <v>40</v>
      </c>
      <c r="O124" s="102"/>
      <c r="P124" s="102"/>
      <c r="Q124" s="102" t="s">
        <v>23</v>
      </c>
      <c r="R124" s="102">
        <v>48.0</v>
      </c>
      <c r="S124" s="102">
        <v>32.0</v>
      </c>
    </row>
    <row r="125" ht="12.75" customHeight="1">
      <c r="A125" s="102">
        <v>2006.0</v>
      </c>
      <c r="B125" s="102">
        <v>7273.0</v>
      </c>
      <c r="C125" s="102" t="s">
        <v>6974</v>
      </c>
      <c r="D125" s="102" t="s">
        <v>40</v>
      </c>
      <c r="E125" s="102">
        <v>2.0</v>
      </c>
      <c r="F125" s="102">
        <v>48.0</v>
      </c>
      <c r="G125" s="102"/>
      <c r="H125" s="102">
        <v>4200.0</v>
      </c>
      <c r="I125" s="102">
        <v>74.0</v>
      </c>
      <c r="J125" s="102">
        <v>0.0</v>
      </c>
      <c r="K125" s="102"/>
      <c r="L125" s="102"/>
      <c r="M125" s="102"/>
      <c r="N125" s="102" t="s">
        <v>23</v>
      </c>
      <c r="O125" s="102"/>
      <c r="P125" s="102"/>
      <c r="Q125" s="102" t="s">
        <v>23</v>
      </c>
      <c r="R125" s="102">
        <v>33.0</v>
      </c>
      <c r="S125" s="102">
        <v>36.0</v>
      </c>
    </row>
    <row r="126" ht="12.75" customHeight="1">
      <c r="A126" s="102">
        <v>2006.0</v>
      </c>
      <c r="B126" s="102">
        <v>7275.0</v>
      </c>
      <c r="C126" s="102" t="s">
        <v>6975</v>
      </c>
      <c r="D126" s="102" t="s">
        <v>40</v>
      </c>
      <c r="E126" s="102">
        <v>2.0</v>
      </c>
      <c r="F126" s="102">
        <v>54.0</v>
      </c>
      <c r="G126" s="102"/>
      <c r="H126" s="102">
        <v>4400.0</v>
      </c>
      <c r="I126" s="102">
        <v>79.0</v>
      </c>
      <c r="J126" s="102">
        <v>0.0</v>
      </c>
      <c r="K126" s="102"/>
      <c r="L126" s="102"/>
      <c r="M126" s="102"/>
      <c r="N126" s="102" t="s">
        <v>23</v>
      </c>
      <c r="O126" s="102"/>
      <c r="P126" s="102"/>
      <c r="Q126" s="102" t="s">
        <v>23</v>
      </c>
      <c r="R126" s="102">
        <v>33.0</v>
      </c>
      <c r="S126" s="102">
        <v>24.0</v>
      </c>
    </row>
    <row r="127" ht="12.75" customHeight="1">
      <c r="A127" s="102">
        <v>2006.0</v>
      </c>
      <c r="B127" s="102">
        <v>7276.0</v>
      </c>
      <c r="C127" s="102" t="s">
        <v>6976</v>
      </c>
      <c r="D127" s="102" t="s">
        <v>21</v>
      </c>
      <c r="E127" s="102">
        <v>2.0</v>
      </c>
      <c r="F127" s="102">
        <v>0.0</v>
      </c>
      <c r="G127" s="102" t="s">
        <v>6977</v>
      </c>
      <c r="H127" s="102">
        <v>5200.0</v>
      </c>
      <c r="I127" s="102">
        <v>78.0</v>
      </c>
      <c r="J127" s="102">
        <v>0.0</v>
      </c>
      <c r="K127" s="102"/>
      <c r="L127" s="102"/>
      <c r="M127" s="102"/>
      <c r="N127" s="102" t="s">
        <v>23</v>
      </c>
      <c r="O127" s="102"/>
      <c r="P127" s="102"/>
      <c r="Q127" s="102" t="s">
        <v>23</v>
      </c>
      <c r="R127" s="102">
        <v>39.0</v>
      </c>
      <c r="S127" s="102">
        <v>95.0</v>
      </c>
    </row>
    <row r="128" ht="12.75" customHeight="1">
      <c r="A128" s="102">
        <v>2006.0</v>
      </c>
      <c r="B128" s="102">
        <v>7277.0</v>
      </c>
      <c r="C128" s="102" t="s">
        <v>6978</v>
      </c>
      <c r="D128" s="102" t="s">
        <v>40</v>
      </c>
      <c r="E128" s="102">
        <v>2.0</v>
      </c>
      <c r="F128" s="102">
        <v>50.0</v>
      </c>
      <c r="G128" s="102"/>
      <c r="H128" s="102">
        <v>4000.0</v>
      </c>
      <c r="I128" s="102">
        <v>73.0</v>
      </c>
      <c r="J128" s="102">
        <v>0.0</v>
      </c>
      <c r="K128" s="102"/>
      <c r="L128" s="102"/>
      <c r="M128" s="102"/>
      <c r="N128" s="102" t="s">
        <v>23</v>
      </c>
      <c r="O128" s="102"/>
      <c r="P128" s="102"/>
      <c r="Q128" s="102" t="s">
        <v>23</v>
      </c>
      <c r="R128" s="102">
        <v>28.0</v>
      </c>
      <c r="S128" s="102">
        <v>79.0</v>
      </c>
    </row>
    <row r="129" ht="12.75" customHeight="1">
      <c r="A129" s="102">
        <v>2006.0</v>
      </c>
      <c r="B129" s="102">
        <v>7278.0</v>
      </c>
      <c r="C129" s="102" t="s">
        <v>6979</v>
      </c>
      <c r="D129" s="102" t="s">
        <v>40</v>
      </c>
      <c r="E129" s="102">
        <v>2.0</v>
      </c>
      <c r="F129" s="102">
        <v>47.0</v>
      </c>
      <c r="G129" s="102"/>
      <c r="H129" s="102">
        <v>4300.0</v>
      </c>
      <c r="I129" s="102">
        <v>76.0</v>
      </c>
      <c r="J129" s="102">
        <v>0.0</v>
      </c>
      <c r="K129" s="102"/>
      <c r="L129" s="102"/>
      <c r="M129" s="102"/>
      <c r="N129" s="102" t="s">
        <v>23</v>
      </c>
      <c r="O129" s="102"/>
      <c r="P129" s="102"/>
      <c r="Q129" s="102" t="s">
        <v>23</v>
      </c>
      <c r="R129" s="102">
        <v>28.0</v>
      </c>
      <c r="S129" s="102">
        <v>134.0</v>
      </c>
    </row>
    <row r="130" ht="12.75" customHeight="1">
      <c r="A130" s="102">
        <v>2006.0</v>
      </c>
      <c r="B130" s="102">
        <v>7280.0</v>
      </c>
      <c r="C130" s="102" t="s">
        <v>6980</v>
      </c>
      <c r="D130" s="102" t="s">
        <v>21</v>
      </c>
      <c r="E130" s="102">
        <v>2.0</v>
      </c>
      <c r="F130" s="102">
        <v>0.0</v>
      </c>
      <c r="G130" s="102" t="s">
        <v>4234</v>
      </c>
      <c r="H130" s="102">
        <v>5500.0</v>
      </c>
      <c r="I130" s="102">
        <v>76.0</v>
      </c>
      <c r="J130" s="102">
        <v>36.0</v>
      </c>
      <c r="K130" s="102"/>
      <c r="L130" s="102"/>
      <c r="M130" s="102"/>
      <c r="N130" s="102" t="s">
        <v>23</v>
      </c>
      <c r="O130" s="102"/>
      <c r="P130" s="102"/>
      <c r="Q130" s="102" t="s">
        <v>23</v>
      </c>
      <c r="R130" s="102">
        <v>39.0</v>
      </c>
      <c r="S130" s="102">
        <v>95.0</v>
      </c>
    </row>
    <row r="131" ht="12.75" customHeight="1">
      <c r="A131" s="102">
        <v>2006.0</v>
      </c>
      <c r="B131" s="102">
        <v>7279.0</v>
      </c>
      <c r="C131" s="102" t="s">
        <v>6981</v>
      </c>
      <c r="D131" s="102" t="s">
        <v>21</v>
      </c>
      <c r="E131" s="102">
        <v>2.0</v>
      </c>
      <c r="F131" s="102">
        <v>0.0</v>
      </c>
      <c r="G131" s="102" t="s">
        <v>62</v>
      </c>
      <c r="H131" s="102">
        <v>4000.0</v>
      </c>
      <c r="I131" s="102">
        <v>75.0</v>
      </c>
      <c r="J131" s="102">
        <v>35.0</v>
      </c>
      <c r="K131" s="102"/>
      <c r="L131" s="102"/>
      <c r="M131" s="102"/>
      <c r="N131" s="102" t="s">
        <v>23</v>
      </c>
      <c r="O131" s="102"/>
      <c r="P131" s="102"/>
      <c r="Q131" s="102" t="s">
        <v>23</v>
      </c>
      <c r="R131" s="102">
        <v>33.0</v>
      </c>
      <c r="S131" s="102">
        <v>44.0</v>
      </c>
    </row>
    <row r="132" ht="12.75" customHeight="1">
      <c r="A132" s="102">
        <v>2006.0</v>
      </c>
      <c r="B132" s="102">
        <v>7383.0</v>
      </c>
      <c r="C132" s="102" t="s">
        <v>6982</v>
      </c>
      <c r="D132" s="102" t="s">
        <v>40</v>
      </c>
      <c r="E132" s="102">
        <v>2.0</v>
      </c>
      <c r="F132" s="102">
        <v>66.0</v>
      </c>
      <c r="G132" s="102"/>
      <c r="H132" s="102">
        <v>4300.0</v>
      </c>
      <c r="I132" s="102">
        <v>75.0</v>
      </c>
      <c r="J132" s="102">
        <v>0.0</v>
      </c>
      <c r="K132" s="102"/>
      <c r="L132" s="102"/>
      <c r="M132" s="102"/>
      <c r="N132" s="102" t="s">
        <v>23</v>
      </c>
      <c r="O132" s="102"/>
      <c r="P132" s="102"/>
      <c r="Q132" s="102" t="s">
        <v>23</v>
      </c>
      <c r="R132" s="102">
        <v>40.0</v>
      </c>
      <c r="S132" s="102">
        <v>194.0</v>
      </c>
    </row>
    <row r="133" ht="12.75" customHeight="1">
      <c r="A133" s="102">
        <v>2006.0</v>
      </c>
      <c r="B133" s="102">
        <v>7384.0</v>
      </c>
      <c r="C133" s="102" t="s">
        <v>6983</v>
      </c>
      <c r="D133" s="102" t="s">
        <v>40</v>
      </c>
      <c r="E133" s="102">
        <v>2.0</v>
      </c>
      <c r="F133" s="102">
        <v>54.0</v>
      </c>
      <c r="G133" s="102"/>
      <c r="H133" s="102">
        <v>4700.0</v>
      </c>
      <c r="I133" s="102">
        <v>80.0</v>
      </c>
      <c r="J133" s="102">
        <v>0.0</v>
      </c>
      <c r="K133" s="102"/>
      <c r="L133" s="102"/>
      <c r="M133" s="102"/>
      <c r="N133" s="102" t="s">
        <v>23</v>
      </c>
      <c r="O133" s="102"/>
      <c r="P133" s="102"/>
      <c r="Q133" s="102" t="s">
        <v>23</v>
      </c>
      <c r="R133" s="102">
        <v>40.0</v>
      </c>
      <c r="S133" s="102">
        <v>76.0</v>
      </c>
    </row>
    <row r="134" ht="12.75" customHeight="1">
      <c r="A134" s="102">
        <v>2006.0</v>
      </c>
      <c r="B134" s="102">
        <v>7285.0</v>
      </c>
      <c r="C134" s="102" t="s">
        <v>6984</v>
      </c>
      <c r="D134" s="102" t="s">
        <v>40</v>
      </c>
      <c r="E134" s="102">
        <v>2.0</v>
      </c>
      <c r="F134" s="102">
        <v>50.0</v>
      </c>
      <c r="G134" s="102"/>
      <c r="H134" s="102">
        <v>5000.0</v>
      </c>
      <c r="I134" s="102">
        <v>78.0</v>
      </c>
      <c r="J134" s="102">
        <v>39.0</v>
      </c>
      <c r="K134" s="102"/>
      <c r="L134" s="102"/>
      <c r="M134" s="102"/>
      <c r="N134" s="102" t="s">
        <v>23</v>
      </c>
      <c r="O134" s="102"/>
      <c r="P134" s="102"/>
      <c r="Q134" s="102" t="s">
        <v>23</v>
      </c>
      <c r="R134" s="102">
        <v>33.0</v>
      </c>
      <c r="S134" s="102">
        <v>8.0</v>
      </c>
    </row>
    <row r="135" ht="12.75" customHeight="1">
      <c r="A135" s="102">
        <v>2006.0</v>
      </c>
      <c r="B135" s="102">
        <v>7385.0</v>
      </c>
      <c r="C135" s="102" t="s">
        <v>6984</v>
      </c>
      <c r="D135" s="102" t="s">
        <v>40</v>
      </c>
      <c r="E135" s="102">
        <v>2.0</v>
      </c>
      <c r="F135" s="102">
        <v>55.0</v>
      </c>
      <c r="G135" s="102"/>
      <c r="H135" s="102">
        <v>5600.0</v>
      </c>
      <c r="I135" s="102">
        <v>82.0</v>
      </c>
      <c r="J135" s="102">
        <v>0.0</v>
      </c>
      <c r="K135" s="102"/>
      <c r="L135" s="102"/>
      <c r="M135" s="102"/>
      <c r="N135" s="102" t="s">
        <v>23</v>
      </c>
      <c r="O135" s="102"/>
      <c r="P135" s="102"/>
      <c r="Q135" s="102" t="s">
        <v>23</v>
      </c>
      <c r="R135" s="102">
        <v>33.0</v>
      </c>
      <c r="S135" s="102">
        <v>56.0</v>
      </c>
    </row>
    <row r="136" ht="12.75" customHeight="1">
      <c r="A136" s="102">
        <v>2006.0</v>
      </c>
      <c r="B136" s="102">
        <v>7382.0</v>
      </c>
      <c r="C136" s="102" t="s">
        <v>6985</v>
      </c>
      <c r="D136" s="102" t="s">
        <v>21</v>
      </c>
      <c r="E136" s="102">
        <v>2.0</v>
      </c>
      <c r="F136" s="102">
        <v>0.0</v>
      </c>
      <c r="G136" s="102" t="s">
        <v>815</v>
      </c>
      <c r="H136" s="102">
        <v>5500.0</v>
      </c>
      <c r="I136" s="102">
        <v>80.0</v>
      </c>
      <c r="J136" s="102">
        <v>0.0</v>
      </c>
      <c r="K136" s="102"/>
      <c r="L136" s="102"/>
      <c r="M136" s="102"/>
      <c r="N136" s="102" t="s">
        <v>23</v>
      </c>
      <c r="O136" s="102"/>
      <c r="P136" s="102"/>
      <c r="Q136" s="102" t="s">
        <v>23</v>
      </c>
      <c r="R136" s="102">
        <v>33.0</v>
      </c>
      <c r="S136" s="102">
        <v>66.0</v>
      </c>
    </row>
    <row r="137" ht="12.75" customHeight="1">
      <c r="A137" s="102">
        <v>2006.0</v>
      </c>
      <c r="B137" s="102">
        <v>7388.0</v>
      </c>
      <c r="C137" s="102" t="s">
        <v>6986</v>
      </c>
      <c r="D137" s="102" t="s">
        <v>40</v>
      </c>
      <c r="E137" s="102">
        <v>2.0</v>
      </c>
      <c r="F137" s="102">
        <v>55.0</v>
      </c>
      <c r="G137" s="102"/>
      <c r="H137" s="102">
        <v>4700.0</v>
      </c>
      <c r="I137" s="102">
        <v>77.0</v>
      </c>
      <c r="J137" s="102">
        <v>0.0</v>
      </c>
      <c r="K137" s="102"/>
      <c r="L137" s="102"/>
      <c r="M137" s="102"/>
      <c r="N137" s="102" t="s">
        <v>23</v>
      </c>
      <c r="O137" s="102"/>
      <c r="P137" s="102"/>
      <c r="Q137" s="102" t="s">
        <v>23</v>
      </c>
      <c r="R137" s="102">
        <v>8.0</v>
      </c>
      <c r="S137" s="102">
        <v>19.0</v>
      </c>
    </row>
    <row r="138" ht="12.75" customHeight="1">
      <c r="A138" s="102">
        <v>2006.0</v>
      </c>
      <c r="B138" s="102">
        <v>7389.0</v>
      </c>
      <c r="C138" s="102" t="s">
        <v>6987</v>
      </c>
      <c r="D138" s="102" t="s">
        <v>40</v>
      </c>
      <c r="E138" s="102">
        <v>2.0</v>
      </c>
      <c r="F138" s="102">
        <v>55.0</v>
      </c>
      <c r="G138" s="102"/>
      <c r="H138" s="102">
        <v>4900.0</v>
      </c>
      <c r="I138" s="102">
        <v>81.0</v>
      </c>
      <c r="J138" s="102">
        <v>0.0</v>
      </c>
      <c r="K138" s="102"/>
      <c r="L138" s="102"/>
      <c r="M138" s="102"/>
      <c r="N138" s="102" t="s">
        <v>23</v>
      </c>
      <c r="O138" s="102"/>
      <c r="P138" s="102"/>
      <c r="Q138" s="102" t="s">
        <v>23</v>
      </c>
      <c r="R138" s="102">
        <v>8.0</v>
      </c>
      <c r="S138" s="102">
        <v>19.0</v>
      </c>
    </row>
    <row r="139" ht="12.75" customHeight="1">
      <c r="A139" s="102">
        <v>2006.0</v>
      </c>
      <c r="B139" s="102">
        <v>7391.0</v>
      </c>
      <c r="C139" s="102" t="s">
        <v>6987</v>
      </c>
      <c r="D139" s="102" t="s">
        <v>40</v>
      </c>
      <c r="E139" s="102">
        <v>2.0</v>
      </c>
      <c r="F139" s="102">
        <v>64.0</v>
      </c>
      <c r="G139" s="102"/>
      <c r="H139" s="102">
        <v>3400.0</v>
      </c>
      <c r="I139" s="102">
        <v>72.0</v>
      </c>
      <c r="J139" s="102">
        <v>0.0</v>
      </c>
      <c r="K139" s="102"/>
      <c r="L139" s="102"/>
      <c r="M139" s="102"/>
      <c r="N139" s="102" t="s">
        <v>23</v>
      </c>
      <c r="O139" s="102"/>
      <c r="P139" s="102"/>
      <c r="Q139" s="102" t="s">
        <v>23</v>
      </c>
      <c r="R139" s="102">
        <v>40.0</v>
      </c>
      <c r="S139" s="102">
        <v>76.0</v>
      </c>
    </row>
    <row r="140" ht="12.75" customHeight="1">
      <c r="A140" s="102">
        <v>2006.0</v>
      </c>
      <c r="B140" s="102">
        <v>7387.0</v>
      </c>
      <c r="C140" s="102" t="s">
        <v>6987</v>
      </c>
      <c r="D140" s="102" t="s">
        <v>40</v>
      </c>
      <c r="E140" s="102">
        <v>2.0</v>
      </c>
      <c r="F140" s="102">
        <v>63.0</v>
      </c>
      <c r="G140" s="102"/>
      <c r="H140" s="102">
        <v>4650.0</v>
      </c>
      <c r="I140" s="102">
        <v>76.0</v>
      </c>
      <c r="J140" s="102">
        <v>0.0</v>
      </c>
      <c r="K140" s="102"/>
      <c r="L140" s="102"/>
      <c r="M140" s="102"/>
      <c r="N140" s="102" t="s">
        <v>23</v>
      </c>
      <c r="O140" s="102"/>
      <c r="P140" s="102"/>
      <c r="Q140" s="102" t="s">
        <v>23</v>
      </c>
      <c r="R140" s="102">
        <v>39.0</v>
      </c>
      <c r="S140" s="102">
        <v>52.0</v>
      </c>
    </row>
    <row r="141" ht="12.75" customHeight="1">
      <c r="A141" s="102">
        <v>2006.0</v>
      </c>
      <c r="B141" s="102">
        <v>7386.0</v>
      </c>
      <c r="C141" s="102" t="s">
        <v>6987</v>
      </c>
      <c r="D141" s="102" t="s">
        <v>21</v>
      </c>
      <c r="E141" s="102">
        <v>2.0</v>
      </c>
      <c r="F141" s="102">
        <v>0.0</v>
      </c>
      <c r="G141" s="102" t="s">
        <v>42</v>
      </c>
      <c r="H141" s="102">
        <v>4900.0</v>
      </c>
      <c r="I141" s="102">
        <v>82.0</v>
      </c>
      <c r="J141" s="102">
        <v>0.0</v>
      </c>
      <c r="K141" s="102"/>
      <c r="L141" s="102"/>
      <c r="M141" s="102"/>
      <c r="N141" s="102" t="s">
        <v>23</v>
      </c>
      <c r="O141" s="102"/>
      <c r="P141" s="102"/>
      <c r="Q141" s="102" t="s">
        <v>23</v>
      </c>
      <c r="R141" s="102">
        <v>33.0</v>
      </c>
      <c r="S141" s="102">
        <v>47.0</v>
      </c>
    </row>
    <row r="142" ht="12.75" customHeight="1">
      <c r="A142" s="102">
        <v>2006.0</v>
      </c>
      <c r="B142" s="102">
        <v>7344.0</v>
      </c>
      <c r="C142" s="102" t="s">
        <v>6988</v>
      </c>
      <c r="D142" s="102" t="s">
        <v>40</v>
      </c>
      <c r="E142" s="102">
        <v>2.0</v>
      </c>
      <c r="F142" s="102">
        <v>50.0</v>
      </c>
      <c r="G142" s="102"/>
      <c r="H142" s="102">
        <v>4500.0</v>
      </c>
      <c r="I142" s="102">
        <v>78.0</v>
      </c>
      <c r="J142" s="102">
        <v>0.0</v>
      </c>
      <c r="K142" s="102"/>
      <c r="L142" s="102"/>
      <c r="M142" s="102"/>
      <c r="N142" s="102" t="s">
        <v>23</v>
      </c>
      <c r="O142" s="102"/>
      <c r="P142" s="102"/>
      <c r="Q142" s="102" t="s">
        <v>23</v>
      </c>
      <c r="R142" s="102">
        <v>33.0</v>
      </c>
      <c r="S142" s="102">
        <v>55.0</v>
      </c>
    </row>
    <row r="143" ht="12.75" customHeight="1">
      <c r="A143" s="102">
        <v>2006.0</v>
      </c>
      <c r="B143" s="102">
        <v>7390.0</v>
      </c>
      <c r="C143" s="102" t="s">
        <v>6989</v>
      </c>
      <c r="D143" s="102" t="s">
        <v>40</v>
      </c>
      <c r="E143" s="102">
        <v>2.0</v>
      </c>
      <c r="F143" s="102">
        <v>55.0</v>
      </c>
      <c r="G143" s="102"/>
      <c r="H143" s="102">
        <v>4800.0</v>
      </c>
      <c r="I143" s="102">
        <v>78.0</v>
      </c>
      <c r="J143" s="102">
        <v>0.0</v>
      </c>
      <c r="K143" s="102"/>
      <c r="L143" s="102"/>
      <c r="M143" s="102"/>
      <c r="N143" s="102" t="s">
        <v>23</v>
      </c>
      <c r="O143" s="102"/>
      <c r="P143" s="102"/>
      <c r="Q143" s="102" t="s">
        <v>23</v>
      </c>
      <c r="R143" s="102">
        <v>28.0</v>
      </c>
      <c r="S143" s="102">
        <v>79.0</v>
      </c>
    </row>
    <row r="144" ht="12.75" customHeight="1">
      <c r="A144" s="102">
        <v>2006.0</v>
      </c>
      <c r="B144" s="102">
        <v>7394.0</v>
      </c>
      <c r="C144" s="102" t="s">
        <v>6990</v>
      </c>
      <c r="D144" s="102" t="s">
        <v>40</v>
      </c>
      <c r="E144" s="102">
        <v>2.0</v>
      </c>
      <c r="F144" s="102">
        <v>54.0</v>
      </c>
      <c r="G144" s="102"/>
      <c r="H144" s="102">
        <v>5600.0</v>
      </c>
      <c r="I144" s="102">
        <v>76.0</v>
      </c>
      <c r="J144" s="102">
        <v>0.0</v>
      </c>
      <c r="K144" s="102"/>
      <c r="L144" s="102"/>
      <c r="M144" s="102"/>
      <c r="N144" s="102" t="s">
        <v>23</v>
      </c>
      <c r="O144" s="102"/>
      <c r="P144" s="102"/>
      <c r="Q144" s="102" t="s">
        <v>23</v>
      </c>
      <c r="R144" s="102">
        <v>33.0</v>
      </c>
      <c r="S144" s="102">
        <v>66.0</v>
      </c>
    </row>
    <row r="145" ht="12.75" customHeight="1">
      <c r="A145" s="102">
        <v>2006.0</v>
      </c>
      <c r="B145" s="102">
        <v>7395.0</v>
      </c>
      <c r="C145" s="102" t="s">
        <v>6991</v>
      </c>
      <c r="D145" s="102" t="s">
        <v>40</v>
      </c>
      <c r="E145" s="102">
        <v>2.0</v>
      </c>
      <c r="F145" s="102">
        <v>54.0</v>
      </c>
      <c r="G145" s="102"/>
      <c r="H145" s="102">
        <v>4900.0</v>
      </c>
      <c r="I145" s="102">
        <v>78.0</v>
      </c>
      <c r="J145" s="102">
        <v>0.0</v>
      </c>
      <c r="K145" s="102"/>
      <c r="L145" s="102"/>
      <c r="M145" s="102"/>
      <c r="N145" s="102" t="s">
        <v>23</v>
      </c>
      <c r="O145" s="102"/>
      <c r="P145" s="102"/>
      <c r="Q145" s="102" t="s">
        <v>23</v>
      </c>
      <c r="R145" s="102">
        <v>33.0</v>
      </c>
      <c r="S145" s="102">
        <v>66.0</v>
      </c>
    </row>
    <row r="146" ht="12.75" customHeight="1">
      <c r="A146" s="102">
        <v>2006.0</v>
      </c>
      <c r="B146" s="102">
        <v>7392.0</v>
      </c>
      <c r="C146" s="102" t="s">
        <v>6992</v>
      </c>
      <c r="D146" s="102" t="s">
        <v>40</v>
      </c>
      <c r="E146" s="102">
        <v>2.0</v>
      </c>
      <c r="F146" s="102">
        <v>64.0</v>
      </c>
      <c r="G146" s="102"/>
      <c r="H146" s="102">
        <v>5000.0</v>
      </c>
      <c r="I146" s="102">
        <v>77.0</v>
      </c>
      <c r="J146" s="102">
        <v>0.0</v>
      </c>
      <c r="K146" s="102"/>
      <c r="L146" s="102"/>
      <c r="M146" s="102"/>
      <c r="N146" s="102" t="s">
        <v>23</v>
      </c>
      <c r="O146" s="102"/>
      <c r="P146" s="102"/>
      <c r="Q146" s="102" t="s">
        <v>23</v>
      </c>
      <c r="R146" s="102">
        <v>40.0</v>
      </c>
      <c r="S146" s="102">
        <v>76.0</v>
      </c>
    </row>
    <row r="147" ht="12.75" customHeight="1">
      <c r="A147" s="102">
        <v>2006.0</v>
      </c>
      <c r="B147" s="102">
        <v>7393.0</v>
      </c>
      <c r="C147" s="102" t="s">
        <v>6993</v>
      </c>
      <c r="D147" s="102" t="s">
        <v>40</v>
      </c>
      <c r="E147" s="102">
        <v>2.0</v>
      </c>
      <c r="F147" s="102">
        <v>64.0</v>
      </c>
      <c r="G147" s="102"/>
      <c r="H147" s="102">
        <v>5400.0</v>
      </c>
      <c r="I147" s="102">
        <v>82.0</v>
      </c>
      <c r="J147" s="102">
        <v>0.0</v>
      </c>
      <c r="K147" s="102"/>
      <c r="L147" s="102"/>
      <c r="M147" s="102"/>
      <c r="N147" s="102" t="s">
        <v>23</v>
      </c>
      <c r="O147" s="102"/>
      <c r="P147" s="102"/>
      <c r="Q147" s="102" t="s">
        <v>23</v>
      </c>
      <c r="R147" s="102">
        <v>40.0</v>
      </c>
      <c r="S147" s="102">
        <v>76.0</v>
      </c>
    </row>
    <row r="148" ht="12.75" customHeight="1">
      <c r="A148" s="102">
        <v>2006.0</v>
      </c>
      <c r="B148" s="102">
        <v>7398.0</v>
      </c>
      <c r="C148" s="102" t="s">
        <v>6994</v>
      </c>
      <c r="D148" s="102" t="s">
        <v>40</v>
      </c>
      <c r="E148" s="102">
        <v>2.0</v>
      </c>
      <c r="F148" s="102">
        <v>50.0</v>
      </c>
      <c r="G148" s="102"/>
      <c r="H148" s="102">
        <v>5800.0</v>
      </c>
      <c r="I148" s="102">
        <v>83.0</v>
      </c>
      <c r="J148" s="102">
        <v>0.0</v>
      </c>
      <c r="K148" s="102"/>
      <c r="L148" s="102"/>
      <c r="M148" s="102"/>
      <c r="N148" s="102" t="s">
        <v>23</v>
      </c>
      <c r="O148" s="102"/>
      <c r="P148" s="102"/>
      <c r="Q148" s="102" t="s">
        <v>23</v>
      </c>
      <c r="R148" s="102">
        <v>39.0</v>
      </c>
      <c r="S148" s="102">
        <v>95.0</v>
      </c>
    </row>
    <row r="149" ht="12.75" customHeight="1">
      <c r="A149" s="102">
        <v>2006.0</v>
      </c>
      <c r="B149" s="102">
        <v>7396.0</v>
      </c>
      <c r="C149" s="102" t="s">
        <v>6994</v>
      </c>
      <c r="D149" s="102" t="s">
        <v>40</v>
      </c>
      <c r="E149" s="102">
        <v>2.0</v>
      </c>
      <c r="F149" s="102">
        <v>54.0</v>
      </c>
      <c r="G149" s="102"/>
      <c r="H149" s="102">
        <v>3500.0</v>
      </c>
      <c r="I149" s="102">
        <v>73.0</v>
      </c>
      <c r="J149" s="102">
        <v>0.0</v>
      </c>
      <c r="K149" s="102"/>
      <c r="L149" s="102"/>
      <c r="M149" s="102"/>
      <c r="N149" s="102" t="s">
        <v>23</v>
      </c>
      <c r="O149" s="102"/>
      <c r="P149" s="102"/>
      <c r="Q149" s="102" t="s">
        <v>23</v>
      </c>
      <c r="R149" s="102">
        <v>33.0</v>
      </c>
      <c r="S149" s="102">
        <v>66.0</v>
      </c>
    </row>
    <row r="150" ht="12.75" customHeight="1">
      <c r="A150" s="102">
        <v>2006.0</v>
      </c>
      <c r="B150" s="102">
        <v>1081.0</v>
      </c>
      <c r="C150" s="102" t="s">
        <v>6995</v>
      </c>
      <c r="D150" s="102" t="s">
        <v>40</v>
      </c>
      <c r="E150" s="102">
        <v>2.0</v>
      </c>
      <c r="F150" s="102">
        <v>53.0</v>
      </c>
      <c r="G150" s="102"/>
      <c r="H150" s="102">
        <v>3800.0</v>
      </c>
      <c r="I150" s="102">
        <v>73.0</v>
      </c>
      <c r="J150" s="102">
        <v>0.0</v>
      </c>
      <c r="K150" s="102"/>
      <c r="L150" s="102"/>
      <c r="M150" s="102"/>
      <c r="N150" s="102" t="s">
        <v>23</v>
      </c>
      <c r="O150" s="102"/>
      <c r="P150" s="102"/>
      <c r="Q150" s="102" t="s">
        <v>23</v>
      </c>
      <c r="R150" s="102">
        <v>33.0</v>
      </c>
      <c r="S150" s="102">
        <v>46.0</v>
      </c>
    </row>
    <row r="151" ht="12.75" customHeight="1">
      <c r="A151" s="102">
        <v>2006.0</v>
      </c>
      <c r="B151" s="102">
        <v>7397.0</v>
      </c>
      <c r="C151" s="102" t="s">
        <v>6995</v>
      </c>
      <c r="D151" s="102" t="s">
        <v>40</v>
      </c>
      <c r="E151" s="102">
        <v>2.0</v>
      </c>
      <c r="F151" s="102">
        <v>49.0</v>
      </c>
      <c r="G151" s="102"/>
      <c r="H151" s="102">
        <v>5600.0</v>
      </c>
      <c r="I151" s="102">
        <v>81.0</v>
      </c>
      <c r="J151" s="102">
        <v>0.0</v>
      </c>
      <c r="K151" s="102"/>
      <c r="L151" s="102"/>
      <c r="M151" s="102"/>
      <c r="N151" s="102" t="s">
        <v>23</v>
      </c>
      <c r="O151" s="102"/>
      <c r="P151" s="102"/>
      <c r="Q151" s="102" t="s">
        <v>23</v>
      </c>
      <c r="R151" s="102">
        <v>31.0</v>
      </c>
      <c r="S151" s="102">
        <v>901.0</v>
      </c>
    </row>
    <row r="152" ht="12.75" customHeight="1">
      <c r="A152" s="102">
        <v>2006.0</v>
      </c>
      <c r="B152" s="102">
        <v>1082.0</v>
      </c>
      <c r="C152" s="102" t="s">
        <v>6996</v>
      </c>
      <c r="D152" s="102" t="s">
        <v>40</v>
      </c>
      <c r="E152" s="102">
        <v>2.0</v>
      </c>
      <c r="F152" s="102">
        <v>64.0</v>
      </c>
      <c r="G152" s="102"/>
      <c r="H152" s="102">
        <v>4700.0</v>
      </c>
      <c r="I152" s="102">
        <v>78.0</v>
      </c>
      <c r="J152" s="102">
        <v>0.0</v>
      </c>
      <c r="K152" s="102"/>
      <c r="L152" s="102"/>
      <c r="M152" s="102"/>
      <c r="N152" s="102" t="s">
        <v>23</v>
      </c>
      <c r="O152" s="102"/>
      <c r="P152" s="102"/>
      <c r="Q152" s="102" t="s">
        <v>23</v>
      </c>
      <c r="R152" s="102">
        <v>33.0</v>
      </c>
      <c r="S152" s="102">
        <v>47.0</v>
      </c>
    </row>
    <row r="153" ht="12.75" customHeight="1">
      <c r="A153" s="102">
        <v>2006.0</v>
      </c>
      <c r="B153" s="102">
        <v>1083.0</v>
      </c>
      <c r="C153" s="102" t="s">
        <v>6996</v>
      </c>
      <c r="D153" s="102" t="s">
        <v>40</v>
      </c>
      <c r="E153" s="102">
        <v>2.0</v>
      </c>
      <c r="F153" s="102">
        <v>47.0</v>
      </c>
      <c r="G153" s="102"/>
      <c r="H153" s="102">
        <v>4760.0</v>
      </c>
      <c r="I153" s="102">
        <v>78.0</v>
      </c>
      <c r="J153" s="102">
        <v>0.0</v>
      </c>
      <c r="K153" s="102"/>
      <c r="L153" s="102"/>
      <c r="M153" s="102"/>
      <c r="N153" s="102" t="s">
        <v>23</v>
      </c>
      <c r="O153" s="102"/>
      <c r="P153" s="102"/>
      <c r="Q153" s="102" t="s">
        <v>23</v>
      </c>
      <c r="R153" s="102">
        <v>33.0</v>
      </c>
      <c r="S153" s="102">
        <v>46.0</v>
      </c>
    </row>
    <row r="154" ht="12.75" customHeight="1">
      <c r="A154" s="102">
        <v>2006.0</v>
      </c>
      <c r="B154" s="102">
        <v>1084.0</v>
      </c>
      <c r="C154" s="102" t="s">
        <v>6997</v>
      </c>
      <c r="D154" s="102" t="s">
        <v>40</v>
      </c>
      <c r="E154" s="102">
        <v>2.0</v>
      </c>
      <c r="F154" s="102">
        <v>54.0</v>
      </c>
      <c r="G154" s="102"/>
      <c r="H154" s="102">
        <v>4400.0</v>
      </c>
      <c r="I154" s="102">
        <v>74.0</v>
      </c>
      <c r="J154" s="102">
        <v>36.0</v>
      </c>
      <c r="K154" s="102"/>
      <c r="L154" s="102"/>
      <c r="M154" s="102"/>
      <c r="N154" s="102" t="s">
        <v>23</v>
      </c>
      <c r="O154" s="102"/>
      <c r="P154" s="102"/>
      <c r="Q154" s="102" t="s">
        <v>23</v>
      </c>
      <c r="R154" s="102">
        <v>33.0</v>
      </c>
      <c r="S154" s="102">
        <v>24.0</v>
      </c>
    </row>
    <row r="155" ht="12.75" customHeight="1">
      <c r="A155" s="102">
        <v>2006.0</v>
      </c>
      <c r="B155" s="102">
        <v>1086.0</v>
      </c>
      <c r="C155" s="102" t="s">
        <v>6998</v>
      </c>
      <c r="D155" s="102" t="s">
        <v>40</v>
      </c>
      <c r="E155" s="102">
        <v>2.0</v>
      </c>
      <c r="F155" s="102">
        <v>49.0</v>
      </c>
      <c r="G155" s="102"/>
      <c r="H155" s="102">
        <v>4500.0</v>
      </c>
      <c r="I155" s="102">
        <v>75.0</v>
      </c>
      <c r="J155" s="102">
        <v>38.0</v>
      </c>
      <c r="K155" s="102"/>
      <c r="L155" s="102"/>
      <c r="M155" s="102"/>
      <c r="N155" s="102" t="s">
        <v>23</v>
      </c>
      <c r="O155" s="102"/>
      <c r="P155" s="102"/>
      <c r="Q155" s="102" t="s">
        <v>23</v>
      </c>
      <c r="R155" s="102">
        <v>28.0</v>
      </c>
      <c r="S155" s="102">
        <v>79.0</v>
      </c>
    </row>
    <row r="156" ht="12.75" customHeight="1">
      <c r="A156" s="102">
        <v>2006.0</v>
      </c>
      <c r="B156" s="102">
        <v>1085.0</v>
      </c>
      <c r="C156" s="102" t="s">
        <v>6999</v>
      </c>
      <c r="D156" s="102" t="s">
        <v>21</v>
      </c>
      <c r="E156" s="102">
        <v>2.0</v>
      </c>
      <c r="F156" s="102">
        <v>0.0</v>
      </c>
      <c r="G156" s="102" t="s">
        <v>33</v>
      </c>
      <c r="H156" s="102">
        <v>6100.0</v>
      </c>
      <c r="I156" s="102">
        <v>82.0</v>
      </c>
      <c r="J156" s="102">
        <v>44.0</v>
      </c>
      <c r="K156" s="102"/>
      <c r="L156" s="102"/>
      <c r="M156" s="102"/>
      <c r="N156" s="102" t="s">
        <v>23</v>
      </c>
      <c r="O156" s="102"/>
      <c r="P156" s="102"/>
      <c r="Q156" s="102" t="s">
        <v>23</v>
      </c>
      <c r="R156" s="102">
        <v>33.0</v>
      </c>
      <c r="S156" s="102">
        <v>47.0</v>
      </c>
    </row>
    <row r="157" ht="12.75" customHeight="1">
      <c r="A157" s="102">
        <v>2006.0</v>
      </c>
      <c r="B157" s="102">
        <v>1087.0</v>
      </c>
      <c r="C157" s="102" t="s">
        <v>7000</v>
      </c>
      <c r="D157" s="102" t="s">
        <v>40</v>
      </c>
      <c r="E157" s="102">
        <v>2.0</v>
      </c>
      <c r="F157" s="102">
        <v>52.0</v>
      </c>
      <c r="G157" s="102"/>
      <c r="H157" s="102">
        <v>3750.0</v>
      </c>
      <c r="I157" s="102">
        <v>73.0</v>
      </c>
      <c r="J157" s="102">
        <v>0.0</v>
      </c>
      <c r="K157" s="102"/>
      <c r="L157" s="102"/>
      <c r="M157" s="102"/>
      <c r="N157" s="102" t="s">
        <v>23</v>
      </c>
      <c r="O157" s="102"/>
      <c r="P157" s="102"/>
      <c r="Q157" s="102" t="s">
        <v>23</v>
      </c>
      <c r="R157" s="102">
        <v>33.0</v>
      </c>
      <c r="S157" s="102">
        <v>76.0</v>
      </c>
    </row>
    <row r="158" ht="12.75" customHeight="1">
      <c r="A158" s="102">
        <v>2006.0</v>
      </c>
      <c r="B158" s="102">
        <v>1088.0</v>
      </c>
      <c r="C158" s="102" t="s">
        <v>7001</v>
      </c>
      <c r="D158" s="102" t="s">
        <v>21</v>
      </c>
      <c r="E158" s="102">
        <v>2.0</v>
      </c>
      <c r="F158" s="102">
        <v>0.0</v>
      </c>
      <c r="G158" s="102" t="s">
        <v>815</v>
      </c>
      <c r="H158" s="102">
        <v>4700.0</v>
      </c>
      <c r="I158" s="102">
        <v>77.0</v>
      </c>
      <c r="J158" s="102">
        <v>0.0</v>
      </c>
      <c r="K158" s="102"/>
      <c r="L158" s="102"/>
      <c r="M158" s="102"/>
      <c r="N158" s="102" t="s">
        <v>23</v>
      </c>
      <c r="O158" s="102"/>
      <c r="P158" s="102"/>
      <c r="Q158" s="102" t="s">
        <v>23</v>
      </c>
      <c r="R158" s="102">
        <v>39.0</v>
      </c>
      <c r="S158" s="102">
        <v>75.0</v>
      </c>
    </row>
    <row r="159" ht="12.75" customHeight="1">
      <c r="A159" s="102">
        <v>2006.0</v>
      </c>
      <c r="B159" s="102">
        <v>1090.0</v>
      </c>
      <c r="C159" s="102" t="s">
        <v>7002</v>
      </c>
      <c r="D159" s="102" t="s">
        <v>40</v>
      </c>
      <c r="E159" s="102">
        <v>2.0</v>
      </c>
      <c r="F159" s="102">
        <v>50.0</v>
      </c>
      <c r="G159" s="102"/>
      <c r="H159" s="102">
        <v>4400.0</v>
      </c>
      <c r="I159" s="102">
        <v>76.0</v>
      </c>
      <c r="J159" s="102">
        <v>0.0</v>
      </c>
      <c r="K159" s="102"/>
      <c r="L159" s="102"/>
      <c r="M159" s="102"/>
      <c r="N159" s="102" t="s">
        <v>23</v>
      </c>
      <c r="O159" s="102"/>
      <c r="P159" s="102"/>
      <c r="Q159" s="102" t="s">
        <v>23</v>
      </c>
      <c r="R159" s="102">
        <v>0.0</v>
      </c>
      <c r="S159" s="102">
        <v>0.0</v>
      </c>
    </row>
    <row r="160" ht="12.75" customHeight="1">
      <c r="A160" s="102">
        <v>2006.0</v>
      </c>
      <c r="B160" s="102">
        <v>1091.0</v>
      </c>
      <c r="C160" s="102" t="s">
        <v>7003</v>
      </c>
      <c r="D160" s="102" t="s">
        <v>40</v>
      </c>
      <c r="E160" s="102">
        <v>2.0</v>
      </c>
      <c r="F160" s="102">
        <v>49.0</v>
      </c>
      <c r="G160" s="102"/>
      <c r="H160" s="102">
        <v>5100.0</v>
      </c>
      <c r="I160" s="102">
        <v>78.0</v>
      </c>
      <c r="J160" s="102">
        <v>39.0</v>
      </c>
      <c r="K160" s="102"/>
      <c r="L160" s="102"/>
      <c r="M160" s="102"/>
      <c r="N160" s="102" t="s">
        <v>23</v>
      </c>
      <c r="O160" s="102"/>
      <c r="P160" s="102"/>
      <c r="Q160" s="102" t="s">
        <v>23</v>
      </c>
      <c r="R160" s="102">
        <v>28.0</v>
      </c>
      <c r="S160" s="102">
        <v>79.0</v>
      </c>
    </row>
    <row r="161" ht="12.75" customHeight="1">
      <c r="A161" s="102">
        <v>2006.0</v>
      </c>
      <c r="B161" s="102">
        <v>1089.0</v>
      </c>
      <c r="C161" s="102" t="s">
        <v>7004</v>
      </c>
      <c r="D161" s="102" t="s">
        <v>40</v>
      </c>
      <c r="E161" s="102">
        <v>2.0</v>
      </c>
      <c r="F161" s="102">
        <v>49.0</v>
      </c>
      <c r="G161" s="102"/>
      <c r="H161" s="102">
        <v>3800.0</v>
      </c>
      <c r="I161" s="102">
        <v>73.0</v>
      </c>
      <c r="J161" s="102">
        <v>0.0</v>
      </c>
      <c r="K161" s="102"/>
      <c r="L161" s="102"/>
      <c r="M161" s="102"/>
      <c r="N161" s="102" t="s">
        <v>23</v>
      </c>
      <c r="O161" s="102"/>
      <c r="P161" s="102"/>
      <c r="Q161" s="102" t="s">
        <v>23</v>
      </c>
      <c r="R161" s="102">
        <v>28.0</v>
      </c>
      <c r="S161" s="102">
        <v>79.0</v>
      </c>
    </row>
    <row r="162" ht="12.75" customHeight="1">
      <c r="A162" s="102">
        <v>2006.0</v>
      </c>
      <c r="B162" s="102">
        <v>1093.0</v>
      </c>
      <c r="C162" s="102" t="s">
        <v>7005</v>
      </c>
      <c r="D162" s="102" t="s">
        <v>40</v>
      </c>
      <c r="E162" s="102">
        <v>2.0</v>
      </c>
      <c r="F162" s="102">
        <v>52.0</v>
      </c>
      <c r="G162" s="102"/>
      <c r="H162" s="102">
        <v>4200.0</v>
      </c>
      <c r="I162" s="102">
        <v>75.0</v>
      </c>
      <c r="J162" s="102">
        <v>0.0</v>
      </c>
      <c r="K162" s="102"/>
      <c r="L162" s="102"/>
      <c r="M162" s="102"/>
      <c r="N162" s="102" t="s">
        <v>23</v>
      </c>
      <c r="O162" s="102"/>
      <c r="P162" s="102"/>
      <c r="Q162" s="102" t="s">
        <v>23</v>
      </c>
      <c r="R162" s="102">
        <v>22.0</v>
      </c>
      <c r="S162" s="102">
        <v>125.0</v>
      </c>
    </row>
    <row r="163" ht="12.75" customHeight="1">
      <c r="A163" s="102">
        <v>2006.0</v>
      </c>
      <c r="B163" s="102">
        <v>1092.0</v>
      </c>
      <c r="C163" s="102" t="s">
        <v>7006</v>
      </c>
      <c r="D163" s="102" t="s">
        <v>40</v>
      </c>
      <c r="E163" s="102">
        <v>2.0</v>
      </c>
      <c r="F163" s="102">
        <v>52.0</v>
      </c>
      <c r="G163" s="102"/>
      <c r="H163" s="102">
        <v>5200.0</v>
      </c>
      <c r="I163" s="102">
        <v>79.0</v>
      </c>
      <c r="J163" s="102">
        <v>0.0</v>
      </c>
      <c r="K163" s="102"/>
      <c r="L163" s="102"/>
      <c r="M163" s="102"/>
      <c r="N163" s="102" t="s">
        <v>23</v>
      </c>
      <c r="O163" s="102"/>
      <c r="P163" s="102"/>
      <c r="Q163" s="102" t="s">
        <v>23</v>
      </c>
      <c r="R163" s="102">
        <v>22.0</v>
      </c>
      <c r="S163" s="102">
        <v>125.0</v>
      </c>
    </row>
    <row r="164" ht="12.75" customHeight="1">
      <c r="A164" s="102">
        <v>2006.0</v>
      </c>
      <c r="B164" s="102">
        <v>1097.0</v>
      </c>
      <c r="C164" s="102" t="s">
        <v>7007</v>
      </c>
      <c r="D164" s="102" t="s">
        <v>40</v>
      </c>
      <c r="E164" s="102">
        <v>2.0</v>
      </c>
      <c r="F164" s="102">
        <v>49.0</v>
      </c>
      <c r="G164" s="102"/>
      <c r="H164" s="102">
        <v>5300.0</v>
      </c>
      <c r="I164" s="102">
        <v>78.0</v>
      </c>
      <c r="J164" s="102">
        <v>0.0</v>
      </c>
      <c r="K164" s="102"/>
      <c r="L164" s="102"/>
      <c r="M164" s="102"/>
      <c r="N164" s="102" t="s">
        <v>23</v>
      </c>
      <c r="O164" s="102"/>
      <c r="P164" s="102"/>
      <c r="Q164" s="102" t="s">
        <v>23</v>
      </c>
      <c r="R164" s="102">
        <v>33.0</v>
      </c>
      <c r="S164" s="102">
        <v>36.0</v>
      </c>
    </row>
    <row r="165" ht="12.75" customHeight="1">
      <c r="A165" s="102">
        <v>2006.0</v>
      </c>
      <c r="B165" s="102">
        <v>1094.0</v>
      </c>
      <c r="C165" s="102" t="s">
        <v>7008</v>
      </c>
      <c r="D165" s="102" t="s">
        <v>40</v>
      </c>
      <c r="E165" s="102">
        <v>2.0</v>
      </c>
      <c r="F165" s="102">
        <v>55.0</v>
      </c>
      <c r="G165" s="102"/>
      <c r="H165" s="102">
        <v>4600.0</v>
      </c>
      <c r="I165" s="102">
        <v>79.0</v>
      </c>
      <c r="J165" s="102">
        <v>0.0</v>
      </c>
      <c r="K165" s="102"/>
      <c r="L165" s="102"/>
      <c r="M165" s="102"/>
      <c r="N165" s="102" t="s">
        <v>40</v>
      </c>
      <c r="O165" s="102"/>
      <c r="P165" s="102"/>
      <c r="Q165" s="102" t="s">
        <v>23</v>
      </c>
      <c r="R165" s="102">
        <v>31.0</v>
      </c>
      <c r="S165" s="102">
        <v>189.0</v>
      </c>
    </row>
    <row r="166" ht="12.75" customHeight="1">
      <c r="A166" s="102">
        <v>2006.0</v>
      </c>
      <c r="B166" s="102">
        <v>1095.0</v>
      </c>
      <c r="C166" s="102" t="s">
        <v>7008</v>
      </c>
      <c r="D166" s="102" t="s">
        <v>40</v>
      </c>
      <c r="E166" s="102">
        <v>2.0</v>
      </c>
      <c r="F166" s="102">
        <v>64.0</v>
      </c>
      <c r="G166" s="102"/>
      <c r="H166" s="102">
        <v>4600.0</v>
      </c>
      <c r="I166" s="102">
        <v>78.0</v>
      </c>
      <c r="J166" s="102">
        <v>0.0</v>
      </c>
      <c r="K166" s="102"/>
      <c r="L166" s="102"/>
      <c r="M166" s="102"/>
      <c r="N166" s="102" t="s">
        <v>23</v>
      </c>
      <c r="O166" s="102"/>
      <c r="P166" s="102"/>
      <c r="Q166" s="102" t="s">
        <v>23</v>
      </c>
      <c r="R166" s="102">
        <v>33.0</v>
      </c>
      <c r="S166" s="102">
        <v>24.0</v>
      </c>
    </row>
    <row r="167" ht="12.75" customHeight="1">
      <c r="A167" s="102">
        <v>2006.0</v>
      </c>
      <c r="B167" s="102">
        <v>1096.0</v>
      </c>
      <c r="C167" s="102" t="s">
        <v>7009</v>
      </c>
      <c r="D167" s="102" t="s">
        <v>21</v>
      </c>
      <c r="E167" s="102">
        <v>2.0</v>
      </c>
      <c r="F167" s="102">
        <v>0.0</v>
      </c>
      <c r="G167" s="102" t="s">
        <v>7010</v>
      </c>
      <c r="H167" s="102">
        <v>4600.0</v>
      </c>
      <c r="I167" s="102">
        <v>77.0</v>
      </c>
      <c r="J167" s="102">
        <v>0.0</v>
      </c>
      <c r="K167" s="102"/>
      <c r="L167" s="102"/>
      <c r="M167" s="102"/>
      <c r="N167" s="102" t="s">
        <v>23</v>
      </c>
      <c r="O167" s="102"/>
      <c r="P167" s="102"/>
      <c r="Q167" s="102" t="s">
        <v>23</v>
      </c>
      <c r="R167" s="102">
        <v>39.0</v>
      </c>
      <c r="S167" s="102">
        <v>33.0</v>
      </c>
    </row>
    <row r="168" ht="12.75" customHeight="1">
      <c r="A168" s="102">
        <v>2006.0</v>
      </c>
      <c r="B168" s="102">
        <v>1099.0</v>
      </c>
      <c r="C168" s="102" t="s">
        <v>7011</v>
      </c>
      <c r="D168" s="102" t="s">
        <v>40</v>
      </c>
      <c r="E168" s="102">
        <v>2.0</v>
      </c>
      <c r="F168" s="102">
        <v>49.0</v>
      </c>
      <c r="G168" s="102"/>
      <c r="H168" s="102">
        <v>4300.0</v>
      </c>
      <c r="I168" s="102">
        <v>75.0</v>
      </c>
      <c r="J168" s="102">
        <v>0.0</v>
      </c>
      <c r="K168" s="102"/>
      <c r="L168" s="102"/>
      <c r="M168" s="102"/>
      <c r="N168" s="102" t="s">
        <v>23</v>
      </c>
      <c r="O168" s="102"/>
      <c r="P168" s="102"/>
      <c r="Q168" s="102" t="s">
        <v>23</v>
      </c>
      <c r="R168" s="102">
        <v>0.0</v>
      </c>
      <c r="S168" s="102">
        <v>0.0</v>
      </c>
    </row>
    <row r="169" ht="12.75" customHeight="1">
      <c r="A169" s="102">
        <v>2006.0</v>
      </c>
      <c r="B169" s="102">
        <v>1098.0</v>
      </c>
      <c r="C169" s="102" t="s">
        <v>7012</v>
      </c>
      <c r="D169" s="102" t="s">
        <v>21</v>
      </c>
      <c r="E169" s="102">
        <v>2.0</v>
      </c>
      <c r="F169" s="102">
        <v>0.0</v>
      </c>
      <c r="G169" s="102" t="s">
        <v>50</v>
      </c>
      <c r="H169" s="102">
        <v>6600.0</v>
      </c>
      <c r="I169" s="102">
        <v>84.0</v>
      </c>
      <c r="J169" s="102">
        <v>0.0</v>
      </c>
      <c r="K169" s="102"/>
      <c r="L169" s="102"/>
      <c r="M169" s="102"/>
      <c r="N169" s="102" t="s">
        <v>23</v>
      </c>
      <c r="O169" s="102"/>
      <c r="P169" s="102"/>
      <c r="Q169" s="102" t="s">
        <v>23</v>
      </c>
      <c r="R169" s="102">
        <v>39.0</v>
      </c>
      <c r="S169" s="102">
        <v>57.0</v>
      </c>
    </row>
    <row r="170" ht="12.75" customHeight="1">
      <c r="A170" s="102">
        <v>2006.0</v>
      </c>
      <c r="B170" s="102">
        <v>1100.0</v>
      </c>
      <c r="C170" s="102" t="s">
        <v>7013</v>
      </c>
      <c r="D170" s="102" t="s">
        <v>40</v>
      </c>
      <c r="E170" s="102">
        <v>2.0</v>
      </c>
      <c r="F170" s="102">
        <v>64.0</v>
      </c>
      <c r="G170" s="102"/>
      <c r="H170" s="102">
        <v>4600.0</v>
      </c>
      <c r="I170" s="102">
        <v>76.0</v>
      </c>
      <c r="J170" s="102">
        <v>38.0</v>
      </c>
      <c r="K170" s="102"/>
      <c r="L170" s="102"/>
      <c r="M170" s="102"/>
      <c r="N170" s="102" t="s">
        <v>23</v>
      </c>
      <c r="O170" s="102"/>
      <c r="P170" s="102"/>
      <c r="Q170" s="102" t="s">
        <v>23</v>
      </c>
      <c r="R170" s="102">
        <v>39.0</v>
      </c>
      <c r="S170" s="102">
        <v>67.0</v>
      </c>
    </row>
    <row r="171" ht="12.75" customHeight="1">
      <c r="A171" s="102">
        <v>2006.0</v>
      </c>
      <c r="B171" s="102">
        <v>7352.0</v>
      </c>
      <c r="C171" s="102" t="s">
        <v>7014</v>
      </c>
      <c r="D171" s="102" t="s">
        <v>21</v>
      </c>
      <c r="E171" s="102">
        <v>2.0</v>
      </c>
      <c r="F171" s="102">
        <v>0.0</v>
      </c>
      <c r="G171" s="102" t="s">
        <v>1406</v>
      </c>
      <c r="H171" s="102">
        <v>4600.0</v>
      </c>
      <c r="I171" s="102">
        <v>78.0</v>
      </c>
      <c r="J171" s="102">
        <v>39.0</v>
      </c>
      <c r="K171" s="102"/>
      <c r="L171" s="102"/>
      <c r="M171" s="102"/>
      <c r="N171" s="102" t="s">
        <v>23</v>
      </c>
      <c r="O171" s="102"/>
      <c r="P171" s="102"/>
      <c r="Q171" s="102" t="s">
        <v>23</v>
      </c>
      <c r="R171" s="102">
        <v>33.0</v>
      </c>
      <c r="S171" s="102">
        <v>55.0</v>
      </c>
    </row>
    <row r="172" ht="12.75" customHeight="1">
      <c r="A172" s="102">
        <v>2006.0</v>
      </c>
      <c r="B172" s="102">
        <v>7351.0</v>
      </c>
      <c r="C172" s="102" t="s">
        <v>7015</v>
      </c>
      <c r="D172" s="102" t="s">
        <v>21</v>
      </c>
      <c r="E172" s="102">
        <v>2.0</v>
      </c>
      <c r="F172" s="102">
        <v>0.0</v>
      </c>
      <c r="G172" s="102" t="s">
        <v>42</v>
      </c>
      <c r="H172" s="102">
        <v>5200.0</v>
      </c>
      <c r="I172" s="102">
        <v>80.0</v>
      </c>
      <c r="J172" s="102">
        <v>40.0</v>
      </c>
      <c r="K172" s="102"/>
      <c r="L172" s="102"/>
      <c r="M172" s="102"/>
      <c r="N172" s="102" t="s">
        <v>23</v>
      </c>
      <c r="O172" s="102"/>
      <c r="P172" s="102"/>
      <c r="Q172" s="102" t="s">
        <v>23</v>
      </c>
      <c r="R172" s="102">
        <v>33.0</v>
      </c>
      <c r="S172" s="102">
        <v>66.0</v>
      </c>
    </row>
    <row r="173" ht="12.75" customHeight="1">
      <c r="A173" s="102">
        <v>2006.0</v>
      </c>
      <c r="B173" s="102">
        <v>7354.0</v>
      </c>
      <c r="C173" s="102" t="s">
        <v>7016</v>
      </c>
      <c r="D173" s="102" t="s">
        <v>40</v>
      </c>
      <c r="E173" s="102">
        <v>2.0</v>
      </c>
      <c r="F173" s="102">
        <v>64.0</v>
      </c>
      <c r="G173" s="102"/>
      <c r="H173" s="102">
        <v>5300.0</v>
      </c>
      <c r="I173" s="102">
        <v>80.0</v>
      </c>
      <c r="J173" s="102">
        <v>40.0</v>
      </c>
      <c r="K173" s="102"/>
      <c r="L173" s="102"/>
      <c r="M173" s="102"/>
      <c r="N173" s="102" t="s">
        <v>23</v>
      </c>
      <c r="O173" s="102"/>
      <c r="P173" s="102"/>
      <c r="Q173" s="102" t="s">
        <v>23</v>
      </c>
      <c r="R173" s="102">
        <v>28.0</v>
      </c>
      <c r="S173" s="102">
        <v>79.0</v>
      </c>
    </row>
    <row r="174" ht="12.75" customHeight="1">
      <c r="A174" s="102">
        <v>2006.0</v>
      </c>
      <c r="B174" s="102">
        <v>7353.0</v>
      </c>
      <c r="C174" s="102" t="s">
        <v>7017</v>
      </c>
      <c r="D174" s="102" t="s">
        <v>40</v>
      </c>
      <c r="E174" s="102">
        <v>2.0</v>
      </c>
      <c r="F174" s="102">
        <v>48.0</v>
      </c>
      <c r="G174" s="102"/>
      <c r="H174" s="102">
        <v>2600.0</v>
      </c>
      <c r="I174" s="102">
        <v>70.0</v>
      </c>
      <c r="J174" s="102">
        <v>35.0</v>
      </c>
      <c r="K174" s="102"/>
      <c r="L174" s="102"/>
      <c r="M174" s="102"/>
      <c r="N174" s="102" t="s">
        <v>40</v>
      </c>
      <c r="O174" s="102"/>
      <c r="P174" s="102"/>
      <c r="Q174" s="102" t="s">
        <v>23</v>
      </c>
      <c r="R174" s="102">
        <v>33.0</v>
      </c>
      <c r="S174" s="102">
        <v>45.0</v>
      </c>
    </row>
    <row r="175" ht="12.75" customHeight="1">
      <c r="A175" s="102">
        <v>2006.0</v>
      </c>
      <c r="B175" s="102">
        <v>7355.0</v>
      </c>
      <c r="C175" s="102" t="s">
        <v>7018</v>
      </c>
      <c r="D175" s="102" t="s">
        <v>21</v>
      </c>
      <c r="E175" s="102">
        <v>2.0</v>
      </c>
      <c r="F175" s="102">
        <v>0.0</v>
      </c>
      <c r="G175" s="102" t="s">
        <v>49</v>
      </c>
      <c r="H175" s="102">
        <v>4900.0</v>
      </c>
      <c r="I175" s="102">
        <v>75.0</v>
      </c>
      <c r="J175" s="102">
        <v>0.0</v>
      </c>
      <c r="K175" s="102"/>
      <c r="L175" s="102"/>
      <c r="M175" s="102"/>
      <c r="N175" s="102" t="s">
        <v>23</v>
      </c>
      <c r="O175" s="102"/>
      <c r="P175" s="102"/>
      <c r="Q175" s="102" t="s">
        <v>23</v>
      </c>
      <c r="R175" s="102">
        <v>33.0</v>
      </c>
      <c r="S175" s="102">
        <v>42.0</v>
      </c>
    </row>
    <row r="176" ht="12.75" customHeight="1">
      <c r="A176" s="102">
        <v>2006.0</v>
      </c>
      <c r="B176" s="102">
        <v>7356.0</v>
      </c>
      <c r="C176" s="102" t="s">
        <v>7019</v>
      </c>
      <c r="D176" s="102" t="s">
        <v>40</v>
      </c>
      <c r="E176" s="102">
        <v>2.0</v>
      </c>
      <c r="F176" s="102">
        <v>64.0</v>
      </c>
      <c r="G176" s="102"/>
      <c r="H176" s="102">
        <v>4200.0</v>
      </c>
      <c r="I176" s="102">
        <v>75.0</v>
      </c>
      <c r="J176" s="102">
        <v>0.0</v>
      </c>
      <c r="K176" s="102"/>
      <c r="L176" s="102"/>
      <c r="M176" s="102"/>
      <c r="N176" s="102" t="s">
        <v>23</v>
      </c>
      <c r="O176" s="102"/>
      <c r="P176" s="102"/>
      <c r="Q176" s="102" t="s">
        <v>23</v>
      </c>
      <c r="R176" s="102">
        <v>28.0</v>
      </c>
      <c r="S176" s="102">
        <v>79.0</v>
      </c>
    </row>
    <row r="177" ht="12.75" customHeight="1">
      <c r="A177" s="102">
        <v>2006.0</v>
      </c>
      <c r="B177" s="102">
        <v>7357.0</v>
      </c>
      <c r="C177" s="102" t="s">
        <v>7020</v>
      </c>
      <c r="D177" s="102" t="s">
        <v>40</v>
      </c>
      <c r="E177" s="102">
        <v>2.0</v>
      </c>
      <c r="F177" s="102">
        <v>48.0</v>
      </c>
      <c r="G177" s="102"/>
      <c r="H177" s="102">
        <v>4900.0</v>
      </c>
      <c r="I177" s="102">
        <v>75.0</v>
      </c>
      <c r="J177" s="102">
        <v>0.0</v>
      </c>
      <c r="K177" s="102"/>
      <c r="L177" s="102"/>
      <c r="M177" s="102"/>
      <c r="N177" s="102" t="s">
        <v>23</v>
      </c>
      <c r="O177" s="102"/>
      <c r="P177" s="102"/>
      <c r="Q177" s="102" t="s">
        <v>23</v>
      </c>
      <c r="R177" s="102">
        <v>39.0</v>
      </c>
      <c r="S177" s="102">
        <v>75.0</v>
      </c>
    </row>
    <row r="178" ht="12.75" customHeight="1">
      <c r="A178" s="102">
        <v>2006.0</v>
      </c>
      <c r="B178" s="102">
        <v>7348.0</v>
      </c>
      <c r="C178" s="102" t="s">
        <v>7021</v>
      </c>
      <c r="D178" s="102" t="s">
        <v>40</v>
      </c>
      <c r="E178" s="102">
        <v>2.0</v>
      </c>
      <c r="F178" s="102">
        <v>55.0</v>
      </c>
      <c r="G178" s="102"/>
      <c r="H178" s="102">
        <v>3800.0</v>
      </c>
      <c r="I178" s="102">
        <v>72.0</v>
      </c>
      <c r="J178" s="102">
        <v>0.0</v>
      </c>
      <c r="K178" s="102"/>
      <c r="L178" s="102"/>
      <c r="M178" s="102"/>
      <c r="N178" s="102" t="s">
        <v>23</v>
      </c>
      <c r="O178" s="102"/>
      <c r="P178" s="102"/>
      <c r="Q178" s="102" t="s">
        <v>23</v>
      </c>
      <c r="R178" s="102">
        <v>33.0</v>
      </c>
      <c r="S178" s="102">
        <v>66.0</v>
      </c>
    </row>
    <row r="179" ht="12.75" customHeight="1">
      <c r="A179" s="102">
        <v>2006.0</v>
      </c>
      <c r="B179" s="102">
        <v>7358.0</v>
      </c>
      <c r="C179" s="102" t="s">
        <v>7022</v>
      </c>
      <c r="D179" s="102" t="s">
        <v>40</v>
      </c>
      <c r="E179" s="102">
        <v>2.0</v>
      </c>
      <c r="F179" s="102">
        <v>64.0</v>
      </c>
      <c r="G179" s="102"/>
      <c r="H179" s="102">
        <v>5100.0</v>
      </c>
      <c r="I179" s="102">
        <v>80.0</v>
      </c>
      <c r="J179" s="102">
        <v>0.0</v>
      </c>
      <c r="K179" s="102"/>
      <c r="L179" s="102"/>
      <c r="M179" s="102"/>
      <c r="N179" s="102" t="s">
        <v>23</v>
      </c>
      <c r="O179" s="102"/>
      <c r="P179" s="102"/>
      <c r="Q179" s="102" t="s">
        <v>23</v>
      </c>
      <c r="R179" s="102">
        <v>31.0</v>
      </c>
      <c r="S179" s="102">
        <v>201.0</v>
      </c>
    </row>
    <row r="180" ht="12.75" customHeight="1">
      <c r="A180" s="102">
        <v>2006.0</v>
      </c>
      <c r="B180" s="102">
        <v>7359.0</v>
      </c>
      <c r="C180" s="102" t="s">
        <v>7023</v>
      </c>
      <c r="D180" s="102" t="s">
        <v>21</v>
      </c>
      <c r="E180" s="102">
        <v>2.0</v>
      </c>
      <c r="F180" s="102">
        <v>0.0</v>
      </c>
      <c r="G180" s="102" t="s">
        <v>42</v>
      </c>
      <c r="H180" s="102">
        <v>4500.0</v>
      </c>
      <c r="I180" s="102">
        <v>76.0</v>
      </c>
      <c r="J180" s="102">
        <v>0.0</v>
      </c>
      <c r="K180" s="102"/>
      <c r="L180" s="102"/>
      <c r="M180" s="102"/>
      <c r="N180" s="102" t="s">
        <v>23</v>
      </c>
      <c r="O180" s="102"/>
      <c r="P180" s="102"/>
      <c r="Q180" s="102" t="s">
        <v>23</v>
      </c>
      <c r="R180" s="102">
        <v>33.0</v>
      </c>
      <c r="S180" s="102">
        <v>47.0</v>
      </c>
    </row>
    <row r="181" ht="12.75" customHeight="1">
      <c r="A181" s="102">
        <v>2006.0</v>
      </c>
      <c r="B181" s="102">
        <v>7360.0</v>
      </c>
      <c r="C181" s="102" t="s">
        <v>7024</v>
      </c>
      <c r="D181" s="102" t="s">
        <v>40</v>
      </c>
      <c r="E181" s="102">
        <v>2.0</v>
      </c>
      <c r="F181" s="102">
        <v>49.0</v>
      </c>
      <c r="G181" s="102"/>
      <c r="H181" s="102">
        <v>5100.0</v>
      </c>
      <c r="I181" s="102">
        <v>81.0</v>
      </c>
      <c r="J181" s="102">
        <v>0.0</v>
      </c>
      <c r="K181" s="102"/>
      <c r="L181" s="102"/>
      <c r="M181" s="102"/>
      <c r="N181" s="102" t="s">
        <v>23</v>
      </c>
      <c r="O181" s="102"/>
      <c r="P181" s="102"/>
      <c r="Q181" s="102" t="s">
        <v>23</v>
      </c>
      <c r="R181" s="102">
        <v>28.0</v>
      </c>
      <c r="S181" s="102">
        <v>7.0</v>
      </c>
    </row>
    <row r="182" ht="12.75" customHeight="1">
      <c r="A182" s="102">
        <v>2006.0</v>
      </c>
      <c r="B182" s="102">
        <v>7349.0</v>
      </c>
      <c r="C182" s="102" t="s">
        <v>7025</v>
      </c>
      <c r="D182" s="102" t="s">
        <v>40</v>
      </c>
      <c r="E182" s="102">
        <v>2.0</v>
      </c>
      <c r="F182" s="102">
        <v>47.0</v>
      </c>
      <c r="G182" s="102"/>
      <c r="H182" s="102">
        <v>4000.0</v>
      </c>
      <c r="I182" s="102">
        <v>75.0</v>
      </c>
      <c r="J182" s="102">
        <v>0.0</v>
      </c>
      <c r="K182" s="102"/>
      <c r="L182" s="102"/>
      <c r="M182" s="102"/>
      <c r="N182" s="102" t="s">
        <v>23</v>
      </c>
      <c r="O182" s="102"/>
      <c r="P182" s="102"/>
      <c r="Q182" s="102" t="s">
        <v>23</v>
      </c>
      <c r="R182" s="102">
        <v>33.0</v>
      </c>
      <c r="S182" s="102">
        <v>44.0</v>
      </c>
    </row>
    <row r="183" ht="12.75" customHeight="1">
      <c r="A183" s="102">
        <v>2006.0</v>
      </c>
      <c r="B183" s="102">
        <v>7350.0</v>
      </c>
      <c r="C183" s="102" t="s">
        <v>7026</v>
      </c>
      <c r="D183" s="102" t="s">
        <v>40</v>
      </c>
      <c r="E183" s="102">
        <v>2.0</v>
      </c>
      <c r="F183" s="102">
        <v>48.0</v>
      </c>
      <c r="G183" s="102"/>
      <c r="H183" s="102">
        <v>6000.0</v>
      </c>
      <c r="I183" s="102">
        <v>82.0</v>
      </c>
      <c r="J183" s="102">
        <v>41.0</v>
      </c>
      <c r="K183" s="102"/>
      <c r="L183" s="102"/>
      <c r="M183" s="102"/>
      <c r="N183" s="102" t="s">
        <v>23</v>
      </c>
      <c r="O183" s="102"/>
      <c r="P183" s="102"/>
      <c r="Q183" s="102" t="s">
        <v>23</v>
      </c>
      <c r="R183" s="102">
        <v>39.0</v>
      </c>
      <c r="S183" s="102">
        <v>75.0</v>
      </c>
    </row>
    <row r="184" ht="12.75" customHeight="1">
      <c r="A184" s="102">
        <v>2006.0</v>
      </c>
      <c r="B184" s="102">
        <v>7361.0</v>
      </c>
      <c r="C184" s="102" t="s">
        <v>7026</v>
      </c>
      <c r="D184" s="102" t="s">
        <v>21</v>
      </c>
      <c r="E184" s="102">
        <v>2.0</v>
      </c>
      <c r="F184" s="102">
        <v>0.0</v>
      </c>
      <c r="G184" s="102" t="s">
        <v>33</v>
      </c>
      <c r="H184" s="102">
        <v>5100.0</v>
      </c>
      <c r="I184" s="102">
        <v>78.0</v>
      </c>
      <c r="J184" s="102">
        <v>39.0</v>
      </c>
      <c r="K184" s="102"/>
      <c r="L184" s="102"/>
      <c r="M184" s="102"/>
      <c r="N184" s="102" t="s">
        <v>23</v>
      </c>
      <c r="O184" s="102"/>
      <c r="P184" s="102"/>
      <c r="Q184" s="102" t="s">
        <v>23</v>
      </c>
      <c r="R184" s="102">
        <v>39.0</v>
      </c>
      <c r="S184" s="102">
        <v>75.0</v>
      </c>
    </row>
    <row r="185" ht="12.75" customHeight="1">
      <c r="A185" s="102">
        <v>2006.0</v>
      </c>
      <c r="B185" s="102">
        <v>7362.0</v>
      </c>
      <c r="C185" s="102" t="s">
        <v>7027</v>
      </c>
      <c r="D185" s="102" t="s">
        <v>40</v>
      </c>
      <c r="E185" s="102">
        <v>2.0</v>
      </c>
      <c r="F185" s="102">
        <v>64.0</v>
      </c>
      <c r="G185" s="102"/>
      <c r="H185" s="102">
        <v>5750.0</v>
      </c>
      <c r="I185" s="102">
        <v>80.0</v>
      </c>
      <c r="J185" s="102">
        <v>40.0</v>
      </c>
      <c r="K185" s="102"/>
      <c r="L185" s="102"/>
      <c r="M185" s="102"/>
      <c r="N185" s="102" t="s">
        <v>23</v>
      </c>
      <c r="O185" s="102"/>
      <c r="P185" s="102"/>
      <c r="Q185" s="102" t="s">
        <v>23</v>
      </c>
      <c r="R185" s="102">
        <v>31.0</v>
      </c>
      <c r="S185" s="102">
        <v>201.0</v>
      </c>
    </row>
    <row r="186" ht="12.75" customHeight="1">
      <c r="A186" s="102">
        <v>2006.0</v>
      </c>
      <c r="B186" s="102">
        <v>7378.0</v>
      </c>
      <c r="C186" s="102" t="s">
        <v>7028</v>
      </c>
      <c r="D186" s="102" t="s">
        <v>21</v>
      </c>
      <c r="E186" s="102">
        <v>2.0</v>
      </c>
      <c r="F186" s="102">
        <v>0.0</v>
      </c>
      <c r="G186" s="102" t="s">
        <v>50</v>
      </c>
      <c r="H186" s="102">
        <v>5200.0</v>
      </c>
      <c r="I186" s="102">
        <v>81.0</v>
      </c>
      <c r="J186" s="102">
        <v>0.0</v>
      </c>
      <c r="K186" s="102"/>
      <c r="L186" s="102"/>
      <c r="M186" s="102"/>
      <c r="N186" s="102" t="s">
        <v>23</v>
      </c>
      <c r="O186" s="102"/>
      <c r="P186" s="102"/>
      <c r="Q186" s="102" t="s">
        <v>23</v>
      </c>
      <c r="R186" s="102">
        <v>33.0</v>
      </c>
      <c r="S186" s="102">
        <v>47.0</v>
      </c>
    </row>
    <row r="187" ht="12.75" customHeight="1">
      <c r="A187" s="102">
        <v>2006.0</v>
      </c>
      <c r="B187" s="102">
        <v>7372.0</v>
      </c>
      <c r="C187" s="102" t="s">
        <v>7028</v>
      </c>
      <c r="D187" s="102" t="s">
        <v>40</v>
      </c>
      <c r="E187" s="102">
        <v>2.0</v>
      </c>
      <c r="F187" s="102">
        <v>49.0</v>
      </c>
      <c r="G187" s="102"/>
      <c r="H187" s="102">
        <v>4600.0</v>
      </c>
      <c r="I187" s="102">
        <v>76.0</v>
      </c>
      <c r="J187" s="102">
        <v>0.0</v>
      </c>
      <c r="K187" s="102"/>
      <c r="L187" s="102"/>
      <c r="M187" s="102"/>
      <c r="N187" s="102" t="s">
        <v>23</v>
      </c>
      <c r="O187" s="102"/>
      <c r="P187" s="102"/>
      <c r="Q187" s="102" t="s">
        <v>23</v>
      </c>
      <c r="R187" s="102">
        <v>33.0</v>
      </c>
      <c r="S187" s="102">
        <v>24.0</v>
      </c>
    </row>
    <row r="188" ht="12.75" customHeight="1">
      <c r="A188" s="102">
        <v>2006.0</v>
      </c>
      <c r="B188" s="102">
        <v>7363.0</v>
      </c>
      <c r="C188" s="102" t="s">
        <v>7029</v>
      </c>
      <c r="D188" s="102" t="s">
        <v>21</v>
      </c>
      <c r="E188" s="102">
        <v>2.0</v>
      </c>
      <c r="F188" s="102">
        <v>0.0</v>
      </c>
      <c r="G188" s="102" t="s">
        <v>1281</v>
      </c>
      <c r="H188" s="102">
        <v>5000.0</v>
      </c>
      <c r="I188" s="102">
        <v>79.0</v>
      </c>
      <c r="J188" s="102">
        <v>39.0</v>
      </c>
      <c r="K188" s="102"/>
      <c r="L188" s="102"/>
      <c r="M188" s="102"/>
      <c r="N188" s="102" t="s">
        <v>23</v>
      </c>
      <c r="O188" s="102"/>
      <c r="P188" s="102"/>
      <c r="Q188" s="102" t="s">
        <v>23</v>
      </c>
      <c r="R188" s="102">
        <v>39.0</v>
      </c>
      <c r="S188" s="102">
        <v>95.0</v>
      </c>
    </row>
    <row r="189" ht="12.75" customHeight="1">
      <c r="A189" s="102">
        <v>2006.0</v>
      </c>
      <c r="B189" s="102">
        <v>7364.0</v>
      </c>
      <c r="C189" s="102" t="s">
        <v>7029</v>
      </c>
      <c r="D189" s="102" t="s">
        <v>40</v>
      </c>
      <c r="E189" s="102">
        <v>2.0</v>
      </c>
      <c r="F189" s="102">
        <v>50.0</v>
      </c>
      <c r="G189" s="102"/>
      <c r="H189" s="102">
        <v>4700.0</v>
      </c>
      <c r="I189" s="102">
        <v>78.0</v>
      </c>
      <c r="J189" s="102">
        <v>0.0</v>
      </c>
      <c r="K189" s="102"/>
      <c r="L189" s="102"/>
      <c r="M189" s="102"/>
      <c r="N189" s="102" t="s">
        <v>23</v>
      </c>
      <c r="O189" s="102"/>
      <c r="P189" s="102"/>
      <c r="Q189" s="102" t="s">
        <v>23</v>
      </c>
      <c r="R189" s="102">
        <v>28.0</v>
      </c>
      <c r="S189" s="102">
        <v>79.0</v>
      </c>
    </row>
    <row r="190" ht="12.75" customHeight="1">
      <c r="A190" s="102">
        <v>2006.0</v>
      </c>
      <c r="B190" s="102">
        <v>7375.0</v>
      </c>
      <c r="C190" s="102" t="s">
        <v>7029</v>
      </c>
      <c r="D190" s="102" t="s">
        <v>40</v>
      </c>
      <c r="E190" s="102">
        <v>2.0</v>
      </c>
      <c r="F190" s="102">
        <v>64.0</v>
      </c>
      <c r="G190" s="102"/>
      <c r="H190" s="102">
        <v>4200.0</v>
      </c>
      <c r="I190" s="102">
        <v>79.0</v>
      </c>
      <c r="J190" s="102">
        <v>0.0</v>
      </c>
      <c r="K190" s="102"/>
      <c r="L190" s="102"/>
      <c r="M190" s="102"/>
      <c r="N190" s="102" t="s">
        <v>23</v>
      </c>
      <c r="O190" s="102"/>
      <c r="P190" s="102"/>
      <c r="Q190" s="102" t="s">
        <v>23</v>
      </c>
      <c r="R190" s="102">
        <v>0.0</v>
      </c>
      <c r="S190" s="102">
        <v>0.0</v>
      </c>
    </row>
    <row r="191" ht="12.75" customHeight="1">
      <c r="A191" s="102">
        <v>2006.0</v>
      </c>
      <c r="B191" s="102">
        <v>7376.0</v>
      </c>
      <c r="C191" s="102" t="s">
        <v>7030</v>
      </c>
      <c r="D191" s="102" t="s">
        <v>40</v>
      </c>
      <c r="E191" s="102">
        <v>2.0</v>
      </c>
      <c r="F191" s="102">
        <v>64.0</v>
      </c>
      <c r="G191" s="102"/>
      <c r="H191" s="102">
        <v>5000.0</v>
      </c>
      <c r="I191" s="102">
        <v>79.0</v>
      </c>
      <c r="J191" s="102">
        <v>0.0</v>
      </c>
      <c r="K191" s="102"/>
      <c r="L191" s="102"/>
      <c r="M191" s="102"/>
      <c r="N191" s="102" t="s">
        <v>23</v>
      </c>
      <c r="O191" s="102"/>
      <c r="P191" s="102"/>
      <c r="Q191" s="102" t="s">
        <v>23</v>
      </c>
      <c r="R191" s="102">
        <v>0.0</v>
      </c>
      <c r="S191" s="102">
        <v>0.0</v>
      </c>
    </row>
    <row r="192" ht="12.75" customHeight="1">
      <c r="A192" s="102">
        <v>2006.0</v>
      </c>
      <c r="B192" s="102">
        <v>7365.0</v>
      </c>
      <c r="C192" s="102" t="s">
        <v>7031</v>
      </c>
      <c r="D192" s="102" t="s">
        <v>40</v>
      </c>
      <c r="E192" s="102">
        <v>2.0</v>
      </c>
      <c r="F192" s="102">
        <v>49.0</v>
      </c>
      <c r="G192" s="102"/>
      <c r="H192" s="102">
        <v>4700.0</v>
      </c>
      <c r="I192" s="102">
        <v>74.0</v>
      </c>
      <c r="J192" s="102">
        <v>0.0</v>
      </c>
      <c r="K192" s="102"/>
      <c r="L192" s="102"/>
      <c r="M192" s="102"/>
      <c r="N192" s="102" t="s">
        <v>23</v>
      </c>
      <c r="O192" s="102"/>
      <c r="P192" s="102"/>
      <c r="Q192" s="102" t="s">
        <v>23</v>
      </c>
      <c r="R192" s="102">
        <v>33.0</v>
      </c>
      <c r="S192" s="102">
        <v>24.0</v>
      </c>
    </row>
    <row r="193" ht="12.75" customHeight="1">
      <c r="A193" s="102">
        <v>2006.0</v>
      </c>
      <c r="B193" s="102">
        <v>7373.0</v>
      </c>
      <c r="C193" s="102" t="s">
        <v>7032</v>
      </c>
      <c r="D193" s="102" t="s">
        <v>21</v>
      </c>
      <c r="E193" s="102">
        <v>2.0</v>
      </c>
      <c r="F193" s="102">
        <v>0.0</v>
      </c>
      <c r="G193" s="102" t="s">
        <v>47</v>
      </c>
      <c r="H193" s="102">
        <v>4900.0</v>
      </c>
      <c r="I193" s="102">
        <v>79.0</v>
      </c>
      <c r="J193" s="102">
        <v>39.0</v>
      </c>
      <c r="K193" s="102"/>
      <c r="L193" s="102"/>
      <c r="M193" s="102"/>
      <c r="N193" s="102" t="s">
        <v>23</v>
      </c>
      <c r="O193" s="102"/>
      <c r="P193" s="102"/>
      <c r="Q193" s="102" t="s">
        <v>23</v>
      </c>
      <c r="R193" s="102">
        <v>33.0</v>
      </c>
      <c r="S193" s="102">
        <v>12.0</v>
      </c>
    </row>
    <row r="194" ht="12.75" customHeight="1">
      <c r="A194" s="102">
        <v>2006.0</v>
      </c>
      <c r="B194" s="102">
        <v>7366.0</v>
      </c>
      <c r="C194" s="102" t="s">
        <v>7033</v>
      </c>
      <c r="D194" s="102" t="s">
        <v>21</v>
      </c>
      <c r="E194" s="102">
        <v>2.0</v>
      </c>
      <c r="F194" s="102">
        <v>0.0</v>
      </c>
      <c r="G194" s="102" t="s">
        <v>50</v>
      </c>
      <c r="H194" s="102">
        <v>5600.0</v>
      </c>
      <c r="I194" s="102">
        <v>80.0</v>
      </c>
      <c r="J194" s="102">
        <v>0.0</v>
      </c>
      <c r="K194" s="102"/>
      <c r="L194" s="102"/>
      <c r="M194" s="102"/>
      <c r="N194" s="102" t="s">
        <v>23</v>
      </c>
      <c r="O194" s="102"/>
      <c r="P194" s="102"/>
      <c r="Q194" s="102" t="s">
        <v>23</v>
      </c>
      <c r="R194" s="102">
        <v>39.0</v>
      </c>
      <c r="S194" s="102">
        <v>75.0</v>
      </c>
    </row>
    <row r="195" ht="12.75" customHeight="1">
      <c r="A195" s="102">
        <v>2006.0</v>
      </c>
      <c r="B195" s="102">
        <v>7374.0</v>
      </c>
      <c r="C195" s="102" t="s">
        <v>7034</v>
      </c>
      <c r="D195" s="102" t="s">
        <v>21</v>
      </c>
      <c r="E195" s="102">
        <v>2.0</v>
      </c>
      <c r="F195" s="102">
        <v>0.0</v>
      </c>
      <c r="G195" s="102" t="s">
        <v>7035</v>
      </c>
      <c r="H195" s="102">
        <v>4700.0</v>
      </c>
      <c r="I195" s="102">
        <v>77.0</v>
      </c>
      <c r="J195" s="102">
        <v>0.0</v>
      </c>
      <c r="K195" s="102"/>
      <c r="L195" s="102"/>
      <c r="M195" s="102"/>
      <c r="N195" s="102" t="s">
        <v>23</v>
      </c>
      <c r="O195" s="102"/>
      <c r="P195" s="102"/>
      <c r="Q195" s="102" t="s">
        <v>23</v>
      </c>
      <c r="R195" s="102">
        <v>33.0</v>
      </c>
      <c r="S195" s="102">
        <v>12.0</v>
      </c>
    </row>
    <row r="196" ht="12.75" customHeight="1">
      <c r="A196" s="102">
        <v>2006.0</v>
      </c>
      <c r="B196" s="102">
        <v>7377.0</v>
      </c>
      <c r="C196" s="102" t="s">
        <v>7036</v>
      </c>
      <c r="D196" s="102" t="s">
        <v>40</v>
      </c>
      <c r="E196" s="102">
        <v>2.0</v>
      </c>
      <c r="F196" s="102">
        <v>49.0</v>
      </c>
      <c r="G196" s="102"/>
      <c r="H196" s="102">
        <v>5000.0</v>
      </c>
      <c r="I196" s="102">
        <v>78.0</v>
      </c>
      <c r="J196" s="102">
        <v>0.0</v>
      </c>
      <c r="K196" s="102"/>
      <c r="L196" s="102"/>
      <c r="M196" s="102"/>
      <c r="N196" s="102" t="s">
        <v>23</v>
      </c>
      <c r="O196" s="102"/>
      <c r="P196" s="102"/>
      <c r="Q196" s="102" t="s">
        <v>23</v>
      </c>
      <c r="R196" s="102">
        <v>33.0</v>
      </c>
      <c r="S196" s="102">
        <v>24.0</v>
      </c>
    </row>
    <row r="197" ht="12.75" customHeight="1">
      <c r="A197" s="102">
        <v>2006.0</v>
      </c>
      <c r="B197" s="102">
        <v>7379.0</v>
      </c>
      <c r="C197" s="102" t="s">
        <v>7037</v>
      </c>
      <c r="D197" s="102" t="s">
        <v>40</v>
      </c>
      <c r="E197" s="102">
        <v>2.0</v>
      </c>
      <c r="F197" s="102">
        <v>49.0</v>
      </c>
      <c r="G197" s="102"/>
      <c r="H197" s="102">
        <v>3600.0</v>
      </c>
      <c r="I197" s="102">
        <v>70.0</v>
      </c>
      <c r="J197" s="102">
        <v>35.0</v>
      </c>
      <c r="K197" s="102"/>
      <c r="L197" s="102"/>
      <c r="M197" s="102"/>
      <c r="N197" s="102" t="s">
        <v>23</v>
      </c>
      <c r="O197" s="102"/>
      <c r="P197" s="102"/>
      <c r="Q197" s="102" t="s">
        <v>23</v>
      </c>
      <c r="R197" s="102">
        <v>28.0</v>
      </c>
      <c r="S197" s="102">
        <v>79.0</v>
      </c>
    </row>
    <row r="198" ht="12.75" customHeight="1">
      <c r="A198" s="102">
        <v>2006.0</v>
      </c>
      <c r="B198" s="102">
        <v>1036.0</v>
      </c>
      <c r="C198" s="102" t="s">
        <v>7038</v>
      </c>
      <c r="D198" s="102" t="s">
        <v>40</v>
      </c>
      <c r="E198" s="102">
        <v>2.0</v>
      </c>
      <c r="F198" s="102">
        <v>49.0</v>
      </c>
      <c r="G198" s="102"/>
      <c r="H198" s="102">
        <v>4150.0</v>
      </c>
      <c r="I198" s="102">
        <v>73.0</v>
      </c>
      <c r="J198" s="102">
        <v>0.0</v>
      </c>
      <c r="K198" s="102"/>
      <c r="L198" s="102"/>
      <c r="M198" s="102"/>
      <c r="N198" s="102" t="s">
        <v>23</v>
      </c>
      <c r="O198" s="102"/>
      <c r="P198" s="102"/>
      <c r="Q198" s="102" t="s">
        <v>23</v>
      </c>
      <c r="R198" s="102">
        <v>33.0</v>
      </c>
      <c r="S198" s="102">
        <v>24.0</v>
      </c>
    </row>
    <row r="199" ht="12.75" customHeight="1">
      <c r="A199" s="102">
        <v>2006.0</v>
      </c>
      <c r="B199" s="102">
        <v>1032.0</v>
      </c>
      <c r="C199" s="102" t="s">
        <v>7039</v>
      </c>
      <c r="D199" s="102" t="s">
        <v>40</v>
      </c>
      <c r="E199" s="102">
        <v>2.0</v>
      </c>
      <c r="F199" s="102">
        <v>64.0</v>
      </c>
      <c r="G199" s="102"/>
      <c r="H199" s="102">
        <v>4200.0</v>
      </c>
      <c r="I199" s="102">
        <v>78.0</v>
      </c>
      <c r="J199" s="102">
        <v>0.0</v>
      </c>
      <c r="K199" s="102"/>
      <c r="L199" s="102"/>
      <c r="M199" s="102"/>
      <c r="N199" s="102" t="s">
        <v>23</v>
      </c>
      <c r="O199" s="102"/>
      <c r="P199" s="102"/>
      <c r="Q199" s="102" t="s">
        <v>23</v>
      </c>
      <c r="R199" s="102">
        <v>48.0</v>
      </c>
      <c r="S199" s="102">
        <v>20.0</v>
      </c>
    </row>
    <row r="200" ht="12.75" customHeight="1">
      <c r="A200" s="102">
        <v>2006.0</v>
      </c>
      <c r="B200" s="102">
        <v>7368.0</v>
      </c>
      <c r="C200" s="102" t="s">
        <v>7039</v>
      </c>
      <c r="D200" s="102" t="s">
        <v>40</v>
      </c>
      <c r="E200" s="102">
        <v>2.0</v>
      </c>
      <c r="F200" s="102">
        <v>49.0</v>
      </c>
      <c r="G200" s="102"/>
      <c r="H200" s="102">
        <v>4300.0</v>
      </c>
      <c r="I200" s="102">
        <v>76.0</v>
      </c>
      <c r="J200" s="102">
        <v>0.0</v>
      </c>
      <c r="K200" s="102"/>
      <c r="L200" s="102"/>
      <c r="M200" s="102"/>
      <c r="N200" s="102" t="s">
        <v>23</v>
      </c>
      <c r="O200" s="102"/>
      <c r="P200" s="102"/>
      <c r="Q200" s="102" t="s">
        <v>23</v>
      </c>
      <c r="R200" s="102">
        <v>33.0</v>
      </c>
      <c r="S200" s="102">
        <v>24.0</v>
      </c>
    </row>
    <row r="201" ht="12.75" customHeight="1">
      <c r="A201" s="102">
        <v>2006.0</v>
      </c>
      <c r="B201" s="102">
        <v>7370.0</v>
      </c>
      <c r="C201" s="102" t="s">
        <v>7039</v>
      </c>
      <c r="D201" s="102" t="s">
        <v>40</v>
      </c>
      <c r="E201" s="102">
        <v>2.0</v>
      </c>
      <c r="F201" s="102">
        <v>49.0</v>
      </c>
      <c r="G201" s="102"/>
      <c r="H201" s="102">
        <v>4800.0</v>
      </c>
      <c r="I201" s="102">
        <v>79.0</v>
      </c>
      <c r="J201" s="102">
        <v>0.0</v>
      </c>
      <c r="K201" s="102"/>
      <c r="L201" s="102"/>
      <c r="M201" s="102"/>
      <c r="N201" s="102" t="s">
        <v>23</v>
      </c>
      <c r="O201" s="102"/>
      <c r="P201" s="102"/>
      <c r="Q201" s="102" t="s">
        <v>23</v>
      </c>
      <c r="R201" s="102">
        <v>33.0</v>
      </c>
      <c r="S201" s="102">
        <v>24.0</v>
      </c>
    </row>
    <row r="202" ht="12.75" customHeight="1">
      <c r="A202" s="102">
        <v>2006.0</v>
      </c>
      <c r="B202" s="102">
        <v>7369.0</v>
      </c>
      <c r="C202" s="102" t="s">
        <v>7040</v>
      </c>
      <c r="D202" s="102" t="s">
        <v>40</v>
      </c>
      <c r="E202" s="102">
        <v>2.0</v>
      </c>
      <c r="F202" s="102">
        <v>49.0</v>
      </c>
      <c r="G202" s="102"/>
      <c r="H202" s="102">
        <v>4100.0</v>
      </c>
      <c r="I202" s="102">
        <v>76.0</v>
      </c>
      <c r="J202" s="102">
        <v>0.0</v>
      </c>
      <c r="K202" s="102"/>
      <c r="L202" s="102"/>
      <c r="M202" s="102"/>
      <c r="N202" s="102" t="s">
        <v>23</v>
      </c>
      <c r="O202" s="102"/>
      <c r="P202" s="102"/>
      <c r="Q202" s="102" t="s">
        <v>23</v>
      </c>
      <c r="R202" s="102">
        <v>33.0</v>
      </c>
      <c r="S202" s="102">
        <v>24.0</v>
      </c>
    </row>
    <row r="203" ht="12.75" customHeight="1">
      <c r="A203" s="102">
        <v>2006.0</v>
      </c>
      <c r="B203" s="102">
        <v>7367.0</v>
      </c>
      <c r="C203" s="102" t="s">
        <v>7041</v>
      </c>
      <c r="D203" s="102" t="s">
        <v>40</v>
      </c>
      <c r="E203" s="102">
        <v>2.0</v>
      </c>
      <c r="F203" s="102">
        <v>98.0</v>
      </c>
      <c r="G203" s="102"/>
      <c r="H203" s="102">
        <v>5650.0</v>
      </c>
      <c r="I203" s="102">
        <v>83.0</v>
      </c>
      <c r="J203" s="102">
        <v>0.0</v>
      </c>
      <c r="K203" s="102"/>
      <c r="L203" s="102"/>
      <c r="M203" s="102"/>
      <c r="N203" s="102" t="s">
        <v>23</v>
      </c>
      <c r="O203" s="102"/>
      <c r="P203" s="102"/>
      <c r="Q203" s="102" t="s">
        <v>23</v>
      </c>
      <c r="R203" s="102">
        <v>28.0</v>
      </c>
      <c r="S203" s="102">
        <v>79.0</v>
      </c>
    </row>
    <row r="204" ht="12.75" customHeight="1">
      <c r="A204" s="102">
        <v>2006.0</v>
      </c>
      <c r="B204" s="102">
        <v>1033.0</v>
      </c>
      <c r="C204" s="102" t="s">
        <v>7042</v>
      </c>
      <c r="D204" s="102" t="s">
        <v>40</v>
      </c>
      <c r="E204" s="102">
        <v>2.0</v>
      </c>
      <c r="F204" s="102">
        <v>64.0</v>
      </c>
      <c r="G204" s="102"/>
      <c r="H204" s="102">
        <v>4300.0</v>
      </c>
      <c r="I204" s="102">
        <v>76.0</v>
      </c>
      <c r="J204" s="102">
        <v>0.0</v>
      </c>
      <c r="K204" s="102"/>
      <c r="L204" s="102"/>
      <c r="M204" s="102"/>
      <c r="N204" s="102" t="s">
        <v>23</v>
      </c>
      <c r="O204" s="102"/>
      <c r="P204" s="102"/>
      <c r="Q204" s="102" t="s">
        <v>23</v>
      </c>
      <c r="R204" s="102">
        <v>48.0</v>
      </c>
      <c r="S204" s="102">
        <v>20.0</v>
      </c>
    </row>
    <row r="205" ht="12.75" customHeight="1">
      <c r="A205" s="102">
        <v>2006.0</v>
      </c>
      <c r="B205" s="102">
        <v>7380.0</v>
      </c>
      <c r="C205" s="102" t="s">
        <v>7043</v>
      </c>
      <c r="D205" s="102" t="s">
        <v>21</v>
      </c>
      <c r="E205" s="102">
        <v>2.0</v>
      </c>
      <c r="F205" s="102">
        <v>0.0</v>
      </c>
      <c r="G205" s="102" t="s">
        <v>7044</v>
      </c>
      <c r="H205" s="102">
        <v>3500.0</v>
      </c>
      <c r="I205" s="102">
        <v>76.0</v>
      </c>
      <c r="J205" s="102">
        <v>0.0</v>
      </c>
      <c r="K205" s="102"/>
      <c r="L205" s="102"/>
      <c r="M205" s="102"/>
      <c r="N205" s="102" t="s">
        <v>23</v>
      </c>
      <c r="O205" s="102"/>
      <c r="P205" s="102"/>
      <c r="Q205" s="102" t="s">
        <v>23</v>
      </c>
      <c r="R205" s="102">
        <v>28.0</v>
      </c>
      <c r="S205" s="102">
        <v>79.0</v>
      </c>
    </row>
    <row r="206" ht="12.75" customHeight="1">
      <c r="A206" s="102">
        <v>2006.0</v>
      </c>
      <c r="B206" s="102">
        <v>1031.0</v>
      </c>
      <c r="C206" s="102" t="s">
        <v>7045</v>
      </c>
      <c r="D206" s="102" t="s">
        <v>40</v>
      </c>
      <c r="E206" s="102">
        <v>2.0</v>
      </c>
      <c r="F206" s="102">
        <v>64.0</v>
      </c>
      <c r="G206" s="102"/>
      <c r="H206" s="102">
        <v>4900.0</v>
      </c>
      <c r="I206" s="102">
        <v>80.0</v>
      </c>
      <c r="J206" s="102">
        <v>0.0</v>
      </c>
      <c r="K206" s="102"/>
      <c r="L206" s="102"/>
      <c r="M206" s="102"/>
      <c r="N206" s="102" t="s">
        <v>23</v>
      </c>
      <c r="O206" s="102"/>
      <c r="P206" s="102"/>
      <c r="Q206" s="102" t="s">
        <v>23</v>
      </c>
      <c r="R206" s="102">
        <v>48.0</v>
      </c>
      <c r="S206" s="102">
        <v>20.0</v>
      </c>
    </row>
    <row r="207" ht="12.75" customHeight="1">
      <c r="A207" s="102">
        <v>2006.0</v>
      </c>
      <c r="B207" s="102">
        <v>1037.0</v>
      </c>
      <c r="C207" s="102" t="s">
        <v>7046</v>
      </c>
      <c r="D207" s="102" t="s">
        <v>40</v>
      </c>
      <c r="E207" s="102">
        <v>2.0</v>
      </c>
      <c r="F207" s="102">
        <v>49.0</v>
      </c>
      <c r="G207" s="102"/>
      <c r="H207" s="102">
        <v>3950.0</v>
      </c>
      <c r="I207" s="102">
        <v>71.0</v>
      </c>
      <c r="J207" s="102">
        <v>0.0</v>
      </c>
      <c r="K207" s="102"/>
      <c r="L207" s="102"/>
      <c r="M207" s="102"/>
      <c r="N207" s="102" t="s">
        <v>23</v>
      </c>
      <c r="O207" s="102"/>
      <c r="P207" s="102"/>
      <c r="Q207" s="102" t="s">
        <v>23</v>
      </c>
      <c r="R207" s="102">
        <v>33.0</v>
      </c>
      <c r="S207" s="102">
        <v>24.0</v>
      </c>
    </row>
    <row r="208" ht="12.75" customHeight="1">
      <c r="A208" s="102">
        <v>2006.0</v>
      </c>
      <c r="B208" s="102">
        <v>1021.0</v>
      </c>
      <c r="C208" s="102" t="s">
        <v>7047</v>
      </c>
      <c r="D208" s="102" t="s">
        <v>40</v>
      </c>
      <c r="E208" s="102">
        <v>2.0</v>
      </c>
      <c r="F208" s="102">
        <v>49.0</v>
      </c>
      <c r="G208" s="102"/>
      <c r="H208" s="102">
        <v>5400.0</v>
      </c>
      <c r="I208" s="102">
        <v>78.0</v>
      </c>
      <c r="J208" s="102">
        <v>0.0</v>
      </c>
      <c r="K208" s="102"/>
      <c r="L208" s="102"/>
      <c r="M208" s="102"/>
      <c r="N208" s="102" t="s">
        <v>23</v>
      </c>
      <c r="O208" s="102"/>
      <c r="P208" s="102"/>
      <c r="Q208" s="102" t="s">
        <v>23</v>
      </c>
      <c r="R208" s="102">
        <v>33.0</v>
      </c>
      <c r="S208" s="102">
        <v>24.0</v>
      </c>
    </row>
    <row r="209" ht="12.75" customHeight="1">
      <c r="A209" s="102">
        <v>2006.0</v>
      </c>
      <c r="B209" s="102">
        <v>1034.0</v>
      </c>
      <c r="C209" s="102" t="s">
        <v>7048</v>
      </c>
      <c r="D209" s="102" t="s">
        <v>40</v>
      </c>
      <c r="E209" s="102">
        <v>2.0</v>
      </c>
      <c r="F209" s="102">
        <v>47.0</v>
      </c>
      <c r="G209" s="102"/>
      <c r="H209" s="102">
        <v>4300.0</v>
      </c>
      <c r="I209" s="102">
        <v>75.0</v>
      </c>
      <c r="J209" s="102">
        <v>0.0</v>
      </c>
      <c r="K209" s="102"/>
      <c r="L209" s="102"/>
      <c r="M209" s="102"/>
      <c r="N209" s="102" t="s">
        <v>23</v>
      </c>
      <c r="O209" s="102"/>
      <c r="P209" s="102"/>
      <c r="Q209" s="102" t="s">
        <v>23</v>
      </c>
      <c r="R209" s="102">
        <v>28.0</v>
      </c>
      <c r="S209" s="102">
        <v>79.0</v>
      </c>
    </row>
    <row r="210" ht="12.75" customHeight="1">
      <c r="A210" s="102">
        <v>2006.0</v>
      </c>
      <c r="B210" s="102">
        <v>1035.0</v>
      </c>
      <c r="C210" s="102" t="s">
        <v>7049</v>
      </c>
      <c r="D210" s="102" t="s">
        <v>40</v>
      </c>
      <c r="E210" s="102">
        <v>2.0</v>
      </c>
      <c r="F210" s="102">
        <v>50.0</v>
      </c>
      <c r="G210" s="102"/>
      <c r="H210" s="102">
        <v>6100.0</v>
      </c>
      <c r="I210" s="102">
        <v>82.0</v>
      </c>
      <c r="J210" s="102">
        <v>0.0</v>
      </c>
      <c r="K210" s="102"/>
      <c r="L210" s="102"/>
      <c r="M210" s="102"/>
      <c r="N210" s="102" t="s">
        <v>23</v>
      </c>
      <c r="O210" s="102"/>
      <c r="P210" s="102"/>
      <c r="Q210" s="102" t="s">
        <v>23</v>
      </c>
      <c r="R210" s="102">
        <v>28.0</v>
      </c>
      <c r="S210" s="102">
        <v>79.0</v>
      </c>
    </row>
    <row r="211" ht="12.75" customHeight="1">
      <c r="A211" s="102">
        <v>2006.0</v>
      </c>
      <c r="B211" s="102">
        <v>1024.0</v>
      </c>
      <c r="C211" s="102" t="s">
        <v>7050</v>
      </c>
      <c r="D211" s="102" t="s">
        <v>40</v>
      </c>
      <c r="E211" s="102">
        <v>2.0</v>
      </c>
      <c r="F211" s="102">
        <v>64.0</v>
      </c>
      <c r="G211" s="102"/>
      <c r="H211" s="102">
        <v>5800.0</v>
      </c>
      <c r="I211" s="102">
        <v>84.0</v>
      </c>
      <c r="J211" s="102">
        <v>0.0</v>
      </c>
      <c r="K211" s="102"/>
      <c r="L211" s="102"/>
      <c r="M211" s="102"/>
      <c r="N211" s="102" t="s">
        <v>23</v>
      </c>
      <c r="O211" s="102"/>
      <c r="P211" s="102"/>
      <c r="Q211" s="102" t="s">
        <v>23</v>
      </c>
      <c r="R211" s="102">
        <v>28.0</v>
      </c>
      <c r="S211" s="102">
        <v>79.0</v>
      </c>
    </row>
    <row r="212" ht="12.75" customHeight="1">
      <c r="A212" s="102">
        <v>2006.0</v>
      </c>
      <c r="B212" s="102">
        <v>1022.0</v>
      </c>
      <c r="C212" s="102" t="s">
        <v>7051</v>
      </c>
      <c r="D212" s="102" t="s">
        <v>40</v>
      </c>
      <c r="E212" s="102">
        <v>2.0</v>
      </c>
      <c r="F212" s="102">
        <v>56.0</v>
      </c>
      <c r="G212" s="102"/>
      <c r="H212" s="102">
        <v>4800.0</v>
      </c>
      <c r="I212" s="102">
        <v>73.0</v>
      </c>
      <c r="J212" s="102">
        <v>0.0</v>
      </c>
      <c r="K212" s="102"/>
      <c r="L212" s="102"/>
      <c r="M212" s="102"/>
      <c r="N212" s="102" t="s">
        <v>23</v>
      </c>
      <c r="O212" s="102"/>
      <c r="P212" s="102"/>
      <c r="Q212" s="102" t="s">
        <v>23</v>
      </c>
      <c r="R212" s="102">
        <v>48.0</v>
      </c>
      <c r="S212" s="102">
        <v>20.0</v>
      </c>
    </row>
    <row r="213" ht="12.75" customHeight="1">
      <c r="A213" s="102">
        <v>2006.0</v>
      </c>
      <c r="B213" s="102">
        <v>1023.0</v>
      </c>
      <c r="C213" s="102" t="s">
        <v>7052</v>
      </c>
      <c r="D213" s="102" t="s">
        <v>21</v>
      </c>
      <c r="E213" s="102">
        <v>2.0</v>
      </c>
      <c r="F213" s="102">
        <v>0.0</v>
      </c>
      <c r="G213" s="102" t="s">
        <v>6028</v>
      </c>
      <c r="H213" s="102">
        <v>4100.0</v>
      </c>
      <c r="I213" s="102">
        <v>74.0</v>
      </c>
      <c r="J213" s="102">
        <v>0.0</v>
      </c>
      <c r="K213" s="102"/>
      <c r="L213" s="102"/>
      <c r="M213" s="102"/>
      <c r="N213" s="102" t="s">
        <v>23</v>
      </c>
      <c r="O213" s="102"/>
      <c r="P213" s="102"/>
      <c r="Q213" s="102" t="s">
        <v>23</v>
      </c>
      <c r="R213" s="102">
        <v>33.0</v>
      </c>
      <c r="S213" s="102">
        <v>44.0</v>
      </c>
    </row>
    <row r="214" ht="12.75" customHeight="1">
      <c r="A214" s="102">
        <v>2006.0</v>
      </c>
      <c r="B214" s="102">
        <v>1025.0</v>
      </c>
      <c r="C214" s="102" t="s">
        <v>7053</v>
      </c>
      <c r="D214" s="102" t="s">
        <v>21</v>
      </c>
      <c r="E214" s="102">
        <v>2.0</v>
      </c>
      <c r="F214" s="102">
        <v>0.0</v>
      </c>
      <c r="G214" s="102" t="s">
        <v>48</v>
      </c>
      <c r="H214" s="102">
        <v>4000.0</v>
      </c>
      <c r="I214" s="102">
        <v>74.0</v>
      </c>
      <c r="J214" s="102">
        <v>0.0</v>
      </c>
      <c r="K214" s="102"/>
      <c r="L214" s="102"/>
      <c r="M214" s="102"/>
      <c r="N214" s="102" t="s">
        <v>23</v>
      </c>
      <c r="O214" s="102"/>
      <c r="P214" s="102"/>
      <c r="Q214" s="102" t="s">
        <v>23</v>
      </c>
      <c r="R214" s="102">
        <v>39.0</v>
      </c>
      <c r="S214" s="102">
        <v>2.0</v>
      </c>
    </row>
    <row r="215" ht="12.75" customHeight="1">
      <c r="A215" s="102">
        <v>2006.0</v>
      </c>
      <c r="B215" s="102">
        <v>1027.0</v>
      </c>
      <c r="C215" s="102" t="s">
        <v>7054</v>
      </c>
      <c r="D215" s="102" t="s">
        <v>21</v>
      </c>
      <c r="E215" s="102">
        <v>2.0</v>
      </c>
      <c r="F215" s="102">
        <v>0.0</v>
      </c>
      <c r="G215" s="102" t="s">
        <v>48</v>
      </c>
      <c r="H215" s="102">
        <v>6000.0</v>
      </c>
      <c r="I215" s="102">
        <v>78.0</v>
      </c>
      <c r="J215" s="102">
        <v>0.0</v>
      </c>
      <c r="K215" s="102"/>
      <c r="L215" s="102"/>
      <c r="M215" s="102"/>
      <c r="N215" s="102" t="s">
        <v>23</v>
      </c>
      <c r="O215" s="102"/>
      <c r="P215" s="102"/>
      <c r="Q215" s="102" t="s">
        <v>23</v>
      </c>
      <c r="R215" s="102">
        <v>39.0</v>
      </c>
      <c r="S215" s="102">
        <v>95.0</v>
      </c>
    </row>
    <row r="216" ht="12.75" customHeight="1">
      <c r="A216" s="102">
        <v>2006.0</v>
      </c>
      <c r="B216" s="102">
        <v>1026.0</v>
      </c>
      <c r="C216" s="102" t="s">
        <v>7055</v>
      </c>
      <c r="D216" s="102" t="s">
        <v>40</v>
      </c>
      <c r="E216" s="102">
        <v>2.0</v>
      </c>
      <c r="F216" s="102">
        <v>49.0</v>
      </c>
      <c r="G216" s="102"/>
      <c r="H216" s="102">
        <v>5000.0</v>
      </c>
      <c r="I216" s="102">
        <v>79.0</v>
      </c>
      <c r="J216" s="102">
        <v>0.0</v>
      </c>
      <c r="K216" s="102"/>
      <c r="L216" s="102"/>
      <c r="M216" s="102"/>
      <c r="N216" s="102" t="s">
        <v>23</v>
      </c>
      <c r="O216" s="102"/>
      <c r="P216" s="102"/>
      <c r="Q216" s="102" t="s">
        <v>23</v>
      </c>
      <c r="R216" s="102">
        <v>33.0</v>
      </c>
      <c r="S216" s="102">
        <v>24.0</v>
      </c>
    </row>
    <row r="217" ht="12.75" customHeight="1">
      <c r="A217" s="102">
        <v>2006.0</v>
      </c>
      <c r="B217" s="102">
        <v>1028.0</v>
      </c>
      <c r="C217" s="102" t="s">
        <v>7056</v>
      </c>
      <c r="D217" s="102" t="s">
        <v>40</v>
      </c>
      <c r="E217" s="102">
        <v>2.0</v>
      </c>
      <c r="F217" s="102">
        <v>47.0</v>
      </c>
      <c r="G217" s="102"/>
      <c r="H217" s="102">
        <v>3400.0</v>
      </c>
      <c r="I217" s="102">
        <v>70.0</v>
      </c>
      <c r="J217" s="102">
        <v>0.0</v>
      </c>
      <c r="K217" s="102"/>
      <c r="L217" s="102"/>
      <c r="M217" s="102"/>
      <c r="N217" s="102" t="s">
        <v>23</v>
      </c>
      <c r="O217" s="102"/>
      <c r="P217" s="102"/>
      <c r="Q217" s="102" t="s">
        <v>23</v>
      </c>
      <c r="R217" s="102">
        <v>33.0</v>
      </c>
      <c r="S217" s="102">
        <v>24.0</v>
      </c>
    </row>
    <row r="218" ht="12.75" customHeight="1">
      <c r="A218" s="102">
        <v>2006.0</v>
      </c>
      <c r="B218" s="102">
        <v>1029.0</v>
      </c>
      <c r="C218" s="102" t="s">
        <v>7057</v>
      </c>
      <c r="D218" s="102" t="s">
        <v>40</v>
      </c>
      <c r="E218" s="102">
        <v>2.0</v>
      </c>
      <c r="F218" s="102">
        <v>53.0</v>
      </c>
      <c r="G218" s="102"/>
      <c r="H218" s="102">
        <v>5400.0</v>
      </c>
      <c r="I218" s="102">
        <v>78.0</v>
      </c>
      <c r="J218" s="102">
        <v>0.0</v>
      </c>
      <c r="K218" s="102"/>
      <c r="L218" s="102"/>
      <c r="M218" s="102"/>
      <c r="N218" s="102" t="s">
        <v>23</v>
      </c>
      <c r="O218" s="102"/>
      <c r="P218" s="102"/>
      <c r="Q218" s="102" t="s">
        <v>23</v>
      </c>
      <c r="R218" s="102">
        <v>9.0</v>
      </c>
      <c r="S218" s="102">
        <v>59.0</v>
      </c>
    </row>
    <row r="219" ht="12.75" customHeight="1">
      <c r="A219" s="102">
        <v>2006.0</v>
      </c>
      <c r="B219" s="102">
        <v>1030.0</v>
      </c>
      <c r="C219" s="102" t="s">
        <v>7058</v>
      </c>
      <c r="D219" s="102" t="s">
        <v>21</v>
      </c>
      <c r="E219" s="102">
        <v>2.0</v>
      </c>
      <c r="F219" s="102">
        <v>0.0</v>
      </c>
      <c r="G219" s="102" t="s">
        <v>1406</v>
      </c>
      <c r="H219" s="102">
        <v>4800.0</v>
      </c>
      <c r="I219" s="102">
        <v>75.0</v>
      </c>
      <c r="J219" s="102">
        <v>0.0</v>
      </c>
      <c r="K219" s="102"/>
      <c r="L219" s="102"/>
      <c r="M219" s="102"/>
      <c r="N219" s="102" t="s">
        <v>23</v>
      </c>
      <c r="O219" s="102"/>
      <c r="P219" s="102"/>
      <c r="Q219" s="102" t="s">
        <v>23</v>
      </c>
      <c r="R219" s="102">
        <v>33.0</v>
      </c>
      <c r="S219" s="102">
        <v>55.0</v>
      </c>
    </row>
    <row r="220" ht="12.75" customHeight="1">
      <c r="A220" s="102">
        <v>2006.0</v>
      </c>
      <c r="B220" s="102">
        <v>1041.0</v>
      </c>
      <c r="C220" s="102" t="s">
        <v>7059</v>
      </c>
      <c r="D220" s="102" t="s">
        <v>21</v>
      </c>
      <c r="E220" s="102">
        <v>2.0</v>
      </c>
      <c r="F220" s="102">
        <v>0.0</v>
      </c>
      <c r="G220" s="102" t="s">
        <v>26</v>
      </c>
      <c r="H220" s="102">
        <v>3900.0</v>
      </c>
      <c r="I220" s="102">
        <v>74.0</v>
      </c>
      <c r="J220" s="102">
        <v>34.0</v>
      </c>
      <c r="K220" s="102"/>
      <c r="L220" s="102"/>
      <c r="M220" s="102"/>
      <c r="N220" s="102" t="s">
        <v>23</v>
      </c>
      <c r="O220" s="102"/>
      <c r="P220" s="102"/>
      <c r="Q220" s="102" t="s">
        <v>23</v>
      </c>
      <c r="R220" s="102">
        <v>33.0</v>
      </c>
      <c r="S220" s="102">
        <v>4.0</v>
      </c>
    </row>
    <row r="221" ht="12.75" customHeight="1">
      <c r="A221" s="102">
        <v>2006.0</v>
      </c>
      <c r="B221" s="102">
        <v>1042.0</v>
      </c>
      <c r="C221" s="102" t="s">
        <v>7060</v>
      </c>
      <c r="D221" s="102" t="s">
        <v>21</v>
      </c>
      <c r="E221" s="102">
        <v>2.0</v>
      </c>
      <c r="F221" s="102">
        <v>0.0</v>
      </c>
      <c r="G221" s="102" t="s">
        <v>36</v>
      </c>
      <c r="H221" s="102">
        <v>3000.0</v>
      </c>
      <c r="I221" s="102">
        <v>70.0</v>
      </c>
      <c r="J221" s="102">
        <v>35.0</v>
      </c>
      <c r="K221" s="102"/>
      <c r="L221" s="102"/>
      <c r="M221" s="102"/>
      <c r="N221" s="102" t="s">
        <v>23</v>
      </c>
      <c r="O221" s="102"/>
      <c r="P221" s="102"/>
      <c r="Q221" s="102" t="s">
        <v>23</v>
      </c>
      <c r="R221" s="102">
        <v>33.0</v>
      </c>
      <c r="S221" s="102">
        <v>47.0</v>
      </c>
    </row>
    <row r="222" ht="12.75" customHeight="1">
      <c r="A222" s="102">
        <v>2006.0</v>
      </c>
      <c r="B222" s="102">
        <v>1044.0</v>
      </c>
      <c r="C222" s="102" t="s">
        <v>7061</v>
      </c>
      <c r="D222" s="102" t="s">
        <v>21</v>
      </c>
      <c r="E222" s="102">
        <v>2.0</v>
      </c>
      <c r="F222" s="102">
        <v>0.0</v>
      </c>
      <c r="G222" s="102" t="s">
        <v>62</v>
      </c>
      <c r="H222" s="102">
        <v>6900.0</v>
      </c>
      <c r="I222" s="102">
        <v>83.0</v>
      </c>
      <c r="J222" s="102">
        <v>41.0</v>
      </c>
      <c r="K222" s="102"/>
      <c r="L222" s="102"/>
      <c r="M222" s="102"/>
      <c r="N222" s="102" t="s">
        <v>23</v>
      </c>
      <c r="O222" s="102"/>
      <c r="P222" s="102"/>
      <c r="Q222" s="102" t="s">
        <v>23</v>
      </c>
      <c r="R222" s="102">
        <v>33.0</v>
      </c>
      <c r="S222" s="102">
        <v>44.0</v>
      </c>
    </row>
    <row r="223" ht="12.75" customHeight="1">
      <c r="A223" s="102">
        <v>2006.0</v>
      </c>
      <c r="B223" s="102">
        <v>1043.0</v>
      </c>
      <c r="C223" s="102" t="s">
        <v>7062</v>
      </c>
      <c r="D223" s="102" t="s">
        <v>40</v>
      </c>
      <c r="E223" s="102">
        <v>2.0</v>
      </c>
      <c r="F223" s="102">
        <v>48.0</v>
      </c>
      <c r="G223" s="102"/>
      <c r="H223" s="102">
        <v>5400.0</v>
      </c>
      <c r="I223" s="102">
        <v>78.0</v>
      </c>
      <c r="J223" s="102">
        <v>39.0</v>
      </c>
      <c r="K223" s="102"/>
      <c r="L223" s="102"/>
      <c r="M223" s="102"/>
      <c r="N223" s="102" t="s">
        <v>23</v>
      </c>
      <c r="O223" s="102"/>
      <c r="P223" s="102"/>
      <c r="Q223" s="102" t="s">
        <v>23</v>
      </c>
      <c r="R223" s="102">
        <v>33.0</v>
      </c>
      <c r="S223" s="102">
        <v>24.0</v>
      </c>
    </row>
    <row r="224" ht="12.75" customHeight="1">
      <c r="A224" s="102">
        <v>2006.0</v>
      </c>
      <c r="B224" s="102">
        <v>1045.0</v>
      </c>
      <c r="C224" s="102" t="s">
        <v>7063</v>
      </c>
      <c r="D224" s="102" t="s">
        <v>21</v>
      </c>
      <c r="E224" s="102">
        <v>2.0</v>
      </c>
      <c r="F224" s="102">
        <v>0.0</v>
      </c>
      <c r="G224" s="102" t="s">
        <v>37</v>
      </c>
      <c r="H224" s="102">
        <v>4600.0</v>
      </c>
      <c r="I224" s="102">
        <v>77.0</v>
      </c>
      <c r="J224" s="102">
        <v>0.0</v>
      </c>
      <c r="K224" s="102"/>
      <c r="L224" s="102"/>
      <c r="M224" s="102"/>
      <c r="N224" s="102" t="s">
        <v>23</v>
      </c>
      <c r="O224" s="102"/>
      <c r="P224" s="102"/>
      <c r="Q224" s="102" t="s">
        <v>23</v>
      </c>
      <c r="R224" s="102">
        <v>39.0</v>
      </c>
      <c r="S224" s="102">
        <v>75.0</v>
      </c>
    </row>
    <row r="225" ht="12.75" customHeight="1">
      <c r="A225" s="102">
        <v>2006.0</v>
      </c>
      <c r="B225" s="102">
        <v>1051.0</v>
      </c>
      <c r="C225" s="102" t="s">
        <v>7064</v>
      </c>
      <c r="D225" s="102" t="s">
        <v>40</v>
      </c>
      <c r="E225" s="102">
        <v>2.0</v>
      </c>
      <c r="F225" s="102">
        <v>52.0</v>
      </c>
      <c r="G225" s="102"/>
      <c r="H225" s="102">
        <v>4500.0</v>
      </c>
      <c r="I225" s="102">
        <v>78.0</v>
      </c>
      <c r="J225" s="102">
        <v>0.0</v>
      </c>
      <c r="K225" s="102"/>
      <c r="L225" s="102"/>
      <c r="M225" s="102"/>
      <c r="N225" s="102" t="s">
        <v>23</v>
      </c>
      <c r="O225" s="102"/>
      <c r="P225" s="102"/>
      <c r="Q225" s="102" t="s">
        <v>23</v>
      </c>
      <c r="R225" s="102">
        <v>28.0</v>
      </c>
      <c r="S225" s="102">
        <v>22.0</v>
      </c>
    </row>
    <row r="226" ht="12.75" customHeight="1">
      <c r="A226" s="102">
        <v>2006.0</v>
      </c>
      <c r="B226" s="102">
        <v>1046.0</v>
      </c>
      <c r="C226" s="102" t="s">
        <v>7065</v>
      </c>
      <c r="D226" s="102" t="s">
        <v>21</v>
      </c>
      <c r="E226" s="102">
        <v>2.0</v>
      </c>
      <c r="F226" s="102">
        <v>0.0</v>
      </c>
      <c r="G226" s="102" t="s">
        <v>34</v>
      </c>
      <c r="H226" s="102">
        <v>4000.0</v>
      </c>
      <c r="I226" s="102">
        <v>75.0</v>
      </c>
      <c r="J226" s="102">
        <v>33.0</v>
      </c>
      <c r="K226" s="102"/>
      <c r="L226" s="102"/>
      <c r="M226" s="102"/>
      <c r="N226" s="102" t="s">
        <v>23</v>
      </c>
      <c r="O226" s="102"/>
      <c r="P226" s="102"/>
      <c r="Q226" s="102" t="s">
        <v>23</v>
      </c>
      <c r="R226" s="102">
        <v>39.0</v>
      </c>
      <c r="S226" s="102">
        <v>95.0</v>
      </c>
    </row>
    <row r="227" ht="12.75" customHeight="1">
      <c r="A227" s="102">
        <v>2006.0</v>
      </c>
      <c r="B227" s="102">
        <v>1053.0</v>
      </c>
      <c r="C227" s="102" t="s">
        <v>7066</v>
      </c>
      <c r="D227" s="102" t="s">
        <v>40</v>
      </c>
      <c r="E227" s="102">
        <v>2.0</v>
      </c>
      <c r="F227" s="102">
        <v>55.0</v>
      </c>
      <c r="G227" s="102"/>
      <c r="H227" s="102">
        <v>4800.0</v>
      </c>
      <c r="I227" s="102">
        <v>78.0</v>
      </c>
      <c r="J227" s="102">
        <v>0.0</v>
      </c>
      <c r="K227" s="102"/>
      <c r="L227" s="102"/>
      <c r="M227" s="102"/>
      <c r="N227" s="102" t="s">
        <v>23</v>
      </c>
      <c r="O227" s="102"/>
      <c r="P227" s="102"/>
      <c r="Q227" s="102" t="s">
        <v>23</v>
      </c>
      <c r="R227" s="102">
        <v>20.0</v>
      </c>
      <c r="S227" s="102">
        <v>69.0</v>
      </c>
    </row>
    <row r="228" ht="12.75" customHeight="1">
      <c r="A228" s="102">
        <v>2006.0</v>
      </c>
      <c r="B228" s="102">
        <v>1052.0</v>
      </c>
      <c r="C228" s="102" t="s">
        <v>7067</v>
      </c>
      <c r="D228" s="102" t="s">
        <v>40</v>
      </c>
      <c r="E228" s="102">
        <v>2.0</v>
      </c>
      <c r="F228" s="102">
        <v>49.0</v>
      </c>
      <c r="G228" s="102"/>
      <c r="H228" s="102">
        <v>4600.0</v>
      </c>
      <c r="I228" s="102">
        <v>77.0</v>
      </c>
      <c r="J228" s="102">
        <v>0.0</v>
      </c>
      <c r="K228" s="102"/>
      <c r="L228" s="102"/>
      <c r="M228" s="102"/>
      <c r="N228" s="102" t="s">
        <v>23</v>
      </c>
      <c r="O228" s="102"/>
      <c r="P228" s="102"/>
      <c r="Q228" s="102" t="s">
        <v>23</v>
      </c>
      <c r="R228" s="102">
        <v>0.0</v>
      </c>
      <c r="S228" s="102">
        <v>0.0</v>
      </c>
    </row>
    <row r="229" ht="12.75" customHeight="1">
      <c r="A229" s="102">
        <v>2006.0</v>
      </c>
      <c r="B229" s="102">
        <v>1056.0</v>
      </c>
      <c r="C229" s="102" t="s">
        <v>7068</v>
      </c>
      <c r="D229" s="102" t="s">
        <v>21</v>
      </c>
      <c r="E229" s="102">
        <v>2.0</v>
      </c>
      <c r="F229" s="102">
        <v>0.0</v>
      </c>
      <c r="G229" s="102" t="s">
        <v>7010</v>
      </c>
      <c r="H229" s="102">
        <v>4250.0</v>
      </c>
      <c r="I229" s="102">
        <v>74.0</v>
      </c>
      <c r="J229" s="102">
        <v>0.0</v>
      </c>
      <c r="K229" s="102"/>
      <c r="L229" s="102"/>
      <c r="M229" s="102"/>
      <c r="N229" s="102" t="s">
        <v>23</v>
      </c>
      <c r="O229" s="102"/>
      <c r="P229" s="102"/>
      <c r="Q229" s="102" t="s">
        <v>23</v>
      </c>
      <c r="R229" s="102">
        <v>39.0</v>
      </c>
      <c r="S229" s="102">
        <v>95.0</v>
      </c>
    </row>
    <row r="230" ht="12.75" customHeight="1">
      <c r="A230" s="102">
        <v>2006.0</v>
      </c>
      <c r="B230" s="102">
        <v>1054.0</v>
      </c>
      <c r="C230" s="102" t="s">
        <v>7069</v>
      </c>
      <c r="D230" s="102" t="s">
        <v>40</v>
      </c>
      <c r="E230" s="102">
        <v>2.0</v>
      </c>
      <c r="F230" s="102">
        <v>48.0</v>
      </c>
      <c r="G230" s="102"/>
      <c r="H230" s="102">
        <v>6000.0</v>
      </c>
      <c r="I230" s="102">
        <v>83.0</v>
      </c>
      <c r="J230" s="102">
        <v>0.0</v>
      </c>
      <c r="K230" s="102"/>
      <c r="L230" s="102"/>
      <c r="M230" s="102"/>
      <c r="N230" s="102" t="s">
        <v>23</v>
      </c>
      <c r="O230" s="102"/>
      <c r="P230" s="102"/>
      <c r="Q230" s="102" t="s">
        <v>23</v>
      </c>
      <c r="R230" s="102">
        <v>33.0</v>
      </c>
      <c r="S230" s="102">
        <v>49.0</v>
      </c>
    </row>
    <row r="231" ht="12.75" customHeight="1">
      <c r="A231" s="102">
        <v>2006.0</v>
      </c>
      <c r="B231" s="102">
        <v>1055.0</v>
      </c>
      <c r="C231" s="102" t="s">
        <v>7070</v>
      </c>
      <c r="D231" s="102" t="s">
        <v>40</v>
      </c>
      <c r="E231" s="102">
        <v>2.0</v>
      </c>
      <c r="F231" s="102">
        <v>48.0</v>
      </c>
      <c r="G231" s="102"/>
      <c r="H231" s="102">
        <v>5400.0</v>
      </c>
      <c r="I231" s="102">
        <v>80.0</v>
      </c>
      <c r="J231" s="102">
        <v>0.0</v>
      </c>
      <c r="K231" s="102"/>
      <c r="L231" s="102"/>
      <c r="M231" s="102"/>
      <c r="N231" s="102" t="s">
        <v>23</v>
      </c>
      <c r="O231" s="102"/>
      <c r="P231" s="102"/>
      <c r="Q231" s="102" t="s">
        <v>23</v>
      </c>
      <c r="R231" s="102">
        <v>33.0</v>
      </c>
      <c r="S231" s="102">
        <v>49.0</v>
      </c>
    </row>
    <row r="232" ht="12.75" customHeight="1">
      <c r="A232" s="102">
        <v>2006.0</v>
      </c>
      <c r="B232" s="102">
        <v>1057.0</v>
      </c>
      <c r="C232" s="102" t="s">
        <v>7071</v>
      </c>
      <c r="D232" s="102" t="s">
        <v>21</v>
      </c>
      <c r="E232" s="102">
        <v>2.0</v>
      </c>
      <c r="F232" s="102">
        <v>0.0</v>
      </c>
      <c r="G232" s="102" t="s">
        <v>7072</v>
      </c>
      <c r="H232" s="102">
        <v>3900.0</v>
      </c>
      <c r="I232" s="102">
        <v>71.0</v>
      </c>
      <c r="J232" s="102">
        <v>0.0</v>
      </c>
      <c r="K232" s="102"/>
      <c r="L232" s="102"/>
      <c r="M232" s="102"/>
      <c r="N232" s="102" t="s">
        <v>23</v>
      </c>
      <c r="O232" s="102"/>
      <c r="P232" s="102"/>
      <c r="Q232" s="102" t="s">
        <v>23</v>
      </c>
      <c r="R232" s="102">
        <v>39.0</v>
      </c>
      <c r="S232" s="102">
        <v>95.0</v>
      </c>
    </row>
    <row r="233" ht="12.75" customHeight="1">
      <c r="A233" s="102">
        <v>2006.0</v>
      </c>
      <c r="B233" s="102">
        <v>1048.0</v>
      </c>
      <c r="C233" s="102" t="s">
        <v>7073</v>
      </c>
      <c r="D233" s="102" t="s">
        <v>40</v>
      </c>
      <c r="E233" s="102">
        <v>2.0</v>
      </c>
      <c r="F233" s="102">
        <v>56.0</v>
      </c>
      <c r="G233" s="102"/>
      <c r="H233" s="102">
        <v>3600.0</v>
      </c>
      <c r="I233" s="102">
        <v>70.0</v>
      </c>
      <c r="J233" s="102">
        <v>0.0</v>
      </c>
      <c r="K233" s="102"/>
      <c r="L233" s="102"/>
      <c r="M233" s="102"/>
      <c r="N233" s="102" t="s">
        <v>23</v>
      </c>
      <c r="O233" s="102"/>
      <c r="P233" s="102"/>
      <c r="Q233" s="102" t="s">
        <v>23</v>
      </c>
      <c r="R233" s="102">
        <v>0.0</v>
      </c>
      <c r="S233" s="102">
        <v>0.0</v>
      </c>
    </row>
    <row r="234" ht="12.75" customHeight="1">
      <c r="A234" s="102">
        <v>2006.0</v>
      </c>
      <c r="B234" s="102">
        <v>1058.0</v>
      </c>
      <c r="C234" s="102" t="s">
        <v>7074</v>
      </c>
      <c r="D234" s="102" t="s">
        <v>40</v>
      </c>
      <c r="E234" s="102">
        <v>2.0</v>
      </c>
      <c r="F234" s="102">
        <v>102.0</v>
      </c>
      <c r="G234" s="102"/>
      <c r="H234" s="102">
        <v>5500.0</v>
      </c>
      <c r="I234" s="102">
        <v>76.0</v>
      </c>
      <c r="J234" s="102">
        <v>0.0</v>
      </c>
      <c r="K234" s="102"/>
      <c r="L234" s="102"/>
      <c r="M234" s="102"/>
      <c r="N234" s="102" t="s">
        <v>23</v>
      </c>
      <c r="O234" s="102"/>
      <c r="P234" s="102"/>
      <c r="Q234" s="102" t="s">
        <v>23</v>
      </c>
      <c r="R234" s="102">
        <v>39.0</v>
      </c>
      <c r="S234" s="102">
        <v>23.0</v>
      </c>
    </row>
    <row r="235" ht="12.75" customHeight="1">
      <c r="A235" s="102">
        <v>2006.0</v>
      </c>
      <c r="B235" s="102">
        <v>1059.0</v>
      </c>
      <c r="C235" s="102" t="s">
        <v>7075</v>
      </c>
      <c r="D235" s="102" t="s">
        <v>21</v>
      </c>
      <c r="E235" s="102">
        <v>2.0</v>
      </c>
      <c r="F235" s="102">
        <v>0.0</v>
      </c>
      <c r="G235" s="102" t="s">
        <v>7076</v>
      </c>
      <c r="H235" s="102">
        <v>4000.0</v>
      </c>
      <c r="I235" s="102">
        <v>72.0</v>
      </c>
      <c r="J235" s="102">
        <v>0.0</v>
      </c>
      <c r="K235" s="102"/>
      <c r="L235" s="102"/>
      <c r="M235" s="102"/>
      <c r="N235" s="102" t="s">
        <v>23</v>
      </c>
      <c r="O235" s="102"/>
      <c r="P235" s="102"/>
      <c r="Q235" s="102" t="s">
        <v>23</v>
      </c>
      <c r="R235" s="102">
        <v>33.0</v>
      </c>
      <c r="S235" s="102">
        <v>44.0</v>
      </c>
    </row>
    <row r="236" ht="12.75" customHeight="1">
      <c r="A236" s="102">
        <v>2006.0</v>
      </c>
      <c r="B236" s="102">
        <v>1049.0</v>
      </c>
      <c r="C236" s="102" t="s">
        <v>7077</v>
      </c>
      <c r="D236" s="102" t="s">
        <v>40</v>
      </c>
      <c r="E236" s="102">
        <v>2.0</v>
      </c>
      <c r="F236" s="102">
        <v>55.0</v>
      </c>
      <c r="G236" s="102"/>
      <c r="H236" s="102">
        <v>6700.0</v>
      </c>
      <c r="I236" s="102">
        <v>86.0</v>
      </c>
      <c r="J236" s="102">
        <v>0.0</v>
      </c>
      <c r="K236" s="102"/>
      <c r="L236" s="102"/>
      <c r="M236" s="102"/>
      <c r="N236" s="102" t="s">
        <v>23</v>
      </c>
      <c r="O236" s="102"/>
      <c r="P236" s="102"/>
      <c r="Q236" s="102" t="s">
        <v>23</v>
      </c>
      <c r="R236" s="102">
        <v>28.0</v>
      </c>
      <c r="S236" s="102">
        <v>79.0</v>
      </c>
    </row>
    <row r="237" ht="12.75" customHeight="1">
      <c r="A237" s="102">
        <v>2006.0</v>
      </c>
      <c r="B237" s="102">
        <v>1050.0</v>
      </c>
      <c r="C237" s="102" t="s">
        <v>7078</v>
      </c>
      <c r="D237" s="102" t="s">
        <v>40</v>
      </c>
      <c r="E237" s="102">
        <v>2.0</v>
      </c>
      <c r="F237" s="102">
        <v>55.0</v>
      </c>
      <c r="G237" s="102"/>
      <c r="H237" s="102">
        <v>4900.0</v>
      </c>
      <c r="I237" s="102">
        <v>80.0</v>
      </c>
      <c r="J237" s="102">
        <v>0.0</v>
      </c>
      <c r="K237" s="102"/>
      <c r="L237" s="102"/>
      <c r="M237" s="102"/>
      <c r="N237" s="102" t="s">
        <v>23</v>
      </c>
      <c r="O237" s="102"/>
      <c r="P237" s="102"/>
      <c r="Q237" s="102" t="s">
        <v>23</v>
      </c>
      <c r="R237" s="102">
        <v>28.0</v>
      </c>
      <c r="S237" s="102">
        <v>79.0</v>
      </c>
    </row>
    <row r="238" ht="12.75" customHeight="1">
      <c r="A238" s="102">
        <v>2006.0</v>
      </c>
      <c r="B238" s="102">
        <v>304.0</v>
      </c>
      <c r="C238" s="102" t="s">
        <v>7079</v>
      </c>
      <c r="D238" s="102" t="s">
        <v>40</v>
      </c>
      <c r="E238" s="102">
        <v>2.0</v>
      </c>
      <c r="F238" s="102">
        <v>49.0</v>
      </c>
      <c r="G238" s="102"/>
      <c r="H238" s="102">
        <v>4200.0</v>
      </c>
      <c r="I238" s="102">
        <v>76.0</v>
      </c>
      <c r="J238" s="102">
        <v>0.0</v>
      </c>
      <c r="K238" s="102"/>
      <c r="L238" s="102"/>
      <c r="M238" s="102"/>
      <c r="N238" s="102" t="s">
        <v>23</v>
      </c>
      <c r="O238" s="102"/>
      <c r="P238" s="102"/>
      <c r="Q238" s="102" t="s">
        <v>23</v>
      </c>
      <c r="R238" s="102">
        <v>33.0</v>
      </c>
      <c r="S238" s="102">
        <v>44.0</v>
      </c>
    </row>
    <row r="239" ht="12.75" customHeight="1">
      <c r="A239" s="102">
        <v>2006.0</v>
      </c>
      <c r="B239" s="102">
        <v>791.0</v>
      </c>
      <c r="C239" s="102" t="s">
        <v>7080</v>
      </c>
      <c r="D239" s="102" t="s">
        <v>21</v>
      </c>
      <c r="E239" s="102">
        <v>2.0</v>
      </c>
      <c r="F239" s="102">
        <v>0.0</v>
      </c>
      <c r="G239" s="102" t="s">
        <v>26</v>
      </c>
      <c r="H239" s="102">
        <v>1600.0</v>
      </c>
      <c r="I239" s="102">
        <v>55.0</v>
      </c>
      <c r="J239" s="102">
        <v>0.0</v>
      </c>
      <c r="K239" s="102"/>
      <c r="L239" s="102"/>
      <c r="M239" s="102"/>
      <c r="N239" s="102" t="s">
        <v>23</v>
      </c>
      <c r="O239" s="102"/>
      <c r="P239" s="102"/>
      <c r="Q239" s="102" t="s">
        <v>23</v>
      </c>
      <c r="R239" s="102">
        <v>39.0</v>
      </c>
      <c r="S239" s="102">
        <v>75.0</v>
      </c>
    </row>
    <row r="240" ht="12.75" customHeight="1">
      <c r="A240" s="102">
        <v>2006.0</v>
      </c>
      <c r="B240" s="102">
        <v>301.0</v>
      </c>
      <c r="C240" s="102" t="s">
        <v>7081</v>
      </c>
      <c r="D240" s="102" t="s">
        <v>21</v>
      </c>
      <c r="E240" s="102">
        <v>2.0</v>
      </c>
      <c r="F240" s="102">
        <v>0.0</v>
      </c>
      <c r="G240" s="102" t="s">
        <v>26</v>
      </c>
      <c r="H240" s="102">
        <v>5500.0</v>
      </c>
      <c r="I240" s="102">
        <v>80.0</v>
      </c>
      <c r="J240" s="102">
        <v>40.0</v>
      </c>
      <c r="K240" s="102"/>
      <c r="L240" s="102"/>
      <c r="M240" s="102"/>
      <c r="N240" s="102" t="s">
        <v>23</v>
      </c>
      <c r="O240" s="102"/>
      <c r="P240" s="102"/>
      <c r="Q240" s="102" t="s">
        <v>23</v>
      </c>
      <c r="R240" s="102">
        <v>33.0</v>
      </c>
      <c r="S240" s="102">
        <v>56.0</v>
      </c>
    </row>
    <row r="241" ht="12.75" customHeight="1">
      <c r="A241" s="102">
        <v>2006.0</v>
      </c>
      <c r="B241" s="102">
        <v>305.0</v>
      </c>
      <c r="C241" s="102" t="s">
        <v>7082</v>
      </c>
      <c r="D241" s="102" t="s">
        <v>40</v>
      </c>
      <c r="E241" s="102">
        <v>2.0</v>
      </c>
      <c r="F241" s="102">
        <v>49.0</v>
      </c>
      <c r="G241" s="102"/>
      <c r="H241" s="102">
        <v>6000.0</v>
      </c>
      <c r="I241" s="102">
        <v>84.0</v>
      </c>
      <c r="J241" s="102">
        <v>42.0</v>
      </c>
      <c r="K241" s="102"/>
      <c r="L241" s="102"/>
      <c r="M241" s="102"/>
      <c r="N241" s="102" t="s">
        <v>23</v>
      </c>
      <c r="O241" s="102"/>
      <c r="P241" s="102"/>
      <c r="Q241" s="102" t="s">
        <v>23</v>
      </c>
      <c r="R241" s="102">
        <v>33.0</v>
      </c>
      <c r="S241" s="102">
        <v>44.0</v>
      </c>
    </row>
    <row r="242" ht="12.75" customHeight="1">
      <c r="A242" s="102">
        <v>2006.0</v>
      </c>
      <c r="B242" s="102">
        <v>302.0</v>
      </c>
      <c r="C242" s="102" t="s">
        <v>7083</v>
      </c>
      <c r="D242" s="102" t="s">
        <v>40</v>
      </c>
      <c r="E242" s="102">
        <v>2.0</v>
      </c>
      <c r="F242" s="102">
        <v>47.0</v>
      </c>
      <c r="G242" s="102"/>
      <c r="H242" s="102">
        <v>4600.0</v>
      </c>
      <c r="I242" s="102">
        <v>75.0</v>
      </c>
      <c r="J242" s="102">
        <v>0.0</v>
      </c>
      <c r="K242" s="102"/>
      <c r="L242" s="102"/>
      <c r="M242" s="102"/>
      <c r="N242" s="102" t="s">
        <v>23</v>
      </c>
      <c r="O242" s="102"/>
      <c r="P242" s="102"/>
      <c r="Q242" s="102" t="s">
        <v>23</v>
      </c>
      <c r="R242" s="102">
        <v>33.0</v>
      </c>
      <c r="S242" s="102">
        <v>31.0</v>
      </c>
    </row>
    <row r="243" ht="12.75" customHeight="1">
      <c r="A243" s="102">
        <v>2006.0</v>
      </c>
      <c r="B243" s="102">
        <v>308.0</v>
      </c>
      <c r="C243" s="102" t="s">
        <v>7083</v>
      </c>
      <c r="D243" s="102" t="s">
        <v>40</v>
      </c>
      <c r="E243" s="102">
        <v>2.0</v>
      </c>
      <c r="F243" s="102">
        <v>55.0</v>
      </c>
      <c r="G243" s="102"/>
      <c r="H243" s="102">
        <v>5100.0</v>
      </c>
      <c r="I243" s="102">
        <v>80.0</v>
      </c>
      <c r="J243" s="102">
        <v>40.0</v>
      </c>
      <c r="K243" s="102"/>
      <c r="L243" s="102"/>
      <c r="M243" s="102"/>
      <c r="N243" s="102" t="s">
        <v>23</v>
      </c>
      <c r="O243" s="102"/>
      <c r="P243" s="102"/>
      <c r="Q243" s="102" t="s">
        <v>23</v>
      </c>
      <c r="R243" s="102">
        <v>48.0</v>
      </c>
      <c r="S243" s="102">
        <v>84.0</v>
      </c>
    </row>
    <row r="244" ht="12.75" customHeight="1">
      <c r="A244" s="102">
        <v>2006.0</v>
      </c>
      <c r="B244" s="102">
        <v>306.0</v>
      </c>
      <c r="C244" s="102" t="s">
        <v>7084</v>
      </c>
      <c r="D244" s="102" t="s">
        <v>40</v>
      </c>
      <c r="E244" s="102">
        <v>2.0</v>
      </c>
      <c r="F244" s="102">
        <v>49.0</v>
      </c>
      <c r="G244" s="102"/>
      <c r="H244" s="102">
        <v>5500.0</v>
      </c>
      <c r="I244" s="102">
        <v>80.0</v>
      </c>
      <c r="J244" s="102">
        <v>40.0</v>
      </c>
      <c r="K244" s="102"/>
      <c r="L244" s="102"/>
      <c r="M244" s="102"/>
      <c r="N244" s="102" t="s">
        <v>23</v>
      </c>
      <c r="O244" s="102"/>
      <c r="P244" s="102"/>
      <c r="Q244" s="102" t="s">
        <v>23</v>
      </c>
      <c r="R244" s="102">
        <v>33.0</v>
      </c>
      <c r="S244" s="102">
        <v>44.0</v>
      </c>
    </row>
    <row r="245" ht="12.75" customHeight="1">
      <c r="A245" s="102">
        <v>2006.0</v>
      </c>
      <c r="B245" s="102">
        <v>303.0</v>
      </c>
      <c r="C245" s="102" t="s">
        <v>7085</v>
      </c>
      <c r="D245" s="102" t="s">
        <v>21</v>
      </c>
      <c r="E245" s="102">
        <v>2.0</v>
      </c>
      <c r="F245" s="102">
        <v>0.0</v>
      </c>
      <c r="G245" s="102" t="s">
        <v>59</v>
      </c>
      <c r="H245" s="102">
        <v>1600.0</v>
      </c>
      <c r="I245" s="102">
        <v>54.0</v>
      </c>
      <c r="J245" s="102">
        <v>0.0</v>
      </c>
      <c r="K245" s="102"/>
      <c r="L245" s="102"/>
      <c r="M245" s="102"/>
      <c r="N245" s="102" t="s">
        <v>23</v>
      </c>
      <c r="O245" s="102"/>
      <c r="P245" s="102"/>
      <c r="Q245" s="102" t="s">
        <v>23</v>
      </c>
      <c r="R245" s="102">
        <v>39.0</v>
      </c>
      <c r="S245" s="102">
        <v>57.0</v>
      </c>
    </row>
    <row r="246" ht="12.75" customHeight="1">
      <c r="A246" s="102">
        <v>2006.0</v>
      </c>
      <c r="B246" s="102">
        <v>307.0</v>
      </c>
      <c r="C246" s="102" t="s">
        <v>7086</v>
      </c>
      <c r="D246" s="102" t="s">
        <v>40</v>
      </c>
      <c r="E246" s="102">
        <v>2.0</v>
      </c>
      <c r="F246" s="102">
        <v>52.0</v>
      </c>
      <c r="G246" s="102"/>
      <c r="H246" s="102">
        <v>4700.0</v>
      </c>
      <c r="I246" s="102">
        <v>77.0</v>
      </c>
      <c r="J246" s="102">
        <v>0.0</v>
      </c>
      <c r="K246" s="102"/>
      <c r="L246" s="102"/>
      <c r="M246" s="102"/>
      <c r="N246" s="102" t="s">
        <v>23</v>
      </c>
      <c r="O246" s="102"/>
      <c r="P246" s="102"/>
      <c r="Q246" s="102" t="s">
        <v>23</v>
      </c>
      <c r="R246" s="102">
        <v>28.0</v>
      </c>
      <c r="S246" s="102">
        <v>79.0</v>
      </c>
    </row>
    <row r="247" ht="12.75" customHeight="1">
      <c r="A247" s="102">
        <v>2006.0</v>
      </c>
      <c r="B247" s="102">
        <v>309.0</v>
      </c>
      <c r="C247" s="102" t="s">
        <v>7087</v>
      </c>
      <c r="D247" s="102" t="s">
        <v>21</v>
      </c>
      <c r="E247" s="102">
        <v>2.0</v>
      </c>
      <c r="F247" s="102">
        <v>0.0</v>
      </c>
      <c r="G247" s="102" t="s">
        <v>1406</v>
      </c>
      <c r="H247" s="102">
        <v>5000.0</v>
      </c>
      <c r="I247" s="102">
        <v>79.0</v>
      </c>
      <c r="J247" s="102">
        <v>0.0</v>
      </c>
      <c r="K247" s="102"/>
      <c r="L247" s="102"/>
      <c r="M247" s="102"/>
      <c r="N247" s="102" t="s">
        <v>23</v>
      </c>
      <c r="O247" s="102"/>
      <c r="P247" s="102"/>
      <c r="Q247" s="102" t="s">
        <v>23</v>
      </c>
      <c r="R247" s="102">
        <v>39.0</v>
      </c>
      <c r="S247" s="102">
        <v>95.0</v>
      </c>
    </row>
    <row r="248" ht="12.75" customHeight="1">
      <c r="A248" s="102">
        <v>2006.0</v>
      </c>
      <c r="B248" s="102">
        <v>311.0</v>
      </c>
      <c r="C248" s="102" t="s">
        <v>7088</v>
      </c>
      <c r="D248" s="102" t="s">
        <v>40</v>
      </c>
      <c r="E248" s="102">
        <v>2.0</v>
      </c>
      <c r="F248" s="102">
        <v>64.0</v>
      </c>
      <c r="G248" s="102"/>
      <c r="H248" s="102">
        <v>3400.0</v>
      </c>
      <c r="I248" s="102">
        <v>70.0</v>
      </c>
      <c r="J248" s="102">
        <v>0.0</v>
      </c>
      <c r="K248" s="102"/>
      <c r="L248" s="102"/>
      <c r="M248" s="102"/>
      <c r="N248" s="102" t="s">
        <v>23</v>
      </c>
      <c r="O248" s="102"/>
      <c r="P248" s="102"/>
      <c r="Q248" s="102" t="s">
        <v>23</v>
      </c>
      <c r="R248" s="102">
        <v>48.0</v>
      </c>
      <c r="S248" s="102">
        <v>38.0</v>
      </c>
    </row>
    <row r="249" ht="12.75" customHeight="1">
      <c r="A249" s="102">
        <v>2006.0</v>
      </c>
      <c r="B249" s="102">
        <v>310.0</v>
      </c>
      <c r="C249" s="102" t="s">
        <v>7089</v>
      </c>
      <c r="D249" s="102" t="s">
        <v>21</v>
      </c>
      <c r="E249" s="102">
        <v>2.0</v>
      </c>
      <c r="F249" s="102">
        <v>0.0</v>
      </c>
      <c r="G249" s="102" t="s">
        <v>34</v>
      </c>
      <c r="H249" s="102">
        <v>3400.0</v>
      </c>
      <c r="I249" s="102">
        <v>70.0</v>
      </c>
      <c r="J249" s="102">
        <v>0.0</v>
      </c>
      <c r="K249" s="102"/>
      <c r="L249" s="102"/>
      <c r="M249" s="102"/>
      <c r="N249" s="102" t="s">
        <v>23</v>
      </c>
      <c r="O249" s="102"/>
      <c r="P249" s="102"/>
      <c r="Q249" s="102" t="s">
        <v>23</v>
      </c>
      <c r="R249" s="102">
        <v>33.0</v>
      </c>
      <c r="S249" s="102">
        <v>55.0</v>
      </c>
    </row>
    <row r="250" ht="12.75" customHeight="1">
      <c r="A250" s="102">
        <v>2006.0</v>
      </c>
      <c r="B250" s="102">
        <v>312.0</v>
      </c>
      <c r="C250" s="102" t="s">
        <v>7090</v>
      </c>
      <c r="D250" s="102" t="s">
        <v>40</v>
      </c>
      <c r="E250" s="102">
        <v>2.0</v>
      </c>
      <c r="F250" s="102">
        <v>49.0</v>
      </c>
      <c r="G250" s="102"/>
      <c r="H250" s="102">
        <v>4600.0</v>
      </c>
      <c r="I250" s="102">
        <v>74.0</v>
      </c>
      <c r="J250" s="102">
        <v>0.0</v>
      </c>
      <c r="K250" s="102"/>
      <c r="L250" s="102"/>
      <c r="M250" s="102"/>
      <c r="N250" s="102" t="s">
        <v>23</v>
      </c>
      <c r="O250" s="102"/>
      <c r="P250" s="102"/>
      <c r="Q250" s="102" t="s">
        <v>23</v>
      </c>
      <c r="R250" s="102">
        <v>33.0</v>
      </c>
      <c r="S250" s="102">
        <v>45.0</v>
      </c>
    </row>
    <row r="251" ht="12.75" customHeight="1">
      <c r="A251" s="102">
        <v>2006.0</v>
      </c>
      <c r="B251" s="102">
        <v>313.0</v>
      </c>
      <c r="C251" s="102" t="s">
        <v>7090</v>
      </c>
      <c r="D251" s="102" t="s">
        <v>21</v>
      </c>
      <c r="E251" s="102">
        <v>2.0</v>
      </c>
      <c r="F251" s="102">
        <v>0.0</v>
      </c>
      <c r="G251" s="102" t="s">
        <v>4234</v>
      </c>
      <c r="H251" s="102">
        <v>4700.0</v>
      </c>
      <c r="I251" s="102">
        <v>75.0</v>
      </c>
      <c r="J251" s="102">
        <v>0.0</v>
      </c>
      <c r="K251" s="102"/>
      <c r="L251" s="102"/>
      <c r="M251" s="102"/>
      <c r="N251" s="102" t="s">
        <v>23</v>
      </c>
      <c r="O251" s="102"/>
      <c r="P251" s="102"/>
      <c r="Q251" s="102" t="s">
        <v>23</v>
      </c>
      <c r="R251" s="102">
        <v>39.0</v>
      </c>
      <c r="S251" s="102">
        <v>95.0</v>
      </c>
    </row>
    <row r="252" ht="12.75" customHeight="1">
      <c r="A252" s="102">
        <v>2006.0</v>
      </c>
      <c r="B252" s="102">
        <v>314.0</v>
      </c>
      <c r="C252" s="102" t="s">
        <v>7091</v>
      </c>
      <c r="D252" s="102" t="s">
        <v>40</v>
      </c>
      <c r="E252" s="102">
        <v>2.0</v>
      </c>
      <c r="F252" s="102">
        <v>54.0</v>
      </c>
      <c r="G252" s="102"/>
      <c r="H252" s="102">
        <v>4500.0</v>
      </c>
      <c r="I252" s="102">
        <v>73.0</v>
      </c>
      <c r="J252" s="102">
        <v>0.0</v>
      </c>
      <c r="K252" s="102"/>
      <c r="L252" s="102"/>
      <c r="M252" s="102"/>
      <c r="N252" s="102" t="s">
        <v>23</v>
      </c>
      <c r="O252" s="102"/>
      <c r="P252" s="102"/>
      <c r="Q252" s="102" t="s">
        <v>23</v>
      </c>
      <c r="R252" s="102">
        <v>33.0</v>
      </c>
      <c r="S252" s="102">
        <v>31.0</v>
      </c>
    </row>
    <row r="253" ht="12.75" customHeight="1">
      <c r="A253" s="102">
        <v>2006.0</v>
      </c>
      <c r="B253" s="102">
        <v>315.0</v>
      </c>
      <c r="C253" s="102" t="s">
        <v>7092</v>
      </c>
      <c r="D253" s="102" t="s">
        <v>40</v>
      </c>
      <c r="E253" s="102">
        <v>2.0</v>
      </c>
      <c r="F253" s="102">
        <v>64.0</v>
      </c>
      <c r="G253" s="102"/>
      <c r="H253" s="102">
        <v>4000.0</v>
      </c>
      <c r="I253" s="102">
        <v>74.0</v>
      </c>
      <c r="J253" s="102">
        <v>0.0</v>
      </c>
      <c r="K253" s="102"/>
      <c r="L253" s="102"/>
      <c r="M253" s="102"/>
      <c r="N253" s="102" t="s">
        <v>23</v>
      </c>
      <c r="O253" s="102"/>
      <c r="P253" s="102"/>
      <c r="Q253" s="102" t="s">
        <v>23</v>
      </c>
      <c r="R253" s="102">
        <v>33.0</v>
      </c>
      <c r="S253" s="102">
        <v>44.0</v>
      </c>
    </row>
    <row r="254" ht="12.75" customHeight="1">
      <c r="A254" s="102">
        <v>2006.0</v>
      </c>
      <c r="B254" s="102">
        <v>316.0</v>
      </c>
      <c r="C254" s="102" t="s">
        <v>7093</v>
      </c>
      <c r="D254" s="102" t="s">
        <v>40</v>
      </c>
      <c r="E254" s="102">
        <v>2.0</v>
      </c>
      <c r="F254" s="102">
        <v>49.0</v>
      </c>
      <c r="G254" s="102"/>
      <c r="H254" s="102">
        <v>4700.0</v>
      </c>
      <c r="I254" s="102">
        <v>74.0</v>
      </c>
      <c r="J254" s="102">
        <v>0.0</v>
      </c>
      <c r="K254" s="102"/>
      <c r="L254" s="102"/>
      <c r="M254" s="102"/>
      <c r="N254" s="102" t="s">
        <v>23</v>
      </c>
      <c r="O254" s="102"/>
      <c r="P254" s="102"/>
      <c r="Q254" s="102" t="s">
        <v>23</v>
      </c>
      <c r="R254" s="102">
        <v>33.0</v>
      </c>
      <c r="S254" s="102">
        <v>45.0</v>
      </c>
    </row>
    <row r="255" ht="12.75" customHeight="1">
      <c r="A255" s="102">
        <v>2006.0</v>
      </c>
      <c r="B255" s="102">
        <v>317.0</v>
      </c>
      <c r="C255" s="102" t="s">
        <v>7094</v>
      </c>
      <c r="D255" s="102" t="s">
        <v>21</v>
      </c>
      <c r="E255" s="102">
        <v>2.0</v>
      </c>
      <c r="F255" s="102">
        <v>0.0</v>
      </c>
      <c r="G255" s="102" t="s">
        <v>26</v>
      </c>
      <c r="H255" s="102">
        <v>4100.0</v>
      </c>
      <c r="I255" s="102">
        <v>73.0</v>
      </c>
      <c r="J255" s="102">
        <v>0.0</v>
      </c>
      <c r="K255" s="102"/>
      <c r="L255" s="102"/>
      <c r="M255" s="102"/>
      <c r="N255" s="102" t="s">
        <v>23</v>
      </c>
      <c r="O255" s="102"/>
      <c r="P255" s="102"/>
      <c r="Q255" s="102" t="s">
        <v>23</v>
      </c>
      <c r="R255" s="102">
        <v>39.0</v>
      </c>
      <c r="S255" s="102">
        <v>95.0</v>
      </c>
    </row>
    <row r="256" ht="12.75" customHeight="1">
      <c r="A256" s="102">
        <v>2006.0</v>
      </c>
      <c r="B256" s="102">
        <v>318.0</v>
      </c>
      <c r="C256" s="102" t="s">
        <v>7095</v>
      </c>
      <c r="D256" s="102" t="s">
        <v>21</v>
      </c>
      <c r="E256" s="102">
        <v>2.0</v>
      </c>
      <c r="F256" s="102">
        <v>0.0</v>
      </c>
      <c r="G256" s="102" t="s">
        <v>7096</v>
      </c>
      <c r="H256" s="102">
        <v>3100.0</v>
      </c>
      <c r="I256" s="102">
        <v>70.0</v>
      </c>
      <c r="J256" s="102">
        <v>34.0</v>
      </c>
      <c r="K256" s="102"/>
      <c r="L256" s="102"/>
      <c r="M256" s="102"/>
      <c r="N256" s="102" t="s">
        <v>23</v>
      </c>
      <c r="O256" s="102"/>
      <c r="P256" s="102"/>
      <c r="Q256" s="102" t="s">
        <v>23</v>
      </c>
      <c r="R256" s="102">
        <v>9.0</v>
      </c>
      <c r="S256" s="102">
        <v>64.0</v>
      </c>
    </row>
    <row r="257" ht="12.75" customHeight="1">
      <c r="A257" s="102">
        <v>2006.0</v>
      </c>
      <c r="B257" s="102">
        <v>320.0</v>
      </c>
      <c r="C257" s="102" t="s">
        <v>7095</v>
      </c>
      <c r="D257" s="102" t="s">
        <v>21</v>
      </c>
      <c r="E257" s="102">
        <v>2.0</v>
      </c>
      <c r="F257" s="102">
        <v>0.0</v>
      </c>
      <c r="G257" s="102" t="s">
        <v>3633</v>
      </c>
      <c r="H257" s="102">
        <v>4000.0</v>
      </c>
      <c r="I257" s="102">
        <v>73.0</v>
      </c>
      <c r="J257" s="102">
        <v>36.0</v>
      </c>
      <c r="K257" s="102"/>
      <c r="L257" s="102"/>
      <c r="M257" s="102"/>
      <c r="N257" s="102" t="s">
        <v>23</v>
      </c>
      <c r="O257" s="102"/>
      <c r="P257" s="102"/>
      <c r="Q257" s="102" t="s">
        <v>23</v>
      </c>
      <c r="R257" s="102">
        <v>28.0</v>
      </c>
      <c r="S257" s="102">
        <v>79.0</v>
      </c>
    </row>
    <row r="258" ht="12.75" customHeight="1">
      <c r="A258" s="102">
        <v>2006.0</v>
      </c>
      <c r="B258" s="102">
        <v>319.0</v>
      </c>
      <c r="C258" s="102" t="s">
        <v>7097</v>
      </c>
      <c r="D258" s="102" t="s">
        <v>21</v>
      </c>
      <c r="E258" s="102">
        <v>2.0</v>
      </c>
      <c r="F258" s="102">
        <v>0.0</v>
      </c>
      <c r="G258" s="102" t="s">
        <v>7096</v>
      </c>
      <c r="H258" s="102">
        <v>4600.0</v>
      </c>
      <c r="I258" s="102">
        <v>75.0</v>
      </c>
      <c r="J258" s="102">
        <v>38.0</v>
      </c>
      <c r="K258" s="102"/>
      <c r="L258" s="102"/>
      <c r="M258" s="102"/>
      <c r="N258" s="102" t="s">
        <v>23</v>
      </c>
      <c r="O258" s="102"/>
      <c r="P258" s="102"/>
      <c r="Q258" s="102" t="s">
        <v>23</v>
      </c>
      <c r="R258" s="102">
        <v>0.0</v>
      </c>
      <c r="S258" s="102">
        <v>0.0</v>
      </c>
    </row>
    <row r="259" ht="12.75" customHeight="1">
      <c r="A259" s="102">
        <v>2006.0</v>
      </c>
      <c r="B259" s="102">
        <v>1061.0</v>
      </c>
      <c r="C259" s="102" t="s">
        <v>7098</v>
      </c>
      <c r="D259" s="102" t="s">
        <v>40</v>
      </c>
      <c r="E259" s="102">
        <v>2.0</v>
      </c>
      <c r="F259" s="102">
        <v>52.0</v>
      </c>
      <c r="G259" s="102"/>
      <c r="H259" s="102">
        <v>3850.0</v>
      </c>
      <c r="I259" s="102">
        <v>73.0</v>
      </c>
      <c r="J259" s="102">
        <v>0.0</v>
      </c>
      <c r="K259" s="102"/>
      <c r="L259" s="102"/>
      <c r="M259" s="102"/>
      <c r="N259" s="102" t="s">
        <v>23</v>
      </c>
      <c r="O259" s="102"/>
      <c r="P259" s="102"/>
      <c r="Q259" s="102" t="s">
        <v>23</v>
      </c>
      <c r="R259" s="102">
        <v>48.0</v>
      </c>
      <c r="S259" s="102">
        <v>20.0</v>
      </c>
    </row>
    <row r="260" ht="12.75" customHeight="1">
      <c r="A260" s="102">
        <v>2006.0</v>
      </c>
      <c r="B260" s="102">
        <v>1068.0</v>
      </c>
      <c r="C260" s="102" t="s">
        <v>7099</v>
      </c>
      <c r="D260" s="102" t="s">
        <v>40</v>
      </c>
      <c r="E260" s="102">
        <v>2.0</v>
      </c>
      <c r="F260" s="102">
        <v>52.0</v>
      </c>
      <c r="G260" s="102"/>
      <c r="H260" s="102">
        <v>4150.0</v>
      </c>
      <c r="I260" s="102">
        <v>74.0</v>
      </c>
      <c r="J260" s="102">
        <v>0.0</v>
      </c>
      <c r="K260" s="102"/>
      <c r="L260" s="102"/>
      <c r="M260" s="102"/>
      <c r="N260" s="102" t="s">
        <v>23</v>
      </c>
      <c r="O260" s="102"/>
      <c r="P260" s="102"/>
      <c r="Q260" s="102" t="s">
        <v>23</v>
      </c>
      <c r="R260" s="102">
        <v>48.0</v>
      </c>
      <c r="S260" s="102">
        <v>20.0</v>
      </c>
    </row>
    <row r="261" ht="12.75" customHeight="1">
      <c r="A261" s="102">
        <v>2006.0</v>
      </c>
      <c r="B261" s="102">
        <v>1062.0</v>
      </c>
      <c r="C261" s="102" t="s">
        <v>7100</v>
      </c>
      <c r="D261" s="102" t="s">
        <v>40</v>
      </c>
      <c r="E261" s="102">
        <v>2.0</v>
      </c>
      <c r="F261" s="102">
        <v>47.0</v>
      </c>
      <c r="G261" s="102"/>
      <c r="H261" s="102">
        <v>4500.0</v>
      </c>
      <c r="I261" s="102">
        <v>80.0</v>
      </c>
      <c r="J261" s="102">
        <v>0.0</v>
      </c>
      <c r="K261" s="102"/>
      <c r="L261" s="102"/>
      <c r="M261" s="102" t="s">
        <v>816</v>
      </c>
      <c r="N261" s="102" t="s">
        <v>23</v>
      </c>
      <c r="O261" s="102"/>
      <c r="P261" s="102"/>
      <c r="Q261" s="102" t="s">
        <v>23</v>
      </c>
      <c r="R261" s="102">
        <v>0.0</v>
      </c>
      <c r="S261" s="102">
        <v>0.0</v>
      </c>
    </row>
    <row r="262" ht="12.75" customHeight="1">
      <c r="A262" s="102">
        <v>2006.0</v>
      </c>
      <c r="B262" s="102">
        <v>1039.0</v>
      </c>
      <c r="C262" s="102" t="s">
        <v>7101</v>
      </c>
      <c r="D262" s="102" t="s">
        <v>21</v>
      </c>
      <c r="E262" s="102">
        <v>2.0</v>
      </c>
      <c r="F262" s="102">
        <v>0.0</v>
      </c>
      <c r="G262" s="102" t="s">
        <v>7102</v>
      </c>
      <c r="H262" s="102">
        <v>5300.0</v>
      </c>
      <c r="I262" s="102">
        <v>82.0</v>
      </c>
      <c r="J262" s="102">
        <v>0.0</v>
      </c>
      <c r="K262" s="102"/>
      <c r="L262" s="102"/>
      <c r="M262" s="102"/>
      <c r="N262" s="102" t="s">
        <v>23</v>
      </c>
      <c r="O262" s="102"/>
      <c r="P262" s="102"/>
      <c r="Q262" s="102" t="s">
        <v>23</v>
      </c>
      <c r="R262" s="102">
        <v>39.0</v>
      </c>
      <c r="S262" s="102">
        <v>95.0</v>
      </c>
    </row>
    <row r="263" ht="12.75" customHeight="1">
      <c r="A263" s="102">
        <v>2006.0</v>
      </c>
      <c r="B263" s="102">
        <v>1063.0</v>
      </c>
      <c r="C263" s="102" t="s">
        <v>7103</v>
      </c>
      <c r="D263" s="102" t="s">
        <v>40</v>
      </c>
      <c r="E263" s="102">
        <v>2.0</v>
      </c>
      <c r="F263" s="102">
        <v>47.0</v>
      </c>
      <c r="G263" s="102"/>
      <c r="H263" s="102">
        <v>5000.0</v>
      </c>
      <c r="I263" s="102">
        <v>78.0</v>
      </c>
      <c r="J263" s="102">
        <v>0.0</v>
      </c>
      <c r="K263" s="102"/>
      <c r="L263" s="102"/>
      <c r="M263" s="102"/>
      <c r="N263" s="102" t="s">
        <v>23</v>
      </c>
      <c r="O263" s="102"/>
      <c r="P263" s="102"/>
      <c r="Q263" s="102" t="s">
        <v>23</v>
      </c>
      <c r="R263" s="102">
        <v>0.0</v>
      </c>
      <c r="S263" s="102">
        <v>0.0</v>
      </c>
    </row>
    <row r="264" ht="12.75" customHeight="1">
      <c r="A264" s="102">
        <v>2006.0</v>
      </c>
      <c r="B264" s="102">
        <v>1040.0</v>
      </c>
      <c r="C264" s="102" t="s">
        <v>7104</v>
      </c>
      <c r="D264" s="102" t="s">
        <v>21</v>
      </c>
      <c r="E264" s="102">
        <v>2.0</v>
      </c>
      <c r="F264" s="102">
        <v>0.0</v>
      </c>
      <c r="G264" s="102" t="s">
        <v>22</v>
      </c>
      <c r="H264" s="102">
        <v>5500.0</v>
      </c>
      <c r="I264" s="102">
        <v>79.0</v>
      </c>
      <c r="J264" s="102">
        <v>0.0</v>
      </c>
      <c r="K264" s="102"/>
      <c r="L264" s="102"/>
      <c r="M264" s="102"/>
      <c r="N264" s="102" t="s">
        <v>23</v>
      </c>
      <c r="O264" s="102"/>
      <c r="P264" s="102"/>
      <c r="Q264" s="102" t="s">
        <v>23</v>
      </c>
      <c r="R264" s="102">
        <v>33.0</v>
      </c>
      <c r="S264" s="102">
        <v>66.0</v>
      </c>
    </row>
    <row r="265" ht="12.75" customHeight="1">
      <c r="A265" s="102">
        <v>2006.0</v>
      </c>
      <c r="B265" s="102">
        <v>1038.0</v>
      </c>
      <c r="C265" s="102" t="s">
        <v>7105</v>
      </c>
      <c r="D265" s="102" t="s">
        <v>40</v>
      </c>
      <c r="E265" s="102">
        <v>2.0</v>
      </c>
      <c r="F265" s="102">
        <v>49.0</v>
      </c>
      <c r="G265" s="102"/>
      <c r="H265" s="102">
        <v>5150.0</v>
      </c>
      <c r="I265" s="102">
        <v>81.0</v>
      </c>
      <c r="J265" s="102">
        <v>0.0</v>
      </c>
      <c r="K265" s="102"/>
      <c r="L265" s="102"/>
      <c r="M265" s="102"/>
      <c r="N265" s="102" t="s">
        <v>23</v>
      </c>
      <c r="O265" s="102"/>
      <c r="P265" s="102"/>
      <c r="Q265" s="102" t="s">
        <v>23</v>
      </c>
      <c r="R265" s="102">
        <v>33.0</v>
      </c>
      <c r="S265" s="102">
        <v>45.0</v>
      </c>
    </row>
    <row r="266" ht="12.75" customHeight="1">
      <c r="A266" s="102">
        <v>2006.0</v>
      </c>
      <c r="B266" s="102">
        <v>1066.0</v>
      </c>
      <c r="C266" s="102" t="s">
        <v>7106</v>
      </c>
      <c r="D266" s="102" t="s">
        <v>21</v>
      </c>
      <c r="E266" s="102">
        <v>2.0</v>
      </c>
      <c r="F266" s="102">
        <v>0.0</v>
      </c>
      <c r="G266" s="102" t="s">
        <v>7107</v>
      </c>
      <c r="H266" s="102">
        <v>4300.0</v>
      </c>
      <c r="I266" s="102">
        <v>73.0</v>
      </c>
      <c r="J266" s="102">
        <v>78.0</v>
      </c>
      <c r="K266" s="102"/>
      <c r="L266" s="102"/>
      <c r="M266" s="102"/>
      <c r="N266" s="102" t="s">
        <v>23</v>
      </c>
      <c r="O266" s="102"/>
      <c r="P266" s="102"/>
      <c r="Q266" s="102" t="s">
        <v>23</v>
      </c>
      <c r="R266" s="102">
        <v>39.0</v>
      </c>
      <c r="S266" s="102">
        <v>25.0</v>
      </c>
    </row>
    <row r="267" ht="12.75" customHeight="1">
      <c r="A267" s="102">
        <v>2006.0</v>
      </c>
      <c r="B267" s="102">
        <v>1064.0</v>
      </c>
      <c r="C267" s="102" t="s">
        <v>7106</v>
      </c>
      <c r="D267" s="102" t="s">
        <v>40</v>
      </c>
      <c r="E267" s="102">
        <v>2.0</v>
      </c>
      <c r="F267" s="102">
        <v>54.0</v>
      </c>
      <c r="G267" s="102"/>
      <c r="H267" s="102">
        <v>5750.0</v>
      </c>
      <c r="I267" s="102">
        <v>77.0</v>
      </c>
      <c r="J267" s="102">
        <v>38.0</v>
      </c>
      <c r="K267" s="102"/>
      <c r="L267" s="102"/>
      <c r="M267" s="102"/>
      <c r="N267" s="102" t="s">
        <v>35</v>
      </c>
      <c r="O267" s="102"/>
      <c r="P267" s="102"/>
      <c r="Q267" s="102" t="s">
        <v>23</v>
      </c>
      <c r="R267" s="102">
        <v>33.0</v>
      </c>
      <c r="S267" s="102">
        <v>24.0</v>
      </c>
    </row>
    <row r="268" ht="12.75" customHeight="1">
      <c r="A268" s="102">
        <v>2006.0</v>
      </c>
      <c r="B268" s="102">
        <v>1065.0</v>
      </c>
      <c r="C268" s="102" t="s">
        <v>7106</v>
      </c>
      <c r="D268" s="102" t="s">
        <v>21</v>
      </c>
      <c r="E268" s="102">
        <v>2.0</v>
      </c>
      <c r="F268" s="102">
        <v>0.0</v>
      </c>
      <c r="G268" s="102" t="s">
        <v>50</v>
      </c>
      <c r="H268" s="102">
        <v>4800.0</v>
      </c>
      <c r="I268" s="102">
        <v>76.0</v>
      </c>
      <c r="J268" s="102">
        <v>38.0</v>
      </c>
      <c r="K268" s="102"/>
      <c r="L268" s="102"/>
      <c r="M268" s="102"/>
      <c r="N268" s="102" t="s">
        <v>23</v>
      </c>
      <c r="O268" s="102"/>
      <c r="P268" s="102"/>
      <c r="Q268" s="102" t="s">
        <v>23</v>
      </c>
      <c r="R268" s="102">
        <v>39.0</v>
      </c>
      <c r="S268" s="102">
        <v>75.0</v>
      </c>
    </row>
    <row r="269" ht="12.75" customHeight="1">
      <c r="A269" s="102">
        <v>2006.0</v>
      </c>
      <c r="B269" s="102">
        <v>1071.0</v>
      </c>
      <c r="C269" s="102" t="s">
        <v>7108</v>
      </c>
      <c r="D269" s="102" t="s">
        <v>21</v>
      </c>
      <c r="E269" s="102">
        <v>2.0</v>
      </c>
      <c r="F269" s="102">
        <v>0.0</v>
      </c>
      <c r="G269" s="102" t="s">
        <v>62</v>
      </c>
      <c r="H269" s="102">
        <v>3100.0</v>
      </c>
      <c r="I269" s="102">
        <v>74.0</v>
      </c>
      <c r="J269" s="102">
        <v>0.0</v>
      </c>
      <c r="K269" s="102"/>
      <c r="L269" s="102"/>
      <c r="M269" s="102"/>
      <c r="N269" s="102" t="s">
        <v>23</v>
      </c>
      <c r="O269" s="102"/>
      <c r="P269" s="102"/>
      <c r="Q269" s="102" t="s">
        <v>23</v>
      </c>
      <c r="R269" s="102">
        <v>33.0</v>
      </c>
      <c r="S269" s="102">
        <v>46.0</v>
      </c>
    </row>
    <row r="270" ht="12.75" customHeight="1">
      <c r="A270" s="102">
        <v>2006.0</v>
      </c>
      <c r="B270" s="102">
        <v>1072.0</v>
      </c>
      <c r="C270" s="102" t="s">
        <v>7108</v>
      </c>
      <c r="D270" s="102" t="s">
        <v>40</v>
      </c>
      <c r="E270" s="102">
        <v>2.0</v>
      </c>
      <c r="F270" s="102">
        <v>49.0</v>
      </c>
      <c r="G270" s="102"/>
      <c r="H270" s="102">
        <v>5500.0</v>
      </c>
      <c r="I270" s="102">
        <v>78.0</v>
      </c>
      <c r="J270" s="102">
        <v>40.0</v>
      </c>
      <c r="K270" s="102"/>
      <c r="L270" s="102"/>
      <c r="M270" s="102"/>
      <c r="N270" s="102" t="s">
        <v>35</v>
      </c>
      <c r="O270" s="102"/>
      <c r="P270" s="102"/>
      <c r="Q270" s="102" t="s">
        <v>23</v>
      </c>
      <c r="R270" s="102">
        <v>1.0</v>
      </c>
      <c r="S270" s="102">
        <v>59.0</v>
      </c>
    </row>
    <row r="271" ht="12.75" customHeight="1">
      <c r="A271" s="102">
        <v>2006.0</v>
      </c>
      <c r="B271" s="102">
        <v>1060.0</v>
      </c>
      <c r="C271" s="102" t="s">
        <v>7109</v>
      </c>
      <c r="D271" s="102" t="s">
        <v>21</v>
      </c>
      <c r="E271" s="102">
        <v>2.0</v>
      </c>
      <c r="F271" s="102">
        <v>0.0</v>
      </c>
      <c r="G271" s="102" t="s">
        <v>33</v>
      </c>
      <c r="H271" s="102">
        <v>3200.0</v>
      </c>
      <c r="I271" s="102">
        <v>72.0</v>
      </c>
      <c r="J271" s="102">
        <v>36.0</v>
      </c>
      <c r="K271" s="102"/>
      <c r="L271" s="102"/>
      <c r="M271" s="102"/>
      <c r="N271" s="102" t="s">
        <v>23</v>
      </c>
      <c r="O271" s="102"/>
      <c r="P271" s="102"/>
      <c r="Q271" s="102" t="s">
        <v>23</v>
      </c>
      <c r="R271" s="102">
        <v>39.0</v>
      </c>
      <c r="S271" s="102">
        <v>75.0</v>
      </c>
    </row>
    <row r="272" ht="12.75" customHeight="1">
      <c r="A272" s="102">
        <v>2006.0</v>
      </c>
      <c r="B272" s="102">
        <v>1069.0</v>
      </c>
      <c r="C272" s="102" t="s">
        <v>7110</v>
      </c>
      <c r="D272" s="102" t="s">
        <v>21</v>
      </c>
      <c r="E272" s="102">
        <v>2.0</v>
      </c>
      <c r="F272" s="102">
        <v>0.0</v>
      </c>
      <c r="G272" s="102" t="s">
        <v>1281</v>
      </c>
      <c r="H272" s="102">
        <v>3600.0</v>
      </c>
      <c r="I272" s="102">
        <v>74.0</v>
      </c>
      <c r="J272" s="102">
        <v>0.0</v>
      </c>
      <c r="K272" s="102"/>
      <c r="L272" s="102"/>
      <c r="M272" s="102"/>
      <c r="N272" s="102" t="s">
        <v>23</v>
      </c>
      <c r="O272" s="102"/>
      <c r="P272" s="102"/>
      <c r="Q272" s="102" t="s">
        <v>23</v>
      </c>
      <c r="R272" s="102">
        <v>39.0</v>
      </c>
      <c r="S272" s="102">
        <v>2.0</v>
      </c>
    </row>
    <row r="273" ht="12.75" customHeight="1">
      <c r="A273" s="102">
        <v>2006.0</v>
      </c>
      <c r="B273" s="102">
        <v>1070.0</v>
      </c>
      <c r="C273" s="102" t="s">
        <v>7111</v>
      </c>
      <c r="D273" s="102" t="s">
        <v>40</v>
      </c>
      <c r="E273" s="102">
        <v>2.0</v>
      </c>
      <c r="F273" s="102">
        <v>48.0</v>
      </c>
      <c r="G273" s="102"/>
      <c r="H273" s="102">
        <v>3450.0</v>
      </c>
      <c r="I273" s="102">
        <v>68.0</v>
      </c>
      <c r="J273" s="102">
        <v>0.0</v>
      </c>
      <c r="K273" s="102"/>
      <c r="L273" s="102"/>
      <c r="M273" s="102"/>
      <c r="N273" s="102" t="s">
        <v>23</v>
      </c>
      <c r="O273" s="102"/>
      <c r="P273" s="102"/>
      <c r="Q273" s="102" t="s">
        <v>23</v>
      </c>
      <c r="R273" s="102">
        <v>39.0</v>
      </c>
      <c r="S273" s="102">
        <v>75.0</v>
      </c>
    </row>
    <row r="274" ht="12.75" customHeight="1">
      <c r="A274" s="102">
        <v>2006.0</v>
      </c>
      <c r="B274" s="102">
        <v>1073.0</v>
      </c>
      <c r="C274" s="102" t="s">
        <v>7112</v>
      </c>
      <c r="D274" s="102" t="s">
        <v>40</v>
      </c>
      <c r="E274" s="102">
        <v>2.0</v>
      </c>
      <c r="F274" s="102">
        <v>48.0</v>
      </c>
      <c r="G274" s="102"/>
      <c r="H274" s="102">
        <v>5000.0</v>
      </c>
      <c r="I274" s="102">
        <v>77.0</v>
      </c>
      <c r="J274" s="102">
        <v>0.0</v>
      </c>
      <c r="K274" s="102"/>
      <c r="L274" s="102"/>
      <c r="M274" s="102"/>
      <c r="N274" s="102" t="s">
        <v>23</v>
      </c>
      <c r="O274" s="102"/>
      <c r="P274" s="102"/>
      <c r="Q274" s="102" t="s">
        <v>23</v>
      </c>
      <c r="R274" s="102">
        <v>39.0</v>
      </c>
      <c r="S274" s="102">
        <v>75.0</v>
      </c>
    </row>
    <row r="275" ht="12.75" customHeight="1">
      <c r="A275" s="102">
        <v>2006.0</v>
      </c>
      <c r="B275" s="102">
        <v>1077.0</v>
      </c>
      <c r="C275" s="102" t="s">
        <v>7113</v>
      </c>
      <c r="D275" s="102" t="s">
        <v>40</v>
      </c>
      <c r="E275" s="102">
        <v>2.0</v>
      </c>
      <c r="F275" s="102">
        <v>47.0</v>
      </c>
      <c r="G275" s="102"/>
      <c r="H275" s="102">
        <v>8200.0</v>
      </c>
      <c r="I275" s="102">
        <v>92.0</v>
      </c>
      <c r="J275" s="102">
        <v>47.0</v>
      </c>
      <c r="K275" s="102"/>
      <c r="L275" s="102"/>
      <c r="M275" s="102"/>
      <c r="N275" s="102" t="s">
        <v>23</v>
      </c>
      <c r="O275" s="102"/>
      <c r="P275" s="102"/>
      <c r="Q275" s="102" t="s">
        <v>23</v>
      </c>
      <c r="R275" s="102">
        <v>24.0</v>
      </c>
      <c r="S275" s="102">
        <v>89.0</v>
      </c>
    </row>
    <row r="276" ht="12.75" customHeight="1">
      <c r="A276" s="102">
        <v>2006.0</v>
      </c>
      <c r="B276" s="102">
        <v>1074.0</v>
      </c>
      <c r="C276" s="102" t="s">
        <v>7114</v>
      </c>
      <c r="D276" s="102" t="s">
        <v>40</v>
      </c>
      <c r="E276" s="102">
        <v>2.0</v>
      </c>
      <c r="F276" s="102">
        <v>98.0</v>
      </c>
      <c r="G276" s="102"/>
      <c r="H276" s="102">
        <v>4700.0</v>
      </c>
      <c r="I276" s="102">
        <v>77.0</v>
      </c>
      <c r="J276" s="102">
        <v>0.0</v>
      </c>
      <c r="K276" s="102"/>
      <c r="L276" s="102"/>
      <c r="M276" s="102"/>
      <c r="N276" s="102" t="s">
        <v>23</v>
      </c>
      <c r="O276" s="102"/>
      <c r="P276" s="102"/>
      <c r="Q276" s="102" t="s">
        <v>23</v>
      </c>
      <c r="R276" s="102">
        <v>33.0</v>
      </c>
      <c r="S276" s="102">
        <v>24.0</v>
      </c>
    </row>
    <row r="277" ht="12.75" customHeight="1">
      <c r="A277" s="102">
        <v>2006.0</v>
      </c>
      <c r="B277" s="102">
        <v>1047.0</v>
      </c>
      <c r="C277" s="102" t="s">
        <v>7115</v>
      </c>
      <c r="D277" s="102" t="s">
        <v>21</v>
      </c>
      <c r="E277" s="102">
        <v>2.0</v>
      </c>
      <c r="F277" s="102">
        <v>0.0</v>
      </c>
      <c r="G277" s="102" t="s">
        <v>49</v>
      </c>
      <c r="H277" s="102">
        <v>4400.0</v>
      </c>
      <c r="I277" s="102">
        <v>79.0</v>
      </c>
      <c r="J277" s="102">
        <v>0.0</v>
      </c>
      <c r="K277" s="102"/>
      <c r="L277" s="102"/>
      <c r="M277" s="102"/>
      <c r="N277" s="102" t="s">
        <v>23</v>
      </c>
      <c r="O277" s="102"/>
      <c r="P277" s="102"/>
      <c r="Q277" s="102" t="s">
        <v>23</v>
      </c>
      <c r="R277" s="102">
        <v>39.0</v>
      </c>
      <c r="S277" s="102">
        <v>95.0</v>
      </c>
    </row>
    <row r="278" ht="12.75" customHeight="1">
      <c r="A278" s="102">
        <v>2006.0</v>
      </c>
      <c r="B278" s="102">
        <v>399.0</v>
      </c>
      <c r="C278" s="102" t="s">
        <v>7115</v>
      </c>
      <c r="D278" s="102" t="s">
        <v>40</v>
      </c>
      <c r="E278" s="102">
        <v>2.0</v>
      </c>
      <c r="F278" s="102">
        <v>99.0</v>
      </c>
      <c r="G278" s="102"/>
      <c r="H278" s="102">
        <v>3300.0</v>
      </c>
      <c r="I278" s="102">
        <v>70.0</v>
      </c>
      <c r="J278" s="102">
        <v>35.0</v>
      </c>
      <c r="K278" s="102"/>
      <c r="L278" s="102"/>
      <c r="M278" s="102"/>
      <c r="N278" s="102" t="s">
        <v>23</v>
      </c>
      <c r="O278" s="102"/>
      <c r="P278" s="102"/>
      <c r="Q278" s="102" t="s">
        <v>23</v>
      </c>
      <c r="R278" s="102">
        <v>33.0</v>
      </c>
      <c r="S278" s="102">
        <v>55.0</v>
      </c>
    </row>
    <row r="279" ht="12.75" customHeight="1">
      <c r="A279" s="102">
        <v>2006.0</v>
      </c>
      <c r="B279" s="102">
        <v>1075.0</v>
      </c>
      <c r="C279" s="102" t="s">
        <v>7116</v>
      </c>
      <c r="D279" s="102" t="s">
        <v>40</v>
      </c>
      <c r="E279" s="102">
        <v>2.0</v>
      </c>
      <c r="F279" s="102">
        <v>100.0</v>
      </c>
      <c r="G279" s="102"/>
      <c r="H279" s="102">
        <v>4600.0</v>
      </c>
      <c r="I279" s="102">
        <v>74.0</v>
      </c>
      <c r="J279" s="102">
        <v>0.0</v>
      </c>
      <c r="K279" s="102"/>
      <c r="L279" s="102"/>
      <c r="M279" s="102"/>
      <c r="N279" s="102" t="s">
        <v>23</v>
      </c>
      <c r="O279" s="102"/>
      <c r="P279" s="102"/>
      <c r="Q279" s="102" t="s">
        <v>23</v>
      </c>
      <c r="R279" s="102">
        <v>33.0</v>
      </c>
      <c r="S279" s="102">
        <v>66.0</v>
      </c>
    </row>
    <row r="280" ht="12.75" customHeight="1">
      <c r="A280" s="102">
        <v>2006.0</v>
      </c>
      <c r="B280" s="102">
        <v>1080.0</v>
      </c>
      <c r="C280" s="102" t="s">
        <v>7117</v>
      </c>
      <c r="D280" s="102" t="s">
        <v>40</v>
      </c>
      <c r="E280" s="102">
        <v>2.0</v>
      </c>
      <c r="F280" s="102">
        <v>47.0</v>
      </c>
      <c r="G280" s="102"/>
      <c r="H280" s="102">
        <v>4600.0</v>
      </c>
      <c r="I280" s="102">
        <v>74.0</v>
      </c>
      <c r="J280" s="102">
        <v>0.0</v>
      </c>
      <c r="K280" s="102"/>
      <c r="L280" s="102"/>
      <c r="M280" s="102"/>
      <c r="N280" s="102" t="s">
        <v>23</v>
      </c>
      <c r="O280" s="102"/>
      <c r="P280" s="102"/>
      <c r="Q280" s="102" t="s">
        <v>23</v>
      </c>
      <c r="R280" s="102">
        <v>24.0</v>
      </c>
      <c r="S280" s="102">
        <v>89.0</v>
      </c>
    </row>
    <row r="281" ht="12.75" customHeight="1">
      <c r="A281" s="102">
        <v>2006.0</v>
      </c>
      <c r="B281" s="102">
        <v>1079.0</v>
      </c>
      <c r="C281" s="102" t="s">
        <v>7117</v>
      </c>
      <c r="D281" s="102" t="s">
        <v>40</v>
      </c>
      <c r="E281" s="102">
        <v>2.0</v>
      </c>
      <c r="F281" s="102">
        <v>47.0</v>
      </c>
      <c r="G281" s="102"/>
      <c r="H281" s="102">
        <v>4300.0</v>
      </c>
      <c r="I281" s="102">
        <v>74.0</v>
      </c>
      <c r="J281" s="102">
        <v>0.0</v>
      </c>
      <c r="K281" s="102"/>
      <c r="L281" s="102"/>
      <c r="M281" s="102"/>
      <c r="N281" s="102" t="s">
        <v>23</v>
      </c>
      <c r="O281" s="102"/>
      <c r="P281" s="102"/>
      <c r="Q281" s="102" t="s">
        <v>23</v>
      </c>
      <c r="R281" s="102">
        <v>24.0</v>
      </c>
      <c r="S281" s="102">
        <v>89.0</v>
      </c>
    </row>
    <row r="282" ht="12.75" customHeight="1">
      <c r="A282" s="102">
        <v>2006.0</v>
      </c>
      <c r="B282" s="102">
        <v>400.0</v>
      </c>
      <c r="C282" s="102" t="s">
        <v>7118</v>
      </c>
      <c r="D282" s="102" t="s">
        <v>40</v>
      </c>
      <c r="E282" s="102">
        <v>2.0</v>
      </c>
      <c r="F282" s="102">
        <v>48.0</v>
      </c>
      <c r="G282" s="102"/>
      <c r="H282" s="102">
        <v>6200.0</v>
      </c>
      <c r="I282" s="102">
        <v>84.0</v>
      </c>
      <c r="J282" s="102">
        <v>42.0</v>
      </c>
      <c r="K282" s="102"/>
      <c r="L282" s="102"/>
      <c r="M282" s="102"/>
      <c r="N282" s="102" t="s">
        <v>23</v>
      </c>
      <c r="O282" s="102"/>
      <c r="P282" s="102"/>
      <c r="Q282" s="102" t="s">
        <v>23</v>
      </c>
      <c r="R282" s="102">
        <v>39.0</v>
      </c>
      <c r="S282" s="102">
        <v>75.0</v>
      </c>
    </row>
    <row r="283" ht="12.75" customHeight="1">
      <c r="A283" s="102">
        <v>2006.0</v>
      </c>
      <c r="B283" s="102">
        <v>398.0</v>
      </c>
      <c r="C283" s="102" t="s">
        <v>7119</v>
      </c>
      <c r="D283" s="102" t="s">
        <v>40</v>
      </c>
      <c r="E283" s="102">
        <v>2.0</v>
      </c>
      <c r="F283" s="102">
        <v>49.0</v>
      </c>
      <c r="G283" s="102"/>
      <c r="H283" s="102">
        <v>3900.0</v>
      </c>
      <c r="I283" s="102">
        <v>72.0</v>
      </c>
      <c r="J283" s="102">
        <v>0.0</v>
      </c>
      <c r="K283" s="102"/>
      <c r="L283" s="102"/>
      <c r="M283" s="102"/>
      <c r="N283" s="102" t="s">
        <v>23</v>
      </c>
      <c r="O283" s="102"/>
      <c r="P283" s="102"/>
      <c r="Q283" s="102" t="s">
        <v>23</v>
      </c>
      <c r="R283" s="102">
        <v>33.0</v>
      </c>
      <c r="S283" s="102">
        <v>24.0</v>
      </c>
    </row>
    <row r="284" ht="12.75" customHeight="1">
      <c r="A284" s="102">
        <v>2006.0</v>
      </c>
      <c r="B284" s="102">
        <v>397.0</v>
      </c>
      <c r="C284" s="102" t="s">
        <v>7120</v>
      </c>
      <c r="D284" s="102" t="s">
        <v>21</v>
      </c>
      <c r="E284" s="102">
        <v>2.0</v>
      </c>
      <c r="F284" s="102">
        <v>0.0</v>
      </c>
      <c r="G284" s="102" t="s">
        <v>4234</v>
      </c>
      <c r="H284" s="102">
        <v>4000.0</v>
      </c>
      <c r="I284" s="102">
        <v>70.0</v>
      </c>
      <c r="J284" s="102">
        <v>0.0</v>
      </c>
      <c r="K284" s="102"/>
      <c r="L284" s="102"/>
      <c r="M284" s="102"/>
      <c r="N284" s="102" t="s">
        <v>23</v>
      </c>
      <c r="O284" s="102"/>
      <c r="P284" s="102"/>
      <c r="Q284" s="102" t="s">
        <v>23</v>
      </c>
      <c r="R284" s="102">
        <v>33.0</v>
      </c>
      <c r="S284" s="102">
        <v>24.0</v>
      </c>
    </row>
    <row r="285" ht="12.75" customHeight="1">
      <c r="A285" s="102">
        <v>2006.0</v>
      </c>
      <c r="B285" s="102">
        <v>394.0</v>
      </c>
      <c r="C285" s="102" t="s">
        <v>7121</v>
      </c>
      <c r="D285" s="102" t="s">
        <v>40</v>
      </c>
      <c r="E285" s="102">
        <v>2.0</v>
      </c>
      <c r="F285" s="102">
        <v>49.0</v>
      </c>
      <c r="G285" s="102"/>
      <c r="H285" s="102">
        <v>4000.0</v>
      </c>
      <c r="I285" s="102">
        <v>74.0</v>
      </c>
      <c r="J285" s="102">
        <v>0.0</v>
      </c>
      <c r="K285" s="102"/>
      <c r="L285" s="102"/>
      <c r="M285" s="102"/>
      <c r="N285" s="102" t="s">
        <v>23</v>
      </c>
      <c r="O285" s="102"/>
      <c r="P285" s="102"/>
      <c r="Q285" s="102" t="s">
        <v>23</v>
      </c>
      <c r="R285" s="102">
        <v>28.0</v>
      </c>
      <c r="S285" s="102">
        <v>115.0</v>
      </c>
    </row>
    <row r="286" ht="12.75" customHeight="1">
      <c r="A286" s="102">
        <v>2006.0</v>
      </c>
      <c r="B286" s="102">
        <v>396.0</v>
      </c>
      <c r="C286" s="102" t="s">
        <v>7121</v>
      </c>
      <c r="D286" s="102" t="s">
        <v>40</v>
      </c>
      <c r="E286" s="102">
        <v>2.0</v>
      </c>
      <c r="F286" s="102">
        <v>53.0</v>
      </c>
      <c r="G286" s="102"/>
      <c r="H286" s="102">
        <v>5400.0</v>
      </c>
      <c r="I286" s="102">
        <v>80.0</v>
      </c>
      <c r="J286" s="102">
        <v>40.0</v>
      </c>
      <c r="K286" s="102"/>
      <c r="L286" s="102"/>
      <c r="M286" s="102"/>
      <c r="N286" s="102" t="s">
        <v>23</v>
      </c>
      <c r="O286" s="102"/>
      <c r="P286" s="102"/>
      <c r="Q286" s="102" t="s">
        <v>23</v>
      </c>
      <c r="R286" s="102">
        <v>33.0</v>
      </c>
      <c r="S286" s="102">
        <v>60.0</v>
      </c>
    </row>
    <row r="287" ht="12.75" customHeight="1">
      <c r="A287" s="102">
        <v>2006.0</v>
      </c>
      <c r="B287" s="102">
        <v>395.0</v>
      </c>
      <c r="C287" s="102" t="s">
        <v>7121</v>
      </c>
      <c r="D287" s="102" t="s">
        <v>21</v>
      </c>
      <c r="E287" s="102">
        <v>2.0</v>
      </c>
      <c r="F287" s="102">
        <v>0.0</v>
      </c>
      <c r="G287" s="102" t="s">
        <v>4245</v>
      </c>
      <c r="H287" s="102">
        <v>3800.0</v>
      </c>
      <c r="I287" s="102">
        <v>70.0</v>
      </c>
      <c r="J287" s="102">
        <v>0.0</v>
      </c>
      <c r="K287" s="102"/>
      <c r="L287" s="102"/>
      <c r="M287" s="102"/>
      <c r="N287" s="102" t="s">
        <v>23</v>
      </c>
      <c r="O287" s="102"/>
      <c r="P287" s="102"/>
      <c r="Q287" s="102" t="s">
        <v>23</v>
      </c>
      <c r="R287" s="102">
        <v>33.0</v>
      </c>
      <c r="S287" s="102">
        <v>45.0</v>
      </c>
    </row>
    <row r="288" ht="12.75" customHeight="1">
      <c r="A288" s="102">
        <v>2006.0</v>
      </c>
      <c r="B288" s="102">
        <v>393.0</v>
      </c>
      <c r="C288" s="102" t="s">
        <v>7122</v>
      </c>
      <c r="D288" s="102" t="s">
        <v>40</v>
      </c>
      <c r="E288" s="102">
        <v>2.0</v>
      </c>
      <c r="F288" s="102">
        <v>49.0</v>
      </c>
      <c r="G288" s="102"/>
      <c r="H288" s="102">
        <v>4600.0</v>
      </c>
      <c r="I288" s="102">
        <v>76.0</v>
      </c>
      <c r="J288" s="102">
        <v>0.0</v>
      </c>
      <c r="K288" s="102"/>
      <c r="L288" s="102"/>
      <c r="M288" s="102"/>
      <c r="N288" s="102" t="s">
        <v>23</v>
      </c>
      <c r="O288" s="102"/>
      <c r="P288" s="102"/>
      <c r="Q288" s="102" t="s">
        <v>23</v>
      </c>
      <c r="R288" s="102">
        <v>28.0</v>
      </c>
      <c r="S288" s="102">
        <v>115.0</v>
      </c>
    </row>
    <row r="289" ht="12.75" customHeight="1">
      <c r="A289" s="102">
        <v>2006.0</v>
      </c>
      <c r="B289" s="102">
        <v>392.0</v>
      </c>
      <c r="C289" s="102" t="s">
        <v>7123</v>
      </c>
      <c r="D289" s="102" t="s">
        <v>21</v>
      </c>
      <c r="E289" s="102">
        <v>2.0</v>
      </c>
      <c r="F289" s="102">
        <v>0.0</v>
      </c>
      <c r="G289" s="102" t="s">
        <v>50</v>
      </c>
      <c r="H289" s="102">
        <v>5000.0</v>
      </c>
      <c r="I289" s="102">
        <v>80.0</v>
      </c>
      <c r="J289" s="102">
        <v>0.0</v>
      </c>
      <c r="K289" s="102"/>
      <c r="L289" s="102"/>
      <c r="M289" s="102"/>
      <c r="N289" s="102" t="s">
        <v>23</v>
      </c>
      <c r="O289" s="102"/>
      <c r="P289" s="102"/>
      <c r="Q289" s="102" t="s">
        <v>23</v>
      </c>
      <c r="R289" s="102">
        <v>33.0</v>
      </c>
      <c r="S289" s="102">
        <v>47.0</v>
      </c>
    </row>
    <row r="290" ht="12.75" customHeight="1">
      <c r="A290" s="102">
        <v>2006.0</v>
      </c>
      <c r="B290" s="102">
        <v>389.0</v>
      </c>
      <c r="C290" s="102" t="s">
        <v>7124</v>
      </c>
      <c r="D290" s="102" t="s">
        <v>21</v>
      </c>
      <c r="E290" s="102">
        <v>2.0</v>
      </c>
      <c r="F290" s="102">
        <v>0.0</v>
      </c>
      <c r="G290" s="102" t="s">
        <v>59</v>
      </c>
      <c r="H290" s="102">
        <v>4300.0</v>
      </c>
      <c r="I290" s="102">
        <v>70.0</v>
      </c>
      <c r="J290" s="102">
        <v>0.0</v>
      </c>
      <c r="K290" s="102"/>
      <c r="L290" s="102"/>
      <c r="M290" s="102"/>
      <c r="N290" s="102" t="s">
        <v>23</v>
      </c>
      <c r="O290" s="102"/>
      <c r="P290" s="102"/>
      <c r="Q290" s="102" t="s">
        <v>23</v>
      </c>
      <c r="R290" s="102">
        <v>39.0</v>
      </c>
      <c r="S290" s="102">
        <v>95.0</v>
      </c>
    </row>
    <row r="291" ht="12.75" customHeight="1">
      <c r="A291" s="102">
        <v>2006.0</v>
      </c>
      <c r="B291" s="102">
        <v>390.0</v>
      </c>
      <c r="C291" s="102" t="s">
        <v>7125</v>
      </c>
      <c r="D291" s="102" t="s">
        <v>21</v>
      </c>
      <c r="E291" s="102">
        <v>2.0</v>
      </c>
      <c r="F291" s="102">
        <v>0.0</v>
      </c>
      <c r="G291" s="102" t="s">
        <v>26</v>
      </c>
      <c r="H291" s="102">
        <v>4500.0</v>
      </c>
      <c r="I291" s="102">
        <v>74.0</v>
      </c>
      <c r="J291" s="102">
        <v>0.0</v>
      </c>
      <c r="K291" s="102"/>
      <c r="L291" s="102"/>
      <c r="M291" s="102"/>
      <c r="N291" s="102" t="s">
        <v>23</v>
      </c>
      <c r="O291" s="102"/>
      <c r="P291" s="102"/>
      <c r="Q291" s="102" t="s">
        <v>23</v>
      </c>
      <c r="R291" s="102">
        <v>33.0</v>
      </c>
      <c r="S291" s="102">
        <v>66.0</v>
      </c>
    </row>
    <row r="292" ht="12.75" customHeight="1">
      <c r="A292" s="102">
        <v>2006.0</v>
      </c>
      <c r="B292" s="102">
        <v>391.0</v>
      </c>
      <c r="C292" s="102" t="s">
        <v>7125</v>
      </c>
      <c r="D292" s="102" t="s">
        <v>21</v>
      </c>
      <c r="E292" s="102">
        <v>2.0</v>
      </c>
      <c r="F292" s="102">
        <v>0.0</v>
      </c>
      <c r="G292" s="102" t="s">
        <v>33</v>
      </c>
      <c r="H292" s="102">
        <v>4400.0</v>
      </c>
      <c r="I292" s="102">
        <v>74.0</v>
      </c>
      <c r="J292" s="102">
        <v>0.0</v>
      </c>
      <c r="K292" s="102"/>
      <c r="L292" s="102"/>
      <c r="M292" s="102"/>
      <c r="N292" s="102" t="s">
        <v>23</v>
      </c>
      <c r="O292" s="102"/>
      <c r="P292" s="102"/>
      <c r="Q292" s="102" t="s">
        <v>23</v>
      </c>
      <c r="R292" s="102">
        <v>39.0</v>
      </c>
      <c r="S292" s="102">
        <v>2.0</v>
      </c>
    </row>
    <row r="293" ht="12.75" customHeight="1">
      <c r="A293" s="102">
        <v>2006.0</v>
      </c>
      <c r="B293" s="102">
        <v>388.0</v>
      </c>
      <c r="C293" s="102" t="s">
        <v>7126</v>
      </c>
      <c r="D293" s="102" t="s">
        <v>21</v>
      </c>
      <c r="E293" s="102">
        <v>2.0</v>
      </c>
      <c r="F293" s="102">
        <v>0.0</v>
      </c>
      <c r="G293" s="102" t="s">
        <v>33</v>
      </c>
      <c r="H293" s="102">
        <v>4300.0</v>
      </c>
      <c r="I293" s="102">
        <v>72.0</v>
      </c>
      <c r="J293" s="102">
        <v>0.0</v>
      </c>
      <c r="K293" s="102"/>
      <c r="L293" s="102"/>
      <c r="M293" s="102"/>
      <c r="N293" s="102" t="s">
        <v>23</v>
      </c>
      <c r="O293" s="102"/>
      <c r="P293" s="102"/>
      <c r="Q293" s="102" t="s">
        <v>23</v>
      </c>
      <c r="R293" s="102">
        <v>39.0</v>
      </c>
      <c r="S293" s="102">
        <v>12.0</v>
      </c>
    </row>
    <row r="294" ht="12.75" customHeight="1">
      <c r="A294" s="102">
        <v>2006.0</v>
      </c>
      <c r="B294" s="102">
        <v>382.0</v>
      </c>
      <c r="C294" s="102" t="s">
        <v>7127</v>
      </c>
      <c r="D294" s="102" t="s">
        <v>40</v>
      </c>
      <c r="E294" s="102">
        <v>2.0</v>
      </c>
      <c r="F294" s="102">
        <v>48.0</v>
      </c>
      <c r="G294" s="102"/>
      <c r="H294" s="102">
        <v>4600.0</v>
      </c>
      <c r="I294" s="102">
        <v>79.0</v>
      </c>
      <c r="J294" s="102">
        <v>0.0</v>
      </c>
      <c r="K294" s="102"/>
      <c r="L294" s="102"/>
      <c r="M294" s="102"/>
      <c r="N294" s="102" t="s">
        <v>23</v>
      </c>
      <c r="O294" s="102"/>
      <c r="P294" s="102"/>
      <c r="Q294" s="102" t="s">
        <v>23</v>
      </c>
      <c r="R294" s="102">
        <v>33.0</v>
      </c>
      <c r="S294" s="102">
        <v>14.0</v>
      </c>
    </row>
    <row r="295" ht="12.75" customHeight="1">
      <c r="A295" s="102">
        <v>2006.0</v>
      </c>
      <c r="B295" s="102">
        <v>381.0</v>
      </c>
      <c r="C295" s="102" t="s">
        <v>7128</v>
      </c>
      <c r="D295" s="102" t="s">
        <v>21</v>
      </c>
      <c r="E295" s="102">
        <v>2.0</v>
      </c>
      <c r="F295" s="102">
        <v>0.0</v>
      </c>
      <c r="G295" s="102" t="s">
        <v>5988</v>
      </c>
      <c r="H295" s="102">
        <v>4000.0</v>
      </c>
      <c r="I295" s="102">
        <v>75.0</v>
      </c>
      <c r="J295" s="102">
        <v>0.0</v>
      </c>
      <c r="K295" s="102"/>
      <c r="L295" s="102"/>
      <c r="M295" s="102"/>
      <c r="N295" s="102" t="s">
        <v>23</v>
      </c>
      <c r="O295" s="102"/>
      <c r="P295" s="102"/>
      <c r="Q295" s="102" t="s">
        <v>23</v>
      </c>
      <c r="R295" s="102">
        <v>39.0</v>
      </c>
      <c r="S295" s="102">
        <v>52.0</v>
      </c>
    </row>
    <row r="296" ht="12.75" customHeight="1">
      <c r="A296" s="102">
        <v>2006.0</v>
      </c>
      <c r="B296" s="102">
        <v>383.0</v>
      </c>
      <c r="C296" s="102" t="s">
        <v>7129</v>
      </c>
      <c r="D296" s="102" t="s">
        <v>40</v>
      </c>
      <c r="E296" s="102">
        <v>2.0</v>
      </c>
      <c r="F296" s="102">
        <v>48.0</v>
      </c>
      <c r="G296" s="102"/>
      <c r="H296" s="102">
        <v>5200.0</v>
      </c>
      <c r="I296" s="102">
        <v>88.0</v>
      </c>
      <c r="J296" s="102">
        <v>0.0</v>
      </c>
      <c r="K296" s="102"/>
      <c r="L296" s="102"/>
      <c r="M296" s="102"/>
      <c r="N296" s="102" t="s">
        <v>23</v>
      </c>
      <c r="O296" s="102"/>
      <c r="P296" s="102"/>
      <c r="Q296" s="102" t="s">
        <v>23</v>
      </c>
      <c r="R296" s="102">
        <v>33.0</v>
      </c>
      <c r="S296" s="102">
        <v>14.0</v>
      </c>
    </row>
    <row r="297" ht="12.75" customHeight="1">
      <c r="A297" s="102">
        <v>2006.0</v>
      </c>
      <c r="B297" s="102">
        <v>387.0</v>
      </c>
      <c r="C297" s="102" t="s">
        <v>7130</v>
      </c>
      <c r="D297" s="102" t="s">
        <v>21</v>
      </c>
      <c r="E297" s="102">
        <v>2.0</v>
      </c>
      <c r="F297" s="102">
        <v>0.0</v>
      </c>
      <c r="G297" s="102" t="s">
        <v>26</v>
      </c>
      <c r="H297" s="102">
        <v>5050.0</v>
      </c>
      <c r="I297" s="102">
        <v>77.0</v>
      </c>
      <c r="J297" s="102">
        <v>0.0</v>
      </c>
      <c r="K297" s="102"/>
      <c r="L297" s="102"/>
      <c r="M297" s="102"/>
      <c r="N297" s="102" t="s">
        <v>23</v>
      </c>
      <c r="O297" s="102"/>
      <c r="P297" s="102"/>
      <c r="Q297" s="102" t="s">
        <v>23</v>
      </c>
      <c r="R297" s="102">
        <v>39.0</v>
      </c>
      <c r="S297" s="102">
        <v>57.0</v>
      </c>
    </row>
    <row r="298" ht="12.75" customHeight="1">
      <c r="A298" s="102">
        <v>2006.0</v>
      </c>
      <c r="B298" s="102">
        <v>384.0</v>
      </c>
      <c r="C298" s="102" t="s">
        <v>7131</v>
      </c>
      <c r="D298" s="102" t="s">
        <v>21</v>
      </c>
      <c r="E298" s="102">
        <v>2.0</v>
      </c>
      <c r="F298" s="102">
        <v>0.0</v>
      </c>
      <c r="G298" s="102" t="s">
        <v>50</v>
      </c>
      <c r="H298" s="102">
        <v>4900.0</v>
      </c>
      <c r="I298" s="102">
        <v>74.0</v>
      </c>
      <c r="J298" s="102">
        <v>0.0</v>
      </c>
      <c r="K298" s="102"/>
      <c r="L298" s="102"/>
      <c r="M298" s="102"/>
      <c r="N298" s="102" t="s">
        <v>23</v>
      </c>
      <c r="O298" s="102"/>
      <c r="P298" s="102"/>
      <c r="Q298" s="102" t="s">
        <v>23</v>
      </c>
      <c r="R298" s="102">
        <v>39.0</v>
      </c>
      <c r="S298" s="102">
        <v>75.0</v>
      </c>
    </row>
    <row r="299" ht="12.75" customHeight="1">
      <c r="A299" s="102">
        <v>2006.0</v>
      </c>
      <c r="B299" s="102">
        <v>385.0</v>
      </c>
      <c r="C299" s="102" t="s">
        <v>7132</v>
      </c>
      <c r="D299" s="102" t="s">
        <v>40</v>
      </c>
      <c r="E299" s="102">
        <v>2.0</v>
      </c>
      <c r="F299" s="102">
        <v>52.0</v>
      </c>
      <c r="G299" s="102"/>
      <c r="H299" s="102">
        <v>5000.0</v>
      </c>
      <c r="I299" s="102">
        <v>81.0</v>
      </c>
      <c r="J299" s="102">
        <v>0.0</v>
      </c>
      <c r="K299" s="102"/>
      <c r="L299" s="102"/>
      <c r="M299" s="102"/>
      <c r="N299" s="102" t="s">
        <v>23</v>
      </c>
      <c r="O299" s="102"/>
      <c r="P299" s="102"/>
      <c r="Q299" s="102" t="s">
        <v>23</v>
      </c>
      <c r="R299" s="102">
        <v>39.0</v>
      </c>
      <c r="S299" s="102">
        <v>95.0</v>
      </c>
    </row>
    <row r="300" ht="12.75" customHeight="1">
      <c r="A300" s="102">
        <v>2006.0</v>
      </c>
      <c r="B300" s="102">
        <v>386.0</v>
      </c>
      <c r="C300" s="102" t="s">
        <v>7133</v>
      </c>
      <c r="D300" s="102" t="s">
        <v>21</v>
      </c>
      <c r="E300" s="102">
        <v>2.0</v>
      </c>
      <c r="F300" s="102">
        <v>0.0</v>
      </c>
      <c r="G300" s="102" t="s">
        <v>4234</v>
      </c>
      <c r="H300" s="102">
        <v>6400.0</v>
      </c>
      <c r="I300" s="102">
        <v>84.0</v>
      </c>
      <c r="J300" s="102">
        <v>0.0</v>
      </c>
      <c r="K300" s="102"/>
      <c r="L300" s="102"/>
      <c r="M300" s="102"/>
      <c r="N300" s="102" t="s">
        <v>23</v>
      </c>
      <c r="O300" s="102"/>
      <c r="P300" s="102"/>
      <c r="Q300" s="102" t="s">
        <v>23</v>
      </c>
      <c r="R300" s="102">
        <v>39.0</v>
      </c>
      <c r="S300" s="102">
        <v>95.0</v>
      </c>
    </row>
    <row r="301" ht="12.75" customHeight="1">
      <c r="A301" s="102">
        <v>2006.0</v>
      </c>
      <c r="B301" s="102">
        <v>322.0</v>
      </c>
      <c r="C301" s="102" t="s">
        <v>7134</v>
      </c>
      <c r="D301" s="102" t="s">
        <v>40</v>
      </c>
      <c r="E301" s="102">
        <v>2.0</v>
      </c>
      <c r="F301" s="102">
        <v>54.0</v>
      </c>
      <c r="G301" s="102"/>
      <c r="H301" s="102">
        <v>4500.0</v>
      </c>
      <c r="I301" s="102">
        <v>76.0</v>
      </c>
      <c r="J301" s="102">
        <v>0.0</v>
      </c>
      <c r="K301" s="102"/>
      <c r="L301" s="102"/>
      <c r="M301" s="102"/>
      <c r="N301" s="102" t="s">
        <v>23</v>
      </c>
      <c r="O301" s="102"/>
      <c r="P301" s="102"/>
      <c r="Q301" s="102" t="s">
        <v>23</v>
      </c>
      <c r="R301" s="102">
        <v>33.0</v>
      </c>
      <c r="S301" s="102">
        <v>60.0</v>
      </c>
    </row>
    <row r="302" ht="12.75" customHeight="1">
      <c r="A302" s="102">
        <v>2006.0</v>
      </c>
      <c r="B302" s="102">
        <v>321.0</v>
      </c>
      <c r="C302" s="102" t="s">
        <v>7135</v>
      </c>
      <c r="D302" s="102" t="s">
        <v>21</v>
      </c>
      <c r="E302" s="102">
        <v>2.0</v>
      </c>
      <c r="F302" s="102">
        <v>0.0</v>
      </c>
      <c r="G302" s="102" t="s">
        <v>36</v>
      </c>
      <c r="H302" s="102">
        <v>3800.0</v>
      </c>
      <c r="I302" s="102">
        <v>74.0</v>
      </c>
      <c r="J302" s="102">
        <v>0.0</v>
      </c>
      <c r="K302" s="102"/>
      <c r="L302" s="102"/>
      <c r="M302" s="102"/>
      <c r="N302" s="102" t="s">
        <v>23</v>
      </c>
      <c r="O302" s="102"/>
      <c r="P302" s="102"/>
      <c r="Q302" s="102" t="s">
        <v>23</v>
      </c>
      <c r="R302" s="102">
        <v>33.0</v>
      </c>
      <c r="S302" s="102">
        <v>44.0</v>
      </c>
    </row>
    <row r="303" ht="12.75" customHeight="1">
      <c r="A303" s="102">
        <v>2006.0</v>
      </c>
      <c r="B303" s="102">
        <v>323.0</v>
      </c>
      <c r="C303" s="102" t="s">
        <v>7136</v>
      </c>
      <c r="D303" s="102" t="s">
        <v>40</v>
      </c>
      <c r="E303" s="102">
        <v>2.0</v>
      </c>
      <c r="F303" s="102">
        <v>50.0</v>
      </c>
      <c r="G303" s="102"/>
      <c r="H303" s="102">
        <v>3800.0</v>
      </c>
      <c r="I303" s="102">
        <v>74.0</v>
      </c>
      <c r="J303" s="102">
        <v>0.0</v>
      </c>
      <c r="K303" s="102"/>
      <c r="L303" s="102"/>
      <c r="M303" s="102"/>
      <c r="N303" s="102" t="s">
        <v>23</v>
      </c>
      <c r="O303" s="102"/>
      <c r="P303" s="102"/>
      <c r="Q303" s="102" t="s">
        <v>23</v>
      </c>
      <c r="R303" s="102">
        <v>48.0</v>
      </c>
      <c r="S303" s="102">
        <v>20.0</v>
      </c>
    </row>
    <row r="304" ht="12.75" customHeight="1">
      <c r="A304" s="102">
        <v>2006.0</v>
      </c>
      <c r="B304" s="102">
        <v>324.0</v>
      </c>
      <c r="C304" s="102" t="s">
        <v>7137</v>
      </c>
      <c r="D304" s="102" t="s">
        <v>21</v>
      </c>
      <c r="E304" s="102">
        <v>2.0</v>
      </c>
      <c r="F304" s="102">
        <v>0.0</v>
      </c>
      <c r="G304" s="102" t="s">
        <v>1281</v>
      </c>
      <c r="H304" s="102">
        <v>5500.0</v>
      </c>
      <c r="I304" s="102">
        <v>77.0</v>
      </c>
      <c r="J304" s="102">
        <v>0.0</v>
      </c>
      <c r="K304" s="102"/>
      <c r="L304" s="102"/>
      <c r="M304" s="102"/>
      <c r="N304" s="102" t="s">
        <v>23</v>
      </c>
      <c r="O304" s="102"/>
      <c r="P304" s="102"/>
      <c r="Q304" s="102" t="s">
        <v>23</v>
      </c>
      <c r="R304" s="102">
        <v>39.0</v>
      </c>
      <c r="S304" s="102">
        <v>95.0</v>
      </c>
    </row>
    <row r="305" ht="12.75" customHeight="1">
      <c r="A305" s="102">
        <v>2006.0</v>
      </c>
      <c r="B305" s="102">
        <v>325.0</v>
      </c>
      <c r="C305" s="102" t="s">
        <v>7138</v>
      </c>
      <c r="D305" s="102" t="s">
        <v>40</v>
      </c>
      <c r="E305" s="102">
        <v>2.0</v>
      </c>
      <c r="F305" s="102">
        <v>48.0</v>
      </c>
      <c r="G305" s="102"/>
      <c r="H305" s="102">
        <v>5000.0</v>
      </c>
      <c r="I305" s="102">
        <v>77.0</v>
      </c>
      <c r="J305" s="102">
        <v>0.0</v>
      </c>
      <c r="K305" s="102"/>
      <c r="L305" s="102"/>
      <c r="M305" s="102"/>
      <c r="N305" s="102" t="s">
        <v>23</v>
      </c>
      <c r="O305" s="102"/>
      <c r="P305" s="102"/>
      <c r="Q305" s="102" t="s">
        <v>23</v>
      </c>
      <c r="R305" s="102">
        <v>28.0</v>
      </c>
      <c r="S305" s="102">
        <v>79.0</v>
      </c>
    </row>
    <row r="306" ht="12.75" customHeight="1">
      <c r="A306" s="102">
        <v>2006.0</v>
      </c>
      <c r="B306" s="102">
        <v>327.0</v>
      </c>
      <c r="C306" s="102" t="s">
        <v>7139</v>
      </c>
      <c r="D306" s="102" t="s">
        <v>21</v>
      </c>
      <c r="E306" s="102">
        <v>2.0</v>
      </c>
      <c r="F306" s="102">
        <v>0.0</v>
      </c>
      <c r="G306" s="102" t="s">
        <v>50</v>
      </c>
      <c r="H306" s="102">
        <v>5100.0</v>
      </c>
      <c r="I306" s="102">
        <v>76.0</v>
      </c>
      <c r="J306" s="102">
        <v>38.0</v>
      </c>
      <c r="K306" s="102"/>
      <c r="L306" s="102"/>
      <c r="M306" s="102"/>
      <c r="N306" s="102" t="s">
        <v>23</v>
      </c>
      <c r="O306" s="102"/>
      <c r="P306" s="102"/>
      <c r="Q306" s="102" t="s">
        <v>23</v>
      </c>
      <c r="R306" s="102">
        <v>48.0</v>
      </c>
      <c r="S306" s="102">
        <v>96.0</v>
      </c>
    </row>
    <row r="307" ht="12.75" customHeight="1">
      <c r="A307" s="102">
        <v>2006.0</v>
      </c>
      <c r="B307" s="102">
        <v>326.0</v>
      </c>
      <c r="C307" s="102" t="s">
        <v>7140</v>
      </c>
      <c r="D307" s="102" t="s">
        <v>21</v>
      </c>
      <c r="E307" s="102">
        <v>2.0</v>
      </c>
      <c r="F307" s="102">
        <v>0.0</v>
      </c>
      <c r="G307" s="102" t="s">
        <v>50</v>
      </c>
      <c r="H307" s="102">
        <v>4500.0</v>
      </c>
      <c r="I307" s="102">
        <v>75.0</v>
      </c>
      <c r="J307" s="102">
        <v>38.0</v>
      </c>
      <c r="K307" s="102"/>
      <c r="L307" s="102"/>
      <c r="M307" s="102"/>
      <c r="N307" s="102" t="s">
        <v>23</v>
      </c>
      <c r="O307" s="102"/>
      <c r="P307" s="102"/>
      <c r="Q307" s="102" t="s">
        <v>23</v>
      </c>
      <c r="R307" s="102">
        <v>33.0</v>
      </c>
      <c r="S307" s="102">
        <v>47.0</v>
      </c>
    </row>
    <row r="308" ht="12.75" customHeight="1">
      <c r="A308" s="102">
        <v>2006.0</v>
      </c>
      <c r="B308" s="102">
        <v>329.0</v>
      </c>
      <c r="C308" s="102" t="s">
        <v>7141</v>
      </c>
      <c r="D308" s="102" t="s">
        <v>40</v>
      </c>
      <c r="E308" s="102">
        <v>2.0</v>
      </c>
      <c r="F308" s="102">
        <v>49.0</v>
      </c>
      <c r="G308" s="102"/>
      <c r="H308" s="102">
        <v>4800.0</v>
      </c>
      <c r="I308" s="102">
        <v>79.0</v>
      </c>
      <c r="J308" s="102">
        <v>0.0</v>
      </c>
      <c r="K308" s="102"/>
      <c r="L308" s="102"/>
      <c r="M308" s="102"/>
      <c r="N308" s="102" t="s">
        <v>23</v>
      </c>
      <c r="O308" s="102"/>
      <c r="P308" s="102"/>
      <c r="Q308" s="102" t="s">
        <v>23</v>
      </c>
      <c r="R308" s="102">
        <v>33.0</v>
      </c>
      <c r="S308" s="102">
        <v>44.0</v>
      </c>
    </row>
    <row r="309" ht="12.75" customHeight="1">
      <c r="A309" s="102">
        <v>2006.0</v>
      </c>
      <c r="B309" s="102">
        <v>328.0</v>
      </c>
      <c r="C309" s="102" t="s">
        <v>7142</v>
      </c>
      <c r="D309" s="102" t="s">
        <v>21</v>
      </c>
      <c r="E309" s="102">
        <v>2.0</v>
      </c>
      <c r="F309" s="102">
        <v>0.0</v>
      </c>
      <c r="G309" s="102" t="s">
        <v>1256</v>
      </c>
      <c r="H309" s="102">
        <v>5100.0</v>
      </c>
      <c r="I309" s="102">
        <v>75.0</v>
      </c>
      <c r="J309" s="102">
        <v>38.0</v>
      </c>
      <c r="K309" s="102"/>
      <c r="L309" s="102"/>
      <c r="M309" s="102"/>
      <c r="N309" s="102" t="s">
        <v>23</v>
      </c>
      <c r="O309" s="102"/>
      <c r="P309" s="102"/>
      <c r="Q309" s="102" t="s">
        <v>23</v>
      </c>
      <c r="R309" s="102">
        <v>39.0</v>
      </c>
      <c r="S309" s="102">
        <v>95.0</v>
      </c>
    </row>
    <row r="310" ht="12.75" customHeight="1">
      <c r="A310" s="102">
        <v>2006.0</v>
      </c>
      <c r="B310" s="102">
        <v>331.0</v>
      </c>
      <c r="C310" s="102" t="s">
        <v>7143</v>
      </c>
      <c r="D310" s="102" t="s">
        <v>21</v>
      </c>
      <c r="E310" s="102">
        <v>2.0</v>
      </c>
      <c r="F310" s="102">
        <v>0.0</v>
      </c>
      <c r="G310" s="102" t="s">
        <v>37</v>
      </c>
      <c r="H310" s="102">
        <v>4600.0</v>
      </c>
      <c r="I310" s="102">
        <v>80.0</v>
      </c>
      <c r="J310" s="102">
        <v>0.0</v>
      </c>
      <c r="K310" s="102"/>
      <c r="L310" s="102"/>
      <c r="M310" s="102"/>
      <c r="N310" s="102" t="s">
        <v>23</v>
      </c>
      <c r="O310" s="102"/>
      <c r="P310" s="102"/>
      <c r="Q310" s="102" t="s">
        <v>23</v>
      </c>
      <c r="R310" s="102">
        <v>39.0</v>
      </c>
      <c r="S310" s="102">
        <v>2.0</v>
      </c>
    </row>
    <row r="311" ht="12.75" customHeight="1">
      <c r="A311" s="102">
        <v>2006.0</v>
      </c>
      <c r="B311" s="102">
        <v>330.0</v>
      </c>
      <c r="C311" s="102" t="s">
        <v>7144</v>
      </c>
      <c r="D311" s="102" t="s">
        <v>21</v>
      </c>
      <c r="E311" s="102">
        <v>2.0</v>
      </c>
      <c r="F311" s="102">
        <v>0.0</v>
      </c>
      <c r="G311" s="102" t="s">
        <v>22</v>
      </c>
      <c r="H311" s="102">
        <v>2700.0</v>
      </c>
      <c r="I311" s="102">
        <v>60.0</v>
      </c>
      <c r="J311" s="102">
        <v>0.0</v>
      </c>
      <c r="K311" s="102"/>
      <c r="L311" s="102"/>
      <c r="M311" s="102"/>
      <c r="N311" s="102" t="s">
        <v>23</v>
      </c>
      <c r="O311" s="102"/>
      <c r="P311" s="102"/>
      <c r="Q311" s="102" t="s">
        <v>23</v>
      </c>
      <c r="R311" s="102">
        <v>33.0</v>
      </c>
      <c r="S311" s="102">
        <v>66.0</v>
      </c>
    </row>
    <row r="312" ht="12.75" customHeight="1">
      <c r="A312" s="102">
        <v>2006.0</v>
      </c>
      <c r="B312" s="102">
        <v>332.0</v>
      </c>
      <c r="C312" s="102" t="s">
        <v>7145</v>
      </c>
      <c r="D312" s="102" t="s">
        <v>40</v>
      </c>
      <c r="E312" s="102">
        <v>2.0</v>
      </c>
      <c r="F312" s="102">
        <v>49.0</v>
      </c>
      <c r="G312" s="102"/>
      <c r="H312" s="102">
        <v>4800.0</v>
      </c>
      <c r="I312" s="102">
        <v>79.0</v>
      </c>
      <c r="J312" s="102">
        <v>0.0</v>
      </c>
      <c r="K312" s="102"/>
      <c r="L312" s="102"/>
      <c r="M312" s="102"/>
      <c r="N312" s="102" t="s">
        <v>23</v>
      </c>
      <c r="O312" s="102"/>
      <c r="P312" s="102"/>
      <c r="Q312" s="102" t="s">
        <v>23</v>
      </c>
      <c r="R312" s="102">
        <v>33.0</v>
      </c>
      <c r="S312" s="102">
        <v>24.0</v>
      </c>
    </row>
    <row r="313" ht="12.75" customHeight="1">
      <c r="A313" s="102">
        <v>2006.0</v>
      </c>
      <c r="B313" s="102">
        <v>333.0</v>
      </c>
      <c r="C313" s="102" t="s">
        <v>7146</v>
      </c>
      <c r="D313" s="102" t="s">
        <v>21</v>
      </c>
      <c r="E313" s="102">
        <v>2.0</v>
      </c>
      <c r="F313" s="102">
        <v>0.0</v>
      </c>
      <c r="G313" s="102" t="s">
        <v>7147</v>
      </c>
      <c r="H313" s="102">
        <v>6300.0</v>
      </c>
      <c r="I313" s="102">
        <v>88.0</v>
      </c>
      <c r="J313" s="102">
        <v>0.0</v>
      </c>
      <c r="K313" s="102"/>
      <c r="L313" s="102"/>
      <c r="M313" s="102"/>
      <c r="N313" s="102" t="s">
        <v>23</v>
      </c>
      <c r="O313" s="102"/>
      <c r="P313" s="102"/>
      <c r="Q313" s="102" t="s">
        <v>23</v>
      </c>
      <c r="R313" s="102">
        <v>28.0</v>
      </c>
      <c r="S313" s="102">
        <v>50.0</v>
      </c>
    </row>
    <row r="314" ht="12.75" customHeight="1">
      <c r="A314" s="102">
        <v>2006.0</v>
      </c>
      <c r="B314" s="102">
        <v>334.0</v>
      </c>
      <c r="C314" s="102" t="s">
        <v>7148</v>
      </c>
      <c r="D314" s="102" t="s">
        <v>21</v>
      </c>
      <c r="E314" s="102">
        <v>2.0</v>
      </c>
      <c r="F314" s="102">
        <v>0.0</v>
      </c>
      <c r="G314" s="102" t="s">
        <v>26</v>
      </c>
      <c r="H314" s="102">
        <v>4300.0</v>
      </c>
      <c r="I314" s="102">
        <v>77.0</v>
      </c>
      <c r="J314" s="102">
        <v>0.0</v>
      </c>
      <c r="K314" s="102"/>
      <c r="L314" s="102"/>
      <c r="M314" s="102"/>
      <c r="N314" s="102" t="s">
        <v>23</v>
      </c>
      <c r="O314" s="102"/>
      <c r="P314" s="102"/>
      <c r="Q314" s="102" t="s">
        <v>23</v>
      </c>
      <c r="R314" s="102">
        <v>39.0</v>
      </c>
      <c r="S314" s="102">
        <v>95.0</v>
      </c>
    </row>
    <row r="315" ht="12.75" customHeight="1">
      <c r="A315" s="102">
        <v>2006.0</v>
      </c>
      <c r="B315" s="102">
        <v>335.0</v>
      </c>
      <c r="C315" s="102" t="s">
        <v>7149</v>
      </c>
      <c r="D315" s="102" t="s">
        <v>21</v>
      </c>
      <c r="E315" s="102">
        <v>2.0</v>
      </c>
      <c r="F315" s="102">
        <v>0.0</v>
      </c>
      <c r="G315" s="102" t="s">
        <v>62</v>
      </c>
      <c r="H315" s="102">
        <v>3700.0</v>
      </c>
      <c r="I315" s="102">
        <v>75.0</v>
      </c>
      <c r="J315" s="102">
        <v>0.0</v>
      </c>
      <c r="K315" s="102"/>
      <c r="L315" s="102"/>
      <c r="M315" s="102"/>
      <c r="N315" s="102" t="s">
        <v>23</v>
      </c>
      <c r="O315" s="102"/>
      <c r="P315" s="102"/>
      <c r="Q315" s="102" t="s">
        <v>23</v>
      </c>
      <c r="R315" s="102">
        <v>33.0</v>
      </c>
      <c r="S315" s="102">
        <v>44.0</v>
      </c>
    </row>
    <row r="316" ht="12.75" customHeight="1">
      <c r="A316" s="102">
        <v>2006.0</v>
      </c>
      <c r="B316" s="102">
        <v>336.0</v>
      </c>
      <c r="C316" s="102" t="s">
        <v>7150</v>
      </c>
      <c r="D316" s="102" t="s">
        <v>21</v>
      </c>
      <c r="E316" s="102">
        <v>2.0</v>
      </c>
      <c r="F316" s="102">
        <v>0.0</v>
      </c>
      <c r="G316" s="102" t="s">
        <v>7151</v>
      </c>
      <c r="H316" s="102">
        <v>3200.0</v>
      </c>
      <c r="I316" s="102">
        <v>74.0</v>
      </c>
      <c r="J316" s="102">
        <v>0.0</v>
      </c>
      <c r="K316" s="102"/>
      <c r="L316" s="102"/>
      <c r="M316" s="102"/>
      <c r="N316" s="102" t="s">
        <v>23</v>
      </c>
      <c r="O316" s="102"/>
      <c r="P316" s="102"/>
      <c r="Q316" s="102" t="s">
        <v>23</v>
      </c>
      <c r="R316" s="102">
        <v>33.0</v>
      </c>
      <c r="S316" s="102">
        <v>55.0</v>
      </c>
    </row>
    <row r="317" ht="12.75" customHeight="1">
      <c r="A317" s="102">
        <v>2006.0</v>
      </c>
      <c r="B317" s="102">
        <v>338.0</v>
      </c>
      <c r="C317" s="102" t="s">
        <v>7152</v>
      </c>
      <c r="D317" s="102" t="s">
        <v>21</v>
      </c>
      <c r="E317" s="102">
        <v>2.0</v>
      </c>
      <c r="F317" s="102">
        <v>0.0</v>
      </c>
      <c r="G317" s="102" t="s">
        <v>50</v>
      </c>
      <c r="H317" s="102">
        <v>4900.0</v>
      </c>
      <c r="I317" s="102">
        <v>80.0</v>
      </c>
      <c r="J317" s="102">
        <v>0.0</v>
      </c>
      <c r="K317" s="102"/>
      <c r="L317" s="102"/>
      <c r="M317" s="102"/>
      <c r="N317" s="102" t="s">
        <v>23</v>
      </c>
      <c r="O317" s="102"/>
      <c r="P317" s="102"/>
      <c r="Q317" s="102" t="s">
        <v>23</v>
      </c>
      <c r="R317" s="102">
        <v>33.0</v>
      </c>
      <c r="S317" s="102">
        <v>66.0</v>
      </c>
    </row>
    <row r="318" ht="12.75" customHeight="1">
      <c r="A318" s="102">
        <v>2006.0</v>
      </c>
      <c r="B318" s="102">
        <v>337.0</v>
      </c>
      <c r="C318" s="102" t="s">
        <v>7153</v>
      </c>
      <c r="D318" s="102" t="s">
        <v>40</v>
      </c>
      <c r="E318" s="102">
        <v>2.0</v>
      </c>
      <c r="F318" s="102">
        <v>64.0</v>
      </c>
      <c r="G318" s="102"/>
      <c r="H318" s="102">
        <v>4000.0</v>
      </c>
      <c r="I318" s="102">
        <v>77.0</v>
      </c>
      <c r="J318" s="102">
        <v>0.0</v>
      </c>
      <c r="K318" s="102"/>
      <c r="L318" s="102"/>
      <c r="M318" s="102"/>
      <c r="N318" s="102" t="s">
        <v>23</v>
      </c>
      <c r="O318" s="102"/>
      <c r="P318" s="102"/>
      <c r="Q318" s="102" t="s">
        <v>23</v>
      </c>
      <c r="R318" s="102">
        <v>39.0</v>
      </c>
      <c r="S318" s="102">
        <v>95.0</v>
      </c>
    </row>
    <row r="319" ht="12.75" customHeight="1">
      <c r="A319" s="102">
        <v>2006.0</v>
      </c>
      <c r="B319" s="102">
        <v>342.0</v>
      </c>
      <c r="C319" s="102" t="s">
        <v>7154</v>
      </c>
      <c r="D319" s="102" t="s">
        <v>40</v>
      </c>
      <c r="E319" s="102">
        <v>2.0</v>
      </c>
      <c r="F319" s="102">
        <v>49.0</v>
      </c>
      <c r="G319" s="102"/>
      <c r="H319" s="102">
        <v>4650.0</v>
      </c>
      <c r="I319" s="102">
        <v>76.0</v>
      </c>
      <c r="J319" s="102">
        <v>0.0</v>
      </c>
      <c r="K319" s="102"/>
      <c r="L319" s="102"/>
      <c r="M319" s="102"/>
      <c r="N319" s="102" t="s">
        <v>23</v>
      </c>
      <c r="O319" s="102"/>
      <c r="P319" s="102"/>
      <c r="Q319" s="102" t="s">
        <v>23</v>
      </c>
      <c r="R319" s="102">
        <v>33.0</v>
      </c>
      <c r="S319" s="102">
        <v>45.0</v>
      </c>
    </row>
    <row r="320" ht="12.75" customHeight="1">
      <c r="A320" s="102">
        <v>2006.0</v>
      </c>
      <c r="B320" s="102">
        <v>339.0</v>
      </c>
      <c r="C320" s="102" t="s">
        <v>7155</v>
      </c>
      <c r="D320" s="102" t="s">
        <v>21</v>
      </c>
      <c r="E320" s="102">
        <v>2.0</v>
      </c>
      <c r="F320" s="102">
        <v>0.0</v>
      </c>
      <c r="G320" s="102" t="s">
        <v>50</v>
      </c>
      <c r="H320" s="102">
        <v>4000.0</v>
      </c>
      <c r="I320" s="102">
        <v>75.0</v>
      </c>
      <c r="J320" s="102">
        <v>0.0</v>
      </c>
      <c r="K320" s="102"/>
      <c r="L320" s="102"/>
      <c r="M320" s="102"/>
      <c r="N320" s="102" t="s">
        <v>23</v>
      </c>
      <c r="O320" s="102"/>
      <c r="P320" s="102"/>
      <c r="Q320" s="102" t="s">
        <v>23</v>
      </c>
      <c r="R320" s="102">
        <v>39.0</v>
      </c>
      <c r="S320" s="102">
        <v>75.0</v>
      </c>
    </row>
    <row r="321" ht="12.75" customHeight="1">
      <c r="A321" s="102">
        <v>2006.0</v>
      </c>
      <c r="B321" s="102">
        <v>341.0</v>
      </c>
      <c r="C321" s="102" t="s">
        <v>7156</v>
      </c>
      <c r="D321" s="102" t="s">
        <v>21</v>
      </c>
      <c r="E321" s="102">
        <v>2.0</v>
      </c>
      <c r="F321" s="102">
        <v>0.0</v>
      </c>
      <c r="G321" s="102" t="s">
        <v>36</v>
      </c>
      <c r="H321" s="102">
        <v>4200.0</v>
      </c>
      <c r="I321" s="102">
        <v>75.0</v>
      </c>
      <c r="J321" s="102">
        <v>0.0</v>
      </c>
      <c r="K321" s="102"/>
      <c r="L321" s="102"/>
      <c r="M321" s="102"/>
      <c r="N321" s="102" t="s">
        <v>23</v>
      </c>
      <c r="O321" s="102"/>
      <c r="P321" s="102"/>
      <c r="Q321" s="102" t="s">
        <v>23</v>
      </c>
      <c r="R321" s="102">
        <v>39.0</v>
      </c>
      <c r="S321" s="102">
        <v>52.0</v>
      </c>
    </row>
    <row r="322" ht="12.75" customHeight="1">
      <c r="A322" s="102">
        <v>2006.0</v>
      </c>
      <c r="B322" s="102">
        <v>340.0</v>
      </c>
      <c r="C322" s="102" t="s">
        <v>7157</v>
      </c>
      <c r="D322" s="102" t="s">
        <v>40</v>
      </c>
      <c r="E322" s="102">
        <v>2.0</v>
      </c>
      <c r="F322" s="102">
        <v>48.0</v>
      </c>
      <c r="G322" s="102"/>
      <c r="H322" s="102">
        <v>5300.0</v>
      </c>
      <c r="I322" s="102">
        <v>79.0</v>
      </c>
      <c r="J322" s="102">
        <v>0.0</v>
      </c>
      <c r="K322" s="102"/>
      <c r="L322" s="102"/>
      <c r="M322" s="102"/>
      <c r="N322" s="102" t="s">
        <v>23</v>
      </c>
      <c r="O322" s="102"/>
      <c r="P322" s="102"/>
      <c r="Q322" s="102" t="s">
        <v>23</v>
      </c>
      <c r="R322" s="102">
        <v>24.0</v>
      </c>
      <c r="S322" s="102">
        <v>89.0</v>
      </c>
    </row>
    <row r="323" ht="12.75" customHeight="1">
      <c r="A323" s="102">
        <v>2006.0</v>
      </c>
      <c r="B323" s="102">
        <v>343.0</v>
      </c>
      <c r="C323" s="102" t="s">
        <v>7158</v>
      </c>
      <c r="D323" s="102" t="s">
        <v>40</v>
      </c>
      <c r="E323" s="102">
        <v>2.0</v>
      </c>
      <c r="F323" s="102">
        <v>64.0</v>
      </c>
      <c r="G323" s="102"/>
      <c r="H323" s="102">
        <v>5200.0</v>
      </c>
      <c r="I323" s="102">
        <v>79.0</v>
      </c>
      <c r="J323" s="102">
        <v>0.0</v>
      </c>
      <c r="K323" s="102"/>
      <c r="L323" s="102"/>
      <c r="M323" s="102"/>
      <c r="N323" s="102" t="s">
        <v>23</v>
      </c>
      <c r="O323" s="102"/>
      <c r="P323" s="102"/>
      <c r="Q323" s="102" t="s">
        <v>23</v>
      </c>
      <c r="R323" s="102">
        <v>39.0</v>
      </c>
      <c r="S323" s="102">
        <v>95.0</v>
      </c>
    </row>
    <row r="324" ht="12.75" customHeight="1">
      <c r="A324" s="102">
        <v>2006.0</v>
      </c>
      <c r="B324" s="102">
        <v>344.0</v>
      </c>
      <c r="C324" s="102" t="s">
        <v>7159</v>
      </c>
      <c r="D324" s="102" t="s">
        <v>40</v>
      </c>
      <c r="E324" s="102">
        <v>2.0</v>
      </c>
      <c r="F324" s="102">
        <v>49.0</v>
      </c>
      <c r="G324" s="102"/>
      <c r="H324" s="102">
        <v>4400.0</v>
      </c>
      <c r="I324" s="102">
        <v>75.0</v>
      </c>
      <c r="J324" s="102">
        <v>0.0</v>
      </c>
      <c r="K324" s="102"/>
      <c r="L324" s="102"/>
      <c r="M324" s="102"/>
      <c r="N324" s="102" t="s">
        <v>23</v>
      </c>
      <c r="O324" s="102"/>
      <c r="P324" s="102"/>
      <c r="Q324" s="102" t="s">
        <v>23</v>
      </c>
      <c r="R324" s="102">
        <v>33.0</v>
      </c>
      <c r="S324" s="102">
        <v>44.0</v>
      </c>
    </row>
    <row r="325" ht="12.75" customHeight="1">
      <c r="A325" s="102">
        <v>2006.0</v>
      </c>
      <c r="B325" s="102">
        <v>345.0</v>
      </c>
      <c r="C325" s="102" t="s">
        <v>7160</v>
      </c>
      <c r="D325" s="102" t="s">
        <v>40</v>
      </c>
      <c r="E325" s="102">
        <v>2.0</v>
      </c>
      <c r="F325" s="102">
        <v>49.0</v>
      </c>
      <c r="G325" s="102"/>
      <c r="H325" s="102">
        <v>5800.0</v>
      </c>
      <c r="I325" s="102">
        <v>83.0</v>
      </c>
      <c r="J325" s="102">
        <v>0.0</v>
      </c>
      <c r="K325" s="102"/>
      <c r="L325" s="102"/>
      <c r="M325" s="102"/>
      <c r="N325" s="102" t="s">
        <v>23</v>
      </c>
      <c r="O325" s="102"/>
      <c r="P325" s="102"/>
      <c r="Q325" s="102" t="s">
        <v>23</v>
      </c>
      <c r="R325" s="102">
        <v>33.0</v>
      </c>
      <c r="S325" s="102">
        <v>44.0</v>
      </c>
    </row>
    <row r="326" ht="12.75" customHeight="1">
      <c r="A326" s="102">
        <v>2006.0</v>
      </c>
      <c r="B326" s="102">
        <v>346.0</v>
      </c>
      <c r="C326" s="102" t="s">
        <v>7161</v>
      </c>
      <c r="D326" s="102" t="s">
        <v>40</v>
      </c>
      <c r="E326" s="102">
        <v>2.0</v>
      </c>
      <c r="F326" s="102">
        <v>49.0</v>
      </c>
      <c r="G326" s="102"/>
      <c r="H326" s="102">
        <v>5100.0</v>
      </c>
      <c r="I326" s="102">
        <v>77.0</v>
      </c>
      <c r="J326" s="102">
        <v>0.0</v>
      </c>
      <c r="K326" s="102"/>
      <c r="L326" s="102"/>
      <c r="M326" s="102"/>
      <c r="N326" s="102" t="s">
        <v>23</v>
      </c>
      <c r="O326" s="102"/>
      <c r="P326" s="102"/>
      <c r="Q326" s="102" t="s">
        <v>23</v>
      </c>
      <c r="R326" s="102">
        <v>33.0</v>
      </c>
      <c r="S326" s="102">
        <v>44.0</v>
      </c>
    </row>
    <row r="327" ht="12.75" customHeight="1">
      <c r="A327" s="102">
        <v>2006.0</v>
      </c>
      <c r="B327" s="102">
        <v>347.0</v>
      </c>
      <c r="C327" s="102" t="s">
        <v>7162</v>
      </c>
      <c r="D327" s="102" t="s">
        <v>40</v>
      </c>
      <c r="E327" s="102">
        <v>2.0</v>
      </c>
      <c r="F327" s="102">
        <v>49.0</v>
      </c>
      <c r="G327" s="102"/>
      <c r="H327" s="102">
        <v>5000.0</v>
      </c>
      <c r="I327" s="102">
        <v>78.0</v>
      </c>
      <c r="J327" s="102">
        <v>0.0</v>
      </c>
      <c r="K327" s="102"/>
      <c r="L327" s="102"/>
      <c r="M327" s="102"/>
      <c r="N327" s="102" t="s">
        <v>23</v>
      </c>
      <c r="O327" s="102"/>
      <c r="P327" s="102"/>
      <c r="Q327" s="102" t="s">
        <v>23</v>
      </c>
      <c r="R327" s="102">
        <v>33.0</v>
      </c>
      <c r="S327" s="102">
        <v>44.0</v>
      </c>
    </row>
    <row r="328" ht="12.75" customHeight="1">
      <c r="A328" s="102">
        <v>2006.0</v>
      </c>
      <c r="B328" s="102">
        <v>351.0</v>
      </c>
      <c r="C328" s="102" t="s">
        <v>7163</v>
      </c>
      <c r="D328" s="102" t="s">
        <v>40</v>
      </c>
      <c r="E328" s="102">
        <v>2.0</v>
      </c>
      <c r="F328" s="102">
        <v>49.0</v>
      </c>
      <c r="G328" s="102"/>
      <c r="H328" s="102">
        <v>4000.0</v>
      </c>
      <c r="I328" s="102">
        <v>72.0</v>
      </c>
      <c r="J328" s="102">
        <v>0.0</v>
      </c>
      <c r="K328" s="102"/>
      <c r="L328" s="102"/>
      <c r="M328" s="102"/>
      <c r="N328" s="102" t="s">
        <v>23</v>
      </c>
      <c r="O328" s="102"/>
      <c r="P328" s="102"/>
      <c r="Q328" s="102" t="s">
        <v>23</v>
      </c>
      <c r="R328" s="102">
        <v>33.0</v>
      </c>
      <c r="S328" s="102">
        <v>44.0</v>
      </c>
    </row>
    <row r="329" ht="12.75" customHeight="1">
      <c r="A329" s="102">
        <v>2006.0</v>
      </c>
      <c r="B329" s="102">
        <v>348.0</v>
      </c>
      <c r="C329" s="102" t="s">
        <v>7164</v>
      </c>
      <c r="D329" s="102" t="s">
        <v>40</v>
      </c>
      <c r="E329" s="102">
        <v>2.0</v>
      </c>
      <c r="F329" s="102">
        <v>48.0</v>
      </c>
      <c r="G329" s="102"/>
      <c r="H329" s="102">
        <v>4350.0</v>
      </c>
      <c r="I329" s="102">
        <v>76.0</v>
      </c>
      <c r="J329" s="102">
        <v>0.0</v>
      </c>
      <c r="K329" s="102"/>
      <c r="L329" s="102"/>
      <c r="M329" s="102"/>
      <c r="N329" s="102" t="s">
        <v>23</v>
      </c>
      <c r="O329" s="102"/>
      <c r="P329" s="102"/>
      <c r="Q329" s="102" t="s">
        <v>23</v>
      </c>
      <c r="R329" s="102">
        <v>39.0</v>
      </c>
      <c r="S329" s="102">
        <v>60.0</v>
      </c>
    </row>
    <row r="330" ht="12.75" customHeight="1">
      <c r="A330" s="102">
        <v>2006.0</v>
      </c>
      <c r="B330" s="102">
        <v>349.0</v>
      </c>
      <c r="C330" s="102" t="s">
        <v>7165</v>
      </c>
      <c r="D330" s="102" t="s">
        <v>21</v>
      </c>
      <c r="E330" s="102">
        <v>2.0</v>
      </c>
      <c r="F330" s="102">
        <v>0.0</v>
      </c>
      <c r="G330" s="102" t="s">
        <v>7166</v>
      </c>
      <c r="H330" s="102">
        <v>4000.0</v>
      </c>
      <c r="I330" s="102">
        <v>72.0</v>
      </c>
      <c r="J330" s="102">
        <v>0.0</v>
      </c>
      <c r="K330" s="102"/>
      <c r="L330" s="102"/>
      <c r="M330" s="102"/>
      <c r="N330" s="102" t="s">
        <v>23</v>
      </c>
      <c r="O330" s="102"/>
      <c r="P330" s="102"/>
      <c r="Q330" s="102" t="s">
        <v>23</v>
      </c>
      <c r="R330" s="102">
        <v>33.0</v>
      </c>
      <c r="S330" s="102">
        <v>55.0</v>
      </c>
    </row>
    <row r="331" ht="12.75" customHeight="1">
      <c r="A331" s="102">
        <v>2006.0</v>
      </c>
      <c r="B331" s="102">
        <v>350.0</v>
      </c>
      <c r="C331" s="102" t="s">
        <v>7165</v>
      </c>
      <c r="D331" s="102" t="s">
        <v>21</v>
      </c>
      <c r="E331" s="102">
        <v>2.0</v>
      </c>
      <c r="F331" s="102">
        <v>0.0</v>
      </c>
      <c r="G331" s="102" t="s">
        <v>7166</v>
      </c>
      <c r="H331" s="102">
        <v>4000.0</v>
      </c>
      <c r="I331" s="102">
        <v>72.0</v>
      </c>
      <c r="J331" s="102">
        <v>0.0</v>
      </c>
      <c r="K331" s="102"/>
      <c r="L331" s="102"/>
      <c r="M331" s="102"/>
      <c r="N331" s="102" t="s">
        <v>23</v>
      </c>
      <c r="O331" s="102"/>
      <c r="P331" s="102"/>
      <c r="Q331" s="102" t="s">
        <v>23</v>
      </c>
      <c r="R331" s="102">
        <v>39.0</v>
      </c>
      <c r="S331" s="102">
        <v>82.0</v>
      </c>
    </row>
    <row r="332" ht="12.75" customHeight="1">
      <c r="A332" s="102">
        <v>2006.0</v>
      </c>
      <c r="B332" s="102">
        <v>353.0</v>
      </c>
      <c r="C332" s="102" t="s">
        <v>7167</v>
      </c>
      <c r="D332" s="102" t="s">
        <v>21</v>
      </c>
      <c r="E332" s="102">
        <v>2.0</v>
      </c>
      <c r="F332" s="102">
        <v>0.0</v>
      </c>
      <c r="G332" s="102" t="s">
        <v>7168</v>
      </c>
      <c r="H332" s="102">
        <v>2200.0</v>
      </c>
      <c r="I332" s="102">
        <v>59.0</v>
      </c>
      <c r="J332" s="102">
        <v>0.0</v>
      </c>
      <c r="K332" s="102"/>
      <c r="L332" s="102"/>
      <c r="M332" s="102"/>
      <c r="N332" s="102" t="s">
        <v>23</v>
      </c>
      <c r="O332" s="102"/>
      <c r="P332" s="102"/>
      <c r="Q332" s="102" t="s">
        <v>23</v>
      </c>
      <c r="R332" s="102">
        <v>28.0</v>
      </c>
      <c r="S332" s="102">
        <v>50.0</v>
      </c>
    </row>
    <row r="333" ht="12.75" customHeight="1">
      <c r="A333" s="102">
        <v>2006.0</v>
      </c>
      <c r="B333" s="102">
        <v>352.0</v>
      </c>
      <c r="C333" s="102" t="s">
        <v>7169</v>
      </c>
      <c r="D333" s="102" t="s">
        <v>21</v>
      </c>
      <c r="E333" s="102">
        <v>2.0</v>
      </c>
      <c r="F333" s="102">
        <v>0.0</v>
      </c>
      <c r="G333" s="102" t="s">
        <v>6407</v>
      </c>
      <c r="H333" s="102">
        <v>2300.0</v>
      </c>
      <c r="I333" s="102">
        <v>62.0</v>
      </c>
      <c r="J333" s="102">
        <v>0.0</v>
      </c>
      <c r="K333" s="102"/>
      <c r="L333" s="102"/>
      <c r="M333" s="102"/>
      <c r="N333" s="102" t="s">
        <v>23</v>
      </c>
      <c r="O333" s="102"/>
      <c r="P333" s="102"/>
      <c r="Q333" s="102" t="s">
        <v>23</v>
      </c>
      <c r="R333" s="102">
        <v>39.0</v>
      </c>
      <c r="S333" s="102">
        <v>57.0</v>
      </c>
    </row>
    <row r="334" ht="12.75" customHeight="1">
      <c r="A334" s="102">
        <v>2006.0</v>
      </c>
      <c r="B334" s="102">
        <v>355.0</v>
      </c>
      <c r="C334" s="102" t="s">
        <v>7170</v>
      </c>
      <c r="D334" s="102" t="s">
        <v>21</v>
      </c>
      <c r="E334" s="102">
        <v>2.0</v>
      </c>
      <c r="F334" s="102">
        <v>0.0</v>
      </c>
      <c r="G334" s="102" t="s">
        <v>26</v>
      </c>
      <c r="H334" s="102">
        <v>4000.0</v>
      </c>
      <c r="I334" s="102">
        <v>74.0</v>
      </c>
      <c r="J334" s="102">
        <v>0.0</v>
      </c>
      <c r="K334" s="102"/>
      <c r="L334" s="102"/>
      <c r="M334" s="102"/>
      <c r="N334" s="102" t="s">
        <v>23</v>
      </c>
      <c r="O334" s="102"/>
      <c r="P334" s="102"/>
      <c r="Q334" s="102" t="s">
        <v>23</v>
      </c>
      <c r="R334" s="102">
        <v>33.0</v>
      </c>
      <c r="S334" s="102">
        <v>55.0</v>
      </c>
    </row>
    <row r="335" ht="12.75" customHeight="1">
      <c r="A335" s="102">
        <v>2006.0</v>
      </c>
      <c r="B335" s="102">
        <v>354.0</v>
      </c>
      <c r="C335" s="102" t="s">
        <v>7171</v>
      </c>
      <c r="D335" s="102" t="s">
        <v>21</v>
      </c>
      <c r="E335" s="102">
        <v>2.0</v>
      </c>
      <c r="F335" s="102">
        <v>0.0</v>
      </c>
      <c r="G335" s="102" t="s">
        <v>48</v>
      </c>
      <c r="H335" s="102">
        <v>4000.0</v>
      </c>
      <c r="I335" s="102">
        <v>76.0</v>
      </c>
      <c r="J335" s="102">
        <v>0.0</v>
      </c>
      <c r="K335" s="102"/>
      <c r="L335" s="102"/>
      <c r="M335" s="102"/>
      <c r="N335" s="102" t="s">
        <v>23</v>
      </c>
      <c r="O335" s="102"/>
      <c r="P335" s="102"/>
      <c r="Q335" s="102" t="s">
        <v>23</v>
      </c>
      <c r="R335" s="102">
        <v>39.0</v>
      </c>
      <c r="S335" s="102">
        <v>75.0</v>
      </c>
    </row>
    <row r="336" ht="12.75" customHeight="1">
      <c r="A336" s="102">
        <v>2006.0</v>
      </c>
      <c r="B336" s="102">
        <v>356.0</v>
      </c>
      <c r="C336" s="102" t="s">
        <v>7172</v>
      </c>
      <c r="D336" s="102" t="s">
        <v>40</v>
      </c>
      <c r="E336" s="102">
        <v>2.0</v>
      </c>
      <c r="F336" s="102">
        <v>50.0</v>
      </c>
      <c r="G336" s="102"/>
      <c r="H336" s="102">
        <v>5300.0</v>
      </c>
      <c r="I336" s="102">
        <v>75.0</v>
      </c>
      <c r="J336" s="102">
        <v>0.0</v>
      </c>
      <c r="K336" s="102"/>
      <c r="L336" s="102"/>
      <c r="M336" s="102"/>
      <c r="N336" s="102" t="s">
        <v>23</v>
      </c>
      <c r="O336" s="102"/>
      <c r="P336" s="102"/>
      <c r="Q336" s="102" t="s">
        <v>23</v>
      </c>
      <c r="R336" s="102">
        <v>33.0</v>
      </c>
      <c r="S336" s="102">
        <v>8.0</v>
      </c>
    </row>
    <row r="337" ht="12.75" customHeight="1">
      <c r="A337" s="102">
        <v>2006.0</v>
      </c>
      <c r="B337" s="102">
        <v>357.0</v>
      </c>
      <c r="C337" s="102" t="s">
        <v>7173</v>
      </c>
      <c r="D337" s="102" t="s">
        <v>21</v>
      </c>
      <c r="E337" s="102">
        <v>2.0</v>
      </c>
      <c r="F337" s="102">
        <v>0.0</v>
      </c>
      <c r="G337" s="102" t="s">
        <v>6973</v>
      </c>
      <c r="H337" s="102">
        <v>4800.0</v>
      </c>
      <c r="I337" s="102">
        <v>80.0</v>
      </c>
      <c r="J337" s="102">
        <v>38.0</v>
      </c>
      <c r="K337" s="102"/>
      <c r="L337" s="102"/>
      <c r="M337" s="102"/>
      <c r="N337" s="102" t="s">
        <v>23</v>
      </c>
      <c r="O337" s="102"/>
      <c r="P337" s="102"/>
      <c r="Q337" s="102" t="s">
        <v>23</v>
      </c>
      <c r="R337" s="102">
        <v>0.0</v>
      </c>
      <c r="S337" s="102">
        <v>0.0</v>
      </c>
    </row>
    <row r="338" ht="12.75" customHeight="1">
      <c r="A338" s="102">
        <v>2006.0</v>
      </c>
      <c r="B338" s="102">
        <v>358.0</v>
      </c>
      <c r="C338" s="102" t="s">
        <v>7174</v>
      </c>
      <c r="D338" s="102" t="s">
        <v>21</v>
      </c>
      <c r="E338" s="102">
        <v>2.0</v>
      </c>
      <c r="F338" s="102">
        <v>0.0</v>
      </c>
      <c r="G338" s="102" t="s">
        <v>47</v>
      </c>
      <c r="H338" s="102">
        <v>5600.0</v>
      </c>
      <c r="I338" s="102">
        <v>80.0</v>
      </c>
      <c r="J338" s="102">
        <v>0.0</v>
      </c>
      <c r="K338" s="102"/>
      <c r="L338" s="102"/>
      <c r="M338" s="102"/>
      <c r="N338" s="102" t="s">
        <v>23</v>
      </c>
      <c r="O338" s="102"/>
      <c r="P338" s="102"/>
      <c r="Q338" s="102" t="s">
        <v>23</v>
      </c>
      <c r="R338" s="102">
        <v>28.0</v>
      </c>
      <c r="S338" s="102">
        <v>47.0</v>
      </c>
    </row>
    <row r="339" ht="12.75" customHeight="1">
      <c r="A339" s="102">
        <v>2006.0</v>
      </c>
      <c r="B339" s="102">
        <v>359.0</v>
      </c>
      <c r="C339" s="102" t="s">
        <v>7175</v>
      </c>
      <c r="D339" s="102" t="s">
        <v>40</v>
      </c>
      <c r="E339" s="102">
        <v>2.0</v>
      </c>
      <c r="F339" s="102">
        <v>49.0</v>
      </c>
      <c r="G339" s="102"/>
      <c r="H339" s="102">
        <v>3900.0</v>
      </c>
      <c r="I339" s="102">
        <v>75.0</v>
      </c>
      <c r="J339" s="102">
        <v>0.0</v>
      </c>
      <c r="K339" s="102"/>
      <c r="L339" s="102"/>
      <c r="M339" s="102"/>
      <c r="N339" s="102" t="s">
        <v>23</v>
      </c>
      <c r="O339" s="102"/>
      <c r="P339" s="102"/>
      <c r="Q339" s="102" t="s">
        <v>23</v>
      </c>
      <c r="R339" s="102">
        <v>33.0</v>
      </c>
      <c r="S339" s="102">
        <v>45.0</v>
      </c>
    </row>
    <row r="340" ht="12.75" customHeight="1">
      <c r="A340" s="102">
        <v>2006.0</v>
      </c>
      <c r="B340" s="102">
        <v>360.0</v>
      </c>
      <c r="C340" s="102" t="s">
        <v>7176</v>
      </c>
      <c r="D340" s="102" t="s">
        <v>40</v>
      </c>
      <c r="E340" s="102">
        <v>2.0</v>
      </c>
      <c r="F340" s="102">
        <v>49.0</v>
      </c>
      <c r="G340" s="102"/>
      <c r="H340" s="102">
        <v>6100.0</v>
      </c>
      <c r="I340" s="102">
        <v>80.0</v>
      </c>
      <c r="J340" s="102">
        <v>0.0</v>
      </c>
      <c r="K340" s="102"/>
      <c r="L340" s="102"/>
      <c r="M340" s="102"/>
      <c r="N340" s="102" t="s">
        <v>23</v>
      </c>
      <c r="O340" s="102"/>
      <c r="P340" s="102"/>
      <c r="Q340" s="102" t="s">
        <v>23</v>
      </c>
      <c r="R340" s="102">
        <v>33.0</v>
      </c>
      <c r="S340" s="102">
        <v>45.0</v>
      </c>
    </row>
    <row r="341" ht="12.75" customHeight="1">
      <c r="A341" s="102">
        <v>2006.0</v>
      </c>
      <c r="B341" s="102">
        <v>781.0</v>
      </c>
      <c r="C341" s="102" t="s">
        <v>7177</v>
      </c>
      <c r="D341" s="102" t="s">
        <v>40</v>
      </c>
      <c r="E341" s="102">
        <v>2.0</v>
      </c>
      <c r="F341" s="102">
        <v>49.0</v>
      </c>
      <c r="G341" s="102"/>
      <c r="H341" s="102">
        <v>4200.0</v>
      </c>
      <c r="I341" s="102">
        <v>78.0</v>
      </c>
      <c r="J341" s="102">
        <v>39.0</v>
      </c>
      <c r="K341" s="102"/>
      <c r="L341" s="102"/>
      <c r="M341" s="102"/>
      <c r="N341" s="102" t="s">
        <v>23</v>
      </c>
      <c r="O341" s="102"/>
      <c r="P341" s="102"/>
      <c r="Q341" s="102" t="s">
        <v>23</v>
      </c>
      <c r="R341" s="102">
        <v>33.0</v>
      </c>
      <c r="S341" s="102">
        <v>24.0</v>
      </c>
    </row>
    <row r="342" ht="12.75" customHeight="1">
      <c r="A342" s="102">
        <v>2006.0</v>
      </c>
      <c r="B342" s="102">
        <v>782.0</v>
      </c>
      <c r="C342" s="102" t="s">
        <v>7178</v>
      </c>
      <c r="D342" s="102" t="s">
        <v>40</v>
      </c>
      <c r="E342" s="102">
        <v>2.0</v>
      </c>
      <c r="F342" s="102">
        <v>53.0</v>
      </c>
      <c r="G342" s="102"/>
      <c r="H342" s="102">
        <v>4500.0</v>
      </c>
      <c r="I342" s="102">
        <v>78.0</v>
      </c>
      <c r="J342" s="102">
        <v>0.0</v>
      </c>
      <c r="K342" s="102"/>
      <c r="L342" s="102"/>
      <c r="M342" s="102"/>
      <c r="N342" s="102" t="s">
        <v>23</v>
      </c>
      <c r="O342" s="102"/>
      <c r="P342" s="102"/>
      <c r="Q342" s="102" t="s">
        <v>23</v>
      </c>
      <c r="R342" s="102">
        <v>33.0</v>
      </c>
      <c r="S342" s="102">
        <v>44.0</v>
      </c>
    </row>
    <row r="343" ht="12.75" customHeight="1">
      <c r="A343" s="102">
        <v>2006.0</v>
      </c>
      <c r="B343" s="102">
        <v>783.0</v>
      </c>
      <c r="C343" s="102" t="s">
        <v>7178</v>
      </c>
      <c r="D343" s="102" t="s">
        <v>21</v>
      </c>
      <c r="E343" s="102">
        <v>2.0</v>
      </c>
      <c r="F343" s="102">
        <v>0.0</v>
      </c>
      <c r="G343" s="102" t="s">
        <v>48</v>
      </c>
      <c r="H343" s="102">
        <v>2000.0</v>
      </c>
      <c r="I343" s="102">
        <v>52.0</v>
      </c>
      <c r="J343" s="102">
        <v>0.0</v>
      </c>
      <c r="K343" s="102"/>
      <c r="L343" s="102"/>
      <c r="M343" s="102"/>
      <c r="N343" s="102" t="s">
        <v>23</v>
      </c>
      <c r="O343" s="102"/>
      <c r="P343" s="102"/>
      <c r="Q343" s="102" t="s">
        <v>23</v>
      </c>
      <c r="R343" s="102">
        <v>33.0</v>
      </c>
      <c r="S343" s="102">
        <v>55.0</v>
      </c>
    </row>
    <row r="344" ht="12.75" customHeight="1">
      <c r="A344" s="102">
        <v>2006.0</v>
      </c>
      <c r="B344" s="102">
        <v>784.0</v>
      </c>
      <c r="C344" s="102" t="s">
        <v>7179</v>
      </c>
      <c r="D344" s="102" t="s">
        <v>21</v>
      </c>
      <c r="E344" s="102">
        <v>2.0</v>
      </c>
      <c r="F344" s="102">
        <v>0.0</v>
      </c>
      <c r="G344" s="102" t="s">
        <v>831</v>
      </c>
      <c r="H344" s="102">
        <v>3900.0</v>
      </c>
      <c r="I344" s="102">
        <v>77.0</v>
      </c>
      <c r="J344" s="102">
        <v>0.0</v>
      </c>
      <c r="K344" s="102"/>
      <c r="L344" s="102"/>
      <c r="M344" s="102"/>
      <c r="N344" s="102" t="s">
        <v>23</v>
      </c>
      <c r="O344" s="102"/>
      <c r="P344" s="102"/>
      <c r="Q344" s="102" t="s">
        <v>23</v>
      </c>
      <c r="R344" s="102">
        <v>1.0</v>
      </c>
      <c r="S344" s="102">
        <v>36.0</v>
      </c>
    </row>
    <row r="345" ht="12.75" customHeight="1">
      <c r="A345" s="102">
        <v>2006.0</v>
      </c>
      <c r="B345" s="102">
        <v>785.0</v>
      </c>
      <c r="C345" s="102" t="s">
        <v>7180</v>
      </c>
      <c r="D345" s="102" t="s">
        <v>21</v>
      </c>
      <c r="E345" s="102">
        <v>2.0</v>
      </c>
      <c r="F345" s="102">
        <v>0.0</v>
      </c>
      <c r="G345" s="102" t="s">
        <v>1267</v>
      </c>
      <c r="H345" s="102">
        <v>2250.0</v>
      </c>
      <c r="I345" s="102">
        <v>63.0</v>
      </c>
      <c r="J345" s="102">
        <v>0.0</v>
      </c>
      <c r="K345" s="102"/>
      <c r="L345" s="102"/>
      <c r="M345" s="102"/>
      <c r="N345" s="102" t="s">
        <v>23</v>
      </c>
      <c r="O345" s="102"/>
      <c r="P345" s="102"/>
      <c r="Q345" s="102" t="s">
        <v>23</v>
      </c>
      <c r="R345" s="102">
        <v>39.0</v>
      </c>
      <c r="S345" s="102">
        <v>95.0</v>
      </c>
    </row>
    <row r="346" ht="12.75" customHeight="1">
      <c r="A346" s="102">
        <v>2006.0</v>
      </c>
      <c r="B346" s="102">
        <v>786.0</v>
      </c>
      <c r="C346" s="102" t="s">
        <v>7181</v>
      </c>
      <c r="D346" s="102" t="s">
        <v>21</v>
      </c>
      <c r="E346" s="102">
        <v>2.0</v>
      </c>
      <c r="F346" s="102">
        <v>0.0</v>
      </c>
      <c r="G346" s="102" t="s">
        <v>6406</v>
      </c>
      <c r="H346" s="102">
        <v>2000.0</v>
      </c>
      <c r="I346" s="102">
        <v>63.0</v>
      </c>
      <c r="J346" s="102">
        <v>0.0</v>
      </c>
      <c r="K346" s="102"/>
      <c r="L346" s="102"/>
      <c r="M346" s="102"/>
      <c r="N346" s="102" t="s">
        <v>23</v>
      </c>
      <c r="O346" s="102"/>
      <c r="P346" s="102"/>
      <c r="Q346" s="102" t="s">
        <v>23</v>
      </c>
      <c r="R346" s="102">
        <v>33.0</v>
      </c>
      <c r="S346" s="102">
        <v>47.0</v>
      </c>
    </row>
    <row r="347" ht="12.75" customHeight="1">
      <c r="A347" s="102">
        <v>2006.0</v>
      </c>
      <c r="B347" s="102">
        <v>787.0</v>
      </c>
      <c r="C347" s="102" t="s">
        <v>7182</v>
      </c>
      <c r="D347" s="102" t="s">
        <v>21</v>
      </c>
      <c r="E347" s="102">
        <v>2.0</v>
      </c>
      <c r="F347" s="102">
        <v>0.0</v>
      </c>
      <c r="G347" s="102" t="s">
        <v>1281</v>
      </c>
      <c r="H347" s="102">
        <v>3900.0</v>
      </c>
      <c r="I347" s="102">
        <v>77.0</v>
      </c>
      <c r="J347" s="102">
        <v>0.0</v>
      </c>
      <c r="K347" s="102"/>
      <c r="L347" s="102"/>
      <c r="M347" s="102"/>
      <c r="N347" s="102" t="s">
        <v>23</v>
      </c>
      <c r="O347" s="102"/>
      <c r="P347" s="102"/>
      <c r="Q347" s="102" t="s">
        <v>23</v>
      </c>
      <c r="R347" s="102">
        <v>39.0</v>
      </c>
      <c r="S347" s="102">
        <v>95.0</v>
      </c>
    </row>
    <row r="348" ht="12.75" customHeight="1">
      <c r="A348" s="102">
        <v>2006.0</v>
      </c>
      <c r="B348" s="102">
        <v>789.0</v>
      </c>
      <c r="C348" s="102" t="s">
        <v>7183</v>
      </c>
      <c r="D348" s="102" t="s">
        <v>21</v>
      </c>
      <c r="E348" s="102">
        <v>2.0</v>
      </c>
      <c r="F348" s="102">
        <v>0.0</v>
      </c>
      <c r="G348" s="102" t="s">
        <v>785</v>
      </c>
      <c r="H348" s="102">
        <v>2000.0</v>
      </c>
      <c r="I348" s="102">
        <v>58.0</v>
      </c>
      <c r="J348" s="102">
        <v>0.0</v>
      </c>
      <c r="K348" s="102"/>
      <c r="L348" s="102"/>
      <c r="M348" s="102"/>
      <c r="N348" s="102" t="s">
        <v>23</v>
      </c>
      <c r="O348" s="102"/>
      <c r="P348" s="102"/>
      <c r="Q348" s="102" t="s">
        <v>23</v>
      </c>
      <c r="R348" s="102">
        <v>39.0</v>
      </c>
      <c r="S348" s="102">
        <v>95.0</v>
      </c>
    </row>
    <row r="349" ht="12.75" customHeight="1">
      <c r="A349" s="102">
        <v>2006.0</v>
      </c>
      <c r="B349" s="102">
        <v>788.0</v>
      </c>
      <c r="C349" s="102" t="s">
        <v>7184</v>
      </c>
      <c r="D349" s="102" t="s">
        <v>21</v>
      </c>
      <c r="E349" s="102">
        <v>2.0</v>
      </c>
      <c r="F349" s="102">
        <v>0.0</v>
      </c>
      <c r="G349" s="102" t="s">
        <v>3973</v>
      </c>
      <c r="H349" s="102">
        <v>2200.0</v>
      </c>
      <c r="I349" s="102">
        <v>62.0</v>
      </c>
      <c r="J349" s="102">
        <v>0.0</v>
      </c>
      <c r="K349" s="102"/>
      <c r="L349" s="102"/>
      <c r="M349" s="102"/>
      <c r="N349" s="102" t="s">
        <v>23</v>
      </c>
      <c r="O349" s="102"/>
      <c r="P349" s="102"/>
      <c r="Q349" s="102" t="s">
        <v>23</v>
      </c>
      <c r="R349" s="102">
        <v>39.0</v>
      </c>
      <c r="S349" s="102">
        <v>2.0</v>
      </c>
    </row>
    <row r="350" ht="12.75" customHeight="1">
      <c r="A350" s="102">
        <v>2006.0</v>
      </c>
      <c r="B350" s="102">
        <v>790.0</v>
      </c>
      <c r="C350" s="102" t="s">
        <v>7185</v>
      </c>
      <c r="D350" s="102" t="s">
        <v>40</v>
      </c>
      <c r="E350" s="102">
        <v>2.0</v>
      </c>
      <c r="F350" s="102">
        <v>49.0</v>
      </c>
      <c r="G350" s="102"/>
      <c r="H350" s="102">
        <v>5000.0</v>
      </c>
      <c r="I350" s="102">
        <v>78.0</v>
      </c>
      <c r="J350" s="102">
        <v>0.0</v>
      </c>
      <c r="K350" s="102"/>
      <c r="L350" s="102"/>
      <c r="M350" s="102"/>
      <c r="N350" s="102" t="s">
        <v>23</v>
      </c>
      <c r="O350" s="102"/>
      <c r="P350" s="102"/>
      <c r="Q350" s="102" t="s">
        <v>23</v>
      </c>
      <c r="R350" s="102">
        <v>39.0</v>
      </c>
      <c r="S350" s="102">
        <v>87.0</v>
      </c>
    </row>
    <row r="351" ht="12.75" customHeight="1">
      <c r="A351" s="102">
        <v>2006.0</v>
      </c>
      <c r="B351" s="102">
        <v>792.0</v>
      </c>
      <c r="C351" s="102" t="s">
        <v>7186</v>
      </c>
      <c r="D351" s="102" t="s">
        <v>21</v>
      </c>
      <c r="E351" s="102">
        <v>2.0</v>
      </c>
      <c r="F351" s="102">
        <v>0.0</v>
      </c>
      <c r="G351" s="102" t="s">
        <v>3973</v>
      </c>
      <c r="H351" s="102">
        <v>4500.0</v>
      </c>
      <c r="I351" s="102">
        <v>78.0</v>
      </c>
      <c r="J351" s="102">
        <v>0.0</v>
      </c>
      <c r="K351" s="102"/>
      <c r="L351" s="102"/>
      <c r="M351" s="102"/>
      <c r="N351" s="102" t="s">
        <v>23</v>
      </c>
      <c r="O351" s="102"/>
      <c r="P351" s="102"/>
      <c r="Q351" s="102" t="s">
        <v>23</v>
      </c>
      <c r="R351" s="102">
        <v>39.0</v>
      </c>
      <c r="S351" s="102">
        <v>95.0</v>
      </c>
    </row>
    <row r="352" ht="12.75" customHeight="1">
      <c r="A352" s="102">
        <v>2006.0</v>
      </c>
      <c r="B352" s="102">
        <v>793.0</v>
      </c>
      <c r="C352" s="102" t="s">
        <v>7187</v>
      </c>
      <c r="D352" s="102" t="s">
        <v>40</v>
      </c>
      <c r="E352" s="102">
        <v>2.0</v>
      </c>
      <c r="F352" s="102">
        <v>64.0</v>
      </c>
      <c r="G352" s="102"/>
      <c r="H352" s="102">
        <v>1400.0</v>
      </c>
      <c r="I352" s="102">
        <v>55.0</v>
      </c>
      <c r="J352" s="102">
        <v>0.0</v>
      </c>
      <c r="K352" s="102"/>
      <c r="L352" s="102"/>
      <c r="M352" s="102"/>
      <c r="N352" s="102" t="s">
        <v>23</v>
      </c>
      <c r="O352" s="102"/>
      <c r="P352" s="102"/>
      <c r="Q352" s="102" t="s">
        <v>23</v>
      </c>
      <c r="R352" s="102">
        <v>39.0</v>
      </c>
      <c r="S352" s="102">
        <v>59.0</v>
      </c>
    </row>
    <row r="353" ht="12.75" customHeight="1">
      <c r="A353" s="102">
        <v>2006.0</v>
      </c>
      <c r="B353" s="102">
        <v>794.0</v>
      </c>
      <c r="C353" s="102" t="s">
        <v>7188</v>
      </c>
      <c r="D353" s="102" t="s">
        <v>21</v>
      </c>
      <c r="E353" s="102">
        <v>2.0</v>
      </c>
      <c r="F353" s="102">
        <v>0.0</v>
      </c>
      <c r="G353" s="102" t="s">
        <v>785</v>
      </c>
      <c r="H353" s="102">
        <v>2000.0</v>
      </c>
      <c r="I353" s="102">
        <v>60.0</v>
      </c>
      <c r="J353" s="102">
        <v>0.0</v>
      </c>
      <c r="K353" s="102"/>
      <c r="L353" s="102"/>
      <c r="M353" s="102"/>
      <c r="N353" s="102" t="s">
        <v>23</v>
      </c>
      <c r="O353" s="102"/>
      <c r="P353" s="102"/>
      <c r="Q353" s="102" t="s">
        <v>23</v>
      </c>
      <c r="R353" s="102">
        <v>39.0</v>
      </c>
      <c r="S353" s="102">
        <v>57.0</v>
      </c>
    </row>
    <row r="354" ht="12.75" customHeight="1">
      <c r="A354" s="102">
        <v>2006.0</v>
      </c>
      <c r="B354" s="102">
        <v>795.0</v>
      </c>
      <c r="C354" s="102" t="s">
        <v>7189</v>
      </c>
      <c r="D354" s="102" t="s">
        <v>21</v>
      </c>
      <c r="E354" s="102">
        <v>2.0</v>
      </c>
      <c r="F354" s="102">
        <v>0.0</v>
      </c>
      <c r="G354" s="102" t="s">
        <v>34</v>
      </c>
      <c r="H354" s="102">
        <v>3900.0</v>
      </c>
      <c r="I354" s="102">
        <v>75.0</v>
      </c>
      <c r="J354" s="102">
        <v>0.0</v>
      </c>
      <c r="K354" s="102"/>
      <c r="L354" s="102"/>
      <c r="M354" s="102"/>
      <c r="N354" s="102" t="s">
        <v>23</v>
      </c>
      <c r="O354" s="102"/>
      <c r="P354" s="102"/>
      <c r="Q354" s="102" t="s">
        <v>23</v>
      </c>
      <c r="R354" s="102">
        <v>39.0</v>
      </c>
      <c r="S354" s="102">
        <v>95.0</v>
      </c>
    </row>
    <row r="355" ht="12.75" customHeight="1">
      <c r="A355" s="102">
        <v>2006.0</v>
      </c>
      <c r="B355" s="102">
        <v>799.0</v>
      </c>
      <c r="C355" s="102" t="s">
        <v>7190</v>
      </c>
      <c r="D355" s="102" t="s">
        <v>21</v>
      </c>
      <c r="E355" s="102">
        <v>2.0</v>
      </c>
      <c r="F355" s="102">
        <v>0.0</v>
      </c>
      <c r="G355" s="102" t="s">
        <v>26</v>
      </c>
      <c r="H355" s="102">
        <v>1900.0</v>
      </c>
      <c r="I355" s="102">
        <v>57.0</v>
      </c>
      <c r="J355" s="102">
        <v>0.0</v>
      </c>
      <c r="K355" s="102"/>
      <c r="L355" s="102"/>
      <c r="M355" s="102"/>
      <c r="N355" s="102" t="s">
        <v>23</v>
      </c>
      <c r="O355" s="102"/>
      <c r="P355" s="102"/>
      <c r="Q355" s="102" t="s">
        <v>23</v>
      </c>
      <c r="R355" s="102">
        <v>1.0</v>
      </c>
      <c r="S355" s="102">
        <v>36.0</v>
      </c>
    </row>
    <row r="356" ht="12.75" customHeight="1">
      <c r="A356" s="102">
        <v>2006.0</v>
      </c>
      <c r="B356" s="102">
        <v>796.0</v>
      </c>
      <c r="C356" s="102" t="s">
        <v>7190</v>
      </c>
      <c r="D356" s="102" t="s">
        <v>40</v>
      </c>
      <c r="E356" s="102">
        <v>2.0</v>
      </c>
      <c r="F356" s="102">
        <v>49.0</v>
      </c>
      <c r="G356" s="102"/>
      <c r="H356" s="102">
        <v>5450.0</v>
      </c>
      <c r="I356" s="102">
        <v>78.0</v>
      </c>
      <c r="J356" s="102">
        <v>0.0</v>
      </c>
      <c r="K356" s="102"/>
      <c r="L356" s="102"/>
      <c r="M356" s="102"/>
      <c r="N356" s="102" t="s">
        <v>23</v>
      </c>
      <c r="O356" s="102"/>
      <c r="P356" s="102"/>
      <c r="Q356" s="102" t="s">
        <v>23</v>
      </c>
      <c r="R356" s="102">
        <v>33.0</v>
      </c>
      <c r="S356" s="102">
        <v>24.0</v>
      </c>
    </row>
    <row r="357" ht="12.75" customHeight="1">
      <c r="A357" s="102">
        <v>2006.0</v>
      </c>
      <c r="B357" s="102">
        <v>798.0</v>
      </c>
      <c r="C357" s="102" t="s">
        <v>7191</v>
      </c>
      <c r="D357" s="102" t="s">
        <v>21</v>
      </c>
      <c r="E357" s="102">
        <v>2.0</v>
      </c>
      <c r="F357" s="102">
        <v>0.0</v>
      </c>
      <c r="G357" s="102" t="s">
        <v>26</v>
      </c>
      <c r="H357" s="102">
        <v>4500.0</v>
      </c>
      <c r="I357" s="102">
        <v>75.0</v>
      </c>
      <c r="J357" s="102">
        <v>0.0</v>
      </c>
      <c r="K357" s="102"/>
      <c r="L357" s="102"/>
      <c r="M357" s="102"/>
      <c r="N357" s="102" t="s">
        <v>23</v>
      </c>
      <c r="O357" s="102"/>
      <c r="P357" s="102"/>
      <c r="Q357" s="102" t="s">
        <v>23</v>
      </c>
      <c r="R357" s="102">
        <v>39.0</v>
      </c>
      <c r="S357" s="102">
        <v>95.0</v>
      </c>
    </row>
    <row r="358" ht="12.75" customHeight="1">
      <c r="A358" s="102">
        <v>2006.0</v>
      </c>
      <c r="B358" s="102">
        <v>797.0</v>
      </c>
      <c r="C358" s="102" t="s">
        <v>7192</v>
      </c>
      <c r="D358" s="102" t="s">
        <v>40</v>
      </c>
      <c r="E358" s="102">
        <v>2.0</v>
      </c>
      <c r="F358" s="102">
        <v>48.0</v>
      </c>
      <c r="G358" s="102"/>
      <c r="H358" s="102">
        <v>5600.0</v>
      </c>
      <c r="I358" s="102">
        <v>79.0</v>
      </c>
      <c r="J358" s="102">
        <v>0.0</v>
      </c>
      <c r="K358" s="102"/>
      <c r="L358" s="102"/>
      <c r="M358" s="102"/>
      <c r="N358" s="102" t="s">
        <v>23</v>
      </c>
      <c r="O358" s="102"/>
      <c r="P358" s="102"/>
      <c r="Q358" s="102" t="s">
        <v>23</v>
      </c>
      <c r="R358" s="102">
        <v>33.0</v>
      </c>
      <c r="S358" s="102">
        <v>12.0</v>
      </c>
    </row>
    <row r="359" ht="12.75" customHeight="1">
      <c r="A359" s="102">
        <v>2006.0</v>
      </c>
      <c r="B359" s="102">
        <v>800.0</v>
      </c>
      <c r="C359" s="102" t="s">
        <v>7193</v>
      </c>
      <c r="D359" s="102" t="s">
        <v>40</v>
      </c>
      <c r="E359" s="102">
        <v>2.0</v>
      </c>
      <c r="F359" s="102">
        <v>48.0</v>
      </c>
      <c r="G359" s="102"/>
      <c r="H359" s="102">
        <v>4000.0</v>
      </c>
      <c r="I359" s="102">
        <v>76.0</v>
      </c>
      <c r="J359" s="102">
        <v>0.0</v>
      </c>
      <c r="K359" s="102"/>
      <c r="L359" s="102"/>
      <c r="M359" s="102"/>
      <c r="N359" s="102" t="s">
        <v>23</v>
      </c>
      <c r="O359" s="102"/>
      <c r="P359" s="102"/>
      <c r="Q359" s="102" t="s">
        <v>23</v>
      </c>
      <c r="R359" s="102">
        <v>33.0</v>
      </c>
      <c r="S359" s="102">
        <v>12.0</v>
      </c>
    </row>
    <row r="360" ht="12.75" customHeight="1">
      <c r="A360" s="102">
        <v>2006.0</v>
      </c>
      <c r="B360" s="102">
        <v>763.0</v>
      </c>
      <c r="C360" s="102" t="s">
        <v>7194</v>
      </c>
      <c r="D360" s="102" t="s">
        <v>40</v>
      </c>
      <c r="E360" s="102">
        <v>2.0</v>
      </c>
      <c r="F360" s="102">
        <v>47.0</v>
      </c>
      <c r="G360" s="102"/>
      <c r="H360" s="102">
        <v>1300.0</v>
      </c>
      <c r="I360" s="102">
        <v>51.0</v>
      </c>
      <c r="J360" s="102">
        <v>0.0</v>
      </c>
      <c r="K360" s="102"/>
      <c r="L360" s="102"/>
      <c r="M360" s="102"/>
      <c r="N360" s="102" t="s">
        <v>23</v>
      </c>
      <c r="O360" s="102"/>
      <c r="P360" s="102"/>
      <c r="Q360" s="102" t="s">
        <v>23</v>
      </c>
      <c r="R360" s="102">
        <v>39.0</v>
      </c>
      <c r="S360" s="102">
        <v>25.0</v>
      </c>
    </row>
    <row r="361" ht="12.75" customHeight="1">
      <c r="A361" s="102">
        <v>2006.0</v>
      </c>
      <c r="B361" s="102">
        <v>762.0</v>
      </c>
      <c r="C361" s="102" t="s">
        <v>7195</v>
      </c>
      <c r="D361" s="102" t="s">
        <v>40</v>
      </c>
      <c r="E361" s="102">
        <v>2.0</v>
      </c>
      <c r="F361" s="102">
        <v>48.0</v>
      </c>
      <c r="G361" s="102"/>
      <c r="H361" s="102">
        <v>2000.0</v>
      </c>
      <c r="I361" s="102">
        <v>57.0</v>
      </c>
      <c r="J361" s="102">
        <v>0.0</v>
      </c>
      <c r="K361" s="102"/>
      <c r="L361" s="102"/>
      <c r="M361" s="102"/>
      <c r="N361" s="102" t="s">
        <v>23</v>
      </c>
      <c r="O361" s="102"/>
      <c r="P361" s="102"/>
      <c r="Q361" s="102" t="s">
        <v>23</v>
      </c>
      <c r="R361" s="102">
        <v>33.0</v>
      </c>
      <c r="S361" s="102">
        <v>66.0</v>
      </c>
    </row>
    <row r="362" ht="12.75" customHeight="1">
      <c r="A362" s="102">
        <v>2006.0</v>
      </c>
      <c r="B362" s="102">
        <v>761.0</v>
      </c>
      <c r="C362" s="102" t="s">
        <v>7196</v>
      </c>
      <c r="D362" s="102" t="s">
        <v>40</v>
      </c>
      <c r="E362" s="102">
        <v>2.0</v>
      </c>
      <c r="F362" s="102">
        <v>48.0</v>
      </c>
      <c r="G362" s="102"/>
      <c r="H362" s="102">
        <v>2700.0</v>
      </c>
      <c r="I362" s="102">
        <v>68.0</v>
      </c>
      <c r="J362" s="102">
        <v>0.0</v>
      </c>
      <c r="K362" s="102"/>
      <c r="L362" s="102"/>
      <c r="M362" s="102"/>
      <c r="N362" s="102" t="s">
        <v>23</v>
      </c>
      <c r="O362" s="102"/>
      <c r="P362" s="102"/>
      <c r="Q362" s="102" t="s">
        <v>23</v>
      </c>
      <c r="R362" s="102">
        <v>33.0</v>
      </c>
      <c r="S362" s="102">
        <v>66.0</v>
      </c>
    </row>
    <row r="363" ht="12.75" customHeight="1">
      <c r="A363" s="102">
        <v>2006.0</v>
      </c>
      <c r="B363" s="102">
        <v>764.0</v>
      </c>
      <c r="C363" s="102" t="s">
        <v>7197</v>
      </c>
      <c r="D363" s="102" t="s">
        <v>21</v>
      </c>
      <c r="E363" s="102">
        <v>2.0</v>
      </c>
      <c r="F363" s="102">
        <v>0.0</v>
      </c>
      <c r="G363" s="102" t="s">
        <v>34</v>
      </c>
      <c r="H363" s="102">
        <v>1900.0</v>
      </c>
      <c r="I363" s="102">
        <v>58.0</v>
      </c>
      <c r="J363" s="102">
        <v>0.0</v>
      </c>
      <c r="K363" s="102"/>
      <c r="L363" s="102"/>
      <c r="M363" s="102"/>
      <c r="N363" s="102" t="s">
        <v>23</v>
      </c>
      <c r="O363" s="102"/>
      <c r="P363" s="102"/>
      <c r="Q363" s="102" t="s">
        <v>23</v>
      </c>
      <c r="R363" s="102">
        <v>39.0</v>
      </c>
      <c r="S363" s="102">
        <v>95.0</v>
      </c>
    </row>
    <row r="364" ht="12.75" customHeight="1">
      <c r="A364" s="102">
        <v>2006.0</v>
      </c>
      <c r="B364" s="102">
        <v>766.0</v>
      </c>
      <c r="C364" s="102" t="s">
        <v>7198</v>
      </c>
      <c r="D364" s="102" t="s">
        <v>21</v>
      </c>
      <c r="E364" s="102">
        <v>2.0</v>
      </c>
      <c r="F364" s="102">
        <v>0.0</v>
      </c>
      <c r="G364" s="102" t="s">
        <v>34</v>
      </c>
      <c r="H364" s="102">
        <v>3600.0</v>
      </c>
      <c r="I364" s="102">
        <v>73.0</v>
      </c>
      <c r="J364" s="102">
        <v>0.0</v>
      </c>
      <c r="K364" s="102"/>
      <c r="L364" s="102"/>
      <c r="M364" s="102"/>
      <c r="N364" s="102" t="s">
        <v>23</v>
      </c>
      <c r="O364" s="102"/>
      <c r="P364" s="102"/>
      <c r="Q364" s="102" t="s">
        <v>23</v>
      </c>
      <c r="R364" s="102">
        <v>33.0</v>
      </c>
      <c r="S364" s="102">
        <v>66.0</v>
      </c>
    </row>
    <row r="365" ht="12.75" customHeight="1">
      <c r="A365" s="102">
        <v>2006.0</v>
      </c>
      <c r="B365" s="102">
        <v>765.0</v>
      </c>
      <c r="C365" s="102" t="s">
        <v>7198</v>
      </c>
      <c r="D365" s="102" t="s">
        <v>21</v>
      </c>
      <c r="E365" s="102">
        <v>2.0</v>
      </c>
      <c r="F365" s="102">
        <v>0.0</v>
      </c>
      <c r="G365" s="102" t="s">
        <v>48</v>
      </c>
      <c r="H365" s="102">
        <v>2600.0</v>
      </c>
      <c r="I365" s="102">
        <v>62.0</v>
      </c>
      <c r="J365" s="102">
        <v>0.0</v>
      </c>
      <c r="K365" s="102"/>
      <c r="L365" s="102"/>
      <c r="M365" s="102"/>
      <c r="N365" s="102" t="s">
        <v>23</v>
      </c>
      <c r="O365" s="102"/>
      <c r="P365" s="102"/>
      <c r="Q365" s="102" t="s">
        <v>23</v>
      </c>
      <c r="R365" s="102">
        <v>39.0</v>
      </c>
      <c r="S365" s="102">
        <v>12.0</v>
      </c>
    </row>
    <row r="366" ht="12.75" customHeight="1">
      <c r="A366" s="102">
        <v>2006.0</v>
      </c>
      <c r="B366" s="102">
        <v>767.0</v>
      </c>
      <c r="C366" s="102" t="s">
        <v>7199</v>
      </c>
      <c r="D366" s="102" t="s">
        <v>40</v>
      </c>
      <c r="E366" s="102">
        <v>2.0</v>
      </c>
      <c r="F366" s="102">
        <v>48.0</v>
      </c>
      <c r="G366" s="102"/>
      <c r="H366" s="102">
        <v>5600.0</v>
      </c>
      <c r="I366" s="102">
        <v>84.0</v>
      </c>
      <c r="J366" s="102">
        <v>0.0</v>
      </c>
      <c r="K366" s="102"/>
      <c r="L366" s="102"/>
      <c r="M366" s="102"/>
      <c r="N366" s="102" t="s">
        <v>23</v>
      </c>
      <c r="O366" s="102"/>
      <c r="P366" s="102"/>
      <c r="Q366" s="102" t="s">
        <v>23</v>
      </c>
      <c r="R366" s="102">
        <v>33.0</v>
      </c>
      <c r="S366" s="102">
        <v>40.0</v>
      </c>
    </row>
    <row r="367" ht="12.75" customHeight="1">
      <c r="A367" s="102">
        <v>2006.0</v>
      </c>
      <c r="B367" s="102">
        <v>768.0</v>
      </c>
      <c r="C367" s="102" t="s">
        <v>7200</v>
      </c>
      <c r="D367" s="102" t="s">
        <v>21</v>
      </c>
      <c r="E367" s="102">
        <v>2.0</v>
      </c>
      <c r="F367" s="102">
        <v>0.0</v>
      </c>
      <c r="G367" s="102" t="s">
        <v>1281</v>
      </c>
      <c r="H367" s="102">
        <v>2850.0</v>
      </c>
      <c r="I367" s="102">
        <v>70.0</v>
      </c>
      <c r="J367" s="102">
        <v>0.0</v>
      </c>
      <c r="K367" s="102"/>
      <c r="L367" s="102"/>
      <c r="M367" s="102"/>
      <c r="N367" s="102" t="s">
        <v>23</v>
      </c>
      <c r="O367" s="102"/>
      <c r="P367" s="102"/>
      <c r="Q367" s="102" t="s">
        <v>23</v>
      </c>
      <c r="R367" s="102">
        <v>33.0</v>
      </c>
      <c r="S367" s="102">
        <v>8.0</v>
      </c>
    </row>
    <row r="368" ht="12.75" customHeight="1">
      <c r="A368" s="102">
        <v>2006.0</v>
      </c>
      <c r="B368" s="102">
        <v>769.0</v>
      </c>
      <c r="C368" s="102" t="s">
        <v>7201</v>
      </c>
      <c r="D368" s="102" t="s">
        <v>40</v>
      </c>
      <c r="E368" s="102">
        <v>2.0</v>
      </c>
      <c r="F368" s="102">
        <v>98.0</v>
      </c>
      <c r="G368" s="102"/>
      <c r="H368" s="102">
        <v>1500.0</v>
      </c>
      <c r="I368" s="102">
        <v>53.0</v>
      </c>
      <c r="J368" s="102">
        <v>0.0</v>
      </c>
      <c r="K368" s="102"/>
      <c r="L368" s="102"/>
      <c r="M368" s="102"/>
      <c r="N368" s="102" t="s">
        <v>23</v>
      </c>
      <c r="O368" s="102"/>
      <c r="P368" s="102"/>
      <c r="Q368" s="102" t="s">
        <v>23</v>
      </c>
      <c r="R368" s="102">
        <v>48.0</v>
      </c>
      <c r="S368" s="102">
        <v>78.0</v>
      </c>
    </row>
    <row r="369" ht="12.75" customHeight="1">
      <c r="A369" s="102">
        <v>2006.0</v>
      </c>
      <c r="B369" s="102">
        <v>770.0</v>
      </c>
      <c r="C369" s="102" t="s">
        <v>7202</v>
      </c>
      <c r="D369" s="102" t="s">
        <v>40</v>
      </c>
      <c r="E369" s="102">
        <v>2.0</v>
      </c>
      <c r="F369" s="102">
        <v>49.0</v>
      </c>
      <c r="G369" s="102"/>
      <c r="H369" s="102">
        <v>4200.0</v>
      </c>
      <c r="I369" s="102">
        <v>73.0</v>
      </c>
      <c r="J369" s="102">
        <v>0.0</v>
      </c>
      <c r="K369" s="102"/>
      <c r="L369" s="102"/>
      <c r="M369" s="102"/>
      <c r="N369" s="102" t="s">
        <v>23</v>
      </c>
      <c r="O369" s="102"/>
      <c r="P369" s="102"/>
      <c r="Q369" s="102" t="s">
        <v>23</v>
      </c>
      <c r="R369" s="102">
        <v>33.0</v>
      </c>
      <c r="S369" s="102">
        <v>45.0</v>
      </c>
    </row>
    <row r="370" ht="12.75" customHeight="1">
      <c r="A370" s="102">
        <v>2006.0</v>
      </c>
      <c r="B370" s="102">
        <v>772.0</v>
      </c>
      <c r="C370" s="102" t="s">
        <v>7203</v>
      </c>
      <c r="D370" s="102" t="s">
        <v>40</v>
      </c>
      <c r="E370" s="102">
        <v>2.0</v>
      </c>
      <c r="F370" s="102">
        <v>100.0</v>
      </c>
      <c r="G370" s="102"/>
      <c r="H370" s="102">
        <v>2000.0</v>
      </c>
      <c r="I370" s="102">
        <v>60.0</v>
      </c>
      <c r="J370" s="102">
        <v>0.0</v>
      </c>
      <c r="K370" s="102"/>
      <c r="L370" s="102"/>
      <c r="M370" s="102"/>
      <c r="N370" s="102" t="s">
        <v>23</v>
      </c>
      <c r="O370" s="102"/>
      <c r="P370" s="102"/>
      <c r="Q370" s="102" t="s">
        <v>23</v>
      </c>
      <c r="R370" s="102">
        <v>39.0</v>
      </c>
      <c r="S370" s="102">
        <v>95.0</v>
      </c>
    </row>
    <row r="371" ht="12.75" customHeight="1">
      <c r="A371" s="102">
        <v>2006.0</v>
      </c>
      <c r="B371" s="102">
        <v>771.0</v>
      </c>
      <c r="C371" s="102" t="s">
        <v>7204</v>
      </c>
      <c r="D371" s="102" t="s">
        <v>21</v>
      </c>
      <c r="E371" s="102">
        <v>2.0</v>
      </c>
      <c r="F371" s="102">
        <v>0.0</v>
      </c>
      <c r="G371" s="102" t="s">
        <v>1281</v>
      </c>
      <c r="H371" s="102">
        <v>2000.0</v>
      </c>
      <c r="I371" s="102">
        <v>57.0</v>
      </c>
      <c r="J371" s="102">
        <v>0.0</v>
      </c>
      <c r="K371" s="102"/>
      <c r="L371" s="102"/>
      <c r="M371" s="102"/>
      <c r="N371" s="102" t="s">
        <v>23</v>
      </c>
      <c r="O371" s="102"/>
      <c r="P371" s="102"/>
      <c r="Q371" s="102" t="s">
        <v>23</v>
      </c>
      <c r="R371" s="102">
        <v>33.0</v>
      </c>
      <c r="S371" s="102">
        <v>47.0</v>
      </c>
    </row>
    <row r="372" ht="12.75" customHeight="1">
      <c r="A372" s="102">
        <v>2006.0</v>
      </c>
      <c r="B372" s="102">
        <v>773.0</v>
      </c>
      <c r="C372" s="102" t="s">
        <v>7205</v>
      </c>
      <c r="D372" s="102" t="s">
        <v>21</v>
      </c>
      <c r="E372" s="102">
        <v>2.0</v>
      </c>
      <c r="F372" s="102">
        <v>0.0</v>
      </c>
      <c r="G372" s="102" t="s">
        <v>7206</v>
      </c>
      <c r="H372" s="102">
        <v>2200.0</v>
      </c>
      <c r="I372" s="102">
        <v>62.0</v>
      </c>
      <c r="J372" s="102">
        <v>0.0</v>
      </c>
      <c r="K372" s="102"/>
      <c r="L372" s="102"/>
      <c r="M372" s="102"/>
      <c r="N372" s="102" t="s">
        <v>23</v>
      </c>
      <c r="O372" s="102"/>
      <c r="P372" s="102"/>
      <c r="Q372" s="102" t="s">
        <v>23</v>
      </c>
      <c r="R372" s="102">
        <v>39.0</v>
      </c>
      <c r="S372" s="102">
        <v>95.0</v>
      </c>
    </row>
    <row r="373" ht="12.75" customHeight="1">
      <c r="A373" s="102">
        <v>2006.0</v>
      </c>
      <c r="B373" s="102">
        <v>774.0</v>
      </c>
      <c r="C373" s="102" t="s">
        <v>7207</v>
      </c>
      <c r="D373" s="102" t="s">
        <v>21</v>
      </c>
      <c r="E373" s="102">
        <v>2.0</v>
      </c>
      <c r="F373" s="102">
        <v>0.0</v>
      </c>
      <c r="G373" s="102" t="s">
        <v>34</v>
      </c>
      <c r="H373" s="102">
        <v>2100.0</v>
      </c>
      <c r="I373" s="102">
        <v>62.0</v>
      </c>
      <c r="J373" s="102">
        <v>0.0</v>
      </c>
      <c r="K373" s="102"/>
      <c r="L373" s="102"/>
      <c r="M373" s="102"/>
      <c r="N373" s="102" t="s">
        <v>23</v>
      </c>
      <c r="O373" s="102"/>
      <c r="P373" s="102"/>
      <c r="Q373" s="102" t="s">
        <v>23</v>
      </c>
      <c r="R373" s="102">
        <v>33.0</v>
      </c>
      <c r="S373" s="102">
        <v>47.0</v>
      </c>
    </row>
    <row r="374" ht="12.75" customHeight="1">
      <c r="A374" s="102">
        <v>2006.0</v>
      </c>
      <c r="B374" s="102">
        <v>775.0</v>
      </c>
      <c r="C374" s="102" t="s">
        <v>7208</v>
      </c>
      <c r="D374" s="102" t="s">
        <v>21</v>
      </c>
      <c r="E374" s="102">
        <v>2.0</v>
      </c>
      <c r="F374" s="102">
        <v>0.0</v>
      </c>
      <c r="G374" s="102" t="s">
        <v>823</v>
      </c>
      <c r="H374" s="102">
        <v>1900.0</v>
      </c>
      <c r="I374" s="102">
        <v>60.0</v>
      </c>
      <c r="J374" s="102">
        <v>0.0</v>
      </c>
      <c r="K374" s="102"/>
      <c r="L374" s="102"/>
      <c r="M374" s="102"/>
      <c r="N374" s="102" t="s">
        <v>23</v>
      </c>
      <c r="O374" s="102"/>
      <c r="P374" s="102"/>
      <c r="Q374" s="102" t="s">
        <v>23</v>
      </c>
      <c r="R374" s="102">
        <v>39.0</v>
      </c>
      <c r="S374" s="102">
        <v>95.0</v>
      </c>
    </row>
    <row r="375" ht="12.75" customHeight="1">
      <c r="A375" s="102">
        <v>2006.0</v>
      </c>
      <c r="B375" s="102">
        <v>778.0</v>
      </c>
      <c r="C375" s="102" t="s">
        <v>7209</v>
      </c>
      <c r="D375" s="102" t="s">
        <v>40</v>
      </c>
      <c r="E375" s="102">
        <v>2.0</v>
      </c>
      <c r="F375" s="102">
        <v>48.0</v>
      </c>
      <c r="G375" s="102"/>
      <c r="H375" s="102">
        <v>1800.0</v>
      </c>
      <c r="I375" s="102">
        <v>60.0</v>
      </c>
      <c r="J375" s="102">
        <v>0.0</v>
      </c>
      <c r="K375" s="102"/>
      <c r="L375" s="102"/>
      <c r="M375" s="102"/>
      <c r="N375" s="102" t="s">
        <v>23</v>
      </c>
      <c r="O375" s="102"/>
      <c r="P375" s="102"/>
      <c r="Q375" s="102" t="s">
        <v>23</v>
      </c>
      <c r="R375" s="102">
        <v>39.0</v>
      </c>
      <c r="S375" s="102">
        <v>75.0</v>
      </c>
    </row>
    <row r="376" ht="12.75" customHeight="1">
      <c r="A376" s="102">
        <v>2006.0</v>
      </c>
      <c r="B376" s="102">
        <v>776.0</v>
      </c>
      <c r="C376" s="102" t="s">
        <v>7210</v>
      </c>
      <c r="D376" s="102" t="s">
        <v>21</v>
      </c>
      <c r="E376" s="102">
        <v>2.0</v>
      </c>
      <c r="F376" s="102">
        <v>0.0</v>
      </c>
      <c r="G376" s="102" t="s">
        <v>26</v>
      </c>
      <c r="H376" s="102">
        <v>2600.0</v>
      </c>
      <c r="I376" s="102">
        <v>66.0</v>
      </c>
      <c r="J376" s="102">
        <v>0.0</v>
      </c>
      <c r="K376" s="102"/>
      <c r="L376" s="102"/>
      <c r="M376" s="102"/>
      <c r="N376" s="102" t="s">
        <v>23</v>
      </c>
      <c r="O376" s="102"/>
      <c r="P376" s="102"/>
      <c r="Q376" s="102" t="s">
        <v>23</v>
      </c>
      <c r="R376" s="102">
        <v>28.0</v>
      </c>
      <c r="S376" s="102">
        <v>47.0</v>
      </c>
    </row>
    <row r="377" ht="12.75" customHeight="1">
      <c r="A377" s="102">
        <v>2006.0</v>
      </c>
      <c r="B377" s="102">
        <v>701.0</v>
      </c>
      <c r="C377" s="102" t="s">
        <v>7211</v>
      </c>
      <c r="D377" s="102" t="s">
        <v>40</v>
      </c>
      <c r="E377" s="102">
        <v>2.0</v>
      </c>
      <c r="F377" s="102">
        <v>49.0</v>
      </c>
      <c r="G377" s="102"/>
      <c r="H377" s="102">
        <v>5700.0</v>
      </c>
      <c r="I377" s="102">
        <v>82.0</v>
      </c>
      <c r="J377" s="102">
        <v>0.0</v>
      </c>
      <c r="K377" s="102"/>
      <c r="L377" s="102"/>
      <c r="M377" s="102"/>
      <c r="N377" s="102" t="s">
        <v>23</v>
      </c>
      <c r="O377" s="102"/>
      <c r="P377" s="102"/>
      <c r="Q377" s="102" t="s">
        <v>23</v>
      </c>
      <c r="R377" s="102">
        <v>33.0</v>
      </c>
      <c r="S377" s="102">
        <v>56.0</v>
      </c>
    </row>
    <row r="378" ht="12.75" customHeight="1">
      <c r="A378" s="102">
        <v>2006.0</v>
      </c>
      <c r="B378" s="102">
        <v>777.0</v>
      </c>
      <c r="C378" s="102" t="s">
        <v>7212</v>
      </c>
      <c r="D378" s="102" t="s">
        <v>40</v>
      </c>
      <c r="E378" s="102">
        <v>2.0</v>
      </c>
      <c r="F378" s="102">
        <v>48.0</v>
      </c>
      <c r="G378" s="102"/>
      <c r="H378" s="102">
        <v>4500.0</v>
      </c>
      <c r="I378" s="102">
        <v>76.0</v>
      </c>
      <c r="J378" s="102">
        <v>0.0</v>
      </c>
      <c r="K378" s="102"/>
      <c r="L378" s="102"/>
      <c r="M378" s="102"/>
      <c r="N378" s="102" t="s">
        <v>23</v>
      </c>
      <c r="O378" s="102"/>
      <c r="P378" s="102"/>
      <c r="Q378" s="102" t="s">
        <v>23</v>
      </c>
      <c r="R378" s="102">
        <v>39.0</v>
      </c>
      <c r="S378" s="102">
        <v>75.0</v>
      </c>
    </row>
    <row r="379" ht="12.75" customHeight="1">
      <c r="A379" s="102">
        <v>2006.0</v>
      </c>
      <c r="B379" s="102">
        <v>779.0</v>
      </c>
      <c r="C379" s="102" t="s">
        <v>7213</v>
      </c>
      <c r="D379" s="102" t="s">
        <v>21</v>
      </c>
      <c r="E379" s="102">
        <v>2.0</v>
      </c>
      <c r="F379" s="102">
        <v>0.0</v>
      </c>
      <c r="G379" s="102" t="s">
        <v>785</v>
      </c>
      <c r="H379" s="102">
        <v>5100.0</v>
      </c>
      <c r="I379" s="102">
        <v>79.0</v>
      </c>
      <c r="J379" s="102">
        <v>0.0</v>
      </c>
      <c r="K379" s="102"/>
      <c r="L379" s="102"/>
      <c r="M379" s="102"/>
      <c r="N379" s="102" t="s">
        <v>23</v>
      </c>
      <c r="O379" s="102"/>
      <c r="P379" s="102"/>
      <c r="Q379" s="102" t="s">
        <v>23</v>
      </c>
      <c r="R379" s="102">
        <v>28.0</v>
      </c>
      <c r="S379" s="102">
        <v>79.0</v>
      </c>
    </row>
    <row r="380" ht="12.75" customHeight="1">
      <c r="A380" s="102">
        <v>2006.0</v>
      </c>
      <c r="B380" s="102">
        <v>702.0</v>
      </c>
      <c r="C380" s="102" t="s">
        <v>7214</v>
      </c>
      <c r="D380" s="102" t="s">
        <v>40</v>
      </c>
      <c r="E380" s="102">
        <v>2.0</v>
      </c>
      <c r="F380" s="102">
        <v>49.0</v>
      </c>
      <c r="G380" s="102"/>
      <c r="H380" s="102">
        <v>5800.0</v>
      </c>
      <c r="I380" s="102">
        <v>82.0</v>
      </c>
      <c r="J380" s="102">
        <v>0.0</v>
      </c>
      <c r="K380" s="102"/>
      <c r="L380" s="102"/>
      <c r="M380" s="102"/>
      <c r="N380" s="102" t="s">
        <v>23</v>
      </c>
      <c r="O380" s="102"/>
      <c r="P380" s="102"/>
      <c r="Q380" s="102" t="s">
        <v>23</v>
      </c>
      <c r="R380" s="102">
        <v>33.0</v>
      </c>
      <c r="S380" s="102">
        <v>56.0</v>
      </c>
    </row>
    <row r="381" ht="12.75" customHeight="1">
      <c r="A381" s="102">
        <v>2006.0</v>
      </c>
      <c r="B381" s="102">
        <v>780.0</v>
      </c>
      <c r="C381" s="102" t="s">
        <v>7215</v>
      </c>
      <c r="D381" s="102" t="s">
        <v>40</v>
      </c>
      <c r="E381" s="102">
        <v>2.0</v>
      </c>
      <c r="F381" s="102">
        <v>48.0</v>
      </c>
      <c r="G381" s="102"/>
      <c r="H381" s="102">
        <v>2750.0</v>
      </c>
      <c r="I381" s="102">
        <v>65.0</v>
      </c>
      <c r="J381" s="102">
        <v>0.0</v>
      </c>
      <c r="K381" s="102"/>
      <c r="L381" s="102"/>
      <c r="M381" s="102"/>
      <c r="N381" s="102" t="s">
        <v>23</v>
      </c>
      <c r="O381" s="102"/>
      <c r="P381" s="102"/>
      <c r="Q381" s="102" t="s">
        <v>23</v>
      </c>
      <c r="R381" s="102">
        <v>39.0</v>
      </c>
      <c r="S381" s="102">
        <v>75.0</v>
      </c>
    </row>
    <row r="382" ht="12.75" customHeight="1">
      <c r="A382" s="102">
        <v>2006.0</v>
      </c>
      <c r="B382" s="102">
        <v>703.0</v>
      </c>
      <c r="C382" s="102" t="s">
        <v>7216</v>
      </c>
      <c r="D382" s="102" t="s">
        <v>40</v>
      </c>
      <c r="E382" s="102">
        <v>2.0</v>
      </c>
      <c r="F382" s="102">
        <v>47.0</v>
      </c>
      <c r="G382" s="102"/>
      <c r="H382" s="102">
        <v>2600.0</v>
      </c>
      <c r="I382" s="102">
        <v>75.0</v>
      </c>
      <c r="J382" s="102">
        <v>0.0</v>
      </c>
      <c r="K382" s="102"/>
      <c r="L382" s="102"/>
      <c r="M382" s="102"/>
      <c r="N382" s="102" t="s">
        <v>23</v>
      </c>
      <c r="O382" s="102"/>
      <c r="P382" s="102"/>
      <c r="Q382" s="102" t="s">
        <v>23</v>
      </c>
      <c r="R382" s="102">
        <v>39.0</v>
      </c>
      <c r="S382" s="102">
        <v>33.0</v>
      </c>
    </row>
    <row r="383" ht="12.75" customHeight="1">
      <c r="A383" s="102">
        <v>2006.0</v>
      </c>
      <c r="B383" s="102">
        <v>704.0</v>
      </c>
      <c r="C383" s="102" t="s">
        <v>7217</v>
      </c>
      <c r="D383" s="102" t="s">
        <v>21</v>
      </c>
      <c r="E383" s="102">
        <v>2.0</v>
      </c>
      <c r="F383" s="102">
        <v>0.0</v>
      </c>
      <c r="G383" s="102" t="s">
        <v>7010</v>
      </c>
      <c r="H383" s="102">
        <v>2300.0</v>
      </c>
      <c r="I383" s="102">
        <v>61.0</v>
      </c>
      <c r="J383" s="102">
        <v>0.0</v>
      </c>
      <c r="K383" s="102"/>
      <c r="L383" s="102"/>
      <c r="M383" s="102"/>
      <c r="N383" s="102" t="s">
        <v>23</v>
      </c>
      <c r="O383" s="102"/>
      <c r="P383" s="102"/>
      <c r="Q383" s="102" t="s">
        <v>23</v>
      </c>
      <c r="R383" s="102">
        <v>39.0</v>
      </c>
      <c r="S383" s="102">
        <v>95.0</v>
      </c>
    </row>
    <row r="384" ht="12.75" customHeight="1">
      <c r="A384" s="102">
        <v>2006.0</v>
      </c>
      <c r="B384" s="102">
        <v>705.0</v>
      </c>
      <c r="C384" s="102" t="s">
        <v>7218</v>
      </c>
      <c r="D384" s="102" t="s">
        <v>40</v>
      </c>
      <c r="E384" s="102">
        <v>2.0</v>
      </c>
      <c r="F384" s="102">
        <v>54.0</v>
      </c>
      <c r="G384" s="102"/>
      <c r="H384" s="102">
        <v>4100.0</v>
      </c>
      <c r="I384" s="102">
        <v>75.0</v>
      </c>
      <c r="J384" s="102">
        <v>0.0</v>
      </c>
      <c r="K384" s="102"/>
      <c r="L384" s="102"/>
      <c r="M384" s="102"/>
      <c r="N384" s="102" t="s">
        <v>23</v>
      </c>
      <c r="O384" s="102"/>
      <c r="P384" s="102"/>
      <c r="Q384" s="102" t="s">
        <v>23</v>
      </c>
      <c r="R384" s="102">
        <v>20.0</v>
      </c>
      <c r="S384" s="102">
        <v>9.0</v>
      </c>
    </row>
    <row r="385" ht="12.75" customHeight="1">
      <c r="A385" s="102">
        <v>2006.0</v>
      </c>
      <c r="B385" s="102">
        <v>706.0</v>
      </c>
      <c r="C385" s="102" t="s">
        <v>7219</v>
      </c>
      <c r="D385" s="102" t="s">
        <v>21</v>
      </c>
      <c r="E385" s="102">
        <v>2.0</v>
      </c>
      <c r="F385" s="102">
        <v>0.0</v>
      </c>
      <c r="G385" s="102" t="s">
        <v>50</v>
      </c>
      <c r="H385" s="102">
        <v>3000.0</v>
      </c>
      <c r="I385" s="102">
        <v>67.0</v>
      </c>
      <c r="J385" s="102">
        <v>0.0</v>
      </c>
      <c r="K385" s="102"/>
      <c r="L385" s="102"/>
      <c r="M385" s="102"/>
      <c r="N385" s="102" t="s">
        <v>23</v>
      </c>
      <c r="O385" s="102"/>
      <c r="P385" s="102"/>
      <c r="Q385" s="102" t="s">
        <v>23</v>
      </c>
      <c r="R385" s="102">
        <v>33.0</v>
      </c>
      <c r="S385" s="102">
        <v>56.0</v>
      </c>
    </row>
    <row r="386" ht="12.75" customHeight="1">
      <c r="A386" s="102">
        <v>2006.0</v>
      </c>
      <c r="B386" s="102">
        <v>709.0</v>
      </c>
      <c r="C386" s="102" t="s">
        <v>7220</v>
      </c>
      <c r="D386" s="102" t="s">
        <v>40</v>
      </c>
      <c r="E386" s="102">
        <v>2.0</v>
      </c>
      <c r="F386" s="102">
        <v>47.0</v>
      </c>
      <c r="G386" s="102"/>
      <c r="H386" s="102">
        <v>2000.0</v>
      </c>
      <c r="I386" s="102">
        <v>60.0</v>
      </c>
      <c r="J386" s="102">
        <v>0.0</v>
      </c>
      <c r="K386" s="102"/>
      <c r="L386" s="102"/>
      <c r="M386" s="102"/>
      <c r="N386" s="102" t="s">
        <v>23</v>
      </c>
      <c r="O386" s="102"/>
      <c r="P386" s="102"/>
      <c r="Q386" s="102" t="s">
        <v>23</v>
      </c>
      <c r="R386" s="102">
        <v>39.0</v>
      </c>
      <c r="S386" s="102">
        <v>25.0</v>
      </c>
    </row>
    <row r="387" ht="12.75" customHeight="1">
      <c r="A387" s="102">
        <v>2006.0</v>
      </c>
      <c r="B387" s="102">
        <v>707.0</v>
      </c>
      <c r="C387" s="102" t="s">
        <v>7220</v>
      </c>
      <c r="D387" s="102" t="s">
        <v>40</v>
      </c>
      <c r="E387" s="102">
        <v>2.0</v>
      </c>
      <c r="F387" s="102">
        <v>102.0</v>
      </c>
      <c r="G387" s="102"/>
      <c r="H387" s="102">
        <v>4500.0</v>
      </c>
      <c r="I387" s="102">
        <v>78.0</v>
      </c>
      <c r="J387" s="102">
        <v>0.0</v>
      </c>
      <c r="K387" s="102"/>
      <c r="L387" s="102"/>
      <c r="M387" s="102"/>
      <c r="N387" s="102" t="s">
        <v>23</v>
      </c>
      <c r="O387" s="102"/>
      <c r="P387" s="102"/>
      <c r="Q387" s="102" t="s">
        <v>23</v>
      </c>
      <c r="R387" s="102">
        <v>9.0</v>
      </c>
      <c r="S387" s="102">
        <v>59.0</v>
      </c>
    </row>
    <row r="388" ht="12.75" customHeight="1">
      <c r="A388" s="102">
        <v>2006.0</v>
      </c>
      <c r="B388" s="102">
        <v>708.0</v>
      </c>
      <c r="C388" s="102" t="s">
        <v>7221</v>
      </c>
      <c r="D388" s="102" t="s">
        <v>21</v>
      </c>
      <c r="E388" s="102">
        <v>2.0</v>
      </c>
      <c r="F388" s="102">
        <v>0.0</v>
      </c>
      <c r="G388" s="102" t="s">
        <v>26</v>
      </c>
      <c r="H388" s="102">
        <v>1300.0</v>
      </c>
      <c r="I388" s="102">
        <v>54.0</v>
      </c>
      <c r="J388" s="102">
        <v>0.0</v>
      </c>
      <c r="K388" s="102"/>
      <c r="L388" s="102"/>
      <c r="M388" s="102"/>
      <c r="N388" s="102" t="s">
        <v>23</v>
      </c>
      <c r="O388" s="102"/>
      <c r="P388" s="102"/>
      <c r="Q388" s="102" t="s">
        <v>23</v>
      </c>
      <c r="R388" s="102">
        <v>39.0</v>
      </c>
      <c r="S388" s="102">
        <v>57.0</v>
      </c>
    </row>
    <row r="389" ht="12.75" customHeight="1">
      <c r="A389" s="102">
        <v>2006.0</v>
      </c>
      <c r="B389" s="102">
        <v>710.0</v>
      </c>
      <c r="C389" s="102" t="s">
        <v>7222</v>
      </c>
      <c r="D389" s="102" t="s">
        <v>40</v>
      </c>
      <c r="E389" s="102">
        <v>2.0</v>
      </c>
      <c r="F389" s="102">
        <v>47.0</v>
      </c>
      <c r="G389" s="102"/>
      <c r="H389" s="102">
        <v>1500.0</v>
      </c>
      <c r="I389" s="102">
        <v>56.0</v>
      </c>
      <c r="J389" s="102">
        <v>0.0</v>
      </c>
      <c r="K389" s="102"/>
      <c r="L389" s="102"/>
      <c r="M389" s="102"/>
      <c r="N389" s="102" t="s">
        <v>23</v>
      </c>
      <c r="O389" s="102"/>
      <c r="P389" s="102"/>
      <c r="Q389" s="102" t="s">
        <v>23</v>
      </c>
      <c r="R389" s="102">
        <v>39.0</v>
      </c>
      <c r="S389" s="102">
        <v>25.0</v>
      </c>
    </row>
    <row r="390" ht="12.75" customHeight="1">
      <c r="A390" s="102">
        <v>2006.0</v>
      </c>
      <c r="B390" s="102">
        <v>714.0</v>
      </c>
      <c r="C390" s="102" t="s">
        <v>7223</v>
      </c>
      <c r="D390" s="102" t="s">
        <v>40</v>
      </c>
      <c r="E390" s="102">
        <v>2.0</v>
      </c>
      <c r="F390" s="102">
        <v>98.0</v>
      </c>
      <c r="G390" s="102"/>
      <c r="H390" s="102">
        <v>5450.0</v>
      </c>
      <c r="I390" s="102">
        <v>78.0</v>
      </c>
      <c r="J390" s="102">
        <v>0.0</v>
      </c>
      <c r="K390" s="102"/>
      <c r="L390" s="102"/>
      <c r="M390" s="102"/>
      <c r="N390" s="102" t="s">
        <v>23</v>
      </c>
      <c r="O390" s="102"/>
      <c r="P390" s="102"/>
      <c r="Q390" s="102" t="s">
        <v>23</v>
      </c>
      <c r="R390" s="102">
        <v>20.0</v>
      </c>
      <c r="S390" s="102">
        <v>69.0</v>
      </c>
    </row>
    <row r="391" ht="12.75" customHeight="1">
      <c r="A391" s="102">
        <v>2006.0</v>
      </c>
      <c r="B391" s="102">
        <v>711.0</v>
      </c>
      <c r="C391" s="102" t="s">
        <v>7224</v>
      </c>
      <c r="D391" s="102" t="s">
        <v>40</v>
      </c>
      <c r="E391" s="102">
        <v>2.0</v>
      </c>
      <c r="F391" s="102">
        <v>99.0</v>
      </c>
      <c r="G391" s="102"/>
      <c r="H391" s="102">
        <v>2200.0</v>
      </c>
      <c r="I391" s="102">
        <v>63.0</v>
      </c>
      <c r="J391" s="102">
        <v>0.0</v>
      </c>
      <c r="K391" s="102"/>
      <c r="L391" s="102"/>
      <c r="M391" s="102"/>
      <c r="N391" s="102" t="s">
        <v>23</v>
      </c>
      <c r="O391" s="102"/>
      <c r="P391" s="102"/>
      <c r="Q391" s="102" t="s">
        <v>23</v>
      </c>
      <c r="R391" s="102">
        <v>39.0</v>
      </c>
      <c r="S391" s="102">
        <v>57.0</v>
      </c>
    </row>
    <row r="392" ht="12.75" customHeight="1">
      <c r="A392" s="102">
        <v>2006.0</v>
      </c>
      <c r="B392" s="102">
        <v>713.0</v>
      </c>
      <c r="C392" s="102" t="s">
        <v>7225</v>
      </c>
      <c r="D392" s="102" t="s">
        <v>21</v>
      </c>
      <c r="E392" s="102">
        <v>2.0</v>
      </c>
      <c r="F392" s="102">
        <v>0.0</v>
      </c>
      <c r="G392" s="102" t="s">
        <v>1281</v>
      </c>
      <c r="H392" s="102">
        <v>2100.0</v>
      </c>
      <c r="I392" s="102">
        <v>61.0</v>
      </c>
      <c r="J392" s="102">
        <v>0.0</v>
      </c>
      <c r="K392" s="102"/>
      <c r="L392" s="102"/>
      <c r="M392" s="102"/>
      <c r="N392" s="102" t="s">
        <v>23</v>
      </c>
      <c r="O392" s="102"/>
      <c r="P392" s="102"/>
      <c r="Q392" s="102" t="s">
        <v>23</v>
      </c>
      <c r="R392" s="102">
        <v>39.0</v>
      </c>
      <c r="S392" s="102">
        <v>95.0</v>
      </c>
    </row>
    <row r="393" ht="12.75" customHeight="1">
      <c r="A393" s="102">
        <v>2006.0</v>
      </c>
      <c r="B393" s="102">
        <v>712.0</v>
      </c>
      <c r="C393" s="102" t="s">
        <v>7226</v>
      </c>
      <c r="D393" s="102" t="s">
        <v>21</v>
      </c>
      <c r="E393" s="102">
        <v>2.0</v>
      </c>
      <c r="F393" s="102">
        <v>0.0</v>
      </c>
      <c r="G393" s="102" t="s">
        <v>6902</v>
      </c>
      <c r="H393" s="102">
        <v>1950.0</v>
      </c>
      <c r="I393" s="102">
        <v>58.0</v>
      </c>
      <c r="J393" s="102">
        <v>0.0</v>
      </c>
      <c r="K393" s="102"/>
      <c r="L393" s="102"/>
      <c r="M393" s="102"/>
      <c r="N393" s="102" t="s">
        <v>23</v>
      </c>
      <c r="O393" s="102"/>
      <c r="P393" s="102"/>
      <c r="Q393" s="102" t="s">
        <v>23</v>
      </c>
      <c r="R393" s="102">
        <v>33.0</v>
      </c>
      <c r="S393" s="102">
        <v>4.0</v>
      </c>
    </row>
    <row r="394" ht="12.75" customHeight="1">
      <c r="A394" s="102">
        <v>2006.0</v>
      </c>
      <c r="B394" s="102">
        <v>715.0</v>
      </c>
      <c r="C394" s="102" t="s">
        <v>7227</v>
      </c>
      <c r="D394" s="102" t="s">
        <v>40</v>
      </c>
      <c r="E394" s="102">
        <v>2.0</v>
      </c>
      <c r="F394" s="102">
        <v>48.0</v>
      </c>
      <c r="G394" s="102"/>
      <c r="H394" s="102">
        <v>4200.0</v>
      </c>
      <c r="I394" s="102">
        <v>73.0</v>
      </c>
      <c r="J394" s="102">
        <v>0.0</v>
      </c>
      <c r="K394" s="102"/>
      <c r="L394" s="102"/>
      <c r="M394" s="102"/>
      <c r="N394" s="102" t="s">
        <v>23</v>
      </c>
      <c r="O394" s="102"/>
      <c r="P394" s="102"/>
      <c r="Q394" s="102" t="s">
        <v>23</v>
      </c>
      <c r="R394" s="102">
        <v>48.0</v>
      </c>
      <c r="S394" s="102">
        <v>912.0</v>
      </c>
    </row>
    <row r="395" ht="12.75" customHeight="1">
      <c r="A395" s="102">
        <v>2006.0</v>
      </c>
      <c r="B395" s="102">
        <v>716.0</v>
      </c>
      <c r="C395" s="102" t="s">
        <v>7228</v>
      </c>
      <c r="D395" s="102" t="s">
        <v>21</v>
      </c>
      <c r="E395" s="102">
        <v>2.0</v>
      </c>
      <c r="F395" s="102">
        <v>0.0</v>
      </c>
      <c r="G395" s="102" t="s">
        <v>26</v>
      </c>
      <c r="H395" s="102">
        <v>1800.0</v>
      </c>
      <c r="I395" s="102">
        <v>59.0</v>
      </c>
      <c r="J395" s="102">
        <v>0.0</v>
      </c>
      <c r="K395" s="102"/>
      <c r="L395" s="102"/>
      <c r="M395" s="102"/>
      <c r="N395" s="102" t="s">
        <v>23</v>
      </c>
      <c r="O395" s="102"/>
      <c r="P395" s="102"/>
      <c r="Q395" s="102" t="s">
        <v>23</v>
      </c>
      <c r="R395" s="102">
        <v>39.0</v>
      </c>
      <c r="S395" s="102">
        <v>12.0</v>
      </c>
    </row>
    <row r="396" ht="12.75" customHeight="1">
      <c r="A396" s="102">
        <v>2006.0</v>
      </c>
      <c r="B396" s="102">
        <v>717.0</v>
      </c>
      <c r="C396" s="102" t="s">
        <v>7229</v>
      </c>
      <c r="D396" s="102" t="s">
        <v>21</v>
      </c>
      <c r="E396" s="102">
        <v>2.0</v>
      </c>
      <c r="F396" s="102">
        <v>0.0</v>
      </c>
      <c r="G396" s="102" t="s">
        <v>1281</v>
      </c>
      <c r="H396" s="102">
        <v>2400.0</v>
      </c>
      <c r="I396" s="102">
        <v>63.0</v>
      </c>
      <c r="J396" s="102">
        <v>0.0</v>
      </c>
      <c r="K396" s="102"/>
      <c r="L396" s="102"/>
      <c r="M396" s="102"/>
      <c r="N396" s="102" t="s">
        <v>23</v>
      </c>
      <c r="O396" s="102"/>
      <c r="P396" s="102"/>
      <c r="Q396" s="102" t="s">
        <v>23</v>
      </c>
      <c r="R396" s="102">
        <v>39.0</v>
      </c>
      <c r="S396" s="102">
        <v>33.0</v>
      </c>
    </row>
    <row r="397" ht="12.75" customHeight="1">
      <c r="A397" s="102">
        <v>2006.0</v>
      </c>
      <c r="B397" s="102">
        <v>718.0</v>
      </c>
      <c r="C397" s="102" t="s">
        <v>7230</v>
      </c>
      <c r="D397" s="102" t="s">
        <v>21</v>
      </c>
      <c r="E397" s="102">
        <v>2.0</v>
      </c>
      <c r="F397" s="102">
        <v>0.0</v>
      </c>
      <c r="G397" s="102" t="s">
        <v>1170</v>
      </c>
      <c r="H397" s="102">
        <v>1900.0</v>
      </c>
      <c r="I397" s="102">
        <v>57.0</v>
      </c>
      <c r="J397" s="102">
        <v>0.0</v>
      </c>
      <c r="K397" s="102"/>
      <c r="L397" s="102"/>
      <c r="M397" s="102"/>
      <c r="N397" s="102" t="s">
        <v>23</v>
      </c>
      <c r="O397" s="102"/>
      <c r="P397" s="102"/>
      <c r="Q397" s="102" t="s">
        <v>23</v>
      </c>
      <c r="R397" s="102">
        <v>39.0</v>
      </c>
      <c r="S397" s="102">
        <v>75.0</v>
      </c>
    </row>
    <row r="398" ht="12.75" customHeight="1">
      <c r="A398" s="102">
        <v>2006.0</v>
      </c>
      <c r="B398" s="102">
        <v>729.0</v>
      </c>
      <c r="C398" s="102" t="s">
        <v>7231</v>
      </c>
      <c r="D398" s="102" t="s">
        <v>21</v>
      </c>
      <c r="E398" s="102">
        <v>2.0</v>
      </c>
      <c r="F398" s="102">
        <v>0.0</v>
      </c>
      <c r="G398" s="102" t="s">
        <v>889</v>
      </c>
      <c r="H398" s="102">
        <v>1900.0</v>
      </c>
      <c r="I398" s="102">
        <v>58.0</v>
      </c>
      <c r="J398" s="102">
        <v>0.0</v>
      </c>
      <c r="K398" s="102"/>
      <c r="L398" s="102"/>
      <c r="M398" s="102"/>
      <c r="N398" s="102" t="s">
        <v>23</v>
      </c>
      <c r="O398" s="102"/>
      <c r="P398" s="102"/>
      <c r="Q398" s="102" t="s">
        <v>23</v>
      </c>
      <c r="R398" s="102">
        <v>39.0</v>
      </c>
      <c r="S398" s="102">
        <v>95.0</v>
      </c>
    </row>
    <row r="399" ht="12.75" customHeight="1">
      <c r="A399" s="102">
        <v>2006.0</v>
      </c>
      <c r="B399" s="102">
        <v>720.0</v>
      </c>
      <c r="C399" s="102" t="s">
        <v>7232</v>
      </c>
      <c r="D399" s="102" t="s">
        <v>21</v>
      </c>
      <c r="E399" s="102">
        <v>2.0</v>
      </c>
      <c r="F399" s="102">
        <v>0.0</v>
      </c>
      <c r="G399" s="102" t="s">
        <v>42</v>
      </c>
      <c r="H399" s="102">
        <v>2200.0</v>
      </c>
      <c r="I399" s="102">
        <v>59.0</v>
      </c>
      <c r="J399" s="102">
        <v>0.0</v>
      </c>
      <c r="K399" s="102"/>
      <c r="L399" s="102"/>
      <c r="M399" s="102"/>
      <c r="N399" s="102" t="s">
        <v>23</v>
      </c>
      <c r="O399" s="102"/>
      <c r="P399" s="102"/>
      <c r="Q399" s="102" t="s">
        <v>23</v>
      </c>
      <c r="R399" s="102">
        <v>33.0</v>
      </c>
      <c r="S399" s="102">
        <v>24.0</v>
      </c>
    </row>
    <row r="400" ht="12.75" customHeight="1">
      <c r="A400" s="102">
        <v>2006.0</v>
      </c>
      <c r="B400" s="102">
        <v>760.0</v>
      </c>
      <c r="C400" s="102" t="s">
        <v>7233</v>
      </c>
      <c r="D400" s="102" t="s">
        <v>21</v>
      </c>
      <c r="E400" s="102">
        <v>2.0</v>
      </c>
      <c r="F400" s="102">
        <v>0.0</v>
      </c>
      <c r="G400" s="102" t="s">
        <v>37</v>
      </c>
      <c r="H400" s="102">
        <v>1600.0</v>
      </c>
      <c r="I400" s="102">
        <v>59.0</v>
      </c>
      <c r="J400" s="102">
        <v>0.0</v>
      </c>
      <c r="K400" s="102"/>
      <c r="L400" s="102"/>
      <c r="M400" s="102"/>
      <c r="N400" s="102" t="s">
        <v>23</v>
      </c>
      <c r="O400" s="102"/>
      <c r="P400" s="102"/>
      <c r="Q400" s="102" t="s">
        <v>23</v>
      </c>
      <c r="R400" s="102">
        <v>28.0</v>
      </c>
      <c r="S400" s="102">
        <v>47.0</v>
      </c>
    </row>
    <row r="401" ht="12.75" customHeight="1">
      <c r="A401" s="102">
        <v>2006.0</v>
      </c>
      <c r="B401" s="102">
        <v>741.0</v>
      </c>
      <c r="C401" s="102" t="s">
        <v>7234</v>
      </c>
      <c r="D401" s="102" t="s">
        <v>21</v>
      </c>
      <c r="E401" s="102">
        <v>2.0</v>
      </c>
      <c r="F401" s="102">
        <v>0.0</v>
      </c>
      <c r="G401" s="102" t="s">
        <v>47</v>
      </c>
      <c r="H401" s="102">
        <v>2100.0</v>
      </c>
      <c r="I401" s="102">
        <v>62.0</v>
      </c>
      <c r="J401" s="102">
        <v>0.0</v>
      </c>
      <c r="K401" s="102"/>
      <c r="L401" s="102"/>
      <c r="M401" s="102"/>
      <c r="N401" s="102" t="s">
        <v>23</v>
      </c>
      <c r="O401" s="102"/>
      <c r="P401" s="102"/>
      <c r="Q401" s="102" t="s">
        <v>23</v>
      </c>
      <c r="R401" s="102">
        <v>39.0</v>
      </c>
      <c r="S401" s="102">
        <v>54.0</v>
      </c>
    </row>
    <row r="402" ht="12.75" customHeight="1">
      <c r="A402" s="102">
        <v>2006.0</v>
      </c>
      <c r="B402" s="102">
        <v>742.0</v>
      </c>
      <c r="C402" s="102" t="s">
        <v>7235</v>
      </c>
      <c r="D402" s="102" t="s">
        <v>21</v>
      </c>
      <c r="E402" s="102">
        <v>2.0</v>
      </c>
      <c r="F402" s="102">
        <v>0.0</v>
      </c>
      <c r="G402" s="102" t="s">
        <v>820</v>
      </c>
      <c r="H402" s="102">
        <v>2000.0</v>
      </c>
      <c r="I402" s="102">
        <v>59.0</v>
      </c>
      <c r="J402" s="102">
        <v>0.0</v>
      </c>
      <c r="K402" s="102"/>
      <c r="L402" s="102"/>
      <c r="M402" s="102"/>
      <c r="N402" s="102" t="s">
        <v>23</v>
      </c>
      <c r="O402" s="102"/>
      <c r="P402" s="102"/>
      <c r="Q402" s="102" t="s">
        <v>23</v>
      </c>
      <c r="R402" s="102">
        <v>39.0</v>
      </c>
      <c r="S402" s="102">
        <v>45.0</v>
      </c>
    </row>
    <row r="403" ht="12.75" customHeight="1">
      <c r="A403" s="102">
        <v>2006.0</v>
      </c>
      <c r="B403" s="102">
        <v>2942.0</v>
      </c>
      <c r="C403" s="102" t="s">
        <v>7236</v>
      </c>
      <c r="D403" s="102" t="s">
        <v>40</v>
      </c>
      <c r="E403" s="102">
        <v>3.0</v>
      </c>
      <c r="F403" s="102">
        <v>4.0</v>
      </c>
      <c r="G403" s="102"/>
      <c r="H403" s="102">
        <v>4400.0</v>
      </c>
      <c r="I403" s="102">
        <v>73.0</v>
      </c>
      <c r="J403" s="102">
        <v>38.0</v>
      </c>
      <c r="K403" s="102"/>
      <c r="L403" s="102"/>
      <c r="M403" s="102"/>
      <c r="N403" s="102" t="s">
        <v>40</v>
      </c>
      <c r="O403" s="102"/>
      <c r="P403" s="102"/>
      <c r="Q403" s="102" t="s">
        <v>23</v>
      </c>
      <c r="R403" s="102">
        <v>33.0</v>
      </c>
      <c r="S403" s="102">
        <v>18.0</v>
      </c>
    </row>
    <row r="404" ht="12.75" customHeight="1">
      <c r="A404" s="102">
        <v>2006.0</v>
      </c>
      <c r="B404" s="102">
        <v>2946.0</v>
      </c>
      <c r="C404" s="102" t="s">
        <v>7237</v>
      </c>
      <c r="D404" s="102" t="s">
        <v>40</v>
      </c>
      <c r="E404" s="102">
        <v>3.0</v>
      </c>
      <c r="F404" s="102">
        <v>3.0</v>
      </c>
      <c r="G404" s="102"/>
      <c r="H404" s="102">
        <v>4200.0</v>
      </c>
      <c r="I404" s="102">
        <v>74.0</v>
      </c>
      <c r="J404" s="102">
        <v>39.0</v>
      </c>
      <c r="K404" s="102"/>
      <c r="L404" s="102"/>
      <c r="M404" s="102"/>
      <c r="N404" s="102" t="s">
        <v>23</v>
      </c>
      <c r="O404" s="102"/>
      <c r="P404" s="102"/>
      <c r="Q404" s="102" t="s">
        <v>23</v>
      </c>
      <c r="R404" s="102">
        <v>33.0</v>
      </c>
      <c r="S404" s="102">
        <v>24.0</v>
      </c>
    </row>
    <row r="405" ht="12.75" customHeight="1">
      <c r="A405" s="102">
        <v>2006.0</v>
      </c>
      <c r="B405" s="102">
        <v>2945.0</v>
      </c>
      <c r="C405" s="102" t="s">
        <v>7238</v>
      </c>
      <c r="D405" s="102" t="s">
        <v>40</v>
      </c>
      <c r="E405" s="102">
        <v>3.0</v>
      </c>
      <c r="F405" s="102">
        <v>4.0</v>
      </c>
      <c r="G405" s="102"/>
      <c r="H405" s="102">
        <v>4500.0</v>
      </c>
      <c r="I405" s="102">
        <v>76.0</v>
      </c>
      <c r="J405" s="102">
        <v>38.0</v>
      </c>
      <c r="K405" s="102"/>
      <c r="L405" s="102"/>
      <c r="M405" s="102"/>
      <c r="N405" s="102" t="s">
        <v>23</v>
      </c>
      <c r="O405" s="102"/>
      <c r="P405" s="102"/>
      <c r="Q405" s="102" t="s">
        <v>23</v>
      </c>
      <c r="R405" s="102">
        <v>33.0</v>
      </c>
      <c r="S405" s="102">
        <v>18.0</v>
      </c>
    </row>
    <row r="406" ht="12.75" customHeight="1">
      <c r="A406" s="102">
        <v>2006.0</v>
      </c>
      <c r="B406" s="102">
        <v>2944.0</v>
      </c>
      <c r="C406" s="102" t="s">
        <v>7239</v>
      </c>
      <c r="D406" s="102" t="s">
        <v>40</v>
      </c>
      <c r="E406" s="102">
        <v>3.0</v>
      </c>
      <c r="F406" s="102">
        <v>4.0</v>
      </c>
      <c r="G406" s="102"/>
      <c r="H406" s="102">
        <v>5500.0</v>
      </c>
      <c r="I406" s="102">
        <v>79.0</v>
      </c>
      <c r="J406" s="102">
        <v>40.0</v>
      </c>
      <c r="K406" s="102"/>
      <c r="L406" s="102"/>
      <c r="M406" s="102"/>
      <c r="N406" s="102" t="s">
        <v>23</v>
      </c>
      <c r="O406" s="102"/>
      <c r="P406" s="102"/>
      <c r="Q406" s="102" t="s">
        <v>23</v>
      </c>
      <c r="R406" s="102">
        <v>33.0</v>
      </c>
      <c r="S406" s="102">
        <v>18.0</v>
      </c>
    </row>
    <row r="407" ht="12.75" customHeight="1">
      <c r="A407" s="102">
        <v>2006.0</v>
      </c>
      <c r="B407" s="102">
        <v>2965.0</v>
      </c>
      <c r="C407" s="102" t="s">
        <v>7240</v>
      </c>
      <c r="D407" s="102" t="s">
        <v>40</v>
      </c>
      <c r="E407" s="102">
        <v>3.0</v>
      </c>
      <c r="F407" s="102">
        <v>4.0</v>
      </c>
      <c r="G407" s="102"/>
      <c r="H407" s="102">
        <v>5350.0</v>
      </c>
      <c r="I407" s="102">
        <v>79.0</v>
      </c>
      <c r="J407" s="102">
        <v>41.0</v>
      </c>
      <c r="K407" s="102"/>
      <c r="L407" s="102"/>
      <c r="M407" s="102"/>
      <c r="N407" s="102" t="s">
        <v>23</v>
      </c>
      <c r="O407" s="102"/>
      <c r="P407" s="102"/>
      <c r="Q407" s="102" t="s">
        <v>23</v>
      </c>
      <c r="R407" s="102">
        <v>33.0</v>
      </c>
      <c r="S407" s="102">
        <v>18.0</v>
      </c>
    </row>
    <row r="408" ht="12.75" customHeight="1">
      <c r="A408" s="102">
        <v>2006.0</v>
      </c>
      <c r="B408" s="102">
        <v>2964.0</v>
      </c>
      <c r="C408" s="102" t="s">
        <v>7241</v>
      </c>
      <c r="D408" s="102" t="s">
        <v>40</v>
      </c>
      <c r="E408" s="102">
        <v>3.0</v>
      </c>
      <c r="F408" s="102">
        <v>4.0</v>
      </c>
      <c r="G408" s="102"/>
      <c r="H408" s="102">
        <v>4500.0</v>
      </c>
      <c r="I408" s="102">
        <v>78.0</v>
      </c>
      <c r="J408" s="102">
        <v>36.0</v>
      </c>
      <c r="K408" s="102"/>
      <c r="L408" s="102"/>
      <c r="M408" s="102"/>
      <c r="N408" s="102" t="s">
        <v>23</v>
      </c>
      <c r="O408" s="102"/>
      <c r="P408" s="102"/>
      <c r="Q408" s="102" t="s">
        <v>23</v>
      </c>
      <c r="R408" s="102">
        <v>33.0</v>
      </c>
      <c r="S408" s="102">
        <v>18.0</v>
      </c>
    </row>
    <row r="409" ht="12.75" customHeight="1">
      <c r="A409" s="102">
        <v>2006.0</v>
      </c>
      <c r="B409" s="102">
        <v>2825.0</v>
      </c>
      <c r="C409" s="102" t="s">
        <v>7242</v>
      </c>
      <c r="D409" s="102" t="s">
        <v>40</v>
      </c>
      <c r="E409" s="102">
        <v>3.0</v>
      </c>
      <c r="F409" s="102">
        <v>4.0</v>
      </c>
      <c r="G409" s="102"/>
      <c r="H409" s="102">
        <v>4200.0</v>
      </c>
      <c r="I409" s="102">
        <v>73.0</v>
      </c>
      <c r="J409" s="102">
        <v>37.0</v>
      </c>
      <c r="K409" s="102"/>
      <c r="L409" s="102"/>
      <c r="M409" s="102"/>
      <c r="N409" s="102" t="s">
        <v>23</v>
      </c>
      <c r="O409" s="102"/>
      <c r="P409" s="102"/>
      <c r="Q409" s="102" t="s">
        <v>23</v>
      </c>
      <c r="R409" s="102">
        <v>33.0</v>
      </c>
      <c r="S409" s="102">
        <v>18.0</v>
      </c>
    </row>
    <row r="410" ht="12.75" customHeight="1">
      <c r="A410" s="102">
        <v>2006.0</v>
      </c>
      <c r="B410" s="102">
        <v>2836.0</v>
      </c>
      <c r="C410" s="102" t="s">
        <v>7243</v>
      </c>
      <c r="D410" s="102" t="s">
        <v>40</v>
      </c>
      <c r="E410" s="102">
        <v>3.0</v>
      </c>
      <c r="F410" s="102">
        <v>3.0</v>
      </c>
      <c r="G410" s="102"/>
      <c r="H410" s="102">
        <v>3850.0</v>
      </c>
      <c r="I410" s="102">
        <v>71.0</v>
      </c>
      <c r="J410" s="102">
        <v>35.0</v>
      </c>
      <c r="K410" s="102"/>
      <c r="L410" s="102"/>
      <c r="M410" s="102"/>
      <c r="N410" s="102" t="s">
        <v>23</v>
      </c>
      <c r="O410" s="102"/>
      <c r="P410" s="102"/>
      <c r="Q410" s="102" t="s">
        <v>23</v>
      </c>
      <c r="R410" s="102">
        <v>33.0</v>
      </c>
      <c r="S410" s="102">
        <v>24.0</v>
      </c>
    </row>
    <row r="411" ht="12.75" customHeight="1">
      <c r="A411" s="102">
        <v>2006.0</v>
      </c>
      <c r="B411" s="102">
        <v>2826.0</v>
      </c>
      <c r="C411" s="102" t="s">
        <v>7244</v>
      </c>
      <c r="D411" s="102" t="s">
        <v>40</v>
      </c>
      <c r="E411" s="102">
        <v>3.0</v>
      </c>
      <c r="F411" s="102">
        <v>4.0</v>
      </c>
      <c r="G411" s="102"/>
      <c r="H411" s="102">
        <v>4500.0</v>
      </c>
      <c r="I411" s="102">
        <v>77.0</v>
      </c>
      <c r="J411" s="102">
        <v>36.0</v>
      </c>
      <c r="K411" s="102"/>
      <c r="L411" s="102"/>
      <c r="M411" s="102"/>
      <c r="N411" s="102" t="s">
        <v>23</v>
      </c>
      <c r="O411" s="102"/>
      <c r="P411" s="102"/>
      <c r="Q411" s="102" t="s">
        <v>23</v>
      </c>
      <c r="R411" s="102">
        <v>33.0</v>
      </c>
      <c r="S411" s="102">
        <v>18.0</v>
      </c>
    </row>
    <row r="412" ht="12.75" customHeight="1">
      <c r="A412" s="102">
        <v>2006.0</v>
      </c>
      <c r="B412" s="102">
        <v>2853.0</v>
      </c>
      <c r="C412" s="102" t="s">
        <v>7120</v>
      </c>
      <c r="D412" s="102" t="s">
        <v>40</v>
      </c>
      <c r="E412" s="102">
        <v>3.0</v>
      </c>
      <c r="F412" s="102">
        <v>4.0</v>
      </c>
      <c r="G412" s="102"/>
      <c r="H412" s="102">
        <v>4900.0</v>
      </c>
      <c r="I412" s="102">
        <v>77.0</v>
      </c>
      <c r="J412" s="102">
        <v>40.0</v>
      </c>
      <c r="K412" s="102"/>
      <c r="L412" s="102"/>
      <c r="M412" s="102"/>
      <c r="N412" s="102" t="s">
        <v>23</v>
      </c>
      <c r="O412" s="102"/>
      <c r="P412" s="102"/>
      <c r="Q412" s="102" t="s">
        <v>23</v>
      </c>
      <c r="R412" s="102">
        <v>33.0</v>
      </c>
      <c r="S412" s="102">
        <v>18.0</v>
      </c>
    </row>
    <row r="413" ht="12.75" customHeight="1">
      <c r="A413" s="102">
        <v>2006.0</v>
      </c>
      <c r="B413" s="102">
        <v>2881.0</v>
      </c>
      <c r="C413" s="102" t="s">
        <v>7177</v>
      </c>
      <c r="D413" s="102" t="s">
        <v>21</v>
      </c>
      <c r="E413" s="102">
        <v>3.0</v>
      </c>
      <c r="F413" s="102">
        <v>0.0</v>
      </c>
      <c r="G413" s="102" t="s">
        <v>7245</v>
      </c>
      <c r="H413" s="102">
        <v>5000.0</v>
      </c>
      <c r="I413" s="102">
        <v>80.0</v>
      </c>
      <c r="J413" s="102">
        <v>40.0</v>
      </c>
      <c r="K413" s="102"/>
      <c r="L413" s="102"/>
      <c r="M413" s="102"/>
      <c r="N413" s="102" t="s">
        <v>23</v>
      </c>
      <c r="O413" s="102"/>
      <c r="P413" s="102"/>
      <c r="Q413" s="102" t="s">
        <v>23</v>
      </c>
      <c r="R413" s="102">
        <v>33.0</v>
      </c>
      <c r="S413" s="102">
        <v>18.0</v>
      </c>
    </row>
    <row r="414" ht="12.75" customHeight="1">
      <c r="A414" s="102">
        <v>2006.0</v>
      </c>
      <c r="B414" s="102">
        <v>8772.0</v>
      </c>
      <c r="C414" s="102" t="s">
        <v>7246</v>
      </c>
      <c r="D414" s="102" t="s">
        <v>40</v>
      </c>
      <c r="E414" s="102">
        <v>4.0</v>
      </c>
      <c r="F414" s="102">
        <v>9.0</v>
      </c>
      <c r="G414" s="102"/>
      <c r="H414" s="102">
        <v>3800.0</v>
      </c>
      <c r="I414" s="102">
        <v>71.0</v>
      </c>
      <c r="J414" s="102">
        <v>36.0</v>
      </c>
      <c r="K414" s="102"/>
      <c r="L414" s="102"/>
      <c r="M414" s="102"/>
      <c r="N414" s="102" t="s">
        <v>23</v>
      </c>
      <c r="O414" s="102"/>
      <c r="P414" s="102"/>
      <c r="Q414" s="102" t="s">
        <v>23</v>
      </c>
      <c r="R414" s="102">
        <v>33.0</v>
      </c>
      <c r="S414" s="102">
        <v>44.0</v>
      </c>
    </row>
    <row r="415" ht="12.75" customHeight="1">
      <c r="A415" s="102">
        <v>2006.0</v>
      </c>
      <c r="B415" s="102">
        <v>8773.0</v>
      </c>
      <c r="C415" s="102" t="s">
        <v>7247</v>
      </c>
      <c r="D415" s="102" t="s">
        <v>40</v>
      </c>
      <c r="E415" s="102">
        <v>4.0</v>
      </c>
      <c r="F415" s="102">
        <v>9.0</v>
      </c>
      <c r="G415" s="102"/>
      <c r="H415" s="102">
        <v>8700.0</v>
      </c>
      <c r="I415" s="102">
        <v>91.0</v>
      </c>
      <c r="J415" s="102">
        <v>50.0</v>
      </c>
      <c r="K415" s="102"/>
      <c r="L415" s="102"/>
      <c r="M415" s="102"/>
      <c r="N415" s="102" t="s">
        <v>40</v>
      </c>
      <c r="O415" s="102"/>
      <c r="P415" s="102"/>
      <c r="Q415" s="102" t="s">
        <v>23</v>
      </c>
      <c r="R415" s="102">
        <v>15.0</v>
      </c>
      <c r="S415" s="102">
        <v>66.0</v>
      </c>
    </row>
    <row r="416" ht="12.75" customHeight="1">
      <c r="A416" s="102">
        <v>2006.0</v>
      </c>
      <c r="B416" s="102">
        <v>8774.0</v>
      </c>
      <c r="C416" s="102" t="s">
        <v>7248</v>
      </c>
      <c r="D416" s="102" t="s">
        <v>40</v>
      </c>
      <c r="E416" s="102">
        <v>4.0</v>
      </c>
      <c r="F416" s="102">
        <v>9.0</v>
      </c>
      <c r="G416" s="102"/>
      <c r="H416" s="102">
        <v>4800.0</v>
      </c>
      <c r="I416" s="102">
        <v>74.0</v>
      </c>
      <c r="J416" s="102">
        <v>40.0</v>
      </c>
      <c r="K416" s="102"/>
      <c r="L416" s="102"/>
      <c r="M416" s="102"/>
      <c r="N416" s="102" t="s">
        <v>23</v>
      </c>
      <c r="O416" s="102"/>
      <c r="P416" s="102"/>
      <c r="Q416" s="102" t="s">
        <v>23</v>
      </c>
      <c r="R416" s="102">
        <v>27.0</v>
      </c>
      <c r="S416" s="102">
        <v>27.0</v>
      </c>
    </row>
    <row r="417" ht="12.75" customHeight="1">
      <c r="A417" s="102">
        <v>2006.0</v>
      </c>
      <c r="B417" s="102">
        <v>8775.0</v>
      </c>
      <c r="C417" s="102" t="s">
        <v>7249</v>
      </c>
      <c r="D417" s="102" t="s">
        <v>21</v>
      </c>
      <c r="E417" s="102">
        <v>4.0</v>
      </c>
      <c r="F417" s="102">
        <v>0.0</v>
      </c>
      <c r="G417" s="102" t="s">
        <v>85</v>
      </c>
      <c r="H417" s="102">
        <v>5750.0</v>
      </c>
      <c r="I417" s="102">
        <v>72.0</v>
      </c>
      <c r="J417" s="102">
        <v>41.0</v>
      </c>
      <c r="K417" s="102"/>
      <c r="L417" s="102"/>
      <c r="M417" s="102"/>
      <c r="N417" s="102" t="s">
        <v>40</v>
      </c>
      <c r="O417" s="102"/>
      <c r="P417" s="102"/>
      <c r="Q417" s="102" t="s">
        <v>23</v>
      </c>
      <c r="R417" s="102">
        <v>33.0</v>
      </c>
      <c r="S417" s="102">
        <v>74.0</v>
      </c>
    </row>
    <row r="418" ht="12.75" customHeight="1">
      <c r="A418" s="102">
        <v>2006.0</v>
      </c>
      <c r="B418" s="102">
        <v>8776.0</v>
      </c>
      <c r="C418" s="102" t="s">
        <v>7250</v>
      </c>
      <c r="D418" s="102" t="s">
        <v>40</v>
      </c>
      <c r="E418" s="102">
        <v>4.0</v>
      </c>
      <c r="F418" s="102">
        <v>9.0</v>
      </c>
      <c r="G418" s="102"/>
      <c r="H418" s="102">
        <v>4450.0</v>
      </c>
      <c r="I418" s="102">
        <v>72.0</v>
      </c>
      <c r="J418" s="102">
        <v>39.0</v>
      </c>
      <c r="K418" s="102"/>
      <c r="L418" s="102"/>
      <c r="M418" s="102"/>
      <c r="N418" s="102" t="s">
        <v>40</v>
      </c>
      <c r="O418" s="102"/>
      <c r="P418" s="102"/>
      <c r="Q418" s="102" t="s">
        <v>23</v>
      </c>
      <c r="R418" s="102">
        <v>27.0</v>
      </c>
      <c r="S418" s="102">
        <v>27.0</v>
      </c>
    </row>
    <row r="419" ht="12.75" customHeight="1">
      <c r="A419" s="102">
        <v>2006.0</v>
      </c>
      <c r="B419" s="102">
        <v>8777.0</v>
      </c>
      <c r="C419" s="102" t="s">
        <v>7251</v>
      </c>
      <c r="D419" s="102" t="s">
        <v>40</v>
      </c>
      <c r="E419" s="102">
        <v>4.0</v>
      </c>
      <c r="F419" s="102">
        <v>9.0</v>
      </c>
      <c r="G419" s="102"/>
      <c r="H419" s="102">
        <v>5400.0</v>
      </c>
      <c r="I419" s="102">
        <v>80.0</v>
      </c>
      <c r="J419" s="102">
        <v>41.0</v>
      </c>
      <c r="K419" s="102"/>
      <c r="L419" s="102"/>
      <c r="M419" s="102"/>
      <c r="N419" s="102" t="s">
        <v>40</v>
      </c>
      <c r="O419" s="102"/>
      <c r="P419" s="102"/>
      <c r="Q419" s="102" t="s">
        <v>23</v>
      </c>
      <c r="R419" s="102">
        <v>15.0</v>
      </c>
      <c r="S419" s="102">
        <v>9.0</v>
      </c>
    </row>
    <row r="420" ht="12.75" customHeight="1">
      <c r="A420" s="102">
        <v>2006.0</v>
      </c>
      <c r="B420" s="102">
        <v>8778.0</v>
      </c>
      <c r="C420" s="102" t="s">
        <v>7252</v>
      </c>
      <c r="D420" s="102" t="s">
        <v>40</v>
      </c>
      <c r="E420" s="102">
        <v>4.0</v>
      </c>
      <c r="F420" s="102">
        <v>9.0</v>
      </c>
      <c r="G420" s="102"/>
      <c r="H420" s="102">
        <v>5000.0</v>
      </c>
      <c r="I420" s="102">
        <v>78.0</v>
      </c>
      <c r="J420" s="102">
        <v>39.0</v>
      </c>
      <c r="K420" s="102"/>
      <c r="L420" s="102"/>
      <c r="M420" s="102"/>
      <c r="N420" s="102" t="s">
        <v>23</v>
      </c>
      <c r="O420" s="102"/>
      <c r="P420" s="102"/>
      <c r="Q420" s="102" t="s">
        <v>23</v>
      </c>
      <c r="R420" s="102">
        <v>36.0</v>
      </c>
      <c r="S420" s="102">
        <v>17.0</v>
      </c>
    </row>
    <row r="421" ht="12.75" customHeight="1">
      <c r="A421" s="102">
        <v>2006.0</v>
      </c>
      <c r="B421" s="102">
        <v>8779.0</v>
      </c>
      <c r="C421" s="102" t="s">
        <v>7253</v>
      </c>
      <c r="D421" s="102" t="s">
        <v>40</v>
      </c>
      <c r="E421" s="102">
        <v>4.0</v>
      </c>
      <c r="F421" s="102">
        <v>10.0</v>
      </c>
      <c r="G421" s="102"/>
      <c r="H421" s="102">
        <v>4200.0</v>
      </c>
      <c r="I421" s="102">
        <v>73.0</v>
      </c>
      <c r="J421" s="102">
        <v>37.0</v>
      </c>
      <c r="K421" s="102"/>
      <c r="L421" s="102"/>
      <c r="M421" s="102"/>
      <c r="N421" s="102" t="s">
        <v>23</v>
      </c>
      <c r="O421" s="102"/>
      <c r="P421" s="102"/>
      <c r="Q421" s="102" t="s">
        <v>23</v>
      </c>
      <c r="R421" s="102">
        <v>15.0</v>
      </c>
      <c r="S421" s="102">
        <v>57.0</v>
      </c>
    </row>
    <row r="422" ht="12.75" customHeight="1">
      <c r="A422" s="102">
        <v>2006.0</v>
      </c>
      <c r="B422" s="102">
        <v>8780.0</v>
      </c>
      <c r="C422" s="102" t="s">
        <v>7254</v>
      </c>
      <c r="D422" s="102" t="s">
        <v>40</v>
      </c>
      <c r="E422" s="102">
        <v>4.0</v>
      </c>
      <c r="F422" s="102">
        <v>10.0</v>
      </c>
      <c r="G422" s="102"/>
      <c r="H422" s="102">
        <v>4100.0</v>
      </c>
      <c r="I422" s="102">
        <v>73.0</v>
      </c>
      <c r="J422" s="102">
        <v>37.0</v>
      </c>
      <c r="K422" s="102"/>
      <c r="L422" s="102"/>
      <c r="M422" s="102"/>
      <c r="N422" s="102" t="s">
        <v>23</v>
      </c>
      <c r="O422" s="102"/>
      <c r="P422" s="102"/>
      <c r="Q422" s="102" t="s">
        <v>23</v>
      </c>
      <c r="R422" s="102">
        <v>15.0</v>
      </c>
      <c r="S422" s="102">
        <v>57.0</v>
      </c>
    </row>
    <row r="423" ht="12.75" customHeight="1">
      <c r="A423" s="102">
        <v>2006.0</v>
      </c>
      <c r="B423" s="102">
        <v>8781.0</v>
      </c>
      <c r="C423" s="102" t="s">
        <v>7255</v>
      </c>
      <c r="D423" s="102" t="s">
        <v>40</v>
      </c>
      <c r="E423" s="102">
        <v>4.0</v>
      </c>
      <c r="F423" s="102">
        <v>10.0</v>
      </c>
      <c r="G423" s="102"/>
      <c r="H423" s="102">
        <v>4300.0</v>
      </c>
      <c r="I423" s="102">
        <v>74.0</v>
      </c>
      <c r="J423" s="102">
        <v>38.0</v>
      </c>
      <c r="K423" s="102"/>
      <c r="L423" s="102"/>
      <c r="M423" s="102"/>
      <c r="N423" s="102" t="s">
        <v>23</v>
      </c>
      <c r="O423" s="102"/>
      <c r="P423" s="102"/>
      <c r="Q423" s="102" t="s">
        <v>23</v>
      </c>
      <c r="R423" s="102">
        <v>33.0</v>
      </c>
      <c r="S423" s="102">
        <v>24.0</v>
      </c>
    </row>
    <row r="424" ht="12.75" customHeight="1">
      <c r="A424" s="102">
        <v>2006.0</v>
      </c>
      <c r="B424" s="102">
        <v>8783.0</v>
      </c>
      <c r="C424" s="102" t="s">
        <v>7256</v>
      </c>
      <c r="D424" s="102" t="s">
        <v>40</v>
      </c>
      <c r="E424" s="102">
        <v>4.0</v>
      </c>
      <c r="F424" s="102">
        <v>14.0</v>
      </c>
      <c r="G424" s="102"/>
      <c r="H424" s="102">
        <v>4250.0</v>
      </c>
      <c r="I424" s="102">
        <v>72.0</v>
      </c>
      <c r="J424" s="102">
        <v>37.0</v>
      </c>
      <c r="K424" s="102"/>
      <c r="L424" s="102"/>
      <c r="M424" s="102"/>
      <c r="N424" s="102" t="s">
        <v>23</v>
      </c>
      <c r="O424" s="102"/>
      <c r="P424" s="102"/>
      <c r="Q424" s="102" t="s">
        <v>23</v>
      </c>
      <c r="R424" s="102">
        <v>33.0</v>
      </c>
      <c r="S424" s="102">
        <v>18.0</v>
      </c>
    </row>
    <row r="425" ht="12.75" customHeight="1">
      <c r="A425" s="102">
        <v>2006.0</v>
      </c>
      <c r="B425" s="102">
        <v>8782.0</v>
      </c>
      <c r="C425" s="102" t="s">
        <v>7257</v>
      </c>
      <c r="D425" s="102" t="s">
        <v>40</v>
      </c>
      <c r="E425" s="102">
        <v>4.0</v>
      </c>
      <c r="F425" s="102">
        <v>9.0</v>
      </c>
      <c r="G425" s="102"/>
      <c r="H425" s="102">
        <v>4100.0</v>
      </c>
      <c r="I425" s="102">
        <v>73.0</v>
      </c>
      <c r="J425" s="102">
        <v>38.0</v>
      </c>
      <c r="K425" s="102"/>
      <c r="L425" s="102"/>
      <c r="M425" s="102"/>
      <c r="N425" s="102" t="s">
        <v>23</v>
      </c>
      <c r="O425" s="102"/>
      <c r="P425" s="102"/>
      <c r="Q425" s="102" t="s">
        <v>23</v>
      </c>
      <c r="R425" s="102">
        <v>33.0</v>
      </c>
      <c r="S425" s="102">
        <v>41.0</v>
      </c>
    </row>
    <row r="426" ht="12.75" customHeight="1">
      <c r="A426" s="102">
        <v>2006.0</v>
      </c>
      <c r="B426" s="102">
        <v>8785.0</v>
      </c>
      <c r="C426" s="102">
        <v>0.7759953703703704</v>
      </c>
      <c r="D426" s="102" t="s">
        <v>40</v>
      </c>
      <c r="E426" s="102">
        <v>4.0</v>
      </c>
      <c r="F426" s="102">
        <v>12.0</v>
      </c>
      <c r="G426" s="102"/>
      <c r="H426" s="102">
        <v>5900.0</v>
      </c>
      <c r="I426" s="102">
        <v>78.0</v>
      </c>
      <c r="J426" s="102">
        <v>42.0</v>
      </c>
      <c r="K426" s="102"/>
      <c r="L426" s="102"/>
      <c r="M426" s="102"/>
      <c r="N426" s="102" t="s">
        <v>23</v>
      </c>
      <c r="O426" s="102"/>
      <c r="P426" s="102"/>
      <c r="Q426" s="102" t="s">
        <v>23</v>
      </c>
      <c r="R426" s="102">
        <v>33.0</v>
      </c>
      <c r="S426" s="102">
        <v>40.0</v>
      </c>
    </row>
    <row r="427" ht="12.75" customHeight="1">
      <c r="A427" s="102">
        <v>2006.0</v>
      </c>
      <c r="B427" s="102">
        <v>6408.0</v>
      </c>
      <c r="C427" s="102" t="s">
        <v>7258</v>
      </c>
      <c r="D427" s="102" t="s">
        <v>40</v>
      </c>
      <c r="E427" s="102">
        <v>4.0</v>
      </c>
      <c r="F427" s="102">
        <v>9.0</v>
      </c>
      <c r="G427" s="102"/>
      <c r="H427" s="102">
        <v>5900.0</v>
      </c>
      <c r="I427" s="102">
        <v>80.0</v>
      </c>
      <c r="J427" s="102">
        <v>42.0</v>
      </c>
      <c r="K427" s="102"/>
      <c r="L427" s="102"/>
      <c r="M427" s="102"/>
      <c r="N427" s="102" t="s">
        <v>23</v>
      </c>
      <c r="O427" s="102"/>
      <c r="P427" s="102"/>
      <c r="Q427" s="102" t="s">
        <v>23</v>
      </c>
      <c r="R427" s="102">
        <v>27.0</v>
      </c>
      <c r="S427" s="102">
        <v>48.0</v>
      </c>
    </row>
    <row r="428" ht="12.75" customHeight="1">
      <c r="A428" s="102">
        <v>2006.0</v>
      </c>
      <c r="B428" s="102">
        <v>8786.0</v>
      </c>
      <c r="C428" s="102" t="s">
        <v>7259</v>
      </c>
      <c r="D428" s="102" t="s">
        <v>21</v>
      </c>
      <c r="E428" s="102">
        <v>4.0</v>
      </c>
      <c r="F428" s="102">
        <v>0.0</v>
      </c>
      <c r="G428" s="102" t="s">
        <v>84</v>
      </c>
      <c r="H428" s="102">
        <v>4600.0</v>
      </c>
      <c r="I428" s="102">
        <v>75.0</v>
      </c>
      <c r="J428" s="102">
        <v>39.0</v>
      </c>
      <c r="K428" s="102"/>
      <c r="L428" s="102"/>
      <c r="M428" s="102"/>
      <c r="N428" s="102" t="s">
        <v>23</v>
      </c>
      <c r="O428" s="102"/>
      <c r="P428" s="102"/>
      <c r="Q428" s="102" t="s">
        <v>23</v>
      </c>
      <c r="R428" s="102">
        <v>33.0</v>
      </c>
      <c r="S428" s="102">
        <v>34.0</v>
      </c>
    </row>
    <row r="429" ht="12.75" customHeight="1">
      <c r="A429" s="102">
        <v>2006.0</v>
      </c>
      <c r="B429" s="102">
        <v>8787.0</v>
      </c>
      <c r="C429" s="102" t="s">
        <v>7260</v>
      </c>
      <c r="D429" s="102" t="s">
        <v>40</v>
      </c>
      <c r="E429" s="102">
        <v>4.0</v>
      </c>
      <c r="F429" s="102">
        <v>8.0</v>
      </c>
      <c r="G429" s="102"/>
      <c r="H429" s="102">
        <v>4050.0</v>
      </c>
      <c r="I429" s="102">
        <v>72.0</v>
      </c>
      <c r="J429" s="102">
        <v>35.0</v>
      </c>
      <c r="K429" s="102"/>
      <c r="L429" s="102"/>
      <c r="M429" s="102"/>
      <c r="N429" s="102" t="s">
        <v>23</v>
      </c>
      <c r="O429" s="102"/>
      <c r="P429" s="102"/>
      <c r="Q429" s="102" t="s">
        <v>23</v>
      </c>
      <c r="R429" s="102">
        <v>33.0</v>
      </c>
      <c r="S429" s="102">
        <v>44.0</v>
      </c>
    </row>
    <row r="430" ht="12.75" customHeight="1">
      <c r="A430" s="102">
        <v>2006.0</v>
      </c>
      <c r="B430" s="102">
        <v>8789.0</v>
      </c>
      <c r="C430" s="102" t="s">
        <v>7261</v>
      </c>
      <c r="D430" s="102" t="s">
        <v>40</v>
      </c>
      <c r="E430" s="102">
        <v>4.0</v>
      </c>
      <c r="F430" s="102">
        <v>6.0</v>
      </c>
      <c r="G430" s="102"/>
      <c r="H430" s="102">
        <v>5600.0</v>
      </c>
      <c r="I430" s="102">
        <v>80.0</v>
      </c>
      <c r="J430" s="102">
        <v>43.0</v>
      </c>
      <c r="K430" s="102"/>
      <c r="L430" s="102"/>
      <c r="M430" s="102"/>
      <c r="N430" s="102" t="s">
        <v>40</v>
      </c>
      <c r="O430" s="102"/>
      <c r="P430" s="102"/>
      <c r="Q430" s="102" t="s">
        <v>23</v>
      </c>
      <c r="R430" s="102">
        <v>15.0</v>
      </c>
      <c r="S430" s="102">
        <v>9.0</v>
      </c>
    </row>
    <row r="431" ht="12.75" customHeight="1">
      <c r="A431" s="102">
        <v>2006.0</v>
      </c>
      <c r="B431" s="102">
        <v>8788.0</v>
      </c>
      <c r="C431" s="102" t="s">
        <v>7262</v>
      </c>
      <c r="D431" s="102" t="s">
        <v>40</v>
      </c>
      <c r="E431" s="102">
        <v>4.0</v>
      </c>
      <c r="F431" s="102">
        <v>9.0</v>
      </c>
      <c r="G431" s="102"/>
      <c r="H431" s="102">
        <v>4125.0</v>
      </c>
      <c r="I431" s="102">
        <v>71.0</v>
      </c>
      <c r="J431" s="102">
        <v>36.0</v>
      </c>
      <c r="K431" s="102"/>
      <c r="L431" s="102"/>
      <c r="M431" s="102"/>
      <c r="N431" s="102" t="s">
        <v>40</v>
      </c>
      <c r="O431" s="102"/>
      <c r="P431" s="102"/>
      <c r="Q431" s="102" t="s">
        <v>23</v>
      </c>
      <c r="R431" s="102">
        <v>15.0</v>
      </c>
      <c r="S431" s="102">
        <v>78.0</v>
      </c>
    </row>
    <row r="432" ht="12.75" customHeight="1">
      <c r="A432" s="102">
        <v>2006.0</v>
      </c>
      <c r="B432" s="102">
        <v>8790.0</v>
      </c>
      <c r="C432" s="102" t="s">
        <v>7263</v>
      </c>
      <c r="D432" s="102" t="s">
        <v>40</v>
      </c>
      <c r="E432" s="102">
        <v>4.0</v>
      </c>
      <c r="F432" s="102">
        <v>11.0</v>
      </c>
      <c r="G432" s="102"/>
      <c r="H432" s="102">
        <v>4300.0</v>
      </c>
      <c r="I432" s="102">
        <v>75.0</v>
      </c>
      <c r="J432" s="102">
        <v>37.0</v>
      </c>
      <c r="K432" s="102"/>
      <c r="L432" s="102"/>
      <c r="M432" s="102"/>
      <c r="N432" s="102" t="s">
        <v>40</v>
      </c>
      <c r="O432" s="102"/>
      <c r="P432" s="102"/>
      <c r="Q432" s="102" t="s">
        <v>23</v>
      </c>
      <c r="R432" s="102">
        <v>36.0</v>
      </c>
      <c r="S432" s="102">
        <v>38.0</v>
      </c>
    </row>
    <row r="433" ht="12.75" customHeight="1">
      <c r="A433" s="102">
        <v>2006.0</v>
      </c>
      <c r="B433" s="102">
        <v>8791.0</v>
      </c>
      <c r="C433" s="102" t="s">
        <v>7264</v>
      </c>
      <c r="D433" s="102" t="s">
        <v>40</v>
      </c>
      <c r="E433" s="102">
        <v>4.0</v>
      </c>
      <c r="F433" s="102">
        <v>12.0</v>
      </c>
      <c r="G433" s="102"/>
      <c r="H433" s="102">
        <v>7750.0</v>
      </c>
      <c r="I433" s="102">
        <v>86.0</v>
      </c>
      <c r="J433" s="102">
        <v>47.0</v>
      </c>
      <c r="K433" s="102"/>
      <c r="L433" s="102"/>
      <c r="M433" s="102"/>
      <c r="N433" s="102" t="s">
        <v>23</v>
      </c>
      <c r="O433" s="102"/>
      <c r="P433" s="102"/>
      <c r="Q433" s="102" t="s">
        <v>23</v>
      </c>
      <c r="R433" s="102">
        <v>33.0</v>
      </c>
      <c r="S433" s="102">
        <v>59.0</v>
      </c>
    </row>
    <row r="434" ht="12.75" customHeight="1">
      <c r="A434" s="102">
        <v>2006.0</v>
      </c>
      <c r="B434" s="102">
        <v>8792.0</v>
      </c>
      <c r="C434" s="102" t="s">
        <v>7265</v>
      </c>
      <c r="D434" s="102" t="s">
        <v>40</v>
      </c>
      <c r="E434" s="102">
        <v>4.0</v>
      </c>
      <c r="F434" s="102">
        <v>12.0</v>
      </c>
      <c r="G434" s="102"/>
      <c r="H434" s="102">
        <v>5000.0</v>
      </c>
      <c r="I434" s="102">
        <v>76.0</v>
      </c>
      <c r="J434" s="102">
        <v>41.0</v>
      </c>
      <c r="K434" s="102"/>
      <c r="L434" s="102"/>
      <c r="M434" s="102"/>
      <c r="N434" s="102" t="s">
        <v>23</v>
      </c>
      <c r="O434" s="102"/>
      <c r="P434" s="102"/>
      <c r="Q434" s="102" t="s">
        <v>23</v>
      </c>
      <c r="R434" s="102">
        <v>33.0</v>
      </c>
      <c r="S434" s="102">
        <v>59.0</v>
      </c>
    </row>
    <row r="435" ht="12.75" customHeight="1">
      <c r="A435" s="102">
        <v>2006.0</v>
      </c>
      <c r="B435" s="102">
        <v>8793.0</v>
      </c>
      <c r="C435" s="102" t="s">
        <v>7266</v>
      </c>
      <c r="D435" s="102" t="s">
        <v>40</v>
      </c>
      <c r="E435" s="102">
        <v>4.0</v>
      </c>
      <c r="F435" s="102">
        <v>12.0</v>
      </c>
      <c r="G435" s="102"/>
      <c r="H435" s="102">
        <v>4400.0</v>
      </c>
      <c r="I435" s="102">
        <v>74.0</v>
      </c>
      <c r="J435" s="102">
        <v>38.0</v>
      </c>
      <c r="K435" s="102"/>
      <c r="L435" s="102"/>
      <c r="M435" s="102"/>
      <c r="N435" s="102" t="s">
        <v>23</v>
      </c>
      <c r="O435" s="102"/>
      <c r="P435" s="102"/>
      <c r="Q435" s="102" t="s">
        <v>23</v>
      </c>
      <c r="R435" s="102">
        <v>33.0</v>
      </c>
      <c r="S435" s="102">
        <v>59.0</v>
      </c>
    </row>
    <row r="436" ht="12.75" customHeight="1">
      <c r="A436" s="102">
        <v>2006.0</v>
      </c>
      <c r="B436" s="102">
        <v>8794.0</v>
      </c>
      <c r="C436" s="102" t="s">
        <v>7267</v>
      </c>
      <c r="D436" s="102" t="s">
        <v>40</v>
      </c>
      <c r="E436" s="102">
        <v>4.0</v>
      </c>
      <c r="F436" s="102">
        <v>12.0</v>
      </c>
      <c r="G436" s="102"/>
      <c r="H436" s="102">
        <v>6250.0</v>
      </c>
      <c r="I436" s="102">
        <v>80.0</v>
      </c>
      <c r="J436" s="102">
        <v>45.0</v>
      </c>
      <c r="K436" s="102"/>
      <c r="L436" s="102"/>
      <c r="M436" s="102"/>
      <c r="N436" s="102" t="s">
        <v>23</v>
      </c>
      <c r="O436" s="102"/>
      <c r="P436" s="102"/>
      <c r="Q436" s="102" t="s">
        <v>23</v>
      </c>
      <c r="R436" s="102">
        <v>15.0</v>
      </c>
      <c r="S436" s="102">
        <v>30.0</v>
      </c>
    </row>
    <row r="437" ht="12.75" customHeight="1">
      <c r="A437" s="102">
        <v>2006.0</v>
      </c>
      <c r="B437" s="102">
        <v>8796.0</v>
      </c>
      <c r="C437" s="102" t="s">
        <v>7268</v>
      </c>
      <c r="D437" s="102" t="s">
        <v>40</v>
      </c>
      <c r="E437" s="102">
        <v>4.0</v>
      </c>
      <c r="F437" s="102">
        <v>11.0</v>
      </c>
      <c r="G437" s="102"/>
      <c r="H437" s="102">
        <v>5300.0</v>
      </c>
      <c r="I437" s="102">
        <v>75.0</v>
      </c>
      <c r="J437" s="102">
        <v>0.0</v>
      </c>
      <c r="K437" s="102"/>
      <c r="L437" s="102"/>
      <c r="M437" s="102"/>
      <c r="N437" s="102" t="s">
        <v>23</v>
      </c>
      <c r="O437" s="102"/>
      <c r="P437" s="102"/>
      <c r="Q437" s="102" t="s">
        <v>23</v>
      </c>
      <c r="R437" s="102">
        <v>33.0</v>
      </c>
      <c r="S437" s="102">
        <v>63.0</v>
      </c>
    </row>
    <row r="438" ht="12.75" customHeight="1">
      <c r="A438" s="102">
        <v>2006.0</v>
      </c>
      <c r="B438" s="102">
        <v>8795.0</v>
      </c>
      <c r="C438" s="102" t="s">
        <v>7269</v>
      </c>
      <c r="D438" s="102" t="s">
        <v>40</v>
      </c>
      <c r="E438" s="102">
        <v>4.0</v>
      </c>
      <c r="F438" s="102">
        <v>11.0</v>
      </c>
      <c r="G438" s="102"/>
      <c r="H438" s="102">
        <v>3600.0</v>
      </c>
      <c r="I438" s="102">
        <v>70.0</v>
      </c>
      <c r="J438" s="102">
        <v>34.0</v>
      </c>
      <c r="K438" s="102"/>
      <c r="L438" s="102"/>
      <c r="M438" s="102"/>
      <c r="N438" s="102" t="s">
        <v>23</v>
      </c>
      <c r="O438" s="102"/>
      <c r="P438" s="102"/>
      <c r="Q438" s="102" t="s">
        <v>23</v>
      </c>
      <c r="R438" s="102">
        <v>33.0</v>
      </c>
      <c r="S438" s="102">
        <v>74.0</v>
      </c>
    </row>
    <row r="439" ht="12.75" customHeight="1">
      <c r="A439" s="102">
        <v>2006.0</v>
      </c>
      <c r="B439" s="102">
        <v>8797.0</v>
      </c>
      <c r="C439" s="102" t="s">
        <v>7270</v>
      </c>
      <c r="D439" s="102" t="s">
        <v>21</v>
      </c>
      <c r="E439" s="102">
        <v>4.0</v>
      </c>
      <c r="F439" s="102">
        <v>0.0</v>
      </c>
      <c r="G439" s="102" t="s">
        <v>84</v>
      </c>
      <c r="H439" s="102">
        <v>4700.0</v>
      </c>
      <c r="I439" s="102">
        <v>75.0</v>
      </c>
      <c r="J439" s="102">
        <v>39.0</v>
      </c>
      <c r="K439" s="102"/>
      <c r="L439" s="102"/>
      <c r="M439" s="102"/>
      <c r="N439" s="102" t="s">
        <v>23</v>
      </c>
      <c r="O439" s="102"/>
      <c r="P439" s="102"/>
      <c r="Q439" s="102" t="s">
        <v>23</v>
      </c>
      <c r="R439" s="102">
        <v>33.0</v>
      </c>
      <c r="S439" s="102">
        <v>18.0</v>
      </c>
    </row>
    <row r="440" ht="12.75" customHeight="1">
      <c r="A440" s="102">
        <v>2006.0</v>
      </c>
      <c r="B440" s="102">
        <v>8798.0</v>
      </c>
      <c r="C440" s="102" t="s">
        <v>7271</v>
      </c>
      <c r="D440" s="102" t="s">
        <v>40</v>
      </c>
      <c r="E440" s="102">
        <v>4.0</v>
      </c>
      <c r="F440" s="102">
        <v>9.0</v>
      </c>
      <c r="G440" s="102"/>
      <c r="H440" s="102">
        <v>5650.0</v>
      </c>
      <c r="I440" s="102">
        <v>76.0</v>
      </c>
      <c r="J440" s="102">
        <v>43.0</v>
      </c>
      <c r="K440" s="102"/>
      <c r="L440" s="102"/>
      <c r="M440" s="102"/>
      <c r="N440" s="102" t="s">
        <v>23</v>
      </c>
      <c r="O440" s="102"/>
      <c r="P440" s="102"/>
      <c r="Q440" s="102" t="s">
        <v>23</v>
      </c>
      <c r="R440" s="102">
        <v>27.0</v>
      </c>
      <c r="S440" s="102">
        <v>19.0</v>
      </c>
    </row>
    <row r="441" ht="12.75" customHeight="1">
      <c r="A441" s="102">
        <v>2006.0</v>
      </c>
      <c r="B441" s="102">
        <v>8799.0</v>
      </c>
      <c r="C441" s="102" t="s">
        <v>7272</v>
      </c>
      <c r="D441" s="102" t="s">
        <v>40</v>
      </c>
      <c r="E441" s="102">
        <v>4.0</v>
      </c>
      <c r="F441" s="102">
        <v>13.0</v>
      </c>
      <c r="G441" s="102"/>
      <c r="H441" s="102">
        <v>3200.0</v>
      </c>
      <c r="I441" s="102">
        <v>68.0</v>
      </c>
      <c r="J441" s="102">
        <v>34.0</v>
      </c>
      <c r="K441" s="102"/>
      <c r="L441" s="102"/>
      <c r="M441" s="102"/>
      <c r="N441" s="102" t="s">
        <v>23</v>
      </c>
      <c r="O441" s="102"/>
      <c r="P441" s="102"/>
      <c r="Q441" s="102" t="s">
        <v>23</v>
      </c>
      <c r="R441" s="102">
        <v>33.0</v>
      </c>
      <c r="S441" s="102">
        <v>24.0</v>
      </c>
    </row>
    <row r="442" ht="12.75" customHeight="1">
      <c r="A442" s="102">
        <v>2006.0</v>
      </c>
      <c r="B442" s="102">
        <v>6409.0</v>
      </c>
      <c r="C442" s="102" t="s">
        <v>7273</v>
      </c>
      <c r="D442" s="102" t="s">
        <v>40</v>
      </c>
      <c r="E442" s="102">
        <v>4.0</v>
      </c>
      <c r="F442" s="102">
        <v>9.0</v>
      </c>
      <c r="G442" s="102"/>
      <c r="H442" s="102">
        <v>4200.0</v>
      </c>
      <c r="I442" s="102">
        <v>73.0</v>
      </c>
      <c r="J442" s="102">
        <v>39.0</v>
      </c>
      <c r="K442" s="102"/>
      <c r="L442" s="102"/>
      <c r="M442" s="102"/>
      <c r="N442" s="102" t="s">
        <v>23</v>
      </c>
      <c r="O442" s="102"/>
      <c r="P442" s="102"/>
      <c r="Q442" s="102" t="s">
        <v>23</v>
      </c>
      <c r="R442" s="102">
        <v>33.0</v>
      </c>
      <c r="S442" s="102">
        <v>44.0</v>
      </c>
    </row>
    <row r="443" ht="12.75" customHeight="1">
      <c r="A443" s="102">
        <v>2006.0</v>
      </c>
      <c r="B443" s="102">
        <v>6410.0</v>
      </c>
      <c r="C443" s="102" t="s">
        <v>7274</v>
      </c>
      <c r="D443" s="102" t="s">
        <v>40</v>
      </c>
      <c r="E443" s="102">
        <v>4.0</v>
      </c>
      <c r="F443" s="102">
        <v>14.0</v>
      </c>
      <c r="G443" s="102"/>
      <c r="H443" s="102">
        <v>4000.0</v>
      </c>
      <c r="I443" s="102">
        <v>73.0</v>
      </c>
      <c r="J443" s="102">
        <v>37.0</v>
      </c>
      <c r="K443" s="102"/>
      <c r="L443" s="102"/>
      <c r="M443" s="102"/>
      <c r="N443" s="102" t="s">
        <v>23</v>
      </c>
      <c r="O443" s="102"/>
      <c r="P443" s="102"/>
      <c r="Q443" s="102" t="s">
        <v>23</v>
      </c>
      <c r="R443" s="102">
        <v>33.0</v>
      </c>
      <c r="S443" s="102">
        <v>18.0</v>
      </c>
    </row>
    <row r="444" ht="12.75" customHeight="1">
      <c r="A444" s="102">
        <v>2006.0</v>
      </c>
      <c r="B444" s="102">
        <v>6418.0</v>
      </c>
      <c r="C444" s="102" t="s">
        <v>7275</v>
      </c>
      <c r="D444" s="102" t="s">
        <v>40</v>
      </c>
      <c r="E444" s="102">
        <v>4.0</v>
      </c>
      <c r="F444" s="102">
        <v>9.0</v>
      </c>
      <c r="G444" s="102"/>
      <c r="H444" s="102">
        <v>3900.0</v>
      </c>
      <c r="I444" s="102">
        <v>69.0</v>
      </c>
      <c r="J444" s="102">
        <v>37.0</v>
      </c>
      <c r="K444" s="102"/>
      <c r="L444" s="102"/>
      <c r="M444" s="102"/>
      <c r="N444" s="102" t="s">
        <v>40</v>
      </c>
      <c r="O444" s="102"/>
      <c r="P444" s="102"/>
      <c r="Q444" s="102" t="s">
        <v>23</v>
      </c>
      <c r="R444" s="102">
        <v>33.0</v>
      </c>
      <c r="S444" s="102">
        <v>76.0</v>
      </c>
    </row>
    <row r="445" ht="12.75" customHeight="1">
      <c r="A445" s="102">
        <v>2006.0</v>
      </c>
      <c r="B445" s="102">
        <v>6419.0</v>
      </c>
      <c r="C445" s="102" t="s">
        <v>7276</v>
      </c>
      <c r="D445" s="102" t="s">
        <v>21</v>
      </c>
      <c r="E445" s="102">
        <v>4.0</v>
      </c>
      <c r="F445" s="102">
        <v>0.0</v>
      </c>
      <c r="G445" s="102" t="s">
        <v>84</v>
      </c>
      <c r="H445" s="102">
        <v>5100.0</v>
      </c>
      <c r="I445" s="102">
        <v>76.0</v>
      </c>
      <c r="J445" s="102">
        <v>39.0</v>
      </c>
      <c r="K445" s="102"/>
      <c r="L445" s="102"/>
      <c r="M445" s="102"/>
      <c r="N445" s="102" t="s">
        <v>23</v>
      </c>
      <c r="O445" s="102"/>
      <c r="P445" s="102"/>
      <c r="Q445" s="102" t="s">
        <v>23</v>
      </c>
      <c r="R445" s="102">
        <v>33.0</v>
      </c>
      <c r="S445" s="102">
        <v>44.0</v>
      </c>
    </row>
    <row r="446" ht="12.75" customHeight="1">
      <c r="A446" s="102">
        <v>2006.0</v>
      </c>
      <c r="B446" s="102">
        <v>6420.0</v>
      </c>
      <c r="C446" s="102" t="s">
        <v>7277</v>
      </c>
      <c r="D446" s="102" t="s">
        <v>40</v>
      </c>
      <c r="E446" s="102">
        <v>4.0</v>
      </c>
      <c r="F446" s="102">
        <v>12.0</v>
      </c>
      <c r="G446" s="102"/>
      <c r="H446" s="102">
        <v>3400.0</v>
      </c>
      <c r="I446" s="102">
        <v>69.0</v>
      </c>
      <c r="J446" s="102">
        <v>35.0</v>
      </c>
      <c r="K446" s="102"/>
      <c r="L446" s="102"/>
      <c r="M446" s="102"/>
      <c r="N446" s="102" t="s">
        <v>23</v>
      </c>
      <c r="O446" s="102"/>
      <c r="P446" s="102"/>
      <c r="Q446" s="102" t="s">
        <v>23</v>
      </c>
      <c r="R446" s="102">
        <v>33.0</v>
      </c>
      <c r="S446" s="102">
        <v>24.0</v>
      </c>
    </row>
    <row r="447" ht="12.75" customHeight="1">
      <c r="A447" s="102">
        <v>2006.0</v>
      </c>
      <c r="B447" s="102">
        <v>2701.0</v>
      </c>
      <c r="C447" s="102" t="s">
        <v>7278</v>
      </c>
      <c r="D447" s="102" t="s">
        <v>40</v>
      </c>
      <c r="E447" s="102">
        <v>4.0</v>
      </c>
      <c r="F447" s="102">
        <v>11.0</v>
      </c>
      <c r="G447" s="102"/>
      <c r="H447" s="102">
        <v>5250.0</v>
      </c>
      <c r="I447" s="102">
        <v>74.0</v>
      </c>
      <c r="J447" s="102">
        <v>42.0</v>
      </c>
      <c r="K447" s="102"/>
      <c r="L447" s="102"/>
      <c r="M447" s="102"/>
      <c r="N447" s="102" t="s">
        <v>23</v>
      </c>
      <c r="O447" s="102"/>
      <c r="P447" s="102"/>
      <c r="Q447" s="102" t="s">
        <v>23</v>
      </c>
      <c r="R447" s="102">
        <v>33.0</v>
      </c>
      <c r="S447" s="102">
        <v>24.0</v>
      </c>
    </row>
    <row r="448" ht="12.75" customHeight="1">
      <c r="A448" s="102">
        <v>2006.0</v>
      </c>
      <c r="B448" s="102">
        <v>2702.0</v>
      </c>
      <c r="C448" s="102" t="s">
        <v>7279</v>
      </c>
      <c r="D448" s="102" t="s">
        <v>40</v>
      </c>
      <c r="E448" s="102">
        <v>4.0</v>
      </c>
      <c r="F448" s="102">
        <v>8.0</v>
      </c>
      <c r="G448" s="102"/>
      <c r="H448" s="102">
        <v>5250.0</v>
      </c>
      <c r="I448" s="102">
        <v>79.0</v>
      </c>
      <c r="J448" s="102">
        <v>40.0</v>
      </c>
      <c r="K448" s="102"/>
      <c r="L448" s="102"/>
      <c r="M448" s="102"/>
      <c r="N448" s="102" t="s">
        <v>23</v>
      </c>
      <c r="O448" s="102"/>
      <c r="P448" s="102"/>
      <c r="Q448" s="102" t="s">
        <v>23</v>
      </c>
      <c r="R448" s="102">
        <v>33.0</v>
      </c>
      <c r="S448" s="102">
        <v>24.0</v>
      </c>
    </row>
    <row r="449" ht="12.75" customHeight="1">
      <c r="A449" s="102">
        <v>2006.0</v>
      </c>
      <c r="B449" s="102">
        <v>2703.0</v>
      </c>
      <c r="C449" s="102" t="s">
        <v>7280</v>
      </c>
      <c r="D449" s="102" t="s">
        <v>21</v>
      </c>
      <c r="E449" s="102">
        <v>4.0</v>
      </c>
      <c r="F449" s="102">
        <v>0.0</v>
      </c>
      <c r="G449" s="102" t="s">
        <v>88</v>
      </c>
      <c r="H449" s="102">
        <v>4000.0</v>
      </c>
      <c r="I449" s="102">
        <v>71.0</v>
      </c>
      <c r="J449" s="102">
        <v>36.0</v>
      </c>
      <c r="K449" s="102"/>
      <c r="L449" s="102"/>
      <c r="M449" s="102"/>
      <c r="N449" s="102" t="s">
        <v>23</v>
      </c>
      <c r="O449" s="102"/>
      <c r="P449" s="102"/>
      <c r="Q449" s="102" t="s">
        <v>23</v>
      </c>
      <c r="R449" s="102">
        <v>33.0</v>
      </c>
      <c r="S449" s="102">
        <v>18.0</v>
      </c>
    </row>
    <row r="450" ht="12.75" customHeight="1">
      <c r="A450" s="102">
        <v>2006.0</v>
      </c>
      <c r="B450" s="102">
        <v>2704.0</v>
      </c>
      <c r="C450" s="102" t="s">
        <v>7281</v>
      </c>
      <c r="D450" s="102" t="s">
        <v>40</v>
      </c>
      <c r="E450" s="102">
        <v>4.0</v>
      </c>
      <c r="F450" s="102">
        <v>8.0</v>
      </c>
      <c r="G450" s="102"/>
      <c r="H450" s="102">
        <v>4900.0</v>
      </c>
      <c r="I450" s="102">
        <v>74.0</v>
      </c>
      <c r="J450" s="102">
        <v>40.0</v>
      </c>
      <c r="K450" s="102"/>
      <c r="L450" s="102"/>
      <c r="M450" s="102"/>
      <c r="N450" s="102" t="s">
        <v>35</v>
      </c>
      <c r="O450" s="102"/>
      <c r="P450" s="102"/>
      <c r="Q450" s="102" t="s">
        <v>23</v>
      </c>
      <c r="R450" s="102">
        <v>33.0</v>
      </c>
      <c r="S450" s="102">
        <v>37.0</v>
      </c>
    </row>
    <row r="451" ht="12.75" customHeight="1">
      <c r="A451" s="102">
        <v>2006.0</v>
      </c>
      <c r="B451" s="102">
        <v>2710.0</v>
      </c>
      <c r="C451" s="102" t="s">
        <v>7282</v>
      </c>
      <c r="D451" s="102" t="s">
        <v>40</v>
      </c>
      <c r="E451" s="102">
        <v>4.0</v>
      </c>
      <c r="F451" s="102">
        <v>11.0</v>
      </c>
      <c r="G451" s="102"/>
      <c r="H451" s="102">
        <v>4350.0</v>
      </c>
      <c r="I451" s="102">
        <v>73.0</v>
      </c>
      <c r="J451" s="102">
        <v>39.0</v>
      </c>
      <c r="K451" s="102"/>
      <c r="L451" s="102"/>
      <c r="M451" s="102"/>
      <c r="N451" s="102" t="s">
        <v>23</v>
      </c>
      <c r="O451" s="102"/>
      <c r="P451" s="102"/>
      <c r="Q451" s="102" t="s">
        <v>23</v>
      </c>
      <c r="R451" s="102">
        <v>33.0</v>
      </c>
      <c r="S451" s="102">
        <v>24.0</v>
      </c>
    </row>
    <row r="452" ht="12.75" customHeight="1">
      <c r="A452" s="102">
        <v>2006.0</v>
      </c>
      <c r="B452" s="102">
        <v>2705.0</v>
      </c>
      <c r="C452" s="102" t="s">
        <v>7283</v>
      </c>
      <c r="D452" s="102" t="s">
        <v>40</v>
      </c>
      <c r="E452" s="102">
        <v>4.0</v>
      </c>
      <c r="F452" s="102">
        <v>9.0</v>
      </c>
      <c r="G452" s="102"/>
      <c r="H452" s="102">
        <v>4450.0</v>
      </c>
      <c r="I452" s="102">
        <v>76.0</v>
      </c>
      <c r="J452" s="102">
        <v>37.0</v>
      </c>
      <c r="K452" s="102"/>
      <c r="L452" s="102"/>
      <c r="M452" s="102"/>
      <c r="N452" s="102" t="s">
        <v>23</v>
      </c>
      <c r="O452" s="102"/>
      <c r="P452" s="102"/>
      <c r="Q452" s="102" t="s">
        <v>23</v>
      </c>
      <c r="R452" s="102">
        <v>33.0</v>
      </c>
      <c r="S452" s="102">
        <v>41.0</v>
      </c>
    </row>
    <row r="453" ht="12.75" customHeight="1">
      <c r="A453" s="102">
        <v>2006.0</v>
      </c>
      <c r="B453" s="102">
        <v>2711.0</v>
      </c>
      <c r="C453" s="102" t="s">
        <v>7284</v>
      </c>
      <c r="D453" s="102" t="s">
        <v>40</v>
      </c>
      <c r="E453" s="102">
        <v>4.0</v>
      </c>
      <c r="F453" s="102">
        <v>10.0</v>
      </c>
      <c r="G453" s="102"/>
      <c r="H453" s="102">
        <v>3950.0</v>
      </c>
      <c r="I453" s="102">
        <v>70.0</v>
      </c>
      <c r="J453" s="102">
        <v>38.0</v>
      </c>
      <c r="K453" s="102"/>
      <c r="L453" s="102"/>
      <c r="M453" s="102"/>
      <c r="N453" s="102" t="s">
        <v>23</v>
      </c>
      <c r="O453" s="102"/>
      <c r="P453" s="102"/>
      <c r="Q453" s="102" t="s">
        <v>23</v>
      </c>
      <c r="R453" s="102">
        <v>27.0</v>
      </c>
      <c r="S453" s="102">
        <v>48.0</v>
      </c>
    </row>
    <row r="454" ht="12.75" customHeight="1">
      <c r="A454" s="102">
        <v>2006.0</v>
      </c>
      <c r="B454" s="102">
        <v>2706.0</v>
      </c>
      <c r="C454" s="102" t="s">
        <v>7285</v>
      </c>
      <c r="D454" s="102" t="s">
        <v>40</v>
      </c>
      <c r="E454" s="102">
        <v>4.0</v>
      </c>
      <c r="F454" s="102">
        <v>11.0</v>
      </c>
      <c r="G454" s="102"/>
      <c r="H454" s="102">
        <v>4700.0</v>
      </c>
      <c r="I454" s="102">
        <v>73.0</v>
      </c>
      <c r="J454" s="102">
        <v>39.0</v>
      </c>
      <c r="K454" s="102"/>
      <c r="L454" s="102"/>
      <c r="M454" s="102"/>
      <c r="N454" s="102" t="s">
        <v>23</v>
      </c>
      <c r="O454" s="102"/>
      <c r="P454" s="102"/>
      <c r="Q454" s="102" t="s">
        <v>23</v>
      </c>
      <c r="R454" s="102">
        <v>33.0</v>
      </c>
      <c r="S454" s="102">
        <v>44.0</v>
      </c>
    </row>
    <row r="455" ht="12.75" customHeight="1">
      <c r="A455" s="102">
        <v>2006.0</v>
      </c>
      <c r="B455" s="102">
        <v>2707.0</v>
      </c>
      <c r="C455" s="102" t="s">
        <v>7286</v>
      </c>
      <c r="D455" s="102" t="s">
        <v>40</v>
      </c>
      <c r="E455" s="102">
        <v>4.0</v>
      </c>
      <c r="F455" s="102">
        <v>12.0</v>
      </c>
      <c r="G455" s="102"/>
      <c r="H455" s="102">
        <v>5140.0</v>
      </c>
      <c r="I455" s="102">
        <v>74.0</v>
      </c>
      <c r="J455" s="102">
        <v>37.0</v>
      </c>
      <c r="K455" s="102"/>
      <c r="L455" s="102"/>
      <c r="M455" s="102"/>
      <c r="N455" s="102" t="s">
        <v>23</v>
      </c>
      <c r="O455" s="102"/>
      <c r="P455" s="102"/>
      <c r="Q455" s="102" t="s">
        <v>23</v>
      </c>
      <c r="R455" s="102">
        <v>33.0</v>
      </c>
      <c r="S455" s="102">
        <v>12.0</v>
      </c>
    </row>
    <row r="456" ht="12.75" customHeight="1">
      <c r="A456" s="102">
        <v>2006.0</v>
      </c>
      <c r="B456" s="102">
        <v>2708.0</v>
      </c>
      <c r="C456" s="102" t="s">
        <v>7287</v>
      </c>
      <c r="D456" s="102" t="s">
        <v>40</v>
      </c>
      <c r="E456" s="102">
        <v>4.0</v>
      </c>
      <c r="F456" s="102">
        <v>12.0</v>
      </c>
      <c r="G456" s="102"/>
      <c r="H456" s="102">
        <v>5100.0</v>
      </c>
      <c r="I456" s="102">
        <v>79.0</v>
      </c>
      <c r="J456" s="102">
        <v>40.0</v>
      </c>
      <c r="K456" s="102"/>
      <c r="L456" s="102"/>
      <c r="M456" s="102"/>
      <c r="N456" s="102" t="s">
        <v>23</v>
      </c>
      <c r="O456" s="102"/>
      <c r="P456" s="102"/>
      <c r="Q456" s="102" t="s">
        <v>23</v>
      </c>
      <c r="R456" s="102">
        <v>33.0</v>
      </c>
      <c r="S456" s="102">
        <v>12.0</v>
      </c>
    </row>
    <row r="457" ht="12.75" customHeight="1">
      <c r="A457" s="102">
        <v>2006.0</v>
      </c>
      <c r="B457" s="102">
        <v>2709.0</v>
      </c>
      <c r="C457" s="102" t="s">
        <v>7288</v>
      </c>
      <c r="D457" s="102" t="s">
        <v>40</v>
      </c>
      <c r="E457" s="102">
        <v>4.0</v>
      </c>
      <c r="F457" s="102">
        <v>12.0</v>
      </c>
      <c r="G457" s="102"/>
      <c r="H457" s="102">
        <v>6600.0</v>
      </c>
      <c r="I457" s="102">
        <v>85.0</v>
      </c>
      <c r="J457" s="102">
        <v>44.0</v>
      </c>
      <c r="K457" s="102"/>
      <c r="L457" s="102"/>
      <c r="M457" s="102"/>
      <c r="N457" s="102" t="s">
        <v>23</v>
      </c>
      <c r="O457" s="102"/>
      <c r="P457" s="102"/>
      <c r="Q457" s="102" t="s">
        <v>23</v>
      </c>
      <c r="R457" s="102">
        <v>33.0</v>
      </c>
      <c r="S457" s="102">
        <v>12.0</v>
      </c>
    </row>
    <row r="458" ht="12.75" customHeight="1">
      <c r="A458" s="102">
        <v>2006.0</v>
      </c>
      <c r="B458" s="102">
        <v>2712.0</v>
      </c>
      <c r="C458" s="102" t="s">
        <v>7289</v>
      </c>
      <c r="D458" s="102" t="s">
        <v>21</v>
      </c>
      <c r="E458" s="102">
        <v>4.0</v>
      </c>
      <c r="F458" s="102">
        <v>0.0</v>
      </c>
      <c r="G458" s="102" t="s">
        <v>88</v>
      </c>
      <c r="H458" s="102">
        <v>4200.0</v>
      </c>
      <c r="I458" s="102">
        <v>73.0</v>
      </c>
      <c r="J458" s="102">
        <v>38.0</v>
      </c>
      <c r="K458" s="102"/>
      <c r="L458" s="102"/>
      <c r="M458" s="102"/>
      <c r="N458" s="102" t="s">
        <v>23</v>
      </c>
      <c r="O458" s="102"/>
      <c r="P458" s="102"/>
      <c r="Q458" s="102" t="s">
        <v>23</v>
      </c>
      <c r="R458" s="102">
        <v>33.0</v>
      </c>
      <c r="S458" s="102">
        <v>18.0</v>
      </c>
    </row>
    <row r="459" ht="12.75" customHeight="1">
      <c r="A459" s="102">
        <v>2006.0</v>
      </c>
      <c r="B459" s="102">
        <v>2713.0</v>
      </c>
      <c r="C459" s="102" t="s">
        <v>7290</v>
      </c>
      <c r="D459" s="102" t="s">
        <v>21</v>
      </c>
      <c r="E459" s="102">
        <v>4.0</v>
      </c>
      <c r="F459" s="102">
        <v>0.0</v>
      </c>
      <c r="G459" s="102" t="s">
        <v>88</v>
      </c>
      <c r="H459" s="102">
        <v>4000.0</v>
      </c>
      <c r="I459" s="102">
        <v>71.0</v>
      </c>
      <c r="J459" s="102">
        <v>36.0</v>
      </c>
      <c r="K459" s="102"/>
      <c r="L459" s="102"/>
      <c r="M459" s="102"/>
      <c r="N459" s="102" t="s">
        <v>23</v>
      </c>
      <c r="O459" s="102"/>
      <c r="P459" s="102"/>
      <c r="Q459" s="102" t="s">
        <v>23</v>
      </c>
      <c r="R459" s="102">
        <v>33.0</v>
      </c>
      <c r="S459" s="102">
        <v>18.0</v>
      </c>
    </row>
    <row r="460" ht="12.75" customHeight="1">
      <c r="A460" s="102">
        <v>2006.0</v>
      </c>
      <c r="B460" s="102">
        <v>2714.0</v>
      </c>
      <c r="C460" s="102" t="s">
        <v>6928</v>
      </c>
      <c r="D460" s="102" t="s">
        <v>40</v>
      </c>
      <c r="E460" s="102">
        <v>4.0</v>
      </c>
      <c r="F460" s="102">
        <v>6.0</v>
      </c>
      <c r="G460" s="102"/>
      <c r="H460" s="102">
        <v>4900.0</v>
      </c>
      <c r="I460" s="102">
        <v>77.0</v>
      </c>
      <c r="J460" s="102">
        <v>41.0</v>
      </c>
      <c r="K460" s="102"/>
      <c r="L460" s="102"/>
      <c r="M460" s="102"/>
      <c r="N460" s="102" t="s">
        <v>23</v>
      </c>
      <c r="O460" s="102"/>
      <c r="P460" s="102"/>
      <c r="Q460" s="102" t="s">
        <v>23</v>
      </c>
      <c r="R460" s="102">
        <v>33.0</v>
      </c>
      <c r="S460" s="102">
        <v>2.0</v>
      </c>
    </row>
    <row r="461" ht="12.75" customHeight="1">
      <c r="A461" s="102">
        <v>2006.0</v>
      </c>
      <c r="B461" s="102">
        <v>2716.0</v>
      </c>
      <c r="C461" s="102" t="s">
        <v>7291</v>
      </c>
      <c r="D461" s="102" t="s">
        <v>21</v>
      </c>
      <c r="E461" s="102">
        <v>4.0</v>
      </c>
      <c r="F461" s="102">
        <v>0.0</v>
      </c>
      <c r="G461" s="102" t="s">
        <v>86</v>
      </c>
      <c r="H461" s="102">
        <v>4100.0</v>
      </c>
      <c r="I461" s="102">
        <v>70.0</v>
      </c>
      <c r="J461" s="102">
        <v>38.0</v>
      </c>
      <c r="K461" s="102"/>
      <c r="L461" s="102"/>
      <c r="M461" s="102"/>
      <c r="N461" s="102" t="s">
        <v>23</v>
      </c>
      <c r="O461" s="102"/>
      <c r="P461" s="102"/>
      <c r="Q461" s="102" t="s">
        <v>23</v>
      </c>
      <c r="R461" s="102">
        <v>33.0</v>
      </c>
      <c r="S461" s="102">
        <v>34.0</v>
      </c>
    </row>
    <row r="462" ht="12.75" customHeight="1">
      <c r="A462" s="102">
        <v>2006.0</v>
      </c>
      <c r="B462" s="102">
        <v>2715.0</v>
      </c>
      <c r="C462" s="102" t="s">
        <v>6930</v>
      </c>
      <c r="D462" s="102" t="s">
        <v>40</v>
      </c>
      <c r="E462" s="102">
        <v>4.0</v>
      </c>
      <c r="F462" s="102">
        <v>6.0</v>
      </c>
      <c r="G462" s="102"/>
      <c r="H462" s="102">
        <v>5100.0</v>
      </c>
      <c r="I462" s="102">
        <v>76.0</v>
      </c>
      <c r="J462" s="102">
        <v>41.0</v>
      </c>
      <c r="K462" s="102"/>
      <c r="L462" s="102"/>
      <c r="M462" s="102"/>
      <c r="N462" s="102" t="s">
        <v>23</v>
      </c>
      <c r="O462" s="102"/>
      <c r="P462" s="102"/>
      <c r="Q462" s="102" t="s">
        <v>23</v>
      </c>
      <c r="R462" s="102">
        <v>33.0</v>
      </c>
      <c r="S462" s="102">
        <v>2.0</v>
      </c>
    </row>
    <row r="463" ht="12.75" customHeight="1">
      <c r="A463" s="102">
        <v>2006.0</v>
      </c>
      <c r="B463" s="102">
        <v>2717.0</v>
      </c>
      <c r="C463" s="102" t="s">
        <v>7292</v>
      </c>
      <c r="D463" s="102" t="s">
        <v>40</v>
      </c>
      <c r="E463" s="102">
        <v>4.0</v>
      </c>
      <c r="F463" s="102">
        <v>9.0</v>
      </c>
      <c r="G463" s="102"/>
      <c r="H463" s="102">
        <v>4100.0</v>
      </c>
      <c r="I463" s="102">
        <v>72.0</v>
      </c>
      <c r="J463" s="102">
        <v>38.0</v>
      </c>
      <c r="K463" s="102"/>
      <c r="L463" s="102"/>
      <c r="M463" s="102"/>
      <c r="N463" s="102" t="s">
        <v>23</v>
      </c>
      <c r="O463" s="102"/>
      <c r="P463" s="102"/>
      <c r="Q463" s="102" t="s">
        <v>23</v>
      </c>
      <c r="R463" s="102">
        <v>33.0</v>
      </c>
      <c r="S463" s="102">
        <v>66.0</v>
      </c>
    </row>
    <row r="464" ht="12.75" customHeight="1">
      <c r="A464" s="102">
        <v>2006.0</v>
      </c>
      <c r="B464" s="102">
        <v>2718.0</v>
      </c>
      <c r="C464" s="102" t="s">
        <v>7293</v>
      </c>
      <c r="D464" s="102" t="s">
        <v>40</v>
      </c>
      <c r="E464" s="102">
        <v>4.0</v>
      </c>
      <c r="F464" s="102">
        <v>9.0</v>
      </c>
      <c r="G464" s="102"/>
      <c r="H464" s="102">
        <v>5000.0</v>
      </c>
      <c r="I464" s="102">
        <v>81.0</v>
      </c>
      <c r="J464" s="102">
        <v>41.0</v>
      </c>
      <c r="K464" s="102"/>
      <c r="L464" s="102"/>
      <c r="M464" s="102"/>
      <c r="N464" s="102" t="s">
        <v>23</v>
      </c>
      <c r="O464" s="102"/>
      <c r="P464" s="102"/>
      <c r="Q464" s="102" t="s">
        <v>23</v>
      </c>
      <c r="R464" s="102">
        <v>27.0</v>
      </c>
      <c r="S464" s="102">
        <v>27.0</v>
      </c>
    </row>
    <row r="465" ht="12.75" customHeight="1">
      <c r="A465" s="102">
        <v>2006.0</v>
      </c>
      <c r="B465" s="102">
        <v>2719.0</v>
      </c>
      <c r="C465" s="102" t="s">
        <v>7294</v>
      </c>
      <c r="D465" s="102" t="s">
        <v>40</v>
      </c>
      <c r="E465" s="102">
        <v>4.0</v>
      </c>
      <c r="F465" s="102">
        <v>9.0</v>
      </c>
      <c r="G465" s="102"/>
      <c r="H465" s="102">
        <v>4100.0</v>
      </c>
      <c r="I465" s="102">
        <v>72.0</v>
      </c>
      <c r="J465" s="102">
        <v>38.0</v>
      </c>
      <c r="K465" s="102"/>
      <c r="L465" s="102"/>
      <c r="M465" s="102"/>
      <c r="N465" s="102" t="s">
        <v>23</v>
      </c>
      <c r="O465" s="102"/>
      <c r="P465" s="102"/>
      <c r="Q465" s="102" t="s">
        <v>23</v>
      </c>
      <c r="R465" s="102">
        <v>0.0</v>
      </c>
      <c r="S465" s="102">
        <v>0.0</v>
      </c>
    </row>
    <row r="466" ht="12.75" customHeight="1">
      <c r="A466" s="102">
        <v>2006.0</v>
      </c>
      <c r="B466" s="102">
        <v>2720.0</v>
      </c>
      <c r="C466" s="102" t="s">
        <v>7295</v>
      </c>
      <c r="D466" s="102" t="s">
        <v>40</v>
      </c>
      <c r="E466" s="102">
        <v>4.0</v>
      </c>
      <c r="F466" s="102">
        <v>12.0</v>
      </c>
      <c r="G466" s="102"/>
      <c r="H466" s="102">
        <v>4600.0</v>
      </c>
      <c r="I466" s="102">
        <v>75.0</v>
      </c>
      <c r="J466" s="102">
        <v>39.0</v>
      </c>
      <c r="K466" s="102"/>
      <c r="L466" s="102"/>
      <c r="M466" s="102"/>
      <c r="N466" s="102" t="s">
        <v>23</v>
      </c>
      <c r="O466" s="102"/>
      <c r="P466" s="102"/>
      <c r="Q466" s="102" t="s">
        <v>23</v>
      </c>
      <c r="R466" s="102">
        <v>15.0</v>
      </c>
      <c r="S466" s="102">
        <v>30.0</v>
      </c>
    </row>
    <row r="467" ht="12.75" customHeight="1">
      <c r="A467" s="102">
        <v>2006.0</v>
      </c>
      <c r="B467" s="102">
        <v>2721.0</v>
      </c>
      <c r="C467" s="102" t="s">
        <v>7296</v>
      </c>
      <c r="D467" s="102" t="s">
        <v>40</v>
      </c>
      <c r="E467" s="102">
        <v>4.0</v>
      </c>
      <c r="F467" s="102">
        <v>12.0</v>
      </c>
      <c r="G467" s="102"/>
      <c r="H467" s="102">
        <v>4800.0</v>
      </c>
      <c r="I467" s="102">
        <v>76.0</v>
      </c>
      <c r="J467" s="102">
        <v>41.0</v>
      </c>
      <c r="K467" s="102"/>
      <c r="L467" s="102"/>
      <c r="M467" s="102"/>
      <c r="N467" s="102" t="s">
        <v>23</v>
      </c>
      <c r="O467" s="102"/>
      <c r="P467" s="102"/>
      <c r="Q467" s="102" t="s">
        <v>23</v>
      </c>
      <c r="R467" s="102">
        <v>15.0</v>
      </c>
      <c r="S467" s="102">
        <v>30.0</v>
      </c>
    </row>
    <row r="468" ht="12.75" customHeight="1">
      <c r="A468" s="102">
        <v>2006.0</v>
      </c>
      <c r="B468" s="102">
        <v>2724.0</v>
      </c>
      <c r="C468" s="102" t="s">
        <v>7297</v>
      </c>
      <c r="D468" s="102" t="s">
        <v>40</v>
      </c>
      <c r="E468" s="102">
        <v>4.0</v>
      </c>
      <c r="F468" s="102">
        <v>10.0</v>
      </c>
      <c r="G468" s="102"/>
      <c r="H468" s="102">
        <v>5350.0</v>
      </c>
      <c r="I468" s="102">
        <v>78.0</v>
      </c>
      <c r="J468" s="102">
        <v>41.0</v>
      </c>
      <c r="K468" s="102"/>
      <c r="L468" s="102"/>
      <c r="M468" s="102"/>
      <c r="N468" s="102" t="s">
        <v>23</v>
      </c>
      <c r="O468" s="102"/>
      <c r="P468" s="102"/>
      <c r="Q468" s="102" t="s">
        <v>23</v>
      </c>
      <c r="R468" s="102">
        <v>33.0</v>
      </c>
      <c r="S468" s="102">
        <v>44.0</v>
      </c>
    </row>
    <row r="469" ht="12.75" customHeight="1">
      <c r="A469" s="102">
        <v>2006.0</v>
      </c>
      <c r="B469" s="102">
        <v>2725.0</v>
      </c>
      <c r="C469" s="102" t="s">
        <v>7298</v>
      </c>
      <c r="D469" s="102" t="s">
        <v>40</v>
      </c>
      <c r="E469" s="102">
        <v>4.0</v>
      </c>
      <c r="F469" s="102">
        <v>11.0</v>
      </c>
      <c r="G469" s="102"/>
      <c r="H469" s="102">
        <v>5450.0</v>
      </c>
      <c r="I469" s="102">
        <v>75.0</v>
      </c>
      <c r="J469" s="102">
        <v>39.0</v>
      </c>
      <c r="K469" s="102"/>
      <c r="L469" s="102"/>
      <c r="M469" s="102"/>
      <c r="N469" s="102" t="s">
        <v>23</v>
      </c>
      <c r="O469" s="102"/>
      <c r="P469" s="102"/>
      <c r="Q469" s="102" t="s">
        <v>23</v>
      </c>
      <c r="R469" s="102">
        <v>33.0</v>
      </c>
      <c r="S469" s="102">
        <v>24.0</v>
      </c>
    </row>
    <row r="470" ht="12.75" customHeight="1">
      <c r="A470" s="102">
        <v>2006.0</v>
      </c>
      <c r="B470" s="102">
        <v>2722.0</v>
      </c>
      <c r="C470" s="102" t="s">
        <v>7299</v>
      </c>
      <c r="D470" s="102" t="s">
        <v>21</v>
      </c>
      <c r="E470" s="102">
        <v>4.0</v>
      </c>
      <c r="F470" s="102">
        <v>0.0</v>
      </c>
      <c r="G470" s="102" t="s">
        <v>7300</v>
      </c>
      <c r="H470" s="102">
        <v>4800.0</v>
      </c>
      <c r="I470" s="102">
        <v>75.0</v>
      </c>
      <c r="J470" s="102">
        <v>40.0</v>
      </c>
      <c r="K470" s="102"/>
      <c r="L470" s="102"/>
      <c r="M470" s="102"/>
      <c r="N470" s="102" t="s">
        <v>23</v>
      </c>
      <c r="O470" s="102"/>
      <c r="P470" s="102"/>
      <c r="Q470" s="102" t="s">
        <v>23</v>
      </c>
      <c r="R470" s="102">
        <v>33.0</v>
      </c>
      <c r="S470" s="102">
        <v>63.0</v>
      </c>
    </row>
    <row r="471" ht="12.75" customHeight="1">
      <c r="A471" s="102">
        <v>2006.0</v>
      </c>
      <c r="B471" s="102">
        <v>2726.0</v>
      </c>
      <c r="C471" s="102" t="s">
        <v>7301</v>
      </c>
      <c r="D471" s="102" t="s">
        <v>40</v>
      </c>
      <c r="E471" s="102">
        <v>4.0</v>
      </c>
      <c r="F471" s="102">
        <v>10.0</v>
      </c>
      <c r="G471" s="102"/>
      <c r="H471" s="102">
        <v>4400.0</v>
      </c>
      <c r="I471" s="102">
        <v>74.0</v>
      </c>
      <c r="J471" s="102">
        <v>39.0</v>
      </c>
      <c r="K471" s="102"/>
      <c r="L471" s="102"/>
      <c r="M471" s="102"/>
      <c r="N471" s="102" t="s">
        <v>23</v>
      </c>
      <c r="O471" s="102"/>
      <c r="P471" s="102"/>
      <c r="Q471" s="102" t="s">
        <v>23</v>
      </c>
      <c r="R471" s="102">
        <v>33.0</v>
      </c>
      <c r="S471" s="102">
        <v>44.0</v>
      </c>
    </row>
    <row r="472" ht="12.75" customHeight="1">
      <c r="A472" s="102">
        <v>2006.0</v>
      </c>
      <c r="B472" s="102">
        <v>2727.0</v>
      </c>
      <c r="C472" s="102" t="s">
        <v>7302</v>
      </c>
      <c r="D472" s="102" t="s">
        <v>40</v>
      </c>
      <c r="E472" s="102">
        <v>4.0</v>
      </c>
      <c r="F472" s="102">
        <v>10.0</v>
      </c>
      <c r="G472" s="102"/>
      <c r="H472" s="102">
        <v>4550.0</v>
      </c>
      <c r="I472" s="102">
        <v>76.0</v>
      </c>
      <c r="J472" s="102">
        <v>39.0</v>
      </c>
      <c r="K472" s="102"/>
      <c r="L472" s="102"/>
      <c r="M472" s="102"/>
      <c r="N472" s="102" t="s">
        <v>23</v>
      </c>
      <c r="O472" s="102"/>
      <c r="P472" s="102"/>
      <c r="Q472" s="102" t="s">
        <v>23</v>
      </c>
      <c r="R472" s="102">
        <v>33.0</v>
      </c>
      <c r="S472" s="102">
        <v>44.0</v>
      </c>
    </row>
    <row r="473" ht="12.75" customHeight="1">
      <c r="A473" s="102">
        <v>2006.0</v>
      </c>
      <c r="B473" s="102">
        <v>2729.0</v>
      </c>
      <c r="C473" s="102" t="s">
        <v>7303</v>
      </c>
      <c r="D473" s="102" t="s">
        <v>40</v>
      </c>
      <c r="E473" s="102">
        <v>4.0</v>
      </c>
      <c r="F473" s="102">
        <v>13.0</v>
      </c>
      <c r="G473" s="102"/>
      <c r="H473" s="102">
        <v>3250.0</v>
      </c>
      <c r="I473" s="102">
        <v>67.0</v>
      </c>
      <c r="J473" s="102">
        <v>34.0</v>
      </c>
      <c r="K473" s="102"/>
      <c r="L473" s="102"/>
      <c r="M473" s="102"/>
      <c r="N473" s="102" t="s">
        <v>35</v>
      </c>
      <c r="O473" s="102"/>
      <c r="P473" s="102"/>
      <c r="Q473" s="102" t="s">
        <v>23</v>
      </c>
      <c r="R473" s="102">
        <v>33.0</v>
      </c>
      <c r="S473" s="102">
        <v>44.0</v>
      </c>
    </row>
    <row r="474" ht="12.75" customHeight="1">
      <c r="A474" s="102">
        <v>2006.0</v>
      </c>
      <c r="B474" s="102">
        <v>2728.0</v>
      </c>
      <c r="C474" s="102" t="s">
        <v>6941</v>
      </c>
      <c r="D474" s="102" t="s">
        <v>40</v>
      </c>
      <c r="E474" s="102">
        <v>4.0</v>
      </c>
      <c r="F474" s="102">
        <v>12.0</v>
      </c>
      <c r="G474" s="102"/>
      <c r="H474" s="102">
        <v>4400.0</v>
      </c>
      <c r="I474" s="102">
        <v>73.0</v>
      </c>
      <c r="J474" s="102">
        <v>39.0</v>
      </c>
      <c r="K474" s="102"/>
      <c r="L474" s="102"/>
      <c r="M474" s="102"/>
      <c r="N474" s="102" t="s">
        <v>23</v>
      </c>
      <c r="O474" s="102"/>
      <c r="P474" s="102"/>
      <c r="Q474" s="102" t="s">
        <v>23</v>
      </c>
      <c r="R474" s="102">
        <v>33.0</v>
      </c>
      <c r="S474" s="102">
        <v>4.0</v>
      </c>
    </row>
    <row r="475" ht="12.75" customHeight="1">
      <c r="A475" s="102">
        <v>2006.0</v>
      </c>
      <c r="B475" s="102">
        <v>2783.0</v>
      </c>
      <c r="C475" s="102" t="s">
        <v>7304</v>
      </c>
      <c r="D475" s="102" t="s">
        <v>40</v>
      </c>
      <c r="E475" s="102">
        <v>4.0</v>
      </c>
      <c r="F475" s="102">
        <v>13.0</v>
      </c>
      <c r="G475" s="102"/>
      <c r="H475" s="102">
        <v>4300.0</v>
      </c>
      <c r="I475" s="102">
        <v>74.0</v>
      </c>
      <c r="J475" s="102">
        <v>37.0</v>
      </c>
      <c r="K475" s="102"/>
      <c r="L475" s="102"/>
      <c r="M475" s="102"/>
      <c r="N475" s="102" t="s">
        <v>23</v>
      </c>
      <c r="O475" s="102"/>
      <c r="P475" s="102"/>
      <c r="Q475" s="102" t="s">
        <v>23</v>
      </c>
      <c r="R475" s="102">
        <v>33.0</v>
      </c>
      <c r="S475" s="102">
        <v>18.0</v>
      </c>
    </row>
    <row r="476" ht="12.75" customHeight="1">
      <c r="A476" s="102">
        <v>2006.0</v>
      </c>
      <c r="B476" s="102">
        <v>2730.0</v>
      </c>
      <c r="C476" s="102" t="s">
        <v>7305</v>
      </c>
      <c r="D476" s="102" t="s">
        <v>40</v>
      </c>
      <c r="E476" s="102">
        <v>4.0</v>
      </c>
      <c r="F476" s="102">
        <v>9.0</v>
      </c>
      <c r="G476" s="102"/>
      <c r="H476" s="102">
        <v>4200.0</v>
      </c>
      <c r="I476" s="102">
        <v>74.0</v>
      </c>
      <c r="J476" s="102">
        <v>37.0</v>
      </c>
      <c r="K476" s="102"/>
      <c r="L476" s="102"/>
      <c r="M476" s="102"/>
      <c r="N476" s="102" t="s">
        <v>23</v>
      </c>
      <c r="O476" s="102"/>
      <c r="P476" s="102"/>
      <c r="Q476" s="102" t="s">
        <v>23</v>
      </c>
      <c r="R476" s="102">
        <v>33.0</v>
      </c>
      <c r="S476" s="102">
        <v>11.0</v>
      </c>
    </row>
    <row r="477" ht="12.75" customHeight="1">
      <c r="A477" s="102">
        <v>2006.0</v>
      </c>
      <c r="B477" s="102">
        <v>2731.0</v>
      </c>
      <c r="C477" s="102" t="s">
        <v>7306</v>
      </c>
      <c r="D477" s="102" t="s">
        <v>40</v>
      </c>
      <c r="E477" s="102">
        <v>4.0</v>
      </c>
      <c r="F477" s="102">
        <v>11.0</v>
      </c>
      <c r="G477" s="102"/>
      <c r="H477" s="102">
        <v>4450.0</v>
      </c>
      <c r="I477" s="102">
        <v>72.0</v>
      </c>
      <c r="J477" s="102">
        <v>38.0</v>
      </c>
      <c r="K477" s="102"/>
      <c r="L477" s="102"/>
      <c r="M477" s="102"/>
      <c r="N477" s="102" t="s">
        <v>23</v>
      </c>
      <c r="O477" s="102"/>
      <c r="P477" s="102"/>
      <c r="Q477" s="102" t="s">
        <v>23</v>
      </c>
      <c r="R477" s="102">
        <v>32.0</v>
      </c>
      <c r="S477" s="102">
        <v>54.0</v>
      </c>
    </row>
    <row r="478" ht="12.75" customHeight="1">
      <c r="A478" s="102">
        <v>2006.0</v>
      </c>
      <c r="B478" s="102">
        <v>2732.0</v>
      </c>
      <c r="C478" s="102" t="s">
        <v>7307</v>
      </c>
      <c r="D478" s="102" t="s">
        <v>40</v>
      </c>
      <c r="E478" s="102">
        <v>4.0</v>
      </c>
      <c r="F478" s="102">
        <v>9.0</v>
      </c>
      <c r="G478" s="102"/>
      <c r="H478" s="102">
        <v>4850.0</v>
      </c>
      <c r="I478" s="102">
        <v>74.0</v>
      </c>
      <c r="J478" s="102">
        <v>39.0</v>
      </c>
      <c r="K478" s="102"/>
      <c r="L478" s="102"/>
      <c r="M478" s="102"/>
      <c r="N478" s="102" t="s">
        <v>23</v>
      </c>
      <c r="O478" s="102"/>
      <c r="P478" s="102"/>
      <c r="Q478" s="102" t="s">
        <v>23</v>
      </c>
      <c r="R478" s="102">
        <v>33.0</v>
      </c>
      <c r="S478" s="102">
        <v>11.0</v>
      </c>
    </row>
    <row r="479" ht="12.75" customHeight="1">
      <c r="A479" s="102">
        <v>2006.0</v>
      </c>
      <c r="B479" s="102">
        <v>2733.0</v>
      </c>
      <c r="C479" s="102" t="s">
        <v>7308</v>
      </c>
      <c r="D479" s="102" t="s">
        <v>40</v>
      </c>
      <c r="E479" s="102">
        <v>4.0</v>
      </c>
      <c r="F479" s="102">
        <v>14.0</v>
      </c>
      <c r="G479" s="102"/>
      <c r="H479" s="102">
        <v>5700.0</v>
      </c>
      <c r="I479" s="102">
        <v>77.0</v>
      </c>
      <c r="J479" s="102">
        <v>43.0</v>
      </c>
      <c r="K479" s="102"/>
      <c r="L479" s="102"/>
      <c r="M479" s="102"/>
      <c r="N479" s="102" t="s">
        <v>23</v>
      </c>
      <c r="O479" s="102"/>
      <c r="P479" s="102"/>
      <c r="Q479" s="102" t="s">
        <v>23</v>
      </c>
      <c r="R479" s="102">
        <v>33.0</v>
      </c>
      <c r="S479" s="102">
        <v>24.0</v>
      </c>
    </row>
    <row r="480" ht="12.75" customHeight="1">
      <c r="A480" s="102">
        <v>2006.0</v>
      </c>
      <c r="B480" s="102">
        <v>2734.0</v>
      </c>
      <c r="C480" s="102" t="s">
        <v>7309</v>
      </c>
      <c r="D480" s="102" t="s">
        <v>40</v>
      </c>
      <c r="E480" s="102">
        <v>4.0</v>
      </c>
      <c r="F480" s="102">
        <v>14.0</v>
      </c>
      <c r="G480" s="102"/>
      <c r="H480" s="102">
        <v>5250.0</v>
      </c>
      <c r="I480" s="102">
        <v>78.0</v>
      </c>
      <c r="J480" s="102">
        <v>41.0</v>
      </c>
      <c r="K480" s="102"/>
      <c r="L480" s="102"/>
      <c r="M480" s="102"/>
      <c r="N480" s="102" t="s">
        <v>23</v>
      </c>
      <c r="O480" s="102"/>
      <c r="P480" s="102"/>
      <c r="Q480" s="102" t="s">
        <v>23</v>
      </c>
      <c r="R480" s="102">
        <v>33.0</v>
      </c>
      <c r="S480" s="102">
        <v>24.0</v>
      </c>
    </row>
    <row r="481" ht="12.75" customHeight="1">
      <c r="A481" s="102">
        <v>2006.0</v>
      </c>
      <c r="B481" s="102">
        <v>2737.0</v>
      </c>
      <c r="C481" s="102">
        <v>0.7350231481481481</v>
      </c>
      <c r="D481" s="102" t="s">
        <v>40</v>
      </c>
      <c r="E481" s="102">
        <v>4.0</v>
      </c>
      <c r="F481" s="102">
        <v>10.0</v>
      </c>
      <c r="G481" s="102"/>
      <c r="H481" s="102">
        <v>3450.0</v>
      </c>
      <c r="I481" s="102">
        <v>70.0</v>
      </c>
      <c r="J481" s="102">
        <v>34.0</v>
      </c>
      <c r="K481" s="102"/>
      <c r="L481" s="102"/>
      <c r="M481" s="102"/>
      <c r="N481" s="102" t="s">
        <v>40</v>
      </c>
      <c r="O481" s="102"/>
      <c r="P481" s="102"/>
      <c r="Q481" s="102" t="s">
        <v>23</v>
      </c>
      <c r="R481" s="102">
        <v>15.0</v>
      </c>
      <c r="S481" s="102">
        <v>55.0</v>
      </c>
    </row>
    <row r="482" ht="12.75" customHeight="1">
      <c r="A482" s="102">
        <v>2006.0</v>
      </c>
      <c r="B482" s="102">
        <v>2736.0</v>
      </c>
      <c r="C482" s="102" t="s">
        <v>7310</v>
      </c>
      <c r="D482" s="102" t="s">
        <v>40</v>
      </c>
      <c r="E482" s="102">
        <v>4.0</v>
      </c>
      <c r="F482" s="102">
        <v>10.0</v>
      </c>
      <c r="G482" s="102"/>
      <c r="H482" s="102">
        <v>3650.0</v>
      </c>
      <c r="I482" s="102">
        <v>69.0</v>
      </c>
      <c r="J482" s="102">
        <v>35.0</v>
      </c>
      <c r="K482" s="102"/>
      <c r="L482" s="102"/>
      <c r="M482" s="102"/>
      <c r="N482" s="102" t="s">
        <v>40</v>
      </c>
      <c r="O482" s="102"/>
      <c r="P482" s="102"/>
      <c r="Q482" s="102" t="s">
        <v>23</v>
      </c>
      <c r="R482" s="102">
        <v>15.0</v>
      </c>
      <c r="S482" s="102">
        <v>55.0</v>
      </c>
    </row>
    <row r="483" ht="12.75" customHeight="1">
      <c r="A483" s="102">
        <v>2006.0</v>
      </c>
      <c r="B483" s="102">
        <v>2735.0</v>
      </c>
      <c r="C483" s="102" t="s">
        <v>6958</v>
      </c>
      <c r="D483" s="102" t="s">
        <v>40</v>
      </c>
      <c r="E483" s="102">
        <v>4.0</v>
      </c>
      <c r="F483" s="102">
        <v>10.0</v>
      </c>
      <c r="G483" s="102"/>
      <c r="H483" s="102">
        <v>4400.0</v>
      </c>
      <c r="I483" s="102">
        <v>73.0</v>
      </c>
      <c r="J483" s="102">
        <v>38.0</v>
      </c>
      <c r="K483" s="102"/>
      <c r="L483" s="102"/>
      <c r="M483" s="102"/>
      <c r="N483" s="102" t="s">
        <v>40</v>
      </c>
      <c r="O483" s="102"/>
      <c r="P483" s="102"/>
      <c r="Q483" s="102" t="s">
        <v>23</v>
      </c>
      <c r="R483" s="102">
        <v>15.0</v>
      </c>
      <c r="S483" s="102">
        <v>69.0</v>
      </c>
    </row>
    <row r="484" ht="12.75" customHeight="1">
      <c r="A484" s="102">
        <v>2006.0</v>
      </c>
      <c r="B484" s="102">
        <v>2740.0</v>
      </c>
      <c r="C484" s="102" t="s">
        <v>7311</v>
      </c>
      <c r="D484" s="102" t="s">
        <v>40</v>
      </c>
      <c r="E484" s="102">
        <v>4.0</v>
      </c>
      <c r="F484" s="102">
        <v>9.0</v>
      </c>
      <c r="G484" s="102"/>
      <c r="H484" s="102">
        <v>3800.0</v>
      </c>
      <c r="I484" s="102">
        <v>72.0</v>
      </c>
      <c r="J484" s="102">
        <v>36.0</v>
      </c>
      <c r="K484" s="102"/>
      <c r="L484" s="102"/>
      <c r="M484" s="102"/>
      <c r="N484" s="102" t="s">
        <v>23</v>
      </c>
      <c r="O484" s="102"/>
      <c r="P484" s="102"/>
      <c r="Q484" s="102" t="s">
        <v>23</v>
      </c>
      <c r="R484" s="102">
        <v>27.0</v>
      </c>
      <c r="S484" s="102">
        <v>27.0</v>
      </c>
    </row>
    <row r="485" ht="12.75" customHeight="1">
      <c r="A485" s="102">
        <v>2006.0</v>
      </c>
      <c r="B485" s="102">
        <v>2741.0</v>
      </c>
      <c r="C485" s="102" t="s">
        <v>7312</v>
      </c>
      <c r="D485" s="102" t="s">
        <v>40</v>
      </c>
      <c r="E485" s="102">
        <v>4.0</v>
      </c>
      <c r="F485" s="102">
        <v>11.0</v>
      </c>
      <c r="G485" s="102"/>
      <c r="H485" s="102">
        <v>3500.0</v>
      </c>
      <c r="I485" s="102">
        <v>70.0</v>
      </c>
      <c r="J485" s="102">
        <v>36.0</v>
      </c>
      <c r="K485" s="102"/>
      <c r="L485" s="102"/>
      <c r="M485" s="102"/>
      <c r="N485" s="102" t="s">
        <v>23</v>
      </c>
      <c r="O485" s="102"/>
      <c r="P485" s="102"/>
      <c r="Q485" s="102" t="s">
        <v>23</v>
      </c>
      <c r="R485" s="102">
        <v>48.0</v>
      </c>
      <c r="S485" s="102">
        <v>44.0</v>
      </c>
    </row>
    <row r="486" ht="12.75" customHeight="1">
      <c r="A486" s="102">
        <v>2006.0</v>
      </c>
      <c r="B486" s="102">
        <v>2738.0</v>
      </c>
      <c r="C486" s="102" t="s">
        <v>7313</v>
      </c>
      <c r="D486" s="102" t="s">
        <v>40</v>
      </c>
      <c r="E486" s="102">
        <v>4.0</v>
      </c>
      <c r="F486" s="102">
        <v>9.0</v>
      </c>
      <c r="G486" s="102"/>
      <c r="H486" s="102">
        <v>4750.0</v>
      </c>
      <c r="I486" s="102">
        <v>77.0</v>
      </c>
      <c r="J486" s="102">
        <v>40.0</v>
      </c>
      <c r="K486" s="102"/>
      <c r="L486" s="102"/>
      <c r="M486" s="102"/>
      <c r="N486" s="102" t="s">
        <v>23</v>
      </c>
      <c r="O486" s="102"/>
      <c r="P486" s="102"/>
      <c r="Q486" s="102" t="s">
        <v>23</v>
      </c>
      <c r="R486" s="102">
        <v>27.0</v>
      </c>
      <c r="S486" s="102">
        <v>27.0</v>
      </c>
    </row>
    <row r="487" ht="12.75" customHeight="1">
      <c r="A487" s="102">
        <v>2006.0</v>
      </c>
      <c r="B487" s="102">
        <v>2739.0</v>
      </c>
      <c r="C487" s="102" t="s">
        <v>6971</v>
      </c>
      <c r="D487" s="102" t="s">
        <v>40</v>
      </c>
      <c r="E487" s="102">
        <v>4.0</v>
      </c>
      <c r="F487" s="102">
        <v>9.0</v>
      </c>
      <c r="G487" s="102"/>
      <c r="H487" s="102">
        <v>5000.0</v>
      </c>
      <c r="I487" s="102">
        <v>80.0</v>
      </c>
      <c r="J487" s="102">
        <v>43.0</v>
      </c>
      <c r="K487" s="102"/>
      <c r="L487" s="102"/>
      <c r="M487" s="102"/>
      <c r="N487" s="102" t="s">
        <v>23</v>
      </c>
      <c r="O487" s="102"/>
      <c r="P487" s="102"/>
      <c r="Q487" s="102" t="s">
        <v>23</v>
      </c>
      <c r="R487" s="102">
        <v>27.0</v>
      </c>
      <c r="S487" s="102">
        <v>27.0</v>
      </c>
    </row>
    <row r="488" ht="12.75" customHeight="1">
      <c r="A488" s="102">
        <v>2006.0</v>
      </c>
      <c r="B488" s="102">
        <v>2742.0</v>
      </c>
      <c r="C488" s="102" t="s">
        <v>7314</v>
      </c>
      <c r="D488" s="102" t="s">
        <v>40</v>
      </c>
      <c r="E488" s="102">
        <v>4.0</v>
      </c>
      <c r="F488" s="102">
        <v>12.0</v>
      </c>
      <c r="G488" s="102"/>
      <c r="H488" s="102">
        <v>5050.0</v>
      </c>
      <c r="I488" s="102">
        <v>76.0</v>
      </c>
      <c r="J488" s="102">
        <v>41.0</v>
      </c>
      <c r="K488" s="102"/>
      <c r="L488" s="102"/>
      <c r="M488" s="102"/>
      <c r="N488" s="102" t="s">
        <v>35</v>
      </c>
      <c r="O488" s="102"/>
      <c r="P488" s="102"/>
      <c r="Q488" s="102" t="s">
        <v>23</v>
      </c>
      <c r="R488" s="102">
        <v>27.0</v>
      </c>
      <c r="S488" s="102">
        <v>28.0</v>
      </c>
    </row>
    <row r="489" ht="12.75" customHeight="1">
      <c r="A489" s="102">
        <v>2006.0</v>
      </c>
      <c r="B489" s="102">
        <v>2743.0</v>
      </c>
      <c r="C489" s="102" t="s">
        <v>7315</v>
      </c>
      <c r="D489" s="102" t="s">
        <v>40</v>
      </c>
      <c r="E489" s="102">
        <v>4.0</v>
      </c>
      <c r="F489" s="102">
        <v>10.0</v>
      </c>
      <c r="G489" s="102"/>
      <c r="H489" s="102">
        <v>4000.0</v>
      </c>
      <c r="I489" s="102">
        <v>74.0</v>
      </c>
      <c r="J489" s="102">
        <v>37.0</v>
      </c>
      <c r="K489" s="102"/>
      <c r="L489" s="102"/>
      <c r="M489" s="102"/>
      <c r="N489" s="102" t="s">
        <v>40</v>
      </c>
      <c r="O489" s="102"/>
      <c r="P489" s="102"/>
      <c r="Q489" s="102" t="s">
        <v>23</v>
      </c>
      <c r="R489" s="102">
        <v>27.0</v>
      </c>
      <c r="S489" s="102">
        <v>65.0</v>
      </c>
    </row>
    <row r="490" ht="12.75" customHeight="1">
      <c r="A490" s="102">
        <v>2006.0</v>
      </c>
      <c r="B490" s="102">
        <v>2744.0</v>
      </c>
      <c r="C490" s="102" t="s">
        <v>6988</v>
      </c>
      <c r="D490" s="102" t="s">
        <v>40</v>
      </c>
      <c r="E490" s="102">
        <v>4.0</v>
      </c>
      <c r="F490" s="102">
        <v>14.0</v>
      </c>
      <c r="G490" s="102"/>
      <c r="H490" s="102">
        <v>5000.0</v>
      </c>
      <c r="I490" s="102">
        <v>75.0</v>
      </c>
      <c r="J490" s="102">
        <v>40.0</v>
      </c>
      <c r="K490" s="102"/>
      <c r="L490" s="102"/>
      <c r="M490" s="102"/>
      <c r="N490" s="102" t="s">
        <v>23</v>
      </c>
      <c r="O490" s="102"/>
      <c r="P490" s="102"/>
      <c r="Q490" s="102" t="s">
        <v>23</v>
      </c>
      <c r="R490" s="102">
        <v>33.0</v>
      </c>
      <c r="S490" s="102">
        <v>24.0</v>
      </c>
    </row>
    <row r="491" ht="12.75" customHeight="1">
      <c r="A491" s="102">
        <v>2006.0</v>
      </c>
      <c r="B491" s="102">
        <v>2748.0</v>
      </c>
      <c r="C491" s="102" t="s">
        <v>7316</v>
      </c>
      <c r="D491" s="102" t="s">
        <v>40</v>
      </c>
      <c r="E491" s="102">
        <v>4.0</v>
      </c>
      <c r="F491" s="102">
        <v>8.0</v>
      </c>
      <c r="G491" s="102"/>
      <c r="H491" s="102">
        <v>4550.0</v>
      </c>
      <c r="I491" s="102">
        <v>76.0</v>
      </c>
      <c r="J491" s="102">
        <v>38.0</v>
      </c>
      <c r="K491" s="102"/>
      <c r="L491" s="102"/>
      <c r="M491" s="102"/>
      <c r="N491" s="102" t="s">
        <v>23</v>
      </c>
      <c r="O491" s="102"/>
      <c r="P491" s="102"/>
      <c r="Q491" s="102" t="s">
        <v>23</v>
      </c>
      <c r="R491" s="102">
        <v>33.0</v>
      </c>
      <c r="S491" s="102">
        <v>65.0</v>
      </c>
    </row>
    <row r="492" ht="12.75" customHeight="1">
      <c r="A492" s="102">
        <v>2006.0</v>
      </c>
      <c r="B492" s="102">
        <v>2747.0</v>
      </c>
      <c r="C492" s="102" t="s">
        <v>6999</v>
      </c>
      <c r="D492" s="102" t="s">
        <v>40</v>
      </c>
      <c r="E492" s="102">
        <v>4.0</v>
      </c>
      <c r="F492" s="102">
        <v>67.0</v>
      </c>
      <c r="G492" s="102"/>
      <c r="H492" s="102">
        <v>4400.0</v>
      </c>
      <c r="I492" s="102">
        <v>73.0</v>
      </c>
      <c r="J492" s="102">
        <v>38.0</v>
      </c>
      <c r="K492" s="102"/>
      <c r="L492" s="102"/>
      <c r="M492" s="102"/>
      <c r="N492" s="102" t="s">
        <v>23</v>
      </c>
      <c r="O492" s="102"/>
      <c r="P492" s="102"/>
      <c r="Q492" s="102" t="s">
        <v>23</v>
      </c>
      <c r="R492" s="102">
        <v>33.0</v>
      </c>
      <c r="S492" s="102">
        <v>24.0</v>
      </c>
    </row>
    <row r="493" ht="12.75" customHeight="1">
      <c r="A493" s="102">
        <v>2006.0</v>
      </c>
      <c r="B493" s="102">
        <v>2749.0</v>
      </c>
      <c r="C493" s="102" t="s">
        <v>7317</v>
      </c>
      <c r="D493" s="102" t="s">
        <v>40</v>
      </c>
      <c r="E493" s="102">
        <v>4.0</v>
      </c>
      <c r="F493" s="102">
        <v>9.0</v>
      </c>
      <c r="G493" s="102"/>
      <c r="H493" s="102">
        <v>4200.0</v>
      </c>
      <c r="I493" s="102">
        <v>75.0</v>
      </c>
      <c r="J493" s="102">
        <v>38.0</v>
      </c>
      <c r="K493" s="102"/>
      <c r="L493" s="102"/>
      <c r="M493" s="102"/>
      <c r="N493" s="102" t="s">
        <v>23</v>
      </c>
      <c r="O493" s="102"/>
      <c r="P493" s="102"/>
      <c r="Q493" s="102" t="s">
        <v>23</v>
      </c>
      <c r="R493" s="102">
        <v>33.0</v>
      </c>
      <c r="S493" s="102">
        <v>18.0</v>
      </c>
    </row>
    <row r="494" ht="12.75" customHeight="1">
      <c r="A494" s="102">
        <v>2006.0</v>
      </c>
      <c r="B494" s="102">
        <v>2750.0</v>
      </c>
      <c r="C494" s="102" t="s">
        <v>7318</v>
      </c>
      <c r="D494" s="102" t="s">
        <v>40</v>
      </c>
      <c r="E494" s="102">
        <v>4.0</v>
      </c>
      <c r="F494" s="102">
        <v>9.0</v>
      </c>
      <c r="G494" s="102"/>
      <c r="H494" s="102">
        <v>5650.0</v>
      </c>
      <c r="I494" s="102">
        <v>81.0</v>
      </c>
      <c r="J494" s="102">
        <v>41.0</v>
      </c>
      <c r="K494" s="102"/>
      <c r="L494" s="102"/>
      <c r="M494" s="102"/>
      <c r="N494" s="102" t="s">
        <v>23</v>
      </c>
      <c r="O494" s="102"/>
      <c r="P494" s="102"/>
      <c r="Q494" s="102" t="s">
        <v>23</v>
      </c>
      <c r="R494" s="102">
        <v>33.0</v>
      </c>
      <c r="S494" s="102">
        <v>18.0</v>
      </c>
    </row>
    <row r="495" ht="12.75" customHeight="1">
      <c r="A495" s="102">
        <v>2006.0</v>
      </c>
      <c r="B495" s="102">
        <v>2751.0</v>
      </c>
      <c r="C495" s="102" t="s">
        <v>7319</v>
      </c>
      <c r="D495" s="102" t="s">
        <v>21</v>
      </c>
      <c r="E495" s="102">
        <v>4.0</v>
      </c>
      <c r="F495" s="102">
        <v>0.0</v>
      </c>
      <c r="G495" s="102" t="s">
        <v>85</v>
      </c>
      <c r="H495" s="102">
        <v>5200.0</v>
      </c>
      <c r="I495" s="102">
        <v>75.0</v>
      </c>
      <c r="J495" s="102">
        <v>41.0</v>
      </c>
      <c r="K495" s="102"/>
      <c r="L495" s="102"/>
      <c r="M495" s="102"/>
      <c r="N495" s="102" t="s">
        <v>23</v>
      </c>
      <c r="O495" s="102"/>
      <c r="P495" s="102"/>
      <c r="Q495" s="102" t="s">
        <v>23</v>
      </c>
      <c r="R495" s="102">
        <v>33.0</v>
      </c>
      <c r="S495" s="102">
        <v>18.0</v>
      </c>
    </row>
    <row r="496" ht="12.75" customHeight="1">
      <c r="A496" s="102">
        <v>2006.0</v>
      </c>
      <c r="B496" s="102">
        <v>2752.0</v>
      </c>
      <c r="C496" s="102" t="s">
        <v>7320</v>
      </c>
      <c r="D496" s="102" t="s">
        <v>40</v>
      </c>
      <c r="E496" s="102">
        <v>4.0</v>
      </c>
      <c r="F496" s="102">
        <v>9.0</v>
      </c>
      <c r="G496" s="102"/>
      <c r="H496" s="102">
        <v>3950.0</v>
      </c>
      <c r="I496" s="102">
        <v>72.0</v>
      </c>
      <c r="J496" s="102">
        <v>37.0</v>
      </c>
      <c r="K496" s="102"/>
      <c r="L496" s="102"/>
      <c r="M496" s="102"/>
      <c r="N496" s="102" t="s">
        <v>23</v>
      </c>
      <c r="O496" s="102"/>
      <c r="P496" s="102"/>
      <c r="Q496" s="102" t="s">
        <v>23</v>
      </c>
      <c r="R496" s="102">
        <v>27.0</v>
      </c>
      <c r="S496" s="102">
        <v>30.0</v>
      </c>
    </row>
    <row r="497" ht="12.75" customHeight="1">
      <c r="A497" s="102">
        <v>2006.0</v>
      </c>
      <c r="B497" s="102">
        <v>2753.0</v>
      </c>
      <c r="C497" s="102" t="s">
        <v>7321</v>
      </c>
      <c r="D497" s="102" t="s">
        <v>40</v>
      </c>
      <c r="E497" s="102">
        <v>4.0</v>
      </c>
      <c r="F497" s="102">
        <v>10.0</v>
      </c>
      <c r="G497" s="102"/>
      <c r="H497" s="102">
        <v>4000.0</v>
      </c>
      <c r="I497" s="102">
        <v>74.0</v>
      </c>
      <c r="J497" s="102">
        <v>37.0</v>
      </c>
      <c r="K497" s="102"/>
      <c r="L497" s="102"/>
      <c r="M497" s="102"/>
      <c r="N497" s="102" t="s">
        <v>23</v>
      </c>
      <c r="O497" s="102"/>
      <c r="P497" s="102"/>
      <c r="Q497" s="102" t="s">
        <v>23</v>
      </c>
      <c r="R497" s="102">
        <v>33.0</v>
      </c>
      <c r="S497" s="102">
        <v>44.0</v>
      </c>
    </row>
    <row r="498" ht="12.75" customHeight="1">
      <c r="A498" s="102">
        <v>2006.0</v>
      </c>
      <c r="B498" s="102">
        <v>2754.0</v>
      </c>
      <c r="C498" s="102" t="s">
        <v>7321</v>
      </c>
      <c r="D498" s="102" t="s">
        <v>40</v>
      </c>
      <c r="E498" s="102">
        <v>4.0</v>
      </c>
      <c r="F498" s="102">
        <v>9.0</v>
      </c>
      <c r="G498" s="102"/>
      <c r="H498" s="102">
        <v>4600.0</v>
      </c>
      <c r="I498" s="102">
        <v>77.0</v>
      </c>
      <c r="J498" s="102">
        <v>38.0</v>
      </c>
      <c r="K498" s="102"/>
      <c r="L498" s="102"/>
      <c r="M498" s="102"/>
      <c r="N498" s="102" t="s">
        <v>23</v>
      </c>
      <c r="O498" s="102"/>
      <c r="P498" s="102"/>
      <c r="Q498" s="102" t="s">
        <v>23</v>
      </c>
      <c r="R498" s="102">
        <v>33.0</v>
      </c>
      <c r="S498" s="102">
        <v>24.0</v>
      </c>
    </row>
    <row r="499" ht="12.75" customHeight="1">
      <c r="A499" s="102">
        <v>2006.0</v>
      </c>
      <c r="B499" s="102">
        <v>2758.0</v>
      </c>
      <c r="C499" s="102" t="s">
        <v>7322</v>
      </c>
      <c r="D499" s="102" t="s">
        <v>40</v>
      </c>
      <c r="E499" s="102">
        <v>4.0</v>
      </c>
      <c r="F499" s="102">
        <v>2.0</v>
      </c>
      <c r="G499" s="102"/>
      <c r="H499" s="102">
        <v>4700.0</v>
      </c>
      <c r="I499" s="102">
        <v>75.0</v>
      </c>
      <c r="J499" s="102">
        <v>38.0</v>
      </c>
      <c r="K499" s="102"/>
      <c r="L499" s="102"/>
      <c r="M499" s="102"/>
      <c r="N499" s="102" t="s">
        <v>23</v>
      </c>
      <c r="O499" s="102"/>
      <c r="P499" s="102"/>
      <c r="Q499" s="102" t="s">
        <v>23</v>
      </c>
      <c r="R499" s="102">
        <v>27.0</v>
      </c>
      <c r="S499" s="102">
        <v>48.0</v>
      </c>
    </row>
    <row r="500" ht="12.75" customHeight="1">
      <c r="A500" s="102">
        <v>2006.0</v>
      </c>
      <c r="B500" s="102">
        <v>2755.0</v>
      </c>
      <c r="C500" s="102" t="s">
        <v>7323</v>
      </c>
      <c r="D500" s="102" t="s">
        <v>40</v>
      </c>
      <c r="E500" s="102">
        <v>4.0</v>
      </c>
      <c r="F500" s="102">
        <v>8.0</v>
      </c>
      <c r="G500" s="102"/>
      <c r="H500" s="102">
        <v>3200.0</v>
      </c>
      <c r="I500" s="102">
        <v>70.0</v>
      </c>
      <c r="J500" s="102">
        <v>33.0</v>
      </c>
      <c r="K500" s="102"/>
      <c r="L500" s="102"/>
      <c r="M500" s="102"/>
      <c r="N500" s="102" t="s">
        <v>23</v>
      </c>
      <c r="O500" s="102"/>
      <c r="P500" s="102"/>
      <c r="Q500" s="102" t="s">
        <v>23</v>
      </c>
      <c r="R500" s="102">
        <v>27.0</v>
      </c>
      <c r="S500" s="102">
        <v>27.0</v>
      </c>
    </row>
    <row r="501" ht="12.75" customHeight="1">
      <c r="A501" s="102">
        <v>2006.0</v>
      </c>
      <c r="B501" s="102">
        <v>2757.0</v>
      </c>
      <c r="C501" s="102" t="s">
        <v>7324</v>
      </c>
      <c r="D501" s="102" t="s">
        <v>40</v>
      </c>
      <c r="E501" s="102">
        <v>4.0</v>
      </c>
      <c r="F501" s="102">
        <v>10.0</v>
      </c>
      <c r="G501" s="102"/>
      <c r="H501" s="102">
        <v>4650.0</v>
      </c>
      <c r="I501" s="102">
        <v>74.0</v>
      </c>
      <c r="J501" s="102">
        <v>39.0</v>
      </c>
      <c r="K501" s="102"/>
      <c r="L501" s="102"/>
      <c r="M501" s="102"/>
      <c r="N501" s="102" t="s">
        <v>23</v>
      </c>
      <c r="O501" s="102"/>
      <c r="P501" s="102"/>
      <c r="Q501" s="102" t="s">
        <v>23</v>
      </c>
      <c r="R501" s="102">
        <v>33.0</v>
      </c>
      <c r="S501" s="102">
        <v>44.0</v>
      </c>
    </row>
    <row r="502" ht="12.75" customHeight="1">
      <c r="A502" s="102">
        <v>2006.0</v>
      </c>
      <c r="B502" s="102">
        <v>2756.0</v>
      </c>
      <c r="C502" s="102" t="s">
        <v>7325</v>
      </c>
      <c r="D502" s="102" t="s">
        <v>40</v>
      </c>
      <c r="E502" s="102">
        <v>4.0</v>
      </c>
      <c r="F502" s="102">
        <v>10.0</v>
      </c>
      <c r="G502" s="102"/>
      <c r="H502" s="102">
        <v>4200.0</v>
      </c>
      <c r="I502" s="102">
        <v>76.0</v>
      </c>
      <c r="J502" s="102">
        <v>36.0</v>
      </c>
      <c r="K502" s="102"/>
      <c r="L502" s="102"/>
      <c r="M502" s="102"/>
      <c r="N502" s="102" t="s">
        <v>23</v>
      </c>
      <c r="O502" s="102"/>
      <c r="P502" s="102"/>
      <c r="Q502" s="102" t="s">
        <v>23</v>
      </c>
      <c r="R502" s="102">
        <v>33.0</v>
      </c>
      <c r="S502" s="102">
        <v>44.0</v>
      </c>
    </row>
    <row r="503" ht="12.75" customHeight="1">
      <c r="A503" s="102">
        <v>2006.0</v>
      </c>
      <c r="B503" s="102">
        <v>2759.0</v>
      </c>
      <c r="C503" s="102" t="s">
        <v>7238</v>
      </c>
      <c r="D503" s="102" t="s">
        <v>40</v>
      </c>
      <c r="E503" s="102">
        <v>4.0</v>
      </c>
      <c r="F503" s="102">
        <v>6.0</v>
      </c>
      <c r="G503" s="102"/>
      <c r="H503" s="102">
        <v>4600.0</v>
      </c>
      <c r="I503" s="102">
        <v>77.0</v>
      </c>
      <c r="J503" s="102">
        <v>39.0</v>
      </c>
      <c r="K503" s="102"/>
      <c r="L503" s="102"/>
      <c r="M503" s="102"/>
      <c r="N503" s="102" t="s">
        <v>23</v>
      </c>
      <c r="O503" s="102"/>
      <c r="P503" s="102"/>
      <c r="Q503" s="102" t="s">
        <v>23</v>
      </c>
      <c r="R503" s="102">
        <v>27.0</v>
      </c>
      <c r="S503" s="102">
        <v>28.0</v>
      </c>
    </row>
    <row r="504" ht="12.75" customHeight="1">
      <c r="A504" s="102">
        <v>2006.0</v>
      </c>
      <c r="B504" s="102">
        <v>2760.0</v>
      </c>
      <c r="C504" s="102" t="s">
        <v>7326</v>
      </c>
      <c r="D504" s="102" t="s">
        <v>40</v>
      </c>
      <c r="E504" s="102">
        <v>4.0</v>
      </c>
      <c r="F504" s="102">
        <v>6.0</v>
      </c>
      <c r="G504" s="102"/>
      <c r="H504" s="102">
        <v>4800.0</v>
      </c>
      <c r="I504" s="102">
        <v>77.0</v>
      </c>
      <c r="J504" s="102">
        <v>39.0</v>
      </c>
      <c r="K504" s="102"/>
      <c r="L504" s="102"/>
      <c r="M504" s="102"/>
      <c r="N504" s="102" t="s">
        <v>23</v>
      </c>
      <c r="O504" s="102"/>
      <c r="P504" s="102"/>
      <c r="Q504" s="102" t="s">
        <v>23</v>
      </c>
      <c r="R504" s="102">
        <v>33.0</v>
      </c>
      <c r="S504" s="102">
        <v>44.0</v>
      </c>
    </row>
    <row r="505" ht="12.75" customHeight="1">
      <c r="A505" s="102">
        <v>2006.0</v>
      </c>
      <c r="B505" s="102">
        <v>2761.0</v>
      </c>
      <c r="C505" s="102" t="s">
        <v>7327</v>
      </c>
      <c r="D505" s="102" t="s">
        <v>40</v>
      </c>
      <c r="E505" s="102">
        <v>4.0</v>
      </c>
      <c r="F505" s="102">
        <v>2.0</v>
      </c>
      <c r="G505" s="102"/>
      <c r="H505" s="102">
        <v>5250.0</v>
      </c>
      <c r="I505" s="102">
        <v>76.0</v>
      </c>
      <c r="J505" s="102">
        <v>42.0</v>
      </c>
      <c r="K505" s="102"/>
      <c r="L505" s="102"/>
      <c r="M505" s="102"/>
      <c r="N505" s="102" t="s">
        <v>23</v>
      </c>
      <c r="O505" s="102"/>
      <c r="P505" s="102"/>
      <c r="Q505" s="102" t="s">
        <v>23</v>
      </c>
      <c r="R505" s="102">
        <v>33.0</v>
      </c>
      <c r="S505" s="102">
        <v>74.0</v>
      </c>
    </row>
    <row r="506" ht="12.75" customHeight="1">
      <c r="A506" s="102">
        <v>2006.0</v>
      </c>
      <c r="B506" s="102">
        <v>2762.0</v>
      </c>
      <c r="C506" s="102" t="s">
        <v>7328</v>
      </c>
      <c r="D506" s="102" t="s">
        <v>40</v>
      </c>
      <c r="E506" s="102">
        <v>4.0</v>
      </c>
      <c r="F506" s="102">
        <v>9.0</v>
      </c>
      <c r="G506" s="102"/>
      <c r="H506" s="102">
        <v>4350.0</v>
      </c>
      <c r="I506" s="102">
        <v>72.0</v>
      </c>
      <c r="J506" s="102">
        <v>37.0</v>
      </c>
      <c r="K506" s="102"/>
      <c r="L506" s="102"/>
      <c r="M506" s="102"/>
      <c r="N506" s="102" t="s">
        <v>23</v>
      </c>
      <c r="O506" s="102"/>
      <c r="P506" s="102"/>
      <c r="Q506" s="102" t="s">
        <v>23</v>
      </c>
      <c r="R506" s="102">
        <v>33.0</v>
      </c>
      <c r="S506" s="102">
        <v>24.0</v>
      </c>
    </row>
    <row r="507" ht="12.75" customHeight="1">
      <c r="A507" s="102">
        <v>2006.0</v>
      </c>
      <c r="B507" s="102">
        <v>2763.0</v>
      </c>
      <c r="C507" s="102" t="s">
        <v>7329</v>
      </c>
      <c r="D507" s="102" t="s">
        <v>40</v>
      </c>
      <c r="E507" s="102">
        <v>4.0</v>
      </c>
      <c r="F507" s="102">
        <v>9.0</v>
      </c>
      <c r="G507" s="102"/>
      <c r="H507" s="102">
        <v>3800.0</v>
      </c>
      <c r="I507" s="102">
        <v>72.0</v>
      </c>
      <c r="J507" s="102">
        <v>36.0</v>
      </c>
      <c r="K507" s="102"/>
      <c r="L507" s="102"/>
      <c r="M507" s="102"/>
      <c r="N507" s="102" t="s">
        <v>23</v>
      </c>
      <c r="O507" s="102"/>
      <c r="P507" s="102"/>
      <c r="Q507" s="102" t="s">
        <v>23</v>
      </c>
      <c r="R507" s="102">
        <v>33.0</v>
      </c>
      <c r="S507" s="102">
        <v>34.0</v>
      </c>
    </row>
    <row r="508" ht="12.75" customHeight="1">
      <c r="A508" s="102">
        <v>2006.0</v>
      </c>
      <c r="B508" s="102">
        <v>2764.0</v>
      </c>
      <c r="C508" s="102" t="s">
        <v>7330</v>
      </c>
      <c r="D508" s="102" t="s">
        <v>40</v>
      </c>
      <c r="E508" s="102">
        <v>4.0</v>
      </c>
      <c r="F508" s="102">
        <v>14.0</v>
      </c>
      <c r="G508" s="102"/>
      <c r="H508" s="102">
        <v>4350.0</v>
      </c>
      <c r="I508" s="102">
        <v>74.0</v>
      </c>
      <c r="J508" s="102">
        <v>38.0</v>
      </c>
      <c r="K508" s="102"/>
      <c r="L508" s="102"/>
      <c r="M508" s="102"/>
      <c r="N508" s="102" t="s">
        <v>23</v>
      </c>
      <c r="O508" s="102"/>
      <c r="P508" s="102"/>
      <c r="Q508" s="102" t="s">
        <v>23</v>
      </c>
      <c r="R508" s="102">
        <v>27.0</v>
      </c>
      <c r="S508" s="102">
        <v>48.0</v>
      </c>
    </row>
    <row r="509" ht="12.75" customHeight="1">
      <c r="A509" s="102">
        <v>2006.0</v>
      </c>
      <c r="B509" s="102">
        <v>2766.0</v>
      </c>
      <c r="C509" s="102" t="s">
        <v>7331</v>
      </c>
      <c r="D509" s="102" t="s">
        <v>40</v>
      </c>
      <c r="E509" s="102">
        <v>4.0</v>
      </c>
      <c r="F509" s="102">
        <v>9.0</v>
      </c>
      <c r="G509" s="102"/>
      <c r="H509" s="102">
        <v>5200.0</v>
      </c>
      <c r="I509" s="102">
        <v>78.0</v>
      </c>
      <c r="J509" s="102">
        <v>39.0</v>
      </c>
      <c r="K509" s="102"/>
      <c r="L509" s="102"/>
      <c r="M509" s="102"/>
      <c r="N509" s="102" t="s">
        <v>23</v>
      </c>
      <c r="O509" s="102"/>
      <c r="P509" s="102"/>
      <c r="Q509" s="102" t="s">
        <v>23</v>
      </c>
      <c r="R509" s="102">
        <v>33.0</v>
      </c>
      <c r="S509" s="102">
        <v>34.0</v>
      </c>
    </row>
    <row r="510" ht="12.75" customHeight="1">
      <c r="A510" s="102">
        <v>2006.0</v>
      </c>
      <c r="B510" s="102">
        <v>2765.0</v>
      </c>
      <c r="C510" s="102" t="s">
        <v>7332</v>
      </c>
      <c r="D510" s="102" t="s">
        <v>40</v>
      </c>
      <c r="E510" s="102">
        <v>4.0</v>
      </c>
      <c r="F510" s="102">
        <v>9.0</v>
      </c>
      <c r="G510" s="102"/>
      <c r="H510" s="102">
        <v>4200.0</v>
      </c>
      <c r="I510" s="102">
        <v>72.0</v>
      </c>
      <c r="J510" s="102">
        <v>37.0</v>
      </c>
      <c r="K510" s="102"/>
      <c r="L510" s="102"/>
      <c r="M510" s="102" t="s">
        <v>816</v>
      </c>
      <c r="N510" s="102" t="s">
        <v>23</v>
      </c>
      <c r="O510" s="102"/>
      <c r="P510" s="102"/>
      <c r="Q510" s="102" t="s">
        <v>23</v>
      </c>
      <c r="R510" s="102">
        <v>33.0</v>
      </c>
      <c r="S510" s="102">
        <v>34.0</v>
      </c>
    </row>
    <row r="511" ht="12.75" customHeight="1">
      <c r="A511" s="102">
        <v>2006.0</v>
      </c>
      <c r="B511" s="102">
        <v>2767.0</v>
      </c>
      <c r="C511" s="102" t="s">
        <v>7333</v>
      </c>
      <c r="D511" s="102" t="s">
        <v>40</v>
      </c>
      <c r="E511" s="102">
        <v>4.0</v>
      </c>
      <c r="F511" s="102">
        <v>3.0</v>
      </c>
      <c r="G511" s="102"/>
      <c r="H511" s="102">
        <v>4800.0</v>
      </c>
      <c r="I511" s="102">
        <v>76.0</v>
      </c>
      <c r="J511" s="102">
        <v>39.0</v>
      </c>
      <c r="K511" s="102"/>
      <c r="L511" s="102"/>
      <c r="M511" s="102"/>
      <c r="N511" s="102" t="s">
        <v>23</v>
      </c>
      <c r="O511" s="102"/>
      <c r="P511" s="102"/>
      <c r="Q511" s="102" t="s">
        <v>23</v>
      </c>
      <c r="R511" s="102">
        <v>33.0</v>
      </c>
      <c r="S511" s="102">
        <v>72.0</v>
      </c>
    </row>
    <row r="512" ht="12.75" customHeight="1">
      <c r="A512" s="102">
        <v>2006.0</v>
      </c>
      <c r="B512" s="102">
        <v>2768.0</v>
      </c>
      <c r="C512" s="102" t="s">
        <v>7334</v>
      </c>
      <c r="D512" s="102" t="s">
        <v>21</v>
      </c>
      <c r="E512" s="102">
        <v>4.0</v>
      </c>
      <c r="F512" s="102">
        <v>0.0</v>
      </c>
      <c r="G512" s="102" t="s">
        <v>87</v>
      </c>
      <c r="H512" s="102">
        <v>4700.0</v>
      </c>
      <c r="I512" s="102">
        <v>75.0</v>
      </c>
      <c r="J512" s="102">
        <v>41.0</v>
      </c>
      <c r="K512" s="102"/>
      <c r="L512" s="102"/>
      <c r="M512" s="102"/>
      <c r="N512" s="102" t="s">
        <v>23</v>
      </c>
      <c r="O512" s="102"/>
      <c r="P512" s="102"/>
      <c r="Q512" s="102" t="s">
        <v>23</v>
      </c>
      <c r="R512" s="102">
        <v>33.0</v>
      </c>
      <c r="S512" s="102">
        <v>74.0</v>
      </c>
    </row>
    <row r="513" ht="12.75" customHeight="1">
      <c r="A513" s="102">
        <v>2006.0</v>
      </c>
      <c r="B513" s="102">
        <v>2769.0</v>
      </c>
      <c r="C513" s="102" t="s">
        <v>7335</v>
      </c>
      <c r="D513" s="102" t="s">
        <v>40</v>
      </c>
      <c r="E513" s="102">
        <v>4.0</v>
      </c>
      <c r="F513" s="102">
        <v>13.0</v>
      </c>
      <c r="G513" s="102"/>
      <c r="H513" s="102">
        <v>5000.0</v>
      </c>
      <c r="I513" s="102">
        <v>75.0</v>
      </c>
      <c r="J513" s="102">
        <v>41.0</v>
      </c>
      <c r="K513" s="102"/>
      <c r="L513" s="102"/>
      <c r="M513" s="102"/>
      <c r="N513" s="102" t="s">
        <v>23</v>
      </c>
      <c r="O513" s="102"/>
      <c r="P513" s="102"/>
      <c r="Q513" s="102" t="s">
        <v>23</v>
      </c>
      <c r="R513" s="102">
        <v>33.0</v>
      </c>
      <c r="S513" s="102">
        <v>18.0</v>
      </c>
    </row>
    <row r="514" ht="12.75" customHeight="1">
      <c r="A514" s="102">
        <v>2006.0</v>
      </c>
      <c r="B514" s="102">
        <v>2770.0</v>
      </c>
      <c r="C514" s="102" t="s">
        <v>7336</v>
      </c>
      <c r="D514" s="102" t="s">
        <v>40</v>
      </c>
      <c r="E514" s="102">
        <v>4.0</v>
      </c>
      <c r="F514" s="102">
        <v>9.0</v>
      </c>
      <c r="G514" s="102"/>
      <c r="H514" s="102">
        <v>3300.0</v>
      </c>
      <c r="I514" s="102">
        <v>71.0</v>
      </c>
      <c r="J514" s="102">
        <v>33.0</v>
      </c>
      <c r="K514" s="102"/>
      <c r="L514" s="102"/>
      <c r="M514" s="102"/>
      <c r="N514" s="102" t="s">
        <v>23</v>
      </c>
      <c r="O514" s="102"/>
      <c r="P514" s="102"/>
      <c r="Q514" s="102" t="s">
        <v>23</v>
      </c>
      <c r="R514" s="102">
        <v>33.0</v>
      </c>
      <c r="S514" s="102">
        <v>20.0</v>
      </c>
    </row>
    <row r="515" ht="12.75" customHeight="1">
      <c r="A515" s="102">
        <v>2006.0</v>
      </c>
      <c r="B515" s="102">
        <v>2771.0</v>
      </c>
      <c r="C515" s="102" t="s">
        <v>7337</v>
      </c>
      <c r="D515" s="102" t="s">
        <v>21</v>
      </c>
      <c r="E515" s="102">
        <v>4.0</v>
      </c>
      <c r="F515" s="102">
        <v>0.0</v>
      </c>
      <c r="G515" s="102" t="s">
        <v>6454</v>
      </c>
      <c r="H515" s="102">
        <v>4450.0</v>
      </c>
      <c r="I515" s="102">
        <v>72.0</v>
      </c>
      <c r="J515" s="102">
        <v>40.0</v>
      </c>
      <c r="K515" s="102"/>
      <c r="L515" s="102"/>
      <c r="M515" s="102"/>
      <c r="N515" s="102" t="s">
        <v>23</v>
      </c>
      <c r="O515" s="102"/>
      <c r="P515" s="102"/>
      <c r="Q515" s="102" t="s">
        <v>23</v>
      </c>
      <c r="R515" s="102">
        <v>33.0</v>
      </c>
      <c r="S515" s="102">
        <v>63.0</v>
      </c>
    </row>
    <row r="516" ht="12.75" customHeight="1">
      <c r="A516" s="102">
        <v>2006.0</v>
      </c>
      <c r="B516" s="102">
        <v>2772.0</v>
      </c>
      <c r="C516" s="102" t="s">
        <v>7338</v>
      </c>
      <c r="D516" s="102" t="s">
        <v>40</v>
      </c>
      <c r="E516" s="102">
        <v>4.0</v>
      </c>
      <c r="F516" s="102">
        <v>9.0</v>
      </c>
      <c r="G516" s="102"/>
      <c r="H516" s="102">
        <v>4700.0</v>
      </c>
      <c r="I516" s="102">
        <v>75.0</v>
      </c>
      <c r="J516" s="102">
        <v>40.0</v>
      </c>
      <c r="K516" s="102"/>
      <c r="L516" s="102"/>
      <c r="M516" s="102"/>
      <c r="N516" s="102" t="s">
        <v>40</v>
      </c>
      <c r="O516" s="102"/>
      <c r="P516" s="102"/>
      <c r="Q516" s="102" t="s">
        <v>23</v>
      </c>
      <c r="R516" s="102">
        <v>33.0</v>
      </c>
      <c r="S516" s="102">
        <v>44.0</v>
      </c>
    </row>
    <row r="517" ht="12.75" customHeight="1">
      <c r="A517" s="102">
        <v>2006.0</v>
      </c>
      <c r="B517" s="102">
        <v>2773.0</v>
      </c>
      <c r="C517" s="102" t="s">
        <v>7339</v>
      </c>
      <c r="D517" s="102" t="s">
        <v>40</v>
      </c>
      <c r="E517" s="102">
        <v>4.0</v>
      </c>
      <c r="F517" s="102">
        <v>9.0</v>
      </c>
      <c r="G517" s="102"/>
      <c r="H517" s="102">
        <v>4450.0</v>
      </c>
      <c r="I517" s="102">
        <v>76.0</v>
      </c>
      <c r="J517" s="102">
        <v>37.0</v>
      </c>
      <c r="K517" s="102"/>
      <c r="L517" s="102"/>
      <c r="M517" s="102"/>
      <c r="N517" s="102" t="s">
        <v>23</v>
      </c>
      <c r="O517" s="102"/>
      <c r="P517" s="102"/>
      <c r="Q517" s="102" t="s">
        <v>23</v>
      </c>
      <c r="R517" s="102">
        <v>33.0</v>
      </c>
      <c r="S517" s="102">
        <v>44.0</v>
      </c>
    </row>
    <row r="518" ht="12.75" customHeight="1">
      <c r="A518" s="102">
        <v>2006.0</v>
      </c>
      <c r="B518" s="102">
        <v>2774.0</v>
      </c>
      <c r="C518" s="102" t="s">
        <v>7340</v>
      </c>
      <c r="D518" s="102" t="s">
        <v>40</v>
      </c>
      <c r="E518" s="102">
        <v>4.0</v>
      </c>
      <c r="F518" s="102">
        <v>12.0</v>
      </c>
      <c r="G518" s="102"/>
      <c r="H518" s="102">
        <v>4400.0</v>
      </c>
      <c r="I518" s="102">
        <v>76.0</v>
      </c>
      <c r="J518" s="102">
        <v>37.0</v>
      </c>
      <c r="K518" s="102"/>
      <c r="L518" s="102"/>
      <c r="M518" s="102"/>
      <c r="N518" s="102" t="s">
        <v>23</v>
      </c>
      <c r="O518" s="102"/>
      <c r="P518" s="102"/>
      <c r="Q518" s="102" t="s">
        <v>23</v>
      </c>
      <c r="R518" s="102">
        <v>36.0</v>
      </c>
      <c r="S518" s="102">
        <v>17.0</v>
      </c>
    </row>
    <row r="519" ht="12.75" customHeight="1">
      <c r="A519" s="102">
        <v>2006.0</v>
      </c>
      <c r="B519" s="102">
        <v>2776.0</v>
      </c>
      <c r="C519" s="102" t="s">
        <v>7341</v>
      </c>
      <c r="D519" s="102" t="s">
        <v>40</v>
      </c>
      <c r="E519" s="102">
        <v>4.0</v>
      </c>
      <c r="F519" s="102">
        <v>10.0</v>
      </c>
      <c r="G519" s="102"/>
      <c r="H519" s="102">
        <v>4500.0</v>
      </c>
      <c r="I519" s="102">
        <v>79.0</v>
      </c>
      <c r="J519" s="102">
        <v>39.0</v>
      </c>
      <c r="K519" s="102"/>
      <c r="L519" s="102"/>
      <c r="M519" s="102"/>
      <c r="N519" s="102" t="s">
        <v>35</v>
      </c>
      <c r="O519" s="102"/>
      <c r="P519" s="102"/>
      <c r="Q519" s="102" t="s">
        <v>23</v>
      </c>
      <c r="R519" s="102">
        <v>33.0</v>
      </c>
      <c r="S519" s="102">
        <v>44.0</v>
      </c>
    </row>
    <row r="520" ht="12.75" customHeight="1">
      <c r="A520" s="102">
        <v>2006.0</v>
      </c>
      <c r="B520" s="102">
        <v>2775.0</v>
      </c>
      <c r="C520" s="102" t="s">
        <v>7342</v>
      </c>
      <c r="D520" s="102" t="s">
        <v>40</v>
      </c>
      <c r="E520" s="102">
        <v>4.0</v>
      </c>
      <c r="F520" s="102">
        <v>9.0</v>
      </c>
      <c r="G520" s="102"/>
      <c r="H520" s="102">
        <v>4400.0</v>
      </c>
      <c r="I520" s="102">
        <v>77.0</v>
      </c>
      <c r="J520" s="102">
        <v>37.0</v>
      </c>
      <c r="K520" s="102"/>
      <c r="L520" s="102"/>
      <c r="M520" s="102"/>
      <c r="N520" s="102" t="s">
        <v>23</v>
      </c>
      <c r="O520" s="102"/>
      <c r="P520" s="102"/>
      <c r="Q520" s="102" t="s">
        <v>23</v>
      </c>
      <c r="R520" s="102">
        <v>33.0</v>
      </c>
      <c r="S520" s="102">
        <v>24.0</v>
      </c>
    </row>
    <row r="521" ht="12.75" customHeight="1">
      <c r="A521" s="102">
        <v>2006.0</v>
      </c>
      <c r="B521" s="102">
        <v>2777.0</v>
      </c>
      <c r="C521" s="102" t="s">
        <v>7343</v>
      </c>
      <c r="D521" s="102" t="s">
        <v>40</v>
      </c>
      <c r="E521" s="102">
        <v>4.0</v>
      </c>
      <c r="F521" s="102">
        <v>3.0</v>
      </c>
      <c r="G521" s="102"/>
      <c r="H521" s="102">
        <v>4600.0</v>
      </c>
      <c r="I521" s="102">
        <v>77.0</v>
      </c>
      <c r="J521" s="102">
        <v>40.0</v>
      </c>
      <c r="K521" s="102"/>
      <c r="L521" s="102"/>
      <c r="M521" s="102"/>
      <c r="N521" s="102" t="s">
        <v>23</v>
      </c>
      <c r="O521" s="102"/>
      <c r="P521" s="102"/>
      <c r="Q521" s="102" t="s">
        <v>23</v>
      </c>
      <c r="R521" s="102">
        <v>33.0</v>
      </c>
      <c r="S521" s="102">
        <v>72.0</v>
      </c>
    </row>
    <row r="522" ht="12.75" customHeight="1">
      <c r="A522" s="102">
        <v>2006.0</v>
      </c>
      <c r="B522" s="102">
        <v>2778.0</v>
      </c>
      <c r="C522" s="102">
        <v>0.31905092592592593</v>
      </c>
      <c r="D522" s="102" t="s">
        <v>40</v>
      </c>
      <c r="E522" s="102">
        <v>4.0</v>
      </c>
      <c r="F522" s="102">
        <v>10.0</v>
      </c>
      <c r="G522" s="102"/>
      <c r="H522" s="102">
        <v>4800.0</v>
      </c>
      <c r="I522" s="102">
        <v>77.0</v>
      </c>
      <c r="J522" s="102">
        <v>38.0</v>
      </c>
      <c r="K522" s="102"/>
      <c r="L522" s="102"/>
      <c r="M522" s="102"/>
      <c r="N522" s="102" t="s">
        <v>35</v>
      </c>
      <c r="O522" s="102"/>
      <c r="P522" s="102"/>
      <c r="Q522" s="102" t="s">
        <v>23</v>
      </c>
      <c r="R522" s="102">
        <v>33.0</v>
      </c>
      <c r="S522" s="102">
        <v>24.0</v>
      </c>
    </row>
    <row r="523" ht="12.75" customHeight="1">
      <c r="A523" s="102">
        <v>2006.0</v>
      </c>
      <c r="B523" s="102">
        <v>2781.0</v>
      </c>
      <c r="C523" s="102" t="s">
        <v>7081</v>
      </c>
      <c r="D523" s="102" t="s">
        <v>40</v>
      </c>
      <c r="E523" s="102">
        <v>4.0</v>
      </c>
      <c r="F523" s="102">
        <v>13.0</v>
      </c>
      <c r="G523" s="102"/>
      <c r="H523" s="102">
        <v>4700.0</v>
      </c>
      <c r="I523" s="102">
        <v>76.0</v>
      </c>
      <c r="J523" s="102">
        <v>38.0</v>
      </c>
      <c r="K523" s="102"/>
      <c r="L523" s="102"/>
      <c r="M523" s="102"/>
      <c r="N523" s="102" t="s">
        <v>23</v>
      </c>
      <c r="O523" s="102"/>
      <c r="P523" s="102"/>
      <c r="Q523" s="102" t="s">
        <v>23</v>
      </c>
      <c r="R523" s="102">
        <v>33.0</v>
      </c>
      <c r="S523" s="102">
        <v>18.0</v>
      </c>
    </row>
    <row r="524" ht="12.75" customHeight="1">
      <c r="A524" s="102">
        <v>2006.0</v>
      </c>
      <c r="B524" s="102">
        <v>2779.0</v>
      </c>
      <c r="C524" s="102" t="s">
        <v>7344</v>
      </c>
      <c r="D524" s="102" t="s">
        <v>21</v>
      </c>
      <c r="E524" s="102">
        <v>4.0</v>
      </c>
      <c r="F524" s="102">
        <v>0.0</v>
      </c>
      <c r="G524" s="102" t="s">
        <v>7345</v>
      </c>
      <c r="H524" s="102">
        <v>2900.0</v>
      </c>
      <c r="I524" s="102">
        <v>67.0</v>
      </c>
      <c r="J524" s="102">
        <v>32.0</v>
      </c>
      <c r="K524" s="102"/>
      <c r="L524" s="102"/>
      <c r="M524" s="102"/>
      <c r="N524" s="102" t="s">
        <v>23</v>
      </c>
      <c r="O524" s="102"/>
      <c r="P524" s="102"/>
      <c r="Q524" s="102" t="s">
        <v>23</v>
      </c>
      <c r="R524" s="102">
        <v>24.0</v>
      </c>
      <c r="S524" s="102">
        <v>222.0</v>
      </c>
    </row>
    <row r="525" ht="12.75" customHeight="1">
      <c r="A525" s="102">
        <v>2006.0</v>
      </c>
      <c r="B525" s="102">
        <v>2784.0</v>
      </c>
      <c r="C525" s="102" t="s">
        <v>7124</v>
      </c>
      <c r="D525" s="102" t="s">
        <v>40</v>
      </c>
      <c r="E525" s="102">
        <v>4.0</v>
      </c>
      <c r="F525" s="102">
        <v>9.0</v>
      </c>
      <c r="G525" s="102"/>
      <c r="H525" s="102">
        <v>2400.0</v>
      </c>
      <c r="I525" s="102">
        <v>67.0</v>
      </c>
      <c r="J525" s="102">
        <v>29.0</v>
      </c>
      <c r="K525" s="102"/>
      <c r="L525" s="102"/>
      <c r="M525" s="102"/>
      <c r="N525" s="102" t="s">
        <v>23</v>
      </c>
      <c r="O525" s="102"/>
      <c r="P525" s="102"/>
      <c r="Q525" s="102" t="s">
        <v>23</v>
      </c>
      <c r="R525" s="102">
        <v>33.0</v>
      </c>
      <c r="S525" s="102">
        <v>66.0</v>
      </c>
    </row>
    <row r="526" ht="12.75" customHeight="1">
      <c r="A526" s="102">
        <v>2006.0</v>
      </c>
      <c r="B526" s="102">
        <v>2785.0</v>
      </c>
      <c r="C526" s="102" t="s">
        <v>7137</v>
      </c>
      <c r="D526" s="102" t="s">
        <v>40</v>
      </c>
      <c r="E526" s="102">
        <v>4.0</v>
      </c>
      <c r="F526" s="102">
        <v>6.0</v>
      </c>
      <c r="G526" s="102"/>
      <c r="H526" s="102">
        <v>4450.0</v>
      </c>
      <c r="I526" s="102">
        <v>72.0</v>
      </c>
      <c r="J526" s="102">
        <v>38.0</v>
      </c>
      <c r="K526" s="102"/>
      <c r="L526" s="102"/>
      <c r="M526" s="102"/>
      <c r="N526" s="102" t="s">
        <v>23</v>
      </c>
      <c r="O526" s="102"/>
      <c r="P526" s="102"/>
      <c r="Q526" s="102" t="s">
        <v>23</v>
      </c>
      <c r="R526" s="102">
        <v>33.0</v>
      </c>
      <c r="S526" s="102">
        <v>18.0</v>
      </c>
    </row>
    <row r="527" ht="12.75" customHeight="1">
      <c r="A527" s="102">
        <v>2006.0</v>
      </c>
      <c r="B527" s="102">
        <v>2786.0</v>
      </c>
      <c r="C527" s="102" t="s">
        <v>7346</v>
      </c>
      <c r="D527" s="102" t="s">
        <v>40</v>
      </c>
      <c r="E527" s="102">
        <v>4.0</v>
      </c>
      <c r="F527" s="102">
        <v>10.0</v>
      </c>
      <c r="G527" s="102"/>
      <c r="H527" s="102">
        <v>4000.0</v>
      </c>
      <c r="I527" s="102">
        <v>72.0</v>
      </c>
      <c r="J527" s="102">
        <v>36.0</v>
      </c>
      <c r="K527" s="102"/>
      <c r="L527" s="102"/>
      <c r="M527" s="102"/>
      <c r="N527" s="102" t="s">
        <v>23</v>
      </c>
      <c r="O527" s="102"/>
      <c r="P527" s="102"/>
      <c r="Q527" s="102" t="s">
        <v>23</v>
      </c>
      <c r="R527" s="102">
        <v>33.0</v>
      </c>
      <c r="S527" s="102">
        <v>24.0</v>
      </c>
    </row>
    <row r="528" ht="12.75" customHeight="1">
      <c r="A528" s="102">
        <v>2006.0</v>
      </c>
      <c r="B528" s="102">
        <v>2787.0</v>
      </c>
      <c r="C528" s="102" t="s">
        <v>7347</v>
      </c>
      <c r="D528" s="102" t="s">
        <v>40</v>
      </c>
      <c r="E528" s="102">
        <v>4.0</v>
      </c>
      <c r="F528" s="102">
        <v>10.0</v>
      </c>
      <c r="G528" s="102"/>
      <c r="H528" s="102">
        <v>4850.0</v>
      </c>
      <c r="I528" s="102">
        <v>77.0</v>
      </c>
      <c r="J528" s="102">
        <v>38.0</v>
      </c>
      <c r="K528" s="102"/>
      <c r="L528" s="102"/>
      <c r="M528" s="102"/>
      <c r="N528" s="102" t="s">
        <v>23</v>
      </c>
      <c r="O528" s="102"/>
      <c r="P528" s="102"/>
      <c r="Q528" s="102" t="s">
        <v>23</v>
      </c>
      <c r="R528" s="102">
        <v>33.0</v>
      </c>
      <c r="S528" s="102">
        <v>24.0</v>
      </c>
    </row>
    <row r="529" ht="12.75" customHeight="1">
      <c r="A529" s="102">
        <v>2006.0</v>
      </c>
      <c r="B529" s="102">
        <v>2788.0</v>
      </c>
      <c r="C529" s="102" t="s">
        <v>7348</v>
      </c>
      <c r="D529" s="102" t="s">
        <v>40</v>
      </c>
      <c r="E529" s="102">
        <v>4.0</v>
      </c>
      <c r="F529" s="102">
        <v>12.0</v>
      </c>
      <c r="G529" s="102"/>
      <c r="H529" s="102">
        <v>5300.0</v>
      </c>
      <c r="I529" s="102">
        <v>85.0</v>
      </c>
      <c r="J529" s="102">
        <v>39.0</v>
      </c>
      <c r="K529" s="102"/>
      <c r="L529" s="102"/>
      <c r="M529" s="102"/>
      <c r="N529" s="102" t="s">
        <v>23</v>
      </c>
      <c r="O529" s="102"/>
      <c r="P529" s="102"/>
      <c r="Q529" s="102" t="s">
        <v>23</v>
      </c>
      <c r="R529" s="102">
        <v>33.0</v>
      </c>
      <c r="S529" s="102">
        <v>18.0</v>
      </c>
    </row>
    <row r="530" ht="12.75" customHeight="1">
      <c r="A530" s="102">
        <v>2006.0</v>
      </c>
      <c r="B530" s="102">
        <v>2789.0</v>
      </c>
      <c r="C530" s="102" t="s">
        <v>7349</v>
      </c>
      <c r="D530" s="102" t="s">
        <v>40</v>
      </c>
      <c r="E530" s="102">
        <v>4.0</v>
      </c>
      <c r="F530" s="102">
        <v>9.0</v>
      </c>
      <c r="G530" s="102"/>
      <c r="H530" s="102">
        <v>2700.0</v>
      </c>
      <c r="I530" s="102">
        <v>67.0</v>
      </c>
      <c r="J530" s="102">
        <v>31.0</v>
      </c>
      <c r="K530" s="102"/>
      <c r="L530" s="102"/>
      <c r="M530" s="102"/>
      <c r="N530" s="102" t="s">
        <v>23</v>
      </c>
      <c r="O530" s="102"/>
      <c r="P530" s="102"/>
      <c r="Q530" s="102" t="s">
        <v>23</v>
      </c>
      <c r="R530" s="102">
        <v>33.0</v>
      </c>
      <c r="S530" s="102">
        <v>72.0</v>
      </c>
    </row>
    <row r="531" ht="12.75" customHeight="1">
      <c r="A531" s="102">
        <v>2006.0</v>
      </c>
      <c r="B531" s="102">
        <v>2790.0</v>
      </c>
      <c r="C531" s="102" t="s">
        <v>7350</v>
      </c>
      <c r="D531" s="102" t="s">
        <v>40</v>
      </c>
      <c r="E531" s="102">
        <v>4.0</v>
      </c>
      <c r="F531" s="102">
        <v>9.0</v>
      </c>
      <c r="G531" s="102"/>
      <c r="H531" s="102">
        <v>3800.0</v>
      </c>
      <c r="I531" s="102">
        <v>72.0</v>
      </c>
      <c r="J531" s="102">
        <v>36.0</v>
      </c>
      <c r="K531" s="102"/>
      <c r="L531" s="102"/>
      <c r="M531" s="102"/>
      <c r="N531" s="102" t="s">
        <v>23</v>
      </c>
      <c r="O531" s="102"/>
      <c r="P531" s="102"/>
      <c r="Q531" s="102" t="s">
        <v>23</v>
      </c>
      <c r="R531" s="102">
        <v>33.0</v>
      </c>
      <c r="S531" s="102">
        <v>72.0</v>
      </c>
    </row>
    <row r="532" ht="12.75" customHeight="1">
      <c r="A532" s="102">
        <v>2006.0</v>
      </c>
      <c r="B532" s="102">
        <v>2791.0</v>
      </c>
      <c r="C532" s="102" t="s">
        <v>7351</v>
      </c>
      <c r="D532" s="102" t="s">
        <v>40</v>
      </c>
      <c r="E532" s="102">
        <v>4.0</v>
      </c>
      <c r="F532" s="102">
        <v>3.0</v>
      </c>
      <c r="G532" s="102"/>
      <c r="H532" s="102">
        <v>5200.0</v>
      </c>
      <c r="I532" s="102">
        <v>80.0</v>
      </c>
      <c r="J532" s="102">
        <v>40.0</v>
      </c>
      <c r="K532" s="102"/>
      <c r="L532" s="102"/>
      <c r="M532" s="102"/>
      <c r="N532" s="102" t="s">
        <v>23</v>
      </c>
      <c r="O532" s="102"/>
      <c r="P532" s="102"/>
      <c r="Q532" s="102" t="s">
        <v>23</v>
      </c>
      <c r="R532" s="102">
        <v>15.0</v>
      </c>
      <c r="S532" s="102">
        <v>54.0</v>
      </c>
    </row>
    <row r="533" ht="12.75" customHeight="1">
      <c r="A533" s="102">
        <v>2006.0</v>
      </c>
      <c r="B533" s="102">
        <v>2792.0</v>
      </c>
      <c r="C533" s="102" t="s">
        <v>7352</v>
      </c>
      <c r="D533" s="102" t="s">
        <v>21</v>
      </c>
      <c r="E533" s="102">
        <v>4.0</v>
      </c>
      <c r="F533" s="102">
        <v>0.0</v>
      </c>
      <c r="G533" s="102" t="s">
        <v>85</v>
      </c>
      <c r="H533" s="102">
        <v>5000.0</v>
      </c>
      <c r="I533" s="102">
        <v>80.0</v>
      </c>
      <c r="J533" s="102">
        <v>39.0</v>
      </c>
      <c r="K533" s="102"/>
      <c r="L533" s="102"/>
      <c r="M533" s="102"/>
      <c r="N533" s="102" t="s">
        <v>23</v>
      </c>
      <c r="O533" s="102"/>
      <c r="P533" s="102"/>
      <c r="Q533" s="102" t="s">
        <v>23</v>
      </c>
      <c r="R533" s="102">
        <v>33.0</v>
      </c>
      <c r="S533" s="102">
        <v>41.0</v>
      </c>
    </row>
    <row r="534" ht="12.75" customHeight="1">
      <c r="A534" s="102">
        <v>2006.0</v>
      </c>
      <c r="B534" s="102">
        <v>2794.0</v>
      </c>
      <c r="C534" s="102" t="s">
        <v>7353</v>
      </c>
      <c r="D534" s="102" t="s">
        <v>40</v>
      </c>
      <c r="E534" s="102">
        <v>4.0</v>
      </c>
      <c r="F534" s="102">
        <v>13.0</v>
      </c>
      <c r="G534" s="102"/>
      <c r="H534" s="102">
        <v>4500.0</v>
      </c>
      <c r="I534" s="102">
        <v>75.0</v>
      </c>
      <c r="J534" s="102">
        <v>38.0</v>
      </c>
      <c r="K534" s="102"/>
      <c r="L534" s="102"/>
      <c r="M534" s="102"/>
      <c r="N534" s="102" t="s">
        <v>23</v>
      </c>
      <c r="O534" s="102"/>
      <c r="P534" s="102"/>
      <c r="Q534" s="102" t="s">
        <v>23</v>
      </c>
      <c r="R534" s="102">
        <v>33.0</v>
      </c>
      <c r="S534" s="102">
        <v>18.0</v>
      </c>
    </row>
    <row r="535" ht="12.75" customHeight="1">
      <c r="A535" s="102">
        <v>2006.0</v>
      </c>
      <c r="B535" s="102">
        <v>2796.0</v>
      </c>
      <c r="C535" s="102" t="s">
        <v>7189</v>
      </c>
      <c r="D535" s="102" t="s">
        <v>40</v>
      </c>
      <c r="E535" s="102">
        <v>4.0</v>
      </c>
      <c r="F535" s="102">
        <v>6.0</v>
      </c>
      <c r="G535" s="102"/>
      <c r="H535" s="102">
        <v>5000.0</v>
      </c>
      <c r="I535" s="102">
        <v>80.0</v>
      </c>
      <c r="J535" s="102">
        <v>39.0</v>
      </c>
      <c r="K535" s="102"/>
      <c r="L535" s="102"/>
      <c r="M535" s="102"/>
      <c r="N535" s="102" t="s">
        <v>23</v>
      </c>
      <c r="O535" s="102"/>
      <c r="P535" s="102"/>
      <c r="Q535" s="102" t="s">
        <v>23</v>
      </c>
      <c r="R535" s="102">
        <v>33.0</v>
      </c>
      <c r="S535" s="102">
        <v>44.0</v>
      </c>
    </row>
    <row r="536" ht="12.75" customHeight="1">
      <c r="A536" s="102">
        <v>2006.0</v>
      </c>
      <c r="B536" s="102">
        <v>8784.0</v>
      </c>
      <c r="C536" s="102" t="s">
        <v>7354</v>
      </c>
      <c r="D536" s="102" t="s">
        <v>40</v>
      </c>
      <c r="E536" s="102">
        <v>4.0</v>
      </c>
      <c r="F536" s="102">
        <v>12.0</v>
      </c>
      <c r="G536" s="102"/>
      <c r="H536" s="102">
        <v>7400.0</v>
      </c>
      <c r="I536" s="102">
        <v>89.0</v>
      </c>
      <c r="J536" s="102">
        <v>45.0</v>
      </c>
      <c r="K536" s="102"/>
      <c r="L536" s="102"/>
      <c r="M536" s="102"/>
      <c r="N536" s="102" t="s">
        <v>23</v>
      </c>
      <c r="O536" s="102"/>
      <c r="P536" s="102"/>
      <c r="Q536" s="102" t="s">
        <v>23</v>
      </c>
      <c r="R536" s="102">
        <v>33.0</v>
      </c>
      <c r="S536" s="102">
        <v>40.0</v>
      </c>
    </row>
    <row r="537" ht="12.75" customHeight="1">
      <c r="A537" s="102">
        <v>2006.0</v>
      </c>
      <c r="B537" s="102">
        <v>6380.0</v>
      </c>
      <c r="C537" s="102" t="s">
        <v>7355</v>
      </c>
      <c r="D537" s="102" t="s">
        <v>40</v>
      </c>
      <c r="E537" s="102">
        <v>5.0</v>
      </c>
      <c r="F537" s="102">
        <v>17.0</v>
      </c>
      <c r="G537" s="102"/>
      <c r="H537" s="102">
        <v>4300.0</v>
      </c>
      <c r="I537" s="102">
        <v>74.0</v>
      </c>
      <c r="J537" s="102">
        <v>37.0</v>
      </c>
      <c r="K537" s="102"/>
      <c r="L537" s="102"/>
      <c r="M537" s="102"/>
      <c r="N537" s="102" t="s">
        <v>23</v>
      </c>
      <c r="O537" s="102"/>
      <c r="P537" s="102"/>
      <c r="Q537" s="102" t="s">
        <v>23</v>
      </c>
      <c r="R537" s="102">
        <v>33.0</v>
      </c>
      <c r="S537" s="102">
        <v>34.0</v>
      </c>
    </row>
    <row r="538" ht="12.75" customHeight="1">
      <c r="A538" s="102">
        <v>2006.0</v>
      </c>
      <c r="B538" s="102">
        <v>6378.0</v>
      </c>
      <c r="C538" s="102" t="s">
        <v>7356</v>
      </c>
      <c r="D538" s="102" t="s">
        <v>40</v>
      </c>
      <c r="E538" s="102">
        <v>5.0</v>
      </c>
      <c r="F538" s="102">
        <v>15.0</v>
      </c>
      <c r="G538" s="102"/>
      <c r="H538" s="102">
        <v>5300.0</v>
      </c>
      <c r="I538" s="102">
        <v>77.0</v>
      </c>
      <c r="J538" s="102">
        <v>43.0</v>
      </c>
      <c r="K538" s="102"/>
      <c r="L538" s="102"/>
      <c r="M538" s="102"/>
      <c r="N538" s="102" t="s">
        <v>23</v>
      </c>
      <c r="O538" s="102"/>
      <c r="P538" s="102"/>
      <c r="Q538" s="102" t="s">
        <v>23</v>
      </c>
      <c r="R538" s="102">
        <v>33.0</v>
      </c>
      <c r="S538" s="102">
        <v>41.0</v>
      </c>
    </row>
    <row r="539" ht="12.75" customHeight="1">
      <c r="A539" s="102">
        <v>2006.0</v>
      </c>
      <c r="B539" s="102">
        <v>6315.0</v>
      </c>
      <c r="C539" s="102" t="s">
        <v>7357</v>
      </c>
      <c r="D539" s="102" t="s">
        <v>21</v>
      </c>
      <c r="E539" s="102">
        <v>5.0</v>
      </c>
      <c r="F539" s="102">
        <v>0.0</v>
      </c>
      <c r="G539" s="102" t="s">
        <v>96</v>
      </c>
      <c r="H539" s="102">
        <v>4010.0</v>
      </c>
      <c r="I539" s="102">
        <v>72.0</v>
      </c>
      <c r="J539" s="102">
        <v>37.0</v>
      </c>
      <c r="K539" s="102"/>
      <c r="L539" s="102"/>
      <c r="M539" s="102"/>
      <c r="N539" s="102" t="s">
        <v>23</v>
      </c>
      <c r="O539" s="102"/>
      <c r="P539" s="102"/>
      <c r="Q539" s="102" t="s">
        <v>23</v>
      </c>
      <c r="R539" s="102">
        <v>33.0</v>
      </c>
      <c r="S539" s="102">
        <v>34.0</v>
      </c>
    </row>
    <row r="540" ht="12.75" customHeight="1">
      <c r="A540" s="102">
        <v>2006.0</v>
      </c>
      <c r="B540" s="102">
        <v>6332.0</v>
      </c>
      <c r="C540" s="102" t="s">
        <v>7358</v>
      </c>
      <c r="D540" s="102" t="s">
        <v>21</v>
      </c>
      <c r="E540" s="102">
        <v>5.0</v>
      </c>
      <c r="F540" s="102">
        <v>0.0</v>
      </c>
      <c r="G540" s="102" t="s">
        <v>95</v>
      </c>
      <c r="H540" s="102">
        <v>4100.0</v>
      </c>
      <c r="I540" s="102">
        <v>70.0</v>
      </c>
      <c r="J540" s="102">
        <v>38.0</v>
      </c>
      <c r="K540" s="102"/>
      <c r="L540" s="102"/>
      <c r="M540" s="102"/>
      <c r="N540" s="102" t="s">
        <v>23</v>
      </c>
      <c r="O540" s="102"/>
      <c r="P540" s="102"/>
      <c r="Q540" s="102" t="s">
        <v>23</v>
      </c>
      <c r="R540" s="102">
        <v>33.0</v>
      </c>
      <c r="S540" s="102">
        <v>34.0</v>
      </c>
    </row>
    <row r="541" ht="12.75" customHeight="1">
      <c r="A541" s="102">
        <v>2006.0</v>
      </c>
      <c r="B541" s="102">
        <v>6314.0</v>
      </c>
      <c r="C541" s="102" t="s">
        <v>7359</v>
      </c>
      <c r="D541" s="102" t="s">
        <v>40</v>
      </c>
      <c r="E541" s="102">
        <v>5.0</v>
      </c>
      <c r="F541" s="102">
        <v>15.0</v>
      </c>
      <c r="G541" s="102"/>
      <c r="H541" s="102">
        <v>4700.0</v>
      </c>
      <c r="I541" s="102">
        <v>76.0</v>
      </c>
      <c r="J541" s="102">
        <v>40.0</v>
      </c>
      <c r="K541" s="102"/>
      <c r="L541" s="102"/>
      <c r="M541" s="102"/>
      <c r="N541" s="102" t="s">
        <v>23</v>
      </c>
      <c r="O541" s="102"/>
      <c r="P541" s="102"/>
      <c r="Q541" s="102" t="s">
        <v>23</v>
      </c>
      <c r="R541" s="102">
        <v>33.0</v>
      </c>
      <c r="S541" s="102">
        <v>41.0</v>
      </c>
    </row>
    <row r="542" ht="12.75" customHeight="1">
      <c r="A542" s="102">
        <v>2006.0</v>
      </c>
      <c r="B542" s="102">
        <v>6359.0</v>
      </c>
      <c r="C542" s="102" t="s">
        <v>7360</v>
      </c>
      <c r="D542" s="102" t="s">
        <v>21</v>
      </c>
      <c r="E542" s="102">
        <v>5.0</v>
      </c>
      <c r="F542" s="102">
        <v>0.0</v>
      </c>
      <c r="G542" s="102" t="s">
        <v>7361</v>
      </c>
      <c r="H542" s="102">
        <v>5100.0</v>
      </c>
      <c r="I542" s="102">
        <v>74.0</v>
      </c>
      <c r="J542" s="102">
        <v>42.0</v>
      </c>
      <c r="K542" s="102"/>
      <c r="L542" s="102"/>
      <c r="M542" s="102"/>
      <c r="N542" s="102" t="s">
        <v>23</v>
      </c>
      <c r="O542" s="102"/>
      <c r="P542" s="102"/>
      <c r="Q542" s="102" t="s">
        <v>23</v>
      </c>
      <c r="R542" s="102">
        <v>33.0</v>
      </c>
      <c r="S542" s="102">
        <v>34.0</v>
      </c>
    </row>
    <row r="543" ht="12.75" customHeight="1">
      <c r="A543" s="102">
        <v>2006.0</v>
      </c>
      <c r="B543" s="102">
        <v>6334.0</v>
      </c>
      <c r="C543" s="102" t="s">
        <v>7362</v>
      </c>
      <c r="D543" s="102" t="s">
        <v>21</v>
      </c>
      <c r="E543" s="102">
        <v>5.0</v>
      </c>
      <c r="F543" s="102">
        <v>0.0</v>
      </c>
      <c r="G543" s="102" t="s">
        <v>5947</v>
      </c>
      <c r="H543" s="102">
        <v>3700.0</v>
      </c>
      <c r="I543" s="102">
        <v>71.0</v>
      </c>
      <c r="J543" s="102">
        <v>36.0</v>
      </c>
      <c r="K543" s="102"/>
      <c r="L543" s="102"/>
      <c r="M543" s="102"/>
      <c r="N543" s="102" t="s">
        <v>23</v>
      </c>
      <c r="O543" s="102"/>
      <c r="P543" s="102"/>
      <c r="Q543" s="102" t="s">
        <v>23</v>
      </c>
      <c r="R543" s="102">
        <v>33.0</v>
      </c>
      <c r="S543" s="102">
        <v>34.0</v>
      </c>
    </row>
    <row r="544" ht="12.75" customHeight="1">
      <c r="A544" s="102">
        <v>2006.0</v>
      </c>
      <c r="B544" s="102">
        <v>6393.0</v>
      </c>
      <c r="C544" s="102" t="s">
        <v>7363</v>
      </c>
      <c r="D544" s="102" t="s">
        <v>21</v>
      </c>
      <c r="E544" s="102">
        <v>5.0</v>
      </c>
      <c r="F544" s="102">
        <v>0.0</v>
      </c>
      <c r="G544" s="102" t="s">
        <v>7364</v>
      </c>
      <c r="H544" s="102">
        <v>5800.0</v>
      </c>
      <c r="I544" s="102">
        <v>82.0</v>
      </c>
      <c r="J544" s="102">
        <v>42.0</v>
      </c>
      <c r="K544" s="102"/>
      <c r="L544" s="102"/>
      <c r="M544" s="102"/>
      <c r="N544" s="102" t="s">
        <v>23</v>
      </c>
      <c r="O544" s="102"/>
      <c r="P544" s="102"/>
      <c r="Q544" s="102" t="s">
        <v>23</v>
      </c>
      <c r="R544" s="102">
        <v>33.0</v>
      </c>
      <c r="S544" s="102">
        <v>34.0</v>
      </c>
    </row>
    <row r="545" ht="12.75" customHeight="1">
      <c r="A545" s="102">
        <v>2006.0</v>
      </c>
      <c r="B545" s="102">
        <v>6382.0</v>
      </c>
      <c r="C545" s="102" t="s">
        <v>7365</v>
      </c>
      <c r="D545" s="102" t="s">
        <v>40</v>
      </c>
      <c r="E545" s="102">
        <v>5.0</v>
      </c>
      <c r="F545" s="102">
        <v>18.0</v>
      </c>
      <c r="G545" s="102"/>
      <c r="H545" s="102">
        <v>5100.0</v>
      </c>
      <c r="I545" s="102">
        <v>74.0</v>
      </c>
      <c r="J545" s="102">
        <v>42.0</v>
      </c>
      <c r="K545" s="102"/>
      <c r="L545" s="102"/>
      <c r="M545" s="102"/>
      <c r="N545" s="102" t="s">
        <v>23</v>
      </c>
      <c r="O545" s="102"/>
      <c r="P545" s="102"/>
      <c r="Q545" s="102" t="s">
        <v>23</v>
      </c>
      <c r="R545" s="102">
        <v>33.0</v>
      </c>
      <c r="S545" s="102">
        <v>18.0</v>
      </c>
    </row>
    <row r="546" ht="12.75" customHeight="1">
      <c r="A546" s="102">
        <v>2006.0</v>
      </c>
      <c r="B546" s="102">
        <v>6350.0</v>
      </c>
      <c r="C546" s="102" t="s">
        <v>7366</v>
      </c>
      <c r="D546" s="102" t="s">
        <v>40</v>
      </c>
      <c r="E546" s="102">
        <v>5.0</v>
      </c>
      <c r="F546" s="102">
        <v>15.0</v>
      </c>
      <c r="G546" s="102"/>
      <c r="H546" s="102">
        <v>5800.0</v>
      </c>
      <c r="I546" s="102">
        <v>78.0</v>
      </c>
      <c r="J546" s="102">
        <v>0.0</v>
      </c>
      <c r="K546" s="102"/>
      <c r="L546" s="102"/>
      <c r="M546" s="102"/>
      <c r="N546" s="102" t="s">
        <v>23</v>
      </c>
      <c r="O546" s="102"/>
      <c r="P546" s="102"/>
      <c r="Q546" s="102" t="s">
        <v>23</v>
      </c>
      <c r="R546" s="102">
        <v>33.0</v>
      </c>
      <c r="S546" s="102">
        <v>34.0</v>
      </c>
    </row>
    <row r="547" ht="12.75" customHeight="1">
      <c r="A547" s="102">
        <v>2006.0</v>
      </c>
      <c r="B547" s="102">
        <v>6323.0</v>
      </c>
      <c r="C547" s="102" t="s">
        <v>7367</v>
      </c>
      <c r="D547" s="102" t="s">
        <v>21</v>
      </c>
      <c r="E547" s="102">
        <v>5.0</v>
      </c>
      <c r="F547" s="102">
        <v>0.0</v>
      </c>
      <c r="G547" s="102" t="s">
        <v>7361</v>
      </c>
      <c r="H547" s="102">
        <v>3900.0</v>
      </c>
      <c r="I547" s="102">
        <v>72.0</v>
      </c>
      <c r="J547" s="102">
        <v>35.0</v>
      </c>
      <c r="K547" s="102"/>
      <c r="L547" s="102"/>
      <c r="M547" s="102"/>
      <c r="N547" s="102" t="s">
        <v>23</v>
      </c>
      <c r="O547" s="102"/>
      <c r="P547" s="102"/>
      <c r="Q547" s="102" t="s">
        <v>23</v>
      </c>
      <c r="R547" s="102">
        <v>33.0</v>
      </c>
      <c r="S547" s="102">
        <v>44.0</v>
      </c>
    </row>
    <row r="548" ht="12.75" customHeight="1">
      <c r="A548" s="102">
        <v>2006.0</v>
      </c>
      <c r="B548" s="102">
        <v>6391.0</v>
      </c>
      <c r="C548" s="102" t="s">
        <v>7368</v>
      </c>
      <c r="D548" s="102" t="s">
        <v>21</v>
      </c>
      <c r="E548" s="102">
        <v>5.0</v>
      </c>
      <c r="F548" s="102">
        <v>0.0</v>
      </c>
      <c r="G548" s="102" t="s">
        <v>7361</v>
      </c>
      <c r="H548" s="102">
        <v>4600.0</v>
      </c>
      <c r="I548" s="102">
        <v>74.0</v>
      </c>
      <c r="J548" s="102">
        <v>36.0</v>
      </c>
      <c r="K548" s="102"/>
      <c r="L548" s="102"/>
      <c r="M548" s="102"/>
      <c r="N548" s="102" t="s">
        <v>23</v>
      </c>
      <c r="O548" s="102"/>
      <c r="P548" s="102"/>
      <c r="Q548" s="102" t="s">
        <v>23</v>
      </c>
      <c r="R548" s="102">
        <v>33.0</v>
      </c>
      <c r="S548" s="102">
        <v>34.0</v>
      </c>
    </row>
    <row r="549" ht="12.75" customHeight="1">
      <c r="A549" s="102">
        <v>2006.0</v>
      </c>
      <c r="B549" s="102">
        <v>6325.0</v>
      </c>
      <c r="C549" s="102" t="s">
        <v>7369</v>
      </c>
      <c r="D549" s="102" t="s">
        <v>40</v>
      </c>
      <c r="E549" s="102">
        <v>5.0</v>
      </c>
      <c r="F549" s="102">
        <v>17.0</v>
      </c>
      <c r="G549" s="102"/>
      <c r="H549" s="102">
        <v>5000.0</v>
      </c>
      <c r="I549" s="102">
        <v>77.0</v>
      </c>
      <c r="J549" s="102">
        <v>38.0</v>
      </c>
      <c r="K549" s="102"/>
      <c r="L549" s="102"/>
      <c r="M549" s="102"/>
      <c r="N549" s="102" t="s">
        <v>23</v>
      </c>
      <c r="O549" s="102"/>
      <c r="P549" s="102"/>
      <c r="Q549" s="102" t="s">
        <v>23</v>
      </c>
      <c r="R549" s="102">
        <v>33.0</v>
      </c>
      <c r="S549" s="102">
        <v>24.0</v>
      </c>
    </row>
    <row r="550" ht="12.75" customHeight="1">
      <c r="A550" s="102">
        <v>2006.0</v>
      </c>
      <c r="B550" s="102">
        <v>6326.0</v>
      </c>
      <c r="C550" s="102" t="s">
        <v>7370</v>
      </c>
      <c r="D550" s="102" t="s">
        <v>21</v>
      </c>
      <c r="E550" s="102">
        <v>5.0</v>
      </c>
      <c r="F550" s="102">
        <v>0.0</v>
      </c>
      <c r="G550" s="102" t="s">
        <v>5947</v>
      </c>
      <c r="H550" s="102">
        <v>5700.0</v>
      </c>
      <c r="I550" s="102">
        <v>79.0</v>
      </c>
      <c r="J550" s="102">
        <v>40.0</v>
      </c>
      <c r="K550" s="102"/>
      <c r="L550" s="102"/>
      <c r="M550" s="102"/>
      <c r="N550" s="102" t="s">
        <v>35</v>
      </c>
      <c r="O550" s="102"/>
      <c r="P550" s="102"/>
      <c r="Q550" s="102" t="s">
        <v>23</v>
      </c>
      <c r="R550" s="102">
        <v>33.0</v>
      </c>
      <c r="S550" s="102">
        <v>34.0</v>
      </c>
    </row>
    <row r="551" ht="12.75" customHeight="1">
      <c r="A551" s="102">
        <v>2006.0</v>
      </c>
      <c r="B551" s="102">
        <v>6333.0</v>
      </c>
      <c r="C551" s="102" t="s">
        <v>7371</v>
      </c>
      <c r="D551" s="102" t="s">
        <v>40</v>
      </c>
      <c r="E551" s="102">
        <v>5.0</v>
      </c>
      <c r="F551" s="102">
        <v>18.0</v>
      </c>
      <c r="G551" s="102"/>
      <c r="H551" s="102">
        <v>4200.0</v>
      </c>
      <c r="I551" s="102">
        <v>73.0</v>
      </c>
      <c r="J551" s="102">
        <v>37.0</v>
      </c>
      <c r="K551" s="102"/>
      <c r="L551" s="102"/>
      <c r="M551" s="102"/>
      <c r="N551" s="102" t="s">
        <v>23</v>
      </c>
      <c r="O551" s="102"/>
      <c r="P551" s="102"/>
      <c r="Q551" s="102" t="s">
        <v>23</v>
      </c>
      <c r="R551" s="102">
        <v>33.0</v>
      </c>
      <c r="S551" s="102">
        <v>60.0</v>
      </c>
    </row>
    <row r="552" ht="12.75" customHeight="1">
      <c r="A552" s="102">
        <v>2006.0</v>
      </c>
      <c r="B552" s="102">
        <v>2905.0</v>
      </c>
      <c r="C552" s="102" t="s">
        <v>7372</v>
      </c>
      <c r="D552" s="102" t="s">
        <v>21</v>
      </c>
      <c r="E552" s="102">
        <v>5.0</v>
      </c>
      <c r="F552" s="102">
        <v>0.0</v>
      </c>
      <c r="G552" s="102" t="s">
        <v>5946</v>
      </c>
      <c r="H552" s="102">
        <v>5500.0</v>
      </c>
      <c r="I552" s="102">
        <v>77.0</v>
      </c>
      <c r="J552" s="102">
        <v>42.0</v>
      </c>
      <c r="K552" s="102"/>
      <c r="L552" s="102"/>
      <c r="M552" s="102"/>
      <c r="N552" s="102" t="s">
        <v>23</v>
      </c>
      <c r="O552" s="102"/>
      <c r="P552" s="102"/>
      <c r="Q552" s="102" t="s">
        <v>23</v>
      </c>
      <c r="R552" s="102">
        <v>33.0</v>
      </c>
      <c r="S552" s="102">
        <v>34.0</v>
      </c>
    </row>
    <row r="553" ht="12.75" customHeight="1">
      <c r="A553" s="102">
        <v>2006.0</v>
      </c>
      <c r="B553" s="102">
        <v>6376.0</v>
      </c>
      <c r="C553" s="102" t="s">
        <v>7373</v>
      </c>
      <c r="D553" s="102" t="s">
        <v>21</v>
      </c>
      <c r="E553" s="102">
        <v>5.0</v>
      </c>
      <c r="F553" s="102">
        <v>0.0</v>
      </c>
      <c r="G553" s="102" t="s">
        <v>5947</v>
      </c>
      <c r="H553" s="102">
        <v>4000.0</v>
      </c>
      <c r="I553" s="102">
        <v>72.0</v>
      </c>
      <c r="J553" s="102">
        <v>36.0</v>
      </c>
      <c r="K553" s="102"/>
      <c r="L553" s="102"/>
      <c r="M553" s="102"/>
      <c r="N553" s="102" t="s">
        <v>23</v>
      </c>
      <c r="O553" s="102"/>
      <c r="P553" s="102"/>
      <c r="Q553" s="102" t="s">
        <v>23</v>
      </c>
      <c r="R553" s="102">
        <v>33.0</v>
      </c>
      <c r="S553" s="102">
        <v>34.0</v>
      </c>
    </row>
    <row r="554" ht="12.75" customHeight="1">
      <c r="A554" s="102">
        <v>2006.0</v>
      </c>
      <c r="B554" s="102">
        <v>6331.0</v>
      </c>
      <c r="C554" s="102" t="s">
        <v>7374</v>
      </c>
      <c r="D554" s="102" t="s">
        <v>40</v>
      </c>
      <c r="E554" s="102">
        <v>5.0</v>
      </c>
      <c r="F554" s="102">
        <v>15.0</v>
      </c>
      <c r="G554" s="102"/>
      <c r="H554" s="102">
        <v>5600.0</v>
      </c>
      <c r="I554" s="102">
        <v>78.0</v>
      </c>
      <c r="J554" s="102">
        <v>44.0</v>
      </c>
      <c r="K554" s="102"/>
      <c r="L554" s="102"/>
      <c r="M554" s="102"/>
      <c r="N554" s="102" t="s">
        <v>23</v>
      </c>
      <c r="O554" s="102"/>
      <c r="P554" s="102"/>
      <c r="Q554" s="102" t="s">
        <v>23</v>
      </c>
      <c r="R554" s="102">
        <v>33.0</v>
      </c>
      <c r="S554" s="102">
        <v>73.0</v>
      </c>
    </row>
    <row r="555" ht="12.75" customHeight="1">
      <c r="A555" s="102">
        <v>2006.0</v>
      </c>
      <c r="B555" s="102">
        <v>6394.0</v>
      </c>
      <c r="C555" s="102" t="s">
        <v>7375</v>
      </c>
      <c r="D555" s="102" t="s">
        <v>40</v>
      </c>
      <c r="E555" s="102">
        <v>5.0</v>
      </c>
      <c r="F555" s="102">
        <v>18.0</v>
      </c>
      <c r="G555" s="102"/>
      <c r="H555" s="102">
        <v>4550.0</v>
      </c>
      <c r="I555" s="102">
        <v>75.0</v>
      </c>
      <c r="J555" s="102">
        <v>35.0</v>
      </c>
      <c r="K555" s="102"/>
      <c r="L555" s="102"/>
      <c r="M555" s="102"/>
      <c r="N555" s="102" t="s">
        <v>23</v>
      </c>
      <c r="O555" s="102"/>
      <c r="P555" s="102"/>
      <c r="Q555" s="102" t="s">
        <v>23</v>
      </c>
      <c r="R555" s="102">
        <v>33.0</v>
      </c>
      <c r="S555" s="102">
        <v>18.0</v>
      </c>
    </row>
    <row r="556" ht="12.75" customHeight="1">
      <c r="A556" s="102">
        <v>2006.0</v>
      </c>
      <c r="B556" s="102">
        <v>2982.0</v>
      </c>
      <c r="C556" s="102" t="s">
        <v>6912</v>
      </c>
      <c r="D556" s="102" t="s">
        <v>40</v>
      </c>
      <c r="E556" s="102">
        <v>5.0</v>
      </c>
      <c r="F556" s="102">
        <v>17.0</v>
      </c>
      <c r="G556" s="102"/>
      <c r="H556" s="102">
        <v>5650.0</v>
      </c>
      <c r="I556" s="102">
        <v>80.0</v>
      </c>
      <c r="J556" s="102">
        <v>42.0</v>
      </c>
      <c r="K556" s="102"/>
      <c r="L556" s="102"/>
      <c r="M556" s="102"/>
      <c r="N556" s="102" t="s">
        <v>23</v>
      </c>
      <c r="O556" s="102"/>
      <c r="P556" s="102"/>
      <c r="Q556" s="102" t="s">
        <v>23</v>
      </c>
      <c r="R556" s="102">
        <v>33.0</v>
      </c>
      <c r="S556" s="102">
        <v>66.0</v>
      </c>
    </row>
    <row r="557" ht="12.75" customHeight="1">
      <c r="A557" s="102">
        <v>2006.0</v>
      </c>
      <c r="B557" s="102">
        <v>2981.0</v>
      </c>
      <c r="C557" s="102" t="s">
        <v>6916</v>
      </c>
      <c r="D557" s="102" t="s">
        <v>40</v>
      </c>
      <c r="E557" s="102">
        <v>5.0</v>
      </c>
      <c r="F557" s="102">
        <v>16.0</v>
      </c>
      <c r="G557" s="102"/>
      <c r="H557" s="102">
        <v>5350.0</v>
      </c>
      <c r="I557" s="102">
        <v>76.0</v>
      </c>
      <c r="J557" s="102">
        <v>42.0</v>
      </c>
      <c r="K557" s="102"/>
      <c r="L557" s="102"/>
      <c r="M557" s="102"/>
      <c r="N557" s="102" t="s">
        <v>23</v>
      </c>
      <c r="O557" s="102"/>
      <c r="P557" s="102"/>
      <c r="Q557" s="102" t="s">
        <v>23</v>
      </c>
      <c r="R557" s="102">
        <v>33.0</v>
      </c>
      <c r="S557" s="102">
        <v>34.0</v>
      </c>
    </row>
    <row r="558" ht="12.75" customHeight="1">
      <c r="A558" s="102">
        <v>2006.0</v>
      </c>
      <c r="B558" s="102">
        <v>2991.0</v>
      </c>
      <c r="C558" s="102" t="s">
        <v>6917</v>
      </c>
      <c r="D558" s="102" t="s">
        <v>21</v>
      </c>
      <c r="E558" s="102">
        <v>5.0</v>
      </c>
      <c r="F558" s="102">
        <v>0.0</v>
      </c>
      <c r="G558" s="102" t="s">
        <v>5947</v>
      </c>
      <c r="H558" s="102">
        <v>5600.0</v>
      </c>
      <c r="I558" s="102">
        <v>81.0</v>
      </c>
      <c r="J558" s="102">
        <v>41.0</v>
      </c>
      <c r="K558" s="102"/>
      <c r="L558" s="102"/>
      <c r="M558" s="102"/>
      <c r="N558" s="102" t="s">
        <v>23</v>
      </c>
      <c r="O558" s="102"/>
      <c r="P558" s="102"/>
      <c r="Q558" s="102" t="s">
        <v>23</v>
      </c>
      <c r="R558" s="102">
        <v>33.0</v>
      </c>
      <c r="S558" s="102">
        <v>34.0</v>
      </c>
    </row>
    <row r="559" ht="12.75" customHeight="1">
      <c r="A559" s="102">
        <v>2006.0</v>
      </c>
      <c r="B559" s="102">
        <v>2992.0</v>
      </c>
      <c r="C559" s="102" t="s">
        <v>7376</v>
      </c>
      <c r="D559" s="102" t="s">
        <v>21</v>
      </c>
      <c r="E559" s="102">
        <v>5.0</v>
      </c>
      <c r="F559" s="102">
        <v>0.0</v>
      </c>
      <c r="G559" s="102" t="s">
        <v>5946</v>
      </c>
      <c r="H559" s="102">
        <v>4600.0</v>
      </c>
      <c r="I559" s="102">
        <v>75.0</v>
      </c>
      <c r="J559" s="102">
        <v>38.0</v>
      </c>
      <c r="K559" s="102"/>
      <c r="L559" s="102"/>
      <c r="M559" s="102"/>
      <c r="N559" s="102" t="s">
        <v>23</v>
      </c>
      <c r="O559" s="102"/>
      <c r="P559" s="102"/>
      <c r="Q559" s="102" t="s">
        <v>23</v>
      </c>
      <c r="R559" s="102">
        <v>33.0</v>
      </c>
      <c r="S559" s="102">
        <v>34.0</v>
      </c>
    </row>
    <row r="560" ht="12.75" customHeight="1">
      <c r="A560" s="102">
        <v>2006.0</v>
      </c>
      <c r="B560" s="102">
        <v>2983.0</v>
      </c>
      <c r="C560" s="102" t="s">
        <v>7377</v>
      </c>
      <c r="D560" s="102" t="s">
        <v>21</v>
      </c>
      <c r="E560" s="102">
        <v>5.0</v>
      </c>
      <c r="F560" s="102">
        <v>0.0</v>
      </c>
      <c r="G560" s="102" t="s">
        <v>97</v>
      </c>
      <c r="H560" s="102">
        <v>4300.0</v>
      </c>
      <c r="I560" s="102">
        <v>73.0</v>
      </c>
      <c r="J560" s="102">
        <v>38.0</v>
      </c>
      <c r="K560" s="102"/>
      <c r="L560" s="102"/>
      <c r="M560" s="102"/>
      <c r="N560" s="102" t="s">
        <v>23</v>
      </c>
      <c r="O560" s="102"/>
      <c r="P560" s="102"/>
      <c r="Q560" s="102" t="s">
        <v>23</v>
      </c>
      <c r="R560" s="102">
        <v>33.0</v>
      </c>
      <c r="S560" s="102">
        <v>41.0</v>
      </c>
    </row>
    <row r="561" ht="12.75" customHeight="1">
      <c r="A561" s="102">
        <v>2006.0</v>
      </c>
      <c r="B561" s="102">
        <v>2989.0</v>
      </c>
      <c r="C561" s="102" t="s">
        <v>7378</v>
      </c>
      <c r="D561" s="102" t="s">
        <v>21</v>
      </c>
      <c r="E561" s="102">
        <v>5.0</v>
      </c>
      <c r="F561" s="102">
        <v>0.0</v>
      </c>
      <c r="G561" s="102" t="s">
        <v>1421</v>
      </c>
      <c r="H561" s="102">
        <v>4900.0</v>
      </c>
      <c r="I561" s="102">
        <v>78.0</v>
      </c>
      <c r="J561" s="102">
        <v>40.0</v>
      </c>
      <c r="K561" s="102"/>
      <c r="L561" s="102"/>
      <c r="M561" s="102"/>
      <c r="N561" s="102" t="s">
        <v>23</v>
      </c>
      <c r="O561" s="102"/>
      <c r="P561" s="102"/>
      <c r="Q561" s="102" t="s">
        <v>23</v>
      </c>
      <c r="R561" s="102">
        <v>33.0</v>
      </c>
      <c r="S561" s="102">
        <v>34.0</v>
      </c>
    </row>
    <row r="562" ht="12.75" customHeight="1">
      <c r="A562" s="102">
        <v>2006.0</v>
      </c>
      <c r="B562" s="102">
        <v>3000.0</v>
      </c>
      <c r="C562" s="102" t="s">
        <v>7379</v>
      </c>
      <c r="D562" s="102" t="s">
        <v>21</v>
      </c>
      <c r="E562" s="102">
        <v>5.0</v>
      </c>
      <c r="F562" s="102">
        <v>0.0</v>
      </c>
      <c r="G562" s="102" t="s">
        <v>5946</v>
      </c>
      <c r="H562" s="102">
        <v>4800.0</v>
      </c>
      <c r="I562" s="102">
        <v>75.0</v>
      </c>
      <c r="J562" s="102">
        <v>40.0</v>
      </c>
      <c r="K562" s="102"/>
      <c r="L562" s="102"/>
      <c r="M562" s="102"/>
      <c r="N562" s="102" t="s">
        <v>23</v>
      </c>
      <c r="O562" s="102"/>
      <c r="P562" s="102"/>
      <c r="Q562" s="102" t="s">
        <v>23</v>
      </c>
      <c r="R562" s="102">
        <v>33.0</v>
      </c>
      <c r="S562" s="102">
        <v>34.0</v>
      </c>
    </row>
    <row r="563" ht="12.75" customHeight="1">
      <c r="A563" s="102">
        <v>2006.0</v>
      </c>
      <c r="B563" s="102">
        <v>2999.0</v>
      </c>
      <c r="C563" s="102" t="s">
        <v>7380</v>
      </c>
      <c r="D563" s="102" t="s">
        <v>40</v>
      </c>
      <c r="E563" s="102">
        <v>5.0</v>
      </c>
      <c r="F563" s="102">
        <v>18.0</v>
      </c>
      <c r="G563" s="102"/>
      <c r="H563" s="102">
        <v>6000.0</v>
      </c>
      <c r="I563" s="102">
        <v>84.0</v>
      </c>
      <c r="J563" s="102">
        <v>44.0</v>
      </c>
      <c r="K563" s="102"/>
      <c r="L563" s="102"/>
      <c r="M563" s="102"/>
      <c r="N563" s="102" t="s">
        <v>23</v>
      </c>
      <c r="O563" s="102"/>
      <c r="P563" s="102"/>
      <c r="Q563" s="102" t="s">
        <v>23</v>
      </c>
      <c r="R563" s="102">
        <v>33.0</v>
      </c>
      <c r="S563" s="102">
        <v>24.0</v>
      </c>
    </row>
    <row r="564" ht="12.75" customHeight="1">
      <c r="A564" s="102">
        <v>2006.0</v>
      </c>
      <c r="B564" s="102">
        <v>2990.0</v>
      </c>
      <c r="C564" s="102" t="s">
        <v>6924</v>
      </c>
      <c r="D564" s="102" t="s">
        <v>21</v>
      </c>
      <c r="E564" s="102">
        <v>5.0</v>
      </c>
      <c r="F564" s="102">
        <v>0.0</v>
      </c>
      <c r="G564" s="102" t="s">
        <v>7381</v>
      </c>
      <c r="H564" s="102">
        <v>6100.0</v>
      </c>
      <c r="I564" s="102">
        <v>81.0</v>
      </c>
      <c r="J564" s="102">
        <v>42.0</v>
      </c>
      <c r="K564" s="102"/>
      <c r="L564" s="102"/>
      <c r="M564" s="102"/>
      <c r="N564" s="102" t="s">
        <v>40</v>
      </c>
      <c r="O564" s="102"/>
      <c r="P564" s="102"/>
      <c r="Q564" s="102" t="s">
        <v>23</v>
      </c>
      <c r="R564" s="102">
        <v>33.0</v>
      </c>
      <c r="S564" s="102">
        <v>34.0</v>
      </c>
    </row>
    <row r="565" ht="12.75" customHeight="1">
      <c r="A565" s="102">
        <v>2006.0</v>
      </c>
      <c r="B565" s="102">
        <v>2994.0</v>
      </c>
      <c r="C565" s="102" t="s">
        <v>7291</v>
      </c>
      <c r="D565" s="102" t="s">
        <v>40</v>
      </c>
      <c r="E565" s="102">
        <v>5.0</v>
      </c>
      <c r="F565" s="102">
        <v>17.0</v>
      </c>
      <c r="G565" s="102"/>
      <c r="H565" s="102">
        <v>5100.0</v>
      </c>
      <c r="I565" s="102">
        <v>77.0</v>
      </c>
      <c r="J565" s="102">
        <v>38.0</v>
      </c>
      <c r="K565" s="102"/>
      <c r="L565" s="102"/>
      <c r="M565" s="102"/>
      <c r="N565" s="102" t="s">
        <v>23</v>
      </c>
      <c r="O565" s="102"/>
      <c r="P565" s="102"/>
      <c r="Q565" s="102" t="s">
        <v>23</v>
      </c>
      <c r="R565" s="102">
        <v>33.0</v>
      </c>
      <c r="S565" s="102">
        <v>4.0</v>
      </c>
    </row>
    <row r="566" ht="12.75" customHeight="1">
      <c r="A566" s="102">
        <v>2006.0</v>
      </c>
      <c r="B566" s="102">
        <v>2985.0</v>
      </c>
      <c r="C566" s="102" t="s">
        <v>7292</v>
      </c>
      <c r="D566" s="102" t="s">
        <v>21</v>
      </c>
      <c r="E566" s="102">
        <v>5.0</v>
      </c>
      <c r="F566" s="102">
        <v>0.0</v>
      </c>
      <c r="G566" s="102" t="s">
        <v>5947</v>
      </c>
      <c r="H566" s="102">
        <v>4300.0</v>
      </c>
      <c r="I566" s="102">
        <v>74.0</v>
      </c>
      <c r="J566" s="102">
        <v>37.0</v>
      </c>
      <c r="K566" s="102"/>
      <c r="L566" s="102"/>
      <c r="M566" s="102"/>
      <c r="N566" s="102" t="s">
        <v>23</v>
      </c>
      <c r="O566" s="102"/>
      <c r="P566" s="102"/>
      <c r="Q566" s="102" t="s">
        <v>23</v>
      </c>
      <c r="R566" s="102">
        <v>33.0</v>
      </c>
      <c r="S566" s="102">
        <v>34.0</v>
      </c>
    </row>
    <row r="567" ht="12.75" customHeight="1">
      <c r="A567" s="102">
        <v>2006.0</v>
      </c>
      <c r="B567" s="102">
        <v>2929.0</v>
      </c>
      <c r="C567" s="102" t="s">
        <v>6933</v>
      </c>
      <c r="D567" s="102" t="s">
        <v>40</v>
      </c>
      <c r="E567" s="102">
        <v>5.0</v>
      </c>
      <c r="F567" s="102">
        <v>17.0</v>
      </c>
      <c r="G567" s="102"/>
      <c r="H567" s="102">
        <v>4200.0</v>
      </c>
      <c r="I567" s="102">
        <v>74.0</v>
      </c>
      <c r="J567" s="102">
        <v>39.0</v>
      </c>
      <c r="K567" s="102"/>
      <c r="L567" s="102"/>
      <c r="M567" s="102"/>
      <c r="N567" s="102" t="s">
        <v>23</v>
      </c>
      <c r="O567" s="102"/>
      <c r="P567" s="102"/>
      <c r="Q567" s="102" t="s">
        <v>23</v>
      </c>
      <c r="R567" s="102">
        <v>33.0</v>
      </c>
      <c r="S567" s="102">
        <v>66.0</v>
      </c>
    </row>
    <row r="568" ht="12.75" customHeight="1">
      <c r="A568" s="102">
        <v>2006.0</v>
      </c>
      <c r="B568" s="102">
        <v>2998.0</v>
      </c>
      <c r="C568" s="102" t="s">
        <v>7382</v>
      </c>
      <c r="D568" s="102" t="s">
        <v>21</v>
      </c>
      <c r="E568" s="102">
        <v>5.0</v>
      </c>
      <c r="F568" s="102">
        <v>0.0</v>
      </c>
      <c r="G568" s="102" t="s">
        <v>5946</v>
      </c>
      <c r="H568" s="102">
        <v>5800.0</v>
      </c>
      <c r="I568" s="102">
        <v>79.0</v>
      </c>
      <c r="J568" s="102">
        <v>41.0</v>
      </c>
      <c r="K568" s="102"/>
      <c r="L568" s="102"/>
      <c r="M568" s="102"/>
      <c r="N568" s="102" t="s">
        <v>23</v>
      </c>
      <c r="O568" s="102"/>
      <c r="P568" s="102"/>
      <c r="Q568" s="102" t="s">
        <v>23</v>
      </c>
      <c r="R568" s="102">
        <v>33.0</v>
      </c>
      <c r="S568" s="102">
        <v>34.0</v>
      </c>
    </row>
    <row r="569" ht="12.75" customHeight="1">
      <c r="A569" s="102">
        <v>2006.0</v>
      </c>
      <c r="B569" s="102">
        <v>2997.0</v>
      </c>
      <c r="C569" s="102" t="s">
        <v>7294</v>
      </c>
      <c r="D569" s="102" t="s">
        <v>21</v>
      </c>
      <c r="E569" s="102">
        <v>5.0</v>
      </c>
      <c r="F569" s="102">
        <v>0.0</v>
      </c>
      <c r="G569" s="102" t="s">
        <v>7383</v>
      </c>
      <c r="H569" s="102">
        <v>4200.0</v>
      </c>
      <c r="I569" s="102">
        <v>75.0</v>
      </c>
      <c r="J569" s="102">
        <v>36.0</v>
      </c>
      <c r="K569" s="102"/>
      <c r="L569" s="102"/>
      <c r="M569" s="102"/>
      <c r="N569" s="102" t="s">
        <v>23</v>
      </c>
      <c r="O569" s="102"/>
      <c r="P569" s="102"/>
      <c r="Q569" s="102" t="s">
        <v>23</v>
      </c>
      <c r="R569" s="102">
        <v>31.0</v>
      </c>
      <c r="S569" s="102">
        <v>201.0</v>
      </c>
    </row>
    <row r="570" ht="12.75" customHeight="1">
      <c r="A570" s="102">
        <v>2006.0</v>
      </c>
      <c r="B570" s="102">
        <v>2993.0</v>
      </c>
      <c r="C570" s="102" t="s">
        <v>7384</v>
      </c>
      <c r="D570" s="102" t="s">
        <v>40</v>
      </c>
      <c r="E570" s="102">
        <v>5.0</v>
      </c>
      <c r="F570" s="102">
        <v>15.0</v>
      </c>
      <c r="G570" s="102"/>
      <c r="H570" s="102">
        <v>4500.0</v>
      </c>
      <c r="I570" s="102">
        <v>75.0</v>
      </c>
      <c r="J570" s="102">
        <v>35.0</v>
      </c>
      <c r="K570" s="102"/>
      <c r="L570" s="102"/>
      <c r="M570" s="102"/>
      <c r="N570" s="102" t="s">
        <v>23</v>
      </c>
      <c r="O570" s="102"/>
      <c r="P570" s="102"/>
      <c r="Q570" s="102" t="s">
        <v>23</v>
      </c>
      <c r="R570" s="102">
        <v>33.0</v>
      </c>
      <c r="S570" s="102">
        <v>65.0</v>
      </c>
    </row>
    <row r="571" ht="12.75" customHeight="1">
      <c r="A571" s="102">
        <v>2006.0</v>
      </c>
      <c r="B571" s="102">
        <v>2988.0</v>
      </c>
      <c r="C571" s="102" t="s">
        <v>7385</v>
      </c>
      <c r="D571" s="102" t="s">
        <v>21</v>
      </c>
      <c r="E571" s="102">
        <v>5.0</v>
      </c>
      <c r="F571" s="102">
        <v>0.0</v>
      </c>
      <c r="G571" s="102" t="s">
        <v>5947</v>
      </c>
      <c r="H571" s="102">
        <v>4800.0</v>
      </c>
      <c r="I571" s="102">
        <v>78.0</v>
      </c>
      <c r="J571" s="102">
        <v>38.0</v>
      </c>
      <c r="K571" s="102"/>
      <c r="L571" s="102"/>
      <c r="M571" s="102"/>
      <c r="N571" s="102" t="s">
        <v>23</v>
      </c>
      <c r="O571" s="102"/>
      <c r="P571" s="102"/>
      <c r="Q571" s="102" t="s">
        <v>23</v>
      </c>
      <c r="R571" s="102">
        <v>33.0</v>
      </c>
      <c r="S571" s="102">
        <v>18.0</v>
      </c>
    </row>
    <row r="572" ht="12.75" customHeight="1">
      <c r="A572" s="102">
        <v>2006.0</v>
      </c>
      <c r="B572" s="102">
        <v>2987.0</v>
      </c>
      <c r="C572" s="102" t="s">
        <v>6942</v>
      </c>
      <c r="D572" s="102" t="s">
        <v>40</v>
      </c>
      <c r="E572" s="102">
        <v>5.0</v>
      </c>
      <c r="F572" s="102">
        <v>15.0</v>
      </c>
      <c r="G572" s="102"/>
      <c r="H572" s="102">
        <v>5500.0</v>
      </c>
      <c r="I572" s="102">
        <v>79.0</v>
      </c>
      <c r="J572" s="102">
        <v>45.0</v>
      </c>
      <c r="K572" s="102"/>
      <c r="L572" s="102"/>
      <c r="M572" s="102"/>
      <c r="N572" s="102" t="s">
        <v>23</v>
      </c>
      <c r="O572" s="102"/>
      <c r="P572" s="102"/>
      <c r="Q572" s="102" t="s">
        <v>23</v>
      </c>
      <c r="R572" s="102">
        <v>33.0</v>
      </c>
      <c r="S572" s="102">
        <v>44.0</v>
      </c>
    </row>
    <row r="573" ht="12.75" customHeight="1">
      <c r="A573" s="102">
        <v>2006.0</v>
      </c>
      <c r="B573" s="102">
        <v>2996.0</v>
      </c>
      <c r="C573" s="102" t="s">
        <v>7386</v>
      </c>
      <c r="D573" s="102" t="s">
        <v>21</v>
      </c>
      <c r="E573" s="102">
        <v>5.0</v>
      </c>
      <c r="F573" s="102">
        <v>0.0</v>
      </c>
      <c r="G573" s="102" t="s">
        <v>1421</v>
      </c>
      <c r="H573" s="102">
        <v>4300.0</v>
      </c>
      <c r="I573" s="102">
        <v>72.0</v>
      </c>
      <c r="J573" s="102">
        <v>38.0</v>
      </c>
      <c r="K573" s="102"/>
      <c r="L573" s="102"/>
      <c r="M573" s="102"/>
      <c r="N573" s="102" t="s">
        <v>23</v>
      </c>
      <c r="O573" s="102"/>
      <c r="P573" s="102"/>
      <c r="Q573" s="102" t="s">
        <v>23</v>
      </c>
      <c r="R573" s="102">
        <v>33.0</v>
      </c>
      <c r="S573" s="102">
        <v>34.0</v>
      </c>
    </row>
    <row r="574" ht="12.75" customHeight="1">
      <c r="A574" s="102">
        <v>2006.0</v>
      </c>
      <c r="B574" s="102">
        <v>2995.0</v>
      </c>
      <c r="C574" s="102" t="s">
        <v>7387</v>
      </c>
      <c r="D574" s="102" t="s">
        <v>21</v>
      </c>
      <c r="E574" s="102">
        <v>5.0</v>
      </c>
      <c r="F574" s="102">
        <v>0.0</v>
      </c>
      <c r="G574" s="102" t="s">
        <v>5947</v>
      </c>
      <c r="H574" s="102">
        <v>4800.0</v>
      </c>
      <c r="I574" s="102">
        <v>73.0</v>
      </c>
      <c r="J574" s="102">
        <v>41.0</v>
      </c>
      <c r="K574" s="102"/>
      <c r="L574" s="102"/>
      <c r="M574" s="102"/>
      <c r="N574" s="102" t="s">
        <v>23</v>
      </c>
      <c r="O574" s="102"/>
      <c r="P574" s="102"/>
      <c r="Q574" s="102" t="s">
        <v>23</v>
      </c>
      <c r="R574" s="102">
        <v>33.0</v>
      </c>
      <c r="S574" s="102">
        <v>18.0</v>
      </c>
    </row>
    <row r="575" ht="12.75" customHeight="1">
      <c r="A575" s="102">
        <v>2006.0</v>
      </c>
      <c r="B575" s="102">
        <v>2939.0</v>
      </c>
      <c r="C575" s="102" t="s">
        <v>7388</v>
      </c>
      <c r="D575" s="102" t="s">
        <v>40</v>
      </c>
      <c r="E575" s="102">
        <v>5.0</v>
      </c>
      <c r="F575" s="102">
        <v>15.0</v>
      </c>
      <c r="G575" s="102"/>
      <c r="H575" s="102">
        <v>4800.0</v>
      </c>
      <c r="I575" s="102">
        <v>77.0</v>
      </c>
      <c r="J575" s="102">
        <v>38.0</v>
      </c>
      <c r="K575" s="102"/>
      <c r="L575" s="102"/>
      <c r="M575" s="102"/>
      <c r="N575" s="102" t="s">
        <v>23</v>
      </c>
      <c r="O575" s="102"/>
      <c r="P575" s="102"/>
      <c r="Q575" s="102" t="s">
        <v>23</v>
      </c>
      <c r="R575" s="102">
        <v>33.0</v>
      </c>
      <c r="S575" s="102">
        <v>34.0</v>
      </c>
    </row>
    <row r="576" ht="12.75" customHeight="1">
      <c r="A576" s="102">
        <v>2006.0</v>
      </c>
      <c r="B576" s="102">
        <v>2986.0</v>
      </c>
      <c r="C576" s="102" t="s">
        <v>7389</v>
      </c>
      <c r="D576" s="102" t="s">
        <v>21</v>
      </c>
      <c r="E576" s="102">
        <v>5.0</v>
      </c>
      <c r="F576" s="102">
        <v>0.0</v>
      </c>
      <c r="G576" s="102" t="s">
        <v>95</v>
      </c>
      <c r="H576" s="102">
        <v>5000.0</v>
      </c>
      <c r="I576" s="102">
        <v>74.0</v>
      </c>
      <c r="J576" s="102">
        <v>40.0</v>
      </c>
      <c r="K576" s="102"/>
      <c r="L576" s="102"/>
      <c r="M576" s="102"/>
      <c r="N576" s="102" t="s">
        <v>23</v>
      </c>
      <c r="O576" s="102"/>
      <c r="P576" s="102"/>
      <c r="Q576" s="102" t="s">
        <v>23</v>
      </c>
      <c r="R576" s="102">
        <v>33.0</v>
      </c>
      <c r="S576" s="102">
        <v>34.0</v>
      </c>
    </row>
    <row r="577" ht="12.75" customHeight="1">
      <c r="A577" s="102">
        <v>2006.0</v>
      </c>
      <c r="B577" s="102">
        <v>2940.0</v>
      </c>
      <c r="C577" s="102" t="s">
        <v>7390</v>
      </c>
      <c r="D577" s="102" t="s">
        <v>40</v>
      </c>
      <c r="E577" s="102">
        <v>5.0</v>
      </c>
      <c r="F577" s="102">
        <v>15.0</v>
      </c>
      <c r="G577" s="102"/>
      <c r="H577" s="102">
        <v>4600.0</v>
      </c>
      <c r="I577" s="102">
        <v>75.0</v>
      </c>
      <c r="J577" s="102">
        <v>37.0</v>
      </c>
      <c r="K577" s="102"/>
      <c r="L577" s="102"/>
      <c r="M577" s="102"/>
      <c r="N577" s="102" t="s">
        <v>23</v>
      </c>
      <c r="O577" s="102"/>
      <c r="P577" s="102"/>
      <c r="Q577" s="102" t="s">
        <v>23</v>
      </c>
      <c r="R577" s="102">
        <v>33.0</v>
      </c>
      <c r="S577" s="102">
        <v>11.0</v>
      </c>
    </row>
    <row r="578" ht="12.75" customHeight="1">
      <c r="A578" s="102">
        <v>2006.0</v>
      </c>
      <c r="B578" s="102">
        <v>2936.0</v>
      </c>
      <c r="C578" s="102" t="s">
        <v>7391</v>
      </c>
      <c r="D578" s="102" t="s">
        <v>40</v>
      </c>
      <c r="E578" s="102">
        <v>5.0</v>
      </c>
      <c r="F578" s="102">
        <v>15.0</v>
      </c>
      <c r="G578" s="102"/>
      <c r="H578" s="102">
        <v>5000.0</v>
      </c>
      <c r="I578" s="102">
        <v>73.0</v>
      </c>
      <c r="J578" s="102">
        <v>39.0</v>
      </c>
      <c r="K578" s="102"/>
      <c r="L578" s="102"/>
      <c r="M578" s="102"/>
      <c r="N578" s="102" t="s">
        <v>35</v>
      </c>
      <c r="O578" s="102"/>
      <c r="P578" s="102"/>
      <c r="Q578" s="102" t="s">
        <v>23</v>
      </c>
      <c r="R578" s="102">
        <v>33.0</v>
      </c>
      <c r="S578" s="102">
        <v>24.0</v>
      </c>
    </row>
    <row r="579" ht="12.75" customHeight="1">
      <c r="A579" s="102">
        <v>2006.0</v>
      </c>
      <c r="B579" s="102">
        <v>2935.0</v>
      </c>
      <c r="C579" s="102" t="s">
        <v>7392</v>
      </c>
      <c r="D579" s="102" t="s">
        <v>21</v>
      </c>
      <c r="E579" s="102">
        <v>5.0</v>
      </c>
      <c r="F579" s="102">
        <v>0.0</v>
      </c>
      <c r="G579" s="102" t="s">
        <v>5947</v>
      </c>
      <c r="H579" s="102">
        <v>5000.0</v>
      </c>
      <c r="I579" s="102">
        <v>77.0</v>
      </c>
      <c r="J579" s="102">
        <v>38.0</v>
      </c>
      <c r="K579" s="102"/>
      <c r="L579" s="102"/>
      <c r="M579" s="102"/>
      <c r="N579" s="102" t="s">
        <v>23</v>
      </c>
      <c r="O579" s="102"/>
      <c r="P579" s="102"/>
      <c r="Q579" s="102" t="s">
        <v>23</v>
      </c>
      <c r="R579" s="102">
        <v>33.0</v>
      </c>
      <c r="S579" s="102">
        <v>18.0</v>
      </c>
    </row>
    <row r="580" ht="12.75" customHeight="1">
      <c r="A580" s="102">
        <v>2006.0</v>
      </c>
      <c r="B580" s="102">
        <v>2932.0</v>
      </c>
      <c r="C580" s="102" t="s">
        <v>7393</v>
      </c>
      <c r="D580" s="102" t="s">
        <v>21</v>
      </c>
      <c r="E580" s="102">
        <v>5.0</v>
      </c>
      <c r="F580" s="102">
        <v>0.0</v>
      </c>
      <c r="G580" s="102" t="s">
        <v>97</v>
      </c>
      <c r="H580" s="102">
        <v>4000.0</v>
      </c>
      <c r="I580" s="102">
        <v>72.0</v>
      </c>
      <c r="J580" s="102">
        <v>34.0</v>
      </c>
      <c r="K580" s="102"/>
      <c r="L580" s="102"/>
      <c r="M580" s="102"/>
      <c r="N580" s="102" t="s">
        <v>23</v>
      </c>
      <c r="O580" s="102"/>
      <c r="P580" s="102"/>
      <c r="Q580" s="102" t="s">
        <v>23</v>
      </c>
      <c r="R580" s="102">
        <v>33.0</v>
      </c>
      <c r="S580" s="102">
        <v>18.0</v>
      </c>
    </row>
    <row r="581" ht="12.75" customHeight="1">
      <c r="A581" s="102">
        <v>2006.0</v>
      </c>
      <c r="B581" s="102">
        <v>2937.0</v>
      </c>
      <c r="C581" s="102" t="s">
        <v>6956</v>
      </c>
      <c r="D581" s="102" t="s">
        <v>21</v>
      </c>
      <c r="E581" s="102">
        <v>5.0</v>
      </c>
      <c r="F581" s="102">
        <v>0.0</v>
      </c>
      <c r="G581" s="102" t="s">
        <v>7394</v>
      </c>
      <c r="H581" s="102">
        <v>4900.0</v>
      </c>
      <c r="I581" s="102">
        <v>77.0</v>
      </c>
      <c r="J581" s="102">
        <v>40.0</v>
      </c>
      <c r="K581" s="102"/>
      <c r="L581" s="102"/>
      <c r="M581" s="102"/>
      <c r="N581" s="102" t="s">
        <v>23</v>
      </c>
      <c r="O581" s="102"/>
      <c r="P581" s="102"/>
      <c r="Q581" s="102" t="s">
        <v>23</v>
      </c>
      <c r="R581" s="102">
        <v>33.0</v>
      </c>
      <c r="S581" s="102">
        <v>18.0</v>
      </c>
    </row>
    <row r="582" ht="12.75" customHeight="1">
      <c r="A582" s="102">
        <v>2006.0</v>
      </c>
      <c r="B582" s="102">
        <v>2933.0</v>
      </c>
      <c r="C582" s="102" t="s">
        <v>7395</v>
      </c>
      <c r="D582" s="102" t="s">
        <v>21</v>
      </c>
      <c r="E582" s="102">
        <v>5.0</v>
      </c>
      <c r="F582" s="102">
        <v>0.0</v>
      </c>
      <c r="G582" s="102" t="s">
        <v>97</v>
      </c>
      <c r="H582" s="102">
        <v>4000.0</v>
      </c>
      <c r="I582" s="102">
        <v>73.0</v>
      </c>
      <c r="J582" s="102">
        <v>35.0</v>
      </c>
      <c r="K582" s="102"/>
      <c r="L582" s="102"/>
      <c r="M582" s="102"/>
      <c r="N582" s="102" t="s">
        <v>23</v>
      </c>
      <c r="O582" s="102"/>
      <c r="P582" s="102"/>
      <c r="Q582" s="102" t="s">
        <v>23</v>
      </c>
      <c r="R582" s="102">
        <v>33.0</v>
      </c>
      <c r="S582" s="102">
        <v>18.0</v>
      </c>
    </row>
    <row r="583" ht="12.75" customHeight="1">
      <c r="A583" s="102">
        <v>2006.0</v>
      </c>
      <c r="B583" s="102">
        <v>2934.0</v>
      </c>
      <c r="C583" s="102" t="s">
        <v>7396</v>
      </c>
      <c r="D583" s="102" t="s">
        <v>21</v>
      </c>
      <c r="E583" s="102">
        <v>5.0</v>
      </c>
      <c r="F583" s="102">
        <v>0.0</v>
      </c>
      <c r="G583" s="102" t="s">
        <v>7397</v>
      </c>
      <c r="H583" s="102">
        <v>6000.0</v>
      </c>
      <c r="I583" s="102">
        <v>76.0</v>
      </c>
      <c r="J583" s="102">
        <v>40.0</v>
      </c>
      <c r="K583" s="102"/>
      <c r="L583" s="102"/>
      <c r="M583" s="102"/>
      <c r="N583" s="102" t="s">
        <v>23</v>
      </c>
      <c r="O583" s="102"/>
      <c r="P583" s="102"/>
      <c r="Q583" s="102" t="s">
        <v>23</v>
      </c>
      <c r="R583" s="102">
        <v>33.0</v>
      </c>
      <c r="S583" s="102">
        <v>44.0</v>
      </c>
    </row>
    <row r="584" ht="12.75" customHeight="1">
      <c r="A584" s="102">
        <v>2006.0</v>
      </c>
      <c r="B584" s="102">
        <v>2938.0</v>
      </c>
      <c r="C584" s="102" t="s">
        <v>7398</v>
      </c>
      <c r="D584" s="102" t="s">
        <v>21</v>
      </c>
      <c r="E584" s="102">
        <v>5.0</v>
      </c>
      <c r="F584" s="102">
        <v>0.0</v>
      </c>
      <c r="G584" s="102" t="s">
        <v>5946</v>
      </c>
      <c r="H584" s="102">
        <v>5000.0</v>
      </c>
      <c r="I584" s="102">
        <v>76.0</v>
      </c>
      <c r="J584" s="102">
        <v>40.0</v>
      </c>
      <c r="K584" s="102"/>
      <c r="L584" s="102"/>
      <c r="M584" s="102"/>
      <c r="N584" s="102" t="s">
        <v>23</v>
      </c>
      <c r="O584" s="102"/>
      <c r="P584" s="102"/>
      <c r="Q584" s="102" t="s">
        <v>23</v>
      </c>
      <c r="R584" s="102">
        <v>33.0</v>
      </c>
      <c r="S584" s="102">
        <v>34.0</v>
      </c>
    </row>
    <row r="585" ht="12.75" customHeight="1">
      <c r="A585" s="102">
        <v>2006.0</v>
      </c>
      <c r="B585" s="102">
        <v>2931.0</v>
      </c>
      <c r="C585" s="102" t="s">
        <v>7399</v>
      </c>
      <c r="D585" s="102" t="s">
        <v>21</v>
      </c>
      <c r="E585" s="102">
        <v>5.0</v>
      </c>
      <c r="F585" s="102">
        <v>0.0</v>
      </c>
      <c r="G585" s="102" t="s">
        <v>91</v>
      </c>
      <c r="H585" s="102">
        <v>5000.0</v>
      </c>
      <c r="I585" s="102">
        <v>76.0</v>
      </c>
      <c r="J585" s="102">
        <v>40.0</v>
      </c>
      <c r="K585" s="102"/>
      <c r="L585" s="102"/>
      <c r="M585" s="102"/>
      <c r="N585" s="102" t="s">
        <v>23</v>
      </c>
      <c r="O585" s="102"/>
      <c r="P585" s="102"/>
      <c r="Q585" s="102" t="s">
        <v>23</v>
      </c>
      <c r="R585" s="102">
        <v>33.0</v>
      </c>
      <c r="S585" s="102">
        <v>34.0</v>
      </c>
    </row>
    <row r="586" ht="12.75" customHeight="1">
      <c r="A586" s="102">
        <v>2006.0</v>
      </c>
      <c r="B586" s="102">
        <v>2941.0</v>
      </c>
      <c r="C586" s="102" t="s">
        <v>7400</v>
      </c>
      <c r="D586" s="102" t="s">
        <v>21</v>
      </c>
      <c r="E586" s="102">
        <v>5.0</v>
      </c>
      <c r="F586" s="102">
        <v>0.0</v>
      </c>
      <c r="G586" s="102" t="s">
        <v>5946</v>
      </c>
      <c r="H586" s="102">
        <v>5000.0</v>
      </c>
      <c r="I586" s="102">
        <v>78.0</v>
      </c>
      <c r="J586" s="102">
        <v>39.0</v>
      </c>
      <c r="K586" s="102"/>
      <c r="L586" s="102"/>
      <c r="M586" s="102"/>
      <c r="N586" s="102" t="s">
        <v>23</v>
      </c>
      <c r="O586" s="102"/>
      <c r="P586" s="102"/>
      <c r="Q586" s="102" t="s">
        <v>23</v>
      </c>
      <c r="R586" s="102">
        <v>33.0</v>
      </c>
      <c r="S586" s="102">
        <v>18.0</v>
      </c>
    </row>
    <row r="587" ht="12.75" customHeight="1">
      <c r="A587" s="102">
        <v>2006.0</v>
      </c>
      <c r="B587" s="102">
        <v>2952.0</v>
      </c>
      <c r="C587" s="102" t="s">
        <v>6991</v>
      </c>
      <c r="D587" s="102" t="s">
        <v>21</v>
      </c>
      <c r="E587" s="102">
        <v>5.0</v>
      </c>
      <c r="F587" s="102">
        <v>0.0</v>
      </c>
      <c r="G587" s="102" t="s">
        <v>95</v>
      </c>
      <c r="H587" s="102">
        <v>4800.0</v>
      </c>
      <c r="I587" s="102">
        <v>76.0</v>
      </c>
      <c r="J587" s="102">
        <v>36.0</v>
      </c>
      <c r="K587" s="102"/>
      <c r="L587" s="102"/>
      <c r="M587" s="102"/>
      <c r="N587" s="102" t="s">
        <v>23</v>
      </c>
      <c r="O587" s="102"/>
      <c r="P587" s="102"/>
      <c r="Q587" s="102" t="s">
        <v>23</v>
      </c>
      <c r="R587" s="102">
        <v>33.0</v>
      </c>
      <c r="S587" s="102">
        <v>34.0</v>
      </c>
    </row>
    <row r="588" ht="12.75" customHeight="1">
      <c r="A588" s="102">
        <v>2006.0</v>
      </c>
      <c r="B588" s="102">
        <v>2958.0</v>
      </c>
      <c r="C588" s="102" t="s">
        <v>7401</v>
      </c>
      <c r="D588" s="102" t="s">
        <v>21</v>
      </c>
      <c r="E588" s="102">
        <v>5.0</v>
      </c>
      <c r="F588" s="102">
        <v>0.0</v>
      </c>
      <c r="G588" s="102" t="s">
        <v>5946</v>
      </c>
      <c r="H588" s="102">
        <v>4900.0</v>
      </c>
      <c r="I588" s="102">
        <v>74.0</v>
      </c>
      <c r="J588" s="102">
        <v>40.0</v>
      </c>
      <c r="K588" s="102"/>
      <c r="L588" s="102"/>
      <c r="M588" s="102"/>
      <c r="N588" s="102" t="s">
        <v>23</v>
      </c>
      <c r="O588" s="102"/>
      <c r="P588" s="102"/>
      <c r="Q588" s="102" t="s">
        <v>23</v>
      </c>
      <c r="R588" s="102">
        <v>33.0</v>
      </c>
      <c r="S588" s="102">
        <v>34.0</v>
      </c>
    </row>
    <row r="589" ht="12.75" customHeight="1">
      <c r="A589" s="102">
        <v>2006.0</v>
      </c>
      <c r="B589" s="102">
        <v>2951.0</v>
      </c>
      <c r="C589" s="102" t="s">
        <v>6998</v>
      </c>
      <c r="D589" s="102" t="s">
        <v>40</v>
      </c>
      <c r="E589" s="102">
        <v>5.0</v>
      </c>
      <c r="F589" s="102">
        <v>17.0</v>
      </c>
      <c r="G589" s="102"/>
      <c r="H589" s="102">
        <v>4700.0</v>
      </c>
      <c r="I589" s="102">
        <v>78.0</v>
      </c>
      <c r="J589" s="102">
        <v>38.0</v>
      </c>
      <c r="K589" s="102"/>
      <c r="L589" s="102"/>
      <c r="M589" s="102"/>
      <c r="N589" s="102" t="s">
        <v>23</v>
      </c>
      <c r="O589" s="102"/>
      <c r="P589" s="102"/>
      <c r="Q589" s="102" t="s">
        <v>23</v>
      </c>
      <c r="R589" s="102">
        <v>33.0</v>
      </c>
      <c r="S589" s="102">
        <v>60.0</v>
      </c>
    </row>
    <row r="590" ht="12.75" customHeight="1">
      <c r="A590" s="102">
        <v>2006.0</v>
      </c>
      <c r="B590" s="102">
        <v>2959.0</v>
      </c>
      <c r="C590" s="102" t="s">
        <v>7317</v>
      </c>
      <c r="D590" s="102" t="s">
        <v>40</v>
      </c>
      <c r="E590" s="102">
        <v>5.0</v>
      </c>
      <c r="F590" s="102">
        <v>17.0</v>
      </c>
      <c r="G590" s="102"/>
      <c r="H590" s="102">
        <v>4000.0</v>
      </c>
      <c r="I590" s="102">
        <v>75.0</v>
      </c>
      <c r="J590" s="102">
        <v>37.0</v>
      </c>
      <c r="K590" s="102"/>
      <c r="L590" s="102"/>
      <c r="M590" s="102"/>
      <c r="N590" s="102" t="s">
        <v>23</v>
      </c>
      <c r="O590" s="102"/>
      <c r="P590" s="102"/>
      <c r="Q590" s="102" t="s">
        <v>23</v>
      </c>
      <c r="R590" s="102">
        <v>33.0</v>
      </c>
      <c r="S590" s="102">
        <v>34.0</v>
      </c>
    </row>
    <row r="591" ht="12.75" customHeight="1">
      <c r="A591" s="102">
        <v>2006.0</v>
      </c>
      <c r="B591" s="102">
        <v>2943.0</v>
      </c>
      <c r="C591" s="102" t="s">
        <v>7005</v>
      </c>
      <c r="D591" s="102" t="s">
        <v>21</v>
      </c>
      <c r="E591" s="102">
        <v>5.0</v>
      </c>
      <c r="F591" s="102">
        <v>0.0</v>
      </c>
      <c r="G591" s="102" t="s">
        <v>629</v>
      </c>
      <c r="H591" s="102">
        <v>4700.0</v>
      </c>
      <c r="I591" s="102">
        <v>76.0</v>
      </c>
      <c r="J591" s="102">
        <v>36.0</v>
      </c>
      <c r="K591" s="102"/>
      <c r="L591" s="102"/>
      <c r="M591" s="102"/>
      <c r="N591" s="102" t="s">
        <v>23</v>
      </c>
      <c r="O591" s="102"/>
      <c r="P591" s="102"/>
      <c r="Q591" s="102" t="s">
        <v>23</v>
      </c>
      <c r="R591" s="102">
        <v>33.0</v>
      </c>
      <c r="S591" s="102">
        <v>12.0</v>
      </c>
    </row>
    <row r="592" ht="12.75" customHeight="1">
      <c r="A592" s="102">
        <v>2006.0</v>
      </c>
      <c r="B592" s="102">
        <v>2949.0</v>
      </c>
      <c r="C592" s="102" t="s">
        <v>7402</v>
      </c>
      <c r="D592" s="102" t="s">
        <v>40</v>
      </c>
      <c r="E592" s="102">
        <v>5.0</v>
      </c>
      <c r="F592" s="102">
        <v>17.0</v>
      </c>
      <c r="G592" s="102"/>
      <c r="H592" s="102">
        <v>4600.0</v>
      </c>
      <c r="I592" s="102">
        <v>76.0</v>
      </c>
      <c r="J592" s="102">
        <v>38.0</v>
      </c>
      <c r="K592" s="102"/>
      <c r="L592" s="102"/>
      <c r="M592" s="102"/>
      <c r="N592" s="102" t="s">
        <v>23</v>
      </c>
      <c r="O592" s="102"/>
      <c r="P592" s="102"/>
      <c r="Q592" s="102" t="s">
        <v>23</v>
      </c>
      <c r="R592" s="102">
        <v>33.0</v>
      </c>
      <c r="S592" s="102">
        <v>24.0</v>
      </c>
    </row>
    <row r="593" ht="12.75" customHeight="1">
      <c r="A593" s="102">
        <v>2006.0</v>
      </c>
      <c r="B593" s="102">
        <v>2960.0</v>
      </c>
      <c r="C593" s="102" t="s">
        <v>7403</v>
      </c>
      <c r="D593" s="102" t="s">
        <v>21</v>
      </c>
      <c r="E593" s="102">
        <v>5.0</v>
      </c>
      <c r="F593" s="102">
        <v>0.0</v>
      </c>
      <c r="G593" s="102" t="s">
        <v>5947</v>
      </c>
      <c r="H593" s="102">
        <v>4400.0</v>
      </c>
      <c r="I593" s="102">
        <v>75.0</v>
      </c>
      <c r="J593" s="102">
        <v>37.0</v>
      </c>
      <c r="K593" s="102"/>
      <c r="L593" s="102"/>
      <c r="M593" s="102"/>
      <c r="N593" s="102" t="s">
        <v>23</v>
      </c>
      <c r="O593" s="102"/>
      <c r="P593" s="102"/>
      <c r="Q593" s="102" t="s">
        <v>23</v>
      </c>
      <c r="R593" s="102">
        <v>33.0</v>
      </c>
      <c r="S593" s="102">
        <v>18.0</v>
      </c>
    </row>
    <row r="594" ht="12.75" customHeight="1">
      <c r="A594" s="102">
        <v>2006.0</v>
      </c>
      <c r="B594" s="102">
        <v>2950.0</v>
      </c>
      <c r="C594" s="102" t="s">
        <v>7404</v>
      </c>
      <c r="D594" s="102" t="s">
        <v>21</v>
      </c>
      <c r="E594" s="102">
        <v>5.0</v>
      </c>
      <c r="F594" s="102">
        <v>0.0</v>
      </c>
      <c r="G594" s="102" t="s">
        <v>7405</v>
      </c>
      <c r="H594" s="102">
        <v>6300.0</v>
      </c>
      <c r="I594" s="102">
        <v>83.0</v>
      </c>
      <c r="J594" s="102">
        <v>42.0</v>
      </c>
      <c r="K594" s="102"/>
      <c r="L594" s="102"/>
      <c r="M594" s="102"/>
      <c r="N594" s="102" t="s">
        <v>23</v>
      </c>
      <c r="O594" s="102"/>
      <c r="P594" s="102"/>
      <c r="Q594" s="102" t="s">
        <v>23</v>
      </c>
      <c r="R594" s="102">
        <v>33.0</v>
      </c>
      <c r="S594" s="102">
        <v>34.0</v>
      </c>
    </row>
    <row r="595" ht="12.75" customHeight="1">
      <c r="A595" s="102">
        <v>2006.0</v>
      </c>
      <c r="B595" s="102">
        <v>2957.0</v>
      </c>
      <c r="C595" s="102" t="s">
        <v>7406</v>
      </c>
      <c r="D595" s="102" t="s">
        <v>40</v>
      </c>
      <c r="E595" s="102">
        <v>5.0</v>
      </c>
      <c r="F595" s="102">
        <v>17.0</v>
      </c>
      <c r="G595" s="102"/>
      <c r="H595" s="102">
        <v>4300.0</v>
      </c>
      <c r="I595" s="102">
        <v>77.0</v>
      </c>
      <c r="J595" s="102">
        <v>36.0</v>
      </c>
      <c r="K595" s="102"/>
      <c r="L595" s="102"/>
      <c r="M595" s="102"/>
      <c r="N595" s="102" t="s">
        <v>23</v>
      </c>
      <c r="O595" s="102"/>
      <c r="P595" s="102"/>
      <c r="Q595" s="102" t="s">
        <v>23</v>
      </c>
      <c r="R595" s="102">
        <v>33.0</v>
      </c>
      <c r="S595" s="102">
        <v>24.0</v>
      </c>
    </row>
    <row r="596" ht="12.75" customHeight="1">
      <c r="A596" s="102">
        <v>2006.0</v>
      </c>
      <c r="B596" s="102">
        <v>2948.0</v>
      </c>
      <c r="C596" s="102" t="s">
        <v>7007</v>
      </c>
      <c r="D596" s="102" t="s">
        <v>21</v>
      </c>
      <c r="E596" s="102">
        <v>5.0</v>
      </c>
      <c r="F596" s="102">
        <v>0.0</v>
      </c>
      <c r="G596" s="102" t="s">
        <v>5946</v>
      </c>
      <c r="H596" s="102">
        <v>4500.0</v>
      </c>
      <c r="I596" s="102">
        <v>77.0</v>
      </c>
      <c r="J596" s="102">
        <v>39.0</v>
      </c>
      <c r="K596" s="102"/>
      <c r="L596" s="102"/>
      <c r="M596" s="102"/>
      <c r="N596" s="102" t="s">
        <v>23</v>
      </c>
      <c r="O596" s="102"/>
      <c r="P596" s="102"/>
      <c r="Q596" s="102" t="s">
        <v>23</v>
      </c>
      <c r="R596" s="102">
        <v>33.0</v>
      </c>
      <c r="S596" s="102">
        <v>34.0</v>
      </c>
    </row>
    <row r="597" ht="12.75" customHeight="1">
      <c r="A597" s="102">
        <v>2006.0</v>
      </c>
      <c r="B597" s="102">
        <v>2947.0</v>
      </c>
      <c r="C597" s="102" t="s">
        <v>7407</v>
      </c>
      <c r="D597" s="102" t="s">
        <v>21</v>
      </c>
      <c r="E597" s="102">
        <v>5.0</v>
      </c>
      <c r="F597" s="102">
        <v>0.0</v>
      </c>
      <c r="G597" s="102" t="s">
        <v>5947</v>
      </c>
      <c r="H597" s="102">
        <v>4800.0</v>
      </c>
      <c r="I597" s="102">
        <v>76.0</v>
      </c>
      <c r="J597" s="102">
        <v>38.0</v>
      </c>
      <c r="K597" s="102"/>
      <c r="L597" s="102"/>
      <c r="M597" s="102"/>
      <c r="N597" s="102" t="s">
        <v>23</v>
      </c>
      <c r="O597" s="102"/>
      <c r="P597" s="102"/>
      <c r="Q597" s="102" t="s">
        <v>23</v>
      </c>
      <c r="R597" s="102">
        <v>33.0</v>
      </c>
      <c r="S597" s="102">
        <v>18.0</v>
      </c>
    </row>
    <row r="598" ht="12.75" customHeight="1">
      <c r="A598" s="102">
        <v>2006.0</v>
      </c>
      <c r="B598" s="102">
        <v>2956.0</v>
      </c>
      <c r="C598" s="102" t="s">
        <v>7408</v>
      </c>
      <c r="D598" s="102" t="s">
        <v>21</v>
      </c>
      <c r="E598" s="102">
        <v>5.0</v>
      </c>
      <c r="F598" s="102">
        <v>0.0</v>
      </c>
      <c r="G598" s="102" t="s">
        <v>96</v>
      </c>
      <c r="H598" s="102">
        <v>4600.0</v>
      </c>
      <c r="I598" s="102">
        <v>77.0</v>
      </c>
      <c r="J598" s="102">
        <v>37.0</v>
      </c>
      <c r="K598" s="102"/>
      <c r="L598" s="102"/>
      <c r="M598" s="102"/>
      <c r="N598" s="102" t="s">
        <v>23</v>
      </c>
      <c r="O598" s="102"/>
      <c r="P598" s="102"/>
      <c r="Q598" s="102" t="s">
        <v>23</v>
      </c>
      <c r="R598" s="102">
        <v>33.0</v>
      </c>
      <c r="S598" s="102">
        <v>66.0</v>
      </c>
    </row>
    <row r="599" ht="12.75" customHeight="1">
      <c r="A599" s="102">
        <v>2006.0</v>
      </c>
      <c r="B599" s="102">
        <v>2954.0</v>
      </c>
      <c r="C599" s="102" t="s">
        <v>7238</v>
      </c>
      <c r="D599" s="102" t="s">
        <v>21</v>
      </c>
      <c r="E599" s="102">
        <v>5.0</v>
      </c>
      <c r="F599" s="102">
        <v>0.0</v>
      </c>
      <c r="G599" s="102" t="s">
        <v>4449</v>
      </c>
      <c r="H599" s="102">
        <v>4700.0</v>
      </c>
      <c r="I599" s="102">
        <v>74.0</v>
      </c>
      <c r="J599" s="102">
        <v>35.0</v>
      </c>
      <c r="K599" s="102"/>
      <c r="L599" s="102"/>
      <c r="M599" s="102"/>
      <c r="N599" s="102" t="s">
        <v>23</v>
      </c>
      <c r="O599" s="102"/>
      <c r="P599" s="102"/>
      <c r="Q599" s="102" t="s">
        <v>23</v>
      </c>
      <c r="R599" s="102">
        <v>33.0</v>
      </c>
      <c r="S599" s="102">
        <v>34.0</v>
      </c>
    </row>
    <row r="600" ht="12.75" customHeight="1">
      <c r="A600" s="102">
        <v>2006.0</v>
      </c>
      <c r="B600" s="102">
        <v>2955.0</v>
      </c>
      <c r="C600" s="102" t="s">
        <v>7409</v>
      </c>
      <c r="D600" s="102" t="s">
        <v>40</v>
      </c>
      <c r="E600" s="102">
        <v>5.0</v>
      </c>
      <c r="F600" s="102">
        <v>16.0</v>
      </c>
      <c r="G600" s="102"/>
      <c r="H600" s="102">
        <v>4900.0</v>
      </c>
      <c r="I600" s="102">
        <v>77.0</v>
      </c>
      <c r="J600" s="102">
        <v>39.0</v>
      </c>
      <c r="K600" s="102"/>
      <c r="L600" s="102"/>
      <c r="M600" s="102"/>
      <c r="N600" s="102" t="s">
        <v>23</v>
      </c>
      <c r="O600" s="102"/>
      <c r="P600" s="102"/>
      <c r="Q600" s="102" t="s">
        <v>23</v>
      </c>
      <c r="R600" s="102">
        <v>33.0</v>
      </c>
      <c r="S600" s="102">
        <v>24.0</v>
      </c>
    </row>
    <row r="601" ht="12.75" customHeight="1">
      <c r="A601" s="102">
        <v>2006.0</v>
      </c>
      <c r="B601" s="102">
        <v>2980.0</v>
      </c>
      <c r="C601" s="102" t="s">
        <v>7409</v>
      </c>
      <c r="D601" s="102" t="s">
        <v>40</v>
      </c>
      <c r="E601" s="102">
        <v>5.0</v>
      </c>
      <c r="F601" s="102">
        <v>17.0</v>
      </c>
      <c r="G601" s="102"/>
      <c r="H601" s="102">
        <v>4900.0</v>
      </c>
      <c r="I601" s="102">
        <v>80.0</v>
      </c>
      <c r="J601" s="102">
        <v>40.0</v>
      </c>
      <c r="K601" s="102"/>
      <c r="L601" s="102"/>
      <c r="M601" s="102"/>
      <c r="N601" s="102" t="s">
        <v>23</v>
      </c>
      <c r="O601" s="102"/>
      <c r="P601" s="102"/>
      <c r="Q601" s="102" t="s">
        <v>23</v>
      </c>
      <c r="R601" s="102">
        <v>33.0</v>
      </c>
      <c r="S601" s="102">
        <v>66.0</v>
      </c>
    </row>
    <row r="602" ht="12.75" customHeight="1">
      <c r="A602" s="102">
        <v>2006.0</v>
      </c>
      <c r="B602" s="102">
        <v>2953.0</v>
      </c>
      <c r="C602" s="102" t="s">
        <v>7410</v>
      </c>
      <c r="D602" s="102" t="s">
        <v>40</v>
      </c>
      <c r="E602" s="102">
        <v>5.0</v>
      </c>
      <c r="F602" s="102">
        <v>15.0</v>
      </c>
      <c r="G602" s="102"/>
      <c r="H602" s="102">
        <v>4700.0</v>
      </c>
      <c r="I602" s="102">
        <v>77.0</v>
      </c>
      <c r="J602" s="102">
        <v>39.0</v>
      </c>
      <c r="K602" s="102"/>
      <c r="L602" s="102"/>
      <c r="M602" s="102"/>
      <c r="N602" s="102" t="s">
        <v>23</v>
      </c>
      <c r="O602" s="102"/>
      <c r="P602" s="102"/>
      <c r="Q602" s="102" t="s">
        <v>23</v>
      </c>
      <c r="R602" s="102">
        <v>33.0</v>
      </c>
      <c r="S602" s="102">
        <v>11.0</v>
      </c>
    </row>
    <row r="603" ht="12.75" customHeight="1">
      <c r="A603" s="102">
        <v>2006.0</v>
      </c>
      <c r="B603" s="102">
        <v>2978.0</v>
      </c>
      <c r="C603" s="102" t="s">
        <v>7411</v>
      </c>
      <c r="D603" s="102" t="s">
        <v>21</v>
      </c>
      <c r="E603" s="102">
        <v>5.0</v>
      </c>
      <c r="F603" s="102">
        <v>0.0</v>
      </c>
      <c r="G603" s="102" t="s">
        <v>1421</v>
      </c>
      <c r="H603" s="102">
        <v>5200.0</v>
      </c>
      <c r="I603" s="102">
        <v>78.0</v>
      </c>
      <c r="J603" s="102">
        <v>41.0</v>
      </c>
      <c r="K603" s="102"/>
      <c r="L603" s="102"/>
      <c r="M603" s="102"/>
      <c r="N603" s="102" t="s">
        <v>23</v>
      </c>
      <c r="O603" s="102"/>
      <c r="P603" s="102"/>
      <c r="Q603" s="102" t="s">
        <v>23</v>
      </c>
      <c r="R603" s="102">
        <v>33.0</v>
      </c>
      <c r="S603" s="102">
        <v>25.0</v>
      </c>
    </row>
    <row r="604" ht="12.75" customHeight="1">
      <c r="A604" s="102">
        <v>2006.0</v>
      </c>
      <c r="B604" s="102">
        <v>2979.0</v>
      </c>
      <c r="C604" s="102" t="s">
        <v>7412</v>
      </c>
      <c r="D604" s="102" t="s">
        <v>40</v>
      </c>
      <c r="E604" s="102">
        <v>5.0</v>
      </c>
      <c r="F604" s="102">
        <v>15.0</v>
      </c>
      <c r="G604" s="102"/>
      <c r="H604" s="102">
        <v>3900.0</v>
      </c>
      <c r="I604" s="102">
        <v>73.0</v>
      </c>
      <c r="J604" s="102">
        <v>37.0</v>
      </c>
      <c r="K604" s="102"/>
      <c r="L604" s="102"/>
      <c r="M604" s="102"/>
      <c r="N604" s="102" t="s">
        <v>40</v>
      </c>
      <c r="O604" s="102"/>
      <c r="P604" s="102"/>
      <c r="Q604" s="102" t="s">
        <v>23</v>
      </c>
      <c r="R604" s="102">
        <v>33.0</v>
      </c>
      <c r="S604" s="102">
        <v>44.0</v>
      </c>
    </row>
    <row r="605" ht="12.75" customHeight="1">
      <c r="A605" s="102">
        <v>2006.0</v>
      </c>
      <c r="B605" s="102">
        <v>2970.0</v>
      </c>
      <c r="C605" s="102" t="s">
        <v>7413</v>
      </c>
      <c r="D605" s="102" t="s">
        <v>21</v>
      </c>
      <c r="E605" s="102">
        <v>5.0</v>
      </c>
      <c r="F605" s="102">
        <v>0.0</v>
      </c>
      <c r="G605" s="102" t="s">
        <v>97</v>
      </c>
      <c r="H605" s="102">
        <v>4000.0</v>
      </c>
      <c r="I605" s="102">
        <v>72.0</v>
      </c>
      <c r="J605" s="102">
        <v>36.0</v>
      </c>
      <c r="K605" s="102"/>
      <c r="L605" s="102"/>
      <c r="M605" s="102"/>
      <c r="N605" s="102" t="s">
        <v>23</v>
      </c>
      <c r="O605" s="102"/>
      <c r="P605" s="102"/>
      <c r="Q605" s="102" t="s">
        <v>23</v>
      </c>
      <c r="R605" s="102">
        <v>33.0</v>
      </c>
      <c r="S605" s="102">
        <v>18.0</v>
      </c>
    </row>
    <row r="606" ht="12.75" customHeight="1">
      <c r="A606" s="102">
        <v>2006.0</v>
      </c>
      <c r="B606" s="102">
        <v>2969.0</v>
      </c>
      <c r="C606" s="102" t="s">
        <v>7414</v>
      </c>
      <c r="D606" s="102" t="s">
        <v>21</v>
      </c>
      <c r="E606" s="102">
        <v>5.0</v>
      </c>
      <c r="F606" s="102">
        <v>0.0</v>
      </c>
      <c r="G606" s="102" t="s">
        <v>5946</v>
      </c>
      <c r="H606" s="102">
        <v>4100.0</v>
      </c>
      <c r="I606" s="102"/>
      <c r="J606" s="102">
        <v>37.0</v>
      </c>
      <c r="K606" s="102"/>
      <c r="L606" s="102"/>
      <c r="M606" s="102"/>
      <c r="N606" s="102" t="s">
        <v>23</v>
      </c>
      <c r="O606" s="102"/>
      <c r="P606" s="102"/>
      <c r="Q606" s="102" t="s">
        <v>23</v>
      </c>
      <c r="R606" s="102">
        <v>33.0</v>
      </c>
      <c r="S606" s="102">
        <v>34.0</v>
      </c>
    </row>
    <row r="607" ht="12.75" customHeight="1">
      <c r="A607" s="102">
        <v>2006.0</v>
      </c>
      <c r="B607" s="102">
        <v>2977.0</v>
      </c>
      <c r="C607" s="102" t="s">
        <v>7415</v>
      </c>
      <c r="D607" s="102" t="s">
        <v>40</v>
      </c>
      <c r="E607" s="102">
        <v>5.0</v>
      </c>
      <c r="F607" s="102">
        <v>15.0</v>
      </c>
      <c r="G607" s="102"/>
      <c r="H607" s="102">
        <v>5100.0</v>
      </c>
      <c r="I607" s="102">
        <v>82.0</v>
      </c>
      <c r="J607" s="102">
        <v>40.0</v>
      </c>
      <c r="K607" s="102"/>
      <c r="L607" s="102"/>
      <c r="M607" s="102"/>
      <c r="N607" s="102" t="s">
        <v>23</v>
      </c>
      <c r="O607" s="102"/>
      <c r="P607" s="102"/>
      <c r="Q607" s="102" t="s">
        <v>23</v>
      </c>
      <c r="R607" s="102">
        <v>33.0</v>
      </c>
      <c r="S607" s="102">
        <v>44.0</v>
      </c>
    </row>
    <row r="608" ht="12.75" customHeight="1">
      <c r="A608" s="102">
        <v>2006.0</v>
      </c>
      <c r="B608" s="102">
        <v>2976.0</v>
      </c>
      <c r="C608" s="102" t="s">
        <v>7416</v>
      </c>
      <c r="D608" s="102" t="s">
        <v>40</v>
      </c>
      <c r="E608" s="102">
        <v>5.0</v>
      </c>
      <c r="F608" s="102">
        <v>15.0</v>
      </c>
      <c r="G608" s="102"/>
      <c r="H608" s="102">
        <v>4500.0</v>
      </c>
      <c r="I608" s="102">
        <v>73.0</v>
      </c>
      <c r="J608" s="102">
        <v>37.0</v>
      </c>
      <c r="K608" s="102"/>
      <c r="L608" s="102"/>
      <c r="M608" s="102"/>
      <c r="N608" s="102" t="s">
        <v>23</v>
      </c>
      <c r="O608" s="102"/>
      <c r="P608" s="102"/>
      <c r="Q608" s="102" t="s">
        <v>23</v>
      </c>
      <c r="R608" s="102">
        <v>48.0</v>
      </c>
      <c r="S608" s="102">
        <v>20.0</v>
      </c>
    </row>
    <row r="609" ht="12.75" customHeight="1">
      <c r="A609" s="102">
        <v>2006.0</v>
      </c>
      <c r="B609" s="102">
        <v>2961.0</v>
      </c>
      <c r="C609" s="102" t="s">
        <v>7417</v>
      </c>
      <c r="D609" s="102" t="s">
        <v>40</v>
      </c>
      <c r="E609" s="102">
        <v>5.0</v>
      </c>
      <c r="F609" s="102">
        <v>15.0</v>
      </c>
      <c r="G609" s="102"/>
      <c r="H609" s="102">
        <v>3850.0</v>
      </c>
      <c r="I609" s="102">
        <v>73.0</v>
      </c>
      <c r="J609" s="102">
        <v>34.0</v>
      </c>
      <c r="K609" s="102"/>
      <c r="L609" s="102"/>
      <c r="M609" s="102"/>
      <c r="N609" s="102" t="s">
        <v>23</v>
      </c>
      <c r="O609" s="102"/>
      <c r="P609" s="102"/>
      <c r="Q609" s="102" t="s">
        <v>23</v>
      </c>
      <c r="R609" s="102">
        <v>33.0</v>
      </c>
      <c r="S609" s="102">
        <v>66.0</v>
      </c>
    </row>
    <row r="610" ht="12.75" customHeight="1">
      <c r="A610" s="102">
        <v>2006.0</v>
      </c>
      <c r="B610" s="102">
        <v>2968.0</v>
      </c>
      <c r="C610" s="102" t="s">
        <v>7031</v>
      </c>
      <c r="D610" s="102" t="s">
        <v>40</v>
      </c>
      <c r="E610" s="102">
        <v>5.0</v>
      </c>
      <c r="F610" s="102">
        <v>15.0</v>
      </c>
      <c r="G610" s="102"/>
      <c r="H610" s="102">
        <v>4900.0</v>
      </c>
      <c r="I610" s="102">
        <v>75.0</v>
      </c>
      <c r="J610" s="102">
        <v>40.0</v>
      </c>
      <c r="K610" s="102"/>
      <c r="L610" s="102"/>
      <c r="M610" s="102"/>
      <c r="N610" s="102" t="s">
        <v>23</v>
      </c>
      <c r="O610" s="102"/>
      <c r="P610" s="102"/>
      <c r="Q610" s="102" t="s">
        <v>23</v>
      </c>
      <c r="R610" s="102">
        <v>33.0</v>
      </c>
      <c r="S610" s="102">
        <v>66.0</v>
      </c>
    </row>
    <row r="611" ht="12.75" customHeight="1">
      <c r="A611" s="102">
        <v>2006.0</v>
      </c>
      <c r="B611" s="102">
        <v>2966.0</v>
      </c>
      <c r="C611" s="102" t="s">
        <v>7031</v>
      </c>
      <c r="D611" s="102" t="s">
        <v>40</v>
      </c>
      <c r="E611" s="102">
        <v>5.0</v>
      </c>
      <c r="F611" s="102">
        <v>18.0</v>
      </c>
      <c r="G611" s="102"/>
      <c r="H611" s="102">
        <v>4000.0</v>
      </c>
      <c r="I611" s="102">
        <v>72.0</v>
      </c>
      <c r="J611" s="102">
        <v>36.0</v>
      </c>
      <c r="K611" s="102"/>
      <c r="L611" s="102"/>
      <c r="M611" s="102"/>
      <c r="N611" s="102" t="s">
        <v>23</v>
      </c>
      <c r="O611" s="102"/>
      <c r="P611" s="102"/>
      <c r="Q611" s="102" t="s">
        <v>23</v>
      </c>
      <c r="R611" s="102">
        <v>33.0</v>
      </c>
      <c r="S611" s="102">
        <v>24.0</v>
      </c>
    </row>
    <row r="612" ht="12.75" customHeight="1">
      <c r="A612" s="102">
        <v>2006.0</v>
      </c>
      <c r="B612" s="102">
        <v>2967.0</v>
      </c>
      <c r="C612" s="102" t="s">
        <v>7418</v>
      </c>
      <c r="D612" s="102" t="s">
        <v>40</v>
      </c>
      <c r="E612" s="102">
        <v>5.0</v>
      </c>
      <c r="F612" s="102">
        <v>15.0</v>
      </c>
      <c r="G612" s="102"/>
      <c r="H612" s="102">
        <v>5200.0</v>
      </c>
      <c r="I612" s="102">
        <v>77.0</v>
      </c>
      <c r="J612" s="102">
        <v>39.0</v>
      </c>
      <c r="K612" s="102"/>
      <c r="L612" s="102"/>
      <c r="M612" s="102"/>
      <c r="N612" s="102" t="s">
        <v>23</v>
      </c>
      <c r="O612" s="102"/>
      <c r="P612" s="102"/>
      <c r="Q612" s="102" t="s">
        <v>23</v>
      </c>
      <c r="R612" s="102">
        <v>33.0</v>
      </c>
      <c r="S612" s="102">
        <v>31.0</v>
      </c>
    </row>
    <row r="613" ht="12.75" customHeight="1">
      <c r="A613" s="102">
        <v>2006.0</v>
      </c>
      <c r="B613" s="102">
        <v>2975.0</v>
      </c>
      <c r="C613" s="102" t="s">
        <v>7419</v>
      </c>
      <c r="D613" s="102" t="s">
        <v>21</v>
      </c>
      <c r="E613" s="102">
        <v>5.0</v>
      </c>
      <c r="F613" s="102">
        <v>0.0</v>
      </c>
      <c r="G613" s="102" t="s">
        <v>7364</v>
      </c>
      <c r="H613" s="102">
        <v>4100.0</v>
      </c>
      <c r="I613" s="102">
        <v>75.0</v>
      </c>
      <c r="J613" s="102">
        <v>38.0</v>
      </c>
      <c r="K613" s="102"/>
      <c r="L613" s="102"/>
      <c r="M613" s="102"/>
      <c r="N613" s="102" t="s">
        <v>23</v>
      </c>
      <c r="O613" s="102"/>
      <c r="P613" s="102"/>
      <c r="Q613" s="102" t="s">
        <v>23</v>
      </c>
      <c r="R613" s="102">
        <v>33.0</v>
      </c>
      <c r="S613" s="102">
        <v>34.0</v>
      </c>
    </row>
    <row r="614" ht="12.75" customHeight="1">
      <c r="A614" s="102">
        <v>2006.0</v>
      </c>
      <c r="B614" s="102">
        <v>2971.0</v>
      </c>
      <c r="C614" s="102" t="s">
        <v>7420</v>
      </c>
      <c r="D614" s="102" t="s">
        <v>21</v>
      </c>
      <c r="E614" s="102">
        <v>5.0</v>
      </c>
      <c r="F614" s="102">
        <v>0.0</v>
      </c>
      <c r="G614" s="102" t="s">
        <v>5947</v>
      </c>
      <c r="H614" s="102">
        <v>5000.0</v>
      </c>
      <c r="I614" s="102">
        <v>79.0</v>
      </c>
      <c r="J614" s="102">
        <v>39.0</v>
      </c>
      <c r="K614" s="102"/>
      <c r="L614" s="102"/>
      <c r="M614" s="102"/>
      <c r="N614" s="102" t="s">
        <v>23</v>
      </c>
      <c r="O614" s="102"/>
      <c r="P614" s="102"/>
      <c r="Q614" s="102" t="s">
        <v>23</v>
      </c>
      <c r="R614" s="102">
        <v>33.0</v>
      </c>
      <c r="S614" s="102">
        <v>34.0</v>
      </c>
    </row>
    <row r="615" ht="12.75" customHeight="1">
      <c r="A615" s="102">
        <v>2006.0</v>
      </c>
      <c r="B615" s="102">
        <v>2974.0</v>
      </c>
      <c r="C615" s="102" t="s">
        <v>7421</v>
      </c>
      <c r="D615" s="102" t="s">
        <v>21</v>
      </c>
      <c r="E615" s="102">
        <v>5.0</v>
      </c>
      <c r="F615" s="102">
        <v>0.0</v>
      </c>
      <c r="G615" s="102" t="s">
        <v>97</v>
      </c>
      <c r="H615" s="102">
        <v>3700.0</v>
      </c>
      <c r="I615" s="102">
        <v>76.0</v>
      </c>
      <c r="J615" s="102">
        <v>35.0</v>
      </c>
      <c r="K615" s="102"/>
      <c r="L615" s="102"/>
      <c r="M615" s="102"/>
      <c r="N615" s="102" t="s">
        <v>23</v>
      </c>
      <c r="O615" s="102"/>
      <c r="P615" s="102"/>
      <c r="Q615" s="102" t="s">
        <v>23</v>
      </c>
      <c r="R615" s="102">
        <v>33.0</v>
      </c>
      <c r="S615" s="102">
        <v>18.0</v>
      </c>
    </row>
    <row r="616" ht="12.75" customHeight="1">
      <c r="A616" s="102">
        <v>2006.0</v>
      </c>
      <c r="B616" s="102">
        <v>2972.0</v>
      </c>
      <c r="C616" s="102" t="s">
        <v>7422</v>
      </c>
      <c r="D616" s="102" t="s">
        <v>40</v>
      </c>
      <c r="E616" s="102">
        <v>5.0</v>
      </c>
      <c r="F616" s="102">
        <v>15.0</v>
      </c>
      <c r="G616" s="102"/>
      <c r="H616" s="102">
        <v>3450.0</v>
      </c>
      <c r="I616" s="102">
        <v>67.0</v>
      </c>
      <c r="J616" s="102">
        <v>36.0</v>
      </c>
      <c r="K616" s="102"/>
      <c r="L616" s="102"/>
      <c r="M616" s="102"/>
      <c r="N616" s="102" t="s">
        <v>23</v>
      </c>
      <c r="O616" s="102"/>
      <c r="P616" s="102"/>
      <c r="Q616" s="102" t="s">
        <v>23</v>
      </c>
      <c r="R616" s="102">
        <v>40.0</v>
      </c>
      <c r="S616" s="102">
        <v>194.0</v>
      </c>
    </row>
    <row r="617" ht="12.75" customHeight="1">
      <c r="A617" s="102">
        <v>2006.0</v>
      </c>
      <c r="B617" s="102">
        <v>2973.0</v>
      </c>
      <c r="C617" s="102" t="s">
        <v>7423</v>
      </c>
      <c r="D617" s="102" t="s">
        <v>40</v>
      </c>
      <c r="E617" s="102">
        <v>5.0</v>
      </c>
      <c r="F617" s="102">
        <v>16.0</v>
      </c>
      <c r="G617" s="102"/>
      <c r="H617" s="102">
        <v>4400.0</v>
      </c>
      <c r="I617" s="102">
        <v>73.0</v>
      </c>
      <c r="J617" s="102">
        <v>38.0</v>
      </c>
      <c r="K617" s="102"/>
      <c r="L617" s="102"/>
      <c r="M617" s="102"/>
      <c r="N617" s="102" t="s">
        <v>23</v>
      </c>
      <c r="O617" s="102"/>
      <c r="P617" s="102"/>
      <c r="Q617" s="102" t="s">
        <v>23</v>
      </c>
      <c r="R617" s="102">
        <v>33.0</v>
      </c>
      <c r="S617" s="102">
        <v>34.0</v>
      </c>
    </row>
    <row r="618" ht="12.75" customHeight="1">
      <c r="A618" s="102">
        <v>2006.0</v>
      </c>
      <c r="B618" s="102">
        <v>2963.0</v>
      </c>
      <c r="C618" s="102" t="s">
        <v>7424</v>
      </c>
      <c r="D618" s="102" t="s">
        <v>21</v>
      </c>
      <c r="E618" s="102">
        <v>5.0</v>
      </c>
      <c r="F618" s="102">
        <v>0.0</v>
      </c>
      <c r="G618" s="102" t="s">
        <v>5947</v>
      </c>
      <c r="H618" s="102">
        <v>4700.0</v>
      </c>
      <c r="I618" s="102">
        <v>74.0</v>
      </c>
      <c r="J618" s="102">
        <v>38.0</v>
      </c>
      <c r="K618" s="102"/>
      <c r="L618" s="102"/>
      <c r="M618" s="102"/>
      <c r="N618" s="102" t="s">
        <v>23</v>
      </c>
      <c r="O618" s="102"/>
      <c r="P618" s="102"/>
      <c r="Q618" s="102" t="s">
        <v>23</v>
      </c>
      <c r="R618" s="102">
        <v>33.0</v>
      </c>
      <c r="S618" s="102">
        <v>18.0</v>
      </c>
    </row>
    <row r="619" ht="12.75" customHeight="1">
      <c r="A619" s="102">
        <v>2006.0</v>
      </c>
      <c r="B619" s="102">
        <v>2840.0</v>
      </c>
      <c r="C619" s="102" t="s">
        <v>7425</v>
      </c>
      <c r="D619" s="102" t="s">
        <v>21</v>
      </c>
      <c r="E619" s="102">
        <v>5.0</v>
      </c>
      <c r="F619" s="102">
        <v>0.0</v>
      </c>
      <c r="G619" s="102" t="s">
        <v>5947</v>
      </c>
      <c r="H619" s="102">
        <v>5000.0</v>
      </c>
      <c r="I619" s="102">
        <v>76.0</v>
      </c>
      <c r="J619" s="102">
        <v>40.0</v>
      </c>
      <c r="K619" s="102"/>
      <c r="L619" s="102"/>
      <c r="M619" s="102"/>
      <c r="N619" s="102" t="s">
        <v>23</v>
      </c>
      <c r="O619" s="102"/>
      <c r="P619" s="102"/>
      <c r="Q619" s="102" t="s">
        <v>23</v>
      </c>
      <c r="R619" s="102">
        <v>33.0</v>
      </c>
      <c r="S619" s="102">
        <v>41.0</v>
      </c>
    </row>
    <row r="620" ht="12.75" customHeight="1">
      <c r="A620" s="102">
        <v>2006.0</v>
      </c>
      <c r="B620" s="102">
        <v>2839.0</v>
      </c>
      <c r="C620" s="102" t="s">
        <v>7339</v>
      </c>
      <c r="D620" s="102" t="s">
        <v>21</v>
      </c>
      <c r="E620" s="102">
        <v>5.0</v>
      </c>
      <c r="F620" s="102">
        <v>0.0</v>
      </c>
      <c r="G620" s="102" t="s">
        <v>5947</v>
      </c>
      <c r="H620" s="102">
        <v>5750.0</v>
      </c>
      <c r="I620" s="102">
        <v>82.0</v>
      </c>
      <c r="J620" s="102">
        <v>42.0</v>
      </c>
      <c r="K620" s="102"/>
      <c r="L620" s="102"/>
      <c r="M620" s="102"/>
      <c r="N620" s="102" t="s">
        <v>23</v>
      </c>
      <c r="O620" s="102"/>
      <c r="P620" s="102"/>
      <c r="Q620" s="102" t="s">
        <v>23</v>
      </c>
      <c r="R620" s="102">
        <v>33.0</v>
      </c>
      <c r="S620" s="102">
        <v>18.0</v>
      </c>
    </row>
    <row r="621" ht="12.75" customHeight="1">
      <c r="A621" s="102">
        <v>2006.0</v>
      </c>
      <c r="B621" s="102">
        <v>2830.0</v>
      </c>
      <c r="C621" s="102" t="s">
        <v>7339</v>
      </c>
      <c r="D621" s="102" t="s">
        <v>21</v>
      </c>
      <c r="E621" s="102">
        <v>5.0</v>
      </c>
      <c r="F621" s="102">
        <v>0.0</v>
      </c>
      <c r="G621" s="102" t="s">
        <v>5946</v>
      </c>
      <c r="H621" s="102">
        <v>4300.0</v>
      </c>
      <c r="I621" s="102">
        <v>73.0</v>
      </c>
      <c r="J621" s="102">
        <v>37.0</v>
      </c>
      <c r="K621" s="102"/>
      <c r="L621" s="102"/>
      <c r="M621" s="102"/>
      <c r="N621" s="102" t="s">
        <v>23</v>
      </c>
      <c r="O621" s="102"/>
      <c r="P621" s="102"/>
      <c r="Q621" s="102" t="s">
        <v>23</v>
      </c>
      <c r="R621" s="102">
        <v>33.0</v>
      </c>
      <c r="S621" s="102">
        <v>34.0</v>
      </c>
    </row>
    <row r="622" ht="12.75" customHeight="1">
      <c r="A622" s="102">
        <v>2006.0</v>
      </c>
      <c r="B622" s="102">
        <v>2821.0</v>
      </c>
      <c r="C622" s="102" t="s">
        <v>7061</v>
      </c>
      <c r="D622" s="102" t="s">
        <v>40</v>
      </c>
      <c r="E622" s="102">
        <v>5.0</v>
      </c>
      <c r="F622" s="102">
        <v>16.0</v>
      </c>
      <c r="G622" s="102"/>
      <c r="H622" s="102">
        <v>3850.0</v>
      </c>
      <c r="I622" s="102">
        <v>70.0</v>
      </c>
      <c r="J622" s="102">
        <v>36.0</v>
      </c>
      <c r="K622" s="102"/>
      <c r="L622" s="102"/>
      <c r="M622" s="102"/>
      <c r="N622" s="102" t="s">
        <v>23</v>
      </c>
      <c r="O622" s="102"/>
      <c r="P622" s="102"/>
      <c r="Q622" s="102" t="s">
        <v>23</v>
      </c>
      <c r="R622" s="102">
        <v>33.0</v>
      </c>
      <c r="S622" s="102">
        <v>24.0</v>
      </c>
    </row>
    <row r="623" ht="12.75" customHeight="1">
      <c r="A623" s="102">
        <v>2006.0</v>
      </c>
      <c r="B623" s="102">
        <v>2834.0</v>
      </c>
      <c r="C623" s="102" t="s">
        <v>7426</v>
      </c>
      <c r="D623" s="102" t="s">
        <v>21</v>
      </c>
      <c r="E623" s="102">
        <v>5.0</v>
      </c>
      <c r="F623" s="102">
        <v>0.0</v>
      </c>
      <c r="G623" s="102" t="s">
        <v>5947</v>
      </c>
      <c r="H623" s="102">
        <v>5200.0</v>
      </c>
      <c r="I623" s="102">
        <v>76.0</v>
      </c>
      <c r="J623" s="102">
        <v>41.0</v>
      </c>
      <c r="K623" s="102"/>
      <c r="L623" s="102"/>
      <c r="M623" s="102"/>
      <c r="N623" s="102" t="s">
        <v>23</v>
      </c>
      <c r="O623" s="102"/>
      <c r="P623" s="102"/>
      <c r="Q623" s="102" t="s">
        <v>23</v>
      </c>
      <c r="R623" s="102">
        <v>33.0</v>
      </c>
      <c r="S623" s="102">
        <v>18.0</v>
      </c>
    </row>
    <row r="624" ht="12.75" customHeight="1">
      <c r="A624" s="102">
        <v>2006.0</v>
      </c>
      <c r="B624" s="102">
        <v>2852.0</v>
      </c>
      <c r="C624" s="102" t="s">
        <v>7427</v>
      </c>
      <c r="D624" s="102" t="s">
        <v>21</v>
      </c>
      <c r="E624" s="102">
        <v>5.0</v>
      </c>
      <c r="F624" s="102">
        <v>0.0</v>
      </c>
      <c r="G624" s="102" t="s">
        <v>5947</v>
      </c>
      <c r="H624" s="102">
        <v>3400.0</v>
      </c>
      <c r="I624" s="102">
        <v>67.0</v>
      </c>
      <c r="J624" s="102">
        <v>35.0</v>
      </c>
      <c r="K624" s="102"/>
      <c r="L624" s="102"/>
      <c r="M624" s="102"/>
      <c r="N624" s="102" t="s">
        <v>23</v>
      </c>
      <c r="O624" s="102"/>
      <c r="P624" s="102"/>
      <c r="Q624" s="102" t="s">
        <v>23</v>
      </c>
      <c r="R624" s="102">
        <v>33.0</v>
      </c>
      <c r="S624" s="102">
        <v>18.0</v>
      </c>
    </row>
    <row r="625" ht="12.75" customHeight="1">
      <c r="A625" s="102">
        <v>2006.0</v>
      </c>
      <c r="B625" s="102">
        <v>2838.0</v>
      </c>
      <c r="C625" s="102" t="s">
        <v>7428</v>
      </c>
      <c r="D625" s="102" t="s">
        <v>21</v>
      </c>
      <c r="E625" s="102">
        <v>5.0</v>
      </c>
      <c r="F625" s="102">
        <v>0.0</v>
      </c>
      <c r="G625" s="102" t="s">
        <v>96</v>
      </c>
      <c r="H625" s="102">
        <v>5000.0</v>
      </c>
      <c r="I625" s="102">
        <v>38.0</v>
      </c>
      <c r="J625" s="102">
        <v>0.0</v>
      </c>
      <c r="K625" s="102"/>
      <c r="L625" s="102"/>
      <c r="M625" s="102"/>
      <c r="N625" s="102" t="s">
        <v>23</v>
      </c>
      <c r="O625" s="102"/>
      <c r="P625" s="102"/>
      <c r="Q625" s="102" t="s">
        <v>23</v>
      </c>
      <c r="R625" s="102">
        <v>33.0</v>
      </c>
      <c r="S625" s="102">
        <v>18.0</v>
      </c>
    </row>
    <row r="626" ht="12.75" customHeight="1">
      <c r="A626" s="102">
        <v>2006.0</v>
      </c>
      <c r="B626" s="102">
        <v>2841.0</v>
      </c>
      <c r="C626" s="102" t="s">
        <v>7429</v>
      </c>
      <c r="D626" s="102" t="s">
        <v>21</v>
      </c>
      <c r="E626" s="102">
        <v>5.0</v>
      </c>
      <c r="F626" s="102">
        <v>0.0</v>
      </c>
      <c r="G626" s="102" t="s">
        <v>5947</v>
      </c>
      <c r="H626" s="102">
        <v>3700.0</v>
      </c>
      <c r="I626" s="102">
        <v>75.0</v>
      </c>
      <c r="J626" s="102">
        <v>36.0</v>
      </c>
      <c r="K626" s="102"/>
      <c r="L626" s="102"/>
      <c r="M626" s="102"/>
      <c r="N626" s="102" t="s">
        <v>23</v>
      </c>
      <c r="O626" s="102"/>
      <c r="P626" s="102"/>
      <c r="Q626" s="102" t="s">
        <v>23</v>
      </c>
      <c r="R626" s="102">
        <v>33.0</v>
      </c>
      <c r="S626" s="102">
        <v>18.0</v>
      </c>
    </row>
    <row r="627" ht="12.75" customHeight="1">
      <c r="A627" s="102">
        <v>2006.0</v>
      </c>
      <c r="B627" s="102">
        <v>2837.0</v>
      </c>
      <c r="C627" s="102" t="s">
        <v>7430</v>
      </c>
      <c r="D627" s="102" t="s">
        <v>21</v>
      </c>
      <c r="E627" s="102">
        <v>5.0</v>
      </c>
      <c r="F627" s="102">
        <v>0.0</v>
      </c>
      <c r="G627" s="102" t="s">
        <v>5947</v>
      </c>
      <c r="H627" s="102">
        <v>4900.0</v>
      </c>
      <c r="I627" s="102">
        <v>79.0</v>
      </c>
      <c r="J627" s="102">
        <v>41.0</v>
      </c>
      <c r="K627" s="102"/>
      <c r="L627" s="102"/>
      <c r="M627" s="102"/>
      <c r="N627" s="102" t="s">
        <v>23</v>
      </c>
      <c r="O627" s="102"/>
      <c r="P627" s="102"/>
      <c r="Q627" s="102" t="s">
        <v>23</v>
      </c>
      <c r="R627" s="102">
        <v>33.0</v>
      </c>
      <c r="S627" s="102">
        <v>18.0</v>
      </c>
    </row>
    <row r="628" ht="12.75" customHeight="1">
      <c r="A628" s="102">
        <v>2006.0</v>
      </c>
      <c r="B628" s="102">
        <v>2860.0</v>
      </c>
      <c r="C628" s="102" t="s">
        <v>7431</v>
      </c>
      <c r="D628" s="102" t="s">
        <v>21</v>
      </c>
      <c r="E628" s="102">
        <v>5.0</v>
      </c>
      <c r="F628" s="102">
        <v>0.0</v>
      </c>
      <c r="G628" s="102" t="s">
        <v>5947</v>
      </c>
      <c r="H628" s="102">
        <v>4000.0</v>
      </c>
      <c r="I628" s="102">
        <v>72.0</v>
      </c>
      <c r="J628" s="102">
        <v>36.0</v>
      </c>
      <c r="K628" s="102"/>
      <c r="L628" s="102"/>
      <c r="M628" s="102"/>
      <c r="N628" s="102" t="s">
        <v>23</v>
      </c>
      <c r="O628" s="102"/>
      <c r="P628" s="102"/>
      <c r="Q628" s="102" t="s">
        <v>23</v>
      </c>
      <c r="R628" s="102">
        <v>33.0</v>
      </c>
      <c r="S628" s="102">
        <v>18.0</v>
      </c>
    </row>
    <row r="629" ht="12.75" customHeight="1">
      <c r="A629" s="102">
        <v>2006.0</v>
      </c>
      <c r="B629" s="102">
        <v>2828.0</v>
      </c>
      <c r="C629" s="102" t="s">
        <v>7432</v>
      </c>
      <c r="D629" s="102" t="s">
        <v>21</v>
      </c>
      <c r="E629" s="102">
        <v>5.0</v>
      </c>
      <c r="F629" s="102">
        <v>0.0</v>
      </c>
      <c r="G629" s="102" t="s">
        <v>7433</v>
      </c>
      <c r="H629" s="102">
        <v>4350.0</v>
      </c>
      <c r="I629" s="102">
        <v>75.0</v>
      </c>
      <c r="J629" s="102">
        <v>37.0</v>
      </c>
      <c r="K629" s="102"/>
      <c r="L629" s="102"/>
      <c r="M629" s="102"/>
      <c r="N629" s="102" t="s">
        <v>23</v>
      </c>
      <c r="O629" s="102"/>
      <c r="P629" s="102"/>
      <c r="Q629" s="102" t="s">
        <v>23</v>
      </c>
      <c r="R629" s="102">
        <v>33.0</v>
      </c>
      <c r="S629" s="102">
        <v>41.0</v>
      </c>
    </row>
    <row r="630" ht="12.75" customHeight="1">
      <c r="A630" s="102">
        <v>2006.0</v>
      </c>
      <c r="B630" s="102">
        <v>2827.0</v>
      </c>
      <c r="C630" s="102" t="s">
        <v>7090</v>
      </c>
      <c r="D630" s="102" t="s">
        <v>21</v>
      </c>
      <c r="E630" s="102">
        <v>5.0</v>
      </c>
      <c r="F630" s="102">
        <v>0.0</v>
      </c>
      <c r="G630" s="102" t="s">
        <v>5947</v>
      </c>
      <c r="H630" s="102">
        <v>4700.0</v>
      </c>
      <c r="I630" s="102">
        <v>78.0</v>
      </c>
      <c r="J630" s="102">
        <v>39.0</v>
      </c>
      <c r="K630" s="102"/>
      <c r="L630" s="102"/>
      <c r="M630" s="102"/>
      <c r="N630" s="102" t="s">
        <v>23</v>
      </c>
      <c r="O630" s="102"/>
      <c r="P630" s="102"/>
      <c r="Q630" s="102" t="s">
        <v>23</v>
      </c>
      <c r="R630" s="102">
        <v>33.0</v>
      </c>
      <c r="S630" s="102">
        <v>34.0</v>
      </c>
    </row>
    <row r="631" ht="12.75" customHeight="1">
      <c r="A631" s="102">
        <v>2006.0</v>
      </c>
      <c r="B631" s="102">
        <v>2835.0</v>
      </c>
      <c r="C631" s="102" t="s">
        <v>7434</v>
      </c>
      <c r="D631" s="102" t="s">
        <v>40</v>
      </c>
      <c r="E631" s="102">
        <v>5.0</v>
      </c>
      <c r="F631" s="102">
        <v>17.0</v>
      </c>
      <c r="G631" s="102"/>
      <c r="H631" s="102">
        <v>5100.0</v>
      </c>
      <c r="I631" s="102">
        <v>80.0</v>
      </c>
      <c r="J631" s="102">
        <v>40.0</v>
      </c>
      <c r="K631" s="102"/>
      <c r="L631" s="102"/>
      <c r="M631" s="102"/>
      <c r="N631" s="102" t="s">
        <v>23</v>
      </c>
      <c r="O631" s="102"/>
      <c r="P631" s="102"/>
      <c r="Q631" s="102" t="s">
        <v>23</v>
      </c>
      <c r="R631" s="102">
        <v>33.0</v>
      </c>
      <c r="S631" s="102">
        <v>34.0</v>
      </c>
    </row>
    <row r="632" ht="12.75" customHeight="1">
      <c r="A632" s="102">
        <v>2006.0</v>
      </c>
      <c r="B632" s="102">
        <v>2845.0</v>
      </c>
      <c r="C632" s="102" t="s">
        <v>7101</v>
      </c>
      <c r="D632" s="102" t="s">
        <v>21</v>
      </c>
      <c r="E632" s="102">
        <v>5.0</v>
      </c>
      <c r="F632" s="102">
        <v>0.0</v>
      </c>
      <c r="G632" s="102" t="s">
        <v>5947</v>
      </c>
      <c r="H632" s="102">
        <v>4700.0</v>
      </c>
      <c r="I632" s="102">
        <v>75.0</v>
      </c>
      <c r="J632" s="102">
        <v>38.0</v>
      </c>
      <c r="K632" s="102"/>
      <c r="L632" s="102"/>
      <c r="M632" s="102"/>
      <c r="N632" s="102" t="s">
        <v>23</v>
      </c>
      <c r="O632" s="102"/>
      <c r="P632" s="102"/>
      <c r="Q632" s="102" t="s">
        <v>23</v>
      </c>
      <c r="R632" s="102">
        <v>33.0</v>
      </c>
      <c r="S632" s="102">
        <v>34.0</v>
      </c>
    </row>
    <row r="633" ht="12.75" customHeight="1">
      <c r="A633" s="102">
        <v>2006.0</v>
      </c>
      <c r="B633" s="102">
        <v>2856.0</v>
      </c>
      <c r="C633" s="102" t="s">
        <v>7435</v>
      </c>
      <c r="D633" s="102" t="s">
        <v>40</v>
      </c>
      <c r="E633" s="102">
        <v>5.0</v>
      </c>
      <c r="F633" s="102">
        <v>15.0</v>
      </c>
      <c r="G633" s="102"/>
      <c r="H633" s="102">
        <v>4800.0</v>
      </c>
      <c r="I633" s="102">
        <v>78.0</v>
      </c>
      <c r="J633" s="102">
        <v>38.0</v>
      </c>
      <c r="K633" s="102"/>
      <c r="L633" s="102"/>
      <c r="M633" s="102"/>
      <c r="N633" s="102" t="s">
        <v>23</v>
      </c>
      <c r="O633" s="102"/>
      <c r="P633" s="102"/>
      <c r="Q633" s="102" t="s">
        <v>23</v>
      </c>
      <c r="R633" s="102">
        <v>33.0</v>
      </c>
      <c r="S633" s="102">
        <v>24.0</v>
      </c>
    </row>
    <row r="634" ht="12.75" customHeight="1">
      <c r="A634" s="102">
        <v>2006.0</v>
      </c>
      <c r="B634" s="102">
        <v>2851.0</v>
      </c>
      <c r="C634" s="102" t="s">
        <v>7436</v>
      </c>
      <c r="D634" s="102" t="s">
        <v>21</v>
      </c>
      <c r="E634" s="102">
        <v>5.0</v>
      </c>
      <c r="F634" s="102">
        <v>0.0</v>
      </c>
      <c r="G634" s="102" t="s">
        <v>95</v>
      </c>
      <c r="H634" s="102">
        <v>5900.0</v>
      </c>
      <c r="I634" s="102">
        <v>84.0</v>
      </c>
      <c r="J634" s="102">
        <v>43.0</v>
      </c>
      <c r="K634" s="102"/>
      <c r="L634" s="102"/>
      <c r="M634" s="102"/>
      <c r="N634" s="102" t="s">
        <v>23</v>
      </c>
      <c r="O634" s="102"/>
      <c r="P634" s="102"/>
      <c r="Q634" s="102" t="s">
        <v>23</v>
      </c>
      <c r="R634" s="102">
        <v>33.0</v>
      </c>
      <c r="S634" s="102">
        <v>18.0</v>
      </c>
    </row>
    <row r="635" ht="12.75" customHeight="1">
      <c r="A635" s="102">
        <v>2006.0</v>
      </c>
      <c r="B635" s="102">
        <v>2843.0</v>
      </c>
      <c r="C635" s="102" t="s">
        <v>7437</v>
      </c>
      <c r="D635" s="102" t="s">
        <v>21</v>
      </c>
      <c r="E635" s="102">
        <v>5.0</v>
      </c>
      <c r="F635" s="102">
        <v>0.0</v>
      </c>
      <c r="G635" s="102" t="s">
        <v>5947</v>
      </c>
      <c r="H635" s="102">
        <v>5250.0</v>
      </c>
      <c r="I635" s="102">
        <v>76.0</v>
      </c>
      <c r="J635" s="102">
        <v>41.0</v>
      </c>
      <c r="K635" s="102"/>
      <c r="L635" s="102"/>
      <c r="M635" s="102"/>
      <c r="N635" s="102" t="s">
        <v>23</v>
      </c>
      <c r="O635" s="102"/>
      <c r="P635" s="102"/>
      <c r="Q635" s="102" t="s">
        <v>23</v>
      </c>
      <c r="R635" s="102">
        <v>33.0</v>
      </c>
      <c r="S635" s="102">
        <v>34.0</v>
      </c>
    </row>
    <row r="636" ht="12.75" customHeight="1">
      <c r="A636" s="102">
        <v>2006.0</v>
      </c>
      <c r="B636" s="102">
        <v>2844.0</v>
      </c>
      <c r="C636" s="102" t="s">
        <v>7113</v>
      </c>
      <c r="D636" s="102" t="s">
        <v>21</v>
      </c>
      <c r="E636" s="102">
        <v>5.0</v>
      </c>
      <c r="F636" s="102">
        <v>0.0</v>
      </c>
      <c r="G636" s="102" t="s">
        <v>5947</v>
      </c>
      <c r="H636" s="102">
        <v>4650.0</v>
      </c>
      <c r="I636" s="102">
        <v>74.0</v>
      </c>
      <c r="J636" s="102">
        <v>0.0</v>
      </c>
      <c r="K636" s="102"/>
      <c r="L636" s="102"/>
      <c r="M636" s="102"/>
      <c r="N636" s="102" t="s">
        <v>23</v>
      </c>
      <c r="O636" s="102"/>
      <c r="P636" s="102"/>
      <c r="Q636" s="102" t="s">
        <v>23</v>
      </c>
      <c r="R636" s="102">
        <v>33.0</v>
      </c>
      <c r="S636" s="102">
        <v>34.0</v>
      </c>
    </row>
    <row r="637" ht="12.75" customHeight="1">
      <c r="A637" s="102">
        <v>2006.0</v>
      </c>
      <c r="B637" s="102">
        <v>2962.0</v>
      </c>
      <c r="C637" s="102" t="s">
        <v>7438</v>
      </c>
      <c r="D637" s="102" t="s">
        <v>21</v>
      </c>
      <c r="E637" s="102">
        <v>5.0</v>
      </c>
      <c r="F637" s="102">
        <v>0.0</v>
      </c>
      <c r="G637" s="102" t="s">
        <v>5947</v>
      </c>
      <c r="H637" s="102">
        <v>3600.0</v>
      </c>
      <c r="I637" s="102">
        <v>70.0</v>
      </c>
      <c r="J637" s="102">
        <v>35.0</v>
      </c>
      <c r="K637" s="102"/>
      <c r="L637" s="102"/>
      <c r="M637" s="102"/>
      <c r="N637" s="102" t="s">
        <v>23</v>
      </c>
      <c r="O637" s="102"/>
      <c r="P637" s="102"/>
      <c r="Q637" s="102" t="s">
        <v>23</v>
      </c>
      <c r="R637" s="102">
        <v>33.0</v>
      </c>
      <c r="S637" s="102">
        <v>18.0</v>
      </c>
    </row>
    <row r="638" ht="12.75" customHeight="1">
      <c r="A638" s="102">
        <v>2006.0</v>
      </c>
      <c r="B638" s="102">
        <v>2870.0</v>
      </c>
      <c r="C638" s="102" t="s">
        <v>7120</v>
      </c>
      <c r="D638" s="102" t="s">
        <v>21</v>
      </c>
      <c r="E638" s="102">
        <v>5.0</v>
      </c>
      <c r="F638" s="102">
        <v>0.0</v>
      </c>
      <c r="G638" s="102" t="s">
        <v>5946</v>
      </c>
      <c r="H638" s="102">
        <v>5100.0</v>
      </c>
      <c r="I638" s="102">
        <v>78.0</v>
      </c>
      <c r="J638" s="102">
        <v>40.0</v>
      </c>
      <c r="K638" s="102"/>
      <c r="L638" s="102"/>
      <c r="M638" s="102"/>
      <c r="N638" s="102" t="s">
        <v>23</v>
      </c>
      <c r="O638" s="102"/>
      <c r="P638" s="102"/>
      <c r="Q638" s="102" t="s">
        <v>23</v>
      </c>
      <c r="R638" s="102">
        <v>33.0</v>
      </c>
      <c r="S638" s="102">
        <v>59.0</v>
      </c>
    </row>
    <row r="639" ht="12.75" customHeight="1">
      <c r="A639" s="102">
        <v>2006.0</v>
      </c>
      <c r="B639" s="102">
        <v>2833.0</v>
      </c>
      <c r="C639" s="102" t="s">
        <v>7122</v>
      </c>
      <c r="D639" s="102" t="s">
        <v>21</v>
      </c>
      <c r="E639" s="102">
        <v>5.0</v>
      </c>
      <c r="F639" s="102">
        <v>0.0</v>
      </c>
      <c r="G639" s="102" t="s">
        <v>5947</v>
      </c>
      <c r="H639" s="102">
        <v>4400.0</v>
      </c>
      <c r="I639" s="102">
        <v>78.0</v>
      </c>
      <c r="J639" s="102">
        <v>37.0</v>
      </c>
      <c r="K639" s="102"/>
      <c r="L639" s="102"/>
      <c r="M639" s="102"/>
      <c r="N639" s="102" t="s">
        <v>23</v>
      </c>
      <c r="O639" s="102"/>
      <c r="P639" s="102"/>
      <c r="Q639" s="102" t="s">
        <v>23</v>
      </c>
      <c r="R639" s="102">
        <v>33.0</v>
      </c>
      <c r="S639" s="102">
        <v>66.0</v>
      </c>
    </row>
    <row r="640" ht="12.75" customHeight="1">
      <c r="A640" s="102">
        <v>2006.0</v>
      </c>
      <c r="B640" s="102">
        <v>2832.0</v>
      </c>
      <c r="C640" s="102" t="s">
        <v>7439</v>
      </c>
      <c r="D640" s="102" t="s">
        <v>21</v>
      </c>
      <c r="E640" s="102">
        <v>5.0</v>
      </c>
      <c r="F640" s="102">
        <v>0.0</v>
      </c>
      <c r="G640" s="102" t="s">
        <v>5947</v>
      </c>
      <c r="H640" s="102">
        <v>4800.0</v>
      </c>
      <c r="I640" s="102">
        <v>77.0</v>
      </c>
      <c r="J640" s="102">
        <v>39.0</v>
      </c>
      <c r="K640" s="102"/>
      <c r="L640" s="102"/>
      <c r="M640" s="102"/>
      <c r="N640" s="102" t="s">
        <v>23</v>
      </c>
      <c r="O640" s="102"/>
      <c r="P640" s="102"/>
      <c r="Q640" s="102" t="s">
        <v>23</v>
      </c>
      <c r="R640" s="102">
        <v>33.0</v>
      </c>
      <c r="S640" s="102">
        <v>18.0</v>
      </c>
    </row>
    <row r="641" ht="12.75" customHeight="1">
      <c r="A641" s="102">
        <v>2006.0</v>
      </c>
      <c r="B641" s="102">
        <v>2831.0</v>
      </c>
      <c r="C641" s="102" t="s">
        <v>7440</v>
      </c>
      <c r="D641" s="102" t="s">
        <v>21</v>
      </c>
      <c r="E641" s="102">
        <v>5.0</v>
      </c>
      <c r="F641" s="102">
        <v>0.0</v>
      </c>
      <c r="G641" s="102" t="s">
        <v>5947</v>
      </c>
      <c r="H641" s="102">
        <v>5000.0</v>
      </c>
      <c r="I641" s="102">
        <v>76.0</v>
      </c>
      <c r="J641" s="102">
        <v>40.0</v>
      </c>
      <c r="K641" s="102"/>
      <c r="L641" s="102"/>
      <c r="M641" s="102"/>
      <c r="N641" s="102" t="s">
        <v>23</v>
      </c>
      <c r="O641" s="102"/>
      <c r="P641" s="102"/>
      <c r="Q641" s="102" t="s">
        <v>23</v>
      </c>
      <c r="R641" s="102">
        <v>33.0</v>
      </c>
      <c r="S641" s="102">
        <v>34.0</v>
      </c>
    </row>
    <row r="642" ht="12.75" customHeight="1">
      <c r="A642" s="102">
        <v>2006.0</v>
      </c>
      <c r="B642" s="102">
        <v>2824.0</v>
      </c>
      <c r="C642" s="102" t="s">
        <v>7441</v>
      </c>
      <c r="D642" s="102" t="s">
        <v>21</v>
      </c>
      <c r="E642" s="102">
        <v>5.0</v>
      </c>
      <c r="F642" s="102">
        <v>0.0</v>
      </c>
      <c r="G642" s="102" t="s">
        <v>7442</v>
      </c>
      <c r="H642" s="102">
        <v>4850.0</v>
      </c>
      <c r="I642" s="102">
        <v>77.0</v>
      </c>
      <c r="J642" s="102">
        <v>39.0</v>
      </c>
      <c r="K642" s="102"/>
      <c r="L642" s="102"/>
      <c r="M642" s="102"/>
      <c r="N642" s="102" t="s">
        <v>23</v>
      </c>
      <c r="O642" s="102"/>
      <c r="P642" s="102"/>
      <c r="Q642" s="102" t="s">
        <v>23</v>
      </c>
      <c r="R642" s="102">
        <v>33.0</v>
      </c>
      <c r="S642" s="102">
        <v>18.0</v>
      </c>
    </row>
    <row r="643" ht="12.75" customHeight="1">
      <c r="A643" s="102">
        <v>2006.0</v>
      </c>
      <c r="B643" s="102">
        <v>2823.0</v>
      </c>
      <c r="C643" s="102" t="s">
        <v>7132</v>
      </c>
      <c r="D643" s="102" t="s">
        <v>21</v>
      </c>
      <c r="E643" s="102">
        <v>5.0</v>
      </c>
      <c r="F643" s="102">
        <v>0.0</v>
      </c>
      <c r="G643" s="102" t="s">
        <v>96</v>
      </c>
      <c r="H643" s="102">
        <v>4100.0</v>
      </c>
      <c r="I643" s="102">
        <v>75.0</v>
      </c>
      <c r="J643" s="102">
        <v>36.0</v>
      </c>
      <c r="K643" s="102"/>
      <c r="L643" s="102"/>
      <c r="M643" s="102"/>
      <c r="N643" s="102" t="s">
        <v>23</v>
      </c>
      <c r="O643" s="102"/>
      <c r="P643" s="102"/>
      <c r="Q643" s="102" t="s">
        <v>23</v>
      </c>
      <c r="R643" s="102">
        <v>33.0</v>
      </c>
      <c r="S643" s="102">
        <v>18.0</v>
      </c>
    </row>
    <row r="644" ht="12.75" customHeight="1">
      <c r="A644" s="102">
        <v>2006.0</v>
      </c>
      <c r="B644" s="102">
        <v>2855.0</v>
      </c>
      <c r="C644" s="102" t="s">
        <v>7443</v>
      </c>
      <c r="D644" s="102" t="s">
        <v>21</v>
      </c>
      <c r="E644" s="102">
        <v>5.0</v>
      </c>
      <c r="F644" s="102">
        <v>0.0</v>
      </c>
      <c r="G644" s="102" t="s">
        <v>95</v>
      </c>
      <c r="H644" s="102">
        <v>1750.0</v>
      </c>
      <c r="I644" s="102">
        <v>58.0</v>
      </c>
      <c r="J644" s="102">
        <v>23.0</v>
      </c>
      <c r="K644" s="102"/>
      <c r="L644" s="102"/>
      <c r="M644" s="102"/>
      <c r="N644" s="102" t="s">
        <v>23</v>
      </c>
      <c r="O644" s="102"/>
      <c r="P644" s="102"/>
      <c r="Q644" s="102" t="s">
        <v>23</v>
      </c>
      <c r="R644" s="102">
        <v>33.0</v>
      </c>
      <c r="S644" s="102">
        <v>18.0</v>
      </c>
    </row>
    <row r="645" ht="12.75" customHeight="1">
      <c r="A645" s="102">
        <v>2006.0</v>
      </c>
      <c r="B645" s="102">
        <v>2822.0</v>
      </c>
      <c r="C645" s="102" t="s">
        <v>7444</v>
      </c>
      <c r="D645" s="102" t="s">
        <v>21</v>
      </c>
      <c r="E645" s="102">
        <v>5.0</v>
      </c>
      <c r="F645" s="102">
        <v>0.0</v>
      </c>
      <c r="G645" s="102" t="s">
        <v>5946</v>
      </c>
      <c r="H645" s="102">
        <v>4400.0</v>
      </c>
      <c r="I645" s="102">
        <v>74.0</v>
      </c>
      <c r="J645" s="102">
        <v>37.0</v>
      </c>
      <c r="K645" s="102"/>
      <c r="L645" s="102"/>
      <c r="M645" s="102"/>
      <c r="N645" s="102" t="s">
        <v>23</v>
      </c>
      <c r="O645" s="102"/>
      <c r="P645" s="102"/>
      <c r="Q645" s="102" t="s">
        <v>23</v>
      </c>
      <c r="R645" s="102">
        <v>33.0</v>
      </c>
      <c r="S645" s="102">
        <v>34.0</v>
      </c>
    </row>
    <row r="646" ht="12.75" customHeight="1">
      <c r="A646" s="102">
        <v>2006.0</v>
      </c>
      <c r="B646" s="102">
        <v>2854.0</v>
      </c>
      <c r="C646" s="102" t="s">
        <v>7445</v>
      </c>
      <c r="D646" s="102" t="s">
        <v>40</v>
      </c>
      <c r="E646" s="102">
        <v>5.0</v>
      </c>
      <c r="F646" s="102">
        <v>15.0</v>
      </c>
      <c r="G646" s="102"/>
      <c r="H646" s="102">
        <v>5800.0</v>
      </c>
      <c r="I646" s="102">
        <v>82.0</v>
      </c>
      <c r="J646" s="102">
        <v>41.0</v>
      </c>
      <c r="K646" s="102"/>
      <c r="L646" s="102"/>
      <c r="M646" s="102"/>
      <c r="N646" s="102" t="s">
        <v>23</v>
      </c>
      <c r="O646" s="102"/>
      <c r="P646" s="102"/>
      <c r="Q646" s="102" t="s">
        <v>23</v>
      </c>
      <c r="R646" s="102">
        <v>33.0</v>
      </c>
      <c r="S646" s="102">
        <v>26.0</v>
      </c>
    </row>
    <row r="647" ht="12.75" customHeight="1">
      <c r="A647" s="102">
        <v>2006.0</v>
      </c>
      <c r="B647" s="102">
        <v>2859.0</v>
      </c>
      <c r="C647" s="102" t="s">
        <v>7135</v>
      </c>
      <c r="D647" s="102" t="s">
        <v>40</v>
      </c>
      <c r="E647" s="102">
        <v>5.0</v>
      </c>
      <c r="F647" s="102">
        <v>16.0</v>
      </c>
      <c r="G647" s="102"/>
      <c r="H647" s="102">
        <v>4100.0</v>
      </c>
      <c r="I647" s="102">
        <v>75.0</v>
      </c>
      <c r="J647" s="102">
        <v>35.0</v>
      </c>
      <c r="K647" s="102"/>
      <c r="L647" s="102"/>
      <c r="M647" s="102"/>
      <c r="N647" s="102" t="s">
        <v>23</v>
      </c>
      <c r="O647" s="102"/>
      <c r="P647" s="102"/>
      <c r="Q647" s="102" t="s">
        <v>23</v>
      </c>
      <c r="R647" s="102">
        <v>33.0</v>
      </c>
      <c r="S647" s="102">
        <v>24.0</v>
      </c>
    </row>
    <row r="648" ht="12.75" customHeight="1">
      <c r="A648" s="102">
        <v>2006.0</v>
      </c>
      <c r="B648" s="102">
        <v>2846.0</v>
      </c>
      <c r="C648" s="102" t="s">
        <v>7446</v>
      </c>
      <c r="D648" s="102" t="s">
        <v>21</v>
      </c>
      <c r="E648" s="102">
        <v>5.0</v>
      </c>
      <c r="F648" s="102">
        <v>0.0</v>
      </c>
      <c r="G648" s="102" t="s">
        <v>5947</v>
      </c>
      <c r="H648" s="102">
        <v>4200.0</v>
      </c>
      <c r="I648" s="102">
        <v>74.0</v>
      </c>
      <c r="J648" s="102">
        <v>36.0</v>
      </c>
      <c r="K648" s="102"/>
      <c r="L648" s="102"/>
      <c r="M648" s="102"/>
      <c r="N648" s="102" t="s">
        <v>23</v>
      </c>
      <c r="O648" s="102"/>
      <c r="P648" s="102"/>
      <c r="Q648" s="102" t="s">
        <v>23</v>
      </c>
      <c r="R648" s="102">
        <v>33.0</v>
      </c>
      <c r="S648" s="102">
        <v>60.0</v>
      </c>
    </row>
    <row r="649" ht="12.75" customHeight="1">
      <c r="A649" s="102">
        <v>2006.0</v>
      </c>
      <c r="B649" s="102">
        <v>2858.0</v>
      </c>
      <c r="C649" s="102" t="s">
        <v>7447</v>
      </c>
      <c r="D649" s="102" t="s">
        <v>21</v>
      </c>
      <c r="E649" s="102">
        <v>5.0</v>
      </c>
      <c r="F649" s="102">
        <v>0.0</v>
      </c>
      <c r="G649" s="102" t="s">
        <v>5947</v>
      </c>
      <c r="H649" s="102">
        <v>3400.0</v>
      </c>
      <c r="I649" s="102">
        <v>74.0</v>
      </c>
      <c r="J649" s="102">
        <v>37.0</v>
      </c>
      <c r="K649" s="102"/>
      <c r="L649" s="102"/>
      <c r="M649" s="102"/>
      <c r="N649" s="102" t="s">
        <v>23</v>
      </c>
      <c r="O649" s="102"/>
      <c r="P649" s="102"/>
      <c r="Q649" s="102" t="s">
        <v>23</v>
      </c>
      <c r="R649" s="102">
        <v>33.0</v>
      </c>
      <c r="S649" s="102">
        <v>34.0</v>
      </c>
    </row>
    <row r="650" ht="12.75" customHeight="1">
      <c r="A650" s="102">
        <v>2006.0</v>
      </c>
      <c r="B650" s="102">
        <v>2850.0</v>
      </c>
      <c r="C650" s="102" t="s">
        <v>7448</v>
      </c>
      <c r="D650" s="102" t="s">
        <v>21</v>
      </c>
      <c r="E650" s="102">
        <v>5.0</v>
      </c>
      <c r="F650" s="102">
        <v>0.0</v>
      </c>
      <c r="G650" s="102" t="s">
        <v>5947</v>
      </c>
      <c r="H650" s="102">
        <v>2300.0</v>
      </c>
      <c r="I650" s="102">
        <v>62.0</v>
      </c>
      <c r="J650" s="102">
        <v>31.0</v>
      </c>
      <c r="K650" s="102"/>
      <c r="L650" s="102"/>
      <c r="M650" s="102"/>
      <c r="N650" s="102" t="s">
        <v>23</v>
      </c>
      <c r="O650" s="102"/>
      <c r="P650" s="102"/>
      <c r="Q650" s="102" t="s">
        <v>23</v>
      </c>
      <c r="R650" s="102">
        <v>33.0</v>
      </c>
      <c r="S650" s="102">
        <v>18.0</v>
      </c>
    </row>
    <row r="651" ht="12.75" customHeight="1">
      <c r="A651" s="102">
        <v>2006.0</v>
      </c>
      <c r="B651" s="102">
        <v>2849.0</v>
      </c>
      <c r="C651" s="102" t="s">
        <v>7140</v>
      </c>
      <c r="D651" s="102" t="s">
        <v>21</v>
      </c>
      <c r="E651" s="102">
        <v>5.0</v>
      </c>
      <c r="F651" s="102">
        <v>0.0</v>
      </c>
      <c r="G651" s="102" t="s">
        <v>889</v>
      </c>
      <c r="H651" s="102">
        <v>4500.0</v>
      </c>
      <c r="I651" s="102">
        <v>76.0</v>
      </c>
      <c r="J651" s="102">
        <v>38.0</v>
      </c>
      <c r="K651" s="102"/>
      <c r="L651" s="102"/>
      <c r="M651" s="102"/>
      <c r="N651" s="102" t="s">
        <v>23</v>
      </c>
      <c r="O651" s="102"/>
      <c r="P651" s="102"/>
      <c r="Q651" s="102" t="s">
        <v>23</v>
      </c>
      <c r="R651" s="102">
        <v>33.0</v>
      </c>
      <c r="S651" s="102">
        <v>59.0</v>
      </c>
    </row>
    <row r="652" ht="12.75" customHeight="1">
      <c r="A652" s="102">
        <v>2006.0</v>
      </c>
      <c r="B652" s="102">
        <v>2857.0</v>
      </c>
      <c r="C652" s="102" t="s">
        <v>7449</v>
      </c>
      <c r="D652" s="102" t="s">
        <v>21</v>
      </c>
      <c r="E652" s="102">
        <v>5.0</v>
      </c>
      <c r="F652" s="102">
        <v>0.0</v>
      </c>
      <c r="G652" s="102" t="s">
        <v>5947</v>
      </c>
      <c r="H652" s="102">
        <v>5500.0</v>
      </c>
      <c r="I652" s="102">
        <v>81.0</v>
      </c>
      <c r="J652" s="102">
        <v>40.0</v>
      </c>
      <c r="K652" s="102"/>
      <c r="L652" s="102"/>
      <c r="M652" s="102"/>
      <c r="N652" s="102" t="s">
        <v>23</v>
      </c>
      <c r="O652" s="102"/>
      <c r="P652" s="102"/>
      <c r="Q652" s="102" t="s">
        <v>23</v>
      </c>
      <c r="R652" s="102">
        <v>33.0</v>
      </c>
      <c r="S652" s="102">
        <v>34.0</v>
      </c>
    </row>
    <row r="653" ht="12.75" customHeight="1">
      <c r="A653" s="102">
        <v>2006.0</v>
      </c>
      <c r="B653" s="102">
        <v>2848.0</v>
      </c>
      <c r="C653" s="102" t="s">
        <v>7450</v>
      </c>
      <c r="D653" s="102" t="s">
        <v>40</v>
      </c>
      <c r="E653" s="102">
        <v>5.0</v>
      </c>
      <c r="F653" s="102">
        <v>18.0</v>
      </c>
      <c r="G653" s="102"/>
      <c r="H653" s="102">
        <v>4600.0</v>
      </c>
      <c r="I653" s="102">
        <v>78.0</v>
      </c>
      <c r="J653" s="102">
        <v>38.0</v>
      </c>
      <c r="K653" s="102"/>
      <c r="L653" s="102"/>
      <c r="M653" s="102"/>
      <c r="N653" s="102" t="s">
        <v>23</v>
      </c>
      <c r="O653" s="102"/>
      <c r="P653" s="102"/>
      <c r="Q653" s="102" t="s">
        <v>23</v>
      </c>
      <c r="R653" s="102">
        <v>33.0</v>
      </c>
      <c r="S653" s="102">
        <v>59.0</v>
      </c>
    </row>
    <row r="654" ht="12.75" customHeight="1">
      <c r="A654" s="102">
        <v>2006.0</v>
      </c>
      <c r="B654" s="102">
        <v>2892.0</v>
      </c>
      <c r="C654" s="102" t="s">
        <v>7451</v>
      </c>
      <c r="D654" s="102" t="s">
        <v>40</v>
      </c>
      <c r="E654" s="102">
        <v>5.0</v>
      </c>
      <c r="F654" s="102">
        <v>17.0</v>
      </c>
      <c r="G654" s="102"/>
      <c r="H654" s="102">
        <v>4900.0</v>
      </c>
      <c r="I654" s="102">
        <v>78.0</v>
      </c>
      <c r="J654" s="102">
        <v>40.0</v>
      </c>
      <c r="K654" s="102"/>
      <c r="L654" s="102"/>
      <c r="M654" s="102"/>
      <c r="N654" s="102" t="s">
        <v>23</v>
      </c>
      <c r="O654" s="102"/>
      <c r="P654" s="102"/>
      <c r="Q654" s="102" t="s">
        <v>23</v>
      </c>
      <c r="R654" s="102">
        <v>33.0</v>
      </c>
      <c r="S654" s="102">
        <v>24.0</v>
      </c>
    </row>
    <row r="655" ht="12.75" customHeight="1">
      <c r="A655" s="102">
        <v>2006.0</v>
      </c>
      <c r="B655" s="102">
        <v>2847.0</v>
      </c>
      <c r="C655" s="102" t="s">
        <v>7162</v>
      </c>
      <c r="D655" s="102" t="s">
        <v>40</v>
      </c>
      <c r="E655" s="102">
        <v>5.0</v>
      </c>
      <c r="F655" s="102">
        <v>17.0</v>
      </c>
      <c r="G655" s="102"/>
      <c r="H655" s="102">
        <v>5000.0</v>
      </c>
      <c r="I655" s="102">
        <v>79.0</v>
      </c>
      <c r="J655" s="102">
        <v>40.0</v>
      </c>
      <c r="K655" s="102"/>
      <c r="L655" s="102"/>
      <c r="M655" s="102"/>
      <c r="N655" s="102" t="s">
        <v>23</v>
      </c>
      <c r="O655" s="102"/>
      <c r="P655" s="102"/>
      <c r="Q655" s="102" t="s">
        <v>23</v>
      </c>
      <c r="R655" s="102">
        <v>33.0</v>
      </c>
      <c r="S655" s="102">
        <v>24.0</v>
      </c>
    </row>
    <row r="656" ht="12.75" customHeight="1">
      <c r="A656" s="102">
        <v>2006.0</v>
      </c>
      <c r="B656" s="102">
        <v>2880.0</v>
      </c>
      <c r="C656" s="102" t="s">
        <v>7162</v>
      </c>
      <c r="D656" s="102" t="s">
        <v>21</v>
      </c>
      <c r="E656" s="102">
        <v>5.0</v>
      </c>
      <c r="F656" s="102">
        <v>0.0</v>
      </c>
      <c r="G656" s="102" t="s">
        <v>95</v>
      </c>
      <c r="H656" s="102">
        <v>3200.0</v>
      </c>
      <c r="I656" s="102">
        <v>74.0</v>
      </c>
      <c r="J656" s="102">
        <v>36.0</v>
      </c>
      <c r="K656" s="102"/>
      <c r="L656" s="102"/>
      <c r="M656" s="102"/>
      <c r="N656" s="102" t="s">
        <v>23</v>
      </c>
      <c r="O656" s="102"/>
      <c r="P656" s="102"/>
      <c r="Q656" s="102" t="s">
        <v>23</v>
      </c>
      <c r="R656" s="102">
        <v>33.0</v>
      </c>
      <c r="S656" s="102">
        <v>18.0</v>
      </c>
    </row>
    <row r="657" ht="12.75" customHeight="1">
      <c r="A657" s="102">
        <v>2006.0</v>
      </c>
      <c r="B657" s="102">
        <v>2891.0</v>
      </c>
      <c r="C657" s="102" t="s">
        <v>7452</v>
      </c>
      <c r="D657" s="102" t="s">
        <v>40</v>
      </c>
      <c r="E657" s="102">
        <v>5.0</v>
      </c>
      <c r="F657" s="102">
        <v>15.0</v>
      </c>
      <c r="G657" s="102"/>
      <c r="H657" s="102">
        <v>2050.0</v>
      </c>
      <c r="I657" s="102">
        <v>60.0</v>
      </c>
      <c r="J657" s="102">
        <v>30.0</v>
      </c>
      <c r="K657" s="102"/>
      <c r="L657" s="102"/>
      <c r="M657" s="102"/>
      <c r="N657" s="102" t="s">
        <v>23</v>
      </c>
      <c r="O657" s="102"/>
      <c r="P657" s="102"/>
      <c r="Q657" s="102" t="s">
        <v>23</v>
      </c>
      <c r="R657" s="102">
        <v>33.0</v>
      </c>
      <c r="S657" s="102">
        <v>66.0</v>
      </c>
    </row>
    <row r="658" ht="12.75" customHeight="1">
      <c r="A658" s="102">
        <v>2006.0</v>
      </c>
      <c r="B658" s="102">
        <v>2879.0</v>
      </c>
      <c r="C658" s="102" t="s">
        <v>7453</v>
      </c>
      <c r="D658" s="102" t="s">
        <v>40</v>
      </c>
      <c r="E658" s="102">
        <v>5.0</v>
      </c>
      <c r="F658" s="102">
        <v>15.0</v>
      </c>
      <c r="G658" s="102"/>
      <c r="H658" s="102">
        <v>4700.0</v>
      </c>
      <c r="I658" s="102">
        <v>78.0</v>
      </c>
      <c r="J658" s="102">
        <v>39.0</v>
      </c>
      <c r="K658" s="102"/>
      <c r="L658" s="102"/>
      <c r="M658" s="102"/>
      <c r="N658" s="102" t="s">
        <v>23</v>
      </c>
      <c r="O658" s="102"/>
      <c r="P658" s="102"/>
      <c r="Q658" s="102" t="s">
        <v>23</v>
      </c>
      <c r="R658" s="102">
        <v>33.0</v>
      </c>
      <c r="S658" s="102">
        <v>66.0</v>
      </c>
    </row>
    <row r="659" ht="12.75" customHeight="1">
      <c r="A659" s="102">
        <v>2006.0</v>
      </c>
      <c r="B659" s="102">
        <v>2820.0</v>
      </c>
      <c r="C659" s="102" t="s">
        <v>7175</v>
      </c>
      <c r="D659" s="102" t="s">
        <v>21</v>
      </c>
      <c r="E659" s="102">
        <v>5.0</v>
      </c>
      <c r="F659" s="102">
        <v>0.0</v>
      </c>
      <c r="G659" s="102" t="s">
        <v>7454</v>
      </c>
      <c r="H659" s="102">
        <v>1800.0</v>
      </c>
      <c r="I659" s="102">
        <v>58.0</v>
      </c>
      <c r="J659" s="102">
        <v>21.0</v>
      </c>
      <c r="K659" s="102"/>
      <c r="L659" s="102"/>
      <c r="M659" s="102"/>
      <c r="N659" s="102" t="s">
        <v>23</v>
      </c>
      <c r="O659" s="102"/>
      <c r="P659" s="102"/>
      <c r="Q659" s="102" t="s">
        <v>23</v>
      </c>
      <c r="R659" s="102">
        <v>33.0</v>
      </c>
      <c r="S659" s="102">
        <v>34.0</v>
      </c>
    </row>
    <row r="660" ht="12.75" customHeight="1">
      <c r="A660" s="102">
        <v>2006.0</v>
      </c>
      <c r="B660" s="102">
        <v>2882.0</v>
      </c>
      <c r="C660" s="102" t="s">
        <v>7455</v>
      </c>
      <c r="D660" s="102" t="s">
        <v>40</v>
      </c>
      <c r="E660" s="102">
        <v>5.0</v>
      </c>
      <c r="F660" s="102">
        <v>15.0</v>
      </c>
      <c r="G660" s="102"/>
      <c r="H660" s="102">
        <v>1850.0</v>
      </c>
      <c r="I660" s="102">
        <v>57.0</v>
      </c>
      <c r="J660" s="102">
        <v>23.0</v>
      </c>
      <c r="K660" s="102"/>
      <c r="L660" s="102"/>
      <c r="M660" s="102"/>
      <c r="N660" s="102" t="s">
        <v>23</v>
      </c>
      <c r="O660" s="102"/>
      <c r="P660" s="102"/>
      <c r="Q660" s="102" t="s">
        <v>23</v>
      </c>
      <c r="R660" s="102">
        <v>33.0</v>
      </c>
      <c r="S660" s="102">
        <v>44.0</v>
      </c>
    </row>
    <row r="661" ht="12.75" customHeight="1">
      <c r="A661" s="102">
        <v>2006.0</v>
      </c>
      <c r="B661" s="102">
        <v>2883.0</v>
      </c>
      <c r="C661" s="102" t="s">
        <v>7456</v>
      </c>
      <c r="D661" s="102" t="s">
        <v>21</v>
      </c>
      <c r="E661" s="102">
        <v>5.0</v>
      </c>
      <c r="F661" s="102">
        <v>0.0</v>
      </c>
      <c r="G661" s="102" t="s">
        <v>7454</v>
      </c>
      <c r="H661" s="102">
        <v>3200.0</v>
      </c>
      <c r="I661" s="102">
        <v>72.0</v>
      </c>
      <c r="J661" s="102">
        <v>36.0</v>
      </c>
      <c r="K661" s="102"/>
      <c r="L661" s="102"/>
      <c r="M661" s="102"/>
      <c r="N661" s="102" t="s">
        <v>23</v>
      </c>
      <c r="O661" s="102"/>
      <c r="P661" s="102"/>
      <c r="Q661" s="102" t="s">
        <v>23</v>
      </c>
      <c r="R661" s="102">
        <v>33.0</v>
      </c>
      <c r="S661" s="102">
        <v>34.0</v>
      </c>
    </row>
    <row r="662" ht="12.75" customHeight="1">
      <c r="A662" s="102">
        <v>2006.0</v>
      </c>
      <c r="B662" s="102">
        <v>2842.0</v>
      </c>
      <c r="C662" s="102" t="s">
        <v>7457</v>
      </c>
      <c r="D662" s="102" t="s">
        <v>21</v>
      </c>
      <c r="E662" s="102">
        <v>5.0</v>
      </c>
      <c r="F662" s="102">
        <v>0.0</v>
      </c>
      <c r="G662" s="102" t="s">
        <v>5947</v>
      </c>
      <c r="H662" s="102">
        <v>4550.0</v>
      </c>
      <c r="I662" s="102">
        <v>75.0</v>
      </c>
      <c r="J662" s="102">
        <v>39.0</v>
      </c>
      <c r="K662" s="102"/>
      <c r="L662" s="102"/>
      <c r="M662" s="102"/>
      <c r="N662" s="102" t="s">
        <v>23</v>
      </c>
      <c r="O662" s="102"/>
      <c r="P662" s="102"/>
      <c r="Q662" s="102" t="s">
        <v>23</v>
      </c>
      <c r="R662" s="102">
        <v>33.0</v>
      </c>
      <c r="S662" s="102">
        <v>18.0</v>
      </c>
    </row>
    <row r="663" ht="12.75" customHeight="1">
      <c r="A663" s="102">
        <v>2006.0</v>
      </c>
      <c r="B663" s="102">
        <v>2819.0</v>
      </c>
      <c r="C663" s="102" t="s">
        <v>7181</v>
      </c>
      <c r="D663" s="102" t="s">
        <v>40</v>
      </c>
      <c r="E663" s="102">
        <v>5.0</v>
      </c>
      <c r="F663" s="102">
        <v>17.0</v>
      </c>
      <c r="G663" s="102"/>
      <c r="H663" s="102">
        <v>4500.0</v>
      </c>
      <c r="I663" s="102">
        <v>75.0</v>
      </c>
      <c r="J663" s="102">
        <v>39.0</v>
      </c>
      <c r="K663" s="102"/>
      <c r="L663" s="102"/>
      <c r="M663" s="102"/>
      <c r="N663" s="102" t="s">
        <v>23</v>
      </c>
      <c r="O663" s="102"/>
      <c r="P663" s="102"/>
      <c r="Q663" s="102" t="s">
        <v>23</v>
      </c>
      <c r="R663" s="102">
        <v>33.0</v>
      </c>
      <c r="S663" s="102">
        <v>34.0</v>
      </c>
    </row>
    <row r="664" ht="12.75" customHeight="1">
      <c r="A664" s="102">
        <v>2006.0</v>
      </c>
      <c r="B664" s="102">
        <v>2809.0</v>
      </c>
      <c r="C664" s="102" t="s">
        <v>7458</v>
      </c>
      <c r="D664" s="102" t="s">
        <v>21</v>
      </c>
      <c r="E664" s="102">
        <v>5.0</v>
      </c>
      <c r="F664" s="102">
        <v>0.0</v>
      </c>
      <c r="G664" s="102" t="s">
        <v>5945</v>
      </c>
      <c r="H664" s="102">
        <v>2300.0</v>
      </c>
      <c r="I664" s="102">
        <v>57.0</v>
      </c>
      <c r="J664" s="102">
        <v>35.0</v>
      </c>
      <c r="K664" s="102"/>
      <c r="L664" s="102"/>
      <c r="M664" s="102"/>
      <c r="N664" s="102" t="s">
        <v>23</v>
      </c>
      <c r="O664" s="102"/>
      <c r="P664" s="102"/>
      <c r="Q664" s="102" t="s">
        <v>23</v>
      </c>
      <c r="R664" s="102">
        <v>33.0</v>
      </c>
      <c r="S664" s="102">
        <v>34.0</v>
      </c>
    </row>
    <row r="665" ht="12.75" customHeight="1">
      <c r="A665" s="102">
        <v>2006.0</v>
      </c>
      <c r="B665" s="102">
        <v>2893.0</v>
      </c>
      <c r="C665" s="102" t="s">
        <v>7459</v>
      </c>
      <c r="D665" s="102" t="s">
        <v>40</v>
      </c>
      <c r="E665" s="102">
        <v>5.0</v>
      </c>
      <c r="F665" s="102">
        <v>15.0</v>
      </c>
      <c r="G665" s="102"/>
      <c r="H665" s="102">
        <v>1850.0</v>
      </c>
      <c r="I665" s="102">
        <v>58.0</v>
      </c>
      <c r="J665" s="102">
        <v>27.0</v>
      </c>
      <c r="K665" s="102"/>
      <c r="L665" s="102"/>
      <c r="M665" s="102"/>
      <c r="N665" s="102" t="s">
        <v>23</v>
      </c>
      <c r="O665" s="102"/>
      <c r="P665" s="102"/>
      <c r="Q665" s="102" t="s">
        <v>23</v>
      </c>
      <c r="R665" s="102">
        <v>33.0</v>
      </c>
      <c r="S665" s="102">
        <v>24.0</v>
      </c>
    </row>
    <row r="666" ht="12.75" customHeight="1">
      <c r="A666" s="102">
        <v>2006.0</v>
      </c>
      <c r="B666" s="102">
        <v>2884.0</v>
      </c>
      <c r="C666" s="102" t="s">
        <v>7460</v>
      </c>
      <c r="D666" s="102" t="s">
        <v>40</v>
      </c>
      <c r="E666" s="102">
        <v>5.0</v>
      </c>
      <c r="F666" s="102">
        <v>15.0</v>
      </c>
      <c r="G666" s="102"/>
      <c r="H666" s="102">
        <v>1750.0</v>
      </c>
      <c r="I666" s="102">
        <v>58.0</v>
      </c>
      <c r="J666" s="102">
        <v>25.0</v>
      </c>
      <c r="K666" s="102"/>
      <c r="L666" s="102"/>
      <c r="M666" s="102"/>
      <c r="N666" s="102" t="s">
        <v>23</v>
      </c>
      <c r="O666" s="102"/>
      <c r="P666" s="102"/>
      <c r="Q666" s="102" t="s">
        <v>23</v>
      </c>
      <c r="R666" s="102">
        <v>33.0</v>
      </c>
      <c r="S666" s="102">
        <v>24.0</v>
      </c>
    </row>
    <row r="667" ht="12.75" customHeight="1">
      <c r="A667" s="102">
        <v>2006.0</v>
      </c>
      <c r="B667" s="102">
        <v>2818.0</v>
      </c>
      <c r="C667" s="102" t="s">
        <v>7461</v>
      </c>
      <c r="D667" s="102" t="s">
        <v>40</v>
      </c>
      <c r="E667" s="102">
        <v>5.0</v>
      </c>
      <c r="F667" s="102">
        <v>15.0</v>
      </c>
      <c r="G667" s="102"/>
      <c r="H667" s="102">
        <v>2400.0</v>
      </c>
      <c r="I667" s="102">
        <v>62.0</v>
      </c>
      <c r="J667" s="102">
        <v>38.0</v>
      </c>
      <c r="K667" s="102"/>
      <c r="L667" s="102"/>
      <c r="M667" s="102"/>
      <c r="N667" s="102" t="s">
        <v>23</v>
      </c>
      <c r="O667" s="102"/>
      <c r="P667" s="102"/>
      <c r="Q667" s="102" t="s">
        <v>23</v>
      </c>
      <c r="R667" s="102">
        <v>33.0</v>
      </c>
      <c r="S667" s="102">
        <v>24.0</v>
      </c>
    </row>
    <row r="668" ht="12.75" customHeight="1">
      <c r="A668" s="102">
        <v>2006.0</v>
      </c>
      <c r="B668" s="102">
        <v>2808.0</v>
      </c>
      <c r="C668" s="102" t="s">
        <v>7462</v>
      </c>
      <c r="D668" s="102" t="s">
        <v>40</v>
      </c>
      <c r="E668" s="102">
        <v>5.0</v>
      </c>
      <c r="F668" s="102">
        <v>15.0</v>
      </c>
      <c r="G668" s="102"/>
      <c r="H668" s="102">
        <v>2200.0</v>
      </c>
      <c r="I668" s="102">
        <v>63.0</v>
      </c>
      <c r="J668" s="102">
        <v>35.0</v>
      </c>
      <c r="K668" s="102"/>
      <c r="L668" s="102"/>
      <c r="M668" s="102"/>
      <c r="N668" s="102" t="s">
        <v>23</v>
      </c>
      <c r="O668" s="102"/>
      <c r="P668" s="102"/>
      <c r="Q668" s="102" t="s">
        <v>23</v>
      </c>
      <c r="R668" s="102">
        <v>33.0</v>
      </c>
      <c r="S668" s="102">
        <v>18.0</v>
      </c>
    </row>
    <row r="669" ht="12.75" customHeight="1">
      <c r="A669" s="102">
        <v>2006.0</v>
      </c>
      <c r="B669" s="102">
        <v>2807.0</v>
      </c>
      <c r="C669" s="102" t="s">
        <v>7463</v>
      </c>
      <c r="D669" s="102" t="s">
        <v>21</v>
      </c>
      <c r="E669" s="102">
        <v>5.0</v>
      </c>
      <c r="F669" s="102">
        <v>0.0</v>
      </c>
      <c r="G669" s="102" t="s">
        <v>5948</v>
      </c>
      <c r="H669" s="102">
        <v>1800.0</v>
      </c>
      <c r="I669" s="102">
        <v>56.0</v>
      </c>
      <c r="J669" s="102">
        <v>22.0</v>
      </c>
      <c r="K669" s="102"/>
      <c r="L669" s="102"/>
      <c r="M669" s="102"/>
      <c r="N669" s="102" t="s">
        <v>23</v>
      </c>
      <c r="O669" s="102"/>
      <c r="P669" s="102"/>
      <c r="Q669" s="102" t="s">
        <v>23</v>
      </c>
      <c r="R669" s="102">
        <v>33.0</v>
      </c>
      <c r="S669" s="102">
        <v>34.0</v>
      </c>
    </row>
    <row r="670" ht="12.75" customHeight="1">
      <c r="A670" s="102">
        <v>2006.0</v>
      </c>
      <c r="B670" s="102">
        <v>2894.0</v>
      </c>
      <c r="C670" s="102" t="s">
        <v>7464</v>
      </c>
      <c r="D670" s="102" t="s">
        <v>40</v>
      </c>
      <c r="E670" s="102">
        <v>5.0</v>
      </c>
      <c r="F670" s="102">
        <v>15.0</v>
      </c>
      <c r="G670" s="102"/>
      <c r="H670" s="102">
        <v>2250.0</v>
      </c>
      <c r="I670" s="102">
        <v>59.0</v>
      </c>
      <c r="J670" s="102">
        <v>23.0</v>
      </c>
      <c r="K670" s="102"/>
      <c r="L670" s="102"/>
      <c r="M670" s="102"/>
      <c r="N670" s="102" t="s">
        <v>23</v>
      </c>
      <c r="O670" s="102"/>
      <c r="P670" s="102"/>
      <c r="Q670" s="102" t="s">
        <v>23</v>
      </c>
      <c r="R670" s="102">
        <v>33.0</v>
      </c>
      <c r="S670" s="102">
        <v>18.0</v>
      </c>
    </row>
    <row r="671" ht="12.75" customHeight="1">
      <c r="A671" s="102">
        <v>2006.0</v>
      </c>
      <c r="B671" s="102">
        <v>2878.0</v>
      </c>
      <c r="C671" s="102" t="s">
        <v>7465</v>
      </c>
      <c r="D671" s="102" t="s">
        <v>40</v>
      </c>
      <c r="E671" s="102">
        <v>5.0</v>
      </c>
      <c r="F671" s="102">
        <v>15.0</v>
      </c>
      <c r="G671" s="102"/>
      <c r="H671" s="102">
        <v>1900.0</v>
      </c>
      <c r="I671" s="102">
        <v>56.0</v>
      </c>
      <c r="J671" s="102">
        <v>36.0</v>
      </c>
      <c r="K671" s="102"/>
      <c r="L671" s="102"/>
      <c r="M671" s="102"/>
      <c r="N671" s="102" t="s">
        <v>23</v>
      </c>
      <c r="O671" s="102"/>
      <c r="P671" s="102"/>
      <c r="Q671" s="102" t="s">
        <v>23</v>
      </c>
      <c r="R671" s="102">
        <v>33.0</v>
      </c>
      <c r="S671" s="102">
        <v>24.0</v>
      </c>
    </row>
    <row r="672" ht="12.75" customHeight="1">
      <c r="A672" s="102">
        <v>2006.0</v>
      </c>
      <c r="B672" s="102">
        <v>2877.0</v>
      </c>
      <c r="C672" s="102" t="s">
        <v>7466</v>
      </c>
      <c r="D672" s="102" t="s">
        <v>40</v>
      </c>
      <c r="E672" s="102">
        <v>5.0</v>
      </c>
      <c r="F672" s="102">
        <v>15.0</v>
      </c>
      <c r="G672" s="102"/>
      <c r="H672" s="102">
        <v>2300.0</v>
      </c>
      <c r="I672" s="102">
        <v>59.0</v>
      </c>
      <c r="J672" s="102">
        <v>38.0</v>
      </c>
      <c r="K672" s="102"/>
      <c r="L672" s="102"/>
      <c r="M672" s="102"/>
      <c r="N672" s="102" t="s">
        <v>23</v>
      </c>
      <c r="O672" s="102"/>
      <c r="P672" s="102"/>
      <c r="Q672" s="102" t="s">
        <v>23</v>
      </c>
      <c r="R672" s="102">
        <v>33.0</v>
      </c>
      <c r="S672" s="102">
        <v>24.0</v>
      </c>
    </row>
    <row r="673" ht="12.75" customHeight="1">
      <c r="A673" s="102">
        <v>2006.0</v>
      </c>
      <c r="B673" s="102">
        <v>2867.0</v>
      </c>
      <c r="C673" s="102" t="s">
        <v>7467</v>
      </c>
      <c r="D673" s="102" t="s">
        <v>21</v>
      </c>
      <c r="E673" s="102">
        <v>5.0</v>
      </c>
      <c r="F673" s="102">
        <v>0.0</v>
      </c>
      <c r="G673" s="102" t="s">
        <v>889</v>
      </c>
      <c r="H673" s="102">
        <v>1600.0</v>
      </c>
      <c r="I673" s="102">
        <v>55.0</v>
      </c>
      <c r="J673" s="102">
        <v>22.0</v>
      </c>
      <c r="K673" s="102"/>
      <c r="L673" s="102"/>
      <c r="M673" s="102"/>
      <c r="N673" s="102" t="s">
        <v>23</v>
      </c>
      <c r="O673" s="102"/>
      <c r="P673" s="102"/>
      <c r="Q673" s="102" t="s">
        <v>23</v>
      </c>
      <c r="R673" s="102">
        <v>33.0</v>
      </c>
      <c r="S673" s="102">
        <v>34.0</v>
      </c>
    </row>
    <row r="674" ht="12.75" customHeight="1">
      <c r="A674" s="102">
        <v>2006.0</v>
      </c>
      <c r="B674" s="102">
        <v>2868.0</v>
      </c>
      <c r="C674" s="102" t="s">
        <v>7468</v>
      </c>
      <c r="D674" s="102" t="s">
        <v>40</v>
      </c>
      <c r="E674" s="102">
        <v>5.0</v>
      </c>
      <c r="F674" s="102">
        <v>15.0</v>
      </c>
      <c r="G674" s="102"/>
      <c r="H674" s="102">
        <v>1900.0</v>
      </c>
      <c r="I674" s="102">
        <v>56.0</v>
      </c>
      <c r="J674" s="102">
        <v>34.0</v>
      </c>
      <c r="K674" s="102"/>
      <c r="L674" s="102"/>
      <c r="M674" s="102"/>
      <c r="N674" s="102" t="s">
        <v>23</v>
      </c>
      <c r="O674" s="102"/>
      <c r="P674" s="102"/>
      <c r="Q674" s="102" t="s">
        <v>23</v>
      </c>
      <c r="R674" s="102">
        <v>33.0</v>
      </c>
      <c r="S674" s="102">
        <v>24.0</v>
      </c>
    </row>
    <row r="675" ht="12.75" customHeight="1">
      <c r="A675" s="102">
        <v>2006.0</v>
      </c>
      <c r="B675" s="102">
        <v>2895.0</v>
      </c>
      <c r="C675" s="102" t="s">
        <v>7469</v>
      </c>
      <c r="D675" s="102" t="s">
        <v>40</v>
      </c>
      <c r="E675" s="102">
        <v>5.0</v>
      </c>
      <c r="F675" s="102">
        <v>15.0</v>
      </c>
      <c r="G675" s="102"/>
      <c r="H675" s="102">
        <v>1750.0</v>
      </c>
      <c r="I675" s="102">
        <v>53.0</v>
      </c>
      <c r="J675" s="102">
        <v>27.0</v>
      </c>
      <c r="K675" s="102"/>
      <c r="L675" s="102"/>
      <c r="M675" s="102"/>
      <c r="N675" s="102" t="s">
        <v>23</v>
      </c>
      <c r="O675" s="102"/>
      <c r="P675" s="102"/>
      <c r="Q675" s="102" t="s">
        <v>23</v>
      </c>
      <c r="R675" s="102">
        <v>33.0</v>
      </c>
      <c r="S675" s="102">
        <v>18.0</v>
      </c>
    </row>
    <row r="676" ht="12.75" customHeight="1">
      <c r="A676" s="102">
        <v>2006.0</v>
      </c>
      <c r="B676" s="102">
        <v>2900.0</v>
      </c>
      <c r="C676" s="102" t="s">
        <v>7470</v>
      </c>
      <c r="D676" s="102" t="s">
        <v>40</v>
      </c>
      <c r="E676" s="102">
        <v>5.0</v>
      </c>
      <c r="F676" s="102">
        <v>15.0</v>
      </c>
      <c r="G676" s="102"/>
      <c r="H676" s="102">
        <v>2200.0</v>
      </c>
      <c r="I676" s="102">
        <v>60.0</v>
      </c>
      <c r="J676" s="102">
        <v>31.0</v>
      </c>
      <c r="K676" s="102"/>
      <c r="L676" s="102"/>
      <c r="M676" s="102"/>
      <c r="N676" s="102" t="s">
        <v>23</v>
      </c>
      <c r="O676" s="102"/>
      <c r="P676" s="102"/>
      <c r="Q676" s="102" t="s">
        <v>23</v>
      </c>
      <c r="R676" s="102">
        <v>33.0</v>
      </c>
      <c r="S676" s="102">
        <v>18.0</v>
      </c>
    </row>
    <row r="677" ht="12.75" customHeight="1">
      <c r="A677" s="102">
        <v>2006.0</v>
      </c>
      <c r="B677" s="102">
        <v>2876.0</v>
      </c>
      <c r="C677" s="102" t="s">
        <v>7471</v>
      </c>
      <c r="D677" s="102" t="s">
        <v>40</v>
      </c>
      <c r="E677" s="102">
        <v>5.0</v>
      </c>
      <c r="F677" s="102">
        <v>15.0</v>
      </c>
      <c r="G677" s="102"/>
      <c r="H677" s="102">
        <v>1800.0</v>
      </c>
      <c r="I677" s="102">
        <v>55.0</v>
      </c>
      <c r="J677" s="102">
        <v>36.0</v>
      </c>
      <c r="K677" s="102"/>
      <c r="L677" s="102"/>
      <c r="M677" s="102"/>
      <c r="N677" s="102" t="s">
        <v>23</v>
      </c>
      <c r="O677" s="102"/>
      <c r="P677" s="102"/>
      <c r="Q677" s="102" t="s">
        <v>23</v>
      </c>
      <c r="R677" s="102">
        <v>33.0</v>
      </c>
      <c r="S677" s="102">
        <v>18.0</v>
      </c>
    </row>
    <row r="678" ht="12.75" customHeight="1">
      <c r="A678" s="102">
        <v>2006.0</v>
      </c>
      <c r="B678" s="102">
        <v>2815.0</v>
      </c>
      <c r="C678" s="102" t="s">
        <v>7472</v>
      </c>
      <c r="D678" s="102" t="s">
        <v>40</v>
      </c>
      <c r="E678" s="102">
        <v>5.0</v>
      </c>
      <c r="F678" s="102">
        <v>15.0</v>
      </c>
      <c r="G678" s="102"/>
      <c r="H678" s="102">
        <v>2050.0</v>
      </c>
      <c r="I678" s="102">
        <v>58.0</v>
      </c>
      <c r="J678" s="102">
        <v>29.0</v>
      </c>
      <c r="K678" s="102"/>
      <c r="L678" s="102"/>
      <c r="M678" s="102"/>
      <c r="N678" s="102" t="s">
        <v>23</v>
      </c>
      <c r="O678" s="102"/>
      <c r="P678" s="102"/>
      <c r="Q678" s="102" t="s">
        <v>23</v>
      </c>
      <c r="R678" s="102">
        <v>33.0</v>
      </c>
      <c r="S678" s="102">
        <v>18.0</v>
      </c>
    </row>
    <row r="679" ht="12.75" customHeight="1">
      <c r="A679" s="102">
        <v>2006.0</v>
      </c>
      <c r="B679" s="102">
        <v>2816.0</v>
      </c>
      <c r="C679" s="102" t="s">
        <v>7473</v>
      </c>
      <c r="D679" s="102" t="s">
        <v>40</v>
      </c>
      <c r="E679" s="102">
        <v>5.0</v>
      </c>
      <c r="F679" s="102">
        <v>15.0</v>
      </c>
      <c r="G679" s="102"/>
      <c r="H679" s="102">
        <v>1850.0</v>
      </c>
      <c r="I679" s="102">
        <v>57.0</v>
      </c>
      <c r="J679" s="102">
        <v>29.0</v>
      </c>
      <c r="K679" s="102"/>
      <c r="L679" s="102"/>
      <c r="M679" s="102"/>
      <c r="N679" s="102" t="s">
        <v>23</v>
      </c>
      <c r="O679" s="102"/>
      <c r="P679" s="102"/>
      <c r="Q679" s="102" t="s">
        <v>23</v>
      </c>
      <c r="R679" s="102">
        <v>33.0</v>
      </c>
      <c r="S679" s="102">
        <v>18.0</v>
      </c>
    </row>
    <row r="680" ht="12.75" customHeight="1">
      <c r="A680" s="102">
        <v>2006.0</v>
      </c>
      <c r="B680" s="102">
        <v>2897.0</v>
      </c>
      <c r="C680" s="102" t="s">
        <v>7474</v>
      </c>
      <c r="D680" s="102" t="s">
        <v>21</v>
      </c>
      <c r="E680" s="102">
        <v>5.0</v>
      </c>
      <c r="F680" s="102">
        <v>0.0</v>
      </c>
      <c r="G680" s="102" t="s">
        <v>6463</v>
      </c>
      <c r="H680" s="102">
        <v>2000.0</v>
      </c>
      <c r="I680" s="102">
        <v>59.0</v>
      </c>
      <c r="J680" s="102">
        <v>28.0</v>
      </c>
      <c r="K680" s="102"/>
      <c r="L680" s="102"/>
      <c r="M680" s="102"/>
      <c r="N680" s="102" t="s">
        <v>23</v>
      </c>
      <c r="O680" s="102"/>
      <c r="P680" s="102"/>
      <c r="Q680" s="102" t="s">
        <v>23</v>
      </c>
      <c r="R680" s="102">
        <v>33.0</v>
      </c>
      <c r="S680" s="102">
        <v>18.0</v>
      </c>
    </row>
    <row r="681" ht="12.75" customHeight="1">
      <c r="A681" s="102">
        <v>2006.0</v>
      </c>
      <c r="B681" s="102">
        <v>2899.0</v>
      </c>
      <c r="C681" s="102" t="s">
        <v>7475</v>
      </c>
      <c r="D681" s="102" t="s">
        <v>40</v>
      </c>
      <c r="E681" s="102">
        <v>5.0</v>
      </c>
      <c r="F681" s="102">
        <v>16.0</v>
      </c>
      <c r="G681" s="102"/>
      <c r="H681" s="102">
        <v>1800.0</v>
      </c>
      <c r="I681" s="102">
        <v>58.0</v>
      </c>
      <c r="J681" s="102">
        <v>36.0</v>
      </c>
      <c r="K681" s="102"/>
      <c r="L681" s="102"/>
      <c r="M681" s="102"/>
      <c r="N681" s="102" t="s">
        <v>23</v>
      </c>
      <c r="O681" s="102"/>
      <c r="P681" s="102"/>
      <c r="Q681" s="102" t="s">
        <v>23</v>
      </c>
      <c r="R681" s="102">
        <v>28.0</v>
      </c>
      <c r="S681" s="102">
        <v>79.0</v>
      </c>
    </row>
    <row r="682" ht="12.75" customHeight="1">
      <c r="A682" s="102">
        <v>2006.0</v>
      </c>
      <c r="B682" s="102">
        <v>2890.0</v>
      </c>
      <c r="C682" s="102" t="s">
        <v>7476</v>
      </c>
      <c r="D682" s="102" t="s">
        <v>40</v>
      </c>
      <c r="E682" s="102">
        <v>5.0</v>
      </c>
      <c r="F682" s="102">
        <v>15.0</v>
      </c>
      <c r="G682" s="102"/>
      <c r="H682" s="102">
        <v>1850.0</v>
      </c>
      <c r="I682" s="102">
        <v>58.0</v>
      </c>
      <c r="J682" s="102">
        <v>29.0</v>
      </c>
      <c r="K682" s="102"/>
      <c r="L682" s="102"/>
      <c r="M682" s="102"/>
      <c r="N682" s="102" t="s">
        <v>23</v>
      </c>
      <c r="O682" s="102"/>
      <c r="P682" s="102"/>
      <c r="Q682" s="102" t="s">
        <v>23</v>
      </c>
      <c r="R682" s="102">
        <v>48.0</v>
      </c>
      <c r="S682" s="102">
        <v>20.0</v>
      </c>
    </row>
    <row r="683" ht="12.75" customHeight="1">
      <c r="A683" s="102">
        <v>2006.0</v>
      </c>
      <c r="B683" s="102">
        <v>2898.0</v>
      </c>
      <c r="C683" s="102" t="s">
        <v>7477</v>
      </c>
      <c r="D683" s="102" t="s">
        <v>40</v>
      </c>
      <c r="E683" s="102">
        <v>5.0</v>
      </c>
      <c r="F683" s="102">
        <v>15.0</v>
      </c>
      <c r="G683" s="102"/>
      <c r="H683" s="102">
        <v>1700.0</v>
      </c>
      <c r="I683" s="102">
        <v>56.0</v>
      </c>
      <c r="J683" s="102">
        <v>38.0</v>
      </c>
      <c r="K683" s="102"/>
      <c r="L683" s="102"/>
      <c r="M683" s="102"/>
      <c r="N683" s="102" t="s">
        <v>23</v>
      </c>
      <c r="O683" s="102"/>
      <c r="P683" s="102"/>
      <c r="Q683" s="102" t="s">
        <v>23</v>
      </c>
      <c r="R683" s="102">
        <v>48.0</v>
      </c>
      <c r="S683" s="102">
        <v>20.0</v>
      </c>
    </row>
    <row r="684" ht="12.75" customHeight="1">
      <c r="A684" s="102">
        <v>2006.0</v>
      </c>
      <c r="B684" s="102">
        <v>2889.0</v>
      </c>
      <c r="C684" s="102" t="s">
        <v>7478</v>
      </c>
      <c r="D684" s="102" t="s">
        <v>40</v>
      </c>
      <c r="E684" s="102">
        <v>5.0</v>
      </c>
      <c r="F684" s="102">
        <v>15.0</v>
      </c>
      <c r="G684" s="102"/>
      <c r="H684" s="102">
        <v>2800.0</v>
      </c>
      <c r="I684" s="102">
        <v>57.0</v>
      </c>
      <c r="J684" s="102">
        <v>28.0</v>
      </c>
      <c r="K684" s="102"/>
      <c r="L684" s="102"/>
      <c r="M684" s="102"/>
      <c r="N684" s="102" t="s">
        <v>23</v>
      </c>
      <c r="O684" s="102"/>
      <c r="P684" s="102"/>
      <c r="Q684" s="102" t="s">
        <v>23</v>
      </c>
      <c r="R684" s="102">
        <v>9.0</v>
      </c>
      <c r="S684" s="102">
        <v>86.0</v>
      </c>
    </row>
    <row r="685" ht="12.75" customHeight="1">
      <c r="A685" s="102">
        <v>2006.0</v>
      </c>
      <c r="B685" s="102">
        <v>2888.0</v>
      </c>
      <c r="C685" s="102" t="s">
        <v>7479</v>
      </c>
      <c r="D685" s="102" t="s">
        <v>21</v>
      </c>
      <c r="E685" s="102">
        <v>5.0</v>
      </c>
      <c r="F685" s="102">
        <v>0.0</v>
      </c>
      <c r="G685" s="102" t="s">
        <v>95</v>
      </c>
      <c r="H685" s="102">
        <v>2100.0</v>
      </c>
      <c r="I685" s="102">
        <v>61.0</v>
      </c>
      <c r="J685" s="102">
        <v>33.0</v>
      </c>
      <c r="K685" s="102"/>
      <c r="L685" s="102"/>
      <c r="M685" s="102"/>
      <c r="N685" s="102" t="s">
        <v>23</v>
      </c>
      <c r="O685" s="102"/>
      <c r="P685" s="102"/>
      <c r="Q685" s="102" t="s">
        <v>23</v>
      </c>
      <c r="R685" s="102">
        <v>33.0</v>
      </c>
      <c r="S685" s="102">
        <v>34.0</v>
      </c>
    </row>
    <row r="686" ht="12.75" customHeight="1">
      <c r="A686" s="102">
        <v>2006.0</v>
      </c>
      <c r="B686" s="102">
        <v>2885.0</v>
      </c>
      <c r="C686" s="102" t="s">
        <v>7480</v>
      </c>
      <c r="D686" s="102" t="s">
        <v>40</v>
      </c>
      <c r="E686" s="102">
        <v>5.0</v>
      </c>
      <c r="F686" s="102">
        <v>15.0</v>
      </c>
      <c r="G686" s="102"/>
      <c r="H686" s="102">
        <v>2150.0</v>
      </c>
      <c r="I686" s="102">
        <v>60.0</v>
      </c>
      <c r="J686" s="102">
        <v>29.0</v>
      </c>
      <c r="K686" s="102"/>
      <c r="L686" s="102"/>
      <c r="M686" s="102"/>
      <c r="N686" s="102" t="s">
        <v>23</v>
      </c>
      <c r="O686" s="102"/>
      <c r="P686" s="102"/>
      <c r="Q686" s="102" t="s">
        <v>23</v>
      </c>
      <c r="R686" s="102">
        <v>33.0</v>
      </c>
      <c r="S686" s="102">
        <v>18.0</v>
      </c>
    </row>
    <row r="687" ht="12.75" customHeight="1">
      <c r="A687" s="102">
        <v>2006.0</v>
      </c>
      <c r="B687" s="102">
        <v>2886.0</v>
      </c>
      <c r="C687" s="102" t="s">
        <v>7481</v>
      </c>
      <c r="D687" s="102" t="s">
        <v>21</v>
      </c>
      <c r="E687" s="102">
        <v>5.0</v>
      </c>
      <c r="F687" s="102">
        <v>0.0</v>
      </c>
      <c r="G687" s="102" t="s">
        <v>96</v>
      </c>
      <c r="H687" s="102">
        <v>2150.0</v>
      </c>
      <c r="I687" s="102">
        <v>61.0</v>
      </c>
      <c r="J687" s="102">
        <v>29.0</v>
      </c>
      <c r="K687" s="102"/>
      <c r="L687" s="102"/>
      <c r="M687" s="102"/>
      <c r="N687" s="102" t="s">
        <v>23</v>
      </c>
      <c r="O687" s="102"/>
      <c r="P687" s="102"/>
      <c r="Q687" s="102" t="s">
        <v>23</v>
      </c>
      <c r="R687" s="102">
        <v>33.0</v>
      </c>
      <c r="S687" s="102">
        <v>18.0</v>
      </c>
    </row>
    <row r="688" ht="12.75" customHeight="1">
      <c r="A688" s="102">
        <v>2006.0</v>
      </c>
      <c r="B688" s="102">
        <v>2866.0</v>
      </c>
      <c r="C688" s="102" t="s">
        <v>7482</v>
      </c>
      <c r="D688" s="102" t="s">
        <v>21</v>
      </c>
      <c r="E688" s="102">
        <v>5.0</v>
      </c>
      <c r="F688" s="102">
        <v>0.0</v>
      </c>
      <c r="G688" s="102" t="s">
        <v>95</v>
      </c>
      <c r="H688" s="102">
        <v>5150.0</v>
      </c>
      <c r="I688" s="102">
        <v>83.0</v>
      </c>
      <c r="J688" s="102">
        <v>36.0</v>
      </c>
      <c r="K688" s="102"/>
      <c r="L688" s="102"/>
      <c r="M688" s="102"/>
      <c r="N688" s="102" t="s">
        <v>23</v>
      </c>
      <c r="O688" s="102"/>
      <c r="P688" s="102"/>
      <c r="Q688" s="102" t="s">
        <v>23</v>
      </c>
      <c r="R688" s="102">
        <v>33.0</v>
      </c>
      <c r="S688" s="102">
        <v>18.0</v>
      </c>
    </row>
    <row r="689" ht="12.75" customHeight="1">
      <c r="A689" s="102">
        <v>2006.0</v>
      </c>
      <c r="B689" s="102">
        <v>2887.0</v>
      </c>
      <c r="C689" s="102" t="s">
        <v>7483</v>
      </c>
      <c r="D689" s="102" t="s">
        <v>21</v>
      </c>
      <c r="E689" s="102">
        <v>5.0</v>
      </c>
      <c r="F689" s="102">
        <v>0.0</v>
      </c>
      <c r="G689" s="102" t="s">
        <v>96</v>
      </c>
      <c r="H689" s="102">
        <v>2050.0</v>
      </c>
      <c r="I689" s="102">
        <v>61.0</v>
      </c>
      <c r="J689" s="102">
        <v>29.0</v>
      </c>
      <c r="K689" s="102"/>
      <c r="L689" s="102"/>
      <c r="M689" s="102"/>
      <c r="N689" s="102" t="s">
        <v>23</v>
      </c>
      <c r="O689" s="102"/>
      <c r="P689" s="102"/>
      <c r="Q689" s="102" t="s">
        <v>23</v>
      </c>
      <c r="R689" s="102">
        <v>33.0</v>
      </c>
      <c r="S689" s="102">
        <v>18.0</v>
      </c>
    </row>
    <row r="690" ht="12.75" customHeight="1">
      <c r="A690" s="102">
        <v>2006.0</v>
      </c>
      <c r="B690" s="102">
        <v>2875.0</v>
      </c>
      <c r="C690" s="102" t="s">
        <v>7484</v>
      </c>
      <c r="D690" s="102" t="s">
        <v>21</v>
      </c>
      <c r="E690" s="102">
        <v>5.0</v>
      </c>
      <c r="F690" s="102">
        <v>0.0</v>
      </c>
      <c r="G690" s="102" t="s">
        <v>96</v>
      </c>
      <c r="H690" s="102">
        <v>1650.0</v>
      </c>
      <c r="I690" s="102">
        <v>57.0</v>
      </c>
      <c r="J690" s="102">
        <v>29.0</v>
      </c>
      <c r="K690" s="102"/>
      <c r="L690" s="102"/>
      <c r="M690" s="102"/>
      <c r="N690" s="102" t="s">
        <v>23</v>
      </c>
      <c r="O690" s="102"/>
      <c r="P690" s="102"/>
      <c r="Q690" s="102" t="s">
        <v>23</v>
      </c>
      <c r="R690" s="102">
        <v>33.0</v>
      </c>
      <c r="S690" s="102">
        <v>18.0</v>
      </c>
    </row>
    <row r="691" ht="12.75" customHeight="1">
      <c r="A691" s="102">
        <v>2006.0</v>
      </c>
      <c r="B691" s="102">
        <v>2896.0</v>
      </c>
      <c r="C691" s="102" t="s">
        <v>7485</v>
      </c>
      <c r="D691" s="102" t="s">
        <v>21</v>
      </c>
      <c r="E691" s="102">
        <v>5.0</v>
      </c>
      <c r="F691" s="102">
        <v>0.0</v>
      </c>
      <c r="G691" s="102" t="s">
        <v>96</v>
      </c>
      <c r="H691" s="102">
        <v>2700.0</v>
      </c>
      <c r="I691" s="102">
        <v>64.0</v>
      </c>
      <c r="J691" s="102">
        <v>27.0</v>
      </c>
      <c r="K691" s="102"/>
      <c r="L691" s="102"/>
      <c r="M691" s="102"/>
      <c r="N691" s="102" t="s">
        <v>23</v>
      </c>
      <c r="O691" s="102"/>
      <c r="P691" s="102"/>
      <c r="Q691" s="102" t="s">
        <v>23</v>
      </c>
      <c r="R691" s="102">
        <v>33.0</v>
      </c>
      <c r="S691" s="102">
        <v>18.0</v>
      </c>
    </row>
    <row r="692" ht="12.75" customHeight="1">
      <c r="A692" s="102">
        <v>2006.0</v>
      </c>
      <c r="B692" s="102">
        <v>2805.0</v>
      </c>
      <c r="C692" s="102" t="s">
        <v>7486</v>
      </c>
      <c r="D692" s="102" t="s">
        <v>21</v>
      </c>
      <c r="E692" s="102">
        <v>5.0</v>
      </c>
      <c r="F692" s="102">
        <v>0.0</v>
      </c>
      <c r="G692" s="102" t="s">
        <v>5948</v>
      </c>
      <c r="H692" s="102">
        <v>2000.0</v>
      </c>
      <c r="I692" s="102">
        <v>57.0</v>
      </c>
      <c r="J692" s="102">
        <v>24.0</v>
      </c>
      <c r="K692" s="102"/>
      <c r="L692" s="102"/>
      <c r="M692" s="102"/>
      <c r="N692" s="102" t="s">
        <v>23</v>
      </c>
      <c r="O692" s="102"/>
      <c r="P692" s="102"/>
      <c r="Q692" s="102" t="s">
        <v>23</v>
      </c>
      <c r="R692" s="102">
        <v>33.0</v>
      </c>
      <c r="S692" s="102">
        <v>34.0</v>
      </c>
    </row>
    <row r="693" ht="12.75" customHeight="1">
      <c r="A693" s="102">
        <v>2006.0</v>
      </c>
      <c r="B693" s="102">
        <v>2813.0</v>
      </c>
      <c r="C693" s="102" t="s">
        <v>7487</v>
      </c>
      <c r="D693" s="102" t="s">
        <v>40</v>
      </c>
      <c r="E693" s="102">
        <v>5.0</v>
      </c>
      <c r="F693" s="102">
        <v>15.0</v>
      </c>
      <c r="G693" s="102"/>
      <c r="H693" s="102">
        <v>2100.0</v>
      </c>
      <c r="I693" s="102">
        <v>60.0</v>
      </c>
      <c r="J693" s="102">
        <v>27.0</v>
      </c>
      <c r="K693" s="102"/>
      <c r="L693" s="102"/>
      <c r="M693" s="102"/>
      <c r="N693" s="102" t="s">
        <v>23</v>
      </c>
      <c r="O693" s="102"/>
      <c r="P693" s="102"/>
      <c r="Q693" s="102" t="s">
        <v>23</v>
      </c>
      <c r="R693" s="102">
        <v>33.0</v>
      </c>
      <c r="S693" s="102">
        <v>18.0</v>
      </c>
    </row>
    <row r="694" ht="12.75" customHeight="1">
      <c r="A694" s="102">
        <v>2006.0</v>
      </c>
      <c r="B694" s="102">
        <v>2814.0</v>
      </c>
      <c r="C694" s="102" t="s">
        <v>7488</v>
      </c>
      <c r="D694" s="102" t="s">
        <v>21</v>
      </c>
      <c r="E694" s="102">
        <v>5.0</v>
      </c>
      <c r="F694" s="102">
        <v>0.0</v>
      </c>
      <c r="G694" s="102" t="s">
        <v>5948</v>
      </c>
      <c r="H694" s="102">
        <v>4100.0</v>
      </c>
      <c r="I694" s="102">
        <v>73.0</v>
      </c>
      <c r="J694" s="102">
        <v>33.0</v>
      </c>
      <c r="K694" s="102"/>
      <c r="L694" s="102"/>
      <c r="M694" s="102"/>
      <c r="N694" s="102" t="s">
        <v>23</v>
      </c>
      <c r="O694" s="102"/>
      <c r="P694" s="102"/>
      <c r="Q694" s="102" t="s">
        <v>23</v>
      </c>
      <c r="R694" s="102">
        <v>33.0</v>
      </c>
      <c r="S694" s="102">
        <v>18.0</v>
      </c>
    </row>
    <row r="695" ht="12.75" customHeight="1">
      <c r="A695" s="102">
        <v>2006.0</v>
      </c>
      <c r="B695" s="102">
        <v>2804.0</v>
      </c>
      <c r="C695" s="102" t="s">
        <v>7489</v>
      </c>
      <c r="D695" s="102" t="s">
        <v>40</v>
      </c>
      <c r="E695" s="102">
        <v>5.0</v>
      </c>
      <c r="F695" s="102">
        <v>16.0</v>
      </c>
      <c r="G695" s="102"/>
      <c r="H695" s="102">
        <v>2200.0</v>
      </c>
      <c r="I695" s="102">
        <v>59.0</v>
      </c>
      <c r="J695" s="102">
        <v>27.0</v>
      </c>
      <c r="K695" s="102"/>
      <c r="L695" s="102"/>
      <c r="M695" s="102"/>
      <c r="N695" s="102" t="s">
        <v>23</v>
      </c>
      <c r="O695" s="102"/>
      <c r="P695" s="102"/>
      <c r="Q695" s="102" t="s">
        <v>23</v>
      </c>
      <c r="R695" s="102">
        <v>9.0</v>
      </c>
      <c r="S695" s="102">
        <v>64.0</v>
      </c>
    </row>
    <row r="696" ht="12.75" customHeight="1">
      <c r="A696" s="102">
        <v>2006.0</v>
      </c>
      <c r="B696" s="102">
        <v>2811.0</v>
      </c>
      <c r="C696" s="102" t="s">
        <v>7490</v>
      </c>
      <c r="D696" s="102" t="s">
        <v>40</v>
      </c>
      <c r="E696" s="102">
        <v>5.0</v>
      </c>
      <c r="F696" s="102">
        <v>15.0</v>
      </c>
      <c r="G696" s="102"/>
      <c r="H696" s="102">
        <v>1850.0</v>
      </c>
      <c r="I696" s="102">
        <v>58.0</v>
      </c>
      <c r="J696" s="102">
        <v>28.0</v>
      </c>
      <c r="K696" s="102"/>
      <c r="L696" s="102"/>
      <c r="M696" s="102"/>
      <c r="N696" s="102" t="s">
        <v>23</v>
      </c>
      <c r="O696" s="102"/>
      <c r="P696" s="102"/>
      <c r="Q696" s="102" t="s">
        <v>23</v>
      </c>
      <c r="R696" s="102">
        <v>33.0</v>
      </c>
      <c r="S696" s="102">
        <v>18.0</v>
      </c>
    </row>
    <row r="697" ht="12.75" customHeight="1">
      <c r="A697" s="102">
        <v>2006.0</v>
      </c>
      <c r="B697" s="102">
        <v>2812.0</v>
      </c>
      <c r="C697" s="102" t="s">
        <v>7491</v>
      </c>
      <c r="D697" s="102" t="s">
        <v>40</v>
      </c>
      <c r="E697" s="102">
        <v>5.0</v>
      </c>
      <c r="F697" s="102">
        <v>15.0</v>
      </c>
      <c r="G697" s="102"/>
      <c r="H697" s="102">
        <v>1650.0</v>
      </c>
      <c r="I697" s="102">
        <v>55.0</v>
      </c>
      <c r="J697" s="102">
        <v>26.0</v>
      </c>
      <c r="K697" s="102"/>
      <c r="L697" s="102"/>
      <c r="M697" s="102"/>
      <c r="N697" s="102" t="s">
        <v>23</v>
      </c>
      <c r="O697" s="102"/>
      <c r="P697" s="102"/>
      <c r="Q697" s="102" t="s">
        <v>23</v>
      </c>
      <c r="R697" s="102">
        <v>33.0</v>
      </c>
      <c r="S697" s="102">
        <v>18.0</v>
      </c>
    </row>
    <row r="698" ht="12.75" customHeight="1">
      <c r="A698" s="102">
        <v>2006.0</v>
      </c>
      <c r="B698" s="102">
        <v>2873.0</v>
      </c>
      <c r="C698" s="102" t="s">
        <v>7492</v>
      </c>
      <c r="D698" s="102" t="s">
        <v>40</v>
      </c>
      <c r="E698" s="102">
        <v>5.0</v>
      </c>
      <c r="F698" s="102">
        <v>16.0</v>
      </c>
      <c r="G698" s="102"/>
      <c r="H698" s="102">
        <v>2250.0</v>
      </c>
      <c r="I698" s="102">
        <v>60.0</v>
      </c>
      <c r="J698" s="102">
        <v>31.0</v>
      </c>
      <c r="K698" s="102"/>
      <c r="L698" s="102"/>
      <c r="M698" s="102"/>
      <c r="N698" s="102" t="s">
        <v>23</v>
      </c>
      <c r="O698" s="102"/>
      <c r="P698" s="102"/>
      <c r="Q698" s="102" t="s">
        <v>23</v>
      </c>
      <c r="R698" s="102">
        <v>33.0</v>
      </c>
      <c r="S698" s="102">
        <v>66.0</v>
      </c>
    </row>
    <row r="699" ht="12.75" customHeight="1">
      <c r="A699" s="102">
        <v>2006.0</v>
      </c>
      <c r="B699" s="102">
        <v>2865.0</v>
      </c>
      <c r="C699" s="102" t="s">
        <v>7493</v>
      </c>
      <c r="D699" s="102" t="s">
        <v>40</v>
      </c>
      <c r="E699" s="102">
        <v>5.0</v>
      </c>
      <c r="F699" s="102">
        <v>15.0</v>
      </c>
      <c r="G699" s="102"/>
      <c r="H699" s="102">
        <v>1900.0</v>
      </c>
      <c r="I699" s="102">
        <v>59.0</v>
      </c>
      <c r="J699" s="102">
        <v>27.0</v>
      </c>
      <c r="K699" s="102"/>
      <c r="L699" s="102"/>
      <c r="M699" s="102"/>
      <c r="N699" s="102" t="s">
        <v>23</v>
      </c>
      <c r="O699" s="102"/>
      <c r="P699" s="102"/>
      <c r="Q699" s="102" t="s">
        <v>23</v>
      </c>
      <c r="R699" s="102">
        <v>33.0</v>
      </c>
      <c r="S699" s="102">
        <v>44.0</v>
      </c>
    </row>
    <row r="700" ht="12.75" customHeight="1">
      <c r="A700" s="102">
        <v>2006.0</v>
      </c>
      <c r="B700" s="102">
        <v>2801.0</v>
      </c>
      <c r="C700" s="102" t="s">
        <v>7494</v>
      </c>
      <c r="D700" s="102" t="s">
        <v>21</v>
      </c>
      <c r="E700" s="102">
        <v>5.0</v>
      </c>
      <c r="F700" s="102">
        <v>0.0</v>
      </c>
      <c r="G700" s="102" t="s">
        <v>6463</v>
      </c>
      <c r="H700" s="102">
        <v>1900.0</v>
      </c>
      <c r="I700" s="102">
        <v>60.0</v>
      </c>
      <c r="J700" s="102">
        <v>27.0</v>
      </c>
      <c r="K700" s="102"/>
      <c r="L700" s="102"/>
      <c r="M700" s="102"/>
      <c r="N700" s="102" t="s">
        <v>23</v>
      </c>
      <c r="O700" s="102"/>
      <c r="P700" s="102"/>
      <c r="Q700" s="102" t="s">
        <v>23</v>
      </c>
      <c r="R700" s="102">
        <v>33.0</v>
      </c>
      <c r="S700" s="102">
        <v>18.0</v>
      </c>
    </row>
    <row r="701" ht="12.75" customHeight="1">
      <c r="A701" s="102">
        <v>2006.0</v>
      </c>
      <c r="B701" s="102">
        <v>2802.0</v>
      </c>
      <c r="C701" s="102" t="s">
        <v>7229</v>
      </c>
      <c r="D701" s="102" t="s">
        <v>40</v>
      </c>
      <c r="E701" s="102">
        <v>5.0</v>
      </c>
      <c r="F701" s="102">
        <v>18.0</v>
      </c>
      <c r="G701" s="102"/>
      <c r="H701" s="102">
        <v>1700.0</v>
      </c>
      <c r="I701" s="102">
        <v>59.0</v>
      </c>
      <c r="J701" s="102">
        <v>27.0</v>
      </c>
      <c r="K701" s="102"/>
      <c r="L701" s="102"/>
      <c r="M701" s="102"/>
      <c r="N701" s="102" t="s">
        <v>23</v>
      </c>
      <c r="O701" s="102"/>
      <c r="P701" s="102"/>
      <c r="Q701" s="102" t="s">
        <v>23</v>
      </c>
      <c r="R701" s="102">
        <v>9.0</v>
      </c>
      <c r="S701" s="102">
        <v>64.0</v>
      </c>
    </row>
    <row r="702" ht="12.75" customHeight="1">
      <c r="A702" s="102">
        <v>2006.0</v>
      </c>
      <c r="B702" s="102">
        <v>2803.0</v>
      </c>
      <c r="C702" s="102" t="s">
        <v>7495</v>
      </c>
      <c r="D702" s="102" t="s">
        <v>40</v>
      </c>
      <c r="E702" s="102">
        <v>5.0</v>
      </c>
      <c r="F702" s="102">
        <v>18.0</v>
      </c>
      <c r="G702" s="102"/>
      <c r="H702" s="102">
        <v>2200.0</v>
      </c>
      <c r="I702" s="102">
        <v>60.0</v>
      </c>
      <c r="J702" s="102">
        <v>29.0</v>
      </c>
      <c r="K702" s="102"/>
      <c r="L702" s="102"/>
      <c r="M702" s="102"/>
      <c r="N702" s="102" t="s">
        <v>23</v>
      </c>
      <c r="O702" s="102"/>
      <c r="P702" s="102"/>
      <c r="Q702" s="102" t="s">
        <v>23</v>
      </c>
      <c r="R702" s="102">
        <v>9.0</v>
      </c>
      <c r="S702" s="102">
        <v>64.0</v>
      </c>
    </row>
    <row r="703" ht="12.75" customHeight="1">
      <c r="A703" s="102">
        <v>2006.0</v>
      </c>
      <c r="B703" s="102">
        <v>2871.0</v>
      </c>
      <c r="C703" s="102" t="s">
        <v>7496</v>
      </c>
      <c r="D703" s="102" t="s">
        <v>40</v>
      </c>
      <c r="E703" s="102">
        <v>5.0</v>
      </c>
      <c r="F703" s="102">
        <v>15.0</v>
      </c>
      <c r="G703" s="102"/>
      <c r="H703" s="102">
        <v>2950.0</v>
      </c>
      <c r="I703" s="102">
        <v>67.0</v>
      </c>
      <c r="J703" s="102">
        <v>32.0</v>
      </c>
      <c r="K703" s="102"/>
      <c r="L703" s="102"/>
      <c r="M703" s="102"/>
      <c r="N703" s="102" t="s">
        <v>23</v>
      </c>
      <c r="O703" s="102"/>
      <c r="P703" s="102"/>
      <c r="Q703" s="102" t="s">
        <v>23</v>
      </c>
      <c r="R703" s="102">
        <v>33.0</v>
      </c>
      <c r="S703" s="102">
        <v>34.0</v>
      </c>
    </row>
    <row r="704" ht="12.75" customHeight="1">
      <c r="A704" s="102">
        <v>2006.0</v>
      </c>
      <c r="B704" s="102">
        <v>2874.0</v>
      </c>
      <c r="C704" s="102" t="s">
        <v>7497</v>
      </c>
      <c r="D704" s="102" t="s">
        <v>40</v>
      </c>
      <c r="E704" s="102">
        <v>5.0</v>
      </c>
      <c r="F704" s="102">
        <v>18.0</v>
      </c>
      <c r="G704" s="102"/>
      <c r="H704" s="102">
        <v>1350.0</v>
      </c>
      <c r="I704" s="102">
        <v>55.0</v>
      </c>
      <c r="J704" s="102">
        <v>25.0</v>
      </c>
      <c r="K704" s="102"/>
      <c r="L704" s="102"/>
      <c r="M704" s="102"/>
      <c r="N704" s="102" t="s">
        <v>23</v>
      </c>
      <c r="O704" s="102"/>
      <c r="P704" s="102"/>
      <c r="Q704" s="102" t="s">
        <v>23</v>
      </c>
      <c r="R704" s="102">
        <v>9.0</v>
      </c>
      <c r="S704" s="102">
        <v>59.0</v>
      </c>
    </row>
    <row r="705" ht="12.75" customHeight="1">
      <c r="A705" s="102">
        <v>2006.0</v>
      </c>
      <c r="B705" s="102">
        <v>2872.0</v>
      </c>
      <c r="C705" s="102" t="s">
        <v>7498</v>
      </c>
      <c r="D705" s="102" t="s">
        <v>40</v>
      </c>
      <c r="E705" s="102">
        <v>5.0</v>
      </c>
      <c r="F705" s="102">
        <v>15.0</v>
      </c>
      <c r="G705" s="102"/>
      <c r="H705" s="102">
        <v>3500.0</v>
      </c>
      <c r="I705" s="102">
        <v>69.0</v>
      </c>
      <c r="J705" s="102">
        <v>34.0</v>
      </c>
      <c r="K705" s="102"/>
      <c r="L705" s="102"/>
      <c r="M705" s="102"/>
      <c r="N705" s="102" t="s">
        <v>23</v>
      </c>
      <c r="O705" s="102"/>
      <c r="P705" s="102"/>
      <c r="Q705" s="102" t="s">
        <v>23</v>
      </c>
      <c r="R705" s="102">
        <v>33.0</v>
      </c>
      <c r="S705" s="102">
        <v>34.0</v>
      </c>
    </row>
    <row r="706" ht="12.75" customHeight="1">
      <c r="A706" s="102">
        <v>2006.0</v>
      </c>
      <c r="B706" s="102">
        <v>2864.0</v>
      </c>
      <c r="C706" s="102" t="s">
        <v>7499</v>
      </c>
      <c r="D706" s="102" t="s">
        <v>40</v>
      </c>
      <c r="E706" s="102">
        <v>5.0</v>
      </c>
      <c r="F706" s="102">
        <v>15.0</v>
      </c>
      <c r="G706" s="102"/>
      <c r="H706" s="102">
        <v>5350.0</v>
      </c>
      <c r="I706" s="102">
        <v>81.0</v>
      </c>
      <c r="J706" s="102">
        <v>40.0</v>
      </c>
      <c r="K706" s="102"/>
      <c r="L706" s="102"/>
      <c r="M706" s="102"/>
      <c r="N706" s="102" t="s">
        <v>23</v>
      </c>
      <c r="O706" s="102"/>
      <c r="P706" s="102"/>
      <c r="Q706" s="102" t="s">
        <v>23</v>
      </c>
      <c r="R706" s="102">
        <v>9.0</v>
      </c>
      <c r="S706" s="102">
        <v>64.0</v>
      </c>
    </row>
    <row r="707" ht="12.75" customHeight="1">
      <c r="A707" s="102">
        <v>2006.0</v>
      </c>
      <c r="B707" s="102">
        <v>5825.0</v>
      </c>
      <c r="C707" s="102" t="s">
        <v>7500</v>
      </c>
      <c r="D707" s="102" t="s">
        <v>40</v>
      </c>
      <c r="E707" s="102">
        <v>6.0</v>
      </c>
      <c r="F707" s="102">
        <v>20.0</v>
      </c>
      <c r="G707" s="102"/>
      <c r="H707" s="102">
        <v>6300.0</v>
      </c>
      <c r="I707" s="102">
        <v>82.0</v>
      </c>
      <c r="J707" s="102">
        <v>0.0</v>
      </c>
      <c r="K707" s="102"/>
      <c r="L707" s="102"/>
      <c r="M707" s="102"/>
      <c r="N707" s="102" t="s">
        <v>23</v>
      </c>
      <c r="O707" s="102"/>
      <c r="P707" s="102"/>
      <c r="Q707" s="102" t="s">
        <v>23</v>
      </c>
      <c r="R707" s="102">
        <v>33.0</v>
      </c>
      <c r="S707" s="102">
        <v>59.0</v>
      </c>
    </row>
    <row r="708" ht="12.75" customHeight="1">
      <c r="A708" s="102">
        <v>2006.0</v>
      </c>
      <c r="B708" s="102">
        <v>2175.0</v>
      </c>
      <c r="C708" s="102" t="s">
        <v>7501</v>
      </c>
      <c r="D708" s="102" t="s">
        <v>40</v>
      </c>
      <c r="E708" s="102">
        <v>6.0</v>
      </c>
      <c r="F708" s="102">
        <v>110.0</v>
      </c>
      <c r="G708" s="102"/>
      <c r="H708" s="102">
        <v>5100.0</v>
      </c>
      <c r="I708" s="102">
        <v>77.0</v>
      </c>
      <c r="J708" s="102">
        <v>0.0</v>
      </c>
      <c r="K708" s="102"/>
      <c r="L708" s="102"/>
      <c r="M708" s="102"/>
      <c r="N708" s="102" t="s">
        <v>23</v>
      </c>
      <c r="O708" s="102"/>
      <c r="P708" s="102"/>
      <c r="Q708" s="102" t="s">
        <v>23</v>
      </c>
      <c r="R708" s="102">
        <v>28.0</v>
      </c>
      <c r="S708" s="102">
        <v>79.0</v>
      </c>
    </row>
    <row r="709" ht="12.75" customHeight="1">
      <c r="A709" s="102">
        <v>2006.0</v>
      </c>
      <c r="B709" s="102">
        <v>5698.0</v>
      </c>
      <c r="C709" s="102" t="s">
        <v>7502</v>
      </c>
      <c r="D709" s="102" t="s">
        <v>40</v>
      </c>
      <c r="E709" s="102">
        <v>6.0</v>
      </c>
      <c r="F709" s="102">
        <v>117.0</v>
      </c>
      <c r="G709" s="102"/>
      <c r="H709" s="102">
        <v>4800.0</v>
      </c>
      <c r="I709" s="102">
        <v>76.0</v>
      </c>
      <c r="J709" s="102">
        <v>39.0</v>
      </c>
      <c r="K709" s="102"/>
      <c r="L709" s="102"/>
      <c r="M709" s="102"/>
      <c r="N709" s="102" t="s">
        <v>23</v>
      </c>
      <c r="O709" s="102"/>
      <c r="P709" s="102"/>
      <c r="Q709" s="102" t="s">
        <v>23</v>
      </c>
      <c r="R709" s="102">
        <v>33.0</v>
      </c>
      <c r="S709" s="102">
        <v>59.0</v>
      </c>
    </row>
    <row r="710" ht="12.75" customHeight="1">
      <c r="A710" s="102">
        <v>2006.0</v>
      </c>
      <c r="B710" s="102">
        <v>5699.0</v>
      </c>
      <c r="C710" s="102" t="s">
        <v>7503</v>
      </c>
      <c r="D710" s="102" t="s">
        <v>40</v>
      </c>
      <c r="E710" s="102">
        <v>6.0</v>
      </c>
      <c r="F710" s="102">
        <v>21.0</v>
      </c>
      <c r="G710" s="102"/>
      <c r="H710" s="102">
        <v>3700.0</v>
      </c>
      <c r="I710" s="102">
        <v>68.0</v>
      </c>
      <c r="J710" s="102">
        <v>36.0</v>
      </c>
      <c r="K710" s="102"/>
      <c r="L710" s="102"/>
      <c r="M710" s="102"/>
      <c r="N710" s="102" t="s">
        <v>40</v>
      </c>
      <c r="O710" s="102"/>
      <c r="P710" s="102"/>
      <c r="Q710" s="102" t="s">
        <v>23</v>
      </c>
      <c r="R710" s="102">
        <v>33.0</v>
      </c>
      <c r="S710" s="102">
        <v>44.0</v>
      </c>
    </row>
    <row r="711" ht="12.75" customHeight="1">
      <c r="A711" s="102">
        <v>2006.0</v>
      </c>
      <c r="B711" s="102">
        <v>5700.0</v>
      </c>
      <c r="C711" s="102" t="s">
        <v>7504</v>
      </c>
      <c r="D711" s="102" t="s">
        <v>21</v>
      </c>
      <c r="E711" s="102">
        <v>6.0</v>
      </c>
      <c r="F711" s="102">
        <v>0.0</v>
      </c>
      <c r="G711" s="102" t="s">
        <v>140</v>
      </c>
      <c r="H711" s="102">
        <v>9000.0</v>
      </c>
      <c r="I711" s="102">
        <v>93.0</v>
      </c>
      <c r="J711" s="102">
        <v>50.0</v>
      </c>
      <c r="K711" s="102"/>
      <c r="L711" s="102"/>
      <c r="M711" s="102"/>
      <c r="N711" s="102" t="s">
        <v>40</v>
      </c>
      <c r="O711" s="102"/>
      <c r="P711" s="102"/>
      <c r="Q711" s="102" t="s">
        <v>23</v>
      </c>
      <c r="R711" s="102">
        <v>33.0</v>
      </c>
      <c r="S711" s="102">
        <v>59.0</v>
      </c>
    </row>
    <row r="712" ht="12.75" customHeight="1">
      <c r="A712" s="102">
        <v>2006.0</v>
      </c>
      <c r="B712" s="102">
        <v>6621.0</v>
      </c>
      <c r="C712" s="102" t="s">
        <v>7505</v>
      </c>
      <c r="D712" s="102" t="s">
        <v>40</v>
      </c>
      <c r="E712" s="102">
        <v>6.0</v>
      </c>
      <c r="F712" s="102">
        <v>25.0</v>
      </c>
      <c r="G712" s="102"/>
      <c r="H712" s="102">
        <v>4600.0</v>
      </c>
      <c r="I712" s="102">
        <v>73.0</v>
      </c>
      <c r="J712" s="102">
        <v>37.0</v>
      </c>
      <c r="K712" s="102"/>
      <c r="L712" s="102"/>
      <c r="M712" s="102"/>
      <c r="N712" s="102" t="s">
        <v>40</v>
      </c>
      <c r="O712" s="102"/>
      <c r="P712" s="102"/>
      <c r="Q712" s="102" t="s">
        <v>23</v>
      </c>
      <c r="R712" s="102">
        <v>33.0</v>
      </c>
      <c r="S712" s="102">
        <v>24.0</v>
      </c>
    </row>
    <row r="713" ht="12.75" customHeight="1">
      <c r="A713" s="102">
        <v>2006.0</v>
      </c>
      <c r="B713" s="102">
        <v>6622.0</v>
      </c>
      <c r="C713" s="102" t="s">
        <v>7506</v>
      </c>
      <c r="D713" s="102" t="s">
        <v>40</v>
      </c>
      <c r="E713" s="102">
        <v>6.0</v>
      </c>
      <c r="F713" s="102">
        <v>25.0</v>
      </c>
      <c r="G713" s="102"/>
      <c r="H713" s="102">
        <v>5200.0</v>
      </c>
      <c r="I713" s="102">
        <v>76.0</v>
      </c>
      <c r="J713" s="102">
        <v>38.0</v>
      </c>
      <c r="K713" s="102"/>
      <c r="L713" s="102"/>
      <c r="M713" s="102"/>
      <c r="N713" s="102" t="s">
        <v>23</v>
      </c>
      <c r="O713" s="102"/>
      <c r="P713" s="102"/>
      <c r="Q713" s="102" t="s">
        <v>23</v>
      </c>
      <c r="R713" s="102">
        <v>33.0</v>
      </c>
      <c r="S713" s="102">
        <v>44.0</v>
      </c>
    </row>
    <row r="714" ht="12.75" customHeight="1">
      <c r="A714" s="102">
        <v>2006.0</v>
      </c>
      <c r="B714" s="102">
        <v>6623.0</v>
      </c>
      <c r="C714" s="102" t="s">
        <v>7507</v>
      </c>
      <c r="D714" s="102" t="s">
        <v>21</v>
      </c>
      <c r="E714" s="102">
        <v>6.0</v>
      </c>
      <c r="F714" s="102">
        <v>0.0</v>
      </c>
      <c r="G714" s="102" t="s">
        <v>112</v>
      </c>
      <c r="H714" s="102">
        <v>7900.0</v>
      </c>
      <c r="I714" s="102">
        <v>86.0</v>
      </c>
      <c r="J714" s="102">
        <v>0.0</v>
      </c>
      <c r="K714" s="102"/>
      <c r="L714" s="102"/>
      <c r="M714" s="102"/>
      <c r="N714" s="102" t="s">
        <v>23</v>
      </c>
      <c r="O714" s="102"/>
      <c r="P714" s="102"/>
      <c r="Q714" s="102" t="s">
        <v>23</v>
      </c>
      <c r="R714" s="102">
        <v>33.0</v>
      </c>
      <c r="S714" s="102">
        <v>51.0</v>
      </c>
    </row>
    <row r="715" ht="12.75" customHeight="1">
      <c r="A715" s="102">
        <v>2006.0</v>
      </c>
      <c r="B715" s="102">
        <v>6624.0</v>
      </c>
      <c r="C715" s="102" t="s">
        <v>7508</v>
      </c>
      <c r="D715" s="102" t="s">
        <v>40</v>
      </c>
      <c r="E715" s="102">
        <v>6.0</v>
      </c>
      <c r="F715" s="102">
        <v>110.0</v>
      </c>
      <c r="G715" s="102"/>
      <c r="H715" s="102">
        <v>5000.0</v>
      </c>
      <c r="I715" s="102">
        <v>78.0</v>
      </c>
      <c r="J715" s="102">
        <v>40.0</v>
      </c>
      <c r="K715" s="102"/>
      <c r="L715" s="102"/>
      <c r="M715" s="102"/>
      <c r="N715" s="102" t="s">
        <v>23</v>
      </c>
      <c r="O715" s="102"/>
      <c r="P715" s="102"/>
      <c r="Q715" s="102" t="s">
        <v>23</v>
      </c>
      <c r="R715" s="102">
        <v>28.0</v>
      </c>
      <c r="S715" s="102">
        <v>79.0</v>
      </c>
    </row>
    <row r="716" ht="12.75" customHeight="1">
      <c r="A716" s="102">
        <v>2006.0</v>
      </c>
      <c r="B716" s="102">
        <v>6625.0</v>
      </c>
      <c r="C716" s="102" t="s">
        <v>7509</v>
      </c>
      <c r="D716" s="102" t="s">
        <v>40</v>
      </c>
      <c r="E716" s="102">
        <v>6.0</v>
      </c>
      <c r="F716" s="102">
        <v>110.0</v>
      </c>
      <c r="G716" s="102"/>
      <c r="H716" s="102">
        <v>4850.0</v>
      </c>
      <c r="I716" s="102">
        <v>76.0</v>
      </c>
      <c r="J716" s="102">
        <v>39.0</v>
      </c>
      <c r="K716" s="102"/>
      <c r="L716" s="102"/>
      <c r="M716" s="102"/>
      <c r="N716" s="102" t="s">
        <v>23</v>
      </c>
      <c r="O716" s="102"/>
      <c r="P716" s="102"/>
      <c r="Q716" s="102" t="s">
        <v>23</v>
      </c>
      <c r="R716" s="102">
        <v>28.0</v>
      </c>
      <c r="S716" s="102">
        <v>40.0</v>
      </c>
    </row>
    <row r="717" ht="12.75" customHeight="1">
      <c r="A717" s="102">
        <v>2006.0</v>
      </c>
      <c r="B717" s="102">
        <v>6628.0</v>
      </c>
      <c r="C717" s="102" t="s">
        <v>7510</v>
      </c>
      <c r="D717" s="102" t="s">
        <v>21</v>
      </c>
      <c r="E717" s="102">
        <v>6.0</v>
      </c>
      <c r="F717" s="102">
        <v>0.0</v>
      </c>
      <c r="G717" s="102" t="s">
        <v>7511</v>
      </c>
      <c r="H717" s="102">
        <v>5200.0</v>
      </c>
      <c r="I717" s="102">
        <v>78.0</v>
      </c>
      <c r="J717" s="102">
        <v>35.0</v>
      </c>
      <c r="K717" s="102"/>
      <c r="L717" s="102"/>
      <c r="M717" s="102"/>
      <c r="N717" s="102" t="s">
        <v>23</v>
      </c>
      <c r="O717" s="102"/>
      <c r="P717" s="102"/>
      <c r="Q717" s="102" t="s">
        <v>23</v>
      </c>
      <c r="R717" s="102">
        <v>33.0</v>
      </c>
      <c r="S717" s="102">
        <v>51.0</v>
      </c>
    </row>
    <row r="718" ht="12.75" customHeight="1">
      <c r="A718" s="102">
        <v>2006.0</v>
      </c>
      <c r="B718" s="102">
        <v>6626.0</v>
      </c>
      <c r="C718" s="102" t="s">
        <v>7512</v>
      </c>
      <c r="D718" s="102" t="s">
        <v>21</v>
      </c>
      <c r="E718" s="102">
        <v>6.0</v>
      </c>
      <c r="F718" s="102">
        <v>0.0</v>
      </c>
      <c r="G718" s="102" t="s">
        <v>111</v>
      </c>
      <c r="H718" s="102">
        <v>5000.0</v>
      </c>
      <c r="I718" s="102">
        <v>76.0</v>
      </c>
      <c r="J718" s="102">
        <v>36.0</v>
      </c>
      <c r="K718" s="102"/>
      <c r="L718" s="102"/>
      <c r="M718" s="102"/>
      <c r="N718" s="102" t="s">
        <v>23</v>
      </c>
      <c r="O718" s="102"/>
      <c r="P718" s="102"/>
      <c r="Q718" s="102" t="s">
        <v>23</v>
      </c>
      <c r="R718" s="102">
        <v>33.0</v>
      </c>
      <c r="S718" s="102">
        <v>24.0</v>
      </c>
    </row>
    <row r="719" ht="12.75" customHeight="1">
      <c r="A719" s="102">
        <v>2006.0</v>
      </c>
      <c r="B719" s="102">
        <v>6627.0</v>
      </c>
      <c r="C719" s="102" t="s">
        <v>7513</v>
      </c>
      <c r="D719" s="102" t="s">
        <v>21</v>
      </c>
      <c r="E719" s="102">
        <v>6.0</v>
      </c>
      <c r="F719" s="102">
        <v>0.0</v>
      </c>
      <c r="G719" s="102" t="s">
        <v>187</v>
      </c>
      <c r="H719" s="102">
        <v>3600.0</v>
      </c>
      <c r="I719" s="102">
        <v>69.0</v>
      </c>
      <c r="J719" s="102">
        <v>32.0</v>
      </c>
      <c r="K719" s="102"/>
      <c r="L719" s="102"/>
      <c r="M719" s="102"/>
      <c r="N719" s="102" t="s">
        <v>23</v>
      </c>
      <c r="O719" s="102"/>
      <c r="P719" s="102"/>
      <c r="Q719" s="102" t="s">
        <v>23</v>
      </c>
      <c r="R719" s="102">
        <v>33.0</v>
      </c>
      <c r="S719" s="102">
        <v>59.0</v>
      </c>
    </row>
    <row r="720" ht="12.75" customHeight="1">
      <c r="A720" s="102">
        <v>2006.0</v>
      </c>
      <c r="B720" s="102">
        <v>6631.0</v>
      </c>
      <c r="C720" s="102" t="s">
        <v>6871</v>
      </c>
      <c r="D720" s="102" t="s">
        <v>21</v>
      </c>
      <c r="E720" s="102">
        <v>6.0</v>
      </c>
      <c r="F720" s="102">
        <v>0.0</v>
      </c>
      <c r="G720" s="102" t="s">
        <v>143</v>
      </c>
      <c r="H720" s="102">
        <v>4750.0</v>
      </c>
      <c r="I720" s="102">
        <v>76.0</v>
      </c>
      <c r="J720" s="102">
        <v>38.0</v>
      </c>
      <c r="K720" s="102"/>
      <c r="L720" s="102"/>
      <c r="M720" s="102"/>
      <c r="N720" s="102" t="s">
        <v>23</v>
      </c>
      <c r="O720" s="102"/>
      <c r="P720" s="102"/>
      <c r="Q720" s="102" t="s">
        <v>23</v>
      </c>
      <c r="R720" s="102">
        <v>33.0</v>
      </c>
      <c r="S720" s="102">
        <v>37.0</v>
      </c>
    </row>
    <row r="721" ht="12.75" customHeight="1">
      <c r="A721" s="102">
        <v>2006.0</v>
      </c>
      <c r="B721" s="102">
        <v>6629.0</v>
      </c>
      <c r="C721" s="102" t="s">
        <v>7514</v>
      </c>
      <c r="D721" s="102" t="s">
        <v>40</v>
      </c>
      <c r="E721" s="102">
        <v>6.0</v>
      </c>
      <c r="F721" s="102">
        <v>21.0</v>
      </c>
      <c r="G721" s="102"/>
      <c r="H721" s="102">
        <v>7000.0</v>
      </c>
      <c r="I721" s="102">
        <v>88.0</v>
      </c>
      <c r="J721" s="102">
        <v>41.0</v>
      </c>
      <c r="K721" s="102"/>
      <c r="L721" s="102"/>
      <c r="M721" s="102"/>
      <c r="N721" s="102" t="s">
        <v>23</v>
      </c>
      <c r="O721" s="102"/>
      <c r="P721" s="102"/>
      <c r="Q721" s="102" t="s">
        <v>23</v>
      </c>
      <c r="R721" s="102">
        <v>36.0</v>
      </c>
      <c r="S721" s="102">
        <v>17.0</v>
      </c>
    </row>
    <row r="722" ht="12.75" customHeight="1">
      <c r="A722" s="102">
        <v>2006.0</v>
      </c>
      <c r="B722" s="102">
        <v>6630.0</v>
      </c>
      <c r="C722" s="102" t="s">
        <v>7514</v>
      </c>
      <c r="D722" s="102" t="s">
        <v>21</v>
      </c>
      <c r="E722" s="102">
        <v>6.0</v>
      </c>
      <c r="F722" s="102">
        <v>0.0</v>
      </c>
      <c r="G722" s="102" t="s">
        <v>165</v>
      </c>
      <c r="H722" s="102">
        <v>4800.0</v>
      </c>
      <c r="I722" s="102">
        <v>78.0</v>
      </c>
      <c r="J722" s="102">
        <v>35.0</v>
      </c>
      <c r="K722" s="102"/>
      <c r="L722" s="102"/>
      <c r="M722" s="102"/>
      <c r="N722" s="102" t="s">
        <v>23</v>
      </c>
      <c r="O722" s="102"/>
      <c r="P722" s="102"/>
      <c r="Q722" s="102" t="s">
        <v>23</v>
      </c>
      <c r="R722" s="102">
        <v>33.0</v>
      </c>
      <c r="S722" s="102">
        <v>59.0</v>
      </c>
    </row>
    <row r="723" ht="12.75" customHeight="1">
      <c r="A723" s="102">
        <v>2006.0</v>
      </c>
      <c r="B723" s="102">
        <v>6632.0</v>
      </c>
      <c r="C723" s="102" t="s">
        <v>7259</v>
      </c>
      <c r="D723" s="102" t="s">
        <v>21</v>
      </c>
      <c r="E723" s="102">
        <v>6.0</v>
      </c>
      <c r="F723" s="102">
        <v>0.0</v>
      </c>
      <c r="G723" s="102" t="s">
        <v>135</v>
      </c>
      <c r="H723" s="102">
        <v>6350.0</v>
      </c>
      <c r="I723" s="102">
        <v>80.0</v>
      </c>
      <c r="J723" s="102">
        <v>41.0</v>
      </c>
      <c r="K723" s="102"/>
      <c r="L723" s="102"/>
      <c r="M723" s="102"/>
      <c r="N723" s="102" t="s">
        <v>23</v>
      </c>
      <c r="O723" s="102"/>
      <c r="P723" s="102"/>
      <c r="Q723" s="102" t="s">
        <v>23</v>
      </c>
      <c r="R723" s="102">
        <v>33.0</v>
      </c>
      <c r="S723" s="102">
        <v>59.0</v>
      </c>
    </row>
    <row r="724" ht="12.75" customHeight="1">
      <c r="A724" s="102">
        <v>2006.0</v>
      </c>
      <c r="B724" s="102">
        <v>6634.0</v>
      </c>
      <c r="C724" s="102" t="s">
        <v>7515</v>
      </c>
      <c r="D724" s="102" t="s">
        <v>40</v>
      </c>
      <c r="E724" s="102">
        <v>6.0</v>
      </c>
      <c r="F724" s="102">
        <v>111.0</v>
      </c>
      <c r="G724" s="102"/>
      <c r="H724" s="102">
        <v>4500.0</v>
      </c>
      <c r="I724" s="102">
        <v>72.0</v>
      </c>
      <c r="J724" s="102">
        <v>36.0</v>
      </c>
      <c r="K724" s="102"/>
      <c r="L724" s="102"/>
      <c r="M724" s="102"/>
      <c r="N724" s="102" t="s">
        <v>40</v>
      </c>
      <c r="O724" s="102"/>
      <c r="P724" s="102"/>
      <c r="Q724" s="102" t="s">
        <v>23</v>
      </c>
      <c r="R724" s="102">
        <v>33.0</v>
      </c>
      <c r="S724" s="102">
        <v>1.0</v>
      </c>
    </row>
    <row r="725" ht="12.75" customHeight="1">
      <c r="A725" s="102">
        <v>2006.0</v>
      </c>
      <c r="B725" s="102">
        <v>6633.0</v>
      </c>
      <c r="C725" s="102" t="s">
        <v>7265</v>
      </c>
      <c r="D725" s="102" t="s">
        <v>40</v>
      </c>
      <c r="E725" s="102">
        <v>6.0</v>
      </c>
      <c r="F725" s="102">
        <v>110.0</v>
      </c>
      <c r="G725" s="102"/>
      <c r="H725" s="102">
        <v>4300.0</v>
      </c>
      <c r="I725" s="102">
        <v>72.0</v>
      </c>
      <c r="J725" s="102">
        <v>37.0</v>
      </c>
      <c r="K725" s="102"/>
      <c r="L725" s="102"/>
      <c r="M725" s="102"/>
      <c r="N725" s="102" t="s">
        <v>23</v>
      </c>
      <c r="O725" s="102"/>
      <c r="P725" s="102"/>
      <c r="Q725" s="102" t="s">
        <v>23</v>
      </c>
      <c r="R725" s="102">
        <v>33.0</v>
      </c>
      <c r="S725" s="102">
        <v>32.0</v>
      </c>
    </row>
    <row r="726" ht="12.75" customHeight="1">
      <c r="A726" s="102">
        <v>2006.0</v>
      </c>
      <c r="B726" s="102">
        <v>6635.0</v>
      </c>
      <c r="C726" s="102" t="s">
        <v>7516</v>
      </c>
      <c r="D726" s="102" t="s">
        <v>40</v>
      </c>
      <c r="E726" s="102">
        <v>6.0</v>
      </c>
      <c r="F726" s="102">
        <v>113.0</v>
      </c>
      <c r="G726" s="102"/>
      <c r="H726" s="102">
        <v>9350.0</v>
      </c>
      <c r="I726" s="102">
        <v>96.0</v>
      </c>
      <c r="J726" s="102">
        <v>50.0</v>
      </c>
      <c r="K726" s="102"/>
      <c r="L726" s="102"/>
      <c r="M726" s="102"/>
      <c r="N726" s="102" t="s">
        <v>23</v>
      </c>
      <c r="O726" s="102"/>
      <c r="P726" s="102"/>
      <c r="Q726" s="102" t="s">
        <v>23</v>
      </c>
      <c r="R726" s="102">
        <v>33.0</v>
      </c>
      <c r="S726" s="102">
        <v>24.0</v>
      </c>
    </row>
    <row r="727" ht="12.75" customHeight="1">
      <c r="A727" s="102">
        <v>2006.0</v>
      </c>
      <c r="B727" s="102">
        <v>6638.0</v>
      </c>
      <c r="C727" s="102" t="s">
        <v>7517</v>
      </c>
      <c r="D727" s="102" t="s">
        <v>21</v>
      </c>
      <c r="E727" s="102">
        <v>6.0</v>
      </c>
      <c r="F727" s="102">
        <v>0.0</v>
      </c>
      <c r="G727" s="102" t="s">
        <v>161</v>
      </c>
      <c r="H727" s="102">
        <v>4700.0</v>
      </c>
      <c r="I727" s="102">
        <v>73.0</v>
      </c>
      <c r="J727" s="102">
        <v>38.0</v>
      </c>
      <c r="K727" s="102"/>
      <c r="L727" s="102"/>
      <c r="M727" s="102"/>
      <c r="N727" s="102" t="s">
        <v>23</v>
      </c>
      <c r="O727" s="102"/>
      <c r="P727" s="102"/>
      <c r="Q727" s="102" t="s">
        <v>23</v>
      </c>
      <c r="R727" s="102">
        <v>33.0</v>
      </c>
      <c r="S727" s="102">
        <v>59.0</v>
      </c>
    </row>
    <row r="728" ht="12.75" customHeight="1">
      <c r="A728" s="102">
        <v>2006.0</v>
      </c>
      <c r="B728" s="102">
        <v>6639.0</v>
      </c>
      <c r="C728" s="102" t="s">
        <v>7518</v>
      </c>
      <c r="D728" s="102" t="s">
        <v>21</v>
      </c>
      <c r="E728" s="102">
        <v>6.0</v>
      </c>
      <c r="F728" s="102">
        <v>0.0</v>
      </c>
      <c r="G728" s="102" t="s">
        <v>161</v>
      </c>
      <c r="H728" s="102">
        <v>4400.0</v>
      </c>
      <c r="I728" s="102">
        <v>74.0</v>
      </c>
      <c r="J728" s="102">
        <v>38.0</v>
      </c>
      <c r="K728" s="102"/>
      <c r="L728" s="102"/>
      <c r="M728" s="102"/>
      <c r="N728" s="102" t="s">
        <v>23</v>
      </c>
      <c r="O728" s="102"/>
      <c r="P728" s="102"/>
      <c r="Q728" s="102" t="s">
        <v>23</v>
      </c>
      <c r="R728" s="102">
        <v>33.0</v>
      </c>
      <c r="S728" s="102">
        <v>26.0</v>
      </c>
    </row>
    <row r="729" ht="12.75" customHeight="1">
      <c r="A729" s="102">
        <v>2006.0</v>
      </c>
      <c r="B729" s="102">
        <v>6637.0</v>
      </c>
      <c r="C729" s="102" t="s">
        <v>7519</v>
      </c>
      <c r="D729" s="102" t="s">
        <v>21</v>
      </c>
      <c r="E729" s="102">
        <v>6.0</v>
      </c>
      <c r="F729" s="102">
        <v>0.0</v>
      </c>
      <c r="G729" s="102" t="s">
        <v>161</v>
      </c>
      <c r="H729" s="102">
        <v>6250.0</v>
      </c>
      <c r="I729" s="102">
        <v>78.0</v>
      </c>
      <c r="J729" s="102">
        <v>40.0</v>
      </c>
      <c r="K729" s="102"/>
      <c r="L729" s="102"/>
      <c r="M729" s="102"/>
      <c r="N729" s="102" t="s">
        <v>23</v>
      </c>
      <c r="O729" s="102"/>
      <c r="P729" s="102"/>
      <c r="Q729" s="102" t="s">
        <v>23</v>
      </c>
      <c r="R729" s="102">
        <v>33.0</v>
      </c>
      <c r="S729" s="102">
        <v>59.0</v>
      </c>
    </row>
    <row r="730" ht="12.75" customHeight="1">
      <c r="A730" s="102">
        <v>2006.0</v>
      </c>
      <c r="B730" s="102">
        <v>6636.0</v>
      </c>
      <c r="C730" s="102" t="s">
        <v>7520</v>
      </c>
      <c r="D730" s="102" t="s">
        <v>21</v>
      </c>
      <c r="E730" s="102">
        <v>6.0</v>
      </c>
      <c r="F730" s="102">
        <v>0.0</v>
      </c>
      <c r="G730" s="102" t="s">
        <v>161</v>
      </c>
      <c r="H730" s="102">
        <v>5350.0</v>
      </c>
      <c r="I730" s="102">
        <v>74.0</v>
      </c>
      <c r="J730" s="102">
        <v>38.0</v>
      </c>
      <c r="K730" s="102"/>
      <c r="L730" s="102"/>
      <c r="M730" s="102"/>
      <c r="N730" s="102" t="s">
        <v>23</v>
      </c>
      <c r="O730" s="102"/>
      <c r="P730" s="102"/>
      <c r="Q730" s="102" t="s">
        <v>23</v>
      </c>
      <c r="R730" s="102">
        <v>33.0</v>
      </c>
      <c r="S730" s="102">
        <v>4.0</v>
      </c>
    </row>
    <row r="731" ht="12.75" customHeight="1">
      <c r="A731" s="102">
        <v>2006.0</v>
      </c>
      <c r="B731" s="102">
        <v>6640.0</v>
      </c>
      <c r="C731" s="102" t="s">
        <v>6876</v>
      </c>
      <c r="D731" s="102" t="s">
        <v>21</v>
      </c>
      <c r="E731" s="102">
        <v>6.0</v>
      </c>
      <c r="F731" s="102">
        <v>0.0</v>
      </c>
      <c r="G731" s="102" t="s">
        <v>182</v>
      </c>
      <c r="H731" s="102">
        <v>5300.0</v>
      </c>
      <c r="I731" s="102">
        <v>75.0</v>
      </c>
      <c r="J731" s="102">
        <v>39.0</v>
      </c>
      <c r="K731" s="102"/>
      <c r="L731" s="102"/>
      <c r="M731" s="102"/>
      <c r="N731" s="102" t="s">
        <v>23</v>
      </c>
      <c r="O731" s="102"/>
      <c r="P731" s="102"/>
      <c r="Q731" s="102" t="s">
        <v>23</v>
      </c>
      <c r="R731" s="102">
        <v>33.0</v>
      </c>
      <c r="S731" s="102">
        <v>51.0</v>
      </c>
    </row>
    <row r="732" ht="12.75" customHeight="1">
      <c r="A732" s="102">
        <v>2006.0</v>
      </c>
      <c r="B732" s="102">
        <v>6641.0</v>
      </c>
      <c r="C732" s="102" t="s">
        <v>6876</v>
      </c>
      <c r="D732" s="102" t="s">
        <v>21</v>
      </c>
      <c r="E732" s="102">
        <v>6.0</v>
      </c>
      <c r="F732" s="102">
        <v>0.0</v>
      </c>
      <c r="G732" s="102" t="s">
        <v>146</v>
      </c>
      <c r="H732" s="102">
        <v>5300.0</v>
      </c>
      <c r="I732" s="102">
        <v>79.0</v>
      </c>
      <c r="J732" s="102">
        <v>42.0</v>
      </c>
      <c r="K732" s="102"/>
      <c r="L732" s="102"/>
      <c r="M732" s="102"/>
      <c r="N732" s="102" t="s">
        <v>23</v>
      </c>
      <c r="O732" s="102"/>
      <c r="P732" s="102"/>
      <c r="Q732" s="102" t="s">
        <v>23</v>
      </c>
      <c r="R732" s="102">
        <v>33.0</v>
      </c>
      <c r="S732" s="102">
        <v>51.0</v>
      </c>
    </row>
    <row r="733" ht="12.75" customHeight="1">
      <c r="A733" s="102">
        <v>2006.0</v>
      </c>
      <c r="B733" s="102">
        <v>6642.0</v>
      </c>
      <c r="C733" s="102" t="s">
        <v>7521</v>
      </c>
      <c r="D733" s="102" t="s">
        <v>21</v>
      </c>
      <c r="E733" s="102">
        <v>6.0</v>
      </c>
      <c r="F733" s="102">
        <v>0.0</v>
      </c>
      <c r="G733" s="102" t="s">
        <v>7522</v>
      </c>
      <c r="H733" s="102">
        <v>4000.0</v>
      </c>
      <c r="I733" s="102">
        <v>71.0</v>
      </c>
      <c r="J733" s="102">
        <v>35.0</v>
      </c>
      <c r="K733" s="102"/>
      <c r="L733" s="102"/>
      <c r="M733" s="102"/>
      <c r="N733" s="102" t="s">
        <v>40</v>
      </c>
      <c r="O733" s="102"/>
      <c r="P733" s="102"/>
      <c r="Q733" s="102" t="s">
        <v>23</v>
      </c>
      <c r="R733" s="102">
        <v>33.0</v>
      </c>
      <c r="S733" s="102">
        <v>51.0</v>
      </c>
    </row>
    <row r="734" ht="12.75" customHeight="1">
      <c r="A734" s="102">
        <v>2006.0</v>
      </c>
      <c r="B734" s="102">
        <v>6647.0</v>
      </c>
      <c r="C734" s="102" t="s">
        <v>7523</v>
      </c>
      <c r="D734" s="102" t="s">
        <v>21</v>
      </c>
      <c r="E734" s="102">
        <v>6.0</v>
      </c>
      <c r="F734" s="102">
        <v>0.0</v>
      </c>
      <c r="G734" s="102" t="s">
        <v>156</v>
      </c>
      <c r="H734" s="102">
        <v>4750.0</v>
      </c>
      <c r="I734" s="102">
        <v>75.0</v>
      </c>
      <c r="J734" s="102">
        <v>38.0</v>
      </c>
      <c r="K734" s="102"/>
      <c r="L734" s="102"/>
      <c r="M734" s="102"/>
      <c r="N734" s="102" t="s">
        <v>40</v>
      </c>
      <c r="O734" s="102"/>
      <c r="P734" s="102"/>
      <c r="Q734" s="102" t="s">
        <v>23</v>
      </c>
      <c r="R734" s="102">
        <v>33.0</v>
      </c>
      <c r="S734" s="102">
        <v>44.0</v>
      </c>
    </row>
    <row r="735" ht="12.75" customHeight="1">
      <c r="A735" s="102">
        <v>2006.0</v>
      </c>
      <c r="B735" s="102">
        <v>6643.0</v>
      </c>
      <c r="C735" s="102" t="s">
        <v>7524</v>
      </c>
      <c r="D735" s="102" t="s">
        <v>21</v>
      </c>
      <c r="E735" s="102">
        <v>6.0</v>
      </c>
      <c r="F735" s="102">
        <v>0.0</v>
      </c>
      <c r="G735" s="102" t="s">
        <v>132</v>
      </c>
      <c r="H735" s="102">
        <v>5900.0</v>
      </c>
      <c r="I735" s="102">
        <v>80.0</v>
      </c>
      <c r="J735" s="102">
        <v>40.0</v>
      </c>
      <c r="K735" s="102"/>
      <c r="L735" s="102"/>
      <c r="M735" s="102"/>
      <c r="N735" s="102" t="s">
        <v>23</v>
      </c>
      <c r="O735" s="102"/>
      <c r="P735" s="102"/>
      <c r="Q735" s="102" t="s">
        <v>23</v>
      </c>
      <c r="R735" s="102">
        <v>33.0</v>
      </c>
      <c r="S735" s="102">
        <v>59.0</v>
      </c>
    </row>
    <row r="736" ht="12.75" customHeight="1">
      <c r="A736" s="102">
        <v>2006.0</v>
      </c>
      <c r="B736" s="102">
        <v>6645.0</v>
      </c>
      <c r="C736" s="102" t="s">
        <v>7365</v>
      </c>
      <c r="D736" s="102" t="s">
        <v>21</v>
      </c>
      <c r="E736" s="102">
        <v>6.0</v>
      </c>
      <c r="F736" s="102">
        <v>0.0</v>
      </c>
      <c r="G736" s="102" t="s">
        <v>146</v>
      </c>
      <c r="H736" s="102">
        <v>6300.0</v>
      </c>
      <c r="I736" s="102">
        <v>78.0</v>
      </c>
      <c r="J736" s="102">
        <v>40.0</v>
      </c>
      <c r="K736" s="102"/>
      <c r="L736" s="102"/>
      <c r="M736" s="102"/>
      <c r="N736" s="102" t="s">
        <v>23</v>
      </c>
      <c r="O736" s="102"/>
      <c r="P736" s="102"/>
      <c r="Q736" s="102" t="s">
        <v>23</v>
      </c>
      <c r="R736" s="102">
        <v>39.0</v>
      </c>
      <c r="S736" s="102">
        <v>12.0</v>
      </c>
    </row>
    <row r="737" ht="12.75" customHeight="1">
      <c r="A737" s="102">
        <v>2006.0</v>
      </c>
      <c r="B737" s="102">
        <v>6644.0</v>
      </c>
      <c r="C737" s="102" t="s">
        <v>6877</v>
      </c>
      <c r="D737" s="102" t="s">
        <v>21</v>
      </c>
      <c r="E737" s="102">
        <v>6.0</v>
      </c>
      <c r="F737" s="102">
        <v>0.0</v>
      </c>
      <c r="G737" s="102" t="s">
        <v>135</v>
      </c>
      <c r="H737" s="102">
        <v>5500.0</v>
      </c>
      <c r="I737" s="102">
        <v>75.0</v>
      </c>
      <c r="J737" s="102">
        <v>36.0</v>
      </c>
      <c r="K737" s="102"/>
      <c r="L737" s="102"/>
      <c r="M737" s="102"/>
      <c r="N737" s="102" t="s">
        <v>23</v>
      </c>
      <c r="O737" s="102"/>
      <c r="P737" s="102"/>
      <c r="Q737" s="102" t="s">
        <v>23</v>
      </c>
      <c r="R737" s="102">
        <v>33.0</v>
      </c>
      <c r="S737" s="102">
        <v>59.0</v>
      </c>
    </row>
    <row r="738" ht="12.75" customHeight="1">
      <c r="A738" s="102">
        <v>2006.0</v>
      </c>
      <c r="B738" s="102">
        <v>6646.0</v>
      </c>
      <c r="C738" s="102" t="s">
        <v>7525</v>
      </c>
      <c r="D738" s="102" t="s">
        <v>21</v>
      </c>
      <c r="E738" s="102">
        <v>6.0</v>
      </c>
      <c r="F738" s="102">
        <v>0.0</v>
      </c>
      <c r="G738" s="102" t="s">
        <v>136</v>
      </c>
      <c r="H738" s="102">
        <v>5000.0</v>
      </c>
      <c r="I738" s="102">
        <v>75.0</v>
      </c>
      <c r="J738" s="102">
        <v>36.0</v>
      </c>
      <c r="K738" s="102"/>
      <c r="L738" s="102"/>
      <c r="M738" s="102"/>
      <c r="N738" s="102" t="s">
        <v>23</v>
      </c>
      <c r="O738" s="102"/>
      <c r="P738" s="102"/>
      <c r="Q738" s="102" t="s">
        <v>23</v>
      </c>
      <c r="R738" s="102">
        <v>33.0</v>
      </c>
      <c r="S738" s="102">
        <v>24.0</v>
      </c>
    </row>
    <row r="739" ht="12.75" customHeight="1">
      <c r="A739" s="102">
        <v>2006.0</v>
      </c>
      <c r="B739" s="102">
        <v>6648.0</v>
      </c>
      <c r="C739" s="102" t="s">
        <v>7526</v>
      </c>
      <c r="D739" s="102" t="s">
        <v>21</v>
      </c>
      <c r="E739" s="102">
        <v>6.0</v>
      </c>
      <c r="F739" s="102">
        <v>0.0</v>
      </c>
      <c r="G739" s="102" t="s">
        <v>7522</v>
      </c>
      <c r="H739" s="102">
        <v>4550.0</v>
      </c>
      <c r="I739" s="102">
        <v>77.0</v>
      </c>
      <c r="J739" s="102">
        <v>36.0</v>
      </c>
      <c r="K739" s="102"/>
      <c r="L739" s="102"/>
      <c r="M739" s="102"/>
      <c r="N739" s="102" t="s">
        <v>40</v>
      </c>
      <c r="O739" s="102"/>
      <c r="P739" s="102"/>
      <c r="Q739" s="102" t="s">
        <v>23</v>
      </c>
      <c r="R739" s="102">
        <v>33.0</v>
      </c>
      <c r="S739" s="102">
        <v>51.0</v>
      </c>
    </row>
    <row r="740" ht="12.75" customHeight="1">
      <c r="A740" s="102">
        <v>2006.0</v>
      </c>
      <c r="B740" s="102">
        <v>6649.0</v>
      </c>
      <c r="C740" s="102" t="s">
        <v>7526</v>
      </c>
      <c r="D740" s="102" t="s">
        <v>21</v>
      </c>
      <c r="E740" s="102">
        <v>6.0</v>
      </c>
      <c r="F740" s="102">
        <v>0.0</v>
      </c>
      <c r="G740" s="102" t="s">
        <v>143</v>
      </c>
      <c r="H740" s="102">
        <v>3950.0</v>
      </c>
      <c r="I740" s="102">
        <v>70.0</v>
      </c>
      <c r="J740" s="102">
        <v>35.0</v>
      </c>
      <c r="K740" s="102"/>
      <c r="L740" s="102"/>
      <c r="M740" s="102"/>
      <c r="N740" s="102" t="s">
        <v>23</v>
      </c>
      <c r="O740" s="102"/>
      <c r="P740" s="102"/>
      <c r="Q740" s="102" t="s">
        <v>23</v>
      </c>
      <c r="R740" s="102">
        <v>33.0</v>
      </c>
      <c r="S740" s="102">
        <v>37.0</v>
      </c>
    </row>
    <row r="741" ht="12.75" customHeight="1">
      <c r="A741" s="102">
        <v>2006.0</v>
      </c>
      <c r="B741" s="102">
        <v>6651.0</v>
      </c>
      <c r="C741" s="102" t="s">
        <v>7527</v>
      </c>
      <c r="D741" s="102" t="s">
        <v>21</v>
      </c>
      <c r="E741" s="102">
        <v>6.0</v>
      </c>
      <c r="F741" s="102">
        <v>0.0</v>
      </c>
      <c r="G741" s="102" t="s">
        <v>161</v>
      </c>
      <c r="H741" s="102">
        <v>6900.0</v>
      </c>
      <c r="I741" s="102">
        <v>81.0</v>
      </c>
      <c r="J741" s="102">
        <v>43.0</v>
      </c>
      <c r="K741" s="102"/>
      <c r="L741" s="102"/>
      <c r="M741" s="102"/>
      <c r="N741" s="102" t="s">
        <v>40</v>
      </c>
      <c r="O741" s="102"/>
      <c r="P741" s="102"/>
      <c r="Q741" s="102" t="s">
        <v>23</v>
      </c>
      <c r="R741" s="102">
        <v>33.0</v>
      </c>
      <c r="S741" s="102">
        <v>44.0</v>
      </c>
    </row>
    <row r="742" ht="12.75" customHeight="1">
      <c r="A742" s="102">
        <v>2006.0</v>
      </c>
      <c r="B742" s="102">
        <v>6650.0</v>
      </c>
      <c r="C742" s="102" t="s">
        <v>7528</v>
      </c>
      <c r="D742" s="102" t="s">
        <v>21</v>
      </c>
      <c r="E742" s="102">
        <v>6.0</v>
      </c>
      <c r="F742" s="102">
        <v>0.0</v>
      </c>
      <c r="G742" s="102" t="s">
        <v>156</v>
      </c>
      <c r="H742" s="102">
        <v>4200.0</v>
      </c>
      <c r="I742" s="102">
        <v>72.0</v>
      </c>
      <c r="J742" s="102">
        <v>36.0</v>
      </c>
      <c r="K742" s="102"/>
      <c r="L742" s="102"/>
      <c r="M742" s="102"/>
      <c r="N742" s="102" t="s">
        <v>40</v>
      </c>
      <c r="O742" s="102"/>
      <c r="P742" s="102"/>
      <c r="Q742" s="102" t="s">
        <v>23</v>
      </c>
      <c r="R742" s="102">
        <v>33.0</v>
      </c>
      <c r="S742" s="102">
        <v>44.0</v>
      </c>
    </row>
    <row r="743" ht="12.75" customHeight="1">
      <c r="A743" s="102">
        <v>2006.0</v>
      </c>
      <c r="B743" s="102">
        <v>6652.0</v>
      </c>
      <c r="C743" s="102" t="s">
        <v>7529</v>
      </c>
      <c r="D743" s="102" t="s">
        <v>21</v>
      </c>
      <c r="E743" s="102">
        <v>6.0</v>
      </c>
      <c r="F743" s="102">
        <v>0.0</v>
      </c>
      <c r="G743" s="102" t="s">
        <v>161</v>
      </c>
      <c r="H743" s="102">
        <v>5150.0</v>
      </c>
      <c r="I743" s="102">
        <v>76.0</v>
      </c>
      <c r="J743" s="102">
        <v>33.0</v>
      </c>
      <c r="K743" s="102"/>
      <c r="L743" s="102"/>
      <c r="M743" s="102"/>
      <c r="N743" s="102" t="s">
        <v>40</v>
      </c>
      <c r="O743" s="102"/>
      <c r="P743" s="102"/>
      <c r="Q743" s="102" t="s">
        <v>23</v>
      </c>
      <c r="R743" s="102">
        <v>33.0</v>
      </c>
      <c r="S743" s="102">
        <v>59.0</v>
      </c>
    </row>
    <row r="744" ht="12.75" customHeight="1">
      <c r="A744" s="102">
        <v>2006.0</v>
      </c>
      <c r="B744" s="102">
        <v>6853.0</v>
      </c>
      <c r="C744" s="102" t="s">
        <v>7530</v>
      </c>
      <c r="D744" s="102" t="s">
        <v>40</v>
      </c>
      <c r="E744" s="102">
        <v>6.0</v>
      </c>
      <c r="F744" s="102">
        <v>26.0</v>
      </c>
      <c r="G744" s="102"/>
      <c r="H744" s="102">
        <v>5150.0</v>
      </c>
      <c r="I744" s="102">
        <v>76.0</v>
      </c>
      <c r="J744" s="102">
        <v>38.0</v>
      </c>
      <c r="K744" s="102"/>
      <c r="L744" s="102"/>
      <c r="M744" s="102"/>
      <c r="N744" s="102" t="s">
        <v>40</v>
      </c>
      <c r="O744" s="102"/>
      <c r="P744" s="102"/>
      <c r="Q744" s="102" t="s">
        <v>23</v>
      </c>
      <c r="R744" s="102">
        <v>33.0</v>
      </c>
      <c r="S744" s="102">
        <v>66.0</v>
      </c>
    </row>
    <row r="745" ht="12.75" customHeight="1">
      <c r="A745" s="102">
        <v>2006.0</v>
      </c>
      <c r="B745" s="102">
        <v>6655.0</v>
      </c>
      <c r="C745" s="102" t="s">
        <v>7531</v>
      </c>
      <c r="D745" s="102" t="s">
        <v>21</v>
      </c>
      <c r="E745" s="102">
        <v>6.0</v>
      </c>
      <c r="F745" s="102">
        <v>0.0</v>
      </c>
      <c r="G745" s="102" t="s">
        <v>165</v>
      </c>
      <c r="H745" s="102">
        <v>6600.0</v>
      </c>
      <c r="I745" s="102">
        <v>79.0</v>
      </c>
      <c r="J745" s="102">
        <v>0.0</v>
      </c>
      <c r="K745" s="102"/>
      <c r="L745" s="102"/>
      <c r="M745" s="102"/>
      <c r="N745" s="102" t="s">
        <v>40</v>
      </c>
      <c r="O745" s="102"/>
      <c r="P745" s="102"/>
      <c r="Q745" s="102" t="s">
        <v>23</v>
      </c>
      <c r="R745" s="102">
        <v>33.0</v>
      </c>
      <c r="S745" s="102">
        <v>37.0</v>
      </c>
    </row>
    <row r="746" ht="12.75" customHeight="1">
      <c r="A746" s="102">
        <v>2006.0</v>
      </c>
      <c r="B746" s="102">
        <v>6654.0</v>
      </c>
      <c r="C746" s="102" t="s">
        <v>7532</v>
      </c>
      <c r="D746" s="102" t="s">
        <v>21</v>
      </c>
      <c r="E746" s="102">
        <v>6.0</v>
      </c>
      <c r="F746" s="102">
        <v>0.0</v>
      </c>
      <c r="G746" s="102" t="s">
        <v>7522</v>
      </c>
      <c r="H746" s="102">
        <v>3800.0</v>
      </c>
      <c r="I746" s="102">
        <v>69.0</v>
      </c>
      <c r="J746" s="102">
        <v>34.0</v>
      </c>
      <c r="K746" s="102"/>
      <c r="L746" s="102"/>
      <c r="M746" s="102"/>
      <c r="N746" s="102" t="s">
        <v>40</v>
      </c>
      <c r="O746" s="102"/>
      <c r="P746" s="102"/>
      <c r="Q746" s="102" t="s">
        <v>23</v>
      </c>
      <c r="R746" s="102">
        <v>33.0</v>
      </c>
      <c r="S746" s="102">
        <v>51.0</v>
      </c>
    </row>
    <row r="747" ht="12.75" customHeight="1">
      <c r="A747" s="102">
        <v>2006.0</v>
      </c>
      <c r="B747" s="102">
        <v>6656.0</v>
      </c>
      <c r="C747" s="102" t="s">
        <v>6887</v>
      </c>
      <c r="D747" s="102" t="s">
        <v>40</v>
      </c>
      <c r="E747" s="102">
        <v>6.0</v>
      </c>
      <c r="F747" s="102">
        <v>113.0</v>
      </c>
      <c r="G747" s="102"/>
      <c r="H747" s="102">
        <v>4550.0</v>
      </c>
      <c r="I747" s="102">
        <v>74.0</v>
      </c>
      <c r="J747" s="102">
        <v>38.0</v>
      </c>
      <c r="K747" s="102"/>
      <c r="L747" s="102"/>
      <c r="M747" s="102"/>
      <c r="N747" s="102" t="s">
        <v>23</v>
      </c>
      <c r="O747" s="102"/>
      <c r="P747" s="102"/>
      <c r="Q747" s="102" t="s">
        <v>23</v>
      </c>
      <c r="R747" s="102">
        <v>33.0</v>
      </c>
      <c r="S747" s="102">
        <v>51.0</v>
      </c>
    </row>
    <row r="748" ht="12.75" customHeight="1">
      <c r="A748" s="102">
        <v>2006.0</v>
      </c>
      <c r="B748" s="102">
        <v>6657.0</v>
      </c>
      <c r="C748" s="102" t="s">
        <v>6888</v>
      </c>
      <c r="D748" s="102" t="s">
        <v>40</v>
      </c>
      <c r="E748" s="102">
        <v>6.0</v>
      </c>
      <c r="F748" s="102">
        <v>114.0</v>
      </c>
      <c r="G748" s="102"/>
      <c r="H748" s="102">
        <v>4500.0</v>
      </c>
      <c r="I748" s="102">
        <v>74.0</v>
      </c>
      <c r="J748" s="102">
        <v>39.0</v>
      </c>
      <c r="K748" s="102"/>
      <c r="L748" s="102"/>
      <c r="M748" s="102"/>
      <c r="N748" s="102" t="s">
        <v>40</v>
      </c>
      <c r="O748" s="102"/>
      <c r="P748" s="102"/>
      <c r="Q748" s="102" t="s">
        <v>23</v>
      </c>
      <c r="R748" s="102">
        <v>33.0</v>
      </c>
      <c r="S748" s="102">
        <v>32.0</v>
      </c>
    </row>
    <row r="749" ht="12.75" customHeight="1">
      <c r="A749" s="102">
        <v>2006.0</v>
      </c>
      <c r="B749" s="102">
        <v>6658.0</v>
      </c>
      <c r="C749" s="102" t="s">
        <v>7533</v>
      </c>
      <c r="D749" s="102" t="s">
        <v>40</v>
      </c>
      <c r="E749" s="102">
        <v>6.0</v>
      </c>
      <c r="F749" s="102">
        <v>110.0</v>
      </c>
      <c r="G749" s="102"/>
      <c r="H749" s="102">
        <v>5000.0</v>
      </c>
      <c r="I749" s="102">
        <v>77.0</v>
      </c>
      <c r="J749" s="102">
        <v>39.0</v>
      </c>
      <c r="K749" s="102"/>
      <c r="L749" s="102"/>
      <c r="M749" s="102"/>
      <c r="N749" s="102" t="s">
        <v>23</v>
      </c>
      <c r="O749" s="102"/>
      <c r="P749" s="102"/>
      <c r="Q749" s="102" t="s">
        <v>23</v>
      </c>
      <c r="R749" s="102">
        <v>33.0</v>
      </c>
      <c r="S749" s="102">
        <v>12.0</v>
      </c>
    </row>
    <row r="750" ht="12.75" customHeight="1">
      <c r="A750" s="102">
        <v>2006.0</v>
      </c>
      <c r="B750" s="102">
        <v>6662.0</v>
      </c>
      <c r="C750" s="102" t="s">
        <v>7534</v>
      </c>
      <c r="D750" s="102" t="s">
        <v>21</v>
      </c>
      <c r="E750" s="102">
        <v>6.0</v>
      </c>
      <c r="F750" s="102">
        <v>0.0</v>
      </c>
      <c r="G750" s="102" t="s">
        <v>161</v>
      </c>
      <c r="H750" s="102">
        <v>7200.0</v>
      </c>
      <c r="I750" s="102">
        <v>83.0</v>
      </c>
      <c r="J750" s="102">
        <v>0.0</v>
      </c>
      <c r="K750" s="102"/>
      <c r="L750" s="102"/>
      <c r="M750" s="102"/>
      <c r="N750" s="102" t="s">
        <v>23</v>
      </c>
      <c r="O750" s="102"/>
      <c r="P750" s="102"/>
      <c r="Q750" s="102" t="s">
        <v>23</v>
      </c>
      <c r="R750" s="102">
        <v>33.0</v>
      </c>
      <c r="S750" s="102">
        <v>59.0</v>
      </c>
    </row>
    <row r="751" ht="12.75" customHeight="1">
      <c r="A751" s="102">
        <v>2006.0</v>
      </c>
      <c r="B751" s="102">
        <v>6660.0</v>
      </c>
      <c r="C751" s="102" t="s">
        <v>7535</v>
      </c>
      <c r="D751" s="102" t="s">
        <v>21</v>
      </c>
      <c r="E751" s="102">
        <v>6.0</v>
      </c>
      <c r="F751" s="102">
        <v>0.0</v>
      </c>
      <c r="G751" s="102" t="s">
        <v>170</v>
      </c>
      <c r="H751" s="102">
        <v>5000.0</v>
      </c>
      <c r="I751" s="102">
        <v>75.0</v>
      </c>
      <c r="J751" s="102">
        <v>0.0</v>
      </c>
      <c r="K751" s="102"/>
      <c r="L751" s="102"/>
      <c r="M751" s="102"/>
      <c r="N751" s="102" t="s">
        <v>40</v>
      </c>
      <c r="O751" s="102"/>
      <c r="P751" s="102"/>
      <c r="Q751" s="102" t="s">
        <v>23</v>
      </c>
      <c r="R751" s="102">
        <v>33.0</v>
      </c>
      <c r="S751" s="102">
        <v>4.0</v>
      </c>
    </row>
    <row r="752" ht="12.75" customHeight="1">
      <c r="A752" s="102">
        <v>2006.0</v>
      </c>
      <c r="B752" s="102">
        <v>6659.0</v>
      </c>
      <c r="C752" s="102" t="s">
        <v>7536</v>
      </c>
      <c r="D752" s="102" t="s">
        <v>21</v>
      </c>
      <c r="E752" s="102">
        <v>6.0</v>
      </c>
      <c r="F752" s="102">
        <v>0.0</v>
      </c>
      <c r="G752" s="102" t="s">
        <v>187</v>
      </c>
      <c r="H752" s="102">
        <v>9300.0</v>
      </c>
      <c r="I752" s="102">
        <v>97.0</v>
      </c>
      <c r="J752" s="102">
        <v>47.0</v>
      </c>
      <c r="K752" s="102"/>
      <c r="L752" s="102"/>
      <c r="M752" s="102"/>
      <c r="N752" s="102" t="s">
        <v>23</v>
      </c>
      <c r="O752" s="102"/>
      <c r="P752" s="102"/>
      <c r="Q752" s="102" t="s">
        <v>23</v>
      </c>
      <c r="R752" s="102">
        <v>33.0</v>
      </c>
      <c r="S752" s="102">
        <v>44.0</v>
      </c>
    </row>
    <row r="753" ht="12.75" customHeight="1">
      <c r="A753" s="102">
        <v>2006.0</v>
      </c>
      <c r="B753" s="102">
        <v>6661.0</v>
      </c>
      <c r="C753" s="102" t="s">
        <v>7537</v>
      </c>
      <c r="D753" s="102" t="s">
        <v>21</v>
      </c>
      <c r="E753" s="102">
        <v>6.0</v>
      </c>
      <c r="F753" s="102">
        <v>0.0</v>
      </c>
      <c r="G753" s="102" t="s">
        <v>161</v>
      </c>
      <c r="H753" s="102">
        <v>5600.0</v>
      </c>
      <c r="I753" s="102">
        <v>76.0</v>
      </c>
      <c r="J753" s="102">
        <v>0.0</v>
      </c>
      <c r="K753" s="102"/>
      <c r="L753" s="102"/>
      <c r="M753" s="102"/>
      <c r="N753" s="102" t="s">
        <v>23</v>
      </c>
      <c r="O753" s="102"/>
      <c r="P753" s="102"/>
      <c r="Q753" s="102" t="s">
        <v>23</v>
      </c>
      <c r="R753" s="102">
        <v>33.0</v>
      </c>
      <c r="S753" s="102">
        <v>59.0</v>
      </c>
    </row>
    <row r="754" ht="12.75" customHeight="1">
      <c r="A754" s="102">
        <v>2006.0</v>
      </c>
      <c r="B754" s="102">
        <v>6665.0</v>
      </c>
      <c r="C754" s="102" t="s">
        <v>7538</v>
      </c>
      <c r="D754" s="102" t="s">
        <v>21</v>
      </c>
      <c r="E754" s="102">
        <v>6.0</v>
      </c>
      <c r="F754" s="102">
        <v>0.0</v>
      </c>
      <c r="G754" s="102" t="s">
        <v>165</v>
      </c>
      <c r="H754" s="102">
        <v>4800.0</v>
      </c>
      <c r="I754" s="102">
        <v>77.0</v>
      </c>
      <c r="J754" s="102">
        <v>0.0</v>
      </c>
      <c r="K754" s="102"/>
      <c r="L754" s="102"/>
      <c r="M754" s="102"/>
      <c r="N754" s="102" t="s">
        <v>23</v>
      </c>
      <c r="O754" s="102"/>
      <c r="P754" s="102"/>
      <c r="Q754" s="102" t="s">
        <v>23</v>
      </c>
      <c r="R754" s="102">
        <v>33.0</v>
      </c>
      <c r="S754" s="102">
        <v>59.0</v>
      </c>
    </row>
    <row r="755" ht="12.75" customHeight="1">
      <c r="A755" s="102">
        <v>2006.0</v>
      </c>
      <c r="B755" s="102">
        <v>6666.0</v>
      </c>
      <c r="C755" s="102" t="s">
        <v>7538</v>
      </c>
      <c r="D755" s="102" t="s">
        <v>21</v>
      </c>
      <c r="E755" s="102">
        <v>6.0</v>
      </c>
      <c r="F755" s="102">
        <v>0.0</v>
      </c>
      <c r="G755" s="102" t="s">
        <v>182</v>
      </c>
      <c r="H755" s="102">
        <v>4050.0</v>
      </c>
      <c r="I755" s="102">
        <v>69.0</v>
      </c>
      <c r="J755" s="102">
        <v>0.0</v>
      </c>
      <c r="K755" s="102"/>
      <c r="L755" s="102"/>
      <c r="M755" s="102"/>
      <c r="N755" s="102" t="s">
        <v>23</v>
      </c>
      <c r="O755" s="102"/>
      <c r="P755" s="102"/>
      <c r="Q755" s="102" t="s">
        <v>23</v>
      </c>
      <c r="R755" s="102">
        <v>33.0</v>
      </c>
      <c r="S755" s="102">
        <v>59.0</v>
      </c>
    </row>
    <row r="756" ht="12.75" customHeight="1">
      <c r="A756" s="102">
        <v>2006.0</v>
      </c>
      <c r="B756" s="102">
        <v>6663.0</v>
      </c>
      <c r="C756" s="102" t="s">
        <v>7539</v>
      </c>
      <c r="D756" s="102" t="s">
        <v>21</v>
      </c>
      <c r="E756" s="102">
        <v>6.0</v>
      </c>
      <c r="F756" s="102">
        <v>0.0</v>
      </c>
      <c r="G756" s="102" t="s">
        <v>160</v>
      </c>
      <c r="H756" s="102">
        <v>3400.0</v>
      </c>
      <c r="I756" s="102">
        <v>66.0</v>
      </c>
      <c r="J756" s="102">
        <v>33.0</v>
      </c>
      <c r="K756" s="102"/>
      <c r="L756" s="102"/>
      <c r="M756" s="102"/>
      <c r="N756" s="102" t="s">
        <v>23</v>
      </c>
      <c r="O756" s="102"/>
      <c r="P756" s="102"/>
      <c r="Q756" s="102" t="s">
        <v>23</v>
      </c>
      <c r="R756" s="102">
        <v>33.0</v>
      </c>
      <c r="S756" s="102">
        <v>66.0</v>
      </c>
    </row>
    <row r="757" ht="12.75" customHeight="1">
      <c r="A757" s="102">
        <v>2006.0</v>
      </c>
      <c r="B757" s="102">
        <v>6667.0</v>
      </c>
      <c r="C757" s="102" t="s">
        <v>7540</v>
      </c>
      <c r="D757" s="102" t="s">
        <v>40</v>
      </c>
      <c r="E757" s="102">
        <v>6.0</v>
      </c>
      <c r="F757" s="102">
        <v>28.0</v>
      </c>
      <c r="G757" s="102"/>
      <c r="H757" s="102">
        <v>4450.0</v>
      </c>
      <c r="I757" s="102">
        <v>75.0</v>
      </c>
      <c r="J757" s="102">
        <v>0.0</v>
      </c>
      <c r="K757" s="102"/>
      <c r="L757" s="102"/>
      <c r="M757" s="102"/>
      <c r="N757" s="102" t="s">
        <v>23</v>
      </c>
      <c r="O757" s="102"/>
      <c r="P757" s="102"/>
      <c r="Q757" s="102" t="s">
        <v>23</v>
      </c>
      <c r="R757" s="102">
        <v>33.0</v>
      </c>
      <c r="S757" s="102">
        <v>44.0</v>
      </c>
    </row>
    <row r="758" ht="12.75" customHeight="1">
      <c r="A758" s="102">
        <v>2006.0</v>
      </c>
      <c r="B758" s="102">
        <v>6664.0</v>
      </c>
      <c r="C758" s="102" t="s">
        <v>7540</v>
      </c>
      <c r="D758" s="102" t="s">
        <v>21</v>
      </c>
      <c r="E758" s="102">
        <v>6.0</v>
      </c>
      <c r="F758" s="102">
        <v>0.0</v>
      </c>
      <c r="G758" s="102" t="s">
        <v>144</v>
      </c>
      <c r="H758" s="102">
        <v>5000.0</v>
      </c>
      <c r="I758" s="102">
        <v>74.0</v>
      </c>
      <c r="J758" s="102">
        <v>0.0</v>
      </c>
      <c r="K758" s="102"/>
      <c r="L758" s="102"/>
      <c r="M758" s="102"/>
      <c r="N758" s="102" t="s">
        <v>23</v>
      </c>
      <c r="O758" s="102"/>
      <c r="P758" s="102"/>
      <c r="Q758" s="102" t="s">
        <v>23</v>
      </c>
      <c r="R758" s="102">
        <v>33.0</v>
      </c>
      <c r="S758" s="102">
        <v>66.0</v>
      </c>
    </row>
    <row r="759" ht="12.75" customHeight="1">
      <c r="A759" s="102">
        <v>2006.0</v>
      </c>
      <c r="B759" s="102">
        <v>6670.0</v>
      </c>
      <c r="C759" s="102" t="s">
        <v>7541</v>
      </c>
      <c r="D759" s="102" t="s">
        <v>21</v>
      </c>
      <c r="E759" s="102">
        <v>6.0</v>
      </c>
      <c r="F759" s="102">
        <v>0.0</v>
      </c>
      <c r="G759" s="102" t="s">
        <v>136</v>
      </c>
      <c r="H759" s="102">
        <v>4000.0</v>
      </c>
      <c r="I759" s="102">
        <v>70.0</v>
      </c>
      <c r="J759" s="102">
        <v>36.0</v>
      </c>
      <c r="K759" s="102"/>
      <c r="L759" s="102"/>
      <c r="M759" s="102"/>
      <c r="N759" s="102" t="s">
        <v>23</v>
      </c>
      <c r="O759" s="102"/>
      <c r="P759" s="102"/>
      <c r="Q759" s="102" t="s">
        <v>23</v>
      </c>
      <c r="R759" s="102">
        <v>33.0</v>
      </c>
      <c r="S759" s="102">
        <v>51.0</v>
      </c>
    </row>
    <row r="760" ht="12.75" customHeight="1">
      <c r="A760" s="102">
        <v>2006.0</v>
      </c>
      <c r="B760" s="102">
        <v>6669.0</v>
      </c>
      <c r="C760" s="102" t="s">
        <v>6894</v>
      </c>
      <c r="D760" s="102" t="s">
        <v>21</v>
      </c>
      <c r="E760" s="102">
        <v>6.0</v>
      </c>
      <c r="F760" s="102">
        <v>0.0</v>
      </c>
      <c r="G760" s="102" t="s">
        <v>156</v>
      </c>
      <c r="H760" s="102">
        <v>5400.0</v>
      </c>
      <c r="I760" s="102">
        <v>75.0</v>
      </c>
      <c r="J760" s="102">
        <v>38.0</v>
      </c>
      <c r="K760" s="102"/>
      <c r="L760" s="102"/>
      <c r="M760" s="102"/>
      <c r="N760" s="102" t="s">
        <v>23</v>
      </c>
      <c r="O760" s="102"/>
      <c r="P760" s="102"/>
      <c r="Q760" s="102" t="s">
        <v>23</v>
      </c>
      <c r="R760" s="102">
        <v>33.0</v>
      </c>
      <c r="S760" s="102">
        <v>26.0</v>
      </c>
    </row>
    <row r="761" ht="12.75" customHeight="1">
      <c r="A761" s="102">
        <v>2006.0</v>
      </c>
      <c r="B761" s="102">
        <v>6668.0</v>
      </c>
      <c r="C761" s="102" t="s">
        <v>6896</v>
      </c>
      <c r="D761" s="102" t="s">
        <v>21</v>
      </c>
      <c r="E761" s="102">
        <v>6.0</v>
      </c>
      <c r="F761" s="102">
        <v>0.0</v>
      </c>
      <c r="G761" s="102" t="s">
        <v>160</v>
      </c>
      <c r="H761" s="102">
        <v>4100.0</v>
      </c>
      <c r="I761" s="102">
        <v>72.0</v>
      </c>
      <c r="J761" s="102">
        <v>36.0</v>
      </c>
      <c r="K761" s="102"/>
      <c r="L761" s="102"/>
      <c r="M761" s="102"/>
      <c r="N761" s="102" t="s">
        <v>23</v>
      </c>
      <c r="O761" s="102"/>
      <c r="P761" s="102"/>
      <c r="Q761" s="102" t="s">
        <v>23</v>
      </c>
      <c r="R761" s="102">
        <v>33.0</v>
      </c>
      <c r="S761" s="102">
        <v>44.0</v>
      </c>
    </row>
    <row r="762" ht="12.75" customHeight="1">
      <c r="A762" s="102">
        <v>2006.0</v>
      </c>
      <c r="B762" s="102">
        <v>6671.0</v>
      </c>
      <c r="C762" s="102" t="s">
        <v>7542</v>
      </c>
      <c r="D762" s="102" t="s">
        <v>21</v>
      </c>
      <c r="E762" s="102">
        <v>6.0</v>
      </c>
      <c r="F762" s="102">
        <v>0.0</v>
      </c>
      <c r="G762" s="102" t="s">
        <v>152</v>
      </c>
      <c r="H762" s="102">
        <v>5400.0</v>
      </c>
      <c r="I762" s="102">
        <v>39.0</v>
      </c>
      <c r="J762" s="102">
        <v>77.0</v>
      </c>
      <c r="K762" s="102"/>
      <c r="L762" s="102"/>
      <c r="M762" s="102"/>
      <c r="N762" s="102" t="s">
        <v>23</v>
      </c>
      <c r="O762" s="102"/>
      <c r="P762" s="102"/>
      <c r="Q762" s="102" t="s">
        <v>23</v>
      </c>
      <c r="R762" s="102">
        <v>33.0</v>
      </c>
      <c r="S762" s="102">
        <v>59.0</v>
      </c>
    </row>
    <row r="763" ht="12.75" customHeight="1">
      <c r="A763" s="102">
        <v>2006.0</v>
      </c>
      <c r="B763" s="102">
        <v>6672.0</v>
      </c>
      <c r="C763" s="102" t="s">
        <v>7543</v>
      </c>
      <c r="D763" s="102" t="s">
        <v>21</v>
      </c>
      <c r="E763" s="102">
        <v>6.0</v>
      </c>
      <c r="F763" s="102">
        <v>0.0</v>
      </c>
      <c r="G763" s="102" t="s">
        <v>151</v>
      </c>
      <c r="H763" s="102">
        <v>4800.0</v>
      </c>
      <c r="I763" s="102">
        <v>77.0</v>
      </c>
      <c r="J763" s="102">
        <v>36.0</v>
      </c>
      <c r="K763" s="102"/>
      <c r="L763" s="102"/>
      <c r="M763" s="102"/>
      <c r="N763" s="102" t="s">
        <v>23</v>
      </c>
      <c r="O763" s="102"/>
      <c r="P763" s="102"/>
      <c r="Q763" s="102" t="s">
        <v>23</v>
      </c>
      <c r="R763" s="102">
        <v>33.0</v>
      </c>
      <c r="S763" s="102">
        <v>44.0</v>
      </c>
    </row>
    <row r="764" ht="12.75" customHeight="1">
      <c r="A764" s="102">
        <v>2006.0</v>
      </c>
      <c r="B764" s="102">
        <v>6674.0</v>
      </c>
      <c r="C764" s="102" t="s">
        <v>7544</v>
      </c>
      <c r="D764" s="102" t="s">
        <v>40</v>
      </c>
      <c r="E764" s="102">
        <v>6.0</v>
      </c>
      <c r="F764" s="102">
        <v>21.0</v>
      </c>
      <c r="G764" s="102"/>
      <c r="H764" s="102">
        <v>5900.0</v>
      </c>
      <c r="I764" s="102">
        <v>78.0</v>
      </c>
      <c r="J764" s="102">
        <v>40.0</v>
      </c>
      <c r="K764" s="102"/>
      <c r="L764" s="102"/>
      <c r="M764" s="102"/>
      <c r="N764" s="102" t="s">
        <v>23</v>
      </c>
      <c r="O764" s="102"/>
      <c r="P764" s="102"/>
      <c r="Q764" s="102" t="s">
        <v>23</v>
      </c>
      <c r="R764" s="102">
        <v>15.0</v>
      </c>
      <c r="S764" s="102">
        <v>65.0</v>
      </c>
    </row>
    <row r="765" ht="12.75" customHeight="1">
      <c r="A765" s="102">
        <v>2006.0</v>
      </c>
      <c r="B765" s="102">
        <v>6673.0</v>
      </c>
      <c r="C765" s="102" t="s">
        <v>7545</v>
      </c>
      <c r="D765" s="102" t="s">
        <v>21</v>
      </c>
      <c r="E765" s="102">
        <v>6.0</v>
      </c>
      <c r="F765" s="102">
        <v>0.0</v>
      </c>
      <c r="G765" s="102" t="s">
        <v>134</v>
      </c>
      <c r="H765" s="102">
        <v>6900.0</v>
      </c>
      <c r="I765" s="102">
        <v>86.0</v>
      </c>
      <c r="J765" s="102">
        <v>44.0</v>
      </c>
      <c r="K765" s="102"/>
      <c r="L765" s="102"/>
      <c r="M765" s="102"/>
      <c r="N765" s="102" t="s">
        <v>23</v>
      </c>
      <c r="O765" s="102"/>
      <c r="P765" s="102"/>
      <c r="Q765" s="102" t="s">
        <v>23</v>
      </c>
      <c r="R765" s="102">
        <v>33.0</v>
      </c>
      <c r="S765" s="102">
        <v>59.0</v>
      </c>
    </row>
    <row r="766" ht="12.75" customHeight="1">
      <c r="A766" s="102">
        <v>2006.0</v>
      </c>
      <c r="B766" s="102">
        <v>6675.0</v>
      </c>
      <c r="C766" s="102" t="s">
        <v>7546</v>
      </c>
      <c r="D766" s="102" t="s">
        <v>21</v>
      </c>
      <c r="E766" s="102">
        <v>6.0</v>
      </c>
      <c r="F766" s="102">
        <v>0.0</v>
      </c>
      <c r="G766" s="102" t="s">
        <v>136</v>
      </c>
      <c r="H766" s="102">
        <v>7700.0</v>
      </c>
      <c r="I766" s="102">
        <v>87.0</v>
      </c>
      <c r="J766" s="102">
        <v>45.0</v>
      </c>
      <c r="K766" s="102"/>
      <c r="L766" s="102"/>
      <c r="M766" s="102"/>
      <c r="N766" s="102" t="s">
        <v>23</v>
      </c>
      <c r="O766" s="102"/>
      <c r="P766" s="102"/>
      <c r="Q766" s="102" t="s">
        <v>23</v>
      </c>
      <c r="R766" s="102">
        <v>33.0</v>
      </c>
      <c r="S766" s="102">
        <v>51.0</v>
      </c>
    </row>
    <row r="767" ht="12.75" customHeight="1">
      <c r="A767" s="102">
        <v>2006.0</v>
      </c>
      <c r="B767" s="102">
        <v>6676.0</v>
      </c>
      <c r="C767" s="102" t="s">
        <v>7547</v>
      </c>
      <c r="D767" s="102" t="s">
        <v>21</v>
      </c>
      <c r="E767" s="102">
        <v>6.0</v>
      </c>
      <c r="F767" s="102">
        <v>0.0</v>
      </c>
      <c r="G767" s="102" t="s">
        <v>136</v>
      </c>
      <c r="H767" s="102">
        <v>6400.0</v>
      </c>
      <c r="I767" s="102">
        <v>80.0</v>
      </c>
      <c r="J767" s="102">
        <v>40.0</v>
      </c>
      <c r="K767" s="102"/>
      <c r="L767" s="102"/>
      <c r="M767" s="102"/>
      <c r="N767" s="102" t="s">
        <v>23</v>
      </c>
      <c r="O767" s="102"/>
      <c r="P767" s="102"/>
      <c r="Q767" s="102" t="s">
        <v>23</v>
      </c>
      <c r="R767" s="102">
        <v>33.0</v>
      </c>
      <c r="S767" s="102">
        <v>11.0</v>
      </c>
    </row>
    <row r="768" ht="12.75" customHeight="1">
      <c r="A768" s="102">
        <v>2006.0</v>
      </c>
      <c r="B768" s="102">
        <v>6679.0</v>
      </c>
      <c r="C768" s="102" t="s">
        <v>6900</v>
      </c>
      <c r="D768" s="102" t="s">
        <v>21</v>
      </c>
      <c r="E768" s="102">
        <v>6.0</v>
      </c>
      <c r="F768" s="102">
        <v>0.0</v>
      </c>
      <c r="G768" s="102" t="s">
        <v>151</v>
      </c>
      <c r="H768" s="102">
        <v>5400.0</v>
      </c>
      <c r="I768" s="102">
        <v>78.0</v>
      </c>
      <c r="J768" s="102">
        <v>0.0</v>
      </c>
      <c r="K768" s="102"/>
      <c r="L768" s="102"/>
      <c r="M768" s="102"/>
      <c r="N768" s="102" t="s">
        <v>23</v>
      </c>
      <c r="O768" s="102"/>
      <c r="P768" s="102"/>
      <c r="Q768" s="102" t="s">
        <v>23</v>
      </c>
      <c r="R768" s="102">
        <v>33.0</v>
      </c>
      <c r="S768" s="102">
        <v>66.0</v>
      </c>
    </row>
    <row r="769" ht="12.75" customHeight="1">
      <c r="A769" s="102">
        <v>2006.0</v>
      </c>
      <c r="B769" s="102">
        <v>6677.0</v>
      </c>
      <c r="C769" s="102" t="s">
        <v>6900</v>
      </c>
      <c r="D769" s="102" t="s">
        <v>21</v>
      </c>
      <c r="E769" s="102">
        <v>6.0</v>
      </c>
      <c r="F769" s="102">
        <v>0.0</v>
      </c>
      <c r="G769" s="102" t="s">
        <v>143</v>
      </c>
      <c r="H769" s="102">
        <v>4650.0</v>
      </c>
      <c r="I769" s="102">
        <v>74.0</v>
      </c>
      <c r="J769" s="102">
        <v>0.0</v>
      </c>
      <c r="K769" s="102"/>
      <c r="L769" s="102"/>
      <c r="M769" s="102"/>
      <c r="N769" s="102" t="s">
        <v>23</v>
      </c>
      <c r="O769" s="102"/>
      <c r="P769" s="102"/>
      <c r="Q769" s="102" t="s">
        <v>23</v>
      </c>
      <c r="R769" s="102">
        <v>33.0</v>
      </c>
      <c r="S769" s="102">
        <v>51.0</v>
      </c>
    </row>
    <row r="770" ht="12.75" customHeight="1">
      <c r="A770" s="102">
        <v>2006.0</v>
      </c>
      <c r="B770" s="102">
        <v>6678.0</v>
      </c>
      <c r="C770" s="102" t="s">
        <v>7548</v>
      </c>
      <c r="D770" s="102" t="s">
        <v>40</v>
      </c>
      <c r="E770" s="102">
        <v>6.0</v>
      </c>
      <c r="F770" s="102">
        <v>24.0</v>
      </c>
      <c r="G770" s="102"/>
      <c r="H770" s="102">
        <v>6350.0</v>
      </c>
      <c r="I770" s="102">
        <v>80.0</v>
      </c>
      <c r="J770" s="102">
        <v>40.0</v>
      </c>
      <c r="K770" s="102"/>
      <c r="L770" s="102"/>
      <c r="M770" s="102"/>
      <c r="N770" s="102" t="s">
        <v>23</v>
      </c>
      <c r="O770" s="102"/>
      <c r="P770" s="102"/>
      <c r="Q770" s="102" t="s">
        <v>23</v>
      </c>
      <c r="R770" s="102">
        <v>39.0</v>
      </c>
      <c r="S770" s="102">
        <v>87.0</v>
      </c>
    </row>
    <row r="771" ht="12.75" customHeight="1">
      <c r="A771" s="102">
        <v>2006.0</v>
      </c>
      <c r="B771" s="102">
        <v>6680.0</v>
      </c>
      <c r="C771" s="102" t="s">
        <v>7549</v>
      </c>
      <c r="D771" s="102" t="s">
        <v>21</v>
      </c>
      <c r="E771" s="102">
        <v>6.0</v>
      </c>
      <c r="F771" s="102">
        <v>0.0</v>
      </c>
      <c r="G771" s="102" t="s">
        <v>170</v>
      </c>
      <c r="H771" s="102">
        <v>6500.0</v>
      </c>
      <c r="I771" s="102">
        <v>82.0</v>
      </c>
      <c r="J771" s="102">
        <v>41.0</v>
      </c>
      <c r="K771" s="102"/>
      <c r="L771" s="102"/>
      <c r="M771" s="102"/>
      <c r="N771" s="102" t="s">
        <v>23</v>
      </c>
      <c r="O771" s="102"/>
      <c r="P771" s="102"/>
      <c r="Q771" s="102" t="s">
        <v>23</v>
      </c>
      <c r="R771" s="102">
        <v>33.0</v>
      </c>
      <c r="S771" s="102">
        <v>59.0</v>
      </c>
    </row>
    <row r="772" ht="12.75" customHeight="1">
      <c r="A772" s="102">
        <v>2006.0</v>
      </c>
      <c r="B772" s="102">
        <v>6681.0</v>
      </c>
      <c r="C772" s="102" t="s">
        <v>7550</v>
      </c>
      <c r="D772" s="102" t="s">
        <v>40</v>
      </c>
      <c r="E772" s="102">
        <v>6.0</v>
      </c>
      <c r="F772" s="102">
        <v>20.0</v>
      </c>
      <c r="G772" s="102"/>
      <c r="H772" s="102">
        <v>4300.0</v>
      </c>
      <c r="I772" s="102">
        <v>73.0</v>
      </c>
      <c r="J772" s="102">
        <v>0.0</v>
      </c>
      <c r="K772" s="102"/>
      <c r="L772" s="102"/>
      <c r="M772" s="102"/>
      <c r="N772" s="102" t="s">
        <v>40</v>
      </c>
      <c r="O772" s="102"/>
      <c r="P772" s="102"/>
      <c r="Q772" s="102" t="s">
        <v>23</v>
      </c>
      <c r="R772" s="102">
        <v>33.0</v>
      </c>
      <c r="S772" s="102">
        <v>26.0</v>
      </c>
    </row>
    <row r="773" ht="12.75" customHeight="1">
      <c r="A773" s="102">
        <v>2006.0</v>
      </c>
      <c r="B773" s="102">
        <v>6683.0</v>
      </c>
      <c r="C773" s="102" t="s">
        <v>7279</v>
      </c>
      <c r="D773" s="102" t="s">
        <v>21</v>
      </c>
      <c r="E773" s="102">
        <v>6.0</v>
      </c>
      <c r="F773" s="102">
        <v>0.0</v>
      </c>
      <c r="G773" s="102" t="s">
        <v>165</v>
      </c>
      <c r="H773" s="102">
        <v>6600.0</v>
      </c>
      <c r="I773" s="102">
        <v>82.0</v>
      </c>
      <c r="J773" s="102">
        <v>44.0</v>
      </c>
      <c r="K773" s="102"/>
      <c r="L773" s="102"/>
      <c r="M773" s="102"/>
      <c r="N773" s="102" t="s">
        <v>23</v>
      </c>
      <c r="O773" s="102"/>
      <c r="P773" s="102"/>
      <c r="Q773" s="102" t="s">
        <v>23</v>
      </c>
      <c r="R773" s="102">
        <v>33.0</v>
      </c>
      <c r="S773" s="102">
        <v>4.0</v>
      </c>
    </row>
    <row r="774" ht="12.75" customHeight="1">
      <c r="A774" s="102">
        <v>2006.0</v>
      </c>
      <c r="B774" s="102">
        <v>6682.0</v>
      </c>
      <c r="C774" s="102" t="s">
        <v>7551</v>
      </c>
      <c r="D774" s="102" t="s">
        <v>21</v>
      </c>
      <c r="E774" s="102">
        <v>6.0</v>
      </c>
      <c r="F774" s="102">
        <v>0.0</v>
      </c>
      <c r="G774" s="102" t="s">
        <v>104</v>
      </c>
      <c r="H774" s="102">
        <v>5000.0</v>
      </c>
      <c r="I774" s="102">
        <v>74.0</v>
      </c>
      <c r="J774" s="102">
        <v>0.0</v>
      </c>
      <c r="K774" s="102"/>
      <c r="L774" s="102"/>
      <c r="M774" s="102"/>
      <c r="N774" s="102" t="s">
        <v>23</v>
      </c>
      <c r="O774" s="102"/>
      <c r="P774" s="102"/>
      <c r="Q774" s="102" t="s">
        <v>23</v>
      </c>
      <c r="R774" s="102">
        <v>33.0</v>
      </c>
      <c r="S774" s="102">
        <v>51.0</v>
      </c>
    </row>
    <row r="775" ht="12.75" customHeight="1">
      <c r="A775" s="102">
        <v>2006.0</v>
      </c>
      <c r="B775" s="102">
        <v>6685.0</v>
      </c>
      <c r="C775" s="102" t="s">
        <v>6903</v>
      </c>
      <c r="D775" s="102" t="s">
        <v>40</v>
      </c>
      <c r="E775" s="102">
        <v>6.0</v>
      </c>
      <c r="F775" s="102">
        <v>21.0</v>
      </c>
      <c r="G775" s="102"/>
      <c r="H775" s="102">
        <v>5700.0</v>
      </c>
      <c r="I775" s="102">
        <v>78.0</v>
      </c>
      <c r="J775" s="102">
        <v>40.0</v>
      </c>
      <c r="K775" s="102"/>
      <c r="L775" s="102"/>
      <c r="M775" s="102"/>
      <c r="N775" s="102" t="s">
        <v>23</v>
      </c>
      <c r="O775" s="102"/>
      <c r="P775" s="102"/>
      <c r="Q775" s="102" t="s">
        <v>23</v>
      </c>
      <c r="R775" s="102">
        <v>33.0</v>
      </c>
      <c r="S775" s="102">
        <v>26.0</v>
      </c>
    </row>
    <row r="776" ht="12.75" customHeight="1">
      <c r="A776" s="102">
        <v>2006.0</v>
      </c>
      <c r="B776" s="102">
        <v>6684.0</v>
      </c>
      <c r="C776" s="102" t="s">
        <v>6903</v>
      </c>
      <c r="D776" s="102" t="s">
        <v>21</v>
      </c>
      <c r="E776" s="102">
        <v>6.0</v>
      </c>
      <c r="F776" s="102">
        <v>0.0</v>
      </c>
      <c r="G776" s="102" t="s">
        <v>135</v>
      </c>
      <c r="H776" s="102">
        <v>6500.0</v>
      </c>
      <c r="I776" s="102">
        <v>80.0</v>
      </c>
      <c r="J776" s="102">
        <v>41.0</v>
      </c>
      <c r="K776" s="102"/>
      <c r="L776" s="102"/>
      <c r="M776" s="102"/>
      <c r="N776" s="102" t="s">
        <v>23</v>
      </c>
      <c r="O776" s="102"/>
      <c r="P776" s="102"/>
      <c r="Q776" s="102" t="s">
        <v>23</v>
      </c>
      <c r="R776" s="102">
        <v>33.0</v>
      </c>
      <c r="S776" s="102">
        <v>51.0</v>
      </c>
    </row>
    <row r="777" ht="12.75" customHeight="1">
      <c r="A777" s="102">
        <v>2006.0</v>
      </c>
      <c r="B777" s="102">
        <v>6687.0</v>
      </c>
      <c r="C777" s="102" t="s">
        <v>6906</v>
      </c>
      <c r="D777" s="102" t="s">
        <v>21</v>
      </c>
      <c r="E777" s="102">
        <v>6.0</v>
      </c>
      <c r="F777" s="102">
        <v>0.0</v>
      </c>
      <c r="G777" s="102" t="s">
        <v>134</v>
      </c>
      <c r="H777" s="102">
        <v>5600.0</v>
      </c>
      <c r="I777" s="102">
        <v>78.0</v>
      </c>
      <c r="J777" s="102">
        <v>40.0</v>
      </c>
      <c r="K777" s="102"/>
      <c r="L777" s="102"/>
      <c r="M777" s="102"/>
      <c r="N777" s="102" t="s">
        <v>23</v>
      </c>
      <c r="O777" s="102"/>
      <c r="P777" s="102"/>
      <c r="Q777" s="102" t="s">
        <v>23</v>
      </c>
      <c r="R777" s="102">
        <v>33.0</v>
      </c>
      <c r="S777" s="102">
        <v>59.0</v>
      </c>
    </row>
    <row r="778" ht="12.75" customHeight="1">
      <c r="A778" s="102">
        <v>2006.0</v>
      </c>
      <c r="B778" s="102">
        <v>6689.0</v>
      </c>
      <c r="C778" s="102" t="s">
        <v>7552</v>
      </c>
      <c r="D778" s="102" t="s">
        <v>21</v>
      </c>
      <c r="E778" s="102">
        <v>6.0</v>
      </c>
      <c r="F778" s="102">
        <v>0.0</v>
      </c>
      <c r="G778" s="102" t="s">
        <v>7522</v>
      </c>
      <c r="H778" s="102">
        <v>5900.0</v>
      </c>
      <c r="I778" s="102">
        <v>80.0</v>
      </c>
      <c r="J778" s="102">
        <v>42.0</v>
      </c>
      <c r="K778" s="102"/>
      <c r="L778" s="102"/>
      <c r="M778" s="102"/>
      <c r="N778" s="102" t="s">
        <v>23</v>
      </c>
      <c r="O778" s="102"/>
      <c r="P778" s="102"/>
      <c r="Q778" s="102" t="s">
        <v>23</v>
      </c>
      <c r="R778" s="102">
        <v>33.0</v>
      </c>
      <c r="S778" s="102">
        <v>44.0</v>
      </c>
    </row>
    <row r="779" ht="12.75" customHeight="1">
      <c r="A779" s="102">
        <v>2006.0</v>
      </c>
      <c r="B779" s="102">
        <v>6690.0</v>
      </c>
      <c r="C779" s="102" t="s">
        <v>7552</v>
      </c>
      <c r="D779" s="102" t="s">
        <v>21</v>
      </c>
      <c r="E779" s="102">
        <v>6.0</v>
      </c>
      <c r="F779" s="102">
        <v>0.0</v>
      </c>
      <c r="G779" s="102" t="s">
        <v>146</v>
      </c>
      <c r="H779" s="102">
        <v>4450.0</v>
      </c>
      <c r="I779" s="102">
        <v>73.0</v>
      </c>
      <c r="J779" s="102">
        <v>37.0</v>
      </c>
      <c r="K779" s="102"/>
      <c r="L779" s="102"/>
      <c r="M779" s="102"/>
      <c r="N779" s="102" t="s">
        <v>23</v>
      </c>
      <c r="O779" s="102"/>
      <c r="P779" s="102"/>
      <c r="Q779" s="102" t="s">
        <v>23</v>
      </c>
      <c r="R779" s="102">
        <v>33.0</v>
      </c>
      <c r="S779" s="102">
        <v>66.0</v>
      </c>
    </row>
    <row r="780" ht="12.75" customHeight="1">
      <c r="A780" s="102">
        <v>2006.0</v>
      </c>
      <c r="B780" s="102">
        <v>6686.0</v>
      </c>
      <c r="C780" s="102" t="s">
        <v>7553</v>
      </c>
      <c r="D780" s="102" t="s">
        <v>21</v>
      </c>
      <c r="E780" s="102">
        <v>6.0</v>
      </c>
      <c r="F780" s="102">
        <v>0.0</v>
      </c>
      <c r="G780" s="102" t="s">
        <v>142</v>
      </c>
      <c r="H780" s="102">
        <v>4300.0</v>
      </c>
      <c r="I780" s="102">
        <v>73.0</v>
      </c>
      <c r="J780" s="102">
        <v>37.0</v>
      </c>
      <c r="K780" s="102"/>
      <c r="L780" s="102"/>
      <c r="M780" s="102"/>
      <c r="N780" s="102" t="s">
        <v>40</v>
      </c>
      <c r="O780" s="102"/>
      <c r="P780" s="102"/>
      <c r="Q780" s="102" t="s">
        <v>23</v>
      </c>
      <c r="R780" s="102">
        <v>33.0</v>
      </c>
      <c r="S780" s="102">
        <v>4.0</v>
      </c>
    </row>
    <row r="781" ht="12.75" customHeight="1">
      <c r="A781" s="102">
        <v>2006.0</v>
      </c>
      <c r="B781" s="102">
        <v>6691.0</v>
      </c>
      <c r="C781" s="102" t="s">
        <v>7554</v>
      </c>
      <c r="D781" s="102" t="s">
        <v>40</v>
      </c>
      <c r="E781" s="102">
        <v>6.0</v>
      </c>
      <c r="F781" s="102">
        <v>118.0</v>
      </c>
      <c r="G781" s="102"/>
      <c r="H781" s="102">
        <v>6900.0</v>
      </c>
      <c r="I781" s="102">
        <v>84.0</v>
      </c>
      <c r="J781" s="102">
        <v>46.0</v>
      </c>
      <c r="K781" s="102"/>
      <c r="L781" s="102"/>
      <c r="M781" s="102"/>
      <c r="N781" s="102" t="s">
        <v>23</v>
      </c>
      <c r="O781" s="102"/>
      <c r="P781" s="102"/>
      <c r="Q781" s="102" t="s">
        <v>23</v>
      </c>
      <c r="R781" s="102">
        <v>33.0</v>
      </c>
      <c r="S781" s="102">
        <v>51.0</v>
      </c>
    </row>
    <row r="782" ht="12.75" customHeight="1">
      <c r="A782" s="102">
        <v>2006.0</v>
      </c>
      <c r="B782" s="102">
        <v>6698.0</v>
      </c>
      <c r="C782" s="102" t="s">
        <v>7555</v>
      </c>
      <c r="D782" s="102" t="s">
        <v>40</v>
      </c>
      <c r="E782" s="102">
        <v>6.0</v>
      </c>
      <c r="F782" s="102">
        <v>113.0</v>
      </c>
      <c r="G782" s="102"/>
      <c r="H782" s="102">
        <v>5600.0</v>
      </c>
      <c r="I782" s="102">
        <v>79.0</v>
      </c>
      <c r="J782" s="102">
        <v>39.0</v>
      </c>
      <c r="K782" s="102"/>
      <c r="L782" s="102"/>
      <c r="M782" s="102"/>
      <c r="N782" s="102" t="s">
        <v>23</v>
      </c>
      <c r="O782" s="102"/>
      <c r="P782" s="102"/>
      <c r="Q782" s="102" t="s">
        <v>23</v>
      </c>
      <c r="R782" s="102">
        <v>33.0</v>
      </c>
      <c r="S782" s="102">
        <v>4.0</v>
      </c>
    </row>
    <row r="783" ht="12.75" customHeight="1">
      <c r="A783" s="102">
        <v>2006.0</v>
      </c>
      <c r="B783" s="102">
        <v>6692.0</v>
      </c>
      <c r="C783" s="102" t="s">
        <v>7556</v>
      </c>
      <c r="D783" s="102" t="s">
        <v>40</v>
      </c>
      <c r="E783" s="102">
        <v>6.0</v>
      </c>
      <c r="F783" s="102">
        <v>109.0</v>
      </c>
      <c r="G783" s="102"/>
      <c r="H783" s="102">
        <v>6200.0</v>
      </c>
      <c r="I783" s="102">
        <v>82.0</v>
      </c>
      <c r="J783" s="102">
        <v>42.0</v>
      </c>
      <c r="K783" s="102"/>
      <c r="L783" s="102"/>
      <c r="M783" s="102"/>
      <c r="N783" s="102" t="s">
        <v>23</v>
      </c>
      <c r="O783" s="102"/>
      <c r="P783" s="102"/>
      <c r="Q783" s="102" t="s">
        <v>23</v>
      </c>
      <c r="R783" s="102">
        <v>33.0</v>
      </c>
      <c r="S783" s="102">
        <v>51.0</v>
      </c>
    </row>
    <row r="784" ht="12.75" customHeight="1">
      <c r="A784" s="102">
        <v>2006.0</v>
      </c>
      <c r="B784" s="102">
        <v>6696.0</v>
      </c>
      <c r="C784" s="102" t="s">
        <v>7556</v>
      </c>
      <c r="D784" s="102" t="s">
        <v>40</v>
      </c>
      <c r="E784" s="102">
        <v>6.0</v>
      </c>
      <c r="F784" s="102">
        <v>21.0</v>
      </c>
      <c r="G784" s="102"/>
      <c r="H784" s="102">
        <v>6250.0</v>
      </c>
      <c r="I784" s="102">
        <v>81.0</v>
      </c>
      <c r="J784" s="102">
        <v>40.0</v>
      </c>
      <c r="K784" s="102"/>
      <c r="L784" s="102"/>
      <c r="M784" s="102"/>
      <c r="N784" s="102" t="s">
        <v>23</v>
      </c>
      <c r="O784" s="102"/>
      <c r="P784" s="102"/>
      <c r="Q784" s="102" t="s">
        <v>23</v>
      </c>
      <c r="R784" s="102">
        <v>33.0</v>
      </c>
      <c r="S784" s="102">
        <v>44.0</v>
      </c>
    </row>
    <row r="785" ht="12.75" customHeight="1">
      <c r="A785" s="102">
        <v>2006.0</v>
      </c>
      <c r="B785" s="102">
        <v>6693.0</v>
      </c>
      <c r="C785" s="102" t="s">
        <v>7557</v>
      </c>
      <c r="D785" s="102" t="s">
        <v>40</v>
      </c>
      <c r="E785" s="102">
        <v>6.0</v>
      </c>
      <c r="F785" s="102">
        <v>109.0</v>
      </c>
      <c r="G785" s="102"/>
      <c r="H785" s="102">
        <v>5200.0</v>
      </c>
      <c r="I785" s="102">
        <v>75.0</v>
      </c>
      <c r="J785" s="102">
        <v>36.0</v>
      </c>
      <c r="K785" s="102"/>
      <c r="L785" s="102"/>
      <c r="M785" s="102"/>
      <c r="N785" s="102" t="s">
        <v>23</v>
      </c>
      <c r="O785" s="102"/>
      <c r="P785" s="102"/>
      <c r="Q785" s="102" t="s">
        <v>23</v>
      </c>
      <c r="R785" s="102">
        <v>33.0</v>
      </c>
      <c r="S785" s="102">
        <v>51.0</v>
      </c>
    </row>
    <row r="786" ht="12.75" customHeight="1">
      <c r="A786" s="102">
        <v>2006.0</v>
      </c>
      <c r="B786" s="102">
        <v>6695.0</v>
      </c>
      <c r="C786" s="102" t="s">
        <v>7558</v>
      </c>
      <c r="D786" s="102" t="s">
        <v>40</v>
      </c>
      <c r="E786" s="102">
        <v>6.0</v>
      </c>
      <c r="F786" s="102">
        <v>108.0</v>
      </c>
      <c r="G786" s="102"/>
      <c r="H786" s="102">
        <v>7400.0</v>
      </c>
      <c r="I786" s="102">
        <v>84.0</v>
      </c>
      <c r="J786" s="102">
        <v>45.0</v>
      </c>
      <c r="K786" s="102"/>
      <c r="L786" s="102"/>
      <c r="M786" s="102"/>
      <c r="N786" s="102" t="s">
        <v>40</v>
      </c>
      <c r="O786" s="102"/>
      <c r="P786" s="102"/>
      <c r="Q786" s="102" t="s">
        <v>23</v>
      </c>
      <c r="R786" s="102">
        <v>36.0</v>
      </c>
      <c r="S786" s="102">
        <v>17.0</v>
      </c>
    </row>
    <row r="787" ht="12.75" customHeight="1">
      <c r="A787" s="102">
        <v>2006.0</v>
      </c>
      <c r="B787" s="102">
        <v>6697.0</v>
      </c>
      <c r="C787" s="102" t="s">
        <v>6916</v>
      </c>
      <c r="D787" s="102" t="s">
        <v>40</v>
      </c>
      <c r="E787" s="102">
        <v>6.0</v>
      </c>
      <c r="F787" s="102">
        <v>114.0</v>
      </c>
      <c r="G787" s="102"/>
      <c r="H787" s="102">
        <v>4250.0</v>
      </c>
      <c r="I787" s="102">
        <v>73.0</v>
      </c>
      <c r="J787" s="102">
        <v>37.0</v>
      </c>
      <c r="K787" s="102"/>
      <c r="L787" s="102"/>
      <c r="M787" s="102"/>
      <c r="N787" s="102" t="s">
        <v>23</v>
      </c>
      <c r="O787" s="102"/>
      <c r="P787" s="102"/>
      <c r="Q787" s="102" t="s">
        <v>23</v>
      </c>
      <c r="R787" s="102">
        <v>33.0</v>
      </c>
      <c r="S787" s="102">
        <v>4.0</v>
      </c>
    </row>
    <row r="788" ht="12.75" customHeight="1">
      <c r="A788" s="102">
        <v>2006.0</v>
      </c>
      <c r="B788" s="102">
        <v>5703.0</v>
      </c>
      <c r="C788" s="102" t="s">
        <v>7559</v>
      </c>
      <c r="D788" s="102" t="s">
        <v>21</v>
      </c>
      <c r="E788" s="102">
        <v>6.0</v>
      </c>
      <c r="F788" s="102">
        <v>0.0</v>
      </c>
      <c r="G788" s="102" t="s">
        <v>146</v>
      </c>
      <c r="H788" s="102">
        <v>5900.0</v>
      </c>
      <c r="I788" s="102">
        <v>82.0</v>
      </c>
      <c r="J788" s="102">
        <v>41.0</v>
      </c>
      <c r="K788" s="102"/>
      <c r="L788" s="102"/>
      <c r="M788" s="102"/>
      <c r="N788" s="102" t="s">
        <v>23</v>
      </c>
      <c r="O788" s="102"/>
      <c r="P788" s="102"/>
      <c r="Q788" s="102" t="s">
        <v>23</v>
      </c>
      <c r="R788" s="102">
        <v>33.0</v>
      </c>
      <c r="S788" s="102">
        <v>51.0</v>
      </c>
    </row>
    <row r="789" ht="12.75" customHeight="1">
      <c r="A789" s="102">
        <v>2006.0</v>
      </c>
      <c r="B789" s="102">
        <v>5706.0</v>
      </c>
      <c r="C789" s="102" t="s">
        <v>7560</v>
      </c>
      <c r="D789" s="102" t="s">
        <v>21</v>
      </c>
      <c r="E789" s="102">
        <v>6.0</v>
      </c>
      <c r="F789" s="102">
        <v>0.0</v>
      </c>
      <c r="G789" s="102" t="s">
        <v>143</v>
      </c>
      <c r="H789" s="102">
        <v>5350.0</v>
      </c>
      <c r="I789" s="102">
        <v>78.0</v>
      </c>
      <c r="J789" s="102">
        <v>36.0</v>
      </c>
      <c r="K789" s="102"/>
      <c r="L789" s="102"/>
      <c r="M789" s="102"/>
      <c r="N789" s="102" t="s">
        <v>23</v>
      </c>
      <c r="O789" s="102"/>
      <c r="P789" s="102"/>
      <c r="Q789" s="102" t="s">
        <v>23</v>
      </c>
      <c r="R789" s="102">
        <v>33.0</v>
      </c>
      <c r="S789" s="102">
        <v>37.0</v>
      </c>
    </row>
    <row r="790" ht="12.75" customHeight="1">
      <c r="A790" s="102">
        <v>2006.0</v>
      </c>
      <c r="B790" s="102">
        <v>5701.0</v>
      </c>
      <c r="C790" s="102" t="s">
        <v>7561</v>
      </c>
      <c r="D790" s="102" t="s">
        <v>21</v>
      </c>
      <c r="E790" s="102">
        <v>6.0</v>
      </c>
      <c r="F790" s="102">
        <v>0.0</v>
      </c>
      <c r="G790" s="102" t="s">
        <v>7562</v>
      </c>
      <c r="H790" s="102">
        <v>4800.0</v>
      </c>
      <c r="I790" s="102">
        <v>75.0</v>
      </c>
      <c r="J790" s="102">
        <v>36.0</v>
      </c>
      <c r="K790" s="102"/>
      <c r="L790" s="102"/>
      <c r="M790" s="102"/>
      <c r="N790" s="102" t="s">
        <v>23</v>
      </c>
      <c r="O790" s="102"/>
      <c r="P790" s="102"/>
      <c r="Q790" s="102" t="s">
        <v>23</v>
      </c>
      <c r="R790" s="102">
        <v>33.0</v>
      </c>
      <c r="S790" s="102">
        <v>51.0</v>
      </c>
    </row>
    <row r="791" ht="12.75" customHeight="1">
      <c r="A791" s="102">
        <v>2006.0</v>
      </c>
      <c r="B791" s="102">
        <v>6700.0</v>
      </c>
      <c r="C791" s="102" t="s">
        <v>7563</v>
      </c>
      <c r="D791" s="102" t="s">
        <v>21</v>
      </c>
      <c r="E791" s="102">
        <v>6.0</v>
      </c>
      <c r="F791" s="102">
        <v>0.0</v>
      </c>
      <c r="G791" s="102" t="s">
        <v>135</v>
      </c>
      <c r="H791" s="102">
        <v>7200.0</v>
      </c>
      <c r="I791" s="102">
        <v>83.0</v>
      </c>
      <c r="J791" s="102">
        <v>42.0</v>
      </c>
      <c r="K791" s="102"/>
      <c r="L791" s="102"/>
      <c r="M791" s="102"/>
      <c r="N791" s="102" t="s">
        <v>23</v>
      </c>
      <c r="O791" s="102"/>
      <c r="P791" s="102"/>
      <c r="Q791" s="102" t="s">
        <v>23</v>
      </c>
      <c r="R791" s="102">
        <v>33.0</v>
      </c>
      <c r="S791" s="102">
        <v>51.0</v>
      </c>
    </row>
    <row r="792" ht="12.75" customHeight="1">
      <c r="A792" s="102">
        <v>2006.0</v>
      </c>
      <c r="B792" s="102">
        <v>5710.0</v>
      </c>
      <c r="C792" s="102" t="s">
        <v>7564</v>
      </c>
      <c r="D792" s="102" t="s">
        <v>40</v>
      </c>
      <c r="E792" s="102">
        <v>6.0</v>
      </c>
      <c r="F792" s="102">
        <v>26.0</v>
      </c>
      <c r="G792" s="102"/>
      <c r="H792" s="102">
        <v>5600.0</v>
      </c>
      <c r="I792" s="102">
        <v>79.0</v>
      </c>
      <c r="J792" s="102">
        <v>40.0</v>
      </c>
      <c r="K792" s="102"/>
      <c r="L792" s="102"/>
      <c r="M792" s="102"/>
      <c r="N792" s="102" t="s">
        <v>23</v>
      </c>
      <c r="O792" s="102"/>
      <c r="P792" s="102"/>
      <c r="Q792" s="102" t="s">
        <v>23</v>
      </c>
      <c r="R792" s="102">
        <v>33.0</v>
      </c>
      <c r="S792" s="102">
        <v>24.0</v>
      </c>
    </row>
    <row r="793" ht="12.75" customHeight="1">
      <c r="A793" s="102">
        <v>2006.0</v>
      </c>
      <c r="B793" s="102">
        <v>5702.0</v>
      </c>
      <c r="C793" s="102" t="s">
        <v>6917</v>
      </c>
      <c r="D793" s="102" t="s">
        <v>21</v>
      </c>
      <c r="E793" s="102">
        <v>6.0</v>
      </c>
      <c r="F793" s="102">
        <v>0.0</v>
      </c>
      <c r="G793" s="102" t="s">
        <v>146</v>
      </c>
      <c r="H793" s="102">
        <v>5800.0</v>
      </c>
      <c r="I793" s="102">
        <v>80.0</v>
      </c>
      <c r="J793" s="102">
        <v>41.0</v>
      </c>
      <c r="K793" s="102"/>
      <c r="L793" s="102"/>
      <c r="M793" s="102"/>
      <c r="N793" s="102" t="s">
        <v>23</v>
      </c>
      <c r="O793" s="102"/>
      <c r="P793" s="102"/>
      <c r="Q793" s="102" t="s">
        <v>23</v>
      </c>
      <c r="R793" s="102">
        <v>33.0</v>
      </c>
      <c r="S793" s="102">
        <v>59.0</v>
      </c>
    </row>
    <row r="794" ht="12.75" customHeight="1">
      <c r="A794" s="102">
        <v>2006.0</v>
      </c>
      <c r="B794" s="102">
        <v>5705.0</v>
      </c>
      <c r="C794" s="102" t="s">
        <v>6917</v>
      </c>
      <c r="D794" s="102" t="s">
        <v>21</v>
      </c>
      <c r="E794" s="102">
        <v>6.0</v>
      </c>
      <c r="F794" s="102">
        <v>0.0</v>
      </c>
      <c r="G794" s="102" t="s">
        <v>136</v>
      </c>
      <c r="H794" s="102">
        <v>6400.0</v>
      </c>
      <c r="I794" s="102">
        <v>81.0</v>
      </c>
      <c r="J794" s="102">
        <v>40.0</v>
      </c>
      <c r="K794" s="102"/>
      <c r="L794" s="102"/>
      <c r="M794" s="102"/>
      <c r="N794" s="102" t="s">
        <v>23</v>
      </c>
      <c r="O794" s="102"/>
      <c r="P794" s="102"/>
      <c r="Q794" s="102" t="s">
        <v>23</v>
      </c>
      <c r="R794" s="102">
        <v>33.0</v>
      </c>
      <c r="S794" s="102">
        <v>51.0</v>
      </c>
    </row>
    <row r="795" ht="12.75" customHeight="1">
      <c r="A795" s="102">
        <v>2006.0</v>
      </c>
      <c r="B795" s="102">
        <v>5704.0</v>
      </c>
      <c r="C795" s="102" t="s">
        <v>7565</v>
      </c>
      <c r="D795" s="102" t="s">
        <v>21</v>
      </c>
      <c r="E795" s="102">
        <v>6.0</v>
      </c>
      <c r="F795" s="102">
        <v>0.0</v>
      </c>
      <c r="G795" s="102" t="s">
        <v>104</v>
      </c>
      <c r="H795" s="102">
        <v>6100.0</v>
      </c>
      <c r="I795" s="102">
        <v>80.0</v>
      </c>
      <c r="J795" s="102">
        <v>40.0</v>
      </c>
      <c r="K795" s="102"/>
      <c r="L795" s="102"/>
      <c r="M795" s="102"/>
      <c r="N795" s="102" t="s">
        <v>23</v>
      </c>
      <c r="O795" s="102"/>
      <c r="P795" s="102"/>
      <c r="Q795" s="102" t="s">
        <v>23</v>
      </c>
      <c r="R795" s="102">
        <v>33.0</v>
      </c>
      <c r="S795" s="102">
        <v>44.0</v>
      </c>
    </row>
    <row r="796" ht="12.75" customHeight="1">
      <c r="A796" s="102">
        <v>2006.0</v>
      </c>
      <c r="B796" s="102">
        <v>5711.0</v>
      </c>
      <c r="C796" s="102" t="s">
        <v>7565</v>
      </c>
      <c r="D796" s="102" t="s">
        <v>40</v>
      </c>
      <c r="E796" s="102">
        <v>6.0</v>
      </c>
      <c r="F796" s="102">
        <v>23.0</v>
      </c>
      <c r="G796" s="102"/>
      <c r="H796" s="102">
        <v>5400.0</v>
      </c>
      <c r="I796" s="102">
        <v>80.0</v>
      </c>
      <c r="J796" s="102">
        <v>38.0</v>
      </c>
      <c r="K796" s="102"/>
      <c r="L796" s="102"/>
      <c r="M796" s="102"/>
      <c r="N796" s="102" t="s">
        <v>23</v>
      </c>
      <c r="O796" s="102"/>
      <c r="P796" s="102"/>
      <c r="Q796" s="102" t="s">
        <v>23</v>
      </c>
      <c r="R796" s="102">
        <v>33.0</v>
      </c>
      <c r="S796" s="102">
        <v>33.0</v>
      </c>
    </row>
    <row r="797" ht="12.75" customHeight="1">
      <c r="A797" s="102">
        <v>2006.0</v>
      </c>
      <c r="B797" s="102">
        <v>5708.0</v>
      </c>
      <c r="C797" s="102" t="s">
        <v>7566</v>
      </c>
      <c r="D797" s="102" t="s">
        <v>40</v>
      </c>
      <c r="E797" s="102">
        <v>6.0</v>
      </c>
      <c r="F797" s="102">
        <v>27.0</v>
      </c>
      <c r="G797" s="102"/>
      <c r="H797" s="102">
        <v>4250.0</v>
      </c>
      <c r="I797" s="102">
        <v>71.0</v>
      </c>
      <c r="J797" s="102">
        <v>35.0</v>
      </c>
      <c r="K797" s="102"/>
      <c r="L797" s="102"/>
      <c r="M797" s="102"/>
      <c r="N797" s="102" t="s">
        <v>23</v>
      </c>
      <c r="O797" s="102"/>
      <c r="P797" s="102"/>
      <c r="Q797" s="102" t="s">
        <v>23</v>
      </c>
      <c r="R797" s="102">
        <v>33.0</v>
      </c>
      <c r="S797" s="102">
        <v>24.0</v>
      </c>
    </row>
    <row r="798" ht="12.75" customHeight="1">
      <c r="A798" s="102">
        <v>2006.0</v>
      </c>
      <c r="B798" s="102">
        <v>5707.0</v>
      </c>
      <c r="C798" s="102" t="s">
        <v>7376</v>
      </c>
      <c r="D798" s="102" t="s">
        <v>21</v>
      </c>
      <c r="E798" s="102">
        <v>6.0</v>
      </c>
      <c r="F798" s="102">
        <v>0.0</v>
      </c>
      <c r="G798" s="102" t="s">
        <v>143</v>
      </c>
      <c r="H798" s="102">
        <v>4350.0</v>
      </c>
      <c r="I798" s="102">
        <v>76.0</v>
      </c>
      <c r="J798" s="102">
        <v>36.0</v>
      </c>
      <c r="K798" s="102"/>
      <c r="L798" s="102"/>
      <c r="M798" s="102"/>
      <c r="N798" s="102" t="s">
        <v>23</v>
      </c>
      <c r="O798" s="102"/>
      <c r="P798" s="102"/>
      <c r="Q798" s="102" t="s">
        <v>23</v>
      </c>
      <c r="R798" s="102">
        <v>33.0</v>
      </c>
      <c r="S798" s="102">
        <v>44.0</v>
      </c>
    </row>
    <row r="799" ht="12.75" customHeight="1">
      <c r="A799" s="102">
        <v>2006.0</v>
      </c>
      <c r="B799" s="102">
        <v>5709.0</v>
      </c>
      <c r="C799" s="102" t="s">
        <v>7567</v>
      </c>
      <c r="D799" s="102" t="s">
        <v>21</v>
      </c>
      <c r="E799" s="102">
        <v>6.0</v>
      </c>
      <c r="F799" s="102">
        <v>0.0</v>
      </c>
      <c r="G799" s="102" t="s">
        <v>104</v>
      </c>
      <c r="H799" s="102">
        <v>4000.0</v>
      </c>
      <c r="I799" s="102">
        <v>73.0</v>
      </c>
      <c r="J799" s="102">
        <v>33.0</v>
      </c>
      <c r="K799" s="102"/>
      <c r="L799" s="102"/>
      <c r="M799" s="102"/>
      <c r="N799" s="102" t="s">
        <v>23</v>
      </c>
      <c r="O799" s="102"/>
      <c r="P799" s="102"/>
      <c r="Q799" s="102" t="s">
        <v>23</v>
      </c>
      <c r="R799" s="102">
        <v>24.0</v>
      </c>
      <c r="S799" s="102">
        <v>89.0</v>
      </c>
    </row>
    <row r="800" ht="12.75" customHeight="1">
      <c r="A800" s="102">
        <v>2006.0</v>
      </c>
      <c r="B800" s="102">
        <v>5712.0</v>
      </c>
      <c r="C800" s="102" t="s">
        <v>7378</v>
      </c>
      <c r="D800" s="102" t="s">
        <v>21</v>
      </c>
      <c r="E800" s="102">
        <v>6.0</v>
      </c>
      <c r="F800" s="102">
        <v>0.0</v>
      </c>
      <c r="G800" s="102" t="s">
        <v>161</v>
      </c>
      <c r="H800" s="102">
        <v>4600.0</v>
      </c>
      <c r="I800" s="102">
        <v>75.0</v>
      </c>
      <c r="J800" s="102">
        <v>36.0</v>
      </c>
      <c r="K800" s="102"/>
      <c r="L800" s="102"/>
      <c r="M800" s="102"/>
      <c r="N800" s="102" t="s">
        <v>23</v>
      </c>
      <c r="O800" s="102"/>
      <c r="P800" s="102"/>
      <c r="Q800" s="102" t="s">
        <v>23</v>
      </c>
      <c r="R800" s="102">
        <v>33.0</v>
      </c>
      <c r="S800" s="102">
        <v>11.0</v>
      </c>
    </row>
    <row r="801" ht="12.75" customHeight="1">
      <c r="A801" s="102">
        <v>2006.0</v>
      </c>
      <c r="B801" s="102">
        <v>5713.0</v>
      </c>
      <c r="C801" s="102" t="s">
        <v>7568</v>
      </c>
      <c r="D801" s="102" t="s">
        <v>21</v>
      </c>
      <c r="E801" s="102">
        <v>6.0</v>
      </c>
      <c r="F801" s="102">
        <v>0.0</v>
      </c>
      <c r="G801" s="102" t="s">
        <v>850</v>
      </c>
      <c r="H801" s="102">
        <v>5400.0</v>
      </c>
      <c r="I801" s="102">
        <v>77.0</v>
      </c>
      <c r="J801" s="102">
        <v>37.0</v>
      </c>
      <c r="K801" s="102"/>
      <c r="L801" s="102"/>
      <c r="M801" s="102"/>
      <c r="N801" s="102" t="s">
        <v>23</v>
      </c>
      <c r="O801" s="102"/>
      <c r="P801" s="102"/>
      <c r="Q801" s="102" t="s">
        <v>23</v>
      </c>
      <c r="R801" s="102">
        <v>33.0</v>
      </c>
      <c r="S801" s="102">
        <v>41.0</v>
      </c>
    </row>
    <row r="802" ht="12.75" customHeight="1">
      <c r="A802" s="102">
        <v>2006.0</v>
      </c>
      <c r="B802" s="102">
        <v>5714.0</v>
      </c>
      <c r="C802" s="102" t="s">
        <v>7569</v>
      </c>
      <c r="D802" s="102" t="s">
        <v>21</v>
      </c>
      <c r="E802" s="102">
        <v>6.0</v>
      </c>
      <c r="F802" s="102">
        <v>0.0</v>
      </c>
      <c r="G802" s="102" t="s">
        <v>135</v>
      </c>
      <c r="H802" s="102">
        <v>5500.0</v>
      </c>
      <c r="I802" s="102">
        <v>75.0</v>
      </c>
      <c r="J802" s="102">
        <v>0.0</v>
      </c>
      <c r="K802" s="102"/>
      <c r="L802" s="102"/>
      <c r="M802" s="102"/>
      <c r="N802" s="102" t="s">
        <v>23</v>
      </c>
      <c r="O802" s="102"/>
      <c r="P802" s="102"/>
      <c r="Q802" s="102" t="s">
        <v>23</v>
      </c>
      <c r="R802" s="102">
        <v>33.0</v>
      </c>
      <c r="S802" s="102">
        <v>44.0</v>
      </c>
    </row>
    <row r="803" ht="12.75" customHeight="1">
      <c r="A803" s="102">
        <v>2006.0</v>
      </c>
      <c r="B803" s="102">
        <v>5715.0</v>
      </c>
      <c r="C803" s="102" t="s">
        <v>7570</v>
      </c>
      <c r="D803" s="102" t="s">
        <v>21</v>
      </c>
      <c r="E803" s="102">
        <v>6.0</v>
      </c>
      <c r="F803" s="102">
        <v>0.0</v>
      </c>
      <c r="G803" s="102" t="s">
        <v>142</v>
      </c>
      <c r="H803" s="102">
        <v>5400.0</v>
      </c>
      <c r="I803" s="102">
        <v>80.0</v>
      </c>
      <c r="J803" s="102">
        <v>0.0</v>
      </c>
      <c r="K803" s="102"/>
      <c r="L803" s="102"/>
      <c r="M803" s="102"/>
      <c r="N803" s="102" t="s">
        <v>23</v>
      </c>
      <c r="O803" s="102"/>
      <c r="P803" s="102"/>
      <c r="Q803" s="102" t="s">
        <v>23</v>
      </c>
      <c r="R803" s="102">
        <v>33.0</v>
      </c>
      <c r="S803" s="102">
        <v>51.0</v>
      </c>
    </row>
    <row r="804" ht="12.75" customHeight="1">
      <c r="A804" s="102">
        <v>2006.0</v>
      </c>
      <c r="B804" s="102">
        <v>5717.0</v>
      </c>
      <c r="C804" s="102" t="s">
        <v>7571</v>
      </c>
      <c r="D804" s="102" t="s">
        <v>21</v>
      </c>
      <c r="E804" s="102">
        <v>6.0</v>
      </c>
      <c r="F804" s="102">
        <v>0.0</v>
      </c>
      <c r="G804" s="102" t="s">
        <v>143</v>
      </c>
      <c r="H804" s="102">
        <v>6000.0</v>
      </c>
      <c r="I804" s="102">
        <v>75.0</v>
      </c>
      <c r="J804" s="102">
        <v>0.0</v>
      </c>
      <c r="K804" s="102"/>
      <c r="L804" s="102"/>
      <c r="M804" s="102"/>
      <c r="N804" s="102" t="s">
        <v>23</v>
      </c>
      <c r="O804" s="102"/>
      <c r="P804" s="102"/>
      <c r="Q804" s="102" t="s">
        <v>23</v>
      </c>
      <c r="R804" s="102">
        <v>33.0</v>
      </c>
      <c r="S804" s="102">
        <v>51.0</v>
      </c>
    </row>
    <row r="805" ht="12.75" customHeight="1">
      <c r="A805" s="102">
        <v>2006.0</v>
      </c>
      <c r="B805" s="102">
        <v>5720.0</v>
      </c>
      <c r="C805" s="102" t="s">
        <v>7289</v>
      </c>
      <c r="D805" s="102" t="s">
        <v>21</v>
      </c>
      <c r="E805" s="102">
        <v>6.0</v>
      </c>
      <c r="F805" s="102">
        <v>0.0</v>
      </c>
      <c r="G805" s="102" t="s">
        <v>29</v>
      </c>
      <c r="H805" s="102">
        <v>5800.0</v>
      </c>
      <c r="I805" s="102">
        <v>80.0</v>
      </c>
      <c r="J805" s="102">
        <v>42.0</v>
      </c>
      <c r="K805" s="102"/>
      <c r="L805" s="102"/>
      <c r="M805" s="102"/>
      <c r="N805" s="102" t="s">
        <v>23</v>
      </c>
      <c r="O805" s="102"/>
      <c r="P805" s="102"/>
      <c r="Q805" s="102" t="s">
        <v>23</v>
      </c>
      <c r="R805" s="102">
        <v>33.0</v>
      </c>
      <c r="S805" s="102">
        <v>16.0</v>
      </c>
    </row>
    <row r="806" ht="12.75" customHeight="1">
      <c r="A806" s="102">
        <v>2006.0</v>
      </c>
      <c r="B806" s="102">
        <v>5716.0</v>
      </c>
      <c r="C806" s="102" t="s">
        <v>7289</v>
      </c>
      <c r="D806" s="102" t="s">
        <v>21</v>
      </c>
      <c r="E806" s="102">
        <v>6.0</v>
      </c>
      <c r="F806" s="102">
        <v>0.0</v>
      </c>
      <c r="G806" s="102" t="s">
        <v>143</v>
      </c>
      <c r="H806" s="102">
        <v>5500.0</v>
      </c>
      <c r="I806" s="102">
        <v>77.0</v>
      </c>
      <c r="J806" s="102">
        <v>0.0</v>
      </c>
      <c r="K806" s="102"/>
      <c r="L806" s="102"/>
      <c r="M806" s="102"/>
      <c r="N806" s="102" t="s">
        <v>40</v>
      </c>
      <c r="O806" s="102"/>
      <c r="P806" s="102"/>
      <c r="Q806" s="102" t="s">
        <v>23</v>
      </c>
      <c r="R806" s="102">
        <v>33.0</v>
      </c>
      <c r="S806" s="102">
        <v>20.0</v>
      </c>
    </row>
    <row r="807" ht="12.75" customHeight="1">
      <c r="A807" s="102">
        <v>2006.0</v>
      </c>
      <c r="B807" s="102">
        <v>5719.0</v>
      </c>
      <c r="C807" s="102" t="s">
        <v>7572</v>
      </c>
      <c r="D807" s="102" t="s">
        <v>21</v>
      </c>
      <c r="E807" s="102">
        <v>6.0</v>
      </c>
      <c r="F807" s="102">
        <v>0.0</v>
      </c>
      <c r="G807" s="102" t="s">
        <v>29</v>
      </c>
      <c r="H807" s="102">
        <v>6000.0</v>
      </c>
      <c r="I807" s="102">
        <v>79.0</v>
      </c>
      <c r="J807" s="102">
        <v>0.0</v>
      </c>
      <c r="K807" s="102"/>
      <c r="L807" s="102"/>
      <c r="M807" s="102"/>
      <c r="N807" s="102" t="s">
        <v>23</v>
      </c>
      <c r="O807" s="102"/>
      <c r="P807" s="102"/>
      <c r="Q807" s="102" t="s">
        <v>23</v>
      </c>
      <c r="R807" s="102">
        <v>33.0</v>
      </c>
      <c r="S807" s="102">
        <v>4.0</v>
      </c>
    </row>
    <row r="808" ht="12.75" customHeight="1">
      <c r="A808" s="102">
        <v>2006.0</v>
      </c>
      <c r="B808" s="102">
        <v>5721.0</v>
      </c>
      <c r="C808" s="102" t="s">
        <v>7573</v>
      </c>
      <c r="D808" s="102" t="s">
        <v>21</v>
      </c>
      <c r="E808" s="102">
        <v>6.0</v>
      </c>
      <c r="F808" s="102">
        <v>0.0</v>
      </c>
      <c r="G808" s="102" t="s">
        <v>161</v>
      </c>
      <c r="H808" s="102">
        <v>4900.0</v>
      </c>
      <c r="I808" s="102">
        <v>74.0</v>
      </c>
      <c r="J808" s="102">
        <v>39.0</v>
      </c>
      <c r="K808" s="102"/>
      <c r="L808" s="102"/>
      <c r="M808" s="102"/>
      <c r="N808" s="102" t="s">
        <v>23</v>
      </c>
      <c r="O808" s="102"/>
      <c r="P808" s="102"/>
      <c r="Q808" s="102" t="s">
        <v>23</v>
      </c>
      <c r="R808" s="102">
        <v>33.0</v>
      </c>
      <c r="S808" s="102">
        <v>11.0</v>
      </c>
    </row>
    <row r="809" ht="12.75" customHeight="1">
      <c r="A809" s="102">
        <v>2006.0</v>
      </c>
      <c r="B809" s="102">
        <v>5718.0</v>
      </c>
      <c r="C809" s="102" t="s">
        <v>6927</v>
      </c>
      <c r="D809" s="102" t="s">
        <v>21</v>
      </c>
      <c r="E809" s="102">
        <v>6.0</v>
      </c>
      <c r="F809" s="102">
        <v>0.0</v>
      </c>
      <c r="G809" s="102" t="s">
        <v>104</v>
      </c>
      <c r="H809" s="102">
        <v>5200.0</v>
      </c>
      <c r="I809" s="102">
        <v>74.0</v>
      </c>
      <c r="J809" s="102">
        <v>0.0</v>
      </c>
      <c r="K809" s="102"/>
      <c r="L809" s="102"/>
      <c r="M809" s="102"/>
      <c r="N809" s="102" t="s">
        <v>23</v>
      </c>
      <c r="O809" s="102"/>
      <c r="P809" s="102"/>
      <c r="Q809" s="102" t="s">
        <v>23</v>
      </c>
      <c r="R809" s="102">
        <v>33.0</v>
      </c>
      <c r="S809" s="102">
        <v>24.0</v>
      </c>
    </row>
    <row r="810" ht="12.75" customHeight="1">
      <c r="A810" s="102">
        <v>2006.0</v>
      </c>
      <c r="B810" s="102">
        <v>5722.0</v>
      </c>
      <c r="C810" s="102" t="s">
        <v>7290</v>
      </c>
      <c r="D810" s="102" t="s">
        <v>21</v>
      </c>
      <c r="E810" s="102">
        <v>6.0</v>
      </c>
      <c r="F810" s="102">
        <v>0.0</v>
      </c>
      <c r="G810" s="102" t="s">
        <v>160</v>
      </c>
      <c r="H810" s="102">
        <v>4450.0</v>
      </c>
      <c r="I810" s="102">
        <v>73.0</v>
      </c>
      <c r="J810" s="102">
        <v>37.0</v>
      </c>
      <c r="K810" s="102"/>
      <c r="L810" s="102"/>
      <c r="M810" s="102"/>
      <c r="N810" s="102" t="s">
        <v>23</v>
      </c>
      <c r="O810" s="102"/>
      <c r="P810" s="102"/>
      <c r="Q810" s="102" t="s">
        <v>23</v>
      </c>
      <c r="R810" s="102">
        <v>33.0</v>
      </c>
      <c r="S810" s="102">
        <v>44.0</v>
      </c>
    </row>
    <row r="811" ht="12.75" customHeight="1">
      <c r="A811" s="102">
        <v>2006.0</v>
      </c>
      <c r="B811" s="102">
        <v>5725.0</v>
      </c>
      <c r="C811" s="102" t="s">
        <v>7290</v>
      </c>
      <c r="D811" s="102" t="s">
        <v>21</v>
      </c>
      <c r="E811" s="102">
        <v>6.0</v>
      </c>
      <c r="F811" s="102">
        <v>0.0</v>
      </c>
      <c r="G811" s="102" t="s">
        <v>134</v>
      </c>
      <c r="H811" s="102">
        <v>5000.0</v>
      </c>
      <c r="I811" s="102">
        <v>77.0</v>
      </c>
      <c r="J811" s="102">
        <v>41.0</v>
      </c>
      <c r="K811" s="102"/>
      <c r="L811" s="102"/>
      <c r="M811" s="102"/>
      <c r="N811" s="102" t="s">
        <v>23</v>
      </c>
      <c r="O811" s="102"/>
      <c r="P811" s="102"/>
      <c r="Q811" s="102" t="s">
        <v>23</v>
      </c>
      <c r="R811" s="102">
        <v>33.0</v>
      </c>
      <c r="S811" s="102">
        <v>11.0</v>
      </c>
    </row>
    <row r="812" ht="12.75" customHeight="1">
      <c r="A812" s="102">
        <v>2006.0</v>
      </c>
      <c r="B812" s="102">
        <v>5724.0</v>
      </c>
      <c r="C812" s="102" t="s">
        <v>7574</v>
      </c>
      <c r="D812" s="102" t="s">
        <v>21</v>
      </c>
      <c r="E812" s="102">
        <v>6.0</v>
      </c>
      <c r="F812" s="102">
        <v>0.0</v>
      </c>
      <c r="G812" s="102" t="s">
        <v>104</v>
      </c>
      <c r="H812" s="102">
        <v>5800.0</v>
      </c>
      <c r="I812" s="102">
        <v>80.0</v>
      </c>
      <c r="J812" s="102">
        <v>40.0</v>
      </c>
      <c r="K812" s="102"/>
      <c r="L812" s="102"/>
      <c r="M812" s="102"/>
      <c r="N812" s="102" t="s">
        <v>23</v>
      </c>
      <c r="O812" s="102"/>
      <c r="P812" s="102"/>
      <c r="Q812" s="102" t="s">
        <v>23</v>
      </c>
      <c r="R812" s="102">
        <v>33.0</v>
      </c>
      <c r="S812" s="102">
        <v>59.0</v>
      </c>
    </row>
    <row r="813" ht="12.75" customHeight="1">
      <c r="A813" s="102">
        <v>2006.0</v>
      </c>
      <c r="B813" s="102">
        <v>5726.0</v>
      </c>
      <c r="C813" s="102" t="s">
        <v>6930</v>
      </c>
      <c r="D813" s="102" t="s">
        <v>21</v>
      </c>
      <c r="E813" s="102">
        <v>6.0</v>
      </c>
      <c r="F813" s="102">
        <v>0.0</v>
      </c>
      <c r="G813" s="102" t="s">
        <v>161</v>
      </c>
      <c r="H813" s="102">
        <v>5100.0</v>
      </c>
      <c r="I813" s="102">
        <v>76.0</v>
      </c>
      <c r="J813" s="102">
        <v>40.0</v>
      </c>
      <c r="K813" s="102"/>
      <c r="L813" s="102"/>
      <c r="M813" s="102"/>
      <c r="N813" s="102" t="s">
        <v>23</v>
      </c>
      <c r="O813" s="102"/>
      <c r="P813" s="102"/>
      <c r="Q813" s="102" t="s">
        <v>23</v>
      </c>
      <c r="R813" s="102">
        <v>9.0</v>
      </c>
      <c r="S813" s="102">
        <v>59.0</v>
      </c>
    </row>
    <row r="814" ht="12.75" customHeight="1">
      <c r="A814" s="102">
        <v>2006.0</v>
      </c>
      <c r="B814" s="102">
        <v>5727.0</v>
      </c>
      <c r="C814" s="102" t="s">
        <v>7575</v>
      </c>
      <c r="D814" s="102" t="s">
        <v>40</v>
      </c>
      <c r="E814" s="102">
        <v>6.0</v>
      </c>
      <c r="F814" s="102">
        <v>23.0</v>
      </c>
      <c r="G814" s="102"/>
      <c r="H814" s="102">
        <v>5400.0</v>
      </c>
      <c r="I814" s="102">
        <v>75.0</v>
      </c>
      <c r="J814" s="102">
        <v>40.0</v>
      </c>
      <c r="K814" s="102"/>
      <c r="L814" s="102"/>
      <c r="M814" s="102"/>
      <c r="N814" s="102" t="s">
        <v>35</v>
      </c>
      <c r="O814" s="102"/>
      <c r="P814" s="102"/>
      <c r="Q814" s="102" t="s">
        <v>23</v>
      </c>
      <c r="R814" s="102">
        <v>50.0</v>
      </c>
      <c r="S814" s="102">
        <v>297.0</v>
      </c>
    </row>
    <row r="815" ht="12.75" customHeight="1">
      <c r="A815" s="102">
        <v>2006.0</v>
      </c>
      <c r="B815" s="102">
        <v>5728.0</v>
      </c>
      <c r="C815" s="102" t="s">
        <v>7576</v>
      </c>
      <c r="D815" s="102" t="s">
        <v>40</v>
      </c>
      <c r="E815" s="102">
        <v>6.0</v>
      </c>
      <c r="F815" s="102">
        <v>22.0</v>
      </c>
      <c r="G815" s="102"/>
      <c r="H815" s="102">
        <v>4700.0</v>
      </c>
      <c r="I815" s="102">
        <v>77.0</v>
      </c>
      <c r="J815" s="102">
        <v>39.0</v>
      </c>
      <c r="K815" s="102"/>
      <c r="L815" s="102"/>
      <c r="M815" s="102"/>
      <c r="N815" s="102" t="s">
        <v>23</v>
      </c>
      <c r="O815" s="102"/>
      <c r="P815" s="102"/>
      <c r="Q815" s="102" t="s">
        <v>23</v>
      </c>
      <c r="R815" s="102">
        <v>33.0</v>
      </c>
      <c r="S815" s="102">
        <v>44.0</v>
      </c>
    </row>
    <row r="816" ht="12.75" customHeight="1">
      <c r="A816" s="102">
        <v>2006.0</v>
      </c>
      <c r="B816" s="102">
        <v>5732.0</v>
      </c>
      <c r="C816" s="102" t="s">
        <v>6931</v>
      </c>
      <c r="D816" s="102" t="s">
        <v>21</v>
      </c>
      <c r="E816" s="102">
        <v>6.0</v>
      </c>
      <c r="F816" s="102">
        <v>0.0</v>
      </c>
      <c r="G816" s="102" t="s">
        <v>143</v>
      </c>
      <c r="H816" s="102">
        <v>5000.0</v>
      </c>
      <c r="I816" s="102">
        <v>77.0</v>
      </c>
      <c r="J816" s="102">
        <v>40.0</v>
      </c>
      <c r="K816" s="102"/>
      <c r="L816" s="102"/>
      <c r="M816" s="102"/>
      <c r="N816" s="102" t="s">
        <v>23</v>
      </c>
      <c r="O816" s="102"/>
      <c r="P816" s="102"/>
      <c r="Q816" s="102" t="s">
        <v>23</v>
      </c>
      <c r="R816" s="102">
        <v>33.0</v>
      </c>
      <c r="S816" s="102">
        <v>2.0</v>
      </c>
    </row>
    <row r="817" ht="12.75" customHeight="1">
      <c r="A817" s="102">
        <v>2006.0</v>
      </c>
      <c r="B817" s="102">
        <v>5730.0</v>
      </c>
      <c r="C817" s="102" t="s">
        <v>6931</v>
      </c>
      <c r="D817" s="102" t="s">
        <v>21</v>
      </c>
      <c r="E817" s="102">
        <v>6.0</v>
      </c>
      <c r="F817" s="102">
        <v>0.0</v>
      </c>
      <c r="G817" s="102" t="s">
        <v>143</v>
      </c>
      <c r="H817" s="102">
        <v>5650.0</v>
      </c>
      <c r="I817" s="102">
        <v>79.0</v>
      </c>
      <c r="J817" s="102">
        <v>37.0</v>
      </c>
      <c r="K817" s="102"/>
      <c r="L817" s="102"/>
      <c r="M817" s="102"/>
      <c r="N817" s="102" t="s">
        <v>23</v>
      </c>
      <c r="O817" s="102"/>
      <c r="P817" s="102"/>
      <c r="Q817" s="102" t="s">
        <v>23</v>
      </c>
      <c r="R817" s="102">
        <v>33.0</v>
      </c>
      <c r="S817" s="102">
        <v>24.0</v>
      </c>
    </row>
    <row r="818" ht="12.75" customHeight="1">
      <c r="A818" s="102">
        <v>2006.0</v>
      </c>
      <c r="B818" s="102">
        <v>5729.0</v>
      </c>
      <c r="C818" s="102" t="s">
        <v>7577</v>
      </c>
      <c r="D818" s="102" t="s">
        <v>21</v>
      </c>
      <c r="E818" s="102">
        <v>6.0</v>
      </c>
      <c r="F818" s="102">
        <v>0.0</v>
      </c>
      <c r="G818" s="102" t="s">
        <v>161</v>
      </c>
      <c r="H818" s="102">
        <v>5100.0</v>
      </c>
      <c r="I818" s="102">
        <v>79.0</v>
      </c>
      <c r="J818" s="102">
        <v>36.0</v>
      </c>
      <c r="K818" s="102"/>
      <c r="L818" s="102"/>
      <c r="M818" s="102"/>
      <c r="N818" s="102" t="s">
        <v>23</v>
      </c>
      <c r="O818" s="102"/>
      <c r="P818" s="102"/>
      <c r="Q818" s="102" t="s">
        <v>23</v>
      </c>
      <c r="R818" s="102">
        <v>9.0</v>
      </c>
      <c r="S818" s="102">
        <v>59.0</v>
      </c>
    </row>
    <row r="819" ht="12.75" customHeight="1">
      <c r="A819" s="102">
        <v>2006.0</v>
      </c>
      <c r="B819" s="102">
        <v>5731.0</v>
      </c>
      <c r="C819" s="102" t="s">
        <v>7578</v>
      </c>
      <c r="D819" s="102" t="s">
        <v>21</v>
      </c>
      <c r="E819" s="102">
        <v>6.0</v>
      </c>
      <c r="F819" s="102">
        <v>0.0</v>
      </c>
      <c r="G819" s="102" t="s">
        <v>873</v>
      </c>
      <c r="H819" s="102">
        <v>4900.0</v>
      </c>
      <c r="I819" s="102">
        <v>76.0</v>
      </c>
      <c r="J819" s="102">
        <v>35.0</v>
      </c>
      <c r="K819" s="102"/>
      <c r="L819" s="102"/>
      <c r="M819" s="102"/>
      <c r="N819" s="102" t="s">
        <v>23</v>
      </c>
      <c r="O819" s="102"/>
      <c r="P819" s="102"/>
      <c r="Q819" s="102" t="s">
        <v>23</v>
      </c>
      <c r="R819" s="102">
        <v>33.0</v>
      </c>
      <c r="S819" s="102">
        <v>51.0</v>
      </c>
    </row>
    <row r="820" ht="12.75" customHeight="1">
      <c r="A820" s="102">
        <v>2006.0</v>
      </c>
      <c r="B820" s="102">
        <v>5742.0</v>
      </c>
      <c r="C820" s="102" t="s">
        <v>7382</v>
      </c>
      <c r="D820" s="102" t="s">
        <v>40</v>
      </c>
      <c r="E820" s="102">
        <v>6.0</v>
      </c>
      <c r="F820" s="102">
        <v>118.0</v>
      </c>
      <c r="G820" s="102"/>
      <c r="H820" s="102">
        <v>5400.0</v>
      </c>
      <c r="I820" s="102">
        <v>78.0</v>
      </c>
      <c r="J820" s="102">
        <v>40.0</v>
      </c>
      <c r="K820" s="102"/>
      <c r="L820" s="102"/>
      <c r="M820" s="102"/>
      <c r="N820" s="102" t="s">
        <v>23</v>
      </c>
      <c r="O820" s="102"/>
      <c r="P820" s="102"/>
      <c r="Q820" s="102" t="s">
        <v>23</v>
      </c>
      <c r="R820" s="102">
        <v>33.0</v>
      </c>
      <c r="S820" s="102">
        <v>51.0</v>
      </c>
    </row>
    <row r="821" ht="12.75" customHeight="1">
      <c r="A821" s="102">
        <v>2006.0</v>
      </c>
      <c r="B821" s="102">
        <v>5743.0</v>
      </c>
      <c r="C821" s="102" t="s">
        <v>7382</v>
      </c>
      <c r="D821" s="102" t="s">
        <v>40</v>
      </c>
      <c r="E821" s="102">
        <v>6.0</v>
      </c>
      <c r="F821" s="102">
        <v>114.0</v>
      </c>
      <c r="G821" s="102"/>
      <c r="H821" s="102">
        <v>5450.0</v>
      </c>
      <c r="I821" s="102">
        <v>80.0</v>
      </c>
      <c r="J821" s="102">
        <v>41.0</v>
      </c>
      <c r="K821" s="102"/>
      <c r="L821" s="102"/>
      <c r="M821" s="102"/>
      <c r="N821" s="102" t="s">
        <v>23</v>
      </c>
      <c r="O821" s="102"/>
      <c r="P821" s="102"/>
      <c r="Q821" s="102" t="s">
        <v>23</v>
      </c>
      <c r="R821" s="102">
        <v>33.0</v>
      </c>
      <c r="S821" s="102">
        <v>44.0</v>
      </c>
    </row>
    <row r="822" ht="12.75" customHeight="1">
      <c r="A822" s="102">
        <v>2006.0</v>
      </c>
      <c r="B822" s="102">
        <v>5736.0</v>
      </c>
      <c r="C822" s="102" t="s">
        <v>7382</v>
      </c>
      <c r="D822" s="102" t="s">
        <v>40</v>
      </c>
      <c r="E822" s="102">
        <v>6.0</v>
      </c>
      <c r="F822" s="102">
        <v>23.0</v>
      </c>
      <c r="G822" s="102"/>
      <c r="H822" s="102">
        <v>4750.0</v>
      </c>
      <c r="I822" s="102">
        <v>77.0</v>
      </c>
      <c r="J822" s="102">
        <v>35.0</v>
      </c>
      <c r="K822" s="102"/>
      <c r="L822" s="102"/>
      <c r="M822" s="102"/>
      <c r="N822" s="102" t="s">
        <v>23</v>
      </c>
      <c r="O822" s="102"/>
      <c r="P822" s="102"/>
      <c r="Q822" s="102" t="s">
        <v>23</v>
      </c>
      <c r="R822" s="102">
        <v>33.0</v>
      </c>
      <c r="S822" s="102">
        <v>66.0</v>
      </c>
    </row>
    <row r="823" ht="12.75" customHeight="1">
      <c r="A823" s="102">
        <v>2006.0</v>
      </c>
      <c r="B823" s="102">
        <v>5737.0</v>
      </c>
      <c r="C823" s="102" t="s">
        <v>7579</v>
      </c>
      <c r="D823" s="102" t="s">
        <v>40</v>
      </c>
      <c r="E823" s="102">
        <v>6.0</v>
      </c>
      <c r="F823" s="102">
        <v>113.0</v>
      </c>
      <c r="G823" s="102"/>
      <c r="H823" s="102">
        <v>4250.0</v>
      </c>
      <c r="I823" s="102">
        <v>77.0</v>
      </c>
      <c r="J823" s="102">
        <v>36.0</v>
      </c>
      <c r="K823" s="102"/>
      <c r="L823" s="102"/>
      <c r="M823" s="102"/>
      <c r="N823" s="102" t="s">
        <v>23</v>
      </c>
      <c r="O823" s="102"/>
      <c r="P823" s="102"/>
      <c r="Q823" s="102" t="s">
        <v>23</v>
      </c>
      <c r="R823" s="102">
        <v>33.0</v>
      </c>
      <c r="S823" s="102">
        <v>37.0</v>
      </c>
    </row>
    <row r="824" ht="12.75" customHeight="1">
      <c r="A824" s="102">
        <v>2006.0</v>
      </c>
      <c r="B824" s="102">
        <v>5740.0</v>
      </c>
      <c r="C824" s="102" t="s">
        <v>7580</v>
      </c>
      <c r="D824" s="102" t="s">
        <v>40</v>
      </c>
      <c r="E824" s="102">
        <v>6.0</v>
      </c>
      <c r="F824" s="102">
        <v>108.0</v>
      </c>
      <c r="G824" s="102"/>
      <c r="H824" s="102">
        <v>5800.0</v>
      </c>
      <c r="I824" s="102">
        <v>79.0</v>
      </c>
      <c r="J824" s="102">
        <v>42.0</v>
      </c>
      <c r="K824" s="102"/>
      <c r="L824" s="102"/>
      <c r="M824" s="102"/>
      <c r="N824" s="102" t="s">
        <v>35</v>
      </c>
      <c r="O824" s="102"/>
      <c r="P824" s="102"/>
      <c r="Q824" s="102" t="s">
        <v>23</v>
      </c>
      <c r="R824" s="102">
        <v>33.0</v>
      </c>
      <c r="S824" s="102">
        <v>44.0</v>
      </c>
    </row>
    <row r="825" ht="12.75" customHeight="1">
      <c r="A825" s="102">
        <v>2006.0</v>
      </c>
      <c r="B825" s="102">
        <v>5735.0</v>
      </c>
      <c r="C825" s="102" t="s">
        <v>7580</v>
      </c>
      <c r="D825" s="102" t="s">
        <v>40</v>
      </c>
      <c r="E825" s="102">
        <v>6.0</v>
      </c>
      <c r="F825" s="102">
        <v>110.0</v>
      </c>
      <c r="G825" s="102"/>
      <c r="H825" s="102">
        <v>4700.0</v>
      </c>
      <c r="I825" s="102">
        <v>78.0</v>
      </c>
      <c r="J825" s="102">
        <v>0.0</v>
      </c>
      <c r="K825" s="102"/>
      <c r="L825" s="102"/>
      <c r="M825" s="102"/>
      <c r="N825" s="102" t="s">
        <v>23</v>
      </c>
      <c r="O825" s="102"/>
      <c r="P825" s="102"/>
      <c r="Q825" s="102" t="s">
        <v>23</v>
      </c>
      <c r="R825" s="102">
        <v>33.0</v>
      </c>
      <c r="S825" s="102">
        <v>12.0</v>
      </c>
    </row>
    <row r="826" ht="12.75" customHeight="1">
      <c r="A826" s="102">
        <v>2006.0</v>
      </c>
      <c r="B826" s="102">
        <v>5734.0</v>
      </c>
      <c r="C826" s="102" t="s">
        <v>7581</v>
      </c>
      <c r="D826" s="102" t="s">
        <v>40</v>
      </c>
      <c r="E826" s="102">
        <v>6.0</v>
      </c>
      <c r="F826" s="102">
        <v>116.0</v>
      </c>
      <c r="G826" s="102"/>
      <c r="H826" s="102">
        <v>4700.0</v>
      </c>
      <c r="I826" s="102">
        <v>76.0</v>
      </c>
      <c r="J826" s="102">
        <v>37.0</v>
      </c>
      <c r="K826" s="102"/>
      <c r="L826" s="102"/>
      <c r="M826" s="102"/>
      <c r="N826" s="102" t="s">
        <v>23</v>
      </c>
      <c r="O826" s="102"/>
      <c r="P826" s="102"/>
      <c r="Q826" s="102" t="s">
        <v>23</v>
      </c>
      <c r="R826" s="102">
        <v>33.0</v>
      </c>
      <c r="S826" s="102">
        <v>31.0</v>
      </c>
    </row>
    <row r="827" ht="12.75" customHeight="1">
      <c r="A827" s="102">
        <v>2006.0</v>
      </c>
      <c r="B827" s="102">
        <v>5738.0</v>
      </c>
      <c r="C827" s="102" t="s">
        <v>6936</v>
      </c>
      <c r="D827" s="102" t="s">
        <v>40</v>
      </c>
      <c r="E827" s="102">
        <v>6.0</v>
      </c>
      <c r="F827" s="102">
        <v>113.0</v>
      </c>
      <c r="G827" s="102"/>
      <c r="H827" s="102">
        <v>5150.0</v>
      </c>
      <c r="I827" s="102">
        <v>79.0</v>
      </c>
      <c r="J827" s="102">
        <v>37.0</v>
      </c>
      <c r="K827" s="102"/>
      <c r="L827" s="102"/>
      <c r="M827" s="102"/>
      <c r="N827" s="102" t="s">
        <v>23</v>
      </c>
      <c r="O827" s="102"/>
      <c r="P827" s="102"/>
      <c r="Q827" s="102" t="s">
        <v>23</v>
      </c>
      <c r="R827" s="102">
        <v>33.0</v>
      </c>
      <c r="S827" s="102">
        <v>37.0</v>
      </c>
    </row>
    <row r="828" ht="12.75" customHeight="1">
      <c r="A828" s="102">
        <v>2006.0</v>
      </c>
      <c r="B828" s="102">
        <v>5789.0</v>
      </c>
      <c r="C828" s="102" t="s">
        <v>7582</v>
      </c>
      <c r="D828" s="102" t="s">
        <v>40</v>
      </c>
      <c r="E828" s="102">
        <v>6.0</v>
      </c>
      <c r="F828" s="102">
        <v>113.0</v>
      </c>
      <c r="G828" s="102"/>
      <c r="H828" s="102">
        <v>5800.0</v>
      </c>
      <c r="I828" s="102">
        <v>80.0</v>
      </c>
      <c r="J828" s="102">
        <v>38.0</v>
      </c>
      <c r="K828" s="102"/>
      <c r="L828" s="102"/>
      <c r="M828" s="102"/>
      <c r="N828" s="102" t="s">
        <v>23</v>
      </c>
      <c r="O828" s="102"/>
      <c r="P828" s="102"/>
      <c r="Q828" s="102" t="s">
        <v>23</v>
      </c>
      <c r="R828" s="102">
        <v>33.0</v>
      </c>
      <c r="S828" s="102">
        <v>44.0</v>
      </c>
    </row>
    <row r="829" ht="12.75" customHeight="1">
      <c r="A829" s="102">
        <v>2006.0</v>
      </c>
      <c r="B829" s="102">
        <v>5741.0</v>
      </c>
      <c r="C829" s="102" t="s">
        <v>7583</v>
      </c>
      <c r="D829" s="102" t="s">
        <v>40</v>
      </c>
      <c r="E829" s="102">
        <v>6.0</v>
      </c>
      <c r="F829" s="102">
        <v>22.0</v>
      </c>
      <c r="G829" s="102"/>
      <c r="H829" s="102">
        <v>5700.0</v>
      </c>
      <c r="I829" s="102">
        <v>77.0</v>
      </c>
      <c r="J829" s="102">
        <v>39.0</v>
      </c>
      <c r="K829" s="102"/>
      <c r="L829" s="102"/>
      <c r="M829" s="102"/>
      <c r="N829" s="102" t="s">
        <v>23</v>
      </c>
      <c r="O829" s="102"/>
      <c r="P829" s="102"/>
      <c r="Q829" s="102" t="s">
        <v>23</v>
      </c>
      <c r="R829" s="102">
        <v>33.0</v>
      </c>
      <c r="S829" s="102">
        <v>59.0</v>
      </c>
    </row>
    <row r="830" ht="12.75" customHeight="1">
      <c r="A830" s="102">
        <v>2006.0</v>
      </c>
      <c r="B830" s="102">
        <v>5746.0</v>
      </c>
      <c r="C830" s="102" t="s">
        <v>7584</v>
      </c>
      <c r="D830" s="102" t="s">
        <v>40</v>
      </c>
      <c r="E830" s="102">
        <v>6.0</v>
      </c>
      <c r="F830" s="102">
        <v>111.0</v>
      </c>
      <c r="G830" s="102"/>
      <c r="H830" s="102">
        <v>6200.0</v>
      </c>
      <c r="I830" s="102">
        <v>80.0</v>
      </c>
      <c r="J830" s="102">
        <v>41.0</v>
      </c>
      <c r="K830" s="102"/>
      <c r="L830" s="102"/>
      <c r="M830" s="102"/>
      <c r="N830" s="102" t="s">
        <v>23</v>
      </c>
      <c r="O830" s="102"/>
      <c r="P830" s="102"/>
      <c r="Q830" s="102" t="s">
        <v>23</v>
      </c>
      <c r="R830" s="102">
        <v>33.0</v>
      </c>
      <c r="S830" s="102">
        <v>33.0</v>
      </c>
    </row>
    <row r="831" ht="12.75" customHeight="1">
      <c r="A831" s="102">
        <v>2006.0</v>
      </c>
      <c r="B831" s="102">
        <v>5750.0</v>
      </c>
      <c r="C831" s="102" t="s">
        <v>7585</v>
      </c>
      <c r="D831" s="102" t="s">
        <v>40</v>
      </c>
      <c r="E831" s="102">
        <v>6.0</v>
      </c>
      <c r="F831" s="102">
        <v>115.0</v>
      </c>
      <c r="G831" s="102"/>
      <c r="H831" s="102">
        <v>6300.0</v>
      </c>
      <c r="I831" s="102">
        <v>80.0</v>
      </c>
      <c r="J831" s="102">
        <v>43.0</v>
      </c>
      <c r="K831" s="102"/>
      <c r="L831" s="102"/>
      <c r="M831" s="102"/>
      <c r="N831" s="102" t="s">
        <v>23</v>
      </c>
      <c r="O831" s="102"/>
      <c r="P831" s="102"/>
      <c r="Q831" s="102" t="s">
        <v>23</v>
      </c>
      <c r="R831" s="102">
        <v>1.0</v>
      </c>
      <c r="S831" s="102">
        <v>59.0</v>
      </c>
    </row>
    <row r="832" ht="12.75" customHeight="1">
      <c r="A832" s="102">
        <v>2006.0</v>
      </c>
      <c r="B832" s="102">
        <v>5748.0</v>
      </c>
      <c r="C832" s="102" t="s">
        <v>7297</v>
      </c>
      <c r="D832" s="102" t="s">
        <v>40</v>
      </c>
      <c r="E832" s="102">
        <v>6.0</v>
      </c>
      <c r="F832" s="102">
        <v>111.0</v>
      </c>
      <c r="G832" s="102"/>
      <c r="H832" s="102">
        <v>5700.0</v>
      </c>
      <c r="I832" s="102">
        <v>80.0</v>
      </c>
      <c r="J832" s="102">
        <v>42.0</v>
      </c>
      <c r="K832" s="102"/>
      <c r="L832" s="102"/>
      <c r="M832" s="102"/>
      <c r="N832" s="102" t="s">
        <v>23</v>
      </c>
      <c r="O832" s="102"/>
      <c r="P832" s="102"/>
      <c r="Q832" s="102" t="s">
        <v>23</v>
      </c>
      <c r="R832" s="102">
        <v>33.0</v>
      </c>
      <c r="S832" s="102">
        <v>2.0</v>
      </c>
    </row>
    <row r="833" ht="12.75" customHeight="1">
      <c r="A833" s="102">
        <v>2006.0</v>
      </c>
      <c r="B833" s="102">
        <v>5751.0</v>
      </c>
      <c r="C833" s="102" t="s">
        <v>6938</v>
      </c>
      <c r="D833" s="102" t="s">
        <v>40</v>
      </c>
      <c r="E833" s="102">
        <v>6.0</v>
      </c>
      <c r="F833" s="102">
        <v>115.0</v>
      </c>
      <c r="G833" s="102"/>
      <c r="H833" s="102">
        <v>6750.0</v>
      </c>
      <c r="I833" s="102">
        <v>86.0</v>
      </c>
      <c r="J833" s="102">
        <v>44.0</v>
      </c>
      <c r="K833" s="102"/>
      <c r="L833" s="102"/>
      <c r="M833" s="102"/>
      <c r="N833" s="102" t="s">
        <v>23</v>
      </c>
      <c r="O833" s="102"/>
      <c r="P833" s="102"/>
      <c r="Q833" s="102" t="s">
        <v>23</v>
      </c>
      <c r="R833" s="102">
        <v>1.0</v>
      </c>
      <c r="S833" s="102">
        <v>59.0</v>
      </c>
    </row>
    <row r="834" ht="12.75" customHeight="1">
      <c r="A834" s="102">
        <v>2006.0</v>
      </c>
      <c r="B834" s="102">
        <v>5753.0</v>
      </c>
      <c r="C834" s="102" t="s">
        <v>7298</v>
      </c>
      <c r="D834" s="102" t="s">
        <v>40</v>
      </c>
      <c r="E834" s="102">
        <v>6.0</v>
      </c>
      <c r="F834" s="102">
        <v>23.0</v>
      </c>
      <c r="G834" s="102"/>
      <c r="H834" s="102">
        <v>5500.0</v>
      </c>
      <c r="I834" s="102">
        <v>78.0</v>
      </c>
      <c r="J834" s="102">
        <v>40.0</v>
      </c>
      <c r="K834" s="102"/>
      <c r="L834" s="102"/>
      <c r="M834" s="102"/>
      <c r="N834" s="102" t="s">
        <v>23</v>
      </c>
      <c r="O834" s="102"/>
      <c r="P834" s="102"/>
      <c r="Q834" s="102" t="s">
        <v>23</v>
      </c>
      <c r="R834" s="102">
        <v>33.0</v>
      </c>
      <c r="S834" s="102">
        <v>24.0</v>
      </c>
    </row>
    <row r="835" ht="12.75" customHeight="1">
      <c r="A835" s="102">
        <v>2006.0</v>
      </c>
      <c r="B835" s="102">
        <v>5754.0</v>
      </c>
      <c r="C835" s="102" t="s">
        <v>7384</v>
      </c>
      <c r="D835" s="102" t="s">
        <v>40</v>
      </c>
      <c r="E835" s="102">
        <v>6.0</v>
      </c>
      <c r="F835" s="102">
        <v>23.0</v>
      </c>
      <c r="G835" s="102"/>
      <c r="H835" s="102">
        <v>4400.0</v>
      </c>
      <c r="I835" s="102">
        <v>73.0</v>
      </c>
      <c r="J835" s="102">
        <v>38.0</v>
      </c>
      <c r="K835" s="102"/>
      <c r="L835" s="102"/>
      <c r="M835" s="102"/>
      <c r="N835" s="102" t="s">
        <v>23</v>
      </c>
      <c r="O835" s="102"/>
      <c r="P835" s="102"/>
      <c r="Q835" s="102" t="s">
        <v>23</v>
      </c>
      <c r="R835" s="102">
        <v>33.0</v>
      </c>
      <c r="S835" s="102">
        <v>24.0</v>
      </c>
    </row>
    <row r="836" ht="12.75" customHeight="1">
      <c r="A836" s="102">
        <v>2006.0</v>
      </c>
      <c r="B836" s="102">
        <v>5752.0</v>
      </c>
      <c r="C836" s="102" t="s">
        <v>6940</v>
      </c>
      <c r="D836" s="102" t="s">
        <v>40</v>
      </c>
      <c r="E836" s="102">
        <v>6.0</v>
      </c>
      <c r="F836" s="102">
        <v>115.0</v>
      </c>
      <c r="G836" s="102"/>
      <c r="H836" s="102">
        <v>4800.0</v>
      </c>
      <c r="I836" s="102">
        <v>76.0</v>
      </c>
      <c r="J836" s="102">
        <v>39.0</v>
      </c>
      <c r="K836" s="102"/>
      <c r="L836" s="102"/>
      <c r="M836" s="102"/>
      <c r="N836" s="102" t="s">
        <v>23</v>
      </c>
      <c r="O836" s="102"/>
      <c r="P836" s="102"/>
      <c r="Q836" s="102" t="s">
        <v>23</v>
      </c>
      <c r="R836" s="102">
        <v>1.0</v>
      </c>
      <c r="S836" s="102">
        <v>59.0</v>
      </c>
    </row>
    <row r="837" ht="12.75" customHeight="1">
      <c r="A837" s="102">
        <v>2006.0</v>
      </c>
      <c r="B837" s="102">
        <v>5755.0</v>
      </c>
      <c r="C837" s="102" t="s">
        <v>6940</v>
      </c>
      <c r="D837" s="102" t="s">
        <v>40</v>
      </c>
      <c r="E837" s="102">
        <v>6.0</v>
      </c>
      <c r="F837" s="102">
        <v>28.0</v>
      </c>
      <c r="G837" s="102"/>
      <c r="H837" s="102">
        <v>4700.0</v>
      </c>
      <c r="I837" s="102">
        <v>75.0</v>
      </c>
      <c r="J837" s="102">
        <v>38.0</v>
      </c>
      <c r="K837" s="102"/>
      <c r="L837" s="102"/>
      <c r="M837" s="102"/>
      <c r="N837" s="102" t="s">
        <v>23</v>
      </c>
      <c r="O837" s="102"/>
      <c r="P837" s="102"/>
      <c r="Q837" s="102" t="s">
        <v>23</v>
      </c>
      <c r="R837" s="102">
        <v>33.0</v>
      </c>
      <c r="S837" s="102">
        <v>49.0</v>
      </c>
    </row>
    <row r="838" ht="12.75" customHeight="1">
      <c r="A838" s="102">
        <v>2006.0</v>
      </c>
      <c r="B838" s="102">
        <v>5749.0</v>
      </c>
      <c r="C838" s="102" t="s">
        <v>7586</v>
      </c>
      <c r="D838" s="102" t="s">
        <v>40</v>
      </c>
      <c r="E838" s="102">
        <v>6.0</v>
      </c>
      <c r="F838" s="102">
        <v>111.0</v>
      </c>
      <c r="G838" s="102"/>
      <c r="H838" s="102">
        <v>5500.0</v>
      </c>
      <c r="I838" s="102">
        <v>77.0</v>
      </c>
      <c r="J838" s="102">
        <v>38.0</v>
      </c>
      <c r="K838" s="102"/>
      <c r="L838" s="102"/>
      <c r="M838" s="102"/>
      <c r="N838" s="102" t="s">
        <v>40</v>
      </c>
      <c r="O838" s="102"/>
      <c r="P838" s="102"/>
      <c r="Q838" s="102" t="s">
        <v>23</v>
      </c>
      <c r="R838" s="102">
        <v>33.0</v>
      </c>
      <c r="S838" s="102">
        <v>2.0</v>
      </c>
    </row>
    <row r="839" ht="12.75" customHeight="1">
      <c r="A839" s="102">
        <v>2006.0</v>
      </c>
      <c r="B839" s="102">
        <v>5756.0</v>
      </c>
      <c r="C839" s="102" t="s">
        <v>7587</v>
      </c>
      <c r="D839" s="102" t="s">
        <v>40</v>
      </c>
      <c r="E839" s="102">
        <v>6.0</v>
      </c>
      <c r="F839" s="102">
        <v>108.0</v>
      </c>
      <c r="G839" s="102"/>
      <c r="H839" s="102">
        <v>5500.0</v>
      </c>
      <c r="I839" s="102">
        <v>78.0</v>
      </c>
      <c r="J839" s="102">
        <v>40.0</v>
      </c>
      <c r="K839" s="102"/>
      <c r="L839" s="102"/>
      <c r="M839" s="102"/>
      <c r="N839" s="102" t="s">
        <v>23</v>
      </c>
      <c r="O839" s="102"/>
      <c r="P839" s="102"/>
      <c r="Q839" s="102" t="s">
        <v>23</v>
      </c>
      <c r="R839" s="102">
        <v>28.0</v>
      </c>
      <c r="S839" s="102">
        <v>79.0</v>
      </c>
    </row>
    <row r="840" ht="12.75" customHeight="1">
      <c r="A840" s="102">
        <v>2006.0</v>
      </c>
      <c r="B840" s="102">
        <v>5759.0</v>
      </c>
      <c r="C840" s="102" t="s">
        <v>7588</v>
      </c>
      <c r="D840" s="102" t="s">
        <v>21</v>
      </c>
      <c r="E840" s="102">
        <v>6.0</v>
      </c>
      <c r="F840" s="102">
        <v>0.0</v>
      </c>
      <c r="G840" s="102" t="s">
        <v>182</v>
      </c>
      <c r="H840" s="102">
        <v>4850.0</v>
      </c>
      <c r="I840" s="102">
        <v>74.0</v>
      </c>
      <c r="J840" s="102">
        <v>0.0</v>
      </c>
      <c r="K840" s="102"/>
      <c r="L840" s="102"/>
      <c r="M840" s="102"/>
      <c r="N840" s="102" t="s">
        <v>23</v>
      </c>
      <c r="O840" s="102"/>
      <c r="P840" s="102"/>
      <c r="Q840" s="102" t="s">
        <v>23</v>
      </c>
      <c r="R840" s="102">
        <v>33.0</v>
      </c>
      <c r="S840" s="102">
        <v>51.0</v>
      </c>
    </row>
    <row r="841" ht="12.75" customHeight="1">
      <c r="A841" s="102">
        <v>2006.0</v>
      </c>
      <c r="B841" s="102">
        <v>5765.0</v>
      </c>
      <c r="C841" s="102" t="s">
        <v>7588</v>
      </c>
      <c r="D841" s="102" t="s">
        <v>21</v>
      </c>
      <c r="E841" s="102">
        <v>6.0</v>
      </c>
      <c r="F841" s="102">
        <v>0.0</v>
      </c>
      <c r="G841" s="102" t="s">
        <v>182</v>
      </c>
      <c r="H841" s="102">
        <v>5100.0</v>
      </c>
      <c r="I841" s="102">
        <v>76.0</v>
      </c>
      <c r="J841" s="102">
        <v>0.0</v>
      </c>
      <c r="K841" s="102"/>
      <c r="L841" s="102"/>
      <c r="M841" s="102"/>
      <c r="N841" s="102" t="s">
        <v>23</v>
      </c>
      <c r="O841" s="102"/>
      <c r="P841" s="102"/>
      <c r="Q841" s="102" t="s">
        <v>23</v>
      </c>
      <c r="R841" s="102">
        <v>33.0</v>
      </c>
      <c r="S841" s="102">
        <v>26.0</v>
      </c>
    </row>
    <row r="842" ht="12.75" customHeight="1">
      <c r="A842" s="102">
        <v>2006.0</v>
      </c>
      <c r="B842" s="102">
        <v>5764.0</v>
      </c>
      <c r="C842" s="102" t="s">
        <v>7589</v>
      </c>
      <c r="D842" s="102" t="s">
        <v>21</v>
      </c>
      <c r="E842" s="102">
        <v>6.0</v>
      </c>
      <c r="F842" s="102">
        <v>0.0</v>
      </c>
      <c r="G842" s="102" t="s">
        <v>7590</v>
      </c>
      <c r="H842" s="102">
        <v>4800.0</v>
      </c>
      <c r="I842" s="102">
        <v>73.0</v>
      </c>
      <c r="J842" s="102">
        <v>0.0</v>
      </c>
      <c r="K842" s="102"/>
      <c r="L842" s="102"/>
      <c r="M842" s="102"/>
      <c r="N842" s="102" t="s">
        <v>23</v>
      </c>
      <c r="O842" s="102"/>
      <c r="P842" s="102"/>
      <c r="Q842" s="102" t="s">
        <v>23</v>
      </c>
      <c r="R842" s="102">
        <v>33.0</v>
      </c>
      <c r="S842" s="102">
        <v>51.0</v>
      </c>
    </row>
    <row r="843" ht="12.75" customHeight="1">
      <c r="A843" s="102">
        <v>2006.0</v>
      </c>
      <c r="B843" s="102">
        <v>5757.0</v>
      </c>
      <c r="C843" s="102" t="s">
        <v>7591</v>
      </c>
      <c r="D843" s="102" t="s">
        <v>21</v>
      </c>
      <c r="E843" s="102">
        <v>6.0</v>
      </c>
      <c r="F843" s="102">
        <v>0.0</v>
      </c>
      <c r="G843" s="102" t="s">
        <v>144</v>
      </c>
      <c r="H843" s="102">
        <v>5400.0</v>
      </c>
      <c r="I843" s="102">
        <v>79.0</v>
      </c>
      <c r="J843" s="102">
        <v>0.0</v>
      </c>
      <c r="K843" s="102"/>
      <c r="L843" s="102"/>
      <c r="M843" s="102"/>
      <c r="N843" s="102" t="s">
        <v>23</v>
      </c>
      <c r="O843" s="102"/>
      <c r="P843" s="102"/>
      <c r="Q843" s="102" t="s">
        <v>23</v>
      </c>
      <c r="R843" s="102">
        <v>33.0</v>
      </c>
      <c r="S843" s="102">
        <v>59.0</v>
      </c>
    </row>
    <row r="844" ht="12.75" customHeight="1">
      <c r="A844" s="102">
        <v>2006.0</v>
      </c>
      <c r="B844" s="102">
        <v>5777.0</v>
      </c>
      <c r="C844" s="102" t="s">
        <v>7592</v>
      </c>
      <c r="D844" s="102" t="s">
        <v>40</v>
      </c>
      <c r="E844" s="102">
        <v>6.0</v>
      </c>
      <c r="F844" s="102">
        <v>21.0</v>
      </c>
      <c r="G844" s="102"/>
      <c r="H844" s="102">
        <v>4650.0</v>
      </c>
      <c r="I844" s="102">
        <v>76.0</v>
      </c>
      <c r="J844" s="102">
        <v>39.0</v>
      </c>
      <c r="K844" s="102"/>
      <c r="L844" s="102"/>
      <c r="M844" s="102"/>
      <c r="N844" s="102" t="s">
        <v>23</v>
      </c>
      <c r="O844" s="102"/>
      <c r="P844" s="102"/>
      <c r="Q844" s="102" t="s">
        <v>23</v>
      </c>
      <c r="R844" s="102">
        <v>33.0</v>
      </c>
      <c r="S844" s="102">
        <v>66.0</v>
      </c>
    </row>
    <row r="845" ht="12.75" customHeight="1">
      <c r="A845" s="102">
        <v>2006.0</v>
      </c>
      <c r="B845" s="102">
        <v>5780.0</v>
      </c>
      <c r="C845" s="102" t="s">
        <v>7592</v>
      </c>
      <c r="D845" s="102" t="s">
        <v>21</v>
      </c>
      <c r="E845" s="102">
        <v>6.0</v>
      </c>
      <c r="F845" s="102">
        <v>0.0</v>
      </c>
      <c r="G845" s="102" t="s">
        <v>132</v>
      </c>
      <c r="H845" s="102">
        <v>5000.0</v>
      </c>
      <c r="I845" s="102">
        <v>78.0</v>
      </c>
      <c r="J845" s="102">
        <v>0.0</v>
      </c>
      <c r="K845" s="102"/>
      <c r="L845" s="102"/>
      <c r="M845" s="102"/>
      <c r="N845" s="102" t="s">
        <v>23</v>
      </c>
      <c r="O845" s="102"/>
      <c r="P845" s="102"/>
      <c r="Q845" s="102" t="s">
        <v>23</v>
      </c>
      <c r="R845" s="102">
        <v>33.0</v>
      </c>
      <c r="S845" s="102">
        <v>59.0</v>
      </c>
    </row>
    <row r="846" ht="12.75" customHeight="1">
      <c r="A846" s="102">
        <v>2006.0</v>
      </c>
      <c r="B846" s="102">
        <v>5762.0</v>
      </c>
      <c r="C846" s="102" t="s">
        <v>7593</v>
      </c>
      <c r="D846" s="102" t="s">
        <v>21</v>
      </c>
      <c r="E846" s="102">
        <v>6.0</v>
      </c>
      <c r="F846" s="102">
        <v>0.0</v>
      </c>
      <c r="G846" s="102" t="s">
        <v>140</v>
      </c>
      <c r="H846" s="102">
        <v>4550.0</v>
      </c>
      <c r="I846" s="102">
        <v>74.0</v>
      </c>
      <c r="J846" s="102">
        <v>0.0</v>
      </c>
      <c r="K846" s="102"/>
      <c r="L846" s="102"/>
      <c r="M846" s="102"/>
      <c r="N846" s="102" t="s">
        <v>23</v>
      </c>
      <c r="O846" s="102"/>
      <c r="P846" s="102"/>
      <c r="Q846" s="102" t="s">
        <v>23</v>
      </c>
      <c r="R846" s="102">
        <v>33.0</v>
      </c>
      <c r="S846" s="102">
        <v>59.0</v>
      </c>
    </row>
    <row r="847" ht="12.75" customHeight="1">
      <c r="A847" s="102">
        <v>2006.0</v>
      </c>
      <c r="B847" s="102">
        <v>5763.0</v>
      </c>
      <c r="C847" s="102" t="s">
        <v>7594</v>
      </c>
      <c r="D847" s="102" t="s">
        <v>21</v>
      </c>
      <c r="E847" s="102">
        <v>6.0</v>
      </c>
      <c r="F847" s="102">
        <v>0.0</v>
      </c>
      <c r="G847" s="102" t="s">
        <v>140</v>
      </c>
      <c r="H847" s="102">
        <v>4800.0</v>
      </c>
      <c r="I847" s="102">
        <v>72.0</v>
      </c>
      <c r="J847" s="102">
        <v>0.0</v>
      </c>
      <c r="K847" s="102"/>
      <c r="L847" s="102"/>
      <c r="M847" s="102"/>
      <c r="N847" s="102" t="s">
        <v>23</v>
      </c>
      <c r="O847" s="102"/>
      <c r="P847" s="102"/>
      <c r="Q847" s="102" t="s">
        <v>23</v>
      </c>
      <c r="R847" s="102">
        <v>33.0</v>
      </c>
      <c r="S847" s="102">
        <v>59.0</v>
      </c>
    </row>
    <row r="848" ht="12.75" customHeight="1">
      <c r="A848" s="102">
        <v>2006.0</v>
      </c>
      <c r="B848" s="102">
        <v>5760.0</v>
      </c>
      <c r="C848" s="102" t="s">
        <v>7595</v>
      </c>
      <c r="D848" s="102" t="s">
        <v>21</v>
      </c>
      <c r="E848" s="102">
        <v>6.0</v>
      </c>
      <c r="F848" s="102">
        <v>0.0</v>
      </c>
      <c r="G848" s="102" t="s">
        <v>104</v>
      </c>
      <c r="H848" s="102">
        <v>4700.0</v>
      </c>
      <c r="I848" s="102">
        <v>73.0</v>
      </c>
      <c r="J848" s="102">
        <v>0.0</v>
      </c>
      <c r="K848" s="102"/>
      <c r="L848" s="102"/>
      <c r="M848" s="102"/>
      <c r="N848" s="102" t="s">
        <v>23</v>
      </c>
      <c r="O848" s="102"/>
      <c r="P848" s="102"/>
      <c r="Q848" s="102" t="s">
        <v>23</v>
      </c>
      <c r="R848" s="102">
        <v>33.0</v>
      </c>
      <c r="S848" s="102">
        <v>20.0</v>
      </c>
    </row>
    <row r="849" ht="12.75" customHeight="1">
      <c r="A849" s="102">
        <v>2006.0</v>
      </c>
      <c r="B849" s="102">
        <v>5768.0</v>
      </c>
      <c r="C849" s="102" t="s">
        <v>6942</v>
      </c>
      <c r="D849" s="102" t="s">
        <v>21</v>
      </c>
      <c r="E849" s="102">
        <v>6.0</v>
      </c>
      <c r="F849" s="102">
        <v>0.0</v>
      </c>
      <c r="G849" s="102" t="s">
        <v>104</v>
      </c>
      <c r="H849" s="102">
        <v>4400.0</v>
      </c>
      <c r="I849" s="102">
        <v>74.0</v>
      </c>
      <c r="J849" s="102">
        <v>0.0</v>
      </c>
      <c r="K849" s="102"/>
      <c r="L849" s="102"/>
      <c r="M849" s="102"/>
      <c r="N849" s="102" t="s">
        <v>23</v>
      </c>
      <c r="O849" s="102"/>
      <c r="P849" s="102"/>
      <c r="Q849" s="102" t="s">
        <v>23</v>
      </c>
      <c r="R849" s="102">
        <v>33.0</v>
      </c>
      <c r="S849" s="102">
        <v>44.0</v>
      </c>
    </row>
    <row r="850" ht="12.75" customHeight="1">
      <c r="A850" s="102">
        <v>2006.0</v>
      </c>
      <c r="B850" s="102">
        <v>5766.0</v>
      </c>
      <c r="C850" s="102" t="s">
        <v>6942</v>
      </c>
      <c r="D850" s="102" t="s">
        <v>21</v>
      </c>
      <c r="E850" s="102">
        <v>6.0</v>
      </c>
      <c r="F850" s="102">
        <v>0.0</v>
      </c>
      <c r="G850" s="102" t="s">
        <v>134</v>
      </c>
      <c r="H850" s="102">
        <v>7000.0</v>
      </c>
      <c r="I850" s="102">
        <v>82.0</v>
      </c>
      <c r="J850" s="102">
        <v>0.0</v>
      </c>
      <c r="K850" s="102"/>
      <c r="L850" s="102"/>
      <c r="M850" s="102"/>
      <c r="N850" s="102" t="s">
        <v>23</v>
      </c>
      <c r="O850" s="102"/>
      <c r="P850" s="102"/>
      <c r="Q850" s="102" t="s">
        <v>23</v>
      </c>
      <c r="R850" s="102">
        <v>33.0</v>
      </c>
      <c r="S850" s="102">
        <v>31.0</v>
      </c>
    </row>
    <row r="851" ht="12.75" customHeight="1">
      <c r="A851" s="102">
        <v>2006.0</v>
      </c>
      <c r="B851" s="102">
        <v>5782.0</v>
      </c>
      <c r="C851" s="102" t="s">
        <v>6942</v>
      </c>
      <c r="D851" s="102" t="s">
        <v>21</v>
      </c>
      <c r="E851" s="102">
        <v>6.0</v>
      </c>
      <c r="F851" s="102">
        <v>0.0</v>
      </c>
      <c r="G851" s="102" t="s">
        <v>143</v>
      </c>
      <c r="H851" s="102">
        <v>5750.0</v>
      </c>
      <c r="I851" s="102">
        <v>78.0</v>
      </c>
      <c r="J851" s="102">
        <v>39.0</v>
      </c>
      <c r="K851" s="102"/>
      <c r="L851" s="102"/>
      <c r="M851" s="102"/>
      <c r="N851" s="102" t="s">
        <v>23</v>
      </c>
      <c r="O851" s="102"/>
      <c r="P851" s="102"/>
      <c r="Q851" s="102" t="s">
        <v>23</v>
      </c>
      <c r="R851" s="102">
        <v>33.0</v>
      </c>
      <c r="S851" s="102">
        <v>44.0</v>
      </c>
    </row>
    <row r="852" ht="12.75" customHeight="1">
      <c r="A852" s="102">
        <v>2006.0</v>
      </c>
      <c r="B852" s="102">
        <v>5784.0</v>
      </c>
      <c r="C852" s="102" t="s">
        <v>7596</v>
      </c>
      <c r="D852" s="102" t="s">
        <v>40</v>
      </c>
      <c r="E852" s="102">
        <v>6.0</v>
      </c>
      <c r="F852" s="102">
        <v>24.0</v>
      </c>
      <c r="G852" s="102"/>
      <c r="H852" s="102">
        <v>5900.0</v>
      </c>
      <c r="I852" s="102">
        <v>76.0</v>
      </c>
      <c r="J852" s="102">
        <v>39.0</v>
      </c>
      <c r="K852" s="102"/>
      <c r="L852" s="102"/>
      <c r="M852" s="102"/>
      <c r="N852" s="102" t="s">
        <v>23</v>
      </c>
      <c r="O852" s="102"/>
      <c r="P852" s="102"/>
      <c r="Q852" s="102" t="s">
        <v>23</v>
      </c>
      <c r="R852" s="102">
        <v>33.0</v>
      </c>
      <c r="S852" s="102">
        <v>56.0</v>
      </c>
    </row>
    <row r="853" ht="12.75" customHeight="1">
      <c r="A853" s="102">
        <v>2006.0</v>
      </c>
      <c r="B853" s="102">
        <v>5767.0</v>
      </c>
      <c r="C853" s="102" t="s">
        <v>7386</v>
      </c>
      <c r="D853" s="102" t="s">
        <v>21</v>
      </c>
      <c r="E853" s="102">
        <v>6.0</v>
      </c>
      <c r="F853" s="102">
        <v>0.0</v>
      </c>
      <c r="G853" s="102" t="s">
        <v>104</v>
      </c>
      <c r="H853" s="102">
        <v>5700.0</v>
      </c>
      <c r="I853" s="102">
        <v>77.0</v>
      </c>
      <c r="J853" s="102">
        <v>0.0</v>
      </c>
      <c r="K853" s="102"/>
      <c r="L853" s="102"/>
      <c r="M853" s="102"/>
      <c r="N853" s="102" t="s">
        <v>23</v>
      </c>
      <c r="O853" s="102"/>
      <c r="P853" s="102"/>
      <c r="Q853" s="102" t="s">
        <v>23</v>
      </c>
      <c r="R853" s="102">
        <v>33.0</v>
      </c>
      <c r="S853" s="102">
        <v>44.0</v>
      </c>
    </row>
    <row r="854" ht="12.75" customHeight="1">
      <c r="A854" s="102">
        <v>2006.0</v>
      </c>
      <c r="B854" s="102">
        <v>5770.0</v>
      </c>
      <c r="C854" s="102" t="s">
        <v>7386</v>
      </c>
      <c r="D854" s="102" t="s">
        <v>21</v>
      </c>
      <c r="E854" s="102">
        <v>6.0</v>
      </c>
      <c r="F854" s="102">
        <v>0.0</v>
      </c>
      <c r="G854" s="102" t="s">
        <v>161</v>
      </c>
      <c r="H854" s="102">
        <v>4000.0</v>
      </c>
      <c r="I854" s="102">
        <v>73.0</v>
      </c>
      <c r="J854" s="102">
        <v>0.0</v>
      </c>
      <c r="K854" s="102"/>
      <c r="L854" s="102"/>
      <c r="M854" s="102"/>
      <c r="N854" s="102" t="s">
        <v>40</v>
      </c>
      <c r="O854" s="102"/>
      <c r="P854" s="102"/>
      <c r="Q854" s="102" t="s">
        <v>23</v>
      </c>
      <c r="R854" s="102">
        <v>33.0</v>
      </c>
      <c r="S854" s="102">
        <v>32.0</v>
      </c>
    </row>
    <row r="855" ht="12.75" customHeight="1">
      <c r="A855" s="102">
        <v>2006.0</v>
      </c>
      <c r="B855" s="102">
        <v>5794.0</v>
      </c>
      <c r="C855" s="102" t="s">
        <v>7386</v>
      </c>
      <c r="D855" s="102" t="s">
        <v>40</v>
      </c>
      <c r="E855" s="102">
        <v>6.0</v>
      </c>
      <c r="F855" s="102">
        <v>20.0</v>
      </c>
      <c r="G855" s="102"/>
      <c r="H855" s="102">
        <v>5400.0</v>
      </c>
      <c r="I855" s="102">
        <v>81.0</v>
      </c>
      <c r="J855" s="102">
        <v>40.0</v>
      </c>
      <c r="K855" s="102"/>
      <c r="L855" s="102"/>
      <c r="M855" s="102"/>
      <c r="N855" s="102" t="s">
        <v>23</v>
      </c>
      <c r="O855" s="102"/>
      <c r="P855" s="102"/>
      <c r="Q855" s="102" t="s">
        <v>23</v>
      </c>
      <c r="R855" s="102">
        <v>33.0</v>
      </c>
      <c r="S855" s="102">
        <v>11.0</v>
      </c>
    </row>
    <row r="856" ht="12.75" customHeight="1">
      <c r="A856" s="102">
        <v>2006.0</v>
      </c>
      <c r="B856" s="102">
        <v>5783.0</v>
      </c>
      <c r="C856" s="102" t="s">
        <v>7386</v>
      </c>
      <c r="D856" s="102" t="s">
        <v>21</v>
      </c>
      <c r="E856" s="102">
        <v>6.0</v>
      </c>
      <c r="F856" s="102">
        <v>0.0</v>
      </c>
      <c r="G856" s="102" t="s">
        <v>143</v>
      </c>
      <c r="H856" s="102">
        <v>5000.0</v>
      </c>
      <c r="I856" s="102">
        <v>76.0</v>
      </c>
      <c r="J856" s="102">
        <v>38.0</v>
      </c>
      <c r="K856" s="102"/>
      <c r="L856" s="102"/>
      <c r="M856" s="102"/>
      <c r="N856" s="102" t="s">
        <v>23</v>
      </c>
      <c r="O856" s="102"/>
      <c r="P856" s="102"/>
      <c r="Q856" s="102" t="s">
        <v>23</v>
      </c>
      <c r="R856" s="102">
        <v>33.0</v>
      </c>
      <c r="S856" s="102">
        <v>44.0</v>
      </c>
    </row>
    <row r="857" ht="12.75" customHeight="1">
      <c r="A857" s="102">
        <v>2006.0</v>
      </c>
      <c r="B857" s="102">
        <v>5761.0</v>
      </c>
      <c r="C857" s="102" t="s">
        <v>7386</v>
      </c>
      <c r="D857" s="102" t="s">
        <v>21</v>
      </c>
      <c r="E857" s="102">
        <v>6.0</v>
      </c>
      <c r="F857" s="102">
        <v>0.0</v>
      </c>
      <c r="G857" s="102" t="s">
        <v>151</v>
      </c>
      <c r="H857" s="102">
        <v>5050.0</v>
      </c>
      <c r="I857" s="102">
        <v>75.0</v>
      </c>
      <c r="J857" s="102">
        <v>0.0</v>
      </c>
      <c r="K857" s="102"/>
      <c r="L857" s="102"/>
      <c r="M857" s="102"/>
      <c r="N857" s="102" t="s">
        <v>23</v>
      </c>
      <c r="O857" s="102"/>
      <c r="P857" s="102"/>
      <c r="Q857" s="102" t="s">
        <v>23</v>
      </c>
      <c r="R857" s="102">
        <v>33.0</v>
      </c>
      <c r="S857" s="102">
        <v>44.0</v>
      </c>
    </row>
    <row r="858" ht="12.75" customHeight="1">
      <c r="A858" s="102">
        <v>2006.0</v>
      </c>
      <c r="B858" s="102">
        <v>5773.0</v>
      </c>
      <c r="C858" s="102" t="s">
        <v>7597</v>
      </c>
      <c r="D858" s="102" t="s">
        <v>21</v>
      </c>
      <c r="E858" s="102">
        <v>6.0</v>
      </c>
      <c r="F858" s="102">
        <v>0.0</v>
      </c>
      <c r="G858" s="102" t="s">
        <v>140</v>
      </c>
      <c r="H858" s="102">
        <v>4700.0</v>
      </c>
      <c r="I858" s="102">
        <v>81.0</v>
      </c>
      <c r="J858" s="102">
        <v>0.0</v>
      </c>
      <c r="K858" s="102"/>
      <c r="L858" s="102"/>
      <c r="M858" s="102"/>
      <c r="N858" s="102" t="s">
        <v>23</v>
      </c>
      <c r="O858" s="102"/>
      <c r="P858" s="102"/>
      <c r="Q858" s="102" t="s">
        <v>23</v>
      </c>
      <c r="R858" s="102">
        <v>33.0</v>
      </c>
      <c r="S858" s="102">
        <v>15.0</v>
      </c>
    </row>
    <row r="859" ht="12.75" customHeight="1">
      <c r="A859" s="102">
        <v>2006.0</v>
      </c>
      <c r="B859" s="102">
        <v>5771.0</v>
      </c>
      <c r="C859" s="102" t="s">
        <v>7597</v>
      </c>
      <c r="D859" s="102" t="s">
        <v>21</v>
      </c>
      <c r="E859" s="102">
        <v>6.0</v>
      </c>
      <c r="F859" s="102">
        <v>0.0</v>
      </c>
      <c r="G859" s="102" t="s">
        <v>161</v>
      </c>
      <c r="H859" s="102">
        <v>5200.0</v>
      </c>
      <c r="I859" s="102">
        <v>80.0</v>
      </c>
      <c r="J859" s="102">
        <v>0.0</v>
      </c>
      <c r="K859" s="102"/>
      <c r="L859" s="102"/>
      <c r="M859" s="102"/>
      <c r="N859" s="102" t="s">
        <v>40</v>
      </c>
      <c r="O859" s="102"/>
      <c r="P859" s="102"/>
      <c r="Q859" s="102" t="s">
        <v>23</v>
      </c>
      <c r="R859" s="102">
        <v>33.0</v>
      </c>
      <c r="S859" s="102">
        <v>32.0</v>
      </c>
    </row>
    <row r="860" ht="12.75" customHeight="1">
      <c r="A860" s="102">
        <v>2006.0</v>
      </c>
      <c r="B860" s="102">
        <v>5772.0</v>
      </c>
      <c r="C860" s="102" t="s">
        <v>6943</v>
      </c>
      <c r="D860" s="102" t="s">
        <v>21</v>
      </c>
      <c r="E860" s="102">
        <v>6.0</v>
      </c>
      <c r="F860" s="102">
        <v>0.0</v>
      </c>
      <c r="G860" s="102" t="s">
        <v>136</v>
      </c>
      <c r="H860" s="102">
        <v>4600.0</v>
      </c>
      <c r="I860" s="102">
        <v>72.0</v>
      </c>
      <c r="J860" s="102">
        <v>0.0</v>
      </c>
      <c r="K860" s="102"/>
      <c r="L860" s="102"/>
      <c r="M860" s="102"/>
      <c r="N860" s="102" t="s">
        <v>23</v>
      </c>
      <c r="O860" s="102"/>
      <c r="P860" s="102"/>
      <c r="Q860" s="102" t="s">
        <v>23</v>
      </c>
      <c r="R860" s="102">
        <v>33.0</v>
      </c>
      <c r="S860" s="102">
        <v>60.0</v>
      </c>
    </row>
    <row r="861" ht="12.75" customHeight="1">
      <c r="A861" s="102">
        <v>2006.0</v>
      </c>
      <c r="B861" s="102">
        <v>5775.0</v>
      </c>
      <c r="C861" s="102" t="s">
        <v>6943</v>
      </c>
      <c r="D861" s="102" t="s">
        <v>21</v>
      </c>
      <c r="E861" s="102">
        <v>6.0</v>
      </c>
      <c r="F861" s="102">
        <v>0.0</v>
      </c>
      <c r="G861" s="102" t="s">
        <v>192</v>
      </c>
      <c r="H861" s="102">
        <v>5000.0</v>
      </c>
      <c r="I861" s="102">
        <v>75.0</v>
      </c>
      <c r="J861" s="102">
        <v>0.0</v>
      </c>
      <c r="K861" s="102"/>
      <c r="L861" s="102"/>
      <c r="M861" s="102"/>
      <c r="N861" s="102" t="s">
        <v>23</v>
      </c>
      <c r="O861" s="102"/>
      <c r="P861" s="102"/>
      <c r="Q861" s="102" t="s">
        <v>23</v>
      </c>
      <c r="R861" s="102">
        <v>33.0</v>
      </c>
      <c r="S861" s="102">
        <v>66.0</v>
      </c>
    </row>
    <row r="862" ht="12.75" customHeight="1">
      <c r="A862" s="102">
        <v>2006.0</v>
      </c>
      <c r="B862" s="102">
        <v>5793.0</v>
      </c>
      <c r="C862" s="102" t="s">
        <v>6943</v>
      </c>
      <c r="D862" s="102" t="s">
        <v>21</v>
      </c>
      <c r="E862" s="102">
        <v>6.0</v>
      </c>
      <c r="F862" s="102">
        <v>0.0</v>
      </c>
      <c r="G862" s="102" t="s">
        <v>136</v>
      </c>
      <c r="H862" s="102">
        <v>5500.0</v>
      </c>
      <c r="I862" s="102">
        <v>80.0</v>
      </c>
      <c r="J862" s="102">
        <v>42.0</v>
      </c>
      <c r="K862" s="102"/>
      <c r="L862" s="102"/>
      <c r="M862" s="102"/>
      <c r="N862" s="102" t="s">
        <v>23</v>
      </c>
      <c r="O862" s="102"/>
      <c r="P862" s="102"/>
      <c r="Q862" s="102" t="s">
        <v>23</v>
      </c>
      <c r="R862" s="102">
        <v>33.0</v>
      </c>
      <c r="S862" s="102">
        <v>44.0</v>
      </c>
    </row>
    <row r="863" ht="12.75" customHeight="1">
      <c r="A863" s="102">
        <v>2006.0</v>
      </c>
      <c r="B863" s="102">
        <v>5774.0</v>
      </c>
      <c r="C863" s="102" t="s">
        <v>7598</v>
      </c>
      <c r="D863" s="102" t="s">
        <v>21</v>
      </c>
      <c r="E863" s="102">
        <v>6.0</v>
      </c>
      <c r="F863" s="102">
        <v>0.0</v>
      </c>
      <c r="G863" s="102" t="s">
        <v>7599</v>
      </c>
      <c r="H863" s="102">
        <v>4300.0</v>
      </c>
      <c r="I863" s="102">
        <v>72.0</v>
      </c>
      <c r="J863" s="102">
        <v>0.0</v>
      </c>
      <c r="K863" s="102"/>
      <c r="L863" s="102"/>
      <c r="M863" s="102"/>
      <c r="N863" s="102" t="s">
        <v>23</v>
      </c>
      <c r="O863" s="102"/>
      <c r="P863" s="102"/>
      <c r="Q863" s="102" t="s">
        <v>23</v>
      </c>
      <c r="R863" s="102">
        <v>33.0</v>
      </c>
      <c r="S863" s="102">
        <v>44.0</v>
      </c>
    </row>
    <row r="864" ht="12.75" customHeight="1">
      <c r="A864" s="102">
        <v>2006.0</v>
      </c>
      <c r="B864" s="102">
        <v>5781.0</v>
      </c>
      <c r="C864" s="102" t="s">
        <v>7600</v>
      </c>
      <c r="D864" s="102" t="s">
        <v>21</v>
      </c>
      <c r="E864" s="102">
        <v>6.0</v>
      </c>
      <c r="F864" s="102">
        <v>0.0</v>
      </c>
      <c r="G864" s="102" t="s">
        <v>152</v>
      </c>
      <c r="H864" s="102">
        <v>4100.0</v>
      </c>
      <c r="I864" s="102">
        <v>74.0</v>
      </c>
      <c r="J864" s="102">
        <v>37.0</v>
      </c>
      <c r="K864" s="102"/>
      <c r="L864" s="102"/>
      <c r="M864" s="102"/>
      <c r="N864" s="102" t="s">
        <v>23</v>
      </c>
      <c r="O864" s="102"/>
      <c r="P864" s="102"/>
      <c r="Q864" s="102" t="s">
        <v>23</v>
      </c>
      <c r="R864" s="102">
        <v>33.0</v>
      </c>
      <c r="S864" s="102">
        <v>59.0</v>
      </c>
    </row>
    <row r="865" ht="12.75" customHeight="1">
      <c r="A865" s="102">
        <v>2006.0</v>
      </c>
      <c r="B865" s="102">
        <v>5778.0</v>
      </c>
      <c r="C865" s="102" t="s">
        <v>7601</v>
      </c>
      <c r="D865" s="102" t="s">
        <v>21</v>
      </c>
      <c r="E865" s="102">
        <v>6.0</v>
      </c>
      <c r="F865" s="102">
        <v>0.0</v>
      </c>
      <c r="G865" s="102" t="s">
        <v>209</v>
      </c>
      <c r="H865" s="102">
        <v>7350.0</v>
      </c>
      <c r="I865" s="102">
        <v>85.0</v>
      </c>
      <c r="J865" s="102">
        <v>46.0</v>
      </c>
      <c r="K865" s="102"/>
      <c r="L865" s="102"/>
      <c r="M865" s="102"/>
      <c r="N865" s="102" t="s">
        <v>23</v>
      </c>
      <c r="O865" s="102"/>
      <c r="P865" s="102"/>
      <c r="Q865" s="102" t="s">
        <v>23</v>
      </c>
      <c r="R865" s="102">
        <v>33.0</v>
      </c>
      <c r="S865" s="102">
        <v>59.0</v>
      </c>
    </row>
    <row r="866" ht="12.75" customHeight="1">
      <c r="A866" s="102">
        <v>2006.0</v>
      </c>
      <c r="B866" s="102">
        <v>5790.0</v>
      </c>
      <c r="C866" s="102" t="s">
        <v>7602</v>
      </c>
      <c r="D866" s="102" t="s">
        <v>40</v>
      </c>
      <c r="E866" s="102">
        <v>6.0</v>
      </c>
      <c r="F866" s="102">
        <v>25.0</v>
      </c>
      <c r="G866" s="102"/>
      <c r="H866" s="102">
        <v>5000.0</v>
      </c>
      <c r="I866" s="102">
        <v>75.0</v>
      </c>
      <c r="J866" s="102">
        <v>39.0</v>
      </c>
      <c r="K866" s="102"/>
      <c r="L866" s="102"/>
      <c r="M866" s="102"/>
      <c r="N866" s="102" t="s">
        <v>23</v>
      </c>
      <c r="O866" s="102"/>
      <c r="P866" s="102"/>
      <c r="Q866" s="102" t="s">
        <v>23</v>
      </c>
      <c r="R866" s="102">
        <v>33.0</v>
      </c>
      <c r="S866" s="102">
        <v>18.0</v>
      </c>
    </row>
    <row r="867" ht="12.75" customHeight="1">
      <c r="A867" s="102">
        <v>2006.0</v>
      </c>
      <c r="B867" s="102">
        <v>5788.0</v>
      </c>
      <c r="C867" s="102" t="s">
        <v>6945</v>
      </c>
      <c r="D867" s="102" t="s">
        <v>40</v>
      </c>
      <c r="E867" s="102">
        <v>6.0</v>
      </c>
      <c r="F867" s="102">
        <v>25.0</v>
      </c>
      <c r="G867" s="102"/>
      <c r="H867" s="102">
        <v>4600.0</v>
      </c>
      <c r="I867" s="102">
        <v>76.0</v>
      </c>
      <c r="J867" s="102">
        <v>38.0</v>
      </c>
      <c r="K867" s="102"/>
      <c r="L867" s="102"/>
      <c r="M867" s="102"/>
      <c r="N867" s="102" t="s">
        <v>23</v>
      </c>
      <c r="O867" s="102"/>
      <c r="P867" s="102"/>
      <c r="Q867" s="102" t="s">
        <v>23</v>
      </c>
      <c r="R867" s="102">
        <v>33.0</v>
      </c>
      <c r="S867" s="102">
        <v>18.0</v>
      </c>
    </row>
    <row r="868" ht="12.75" customHeight="1">
      <c r="A868" s="102">
        <v>2006.0</v>
      </c>
      <c r="B868" s="102">
        <v>5779.0</v>
      </c>
      <c r="C868" s="102" t="s">
        <v>6945</v>
      </c>
      <c r="D868" s="102" t="s">
        <v>21</v>
      </c>
      <c r="E868" s="102">
        <v>6.0</v>
      </c>
      <c r="F868" s="102">
        <v>0.0</v>
      </c>
      <c r="G868" s="102" t="s">
        <v>152</v>
      </c>
      <c r="H868" s="102">
        <v>4300.0</v>
      </c>
      <c r="I868" s="102">
        <v>71.0</v>
      </c>
      <c r="J868" s="102">
        <v>32.0</v>
      </c>
      <c r="K868" s="102"/>
      <c r="L868" s="102"/>
      <c r="M868" s="102"/>
      <c r="N868" s="102" t="s">
        <v>23</v>
      </c>
      <c r="O868" s="102"/>
      <c r="P868" s="102"/>
      <c r="Q868" s="102" t="s">
        <v>23</v>
      </c>
      <c r="R868" s="102">
        <v>33.0</v>
      </c>
      <c r="S868" s="102">
        <v>57.0</v>
      </c>
    </row>
    <row r="869" ht="12.75" customHeight="1">
      <c r="A869" s="102">
        <v>2006.0</v>
      </c>
      <c r="B869" s="102">
        <v>5785.0</v>
      </c>
      <c r="C869" s="102" t="s">
        <v>7603</v>
      </c>
      <c r="D869" s="102" t="s">
        <v>21</v>
      </c>
      <c r="E869" s="102">
        <v>6.0</v>
      </c>
      <c r="F869" s="102">
        <v>0.0</v>
      </c>
      <c r="G869" s="102" t="s">
        <v>170</v>
      </c>
      <c r="H869" s="102">
        <v>4700.0</v>
      </c>
      <c r="I869" s="102">
        <v>78.0</v>
      </c>
      <c r="J869" s="102">
        <v>40.0</v>
      </c>
      <c r="K869" s="102"/>
      <c r="L869" s="102"/>
      <c r="M869" s="102"/>
      <c r="N869" s="102" t="s">
        <v>23</v>
      </c>
      <c r="O869" s="102"/>
      <c r="P869" s="102"/>
      <c r="Q869" s="102" t="s">
        <v>23</v>
      </c>
      <c r="R869" s="102">
        <v>33.0</v>
      </c>
      <c r="S869" s="102">
        <v>37.0</v>
      </c>
    </row>
    <row r="870" ht="12.75" customHeight="1">
      <c r="A870" s="102">
        <v>2006.0</v>
      </c>
      <c r="B870" s="102">
        <v>5787.0</v>
      </c>
      <c r="C870" s="102" t="s">
        <v>7604</v>
      </c>
      <c r="D870" s="102" t="s">
        <v>21</v>
      </c>
      <c r="E870" s="102">
        <v>6.0</v>
      </c>
      <c r="F870" s="102">
        <v>0.0</v>
      </c>
      <c r="G870" s="102" t="s">
        <v>168</v>
      </c>
      <c r="H870" s="102">
        <v>6400.0</v>
      </c>
      <c r="I870" s="102">
        <v>82.0</v>
      </c>
      <c r="J870" s="102">
        <v>44.0</v>
      </c>
      <c r="K870" s="102"/>
      <c r="L870" s="102"/>
      <c r="M870" s="102"/>
      <c r="N870" s="102" t="s">
        <v>23</v>
      </c>
      <c r="O870" s="102"/>
      <c r="P870" s="102"/>
      <c r="Q870" s="102" t="s">
        <v>23</v>
      </c>
      <c r="R870" s="102">
        <v>33.0</v>
      </c>
      <c r="S870" s="102">
        <v>59.0</v>
      </c>
    </row>
    <row r="871" ht="12.75" customHeight="1">
      <c r="A871" s="102">
        <v>2006.0</v>
      </c>
      <c r="B871" s="102">
        <v>5786.0</v>
      </c>
      <c r="C871" s="102" t="s">
        <v>7605</v>
      </c>
      <c r="D871" s="102" t="s">
        <v>21</v>
      </c>
      <c r="E871" s="102">
        <v>6.0</v>
      </c>
      <c r="F871" s="102">
        <v>0.0</v>
      </c>
      <c r="G871" s="102" t="s">
        <v>151</v>
      </c>
      <c r="H871" s="102">
        <v>5700.0</v>
      </c>
      <c r="I871" s="102">
        <v>78.0</v>
      </c>
      <c r="J871" s="102">
        <v>40.0</v>
      </c>
      <c r="K871" s="102"/>
      <c r="L871" s="102"/>
      <c r="M871" s="102"/>
      <c r="N871" s="102" t="s">
        <v>23</v>
      </c>
      <c r="O871" s="102"/>
      <c r="P871" s="102"/>
      <c r="Q871" s="102" t="s">
        <v>23</v>
      </c>
      <c r="R871" s="102">
        <v>33.0</v>
      </c>
      <c r="S871" s="102">
        <v>44.0</v>
      </c>
    </row>
    <row r="872" ht="12.75" customHeight="1">
      <c r="A872" s="102">
        <v>2006.0</v>
      </c>
      <c r="B872" s="102">
        <v>5792.0</v>
      </c>
      <c r="C872" s="102" t="s">
        <v>7605</v>
      </c>
      <c r="D872" s="102" t="s">
        <v>21</v>
      </c>
      <c r="E872" s="102">
        <v>6.0</v>
      </c>
      <c r="F872" s="102">
        <v>0.0</v>
      </c>
      <c r="G872" s="102" t="s">
        <v>143</v>
      </c>
      <c r="H872" s="102">
        <v>4100.0</v>
      </c>
      <c r="I872" s="102">
        <v>73.0</v>
      </c>
      <c r="J872" s="102">
        <v>36.0</v>
      </c>
      <c r="K872" s="102"/>
      <c r="L872" s="102"/>
      <c r="M872" s="102"/>
      <c r="N872" s="102" t="s">
        <v>23</v>
      </c>
      <c r="O872" s="102"/>
      <c r="P872" s="102"/>
      <c r="Q872" s="102" t="s">
        <v>23</v>
      </c>
      <c r="R872" s="102">
        <v>33.0</v>
      </c>
      <c r="S872" s="102">
        <v>44.0</v>
      </c>
    </row>
    <row r="873" ht="12.75" customHeight="1">
      <c r="A873" s="102">
        <v>2006.0</v>
      </c>
      <c r="B873" s="102">
        <v>5795.0</v>
      </c>
      <c r="C873" s="102" t="s">
        <v>7606</v>
      </c>
      <c r="D873" s="102" t="s">
        <v>21</v>
      </c>
      <c r="E873" s="102">
        <v>6.0</v>
      </c>
      <c r="F873" s="102">
        <v>0.0</v>
      </c>
      <c r="G873" s="102" t="s">
        <v>134</v>
      </c>
      <c r="H873" s="102">
        <v>5500.0</v>
      </c>
      <c r="I873" s="102">
        <v>79.0</v>
      </c>
      <c r="J873" s="102">
        <v>40.0</v>
      </c>
      <c r="K873" s="102"/>
      <c r="L873" s="102"/>
      <c r="M873" s="102"/>
      <c r="N873" s="102" t="s">
        <v>23</v>
      </c>
      <c r="O873" s="102"/>
      <c r="P873" s="102"/>
      <c r="Q873" s="102" t="s">
        <v>23</v>
      </c>
      <c r="R873" s="102">
        <v>33.0</v>
      </c>
      <c r="S873" s="102">
        <v>26.0</v>
      </c>
    </row>
    <row r="874" ht="12.75" customHeight="1">
      <c r="A874" s="102">
        <v>2006.0</v>
      </c>
      <c r="B874" s="102">
        <v>5791.0</v>
      </c>
      <c r="C874" s="102" t="s">
        <v>7606</v>
      </c>
      <c r="D874" s="102" t="s">
        <v>21</v>
      </c>
      <c r="E874" s="102">
        <v>6.0</v>
      </c>
      <c r="F874" s="102">
        <v>0.0</v>
      </c>
      <c r="G874" s="102" t="s">
        <v>160</v>
      </c>
      <c r="H874" s="102">
        <v>5300.0</v>
      </c>
      <c r="I874" s="102">
        <v>77.0</v>
      </c>
      <c r="J874" s="102">
        <v>40.0</v>
      </c>
      <c r="K874" s="102"/>
      <c r="L874" s="102"/>
      <c r="M874" s="102"/>
      <c r="N874" s="102" t="s">
        <v>23</v>
      </c>
      <c r="O874" s="102"/>
      <c r="P874" s="102"/>
      <c r="Q874" s="102" t="s">
        <v>23</v>
      </c>
      <c r="R874" s="102">
        <v>33.0</v>
      </c>
      <c r="S874" s="102">
        <v>44.0</v>
      </c>
    </row>
    <row r="875" ht="12.75" customHeight="1">
      <c r="A875" s="102">
        <v>2006.0</v>
      </c>
      <c r="B875" s="102">
        <v>5796.0</v>
      </c>
      <c r="C875" s="102" t="s">
        <v>7607</v>
      </c>
      <c r="D875" s="102" t="s">
        <v>21</v>
      </c>
      <c r="E875" s="102">
        <v>6.0</v>
      </c>
      <c r="F875" s="102">
        <v>0.0</v>
      </c>
      <c r="G875" s="102" t="s">
        <v>143</v>
      </c>
      <c r="H875" s="102">
        <v>5500.0</v>
      </c>
      <c r="I875" s="102">
        <v>80.0</v>
      </c>
      <c r="J875" s="102">
        <v>40.0</v>
      </c>
      <c r="K875" s="102"/>
      <c r="L875" s="102"/>
      <c r="M875" s="102"/>
      <c r="N875" s="102" t="s">
        <v>23</v>
      </c>
      <c r="O875" s="102"/>
      <c r="P875" s="102"/>
      <c r="Q875" s="102" t="s">
        <v>23</v>
      </c>
      <c r="R875" s="102">
        <v>33.0</v>
      </c>
      <c r="S875" s="102">
        <v>37.0</v>
      </c>
    </row>
    <row r="876" ht="12.75" customHeight="1">
      <c r="A876" s="102">
        <v>2006.0</v>
      </c>
      <c r="B876" s="102">
        <v>5799.0</v>
      </c>
      <c r="C876" s="102" t="s">
        <v>7608</v>
      </c>
      <c r="D876" s="102" t="s">
        <v>21</v>
      </c>
      <c r="E876" s="102">
        <v>6.0</v>
      </c>
      <c r="F876" s="102">
        <v>0.0</v>
      </c>
      <c r="G876" s="102" t="s">
        <v>213</v>
      </c>
      <c r="H876" s="102">
        <v>5600.0</v>
      </c>
      <c r="I876" s="102">
        <v>79.0</v>
      </c>
      <c r="J876" s="102">
        <v>42.0</v>
      </c>
      <c r="K876" s="102"/>
      <c r="L876" s="102"/>
      <c r="M876" s="102"/>
      <c r="N876" s="102" t="s">
        <v>23</v>
      </c>
      <c r="O876" s="102"/>
      <c r="P876" s="102"/>
      <c r="Q876" s="102" t="s">
        <v>23</v>
      </c>
      <c r="R876" s="102">
        <v>33.0</v>
      </c>
      <c r="S876" s="102">
        <v>59.0</v>
      </c>
    </row>
    <row r="877" ht="12.75" customHeight="1">
      <c r="A877" s="102">
        <v>2006.0</v>
      </c>
      <c r="B877" s="102">
        <v>5814.0</v>
      </c>
      <c r="C877" s="102" t="s">
        <v>7609</v>
      </c>
      <c r="D877" s="102" t="s">
        <v>21</v>
      </c>
      <c r="E877" s="102">
        <v>6.0</v>
      </c>
      <c r="F877" s="102">
        <v>0.0</v>
      </c>
      <c r="G877" s="102" t="s">
        <v>170</v>
      </c>
      <c r="H877" s="102">
        <v>4750.0</v>
      </c>
      <c r="I877" s="102">
        <v>75.0</v>
      </c>
      <c r="J877" s="102">
        <v>0.0</v>
      </c>
      <c r="K877" s="102"/>
      <c r="L877" s="102"/>
      <c r="M877" s="102"/>
      <c r="N877" s="102" t="s">
        <v>23</v>
      </c>
      <c r="O877" s="102"/>
      <c r="P877" s="102"/>
      <c r="Q877" s="102" t="s">
        <v>23</v>
      </c>
      <c r="R877" s="102">
        <v>33.0</v>
      </c>
      <c r="S877" s="102">
        <v>31.0</v>
      </c>
    </row>
    <row r="878" ht="12.75" customHeight="1">
      <c r="A878" s="102">
        <v>2006.0</v>
      </c>
      <c r="B878" s="102">
        <v>5798.0</v>
      </c>
      <c r="C878" s="102" t="s">
        <v>6946</v>
      </c>
      <c r="D878" s="102" t="s">
        <v>21</v>
      </c>
      <c r="E878" s="102">
        <v>6.0</v>
      </c>
      <c r="F878" s="102">
        <v>0.0</v>
      </c>
      <c r="G878" s="102" t="s">
        <v>165</v>
      </c>
      <c r="H878" s="102">
        <v>4000.0</v>
      </c>
      <c r="I878" s="102">
        <v>70.0</v>
      </c>
      <c r="J878" s="102">
        <v>37.0</v>
      </c>
      <c r="K878" s="102"/>
      <c r="L878" s="102"/>
      <c r="M878" s="102"/>
      <c r="N878" s="102" t="s">
        <v>23</v>
      </c>
      <c r="O878" s="102"/>
      <c r="P878" s="102"/>
      <c r="Q878" s="102" t="s">
        <v>23</v>
      </c>
      <c r="R878" s="102">
        <v>33.0</v>
      </c>
      <c r="S878" s="102">
        <v>59.0</v>
      </c>
    </row>
    <row r="879" ht="12.75" customHeight="1">
      <c r="A879" s="102">
        <v>2006.0</v>
      </c>
      <c r="B879" s="102">
        <v>5810.0</v>
      </c>
      <c r="C879" s="102" t="s">
        <v>6946</v>
      </c>
      <c r="D879" s="102" t="s">
        <v>21</v>
      </c>
      <c r="E879" s="102">
        <v>6.0</v>
      </c>
      <c r="F879" s="102">
        <v>0.0</v>
      </c>
      <c r="G879" s="102" t="s">
        <v>214</v>
      </c>
      <c r="H879" s="102">
        <v>4250.0</v>
      </c>
      <c r="I879" s="102">
        <v>72.0</v>
      </c>
      <c r="J879" s="102">
        <v>33.0</v>
      </c>
      <c r="K879" s="102"/>
      <c r="L879" s="102"/>
      <c r="M879" s="102"/>
      <c r="N879" s="102" t="s">
        <v>23</v>
      </c>
      <c r="O879" s="102"/>
      <c r="P879" s="102"/>
      <c r="Q879" s="102" t="s">
        <v>23</v>
      </c>
      <c r="R879" s="102">
        <v>33.0</v>
      </c>
      <c r="S879" s="102">
        <v>44.0</v>
      </c>
    </row>
    <row r="880" ht="12.75" customHeight="1">
      <c r="A880" s="102">
        <v>2006.0</v>
      </c>
      <c r="B880" s="102">
        <v>5805.0</v>
      </c>
      <c r="C880" s="102" t="s">
        <v>6946</v>
      </c>
      <c r="D880" s="102" t="s">
        <v>21</v>
      </c>
      <c r="E880" s="102">
        <v>6.0</v>
      </c>
      <c r="F880" s="102">
        <v>0.0</v>
      </c>
      <c r="G880" s="102" t="s">
        <v>209</v>
      </c>
      <c r="H880" s="102">
        <v>6200.0</v>
      </c>
      <c r="I880" s="102">
        <v>80.0</v>
      </c>
      <c r="J880" s="102">
        <v>42.0</v>
      </c>
      <c r="K880" s="102"/>
      <c r="L880" s="102"/>
      <c r="M880" s="102"/>
      <c r="N880" s="102" t="s">
        <v>23</v>
      </c>
      <c r="O880" s="102"/>
      <c r="P880" s="102"/>
      <c r="Q880" s="102" t="s">
        <v>23</v>
      </c>
      <c r="R880" s="102">
        <v>33.0</v>
      </c>
      <c r="S880" s="102">
        <v>59.0</v>
      </c>
    </row>
    <row r="881" ht="12.75" customHeight="1">
      <c r="A881" s="102">
        <v>2006.0</v>
      </c>
      <c r="B881" s="102">
        <v>5797.0</v>
      </c>
      <c r="C881" s="102" t="s">
        <v>6946</v>
      </c>
      <c r="D881" s="102" t="s">
        <v>21</v>
      </c>
      <c r="E881" s="102">
        <v>6.0</v>
      </c>
      <c r="F881" s="102">
        <v>0.0</v>
      </c>
      <c r="G881" s="102" t="s">
        <v>140</v>
      </c>
      <c r="H881" s="102">
        <v>5000.0</v>
      </c>
      <c r="I881" s="102">
        <v>77.0</v>
      </c>
      <c r="J881" s="102">
        <v>39.0</v>
      </c>
      <c r="K881" s="102"/>
      <c r="L881" s="102"/>
      <c r="M881" s="102"/>
      <c r="N881" s="102" t="s">
        <v>23</v>
      </c>
      <c r="O881" s="102"/>
      <c r="P881" s="102"/>
      <c r="Q881" s="102" t="s">
        <v>23</v>
      </c>
      <c r="R881" s="102">
        <v>33.0</v>
      </c>
      <c r="S881" s="102">
        <v>60.0</v>
      </c>
    </row>
    <row r="882" ht="12.75" customHeight="1">
      <c r="A882" s="102">
        <v>2006.0</v>
      </c>
      <c r="B882" s="102">
        <v>5804.0</v>
      </c>
      <c r="C882" s="102" t="s">
        <v>7610</v>
      </c>
      <c r="D882" s="102" t="s">
        <v>21</v>
      </c>
      <c r="E882" s="102">
        <v>6.0</v>
      </c>
      <c r="F882" s="102">
        <v>0.0</v>
      </c>
      <c r="G882" s="102" t="s">
        <v>134</v>
      </c>
      <c r="H882" s="102">
        <v>5700.0</v>
      </c>
      <c r="I882" s="102">
        <v>80.0</v>
      </c>
      <c r="J882" s="102">
        <v>41.0</v>
      </c>
      <c r="K882" s="102"/>
      <c r="L882" s="102"/>
      <c r="M882" s="102"/>
      <c r="N882" s="102" t="s">
        <v>23</v>
      </c>
      <c r="O882" s="102"/>
      <c r="P882" s="102"/>
      <c r="Q882" s="102" t="s">
        <v>23</v>
      </c>
      <c r="R882" s="102">
        <v>33.0</v>
      </c>
      <c r="S882" s="102">
        <v>26.0</v>
      </c>
    </row>
    <row r="883" ht="12.75" customHeight="1">
      <c r="A883" s="102">
        <v>2006.0</v>
      </c>
      <c r="B883" s="102">
        <v>5800.0</v>
      </c>
      <c r="C883" s="102" t="s">
        <v>7611</v>
      </c>
      <c r="D883" s="102" t="s">
        <v>21</v>
      </c>
      <c r="E883" s="102">
        <v>6.0</v>
      </c>
      <c r="F883" s="102">
        <v>0.0</v>
      </c>
      <c r="G883" s="102" t="s">
        <v>137</v>
      </c>
      <c r="H883" s="102">
        <v>4700.0</v>
      </c>
      <c r="I883" s="102">
        <v>75.0</v>
      </c>
      <c r="J883" s="102">
        <v>39.0</v>
      </c>
      <c r="K883" s="102"/>
      <c r="L883" s="102"/>
      <c r="M883" s="102"/>
      <c r="N883" s="102" t="s">
        <v>23</v>
      </c>
      <c r="O883" s="102"/>
      <c r="P883" s="102"/>
      <c r="Q883" s="102" t="s">
        <v>23</v>
      </c>
      <c r="R883" s="102">
        <v>33.0</v>
      </c>
      <c r="S883" s="102">
        <v>51.0</v>
      </c>
    </row>
    <row r="884" ht="12.75" customHeight="1">
      <c r="A884" s="102">
        <v>2006.0</v>
      </c>
      <c r="B884" s="102">
        <v>5807.0</v>
      </c>
      <c r="C884" s="102" t="s">
        <v>7612</v>
      </c>
      <c r="D884" s="102" t="s">
        <v>21</v>
      </c>
      <c r="E884" s="102">
        <v>6.0</v>
      </c>
      <c r="F884" s="102">
        <v>0.0</v>
      </c>
      <c r="G884" s="102" t="s">
        <v>146</v>
      </c>
      <c r="H884" s="102">
        <v>6100.0</v>
      </c>
      <c r="I884" s="102">
        <v>79.0</v>
      </c>
      <c r="J884" s="102">
        <v>41.0</v>
      </c>
      <c r="K884" s="102"/>
      <c r="L884" s="102"/>
      <c r="M884" s="102"/>
      <c r="N884" s="102" t="s">
        <v>23</v>
      </c>
      <c r="O884" s="102"/>
      <c r="P884" s="102"/>
      <c r="Q884" s="102" t="s">
        <v>23</v>
      </c>
      <c r="R884" s="102">
        <v>33.0</v>
      </c>
      <c r="S884" s="102">
        <v>44.0</v>
      </c>
    </row>
    <row r="885" ht="12.75" customHeight="1">
      <c r="A885" s="102">
        <v>2006.0</v>
      </c>
      <c r="B885" s="102">
        <v>5808.0</v>
      </c>
      <c r="C885" s="102" t="s">
        <v>7613</v>
      </c>
      <c r="D885" s="102" t="s">
        <v>21</v>
      </c>
      <c r="E885" s="102">
        <v>6.0</v>
      </c>
      <c r="F885" s="102">
        <v>0.0</v>
      </c>
      <c r="G885" s="102" t="s">
        <v>161</v>
      </c>
      <c r="H885" s="102">
        <v>5200.0</v>
      </c>
      <c r="I885" s="102">
        <v>77.0</v>
      </c>
      <c r="J885" s="102">
        <v>39.0</v>
      </c>
      <c r="K885" s="102"/>
      <c r="L885" s="102"/>
      <c r="M885" s="102"/>
      <c r="N885" s="102" t="s">
        <v>23</v>
      </c>
      <c r="O885" s="102"/>
      <c r="P885" s="102"/>
      <c r="Q885" s="102" t="s">
        <v>23</v>
      </c>
      <c r="R885" s="102">
        <v>33.0</v>
      </c>
      <c r="S885" s="102">
        <v>51.0</v>
      </c>
    </row>
    <row r="886" ht="12.75" customHeight="1">
      <c r="A886" s="102">
        <v>2006.0</v>
      </c>
      <c r="B886" s="102">
        <v>5801.0</v>
      </c>
      <c r="C886" s="102" t="s">
        <v>7613</v>
      </c>
      <c r="D886" s="102" t="s">
        <v>21</v>
      </c>
      <c r="E886" s="102">
        <v>6.0</v>
      </c>
      <c r="F886" s="102">
        <v>0.0</v>
      </c>
      <c r="G886" s="102" t="s">
        <v>134</v>
      </c>
      <c r="H886" s="102">
        <v>4600.0</v>
      </c>
      <c r="I886" s="102">
        <v>79.0</v>
      </c>
      <c r="J886" s="102">
        <v>39.0</v>
      </c>
      <c r="K886" s="102"/>
      <c r="L886" s="102"/>
      <c r="M886" s="102"/>
      <c r="N886" s="102" t="s">
        <v>23</v>
      </c>
      <c r="O886" s="102"/>
      <c r="P886" s="102"/>
      <c r="Q886" s="102" t="s">
        <v>23</v>
      </c>
      <c r="R886" s="102">
        <v>33.0</v>
      </c>
      <c r="S886" s="102">
        <v>51.0</v>
      </c>
    </row>
    <row r="887" ht="12.75" customHeight="1">
      <c r="A887" s="102">
        <v>2006.0</v>
      </c>
      <c r="B887" s="102">
        <v>5803.0</v>
      </c>
      <c r="C887" s="102" t="s">
        <v>7613</v>
      </c>
      <c r="D887" s="102" t="s">
        <v>21</v>
      </c>
      <c r="E887" s="102">
        <v>6.0</v>
      </c>
      <c r="F887" s="102">
        <v>0.0</v>
      </c>
      <c r="G887" s="102" t="s">
        <v>133</v>
      </c>
      <c r="H887" s="102">
        <v>6600.0</v>
      </c>
      <c r="I887" s="102">
        <v>83.0</v>
      </c>
      <c r="J887" s="102">
        <v>47.0</v>
      </c>
      <c r="K887" s="102"/>
      <c r="L887" s="102"/>
      <c r="M887" s="102"/>
      <c r="N887" s="102" t="s">
        <v>23</v>
      </c>
      <c r="O887" s="102"/>
      <c r="P887" s="102"/>
      <c r="Q887" s="102" t="s">
        <v>23</v>
      </c>
      <c r="R887" s="102">
        <v>33.0</v>
      </c>
      <c r="S887" s="102">
        <v>37.0</v>
      </c>
    </row>
    <row r="888" ht="12.75" customHeight="1">
      <c r="A888" s="102">
        <v>2006.0</v>
      </c>
      <c r="B888" s="102">
        <v>5802.0</v>
      </c>
      <c r="C888" s="102" t="s">
        <v>7304</v>
      </c>
      <c r="D888" s="102" t="s">
        <v>21</v>
      </c>
      <c r="E888" s="102">
        <v>6.0</v>
      </c>
      <c r="F888" s="102">
        <v>0.0</v>
      </c>
      <c r="G888" s="102" t="s">
        <v>134</v>
      </c>
      <c r="H888" s="102">
        <v>4700.0</v>
      </c>
      <c r="I888" s="102">
        <v>74.0</v>
      </c>
      <c r="J888" s="102">
        <v>34.0</v>
      </c>
      <c r="K888" s="102"/>
      <c r="L888" s="102"/>
      <c r="M888" s="102"/>
      <c r="N888" s="102" t="s">
        <v>23</v>
      </c>
      <c r="O888" s="102"/>
      <c r="P888" s="102"/>
      <c r="Q888" s="102" t="s">
        <v>23</v>
      </c>
      <c r="R888" s="102">
        <v>33.0</v>
      </c>
      <c r="S888" s="102">
        <v>51.0</v>
      </c>
    </row>
    <row r="889" ht="12.75" customHeight="1">
      <c r="A889" s="102">
        <v>2006.0</v>
      </c>
      <c r="B889" s="102">
        <v>5809.0</v>
      </c>
      <c r="C889" s="102" t="s">
        <v>7614</v>
      </c>
      <c r="D889" s="102" t="s">
        <v>21</v>
      </c>
      <c r="E889" s="102">
        <v>6.0</v>
      </c>
      <c r="F889" s="102">
        <v>0.0</v>
      </c>
      <c r="G889" s="102" t="s">
        <v>104</v>
      </c>
      <c r="H889" s="102">
        <v>5500.0</v>
      </c>
      <c r="I889" s="102">
        <v>80.0</v>
      </c>
      <c r="J889" s="102">
        <v>41.0</v>
      </c>
      <c r="K889" s="102"/>
      <c r="L889" s="102"/>
      <c r="M889" s="102"/>
      <c r="N889" s="102" t="s">
        <v>23</v>
      </c>
      <c r="O889" s="102"/>
      <c r="P889" s="102"/>
      <c r="Q889" s="102" t="s">
        <v>23</v>
      </c>
      <c r="R889" s="102">
        <v>33.0</v>
      </c>
      <c r="S889" s="102">
        <v>51.0</v>
      </c>
    </row>
    <row r="890" ht="12.75" customHeight="1">
      <c r="A890" s="102">
        <v>2006.0</v>
      </c>
      <c r="B890" s="102">
        <v>5812.0</v>
      </c>
      <c r="C890" s="102" t="s">
        <v>7615</v>
      </c>
      <c r="D890" s="102" t="s">
        <v>21</v>
      </c>
      <c r="E890" s="102">
        <v>6.0</v>
      </c>
      <c r="F890" s="102">
        <v>0.0</v>
      </c>
      <c r="G890" s="102" t="s">
        <v>137</v>
      </c>
      <c r="H890" s="102">
        <v>5500.0</v>
      </c>
      <c r="I890" s="102">
        <v>77.0</v>
      </c>
      <c r="J890" s="102">
        <v>0.0</v>
      </c>
      <c r="K890" s="102"/>
      <c r="L890" s="102"/>
      <c r="M890" s="102"/>
      <c r="N890" s="102" t="s">
        <v>23</v>
      </c>
      <c r="O890" s="102"/>
      <c r="P890" s="102"/>
      <c r="Q890" s="102" t="s">
        <v>23</v>
      </c>
      <c r="R890" s="102">
        <v>33.0</v>
      </c>
      <c r="S890" s="102">
        <v>59.0</v>
      </c>
    </row>
    <row r="891" ht="12.75" customHeight="1">
      <c r="A891" s="102">
        <v>2006.0</v>
      </c>
      <c r="B891" s="102">
        <v>5811.0</v>
      </c>
      <c r="C891" s="102" t="s">
        <v>7616</v>
      </c>
      <c r="D891" s="102" t="s">
        <v>21</v>
      </c>
      <c r="E891" s="102">
        <v>6.0</v>
      </c>
      <c r="F891" s="102">
        <v>0.0</v>
      </c>
      <c r="G891" s="102" t="s">
        <v>170</v>
      </c>
      <c r="H891" s="102">
        <v>5000.0</v>
      </c>
      <c r="I891" s="102">
        <v>77.0</v>
      </c>
      <c r="J891" s="102">
        <v>0.0</v>
      </c>
      <c r="K891" s="102"/>
      <c r="L891" s="102"/>
      <c r="M891" s="102"/>
      <c r="N891" s="102" t="s">
        <v>23</v>
      </c>
      <c r="O891" s="102"/>
      <c r="P891" s="102"/>
      <c r="Q891" s="102" t="s">
        <v>23</v>
      </c>
      <c r="R891" s="102">
        <v>33.0</v>
      </c>
      <c r="S891" s="102">
        <v>44.0</v>
      </c>
    </row>
    <row r="892" ht="12.75" customHeight="1">
      <c r="A892" s="102">
        <v>2006.0</v>
      </c>
      <c r="B892" s="102">
        <v>5813.0</v>
      </c>
      <c r="C892" s="102" t="s">
        <v>6948</v>
      </c>
      <c r="D892" s="102" t="s">
        <v>21</v>
      </c>
      <c r="E892" s="102">
        <v>6.0</v>
      </c>
      <c r="F892" s="102">
        <v>0.0</v>
      </c>
      <c r="G892" s="102" t="s">
        <v>146</v>
      </c>
      <c r="H892" s="102">
        <v>4000.0</v>
      </c>
      <c r="I892" s="102">
        <v>73.0</v>
      </c>
      <c r="J892" s="102">
        <v>33.0</v>
      </c>
      <c r="K892" s="102"/>
      <c r="L892" s="102"/>
      <c r="M892" s="102"/>
      <c r="N892" s="102" t="s">
        <v>23</v>
      </c>
      <c r="O892" s="102"/>
      <c r="P892" s="102"/>
      <c r="Q892" s="102" t="s">
        <v>23</v>
      </c>
      <c r="R892" s="102">
        <v>33.0</v>
      </c>
      <c r="S892" s="102">
        <v>10.0</v>
      </c>
    </row>
    <row r="893" ht="12.75" customHeight="1">
      <c r="A893" s="102">
        <v>2006.0</v>
      </c>
      <c r="B893" s="102">
        <v>5826.0</v>
      </c>
      <c r="C893" s="102" t="s">
        <v>7617</v>
      </c>
      <c r="D893" s="102" t="s">
        <v>40</v>
      </c>
      <c r="E893" s="102">
        <v>6.0</v>
      </c>
      <c r="F893" s="102">
        <v>20.0</v>
      </c>
      <c r="G893" s="102"/>
      <c r="H893" s="102">
        <v>5400.0</v>
      </c>
      <c r="I893" s="102">
        <v>75.0</v>
      </c>
      <c r="J893" s="102">
        <v>0.0</v>
      </c>
      <c r="K893" s="102"/>
      <c r="L893" s="102"/>
      <c r="M893" s="102"/>
      <c r="N893" s="102" t="s">
        <v>23</v>
      </c>
      <c r="O893" s="102"/>
      <c r="P893" s="102"/>
      <c r="Q893" s="102" t="s">
        <v>23</v>
      </c>
      <c r="R893" s="102">
        <v>33.0</v>
      </c>
      <c r="S893" s="102">
        <v>59.0</v>
      </c>
    </row>
    <row r="894" ht="12.75" customHeight="1">
      <c r="A894" s="102">
        <v>2006.0</v>
      </c>
      <c r="B894" s="102">
        <v>5816.0</v>
      </c>
      <c r="C894" s="102" t="s">
        <v>7618</v>
      </c>
      <c r="D894" s="102" t="s">
        <v>21</v>
      </c>
      <c r="E894" s="102">
        <v>6.0</v>
      </c>
      <c r="F894" s="102">
        <v>0.0</v>
      </c>
      <c r="G894" s="102" t="s">
        <v>29</v>
      </c>
      <c r="H894" s="102">
        <v>6200.0</v>
      </c>
      <c r="I894" s="102">
        <v>82.0</v>
      </c>
      <c r="J894" s="102">
        <v>43.0</v>
      </c>
      <c r="K894" s="102"/>
      <c r="L894" s="102"/>
      <c r="M894" s="102"/>
      <c r="N894" s="102" t="s">
        <v>23</v>
      </c>
      <c r="O894" s="102"/>
      <c r="P894" s="102"/>
      <c r="Q894" s="102" t="s">
        <v>23</v>
      </c>
      <c r="R894" s="102">
        <v>33.0</v>
      </c>
      <c r="S894" s="102">
        <v>4.0</v>
      </c>
    </row>
    <row r="895" ht="12.75" customHeight="1">
      <c r="A895" s="102">
        <v>2006.0</v>
      </c>
      <c r="B895" s="102">
        <v>5817.0</v>
      </c>
      <c r="C895" s="102" t="s">
        <v>7619</v>
      </c>
      <c r="D895" s="102" t="s">
        <v>21</v>
      </c>
      <c r="E895" s="102">
        <v>6.0</v>
      </c>
      <c r="F895" s="102">
        <v>0.0</v>
      </c>
      <c r="G895" s="102" t="s">
        <v>166</v>
      </c>
      <c r="H895" s="102">
        <v>4900.0</v>
      </c>
      <c r="I895" s="102">
        <v>75.0</v>
      </c>
      <c r="J895" s="102">
        <v>38.0</v>
      </c>
      <c r="K895" s="102"/>
      <c r="L895" s="102"/>
      <c r="M895" s="102"/>
      <c r="N895" s="102" t="s">
        <v>23</v>
      </c>
      <c r="O895" s="102"/>
      <c r="P895" s="102"/>
      <c r="Q895" s="102" t="s">
        <v>23</v>
      </c>
      <c r="R895" s="102">
        <v>33.0</v>
      </c>
      <c r="S895" s="102">
        <v>51.0</v>
      </c>
    </row>
    <row r="896" ht="12.75" customHeight="1">
      <c r="A896" s="102">
        <v>2006.0</v>
      </c>
      <c r="B896" s="102">
        <v>5818.0</v>
      </c>
      <c r="C896" s="102" t="s">
        <v>6951</v>
      </c>
      <c r="D896" s="102" t="s">
        <v>21</v>
      </c>
      <c r="E896" s="102">
        <v>6.0</v>
      </c>
      <c r="F896" s="102">
        <v>0.0</v>
      </c>
      <c r="G896" s="102" t="s">
        <v>143</v>
      </c>
      <c r="H896" s="102">
        <v>4300.0</v>
      </c>
      <c r="I896" s="102">
        <v>74.0</v>
      </c>
      <c r="J896" s="102">
        <v>37.0</v>
      </c>
      <c r="K896" s="102"/>
      <c r="L896" s="102"/>
      <c r="M896" s="102"/>
      <c r="N896" s="102" t="s">
        <v>23</v>
      </c>
      <c r="O896" s="102"/>
      <c r="P896" s="102"/>
      <c r="Q896" s="102" t="s">
        <v>23</v>
      </c>
      <c r="R896" s="102">
        <v>33.0</v>
      </c>
      <c r="S896" s="102">
        <v>16.0</v>
      </c>
    </row>
    <row r="897" ht="12.75" customHeight="1">
      <c r="A897" s="102">
        <v>2006.0</v>
      </c>
      <c r="B897" s="102">
        <v>5822.0</v>
      </c>
      <c r="C897" s="102" t="s">
        <v>6951</v>
      </c>
      <c r="D897" s="102" t="s">
        <v>21</v>
      </c>
      <c r="E897" s="102">
        <v>6.0</v>
      </c>
      <c r="F897" s="102">
        <v>0.0</v>
      </c>
      <c r="G897" s="102" t="s">
        <v>151</v>
      </c>
      <c r="H897" s="102">
        <v>4700.0</v>
      </c>
      <c r="I897" s="102">
        <v>76.0</v>
      </c>
      <c r="J897" s="102">
        <v>38.0</v>
      </c>
      <c r="K897" s="102"/>
      <c r="L897" s="102"/>
      <c r="M897" s="102"/>
      <c r="N897" s="102" t="s">
        <v>23</v>
      </c>
      <c r="O897" s="102"/>
      <c r="P897" s="102"/>
      <c r="Q897" s="102" t="s">
        <v>23</v>
      </c>
      <c r="R897" s="102">
        <v>33.0</v>
      </c>
      <c r="S897" s="102">
        <v>5.0</v>
      </c>
    </row>
    <row r="898" ht="12.75" customHeight="1">
      <c r="A898" s="102">
        <v>2006.0</v>
      </c>
      <c r="B898" s="102">
        <v>5819.0</v>
      </c>
      <c r="C898" s="102" t="s">
        <v>7620</v>
      </c>
      <c r="D898" s="102" t="s">
        <v>21</v>
      </c>
      <c r="E898" s="102">
        <v>6.0</v>
      </c>
      <c r="F898" s="102">
        <v>0.0</v>
      </c>
      <c r="G898" s="102" t="s">
        <v>143</v>
      </c>
      <c r="H898" s="102">
        <v>5450.0</v>
      </c>
      <c r="I898" s="102">
        <v>78.0</v>
      </c>
      <c r="J898" s="102">
        <v>40.0</v>
      </c>
      <c r="K898" s="102"/>
      <c r="L898" s="102"/>
      <c r="M898" s="102"/>
      <c r="N898" s="102" t="s">
        <v>23</v>
      </c>
      <c r="O898" s="102"/>
      <c r="P898" s="102"/>
      <c r="Q898" s="102" t="s">
        <v>23</v>
      </c>
      <c r="R898" s="102">
        <v>33.0</v>
      </c>
      <c r="S898" s="102">
        <v>16.0</v>
      </c>
    </row>
    <row r="899" ht="12.75" customHeight="1">
      <c r="A899" s="102">
        <v>2006.0</v>
      </c>
      <c r="B899" s="102">
        <v>5821.0</v>
      </c>
      <c r="C899" s="102" t="s">
        <v>7620</v>
      </c>
      <c r="D899" s="102" t="s">
        <v>21</v>
      </c>
      <c r="E899" s="102">
        <v>6.0</v>
      </c>
      <c r="F899" s="102">
        <v>0.0</v>
      </c>
      <c r="G899" s="102" t="s">
        <v>7621</v>
      </c>
      <c r="H899" s="102">
        <v>5200.0</v>
      </c>
      <c r="I899" s="102">
        <v>78.0</v>
      </c>
      <c r="J899" s="102">
        <v>40.0</v>
      </c>
      <c r="K899" s="102"/>
      <c r="L899" s="102"/>
      <c r="M899" s="102"/>
      <c r="N899" s="102" t="s">
        <v>35</v>
      </c>
      <c r="O899" s="102"/>
      <c r="P899" s="102"/>
      <c r="Q899" s="102" t="s">
        <v>23</v>
      </c>
      <c r="R899" s="102">
        <v>33.0</v>
      </c>
      <c r="S899" s="102">
        <v>59.0</v>
      </c>
    </row>
    <row r="900" ht="12.75" customHeight="1">
      <c r="A900" s="102">
        <v>2006.0</v>
      </c>
      <c r="B900" s="102">
        <v>5823.0</v>
      </c>
      <c r="C900" s="102" t="s">
        <v>6952</v>
      </c>
      <c r="D900" s="102" t="s">
        <v>21</v>
      </c>
      <c r="E900" s="102">
        <v>6.0</v>
      </c>
      <c r="F900" s="102">
        <v>0.0</v>
      </c>
      <c r="G900" s="102" t="s">
        <v>134</v>
      </c>
      <c r="H900" s="102">
        <v>4600.0</v>
      </c>
      <c r="I900" s="102">
        <v>73.0</v>
      </c>
      <c r="J900" s="102">
        <v>0.0</v>
      </c>
      <c r="K900" s="102"/>
      <c r="L900" s="102"/>
      <c r="M900" s="102"/>
      <c r="N900" s="102" t="s">
        <v>23</v>
      </c>
      <c r="O900" s="102"/>
      <c r="P900" s="102"/>
      <c r="Q900" s="102" t="s">
        <v>23</v>
      </c>
      <c r="R900" s="102">
        <v>33.0</v>
      </c>
      <c r="S900" s="102">
        <v>51.0</v>
      </c>
    </row>
    <row r="901" ht="12.75" customHeight="1">
      <c r="A901" s="102">
        <v>2006.0</v>
      </c>
      <c r="B901" s="102">
        <v>5828.0</v>
      </c>
      <c r="C901" s="102" t="s">
        <v>7622</v>
      </c>
      <c r="D901" s="102" t="s">
        <v>40</v>
      </c>
      <c r="E901" s="102">
        <v>6.0</v>
      </c>
      <c r="F901" s="102">
        <v>21.0</v>
      </c>
      <c r="G901" s="102"/>
      <c r="H901" s="102">
        <v>4500.0</v>
      </c>
      <c r="I901" s="102">
        <v>75.0</v>
      </c>
      <c r="J901" s="102">
        <v>0.0</v>
      </c>
      <c r="K901" s="102"/>
      <c r="L901" s="102"/>
      <c r="M901" s="102"/>
      <c r="N901" s="102" t="s">
        <v>23</v>
      </c>
      <c r="O901" s="102"/>
      <c r="P901" s="102"/>
      <c r="Q901" s="102" t="s">
        <v>23</v>
      </c>
      <c r="R901" s="102">
        <v>33.0</v>
      </c>
      <c r="S901" s="102">
        <v>44.0</v>
      </c>
    </row>
    <row r="902" ht="12.75" customHeight="1">
      <c r="A902" s="102">
        <v>2006.0</v>
      </c>
      <c r="B902" s="102">
        <v>5827.0</v>
      </c>
      <c r="C902" s="102" t="s">
        <v>6955</v>
      </c>
      <c r="D902" s="102" t="s">
        <v>40</v>
      </c>
      <c r="E902" s="102">
        <v>6.0</v>
      </c>
      <c r="F902" s="102">
        <v>20.0</v>
      </c>
      <c r="G902" s="102"/>
      <c r="H902" s="102">
        <v>4800.0</v>
      </c>
      <c r="I902" s="102">
        <v>78.0</v>
      </c>
      <c r="J902" s="102">
        <v>0.0</v>
      </c>
      <c r="K902" s="102"/>
      <c r="L902" s="102"/>
      <c r="M902" s="102"/>
      <c r="N902" s="102" t="s">
        <v>23</v>
      </c>
      <c r="O902" s="102"/>
      <c r="P902" s="102"/>
      <c r="Q902" s="102" t="s">
        <v>23</v>
      </c>
      <c r="R902" s="102">
        <v>33.0</v>
      </c>
      <c r="S902" s="102">
        <v>59.0</v>
      </c>
    </row>
    <row r="903" ht="12.75" customHeight="1">
      <c r="A903" s="102">
        <v>2006.0</v>
      </c>
      <c r="B903" s="102">
        <v>5840.0</v>
      </c>
      <c r="C903" s="102" t="s">
        <v>7623</v>
      </c>
      <c r="D903" s="102" t="s">
        <v>21</v>
      </c>
      <c r="E903" s="102">
        <v>6.0</v>
      </c>
      <c r="F903" s="102">
        <v>0.0</v>
      </c>
      <c r="G903" s="102" t="s">
        <v>136</v>
      </c>
      <c r="H903" s="102">
        <v>4800.0</v>
      </c>
      <c r="I903" s="102">
        <v>76.0</v>
      </c>
      <c r="J903" s="102">
        <v>38.0</v>
      </c>
      <c r="K903" s="102"/>
      <c r="L903" s="102"/>
      <c r="M903" s="102"/>
      <c r="N903" s="102" t="s">
        <v>23</v>
      </c>
      <c r="O903" s="102"/>
      <c r="P903" s="102"/>
      <c r="Q903" s="102" t="s">
        <v>23</v>
      </c>
      <c r="R903" s="102">
        <v>33.0</v>
      </c>
      <c r="S903" s="102">
        <v>59.0</v>
      </c>
    </row>
    <row r="904" ht="12.75" customHeight="1">
      <c r="A904" s="102">
        <v>2006.0</v>
      </c>
      <c r="B904" s="102">
        <v>5831.0</v>
      </c>
      <c r="C904" s="102" t="s">
        <v>7624</v>
      </c>
      <c r="D904" s="102" t="s">
        <v>21</v>
      </c>
      <c r="E904" s="102">
        <v>6.0</v>
      </c>
      <c r="F904" s="102">
        <v>0.0</v>
      </c>
      <c r="G904" s="102" t="s">
        <v>156</v>
      </c>
      <c r="H904" s="102">
        <v>5900.0</v>
      </c>
      <c r="I904" s="102">
        <v>80.0</v>
      </c>
      <c r="J904" s="102">
        <v>0.0</v>
      </c>
      <c r="K904" s="102"/>
      <c r="L904" s="102"/>
      <c r="M904" s="102"/>
      <c r="N904" s="102" t="s">
        <v>23</v>
      </c>
      <c r="O904" s="102"/>
      <c r="P904" s="102"/>
      <c r="Q904" s="102" t="s">
        <v>23</v>
      </c>
      <c r="R904" s="102">
        <v>33.0</v>
      </c>
      <c r="S904" s="102">
        <v>59.0</v>
      </c>
    </row>
    <row r="905" ht="12.75" customHeight="1">
      <c r="A905" s="102">
        <v>2006.0</v>
      </c>
      <c r="B905" s="102">
        <v>5830.0</v>
      </c>
      <c r="C905" s="102" t="s">
        <v>7625</v>
      </c>
      <c r="D905" s="102" t="s">
        <v>21</v>
      </c>
      <c r="E905" s="102">
        <v>6.0</v>
      </c>
      <c r="F905" s="102">
        <v>0.0</v>
      </c>
      <c r="G905" s="102" t="s">
        <v>151</v>
      </c>
      <c r="H905" s="102">
        <v>4850.0</v>
      </c>
      <c r="I905" s="102">
        <v>76.0</v>
      </c>
      <c r="J905" s="102">
        <v>0.0</v>
      </c>
      <c r="K905" s="102"/>
      <c r="L905" s="102"/>
      <c r="M905" s="102"/>
      <c r="N905" s="102" t="s">
        <v>23</v>
      </c>
      <c r="O905" s="102"/>
      <c r="P905" s="102"/>
      <c r="Q905" s="102" t="s">
        <v>23</v>
      </c>
      <c r="R905" s="102">
        <v>33.0</v>
      </c>
      <c r="S905" s="102">
        <v>59.0</v>
      </c>
    </row>
    <row r="906" ht="12.75" customHeight="1">
      <c r="A906" s="102">
        <v>2006.0</v>
      </c>
      <c r="B906" s="102">
        <v>5829.0</v>
      </c>
      <c r="C906" s="102" t="s">
        <v>7625</v>
      </c>
      <c r="D906" s="102" t="s">
        <v>21</v>
      </c>
      <c r="E906" s="102">
        <v>6.0</v>
      </c>
      <c r="F906" s="102">
        <v>0.0</v>
      </c>
      <c r="G906" s="102" t="s">
        <v>192</v>
      </c>
      <c r="H906" s="102">
        <v>5400.0</v>
      </c>
      <c r="I906" s="102">
        <v>76.0</v>
      </c>
      <c r="J906" s="102">
        <v>0.0</v>
      </c>
      <c r="K906" s="102"/>
      <c r="L906" s="102"/>
      <c r="M906" s="102"/>
      <c r="N906" s="102" t="s">
        <v>23</v>
      </c>
      <c r="O906" s="102"/>
      <c r="P906" s="102"/>
      <c r="Q906" s="102" t="s">
        <v>23</v>
      </c>
      <c r="R906" s="102">
        <v>33.0</v>
      </c>
      <c r="S906" s="102">
        <v>59.0</v>
      </c>
    </row>
    <row r="907" ht="12.75" customHeight="1">
      <c r="A907" s="102">
        <v>2006.0</v>
      </c>
      <c r="B907" s="102">
        <v>5833.0</v>
      </c>
      <c r="C907" s="102" t="s">
        <v>7625</v>
      </c>
      <c r="D907" s="102" t="s">
        <v>40</v>
      </c>
      <c r="E907" s="102">
        <v>6.0</v>
      </c>
      <c r="F907" s="102">
        <v>23.0</v>
      </c>
      <c r="G907" s="102"/>
      <c r="H907" s="102">
        <v>5300.0</v>
      </c>
      <c r="I907" s="102">
        <v>77.0</v>
      </c>
      <c r="J907" s="102">
        <v>0.0</v>
      </c>
      <c r="K907" s="102"/>
      <c r="L907" s="102"/>
      <c r="M907" s="102"/>
      <c r="N907" s="102" t="s">
        <v>23</v>
      </c>
      <c r="O907" s="102"/>
      <c r="P907" s="102"/>
      <c r="Q907" s="102" t="s">
        <v>23</v>
      </c>
      <c r="R907" s="102">
        <v>33.0</v>
      </c>
      <c r="S907" s="102">
        <v>2.0</v>
      </c>
    </row>
    <row r="908" ht="12.75" customHeight="1">
      <c r="A908" s="102">
        <v>2006.0</v>
      </c>
      <c r="B908" s="102">
        <v>5843.0</v>
      </c>
      <c r="C908" s="102" t="s">
        <v>7625</v>
      </c>
      <c r="D908" s="102" t="s">
        <v>21</v>
      </c>
      <c r="E908" s="102">
        <v>6.0</v>
      </c>
      <c r="F908" s="102">
        <v>0.0</v>
      </c>
      <c r="G908" s="102" t="s">
        <v>104</v>
      </c>
      <c r="H908" s="102">
        <v>5800.0</v>
      </c>
      <c r="I908" s="102">
        <v>78.0</v>
      </c>
      <c r="J908" s="102">
        <v>40.0</v>
      </c>
      <c r="K908" s="102"/>
      <c r="L908" s="102"/>
      <c r="M908" s="102"/>
      <c r="N908" s="102" t="s">
        <v>40</v>
      </c>
      <c r="O908" s="102"/>
      <c r="P908" s="102"/>
      <c r="Q908" s="102" t="s">
        <v>23</v>
      </c>
      <c r="R908" s="102">
        <v>33.0</v>
      </c>
      <c r="S908" s="102">
        <v>51.0</v>
      </c>
    </row>
    <row r="909" ht="12.75" customHeight="1">
      <c r="A909" s="102">
        <v>2006.0</v>
      </c>
      <c r="B909" s="102">
        <v>5842.0</v>
      </c>
      <c r="C909" s="102" t="s">
        <v>7626</v>
      </c>
      <c r="D909" s="102" t="s">
        <v>21</v>
      </c>
      <c r="E909" s="102">
        <v>6.0</v>
      </c>
      <c r="F909" s="102">
        <v>0.0</v>
      </c>
      <c r="G909" s="102" t="s">
        <v>161</v>
      </c>
      <c r="H909" s="102">
        <v>5200.0</v>
      </c>
      <c r="I909" s="102">
        <v>76.0</v>
      </c>
      <c r="J909" s="102">
        <v>38.0</v>
      </c>
      <c r="K909" s="102"/>
      <c r="L909" s="102"/>
      <c r="M909" s="102"/>
      <c r="N909" s="102" t="s">
        <v>23</v>
      </c>
      <c r="O909" s="102"/>
      <c r="P909" s="102"/>
      <c r="Q909" s="102" t="s">
        <v>23</v>
      </c>
      <c r="R909" s="102">
        <v>33.0</v>
      </c>
      <c r="S909" s="102">
        <v>11.0</v>
      </c>
    </row>
    <row r="910" ht="12.75" customHeight="1">
      <c r="A910" s="102">
        <v>2006.0</v>
      </c>
      <c r="B910" s="102">
        <v>5835.0</v>
      </c>
      <c r="C910" s="102" t="s">
        <v>7627</v>
      </c>
      <c r="D910" s="102" t="s">
        <v>21</v>
      </c>
      <c r="E910" s="102">
        <v>6.0</v>
      </c>
      <c r="F910" s="102">
        <v>0.0</v>
      </c>
      <c r="G910" s="102" t="s">
        <v>139</v>
      </c>
      <c r="H910" s="102">
        <v>5500.0</v>
      </c>
      <c r="I910" s="102">
        <v>77.0</v>
      </c>
      <c r="J910" s="102">
        <v>39.0</v>
      </c>
      <c r="K910" s="102"/>
      <c r="L910" s="102"/>
      <c r="M910" s="102"/>
      <c r="N910" s="102" t="s">
        <v>23</v>
      </c>
      <c r="O910" s="102"/>
      <c r="P910" s="102"/>
      <c r="Q910" s="102" t="s">
        <v>23</v>
      </c>
      <c r="R910" s="102">
        <v>33.0</v>
      </c>
      <c r="S910" s="102">
        <v>44.0</v>
      </c>
    </row>
    <row r="911" ht="12.75" customHeight="1">
      <c r="A911" s="102">
        <v>2006.0</v>
      </c>
      <c r="B911" s="102">
        <v>5832.0</v>
      </c>
      <c r="C911" s="102" t="s">
        <v>7627</v>
      </c>
      <c r="D911" s="102" t="s">
        <v>21</v>
      </c>
      <c r="E911" s="102">
        <v>6.0</v>
      </c>
      <c r="F911" s="102">
        <v>0.0</v>
      </c>
      <c r="G911" s="102" t="s">
        <v>146</v>
      </c>
      <c r="H911" s="102">
        <v>4150.0</v>
      </c>
      <c r="I911" s="102">
        <v>72.0</v>
      </c>
      <c r="J911" s="102">
        <v>0.0</v>
      </c>
      <c r="K911" s="102"/>
      <c r="L911" s="102"/>
      <c r="M911" s="102"/>
      <c r="N911" s="102" t="s">
        <v>23</v>
      </c>
      <c r="O911" s="102"/>
      <c r="P911" s="102"/>
      <c r="Q911" s="102" t="s">
        <v>23</v>
      </c>
      <c r="R911" s="102">
        <v>33.0</v>
      </c>
      <c r="S911" s="102">
        <v>11.0</v>
      </c>
    </row>
    <row r="912" ht="12.75" customHeight="1">
      <c r="A912" s="102">
        <v>2006.0</v>
      </c>
      <c r="B912" s="102">
        <v>5834.0</v>
      </c>
      <c r="C912" s="102" t="s">
        <v>7627</v>
      </c>
      <c r="D912" s="102" t="s">
        <v>40</v>
      </c>
      <c r="E912" s="102">
        <v>6.0</v>
      </c>
      <c r="F912" s="102">
        <v>23.0</v>
      </c>
      <c r="G912" s="102"/>
      <c r="H912" s="102">
        <v>5200.0</v>
      </c>
      <c r="I912" s="102">
        <v>76.0</v>
      </c>
      <c r="J912" s="102">
        <v>38.0</v>
      </c>
      <c r="K912" s="102"/>
      <c r="L912" s="102"/>
      <c r="M912" s="102"/>
      <c r="N912" s="102" t="s">
        <v>23</v>
      </c>
      <c r="O912" s="102"/>
      <c r="P912" s="102"/>
      <c r="Q912" s="102" t="s">
        <v>23</v>
      </c>
      <c r="R912" s="102">
        <v>33.0</v>
      </c>
      <c r="S912" s="102">
        <v>2.0</v>
      </c>
    </row>
    <row r="913" ht="12.75" customHeight="1">
      <c r="A913" s="102">
        <v>2006.0</v>
      </c>
      <c r="B913" s="102">
        <v>5837.0</v>
      </c>
      <c r="C913" s="102" t="s">
        <v>7627</v>
      </c>
      <c r="D913" s="102" t="s">
        <v>21</v>
      </c>
      <c r="E913" s="102">
        <v>6.0</v>
      </c>
      <c r="F913" s="102">
        <v>0.0</v>
      </c>
      <c r="G913" s="102" t="s">
        <v>29</v>
      </c>
      <c r="H913" s="102">
        <v>6200.0</v>
      </c>
      <c r="I913" s="102">
        <v>82.0</v>
      </c>
      <c r="J913" s="102">
        <v>41.0</v>
      </c>
      <c r="K913" s="102"/>
      <c r="L913" s="102"/>
      <c r="M913" s="102"/>
      <c r="N913" s="102" t="s">
        <v>23</v>
      </c>
      <c r="O913" s="102"/>
      <c r="P913" s="102"/>
      <c r="Q913" s="102" t="s">
        <v>23</v>
      </c>
      <c r="R913" s="102">
        <v>33.0</v>
      </c>
      <c r="S913" s="102">
        <v>60.0</v>
      </c>
    </row>
    <row r="914" ht="12.75" customHeight="1">
      <c r="A914" s="102">
        <v>2006.0</v>
      </c>
      <c r="B914" s="102">
        <v>5839.0</v>
      </c>
      <c r="C914" s="102" t="s">
        <v>7628</v>
      </c>
      <c r="D914" s="102" t="s">
        <v>21</v>
      </c>
      <c r="E914" s="102">
        <v>6.0</v>
      </c>
      <c r="F914" s="102">
        <v>0.0</v>
      </c>
      <c r="G914" s="102" t="s">
        <v>135</v>
      </c>
      <c r="H914" s="102">
        <v>5700.0</v>
      </c>
      <c r="I914" s="102">
        <v>78.0</v>
      </c>
      <c r="J914" s="102">
        <v>40.0</v>
      </c>
      <c r="K914" s="102"/>
      <c r="L914" s="102"/>
      <c r="M914" s="102"/>
      <c r="N914" s="102" t="s">
        <v>40</v>
      </c>
      <c r="O914" s="102"/>
      <c r="P914" s="102"/>
      <c r="Q914" s="102" t="s">
        <v>23</v>
      </c>
      <c r="R914" s="102">
        <v>33.0</v>
      </c>
      <c r="S914" s="102">
        <v>51.0</v>
      </c>
    </row>
    <row r="915" ht="12.75" customHeight="1">
      <c r="A915" s="102">
        <v>2006.0</v>
      </c>
      <c r="B915" s="102">
        <v>5836.0</v>
      </c>
      <c r="C915" s="102" t="s">
        <v>7628</v>
      </c>
      <c r="D915" s="102" t="s">
        <v>21</v>
      </c>
      <c r="E915" s="102">
        <v>6.0</v>
      </c>
      <c r="F915" s="102">
        <v>0.0</v>
      </c>
      <c r="G915" s="102" t="s">
        <v>143</v>
      </c>
      <c r="H915" s="102">
        <v>4100.0</v>
      </c>
      <c r="I915" s="102">
        <v>74.0</v>
      </c>
      <c r="J915" s="102">
        <v>37.0</v>
      </c>
      <c r="K915" s="102"/>
      <c r="L915" s="102"/>
      <c r="M915" s="102"/>
      <c r="N915" s="102" t="s">
        <v>23</v>
      </c>
      <c r="O915" s="102"/>
      <c r="P915" s="102"/>
      <c r="Q915" s="102" t="s">
        <v>23</v>
      </c>
      <c r="R915" s="102">
        <v>33.0</v>
      </c>
      <c r="S915" s="102">
        <v>37.0</v>
      </c>
    </row>
    <row r="916" ht="12.75" customHeight="1">
      <c r="A916" s="102">
        <v>2006.0</v>
      </c>
      <c r="B916" s="102">
        <v>5841.0</v>
      </c>
      <c r="C916" s="102" t="s">
        <v>7628</v>
      </c>
      <c r="D916" s="102" t="s">
        <v>21</v>
      </c>
      <c r="E916" s="102">
        <v>6.0</v>
      </c>
      <c r="F916" s="102">
        <v>0.0</v>
      </c>
      <c r="G916" s="102" t="s">
        <v>165</v>
      </c>
      <c r="H916" s="102">
        <v>5900.0</v>
      </c>
      <c r="I916" s="102">
        <v>80.0</v>
      </c>
      <c r="J916" s="102">
        <v>41.0</v>
      </c>
      <c r="K916" s="102"/>
      <c r="L916" s="102"/>
      <c r="M916" s="102"/>
      <c r="N916" s="102" t="s">
        <v>23</v>
      </c>
      <c r="O916" s="102"/>
      <c r="P916" s="102"/>
      <c r="Q916" s="102" t="s">
        <v>23</v>
      </c>
      <c r="R916" s="102">
        <v>33.0</v>
      </c>
      <c r="S916" s="102">
        <v>4.0</v>
      </c>
    </row>
    <row r="917" ht="12.75" customHeight="1">
      <c r="A917" s="102">
        <v>2006.0</v>
      </c>
      <c r="B917" s="102">
        <v>5838.0</v>
      </c>
      <c r="C917" s="102" t="s">
        <v>7629</v>
      </c>
      <c r="D917" s="102" t="s">
        <v>21</v>
      </c>
      <c r="E917" s="102">
        <v>6.0</v>
      </c>
      <c r="F917" s="102">
        <v>0.0</v>
      </c>
      <c r="G917" s="102" t="s">
        <v>167</v>
      </c>
      <c r="H917" s="102">
        <v>3900.0</v>
      </c>
      <c r="I917" s="102">
        <v>74.0</v>
      </c>
      <c r="J917" s="102">
        <v>36.0</v>
      </c>
      <c r="K917" s="102"/>
      <c r="L917" s="102"/>
      <c r="M917" s="102"/>
      <c r="N917" s="102" t="s">
        <v>23</v>
      </c>
      <c r="O917" s="102"/>
      <c r="P917" s="102"/>
      <c r="Q917" s="102" t="s">
        <v>23</v>
      </c>
      <c r="R917" s="102">
        <v>33.0</v>
      </c>
      <c r="S917" s="102">
        <v>44.0</v>
      </c>
    </row>
    <row r="918" ht="12.75" customHeight="1">
      <c r="A918" s="102">
        <v>2006.0</v>
      </c>
      <c r="B918" s="102">
        <v>5849.0</v>
      </c>
      <c r="C918" s="102" t="s">
        <v>6956</v>
      </c>
      <c r="D918" s="102" t="s">
        <v>21</v>
      </c>
      <c r="E918" s="102">
        <v>6.0</v>
      </c>
      <c r="F918" s="102">
        <v>0.0</v>
      </c>
      <c r="G918" s="102" t="s">
        <v>7630</v>
      </c>
      <c r="H918" s="102">
        <v>4500.0</v>
      </c>
      <c r="I918" s="102">
        <v>76.0</v>
      </c>
      <c r="J918" s="102">
        <v>34.0</v>
      </c>
      <c r="K918" s="102"/>
      <c r="L918" s="102"/>
      <c r="M918" s="102"/>
      <c r="N918" s="102" t="s">
        <v>23</v>
      </c>
      <c r="O918" s="102"/>
      <c r="P918" s="102"/>
      <c r="Q918" s="102" t="s">
        <v>23</v>
      </c>
      <c r="R918" s="102">
        <v>33.0</v>
      </c>
      <c r="S918" s="102">
        <v>51.0</v>
      </c>
    </row>
    <row r="919" ht="12.75" customHeight="1">
      <c r="A919" s="102">
        <v>2006.0</v>
      </c>
      <c r="B919" s="102">
        <v>5848.0</v>
      </c>
      <c r="C919" s="102" t="s">
        <v>7631</v>
      </c>
      <c r="D919" s="102" t="s">
        <v>40</v>
      </c>
      <c r="E919" s="102">
        <v>6.0</v>
      </c>
      <c r="F919" s="102">
        <v>21.0</v>
      </c>
      <c r="G919" s="102"/>
      <c r="H919" s="102">
        <v>5500.0</v>
      </c>
      <c r="I919" s="102">
        <v>78.0</v>
      </c>
      <c r="J919" s="102">
        <v>37.0</v>
      </c>
      <c r="K919" s="102"/>
      <c r="L919" s="102"/>
      <c r="M919" s="102"/>
      <c r="N919" s="102" t="s">
        <v>23</v>
      </c>
      <c r="O919" s="102"/>
      <c r="P919" s="102"/>
      <c r="Q919" s="102" t="s">
        <v>23</v>
      </c>
      <c r="R919" s="102">
        <v>32.0</v>
      </c>
      <c r="S919" s="102">
        <v>54.0</v>
      </c>
    </row>
    <row r="920" ht="12.75" customHeight="1">
      <c r="A920" s="102">
        <v>2006.0</v>
      </c>
      <c r="B920" s="102">
        <v>5845.0</v>
      </c>
      <c r="C920" s="102" t="s">
        <v>7631</v>
      </c>
      <c r="D920" s="102" t="s">
        <v>21</v>
      </c>
      <c r="E920" s="102">
        <v>6.0</v>
      </c>
      <c r="F920" s="102">
        <v>0.0</v>
      </c>
      <c r="G920" s="102" t="s">
        <v>154</v>
      </c>
      <c r="H920" s="102">
        <v>5350.0</v>
      </c>
      <c r="I920" s="102">
        <v>76.0</v>
      </c>
      <c r="J920" s="102">
        <v>37.0</v>
      </c>
      <c r="K920" s="102"/>
      <c r="L920" s="102"/>
      <c r="M920" s="102"/>
      <c r="N920" s="102" t="s">
        <v>23</v>
      </c>
      <c r="O920" s="102"/>
      <c r="P920" s="102"/>
      <c r="Q920" s="102" t="s">
        <v>23</v>
      </c>
      <c r="R920" s="102">
        <v>33.0</v>
      </c>
      <c r="S920" s="102">
        <v>24.0</v>
      </c>
    </row>
    <row r="921" ht="12.75" customHeight="1">
      <c r="A921" s="102">
        <v>2006.0</v>
      </c>
      <c r="B921" s="102">
        <v>5844.0</v>
      </c>
      <c r="C921" s="102" t="s">
        <v>7632</v>
      </c>
      <c r="D921" s="102" t="s">
        <v>21</v>
      </c>
      <c r="E921" s="102">
        <v>6.0</v>
      </c>
      <c r="F921" s="102">
        <v>0.0</v>
      </c>
      <c r="G921" s="102" t="s">
        <v>29</v>
      </c>
      <c r="H921" s="102">
        <v>5500.0</v>
      </c>
      <c r="I921" s="102">
        <v>78.0</v>
      </c>
      <c r="J921" s="102">
        <v>40.0</v>
      </c>
      <c r="K921" s="102"/>
      <c r="L921" s="102"/>
      <c r="M921" s="102"/>
      <c r="N921" s="102" t="s">
        <v>23</v>
      </c>
      <c r="O921" s="102"/>
      <c r="P921" s="102"/>
      <c r="Q921" s="102" t="s">
        <v>23</v>
      </c>
      <c r="R921" s="102">
        <v>33.0</v>
      </c>
      <c r="S921" s="102">
        <v>24.0</v>
      </c>
    </row>
    <row r="922" ht="12.75" customHeight="1">
      <c r="A922" s="102">
        <v>2006.0</v>
      </c>
      <c r="B922" s="102">
        <v>5846.0</v>
      </c>
      <c r="C922" s="102" t="s">
        <v>6957</v>
      </c>
      <c r="D922" s="102" t="s">
        <v>21</v>
      </c>
      <c r="E922" s="102">
        <v>6.0</v>
      </c>
      <c r="F922" s="102">
        <v>0.0</v>
      </c>
      <c r="G922" s="102" t="s">
        <v>162</v>
      </c>
      <c r="H922" s="102">
        <v>5500.0</v>
      </c>
      <c r="I922" s="102">
        <v>78.0</v>
      </c>
      <c r="J922" s="102">
        <v>37.0</v>
      </c>
      <c r="K922" s="102"/>
      <c r="L922" s="102"/>
      <c r="M922" s="102"/>
      <c r="N922" s="102" t="s">
        <v>23</v>
      </c>
      <c r="O922" s="102"/>
      <c r="P922" s="102"/>
      <c r="Q922" s="102" t="s">
        <v>23</v>
      </c>
      <c r="R922" s="102">
        <v>33.0</v>
      </c>
      <c r="S922" s="102">
        <v>44.0</v>
      </c>
    </row>
    <row r="923" ht="12.75" customHeight="1">
      <c r="A923" s="102">
        <v>2006.0</v>
      </c>
      <c r="B923" s="102">
        <v>5847.0</v>
      </c>
      <c r="C923" s="102" t="s">
        <v>7396</v>
      </c>
      <c r="D923" s="102" t="s">
        <v>21</v>
      </c>
      <c r="E923" s="102">
        <v>6.0</v>
      </c>
      <c r="F923" s="102">
        <v>0.0</v>
      </c>
      <c r="G923" s="102" t="s">
        <v>136</v>
      </c>
      <c r="H923" s="102">
        <v>5450.0</v>
      </c>
      <c r="I923" s="102">
        <v>78.0</v>
      </c>
      <c r="J923" s="102">
        <v>37.0</v>
      </c>
      <c r="K923" s="102"/>
      <c r="L923" s="102"/>
      <c r="M923" s="102"/>
      <c r="N923" s="102" t="s">
        <v>23</v>
      </c>
      <c r="O923" s="102"/>
      <c r="P923" s="102"/>
      <c r="Q923" s="102" t="s">
        <v>23</v>
      </c>
      <c r="R923" s="102">
        <v>33.0</v>
      </c>
      <c r="S923" s="102">
        <v>16.0</v>
      </c>
    </row>
    <row r="924" ht="12.75" customHeight="1">
      <c r="A924" s="102">
        <v>2006.0</v>
      </c>
      <c r="B924" s="102">
        <v>5850.0</v>
      </c>
      <c r="C924" s="102" t="s">
        <v>7633</v>
      </c>
      <c r="D924" s="102" t="s">
        <v>21</v>
      </c>
      <c r="E924" s="102">
        <v>6.0</v>
      </c>
      <c r="F924" s="102">
        <v>0.0</v>
      </c>
      <c r="G924" s="102" t="s">
        <v>170</v>
      </c>
      <c r="H924" s="102">
        <v>4950.0</v>
      </c>
      <c r="I924" s="102">
        <v>77.0</v>
      </c>
      <c r="J924" s="102">
        <v>35.0</v>
      </c>
      <c r="K924" s="102"/>
      <c r="L924" s="102"/>
      <c r="M924" s="102"/>
      <c r="N924" s="102" t="s">
        <v>23</v>
      </c>
      <c r="O924" s="102"/>
      <c r="P924" s="102"/>
      <c r="Q924" s="102" t="s">
        <v>23</v>
      </c>
      <c r="R924" s="102">
        <v>33.0</v>
      </c>
      <c r="S924" s="102">
        <v>59.0</v>
      </c>
    </row>
    <row r="925" ht="12.75" customHeight="1">
      <c r="A925" s="102">
        <v>2006.0</v>
      </c>
      <c r="B925" s="102">
        <v>5851.0</v>
      </c>
      <c r="C925" s="102" t="s">
        <v>7634</v>
      </c>
      <c r="D925" s="102" t="s">
        <v>21</v>
      </c>
      <c r="E925" s="102">
        <v>6.0</v>
      </c>
      <c r="F925" s="102">
        <v>0.0</v>
      </c>
      <c r="G925" s="102" t="s">
        <v>873</v>
      </c>
      <c r="H925" s="102">
        <v>5700.0</v>
      </c>
      <c r="I925" s="102">
        <v>80.0</v>
      </c>
      <c r="J925" s="102">
        <v>38.0</v>
      </c>
      <c r="K925" s="102"/>
      <c r="L925" s="102"/>
      <c r="M925" s="102"/>
      <c r="N925" s="102" t="s">
        <v>23</v>
      </c>
      <c r="O925" s="102"/>
      <c r="P925" s="102"/>
      <c r="Q925" s="102" t="s">
        <v>23</v>
      </c>
      <c r="R925" s="102">
        <v>33.0</v>
      </c>
      <c r="S925" s="102">
        <v>44.0</v>
      </c>
    </row>
    <row r="926" ht="12.75" customHeight="1">
      <c r="A926" s="102">
        <v>2006.0</v>
      </c>
      <c r="B926" s="102">
        <v>5852.0</v>
      </c>
      <c r="C926" s="102" t="s">
        <v>6962</v>
      </c>
      <c r="D926" s="102" t="s">
        <v>40</v>
      </c>
      <c r="E926" s="102">
        <v>6.0</v>
      </c>
      <c r="F926" s="102">
        <v>113.0</v>
      </c>
      <c r="G926" s="102"/>
      <c r="H926" s="102">
        <v>4950.0</v>
      </c>
      <c r="I926" s="102">
        <v>76.0</v>
      </c>
      <c r="J926" s="102">
        <v>38.0</v>
      </c>
      <c r="K926" s="102"/>
      <c r="L926" s="102"/>
      <c r="M926" s="102"/>
      <c r="N926" s="102" t="s">
        <v>35</v>
      </c>
      <c r="O926" s="102"/>
      <c r="P926" s="102"/>
      <c r="Q926" s="102" t="s">
        <v>23</v>
      </c>
      <c r="R926" s="102">
        <v>33.0</v>
      </c>
      <c r="S926" s="102">
        <v>11.0</v>
      </c>
    </row>
    <row r="927" ht="12.75" customHeight="1">
      <c r="A927" s="102">
        <v>2006.0</v>
      </c>
      <c r="B927" s="102">
        <v>5866.0</v>
      </c>
      <c r="C927" s="102" t="s">
        <v>7635</v>
      </c>
      <c r="D927" s="102" t="s">
        <v>40</v>
      </c>
      <c r="E927" s="102">
        <v>6.0</v>
      </c>
      <c r="F927" s="102">
        <v>109.0</v>
      </c>
      <c r="G927" s="102"/>
      <c r="H927" s="102">
        <v>5650.0</v>
      </c>
      <c r="I927" s="102">
        <v>80.0</v>
      </c>
      <c r="J927" s="102">
        <v>38.0</v>
      </c>
      <c r="K927" s="102"/>
      <c r="L927" s="102"/>
      <c r="M927" s="102"/>
      <c r="N927" s="102" t="s">
        <v>23</v>
      </c>
      <c r="O927" s="102"/>
      <c r="P927" s="102"/>
      <c r="Q927" s="102" t="s">
        <v>23</v>
      </c>
      <c r="R927" s="102">
        <v>33.0</v>
      </c>
      <c r="S927" s="102">
        <v>11.0</v>
      </c>
    </row>
    <row r="928" ht="12.75" customHeight="1">
      <c r="A928" s="102">
        <v>2006.0</v>
      </c>
      <c r="B928" s="102">
        <v>5855.0</v>
      </c>
      <c r="C928" s="102" t="s">
        <v>7636</v>
      </c>
      <c r="D928" s="102" t="s">
        <v>40</v>
      </c>
      <c r="E928" s="102">
        <v>6.0</v>
      </c>
      <c r="F928" s="102">
        <v>27.0</v>
      </c>
      <c r="G928" s="102"/>
      <c r="H928" s="102">
        <v>5000.0</v>
      </c>
      <c r="I928" s="102">
        <v>75.0</v>
      </c>
      <c r="J928" s="102">
        <v>39.0</v>
      </c>
      <c r="K928" s="102"/>
      <c r="L928" s="102"/>
      <c r="M928" s="102"/>
      <c r="N928" s="102" t="s">
        <v>23</v>
      </c>
      <c r="O928" s="102"/>
      <c r="P928" s="102"/>
      <c r="Q928" s="102" t="s">
        <v>23</v>
      </c>
      <c r="R928" s="102">
        <v>24.0</v>
      </c>
      <c r="S928" s="102">
        <v>89.0</v>
      </c>
    </row>
    <row r="929" ht="12.75" customHeight="1">
      <c r="A929" s="102">
        <v>2006.0</v>
      </c>
      <c r="B929" s="102">
        <v>5860.0</v>
      </c>
      <c r="C929" s="102" t="s">
        <v>7636</v>
      </c>
      <c r="D929" s="102" t="s">
        <v>40</v>
      </c>
      <c r="E929" s="102">
        <v>6.0</v>
      </c>
      <c r="F929" s="102">
        <v>108.0</v>
      </c>
      <c r="G929" s="102"/>
      <c r="H929" s="102">
        <v>4600.0</v>
      </c>
      <c r="I929" s="102">
        <v>76.0</v>
      </c>
      <c r="J929" s="102">
        <v>39.0</v>
      </c>
      <c r="K929" s="102"/>
      <c r="L929" s="102"/>
      <c r="M929" s="102"/>
      <c r="N929" s="102" t="s">
        <v>40</v>
      </c>
      <c r="O929" s="102"/>
      <c r="P929" s="102"/>
      <c r="Q929" s="102" t="s">
        <v>23</v>
      </c>
      <c r="R929" s="102">
        <v>36.0</v>
      </c>
      <c r="S929" s="102">
        <v>38.0</v>
      </c>
    </row>
    <row r="930" ht="12.75" customHeight="1">
      <c r="A930" s="102">
        <v>2006.0</v>
      </c>
      <c r="B930" s="102">
        <v>5867.0</v>
      </c>
      <c r="C930" s="102" t="s">
        <v>6965</v>
      </c>
      <c r="D930" s="102" t="s">
        <v>40</v>
      </c>
      <c r="E930" s="102">
        <v>6.0</v>
      </c>
      <c r="F930" s="102">
        <v>21.0</v>
      </c>
      <c r="G930" s="102"/>
      <c r="H930" s="102">
        <v>5000.0</v>
      </c>
      <c r="I930" s="102">
        <v>76.0</v>
      </c>
      <c r="J930" s="102">
        <v>34.0</v>
      </c>
      <c r="K930" s="102"/>
      <c r="L930" s="102"/>
      <c r="M930" s="102"/>
      <c r="N930" s="102" t="s">
        <v>23</v>
      </c>
      <c r="O930" s="102"/>
      <c r="P930" s="102"/>
      <c r="Q930" s="102" t="s">
        <v>23</v>
      </c>
      <c r="R930" s="102">
        <v>8.0</v>
      </c>
      <c r="S930" s="102">
        <v>19.0</v>
      </c>
    </row>
    <row r="931" ht="12.75" customHeight="1">
      <c r="A931" s="102">
        <v>2006.0</v>
      </c>
      <c r="B931" s="102">
        <v>5859.0</v>
      </c>
      <c r="C931" s="102" t="s">
        <v>7399</v>
      </c>
      <c r="D931" s="102" t="s">
        <v>40</v>
      </c>
      <c r="E931" s="102">
        <v>6.0</v>
      </c>
      <c r="F931" s="102">
        <v>116.0</v>
      </c>
      <c r="G931" s="102"/>
      <c r="H931" s="102">
        <v>5200.0</v>
      </c>
      <c r="I931" s="102">
        <v>77.0</v>
      </c>
      <c r="J931" s="102">
        <v>41.0</v>
      </c>
      <c r="K931" s="102"/>
      <c r="L931" s="102"/>
      <c r="M931" s="102"/>
      <c r="N931" s="102" t="s">
        <v>23</v>
      </c>
      <c r="O931" s="102"/>
      <c r="P931" s="102"/>
      <c r="Q931" s="102" t="s">
        <v>23</v>
      </c>
      <c r="R931" s="102">
        <v>33.0</v>
      </c>
      <c r="S931" s="102">
        <v>57.0</v>
      </c>
    </row>
    <row r="932" ht="12.75" customHeight="1">
      <c r="A932" s="102">
        <v>2006.0</v>
      </c>
      <c r="B932" s="102">
        <v>5861.0</v>
      </c>
      <c r="C932" s="102" t="s">
        <v>7399</v>
      </c>
      <c r="D932" s="102" t="s">
        <v>40</v>
      </c>
      <c r="E932" s="102">
        <v>6.0</v>
      </c>
      <c r="F932" s="102">
        <v>114.0</v>
      </c>
      <c r="G932" s="102"/>
      <c r="H932" s="102">
        <v>6600.0</v>
      </c>
      <c r="I932" s="102">
        <v>83.0</v>
      </c>
      <c r="J932" s="102">
        <v>45.0</v>
      </c>
      <c r="K932" s="102"/>
      <c r="L932" s="102"/>
      <c r="M932" s="102"/>
      <c r="N932" s="102" t="s">
        <v>23</v>
      </c>
      <c r="O932" s="102"/>
      <c r="P932" s="102"/>
      <c r="Q932" s="102" t="s">
        <v>23</v>
      </c>
      <c r="R932" s="102">
        <v>33.0</v>
      </c>
      <c r="S932" s="102">
        <v>4.0</v>
      </c>
    </row>
    <row r="933" ht="12.75" customHeight="1">
      <c r="A933" s="102">
        <v>2006.0</v>
      </c>
      <c r="B933" s="102">
        <v>5863.0</v>
      </c>
      <c r="C933" s="102" t="s">
        <v>7399</v>
      </c>
      <c r="D933" s="102" t="s">
        <v>40</v>
      </c>
      <c r="E933" s="102">
        <v>6.0</v>
      </c>
      <c r="F933" s="102">
        <v>110.0</v>
      </c>
      <c r="G933" s="102"/>
      <c r="H933" s="102">
        <v>4500.0</v>
      </c>
      <c r="I933" s="102">
        <v>75.0</v>
      </c>
      <c r="J933" s="102">
        <v>35.0</v>
      </c>
      <c r="K933" s="102"/>
      <c r="L933" s="102"/>
      <c r="M933" s="102"/>
      <c r="N933" s="102" t="s">
        <v>23</v>
      </c>
      <c r="O933" s="102"/>
      <c r="P933" s="102"/>
      <c r="Q933" s="102" t="s">
        <v>23</v>
      </c>
      <c r="R933" s="102">
        <v>33.0</v>
      </c>
      <c r="S933" s="102">
        <v>51.0</v>
      </c>
    </row>
    <row r="934" ht="12.75" customHeight="1">
      <c r="A934" s="102">
        <v>2006.0</v>
      </c>
      <c r="B934" s="102">
        <v>5868.0</v>
      </c>
      <c r="C934" s="102" t="s">
        <v>7637</v>
      </c>
      <c r="D934" s="102" t="s">
        <v>40</v>
      </c>
      <c r="E934" s="102">
        <v>6.0</v>
      </c>
      <c r="F934" s="102">
        <v>21.0</v>
      </c>
      <c r="G934" s="102"/>
      <c r="H934" s="102">
        <v>4800.0</v>
      </c>
      <c r="I934" s="102">
        <v>75.0</v>
      </c>
      <c r="J934" s="102">
        <v>33.0</v>
      </c>
      <c r="K934" s="102"/>
      <c r="L934" s="102"/>
      <c r="M934" s="102"/>
      <c r="N934" s="102" t="s">
        <v>23</v>
      </c>
      <c r="O934" s="102"/>
      <c r="P934" s="102"/>
      <c r="Q934" s="102" t="s">
        <v>23</v>
      </c>
      <c r="R934" s="102">
        <v>17.0</v>
      </c>
      <c r="S934" s="102">
        <v>33.0</v>
      </c>
    </row>
    <row r="935" ht="12.75" customHeight="1">
      <c r="A935" s="102">
        <v>2006.0</v>
      </c>
      <c r="B935" s="102">
        <v>5856.0</v>
      </c>
      <c r="C935" s="102" t="s">
        <v>7638</v>
      </c>
      <c r="D935" s="102" t="s">
        <v>40</v>
      </c>
      <c r="E935" s="102">
        <v>6.0</v>
      </c>
      <c r="F935" s="102">
        <v>22.0</v>
      </c>
      <c r="G935" s="102"/>
      <c r="H935" s="102">
        <v>4600.0</v>
      </c>
      <c r="I935" s="102">
        <v>76.0</v>
      </c>
      <c r="J935" s="102">
        <v>39.0</v>
      </c>
      <c r="K935" s="102"/>
      <c r="L935" s="102"/>
      <c r="M935" s="102"/>
      <c r="N935" s="102" t="s">
        <v>23</v>
      </c>
      <c r="O935" s="102"/>
      <c r="P935" s="102"/>
      <c r="Q935" s="102" t="s">
        <v>23</v>
      </c>
      <c r="R935" s="102">
        <v>15.0</v>
      </c>
      <c r="S935" s="102">
        <v>30.0</v>
      </c>
    </row>
    <row r="936" ht="12.75" customHeight="1">
      <c r="A936" s="102">
        <v>2006.0</v>
      </c>
      <c r="B936" s="102">
        <v>5858.0</v>
      </c>
      <c r="C936" s="102" t="s">
        <v>7639</v>
      </c>
      <c r="D936" s="102" t="s">
        <v>40</v>
      </c>
      <c r="E936" s="102">
        <v>6.0</v>
      </c>
      <c r="F936" s="102">
        <v>23.0</v>
      </c>
      <c r="G936" s="102"/>
      <c r="H936" s="102">
        <v>4750.0</v>
      </c>
      <c r="I936" s="102">
        <v>69.0</v>
      </c>
      <c r="J936" s="102">
        <v>39.0</v>
      </c>
      <c r="K936" s="102"/>
      <c r="L936" s="102"/>
      <c r="M936" s="102"/>
      <c r="N936" s="102" t="s">
        <v>23</v>
      </c>
      <c r="O936" s="102"/>
      <c r="P936" s="102"/>
      <c r="Q936" s="102" t="s">
        <v>23</v>
      </c>
      <c r="R936" s="102">
        <v>33.0</v>
      </c>
      <c r="S936" s="102">
        <v>44.0</v>
      </c>
    </row>
    <row r="937" ht="12.75" customHeight="1">
      <c r="A937" s="102">
        <v>2006.0</v>
      </c>
      <c r="B937" s="102">
        <v>5864.0</v>
      </c>
      <c r="C937" s="102" t="s">
        <v>7400</v>
      </c>
      <c r="D937" s="102" t="s">
        <v>40</v>
      </c>
      <c r="E937" s="102">
        <v>6.0</v>
      </c>
      <c r="F937" s="102">
        <v>110.0</v>
      </c>
      <c r="G937" s="102"/>
      <c r="H937" s="102">
        <v>5600.0</v>
      </c>
      <c r="I937" s="102">
        <v>79.0</v>
      </c>
      <c r="J937" s="102">
        <v>37.0</v>
      </c>
      <c r="K937" s="102"/>
      <c r="L937" s="102"/>
      <c r="M937" s="102"/>
      <c r="N937" s="102" t="s">
        <v>23</v>
      </c>
      <c r="O937" s="102"/>
      <c r="P937" s="102"/>
      <c r="Q937" s="102" t="s">
        <v>23</v>
      </c>
      <c r="R937" s="102">
        <v>33.0</v>
      </c>
      <c r="S937" s="102">
        <v>51.0</v>
      </c>
    </row>
    <row r="938" ht="12.75" customHeight="1">
      <c r="A938" s="102">
        <v>2006.0</v>
      </c>
      <c r="B938" s="102">
        <v>5865.0</v>
      </c>
      <c r="C938" s="102" t="s">
        <v>7640</v>
      </c>
      <c r="D938" s="102" t="s">
        <v>40</v>
      </c>
      <c r="E938" s="102">
        <v>6.0</v>
      </c>
      <c r="F938" s="102">
        <v>110.0</v>
      </c>
      <c r="G938" s="102"/>
      <c r="H938" s="102">
        <v>5700.0</v>
      </c>
      <c r="I938" s="102">
        <v>80.0</v>
      </c>
      <c r="J938" s="102">
        <v>37.0</v>
      </c>
      <c r="K938" s="102"/>
      <c r="L938" s="102"/>
      <c r="M938" s="102"/>
      <c r="N938" s="102" t="s">
        <v>23</v>
      </c>
      <c r="O938" s="102"/>
      <c r="P938" s="102"/>
      <c r="Q938" s="102" t="s">
        <v>23</v>
      </c>
      <c r="R938" s="102">
        <v>33.0</v>
      </c>
      <c r="S938" s="102">
        <v>51.0</v>
      </c>
    </row>
    <row r="939" ht="12.75" customHeight="1">
      <c r="A939" s="102">
        <v>2006.0</v>
      </c>
      <c r="B939" s="102">
        <v>5886.0</v>
      </c>
      <c r="C939" s="102" t="s">
        <v>6972</v>
      </c>
      <c r="D939" s="102" t="s">
        <v>40</v>
      </c>
      <c r="E939" s="102">
        <v>6.0</v>
      </c>
      <c r="F939" s="102">
        <v>109.0</v>
      </c>
      <c r="G939" s="102"/>
      <c r="H939" s="102">
        <v>3750.0</v>
      </c>
      <c r="I939" s="102">
        <v>69.0</v>
      </c>
      <c r="J939" s="102">
        <v>0.0</v>
      </c>
      <c r="K939" s="102"/>
      <c r="L939" s="102"/>
      <c r="M939" s="102"/>
      <c r="N939" s="102" t="s">
        <v>23</v>
      </c>
      <c r="O939" s="102"/>
      <c r="P939" s="102"/>
      <c r="Q939" s="102" t="s">
        <v>23</v>
      </c>
      <c r="R939" s="102">
        <v>33.0</v>
      </c>
      <c r="S939" s="102">
        <v>59.0</v>
      </c>
    </row>
    <row r="940" ht="12.75" customHeight="1">
      <c r="A940" s="102">
        <v>2006.0</v>
      </c>
      <c r="B940" s="102">
        <v>5874.0</v>
      </c>
      <c r="C940" s="102" t="s">
        <v>7641</v>
      </c>
      <c r="D940" s="102" t="s">
        <v>40</v>
      </c>
      <c r="E940" s="102">
        <v>6.0</v>
      </c>
      <c r="F940" s="102">
        <v>114.0</v>
      </c>
      <c r="G940" s="102"/>
      <c r="H940" s="102">
        <v>4700.0</v>
      </c>
      <c r="I940" s="102">
        <v>72.0</v>
      </c>
      <c r="J940" s="102">
        <v>36.0</v>
      </c>
      <c r="K940" s="102"/>
      <c r="L940" s="102"/>
      <c r="M940" s="102"/>
      <c r="N940" s="102" t="s">
        <v>23</v>
      </c>
      <c r="O940" s="102"/>
      <c r="P940" s="102"/>
      <c r="Q940" s="102" t="s">
        <v>23</v>
      </c>
      <c r="R940" s="102">
        <v>33.0</v>
      </c>
      <c r="S940" s="102">
        <v>4.0</v>
      </c>
    </row>
    <row r="941" ht="12.75" customHeight="1">
      <c r="A941" s="102">
        <v>2006.0</v>
      </c>
      <c r="B941" s="102">
        <v>5878.0</v>
      </c>
      <c r="C941" s="102" t="s">
        <v>7642</v>
      </c>
      <c r="D941" s="102" t="s">
        <v>40</v>
      </c>
      <c r="E941" s="102">
        <v>6.0</v>
      </c>
      <c r="F941" s="102">
        <v>110.0</v>
      </c>
      <c r="G941" s="102"/>
      <c r="H941" s="102">
        <v>5300.0</v>
      </c>
      <c r="I941" s="102">
        <v>76.0</v>
      </c>
      <c r="J941" s="102">
        <v>38.0</v>
      </c>
      <c r="K941" s="102"/>
      <c r="L941" s="102"/>
      <c r="M941" s="102"/>
      <c r="N941" s="102" t="s">
        <v>23</v>
      </c>
      <c r="O941" s="102"/>
      <c r="P941" s="102"/>
      <c r="Q941" s="102" t="s">
        <v>23</v>
      </c>
      <c r="R941" s="102">
        <v>9.0</v>
      </c>
      <c r="S941" s="102">
        <v>59.0</v>
      </c>
    </row>
    <row r="942" ht="12.75" customHeight="1">
      <c r="A942" s="102">
        <v>2006.0</v>
      </c>
      <c r="B942" s="102">
        <v>5872.0</v>
      </c>
      <c r="C942" s="102" t="s">
        <v>7643</v>
      </c>
      <c r="D942" s="102" t="s">
        <v>40</v>
      </c>
      <c r="E942" s="102">
        <v>6.0</v>
      </c>
      <c r="F942" s="102">
        <v>111.0</v>
      </c>
      <c r="G942" s="102"/>
      <c r="H942" s="102">
        <v>5200.0</v>
      </c>
      <c r="I942" s="102">
        <v>78.0</v>
      </c>
      <c r="J942" s="102">
        <v>39.0</v>
      </c>
      <c r="K942" s="102"/>
      <c r="L942" s="102"/>
      <c r="M942" s="102"/>
      <c r="N942" s="102" t="s">
        <v>23</v>
      </c>
      <c r="O942" s="102"/>
      <c r="P942" s="102"/>
      <c r="Q942" s="102" t="s">
        <v>23</v>
      </c>
      <c r="R942" s="102">
        <v>48.0</v>
      </c>
      <c r="S942" s="102">
        <v>44.0</v>
      </c>
    </row>
    <row r="943" ht="12.75" customHeight="1">
      <c r="A943" s="102">
        <v>2006.0</v>
      </c>
      <c r="B943" s="102">
        <v>5875.0</v>
      </c>
      <c r="C943" s="102" t="s">
        <v>7644</v>
      </c>
      <c r="D943" s="102" t="s">
        <v>40</v>
      </c>
      <c r="E943" s="102">
        <v>6.0</v>
      </c>
      <c r="F943" s="102">
        <v>114.0</v>
      </c>
      <c r="G943" s="102"/>
      <c r="H943" s="102">
        <v>4700.0</v>
      </c>
      <c r="I943" s="102">
        <v>74.0</v>
      </c>
      <c r="J943" s="102">
        <v>37.0</v>
      </c>
      <c r="K943" s="102"/>
      <c r="L943" s="102"/>
      <c r="M943" s="102"/>
      <c r="N943" s="102" t="s">
        <v>23</v>
      </c>
      <c r="O943" s="102"/>
      <c r="P943" s="102"/>
      <c r="Q943" s="102" t="s">
        <v>23</v>
      </c>
      <c r="R943" s="102">
        <v>33.0</v>
      </c>
      <c r="S943" s="102">
        <v>4.0</v>
      </c>
    </row>
    <row r="944" ht="12.75" customHeight="1">
      <c r="A944" s="102">
        <v>2006.0</v>
      </c>
      <c r="B944" s="102">
        <v>5871.0</v>
      </c>
      <c r="C944" s="102" t="s">
        <v>6974</v>
      </c>
      <c r="D944" s="102" t="s">
        <v>40</v>
      </c>
      <c r="E944" s="102">
        <v>6.0</v>
      </c>
      <c r="F944" s="102">
        <v>23.0</v>
      </c>
      <c r="G944" s="102"/>
      <c r="H944" s="102">
        <v>4800.0</v>
      </c>
      <c r="I944" s="102">
        <v>77.0</v>
      </c>
      <c r="J944" s="102">
        <v>38.0</v>
      </c>
      <c r="K944" s="102"/>
      <c r="L944" s="102"/>
      <c r="M944" s="102"/>
      <c r="N944" s="102" t="s">
        <v>23</v>
      </c>
      <c r="O944" s="102"/>
      <c r="P944" s="102"/>
      <c r="Q944" s="102" t="s">
        <v>23</v>
      </c>
      <c r="R944" s="102">
        <v>33.0</v>
      </c>
      <c r="S944" s="102">
        <v>51.0</v>
      </c>
    </row>
    <row r="945" ht="12.75" customHeight="1">
      <c r="A945" s="102">
        <v>2006.0</v>
      </c>
      <c r="B945" s="102">
        <v>5870.0</v>
      </c>
      <c r="C945" s="102" t="s">
        <v>7645</v>
      </c>
      <c r="D945" s="102" t="s">
        <v>40</v>
      </c>
      <c r="E945" s="102">
        <v>6.0</v>
      </c>
      <c r="F945" s="102">
        <v>20.0</v>
      </c>
      <c r="G945" s="102"/>
      <c r="H945" s="102">
        <v>5900.0</v>
      </c>
      <c r="I945" s="102">
        <v>82.0</v>
      </c>
      <c r="J945" s="102">
        <v>0.0</v>
      </c>
      <c r="K945" s="102"/>
      <c r="L945" s="102"/>
      <c r="M945" s="102"/>
      <c r="N945" s="102" t="s">
        <v>40</v>
      </c>
      <c r="O945" s="102"/>
      <c r="P945" s="102"/>
      <c r="Q945" s="102" t="s">
        <v>23</v>
      </c>
      <c r="R945" s="102">
        <v>33.0</v>
      </c>
      <c r="S945" s="102">
        <v>33.0</v>
      </c>
    </row>
    <row r="946" ht="12.75" customHeight="1">
      <c r="A946" s="102">
        <v>2006.0</v>
      </c>
      <c r="B946" s="102">
        <v>5873.0</v>
      </c>
      <c r="C946" s="102" t="s">
        <v>7646</v>
      </c>
      <c r="D946" s="102" t="s">
        <v>40</v>
      </c>
      <c r="E946" s="102">
        <v>6.0</v>
      </c>
      <c r="F946" s="102">
        <v>114.0</v>
      </c>
      <c r="G946" s="102"/>
      <c r="H946" s="102">
        <v>5800.0</v>
      </c>
      <c r="I946" s="102">
        <v>80.0</v>
      </c>
      <c r="J946" s="102">
        <v>41.0</v>
      </c>
      <c r="K946" s="102"/>
      <c r="L946" s="102"/>
      <c r="M946" s="102"/>
      <c r="N946" s="102" t="s">
        <v>23</v>
      </c>
      <c r="O946" s="102"/>
      <c r="P946" s="102"/>
      <c r="Q946" s="102" t="s">
        <v>23</v>
      </c>
      <c r="R946" s="102">
        <v>33.0</v>
      </c>
      <c r="S946" s="102">
        <v>4.0</v>
      </c>
    </row>
    <row r="947" ht="12.75" customHeight="1">
      <c r="A947" s="102">
        <v>2006.0</v>
      </c>
      <c r="B947" s="102">
        <v>5891.0</v>
      </c>
      <c r="C947" s="102" t="s">
        <v>7647</v>
      </c>
      <c r="D947" s="102" t="s">
        <v>40</v>
      </c>
      <c r="E947" s="102">
        <v>6.0</v>
      </c>
      <c r="F947" s="102">
        <v>24.0</v>
      </c>
      <c r="G947" s="102"/>
      <c r="H947" s="102">
        <v>5100.0</v>
      </c>
      <c r="I947" s="102">
        <v>77.0</v>
      </c>
      <c r="J947" s="102">
        <v>36.0</v>
      </c>
      <c r="K947" s="102"/>
      <c r="L947" s="102"/>
      <c r="M947" s="102"/>
      <c r="N947" s="102" t="s">
        <v>23</v>
      </c>
      <c r="O947" s="102"/>
      <c r="P947" s="102"/>
      <c r="Q947" s="102" t="s">
        <v>23</v>
      </c>
      <c r="R947" s="102">
        <v>33.0</v>
      </c>
      <c r="S947" s="102">
        <v>66.0</v>
      </c>
    </row>
    <row r="948" ht="12.75" customHeight="1">
      <c r="A948" s="102">
        <v>2006.0</v>
      </c>
      <c r="B948" s="102">
        <v>5883.0</v>
      </c>
      <c r="C948" s="102" t="s">
        <v>7648</v>
      </c>
      <c r="D948" s="102" t="s">
        <v>40</v>
      </c>
      <c r="E948" s="102">
        <v>6.0</v>
      </c>
      <c r="F948" s="102">
        <v>113.0</v>
      </c>
      <c r="G948" s="102"/>
      <c r="H948" s="102">
        <v>6000.0</v>
      </c>
      <c r="I948" s="102">
        <v>78.0</v>
      </c>
      <c r="J948" s="102">
        <v>0.0</v>
      </c>
      <c r="K948" s="102"/>
      <c r="L948" s="102"/>
      <c r="M948" s="102"/>
      <c r="N948" s="102" t="s">
        <v>23</v>
      </c>
      <c r="O948" s="102"/>
      <c r="P948" s="102"/>
      <c r="Q948" s="102" t="s">
        <v>23</v>
      </c>
      <c r="R948" s="102">
        <v>33.0</v>
      </c>
      <c r="S948" s="102">
        <v>66.0</v>
      </c>
    </row>
    <row r="949" ht="12.75" customHeight="1">
      <c r="A949" s="102">
        <v>2006.0</v>
      </c>
      <c r="B949" s="102">
        <v>5880.0</v>
      </c>
      <c r="C949" s="102" t="s">
        <v>7649</v>
      </c>
      <c r="D949" s="102" t="s">
        <v>40</v>
      </c>
      <c r="E949" s="102">
        <v>6.0</v>
      </c>
      <c r="F949" s="102">
        <v>21.0</v>
      </c>
      <c r="G949" s="102"/>
      <c r="H949" s="102">
        <v>3250.0</v>
      </c>
      <c r="I949" s="102">
        <v>67.0</v>
      </c>
      <c r="J949" s="102">
        <v>0.0</v>
      </c>
      <c r="K949" s="102"/>
      <c r="L949" s="102"/>
      <c r="M949" s="102"/>
      <c r="N949" s="102" t="s">
        <v>23</v>
      </c>
      <c r="O949" s="102"/>
      <c r="P949" s="102"/>
      <c r="Q949" s="102" t="s">
        <v>23</v>
      </c>
      <c r="R949" s="102">
        <v>48.0</v>
      </c>
      <c r="S949" s="102">
        <v>20.0</v>
      </c>
    </row>
    <row r="950" ht="12.75" customHeight="1">
      <c r="A950" s="102">
        <v>2006.0</v>
      </c>
      <c r="B950" s="102">
        <v>5876.0</v>
      </c>
      <c r="C950" s="102" t="s">
        <v>7650</v>
      </c>
      <c r="D950" s="102" t="s">
        <v>40</v>
      </c>
      <c r="E950" s="102">
        <v>6.0</v>
      </c>
      <c r="F950" s="102">
        <v>118.0</v>
      </c>
      <c r="G950" s="102"/>
      <c r="H950" s="102">
        <v>4600.0</v>
      </c>
      <c r="I950" s="102">
        <v>75.0</v>
      </c>
      <c r="J950" s="102">
        <v>37.0</v>
      </c>
      <c r="K950" s="102"/>
      <c r="L950" s="102"/>
      <c r="M950" s="102"/>
      <c r="N950" s="102" t="s">
        <v>23</v>
      </c>
      <c r="O950" s="102"/>
      <c r="P950" s="102"/>
      <c r="Q950" s="102" t="s">
        <v>23</v>
      </c>
      <c r="R950" s="102">
        <v>15.0</v>
      </c>
      <c r="S950" s="102">
        <v>2.0</v>
      </c>
    </row>
    <row r="951" ht="12.75" customHeight="1">
      <c r="A951" s="102">
        <v>2006.0</v>
      </c>
      <c r="B951" s="102">
        <v>5884.0</v>
      </c>
      <c r="C951" s="102" t="s">
        <v>6976</v>
      </c>
      <c r="D951" s="102" t="s">
        <v>40</v>
      </c>
      <c r="E951" s="102">
        <v>6.0</v>
      </c>
      <c r="F951" s="102">
        <v>113.0</v>
      </c>
      <c r="G951" s="102"/>
      <c r="H951" s="102">
        <v>5500.0</v>
      </c>
      <c r="I951" s="102">
        <v>79.0</v>
      </c>
      <c r="J951" s="102">
        <v>0.0</v>
      </c>
      <c r="K951" s="102"/>
      <c r="L951" s="102"/>
      <c r="M951" s="102"/>
      <c r="N951" s="102" t="s">
        <v>23</v>
      </c>
      <c r="O951" s="102"/>
      <c r="P951" s="102"/>
      <c r="Q951" s="102" t="s">
        <v>23</v>
      </c>
      <c r="R951" s="102">
        <v>33.0</v>
      </c>
      <c r="S951" s="102">
        <v>66.0</v>
      </c>
    </row>
    <row r="952" ht="12.75" customHeight="1">
      <c r="A952" s="102">
        <v>2006.0</v>
      </c>
      <c r="B952" s="102">
        <v>5882.0</v>
      </c>
      <c r="C952" s="102" t="s">
        <v>7651</v>
      </c>
      <c r="D952" s="102" t="s">
        <v>40</v>
      </c>
      <c r="E952" s="102">
        <v>6.0</v>
      </c>
      <c r="F952" s="102">
        <v>113.0</v>
      </c>
      <c r="G952" s="102"/>
      <c r="H952" s="102">
        <v>5400.0</v>
      </c>
      <c r="I952" s="102">
        <v>77.0</v>
      </c>
      <c r="J952" s="102">
        <v>0.0</v>
      </c>
      <c r="K952" s="102"/>
      <c r="L952" s="102"/>
      <c r="M952" s="102"/>
      <c r="N952" s="102" t="s">
        <v>23</v>
      </c>
      <c r="O952" s="102"/>
      <c r="P952" s="102"/>
      <c r="Q952" s="102" t="s">
        <v>23</v>
      </c>
      <c r="R952" s="102">
        <v>33.0</v>
      </c>
      <c r="S952" s="102">
        <v>44.0</v>
      </c>
    </row>
    <row r="953" ht="12.75" customHeight="1">
      <c r="A953" s="102">
        <v>2006.0</v>
      </c>
      <c r="B953" s="102">
        <v>5889.0</v>
      </c>
      <c r="C953" s="102" t="s">
        <v>7652</v>
      </c>
      <c r="D953" s="102" t="s">
        <v>40</v>
      </c>
      <c r="E953" s="102">
        <v>6.0</v>
      </c>
      <c r="F953" s="102">
        <v>20.0</v>
      </c>
      <c r="G953" s="102"/>
      <c r="H953" s="102">
        <v>4750.0</v>
      </c>
      <c r="I953" s="102">
        <v>75.0</v>
      </c>
      <c r="J953" s="102">
        <v>36.0</v>
      </c>
      <c r="K953" s="102"/>
      <c r="L953" s="102"/>
      <c r="M953" s="102"/>
      <c r="N953" s="102" t="s">
        <v>40</v>
      </c>
      <c r="O953" s="102"/>
      <c r="P953" s="102"/>
      <c r="Q953" s="102" t="s">
        <v>23</v>
      </c>
      <c r="R953" s="102">
        <v>33.0</v>
      </c>
      <c r="S953" s="102">
        <v>44.0</v>
      </c>
    </row>
    <row r="954" ht="12.75" customHeight="1">
      <c r="A954" s="102">
        <v>2006.0</v>
      </c>
      <c r="B954" s="102">
        <v>5888.0</v>
      </c>
      <c r="C954" s="102" t="s">
        <v>7652</v>
      </c>
      <c r="D954" s="102" t="s">
        <v>40</v>
      </c>
      <c r="E954" s="102">
        <v>6.0</v>
      </c>
      <c r="F954" s="102">
        <v>110.0</v>
      </c>
      <c r="G954" s="102"/>
      <c r="H954" s="102">
        <v>4700.0</v>
      </c>
      <c r="I954" s="102">
        <v>73.0</v>
      </c>
      <c r="J954" s="102">
        <v>0.0</v>
      </c>
      <c r="K954" s="102"/>
      <c r="L954" s="102"/>
      <c r="M954" s="102"/>
      <c r="N954" s="102" t="s">
        <v>23</v>
      </c>
      <c r="O954" s="102"/>
      <c r="P954" s="102"/>
      <c r="Q954" s="102" t="s">
        <v>23</v>
      </c>
      <c r="R954" s="102">
        <v>9.0</v>
      </c>
      <c r="S954" s="102">
        <v>59.0</v>
      </c>
    </row>
    <row r="955" ht="12.75" customHeight="1">
      <c r="A955" s="102">
        <v>2006.0</v>
      </c>
      <c r="B955" s="102">
        <v>5890.0</v>
      </c>
      <c r="C955" s="102" t="s">
        <v>7653</v>
      </c>
      <c r="D955" s="102" t="s">
        <v>40</v>
      </c>
      <c r="E955" s="102">
        <v>6.0</v>
      </c>
      <c r="F955" s="102">
        <v>20.0</v>
      </c>
      <c r="G955" s="102"/>
      <c r="H955" s="102">
        <v>4850.0</v>
      </c>
      <c r="I955" s="102">
        <v>76.0</v>
      </c>
      <c r="J955" s="102">
        <v>36.0</v>
      </c>
      <c r="K955" s="102"/>
      <c r="L955" s="102"/>
      <c r="M955" s="102"/>
      <c r="N955" s="102" t="s">
        <v>40</v>
      </c>
      <c r="O955" s="102"/>
      <c r="P955" s="102"/>
      <c r="Q955" s="102" t="s">
        <v>23</v>
      </c>
      <c r="R955" s="102">
        <v>33.0</v>
      </c>
      <c r="S955" s="102">
        <v>44.0</v>
      </c>
    </row>
    <row r="956" ht="12.75" customHeight="1">
      <c r="A956" s="102">
        <v>2006.0</v>
      </c>
      <c r="B956" s="102">
        <v>5894.0</v>
      </c>
      <c r="C956" s="102" t="s">
        <v>7654</v>
      </c>
      <c r="D956" s="102" t="s">
        <v>21</v>
      </c>
      <c r="E956" s="102">
        <v>6.0</v>
      </c>
      <c r="F956" s="102">
        <v>0.0</v>
      </c>
      <c r="G956" s="102" t="s">
        <v>162</v>
      </c>
      <c r="H956" s="102">
        <v>4850.0</v>
      </c>
      <c r="I956" s="102">
        <v>78.0</v>
      </c>
      <c r="J956" s="102">
        <v>39.0</v>
      </c>
      <c r="K956" s="102"/>
      <c r="L956" s="102"/>
      <c r="M956" s="102"/>
      <c r="N956" s="102" t="s">
        <v>23</v>
      </c>
      <c r="O956" s="102"/>
      <c r="P956" s="102"/>
      <c r="Q956" s="102" t="s">
        <v>23</v>
      </c>
      <c r="R956" s="102">
        <v>33.0</v>
      </c>
      <c r="S956" s="102">
        <v>44.0</v>
      </c>
    </row>
    <row r="957" ht="12.75" customHeight="1">
      <c r="A957" s="102">
        <v>2006.0</v>
      </c>
      <c r="B957" s="102">
        <v>5900.0</v>
      </c>
      <c r="C957" s="102" t="s">
        <v>7655</v>
      </c>
      <c r="D957" s="102" t="s">
        <v>21</v>
      </c>
      <c r="E957" s="102">
        <v>6.0</v>
      </c>
      <c r="F957" s="102">
        <v>0.0</v>
      </c>
      <c r="G957" s="102" t="s">
        <v>143</v>
      </c>
      <c r="H957" s="102">
        <v>6250.0</v>
      </c>
      <c r="I957" s="102">
        <v>80.0</v>
      </c>
      <c r="J957" s="102">
        <v>42.0</v>
      </c>
      <c r="K957" s="102"/>
      <c r="L957" s="102"/>
      <c r="M957" s="102"/>
      <c r="N957" s="102" t="s">
        <v>23</v>
      </c>
      <c r="O957" s="102"/>
      <c r="P957" s="102"/>
      <c r="Q957" s="102" t="s">
        <v>23</v>
      </c>
      <c r="R957" s="102">
        <v>33.0</v>
      </c>
      <c r="S957" s="102">
        <v>66.0</v>
      </c>
    </row>
    <row r="958" ht="12.75" customHeight="1">
      <c r="A958" s="102">
        <v>2006.0</v>
      </c>
      <c r="B958" s="102">
        <v>5892.0</v>
      </c>
      <c r="C958" s="102" t="s">
        <v>7655</v>
      </c>
      <c r="D958" s="102" t="s">
        <v>21</v>
      </c>
      <c r="E958" s="102">
        <v>6.0</v>
      </c>
      <c r="F958" s="102">
        <v>0.0</v>
      </c>
      <c r="G958" s="102" t="s">
        <v>165</v>
      </c>
      <c r="H958" s="102">
        <v>5000.0</v>
      </c>
      <c r="I958" s="102">
        <v>84.0</v>
      </c>
      <c r="J958" s="102">
        <v>38.0</v>
      </c>
      <c r="K958" s="102"/>
      <c r="L958" s="102"/>
      <c r="M958" s="102"/>
      <c r="N958" s="102" t="s">
        <v>23</v>
      </c>
      <c r="O958" s="102"/>
      <c r="P958" s="102"/>
      <c r="Q958" s="102" t="s">
        <v>23</v>
      </c>
      <c r="R958" s="102">
        <v>33.0</v>
      </c>
      <c r="S958" s="102">
        <v>59.0</v>
      </c>
    </row>
    <row r="959" ht="12.75" customHeight="1">
      <c r="A959" s="102">
        <v>2006.0</v>
      </c>
      <c r="B959" s="102">
        <v>5901.0</v>
      </c>
      <c r="C959" s="102" t="s">
        <v>7656</v>
      </c>
      <c r="D959" s="102" t="s">
        <v>40</v>
      </c>
      <c r="E959" s="102">
        <v>6.0</v>
      </c>
      <c r="F959" s="102">
        <v>22.0</v>
      </c>
      <c r="G959" s="102"/>
      <c r="H959" s="102">
        <v>4650.0</v>
      </c>
      <c r="I959" s="102">
        <v>74.0</v>
      </c>
      <c r="J959" s="102">
        <v>37.0</v>
      </c>
      <c r="K959" s="102"/>
      <c r="L959" s="102"/>
      <c r="M959" s="102"/>
      <c r="N959" s="102" t="s">
        <v>23</v>
      </c>
      <c r="O959" s="102"/>
      <c r="P959" s="102"/>
      <c r="Q959" s="102" t="s">
        <v>23</v>
      </c>
      <c r="R959" s="102">
        <v>33.0</v>
      </c>
      <c r="S959" s="102">
        <v>4.0</v>
      </c>
    </row>
    <row r="960" ht="12.75" customHeight="1">
      <c r="A960" s="102">
        <v>2006.0</v>
      </c>
      <c r="B960" s="102">
        <v>5915.0</v>
      </c>
      <c r="C960" s="102" t="s">
        <v>6980</v>
      </c>
      <c r="D960" s="102" t="s">
        <v>40</v>
      </c>
      <c r="E960" s="102">
        <v>6.0</v>
      </c>
      <c r="F960" s="102">
        <v>27.0</v>
      </c>
      <c r="G960" s="102"/>
      <c r="H960" s="102">
        <v>5100.0</v>
      </c>
      <c r="I960" s="102">
        <v>75.0</v>
      </c>
      <c r="J960" s="102">
        <v>0.0</v>
      </c>
      <c r="K960" s="102"/>
      <c r="L960" s="102"/>
      <c r="M960" s="102"/>
      <c r="N960" s="102" t="s">
        <v>23</v>
      </c>
      <c r="O960" s="102"/>
      <c r="P960" s="102"/>
      <c r="Q960" s="102" t="s">
        <v>23</v>
      </c>
      <c r="R960" s="102">
        <v>33.0</v>
      </c>
      <c r="S960" s="102">
        <v>11.0</v>
      </c>
    </row>
    <row r="961" ht="12.75" customHeight="1">
      <c r="A961" s="102">
        <v>2006.0</v>
      </c>
      <c r="B961" s="102">
        <v>5896.0</v>
      </c>
      <c r="C961" s="102" t="s">
        <v>6980</v>
      </c>
      <c r="D961" s="102" t="s">
        <v>21</v>
      </c>
      <c r="E961" s="102">
        <v>6.0</v>
      </c>
      <c r="F961" s="102">
        <v>0.0</v>
      </c>
      <c r="G961" s="102" t="s">
        <v>146</v>
      </c>
      <c r="H961" s="102">
        <v>7300.0</v>
      </c>
      <c r="I961" s="102">
        <v>84.0</v>
      </c>
      <c r="J961" s="102">
        <v>44.0</v>
      </c>
      <c r="K961" s="102"/>
      <c r="L961" s="102"/>
      <c r="M961" s="102"/>
      <c r="N961" s="102" t="s">
        <v>23</v>
      </c>
      <c r="O961" s="102"/>
      <c r="P961" s="102"/>
      <c r="Q961" s="102" t="s">
        <v>23</v>
      </c>
      <c r="R961" s="102">
        <v>33.0</v>
      </c>
      <c r="S961" s="102">
        <v>51.0</v>
      </c>
    </row>
    <row r="962" ht="12.75" customHeight="1">
      <c r="A962" s="102">
        <v>2006.0</v>
      </c>
      <c r="B962" s="102">
        <v>5899.0</v>
      </c>
      <c r="C962" s="102" t="s">
        <v>7657</v>
      </c>
      <c r="D962" s="102" t="s">
        <v>21</v>
      </c>
      <c r="E962" s="102">
        <v>6.0</v>
      </c>
      <c r="F962" s="102">
        <v>0.0</v>
      </c>
      <c r="G962" s="102" t="s">
        <v>165</v>
      </c>
      <c r="H962" s="102">
        <v>5850.0</v>
      </c>
      <c r="I962" s="102">
        <v>76.0</v>
      </c>
      <c r="J962" s="102">
        <v>38.0</v>
      </c>
      <c r="K962" s="102"/>
      <c r="L962" s="102"/>
      <c r="M962" s="102"/>
      <c r="N962" s="102" t="s">
        <v>23</v>
      </c>
      <c r="O962" s="102"/>
      <c r="P962" s="102"/>
      <c r="Q962" s="102" t="s">
        <v>23</v>
      </c>
      <c r="R962" s="102">
        <v>33.0</v>
      </c>
      <c r="S962" s="102">
        <v>4.0</v>
      </c>
    </row>
    <row r="963" ht="12.75" customHeight="1">
      <c r="A963" s="102">
        <v>2006.0</v>
      </c>
      <c r="B963" s="102">
        <v>5893.0</v>
      </c>
      <c r="C963" s="102" t="s">
        <v>7658</v>
      </c>
      <c r="D963" s="102" t="s">
        <v>21</v>
      </c>
      <c r="E963" s="102">
        <v>6.0</v>
      </c>
      <c r="F963" s="102">
        <v>0.0</v>
      </c>
      <c r="G963" s="102" t="s">
        <v>104</v>
      </c>
      <c r="H963" s="102">
        <v>6600.0</v>
      </c>
      <c r="I963" s="102">
        <v>83.0</v>
      </c>
      <c r="J963" s="102">
        <v>44.0</v>
      </c>
      <c r="K963" s="102"/>
      <c r="L963" s="102"/>
      <c r="M963" s="102"/>
      <c r="N963" s="102" t="s">
        <v>23</v>
      </c>
      <c r="O963" s="102"/>
      <c r="P963" s="102"/>
      <c r="Q963" s="102" t="s">
        <v>23</v>
      </c>
      <c r="R963" s="102">
        <v>33.0</v>
      </c>
      <c r="S963" s="102">
        <v>44.0</v>
      </c>
    </row>
    <row r="964" ht="12.75" customHeight="1">
      <c r="A964" s="102">
        <v>2006.0</v>
      </c>
      <c r="B964" s="102">
        <v>5898.0</v>
      </c>
      <c r="C964" s="102" t="s">
        <v>7658</v>
      </c>
      <c r="D964" s="102" t="s">
        <v>21</v>
      </c>
      <c r="E964" s="102">
        <v>6.0</v>
      </c>
      <c r="F964" s="102">
        <v>0.0</v>
      </c>
      <c r="G964" s="102" t="s">
        <v>143</v>
      </c>
      <c r="H964" s="102">
        <v>4600.0</v>
      </c>
      <c r="I964" s="102">
        <v>77.0</v>
      </c>
      <c r="J964" s="102">
        <v>39.0</v>
      </c>
      <c r="K964" s="102"/>
      <c r="L964" s="102"/>
      <c r="M964" s="102"/>
      <c r="N964" s="102" t="s">
        <v>23</v>
      </c>
      <c r="O964" s="102"/>
      <c r="P964" s="102"/>
      <c r="Q964" s="102" t="s">
        <v>23</v>
      </c>
      <c r="R964" s="102">
        <v>33.0</v>
      </c>
      <c r="S964" s="102">
        <v>51.0</v>
      </c>
    </row>
    <row r="965" ht="12.75" customHeight="1">
      <c r="A965" s="102">
        <v>2006.0</v>
      </c>
      <c r="B965" s="102">
        <v>5897.0</v>
      </c>
      <c r="C965" s="102" t="s">
        <v>7658</v>
      </c>
      <c r="D965" s="102" t="s">
        <v>21</v>
      </c>
      <c r="E965" s="102">
        <v>6.0</v>
      </c>
      <c r="F965" s="102">
        <v>0.0</v>
      </c>
      <c r="G965" s="102" t="s">
        <v>142</v>
      </c>
      <c r="H965" s="102">
        <v>4750.0</v>
      </c>
      <c r="I965" s="102">
        <v>76.0</v>
      </c>
      <c r="J965" s="102">
        <v>38.0</v>
      </c>
      <c r="K965" s="102"/>
      <c r="L965" s="102"/>
      <c r="M965" s="102"/>
      <c r="N965" s="102" t="s">
        <v>23</v>
      </c>
      <c r="O965" s="102"/>
      <c r="P965" s="102"/>
      <c r="Q965" s="102" t="s">
        <v>23</v>
      </c>
      <c r="R965" s="102">
        <v>33.0</v>
      </c>
      <c r="S965" s="102">
        <v>51.0</v>
      </c>
    </row>
    <row r="966" ht="12.75" customHeight="1">
      <c r="A966" s="102">
        <v>2006.0</v>
      </c>
      <c r="B966" s="102">
        <v>5902.0</v>
      </c>
      <c r="C966" s="102" t="s">
        <v>6981</v>
      </c>
      <c r="D966" s="102" t="s">
        <v>40</v>
      </c>
      <c r="E966" s="102">
        <v>6.0</v>
      </c>
      <c r="F966" s="102">
        <v>22.0</v>
      </c>
      <c r="G966" s="102"/>
      <c r="H966" s="102">
        <v>4000.0</v>
      </c>
      <c r="I966" s="102">
        <v>70.0</v>
      </c>
      <c r="J966" s="102">
        <v>35.0</v>
      </c>
      <c r="K966" s="102"/>
      <c r="L966" s="102"/>
      <c r="M966" s="102"/>
      <c r="N966" s="102" t="s">
        <v>23</v>
      </c>
      <c r="O966" s="102"/>
      <c r="P966" s="102"/>
      <c r="Q966" s="102" t="s">
        <v>23</v>
      </c>
      <c r="R966" s="102">
        <v>33.0</v>
      </c>
      <c r="S966" s="102">
        <v>4.0</v>
      </c>
    </row>
    <row r="967" ht="12.75" customHeight="1">
      <c r="A967" s="102">
        <v>2006.0</v>
      </c>
      <c r="B967" s="102">
        <v>5907.0</v>
      </c>
      <c r="C967" s="102" t="s">
        <v>6981</v>
      </c>
      <c r="D967" s="102" t="s">
        <v>21</v>
      </c>
      <c r="E967" s="102">
        <v>6.0</v>
      </c>
      <c r="F967" s="102">
        <v>0.0</v>
      </c>
      <c r="G967" s="102" t="s">
        <v>104</v>
      </c>
      <c r="H967" s="102">
        <v>5300.0</v>
      </c>
      <c r="I967" s="102">
        <v>80.0</v>
      </c>
      <c r="J967" s="102">
        <v>41.0</v>
      </c>
      <c r="K967" s="102"/>
      <c r="L967" s="102"/>
      <c r="M967" s="102"/>
      <c r="N967" s="102" t="s">
        <v>23</v>
      </c>
      <c r="O967" s="102"/>
      <c r="P967" s="102"/>
      <c r="Q967" s="102" t="s">
        <v>23</v>
      </c>
      <c r="R967" s="102">
        <v>33.0</v>
      </c>
      <c r="S967" s="102">
        <v>44.0</v>
      </c>
    </row>
    <row r="968" ht="12.75" customHeight="1">
      <c r="A968" s="102">
        <v>2006.0</v>
      </c>
      <c r="B968" s="102">
        <v>5912.0</v>
      </c>
      <c r="C968" s="102" t="s">
        <v>6981</v>
      </c>
      <c r="D968" s="102" t="s">
        <v>21</v>
      </c>
      <c r="E968" s="102">
        <v>6.0</v>
      </c>
      <c r="F968" s="102">
        <v>0.0</v>
      </c>
      <c r="G968" s="102" t="s">
        <v>162</v>
      </c>
      <c r="H968" s="102">
        <v>5750.0</v>
      </c>
      <c r="I968" s="102">
        <v>80.0</v>
      </c>
      <c r="J968" s="102">
        <v>0.0</v>
      </c>
      <c r="K968" s="102"/>
      <c r="L968" s="102"/>
      <c r="M968" s="102"/>
      <c r="N968" s="102" t="s">
        <v>23</v>
      </c>
      <c r="O968" s="102"/>
      <c r="P968" s="102"/>
      <c r="Q968" s="102" t="s">
        <v>23</v>
      </c>
      <c r="R968" s="102">
        <v>33.0</v>
      </c>
      <c r="S968" s="102">
        <v>66.0</v>
      </c>
    </row>
    <row r="969" ht="12.75" customHeight="1">
      <c r="A969" s="102">
        <v>2006.0</v>
      </c>
      <c r="B969" s="102">
        <v>5895.0</v>
      </c>
      <c r="C969" s="102" t="s">
        <v>6981</v>
      </c>
      <c r="D969" s="102" t="s">
        <v>21</v>
      </c>
      <c r="E969" s="102">
        <v>6.0</v>
      </c>
      <c r="F969" s="102">
        <v>0.0</v>
      </c>
      <c r="G969" s="102" t="s">
        <v>104</v>
      </c>
      <c r="H969" s="102">
        <v>6000.0</v>
      </c>
      <c r="I969" s="102">
        <v>80.0</v>
      </c>
      <c r="J969" s="102">
        <v>40.0</v>
      </c>
      <c r="K969" s="102"/>
      <c r="L969" s="102"/>
      <c r="M969" s="102"/>
      <c r="N969" s="102" t="s">
        <v>23</v>
      </c>
      <c r="O969" s="102"/>
      <c r="P969" s="102"/>
      <c r="Q969" s="102" t="s">
        <v>23</v>
      </c>
      <c r="R969" s="102">
        <v>33.0</v>
      </c>
      <c r="S969" s="102">
        <v>66.0</v>
      </c>
    </row>
    <row r="970" ht="12.75" customHeight="1">
      <c r="A970" s="102">
        <v>2006.0</v>
      </c>
      <c r="B970" s="102">
        <v>5903.0</v>
      </c>
      <c r="C970" s="102" t="s">
        <v>6983</v>
      </c>
      <c r="D970" s="102" t="s">
        <v>21</v>
      </c>
      <c r="E970" s="102">
        <v>6.0</v>
      </c>
      <c r="F970" s="102">
        <v>0.0</v>
      </c>
      <c r="G970" s="102" t="s">
        <v>142</v>
      </c>
      <c r="H970" s="102">
        <v>5200.0</v>
      </c>
      <c r="I970" s="102">
        <v>77.0</v>
      </c>
      <c r="J970" s="102">
        <v>39.0</v>
      </c>
      <c r="K970" s="102"/>
      <c r="L970" s="102"/>
      <c r="M970" s="102"/>
      <c r="N970" s="102" t="s">
        <v>23</v>
      </c>
      <c r="O970" s="102"/>
      <c r="P970" s="102"/>
      <c r="Q970" s="102" t="s">
        <v>23</v>
      </c>
      <c r="R970" s="102">
        <v>33.0</v>
      </c>
      <c r="S970" s="102">
        <v>20.0</v>
      </c>
    </row>
    <row r="971" ht="12.75" customHeight="1">
      <c r="A971" s="102">
        <v>2006.0</v>
      </c>
      <c r="B971" s="102">
        <v>5906.0</v>
      </c>
      <c r="C971" s="102" t="s">
        <v>7659</v>
      </c>
      <c r="D971" s="102" t="s">
        <v>21</v>
      </c>
      <c r="E971" s="102">
        <v>6.0</v>
      </c>
      <c r="F971" s="102">
        <v>0.0</v>
      </c>
      <c r="G971" s="102" t="s">
        <v>104</v>
      </c>
      <c r="H971" s="102">
        <v>5000.0</v>
      </c>
      <c r="I971" s="102">
        <v>80.0</v>
      </c>
      <c r="J971" s="102">
        <v>40.0</v>
      </c>
      <c r="K971" s="102"/>
      <c r="L971" s="102"/>
      <c r="M971" s="102"/>
      <c r="N971" s="102" t="s">
        <v>23</v>
      </c>
      <c r="O971" s="102"/>
      <c r="P971" s="102"/>
      <c r="Q971" s="102" t="s">
        <v>23</v>
      </c>
      <c r="R971" s="102">
        <v>33.0</v>
      </c>
      <c r="S971" s="102">
        <v>44.0</v>
      </c>
    </row>
    <row r="972" ht="12.75" customHeight="1">
      <c r="A972" s="102">
        <v>2006.0</v>
      </c>
      <c r="B972" s="102">
        <v>5905.0</v>
      </c>
      <c r="C972" s="102" t="s">
        <v>7660</v>
      </c>
      <c r="D972" s="102" t="s">
        <v>21</v>
      </c>
      <c r="E972" s="102">
        <v>6.0</v>
      </c>
      <c r="F972" s="102">
        <v>0.0</v>
      </c>
      <c r="G972" s="102" t="s">
        <v>165</v>
      </c>
      <c r="H972" s="102">
        <v>4900.0</v>
      </c>
      <c r="I972" s="102">
        <v>77.0</v>
      </c>
      <c r="J972" s="102">
        <v>39.0</v>
      </c>
      <c r="K972" s="102"/>
      <c r="L972" s="102"/>
      <c r="M972" s="102"/>
      <c r="N972" s="102" t="s">
        <v>23</v>
      </c>
      <c r="O972" s="102"/>
      <c r="P972" s="102"/>
      <c r="Q972" s="102" t="s">
        <v>23</v>
      </c>
      <c r="R972" s="102">
        <v>33.0</v>
      </c>
      <c r="S972" s="102">
        <v>4.0</v>
      </c>
    </row>
    <row r="973" ht="12.75" customHeight="1">
      <c r="A973" s="102">
        <v>2006.0</v>
      </c>
      <c r="B973" s="102">
        <v>5913.0</v>
      </c>
      <c r="C973" s="102" t="s">
        <v>7661</v>
      </c>
      <c r="D973" s="102" t="s">
        <v>21</v>
      </c>
      <c r="E973" s="102">
        <v>6.0</v>
      </c>
      <c r="F973" s="102">
        <v>0.0</v>
      </c>
      <c r="G973" s="102" t="s">
        <v>146</v>
      </c>
      <c r="H973" s="102">
        <v>6100.0</v>
      </c>
      <c r="I973" s="102">
        <v>79.0</v>
      </c>
      <c r="J973" s="102">
        <v>0.0</v>
      </c>
      <c r="K973" s="102"/>
      <c r="L973" s="102"/>
      <c r="M973" s="102"/>
      <c r="N973" s="102" t="s">
        <v>23</v>
      </c>
      <c r="O973" s="102"/>
      <c r="P973" s="102"/>
      <c r="Q973" s="102" t="s">
        <v>23</v>
      </c>
      <c r="R973" s="102">
        <v>33.0</v>
      </c>
      <c r="S973" s="102">
        <v>24.0</v>
      </c>
    </row>
    <row r="974" ht="12.75" customHeight="1">
      <c r="A974" s="102">
        <v>2006.0</v>
      </c>
      <c r="B974" s="102">
        <v>5919.0</v>
      </c>
      <c r="C974" s="102" t="s">
        <v>7662</v>
      </c>
      <c r="D974" s="102" t="s">
        <v>21</v>
      </c>
      <c r="E974" s="102">
        <v>6.0</v>
      </c>
      <c r="F974" s="102">
        <v>0.0</v>
      </c>
      <c r="G974" s="102" t="s">
        <v>146</v>
      </c>
      <c r="H974" s="102">
        <v>4500.0</v>
      </c>
      <c r="I974" s="102">
        <v>76.0</v>
      </c>
      <c r="J974" s="102">
        <v>0.0</v>
      </c>
      <c r="K974" s="102"/>
      <c r="L974" s="102"/>
      <c r="M974" s="102"/>
      <c r="N974" s="102" t="s">
        <v>23</v>
      </c>
      <c r="O974" s="102"/>
      <c r="P974" s="102"/>
      <c r="Q974" s="102" t="s">
        <v>23</v>
      </c>
      <c r="R974" s="102">
        <v>33.0</v>
      </c>
      <c r="S974" s="102">
        <v>51.0</v>
      </c>
    </row>
    <row r="975" ht="12.75" customHeight="1">
      <c r="A975" s="102">
        <v>2006.0</v>
      </c>
      <c r="B975" s="102">
        <v>5908.0</v>
      </c>
      <c r="C975" s="102" t="s">
        <v>7663</v>
      </c>
      <c r="D975" s="102" t="s">
        <v>21</v>
      </c>
      <c r="E975" s="102">
        <v>6.0</v>
      </c>
      <c r="F975" s="102">
        <v>0.0</v>
      </c>
      <c r="G975" s="102" t="s">
        <v>146</v>
      </c>
      <c r="H975" s="102">
        <v>5000.0</v>
      </c>
      <c r="I975" s="102">
        <v>76.0</v>
      </c>
      <c r="J975" s="102">
        <v>0.0</v>
      </c>
      <c r="K975" s="102"/>
      <c r="L975" s="102"/>
      <c r="M975" s="102"/>
      <c r="N975" s="102" t="s">
        <v>23</v>
      </c>
      <c r="O975" s="102"/>
      <c r="P975" s="102"/>
      <c r="Q975" s="102" t="s">
        <v>23</v>
      </c>
      <c r="R975" s="102">
        <v>33.0</v>
      </c>
      <c r="S975" s="102">
        <v>21.0</v>
      </c>
    </row>
    <row r="976" ht="12.75" customHeight="1">
      <c r="A976" s="102">
        <v>2006.0</v>
      </c>
      <c r="B976" s="102">
        <v>5910.0</v>
      </c>
      <c r="C976" s="102" t="s">
        <v>7664</v>
      </c>
      <c r="D976" s="102" t="s">
        <v>21</v>
      </c>
      <c r="E976" s="102">
        <v>6.0</v>
      </c>
      <c r="F976" s="102">
        <v>0.0</v>
      </c>
      <c r="G976" s="102" t="s">
        <v>104</v>
      </c>
      <c r="H976" s="102">
        <v>5700.0</v>
      </c>
      <c r="I976" s="102">
        <v>77.0</v>
      </c>
      <c r="J976" s="102">
        <v>0.0</v>
      </c>
      <c r="K976" s="102"/>
      <c r="L976" s="102"/>
      <c r="M976" s="102"/>
      <c r="N976" s="102" t="s">
        <v>23</v>
      </c>
      <c r="O976" s="102"/>
      <c r="P976" s="102"/>
      <c r="Q976" s="102" t="s">
        <v>23</v>
      </c>
      <c r="R976" s="102">
        <v>33.0</v>
      </c>
      <c r="S976" s="102">
        <v>51.0</v>
      </c>
    </row>
    <row r="977" ht="12.75" customHeight="1">
      <c r="A977" s="102">
        <v>2006.0</v>
      </c>
      <c r="B977" s="102">
        <v>5914.0</v>
      </c>
      <c r="C977" s="102" t="s">
        <v>7665</v>
      </c>
      <c r="D977" s="102" t="s">
        <v>21</v>
      </c>
      <c r="E977" s="102">
        <v>6.0</v>
      </c>
      <c r="F977" s="102">
        <v>0.0</v>
      </c>
      <c r="G977" s="102" t="s">
        <v>142</v>
      </c>
      <c r="H977" s="102">
        <v>5600.0</v>
      </c>
      <c r="I977" s="102">
        <v>79.0</v>
      </c>
      <c r="J977" s="102">
        <v>0.0</v>
      </c>
      <c r="K977" s="102"/>
      <c r="L977" s="102"/>
      <c r="M977" s="102"/>
      <c r="N977" s="102" t="s">
        <v>40</v>
      </c>
      <c r="O977" s="102"/>
      <c r="P977" s="102"/>
      <c r="Q977" s="102" t="s">
        <v>23</v>
      </c>
      <c r="R977" s="102">
        <v>33.0</v>
      </c>
      <c r="S977" s="102">
        <v>4.0</v>
      </c>
    </row>
    <row r="978" ht="12.75" customHeight="1">
      <c r="A978" s="102">
        <v>2006.0</v>
      </c>
      <c r="B978" s="102">
        <v>5916.0</v>
      </c>
      <c r="C978" s="102" t="s">
        <v>7665</v>
      </c>
      <c r="D978" s="102" t="s">
        <v>21</v>
      </c>
      <c r="E978" s="102">
        <v>6.0</v>
      </c>
      <c r="F978" s="102">
        <v>0.0</v>
      </c>
      <c r="G978" s="102" t="s">
        <v>136</v>
      </c>
      <c r="H978" s="102">
        <v>5000.0</v>
      </c>
      <c r="I978" s="102">
        <v>77.0</v>
      </c>
      <c r="J978" s="102">
        <v>0.0</v>
      </c>
      <c r="K978" s="102"/>
      <c r="L978" s="102"/>
      <c r="M978" s="102"/>
      <c r="N978" s="102" t="s">
        <v>23</v>
      </c>
      <c r="O978" s="102"/>
      <c r="P978" s="102"/>
      <c r="Q978" s="102" t="s">
        <v>23</v>
      </c>
      <c r="R978" s="102">
        <v>33.0</v>
      </c>
      <c r="S978" s="102">
        <v>59.0</v>
      </c>
    </row>
    <row r="979" ht="12.75" customHeight="1">
      <c r="A979" s="102">
        <v>2006.0</v>
      </c>
      <c r="B979" s="102">
        <v>5909.0</v>
      </c>
      <c r="C979" s="102" t="s">
        <v>7666</v>
      </c>
      <c r="D979" s="102" t="s">
        <v>21</v>
      </c>
      <c r="E979" s="102">
        <v>6.0</v>
      </c>
      <c r="F979" s="102">
        <v>0.0</v>
      </c>
      <c r="G979" s="102" t="s">
        <v>152</v>
      </c>
      <c r="H979" s="102">
        <v>5500.0</v>
      </c>
      <c r="I979" s="102">
        <v>79.0</v>
      </c>
      <c r="J979" s="102">
        <v>0.0</v>
      </c>
      <c r="K979" s="102"/>
      <c r="L979" s="102"/>
      <c r="M979" s="102"/>
      <c r="N979" s="102" t="s">
        <v>23</v>
      </c>
      <c r="O979" s="102"/>
      <c r="P979" s="102"/>
      <c r="Q979" s="102" t="s">
        <v>23</v>
      </c>
      <c r="R979" s="102">
        <v>33.0</v>
      </c>
      <c r="S979" s="102">
        <v>59.0</v>
      </c>
    </row>
    <row r="980" ht="12.75" customHeight="1">
      <c r="A980" s="102">
        <v>2006.0</v>
      </c>
      <c r="B980" s="102">
        <v>5917.0</v>
      </c>
      <c r="C980" s="102" t="s">
        <v>6984</v>
      </c>
      <c r="D980" s="102" t="s">
        <v>21</v>
      </c>
      <c r="E980" s="102">
        <v>6.0</v>
      </c>
      <c r="F980" s="102">
        <v>0.0</v>
      </c>
      <c r="G980" s="102" t="s">
        <v>146</v>
      </c>
      <c r="H980" s="102">
        <v>5750.0</v>
      </c>
      <c r="I980" s="102">
        <v>77.0</v>
      </c>
      <c r="J980" s="102">
        <v>0.0</v>
      </c>
      <c r="K980" s="102"/>
      <c r="L980" s="102"/>
      <c r="M980" s="102"/>
      <c r="N980" s="102" t="s">
        <v>23</v>
      </c>
      <c r="O980" s="102"/>
      <c r="P980" s="102"/>
      <c r="Q980" s="102" t="s">
        <v>23</v>
      </c>
      <c r="R980" s="102">
        <v>33.0</v>
      </c>
      <c r="S980" s="102">
        <v>51.0</v>
      </c>
    </row>
    <row r="981" ht="12.75" customHeight="1">
      <c r="A981" s="102">
        <v>2006.0</v>
      </c>
      <c r="B981" s="102">
        <v>5911.0</v>
      </c>
      <c r="C981" s="102" t="s">
        <v>7667</v>
      </c>
      <c r="D981" s="102" t="s">
        <v>21</v>
      </c>
      <c r="E981" s="102">
        <v>6.0</v>
      </c>
      <c r="F981" s="102">
        <v>0.0</v>
      </c>
      <c r="G981" s="102" t="s">
        <v>146</v>
      </c>
      <c r="H981" s="102">
        <v>4800.0</v>
      </c>
      <c r="I981" s="102">
        <v>73.0</v>
      </c>
      <c r="J981" s="102">
        <v>0.0</v>
      </c>
      <c r="K981" s="102"/>
      <c r="L981" s="102"/>
      <c r="M981" s="102"/>
      <c r="N981" s="102" t="s">
        <v>23</v>
      </c>
      <c r="O981" s="102"/>
      <c r="P981" s="102"/>
      <c r="Q981" s="102" t="s">
        <v>23</v>
      </c>
      <c r="R981" s="102">
        <v>33.0</v>
      </c>
      <c r="S981" s="102">
        <v>66.0</v>
      </c>
    </row>
    <row r="982" ht="12.75" customHeight="1">
      <c r="A982" s="102">
        <v>2006.0</v>
      </c>
      <c r="B982" s="102">
        <v>5918.0</v>
      </c>
      <c r="C982" s="102" t="s">
        <v>7668</v>
      </c>
      <c r="D982" s="102" t="s">
        <v>21</v>
      </c>
      <c r="E982" s="102">
        <v>6.0</v>
      </c>
      <c r="F982" s="102">
        <v>0.0</v>
      </c>
      <c r="G982" s="102" t="s">
        <v>29</v>
      </c>
      <c r="H982" s="102">
        <v>4800.0</v>
      </c>
      <c r="I982" s="102">
        <v>76.0</v>
      </c>
      <c r="J982" s="102">
        <v>0.0</v>
      </c>
      <c r="K982" s="102"/>
      <c r="L982" s="102"/>
      <c r="M982" s="102"/>
      <c r="N982" s="102" t="s">
        <v>23</v>
      </c>
      <c r="O982" s="102"/>
      <c r="P982" s="102"/>
      <c r="Q982" s="102" t="s">
        <v>23</v>
      </c>
      <c r="R982" s="102">
        <v>33.0</v>
      </c>
      <c r="S982" s="102">
        <v>2.0</v>
      </c>
    </row>
    <row r="983" ht="12.75" customHeight="1">
      <c r="A983" s="102">
        <v>2006.0</v>
      </c>
      <c r="B983" s="102">
        <v>5921.0</v>
      </c>
      <c r="C983" s="102" t="s">
        <v>7669</v>
      </c>
      <c r="D983" s="102" t="s">
        <v>21</v>
      </c>
      <c r="E983" s="102">
        <v>6.0</v>
      </c>
      <c r="F983" s="102">
        <v>0.0</v>
      </c>
      <c r="G983" s="102" t="s">
        <v>134</v>
      </c>
      <c r="H983" s="102">
        <v>5000.0</v>
      </c>
      <c r="I983" s="102">
        <v>76.0</v>
      </c>
      <c r="J983" s="102">
        <v>0.0</v>
      </c>
      <c r="K983" s="102"/>
      <c r="L983" s="102"/>
      <c r="M983" s="102"/>
      <c r="N983" s="102" t="s">
        <v>23</v>
      </c>
      <c r="O983" s="102"/>
      <c r="P983" s="102"/>
      <c r="Q983" s="102" t="s">
        <v>23</v>
      </c>
      <c r="R983" s="102">
        <v>33.0</v>
      </c>
      <c r="S983" s="102">
        <v>2.0</v>
      </c>
    </row>
    <row r="984" ht="12.75" customHeight="1">
      <c r="A984" s="102">
        <v>2006.0</v>
      </c>
      <c r="B984" s="102">
        <v>5920.0</v>
      </c>
      <c r="C984" s="102" t="s">
        <v>7670</v>
      </c>
      <c r="D984" s="102" t="s">
        <v>40</v>
      </c>
      <c r="E984" s="102">
        <v>6.0</v>
      </c>
      <c r="F984" s="102">
        <v>21.0</v>
      </c>
      <c r="G984" s="102"/>
      <c r="H984" s="102">
        <v>5100.0</v>
      </c>
      <c r="I984" s="102">
        <v>77.0</v>
      </c>
      <c r="J984" s="102">
        <v>0.0</v>
      </c>
      <c r="K984" s="102"/>
      <c r="L984" s="102"/>
      <c r="M984" s="102"/>
      <c r="N984" s="102" t="s">
        <v>23</v>
      </c>
      <c r="O984" s="102"/>
      <c r="P984" s="102"/>
      <c r="Q984" s="102" t="s">
        <v>23</v>
      </c>
      <c r="R984" s="102">
        <v>39.0</v>
      </c>
      <c r="S984" s="102">
        <v>75.0</v>
      </c>
    </row>
    <row r="985" ht="12.75" customHeight="1">
      <c r="A985" s="102">
        <v>2006.0</v>
      </c>
      <c r="B985" s="102">
        <v>5925.0</v>
      </c>
      <c r="C985" s="102" t="s">
        <v>7671</v>
      </c>
      <c r="D985" s="102" t="s">
        <v>40</v>
      </c>
      <c r="E985" s="102">
        <v>6.0</v>
      </c>
      <c r="F985" s="102">
        <v>23.0</v>
      </c>
      <c r="G985" s="102"/>
      <c r="H985" s="102">
        <v>4900.0</v>
      </c>
      <c r="I985" s="102">
        <v>77.0</v>
      </c>
      <c r="J985" s="102">
        <v>0.0</v>
      </c>
      <c r="K985" s="102"/>
      <c r="L985" s="102"/>
      <c r="M985" s="102"/>
      <c r="N985" s="102" t="s">
        <v>23</v>
      </c>
      <c r="O985" s="102"/>
      <c r="P985" s="102"/>
      <c r="Q985" s="102" t="s">
        <v>23</v>
      </c>
      <c r="R985" s="102">
        <v>39.0</v>
      </c>
      <c r="S985" s="102">
        <v>75.0</v>
      </c>
    </row>
    <row r="986" ht="12.75" customHeight="1">
      <c r="A986" s="102">
        <v>2006.0</v>
      </c>
      <c r="B986" s="102">
        <v>5922.0</v>
      </c>
      <c r="C986" s="102" t="s">
        <v>7672</v>
      </c>
      <c r="D986" s="102" t="s">
        <v>21</v>
      </c>
      <c r="E986" s="102">
        <v>6.0</v>
      </c>
      <c r="F986" s="102">
        <v>0.0</v>
      </c>
      <c r="G986" s="102" t="s">
        <v>133</v>
      </c>
      <c r="H986" s="102">
        <v>3550.0</v>
      </c>
      <c r="I986" s="102">
        <v>76.0</v>
      </c>
      <c r="J986" s="102">
        <v>0.0</v>
      </c>
      <c r="K986" s="102"/>
      <c r="L986" s="102"/>
      <c r="M986" s="102"/>
      <c r="N986" s="102" t="s">
        <v>23</v>
      </c>
      <c r="O986" s="102"/>
      <c r="P986" s="102"/>
      <c r="Q986" s="102" t="s">
        <v>23</v>
      </c>
      <c r="R986" s="102">
        <v>33.0</v>
      </c>
      <c r="S986" s="102">
        <v>16.0</v>
      </c>
    </row>
    <row r="987" ht="12.75" customHeight="1">
      <c r="A987" s="102">
        <v>2006.0</v>
      </c>
      <c r="B987" s="102">
        <v>5932.0</v>
      </c>
      <c r="C987" s="102" t="s">
        <v>7673</v>
      </c>
      <c r="D987" s="102" t="s">
        <v>21</v>
      </c>
      <c r="E987" s="102">
        <v>6.0</v>
      </c>
      <c r="F987" s="102">
        <v>0.0</v>
      </c>
      <c r="G987" s="102" t="s">
        <v>146</v>
      </c>
      <c r="H987" s="102">
        <v>4800.0</v>
      </c>
      <c r="I987" s="102">
        <v>73.0</v>
      </c>
      <c r="J987" s="102">
        <v>0.0</v>
      </c>
      <c r="K987" s="102"/>
      <c r="L987" s="102"/>
      <c r="M987" s="102"/>
      <c r="N987" s="102" t="s">
        <v>23</v>
      </c>
      <c r="O987" s="102"/>
      <c r="P987" s="102"/>
      <c r="Q987" s="102" t="s">
        <v>23</v>
      </c>
      <c r="R987" s="102">
        <v>33.0</v>
      </c>
      <c r="S987" s="102">
        <v>26.0</v>
      </c>
    </row>
    <row r="988" ht="12.75" customHeight="1">
      <c r="A988" s="102">
        <v>2006.0</v>
      </c>
      <c r="B988" s="102">
        <v>5923.0</v>
      </c>
      <c r="C988" s="102" t="s">
        <v>7674</v>
      </c>
      <c r="D988" s="102" t="s">
        <v>21</v>
      </c>
      <c r="E988" s="102">
        <v>6.0</v>
      </c>
      <c r="F988" s="102">
        <v>0.0</v>
      </c>
      <c r="G988" s="102" t="s">
        <v>156</v>
      </c>
      <c r="H988" s="102">
        <v>6100.0</v>
      </c>
      <c r="I988" s="102">
        <v>82.0</v>
      </c>
      <c r="J988" s="102">
        <v>0.0</v>
      </c>
      <c r="K988" s="102"/>
      <c r="L988" s="102"/>
      <c r="M988" s="102"/>
      <c r="N988" s="102" t="s">
        <v>23</v>
      </c>
      <c r="O988" s="102"/>
      <c r="P988" s="102"/>
      <c r="Q988" s="102" t="s">
        <v>23</v>
      </c>
      <c r="R988" s="102">
        <v>33.0</v>
      </c>
      <c r="S988" s="102">
        <v>4.0</v>
      </c>
    </row>
    <row r="989" ht="12.75" customHeight="1">
      <c r="A989" s="102">
        <v>2006.0</v>
      </c>
      <c r="B989" s="102">
        <v>5924.0</v>
      </c>
      <c r="C989" s="102" t="s">
        <v>6987</v>
      </c>
      <c r="D989" s="102" t="s">
        <v>21</v>
      </c>
      <c r="E989" s="102">
        <v>6.0</v>
      </c>
      <c r="F989" s="102">
        <v>0.0</v>
      </c>
      <c r="G989" s="102" t="s">
        <v>143</v>
      </c>
      <c r="H989" s="102">
        <v>4400.0</v>
      </c>
      <c r="I989" s="102">
        <v>73.0</v>
      </c>
      <c r="J989" s="102">
        <v>0.0</v>
      </c>
      <c r="K989" s="102"/>
      <c r="L989" s="102"/>
      <c r="M989" s="102"/>
      <c r="N989" s="102" t="s">
        <v>23</v>
      </c>
      <c r="O989" s="102"/>
      <c r="P989" s="102"/>
      <c r="Q989" s="102" t="s">
        <v>23</v>
      </c>
      <c r="R989" s="102">
        <v>33.0</v>
      </c>
      <c r="S989" s="102">
        <v>60.0</v>
      </c>
    </row>
    <row r="990" ht="12.75" customHeight="1">
      <c r="A990" s="102">
        <v>2006.0</v>
      </c>
      <c r="B990" s="102">
        <v>5926.0</v>
      </c>
      <c r="C990" s="102" t="s">
        <v>6987</v>
      </c>
      <c r="D990" s="102" t="s">
        <v>21</v>
      </c>
      <c r="E990" s="102">
        <v>6.0</v>
      </c>
      <c r="F990" s="102">
        <v>0.0</v>
      </c>
      <c r="G990" s="102" t="s">
        <v>170</v>
      </c>
      <c r="H990" s="102">
        <v>5250.0</v>
      </c>
      <c r="I990" s="102">
        <v>76.0</v>
      </c>
      <c r="J990" s="102">
        <v>0.0</v>
      </c>
      <c r="K990" s="102"/>
      <c r="L990" s="102"/>
      <c r="M990" s="102"/>
      <c r="N990" s="102" t="s">
        <v>40</v>
      </c>
      <c r="O990" s="102"/>
      <c r="P990" s="102"/>
      <c r="Q990" s="102" t="s">
        <v>23</v>
      </c>
      <c r="R990" s="102">
        <v>33.0</v>
      </c>
      <c r="S990" s="102">
        <v>59.0</v>
      </c>
    </row>
    <row r="991" ht="12.75" customHeight="1">
      <c r="A991" s="102">
        <v>2006.0</v>
      </c>
      <c r="B991" s="102">
        <v>5927.0</v>
      </c>
      <c r="C991" s="102" t="s">
        <v>6987</v>
      </c>
      <c r="D991" s="102" t="s">
        <v>21</v>
      </c>
      <c r="E991" s="102">
        <v>6.0</v>
      </c>
      <c r="F991" s="102">
        <v>0.0</v>
      </c>
      <c r="G991" s="102" t="s">
        <v>873</v>
      </c>
      <c r="H991" s="102">
        <v>4600.0</v>
      </c>
      <c r="I991" s="102">
        <v>73.0</v>
      </c>
      <c r="J991" s="102">
        <v>0.0</v>
      </c>
      <c r="K991" s="102"/>
      <c r="L991" s="102"/>
      <c r="M991" s="102"/>
      <c r="N991" s="102" t="s">
        <v>23</v>
      </c>
      <c r="O991" s="102"/>
      <c r="P991" s="102"/>
      <c r="Q991" s="102" t="s">
        <v>23</v>
      </c>
      <c r="R991" s="102">
        <v>33.0</v>
      </c>
      <c r="S991" s="102">
        <v>16.0</v>
      </c>
    </row>
    <row r="992" ht="12.75" customHeight="1">
      <c r="A992" s="102">
        <v>2006.0</v>
      </c>
      <c r="B992" s="102">
        <v>5930.0</v>
      </c>
      <c r="C992" s="102" t="s">
        <v>6988</v>
      </c>
      <c r="D992" s="102" t="s">
        <v>21</v>
      </c>
      <c r="E992" s="102">
        <v>6.0</v>
      </c>
      <c r="F992" s="102">
        <v>0.0</v>
      </c>
      <c r="G992" s="102" t="s">
        <v>143</v>
      </c>
      <c r="H992" s="102">
        <v>5800.0</v>
      </c>
      <c r="I992" s="102">
        <v>81.0</v>
      </c>
      <c r="J992" s="102">
        <v>0.0</v>
      </c>
      <c r="K992" s="102"/>
      <c r="L992" s="102"/>
      <c r="M992" s="102"/>
      <c r="N992" s="102" t="s">
        <v>23</v>
      </c>
      <c r="O992" s="102"/>
      <c r="P992" s="102"/>
      <c r="Q992" s="102" t="s">
        <v>23</v>
      </c>
      <c r="R992" s="102">
        <v>33.0</v>
      </c>
      <c r="S992" s="102">
        <v>51.0</v>
      </c>
    </row>
    <row r="993" ht="12.75" customHeight="1">
      <c r="A993" s="102">
        <v>2006.0</v>
      </c>
      <c r="B993" s="102">
        <v>5929.0</v>
      </c>
      <c r="C993" s="102" t="s">
        <v>6988</v>
      </c>
      <c r="D993" s="102" t="s">
        <v>21</v>
      </c>
      <c r="E993" s="102">
        <v>6.0</v>
      </c>
      <c r="F993" s="102">
        <v>0.0</v>
      </c>
      <c r="G993" s="102" t="s">
        <v>143</v>
      </c>
      <c r="H993" s="102">
        <v>4000.0</v>
      </c>
      <c r="I993" s="102">
        <v>73.0</v>
      </c>
      <c r="J993" s="102">
        <v>0.0</v>
      </c>
      <c r="K993" s="102"/>
      <c r="L993" s="102"/>
      <c r="M993" s="102"/>
      <c r="N993" s="102" t="s">
        <v>23</v>
      </c>
      <c r="O993" s="102"/>
      <c r="P993" s="102"/>
      <c r="Q993" s="102" t="s">
        <v>23</v>
      </c>
      <c r="R993" s="102">
        <v>33.0</v>
      </c>
      <c r="S993" s="102">
        <v>2.0</v>
      </c>
    </row>
    <row r="994" ht="12.75" customHeight="1">
      <c r="A994" s="102">
        <v>2006.0</v>
      </c>
      <c r="B994" s="102">
        <v>5931.0</v>
      </c>
      <c r="C994" s="102" t="s">
        <v>6988</v>
      </c>
      <c r="D994" s="102" t="s">
        <v>21</v>
      </c>
      <c r="E994" s="102">
        <v>6.0</v>
      </c>
      <c r="F994" s="102">
        <v>0.0</v>
      </c>
      <c r="G994" s="102" t="s">
        <v>29</v>
      </c>
      <c r="H994" s="102">
        <v>4750.0</v>
      </c>
      <c r="I994" s="102">
        <v>75.0</v>
      </c>
      <c r="J994" s="102">
        <v>0.0</v>
      </c>
      <c r="K994" s="102"/>
      <c r="L994" s="102"/>
      <c r="M994" s="102"/>
      <c r="N994" s="102" t="s">
        <v>23</v>
      </c>
      <c r="O994" s="102"/>
      <c r="P994" s="102"/>
      <c r="Q994" s="102" t="s">
        <v>23</v>
      </c>
      <c r="R994" s="102">
        <v>33.0</v>
      </c>
      <c r="S994" s="102">
        <v>11.0</v>
      </c>
    </row>
    <row r="995" ht="12.75" customHeight="1">
      <c r="A995" s="102">
        <v>2006.0</v>
      </c>
      <c r="B995" s="102">
        <v>5936.0</v>
      </c>
      <c r="C995" s="102" t="s">
        <v>6992</v>
      </c>
      <c r="D995" s="102" t="s">
        <v>21</v>
      </c>
      <c r="E995" s="102">
        <v>6.0</v>
      </c>
      <c r="F995" s="102">
        <v>0.0</v>
      </c>
      <c r="G995" s="102" t="s">
        <v>146</v>
      </c>
      <c r="H995" s="102">
        <v>5550.0</v>
      </c>
      <c r="I995" s="102">
        <v>81.0</v>
      </c>
      <c r="J995" s="102">
        <v>40.0</v>
      </c>
      <c r="K995" s="102"/>
      <c r="L995" s="102"/>
      <c r="M995" s="102"/>
      <c r="N995" s="102" t="s">
        <v>23</v>
      </c>
      <c r="O995" s="102"/>
      <c r="P995" s="102"/>
      <c r="Q995" s="102" t="s">
        <v>23</v>
      </c>
      <c r="R995" s="102">
        <v>33.0</v>
      </c>
      <c r="S995" s="102">
        <v>66.0</v>
      </c>
    </row>
    <row r="996" ht="12.75" customHeight="1">
      <c r="A996" s="102">
        <v>2006.0</v>
      </c>
      <c r="B996" s="102">
        <v>5934.0</v>
      </c>
      <c r="C996" s="102" t="s">
        <v>7675</v>
      </c>
      <c r="D996" s="102" t="s">
        <v>21</v>
      </c>
      <c r="E996" s="102">
        <v>6.0</v>
      </c>
      <c r="F996" s="102">
        <v>0.0</v>
      </c>
      <c r="G996" s="102" t="s">
        <v>143</v>
      </c>
      <c r="H996" s="102">
        <v>5200.0</v>
      </c>
      <c r="I996" s="102">
        <v>77.0</v>
      </c>
      <c r="J996" s="102">
        <v>39.0</v>
      </c>
      <c r="K996" s="102"/>
      <c r="L996" s="102"/>
      <c r="M996" s="102"/>
      <c r="N996" s="102" t="s">
        <v>23</v>
      </c>
      <c r="O996" s="102"/>
      <c r="P996" s="102"/>
      <c r="Q996" s="102" t="s">
        <v>23</v>
      </c>
      <c r="R996" s="102">
        <v>33.0</v>
      </c>
      <c r="S996" s="102">
        <v>33.0</v>
      </c>
    </row>
    <row r="997" ht="12.75" customHeight="1">
      <c r="A997" s="102">
        <v>2006.0</v>
      </c>
      <c r="B997" s="102">
        <v>5933.0</v>
      </c>
      <c r="C997" s="102" t="s">
        <v>7676</v>
      </c>
      <c r="D997" s="102" t="s">
        <v>21</v>
      </c>
      <c r="E997" s="102">
        <v>6.0</v>
      </c>
      <c r="F997" s="102">
        <v>0.0</v>
      </c>
      <c r="G997" s="102" t="s">
        <v>165</v>
      </c>
      <c r="H997" s="102">
        <v>5700.0</v>
      </c>
      <c r="I997" s="102">
        <v>79.0</v>
      </c>
      <c r="J997" s="102">
        <v>40.0</v>
      </c>
      <c r="K997" s="102"/>
      <c r="L997" s="102"/>
      <c r="M997" s="102"/>
      <c r="N997" s="102" t="s">
        <v>23</v>
      </c>
      <c r="O997" s="102"/>
      <c r="P997" s="102"/>
      <c r="Q997" s="102" t="s">
        <v>23</v>
      </c>
      <c r="R997" s="102">
        <v>33.0</v>
      </c>
      <c r="S997" s="102">
        <v>44.0</v>
      </c>
    </row>
    <row r="998" ht="12.75" customHeight="1">
      <c r="A998" s="102">
        <v>2006.0</v>
      </c>
      <c r="B998" s="102">
        <v>5935.0</v>
      </c>
      <c r="C998" s="102" t="s">
        <v>7677</v>
      </c>
      <c r="D998" s="102" t="s">
        <v>21</v>
      </c>
      <c r="E998" s="102">
        <v>6.0</v>
      </c>
      <c r="F998" s="102">
        <v>0.0</v>
      </c>
      <c r="G998" s="102" t="s">
        <v>104</v>
      </c>
      <c r="H998" s="102">
        <v>6100.0</v>
      </c>
      <c r="I998" s="102">
        <v>80.0</v>
      </c>
      <c r="J998" s="102">
        <v>41.0</v>
      </c>
      <c r="K998" s="102"/>
      <c r="L998" s="102"/>
      <c r="M998" s="102"/>
      <c r="N998" s="102" t="s">
        <v>23</v>
      </c>
      <c r="O998" s="102"/>
      <c r="P998" s="102"/>
      <c r="Q998" s="102" t="s">
        <v>23</v>
      </c>
      <c r="R998" s="102">
        <v>33.0</v>
      </c>
      <c r="S998" s="102">
        <v>59.0</v>
      </c>
    </row>
    <row r="999" ht="12.75" customHeight="1">
      <c r="A999" s="102">
        <v>2006.0</v>
      </c>
      <c r="B999" s="102">
        <v>5937.0</v>
      </c>
      <c r="C999" s="102" t="s">
        <v>7678</v>
      </c>
      <c r="D999" s="102" t="s">
        <v>40</v>
      </c>
      <c r="E999" s="102">
        <v>6.0</v>
      </c>
      <c r="F999" s="102">
        <v>21.0</v>
      </c>
      <c r="G999" s="102"/>
      <c r="H999" s="102">
        <v>5400.0</v>
      </c>
      <c r="I999" s="102">
        <v>76.0</v>
      </c>
      <c r="J999" s="102">
        <v>39.0</v>
      </c>
      <c r="K999" s="102"/>
      <c r="L999" s="102"/>
      <c r="M999" s="102"/>
      <c r="N999" s="102" t="s">
        <v>40</v>
      </c>
      <c r="O999" s="102"/>
      <c r="P999" s="102"/>
      <c r="Q999" s="102" t="s">
        <v>23</v>
      </c>
      <c r="R999" s="102">
        <v>15.0</v>
      </c>
      <c r="S999" s="102">
        <v>32.0</v>
      </c>
    </row>
    <row r="1000" ht="12.75" customHeight="1">
      <c r="A1000" s="102">
        <v>2006.0</v>
      </c>
      <c r="B1000" s="102">
        <v>5952.0</v>
      </c>
      <c r="C1000" s="102" t="s">
        <v>7679</v>
      </c>
      <c r="D1000" s="102" t="s">
        <v>21</v>
      </c>
      <c r="E1000" s="102">
        <v>6.0</v>
      </c>
      <c r="F1000" s="102">
        <v>0.0</v>
      </c>
      <c r="G1000" s="102" t="s">
        <v>29</v>
      </c>
      <c r="H1000" s="102">
        <v>5500.0</v>
      </c>
      <c r="I1000" s="102">
        <v>78.0</v>
      </c>
      <c r="J1000" s="102">
        <v>0.0</v>
      </c>
      <c r="K1000" s="102"/>
      <c r="L1000" s="102"/>
      <c r="M1000" s="102"/>
      <c r="N1000" s="102" t="s">
        <v>23</v>
      </c>
      <c r="O1000" s="102"/>
      <c r="P1000" s="102"/>
      <c r="Q1000" s="102" t="s">
        <v>23</v>
      </c>
      <c r="R1000" s="102">
        <v>33.0</v>
      </c>
      <c r="S1000" s="102">
        <v>20.0</v>
      </c>
    </row>
    <row r="1001" ht="12.75" customHeight="1">
      <c r="A1001" s="102">
        <v>2006.0</v>
      </c>
      <c r="B1001" s="102">
        <v>5938.0</v>
      </c>
      <c r="C1001" s="102" t="s">
        <v>6996</v>
      </c>
      <c r="D1001" s="102" t="s">
        <v>21</v>
      </c>
      <c r="E1001" s="102">
        <v>6.0</v>
      </c>
      <c r="F1001" s="102">
        <v>0.0</v>
      </c>
      <c r="G1001" s="102" t="s">
        <v>142</v>
      </c>
      <c r="H1001" s="102">
        <v>4400.0</v>
      </c>
      <c r="I1001" s="102">
        <v>72.0</v>
      </c>
      <c r="J1001" s="102">
        <v>0.0</v>
      </c>
      <c r="K1001" s="102"/>
      <c r="L1001" s="102"/>
      <c r="M1001" s="102"/>
      <c r="N1001" s="102" t="s">
        <v>23</v>
      </c>
      <c r="O1001" s="102"/>
      <c r="P1001" s="102"/>
      <c r="Q1001" s="102" t="s">
        <v>23</v>
      </c>
      <c r="R1001" s="102">
        <v>33.0</v>
      </c>
      <c r="S1001" s="102">
        <v>51.0</v>
      </c>
    </row>
    <row r="1002" ht="12.75" customHeight="1">
      <c r="A1002" s="102">
        <v>2006.0</v>
      </c>
      <c r="B1002" s="102">
        <v>5939.0</v>
      </c>
      <c r="C1002" s="102" t="s">
        <v>6996</v>
      </c>
      <c r="D1002" s="102" t="s">
        <v>21</v>
      </c>
      <c r="E1002" s="102">
        <v>6.0</v>
      </c>
      <c r="F1002" s="102">
        <v>0.0</v>
      </c>
      <c r="G1002" s="102" t="s">
        <v>139</v>
      </c>
      <c r="H1002" s="102">
        <v>6400.0</v>
      </c>
      <c r="I1002" s="102">
        <v>82.0</v>
      </c>
      <c r="J1002" s="102">
        <v>0.0</v>
      </c>
      <c r="K1002" s="102"/>
      <c r="L1002" s="102"/>
      <c r="M1002" s="102"/>
      <c r="N1002" s="102" t="s">
        <v>23</v>
      </c>
      <c r="O1002" s="102"/>
      <c r="P1002" s="102"/>
      <c r="Q1002" s="102" t="s">
        <v>23</v>
      </c>
      <c r="R1002" s="102">
        <v>33.0</v>
      </c>
      <c r="S1002" s="102">
        <v>44.0</v>
      </c>
    </row>
    <row r="1003" ht="12.75" customHeight="1">
      <c r="A1003" s="102">
        <v>2006.0</v>
      </c>
      <c r="B1003" s="102">
        <v>5943.0</v>
      </c>
      <c r="C1003" s="102" t="s">
        <v>7680</v>
      </c>
      <c r="D1003" s="102" t="s">
        <v>21</v>
      </c>
      <c r="E1003" s="102">
        <v>6.0</v>
      </c>
      <c r="F1003" s="102">
        <v>0.0</v>
      </c>
      <c r="G1003" s="102" t="s">
        <v>165</v>
      </c>
      <c r="H1003" s="102">
        <v>6800.0</v>
      </c>
      <c r="I1003" s="102">
        <v>83.0</v>
      </c>
      <c r="J1003" s="102">
        <v>0.0</v>
      </c>
      <c r="K1003" s="102"/>
      <c r="L1003" s="102"/>
      <c r="M1003" s="102"/>
      <c r="N1003" s="102" t="s">
        <v>23</v>
      </c>
      <c r="O1003" s="102"/>
      <c r="P1003" s="102"/>
      <c r="Q1003" s="102" t="s">
        <v>23</v>
      </c>
      <c r="R1003" s="102">
        <v>33.0</v>
      </c>
      <c r="S1003" s="102">
        <v>31.0</v>
      </c>
    </row>
    <row r="1004" ht="12.75" customHeight="1">
      <c r="A1004" s="102">
        <v>2006.0</v>
      </c>
      <c r="B1004" s="102">
        <v>5940.0</v>
      </c>
      <c r="C1004" s="102" t="s">
        <v>7681</v>
      </c>
      <c r="D1004" s="102" t="s">
        <v>21</v>
      </c>
      <c r="E1004" s="102">
        <v>6.0</v>
      </c>
      <c r="F1004" s="102">
        <v>0.0</v>
      </c>
      <c r="G1004" s="102" t="s">
        <v>146</v>
      </c>
      <c r="H1004" s="102">
        <v>6100.0</v>
      </c>
      <c r="I1004" s="102">
        <v>82.0</v>
      </c>
      <c r="J1004" s="102">
        <v>0.0</v>
      </c>
      <c r="K1004" s="102"/>
      <c r="L1004" s="102"/>
      <c r="M1004" s="102"/>
      <c r="N1004" s="102" t="s">
        <v>23</v>
      </c>
      <c r="O1004" s="102"/>
      <c r="P1004" s="102"/>
      <c r="Q1004" s="102" t="s">
        <v>23</v>
      </c>
      <c r="R1004" s="102">
        <v>33.0</v>
      </c>
      <c r="S1004" s="102">
        <v>4.0</v>
      </c>
    </row>
    <row r="1005" ht="12.75" customHeight="1">
      <c r="A1005" s="102">
        <v>2006.0</v>
      </c>
      <c r="B1005" s="102">
        <v>5947.0</v>
      </c>
      <c r="C1005" s="102" t="s">
        <v>7681</v>
      </c>
      <c r="D1005" s="102" t="s">
        <v>21</v>
      </c>
      <c r="E1005" s="102">
        <v>6.0</v>
      </c>
      <c r="F1005" s="102">
        <v>0.0</v>
      </c>
      <c r="G1005" s="102" t="s">
        <v>142</v>
      </c>
      <c r="H1005" s="102">
        <v>4100.0</v>
      </c>
      <c r="I1005" s="102">
        <v>72.0</v>
      </c>
      <c r="J1005" s="102">
        <v>0.0</v>
      </c>
      <c r="K1005" s="102"/>
      <c r="L1005" s="102"/>
      <c r="M1005" s="102"/>
      <c r="N1005" s="102" t="s">
        <v>23</v>
      </c>
      <c r="O1005" s="102"/>
      <c r="P1005" s="102"/>
      <c r="Q1005" s="102" t="s">
        <v>23</v>
      </c>
      <c r="R1005" s="102">
        <v>33.0</v>
      </c>
      <c r="S1005" s="102">
        <v>59.0</v>
      </c>
    </row>
    <row r="1006" ht="12.75" customHeight="1">
      <c r="A1006" s="102">
        <v>2006.0</v>
      </c>
      <c r="B1006" s="102">
        <v>5941.0</v>
      </c>
      <c r="C1006" s="102" t="s">
        <v>7316</v>
      </c>
      <c r="D1006" s="102" t="s">
        <v>21</v>
      </c>
      <c r="E1006" s="102">
        <v>6.0</v>
      </c>
      <c r="F1006" s="102">
        <v>0.0</v>
      </c>
      <c r="G1006" s="102" t="s">
        <v>151</v>
      </c>
      <c r="H1006" s="102">
        <v>5900.0</v>
      </c>
      <c r="I1006" s="102">
        <v>78.0</v>
      </c>
      <c r="J1006" s="102">
        <v>0.0</v>
      </c>
      <c r="K1006" s="102"/>
      <c r="L1006" s="102"/>
      <c r="M1006" s="102"/>
      <c r="N1006" s="102" t="s">
        <v>23</v>
      </c>
      <c r="O1006" s="102"/>
      <c r="P1006" s="102"/>
      <c r="Q1006" s="102" t="s">
        <v>23</v>
      </c>
      <c r="R1006" s="102">
        <v>33.0</v>
      </c>
      <c r="S1006" s="102">
        <v>2.0</v>
      </c>
    </row>
    <row r="1007" ht="12.75" customHeight="1">
      <c r="A1007" s="102">
        <v>2006.0</v>
      </c>
      <c r="B1007" s="102">
        <v>5944.0</v>
      </c>
      <c r="C1007" s="102" t="s">
        <v>6997</v>
      </c>
      <c r="D1007" s="102" t="s">
        <v>21</v>
      </c>
      <c r="E1007" s="102">
        <v>6.0</v>
      </c>
      <c r="F1007" s="102">
        <v>0.0</v>
      </c>
      <c r="G1007" s="102" t="s">
        <v>134</v>
      </c>
      <c r="H1007" s="102">
        <v>4600.0</v>
      </c>
      <c r="I1007" s="102">
        <v>79.0</v>
      </c>
      <c r="J1007" s="102">
        <v>0.0</v>
      </c>
      <c r="K1007" s="102"/>
      <c r="L1007" s="102"/>
      <c r="M1007" s="102"/>
      <c r="N1007" s="102" t="s">
        <v>23</v>
      </c>
      <c r="O1007" s="102"/>
      <c r="P1007" s="102"/>
      <c r="Q1007" s="102" t="s">
        <v>23</v>
      </c>
      <c r="R1007" s="102">
        <v>33.0</v>
      </c>
      <c r="S1007" s="102">
        <v>59.0</v>
      </c>
    </row>
    <row r="1008" ht="12.75" customHeight="1">
      <c r="A1008" s="102">
        <v>2006.0</v>
      </c>
      <c r="B1008" s="102">
        <v>5945.0</v>
      </c>
      <c r="C1008" s="102" t="s">
        <v>7682</v>
      </c>
      <c r="D1008" s="102" t="s">
        <v>21</v>
      </c>
      <c r="E1008" s="102">
        <v>6.0</v>
      </c>
      <c r="F1008" s="102">
        <v>0.0</v>
      </c>
      <c r="G1008" s="102" t="s">
        <v>104</v>
      </c>
      <c r="H1008" s="102">
        <v>5250.0</v>
      </c>
      <c r="I1008" s="102">
        <v>77.0</v>
      </c>
      <c r="J1008" s="102">
        <v>0.0</v>
      </c>
      <c r="K1008" s="102"/>
      <c r="L1008" s="102"/>
      <c r="M1008" s="102"/>
      <c r="N1008" s="102" t="s">
        <v>23</v>
      </c>
      <c r="O1008" s="102"/>
      <c r="P1008" s="102"/>
      <c r="Q1008" s="102" t="s">
        <v>23</v>
      </c>
      <c r="R1008" s="102">
        <v>33.0</v>
      </c>
      <c r="S1008" s="102">
        <v>11.0</v>
      </c>
    </row>
    <row r="1009" ht="12.75" customHeight="1">
      <c r="A1009" s="102">
        <v>2006.0</v>
      </c>
      <c r="B1009" s="102">
        <v>5946.0</v>
      </c>
      <c r="C1009" s="102" t="s">
        <v>7683</v>
      </c>
      <c r="D1009" s="102" t="s">
        <v>21</v>
      </c>
      <c r="E1009" s="102">
        <v>6.0</v>
      </c>
      <c r="F1009" s="102">
        <v>0.0</v>
      </c>
      <c r="G1009" s="102" t="s">
        <v>133</v>
      </c>
      <c r="H1009" s="102">
        <v>4300.0</v>
      </c>
      <c r="I1009" s="102">
        <v>73.0</v>
      </c>
      <c r="J1009" s="102">
        <v>0.0</v>
      </c>
      <c r="K1009" s="102"/>
      <c r="L1009" s="102"/>
      <c r="M1009" s="102"/>
      <c r="N1009" s="102" t="s">
        <v>23</v>
      </c>
      <c r="O1009" s="102"/>
      <c r="P1009" s="102"/>
      <c r="Q1009" s="102" t="s">
        <v>23</v>
      </c>
      <c r="R1009" s="102">
        <v>33.0</v>
      </c>
      <c r="S1009" s="102">
        <v>16.0</v>
      </c>
    </row>
    <row r="1010" ht="12.75" customHeight="1">
      <c r="A1010" s="102" t="s">
        <v>6861</v>
      </c>
      <c r="B1010" s="102" t="s">
        <v>6</v>
      </c>
      <c r="C1010" s="102" t="s">
        <v>0</v>
      </c>
      <c r="D1010" s="102" t="s">
        <v>124</v>
      </c>
      <c r="E1010" s="102" t="s">
        <v>2</v>
      </c>
      <c r="F1010" s="102" t="s">
        <v>8</v>
      </c>
      <c r="G1010" s="102" t="s">
        <v>9</v>
      </c>
      <c r="H1010" s="102" t="s">
        <v>4</v>
      </c>
      <c r="I1010" s="102" t="s">
        <v>3</v>
      </c>
      <c r="J1010" s="102" t="s">
        <v>5</v>
      </c>
      <c r="K1010" s="102" t="s">
        <v>11</v>
      </c>
      <c r="L1010" s="102" t="s">
        <v>12</v>
      </c>
      <c r="M1010" s="102" t="s">
        <v>13</v>
      </c>
      <c r="N1010" s="102" t="s">
        <v>10</v>
      </c>
      <c r="O1010" s="102"/>
      <c r="P1010" s="102"/>
      <c r="Q1010" s="102" t="s">
        <v>16</v>
      </c>
      <c r="R1010" s="102" t="s">
        <v>17</v>
      </c>
      <c r="S1010" s="102" t="s">
        <v>18</v>
      </c>
    </row>
    <row r="1011" ht="12.75" customHeight="1">
      <c r="A1011" s="102">
        <v>2006.0</v>
      </c>
      <c r="B1011" s="102">
        <v>5949.0</v>
      </c>
      <c r="C1011" s="102" t="s">
        <v>7684</v>
      </c>
      <c r="D1011" s="102" t="s">
        <v>21</v>
      </c>
      <c r="E1011" s="102">
        <v>6.0</v>
      </c>
      <c r="F1011" s="102">
        <v>0.0</v>
      </c>
      <c r="G1011" s="102" t="s">
        <v>143</v>
      </c>
      <c r="H1011" s="102">
        <v>5100.0</v>
      </c>
      <c r="I1011" s="102">
        <v>76.0</v>
      </c>
      <c r="J1011" s="102">
        <v>39.0</v>
      </c>
      <c r="K1011" s="102"/>
      <c r="L1011" s="102"/>
      <c r="M1011" s="102"/>
      <c r="N1011" s="102" t="s">
        <v>23</v>
      </c>
      <c r="O1011" s="102"/>
      <c r="P1011" s="102"/>
      <c r="Q1011" s="102" t="s">
        <v>23</v>
      </c>
      <c r="R1011" s="102">
        <v>33.0</v>
      </c>
      <c r="S1011" s="102">
        <v>16.0</v>
      </c>
    </row>
    <row r="1012" ht="12.75" customHeight="1">
      <c r="A1012" s="102">
        <v>2006.0</v>
      </c>
      <c r="B1012" s="102">
        <v>5948.0</v>
      </c>
      <c r="C1012" s="102" t="s">
        <v>7685</v>
      </c>
      <c r="D1012" s="102" t="s">
        <v>40</v>
      </c>
      <c r="E1012" s="102">
        <v>6.0</v>
      </c>
      <c r="F1012" s="102">
        <v>24.0</v>
      </c>
      <c r="G1012" s="102"/>
      <c r="H1012" s="102">
        <v>4300.0</v>
      </c>
      <c r="I1012" s="102">
        <v>74.0</v>
      </c>
      <c r="J1012" s="102">
        <v>38.0</v>
      </c>
      <c r="K1012" s="102"/>
      <c r="L1012" s="102"/>
      <c r="M1012" s="102"/>
      <c r="N1012" s="102" t="s">
        <v>23</v>
      </c>
      <c r="O1012" s="102"/>
      <c r="P1012" s="102"/>
      <c r="Q1012" s="102" t="s">
        <v>23</v>
      </c>
      <c r="R1012" s="102">
        <v>15.0</v>
      </c>
      <c r="S1012" s="102">
        <v>82.0</v>
      </c>
    </row>
    <row r="1013" ht="12.75" customHeight="1">
      <c r="A1013" s="102">
        <v>2006.0</v>
      </c>
      <c r="B1013" s="102">
        <v>5956.0</v>
      </c>
      <c r="C1013" s="102" t="s">
        <v>7686</v>
      </c>
      <c r="D1013" s="102" t="s">
        <v>40</v>
      </c>
      <c r="E1013" s="102">
        <v>6.0</v>
      </c>
      <c r="F1013" s="102">
        <v>25.0</v>
      </c>
      <c r="G1013" s="102"/>
      <c r="H1013" s="102">
        <v>4400.0</v>
      </c>
      <c r="I1013" s="102">
        <v>75.0</v>
      </c>
      <c r="J1013" s="102">
        <v>0.0</v>
      </c>
      <c r="K1013" s="102"/>
      <c r="L1013" s="102"/>
      <c r="M1013" s="102"/>
      <c r="N1013" s="102" t="s">
        <v>23</v>
      </c>
      <c r="O1013" s="102"/>
      <c r="P1013" s="102"/>
      <c r="Q1013" s="102" t="s">
        <v>23</v>
      </c>
      <c r="R1013" s="102">
        <v>15.0</v>
      </c>
      <c r="S1013" s="102">
        <v>30.0</v>
      </c>
    </row>
    <row r="1014" ht="12.75" customHeight="1">
      <c r="A1014" s="102">
        <v>2006.0</v>
      </c>
      <c r="B1014" s="102">
        <v>5955.0</v>
      </c>
      <c r="C1014" s="102" t="s">
        <v>7687</v>
      </c>
      <c r="D1014" s="102" t="s">
        <v>21</v>
      </c>
      <c r="E1014" s="102">
        <v>6.0</v>
      </c>
      <c r="F1014" s="102">
        <v>0.0</v>
      </c>
      <c r="G1014" s="102" t="s">
        <v>165</v>
      </c>
      <c r="H1014" s="102">
        <v>4500.0</v>
      </c>
      <c r="I1014" s="102">
        <v>79.0</v>
      </c>
      <c r="J1014" s="102">
        <v>0.0</v>
      </c>
      <c r="K1014" s="102"/>
      <c r="L1014" s="102"/>
      <c r="M1014" s="102"/>
      <c r="N1014" s="102" t="s">
        <v>23</v>
      </c>
      <c r="O1014" s="102"/>
      <c r="P1014" s="102"/>
      <c r="Q1014" s="102" t="s">
        <v>23</v>
      </c>
      <c r="R1014" s="102">
        <v>33.0</v>
      </c>
      <c r="S1014" s="102">
        <v>44.0</v>
      </c>
    </row>
    <row r="1015" ht="12.75" customHeight="1">
      <c r="A1015" s="102">
        <v>2006.0</v>
      </c>
      <c r="B1015" s="102">
        <v>5962.0</v>
      </c>
      <c r="C1015" s="102" t="s">
        <v>7001</v>
      </c>
      <c r="D1015" s="102" t="s">
        <v>21</v>
      </c>
      <c r="E1015" s="102">
        <v>6.0</v>
      </c>
      <c r="F1015" s="102">
        <v>0.0</v>
      </c>
      <c r="G1015" s="102" t="s">
        <v>161</v>
      </c>
      <c r="H1015" s="102">
        <v>6200.0</v>
      </c>
      <c r="I1015" s="102">
        <v>81.0</v>
      </c>
      <c r="J1015" s="102">
        <v>42.0</v>
      </c>
      <c r="K1015" s="102"/>
      <c r="L1015" s="102"/>
      <c r="M1015" s="102"/>
      <c r="N1015" s="102" t="s">
        <v>23</v>
      </c>
      <c r="O1015" s="102"/>
      <c r="P1015" s="102"/>
      <c r="Q1015" s="102" t="s">
        <v>23</v>
      </c>
      <c r="R1015" s="102">
        <v>33.0</v>
      </c>
      <c r="S1015" s="102">
        <v>2.0</v>
      </c>
    </row>
    <row r="1016" ht="12.75" customHeight="1">
      <c r="A1016" s="102">
        <v>2006.0</v>
      </c>
      <c r="B1016" s="102">
        <v>5958.0</v>
      </c>
      <c r="C1016" s="102" t="s">
        <v>7688</v>
      </c>
      <c r="D1016" s="102" t="s">
        <v>21</v>
      </c>
      <c r="E1016" s="102">
        <v>6.0</v>
      </c>
      <c r="F1016" s="102">
        <v>0.0</v>
      </c>
      <c r="G1016" s="102" t="s">
        <v>29</v>
      </c>
      <c r="H1016" s="102">
        <v>4600.0</v>
      </c>
      <c r="I1016" s="102">
        <v>74.0</v>
      </c>
      <c r="J1016" s="102">
        <v>0.0</v>
      </c>
      <c r="K1016" s="102"/>
      <c r="L1016" s="102"/>
      <c r="M1016" s="102"/>
      <c r="N1016" s="102" t="s">
        <v>23</v>
      </c>
      <c r="O1016" s="102"/>
      <c r="P1016" s="102"/>
      <c r="Q1016" s="102" t="s">
        <v>23</v>
      </c>
      <c r="R1016" s="102">
        <v>33.0</v>
      </c>
      <c r="S1016" s="102">
        <v>15.0</v>
      </c>
    </row>
    <row r="1017" ht="12.75" customHeight="1">
      <c r="A1017" s="102">
        <v>2006.0</v>
      </c>
      <c r="B1017" s="102">
        <v>5951.0</v>
      </c>
      <c r="C1017" s="102" t="s">
        <v>7688</v>
      </c>
      <c r="D1017" s="102" t="s">
        <v>21</v>
      </c>
      <c r="E1017" s="102">
        <v>6.0</v>
      </c>
      <c r="F1017" s="102">
        <v>0.0</v>
      </c>
      <c r="G1017" s="102" t="s">
        <v>161</v>
      </c>
      <c r="H1017" s="102">
        <v>5000.0</v>
      </c>
      <c r="I1017" s="102">
        <v>79.0</v>
      </c>
      <c r="J1017" s="102">
        <v>37.0</v>
      </c>
      <c r="K1017" s="102"/>
      <c r="L1017" s="102"/>
      <c r="M1017" s="102"/>
      <c r="N1017" s="102" t="s">
        <v>23</v>
      </c>
      <c r="O1017" s="102"/>
      <c r="P1017" s="102"/>
      <c r="Q1017" s="102" t="s">
        <v>23</v>
      </c>
      <c r="R1017" s="102">
        <v>33.0</v>
      </c>
      <c r="S1017" s="102">
        <v>44.0</v>
      </c>
    </row>
    <row r="1018" ht="12.75" customHeight="1">
      <c r="A1018" s="102">
        <v>2006.0</v>
      </c>
      <c r="B1018" s="102">
        <v>5953.0</v>
      </c>
      <c r="C1018" s="102" t="s">
        <v>7002</v>
      </c>
      <c r="D1018" s="102" t="s">
        <v>40</v>
      </c>
      <c r="E1018" s="102">
        <v>6.0</v>
      </c>
      <c r="F1018" s="102">
        <v>24.0</v>
      </c>
      <c r="G1018" s="102"/>
      <c r="H1018" s="102">
        <v>4000.0</v>
      </c>
      <c r="I1018" s="102">
        <v>74.0</v>
      </c>
      <c r="J1018" s="102">
        <v>0.0</v>
      </c>
      <c r="K1018" s="102"/>
      <c r="L1018" s="102"/>
      <c r="M1018" s="102"/>
      <c r="N1018" s="102" t="s">
        <v>23</v>
      </c>
      <c r="O1018" s="102"/>
      <c r="P1018" s="102"/>
      <c r="Q1018" s="102" t="s">
        <v>23</v>
      </c>
      <c r="R1018" s="102">
        <v>33.0</v>
      </c>
      <c r="S1018" s="102">
        <v>44.0</v>
      </c>
    </row>
    <row r="1019" ht="12.75" customHeight="1">
      <c r="A1019" s="102">
        <v>2006.0</v>
      </c>
      <c r="B1019" s="102">
        <v>5954.0</v>
      </c>
      <c r="C1019" s="102" t="s">
        <v>7689</v>
      </c>
      <c r="D1019" s="102" t="s">
        <v>40</v>
      </c>
      <c r="E1019" s="102">
        <v>6.0</v>
      </c>
      <c r="F1019" s="102">
        <v>24.0</v>
      </c>
      <c r="G1019" s="102"/>
      <c r="H1019" s="102">
        <v>4000.0</v>
      </c>
      <c r="I1019" s="102">
        <v>77.0</v>
      </c>
      <c r="J1019" s="102">
        <v>0.0</v>
      </c>
      <c r="K1019" s="102"/>
      <c r="L1019" s="102"/>
      <c r="M1019" s="102"/>
      <c r="N1019" s="102" t="s">
        <v>23</v>
      </c>
      <c r="O1019" s="102"/>
      <c r="P1019" s="102"/>
      <c r="Q1019" s="102" t="s">
        <v>23</v>
      </c>
      <c r="R1019" s="102">
        <v>33.0</v>
      </c>
      <c r="S1019" s="102">
        <v>44.0</v>
      </c>
    </row>
    <row r="1020" ht="12.75" customHeight="1">
      <c r="A1020" s="102">
        <v>2006.0</v>
      </c>
      <c r="B1020" s="102">
        <v>5959.0</v>
      </c>
      <c r="C1020" s="102" t="s">
        <v>7004</v>
      </c>
      <c r="D1020" s="102" t="s">
        <v>21</v>
      </c>
      <c r="E1020" s="102">
        <v>6.0</v>
      </c>
      <c r="F1020" s="102">
        <v>0.0</v>
      </c>
      <c r="G1020" s="102" t="s">
        <v>104</v>
      </c>
      <c r="H1020" s="102">
        <v>5300.0</v>
      </c>
      <c r="I1020" s="102">
        <v>75.0</v>
      </c>
      <c r="J1020" s="102">
        <v>0.0</v>
      </c>
      <c r="K1020" s="102"/>
      <c r="L1020" s="102"/>
      <c r="M1020" s="102"/>
      <c r="N1020" s="102" t="s">
        <v>40</v>
      </c>
      <c r="O1020" s="102"/>
      <c r="P1020" s="102"/>
      <c r="Q1020" s="102" t="s">
        <v>23</v>
      </c>
      <c r="R1020" s="102">
        <v>33.0</v>
      </c>
      <c r="S1020" s="102">
        <v>11.0</v>
      </c>
    </row>
    <row r="1021" ht="12.75" customHeight="1">
      <c r="A1021" s="102">
        <v>2006.0</v>
      </c>
      <c r="B1021" s="102">
        <v>5960.0</v>
      </c>
      <c r="C1021" s="102" t="s">
        <v>7690</v>
      </c>
      <c r="D1021" s="102" t="s">
        <v>21</v>
      </c>
      <c r="E1021" s="102">
        <v>6.0</v>
      </c>
      <c r="F1021" s="102">
        <v>0.0</v>
      </c>
      <c r="G1021" s="102" t="s">
        <v>133</v>
      </c>
      <c r="H1021" s="102">
        <v>4900.0</v>
      </c>
      <c r="I1021" s="102">
        <v>78.0</v>
      </c>
      <c r="J1021" s="102">
        <v>0.0</v>
      </c>
      <c r="K1021" s="102"/>
      <c r="L1021" s="102"/>
      <c r="M1021" s="102"/>
      <c r="N1021" s="102" t="s">
        <v>23</v>
      </c>
      <c r="O1021" s="102"/>
      <c r="P1021" s="102"/>
      <c r="Q1021" s="102" t="s">
        <v>23</v>
      </c>
      <c r="R1021" s="102">
        <v>33.0</v>
      </c>
      <c r="S1021" s="102">
        <v>44.0</v>
      </c>
    </row>
    <row r="1022" ht="12.75" customHeight="1">
      <c r="A1022" s="102">
        <v>2006.0</v>
      </c>
      <c r="B1022" s="102">
        <v>5961.0</v>
      </c>
      <c r="C1022" s="102" t="s">
        <v>7402</v>
      </c>
      <c r="D1022" s="102" t="s">
        <v>21</v>
      </c>
      <c r="E1022" s="102">
        <v>6.0</v>
      </c>
      <c r="F1022" s="102">
        <v>0.0</v>
      </c>
      <c r="G1022" s="102" t="s">
        <v>162</v>
      </c>
      <c r="H1022" s="102">
        <v>5000.0</v>
      </c>
      <c r="I1022" s="102">
        <v>77.0</v>
      </c>
      <c r="J1022" s="102">
        <v>0.0</v>
      </c>
      <c r="K1022" s="102"/>
      <c r="L1022" s="102"/>
      <c r="M1022" s="102"/>
      <c r="N1022" s="102" t="s">
        <v>23</v>
      </c>
      <c r="O1022" s="102"/>
      <c r="P1022" s="102"/>
      <c r="Q1022" s="102" t="s">
        <v>23</v>
      </c>
      <c r="R1022" s="102">
        <v>33.0</v>
      </c>
      <c r="S1022" s="102">
        <v>44.0</v>
      </c>
    </row>
    <row r="1023" ht="12.75" customHeight="1">
      <c r="A1023" s="102">
        <v>2006.0</v>
      </c>
      <c r="B1023" s="102">
        <v>5963.0</v>
      </c>
      <c r="C1023" s="102" t="s">
        <v>7691</v>
      </c>
      <c r="D1023" s="102" t="s">
        <v>40</v>
      </c>
      <c r="E1023" s="102">
        <v>6.0</v>
      </c>
      <c r="F1023" s="102">
        <v>20.0</v>
      </c>
      <c r="G1023" s="102"/>
      <c r="H1023" s="102">
        <v>4700.0</v>
      </c>
      <c r="I1023" s="102">
        <v>77.0</v>
      </c>
      <c r="J1023" s="102">
        <v>38.0</v>
      </c>
      <c r="K1023" s="102"/>
      <c r="L1023" s="102"/>
      <c r="M1023" s="102"/>
      <c r="N1023" s="102" t="s">
        <v>35</v>
      </c>
      <c r="O1023" s="102"/>
      <c r="P1023" s="102"/>
      <c r="Q1023" s="102" t="s">
        <v>23</v>
      </c>
      <c r="R1023" s="102">
        <v>33.0</v>
      </c>
      <c r="S1023" s="102">
        <v>44.0</v>
      </c>
    </row>
    <row r="1024" ht="12.75" customHeight="1">
      <c r="A1024" s="102">
        <v>2006.0</v>
      </c>
      <c r="B1024" s="102">
        <v>5967.0</v>
      </c>
      <c r="C1024" s="102" t="s">
        <v>7692</v>
      </c>
      <c r="D1024" s="102" t="s">
        <v>40</v>
      </c>
      <c r="E1024" s="102">
        <v>6.0</v>
      </c>
      <c r="F1024" s="102">
        <v>25.0</v>
      </c>
      <c r="G1024" s="102"/>
      <c r="H1024" s="102">
        <v>5700.0</v>
      </c>
      <c r="I1024" s="102">
        <v>77.0</v>
      </c>
      <c r="J1024" s="102">
        <v>35.0</v>
      </c>
      <c r="K1024" s="102"/>
      <c r="L1024" s="102"/>
      <c r="M1024" s="102"/>
      <c r="N1024" s="102" t="s">
        <v>23</v>
      </c>
      <c r="O1024" s="102"/>
      <c r="P1024" s="102"/>
      <c r="Q1024" s="102" t="s">
        <v>23</v>
      </c>
      <c r="R1024" s="102">
        <v>33.0</v>
      </c>
      <c r="S1024" s="102">
        <v>2.0</v>
      </c>
    </row>
    <row r="1025" ht="12.75" customHeight="1">
      <c r="A1025" s="102">
        <v>2006.0</v>
      </c>
      <c r="B1025" s="102">
        <v>5968.0</v>
      </c>
      <c r="C1025" s="102" t="s">
        <v>7693</v>
      </c>
      <c r="D1025" s="102" t="s">
        <v>40</v>
      </c>
      <c r="E1025" s="102">
        <v>6.0</v>
      </c>
      <c r="F1025" s="102">
        <v>118.0</v>
      </c>
      <c r="G1025" s="102"/>
      <c r="H1025" s="102">
        <v>4750.0</v>
      </c>
      <c r="I1025" s="102">
        <v>78.0</v>
      </c>
      <c r="J1025" s="102">
        <v>0.0</v>
      </c>
      <c r="K1025" s="102"/>
      <c r="L1025" s="102"/>
      <c r="M1025" s="102"/>
      <c r="N1025" s="102" t="s">
        <v>40</v>
      </c>
      <c r="O1025" s="102"/>
      <c r="P1025" s="102"/>
      <c r="Q1025" s="102" t="s">
        <v>23</v>
      </c>
      <c r="R1025" s="102">
        <v>33.0</v>
      </c>
      <c r="S1025" s="102">
        <v>44.0</v>
      </c>
    </row>
    <row r="1026" ht="12.75" customHeight="1">
      <c r="A1026" s="102">
        <v>2006.0</v>
      </c>
      <c r="B1026" s="102">
        <v>5973.0</v>
      </c>
      <c r="C1026" s="102" t="s">
        <v>7694</v>
      </c>
      <c r="D1026" s="102" t="s">
        <v>40</v>
      </c>
      <c r="E1026" s="102">
        <v>6.0</v>
      </c>
      <c r="F1026" s="102">
        <v>110.0</v>
      </c>
      <c r="G1026" s="102"/>
      <c r="H1026" s="102">
        <v>5400.0</v>
      </c>
      <c r="I1026" s="102">
        <v>80.0</v>
      </c>
      <c r="J1026" s="102">
        <v>0.0</v>
      </c>
      <c r="K1026" s="102"/>
      <c r="L1026" s="102"/>
      <c r="M1026" s="102"/>
      <c r="N1026" s="102" t="s">
        <v>23</v>
      </c>
      <c r="O1026" s="102"/>
      <c r="P1026" s="102"/>
      <c r="Q1026" s="102" t="s">
        <v>23</v>
      </c>
      <c r="R1026" s="102">
        <v>15.0</v>
      </c>
      <c r="S1026" s="102">
        <v>78.0</v>
      </c>
    </row>
    <row r="1027" ht="12.75" customHeight="1">
      <c r="A1027" s="102">
        <v>2006.0</v>
      </c>
      <c r="B1027" s="102">
        <v>5970.0</v>
      </c>
      <c r="C1027" s="102" t="s">
        <v>7694</v>
      </c>
      <c r="D1027" s="102" t="s">
        <v>40</v>
      </c>
      <c r="E1027" s="102">
        <v>6.0</v>
      </c>
      <c r="F1027" s="102">
        <v>114.0</v>
      </c>
      <c r="G1027" s="102"/>
      <c r="H1027" s="102">
        <v>5200.0</v>
      </c>
      <c r="I1027" s="102">
        <v>79.0</v>
      </c>
      <c r="J1027" s="102">
        <v>0.0</v>
      </c>
      <c r="K1027" s="102"/>
      <c r="L1027" s="102"/>
      <c r="M1027" s="102"/>
      <c r="N1027" s="102" t="s">
        <v>23</v>
      </c>
      <c r="O1027" s="102"/>
      <c r="P1027" s="102"/>
      <c r="Q1027" s="102" t="s">
        <v>23</v>
      </c>
      <c r="R1027" s="102">
        <v>33.0</v>
      </c>
      <c r="S1027" s="102">
        <v>2.0</v>
      </c>
    </row>
    <row r="1028" ht="12.75" customHeight="1">
      <c r="A1028" s="102">
        <v>2006.0</v>
      </c>
      <c r="B1028" s="102">
        <v>5965.0</v>
      </c>
      <c r="C1028" s="102" t="s">
        <v>7007</v>
      </c>
      <c r="D1028" s="102" t="s">
        <v>40</v>
      </c>
      <c r="E1028" s="102">
        <v>6.0</v>
      </c>
      <c r="F1028" s="102">
        <v>112.0</v>
      </c>
      <c r="G1028" s="102"/>
      <c r="H1028" s="102">
        <v>4200.0</v>
      </c>
      <c r="I1028" s="102">
        <v>74.0</v>
      </c>
      <c r="J1028" s="102">
        <v>0.0</v>
      </c>
      <c r="K1028" s="102"/>
      <c r="L1028" s="102"/>
      <c r="M1028" s="102"/>
      <c r="N1028" s="102" t="s">
        <v>23</v>
      </c>
      <c r="O1028" s="102"/>
      <c r="P1028" s="102"/>
      <c r="Q1028" s="102" t="s">
        <v>23</v>
      </c>
      <c r="R1028" s="102">
        <v>9.0</v>
      </c>
      <c r="S1028" s="102">
        <v>219.0</v>
      </c>
    </row>
    <row r="1029" ht="12.75" customHeight="1">
      <c r="A1029" s="102">
        <v>2006.0</v>
      </c>
      <c r="B1029" s="102">
        <v>5971.0</v>
      </c>
      <c r="C1029" s="102" t="s">
        <v>7695</v>
      </c>
      <c r="D1029" s="102" t="s">
        <v>40</v>
      </c>
      <c r="E1029" s="102">
        <v>6.0</v>
      </c>
      <c r="F1029" s="102">
        <v>115.0</v>
      </c>
      <c r="G1029" s="102"/>
      <c r="H1029" s="102">
        <v>5500.0</v>
      </c>
      <c r="I1029" s="102">
        <v>80.0</v>
      </c>
      <c r="J1029" s="102">
        <v>0.0</v>
      </c>
      <c r="K1029" s="102"/>
      <c r="L1029" s="102"/>
      <c r="M1029" s="102"/>
      <c r="N1029" s="102" t="s">
        <v>23</v>
      </c>
      <c r="O1029" s="102"/>
      <c r="P1029" s="102"/>
      <c r="Q1029" s="102" t="s">
        <v>23</v>
      </c>
      <c r="R1029" s="102">
        <v>33.0</v>
      </c>
      <c r="S1029" s="102">
        <v>35.0</v>
      </c>
    </row>
    <row r="1030" ht="12.75" customHeight="1">
      <c r="A1030" s="102">
        <v>2006.0</v>
      </c>
      <c r="B1030" s="102">
        <v>5976.0</v>
      </c>
      <c r="C1030" s="102" t="s">
        <v>7696</v>
      </c>
      <c r="D1030" s="102" t="s">
        <v>40</v>
      </c>
      <c r="E1030" s="102">
        <v>6.0</v>
      </c>
      <c r="F1030" s="102">
        <v>108.0</v>
      </c>
      <c r="G1030" s="102"/>
      <c r="H1030" s="102">
        <v>5050.0</v>
      </c>
      <c r="I1030" s="102">
        <v>77.0</v>
      </c>
      <c r="J1030" s="102">
        <v>38.0</v>
      </c>
      <c r="K1030" s="102"/>
      <c r="L1030" s="102"/>
      <c r="M1030" s="102"/>
      <c r="N1030" s="102" t="s">
        <v>23</v>
      </c>
      <c r="O1030" s="102"/>
      <c r="P1030" s="102"/>
      <c r="Q1030" s="102" t="s">
        <v>23</v>
      </c>
      <c r="R1030" s="102">
        <v>33.0</v>
      </c>
      <c r="S1030" s="102">
        <v>30.0</v>
      </c>
    </row>
    <row r="1031" ht="12.75" customHeight="1">
      <c r="A1031" s="102">
        <v>2006.0</v>
      </c>
      <c r="B1031" s="102">
        <v>5972.0</v>
      </c>
      <c r="C1031" s="102" t="s">
        <v>7697</v>
      </c>
      <c r="D1031" s="102" t="s">
        <v>40</v>
      </c>
      <c r="E1031" s="102">
        <v>6.0</v>
      </c>
      <c r="F1031" s="102">
        <v>113.0</v>
      </c>
      <c r="G1031" s="102"/>
      <c r="H1031" s="102">
        <v>5400.0</v>
      </c>
      <c r="I1031" s="102">
        <v>79.0</v>
      </c>
      <c r="J1031" s="102">
        <v>0.0</v>
      </c>
      <c r="K1031" s="102"/>
      <c r="L1031" s="102"/>
      <c r="M1031" s="102"/>
      <c r="N1031" s="102" t="s">
        <v>23</v>
      </c>
      <c r="O1031" s="102"/>
      <c r="P1031" s="102"/>
      <c r="Q1031" s="102" t="s">
        <v>23</v>
      </c>
      <c r="R1031" s="102">
        <v>36.0</v>
      </c>
      <c r="S1031" s="102">
        <v>17.0</v>
      </c>
    </row>
    <row r="1032" ht="12.75" customHeight="1">
      <c r="A1032" s="102">
        <v>2006.0</v>
      </c>
      <c r="B1032" s="102">
        <v>5974.0</v>
      </c>
      <c r="C1032" s="102" t="s">
        <v>7698</v>
      </c>
      <c r="D1032" s="102" t="s">
        <v>40</v>
      </c>
      <c r="E1032" s="102">
        <v>6.0</v>
      </c>
      <c r="F1032" s="102">
        <v>110.0</v>
      </c>
      <c r="G1032" s="102"/>
      <c r="H1032" s="102">
        <v>4700.0</v>
      </c>
      <c r="I1032" s="102">
        <v>77.0</v>
      </c>
      <c r="J1032" s="102">
        <v>0.0</v>
      </c>
      <c r="K1032" s="102"/>
      <c r="L1032" s="102"/>
      <c r="M1032" s="102"/>
      <c r="N1032" s="102" t="s">
        <v>23</v>
      </c>
      <c r="O1032" s="102"/>
      <c r="P1032" s="102"/>
      <c r="Q1032" s="102" t="s">
        <v>23</v>
      </c>
      <c r="R1032" s="102">
        <v>15.0</v>
      </c>
      <c r="S1032" s="102">
        <v>82.0</v>
      </c>
    </row>
    <row r="1033" ht="12.75" customHeight="1">
      <c r="A1033" s="102">
        <v>2006.0</v>
      </c>
      <c r="B1033" s="102">
        <v>5977.0</v>
      </c>
      <c r="C1033" s="102" t="s">
        <v>7699</v>
      </c>
      <c r="D1033" s="102" t="s">
        <v>40</v>
      </c>
      <c r="E1033" s="102">
        <v>6.0</v>
      </c>
      <c r="F1033" s="102">
        <v>108.0</v>
      </c>
      <c r="G1033" s="102"/>
      <c r="H1033" s="102">
        <v>7800.0</v>
      </c>
      <c r="I1033" s="102">
        <v>82.0</v>
      </c>
      <c r="J1033" s="102">
        <v>43.0</v>
      </c>
      <c r="K1033" s="102"/>
      <c r="L1033" s="102"/>
      <c r="M1033" s="102"/>
      <c r="N1033" s="102" t="s">
        <v>23</v>
      </c>
      <c r="O1033" s="102"/>
      <c r="P1033" s="102"/>
      <c r="Q1033" s="102" t="s">
        <v>23</v>
      </c>
      <c r="R1033" s="102">
        <v>33.0</v>
      </c>
      <c r="S1033" s="102">
        <v>4.0</v>
      </c>
    </row>
    <row r="1034" ht="12.75" customHeight="1">
      <c r="A1034" s="102">
        <v>2006.0</v>
      </c>
      <c r="B1034" s="102">
        <v>5989.0</v>
      </c>
      <c r="C1034" s="102" t="s">
        <v>7700</v>
      </c>
      <c r="D1034" s="102" t="s">
        <v>40</v>
      </c>
      <c r="E1034" s="102">
        <v>6.0</v>
      </c>
      <c r="F1034" s="102">
        <v>111.0</v>
      </c>
      <c r="G1034" s="102"/>
      <c r="H1034" s="102">
        <v>4700.0</v>
      </c>
      <c r="I1034" s="102">
        <v>79.0</v>
      </c>
      <c r="J1034" s="102">
        <v>42.0</v>
      </c>
      <c r="K1034" s="102"/>
      <c r="L1034" s="102"/>
      <c r="M1034" s="102"/>
      <c r="N1034" s="102" t="s">
        <v>23</v>
      </c>
      <c r="O1034" s="102"/>
      <c r="P1034" s="102"/>
      <c r="Q1034" s="102" t="s">
        <v>23</v>
      </c>
      <c r="R1034" s="102">
        <v>31.0</v>
      </c>
      <c r="S1034" s="102">
        <v>201.0</v>
      </c>
    </row>
    <row r="1035" ht="12.75" customHeight="1">
      <c r="A1035" s="102">
        <v>2006.0</v>
      </c>
      <c r="B1035" s="102">
        <v>5992.0</v>
      </c>
      <c r="C1035" s="102" t="s">
        <v>7321</v>
      </c>
      <c r="D1035" s="102" t="s">
        <v>40</v>
      </c>
      <c r="E1035" s="102">
        <v>6.0</v>
      </c>
      <c r="F1035" s="102">
        <v>110.0</v>
      </c>
      <c r="G1035" s="102"/>
      <c r="H1035" s="102">
        <v>5400.0</v>
      </c>
      <c r="I1035" s="102">
        <v>78.0</v>
      </c>
      <c r="J1035" s="102">
        <v>40.0</v>
      </c>
      <c r="K1035" s="102"/>
      <c r="L1035" s="102"/>
      <c r="M1035" s="102"/>
      <c r="N1035" s="102" t="s">
        <v>23</v>
      </c>
      <c r="O1035" s="102"/>
      <c r="P1035" s="102"/>
      <c r="Q1035" s="102" t="s">
        <v>23</v>
      </c>
      <c r="R1035" s="102">
        <v>33.0</v>
      </c>
      <c r="S1035" s="102">
        <v>51.0</v>
      </c>
    </row>
    <row r="1036" ht="12.75" customHeight="1">
      <c r="A1036" s="102">
        <v>2006.0</v>
      </c>
      <c r="B1036" s="102">
        <v>5991.0</v>
      </c>
      <c r="C1036" s="102" t="s">
        <v>7701</v>
      </c>
      <c r="D1036" s="102" t="s">
        <v>40</v>
      </c>
      <c r="E1036" s="102">
        <v>6.0</v>
      </c>
      <c r="F1036" s="102">
        <v>110.0</v>
      </c>
      <c r="G1036" s="102"/>
      <c r="H1036" s="102">
        <v>6400.0</v>
      </c>
      <c r="I1036" s="102">
        <v>85.0</v>
      </c>
      <c r="J1036" s="102">
        <v>46.0</v>
      </c>
      <c r="K1036" s="102"/>
      <c r="L1036" s="102"/>
      <c r="M1036" s="102"/>
      <c r="N1036" s="102" t="s">
        <v>23</v>
      </c>
      <c r="O1036" s="102"/>
      <c r="P1036" s="102"/>
      <c r="Q1036" s="102" t="s">
        <v>23</v>
      </c>
      <c r="R1036" s="102">
        <v>33.0</v>
      </c>
      <c r="S1036" s="102">
        <v>51.0</v>
      </c>
    </row>
    <row r="1037" ht="12.75" customHeight="1">
      <c r="A1037" s="102">
        <v>2006.0</v>
      </c>
      <c r="B1037" s="102">
        <v>5985.0</v>
      </c>
      <c r="C1037" s="102" t="s">
        <v>7701</v>
      </c>
      <c r="D1037" s="102" t="s">
        <v>40</v>
      </c>
      <c r="E1037" s="102">
        <v>6.0</v>
      </c>
      <c r="F1037" s="102">
        <v>21.0</v>
      </c>
      <c r="G1037" s="102"/>
      <c r="H1037" s="102">
        <v>6000.0</v>
      </c>
      <c r="I1037" s="102">
        <v>78.0</v>
      </c>
      <c r="J1037" s="102">
        <v>0.0</v>
      </c>
      <c r="K1037" s="102"/>
      <c r="L1037" s="102"/>
      <c r="M1037" s="102"/>
      <c r="N1037" s="102" t="s">
        <v>23</v>
      </c>
      <c r="O1037" s="102"/>
      <c r="P1037" s="102"/>
      <c r="Q1037" s="102" t="s">
        <v>23</v>
      </c>
      <c r="R1037" s="102">
        <v>39.0</v>
      </c>
      <c r="S1037" s="102">
        <v>75.0</v>
      </c>
    </row>
    <row r="1038" ht="12.75" customHeight="1">
      <c r="A1038" s="102">
        <v>2006.0</v>
      </c>
      <c r="B1038" s="102">
        <v>5981.0</v>
      </c>
      <c r="C1038" s="102" t="s">
        <v>7702</v>
      </c>
      <c r="D1038" s="102" t="s">
        <v>40</v>
      </c>
      <c r="E1038" s="102">
        <v>6.0</v>
      </c>
      <c r="F1038" s="102">
        <v>118.0</v>
      </c>
      <c r="G1038" s="102"/>
      <c r="H1038" s="102">
        <v>5400.0</v>
      </c>
      <c r="I1038" s="102">
        <v>77.0</v>
      </c>
      <c r="J1038" s="102">
        <v>0.0</v>
      </c>
      <c r="K1038" s="102"/>
      <c r="L1038" s="102"/>
      <c r="M1038" s="102"/>
      <c r="N1038" s="102" t="s">
        <v>23</v>
      </c>
      <c r="O1038" s="102"/>
      <c r="P1038" s="102"/>
      <c r="Q1038" s="102" t="s">
        <v>23</v>
      </c>
      <c r="R1038" s="102">
        <v>19.0</v>
      </c>
      <c r="S1038" s="102">
        <v>46.0</v>
      </c>
    </row>
    <row r="1039" ht="12.75" customHeight="1">
      <c r="A1039" s="102">
        <v>2006.0</v>
      </c>
      <c r="B1039" s="102">
        <v>5994.0</v>
      </c>
      <c r="C1039" s="102" t="s">
        <v>7323</v>
      </c>
      <c r="D1039" s="102" t="s">
        <v>40</v>
      </c>
      <c r="E1039" s="102">
        <v>6.0</v>
      </c>
      <c r="F1039" s="102">
        <v>20.0</v>
      </c>
      <c r="G1039" s="102"/>
      <c r="H1039" s="102">
        <v>5100.0</v>
      </c>
      <c r="I1039" s="102">
        <v>79.0</v>
      </c>
      <c r="J1039" s="102">
        <v>41.0</v>
      </c>
      <c r="K1039" s="102"/>
      <c r="L1039" s="102"/>
      <c r="M1039" s="102"/>
      <c r="N1039" s="102" t="s">
        <v>23</v>
      </c>
      <c r="O1039" s="102"/>
      <c r="P1039" s="102"/>
      <c r="Q1039" s="102" t="s">
        <v>23</v>
      </c>
      <c r="R1039" s="102">
        <v>33.0</v>
      </c>
      <c r="S1039" s="102">
        <v>16.0</v>
      </c>
    </row>
    <row r="1040" ht="12.75" customHeight="1">
      <c r="A1040" s="102">
        <v>2006.0</v>
      </c>
      <c r="B1040" s="102">
        <v>5988.0</v>
      </c>
      <c r="C1040" s="102" t="s">
        <v>7323</v>
      </c>
      <c r="D1040" s="102" t="s">
        <v>40</v>
      </c>
      <c r="E1040" s="102">
        <v>6.0</v>
      </c>
      <c r="F1040" s="102">
        <v>111.0</v>
      </c>
      <c r="G1040" s="102"/>
      <c r="H1040" s="102">
        <v>5700.0</v>
      </c>
      <c r="I1040" s="102">
        <v>80.0</v>
      </c>
      <c r="J1040" s="102">
        <v>43.0</v>
      </c>
      <c r="K1040" s="102"/>
      <c r="L1040" s="102"/>
      <c r="M1040" s="102"/>
      <c r="N1040" s="102" t="s">
        <v>23</v>
      </c>
      <c r="O1040" s="102"/>
      <c r="P1040" s="102"/>
      <c r="Q1040" s="102" t="s">
        <v>23</v>
      </c>
      <c r="R1040" s="102">
        <v>31.0</v>
      </c>
      <c r="S1040" s="102">
        <v>201.0</v>
      </c>
    </row>
    <row r="1041" ht="12.75" customHeight="1">
      <c r="A1041" s="102">
        <v>2006.0</v>
      </c>
      <c r="B1041" s="102">
        <v>5990.0</v>
      </c>
      <c r="C1041" s="102" t="s">
        <v>7703</v>
      </c>
      <c r="D1041" s="102" t="s">
        <v>40</v>
      </c>
      <c r="E1041" s="102">
        <v>6.0</v>
      </c>
      <c r="F1041" s="102">
        <v>110.0</v>
      </c>
      <c r="G1041" s="102"/>
      <c r="H1041" s="102">
        <v>5000.0</v>
      </c>
      <c r="I1041" s="102">
        <v>71.0</v>
      </c>
      <c r="J1041" s="102">
        <v>39.0</v>
      </c>
      <c r="K1041" s="102"/>
      <c r="L1041" s="102"/>
      <c r="M1041" s="102"/>
      <c r="N1041" s="102" t="s">
        <v>23</v>
      </c>
      <c r="O1041" s="102"/>
      <c r="P1041" s="102"/>
      <c r="Q1041" s="102" t="s">
        <v>23</v>
      </c>
      <c r="R1041" s="102">
        <v>33.0</v>
      </c>
      <c r="S1041" s="102">
        <v>51.0</v>
      </c>
    </row>
    <row r="1042" ht="12.75" customHeight="1">
      <c r="A1042" s="102">
        <v>2006.0</v>
      </c>
      <c r="B1042" s="102">
        <v>5987.0</v>
      </c>
      <c r="C1042" s="102" t="s">
        <v>7704</v>
      </c>
      <c r="D1042" s="102" t="s">
        <v>40</v>
      </c>
      <c r="E1042" s="102">
        <v>6.0</v>
      </c>
      <c r="F1042" s="102">
        <v>111.0</v>
      </c>
      <c r="G1042" s="102"/>
      <c r="H1042" s="102">
        <v>3900.0</v>
      </c>
      <c r="I1042" s="102">
        <v>75.0</v>
      </c>
      <c r="J1042" s="102">
        <v>38.0</v>
      </c>
      <c r="K1042" s="102"/>
      <c r="L1042" s="102"/>
      <c r="M1042" s="102"/>
      <c r="N1042" s="102" t="s">
        <v>23</v>
      </c>
      <c r="O1042" s="102"/>
      <c r="P1042" s="102"/>
      <c r="Q1042" s="102" t="s">
        <v>23</v>
      </c>
      <c r="R1042" s="102">
        <v>31.0</v>
      </c>
      <c r="S1042" s="102">
        <v>201.0</v>
      </c>
    </row>
    <row r="1043" ht="12.75" customHeight="1">
      <c r="A1043" s="102">
        <v>2006.0</v>
      </c>
      <c r="B1043" s="102">
        <v>6000.0</v>
      </c>
      <c r="C1043" s="102" t="s">
        <v>7705</v>
      </c>
      <c r="D1043" s="102" t="s">
        <v>21</v>
      </c>
      <c r="E1043" s="102">
        <v>6.0</v>
      </c>
      <c r="F1043" s="102">
        <v>0.0</v>
      </c>
      <c r="G1043" s="102" t="s">
        <v>161</v>
      </c>
      <c r="H1043" s="102">
        <v>4900.0</v>
      </c>
      <c r="I1043" s="102">
        <v>79.0</v>
      </c>
      <c r="J1043" s="102">
        <v>0.0</v>
      </c>
      <c r="K1043" s="102"/>
      <c r="L1043" s="102"/>
      <c r="M1043" s="102"/>
      <c r="N1043" s="102" t="s">
        <v>35</v>
      </c>
      <c r="O1043" s="102"/>
      <c r="P1043" s="102"/>
      <c r="Q1043" s="102" t="s">
        <v>23</v>
      </c>
      <c r="R1043" s="102">
        <v>33.0</v>
      </c>
      <c r="S1043" s="102">
        <v>37.0</v>
      </c>
    </row>
    <row r="1044" ht="12.75" customHeight="1">
      <c r="A1044" s="102">
        <v>2006.0</v>
      </c>
      <c r="B1044" s="102">
        <v>5997.0</v>
      </c>
      <c r="C1044" s="102" t="s">
        <v>7706</v>
      </c>
      <c r="D1044" s="102" t="s">
        <v>21</v>
      </c>
      <c r="E1044" s="102">
        <v>6.0</v>
      </c>
      <c r="F1044" s="102">
        <v>0.0</v>
      </c>
      <c r="G1044" s="102" t="s">
        <v>142</v>
      </c>
      <c r="H1044" s="102">
        <v>5050.0</v>
      </c>
      <c r="I1044" s="102">
        <v>76.0</v>
      </c>
      <c r="J1044" s="102">
        <v>0.0</v>
      </c>
      <c r="K1044" s="102"/>
      <c r="L1044" s="102"/>
      <c r="M1044" s="102"/>
      <c r="N1044" s="102" t="s">
        <v>23</v>
      </c>
      <c r="O1044" s="102"/>
      <c r="P1044" s="102"/>
      <c r="Q1044" s="102" t="s">
        <v>23</v>
      </c>
      <c r="R1044" s="102">
        <v>33.0</v>
      </c>
      <c r="S1044" s="102">
        <v>4.0</v>
      </c>
    </row>
    <row r="1045" ht="12.75" customHeight="1">
      <c r="A1045" s="102">
        <v>2006.0</v>
      </c>
      <c r="B1045" s="102">
        <v>7501.0</v>
      </c>
      <c r="C1045" s="102" t="s">
        <v>7707</v>
      </c>
      <c r="D1045" s="102" t="s">
        <v>21</v>
      </c>
      <c r="E1045" s="102">
        <v>6.0</v>
      </c>
      <c r="F1045" s="102">
        <v>0.0</v>
      </c>
      <c r="G1045" s="102" t="s">
        <v>104</v>
      </c>
      <c r="H1045" s="102">
        <v>4500.0</v>
      </c>
      <c r="I1045" s="102">
        <v>73.0</v>
      </c>
      <c r="J1045" s="102">
        <v>0.0</v>
      </c>
      <c r="K1045" s="102"/>
      <c r="L1045" s="102"/>
      <c r="M1045" s="102"/>
      <c r="N1045" s="102" t="s">
        <v>23</v>
      </c>
      <c r="O1045" s="102"/>
      <c r="P1045" s="102"/>
      <c r="Q1045" s="102" t="s">
        <v>23</v>
      </c>
      <c r="R1045" s="102">
        <v>33.0</v>
      </c>
      <c r="S1045" s="102">
        <v>66.0</v>
      </c>
    </row>
    <row r="1046" ht="12.75" customHeight="1">
      <c r="A1046" s="102">
        <v>2006.0</v>
      </c>
      <c r="B1046" s="102">
        <v>5998.0</v>
      </c>
      <c r="C1046" s="102" t="s">
        <v>7707</v>
      </c>
      <c r="D1046" s="102" t="s">
        <v>21</v>
      </c>
      <c r="E1046" s="102">
        <v>6.0</v>
      </c>
      <c r="F1046" s="102">
        <v>0.0</v>
      </c>
      <c r="G1046" s="102" t="s">
        <v>143</v>
      </c>
      <c r="H1046" s="102">
        <v>5600.0</v>
      </c>
      <c r="I1046" s="102">
        <v>78.0</v>
      </c>
      <c r="J1046" s="102">
        <v>0.0</v>
      </c>
      <c r="K1046" s="102"/>
      <c r="L1046" s="102"/>
      <c r="M1046" s="102"/>
      <c r="N1046" s="102" t="s">
        <v>23</v>
      </c>
      <c r="O1046" s="102"/>
      <c r="P1046" s="102"/>
      <c r="Q1046" s="102" t="s">
        <v>23</v>
      </c>
      <c r="R1046" s="102">
        <v>33.0</v>
      </c>
      <c r="S1046" s="102">
        <v>51.0</v>
      </c>
    </row>
    <row r="1047" ht="12.75" customHeight="1">
      <c r="A1047" s="102">
        <v>2006.0</v>
      </c>
      <c r="B1047" s="102">
        <v>5996.0</v>
      </c>
      <c r="C1047" s="102" t="s">
        <v>7013</v>
      </c>
      <c r="D1047" s="102" t="s">
        <v>21</v>
      </c>
      <c r="E1047" s="102">
        <v>6.0</v>
      </c>
      <c r="F1047" s="102">
        <v>0.0</v>
      </c>
      <c r="G1047" s="102" t="s">
        <v>165</v>
      </c>
      <c r="H1047" s="102">
        <v>4100.0</v>
      </c>
      <c r="I1047" s="102">
        <v>74.0</v>
      </c>
      <c r="J1047" s="102">
        <v>0.0</v>
      </c>
      <c r="K1047" s="102"/>
      <c r="L1047" s="102"/>
      <c r="M1047" s="102"/>
      <c r="N1047" s="102" t="s">
        <v>23</v>
      </c>
      <c r="O1047" s="102"/>
      <c r="P1047" s="102"/>
      <c r="Q1047" s="102" t="s">
        <v>23</v>
      </c>
      <c r="R1047" s="102">
        <v>33.0</v>
      </c>
      <c r="S1047" s="102">
        <v>59.0</v>
      </c>
    </row>
    <row r="1048" ht="12.75" customHeight="1">
      <c r="A1048" s="102">
        <v>2006.0</v>
      </c>
      <c r="B1048" s="102">
        <v>7528.0</v>
      </c>
      <c r="C1048" s="102" t="s">
        <v>7708</v>
      </c>
      <c r="D1048" s="102" t="s">
        <v>40</v>
      </c>
      <c r="E1048" s="102">
        <v>6.0</v>
      </c>
      <c r="F1048" s="102">
        <v>24.0</v>
      </c>
      <c r="G1048" s="102"/>
      <c r="H1048" s="102">
        <v>4400.0</v>
      </c>
      <c r="I1048" s="102">
        <v>75.0</v>
      </c>
      <c r="J1048" s="102">
        <v>38.0</v>
      </c>
      <c r="K1048" s="102"/>
      <c r="L1048" s="102"/>
      <c r="M1048" s="102"/>
      <c r="N1048" s="102" t="s">
        <v>23</v>
      </c>
      <c r="O1048" s="102"/>
      <c r="P1048" s="102"/>
      <c r="Q1048" s="102" t="s">
        <v>23</v>
      </c>
      <c r="R1048" s="102">
        <v>33.0</v>
      </c>
      <c r="S1048" s="102">
        <v>44.0</v>
      </c>
    </row>
    <row r="1049" ht="12.75" customHeight="1">
      <c r="A1049" s="102">
        <v>2006.0</v>
      </c>
      <c r="B1049" s="102">
        <v>7506.0</v>
      </c>
      <c r="C1049" s="102" t="s">
        <v>7709</v>
      </c>
      <c r="D1049" s="102" t="s">
        <v>21</v>
      </c>
      <c r="E1049" s="102">
        <v>6.0</v>
      </c>
      <c r="F1049" s="102">
        <v>0.0</v>
      </c>
      <c r="G1049" s="102" t="s">
        <v>143</v>
      </c>
      <c r="H1049" s="102">
        <v>5300.0</v>
      </c>
      <c r="I1049" s="102">
        <v>79.0</v>
      </c>
      <c r="J1049" s="102">
        <v>0.0</v>
      </c>
      <c r="K1049" s="102"/>
      <c r="L1049" s="102"/>
      <c r="M1049" s="102"/>
      <c r="N1049" s="102" t="s">
        <v>23</v>
      </c>
      <c r="O1049" s="102"/>
      <c r="P1049" s="102"/>
      <c r="Q1049" s="102" t="s">
        <v>23</v>
      </c>
      <c r="R1049" s="102">
        <v>33.0</v>
      </c>
      <c r="S1049" s="102">
        <v>31.0</v>
      </c>
    </row>
    <row r="1050" ht="12.75" customHeight="1">
      <c r="A1050" s="102">
        <v>2006.0</v>
      </c>
      <c r="B1050" s="102">
        <v>7502.0</v>
      </c>
      <c r="C1050" s="102" t="s">
        <v>7709</v>
      </c>
      <c r="D1050" s="102" t="s">
        <v>21</v>
      </c>
      <c r="E1050" s="102">
        <v>6.0</v>
      </c>
      <c r="F1050" s="102">
        <v>0.0</v>
      </c>
      <c r="G1050" s="102" t="s">
        <v>172</v>
      </c>
      <c r="H1050" s="102">
        <v>5400.0</v>
      </c>
      <c r="I1050" s="102">
        <v>79.0</v>
      </c>
      <c r="J1050" s="102">
        <v>0.0</v>
      </c>
      <c r="K1050" s="102"/>
      <c r="L1050" s="102"/>
      <c r="M1050" s="102"/>
      <c r="N1050" s="102" t="s">
        <v>23</v>
      </c>
      <c r="O1050" s="102"/>
      <c r="P1050" s="102"/>
      <c r="Q1050" s="102" t="s">
        <v>23</v>
      </c>
      <c r="R1050" s="102">
        <v>33.0</v>
      </c>
      <c r="S1050" s="102">
        <v>51.0</v>
      </c>
    </row>
    <row r="1051" ht="12.75" customHeight="1">
      <c r="A1051" s="102">
        <v>2006.0</v>
      </c>
      <c r="B1051" s="102">
        <v>7503.0</v>
      </c>
      <c r="C1051" s="102" t="s">
        <v>7238</v>
      </c>
      <c r="D1051" s="102" t="s">
        <v>21</v>
      </c>
      <c r="E1051" s="102">
        <v>6.0</v>
      </c>
      <c r="F1051" s="102">
        <v>0.0</v>
      </c>
      <c r="G1051" s="102" t="s">
        <v>135</v>
      </c>
      <c r="H1051" s="102">
        <v>5700.0</v>
      </c>
      <c r="I1051" s="102">
        <v>81.0</v>
      </c>
      <c r="J1051" s="102">
        <v>0.0</v>
      </c>
      <c r="K1051" s="102"/>
      <c r="L1051" s="102"/>
      <c r="M1051" s="102"/>
      <c r="N1051" s="102" t="s">
        <v>23</v>
      </c>
      <c r="O1051" s="102"/>
      <c r="P1051" s="102"/>
      <c r="Q1051" s="102" t="s">
        <v>23</v>
      </c>
      <c r="R1051" s="102">
        <v>33.0</v>
      </c>
      <c r="S1051" s="102">
        <v>51.0</v>
      </c>
    </row>
    <row r="1052" ht="12.75" customHeight="1">
      <c r="A1052" s="102">
        <v>2006.0</v>
      </c>
      <c r="B1052" s="102">
        <v>7505.0</v>
      </c>
      <c r="C1052" s="102" t="s">
        <v>7238</v>
      </c>
      <c r="D1052" s="102" t="s">
        <v>21</v>
      </c>
      <c r="E1052" s="102">
        <v>6.0</v>
      </c>
      <c r="F1052" s="102">
        <v>0.0</v>
      </c>
      <c r="G1052" s="102" t="s">
        <v>151</v>
      </c>
      <c r="H1052" s="102">
        <v>4100.0</v>
      </c>
      <c r="I1052" s="102">
        <v>72.0</v>
      </c>
      <c r="J1052" s="102">
        <v>0.0</v>
      </c>
      <c r="K1052" s="102"/>
      <c r="L1052" s="102"/>
      <c r="M1052" s="102"/>
      <c r="N1052" s="102" t="s">
        <v>23</v>
      </c>
      <c r="O1052" s="102"/>
      <c r="P1052" s="102"/>
      <c r="Q1052" s="102" t="s">
        <v>23</v>
      </c>
      <c r="R1052" s="102">
        <v>33.0</v>
      </c>
      <c r="S1052" s="102">
        <v>44.0</v>
      </c>
    </row>
    <row r="1053" ht="12.75" customHeight="1">
      <c r="A1053" s="102">
        <v>2006.0</v>
      </c>
      <c r="B1053" s="102">
        <v>7521.0</v>
      </c>
      <c r="C1053" s="102" t="s">
        <v>7238</v>
      </c>
      <c r="D1053" s="102" t="s">
        <v>40</v>
      </c>
      <c r="E1053" s="102">
        <v>6.0</v>
      </c>
      <c r="F1053" s="102">
        <v>23.0</v>
      </c>
      <c r="G1053" s="102"/>
      <c r="H1053" s="102"/>
      <c r="I1053" s="102"/>
      <c r="J1053" s="102">
        <v>0.0</v>
      </c>
      <c r="K1053" s="102"/>
      <c r="L1053" s="102"/>
      <c r="M1053" s="102"/>
      <c r="N1053" s="102" t="s">
        <v>23</v>
      </c>
      <c r="O1053" s="102"/>
      <c r="P1053" s="102"/>
      <c r="Q1053" s="102" t="s">
        <v>23</v>
      </c>
      <c r="R1053" s="102">
        <v>28.0</v>
      </c>
      <c r="S1053" s="102">
        <v>79.0</v>
      </c>
    </row>
    <row r="1054" ht="12.75" customHeight="1">
      <c r="A1054" s="102">
        <v>2006.0</v>
      </c>
      <c r="B1054" s="102">
        <v>7504.0</v>
      </c>
      <c r="C1054" s="102" t="s">
        <v>7238</v>
      </c>
      <c r="D1054" s="102" t="s">
        <v>21</v>
      </c>
      <c r="E1054" s="102">
        <v>6.0</v>
      </c>
      <c r="F1054" s="102">
        <v>0.0</v>
      </c>
      <c r="G1054" s="102" t="s">
        <v>143</v>
      </c>
      <c r="H1054" s="102">
        <v>4400.0</v>
      </c>
      <c r="I1054" s="102">
        <v>73.0</v>
      </c>
      <c r="J1054" s="102">
        <v>0.0</v>
      </c>
      <c r="K1054" s="102"/>
      <c r="L1054" s="102"/>
      <c r="M1054" s="102"/>
      <c r="N1054" s="102" t="s">
        <v>23</v>
      </c>
      <c r="O1054" s="102"/>
      <c r="P1054" s="102"/>
      <c r="Q1054" s="102" t="s">
        <v>23</v>
      </c>
      <c r="R1054" s="102">
        <v>33.0</v>
      </c>
      <c r="S1054" s="102">
        <v>66.0</v>
      </c>
    </row>
    <row r="1055" ht="12.75" customHeight="1">
      <c r="A1055" s="102">
        <v>2006.0</v>
      </c>
      <c r="B1055" s="102">
        <v>7513.0</v>
      </c>
      <c r="C1055" s="102" t="s">
        <v>7238</v>
      </c>
      <c r="D1055" s="102" t="s">
        <v>21</v>
      </c>
      <c r="E1055" s="102">
        <v>6.0</v>
      </c>
      <c r="F1055" s="102">
        <v>0.0</v>
      </c>
      <c r="G1055" s="102" t="s">
        <v>134</v>
      </c>
      <c r="H1055" s="102">
        <v>5150.0</v>
      </c>
      <c r="I1055" s="102">
        <v>77.0</v>
      </c>
      <c r="J1055" s="102">
        <v>0.0</v>
      </c>
      <c r="K1055" s="102"/>
      <c r="L1055" s="102"/>
      <c r="M1055" s="102"/>
      <c r="N1055" s="102" t="s">
        <v>23</v>
      </c>
      <c r="O1055" s="102"/>
      <c r="P1055" s="102"/>
      <c r="Q1055" s="102" t="s">
        <v>23</v>
      </c>
      <c r="R1055" s="102">
        <v>33.0</v>
      </c>
      <c r="S1055" s="102">
        <v>24.0</v>
      </c>
    </row>
    <row r="1056" ht="12.75" customHeight="1">
      <c r="A1056" s="102">
        <v>2006.0</v>
      </c>
      <c r="B1056" s="102">
        <v>7507.0</v>
      </c>
      <c r="C1056" s="102" t="s">
        <v>7710</v>
      </c>
      <c r="D1056" s="102" t="s">
        <v>21</v>
      </c>
      <c r="E1056" s="102">
        <v>6.0</v>
      </c>
      <c r="F1056" s="102">
        <v>0.0</v>
      </c>
      <c r="G1056" s="102" t="s">
        <v>145</v>
      </c>
      <c r="H1056" s="102">
        <v>4200.0</v>
      </c>
      <c r="I1056" s="102">
        <v>73.0</v>
      </c>
      <c r="J1056" s="102">
        <v>0.0</v>
      </c>
      <c r="K1056" s="102"/>
      <c r="L1056" s="102"/>
      <c r="M1056" s="102"/>
      <c r="N1056" s="102" t="s">
        <v>23</v>
      </c>
      <c r="O1056" s="102"/>
      <c r="P1056" s="102"/>
      <c r="Q1056" s="102" t="s">
        <v>23</v>
      </c>
      <c r="R1056" s="102">
        <v>33.0</v>
      </c>
      <c r="S1056" s="102">
        <v>16.0</v>
      </c>
    </row>
    <row r="1057" ht="12.75" customHeight="1">
      <c r="A1057" s="102">
        <v>2006.0</v>
      </c>
      <c r="B1057" s="102">
        <v>7508.0</v>
      </c>
      <c r="C1057" s="102" t="s">
        <v>7710</v>
      </c>
      <c r="D1057" s="102" t="s">
        <v>21</v>
      </c>
      <c r="E1057" s="102">
        <v>6.0</v>
      </c>
      <c r="F1057" s="102">
        <v>0.0</v>
      </c>
      <c r="G1057" s="102" t="s">
        <v>151</v>
      </c>
      <c r="H1057" s="102">
        <v>5250.0</v>
      </c>
      <c r="I1057" s="102">
        <v>77.0</v>
      </c>
      <c r="J1057" s="102">
        <v>0.0</v>
      </c>
      <c r="K1057" s="102"/>
      <c r="L1057" s="102"/>
      <c r="M1057" s="102"/>
      <c r="N1057" s="102" t="s">
        <v>23</v>
      </c>
      <c r="O1057" s="102"/>
      <c r="P1057" s="102"/>
      <c r="Q1057" s="102" t="s">
        <v>23</v>
      </c>
      <c r="R1057" s="102">
        <v>33.0</v>
      </c>
      <c r="S1057" s="102">
        <v>44.0</v>
      </c>
    </row>
    <row r="1058" ht="12.75" customHeight="1">
      <c r="A1058" s="102">
        <v>2006.0</v>
      </c>
      <c r="B1058" s="102">
        <v>7510.0</v>
      </c>
      <c r="C1058" s="102" t="s">
        <v>7710</v>
      </c>
      <c r="D1058" s="102" t="s">
        <v>40</v>
      </c>
      <c r="E1058" s="102">
        <v>6.0</v>
      </c>
      <c r="F1058" s="102">
        <v>21.0</v>
      </c>
      <c r="G1058" s="102"/>
      <c r="H1058" s="102">
        <v>4400.0</v>
      </c>
      <c r="I1058" s="102">
        <v>75.0</v>
      </c>
      <c r="J1058" s="102">
        <v>0.0</v>
      </c>
      <c r="K1058" s="102"/>
      <c r="L1058" s="102"/>
      <c r="M1058" s="102"/>
      <c r="N1058" s="102" t="s">
        <v>23</v>
      </c>
      <c r="O1058" s="102"/>
      <c r="P1058" s="102"/>
      <c r="Q1058" s="102" t="s">
        <v>23</v>
      </c>
      <c r="R1058" s="102">
        <v>33.0</v>
      </c>
      <c r="S1058" s="102">
        <v>34.0</v>
      </c>
    </row>
    <row r="1059" ht="12.75" customHeight="1">
      <c r="A1059" s="102">
        <v>2006.0</v>
      </c>
      <c r="B1059" s="102">
        <v>7509.0</v>
      </c>
      <c r="C1059" s="102" t="s">
        <v>7711</v>
      </c>
      <c r="D1059" s="102" t="s">
        <v>21</v>
      </c>
      <c r="E1059" s="102">
        <v>6.0</v>
      </c>
      <c r="F1059" s="102">
        <v>0.0</v>
      </c>
      <c r="G1059" s="102" t="s">
        <v>133</v>
      </c>
      <c r="H1059" s="102">
        <v>4800.0</v>
      </c>
      <c r="I1059" s="102">
        <v>75.0</v>
      </c>
      <c r="J1059" s="102">
        <v>0.0</v>
      </c>
      <c r="K1059" s="102"/>
      <c r="L1059" s="102"/>
      <c r="M1059" s="102"/>
      <c r="N1059" s="102" t="s">
        <v>40</v>
      </c>
      <c r="O1059" s="102"/>
      <c r="P1059" s="102"/>
      <c r="Q1059" s="102" t="s">
        <v>23</v>
      </c>
      <c r="R1059" s="102">
        <v>33.0</v>
      </c>
      <c r="S1059" s="102">
        <v>44.0</v>
      </c>
    </row>
    <row r="1060" ht="12.75" customHeight="1">
      <c r="A1060" s="102">
        <v>2006.0</v>
      </c>
      <c r="B1060" s="102">
        <v>7511.0</v>
      </c>
      <c r="C1060" s="102" t="s">
        <v>7711</v>
      </c>
      <c r="D1060" s="102" t="s">
        <v>21</v>
      </c>
      <c r="E1060" s="102">
        <v>6.0</v>
      </c>
      <c r="F1060" s="102">
        <v>0.0</v>
      </c>
      <c r="G1060" s="102" t="s">
        <v>137</v>
      </c>
      <c r="H1060" s="102">
        <v>5100.0</v>
      </c>
      <c r="I1060" s="102">
        <v>76.0</v>
      </c>
      <c r="J1060" s="102">
        <v>0.0</v>
      </c>
      <c r="K1060" s="102"/>
      <c r="L1060" s="102"/>
      <c r="M1060" s="102"/>
      <c r="N1060" s="102" t="s">
        <v>23</v>
      </c>
      <c r="O1060" s="102"/>
      <c r="P1060" s="102"/>
      <c r="Q1060" s="102" t="s">
        <v>23</v>
      </c>
      <c r="R1060" s="102">
        <v>33.0</v>
      </c>
      <c r="S1060" s="102">
        <v>26.0</v>
      </c>
    </row>
    <row r="1061" ht="12.75" customHeight="1">
      <c r="A1061" s="102">
        <v>2006.0</v>
      </c>
      <c r="B1061" s="102">
        <v>7530.0</v>
      </c>
      <c r="C1061" s="102" t="s">
        <v>7711</v>
      </c>
      <c r="D1061" s="102" t="s">
        <v>21</v>
      </c>
      <c r="E1061" s="102">
        <v>6.0</v>
      </c>
      <c r="F1061" s="102">
        <v>0.0</v>
      </c>
      <c r="G1061" s="102" t="s">
        <v>161</v>
      </c>
      <c r="H1061" s="102">
        <v>4800.0</v>
      </c>
      <c r="I1061" s="102">
        <v>75.0</v>
      </c>
      <c r="J1061" s="102">
        <v>38.0</v>
      </c>
      <c r="K1061" s="102"/>
      <c r="L1061" s="102"/>
      <c r="M1061" s="102"/>
      <c r="N1061" s="102" t="s">
        <v>40</v>
      </c>
      <c r="O1061" s="102"/>
      <c r="P1061" s="102"/>
      <c r="Q1061" s="102" t="s">
        <v>23</v>
      </c>
      <c r="R1061" s="102">
        <v>33.0</v>
      </c>
      <c r="S1061" s="102">
        <v>24.0</v>
      </c>
    </row>
    <row r="1062" ht="12.75" customHeight="1">
      <c r="A1062" s="102">
        <v>2006.0</v>
      </c>
      <c r="B1062" s="102">
        <v>7518.0</v>
      </c>
      <c r="C1062" s="102" t="s">
        <v>7711</v>
      </c>
      <c r="D1062" s="102" t="s">
        <v>21</v>
      </c>
      <c r="E1062" s="102">
        <v>6.0</v>
      </c>
      <c r="F1062" s="102">
        <v>0.0</v>
      </c>
      <c r="G1062" s="102" t="s">
        <v>144</v>
      </c>
      <c r="H1062" s="102">
        <v>4400.0</v>
      </c>
      <c r="I1062" s="102">
        <v>73.0</v>
      </c>
      <c r="J1062" s="102">
        <v>37.0</v>
      </c>
      <c r="K1062" s="102"/>
      <c r="L1062" s="102"/>
      <c r="M1062" s="102"/>
      <c r="N1062" s="102" t="s">
        <v>23</v>
      </c>
      <c r="O1062" s="102"/>
      <c r="P1062" s="102"/>
      <c r="Q1062" s="102" t="s">
        <v>23</v>
      </c>
      <c r="R1062" s="102">
        <v>33.0</v>
      </c>
      <c r="S1062" s="102">
        <v>51.0</v>
      </c>
    </row>
    <row r="1063" ht="12.75" customHeight="1">
      <c r="A1063" s="102">
        <v>2006.0</v>
      </c>
      <c r="B1063" s="102">
        <v>7517.0</v>
      </c>
      <c r="C1063" s="102" t="s">
        <v>7239</v>
      </c>
      <c r="D1063" s="102" t="s">
        <v>21</v>
      </c>
      <c r="E1063" s="102">
        <v>6.0</v>
      </c>
      <c r="F1063" s="102">
        <v>0.0</v>
      </c>
      <c r="G1063" s="102" t="s">
        <v>136</v>
      </c>
      <c r="H1063" s="102">
        <v>4600.0</v>
      </c>
      <c r="I1063" s="102">
        <v>73.0</v>
      </c>
      <c r="J1063" s="102">
        <v>38.0</v>
      </c>
      <c r="K1063" s="102"/>
      <c r="L1063" s="102"/>
      <c r="M1063" s="102"/>
      <c r="N1063" s="102" t="s">
        <v>23</v>
      </c>
      <c r="O1063" s="102"/>
      <c r="P1063" s="102"/>
      <c r="Q1063" s="102" t="s">
        <v>23</v>
      </c>
      <c r="R1063" s="102">
        <v>33.0</v>
      </c>
      <c r="S1063" s="102">
        <v>24.0</v>
      </c>
    </row>
    <row r="1064" ht="12.75" customHeight="1">
      <c r="A1064" s="102">
        <v>2006.0</v>
      </c>
      <c r="B1064" s="102">
        <v>7532.0</v>
      </c>
      <c r="C1064" s="102" t="s">
        <v>7239</v>
      </c>
      <c r="D1064" s="102" t="s">
        <v>40</v>
      </c>
      <c r="E1064" s="102">
        <v>6.0</v>
      </c>
      <c r="F1064" s="102">
        <v>25.0</v>
      </c>
      <c r="G1064" s="102"/>
      <c r="H1064" s="102">
        <v>4550.0</v>
      </c>
      <c r="I1064" s="102">
        <v>72.0</v>
      </c>
      <c r="J1064" s="102">
        <v>37.0</v>
      </c>
      <c r="K1064" s="102"/>
      <c r="L1064" s="102"/>
      <c r="M1064" s="102"/>
      <c r="N1064" s="102" t="s">
        <v>35</v>
      </c>
      <c r="O1064" s="102"/>
      <c r="P1064" s="102"/>
      <c r="Q1064" s="102" t="s">
        <v>23</v>
      </c>
      <c r="R1064" s="102">
        <v>32.0</v>
      </c>
      <c r="S1064" s="102">
        <v>54.0</v>
      </c>
    </row>
    <row r="1065" ht="12.75" customHeight="1">
      <c r="A1065" s="102">
        <v>2006.0</v>
      </c>
      <c r="B1065" s="102">
        <v>7512.0</v>
      </c>
      <c r="C1065" s="102" t="s">
        <v>7239</v>
      </c>
      <c r="D1065" s="102" t="s">
        <v>21</v>
      </c>
      <c r="E1065" s="102">
        <v>6.0</v>
      </c>
      <c r="F1065" s="102">
        <v>0.0</v>
      </c>
      <c r="G1065" s="102" t="s">
        <v>137</v>
      </c>
      <c r="H1065" s="102">
        <v>5100.0</v>
      </c>
      <c r="I1065" s="102">
        <v>77.0</v>
      </c>
      <c r="J1065" s="102">
        <v>0.0</v>
      </c>
      <c r="K1065" s="102"/>
      <c r="L1065" s="102"/>
      <c r="M1065" s="102"/>
      <c r="N1065" s="102" t="s">
        <v>23</v>
      </c>
      <c r="O1065" s="102"/>
      <c r="P1065" s="102"/>
      <c r="Q1065" s="102" t="s">
        <v>23</v>
      </c>
      <c r="R1065" s="102">
        <v>33.0</v>
      </c>
      <c r="S1065" s="102">
        <v>59.0</v>
      </c>
    </row>
    <row r="1066" ht="12.75" customHeight="1">
      <c r="A1066" s="102">
        <v>2006.0</v>
      </c>
      <c r="B1066" s="102">
        <v>7524.0</v>
      </c>
      <c r="C1066" s="102" t="s">
        <v>7712</v>
      </c>
      <c r="D1066" s="102" t="s">
        <v>21</v>
      </c>
      <c r="E1066" s="102">
        <v>6.0</v>
      </c>
      <c r="F1066" s="102">
        <v>0.0</v>
      </c>
      <c r="G1066" s="102" t="s">
        <v>151</v>
      </c>
      <c r="H1066" s="102">
        <v>5200.0</v>
      </c>
      <c r="I1066" s="102">
        <v>78.0</v>
      </c>
      <c r="J1066" s="102">
        <v>40.0</v>
      </c>
      <c r="K1066" s="102"/>
      <c r="L1066" s="102"/>
      <c r="M1066" s="102"/>
      <c r="N1066" s="102" t="s">
        <v>23</v>
      </c>
      <c r="O1066" s="102"/>
      <c r="P1066" s="102"/>
      <c r="Q1066" s="102" t="s">
        <v>23</v>
      </c>
      <c r="R1066" s="102">
        <v>33.0</v>
      </c>
      <c r="S1066" s="102">
        <v>44.0</v>
      </c>
    </row>
    <row r="1067" ht="12.75" customHeight="1">
      <c r="A1067" s="102">
        <v>2006.0</v>
      </c>
      <c r="B1067" s="102">
        <v>8514.0</v>
      </c>
      <c r="C1067" s="102" t="s">
        <v>7713</v>
      </c>
      <c r="D1067" s="102" t="s">
        <v>21</v>
      </c>
      <c r="E1067" s="102">
        <v>6.0</v>
      </c>
      <c r="F1067" s="102">
        <v>0.0</v>
      </c>
      <c r="G1067" s="102" t="s">
        <v>144</v>
      </c>
      <c r="H1067" s="102">
        <v>4600.0</v>
      </c>
      <c r="I1067" s="102">
        <v>76.0</v>
      </c>
      <c r="J1067" s="102">
        <v>38.0</v>
      </c>
      <c r="K1067" s="102"/>
      <c r="L1067" s="102"/>
      <c r="M1067" s="102"/>
      <c r="N1067" s="102" t="s">
        <v>23</v>
      </c>
      <c r="O1067" s="102"/>
      <c r="P1067" s="102"/>
      <c r="Q1067" s="102" t="s">
        <v>23</v>
      </c>
      <c r="R1067" s="102">
        <v>33.0</v>
      </c>
      <c r="S1067" s="102">
        <v>51.0</v>
      </c>
    </row>
    <row r="1068" ht="12.75" customHeight="1">
      <c r="A1068" s="102">
        <v>2006.0</v>
      </c>
      <c r="B1068" s="102">
        <v>7516.0</v>
      </c>
      <c r="C1068" s="102" t="s">
        <v>7713</v>
      </c>
      <c r="D1068" s="102" t="s">
        <v>21</v>
      </c>
      <c r="E1068" s="102">
        <v>6.0</v>
      </c>
      <c r="F1068" s="102">
        <v>0.0</v>
      </c>
      <c r="G1068" s="102" t="s">
        <v>29</v>
      </c>
      <c r="H1068" s="102">
        <v>6100.0</v>
      </c>
      <c r="I1068" s="102">
        <v>80.0</v>
      </c>
      <c r="J1068" s="102">
        <v>42.0</v>
      </c>
      <c r="K1068" s="102"/>
      <c r="L1068" s="102"/>
      <c r="M1068" s="102"/>
      <c r="N1068" s="102" t="s">
        <v>23</v>
      </c>
      <c r="O1068" s="102"/>
      <c r="P1068" s="102"/>
      <c r="Q1068" s="102" t="s">
        <v>23</v>
      </c>
      <c r="R1068" s="102">
        <v>33.0</v>
      </c>
      <c r="S1068" s="102">
        <v>20.0</v>
      </c>
    </row>
    <row r="1069" ht="12.75" customHeight="1">
      <c r="A1069" s="102">
        <v>2006.0</v>
      </c>
      <c r="B1069" s="102">
        <v>7520.0</v>
      </c>
      <c r="C1069" s="102" t="s">
        <v>7713</v>
      </c>
      <c r="D1069" s="102" t="s">
        <v>21</v>
      </c>
      <c r="E1069" s="102">
        <v>6.0</v>
      </c>
      <c r="F1069" s="102">
        <v>0.0</v>
      </c>
      <c r="G1069" s="102" t="s">
        <v>146</v>
      </c>
      <c r="H1069" s="102">
        <v>5500.0</v>
      </c>
      <c r="I1069" s="102">
        <v>74.0</v>
      </c>
      <c r="J1069" s="102">
        <v>39.0</v>
      </c>
      <c r="K1069" s="102"/>
      <c r="L1069" s="102"/>
      <c r="M1069" s="102"/>
      <c r="N1069" s="102" t="s">
        <v>23</v>
      </c>
      <c r="O1069" s="102"/>
      <c r="P1069" s="102"/>
      <c r="Q1069" s="102" t="s">
        <v>23</v>
      </c>
      <c r="R1069" s="102">
        <v>33.0</v>
      </c>
      <c r="S1069" s="102">
        <v>51.0</v>
      </c>
    </row>
    <row r="1070" ht="12.75" customHeight="1">
      <c r="A1070" s="102">
        <v>2006.0</v>
      </c>
      <c r="B1070" s="102">
        <v>7519.0</v>
      </c>
      <c r="C1070" s="102" t="s">
        <v>7714</v>
      </c>
      <c r="D1070" s="102" t="s">
        <v>21</v>
      </c>
      <c r="E1070" s="102">
        <v>6.0</v>
      </c>
      <c r="F1070" s="102">
        <v>0.0</v>
      </c>
      <c r="G1070" s="102" t="s">
        <v>136</v>
      </c>
      <c r="H1070" s="102">
        <v>3700.0</v>
      </c>
      <c r="I1070" s="102">
        <v>70.0</v>
      </c>
      <c r="J1070" s="102">
        <v>35.0</v>
      </c>
      <c r="K1070" s="102"/>
      <c r="L1070" s="102"/>
      <c r="M1070" s="102"/>
      <c r="N1070" s="102" t="s">
        <v>23</v>
      </c>
      <c r="O1070" s="102"/>
      <c r="P1070" s="102"/>
      <c r="Q1070" s="102" t="s">
        <v>23</v>
      </c>
      <c r="R1070" s="102">
        <v>33.0</v>
      </c>
      <c r="S1070" s="102">
        <v>59.0</v>
      </c>
    </row>
    <row r="1071" ht="12.75" customHeight="1">
      <c r="A1071" s="102">
        <v>2006.0</v>
      </c>
      <c r="B1071" s="102">
        <v>7515.0</v>
      </c>
      <c r="C1071" s="102" t="s">
        <v>7714</v>
      </c>
      <c r="D1071" s="102" t="s">
        <v>21</v>
      </c>
      <c r="E1071" s="102">
        <v>6.0</v>
      </c>
      <c r="F1071" s="102">
        <v>0.0</v>
      </c>
      <c r="G1071" s="102" t="s">
        <v>29</v>
      </c>
      <c r="H1071" s="102">
        <v>3600.0</v>
      </c>
      <c r="I1071" s="102">
        <v>69.0</v>
      </c>
      <c r="J1071" s="102">
        <v>35.0</v>
      </c>
      <c r="K1071" s="102"/>
      <c r="L1071" s="102"/>
      <c r="M1071" s="102"/>
      <c r="N1071" s="102" t="s">
        <v>23</v>
      </c>
      <c r="O1071" s="102"/>
      <c r="P1071" s="102"/>
      <c r="Q1071" s="102" t="s">
        <v>23</v>
      </c>
      <c r="R1071" s="102">
        <v>33.0</v>
      </c>
      <c r="S1071" s="102">
        <v>44.0</v>
      </c>
    </row>
    <row r="1072" ht="12.75" customHeight="1">
      <c r="A1072" s="102">
        <v>2006.0</v>
      </c>
      <c r="B1072" s="102">
        <v>7525.0</v>
      </c>
      <c r="C1072" s="102" t="s">
        <v>7014</v>
      </c>
      <c r="D1072" s="102" t="s">
        <v>21</v>
      </c>
      <c r="E1072" s="102">
        <v>6.0</v>
      </c>
      <c r="F1072" s="102">
        <v>0.0</v>
      </c>
      <c r="G1072" s="102" t="s">
        <v>104</v>
      </c>
      <c r="H1072" s="102">
        <v>6700.0</v>
      </c>
      <c r="I1072" s="102">
        <v>82.0</v>
      </c>
      <c r="J1072" s="102">
        <v>44.0</v>
      </c>
      <c r="K1072" s="102"/>
      <c r="L1072" s="102"/>
      <c r="M1072" s="102"/>
      <c r="N1072" s="102" t="s">
        <v>23</v>
      </c>
      <c r="O1072" s="102"/>
      <c r="P1072" s="102"/>
      <c r="Q1072" s="102" t="s">
        <v>23</v>
      </c>
      <c r="R1072" s="102">
        <v>33.0</v>
      </c>
      <c r="S1072" s="102">
        <v>44.0</v>
      </c>
    </row>
    <row r="1073" ht="12.75" customHeight="1">
      <c r="A1073" s="102">
        <v>2006.0</v>
      </c>
      <c r="B1073" s="102">
        <v>7527.0</v>
      </c>
      <c r="C1073" s="102" t="s">
        <v>7715</v>
      </c>
      <c r="D1073" s="102" t="s">
        <v>40</v>
      </c>
      <c r="E1073" s="102">
        <v>6.0</v>
      </c>
      <c r="F1073" s="102">
        <v>24.0</v>
      </c>
      <c r="G1073" s="102"/>
      <c r="H1073" s="102">
        <v>4600.0</v>
      </c>
      <c r="I1073" s="102">
        <v>76.0</v>
      </c>
      <c r="J1073" s="102">
        <v>39.0</v>
      </c>
      <c r="K1073" s="102"/>
      <c r="L1073" s="102"/>
      <c r="M1073" s="102"/>
      <c r="N1073" s="102" t="s">
        <v>23</v>
      </c>
      <c r="O1073" s="102"/>
      <c r="P1073" s="102"/>
      <c r="Q1073" s="102" t="s">
        <v>23</v>
      </c>
      <c r="R1073" s="102">
        <v>33.0</v>
      </c>
      <c r="S1073" s="102">
        <v>44.0</v>
      </c>
    </row>
    <row r="1074" ht="12.75" customHeight="1">
      <c r="A1074" s="102">
        <v>2006.0</v>
      </c>
      <c r="B1074" s="102">
        <v>7522.0</v>
      </c>
      <c r="C1074" s="102" t="s">
        <v>7015</v>
      </c>
      <c r="D1074" s="102" t="s">
        <v>21</v>
      </c>
      <c r="E1074" s="102">
        <v>6.0</v>
      </c>
      <c r="F1074" s="102">
        <v>0.0</v>
      </c>
      <c r="G1074" s="102" t="s">
        <v>104</v>
      </c>
      <c r="H1074" s="102">
        <v>5800.0</v>
      </c>
      <c r="I1074" s="102">
        <v>78.0</v>
      </c>
      <c r="J1074" s="102">
        <v>40.0</v>
      </c>
      <c r="K1074" s="102"/>
      <c r="L1074" s="102"/>
      <c r="M1074" s="102"/>
      <c r="N1074" s="102" t="s">
        <v>23</v>
      </c>
      <c r="O1074" s="102"/>
      <c r="P1074" s="102"/>
      <c r="Q1074" s="102" t="s">
        <v>23</v>
      </c>
      <c r="R1074" s="102">
        <v>33.0</v>
      </c>
      <c r="S1074" s="102">
        <v>44.0</v>
      </c>
    </row>
    <row r="1075" ht="12.75" customHeight="1">
      <c r="A1075" s="102">
        <v>2006.0</v>
      </c>
      <c r="B1075" s="102">
        <v>7523.0</v>
      </c>
      <c r="C1075" s="102" t="s">
        <v>7015</v>
      </c>
      <c r="D1075" s="102" t="s">
        <v>21</v>
      </c>
      <c r="E1075" s="102">
        <v>6.0</v>
      </c>
      <c r="F1075" s="102">
        <v>0.0</v>
      </c>
      <c r="G1075" s="102" t="s">
        <v>132</v>
      </c>
      <c r="H1075" s="102">
        <v>5300.0</v>
      </c>
      <c r="I1075" s="102">
        <v>80.0</v>
      </c>
      <c r="J1075" s="102">
        <v>42.0</v>
      </c>
      <c r="K1075" s="102"/>
      <c r="L1075" s="102"/>
      <c r="M1075" s="102"/>
      <c r="N1075" s="102" t="s">
        <v>23</v>
      </c>
      <c r="O1075" s="102"/>
      <c r="P1075" s="102"/>
      <c r="Q1075" s="102" t="s">
        <v>23</v>
      </c>
      <c r="R1075" s="102">
        <v>33.0</v>
      </c>
      <c r="S1075" s="102">
        <v>59.0</v>
      </c>
    </row>
    <row r="1076" ht="12.75" customHeight="1">
      <c r="A1076" s="102">
        <v>2006.0</v>
      </c>
      <c r="B1076" s="102">
        <v>7526.0</v>
      </c>
      <c r="C1076" s="102" t="s">
        <v>7410</v>
      </c>
      <c r="D1076" s="102" t="s">
        <v>40</v>
      </c>
      <c r="E1076" s="102">
        <v>6.0</v>
      </c>
      <c r="F1076" s="102">
        <v>20.0</v>
      </c>
      <c r="G1076" s="102"/>
      <c r="H1076" s="102">
        <v>5800.0</v>
      </c>
      <c r="I1076" s="102">
        <v>79.0</v>
      </c>
      <c r="J1076" s="102">
        <v>41.0</v>
      </c>
      <c r="K1076" s="102"/>
      <c r="L1076" s="102"/>
      <c r="M1076" s="102"/>
      <c r="N1076" s="102" t="s">
        <v>23</v>
      </c>
      <c r="O1076" s="102"/>
      <c r="P1076" s="102"/>
      <c r="Q1076" s="102" t="s">
        <v>23</v>
      </c>
      <c r="R1076" s="102">
        <v>33.0</v>
      </c>
      <c r="S1076" s="102">
        <v>24.0</v>
      </c>
    </row>
    <row r="1077" ht="12.75" customHeight="1">
      <c r="A1077" s="102">
        <v>2006.0</v>
      </c>
      <c r="B1077" s="102">
        <v>7529.0</v>
      </c>
      <c r="C1077" s="102" t="s">
        <v>7716</v>
      </c>
      <c r="D1077" s="102" t="s">
        <v>21</v>
      </c>
      <c r="E1077" s="102">
        <v>6.0</v>
      </c>
      <c r="F1077" s="102">
        <v>0.0</v>
      </c>
      <c r="G1077" s="102" t="s">
        <v>29</v>
      </c>
      <c r="H1077" s="102">
        <v>4500.0</v>
      </c>
      <c r="I1077" s="102">
        <v>74.0</v>
      </c>
      <c r="J1077" s="102">
        <v>38.0</v>
      </c>
      <c r="K1077" s="102"/>
      <c r="L1077" s="102"/>
      <c r="M1077" s="102"/>
      <c r="N1077" s="102" t="s">
        <v>23</v>
      </c>
      <c r="O1077" s="102"/>
      <c r="P1077" s="102"/>
      <c r="Q1077" s="102" t="s">
        <v>23</v>
      </c>
      <c r="R1077" s="102">
        <v>33.0</v>
      </c>
      <c r="S1077" s="102">
        <v>44.0</v>
      </c>
    </row>
    <row r="1078" ht="12.75" customHeight="1">
      <c r="A1078" s="102">
        <v>2006.0</v>
      </c>
      <c r="B1078" s="102">
        <v>7546.0</v>
      </c>
      <c r="C1078" s="102" t="s">
        <v>7717</v>
      </c>
      <c r="D1078" s="102" t="s">
        <v>40</v>
      </c>
      <c r="E1078" s="102">
        <v>6.0</v>
      </c>
      <c r="F1078" s="102">
        <v>20.0</v>
      </c>
      <c r="G1078" s="102"/>
      <c r="H1078" s="102">
        <v>6000.0</v>
      </c>
      <c r="I1078" s="102">
        <v>81.0</v>
      </c>
      <c r="J1078" s="102">
        <v>37.0</v>
      </c>
      <c r="K1078" s="102"/>
      <c r="L1078" s="102"/>
      <c r="M1078" s="102"/>
      <c r="N1078" s="102" t="s">
        <v>40</v>
      </c>
      <c r="O1078" s="102"/>
      <c r="P1078" s="102"/>
      <c r="Q1078" s="102" t="s">
        <v>23</v>
      </c>
      <c r="R1078" s="102">
        <v>49.0</v>
      </c>
      <c r="S1078" s="102">
        <v>21.0</v>
      </c>
    </row>
    <row r="1079" ht="12.75" customHeight="1">
      <c r="A1079" s="102">
        <v>2006.0</v>
      </c>
      <c r="B1079" s="102">
        <v>7543.0</v>
      </c>
      <c r="C1079" s="102" t="s">
        <v>7326</v>
      </c>
      <c r="D1079" s="102" t="s">
        <v>21</v>
      </c>
      <c r="E1079" s="102">
        <v>6.0</v>
      </c>
      <c r="F1079" s="102">
        <v>0.0</v>
      </c>
      <c r="G1079" s="102" t="s">
        <v>147</v>
      </c>
      <c r="H1079" s="102">
        <v>4700.0</v>
      </c>
      <c r="I1079" s="102">
        <v>74.0</v>
      </c>
      <c r="J1079" s="102">
        <v>37.0</v>
      </c>
      <c r="K1079" s="102"/>
      <c r="L1079" s="102"/>
      <c r="M1079" s="102"/>
      <c r="N1079" s="102" t="s">
        <v>23</v>
      </c>
      <c r="O1079" s="102"/>
      <c r="P1079" s="102"/>
      <c r="Q1079" s="102" t="s">
        <v>23</v>
      </c>
      <c r="R1079" s="102">
        <v>33.0</v>
      </c>
      <c r="S1079" s="102">
        <v>26.0</v>
      </c>
    </row>
    <row r="1080" ht="12.75" customHeight="1">
      <c r="A1080" s="102">
        <v>2006.0</v>
      </c>
      <c r="B1080" s="102">
        <v>7536.0</v>
      </c>
      <c r="C1080" s="102" t="s">
        <v>7718</v>
      </c>
      <c r="D1080" s="102" t="s">
        <v>21</v>
      </c>
      <c r="E1080" s="102">
        <v>6.0</v>
      </c>
      <c r="F1080" s="102">
        <v>0.0</v>
      </c>
      <c r="G1080" s="102" t="s">
        <v>104</v>
      </c>
      <c r="H1080" s="102">
        <v>5050.0</v>
      </c>
      <c r="I1080" s="102">
        <v>78.0</v>
      </c>
      <c r="J1080" s="102">
        <v>40.0</v>
      </c>
      <c r="K1080" s="102"/>
      <c r="L1080" s="102"/>
      <c r="M1080" s="102"/>
      <c r="N1080" s="102" t="s">
        <v>23</v>
      </c>
      <c r="O1080" s="102"/>
      <c r="P1080" s="102"/>
      <c r="Q1080" s="102" t="s">
        <v>23</v>
      </c>
      <c r="R1080" s="102">
        <v>33.0</v>
      </c>
      <c r="S1080" s="102">
        <v>59.0</v>
      </c>
    </row>
    <row r="1081" ht="12.75" customHeight="1">
      <c r="A1081" s="102">
        <v>2006.0</v>
      </c>
      <c r="B1081" s="102">
        <v>7544.0</v>
      </c>
      <c r="C1081" s="102" t="s">
        <v>7719</v>
      </c>
      <c r="D1081" s="102" t="s">
        <v>21</v>
      </c>
      <c r="E1081" s="102">
        <v>6.0</v>
      </c>
      <c r="F1081" s="102">
        <v>0.0</v>
      </c>
      <c r="G1081" s="102" t="s">
        <v>142</v>
      </c>
      <c r="H1081" s="102">
        <v>5000.0</v>
      </c>
      <c r="I1081" s="102">
        <v>80.0</v>
      </c>
      <c r="J1081" s="102">
        <v>40.0</v>
      </c>
      <c r="K1081" s="102"/>
      <c r="L1081" s="102"/>
      <c r="M1081" s="102"/>
      <c r="N1081" s="102" t="s">
        <v>23</v>
      </c>
      <c r="O1081" s="102"/>
      <c r="P1081" s="102"/>
      <c r="Q1081" s="102" t="s">
        <v>23</v>
      </c>
      <c r="R1081" s="102">
        <v>33.0</v>
      </c>
      <c r="S1081" s="102">
        <v>24.0</v>
      </c>
    </row>
    <row r="1082" ht="12.75" customHeight="1">
      <c r="A1082" s="102">
        <v>2006.0</v>
      </c>
      <c r="B1082" s="102">
        <v>7533.0</v>
      </c>
      <c r="C1082" s="102" t="s">
        <v>7720</v>
      </c>
      <c r="D1082" s="102" t="s">
        <v>21</v>
      </c>
      <c r="E1082" s="102">
        <v>6.0</v>
      </c>
      <c r="F1082" s="102">
        <v>0.0</v>
      </c>
      <c r="G1082" s="102" t="s">
        <v>143</v>
      </c>
      <c r="H1082" s="102">
        <v>5700.0</v>
      </c>
      <c r="I1082" s="102">
        <v>81.0</v>
      </c>
      <c r="J1082" s="102">
        <v>40.0</v>
      </c>
      <c r="K1082" s="102"/>
      <c r="L1082" s="102"/>
      <c r="M1082" s="102"/>
      <c r="N1082" s="102" t="s">
        <v>23</v>
      </c>
      <c r="O1082" s="102"/>
      <c r="P1082" s="102"/>
      <c r="Q1082" s="102" t="s">
        <v>23</v>
      </c>
      <c r="R1082" s="102">
        <v>33.0</v>
      </c>
      <c r="S1082" s="102">
        <v>16.0</v>
      </c>
    </row>
    <row r="1083" ht="12.75" customHeight="1">
      <c r="A1083" s="102">
        <v>2006.0</v>
      </c>
      <c r="B1083" s="102">
        <v>7539.0</v>
      </c>
      <c r="C1083" s="102" t="s">
        <v>7017</v>
      </c>
      <c r="D1083" s="102" t="s">
        <v>21</v>
      </c>
      <c r="E1083" s="102">
        <v>6.0</v>
      </c>
      <c r="F1083" s="102">
        <v>0.0</v>
      </c>
      <c r="G1083" s="102" t="s">
        <v>134</v>
      </c>
      <c r="H1083" s="102">
        <v>4600.0</v>
      </c>
      <c r="I1083" s="102">
        <v>72.0</v>
      </c>
      <c r="J1083" s="102">
        <v>37.0</v>
      </c>
      <c r="K1083" s="102"/>
      <c r="L1083" s="102"/>
      <c r="M1083" s="102"/>
      <c r="N1083" s="102" t="s">
        <v>23</v>
      </c>
      <c r="O1083" s="102"/>
      <c r="P1083" s="102"/>
      <c r="Q1083" s="102" t="s">
        <v>23</v>
      </c>
      <c r="R1083" s="102">
        <v>33.0</v>
      </c>
      <c r="S1083" s="102">
        <v>59.0</v>
      </c>
    </row>
    <row r="1084" ht="12.75" customHeight="1">
      <c r="A1084" s="102">
        <v>2006.0</v>
      </c>
      <c r="B1084" s="102">
        <v>7538.0</v>
      </c>
      <c r="C1084" s="102" t="s">
        <v>7721</v>
      </c>
      <c r="D1084" s="102" t="s">
        <v>21</v>
      </c>
      <c r="E1084" s="102">
        <v>6.0</v>
      </c>
      <c r="F1084" s="102">
        <v>0.0</v>
      </c>
      <c r="G1084" s="102" t="s">
        <v>136</v>
      </c>
      <c r="H1084" s="102">
        <v>3700.0</v>
      </c>
      <c r="I1084" s="102">
        <v>68.0</v>
      </c>
      <c r="J1084" s="102">
        <v>35.0</v>
      </c>
      <c r="K1084" s="102"/>
      <c r="L1084" s="102"/>
      <c r="M1084" s="102"/>
      <c r="N1084" s="102" t="s">
        <v>23</v>
      </c>
      <c r="O1084" s="102"/>
      <c r="P1084" s="102"/>
      <c r="Q1084" s="102" t="s">
        <v>23</v>
      </c>
      <c r="R1084" s="102">
        <v>33.0</v>
      </c>
      <c r="S1084" s="102">
        <v>44.0</v>
      </c>
    </row>
    <row r="1085" ht="12.75" customHeight="1">
      <c r="A1085" s="102">
        <v>2006.0</v>
      </c>
      <c r="B1085" s="102">
        <v>7534.0</v>
      </c>
      <c r="C1085" s="102" t="s">
        <v>7721</v>
      </c>
      <c r="D1085" s="102" t="s">
        <v>21</v>
      </c>
      <c r="E1085" s="102">
        <v>6.0</v>
      </c>
      <c r="F1085" s="102">
        <v>0.0</v>
      </c>
      <c r="G1085" s="102" t="s">
        <v>165</v>
      </c>
      <c r="H1085" s="102">
        <v>5150.0</v>
      </c>
      <c r="I1085" s="102">
        <v>78.0</v>
      </c>
      <c r="J1085" s="102">
        <v>39.0</v>
      </c>
      <c r="K1085" s="102"/>
      <c r="L1085" s="102"/>
      <c r="M1085" s="102"/>
      <c r="N1085" s="102" t="s">
        <v>23</v>
      </c>
      <c r="O1085" s="102"/>
      <c r="P1085" s="102"/>
      <c r="Q1085" s="102" t="s">
        <v>23</v>
      </c>
      <c r="R1085" s="102">
        <v>33.0</v>
      </c>
      <c r="S1085" s="102">
        <v>15.0</v>
      </c>
    </row>
    <row r="1086" ht="12.75" customHeight="1">
      <c r="A1086" s="102">
        <v>2006.0</v>
      </c>
      <c r="B1086" s="102">
        <v>7541.0</v>
      </c>
      <c r="C1086" s="102" t="s">
        <v>7722</v>
      </c>
      <c r="D1086" s="102" t="s">
        <v>21</v>
      </c>
      <c r="E1086" s="102">
        <v>6.0</v>
      </c>
      <c r="F1086" s="102">
        <v>0.0</v>
      </c>
      <c r="G1086" s="102" t="s">
        <v>134</v>
      </c>
      <c r="H1086" s="102">
        <v>4000.0</v>
      </c>
      <c r="I1086" s="102">
        <v>70.0</v>
      </c>
      <c r="J1086" s="102">
        <v>35.0</v>
      </c>
      <c r="K1086" s="102"/>
      <c r="L1086" s="102"/>
      <c r="M1086" s="102"/>
      <c r="N1086" s="102" t="s">
        <v>23</v>
      </c>
      <c r="O1086" s="102"/>
      <c r="P1086" s="102"/>
      <c r="Q1086" s="102" t="s">
        <v>23</v>
      </c>
      <c r="R1086" s="102">
        <v>33.0</v>
      </c>
      <c r="S1086" s="102">
        <v>4.0</v>
      </c>
    </row>
    <row r="1087" ht="12.75" customHeight="1">
      <c r="A1087" s="102">
        <v>2006.0</v>
      </c>
      <c r="B1087" s="102">
        <v>7537.0</v>
      </c>
      <c r="C1087" s="102" t="s">
        <v>7722</v>
      </c>
      <c r="D1087" s="102" t="s">
        <v>21</v>
      </c>
      <c r="E1087" s="102">
        <v>6.0</v>
      </c>
      <c r="F1087" s="102">
        <v>0.0</v>
      </c>
      <c r="G1087" s="102" t="s">
        <v>152</v>
      </c>
      <c r="H1087" s="102">
        <v>4800.0</v>
      </c>
      <c r="I1087" s="102">
        <v>77.0</v>
      </c>
      <c r="J1087" s="102">
        <v>39.0</v>
      </c>
      <c r="K1087" s="102"/>
      <c r="L1087" s="102"/>
      <c r="M1087" s="102"/>
      <c r="N1087" s="102" t="s">
        <v>23</v>
      </c>
      <c r="O1087" s="102"/>
      <c r="P1087" s="102"/>
      <c r="Q1087" s="102" t="s">
        <v>23</v>
      </c>
      <c r="R1087" s="102">
        <v>33.0</v>
      </c>
      <c r="S1087" s="102">
        <v>66.0</v>
      </c>
    </row>
    <row r="1088" ht="12.75" customHeight="1">
      <c r="A1088" s="102">
        <v>2006.0</v>
      </c>
      <c r="B1088" s="102">
        <v>7540.0</v>
      </c>
      <c r="C1088" s="102" t="s">
        <v>7723</v>
      </c>
      <c r="D1088" s="102" t="s">
        <v>21</v>
      </c>
      <c r="E1088" s="102">
        <v>6.0</v>
      </c>
      <c r="F1088" s="102">
        <v>0.0</v>
      </c>
      <c r="G1088" s="102" t="s">
        <v>139</v>
      </c>
      <c r="H1088" s="102">
        <v>5100.0</v>
      </c>
      <c r="I1088" s="102">
        <v>76.0</v>
      </c>
      <c r="J1088" s="102">
        <v>39.0</v>
      </c>
      <c r="K1088" s="102"/>
      <c r="L1088" s="102"/>
      <c r="M1088" s="102"/>
      <c r="N1088" s="102" t="s">
        <v>23</v>
      </c>
      <c r="O1088" s="102"/>
      <c r="P1088" s="102"/>
      <c r="Q1088" s="102" t="s">
        <v>23</v>
      </c>
      <c r="R1088" s="102">
        <v>33.0</v>
      </c>
      <c r="S1088" s="102">
        <v>4.0</v>
      </c>
    </row>
    <row r="1089" ht="12.75" customHeight="1">
      <c r="A1089" s="102">
        <v>2006.0</v>
      </c>
      <c r="B1089" s="102">
        <v>7545.0</v>
      </c>
      <c r="C1089" s="102" t="s">
        <v>7724</v>
      </c>
      <c r="D1089" s="102" t="s">
        <v>21</v>
      </c>
      <c r="E1089" s="102">
        <v>6.0</v>
      </c>
      <c r="F1089" s="102">
        <v>0.0</v>
      </c>
      <c r="G1089" s="102" t="s">
        <v>146</v>
      </c>
      <c r="H1089" s="102">
        <v>3400.0</v>
      </c>
      <c r="I1089" s="102">
        <v>69.0</v>
      </c>
      <c r="J1089" s="102">
        <v>31.0</v>
      </c>
      <c r="K1089" s="102"/>
      <c r="L1089" s="102"/>
      <c r="M1089" s="102"/>
      <c r="N1089" s="102" t="s">
        <v>23</v>
      </c>
      <c r="O1089" s="102"/>
      <c r="P1089" s="102"/>
      <c r="Q1089" s="102" t="s">
        <v>23</v>
      </c>
      <c r="R1089" s="102">
        <v>33.0</v>
      </c>
      <c r="S1089" s="102">
        <v>72.0</v>
      </c>
    </row>
    <row r="1090" ht="12.75" customHeight="1">
      <c r="A1090" s="102">
        <v>2006.0</v>
      </c>
      <c r="B1090" s="102">
        <v>7554.0</v>
      </c>
      <c r="C1090" s="102" t="s">
        <v>7725</v>
      </c>
      <c r="D1090" s="102" t="s">
        <v>21</v>
      </c>
      <c r="E1090" s="102">
        <v>6.0</v>
      </c>
      <c r="F1090" s="102">
        <v>0.0</v>
      </c>
      <c r="G1090" s="102" t="s">
        <v>182</v>
      </c>
      <c r="H1090" s="102">
        <v>3500.0</v>
      </c>
      <c r="I1090" s="102">
        <v>70.0</v>
      </c>
      <c r="J1090" s="102">
        <v>35.0</v>
      </c>
      <c r="K1090" s="102"/>
      <c r="L1090" s="102"/>
      <c r="M1090" s="102"/>
      <c r="N1090" s="102" t="s">
        <v>23</v>
      </c>
      <c r="O1090" s="102"/>
      <c r="P1090" s="102"/>
      <c r="Q1090" s="102" t="s">
        <v>23</v>
      </c>
      <c r="R1090" s="102">
        <v>33.0</v>
      </c>
      <c r="S1090" s="102">
        <v>66.0</v>
      </c>
    </row>
    <row r="1091" ht="12.75" customHeight="1">
      <c r="A1091" s="102">
        <v>2006.0</v>
      </c>
      <c r="B1091" s="102">
        <v>7547.0</v>
      </c>
      <c r="C1091" s="102" t="s">
        <v>7725</v>
      </c>
      <c r="D1091" s="102" t="s">
        <v>21</v>
      </c>
      <c r="E1091" s="102">
        <v>6.0</v>
      </c>
      <c r="F1091" s="102">
        <v>0.0</v>
      </c>
      <c r="G1091" s="102" t="s">
        <v>172</v>
      </c>
      <c r="H1091" s="102">
        <v>5600.0</v>
      </c>
      <c r="I1091" s="102">
        <v>79.0</v>
      </c>
      <c r="J1091" s="102">
        <v>40.0</v>
      </c>
      <c r="K1091" s="102"/>
      <c r="L1091" s="102"/>
      <c r="M1091" s="102"/>
      <c r="N1091" s="102" t="s">
        <v>23</v>
      </c>
      <c r="O1091" s="102"/>
      <c r="P1091" s="102"/>
      <c r="Q1091" s="102" t="s">
        <v>23</v>
      </c>
      <c r="R1091" s="102">
        <v>33.0</v>
      </c>
      <c r="S1091" s="102">
        <v>26.0</v>
      </c>
    </row>
    <row r="1092" ht="12.75" customHeight="1">
      <c r="A1092" s="102">
        <v>2006.0</v>
      </c>
      <c r="B1092" s="102">
        <v>7552.0</v>
      </c>
      <c r="C1092" s="102" t="s">
        <v>7726</v>
      </c>
      <c r="D1092" s="102" t="s">
        <v>21</v>
      </c>
      <c r="E1092" s="102">
        <v>6.0</v>
      </c>
      <c r="F1092" s="102">
        <v>0.0</v>
      </c>
      <c r="G1092" s="102" t="s">
        <v>133</v>
      </c>
      <c r="H1092" s="102">
        <v>5300.0</v>
      </c>
      <c r="I1092" s="102">
        <v>80.0</v>
      </c>
      <c r="J1092" s="102">
        <v>40.0</v>
      </c>
      <c r="K1092" s="102"/>
      <c r="L1092" s="102"/>
      <c r="M1092" s="102"/>
      <c r="N1092" s="102" t="s">
        <v>23</v>
      </c>
      <c r="O1092" s="102"/>
      <c r="P1092" s="102"/>
      <c r="Q1092" s="102" t="s">
        <v>23</v>
      </c>
      <c r="R1092" s="102">
        <v>33.0</v>
      </c>
      <c r="S1092" s="102">
        <v>37.0</v>
      </c>
    </row>
    <row r="1093" ht="12.75" customHeight="1">
      <c r="A1093" s="102">
        <v>2006.0</v>
      </c>
      <c r="B1093" s="102">
        <v>7550.0</v>
      </c>
      <c r="C1093" s="102" t="s">
        <v>7726</v>
      </c>
      <c r="D1093" s="102" t="s">
        <v>21</v>
      </c>
      <c r="E1093" s="102">
        <v>6.0</v>
      </c>
      <c r="F1093" s="102">
        <v>0.0</v>
      </c>
      <c r="G1093" s="102" t="s">
        <v>143</v>
      </c>
      <c r="H1093" s="102">
        <v>5200.0</v>
      </c>
      <c r="I1093" s="102">
        <v>78.0</v>
      </c>
      <c r="J1093" s="102">
        <v>39.0</v>
      </c>
      <c r="K1093" s="102"/>
      <c r="L1093" s="102"/>
      <c r="M1093" s="102"/>
      <c r="N1093" s="102" t="s">
        <v>23</v>
      </c>
      <c r="O1093" s="102"/>
      <c r="P1093" s="102"/>
      <c r="Q1093" s="102" t="s">
        <v>23</v>
      </c>
      <c r="R1093" s="102">
        <v>33.0</v>
      </c>
      <c r="S1093" s="102">
        <v>20.0</v>
      </c>
    </row>
    <row r="1094" ht="12.75" customHeight="1">
      <c r="A1094" s="102">
        <v>2006.0</v>
      </c>
      <c r="B1094" s="102">
        <v>7551.0</v>
      </c>
      <c r="C1094" s="102" t="s">
        <v>7416</v>
      </c>
      <c r="D1094" s="102" t="s">
        <v>21</v>
      </c>
      <c r="E1094" s="102">
        <v>6.0</v>
      </c>
      <c r="F1094" s="102">
        <v>0.0</v>
      </c>
      <c r="G1094" s="102" t="s">
        <v>151</v>
      </c>
      <c r="H1094" s="102">
        <v>5900.0</v>
      </c>
      <c r="I1094" s="102">
        <v>80.0</v>
      </c>
      <c r="J1094" s="102">
        <v>42.0</v>
      </c>
      <c r="K1094" s="102"/>
      <c r="L1094" s="102"/>
      <c r="M1094" s="102"/>
      <c r="N1094" s="102" t="s">
        <v>23</v>
      </c>
      <c r="O1094" s="102"/>
      <c r="P1094" s="102"/>
      <c r="Q1094" s="102" t="s">
        <v>23</v>
      </c>
      <c r="R1094" s="102">
        <v>33.0</v>
      </c>
      <c r="S1094" s="102">
        <v>59.0</v>
      </c>
    </row>
    <row r="1095" ht="12.75" customHeight="1">
      <c r="A1095" s="102">
        <v>2006.0</v>
      </c>
      <c r="B1095" s="102">
        <v>7553.0</v>
      </c>
      <c r="C1095" s="102" t="s">
        <v>7023</v>
      </c>
      <c r="D1095" s="102" t="s">
        <v>21</v>
      </c>
      <c r="E1095" s="102">
        <v>6.0</v>
      </c>
      <c r="F1095" s="102">
        <v>0.0</v>
      </c>
      <c r="G1095" s="102" t="s">
        <v>143</v>
      </c>
      <c r="H1095" s="102">
        <v>5400.0</v>
      </c>
      <c r="I1095" s="102">
        <v>78.0</v>
      </c>
      <c r="J1095" s="102">
        <v>39.0</v>
      </c>
      <c r="K1095" s="102"/>
      <c r="L1095" s="102"/>
      <c r="M1095" s="102"/>
      <c r="N1095" s="102" t="s">
        <v>23</v>
      </c>
      <c r="O1095" s="102"/>
      <c r="P1095" s="102"/>
      <c r="Q1095" s="102" t="s">
        <v>23</v>
      </c>
      <c r="R1095" s="102">
        <v>33.0</v>
      </c>
      <c r="S1095" s="102">
        <v>66.0</v>
      </c>
    </row>
    <row r="1096" ht="12.75" customHeight="1">
      <c r="A1096" s="102">
        <v>2006.0</v>
      </c>
      <c r="B1096" s="102">
        <v>7549.0</v>
      </c>
      <c r="C1096" s="102" t="s">
        <v>7727</v>
      </c>
      <c r="D1096" s="102" t="s">
        <v>21</v>
      </c>
      <c r="E1096" s="102">
        <v>6.0</v>
      </c>
      <c r="F1096" s="102">
        <v>0.0</v>
      </c>
      <c r="G1096" s="102" t="s">
        <v>104</v>
      </c>
      <c r="H1096" s="102">
        <v>4900.0</v>
      </c>
      <c r="I1096" s="102">
        <v>80.0</v>
      </c>
      <c r="J1096" s="102">
        <v>39.0</v>
      </c>
      <c r="K1096" s="102"/>
      <c r="L1096" s="102"/>
      <c r="M1096" s="102"/>
      <c r="N1096" s="102" t="s">
        <v>23</v>
      </c>
      <c r="O1096" s="102"/>
      <c r="P1096" s="102"/>
      <c r="Q1096" s="102" t="s">
        <v>23</v>
      </c>
      <c r="R1096" s="102">
        <v>33.0</v>
      </c>
      <c r="S1096" s="102">
        <v>66.0</v>
      </c>
    </row>
    <row r="1097" ht="12.75" customHeight="1">
      <c r="A1097" s="102">
        <v>2006.0</v>
      </c>
      <c r="B1097" s="102">
        <v>7557.0</v>
      </c>
      <c r="C1097" s="102" t="s">
        <v>7727</v>
      </c>
      <c r="D1097" s="102" t="s">
        <v>21</v>
      </c>
      <c r="E1097" s="102">
        <v>6.0</v>
      </c>
      <c r="F1097" s="102">
        <v>0.0</v>
      </c>
      <c r="G1097" s="102" t="s">
        <v>104</v>
      </c>
      <c r="H1097" s="102">
        <v>7100.0</v>
      </c>
      <c r="I1097" s="102">
        <v>82.0</v>
      </c>
      <c r="J1097" s="102">
        <v>41.0</v>
      </c>
      <c r="K1097" s="102"/>
      <c r="L1097" s="102"/>
      <c r="M1097" s="102"/>
      <c r="N1097" s="102" t="s">
        <v>23</v>
      </c>
      <c r="O1097" s="102"/>
      <c r="P1097" s="102"/>
      <c r="Q1097" s="102" t="s">
        <v>23</v>
      </c>
      <c r="R1097" s="102">
        <v>33.0</v>
      </c>
      <c r="S1097" s="102">
        <v>44.0</v>
      </c>
    </row>
    <row r="1098" ht="12.75" customHeight="1">
      <c r="A1098" s="102">
        <v>2006.0</v>
      </c>
      <c r="B1098" s="102">
        <v>7558.0</v>
      </c>
      <c r="C1098" s="102" t="s">
        <v>7728</v>
      </c>
      <c r="D1098" s="102" t="s">
        <v>21</v>
      </c>
      <c r="E1098" s="102">
        <v>6.0</v>
      </c>
      <c r="F1098" s="102">
        <v>0.0</v>
      </c>
      <c r="G1098" s="102" t="s">
        <v>104</v>
      </c>
      <c r="H1098" s="102">
        <v>5700.0</v>
      </c>
      <c r="I1098" s="102">
        <v>82.0</v>
      </c>
      <c r="J1098" s="102">
        <v>41.0</v>
      </c>
      <c r="K1098" s="102"/>
      <c r="L1098" s="102"/>
      <c r="M1098" s="102"/>
      <c r="N1098" s="102" t="s">
        <v>23</v>
      </c>
      <c r="O1098" s="102"/>
      <c r="P1098" s="102"/>
      <c r="Q1098" s="102" t="s">
        <v>23</v>
      </c>
      <c r="R1098" s="102">
        <v>33.0</v>
      </c>
      <c r="S1098" s="102">
        <v>44.0</v>
      </c>
    </row>
    <row r="1099" ht="12.75" customHeight="1">
      <c r="A1099" s="102">
        <v>2006.0</v>
      </c>
      <c r="B1099" s="102">
        <v>7555.0</v>
      </c>
      <c r="C1099" s="102" t="s">
        <v>7728</v>
      </c>
      <c r="D1099" s="102" t="s">
        <v>21</v>
      </c>
      <c r="E1099" s="102">
        <v>6.0</v>
      </c>
      <c r="F1099" s="102">
        <v>0.0</v>
      </c>
      <c r="G1099" s="102" t="s">
        <v>133</v>
      </c>
      <c r="H1099" s="102">
        <v>5100.0</v>
      </c>
      <c r="I1099" s="102">
        <v>75.0</v>
      </c>
      <c r="J1099" s="102">
        <v>38.0</v>
      </c>
      <c r="K1099" s="102"/>
      <c r="L1099" s="102"/>
      <c r="M1099" s="102"/>
      <c r="N1099" s="102" t="s">
        <v>23</v>
      </c>
      <c r="O1099" s="102"/>
      <c r="P1099" s="102"/>
      <c r="Q1099" s="102" t="s">
        <v>23</v>
      </c>
      <c r="R1099" s="102">
        <v>33.0</v>
      </c>
      <c r="S1099" s="102">
        <v>76.0</v>
      </c>
    </row>
    <row r="1100" ht="12.75" customHeight="1">
      <c r="A1100" s="102">
        <v>2006.0</v>
      </c>
      <c r="B1100" s="102">
        <v>7566.0</v>
      </c>
      <c r="C1100" s="102" t="s">
        <v>7729</v>
      </c>
      <c r="D1100" s="102" t="s">
        <v>21</v>
      </c>
      <c r="E1100" s="102">
        <v>6.0</v>
      </c>
      <c r="F1100" s="102">
        <v>0.0</v>
      </c>
      <c r="G1100" s="102" t="s">
        <v>137</v>
      </c>
      <c r="H1100" s="102">
        <v>5300.0</v>
      </c>
      <c r="I1100" s="102">
        <v>78.0</v>
      </c>
      <c r="J1100" s="102">
        <v>35.0</v>
      </c>
      <c r="K1100" s="102"/>
      <c r="L1100" s="102"/>
      <c r="M1100" s="102"/>
      <c r="N1100" s="102" t="s">
        <v>23</v>
      </c>
      <c r="O1100" s="102"/>
      <c r="P1100" s="102"/>
      <c r="Q1100" s="102" t="s">
        <v>23</v>
      </c>
      <c r="R1100" s="102">
        <v>33.0</v>
      </c>
      <c r="S1100" s="102">
        <v>59.0</v>
      </c>
    </row>
    <row r="1101" ht="12.75" customHeight="1">
      <c r="A1101" s="102">
        <v>2006.0</v>
      </c>
      <c r="B1101" s="102">
        <v>7559.0</v>
      </c>
      <c r="C1101" s="102" t="s">
        <v>7730</v>
      </c>
      <c r="D1101" s="102" t="s">
        <v>21</v>
      </c>
      <c r="E1101" s="102">
        <v>6.0</v>
      </c>
      <c r="F1101" s="102">
        <v>0.0</v>
      </c>
      <c r="G1101" s="102" t="s">
        <v>146</v>
      </c>
      <c r="H1101" s="102">
        <v>4100.0</v>
      </c>
      <c r="I1101" s="102">
        <v>75.0</v>
      </c>
      <c r="J1101" s="102">
        <v>38.0</v>
      </c>
      <c r="K1101" s="102"/>
      <c r="L1101" s="102"/>
      <c r="M1101" s="102"/>
      <c r="N1101" s="102" t="s">
        <v>23</v>
      </c>
      <c r="O1101" s="102"/>
      <c r="P1101" s="102"/>
      <c r="Q1101" s="102" t="s">
        <v>23</v>
      </c>
      <c r="R1101" s="102">
        <v>33.0</v>
      </c>
      <c r="S1101" s="102">
        <v>24.0</v>
      </c>
    </row>
    <row r="1102" ht="12.75" customHeight="1">
      <c r="A1102" s="102">
        <v>2006.0</v>
      </c>
      <c r="B1102" s="102">
        <v>7568.0</v>
      </c>
      <c r="C1102" s="102" t="s">
        <v>7731</v>
      </c>
      <c r="D1102" s="102" t="s">
        <v>21</v>
      </c>
      <c r="E1102" s="102">
        <v>6.0</v>
      </c>
      <c r="F1102" s="102">
        <v>0.0</v>
      </c>
      <c r="G1102" s="102" t="s">
        <v>29</v>
      </c>
      <c r="H1102" s="102">
        <v>5900.0</v>
      </c>
      <c r="I1102" s="102">
        <v>81.0</v>
      </c>
      <c r="J1102" s="102">
        <v>40.0</v>
      </c>
      <c r="K1102" s="102"/>
      <c r="L1102" s="102"/>
      <c r="M1102" s="102"/>
      <c r="N1102" s="102" t="s">
        <v>23</v>
      </c>
      <c r="O1102" s="102"/>
      <c r="P1102" s="102"/>
      <c r="Q1102" s="102" t="s">
        <v>23</v>
      </c>
      <c r="R1102" s="102">
        <v>33.0</v>
      </c>
      <c r="S1102" s="102">
        <v>44.0</v>
      </c>
    </row>
    <row r="1103" ht="12.75" customHeight="1">
      <c r="A1103" s="102">
        <v>2006.0</v>
      </c>
      <c r="B1103" s="102">
        <v>7569.0</v>
      </c>
      <c r="C1103" s="102" t="s">
        <v>7732</v>
      </c>
      <c r="D1103" s="102" t="s">
        <v>40</v>
      </c>
      <c r="E1103" s="102">
        <v>6.0</v>
      </c>
      <c r="F1103" s="102">
        <v>20.0</v>
      </c>
      <c r="G1103" s="102"/>
      <c r="H1103" s="102">
        <v>4000.0</v>
      </c>
      <c r="I1103" s="102">
        <v>73.0</v>
      </c>
      <c r="J1103" s="102">
        <v>35.0</v>
      </c>
      <c r="K1103" s="102"/>
      <c r="L1103" s="102"/>
      <c r="M1103" s="102"/>
      <c r="N1103" s="102" t="s">
        <v>23</v>
      </c>
      <c r="O1103" s="102"/>
      <c r="P1103" s="102"/>
      <c r="Q1103" s="102" t="s">
        <v>23</v>
      </c>
      <c r="R1103" s="102">
        <v>41.0</v>
      </c>
      <c r="S1103" s="102">
        <v>91.0</v>
      </c>
    </row>
    <row r="1104" ht="12.75" customHeight="1">
      <c r="A1104" s="102">
        <v>2006.0</v>
      </c>
      <c r="B1104" s="102">
        <v>7563.0</v>
      </c>
      <c r="C1104" s="102" t="s">
        <v>7732</v>
      </c>
      <c r="D1104" s="102" t="s">
        <v>21</v>
      </c>
      <c r="E1104" s="102">
        <v>6.0</v>
      </c>
      <c r="F1104" s="102">
        <v>0.0</v>
      </c>
      <c r="G1104" s="102" t="s">
        <v>139</v>
      </c>
      <c r="H1104" s="102">
        <v>6100.0</v>
      </c>
      <c r="I1104" s="102">
        <v>80.0</v>
      </c>
      <c r="J1104" s="102">
        <v>38.0</v>
      </c>
      <c r="K1104" s="102"/>
      <c r="L1104" s="102"/>
      <c r="M1104" s="102"/>
      <c r="N1104" s="102" t="s">
        <v>23</v>
      </c>
      <c r="O1104" s="102"/>
      <c r="P1104" s="102"/>
      <c r="Q1104" s="102" t="s">
        <v>23</v>
      </c>
      <c r="R1104" s="102">
        <v>33.0</v>
      </c>
      <c r="S1104" s="102">
        <v>49.0</v>
      </c>
    </row>
    <row r="1105" ht="12.75" customHeight="1">
      <c r="A1105" s="102">
        <v>2006.0</v>
      </c>
      <c r="B1105" s="102">
        <v>7562.0</v>
      </c>
      <c r="C1105" s="102" t="s">
        <v>7733</v>
      </c>
      <c r="D1105" s="102" t="s">
        <v>21</v>
      </c>
      <c r="E1105" s="102">
        <v>6.0</v>
      </c>
      <c r="F1105" s="102">
        <v>0.0</v>
      </c>
      <c r="G1105" s="102" t="s">
        <v>187</v>
      </c>
      <c r="H1105" s="102">
        <v>4100.0</v>
      </c>
      <c r="I1105" s="102">
        <v>74.0</v>
      </c>
      <c r="J1105" s="102">
        <v>34.0</v>
      </c>
      <c r="K1105" s="102"/>
      <c r="L1105" s="102"/>
      <c r="M1105" s="102"/>
      <c r="N1105" s="102" t="s">
        <v>23</v>
      </c>
      <c r="O1105" s="102"/>
      <c r="P1105" s="102"/>
      <c r="Q1105" s="102" t="s">
        <v>23</v>
      </c>
      <c r="R1105" s="102">
        <v>33.0</v>
      </c>
      <c r="S1105" s="102">
        <v>24.0</v>
      </c>
    </row>
    <row r="1106" ht="12.75" customHeight="1">
      <c r="A1106" s="102">
        <v>2006.0</v>
      </c>
      <c r="B1106" s="102">
        <v>7560.0</v>
      </c>
      <c r="C1106" s="102" t="s">
        <v>7733</v>
      </c>
      <c r="D1106" s="102" t="s">
        <v>21</v>
      </c>
      <c r="E1106" s="102">
        <v>6.0</v>
      </c>
      <c r="F1106" s="102">
        <v>0.0</v>
      </c>
      <c r="G1106" s="102" t="s">
        <v>143</v>
      </c>
      <c r="H1106" s="102">
        <v>4000.0</v>
      </c>
      <c r="I1106" s="102">
        <v>69.0</v>
      </c>
      <c r="J1106" s="102">
        <v>0.0</v>
      </c>
      <c r="K1106" s="102"/>
      <c r="L1106" s="102"/>
      <c r="M1106" s="102"/>
      <c r="N1106" s="102" t="s">
        <v>23</v>
      </c>
      <c r="O1106" s="102"/>
      <c r="P1106" s="102"/>
      <c r="Q1106" s="102" t="s">
        <v>23</v>
      </c>
      <c r="R1106" s="102">
        <v>33.0</v>
      </c>
      <c r="S1106" s="102">
        <v>4.0</v>
      </c>
    </row>
    <row r="1107" ht="12.75" customHeight="1">
      <c r="A1107" s="102">
        <v>2006.0</v>
      </c>
      <c r="B1107" s="102">
        <v>7564.0</v>
      </c>
      <c r="C1107" s="102" t="s">
        <v>7733</v>
      </c>
      <c r="D1107" s="102" t="s">
        <v>21</v>
      </c>
      <c r="E1107" s="102">
        <v>6.0</v>
      </c>
      <c r="F1107" s="102">
        <v>0.0</v>
      </c>
      <c r="G1107" s="102" t="s">
        <v>144</v>
      </c>
      <c r="H1107" s="102">
        <v>5200.0</v>
      </c>
      <c r="I1107" s="102">
        <v>76.0</v>
      </c>
      <c r="J1107" s="102">
        <v>0.0</v>
      </c>
      <c r="K1107" s="102"/>
      <c r="L1107" s="102"/>
      <c r="M1107" s="102"/>
      <c r="N1107" s="102" t="s">
        <v>23</v>
      </c>
      <c r="O1107" s="102"/>
      <c r="P1107" s="102"/>
      <c r="Q1107" s="102" t="s">
        <v>23</v>
      </c>
      <c r="R1107" s="102">
        <v>33.0</v>
      </c>
      <c r="S1107" s="102">
        <v>51.0</v>
      </c>
    </row>
    <row r="1108" ht="12.75" customHeight="1">
      <c r="A1108" s="102">
        <v>2006.0</v>
      </c>
      <c r="B1108" s="102">
        <v>7561.0</v>
      </c>
      <c r="C1108" s="102" t="s">
        <v>7734</v>
      </c>
      <c r="D1108" s="102" t="s">
        <v>21</v>
      </c>
      <c r="E1108" s="102">
        <v>6.0</v>
      </c>
      <c r="F1108" s="102">
        <v>0.0</v>
      </c>
      <c r="G1108" s="102" t="s">
        <v>146</v>
      </c>
      <c r="H1108" s="102">
        <v>5200.0</v>
      </c>
      <c r="I1108" s="102">
        <v>76.0</v>
      </c>
      <c r="J1108" s="102">
        <v>35.0</v>
      </c>
      <c r="K1108" s="102"/>
      <c r="L1108" s="102"/>
      <c r="M1108" s="102"/>
      <c r="N1108" s="102" t="s">
        <v>23</v>
      </c>
      <c r="O1108" s="102"/>
      <c r="P1108" s="102"/>
      <c r="Q1108" s="102" t="s">
        <v>23</v>
      </c>
      <c r="R1108" s="102">
        <v>0.0</v>
      </c>
      <c r="S1108" s="102">
        <v>0.0</v>
      </c>
    </row>
    <row r="1109" ht="12.75" customHeight="1">
      <c r="A1109" s="102">
        <v>2006.0</v>
      </c>
      <c r="B1109" s="102">
        <v>7567.0</v>
      </c>
      <c r="C1109" s="102" t="s">
        <v>7735</v>
      </c>
      <c r="D1109" s="102" t="s">
        <v>21</v>
      </c>
      <c r="E1109" s="102">
        <v>6.0</v>
      </c>
      <c r="F1109" s="102">
        <v>0.0</v>
      </c>
      <c r="G1109" s="102" t="s">
        <v>133</v>
      </c>
      <c r="H1109" s="102">
        <v>5200.0</v>
      </c>
      <c r="I1109" s="102">
        <v>78.0</v>
      </c>
      <c r="J1109" s="102">
        <v>35.0</v>
      </c>
      <c r="K1109" s="102"/>
      <c r="L1109" s="102"/>
      <c r="M1109" s="102"/>
      <c r="N1109" s="102" t="s">
        <v>35</v>
      </c>
      <c r="O1109" s="102"/>
      <c r="P1109" s="102"/>
      <c r="Q1109" s="102" t="s">
        <v>23</v>
      </c>
      <c r="R1109" s="102">
        <v>33.0</v>
      </c>
      <c r="S1109" s="102">
        <v>51.0</v>
      </c>
    </row>
    <row r="1110" ht="12.75" customHeight="1">
      <c r="A1110" s="102">
        <v>2006.0</v>
      </c>
      <c r="B1110" s="102">
        <v>7565.0</v>
      </c>
      <c r="C1110" s="102" t="s">
        <v>7735</v>
      </c>
      <c r="D1110" s="102" t="s">
        <v>21</v>
      </c>
      <c r="E1110" s="102">
        <v>6.0</v>
      </c>
      <c r="F1110" s="102">
        <v>0.0</v>
      </c>
      <c r="G1110" s="102" t="s">
        <v>143</v>
      </c>
      <c r="H1110" s="102">
        <v>5500.0</v>
      </c>
      <c r="I1110" s="102">
        <v>79.0</v>
      </c>
      <c r="J1110" s="102">
        <v>36.0</v>
      </c>
      <c r="K1110" s="102"/>
      <c r="L1110" s="102"/>
      <c r="M1110" s="102"/>
      <c r="N1110" s="102" t="s">
        <v>23</v>
      </c>
      <c r="O1110" s="102"/>
      <c r="P1110" s="102"/>
      <c r="Q1110" s="102" t="s">
        <v>23</v>
      </c>
      <c r="R1110" s="102">
        <v>33.0</v>
      </c>
      <c r="S1110" s="102">
        <v>16.0</v>
      </c>
    </row>
    <row r="1111" ht="12.75" customHeight="1">
      <c r="A1111" s="102">
        <v>2006.0</v>
      </c>
      <c r="B1111" s="102">
        <v>7570.0</v>
      </c>
      <c r="C1111" s="102" t="s">
        <v>7736</v>
      </c>
      <c r="D1111" s="102" t="s">
        <v>21</v>
      </c>
      <c r="E1111" s="102">
        <v>6.0</v>
      </c>
      <c r="F1111" s="102">
        <v>0.0</v>
      </c>
      <c r="G1111" s="102" t="s">
        <v>144</v>
      </c>
      <c r="H1111" s="102">
        <v>4550.0</v>
      </c>
      <c r="I1111" s="102">
        <v>79.0</v>
      </c>
      <c r="J1111" s="102">
        <v>33.0</v>
      </c>
      <c r="K1111" s="102"/>
      <c r="L1111" s="102"/>
      <c r="M1111" s="102"/>
      <c r="N1111" s="102" t="s">
        <v>35</v>
      </c>
      <c r="O1111" s="102"/>
      <c r="P1111" s="102"/>
      <c r="Q1111" s="102" t="s">
        <v>23</v>
      </c>
      <c r="R1111" s="102">
        <v>33.0</v>
      </c>
      <c r="S1111" s="102">
        <v>44.0</v>
      </c>
    </row>
    <row r="1112" ht="12.75" customHeight="1">
      <c r="A1112" s="102">
        <v>2006.0</v>
      </c>
      <c r="B1112" s="102">
        <v>7572.0</v>
      </c>
      <c r="C1112" s="102" t="s">
        <v>7737</v>
      </c>
      <c r="D1112" s="102" t="s">
        <v>21</v>
      </c>
      <c r="E1112" s="102">
        <v>6.0</v>
      </c>
      <c r="F1112" s="102">
        <v>0.0</v>
      </c>
      <c r="G1112" s="102" t="s">
        <v>137</v>
      </c>
      <c r="H1112" s="102">
        <v>5150.0</v>
      </c>
      <c r="I1112" s="102">
        <v>77.0</v>
      </c>
      <c r="J1112" s="102">
        <v>39.0</v>
      </c>
      <c r="K1112" s="102"/>
      <c r="L1112" s="102"/>
      <c r="M1112" s="102"/>
      <c r="N1112" s="102" t="s">
        <v>23</v>
      </c>
      <c r="O1112" s="102"/>
      <c r="P1112" s="102"/>
      <c r="Q1112" s="102" t="s">
        <v>23</v>
      </c>
      <c r="R1112" s="102">
        <v>33.0</v>
      </c>
      <c r="S1112" s="102">
        <v>4.0</v>
      </c>
    </row>
    <row r="1113" ht="12.75" customHeight="1">
      <c r="A1113" s="102">
        <v>2006.0</v>
      </c>
      <c r="B1113" s="102">
        <v>7584.0</v>
      </c>
      <c r="C1113" s="102" t="s">
        <v>7737</v>
      </c>
      <c r="D1113" s="102" t="s">
        <v>40</v>
      </c>
      <c r="E1113" s="102">
        <v>6.0</v>
      </c>
      <c r="F1113" s="102">
        <v>20.0</v>
      </c>
      <c r="G1113" s="102"/>
      <c r="H1113" s="102">
        <v>4800.0</v>
      </c>
      <c r="I1113" s="102">
        <v>75.0</v>
      </c>
      <c r="J1113" s="102">
        <v>0.0</v>
      </c>
      <c r="K1113" s="102"/>
      <c r="L1113" s="102"/>
      <c r="M1113" s="102"/>
      <c r="N1113" s="102" t="s">
        <v>35</v>
      </c>
      <c r="O1113" s="102"/>
      <c r="P1113" s="102"/>
      <c r="Q1113" s="102" t="s">
        <v>23</v>
      </c>
      <c r="R1113" s="102">
        <v>33.0</v>
      </c>
      <c r="S1113" s="102">
        <v>44.0</v>
      </c>
    </row>
    <row r="1114" ht="12.75" customHeight="1">
      <c r="A1114" s="102">
        <v>2006.0</v>
      </c>
      <c r="B1114" s="102">
        <v>7571.0</v>
      </c>
      <c r="C1114" s="102" t="s">
        <v>7417</v>
      </c>
      <c r="D1114" s="102" t="s">
        <v>21</v>
      </c>
      <c r="E1114" s="102">
        <v>6.0</v>
      </c>
      <c r="F1114" s="102">
        <v>0.0</v>
      </c>
      <c r="G1114" s="102" t="s">
        <v>143</v>
      </c>
      <c r="H1114" s="102">
        <v>5200.0</v>
      </c>
      <c r="I1114" s="102">
        <v>78.0</v>
      </c>
      <c r="J1114" s="102">
        <v>39.0</v>
      </c>
      <c r="K1114" s="102"/>
      <c r="L1114" s="102"/>
      <c r="M1114" s="102"/>
      <c r="N1114" s="102" t="s">
        <v>23</v>
      </c>
      <c r="O1114" s="102"/>
      <c r="P1114" s="102"/>
      <c r="Q1114" s="102" t="s">
        <v>23</v>
      </c>
      <c r="R1114" s="102">
        <v>33.0</v>
      </c>
      <c r="S1114" s="102">
        <v>44.0</v>
      </c>
    </row>
    <row r="1115" ht="12.75" customHeight="1">
      <c r="A1115" s="102">
        <v>2006.0</v>
      </c>
      <c r="B1115" s="102">
        <v>7573.0</v>
      </c>
      <c r="C1115" s="102" t="s">
        <v>7738</v>
      </c>
      <c r="D1115" s="102" t="s">
        <v>21</v>
      </c>
      <c r="E1115" s="102">
        <v>6.0</v>
      </c>
      <c r="F1115" s="102">
        <v>0.0</v>
      </c>
      <c r="G1115" s="102" t="s">
        <v>165</v>
      </c>
      <c r="H1115" s="102">
        <v>7100.0</v>
      </c>
      <c r="I1115" s="102">
        <v>82.0</v>
      </c>
      <c r="J1115" s="102">
        <v>44.0</v>
      </c>
      <c r="K1115" s="102"/>
      <c r="L1115" s="102"/>
      <c r="M1115" s="102"/>
      <c r="N1115" s="102" t="s">
        <v>23</v>
      </c>
      <c r="O1115" s="102"/>
      <c r="P1115" s="102"/>
      <c r="Q1115" s="102" t="s">
        <v>23</v>
      </c>
      <c r="R1115" s="102">
        <v>33.0</v>
      </c>
      <c r="S1115" s="102">
        <v>59.0</v>
      </c>
    </row>
    <row r="1116" ht="12.75" customHeight="1">
      <c r="A1116" s="102">
        <v>2006.0</v>
      </c>
      <c r="B1116" s="102">
        <v>7577.0</v>
      </c>
      <c r="C1116" s="102" t="s">
        <v>7739</v>
      </c>
      <c r="D1116" s="102" t="s">
        <v>21</v>
      </c>
      <c r="E1116" s="102">
        <v>6.0</v>
      </c>
      <c r="F1116" s="102">
        <v>0.0</v>
      </c>
      <c r="G1116" s="102" t="s">
        <v>142</v>
      </c>
      <c r="H1116" s="102">
        <v>6500.0</v>
      </c>
      <c r="I1116" s="102">
        <v>84.0</v>
      </c>
      <c r="J1116" s="102">
        <v>44.0</v>
      </c>
      <c r="K1116" s="102"/>
      <c r="L1116" s="102"/>
      <c r="M1116" s="102"/>
      <c r="N1116" s="102" t="s">
        <v>23</v>
      </c>
      <c r="O1116" s="102"/>
      <c r="P1116" s="102"/>
      <c r="Q1116" s="102" t="s">
        <v>23</v>
      </c>
      <c r="R1116" s="102">
        <v>33.0</v>
      </c>
      <c r="S1116" s="102">
        <v>59.0</v>
      </c>
    </row>
    <row r="1117" ht="12.75" customHeight="1">
      <c r="A1117" s="102">
        <v>2006.0</v>
      </c>
      <c r="B1117" s="102">
        <v>7574.0</v>
      </c>
      <c r="C1117" s="102" t="s">
        <v>7028</v>
      </c>
      <c r="D1117" s="102" t="s">
        <v>21</v>
      </c>
      <c r="E1117" s="102">
        <v>6.0</v>
      </c>
      <c r="F1117" s="102">
        <v>0.0</v>
      </c>
      <c r="G1117" s="102" t="s">
        <v>143</v>
      </c>
      <c r="H1117" s="102">
        <v>6100.0</v>
      </c>
      <c r="I1117" s="102">
        <v>84.0</v>
      </c>
      <c r="J1117" s="102">
        <v>42.0</v>
      </c>
      <c r="K1117" s="102"/>
      <c r="L1117" s="102"/>
      <c r="M1117" s="102"/>
      <c r="N1117" s="102" t="s">
        <v>23</v>
      </c>
      <c r="O1117" s="102"/>
      <c r="P1117" s="102"/>
      <c r="Q1117" s="102" t="s">
        <v>23</v>
      </c>
      <c r="R1117" s="102">
        <v>33.0</v>
      </c>
      <c r="S1117" s="102">
        <v>66.0</v>
      </c>
    </row>
    <row r="1118" ht="12.75" customHeight="1">
      <c r="A1118" s="102">
        <v>2006.0</v>
      </c>
      <c r="B1118" s="102">
        <v>7579.0</v>
      </c>
      <c r="C1118" s="102" t="s">
        <v>7740</v>
      </c>
      <c r="D1118" s="102" t="s">
        <v>21</v>
      </c>
      <c r="E1118" s="102">
        <v>6.0</v>
      </c>
      <c r="F1118" s="102">
        <v>0.0</v>
      </c>
      <c r="G1118" s="102" t="s">
        <v>143</v>
      </c>
      <c r="H1118" s="102">
        <v>4800.0</v>
      </c>
      <c r="I1118" s="102">
        <v>78.0</v>
      </c>
      <c r="J1118" s="102">
        <v>40.0</v>
      </c>
      <c r="K1118" s="102"/>
      <c r="L1118" s="102"/>
      <c r="M1118" s="102"/>
      <c r="N1118" s="102" t="s">
        <v>23</v>
      </c>
      <c r="O1118" s="102"/>
      <c r="P1118" s="102"/>
      <c r="Q1118" s="102" t="s">
        <v>23</v>
      </c>
      <c r="R1118" s="102">
        <v>33.0</v>
      </c>
      <c r="S1118" s="102">
        <v>37.0</v>
      </c>
    </row>
    <row r="1119" ht="12.75" customHeight="1">
      <c r="A1119" s="102">
        <v>2006.0</v>
      </c>
      <c r="B1119" s="102">
        <v>7576.0</v>
      </c>
      <c r="C1119" s="102" t="s">
        <v>7029</v>
      </c>
      <c r="D1119" s="102" t="s">
        <v>21</v>
      </c>
      <c r="E1119" s="102">
        <v>6.0</v>
      </c>
      <c r="F1119" s="102">
        <v>0.0</v>
      </c>
      <c r="G1119" s="102" t="s">
        <v>165</v>
      </c>
      <c r="H1119" s="102">
        <v>5300.0</v>
      </c>
      <c r="I1119" s="102">
        <v>78.0</v>
      </c>
      <c r="J1119" s="102">
        <v>39.0</v>
      </c>
      <c r="K1119" s="102"/>
      <c r="L1119" s="102"/>
      <c r="M1119" s="102"/>
      <c r="N1119" s="102" t="s">
        <v>23</v>
      </c>
      <c r="O1119" s="102"/>
      <c r="P1119" s="102"/>
      <c r="Q1119" s="102" t="s">
        <v>23</v>
      </c>
      <c r="R1119" s="102">
        <v>33.0</v>
      </c>
      <c r="S1119" s="102">
        <v>58.0</v>
      </c>
    </row>
    <row r="1120" ht="12.75" customHeight="1">
      <c r="A1120" s="102">
        <v>2006.0</v>
      </c>
      <c r="B1120" s="102">
        <v>7578.0</v>
      </c>
      <c r="C1120" s="102" t="s">
        <v>7029</v>
      </c>
      <c r="D1120" s="102" t="s">
        <v>21</v>
      </c>
      <c r="E1120" s="102">
        <v>6.0</v>
      </c>
      <c r="F1120" s="102">
        <v>0.0</v>
      </c>
      <c r="G1120" s="102" t="s">
        <v>134</v>
      </c>
      <c r="H1120" s="102">
        <v>4900.0</v>
      </c>
      <c r="I1120" s="102">
        <v>78.0</v>
      </c>
      <c r="J1120" s="102">
        <v>39.0</v>
      </c>
      <c r="K1120" s="102"/>
      <c r="L1120" s="102"/>
      <c r="M1120" s="102"/>
      <c r="N1120" s="102" t="s">
        <v>23</v>
      </c>
      <c r="O1120" s="102"/>
      <c r="P1120" s="102"/>
      <c r="Q1120" s="102" t="s">
        <v>23</v>
      </c>
      <c r="R1120" s="102">
        <v>33.0</v>
      </c>
      <c r="S1120" s="102">
        <v>59.0</v>
      </c>
    </row>
    <row r="1121" ht="12.75" customHeight="1">
      <c r="A1121" s="102">
        <v>2006.0</v>
      </c>
      <c r="B1121" s="102">
        <v>7583.0</v>
      </c>
      <c r="C1121" s="102" t="s">
        <v>7032</v>
      </c>
      <c r="D1121" s="102" t="s">
        <v>21</v>
      </c>
      <c r="E1121" s="102">
        <v>6.0</v>
      </c>
      <c r="F1121" s="102">
        <v>0.0</v>
      </c>
      <c r="G1121" s="102" t="s">
        <v>104</v>
      </c>
      <c r="H1121" s="102">
        <v>5500.0</v>
      </c>
      <c r="I1121" s="102">
        <v>77.0</v>
      </c>
      <c r="J1121" s="102">
        <v>0.0</v>
      </c>
      <c r="K1121" s="102"/>
      <c r="L1121" s="102"/>
      <c r="M1121" s="102"/>
      <c r="N1121" s="102" t="s">
        <v>23</v>
      </c>
      <c r="O1121" s="102"/>
      <c r="P1121" s="102"/>
      <c r="Q1121" s="102" t="s">
        <v>23</v>
      </c>
      <c r="R1121" s="102">
        <v>33.0</v>
      </c>
      <c r="S1121" s="102">
        <v>44.0</v>
      </c>
    </row>
    <row r="1122" ht="12.75" customHeight="1">
      <c r="A1122" s="102">
        <v>2006.0</v>
      </c>
      <c r="B1122" s="102">
        <v>7581.0</v>
      </c>
      <c r="C1122" s="102" t="s">
        <v>7741</v>
      </c>
      <c r="D1122" s="102" t="s">
        <v>21</v>
      </c>
      <c r="E1122" s="102">
        <v>6.0</v>
      </c>
      <c r="F1122" s="102">
        <v>0.0</v>
      </c>
      <c r="G1122" s="102" t="s">
        <v>29</v>
      </c>
      <c r="H1122" s="102">
        <v>4800.0</v>
      </c>
      <c r="I1122" s="102">
        <v>76.0</v>
      </c>
      <c r="J1122" s="102">
        <v>0.0</v>
      </c>
      <c r="K1122" s="102"/>
      <c r="L1122" s="102"/>
      <c r="M1122" s="102"/>
      <c r="N1122" s="102" t="s">
        <v>23</v>
      </c>
      <c r="O1122" s="102"/>
      <c r="P1122" s="102"/>
      <c r="Q1122" s="102" t="s">
        <v>23</v>
      </c>
      <c r="R1122" s="102">
        <v>33.0</v>
      </c>
      <c r="S1122" s="102">
        <v>44.0</v>
      </c>
    </row>
    <row r="1123" ht="12.75" customHeight="1">
      <c r="A1123" s="102">
        <v>2006.0</v>
      </c>
      <c r="B1123" s="102">
        <v>7580.0</v>
      </c>
      <c r="C1123" s="102" t="s">
        <v>7033</v>
      </c>
      <c r="D1123" s="102" t="s">
        <v>21</v>
      </c>
      <c r="E1123" s="102">
        <v>6.0</v>
      </c>
      <c r="F1123" s="102">
        <v>0.0</v>
      </c>
      <c r="G1123" s="102" t="s">
        <v>29</v>
      </c>
      <c r="H1123" s="102">
        <v>3700.0</v>
      </c>
      <c r="I1123" s="102">
        <v>72.0</v>
      </c>
      <c r="J1123" s="102">
        <v>0.0</v>
      </c>
      <c r="K1123" s="102"/>
      <c r="L1123" s="102"/>
      <c r="M1123" s="102"/>
      <c r="N1123" s="102" t="s">
        <v>23</v>
      </c>
      <c r="O1123" s="102"/>
      <c r="P1123" s="102"/>
      <c r="Q1123" s="102" t="s">
        <v>23</v>
      </c>
      <c r="R1123" s="102">
        <v>33.0</v>
      </c>
      <c r="S1123" s="102">
        <v>60.0</v>
      </c>
    </row>
    <row r="1124" ht="12.75" customHeight="1">
      <c r="A1124" s="102">
        <v>2006.0</v>
      </c>
      <c r="B1124" s="102">
        <v>7582.0</v>
      </c>
      <c r="C1124" s="102" t="s">
        <v>7034</v>
      </c>
      <c r="D1124" s="102" t="s">
        <v>21</v>
      </c>
      <c r="E1124" s="102">
        <v>6.0</v>
      </c>
      <c r="F1124" s="102">
        <v>0.0</v>
      </c>
      <c r="G1124" s="102" t="s">
        <v>151</v>
      </c>
      <c r="H1124" s="102">
        <v>5400.0</v>
      </c>
      <c r="I1124" s="102">
        <v>78.0</v>
      </c>
      <c r="J1124" s="102">
        <v>0.0</v>
      </c>
      <c r="K1124" s="102"/>
      <c r="L1124" s="102"/>
      <c r="M1124" s="102"/>
      <c r="N1124" s="102" t="s">
        <v>23</v>
      </c>
      <c r="O1124" s="102"/>
      <c r="P1124" s="102"/>
      <c r="Q1124" s="102" t="s">
        <v>23</v>
      </c>
      <c r="R1124" s="102">
        <v>33.0</v>
      </c>
      <c r="S1124" s="102">
        <v>57.0</v>
      </c>
    </row>
    <row r="1125" ht="12.75" customHeight="1">
      <c r="A1125" s="102">
        <v>2006.0</v>
      </c>
      <c r="B1125" s="102">
        <v>7586.0</v>
      </c>
      <c r="C1125" s="102" t="s">
        <v>7742</v>
      </c>
      <c r="D1125" s="102" t="s">
        <v>40</v>
      </c>
      <c r="E1125" s="102">
        <v>6.0</v>
      </c>
      <c r="F1125" s="102">
        <v>113.0</v>
      </c>
      <c r="G1125" s="102"/>
      <c r="H1125" s="102">
        <v>6000.0</v>
      </c>
      <c r="I1125" s="102">
        <v>80.0</v>
      </c>
      <c r="J1125" s="102">
        <v>40.0</v>
      </c>
      <c r="K1125" s="102"/>
      <c r="L1125" s="102"/>
      <c r="M1125" s="102"/>
      <c r="N1125" s="102" t="s">
        <v>23</v>
      </c>
      <c r="O1125" s="102"/>
      <c r="P1125" s="102"/>
      <c r="Q1125" s="102" t="s">
        <v>23</v>
      </c>
      <c r="R1125" s="102">
        <v>10.0</v>
      </c>
      <c r="S1125" s="102">
        <v>37.0</v>
      </c>
    </row>
    <row r="1126" ht="12.75" customHeight="1">
      <c r="A1126" s="102">
        <v>2006.0</v>
      </c>
      <c r="B1126" s="102">
        <v>7585.0</v>
      </c>
      <c r="C1126" s="102" t="s">
        <v>7743</v>
      </c>
      <c r="D1126" s="102" t="s">
        <v>40</v>
      </c>
      <c r="E1126" s="102">
        <v>6.0</v>
      </c>
      <c r="F1126" s="102">
        <v>108.0</v>
      </c>
      <c r="G1126" s="102"/>
      <c r="H1126" s="102">
        <v>4000.0</v>
      </c>
      <c r="I1126" s="102">
        <v>74.0</v>
      </c>
      <c r="J1126" s="102">
        <v>37.0</v>
      </c>
      <c r="K1126" s="102"/>
      <c r="L1126" s="102"/>
      <c r="M1126" s="102"/>
      <c r="N1126" s="102" t="s">
        <v>35</v>
      </c>
      <c r="O1126" s="102"/>
      <c r="P1126" s="102"/>
      <c r="Q1126" s="102" t="s">
        <v>23</v>
      </c>
      <c r="R1126" s="102">
        <v>24.0</v>
      </c>
      <c r="S1126" s="102">
        <v>222.0</v>
      </c>
    </row>
    <row r="1127" ht="12.75" customHeight="1">
      <c r="A1127" s="102">
        <v>2006.0</v>
      </c>
      <c r="B1127" s="102">
        <v>7589.0</v>
      </c>
      <c r="C1127" s="102" t="s">
        <v>7744</v>
      </c>
      <c r="D1127" s="102" t="s">
        <v>40</v>
      </c>
      <c r="E1127" s="102">
        <v>6.0</v>
      </c>
      <c r="F1127" s="102">
        <v>108.0</v>
      </c>
      <c r="G1127" s="102"/>
      <c r="H1127" s="102">
        <v>5600.0</v>
      </c>
      <c r="I1127" s="102">
        <v>78.0</v>
      </c>
      <c r="J1127" s="102">
        <v>40.0</v>
      </c>
      <c r="K1127" s="102"/>
      <c r="L1127" s="102"/>
      <c r="M1127" s="102"/>
      <c r="N1127" s="102" t="s">
        <v>23</v>
      </c>
      <c r="O1127" s="102"/>
      <c r="P1127" s="102"/>
      <c r="Q1127" s="102" t="s">
        <v>23</v>
      </c>
      <c r="R1127" s="102">
        <v>33.0</v>
      </c>
      <c r="S1127" s="102">
        <v>37.0</v>
      </c>
    </row>
    <row r="1128" ht="12.75" customHeight="1">
      <c r="A1128" s="102">
        <v>2006.0</v>
      </c>
      <c r="B1128" s="102">
        <v>7600.0</v>
      </c>
      <c r="C1128" s="102" t="s">
        <v>7240</v>
      </c>
      <c r="D1128" s="102" t="s">
        <v>40</v>
      </c>
      <c r="E1128" s="102">
        <v>6.0</v>
      </c>
      <c r="F1128" s="102">
        <v>25.0</v>
      </c>
      <c r="G1128" s="102"/>
      <c r="H1128" s="102">
        <v>4800.0</v>
      </c>
      <c r="I1128" s="102">
        <v>77.0</v>
      </c>
      <c r="J1128" s="102">
        <v>39.0</v>
      </c>
      <c r="K1128" s="102"/>
      <c r="L1128" s="102"/>
      <c r="M1128" s="102"/>
      <c r="N1128" s="102" t="s">
        <v>23</v>
      </c>
      <c r="O1128" s="102"/>
      <c r="P1128" s="102"/>
      <c r="Q1128" s="102" t="s">
        <v>23</v>
      </c>
      <c r="R1128" s="102">
        <v>33.0</v>
      </c>
      <c r="S1128" s="102">
        <v>51.0</v>
      </c>
    </row>
    <row r="1129" ht="12.75" customHeight="1">
      <c r="A1129" s="102">
        <v>2006.0</v>
      </c>
      <c r="B1129" s="102">
        <v>202.0</v>
      </c>
      <c r="C1129" s="102" t="s">
        <v>7240</v>
      </c>
      <c r="D1129" s="102" t="s">
        <v>40</v>
      </c>
      <c r="E1129" s="102">
        <v>6.0</v>
      </c>
      <c r="F1129" s="102">
        <v>20.0</v>
      </c>
      <c r="G1129" s="102"/>
      <c r="H1129" s="102">
        <v>5400.0</v>
      </c>
      <c r="I1129" s="102">
        <v>82.0</v>
      </c>
      <c r="J1129" s="102">
        <v>0.0</v>
      </c>
      <c r="K1129" s="102"/>
      <c r="L1129" s="102"/>
      <c r="M1129" s="102"/>
      <c r="N1129" s="102" t="s">
        <v>23</v>
      </c>
      <c r="O1129" s="102"/>
      <c r="P1129" s="102"/>
      <c r="Q1129" s="102" t="s">
        <v>23</v>
      </c>
      <c r="R1129" s="102">
        <v>28.0</v>
      </c>
      <c r="S1129" s="102">
        <v>127.0</v>
      </c>
    </row>
    <row r="1130" ht="12.75" customHeight="1">
      <c r="A1130" s="102">
        <v>2006.0</v>
      </c>
      <c r="B1130" s="102">
        <v>203.0</v>
      </c>
      <c r="C1130" s="102" t="s">
        <v>7240</v>
      </c>
      <c r="D1130" s="102" t="s">
        <v>40</v>
      </c>
      <c r="E1130" s="102">
        <v>6.0</v>
      </c>
      <c r="F1130" s="102">
        <v>110.0</v>
      </c>
      <c r="G1130" s="102"/>
      <c r="H1130" s="102">
        <v>4900.0</v>
      </c>
      <c r="I1130" s="102">
        <v>80.0</v>
      </c>
      <c r="J1130" s="102">
        <v>34.0</v>
      </c>
      <c r="K1130" s="102"/>
      <c r="L1130" s="102"/>
      <c r="M1130" s="102"/>
      <c r="N1130" s="102" t="s">
        <v>23</v>
      </c>
      <c r="O1130" s="102"/>
      <c r="P1130" s="102"/>
      <c r="Q1130" s="102" t="s">
        <v>23</v>
      </c>
      <c r="R1130" s="102">
        <v>33.0</v>
      </c>
      <c r="S1130" s="102">
        <v>51.0</v>
      </c>
    </row>
    <row r="1131" ht="12.75" customHeight="1">
      <c r="A1131" s="102">
        <v>2006.0</v>
      </c>
      <c r="B1131" s="102">
        <v>7590.0</v>
      </c>
      <c r="C1131" s="102" t="s">
        <v>7745</v>
      </c>
      <c r="D1131" s="102" t="s">
        <v>40</v>
      </c>
      <c r="E1131" s="102">
        <v>6.0</v>
      </c>
      <c r="F1131" s="102">
        <v>108.0</v>
      </c>
      <c r="G1131" s="102"/>
      <c r="H1131" s="102">
        <v>4400.0</v>
      </c>
      <c r="I1131" s="102">
        <v>79.0</v>
      </c>
      <c r="J1131" s="102">
        <v>39.0</v>
      </c>
      <c r="K1131" s="102"/>
      <c r="L1131" s="102"/>
      <c r="M1131" s="102"/>
      <c r="N1131" s="102" t="s">
        <v>23</v>
      </c>
      <c r="O1131" s="102"/>
      <c r="P1131" s="102"/>
      <c r="Q1131" s="102" t="s">
        <v>23</v>
      </c>
      <c r="R1131" s="102">
        <v>33.0</v>
      </c>
      <c r="S1131" s="102">
        <v>24.0</v>
      </c>
    </row>
    <row r="1132" ht="12.75" customHeight="1">
      <c r="A1132" s="102">
        <v>2006.0</v>
      </c>
      <c r="B1132" s="102">
        <v>7596.0</v>
      </c>
      <c r="C1132" s="102" t="s">
        <v>7039</v>
      </c>
      <c r="D1132" s="102" t="s">
        <v>40</v>
      </c>
      <c r="E1132" s="102">
        <v>6.0</v>
      </c>
      <c r="F1132" s="102">
        <v>115.0</v>
      </c>
      <c r="G1132" s="102"/>
      <c r="H1132" s="102">
        <v>5900.0</v>
      </c>
      <c r="I1132" s="102">
        <v>79.0</v>
      </c>
      <c r="J1132" s="102">
        <v>42.0</v>
      </c>
      <c r="K1132" s="102"/>
      <c r="L1132" s="102"/>
      <c r="M1132" s="102"/>
      <c r="N1132" s="102" t="s">
        <v>23</v>
      </c>
      <c r="O1132" s="102"/>
      <c r="P1132" s="102"/>
      <c r="Q1132" s="102" t="s">
        <v>23</v>
      </c>
      <c r="R1132" s="102">
        <v>33.0</v>
      </c>
      <c r="S1132" s="102">
        <v>11.0</v>
      </c>
    </row>
    <row r="1133" ht="12.75" customHeight="1">
      <c r="A1133" s="102">
        <v>2006.0</v>
      </c>
      <c r="B1133" s="102">
        <v>7591.0</v>
      </c>
      <c r="C1133" s="102" t="s">
        <v>7241</v>
      </c>
      <c r="D1133" s="102" t="s">
        <v>40</v>
      </c>
      <c r="E1133" s="102">
        <v>6.0</v>
      </c>
      <c r="F1133" s="102">
        <v>108.0</v>
      </c>
      <c r="G1133" s="102"/>
      <c r="H1133" s="102">
        <v>4300.0</v>
      </c>
      <c r="I1133" s="102">
        <v>72.0</v>
      </c>
      <c r="J1133" s="102">
        <v>37.0</v>
      </c>
      <c r="K1133" s="102"/>
      <c r="L1133" s="102"/>
      <c r="M1133" s="102"/>
      <c r="N1133" s="102" t="s">
        <v>23</v>
      </c>
      <c r="O1133" s="102"/>
      <c r="P1133" s="102"/>
      <c r="Q1133" s="102" t="s">
        <v>23</v>
      </c>
      <c r="R1133" s="102">
        <v>33.0</v>
      </c>
      <c r="S1133" s="102">
        <v>37.0</v>
      </c>
    </row>
    <row r="1134" ht="12.75" customHeight="1">
      <c r="A1134" s="102">
        <v>2006.0</v>
      </c>
      <c r="B1134" s="102">
        <v>208.0</v>
      </c>
      <c r="C1134" s="102" t="s">
        <v>7040</v>
      </c>
      <c r="D1134" s="102" t="s">
        <v>40</v>
      </c>
      <c r="E1134" s="102">
        <v>6.0</v>
      </c>
      <c r="F1134" s="102">
        <v>113.0</v>
      </c>
      <c r="G1134" s="102"/>
      <c r="H1134" s="102">
        <v>5200.0</v>
      </c>
      <c r="I1134" s="102">
        <v>79.0</v>
      </c>
      <c r="J1134" s="102">
        <v>0.0</v>
      </c>
      <c r="K1134" s="102"/>
      <c r="L1134" s="102"/>
      <c r="M1134" s="102"/>
      <c r="N1134" s="102" t="s">
        <v>23</v>
      </c>
      <c r="O1134" s="102"/>
      <c r="P1134" s="102"/>
      <c r="Q1134" s="102" t="s">
        <v>23</v>
      </c>
      <c r="R1134" s="102">
        <v>9.0</v>
      </c>
      <c r="S1134" s="102">
        <v>48.0</v>
      </c>
    </row>
    <row r="1135" ht="12.75" customHeight="1">
      <c r="A1135" s="102">
        <v>2006.0</v>
      </c>
      <c r="B1135" s="102">
        <v>201.0</v>
      </c>
      <c r="C1135" s="102" t="s">
        <v>7040</v>
      </c>
      <c r="D1135" s="102" t="s">
        <v>40</v>
      </c>
      <c r="E1135" s="102">
        <v>6.0</v>
      </c>
      <c r="F1135" s="102">
        <v>20.0</v>
      </c>
      <c r="G1135" s="102"/>
      <c r="H1135" s="102">
        <v>4700.0</v>
      </c>
      <c r="I1135" s="102">
        <v>73.0</v>
      </c>
      <c r="J1135" s="102">
        <v>0.0</v>
      </c>
      <c r="K1135" s="102"/>
      <c r="L1135" s="102"/>
      <c r="M1135" s="102"/>
      <c r="N1135" s="102" t="s">
        <v>23</v>
      </c>
      <c r="O1135" s="102"/>
      <c r="P1135" s="102"/>
      <c r="Q1135" s="102" t="s">
        <v>23</v>
      </c>
      <c r="R1135" s="102">
        <v>28.0</v>
      </c>
      <c r="S1135" s="102">
        <v>127.0</v>
      </c>
    </row>
    <row r="1136" ht="12.75" customHeight="1">
      <c r="A1136" s="102">
        <v>2006.0</v>
      </c>
      <c r="B1136" s="102">
        <v>204.0</v>
      </c>
      <c r="C1136" s="102" t="s">
        <v>7040</v>
      </c>
      <c r="D1136" s="102" t="s">
        <v>40</v>
      </c>
      <c r="E1136" s="102">
        <v>6.0</v>
      </c>
      <c r="F1136" s="102">
        <v>110.0</v>
      </c>
      <c r="G1136" s="102"/>
      <c r="H1136" s="102">
        <v>6400.0</v>
      </c>
      <c r="I1136" s="102">
        <v>79.0</v>
      </c>
      <c r="J1136" s="102">
        <v>40.0</v>
      </c>
      <c r="K1136" s="102"/>
      <c r="L1136" s="102"/>
      <c r="M1136" s="102"/>
      <c r="N1136" s="102" t="s">
        <v>23</v>
      </c>
      <c r="O1136" s="102"/>
      <c r="P1136" s="102"/>
      <c r="Q1136" s="102" t="s">
        <v>23</v>
      </c>
      <c r="R1136" s="102">
        <v>33.0</v>
      </c>
      <c r="S1136" s="102">
        <v>51.0</v>
      </c>
    </row>
    <row r="1137" ht="12.75" customHeight="1">
      <c r="A1137" s="102">
        <v>2006.0</v>
      </c>
      <c r="B1137" s="102">
        <v>207.0</v>
      </c>
      <c r="C1137" s="102" t="s">
        <v>7421</v>
      </c>
      <c r="D1137" s="102" t="s">
        <v>40</v>
      </c>
      <c r="E1137" s="102">
        <v>6.0</v>
      </c>
      <c r="F1137" s="102">
        <v>21.0</v>
      </c>
      <c r="G1137" s="102"/>
      <c r="H1137" s="102">
        <v>5400.0</v>
      </c>
      <c r="I1137" s="102">
        <v>76.0</v>
      </c>
      <c r="J1137" s="102">
        <v>37.0</v>
      </c>
      <c r="K1137" s="102"/>
      <c r="L1137" s="102"/>
      <c r="M1137" s="102"/>
      <c r="N1137" s="102" t="s">
        <v>23</v>
      </c>
      <c r="O1137" s="102"/>
      <c r="P1137" s="102"/>
      <c r="Q1137" s="102" t="s">
        <v>23</v>
      </c>
      <c r="R1137" s="102">
        <v>28.0</v>
      </c>
      <c r="S1137" s="102">
        <v>79.0</v>
      </c>
    </row>
    <row r="1138" ht="12.75" customHeight="1">
      <c r="A1138" s="102">
        <v>2006.0</v>
      </c>
      <c r="B1138" s="102">
        <v>205.0</v>
      </c>
      <c r="C1138" s="102" t="s">
        <v>7746</v>
      </c>
      <c r="D1138" s="102" t="s">
        <v>40</v>
      </c>
      <c r="E1138" s="102">
        <v>6.0</v>
      </c>
      <c r="F1138" s="102">
        <v>118.0</v>
      </c>
      <c r="G1138" s="102"/>
      <c r="H1138" s="102">
        <v>5100.0</v>
      </c>
      <c r="I1138" s="102">
        <v>78.0</v>
      </c>
      <c r="J1138" s="102">
        <v>36.0</v>
      </c>
      <c r="K1138" s="102"/>
      <c r="L1138" s="102"/>
      <c r="M1138" s="102"/>
      <c r="N1138" s="102" t="s">
        <v>23</v>
      </c>
      <c r="O1138" s="102"/>
      <c r="P1138" s="102"/>
      <c r="Q1138" s="102" t="s">
        <v>23</v>
      </c>
      <c r="R1138" s="102">
        <v>33.0</v>
      </c>
      <c r="S1138" s="102">
        <v>59.0</v>
      </c>
    </row>
    <row r="1139" ht="12.75" customHeight="1">
      <c r="A1139" s="102">
        <v>2006.0</v>
      </c>
      <c r="B1139" s="102">
        <v>206.0</v>
      </c>
      <c r="C1139" s="102" t="s">
        <v>7042</v>
      </c>
      <c r="D1139" s="102" t="s">
        <v>40</v>
      </c>
      <c r="E1139" s="102">
        <v>6.0</v>
      </c>
      <c r="F1139" s="102">
        <v>118.0</v>
      </c>
      <c r="G1139" s="102"/>
      <c r="H1139" s="102">
        <v>4500.0</v>
      </c>
      <c r="I1139" s="102">
        <v>75.0</v>
      </c>
      <c r="J1139" s="102">
        <v>33.0</v>
      </c>
      <c r="K1139" s="102"/>
      <c r="L1139" s="102"/>
      <c r="M1139" s="102"/>
      <c r="N1139" s="102" t="s">
        <v>23</v>
      </c>
      <c r="O1139" s="102"/>
      <c r="P1139" s="102"/>
      <c r="Q1139" s="102" t="s">
        <v>23</v>
      </c>
      <c r="R1139" s="102">
        <v>39.0</v>
      </c>
      <c r="S1139" s="102">
        <v>75.0</v>
      </c>
    </row>
    <row r="1140" ht="12.75" customHeight="1">
      <c r="A1140" s="102">
        <v>2006.0</v>
      </c>
      <c r="B1140" s="102">
        <v>529.0</v>
      </c>
      <c r="C1140" s="102" t="s">
        <v>7747</v>
      </c>
      <c r="D1140" s="102" t="s">
        <v>21</v>
      </c>
      <c r="E1140" s="102">
        <v>6.0</v>
      </c>
      <c r="F1140" s="102">
        <v>0.0</v>
      </c>
      <c r="G1140" s="102" t="s">
        <v>161</v>
      </c>
      <c r="H1140" s="102">
        <v>4400.0</v>
      </c>
      <c r="I1140" s="102">
        <v>75.0</v>
      </c>
      <c r="J1140" s="102">
        <v>0.0</v>
      </c>
      <c r="K1140" s="102"/>
      <c r="L1140" s="102"/>
      <c r="M1140" s="102"/>
      <c r="N1140" s="102" t="s">
        <v>23</v>
      </c>
      <c r="O1140" s="102"/>
      <c r="P1140" s="102"/>
      <c r="Q1140" s="102" t="s">
        <v>23</v>
      </c>
      <c r="R1140" s="102">
        <v>33.0</v>
      </c>
      <c r="S1140" s="102">
        <v>44.0</v>
      </c>
    </row>
    <row r="1141" ht="12.75" customHeight="1">
      <c r="A1141" s="102">
        <v>2006.0</v>
      </c>
      <c r="B1141" s="102">
        <v>219.0</v>
      </c>
      <c r="C1141" s="102" t="s">
        <v>7748</v>
      </c>
      <c r="D1141" s="102" t="s">
        <v>40</v>
      </c>
      <c r="E1141" s="102">
        <v>6.0</v>
      </c>
      <c r="F1141" s="102">
        <v>113.0</v>
      </c>
      <c r="G1141" s="102"/>
      <c r="H1141" s="102">
        <v>5500.0</v>
      </c>
      <c r="I1141" s="102">
        <v>81.0</v>
      </c>
      <c r="J1141" s="102">
        <v>43.0</v>
      </c>
      <c r="K1141" s="102"/>
      <c r="L1141" s="102"/>
      <c r="M1141" s="102"/>
      <c r="N1141" s="102" t="s">
        <v>23</v>
      </c>
      <c r="O1141" s="102"/>
      <c r="P1141" s="102"/>
      <c r="Q1141" s="102" t="s">
        <v>23</v>
      </c>
      <c r="R1141" s="102">
        <v>33.0</v>
      </c>
      <c r="S1141" s="102">
        <v>26.0</v>
      </c>
    </row>
    <row r="1142" ht="12.75" customHeight="1">
      <c r="A1142" s="102">
        <v>2006.0</v>
      </c>
      <c r="B1142" s="102">
        <v>216.0</v>
      </c>
      <c r="C1142" s="102" t="s">
        <v>7748</v>
      </c>
      <c r="D1142" s="102" t="s">
        <v>40</v>
      </c>
      <c r="E1142" s="102">
        <v>6.0</v>
      </c>
      <c r="F1142" s="102">
        <v>115.0</v>
      </c>
      <c r="G1142" s="102"/>
      <c r="H1142" s="102">
        <v>6000.0</v>
      </c>
      <c r="I1142" s="102">
        <v>84.0</v>
      </c>
      <c r="J1142" s="102">
        <v>43.0</v>
      </c>
      <c r="K1142" s="102"/>
      <c r="L1142" s="102"/>
      <c r="M1142" s="102"/>
      <c r="N1142" s="102" t="s">
        <v>23</v>
      </c>
      <c r="O1142" s="102"/>
      <c r="P1142" s="102"/>
      <c r="Q1142" s="102" t="s">
        <v>23</v>
      </c>
      <c r="R1142" s="102">
        <v>48.0</v>
      </c>
      <c r="S1142" s="102">
        <v>20.0</v>
      </c>
    </row>
    <row r="1143" ht="12.75" customHeight="1">
      <c r="A1143" s="102">
        <v>2006.0</v>
      </c>
      <c r="B1143" s="102">
        <v>220.0</v>
      </c>
      <c r="C1143" s="102" t="s">
        <v>7749</v>
      </c>
      <c r="D1143" s="102" t="s">
        <v>40</v>
      </c>
      <c r="E1143" s="102">
        <v>6.0</v>
      </c>
      <c r="F1143" s="102">
        <v>113.0</v>
      </c>
      <c r="G1143" s="102"/>
      <c r="H1143" s="102">
        <v>5300.0</v>
      </c>
      <c r="I1143" s="102">
        <v>77.0</v>
      </c>
      <c r="J1143" s="102">
        <v>39.0</v>
      </c>
      <c r="K1143" s="102"/>
      <c r="L1143" s="102"/>
      <c r="M1143" s="102"/>
      <c r="N1143" s="102" t="s">
        <v>23</v>
      </c>
      <c r="O1143" s="102"/>
      <c r="P1143" s="102"/>
      <c r="Q1143" s="102" t="s">
        <v>23</v>
      </c>
      <c r="R1143" s="102">
        <v>33.0</v>
      </c>
      <c r="S1143" s="102">
        <v>26.0</v>
      </c>
    </row>
    <row r="1144" ht="12.75" customHeight="1">
      <c r="A1144" s="102">
        <v>2006.0</v>
      </c>
      <c r="B1144" s="102">
        <v>222.0</v>
      </c>
      <c r="C1144" s="102" t="s">
        <v>7750</v>
      </c>
      <c r="D1144" s="102" t="s">
        <v>40</v>
      </c>
      <c r="E1144" s="102">
        <v>6.0</v>
      </c>
      <c r="F1144" s="102">
        <v>119.0</v>
      </c>
      <c r="G1144" s="102"/>
      <c r="H1144" s="102">
        <v>4600.0</v>
      </c>
      <c r="I1144" s="102">
        <v>74.0</v>
      </c>
      <c r="J1144" s="102">
        <v>0.0</v>
      </c>
      <c r="K1144" s="102"/>
      <c r="L1144" s="102"/>
      <c r="M1144" s="102"/>
      <c r="N1144" s="102" t="s">
        <v>23</v>
      </c>
      <c r="O1144" s="102"/>
      <c r="P1144" s="102"/>
      <c r="Q1144" s="102" t="s">
        <v>23</v>
      </c>
      <c r="R1144" s="102">
        <v>32.0</v>
      </c>
      <c r="S1144" s="102">
        <v>54.0</v>
      </c>
    </row>
    <row r="1145" ht="12.75" customHeight="1">
      <c r="A1145" s="102">
        <v>2006.0</v>
      </c>
      <c r="B1145" s="102">
        <v>226.0</v>
      </c>
      <c r="C1145" s="102" t="s">
        <v>7750</v>
      </c>
      <c r="D1145" s="102" t="s">
        <v>40</v>
      </c>
      <c r="E1145" s="102">
        <v>6.0</v>
      </c>
      <c r="F1145" s="102">
        <v>108.0</v>
      </c>
      <c r="G1145" s="102"/>
      <c r="H1145" s="102">
        <v>6000.0</v>
      </c>
      <c r="I1145" s="102">
        <v>79.0</v>
      </c>
      <c r="J1145" s="102">
        <v>0.0</v>
      </c>
      <c r="K1145" s="102"/>
      <c r="L1145" s="102"/>
      <c r="M1145" s="102"/>
      <c r="N1145" s="102" t="s">
        <v>23</v>
      </c>
      <c r="O1145" s="102"/>
      <c r="P1145" s="102"/>
      <c r="Q1145" s="102" t="s">
        <v>23</v>
      </c>
      <c r="R1145" s="102">
        <v>33.0</v>
      </c>
      <c r="S1145" s="102">
        <v>24.0</v>
      </c>
    </row>
    <row r="1146" ht="12.75" customHeight="1">
      <c r="A1146" s="102">
        <v>2006.0</v>
      </c>
      <c r="B1146" s="102">
        <v>213.0</v>
      </c>
      <c r="C1146" s="102" t="s">
        <v>7048</v>
      </c>
      <c r="D1146" s="102" t="s">
        <v>40</v>
      </c>
      <c r="E1146" s="102">
        <v>6.0</v>
      </c>
      <c r="F1146" s="102">
        <v>116.0</v>
      </c>
      <c r="G1146" s="102"/>
      <c r="H1146" s="102">
        <v>5750.0</v>
      </c>
      <c r="I1146" s="102">
        <v>80.0</v>
      </c>
      <c r="J1146" s="102">
        <v>42.0</v>
      </c>
      <c r="K1146" s="102"/>
      <c r="L1146" s="102"/>
      <c r="M1146" s="102"/>
      <c r="N1146" s="102" t="s">
        <v>23</v>
      </c>
      <c r="O1146" s="102"/>
      <c r="P1146" s="102"/>
      <c r="Q1146" s="102" t="s">
        <v>23</v>
      </c>
      <c r="R1146" s="102">
        <v>33.0</v>
      </c>
      <c r="S1146" s="102">
        <v>44.0</v>
      </c>
    </row>
    <row r="1147" ht="12.75" customHeight="1">
      <c r="A1147" s="102">
        <v>2006.0</v>
      </c>
      <c r="B1147" s="102">
        <v>228.0</v>
      </c>
      <c r="C1147" s="102" t="s">
        <v>7751</v>
      </c>
      <c r="D1147" s="102" t="s">
        <v>40</v>
      </c>
      <c r="E1147" s="102">
        <v>6.0</v>
      </c>
      <c r="F1147" s="102">
        <v>23.0</v>
      </c>
      <c r="G1147" s="102"/>
      <c r="H1147" s="102">
        <v>4700.0</v>
      </c>
      <c r="I1147" s="102">
        <v>74.0</v>
      </c>
      <c r="J1147" s="102">
        <v>0.0</v>
      </c>
      <c r="K1147" s="102"/>
      <c r="L1147" s="102"/>
      <c r="M1147" s="102"/>
      <c r="N1147" s="102" t="s">
        <v>23</v>
      </c>
      <c r="O1147" s="102"/>
      <c r="P1147" s="102"/>
      <c r="Q1147" s="102" t="s">
        <v>23</v>
      </c>
      <c r="R1147" s="102">
        <v>39.0</v>
      </c>
      <c r="S1147" s="102">
        <v>75.0</v>
      </c>
    </row>
    <row r="1148" ht="12.75" customHeight="1">
      <c r="A1148" s="102">
        <v>2006.0</v>
      </c>
      <c r="B1148" s="102">
        <v>217.0</v>
      </c>
      <c r="C1148" s="102" t="s">
        <v>7049</v>
      </c>
      <c r="D1148" s="102" t="s">
        <v>40</v>
      </c>
      <c r="E1148" s="102">
        <v>6.0</v>
      </c>
      <c r="F1148" s="102">
        <v>115.0</v>
      </c>
      <c r="G1148" s="102"/>
      <c r="H1148" s="102">
        <v>6200.0</v>
      </c>
      <c r="I1148" s="102">
        <v>84.0</v>
      </c>
      <c r="J1148" s="102">
        <v>38.0</v>
      </c>
      <c r="K1148" s="102"/>
      <c r="L1148" s="102"/>
      <c r="M1148" s="102"/>
      <c r="N1148" s="102" t="s">
        <v>23</v>
      </c>
      <c r="O1148" s="102"/>
      <c r="P1148" s="102"/>
      <c r="Q1148" s="102" t="s">
        <v>23</v>
      </c>
      <c r="R1148" s="102">
        <v>48.0</v>
      </c>
      <c r="S1148" s="102">
        <v>20.0</v>
      </c>
    </row>
    <row r="1149" ht="12.75" customHeight="1">
      <c r="A1149" s="102">
        <v>2006.0</v>
      </c>
      <c r="B1149" s="102">
        <v>225.0</v>
      </c>
      <c r="C1149" s="102" t="s">
        <v>7049</v>
      </c>
      <c r="D1149" s="102" t="s">
        <v>40</v>
      </c>
      <c r="E1149" s="102">
        <v>6.0</v>
      </c>
      <c r="F1149" s="102">
        <v>108.0</v>
      </c>
      <c r="G1149" s="102"/>
      <c r="H1149" s="102">
        <v>5800.0</v>
      </c>
      <c r="I1149" s="102">
        <v>79.0</v>
      </c>
      <c r="J1149" s="102">
        <v>0.0</v>
      </c>
      <c r="K1149" s="102"/>
      <c r="L1149" s="102"/>
      <c r="M1149" s="102"/>
      <c r="N1149" s="102" t="s">
        <v>23</v>
      </c>
      <c r="O1149" s="102"/>
      <c r="P1149" s="102"/>
      <c r="Q1149" s="102" t="s">
        <v>23</v>
      </c>
      <c r="R1149" s="102">
        <v>33.0</v>
      </c>
      <c r="S1149" s="102">
        <v>24.0</v>
      </c>
    </row>
    <row r="1150" ht="12.75" customHeight="1">
      <c r="A1150" s="102">
        <v>2006.0</v>
      </c>
      <c r="B1150" s="102">
        <v>214.0</v>
      </c>
      <c r="C1150" s="102" t="s">
        <v>7049</v>
      </c>
      <c r="D1150" s="102" t="s">
        <v>40</v>
      </c>
      <c r="E1150" s="102">
        <v>6.0</v>
      </c>
      <c r="F1150" s="102">
        <v>116.0</v>
      </c>
      <c r="G1150" s="102"/>
      <c r="H1150" s="102">
        <v>5100.0</v>
      </c>
      <c r="I1150" s="102">
        <v>78.0</v>
      </c>
      <c r="J1150" s="102">
        <v>40.0</v>
      </c>
      <c r="K1150" s="102"/>
      <c r="L1150" s="102"/>
      <c r="M1150" s="102"/>
      <c r="N1150" s="102" t="s">
        <v>23</v>
      </c>
      <c r="O1150" s="102"/>
      <c r="P1150" s="102"/>
      <c r="Q1150" s="102" t="s">
        <v>23</v>
      </c>
      <c r="R1150" s="102">
        <v>33.0</v>
      </c>
      <c r="S1150" s="102">
        <v>44.0</v>
      </c>
    </row>
    <row r="1151" ht="12.75" customHeight="1">
      <c r="A1151" s="102">
        <v>2006.0</v>
      </c>
      <c r="B1151" s="102">
        <v>265.0</v>
      </c>
      <c r="C1151" s="102" t="s">
        <v>7752</v>
      </c>
      <c r="D1151" s="102" t="s">
        <v>40</v>
      </c>
      <c r="E1151" s="102">
        <v>6.0</v>
      </c>
      <c r="F1151" s="102">
        <v>24.0</v>
      </c>
      <c r="G1151" s="102"/>
      <c r="H1151" s="102">
        <v>7300.0</v>
      </c>
      <c r="I1151" s="102">
        <v>82.0</v>
      </c>
      <c r="J1151" s="102">
        <v>44.0</v>
      </c>
      <c r="K1151" s="102"/>
      <c r="L1151" s="102"/>
      <c r="M1151" s="102"/>
      <c r="N1151" s="102" t="s">
        <v>23</v>
      </c>
      <c r="O1151" s="102"/>
      <c r="P1151" s="102"/>
      <c r="Q1151" s="102" t="s">
        <v>23</v>
      </c>
      <c r="R1151" s="102">
        <v>33.0</v>
      </c>
      <c r="S1151" s="102">
        <v>37.0</v>
      </c>
    </row>
    <row r="1152" ht="12.75" customHeight="1">
      <c r="A1152" s="102">
        <v>2006.0</v>
      </c>
      <c r="B1152" s="102">
        <v>246.0</v>
      </c>
      <c r="C1152" s="102" t="s">
        <v>7752</v>
      </c>
      <c r="D1152" s="102" t="s">
        <v>21</v>
      </c>
      <c r="E1152" s="102">
        <v>6.0</v>
      </c>
      <c r="F1152" s="102">
        <v>0.0</v>
      </c>
      <c r="G1152" s="102" t="s">
        <v>136</v>
      </c>
      <c r="H1152" s="102">
        <v>5200.0</v>
      </c>
      <c r="I1152" s="102">
        <v>77.0</v>
      </c>
      <c r="J1152" s="102">
        <v>35.0</v>
      </c>
      <c r="K1152" s="102"/>
      <c r="L1152" s="102"/>
      <c r="M1152" s="102"/>
      <c r="N1152" s="102" t="s">
        <v>23</v>
      </c>
      <c r="O1152" s="102"/>
      <c r="P1152" s="102"/>
      <c r="Q1152" s="102" t="s">
        <v>23</v>
      </c>
      <c r="R1152" s="102">
        <v>33.0</v>
      </c>
      <c r="S1152" s="102">
        <v>42.0</v>
      </c>
    </row>
    <row r="1153" ht="12.75" customHeight="1">
      <c r="A1153" s="102">
        <v>2006.0</v>
      </c>
      <c r="B1153" s="102">
        <v>229.0</v>
      </c>
      <c r="C1153" s="102" t="s">
        <v>7753</v>
      </c>
      <c r="D1153" s="102" t="s">
        <v>40</v>
      </c>
      <c r="E1153" s="102">
        <v>6.0</v>
      </c>
      <c r="F1153" s="102">
        <v>23.0</v>
      </c>
      <c r="G1153" s="102"/>
      <c r="H1153" s="102">
        <v>4750.0</v>
      </c>
      <c r="I1153" s="102">
        <v>75.0</v>
      </c>
      <c r="J1153" s="102">
        <v>0.0</v>
      </c>
      <c r="K1153" s="102"/>
      <c r="L1153" s="102"/>
      <c r="M1153" s="102"/>
      <c r="N1153" s="102" t="s">
        <v>23</v>
      </c>
      <c r="O1153" s="102"/>
      <c r="P1153" s="102"/>
      <c r="Q1153" s="102" t="s">
        <v>23</v>
      </c>
      <c r="R1153" s="102">
        <v>39.0</v>
      </c>
      <c r="S1153" s="102">
        <v>75.0</v>
      </c>
    </row>
    <row r="1154" ht="12.75" customHeight="1">
      <c r="A1154" s="102">
        <v>2006.0</v>
      </c>
      <c r="B1154" s="102">
        <v>227.0</v>
      </c>
      <c r="C1154" s="102" t="s">
        <v>7050</v>
      </c>
      <c r="D1154" s="102" t="s">
        <v>40</v>
      </c>
      <c r="E1154" s="102">
        <v>6.0</v>
      </c>
      <c r="F1154" s="102">
        <v>113.0</v>
      </c>
      <c r="G1154" s="102"/>
      <c r="H1154" s="102">
        <v>5200.0</v>
      </c>
      <c r="I1154" s="102">
        <v>78.0</v>
      </c>
      <c r="J1154" s="102">
        <v>0.0</v>
      </c>
      <c r="K1154" s="102"/>
      <c r="L1154" s="102"/>
      <c r="M1154" s="102"/>
      <c r="N1154" s="102" t="s">
        <v>23</v>
      </c>
      <c r="O1154" s="102"/>
      <c r="P1154" s="102"/>
      <c r="Q1154" s="102" t="s">
        <v>23</v>
      </c>
      <c r="R1154" s="102">
        <v>33.0</v>
      </c>
      <c r="S1154" s="102">
        <v>26.0</v>
      </c>
    </row>
    <row r="1155" ht="12.75" customHeight="1">
      <c r="A1155" s="102">
        <v>2006.0</v>
      </c>
      <c r="B1155" s="102">
        <v>231.0</v>
      </c>
      <c r="C1155" s="102" t="s">
        <v>7754</v>
      </c>
      <c r="D1155" s="102" t="s">
        <v>21</v>
      </c>
      <c r="E1155" s="102">
        <v>6.0</v>
      </c>
      <c r="F1155" s="102">
        <v>0.0</v>
      </c>
      <c r="G1155" s="102" t="s">
        <v>7755</v>
      </c>
      <c r="H1155" s="102">
        <v>4500.0</v>
      </c>
      <c r="I1155" s="102">
        <v>74.0</v>
      </c>
      <c r="J1155" s="102">
        <v>39.0</v>
      </c>
      <c r="K1155" s="102"/>
      <c r="L1155" s="102"/>
      <c r="M1155" s="102"/>
      <c r="N1155" s="102" t="s">
        <v>23</v>
      </c>
      <c r="O1155" s="102"/>
      <c r="P1155" s="102"/>
      <c r="Q1155" s="102" t="s">
        <v>23</v>
      </c>
      <c r="R1155" s="102">
        <v>33.0</v>
      </c>
      <c r="S1155" s="102">
        <v>44.0</v>
      </c>
    </row>
    <row r="1156" ht="12.75" customHeight="1">
      <c r="A1156" s="102">
        <v>2006.0</v>
      </c>
      <c r="B1156" s="102">
        <v>234.0</v>
      </c>
      <c r="C1156" s="102" t="s">
        <v>7756</v>
      </c>
      <c r="D1156" s="102" t="s">
        <v>21</v>
      </c>
      <c r="E1156" s="102">
        <v>6.0</v>
      </c>
      <c r="F1156" s="102">
        <v>0.0</v>
      </c>
      <c r="G1156" s="102" t="s">
        <v>104</v>
      </c>
      <c r="H1156" s="102">
        <v>5200.0</v>
      </c>
      <c r="I1156" s="102">
        <v>76.0</v>
      </c>
      <c r="J1156" s="102">
        <v>40.0</v>
      </c>
      <c r="K1156" s="102"/>
      <c r="L1156" s="102"/>
      <c r="M1156" s="102"/>
      <c r="N1156" s="102" t="s">
        <v>23</v>
      </c>
      <c r="O1156" s="102"/>
      <c r="P1156" s="102"/>
      <c r="Q1156" s="102" t="s">
        <v>23</v>
      </c>
      <c r="R1156" s="102">
        <v>39.0</v>
      </c>
      <c r="S1156" s="102">
        <v>75.0</v>
      </c>
    </row>
    <row r="1157" ht="12.75" customHeight="1">
      <c r="A1157" s="102">
        <v>2006.0</v>
      </c>
      <c r="B1157" s="102">
        <v>230.0</v>
      </c>
      <c r="C1157" s="102" t="s">
        <v>7425</v>
      </c>
      <c r="D1157" s="102" t="s">
        <v>21</v>
      </c>
      <c r="E1157" s="102">
        <v>6.0</v>
      </c>
      <c r="F1157" s="102">
        <v>0.0</v>
      </c>
      <c r="G1157" s="102" t="s">
        <v>182</v>
      </c>
      <c r="H1157" s="102">
        <v>7800.0</v>
      </c>
      <c r="I1157" s="102">
        <v>87.0</v>
      </c>
      <c r="J1157" s="102">
        <v>49.0</v>
      </c>
      <c r="K1157" s="102"/>
      <c r="L1157" s="102"/>
      <c r="M1157" s="102"/>
      <c r="N1157" s="102" t="s">
        <v>23</v>
      </c>
      <c r="O1157" s="102"/>
      <c r="P1157" s="102"/>
      <c r="Q1157" s="102" t="s">
        <v>23</v>
      </c>
      <c r="R1157" s="102">
        <v>33.0</v>
      </c>
      <c r="S1157" s="102">
        <v>20.0</v>
      </c>
    </row>
    <row r="1158" ht="12.75" customHeight="1">
      <c r="A1158" s="102">
        <v>2006.0</v>
      </c>
      <c r="B1158" s="102">
        <v>241.0</v>
      </c>
      <c r="C1158" s="102" t="s">
        <v>7053</v>
      </c>
      <c r="D1158" s="102" t="s">
        <v>21</v>
      </c>
      <c r="E1158" s="102">
        <v>6.0</v>
      </c>
      <c r="F1158" s="102">
        <v>0.0</v>
      </c>
      <c r="G1158" s="102" t="s">
        <v>134</v>
      </c>
      <c r="H1158" s="102">
        <v>4400.0</v>
      </c>
      <c r="I1158" s="102">
        <v>74.0</v>
      </c>
      <c r="J1158" s="102">
        <v>38.0</v>
      </c>
      <c r="K1158" s="102"/>
      <c r="L1158" s="102"/>
      <c r="M1158" s="102"/>
      <c r="N1158" s="102" t="s">
        <v>23</v>
      </c>
      <c r="O1158" s="102"/>
      <c r="P1158" s="102"/>
      <c r="Q1158" s="102" t="s">
        <v>23</v>
      </c>
      <c r="R1158" s="102">
        <v>33.0</v>
      </c>
      <c r="S1158" s="102">
        <v>31.0</v>
      </c>
    </row>
    <row r="1159" ht="12.75" customHeight="1">
      <c r="A1159" s="102">
        <v>2006.0</v>
      </c>
      <c r="B1159" s="102">
        <v>232.0</v>
      </c>
      <c r="C1159" s="102" t="s">
        <v>7757</v>
      </c>
      <c r="D1159" s="102" t="s">
        <v>21</v>
      </c>
      <c r="E1159" s="102">
        <v>6.0</v>
      </c>
      <c r="F1159" s="102">
        <v>0.0</v>
      </c>
      <c r="G1159" s="102" t="s">
        <v>140</v>
      </c>
      <c r="H1159" s="102">
        <v>4400.0</v>
      </c>
      <c r="I1159" s="102">
        <v>74.0</v>
      </c>
      <c r="J1159" s="102">
        <v>38.0</v>
      </c>
      <c r="K1159" s="102"/>
      <c r="L1159" s="102"/>
      <c r="M1159" s="102"/>
      <c r="N1159" s="102" t="s">
        <v>23</v>
      </c>
      <c r="O1159" s="102"/>
      <c r="P1159" s="102"/>
      <c r="Q1159" s="102" t="s">
        <v>23</v>
      </c>
      <c r="R1159" s="102">
        <v>33.0</v>
      </c>
      <c r="S1159" s="102">
        <v>59.0</v>
      </c>
    </row>
    <row r="1160" ht="12.75" customHeight="1">
      <c r="A1160" s="102">
        <v>2006.0</v>
      </c>
      <c r="B1160" s="102">
        <v>240.0</v>
      </c>
      <c r="C1160" s="102" t="s">
        <v>7757</v>
      </c>
      <c r="D1160" s="102" t="s">
        <v>21</v>
      </c>
      <c r="E1160" s="102">
        <v>6.0</v>
      </c>
      <c r="F1160" s="102">
        <v>0.0</v>
      </c>
      <c r="G1160" s="102" t="s">
        <v>104</v>
      </c>
      <c r="H1160" s="102">
        <v>5500.0</v>
      </c>
      <c r="I1160" s="102">
        <v>77.0</v>
      </c>
      <c r="J1160" s="102">
        <v>40.0</v>
      </c>
      <c r="K1160" s="102"/>
      <c r="L1160" s="102"/>
      <c r="M1160" s="102"/>
      <c r="N1160" s="102" t="s">
        <v>23</v>
      </c>
      <c r="O1160" s="102"/>
      <c r="P1160" s="102"/>
      <c r="Q1160" s="102" t="s">
        <v>23</v>
      </c>
      <c r="R1160" s="102">
        <v>33.0</v>
      </c>
      <c r="S1160" s="102">
        <v>37.0</v>
      </c>
    </row>
    <row r="1161" ht="12.75" customHeight="1">
      <c r="A1161" s="102">
        <v>2006.0</v>
      </c>
      <c r="B1161" s="102">
        <v>238.0</v>
      </c>
      <c r="C1161" s="102" t="s">
        <v>7757</v>
      </c>
      <c r="D1161" s="102" t="s">
        <v>21</v>
      </c>
      <c r="E1161" s="102">
        <v>6.0</v>
      </c>
      <c r="F1161" s="102">
        <v>0.0</v>
      </c>
      <c r="G1161" s="102" t="s">
        <v>224</v>
      </c>
      <c r="H1161" s="102">
        <v>4900.0</v>
      </c>
      <c r="I1161" s="102">
        <v>77.0</v>
      </c>
      <c r="J1161" s="102">
        <v>39.0</v>
      </c>
      <c r="K1161" s="102"/>
      <c r="L1161" s="102"/>
      <c r="M1161" s="102"/>
      <c r="N1161" s="102" t="s">
        <v>23</v>
      </c>
      <c r="O1161" s="102"/>
      <c r="P1161" s="102"/>
      <c r="Q1161" s="102" t="s">
        <v>23</v>
      </c>
      <c r="R1161" s="102">
        <v>33.0</v>
      </c>
      <c r="S1161" s="102">
        <v>4.0</v>
      </c>
    </row>
    <row r="1162" ht="12.75" customHeight="1">
      <c r="A1162" s="102">
        <v>2006.0</v>
      </c>
      <c r="B1162" s="102">
        <v>253.0</v>
      </c>
      <c r="C1162" s="102" t="s">
        <v>7758</v>
      </c>
      <c r="D1162" s="102" t="s">
        <v>40</v>
      </c>
      <c r="E1162" s="102">
        <v>6.0</v>
      </c>
      <c r="F1162" s="102">
        <v>24.0</v>
      </c>
      <c r="G1162" s="102"/>
      <c r="H1162" s="102">
        <v>5050.0</v>
      </c>
      <c r="I1162" s="102">
        <v>76.0</v>
      </c>
      <c r="J1162" s="102">
        <v>33.0</v>
      </c>
      <c r="K1162" s="102"/>
      <c r="L1162" s="102"/>
      <c r="M1162" s="102"/>
      <c r="N1162" s="102" t="s">
        <v>23</v>
      </c>
      <c r="O1162" s="102"/>
      <c r="P1162" s="102"/>
      <c r="Q1162" s="102" t="s">
        <v>23</v>
      </c>
      <c r="R1162" s="102">
        <v>33.0</v>
      </c>
      <c r="S1162" s="102">
        <v>51.0</v>
      </c>
    </row>
    <row r="1163" ht="12.75" customHeight="1">
      <c r="A1163" s="102">
        <v>2006.0</v>
      </c>
      <c r="B1163" s="102">
        <v>236.0</v>
      </c>
      <c r="C1163" s="102" t="s">
        <v>7056</v>
      </c>
      <c r="D1163" s="102" t="s">
        <v>21</v>
      </c>
      <c r="E1163" s="102">
        <v>6.0</v>
      </c>
      <c r="F1163" s="102">
        <v>0.0</v>
      </c>
      <c r="G1163" s="102" t="s">
        <v>104</v>
      </c>
      <c r="H1163" s="102">
        <v>4900.0</v>
      </c>
      <c r="I1163" s="102">
        <v>79.0</v>
      </c>
      <c r="J1163" s="102">
        <v>41.0</v>
      </c>
      <c r="K1163" s="102"/>
      <c r="L1163" s="102"/>
      <c r="M1163" s="102"/>
      <c r="N1163" s="102" t="s">
        <v>23</v>
      </c>
      <c r="O1163" s="102"/>
      <c r="P1163" s="102"/>
      <c r="Q1163" s="102" t="s">
        <v>23</v>
      </c>
      <c r="R1163" s="102">
        <v>33.0</v>
      </c>
      <c r="S1163" s="102">
        <v>51.0</v>
      </c>
    </row>
    <row r="1164" ht="12.75" customHeight="1">
      <c r="A1164" s="102">
        <v>2006.0</v>
      </c>
      <c r="B1164" s="102">
        <v>233.0</v>
      </c>
      <c r="C1164" s="102" t="s">
        <v>7056</v>
      </c>
      <c r="D1164" s="102" t="s">
        <v>21</v>
      </c>
      <c r="E1164" s="102">
        <v>6.0</v>
      </c>
      <c r="F1164" s="102">
        <v>0.0</v>
      </c>
      <c r="G1164" s="102" t="s">
        <v>140</v>
      </c>
      <c r="H1164" s="102">
        <v>4900.0</v>
      </c>
      <c r="I1164" s="102">
        <v>75.0</v>
      </c>
      <c r="J1164" s="102">
        <v>38.0</v>
      </c>
      <c r="K1164" s="102"/>
      <c r="L1164" s="102"/>
      <c r="M1164" s="102"/>
      <c r="N1164" s="102" t="s">
        <v>23</v>
      </c>
      <c r="O1164" s="102"/>
      <c r="P1164" s="102"/>
      <c r="Q1164" s="102" t="s">
        <v>23</v>
      </c>
      <c r="R1164" s="102">
        <v>33.0</v>
      </c>
      <c r="S1164" s="102">
        <v>59.0</v>
      </c>
    </row>
    <row r="1165" ht="12.75" customHeight="1">
      <c r="A1165" s="102">
        <v>2006.0</v>
      </c>
      <c r="B1165" s="102">
        <v>237.0</v>
      </c>
      <c r="C1165" s="102" t="s">
        <v>7056</v>
      </c>
      <c r="D1165" s="102" t="s">
        <v>21</v>
      </c>
      <c r="E1165" s="102">
        <v>6.0</v>
      </c>
      <c r="F1165" s="102">
        <v>0.0</v>
      </c>
      <c r="G1165" s="102" t="s">
        <v>135</v>
      </c>
      <c r="H1165" s="102">
        <v>4300.0</v>
      </c>
      <c r="I1165" s="102">
        <v>70.0</v>
      </c>
      <c r="J1165" s="102">
        <v>38.0</v>
      </c>
      <c r="K1165" s="102"/>
      <c r="L1165" s="102"/>
      <c r="M1165" s="102"/>
      <c r="N1165" s="102" t="s">
        <v>23</v>
      </c>
      <c r="O1165" s="102"/>
      <c r="P1165" s="102"/>
      <c r="Q1165" s="102" t="s">
        <v>23</v>
      </c>
      <c r="R1165" s="102">
        <v>33.0</v>
      </c>
      <c r="S1165" s="102">
        <v>16.0</v>
      </c>
    </row>
    <row r="1166" ht="12.75" customHeight="1">
      <c r="A1166" s="102">
        <v>2006.0</v>
      </c>
      <c r="B1166" s="102">
        <v>250.0</v>
      </c>
      <c r="C1166" s="102" t="s">
        <v>7759</v>
      </c>
      <c r="D1166" s="102" t="s">
        <v>40</v>
      </c>
      <c r="E1166" s="102">
        <v>6.0</v>
      </c>
      <c r="F1166" s="102">
        <v>20.0</v>
      </c>
      <c r="G1166" s="102"/>
      <c r="H1166" s="102">
        <v>4800.0</v>
      </c>
      <c r="I1166" s="102">
        <v>75.0</v>
      </c>
      <c r="J1166" s="102">
        <v>38.0</v>
      </c>
      <c r="K1166" s="102"/>
      <c r="L1166" s="102"/>
      <c r="M1166" s="102"/>
      <c r="N1166" s="102" t="s">
        <v>23</v>
      </c>
      <c r="O1166" s="102"/>
      <c r="P1166" s="102"/>
      <c r="Q1166" s="102" t="s">
        <v>23</v>
      </c>
      <c r="R1166" s="102">
        <v>33.0</v>
      </c>
      <c r="S1166" s="102">
        <v>51.0</v>
      </c>
    </row>
    <row r="1167" ht="12.75" customHeight="1">
      <c r="A1167" s="102">
        <v>2006.0</v>
      </c>
      <c r="B1167" s="102">
        <v>245.0</v>
      </c>
      <c r="C1167" s="102" t="s">
        <v>7759</v>
      </c>
      <c r="D1167" s="102" t="s">
        <v>21</v>
      </c>
      <c r="E1167" s="102">
        <v>6.0</v>
      </c>
      <c r="F1167" s="102">
        <v>0.0</v>
      </c>
      <c r="G1167" s="102" t="s">
        <v>146</v>
      </c>
      <c r="H1167" s="102">
        <v>4600.0</v>
      </c>
      <c r="I1167" s="102">
        <v>74.0</v>
      </c>
      <c r="J1167" s="102">
        <v>39.0</v>
      </c>
      <c r="K1167" s="102"/>
      <c r="L1167" s="102"/>
      <c r="M1167" s="102"/>
      <c r="N1167" s="102" t="s">
        <v>23</v>
      </c>
      <c r="O1167" s="102"/>
      <c r="P1167" s="102"/>
      <c r="Q1167" s="102" t="s">
        <v>23</v>
      </c>
      <c r="R1167" s="102">
        <v>33.0</v>
      </c>
      <c r="S1167" s="102">
        <v>51.0</v>
      </c>
    </row>
    <row r="1168" ht="12.75" customHeight="1">
      <c r="A1168" s="102">
        <v>2006.0</v>
      </c>
      <c r="B1168" s="102">
        <v>239.0</v>
      </c>
      <c r="C1168" s="102" t="s">
        <v>7759</v>
      </c>
      <c r="D1168" s="102" t="s">
        <v>21</v>
      </c>
      <c r="E1168" s="102">
        <v>6.0</v>
      </c>
      <c r="F1168" s="102">
        <v>0.0</v>
      </c>
      <c r="G1168" s="102" t="s">
        <v>104</v>
      </c>
      <c r="H1168" s="102">
        <v>5500.0</v>
      </c>
      <c r="I1168" s="102">
        <v>77.0</v>
      </c>
      <c r="J1168" s="102">
        <v>40.0</v>
      </c>
      <c r="K1168" s="102"/>
      <c r="L1168" s="102"/>
      <c r="M1168" s="102"/>
      <c r="N1168" s="102" t="s">
        <v>23</v>
      </c>
      <c r="O1168" s="102"/>
      <c r="P1168" s="102"/>
      <c r="Q1168" s="102" t="s">
        <v>23</v>
      </c>
      <c r="R1168" s="102">
        <v>33.0</v>
      </c>
      <c r="S1168" s="102">
        <v>51.0</v>
      </c>
    </row>
    <row r="1169" ht="12.75" customHeight="1">
      <c r="A1169" s="102">
        <v>2006.0</v>
      </c>
      <c r="B1169" s="102">
        <v>244.0</v>
      </c>
      <c r="C1169" s="102" t="s">
        <v>7760</v>
      </c>
      <c r="D1169" s="102" t="s">
        <v>21</v>
      </c>
      <c r="E1169" s="102">
        <v>6.0</v>
      </c>
      <c r="F1169" s="102">
        <v>0.0</v>
      </c>
      <c r="G1169" s="102" t="s">
        <v>133</v>
      </c>
      <c r="H1169" s="102">
        <v>4800.0</v>
      </c>
      <c r="I1169" s="102">
        <v>76.0</v>
      </c>
      <c r="J1169" s="102">
        <v>38.0</v>
      </c>
      <c r="K1169" s="102"/>
      <c r="L1169" s="102"/>
      <c r="M1169" s="102"/>
      <c r="N1169" s="102" t="s">
        <v>23</v>
      </c>
      <c r="O1169" s="102"/>
      <c r="P1169" s="102"/>
      <c r="Q1169" s="102" t="s">
        <v>23</v>
      </c>
      <c r="R1169" s="102">
        <v>33.0</v>
      </c>
      <c r="S1169" s="102">
        <v>73.0</v>
      </c>
    </row>
    <row r="1170" ht="12.75" customHeight="1">
      <c r="A1170" s="102">
        <v>2006.0</v>
      </c>
      <c r="B1170" s="102">
        <v>242.0</v>
      </c>
      <c r="C1170" s="102" t="s">
        <v>7761</v>
      </c>
      <c r="D1170" s="102" t="s">
        <v>21</v>
      </c>
      <c r="E1170" s="102">
        <v>6.0</v>
      </c>
      <c r="F1170" s="102">
        <v>0.0</v>
      </c>
      <c r="G1170" s="102" t="s">
        <v>133</v>
      </c>
      <c r="H1170" s="102">
        <v>4200.0</v>
      </c>
      <c r="I1170" s="102">
        <v>74.0</v>
      </c>
      <c r="J1170" s="102">
        <v>38.0</v>
      </c>
      <c r="K1170" s="102"/>
      <c r="L1170" s="102"/>
      <c r="M1170" s="102"/>
      <c r="N1170" s="102" t="s">
        <v>23</v>
      </c>
      <c r="O1170" s="102"/>
      <c r="P1170" s="102"/>
      <c r="Q1170" s="102" t="s">
        <v>23</v>
      </c>
      <c r="R1170" s="102">
        <v>33.0</v>
      </c>
      <c r="S1170" s="102">
        <v>51.0</v>
      </c>
    </row>
    <row r="1171" ht="12.75" customHeight="1">
      <c r="A1171" s="102">
        <v>2006.0</v>
      </c>
      <c r="B1171" s="102">
        <v>252.0</v>
      </c>
      <c r="C1171" s="102" t="s">
        <v>7762</v>
      </c>
      <c r="D1171" s="102" t="s">
        <v>40</v>
      </c>
      <c r="E1171" s="102">
        <v>6.0</v>
      </c>
      <c r="F1171" s="102">
        <v>24.0</v>
      </c>
      <c r="G1171" s="102"/>
      <c r="H1171" s="102">
        <v>4800.0</v>
      </c>
      <c r="I1171" s="102">
        <v>74.0</v>
      </c>
      <c r="J1171" s="102">
        <v>35.0</v>
      </c>
      <c r="K1171" s="102"/>
      <c r="L1171" s="102"/>
      <c r="M1171" s="102"/>
      <c r="N1171" s="102" t="s">
        <v>23</v>
      </c>
      <c r="O1171" s="102"/>
      <c r="P1171" s="102"/>
      <c r="Q1171" s="102" t="s">
        <v>23</v>
      </c>
      <c r="R1171" s="102">
        <v>33.0</v>
      </c>
      <c r="S1171" s="102">
        <v>51.0</v>
      </c>
    </row>
    <row r="1172" ht="12.75" customHeight="1">
      <c r="A1172" s="102">
        <v>2006.0</v>
      </c>
      <c r="B1172" s="102">
        <v>251.0</v>
      </c>
      <c r="C1172" s="102" t="s">
        <v>7762</v>
      </c>
      <c r="D1172" s="102" t="s">
        <v>40</v>
      </c>
      <c r="E1172" s="102">
        <v>6.0</v>
      </c>
      <c r="F1172" s="102">
        <v>20.0</v>
      </c>
      <c r="G1172" s="102"/>
      <c r="H1172" s="102">
        <v>6650.0</v>
      </c>
      <c r="I1172" s="102">
        <v>81.0</v>
      </c>
      <c r="J1172" s="102">
        <v>40.0</v>
      </c>
      <c r="K1172" s="102"/>
      <c r="L1172" s="102"/>
      <c r="M1172" s="102"/>
      <c r="N1172" s="102" t="s">
        <v>23</v>
      </c>
      <c r="O1172" s="102"/>
      <c r="P1172" s="102"/>
      <c r="Q1172" s="102" t="s">
        <v>23</v>
      </c>
      <c r="R1172" s="102">
        <v>33.0</v>
      </c>
      <c r="S1172" s="102">
        <v>51.0</v>
      </c>
    </row>
    <row r="1173" ht="12.75" customHeight="1">
      <c r="A1173" s="102">
        <v>2006.0</v>
      </c>
      <c r="B1173" s="102">
        <v>247.0</v>
      </c>
      <c r="C1173" s="102" t="s">
        <v>7763</v>
      </c>
      <c r="D1173" s="102" t="s">
        <v>21</v>
      </c>
      <c r="E1173" s="102">
        <v>6.0</v>
      </c>
      <c r="F1173" s="102">
        <v>0.0</v>
      </c>
      <c r="G1173" s="102" t="s">
        <v>170</v>
      </c>
      <c r="H1173" s="102">
        <v>4500.0</v>
      </c>
      <c r="I1173" s="102">
        <v>74.0</v>
      </c>
      <c r="J1173" s="102">
        <v>33.0</v>
      </c>
      <c r="K1173" s="102"/>
      <c r="L1173" s="102"/>
      <c r="M1173" s="102"/>
      <c r="N1173" s="102" t="s">
        <v>23</v>
      </c>
      <c r="O1173" s="102"/>
      <c r="P1173" s="102"/>
      <c r="Q1173" s="102" t="s">
        <v>23</v>
      </c>
      <c r="R1173" s="102">
        <v>33.0</v>
      </c>
      <c r="S1173" s="102">
        <v>44.0</v>
      </c>
    </row>
    <row r="1174" ht="12.75" customHeight="1">
      <c r="A1174" s="102">
        <v>2006.0</v>
      </c>
      <c r="B1174" s="102">
        <v>248.0</v>
      </c>
      <c r="C1174" s="102" t="s">
        <v>7058</v>
      </c>
      <c r="D1174" s="102" t="s">
        <v>21</v>
      </c>
      <c r="E1174" s="102">
        <v>6.0</v>
      </c>
      <c r="F1174" s="102">
        <v>0.0</v>
      </c>
      <c r="G1174" s="102" t="s">
        <v>156</v>
      </c>
      <c r="H1174" s="102">
        <v>5350.0</v>
      </c>
      <c r="I1174" s="102">
        <v>77.0</v>
      </c>
      <c r="J1174" s="102">
        <v>34.0</v>
      </c>
      <c r="K1174" s="102"/>
      <c r="L1174" s="102"/>
      <c r="M1174" s="102"/>
      <c r="N1174" s="102" t="s">
        <v>23</v>
      </c>
      <c r="O1174" s="102"/>
      <c r="P1174" s="102"/>
      <c r="Q1174" s="102" t="s">
        <v>23</v>
      </c>
      <c r="R1174" s="102">
        <v>33.0</v>
      </c>
      <c r="S1174" s="102">
        <v>37.0</v>
      </c>
    </row>
    <row r="1175" ht="12.75" customHeight="1">
      <c r="A1175" s="102">
        <v>2006.0</v>
      </c>
      <c r="B1175" s="102">
        <v>254.0</v>
      </c>
      <c r="C1175" s="102" t="s">
        <v>7764</v>
      </c>
      <c r="D1175" s="102" t="s">
        <v>21</v>
      </c>
      <c r="E1175" s="102">
        <v>6.0</v>
      </c>
      <c r="F1175" s="102">
        <v>0.0</v>
      </c>
      <c r="G1175" s="102" t="s">
        <v>161</v>
      </c>
      <c r="H1175" s="102">
        <v>4700.0</v>
      </c>
      <c r="I1175" s="102">
        <v>75.0</v>
      </c>
      <c r="J1175" s="102">
        <v>34.0</v>
      </c>
      <c r="K1175" s="102"/>
      <c r="L1175" s="102"/>
      <c r="M1175" s="102"/>
      <c r="N1175" s="102" t="s">
        <v>23</v>
      </c>
      <c r="O1175" s="102"/>
      <c r="P1175" s="102"/>
      <c r="Q1175" s="102" t="s">
        <v>23</v>
      </c>
      <c r="R1175" s="102">
        <v>33.0</v>
      </c>
      <c r="S1175" s="102">
        <v>57.0</v>
      </c>
    </row>
    <row r="1176" ht="12.75" customHeight="1">
      <c r="A1176" s="102">
        <v>2006.0</v>
      </c>
      <c r="B1176" s="102">
        <v>255.0</v>
      </c>
      <c r="C1176" s="102" t="s">
        <v>7765</v>
      </c>
      <c r="D1176" s="102" t="s">
        <v>40</v>
      </c>
      <c r="E1176" s="102">
        <v>6.0</v>
      </c>
      <c r="F1176" s="102">
        <v>28.0</v>
      </c>
      <c r="G1176" s="102"/>
      <c r="H1176" s="102">
        <v>6300.0</v>
      </c>
      <c r="I1176" s="102">
        <v>81.0</v>
      </c>
      <c r="J1176" s="102">
        <v>40.0</v>
      </c>
      <c r="K1176" s="102"/>
      <c r="L1176" s="102"/>
      <c r="M1176" s="102"/>
      <c r="N1176" s="102" t="s">
        <v>23</v>
      </c>
      <c r="O1176" s="102"/>
      <c r="P1176" s="102"/>
      <c r="Q1176" s="102" t="s">
        <v>23</v>
      </c>
      <c r="R1176" s="102">
        <v>33.0</v>
      </c>
      <c r="S1176" s="102">
        <v>24.0</v>
      </c>
    </row>
    <row r="1177" ht="12.75" customHeight="1">
      <c r="A1177" s="102">
        <v>2006.0</v>
      </c>
      <c r="B1177" s="102">
        <v>256.0</v>
      </c>
      <c r="C1177" s="102" t="s">
        <v>7766</v>
      </c>
      <c r="D1177" s="102" t="s">
        <v>21</v>
      </c>
      <c r="E1177" s="102">
        <v>6.0</v>
      </c>
      <c r="F1177" s="102">
        <v>0.0</v>
      </c>
      <c r="G1177" s="102" t="s">
        <v>137</v>
      </c>
      <c r="H1177" s="102">
        <v>4800.0</v>
      </c>
      <c r="I1177" s="102">
        <v>74.0</v>
      </c>
      <c r="J1177" s="102">
        <v>0.0</v>
      </c>
      <c r="K1177" s="102"/>
      <c r="L1177" s="102"/>
      <c r="M1177" s="102"/>
      <c r="N1177" s="102" t="s">
        <v>23</v>
      </c>
      <c r="O1177" s="102"/>
      <c r="P1177" s="102"/>
      <c r="Q1177" s="102" t="s">
        <v>23</v>
      </c>
      <c r="R1177" s="102">
        <v>33.0</v>
      </c>
      <c r="S1177" s="102">
        <v>59.0</v>
      </c>
    </row>
    <row r="1178" ht="12.75" customHeight="1">
      <c r="A1178" s="102">
        <v>2006.0</v>
      </c>
      <c r="B1178" s="102">
        <v>264.0</v>
      </c>
      <c r="C1178" s="102" t="s">
        <v>7342</v>
      </c>
      <c r="D1178" s="102" t="s">
        <v>40</v>
      </c>
      <c r="E1178" s="102">
        <v>6.0</v>
      </c>
      <c r="F1178" s="102">
        <v>26.0</v>
      </c>
      <c r="G1178" s="102"/>
      <c r="H1178" s="102">
        <v>3900.0</v>
      </c>
      <c r="I1178" s="102">
        <v>74.0</v>
      </c>
      <c r="J1178" s="102">
        <v>39.0</v>
      </c>
      <c r="K1178" s="102"/>
      <c r="L1178" s="102"/>
      <c r="M1178" s="102"/>
      <c r="N1178" s="102" t="s">
        <v>23</v>
      </c>
      <c r="O1178" s="102"/>
      <c r="P1178" s="102"/>
      <c r="Q1178" s="102" t="s">
        <v>23</v>
      </c>
      <c r="R1178" s="102">
        <v>24.0</v>
      </c>
      <c r="S1178" s="102">
        <v>115.0</v>
      </c>
    </row>
    <row r="1179" ht="12.75" customHeight="1">
      <c r="A1179" s="102">
        <v>2006.0</v>
      </c>
      <c r="B1179" s="102">
        <v>257.0</v>
      </c>
      <c r="C1179" s="102" t="s">
        <v>7059</v>
      </c>
      <c r="D1179" s="102" t="s">
        <v>21</v>
      </c>
      <c r="E1179" s="102">
        <v>6.0</v>
      </c>
      <c r="F1179" s="102">
        <v>0.0</v>
      </c>
      <c r="G1179" s="102" t="s">
        <v>137</v>
      </c>
      <c r="H1179" s="102">
        <v>5750.0</v>
      </c>
      <c r="I1179" s="102">
        <v>79.0</v>
      </c>
      <c r="J1179" s="102">
        <v>0.0</v>
      </c>
      <c r="K1179" s="102"/>
      <c r="L1179" s="102"/>
      <c r="M1179" s="102"/>
      <c r="N1179" s="102" t="s">
        <v>23</v>
      </c>
      <c r="O1179" s="102"/>
      <c r="P1179" s="102"/>
      <c r="Q1179" s="102" t="s">
        <v>23</v>
      </c>
      <c r="R1179" s="102">
        <v>33.0</v>
      </c>
      <c r="S1179" s="102">
        <v>37.0</v>
      </c>
    </row>
    <row r="1180" ht="12.75" customHeight="1">
      <c r="A1180" s="102">
        <v>2006.0</v>
      </c>
      <c r="B1180" s="102">
        <v>262.0</v>
      </c>
      <c r="C1180" s="102" t="s">
        <v>7059</v>
      </c>
      <c r="D1180" s="102" t="s">
        <v>40</v>
      </c>
      <c r="E1180" s="102">
        <v>6.0</v>
      </c>
      <c r="F1180" s="102">
        <v>25.0</v>
      </c>
      <c r="G1180" s="102"/>
      <c r="H1180" s="102">
        <v>4000.0</v>
      </c>
      <c r="I1180" s="102">
        <v>72.0</v>
      </c>
      <c r="J1180" s="102">
        <v>0.0</v>
      </c>
      <c r="K1180" s="102"/>
      <c r="L1180" s="102"/>
      <c r="M1180" s="102"/>
      <c r="N1180" s="102" t="s">
        <v>23</v>
      </c>
      <c r="O1180" s="102"/>
      <c r="P1180" s="102"/>
      <c r="Q1180" s="102" t="s">
        <v>23</v>
      </c>
      <c r="R1180" s="102">
        <v>33.0</v>
      </c>
      <c r="S1180" s="102">
        <v>2.0</v>
      </c>
    </row>
    <row r="1181" ht="12.75" customHeight="1">
      <c r="A1181" s="102">
        <v>2006.0</v>
      </c>
      <c r="B1181" s="102">
        <v>258.0</v>
      </c>
      <c r="C1181" s="102" t="s">
        <v>7059</v>
      </c>
      <c r="D1181" s="102" t="s">
        <v>21</v>
      </c>
      <c r="E1181" s="102">
        <v>6.0</v>
      </c>
      <c r="F1181" s="102">
        <v>0.0</v>
      </c>
      <c r="G1181" s="102" t="s">
        <v>143</v>
      </c>
      <c r="H1181" s="102">
        <v>5250.0</v>
      </c>
      <c r="I1181" s="102">
        <v>75.0</v>
      </c>
      <c r="J1181" s="102">
        <v>37.0</v>
      </c>
      <c r="K1181" s="102"/>
      <c r="L1181" s="102"/>
      <c r="M1181" s="102"/>
      <c r="N1181" s="102" t="s">
        <v>23</v>
      </c>
      <c r="O1181" s="102"/>
      <c r="P1181" s="102"/>
      <c r="Q1181" s="102" t="s">
        <v>23</v>
      </c>
      <c r="R1181" s="102">
        <v>33.0</v>
      </c>
      <c r="S1181" s="102">
        <v>66.0</v>
      </c>
    </row>
    <row r="1182" ht="12.75" customHeight="1">
      <c r="A1182" s="102">
        <v>2006.0</v>
      </c>
      <c r="B1182" s="102">
        <v>260.0</v>
      </c>
      <c r="C1182" s="102" t="s">
        <v>7767</v>
      </c>
      <c r="D1182" s="102" t="s">
        <v>21</v>
      </c>
      <c r="E1182" s="102">
        <v>6.0</v>
      </c>
      <c r="F1182" s="102">
        <v>0.0</v>
      </c>
      <c r="G1182" s="102" t="s">
        <v>133</v>
      </c>
      <c r="H1182" s="102">
        <v>5750.0</v>
      </c>
      <c r="I1182" s="102">
        <v>79.0</v>
      </c>
      <c r="J1182" s="102">
        <v>0.0</v>
      </c>
      <c r="K1182" s="102"/>
      <c r="L1182" s="102"/>
      <c r="M1182" s="102"/>
      <c r="N1182" s="102" t="s">
        <v>23</v>
      </c>
      <c r="O1182" s="102"/>
      <c r="P1182" s="102"/>
      <c r="Q1182" s="102" t="s">
        <v>23</v>
      </c>
      <c r="R1182" s="102">
        <v>33.0</v>
      </c>
      <c r="S1182" s="102">
        <v>44.0</v>
      </c>
    </row>
    <row r="1183" ht="12.75" customHeight="1">
      <c r="A1183" s="102">
        <v>2006.0</v>
      </c>
      <c r="B1183" s="102">
        <v>259.0</v>
      </c>
      <c r="C1183" s="102" t="s">
        <v>7767</v>
      </c>
      <c r="D1183" s="102" t="s">
        <v>21</v>
      </c>
      <c r="E1183" s="102">
        <v>6.0</v>
      </c>
      <c r="F1183" s="102">
        <v>0.0</v>
      </c>
      <c r="G1183" s="102" t="s">
        <v>143</v>
      </c>
      <c r="H1183" s="102">
        <v>4600.0</v>
      </c>
      <c r="I1183" s="102">
        <v>74.0</v>
      </c>
      <c r="J1183" s="102">
        <v>0.0</v>
      </c>
      <c r="K1183" s="102"/>
      <c r="L1183" s="102"/>
      <c r="M1183" s="102"/>
      <c r="N1183" s="102" t="s">
        <v>23</v>
      </c>
      <c r="O1183" s="102"/>
      <c r="P1183" s="102"/>
      <c r="Q1183" s="102" t="s">
        <v>23</v>
      </c>
      <c r="R1183" s="102">
        <v>33.0</v>
      </c>
      <c r="S1183" s="102">
        <v>44.0</v>
      </c>
    </row>
    <row r="1184" ht="12.75" customHeight="1">
      <c r="A1184" s="102">
        <v>2006.0</v>
      </c>
      <c r="B1184" s="102">
        <v>263.0</v>
      </c>
      <c r="C1184" s="102" t="s">
        <v>7768</v>
      </c>
      <c r="D1184" s="102" t="s">
        <v>21</v>
      </c>
      <c r="E1184" s="102">
        <v>6.0</v>
      </c>
      <c r="F1184" s="102">
        <v>0.0</v>
      </c>
      <c r="G1184" s="102" t="s">
        <v>172</v>
      </c>
      <c r="H1184" s="102">
        <v>5600.0</v>
      </c>
      <c r="I1184" s="102">
        <v>79.0</v>
      </c>
      <c r="J1184" s="102">
        <v>41.0</v>
      </c>
      <c r="K1184" s="102"/>
      <c r="L1184" s="102"/>
      <c r="M1184" s="102"/>
      <c r="N1184" s="102" t="s">
        <v>23</v>
      </c>
      <c r="O1184" s="102"/>
      <c r="P1184" s="102"/>
      <c r="Q1184" s="102" t="s">
        <v>23</v>
      </c>
      <c r="R1184" s="102">
        <v>33.0</v>
      </c>
      <c r="S1184" s="102">
        <v>44.0</v>
      </c>
    </row>
    <row r="1185" ht="12.75" customHeight="1">
      <c r="A1185" s="102">
        <v>2006.0</v>
      </c>
      <c r="B1185" s="102">
        <v>266.0</v>
      </c>
      <c r="C1185" s="102" t="s">
        <v>7769</v>
      </c>
      <c r="D1185" s="102" t="s">
        <v>40</v>
      </c>
      <c r="E1185" s="102">
        <v>6.0</v>
      </c>
      <c r="F1185" s="102">
        <v>24.0</v>
      </c>
      <c r="G1185" s="102"/>
      <c r="H1185" s="102">
        <v>5700.0</v>
      </c>
      <c r="I1185" s="102">
        <v>81.0</v>
      </c>
      <c r="J1185" s="102">
        <v>42.0</v>
      </c>
      <c r="K1185" s="102"/>
      <c r="L1185" s="102"/>
      <c r="M1185" s="102"/>
      <c r="N1185" s="102" t="s">
        <v>23</v>
      </c>
      <c r="O1185" s="102"/>
      <c r="P1185" s="102"/>
      <c r="Q1185" s="102" t="s">
        <v>23</v>
      </c>
      <c r="R1185" s="102">
        <v>33.0</v>
      </c>
      <c r="S1185" s="102">
        <v>37.0</v>
      </c>
    </row>
    <row r="1186" ht="12.75" customHeight="1">
      <c r="A1186" s="102">
        <v>2006.0</v>
      </c>
      <c r="B1186" s="102">
        <v>268.0</v>
      </c>
      <c r="C1186" s="102" t="s">
        <v>7769</v>
      </c>
      <c r="D1186" s="102" t="s">
        <v>21</v>
      </c>
      <c r="E1186" s="102">
        <v>6.0</v>
      </c>
      <c r="F1186" s="102">
        <v>0.0</v>
      </c>
      <c r="G1186" s="102" t="s">
        <v>143</v>
      </c>
      <c r="H1186" s="102">
        <v>5700.0</v>
      </c>
      <c r="I1186" s="102">
        <v>78.0</v>
      </c>
      <c r="J1186" s="102">
        <v>40.0</v>
      </c>
      <c r="K1186" s="102"/>
      <c r="L1186" s="102"/>
      <c r="M1186" s="102"/>
      <c r="N1186" s="102" t="s">
        <v>23</v>
      </c>
      <c r="O1186" s="102"/>
      <c r="P1186" s="102"/>
      <c r="Q1186" s="102" t="s">
        <v>23</v>
      </c>
      <c r="R1186" s="102">
        <v>33.0</v>
      </c>
      <c r="S1186" s="102">
        <v>33.0</v>
      </c>
    </row>
    <row r="1187" ht="12.75" customHeight="1">
      <c r="A1187" s="102">
        <v>2006.0</v>
      </c>
      <c r="B1187" s="102">
        <v>267.0</v>
      </c>
      <c r="C1187" s="102" t="s">
        <v>7769</v>
      </c>
      <c r="D1187" s="102" t="s">
        <v>40</v>
      </c>
      <c r="E1187" s="102">
        <v>6.0</v>
      </c>
      <c r="F1187" s="102">
        <v>22.0</v>
      </c>
      <c r="G1187" s="102"/>
      <c r="H1187" s="102">
        <v>4800.0</v>
      </c>
      <c r="I1187" s="102">
        <v>75.0</v>
      </c>
      <c r="J1187" s="102">
        <v>38.0</v>
      </c>
      <c r="K1187" s="102"/>
      <c r="L1187" s="102"/>
      <c r="M1187" s="102"/>
      <c r="N1187" s="102" t="s">
        <v>23</v>
      </c>
      <c r="O1187" s="102"/>
      <c r="P1187" s="102"/>
      <c r="Q1187" s="102" t="s">
        <v>23</v>
      </c>
      <c r="R1187" s="102">
        <v>28.0</v>
      </c>
      <c r="S1187" s="102">
        <v>79.0</v>
      </c>
    </row>
    <row r="1188" ht="12.75" customHeight="1">
      <c r="A1188" s="102">
        <v>2006.0</v>
      </c>
      <c r="B1188" s="102">
        <v>276.0</v>
      </c>
      <c r="C1188" s="102" t="s">
        <v>7770</v>
      </c>
      <c r="D1188" s="102" t="s">
        <v>21</v>
      </c>
      <c r="E1188" s="102">
        <v>6.0</v>
      </c>
      <c r="F1188" s="102">
        <v>0.0</v>
      </c>
      <c r="G1188" s="102" t="s">
        <v>142</v>
      </c>
      <c r="H1188" s="102">
        <v>5300.0</v>
      </c>
      <c r="I1188" s="102">
        <v>78.0</v>
      </c>
      <c r="J1188" s="102">
        <v>40.0</v>
      </c>
      <c r="K1188" s="102"/>
      <c r="L1188" s="102"/>
      <c r="M1188" s="102"/>
      <c r="N1188" s="102" t="s">
        <v>23</v>
      </c>
      <c r="O1188" s="102"/>
      <c r="P1188" s="102"/>
      <c r="Q1188" s="102" t="s">
        <v>23</v>
      </c>
      <c r="R1188" s="102">
        <v>33.0</v>
      </c>
      <c r="S1188" s="102">
        <v>66.0</v>
      </c>
    </row>
    <row r="1189" ht="12.75" customHeight="1">
      <c r="A1189" s="102">
        <v>2006.0</v>
      </c>
      <c r="B1189" s="102">
        <v>270.0</v>
      </c>
      <c r="C1189" s="102" t="s">
        <v>7771</v>
      </c>
      <c r="D1189" s="102" t="s">
        <v>21</v>
      </c>
      <c r="E1189" s="102">
        <v>6.0</v>
      </c>
      <c r="F1189" s="102">
        <v>0.0</v>
      </c>
      <c r="G1189" s="102" t="s">
        <v>104</v>
      </c>
      <c r="H1189" s="102">
        <v>4500.0</v>
      </c>
      <c r="I1189" s="102">
        <v>73.0</v>
      </c>
      <c r="J1189" s="102">
        <v>0.0</v>
      </c>
      <c r="K1189" s="102"/>
      <c r="L1189" s="102"/>
      <c r="M1189" s="102"/>
      <c r="N1189" s="102" t="s">
        <v>23</v>
      </c>
      <c r="O1189" s="102"/>
      <c r="P1189" s="102"/>
      <c r="Q1189" s="102" t="s">
        <v>23</v>
      </c>
      <c r="R1189" s="102">
        <v>33.0</v>
      </c>
      <c r="S1189" s="102">
        <v>8.0</v>
      </c>
    </row>
    <row r="1190" ht="12.75" customHeight="1">
      <c r="A1190" s="102">
        <v>2006.0</v>
      </c>
      <c r="B1190" s="102">
        <v>279.0</v>
      </c>
      <c r="C1190" s="102" t="s">
        <v>7772</v>
      </c>
      <c r="D1190" s="102" t="s">
        <v>40</v>
      </c>
      <c r="E1190" s="102">
        <v>6.0</v>
      </c>
      <c r="F1190" s="102">
        <v>24.0</v>
      </c>
      <c r="G1190" s="102"/>
      <c r="H1190" s="102">
        <v>4300.0</v>
      </c>
      <c r="I1190" s="102">
        <v>75.0</v>
      </c>
      <c r="J1190" s="102">
        <v>37.0</v>
      </c>
      <c r="K1190" s="102"/>
      <c r="L1190" s="102"/>
      <c r="M1190" s="102"/>
      <c r="N1190" s="102" t="s">
        <v>23</v>
      </c>
      <c r="O1190" s="102"/>
      <c r="P1190" s="102"/>
      <c r="Q1190" s="102" t="s">
        <v>23</v>
      </c>
      <c r="R1190" s="102">
        <v>33.0</v>
      </c>
      <c r="S1190" s="102">
        <v>20.0</v>
      </c>
    </row>
    <row r="1191" ht="12.75" customHeight="1">
      <c r="A1191" s="102">
        <v>2006.0</v>
      </c>
      <c r="B1191" s="102">
        <v>278.0</v>
      </c>
      <c r="C1191" s="102" t="s">
        <v>7773</v>
      </c>
      <c r="D1191" s="102" t="s">
        <v>40</v>
      </c>
      <c r="E1191" s="102">
        <v>6.0</v>
      </c>
      <c r="F1191" s="102">
        <v>20.0</v>
      </c>
      <c r="G1191" s="102"/>
      <c r="H1191" s="102">
        <v>4100.0</v>
      </c>
      <c r="I1191" s="102">
        <v>72.0</v>
      </c>
      <c r="J1191" s="102">
        <v>38.0</v>
      </c>
      <c r="K1191" s="102"/>
      <c r="L1191" s="102"/>
      <c r="M1191" s="102"/>
      <c r="N1191" s="102" t="s">
        <v>23</v>
      </c>
      <c r="O1191" s="102"/>
      <c r="P1191" s="102"/>
      <c r="Q1191" s="102" t="s">
        <v>23</v>
      </c>
      <c r="R1191" s="102">
        <v>33.0</v>
      </c>
      <c r="S1191" s="102">
        <v>44.0</v>
      </c>
    </row>
    <row r="1192" ht="12.75" customHeight="1">
      <c r="A1192" s="102">
        <v>2006.0</v>
      </c>
      <c r="B1192" s="102">
        <v>269.0</v>
      </c>
      <c r="C1192" s="102" t="s">
        <v>7774</v>
      </c>
      <c r="D1192" s="102" t="s">
        <v>21</v>
      </c>
      <c r="E1192" s="102">
        <v>6.0</v>
      </c>
      <c r="F1192" s="102">
        <v>0.0</v>
      </c>
      <c r="G1192" s="102" t="s">
        <v>143</v>
      </c>
      <c r="H1192" s="102">
        <v>5200.0</v>
      </c>
      <c r="I1192" s="102">
        <v>79.0</v>
      </c>
      <c r="J1192" s="102">
        <v>0.0</v>
      </c>
      <c r="K1192" s="102"/>
      <c r="L1192" s="102"/>
      <c r="M1192" s="102"/>
      <c r="N1192" s="102" t="s">
        <v>23</v>
      </c>
      <c r="O1192" s="102"/>
      <c r="P1192" s="102"/>
      <c r="Q1192" s="102" t="s">
        <v>23</v>
      </c>
      <c r="R1192" s="102">
        <v>33.0</v>
      </c>
      <c r="S1192" s="102">
        <v>24.0</v>
      </c>
    </row>
    <row r="1193" ht="12.75" customHeight="1">
      <c r="A1193" s="102">
        <v>2006.0</v>
      </c>
      <c r="B1193" s="102">
        <v>271.0</v>
      </c>
      <c r="C1193" s="102" t="s">
        <v>7775</v>
      </c>
      <c r="D1193" s="102" t="s">
        <v>21</v>
      </c>
      <c r="E1193" s="102">
        <v>6.0</v>
      </c>
      <c r="F1193" s="102">
        <v>0.0</v>
      </c>
      <c r="G1193" s="102" t="s">
        <v>104</v>
      </c>
      <c r="H1193" s="102">
        <v>5300.0</v>
      </c>
      <c r="I1193" s="102">
        <v>79.0</v>
      </c>
      <c r="J1193" s="102">
        <v>0.0</v>
      </c>
      <c r="K1193" s="102"/>
      <c r="L1193" s="102"/>
      <c r="M1193" s="102"/>
      <c r="N1193" s="102" t="s">
        <v>23</v>
      </c>
      <c r="O1193" s="102"/>
      <c r="P1193" s="102"/>
      <c r="Q1193" s="102" t="s">
        <v>23</v>
      </c>
      <c r="R1193" s="102">
        <v>33.0</v>
      </c>
      <c r="S1193" s="102">
        <v>2.0</v>
      </c>
    </row>
    <row r="1194" ht="12.75" customHeight="1">
      <c r="A1194" s="102">
        <v>2006.0</v>
      </c>
      <c r="B1194" s="102">
        <v>272.0</v>
      </c>
      <c r="C1194" s="102" t="s">
        <v>7776</v>
      </c>
      <c r="D1194" s="102" t="s">
        <v>40</v>
      </c>
      <c r="E1194" s="102">
        <v>6.0</v>
      </c>
      <c r="F1194" s="102">
        <v>23.0</v>
      </c>
      <c r="G1194" s="102"/>
      <c r="H1194" s="102">
        <v>4500.0</v>
      </c>
      <c r="I1194" s="102">
        <v>73.0</v>
      </c>
      <c r="J1194" s="102">
        <v>0.0</v>
      </c>
      <c r="K1194" s="102"/>
      <c r="L1194" s="102"/>
      <c r="M1194" s="102"/>
      <c r="N1194" s="102" t="s">
        <v>23</v>
      </c>
      <c r="O1194" s="102"/>
      <c r="P1194" s="102"/>
      <c r="Q1194" s="102" t="s">
        <v>23</v>
      </c>
      <c r="R1194" s="102">
        <v>33.0</v>
      </c>
      <c r="S1194" s="102">
        <v>44.0</v>
      </c>
    </row>
    <row r="1195" ht="12.75" customHeight="1">
      <c r="A1195" s="102">
        <v>2006.0</v>
      </c>
      <c r="B1195" s="102">
        <v>277.0</v>
      </c>
      <c r="C1195" s="102" t="s">
        <v>7776</v>
      </c>
      <c r="D1195" s="102" t="s">
        <v>40</v>
      </c>
      <c r="E1195" s="102">
        <v>6.0</v>
      </c>
      <c r="F1195" s="102">
        <v>22.0</v>
      </c>
      <c r="G1195" s="102"/>
      <c r="H1195" s="102">
        <v>5400.0</v>
      </c>
      <c r="I1195" s="102">
        <v>80.0</v>
      </c>
      <c r="J1195" s="102">
        <v>42.0</v>
      </c>
      <c r="K1195" s="102"/>
      <c r="L1195" s="102"/>
      <c r="M1195" s="102"/>
      <c r="N1195" s="102" t="s">
        <v>23</v>
      </c>
      <c r="O1195" s="102"/>
      <c r="P1195" s="102"/>
      <c r="Q1195" s="102" t="s">
        <v>23</v>
      </c>
      <c r="R1195" s="102">
        <v>33.0</v>
      </c>
      <c r="S1195" s="102">
        <v>44.0</v>
      </c>
    </row>
    <row r="1196" ht="12.75" customHeight="1">
      <c r="A1196" s="102">
        <v>2006.0</v>
      </c>
      <c r="B1196" s="102">
        <v>273.0</v>
      </c>
      <c r="C1196" s="102" t="s">
        <v>7777</v>
      </c>
      <c r="D1196" s="102" t="s">
        <v>21</v>
      </c>
      <c r="E1196" s="102">
        <v>6.0</v>
      </c>
      <c r="F1196" s="102">
        <v>0.0</v>
      </c>
      <c r="G1196" s="102" t="s">
        <v>146</v>
      </c>
      <c r="H1196" s="102">
        <v>4000.0</v>
      </c>
      <c r="I1196" s="102">
        <v>72.0</v>
      </c>
      <c r="J1196" s="102">
        <v>0.0</v>
      </c>
      <c r="K1196" s="102"/>
      <c r="L1196" s="102"/>
      <c r="M1196" s="102"/>
      <c r="N1196" s="102" t="s">
        <v>23</v>
      </c>
      <c r="O1196" s="102"/>
      <c r="P1196" s="102"/>
      <c r="Q1196" s="102" t="s">
        <v>23</v>
      </c>
      <c r="R1196" s="102">
        <v>33.0</v>
      </c>
      <c r="S1196" s="102">
        <v>44.0</v>
      </c>
    </row>
    <row r="1197" ht="12.75" customHeight="1">
      <c r="A1197" s="102">
        <v>2006.0</v>
      </c>
      <c r="B1197" s="102">
        <v>275.0</v>
      </c>
      <c r="C1197" s="102" t="s">
        <v>7778</v>
      </c>
      <c r="D1197" s="102" t="s">
        <v>21</v>
      </c>
      <c r="E1197" s="102">
        <v>6.0</v>
      </c>
      <c r="F1197" s="102">
        <v>0.0</v>
      </c>
      <c r="G1197" s="102" t="s">
        <v>136</v>
      </c>
      <c r="H1197" s="102">
        <v>5100.0</v>
      </c>
      <c r="I1197" s="102">
        <v>79.0</v>
      </c>
      <c r="J1197" s="102">
        <v>41.0</v>
      </c>
      <c r="K1197" s="102"/>
      <c r="L1197" s="102"/>
      <c r="M1197" s="102"/>
      <c r="N1197" s="102" t="s">
        <v>23</v>
      </c>
      <c r="O1197" s="102"/>
      <c r="P1197" s="102"/>
      <c r="Q1197" s="102" t="s">
        <v>23</v>
      </c>
      <c r="R1197" s="102">
        <v>33.0</v>
      </c>
      <c r="S1197" s="102">
        <v>51.0</v>
      </c>
    </row>
    <row r="1198" ht="12.75" customHeight="1">
      <c r="A1198" s="102">
        <v>2006.0</v>
      </c>
      <c r="B1198" s="102">
        <v>274.0</v>
      </c>
      <c r="C1198" s="102" t="s">
        <v>7343</v>
      </c>
      <c r="D1198" s="102" t="s">
        <v>21</v>
      </c>
      <c r="E1198" s="102">
        <v>6.0</v>
      </c>
      <c r="F1198" s="102">
        <v>0.0</v>
      </c>
      <c r="G1198" s="102" t="s">
        <v>104</v>
      </c>
      <c r="H1198" s="102">
        <v>6100.0</v>
      </c>
      <c r="I1198" s="102">
        <v>81.0</v>
      </c>
      <c r="J1198" s="102">
        <v>43.0</v>
      </c>
      <c r="K1198" s="102"/>
      <c r="L1198" s="102"/>
      <c r="M1198" s="102"/>
      <c r="N1198" s="102" t="s">
        <v>23</v>
      </c>
      <c r="O1198" s="102"/>
      <c r="P1198" s="102"/>
      <c r="Q1198" s="102" t="s">
        <v>23</v>
      </c>
      <c r="R1198" s="102">
        <v>33.0</v>
      </c>
      <c r="S1198" s="102">
        <v>2.0</v>
      </c>
    </row>
    <row r="1199" ht="12.75" customHeight="1">
      <c r="A1199" s="102">
        <v>2006.0</v>
      </c>
      <c r="B1199" s="102">
        <v>281.0</v>
      </c>
      <c r="C1199" s="102" t="s">
        <v>7779</v>
      </c>
      <c r="D1199" s="102" t="s">
        <v>40</v>
      </c>
      <c r="E1199" s="102">
        <v>6.0</v>
      </c>
      <c r="F1199" s="102">
        <v>25.0</v>
      </c>
      <c r="G1199" s="102"/>
      <c r="H1199" s="102">
        <v>4100.0</v>
      </c>
      <c r="I1199" s="102">
        <v>73.0</v>
      </c>
      <c r="J1199" s="102">
        <v>38.0</v>
      </c>
      <c r="K1199" s="102"/>
      <c r="L1199" s="102"/>
      <c r="M1199" s="102"/>
      <c r="N1199" s="102" t="s">
        <v>23</v>
      </c>
      <c r="O1199" s="102"/>
      <c r="P1199" s="102"/>
      <c r="Q1199" s="102" t="s">
        <v>23</v>
      </c>
      <c r="R1199" s="102">
        <v>33.0</v>
      </c>
      <c r="S1199" s="102">
        <v>37.0</v>
      </c>
    </row>
    <row r="1200" ht="12.75" customHeight="1">
      <c r="A1200" s="102">
        <v>2006.0</v>
      </c>
      <c r="B1200" s="102">
        <v>280.0</v>
      </c>
      <c r="C1200" s="102" t="s">
        <v>7779</v>
      </c>
      <c r="D1200" s="102" t="s">
        <v>21</v>
      </c>
      <c r="E1200" s="102">
        <v>6.0</v>
      </c>
      <c r="F1200" s="102">
        <v>0.0</v>
      </c>
      <c r="G1200" s="102" t="s">
        <v>136</v>
      </c>
      <c r="H1200" s="102">
        <v>5000.0</v>
      </c>
      <c r="I1200" s="102">
        <v>78.0</v>
      </c>
      <c r="J1200" s="102">
        <v>40.0</v>
      </c>
      <c r="K1200" s="102"/>
      <c r="L1200" s="102"/>
      <c r="M1200" s="102"/>
      <c r="N1200" s="102" t="s">
        <v>23</v>
      </c>
      <c r="O1200" s="102"/>
      <c r="P1200" s="102"/>
      <c r="Q1200" s="102" t="s">
        <v>23</v>
      </c>
      <c r="R1200" s="102">
        <v>33.0</v>
      </c>
      <c r="S1200" s="102">
        <v>44.0</v>
      </c>
    </row>
    <row r="1201" ht="12.75" customHeight="1">
      <c r="A1201" s="102">
        <v>2006.0</v>
      </c>
      <c r="B1201" s="102">
        <v>282.0</v>
      </c>
      <c r="C1201" s="102" t="s">
        <v>7780</v>
      </c>
      <c r="D1201" s="102" t="s">
        <v>21</v>
      </c>
      <c r="E1201" s="102">
        <v>6.0</v>
      </c>
      <c r="F1201" s="102">
        <v>0.0</v>
      </c>
      <c r="G1201" s="102" t="s">
        <v>104</v>
      </c>
      <c r="H1201" s="102">
        <v>5800.0</v>
      </c>
      <c r="I1201" s="102">
        <v>81.0</v>
      </c>
      <c r="J1201" s="102">
        <v>43.0</v>
      </c>
      <c r="K1201" s="102"/>
      <c r="L1201" s="102"/>
      <c r="M1201" s="102"/>
      <c r="N1201" s="102" t="s">
        <v>35</v>
      </c>
      <c r="O1201" s="102"/>
      <c r="P1201" s="102"/>
      <c r="Q1201" s="102" t="s">
        <v>23</v>
      </c>
      <c r="R1201" s="102">
        <v>33.0</v>
      </c>
      <c r="S1201" s="102">
        <v>51.0</v>
      </c>
    </row>
    <row r="1202" ht="12.75" customHeight="1">
      <c r="A1202" s="102">
        <v>2006.0</v>
      </c>
      <c r="B1202" s="102">
        <v>285.0</v>
      </c>
      <c r="C1202" s="102" t="s">
        <v>7781</v>
      </c>
      <c r="D1202" s="102" t="s">
        <v>40</v>
      </c>
      <c r="E1202" s="102">
        <v>6.0</v>
      </c>
      <c r="F1202" s="102">
        <v>23.0</v>
      </c>
      <c r="G1202" s="102"/>
      <c r="H1202" s="102">
        <v>4800.0</v>
      </c>
      <c r="I1202" s="102">
        <v>75.0</v>
      </c>
      <c r="J1202" s="102">
        <v>34.0</v>
      </c>
      <c r="K1202" s="102"/>
      <c r="L1202" s="102"/>
      <c r="M1202" s="102"/>
      <c r="N1202" s="102" t="s">
        <v>23</v>
      </c>
      <c r="O1202" s="102"/>
      <c r="P1202" s="102"/>
      <c r="Q1202" s="102" t="s">
        <v>23</v>
      </c>
      <c r="R1202" s="102">
        <v>33.0</v>
      </c>
      <c r="S1202" s="102">
        <v>72.0</v>
      </c>
    </row>
    <row r="1203" ht="12.75" customHeight="1">
      <c r="A1203" s="102">
        <v>2006.0</v>
      </c>
      <c r="B1203" s="102">
        <v>283.0</v>
      </c>
      <c r="C1203" s="102" t="s">
        <v>7428</v>
      </c>
      <c r="D1203" s="102" t="s">
        <v>21</v>
      </c>
      <c r="E1203" s="102">
        <v>6.0</v>
      </c>
      <c r="F1203" s="102">
        <v>0.0</v>
      </c>
      <c r="G1203" s="102" t="s">
        <v>104</v>
      </c>
      <c r="H1203" s="102">
        <v>5050.0</v>
      </c>
      <c r="I1203" s="102">
        <v>77.0</v>
      </c>
      <c r="J1203" s="102">
        <v>0.0</v>
      </c>
      <c r="K1203" s="102"/>
      <c r="L1203" s="102"/>
      <c r="M1203" s="102"/>
      <c r="N1203" s="102" t="s">
        <v>35</v>
      </c>
      <c r="O1203" s="102"/>
      <c r="P1203" s="102"/>
      <c r="Q1203" s="102" t="s">
        <v>23</v>
      </c>
      <c r="R1203" s="102">
        <v>33.0</v>
      </c>
      <c r="S1203" s="102">
        <v>51.0</v>
      </c>
    </row>
    <row r="1204" ht="12.75" customHeight="1">
      <c r="A1204" s="102">
        <v>2006.0</v>
      </c>
      <c r="B1204" s="102">
        <v>284.0</v>
      </c>
      <c r="C1204" s="102" t="s">
        <v>7782</v>
      </c>
      <c r="D1204" s="102" t="s">
        <v>40</v>
      </c>
      <c r="E1204" s="102">
        <v>6.0</v>
      </c>
      <c r="F1204" s="102">
        <v>24.0</v>
      </c>
      <c r="G1204" s="102"/>
      <c r="H1204" s="102">
        <v>6000.0</v>
      </c>
      <c r="I1204" s="102">
        <v>79.0</v>
      </c>
      <c r="J1204" s="102">
        <v>35.0</v>
      </c>
      <c r="K1204" s="102"/>
      <c r="L1204" s="102"/>
      <c r="M1204" s="102"/>
      <c r="N1204" s="102" t="s">
        <v>23</v>
      </c>
      <c r="O1204" s="102"/>
      <c r="P1204" s="102"/>
      <c r="Q1204" s="102" t="s">
        <v>23</v>
      </c>
      <c r="R1204" s="102">
        <v>33.0</v>
      </c>
      <c r="S1204" s="102">
        <v>59.0</v>
      </c>
    </row>
    <row r="1205" ht="12.75" customHeight="1">
      <c r="A1205" s="102">
        <v>2006.0</v>
      </c>
      <c r="B1205" s="102">
        <v>286.0</v>
      </c>
      <c r="C1205" s="102" t="s">
        <v>7783</v>
      </c>
      <c r="D1205" s="102" t="s">
        <v>21</v>
      </c>
      <c r="E1205" s="102">
        <v>6.0</v>
      </c>
      <c r="F1205" s="102">
        <v>0.0</v>
      </c>
      <c r="G1205" s="102" t="s">
        <v>143</v>
      </c>
      <c r="H1205" s="102">
        <v>3900.0</v>
      </c>
      <c r="I1205" s="102">
        <v>75.0</v>
      </c>
      <c r="J1205" s="102">
        <v>30.0</v>
      </c>
      <c r="K1205" s="102"/>
      <c r="L1205" s="102"/>
      <c r="M1205" s="102"/>
      <c r="N1205" s="102" t="s">
        <v>23</v>
      </c>
      <c r="O1205" s="102"/>
      <c r="P1205" s="102"/>
      <c r="Q1205" s="102" t="s">
        <v>23</v>
      </c>
      <c r="R1205" s="102">
        <v>33.0</v>
      </c>
      <c r="S1205" s="102">
        <v>24.0</v>
      </c>
    </row>
    <row r="1206" ht="12.75" customHeight="1">
      <c r="A1206" s="102">
        <v>2006.0</v>
      </c>
      <c r="B1206" s="102">
        <v>287.0</v>
      </c>
      <c r="C1206" s="102" t="s">
        <v>7784</v>
      </c>
      <c r="D1206" s="102" t="s">
        <v>21</v>
      </c>
      <c r="E1206" s="102">
        <v>6.0</v>
      </c>
      <c r="F1206" s="102">
        <v>0.0</v>
      </c>
      <c r="G1206" s="102" t="s">
        <v>144</v>
      </c>
      <c r="H1206" s="102">
        <v>3400.0</v>
      </c>
      <c r="I1206" s="102">
        <v>69.0</v>
      </c>
      <c r="J1206" s="102">
        <v>38.0</v>
      </c>
      <c r="K1206" s="102"/>
      <c r="L1206" s="102"/>
      <c r="M1206" s="102"/>
      <c r="N1206" s="102" t="s">
        <v>23</v>
      </c>
      <c r="O1206" s="102"/>
      <c r="P1206" s="102"/>
      <c r="Q1206" s="102" t="s">
        <v>23</v>
      </c>
      <c r="R1206" s="102">
        <v>33.0</v>
      </c>
      <c r="S1206" s="102">
        <v>44.0</v>
      </c>
    </row>
    <row r="1207" ht="12.75" customHeight="1">
      <c r="A1207" s="102">
        <v>2006.0</v>
      </c>
      <c r="B1207" s="102">
        <v>288.0</v>
      </c>
      <c r="C1207" s="102" t="s">
        <v>7071</v>
      </c>
      <c r="D1207" s="102" t="s">
        <v>40</v>
      </c>
      <c r="E1207" s="102">
        <v>6.0</v>
      </c>
      <c r="F1207" s="102">
        <v>27.0</v>
      </c>
      <c r="G1207" s="102"/>
      <c r="H1207" s="102">
        <v>4200.0</v>
      </c>
      <c r="I1207" s="102">
        <v>71.0</v>
      </c>
      <c r="J1207" s="102">
        <v>37.0</v>
      </c>
      <c r="K1207" s="102"/>
      <c r="L1207" s="102"/>
      <c r="M1207" s="102"/>
      <c r="N1207" s="102" t="s">
        <v>23</v>
      </c>
      <c r="O1207" s="102"/>
      <c r="P1207" s="102"/>
      <c r="Q1207" s="102" t="s">
        <v>23</v>
      </c>
      <c r="R1207" s="102">
        <v>33.0</v>
      </c>
      <c r="S1207" s="102">
        <v>11.0</v>
      </c>
    </row>
    <row r="1208" ht="12.75" customHeight="1">
      <c r="A1208" s="102">
        <v>2006.0</v>
      </c>
      <c r="B1208" s="102">
        <v>290.0</v>
      </c>
      <c r="C1208" s="102" t="s">
        <v>7785</v>
      </c>
      <c r="D1208" s="102" t="s">
        <v>21</v>
      </c>
      <c r="E1208" s="102">
        <v>6.0</v>
      </c>
      <c r="F1208" s="102">
        <v>0.0</v>
      </c>
      <c r="G1208" s="102" t="s">
        <v>146</v>
      </c>
      <c r="H1208" s="102">
        <v>4700.0</v>
      </c>
      <c r="I1208" s="102">
        <v>78.0</v>
      </c>
      <c r="J1208" s="102">
        <v>40.0</v>
      </c>
      <c r="K1208" s="102"/>
      <c r="L1208" s="102"/>
      <c r="M1208" s="102"/>
      <c r="N1208" s="102" t="s">
        <v>35</v>
      </c>
      <c r="O1208" s="102"/>
      <c r="P1208" s="102"/>
      <c r="Q1208" s="102" t="s">
        <v>23</v>
      </c>
      <c r="R1208" s="102">
        <v>33.0</v>
      </c>
      <c r="S1208" s="102">
        <v>44.0</v>
      </c>
    </row>
    <row r="1209" ht="12.75" customHeight="1">
      <c r="A1209" s="102">
        <v>2006.0</v>
      </c>
      <c r="B1209" s="102">
        <v>291.0</v>
      </c>
      <c r="C1209" s="102" t="s">
        <v>7785</v>
      </c>
      <c r="D1209" s="102" t="s">
        <v>21</v>
      </c>
      <c r="E1209" s="102">
        <v>6.0</v>
      </c>
      <c r="F1209" s="102">
        <v>0.0</v>
      </c>
      <c r="G1209" s="102" t="s">
        <v>104</v>
      </c>
      <c r="H1209" s="102">
        <v>6000.0</v>
      </c>
      <c r="I1209" s="102">
        <v>82.0</v>
      </c>
      <c r="J1209" s="102">
        <v>43.0</v>
      </c>
      <c r="K1209" s="102"/>
      <c r="L1209" s="102"/>
      <c r="M1209" s="102"/>
      <c r="N1209" s="102" t="s">
        <v>35</v>
      </c>
      <c r="O1209" s="102"/>
      <c r="P1209" s="102"/>
      <c r="Q1209" s="102" t="s">
        <v>23</v>
      </c>
      <c r="R1209" s="102">
        <v>24.0</v>
      </c>
      <c r="S1209" s="102">
        <v>89.0</v>
      </c>
    </row>
    <row r="1210" ht="12.75" customHeight="1">
      <c r="A1210" s="102">
        <v>2006.0</v>
      </c>
      <c r="B1210" s="102">
        <v>292.0</v>
      </c>
      <c r="C1210" s="102" t="s">
        <v>7786</v>
      </c>
      <c r="D1210" s="102" t="s">
        <v>40</v>
      </c>
      <c r="E1210" s="102">
        <v>6.0</v>
      </c>
      <c r="F1210" s="102">
        <v>113.0</v>
      </c>
      <c r="G1210" s="102"/>
      <c r="H1210" s="102">
        <v>4200.0</v>
      </c>
      <c r="I1210" s="102">
        <v>73.0</v>
      </c>
      <c r="J1210" s="102">
        <v>37.0</v>
      </c>
      <c r="K1210" s="102"/>
      <c r="L1210" s="102"/>
      <c r="M1210" s="102"/>
      <c r="N1210" s="102" t="s">
        <v>35</v>
      </c>
      <c r="O1210" s="102"/>
      <c r="P1210" s="102"/>
      <c r="Q1210" s="102" t="s">
        <v>23</v>
      </c>
      <c r="R1210" s="102">
        <v>26.0</v>
      </c>
      <c r="S1210" s="102">
        <v>89.0</v>
      </c>
    </row>
    <row r="1211" ht="12.75" customHeight="1">
      <c r="A1211" s="102">
        <v>2006.0</v>
      </c>
      <c r="B1211" s="102">
        <v>293.0</v>
      </c>
      <c r="C1211" s="102" t="s">
        <v>7787</v>
      </c>
      <c r="D1211" s="102" t="s">
        <v>40</v>
      </c>
      <c r="E1211" s="102">
        <v>6.0</v>
      </c>
      <c r="F1211" s="102">
        <v>118.0</v>
      </c>
      <c r="G1211" s="102"/>
      <c r="H1211" s="102">
        <v>5700.0</v>
      </c>
      <c r="I1211" s="102">
        <v>79.0</v>
      </c>
      <c r="J1211" s="102">
        <v>37.0</v>
      </c>
      <c r="K1211" s="102"/>
      <c r="L1211" s="102"/>
      <c r="M1211" s="102"/>
      <c r="N1211" s="102" t="s">
        <v>23</v>
      </c>
      <c r="O1211" s="102"/>
      <c r="P1211" s="102"/>
      <c r="Q1211" s="102" t="s">
        <v>23</v>
      </c>
      <c r="R1211" s="102">
        <v>33.0</v>
      </c>
      <c r="S1211" s="102">
        <v>24.0</v>
      </c>
    </row>
    <row r="1212" ht="12.75" customHeight="1">
      <c r="A1212" s="102">
        <v>2006.0</v>
      </c>
      <c r="B1212" s="102">
        <v>295.0</v>
      </c>
      <c r="C1212" s="102" t="s">
        <v>7788</v>
      </c>
      <c r="D1212" s="102" t="s">
        <v>40</v>
      </c>
      <c r="E1212" s="102">
        <v>6.0</v>
      </c>
      <c r="F1212" s="102">
        <v>113.0</v>
      </c>
      <c r="G1212" s="102"/>
      <c r="H1212" s="102">
        <v>5300.0</v>
      </c>
      <c r="I1212" s="102">
        <v>82.0</v>
      </c>
      <c r="J1212" s="102">
        <v>42.0</v>
      </c>
      <c r="K1212" s="102"/>
      <c r="L1212" s="102"/>
      <c r="M1212" s="102"/>
      <c r="N1212" s="102" t="s">
        <v>23</v>
      </c>
      <c r="O1212" s="102"/>
      <c r="P1212" s="102"/>
      <c r="Q1212" s="102" t="s">
        <v>23</v>
      </c>
      <c r="R1212" s="102">
        <v>33.0</v>
      </c>
      <c r="S1212" s="102">
        <v>51.0</v>
      </c>
    </row>
    <row r="1213" ht="12.75" customHeight="1">
      <c r="A1213" s="102">
        <v>2006.0</v>
      </c>
      <c r="B1213" s="102">
        <v>402.0</v>
      </c>
      <c r="C1213" s="102" t="s">
        <v>7079</v>
      </c>
      <c r="D1213" s="102" t="s">
        <v>40</v>
      </c>
      <c r="E1213" s="102">
        <v>6.0</v>
      </c>
      <c r="F1213" s="102">
        <v>23.0</v>
      </c>
      <c r="G1213" s="102"/>
      <c r="H1213" s="102">
        <v>5100.0</v>
      </c>
      <c r="I1213" s="102">
        <v>77.0</v>
      </c>
      <c r="J1213" s="102">
        <v>0.0</v>
      </c>
      <c r="K1213" s="102"/>
      <c r="L1213" s="102"/>
      <c r="M1213" s="102"/>
      <c r="N1213" s="102" t="s">
        <v>23</v>
      </c>
      <c r="O1213" s="102"/>
      <c r="P1213" s="102"/>
      <c r="Q1213" s="102" t="s">
        <v>23</v>
      </c>
      <c r="R1213" s="102">
        <v>30.0</v>
      </c>
      <c r="S1213" s="102">
        <v>30.0</v>
      </c>
    </row>
    <row r="1214" ht="12.75" customHeight="1">
      <c r="A1214" s="102">
        <v>2006.0</v>
      </c>
      <c r="B1214" s="102">
        <v>406.0</v>
      </c>
      <c r="C1214" s="102" t="s">
        <v>7080</v>
      </c>
      <c r="D1214" s="102" t="s">
        <v>40</v>
      </c>
      <c r="E1214" s="102">
        <v>6.0</v>
      </c>
      <c r="F1214" s="102">
        <v>110.0</v>
      </c>
      <c r="G1214" s="102"/>
      <c r="H1214" s="102">
        <v>5550.0</v>
      </c>
      <c r="I1214" s="102">
        <v>77.0</v>
      </c>
      <c r="J1214" s="102">
        <v>39.0</v>
      </c>
      <c r="K1214" s="102"/>
      <c r="L1214" s="102"/>
      <c r="M1214" s="102"/>
      <c r="N1214" s="102" t="s">
        <v>23</v>
      </c>
      <c r="O1214" s="102"/>
      <c r="P1214" s="102"/>
      <c r="Q1214" s="102" t="s">
        <v>23</v>
      </c>
      <c r="R1214" s="102">
        <v>33.0</v>
      </c>
      <c r="S1214" s="102">
        <v>35.0</v>
      </c>
    </row>
    <row r="1215" ht="12.75" customHeight="1">
      <c r="A1215" s="102">
        <v>2006.0</v>
      </c>
      <c r="B1215" s="102">
        <v>405.0</v>
      </c>
      <c r="C1215" s="102" t="s">
        <v>7789</v>
      </c>
      <c r="D1215" s="102" t="s">
        <v>40</v>
      </c>
      <c r="E1215" s="102">
        <v>6.0</v>
      </c>
      <c r="F1215" s="102">
        <v>110.0</v>
      </c>
      <c r="G1215" s="102"/>
      <c r="H1215" s="102">
        <v>4150.0</v>
      </c>
      <c r="I1215" s="102">
        <v>73.0</v>
      </c>
      <c r="J1215" s="102">
        <v>37.0</v>
      </c>
      <c r="K1215" s="102"/>
      <c r="L1215" s="102"/>
      <c r="M1215" s="102"/>
      <c r="N1215" s="102" t="s">
        <v>23</v>
      </c>
      <c r="O1215" s="102"/>
      <c r="P1215" s="102"/>
      <c r="Q1215" s="102" t="s">
        <v>23</v>
      </c>
      <c r="R1215" s="102">
        <v>33.0</v>
      </c>
      <c r="S1215" s="102">
        <v>15.0</v>
      </c>
    </row>
    <row r="1216" ht="12.75" customHeight="1">
      <c r="A1216" s="102">
        <v>2006.0</v>
      </c>
      <c r="B1216" s="102">
        <v>407.0</v>
      </c>
      <c r="C1216" s="102" t="s">
        <v>7344</v>
      </c>
      <c r="D1216" s="102" t="s">
        <v>40</v>
      </c>
      <c r="E1216" s="102">
        <v>6.0</v>
      </c>
      <c r="F1216" s="102">
        <v>108.0</v>
      </c>
      <c r="G1216" s="102"/>
      <c r="H1216" s="102">
        <v>4000.0</v>
      </c>
      <c r="I1216" s="102">
        <v>72.0</v>
      </c>
      <c r="J1216" s="102">
        <v>31.0</v>
      </c>
      <c r="K1216" s="102"/>
      <c r="L1216" s="102"/>
      <c r="M1216" s="102"/>
      <c r="N1216" s="102" t="s">
        <v>23</v>
      </c>
      <c r="O1216" s="102"/>
      <c r="P1216" s="102"/>
      <c r="Q1216" s="102" t="s">
        <v>23</v>
      </c>
      <c r="R1216" s="102">
        <v>33.0</v>
      </c>
      <c r="S1216" s="102">
        <v>2.0</v>
      </c>
    </row>
    <row r="1217" ht="12.75" customHeight="1">
      <c r="A1217" s="102">
        <v>2006.0</v>
      </c>
      <c r="B1217" s="102">
        <v>415.0</v>
      </c>
      <c r="C1217" s="102" t="s">
        <v>7790</v>
      </c>
      <c r="D1217" s="102" t="s">
        <v>21</v>
      </c>
      <c r="E1217" s="102">
        <v>6.0</v>
      </c>
      <c r="F1217" s="102">
        <v>0.0</v>
      </c>
      <c r="G1217" s="102" t="s">
        <v>165</v>
      </c>
      <c r="H1217" s="102">
        <v>4700.0</v>
      </c>
      <c r="I1217" s="102">
        <v>76.0</v>
      </c>
      <c r="J1217" s="102">
        <v>38.0</v>
      </c>
      <c r="K1217" s="102"/>
      <c r="L1217" s="102"/>
      <c r="M1217" s="102"/>
      <c r="N1217" s="102" t="s">
        <v>23</v>
      </c>
      <c r="O1217" s="102"/>
      <c r="P1217" s="102"/>
      <c r="Q1217" s="102" t="s">
        <v>23</v>
      </c>
      <c r="R1217" s="102">
        <v>33.0</v>
      </c>
      <c r="S1217" s="102">
        <v>58.0</v>
      </c>
    </row>
    <row r="1218" ht="12.75" customHeight="1">
      <c r="A1218" s="102">
        <v>2006.0</v>
      </c>
      <c r="B1218" s="102">
        <v>412.0</v>
      </c>
      <c r="C1218" s="102" t="s">
        <v>7791</v>
      </c>
      <c r="D1218" s="102" t="s">
        <v>21</v>
      </c>
      <c r="E1218" s="102">
        <v>6.0</v>
      </c>
      <c r="F1218" s="102">
        <v>0.0</v>
      </c>
      <c r="G1218" s="102" t="s">
        <v>151</v>
      </c>
      <c r="H1218" s="102">
        <v>5000.0</v>
      </c>
      <c r="I1218" s="102">
        <v>76.0</v>
      </c>
      <c r="J1218" s="102">
        <v>0.0</v>
      </c>
      <c r="K1218" s="102"/>
      <c r="L1218" s="102"/>
      <c r="M1218" s="102"/>
      <c r="N1218" s="102" t="s">
        <v>23</v>
      </c>
      <c r="O1218" s="102"/>
      <c r="P1218" s="102"/>
      <c r="Q1218" s="102" t="s">
        <v>23</v>
      </c>
      <c r="R1218" s="102">
        <v>33.0</v>
      </c>
      <c r="S1218" s="102">
        <v>44.0</v>
      </c>
    </row>
    <row r="1219" ht="12.75" customHeight="1">
      <c r="A1219" s="102">
        <v>2006.0</v>
      </c>
      <c r="B1219" s="102">
        <v>409.0</v>
      </c>
      <c r="C1219" s="102" t="s">
        <v>7087</v>
      </c>
      <c r="D1219" s="102" t="s">
        <v>21</v>
      </c>
      <c r="E1219" s="102">
        <v>6.0</v>
      </c>
      <c r="F1219" s="102">
        <v>0.0</v>
      </c>
      <c r="G1219" s="102" t="s">
        <v>146</v>
      </c>
      <c r="H1219" s="102">
        <v>5100.0</v>
      </c>
      <c r="I1219" s="102">
        <v>77.0</v>
      </c>
      <c r="J1219" s="102">
        <v>0.0</v>
      </c>
      <c r="K1219" s="102"/>
      <c r="L1219" s="102"/>
      <c r="M1219" s="102"/>
      <c r="N1219" s="102" t="s">
        <v>23</v>
      </c>
      <c r="O1219" s="102"/>
      <c r="P1219" s="102"/>
      <c r="Q1219" s="102" t="s">
        <v>23</v>
      </c>
      <c r="R1219" s="102">
        <v>33.0</v>
      </c>
      <c r="S1219" s="102">
        <v>4.0</v>
      </c>
    </row>
    <row r="1220" ht="12.75" customHeight="1">
      <c r="A1220" s="102">
        <v>2006.0</v>
      </c>
      <c r="B1220" s="102">
        <v>410.0</v>
      </c>
      <c r="C1220" s="102" t="s">
        <v>7792</v>
      </c>
      <c r="D1220" s="102" t="s">
        <v>40</v>
      </c>
      <c r="E1220" s="102">
        <v>6.0</v>
      </c>
      <c r="F1220" s="102">
        <v>23.0</v>
      </c>
      <c r="G1220" s="102"/>
      <c r="H1220" s="102">
        <v>6200.0</v>
      </c>
      <c r="I1220" s="102">
        <v>82.0</v>
      </c>
      <c r="J1220" s="102">
        <v>0.0</v>
      </c>
      <c r="K1220" s="102"/>
      <c r="L1220" s="102"/>
      <c r="M1220" s="102"/>
      <c r="N1220" s="102" t="s">
        <v>23</v>
      </c>
      <c r="O1220" s="102"/>
      <c r="P1220" s="102"/>
      <c r="Q1220" s="102" t="s">
        <v>23</v>
      </c>
      <c r="R1220" s="102">
        <v>33.0</v>
      </c>
      <c r="S1220" s="102">
        <v>5.0</v>
      </c>
    </row>
    <row r="1221" ht="12.75" customHeight="1">
      <c r="A1221" s="102">
        <v>2006.0</v>
      </c>
      <c r="B1221" s="102">
        <v>413.0</v>
      </c>
      <c r="C1221" s="102" t="s">
        <v>7088</v>
      </c>
      <c r="D1221" s="102" t="s">
        <v>21</v>
      </c>
      <c r="E1221" s="102">
        <v>6.0</v>
      </c>
      <c r="F1221" s="102">
        <v>0.0</v>
      </c>
      <c r="G1221" s="102" t="s">
        <v>146</v>
      </c>
      <c r="H1221" s="102">
        <v>4500.0</v>
      </c>
      <c r="I1221" s="102">
        <v>73.0</v>
      </c>
      <c r="J1221" s="102">
        <v>0.0</v>
      </c>
      <c r="K1221" s="102"/>
      <c r="L1221" s="102"/>
      <c r="M1221" s="102"/>
      <c r="N1221" s="102" t="s">
        <v>23</v>
      </c>
      <c r="O1221" s="102"/>
      <c r="P1221" s="102"/>
      <c r="Q1221" s="102" t="s">
        <v>23</v>
      </c>
      <c r="R1221" s="102">
        <v>33.0</v>
      </c>
      <c r="S1221" s="102">
        <v>51.0</v>
      </c>
    </row>
    <row r="1222" ht="12.75" customHeight="1">
      <c r="A1222" s="102">
        <v>2006.0</v>
      </c>
      <c r="B1222" s="102">
        <v>414.0</v>
      </c>
      <c r="C1222" s="102" t="s">
        <v>7793</v>
      </c>
      <c r="D1222" s="102" t="s">
        <v>21</v>
      </c>
      <c r="E1222" s="102">
        <v>6.0</v>
      </c>
      <c r="F1222" s="102">
        <v>0.0</v>
      </c>
      <c r="G1222" s="102" t="s">
        <v>135</v>
      </c>
      <c r="H1222" s="102">
        <v>5200.0</v>
      </c>
      <c r="I1222" s="102">
        <v>79.0</v>
      </c>
      <c r="J1222" s="102">
        <v>0.0</v>
      </c>
      <c r="K1222" s="102"/>
      <c r="L1222" s="102"/>
      <c r="M1222" s="102"/>
      <c r="N1222" s="102" t="s">
        <v>23</v>
      </c>
      <c r="O1222" s="102"/>
      <c r="P1222" s="102"/>
      <c r="Q1222" s="102" t="s">
        <v>23</v>
      </c>
      <c r="R1222" s="102">
        <v>33.0</v>
      </c>
      <c r="S1222" s="102">
        <v>51.0</v>
      </c>
    </row>
    <row r="1223" ht="12.75" customHeight="1">
      <c r="A1223" s="102">
        <v>2006.0</v>
      </c>
      <c r="B1223" s="102">
        <v>411.0</v>
      </c>
      <c r="C1223" s="102" t="s">
        <v>7431</v>
      </c>
      <c r="D1223" s="102" t="s">
        <v>21</v>
      </c>
      <c r="E1223" s="102">
        <v>6.0</v>
      </c>
      <c r="F1223" s="102">
        <v>0.0</v>
      </c>
      <c r="G1223" s="102" t="s">
        <v>143</v>
      </c>
      <c r="H1223" s="102">
        <v>6000.0</v>
      </c>
      <c r="I1223" s="102">
        <v>81.0</v>
      </c>
      <c r="J1223" s="102">
        <v>0.0</v>
      </c>
      <c r="K1223" s="102"/>
      <c r="L1223" s="102"/>
      <c r="M1223" s="102"/>
      <c r="N1223" s="102" t="s">
        <v>23</v>
      </c>
      <c r="O1223" s="102"/>
      <c r="P1223" s="102"/>
      <c r="Q1223" s="102" t="s">
        <v>23</v>
      </c>
      <c r="R1223" s="102">
        <v>33.0</v>
      </c>
      <c r="S1223" s="102">
        <v>44.0</v>
      </c>
    </row>
    <row r="1224" ht="12.75" customHeight="1">
      <c r="A1224" s="102">
        <v>2006.0</v>
      </c>
      <c r="B1224" s="102">
        <v>419.0</v>
      </c>
      <c r="C1224" s="102" t="s">
        <v>7794</v>
      </c>
      <c r="D1224" s="102" t="s">
        <v>21</v>
      </c>
      <c r="E1224" s="102">
        <v>6.0</v>
      </c>
      <c r="F1224" s="102">
        <v>0.0</v>
      </c>
      <c r="G1224" s="102" t="s">
        <v>132</v>
      </c>
      <c r="H1224" s="102">
        <v>4800.0</v>
      </c>
      <c r="I1224" s="102">
        <v>80.0</v>
      </c>
      <c r="J1224" s="102">
        <v>40.0</v>
      </c>
      <c r="K1224" s="102"/>
      <c r="L1224" s="102"/>
      <c r="M1224" s="102"/>
      <c r="N1224" s="102" t="s">
        <v>23</v>
      </c>
      <c r="O1224" s="102"/>
      <c r="P1224" s="102"/>
      <c r="Q1224" s="102" t="s">
        <v>23</v>
      </c>
      <c r="R1224" s="102">
        <v>33.0</v>
      </c>
      <c r="S1224" s="102">
        <v>59.0</v>
      </c>
    </row>
    <row r="1225" ht="12.75" customHeight="1">
      <c r="A1225" s="102">
        <v>2006.0</v>
      </c>
      <c r="B1225" s="102">
        <v>417.0</v>
      </c>
      <c r="C1225" s="102" t="s">
        <v>7795</v>
      </c>
      <c r="D1225" s="102" t="s">
        <v>40</v>
      </c>
      <c r="E1225" s="102">
        <v>6.0</v>
      </c>
      <c r="F1225" s="102">
        <v>20.0</v>
      </c>
      <c r="G1225" s="102"/>
      <c r="H1225" s="102">
        <v>4200.0</v>
      </c>
      <c r="I1225" s="102">
        <v>76.0</v>
      </c>
      <c r="J1225" s="102">
        <v>38.0</v>
      </c>
      <c r="K1225" s="102"/>
      <c r="L1225" s="102"/>
      <c r="M1225" s="102"/>
      <c r="N1225" s="102" t="s">
        <v>23</v>
      </c>
      <c r="O1225" s="102"/>
      <c r="P1225" s="102"/>
      <c r="Q1225" s="102" t="s">
        <v>23</v>
      </c>
      <c r="R1225" s="102">
        <v>33.0</v>
      </c>
      <c r="S1225" s="102">
        <v>24.0</v>
      </c>
    </row>
    <row r="1226" ht="12.75" customHeight="1">
      <c r="A1226" s="102">
        <v>2006.0</v>
      </c>
      <c r="B1226" s="102">
        <v>420.0</v>
      </c>
      <c r="C1226" s="102" t="s">
        <v>7796</v>
      </c>
      <c r="D1226" s="102" t="s">
        <v>21</v>
      </c>
      <c r="E1226" s="102">
        <v>6.0</v>
      </c>
      <c r="F1226" s="102">
        <v>0.0</v>
      </c>
      <c r="G1226" s="102" t="s">
        <v>137</v>
      </c>
      <c r="H1226" s="102">
        <v>4000.0</v>
      </c>
      <c r="I1226" s="102">
        <v>72.0</v>
      </c>
      <c r="J1226" s="102">
        <v>38.0</v>
      </c>
      <c r="K1226" s="102"/>
      <c r="L1226" s="102"/>
      <c r="M1226" s="102"/>
      <c r="N1226" s="102" t="s">
        <v>23</v>
      </c>
      <c r="O1226" s="102"/>
      <c r="P1226" s="102"/>
      <c r="Q1226" s="102" t="s">
        <v>23</v>
      </c>
      <c r="R1226" s="102">
        <v>33.0</v>
      </c>
      <c r="S1226" s="102">
        <v>24.0</v>
      </c>
    </row>
    <row r="1227" ht="12.75" customHeight="1">
      <c r="A1227" s="102">
        <v>2006.0</v>
      </c>
      <c r="B1227" s="102">
        <v>418.0</v>
      </c>
      <c r="C1227" s="102" t="s">
        <v>7797</v>
      </c>
      <c r="D1227" s="102" t="s">
        <v>21</v>
      </c>
      <c r="E1227" s="102">
        <v>6.0</v>
      </c>
      <c r="F1227" s="102">
        <v>0.0</v>
      </c>
      <c r="G1227" s="102" t="s">
        <v>143</v>
      </c>
      <c r="H1227" s="102">
        <v>6000.0</v>
      </c>
      <c r="I1227" s="102">
        <v>84.0</v>
      </c>
      <c r="J1227" s="102">
        <v>46.0</v>
      </c>
      <c r="K1227" s="102"/>
      <c r="L1227" s="102"/>
      <c r="M1227" s="102"/>
      <c r="N1227" s="102" t="s">
        <v>23</v>
      </c>
      <c r="O1227" s="102"/>
      <c r="P1227" s="102"/>
      <c r="Q1227" s="102" t="s">
        <v>23</v>
      </c>
      <c r="R1227" s="102">
        <v>33.0</v>
      </c>
      <c r="S1227" s="102">
        <v>66.0</v>
      </c>
    </row>
    <row r="1228" ht="12.75" customHeight="1">
      <c r="A1228" s="102">
        <v>2006.0</v>
      </c>
      <c r="B1228" s="102">
        <v>421.0</v>
      </c>
      <c r="C1228" s="102" t="s">
        <v>7434</v>
      </c>
      <c r="D1228" s="102" t="s">
        <v>21</v>
      </c>
      <c r="E1228" s="102">
        <v>6.0</v>
      </c>
      <c r="F1228" s="102">
        <v>0.0</v>
      </c>
      <c r="G1228" s="102" t="s">
        <v>170</v>
      </c>
      <c r="H1228" s="102">
        <v>4850.0</v>
      </c>
      <c r="I1228" s="102">
        <v>74.0</v>
      </c>
      <c r="J1228" s="102">
        <v>37.0</v>
      </c>
      <c r="K1228" s="102"/>
      <c r="L1228" s="102"/>
      <c r="M1228" s="102"/>
      <c r="N1228" s="102" t="s">
        <v>35</v>
      </c>
      <c r="O1228" s="102"/>
      <c r="P1228" s="102"/>
      <c r="Q1228" s="102" t="s">
        <v>23</v>
      </c>
      <c r="R1228" s="102">
        <v>33.0</v>
      </c>
      <c r="S1228" s="102">
        <v>59.0</v>
      </c>
    </row>
    <row r="1229" ht="12.75" customHeight="1">
      <c r="A1229" s="102">
        <v>2006.0</v>
      </c>
      <c r="B1229" s="102">
        <v>423.0</v>
      </c>
      <c r="C1229" s="102" t="s">
        <v>7097</v>
      </c>
      <c r="D1229" s="102" t="s">
        <v>21</v>
      </c>
      <c r="E1229" s="102">
        <v>6.0</v>
      </c>
      <c r="F1229" s="102">
        <v>0.0</v>
      </c>
      <c r="G1229" s="102" t="s">
        <v>104</v>
      </c>
      <c r="H1229" s="102">
        <v>4600.0</v>
      </c>
      <c r="I1229" s="102">
        <v>76.0</v>
      </c>
      <c r="J1229" s="102">
        <v>38.0</v>
      </c>
      <c r="K1229" s="102"/>
      <c r="L1229" s="102"/>
      <c r="M1229" s="102"/>
      <c r="N1229" s="102" t="s">
        <v>35</v>
      </c>
      <c r="O1229" s="102"/>
      <c r="P1229" s="102"/>
      <c r="Q1229" s="102" t="s">
        <v>23</v>
      </c>
      <c r="R1229" s="102">
        <v>28.0</v>
      </c>
      <c r="S1229" s="102">
        <v>74.0</v>
      </c>
    </row>
    <row r="1230" ht="12.75" customHeight="1">
      <c r="A1230" s="102">
        <v>2006.0</v>
      </c>
      <c r="B1230" s="102">
        <v>424.0</v>
      </c>
      <c r="C1230" s="102" t="s">
        <v>7098</v>
      </c>
      <c r="D1230" s="102" t="s">
        <v>40</v>
      </c>
      <c r="E1230" s="102">
        <v>6.0</v>
      </c>
      <c r="F1230" s="102">
        <v>24.0</v>
      </c>
      <c r="G1230" s="102"/>
      <c r="H1230" s="102">
        <v>3350.0</v>
      </c>
      <c r="I1230" s="102">
        <v>74.0</v>
      </c>
      <c r="J1230" s="102">
        <v>37.0</v>
      </c>
      <c r="K1230" s="102"/>
      <c r="L1230" s="102"/>
      <c r="M1230" s="102"/>
      <c r="N1230" s="102" t="s">
        <v>23</v>
      </c>
      <c r="O1230" s="102"/>
      <c r="P1230" s="102"/>
      <c r="Q1230" s="102" t="s">
        <v>23</v>
      </c>
      <c r="R1230" s="102">
        <v>33.0</v>
      </c>
      <c r="S1230" s="102">
        <v>66.0</v>
      </c>
    </row>
    <row r="1231" ht="12.75" customHeight="1">
      <c r="A1231" s="102">
        <v>2006.0</v>
      </c>
      <c r="B1231" s="102">
        <v>425.0</v>
      </c>
      <c r="C1231" s="102" t="s">
        <v>7798</v>
      </c>
      <c r="D1231" s="102" t="s">
        <v>21</v>
      </c>
      <c r="E1231" s="102">
        <v>6.0</v>
      </c>
      <c r="F1231" s="102">
        <v>0.0</v>
      </c>
      <c r="G1231" s="102" t="s">
        <v>156</v>
      </c>
      <c r="H1231" s="102">
        <v>3500.0</v>
      </c>
      <c r="I1231" s="102">
        <v>70.0</v>
      </c>
      <c r="J1231" s="102">
        <v>26.0</v>
      </c>
      <c r="K1231" s="102"/>
      <c r="L1231" s="102"/>
      <c r="M1231" s="102"/>
      <c r="N1231" s="102" t="s">
        <v>23</v>
      </c>
      <c r="O1231" s="102"/>
      <c r="P1231" s="102"/>
      <c r="Q1231" s="102" t="s">
        <v>23</v>
      </c>
      <c r="R1231" s="102">
        <v>33.0</v>
      </c>
      <c r="S1231" s="102">
        <v>44.0</v>
      </c>
    </row>
    <row r="1232" ht="12.75" customHeight="1">
      <c r="A1232" s="102">
        <v>2006.0</v>
      </c>
      <c r="B1232" s="102">
        <v>427.0</v>
      </c>
      <c r="C1232" s="102" t="s">
        <v>7798</v>
      </c>
      <c r="D1232" s="102" t="s">
        <v>21</v>
      </c>
      <c r="E1232" s="102">
        <v>6.0</v>
      </c>
      <c r="F1232" s="102">
        <v>0.0</v>
      </c>
      <c r="G1232" s="102" t="s">
        <v>104</v>
      </c>
      <c r="H1232" s="102">
        <v>3850.0</v>
      </c>
      <c r="I1232" s="102">
        <v>72.0</v>
      </c>
      <c r="J1232" s="102">
        <v>33.0</v>
      </c>
      <c r="K1232" s="102"/>
      <c r="L1232" s="102"/>
      <c r="M1232" s="102"/>
      <c r="N1232" s="102" t="s">
        <v>23</v>
      </c>
      <c r="O1232" s="102"/>
      <c r="P1232" s="102"/>
      <c r="Q1232" s="102" t="s">
        <v>23</v>
      </c>
      <c r="R1232" s="102">
        <v>33.0</v>
      </c>
      <c r="S1232" s="102">
        <v>51.0</v>
      </c>
    </row>
    <row r="1233" ht="12.75" customHeight="1">
      <c r="A1233" s="102">
        <v>2006.0</v>
      </c>
      <c r="B1233" s="102">
        <v>429.0</v>
      </c>
      <c r="C1233" s="102" t="s">
        <v>7099</v>
      </c>
      <c r="D1233" s="102" t="s">
        <v>40</v>
      </c>
      <c r="E1233" s="102">
        <v>6.0</v>
      </c>
      <c r="F1233" s="102">
        <v>23.0</v>
      </c>
      <c r="G1233" s="102"/>
      <c r="H1233" s="102">
        <v>4100.0</v>
      </c>
      <c r="I1233" s="102">
        <v>74.0</v>
      </c>
      <c r="J1233" s="102">
        <v>31.0</v>
      </c>
      <c r="K1233" s="102"/>
      <c r="L1233" s="102"/>
      <c r="M1233" s="102"/>
      <c r="N1233" s="102" t="s">
        <v>23</v>
      </c>
      <c r="O1233" s="102"/>
      <c r="P1233" s="102"/>
      <c r="Q1233" s="102" t="s">
        <v>23</v>
      </c>
      <c r="R1233" s="102">
        <v>9.0</v>
      </c>
      <c r="S1233" s="102">
        <v>59.0</v>
      </c>
    </row>
    <row r="1234" ht="12.75" customHeight="1">
      <c r="A1234" s="102">
        <v>2006.0</v>
      </c>
      <c r="B1234" s="102">
        <v>526.0</v>
      </c>
      <c r="C1234" s="102" t="s">
        <v>7799</v>
      </c>
      <c r="D1234" s="102" t="s">
        <v>21</v>
      </c>
      <c r="E1234" s="102">
        <v>6.0</v>
      </c>
      <c r="F1234" s="102">
        <v>0.0</v>
      </c>
      <c r="G1234" s="102" t="s">
        <v>104</v>
      </c>
      <c r="H1234" s="102">
        <v>4600.0</v>
      </c>
      <c r="I1234" s="102">
        <v>76.0</v>
      </c>
      <c r="J1234" s="102">
        <v>35.0</v>
      </c>
      <c r="K1234" s="102"/>
      <c r="L1234" s="102"/>
      <c r="M1234" s="102"/>
      <c r="N1234" s="102" t="s">
        <v>35</v>
      </c>
      <c r="O1234" s="102"/>
      <c r="P1234" s="102"/>
      <c r="Q1234" s="102" t="s">
        <v>23</v>
      </c>
      <c r="R1234" s="102">
        <v>24.0</v>
      </c>
      <c r="S1234" s="102">
        <v>89.0</v>
      </c>
    </row>
    <row r="1235" ht="12.75" customHeight="1">
      <c r="A1235" s="102">
        <v>2006.0</v>
      </c>
      <c r="B1235" s="102">
        <v>428.0</v>
      </c>
      <c r="C1235" s="102" t="s">
        <v>7800</v>
      </c>
      <c r="D1235" s="102" t="s">
        <v>21</v>
      </c>
      <c r="E1235" s="102">
        <v>6.0</v>
      </c>
      <c r="F1235" s="102">
        <v>0.0</v>
      </c>
      <c r="G1235" s="102" t="s">
        <v>170</v>
      </c>
      <c r="H1235" s="102">
        <v>5800.0</v>
      </c>
      <c r="I1235" s="102">
        <v>80.0</v>
      </c>
      <c r="J1235" s="102">
        <v>40.0</v>
      </c>
      <c r="K1235" s="102"/>
      <c r="L1235" s="102"/>
      <c r="M1235" s="102"/>
      <c r="N1235" s="102" t="s">
        <v>23</v>
      </c>
      <c r="O1235" s="102"/>
      <c r="P1235" s="102"/>
      <c r="Q1235" s="102" t="s">
        <v>23</v>
      </c>
      <c r="R1235" s="102">
        <v>33.0</v>
      </c>
      <c r="S1235" s="102">
        <v>31.0</v>
      </c>
    </row>
    <row r="1236" ht="12.75" customHeight="1">
      <c r="A1236" s="102">
        <v>2006.0</v>
      </c>
      <c r="B1236" s="102">
        <v>432.0</v>
      </c>
      <c r="C1236" s="102" t="s">
        <v>7801</v>
      </c>
      <c r="D1236" s="102" t="s">
        <v>40</v>
      </c>
      <c r="E1236" s="102">
        <v>6.0</v>
      </c>
      <c r="F1236" s="102">
        <v>24.0</v>
      </c>
      <c r="G1236" s="102"/>
      <c r="H1236" s="102">
        <v>3700.0</v>
      </c>
      <c r="I1236" s="102">
        <v>68.0</v>
      </c>
      <c r="J1236" s="102">
        <v>39.0</v>
      </c>
      <c r="K1236" s="102"/>
      <c r="L1236" s="102"/>
      <c r="M1236" s="102"/>
      <c r="N1236" s="102" t="s">
        <v>23</v>
      </c>
      <c r="O1236" s="102"/>
      <c r="P1236" s="102"/>
      <c r="Q1236" s="102" t="s">
        <v>23</v>
      </c>
      <c r="R1236" s="102">
        <v>31.0</v>
      </c>
      <c r="S1236" s="102">
        <v>201.0</v>
      </c>
    </row>
    <row r="1237" ht="12.75" customHeight="1">
      <c r="A1237" s="102">
        <v>2006.0</v>
      </c>
      <c r="B1237" s="102">
        <v>430.0</v>
      </c>
      <c r="C1237" s="102" t="s">
        <v>7801</v>
      </c>
      <c r="D1237" s="102" t="s">
        <v>21</v>
      </c>
      <c r="E1237" s="102">
        <v>6.0</v>
      </c>
      <c r="F1237" s="102">
        <v>0.0</v>
      </c>
      <c r="G1237" s="102" t="s">
        <v>104</v>
      </c>
      <c r="H1237" s="102">
        <v>4600.0</v>
      </c>
      <c r="I1237" s="102">
        <v>77.0</v>
      </c>
      <c r="J1237" s="102">
        <v>39.0</v>
      </c>
      <c r="K1237" s="102"/>
      <c r="L1237" s="102"/>
      <c r="M1237" s="102"/>
      <c r="N1237" s="102" t="s">
        <v>23</v>
      </c>
      <c r="O1237" s="102"/>
      <c r="P1237" s="102"/>
      <c r="Q1237" s="102" t="s">
        <v>23</v>
      </c>
      <c r="R1237" s="102">
        <v>33.0</v>
      </c>
      <c r="S1237" s="102">
        <v>20.0</v>
      </c>
    </row>
    <row r="1238" ht="12.75" customHeight="1">
      <c r="A1238" s="102">
        <v>2006.0</v>
      </c>
      <c r="B1238" s="102">
        <v>431.0</v>
      </c>
      <c r="C1238" s="102" t="s">
        <v>7802</v>
      </c>
      <c r="D1238" s="102" t="s">
        <v>21</v>
      </c>
      <c r="E1238" s="102">
        <v>6.0</v>
      </c>
      <c r="F1238" s="102">
        <v>0.0</v>
      </c>
      <c r="G1238" s="102" t="s">
        <v>133</v>
      </c>
      <c r="H1238" s="102">
        <v>4000.0</v>
      </c>
      <c r="I1238" s="102">
        <v>74.0</v>
      </c>
      <c r="J1238" s="102">
        <v>38.0</v>
      </c>
      <c r="K1238" s="102"/>
      <c r="L1238" s="102"/>
      <c r="M1238" s="102"/>
      <c r="N1238" s="102" t="s">
        <v>23</v>
      </c>
      <c r="O1238" s="102"/>
      <c r="P1238" s="102"/>
      <c r="Q1238" s="102" t="s">
        <v>23</v>
      </c>
      <c r="R1238" s="102">
        <v>33.0</v>
      </c>
      <c r="S1238" s="102">
        <v>44.0</v>
      </c>
    </row>
    <row r="1239" ht="12.75" customHeight="1">
      <c r="A1239" s="102">
        <v>2006.0</v>
      </c>
      <c r="B1239" s="102">
        <v>433.0</v>
      </c>
      <c r="C1239" s="102" t="s">
        <v>7106</v>
      </c>
      <c r="D1239" s="102" t="s">
        <v>21</v>
      </c>
      <c r="E1239" s="102">
        <v>6.0</v>
      </c>
      <c r="F1239" s="102">
        <v>0.0</v>
      </c>
      <c r="G1239" s="102" t="s">
        <v>29</v>
      </c>
      <c r="H1239" s="102">
        <v>3900.0</v>
      </c>
      <c r="I1239" s="102">
        <v>70.0</v>
      </c>
      <c r="J1239" s="102">
        <v>67.0</v>
      </c>
      <c r="K1239" s="102"/>
      <c r="L1239" s="102"/>
      <c r="M1239" s="102"/>
      <c r="N1239" s="102" t="s">
        <v>23</v>
      </c>
      <c r="O1239" s="102"/>
      <c r="P1239" s="102"/>
      <c r="Q1239" s="102" t="s">
        <v>23</v>
      </c>
      <c r="R1239" s="102">
        <v>33.0</v>
      </c>
      <c r="S1239" s="102">
        <v>72.0</v>
      </c>
    </row>
    <row r="1240" ht="12.75" customHeight="1">
      <c r="A1240" s="102">
        <v>2006.0</v>
      </c>
      <c r="B1240" s="102">
        <v>435.0</v>
      </c>
      <c r="C1240" s="102" t="s">
        <v>7803</v>
      </c>
      <c r="D1240" s="102" t="s">
        <v>21</v>
      </c>
      <c r="E1240" s="102">
        <v>6.0</v>
      </c>
      <c r="F1240" s="102">
        <v>0.0</v>
      </c>
      <c r="G1240" s="102" t="s">
        <v>133</v>
      </c>
      <c r="H1240" s="102">
        <v>6200.0</v>
      </c>
      <c r="I1240" s="102">
        <v>82.0</v>
      </c>
      <c r="J1240" s="102">
        <v>0.0</v>
      </c>
      <c r="K1240" s="102"/>
      <c r="L1240" s="102"/>
      <c r="M1240" s="102"/>
      <c r="N1240" s="102" t="s">
        <v>35</v>
      </c>
      <c r="O1240" s="102"/>
      <c r="P1240" s="102"/>
      <c r="Q1240" s="102" t="s">
        <v>23</v>
      </c>
      <c r="R1240" s="102">
        <v>33.0</v>
      </c>
      <c r="S1240" s="102">
        <v>44.0</v>
      </c>
    </row>
    <row r="1241" ht="12.75" customHeight="1">
      <c r="A1241" s="102">
        <v>2006.0</v>
      </c>
      <c r="B1241" s="102">
        <v>434.0</v>
      </c>
      <c r="C1241" s="102" t="s">
        <v>7803</v>
      </c>
      <c r="D1241" s="102" t="s">
        <v>21</v>
      </c>
      <c r="E1241" s="102">
        <v>6.0</v>
      </c>
      <c r="F1241" s="102">
        <v>0.0</v>
      </c>
      <c r="G1241" s="102" t="s">
        <v>104</v>
      </c>
      <c r="H1241" s="102">
        <v>4500.0</v>
      </c>
      <c r="I1241" s="102">
        <v>75.0</v>
      </c>
      <c r="J1241" s="102">
        <v>0.0</v>
      </c>
      <c r="K1241" s="102"/>
      <c r="L1241" s="102"/>
      <c r="M1241" s="102"/>
      <c r="N1241" s="102" t="s">
        <v>35</v>
      </c>
      <c r="O1241" s="102"/>
      <c r="P1241" s="102"/>
      <c r="Q1241" s="102" t="s">
        <v>23</v>
      </c>
      <c r="R1241" s="102">
        <v>24.0</v>
      </c>
      <c r="S1241" s="102">
        <v>89.0</v>
      </c>
    </row>
    <row r="1242" ht="12.75" customHeight="1">
      <c r="A1242" s="102">
        <v>2006.0</v>
      </c>
      <c r="B1242" s="102">
        <v>436.0</v>
      </c>
      <c r="C1242" s="102" t="s">
        <v>7804</v>
      </c>
      <c r="D1242" s="102" t="s">
        <v>21</v>
      </c>
      <c r="E1242" s="102">
        <v>6.0</v>
      </c>
      <c r="F1242" s="102">
        <v>0.0</v>
      </c>
      <c r="G1242" s="102" t="s">
        <v>146</v>
      </c>
      <c r="H1242" s="102">
        <v>4800.0</v>
      </c>
      <c r="I1242" s="102">
        <v>74.0</v>
      </c>
      <c r="J1242" s="102">
        <v>0.0</v>
      </c>
      <c r="K1242" s="102"/>
      <c r="L1242" s="102"/>
      <c r="M1242" s="102"/>
      <c r="N1242" s="102" t="s">
        <v>35</v>
      </c>
      <c r="O1242" s="102"/>
      <c r="P1242" s="102"/>
      <c r="Q1242" s="102" t="s">
        <v>23</v>
      </c>
      <c r="R1242" s="102">
        <v>33.0</v>
      </c>
      <c r="S1242" s="102">
        <v>51.0</v>
      </c>
    </row>
    <row r="1243" ht="12.75" customHeight="1">
      <c r="A1243" s="102">
        <v>2006.0</v>
      </c>
      <c r="B1243" s="102">
        <v>438.0</v>
      </c>
      <c r="C1243" s="102" t="s">
        <v>7805</v>
      </c>
      <c r="D1243" s="102" t="s">
        <v>21</v>
      </c>
      <c r="E1243" s="102">
        <v>6.0</v>
      </c>
      <c r="F1243" s="102">
        <v>0.0</v>
      </c>
      <c r="G1243" s="102" t="s">
        <v>146</v>
      </c>
      <c r="H1243" s="102">
        <v>6500.0</v>
      </c>
      <c r="I1243" s="102">
        <v>82.0</v>
      </c>
      <c r="J1243" s="102">
        <v>0.0</v>
      </c>
      <c r="K1243" s="102"/>
      <c r="L1243" s="102"/>
      <c r="M1243" s="102"/>
      <c r="N1243" s="102" t="s">
        <v>35</v>
      </c>
      <c r="O1243" s="102"/>
      <c r="P1243" s="102"/>
      <c r="Q1243" s="102" t="s">
        <v>23</v>
      </c>
      <c r="R1243" s="102">
        <v>33.0</v>
      </c>
      <c r="S1243" s="102">
        <v>51.0</v>
      </c>
    </row>
    <row r="1244" ht="12.75" customHeight="1">
      <c r="A1244" s="102">
        <v>2006.0</v>
      </c>
      <c r="B1244" s="102">
        <v>439.0</v>
      </c>
      <c r="C1244" s="102" t="s">
        <v>7806</v>
      </c>
      <c r="D1244" s="102" t="s">
        <v>40</v>
      </c>
      <c r="E1244" s="102">
        <v>6.0</v>
      </c>
      <c r="F1244" s="102">
        <v>118.0</v>
      </c>
      <c r="G1244" s="102"/>
      <c r="H1244" s="102">
        <v>4300.0</v>
      </c>
      <c r="I1244" s="102">
        <v>75.0</v>
      </c>
      <c r="J1244" s="102">
        <v>38.0</v>
      </c>
      <c r="K1244" s="102"/>
      <c r="L1244" s="102"/>
      <c r="M1244" s="102"/>
      <c r="N1244" s="102" t="s">
        <v>35</v>
      </c>
      <c r="O1244" s="102"/>
      <c r="P1244" s="102"/>
      <c r="Q1244" s="102" t="s">
        <v>23</v>
      </c>
      <c r="R1244" s="102">
        <v>33.0</v>
      </c>
      <c r="S1244" s="102">
        <v>44.0</v>
      </c>
    </row>
    <row r="1245" ht="12.75" customHeight="1">
      <c r="A1245" s="102">
        <v>2006.0</v>
      </c>
      <c r="B1245" s="102">
        <v>443.0</v>
      </c>
      <c r="C1245" s="102" t="s">
        <v>7807</v>
      </c>
      <c r="D1245" s="102" t="s">
        <v>40</v>
      </c>
      <c r="E1245" s="102">
        <v>6.0</v>
      </c>
      <c r="F1245" s="102">
        <v>109.0</v>
      </c>
      <c r="G1245" s="102"/>
      <c r="H1245" s="102">
        <v>5000.0</v>
      </c>
      <c r="I1245" s="102">
        <v>77.0</v>
      </c>
      <c r="J1245" s="102">
        <v>0.0</v>
      </c>
      <c r="K1245" s="102"/>
      <c r="L1245" s="102"/>
      <c r="M1245" s="102"/>
      <c r="N1245" s="102" t="s">
        <v>35</v>
      </c>
      <c r="O1245" s="102"/>
      <c r="P1245" s="102"/>
      <c r="Q1245" s="102" t="s">
        <v>23</v>
      </c>
      <c r="R1245" s="102">
        <v>34.0</v>
      </c>
      <c r="S1245" s="102">
        <v>120.0</v>
      </c>
    </row>
    <row r="1246" ht="12.75" customHeight="1">
      <c r="A1246" s="102">
        <v>2006.0</v>
      </c>
      <c r="B1246" s="102">
        <v>444.0</v>
      </c>
      <c r="C1246" s="102" t="s">
        <v>7118</v>
      </c>
      <c r="D1246" s="102" t="s">
        <v>40</v>
      </c>
      <c r="E1246" s="102">
        <v>6.0</v>
      </c>
      <c r="F1246" s="102">
        <v>110.0</v>
      </c>
      <c r="G1246" s="102"/>
      <c r="H1246" s="102">
        <v>5300.0</v>
      </c>
      <c r="I1246" s="102">
        <v>80.0</v>
      </c>
      <c r="J1246" s="102">
        <v>37.0</v>
      </c>
      <c r="K1246" s="102"/>
      <c r="L1246" s="102"/>
      <c r="M1246" s="102"/>
      <c r="N1246" s="102" t="s">
        <v>35</v>
      </c>
      <c r="O1246" s="102"/>
      <c r="P1246" s="102"/>
      <c r="Q1246" s="102" t="s">
        <v>23</v>
      </c>
      <c r="R1246" s="102">
        <v>33.0</v>
      </c>
      <c r="S1246" s="102">
        <v>44.0</v>
      </c>
    </row>
    <row r="1247" ht="12.75" customHeight="1">
      <c r="A1247" s="102">
        <v>2006.0</v>
      </c>
      <c r="B1247" s="102">
        <v>450.0</v>
      </c>
      <c r="C1247" s="102" t="s">
        <v>7808</v>
      </c>
      <c r="D1247" s="102" t="s">
        <v>40</v>
      </c>
      <c r="E1247" s="102">
        <v>6.0</v>
      </c>
      <c r="F1247" s="102">
        <v>108.0</v>
      </c>
      <c r="G1247" s="102"/>
      <c r="H1247" s="102">
        <v>4850.0</v>
      </c>
      <c r="I1247" s="102">
        <v>75.0</v>
      </c>
      <c r="J1247" s="102">
        <v>36.0</v>
      </c>
      <c r="K1247" s="102"/>
      <c r="L1247" s="102"/>
      <c r="M1247" s="102"/>
      <c r="N1247" s="102" t="s">
        <v>23</v>
      </c>
      <c r="O1247" s="102"/>
      <c r="P1247" s="102"/>
      <c r="Q1247" s="102" t="s">
        <v>23</v>
      </c>
      <c r="R1247" s="102">
        <v>33.0</v>
      </c>
      <c r="S1247" s="102">
        <v>11.0</v>
      </c>
    </row>
    <row r="1248" ht="12.75" customHeight="1">
      <c r="A1248" s="102">
        <v>2006.0</v>
      </c>
      <c r="B1248" s="102">
        <v>447.0</v>
      </c>
      <c r="C1248" s="102" t="s">
        <v>7120</v>
      </c>
      <c r="D1248" s="102" t="s">
        <v>40</v>
      </c>
      <c r="E1248" s="102">
        <v>6.0</v>
      </c>
      <c r="F1248" s="102">
        <v>109.0</v>
      </c>
      <c r="G1248" s="102"/>
      <c r="H1248" s="102">
        <v>6300.0</v>
      </c>
      <c r="I1248" s="102">
        <v>83.0</v>
      </c>
      <c r="J1248" s="102">
        <v>45.0</v>
      </c>
      <c r="K1248" s="102"/>
      <c r="L1248" s="102"/>
      <c r="M1248" s="102"/>
      <c r="N1248" s="102" t="s">
        <v>23</v>
      </c>
      <c r="O1248" s="102"/>
      <c r="P1248" s="102"/>
      <c r="Q1248" s="102" t="s">
        <v>23</v>
      </c>
      <c r="R1248" s="102">
        <v>33.0</v>
      </c>
      <c r="S1248" s="102">
        <v>51.0</v>
      </c>
    </row>
    <row r="1249" ht="12.75" customHeight="1">
      <c r="A1249" s="102">
        <v>2006.0</v>
      </c>
      <c r="B1249" s="102">
        <v>448.0</v>
      </c>
      <c r="C1249" s="102" t="s">
        <v>7809</v>
      </c>
      <c r="D1249" s="102" t="s">
        <v>40</v>
      </c>
      <c r="E1249" s="102">
        <v>6.0</v>
      </c>
      <c r="F1249" s="102">
        <v>111.0</v>
      </c>
      <c r="G1249" s="102"/>
      <c r="H1249" s="102">
        <v>5200.0</v>
      </c>
      <c r="I1249" s="102">
        <v>77.0</v>
      </c>
      <c r="J1249" s="102">
        <v>40.0</v>
      </c>
      <c r="K1249" s="102"/>
      <c r="L1249" s="102"/>
      <c r="M1249" s="102"/>
      <c r="N1249" s="102" t="s">
        <v>23</v>
      </c>
      <c r="O1249" s="102"/>
      <c r="P1249" s="102"/>
      <c r="Q1249" s="102" t="s">
        <v>23</v>
      </c>
      <c r="R1249" s="102">
        <v>28.0</v>
      </c>
      <c r="S1249" s="102">
        <v>79.0</v>
      </c>
    </row>
    <row r="1250" ht="12.75" customHeight="1">
      <c r="A1250" s="102">
        <v>2006.0</v>
      </c>
      <c r="B1250" s="102">
        <v>451.0</v>
      </c>
      <c r="C1250" s="102" t="s">
        <v>7810</v>
      </c>
      <c r="D1250" s="102" t="s">
        <v>40</v>
      </c>
      <c r="E1250" s="102">
        <v>6.0</v>
      </c>
      <c r="F1250" s="102">
        <v>21.0</v>
      </c>
      <c r="G1250" s="102"/>
      <c r="H1250" s="102">
        <v>5300.0</v>
      </c>
      <c r="I1250" s="102">
        <v>79.0</v>
      </c>
      <c r="J1250" s="102">
        <v>42.0</v>
      </c>
      <c r="K1250" s="102"/>
      <c r="L1250" s="102"/>
      <c r="M1250" s="102"/>
      <c r="N1250" s="102" t="s">
        <v>23</v>
      </c>
      <c r="O1250" s="102"/>
      <c r="P1250" s="102"/>
      <c r="Q1250" s="102" t="s">
        <v>23</v>
      </c>
      <c r="R1250" s="102">
        <v>33.0</v>
      </c>
      <c r="S1250" s="102">
        <v>66.0</v>
      </c>
    </row>
    <row r="1251" ht="12.75" customHeight="1">
      <c r="A1251" s="102">
        <v>2006.0</v>
      </c>
      <c r="B1251" s="102">
        <v>452.0</v>
      </c>
      <c r="C1251" s="102" t="s">
        <v>7123</v>
      </c>
      <c r="D1251" s="102" t="s">
        <v>21</v>
      </c>
      <c r="E1251" s="102">
        <v>6.0</v>
      </c>
      <c r="F1251" s="102">
        <v>0.0</v>
      </c>
      <c r="G1251" s="102" t="s">
        <v>162</v>
      </c>
      <c r="H1251" s="102">
        <v>3600.0</v>
      </c>
      <c r="I1251" s="102">
        <v>74.0</v>
      </c>
      <c r="J1251" s="102">
        <v>38.0</v>
      </c>
      <c r="K1251" s="102"/>
      <c r="L1251" s="102"/>
      <c r="M1251" s="102"/>
      <c r="N1251" s="102" t="s">
        <v>23</v>
      </c>
      <c r="O1251" s="102"/>
      <c r="P1251" s="102"/>
      <c r="Q1251" s="102" t="s">
        <v>23</v>
      </c>
      <c r="R1251" s="102">
        <v>33.0</v>
      </c>
      <c r="S1251" s="102">
        <v>24.0</v>
      </c>
    </row>
    <row r="1252" ht="12.75" customHeight="1">
      <c r="A1252" s="102">
        <v>2006.0</v>
      </c>
      <c r="B1252" s="102">
        <v>454.0</v>
      </c>
      <c r="C1252" s="102" t="s">
        <v>7811</v>
      </c>
      <c r="D1252" s="102" t="s">
        <v>40</v>
      </c>
      <c r="E1252" s="102">
        <v>6.0</v>
      </c>
      <c r="F1252" s="102">
        <v>23.0</v>
      </c>
      <c r="G1252" s="102"/>
      <c r="H1252" s="102">
        <v>4000.0</v>
      </c>
      <c r="I1252" s="102">
        <v>76.0</v>
      </c>
      <c r="J1252" s="102">
        <v>38.0</v>
      </c>
      <c r="K1252" s="102"/>
      <c r="L1252" s="102"/>
      <c r="M1252" s="102"/>
      <c r="N1252" s="102" t="s">
        <v>23</v>
      </c>
      <c r="O1252" s="102"/>
      <c r="P1252" s="102"/>
      <c r="Q1252" s="102" t="s">
        <v>23</v>
      </c>
      <c r="R1252" s="102">
        <v>33.0</v>
      </c>
      <c r="S1252" s="102">
        <v>72.0</v>
      </c>
    </row>
    <row r="1253" ht="12.75" customHeight="1">
      <c r="A1253" s="102">
        <v>2006.0</v>
      </c>
      <c r="B1253" s="102">
        <v>456.0</v>
      </c>
      <c r="C1253" s="102" t="s">
        <v>7811</v>
      </c>
      <c r="D1253" s="102" t="s">
        <v>40</v>
      </c>
      <c r="E1253" s="102">
        <v>6.0</v>
      </c>
      <c r="F1253" s="102">
        <v>20.0</v>
      </c>
      <c r="G1253" s="102"/>
      <c r="H1253" s="102">
        <v>5600.0</v>
      </c>
      <c r="I1253" s="102">
        <v>76.0</v>
      </c>
      <c r="J1253" s="102">
        <v>40.0</v>
      </c>
      <c r="K1253" s="102"/>
      <c r="L1253" s="102"/>
      <c r="M1253" s="102"/>
      <c r="N1253" s="102" t="s">
        <v>23</v>
      </c>
      <c r="O1253" s="102"/>
      <c r="P1253" s="102"/>
      <c r="Q1253" s="102" t="s">
        <v>23</v>
      </c>
      <c r="R1253" s="102">
        <v>39.0</v>
      </c>
      <c r="S1253" s="102">
        <v>59.0</v>
      </c>
    </row>
    <row r="1254" ht="12.75" customHeight="1">
      <c r="A1254" s="102">
        <v>2006.0</v>
      </c>
      <c r="B1254" s="102">
        <v>453.0</v>
      </c>
      <c r="C1254" s="102" t="s">
        <v>7812</v>
      </c>
      <c r="D1254" s="102" t="s">
        <v>40</v>
      </c>
      <c r="E1254" s="102">
        <v>6.0</v>
      </c>
      <c r="F1254" s="102">
        <v>23.0</v>
      </c>
      <c r="G1254" s="102"/>
      <c r="H1254" s="102">
        <v>4000.0</v>
      </c>
      <c r="I1254" s="102">
        <v>74.0</v>
      </c>
      <c r="J1254" s="102">
        <v>38.0</v>
      </c>
      <c r="K1254" s="102"/>
      <c r="L1254" s="102"/>
      <c r="M1254" s="102"/>
      <c r="N1254" s="102" t="s">
        <v>23</v>
      </c>
      <c r="O1254" s="102"/>
      <c r="P1254" s="102"/>
      <c r="Q1254" s="102" t="s">
        <v>23</v>
      </c>
      <c r="R1254" s="102">
        <v>33.0</v>
      </c>
      <c r="S1254" s="102">
        <v>72.0</v>
      </c>
    </row>
    <row r="1255" ht="12.75" customHeight="1">
      <c r="A1255" s="102">
        <v>2006.0</v>
      </c>
      <c r="B1255" s="102">
        <v>457.0</v>
      </c>
      <c r="C1255" s="102" t="s">
        <v>7813</v>
      </c>
      <c r="D1255" s="102" t="s">
        <v>21</v>
      </c>
      <c r="E1255" s="102">
        <v>6.0</v>
      </c>
      <c r="F1255" s="102">
        <v>0.0</v>
      </c>
      <c r="G1255" s="102" t="s">
        <v>143</v>
      </c>
      <c r="H1255" s="102">
        <v>5300.0</v>
      </c>
      <c r="I1255" s="102">
        <v>77.0</v>
      </c>
      <c r="J1255" s="102">
        <v>0.0</v>
      </c>
      <c r="K1255" s="102"/>
      <c r="L1255" s="102"/>
      <c r="M1255" s="102"/>
      <c r="N1255" s="102" t="s">
        <v>23</v>
      </c>
      <c r="O1255" s="102"/>
      <c r="P1255" s="102"/>
      <c r="Q1255" s="102" t="s">
        <v>23</v>
      </c>
      <c r="R1255" s="102">
        <v>33.0</v>
      </c>
      <c r="S1255" s="102">
        <v>24.0</v>
      </c>
    </row>
    <row r="1256" ht="12.75" customHeight="1">
      <c r="A1256" s="102">
        <v>2006.0</v>
      </c>
      <c r="B1256" s="102">
        <v>458.0</v>
      </c>
      <c r="C1256" s="102" t="s">
        <v>7814</v>
      </c>
      <c r="D1256" s="102" t="s">
        <v>21</v>
      </c>
      <c r="E1256" s="102">
        <v>6.0</v>
      </c>
      <c r="F1256" s="102">
        <v>0.0</v>
      </c>
      <c r="G1256" s="102" t="s">
        <v>143</v>
      </c>
      <c r="H1256" s="102">
        <v>4000.0</v>
      </c>
      <c r="I1256" s="102">
        <v>76.0</v>
      </c>
      <c r="J1256" s="102">
        <v>0.0</v>
      </c>
      <c r="K1256" s="102"/>
      <c r="L1256" s="102"/>
      <c r="M1256" s="102"/>
      <c r="N1256" s="102" t="s">
        <v>23</v>
      </c>
      <c r="O1256" s="102"/>
      <c r="P1256" s="102"/>
      <c r="Q1256" s="102" t="s">
        <v>23</v>
      </c>
      <c r="R1256" s="102">
        <v>33.0</v>
      </c>
      <c r="S1256" s="102">
        <v>37.0</v>
      </c>
    </row>
    <row r="1257" ht="12.75" customHeight="1">
      <c r="A1257" s="102">
        <v>2006.0</v>
      </c>
      <c r="B1257" s="102">
        <v>460.0</v>
      </c>
      <c r="C1257" s="102" t="s">
        <v>7815</v>
      </c>
      <c r="D1257" s="102" t="s">
        <v>21</v>
      </c>
      <c r="E1257" s="102">
        <v>6.0</v>
      </c>
      <c r="F1257" s="102">
        <v>0.0</v>
      </c>
      <c r="G1257" s="102" t="s">
        <v>143</v>
      </c>
      <c r="H1257" s="102">
        <v>3700.0</v>
      </c>
      <c r="I1257" s="102">
        <v>70.0</v>
      </c>
      <c r="J1257" s="102">
        <v>0.0</v>
      </c>
      <c r="K1257" s="102"/>
      <c r="L1257" s="102"/>
      <c r="M1257" s="102"/>
      <c r="N1257" s="102" t="s">
        <v>23</v>
      </c>
      <c r="O1257" s="102"/>
      <c r="P1257" s="102"/>
      <c r="Q1257" s="102" t="s">
        <v>23</v>
      </c>
      <c r="R1257" s="102">
        <v>33.0</v>
      </c>
      <c r="S1257" s="102">
        <v>59.0</v>
      </c>
    </row>
    <row r="1258" ht="12.75" customHeight="1">
      <c r="A1258" s="102">
        <v>2006.0</v>
      </c>
      <c r="B1258" s="102">
        <v>459.0</v>
      </c>
      <c r="C1258" s="102" t="s">
        <v>7816</v>
      </c>
      <c r="D1258" s="102" t="s">
        <v>21</v>
      </c>
      <c r="E1258" s="102">
        <v>6.0</v>
      </c>
      <c r="F1258" s="102">
        <v>0.0</v>
      </c>
      <c r="G1258" s="102" t="s">
        <v>161</v>
      </c>
      <c r="H1258" s="102">
        <v>4600.0</v>
      </c>
      <c r="I1258" s="102">
        <v>75.0</v>
      </c>
      <c r="J1258" s="102">
        <v>0.0</v>
      </c>
      <c r="K1258" s="102"/>
      <c r="L1258" s="102"/>
      <c r="M1258" s="102"/>
      <c r="N1258" s="102" t="s">
        <v>23</v>
      </c>
      <c r="O1258" s="102"/>
      <c r="P1258" s="102"/>
      <c r="Q1258" s="102" t="s">
        <v>23</v>
      </c>
      <c r="R1258" s="102">
        <v>33.0</v>
      </c>
      <c r="S1258" s="102">
        <v>59.0</v>
      </c>
    </row>
    <row r="1259" ht="12.75" customHeight="1">
      <c r="A1259" s="102">
        <v>2006.0</v>
      </c>
      <c r="B1259" s="102">
        <v>462.0</v>
      </c>
      <c r="C1259" s="102" t="s">
        <v>7817</v>
      </c>
      <c r="D1259" s="102" t="s">
        <v>21</v>
      </c>
      <c r="E1259" s="102">
        <v>6.0</v>
      </c>
      <c r="F1259" s="102">
        <v>0.0</v>
      </c>
      <c r="G1259" s="102" t="s">
        <v>187</v>
      </c>
      <c r="H1259" s="102">
        <v>4800.0</v>
      </c>
      <c r="I1259" s="102">
        <v>77.0</v>
      </c>
      <c r="J1259" s="102">
        <v>0.0</v>
      </c>
      <c r="K1259" s="102"/>
      <c r="L1259" s="102"/>
      <c r="M1259" s="102"/>
      <c r="N1259" s="102" t="s">
        <v>23</v>
      </c>
      <c r="O1259" s="102"/>
      <c r="P1259" s="102"/>
      <c r="Q1259" s="102" t="s">
        <v>23</v>
      </c>
      <c r="R1259" s="102">
        <v>33.0</v>
      </c>
      <c r="S1259" s="102">
        <v>44.0</v>
      </c>
    </row>
    <row r="1260" ht="12.75" customHeight="1">
      <c r="A1260" s="102">
        <v>2006.0</v>
      </c>
      <c r="B1260" s="102">
        <v>461.0</v>
      </c>
      <c r="C1260" s="102" t="s">
        <v>7818</v>
      </c>
      <c r="D1260" s="102" t="s">
        <v>21</v>
      </c>
      <c r="E1260" s="102">
        <v>6.0</v>
      </c>
      <c r="F1260" s="102">
        <v>0.0</v>
      </c>
      <c r="G1260" s="102" t="s">
        <v>143</v>
      </c>
      <c r="H1260" s="102">
        <v>5300.0</v>
      </c>
      <c r="I1260" s="102">
        <v>77.0</v>
      </c>
      <c r="J1260" s="102">
        <v>0.0</v>
      </c>
      <c r="K1260" s="102"/>
      <c r="L1260" s="102"/>
      <c r="M1260" s="102"/>
      <c r="N1260" s="102" t="s">
        <v>23</v>
      </c>
      <c r="O1260" s="102"/>
      <c r="P1260" s="102"/>
      <c r="Q1260" s="102" t="s">
        <v>23</v>
      </c>
      <c r="R1260" s="102">
        <v>33.0</v>
      </c>
      <c r="S1260" s="102">
        <v>66.0</v>
      </c>
    </row>
    <row r="1261" ht="12.75" customHeight="1">
      <c r="A1261" s="102">
        <v>2006.0</v>
      </c>
      <c r="B1261" s="102">
        <v>463.0</v>
      </c>
      <c r="C1261" s="102" t="s">
        <v>7129</v>
      </c>
      <c r="D1261" s="102" t="s">
        <v>21</v>
      </c>
      <c r="E1261" s="102">
        <v>6.0</v>
      </c>
      <c r="F1261" s="102">
        <v>0.0</v>
      </c>
      <c r="G1261" s="102" t="s">
        <v>146</v>
      </c>
      <c r="H1261" s="102">
        <v>5400.0</v>
      </c>
      <c r="I1261" s="102">
        <v>80.0</v>
      </c>
      <c r="J1261" s="102">
        <v>0.0</v>
      </c>
      <c r="K1261" s="102"/>
      <c r="L1261" s="102"/>
      <c r="M1261" s="102"/>
      <c r="N1261" s="102" t="s">
        <v>23</v>
      </c>
      <c r="O1261" s="102"/>
      <c r="P1261" s="102"/>
      <c r="Q1261" s="102" t="s">
        <v>23</v>
      </c>
      <c r="R1261" s="102">
        <v>33.0</v>
      </c>
      <c r="S1261" s="102">
        <v>16.0</v>
      </c>
    </row>
    <row r="1262" ht="12.75" customHeight="1">
      <c r="A1262" s="102">
        <v>2006.0</v>
      </c>
      <c r="B1262" s="102">
        <v>465.0</v>
      </c>
      <c r="C1262" s="102" t="s">
        <v>7819</v>
      </c>
      <c r="D1262" s="102" t="s">
        <v>40</v>
      </c>
      <c r="E1262" s="102">
        <v>6.0</v>
      </c>
      <c r="F1262" s="102">
        <v>25.0</v>
      </c>
      <c r="G1262" s="102"/>
      <c r="H1262" s="102">
        <v>4900.0</v>
      </c>
      <c r="I1262" s="102">
        <v>75.0</v>
      </c>
      <c r="J1262" s="102">
        <v>38.0</v>
      </c>
      <c r="K1262" s="102"/>
      <c r="L1262" s="102"/>
      <c r="M1262" s="102"/>
      <c r="N1262" s="102" t="s">
        <v>23</v>
      </c>
      <c r="O1262" s="102"/>
      <c r="P1262" s="102"/>
      <c r="Q1262" s="102" t="s">
        <v>23</v>
      </c>
      <c r="R1262" s="102">
        <v>24.0</v>
      </c>
      <c r="S1262" s="102">
        <v>222.0</v>
      </c>
    </row>
    <row r="1263" ht="12.75" customHeight="1">
      <c r="A1263" s="102">
        <v>2006.0</v>
      </c>
      <c r="B1263" s="102">
        <v>464.0</v>
      </c>
      <c r="C1263" s="102" t="s">
        <v>7133</v>
      </c>
      <c r="D1263" s="102" t="s">
        <v>21</v>
      </c>
      <c r="E1263" s="102">
        <v>6.0</v>
      </c>
      <c r="F1263" s="102">
        <v>0.0</v>
      </c>
      <c r="G1263" s="102" t="s">
        <v>138</v>
      </c>
      <c r="H1263" s="102">
        <v>4100.0</v>
      </c>
      <c r="I1263" s="102">
        <v>73.0</v>
      </c>
      <c r="J1263" s="102">
        <v>0.0</v>
      </c>
      <c r="K1263" s="102"/>
      <c r="L1263" s="102"/>
      <c r="M1263" s="102"/>
      <c r="N1263" s="102" t="s">
        <v>23</v>
      </c>
      <c r="O1263" s="102"/>
      <c r="P1263" s="102"/>
      <c r="Q1263" s="102" t="s">
        <v>23</v>
      </c>
      <c r="R1263" s="102">
        <v>33.0</v>
      </c>
      <c r="S1263" s="102">
        <v>44.0</v>
      </c>
    </row>
    <row r="1264" ht="12.75" customHeight="1">
      <c r="A1264" s="102">
        <v>2006.0</v>
      </c>
      <c r="B1264" s="102">
        <v>466.0</v>
      </c>
      <c r="C1264" s="102" t="s">
        <v>7820</v>
      </c>
      <c r="D1264" s="102" t="s">
        <v>40</v>
      </c>
      <c r="E1264" s="102">
        <v>6.0</v>
      </c>
      <c r="F1264" s="102">
        <v>20.0</v>
      </c>
      <c r="G1264" s="102"/>
      <c r="H1264" s="102">
        <v>4750.0</v>
      </c>
      <c r="I1264" s="102">
        <v>74.0</v>
      </c>
      <c r="J1264" s="102">
        <v>0.0</v>
      </c>
      <c r="K1264" s="102"/>
      <c r="L1264" s="102"/>
      <c r="M1264" s="102"/>
      <c r="N1264" s="102" t="s">
        <v>23</v>
      </c>
      <c r="O1264" s="102"/>
      <c r="P1264" s="102"/>
      <c r="Q1264" s="102" t="s">
        <v>23</v>
      </c>
      <c r="R1264" s="102">
        <v>33.0</v>
      </c>
      <c r="S1264" s="102">
        <v>24.0</v>
      </c>
    </row>
    <row r="1265" ht="12.75" customHeight="1">
      <c r="A1265" s="102">
        <v>2006.0</v>
      </c>
      <c r="B1265" s="102">
        <v>470.0</v>
      </c>
      <c r="C1265" s="102" t="s">
        <v>7821</v>
      </c>
      <c r="D1265" s="102" t="s">
        <v>21</v>
      </c>
      <c r="E1265" s="102">
        <v>6.0</v>
      </c>
      <c r="F1265" s="102">
        <v>0.0</v>
      </c>
      <c r="G1265" s="102" t="s">
        <v>208</v>
      </c>
      <c r="H1265" s="102">
        <v>1750.0</v>
      </c>
      <c r="I1265" s="102">
        <v>57.0</v>
      </c>
      <c r="J1265" s="102">
        <v>25.0</v>
      </c>
      <c r="K1265" s="102"/>
      <c r="L1265" s="102"/>
      <c r="M1265" s="102"/>
      <c r="N1265" s="102" t="s">
        <v>23</v>
      </c>
      <c r="O1265" s="102"/>
      <c r="P1265" s="102"/>
      <c r="Q1265" s="102" t="s">
        <v>23</v>
      </c>
      <c r="R1265" s="102">
        <v>33.0</v>
      </c>
      <c r="S1265" s="102">
        <v>44.0</v>
      </c>
    </row>
    <row r="1266" ht="12.75" customHeight="1">
      <c r="A1266" s="102">
        <v>2006.0</v>
      </c>
      <c r="B1266" s="102">
        <v>467.0</v>
      </c>
      <c r="C1266" s="102" t="s">
        <v>7822</v>
      </c>
      <c r="D1266" s="102" t="s">
        <v>21</v>
      </c>
      <c r="E1266" s="102">
        <v>6.0</v>
      </c>
      <c r="F1266" s="102">
        <v>0.0</v>
      </c>
      <c r="G1266" s="102" t="s">
        <v>170</v>
      </c>
      <c r="H1266" s="102">
        <v>5200.0</v>
      </c>
      <c r="I1266" s="102">
        <v>78.0</v>
      </c>
      <c r="J1266" s="102">
        <v>0.0</v>
      </c>
      <c r="K1266" s="102"/>
      <c r="L1266" s="102"/>
      <c r="M1266" s="102"/>
      <c r="N1266" s="102" t="s">
        <v>23</v>
      </c>
      <c r="O1266" s="102"/>
      <c r="P1266" s="102"/>
      <c r="Q1266" s="102" t="s">
        <v>23</v>
      </c>
      <c r="R1266" s="102">
        <v>33.0</v>
      </c>
      <c r="S1266" s="102">
        <v>51.0</v>
      </c>
    </row>
    <row r="1267" ht="12.75" customHeight="1">
      <c r="A1267" s="102">
        <v>2006.0</v>
      </c>
      <c r="B1267" s="102">
        <v>468.0</v>
      </c>
      <c r="C1267" s="102" t="s">
        <v>7823</v>
      </c>
      <c r="D1267" s="102" t="s">
        <v>21</v>
      </c>
      <c r="E1267" s="102">
        <v>6.0</v>
      </c>
      <c r="F1267" s="102">
        <v>0.0</v>
      </c>
      <c r="G1267" s="102" t="s">
        <v>136</v>
      </c>
      <c r="H1267" s="102">
        <v>4500.0</v>
      </c>
      <c r="I1267" s="102">
        <v>72.0</v>
      </c>
      <c r="J1267" s="102">
        <v>36.0</v>
      </c>
      <c r="K1267" s="102"/>
      <c r="L1267" s="102"/>
      <c r="M1267" s="102"/>
      <c r="N1267" s="102" t="s">
        <v>23</v>
      </c>
      <c r="O1267" s="102"/>
      <c r="P1267" s="102"/>
      <c r="Q1267" s="102" t="s">
        <v>23</v>
      </c>
      <c r="R1267" s="102">
        <v>33.0</v>
      </c>
      <c r="S1267" s="102">
        <v>12.0</v>
      </c>
    </row>
    <row r="1268" ht="12.75" customHeight="1">
      <c r="A1268" s="102">
        <v>2006.0</v>
      </c>
      <c r="B1268" s="102">
        <v>471.0</v>
      </c>
      <c r="C1268" s="102" t="s">
        <v>7444</v>
      </c>
      <c r="D1268" s="102" t="s">
        <v>21</v>
      </c>
      <c r="E1268" s="102">
        <v>6.0</v>
      </c>
      <c r="F1268" s="102">
        <v>0.0</v>
      </c>
      <c r="G1268" s="102" t="s">
        <v>137</v>
      </c>
      <c r="H1268" s="102">
        <v>5100.0</v>
      </c>
      <c r="I1268" s="102">
        <v>79.0</v>
      </c>
      <c r="J1268" s="102">
        <v>40.0</v>
      </c>
      <c r="K1268" s="102"/>
      <c r="L1268" s="102"/>
      <c r="M1268" s="102"/>
      <c r="N1268" s="102" t="s">
        <v>23</v>
      </c>
      <c r="O1268" s="102"/>
      <c r="P1268" s="102"/>
      <c r="Q1268" s="102" t="s">
        <v>23</v>
      </c>
      <c r="R1268" s="102">
        <v>33.0</v>
      </c>
      <c r="S1268" s="102">
        <v>11.0</v>
      </c>
    </row>
    <row r="1269" ht="12.75" customHeight="1">
      <c r="A1269" s="102">
        <v>2006.0</v>
      </c>
      <c r="B1269" s="102">
        <v>472.0</v>
      </c>
      <c r="C1269" s="102" t="s">
        <v>7824</v>
      </c>
      <c r="D1269" s="102" t="s">
        <v>21</v>
      </c>
      <c r="E1269" s="102">
        <v>6.0</v>
      </c>
      <c r="F1269" s="102">
        <v>0.0</v>
      </c>
      <c r="G1269" s="102" t="s">
        <v>104</v>
      </c>
      <c r="H1269" s="102">
        <v>4850.0</v>
      </c>
      <c r="I1269" s="102">
        <v>79.0</v>
      </c>
      <c r="J1269" s="102">
        <v>40.0</v>
      </c>
      <c r="K1269" s="102"/>
      <c r="L1269" s="102"/>
      <c r="M1269" s="102"/>
      <c r="N1269" s="102" t="s">
        <v>35</v>
      </c>
      <c r="O1269" s="102"/>
      <c r="P1269" s="102"/>
      <c r="Q1269" s="102" t="s">
        <v>23</v>
      </c>
      <c r="R1269" s="102">
        <v>24.0</v>
      </c>
      <c r="S1269" s="102">
        <v>89.0</v>
      </c>
    </row>
    <row r="1270" ht="12.75" customHeight="1">
      <c r="A1270" s="102">
        <v>2006.0</v>
      </c>
      <c r="B1270" s="102">
        <v>473.0</v>
      </c>
      <c r="C1270" s="102" t="s">
        <v>7134</v>
      </c>
      <c r="D1270" s="102" t="s">
        <v>21</v>
      </c>
      <c r="E1270" s="102">
        <v>6.0</v>
      </c>
      <c r="F1270" s="102">
        <v>0.0</v>
      </c>
      <c r="G1270" s="102" t="s">
        <v>143</v>
      </c>
      <c r="H1270" s="102">
        <v>4300.0</v>
      </c>
      <c r="I1270" s="102">
        <v>77.0</v>
      </c>
      <c r="J1270" s="102">
        <v>0.0</v>
      </c>
      <c r="K1270" s="102"/>
      <c r="L1270" s="102"/>
      <c r="M1270" s="102"/>
      <c r="N1270" s="102" t="s">
        <v>23</v>
      </c>
      <c r="O1270" s="102"/>
      <c r="P1270" s="102"/>
      <c r="Q1270" s="102" t="s">
        <v>23</v>
      </c>
      <c r="R1270" s="102">
        <v>33.0</v>
      </c>
      <c r="S1270" s="102">
        <v>44.0</v>
      </c>
    </row>
    <row r="1271" ht="12.75" customHeight="1">
      <c r="A1271" s="102">
        <v>2006.0</v>
      </c>
      <c r="B1271" s="102">
        <v>475.0</v>
      </c>
      <c r="C1271" s="102" t="s">
        <v>7825</v>
      </c>
      <c r="D1271" s="102" t="s">
        <v>40</v>
      </c>
      <c r="E1271" s="102">
        <v>6.0</v>
      </c>
      <c r="F1271" s="102">
        <v>20.0</v>
      </c>
      <c r="G1271" s="102"/>
      <c r="H1271" s="102">
        <v>4500.0</v>
      </c>
      <c r="I1271" s="102">
        <v>76.0</v>
      </c>
      <c r="J1271" s="102">
        <v>38.0</v>
      </c>
      <c r="K1271" s="102"/>
      <c r="L1271" s="102"/>
      <c r="M1271" s="102"/>
      <c r="N1271" s="102" t="s">
        <v>23</v>
      </c>
      <c r="O1271" s="102"/>
      <c r="P1271" s="102"/>
      <c r="Q1271" s="102" t="s">
        <v>23</v>
      </c>
      <c r="R1271" s="102">
        <v>33.0</v>
      </c>
      <c r="S1271" s="102">
        <v>24.0</v>
      </c>
    </row>
    <row r="1272" ht="12.75" customHeight="1">
      <c r="A1272" s="102">
        <v>2006.0</v>
      </c>
      <c r="B1272" s="102">
        <v>474.0</v>
      </c>
      <c r="C1272" s="102" t="s">
        <v>7826</v>
      </c>
      <c r="D1272" s="102" t="s">
        <v>21</v>
      </c>
      <c r="E1272" s="102">
        <v>6.0</v>
      </c>
      <c r="F1272" s="102">
        <v>0.0</v>
      </c>
      <c r="G1272" s="102" t="s">
        <v>161</v>
      </c>
      <c r="H1272" s="102">
        <v>5650.0</v>
      </c>
      <c r="I1272" s="102">
        <v>80.0</v>
      </c>
      <c r="J1272" s="102">
        <v>42.0</v>
      </c>
      <c r="K1272" s="102"/>
      <c r="L1272" s="102"/>
      <c r="M1272" s="102"/>
      <c r="N1272" s="102" t="s">
        <v>23</v>
      </c>
      <c r="O1272" s="102"/>
      <c r="P1272" s="102"/>
      <c r="Q1272" s="102" t="s">
        <v>23</v>
      </c>
      <c r="R1272" s="102">
        <v>33.0</v>
      </c>
      <c r="S1272" s="102">
        <v>49.0</v>
      </c>
    </row>
    <row r="1273" ht="12.75" customHeight="1">
      <c r="A1273" s="102">
        <v>2006.0</v>
      </c>
      <c r="B1273" s="102">
        <v>476.0</v>
      </c>
      <c r="C1273" s="102" t="s">
        <v>7827</v>
      </c>
      <c r="D1273" s="102" t="s">
        <v>40</v>
      </c>
      <c r="E1273" s="102">
        <v>6.0</v>
      </c>
      <c r="F1273" s="102">
        <v>111.0</v>
      </c>
      <c r="G1273" s="102"/>
      <c r="H1273" s="102">
        <v>4500.0</v>
      </c>
      <c r="I1273" s="102">
        <v>74.0</v>
      </c>
      <c r="J1273" s="102">
        <v>0.0</v>
      </c>
      <c r="K1273" s="102"/>
      <c r="L1273" s="102"/>
      <c r="M1273" s="102"/>
      <c r="N1273" s="102" t="s">
        <v>35</v>
      </c>
      <c r="O1273" s="102"/>
      <c r="P1273" s="102"/>
      <c r="Q1273" s="102" t="s">
        <v>23</v>
      </c>
      <c r="R1273" s="102">
        <v>33.0</v>
      </c>
      <c r="S1273" s="102">
        <v>44.0</v>
      </c>
    </row>
    <row r="1274" ht="12.75" customHeight="1">
      <c r="A1274" s="102">
        <v>2006.0</v>
      </c>
      <c r="B1274" s="102">
        <v>480.0</v>
      </c>
      <c r="C1274" s="102" t="s">
        <v>7828</v>
      </c>
      <c r="D1274" s="102" t="s">
        <v>40</v>
      </c>
      <c r="E1274" s="102">
        <v>6.0</v>
      </c>
      <c r="F1274" s="102">
        <v>27.0</v>
      </c>
      <c r="G1274" s="102"/>
      <c r="H1274" s="102">
        <v>5400.0</v>
      </c>
      <c r="I1274" s="102">
        <v>80.0</v>
      </c>
      <c r="J1274" s="102">
        <v>0.0</v>
      </c>
      <c r="K1274" s="102"/>
      <c r="L1274" s="102"/>
      <c r="M1274" s="102"/>
      <c r="N1274" s="102" t="s">
        <v>23</v>
      </c>
      <c r="O1274" s="102"/>
      <c r="P1274" s="102"/>
      <c r="Q1274" s="102" t="s">
        <v>23</v>
      </c>
      <c r="R1274" s="102">
        <v>33.0</v>
      </c>
      <c r="S1274" s="102">
        <v>44.0</v>
      </c>
    </row>
    <row r="1275" ht="12.75" customHeight="1">
      <c r="A1275" s="102">
        <v>2006.0</v>
      </c>
      <c r="B1275" s="102">
        <v>484.0</v>
      </c>
      <c r="C1275" s="102" t="s">
        <v>7829</v>
      </c>
      <c r="D1275" s="102" t="s">
        <v>40</v>
      </c>
      <c r="E1275" s="102">
        <v>6.0</v>
      </c>
      <c r="F1275" s="102">
        <v>108.0</v>
      </c>
      <c r="G1275" s="102"/>
      <c r="H1275" s="102">
        <v>5000.0</v>
      </c>
      <c r="I1275" s="102">
        <v>77.0</v>
      </c>
      <c r="J1275" s="102">
        <v>36.0</v>
      </c>
      <c r="K1275" s="102"/>
      <c r="L1275" s="102"/>
      <c r="M1275" s="102"/>
      <c r="N1275" s="102" t="s">
        <v>23</v>
      </c>
      <c r="O1275" s="102"/>
      <c r="P1275" s="102"/>
      <c r="Q1275" s="102" t="s">
        <v>23</v>
      </c>
      <c r="R1275" s="102">
        <v>33.0</v>
      </c>
      <c r="S1275" s="102">
        <v>24.0</v>
      </c>
    </row>
    <row r="1276" ht="12.75" customHeight="1">
      <c r="A1276" s="102">
        <v>2006.0</v>
      </c>
      <c r="B1276" s="102">
        <v>489.0</v>
      </c>
      <c r="C1276" s="102" t="s">
        <v>7140</v>
      </c>
      <c r="D1276" s="102" t="s">
        <v>40</v>
      </c>
      <c r="E1276" s="102">
        <v>6.0</v>
      </c>
      <c r="F1276" s="102">
        <v>115.0</v>
      </c>
      <c r="G1276" s="102"/>
      <c r="H1276" s="102">
        <v>2100.0</v>
      </c>
      <c r="I1276" s="102">
        <v>60.0</v>
      </c>
      <c r="J1276" s="102">
        <v>30.0</v>
      </c>
      <c r="K1276" s="102"/>
      <c r="L1276" s="102"/>
      <c r="M1276" s="102"/>
      <c r="N1276" s="102" t="s">
        <v>23</v>
      </c>
      <c r="O1276" s="102"/>
      <c r="P1276" s="102"/>
      <c r="Q1276" s="102" t="s">
        <v>23</v>
      </c>
      <c r="R1276" s="102">
        <v>33.0</v>
      </c>
      <c r="S1276" s="102">
        <v>59.0</v>
      </c>
    </row>
    <row r="1277" ht="12.75" customHeight="1">
      <c r="A1277" s="102">
        <v>2006.0</v>
      </c>
      <c r="B1277" s="102">
        <v>487.0</v>
      </c>
      <c r="C1277" s="102" t="s">
        <v>7830</v>
      </c>
      <c r="D1277" s="102" t="s">
        <v>40</v>
      </c>
      <c r="E1277" s="102">
        <v>6.0</v>
      </c>
      <c r="F1277" s="102">
        <v>25.0</v>
      </c>
      <c r="G1277" s="102"/>
      <c r="H1277" s="102">
        <v>6100.0</v>
      </c>
      <c r="I1277" s="102">
        <v>81.0</v>
      </c>
      <c r="J1277" s="102">
        <v>43.0</v>
      </c>
      <c r="K1277" s="102"/>
      <c r="L1277" s="102"/>
      <c r="M1277" s="102"/>
      <c r="N1277" s="102" t="s">
        <v>23</v>
      </c>
      <c r="O1277" s="102"/>
      <c r="P1277" s="102"/>
      <c r="Q1277" s="102" t="s">
        <v>23</v>
      </c>
      <c r="R1277" s="102">
        <v>33.0</v>
      </c>
      <c r="S1277" s="102">
        <v>24.0</v>
      </c>
    </row>
    <row r="1278" ht="12.75" customHeight="1">
      <c r="A1278" s="102">
        <v>2006.0</v>
      </c>
      <c r="B1278" s="102">
        <v>490.0</v>
      </c>
      <c r="C1278" s="102" t="s">
        <v>7830</v>
      </c>
      <c r="D1278" s="102" t="s">
        <v>40</v>
      </c>
      <c r="E1278" s="102">
        <v>6.0</v>
      </c>
      <c r="F1278" s="102">
        <v>115.0</v>
      </c>
      <c r="G1278" s="102"/>
      <c r="H1278" s="102">
        <v>4400.0</v>
      </c>
      <c r="I1278" s="102">
        <v>77.0</v>
      </c>
      <c r="J1278" s="102">
        <v>39.0</v>
      </c>
      <c r="K1278" s="102"/>
      <c r="L1278" s="102"/>
      <c r="M1278" s="102"/>
      <c r="N1278" s="102" t="s">
        <v>23</v>
      </c>
      <c r="O1278" s="102"/>
      <c r="P1278" s="102"/>
      <c r="Q1278" s="102" t="s">
        <v>23</v>
      </c>
      <c r="R1278" s="102">
        <v>33.0</v>
      </c>
      <c r="S1278" s="102">
        <v>59.0</v>
      </c>
    </row>
    <row r="1279" ht="12.75" customHeight="1">
      <c r="A1279" s="102">
        <v>2006.0</v>
      </c>
      <c r="B1279" s="102">
        <v>483.0</v>
      </c>
      <c r="C1279" s="102" t="s">
        <v>7830</v>
      </c>
      <c r="D1279" s="102" t="s">
        <v>40</v>
      </c>
      <c r="E1279" s="102">
        <v>6.0</v>
      </c>
      <c r="F1279" s="102">
        <v>110.0</v>
      </c>
      <c r="G1279" s="102"/>
      <c r="H1279" s="102"/>
      <c r="I1279" s="102">
        <v>80.0</v>
      </c>
      <c r="J1279" s="102">
        <v>41.0</v>
      </c>
      <c r="K1279" s="102"/>
      <c r="L1279" s="102"/>
      <c r="M1279" s="102"/>
      <c r="N1279" s="102" t="s">
        <v>23</v>
      </c>
      <c r="O1279" s="102"/>
      <c r="P1279" s="102"/>
      <c r="Q1279" s="102" t="s">
        <v>23</v>
      </c>
      <c r="R1279" s="102">
        <v>33.0</v>
      </c>
      <c r="S1279" s="102">
        <v>59.0</v>
      </c>
    </row>
    <row r="1280" ht="12.75" customHeight="1">
      <c r="A1280" s="102">
        <v>2006.0</v>
      </c>
      <c r="B1280" s="102">
        <v>486.0</v>
      </c>
      <c r="C1280" s="102" t="s">
        <v>7831</v>
      </c>
      <c r="D1280" s="102" t="s">
        <v>40</v>
      </c>
      <c r="E1280" s="102">
        <v>6.0</v>
      </c>
      <c r="F1280" s="102">
        <v>25.0</v>
      </c>
      <c r="G1280" s="102"/>
      <c r="H1280" s="102">
        <v>4050.0</v>
      </c>
      <c r="I1280" s="102">
        <v>74.0</v>
      </c>
      <c r="J1280" s="102">
        <v>37.0</v>
      </c>
      <c r="K1280" s="102"/>
      <c r="L1280" s="102"/>
      <c r="M1280" s="102"/>
      <c r="N1280" s="102" t="s">
        <v>23</v>
      </c>
      <c r="O1280" s="102"/>
      <c r="P1280" s="102"/>
      <c r="Q1280" s="102" t="s">
        <v>23</v>
      </c>
      <c r="R1280" s="102">
        <v>33.0</v>
      </c>
      <c r="S1280" s="102">
        <v>24.0</v>
      </c>
    </row>
    <row r="1281" ht="12.75" customHeight="1">
      <c r="A1281" s="102">
        <v>2006.0</v>
      </c>
      <c r="B1281" s="102">
        <v>488.0</v>
      </c>
      <c r="C1281" s="102" t="s">
        <v>7832</v>
      </c>
      <c r="D1281" s="102" t="s">
        <v>40</v>
      </c>
      <c r="E1281" s="102">
        <v>6.0</v>
      </c>
      <c r="F1281" s="102">
        <v>113.0</v>
      </c>
      <c r="G1281" s="102"/>
      <c r="H1281" s="102">
        <v>4300.0</v>
      </c>
      <c r="I1281" s="102">
        <v>75.0</v>
      </c>
      <c r="J1281" s="102">
        <v>37.0</v>
      </c>
      <c r="K1281" s="102"/>
      <c r="L1281" s="102"/>
      <c r="M1281" s="102"/>
      <c r="N1281" s="102" t="s">
        <v>23</v>
      </c>
      <c r="O1281" s="102"/>
      <c r="P1281" s="102"/>
      <c r="Q1281" s="102" t="s">
        <v>23</v>
      </c>
      <c r="R1281" s="102">
        <v>33.0</v>
      </c>
      <c r="S1281" s="102">
        <v>11.0</v>
      </c>
    </row>
    <row r="1282" ht="12.75" customHeight="1">
      <c r="A1282" s="102">
        <v>2006.0</v>
      </c>
      <c r="B1282" s="102">
        <v>493.0</v>
      </c>
      <c r="C1282" s="102" t="s">
        <v>7833</v>
      </c>
      <c r="D1282" s="102" t="s">
        <v>40</v>
      </c>
      <c r="E1282" s="102">
        <v>6.0</v>
      </c>
      <c r="F1282" s="102">
        <v>27.0</v>
      </c>
      <c r="G1282" s="102"/>
      <c r="H1282" s="102">
        <v>4450.0</v>
      </c>
      <c r="I1282" s="102">
        <v>76.0</v>
      </c>
      <c r="J1282" s="102">
        <v>36.0</v>
      </c>
      <c r="K1282" s="102"/>
      <c r="L1282" s="102"/>
      <c r="M1282" s="102"/>
      <c r="N1282" s="102" t="s">
        <v>23</v>
      </c>
      <c r="O1282" s="102"/>
      <c r="P1282" s="102"/>
      <c r="Q1282" s="102" t="s">
        <v>23</v>
      </c>
      <c r="R1282" s="102">
        <v>33.0</v>
      </c>
      <c r="S1282" s="102">
        <v>11.0</v>
      </c>
    </row>
    <row r="1283" ht="12.75" customHeight="1">
      <c r="A1283" s="102">
        <v>2006.0</v>
      </c>
      <c r="B1283" s="102">
        <v>491.0</v>
      </c>
      <c r="C1283" s="102" t="s">
        <v>7834</v>
      </c>
      <c r="D1283" s="102" t="s">
        <v>21</v>
      </c>
      <c r="E1283" s="102">
        <v>6.0</v>
      </c>
      <c r="F1283" s="102">
        <v>0.0</v>
      </c>
      <c r="G1283" s="102" t="s">
        <v>137</v>
      </c>
      <c r="H1283" s="102">
        <v>3600.0</v>
      </c>
      <c r="I1283" s="102">
        <v>69.0</v>
      </c>
      <c r="J1283" s="102">
        <v>0.0</v>
      </c>
      <c r="K1283" s="102"/>
      <c r="L1283" s="102"/>
      <c r="M1283" s="102"/>
      <c r="N1283" s="102" t="s">
        <v>23</v>
      </c>
      <c r="O1283" s="102"/>
      <c r="P1283" s="102"/>
      <c r="Q1283" s="102" t="s">
        <v>23</v>
      </c>
      <c r="R1283" s="102">
        <v>33.0</v>
      </c>
      <c r="S1283" s="102">
        <v>33.0</v>
      </c>
    </row>
    <row r="1284" ht="12.75" customHeight="1">
      <c r="A1284" s="102">
        <v>2006.0</v>
      </c>
      <c r="B1284" s="102">
        <v>492.0</v>
      </c>
      <c r="C1284" s="102" t="s">
        <v>7835</v>
      </c>
      <c r="D1284" s="102" t="s">
        <v>21</v>
      </c>
      <c r="E1284" s="102">
        <v>6.0</v>
      </c>
      <c r="F1284" s="102">
        <v>0.0</v>
      </c>
      <c r="G1284" s="102" t="s">
        <v>152</v>
      </c>
      <c r="H1284" s="102">
        <v>3200.0</v>
      </c>
      <c r="I1284" s="102">
        <v>68.0</v>
      </c>
      <c r="J1284" s="102">
        <v>0.0</v>
      </c>
      <c r="K1284" s="102"/>
      <c r="L1284" s="102"/>
      <c r="M1284" s="102"/>
      <c r="N1284" s="102" t="s">
        <v>23</v>
      </c>
      <c r="O1284" s="102"/>
      <c r="P1284" s="102"/>
      <c r="Q1284" s="102" t="s">
        <v>23</v>
      </c>
      <c r="R1284" s="102">
        <v>33.0</v>
      </c>
      <c r="S1284" s="102">
        <v>24.0</v>
      </c>
    </row>
    <row r="1285" ht="12.75" customHeight="1">
      <c r="A1285" s="102">
        <v>2006.0</v>
      </c>
      <c r="B1285" s="102">
        <v>494.0</v>
      </c>
      <c r="C1285" s="102" t="s">
        <v>7836</v>
      </c>
      <c r="D1285" s="102" t="s">
        <v>21</v>
      </c>
      <c r="E1285" s="102">
        <v>6.0</v>
      </c>
      <c r="F1285" s="102">
        <v>0.0</v>
      </c>
      <c r="G1285" s="102" t="s">
        <v>104</v>
      </c>
      <c r="H1285" s="102">
        <v>4900.0</v>
      </c>
      <c r="I1285" s="102">
        <v>76.0</v>
      </c>
      <c r="J1285" s="102">
        <v>36.0</v>
      </c>
      <c r="K1285" s="102"/>
      <c r="L1285" s="102"/>
      <c r="M1285" s="102"/>
      <c r="N1285" s="102" t="s">
        <v>35</v>
      </c>
      <c r="O1285" s="102"/>
      <c r="P1285" s="102"/>
      <c r="Q1285" s="102" t="s">
        <v>23</v>
      </c>
      <c r="R1285" s="102">
        <v>9.0</v>
      </c>
      <c r="S1285" s="102">
        <v>59.0</v>
      </c>
    </row>
    <row r="1286" ht="12.75" customHeight="1">
      <c r="A1286" s="102">
        <v>2006.0</v>
      </c>
      <c r="B1286" s="102">
        <v>495.0</v>
      </c>
      <c r="C1286" s="102" t="s">
        <v>7837</v>
      </c>
      <c r="D1286" s="102" t="s">
        <v>40</v>
      </c>
      <c r="E1286" s="102">
        <v>6.0</v>
      </c>
      <c r="F1286" s="102">
        <v>28.0</v>
      </c>
      <c r="G1286" s="102"/>
      <c r="H1286" s="102">
        <v>3600.0</v>
      </c>
      <c r="I1286" s="102">
        <v>74.0</v>
      </c>
      <c r="J1286" s="102">
        <v>36.0</v>
      </c>
      <c r="K1286" s="102"/>
      <c r="L1286" s="102"/>
      <c r="M1286" s="102"/>
      <c r="N1286" s="102" t="s">
        <v>23</v>
      </c>
      <c r="O1286" s="102"/>
      <c r="P1286" s="102"/>
      <c r="Q1286" s="102" t="s">
        <v>23</v>
      </c>
      <c r="R1286" s="102">
        <v>33.0</v>
      </c>
      <c r="S1286" s="102">
        <v>34.0</v>
      </c>
    </row>
    <row r="1287" ht="12.75" customHeight="1">
      <c r="A1287" s="102">
        <v>2006.0</v>
      </c>
      <c r="B1287" s="102">
        <v>496.0</v>
      </c>
      <c r="C1287" s="102" t="s">
        <v>7838</v>
      </c>
      <c r="D1287" s="102" t="s">
        <v>21</v>
      </c>
      <c r="E1287" s="102">
        <v>6.0</v>
      </c>
      <c r="F1287" s="102">
        <v>0.0</v>
      </c>
      <c r="G1287" s="102" t="s">
        <v>134</v>
      </c>
      <c r="H1287" s="102">
        <v>4600.0</v>
      </c>
      <c r="I1287" s="102">
        <v>77.0</v>
      </c>
      <c r="J1287" s="102">
        <v>40.0</v>
      </c>
      <c r="K1287" s="102"/>
      <c r="L1287" s="102"/>
      <c r="M1287" s="102"/>
      <c r="N1287" s="102" t="s">
        <v>23</v>
      </c>
      <c r="O1287" s="102"/>
      <c r="P1287" s="102"/>
      <c r="Q1287" s="102" t="s">
        <v>23</v>
      </c>
      <c r="R1287" s="102">
        <v>33.0</v>
      </c>
      <c r="S1287" s="102">
        <v>59.0</v>
      </c>
    </row>
    <row r="1288" ht="12.75" customHeight="1">
      <c r="A1288" s="102">
        <v>2006.0</v>
      </c>
      <c r="B1288" s="102">
        <v>499.0</v>
      </c>
      <c r="C1288" s="102" t="s">
        <v>7839</v>
      </c>
      <c r="D1288" s="102" t="s">
        <v>21</v>
      </c>
      <c r="E1288" s="102">
        <v>6.0</v>
      </c>
      <c r="F1288" s="102">
        <v>0.0</v>
      </c>
      <c r="G1288" s="102" t="s">
        <v>144</v>
      </c>
      <c r="H1288" s="102">
        <v>3500.0</v>
      </c>
      <c r="I1288" s="102">
        <v>70.0</v>
      </c>
      <c r="J1288" s="102">
        <v>36.0</v>
      </c>
      <c r="K1288" s="102"/>
      <c r="L1288" s="102"/>
      <c r="M1288" s="102"/>
      <c r="N1288" s="102" t="s">
        <v>23</v>
      </c>
      <c r="O1288" s="102"/>
      <c r="P1288" s="102"/>
      <c r="Q1288" s="102" t="s">
        <v>23</v>
      </c>
      <c r="R1288" s="102">
        <v>33.0</v>
      </c>
      <c r="S1288" s="102">
        <v>44.0</v>
      </c>
    </row>
    <row r="1289" ht="12.75" customHeight="1">
      <c r="A1289" s="102">
        <v>2006.0</v>
      </c>
      <c r="B1289" s="102">
        <v>497.0</v>
      </c>
      <c r="C1289" s="102" t="s">
        <v>7840</v>
      </c>
      <c r="D1289" s="102" t="s">
        <v>21</v>
      </c>
      <c r="E1289" s="102">
        <v>6.0</v>
      </c>
      <c r="F1289" s="102">
        <v>0.0</v>
      </c>
      <c r="G1289" s="102" t="s">
        <v>136</v>
      </c>
      <c r="H1289" s="102">
        <v>4500.0</v>
      </c>
      <c r="I1289" s="102">
        <v>79.0</v>
      </c>
      <c r="J1289" s="102">
        <v>40.0</v>
      </c>
      <c r="K1289" s="102"/>
      <c r="L1289" s="102"/>
      <c r="M1289" s="102"/>
      <c r="N1289" s="102" t="s">
        <v>23</v>
      </c>
      <c r="O1289" s="102"/>
      <c r="P1289" s="102"/>
      <c r="Q1289" s="102" t="s">
        <v>23</v>
      </c>
      <c r="R1289" s="102">
        <v>33.0</v>
      </c>
      <c r="S1289" s="102">
        <v>51.0</v>
      </c>
    </row>
    <row r="1290" ht="12.75" customHeight="1">
      <c r="A1290" s="102">
        <v>2006.0</v>
      </c>
      <c r="B1290" s="102">
        <v>501.0</v>
      </c>
      <c r="C1290" s="102" t="s">
        <v>7841</v>
      </c>
      <c r="D1290" s="102" t="s">
        <v>40</v>
      </c>
      <c r="E1290" s="102">
        <v>6.0</v>
      </c>
      <c r="F1290" s="102">
        <v>20.0</v>
      </c>
      <c r="G1290" s="102"/>
      <c r="H1290" s="102">
        <v>4400.0</v>
      </c>
      <c r="I1290" s="102">
        <v>75.0</v>
      </c>
      <c r="J1290" s="102">
        <v>37.0</v>
      </c>
      <c r="K1290" s="102"/>
      <c r="L1290" s="102"/>
      <c r="M1290" s="102"/>
      <c r="N1290" s="102" t="s">
        <v>23</v>
      </c>
      <c r="O1290" s="102"/>
      <c r="P1290" s="102"/>
      <c r="Q1290" s="102" t="s">
        <v>23</v>
      </c>
      <c r="R1290" s="102">
        <v>33.0</v>
      </c>
      <c r="S1290" s="102">
        <v>44.0</v>
      </c>
    </row>
    <row r="1291" ht="12.75" customHeight="1">
      <c r="A1291" s="102">
        <v>2006.0</v>
      </c>
      <c r="B1291" s="102">
        <v>502.0</v>
      </c>
      <c r="C1291" s="102" t="s">
        <v>7842</v>
      </c>
      <c r="D1291" s="102" t="s">
        <v>21</v>
      </c>
      <c r="E1291" s="102">
        <v>6.0</v>
      </c>
      <c r="F1291" s="102">
        <v>0.0</v>
      </c>
      <c r="G1291" s="102" t="s">
        <v>137</v>
      </c>
      <c r="H1291" s="102">
        <v>4800.0</v>
      </c>
      <c r="I1291" s="102">
        <v>77.0</v>
      </c>
      <c r="J1291" s="102">
        <v>38.0</v>
      </c>
      <c r="K1291" s="102"/>
      <c r="L1291" s="102"/>
      <c r="M1291" s="102"/>
      <c r="N1291" s="102" t="s">
        <v>23</v>
      </c>
      <c r="O1291" s="102"/>
      <c r="P1291" s="102"/>
      <c r="Q1291" s="102" t="s">
        <v>23</v>
      </c>
      <c r="R1291" s="102">
        <v>0.0</v>
      </c>
      <c r="S1291" s="102">
        <v>0.0</v>
      </c>
    </row>
    <row r="1292" ht="12.75" customHeight="1">
      <c r="A1292" s="102">
        <v>2006.0</v>
      </c>
      <c r="B1292" s="102">
        <v>503.0</v>
      </c>
      <c r="C1292" s="102" t="s">
        <v>7843</v>
      </c>
      <c r="D1292" s="102" t="s">
        <v>21</v>
      </c>
      <c r="E1292" s="102">
        <v>6.0</v>
      </c>
      <c r="F1292" s="102">
        <v>0.0</v>
      </c>
      <c r="G1292" s="102" t="s">
        <v>135</v>
      </c>
      <c r="H1292" s="102">
        <v>3400.0</v>
      </c>
      <c r="I1292" s="102">
        <v>71.0</v>
      </c>
      <c r="J1292" s="102">
        <v>30.0</v>
      </c>
      <c r="K1292" s="102"/>
      <c r="L1292" s="102"/>
      <c r="M1292" s="102"/>
      <c r="N1292" s="102" t="s">
        <v>23</v>
      </c>
      <c r="O1292" s="102"/>
      <c r="P1292" s="102"/>
      <c r="Q1292" s="102" t="s">
        <v>23</v>
      </c>
      <c r="R1292" s="102">
        <v>33.0</v>
      </c>
      <c r="S1292" s="102">
        <v>24.0</v>
      </c>
    </row>
    <row r="1293" ht="12.75" customHeight="1">
      <c r="A1293" s="102">
        <v>2006.0</v>
      </c>
      <c r="B1293" s="102">
        <v>505.0</v>
      </c>
      <c r="C1293" s="102" t="s">
        <v>7844</v>
      </c>
      <c r="D1293" s="102" t="s">
        <v>21</v>
      </c>
      <c r="E1293" s="102">
        <v>6.0</v>
      </c>
      <c r="F1293" s="102">
        <v>0.0</v>
      </c>
      <c r="G1293" s="102" t="s">
        <v>135</v>
      </c>
      <c r="H1293" s="102">
        <v>3600.0</v>
      </c>
      <c r="I1293" s="102">
        <v>76.0</v>
      </c>
      <c r="J1293" s="102">
        <v>39.0</v>
      </c>
      <c r="K1293" s="102"/>
      <c r="L1293" s="102"/>
      <c r="M1293" s="102"/>
      <c r="N1293" s="102" t="s">
        <v>23</v>
      </c>
      <c r="O1293" s="102"/>
      <c r="P1293" s="102"/>
      <c r="Q1293" s="102" t="s">
        <v>23</v>
      </c>
      <c r="R1293" s="102">
        <v>33.0</v>
      </c>
      <c r="S1293" s="102">
        <v>12.0</v>
      </c>
    </row>
    <row r="1294" ht="12.75" customHeight="1">
      <c r="A1294" s="102">
        <v>2006.0</v>
      </c>
      <c r="B1294" s="102">
        <v>507.0</v>
      </c>
      <c r="C1294" s="102" t="s">
        <v>7845</v>
      </c>
      <c r="D1294" s="102" t="s">
        <v>21</v>
      </c>
      <c r="E1294" s="102">
        <v>6.0</v>
      </c>
      <c r="F1294" s="102">
        <v>0.0</v>
      </c>
      <c r="G1294" s="102" t="s">
        <v>151</v>
      </c>
      <c r="H1294" s="102">
        <v>5100.0</v>
      </c>
      <c r="I1294" s="102">
        <v>79.0</v>
      </c>
      <c r="J1294" s="102">
        <v>38.0</v>
      </c>
      <c r="K1294" s="102"/>
      <c r="L1294" s="102"/>
      <c r="M1294" s="102"/>
      <c r="N1294" s="102" t="s">
        <v>35</v>
      </c>
      <c r="O1294" s="102"/>
      <c r="P1294" s="102"/>
      <c r="Q1294" s="102" t="s">
        <v>23</v>
      </c>
      <c r="R1294" s="102">
        <v>33.0</v>
      </c>
      <c r="S1294" s="102">
        <v>26.0</v>
      </c>
    </row>
    <row r="1295" ht="12.75" customHeight="1">
      <c r="A1295" s="102">
        <v>2006.0</v>
      </c>
      <c r="B1295" s="102">
        <v>508.0</v>
      </c>
      <c r="C1295" s="102" t="s">
        <v>7846</v>
      </c>
      <c r="D1295" s="102" t="s">
        <v>21</v>
      </c>
      <c r="E1295" s="102">
        <v>6.0</v>
      </c>
      <c r="F1295" s="102">
        <v>0.0</v>
      </c>
      <c r="G1295" s="102" t="s">
        <v>151</v>
      </c>
      <c r="H1295" s="102">
        <v>4700.0</v>
      </c>
      <c r="I1295" s="102">
        <v>79.0</v>
      </c>
      <c r="J1295" s="102">
        <v>40.0</v>
      </c>
      <c r="K1295" s="102"/>
      <c r="L1295" s="102"/>
      <c r="M1295" s="102"/>
      <c r="N1295" s="102" t="s">
        <v>23</v>
      </c>
      <c r="O1295" s="102"/>
      <c r="P1295" s="102"/>
      <c r="Q1295" s="102" t="s">
        <v>23</v>
      </c>
      <c r="R1295" s="102">
        <v>33.0</v>
      </c>
      <c r="S1295" s="102">
        <v>58.0</v>
      </c>
    </row>
    <row r="1296" ht="12.75" customHeight="1">
      <c r="A1296" s="102">
        <v>2006.0</v>
      </c>
      <c r="B1296" s="102">
        <v>511.0</v>
      </c>
      <c r="C1296" s="102" t="s">
        <v>7847</v>
      </c>
      <c r="D1296" s="102" t="s">
        <v>40</v>
      </c>
      <c r="E1296" s="102">
        <v>6.0</v>
      </c>
      <c r="F1296" s="102">
        <v>22.0</v>
      </c>
      <c r="G1296" s="102"/>
      <c r="H1296" s="102">
        <v>6300.0</v>
      </c>
      <c r="I1296" s="102">
        <v>83.0</v>
      </c>
      <c r="J1296" s="102">
        <v>43.0</v>
      </c>
      <c r="K1296" s="102"/>
      <c r="L1296" s="102"/>
      <c r="M1296" s="102"/>
      <c r="N1296" s="102" t="s">
        <v>35</v>
      </c>
      <c r="O1296" s="102"/>
      <c r="P1296" s="102"/>
      <c r="Q1296" s="102" t="s">
        <v>23</v>
      </c>
      <c r="R1296" s="102">
        <v>33.0</v>
      </c>
      <c r="S1296" s="102">
        <v>4.0</v>
      </c>
    </row>
    <row r="1297" ht="12.75" customHeight="1">
      <c r="A1297" s="102">
        <v>2006.0</v>
      </c>
      <c r="B1297" s="102">
        <v>512.0</v>
      </c>
      <c r="C1297" s="102" t="s">
        <v>7847</v>
      </c>
      <c r="D1297" s="102" t="s">
        <v>21</v>
      </c>
      <c r="E1297" s="102">
        <v>6.0</v>
      </c>
      <c r="F1297" s="102">
        <v>0.0</v>
      </c>
      <c r="G1297" s="102" t="s">
        <v>140</v>
      </c>
      <c r="H1297" s="102">
        <v>4700.0</v>
      </c>
      <c r="I1297" s="102">
        <v>78.0</v>
      </c>
      <c r="J1297" s="102">
        <v>39.0</v>
      </c>
      <c r="K1297" s="102"/>
      <c r="L1297" s="102"/>
      <c r="M1297" s="102"/>
      <c r="N1297" s="102" t="s">
        <v>23</v>
      </c>
      <c r="O1297" s="102"/>
      <c r="P1297" s="102"/>
      <c r="Q1297" s="102" t="s">
        <v>23</v>
      </c>
      <c r="R1297" s="102">
        <v>33.0</v>
      </c>
      <c r="S1297" s="102">
        <v>59.0</v>
      </c>
    </row>
    <row r="1298" ht="12.75" customHeight="1">
      <c r="A1298" s="102">
        <v>2006.0</v>
      </c>
      <c r="B1298" s="102">
        <v>509.0</v>
      </c>
      <c r="C1298" s="102" t="s">
        <v>7847</v>
      </c>
      <c r="D1298" s="102" t="s">
        <v>21</v>
      </c>
      <c r="E1298" s="102">
        <v>6.0</v>
      </c>
      <c r="F1298" s="102">
        <v>0.0</v>
      </c>
      <c r="G1298" s="102" t="s">
        <v>136</v>
      </c>
      <c r="H1298" s="102">
        <v>5850.0</v>
      </c>
      <c r="I1298" s="102">
        <v>82.0</v>
      </c>
      <c r="J1298" s="102">
        <v>43.0</v>
      </c>
      <c r="K1298" s="102"/>
      <c r="L1298" s="102"/>
      <c r="M1298" s="102"/>
      <c r="N1298" s="102" t="s">
        <v>23</v>
      </c>
      <c r="O1298" s="102"/>
      <c r="P1298" s="102"/>
      <c r="Q1298" s="102" t="s">
        <v>23</v>
      </c>
      <c r="R1298" s="102">
        <v>33.0</v>
      </c>
      <c r="S1298" s="102">
        <v>51.0</v>
      </c>
    </row>
    <row r="1299" ht="12.75" customHeight="1">
      <c r="A1299" s="102">
        <v>2006.0</v>
      </c>
      <c r="B1299" s="102">
        <v>513.0</v>
      </c>
      <c r="C1299" s="102" t="s">
        <v>7848</v>
      </c>
      <c r="D1299" s="102" t="s">
        <v>21</v>
      </c>
      <c r="E1299" s="102">
        <v>6.0</v>
      </c>
      <c r="F1299" s="102">
        <v>0.0</v>
      </c>
      <c r="G1299" s="102" t="s">
        <v>135</v>
      </c>
      <c r="H1299" s="102">
        <v>5000.0</v>
      </c>
      <c r="I1299" s="102">
        <v>80.0</v>
      </c>
      <c r="J1299" s="102">
        <v>41.0</v>
      </c>
      <c r="K1299" s="102"/>
      <c r="L1299" s="102"/>
      <c r="M1299" s="102"/>
      <c r="N1299" s="102" t="s">
        <v>23</v>
      </c>
      <c r="O1299" s="102"/>
      <c r="P1299" s="102"/>
      <c r="Q1299" s="102" t="s">
        <v>23</v>
      </c>
      <c r="R1299" s="102">
        <v>33.0</v>
      </c>
      <c r="S1299" s="102">
        <v>12.0</v>
      </c>
    </row>
    <row r="1300" ht="12.75" customHeight="1">
      <c r="A1300" s="102">
        <v>2006.0</v>
      </c>
      <c r="B1300" s="102">
        <v>516.0</v>
      </c>
      <c r="C1300" s="102" t="s">
        <v>7849</v>
      </c>
      <c r="D1300" s="102" t="s">
        <v>40</v>
      </c>
      <c r="E1300" s="102">
        <v>6.0</v>
      </c>
      <c r="F1300" s="102">
        <v>109.0</v>
      </c>
      <c r="G1300" s="102"/>
      <c r="H1300" s="102">
        <v>4100.0</v>
      </c>
      <c r="I1300" s="102">
        <v>73.0</v>
      </c>
      <c r="J1300" s="102">
        <v>37.0</v>
      </c>
      <c r="K1300" s="102"/>
      <c r="L1300" s="102"/>
      <c r="M1300" s="102"/>
      <c r="N1300" s="102" t="s">
        <v>35</v>
      </c>
      <c r="O1300" s="102"/>
      <c r="P1300" s="102"/>
      <c r="Q1300" s="102" t="s">
        <v>23</v>
      </c>
      <c r="R1300" s="102">
        <v>33.0</v>
      </c>
      <c r="S1300" s="102">
        <v>2.0</v>
      </c>
    </row>
    <row r="1301" ht="12.75" customHeight="1">
      <c r="A1301" s="102">
        <v>2006.0</v>
      </c>
      <c r="B1301" s="102">
        <v>517.0</v>
      </c>
      <c r="C1301" s="102" t="s">
        <v>7849</v>
      </c>
      <c r="D1301" s="102" t="s">
        <v>40</v>
      </c>
      <c r="E1301" s="102">
        <v>6.0</v>
      </c>
      <c r="F1301" s="102">
        <v>108.0</v>
      </c>
      <c r="G1301" s="102"/>
      <c r="H1301" s="102">
        <v>1800.0</v>
      </c>
      <c r="I1301" s="102">
        <v>59.0</v>
      </c>
      <c r="J1301" s="102">
        <v>30.0</v>
      </c>
      <c r="K1301" s="102"/>
      <c r="L1301" s="102"/>
      <c r="M1301" s="102"/>
      <c r="N1301" s="102" t="s">
        <v>35</v>
      </c>
      <c r="O1301" s="102"/>
      <c r="P1301" s="102"/>
      <c r="Q1301" s="102" t="s">
        <v>23</v>
      </c>
      <c r="R1301" s="102">
        <v>33.0</v>
      </c>
      <c r="S1301" s="102">
        <v>51.0</v>
      </c>
    </row>
    <row r="1302" ht="12.75" customHeight="1">
      <c r="A1302" s="102">
        <v>2006.0</v>
      </c>
      <c r="B1302" s="102">
        <v>518.0</v>
      </c>
      <c r="C1302" s="102" t="s">
        <v>7850</v>
      </c>
      <c r="D1302" s="102" t="s">
        <v>40</v>
      </c>
      <c r="E1302" s="102">
        <v>6.0</v>
      </c>
      <c r="F1302" s="102">
        <v>111.0</v>
      </c>
      <c r="G1302" s="102"/>
      <c r="H1302" s="102">
        <v>2300.0</v>
      </c>
      <c r="I1302" s="102">
        <v>65.0</v>
      </c>
      <c r="J1302" s="102">
        <v>33.0</v>
      </c>
      <c r="K1302" s="102"/>
      <c r="L1302" s="102"/>
      <c r="M1302" s="102"/>
      <c r="N1302" s="102" t="s">
        <v>23</v>
      </c>
      <c r="O1302" s="102"/>
      <c r="P1302" s="102"/>
      <c r="Q1302" s="102" t="s">
        <v>23</v>
      </c>
      <c r="R1302" s="102">
        <v>33.0</v>
      </c>
      <c r="S1302" s="102">
        <v>73.0</v>
      </c>
    </row>
    <row r="1303" ht="12.75" customHeight="1">
      <c r="A1303" s="102">
        <v>2006.0</v>
      </c>
      <c r="B1303" s="102">
        <v>519.0</v>
      </c>
      <c r="C1303" s="102" t="s">
        <v>7349</v>
      </c>
      <c r="D1303" s="102" t="s">
        <v>40</v>
      </c>
      <c r="E1303" s="102">
        <v>6.0</v>
      </c>
      <c r="F1303" s="102">
        <v>108.0</v>
      </c>
      <c r="G1303" s="102"/>
      <c r="H1303" s="102">
        <v>5600.0</v>
      </c>
      <c r="I1303" s="102">
        <v>79.0</v>
      </c>
      <c r="J1303" s="102">
        <v>42.0</v>
      </c>
      <c r="K1303" s="102"/>
      <c r="L1303" s="102"/>
      <c r="M1303" s="102"/>
      <c r="N1303" s="102" t="s">
        <v>35</v>
      </c>
      <c r="O1303" s="102"/>
      <c r="P1303" s="102"/>
      <c r="Q1303" s="102" t="s">
        <v>23</v>
      </c>
      <c r="R1303" s="102">
        <v>33.0</v>
      </c>
      <c r="S1303" s="102">
        <v>24.0</v>
      </c>
    </row>
    <row r="1304" ht="12.75" customHeight="1">
      <c r="A1304" s="102">
        <v>2006.0</v>
      </c>
      <c r="B1304" s="102">
        <v>520.0</v>
      </c>
      <c r="C1304" s="102" t="s">
        <v>7851</v>
      </c>
      <c r="D1304" s="102" t="s">
        <v>40</v>
      </c>
      <c r="E1304" s="102">
        <v>6.0</v>
      </c>
      <c r="F1304" s="102">
        <v>20.0</v>
      </c>
      <c r="G1304" s="102"/>
      <c r="H1304" s="102">
        <v>4200.0</v>
      </c>
      <c r="I1304" s="102">
        <v>76.0</v>
      </c>
      <c r="J1304" s="102">
        <v>38.0</v>
      </c>
      <c r="K1304" s="102"/>
      <c r="L1304" s="102"/>
      <c r="M1304" s="102"/>
      <c r="N1304" s="102" t="s">
        <v>23</v>
      </c>
      <c r="O1304" s="102"/>
      <c r="P1304" s="102"/>
      <c r="Q1304" s="102" t="s">
        <v>23</v>
      </c>
      <c r="R1304" s="102">
        <v>33.0</v>
      </c>
      <c r="S1304" s="102">
        <v>11.0</v>
      </c>
    </row>
    <row r="1305" ht="12.75" customHeight="1">
      <c r="A1305" s="102">
        <v>2006.0</v>
      </c>
      <c r="B1305" s="102">
        <v>522.0</v>
      </c>
      <c r="C1305" s="102" t="s">
        <v>7852</v>
      </c>
      <c r="D1305" s="102" t="s">
        <v>40</v>
      </c>
      <c r="E1305" s="102">
        <v>6.0</v>
      </c>
      <c r="F1305" s="102">
        <v>25.0</v>
      </c>
      <c r="G1305" s="102"/>
      <c r="H1305" s="102">
        <v>2700.0</v>
      </c>
      <c r="I1305" s="102">
        <v>67.0</v>
      </c>
      <c r="J1305" s="102">
        <v>30.0</v>
      </c>
      <c r="K1305" s="102"/>
      <c r="L1305" s="102"/>
      <c r="M1305" s="102"/>
      <c r="N1305" s="102" t="s">
        <v>23</v>
      </c>
      <c r="O1305" s="102"/>
      <c r="P1305" s="102"/>
      <c r="Q1305" s="102" t="s">
        <v>23</v>
      </c>
      <c r="R1305" s="102">
        <v>28.0</v>
      </c>
      <c r="S1305" s="102">
        <v>79.0</v>
      </c>
    </row>
    <row r="1306" ht="12.75" customHeight="1">
      <c r="A1306" s="102">
        <v>2006.0</v>
      </c>
      <c r="B1306" s="102">
        <v>523.0</v>
      </c>
      <c r="C1306" s="102" t="s">
        <v>7169</v>
      </c>
      <c r="D1306" s="102" t="s">
        <v>40</v>
      </c>
      <c r="E1306" s="102">
        <v>6.0</v>
      </c>
      <c r="F1306" s="102">
        <v>109.0</v>
      </c>
      <c r="G1306" s="102"/>
      <c r="H1306" s="102">
        <v>3300.0</v>
      </c>
      <c r="I1306" s="102">
        <v>70.0</v>
      </c>
      <c r="J1306" s="102">
        <v>0.0</v>
      </c>
      <c r="K1306" s="102"/>
      <c r="L1306" s="102"/>
      <c r="M1306" s="102"/>
      <c r="N1306" s="102" t="s">
        <v>23</v>
      </c>
      <c r="O1306" s="102"/>
      <c r="P1306" s="102"/>
      <c r="Q1306" s="102" t="s">
        <v>23</v>
      </c>
      <c r="R1306" s="102">
        <v>33.0</v>
      </c>
      <c r="S1306" s="102">
        <v>44.0</v>
      </c>
    </row>
    <row r="1307" ht="12.75" customHeight="1">
      <c r="A1307" s="102">
        <v>2006.0</v>
      </c>
      <c r="B1307" s="102">
        <v>525.0</v>
      </c>
      <c r="C1307" s="102" t="s">
        <v>7853</v>
      </c>
      <c r="D1307" s="102" t="s">
        <v>40</v>
      </c>
      <c r="E1307" s="102">
        <v>6.0</v>
      </c>
      <c r="F1307" s="102">
        <v>116.0</v>
      </c>
      <c r="G1307" s="102"/>
      <c r="H1307" s="102">
        <v>2000.0</v>
      </c>
      <c r="I1307" s="102">
        <v>56.0</v>
      </c>
      <c r="J1307" s="102">
        <v>0.0</v>
      </c>
      <c r="K1307" s="102"/>
      <c r="L1307" s="102"/>
      <c r="M1307" s="102"/>
      <c r="N1307" s="102" t="s">
        <v>23</v>
      </c>
      <c r="O1307" s="102"/>
      <c r="P1307" s="102"/>
      <c r="Q1307" s="102" t="s">
        <v>23</v>
      </c>
      <c r="R1307" s="102">
        <v>33.0</v>
      </c>
      <c r="S1307" s="102">
        <v>4.0</v>
      </c>
    </row>
    <row r="1308" ht="12.75" customHeight="1">
      <c r="A1308" s="102">
        <v>2006.0</v>
      </c>
      <c r="B1308" s="102">
        <v>524.0</v>
      </c>
      <c r="C1308" s="102" t="s">
        <v>7352</v>
      </c>
      <c r="D1308" s="102" t="s">
        <v>40</v>
      </c>
      <c r="E1308" s="102">
        <v>6.0</v>
      </c>
      <c r="F1308" s="102">
        <v>20.0</v>
      </c>
      <c r="G1308" s="102"/>
      <c r="H1308" s="102">
        <v>5400.0</v>
      </c>
      <c r="I1308" s="102">
        <v>76.0</v>
      </c>
      <c r="J1308" s="102">
        <v>0.0</v>
      </c>
      <c r="K1308" s="102"/>
      <c r="L1308" s="102"/>
      <c r="M1308" s="102"/>
      <c r="N1308" s="102" t="s">
        <v>23</v>
      </c>
      <c r="O1308" s="102"/>
      <c r="P1308" s="102"/>
      <c r="Q1308" s="102" t="s">
        <v>23</v>
      </c>
      <c r="R1308" s="102">
        <v>33.0</v>
      </c>
      <c r="S1308" s="102">
        <v>11.0</v>
      </c>
    </row>
    <row r="1309" ht="12.75" customHeight="1">
      <c r="A1309" s="102">
        <v>2006.0</v>
      </c>
      <c r="B1309" s="102">
        <v>527.0</v>
      </c>
      <c r="C1309" s="102" t="s">
        <v>7854</v>
      </c>
      <c r="D1309" s="102" t="s">
        <v>21</v>
      </c>
      <c r="E1309" s="102">
        <v>6.0</v>
      </c>
      <c r="F1309" s="102">
        <v>0.0</v>
      </c>
      <c r="G1309" s="102" t="s">
        <v>104</v>
      </c>
      <c r="H1309" s="102">
        <v>4250.0</v>
      </c>
      <c r="I1309" s="102">
        <v>77.0</v>
      </c>
      <c r="J1309" s="102">
        <v>36.0</v>
      </c>
      <c r="K1309" s="102"/>
      <c r="L1309" s="102"/>
      <c r="M1309" s="102"/>
      <c r="N1309" s="102" t="s">
        <v>23</v>
      </c>
      <c r="O1309" s="102"/>
      <c r="P1309" s="102"/>
      <c r="Q1309" s="102" t="s">
        <v>23</v>
      </c>
      <c r="R1309" s="102">
        <v>33.0</v>
      </c>
      <c r="S1309" s="102">
        <v>51.0</v>
      </c>
    </row>
    <row r="1310" ht="12.75" customHeight="1">
      <c r="A1310" s="102">
        <v>2006.0</v>
      </c>
      <c r="B1310" s="102">
        <v>9526.0</v>
      </c>
      <c r="C1310" s="102" t="s">
        <v>7855</v>
      </c>
      <c r="D1310" s="102" t="s">
        <v>21</v>
      </c>
      <c r="E1310" s="102">
        <v>6.0</v>
      </c>
      <c r="F1310" s="102">
        <v>0.0</v>
      </c>
      <c r="G1310" s="102" t="s">
        <v>143</v>
      </c>
      <c r="H1310" s="102">
        <v>3050.0</v>
      </c>
      <c r="I1310" s="102">
        <v>70.0</v>
      </c>
      <c r="J1310" s="102">
        <v>34.0</v>
      </c>
      <c r="K1310" s="102"/>
      <c r="L1310" s="102"/>
      <c r="M1310" s="102"/>
      <c r="N1310" s="102" t="s">
        <v>23</v>
      </c>
      <c r="O1310" s="102"/>
      <c r="P1310" s="102"/>
      <c r="Q1310" s="102" t="s">
        <v>23</v>
      </c>
      <c r="R1310" s="102">
        <v>33.0</v>
      </c>
      <c r="S1310" s="102">
        <v>20.0</v>
      </c>
    </row>
    <row r="1311" ht="12.75" customHeight="1">
      <c r="A1311" s="102">
        <v>2006.0</v>
      </c>
      <c r="B1311" s="102">
        <v>528.0</v>
      </c>
      <c r="C1311" s="102" t="s">
        <v>7171</v>
      </c>
      <c r="D1311" s="102" t="s">
        <v>21</v>
      </c>
      <c r="E1311" s="102">
        <v>6.0</v>
      </c>
      <c r="F1311" s="102">
        <v>0.0</v>
      </c>
      <c r="G1311" s="102" t="s">
        <v>29</v>
      </c>
      <c r="H1311" s="102">
        <v>2800.0</v>
      </c>
      <c r="I1311" s="102">
        <v>66.0</v>
      </c>
      <c r="J1311" s="102">
        <v>0.0</v>
      </c>
      <c r="K1311" s="102"/>
      <c r="L1311" s="102"/>
      <c r="M1311" s="102"/>
      <c r="N1311" s="102" t="s">
        <v>23</v>
      </c>
      <c r="O1311" s="102"/>
      <c r="P1311" s="102"/>
      <c r="Q1311" s="102" t="s">
        <v>23</v>
      </c>
      <c r="R1311" s="102">
        <v>33.0</v>
      </c>
      <c r="S1311" s="102">
        <v>2.0</v>
      </c>
    </row>
    <row r="1312" ht="12.75" customHeight="1">
      <c r="A1312" s="102">
        <v>2006.0</v>
      </c>
      <c r="B1312" s="102">
        <v>530.0</v>
      </c>
      <c r="C1312" s="102" t="s">
        <v>7856</v>
      </c>
      <c r="D1312" s="102" t="s">
        <v>21</v>
      </c>
      <c r="E1312" s="102">
        <v>6.0</v>
      </c>
      <c r="F1312" s="102">
        <v>0.0</v>
      </c>
      <c r="G1312" s="102" t="s">
        <v>136</v>
      </c>
      <c r="H1312" s="102">
        <v>5000.0</v>
      </c>
      <c r="I1312" s="102">
        <v>78.0</v>
      </c>
      <c r="J1312" s="102">
        <v>0.0</v>
      </c>
      <c r="K1312" s="102"/>
      <c r="L1312" s="102"/>
      <c r="M1312" s="102"/>
      <c r="N1312" s="102" t="s">
        <v>35</v>
      </c>
      <c r="O1312" s="102"/>
      <c r="P1312" s="102"/>
      <c r="Q1312" s="102" t="s">
        <v>23</v>
      </c>
      <c r="R1312" s="102">
        <v>33.0</v>
      </c>
      <c r="S1312" s="102">
        <v>51.0</v>
      </c>
    </row>
    <row r="1313" ht="12.75" customHeight="1">
      <c r="A1313" s="102">
        <v>2006.0</v>
      </c>
      <c r="B1313" s="102">
        <v>532.0</v>
      </c>
      <c r="C1313" s="102" t="s">
        <v>7857</v>
      </c>
      <c r="D1313" s="102" t="s">
        <v>21</v>
      </c>
      <c r="E1313" s="102">
        <v>6.0</v>
      </c>
      <c r="F1313" s="102">
        <v>0.0</v>
      </c>
      <c r="G1313" s="102" t="s">
        <v>151</v>
      </c>
      <c r="H1313" s="102">
        <v>4000.0</v>
      </c>
      <c r="I1313" s="102">
        <v>73.0</v>
      </c>
      <c r="J1313" s="102">
        <v>0.0</v>
      </c>
      <c r="K1313" s="102"/>
      <c r="L1313" s="102"/>
      <c r="M1313" s="102"/>
      <c r="N1313" s="102" t="s">
        <v>23</v>
      </c>
      <c r="O1313" s="102"/>
      <c r="P1313" s="102"/>
      <c r="Q1313" s="102" t="s">
        <v>23</v>
      </c>
      <c r="R1313" s="102">
        <v>33.0</v>
      </c>
      <c r="S1313" s="102">
        <v>44.0</v>
      </c>
    </row>
    <row r="1314" ht="12.75" customHeight="1">
      <c r="A1314" s="102">
        <v>2006.0</v>
      </c>
      <c r="B1314" s="102">
        <v>531.0</v>
      </c>
      <c r="C1314" s="102" t="s">
        <v>7858</v>
      </c>
      <c r="D1314" s="102" t="s">
        <v>21</v>
      </c>
      <c r="E1314" s="102">
        <v>6.0</v>
      </c>
      <c r="F1314" s="102">
        <v>0.0</v>
      </c>
      <c r="G1314" s="102" t="s">
        <v>136</v>
      </c>
      <c r="H1314" s="102">
        <v>5600.0</v>
      </c>
      <c r="I1314" s="102">
        <v>80.0</v>
      </c>
      <c r="J1314" s="102">
        <v>0.0</v>
      </c>
      <c r="K1314" s="102"/>
      <c r="L1314" s="102"/>
      <c r="M1314" s="102"/>
      <c r="N1314" s="102" t="s">
        <v>23</v>
      </c>
      <c r="O1314" s="102"/>
      <c r="P1314" s="102"/>
      <c r="Q1314" s="102" t="s">
        <v>23</v>
      </c>
      <c r="R1314" s="102">
        <v>33.0</v>
      </c>
      <c r="S1314" s="102">
        <v>44.0</v>
      </c>
    </row>
    <row r="1315" ht="12.75" customHeight="1">
      <c r="A1315" s="102">
        <v>2006.0</v>
      </c>
      <c r="B1315" s="102">
        <v>533.0</v>
      </c>
      <c r="C1315" s="102" t="s">
        <v>7859</v>
      </c>
      <c r="D1315" s="102" t="s">
        <v>40</v>
      </c>
      <c r="E1315" s="102">
        <v>6.0</v>
      </c>
      <c r="F1315" s="102">
        <v>22.0</v>
      </c>
      <c r="G1315" s="102"/>
      <c r="H1315" s="102">
        <v>6000.0</v>
      </c>
      <c r="I1315" s="102">
        <v>60.0</v>
      </c>
      <c r="J1315" s="102">
        <v>42.0</v>
      </c>
      <c r="K1315" s="102"/>
      <c r="L1315" s="102"/>
      <c r="M1315" s="102"/>
      <c r="N1315" s="102" t="s">
        <v>23</v>
      </c>
      <c r="O1315" s="102"/>
      <c r="P1315" s="102"/>
      <c r="Q1315" s="102" t="s">
        <v>23</v>
      </c>
      <c r="R1315" s="102">
        <v>33.0</v>
      </c>
      <c r="S1315" s="102">
        <v>59.0</v>
      </c>
    </row>
    <row r="1316" ht="12.75" customHeight="1">
      <c r="A1316" s="102">
        <v>2006.0</v>
      </c>
      <c r="B1316" s="102">
        <v>534.0</v>
      </c>
      <c r="C1316" s="102" t="s">
        <v>7860</v>
      </c>
      <c r="D1316" s="102" t="s">
        <v>21</v>
      </c>
      <c r="E1316" s="102">
        <v>6.0</v>
      </c>
      <c r="F1316" s="102">
        <v>0.0</v>
      </c>
      <c r="G1316" s="102" t="s">
        <v>142</v>
      </c>
      <c r="H1316" s="102">
        <v>4100.0</v>
      </c>
      <c r="I1316" s="102">
        <v>73.0</v>
      </c>
      <c r="J1316" s="102">
        <v>37.0</v>
      </c>
      <c r="K1316" s="102"/>
      <c r="L1316" s="102"/>
      <c r="M1316" s="102"/>
      <c r="N1316" s="102" t="s">
        <v>35</v>
      </c>
      <c r="O1316" s="102"/>
      <c r="P1316" s="102"/>
      <c r="Q1316" s="102" t="s">
        <v>23</v>
      </c>
      <c r="R1316" s="102">
        <v>33.0</v>
      </c>
      <c r="S1316" s="102">
        <v>66.0</v>
      </c>
    </row>
    <row r="1317" ht="12.75" customHeight="1">
      <c r="A1317" s="102">
        <v>2006.0</v>
      </c>
      <c r="B1317" s="102">
        <v>535.0</v>
      </c>
      <c r="C1317" s="102" t="s">
        <v>7861</v>
      </c>
      <c r="D1317" s="102" t="s">
        <v>40</v>
      </c>
      <c r="E1317" s="102">
        <v>6.0</v>
      </c>
      <c r="F1317" s="102">
        <v>20.0</v>
      </c>
      <c r="G1317" s="102"/>
      <c r="H1317" s="102">
        <v>4800.0</v>
      </c>
      <c r="I1317" s="102">
        <v>79.0</v>
      </c>
      <c r="J1317" s="102">
        <v>41.0</v>
      </c>
      <c r="K1317" s="102"/>
      <c r="L1317" s="102"/>
      <c r="M1317" s="102"/>
      <c r="N1317" s="102" t="s">
        <v>23</v>
      </c>
      <c r="O1317" s="102"/>
      <c r="P1317" s="102"/>
      <c r="Q1317" s="102" t="s">
        <v>23</v>
      </c>
      <c r="R1317" s="102">
        <v>33.0</v>
      </c>
      <c r="S1317" s="102">
        <v>60.0</v>
      </c>
    </row>
    <row r="1318" ht="12.75" customHeight="1">
      <c r="A1318" s="102">
        <v>2006.0</v>
      </c>
      <c r="B1318" s="102">
        <v>536.0</v>
      </c>
      <c r="C1318" s="102" t="s">
        <v>7862</v>
      </c>
      <c r="D1318" s="102" t="s">
        <v>21</v>
      </c>
      <c r="E1318" s="102">
        <v>6.0</v>
      </c>
      <c r="F1318" s="102">
        <v>0.0</v>
      </c>
      <c r="G1318" s="102" t="s">
        <v>104</v>
      </c>
      <c r="H1318" s="102">
        <v>4800.0</v>
      </c>
      <c r="I1318" s="102">
        <v>78.0</v>
      </c>
      <c r="J1318" s="102">
        <v>0.0</v>
      </c>
      <c r="K1318" s="102"/>
      <c r="L1318" s="102"/>
      <c r="M1318" s="102"/>
      <c r="N1318" s="102" t="s">
        <v>35</v>
      </c>
      <c r="O1318" s="102"/>
      <c r="P1318" s="102"/>
      <c r="Q1318" s="102" t="s">
        <v>23</v>
      </c>
      <c r="R1318" s="102">
        <v>24.0</v>
      </c>
      <c r="S1318" s="102">
        <v>89.0</v>
      </c>
    </row>
    <row r="1319" ht="12.75" customHeight="1">
      <c r="A1319" s="102">
        <v>2006.0</v>
      </c>
      <c r="B1319" s="102">
        <v>537.0</v>
      </c>
      <c r="C1319" s="102" t="s">
        <v>7178</v>
      </c>
      <c r="D1319" s="102" t="s">
        <v>21</v>
      </c>
      <c r="E1319" s="102">
        <v>6.0</v>
      </c>
      <c r="F1319" s="102">
        <v>0.0</v>
      </c>
      <c r="G1319" s="102" t="s">
        <v>29</v>
      </c>
      <c r="H1319" s="102">
        <v>2000.0</v>
      </c>
      <c r="I1319" s="102">
        <v>63.0</v>
      </c>
      <c r="J1319" s="102">
        <v>30.0</v>
      </c>
      <c r="K1319" s="102"/>
      <c r="L1319" s="102"/>
      <c r="M1319" s="102"/>
      <c r="N1319" s="102" t="s">
        <v>23</v>
      </c>
      <c r="O1319" s="102"/>
      <c r="P1319" s="102"/>
      <c r="Q1319" s="102" t="s">
        <v>23</v>
      </c>
      <c r="R1319" s="102">
        <v>33.0</v>
      </c>
      <c r="S1319" s="102">
        <v>72.0</v>
      </c>
    </row>
    <row r="1320" ht="12.75" customHeight="1">
      <c r="A1320" s="102">
        <v>2006.0</v>
      </c>
      <c r="B1320" s="102">
        <v>539.0</v>
      </c>
      <c r="C1320" s="102" t="s">
        <v>7863</v>
      </c>
      <c r="D1320" s="102" t="s">
        <v>21</v>
      </c>
      <c r="E1320" s="102">
        <v>6.0</v>
      </c>
      <c r="F1320" s="102">
        <v>0.0</v>
      </c>
      <c r="G1320" s="102" t="s">
        <v>133</v>
      </c>
      <c r="H1320" s="102">
        <v>4750.0</v>
      </c>
      <c r="I1320" s="102">
        <v>80.0</v>
      </c>
      <c r="J1320" s="102">
        <v>41.0</v>
      </c>
      <c r="K1320" s="102"/>
      <c r="L1320" s="102"/>
      <c r="M1320" s="102"/>
      <c r="N1320" s="102" t="s">
        <v>23</v>
      </c>
      <c r="O1320" s="102"/>
      <c r="P1320" s="102"/>
      <c r="Q1320" s="102" t="s">
        <v>23</v>
      </c>
      <c r="R1320" s="102">
        <v>33.0</v>
      </c>
      <c r="S1320" s="102">
        <v>2.0</v>
      </c>
    </row>
    <row r="1321" ht="12.75" customHeight="1">
      <c r="A1321" s="102">
        <v>2006.0</v>
      </c>
      <c r="B1321" s="102">
        <v>540.0</v>
      </c>
      <c r="C1321" s="102" t="s">
        <v>7864</v>
      </c>
      <c r="D1321" s="102" t="s">
        <v>21</v>
      </c>
      <c r="E1321" s="102">
        <v>6.0</v>
      </c>
      <c r="F1321" s="102">
        <v>0.0</v>
      </c>
      <c r="G1321" s="102" t="s">
        <v>170</v>
      </c>
      <c r="H1321" s="102">
        <v>4000.0</v>
      </c>
      <c r="I1321" s="102">
        <v>71.0</v>
      </c>
      <c r="J1321" s="102">
        <v>36.0</v>
      </c>
      <c r="K1321" s="102"/>
      <c r="L1321" s="102"/>
      <c r="M1321" s="102"/>
      <c r="N1321" s="102" t="s">
        <v>23</v>
      </c>
      <c r="O1321" s="102"/>
      <c r="P1321" s="102"/>
      <c r="Q1321" s="102" t="s">
        <v>23</v>
      </c>
      <c r="R1321" s="102">
        <v>33.0</v>
      </c>
      <c r="S1321" s="102">
        <v>44.0</v>
      </c>
    </row>
    <row r="1322" ht="12.75" customHeight="1">
      <c r="A1322" s="102">
        <v>2006.0</v>
      </c>
      <c r="B1322" s="102">
        <v>541.0</v>
      </c>
      <c r="C1322" s="102" t="s">
        <v>7865</v>
      </c>
      <c r="D1322" s="102" t="s">
        <v>21</v>
      </c>
      <c r="E1322" s="102">
        <v>6.0</v>
      </c>
      <c r="F1322" s="102">
        <v>0.0</v>
      </c>
      <c r="G1322" s="102" t="s">
        <v>133</v>
      </c>
      <c r="H1322" s="102">
        <v>5100.0</v>
      </c>
      <c r="I1322" s="102">
        <v>80.0</v>
      </c>
      <c r="J1322" s="102">
        <v>43.0</v>
      </c>
      <c r="K1322" s="102"/>
      <c r="L1322" s="102"/>
      <c r="M1322" s="102"/>
      <c r="N1322" s="102" t="s">
        <v>35</v>
      </c>
      <c r="O1322" s="102"/>
      <c r="P1322" s="102"/>
      <c r="Q1322" s="102" t="s">
        <v>23</v>
      </c>
      <c r="R1322" s="102">
        <v>33.0</v>
      </c>
      <c r="S1322" s="102">
        <v>44.0</v>
      </c>
    </row>
    <row r="1323" ht="12.75" customHeight="1">
      <c r="A1323" s="102">
        <v>2006.0</v>
      </c>
      <c r="B1323" s="102">
        <v>2006.0</v>
      </c>
      <c r="C1323" s="102" t="s">
        <v>7866</v>
      </c>
      <c r="D1323" s="102" t="s">
        <v>40</v>
      </c>
      <c r="E1323" s="102">
        <v>6.0</v>
      </c>
      <c r="F1323" s="102">
        <v>110.0</v>
      </c>
      <c r="G1323" s="102"/>
      <c r="H1323" s="102">
        <v>4400.0</v>
      </c>
      <c r="I1323" s="102">
        <v>76.0</v>
      </c>
      <c r="J1323" s="102">
        <v>38.0</v>
      </c>
      <c r="K1323" s="102"/>
      <c r="L1323" s="102"/>
      <c r="M1323" s="102"/>
      <c r="N1323" s="102" t="s">
        <v>35</v>
      </c>
      <c r="O1323" s="102"/>
      <c r="P1323" s="102"/>
      <c r="Q1323" s="102" t="s">
        <v>23</v>
      </c>
      <c r="R1323" s="102">
        <v>28.0</v>
      </c>
      <c r="S1323" s="102">
        <v>79.0</v>
      </c>
    </row>
    <row r="1324" ht="12.75" customHeight="1">
      <c r="A1324" s="102">
        <v>2006.0</v>
      </c>
      <c r="B1324" s="102">
        <v>543.0</v>
      </c>
      <c r="C1324" s="102">
        <v>0.3197453703703704</v>
      </c>
      <c r="D1324" s="102" t="s">
        <v>40</v>
      </c>
      <c r="E1324" s="102">
        <v>6.0</v>
      </c>
      <c r="F1324" s="102">
        <v>108.0</v>
      </c>
      <c r="G1324" s="102"/>
      <c r="H1324" s="102">
        <v>2250.0</v>
      </c>
      <c r="I1324" s="102">
        <v>61.0</v>
      </c>
      <c r="J1324" s="102">
        <v>0.0</v>
      </c>
      <c r="K1324" s="102"/>
      <c r="L1324" s="102"/>
      <c r="M1324" s="102"/>
      <c r="N1324" s="102" t="s">
        <v>23</v>
      </c>
      <c r="O1324" s="102"/>
      <c r="P1324" s="102"/>
      <c r="Q1324" s="102" t="s">
        <v>23</v>
      </c>
      <c r="R1324" s="102">
        <v>33.0</v>
      </c>
      <c r="S1324" s="102">
        <v>44.0</v>
      </c>
    </row>
    <row r="1325" ht="12.75" customHeight="1">
      <c r="A1325" s="102">
        <v>2006.0</v>
      </c>
      <c r="B1325" s="102">
        <v>544.0</v>
      </c>
      <c r="C1325" s="102" t="s">
        <v>7867</v>
      </c>
      <c r="D1325" s="102" t="s">
        <v>21</v>
      </c>
      <c r="E1325" s="102">
        <v>6.0</v>
      </c>
      <c r="F1325" s="102">
        <v>0.0</v>
      </c>
      <c r="G1325" s="102" t="s">
        <v>29</v>
      </c>
      <c r="H1325" s="102">
        <v>1700.0</v>
      </c>
      <c r="I1325" s="102">
        <v>55.0</v>
      </c>
      <c r="J1325" s="102">
        <v>0.0</v>
      </c>
      <c r="K1325" s="102"/>
      <c r="L1325" s="102"/>
      <c r="M1325" s="102"/>
      <c r="N1325" s="102" t="s">
        <v>23</v>
      </c>
      <c r="O1325" s="102"/>
      <c r="P1325" s="102"/>
      <c r="Q1325" s="102" t="s">
        <v>23</v>
      </c>
      <c r="R1325" s="102">
        <v>33.0</v>
      </c>
      <c r="S1325" s="102">
        <v>60.0</v>
      </c>
    </row>
    <row r="1326" ht="12.75" customHeight="1">
      <c r="A1326" s="102">
        <v>2006.0</v>
      </c>
      <c r="B1326" s="102">
        <v>545.0</v>
      </c>
      <c r="C1326" s="102" t="s">
        <v>7868</v>
      </c>
      <c r="D1326" s="102" t="s">
        <v>40</v>
      </c>
      <c r="E1326" s="102">
        <v>6.0</v>
      </c>
      <c r="F1326" s="102">
        <v>113.0</v>
      </c>
      <c r="G1326" s="102"/>
      <c r="H1326" s="102">
        <v>6500.0</v>
      </c>
      <c r="I1326" s="102">
        <v>82.0</v>
      </c>
      <c r="J1326" s="102">
        <v>41.0</v>
      </c>
      <c r="K1326" s="102"/>
      <c r="L1326" s="102"/>
      <c r="M1326" s="102"/>
      <c r="N1326" s="102" t="s">
        <v>23</v>
      </c>
      <c r="O1326" s="102"/>
      <c r="P1326" s="102"/>
      <c r="Q1326" s="102" t="s">
        <v>23</v>
      </c>
      <c r="R1326" s="102">
        <v>33.0</v>
      </c>
      <c r="S1326" s="102">
        <v>16.0</v>
      </c>
    </row>
    <row r="1327" ht="12.75" customHeight="1">
      <c r="A1327" s="102">
        <v>2006.0</v>
      </c>
      <c r="B1327" s="102">
        <v>547.0</v>
      </c>
      <c r="C1327" s="102" t="s">
        <v>7181</v>
      </c>
      <c r="D1327" s="102" t="s">
        <v>40</v>
      </c>
      <c r="E1327" s="102">
        <v>6.0</v>
      </c>
      <c r="F1327" s="102">
        <v>20.0</v>
      </c>
      <c r="G1327" s="102"/>
      <c r="H1327" s="102">
        <v>1700.0</v>
      </c>
      <c r="I1327" s="102">
        <v>59.0</v>
      </c>
      <c r="J1327" s="102">
        <v>0.0</v>
      </c>
      <c r="K1327" s="102"/>
      <c r="L1327" s="102"/>
      <c r="M1327" s="102"/>
      <c r="N1327" s="102" t="s">
        <v>23</v>
      </c>
      <c r="O1327" s="102"/>
      <c r="P1327" s="102"/>
      <c r="Q1327" s="102" t="s">
        <v>23</v>
      </c>
      <c r="R1327" s="102">
        <v>39.0</v>
      </c>
      <c r="S1327" s="102">
        <v>39.0</v>
      </c>
    </row>
    <row r="1328" ht="12.75" customHeight="1">
      <c r="A1328" s="102">
        <v>2006.0</v>
      </c>
      <c r="B1328" s="102">
        <v>549.0</v>
      </c>
      <c r="C1328" s="102" t="s">
        <v>7869</v>
      </c>
      <c r="D1328" s="102" t="s">
        <v>21</v>
      </c>
      <c r="E1328" s="102">
        <v>6.0</v>
      </c>
      <c r="F1328" s="102">
        <v>0.0</v>
      </c>
      <c r="G1328" s="102" t="s">
        <v>151</v>
      </c>
      <c r="H1328" s="102">
        <v>2300.0</v>
      </c>
      <c r="I1328" s="102">
        <v>61.0</v>
      </c>
      <c r="J1328" s="102">
        <v>0.0</v>
      </c>
      <c r="K1328" s="102"/>
      <c r="L1328" s="102"/>
      <c r="M1328" s="102"/>
      <c r="N1328" s="102" t="s">
        <v>23</v>
      </c>
      <c r="O1328" s="102"/>
      <c r="P1328" s="102"/>
      <c r="Q1328" s="102" t="s">
        <v>23</v>
      </c>
      <c r="R1328" s="102">
        <v>33.0</v>
      </c>
      <c r="S1328" s="102">
        <v>44.0</v>
      </c>
    </row>
    <row r="1329" ht="12.75" customHeight="1">
      <c r="A1329" s="102">
        <v>2006.0</v>
      </c>
      <c r="B1329" s="102">
        <v>550.0</v>
      </c>
      <c r="C1329" s="102" t="s">
        <v>7870</v>
      </c>
      <c r="D1329" s="102" t="s">
        <v>21</v>
      </c>
      <c r="E1329" s="102">
        <v>6.0</v>
      </c>
      <c r="F1329" s="102">
        <v>0.0</v>
      </c>
      <c r="G1329" s="102" t="s">
        <v>104</v>
      </c>
      <c r="H1329" s="102">
        <v>5000.0</v>
      </c>
      <c r="I1329" s="102">
        <v>76.0</v>
      </c>
      <c r="J1329" s="102">
        <v>0.0</v>
      </c>
      <c r="K1329" s="102"/>
      <c r="L1329" s="102"/>
      <c r="M1329" s="102"/>
      <c r="N1329" s="102" t="s">
        <v>23</v>
      </c>
      <c r="O1329" s="102"/>
      <c r="P1329" s="102"/>
      <c r="Q1329" s="102" t="s">
        <v>23</v>
      </c>
      <c r="R1329" s="102">
        <v>33.0</v>
      </c>
      <c r="S1329" s="102">
        <v>44.0</v>
      </c>
    </row>
    <row r="1330" ht="12.75" customHeight="1">
      <c r="A1330" s="102">
        <v>2006.0</v>
      </c>
      <c r="B1330" s="102">
        <v>552.0</v>
      </c>
      <c r="C1330" s="102" t="s">
        <v>7871</v>
      </c>
      <c r="D1330" s="102" t="s">
        <v>40</v>
      </c>
      <c r="E1330" s="102">
        <v>6.0</v>
      </c>
      <c r="F1330" s="102">
        <v>27.0</v>
      </c>
      <c r="G1330" s="102"/>
      <c r="H1330" s="102">
        <v>3800.0</v>
      </c>
      <c r="I1330" s="102">
        <v>76.0</v>
      </c>
      <c r="J1330" s="102">
        <v>0.0</v>
      </c>
      <c r="K1330" s="102"/>
      <c r="L1330" s="102"/>
      <c r="M1330" s="102"/>
      <c r="N1330" s="102" t="s">
        <v>23</v>
      </c>
      <c r="O1330" s="102"/>
      <c r="P1330" s="102"/>
      <c r="Q1330" s="102" t="s">
        <v>23</v>
      </c>
      <c r="R1330" s="102">
        <v>33.0</v>
      </c>
      <c r="S1330" s="102">
        <v>2.0</v>
      </c>
    </row>
    <row r="1331" ht="12.75" customHeight="1">
      <c r="A1331" s="102">
        <v>2006.0</v>
      </c>
      <c r="B1331" s="102">
        <v>554.0</v>
      </c>
      <c r="C1331" s="102" t="s">
        <v>7872</v>
      </c>
      <c r="D1331" s="102" t="s">
        <v>21</v>
      </c>
      <c r="E1331" s="102">
        <v>6.0</v>
      </c>
      <c r="F1331" s="102">
        <v>0.0</v>
      </c>
      <c r="G1331" s="102" t="s">
        <v>182</v>
      </c>
      <c r="H1331" s="102">
        <v>4100.0</v>
      </c>
      <c r="I1331" s="102">
        <v>77.0</v>
      </c>
      <c r="J1331" s="102">
        <v>38.0</v>
      </c>
      <c r="K1331" s="102"/>
      <c r="L1331" s="102"/>
      <c r="M1331" s="102"/>
      <c r="N1331" s="102" t="s">
        <v>23</v>
      </c>
      <c r="O1331" s="102"/>
      <c r="P1331" s="102"/>
      <c r="Q1331" s="102" t="s">
        <v>23</v>
      </c>
      <c r="R1331" s="102">
        <v>33.0</v>
      </c>
      <c r="S1331" s="102">
        <v>44.0</v>
      </c>
    </row>
    <row r="1332" ht="12.75" customHeight="1">
      <c r="A1332" s="102">
        <v>2006.0</v>
      </c>
      <c r="B1332" s="102">
        <v>551.0</v>
      </c>
      <c r="C1332" s="102" t="s">
        <v>7873</v>
      </c>
      <c r="D1332" s="102" t="s">
        <v>21</v>
      </c>
      <c r="E1332" s="102">
        <v>6.0</v>
      </c>
      <c r="F1332" s="102">
        <v>0.0</v>
      </c>
      <c r="G1332" s="102" t="s">
        <v>146</v>
      </c>
      <c r="H1332" s="102">
        <v>5300.0</v>
      </c>
      <c r="I1332" s="102">
        <v>78.0</v>
      </c>
      <c r="J1332" s="102">
        <v>0.0</v>
      </c>
      <c r="K1332" s="102"/>
      <c r="L1332" s="102"/>
      <c r="M1332" s="102"/>
      <c r="N1332" s="102" t="s">
        <v>23</v>
      </c>
      <c r="O1332" s="102"/>
      <c r="P1332" s="102"/>
      <c r="Q1332" s="102" t="s">
        <v>23</v>
      </c>
      <c r="R1332" s="102">
        <v>33.0</v>
      </c>
      <c r="S1332" s="102">
        <v>60.0</v>
      </c>
    </row>
    <row r="1333" ht="12.75" customHeight="1">
      <c r="A1333" s="102">
        <v>2006.0</v>
      </c>
      <c r="B1333" s="102">
        <v>553.0</v>
      </c>
      <c r="C1333" s="102" t="s">
        <v>7185</v>
      </c>
      <c r="D1333" s="102" t="s">
        <v>40</v>
      </c>
      <c r="E1333" s="102">
        <v>6.0</v>
      </c>
      <c r="F1333" s="102">
        <v>23.0</v>
      </c>
      <c r="G1333" s="102"/>
      <c r="H1333" s="102">
        <v>4550.0</v>
      </c>
      <c r="I1333" s="102">
        <v>79.0</v>
      </c>
      <c r="J1333" s="102">
        <v>40.0</v>
      </c>
      <c r="K1333" s="102"/>
      <c r="L1333" s="102"/>
      <c r="M1333" s="102"/>
      <c r="N1333" s="102" t="s">
        <v>23</v>
      </c>
      <c r="O1333" s="102"/>
      <c r="P1333" s="102"/>
      <c r="Q1333" s="102" t="s">
        <v>23</v>
      </c>
      <c r="R1333" s="102">
        <v>33.0</v>
      </c>
      <c r="S1333" s="102">
        <v>73.0</v>
      </c>
    </row>
    <row r="1334" ht="12.75" customHeight="1">
      <c r="A1334" s="102">
        <v>2006.0</v>
      </c>
      <c r="B1334" s="102">
        <v>557.0</v>
      </c>
      <c r="C1334" s="102" t="s">
        <v>7874</v>
      </c>
      <c r="D1334" s="102" t="s">
        <v>40</v>
      </c>
      <c r="E1334" s="102">
        <v>6.0</v>
      </c>
      <c r="F1334" s="102">
        <v>20.0</v>
      </c>
      <c r="G1334" s="102"/>
      <c r="H1334" s="102">
        <v>3900.0</v>
      </c>
      <c r="I1334" s="102">
        <v>72.0</v>
      </c>
      <c r="J1334" s="102">
        <v>0.0</v>
      </c>
      <c r="K1334" s="102"/>
      <c r="L1334" s="102"/>
      <c r="M1334" s="102"/>
      <c r="N1334" s="102" t="s">
        <v>23</v>
      </c>
      <c r="O1334" s="102"/>
      <c r="P1334" s="102"/>
      <c r="Q1334" s="102" t="s">
        <v>23</v>
      </c>
      <c r="R1334" s="102">
        <v>33.0</v>
      </c>
      <c r="S1334" s="102">
        <v>34.0</v>
      </c>
    </row>
    <row r="1335" ht="12.75" customHeight="1">
      <c r="A1335" s="102">
        <v>2006.0</v>
      </c>
      <c r="B1335" s="102">
        <v>555.0</v>
      </c>
      <c r="C1335" s="102" t="s">
        <v>7186</v>
      </c>
      <c r="D1335" s="102" t="s">
        <v>21</v>
      </c>
      <c r="E1335" s="102">
        <v>6.0</v>
      </c>
      <c r="F1335" s="102">
        <v>0.0</v>
      </c>
      <c r="G1335" s="102" t="s">
        <v>213</v>
      </c>
      <c r="H1335" s="102">
        <v>4000.0</v>
      </c>
      <c r="I1335" s="102">
        <v>77.0</v>
      </c>
      <c r="J1335" s="102">
        <v>38.0</v>
      </c>
      <c r="K1335" s="102"/>
      <c r="L1335" s="102"/>
      <c r="M1335" s="102"/>
      <c r="N1335" s="102" t="s">
        <v>23</v>
      </c>
      <c r="O1335" s="102"/>
      <c r="P1335" s="102"/>
      <c r="Q1335" s="102" t="s">
        <v>23</v>
      </c>
      <c r="R1335" s="102">
        <v>33.0</v>
      </c>
      <c r="S1335" s="102">
        <v>24.0</v>
      </c>
    </row>
    <row r="1336" ht="12.75" customHeight="1">
      <c r="A1336" s="102">
        <v>2006.0</v>
      </c>
      <c r="B1336" s="102">
        <v>558.0</v>
      </c>
      <c r="C1336" s="102" t="s">
        <v>7875</v>
      </c>
      <c r="D1336" s="102" t="s">
        <v>21</v>
      </c>
      <c r="E1336" s="102">
        <v>6.0</v>
      </c>
      <c r="F1336" s="102">
        <v>0.0</v>
      </c>
      <c r="G1336" s="102" t="s">
        <v>136</v>
      </c>
      <c r="H1336" s="102">
        <v>1500.0</v>
      </c>
      <c r="I1336" s="102">
        <v>56.0</v>
      </c>
      <c r="J1336" s="102">
        <v>28.0</v>
      </c>
      <c r="K1336" s="102"/>
      <c r="L1336" s="102"/>
      <c r="M1336" s="102"/>
      <c r="N1336" s="102" t="s">
        <v>23</v>
      </c>
      <c r="O1336" s="102"/>
      <c r="P1336" s="102"/>
      <c r="Q1336" s="102" t="s">
        <v>23</v>
      </c>
      <c r="R1336" s="102">
        <v>33.0</v>
      </c>
      <c r="S1336" s="102">
        <v>66.0</v>
      </c>
    </row>
    <row r="1337" ht="12.75" customHeight="1">
      <c r="A1337" s="102">
        <v>2006.0</v>
      </c>
      <c r="B1337" s="102">
        <v>564.0</v>
      </c>
      <c r="C1337" s="102">
        <v>0.5280787037037037</v>
      </c>
      <c r="D1337" s="102" t="s">
        <v>21</v>
      </c>
      <c r="E1337" s="102">
        <v>6.0</v>
      </c>
      <c r="F1337" s="102">
        <v>0.0</v>
      </c>
      <c r="G1337" s="102" t="s">
        <v>170</v>
      </c>
      <c r="H1337" s="102">
        <v>2380.0</v>
      </c>
      <c r="I1337" s="102">
        <v>83.0</v>
      </c>
      <c r="J1337" s="102">
        <v>0.0</v>
      </c>
      <c r="K1337" s="102"/>
      <c r="L1337" s="102"/>
      <c r="M1337" s="102"/>
      <c r="N1337" s="102" t="s">
        <v>23</v>
      </c>
      <c r="O1337" s="102"/>
      <c r="P1337" s="102"/>
      <c r="Q1337" s="102" t="s">
        <v>23</v>
      </c>
      <c r="R1337" s="102">
        <v>33.0</v>
      </c>
      <c r="S1337" s="102">
        <v>66.0</v>
      </c>
    </row>
    <row r="1338" ht="12.75" customHeight="1">
      <c r="A1338" s="102">
        <v>2006.0</v>
      </c>
      <c r="B1338" s="102">
        <v>559.0</v>
      </c>
      <c r="C1338" s="102" t="s">
        <v>7876</v>
      </c>
      <c r="D1338" s="102" t="s">
        <v>21</v>
      </c>
      <c r="E1338" s="102">
        <v>6.0</v>
      </c>
      <c r="F1338" s="102">
        <v>0.0</v>
      </c>
      <c r="G1338" s="102" t="s">
        <v>29</v>
      </c>
      <c r="H1338" s="102">
        <v>5000.0</v>
      </c>
      <c r="I1338" s="102">
        <v>78.0</v>
      </c>
      <c r="J1338" s="102">
        <v>44.0</v>
      </c>
      <c r="K1338" s="102"/>
      <c r="L1338" s="102"/>
      <c r="M1338" s="102"/>
      <c r="N1338" s="102" t="s">
        <v>23</v>
      </c>
      <c r="O1338" s="102"/>
      <c r="P1338" s="102"/>
      <c r="Q1338" s="102" t="s">
        <v>23</v>
      </c>
      <c r="R1338" s="102">
        <v>33.0</v>
      </c>
      <c r="S1338" s="102">
        <v>2.0</v>
      </c>
    </row>
    <row r="1339" ht="12.75" customHeight="1">
      <c r="A1339" s="102">
        <v>2006.0</v>
      </c>
      <c r="B1339" s="102">
        <v>560.0</v>
      </c>
      <c r="C1339" s="102" t="s">
        <v>7460</v>
      </c>
      <c r="D1339" s="102" t="s">
        <v>21</v>
      </c>
      <c r="E1339" s="102">
        <v>6.0</v>
      </c>
      <c r="F1339" s="102">
        <v>0.0</v>
      </c>
      <c r="G1339" s="102" t="s">
        <v>155</v>
      </c>
      <c r="H1339" s="102">
        <v>1900.0</v>
      </c>
      <c r="I1339" s="102">
        <v>59.0</v>
      </c>
      <c r="J1339" s="102">
        <v>30.0</v>
      </c>
      <c r="K1339" s="102"/>
      <c r="L1339" s="102"/>
      <c r="M1339" s="102"/>
      <c r="N1339" s="102" t="s">
        <v>23</v>
      </c>
      <c r="O1339" s="102"/>
      <c r="P1339" s="102"/>
      <c r="Q1339" s="102" t="s">
        <v>23</v>
      </c>
      <c r="R1339" s="102">
        <v>33.0</v>
      </c>
      <c r="S1339" s="102">
        <v>4.0</v>
      </c>
    </row>
    <row r="1340" ht="12.75" customHeight="1">
      <c r="A1340" s="102">
        <v>2006.0</v>
      </c>
      <c r="B1340" s="102">
        <v>561.0</v>
      </c>
      <c r="C1340" s="102" t="s">
        <v>7877</v>
      </c>
      <c r="D1340" s="102" t="s">
        <v>21</v>
      </c>
      <c r="E1340" s="102">
        <v>6.0</v>
      </c>
      <c r="F1340" s="102">
        <v>0.0</v>
      </c>
      <c r="G1340" s="102" t="s">
        <v>136</v>
      </c>
      <c r="H1340" s="102">
        <v>4100.0</v>
      </c>
      <c r="I1340" s="102">
        <v>75.0</v>
      </c>
      <c r="J1340" s="102">
        <v>38.0</v>
      </c>
      <c r="K1340" s="102"/>
      <c r="L1340" s="102"/>
      <c r="M1340" s="102"/>
      <c r="N1340" s="102" t="s">
        <v>23</v>
      </c>
      <c r="O1340" s="102"/>
      <c r="P1340" s="102"/>
      <c r="Q1340" s="102" t="s">
        <v>23</v>
      </c>
      <c r="R1340" s="102">
        <v>33.0</v>
      </c>
      <c r="S1340" s="102">
        <v>12.0</v>
      </c>
    </row>
    <row r="1341" ht="12.75" customHeight="1">
      <c r="A1341" s="102">
        <v>2006.0</v>
      </c>
      <c r="B1341" s="102">
        <v>562.0</v>
      </c>
      <c r="C1341" s="102" t="s">
        <v>7878</v>
      </c>
      <c r="D1341" s="102" t="s">
        <v>21</v>
      </c>
      <c r="E1341" s="102">
        <v>6.0</v>
      </c>
      <c r="F1341" s="102">
        <v>0.0</v>
      </c>
      <c r="G1341" s="102" t="s">
        <v>137</v>
      </c>
      <c r="H1341" s="102">
        <v>1900.0</v>
      </c>
      <c r="I1341" s="102">
        <v>57.0</v>
      </c>
      <c r="J1341" s="102">
        <v>0.0</v>
      </c>
      <c r="K1341" s="102"/>
      <c r="L1341" s="102"/>
      <c r="M1341" s="102"/>
      <c r="N1341" s="102" t="s">
        <v>23</v>
      </c>
      <c r="O1341" s="102"/>
      <c r="P1341" s="102"/>
      <c r="Q1341" s="102" t="s">
        <v>23</v>
      </c>
      <c r="R1341" s="102">
        <v>33.0</v>
      </c>
      <c r="S1341" s="102">
        <v>24.0</v>
      </c>
    </row>
    <row r="1342" ht="12.75" customHeight="1">
      <c r="A1342" s="102">
        <v>2006.0</v>
      </c>
      <c r="B1342" s="102">
        <v>563.0</v>
      </c>
      <c r="C1342" s="102" t="s">
        <v>7461</v>
      </c>
      <c r="D1342" s="102" t="s">
        <v>21</v>
      </c>
      <c r="E1342" s="102">
        <v>6.0</v>
      </c>
      <c r="F1342" s="102">
        <v>0.0</v>
      </c>
      <c r="G1342" s="102" t="s">
        <v>170</v>
      </c>
      <c r="H1342" s="102">
        <v>3425.0</v>
      </c>
      <c r="I1342" s="102">
        <v>72.0</v>
      </c>
      <c r="J1342" s="102">
        <v>0.0</v>
      </c>
      <c r="K1342" s="102"/>
      <c r="L1342" s="102"/>
      <c r="M1342" s="102"/>
      <c r="N1342" s="102" t="s">
        <v>35</v>
      </c>
      <c r="O1342" s="102"/>
      <c r="P1342" s="102"/>
      <c r="Q1342" s="102" t="s">
        <v>23</v>
      </c>
      <c r="R1342" s="102">
        <v>33.0</v>
      </c>
      <c r="S1342" s="102">
        <v>44.0</v>
      </c>
    </row>
    <row r="1343" ht="12.75" customHeight="1">
      <c r="A1343" s="102">
        <v>2006.0</v>
      </c>
      <c r="B1343" s="102">
        <v>565.0</v>
      </c>
      <c r="C1343" s="102" t="s">
        <v>7879</v>
      </c>
      <c r="D1343" s="102" t="s">
        <v>40</v>
      </c>
      <c r="E1343" s="102">
        <v>6.0</v>
      </c>
      <c r="F1343" s="102">
        <v>109.0</v>
      </c>
      <c r="G1343" s="102"/>
      <c r="H1343" s="102">
        <v>1900.0</v>
      </c>
      <c r="I1343" s="102">
        <v>60.0</v>
      </c>
      <c r="J1343" s="102">
        <v>0.0</v>
      </c>
      <c r="K1343" s="102"/>
      <c r="L1343" s="102"/>
      <c r="M1343" s="102"/>
      <c r="N1343" s="102" t="s">
        <v>23</v>
      </c>
      <c r="O1343" s="102"/>
      <c r="P1343" s="102"/>
      <c r="Q1343" s="102" t="s">
        <v>23</v>
      </c>
      <c r="R1343" s="102">
        <v>33.0</v>
      </c>
      <c r="S1343" s="102">
        <v>11.0</v>
      </c>
    </row>
    <row r="1344" ht="12.75" customHeight="1">
      <c r="A1344" s="102">
        <v>2006.0</v>
      </c>
      <c r="B1344" s="102">
        <v>566.0</v>
      </c>
      <c r="C1344" s="102" t="s">
        <v>7191</v>
      </c>
      <c r="D1344" s="102" t="s">
        <v>40</v>
      </c>
      <c r="E1344" s="102">
        <v>6.0</v>
      </c>
      <c r="F1344" s="102">
        <v>109.0</v>
      </c>
      <c r="G1344" s="102"/>
      <c r="H1344" s="102">
        <v>2200.0</v>
      </c>
      <c r="I1344" s="102">
        <v>59.0</v>
      </c>
      <c r="J1344" s="102">
        <v>0.0</v>
      </c>
      <c r="K1344" s="102"/>
      <c r="L1344" s="102"/>
      <c r="M1344" s="102"/>
      <c r="N1344" s="102" t="s">
        <v>23</v>
      </c>
      <c r="O1344" s="102"/>
      <c r="P1344" s="102"/>
      <c r="Q1344" s="102" t="s">
        <v>23</v>
      </c>
      <c r="R1344" s="102">
        <v>33.0</v>
      </c>
      <c r="S1344" s="102">
        <v>11.0</v>
      </c>
    </row>
    <row r="1345" ht="12.75" customHeight="1">
      <c r="A1345" s="102">
        <v>2006.0</v>
      </c>
      <c r="B1345" s="102">
        <v>568.0</v>
      </c>
      <c r="C1345" s="102" t="s">
        <v>7880</v>
      </c>
      <c r="D1345" s="102" t="s">
        <v>40</v>
      </c>
      <c r="E1345" s="102">
        <v>6.0</v>
      </c>
      <c r="F1345" s="102">
        <v>108.0</v>
      </c>
      <c r="G1345" s="102"/>
      <c r="H1345" s="102">
        <v>6500.0</v>
      </c>
      <c r="I1345" s="102">
        <v>81.0</v>
      </c>
      <c r="J1345" s="102">
        <v>0.0</v>
      </c>
      <c r="K1345" s="102"/>
      <c r="L1345" s="102"/>
      <c r="M1345" s="102"/>
      <c r="N1345" s="102" t="s">
        <v>23</v>
      </c>
      <c r="O1345" s="102"/>
      <c r="P1345" s="102"/>
      <c r="Q1345" s="102" t="s">
        <v>23</v>
      </c>
      <c r="R1345" s="102">
        <v>33.0</v>
      </c>
      <c r="S1345" s="102">
        <v>37.0</v>
      </c>
    </row>
    <row r="1346" ht="12.75" customHeight="1">
      <c r="A1346" s="102">
        <v>2006.0</v>
      </c>
      <c r="B1346" s="102">
        <v>567.0</v>
      </c>
      <c r="C1346" s="102" t="s">
        <v>7195</v>
      </c>
      <c r="D1346" s="102" t="s">
        <v>40</v>
      </c>
      <c r="E1346" s="102">
        <v>6.0</v>
      </c>
      <c r="F1346" s="102">
        <v>109.0</v>
      </c>
      <c r="G1346" s="102"/>
      <c r="H1346" s="102">
        <v>2650.0</v>
      </c>
      <c r="I1346" s="102">
        <v>65.0</v>
      </c>
      <c r="J1346" s="102">
        <v>32.0</v>
      </c>
      <c r="K1346" s="102"/>
      <c r="L1346" s="102"/>
      <c r="M1346" s="102"/>
      <c r="N1346" s="102" t="s">
        <v>23</v>
      </c>
      <c r="O1346" s="102"/>
      <c r="P1346" s="102"/>
      <c r="Q1346" s="102" t="s">
        <v>23</v>
      </c>
      <c r="R1346" s="102">
        <v>33.0</v>
      </c>
      <c r="S1346" s="102">
        <v>51.0</v>
      </c>
    </row>
    <row r="1347" ht="12.75" customHeight="1">
      <c r="A1347" s="102">
        <v>2006.0</v>
      </c>
      <c r="B1347" s="102">
        <v>569.0</v>
      </c>
      <c r="C1347" s="102" t="s">
        <v>7881</v>
      </c>
      <c r="D1347" s="102" t="s">
        <v>21</v>
      </c>
      <c r="E1347" s="102">
        <v>6.0</v>
      </c>
      <c r="F1347" s="102">
        <v>0.0</v>
      </c>
      <c r="G1347" s="102" t="s">
        <v>29</v>
      </c>
      <c r="H1347" s="102">
        <v>2295.0</v>
      </c>
      <c r="I1347" s="102">
        <v>61.0</v>
      </c>
      <c r="J1347" s="102">
        <v>30.0</v>
      </c>
      <c r="K1347" s="102"/>
      <c r="L1347" s="102"/>
      <c r="M1347" s="102"/>
      <c r="N1347" s="102" t="s">
        <v>35</v>
      </c>
      <c r="O1347" s="102"/>
      <c r="P1347" s="102"/>
      <c r="Q1347" s="102" t="s">
        <v>23</v>
      </c>
      <c r="R1347" s="102">
        <v>33.0</v>
      </c>
      <c r="S1347" s="102">
        <v>51.0</v>
      </c>
    </row>
    <row r="1348" ht="12.75" customHeight="1">
      <c r="A1348" s="102">
        <v>2006.0</v>
      </c>
      <c r="B1348" s="102">
        <v>571.0</v>
      </c>
      <c r="C1348" s="102" t="s">
        <v>7882</v>
      </c>
      <c r="D1348" s="102" t="s">
        <v>21</v>
      </c>
      <c r="E1348" s="102">
        <v>6.0</v>
      </c>
      <c r="F1348" s="102">
        <v>0.0</v>
      </c>
      <c r="G1348" s="102" t="s">
        <v>146</v>
      </c>
      <c r="H1348" s="102">
        <v>2325.0</v>
      </c>
      <c r="I1348" s="102">
        <v>62.0</v>
      </c>
      <c r="J1348" s="102">
        <v>0.0</v>
      </c>
      <c r="K1348" s="102"/>
      <c r="L1348" s="102"/>
      <c r="M1348" s="102"/>
      <c r="N1348" s="102" t="s">
        <v>23</v>
      </c>
      <c r="O1348" s="102"/>
      <c r="P1348" s="102"/>
      <c r="Q1348" s="102" t="s">
        <v>23</v>
      </c>
      <c r="R1348" s="102">
        <v>33.0</v>
      </c>
      <c r="S1348" s="102">
        <v>51.0</v>
      </c>
    </row>
    <row r="1349" ht="12.75" customHeight="1">
      <c r="A1349" s="102">
        <v>2006.0</v>
      </c>
      <c r="B1349" s="102">
        <v>570.0</v>
      </c>
      <c r="C1349" s="102" t="s">
        <v>7883</v>
      </c>
      <c r="D1349" s="102" t="s">
        <v>21</v>
      </c>
      <c r="E1349" s="102">
        <v>6.0</v>
      </c>
      <c r="F1349" s="102">
        <v>0.0</v>
      </c>
      <c r="G1349" s="102" t="s">
        <v>144</v>
      </c>
      <c r="H1349" s="102">
        <v>2530.0</v>
      </c>
      <c r="I1349" s="102">
        <v>65.0</v>
      </c>
      <c r="J1349" s="102">
        <v>32.0</v>
      </c>
      <c r="K1349" s="102"/>
      <c r="L1349" s="102"/>
      <c r="M1349" s="102"/>
      <c r="N1349" s="102" t="s">
        <v>23</v>
      </c>
      <c r="O1349" s="102"/>
      <c r="P1349" s="102"/>
      <c r="Q1349" s="102" t="s">
        <v>23</v>
      </c>
      <c r="R1349" s="102">
        <v>33.0</v>
      </c>
      <c r="S1349" s="102">
        <v>31.0</v>
      </c>
    </row>
    <row r="1350" ht="12.75" customHeight="1">
      <c r="A1350" s="102">
        <v>2006.0</v>
      </c>
      <c r="B1350" s="102">
        <v>574.0</v>
      </c>
      <c r="C1350" s="102" t="s">
        <v>7884</v>
      </c>
      <c r="D1350" s="102" t="s">
        <v>40</v>
      </c>
      <c r="E1350" s="102">
        <v>6.0</v>
      </c>
      <c r="F1350" s="102">
        <v>20.0</v>
      </c>
      <c r="G1350" s="102"/>
      <c r="H1350" s="102">
        <v>4600.0</v>
      </c>
      <c r="I1350" s="102">
        <v>76.0</v>
      </c>
      <c r="J1350" s="102">
        <v>35.0</v>
      </c>
      <c r="K1350" s="102"/>
      <c r="L1350" s="102"/>
      <c r="M1350" s="102"/>
      <c r="N1350" s="102" t="s">
        <v>35</v>
      </c>
      <c r="O1350" s="102"/>
      <c r="P1350" s="102"/>
      <c r="Q1350" s="102" t="s">
        <v>23</v>
      </c>
      <c r="R1350" s="102">
        <v>26.0</v>
      </c>
      <c r="S1350" s="102">
        <v>36.0</v>
      </c>
    </row>
    <row r="1351" ht="12.75" customHeight="1">
      <c r="A1351" s="102">
        <v>2006.0</v>
      </c>
      <c r="B1351" s="102">
        <v>576.0</v>
      </c>
      <c r="C1351" s="102" t="s">
        <v>7885</v>
      </c>
      <c r="D1351" s="102" t="s">
        <v>21</v>
      </c>
      <c r="E1351" s="102">
        <v>6.0</v>
      </c>
      <c r="F1351" s="102">
        <v>0.0</v>
      </c>
      <c r="G1351" s="102" t="s">
        <v>182</v>
      </c>
      <c r="H1351" s="102">
        <v>2155.0</v>
      </c>
      <c r="I1351" s="102">
        <v>60.0</v>
      </c>
      <c r="J1351" s="102">
        <v>28.0</v>
      </c>
      <c r="K1351" s="102"/>
      <c r="L1351" s="102"/>
      <c r="M1351" s="102"/>
      <c r="N1351" s="102" t="s">
        <v>23</v>
      </c>
      <c r="O1351" s="102"/>
      <c r="P1351" s="102"/>
      <c r="Q1351" s="102" t="s">
        <v>23</v>
      </c>
      <c r="R1351" s="102">
        <v>33.0</v>
      </c>
      <c r="S1351" s="102">
        <v>58.0</v>
      </c>
    </row>
    <row r="1352" ht="12.75" customHeight="1">
      <c r="A1352" s="102">
        <v>2006.0</v>
      </c>
      <c r="B1352" s="102">
        <v>575.0</v>
      </c>
      <c r="C1352" s="102" t="s">
        <v>7886</v>
      </c>
      <c r="D1352" s="102" t="s">
        <v>21</v>
      </c>
      <c r="E1352" s="102">
        <v>6.0</v>
      </c>
      <c r="F1352" s="102">
        <v>0.0</v>
      </c>
      <c r="G1352" s="102" t="s">
        <v>143</v>
      </c>
      <c r="H1352" s="102">
        <v>2600.0</v>
      </c>
      <c r="I1352" s="102">
        <v>62.0</v>
      </c>
      <c r="J1352" s="102">
        <v>25.0</v>
      </c>
      <c r="K1352" s="102"/>
      <c r="L1352" s="102"/>
      <c r="M1352" s="102"/>
      <c r="N1352" s="102" t="s">
        <v>23</v>
      </c>
      <c r="O1352" s="102"/>
      <c r="P1352" s="102"/>
      <c r="Q1352" s="102" t="s">
        <v>23</v>
      </c>
      <c r="R1352" s="102">
        <v>33.0</v>
      </c>
      <c r="S1352" s="102">
        <v>66.0</v>
      </c>
    </row>
    <row r="1353" ht="12.75" customHeight="1">
      <c r="A1353" s="102">
        <v>2006.0</v>
      </c>
      <c r="B1353" s="102">
        <v>577.0</v>
      </c>
      <c r="C1353" s="102" t="s">
        <v>7887</v>
      </c>
      <c r="D1353" s="102" t="s">
        <v>21</v>
      </c>
      <c r="E1353" s="102">
        <v>6.0</v>
      </c>
      <c r="F1353" s="102">
        <v>0.0</v>
      </c>
      <c r="G1353" s="102" t="s">
        <v>139</v>
      </c>
      <c r="H1353" s="102">
        <v>4300.0</v>
      </c>
      <c r="I1353" s="102">
        <v>76.0</v>
      </c>
      <c r="J1353" s="102">
        <v>35.0</v>
      </c>
      <c r="K1353" s="102"/>
      <c r="L1353" s="102"/>
      <c r="M1353" s="102"/>
      <c r="N1353" s="102" t="s">
        <v>23</v>
      </c>
      <c r="O1353" s="102"/>
      <c r="P1353" s="102"/>
      <c r="Q1353" s="102" t="s">
        <v>23</v>
      </c>
      <c r="R1353" s="102">
        <v>33.0</v>
      </c>
      <c r="S1353" s="102">
        <v>58.0</v>
      </c>
    </row>
    <row r="1354" ht="12.75" customHeight="1">
      <c r="A1354" s="102">
        <v>2006.0</v>
      </c>
      <c r="B1354" s="102">
        <v>580.0</v>
      </c>
      <c r="C1354" s="102" t="s">
        <v>7888</v>
      </c>
      <c r="D1354" s="102" t="s">
        <v>40</v>
      </c>
      <c r="E1354" s="102">
        <v>6.0</v>
      </c>
      <c r="F1354" s="102">
        <v>28.0</v>
      </c>
      <c r="G1354" s="102"/>
      <c r="H1354" s="102">
        <v>1500.0</v>
      </c>
      <c r="I1354" s="102">
        <v>55.0</v>
      </c>
      <c r="J1354" s="102">
        <v>21.0</v>
      </c>
      <c r="K1354" s="102"/>
      <c r="L1354" s="102"/>
      <c r="M1354" s="102"/>
      <c r="N1354" s="102" t="s">
        <v>35</v>
      </c>
      <c r="O1354" s="102"/>
      <c r="P1354" s="102"/>
      <c r="Q1354" s="102" t="s">
        <v>23</v>
      </c>
      <c r="R1354" s="102">
        <v>33.0</v>
      </c>
      <c r="S1354" s="102">
        <v>24.0</v>
      </c>
    </row>
    <row r="1355" ht="12.75" customHeight="1">
      <c r="A1355" s="102">
        <v>2006.0</v>
      </c>
      <c r="B1355" s="102">
        <v>579.0</v>
      </c>
      <c r="C1355" s="102" t="s">
        <v>7889</v>
      </c>
      <c r="D1355" s="102" t="s">
        <v>40</v>
      </c>
      <c r="E1355" s="102">
        <v>6.0</v>
      </c>
      <c r="F1355" s="102">
        <v>28.0</v>
      </c>
      <c r="G1355" s="102"/>
      <c r="H1355" s="102">
        <v>5000.0</v>
      </c>
      <c r="I1355" s="102">
        <v>77.0</v>
      </c>
      <c r="J1355" s="102">
        <v>37.0</v>
      </c>
      <c r="K1355" s="102"/>
      <c r="L1355" s="102"/>
      <c r="M1355" s="102"/>
      <c r="N1355" s="102" t="s">
        <v>35</v>
      </c>
      <c r="O1355" s="102"/>
      <c r="P1355" s="102"/>
      <c r="Q1355" s="102" t="s">
        <v>23</v>
      </c>
      <c r="R1355" s="102">
        <v>33.0</v>
      </c>
      <c r="S1355" s="102">
        <v>24.0</v>
      </c>
    </row>
    <row r="1356" ht="12.75" customHeight="1">
      <c r="A1356" s="102">
        <v>2006.0</v>
      </c>
      <c r="B1356" s="102">
        <v>578.0</v>
      </c>
      <c r="C1356" s="102" t="s">
        <v>7890</v>
      </c>
      <c r="D1356" s="102" t="s">
        <v>21</v>
      </c>
      <c r="E1356" s="102">
        <v>6.0</v>
      </c>
      <c r="F1356" s="102">
        <v>0.0</v>
      </c>
      <c r="G1356" s="102" t="s">
        <v>7590</v>
      </c>
      <c r="H1356" s="102">
        <v>2200.0</v>
      </c>
      <c r="I1356" s="102">
        <v>61.0</v>
      </c>
      <c r="J1356" s="102">
        <v>23.0</v>
      </c>
      <c r="K1356" s="102"/>
      <c r="L1356" s="102"/>
      <c r="M1356" s="102"/>
      <c r="N1356" s="102" t="s">
        <v>35</v>
      </c>
      <c r="O1356" s="102"/>
      <c r="P1356" s="102"/>
      <c r="Q1356" s="102" t="s">
        <v>23</v>
      </c>
      <c r="R1356" s="102">
        <v>33.0</v>
      </c>
      <c r="S1356" s="102">
        <v>44.0</v>
      </c>
    </row>
    <row r="1357" ht="12.75" customHeight="1">
      <c r="A1357" s="102">
        <v>2006.0</v>
      </c>
      <c r="B1357" s="102">
        <v>581.0</v>
      </c>
      <c r="C1357" s="102" t="s">
        <v>7891</v>
      </c>
      <c r="D1357" s="102" t="s">
        <v>21</v>
      </c>
      <c r="E1357" s="102">
        <v>6.0</v>
      </c>
      <c r="F1357" s="102">
        <v>0.0</v>
      </c>
      <c r="G1357" s="102" t="s">
        <v>29</v>
      </c>
      <c r="H1357" s="102">
        <v>5575.0</v>
      </c>
      <c r="I1357" s="102">
        <v>76.0</v>
      </c>
      <c r="J1357" s="102">
        <v>41.0</v>
      </c>
      <c r="K1357" s="102"/>
      <c r="L1357" s="102"/>
      <c r="M1357" s="102"/>
      <c r="N1357" s="102" t="s">
        <v>23</v>
      </c>
      <c r="O1357" s="102"/>
      <c r="P1357" s="102"/>
      <c r="Q1357" s="102" t="s">
        <v>23</v>
      </c>
      <c r="R1357" s="102">
        <v>33.0</v>
      </c>
      <c r="S1357" s="102">
        <v>65.0</v>
      </c>
    </row>
    <row r="1358" ht="12.75" customHeight="1">
      <c r="A1358" s="102">
        <v>2006.0</v>
      </c>
      <c r="B1358" s="102">
        <v>1283.0</v>
      </c>
      <c r="C1358" s="102" t="s">
        <v>7892</v>
      </c>
      <c r="D1358" s="102" t="s">
        <v>40</v>
      </c>
      <c r="E1358" s="102">
        <v>6.0</v>
      </c>
      <c r="F1358" s="102">
        <v>23.0</v>
      </c>
      <c r="G1358" s="102"/>
      <c r="H1358" s="102">
        <v>2150.0</v>
      </c>
      <c r="I1358" s="102">
        <v>60.0</v>
      </c>
      <c r="J1358" s="102">
        <v>29.0</v>
      </c>
      <c r="K1358" s="102"/>
      <c r="L1358" s="102"/>
      <c r="M1358" s="102"/>
      <c r="N1358" s="102" t="s">
        <v>23</v>
      </c>
      <c r="O1358" s="102"/>
      <c r="P1358" s="102"/>
      <c r="Q1358" s="102" t="s">
        <v>23</v>
      </c>
      <c r="R1358" s="102">
        <v>33.0</v>
      </c>
      <c r="S1358" s="102">
        <v>72.0</v>
      </c>
    </row>
    <row r="1359" ht="12.75" customHeight="1">
      <c r="A1359" s="102">
        <v>2006.0</v>
      </c>
      <c r="B1359" s="102">
        <v>582.0</v>
      </c>
      <c r="C1359" s="102" t="s">
        <v>7893</v>
      </c>
      <c r="D1359" s="102" t="s">
        <v>21</v>
      </c>
      <c r="E1359" s="102">
        <v>6.0</v>
      </c>
      <c r="F1359" s="102">
        <v>0.0</v>
      </c>
      <c r="G1359" s="102" t="s">
        <v>136</v>
      </c>
      <c r="H1359" s="102">
        <v>2080.0</v>
      </c>
      <c r="I1359" s="102">
        <v>60.0</v>
      </c>
      <c r="J1359" s="102">
        <v>29.0</v>
      </c>
      <c r="K1359" s="102"/>
      <c r="L1359" s="102"/>
      <c r="M1359" s="102"/>
      <c r="N1359" s="102" t="s">
        <v>35</v>
      </c>
      <c r="O1359" s="102"/>
      <c r="P1359" s="102"/>
      <c r="Q1359" s="102" t="s">
        <v>23</v>
      </c>
      <c r="R1359" s="102">
        <v>33.0</v>
      </c>
      <c r="S1359" s="102">
        <v>51.0</v>
      </c>
    </row>
    <row r="1360" ht="12.75" customHeight="1">
      <c r="A1360" s="102">
        <v>2006.0</v>
      </c>
      <c r="B1360" s="102">
        <v>584.0</v>
      </c>
      <c r="C1360" s="102" t="s">
        <v>7894</v>
      </c>
      <c r="D1360" s="102" t="s">
        <v>40</v>
      </c>
      <c r="E1360" s="102">
        <v>6.0</v>
      </c>
      <c r="F1360" s="102">
        <v>20.0</v>
      </c>
      <c r="G1360" s="102"/>
      <c r="H1360" s="102">
        <v>4320.0</v>
      </c>
      <c r="I1360" s="102">
        <v>75.0</v>
      </c>
      <c r="J1360" s="102">
        <v>38.0</v>
      </c>
      <c r="K1360" s="102"/>
      <c r="L1360" s="102"/>
      <c r="M1360" s="102"/>
      <c r="N1360" s="102" t="s">
        <v>35</v>
      </c>
      <c r="O1360" s="102"/>
      <c r="P1360" s="102"/>
      <c r="Q1360" s="102" t="s">
        <v>23</v>
      </c>
      <c r="R1360" s="102">
        <v>33.0</v>
      </c>
      <c r="S1360" s="102">
        <v>11.0</v>
      </c>
    </row>
    <row r="1361" ht="12.75" customHeight="1">
      <c r="A1361" s="102">
        <v>2006.0</v>
      </c>
      <c r="B1361" s="102">
        <v>586.0</v>
      </c>
      <c r="C1361" s="102" t="s">
        <v>7895</v>
      </c>
      <c r="D1361" s="102" t="s">
        <v>40</v>
      </c>
      <c r="E1361" s="102">
        <v>6.0</v>
      </c>
      <c r="F1361" s="102">
        <v>108.0</v>
      </c>
      <c r="G1361" s="102"/>
      <c r="H1361" s="102">
        <v>4020.0</v>
      </c>
      <c r="I1361" s="102">
        <v>78.0</v>
      </c>
      <c r="J1361" s="102">
        <v>38.0</v>
      </c>
      <c r="K1361" s="102"/>
      <c r="L1361" s="102"/>
      <c r="M1361" s="102"/>
      <c r="N1361" s="102" t="s">
        <v>35</v>
      </c>
      <c r="O1361" s="102"/>
      <c r="P1361" s="102"/>
      <c r="Q1361" s="102" t="s">
        <v>23</v>
      </c>
      <c r="R1361" s="102">
        <v>33.0</v>
      </c>
      <c r="S1361" s="102">
        <v>24.0</v>
      </c>
    </row>
    <row r="1362" ht="12.75" customHeight="1">
      <c r="A1362" s="102">
        <v>2006.0</v>
      </c>
      <c r="B1362" s="102">
        <v>585.0</v>
      </c>
      <c r="C1362" s="102" t="s">
        <v>7896</v>
      </c>
      <c r="D1362" s="102" t="s">
        <v>40</v>
      </c>
      <c r="E1362" s="102">
        <v>6.0</v>
      </c>
      <c r="F1362" s="102">
        <v>20.0</v>
      </c>
      <c r="G1362" s="102"/>
      <c r="H1362" s="102">
        <v>2070.0</v>
      </c>
      <c r="I1362" s="102">
        <v>62.0</v>
      </c>
      <c r="J1362" s="102">
        <v>30.0</v>
      </c>
      <c r="K1362" s="102"/>
      <c r="L1362" s="102"/>
      <c r="M1362" s="102"/>
      <c r="N1362" s="102" t="s">
        <v>23</v>
      </c>
      <c r="O1362" s="102"/>
      <c r="P1362" s="102"/>
      <c r="Q1362" s="102" t="s">
        <v>23</v>
      </c>
      <c r="R1362" s="102">
        <v>33.0</v>
      </c>
      <c r="S1362" s="102">
        <v>11.0</v>
      </c>
    </row>
    <row r="1363" ht="12.75" customHeight="1">
      <c r="A1363" s="102">
        <v>2006.0</v>
      </c>
      <c r="B1363" s="102">
        <v>588.0</v>
      </c>
      <c r="C1363" s="102" t="s">
        <v>7897</v>
      </c>
      <c r="D1363" s="102" t="s">
        <v>40</v>
      </c>
      <c r="E1363" s="102">
        <v>6.0</v>
      </c>
      <c r="F1363" s="102">
        <v>20.0</v>
      </c>
      <c r="G1363" s="102"/>
      <c r="H1363" s="102">
        <v>4900.0</v>
      </c>
      <c r="I1363" s="102">
        <v>77.0</v>
      </c>
      <c r="J1363" s="102">
        <v>40.0</v>
      </c>
      <c r="K1363" s="102"/>
      <c r="L1363" s="102"/>
      <c r="M1363" s="102"/>
      <c r="N1363" s="102" t="s">
        <v>23</v>
      </c>
      <c r="O1363" s="102"/>
      <c r="P1363" s="102"/>
      <c r="Q1363" s="102" t="s">
        <v>23</v>
      </c>
      <c r="R1363" s="102">
        <v>33.0</v>
      </c>
      <c r="S1363" s="102">
        <v>59.0</v>
      </c>
    </row>
    <row r="1364" ht="12.75" customHeight="1">
      <c r="A1364" s="102">
        <v>2006.0</v>
      </c>
      <c r="B1364" s="102">
        <v>589.0</v>
      </c>
      <c r="C1364" s="102" t="s">
        <v>7898</v>
      </c>
      <c r="D1364" s="102" t="s">
        <v>40</v>
      </c>
      <c r="E1364" s="102">
        <v>6.0</v>
      </c>
      <c r="F1364" s="102">
        <v>26.0</v>
      </c>
      <c r="G1364" s="102"/>
      <c r="H1364" s="102">
        <v>1700.0</v>
      </c>
      <c r="I1364" s="102">
        <v>60.0</v>
      </c>
      <c r="J1364" s="102">
        <v>28.0</v>
      </c>
      <c r="K1364" s="102"/>
      <c r="L1364" s="102"/>
      <c r="M1364" s="102"/>
      <c r="N1364" s="102" t="s">
        <v>23</v>
      </c>
      <c r="O1364" s="102"/>
      <c r="P1364" s="102"/>
      <c r="Q1364" s="102" t="s">
        <v>23</v>
      </c>
      <c r="R1364" s="102">
        <v>33.0</v>
      </c>
      <c r="S1364" s="102">
        <v>51.0</v>
      </c>
    </row>
    <row r="1365" ht="12.75" customHeight="1">
      <c r="A1365" s="102">
        <v>2006.0</v>
      </c>
      <c r="B1365" s="102">
        <v>591.0</v>
      </c>
      <c r="C1365" s="102" t="s">
        <v>7899</v>
      </c>
      <c r="D1365" s="102" t="s">
        <v>21</v>
      </c>
      <c r="E1365" s="102">
        <v>6.0</v>
      </c>
      <c r="F1365" s="102">
        <v>0.0</v>
      </c>
      <c r="G1365" s="102" t="s">
        <v>29</v>
      </c>
      <c r="H1365" s="102">
        <v>1700.0</v>
      </c>
      <c r="I1365" s="102">
        <v>55.0</v>
      </c>
      <c r="J1365" s="102">
        <v>26.0</v>
      </c>
      <c r="K1365" s="102"/>
      <c r="L1365" s="102"/>
      <c r="M1365" s="102"/>
      <c r="N1365" s="102" t="s">
        <v>35</v>
      </c>
      <c r="O1365" s="102"/>
      <c r="P1365" s="102"/>
      <c r="Q1365" s="102" t="s">
        <v>23</v>
      </c>
      <c r="R1365" s="102">
        <v>33.0</v>
      </c>
      <c r="S1365" s="102">
        <v>51.0</v>
      </c>
    </row>
    <row r="1366" ht="12.75" customHeight="1">
      <c r="A1366" s="102">
        <v>2006.0</v>
      </c>
      <c r="B1366" s="102">
        <v>590.0</v>
      </c>
      <c r="C1366" s="102" t="s">
        <v>7900</v>
      </c>
      <c r="D1366" s="102" t="s">
        <v>21</v>
      </c>
      <c r="E1366" s="102">
        <v>6.0</v>
      </c>
      <c r="F1366" s="102">
        <v>0.0</v>
      </c>
      <c r="G1366" s="102" t="s">
        <v>139</v>
      </c>
      <c r="H1366" s="102">
        <v>1600.0</v>
      </c>
      <c r="I1366" s="102">
        <v>54.0</v>
      </c>
      <c r="J1366" s="102">
        <v>25.0</v>
      </c>
      <c r="K1366" s="102"/>
      <c r="L1366" s="102"/>
      <c r="M1366" s="102"/>
      <c r="N1366" s="102" t="s">
        <v>23</v>
      </c>
      <c r="O1366" s="102"/>
      <c r="P1366" s="102"/>
      <c r="Q1366" s="102" t="s">
        <v>23</v>
      </c>
      <c r="R1366" s="102">
        <v>24.0</v>
      </c>
      <c r="S1366" s="102">
        <v>89.0</v>
      </c>
    </row>
    <row r="1367" ht="12.75" customHeight="1">
      <c r="A1367" s="102">
        <v>2006.0</v>
      </c>
      <c r="B1367" s="102">
        <v>592.0</v>
      </c>
      <c r="C1367" s="102" t="s">
        <v>7901</v>
      </c>
      <c r="D1367" s="102" t="s">
        <v>21</v>
      </c>
      <c r="E1367" s="102">
        <v>6.0</v>
      </c>
      <c r="F1367" s="102">
        <v>0.0</v>
      </c>
      <c r="G1367" s="102" t="s">
        <v>140</v>
      </c>
      <c r="H1367" s="102">
        <v>5000.0</v>
      </c>
      <c r="I1367" s="102">
        <v>78.0</v>
      </c>
      <c r="J1367" s="102">
        <v>36.0</v>
      </c>
      <c r="K1367" s="102"/>
      <c r="L1367" s="102"/>
      <c r="M1367" s="102"/>
      <c r="N1367" s="102" t="s">
        <v>23</v>
      </c>
      <c r="O1367" s="102"/>
      <c r="P1367" s="102"/>
      <c r="Q1367" s="102" t="s">
        <v>23</v>
      </c>
      <c r="R1367" s="102">
        <v>33.0</v>
      </c>
      <c r="S1367" s="102">
        <v>37.0</v>
      </c>
    </row>
    <row r="1368" ht="12.75" customHeight="1">
      <c r="A1368" s="102">
        <v>2006.0</v>
      </c>
      <c r="B1368" s="102">
        <v>594.0</v>
      </c>
      <c r="C1368" s="102" t="s">
        <v>7902</v>
      </c>
      <c r="D1368" s="102" t="s">
        <v>21</v>
      </c>
      <c r="E1368" s="102">
        <v>6.0</v>
      </c>
      <c r="F1368" s="102">
        <v>0.0</v>
      </c>
      <c r="G1368" s="102" t="s">
        <v>104</v>
      </c>
      <c r="H1368" s="102">
        <v>3160.0</v>
      </c>
      <c r="I1368" s="102">
        <v>64.0</v>
      </c>
      <c r="J1368" s="102">
        <v>36.0</v>
      </c>
      <c r="K1368" s="102"/>
      <c r="L1368" s="102"/>
      <c r="M1368" s="102"/>
      <c r="N1368" s="102" t="s">
        <v>23</v>
      </c>
      <c r="O1368" s="102"/>
      <c r="P1368" s="102"/>
      <c r="Q1368" s="102" t="s">
        <v>23</v>
      </c>
      <c r="R1368" s="102">
        <v>33.0</v>
      </c>
      <c r="S1368" s="102">
        <v>66.0</v>
      </c>
    </row>
    <row r="1369" ht="12.75" customHeight="1">
      <c r="A1369" s="102">
        <v>2006.0</v>
      </c>
      <c r="B1369" s="102">
        <v>593.0</v>
      </c>
      <c r="C1369" s="102" t="s">
        <v>7207</v>
      </c>
      <c r="D1369" s="102" t="s">
        <v>21</v>
      </c>
      <c r="E1369" s="102">
        <v>6.0</v>
      </c>
      <c r="F1369" s="102">
        <v>0.0</v>
      </c>
      <c r="G1369" s="102" t="s">
        <v>142</v>
      </c>
      <c r="H1369" s="102">
        <v>4700.0</v>
      </c>
      <c r="I1369" s="102">
        <v>78.0</v>
      </c>
      <c r="J1369" s="102">
        <v>40.0</v>
      </c>
      <c r="K1369" s="102"/>
      <c r="L1369" s="102"/>
      <c r="M1369" s="102"/>
      <c r="N1369" s="102" t="s">
        <v>23</v>
      </c>
      <c r="O1369" s="102"/>
      <c r="P1369" s="102"/>
      <c r="Q1369" s="102" t="s">
        <v>23</v>
      </c>
      <c r="R1369" s="102">
        <v>33.0</v>
      </c>
      <c r="S1369" s="102">
        <v>72.0</v>
      </c>
    </row>
    <row r="1370" ht="12.75" customHeight="1">
      <c r="A1370" s="102">
        <v>2006.0</v>
      </c>
      <c r="B1370" s="102">
        <v>597.0</v>
      </c>
      <c r="C1370" s="102" t="s">
        <v>7903</v>
      </c>
      <c r="D1370" s="102" t="s">
        <v>40</v>
      </c>
      <c r="E1370" s="102">
        <v>6.0</v>
      </c>
      <c r="F1370" s="102">
        <v>20.0</v>
      </c>
      <c r="G1370" s="102"/>
      <c r="H1370" s="102">
        <v>1340.0</v>
      </c>
      <c r="I1370" s="102">
        <v>56.0</v>
      </c>
      <c r="J1370" s="102">
        <v>30.0</v>
      </c>
      <c r="K1370" s="102"/>
      <c r="L1370" s="102"/>
      <c r="M1370" s="102"/>
      <c r="N1370" s="102" t="s">
        <v>23</v>
      </c>
      <c r="O1370" s="102"/>
      <c r="P1370" s="102"/>
      <c r="Q1370" s="102" t="s">
        <v>23</v>
      </c>
      <c r="R1370" s="102">
        <v>33.0</v>
      </c>
      <c r="S1370" s="102">
        <v>44.0</v>
      </c>
    </row>
    <row r="1371" ht="12.75" customHeight="1">
      <c r="A1371" s="102">
        <v>2006.0</v>
      </c>
      <c r="B1371" s="102">
        <v>596.0</v>
      </c>
      <c r="C1371" s="102" t="s">
        <v>7904</v>
      </c>
      <c r="D1371" s="102" t="s">
        <v>21</v>
      </c>
      <c r="E1371" s="102">
        <v>6.0</v>
      </c>
      <c r="F1371" s="102">
        <v>0.0</v>
      </c>
      <c r="G1371" s="102" t="s">
        <v>136</v>
      </c>
      <c r="H1371" s="102">
        <v>5085.0</v>
      </c>
      <c r="I1371" s="102">
        <v>81.0</v>
      </c>
      <c r="J1371" s="102">
        <v>40.0</v>
      </c>
      <c r="K1371" s="102"/>
      <c r="L1371" s="102"/>
      <c r="M1371" s="102"/>
      <c r="N1371" s="102" t="s">
        <v>23</v>
      </c>
      <c r="O1371" s="102"/>
      <c r="P1371" s="102"/>
      <c r="Q1371" s="102" t="s">
        <v>23</v>
      </c>
      <c r="R1371" s="102">
        <v>33.0</v>
      </c>
      <c r="S1371" s="102">
        <v>20.0</v>
      </c>
    </row>
    <row r="1372" ht="12.75" customHeight="1">
      <c r="A1372" s="102">
        <v>2006.0</v>
      </c>
      <c r="B1372" s="102">
        <v>598.0</v>
      </c>
      <c r="C1372" s="102" t="s">
        <v>7905</v>
      </c>
      <c r="D1372" s="102" t="s">
        <v>21</v>
      </c>
      <c r="E1372" s="102">
        <v>6.0</v>
      </c>
      <c r="F1372" s="102">
        <v>0.0</v>
      </c>
      <c r="G1372" s="102" t="s">
        <v>134</v>
      </c>
      <c r="H1372" s="102">
        <v>4085.0</v>
      </c>
      <c r="I1372" s="102">
        <v>72.0</v>
      </c>
      <c r="J1372" s="102">
        <v>36.0</v>
      </c>
      <c r="K1372" s="102"/>
      <c r="L1372" s="102"/>
      <c r="M1372" s="102"/>
      <c r="N1372" s="102" t="s">
        <v>23</v>
      </c>
      <c r="O1372" s="102"/>
      <c r="P1372" s="102"/>
      <c r="Q1372" s="102" t="s">
        <v>23</v>
      </c>
      <c r="R1372" s="102">
        <v>33.0</v>
      </c>
      <c r="S1372" s="102">
        <v>26.0</v>
      </c>
    </row>
    <row r="1373" ht="12.75" customHeight="1">
      <c r="A1373" s="102">
        <v>2006.0</v>
      </c>
      <c r="B1373" s="102">
        <v>595.0</v>
      </c>
      <c r="C1373" s="102" t="s">
        <v>7905</v>
      </c>
      <c r="D1373" s="102" t="s">
        <v>21</v>
      </c>
      <c r="E1373" s="102">
        <v>6.0</v>
      </c>
      <c r="F1373" s="102">
        <v>0.0</v>
      </c>
      <c r="G1373" s="102" t="s">
        <v>156</v>
      </c>
      <c r="H1373" s="102">
        <v>2915.0</v>
      </c>
      <c r="I1373" s="102">
        <v>66.0</v>
      </c>
      <c r="J1373" s="102">
        <v>34.0</v>
      </c>
      <c r="K1373" s="102"/>
      <c r="L1373" s="102"/>
      <c r="M1373" s="102"/>
      <c r="N1373" s="102" t="s">
        <v>23</v>
      </c>
      <c r="O1373" s="102"/>
      <c r="P1373" s="102"/>
      <c r="Q1373" s="102" t="s">
        <v>23</v>
      </c>
      <c r="R1373" s="102">
        <v>33.0</v>
      </c>
      <c r="S1373" s="102">
        <v>66.0</v>
      </c>
    </row>
    <row r="1374" ht="12.75" customHeight="1">
      <c r="A1374" s="102">
        <v>2006.0</v>
      </c>
      <c r="B1374" s="102">
        <v>599.0</v>
      </c>
      <c r="C1374" s="102" t="s">
        <v>7906</v>
      </c>
      <c r="D1374" s="102" t="s">
        <v>21</v>
      </c>
      <c r="E1374" s="102">
        <v>6.0</v>
      </c>
      <c r="F1374" s="102">
        <v>0.0</v>
      </c>
      <c r="G1374" s="102" t="s">
        <v>182</v>
      </c>
      <c r="H1374" s="102">
        <v>1300.0</v>
      </c>
      <c r="I1374" s="102">
        <v>54.0</v>
      </c>
      <c r="J1374" s="102">
        <v>21.0</v>
      </c>
      <c r="K1374" s="102"/>
      <c r="L1374" s="102"/>
      <c r="M1374" s="102" t="s">
        <v>816</v>
      </c>
      <c r="N1374" s="102" t="s">
        <v>23</v>
      </c>
      <c r="O1374" s="102"/>
      <c r="P1374" s="102"/>
      <c r="Q1374" s="102" t="s">
        <v>23</v>
      </c>
      <c r="R1374" s="102">
        <v>33.0</v>
      </c>
      <c r="S1374" s="102">
        <v>16.0</v>
      </c>
    </row>
    <row r="1375" ht="12.75" customHeight="1">
      <c r="A1375" s="102">
        <v>2006.0</v>
      </c>
      <c r="B1375" s="102">
        <v>602.0</v>
      </c>
      <c r="C1375" s="102" t="s">
        <v>7907</v>
      </c>
      <c r="D1375" s="102" t="s">
        <v>40</v>
      </c>
      <c r="E1375" s="102">
        <v>6.0</v>
      </c>
      <c r="F1375" s="102">
        <v>25.0</v>
      </c>
      <c r="G1375" s="102"/>
      <c r="H1375" s="102">
        <v>2010.0</v>
      </c>
      <c r="I1375" s="102">
        <v>58.0</v>
      </c>
      <c r="J1375" s="102">
        <v>0.0</v>
      </c>
      <c r="K1375" s="102"/>
      <c r="L1375" s="102"/>
      <c r="M1375" s="102"/>
      <c r="N1375" s="102" t="s">
        <v>23</v>
      </c>
      <c r="O1375" s="102"/>
      <c r="P1375" s="102"/>
      <c r="Q1375" s="102" t="s">
        <v>23</v>
      </c>
      <c r="R1375" s="102">
        <v>33.0</v>
      </c>
      <c r="S1375" s="102">
        <v>44.0</v>
      </c>
    </row>
    <row r="1376" ht="12.75" customHeight="1">
      <c r="A1376" s="102">
        <v>2006.0</v>
      </c>
      <c r="B1376" s="102">
        <v>600.0</v>
      </c>
      <c r="C1376" s="102" t="s">
        <v>7476</v>
      </c>
      <c r="D1376" s="102" t="s">
        <v>21</v>
      </c>
      <c r="E1376" s="102">
        <v>6.0</v>
      </c>
      <c r="F1376" s="102">
        <v>0.0</v>
      </c>
      <c r="G1376" s="102" t="s">
        <v>170</v>
      </c>
      <c r="H1376" s="102">
        <v>4200.0</v>
      </c>
      <c r="I1376" s="102">
        <v>50.0</v>
      </c>
      <c r="J1376" s="102">
        <v>0.0</v>
      </c>
      <c r="K1376" s="102"/>
      <c r="L1376" s="102"/>
      <c r="M1376" s="102"/>
      <c r="N1376" s="102" t="s">
        <v>23</v>
      </c>
      <c r="O1376" s="102"/>
      <c r="P1376" s="102"/>
      <c r="Q1376" s="102" t="s">
        <v>23</v>
      </c>
      <c r="R1376" s="102">
        <v>33.0</v>
      </c>
      <c r="S1376" s="102">
        <v>24.0</v>
      </c>
    </row>
    <row r="1377" ht="12.75" customHeight="1">
      <c r="A1377" s="102">
        <v>2006.0</v>
      </c>
      <c r="B1377" s="102">
        <v>601.0</v>
      </c>
      <c r="C1377" s="102" t="s">
        <v>7478</v>
      </c>
      <c r="D1377" s="102" t="s">
        <v>21</v>
      </c>
      <c r="E1377" s="102">
        <v>6.0</v>
      </c>
      <c r="F1377" s="102">
        <v>0.0</v>
      </c>
      <c r="G1377" s="102" t="s">
        <v>104</v>
      </c>
      <c r="H1377" s="102">
        <v>1900.0</v>
      </c>
      <c r="I1377" s="102">
        <v>58.0</v>
      </c>
      <c r="J1377" s="102">
        <v>0.0</v>
      </c>
      <c r="K1377" s="102"/>
      <c r="L1377" s="102"/>
      <c r="M1377" s="102"/>
      <c r="N1377" s="102" t="s">
        <v>23</v>
      </c>
      <c r="O1377" s="102"/>
      <c r="P1377" s="102"/>
      <c r="Q1377" s="102" t="s">
        <v>23</v>
      </c>
      <c r="R1377" s="102">
        <v>33.0</v>
      </c>
      <c r="S1377" s="102">
        <v>51.0</v>
      </c>
    </row>
    <row r="1378" ht="12.75" customHeight="1">
      <c r="A1378" s="102">
        <v>2006.0</v>
      </c>
      <c r="B1378" s="102">
        <v>603.0</v>
      </c>
      <c r="C1378" s="102" t="s">
        <v>7908</v>
      </c>
      <c r="D1378" s="102" t="s">
        <v>21</v>
      </c>
      <c r="E1378" s="102">
        <v>6.0</v>
      </c>
      <c r="F1378" s="102">
        <v>0.0</v>
      </c>
      <c r="G1378" s="102" t="s">
        <v>136</v>
      </c>
      <c r="H1378" s="102">
        <v>2100.0</v>
      </c>
      <c r="I1378" s="102">
        <v>60.0</v>
      </c>
      <c r="J1378" s="102">
        <v>29.0</v>
      </c>
      <c r="K1378" s="102"/>
      <c r="L1378" s="102"/>
      <c r="M1378" s="102"/>
      <c r="N1378" s="102" t="s">
        <v>23</v>
      </c>
      <c r="O1378" s="102"/>
      <c r="P1378" s="102"/>
      <c r="Q1378" s="102" t="s">
        <v>23</v>
      </c>
      <c r="R1378" s="102">
        <v>33.0</v>
      </c>
      <c r="S1378" s="102">
        <v>66.0</v>
      </c>
    </row>
    <row r="1379" ht="12.75" customHeight="1">
      <c r="A1379" s="102">
        <v>2006.0</v>
      </c>
      <c r="B1379" s="102">
        <v>605.0</v>
      </c>
      <c r="C1379" s="102" t="s">
        <v>7909</v>
      </c>
      <c r="D1379" s="102" t="s">
        <v>21</v>
      </c>
      <c r="E1379" s="102">
        <v>6.0</v>
      </c>
      <c r="F1379" s="102">
        <v>0.0</v>
      </c>
      <c r="G1379" s="102" t="s">
        <v>146</v>
      </c>
      <c r="H1379" s="102">
        <v>4900.0</v>
      </c>
      <c r="I1379" s="102">
        <v>77.0</v>
      </c>
      <c r="J1379" s="102">
        <v>39.0</v>
      </c>
      <c r="K1379" s="102"/>
      <c r="L1379" s="102"/>
      <c r="M1379" s="102"/>
      <c r="N1379" s="102" t="s">
        <v>23</v>
      </c>
      <c r="O1379" s="102"/>
      <c r="P1379" s="102"/>
      <c r="Q1379" s="102" t="s">
        <v>23</v>
      </c>
      <c r="R1379" s="102">
        <v>33.0</v>
      </c>
      <c r="S1379" s="102">
        <v>51.0</v>
      </c>
    </row>
    <row r="1380" ht="12.75" customHeight="1">
      <c r="A1380" s="102">
        <v>2006.0</v>
      </c>
      <c r="B1380" s="102">
        <v>587.0</v>
      </c>
      <c r="C1380" s="102" t="s">
        <v>7910</v>
      </c>
      <c r="D1380" s="102" t="s">
        <v>40</v>
      </c>
      <c r="E1380" s="102">
        <v>6.0</v>
      </c>
      <c r="F1380" s="102">
        <v>109.0</v>
      </c>
      <c r="G1380" s="102"/>
      <c r="H1380" s="102">
        <v>1820.0</v>
      </c>
      <c r="I1380" s="102">
        <v>58.0</v>
      </c>
      <c r="J1380" s="102">
        <v>0.0</v>
      </c>
      <c r="K1380" s="102"/>
      <c r="L1380" s="102"/>
      <c r="M1380" s="102"/>
      <c r="N1380" s="102" t="s">
        <v>23</v>
      </c>
      <c r="O1380" s="102"/>
      <c r="P1380" s="102"/>
      <c r="Q1380" s="102" t="s">
        <v>23</v>
      </c>
      <c r="R1380" s="102">
        <v>26.0</v>
      </c>
      <c r="S1380" s="102">
        <v>36.0</v>
      </c>
    </row>
    <row r="1381" ht="12.75" customHeight="1">
      <c r="A1381" s="102">
        <v>2006.0</v>
      </c>
      <c r="B1381" s="102">
        <v>606.0</v>
      </c>
      <c r="C1381" s="102" t="s">
        <v>7911</v>
      </c>
      <c r="D1381" s="102" t="s">
        <v>21</v>
      </c>
      <c r="E1381" s="102">
        <v>6.0</v>
      </c>
      <c r="F1381" s="102">
        <v>0.0</v>
      </c>
      <c r="G1381" s="102" t="s">
        <v>29</v>
      </c>
      <c r="H1381" s="102">
        <v>1600.0</v>
      </c>
      <c r="I1381" s="102">
        <v>56.0</v>
      </c>
      <c r="J1381" s="102">
        <v>27.0</v>
      </c>
      <c r="K1381" s="102"/>
      <c r="L1381" s="102"/>
      <c r="M1381" s="102"/>
      <c r="N1381" s="102" t="s">
        <v>23</v>
      </c>
      <c r="O1381" s="102"/>
      <c r="P1381" s="102"/>
      <c r="Q1381" s="102" t="s">
        <v>23</v>
      </c>
      <c r="R1381" s="102">
        <v>33.0</v>
      </c>
      <c r="S1381" s="102">
        <v>2.0</v>
      </c>
    </row>
    <row r="1382" ht="12.75" customHeight="1">
      <c r="A1382" s="102">
        <v>2006.0</v>
      </c>
      <c r="B1382" s="102">
        <v>604.0</v>
      </c>
      <c r="C1382" s="102" t="s">
        <v>7912</v>
      </c>
      <c r="D1382" s="102" t="s">
        <v>21</v>
      </c>
      <c r="E1382" s="102">
        <v>6.0</v>
      </c>
      <c r="F1382" s="102">
        <v>0.0</v>
      </c>
      <c r="G1382" s="102" t="s">
        <v>151</v>
      </c>
      <c r="H1382" s="102">
        <v>2500.0</v>
      </c>
      <c r="I1382" s="102">
        <v>62.0</v>
      </c>
      <c r="J1382" s="102">
        <v>31.0</v>
      </c>
      <c r="K1382" s="102"/>
      <c r="L1382" s="102"/>
      <c r="M1382" s="102"/>
      <c r="N1382" s="102" t="s">
        <v>23</v>
      </c>
      <c r="O1382" s="102"/>
      <c r="P1382" s="102"/>
      <c r="Q1382" s="102" t="s">
        <v>23</v>
      </c>
      <c r="R1382" s="102">
        <v>33.0</v>
      </c>
      <c r="S1382" s="102">
        <v>59.0</v>
      </c>
    </row>
    <row r="1383" ht="12.75" customHeight="1">
      <c r="A1383" s="102">
        <v>2006.0</v>
      </c>
      <c r="B1383" s="102">
        <v>607.0</v>
      </c>
      <c r="C1383" s="102" t="s">
        <v>7913</v>
      </c>
      <c r="D1383" s="102" t="s">
        <v>40</v>
      </c>
      <c r="E1383" s="102">
        <v>6.0</v>
      </c>
      <c r="F1383" s="102">
        <v>20.0</v>
      </c>
      <c r="G1383" s="102"/>
      <c r="H1383" s="102">
        <v>2250.0</v>
      </c>
      <c r="I1383" s="102">
        <v>60.0</v>
      </c>
      <c r="J1383" s="102">
        <v>30.0</v>
      </c>
      <c r="K1383" s="102"/>
      <c r="L1383" s="102"/>
      <c r="M1383" s="102"/>
      <c r="N1383" s="102" t="s">
        <v>35</v>
      </c>
      <c r="O1383" s="102"/>
      <c r="P1383" s="102"/>
      <c r="Q1383" s="102" t="s">
        <v>23</v>
      </c>
      <c r="R1383" s="102">
        <v>33.0</v>
      </c>
      <c r="S1383" s="102">
        <v>24.0</v>
      </c>
    </row>
    <row r="1384" ht="12.75" customHeight="1">
      <c r="A1384" s="102">
        <v>2006.0</v>
      </c>
      <c r="B1384" s="102">
        <v>608.0</v>
      </c>
      <c r="C1384" s="102" t="s">
        <v>7914</v>
      </c>
      <c r="D1384" s="102" t="s">
        <v>40</v>
      </c>
      <c r="E1384" s="102">
        <v>6.0</v>
      </c>
      <c r="F1384" s="102">
        <v>24.0</v>
      </c>
      <c r="G1384" s="102"/>
      <c r="H1384" s="102">
        <v>2275.0</v>
      </c>
      <c r="I1384" s="102">
        <v>59.0</v>
      </c>
      <c r="J1384" s="102">
        <v>0.0</v>
      </c>
      <c r="K1384" s="102"/>
      <c r="L1384" s="102"/>
      <c r="M1384" s="102"/>
      <c r="N1384" s="102" t="s">
        <v>35</v>
      </c>
      <c r="O1384" s="102"/>
      <c r="P1384" s="102"/>
      <c r="Q1384" s="102" t="s">
        <v>23</v>
      </c>
      <c r="R1384" s="102">
        <v>24.0</v>
      </c>
      <c r="S1384" s="102">
        <v>89.0</v>
      </c>
    </row>
    <row r="1385" ht="12.75" customHeight="1">
      <c r="A1385" s="102">
        <v>2006.0</v>
      </c>
      <c r="B1385" s="102">
        <v>609.0</v>
      </c>
      <c r="C1385" s="102" t="s">
        <v>7915</v>
      </c>
      <c r="D1385" s="102" t="s">
        <v>40</v>
      </c>
      <c r="E1385" s="102">
        <v>6.0</v>
      </c>
      <c r="F1385" s="102">
        <v>115.0</v>
      </c>
      <c r="G1385" s="102"/>
      <c r="H1385" s="102">
        <v>2450.0</v>
      </c>
      <c r="I1385" s="102">
        <v>61.0</v>
      </c>
      <c r="J1385" s="102">
        <v>0.0</v>
      </c>
      <c r="K1385" s="102"/>
      <c r="L1385" s="102"/>
      <c r="M1385" s="102"/>
      <c r="N1385" s="102" t="s">
        <v>35</v>
      </c>
      <c r="O1385" s="102"/>
      <c r="P1385" s="102"/>
      <c r="Q1385" s="102" t="s">
        <v>23</v>
      </c>
      <c r="R1385" s="102">
        <v>33.0</v>
      </c>
      <c r="S1385" s="102">
        <v>66.0</v>
      </c>
    </row>
    <row r="1386" ht="12.75" customHeight="1">
      <c r="A1386" s="102">
        <v>2006.0</v>
      </c>
      <c r="B1386" s="102">
        <v>610.0</v>
      </c>
      <c r="C1386" s="102" t="s">
        <v>7916</v>
      </c>
      <c r="D1386" s="102" t="s">
        <v>40</v>
      </c>
      <c r="E1386" s="102">
        <v>6.0</v>
      </c>
      <c r="F1386" s="102">
        <v>20.0</v>
      </c>
      <c r="G1386" s="102"/>
      <c r="H1386" s="102">
        <v>2230.0</v>
      </c>
      <c r="I1386" s="102">
        <v>59.0</v>
      </c>
      <c r="J1386" s="102">
        <v>0.0</v>
      </c>
      <c r="K1386" s="102"/>
      <c r="L1386" s="102"/>
      <c r="M1386" s="102"/>
      <c r="N1386" s="102" t="s">
        <v>35</v>
      </c>
      <c r="O1386" s="102"/>
      <c r="P1386" s="102"/>
      <c r="Q1386" s="102" t="s">
        <v>23</v>
      </c>
      <c r="R1386" s="102">
        <v>33.0</v>
      </c>
      <c r="S1386" s="102">
        <v>24.0</v>
      </c>
    </row>
    <row r="1387" ht="12.75" customHeight="1">
      <c r="A1387" s="102">
        <v>2006.0</v>
      </c>
      <c r="B1387" s="102">
        <v>611.0</v>
      </c>
      <c r="C1387" s="102" t="s">
        <v>7917</v>
      </c>
      <c r="D1387" s="102" t="s">
        <v>40</v>
      </c>
      <c r="E1387" s="102">
        <v>6.0</v>
      </c>
      <c r="F1387" s="102">
        <v>110.0</v>
      </c>
      <c r="G1387" s="102"/>
      <c r="H1387" s="102">
        <v>5165.0</v>
      </c>
      <c r="I1387" s="102">
        <v>79.0</v>
      </c>
      <c r="J1387" s="102">
        <v>0.0</v>
      </c>
      <c r="K1387" s="102"/>
      <c r="L1387" s="102"/>
      <c r="M1387" s="102"/>
      <c r="N1387" s="102" t="s">
        <v>35</v>
      </c>
      <c r="O1387" s="102"/>
      <c r="P1387" s="102"/>
      <c r="Q1387" s="102" t="s">
        <v>23</v>
      </c>
      <c r="R1387" s="102">
        <v>33.0</v>
      </c>
      <c r="S1387" s="102">
        <v>4.0</v>
      </c>
    </row>
    <row r="1388" ht="12.75" customHeight="1">
      <c r="A1388" s="102">
        <v>2006.0</v>
      </c>
      <c r="B1388" s="102">
        <v>616.0</v>
      </c>
      <c r="C1388" s="102" t="s">
        <v>7918</v>
      </c>
      <c r="D1388" s="102" t="s">
        <v>40</v>
      </c>
      <c r="E1388" s="102">
        <v>6.0</v>
      </c>
      <c r="F1388" s="102">
        <v>113.0</v>
      </c>
      <c r="G1388" s="102"/>
      <c r="H1388" s="102">
        <v>2400.0</v>
      </c>
      <c r="I1388" s="102">
        <v>62.0</v>
      </c>
      <c r="J1388" s="102">
        <v>31.0</v>
      </c>
      <c r="K1388" s="102"/>
      <c r="L1388" s="102"/>
      <c r="M1388" s="102"/>
      <c r="N1388" s="102" t="s">
        <v>23</v>
      </c>
      <c r="O1388" s="102"/>
      <c r="P1388" s="102"/>
      <c r="Q1388" s="102" t="s">
        <v>23</v>
      </c>
      <c r="R1388" s="102">
        <v>33.0</v>
      </c>
      <c r="S1388" s="102">
        <v>37.0</v>
      </c>
    </row>
    <row r="1389" ht="12.75" customHeight="1">
      <c r="A1389" s="102">
        <v>2006.0</v>
      </c>
      <c r="B1389" s="102">
        <v>615.0</v>
      </c>
      <c r="C1389" s="102" t="s">
        <v>7919</v>
      </c>
      <c r="D1389" s="102" t="s">
        <v>40</v>
      </c>
      <c r="E1389" s="102">
        <v>6.0</v>
      </c>
      <c r="F1389" s="102">
        <v>20.0</v>
      </c>
      <c r="G1389" s="102"/>
      <c r="H1389" s="102">
        <v>1900.0</v>
      </c>
      <c r="I1389" s="102">
        <v>60.0</v>
      </c>
      <c r="J1389" s="102">
        <v>30.0</v>
      </c>
      <c r="K1389" s="102"/>
      <c r="L1389" s="102"/>
      <c r="M1389" s="102"/>
      <c r="N1389" s="102" t="s">
        <v>23</v>
      </c>
      <c r="O1389" s="102"/>
      <c r="P1389" s="102"/>
      <c r="Q1389" s="102" t="s">
        <v>23</v>
      </c>
      <c r="R1389" s="102">
        <v>33.0</v>
      </c>
      <c r="S1389" s="102">
        <v>51.0</v>
      </c>
    </row>
    <row r="1390" ht="12.75" customHeight="1">
      <c r="A1390" s="102">
        <v>2006.0</v>
      </c>
      <c r="B1390" s="102">
        <v>617.0</v>
      </c>
      <c r="C1390" s="102" t="s">
        <v>7919</v>
      </c>
      <c r="D1390" s="102" t="s">
        <v>40</v>
      </c>
      <c r="E1390" s="102">
        <v>6.0</v>
      </c>
      <c r="F1390" s="102">
        <v>113.0</v>
      </c>
      <c r="G1390" s="102"/>
      <c r="H1390" s="102">
        <v>1900.0</v>
      </c>
      <c r="I1390" s="102">
        <v>58.0</v>
      </c>
      <c r="J1390" s="102">
        <v>30.0</v>
      </c>
      <c r="K1390" s="102"/>
      <c r="L1390" s="102"/>
      <c r="M1390" s="102"/>
      <c r="N1390" s="102" t="s">
        <v>23</v>
      </c>
      <c r="O1390" s="102"/>
      <c r="P1390" s="102"/>
      <c r="Q1390" s="102" t="s">
        <v>23</v>
      </c>
      <c r="R1390" s="102">
        <v>33.0</v>
      </c>
      <c r="S1390" s="102">
        <v>44.0</v>
      </c>
    </row>
    <row r="1391" ht="12.75" customHeight="1">
      <c r="A1391" s="102">
        <v>2006.0</v>
      </c>
      <c r="B1391" s="102">
        <v>619.0</v>
      </c>
      <c r="C1391" s="102" t="s">
        <v>7920</v>
      </c>
      <c r="D1391" s="102" t="s">
        <v>40</v>
      </c>
      <c r="E1391" s="102">
        <v>6.0</v>
      </c>
      <c r="F1391" s="102">
        <v>111.0</v>
      </c>
      <c r="G1391" s="102"/>
      <c r="H1391" s="102">
        <v>2120.0</v>
      </c>
      <c r="I1391" s="102">
        <v>61.0</v>
      </c>
      <c r="J1391" s="102">
        <v>0.0</v>
      </c>
      <c r="K1391" s="102"/>
      <c r="L1391" s="102"/>
      <c r="M1391" s="102"/>
      <c r="N1391" s="102" t="s">
        <v>23</v>
      </c>
      <c r="O1391" s="102"/>
      <c r="P1391" s="102"/>
      <c r="Q1391" s="102" t="s">
        <v>23</v>
      </c>
      <c r="R1391" s="102">
        <v>33.0</v>
      </c>
      <c r="S1391" s="102">
        <v>11.0</v>
      </c>
    </row>
    <row r="1392" ht="12.75" customHeight="1">
      <c r="A1392" s="102">
        <v>2006.0</v>
      </c>
      <c r="B1392" s="102">
        <v>628.0</v>
      </c>
      <c r="C1392" s="102" t="s">
        <v>7921</v>
      </c>
      <c r="D1392" s="102" t="s">
        <v>21</v>
      </c>
      <c r="E1392" s="102">
        <v>6.0</v>
      </c>
      <c r="F1392" s="102">
        <v>0.0</v>
      </c>
      <c r="G1392" s="102" t="s">
        <v>136</v>
      </c>
      <c r="H1392" s="102">
        <v>1940.0</v>
      </c>
      <c r="I1392" s="102">
        <v>58.0</v>
      </c>
      <c r="J1392" s="102">
        <v>29.0</v>
      </c>
      <c r="K1392" s="102"/>
      <c r="L1392" s="102"/>
      <c r="M1392" s="102"/>
      <c r="N1392" s="102" t="s">
        <v>35</v>
      </c>
      <c r="O1392" s="102"/>
      <c r="P1392" s="102"/>
      <c r="Q1392" s="102" t="s">
        <v>23</v>
      </c>
      <c r="R1392" s="102">
        <v>33.0</v>
      </c>
      <c r="S1392" s="102">
        <v>24.0</v>
      </c>
    </row>
    <row r="1393" ht="12.75" customHeight="1">
      <c r="A1393" s="102">
        <v>2006.0</v>
      </c>
      <c r="B1393" s="102">
        <v>622.0</v>
      </c>
      <c r="C1393" s="102" t="s">
        <v>7487</v>
      </c>
      <c r="D1393" s="102" t="s">
        <v>40</v>
      </c>
      <c r="E1393" s="102">
        <v>6.0</v>
      </c>
      <c r="F1393" s="102">
        <v>23.0</v>
      </c>
      <c r="G1393" s="102"/>
      <c r="H1393" s="102">
        <v>2235.0</v>
      </c>
      <c r="I1393" s="102">
        <v>62.0</v>
      </c>
      <c r="J1393" s="102">
        <v>31.0</v>
      </c>
      <c r="K1393" s="102"/>
      <c r="L1393" s="102"/>
      <c r="M1393" s="102"/>
      <c r="N1393" s="102" t="s">
        <v>23</v>
      </c>
      <c r="O1393" s="102"/>
      <c r="P1393" s="102"/>
      <c r="Q1393" s="102" t="s">
        <v>23</v>
      </c>
      <c r="R1393" s="102">
        <v>48.0</v>
      </c>
      <c r="S1393" s="102">
        <v>96.0</v>
      </c>
    </row>
    <row r="1394" ht="12.75" customHeight="1">
      <c r="A1394" s="102">
        <v>2006.0</v>
      </c>
      <c r="B1394" s="102">
        <v>626.0</v>
      </c>
      <c r="C1394" s="102" t="s">
        <v>7225</v>
      </c>
      <c r="D1394" s="102" t="s">
        <v>40</v>
      </c>
      <c r="E1394" s="102">
        <v>6.0</v>
      </c>
      <c r="F1394" s="102">
        <v>22.0</v>
      </c>
      <c r="G1394" s="102"/>
      <c r="H1394" s="102">
        <v>1900.0</v>
      </c>
      <c r="I1394" s="102">
        <v>57.0</v>
      </c>
      <c r="J1394" s="102">
        <v>0.0</v>
      </c>
      <c r="K1394" s="102"/>
      <c r="L1394" s="102"/>
      <c r="M1394" s="102"/>
      <c r="N1394" s="102" t="s">
        <v>23</v>
      </c>
      <c r="O1394" s="102"/>
      <c r="P1394" s="102"/>
      <c r="Q1394" s="102" t="s">
        <v>23</v>
      </c>
      <c r="R1394" s="102">
        <v>33.0</v>
      </c>
      <c r="S1394" s="102">
        <v>51.0</v>
      </c>
    </row>
    <row r="1395" ht="12.75" customHeight="1">
      <c r="A1395" s="102">
        <v>2006.0</v>
      </c>
      <c r="B1395" s="102">
        <v>627.0</v>
      </c>
      <c r="C1395" s="102" t="s">
        <v>7488</v>
      </c>
      <c r="D1395" s="102" t="s">
        <v>40</v>
      </c>
      <c r="E1395" s="102">
        <v>6.0</v>
      </c>
      <c r="F1395" s="102">
        <v>22.0</v>
      </c>
      <c r="G1395" s="102"/>
      <c r="H1395" s="102">
        <v>1800.0</v>
      </c>
      <c r="I1395" s="102">
        <v>57.0</v>
      </c>
      <c r="J1395" s="102">
        <v>0.0</v>
      </c>
      <c r="K1395" s="102"/>
      <c r="L1395" s="102"/>
      <c r="M1395" s="102"/>
      <c r="N1395" s="102" t="s">
        <v>23</v>
      </c>
      <c r="O1395" s="102"/>
      <c r="P1395" s="102"/>
      <c r="Q1395" s="102" t="s">
        <v>23</v>
      </c>
      <c r="R1395" s="102">
        <v>33.0</v>
      </c>
      <c r="S1395" s="102">
        <v>51.0</v>
      </c>
    </row>
    <row r="1396" ht="12.75" customHeight="1">
      <c r="A1396" s="102">
        <v>2006.0</v>
      </c>
      <c r="B1396" s="102">
        <v>621.0</v>
      </c>
      <c r="C1396" s="102" t="s">
        <v>7488</v>
      </c>
      <c r="D1396" s="102" t="s">
        <v>40</v>
      </c>
      <c r="E1396" s="102">
        <v>6.0</v>
      </c>
      <c r="F1396" s="102">
        <v>23.0</v>
      </c>
      <c r="G1396" s="102"/>
      <c r="H1396" s="102">
        <v>4525.0</v>
      </c>
      <c r="I1396" s="102">
        <v>78.0</v>
      </c>
      <c r="J1396" s="102">
        <v>40.0</v>
      </c>
      <c r="K1396" s="102"/>
      <c r="L1396" s="102"/>
      <c r="M1396" s="102"/>
      <c r="N1396" s="102" t="s">
        <v>23</v>
      </c>
      <c r="O1396" s="102"/>
      <c r="P1396" s="102"/>
      <c r="Q1396" s="102" t="s">
        <v>23</v>
      </c>
      <c r="R1396" s="102">
        <v>48.0</v>
      </c>
      <c r="S1396" s="102">
        <v>96.0</v>
      </c>
    </row>
    <row r="1397" ht="12.75" customHeight="1">
      <c r="A1397" s="102">
        <v>2006.0</v>
      </c>
      <c r="B1397" s="102">
        <v>625.0</v>
      </c>
      <c r="C1397" s="102" t="s">
        <v>7226</v>
      </c>
      <c r="D1397" s="102" t="s">
        <v>40</v>
      </c>
      <c r="E1397" s="102">
        <v>6.0</v>
      </c>
      <c r="F1397" s="102">
        <v>23.0</v>
      </c>
      <c r="G1397" s="102"/>
      <c r="H1397" s="102">
        <v>2500.0</v>
      </c>
      <c r="I1397" s="102">
        <v>61.0</v>
      </c>
      <c r="J1397" s="102">
        <v>0.0</v>
      </c>
      <c r="K1397" s="102"/>
      <c r="L1397" s="102"/>
      <c r="M1397" s="102"/>
      <c r="N1397" s="102" t="s">
        <v>23</v>
      </c>
      <c r="O1397" s="102"/>
      <c r="P1397" s="102"/>
      <c r="Q1397" s="102" t="s">
        <v>23</v>
      </c>
      <c r="R1397" s="102">
        <v>48.0</v>
      </c>
      <c r="S1397" s="102">
        <v>96.0</v>
      </c>
    </row>
    <row r="1398" ht="12.75" customHeight="1">
      <c r="A1398" s="102">
        <v>2006.0</v>
      </c>
      <c r="B1398" s="102">
        <v>633.0</v>
      </c>
      <c r="C1398" s="102" t="s">
        <v>7922</v>
      </c>
      <c r="D1398" s="102" t="s">
        <v>21</v>
      </c>
      <c r="E1398" s="102">
        <v>6.0</v>
      </c>
      <c r="F1398" s="102">
        <v>0.0</v>
      </c>
      <c r="G1398" s="102" t="s">
        <v>104</v>
      </c>
      <c r="H1398" s="102">
        <v>4500.0</v>
      </c>
      <c r="I1398" s="102">
        <v>78.0</v>
      </c>
      <c r="J1398" s="102">
        <v>0.0</v>
      </c>
      <c r="K1398" s="102"/>
      <c r="L1398" s="102"/>
      <c r="M1398" s="102"/>
      <c r="N1398" s="102" t="s">
        <v>23</v>
      </c>
      <c r="O1398" s="102"/>
      <c r="P1398" s="102"/>
      <c r="Q1398" s="102" t="s">
        <v>23</v>
      </c>
      <c r="R1398" s="102">
        <v>33.0</v>
      </c>
      <c r="S1398" s="102">
        <v>51.0</v>
      </c>
    </row>
    <row r="1399" ht="12.75" customHeight="1">
      <c r="A1399" s="102">
        <v>2006.0</v>
      </c>
      <c r="B1399" s="102">
        <v>630.0</v>
      </c>
      <c r="C1399" s="102" t="s">
        <v>7923</v>
      </c>
      <c r="D1399" s="102" t="s">
        <v>21</v>
      </c>
      <c r="E1399" s="102">
        <v>6.0</v>
      </c>
      <c r="F1399" s="102">
        <v>0.0</v>
      </c>
      <c r="G1399" s="102" t="s">
        <v>213</v>
      </c>
      <c r="H1399" s="102">
        <v>2240.0</v>
      </c>
      <c r="I1399" s="102">
        <v>62.0</v>
      </c>
      <c r="J1399" s="102">
        <v>30.0</v>
      </c>
      <c r="K1399" s="102"/>
      <c r="L1399" s="102"/>
      <c r="M1399" s="102"/>
      <c r="N1399" s="102" t="s">
        <v>23</v>
      </c>
      <c r="O1399" s="102"/>
      <c r="P1399" s="102"/>
      <c r="Q1399" s="102" t="s">
        <v>23</v>
      </c>
      <c r="R1399" s="102">
        <v>33.0</v>
      </c>
      <c r="S1399" s="102">
        <v>44.0</v>
      </c>
    </row>
    <row r="1400" ht="12.75" customHeight="1">
      <c r="A1400" s="102">
        <v>2006.0</v>
      </c>
      <c r="B1400" s="102">
        <v>631.0</v>
      </c>
      <c r="C1400" s="102" t="s">
        <v>7923</v>
      </c>
      <c r="D1400" s="102" t="s">
        <v>40</v>
      </c>
      <c r="E1400" s="102">
        <v>6.0</v>
      </c>
      <c r="F1400" s="102">
        <v>24.0</v>
      </c>
      <c r="G1400" s="102"/>
      <c r="H1400" s="102">
        <v>4105.0</v>
      </c>
      <c r="I1400" s="102">
        <v>74.0</v>
      </c>
      <c r="J1400" s="102">
        <v>37.0</v>
      </c>
      <c r="K1400" s="102"/>
      <c r="L1400" s="102"/>
      <c r="M1400" s="102"/>
      <c r="N1400" s="102" t="s">
        <v>23</v>
      </c>
      <c r="O1400" s="102"/>
      <c r="P1400" s="102"/>
      <c r="Q1400" s="102" t="s">
        <v>23</v>
      </c>
      <c r="R1400" s="102">
        <v>33.0</v>
      </c>
      <c r="S1400" s="102">
        <v>51.0</v>
      </c>
    </row>
    <row r="1401" ht="12.75" customHeight="1">
      <c r="A1401" s="102">
        <v>2006.0</v>
      </c>
      <c r="B1401" s="102">
        <v>629.0</v>
      </c>
      <c r="C1401" s="102" t="s">
        <v>7229</v>
      </c>
      <c r="D1401" s="102" t="s">
        <v>21</v>
      </c>
      <c r="E1401" s="102">
        <v>6.0</v>
      </c>
      <c r="F1401" s="102">
        <v>0.0</v>
      </c>
      <c r="G1401" s="102" t="s">
        <v>136</v>
      </c>
      <c r="H1401" s="102">
        <v>2250.0</v>
      </c>
      <c r="I1401" s="102">
        <v>60.0</v>
      </c>
      <c r="J1401" s="102">
        <v>30.0</v>
      </c>
      <c r="K1401" s="102"/>
      <c r="L1401" s="102"/>
      <c r="M1401" s="102" t="s">
        <v>816</v>
      </c>
      <c r="N1401" s="102" t="s">
        <v>23</v>
      </c>
      <c r="O1401" s="102"/>
      <c r="P1401" s="102"/>
      <c r="Q1401" s="102" t="s">
        <v>23</v>
      </c>
      <c r="R1401" s="102">
        <v>33.0</v>
      </c>
      <c r="S1401" s="102">
        <v>20.0</v>
      </c>
    </row>
    <row r="1402" ht="12.75" customHeight="1">
      <c r="A1402" s="102">
        <v>2006.0</v>
      </c>
      <c r="B1402" s="102">
        <v>632.0</v>
      </c>
      <c r="C1402" s="102" t="s">
        <v>7924</v>
      </c>
      <c r="D1402" s="102" t="s">
        <v>21</v>
      </c>
      <c r="E1402" s="102">
        <v>6.0</v>
      </c>
      <c r="F1402" s="102">
        <v>0.0</v>
      </c>
      <c r="G1402" s="102" t="s">
        <v>170</v>
      </c>
      <c r="H1402" s="102">
        <v>3230.0</v>
      </c>
      <c r="I1402" s="102">
        <v>69.0</v>
      </c>
      <c r="J1402" s="102">
        <v>0.0</v>
      </c>
      <c r="K1402" s="102"/>
      <c r="L1402" s="102"/>
      <c r="M1402" s="102"/>
      <c r="N1402" s="102" t="s">
        <v>23</v>
      </c>
      <c r="O1402" s="102"/>
      <c r="P1402" s="102"/>
      <c r="Q1402" s="102" t="s">
        <v>23</v>
      </c>
      <c r="R1402" s="102">
        <v>33.0</v>
      </c>
      <c r="S1402" s="102">
        <v>59.0</v>
      </c>
    </row>
    <row r="1403" ht="12.75" customHeight="1">
      <c r="A1403" s="102">
        <v>2006.0</v>
      </c>
      <c r="B1403" s="102">
        <v>635.0</v>
      </c>
      <c r="C1403" s="102" t="s">
        <v>7925</v>
      </c>
      <c r="D1403" s="102" t="s">
        <v>40</v>
      </c>
      <c r="E1403" s="102">
        <v>6.0</v>
      </c>
      <c r="F1403" s="102">
        <v>20.0</v>
      </c>
      <c r="G1403" s="102"/>
      <c r="H1403" s="102">
        <v>1900.0</v>
      </c>
      <c r="I1403" s="102">
        <v>58.0</v>
      </c>
      <c r="J1403" s="102">
        <v>0.0</v>
      </c>
      <c r="K1403" s="102"/>
      <c r="L1403" s="102"/>
      <c r="M1403" s="102"/>
      <c r="N1403" s="102" t="s">
        <v>23</v>
      </c>
      <c r="O1403" s="102"/>
      <c r="P1403" s="102"/>
      <c r="Q1403" s="102" t="s">
        <v>23</v>
      </c>
      <c r="R1403" s="102">
        <v>33.0</v>
      </c>
      <c r="S1403" s="102">
        <v>24.0</v>
      </c>
    </row>
    <row r="1404" ht="12.75" customHeight="1">
      <c r="A1404" s="102">
        <v>2006.0</v>
      </c>
      <c r="B1404" s="102">
        <v>634.0</v>
      </c>
      <c r="C1404" s="102" t="s">
        <v>7926</v>
      </c>
      <c r="D1404" s="102" t="s">
        <v>21</v>
      </c>
      <c r="E1404" s="102">
        <v>6.0</v>
      </c>
      <c r="F1404" s="102">
        <v>0.0</v>
      </c>
      <c r="G1404" s="102" t="s">
        <v>136</v>
      </c>
      <c r="H1404" s="102">
        <v>2400.0</v>
      </c>
      <c r="I1404" s="102">
        <v>64.0</v>
      </c>
      <c r="J1404" s="102">
        <v>0.0</v>
      </c>
      <c r="K1404" s="102"/>
      <c r="L1404" s="102"/>
      <c r="M1404" s="102"/>
      <c r="N1404" s="102" t="s">
        <v>23</v>
      </c>
      <c r="O1404" s="102"/>
      <c r="P1404" s="102"/>
      <c r="Q1404" s="102" t="s">
        <v>23</v>
      </c>
      <c r="R1404" s="102">
        <v>33.0</v>
      </c>
      <c r="S1404" s="102">
        <v>66.0</v>
      </c>
    </row>
    <row r="1405" ht="12.75" customHeight="1">
      <c r="A1405" s="102">
        <v>2006.0</v>
      </c>
      <c r="B1405" s="102">
        <v>636.0</v>
      </c>
      <c r="C1405" s="102" t="s">
        <v>7927</v>
      </c>
      <c r="D1405" s="102" t="s">
        <v>40</v>
      </c>
      <c r="E1405" s="102">
        <v>6.0</v>
      </c>
      <c r="F1405" s="102">
        <v>20.0</v>
      </c>
      <c r="G1405" s="102"/>
      <c r="H1405" s="102">
        <v>2300.0</v>
      </c>
      <c r="I1405" s="102">
        <v>60.0</v>
      </c>
      <c r="J1405" s="102">
        <v>0.0</v>
      </c>
      <c r="K1405" s="102"/>
      <c r="L1405" s="102"/>
      <c r="M1405" s="102"/>
      <c r="N1405" s="102" t="s">
        <v>23</v>
      </c>
      <c r="O1405" s="102"/>
      <c r="P1405" s="102"/>
      <c r="Q1405" s="102" t="s">
        <v>23</v>
      </c>
      <c r="R1405" s="102">
        <v>33.0</v>
      </c>
      <c r="S1405" s="102">
        <v>24.0</v>
      </c>
    </row>
    <row r="1406" ht="12.75" customHeight="1">
      <c r="A1406" s="102">
        <v>2006.0</v>
      </c>
      <c r="B1406" s="102">
        <v>637.0</v>
      </c>
      <c r="C1406" s="102" t="s">
        <v>7928</v>
      </c>
      <c r="D1406" s="102" t="s">
        <v>40</v>
      </c>
      <c r="E1406" s="102">
        <v>6.0</v>
      </c>
      <c r="F1406" s="102">
        <v>20.0</v>
      </c>
      <c r="G1406" s="102"/>
      <c r="H1406" s="102">
        <v>2250.0</v>
      </c>
      <c r="I1406" s="102">
        <v>60.0</v>
      </c>
      <c r="J1406" s="102">
        <v>0.0</v>
      </c>
      <c r="K1406" s="102"/>
      <c r="L1406" s="102"/>
      <c r="M1406" s="102"/>
      <c r="N1406" s="102" t="s">
        <v>23</v>
      </c>
      <c r="O1406" s="102"/>
      <c r="P1406" s="102"/>
      <c r="Q1406" s="102" t="s">
        <v>23</v>
      </c>
      <c r="R1406" s="102">
        <v>33.0</v>
      </c>
      <c r="S1406" s="102">
        <v>24.0</v>
      </c>
    </row>
    <row r="1407" ht="12.75" customHeight="1">
      <c r="A1407" s="102">
        <v>2006.0</v>
      </c>
      <c r="B1407" s="102">
        <v>641.0</v>
      </c>
      <c r="C1407" s="102" t="s">
        <v>7929</v>
      </c>
      <c r="D1407" s="102" t="s">
        <v>21</v>
      </c>
      <c r="E1407" s="102">
        <v>6.0</v>
      </c>
      <c r="F1407" s="102">
        <v>0.0</v>
      </c>
      <c r="G1407" s="102" t="s">
        <v>104</v>
      </c>
      <c r="H1407" s="102">
        <v>3400.0</v>
      </c>
      <c r="I1407" s="102">
        <v>68.0</v>
      </c>
      <c r="J1407" s="102">
        <v>30.0</v>
      </c>
      <c r="K1407" s="102"/>
      <c r="L1407" s="102"/>
      <c r="M1407" s="102"/>
      <c r="N1407" s="102" t="s">
        <v>35</v>
      </c>
      <c r="O1407" s="102"/>
      <c r="P1407" s="102"/>
      <c r="Q1407" s="102" t="s">
        <v>23</v>
      </c>
      <c r="R1407" s="102">
        <v>33.0</v>
      </c>
      <c r="S1407" s="102">
        <v>4.0</v>
      </c>
    </row>
    <row r="1408" ht="12.75" customHeight="1">
      <c r="A1408" s="102">
        <v>2006.0</v>
      </c>
      <c r="B1408" s="102">
        <v>640.0</v>
      </c>
      <c r="C1408" s="102" t="s">
        <v>7230</v>
      </c>
      <c r="D1408" s="102" t="s">
        <v>21</v>
      </c>
      <c r="E1408" s="102">
        <v>6.0</v>
      </c>
      <c r="F1408" s="102">
        <v>0.0</v>
      </c>
      <c r="G1408" s="102" t="s">
        <v>134</v>
      </c>
      <c r="H1408" s="102">
        <v>2800.0</v>
      </c>
      <c r="I1408" s="102">
        <v>64.0</v>
      </c>
      <c r="J1408" s="102">
        <v>26.0</v>
      </c>
      <c r="K1408" s="102"/>
      <c r="L1408" s="102"/>
      <c r="M1408" s="102"/>
      <c r="N1408" s="102" t="s">
        <v>35</v>
      </c>
      <c r="O1408" s="102"/>
      <c r="P1408" s="102"/>
      <c r="Q1408" s="102" t="s">
        <v>23</v>
      </c>
      <c r="R1408" s="102">
        <v>33.0</v>
      </c>
      <c r="S1408" s="102">
        <v>59.0</v>
      </c>
    </row>
    <row r="1409" ht="12.75" customHeight="1">
      <c r="A1409" s="102">
        <v>2006.0</v>
      </c>
      <c r="B1409" s="102">
        <v>638.0</v>
      </c>
      <c r="C1409" s="102" t="s">
        <v>7930</v>
      </c>
      <c r="D1409" s="102" t="s">
        <v>21</v>
      </c>
      <c r="E1409" s="102">
        <v>6.0</v>
      </c>
      <c r="F1409" s="102">
        <v>0.0</v>
      </c>
      <c r="G1409" s="102" t="s">
        <v>132</v>
      </c>
      <c r="H1409" s="102">
        <v>1800.0</v>
      </c>
      <c r="I1409" s="102">
        <v>56.0</v>
      </c>
      <c r="J1409" s="102">
        <v>21.0</v>
      </c>
      <c r="K1409" s="102"/>
      <c r="L1409" s="102"/>
      <c r="M1409" s="102"/>
      <c r="N1409" s="102" t="s">
        <v>23</v>
      </c>
      <c r="O1409" s="102"/>
      <c r="P1409" s="102"/>
      <c r="Q1409" s="102" t="s">
        <v>23</v>
      </c>
      <c r="R1409" s="102">
        <v>33.0</v>
      </c>
      <c r="S1409" s="102">
        <v>59.0</v>
      </c>
    </row>
    <row r="1410" ht="12.75" customHeight="1">
      <c r="A1410" s="102">
        <v>2006.0</v>
      </c>
      <c r="B1410" s="102">
        <v>643.0</v>
      </c>
      <c r="C1410" s="102" t="s">
        <v>7931</v>
      </c>
      <c r="D1410" s="102" t="s">
        <v>40</v>
      </c>
      <c r="E1410" s="102">
        <v>6.0</v>
      </c>
      <c r="F1410" s="102">
        <v>20.0</v>
      </c>
      <c r="G1410" s="102"/>
      <c r="H1410" s="102">
        <v>1525.0</v>
      </c>
      <c r="I1410" s="102">
        <v>54.0</v>
      </c>
      <c r="J1410" s="102">
        <v>0.0</v>
      </c>
      <c r="K1410" s="102"/>
      <c r="L1410" s="102"/>
      <c r="M1410" s="102"/>
      <c r="N1410" s="102" t="s">
        <v>23</v>
      </c>
      <c r="O1410" s="102"/>
      <c r="P1410" s="102"/>
      <c r="Q1410" s="102" t="s">
        <v>23</v>
      </c>
      <c r="R1410" s="102">
        <v>27.0</v>
      </c>
      <c r="S1410" s="102">
        <v>28.0</v>
      </c>
    </row>
    <row r="1411" ht="12.75" customHeight="1">
      <c r="A1411" s="102">
        <v>2006.0</v>
      </c>
      <c r="B1411" s="102">
        <v>7621.0</v>
      </c>
      <c r="C1411" s="102" t="s">
        <v>7932</v>
      </c>
      <c r="D1411" s="102" t="s">
        <v>21</v>
      </c>
      <c r="E1411" s="102">
        <v>7.0</v>
      </c>
      <c r="F1411" s="102">
        <v>0.0</v>
      </c>
      <c r="G1411" s="102" t="s">
        <v>117</v>
      </c>
      <c r="H1411" s="102">
        <v>4700.0</v>
      </c>
      <c r="I1411" s="102">
        <v>76.0</v>
      </c>
      <c r="J1411" s="102">
        <v>38.0</v>
      </c>
      <c r="K1411" s="102"/>
      <c r="L1411" s="102"/>
      <c r="M1411" s="102"/>
      <c r="N1411" s="102" t="s">
        <v>23</v>
      </c>
      <c r="O1411" s="102"/>
      <c r="P1411" s="102"/>
      <c r="Q1411" s="102" t="s">
        <v>23</v>
      </c>
      <c r="R1411" s="102">
        <v>33.0</v>
      </c>
      <c r="S1411" s="102">
        <v>45.0</v>
      </c>
    </row>
    <row r="1412" ht="12.75" customHeight="1">
      <c r="A1412" s="102">
        <v>2006.0</v>
      </c>
      <c r="B1412" s="102">
        <v>7618.0</v>
      </c>
      <c r="C1412" s="102" t="s">
        <v>7933</v>
      </c>
      <c r="D1412" s="102" t="s">
        <v>21</v>
      </c>
      <c r="E1412" s="102">
        <v>7.0</v>
      </c>
      <c r="F1412" s="102">
        <v>0.0</v>
      </c>
      <c r="G1412" s="102" t="s">
        <v>999</v>
      </c>
      <c r="H1412" s="102">
        <v>4100.0</v>
      </c>
      <c r="I1412" s="102">
        <v>72.0</v>
      </c>
      <c r="J1412" s="102">
        <v>38.0</v>
      </c>
      <c r="K1412" s="102"/>
      <c r="L1412" s="102"/>
      <c r="M1412" s="102"/>
      <c r="N1412" s="102" t="s">
        <v>40</v>
      </c>
      <c r="O1412" s="102"/>
      <c r="P1412" s="102"/>
      <c r="Q1412" s="102" t="s">
        <v>23</v>
      </c>
      <c r="R1412" s="102">
        <v>33.0</v>
      </c>
      <c r="S1412" s="102">
        <v>44.0</v>
      </c>
    </row>
    <row r="1413" ht="12.75" customHeight="1">
      <c r="A1413" s="102">
        <v>2006.0</v>
      </c>
      <c r="B1413" s="102">
        <v>7608.0</v>
      </c>
      <c r="C1413" s="102" t="s">
        <v>7934</v>
      </c>
      <c r="D1413" s="102" t="s">
        <v>40</v>
      </c>
      <c r="E1413" s="102">
        <v>7.0</v>
      </c>
      <c r="F1413" s="102">
        <v>41.0</v>
      </c>
      <c r="G1413" s="102"/>
      <c r="H1413" s="102">
        <v>5450.0</v>
      </c>
      <c r="I1413" s="102">
        <v>80.0</v>
      </c>
      <c r="J1413" s="102">
        <v>40.0</v>
      </c>
      <c r="K1413" s="102"/>
      <c r="L1413" s="102"/>
      <c r="M1413" s="102"/>
      <c r="N1413" s="102" t="s">
        <v>23</v>
      </c>
      <c r="O1413" s="102"/>
      <c r="P1413" s="102"/>
      <c r="Q1413" s="102" t="s">
        <v>23</v>
      </c>
      <c r="R1413" s="102">
        <v>33.0</v>
      </c>
      <c r="S1413" s="102">
        <v>32.0</v>
      </c>
    </row>
    <row r="1414" ht="12.75" customHeight="1">
      <c r="A1414" s="102">
        <v>2006.0</v>
      </c>
      <c r="B1414" s="102">
        <v>7609.0</v>
      </c>
      <c r="C1414" s="102" t="s">
        <v>7935</v>
      </c>
      <c r="D1414" s="102" t="s">
        <v>21</v>
      </c>
      <c r="E1414" s="102">
        <v>7.0</v>
      </c>
      <c r="F1414" s="102">
        <v>0.0</v>
      </c>
      <c r="G1414" s="102" t="s">
        <v>1387</v>
      </c>
      <c r="H1414" s="102">
        <v>4200.0</v>
      </c>
      <c r="I1414" s="102">
        <v>73.0</v>
      </c>
      <c r="J1414" s="102">
        <v>38.0</v>
      </c>
      <c r="K1414" s="102"/>
      <c r="L1414" s="102"/>
      <c r="M1414" s="102"/>
      <c r="N1414" s="102" t="s">
        <v>23</v>
      </c>
      <c r="O1414" s="102"/>
      <c r="P1414" s="102"/>
      <c r="Q1414" s="102" t="s">
        <v>23</v>
      </c>
      <c r="R1414" s="102">
        <v>33.0</v>
      </c>
      <c r="S1414" s="102">
        <v>45.0</v>
      </c>
    </row>
    <row r="1415" ht="12.75" customHeight="1">
      <c r="A1415" s="102">
        <v>2006.0</v>
      </c>
      <c r="B1415" s="102">
        <v>7619.0</v>
      </c>
      <c r="C1415" s="102" t="s">
        <v>7936</v>
      </c>
      <c r="D1415" s="102" t="s">
        <v>40</v>
      </c>
      <c r="E1415" s="102">
        <v>7.0</v>
      </c>
      <c r="F1415" s="102">
        <v>35.0</v>
      </c>
      <c r="G1415" s="102"/>
      <c r="H1415" s="102">
        <v>5900.0</v>
      </c>
      <c r="I1415" s="102">
        <v>81.0</v>
      </c>
      <c r="J1415" s="102">
        <v>42.0</v>
      </c>
      <c r="K1415" s="102"/>
      <c r="L1415" s="102"/>
      <c r="M1415" s="102"/>
      <c r="N1415" s="102" t="s">
        <v>23</v>
      </c>
      <c r="O1415" s="102"/>
      <c r="P1415" s="102"/>
      <c r="Q1415" s="102" t="s">
        <v>23</v>
      </c>
      <c r="R1415" s="102">
        <v>33.0</v>
      </c>
      <c r="S1415" s="102">
        <v>44.0</v>
      </c>
    </row>
    <row r="1416" ht="12.75" customHeight="1">
      <c r="A1416" s="102">
        <v>2006.0</v>
      </c>
      <c r="B1416" s="102">
        <v>7610.0</v>
      </c>
      <c r="C1416" s="102" t="s">
        <v>7937</v>
      </c>
      <c r="D1416" s="102" t="s">
        <v>21</v>
      </c>
      <c r="E1416" s="102">
        <v>7.0</v>
      </c>
      <c r="F1416" s="102">
        <v>0.0</v>
      </c>
      <c r="G1416" s="102" t="s">
        <v>999</v>
      </c>
      <c r="H1416" s="102">
        <v>4000.0</v>
      </c>
      <c r="I1416" s="102">
        <v>70.0</v>
      </c>
      <c r="J1416" s="102">
        <v>37.0</v>
      </c>
      <c r="K1416" s="102"/>
      <c r="L1416" s="102"/>
      <c r="M1416" s="102"/>
      <c r="N1416" s="102" t="s">
        <v>23</v>
      </c>
      <c r="O1416" s="102"/>
      <c r="P1416" s="102"/>
      <c r="Q1416" s="102" t="s">
        <v>23</v>
      </c>
      <c r="R1416" s="102">
        <v>33.0</v>
      </c>
      <c r="S1416" s="102">
        <v>49.0</v>
      </c>
    </row>
    <row r="1417" ht="12.75" customHeight="1">
      <c r="A1417" s="102">
        <v>2006.0</v>
      </c>
      <c r="B1417" s="102">
        <v>7620.0</v>
      </c>
      <c r="C1417" s="102" t="s">
        <v>7938</v>
      </c>
      <c r="D1417" s="102" t="s">
        <v>40</v>
      </c>
      <c r="E1417" s="102">
        <v>7.0</v>
      </c>
      <c r="F1417" s="102">
        <v>40.0</v>
      </c>
      <c r="G1417" s="102"/>
      <c r="H1417" s="102">
        <v>3600.0</v>
      </c>
      <c r="I1417" s="102">
        <v>69.0</v>
      </c>
      <c r="J1417" s="102">
        <v>39.0</v>
      </c>
      <c r="K1417" s="102"/>
      <c r="L1417" s="102"/>
      <c r="M1417" s="102"/>
      <c r="N1417" s="102" t="s">
        <v>23</v>
      </c>
      <c r="O1417" s="102"/>
      <c r="P1417" s="102"/>
      <c r="Q1417" s="102" t="s">
        <v>23</v>
      </c>
      <c r="R1417" s="102">
        <v>33.0</v>
      </c>
      <c r="S1417" s="102">
        <v>37.0</v>
      </c>
    </row>
    <row r="1418" ht="12.75" customHeight="1">
      <c r="A1418" s="102">
        <v>2006.0</v>
      </c>
      <c r="B1418" s="102">
        <v>7622.0</v>
      </c>
      <c r="C1418" s="102" t="s">
        <v>7939</v>
      </c>
      <c r="D1418" s="102" t="s">
        <v>40</v>
      </c>
      <c r="E1418" s="102">
        <v>7.0</v>
      </c>
      <c r="F1418" s="102">
        <v>85.0</v>
      </c>
      <c r="G1418" s="102"/>
      <c r="H1418" s="102">
        <v>4200.0</v>
      </c>
      <c r="I1418" s="102">
        <v>74.0</v>
      </c>
      <c r="J1418" s="102">
        <v>37.0</v>
      </c>
      <c r="K1418" s="102"/>
      <c r="L1418" s="102"/>
      <c r="M1418" s="102"/>
      <c r="N1418" s="102" t="s">
        <v>23</v>
      </c>
      <c r="O1418" s="102"/>
      <c r="P1418" s="102"/>
      <c r="Q1418" s="102" t="s">
        <v>23</v>
      </c>
      <c r="R1418" s="102">
        <v>33.0</v>
      </c>
      <c r="S1418" s="102">
        <v>44.0</v>
      </c>
    </row>
    <row r="1419" ht="12.75" customHeight="1">
      <c r="A1419" s="102">
        <v>2006.0</v>
      </c>
      <c r="B1419" s="102">
        <v>7623.0</v>
      </c>
      <c r="C1419" s="102" t="s">
        <v>7940</v>
      </c>
      <c r="D1419" s="102" t="s">
        <v>40</v>
      </c>
      <c r="E1419" s="102">
        <v>7.0</v>
      </c>
      <c r="F1419" s="102">
        <v>37.0</v>
      </c>
      <c r="G1419" s="102"/>
      <c r="H1419" s="102">
        <v>4700.0</v>
      </c>
      <c r="I1419" s="102">
        <v>77.0</v>
      </c>
      <c r="J1419" s="102">
        <v>39.0</v>
      </c>
      <c r="K1419" s="102"/>
      <c r="L1419" s="102"/>
      <c r="M1419" s="102"/>
      <c r="N1419" s="102" t="s">
        <v>23</v>
      </c>
      <c r="O1419" s="102"/>
      <c r="P1419" s="102"/>
      <c r="Q1419" s="102" t="s">
        <v>23</v>
      </c>
      <c r="R1419" s="102">
        <v>33.0</v>
      </c>
      <c r="S1419" s="102">
        <v>42.0</v>
      </c>
    </row>
    <row r="1420" ht="12.75" customHeight="1">
      <c r="A1420" s="102">
        <v>2006.0</v>
      </c>
      <c r="B1420" s="102">
        <v>7624.0</v>
      </c>
      <c r="C1420" s="102" t="s">
        <v>7941</v>
      </c>
      <c r="D1420" s="102" t="s">
        <v>40</v>
      </c>
      <c r="E1420" s="102">
        <v>7.0</v>
      </c>
      <c r="F1420" s="102">
        <v>41.0</v>
      </c>
      <c r="G1420" s="102"/>
      <c r="H1420" s="102">
        <v>3400.0</v>
      </c>
      <c r="I1420" s="102">
        <v>70.0</v>
      </c>
      <c r="J1420" s="102">
        <v>36.0</v>
      </c>
      <c r="K1420" s="102"/>
      <c r="L1420" s="102"/>
      <c r="M1420" s="102"/>
      <c r="N1420" s="102" t="s">
        <v>40</v>
      </c>
      <c r="O1420" s="102"/>
      <c r="P1420" s="102"/>
      <c r="Q1420" s="102" t="s">
        <v>23</v>
      </c>
      <c r="R1420" s="102">
        <v>48.0</v>
      </c>
      <c r="S1420" s="102">
        <v>20.0</v>
      </c>
    </row>
    <row r="1421" ht="12.75" customHeight="1">
      <c r="A1421" s="102">
        <v>2006.0</v>
      </c>
      <c r="B1421" s="102">
        <v>7631.0</v>
      </c>
      <c r="C1421" s="102" t="s">
        <v>7942</v>
      </c>
      <c r="D1421" s="102" t="s">
        <v>21</v>
      </c>
      <c r="E1421" s="102">
        <v>7.0</v>
      </c>
      <c r="F1421" s="102">
        <v>0.0</v>
      </c>
      <c r="G1421" s="102" t="s">
        <v>918</v>
      </c>
      <c r="H1421" s="102">
        <v>4555.0</v>
      </c>
      <c r="I1421" s="102">
        <v>74.0</v>
      </c>
      <c r="J1421" s="102">
        <v>39.0</v>
      </c>
      <c r="K1421" s="102"/>
      <c r="L1421" s="102"/>
      <c r="M1421" s="102"/>
      <c r="N1421" s="102" t="s">
        <v>23</v>
      </c>
      <c r="O1421" s="102"/>
      <c r="P1421" s="102"/>
      <c r="Q1421" s="102" t="s">
        <v>23</v>
      </c>
      <c r="R1421" s="102">
        <v>33.0</v>
      </c>
      <c r="S1421" s="102">
        <v>66.0</v>
      </c>
    </row>
    <row r="1422" ht="12.75" customHeight="1">
      <c r="A1422" s="102">
        <v>2006.0</v>
      </c>
      <c r="B1422" s="102">
        <v>7632.0</v>
      </c>
      <c r="C1422" s="102" t="s">
        <v>7943</v>
      </c>
      <c r="D1422" s="102" t="s">
        <v>21</v>
      </c>
      <c r="E1422" s="102">
        <v>7.0</v>
      </c>
      <c r="F1422" s="102">
        <v>0.0</v>
      </c>
      <c r="G1422" s="102" t="s">
        <v>947</v>
      </c>
      <c r="H1422" s="102">
        <v>3900.0</v>
      </c>
      <c r="I1422" s="102">
        <v>72.0</v>
      </c>
      <c r="J1422" s="102">
        <v>36.0</v>
      </c>
      <c r="K1422" s="102"/>
      <c r="L1422" s="102"/>
      <c r="M1422" s="102"/>
      <c r="N1422" s="102" t="s">
        <v>23</v>
      </c>
      <c r="O1422" s="102"/>
      <c r="P1422" s="102"/>
      <c r="Q1422" s="102" t="s">
        <v>23</v>
      </c>
      <c r="R1422" s="102">
        <v>33.0</v>
      </c>
      <c r="S1422" s="102">
        <v>12.0</v>
      </c>
    </row>
    <row r="1423" ht="12.75" customHeight="1">
      <c r="A1423" s="102">
        <v>2006.0</v>
      </c>
      <c r="B1423" s="102">
        <v>7633.0</v>
      </c>
      <c r="C1423" s="102" t="s">
        <v>7944</v>
      </c>
      <c r="D1423" s="102" t="s">
        <v>40</v>
      </c>
      <c r="E1423" s="102">
        <v>7.0</v>
      </c>
      <c r="F1423" s="102">
        <v>40.0</v>
      </c>
      <c r="G1423" s="102"/>
      <c r="H1423" s="102">
        <v>5000.0</v>
      </c>
      <c r="I1423" s="102">
        <v>76.0</v>
      </c>
      <c r="J1423" s="102">
        <v>40.0</v>
      </c>
      <c r="K1423" s="102"/>
      <c r="L1423" s="102"/>
      <c r="M1423" s="102"/>
      <c r="N1423" s="102" t="s">
        <v>23</v>
      </c>
      <c r="O1423" s="102"/>
      <c r="P1423" s="102"/>
      <c r="Q1423" s="102" t="s">
        <v>23</v>
      </c>
      <c r="R1423" s="102">
        <v>33.0</v>
      </c>
      <c r="S1423" s="102">
        <v>37.0</v>
      </c>
    </row>
    <row r="1424" ht="12.75" customHeight="1">
      <c r="A1424" s="102">
        <v>2006.0</v>
      </c>
      <c r="B1424" s="102">
        <v>7635.0</v>
      </c>
      <c r="C1424" s="102" t="s">
        <v>7945</v>
      </c>
      <c r="D1424" s="102" t="s">
        <v>40</v>
      </c>
      <c r="E1424" s="102">
        <v>7.0</v>
      </c>
      <c r="F1424" s="102">
        <v>91.0</v>
      </c>
      <c r="G1424" s="102"/>
      <c r="H1424" s="102">
        <v>5100.0</v>
      </c>
      <c r="I1424" s="102">
        <v>77.0</v>
      </c>
      <c r="J1424" s="102">
        <v>42.0</v>
      </c>
      <c r="K1424" s="102"/>
      <c r="L1424" s="102"/>
      <c r="M1424" s="102" t="s">
        <v>816</v>
      </c>
      <c r="N1424" s="102" t="s">
        <v>23</v>
      </c>
      <c r="O1424" s="102"/>
      <c r="P1424" s="102"/>
      <c r="Q1424" s="102" t="s">
        <v>23</v>
      </c>
      <c r="R1424" s="102">
        <v>33.0</v>
      </c>
      <c r="S1424" s="102">
        <v>37.0</v>
      </c>
    </row>
    <row r="1425" ht="12.75" customHeight="1">
      <c r="A1425" s="102">
        <v>2006.0</v>
      </c>
      <c r="B1425" s="102">
        <v>7634.0</v>
      </c>
      <c r="C1425" s="102" t="s">
        <v>7946</v>
      </c>
      <c r="D1425" s="102" t="s">
        <v>40</v>
      </c>
      <c r="E1425" s="102">
        <v>7.0</v>
      </c>
      <c r="F1425" s="102">
        <v>39.0</v>
      </c>
      <c r="G1425" s="102"/>
      <c r="H1425" s="102">
        <v>3600.0</v>
      </c>
      <c r="I1425" s="102">
        <v>71.0</v>
      </c>
      <c r="J1425" s="102">
        <v>36.0</v>
      </c>
      <c r="K1425" s="102"/>
      <c r="L1425" s="102"/>
      <c r="M1425" s="102"/>
      <c r="N1425" s="102" t="s">
        <v>23</v>
      </c>
      <c r="O1425" s="102"/>
      <c r="P1425" s="102"/>
      <c r="Q1425" s="102" t="s">
        <v>23</v>
      </c>
      <c r="R1425" s="102">
        <v>33.0</v>
      </c>
      <c r="S1425" s="102">
        <v>12.0</v>
      </c>
    </row>
    <row r="1426" ht="12.75" customHeight="1">
      <c r="A1426" s="102">
        <v>2006.0</v>
      </c>
      <c r="B1426" s="102">
        <v>7636.0</v>
      </c>
      <c r="C1426" s="102" t="s">
        <v>7947</v>
      </c>
      <c r="D1426" s="102" t="s">
        <v>40</v>
      </c>
      <c r="E1426" s="102">
        <v>7.0</v>
      </c>
      <c r="F1426" s="102">
        <v>88.0</v>
      </c>
      <c r="G1426" s="102"/>
      <c r="H1426" s="102">
        <v>4400.0</v>
      </c>
      <c r="I1426" s="102">
        <v>75.0</v>
      </c>
      <c r="J1426" s="102">
        <v>40.0</v>
      </c>
      <c r="K1426" s="102"/>
      <c r="L1426" s="102"/>
      <c r="M1426" s="102"/>
      <c r="N1426" s="102" t="s">
        <v>23</v>
      </c>
      <c r="O1426" s="102"/>
      <c r="P1426" s="102"/>
      <c r="Q1426" s="102" t="s">
        <v>23</v>
      </c>
      <c r="R1426" s="102">
        <v>33.0</v>
      </c>
      <c r="S1426" s="102">
        <v>12.0</v>
      </c>
    </row>
    <row r="1427" ht="12.75" customHeight="1">
      <c r="A1427" s="102">
        <v>2006.0</v>
      </c>
      <c r="B1427" s="102">
        <v>7637.0</v>
      </c>
      <c r="C1427" s="102" t="s">
        <v>7948</v>
      </c>
      <c r="D1427" s="102" t="s">
        <v>40</v>
      </c>
      <c r="E1427" s="102">
        <v>7.0</v>
      </c>
      <c r="F1427" s="102">
        <v>92.0</v>
      </c>
      <c r="G1427" s="102"/>
      <c r="H1427" s="102">
        <v>4500.0</v>
      </c>
      <c r="I1427" s="102">
        <v>74.0</v>
      </c>
      <c r="J1427" s="102">
        <v>38.0</v>
      </c>
      <c r="K1427" s="102"/>
      <c r="L1427" s="102"/>
      <c r="M1427" s="102"/>
      <c r="N1427" s="102" t="s">
        <v>23</v>
      </c>
      <c r="O1427" s="102"/>
      <c r="P1427" s="102"/>
      <c r="Q1427" s="102" t="s">
        <v>23</v>
      </c>
      <c r="R1427" s="102">
        <v>33.0</v>
      </c>
      <c r="S1427" s="102">
        <v>12.0</v>
      </c>
    </row>
    <row r="1428" ht="12.75" customHeight="1">
      <c r="A1428" s="102">
        <v>2006.0</v>
      </c>
      <c r="B1428" s="102">
        <v>7638.0</v>
      </c>
      <c r="C1428" s="102" t="s">
        <v>7949</v>
      </c>
      <c r="D1428" s="102" t="s">
        <v>21</v>
      </c>
      <c r="E1428" s="102">
        <v>7.0</v>
      </c>
      <c r="F1428" s="102">
        <v>0.0</v>
      </c>
      <c r="G1428" s="102" t="s">
        <v>1084</v>
      </c>
      <c r="H1428" s="102">
        <v>5700.0</v>
      </c>
      <c r="I1428" s="102">
        <v>80.0</v>
      </c>
      <c r="J1428" s="102">
        <v>42.0</v>
      </c>
      <c r="K1428" s="102"/>
      <c r="L1428" s="102"/>
      <c r="M1428" s="102"/>
      <c r="N1428" s="102" t="s">
        <v>23</v>
      </c>
      <c r="O1428" s="102"/>
      <c r="P1428" s="102"/>
      <c r="Q1428" s="102" t="s">
        <v>23</v>
      </c>
      <c r="R1428" s="102">
        <v>33.0</v>
      </c>
      <c r="S1428" s="102">
        <v>12.0</v>
      </c>
    </row>
    <row r="1429" ht="12.75" customHeight="1">
      <c r="A1429" s="102">
        <v>2006.0</v>
      </c>
      <c r="B1429" s="102">
        <v>7639.0</v>
      </c>
      <c r="C1429" s="102" t="s">
        <v>7950</v>
      </c>
      <c r="D1429" s="102" t="s">
        <v>21</v>
      </c>
      <c r="E1429" s="102">
        <v>7.0</v>
      </c>
      <c r="F1429" s="102">
        <v>0.0</v>
      </c>
      <c r="G1429" s="102" t="s">
        <v>1101</v>
      </c>
      <c r="H1429" s="102">
        <v>4650.0</v>
      </c>
      <c r="I1429" s="102">
        <v>74.0</v>
      </c>
      <c r="J1429" s="102">
        <v>40.0</v>
      </c>
      <c r="K1429" s="102"/>
      <c r="L1429" s="102"/>
      <c r="M1429" s="102"/>
      <c r="N1429" s="102" t="s">
        <v>23</v>
      </c>
      <c r="O1429" s="102"/>
      <c r="P1429" s="102"/>
      <c r="Q1429" s="102" t="s">
        <v>23</v>
      </c>
      <c r="R1429" s="102">
        <v>33.0</v>
      </c>
      <c r="S1429" s="102">
        <v>45.0</v>
      </c>
    </row>
    <row r="1430" ht="12.75" customHeight="1">
      <c r="A1430" s="102">
        <v>2006.0</v>
      </c>
      <c r="B1430" s="102">
        <v>7640.0</v>
      </c>
      <c r="C1430" s="102" t="s">
        <v>7951</v>
      </c>
      <c r="D1430" s="102" t="s">
        <v>21</v>
      </c>
      <c r="E1430" s="102">
        <v>7.0</v>
      </c>
      <c r="F1430" s="102">
        <v>0.0</v>
      </c>
      <c r="G1430" s="102" t="s">
        <v>999</v>
      </c>
      <c r="H1430" s="102">
        <v>4850.0</v>
      </c>
      <c r="I1430" s="102">
        <v>76.0</v>
      </c>
      <c r="J1430" s="102">
        <v>40.0</v>
      </c>
      <c r="K1430" s="102"/>
      <c r="L1430" s="102"/>
      <c r="M1430" s="102" t="s">
        <v>816</v>
      </c>
      <c r="N1430" s="102" t="s">
        <v>40</v>
      </c>
      <c r="O1430" s="102"/>
      <c r="P1430" s="102"/>
      <c r="Q1430" s="102" t="s">
        <v>23</v>
      </c>
      <c r="R1430" s="102">
        <v>33.0</v>
      </c>
      <c r="S1430" s="102">
        <v>44.0</v>
      </c>
    </row>
    <row r="1431" ht="12.75" customHeight="1">
      <c r="A1431" s="102">
        <v>2006.0</v>
      </c>
      <c r="B1431" s="102">
        <v>7625.0</v>
      </c>
      <c r="C1431" s="102" t="s">
        <v>7952</v>
      </c>
      <c r="D1431" s="102" t="s">
        <v>21</v>
      </c>
      <c r="E1431" s="102">
        <v>7.0</v>
      </c>
      <c r="F1431" s="102">
        <v>0.0</v>
      </c>
      <c r="G1431" s="102" t="s">
        <v>1329</v>
      </c>
      <c r="H1431" s="102">
        <v>4350.0</v>
      </c>
      <c r="I1431" s="102">
        <v>74.0</v>
      </c>
      <c r="J1431" s="102">
        <v>40.0</v>
      </c>
      <c r="K1431" s="102"/>
      <c r="L1431" s="102"/>
      <c r="M1431" s="102"/>
      <c r="N1431" s="102" t="s">
        <v>23</v>
      </c>
      <c r="O1431" s="102"/>
      <c r="P1431" s="102"/>
      <c r="Q1431" s="102" t="s">
        <v>23</v>
      </c>
      <c r="R1431" s="102">
        <v>33.0</v>
      </c>
      <c r="S1431" s="102">
        <v>45.0</v>
      </c>
    </row>
    <row r="1432" ht="12.75" customHeight="1">
      <c r="A1432" s="102">
        <v>2006.0</v>
      </c>
      <c r="B1432" s="102">
        <v>7626.0</v>
      </c>
      <c r="C1432" s="102" t="s">
        <v>7953</v>
      </c>
      <c r="D1432" s="102" t="s">
        <v>40</v>
      </c>
      <c r="E1432" s="102">
        <v>7.0</v>
      </c>
      <c r="F1432" s="102">
        <v>40.0</v>
      </c>
      <c r="G1432" s="102"/>
      <c r="H1432" s="102">
        <v>4150.0</v>
      </c>
      <c r="I1432" s="102">
        <v>75.0</v>
      </c>
      <c r="J1432" s="102">
        <v>35.0</v>
      </c>
      <c r="K1432" s="102"/>
      <c r="L1432" s="102"/>
      <c r="M1432" s="102"/>
      <c r="N1432" s="102" t="s">
        <v>23</v>
      </c>
      <c r="O1432" s="102"/>
      <c r="P1432" s="102"/>
      <c r="Q1432" s="102" t="s">
        <v>23</v>
      </c>
      <c r="R1432" s="102">
        <v>33.0</v>
      </c>
      <c r="S1432" s="102">
        <v>56.0</v>
      </c>
    </row>
    <row r="1433" ht="12.75" customHeight="1">
      <c r="A1433" s="102">
        <v>2006.0</v>
      </c>
      <c r="B1433" s="102">
        <v>7627.0</v>
      </c>
      <c r="C1433" s="102" t="s">
        <v>7954</v>
      </c>
      <c r="D1433" s="102" t="s">
        <v>21</v>
      </c>
      <c r="E1433" s="102">
        <v>7.0</v>
      </c>
      <c r="F1433" s="102">
        <v>0.0</v>
      </c>
      <c r="G1433" s="102" t="s">
        <v>918</v>
      </c>
      <c r="H1433" s="102">
        <v>4550.0</v>
      </c>
      <c r="I1433" s="102">
        <v>76.0</v>
      </c>
      <c r="J1433" s="102">
        <v>35.0</v>
      </c>
      <c r="K1433" s="102"/>
      <c r="L1433" s="102"/>
      <c r="M1433" s="102"/>
      <c r="N1433" s="102" t="s">
        <v>23</v>
      </c>
      <c r="O1433" s="102"/>
      <c r="P1433" s="102"/>
      <c r="Q1433" s="102" t="s">
        <v>23</v>
      </c>
      <c r="R1433" s="102">
        <v>33.0</v>
      </c>
      <c r="S1433" s="102">
        <v>12.0</v>
      </c>
    </row>
    <row r="1434" ht="12.75" customHeight="1">
      <c r="A1434" s="102">
        <v>2006.0</v>
      </c>
      <c r="B1434" s="102">
        <v>7628.0</v>
      </c>
      <c r="C1434" s="102" t="s">
        <v>7955</v>
      </c>
      <c r="D1434" s="102" t="s">
        <v>40</v>
      </c>
      <c r="E1434" s="102">
        <v>7.0</v>
      </c>
      <c r="F1434" s="102">
        <v>33.0</v>
      </c>
      <c r="G1434" s="102"/>
      <c r="H1434" s="102">
        <v>3150.0</v>
      </c>
      <c r="I1434" s="102">
        <v>66.0</v>
      </c>
      <c r="J1434" s="102">
        <v>36.0</v>
      </c>
      <c r="K1434" s="102"/>
      <c r="L1434" s="102"/>
      <c r="M1434" s="102"/>
      <c r="N1434" s="102" t="s">
        <v>40</v>
      </c>
      <c r="O1434" s="102"/>
      <c r="P1434" s="102"/>
      <c r="Q1434" s="102" t="s">
        <v>23</v>
      </c>
      <c r="R1434" s="102">
        <v>33.0</v>
      </c>
      <c r="S1434" s="102">
        <v>24.0</v>
      </c>
    </row>
    <row r="1435" ht="12.75" customHeight="1">
      <c r="A1435" s="102">
        <v>2006.0</v>
      </c>
      <c r="B1435" s="102">
        <v>7629.0</v>
      </c>
      <c r="C1435" s="102" t="s">
        <v>7956</v>
      </c>
      <c r="D1435" s="102" t="s">
        <v>40</v>
      </c>
      <c r="E1435" s="102">
        <v>7.0</v>
      </c>
      <c r="F1435" s="102">
        <v>40.0</v>
      </c>
      <c r="G1435" s="102"/>
      <c r="H1435" s="102">
        <v>4200.0</v>
      </c>
      <c r="I1435" s="102">
        <v>72.0</v>
      </c>
      <c r="J1435" s="102">
        <v>36.0</v>
      </c>
      <c r="K1435" s="102"/>
      <c r="L1435" s="102"/>
      <c r="M1435" s="102"/>
      <c r="N1435" s="102" t="s">
        <v>23</v>
      </c>
      <c r="O1435" s="102"/>
      <c r="P1435" s="102"/>
      <c r="Q1435" s="102" t="s">
        <v>23</v>
      </c>
      <c r="R1435" s="102">
        <v>33.0</v>
      </c>
      <c r="S1435" s="102">
        <v>41.0</v>
      </c>
    </row>
    <row r="1436" ht="12.75" customHeight="1">
      <c r="A1436" s="102">
        <v>2006.0</v>
      </c>
      <c r="B1436" s="102">
        <v>7630.0</v>
      </c>
      <c r="C1436" s="102" t="s">
        <v>7957</v>
      </c>
      <c r="D1436" s="102" t="s">
        <v>21</v>
      </c>
      <c r="E1436" s="102">
        <v>7.0</v>
      </c>
      <c r="F1436" s="102">
        <v>0.0</v>
      </c>
      <c r="G1436" s="102" t="s">
        <v>39</v>
      </c>
      <c r="H1436" s="102">
        <v>4400.0</v>
      </c>
      <c r="I1436" s="102">
        <v>74.0</v>
      </c>
      <c r="J1436" s="102">
        <v>40.0</v>
      </c>
      <c r="K1436" s="102"/>
      <c r="L1436" s="102"/>
      <c r="M1436" s="102"/>
      <c r="N1436" s="102" t="s">
        <v>23</v>
      </c>
      <c r="O1436" s="102"/>
      <c r="P1436" s="102"/>
      <c r="Q1436" s="102" t="s">
        <v>23</v>
      </c>
      <c r="R1436" s="102">
        <v>33.0</v>
      </c>
      <c r="S1436" s="102">
        <v>44.0</v>
      </c>
    </row>
    <row r="1437" ht="12.75" customHeight="1">
      <c r="A1437" s="102">
        <v>2006.0</v>
      </c>
      <c r="B1437" s="102">
        <v>7641.0</v>
      </c>
      <c r="C1437" s="102" t="s">
        <v>7358</v>
      </c>
      <c r="D1437" s="102" t="s">
        <v>21</v>
      </c>
      <c r="E1437" s="102">
        <v>7.0</v>
      </c>
      <c r="F1437" s="102">
        <v>0.0</v>
      </c>
      <c r="G1437" s="102" t="s">
        <v>945</v>
      </c>
      <c r="H1437" s="102">
        <v>4100.0</v>
      </c>
      <c r="I1437" s="102">
        <v>73.0</v>
      </c>
      <c r="J1437" s="102">
        <v>38.0</v>
      </c>
      <c r="K1437" s="102"/>
      <c r="L1437" s="102"/>
      <c r="M1437" s="102"/>
      <c r="N1437" s="102" t="s">
        <v>23</v>
      </c>
      <c r="O1437" s="102"/>
      <c r="P1437" s="102"/>
      <c r="Q1437" s="102" t="s">
        <v>23</v>
      </c>
      <c r="R1437" s="102">
        <v>33.0</v>
      </c>
      <c r="S1437" s="102">
        <v>12.0</v>
      </c>
    </row>
    <row r="1438" ht="12.75" customHeight="1">
      <c r="A1438" s="102">
        <v>2006.0</v>
      </c>
      <c r="B1438" s="102">
        <v>7642.0</v>
      </c>
      <c r="C1438" s="102" t="s">
        <v>7958</v>
      </c>
      <c r="D1438" s="102" t="s">
        <v>21</v>
      </c>
      <c r="E1438" s="102">
        <v>7.0</v>
      </c>
      <c r="F1438" s="102">
        <v>0.0</v>
      </c>
      <c r="G1438" s="102" t="s">
        <v>906</v>
      </c>
      <c r="H1438" s="102">
        <v>4100.0</v>
      </c>
      <c r="I1438" s="102">
        <v>73.0</v>
      </c>
      <c r="J1438" s="102">
        <v>38.0</v>
      </c>
      <c r="K1438" s="102"/>
      <c r="L1438" s="102"/>
      <c r="M1438" s="102"/>
      <c r="N1438" s="102" t="s">
        <v>23</v>
      </c>
      <c r="O1438" s="102"/>
      <c r="P1438" s="102"/>
      <c r="Q1438" s="102" t="s">
        <v>23</v>
      </c>
      <c r="R1438" s="102">
        <v>33.0</v>
      </c>
      <c r="S1438" s="102">
        <v>66.0</v>
      </c>
    </row>
    <row r="1439" ht="12.75" customHeight="1">
      <c r="A1439" s="102">
        <v>2006.0</v>
      </c>
      <c r="B1439" s="102">
        <v>7644.0</v>
      </c>
      <c r="C1439" s="102" t="s">
        <v>7959</v>
      </c>
      <c r="D1439" s="102" t="s">
        <v>21</v>
      </c>
      <c r="E1439" s="102">
        <v>7.0</v>
      </c>
      <c r="F1439" s="102">
        <v>0.0</v>
      </c>
      <c r="G1439" s="102" t="s">
        <v>6519</v>
      </c>
      <c r="H1439" s="102">
        <v>5250.0</v>
      </c>
      <c r="I1439" s="102">
        <v>76.0</v>
      </c>
      <c r="J1439" s="102">
        <v>42.0</v>
      </c>
      <c r="K1439" s="102"/>
      <c r="L1439" s="102"/>
      <c r="M1439" s="102"/>
      <c r="N1439" s="102" t="s">
        <v>23</v>
      </c>
      <c r="O1439" s="102"/>
      <c r="P1439" s="102"/>
      <c r="Q1439" s="102" t="s">
        <v>23</v>
      </c>
      <c r="R1439" s="102">
        <v>33.0</v>
      </c>
      <c r="S1439" s="102">
        <v>44.0</v>
      </c>
    </row>
    <row r="1440" ht="12.75" customHeight="1">
      <c r="A1440" s="102">
        <v>2006.0</v>
      </c>
      <c r="B1440" s="102">
        <v>7643.0</v>
      </c>
      <c r="C1440" s="102" t="s">
        <v>7960</v>
      </c>
      <c r="D1440" s="102" t="s">
        <v>21</v>
      </c>
      <c r="E1440" s="102">
        <v>7.0</v>
      </c>
      <c r="F1440" s="102">
        <v>0.0</v>
      </c>
      <c r="G1440" s="102" t="s">
        <v>7961</v>
      </c>
      <c r="H1440" s="102">
        <v>6200.0</v>
      </c>
      <c r="I1440" s="102">
        <v>79.0</v>
      </c>
      <c r="J1440" s="102">
        <v>42.0</v>
      </c>
      <c r="K1440" s="102"/>
      <c r="L1440" s="102"/>
      <c r="M1440" s="102"/>
      <c r="N1440" s="102" t="s">
        <v>40</v>
      </c>
      <c r="O1440" s="102"/>
      <c r="P1440" s="102"/>
      <c r="Q1440" s="102" t="s">
        <v>23</v>
      </c>
      <c r="R1440" s="102">
        <v>33.0</v>
      </c>
      <c r="S1440" s="102">
        <v>56.0</v>
      </c>
    </row>
    <row r="1441" ht="12.75" customHeight="1">
      <c r="A1441" s="102">
        <v>2006.0</v>
      </c>
      <c r="B1441" s="102">
        <v>7645.0</v>
      </c>
      <c r="C1441" s="102" t="s">
        <v>7962</v>
      </c>
      <c r="D1441" s="102" t="s">
        <v>40</v>
      </c>
      <c r="E1441" s="102">
        <v>7.0</v>
      </c>
      <c r="F1441" s="102">
        <v>41.0</v>
      </c>
      <c r="G1441" s="102"/>
      <c r="H1441" s="102">
        <v>4600.0</v>
      </c>
      <c r="I1441" s="102">
        <v>75.0</v>
      </c>
      <c r="J1441" s="102">
        <v>39.0</v>
      </c>
      <c r="K1441" s="102"/>
      <c r="L1441" s="102"/>
      <c r="M1441" s="102"/>
      <c r="N1441" s="102" t="s">
        <v>23</v>
      </c>
      <c r="O1441" s="102"/>
      <c r="P1441" s="102"/>
      <c r="Q1441" s="102" t="s">
        <v>23</v>
      </c>
      <c r="R1441" s="102">
        <v>28.0</v>
      </c>
      <c r="S1441" s="102">
        <v>79.0</v>
      </c>
    </row>
    <row r="1442" ht="12.75" customHeight="1">
      <c r="A1442" s="102">
        <v>2006.0</v>
      </c>
      <c r="B1442" s="102">
        <v>7646.0</v>
      </c>
      <c r="C1442" s="102" t="s">
        <v>7360</v>
      </c>
      <c r="D1442" s="102" t="s">
        <v>21</v>
      </c>
      <c r="E1442" s="102">
        <v>7.0</v>
      </c>
      <c r="F1442" s="102">
        <v>0.0</v>
      </c>
      <c r="G1442" s="102" t="s">
        <v>7963</v>
      </c>
      <c r="H1442" s="102">
        <v>4600.0</v>
      </c>
      <c r="I1442" s="102">
        <v>76.0</v>
      </c>
      <c r="J1442" s="102">
        <v>39.0</v>
      </c>
      <c r="K1442" s="102"/>
      <c r="L1442" s="102"/>
      <c r="M1442" s="102"/>
      <c r="N1442" s="102" t="s">
        <v>23</v>
      </c>
      <c r="O1442" s="102"/>
      <c r="P1442" s="102"/>
      <c r="Q1442" s="102" t="s">
        <v>23</v>
      </c>
      <c r="R1442" s="102">
        <v>33.0</v>
      </c>
      <c r="S1442" s="102">
        <v>45.0</v>
      </c>
    </row>
    <row r="1443" ht="12.75" customHeight="1">
      <c r="A1443" s="102">
        <v>2006.0</v>
      </c>
      <c r="B1443" s="102">
        <v>7648.0</v>
      </c>
      <c r="C1443" s="102" t="s">
        <v>7964</v>
      </c>
      <c r="D1443" s="102" t="s">
        <v>40</v>
      </c>
      <c r="E1443" s="102">
        <v>7.0</v>
      </c>
      <c r="F1443" s="102">
        <v>33.0</v>
      </c>
      <c r="G1443" s="102"/>
      <c r="H1443" s="102">
        <v>6500.0</v>
      </c>
      <c r="I1443" s="102">
        <v>81.0</v>
      </c>
      <c r="J1443" s="102">
        <v>47.0</v>
      </c>
      <c r="K1443" s="102"/>
      <c r="L1443" s="102"/>
      <c r="M1443" s="102"/>
      <c r="N1443" s="102" t="s">
        <v>40</v>
      </c>
      <c r="O1443" s="102"/>
      <c r="P1443" s="102"/>
      <c r="Q1443" s="102" t="s">
        <v>23</v>
      </c>
      <c r="R1443" s="102">
        <v>33.0</v>
      </c>
      <c r="S1443" s="102">
        <v>8.0</v>
      </c>
    </row>
    <row r="1444" ht="12.75" customHeight="1">
      <c r="A1444" s="102">
        <v>2006.0</v>
      </c>
      <c r="B1444" s="102">
        <v>7647.0</v>
      </c>
      <c r="C1444" s="102" t="s">
        <v>7965</v>
      </c>
      <c r="D1444" s="102" t="s">
        <v>40</v>
      </c>
      <c r="E1444" s="102">
        <v>7.0</v>
      </c>
      <c r="F1444" s="102">
        <v>41.0</v>
      </c>
      <c r="G1444" s="102"/>
      <c r="H1444" s="102">
        <v>4000.0</v>
      </c>
      <c r="I1444" s="102">
        <v>74.0</v>
      </c>
      <c r="J1444" s="102">
        <v>37.0</v>
      </c>
      <c r="K1444" s="102"/>
      <c r="L1444" s="102"/>
      <c r="M1444" s="102"/>
      <c r="N1444" s="102" t="s">
        <v>23</v>
      </c>
      <c r="O1444" s="102"/>
      <c r="P1444" s="102"/>
      <c r="Q1444" s="102" t="s">
        <v>23</v>
      </c>
      <c r="R1444" s="102">
        <v>28.0</v>
      </c>
      <c r="S1444" s="102">
        <v>79.0</v>
      </c>
    </row>
    <row r="1445" ht="12.75" customHeight="1">
      <c r="A1445" s="102">
        <v>2006.0</v>
      </c>
      <c r="B1445" s="102">
        <v>1.0</v>
      </c>
      <c r="C1445" s="102" t="s">
        <v>7262</v>
      </c>
      <c r="D1445" s="102" t="s">
        <v>40</v>
      </c>
      <c r="E1445" s="102">
        <v>7.0</v>
      </c>
      <c r="F1445" s="102">
        <v>40.0</v>
      </c>
      <c r="G1445" s="102"/>
      <c r="H1445" s="102">
        <v>5350.0</v>
      </c>
      <c r="I1445" s="102">
        <v>80.0</v>
      </c>
      <c r="J1445" s="102">
        <v>0.0</v>
      </c>
      <c r="K1445" s="102"/>
      <c r="L1445" s="102"/>
      <c r="M1445" s="102"/>
      <c r="N1445" s="102" t="s">
        <v>23</v>
      </c>
      <c r="O1445" s="102"/>
      <c r="P1445" s="102"/>
      <c r="Q1445" s="102" t="s">
        <v>23</v>
      </c>
      <c r="R1445" s="102">
        <v>39.0</v>
      </c>
      <c r="S1445" s="102">
        <v>75.0</v>
      </c>
    </row>
    <row r="1446" ht="12.75" customHeight="1">
      <c r="A1446" s="102">
        <v>2006.0</v>
      </c>
      <c r="B1446" s="102">
        <v>7649.0</v>
      </c>
      <c r="C1446" s="102" t="s">
        <v>7966</v>
      </c>
      <c r="D1446" s="102" t="s">
        <v>40</v>
      </c>
      <c r="E1446" s="102">
        <v>7.0</v>
      </c>
      <c r="F1446" s="102">
        <v>37.0</v>
      </c>
      <c r="G1446" s="102"/>
      <c r="H1446" s="102">
        <v>4700.0</v>
      </c>
      <c r="I1446" s="102">
        <v>76.0</v>
      </c>
      <c r="J1446" s="102">
        <v>39.0</v>
      </c>
      <c r="K1446" s="102"/>
      <c r="L1446" s="102"/>
      <c r="M1446" s="102"/>
      <c r="N1446" s="102" t="s">
        <v>23</v>
      </c>
      <c r="O1446" s="102"/>
      <c r="P1446" s="102"/>
      <c r="Q1446" s="102" t="s">
        <v>23</v>
      </c>
      <c r="R1446" s="102">
        <v>33.0</v>
      </c>
      <c r="S1446" s="102">
        <v>56.0</v>
      </c>
    </row>
    <row r="1447" ht="12.75" customHeight="1">
      <c r="A1447" s="102">
        <v>2006.0</v>
      </c>
      <c r="B1447" s="102">
        <v>7652.0</v>
      </c>
      <c r="C1447" s="102" t="s">
        <v>7967</v>
      </c>
      <c r="D1447" s="102" t="s">
        <v>40</v>
      </c>
      <c r="E1447" s="102">
        <v>7.0</v>
      </c>
      <c r="F1447" s="102">
        <v>36.0</v>
      </c>
      <c r="G1447" s="102"/>
      <c r="H1447" s="102">
        <v>4100.0</v>
      </c>
      <c r="I1447" s="102">
        <v>73.0</v>
      </c>
      <c r="J1447" s="102">
        <v>39.0</v>
      </c>
      <c r="K1447" s="102"/>
      <c r="L1447" s="102"/>
      <c r="M1447" s="102"/>
      <c r="N1447" s="102" t="s">
        <v>23</v>
      </c>
      <c r="O1447" s="102"/>
      <c r="P1447" s="102"/>
      <c r="Q1447" s="102" t="s">
        <v>23</v>
      </c>
      <c r="R1447" s="102">
        <v>33.0</v>
      </c>
      <c r="S1447" s="102">
        <v>12.0</v>
      </c>
    </row>
    <row r="1448" ht="12.75" customHeight="1">
      <c r="A1448" s="102">
        <v>2006.0</v>
      </c>
      <c r="B1448" s="102">
        <v>7651.0</v>
      </c>
      <c r="C1448" s="102" t="s">
        <v>7968</v>
      </c>
      <c r="D1448" s="102" t="s">
        <v>40</v>
      </c>
      <c r="E1448" s="102">
        <v>7.0</v>
      </c>
      <c r="F1448" s="102">
        <v>86.0</v>
      </c>
      <c r="G1448" s="102"/>
      <c r="H1448" s="102">
        <v>5100.0</v>
      </c>
      <c r="I1448" s="102">
        <v>77.0</v>
      </c>
      <c r="J1448" s="102">
        <v>42.0</v>
      </c>
      <c r="K1448" s="102"/>
      <c r="L1448" s="102"/>
      <c r="M1448" s="102"/>
      <c r="N1448" s="102" t="s">
        <v>23</v>
      </c>
      <c r="O1448" s="102"/>
      <c r="P1448" s="102"/>
      <c r="Q1448" s="102" t="s">
        <v>23</v>
      </c>
      <c r="R1448" s="102">
        <v>33.0</v>
      </c>
      <c r="S1448" s="102">
        <v>24.0</v>
      </c>
    </row>
    <row r="1449" ht="12.75" customHeight="1">
      <c r="A1449" s="102">
        <v>2006.0</v>
      </c>
      <c r="B1449" s="102">
        <v>7653.0</v>
      </c>
      <c r="C1449" s="102" t="s">
        <v>7969</v>
      </c>
      <c r="D1449" s="102" t="s">
        <v>40</v>
      </c>
      <c r="E1449" s="102">
        <v>7.0</v>
      </c>
      <c r="F1449" s="102">
        <v>44.0</v>
      </c>
      <c r="G1449" s="102"/>
      <c r="H1449" s="102">
        <v>4900.0</v>
      </c>
      <c r="I1449" s="102">
        <v>79.0</v>
      </c>
      <c r="J1449" s="102">
        <v>40.0</v>
      </c>
      <c r="K1449" s="102"/>
      <c r="L1449" s="102"/>
      <c r="M1449" s="102"/>
      <c r="N1449" s="102" t="s">
        <v>23</v>
      </c>
      <c r="O1449" s="102"/>
      <c r="P1449" s="102"/>
      <c r="Q1449" s="102" t="s">
        <v>23</v>
      </c>
      <c r="R1449" s="102">
        <v>33.0</v>
      </c>
      <c r="S1449" s="102">
        <v>40.0</v>
      </c>
    </row>
    <row r="1450" ht="12.75" customHeight="1">
      <c r="A1450" s="102">
        <v>2006.0</v>
      </c>
      <c r="B1450" s="102">
        <v>7650.0</v>
      </c>
      <c r="C1450" s="102" t="s">
        <v>7970</v>
      </c>
      <c r="D1450" s="102" t="s">
        <v>21</v>
      </c>
      <c r="E1450" s="102">
        <v>7.0</v>
      </c>
      <c r="F1450" s="102">
        <v>0.0</v>
      </c>
      <c r="G1450" s="102" t="s">
        <v>7971</v>
      </c>
      <c r="H1450" s="102">
        <v>4400.0</v>
      </c>
      <c r="I1450" s="102">
        <v>71.0</v>
      </c>
      <c r="J1450" s="102">
        <v>39.0</v>
      </c>
      <c r="K1450" s="102"/>
      <c r="L1450" s="102"/>
      <c r="M1450" s="102"/>
      <c r="N1450" s="102" t="s">
        <v>23</v>
      </c>
      <c r="O1450" s="102"/>
      <c r="P1450" s="102"/>
      <c r="Q1450" s="102" t="s">
        <v>23</v>
      </c>
      <c r="R1450" s="102">
        <v>33.0</v>
      </c>
      <c r="S1450" s="102">
        <v>45.0</v>
      </c>
    </row>
    <row r="1451" ht="12.75" customHeight="1">
      <c r="A1451" s="102">
        <v>2006.0</v>
      </c>
      <c r="B1451" s="102">
        <v>7655.0</v>
      </c>
      <c r="C1451" s="102" t="s">
        <v>7518</v>
      </c>
      <c r="D1451" s="102" t="s">
        <v>40</v>
      </c>
      <c r="E1451" s="102">
        <v>7.0</v>
      </c>
      <c r="F1451" s="102">
        <v>45.0</v>
      </c>
      <c r="G1451" s="102"/>
      <c r="H1451" s="102">
        <v>4100.0</v>
      </c>
      <c r="I1451" s="102">
        <v>73.0</v>
      </c>
      <c r="J1451" s="102">
        <v>36.0</v>
      </c>
      <c r="K1451" s="102"/>
      <c r="L1451" s="102"/>
      <c r="M1451" s="102"/>
      <c r="N1451" s="102" t="s">
        <v>40</v>
      </c>
      <c r="O1451" s="102"/>
      <c r="P1451" s="102"/>
      <c r="Q1451" s="102" t="s">
        <v>23</v>
      </c>
      <c r="R1451" s="102">
        <v>33.0</v>
      </c>
      <c r="S1451" s="102">
        <v>45.0</v>
      </c>
    </row>
    <row r="1452" ht="12.75" customHeight="1">
      <c r="A1452" s="102">
        <v>2006.0</v>
      </c>
      <c r="B1452" s="102">
        <v>7654.0</v>
      </c>
      <c r="C1452" s="102" t="s">
        <v>7972</v>
      </c>
      <c r="D1452" s="102" t="s">
        <v>21</v>
      </c>
      <c r="E1452" s="102">
        <v>7.0</v>
      </c>
      <c r="F1452" s="102">
        <v>0.0</v>
      </c>
      <c r="G1452" s="102" t="s">
        <v>918</v>
      </c>
      <c r="H1452" s="102">
        <v>4200.0</v>
      </c>
      <c r="I1452" s="102">
        <v>74.0</v>
      </c>
      <c r="J1452" s="102">
        <v>38.0</v>
      </c>
      <c r="K1452" s="102"/>
      <c r="L1452" s="102"/>
      <c r="M1452" s="102"/>
      <c r="N1452" s="102" t="s">
        <v>23</v>
      </c>
      <c r="O1452" s="102"/>
      <c r="P1452" s="102"/>
      <c r="Q1452" s="102" t="s">
        <v>23</v>
      </c>
      <c r="R1452" s="102">
        <v>33.0</v>
      </c>
      <c r="S1452" s="102">
        <v>44.0</v>
      </c>
    </row>
    <row r="1453" ht="12.75" customHeight="1">
      <c r="A1453" s="102">
        <v>2006.0</v>
      </c>
      <c r="B1453" s="102">
        <v>7656.0</v>
      </c>
      <c r="C1453" s="102" t="s">
        <v>7520</v>
      </c>
      <c r="D1453" s="102" t="s">
        <v>21</v>
      </c>
      <c r="E1453" s="102">
        <v>7.0</v>
      </c>
      <c r="F1453" s="102">
        <v>0.0</v>
      </c>
      <c r="G1453" s="102" t="s">
        <v>7973</v>
      </c>
      <c r="H1453" s="102">
        <v>5900.0</v>
      </c>
      <c r="I1453" s="102">
        <v>82.0</v>
      </c>
      <c r="J1453" s="102">
        <v>42.0</v>
      </c>
      <c r="K1453" s="102"/>
      <c r="L1453" s="102"/>
      <c r="M1453" s="102"/>
      <c r="N1453" s="102" t="s">
        <v>40</v>
      </c>
      <c r="O1453" s="102"/>
      <c r="P1453" s="102"/>
      <c r="Q1453" s="102" t="s">
        <v>23</v>
      </c>
      <c r="R1453" s="102">
        <v>33.0</v>
      </c>
      <c r="S1453" s="102">
        <v>24.0</v>
      </c>
    </row>
    <row r="1454" ht="12.75" customHeight="1">
      <c r="A1454" s="102">
        <v>2006.0</v>
      </c>
      <c r="B1454" s="102">
        <v>7660.0</v>
      </c>
      <c r="C1454" s="102" t="s">
        <v>7974</v>
      </c>
      <c r="D1454" s="102" t="s">
        <v>40</v>
      </c>
      <c r="E1454" s="102">
        <v>7.0</v>
      </c>
      <c r="F1454" s="102">
        <v>39.0</v>
      </c>
      <c r="G1454" s="102"/>
      <c r="H1454" s="102">
        <v>4900.0</v>
      </c>
      <c r="I1454" s="102">
        <v>78.0</v>
      </c>
      <c r="J1454" s="102">
        <v>42.0</v>
      </c>
      <c r="K1454" s="102"/>
      <c r="L1454" s="102"/>
      <c r="M1454" s="102"/>
      <c r="N1454" s="102" t="s">
        <v>23</v>
      </c>
      <c r="O1454" s="102"/>
      <c r="P1454" s="102"/>
      <c r="Q1454" s="102" t="s">
        <v>23</v>
      </c>
      <c r="R1454" s="102">
        <v>33.0</v>
      </c>
      <c r="S1454" s="102">
        <v>44.0</v>
      </c>
    </row>
    <row r="1455" ht="12.75" customHeight="1">
      <c r="A1455" s="102">
        <v>2006.0</v>
      </c>
      <c r="B1455" s="102">
        <v>7659.0</v>
      </c>
      <c r="C1455" s="102" t="s">
        <v>7975</v>
      </c>
      <c r="D1455" s="102" t="s">
        <v>21</v>
      </c>
      <c r="E1455" s="102">
        <v>7.0</v>
      </c>
      <c r="F1455" s="102">
        <v>0.0</v>
      </c>
      <c r="G1455" s="102" t="s">
        <v>7976</v>
      </c>
      <c r="H1455" s="102">
        <v>3800.0</v>
      </c>
      <c r="I1455" s="102">
        <v>71.0</v>
      </c>
      <c r="J1455" s="102">
        <v>36.0</v>
      </c>
      <c r="K1455" s="102"/>
      <c r="L1455" s="102"/>
      <c r="M1455" s="102"/>
      <c r="N1455" s="102" t="s">
        <v>23</v>
      </c>
      <c r="O1455" s="102"/>
      <c r="P1455" s="102"/>
      <c r="Q1455" s="102" t="s">
        <v>23</v>
      </c>
      <c r="R1455" s="102">
        <v>33.0</v>
      </c>
      <c r="S1455" s="102">
        <v>45.0</v>
      </c>
    </row>
    <row r="1456" ht="12.75" customHeight="1">
      <c r="A1456" s="102">
        <v>2006.0</v>
      </c>
      <c r="B1456" s="102">
        <v>7657.0</v>
      </c>
      <c r="C1456" s="102" t="s">
        <v>7975</v>
      </c>
      <c r="D1456" s="102" t="s">
        <v>21</v>
      </c>
      <c r="E1456" s="102">
        <v>7.0</v>
      </c>
      <c r="F1456" s="102">
        <v>0.0</v>
      </c>
      <c r="G1456" s="102" t="s">
        <v>1005</v>
      </c>
      <c r="H1456" s="102">
        <v>5200.0</v>
      </c>
      <c r="I1456" s="102">
        <v>78.0</v>
      </c>
      <c r="J1456" s="102">
        <v>42.0</v>
      </c>
      <c r="K1456" s="102"/>
      <c r="L1456" s="102"/>
      <c r="M1456" s="102"/>
      <c r="N1456" s="102" t="s">
        <v>23</v>
      </c>
      <c r="O1456" s="102"/>
      <c r="P1456" s="102"/>
      <c r="Q1456" s="102" t="s">
        <v>23</v>
      </c>
      <c r="R1456" s="102">
        <v>33.0</v>
      </c>
      <c r="S1456" s="102">
        <v>66.0</v>
      </c>
    </row>
    <row r="1457" ht="12.75" customHeight="1">
      <c r="A1457" s="102">
        <v>2006.0</v>
      </c>
      <c r="B1457" s="102">
        <v>7658.0</v>
      </c>
      <c r="C1457" s="102" t="s">
        <v>7523</v>
      </c>
      <c r="D1457" s="102" t="s">
        <v>21</v>
      </c>
      <c r="E1457" s="102">
        <v>7.0</v>
      </c>
      <c r="F1457" s="102">
        <v>0.0</v>
      </c>
      <c r="G1457" s="102" t="s">
        <v>913</v>
      </c>
      <c r="H1457" s="102">
        <v>5000.0</v>
      </c>
      <c r="I1457" s="102">
        <v>80.0</v>
      </c>
      <c r="J1457" s="102">
        <v>42.0</v>
      </c>
      <c r="K1457" s="102"/>
      <c r="L1457" s="102"/>
      <c r="M1457" s="102"/>
      <c r="N1457" s="102" t="s">
        <v>23</v>
      </c>
      <c r="O1457" s="102"/>
      <c r="P1457" s="102"/>
      <c r="Q1457" s="102" t="s">
        <v>23</v>
      </c>
      <c r="R1457" s="102">
        <v>33.0</v>
      </c>
      <c r="S1457" s="102">
        <v>66.0</v>
      </c>
    </row>
    <row r="1458" ht="12.75" customHeight="1">
      <c r="A1458" s="102">
        <v>2006.0</v>
      </c>
      <c r="B1458" s="102">
        <v>7661.0</v>
      </c>
      <c r="C1458" s="102" t="s">
        <v>7977</v>
      </c>
      <c r="D1458" s="102" t="s">
        <v>21</v>
      </c>
      <c r="E1458" s="102">
        <v>7.0</v>
      </c>
      <c r="F1458" s="102">
        <v>0.0</v>
      </c>
      <c r="G1458" s="102" t="s">
        <v>918</v>
      </c>
      <c r="H1458" s="102">
        <v>5600.0</v>
      </c>
      <c r="I1458" s="102">
        <v>80.0</v>
      </c>
      <c r="J1458" s="102">
        <v>42.0</v>
      </c>
      <c r="K1458" s="102"/>
      <c r="L1458" s="102"/>
      <c r="M1458" s="102"/>
      <c r="N1458" s="102" t="s">
        <v>23</v>
      </c>
      <c r="O1458" s="102"/>
      <c r="P1458" s="102"/>
      <c r="Q1458" s="102" t="s">
        <v>23</v>
      </c>
      <c r="R1458" s="102">
        <v>33.0</v>
      </c>
      <c r="S1458" s="102">
        <v>45.0</v>
      </c>
    </row>
    <row r="1459" ht="12.75" customHeight="1">
      <c r="A1459" s="102">
        <v>2006.0</v>
      </c>
      <c r="B1459" s="102">
        <v>7680.0</v>
      </c>
      <c r="C1459" s="102" t="s">
        <v>7529</v>
      </c>
      <c r="D1459" s="102" t="s">
        <v>21</v>
      </c>
      <c r="E1459" s="102">
        <v>7.0</v>
      </c>
      <c r="F1459" s="102">
        <v>0.0</v>
      </c>
      <c r="G1459" s="102" t="s">
        <v>947</v>
      </c>
      <c r="H1459" s="102">
        <v>4800.0</v>
      </c>
      <c r="I1459" s="102">
        <v>78.0</v>
      </c>
      <c r="J1459" s="102">
        <v>40.0</v>
      </c>
      <c r="K1459" s="102"/>
      <c r="L1459" s="102"/>
      <c r="M1459" s="102"/>
      <c r="N1459" s="102" t="s">
        <v>23</v>
      </c>
      <c r="O1459" s="102"/>
      <c r="P1459" s="102"/>
      <c r="Q1459" s="102" t="s">
        <v>23</v>
      </c>
      <c r="R1459" s="102">
        <v>33.0</v>
      </c>
      <c r="S1459" s="102">
        <v>12.0</v>
      </c>
    </row>
    <row r="1460" ht="12.75" customHeight="1">
      <c r="A1460" s="102">
        <v>2006.0</v>
      </c>
      <c r="B1460" s="102">
        <v>7679.0</v>
      </c>
      <c r="C1460" s="102" t="s">
        <v>7978</v>
      </c>
      <c r="D1460" s="102" t="s">
        <v>21</v>
      </c>
      <c r="E1460" s="102">
        <v>7.0</v>
      </c>
      <c r="F1460" s="102">
        <v>0.0</v>
      </c>
      <c r="G1460" s="102" t="s">
        <v>7971</v>
      </c>
      <c r="H1460" s="102">
        <v>5200.0</v>
      </c>
      <c r="I1460" s="102">
        <v>80.0</v>
      </c>
      <c r="J1460" s="102">
        <v>40.0</v>
      </c>
      <c r="K1460" s="102"/>
      <c r="L1460" s="102"/>
      <c r="M1460" s="102"/>
      <c r="N1460" s="102" t="s">
        <v>23</v>
      </c>
      <c r="O1460" s="102"/>
      <c r="P1460" s="102"/>
      <c r="Q1460" s="102" t="s">
        <v>23</v>
      </c>
      <c r="R1460" s="102">
        <v>33.0</v>
      </c>
      <c r="S1460" s="102">
        <v>66.0</v>
      </c>
    </row>
    <row r="1461" ht="12.75" customHeight="1">
      <c r="A1461" s="102">
        <v>2006.0</v>
      </c>
      <c r="B1461" s="102">
        <v>7675.0</v>
      </c>
      <c r="C1461" s="102" t="s">
        <v>7531</v>
      </c>
      <c r="D1461" s="102" t="s">
        <v>40</v>
      </c>
      <c r="E1461" s="102">
        <v>7.0</v>
      </c>
      <c r="F1461" s="102">
        <v>41.0</v>
      </c>
      <c r="G1461" s="102"/>
      <c r="H1461" s="102">
        <v>5100.0</v>
      </c>
      <c r="I1461" s="102">
        <v>79.0</v>
      </c>
      <c r="J1461" s="102">
        <v>38.0</v>
      </c>
      <c r="K1461" s="102"/>
      <c r="L1461" s="102"/>
      <c r="M1461" s="102"/>
      <c r="N1461" s="102" t="s">
        <v>23</v>
      </c>
      <c r="O1461" s="102"/>
      <c r="P1461" s="102"/>
      <c r="Q1461" s="102" t="s">
        <v>23</v>
      </c>
      <c r="R1461" s="102">
        <v>39.0</v>
      </c>
      <c r="S1461" s="102">
        <v>75.0</v>
      </c>
    </row>
    <row r="1462" ht="12.75" customHeight="1">
      <c r="A1462" s="102">
        <v>2006.0</v>
      </c>
      <c r="B1462" s="102">
        <v>7678.0</v>
      </c>
      <c r="C1462" s="102" t="s">
        <v>7979</v>
      </c>
      <c r="D1462" s="102" t="s">
        <v>21</v>
      </c>
      <c r="E1462" s="102">
        <v>7.0</v>
      </c>
      <c r="F1462" s="102">
        <v>0.0</v>
      </c>
      <c r="G1462" s="102" t="s">
        <v>918</v>
      </c>
      <c r="H1462" s="102">
        <v>5350.0</v>
      </c>
      <c r="I1462" s="102">
        <v>78.0</v>
      </c>
      <c r="J1462" s="102">
        <v>43.0</v>
      </c>
      <c r="K1462" s="102"/>
      <c r="L1462" s="102"/>
      <c r="M1462" s="102"/>
      <c r="N1462" s="102" t="s">
        <v>23</v>
      </c>
      <c r="O1462" s="102"/>
      <c r="P1462" s="102"/>
      <c r="Q1462" s="102" t="s">
        <v>23</v>
      </c>
      <c r="R1462" s="102">
        <v>33.0</v>
      </c>
      <c r="S1462" s="102">
        <v>45.0</v>
      </c>
    </row>
    <row r="1463" ht="12.75" customHeight="1">
      <c r="A1463" s="102">
        <v>2006.0</v>
      </c>
      <c r="B1463" s="102">
        <v>7677.0</v>
      </c>
      <c r="C1463" s="102" t="s">
        <v>7980</v>
      </c>
      <c r="D1463" s="102" t="s">
        <v>21</v>
      </c>
      <c r="E1463" s="102">
        <v>7.0</v>
      </c>
      <c r="F1463" s="102">
        <v>0.0</v>
      </c>
      <c r="G1463" s="102" t="s">
        <v>918</v>
      </c>
      <c r="H1463" s="102">
        <v>4600.0</v>
      </c>
      <c r="I1463" s="102">
        <v>77.0</v>
      </c>
      <c r="J1463" s="102">
        <v>40.0</v>
      </c>
      <c r="K1463" s="102"/>
      <c r="L1463" s="102"/>
      <c r="M1463" s="102"/>
      <c r="N1463" s="102" t="s">
        <v>23</v>
      </c>
      <c r="O1463" s="102"/>
      <c r="P1463" s="102"/>
      <c r="Q1463" s="102" t="s">
        <v>23</v>
      </c>
      <c r="R1463" s="102">
        <v>33.0</v>
      </c>
      <c r="S1463" s="102">
        <v>12.0</v>
      </c>
    </row>
    <row r="1464" ht="12.75" customHeight="1">
      <c r="A1464" s="102">
        <v>2006.0</v>
      </c>
      <c r="B1464" s="102">
        <v>7676.0</v>
      </c>
      <c r="C1464" s="102" t="s">
        <v>7271</v>
      </c>
      <c r="D1464" s="102" t="s">
        <v>21</v>
      </c>
      <c r="E1464" s="102">
        <v>7.0</v>
      </c>
      <c r="F1464" s="102">
        <v>0.0</v>
      </c>
      <c r="G1464" s="102" t="s">
        <v>7981</v>
      </c>
      <c r="H1464" s="102">
        <v>5200.0</v>
      </c>
      <c r="I1464" s="102">
        <v>78.0</v>
      </c>
      <c r="J1464" s="102">
        <v>41.0</v>
      </c>
      <c r="K1464" s="102"/>
      <c r="L1464" s="102"/>
      <c r="M1464" s="102"/>
      <c r="N1464" s="102" t="s">
        <v>23</v>
      </c>
      <c r="O1464" s="102"/>
      <c r="P1464" s="102"/>
      <c r="Q1464" s="102" t="s">
        <v>23</v>
      </c>
      <c r="R1464" s="102">
        <v>33.0</v>
      </c>
      <c r="S1464" s="102">
        <v>49.0</v>
      </c>
    </row>
    <row r="1465" ht="12.75" customHeight="1">
      <c r="A1465" s="102">
        <v>2006.0</v>
      </c>
      <c r="B1465" s="102">
        <v>7673.0</v>
      </c>
      <c r="C1465" s="102" t="s">
        <v>7982</v>
      </c>
      <c r="D1465" s="102" t="s">
        <v>40</v>
      </c>
      <c r="E1465" s="102">
        <v>7.0</v>
      </c>
      <c r="F1465" s="102">
        <v>86.0</v>
      </c>
      <c r="G1465" s="102"/>
      <c r="H1465" s="102">
        <v>5000.0</v>
      </c>
      <c r="I1465" s="102">
        <v>78.0</v>
      </c>
      <c r="J1465" s="102">
        <v>40.0</v>
      </c>
      <c r="K1465" s="102"/>
      <c r="L1465" s="102"/>
      <c r="M1465" s="102"/>
      <c r="N1465" s="102" t="s">
        <v>23</v>
      </c>
      <c r="O1465" s="102"/>
      <c r="P1465" s="102"/>
      <c r="Q1465" s="102" t="s">
        <v>23</v>
      </c>
      <c r="R1465" s="102">
        <v>33.0</v>
      </c>
      <c r="S1465" s="102">
        <v>72.0</v>
      </c>
    </row>
    <row r="1466" ht="12.75" customHeight="1">
      <c r="A1466" s="102">
        <v>2006.0</v>
      </c>
      <c r="B1466" s="102">
        <v>7674.0</v>
      </c>
      <c r="C1466" s="102" t="s">
        <v>6883</v>
      </c>
      <c r="D1466" s="102" t="s">
        <v>40</v>
      </c>
      <c r="E1466" s="102">
        <v>7.0</v>
      </c>
      <c r="F1466" s="102">
        <v>39.0</v>
      </c>
      <c r="G1466" s="102"/>
      <c r="H1466" s="102">
        <v>4200.0</v>
      </c>
      <c r="I1466" s="102">
        <v>75.0</v>
      </c>
      <c r="J1466" s="102">
        <v>37.0</v>
      </c>
      <c r="K1466" s="102"/>
      <c r="L1466" s="102"/>
      <c r="M1466" s="102"/>
      <c r="N1466" s="102" t="s">
        <v>23</v>
      </c>
      <c r="O1466" s="102"/>
      <c r="P1466" s="102"/>
      <c r="Q1466" s="102" t="s">
        <v>23</v>
      </c>
      <c r="R1466" s="102">
        <v>33.0</v>
      </c>
      <c r="S1466" s="102">
        <v>32.0</v>
      </c>
    </row>
    <row r="1467" ht="12.75" customHeight="1">
      <c r="A1467" s="102">
        <v>2006.0</v>
      </c>
      <c r="B1467" s="102">
        <v>7672.0</v>
      </c>
      <c r="C1467" s="102" t="s">
        <v>7983</v>
      </c>
      <c r="D1467" s="102" t="s">
        <v>40</v>
      </c>
      <c r="E1467" s="102">
        <v>7.0</v>
      </c>
      <c r="F1467" s="102">
        <v>93.0</v>
      </c>
      <c r="G1467" s="102"/>
      <c r="H1467" s="102">
        <v>4800.0</v>
      </c>
      <c r="I1467" s="102">
        <v>76.0</v>
      </c>
      <c r="J1467" s="102">
        <v>40.0</v>
      </c>
      <c r="K1467" s="102"/>
      <c r="L1467" s="102"/>
      <c r="M1467" s="102"/>
      <c r="N1467" s="102" t="s">
        <v>23</v>
      </c>
      <c r="O1467" s="102"/>
      <c r="P1467" s="102"/>
      <c r="Q1467" s="102" t="s">
        <v>23</v>
      </c>
      <c r="R1467" s="102">
        <v>33.0</v>
      </c>
      <c r="S1467" s="102">
        <v>44.0</v>
      </c>
    </row>
    <row r="1468" ht="12.75" customHeight="1">
      <c r="A1468" s="102">
        <v>2006.0</v>
      </c>
      <c r="B1468" s="102">
        <v>7671.0</v>
      </c>
      <c r="C1468" s="102" t="s">
        <v>7984</v>
      </c>
      <c r="D1468" s="102" t="s">
        <v>40</v>
      </c>
      <c r="E1468" s="102">
        <v>7.0</v>
      </c>
      <c r="F1468" s="102">
        <v>86.0</v>
      </c>
      <c r="G1468" s="102"/>
      <c r="H1468" s="102">
        <v>4150.0</v>
      </c>
      <c r="I1468" s="102">
        <v>73.0</v>
      </c>
      <c r="J1468" s="102">
        <v>37.0</v>
      </c>
      <c r="K1468" s="102"/>
      <c r="L1468" s="102"/>
      <c r="M1468" s="102"/>
      <c r="N1468" s="102" t="s">
        <v>23</v>
      </c>
      <c r="O1468" s="102"/>
      <c r="P1468" s="102"/>
      <c r="Q1468" s="102" t="s">
        <v>23</v>
      </c>
      <c r="R1468" s="102">
        <v>33.0</v>
      </c>
      <c r="S1468" s="102">
        <v>72.0</v>
      </c>
    </row>
    <row r="1469" ht="12.75" customHeight="1">
      <c r="A1469" s="102">
        <v>2006.0</v>
      </c>
      <c r="B1469" s="102">
        <v>7662.0</v>
      </c>
      <c r="C1469" s="102" t="s">
        <v>7985</v>
      </c>
      <c r="D1469" s="102" t="s">
        <v>40</v>
      </c>
      <c r="E1469" s="102">
        <v>7.0</v>
      </c>
      <c r="F1469" s="102">
        <v>93.0</v>
      </c>
      <c r="G1469" s="102"/>
      <c r="H1469" s="102">
        <v>5450.0</v>
      </c>
      <c r="I1469" s="102">
        <v>78.0</v>
      </c>
      <c r="J1469" s="102">
        <v>42.0</v>
      </c>
      <c r="K1469" s="102"/>
      <c r="L1469" s="102"/>
      <c r="M1469" s="102"/>
      <c r="N1469" s="102" t="s">
        <v>23</v>
      </c>
      <c r="O1469" s="102"/>
      <c r="P1469" s="102"/>
      <c r="Q1469" s="102" t="s">
        <v>23</v>
      </c>
      <c r="R1469" s="102">
        <v>32.0</v>
      </c>
      <c r="S1469" s="102">
        <v>9.0</v>
      </c>
    </row>
    <row r="1470" ht="12.75" customHeight="1">
      <c r="A1470" s="102">
        <v>2006.0</v>
      </c>
      <c r="B1470" s="102">
        <v>7663.0</v>
      </c>
      <c r="C1470" s="102" t="s">
        <v>6892</v>
      </c>
      <c r="D1470" s="102" t="s">
        <v>21</v>
      </c>
      <c r="E1470" s="102">
        <v>7.0</v>
      </c>
      <c r="F1470" s="102">
        <v>0.0</v>
      </c>
      <c r="G1470" s="102" t="s">
        <v>7986</v>
      </c>
      <c r="H1470" s="102">
        <v>4300.0</v>
      </c>
      <c r="I1470" s="102">
        <v>76.0</v>
      </c>
      <c r="J1470" s="102">
        <v>38.0</v>
      </c>
      <c r="K1470" s="102"/>
      <c r="L1470" s="102"/>
      <c r="M1470" s="102"/>
      <c r="N1470" s="102" t="s">
        <v>23</v>
      </c>
      <c r="O1470" s="102"/>
      <c r="P1470" s="102"/>
      <c r="Q1470" s="102" t="s">
        <v>23</v>
      </c>
      <c r="R1470" s="102">
        <v>33.0</v>
      </c>
      <c r="S1470" s="102">
        <v>44.0</v>
      </c>
    </row>
    <row r="1471" ht="12.75" customHeight="1">
      <c r="A1471" s="102">
        <v>2006.0</v>
      </c>
      <c r="B1471" s="102">
        <v>7668.0</v>
      </c>
      <c r="C1471" s="102" t="s">
        <v>7987</v>
      </c>
      <c r="D1471" s="102" t="s">
        <v>40</v>
      </c>
      <c r="E1471" s="102">
        <v>7.0</v>
      </c>
      <c r="F1471" s="102">
        <v>41.0</v>
      </c>
      <c r="G1471" s="102"/>
      <c r="H1471" s="102">
        <v>3600.0</v>
      </c>
      <c r="I1471" s="102">
        <v>70.0</v>
      </c>
      <c r="J1471" s="102">
        <v>36.0</v>
      </c>
      <c r="K1471" s="102"/>
      <c r="L1471" s="102"/>
      <c r="M1471" s="102"/>
      <c r="N1471" s="102" t="s">
        <v>23</v>
      </c>
      <c r="O1471" s="102"/>
      <c r="P1471" s="102"/>
      <c r="Q1471" s="102" t="s">
        <v>23</v>
      </c>
      <c r="R1471" s="102">
        <v>39.0</v>
      </c>
      <c r="S1471" s="102">
        <v>52.0</v>
      </c>
    </row>
    <row r="1472" ht="12.75" customHeight="1">
      <c r="A1472" s="102">
        <v>2006.0</v>
      </c>
      <c r="B1472" s="102">
        <v>7664.0</v>
      </c>
      <c r="C1472" s="102" t="s">
        <v>7538</v>
      </c>
      <c r="D1472" s="102" t="s">
        <v>21</v>
      </c>
      <c r="E1472" s="102">
        <v>7.0</v>
      </c>
      <c r="F1472" s="102">
        <v>0.0</v>
      </c>
      <c r="G1472" s="102" t="s">
        <v>1004</v>
      </c>
      <c r="H1472" s="102">
        <v>4000.0</v>
      </c>
      <c r="I1472" s="102">
        <v>71.0</v>
      </c>
      <c r="J1472" s="102">
        <v>38.0</v>
      </c>
      <c r="K1472" s="102"/>
      <c r="L1472" s="102"/>
      <c r="M1472" s="102"/>
      <c r="N1472" s="102" t="s">
        <v>23</v>
      </c>
      <c r="O1472" s="102"/>
      <c r="P1472" s="102"/>
      <c r="Q1472" s="102" t="s">
        <v>23</v>
      </c>
      <c r="R1472" s="102">
        <v>33.0</v>
      </c>
      <c r="S1472" s="102">
        <v>45.0</v>
      </c>
    </row>
    <row r="1473" ht="12.75" customHeight="1">
      <c r="A1473" s="102">
        <v>2006.0</v>
      </c>
      <c r="B1473" s="102">
        <v>7665.0</v>
      </c>
      <c r="C1473" s="102" t="s">
        <v>7988</v>
      </c>
      <c r="D1473" s="102" t="s">
        <v>21</v>
      </c>
      <c r="E1473" s="102">
        <v>7.0</v>
      </c>
      <c r="F1473" s="102">
        <v>0.0</v>
      </c>
      <c r="G1473" s="102" t="s">
        <v>1004</v>
      </c>
      <c r="H1473" s="102">
        <v>4000.0</v>
      </c>
      <c r="I1473" s="102">
        <v>73.0</v>
      </c>
      <c r="J1473" s="102">
        <v>37.0</v>
      </c>
      <c r="K1473" s="102"/>
      <c r="L1473" s="102"/>
      <c r="M1473" s="102"/>
      <c r="N1473" s="102" t="s">
        <v>23</v>
      </c>
      <c r="O1473" s="102"/>
      <c r="P1473" s="102"/>
      <c r="Q1473" s="102" t="s">
        <v>23</v>
      </c>
      <c r="R1473" s="102">
        <v>33.0</v>
      </c>
      <c r="S1473" s="102">
        <v>44.0</v>
      </c>
    </row>
    <row r="1474" ht="12.75" customHeight="1">
      <c r="A1474" s="102">
        <v>2006.0</v>
      </c>
      <c r="B1474" s="102">
        <v>7666.0</v>
      </c>
      <c r="C1474" s="102" t="s">
        <v>7989</v>
      </c>
      <c r="D1474" s="102" t="s">
        <v>21</v>
      </c>
      <c r="E1474" s="102">
        <v>7.0</v>
      </c>
      <c r="F1474" s="102">
        <v>0.0</v>
      </c>
      <c r="G1474" s="102" t="s">
        <v>1084</v>
      </c>
      <c r="H1474" s="102">
        <v>7100.0</v>
      </c>
      <c r="I1474" s="102">
        <v>82.0</v>
      </c>
      <c r="J1474" s="102">
        <v>47.0</v>
      </c>
      <c r="K1474" s="102"/>
      <c r="L1474" s="102"/>
      <c r="M1474" s="102"/>
      <c r="N1474" s="102" t="s">
        <v>23</v>
      </c>
      <c r="O1474" s="102"/>
      <c r="P1474" s="102"/>
      <c r="Q1474" s="102" t="s">
        <v>23</v>
      </c>
      <c r="R1474" s="102">
        <v>33.0</v>
      </c>
      <c r="S1474" s="102">
        <v>66.0</v>
      </c>
    </row>
    <row r="1475" ht="12.75" customHeight="1">
      <c r="A1475" s="102">
        <v>2006.0</v>
      </c>
      <c r="B1475" s="102">
        <v>7667.0</v>
      </c>
      <c r="C1475" s="102" t="s">
        <v>7990</v>
      </c>
      <c r="D1475" s="102" t="s">
        <v>21</v>
      </c>
      <c r="E1475" s="102">
        <v>7.0</v>
      </c>
      <c r="F1475" s="102">
        <v>0.0</v>
      </c>
      <c r="G1475" s="102" t="s">
        <v>999</v>
      </c>
      <c r="H1475" s="102">
        <v>4700.0</v>
      </c>
      <c r="I1475" s="102">
        <v>75.0</v>
      </c>
      <c r="J1475" s="102">
        <v>40.0</v>
      </c>
      <c r="K1475" s="102"/>
      <c r="L1475" s="102"/>
      <c r="M1475" s="102"/>
      <c r="N1475" s="102" t="s">
        <v>23</v>
      </c>
      <c r="O1475" s="102"/>
      <c r="P1475" s="102"/>
      <c r="Q1475" s="102" t="s">
        <v>23</v>
      </c>
      <c r="R1475" s="102">
        <v>33.0</v>
      </c>
      <c r="S1475" s="102">
        <v>44.0</v>
      </c>
    </row>
    <row r="1476" ht="12.75" customHeight="1">
      <c r="A1476" s="102">
        <v>2006.0</v>
      </c>
      <c r="B1476" s="102">
        <v>7669.0</v>
      </c>
      <c r="C1476" s="102" t="s">
        <v>6896</v>
      </c>
      <c r="D1476" s="102" t="s">
        <v>21</v>
      </c>
      <c r="E1476" s="102">
        <v>7.0</v>
      </c>
      <c r="F1476" s="102">
        <v>0.0</v>
      </c>
      <c r="G1476" s="102" t="s">
        <v>906</v>
      </c>
      <c r="H1476" s="102">
        <v>4900.0</v>
      </c>
      <c r="I1476" s="102">
        <v>75.0</v>
      </c>
      <c r="J1476" s="102">
        <v>40.0</v>
      </c>
      <c r="K1476" s="102"/>
      <c r="L1476" s="102"/>
      <c r="M1476" s="102"/>
      <c r="N1476" s="102" t="s">
        <v>23</v>
      </c>
      <c r="O1476" s="102"/>
      <c r="P1476" s="102"/>
      <c r="Q1476" s="102" t="s">
        <v>23</v>
      </c>
      <c r="R1476" s="102">
        <v>33.0</v>
      </c>
      <c r="S1476" s="102">
        <v>12.0</v>
      </c>
    </row>
    <row r="1477" ht="12.75" customHeight="1">
      <c r="A1477" s="102">
        <v>2006.0</v>
      </c>
      <c r="B1477" s="102">
        <v>7670.0</v>
      </c>
      <c r="C1477" s="102" t="s">
        <v>7991</v>
      </c>
      <c r="D1477" s="102" t="s">
        <v>40</v>
      </c>
      <c r="E1477" s="102">
        <v>7.0</v>
      </c>
      <c r="F1477" s="102">
        <v>39.0</v>
      </c>
      <c r="G1477" s="102"/>
      <c r="H1477" s="102">
        <v>5200.0</v>
      </c>
      <c r="I1477" s="102">
        <v>80.0</v>
      </c>
      <c r="J1477" s="102">
        <v>40.0</v>
      </c>
      <c r="K1477" s="102"/>
      <c r="L1477" s="102"/>
      <c r="M1477" s="102"/>
      <c r="N1477" s="102" t="s">
        <v>23</v>
      </c>
      <c r="O1477" s="102"/>
      <c r="P1477" s="102"/>
      <c r="Q1477" s="102" t="s">
        <v>23</v>
      </c>
      <c r="R1477" s="102">
        <v>39.0</v>
      </c>
      <c r="S1477" s="102">
        <v>42.0</v>
      </c>
    </row>
    <row r="1478" ht="12.75" customHeight="1">
      <c r="A1478" s="102">
        <v>2006.0</v>
      </c>
      <c r="B1478" s="102">
        <v>7681.0</v>
      </c>
      <c r="C1478" s="102" t="s">
        <v>7992</v>
      </c>
      <c r="D1478" s="102" t="s">
        <v>40</v>
      </c>
      <c r="E1478" s="102">
        <v>7.0</v>
      </c>
      <c r="F1478" s="102">
        <v>41.0</v>
      </c>
      <c r="G1478" s="102"/>
      <c r="H1478" s="102">
        <v>4800.0</v>
      </c>
      <c r="I1478" s="102">
        <v>77.0</v>
      </c>
      <c r="J1478" s="102">
        <v>38.0</v>
      </c>
      <c r="K1478" s="102"/>
      <c r="L1478" s="102"/>
      <c r="M1478" s="102"/>
      <c r="N1478" s="102" t="s">
        <v>23</v>
      </c>
      <c r="O1478" s="102"/>
      <c r="P1478" s="102"/>
      <c r="Q1478" s="102" t="s">
        <v>23</v>
      </c>
      <c r="R1478" s="102">
        <v>33.0</v>
      </c>
      <c r="S1478" s="102">
        <v>56.0</v>
      </c>
    </row>
    <row r="1479" ht="12.75" customHeight="1">
      <c r="A1479" s="102">
        <v>2006.0</v>
      </c>
      <c r="B1479" s="102">
        <v>829.0</v>
      </c>
      <c r="C1479" s="102" t="s">
        <v>7278</v>
      </c>
      <c r="D1479" s="102" t="s">
        <v>40</v>
      </c>
      <c r="E1479" s="102">
        <v>7.0</v>
      </c>
      <c r="F1479" s="102">
        <v>36.0</v>
      </c>
      <c r="G1479" s="102"/>
      <c r="H1479" s="102">
        <v>5300.0</v>
      </c>
      <c r="I1479" s="102">
        <v>77.0</v>
      </c>
      <c r="J1479" s="102">
        <v>43.0</v>
      </c>
      <c r="K1479" s="102"/>
      <c r="L1479" s="102"/>
      <c r="M1479" s="102"/>
      <c r="N1479" s="102" t="s">
        <v>23</v>
      </c>
      <c r="O1479" s="102"/>
      <c r="P1479" s="102"/>
      <c r="Q1479" s="102" t="s">
        <v>23</v>
      </c>
      <c r="R1479" s="102">
        <v>33.0</v>
      </c>
      <c r="S1479" s="102">
        <v>12.0</v>
      </c>
    </row>
    <row r="1480" ht="12.75" customHeight="1">
      <c r="A1480" s="102">
        <v>2006.0</v>
      </c>
      <c r="B1480" s="102">
        <v>7683.0</v>
      </c>
      <c r="C1480" s="102" t="s">
        <v>7551</v>
      </c>
      <c r="D1480" s="102" t="s">
        <v>40</v>
      </c>
      <c r="E1480" s="102">
        <v>7.0</v>
      </c>
      <c r="F1480" s="102">
        <v>42.0</v>
      </c>
      <c r="G1480" s="102"/>
      <c r="H1480" s="102">
        <v>5000.0</v>
      </c>
      <c r="I1480" s="102">
        <v>77.0</v>
      </c>
      <c r="J1480" s="102">
        <v>40.0</v>
      </c>
      <c r="K1480" s="102"/>
      <c r="L1480" s="102"/>
      <c r="M1480" s="102"/>
      <c r="N1480" s="102" t="s">
        <v>23</v>
      </c>
      <c r="O1480" s="102"/>
      <c r="P1480" s="102"/>
      <c r="Q1480" s="102" t="s">
        <v>23</v>
      </c>
      <c r="R1480" s="102">
        <v>33.0</v>
      </c>
      <c r="S1480" s="102">
        <v>24.0</v>
      </c>
    </row>
    <row r="1481" ht="12.75" customHeight="1">
      <c r="A1481" s="102">
        <v>2006.0</v>
      </c>
      <c r="B1481" s="102">
        <v>7682.0</v>
      </c>
      <c r="C1481" s="102" t="s">
        <v>6903</v>
      </c>
      <c r="D1481" s="102" t="s">
        <v>21</v>
      </c>
      <c r="E1481" s="102">
        <v>7.0</v>
      </c>
      <c r="F1481" s="102">
        <v>0.0</v>
      </c>
      <c r="G1481" s="102" t="s">
        <v>7993</v>
      </c>
      <c r="H1481" s="102">
        <v>5200.0</v>
      </c>
      <c r="I1481" s="102">
        <v>78.0</v>
      </c>
      <c r="J1481" s="102">
        <v>41.0</v>
      </c>
      <c r="K1481" s="102"/>
      <c r="L1481" s="102"/>
      <c r="M1481" s="102"/>
      <c r="N1481" s="102" t="s">
        <v>23</v>
      </c>
      <c r="O1481" s="102"/>
      <c r="P1481" s="102"/>
      <c r="Q1481" s="102" t="s">
        <v>23</v>
      </c>
      <c r="R1481" s="102">
        <v>33.0</v>
      </c>
      <c r="S1481" s="102">
        <v>12.0</v>
      </c>
    </row>
    <row r="1482" ht="12.75" customHeight="1">
      <c r="A1482" s="102">
        <v>2006.0</v>
      </c>
      <c r="B1482" s="102">
        <v>7684.0</v>
      </c>
      <c r="C1482" s="102" t="s">
        <v>7994</v>
      </c>
      <c r="D1482" s="102" t="s">
        <v>40</v>
      </c>
      <c r="E1482" s="102">
        <v>7.0</v>
      </c>
      <c r="F1482" s="102">
        <v>87.0</v>
      </c>
      <c r="G1482" s="102"/>
      <c r="H1482" s="102">
        <v>4400.0</v>
      </c>
      <c r="I1482" s="102">
        <v>74.0</v>
      </c>
      <c r="J1482" s="102">
        <v>38.0</v>
      </c>
      <c r="K1482" s="102"/>
      <c r="L1482" s="102"/>
      <c r="M1482" s="102"/>
      <c r="N1482" s="102" t="s">
        <v>23</v>
      </c>
      <c r="O1482" s="102"/>
      <c r="P1482" s="102"/>
      <c r="Q1482" s="102" t="s">
        <v>23</v>
      </c>
      <c r="R1482" s="102">
        <v>33.0</v>
      </c>
      <c r="S1482" s="102">
        <v>44.0</v>
      </c>
    </row>
    <row r="1483" ht="12.75" customHeight="1">
      <c r="A1483" s="102">
        <v>2006.0</v>
      </c>
      <c r="B1483" s="102">
        <v>7686.0</v>
      </c>
      <c r="C1483" s="102" t="s">
        <v>7995</v>
      </c>
      <c r="D1483" s="102" t="s">
        <v>40</v>
      </c>
      <c r="E1483" s="102">
        <v>7.0</v>
      </c>
      <c r="F1483" s="102">
        <v>36.0</v>
      </c>
      <c r="G1483" s="102"/>
      <c r="H1483" s="102">
        <v>4300.0</v>
      </c>
      <c r="I1483" s="102">
        <v>75.0</v>
      </c>
      <c r="J1483" s="102">
        <v>39.0</v>
      </c>
      <c r="K1483" s="102"/>
      <c r="L1483" s="102"/>
      <c r="M1483" s="102"/>
      <c r="N1483" s="102" t="s">
        <v>23</v>
      </c>
      <c r="O1483" s="102"/>
      <c r="P1483" s="102"/>
      <c r="Q1483" s="102" t="s">
        <v>23</v>
      </c>
      <c r="R1483" s="102">
        <v>29.0</v>
      </c>
      <c r="S1483" s="102">
        <v>54.0</v>
      </c>
    </row>
    <row r="1484" ht="12.75" customHeight="1">
      <c r="A1484" s="102">
        <v>2006.0</v>
      </c>
      <c r="B1484" s="102">
        <v>7685.0</v>
      </c>
      <c r="C1484" s="102" t="s">
        <v>7996</v>
      </c>
      <c r="D1484" s="102" t="s">
        <v>21</v>
      </c>
      <c r="E1484" s="102">
        <v>7.0</v>
      </c>
      <c r="F1484" s="102">
        <v>0.0</v>
      </c>
      <c r="G1484" s="102" t="s">
        <v>918</v>
      </c>
      <c r="H1484" s="102">
        <v>4400.0</v>
      </c>
      <c r="I1484" s="102">
        <v>74.0</v>
      </c>
      <c r="J1484" s="102">
        <v>39.0</v>
      </c>
      <c r="K1484" s="102"/>
      <c r="L1484" s="102"/>
      <c r="M1484" s="102"/>
      <c r="N1484" s="102" t="s">
        <v>23</v>
      </c>
      <c r="O1484" s="102"/>
      <c r="P1484" s="102"/>
      <c r="Q1484" s="102" t="s">
        <v>23</v>
      </c>
      <c r="R1484" s="102">
        <v>33.0</v>
      </c>
      <c r="S1484" s="102">
        <v>31.0</v>
      </c>
    </row>
    <row r="1485" ht="12.75" customHeight="1">
      <c r="A1485" s="102">
        <v>2006.0</v>
      </c>
      <c r="B1485" s="102">
        <v>7687.0</v>
      </c>
      <c r="C1485" s="102" t="s">
        <v>7552</v>
      </c>
      <c r="D1485" s="102" t="s">
        <v>21</v>
      </c>
      <c r="E1485" s="102">
        <v>7.0</v>
      </c>
      <c r="F1485" s="102">
        <v>0.0</v>
      </c>
      <c r="G1485" s="102" t="s">
        <v>918</v>
      </c>
      <c r="H1485" s="102">
        <v>4700.0</v>
      </c>
      <c r="I1485" s="102">
        <v>76.0</v>
      </c>
      <c r="J1485" s="102">
        <v>39.0</v>
      </c>
      <c r="K1485" s="102"/>
      <c r="L1485" s="102"/>
      <c r="M1485" s="102"/>
      <c r="N1485" s="102" t="s">
        <v>23</v>
      </c>
      <c r="O1485" s="102"/>
      <c r="P1485" s="102"/>
      <c r="Q1485" s="102" t="s">
        <v>23</v>
      </c>
      <c r="R1485" s="102">
        <v>33.0</v>
      </c>
      <c r="S1485" s="102">
        <v>56.0</v>
      </c>
    </row>
    <row r="1486" ht="12.75" customHeight="1">
      <c r="A1486" s="102">
        <v>2006.0</v>
      </c>
      <c r="B1486" s="102">
        <v>7690.0</v>
      </c>
      <c r="C1486" s="102" t="s">
        <v>7552</v>
      </c>
      <c r="D1486" s="102" t="s">
        <v>40</v>
      </c>
      <c r="E1486" s="102">
        <v>7.0</v>
      </c>
      <c r="F1486" s="102">
        <v>44.0</v>
      </c>
      <c r="G1486" s="102"/>
      <c r="H1486" s="102">
        <v>4200.0</v>
      </c>
      <c r="I1486" s="102">
        <v>76.0</v>
      </c>
      <c r="J1486" s="102">
        <v>38.0</v>
      </c>
      <c r="K1486" s="102"/>
      <c r="L1486" s="102"/>
      <c r="M1486" s="102"/>
      <c r="N1486" s="102" t="s">
        <v>23</v>
      </c>
      <c r="O1486" s="102"/>
      <c r="P1486" s="102"/>
      <c r="Q1486" s="102" t="s">
        <v>23</v>
      </c>
      <c r="R1486" s="102">
        <v>33.0</v>
      </c>
      <c r="S1486" s="102">
        <v>24.0</v>
      </c>
    </row>
    <row r="1487" ht="12.75" customHeight="1">
      <c r="A1487" s="102">
        <v>2006.0</v>
      </c>
      <c r="B1487" s="102">
        <v>7691.0</v>
      </c>
      <c r="C1487" s="102" t="s">
        <v>7374</v>
      </c>
      <c r="D1487" s="102" t="s">
        <v>40</v>
      </c>
      <c r="E1487" s="102">
        <v>7.0</v>
      </c>
      <c r="F1487" s="102">
        <v>40.0</v>
      </c>
      <c r="G1487" s="102"/>
      <c r="H1487" s="102">
        <v>4300.0</v>
      </c>
      <c r="I1487" s="102">
        <v>74.0</v>
      </c>
      <c r="J1487" s="102">
        <v>38.0</v>
      </c>
      <c r="K1487" s="102"/>
      <c r="L1487" s="102"/>
      <c r="M1487" s="102"/>
      <c r="N1487" s="102" t="s">
        <v>23</v>
      </c>
      <c r="O1487" s="102"/>
      <c r="P1487" s="102"/>
      <c r="Q1487" s="102" t="s">
        <v>23</v>
      </c>
      <c r="R1487" s="102">
        <v>9.0</v>
      </c>
      <c r="S1487" s="102">
        <v>59.0</v>
      </c>
    </row>
    <row r="1488" ht="12.75" customHeight="1">
      <c r="A1488" s="102">
        <v>2006.0</v>
      </c>
      <c r="B1488" s="102">
        <v>7692.0</v>
      </c>
      <c r="C1488" s="102" t="s">
        <v>7374</v>
      </c>
      <c r="D1488" s="102" t="s">
        <v>40</v>
      </c>
      <c r="E1488" s="102">
        <v>7.0</v>
      </c>
      <c r="F1488" s="102">
        <v>45.0</v>
      </c>
      <c r="G1488" s="102"/>
      <c r="H1488" s="102">
        <v>4500.0</v>
      </c>
      <c r="I1488" s="102">
        <v>77.0</v>
      </c>
      <c r="J1488" s="102">
        <v>40.0</v>
      </c>
      <c r="K1488" s="102"/>
      <c r="L1488" s="102"/>
      <c r="M1488" s="102"/>
      <c r="N1488" s="102" t="s">
        <v>23</v>
      </c>
      <c r="O1488" s="102"/>
      <c r="P1488" s="102"/>
      <c r="Q1488" s="102" t="s">
        <v>23</v>
      </c>
      <c r="R1488" s="102">
        <v>33.0</v>
      </c>
      <c r="S1488" s="102">
        <v>37.0</v>
      </c>
    </row>
    <row r="1489" ht="12.75" customHeight="1">
      <c r="A1489" s="102">
        <v>2006.0</v>
      </c>
      <c r="B1489" s="102">
        <v>7688.0</v>
      </c>
      <c r="C1489" s="102" t="s">
        <v>7997</v>
      </c>
      <c r="D1489" s="102" t="s">
        <v>21</v>
      </c>
      <c r="E1489" s="102">
        <v>7.0</v>
      </c>
      <c r="F1489" s="102">
        <v>0.0</v>
      </c>
      <c r="G1489" s="102" t="s">
        <v>7961</v>
      </c>
      <c r="H1489" s="102">
        <v>5550.0</v>
      </c>
      <c r="I1489" s="102">
        <v>77.0</v>
      </c>
      <c r="J1489" s="102">
        <v>43.0</v>
      </c>
      <c r="K1489" s="102"/>
      <c r="L1489" s="102"/>
      <c r="M1489" s="102"/>
      <c r="N1489" s="102" t="s">
        <v>23</v>
      </c>
      <c r="O1489" s="102"/>
      <c r="P1489" s="102"/>
      <c r="Q1489" s="102" t="s">
        <v>23</v>
      </c>
      <c r="R1489" s="102">
        <v>33.0</v>
      </c>
      <c r="S1489" s="102">
        <v>56.0</v>
      </c>
    </row>
    <row r="1490" ht="12.75" customHeight="1">
      <c r="A1490" s="102">
        <v>2006.0</v>
      </c>
      <c r="B1490" s="102">
        <v>7689.0</v>
      </c>
      <c r="C1490" s="102" t="s">
        <v>7998</v>
      </c>
      <c r="D1490" s="102" t="s">
        <v>21</v>
      </c>
      <c r="E1490" s="102">
        <v>7.0</v>
      </c>
      <c r="F1490" s="102">
        <v>0.0</v>
      </c>
      <c r="G1490" s="102" t="s">
        <v>7971</v>
      </c>
      <c r="H1490" s="102">
        <v>4100.0</v>
      </c>
      <c r="I1490" s="102">
        <v>75.0</v>
      </c>
      <c r="J1490" s="102">
        <v>38.0</v>
      </c>
      <c r="K1490" s="102"/>
      <c r="L1490" s="102"/>
      <c r="M1490" s="102"/>
      <c r="N1490" s="102" t="s">
        <v>23</v>
      </c>
      <c r="O1490" s="102"/>
      <c r="P1490" s="102"/>
      <c r="Q1490" s="102" t="s">
        <v>23</v>
      </c>
      <c r="R1490" s="102">
        <v>33.0</v>
      </c>
      <c r="S1490" s="102">
        <v>45.0</v>
      </c>
    </row>
    <row r="1491" ht="12.75" customHeight="1">
      <c r="A1491" s="102">
        <v>2006.0</v>
      </c>
      <c r="B1491" s="102">
        <v>7696.0</v>
      </c>
      <c r="C1491" s="102" t="s">
        <v>7999</v>
      </c>
      <c r="D1491" s="102" t="s">
        <v>40</v>
      </c>
      <c r="E1491" s="102">
        <v>7.0</v>
      </c>
      <c r="F1491" s="102">
        <v>37.0</v>
      </c>
      <c r="G1491" s="102"/>
      <c r="H1491" s="102">
        <v>4800.0</v>
      </c>
      <c r="I1491" s="102">
        <v>77.0</v>
      </c>
      <c r="J1491" s="102">
        <v>39.0</v>
      </c>
      <c r="K1491" s="102"/>
      <c r="L1491" s="102"/>
      <c r="M1491" s="102"/>
      <c r="N1491" s="102" t="s">
        <v>40</v>
      </c>
      <c r="O1491" s="102"/>
      <c r="P1491" s="102"/>
      <c r="Q1491" s="102" t="s">
        <v>23</v>
      </c>
      <c r="R1491" s="102">
        <v>15.0</v>
      </c>
      <c r="S1491" s="102">
        <v>36.0</v>
      </c>
    </row>
    <row r="1492" ht="12.75" customHeight="1">
      <c r="A1492" s="102">
        <v>2006.0</v>
      </c>
      <c r="B1492" s="102">
        <v>7693.0</v>
      </c>
      <c r="C1492" s="102" t="s">
        <v>8000</v>
      </c>
      <c r="D1492" s="102" t="s">
        <v>40</v>
      </c>
      <c r="E1492" s="102">
        <v>7.0</v>
      </c>
      <c r="F1492" s="102">
        <v>43.0</v>
      </c>
      <c r="G1492" s="102"/>
      <c r="H1492" s="102">
        <v>4500.0</v>
      </c>
      <c r="I1492" s="102">
        <v>74.0</v>
      </c>
      <c r="J1492" s="102">
        <v>38.0</v>
      </c>
      <c r="K1492" s="102"/>
      <c r="L1492" s="102"/>
      <c r="M1492" s="102"/>
      <c r="N1492" s="102" t="s">
        <v>23</v>
      </c>
      <c r="O1492" s="102"/>
      <c r="P1492" s="102"/>
      <c r="Q1492" s="102" t="s">
        <v>23</v>
      </c>
      <c r="R1492" s="102">
        <v>9.0</v>
      </c>
      <c r="S1492" s="102">
        <v>903.0</v>
      </c>
    </row>
    <row r="1493" ht="12.75" customHeight="1">
      <c r="A1493" s="102">
        <v>2006.0</v>
      </c>
      <c r="B1493" s="102">
        <v>7694.0</v>
      </c>
      <c r="C1493" s="102" t="s">
        <v>8001</v>
      </c>
      <c r="D1493" s="102" t="s">
        <v>40</v>
      </c>
      <c r="E1493" s="102">
        <v>7.0</v>
      </c>
      <c r="F1493" s="102">
        <v>41.0</v>
      </c>
      <c r="G1493" s="102"/>
      <c r="H1493" s="102">
        <v>4900.0</v>
      </c>
      <c r="I1493" s="102">
        <v>79.0</v>
      </c>
      <c r="J1493" s="102">
        <v>42.0</v>
      </c>
      <c r="K1493" s="102"/>
      <c r="L1493" s="102"/>
      <c r="M1493" s="102"/>
      <c r="N1493" s="102" t="s">
        <v>23</v>
      </c>
      <c r="O1493" s="102"/>
      <c r="P1493" s="102"/>
      <c r="Q1493" s="102" t="s">
        <v>23</v>
      </c>
      <c r="R1493" s="102">
        <v>33.0</v>
      </c>
      <c r="S1493" s="102">
        <v>49.0</v>
      </c>
    </row>
    <row r="1494" ht="12.75" customHeight="1">
      <c r="A1494" s="102">
        <v>2006.0</v>
      </c>
      <c r="B1494" s="102">
        <v>7695.0</v>
      </c>
      <c r="C1494" s="102" t="s">
        <v>8002</v>
      </c>
      <c r="D1494" s="102" t="s">
        <v>40</v>
      </c>
      <c r="E1494" s="102">
        <v>7.0</v>
      </c>
      <c r="F1494" s="102">
        <v>41.0</v>
      </c>
      <c r="G1494" s="102"/>
      <c r="H1494" s="102">
        <v>4900.0</v>
      </c>
      <c r="I1494" s="102">
        <v>76.0</v>
      </c>
      <c r="J1494" s="102">
        <v>40.0</v>
      </c>
      <c r="K1494" s="102"/>
      <c r="L1494" s="102"/>
      <c r="M1494" s="102"/>
      <c r="N1494" s="102" t="s">
        <v>23</v>
      </c>
      <c r="O1494" s="102"/>
      <c r="P1494" s="102"/>
      <c r="Q1494" s="102" t="s">
        <v>23</v>
      </c>
      <c r="R1494" s="102">
        <v>33.0</v>
      </c>
      <c r="S1494" s="102">
        <v>49.0</v>
      </c>
    </row>
    <row r="1495" ht="12.75" customHeight="1">
      <c r="A1495" s="102">
        <v>2006.0</v>
      </c>
      <c r="B1495" s="102">
        <v>7697.0</v>
      </c>
      <c r="C1495" s="102" t="s">
        <v>8002</v>
      </c>
      <c r="D1495" s="102" t="s">
        <v>40</v>
      </c>
      <c r="E1495" s="102">
        <v>7.0</v>
      </c>
      <c r="F1495" s="102">
        <v>37.0</v>
      </c>
      <c r="G1495" s="102"/>
      <c r="H1495" s="102">
        <v>4850.0</v>
      </c>
      <c r="I1495" s="102">
        <v>76.0</v>
      </c>
      <c r="J1495" s="102">
        <v>39.0</v>
      </c>
      <c r="K1495" s="102"/>
      <c r="L1495" s="102"/>
      <c r="M1495" s="102"/>
      <c r="N1495" s="102" t="s">
        <v>40</v>
      </c>
      <c r="O1495" s="102"/>
      <c r="P1495" s="102"/>
      <c r="Q1495" s="102" t="s">
        <v>23</v>
      </c>
      <c r="R1495" s="102">
        <v>15.0</v>
      </c>
      <c r="S1495" s="102">
        <v>36.0</v>
      </c>
    </row>
    <row r="1496" ht="12.75" customHeight="1">
      <c r="A1496" s="102">
        <v>2006.0</v>
      </c>
      <c r="B1496" s="102">
        <v>7698.0</v>
      </c>
      <c r="C1496" s="102" t="s">
        <v>6913</v>
      </c>
      <c r="D1496" s="102" t="s">
        <v>40</v>
      </c>
      <c r="E1496" s="102">
        <v>7.0</v>
      </c>
      <c r="F1496" s="102">
        <v>36.0</v>
      </c>
      <c r="G1496" s="102"/>
      <c r="H1496" s="102">
        <v>5000.0</v>
      </c>
      <c r="I1496" s="102">
        <v>74.0</v>
      </c>
      <c r="J1496" s="102">
        <v>42.0</v>
      </c>
      <c r="K1496" s="102"/>
      <c r="L1496" s="102"/>
      <c r="M1496" s="102"/>
      <c r="N1496" s="102" t="s">
        <v>23</v>
      </c>
      <c r="O1496" s="102"/>
      <c r="P1496" s="102"/>
      <c r="Q1496" s="102" t="s">
        <v>23</v>
      </c>
      <c r="R1496" s="102">
        <v>28.0</v>
      </c>
      <c r="S1496" s="102">
        <v>79.0</v>
      </c>
    </row>
    <row r="1497" ht="12.75" customHeight="1">
      <c r="A1497" s="102">
        <v>2006.0</v>
      </c>
      <c r="B1497" s="102">
        <v>7699.0</v>
      </c>
      <c r="C1497" s="102" t="s">
        <v>8003</v>
      </c>
      <c r="D1497" s="102" t="s">
        <v>40</v>
      </c>
      <c r="E1497" s="102">
        <v>7.0</v>
      </c>
      <c r="F1497" s="102">
        <v>44.0</v>
      </c>
      <c r="G1497" s="102"/>
      <c r="H1497" s="102">
        <v>4100.0</v>
      </c>
      <c r="I1497" s="102">
        <v>73.0</v>
      </c>
      <c r="J1497" s="102">
        <v>37.0</v>
      </c>
      <c r="K1497" s="102"/>
      <c r="L1497" s="102"/>
      <c r="M1497" s="102"/>
      <c r="N1497" s="102" t="s">
        <v>23</v>
      </c>
      <c r="O1497" s="102"/>
      <c r="P1497" s="102"/>
      <c r="Q1497" s="102" t="s">
        <v>23</v>
      </c>
      <c r="R1497" s="102">
        <v>33.0</v>
      </c>
      <c r="S1497" s="102">
        <v>66.0</v>
      </c>
    </row>
    <row r="1498" ht="12.75" customHeight="1">
      <c r="A1498" s="102">
        <v>2006.0</v>
      </c>
      <c r="B1498" s="102">
        <v>7700.0</v>
      </c>
      <c r="C1498" s="102" t="s">
        <v>7561</v>
      </c>
      <c r="D1498" s="102" t="s">
        <v>21</v>
      </c>
      <c r="E1498" s="102">
        <v>7.0</v>
      </c>
      <c r="F1498" s="102">
        <v>0.0</v>
      </c>
      <c r="G1498" s="102" t="s">
        <v>918</v>
      </c>
      <c r="H1498" s="102">
        <v>5200.0</v>
      </c>
      <c r="I1498" s="102">
        <v>76.0</v>
      </c>
      <c r="J1498" s="102">
        <v>42.0</v>
      </c>
      <c r="K1498" s="102"/>
      <c r="L1498" s="102"/>
      <c r="M1498" s="102"/>
      <c r="N1498" s="102" t="s">
        <v>23</v>
      </c>
      <c r="O1498" s="102"/>
      <c r="P1498" s="102"/>
      <c r="Q1498" s="102" t="s">
        <v>23</v>
      </c>
      <c r="R1498" s="102">
        <v>33.0</v>
      </c>
      <c r="S1498" s="102">
        <v>43.0</v>
      </c>
    </row>
    <row r="1499" ht="12.75" customHeight="1">
      <c r="A1499" s="102">
        <v>2006.0</v>
      </c>
      <c r="B1499" s="102">
        <v>7702.0</v>
      </c>
      <c r="C1499" s="102" t="s">
        <v>7563</v>
      </c>
      <c r="D1499" s="102" t="s">
        <v>21</v>
      </c>
      <c r="E1499" s="102">
        <v>7.0</v>
      </c>
      <c r="F1499" s="102">
        <v>0.0</v>
      </c>
      <c r="G1499" s="102" t="s">
        <v>919</v>
      </c>
      <c r="H1499" s="102">
        <v>4800.0</v>
      </c>
      <c r="I1499" s="102">
        <v>73.0</v>
      </c>
      <c r="J1499" s="102">
        <v>41.0</v>
      </c>
      <c r="K1499" s="102"/>
      <c r="L1499" s="102"/>
      <c r="M1499" s="102"/>
      <c r="N1499" s="102" t="s">
        <v>23</v>
      </c>
      <c r="O1499" s="102"/>
      <c r="P1499" s="102"/>
      <c r="Q1499" s="102" t="s">
        <v>23</v>
      </c>
      <c r="R1499" s="102">
        <v>33.0</v>
      </c>
      <c r="S1499" s="102">
        <v>45.0</v>
      </c>
    </row>
    <row r="1500" ht="12.75" customHeight="1">
      <c r="A1500" s="102">
        <v>2006.0</v>
      </c>
      <c r="B1500" s="102">
        <v>7701.0</v>
      </c>
      <c r="C1500" s="102" t="s">
        <v>7563</v>
      </c>
      <c r="D1500" s="102" t="s">
        <v>21</v>
      </c>
      <c r="E1500" s="102">
        <v>7.0</v>
      </c>
      <c r="F1500" s="102">
        <v>0.0</v>
      </c>
      <c r="G1500" s="102" t="s">
        <v>955</v>
      </c>
      <c r="H1500" s="102">
        <v>3900.0</v>
      </c>
      <c r="I1500" s="102">
        <v>71.0</v>
      </c>
      <c r="J1500" s="102">
        <v>38.0</v>
      </c>
      <c r="K1500" s="102"/>
      <c r="L1500" s="102"/>
      <c r="M1500" s="102"/>
      <c r="N1500" s="102" t="s">
        <v>23</v>
      </c>
      <c r="O1500" s="102"/>
      <c r="P1500" s="102"/>
      <c r="Q1500" s="102" t="s">
        <v>23</v>
      </c>
      <c r="R1500" s="102">
        <v>33.0</v>
      </c>
      <c r="S1500" s="102">
        <v>44.0</v>
      </c>
    </row>
    <row r="1501" ht="12.75" customHeight="1">
      <c r="A1501" s="102">
        <v>2006.0</v>
      </c>
      <c r="B1501" s="102">
        <v>7703.0</v>
      </c>
      <c r="C1501" s="102" t="s">
        <v>8004</v>
      </c>
      <c r="D1501" s="102" t="s">
        <v>21</v>
      </c>
      <c r="E1501" s="102">
        <v>7.0</v>
      </c>
      <c r="F1501" s="102">
        <v>0.0</v>
      </c>
      <c r="G1501" s="102" t="s">
        <v>1204</v>
      </c>
      <c r="H1501" s="102">
        <v>4800.0</v>
      </c>
      <c r="I1501" s="102">
        <v>78.0</v>
      </c>
      <c r="J1501" s="102">
        <v>40.0</v>
      </c>
      <c r="K1501" s="102"/>
      <c r="L1501" s="102"/>
      <c r="M1501" s="102"/>
      <c r="N1501" s="102" t="s">
        <v>23</v>
      </c>
      <c r="O1501" s="102"/>
      <c r="P1501" s="102"/>
      <c r="Q1501" s="102" t="s">
        <v>23</v>
      </c>
      <c r="R1501" s="102">
        <v>33.0</v>
      </c>
      <c r="S1501" s="102">
        <v>40.0</v>
      </c>
    </row>
    <row r="1502" ht="12.75" customHeight="1">
      <c r="A1502" s="102">
        <v>2006.0</v>
      </c>
      <c r="B1502" s="102">
        <v>7705.0</v>
      </c>
      <c r="C1502" s="102" t="s">
        <v>8005</v>
      </c>
      <c r="D1502" s="102" t="s">
        <v>21</v>
      </c>
      <c r="E1502" s="102">
        <v>7.0</v>
      </c>
      <c r="F1502" s="102">
        <v>0.0</v>
      </c>
      <c r="G1502" s="102" t="s">
        <v>947</v>
      </c>
      <c r="H1502" s="102">
        <v>4100.0</v>
      </c>
      <c r="I1502" s="102">
        <v>74.0</v>
      </c>
      <c r="J1502" s="102">
        <v>39.0</v>
      </c>
      <c r="K1502" s="102"/>
      <c r="L1502" s="102"/>
      <c r="M1502" s="102"/>
      <c r="N1502" s="102" t="s">
        <v>23</v>
      </c>
      <c r="O1502" s="102"/>
      <c r="P1502" s="102"/>
      <c r="Q1502" s="102" t="s">
        <v>23</v>
      </c>
      <c r="R1502" s="102">
        <v>33.0</v>
      </c>
      <c r="S1502" s="102">
        <v>56.0</v>
      </c>
    </row>
    <row r="1503" ht="12.75" customHeight="1">
      <c r="A1503" s="102">
        <v>2006.0</v>
      </c>
      <c r="B1503" s="102">
        <v>7704.0</v>
      </c>
      <c r="C1503" s="102" t="s">
        <v>8006</v>
      </c>
      <c r="D1503" s="102" t="s">
        <v>21</v>
      </c>
      <c r="E1503" s="102">
        <v>7.0</v>
      </c>
      <c r="F1503" s="102">
        <v>0.0</v>
      </c>
      <c r="G1503" s="102" t="s">
        <v>947</v>
      </c>
      <c r="H1503" s="102">
        <v>4600.0</v>
      </c>
      <c r="I1503" s="102">
        <v>77.0</v>
      </c>
      <c r="J1503" s="102">
        <v>40.0</v>
      </c>
      <c r="K1503" s="102"/>
      <c r="L1503" s="102"/>
      <c r="M1503" s="102"/>
      <c r="N1503" s="102" t="s">
        <v>23</v>
      </c>
      <c r="O1503" s="102"/>
      <c r="P1503" s="102"/>
      <c r="Q1503" s="102" t="s">
        <v>23</v>
      </c>
      <c r="R1503" s="102">
        <v>33.0</v>
      </c>
      <c r="S1503" s="102">
        <v>12.0</v>
      </c>
    </row>
    <row r="1504" ht="12.75" customHeight="1">
      <c r="A1504" s="102">
        <v>2006.0</v>
      </c>
      <c r="B1504" s="102">
        <v>7708.0</v>
      </c>
      <c r="C1504" s="102" t="s">
        <v>8007</v>
      </c>
      <c r="D1504" s="102" t="s">
        <v>40</v>
      </c>
      <c r="E1504" s="102">
        <v>7.0</v>
      </c>
      <c r="F1504" s="102">
        <v>39.0</v>
      </c>
      <c r="G1504" s="102"/>
      <c r="H1504" s="102">
        <v>6000.0</v>
      </c>
      <c r="I1504" s="102">
        <v>80.0</v>
      </c>
      <c r="J1504" s="102">
        <v>43.0</v>
      </c>
      <c r="K1504" s="102"/>
      <c r="L1504" s="102"/>
      <c r="M1504" s="102"/>
      <c r="N1504" s="102" t="s">
        <v>40</v>
      </c>
      <c r="O1504" s="102"/>
      <c r="P1504" s="102"/>
      <c r="Q1504" s="102" t="s">
        <v>23</v>
      </c>
      <c r="R1504" s="102">
        <v>26.0</v>
      </c>
      <c r="S1504" s="102">
        <v>89.0</v>
      </c>
    </row>
    <row r="1505" ht="12.75" customHeight="1">
      <c r="A1505" s="102">
        <v>2006.0</v>
      </c>
      <c r="B1505" s="102">
        <v>7707.0</v>
      </c>
      <c r="C1505" s="102" t="s">
        <v>8007</v>
      </c>
      <c r="D1505" s="102" t="s">
        <v>40</v>
      </c>
      <c r="E1505" s="102">
        <v>7.0</v>
      </c>
      <c r="F1505" s="102">
        <v>37.0</v>
      </c>
      <c r="G1505" s="102"/>
      <c r="H1505" s="102">
        <v>4700.0</v>
      </c>
      <c r="I1505" s="102">
        <v>77.0</v>
      </c>
      <c r="J1505" s="102">
        <v>42.0</v>
      </c>
      <c r="K1505" s="102"/>
      <c r="L1505" s="102"/>
      <c r="M1505" s="102"/>
      <c r="N1505" s="102" t="s">
        <v>23</v>
      </c>
      <c r="O1505" s="102"/>
      <c r="P1505" s="102"/>
      <c r="Q1505" s="102" t="s">
        <v>23</v>
      </c>
      <c r="R1505" s="102">
        <v>33.0</v>
      </c>
      <c r="S1505" s="102">
        <v>66.0</v>
      </c>
    </row>
    <row r="1506" ht="12.75" customHeight="1">
      <c r="A1506" s="102">
        <v>2006.0</v>
      </c>
      <c r="B1506" s="102">
        <v>7709.0</v>
      </c>
      <c r="C1506" s="102" t="s">
        <v>8008</v>
      </c>
      <c r="D1506" s="102" t="s">
        <v>21</v>
      </c>
      <c r="E1506" s="102">
        <v>7.0</v>
      </c>
      <c r="F1506" s="102">
        <v>0.0</v>
      </c>
      <c r="G1506" s="102" t="s">
        <v>8009</v>
      </c>
      <c r="H1506" s="102">
        <v>4400.0</v>
      </c>
      <c r="I1506" s="102">
        <v>76.0</v>
      </c>
      <c r="J1506" s="102">
        <v>39.0</v>
      </c>
      <c r="K1506" s="102"/>
      <c r="L1506" s="102"/>
      <c r="M1506" s="102"/>
      <c r="N1506" s="102" t="s">
        <v>23</v>
      </c>
      <c r="O1506" s="102"/>
      <c r="P1506" s="102"/>
      <c r="Q1506" s="102" t="s">
        <v>23</v>
      </c>
      <c r="R1506" s="102">
        <v>33.0</v>
      </c>
      <c r="S1506" s="102">
        <v>49.0</v>
      </c>
    </row>
    <row r="1507" ht="12.75" customHeight="1">
      <c r="A1507" s="102">
        <v>2006.0</v>
      </c>
      <c r="B1507" s="102">
        <v>7706.0</v>
      </c>
      <c r="C1507" s="102" t="s">
        <v>8008</v>
      </c>
      <c r="D1507" s="102" t="s">
        <v>21</v>
      </c>
      <c r="E1507" s="102">
        <v>7.0</v>
      </c>
      <c r="F1507" s="102">
        <v>0.0</v>
      </c>
      <c r="G1507" s="102" t="s">
        <v>1386</v>
      </c>
      <c r="H1507" s="102">
        <v>4400.0</v>
      </c>
      <c r="I1507" s="102">
        <v>75.0</v>
      </c>
      <c r="J1507" s="102">
        <v>40.0</v>
      </c>
      <c r="K1507" s="102"/>
      <c r="L1507" s="102"/>
      <c r="M1507" s="102"/>
      <c r="N1507" s="102" t="s">
        <v>23</v>
      </c>
      <c r="O1507" s="102"/>
      <c r="P1507" s="102"/>
      <c r="Q1507" s="102" t="s">
        <v>23</v>
      </c>
      <c r="R1507" s="102">
        <v>33.0</v>
      </c>
      <c r="S1507" s="102">
        <v>66.0</v>
      </c>
    </row>
    <row r="1508" ht="12.75" customHeight="1">
      <c r="A1508" s="102">
        <v>2006.0</v>
      </c>
      <c r="B1508" s="102">
        <v>7711.0</v>
      </c>
      <c r="C1508" s="102" t="s">
        <v>8010</v>
      </c>
      <c r="D1508" s="102" t="s">
        <v>21</v>
      </c>
      <c r="E1508" s="102">
        <v>7.0</v>
      </c>
      <c r="F1508" s="102">
        <v>0.0</v>
      </c>
      <c r="G1508" s="102" t="s">
        <v>944</v>
      </c>
      <c r="H1508" s="102">
        <v>5000.0</v>
      </c>
      <c r="I1508" s="102">
        <v>74.0</v>
      </c>
      <c r="J1508" s="102">
        <v>40.0</v>
      </c>
      <c r="K1508" s="102"/>
      <c r="L1508" s="102"/>
      <c r="M1508" s="102"/>
      <c r="N1508" s="102" t="s">
        <v>40</v>
      </c>
      <c r="O1508" s="102"/>
      <c r="P1508" s="102"/>
      <c r="Q1508" s="102" t="s">
        <v>23</v>
      </c>
      <c r="R1508" s="102">
        <v>33.0</v>
      </c>
      <c r="S1508" s="102">
        <v>40.0</v>
      </c>
    </row>
    <row r="1509" ht="12.75" customHeight="1">
      <c r="A1509" s="102">
        <v>2006.0</v>
      </c>
      <c r="B1509" s="102">
        <v>7717.0</v>
      </c>
      <c r="C1509" s="102" t="s">
        <v>8011</v>
      </c>
      <c r="D1509" s="102" t="s">
        <v>21</v>
      </c>
      <c r="E1509" s="102">
        <v>7.0</v>
      </c>
      <c r="F1509" s="102">
        <v>0.0</v>
      </c>
      <c r="G1509" s="102" t="s">
        <v>999</v>
      </c>
      <c r="H1509" s="102">
        <v>4200.0</v>
      </c>
      <c r="I1509" s="102">
        <v>74.0</v>
      </c>
      <c r="J1509" s="102">
        <v>37.0</v>
      </c>
      <c r="K1509" s="102"/>
      <c r="L1509" s="102"/>
      <c r="M1509" s="102"/>
      <c r="N1509" s="102" t="s">
        <v>40</v>
      </c>
      <c r="O1509" s="102"/>
      <c r="P1509" s="102"/>
      <c r="Q1509" s="102" t="s">
        <v>23</v>
      </c>
      <c r="R1509" s="102">
        <v>33.0</v>
      </c>
      <c r="S1509" s="102">
        <v>44.0</v>
      </c>
    </row>
    <row r="1510" ht="12.75" customHeight="1">
      <c r="A1510" s="102">
        <v>2006.0</v>
      </c>
      <c r="B1510" s="102">
        <v>7710.0</v>
      </c>
      <c r="C1510" s="102" t="s">
        <v>8012</v>
      </c>
      <c r="D1510" s="102" t="s">
        <v>21</v>
      </c>
      <c r="E1510" s="102">
        <v>7.0</v>
      </c>
      <c r="F1510" s="102">
        <v>0.0</v>
      </c>
      <c r="G1510" s="102" t="s">
        <v>944</v>
      </c>
      <c r="H1510" s="102">
        <v>5400.0</v>
      </c>
      <c r="I1510" s="102">
        <v>79.0</v>
      </c>
      <c r="J1510" s="102">
        <v>40.0</v>
      </c>
      <c r="K1510" s="102"/>
      <c r="L1510" s="102"/>
      <c r="M1510" s="102"/>
      <c r="N1510" s="102" t="s">
        <v>23</v>
      </c>
      <c r="O1510" s="102"/>
      <c r="P1510" s="102"/>
      <c r="Q1510" s="102" t="s">
        <v>23</v>
      </c>
      <c r="R1510" s="102">
        <v>33.0</v>
      </c>
      <c r="S1510" s="102">
        <v>12.0</v>
      </c>
    </row>
    <row r="1511" ht="12.75" customHeight="1">
      <c r="A1511" s="102">
        <v>2006.0</v>
      </c>
      <c r="B1511" s="102">
        <v>7714.0</v>
      </c>
      <c r="C1511" s="102" t="s">
        <v>7377</v>
      </c>
      <c r="D1511" s="102" t="s">
        <v>21</v>
      </c>
      <c r="E1511" s="102">
        <v>7.0</v>
      </c>
      <c r="F1511" s="102">
        <v>0.0</v>
      </c>
      <c r="G1511" s="102" t="s">
        <v>999</v>
      </c>
      <c r="H1511" s="102">
        <v>4300.0</v>
      </c>
      <c r="I1511" s="102">
        <v>71.0</v>
      </c>
      <c r="J1511" s="102">
        <v>38.0</v>
      </c>
      <c r="K1511" s="102"/>
      <c r="L1511" s="102"/>
      <c r="M1511" s="102"/>
      <c r="N1511" s="102" t="s">
        <v>40</v>
      </c>
      <c r="O1511" s="102"/>
      <c r="P1511" s="102"/>
      <c r="Q1511" s="102" t="s">
        <v>23</v>
      </c>
      <c r="R1511" s="102">
        <v>33.0</v>
      </c>
      <c r="S1511" s="102">
        <v>45.0</v>
      </c>
    </row>
    <row r="1512" ht="12.75" customHeight="1">
      <c r="A1512" s="102">
        <v>2006.0</v>
      </c>
      <c r="B1512" s="102">
        <v>7712.0</v>
      </c>
      <c r="C1512" s="102" t="s">
        <v>6918</v>
      </c>
      <c r="D1512" s="102" t="s">
        <v>21</v>
      </c>
      <c r="E1512" s="102">
        <v>7.0</v>
      </c>
      <c r="F1512" s="102">
        <v>0.0</v>
      </c>
      <c r="G1512" s="102" t="s">
        <v>947</v>
      </c>
      <c r="H1512" s="102">
        <v>3400.0</v>
      </c>
      <c r="I1512" s="102">
        <v>72.0</v>
      </c>
      <c r="J1512" s="102">
        <v>33.0</v>
      </c>
      <c r="K1512" s="102"/>
      <c r="L1512" s="102"/>
      <c r="M1512" s="102" t="s">
        <v>816</v>
      </c>
      <c r="N1512" s="102" t="s">
        <v>40</v>
      </c>
      <c r="O1512" s="102"/>
      <c r="P1512" s="102"/>
      <c r="Q1512" s="102" t="s">
        <v>23</v>
      </c>
      <c r="R1512" s="102">
        <v>33.0</v>
      </c>
      <c r="S1512" s="102">
        <v>24.0</v>
      </c>
    </row>
    <row r="1513" ht="12.75" customHeight="1">
      <c r="A1513" s="102">
        <v>2006.0</v>
      </c>
      <c r="B1513" s="102">
        <v>7713.0</v>
      </c>
      <c r="C1513" s="102" t="s">
        <v>6918</v>
      </c>
      <c r="D1513" s="102" t="s">
        <v>21</v>
      </c>
      <c r="E1513" s="102">
        <v>7.0</v>
      </c>
      <c r="F1513" s="102">
        <v>0.0</v>
      </c>
      <c r="G1513" s="102" t="s">
        <v>918</v>
      </c>
      <c r="H1513" s="102">
        <v>6000.0</v>
      </c>
      <c r="I1513" s="102">
        <v>80.0</v>
      </c>
      <c r="J1513" s="102">
        <v>43.0</v>
      </c>
      <c r="K1513" s="102"/>
      <c r="L1513" s="102"/>
      <c r="M1513" s="102"/>
      <c r="N1513" s="102" t="s">
        <v>23</v>
      </c>
      <c r="O1513" s="102"/>
      <c r="P1513" s="102"/>
      <c r="Q1513" s="102" t="s">
        <v>23</v>
      </c>
      <c r="R1513" s="102">
        <v>33.0</v>
      </c>
      <c r="S1513" s="102">
        <v>44.0</v>
      </c>
    </row>
    <row r="1514" ht="12.75" customHeight="1">
      <c r="A1514" s="102">
        <v>2006.0</v>
      </c>
      <c r="B1514" s="102">
        <v>7716.0</v>
      </c>
      <c r="C1514" s="102" t="s">
        <v>8013</v>
      </c>
      <c r="D1514" s="102" t="s">
        <v>21</v>
      </c>
      <c r="E1514" s="102">
        <v>7.0</v>
      </c>
      <c r="F1514" s="102">
        <v>0.0</v>
      </c>
      <c r="G1514" s="102" t="s">
        <v>944</v>
      </c>
      <c r="H1514" s="102">
        <v>5050.0</v>
      </c>
      <c r="I1514" s="102">
        <v>78.0</v>
      </c>
      <c r="J1514" s="102">
        <v>39.0</v>
      </c>
      <c r="K1514" s="102"/>
      <c r="L1514" s="102"/>
      <c r="M1514" s="102"/>
      <c r="N1514" s="102" t="s">
        <v>40</v>
      </c>
      <c r="O1514" s="102"/>
      <c r="P1514" s="102"/>
      <c r="Q1514" s="102" t="s">
        <v>23</v>
      </c>
      <c r="R1514" s="102">
        <v>33.0</v>
      </c>
      <c r="S1514" s="102">
        <v>12.0</v>
      </c>
    </row>
    <row r="1515" ht="12.75" customHeight="1">
      <c r="A1515" s="102">
        <v>2006.0</v>
      </c>
      <c r="B1515" s="102">
        <v>7715.0</v>
      </c>
      <c r="C1515" s="102" t="s">
        <v>7378</v>
      </c>
      <c r="D1515" s="102" t="s">
        <v>40</v>
      </c>
      <c r="E1515" s="102">
        <v>7.0</v>
      </c>
      <c r="F1515" s="102">
        <v>44.0</v>
      </c>
      <c r="G1515" s="102"/>
      <c r="H1515" s="102">
        <v>4500.0</v>
      </c>
      <c r="I1515" s="102">
        <v>76.0</v>
      </c>
      <c r="J1515" s="102">
        <v>37.0</v>
      </c>
      <c r="K1515" s="102"/>
      <c r="L1515" s="102"/>
      <c r="M1515" s="102"/>
      <c r="N1515" s="102" t="s">
        <v>40</v>
      </c>
      <c r="O1515" s="102"/>
      <c r="P1515" s="102"/>
      <c r="Q1515" s="102" t="s">
        <v>23</v>
      </c>
      <c r="R1515" s="102">
        <v>33.0</v>
      </c>
      <c r="S1515" s="102">
        <v>42.0</v>
      </c>
    </row>
    <row r="1516" ht="12.75" customHeight="1">
      <c r="A1516" s="102">
        <v>2006.0</v>
      </c>
      <c r="B1516" s="102">
        <v>7718.0</v>
      </c>
      <c r="C1516" s="102" t="s">
        <v>6920</v>
      </c>
      <c r="D1516" s="102" t="s">
        <v>21</v>
      </c>
      <c r="E1516" s="102">
        <v>7.0</v>
      </c>
      <c r="F1516" s="102">
        <v>0.0</v>
      </c>
      <c r="G1516" s="102" t="s">
        <v>916</v>
      </c>
      <c r="H1516" s="102">
        <v>5100.0</v>
      </c>
      <c r="I1516" s="102">
        <v>79.0</v>
      </c>
      <c r="J1516" s="102">
        <v>39.0</v>
      </c>
      <c r="K1516" s="102"/>
      <c r="L1516" s="102"/>
      <c r="M1516" s="102"/>
      <c r="N1516" s="102" t="s">
        <v>23</v>
      </c>
      <c r="O1516" s="102"/>
      <c r="P1516" s="102"/>
      <c r="Q1516" s="102" t="s">
        <v>23</v>
      </c>
      <c r="R1516" s="102">
        <v>33.0</v>
      </c>
      <c r="S1516" s="102">
        <v>56.0</v>
      </c>
    </row>
    <row r="1517" ht="12.75" customHeight="1">
      <c r="A1517" s="102">
        <v>2006.0</v>
      </c>
      <c r="B1517" s="102">
        <v>7719.0</v>
      </c>
      <c r="C1517" s="102" t="s">
        <v>8014</v>
      </c>
      <c r="D1517" s="102" t="s">
        <v>21</v>
      </c>
      <c r="E1517" s="102">
        <v>7.0</v>
      </c>
      <c r="F1517" s="102">
        <v>0.0</v>
      </c>
      <c r="G1517" s="102" t="s">
        <v>904</v>
      </c>
      <c r="H1517" s="102">
        <v>3200.0</v>
      </c>
      <c r="I1517" s="102">
        <v>68.0</v>
      </c>
      <c r="J1517" s="102">
        <v>34.0</v>
      </c>
      <c r="K1517" s="102"/>
      <c r="L1517" s="102"/>
      <c r="M1517" s="102"/>
      <c r="N1517" s="102" t="s">
        <v>23</v>
      </c>
      <c r="O1517" s="102"/>
      <c r="P1517" s="102"/>
      <c r="Q1517" s="102" t="s">
        <v>23</v>
      </c>
      <c r="R1517" s="102">
        <v>33.0</v>
      </c>
      <c r="S1517" s="102">
        <v>45.0</v>
      </c>
    </row>
    <row r="1518" ht="12.75" customHeight="1">
      <c r="A1518" s="102">
        <v>2006.0</v>
      </c>
      <c r="B1518" s="102">
        <v>7721.0</v>
      </c>
      <c r="C1518" s="102" t="s">
        <v>8015</v>
      </c>
      <c r="D1518" s="102" t="s">
        <v>21</v>
      </c>
      <c r="E1518" s="102">
        <v>7.0</v>
      </c>
      <c r="F1518" s="102">
        <v>0.0</v>
      </c>
      <c r="G1518" s="102" t="s">
        <v>922</v>
      </c>
      <c r="H1518" s="102">
        <v>4300.0</v>
      </c>
      <c r="I1518" s="102">
        <v>74.0</v>
      </c>
      <c r="J1518" s="102">
        <v>38.0</v>
      </c>
      <c r="K1518" s="102"/>
      <c r="L1518" s="102"/>
      <c r="M1518" s="102"/>
      <c r="N1518" s="102" t="s">
        <v>23</v>
      </c>
      <c r="O1518" s="102"/>
      <c r="P1518" s="102"/>
      <c r="Q1518" s="102" t="s">
        <v>23</v>
      </c>
      <c r="R1518" s="102">
        <v>33.0</v>
      </c>
      <c r="S1518" s="102">
        <v>66.0</v>
      </c>
    </row>
    <row r="1519" ht="12.75" customHeight="1">
      <c r="A1519" s="102">
        <v>2006.0</v>
      </c>
      <c r="B1519" s="102">
        <v>7720.0</v>
      </c>
      <c r="C1519" s="102" t="s">
        <v>8016</v>
      </c>
      <c r="D1519" s="102" t="s">
        <v>21</v>
      </c>
      <c r="E1519" s="102">
        <v>7.0</v>
      </c>
      <c r="F1519" s="102">
        <v>0.0</v>
      </c>
      <c r="G1519" s="102" t="s">
        <v>951</v>
      </c>
      <c r="H1519" s="102">
        <v>4700.0</v>
      </c>
      <c r="I1519" s="102">
        <v>75.0</v>
      </c>
      <c r="J1519" s="102">
        <v>40.0</v>
      </c>
      <c r="K1519" s="102"/>
      <c r="L1519" s="102"/>
      <c r="M1519" s="102"/>
      <c r="N1519" s="102" t="s">
        <v>23</v>
      </c>
      <c r="O1519" s="102"/>
      <c r="P1519" s="102"/>
      <c r="Q1519" s="102" t="s">
        <v>23</v>
      </c>
      <c r="R1519" s="102">
        <v>33.0</v>
      </c>
      <c r="S1519" s="102">
        <v>44.0</v>
      </c>
    </row>
    <row r="1520" ht="12.75" customHeight="1">
      <c r="A1520" s="102">
        <v>2006.0</v>
      </c>
      <c r="B1520" s="102">
        <v>7722.0</v>
      </c>
      <c r="C1520" s="102" t="s">
        <v>8016</v>
      </c>
      <c r="D1520" s="102" t="s">
        <v>21</v>
      </c>
      <c r="E1520" s="102">
        <v>7.0</v>
      </c>
      <c r="F1520" s="102">
        <v>0.0</v>
      </c>
      <c r="G1520" s="102" t="s">
        <v>918</v>
      </c>
      <c r="H1520" s="102">
        <v>5500.0</v>
      </c>
      <c r="I1520" s="102">
        <v>77.0</v>
      </c>
      <c r="J1520" s="102">
        <v>43.0</v>
      </c>
      <c r="K1520" s="102"/>
      <c r="L1520" s="102"/>
      <c r="M1520" s="102"/>
      <c r="N1520" s="102" t="s">
        <v>23</v>
      </c>
      <c r="O1520" s="102"/>
      <c r="P1520" s="102"/>
      <c r="Q1520" s="102" t="s">
        <v>23</v>
      </c>
      <c r="R1520" s="102">
        <v>33.0</v>
      </c>
      <c r="S1520" s="102">
        <v>12.0</v>
      </c>
    </row>
    <row r="1521" ht="12.75" customHeight="1">
      <c r="A1521" s="102">
        <v>2006.0</v>
      </c>
      <c r="B1521" s="102">
        <v>7723.0</v>
      </c>
      <c r="C1521" s="102" t="s">
        <v>6924</v>
      </c>
      <c r="D1521" s="102" t="s">
        <v>40</v>
      </c>
      <c r="E1521" s="102">
        <v>7.0</v>
      </c>
      <c r="F1521" s="102">
        <v>43.0</v>
      </c>
      <c r="G1521" s="102"/>
      <c r="H1521" s="102">
        <v>4300.0</v>
      </c>
      <c r="I1521" s="102">
        <v>73.0</v>
      </c>
      <c r="J1521" s="102">
        <v>40.0</v>
      </c>
      <c r="K1521" s="102"/>
      <c r="L1521" s="102"/>
      <c r="M1521" s="102"/>
      <c r="N1521" s="102" t="s">
        <v>23</v>
      </c>
      <c r="O1521" s="102"/>
      <c r="P1521" s="102"/>
      <c r="Q1521" s="102" t="s">
        <v>23</v>
      </c>
      <c r="R1521" s="102">
        <v>36.0</v>
      </c>
      <c r="S1521" s="102">
        <v>38.0</v>
      </c>
    </row>
    <row r="1522" ht="12.75" customHeight="1">
      <c r="A1522" s="102">
        <v>2006.0</v>
      </c>
      <c r="B1522" s="102">
        <v>7724.0</v>
      </c>
      <c r="C1522" s="102" t="s">
        <v>8017</v>
      </c>
      <c r="D1522" s="102" t="s">
        <v>21</v>
      </c>
      <c r="E1522" s="102">
        <v>7.0</v>
      </c>
      <c r="F1522" s="102">
        <v>0.0</v>
      </c>
      <c r="G1522" s="102" t="s">
        <v>947</v>
      </c>
      <c r="H1522" s="102">
        <v>3800.0</v>
      </c>
      <c r="I1522" s="102">
        <v>69.0</v>
      </c>
      <c r="J1522" s="102">
        <v>38.0</v>
      </c>
      <c r="K1522" s="102"/>
      <c r="L1522" s="102"/>
      <c r="M1522" s="102"/>
      <c r="N1522" s="102" t="s">
        <v>23</v>
      </c>
      <c r="O1522" s="102"/>
      <c r="P1522" s="102"/>
      <c r="Q1522" s="102" t="s">
        <v>23</v>
      </c>
      <c r="R1522" s="102">
        <v>33.0</v>
      </c>
      <c r="S1522" s="102">
        <v>56.0</v>
      </c>
    </row>
    <row r="1523" ht="12.75" customHeight="1">
      <c r="A1523" s="102">
        <v>2006.0</v>
      </c>
      <c r="B1523" s="102">
        <v>7730.0</v>
      </c>
      <c r="C1523" s="102" t="s">
        <v>8018</v>
      </c>
      <c r="D1523" s="102" t="s">
        <v>40</v>
      </c>
      <c r="E1523" s="102">
        <v>7.0</v>
      </c>
      <c r="F1523" s="102">
        <v>45.0</v>
      </c>
      <c r="G1523" s="102"/>
      <c r="H1523" s="102">
        <v>5100.0</v>
      </c>
      <c r="I1523" s="102">
        <v>80.0</v>
      </c>
      <c r="J1523" s="102">
        <v>40.0</v>
      </c>
      <c r="K1523" s="102"/>
      <c r="L1523" s="102"/>
      <c r="M1523" s="102"/>
      <c r="N1523" s="102" t="s">
        <v>23</v>
      </c>
      <c r="O1523" s="102"/>
      <c r="P1523" s="102"/>
      <c r="Q1523" s="102" t="s">
        <v>23</v>
      </c>
      <c r="R1523" s="102">
        <v>33.0</v>
      </c>
      <c r="S1523" s="102">
        <v>60.0</v>
      </c>
    </row>
    <row r="1524" ht="12.75" customHeight="1">
      <c r="A1524" s="102">
        <v>2006.0</v>
      </c>
      <c r="B1524" s="102">
        <v>7733.0</v>
      </c>
      <c r="C1524" s="102" t="s">
        <v>8019</v>
      </c>
      <c r="D1524" s="102" t="s">
        <v>40</v>
      </c>
      <c r="E1524" s="102">
        <v>7.0</v>
      </c>
      <c r="F1524" s="102">
        <v>43.0</v>
      </c>
      <c r="G1524" s="102"/>
      <c r="H1524" s="102">
        <v>4100.0</v>
      </c>
      <c r="I1524" s="102">
        <v>76.0</v>
      </c>
      <c r="J1524" s="102">
        <v>36.0</v>
      </c>
      <c r="K1524" s="102"/>
      <c r="L1524" s="102"/>
      <c r="M1524" s="102"/>
      <c r="N1524" s="102" t="s">
        <v>23</v>
      </c>
      <c r="O1524" s="102"/>
      <c r="P1524" s="102"/>
      <c r="Q1524" s="102" t="s">
        <v>23</v>
      </c>
      <c r="R1524" s="102">
        <v>28.0</v>
      </c>
      <c r="S1524" s="102">
        <v>79.0</v>
      </c>
    </row>
    <row r="1525" ht="12.75" customHeight="1">
      <c r="A1525" s="102">
        <v>2006.0</v>
      </c>
      <c r="B1525" s="102">
        <v>7732.0</v>
      </c>
      <c r="C1525" s="102" t="s">
        <v>7573</v>
      </c>
      <c r="D1525" s="102" t="s">
        <v>40</v>
      </c>
      <c r="E1525" s="102">
        <v>7.0</v>
      </c>
      <c r="F1525" s="102">
        <v>43.0</v>
      </c>
      <c r="G1525" s="102"/>
      <c r="H1525" s="102">
        <v>3700.0</v>
      </c>
      <c r="I1525" s="102">
        <v>71.0</v>
      </c>
      <c r="J1525" s="102">
        <v>37.0</v>
      </c>
      <c r="K1525" s="102"/>
      <c r="L1525" s="102"/>
      <c r="M1525" s="102"/>
      <c r="N1525" s="102" t="s">
        <v>23</v>
      </c>
      <c r="O1525" s="102"/>
      <c r="P1525" s="102"/>
      <c r="Q1525" s="102" t="s">
        <v>23</v>
      </c>
      <c r="R1525" s="102">
        <v>28.0</v>
      </c>
      <c r="S1525" s="102">
        <v>79.0</v>
      </c>
    </row>
    <row r="1526" ht="12.75" customHeight="1">
      <c r="A1526" s="102">
        <v>2006.0</v>
      </c>
      <c r="B1526" s="102">
        <v>7726.0</v>
      </c>
      <c r="C1526" s="102" t="s">
        <v>6927</v>
      </c>
      <c r="D1526" s="102" t="s">
        <v>40</v>
      </c>
      <c r="E1526" s="102">
        <v>7.0</v>
      </c>
      <c r="F1526" s="102">
        <v>36.0</v>
      </c>
      <c r="G1526" s="102"/>
      <c r="H1526" s="102">
        <v>4700.0</v>
      </c>
      <c r="I1526" s="102">
        <v>75.0</v>
      </c>
      <c r="J1526" s="102">
        <v>40.0</v>
      </c>
      <c r="K1526" s="102"/>
      <c r="L1526" s="102"/>
      <c r="M1526" s="102"/>
      <c r="N1526" s="102" t="s">
        <v>23</v>
      </c>
      <c r="O1526" s="102"/>
      <c r="P1526" s="102"/>
      <c r="Q1526" s="102" t="s">
        <v>23</v>
      </c>
      <c r="R1526" s="102">
        <v>33.0</v>
      </c>
      <c r="S1526" s="102">
        <v>43.0</v>
      </c>
    </row>
    <row r="1527" ht="12.75" customHeight="1">
      <c r="A1527" s="102">
        <v>2006.0</v>
      </c>
      <c r="B1527" s="102">
        <v>7728.0</v>
      </c>
      <c r="C1527" s="102" t="s">
        <v>6927</v>
      </c>
      <c r="D1527" s="102" t="s">
        <v>21</v>
      </c>
      <c r="E1527" s="102">
        <v>7.0</v>
      </c>
      <c r="F1527" s="102">
        <v>0.0</v>
      </c>
      <c r="G1527" s="102" t="s">
        <v>7971</v>
      </c>
      <c r="H1527" s="102">
        <v>5000.0</v>
      </c>
      <c r="I1527" s="102">
        <v>75.0</v>
      </c>
      <c r="J1527" s="102">
        <v>42.0</v>
      </c>
      <c r="K1527" s="102"/>
      <c r="L1527" s="102"/>
      <c r="M1527" s="102"/>
      <c r="N1527" s="102" t="s">
        <v>23</v>
      </c>
      <c r="O1527" s="102"/>
      <c r="P1527" s="102"/>
      <c r="Q1527" s="102" t="s">
        <v>23</v>
      </c>
      <c r="R1527" s="102">
        <v>33.0</v>
      </c>
      <c r="S1527" s="102">
        <v>45.0</v>
      </c>
    </row>
    <row r="1528" ht="12.75" customHeight="1">
      <c r="A1528" s="102">
        <v>2006.0</v>
      </c>
      <c r="B1528" s="102">
        <v>7725.0</v>
      </c>
      <c r="C1528" s="102" t="s">
        <v>7290</v>
      </c>
      <c r="D1528" s="102" t="s">
        <v>21</v>
      </c>
      <c r="E1528" s="102">
        <v>7.0</v>
      </c>
      <c r="F1528" s="102">
        <v>0.0</v>
      </c>
      <c r="G1528" s="102" t="s">
        <v>918</v>
      </c>
      <c r="H1528" s="102">
        <v>5600.0</v>
      </c>
      <c r="I1528" s="102">
        <v>80.0</v>
      </c>
      <c r="J1528" s="102">
        <v>43.0</v>
      </c>
      <c r="K1528" s="102"/>
      <c r="L1528" s="102"/>
      <c r="M1528" s="102"/>
      <c r="N1528" s="102" t="s">
        <v>23</v>
      </c>
      <c r="O1528" s="102"/>
      <c r="P1528" s="102"/>
      <c r="Q1528" s="102" t="s">
        <v>23</v>
      </c>
      <c r="R1528" s="102">
        <v>33.0</v>
      </c>
      <c r="S1528" s="102">
        <v>56.0</v>
      </c>
    </row>
    <row r="1529" ht="12.75" customHeight="1">
      <c r="A1529" s="102">
        <v>2006.0</v>
      </c>
      <c r="B1529" s="102">
        <v>7727.0</v>
      </c>
      <c r="C1529" s="102" t="s">
        <v>7574</v>
      </c>
      <c r="D1529" s="102" t="s">
        <v>21</v>
      </c>
      <c r="E1529" s="102">
        <v>7.0</v>
      </c>
      <c r="F1529" s="102">
        <v>0.0</v>
      </c>
      <c r="G1529" s="102" t="s">
        <v>39</v>
      </c>
      <c r="H1529" s="102">
        <v>5000.0</v>
      </c>
      <c r="I1529" s="102">
        <v>77.0</v>
      </c>
      <c r="J1529" s="102">
        <v>40.0</v>
      </c>
      <c r="K1529" s="102"/>
      <c r="L1529" s="102"/>
      <c r="M1529" s="102"/>
      <c r="N1529" s="102" t="s">
        <v>23</v>
      </c>
      <c r="O1529" s="102"/>
      <c r="P1529" s="102"/>
      <c r="Q1529" s="102" t="s">
        <v>23</v>
      </c>
      <c r="R1529" s="102">
        <v>33.0</v>
      </c>
      <c r="S1529" s="102">
        <v>44.0</v>
      </c>
    </row>
    <row r="1530" ht="12.75" customHeight="1">
      <c r="A1530" s="102">
        <v>2006.0</v>
      </c>
      <c r="B1530" s="102">
        <v>7729.0</v>
      </c>
      <c r="C1530" s="102" t="s">
        <v>6928</v>
      </c>
      <c r="D1530" s="102" t="s">
        <v>21</v>
      </c>
      <c r="E1530" s="102">
        <v>7.0</v>
      </c>
      <c r="F1530" s="102">
        <v>0.0</v>
      </c>
      <c r="G1530" s="102" t="s">
        <v>999</v>
      </c>
      <c r="H1530" s="102">
        <v>5400.0</v>
      </c>
      <c r="I1530" s="102">
        <v>83.0</v>
      </c>
      <c r="J1530" s="102">
        <v>40.0</v>
      </c>
      <c r="K1530" s="102"/>
      <c r="L1530" s="102"/>
      <c r="M1530" s="102"/>
      <c r="N1530" s="102" t="s">
        <v>23</v>
      </c>
      <c r="O1530" s="102"/>
      <c r="P1530" s="102"/>
      <c r="Q1530" s="102" t="s">
        <v>23</v>
      </c>
      <c r="R1530" s="102">
        <v>33.0</v>
      </c>
      <c r="S1530" s="102">
        <v>66.0</v>
      </c>
    </row>
    <row r="1531" ht="12.75" customHeight="1">
      <c r="A1531" s="102">
        <v>2006.0</v>
      </c>
      <c r="B1531" s="102">
        <v>7735.0</v>
      </c>
      <c r="C1531" s="102" t="s">
        <v>8020</v>
      </c>
      <c r="D1531" s="102" t="s">
        <v>40</v>
      </c>
      <c r="E1531" s="102">
        <v>7.0</v>
      </c>
      <c r="F1531" s="102">
        <v>41.0</v>
      </c>
      <c r="G1531" s="102"/>
      <c r="H1531" s="102">
        <v>4500.0</v>
      </c>
      <c r="I1531" s="102">
        <v>77.0</v>
      </c>
      <c r="J1531" s="102">
        <v>39.0</v>
      </c>
      <c r="K1531" s="102"/>
      <c r="L1531" s="102"/>
      <c r="M1531" s="102"/>
      <c r="N1531" s="102" t="s">
        <v>23</v>
      </c>
      <c r="O1531" s="102"/>
      <c r="P1531" s="102"/>
      <c r="Q1531" s="102" t="s">
        <v>23</v>
      </c>
      <c r="R1531" s="102">
        <v>33.0</v>
      </c>
      <c r="S1531" s="102">
        <v>12.0</v>
      </c>
    </row>
    <row r="1532" ht="12.75" customHeight="1">
      <c r="A1532" s="102">
        <v>2006.0</v>
      </c>
      <c r="B1532" s="102">
        <v>7731.0</v>
      </c>
      <c r="C1532" s="102" t="s">
        <v>6929</v>
      </c>
      <c r="D1532" s="102" t="s">
        <v>21</v>
      </c>
      <c r="E1532" s="102">
        <v>7.0</v>
      </c>
      <c r="F1532" s="102">
        <v>0.0</v>
      </c>
      <c r="G1532" s="102" t="s">
        <v>947</v>
      </c>
      <c r="H1532" s="102">
        <v>5300.0</v>
      </c>
      <c r="I1532" s="102">
        <v>74.0</v>
      </c>
      <c r="J1532" s="102">
        <v>41.0</v>
      </c>
      <c r="K1532" s="102"/>
      <c r="L1532" s="102"/>
      <c r="M1532" s="102"/>
      <c r="N1532" s="102" t="s">
        <v>23</v>
      </c>
      <c r="O1532" s="102"/>
      <c r="P1532" s="102"/>
      <c r="Q1532" s="102" t="s">
        <v>23</v>
      </c>
      <c r="R1532" s="102">
        <v>33.0</v>
      </c>
      <c r="S1532" s="102">
        <v>12.0</v>
      </c>
    </row>
    <row r="1533" ht="12.75" customHeight="1">
      <c r="A1533" s="102">
        <v>2006.0</v>
      </c>
      <c r="B1533" s="102">
        <v>7734.0</v>
      </c>
      <c r="C1533" s="102" t="s">
        <v>8021</v>
      </c>
      <c r="D1533" s="102" t="s">
        <v>21</v>
      </c>
      <c r="E1533" s="102">
        <v>7.0</v>
      </c>
      <c r="F1533" s="102">
        <v>0.0</v>
      </c>
      <c r="G1533" s="102" t="s">
        <v>918</v>
      </c>
      <c r="H1533" s="102">
        <v>5000.0</v>
      </c>
      <c r="I1533" s="102">
        <v>77.0</v>
      </c>
      <c r="J1533" s="102">
        <v>41.0</v>
      </c>
      <c r="K1533" s="102"/>
      <c r="L1533" s="102"/>
      <c r="M1533" s="102"/>
      <c r="N1533" s="102" t="s">
        <v>23</v>
      </c>
      <c r="O1533" s="102"/>
      <c r="P1533" s="102"/>
      <c r="Q1533" s="102" t="s">
        <v>23</v>
      </c>
      <c r="R1533" s="102">
        <v>33.0</v>
      </c>
      <c r="S1533" s="102">
        <v>44.0</v>
      </c>
    </row>
    <row r="1534" ht="12.75" customHeight="1">
      <c r="A1534" s="102">
        <v>2006.0</v>
      </c>
      <c r="B1534" s="102">
        <v>7736.0</v>
      </c>
      <c r="C1534" s="102" t="s">
        <v>7575</v>
      </c>
      <c r="D1534" s="102" t="s">
        <v>21</v>
      </c>
      <c r="E1534" s="102">
        <v>7.0</v>
      </c>
      <c r="F1534" s="102">
        <v>0.0</v>
      </c>
      <c r="G1534" s="102" t="s">
        <v>948</v>
      </c>
      <c r="H1534" s="102">
        <v>4600.0</v>
      </c>
      <c r="I1534" s="102">
        <v>75.0</v>
      </c>
      <c r="J1534" s="102">
        <v>39.0</v>
      </c>
      <c r="K1534" s="102"/>
      <c r="L1534" s="102"/>
      <c r="M1534" s="102"/>
      <c r="N1534" s="102" t="s">
        <v>23</v>
      </c>
      <c r="O1534" s="102"/>
      <c r="P1534" s="102"/>
      <c r="Q1534" s="102" t="s">
        <v>23</v>
      </c>
      <c r="R1534" s="102">
        <v>33.0</v>
      </c>
      <c r="S1534" s="102">
        <v>66.0</v>
      </c>
    </row>
    <row r="1535" ht="12.75" customHeight="1">
      <c r="A1535" s="102">
        <v>2006.0</v>
      </c>
      <c r="B1535" s="102">
        <v>7738.0</v>
      </c>
      <c r="C1535" s="102" t="s">
        <v>7578</v>
      </c>
      <c r="D1535" s="102" t="s">
        <v>21</v>
      </c>
      <c r="E1535" s="102">
        <v>7.0</v>
      </c>
      <c r="F1535" s="102">
        <v>0.0</v>
      </c>
      <c r="G1535" s="102" t="s">
        <v>8022</v>
      </c>
      <c r="H1535" s="102">
        <v>4000.0</v>
      </c>
      <c r="I1535" s="102">
        <v>73.0</v>
      </c>
      <c r="J1535" s="102">
        <v>37.0</v>
      </c>
      <c r="K1535" s="102"/>
      <c r="L1535" s="102"/>
      <c r="M1535" s="102"/>
      <c r="N1535" s="102" t="s">
        <v>23</v>
      </c>
      <c r="O1535" s="102"/>
      <c r="P1535" s="102"/>
      <c r="Q1535" s="102" t="s">
        <v>23</v>
      </c>
      <c r="R1535" s="102">
        <v>33.0</v>
      </c>
      <c r="S1535" s="102">
        <v>45.0</v>
      </c>
    </row>
    <row r="1536" ht="12.75" customHeight="1">
      <c r="A1536" s="102">
        <v>2006.0</v>
      </c>
      <c r="B1536" s="102">
        <v>7739.0</v>
      </c>
      <c r="C1536" s="102" t="s">
        <v>7578</v>
      </c>
      <c r="D1536" s="102" t="s">
        <v>21</v>
      </c>
      <c r="E1536" s="102">
        <v>7.0</v>
      </c>
      <c r="F1536" s="102">
        <v>0.0</v>
      </c>
      <c r="G1536" s="102" t="s">
        <v>8023</v>
      </c>
      <c r="H1536" s="102">
        <v>5000.0</v>
      </c>
      <c r="I1536" s="102">
        <v>75.0</v>
      </c>
      <c r="J1536" s="102">
        <v>41.0</v>
      </c>
      <c r="K1536" s="102"/>
      <c r="L1536" s="102"/>
      <c r="M1536" s="102"/>
      <c r="N1536" s="102" t="s">
        <v>23</v>
      </c>
      <c r="O1536" s="102"/>
      <c r="P1536" s="102"/>
      <c r="Q1536" s="102" t="s">
        <v>23</v>
      </c>
      <c r="R1536" s="102">
        <v>48.0</v>
      </c>
      <c r="S1536" s="102">
        <v>20.0</v>
      </c>
    </row>
    <row r="1537" ht="12.75" customHeight="1">
      <c r="A1537" s="102">
        <v>2006.0</v>
      </c>
      <c r="B1537" s="102">
        <v>7737.0</v>
      </c>
      <c r="C1537" s="102" t="s">
        <v>7578</v>
      </c>
      <c r="D1537" s="102" t="s">
        <v>21</v>
      </c>
      <c r="E1537" s="102">
        <v>7.0</v>
      </c>
      <c r="F1537" s="102">
        <v>0.0</v>
      </c>
      <c r="G1537" s="102" t="s">
        <v>1347</v>
      </c>
      <c r="H1537" s="102">
        <v>4800.0</v>
      </c>
      <c r="I1537" s="102">
        <v>77.0</v>
      </c>
      <c r="J1537" s="102">
        <v>39.0</v>
      </c>
      <c r="K1537" s="102"/>
      <c r="L1537" s="102"/>
      <c r="M1537" s="102"/>
      <c r="N1537" s="102" t="s">
        <v>23</v>
      </c>
      <c r="O1537" s="102"/>
      <c r="P1537" s="102"/>
      <c r="Q1537" s="102" t="s">
        <v>23</v>
      </c>
      <c r="R1537" s="102">
        <v>33.0</v>
      </c>
      <c r="S1537" s="102">
        <v>66.0</v>
      </c>
    </row>
    <row r="1538" ht="12.75" customHeight="1">
      <c r="A1538" s="102">
        <v>2006.0</v>
      </c>
      <c r="B1538" s="102">
        <v>7740.0</v>
      </c>
      <c r="C1538" s="102" t="s">
        <v>6934</v>
      </c>
      <c r="D1538" s="102" t="s">
        <v>21</v>
      </c>
      <c r="E1538" s="102">
        <v>7.0</v>
      </c>
      <c r="F1538" s="102">
        <v>0.0</v>
      </c>
      <c r="G1538" s="102" t="s">
        <v>906</v>
      </c>
      <c r="H1538" s="102">
        <v>7100.0</v>
      </c>
      <c r="I1538" s="102">
        <v>85.0</v>
      </c>
      <c r="J1538" s="102">
        <v>47.0</v>
      </c>
      <c r="K1538" s="102"/>
      <c r="L1538" s="102"/>
      <c r="M1538" s="102"/>
      <c r="N1538" s="102" t="s">
        <v>23</v>
      </c>
      <c r="O1538" s="102"/>
      <c r="P1538" s="102"/>
      <c r="Q1538" s="102" t="s">
        <v>23</v>
      </c>
      <c r="R1538" s="102">
        <v>33.0</v>
      </c>
      <c r="S1538" s="102">
        <v>66.0</v>
      </c>
    </row>
    <row r="1539" ht="12.75" customHeight="1">
      <c r="A1539" s="102">
        <v>2006.0</v>
      </c>
      <c r="B1539" s="102">
        <v>7746.0</v>
      </c>
      <c r="C1539" s="102" t="s">
        <v>6934</v>
      </c>
      <c r="D1539" s="102" t="s">
        <v>21</v>
      </c>
      <c r="E1539" s="102">
        <v>7.0</v>
      </c>
      <c r="F1539" s="102">
        <v>0.0</v>
      </c>
      <c r="G1539" s="102" t="s">
        <v>947</v>
      </c>
      <c r="H1539" s="102">
        <v>4100.0</v>
      </c>
      <c r="I1539" s="102">
        <v>73.0</v>
      </c>
      <c r="J1539" s="102">
        <v>38.0</v>
      </c>
      <c r="K1539" s="102"/>
      <c r="L1539" s="102"/>
      <c r="M1539" s="102"/>
      <c r="N1539" s="102" t="s">
        <v>23</v>
      </c>
      <c r="O1539" s="102"/>
      <c r="P1539" s="102"/>
      <c r="Q1539" s="102" t="s">
        <v>23</v>
      </c>
      <c r="R1539" s="102">
        <v>33.0</v>
      </c>
      <c r="S1539" s="102">
        <v>12.0</v>
      </c>
    </row>
    <row r="1540" ht="12.75" customHeight="1">
      <c r="A1540" s="102">
        <v>2006.0</v>
      </c>
      <c r="B1540" s="102">
        <v>7744.0</v>
      </c>
      <c r="C1540" s="102" t="s">
        <v>8024</v>
      </c>
      <c r="D1540" s="102" t="s">
        <v>21</v>
      </c>
      <c r="E1540" s="102">
        <v>7.0</v>
      </c>
      <c r="F1540" s="102">
        <v>0.0</v>
      </c>
      <c r="G1540" s="102" t="s">
        <v>1091</v>
      </c>
      <c r="H1540" s="102">
        <v>3500.0</v>
      </c>
      <c r="I1540" s="102">
        <v>70.0</v>
      </c>
      <c r="J1540" s="102">
        <v>35.0</v>
      </c>
      <c r="K1540" s="102"/>
      <c r="L1540" s="102"/>
      <c r="M1540" s="102"/>
      <c r="N1540" s="102" t="s">
        <v>23</v>
      </c>
      <c r="O1540" s="102"/>
      <c r="P1540" s="102"/>
      <c r="Q1540" s="102" t="s">
        <v>23</v>
      </c>
      <c r="R1540" s="102">
        <v>33.0</v>
      </c>
      <c r="S1540" s="102">
        <v>12.0</v>
      </c>
    </row>
    <row r="1541" ht="12.75" customHeight="1">
      <c r="A1541" s="102">
        <v>2006.0</v>
      </c>
      <c r="B1541" s="102">
        <v>7742.0</v>
      </c>
      <c r="C1541" s="102" t="s">
        <v>8025</v>
      </c>
      <c r="D1541" s="102" t="s">
        <v>21</v>
      </c>
      <c r="E1541" s="102">
        <v>7.0</v>
      </c>
      <c r="F1541" s="102">
        <v>0.0</v>
      </c>
      <c r="G1541" s="102" t="s">
        <v>918</v>
      </c>
      <c r="H1541" s="102">
        <v>3150.0</v>
      </c>
      <c r="I1541" s="102">
        <v>69.0</v>
      </c>
      <c r="J1541" s="102">
        <v>36.0</v>
      </c>
      <c r="K1541" s="102"/>
      <c r="L1541" s="102"/>
      <c r="M1541" s="102"/>
      <c r="N1541" s="102" t="s">
        <v>23</v>
      </c>
      <c r="O1541" s="102"/>
      <c r="P1541" s="102"/>
      <c r="Q1541" s="102" t="s">
        <v>23</v>
      </c>
      <c r="R1541" s="102">
        <v>33.0</v>
      </c>
      <c r="S1541" s="102">
        <v>66.0</v>
      </c>
    </row>
    <row r="1542" ht="12.75" customHeight="1">
      <c r="A1542" s="102">
        <v>2006.0</v>
      </c>
      <c r="B1542" s="102">
        <v>7741.0</v>
      </c>
      <c r="C1542" s="102" t="s">
        <v>8026</v>
      </c>
      <c r="D1542" s="102" t="s">
        <v>21</v>
      </c>
      <c r="E1542" s="102">
        <v>7.0</v>
      </c>
      <c r="F1542" s="102">
        <v>0.0</v>
      </c>
      <c r="G1542" s="102" t="s">
        <v>904</v>
      </c>
      <c r="H1542" s="102">
        <v>5000.0</v>
      </c>
      <c r="I1542" s="102">
        <v>79.0</v>
      </c>
      <c r="J1542" s="102">
        <v>40.0</v>
      </c>
      <c r="K1542" s="102"/>
      <c r="L1542" s="102"/>
      <c r="M1542" s="102"/>
      <c r="N1542" s="102" t="s">
        <v>23</v>
      </c>
      <c r="O1542" s="102"/>
      <c r="P1542" s="102"/>
      <c r="Q1542" s="102" t="s">
        <v>23</v>
      </c>
      <c r="R1542" s="102">
        <v>33.0</v>
      </c>
      <c r="S1542" s="102">
        <v>56.0</v>
      </c>
    </row>
    <row r="1543" ht="12.75" customHeight="1">
      <c r="A1543" s="102">
        <v>2006.0</v>
      </c>
      <c r="B1543" s="102">
        <v>7743.0</v>
      </c>
      <c r="C1543" s="102" t="s">
        <v>8026</v>
      </c>
      <c r="D1543" s="102" t="s">
        <v>21</v>
      </c>
      <c r="E1543" s="102">
        <v>7.0</v>
      </c>
      <c r="F1543" s="102">
        <v>0.0</v>
      </c>
      <c r="G1543" s="102" t="s">
        <v>953</v>
      </c>
      <c r="H1543" s="102">
        <v>6050.0</v>
      </c>
      <c r="I1543" s="102">
        <v>82.0</v>
      </c>
      <c r="J1543" s="102">
        <v>44.0</v>
      </c>
      <c r="K1543" s="102"/>
      <c r="L1543" s="102"/>
      <c r="M1543" s="102"/>
      <c r="N1543" s="102" t="s">
        <v>23</v>
      </c>
      <c r="O1543" s="102"/>
      <c r="P1543" s="102"/>
      <c r="Q1543" s="102" t="s">
        <v>23</v>
      </c>
      <c r="R1543" s="102">
        <v>33.0</v>
      </c>
      <c r="S1543" s="102">
        <v>40.0</v>
      </c>
    </row>
    <row r="1544" ht="12.75" customHeight="1">
      <c r="A1544" s="102">
        <v>2006.0</v>
      </c>
      <c r="B1544" s="102">
        <v>7752.0</v>
      </c>
      <c r="C1544" s="102" t="s">
        <v>8027</v>
      </c>
      <c r="D1544" s="102" t="s">
        <v>40</v>
      </c>
      <c r="E1544" s="102">
        <v>7.0</v>
      </c>
      <c r="F1544" s="102">
        <v>43.0</v>
      </c>
      <c r="G1544" s="102"/>
      <c r="H1544" s="102">
        <v>4750.0</v>
      </c>
      <c r="I1544" s="102">
        <v>76.0</v>
      </c>
      <c r="J1544" s="102">
        <v>39.0</v>
      </c>
      <c r="K1544" s="102"/>
      <c r="L1544" s="102"/>
      <c r="M1544" s="102"/>
      <c r="N1544" s="102" t="s">
        <v>23</v>
      </c>
      <c r="O1544" s="102"/>
      <c r="P1544" s="102"/>
      <c r="Q1544" s="102" t="s">
        <v>23</v>
      </c>
      <c r="R1544" s="102">
        <v>0.0</v>
      </c>
      <c r="S1544" s="102">
        <v>0.0</v>
      </c>
    </row>
    <row r="1545" ht="12.75" customHeight="1">
      <c r="A1545" s="102">
        <v>2006.0</v>
      </c>
      <c r="B1545" s="102">
        <v>7745.0</v>
      </c>
      <c r="C1545" s="102" t="s">
        <v>8028</v>
      </c>
      <c r="D1545" s="102" t="s">
        <v>21</v>
      </c>
      <c r="E1545" s="102">
        <v>7.0</v>
      </c>
      <c r="F1545" s="102">
        <v>0.0</v>
      </c>
      <c r="G1545" s="102" t="s">
        <v>918</v>
      </c>
      <c r="H1545" s="102">
        <v>4900.0</v>
      </c>
      <c r="I1545" s="102">
        <v>77.0</v>
      </c>
      <c r="J1545" s="102">
        <v>40.0</v>
      </c>
      <c r="K1545" s="102"/>
      <c r="L1545" s="102"/>
      <c r="M1545" s="102"/>
      <c r="N1545" s="102" t="s">
        <v>23</v>
      </c>
      <c r="O1545" s="102"/>
      <c r="P1545" s="102"/>
      <c r="Q1545" s="102" t="s">
        <v>23</v>
      </c>
      <c r="R1545" s="102">
        <v>33.0</v>
      </c>
      <c r="S1545" s="102">
        <v>12.0</v>
      </c>
    </row>
    <row r="1546" ht="12.75" customHeight="1">
      <c r="A1546" s="102">
        <v>2006.0</v>
      </c>
      <c r="B1546" s="102">
        <v>7747.0</v>
      </c>
      <c r="C1546" s="102" t="s">
        <v>8029</v>
      </c>
      <c r="D1546" s="102" t="s">
        <v>21</v>
      </c>
      <c r="E1546" s="102">
        <v>7.0</v>
      </c>
      <c r="F1546" s="102">
        <v>0.0</v>
      </c>
      <c r="G1546" s="102" t="s">
        <v>937</v>
      </c>
      <c r="H1546" s="102">
        <v>5600.0</v>
      </c>
      <c r="I1546" s="102">
        <v>80.0</v>
      </c>
      <c r="J1546" s="102">
        <v>42.0</v>
      </c>
      <c r="K1546" s="102"/>
      <c r="L1546" s="102"/>
      <c r="M1546" s="102"/>
      <c r="N1546" s="102" t="s">
        <v>23</v>
      </c>
      <c r="O1546" s="102"/>
      <c r="P1546" s="102"/>
      <c r="Q1546" s="102" t="s">
        <v>23</v>
      </c>
      <c r="R1546" s="102">
        <v>33.0</v>
      </c>
      <c r="S1546" s="102">
        <v>37.0</v>
      </c>
    </row>
    <row r="1547" ht="12.75" customHeight="1">
      <c r="A1547" s="102">
        <v>2006.0</v>
      </c>
      <c r="B1547" s="102">
        <v>7750.0</v>
      </c>
      <c r="C1547" s="102" t="s">
        <v>8030</v>
      </c>
      <c r="D1547" s="102" t="s">
        <v>21</v>
      </c>
      <c r="E1547" s="102">
        <v>7.0</v>
      </c>
      <c r="F1547" s="102">
        <v>0.0</v>
      </c>
      <c r="G1547" s="102" t="s">
        <v>947</v>
      </c>
      <c r="H1547" s="102">
        <v>5650.0</v>
      </c>
      <c r="I1547" s="102">
        <v>82.0</v>
      </c>
      <c r="J1547" s="102">
        <v>42.0</v>
      </c>
      <c r="K1547" s="102"/>
      <c r="L1547" s="102"/>
      <c r="M1547" s="102"/>
      <c r="N1547" s="102" t="s">
        <v>23</v>
      </c>
      <c r="O1547" s="102"/>
      <c r="P1547" s="102"/>
      <c r="Q1547" s="102" t="s">
        <v>23</v>
      </c>
      <c r="R1547" s="102">
        <v>33.0</v>
      </c>
      <c r="S1547" s="102">
        <v>12.0</v>
      </c>
    </row>
    <row r="1548" ht="12.75" customHeight="1">
      <c r="A1548" s="102">
        <v>2006.0</v>
      </c>
      <c r="B1548" s="102">
        <v>7749.0</v>
      </c>
      <c r="C1548" s="102" t="s">
        <v>8031</v>
      </c>
      <c r="D1548" s="102" t="s">
        <v>21</v>
      </c>
      <c r="E1548" s="102">
        <v>7.0</v>
      </c>
      <c r="F1548" s="102">
        <v>0.0</v>
      </c>
      <c r="G1548" s="102" t="s">
        <v>1439</v>
      </c>
      <c r="H1548" s="102">
        <v>5500.0</v>
      </c>
      <c r="I1548" s="102">
        <v>80.0</v>
      </c>
      <c r="J1548" s="102">
        <v>43.0</v>
      </c>
      <c r="K1548" s="102"/>
      <c r="L1548" s="102"/>
      <c r="M1548" s="102"/>
      <c r="N1548" s="102" t="s">
        <v>23</v>
      </c>
      <c r="O1548" s="102"/>
      <c r="P1548" s="102"/>
      <c r="Q1548" s="102" t="s">
        <v>23</v>
      </c>
      <c r="R1548" s="102">
        <v>33.0</v>
      </c>
      <c r="S1548" s="102">
        <v>66.0</v>
      </c>
    </row>
    <row r="1549" ht="12.75" customHeight="1">
      <c r="A1549" s="102">
        <v>2006.0</v>
      </c>
      <c r="B1549" s="102">
        <v>7748.0</v>
      </c>
      <c r="C1549" s="102" t="s">
        <v>8032</v>
      </c>
      <c r="D1549" s="102" t="s">
        <v>21</v>
      </c>
      <c r="E1549" s="102">
        <v>7.0</v>
      </c>
      <c r="F1549" s="102">
        <v>0.0</v>
      </c>
      <c r="G1549" s="102" t="s">
        <v>1084</v>
      </c>
      <c r="H1549" s="102">
        <v>5300.0</v>
      </c>
      <c r="I1549" s="102">
        <v>80.0</v>
      </c>
      <c r="J1549" s="102">
        <v>41.0</v>
      </c>
      <c r="K1549" s="102"/>
      <c r="L1549" s="102"/>
      <c r="M1549" s="102"/>
      <c r="N1549" s="102" t="s">
        <v>23</v>
      </c>
      <c r="O1549" s="102"/>
      <c r="P1549" s="102"/>
      <c r="Q1549" s="102" t="s">
        <v>23</v>
      </c>
      <c r="R1549" s="102">
        <v>33.0</v>
      </c>
      <c r="S1549" s="102">
        <v>66.0</v>
      </c>
    </row>
    <row r="1550" ht="12.75" customHeight="1">
      <c r="A1550" s="102">
        <v>2006.0</v>
      </c>
      <c r="B1550" s="102">
        <v>7751.0</v>
      </c>
      <c r="C1550" s="102" t="s">
        <v>8033</v>
      </c>
      <c r="D1550" s="102" t="s">
        <v>40</v>
      </c>
      <c r="E1550" s="102">
        <v>7.0</v>
      </c>
      <c r="F1550" s="102">
        <v>44.0</v>
      </c>
      <c r="G1550" s="102"/>
      <c r="H1550" s="102">
        <v>3350.0</v>
      </c>
      <c r="I1550" s="102">
        <v>72.0</v>
      </c>
      <c r="J1550" s="102">
        <v>31.0</v>
      </c>
      <c r="K1550" s="102"/>
      <c r="L1550" s="102"/>
      <c r="M1550" s="102"/>
      <c r="N1550" s="102" t="s">
        <v>23</v>
      </c>
      <c r="O1550" s="102"/>
      <c r="P1550" s="102"/>
      <c r="Q1550" s="102" t="s">
        <v>23</v>
      </c>
      <c r="R1550" s="102">
        <v>33.0</v>
      </c>
      <c r="S1550" s="102">
        <v>12.0</v>
      </c>
    </row>
    <row r="1551" ht="12.75" customHeight="1">
      <c r="A1551" s="102">
        <v>2006.0</v>
      </c>
      <c r="B1551" s="102">
        <v>7754.0</v>
      </c>
      <c r="C1551" s="102" t="s">
        <v>8034</v>
      </c>
      <c r="D1551" s="102" t="s">
        <v>40</v>
      </c>
      <c r="E1551" s="102">
        <v>7.0</v>
      </c>
      <c r="F1551" s="102">
        <v>86.0</v>
      </c>
      <c r="G1551" s="102"/>
      <c r="H1551" s="102">
        <v>4500.0</v>
      </c>
      <c r="I1551" s="102">
        <v>74.0</v>
      </c>
      <c r="J1551" s="102">
        <v>39.0</v>
      </c>
      <c r="K1551" s="102"/>
      <c r="L1551" s="102"/>
      <c r="M1551" s="102"/>
      <c r="N1551" s="102" t="s">
        <v>23</v>
      </c>
      <c r="O1551" s="102"/>
      <c r="P1551" s="102"/>
      <c r="Q1551" s="102" t="s">
        <v>23</v>
      </c>
      <c r="R1551" s="102">
        <v>46.0</v>
      </c>
      <c r="S1551" s="102">
        <v>111.0</v>
      </c>
    </row>
    <row r="1552" ht="12.75" customHeight="1">
      <c r="A1552" s="102">
        <v>2006.0</v>
      </c>
      <c r="B1552" s="102">
        <v>7760.0</v>
      </c>
      <c r="C1552" s="102" t="s">
        <v>8035</v>
      </c>
      <c r="D1552" s="102" t="s">
        <v>40</v>
      </c>
      <c r="E1552" s="102">
        <v>7.0</v>
      </c>
      <c r="F1552" s="102">
        <v>91.0</v>
      </c>
      <c r="G1552" s="102"/>
      <c r="H1552" s="102">
        <v>3900.0</v>
      </c>
      <c r="I1552" s="102">
        <v>76.0</v>
      </c>
      <c r="J1552" s="102">
        <v>41.0</v>
      </c>
      <c r="K1552" s="102"/>
      <c r="L1552" s="102"/>
      <c r="M1552" s="102"/>
      <c r="N1552" s="102" t="s">
        <v>23</v>
      </c>
      <c r="O1552" s="102"/>
      <c r="P1552" s="102"/>
      <c r="Q1552" s="102" t="s">
        <v>23</v>
      </c>
      <c r="R1552" s="102">
        <v>33.0</v>
      </c>
      <c r="S1552" s="102">
        <v>66.0</v>
      </c>
    </row>
    <row r="1553" ht="12.75" customHeight="1">
      <c r="A1553" s="102">
        <v>2006.0</v>
      </c>
      <c r="B1553" s="102">
        <v>7753.0</v>
      </c>
      <c r="C1553" s="102" t="s">
        <v>8036</v>
      </c>
      <c r="D1553" s="102" t="s">
        <v>40</v>
      </c>
      <c r="E1553" s="102">
        <v>7.0</v>
      </c>
      <c r="F1553" s="102">
        <v>36.0</v>
      </c>
      <c r="G1553" s="102"/>
      <c r="H1553" s="102">
        <v>4700.0</v>
      </c>
      <c r="I1553" s="102">
        <v>75.0</v>
      </c>
      <c r="J1553" s="102">
        <v>40.0</v>
      </c>
      <c r="K1553" s="102"/>
      <c r="L1553" s="102"/>
      <c r="M1553" s="102"/>
      <c r="N1553" s="102" t="s">
        <v>23</v>
      </c>
      <c r="O1553" s="102"/>
      <c r="P1553" s="102"/>
      <c r="Q1553" s="102" t="s">
        <v>23</v>
      </c>
      <c r="R1553" s="102">
        <v>33.0</v>
      </c>
      <c r="S1553" s="102">
        <v>12.0</v>
      </c>
    </row>
    <row r="1554" ht="12.75" customHeight="1">
      <c r="A1554" s="102">
        <v>2006.0</v>
      </c>
      <c r="B1554" s="102">
        <v>7755.0</v>
      </c>
      <c r="C1554" s="102" t="s">
        <v>8037</v>
      </c>
      <c r="D1554" s="102" t="s">
        <v>40</v>
      </c>
      <c r="E1554" s="102">
        <v>7.0</v>
      </c>
      <c r="F1554" s="102">
        <v>86.0</v>
      </c>
      <c r="G1554" s="102"/>
      <c r="H1554" s="102">
        <v>7250.0</v>
      </c>
      <c r="I1554" s="102">
        <v>87.0</v>
      </c>
      <c r="J1554" s="102">
        <v>46.0</v>
      </c>
      <c r="K1554" s="102"/>
      <c r="L1554" s="102"/>
      <c r="M1554" s="102"/>
      <c r="N1554" s="102" t="s">
        <v>23</v>
      </c>
      <c r="O1554" s="102"/>
      <c r="P1554" s="102"/>
      <c r="Q1554" s="102" t="s">
        <v>23</v>
      </c>
      <c r="R1554" s="102">
        <v>24.0</v>
      </c>
      <c r="S1554" s="102">
        <v>89.0</v>
      </c>
    </row>
    <row r="1555" ht="12.75" customHeight="1">
      <c r="A1555" s="102">
        <v>2006.0</v>
      </c>
      <c r="B1555" s="102">
        <v>7756.0</v>
      </c>
      <c r="C1555" s="102" t="s">
        <v>7293</v>
      </c>
      <c r="D1555" s="102" t="s">
        <v>40</v>
      </c>
      <c r="E1555" s="102">
        <v>7.0</v>
      </c>
      <c r="F1555" s="102">
        <v>84.0</v>
      </c>
      <c r="G1555" s="102"/>
      <c r="H1555" s="102">
        <v>4000.0</v>
      </c>
      <c r="I1555" s="102">
        <v>71.0</v>
      </c>
      <c r="J1555" s="102">
        <v>36.0</v>
      </c>
      <c r="K1555" s="102"/>
      <c r="L1555" s="102"/>
      <c r="M1555" s="102"/>
      <c r="N1555" s="102" t="s">
        <v>23</v>
      </c>
      <c r="O1555" s="102"/>
      <c r="P1555" s="102"/>
      <c r="Q1555" s="102" t="s">
        <v>23</v>
      </c>
      <c r="R1555" s="102">
        <v>33.0</v>
      </c>
      <c r="S1555" s="102">
        <v>60.0</v>
      </c>
    </row>
    <row r="1556" ht="12.75" customHeight="1">
      <c r="A1556" s="102">
        <v>2006.0</v>
      </c>
      <c r="B1556" s="102">
        <v>7758.0</v>
      </c>
      <c r="C1556" s="102" t="s">
        <v>6936</v>
      </c>
      <c r="D1556" s="102" t="s">
        <v>40</v>
      </c>
      <c r="E1556" s="102">
        <v>7.0</v>
      </c>
      <c r="F1556" s="102">
        <v>45.0</v>
      </c>
      <c r="G1556" s="102"/>
      <c r="H1556" s="102">
        <v>4400.0</v>
      </c>
      <c r="I1556" s="102">
        <v>79.0</v>
      </c>
      <c r="J1556" s="102">
        <v>41.0</v>
      </c>
      <c r="K1556" s="102"/>
      <c r="L1556" s="102"/>
      <c r="M1556" s="102"/>
      <c r="N1556" s="102" t="s">
        <v>23</v>
      </c>
      <c r="O1556" s="102"/>
      <c r="P1556" s="102"/>
      <c r="Q1556" s="102" t="s">
        <v>23</v>
      </c>
      <c r="R1556" s="102">
        <v>33.0</v>
      </c>
      <c r="S1556" s="102">
        <v>66.0</v>
      </c>
    </row>
    <row r="1557" ht="12.75" customHeight="1">
      <c r="A1557" s="102">
        <v>2006.0</v>
      </c>
      <c r="B1557" s="102">
        <v>7757.0</v>
      </c>
      <c r="C1557" s="102" t="s">
        <v>8038</v>
      </c>
      <c r="D1557" s="102" t="s">
        <v>40</v>
      </c>
      <c r="E1557" s="102">
        <v>7.0</v>
      </c>
      <c r="F1557" s="102">
        <v>36.0</v>
      </c>
      <c r="G1557" s="102"/>
      <c r="H1557" s="102">
        <v>5350.0</v>
      </c>
      <c r="I1557" s="102">
        <v>76.0</v>
      </c>
      <c r="J1557" s="102">
        <v>42.0</v>
      </c>
      <c r="K1557" s="102"/>
      <c r="L1557" s="102"/>
      <c r="M1557" s="102"/>
      <c r="N1557" s="102" t="s">
        <v>23</v>
      </c>
      <c r="O1557" s="102"/>
      <c r="P1557" s="102"/>
      <c r="Q1557" s="102" t="s">
        <v>23</v>
      </c>
      <c r="R1557" s="102">
        <v>33.0</v>
      </c>
      <c r="S1557" s="102">
        <v>12.0</v>
      </c>
    </row>
    <row r="1558" ht="12.75" customHeight="1">
      <c r="A1558" s="102">
        <v>2006.0</v>
      </c>
      <c r="B1558" s="102">
        <v>7759.0</v>
      </c>
      <c r="C1558" s="102" t="s">
        <v>7294</v>
      </c>
      <c r="D1558" s="102" t="s">
        <v>40</v>
      </c>
      <c r="E1558" s="102">
        <v>7.0</v>
      </c>
      <c r="F1558" s="102">
        <v>91.0</v>
      </c>
      <c r="G1558" s="102"/>
      <c r="H1558" s="102">
        <v>3800.0</v>
      </c>
      <c r="I1558" s="102">
        <v>76.0</v>
      </c>
      <c r="J1558" s="102">
        <v>40.0</v>
      </c>
      <c r="K1558" s="102"/>
      <c r="L1558" s="102"/>
      <c r="M1558" s="102"/>
      <c r="N1558" s="102" t="s">
        <v>23</v>
      </c>
      <c r="O1558" s="102"/>
      <c r="P1558" s="102"/>
      <c r="Q1558" s="102" t="s">
        <v>23</v>
      </c>
      <c r="R1558" s="102">
        <v>33.0</v>
      </c>
      <c r="S1558" s="102">
        <v>66.0</v>
      </c>
    </row>
    <row r="1559" ht="12.75" customHeight="1">
      <c r="A1559" s="102">
        <v>2006.0</v>
      </c>
      <c r="B1559" s="102">
        <v>7761.0</v>
      </c>
      <c r="C1559" s="102" t="s">
        <v>6938</v>
      </c>
      <c r="D1559" s="102" t="s">
        <v>40</v>
      </c>
      <c r="E1559" s="102">
        <v>7.0</v>
      </c>
      <c r="F1559" s="102">
        <v>93.0</v>
      </c>
      <c r="G1559" s="102"/>
      <c r="H1559" s="102">
        <v>4800.0</v>
      </c>
      <c r="I1559" s="102">
        <v>78.0</v>
      </c>
      <c r="J1559" s="102">
        <v>40.0</v>
      </c>
      <c r="K1559" s="102"/>
      <c r="L1559" s="102"/>
      <c r="M1559" s="102"/>
      <c r="N1559" s="102" t="s">
        <v>23</v>
      </c>
      <c r="O1559" s="102"/>
      <c r="P1559" s="102"/>
      <c r="Q1559" s="102" t="s">
        <v>23</v>
      </c>
      <c r="R1559" s="102">
        <v>33.0</v>
      </c>
      <c r="S1559" s="102">
        <v>44.0</v>
      </c>
    </row>
    <row r="1560" ht="12.75" customHeight="1">
      <c r="A1560" s="102">
        <v>2006.0</v>
      </c>
      <c r="B1560" s="102">
        <v>7774.0</v>
      </c>
      <c r="C1560" s="102" t="s">
        <v>8039</v>
      </c>
      <c r="D1560" s="102" t="s">
        <v>21</v>
      </c>
      <c r="E1560" s="102">
        <v>7.0</v>
      </c>
      <c r="F1560" s="102">
        <v>0.0</v>
      </c>
      <c r="G1560" s="102" t="s">
        <v>942</v>
      </c>
      <c r="H1560" s="102">
        <v>5200.0</v>
      </c>
      <c r="I1560" s="102">
        <v>78.0</v>
      </c>
      <c r="J1560" s="102">
        <v>42.0</v>
      </c>
      <c r="K1560" s="102"/>
      <c r="L1560" s="102"/>
      <c r="M1560" s="102"/>
      <c r="N1560" s="102" t="s">
        <v>23</v>
      </c>
      <c r="O1560" s="102"/>
      <c r="P1560" s="102"/>
      <c r="Q1560" s="102" t="s">
        <v>23</v>
      </c>
      <c r="R1560" s="102">
        <v>33.0</v>
      </c>
      <c r="S1560" s="102">
        <v>12.0</v>
      </c>
    </row>
    <row r="1561" ht="12.75" customHeight="1">
      <c r="A1561" s="102">
        <v>2006.0</v>
      </c>
      <c r="B1561" s="102">
        <v>7771.0</v>
      </c>
      <c r="C1561" s="102" t="s">
        <v>6941</v>
      </c>
      <c r="D1561" s="102" t="s">
        <v>21</v>
      </c>
      <c r="E1561" s="102">
        <v>7.0</v>
      </c>
      <c r="F1561" s="102">
        <v>0.0</v>
      </c>
      <c r="G1561" s="102" t="s">
        <v>1395</v>
      </c>
      <c r="H1561" s="102">
        <v>5000.0</v>
      </c>
      <c r="I1561" s="102">
        <v>76.0</v>
      </c>
      <c r="J1561" s="102">
        <v>40.0</v>
      </c>
      <c r="K1561" s="102"/>
      <c r="L1561" s="102"/>
      <c r="M1561" s="102"/>
      <c r="N1561" s="102" t="s">
        <v>23</v>
      </c>
      <c r="O1561" s="102"/>
      <c r="P1561" s="102"/>
      <c r="Q1561" s="102" t="s">
        <v>23</v>
      </c>
      <c r="R1561" s="102">
        <v>33.0</v>
      </c>
      <c r="S1561" s="102">
        <v>45.0</v>
      </c>
    </row>
    <row r="1562" ht="12.75" customHeight="1">
      <c r="A1562" s="102">
        <v>2006.0</v>
      </c>
      <c r="B1562" s="102">
        <v>7765.0</v>
      </c>
      <c r="C1562" s="102" t="s">
        <v>6941</v>
      </c>
      <c r="D1562" s="102" t="s">
        <v>21</v>
      </c>
      <c r="E1562" s="102">
        <v>7.0</v>
      </c>
      <c r="F1562" s="102">
        <v>0.0</v>
      </c>
      <c r="G1562" s="102" t="s">
        <v>947</v>
      </c>
      <c r="H1562" s="102">
        <v>4800.0</v>
      </c>
      <c r="I1562" s="102">
        <v>77.0</v>
      </c>
      <c r="J1562" s="102">
        <v>40.0</v>
      </c>
      <c r="K1562" s="102"/>
      <c r="L1562" s="102"/>
      <c r="M1562" s="102"/>
      <c r="N1562" s="102" t="s">
        <v>23</v>
      </c>
      <c r="O1562" s="102"/>
      <c r="P1562" s="102"/>
      <c r="Q1562" s="102" t="s">
        <v>23</v>
      </c>
      <c r="R1562" s="102">
        <v>33.0</v>
      </c>
      <c r="S1562" s="102">
        <v>66.0</v>
      </c>
    </row>
    <row r="1563" ht="12.75" customHeight="1">
      <c r="A1563" s="102">
        <v>2006.0</v>
      </c>
      <c r="B1563" s="102">
        <v>7764.0</v>
      </c>
      <c r="C1563" s="102" t="s">
        <v>7594</v>
      </c>
      <c r="D1563" s="102" t="s">
        <v>21</v>
      </c>
      <c r="E1563" s="102">
        <v>7.0</v>
      </c>
      <c r="F1563" s="102">
        <v>0.0</v>
      </c>
      <c r="G1563" s="102" t="s">
        <v>999</v>
      </c>
      <c r="H1563" s="102">
        <v>3500.0</v>
      </c>
      <c r="I1563" s="102">
        <v>70.0</v>
      </c>
      <c r="J1563" s="102">
        <v>36.0</v>
      </c>
      <c r="K1563" s="102"/>
      <c r="L1563" s="102"/>
      <c r="M1563" s="102"/>
      <c r="N1563" s="102" t="s">
        <v>23</v>
      </c>
      <c r="O1563" s="102"/>
      <c r="P1563" s="102"/>
      <c r="Q1563" s="102" t="s">
        <v>23</v>
      </c>
      <c r="R1563" s="102">
        <v>33.0</v>
      </c>
      <c r="S1563" s="102">
        <v>49.0</v>
      </c>
    </row>
    <row r="1564" ht="12.75" customHeight="1">
      <c r="A1564" s="102">
        <v>2006.0</v>
      </c>
      <c r="B1564" s="102">
        <v>7762.0</v>
      </c>
      <c r="C1564" s="102" t="s">
        <v>7594</v>
      </c>
      <c r="D1564" s="102" t="s">
        <v>21</v>
      </c>
      <c r="E1564" s="102">
        <v>7.0</v>
      </c>
      <c r="F1564" s="102">
        <v>0.0</v>
      </c>
      <c r="G1564" s="102" t="s">
        <v>918</v>
      </c>
      <c r="H1564" s="102">
        <v>4000.0</v>
      </c>
      <c r="I1564" s="102">
        <v>76.0</v>
      </c>
      <c r="J1564" s="102">
        <v>38.0</v>
      </c>
      <c r="K1564" s="102"/>
      <c r="L1564" s="102"/>
      <c r="M1564" s="102"/>
      <c r="N1564" s="102" t="s">
        <v>23</v>
      </c>
      <c r="O1564" s="102"/>
      <c r="P1564" s="102"/>
      <c r="Q1564" s="102" t="s">
        <v>23</v>
      </c>
      <c r="R1564" s="102">
        <v>33.0</v>
      </c>
      <c r="S1564" s="102">
        <v>12.0</v>
      </c>
    </row>
    <row r="1565" ht="12.75" customHeight="1">
      <c r="A1565" s="102">
        <v>2006.0</v>
      </c>
      <c r="B1565" s="102">
        <v>7763.0</v>
      </c>
      <c r="C1565" s="102" t="s">
        <v>7594</v>
      </c>
      <c r="D1565" s="102" t="s">
        <v>21</v>
      </c>
      <c r="E1565" s="102">
        <v>7.0</v>
      </c>
      <c r="F1565" s="102">
        <v>0.0</v>
      </c>
      <c r="G1565" s="102" t="s">
        <v>1347</v>
      </c>
      <c r="H1565" s="102">
        <v>4800.0</v>
      </c>
      <c r="I1565" s="102">
        <v>78.0</v>
      </c>
      <c r="J1565" s="102">
        <v>40.0</v>
      </c>
      <c r="K1565" s="102"/>
      <c r="L1565" s="102"/>
      <c r="M1565" s="102"/>
      <c r="N1565" s="102" t="s">
        <v>23</v>
      </c>
      <c r="O1565" s="102"/>
      <c r="P1565" s="102"/>
      <c r="Q1565" s="102" t="s">
        <v>23</v>
      </c>
      <c r="R1565" s="102">
        <v>33.0</v>
      </c>
      <c r="S1565" s="102">
        <v>66.0</v>
      </c>
    </row>
    <row r="1566" ht="12.75" customHeight="1">
      <c r="A1566" s="102">
        <v>2006.0</v>
      </c>
      <c r="B1566" s="102">
        <v>7766.0</v>
      </c>
      <c r="C1566" s="102" t="s">
        <v>6942</v>
      </c>
      <c r="D1566" s="102" t="s">
        <v>21</v>
      </c>
      <c r="E1566" s="102">
        <v>7.0</v>
      </c>
      <c r="F1566" s="102">
        <v>0.0</v>
      </c>
      <c r="G1566" s="102" t="s">
        <v>947</v>
      </c>
      <c r="H1566" s="102">
        <v>4100.0</v>
      </c>
      <c r="I1566" s="102">
        <v>76.0</v>
      </c>
      <c r="J1566" s="102">
        <v>38.0</v>
      </c>
      <c r="K1566" s="102"/>
      <c r="L1566" s="102"/>
      <c r="M1566" s="102"/>
      <c r="N1566" s="102" t="s">
        <v>23</v>
      </c>
      <c r="O1566" s="102"/>
      <c r="P1566" s="102"/>
      <c r="Q1566" s="102" t="s">
        <v>23</v>
      </c>
      <c r="R1566" s="102">
        <v>33.0</v>
      </c>
      <c r="S1566" s="102">
        <v>56.0</v>
      </c>
    </row>
    <row r="1567" ht="12.75" customHeight="1">
      <c r="A1567" s="102">
        <v>2006.0</v>
      </c>
      <c r="B1567" s="102">
        <v>7768.0</v>
      </c>
      <c r="C1567" s="102" t="s">
        <v>8040</v>
      </c>
      <c r="D1567" s="102" t="s">
        <v>21</v>
      </c>
      <c r="E1567" s="102">
        <v>7.0</v>
      </c>
      <c r="F1567" s="102">
        <v>0.0</v>
      </c>
      <c r="G1567" s="102" t="s">
        <v>716</v>
      </c>
      <c r="H1567" s="102">
        <v>3300.0</v>
      </c>
      <c r="I1567" s="102">
        <v>69.0</v>
      </c>
      <c r="J1567" s="102">
        <v>34.0</v>
      </c>
      <c r="K1567" s="102"/>
      <c r="L1567" s="102"/>
      <c r="M1567" s="102"/>
      <c r="N1567" s="102" t="s">
        <v>23</v>
      </c>
      <c r="O1567" s="102"/>
      <c r="P1567" s="102"/>
      <c r="Q1567" s="102" t="s">
        <v>23</v>
      </c>
      <c r="R1567" s="102">
        <v>39.0</v>
      </c>
      <c r="S1567" s="102">
        <v>25.0</v>
      </c>
    </row>
    <row r="1568" ht="12.75" customHeight="1">
      <c r="A1568" s="102">
        <v>2006.0</v>
      </c>
      <c r="B1568" s="102">
        <v>7776.0</v>
      </c>
      <c r="C1568" s="102" t="s">
        <v>7386</v>
      </c>
      <c r="D1568" s="102" t="s">
        <v>40</v>
      </c>
      <c r="E1568" s="102">
        <v>7.0</v>
      </c>
      <c r="F1568" s="102">
        <v>44.0</v>
      </c>
      <c r="G1568" s="102"/>
      <c r="H1568" s="102">
        <v>4100.0</v>
      </c>
      <c r="I1568" s="102">
        <v>74.0</v>
      </c>
      <c r="J1568" s="102">
        <v>38.0</v>
      </c>
      <c r="K1568" s="102"/>
      <c r="L1568" s="102"/>
      <c r="M1568" s="102"/>
      <c r="N1568" s="102" t="s">
        <v>23</v>
      </c>
      <c r="O1568" s="102"/>
      <c r="P1568" s="102"/>
      <c r="Q1568" s="102" t="s">
        <v>23</v>
      </c>
      <c r="R1568" s="102">
        <v>33.0</v>
      </c>
      <c r="S1568" s="102">
        <v>59.0</v>
      </c>
    </row>
    <row r="1569" ht="12.75" customHeight="1">
      <c r="A1569" s="102">
        <v>2006.0</v>
      </c>
      <c r="B1569" s="102">
        <v>7767.0</v>
      </c>
      <c r="C1569" s="102" t="s">
        <v>7597</v>
      </c>
      <c r="D1569" s="102" t="s">
        <v>21</v>
      </c>
      <c r="E1569" s="102">
        <v>7.0</v>
      </c>
      <c r="F1569" s="102">
        <v>0.0</v>
      </c>
      <c r="G1569" s="102" t="s">
        <v>918</v>
      </c>
      <c r="H1569" s="102">
        <v>4700.0</v>
      </c>
      <c r="I1569" s="102">
        <v>76.0</v>
      </c>
      <c r="J1569" s="102">
        <v>40.0</v>
      </c>
      <c r="K1569" s="102"/>
      <c r="L1569" s="102"/>
      <c r="M1569" s="102"/>
      <c r="N1569" s="102" t="s">
        <v>23</v>
      </c>
      <c r="O1569" s="102"/>
      <c r="P1569" s="102"/>
      <c r="Q1569" s="102" t="s">
        <v>23</v>
      </c>
      <c r="R1569" s="102">
        <v>33.0</v>
      </c>
      <c r="S1569" s="102">
        <v>45.0</v>
      </c>
    </row>
    <row r="1570" ht="12.75" customHeight="1">
      <c r="A1570" s="102">
        <v>2006.0</v>
      </c>
      <c r="B1570" s="102">
        <v>7777.0</v>
      </c>
      <c r="C1570" s="102" t="s">
        <v>6943</v>
      </c>
      <c r="D1570" s="102" t="s">
        <v>40</v>
      </c>
      <c r="E1570" s="102">
        <v>7.0</v>
      </c>
      <c r="F1570" s="102">
        <v>44.0</v>
      </c>
      <c r="G1570" s="102"/>
      <c r="H1570" s="102">
        <v>3300.0</v>
      </c>
      <c r="I1570" s="102">
        <v>70.0</v>
      </c>
      <c r="J1570" s="102">
        <v>34.0</v>
      </c>
      <c r="K1570" s="102"/>
      <c r="L1570" s="102"/>
      <c r="M1570" s="102"/>
      <c r="N1570" s="102" t="s">
        <v>23</v>
      </c>
      <c r="O1570" s="102"/>
      <c r="P1570" s="102"/>
      <c r="Q1570" s="102" t="s">
        <v>23</v>
      </c>
      <c r="R1570" s="102">
        <v>33.0</v>
      </c>
      <c r="S1570" s="102">
        <v>44.0</v>
      </c>
    </row>
    <row r="1571" ht="12.75" customHeight="1">
      <c r="A1571" s="102">
        <v>2006.0</v>
      </c>
      <c r="B1571" s="102">
        <v>7770.0</v>
      </c>
      <c r="C1571" s="102" t="s">
        <v>7598</v>
      </c>
      <c r="D1571" s="102" t="s">
        <v>21</v>
      </c>
      <c r="E1571" s="102">
        <v>7.0</v>
      </c>
      <c r="F1571" s="102">
        <v>0.0</v>
      </c>
      <c r="G1571" s="102" t="s">
        <v>947</v>
      </c>
      <c r="H1571" s="102">
        <v>5700.0</v>
      </c>
      <c r="I1571" s="102">
        <v>79.0</v>
      </c>
      <c r="J1571" s="102">
        <v>42.0</v>
      </c>
      <c r="K1571" s="102"/>
      <c r="L1571" s="102"/>
      <c r="M1571" s="102"/>
      <c r="N1571" s="102" t="s">
        <v>23</v>
      </c>
      <c r="O1571" s="102"/>
      <c r="P1571" s="102"/>
      <c r="Q1571" s="102" t="s">
        <v>23</v>
      </c>
      <c r="R1571" s="102">
        <v>33.0</v>
      </c>
      <c r="S1571" s="102">
        <v>3.0</v>
      </c>
    </row>
    <row r="1572" ht="12.75" customHeight="1">
      <c r="A1572" s="102">
        <v>2006.0</v>
      </c>
      <c r="B1572" s="102">
        <v>7769.0</v>
      </c>
      <c r="C1572" s="102" t="s">
        <v>7598</v>
      </c>
      <c r="D1572" s="102" t="s">
        <v>21</v>
      </c>
      <c r="E1572" s="102">
        <v>7.0</v>
      </c>
      <c r="F1572" s="102">
        <v>0.0</v>
      </c>
      <c r="G1572" s="102" t="s">
        <v>918</v>
      </c>
      <c r="H1572" s="102">
        <v>4800.0</v>
      </c>
      <c r="I1572" s="102">
        <v>78.0</v>
      </c>
      <c r="J1572" s="102">
        <v>40.0</v>
      </c>
      <c r="K1572" s="102"/>
      <c r="L1572" s="102"/>
      <c r="M1572" s="102"/>
      <c r="N1572" s="102" t="s">
        <v>23</v>
      </c>
      <c r="O1572" s="102"/>
      <c r="P1572" s="102"/>
      <c r="Q1572" s="102" t="s">
        <v>23</v>
      </c>
      <c r="R1572" s="102">
        <v>33.0</v>
      </c>
      <c r="S1572" s="102">
        <v>31.0</v>
      </c>
    </row>
    <row r="1573" ht="12.75" customHeight="1">
      <c r="A1573" s="102">
        <v>2006.0</v>
      </c>
      <c r="B1573" s="102">
        <v>7775.0</v>
      </c>
      <c r="C1573" s="102" t="s">
        <v>7602</v>
      </c>
      <c r="D1573" s="102" t="s">
        <v>40</v>
      </c>
      <c r="E1573" s="102">
        <v>7.0</v>
      </c>
      <c r="F1573" s="102">
        <v>44.0</v>
      </c>
      <c r="G1573" s="102"/>
      <c r="H1573" s="102">
        <v>5200.0</v>
      </c>
      <c r="I1573" s="102">
        <v>79.0</v>
      </c>
      <c r="J1573" s="102">
        <v>40.0</v>
      </c>
      <c r="K1573" s="102"/>
      <c r="L1573" s="102"/>
      <c r="M1573" s="102"/>
      <c r="N1573" s="102" t="s">
        <v>23</v>
      </c>
      <c r="O1573" s="102"/>
      <c r="P1573" s="102"/>
      <c r="Q1573" s="102" t="s">
        <v>23</v>
      </c>
      <c r="R1573" s="102">
        <v>33.0</v>
      </c>
      <c r="S1573" s="102">
        <v>44.0</v>
      </c>
    </row>
    <row r="1574" ht="12.75" customHeight="1">
      <c r="A1574" s="102">
        <v>2006.0</v>
      </c>
      <c r="B1574" s="102">
        <v>7773.0</v>
      </c>
      <c r="C1574" s="102" t="s">
        <v>8041</v>
      </c>
      <c r="D1574" s="102" t="s">
        <v>21</v>
      </c>
      <c r="E1574" s="102">
        <v>7.0</v>
      </c>
      <c r="F1574" s="102">
        <v>0.0</v>
      </c>
      <c r="G1574" s="102" t="s">
        <v>926</v>
      </c>
      <c r="H1574" s="102">
        <v>4700.0</v>
      </c>
      <c r="I1574" s="102">
        <v>73.0</v>
      </c>
      <c r="J1574" s="102">
        <v>40.0</v>
      </c>
      <c r="K1574" s="102"/>
      <c r="L1574" s="102"/>
      <c r="M1574" s="102"/>
      <c r="N1574" s="102" t="s">
        <v>23</v>
      </c>
      <c r="O1574" s="102"/>
      <c r="P1574" s="102"/>
      <c r="Q1574" s="102" t="s">
        <v>23</v>
      </c>
      <c r="R1574" s="102">
        <v>33.0</v>
      </c>
      <c r="S1574" s="102">
        <v>44.0</v>
      </c>
    </row>
    <row r="1575" ht="12.75" customHeight="1">
      <c r="A1575" s="102">
        <v>2006.0</v>
      </c>
      <c r="B1575" s="102">
        <v>7772.0</v>
      </c>
      <c r="C1575" s="102" t="s">
        <v>6945</v>
      </c>
      <c r="D1575" s="102" t="s">
        <v>21</v>
      </c>
      <c r="E1575" s="102">
        <v>7.0</v>
      </c>
      <c r="F1575" s="102">
        <v>0.0</v>
      </c>
      <c r="G1575" s="102" t="s">
        <v>39</v>
      </c>
      <c r="H1575" s="102">
        <v>4700.0</v>
      </c>
      <c r="I1575" s="102">
        <v>78.0</v>
      </c>
      <c r="J1575" s="102">
        <v>40.0</v>
      </c>
      <c r="K1575" s="102"/>
      <c r="L1575" s="102"/>
      <c r="M1575" s="102"/>
      <c r="N1575" s="102" t="s">
        <v>23</v>
      </c>
      <c r="O1575" s="102"/>
      <c r="P1575" s="102"/>
      <c r="Q1575" s="102" t="s">
        <v>23</v>
      </c>
      <c r="R1575" s="102">
        <v>33.0</v>
      </c>
      <c r="S1575" s="102">
        <v>44.0</v>
      </c>
    </row>
    <row r="1576" ht="12.75" customHeight="1">
      <c r="A1576" s="102">
        <v>2006.0</v>
      </c>
      <c r="B1576" s="102">
        <v>7779.0</v>
      </c>
      <c r="C1576" s="102" t="s">
        <v>7603</v>
      </c>
      <c r="D1576" s="102" t="s">
        <v>40</v>
      </c>
      <c r="E1576" s="102">
        <v>7.0</v>
      </c>
      <c r="F1576" s="102">
        <v>43.0</v>
      </c>
      <c r="G1576" s="102"/>
      <c r="H1576" s="102">
        <v>4000.0</v>
      </c>
      <c r="I1576" s="102">
        <v>73.0</v>
      </c>
      <c r="J1576" s="102">
        <v>38.0</v>
      </c>
      <c r="K1576" s="102"/>
      <c r="L1576" s="102"/>
      <c r="M1576" s="102"/>
      <c r="N1576" s="102" t="s">
        <v>23</v>
      </c>
      <c r="O1576" s="102"/>
      <c r="P1576" s="102"/>
      <c r="Q1576" s="102" t="s">
        <v>23</v>
      </c>
      <c r="R1576" s="102">
        <v>33.0</v>
      </c>
      <c r="S1576" s="102">
        <v>32.0</v>
      </c>
    </row>
    <row r="1577" ht="12.75" customHeight="1">
      <c r="A1577" s="102">
        <v>2006.0</v>
      </c>
      <c r="B1577" s="102">
        <v>7778.0</v>
      </c>
      <c r="C1577" s="102" t="s">
        <v>8042</v>
      </c>
      <c r="D1577" s="102" t="s">
        <v>40</v>
      </c>
      <c r="E1577" s="102">
        <v>7.0</v>
      </c>
      <c r="F1577" s="102">
        <v>36.0</v>
      </c>
      <c r="G1577" s="102"/>
      <c r="H1577" s="102">
        <v>5700.0</v>
      </c>
      <c r="I1577" s="102">
        <v>82.0</v>
      </c>
      <c r="J1577" s="102">
        <v>44.0</v>
      </c>
      <c r="K1577" s="102"/>
      <c r="L1577" s="102"/>
      <c r="M1577" s="102"/>
      <c r="N1577" s="102" t="s">
        <v>23</v>
      </c>
      <c r="O1577" s="102"/>
      <c r="P1577" s="102"/>
      <c r="Q1577" s="102" t="s">
        <v>23</v>
      </c>
      <c r="R1577" s="102">
        <v>28.0</v>
      </c>
      <c r="S1577" s="102">
        <v>92.0</v>
      </c>
    </row>
    <row r="1578" ht="12.75" customHeight="1">
      <c r="A1578" s="102">
        <v>2006.0</v>
      </c>
      <c r="B1578" s="102">
        <v>7796.0</v>
      </c>
      <c r="C1578" s="102" t="s">
        <v>8043</v>
      </c>
      <c r="D1578" s="102" t="s">
        <v>21</v>
      </c>
      <c r="E1578" s="102">
        <v>7.0</v>
      </c>
      <c r="F1578" s="102">
        <v>0.0</v>
      </c>
      <c r="G1578" s="102" t="s">
        <v>918</v>
      </c>
      <c r="H1578" s="102">
        <v>4500.0</v>
      </c>
      <c r="I1578" s="102">
        <v>72.0</v>
      </c>
      <c r="J1578" s="102">
        <v>39.0</v>
      </c>
      <c r="K1578" s="102"/>
      <c r="L1578" s="102"/>
      <c r="M1578" s="102"/>
      <c r="N1578" s="102" t="s">
        <v>23</v>
      </c>
      <c r="O1578" s="102"/>
      <c r="P1578" s="102"/>
      <c r="Q1578" s="102" t="s">
        <v>23</v>
      </c>
      <c r="R1578" s="102">
        <v>33.0</v>
      </c>
      <c r="S1578" s="102">
        <v>56.0</v>
      </c>
    </row>
    <row r="1579" ht="12.75" customHeight="1">
      <c r="A1579" s="102">
        <v>2006.0</v>
      </c>
      <c r="B1579" s="102">
        <v>7780.0</v>
      </c>
      <c r="C1579" s="102" t="s">
        <v>6946</v>
      </c>
      <c r="D1579" s="102" t="s">
        <v>21</v>
      </c>
      <c r="E1579" s="102">
        <v>7.0</v>
      </c>
      <c r="F1579" s="102">
        <v>0.0</v>
      </c>
      <c r="G1579" s="102" t="s">
        <v>947</v>
      </c>
      <c r="H1579" s="102">
        <v>5500.0</v>
      </c>
      <c r="I1579" s="102">
        <v>76.0</v>
      </c>
      <c r="J1579" s="102">
        <v>42.0</v>
      </c>
      <c r="K1579" s="102"/>
      <c r="L1579" s="102"/>
      <c r="M1579" s="102"/>
      <c r="N1579" s="102" t="s">
        <v>23</v>
      </c>
      <c r="O1579" s="102"/>
      <c r="P1579" s="102"/>
      <c r="Q1579" s="102" t="s">
        <v>23</v>
      </c>
      <c r="R1579" s="102">
        <v>33.0</v>
      </c>
      <c r="S1579" s="102">
        <v>12.0</v>
      </c>
    </row>
    <row r="1580" ht="12.75" customHeight="1">
      <c r="A1580" s="102">
        <v>2006.0</v>
      </c>
      <c r="B1580" s="102">
        <v>7791.0</v>
      </c>
      <c r="C1580" s="102" t="s">
        <v>8044</v>
      </c>
      <c r="D1580" s="102" t="s">
        <v>21</v>
      </c>
      <c r="E1580" s="102">
        <v>7.0</v>
      </c>
      <c r="F1580" s="102">
        <v>0.0</v>
      </c>
      <c r="G1580" s="102" t="s">
        <v>8045</v>
      </c>
      <c r="H1580" s="102">
        <v>4000.0</v>
      </c>
      <c r="I1580" s="102">
        <v>71.0</v>
      </c>
      <c r="J1580" s="102">
        <v>38.0</v>
      </c>
      <c r="K1580" s="102"/>
      <c r="L1580" s="102"/>
      <c r="M1580" s="102"/>
      <c r="N1580" s="102" t="s">
        <v>23</v>
      </c>
      <c r="O1580" s="102"/>
      <c r="P1580" s="102"/>
      <c r="Q1580" s="102" t="s">
        <v>23</v>
      </c>
      <c r="R1580" s="102">
        <v>33.0</v>
      </c>
      <c r="S1580" s="102">
        <v>45.0</v>
      </c>
    </row>
    <row r="1581" ht="12.75" customHeight="1">
      <c r="A1581" s="102">
        <v>2006.0</v>
      </c>
      <c r="B1581" s="102">
        <v>7785.0</v>
      </c>
      <c r="C1581" s="102" t="s">
        <v>8046</v>
      </c>
      <c r="D1581" s="102" t="s">
        <v>40</v>
      </c>
      <c r="E1581" s="102">
        <v>7.0</v>
      </c>
      <c r="F1581" s="102">
        <v>40.0</v>
      </c>
      <c r="G1581" s="102"/>
      <c r="H1581" s="102">
        <v>4700.0</v>
      </c>
      <c r="I1581" s="102">
        <v>77.0</v>
      </c>
      <c r="J1581" s="102">
        <v>40.0</v>
      </c>
      <c r="K1581" s="102"/>
      <c r="L1581" s="102"/>
      <c r="M1581" s="102"/>
      <c r="N1581" s="102" t="s">
        <v>23</v>
      </c>
      <c r="O1581" s="102"/>
      <c r="P1581" s="102"/>
      <c r="Q1581" s="102" t="s">
        <v>23</v>
      </c>
      <c r="R1581" s="102">
        <v>9.0</v>
      </c>
      <c r="S1581" s="102">
        <v>903.0</v>
      </c>
    </row>
    <row r="1582" ht="12.75" customHeight="1">
      <c r="A1582" s="102">
        <v>2006.0</v>
      </c>
      <c r="B1582" s="102">
        <v>7786.0</v>
      </c>
      <c r="C1582" s="102" t="s">
        <v>7304</v>
      </c>
      <c r="D1582" s="102" t="s">
        <v>40</v>
      </c>
      <c r="E1582" s="102">
        <v>7.0</v>
      </c>
      <c r="F1582" s="102">
        <v>38.0</v>
      </c>
      <c r="G1582" s="102"/>
      <c r="H1582" s="102">
        <v>5400.0</v>
      </c>
      <c r="I1582" s="102">
        <v>79.0</v>
      </c>
      <c r="J1582" s="102">
        <v>44.0</v>
      </c>
      <c r="K1582" s="102"/>
      <c r="L1582" s="102"/>
      <c r="M1582" s="102"/>
      <c r="N1582" s="102" t="s">
        <v>23</v>
      </c>
      <c r="O1582" s="102"/>
      <c r="P1582" s="102"/>
      <c r="Q1582" s="102" t="s">
        <v>23</v>
      </c>
      <c r="R1582" s="102">
        <v>33.0</v>
      </c>
      <c r="S1582" s="102">
        <v>56.0</v>
      </c>
    </row>
    <row r="1583" ht="12.75" customHeight="1">
      <c r="A1583" s="102">
        <v>2006.0</v>
      </c>
      <c r="B1583" s="102">
        <v>7795.0</v>
      </c>
      <c r="C1583" s="102" t="s">
        <v>7304</v>
      </c>
      <c r="D1583" s="102" t="s">
        <v>21</v>
      </c>
      <c r="E1583" s="102">
        <v>7.0</v>
      </c>
      <c r="F1583" s="102">
        <v>0.0</v>
      </c>
      <c r="G1583" s="102" t="s">
        <v>918</v>
      </c>
      <c r="H1583" s="102">
        <v>4700.0</v>
      </c>
      <c r="I1583" s="102">
        <v>74.0</v>
      </c>
      <c r="J1583" s="102">
        <v>41.0</v>
      </c>
      <c r="K1583" s="102"/>
      <c r="L1583" s="102"/>
      <c r="M1583" s="102"/>
      <c r="N1583" s="102" t="s">
        <v>23</v>
      </c>
      <c r="O1583" s="102"/>
      <c r="P1583" s="102"/>
      <c r="Q1583" s="102" t="s">
        <v>23</v>
      </c>
      <c r="R1583" s="102">
        <v>33.0</v>
      </c>
      <c r="S1583" s="102">
        <v>43.0</v>
      </c>
    </row>
    <row r="1584" ht="12.75" customHeight="1">
      <c r="A1584" s="102">
        <v>2006.0</v>
      </c>
      <c r="B1584" s="102">
        <v>7797.0</v>
      </c>
      <c r="C1584" s="102" t="s">
        <v>8047</v>
      </c>
      <c r="D1584" s="102" t="s">
        <v>21</v>
      </c>
      <c r="E1584" s="102">
        <v>7.0</v>
      </c>
      <c r="F1584" s="102">
        <v>0.0</v>
      </c>
      <c r="G1584" s="102" t="s">
        <v>8048</v>
      </c>
      <c r="H1584" s="102">
        <v>5500.0</v>
      </c>
      <c r="I1584" s="102">
        <v>78.0</v>
      </c>
      <c r="J1584" s="102">
        <v>44.0</v>
      </c>
      <c r="K1584" s="102"/>
      <c r="L1584" s="102"/>
      <c r="M1584" s="102"/>
      <c r="N1584" s="102" t="s">
        <v>23</v>
      </c>
      <c r="O1584" s="102"/>
      <c r="P1584" s="102"/>
      <c r="Q1584" s="102" t="s">
        <v>23</v>
      </c>
      <c r="R1584" s="102">
        <v>33.0</v>
      </c>
      <c r="S1584" s="102">
        <v>56.0</v>
      </c>
    </row>
    <row r="1585" ht="12.75" customHeight="1">
      <c r="A1585" s="102">
        <v>2006.0</v>
      </c>
      <c r="B1585" s="102">
        <v>7781.0</v>
      </c>
      <c r="C1585" s="102" t="s">
        <v>7615</v>
      </c>
      <c r="D1585" s="102" t="s">
        <v>21</v>
      </c>
      <c r="E1585" s="102">
        <v>7.0</v>
      </c>
      <c r="F1585" s="102">
        <v>0.0</v>
      </c>
      <c r="G1585" s="102" t="s">
        <v>931</v>
      </c>
      <c r="H1585" s="102">
        <v>4200.0</v>
      </c>
      <c r="I1585" s="102">
        <v>74.0</v>
      </c>
      <c r="J1585" s="102">
        <v>37.0</v>
      </c>
      <c r="K1585" s="102"/>
      <c r="L1585" s="102"/>
      <c r="M1585" s="102"/>
      <c r="N1585" s="102" t="s">
        <v>23</v>
      </c>
      <c r="O1585" s="102"/>
      <c r="P1585" s="102"/>
      <c r="Q1585" s="102" t="s">
        <v>23</v>
      </c>
      <c r="R1585" s="102">
        <v>33.0</v>
      </c>
      <c r="S1585" s="102">
        <v>8.0</v>
      </c>
    </row>
    <row r="1586" ht="12.75" customHeight="1">
      <c r="A1586" s="102">
        <v>2006.0</v>
      </c>
      <c r="B1586" s="102">
        <v>7798.0</v>
      </c>
      <c r="C1586" s="102" t="s">
        <v>8049</v>
      </c>
      <c r="D1586" s="102" t="s">
        <v>40</v>
      </c>
      <c r="E1586" s="102">
        <v>7.0</v>
      </c>
      <c r="F1586" s="102">
        <v>35.0</v>
      </c>
      <c r="G1586" s="102"/>
      <c r="H1586" s="102">
        <v>5500.0</v>
      </c>
      <c r="I1586" s="102">
        <v>82.0</v>
      </c>
      <c r="J1586" s="102">
        <v>43.0</v>
      </c>
      <c r="K1586" s="102"/>
      <c r="L1586" s="102"/>
      <c r="M1586" s="102"/>
      <c r="N1586" s="102" t="s">
        <v>23</v>
      </c>
      <c r="O1586" s="102"/>
      <c r="P1586" s="102"/>
      <c r="Q1586" s="102" t="s">
        <v>23</v>
      </c>
      <c r="R1586" s="102">
        <v>48.0</v>
      </c>
      <c r="S1586" s="102">
        <v>20.0</v>
      </c>
    </row>
    <row r="1587" ht="12.75" customHeight="1">
      <c r="A1587" s="102">
        <v>2006.0</v>
      </c>
      <c r="B1587" s="102">
        <v>7783.0</v>
      </c>
      <c r="C1587" s="102" t="s">
        <v>8050</v>
      </c>
      <c r="D1587" s="102" t="s">
        <v>21</v>
      </c>
      <c r="E1587" s="102">
        <v>7.0</v>
      </c>
      <c r="F1587" s="102">
        <v>0.0</v>
      </c>
      <c r="G1587" s="102" t="s">
        <v>942</v>
      </c>
      <c r="H1587" s="102">
        <v>4200.0</v>
      </c>
      <c r="I1587" s="102">
        <v>75.0</v>
      </c>
      <c r="J1587" s="102">
        <v>37.0</v>
      </c>
      <c r="K1587" s="102"/>
      <c r="L1587" s="102"/>
      <c r="M1587" s="102"/>
      <c r="N1587" s="102" t="s">
        <v>23</v>
      </c>
      <c r="O1587" s="102"/>
      <c r="P1587" s="102"/>
      <c r="Q1587" s="102" t="s">
        <v>23</v>
      </c>
      <c r="R1587" s="102">
        <v>33.0</v>
      </c>
      <c r="S1587" s="102">
        <v>12.0</v>
      </c>
    </row>
    <row r="1588" ht="12.75" customHeight="1">
      <c r="A1588" s="102">
        <v>2006.0</v>
      </c>
      <c r="B1588" s="102">
        <v>7782.0</v>
      </c>
      <c r="C1588" s="102" t="s">
        <v>7389</v>
      </c>
      <c r="D1588" s="102" t="s">
        <v>21</v>
      </c>
      <c r="E1588" s="102">
        <v>7.0</v>
      </c>
      <c r="F1588" s="102">
        <v>0.0</v>
      </c>
      <c r="G1588" s="102" t="s">
        <v>6366</v>
      </c>
      <c r="H1588" s="102">
        <v>5300.0</v>
      </c>
      <c r="I1588" s="102">
        <v>78.0</v>
      </c>
      <c r="J1588" s="102">
        <v>41.0</v>
      </c>
      <c r="K1588" s="102"/>
      <c r="L1588" s="102"/>
      <c r="M1588" s="102"/>
      <c r="N1588" s="102" t="s">
        <v>23</v>
      </c>
      <c r="O1588" s="102"/>
      <c r="P1588" s="102"/>
      <c r="Q1588" s="102" t="s">
        <v>23</v>
      </c>
      <c r="R1588" s="102">
        <v>33.0</v>
      </c>
      <c r="S1588" s="102">
        <v>56.0</v>
      </c>
    </row>
    <row r="1589" ht="12.75" customHeight="1">
      <c r="A1589" s="102">
        <v>2006.0</v>
      </c>
      <c r="B1589" s="102">
        <v>7784.0</v>
      </c>
      <c r="C1589" s="102" t="s">
        <v>7389</v>
      </c>
      <c r="D1589" s="102" t="s">
        <v>21</v>
      </c>
      <c r="E1589" s="102">
        <v>7.0</v>
      </c>
      <c r="F1589" s="102">
        <v>0.0</v>
      </c>
      <c r="G1589" s="102" t="s">
        <v>918</v>
      </c>
      <c r="H1589" s="102">
        <v>4800.0</v>
      </c>
      <c r="I1589" s="102">
        <v>75.0</v>
      </c>
      <c r="J1589" s="102">
        <v>41.0</v>
      </c>
      <c r="K1589" s="102"/>
      <c r="L1589" s="102"/>
      <c r="M1589" s="102"/>
      <c r="N1589" s="102" t="s">
        <v>23</v>
      </c>
      <c r="O1589" s="102"/>
      <c r="P1589" s="102"/>
      <c r="Q1589" s="102" t="s">
        <v>23</v>
      </c>
      <c r="R1589" s="102">
        <v>33.0</v>
      </c>
      <c r="S1589" s="102">
        <v>12.0</v>
      </c>
    </row>
    <row r="1590" ht="12.75" customHeight="1">
      <c r="A1590" s="102">
        <v>2006.0</v>
      </c>
      <c r="B1590" s="102">
        <v>7788.0</v>
      </c>
      <c r="C1590" s="102" t="s">
        <v>6948</v>
      </c>
      <c r="D1590" s="102" t="s">
        <v>40</v>
      </c>
      <c r="E1590" s="102">
        <v>7.0</v>
      </c>
      <c r="F1590" s="102">
        <v>36.0</v>
      </c>
      <c r="G1590" s="102"/>
      <c r="H1590" s="102">
        <v>4900.0</v>
      </c>
      <c r="I1590" s="102">
        <v>76.0</v>
      </c>
      <c r="J1590" s="102">
        <v>40.0</v>
      </c>
      <c r="K1590" s="102"/>
      <c r="L1590" s="102"/>
      <c r="M1590" s="102"/>
      <c r="N1590" s="102" t="s">
        <v>23</v>
      </c>
      <c r="O1590" s="102"/>
      <c r="P1590" s="102"/>
      <c r="Q1590" s="102" t="s">
        <v>23</v>
      </c>
      <c r="R1590" s="102">
        <v>30.0</v>
      </c>
      <c r="S1590" s="102">
        <v>38.0</v>
      </c>
    </row>
    <row r="1591" ht="12.75" customHeight="1">
      <c r="A1591" s="102">
        <v>2006.0</v>
      </c>
      <c r="B1591" s="102">
        <v>7787.0</v>
      </c>
      <c r="C1591" s="102" t="s">
        <v>8051</v>
      </c>
      <c r="D1591" s="102" t="s">
        <v>40</v>
      </c>
      <c r="E1591" s="102">
        <v>7.0</v>
      </c>
      <c r="F1591" s="102">
        <v>41.0</v>
      </c>
      <c r="G1591" s="102"/>
      <c r="H1591" s="102">
        <v>4150.0</v>
      </c>
      <c r="I1591" s="102">
        <v>73.0</v>
      </c>
      <c r="J1591" s="102">
        <v>38.0</v>
      </c>
      <c r="K1591" s="102"/>
      <c r="L1591" s="102"/>
      <c r="M1591" s="102"/>
      <c r="N1591" s="102" t="s">
        <v>23</v>
      </c>
      <c r="O1591" s="102"/>
      <c r="P1591" s="102"/>
      <c r="Q1591" s="102" t="s">
        <v>23</v>
      </c>
      <c r="R1591" s="102">
        <v>33.0</v>
      </c>
      <c r="S1591" s="102">
        <v>24.0</v>
      </c>
    </row>
    <row r="1592" ht="12.75" customHeight="1">
      <c r="A1592" s="102">
        <v>2006.0</v>
      </c>
      <c r="B1592" s="102">
        <v>104.0</v>
      </c>
      <c r="C1592" s="102" t="s">
        <v>8052</v>
      </c>
      <c r="D1592" s="102" t="s">
        <v>40</v>
      </c>
      <c r="E1592" s="102">
        <v>7.0</v>
      </c>
      <c r="F1592" s="102">
        <v>36.0</v>
      </c>
      <c r="G1592" s="102"/>
      <c r="H1592" s="102">
        <v>3700.0</v>
      </c>
      <c r="I1592" s="102">
        <v>71.0</v>
      </c>
      <c r="J1592" s="102">
        <v>35.0</v>
      </c>
      <c r="K1592" s="102"/>
      <c r="L1592" s="102"/>
      <c r="M1592" s="102"/>
      <c r="N1592" s="102" t="s">
        <v>40</v>
      </c>
      <c r="O1592" s="102"/>
      <c r="P1592" s="102"/>
      <c r="Q1592" s="102" t="s">
        <v>23</v>
      </c>
      <c r="R1592" s="102">
        <v>33.0</v>
      </c>
      <c r="S1592" s="102">
        <v>66.0</v>
      </c>
    </row>
    <row r="1593" ht="12.75" customHeight="1">
      <c r="A1593" s="102">
        <v>2006.0</v>
      </c>
      <c r="B1593" s="102">
        <v>7790.0</v>
      </c>
      <c r="C1593" s="102" t="s">
        <v>7617</v>
      </c>
      <c r="D1593" s="102" t="s">
        <v>21</v>
      </c>
      <c r="E1593" s="102">
        <v>7.0</v>
      </c>
      <c r="F1593" s="102">
        <v>0.0</v>
      </c>
      <c r="G1593" s="102" t="s">
        <v>6519</v>
      </c>
      <c r="H1593" s="102">
        <v>5750.0</v>
      </c>
      <c r="I1593" s="102">
        <v>80.0</v>
      </c>
      <c r="J1593" s="102">
        <v>42.0</v>
      </c>
      <c r="K1593" s="102"/>
      <c r="L1593" s="102"/>
      <c r="M1593" s="102"/>
      <c r="N1593" s="102" t="s">
        <v>23</v>
      </c>
      <c r="O1593" s="102"/>
      <c r="P1593" s="102"/>
      <c r="Q1593" s="102" t="s">
        <v>23</v>
      </c>
      <c r="R1593" s="102">
        <v>33.0</v>
      </c>
      <c r="S1593" s="102">
        <v>45.0</v>
      </c>
    </row>
    <row r="1594" ht="12.75" customHeight="1">
      <c r="A1594" s="102">
        <v>2006.0</v>
      </c>
      <c r="B1594" s="102">
        <v>7789.0</v>
      </c>
      <c r="C1594" s="102" t="s">
        <v>7617</v>
      </c>
      <c r="D1594" s="102" t="s">
        <v>21</v>
      </c>
      <c r="E1594" s="102">
        <v>7.0</v>
      </c>
      <c r="F1594" s="102">
        <v>0.0</v>
      </c>
      <c r="G1594" s="102" t="s">
        <v>918</v>
      </c>
      <c r="H1594" s="102">
        <v>4350.0</v>
      </c>
      <c r="I1594" s="102">
        <v>73.0</v>
      </c>
      <c r="J1594" s="102">
        <v>39.0</v>
      </c>
      <c r="K1594" s="102"/>
      <c r="L1594" s="102"/>
      <c r="M1594" s="102"/>
      <c r="N1594" s="102" t="s">
        <v>23</v>
      </c>
      <c r="O1594" s="102"/>
      <c r="P1594" s="102"/>
      <c r="Q1594" s="102" t="s">
        <v>23</v>
      </c>
      <c r="R1594" s="102">
        <v>33.0</v>
      </c>
      <c r="S1594" s="102">
        <v>44.0</v>
      </c>
    </row>
    <row r="1595" ht="12.75" customHeight="1">
      <c r="A1595" s="102">
        <v>2006.0</v>
      </c>
      <c r="B1595" s="102">
        <v>7792.0</v>
      </c>
      <c r="C1595" s="102" t="s">
        <v>7619</v>
      </c>
      <c r="D1595" s="102" t="s">
        <v>21</v>
      </c>
      <c r="E1595" s="102">
        <v>7.0</v>
      </c>
      <c r="F1595" s="102">
        <v>0.0</v>
      </c>
      <c r="G1595" s="102" t="s">
        <v>4972</v>
      </c>
      <c r="H1595" s="102">
        <v>5100.0</v>
      </c>
      <c r="I1595" s="102">
        <v>81.0</v>
      </c>
      <c r="J1595" s="102">
        <v>40.0</v>
      </c>
      <c r="K1595" s="102"/>
      <c r="L1595" s="102"/>
      <c r="M1595" s="102"/>
      <c r="N1595" s="102" t="s">
        <v>23</v>
      </c>
      <c r="O1595" s="102"/>
      <c r="P1595" s="102"/>
      <c r="Q1595" s="102" t="s">
        <v>23</v>
      </c>
      <c r="R1595" s="102">
        <v>33.0</v>
      </c>
      <c r="S1595" s="102">
        <v>56.0</v>
      </c>
    </row>
    <row r="1596" ht="12.75" customHeight="1">
      <c r="A1596" s="102">
        <v>2006.0</v>
      </c>
      <c r="B1596" s="102">
        <v>103.0</v>
      </c>
      <c r="C1596" s="102" t="s">
        <v>6951</v>
      </c>
      <c r="D1596" s="102" t="s">
        <v>21</v>
      </c>
      <c r="E1596" s="102">
        <v>7.0</v>
      </c>
      <c r="F1596" s="102">
        <v>0.0</v>
      </c>
      <c r="G1596" s="102" t="s">
        <v>937</v>
      </c>
      <c r="H1596" s="102">
        <v>4700.0</v>
      </c>
      <c r="I1596" s="102">
        <v>76.0</v>
      </c>
      <c r="J1596" s="102">
        <v>39.0</v>
      </c>
      <c r="K1596" s="102"/>
      <c r="L1596" s="102"/>
      <c r="M1596" s="102"/>
      <c r="N1596" s="102" t="s">
        <v>23</v>
      </c>
      <c r="O1596" s="102"/>
      <c r="P1596" s="102"/>
      <c r="Q1596" s="102" t="s">
        <v>23</v>
      </c>
      <c r="R1596" s="102">
        <v>33.0</v>
      </c>
      <c r="S1596" s="102">
        <v>66.0</v>
      </c>
    </row>
    <row r="1597" ht="12.75" customHeight="1">
      <c r="A1597" s="102">
        <v>2006.0</v>
      </c>
      <c r="B1597" s="102">
        <v>7793.0</v>
      </c>
      <c r="C1597" s="102" t="s">
        <v>7620</v>
      </c>
      <c r="D1597" s="102" t="s">
        <v>21</v>
      </c>
      <c r="E1597" s="102">
        <v>7.0</v>
      </c>
      <c r="F1597" s="102">
        <v>0.0</v>
      </c>
      <c r="G1597" s="102" t="s">
        <v>7971</v>
      </c>
      <c r="H1597" s="102">
        <v>4300.0</v>
      </c>
      <c r="I1597" s="102">
        <v>76.0</v>
      </c>
      <c r="J1597" s="102">
        <v>38.0</v>
      </c>
      <c r="K1597" s="102"/>
      <c r="L1597" s="102"/>
      <c r="M1597" s="102"/>
      <c r="N1597" s="102" t="s">
        <v>23</v>
      </c>
      <c r="O1597" s="102"/>
      <c r="P1597" s="102"/>
      <c r="Q1597" s="102" t="s">
        <v>23</v>
      </c>
      <c r="R1597" s="102">
        <v>33.0</v>
      </c>
      <c r="S1597" s="102">
        <v>12.0</v>
      </c>
    </row>
    <row r="1598" ht="12.75" customHeight="1">
      <c r="A1598" s="102">
        <v>2006.0</v>
      </c>
      <c r="B1598" s="102">
        <v>101.0</v>
      </c>
      <c r="C1598" s="102" t="s">
        <v>8053</v>
      </c>
      <c r="D1598" s="102" t="s">
        <v>21</v>
      </c>
      <c r="E1598" s="102">
        <v>7.0</v>
      </c>
      <c r="F1598" s="102">
        <v>0.0</v>
      </c>
      <c r="G1598" s="102" t="s">
        <v>927</v>
      </c>
      <c r="H1598" s="102">
        <v>4250.0</v>
      </c>
      <c r="I1598" s="102">
        <v>72.0</v>
      </c>
      <c r="J1598" s="102">
        <v>38.0</v>
      </c>
      <c r="K1598" s="102"/>
      <c r="L1598" s="102"/>
      <c r="M1598" s="102"/>
      <c r="N1598" s="102" t="s">
        <v>23</v>
      </c>
      <c r="O1598" s="102"/>
      <c r="P1598" s="102"/>
      <c r="Q1598" s="102" t="s">
        <v>23</v>
      </c>
      <c r="R1598" s="102">
        <v>33.0</v>
      </c>
      <c r="S1598" s="102">
        <v>45.0</v>
      </c>
    </row>
    <row r="1599" ht="12.75" customHeight="1">
      <c r="A1599" s="102">
        <v>2006.0</v>
      </c>
      <c r="B1599" s="102">
        <v>7800.0</v>
      </c>
      <c r="C1599" s="102" t="s">
        <v>8054</v>
      </c>
      <c r="D1599" s="102" t="s">
        <v>21</v>
      </c>
      <c r="E1599" s="102">
        <v>7.0</v>
      </c>
      <c r="F1599" s="102">
        <v>0.0</v>
      </c>
      <c r="G1599" s="102" t="s">
        <v>953</v>
      </c>
      <c r="H1599" s="102">
        <v>4000.0</v>
      </c>
      <c r="I1599" s="102">
        <v>74.0</v>
      </c>
      <c r="J1599" s="102">
        <v>38.0</v>
      </c>
      <c r="K1599" s="102"/>
      <c r="L1599" s="102"/>
      <c r="M1599" s="102"/>
      <c r="N1599" s="102" t="s">
        <v>23</v>
      </c>
      <c r="O1599" s="102"/>
      <c r="P1599" s="102"/>
      <c r="Q1599" s="102" t="s">
        <v>23</v>
      </c>
      <c r="R1599" s="102">
        <v>33.0</v>
      </c>
      <c r="S1599" s="102">
        <v>24.0</v>
      </c>
    </row>
    <row r="1600" ht="12.75" customHeight="1">
      <c r="A1600" s="102">
        <v>2006.0</v>
      </c>
      <c r="B1600" s="102">
        <v>7794.0</v>
      </c>
      <c r="C1600" s="102" t="s">
        <v>8054</v>
      </c>
      <c r="D1600" s="102" t="s">
        <v>21</v>
      </c>
      <c r="E1600" s="102">
        <v>7.0</v>
      </c>
      <c r="F1600" s="102">
        <v>0.0</v>
      </c>
      <c r="G1600" s="102" t="s">
        <v>999</v>
      </c>
      <c r="H1600" s="102">
        <v>5800.0</v>
      </c>
      <c r="I1600" s="102">
        <v>79.0</v>
      </c>
      <c r="J1600" s="102">
        <v>0.0</v>
      </c>
      <c r="K1600" s="102"/>
      <c r="L1600" s="102"/>
      <c r="M1600" s="102"/>
      <c r="N1600" s="102" t="s">
        <v>23</v>
      </c>
      <c r="O1600" s="102"/>
      <c r="P1600" s="102"/>
      <c r="Q1600" s="102" t="s">
        <v>23</v>
      </c>
      <c r="R1600" s="102">
        <v>33.0</v>
      </c>
      <c r="S1600" s="102">
        <v>12.0</v>
      </c>
    </row>
    <row r="1601" ht="12.75" customHeight="1">
      <c r="A1601" s="102">
        <v>2006.0</v>
      </c>
      <c r="B1601" s="102">
        <v>105.0</v>
      </c>
      <c r="C1601" s="102" t="s">
        <v>7393</v>
      </c>
      <c r="D1601" s="102" t="s">
        <v>40</v>
      </c>
      <c r="E1601" s="102">
        <v>7.0</v>
      </c>
      <c r="F1601" s="102">
        <v>36.0</v>
      </c>
      <c r="G1601" s="102"/>
      <c r="H1601" s="102">
        <v>7300.0</v>
      </c>
      <c r="I1601" s="102">
        <v>86.0</v>
      </c>
      <c r="J1601" s="102">
        <v>45.0</v>
      </c>
      <c r="K1601" s="102"/>
      <c r="L1601" s="102"/>
      <c r="M1601" s="102"/>
      <c r="N1601" s="102" t="s">
        <v>23</v>
      </c>
      <c r="O1601" s="102"/>
      <c r="P1601" s="102"/>
      <c r="Q1601" s="102" t="s">
        <v>23</v>
      </c>
      <c r="R1601" s="102">
        <v>33.0</v>
      </c>
      <c r="S1601" s="102">
        <v>66.0</v>
      </c>
    </row>
    <row r="1602" ht="12.75" customHeight="1">
      <c r="A1602" s="102">
        <v>2006.0</v>
      </c>
      <c r="B1602" s="102">
        <v>7799.0</v>
      </c>
      <c r="C1602" s="102" t="s">
        <v>8055</v>
      </c>
      <c r="D1602" s="102" t="s">
        <v>21</v>
      </c>
      <c r="E1602" s="102">
        <v>7.0</v>
      </c>
      <c r="F1602" s="102">
        <v>0.0</v>
      </c>
      <c r="G1602" s="102" t="s">
        <v>927</v>
      </c>
      <c r="H1602" s="102">
        <v>4600.0</v>
      </c>
      <c r="I1602" s="102">
        <v>77.0</v>
      </c>
      <c r="J1602" s="102">
        <v>39.0</v>
      </c>
      <c r="K1602" s="102"/>
      <c r="L1602" s="102"/>
      <c r="M1602" s="102"/>
      <c r="N1602" s="102" t="s">
        <v>23</v>
      </c>
      <c r="O1602" s="102"/>
      <c r="P1602" s="102"/>
      <c r="Q1602" s="102" t="s">
        <v>23</v>
      </c>
      <c r="R1602" s="102">
        <v>33.0</v>
      </c>
      <c r="S1602" s="102">
        <v>45.0</v>
      </c>
    </row>
    <row r="1603" ht="12.75" customHeight="1">
      <c r="A1603" s="102">
        <v>2006.0</v>
      </c>
      <c r="B1603" s="102">
        <v>120.0</v>
      </c>
      <c r="C1603" s="102" t="s">
        <v>8056</v>
      </c>
      <c r="D1603" s="102" t="s">
        <v>40</v>
      </c>
      <c r="E1603" s="102">
        <v>7.0</v>
      </c>
      <c r="F1603" s="102">
        <v>36.0</v>
      </c>
      <c r="G1603" s="102"/>
      <c r="H1603" s="102">
        <v>5300.0</v>
      </c>
      <c r="I1603" s="102">
        <v>80.0</v>
      </c>
      <c r="J1603" s="102">
        <v>42.0</v>
      </c>
      <c r="K1603" s="102"/>
      <c r="L1603" s="102"/>
      <c r="M1603" s="102"/>
      <c r="N1603" s="102" t="s">
        <v>23</v>
      </c>
      <c r="O1603" s="102"/>
      <c r="P1603" s="102"/>
      <c r="Q1603" s="102" t="s">
        <v>23</v>
      </c>
      <c r="R1603" s="102">
        <v>33.0</v>
      </c>
      <c r="S1603" s="102">
        <v>12.0</v>
      </c>
    </row>
    <row r="1604" ht="12.75" customHeight="1">
      <c r="A1604" s="102">
        <v>2006.0</v>
      </c>
      <c r="B1604" s="102">
        <v>102.0</v>
      </c>
      <c r="C1604" s="102" t="s">
        <v>8057</v>
      </c>
      <c r="D1604" s="102" t="s">
        <v>21</v>
      </c>
      <c r="E1604" s="102">
        <v>7.0</v>
      </c>
      <c r="F1604" s="102">
        <v>0.0</v>
      </c>
      <c r="G1604" s="102" t="s">
        <v>918</v>
      </c>
      <c r="H1604" s="102">
        <v>4700.0</v>
      </c>
      <c r="I1604" s="102">
        <v>77.0</v>
      </c>
      <c r="J1604" s="102">
        <v>40.0</v>
      </c>
      <c r="K1604" s="102"/>
      <c r="L1604" s="102"/>
      <c r="M1604" s="102"/>
      <c r="N1604" s="102" t="s">
        <v>23</v>
      </c>
      <c r="O1604" s="102"/>
      <c r="P1604" s="102"/>
      <c r="Q1604" s="102" t="s">
        <v>23</v>
      </c>
      <c r="R1604" s="102">
        <v>33.0</v>
      </c>
      <c r="S1604" s="102">
        <v>45.0</v>
      </c>
    </row>
    <row r="1605" ht="12.75" customHeight="1">
      <c r="A1605" s="102">
        <v>2006.0</v>
      </c>
      <c r="B1605" s="102">
        <v>106.0</v>
      </c>
      <c r="C1605" s="102" t="s">
        <v>7624</v>
      </c>
      <c r="D1605" s="102" t="s">
        <v>21</v>
      </c>
      <c r="E1605" s="102">
        <v>7.0</v>
      </c>
      <c r="F1605" s="102">
        <v>0.0</v>
      </c>
      <c r="G1605" s="102" t="s">
        <v>1084</v>
      </c>
      <c r="H1605" s="102">
        <v>5300.0</v>
      </c>
      <c r="I1605" s="102">
        <v>76.0</v>
      </c>
      <c r="J1605" s="102">
        <v>42.0</v>
      </c>
      <c r="K1605" s="102"/>
      <c r="L1605" s="102"/>
      <c r="M1605" s="102"/>
      <c r="N1605" s="102" t="s">
        <v>23</v>
      </c>
      <c r="O1605" s="102"/>
      <c r="P1605" s="102"/>
      <c r="Q1605" s="102" t="s">
        <v>23</v>
      </c>
      <c r="R1605" s="102">
        <v>33.0</v>
      </c>
      <c r="S1605" s="102">
        <v>66.0</v>
      </c>
    </row>
    <row r="1606" ht="12.75" customHeight="1">
      <c r="A1606" s="102">
        <v>2006.0</v>
      </c>
      <c r="B1606" s="102">
        <v>108.0</v>
      </c>
      <c r="C1606" s="102" t="s">
        <v>7631</v>
      </c>
      <c r="D1606" s="102" t="s">
        <v>21</v>
      </c>
      <c r="E1606" s="102">
        <v>7.0</v>
      </c>
      <c r="F1606" s="102">
        <v>0.0</v>
      </c>
      <c r="G1606" s="102" t="s">
        <v>947</v>
      </c>
      <c r="H1606" s="102">
        <v>4300.0</v>
      </c>
      <c r="I1606" s="102">
        <v>75.0</v>
      </c>
      <c r="J1606" s="102">
        <v>38.0</v>
      </c>
      <c r="K1606" s="102"/>
      <c r="L1606" s="102"/>
      <c r="M1606" s="102"/>
      <c r="N1606" s="102" t="s">
        <v>23</v>
      </c>
      <c r="O1606" s="102"/>
      <c r="P1606" s="102"/>
      <c r="Q1606" s="102" t="s">
        <v>23</v>
      </c>
      <c r="R1606" s="102">
        <v>33.0</v>
      </c>
      <c r="S1606" s="102">
        <v>12.0</v>
      </c>
    </row>
    <row r="1607" ht="12.75" customHeight="1">
      <c r="A1607" s="102">
        <v>2006.0</v>
      </c>
      <c r="B1607" s="102">
        <v>110.0</v>
      </c>
      <c r="C1607" s="102" t="s">
        <v>8058</v>
      </c>
      <c r="D1607" s="102" t="s">
        <v>40</v>
      </c>
      <c r="E1607" s="102">
        <v>7.0</v>
      </c>
      <c r="F1607" s="102">
        <v>41.0</v>
      </c>
      <c r="G1607" s="102"/>
      <c r="H1607" s="102">
        <v>3000.0</v>
      </c>
      <c r="I1607" s="102">
        <v>68.0</v>
      </c>
      <c r="J1607" s="102">
        <v>33.0</v>
      </c>
      <c r="K1607" s="102"/>
      <c r="L1607" s="102"/>
      <c r="M1607" s="102"/>
      <c r="N1607" s="102" t="s">
        <v>23</v>
      </c>
      <c r="O1607" s="102"/>
      <c r="P1607" s="102"/>
      <c r="Q1607" s="102" t="s">
        <v>23</v>
      </c>
      <c r="R1607" s="102">
        <v>28.0</v>
      </c>
      <c r="S1607" s="102">
        <v>79.0</v>
      </c>
    </row>
    <row r="1608" ht="12.75" customHeight="1">
      <c r="A1608" s="102">
        <v>2006.0</v>
      </c>
      <c r="B1608" s="102">
        <v>107.0</v>
      </c>
      <c r="C1608" s="102" t="s">
        <v>8059</v>
      </c>
      <c r="D1608" s="102" t="s">
        <v>21</v>
      </c>
      <c r="E1608" s="102">
        <v>7.0</v>
      </c>
      <c r="F1608" s="102">
        <v>0.0</v>
      </c>
      <c r="G1608" s="102" t="s">
        <v>927</v>
      </c>
      <c r="H1608" s="102">
        <v>4750.0</v>
      </c>
      <c r="I1608" s="102">
        <v>77.0</v>
      </c>
      <c r="J1608" s="102">
        <v>38.0</v>
      </c>
      <c r="K1608" s="102"/>
      <c r="L1608" s="102"/>
      <c r="M1608" s="102"/>
      <c r="N1608" s="102" t="s">
        <v>23</v>
      </c>
      <c r="O1608" s="102"/>
      <c r="P1608" s="102"/>
      <c r="Q1608" s="102" t="s">
        <v>23</v>
      </c>
      <c r="R1608" s="102">
        <v>33.0</v>
      </c>
      <c r="S1608" s="102">
        <v>12.0</v>
      </c>
    </row>
    <row r="1609" ht="12.75" customHeight="1">
      <c r="A1609" s="102">
        <v>2006.0</v>
      </c>
      <c r="B1609" s="102">
        <v>109.0</v>
      </c>
      <c r="C1609" s="102" t="s">
        <v>8060</v>
      </c>
      <c r="D1609" s="102" t="s">
        <v>21</v>
      </c>
      <c r="E1609" s="102">
        <v>7.0</v>
      </c>
      <c r="F1609" s="102">
        <v>0.0</v>
      </c>
      <c r="G1609" s="102" t="s">
        <v>951</v>
      </c>
      <c r="H1609" s="102">
        <v>5300.0</v>
      </c>
      <c r="I1609" s="102">
        <v>76.0</v>
      </c>
      <c r="J1609" s="102">
        <v>42.0</v>
      </c>
      <c r="K1609" s="102"/>
      <c r="L1609" s="102"/>
      <c r="M1609" s="102"/>
      <c r="N1609" s="102" t="s">
        <v>23</v>
      </c>
      <c r="O1609" s="102"/>
      <c r="P1609" s="102"/>
      <c r="Q1609" s="102" t="s">
        <v>23</v>
      </c>
      <c r="R1609" s="102">
        <v>33.0</v>
      </c>
      <c r="S1609" s="102">
        <v>45.0</v>
      </c>
    </row>
    <row r="1610" ht="12.75" customHeight="1">
      <c r="A1610" s="102">
        <v>2006.0</v>
      </c>
      <c r="B1610" s="102">
        <v>111.0</v>
      </c>
      <c r="C1610" s="102" t="s">
        <v>8061</v>
      </c>
      <c r="D1610" s="102" t="s">
        <v>40</v>
      </c>
      <c r="E1610" s="102">
        <v>7.0</v>
      </c>
      <c r="F1610" s="102">
        <v>92.0</v>
      </c>
      <c r="G1610" s="102"/>
      <c r="H1610" s="102">
        <v>4600.0</v>
      </c>
      <c r="I1610" s="102">
        <v>76.0</v>
      </c>
      <c r="J1610" s="102">
        <v>40.0</v>
      </c>
      <c r="K1610" s="102"/>
      <c r="L1610" s="102"/>
      <c r="M1610" s="102"/>
      <c r="N1610" s="102" t="s">
        <v>35</v>
      </c>
      <c r="O1610" s="102"/>
      <c r="P1610" s="102"/>
      <c r="Q1610" s="102" t="s">
        <v>23</v>
      </c>
      <c r="R1610" s="102">
        <v>24.0</v>
      </c>
      <c r="S1610" s="102">
        <v>89.0</v>
      </c>
    </row>
    <row r="1611" ht="12.75" customHeight="1">
      <c r="A1611" s="102">
        <v>2006.0</v>
      </c>
      <c r="B1611" s="102">
        <v>112.0</v>
      </c>
      <c r="C1611" s="102" t="s">
        <v>7635</v>
      </c>
      <c r="D1611" s="102" t="s">
        <v>40</v>
      </c>
      <c r="E1611" s="102">
        <v>7.0</v>
      </c>
      <c r="F1611" s="102">
        <v>36.0</v>
      </c>
      <c r="G1611" s="102"/>
      <c r="H1611" s="102">
        <v>5100.0</v>
      </c>
      <c r="I1611" s="102">
        <v>78.0</v>
      </c>
      <c r="J1611" s="102">
        <v>41.0</v>
      </c>
      <c r="K1611" s="102"/>
      <c r="L1611" s="102"/>
      <c r="M1611" s="102"/>
      <c r="N1611" s="102" t="s">
        <v>23</v>
      </c>
      <c r="O1611" s="102"/>
      <c r="P1611" s="102"/>
      <c r="Q1611" s="102" t="s">
        <v>23</v>
      </c>
      <c r="R1611" s="102">
        <v>33.0</v>
      </c>
      <c r="S1611" s="102">
        <v>12.0</v>
      </c>
    </row>
    <row r="1612" ht="12.75" customHeight="1">
      <c r="A1612" s="102">
        <v>2006.0</v>
      </c>
      <c r="B1612" s="102">
        <v>115.0</v>
      </c>
      <c r="C1612" s="102" t="s">
        <v>7636</v>
      </c>
      <c r="D1612" s="102" t="s">
        <v>40</v>
      </c>
      <c r="E1612" s="102">
        <v>7.0</v>
      </c>
      <c r="F1612" s="102">
        <v>86.0</v>
      </c>
      <c r="G1612" s="102"/>
      <c r="H1612" s="102">
        <v>4200.0</v>
      </c>
      <c r="I1612" s="102">
        <v>75.0</v>
      </c>
      <c r="J1612" s="102">
        <v>39.0</v>
      </c>
      <c r="K1612" s="102"/>
      <c r="L1612" s="102"/>
      <c r="M1612" s="102"/>
      <c r="N1612" s="102" t="s">
        <v>23</v>
      </c>
      <c r="O1612" s="102"/>
      <c r="P1612" s="102"/>
      <c r="Q1612" s="102" t="s">
        <v>23</v>
      </c>
      <c r="R1612" s="102">
        <v>24.0</v>
      </c>
      <c r="S1612" s="102">
        <v>142.0</v>
      </c>
    </row>
    <row r="1613" ht="12.75" customHeight="1">
      <c r="A1613" s="102">
        <v>2006.0</v>
      </c>
      <c r="B1613" s="102">
        <v>116.0</v>
      </c>
      <c r="C1613" s="102" t="s">
        <v>8062</v>
      </c>
      <c r="D1613" s="102" t="s">
        <v>40</v>
      </c>
      <c r="E1613" s="102">
        <v>7.0</v>
      </c>
      <c r="F1613" s="102">
        <v>91.0</v>
      </c>
      <c r="G1613" s="102"/>
      <c r="H1613" s="102">
        <v>3700.0</v>
      </c>
      <c r="I1613" s="102">
        <v>71.0</v>
      </c>
      <c r="J1613" s="102">
        <v>37.0</v>
      </c>
      <c r="K1613" s="102"/>
      <c r="L1613" s="102"/>
      <c r="M1613" s="102"/>
      <c r="N1613" s="102" t="s">
        <v>23</v>
      </c>
      <c r="O1613" s="102"/>
      <c r="P1613" s="102"/>
      <c r="Q1613" s="102" t="s">
        <v>23</v>
      </c>
      <c r="R1613" s="102">
        <v>33.0</v>
      </c>
      <c r="S1613" s="102">
        <v>12.0</v>
      </c>
    </row>
    <row r="1614" ht="12.75" customHeight="1">
      <c r="A1614" s="102">
        <v>2006.0</v>
      </c>
      <c r="B1614" s="102">
        <v>113.0</v>
      </c>
      <c r="C1614" s="102" t="s">
        <v>7639</v>
      </c>
      <c r="D1614" s="102" t="s">
        <v>40</v>
      </c>
      <c r="E1614" s="102">
        <v>7.0</v>
      </c>
      <c r="F1614" s="102">
        <v>85.0</v>
      </c>
      <c r="G1614" s="102"/>
      <c r="H1614" s="102">
        <v>4850.0</v>
      </c>
      <c r="I1614" s="102">
        <v>78.0</v>
      </c>
      <c r="J1614" s="102">
        <v>39.0</v>
      </c>
      <c r="K1614" s="102"/>
      <c r="L1614" s="102"/>
      <c r="M1614" s="102"/>
      <c r="N1614" s="102" t="s">
        <v>23</v>
      </c>
      <c r="O1614" s="102"/>
      <c r="P1614" s="102"/>
      <c r="Q1614" s="102" t="s">
        <v>23</v>
      </c>
      <c r="R1614" s="102">
        <v>33.0</v>
      </c>
      <c r="S1614" s="102">
        <v>24.0</v>
      </c>
    </row>
    <row r="1615" ht="12.75" customHeight="1">
      <c r="A1615" s="102">
        <v>2006.0</v>
      </c>
      <c r="B1615" s="102">
        <v>119.0</v>
      </c>
      <c r="C1615" s="102" t="s">
        <v>7639</v>
      </c>
      <c r="D1615" s="102" t="s">
        <v>40</v>
      </c>
      <c r="E1615" s="102">
        <v>7.0</v>
      </c>
      <c r="F1615" s="102">
        <v>41.0</v>
      </c>
      <c r="G1615" s="102"/>
      <c r="H1615" s="102">
        <v>4800.0</v>
      </c>
      <c r="I1615" s="102">
        <v>77.0</v>
      </c>
      <c r="J1615" s="102">
        <v>41.0</v>
      </c>
      <c r="K1615" s="102"/>
      <c r="L1615" s="102"/>
      <c r="M1615" s="102"/>
      <c r="N1615" s="102" t="s">
        <v>23</v>
      </c>
      <c r="O1615" s="102"/>
      <c r="P1615" s="102"/>
      <c r="Q1615" s="102" t="s">
        <v>23</v>
      </c>
      <c r="R1615" s="102">
        <v>48.0</v>
      </c>
      <c r="S1615" s="102">
        <v>20.0</v>
      </c>
    </row>
    <row r="1616" ht="12.75" customHeight="1">
      <c r="A1616" s="102">
        <v>2006.0</v>
      </c>
      <c r="B1616" s="102">
        <v>114.0</v>
      </c>
      <c r="C1616" s="102" t="s">
        <v>6967</v>
      </c>
      <c r="D1616" s="102" t="s">
        <v>40</v>
      </c>
      <c r="E1616" s="102">
        <v>7.0</v>
      </c>
      <c r="F1616" s="102">
        <v>86.0</v>
      </c>
      <c r="G1616" s="102"/>
      <c r="H1616" s="102">
        <v>4050.0</v>
      </c>
      <c r="I1616" s="102">
        <v>71.0</v>
      </c>
      <c r="J1616" s="102">
        <v>39.0</v>
      </c>
      <c r="K1616" s="102"/>
      <c r="L1616" s="102"/>
      <c r="M1616" s="102"/>
      <c r="N1616" s="102" t="s">
        <v>23</v>
      </c>
      <c r="O1616" s="102"/>
      <c r="P1616" s="102"/>
      <c r="Q1616" s="102" t="s">
        <v>23</v>
      </c>
      <c r="R1616" s="102">
        <v>24.0</v>
      </c>
      <c r="S1616" s="102">
        <v>142.0</v>
      </c>
    </row>
    <row r="1617" ht="12.75" customHeight="1">
      <c r="A1617" s="102">
        <v>2006.0</v>
      </c>
      <c r="B1617" s="102">
        <v>118.0</v>
      </c>
      <c r="C1617" s="102" t="s">
        <v>6967</v>
      </c>
      <c r="D1617" s="102" t="s">
        <v>40</v>
      </c>
      <c r="E1617" s="102">
        <v>7.0</v>
      </c>
      <c r="F1617" s="102">
        <v>87.0</v>
      </c>
      <c r="G1617" s="102"/>
      <c r="H1617" s="102">
        <v>4600.0</v>
      </c>
      <c r="I1617" s="102">
        <v>74.0</v>
      </c>
      <c r="J1617" s="102">
        <v>42.0</v>
      </c>
      <c r="K1617" s="102"/>
      <c r="L1617" s="102"/>
      <c r="M1617" s="102"/>
      <c r="N1617" s="102" t="s">
        <v>40</v>
      </c>
      <c r="O1617" s="102"/>
      <c r="P1617" s="102"/>
      <c r="Q1617" s="102" t="s">
        <v>23</v>
      </c>
      <c r="R1617" s="102">
        <v>33.0</v>
      </c>
      <c r="S1617" s="102">
        <v>26.0</v>
      </c>
    </row>
    <row r="1618" ht="12.75" customHeight="1">
      <c r="A1618" s="102">
        <v>2006.0</v>
      </c>
      <c r="B1618" s="102">
        <v>117.0</v>
      </c>
      <c r="C1618" s="102" t="s">
        <v>8063</v>
      </c>
      <c r="D1618" s="102" t="s">
        <v>40</v>
      </c>
      <c r="E1618" s="102">
        <v>7.0</v>
      </c>
      <c r="F1618" s="102">
        <v>38.0</v>
      </c>
      <c r="G1618" s="102"/>
      <c r="H1618" s="102">
        <v>3500.0</v>
      </c>
      <c r="I1618" s="102">
        <v>72.0</v>
      </c>
      <c r="J1618" s="102">
        <v>37.0</v>
      </c>
      <c r="K1618" s="102"/>
      <c r="L1618" s="102"/>
      <c r="M1618" s="102"/>
      <c r="N1618" s="102" t="s">
        <v>23</v>
      </c>
      <c r="O1618" s="102"/>
      <c r="P1618" s="102"/>
      <c r="Q1618" s="102" t="s">
        <v>23</v>
      </c>
      <c r="R1618" s="102">
        <v>33.0</v>
      </c>
      <c r="S1618" s="102">
        <v>38.0</v>
      </c>
    </row>
    <row r="1619" ht="12.75" customHeight="1">
      <c r="A1619" s="102">
        <v>2006.0</v>
      </c>
      <c r="B1619" s="102">
        <v>121.0</v>
      </c>
      <c r="C1619" s="102" t="s">
        <v>8064</v>
      </c>
      <c r="D1619" s="102" t="s">
        <v>40</v>
      </c>
      <c r="E1619" s="102">
        <v>7.0</v>
      </c>
      <c r="F1619" s="102">
        <v>89.0</v>
      </c>
      <c r="G1619" s="102"/>
      <c r="H1619" s="102">
        <v>4500.0</v>
      </c>
      <c r="I1619" s="102">
        <v>77.0</v>
      </c>
      <c r="J1619" s="102">
        <v>38.0</v>
      </c>
      <c r="K1619" s="102"/>
      <c r="L1619" s="102"/>
      <c r="M1619" s="102"/>
      <c r="N1619" s="102" t="s">
        <v>23</v>
      </c>
      <c r="O1619" s="102"/>
      <c r="P1619" s="102"/>
      <c r="Q1619" s="102" t="s">
        <v>23</v>
      </c>
      <c r="R1619" s="102">
        <v>39.0</v>
      </c>
      <c r="S1619" s="102">
        <v>75.0</v>
      </c>
    </row>
    <row r="1620" ht="12.75" customHeight="1">
      <c r="A1620" s="102">
        <v>2006.0</v>
      </c>
      <c r="B1620" s="102">
        <v>123.0</v>
      </c>
      <c r="C1620" s="102" t="s">
        <v>8065</v>
      </c>
      <c r="D1620" s="102" t="s">
        <v>40</v>
      </c>
      <c r="E1620" s="102">
        <v>7.0</v>
      </c>
      <c r="F1620" s="102">
        <v>86.0</v>
      </c>
      <c r="G1620" s="102"/>
      <c r="H1620" s="102">
        <v>5000.0</v>
      </c>
      <c r="I1620" s="102">
        <v>77.0</v>
      </c>
      <c r="J1620" s="102">
        <v>41.0</v>
      </c>
      <c r="K1620" s="102"/>
      <c r="L1620" s="102"/>
      <c r="M1620" s="102"/>
      <c r="N1620" s="102" t="s">
        <v>23</v>
      </c>
      <c r="O1620" s="102"/>
      <c r="P1620" s="102"/>
      <c r="Q1620" s="102" t="s">
        <v>23</v>
      </c>
      <c r="R1620" s="102">
        <v>33.0</v>
      </c>
      <c r="S1620" s="102">
        <v>45.0</v>
      </c>
    </row>
    <row r="1621" ht="12.75" customHeight="1">
      <c r="A1621" s="102">
        <v>2006.0</v>
      </c>
      <c r="B1621" s="102">
        <v>122.0</v>
      </c>
      <c r="C1621" s="102" t="s">
        <v>7643</v>
      </c>
      <c r="D1621" s="102" t="s">
        <v>40</v>
      </c>
      <c r="E1621" s="102">
        <v>7.0</v>
      </c>
      <c r="F1621" s="102">
        <v>38.0</v>
      </c>
      <c r="G1621" s="102"/>
      <c r="H1621" s="102">
        <v>5100.0</v>
      </c>
      <c r="I1621" s="102">
        <v>77.0</v>
      </c>
      <c r="J1621" s="102">
        <v>42.0</v>
      </c>
      <c r="K1621" s="102"/>
      <c r="L1621" s="102"/>
      <c r="M1621" s="102"/>
      <c r="N1621" s="102" t="s">
        <v>23</v>
      </c>
      <c r="O1621" s="102"/>
      <c r="P1621" s="102"/>
      <c r="Q1621" s="102" t="s">
        <v>23</v>
      </c>
      <c r="R1621" s="102">
        <v>33.0</v>
      </c>
      <c r="S1621" s="102">
        <v>45.0</v>
      </c>
    </row>
    <row r="1622" ht="12.75" customHeight="1">
      <c r="A1622" s="102">
        <v>2006.0</v>
      </c>
      <c r="B1622" s="102">
        <v>130.0</v>
      </c>
      <c r="C1622" s="102" t="s">
        <v>8066</v>
      </c>
      <c r="D1622" s="102" t="s">
        <v>40</v>
      </c>
      <c r="E1622" s="102">
        <v>7.0</v>
      </c>
      <c r="F1622" s="102">
        <v>41.0</v>
      </c>
      <c r="G1622" s="102"/>
      <c r="H1622" s="102">
        <v>5000.0</v>
      </c>
      <c r="I1622" s="102">
        <v>80.0</v>
      </c>
      <c r="J1622" s="102">
        <v>42.0</v>
      </c>
      <c r="K1622" s="102"/>
      <c r="L1622" s="102"/>
      <c r="M1622" s="102"/>
      <c r="N1622" s="102" t="s">
        <v>23</v>
      </c>
      <c r="O1622" s="102"/>
      <c r="P1622" s="102"/>
      <c r="Q1622" s="102" t="s">
        <v>23</v>
      </c>
      <c r="R1622" s="102">
        <v>30.0</v>
      </c>
      <c r="S1622" s="102">
        <v>30.0</v>
      </c>
    </row>
    <row r="1623" ht="12.75" customHeight="1">
      <c r="A1623" s="102">
        <v>2006.0</v>
      </c>
      <c r="B1623" s="102">
        <v>125.0</v>
      </c>
      <c r="C1623" s="102" t="s">
        <v>7647</v>
      </c>
      <c r="D1623" s="102" t="s">
        <v>40</v>
      </c>
      <c r="E1623" s="102">
        <v>7.0</v>
      </c>
      <c r="F1623" s="102">
        <v>43.0</v>
      </c>
      <c r="G1623" s="102"/>
      <c r="H1623" s="102">
        <v>5200.0</v>
      </c>
      <c r="I1623" s="102">
        <v>79.0</v>
      </c>
      <c r="J1623" s="102">
        <v>40.0</v>
      </c>
      <c r="K1623" s="102"/>
      <c r="L1623" s="102"/>
      <c r="M1623" s="102"/>
      <c r="N1623" s="102" t="s">
        <v>23</v>
      </c>
      <c r="O1623" s="102"/>
      <c r="P1623" s="102"/>
      <c r="Q1623" s="102" t="s">
        <v>23</v>
      </c>
      <c r="R1623" s="102">
        <v>39.0</v>
      </c>
      <c r="S1623" s="102">
        <v>75.0</v>
      </c>
    </row>
    <row r="1624" ht="12.75" customHeight="1">
      <c r="A1624" s="102">
        <v>2006.0</v>
      </c>
      <c r="B1624" s="102">
        <v>129.0</v>
      </c>
      <c r="C1624" s="102" t="s">
        <v>8067</v>
      </c>
      <c r="D1624" s="102" t="s">
        <v>40</v>
      </c>
      <c r="E1624" s="102">
        <v>7.0</v>
      </c>
      <c r="F1624" s="102">
        <v>41.0</v>
      </c>
      <c r="G1624" s="102"/>
      <c r="H1624" s="102">
        <v>4350.0</v>
      </c>
      <c r="I1624" s="102">
        <v>76.0</v>
      </c>
      <c r="J1624" s="102">
        <v>39.0</v>
      </c>
      <c r="K1624" s="102"/>
      <c r="L1624" s="102"/>
      <c r="M1624" s="102"/>
      <c r="N1624" s="102" t="s">
        <v>23</v>
      </c>
      <c r="O1624" s="102"/>
      <c r="P1624" s="102"/>
      <c r="Q1624" s="102" t="s">
        <v>23</v>
      </c>
      <c r="R1624" s="102">
        <v>30.0</v>
      </c>
      <c r="S1624" s="102">
        <v>16.0</v>
      </c>
    </row>
    <row r="1625" ht="12.75" customHeight="1">
      <c r="A1625" s="102">
        <v>2006.0</v>
      </c>
      <c r="B1625" s="102">
        <v>124.0</v>
      </c>
      <c r="C1625" s="102" t="s">
        <v>8068</v>
      </c>
      <c r="D1625" s="102" t="s">
        <v>40</v>
      </c>
      <c r="E1625" s="102">
        <v>7.0</v>
      </c>
      <c r="F1625" s="102">
        <v>43.0</v>
      </c>
      <c r="G1625" s="102"/>
      <c r="H1625" s="102">
        <v>4200.0</v>
      </c>
      <c r="I1625" s="102">
        <v>73.0</v>
      </c>
      <c r="J1625" s="102">
        <v>38.0</v>
      </c>
      <c r="K1625" s="102"/>
      <c r="L1625" s="102"/>
      <c r="M1625" s="102"/>
      <c r="N1625" s="102" t="s">
        <v>23</v>
      </c>
      <c r="O1625" s="102"/>
      <c r="P1625" s="102"/>
      <c r="Q1625" s="102" t="s">
        <v>23</v>
      </c>
      <c r="R1625" s="102">
        <v>39.0</v>
      </c>
      <c r="S1625" s="102">
        <v>75.0</v>
      </c>
    </row>
    <row r="1626" ht="12.75" customHeight="1">
      <c r="A1626" s="102">
        <v>2006.0</v>
      </c>
      <c r="B1626" s="102">
        <v>126.0</v>
      </c>
      <c r="C1626" s="102" t="s">
        <v>6978</v>
      </c>
      <c r="D1626" s="102" t="s">
        <v>40</v>
      </c>
      <c r="E1626" s="102">
        <v>7.0</v>
      </c>
      <c r="F1626" s="102">
        <v>86.0</v>
      </c>
      <c r="G1626" s="102"/>
      <c r="H1626" s="102">
        <v>5200.0</v>
      </c>
      <c r="I1626" s="102">
        <v>79.0</v>
      </c>
      <c r="J1626" s="102">
        <v>42.0</v>
      </c>
      <c r="K1626" s="102"/>
      <c r="L1626" s="102"/>
      <c r="M1626" s="102"/>
      <c r="N1626" s="102" t="s">
        <v>23</v>
      </c>
      <c r="O1626" s="102"/>
      <c r="P1626" s="102"/>
      <c r="Q1626" s="102" t="s">
        <v>23</v>
      </c>
      <c r="R1626" s="102">
        <v>33.0</v>
      </c>
      <c r="S1626" s="102">
        <v>45.0</v>
      </c>
    </row>
    <row r="1627" ht="12.75" customHeight="1">
      <c r="A1627" s="102">
        <v>2006.0</v>
      </c>
      <c r="B1627" s="102">
        <v>127.0</v>
      </c>
      <c r="C1627" s="102" t="s">
        <v>6979</v>
      </c>
      <c r="D1627" s="102" t="s">
        <v>40</v>
      </c>
      <c r="E1627" s="102">
        <v>7.0</v>
      </c>
      <c r="F1627" s="102">
        <v>86.0</v>
      </c>
      <c r="G1627" s="102"/>
      <c r="H1627" s="102">
        <v>5300.0</v>
      </c>
      <c r="I1627" s="102">
        <v>77.0</v>
      </c>
      <c r="J1627" s="102">
        <v>42.0</v>
      </c>
      <c r="K1627" s="102"/>
      <c r="L1627" s="102"/>
      <c r="M1627" s="102"/>
      <c r="N1627" s="102" t="s">
        <v>23</v>
      </c>
      <c r="O1627" s="102"/>
      <c r="P1627" s="102"/>
      <c r="Q1627" s="102" t="s">
        <v>23</v>
      </c>
      <c r="R1627" s="102">
        <v>33.0</v>
      </c>
      <c r="S1627" s="102">
        <v>45.0</v>
      </c>
    </row>
    <row r="1628" ht="12.75" customHeight="1">
      <c r="A1628" s="102">
        <v>2006.0</v>
      </c>
      <c r="B1628" s="102">
        <v>128.0</v>
      </c>
      <c r="C1628" s="102" t="s">
        <v>7653</v>
      </c>
      <c r="D1628" s="102" t="s">
        <v>40</v>
      </c>
      <c r="E1628" s="102">
        <v>7.0</v>
      </c>
      <c r="F1628" s="102">
        <v>37.0</v>
      </c>
      <c r="G1628" s="102"/>
      <c r="H1628" s="102">
        <v>5200.0</v>
      </c>
      <c r="I1628" s="102">
        <v>80.0</v>
      </c>
      <c r="J1628" s="102">
        <v>41.0</v>
      </c>
      <c r="K1628" s="102"/>
      <c r="L1628" s="102"/>
      <c r="M1628" s="102"/>
      <c r="N1628" s="102" t="s">
        <v>23</v>
      </c>
      <c r="O1628" s="102"/>
      <c r="P1628" s="102"/>
      <c r="Q1628" s="102" t="s">
        <v>23</v>
      </c>
      <c r="R1628" s="102">
        <v>33.0</v>
      </c>
      <c r="S1628" s="102">
        <v>24.0</v>
      </c>
    </row>
    <row r="1629" ht="12.75" customHeight="1">
      <c r="A1629" s="102">
        <v>2006.0</v>
      </c>
      <c r="B1629" s="102">
        <v>132.0</v>
      </c>
      <c r="C1629" s="102" t="s">
        <v>7653</v>
      </c>
      <c r="D1629" s="102" t="s">
        <v>40</v>
      </c>
      <c r="E1629" s="102">
        <v>7.0</v>
      </c>
      <c r="F1629" s="102">
        <v>35.0</v>
      </c>
      <c r="G1629" s="102"/>
      <c r="H1629" s="102">
        <v>4800.0</v>
      </c>
      <c r="I1629" s="102">
        <v>76.0</v>
      </c>
      <c r="J1629" s="102">
        <v>41.0</v>
      </c>
      <c r="K1629" s="102"/>
      <c r="L1629" s="102"/>
      <c r="M1629" s="102"/>
      <c r="N1629" s="102" t="s">
        <v>23</v>
      </c>
      <c r="O1629" s="102"/>
      <c r="P1629" s="102"/>
      <c r="Q1629" s="102" t="s">
        <v>23</v>
      </c>
      <c r="R1629" s="102">
        <v>33.0</v>
      </c>
      <c r="S1629" s="102">
        <v>12.0</v>
      </c>
    </row>
    <row r="1630" ht="12.75" customHeight="1">
      <c r="A1630" s="102">
        <v>2006.0</v>
      </c>
      <c r="B1630" s="102">
        <v>131.0</v>
      </c>
      <c r="C1630" s="102" t="s">
        <v>8069</v>
      </c>
      <c r="D1630" s="102" t="s">
        <v>40</v>
      </c>
      <c r="E1630" s="102">
        <v>7.0</v>
      </c>
      <c r="F1630" s="102">
        <v>41.0</v>
      </c>
      <c r="G1630" s="102"/>
      <c r="H1630" s="102">
        <v>4100.0</v>
      </c>
      <c r="I1630" s="102">
        <v>76.0</v>
      </c>
      <c r="J1630" s="102">
        <v>37.0</v>
      </c>
      <c r="K1630" s="102"/>
      <c r="L1630" s="102"/>
      <c r="M1630" s="102"/>
      <c r="N1630" s="102" t="s">
        <v>23</v>
      </c>
      <c r="O1630" s="102"/>
      <c r="P1630" s="102"/>
      <c r="Q1630" s="102" t="s">
        <v>23</v>
      </c>
      <c r="R1630" s="102">
        <v>30.0</v>
      </c>
      <c r="S1630" s="102">
        <v>30.0</v>
      </c>
    </row>
    <row r="1631" ht="12.75" customHeight="1">
      <c r="A1631" s="102">
        <v>2006.0</v>
      </c>
      <c r="B1631" s="102">
        <v>133.0</v>
      </c>
      <c r="C1631" s="102" t="s">
        <v>8070</v>
      </c>
      <c r="D1631" s="102" t="s">
        <v>21</v>
      </c>
      <c r="E1631" s="102">
        <v>7.0</v>
      </c>
      <c r="F1631" s="102">
        <v>0.0</v>
      </c>
      <c r="G1631" s="102" t="s">
        <v>1204</v>
      </c>
      <c r="H1631" s="102">
        <v>4500.0</v>
      </c>
      <c r="I1631" s="102">
        <v>73.0</v>
      </c>
      <c r="J1631" s="102">
        <v>40.0</v>
      </c>
      <c r="K1631" s="102"/>
      <c r="L1631" s="102"/>
      <c r="M1631" s="102"/>
      <c r="N1631" s="102" t="s">
        <v>23</v>
      </c>
      <c r="O1631" s="102"/>
      <c r="P1631" s="102"/>
      <c r="Q1631" s="102" t="s">
        <v>23</v>
      </c>
      <c r="R1631" s="102">
        <v>33.0</v>
      </c>
      <c r="S1631" s="102">
        <v>12.0</v>
      </c>
    </row>
    <row r="1632" ht="12.75" customHeight="1">
      <c r="A1632" s="102">
        <v>2006.0</v>
      </c>
      <c r="B1632" s="102">
        <v>136.0</v>
      </c>
      <c r="C1632" s="102" t="s">
        <v>7655</v>
      </c>
      <c r="D1632" s="102" t="s">
        <v>21</v>
      </c>
      <c r="E1632" s="102">
        <v>7.0</v>
      </c>
      <c r="F1632" s="102">
        <v>0.0</v>
      </c>
      <c r="G1632" s="102" t="s">
        <v>1395</v>
      </c>
      <c r="H1632" s="102">
        <v>4400.0</v>
      </c>
      <c r="I1632" s="102">
        <v>77.0</v>
      </c>
      <c r="J1632" s="102">
        <v>38.0</v>
      </c>
      <c r="K1632" s="102"/>
      <c r="L1632" s="102"/>
      <c r="M1632" s="102"/>
      <c r="N1632" s="102" t="s">
        <v>23</v>
      </c>
      <c r="O1632" s="102"/>
      <c r="P1632" s="102"/>
      <c r="Q1632" s="102" t="s">
        <v>23</v>
      </c>
      <c r="R1632" s="102">
        <v>33.0</v>
      </c>
      <c r="S1632" s="102">
        <v>45.0</v>
      </c>
    </row>
    <row r="1633" ht="12.75" customHeight="1">
      <c r="A1633" s="102">
        <v>2006.0</v>
      </c>
      <c r="B1633" s="102">
        <v>134.0</v>
      </c>
      <c r="C1633" s="102" t="s">
        <v>8071</v>
      </c>
      <c r="D1633" s="102" t="s">
        <v>21</v>
      </c>
      <c r="E1633" s="102">
        <v>7.0</v>
      </c>
      <c r="F1633" s="102">
        <v>0.0</v>
      </c>
      <c r="G1633" s="102" t="s">
        <v>947</v>
      </c>
      <c r="H1633" s="102">
        <v>4900.0</v>
      </c>
      <c r="I1633" s="102">
        <v>78.0</v>
      </c>
      <c r="J1633" s="102">
        <v>41.0</v>
      </c>
      <c r="K1633" s="102"/>
      <c r="L1633" s="102"/>
      <c r="M1633" s="102"/>
      <c r="N1633" s="102" t="s">
        <v>23</v>
      </c>
      <c r="O1633" s="102"/>
      <c r="P1633" s="102"/>
      <c r="Q1633" s="102" t="s">
        <v>23</v>
      </c>
      <c r="R1633" s="102">
        <v>33.0</v>
      </c>
      <c r="S1633" s="102">
        <v>56.0</v>
      </c>
    </row>
    <row r="1634" ht="12.75" customHeight="1">
      <c r="A1634" s="102">
        <v>2006.0</v>
      </c>
      <c r="B1634" s="102">
        <v>138.0</v>
      </c>
      <c r="C1634" s="102" t="s">
        <v>8072</v>
      </c>
      <c r="D1634" s="102" t="s">
        <v>40</v>
      </c>
      <c r="E1634" s="102">
        <v>7.0</v>
      </c>
      <c r="F1634" s="102">
        <v>46.0</v>
      </c>
      <c r="G1634" s="102"/>
      <c r="H1634" s="102">
        <v>5100.0</v>
      </c>
      <c r="I1634" s="102">
        <v>79.0</v>
      </c>
      <c r="J1634" s="102">
        <v>41.0</v>
      </c>
      <c r="K1634" s="102"/>
      <c r="L1634" s="102"/>
      <c r="M1634" s="102"/>
      <c r="N1634" s="102" t="s">
        <v>23</v>
      </c>
      <c r="O1634" s="102"/>
      <c r="P1634" s="102"/>
      <c r="Q1634" s="102" t="s">
        <v>23</v>
      </c>
      <c r="R1634" s="102">
        <v>28.0</v>
      </c>
      <c r="S1634" s="102">
        <v>79.0</v>
      </c>
    </row>
    <row r="1635" ht="12.75" customHeight="1">
      <c r="A1635" s="102">
        <v>2006.0</v>
      </c>
      <c r="B1635" s="102">
        <v>135.0</v>
      </c>
      <c r="C1635" s="102" t="s">
        <v>8073</v>
      </c>
      <c r="D1635" s="102" t="s">
        <v>21</v>
      </c>
      <c r="E1635" s="102">
        <v>7.0</v>
      </c>
      <c r="F1635" s="102">
        <v>0.0</v>
      </c>
      <c r="G1635" s="102" t="s">
        <v>931</v>
      </c>
      <c r="H1635" s="102">
        <v>5000.0</v>
      </c>
      <c r="I1635" s="102">
        <v>77.0</v>
      </c>
      <c r="J1635" s="102">
        <v>41.0</v>
      </c>
      <c r="K1635" s="102"/>
      <c r="L1635" s="102"/>
      <c r="M1635" s="102"/>
      <c r="N1635" s="102" t="s">
        <v>23</v>
      </c>
      <c r="O1635" s="102"/>
      <c r="P1635" s="102"/>
      <c r="Q1635" s="102" t="s">
        <v>23</v>
      </c>
      <c r="R1635" s="102">
        <v>33.0</v>
      </c>
      <c r="S1635" s="102">
        <v>66.0</v>
      </c>
    </row>
    <row r="1636" ht="12.75" customHeight="1">
      <c r="A1636" s="102">
        <v>2006.0</v>
      </c>
      <c r="B1636" s="102">
        <v>145.0</v>
      </c>
      <c r="C1636" s="102" t="s">
        <v>6981</v>
      </c>
      <c r="D1636" s="102" t="s">
        <v>40</v>
      </c>
      <c r="E1636" s="102">
        <v>7.0</v>
      </c>
      <c r="F1636" s="102">
        <v>41.0</v>
      </c>
      <c r="G1636" s="102"/>
      <c r="H1636" s="102">
        <v>4800.0</v>
      </c>
      <c r="I1636" s="102">
        <v>80.0</v>
      </c>
      <c r="J1636" s="102">
        <v>39.0</v>
      </c>
      <c r="K1636" s="102"/>
      <c r="L1636" s="102"/>
      <c r="M1636" s="102"/>
      <c r="N1636" s="102" t="s">
        <v>23</v>
      </c>
      <c r="O1636" s="102"/>
      <c r="P1636" s="102"/>
      <c r="Q1636" s="102" t="s">
        <v>23</v>
      </c>
      <c r="R1636" s="102">
        <v>24.0</v>
      </c>
      <c r="S1636" s="102">
        <v>89.0</v>
      </c>
    </row>
    <row r="1637" ht="12.75" customHeight="1">
      <c r="A1637" s="102">
        <v>2006.0</v>
      </c>
      <c r="B1637" s="102">
        <v>137.0</v>
      </c>
      <c r="C1637" s="102" t="s">
        <v>6983</v>
      </c>
      <c r="D1637" s="102" t="s">
        <v>21</v>
      </c>
      <c r="E1637" s="102">
        <v>7.0</v>
      </c>
      <c r="F1637" s="102">
        <v>0.0</v>
      </c>
      <c r="G1637" s="102" t="s">
        <v>914</v>
      </c>
      <c r="H1637" s="102">
        <v>4350.0</v>
      </c>
      <c r="I1637" s="102">
        <v>76.0</v>
      </c>
      <c r="J1637" s="102">
        <v>38.0</v>
      </c>
      <c r="K1637" s="102"/>
      <c r="L1637" s="102"/>
      <c r="M1637" s="102"/>
      <c r="N1637" s="102" t="s">
        <v>23</v>
      </c>
      <c r="O1637" s="102"/>
      <c r="P1637" s="102"/>
      <c r="Q1637" s="102" t="s">
        <v>23</v>
      </c>
      <c r="R1637" s="102">
        <v>33.0</v>
      </c>
      <c r="S1637" s="102">
        <v>45.0</v>
      </c>
    </row>
    <row r="1638" ht="12.75" customHeight="1">
      <c r="A1638" s="102">
        <v>2006.0</v>
      </c>
      <c r="B1638" s="102">
        <v>139.0</v>
      </c>
      <c r="C1638" s="102" t="s">
        <v>8074</v>
      </c>
      <c r="D1638" s="102" t="s">
        <v>21</v>
      </c>
      <c r="E1638" s="102">
        <v>7.0</v>
      </c>
      <c r="F1638" s="102">
        <v>0.0</v>
      </c>
      <c r="G1638" s="102" t="s">
        <v>921</v>
      </c>
      <c r="H1638" s="102">
        <v>4650.0</v>
      </c>
      <c r="I1638" s="102">
        <v>76.0</v>
      </c>
      <c r="J1638" s="102">
        <v>39.0</v>
      </c>
      <c r="K1638" s="102"/>
      <c r="L1638" s="102"/>
      <c r="M1638" s="102"/>
      <c r="N1638" s="102" t="s">
        <v>23</v>
      </c>
      <c r="O1638" s="102"/>
      <c r="P1638" s="102"/>
      <c r="Q1638" s="102" t="s">
        <v>23</v>
      </c>
      <c r="R1638" s="102">
        <v>33.0</v>
      </c>
      <c r="S1638" s="102">
        <v>66.0</v>
      </c>
    </row>
    <row r="1639" ht="12.75" customHeight="1">
      <c r="A1639" s="102">
        <v>2006.0</v>
      </c>
      <c r="B1639" s="102">
        <v>143.0</v>
      </c>
      <c r="C1639" s="102" t="s">
        <v>8075</v>
      </c>
      <c r="D1639" s="102" t="s">
        <v>40</v>
      </c>
      <c r="E1639" s="102">
        <v>7.0</v>
      </c>
      <c r="F1639" s="102">
        <v>43.0</v>
      </c>
      <c r="G1639" s="102"/>
      <c r="H1639" s="102">
        <v>4900.0</v>
      </c>
      <c r="I1639" s="102">
        <v>78.0</v>
      </c>
      <c r="J1639" s="102">
        <v>42.0</v>
      </c>
      <c r="K1639" s="102"/>
      <c r="L1639" s="102"/>
      <c r="M1639" s="102"/>
      <c r="N1639" s="102" t="s">
        <v>23</v>
      </c>
      <c r="O1639" s="102"/>
      <c r="P1639" s="102"/>
      <c r="Q1639" s="102" t="s">
        <v>23</v>
      </c>
      <c r="R1639" s="102">
        <v>0.0</v>
      </c>
      <c r="S1639" s="102">
        <v>0.0</v>
      </c>
    </row>
    <row r="1640" ht="12.75" customHeight="1">
      <c r="A1640" s="102">
        <v>2006.0</v>
      </c>
      <c r="B1640" s="102">
        <v>144.0</v>
      </c>
      <c r="C1640" s="102" t="s">
        <v>8076</v>
      </c>
      <c r="D1640" s="102" t="s">
        <v>40</v>
      </c>
      <c r="E1640" s="102">
        <v>7.0</v>
      </c>
      <c r="F1640" s="102">
        <v>35.0</v>
      </c>
      <c r="G1640" s="102"/>
      <c r="H1640" s="102">
        <v>4300.0</v>
      </c>
      <c r="I1640" s="102">
        <v>78.0</v>
      </c>
      <c r="J1640" s="102">
        <v>39.0</v>
      </c>
      <c r="K1640" s="102"/>
      <c r="L1640" s="102"/>
      <c r="M1640" s="102"/>
      <c r="N1640" s="102" t="s">
        <v>23</v>
      </c>
      <c r="O1640" s="102"/>
      <c r="P1640" s="102"/>
      <c r="Q1640" s="102" t="s">
        <v>23</v>
      </c>
      <c r="R1640" s="102">
        <v>33.0</v>
      </c>
      <c r="S1640" s="102">
        <v>56.0</v>
      </c>
    </row>
    <row r="1641" ht="12.75" customHeight="1">
      <c r="A1641" s="102">
        <v>2006.0</v>
      </c>
      <c r="B1641" s="102">
        <v>141.0</v>
      </c>
      <c r="C1641" s="102" t="s">
        <v>8077</v>
      </c>
      <c r="D1641" s="102" t="s">
        <v>21</v>
      </c>
      <c r="E1641" s="102">
        <v>7.0</v>
      </c>
      <c r="F1641" s="102">
        <v>0.0</v>
      </c>
      <c r="G1641" s="102" t="s">
        <v>1101</v>
      </c>
      <c r="H1641" s="102">
        <v>5100.0</v>
      </c>
      <c r="I1641" s="102">
        <v>80.0</v>
      </c>
      <c r="J1641" s="102">
        <v>41.0</v>
      </c>
      <c r="K1641" s="102"/>
      <c r="L1641" s="102"/>
      <c r="M1641" s="102"/>
      <c r="N1641" s="102" t="s">
        <v>23</v>
      </c>
      <c r="O1641" s="102"/>
      <c r="P1641" s="102"/>
      <c r="Q1641" s="102" t="s">
        <v>23</v>
      </c>
      <c r="R1641" s="102">
        <v>31.0</v>
      </c>
      <c r="S1641" s="102">
        <v>247.0</v>
      </c>
    </row>
    <row r="1642" ht="12.75" customHeight="1">
      <c r="A1642" s="102">
        <v>2006.0</v>
      </c>
      <c r="B1642" s="102">
        <v>140.0</v>
      </c>
      <c r="C1642" s="102" t="s">
        <v>8077</v>
      </c>
      <c r="D1642" s="102" t="s">
        <v>21</v>
      </c>
      <c r="E1642" s="102">
        <v>7.0</v>
      </c>
      <c r="F1642" s="102">
        <v>0.0</v>
      </c>
      <c r="G1642" s="102" t="s">
        <v>1101</v>
      </c>
      <c r="H1642" s="102">
        <v>3800.0</v>
      </c>
      <c r="I1642" s="102">
        <v>71.0</v>
      </c>
      <c r="J1642" s="102">
        <v>37.0</v>
      </c>
      <c r="K1642" s="102"/>
      <c r="L1642" s="102"/>
      <c r="M1642" s="102"/>
      <c r="N1642" s="102" t="s">
        <v>23</v>
      </c>
      <c r="O1642" s="102"/>
      <c r="P1642" s="102"/>
      <c r="Q1642" s="102" t="s">
        <v>23</v>
      </c>
      <c r="R1642" s="102">
        <v>33.0</v>
      </c>
      <c r="S1642" s="102">
        <v>45.0</v>
      </c>
    </row>
    <row r="1643" ht="12.75" customHeight="1">
      <c r="A1643" s="102">
        <v>2006.0</v>
      </c>
      <c r="B1643" s="102">
        <v>142.0</v>
      </c>
      <c r="C1643" s="102" t="s">
        <v>8078</v>
      </c>
      <c r="D1643" s="102" t="s">
        <v>21</v>
      </c>
      <c r="E1643" s="102">
        <v>7.0</v>
      </c>
      <c r="F1643" s="102">
        <v>0.0</v>
      </c>
      <c r="G1643" s="102" t="s">
        <v>942</v>
      </c>
      <c r="H1643" s="102">
        <v>4900.0</v>
      </c>
      <c r="I1643" s="102">
        <v>77.0</v>
      </c>
      <c r="J1643" s="102">
        <v>42.0</v>
      </c>
      <c r="K1643" s="102"/>
      <c r="L1643" s="102"/>
      <c r="M1643" s="102"/>
      <c r="N1643" s="102" t="s">
        <v>40</v>
      </c>
      <c r="O1643" s="102"/>
      <c r="P1643" s="102"/>
      <c r="Q1643" s="102" t="s">
        <v>23</v>
      </c>
      <c r="R1643" s="102">
        <v>33.0</v>
      </c>
      <c r="S1643" s="102">
        <v>12.0</v>
      </c>
    </row>
    <row r="1644" ht="12.75" customHeight="1">
      <c r="A1644" s="102">
        <v>2006.0</v>
      </c>
      <c r="B1644" s="102">
        <v>146.0</v>
      </c>
      <c r="C1644" s="102" t="s">
        <v>8079</v>
      </c>
      <c r="D1644" s="102" t="s">
        <v>21</v>
      </c>
      <c r="E1644" s="102">
        <v>7.0</v>
      </c>
      <c r="F1644" s="102">
        <v>0.0</v>
      </c>
      <c r="G1644" s="102" t="s">
        <v>918</v>
      </c>
      <c r="H1644" s="102">
        <v>3700.0</v>
      </c>
      <c r="I1644" s="102">
        <v>74.0</v>
      </c>
      <c r="J1644" s="102">
        <v>35.0</v>
      </c>
      <c r="K1644" s="102"/>
      <c r="L1644" s="102"/>
      <c r="M1644" s="102"/>
      <c r="N1644" s="102" t="s">
        <v>23</v>
      </c>
      <c r="O1644" s="102"/>
      <c r="P1644" s="102"/>
      <c r="Q1644" s="102" t="s">
        <v>23</v>
      </c>
      <c r="R1644" s="102">
        <v>33.0</v>
      </c>
      <c r="S1644" s="102">
        <v>49.0</v>
      </c>
    </row>
    <row r="1645" ht="12.75" customHeight="1">
      <c r="A1645" s="102">
        <v>2006.0</v>
      </c>
      <c r="B1645" s="102">
        <v>157.0</v>
      </c>
      <c r="C1645" s="102" t="s">
        <v>7674</v>
      </c>
      <c r="D1645" s="102" t="s">
        <v>21</v>
      </c>
      <c r="E1645" s="102">
        <v>7.0</v>
      </c>
      <c r="F1645" s="102">
        <v>0.0</v>
      </c>
      <c r="G1645" s="102" t="s">
        <v>911</v>
      </c>
      <c r="H1645" s="102">
        <v>5000.0</v>
      </c>
      <c r="I1645" s="102">
        <v>76.0</v>
      </c>
      <c r="J1645" s="102">
        <v>39.0</v>
      </c>
      <c r="K1645" s="102"/>
      <c r="L1645" s="102"/>
      <c r="M1645" s="102"/>
      <c r="N1645" s="102" t="s">
        <v>23</v>
      </c>
      <c r="O1645" s="102"/>
      <c r="P1645" s="102"/>
      <c r="Q1645" s="102" t="s">
        <v>23</v>
      </c>
      <c r="R1645" s="102">
        <v>33.0</v>
      </c>
      <c r="S1645" s="102">
        <v>12.0</v>
      </c>
    </row>
    <row r="1646" ht="12.75" customHeight="1">
      <c r="A1646" s="102">
        <v>2006.0</v>
      </c>
      <c r="B1646" s="102">
        <v>153.0</v>
      </c>
      <c r="C1646" s="102" t="s">
        <v>7674</v>
      </c>
      <c r="D1646" s="102" t="s">
        <v>40</v>
      </c>
      <c r="E1646" s="102">
        <v>7.0</v>
      </c>
      <c r="F1646" s="102">
        <v>41.0</v>
      </c>
      <c r="G1646" s="102"/>
      <c r="H1646" s="102">
        <v>4400.0</v>
      </c>
      <c r="I1646" s="102">
        <v>74.0</v>
      </c>
      <c r="J1646" s="102">
        <v>35.0</v>
      </c>
      <c r="K1646" s="102"/>
      <c r="L1646" s="102"/>
      <c r="M1646" s="102"/>
      <c r="N1646" s="102" t="s">
        <v>23</v>
      </c>
      <c r="O1646" s="102"/>
      <c r="P1646" s="102"/>
      <c r="Q1646" s="102" t="s">
        <v>23</v>
      </c>
      <c r="R1646" s="102">
        <v>39.0</v>
      </c>
      <c r="S1646" s="102">
        <v>75.0</v>
      </c>
    </row>
    <row r="1647" ht="12.75" customHeight="1">
      <c r="A1647" s="102">
        <v>2006.0</v>
      </c>
      <c r="B1647" s="102">
        <v>151.0</v>
      </c>
      <c r="C1647" s="102" t="s">
        <v>8080</v>
      </c>
      <c r="D1647" s="102" t="s">
        <v>40</v>
      </c>
      <c r="E1647" s="102">
        <v>7.0</v>
      </c>
      <c r="F1647" s="102">
        <v>41.0</v>
      </c>
      <c r="G1647" s="102"/>
      <c r="H1647" s="102">
        <v>5700.0</v>
      </c>
      <c r="I1647" s="102">
        <v>80.0</v>
      </c>
      <c r="J1647" s="102">
        <v>42.0</v>
      </c>
      <c r="K1647" s="102"/>
      <c r="L1647" s="102"/>
      <c r="M1647" s="102"/>
      <c r="N1647" s="102" t="s">
        <v>23</v>
      </c>
      <c r="O1647" s="102"/>
      <c r="P1647" s="102"/>
      <c r="Q1647" s="102" t="s">
        <v>23</v>
      </c>
      <c r="R1647" s="102">
        <v>48.0</v>
      </c>
      <c r="S1647" s="102">
        <v>20.0</v>
      </c>
    </row>
    <row r="1648" ht="12.75" customHeight="1">
      <c r="A1648" s="102">
        <v>2006.0</v>
      </c>
      <c r="B1648" s="102">
        <v>156.0</v>
      </c>
      <c r="C1648" s="102" t="s">
        <v>6987</v>
      </c>
      <c r="D1648" s="102" t="s">
        <v>21</v>
      </c>
      <c r="E1648" s="102">
        <v>7.0</v>
      </c>
      <c r="F1648" s="102">
        <v>0.0</v>
      </c>
      <c r="G1648" s="102" t="s">
        <v>1204</v>
      </c>
      <c r="H1648" s="102">
        <v>4000.0</v>
      </c>
      <c r="I1648" s="102">
        <v>75.0</v>
      </c>
      <c r="J1648" s="102">
        <v>35.0</v>
      </c>
      <c r="K1648" s="102"/>
      <c r="L1648" s="102"/>
      <c r="M1648" s="102"/>
      <c r="N1648" s="102" t="s">
        <v>23</v>
      </c>
      <c r="O1648" s="102"/>
      <c r="P1648" s="102"/>
      <c r="Q1648" s="102" t="s">
        <v>23</v>
      </c>
      <c r="R1648" s="102">
        <v>46.0</v>
      </c>
      <c r="S1648" s="102">
        <v>250.0</v>
      </c>
    </row>
    <row r="1649" ht="12.75" customHeight="1">
      <c r="A1649" s="102">
        <v>2006.0</v>
      </c>
      <c r="B1649" s="102">
        <v>155.0</v>
      </c>
      <c r="C1649" s="102" t="s">
        <v>6988</v>
      </c>
      <c r="D1649" s="102" t="s">
        <v>21</v>
      </c>
      <c r="E1649" s="102">
        <v>7.0</v>
      </c>
      <c r="F1649" s="102">
        <v>0.0</v>
      </c>
      <c r="G1649" s="102" t="s">
        <v>8081</v>
      </c>
      <c r="H1649" s="102">
        <v>4500.0</v>
      </c>
      <c r="I1649" s="102">
        <v>75.0</v>
      </c>
      <c r="J1649" s="102">
        <v>39.0</v>
      </c>
      <c r="K1649" s="102"/>
      <c r="L1649" s="102"/>
      <c r="M1649" s="102"/>
      <c r="N1649" s="102" t="s">
        <v>23</v>
      </c>
      <c r="O1649" s="102"/>
      <c r="P1649" s="102"/>
      <c r="Q1649" s="102" t="s">
        <v>23</v>
      </c>
      <c r="R1649" s="102">
        <v>33.0</v>
      </c>
      <c r="S1649" s="102">
        <v>60.0</v>
      </c>
    </row>
    <row r="1650" ht="12.75" customHeight="1">
      <c r="A1650" s="102">
        <v>2006.0</v>
      </c>
      <c r="B1650" s="102">
        <v>154.0</v>
      </c>
      <c r="C1650" s="102" t="s">
        <v>6990</v>
      </c>
      <c r="D1650" s="102" t="s">
        <v>40</v>
      </c>
      <c r="E1650" s="102">
        <v>7.0</v>
      </c>
      <c r="F1650" s="102">
        <v>40.0</v>
      </c>
      <c r="G1650" s="102"/>
      <c r="H1650" s="102">
        <v>4100.0</v>
      </c>
      <c r="I1650" s="102">
        <v>73.0</v>
      </c>
      <c r="J1650" s="102">
        <v>35.0</v>
      </c>
      <c r="K1650" s="102"/>
      <c r="L1650" s="102"/>
      <c r="M1650" s="102"/>
      <c r="N1650" s="102" t="s">
        <v>23</v>
      </c>
      <c r="O1650" s="102"/>
      <c r="P1650" s="102"/>
      <c r="Q1650" s="102" t="s">
        <v>23</v>
      </c>
      <c r="R1650" s="102">
        <v>33.0</v>
      </c>
      <c r="S1650" s="102">
        <v>24.0</v>
      </c>
    </row>
    <row r="1651" ht="12.75" customHeight="1">
      <c r="A1651" s="102">
        <v>2006.0</v>
      </c>
      <c r="B1651" s="102">
        <v>152.0</v>
      </c>
      <c r="C1651" s="102" t="s">
        <v>8082</v>
      </c>
      <c r="D1651" s="102" t="s">
        <v>40</v>
      </c>
      <c r="E1651" s="102">
        <v>7.0</v>
      </c>
      <c r="F1651" s="102">
        <v>41.0</v>
      </c>
      <c r="G1651" s="102"/>
      <c r="H1651" s="102">
        <v>3600.0</v>
      </c>
      <c r="I1651" s="102">
        <v>71.0</v>
      </c>
      <c r="J1651" s="102">
        <v>34.0</v>
      </c>
      <c r="K1651" s="102"/>
      <c r="L1651" s="102"/>
      <c r="M1651" s="102"/>
      <c r="N1651" s="102" t="s">
        <v>23</v>
      </c>
      <c r="O1651" s="102"/>
      <c r="P1651" s="102"/>
      <c r="Q1651" s="102" t="s">
        <v>23</v>
      </c>
      <c r="R1651" s="102">
        <v>39.0</v>
      </c>
      <c r="S1651" s="102">
        <v>75.0</v>
      </c>
    </row>
    <row r="1652" ht="12.75" customHeight="1">
      <c r="A1652" s="102">
        <v>2006.0</v>
      </c>
      <c r="B1652" s="102">
        <v>147.0</v>
      </c>
      <c r="C1652" s="102" t="s">
        <v>7316</v>
      </c>
      <c r="D1652" s="102" t="s">
        <v>21</v>
      </c>
      <c r="E1652" s="102">
        <v>7.0</v>
      </c>
      <c r="F1652" s="102">
        <v>0.0</v>
      </c>
      <c r="G1652" s="102" t="s">
        <v>1085</v>
      </c>
      <c r="H1652" s="102">
        <v>4200.0</v>
      </c>
      <c r="I1652" s="102">
        <v>72.0</v>
      </c>
      <c r="J1652" s="102">
        <v>38.0</v>
      </c>
      <c r="K1652" s="102"/>
      <c r="L1652" s="102"/>
      <c r="M1652" s="102"/>
      <c r="N1652" s="102" t="s">
        <v>23</v>
      </c>
      <c r="O1652" s="102"/>
      <c r="P1652" s="102"/>
      <c r="Q1652" s="102" t="s">
        <v>23</v>
      </c>
      <c r="R1652" s="102">
        <v>33.0</v>
      </c>
      <c r="S1652" s="102">
        <v>45.0</v>
      </c>
    </row>
    <row r="1653" ht="12.75" customHeight="1">
      <c r="A1653" s="102">
        <v>2006.0</v>
      </c>
      <c r="B1653" s="102">
        <v>158.0</v>
      </c>
      <c r="C1653" s="102" t="s">
        <v>8083</v>
      </c>
      <c r="D1653" s="102" t="s">
        <v>21</v>
      </c>
      <c r="E1653" s="102">
        <v>7.0</v>
      </c>
      <c r="F1653" s="102">
        <v>0.0</v>
      </c>
      <c r="G1653" s="102" t="s">
        <v>918</v>
      </c>
      <c r="H1653" s="102">
        <v>4850.0</v>
      </c>
      <c r="I1653" s="102">
        <v>75.0</v>
      </c>
      <c r="J1653" s="102">
        <v>41.0</v>
      </c>
      <c r="K1653" s="102"/>
      <c r="L1653" s="102"/>
      <c r="M1653" s="102"/>
      <c r="N1653" s="102" t="s">
        <v>23</v>
      </c>
      <c r="O1653" s="102"/>
      <c r="P1653" s="102"/>
      <c r="Q1653" s="102" t="s">
        <v>23</v>
      </c>
      <c r="R1653" s="102">
        <v>33.0</v>
      </c>
      <c r="S1653" s="102">
        <v>12.0</v>
      </c>
    </row>
    <row r="1654" ht="12.75" customHeight="1">
      <c r="A1654" s="102">
        <v>2006.0</v>
      </c>
      <c r="B1654" s="102">
        <v>159.0</v>
      </c>
      <c r="C1654" s="102" t="s">
        <v>7682</v>
      </c>
      <c r="D1654" s="102" t="s">
        <v>21</v>
      </c>
      <c r="E1654" s="102">
        <v>7.0</v>
      </c>
      <c r="F1654" s="102">
        <v>0.0</v>
      </c>
      <c r="G1654" s="102" t="s">
        <v>8022</v>
      </c>
      <c r="H1654" s="102">
        <v>5500.0</v>
      </c>
      <c r="I1654" s="102">
        <v>80.0</v>
      </c>
      <c r="J1654" s="102">
        <v>42.0</v>
      </c>
      <c r="K1654" s="102"/>
      <c r="L1654" s="102"/>
      <c r="M1654" s="102"/>
      <c r="N1654" s="102" t="s">
        <v>23</v>
      </c>
      <c r="O1654" s="102"/>
      <c r="P1654" s="102"/>
      <c r="Q1654" s="102" t="s">
        <v>23</v>
      </c>
      <c r="R1654" s="102">
        <v>33.0</v>
      </c>
      <c r="S1654" s="102">
        <v>56.0</v>
      </c>
    </row>
    <row r="1655" ht="12.75" customHeight="1">
      <c r="A1655" s="102">
        <v>2006.0</v>
      </c>
      <c r="B1655" s="102">
        <v>164.0</v>
      </c>
      <c r="C1655" s="102" t="s">
        <v>7682</v>
      </c>
      <c r="D1655" s="102" t="s">
        <v>40</v>
      </c>
      <c r="E1655" s="102">
        <v>7.0</v>
      </c>
      <c r="F1655" s="102">
        <v>39.0</v>
      </c>
      <c r="G1655" s="102"/>
      <c r="H1655" s="102">
        <v>4100.0</v>
      </c>
      <c r="I1655" s="102">
        <v>72.0</v>
      </c>
      <c r="J1655" s="102">
        <v>38.0</v>
      </c>
      <c r="K1655" s="102"/>
      <c r="L1655" s="102"/>
      <c r="M1655" s="102"/>
      <c r="N1655" s="102" t="s">
        <v>23</v>
      </c>
      <c r="O1655" s="102"/>
      <c r="P1655" s="102"/>
      <c r="Q1655" s="102" t="s">
        <v>23</v>
      </c>
      <c r="R1655" s="102">
        <v>33.0</v>
      </c>
      <c r="S1655" s="102">
        <v>12.0</v>
      </c>
    </row>
    <row r="1656" ht="12.75" customHeight="1">
      <c r="A1656" s="102">
        <v>2006.0</v>
      </c>
      <c r="B1656" s="102">
        <v>148.0</v>
      </c>
      <c r="C1656" s="102" t="s">
        <v>8084</v>
      </c>
      <c r="D1656" s="102" t="s">
        <v>21</v>
      </c>
      <c r="E1656" s="102">
        <v>7.0</v>
      </c>
      <c r="F1656" s="102">
        <v>0.0</v>
      </c>
      <c r="G1656" s="102" t="s">
        <v>1204</v>
      </c>
      <c r="H1656" s="102">
        <v>4200.0</v>
      </c>
      <c r="I1656" s="102">
        <v>76.0</v>
      </c>
      <c r="J1656" s="102">
        <v>36.0</v>
      </c>
      <c r="K1656" s="102"/>
      <c r="L1656" s="102"/>
      <c r="M1656" s="102"/>
      <c r="N1656" s="102" t="s">
        <v>23</v>
      </c>
      <c r="O1656" s="102"/>
      <c r="P1656" s="102"/>
      <c r="Q1656" s="102" t="s">
        <v>23</v>
      </c>
      <c r="R1656" s="102">
        <v>33.0</v>
      </c>
      <c r="S1656" s="102">
        <v>66.0</v>
      </c>
    </row>
    <row r="1657" ht="12.75" customHeight="1">
      <c r="A1657" s="102">
        <v>2006.0</v>
      </c>
      <c r="B1657" s="102">
        <v>162.0</v>
      </c>
      <c r="C1657" s="102" t="s">
        <v>7684</v>
      </c>
      <c r="D1657" s="102" t="s">
        <v>21</v>
      </c>
      <c r="E1657" s="102">
        <v>7.0</v>
      </c>
      <c r="F1657" s="102">
        <v>0.0</v>
      </c>
      <c r="G1657" s="102" t="s">
        <v>1329</v>
      </c>
      <c r="H1657" s="102">
        <v>3700.0</v>
      </c>
      <c r="I1657" s="102">
        <v>70.0</v>
      </c>
      <c r="J1657" s="102">
        <v>32.0</v>
      </c>
      <c r="K1657" s="102"/>
      <c r="L1657" s="102"/>
      <c r="M1657" s="102"/>
      <c r="N1657" s="102" t="s">
        <v>23</v>
      </c>
      <c r="O1657" s="102"/>
      <c r="P1657" s="102"/>
      <c r="Q1657" s="102" t="s">
        <v>23</v>
      </c>
      <c r="R1657" s="102">
        <v>33.0</v>
      </c>
      <c r="S1657" s="102">
        <v>45.0</v>
      </c>
    </row>
    <row r="1658" ht="12.75" customHeight="1">
      <c r="A1658" s="102">
        <v>2006.0</v>
      </c>
      <c r="B1658" s="102">
        <v>149.0</v>
      </c>
      <c r="C1658" s="102" t="s">
        <v>8085</v>
      </c>
      <c r="D1658" s="102" t="s">
        <v>21</v>
      </c>
      <c r="E1658" s="102">
        <v>7.0</v>
      </c>
      <c r="F1658" s="102">
        <v>0.0</v>
      </c>
      <c r="G1658" s="102" t="s">
        <v>4785</v>
      </c>
      <c r="H1658" s="102">
        <v>4600.0</v>
      </c>
      <c r="I1658" s="102">
        <v>77.0</v>
      </c>
      <c r="J1658" s="102">
        <v>40.0</v>
      </c>
      <c r="K1658" s="102"/>
      <c r="L1658" s="102"/>
      <c r="M1658" s="102"/>
      <c r="N1658" s="102" t="s">
        <v>23</v>
      </c>
      <c r="O1658" s="102"/>
      <c r="P1658" s="102"/>
      <c r="Q1658" s="102" t="s">
        <v>23</v>
      </c>
      <c r="R1658" s="102">
        <v>33.0</v>
      </c>
      <c r="S1658" s="102">
        <v>45.0</v>
      </c>
    </row>
    <row r="1659" ht="12.75" customHeight="1">
      <c r="A1659" s="102">
        <v>2006.0</v>
      </c>
      <c r="B1659" s="102">
        <v>161.0</v>
      </c>
      <c r="C1659" s="102" t="s">
        <v>6998</v>
      </c>
      <c r="D1659" s="102" t="s">
        <v>21</v>
      </c>
      <c r="E1659" s="102">
        <v>7.0</v>
      </c>
      <c r="F1659" s="102">
        <v>0.0</v>
      </c>
      <c r="G1659" s="102" t="s">
        <v>942</v>
      </c>
      <c r="H1659" s="102">
        <v>4000.0</v>
      </c>
      <c r="I1659" s="102">
        <v>72.0</v>
      </c>
      <c r="J1659" s="102">
        <v>37.0</v>
      </c>
      <c r="K1659" s="102"/>
      <c r="L1659" s="102"/>
      <c r="M1659" s="102"/>
      <c r="N1659" s="102" t="s">
        <v>23</v>
      </c>
      <c r="O1659" s="102"/>
      <c r="P1659" s="102"/>
      <c r="Q1659" s="102" t="s">
        <v>23</v>
      </c>
      <c r="R1659" s="102">
        <v>33.0</v>
      </c>
      <c r="S1659" s="102">
        <v>12.0</v>
      </c>
    </row>
    <row r="1660" ht="12.75" customHeight="1">
      <c r="A1660" s="102">
        <v>2006.0</v>
      </c>
      <c r="B1660" s="102">
        <v>150.0</v>
      </c>
      <c r="C1660" s="102" t="s">
        <v>8086</v>
      </c>
      <c r="D1660" s="102" t="s">
        <v>21</v>
      </c>
      <c r="E1660" s="102">
        <v>7.0</v>
      </c>
      <c r="F1660" s="102">
        <v>0.0</v>
      </c>
      <c r="G1660" s="102" t="s">
        <v>918</v>
      </c>
      <c r="H1660" s="102">
        <v>5000.0</v>
      </c>
      <c r="I1660" s="102">
        <v>77.0</v>
      </c>
      <c r="J1660" s="102">
        <v>42.0</v>
      </c>
      <c r="K1660" s="102"/>
      <c r="L1660" s="102"/>
      <c r="M1660" s="102"/>
      <c r="N1660" s="102" t="s">
        <v>23</v>
      </c>
      <c r="O1660" s="102"/>
      <c r="P1660" s="102"/>
      <c r="Q1660" s="102" t="s">
        <v>23</v>
      </c>
      <c r="R1660" s="102">
        <v>33.0</v>
      </c>
      <c r="S1660" s="102">
        <v>12.0</v>
      </c>
    </row>
    <row r="1661" ht="12.75" customHeight="1">
      <c r="A1661" s="102">
        <v>2006.0</v>
      </c>
      <c r="B1661" s="102">
        <v>160.0</v>
      </c>
      <c r="C1661" s="102" t="s">
        <v>8086</v>
      </c>
      <c r="D1661" s="102" t="s">
        <v>21</v>
      </c>
      <c r="E1661" s="102">
        <v>7.0</v>
      </c>
      <c r="F1661" s="102">
        <v>0.0</v>
      </c>
      <c r="G1661" s="102" t="s">
        <v>997</v>
      </c>
      <c r="H1661" s="102">
        <v>5300.0</v>
      </c>
      <c r="I1661" s="102">
        <v>81.0</v>
      </c>
      <c r="J1661" s="102">
        <v>42.0</v>
      </c>
      <c r="K1661" s="102"/>
      <c r="L1661" s="102"/>
      <c r="M1661" s="102"/>
      <c r="N1661" s="102" t="s">
        <v>23</v>
      </c>
      <c r="O1661" s="102"/>
      <c r="P1661" s="102"/>
      <c r="Q1661" s="102" t="s">
        <v>23</v>
      </c>
      <c r="R1661" s="102">
        <v>33.0</v>
      </c>
      <c r="S1661" s="102">
        <v>45.0</v>
      </c>
    </row>
    <row r="1662" ht="12.75" customHeight="1">
      <c r="A1662" s="102">
        <v>2006.0</v>
      </c>
      <c r="B1662" s="102">
        <v>163.0</v>
      </c>
      <c r="C1662" s="102" t="s">
        <v>7000</v>
      </c>
      <c r="D1662" s="102" t="s">
        <v>40</v>
      </c>
      <c r="E1662" s="102">
        <v>7.0</v>
      </c>
      <c r="F1662" s="102">
        <v>45.0</v>
      </c>
      <c r="G1662" s="102"/>
      <c r="H1662" s="102">
        <v>4000.0</v>
      </c>
      <c r="I1662" s="102">
        <v>74.0</v>
      </c>
      <c r="J1662" s="102">
        <v>38.0</v>
      </c>
      <c r="K1662" s="102"/>
      <c r="L1662" s="102"/>
      <c r="M1662" s="102"/>
      <c r="N1662" s="102" t="s">
        <v>23</v>
      </c>
      <c r="O1662" s="102"/>
      <c r="P1662" s="102"/>
      <c r="Q1662" s="102" t="s">
        <v>23</v>
      </c>
      <c r="R1662" s="102">
        <v>24.0</v>
      </c>
      <c r="S1662" s="102">
        <v>89.0</v>
      </c>
    </row>
    <row r="1663" ht="12.75" customHeight="1">
      <c r="A1663" s="102">
        <v>2006.0</v>
      </c>
      <c r="B1663" s="102">
        <v>165.0</v>
      </c>
      <c r="C1663" s="102" t="s">
        <v>7000</v>
      </c>
      <c r="D1663" s="102" t="s">
        <v>40</v>
      </c>
      <c r="E1663" s="102">
        <v>7.0</v>
      </c>
      <c r="F1663" s="102">
        <v>40.0</v>
      </c>
      <c r="G1663" s="102"/>
      <c r="H1663" s="102">
        <v>5700.0</v>
      </c>
      <c r="I1663" s="102">
        <v>84.0</v>
      </c>
      <c r="J1663" s="102">
        <v>43.0</v>
      </c>
      <c r="K1663" s="102"/>
      <c r="L1663" s="102"/>
      <c r="M1663" s="102"/>
      <c r="N1663" s="102" t="s">
        <v>23</v>
      </c>
      <c r="O1663" s="102"/>
      <c r="P1663" s="102"/>
      <c r="Q1663" s="102" t="s">
        <v>23</v>
      </c>
      <c r="R1663" s="102">
        <v>33.0</v>
      </c>
      <c r="S1663" s="102">
        <v>31.0</v>
      </c>
    </row>
    <row r="1664" ht="12.75" customHeight="1">
      <c r="A1664" s="102">
        <v>2006.0</v>
      </c>
      <c r="B1664" s="102">
        <v>173.0</v>
      </c>
      <c r="C1664" s="102" t="s">
        <v>8087</v>
      </c>
      <c r="D1664" s="102" t="s">
        <v>21</v>
      </c>
      <c r="E1664" s="102">
        <v>7.0</v>
      </c>
      <c r="F1664" s="102">
        <v>0.0</v>
      </c>
      <c r="G1664" s="102" t="s">
        <v>902</v>
      </c>
      <c r="H1664" s="102">
        <v>4700.0</v>
      </c>
      <c r="I1664" s="102">
        <v>76.0</v>
      </c>
      <c r="J1664" s="102">
        <v>40.0</v>
      </c>
      <c r="K1664" s="102"/>
      <c r="L1664" s="102"/>
      <c r="M1664" s="102"/>
      <c r="N1664" s="102" t="s">
        <v>23</v>
      </c>
      <c r="O1664" s="102"/>
      <c r="P1664" s="102"/>
      <c r="Q1664" s="102" t="s">
        <v>23</v>
      </c>
      <c r="R1664" s="102">
        <v>33.0</v>
      </c>
      <c r="S1664" s="102">
        <v>56.0</v>
      </c>
    </row>
    <row r="1665" ht="12.75" customHeight="1">
      <c r="A1665" s="102">
        <v>2006.0</v>
      </c>
      <c r="B1665" s="102">
        <v>166.0</v>
      </c>
      <c r="C1665" s="102" t="s">
        <v>8088</v>
      </c>
      <c r="D1665" s="102" t="s">
        <v>21</v>
      </c>
      <c r="E1665" s="102">
        <v>7.0</v>
      </c>
      <c r="F1665" s="102">
        <v>0.0</v>
      </c>
      <c r="G1665" s="102" t="s">
        <v>8089</v>
      </c>
      <c r="H1665" s="102">
        <v>4200.0</v>
      </c>
      <c r="I1665" s="102">
        <v>72.0</v>
      </c>
      <c r="J1665" s="102">
        <v>38.0</v>
      </c>
      <c r="K1665" s="102"/>
      <c r="L1665" s="102"/>
      <c r="M1665" s="102"/>
      <c r="N1665" s="102" t="s">
        <v>23</v>
      </c>
      <c r="O1665" s="102"/>
      <c r="P1665" s="102"/>
      <c r="Q1665" s="102" t="s">
        <v>23</v>
      </c>
      <c r="R1665" s="102">
        <v>33.0</v>
      </c>
      <c r="S1665" s="102">
        <v>66.0</v>
      </c>
    </row>
    <row r="1666" ht="12.75" customHeight="1">
      <c r="A1666" s="102">
        <v>2006.0</v>
      </c>
      <c r="B1666" s="102">
        <v>172.0</v>
      </c>
      <c r="C1666" s="102" t="s">
        <v>8090</v>
      </c>
      <c r="D1666" s="102" t="s">
        <v>21</v>
      </c>
      <c r="E1666" s="102">
        <v>7.0</v>
      </c>
      <c r="F1666" s="102">
        <v>0.0</v>
      </c>
      <c r="G1666" s="102" t="s">
        <v>918</v>
      </c>
      <c r="H1666" s="102">
        <v>6000.0</v>
      </c>
      <c r="I1666" s="102">
        <v>82.0</v>
      </c>
      <c r="J1666" s="102">
        <v>43.0</v>
      </c>
      <c r="K1666" s="102"/>
      <c r="L1666" s="102"/>
      <c r="M1666" s="102"/>
      <c r="N1666" s="102" t="s">
        <v>23</v>
      </c>
      <c r="O1666" s="102"/>
      <c r="P1666" s="102"/>
      <c r="Q1666" s="102" t="s">
        <v>23</v>
      </c>
      <c r="R1666" s="102">
        <v>33.0</v>
      </c>
      <c r="S1666" s="102">
        <v>45.0</v>
      </c>
    </row>
    <row r="1667" ht="12.75" customHeight="1">
      <c r="A1667" s="102">
        <v>2006.0</v>
      </c>
      <c r="B1667" s="102">
        <v>171.0</v>
      </c>
      <c r="C1667" s="102" t="s">
        <v>8091</v>
      </c>
      <c r="D1667" s="102" t="s">
        <v>21</v>
      </c>
      <c r="E1667" s="102">
        <v>7.0</v>
      </c>
      <c r="F1667" s="102">
        <v>0.0</v>
      </c>
      <c r="G1667" s="102" t="s">
        <v>902</v>
      </c>
      <c r="H1667" s="102">
        <v>5100.0</v>
      </c>
      <c r="I1667" s="102">
        <v>74.0</v>
      </c>
      <c r="J1667" s="102">
        <v>42.0</v>
      </c>
      <c r="K1667" s="102"/>
      <c r="L1667" s="102"/>
      <c r="M1667" s="102"/>
      <c r="N1667" s="102" t="s">
        <v>23</v>
      </c>
      <c r="O1667" s="102"/>
      <c r="P1667" s="102"/>
      <c r="Q1667" s="102" t="s">
        <v>23</v>
      </c>
      <c r="R1667" s="102">
        <v>33.0</v>
      </c>
      <c r="S1667" s="102">
        <v>12.0</v>
      </c>
    </row>
    <row r="1668" ht="12.75" customHeight="1">
      <c r="A1668" s="102">
        <v>2006.0</v>
      </c>
      <c r="B1668" s="102">
        <v>174.0</v>
      </c>
      <c r="C1668" s="102" t="s">
        <v>7317</v>
      </c>
      <c r="D1668" s="102" t="s">
        <v>21</v>
      </c>
      <c r="E1668" s="102">
        <v>7.0</v>
      </c>
      <c r="F1668" s="102">
        <v>0.0</v>
      </c>
      <c r="G1668" s="102" t="s">
        <v>1447</v>
      </c>
      <c r="H1668" s="102">
        <v>4900.0</v>
      </c>
      <c r="I1668" s="102">
        <v>76.0</v>
      </c>
      <c r="J1668" s="102">
        <v>41.0</v>
      </c>
      <c r="K1668" s="102"/>
      <c r="L1668" s="102"/>
      <c r="M1668" s="102"/>
      <c r="N1668" s="102" t="s">
        <v>23</v>
      </c>
      <c r="O1668" s="102"/>
      <c r="P1668" s="102"/>
      <c r="Q1668" s="102" t="s">
        <v>23</v>
      </c>
      <c r="R1668" s="102">
        <v>33.0</v>
      </c>
      <c r="S1668" s="102">
        <v>12.0</v>
      </c>
    </row>
    <row r="1669" ht="12.75" customHeight="1">
      <c r="A1669" s="102">
        <v>2006.0</v>
      </c>
      <c r="B1669" s="102">
        <v>168.0</v>
      </c>
      <c r="C1669" s="102" t="s">
        <v>7317</v>
      </c>
      <c r="D1669" s="102" t="s">
        <v>40</v>
      </c>
      <c r="E1669" s="102">
        <v>7.0</v>
      </c>
      <c r="F1669" s="102">
        <v>39.0</v>
      </c>
      <c r="G1669" s="102"/>
      <c r="H1669" s="102">
        <v>5000.0</v>
      </c>
      <c r="I1669" s="102">
        <v>77.0</v>
      </c>
      <c r="J1669" s="102">
        <v>41.0</v>
      </c>
      <c r="K1669" s="102"/>
      <c r="L1669" s="102"/>
      <c r="M1669" s="102"/>
      <c r="N1669" s="102" t="s">
        <v>23</v>
      </c>
      <c r="O1669" s="102"/>
      <c r="P1669" s="102"/>
      <c r="Q1669" s="102" t="s">
        <v>23</v>
      </c>
      <c r="R1669" s="102">
        <v>33.0</v>
      </c>
      <c r="S1669" s="102">
        <v>66.0</v>
      </c>
    </row>
    <row r="1670" ht="12.75" customHeight="1">
      <c r="A1670" s="102">
        <v>2006.0</v>
      </c>
      <c r="B1670" s="102">
        <v>175.0</v>
      </c>
      <c r="C1670" s="102" t="s">
        <v>7317</v>
      </c>
      <c r="D1670" s="102" t="s">
        <v>21</v>
      </c>
      <c r="E1670" s="102">
        <v>7.0</v>
      </c>
      <c r="F1670" s="102">
        <v>0.0</v>
      </c>
      <c r="G1670" s="102" t="s">
        <v>913</v>
      </c>
      <c r="H1670" s="102">
        <v>4500.0</v>
      </c>
      <c r="I1670" s="102">
        <v>73.0</v>
      </c>
      <c r="J1670" s="102">
        <v>40.0</v>
      </c>
      <c r="K1670" s="102"/>
      <c r="L1670" s="102"/>
      <c r="M1670" s="102"/>
      <c r="N1670" s="102" t="s">
        <v>23</v>
      </c>
      <c r="O1670" s="102"/>
      <c r="P1670" s="102"/>
      <c r="Q1670" s="102" t="s">
        <v>23</v>
      </c>
      <c r="R1670" s="102">
        <v>33.0</v>
      </c>
      <c r="S1670" s="102">
        <v>12.0</v>
      </c>
    </row>
    <row r="1671" ht="12.75" customHeight="1">
      <c r="A1671" s="102">
        <v>2006.0</v>
      </c>
      <c r="B1671" s="102">
        <v>169.0</v>
      </c>
      <c r="C1671" s="102" t="s">
        <v>7005</v>
      </c>
      <c r="D1671" s="102" t="s">
        <v>40</v>
      </c>
      <c r="E1671" s="102">
        <v>7.0</v>
      </c>
      <c r="F1671" s="102">
        <v>44.0</v>
      </c>
      <c r="G1671" s="102"/>
      <c r="H1671" s="102">
        <v>4500.0</v>
      </c>
      <c r="I1671" s="102">
        <v>77.0</v>
      </c>
      <c r="J1671" s="102">
        <v>40.0</v>
      </c>
      <c r="K1671" s="102"/>
      <c r="L1671" s="102"/>
      <c r="M1671" s="102"/>
      <c r="N1671" s="102" t="s">
        <v>23</v>
      </c>
      <c r="O1671" s="102"/>
      <c r="P1671" s="102"/>
      <c r="Q1671" s="102" t="s">
        <v>23</v>
      </c>
      <c r="R1671" s="102">
        <v>33.0</v>
      </c>
      <c r="S1671" s="102">
        <v>44.0</v>
      </c>
    </row>
    <row r="1672" ht="12.75" customHeight="1">
      <c r="A1672" s="102">
        <v>2006.0</v>
      </c>
      <c r="B1672" s="102">
        <v>176.0</v>
      </c>
      <c r="C1672" s="102" t="s">
        <v>8092</v>
      </c>
      <c r="D1672" s="102" t="s">
        <v>21</v>
      </c>
      <c r="E1672" s="102">
        <v>7.0</v>
      </c>
      <c r="F1672" s="102">
        <v>0.0</v>
      </c>
      <c r="G1672" s="102" t="s">
        <v>931</v>
      </c>
      <c r="H1672" s="102">
        <v>4600.0</v>
      </c>
      <c r="I1672" s="102">
        <v>73.0</v>
      </c>
      <c r="J1672" s="102">
        <v>38.0</v>
      </c>
      <c r="K1672" s="102"/>
      <c r="L1672" s="102"/>
      <c r="M1672" s="102"/>
      <c r="N1672" s="102" t="s">
        <v>23</v>
      </c>
      <c r="O1672" s="102"/>
      <c r="P1672" s="102"/>
      <c r="Q1672" s="102" t="s">
        <v>23</v>
      </c>
      <c r="R1672" s="102">
        <v>33.0</v>
      </c>
      <c r="S1672" s="102">
        <v>40.0</v>
      </c>
    </row>
    <row r="1673" ht="12.75" customHeight="1">
      <c r="A1673" s="102">
        <v>2006.0</v>
      </c>
      <c r="B1673" s="102">
        <v>167.0</v>
      </c>
      <c r="C1673" s="102" t="s">
        <v>8093</v>
      </c>
      <c r="D1673" s="102" t="s">
        <v>21</v>
      </c>
      <c r="E1673" s="102">
        <v>7.0</v>
      </c>
      <c r="F1673" s="102">
        <v>0.0</v>
      </c>
      <c r="G1673" s="102" t="s">
        <v>8022</v>
      </c>
      <c r="H1673" s="102">
        <v>5100.0</v>
      </c>
      <c r="I1673" s="102">
        <v>83.0</v>
      </c>
      <c r="J1673" s="102">
        <v>41.0</v>
      </c>
      <c r="K1673" s="102"/>
      <c r="L1673" s="102"/>
      <c r="M1673" s="102"/>
      <c r="N1673" s="102" t="s">
        <v>23</v>
      </c>
      <c r="O1673" s="102"/>
      <c r="P1673" s="102"/>
      <c r="Q1673" s="102" t="s">
        <v>23</v>
      </c>
      <c r="R1673" s="102">
        <v>33.0</v>
      </c>
      <c r="S1673" s="102">
        <v>45.0</v>
      </c>
    </row>
    <row r="1674" ht="12.75" customHeight="1">
      <c r="A1674" s="102">
        <v>2006.0</v>
      </c>
      <c r="B1674" s="102">
        <v>170.0</v>
      </c>
      <c r="C1674" s="102" t="s">
        <v>8094</v>
      </c>
      <c r="D1674" s="102" t="s">
        <v>40</v>
      </c>
      <c r="E1674" s="102">
        <v>7.0</v>
      </c>
      <c r="F1674" s="102">
        <v>36.0</v>
      </c>
      <c r="G1674" s="102"/>
      <c r="H1674" s="102">
        <v>4500.0</v>
      </c>
      <c r="I1674" s="102">
        <v>75.0</v>
      </c>
      <c r="J1674" s="102">
        <v>40.0</v>
      </c>
      <c r="K1674" s="102"/>
      <c r="L1674" s="102"/>
      <c r="M1674" s="102"/>
      <c r="N1674" s="102" t="s">
        <v>23</v>
      </c>
      <c r="O1674" s="102"/>
      <c r="P1674" s="102"/>
      <c r="Q1674" s="102" t="s">
        <v>23</v>
      </c>
      <c r="R1674" s="102">
        <v>33.0</v>
      </c>
      <c r="S1674" s="102">
        <v>66.0</v>
      </c>
    </row>
    <row r="1675" ht="12.75" customHeight="1">
      <c r="A1675" s="102">
        <v>2006.0</v>
      </c>
      <c r="B1675" s="102">
        <v>177.0</v>
      </c>
      <c r="C1675" s="102" t="s">
        <v>8095</v>
      </c>
      <c r="D1675" s="102" t="s">
        <v>40</v>
      </c>
      <c r="E1675" s="102">
        <v>7.0</v>
      </c>
      <c r="F1675" s="102">
        <v>96.0</v>
      </c>
      <c r="G1675" s="102"/>
      <c r="H1675" s="102">
        <v>4600.0</v>
      </c>
      <c r="I1675" s="102">
        <v>77.0</v>
      </c>
      <c r="J1675" s="102">
        <v>39.0</v>
      </c>
      <c r="K1675" s="102"/>
      <c r="L1675" s="102"/>
      <c r="M1675" s="102"/>
      <c r="N1675" s="102" t="s">
        <v>23</v>
      </c>
      <c r="O1675" s="102"/>
      <c r="P1675" s="102"/>
      <c r="Q1675" s="102" t="s">
        <v>23</v>
      </c>
      <c r="R1675" s="102">
        <v>33.0</v>
      </c>
      <c r="S1675" s="102">
        <v>12.0</v>
      </c>
    </row>
    <row r="1676" ht="12.75" customHeight="1">
      <c r="A1676" s="102">
        <v>2006.0</v>
      </c>
      <c r="B1676" s="102">
        <v>179.0</v>
      </c>
      <c r="C1676" s="102" t="s">
        <v>8096</v>
      </c>
      <c r="D1676" s="102" t="s">
        <v>40</v>
      </c>
      <c r="E1676" s="102">
        <v>7.0</v>
      </c>
      <c r="F1676" s="102">
        <v>86.0</v>
      </c>
      <c r="G1676" s="102"/>
      <c r="H1676" s="102">
        <v>6300.0</v>
      </c>
      <c r="I1676" s="102">
        <v>80.0</v>
      </c>
      <c r="J1676" s="102">
        <v>46.0</v>
      </c>
      <c r="K1676" s="102"/>
      <c r="L1676" s="102"/>
      <c r="M1676" s="102"/>
      <c r="N1676" s="102" t="s">
        <v>23</v>
      </c>
      <c r="O1676" s="102"/>
      <c r="P1676" s="102"/>
      <c r="Q1676" s="102" t="s">
        <v>23</v>
      </c>
      <c r="R1676" s="102">
        <v>48.0</v>
      </c>
      <c r="S1676" s="102">
        <v>20.0</v>
      </c>
    </row>
    <row r="1677" ht="12.75" customHeight="1">
      <c r="A1677" s="102">
        <v>2006.0</v>
      </c>
      <c r="B1677" s="102">
        <v>178.0</v>
      </c>
      <c r="C1677" s="102" t="s">
        <v>8097</v>
      </c>
      <c r="D1677" s="102" t="s">
        <v>40</v>
      </c>
      <c r="E1677" s="102">
        <v>7.0</v>
      </c>
      <c r="F1677" s="102">
        <v>91.0</v>
      </c>
      <c r="G1677" s="102"/>
      <c r="H1677" s="102">
        <v>5100.0</v>
      </c>
      <c r="I1677" s="102">
        <v>76.0</v>
      </c>
      <c r="J1677" s="102">
        <v>44.0</v>
      </c>
      <c r="K1677" s="102"/>
      <c r="L1677" s="102"/>
      <c r="M1677" s="102"/>
      <c r="N1677" s="102" t="s">
        <v>23</v>
      </c>
      <c r="O1677" s="102"/>
      <c r="P1677" s="102"/>
      <c r="Q1677" s="102" t="s">
        <v>23</v>
      </c>
      <c r="R1677" s="102">
        <v>31.0</v>
      </c>
      <c r="S1677" s="102">
        <v>250.0</v>
      </c>
    </row>
    <row r="1678" ht="12.75" customHeight="1">
      <c r="A1678" s="102">
        <v>2006.0</v>
      </c>
      <c r="B1678" s="102">
        <v>182.0</v>
      </c>
      <c r="C1678" s="102" t="s">
        <v>8098</v>
      </c>
      <c r="D1678" s="102" t="s">
        <v>40</v>
      </c>
      <c r="E1678" s="102">
        <v>7.0</v>
      </c>
      <c r="F1678" s="102">
        <v>41.0</v>
      </c>
      <c r="G1678" s="102"/>
      <c r="H1678" s="102">
        <v>4300.0</v>
      </c>
      <c r="I1678" s="102">
        <v>77.0</v>
      </c>
      <c r="J1678" s="102">
        <v>37.0</v>
      </c>
      <c r="K1678" s="102"/>
      <c r="L1678" s="102"/>
      <c r="M1678" s="102"/>
      <c r="N1678" s="102" t="s">
        <v>23</v>
      </c>
      <c r="O1678" s="102"/>
      <c r="P1678" s="102"/>
      <c r="Q1678" s="102" t="s">
        <v>23</v>
      </c>
      <c r="R1678" s="102">
        <v>33.0</v>
      </c>
      <c r="S1678" s="102">
        <v>72.0</v>
      </c>
    </row>
    <row r="1679" ht="12.75" customHeight="1">
      <c r="A1679" s="102">
        <v>2006.0</v>
      </c>
      <c r="B1679" s="102">
        <v>181.0</v>
      </c>
      <c r="C1679" s="102" t="s">
        <v>7704</v>
      </c>
      <c r="D1679" s="102" t="s">
        <v>40</v>
      </c>
      <c r="E1679" s="102">
        <v>7.0</v>
      </c>
      <c r="F1679" s="102">
        <v>44.0</v>
      </c>
      <c r="G1679" s="102"/>
      <c r="H1679" s="102">
        <v>3900.0</v>
      </c>
      <c r="I1679" s="102">
        <v>75.0</v>
      </c>
      <c r="J1679" s="102">
        <v>34.0</v>
      </c>
      <c r="K1679" s="102"/>
      <c r="L1679" s="102"/>
      <c r="M1679" s="102"/>
      <c r="N1679" s="102" t="s">
        <v>23</v>
      </c>
      <c r="O1679" s="102"/>
      <c r="P1679" s="102"/>
      <c r="Q1679" s="102" t="s">
        <v>23</v>
      </c>
      <c r="R1679" s="102">
        <v>33.0</v>
      </c>
      <c r="S1679" s="102">
        <v>24.0</v>
      </c>
    </row>
    <row r="1680" ht="12.75" customHeight="1">
      <c r="A1680" s="102">
        <v>2006.0</v>
      </c>
      <c r="B1680" s="102">
        <v>183.0</v>
      </c>
      <c r="C1680" s="102" t="s">
        <v>8099</v>
      </c>
      <c r="D1680" s="102" t="s">
        <v>21</v>
      </c>
      <c r="E1680" s="102">
        <v>7.0</v>
      </c>
      <c r="F1680" s="102">
        <v>0.0</v>
      </c>
      <c r="G1680" s="102" t="s">
        <v>8100</v>
      </c>
      <c r="H1680" s="102">
        <v>4100.0</v>
      </c>
      <c r="I1680" s="102">
        <v>70.0</v>
      </c>
      <c r="J1680" s="102">
        <v>38.0</v>
      </c>
      <c r="K1680" s="102"/>
      <c r="L1680" s="102"/>
      <c r="M1680" s="102"/>
      <c r="N1680" s="102" t="s">
        <v>23</v>
      </c>
      <c r="O1680" s="102"/>
      <c r="P1680" s="102"/>
      <c r="Q1680" s="102" t="s">
        <v>23</v>
      </c>
      <c r="R1680" s="102">
        <v>33.0</v>
      </c>
      <c r="S1680" s="102">
        <v>32.0</v>
      </c>
    </row>
    <row r="1681" ht="12.75" customHeight="1">
      <c r="A1681" s="102">
        <v>2006.0</v>
      </c>
      <c r="B1681" s="102">
        <v>184.0</v>
      </c>
      <c r="C1681" s="102" t="s">
        <v>7707</v>
      </c>
      <c r="D1681" s="102" t="s">
        <v>21</v>
      </c>
      <c r="E1681" s="102">
        <v>7.0</v>
      </c>
      <c r="F1681" s="102">
        <v>0.0</v>
      </c>
      <c r="G1681" s="102" t="s">
        <v>921</v>
      </c>
      <c r="H1681" s="102">
        <v>5800.0</v>
      </c>
      <c r="I1681" s="102">
        <v>82.0</v>
      </c>
      <c r="J1681" s="102">
        <v>43.0</v>
      </c>
      <c r="K1681" s="102"/>
      <c r="L1681" s="102"/>
      <c r="M1681" s="102"/>
      <c r="N1681" s="102" t="s">
        <v>23</v>
      </c>
      <c r="O1681" s="102"/>
      <c r="P1681" s="102"/>
      <c r="Q1681" s="102" t="s">
        <v>23</v>
      </c>
      <c r="R1681" s="102">
        <v>33.0</v>
      </c>
      <c r="S1681" s="102">
        <v>44.0</v>
      </c>
    </row>
    <row r="1682" ht="12.75" customHeight="1">
      <c r="A1682" s="102">
        <v>2006.0</v>
      </c>
      <c r="B1682" s="102">
        <v>185.0</v>
      </c>
      <c r="C1682" s="102" t="s">
        <v>7013</v>
      </c>
      <c r="D1682" s="102" t="s">
        <v>21</v>
      </c>
      <c r="E1682" s="102">
        <v>7.0</v>
      </c>
      <c r="F1682" s="102">
        <v>0.0</v>
      </c>
      <c r="G1682" s="102" t="s">
        <v>39</v>
      </c>
      <c r="H1682" s="102">
        <v>3700.0</v>
      </c>
      <c r="I1682" s="102">
        <v>70.0</v>
      </c>
      <c r="J1682" s="102">
        <v>37.0</v>
      </c>
      <c r="K1682" s="102"/>
      <c r="L1682" s="102"/>
      <c r="M1682" s="102"/>
      <c r="N1682" s="102" t="s">
        <v>23</v>
      </c>
      <c r="O1682" s="102"/>
      <c r="P1682" s="102"/>
      <c r="Q1682" s="102" t="s">
        <v>23</v>
      </c>
      <c r="R1682" s="102">
        <v>33.0</v>
      </c>
      <c r="S1682" s="102">
        <v>45.0</v>
      </c>
    </row>
    <row r="1683" ht="12.75" customHeight="1">
      <c r="A1683" s="102">
        <v>2006.0</v>
      </c>
      <c r="B1683" s="102">
        <v>186.0</v>
      </c>
      <c r="C1683" s="102" t="s">
        <v>7708</v>
      </c>
      <c r="D1683" s="102" t="s">
        <v>21</v>
      </c>
      <c r="E1683" s="102">
        <v>7.0</v>
      </c>
      <c r="F1683" s="102">
        <v>0.0</v>
      </c>
      <c r="G1683" s="102" t="s">
        <v>1395</v>
      </c>
      <c r="H1683" s="102">
        <v>4200.0</v>
      </c>
      <c r="I1683" s="102">
        <v>73.0</v>
      </c>
      <c r="J1683" s="102">
        <v>37.0</v>
      </c>
      <c r="K1683" s="102"/>
      <c r="L1683" s="102"/>
      <c r="M1683" s="102"/>
      <c r="N1683" s="102" t="s">
        <v>23</v>
      </c>
      <c r="O1683" s="102"/>
      <c r="P1683" s="102"/>
      <c r="Q1683" s="102" t="s">
        <v>23</v>
      </c>
      <c r="R1683" s="102">
        <v>33.0</v>
      </c>
      <c r="S1683" s="102">
        <v>44.0</v>
      </c>
    </row>
    <row r="1684" ht="12.75" customHeight="1">
      <c r="A1684" s="102">
        <v>2006.0</v>
      </c>
      <c r="B1684" s="102">
        <v>187.0</v>
      </c>
      <c r="C1684" s="102" t="s">
        <v>7708</v>
      </c>
      <c r="D1684" s="102" t="s">
        <v>21</v>
      </c>
      <c r="E1684" s="102">
        <v>7.0</v>
      </c>
      <c r="F1684" s="102">
        <v>0.0</v>
      </c>
      <c r="G1684" s="102" t="s">
        <v>6518</v>
      </c>
      <c r="H1684" s="102">
        <v>4000.0</v>
      </c>
      <c r="I1684" s="102">
        <v>73.0</v>
      </c>
      <c r="J1684" s="102">
        <v>37.0</v>
      </c>
      <c r="K1684" s="102"/>
      <c r="L1684" s="102"/>
      <c r="M1684" s="102"/>
      <c r="N1684" s="102" t="s">
        <v>23</v>
      </c>
      <c r="O1684" s="102"/>
      <c r="P1684" s="102"/>
      <c r="Q1684" s="102" t="s">
        <v>23</v>
      </c>
      <c r="R1684" s="102">
        <v>33.0</v>
      </c>
      <c r="S1684" s="102">
        <v>12.0</v>
      </c>
    </row>
    <row r="1685" ht="12.75" customHeight="1">
      <c r="A1685" s="102">
        <v>2006.0</v>
      </c>
      <c r="B1685" s="102">
        <v>189.0</v>
      </c>
      <c r="C1685" s="102" t="s">
        <v>7712</v>
      </c>
      <c r="D1685" s="102" t="s">
        <v>21</v>
      </c>
      <c r="E1685" s="102">
        <v>7.0</v>
      </c>
      <c r="F1685" s="102">
        <v>0.0</v>
      </c>
      <c r="G1685" s="102" t="s">
        <v>931</v>
      </c>
      <c r="H1685" s="102">
        <v>4400.0</v>
      </c>
      <c r="I1685" s="102">
        <v>76.0</v>
      </c>
      <c r="J1685" s="102">
        <v>38.0</v>
      </c>
      <c r="K1685" s="102"/>
      <c r="L1685" s="102"/>
      <c r="M1685" s="102"/>
      <c r="N1685" s="102" t="s">
        <v>23</v>
      </c>
      <c r="O1685" s="102"/>
      <c r="P1685" s="102"/>
      <c r="Q1685" s="102" t="s">
        <v>23</v>
      </c>
      <c r="R1685" s="102">
        <v>33.0</v>
      </c>
      <c r="S1685" s="102">
        <v>40.0</v>
      </c>
    </row>
    <row r="1686" ht="12.75" customHeight="1">
      <c r="A1686" s="102">
        <v>2006.0</v>
      </c>
      <c r="B1686" s="102">
        <v>188.0</v>
      </c>
      <c r="C1686" s="102" t="s">
        <v>7713</v>
      </c>
      <c r="D1686" s="102" t="s">
        <v>21</v>
      </c>
      <c r="E1686" s="102">
        <v>7.0</v>
      </c>
      <c r="F1686" s="102">
        <v>0.0</v>
      </c>
      <c r="G1686" s="102" t="s">
        <v>918</v>
      </c>
      <c r="H1686" s="102">
        <v>4500.0</v>
      </c>
      <c r="I1686" s="102">
        <v>78.0</v>
      </c>
      <c r="J1686" s="102">
        <v>37.0</v>
      </c>
      <c r="K1686" s="102"/>
      <c r="L1686" s="102"/>
      <c r="M1686" s="102"/>
      <c r="N1686" s="102" t="s">
        <v>23</v>
      </c>
      <c r="O1686" s="102"/>
      <c r="P1686" s="102"/>
      <c r="Q1686" s="102" t="s">
        <v>23</v>
      </c>
      <c r="R1686" s="102">
        <v>33.0</v>
      </c>
      <c r="S1686" s="102">
        <v>45.0</v>
      </c>
    </row>
    <row r="1687" ht="12.75" customHeight="1">
      <c r="A1687" s="102">
        <v>2006.0</v>
      </c>
      <c r="B1687" s="102">
        <v>190.0</v>
      </c>
      <c r="C1687" s="102" t="s">
        <v>7014</v>
      </c>
      <c r="D1687" s="102" t="s">
        <v>40</v>
      </c>
      <c r="E1687" s="102">
        <v>7.0</v>
      </c>
      <c r="F1687" s="102">
        <v>41.0</v>
      </c>
      <c r="G1687" s="102"/>
      <c r="H1687" s="102">
        <v>4400.0</v>
      </c>
      <c r="I1687" s="102">
        <v>80.0</v>
      </c>
      <c r="J1687" s="102">
        <v>41.0</v>
      </c>
      <c r="K1687" s="102"/>
      <c r="L1687" s="102"/>
      <c r="M1687" s="102"/>
      <c r="N1687" s="102" t="s">
        <v>23</v>
      </c>
      <c r="O1687" s="102"/>
      <c r="P1687" s="102"/>
      <c r="Q1687" s="102" t="s">
        <v>23</v>
      </c>
      <c r="R1687" s="102">
        <v>33.0</v>
      </c>
      <c r="S1687" s="102">
        <v>44.0</v>
      </c>
    </row>
    <row r="1688" ht="12.75" customHeight="1">
      <c r="A1688" s="102">
        <v>2006.0</v>
      </c>
      <c r="B1688" s="102">
        <v>191.0</v>
      </c>
      <c r="C1688" s="102" t="s">
        <v>8101</v>
      </c>
      <c r="D1688" s="102" t="s">
        <v>21</v>
      </c>
      <c r="E1688" s="102">
        <v>7.0</v>
      </c>
      <c r="F1688" s="102">
        <v>0.0</v>
      </c>
      <c r="G1688" s="102" t="s">
        <v>117</v>
      </c>
      <c r="H1688" s="102">
        <v>5650.0</v>
      </c>
      <c r="I1688" s="102">
        <v>81.0</v>
      </c>
      <c r="J1688" s="102">
        <v>43.0</v>
      </c>
      <c r="K1688" s="102"/>
      <c r="L1688" s="102"/>
      <c r="M1688" s="102"/>
      <c r="N1688" s="102" t="s">
        <v>23</v>
      </c>
      <c r="O1688" s="102"/>
      <c r="P1688" s="102"/>
      <c r="Q1688" s="102" t="s">
        <v>23</v>
      </c>
      <c r="R1688" s="102">
        <v>33.0</v>
      </c>
      <c r="S1688" s="102">
        <v>12.0</v>
      </c>
    </row>
    <row r="1689" ht="12.75" customHeight="1">
      <c r="A1689" s="102">
        <v>2006.0</v>
      </c>
      <c r="B1689" s="102">
        <v>192.0</v>
      </c>
      <c r="C1689" s="102" t="s">
        <v>8102</v>
      </c>
      <c r="D1689" s="102" t="s">
        <v>40</v>
      </c>
      <c r="E1689" s="102">
        <v>7.0</v>
      </c>
      <c r="F1689" s="102">
        <v>38.0</v>
      </c>
      <c r="G1689" s="102"/>
      <c r="H1689" s="102">
        <v>5200.0</v>
      </c>
      <c r="I1689" s="102">
        <v>78.0</v>
      </c>
      <c r="J1689" s="102">
        <v>41.0</v>
      </c>
      <c r="K1689" s="102"/>
      <c r="L1689" s="102"/>
      <c r="M1689" s="102"/>
      <c r="N1689" s="102" t="s">
        <v>23</v>
      </c>
      <c r="O1689" s="102"/>
      <c r="P1689" s="102"/>
      <c r="Q1689" s="102" t="s">
        <v>23</v>
      </c>
      <c r="R1689" s="102">
        <v>33.0</v>
      </c>
      <c r="S1689" s="102">
        <v>8.0</v>
      </c>
    </row>
    <row r="1690" ht="12.75" customHeight="1">
      <c r="A1690" s="102">
        <v>2006.0</v>
      </c>
      <c r="B1690" s="102">
        <v>801.0</v>
      </c>
      <c r="C1690" s="102" t="s">
        <v>7017</v>
      </c>
      <c r="D1690" s="102" t="s">
        <v>40</v>
      </c>
      <c r="E1690" s="102">
        <v>7.0</v>
      </c>
      <c r="F1690" s="102">
        <v>39.0</v>
      </c>
      <c r="G1690" s="102"/>
      <c r="H1690" s="102">
        <v>5300.0</v>
      </c>
      <c r="I1690" s="102">
        <v>79.0</v>
      </c>
      <c r="J1690" s="102">
        <v>40.0</v>
      </c>
      <c r="K1690" s="102"/>
      <c r="L1690" s="102"/>
      <c r="M1690" s="102"/>
      <c r="N1690" s="102" t="s">
        <v>40</v>
      </c>
      <c r="O1690" s="102"/>
      <c r="P1690" s="102"/>
      <c r="Q1690" s="102" t="s">
        <v>23</v>
      </c>
      <c r="R1690" s="102">
        <v>33.0</v>
      </c>
      <c r="S1690" s="102">
        <v>76.0</v>
      </c>
    </row>
    <row r="1691" ht="12.75" customHeight="1">
      <c r="A1691" s="102">
        <v>2006.0</v>
      </c>
      <c r="B1691" s="102">
        <v>195.0</v>
      </c>
      <c r="C1691" s="102" t="s">
        <v>7722</v>
      </c>
      <c r="D1691" s="102" t="s">
        <v>21</v>
      </c>
      <c r="E1691" s="102">
        <v>7.0</v>
      </c>
      <c r="F1691" s="102">
        <v>0.0</v>
      </c>
      <c r="G1691" s="102" t="s">
        <v>1347</v>
      </c>
      <c r="H1691" s="102">
        <v>4600.0</v>
      </c>
      <c r="I1691" s="102">
        <v>75.0</v>
      </c>
      <c r="J1691" s="102">
        <v>37.0</v>
      </c>
      <c r="K1691" s="102"/>
      <c r="L1691" s="102"/>
      <c r="M1691" s="102"/>
      <c r="N1691" s="102" t="s">
        <v>23</v>
      </c>
      <c r="O1691" s="102"/>
      <c r="P1691" s="102"/>
      <c r="Q1691" s="102" t="s">
        <v>23</v>
      </c>
      <c r="R1691" s="102">
        <v>33.0</v>
      </c>
      <c r="S1691" s="102">
        <v>66.0</v>
      </c>
    </row>
    <row r="1692" ht="12.75" customHeight="1">
      <c r="A1692" s="102">
        <v>2006.0</v>
      </c>
      <c r="B1692" s="102">
        <v>193.0</v>
      </c>
      <c r="C1692" s="102" t="s">
        <v>7722</v>
      </c>
      <c r="D1692" s="102" t="s">
        <v>21</v>
      </c>
      <c r="E1692" s="102">
        <v>7.0</v>
      </c>
      <c r="F1692" s="102">
        <v>0.0</v>
      </c>
      <c r="G1692" s="102" t="s">
        <v>919</v>
      </c>
      <c r="H1692" s="102">
        <v>4100.0</v>
      </c>
      <c r="I1692" s="102">
        <v>73.0</v>
      </c>
      <c r="J1692" s="102">
        <v>37.0</v>
      </c>
      <c r="K1692" s="102"/>
      <c r="L1692" s="102"/>
      <c r="M1692" s="102"/>
      <c r="N1692" s="102" t="s">
        <v>23</v>
      </c>
      <c r="O1692" s="102"/>
      <c r="P1692" s="102"/>
      <c r="Q1692" s="102" t="s">
        <v>23</v>
      </c>
      <c r="R1692" s="102">
        <v>33.0</v>
      </c>
      <c r="S1692" s="102">
        <v>45.0</v>
      </c>
    </row>
    <row r="1693" ht="12.75" customHeight="1">
      <c r="A1693" s="102">
        <v>2006.0</v>
      </c>
      <c r="B1693" s="102">
        <v>194.0</v>
      </c>
      <c r="C1693" s="102" t="s">
        <v>8103</v>
      </c>
      <c r="D1693" s="102" t="s">
        <v>21</v>
      </c>
      <c r="E1693" s="102">
        <v>7.0</v>
      </c>
      <c r="F1693" s="102">
        <v>0.0</v>
      </c>
      <c r="G1693" s="102" t="s">
        <v>1395</v>
      </c>
      <c r="H1693" s="102">
        <v>5250.0</v>
      </c>
      <c r="I1693" s="102">
        <v>80.0</v>
      </c>
      <c r="J1693" s="102">
        <v>41.0</v>
      </c>
      <c r="K1693" s="102"/>
      <c r="L1693" s="102"/>
      <c r="M1693" s="102"/>
      <c r="N1693" s="102" t="s">
        <v>23</v>
      </c>
      <c r="O1693" s="102"/>
      <c r="P1693" s="102"/>
      <c r="Q1693" s="102" t="s">
        <v>23</v>
      </c>
      <c r="R1693" s="102">
        <v>33.0</v>
      </c>
      <c r="S1693" s="102">
        <v>56.0</v>
      </c>
    </row>
    <row r="1694" ht="12.75" customHeight="1">
      <c r="A1694" s="102">
        <v>2006.0</v>
      </c>
      <c r="B1694" s="102">
        <v>196.0</v>
      </c>
      <c r="C1694" s="102" t="s">
        <v>8104</v>
      </c>
      <c r="D1694" s="102" t="s">
        <v>21</v>
      </c>
      <c r="E1694" s="102">
        <v>7.0</v>
      </c>
      <c r="F1694" s="102">
        <v>0.0</v>
      </c>
      <c r="G1694" s="102" t="s">
        <v>999</v>
      </c>
      <c r="H1694" s="102">
        <v>4900.0</v>
      </c>
      <c r="I1694" s="102">
        <v>78.0</v>
      </c>
      <c r="J1694" s="102">
        <v>40.0</v>
      </c>
      <c r="K1694" s="102"/>
      <c r="L1694" s="102"/>
      <c r="M1694" s="102"/>
      <c r="N1694" s="102" t="s">
        <v>23</v>
      </c>
      <c r="O1694" s="102"/>
      <c r="P1694" s="102"/>
      <c r="Q1694" s="102" t="s">
        <v>23</v>
      </c>
      <c r="R1694" s="102">
        <v>33.0</v>
      </c>
      <c r="S1694" s="102">
        <v>44.0</v>
      </c>
    </row>
    <row r="1695" ht="12.75" customHeight="1">
      <c r="A1695" s="102">
        <v>2006.0</v>
      </c>
      <c r="B1695" s="102">
        <v>197.0</v>
      </c>
      <c r="C1695" s="102" t="s">
        <v>8105</v>
      </c>
      <c r="D1695" s="102" t="s">
        <v>40</v>
      </c>
      <c r="E1695" s="102">
        <v>7.0</v>
      </c>
      <c r="F1695" s="102">
        <v>36.0</v>
      </c>
      <c r="G1695" s="102"/>
      <c r="H1695" s="102">
        <v>4800.0</v>
      </c>
      <c r="I1695" s="102">
        <v>77.0</v>
      </c>
      <c r="J1695" s="102">
        <v>40.0</v>
      </c>
      <c r="K1695" s="102"/>
      <c r="L1695" s="102"/>
      <c r="M1695" s="102"/>
      <c r="N1695" s="102" t="s">
        <v>23</v>
      </c>
      <c r="O1695" s="102"/>
      <c r="P1695" s="102"/>
      <c r="Q1695" s="102" t="s">
        <v>23</v>
      </c>
      <c r="R1695" s="102">
        <v>39.0</v>
      </c>
      <c r="S1695" s="102">
        <v>75.0</v>
      </c>
    </row>
    <row r="1696" ht="12.75" customHeight="1">
      <c r="A1696" s="102">
        <v>2006.0</v>
      </c>
      <c r="B1696" s="102">
        <v>802.0</v>
      </c>
      <c r="C1696" s="102" t="s">
        <v>8106</v>
      </c>
      <c r="D1696" s="102" t="s">
        <v>40</v>
      </c>
      <c r="E1696" s="102">
        <v>7.0</v>
      </c>
      <c r="F1696" s="102">
        <v>39.0</v>
      </c>
      <c r="G1696" s="102"/>
      <c r="H1696" s="102">
        <v>4700.0</v>
      </c>
      <c r="I1696" s="102">
        <v>75.0</v>
      </c>
      <c r="J1696" s="102">
        <v>38.0</v>
      </c>
      <c r="K1696" s="102"/>
      <c r="L1696" s="102"/>
      <c r="M1696" s="102"/>
      <c r="N1696" s="102" t="s">
        <v>23</v>
      </c>
      <c r="O1696" s="102"/>
      <c r="P1696" s="102"/>
      <c r="Q1696" s="102" t="s">
        <v>23</v>
      </c>
      <c r="R1696" s="102">
        <v>33.0</v>
      </c>
      <c r="S1696" s="102">
        <v>76.0</v>
      </c>
    </row>
    <row r="1697" ht="12.75" customHeight="1">
      <c r="A1697" s="102">
        <v>2006.0</v>
      </c>
      <c r="B1697" s="102">
        <v>198.0</v>
      </c>
      <c r="C1697" s="102" t="s">
        <v>8106</v>
      </c>
      <c r="D1697" s="102" t="s">
        <v>21</v>
      </c>
      <c r="E1697" s="102">
        <v>7.0</v>
      </c>
      <c r="F1697" s="102">
        <v>0.0</v>
      </c>
      <c r="G1697" s="102" t="s">
        <v>39</v>
      </c>
      <c r="H1697" s="102">
        <v>4400.0</v>
      </c>
      <c r="I1697" s="102">
        <v>77.0</v>
      </c>
      <c r="J1697" s="102">
        <v>38.0</v>
      </c>
      <c r="K1697" s="102"/>
      <c r="L1697" s="102"/>
      <c r="M1697" s="102" t="s">
        <v>816</v>
      </c>
      <c r="N1697" s="102" t="s">
        <v>23</v>
      </c>
      <c r="O1697" s="102"/>
      <c r="P1697" s="102"/>
      <c r="Q1697" s="102" t="s">
        <v>23</v>
      </c>
      <c r="R1697" s="102">
        <v>33.0</v>
      </c>
      <c r="S1697" s="102">
        <v>60.0</v>
      </c>
    </row>
    <row r="1698" ht="12.75" customHeight="1">
      <c r="A1698" s="102">
        <v>2006.0</v>
      </c>
      <c r="B1698" s="102">
        <v>805.0</v>
      </c>
      <c r="C1698" s="102" t="s">
        <v>8107</v>
      </c>
      <c r="D1698" s="102" t="s">
        <v>21</v>
      </c>
      <c r="E1698" s="102">
        <v>7.0</v>
      </c>
      <c r="F1698" s="102">
        <v>0.0</v>
      </c>
      <c r="G1698" s="102" t="s">
        <v>8048</v>
      </c>
      <c r="H1698" s="102">
        <v>4500.0</v>
      </c>
      <c r="I1698" s="102">
        <v>75.0</v>
      </c>
      <c r="J1698" s="102">
        <v>38.0</v>
      </c>
      <c r="K1698" s="102"/>
      <c r="L1698" s="102"/>
      <c r="M1698" s="102"/>
      <c r="N1698" s="102" t="s">
        <v>23</v>
      </c>
      <c r="O1698" s="102"/>
      <c r="P1698" s="102"/>
      <c r="Q1698" s="102" t="s">
        <v>23</v>
      </c>
      <c r="R1698" s="102">
        <v>33.0</v>
      </c>
      <c r="S1698" s="102">
        <v>12.0</v>
      </c>
    </row>
    <row r="1699" ht="12.75" customHeight="1">
      <c r="A1699" s="102">
        <v>2006.0</v>
      </c>
      <c r="B1699" s="102">
        <v>804.0</v>
      </c>
      <c r="C1699" s="102" t="s">
        <v>8108</v>
      </c>
      <c r="D1699" s="102" t="s">
        <v>40</v>
      </c>
      <c r="E1699" s="102">
        <v>7.0</v>
      </c>
      <c r="F1699" s="102">
        <v>41.0</v>
      </c>
      <c r="G1699" s="102"/>
      <c r="H1699" s="102">
        <v>6300.0</v>
      </c>
      <c r="I1699" s="102">
        <v>87.0</v>
      </c>
      <c r="J1699" s="102">
        <v>46.0</v>
      </c>
      <c r="K1699" s="102"/>
      <c r="L1699" s="102"/>
      <c r="M1699" s="102"/>
      <c r="N1699" s="102" t="s">
        <v>23</v>
      </c>
      <c r="O1699" s="102"/>
      <c r="P1699" s="102"/>
      <c r="Q1699" s="102" t="s">
        <v>23</v>
      </c>
      <c r="R1699" s="102">
        <v>27.0</v>
      </c>
      <c r="S1699" s="102">
        <v>51.0</v>
      </c>
    </row>
    <row r="1700" ht="12.75" customHeight="1">
      <c r="A1700" s="102">
        <v>2006.0</v>
      </c>
      <c r="B1700" s="102">
        <v>199.0</v>
      </c>
      <c r="C1700" s="102" t="s">
        <v>7724</v>
      </c>
      <c r="D1700" s="102" t="s">
        <v>21</v>
      </c>
      <c r="E1700" s="102">
        <v>7.0</v>
      </c>
      <c r="F1700" s="102">
        <v>0.0</v>
      </c>
      <c r="G1700" s="102" t="s">
        <v>913</v>
      </c>
      <c r="H1700" s="102">
        <v>5500.0</v>
      </c>
      <c r="I1700" s="102">
        <v>78.0</v>
      </c>
      <c r="J1700" s="102">
        <v>40.0</v>
      </c>
      <c r="K1700" s="102"/>
      <c r="L1700" s="102"/>
      <c r="M1700" s="102"/>
      <c r="N1700" s="102" t="s">
        <v>23</v>
      </c>
      <c r="O1700" s="102"/>
      <c r="P1700" s="102"/>
      <c r="Q1700" s="102" t="s">
        <v>23</v>
      </c>
      <c r="R1700" s="102">
        <v>33.0</v>
      </c>
      <c r="S1700" s="102">
        <v>45.0</v>
      </c>
    </row>
    <row r="1701" ht="12.75" customHeight="1">
      <c r="A1701" s="102">
        <v>2006.0</v>
      </c>
      <c r="B1701" s="102">
        <v>803.0</v>
      </c>
      <c r="C1701" s="102" t="s">
        <v>8109</v>
      </c>
      <c r="D1701" s="102" t="s">
        <v>40</v>
      </c>
      <c r="E1701" s="102">
        <v>7.0</v>
      </c>
      <c r="F1701" s="102">
        <v>39.0</v>
      </c>
      <c r="G1701" s="102"/>
      <c r="H1701" s="102">
        <v>6000.0</v>
      </c>
      <c r="I1701" s="102">
        <v>83.0</v>
      </c>
      <c r="J1701" s="102">
        <v>46.0</v>
      </c>
      <c r="K1701" s="102"/>
      <c r="L1701" s="102"/>
      <c r="M1701" s="102"/>
      <c r="N1701" s="102" t="s">
        <v>40</v>
      </c>
      <c r="O1701" s="102"/>
      <c r="P1701" s="102"/>
      <c r="Q1701" s="102" t="s">
        <v>23</v>
      </c>
      <c r="R1701" s="102">
        <v>33.0</v>
      </c>
      <c r="S1701" s="102">
        <v>76.0</v>
      </c>
    </row>
    <row r="1702" ht="12.75" customHeight="1">
      <c r="A1702" s="102">
        <v>2006.0</v>
      </c>
      <c r="B1702" s="102">
        <v>200.0</v>
      </c>
      <c r="C1702" s="102" t="s">
        <v>8110</v>
      </c>
      <c r="D1702" s="102" t="s">
        <v>21</v>
      </c>
      <c r="E1702" s="102">
        <v>7.0</v>
      </c>
      <c r="F1702" s="102">
        <v>0.0</v>
      </c>
      <c r="G1702" s="102" t="s">
        <v>999</v>
      </c>
      <c r="H1702" s="102">
        <v>4900.0</v>
      </c>
      <c r="I1702" s="102">
        <v>77.0</v>
      </c>
      <c r="J1702" s="102">
        <v>38.0</v>
      </c>
      <c r="K1702" s="102"/>
      <c r="L1702" s="102"/>
      <c r="M1702" s="102"/>
      <c r="N1702" s="102" t="s">
        <v>23</v>
      </c>
      <c r="O1702" s="102"/>
      <c r="P1702" s="102"/>
      <c r="Q1702" s="102" t="s">
        <v>23</v>
      </c>
      <c r="R1702" s="102">
        <v>33.0</v>
      </c>
      <c r="S1702" s="102">
        <v>76.0</v>
      </c>
    </row>
    <row r="1703" ht="12.75" customHeight="1">
      <c r="A1703" s="102">
        <v>2006.0</v>
      </c>
      <c r="B1703" s="102">
        <v>808.0</v>
      </c>
      <c r="C1703" s="102" t="s">
        <v>7330</v>
      </c>
      <c r="D1703" s="102" t="s">
        <v>40</v>
      </c>
      <c r="E1703" s="102">
        <v>7.0</v>
      </c>
      <c r="F1703" s="102">
        <v>45.0</v>
      </c>
      <c r="G1703" s="102"/>
      <c r="H1703" s="102">
        <v>5100.0</v>
      </c>
      <c r="I1703" s="102">
        <v>78.0</v>
      </c>
      <c r="J1703" s="102">
        <v>40.0</v>
      </c>
      <c r="K1703" s="102"/>
      <c r="L1703" s="102"/>
      <c r="M1703" s="102"/>
      <c r="N1703" s="102" t="s">
        <v>23</v>
      </c>
      <c r="O1703" s="102"/>
      <c r="P1703" s="102"/>
      <c r="Q1703" s="102" t="s">
        <v>23</v>
      </c>
      <c r="R1703" s="102">
        <v>8.0</v>
      </c>
      <c r="S1703" s="102">
        <v>281.0</v>
      </c>
    </row>
    <row r="1704" ht="12.75" customHeight="1">
      <c r="A1704" s="102">
        <v>2006.0</v>
      </c>
      <c r="B1704" s="102">
        <v>806.0</v>
      </c>
      <c r="C1704" s="102" t="s">
        <v>8111</v>
      </c>
      <c r="D1704" s="102" t="s">
        <v>40</v>
      </c>
      <c r="E1704" s="102">
        <v>7.0</v>
      </c>
      <c r="F1704" s="102">
        <v>39.0</v>
      </c>
      <c r="G1704" s="102"/>
      <c r="H1704" s="102">
        <v>4900.0</v>
      </c>
      <c r="I1704" s="102">
        <v>78.0</v>
      </c>
      <c r="J1704" s="102">
        <v>41.0</v>
      </c>
      <c r="K1704" s="102"/>
      <c r="L1704" s="102"/>
      <c r="M1704" s="102"/>
      <c r="N1704" s="102" t="s">
        <v>23</v>
      </c>
      <c r="O1704" s="102"/>
      <c r="P1704" s="102"/>
      <c r="Q1704" s="102" t="s">
        <v>23</v>
      </c>
      <c r="R1704" s="102">
        <v>26.0</v>
      </c>
      <c r="S1704" s="102">
        <v>89.0</v>
      </c>
    </row>
    <row r="1705" ht="12.75" customHeight="1">
      <c r="A1705" s="102">
        <v>2006.0</v>
      </c>
      <c r="B1705" s="102">
        <v>807.0</v>
      </c>
      <c r="C1705" s="102" t="s">
        <v>8112</v>
      </c>
      <c r="D1705" s="102" t="s">
        <v>21</v>
      </c>
      <c r="E1705" s="102">
        <v>7.0</v>
      </c>
      <c r="F1705" s="102">
        <v>0.0</v>
      </c>
      <c r="G1705" s="102" t="s">
        <v>1377</v>
      </c>
      <c r="H1705" s="102">
        <v>3900.0</v>
      </c>
      <c r="I1705" s="102">
        <v>72.0</v>
      </c>
      <c r="J1705" s="102">
        <v>37.0</v>
      </c>
      <c r="K1705" s="102"/>
      <c r="L1705" s="102"/>
      <c r="M1705" s="102"/>
      <c r="N1705" s="102" t="s">
        <v>23</v>
      </c>
      <c r="O1705" s="102"/>
      <c r="P1705" s="102"/>
      <c r="Q1705" s="102" t="s">
        <v>23</v>
      </c>
      <c r="R1705" s="102">
        <v>33.0</v>
      </c>
      <c r="S1705" s="102">
        <v>24.0</v>
      </c>
    </row>
    <row r="1706" ht="12.75" customHeight="1">
      <c r="A1706" s="102">
        <v>2006.0</v>
      </c>
      <c r="B1706" s="102">
        <v>809.0</v>
      </c>
      <c r="C1706" s="102" t="s">
        <v>7734</v>
      </c>
      <c r="D1706" s="102" t="s">
        <v>21</v>
      </c>
      <c r="E1706" s="102">
        <v>7.0</v>
      </c>
      <c r="F1706" s="102">
        <v>0.0</v>
      </c>
      <c r="G1706" s="102" t="s">
        <v>915</v>
      </c>
      <c r="H1706" s="102">
        <v>4800.0</v>
      </c>
      <c r="I1706" s="102">
        <v>74.0</v>
      </c>
      <c r="J1706" s="102">
        <v>38.0</v>
      </c>
      <c r="K1706" s="102"/>
      <c r="L1706" s="102"/>
      <c r="M1706" s="102"/>
      <c r="N1706" s="102" t="s">
        <v>23</v>
      </c>
      <c r="O1706" s="102"/>
      <c r="P1706" s="102"/>
      <c r="Q1706" s="102" t="s">
        <v>23</v>
      </c>
      <c r="R1706" s="102">
        <v>33.0</v>
      </c>
      <c r="S1706" s="102">
        <v>56.0</v>
      </c>
    </row>
    <row r="1707" ht="12.75" customHeight="1">
      <c r="A1707" s="102">
        <v>2006.0</v>
      </c>
      <c r="B1707" s="102">
        <v>810.0</v>
      </c>
      <c r="C1707" s="102" t="s">
        <v>8113</v>
      </c>
      <c r="D1707" s="102" t="s">
        <v>21</v>
      </c>
      <c r="E1707" s="102">
        <v>7.0</v>
      </c>
      <c r="F1707" s="102">
        <v>0.0</v>
      </c>
      <c r="G1707" s="102" t="s">
        <v>918</v>
      </c>
      <c r="H1707" s="102">
        <v>6500.0</v>
      </c>
      <c r="I1707" s="102">
        <v>83.0</v>
      </c>
      <c r="J1707" s="102">
        <v>46.0</v>
      </c>
      <c r="K1707" s="102"/>
      <c r="L1707" s="102"/>
      <c r="M1707" s="102"/>
      <c r="N1707" s="102" t="s">
        <v>23</v>
      </c>
      <c r="O1707" s="102"/>
      <c r="P1707" s="102"/>
      <c r="Q1707" s="102" t="s">
        <v>23</v>
      </c>
      <c r="R1707" s="102">
        <v>33.0</v>
      </c>
      <c r="S1707" s="102">
        <v>12.0</v>
      </c>
    </row>
    <row r="1708" ht="12.75" customHeight="1">
      <c r="A1708" s="102">
        <v>2006.0</v>
      </c>
      <c r="B1708" s="102">
        <v>814.0</v>
      </c>
      <c r="C1708" s="102" t="s">
        <v>8114</v>
      </c>
      <c r="D1708" s="102" t="s">
        <v>21</v>
      </c>
      <c r="E1708" s="102">
        <v>7.0</v>
      </c>
      <c r="F1708" s="102">
        <v>0.0</v>
      </c>
      <c r="G1708" s="102" t="s">
        <v>1085</v>
      </c>
      <c r="H1708" s="102">
        <v>5100.0</v>
      </c>
      <c r="I1708" s="102">
        <v>76.0</v>
      </c>
      <c r="J1708" s="102">
        <v>40.0</v>
      </c>
      <c r="K1708" s="102"/>
      <c r="L1708" s="102"/>
      <c r="M1708" s="102"/>
      <c r="N1708" s="102" t="s">
        <v>23</v>
      </c>
      <c r="O1708" s="102"/>
      <c r="P1708" s="102"/>
      <c r="Q1708" s="102" t="s">
        <v>23</v>
      </c>
      <c r="R1708" s="102">
        <v>33.0</v>
      </c>
      <c r="S1708" s="102">
        <v>44.0</v>
      </c>
    </row>
    <row r="1709" ht="12.75" customHeight="1">
      <c r="A1709" s="102">
        <v>2006.0</v>
      </c>
      <c r="B1709" s="102">
        <v>811.0</v>
      </c>
      <c r="C1709" s="102" t="s">
        <v>8114</v>
      </c>
      <c r="D1709" s="102" t="s">
        <v>21</v>
      </c>
      <c r="E1709" s="102">
        <v>7.0</v>
      </c>
      <c r="F1709" s="102">
        <v>0.0</v>
      </c>
      <c r="G1709" s="102" t="s">
        <v>1204</v>
      </c>
      <c r="H1709" s="102">
        <v>4100.0</v>
      </c>
      <c r="I1709" s="102">
        <v>74.0</v>
      </c>
      <c r="J1709" s="102">
        <v>38.0</v>
      </c>
      <c r="K1709" s="102"/>
      <c r="L1709" s="102"/>
      <c r="M1709" s="102"/>
      <c r="N1709" s="102" t="s">
        <v>23</v>
      </c>
      <c r="O1709" s="102"/>
      <c r="P1709" s="102"/>
      <c r="Q1709" s="102" t="s">
        <v>23</v>
      </c>
      <c r="R1709" s="102">
        <v>33.0</v>
      </c>
      <c r="S1709" s="102">
        <v>32.0</v>
      </c>
    </row>
    <row r="1710" ht="12.75" customHeight="1">
      <c r="A1710" s="102">
        <v>2006.0</v>
      </c>
      <c r="B1710" s="102">
        <v>817.0</v>
      </c>
      <c r="C1710" s="102" t="s">
        <v>8114</v>
      </c>
      <c r="D1710" s="102" t="s">
        <v>40</v>
      </c>
      <c r="E1710" s="102">
        <v>7.0</v>
      </c>
      <c r="F1710" s="102">
        <v>39.0</v>
      </c>
      <c r="G1710" s="102"/>
      <c r="H1710" s="102">
        <v>4400.0</v>
      </c>
      <c r="I1710" s="102">
        <v>74.0</v>
      </c>
      <c r="J1710" s="102">
        <v>38.0</v>
      </c>
      <c r="K1710" s="102"/>
      <c r="L1710" s="102"/>
      <c r="M1710" s="102"/>
      <c r="N1710" s="102" t="s">
        <v>23</v>
      </c>
      <c r="O1710" s="102"/>
      <c r="P1710" s="102"/>
      <c r="Q1710" s="102" t="s">
        <v>23</v>
      </c>
      <c r="R1710" s="102">
        <v>33.0</v>
      </c>
      <c r="S1710" s="102">
        <v>16.0</v>
      </c>
    </row>
    <row r="1711" ht="12.75" customHeight="1">
      <c r="A1711" s="102">
        <v>2006.0</v>
      </c>
      <c r="B1711" s="102">
        <v>812.0</v>
      </c>
      <c r="C1711" s="102" t="s">
        <v>8115</v>
      </c>
      <c r="D1711" s="102" t="s">
        <v>40</v>
      </c>
      <c r="E1711" s="102">
        <v>7.0</v>
      </c>
      <c r="F1711" s="102">
        <v>44.0</v>
      </c>
      <c r="G1711" s="102"/>
      <c r="H1711" s="102">
        <v>4300.0</v>
      </c>
      <c r="I1711" s="102">
        <v>74.0</v>
      </c>
      <c r="J1711" s="102">
        <v>38.0</v>
      </c>
      <c r="K1711" s="102"/>
      <c r="L1711" s="102"/>
      <c r="M1711" s="102"/>
      <c r="N1711" s="102" t="s">
        <v>23</v>
      </c>
      <c r="O1711" s="102"/>
      <c r="P1711" s="102"/>
      <c r="Q1711" s="102" t="s">
        <v>23</v>
      </c>
      <c r="R1711" s="102">
        <v>33.0</v>
      </c>
      <c r="S1711" s="102">
        <v>12.0</v>
      </c>
    </row>
    <row r="1712" ht="12.75" customHeight="1">
      <c r="A1712" s="102">
        <v>2006.0</v>
      </c>
      <c r="B1712" s="102">
        <v>813.0</v>
      </c>
      <c r="C1712" s="102" t="s">
        <v>7735</v>
      </c>
      <c r="D1712" s="102" t="s">
        <v>40</v>
      </c>
      <c r="E1712" s="102">
        <v>7.0</v>
      </c>
      <c r="F1712" s="102">
        <v>38.0</v>
      </c>
      <c r="G1712" s="102"/>
      <c r="H1712" s="102">
        <v>4800.0</v>
      </c>
      <c r="I1712" s="102">
        <v>75.0</v>
      </c>
      <c r="J1712" s="102">
        <v>40.0</v>
      </c>
      <c r="K1712" s="102"/>
      <c r="L1712" s="102"/>
      <c r="M1712" s="102"/>
      <c r="N1712" s="102" t="s">
        <v>23</v>
      </c>
      <c r="O1712" s="102"/>
      <c r="P1712" s="102"/>
      <c r="Q1712" s="102" t="s">
        <v>23</v>
      </c>
      <c r="R1712" s="102">
        <v>33.0</v>
      </c>
      <c r="S1712" s="102">
        <v>12.0</v>
      </c>
    </row>
    <row r="1713" ht="12.75" customHeight="1">
      <c r="A1713" s="102">
        <v>2006.0</v>
      </c>
      <c r="B1713" s="102">
        <v>818.0</v>
      </c>
      <c r="C1713" s="102" t="s">
        <v>7026</v>
      </c>
      <c r="D1713" s="102" t="s">
        <v>21</v>
      </c>
      <c r="E1713" s="102">
        <v>7.0</v>
      </c>
      <c r="F1713" s="102">
        <v>0.0</v>
      </c>
      <c r="G1713" s="102" t="s">
        <v>1377</v>
      </c>
      <c r="H1713" s="102">
        <v>6000.0</v>
      </c>
      <c r="I1713" s="102">
        <v>79.0</v>
      </c>
      <c r="J1713" s="102">
        <v>44.0</v>
      </c>
      <c r="K1713" s="102"/>
      <c r="L1713" s="102"/>
      <c r="M1713" s="102"/>
      <c r="N1713" s="102" t="s">
        <v>23</v>
      </c>
      <c r="O1713" s="102"/>
      <c r="P1713" s="102"/>
      <c r="Q1713" s="102" t="s">
        <v>23</v>
      </c>
      <c r="R1713" s="102">
        <v>33.0</v>
      </c>
      <c r="S1713" s="102">
        <v>66.0</v>
      </c>
    </row>
    <row r="1714" ht="12.75" customHeight="1">
      <c r="A1714" s="102">
        <v>2006.0</v>
      </c>
      <c r="B1714" s="102">
        <v>815.0</v>
      </c>
      <c r="C1714" s="102" t="s">
        <v>7026</v>
      </c>
      <c r="D1714" s="102" t="s">
        <v>21</v>
      </c>
      <c r="E1714" s="102">
        <v>7.0</v>
      </c>
      <c r="F1714" s="102">
        <v>0.0</v>
      </c>
      <c r="G1714" s="102" t="s">
        <v>947</v>
      </c>
      <c r="H1714" s="102">
        <v>4700.0</v>
      </c>
      <c r="I1714" s="102">
        <v>75.0</v>
      </c>
      <c r="J1714" s="102">
        <v>40.0</v>
      </c>
      <c r="K1714" s="102"/>
      <c r="L1714" s="102"/>
      <c r="M1714" s="102"/>
      <c r="N1714" s="102" t="s">
        <v>23</v>
      </c>
      <c r="O1714" s="102"/>
      <c r="P1714" s="102"/>
      <c r="Q1714" s="102" t="s">
        <v>23</v>
      </c>
      <c r="R1714" s="102">
        <v>33.0</v>
      </c>
      <c r="S1714" s="102">
        <v>56.0</v>
      </c>
    </row>
    <row r="1715" ht="12.75" customHeight="1">
      <c r="A1715" s="102">
        <v>2006.0</v>
      </c>
      <c r="B1715" s="102">
        <v>816.0</v>
      </c>
      <c r="C1715" s="102" t="s">
        <v>7026</v>
      </c>
      <c r="D1715" s="102" t="s">
        <v>40</v>
      </c>
      <c r="E1715" s="102">
        <v>7.0</v>
      </c>
      <c r="F1715" s="102">
        <v>46.0</v>
      </c>
      <c r="G1715" s="102"/>
      <c r="H1715" s="102">
        <v>4800.0</v>
      </c>
      <c r="I1715" s="102">
        <v>76.0</v>
      </c>
      <c r="J1715" s="102">
        <v>38.0</v>
      </c>
      <c r="K1715" s="102"/>
      <c r="L1715" s="102"/>
      <c r="M1715" s="102"/>
      <c r="N1715" s="102" t="s">
        <v>23</v>
      </c>
      <c r="O1715" s="102"/>
      <c r="P1715" s="102"/>
      <c r="Q1715" s="102" t="s">
        <v>23</v>
      </c>
      <c r="R1715" s="102">
        <v>33.0</v>
      </c>
      <c r="S1715" s="102">
        <v>12.0</v>
      </c>
    </row>
    <row r="1716" ht="12.75" customHeight="1">
      <c r="A1716" s="102">
        <v>2006.0</v>
      </c>
      <c r="B1716" s="102">
        <v>820.0</v>
      </c>
      <c r="C1716" s="102" t="s">
        <v>7737</v>
      </c>
      <c r="D1716" s="102" t="s">
        <v>21</v>
      </c>
      <c r="E1716" s="102">
        <v>7.0</v>
      </c>
      <c r="F1716" s="102">
        <v>0.0</v>
      </c>
      <c r="G1716" s="102" t="s">
        <v>944</v>
      </c>
      <c r="H1716" s="102">
        <v>4600.0</v>
      </c>
      <c r="I1716" s="102">
        <v>76.0</v>
      </c>
      <c r="J1716" s="102">
        <v>38.0</v>
      </c>
      <c r="K1716" s="102"/>
      <c r="L1716" s="102"/>
      <c r="M1716" s="102"/>
      <c r="N1716" s="102" t="s">
        <v>23</v>
      </c>
      <c r="O1716" s="102"/>
      <c r="P1716" s="102"/>
      <c r="Q1716" s="102" t="s">
        <v>23</v>
      </c>
      <c r="R1716" s="102">
        <v>33.0</v>
      </c>
      <c r="S1716" s="102">
        <v>56.0</v>
      </c>
    </row>
    <row r="1717" ht="12.75" customHeight="1">
      <c r="A1717" s="102">
        <v>2006.0</v>
      </c>
      <c r="B1717" s="102">
        <v>827.0</v>
      </c>
      <c r="C1717" s="102" t="s">
        <v>7738</v>
      </c>
      <c r="D1717" s="102" t="s">
        <v>40</v>
      </c>
      <c r="E1717" s="102">
        <v>7.0</v>
      </c>
      <c r="F1717" s="102">
        <v>43.0</v>
      </c>
      <c r="G1717" s="102"/>
      <c r="H1717" s="102">
        <v>4600.0</v>
      </c>
      <c r="I1717" s="102">
        <v>77.0</v>
      </c>
      <c r="J1717" s="102">
        <v>37.0</v>
      </c>
      <c r="K1717" s="102"/>
      <c r="L1717" s="102"/>
      <c r="M1717" s="102"/>
      <c r="N1717" s="102" t="s">
        <v>23</v>
      </c>
      <c r="O1717" s="102"/>
      <c r="P1717" s="102"/>
      <c r="Q1717" s="102" t="s">
        <v>23</v>
      </c>
      <c r="R1717" s="102">
        <v>33.0</v>
      </c>
      <c r="S1717" s="102">
        <v>15.0</v>
      </c>
    </row>
    <row r="1718" ht="12.75" customHeight="1">
      <c r="A1718" s="102">
        <v>2006.0</v>
      </c>
      <c r="B1718" s="102">
        <v>821.0</v>
      </c>
      <c r="C1718" s="102" t="s">
        <v>8116</v>
      </c>
      <c r="D1718" s="102" t="s">
        <v>21</v>
      </c>
      <c r="E1718" s="102">
        <v>7.0</v>
      </c>
      <c r="F1718" s="102">
        <v>0.0</v>
      </c>
      <c r="G1718" s="102" t="s">
        <v>1085</v>
      </c>
      <c r="H1718" s="102">
        <v>4200.0</v>
      </c>
      <c r="I1718" s="102">
        <v>75.0</v>
      </c>
      <c r="J1718" s="102">
        <v>38.0</v>
      </c>
      <c r="K1718" s="102"/>
      <c r="L1718" s="102"/>
      <c r="M1718" s="102"/>
      <c r="N1718" s="102" t="s">
        <v>23</v>
      </c>
      <c r="O1718" s="102"/>
      <c r="P1718" s="102"/>
      <c r="Q1718" s="102" t="s">
        <v>23</v>
      </c>
      <c r="R1718" s="102">
        <v>33.0</v>
      </c>
      <c r="S1718" s="102">
        <v>45.0</v>
      </c>
    </row>
    <row r="1719" ht="12.75" customHeight="1">
      <c r="A1719" s="102">
        <v>2006.0</v>
      </c>
      <c r="B1719" s="102">
        <v>819.0</v>
      </c>
      <c r="C1719" s="102" t="s">
        <v>8116</v>
      </c>
      <c r="D1719" s="102" t="s">
        <v>40</v>
      </c>
      <c r="E1719" s="102">
        <v>7.0</v>
      </c>
      <c r="F1719" s="102">
        <v>41.0</v>
      </c>
      <c r="G1719" s="102"/>
      <c r="H1719" s="102">
        <v>4400.0</v>
      </c>
      <c r="I1719" s="102">
        <v>74.0</v>
      </c>
      <c r="J1719" s="102">
        <v>39.0</v>
      </c>
      <c r="K1719" s="102"/>
      <c r="L1719" s="102"/>
      <c r="M1719" s="102"/>
      <c r="N1719" s="102" t="s">
        <v>23</v>
      </c>
      <c r="O1719" s="102"/>
      <c r="P1719" s="102"/>
      <c r="Q1719" s="102" t="s">
        <v>23</v>
      </c>
      <c r="R1719" s="102">
        <v>33.0</v>
      </c>
      <c r="S1719" s="102">
        <v>11.0</v>
      </c>
    </row>
    <row r="1720" ht="12.75" customHeight="1">
      <c r="A1720" s="102">
        <v>2006.0</v>
      </c>
      <c r="B1720" s="102">
        <v>822.0</v>
      </c>
      <c r="C1720" s="102" t="s">
        <v>7030</v>
      </c>
      <c r="D1720" s="102" t="s">
        <v>21</v>
      </c>
      <c r="E1720" s="102">
        <v>7.0</v>
      </c>
      <c r="F1720" s="102">
        <v>0.0</v>
      </c>
      <c r="G1720" s="102" t="s">
        <v>1386</v>
      </c>
      <c r="H1720" s="102">
        <v>4100.0</v>
      </c>
      <c r="I1720" s="102">
        <v>73.0</v>
      </c>
      <c r="J1720" s="102">
        <v>38.0</v>
      </c>
      <c r="K1720" s="102"/>
      <c r="L1720" s="102"/>
      <c r="M1720" s="102"/>
      <c r="N1720" s="102" t="s">
        <v>23</v>
      </c>
      <c r="O1720" s="102"/>
      <c r="P1720" s="102"/>
      <c r="Q1720" s="102" t="s">
        <v>23</v>
      </c>
      <c r="R1720" s="102">
        <v>33.0</v>
      </c>
      <c r="S1720" s="102">
        <v>12.0</v>
      </c>
    </row>
    <row r="1721" ht="12.75" customHeight="1">
      <c r="A1721" s="102">
        <v>2006.0</v>
      </c>
      <c r="B1721" s="102">
        <v>823.0</v>
      </c>
      <c r="C1721" s="102" t="s">
        <v>7033</v>
      </c>
      <c r="D1721" s="102" t="s">
        <v>21</v>
      </c>
      <c r="E1721" s="102">
        <v>7.0</v>
      </c>
      <c r="F1721" s="102">
        <v>0.0</v>
      </c>
      <c r="G1721" s="102" t="s">
        <v>8117</v>
      </c>
      <c r="H1721" s="102">
        <v>4200.0</v>
      </c>
      <c r="I1721" s="102">
        <v>73.0</v>
      </c>
      <c r="J1721" s="102">
        <v>38.0</v>
      </c>
      <c r="K1721" s="102"/>
      <c r="L1721" s="102"/>
      <c r="M1721" s="102"/>
      <c r="N1721" s="102" t="s">
        <v>23</v>
      </c>
      <c r="O1721" s="102"/>
      <c r="P1721" s="102"/>
      <c r="Q1721" s="102" t="s">
        <v>23</v>
      </c>
      <c r="R1721" s="102">
        <v>33.0</v>
      </c>
      <c r="S1721" s="102">
        <v>12.0</v>
      </c>
    </row>
    <row r="1722" ht="12.75" customHeight="1">
      <c r="A1722" s="102">
        <v>2006.0</v>
      </c>
      <c r="B1722" s="102">
        <v>824.0</v>
      </c>
      <c r="C1722" s="102" t="s">
        <v>8118</v>
      </c>
      <c r="D1722" s="102" t="s">
        <v>21</v>
      </c>
      <c r="E1722" s="102">
        <v>7.0</v>
      </c>
      <c r="F1722" s="102">
        <v>0.0</v>
      </c>
      <c r="G1722" s="102" t="s">
        <v>947</v>
      </c>
      <c r="H1722" s="102">
        <v>5000.0</v>
      </c>
      <c r="I1722" s="102">
        <v>80.0</v>
      </c>
      <c r="J1722" s="102">
        <v>39.0</v>
      </c>
      <c r="K1722" s="102"/>
      <c r="L1722" s="102"/>
      <c r="M1722" s="102"/>
      <c r="N1722" s="102" t="s">
        <v>23</v>
      </c>
      <c r="O1722" s="102"/>
      <c r="P1722" s="102"/>
      <c r="Q1722" s="102" t="s">
        <v>23</v>
      </c>
      <c r="R1722" s="102">
        <v>33.0</v>
      </c>
      <c r="S1722" s="102">
        <v>12.0</v>
      </c>
    </row>
    <row r="1723" ht="12.75" customHeight="1">
      <c r="A1723" s="102">
        <v>2006.0</v>
      </c>
      <c r="B1723" s="102">
        <v>826.0</v>
      </c>
      <c r="C1723" s="102" t="s">
        <v>8119</v>
      </c>
      <c r="D1723" s="102" t="s">
        <v>40</v>
      </c>
      <c r="E1723" s="102">
        <v>7.0</v>
      </c>
      <c r="F1723" s="102">
        <v>38.0</v>
      </c>
      <c r="G1723" s="102"/>
      <c r="H1723" s="102">
        <v>4650.0</v>
      </c>
      <c r="I1723" s="102">
        <v>74.0</v>
      </c>
      <c r="J1723" s="102">
        <v>40.0</v>
      </c>
      <c r="K1723" s="102"/>
      <c r="L1723" s="102"/>
      <c r="M1723" s="102"/>
      <c r="N1723" s="102" t="s">
        <v>23</v>
      </c>
      <c r="O1723" s="102"/>
      <c r="P1723" s="102"/>
      <c r="Q1723" s="102" t="s">
        <v>23</v>
      </c>
      <c r="R1723" s="102">
        <v>28.0</v>
      </c>
      <c r="S1723" s="102">
        <v>79.0</v>
      </c>
    </row>
    <row r="1724" ht="12.75" customHeight="1">
      <c r="A1724" s="102">
        <v>2006.0</v>
      </c>
      <c r="B1724" s="102">
        <v>825.0</v>
      </c>
      <c r="C1724" s="102" t="s">
        <v>7036</v>
      </c>
      <c r="D1724" s="102" t="s">
        <v>21</v>
      </c>
      <c r="E1724" s="102">
        <v>7.0</v>
      </c>
      <c r="F1724" s="102">
        <v>0.0</v>
      </c>
      <c r="G1724" s="102" t="s">
        <v>8081</v>
      </c>
      <c r="H1724" s="102">
        <v>4900.0</v>
      </c>
      <c r="I1724" s="102">
        <v>78.0</v>
      </c>
      <c r="J1724" s="102">
        <v>38.0</v>
      </c>
      <c r="K1724" s="102"/>
      <c r="L1724" s="102"/>
      <c r="M1724" s="102"/>
      <c r="N1724" s="102" t="s">
        <v>23</v>
      </c>
      <c r="O1724" s="102"/>
      <c r="P1724" s="102"/>
      <c r="Q1724" s="102" t="s">
        <v>23</v>
      </c>
      <c r="R1724" s="102">
        <v>33.0</v>
      </c>
      <c r="S1724" s="102">
        <v>44.0</v>
      </c>
    </row>
    <row r="1725" ht="12.75" customHeight="1">
      <c r="A1725" s="102">
        <v>2006.0</v>
      </c>
      <c r="B1725" s="102">
        <v>828.0</v>
      </c>
      <c r="C1725" s="102" t="s">
        <v>7742</v>
      </c>
      <c r="D1725" s="102" t="s">
        <v>40</v>
      </c>
      <c r="E1725" s="102">
        <v>7.0</v>
      </c>
      <c r="F1725" s="102">
        <v>36.0</v>
      </c>
      <c r="G1725" s="102"/>
      <c r="H1725" s="102">
        <v>4900.0</v>
      </c>
      <c r="I1725" s="102">
        <v>77.0</v>
      </c>
      <c r="J1725" s="102">
        <v>40.0</v>
      </c>
      <c r="K1725" s="102"/>
      <c r="L1725" s="102"/>
      <c r="M1725" s="102"/>
      <c r="N1725" s="102" t="s">
        <v>35</v>
      </c>
      <c r="O1725" s="102"/>
      <c r="P1725" s="102"/>
      <c r="Q1725" s="102" t="s">
        <v>23</v>
      </c>
      <c r="R1725" s="102">
        <v>33.0</v>
      </c>
      <c r="S1725" s="102">
        <v>45.0</v>
      </c>
    </row>
    <row r="1726" ht="12.75" customHeight="1">
      <c r="A1726" s="102">
        <v>2006.0</v>
      </c>
      <c r="B1726" s="102">
        <v>830.0</v>
      </c>
      <c r="C1726" s="102" t="s">
        <v>8120</v>
      </c>
      <c r="D1726" s="102" t="s">
        <v>40</v>
      </c>
      <c r="E1726" s="102">
        <v>7.0</v>
      </c>
      <c r="F1726" s="102">
        <v>43.0</v>
      </c>
      <c r="G1726" s="102"/>
      <c r="H1726" s="102">
        <v>4750.0</v>
      </c>
      <c r="I1726" s="102">
        <v>77.0</v>
      </c>
      <c r="J1726" s="102">
        <v>39.0</v>
      </c>
      <c r="K1726" s="102"/>
      <c r="L1726" s="102"/>
      <c r="M1726" s="102"/>
      <c r="N1726" s="102" t="s">
        <v>23</v>
      </c>
      <c r="O1726" s="102"/>
      <c r="P1726" s="102"/>
      <c r="Q1726" s="102" t="s">
        <v>23</v>
      </c>
      <c r="R1726" s="102">
        <v>6.0</v>
      </c>
      <c r="S1726" s="102">
        <v>15.0</v>
      </c>
    </row>
    <row r="1727" ht="12.75" customHeight="1">
      <c r="A1727" s="102">
        <v>2006.0</v>
      </c>
      <c r="B1727" s="102">
        <v>2.0</v>
      </c>
      <c r="C1727" s="102" t="s">
        <v>8121</v>
      </c>
      <c r="D1727" s="102" t="s">
        <v>40</v>
      </c>
      <c r="E1727" s="102">
        <v>7.0</v>
      </c>
      <c r="F1727" s="102">
        <v>92.0</v>
      </c>
      <c r="G1727" s="102"/>
      <c r="H1727" s="102"/>
      <c r="I1727" s="102"/>
      <c r="J1727" s="102"/>
      <c r="K1727" s="102"/>
      <c r="L1727" s="102"/>
      <c r="M1727" s="102"/>
      <c r="N1727" s="102" t="s">
        <v>23</v>
      </c>
      <c r="O1727" s="102"/>
      <c r="P1727" s="102"/>
      <c r="Q1727" s="102" t="s">
        <v>23</v>
      </c>
      <c r="R1727" s="102">
        <v>28.0</v>
      </c>
      <c r="S1727" s="102">
        <v>80.0</v>
      </c>
    </row>
    <row r="1728" ht="12.75" customHeight="1">
      <c r="A1728" s="102">
        <v>2006.0</v>
      </c>
      <c r="B1728" s="102">
        <v>831.0</v>
      </c>
      <c r="C1728" s="102" t="s">
        <v>7053</v>
      </c>
      <c r="D1728" s="102" t="s">
        <v>21</v>
      </c>
      <c r="E1728" s="102">
        <v>7.0</v>
      </c>
      <c r="F1728" s="102">
        <v>0.0</v>
      </c>
      <c r="G1728" s="102" t="s">
        <v>902</v>
      </c>
      <c r="H1728" s="102">
        <v>3800.0</v>
      </c>
      <c r="I1728" s="102">
        <v>73.0</v>
      </c>
      <c r="J1728" s="102">
        <v>35.0</v>
      </c>
      <c r="K1728" s="102"/>
      <c r="L1728" s="102"/>
      <c r="M1728" s="102"/>
      <c r="N1728" s="102" t="s">
        <v>23</v>
      </c>
      <c r="O1728" s="102"/>
      <c r="P1728" s="102"/>
      <c r="Q1728" s="102" t="s">
        <v>23</v>
      </c>
      <c r="R1728" s="102">
        <v>33.0</v>
      </c>
      <c r="S1728" s="102">
        <v>44.0</v>
      </c>
    </row>
    <row r="1729" ht="12.75" customHeight="1">
      <c r="A1729" s="102">
        <v>2006.0</v>
      </c>
      <c r="B1729" s="102">
        <v>832.0</v>
      </c>
      <c r="C1729" s="102" t="s">
        <v>8122</v>
      </c>
      <c r="D1729" s="102" t="s">
        <v>21</v>
      </c>
      <c r="E1729" s="102">
        <v>7.0</v>
      </c>
      <c r="F1729" s="102">
        <v>0.0</v>
      </c>
      <c r="G1729" s="102" t="s">
        <v>4836</v>
      </c>
      <c r="H1729" s="102">
        <v>4450.0</v>
      </c>
      <c r="I1729" s="102">
        <v>76.0</v>
      </c>
      <c r="J1729" s="102">
        <v>37.0</v>
      </c>
      <c r="K1729" s="102"/>
      <c r="L1729" s="102"/>
      <c r="M1729" s="102"/>
      <c r="N1729" s="102" t="s">
        <v>23</v>
      </c>
      <c r="O1729" s="102"/>
      <c r="P1729" s="102"/>
      <c r="Q1729" s="102" t="s">
        <v>23</v>
      </c>
      <c r="R1729" s="102">
        <v>33.0</v>
      </c>
      <c r="S1729" s="102">
        <v>31.0</v>
      </c>
    </row>
    <row r="1730" ht="12.75" customHeight="1">
      <c r="A1730" s="102">
        <v>2006.0</v>
      </c>
      <c r="B1730" s="102">
        <v>833.0</v>
      </c>
      <c r="C1730" s="102" t="s">
        <v>7761</v>
      </c>
      <c r="D1730" s="102" t="s">
        <v>21</v>
      </c>
      <c r="E1730" s="102">
        <v>7.0</v>
      </c>
      <c r="F1730" s="102">
        <v>0.0</v>
      </c>
      <c r="G1730" s="102" t="s">
        <v>953</v>
      </c>
      <c r="H1730" s="102">
        <v>3850.0</v>
      </c>
      <c r="I1730" s="102">
        <v>71.0</v>
      </c>
      <c r="J1730" s="102">
        <v>36.0</v>
      </c>
      <c r="K1730" s="102"/>
      <c r="L1730" s="102"/>
      <c r="M1730" s="102"/>
      <c r="N1730" s="102" t="s">
        <v>23</v>
      </c>
      <c r="O1730" s="102"/>
      <c r="P1730" s="102"/>
      <c r="Q1730" s="102" t="s">
        <v>23</v>
      </c>
      <c r="R1730" s="102">
        <v>33.0</v>
      </c>
      <c r="S1730" s="102">
        <v>12.0</v>
      </c>
    </row>
    <row r="1731" ht="12.75" customHeight="1">
      <c r="A1731" s="102">
        <v>2006.0</v>
      </c>
      <c r="B1731" s="102">
        <v>834.0</v>
      </c>
      <c r="C1731" s="102" t="s">
        <v>8123</v>
      </c>
      <c r="D1731" s="102" t="s">
        <v>40</v>
      </c>
      <c r="E1731" s="102">
        <v>7.0</v>
      </c>
      <c r="F1731" s="102">
        <v>43.0</v>
      </c>
      <c r="G1731" s="102"/>
      <c r="H1731" s="102">
        <v>4750.0</v>
      </c>
      <c r="I1731" s="102">
        <v>77.0</v>
      </c>
      <c r="J1731" s="102">
        <v>38.0</v>
      </c>
      <c r="K1731" s="102"/>
      <c r="L1731" s="102"/>
      <c r="M1731" s="102"/>
      <c r="N1731" s="102" t="s">
        <v>23</v>
      </c>
      <c r="O1731" s="102"/>
      <c r="P1731" s="102"/>
      <c r="Q1731" s="102" t="s">
        <v>23</v>
      </c>
      <c r="R1731" s="102">
        <v>33.0</v>
      </c>
      <c r="S1731" s="102">
        <v>45.0</v>
      </c>
    </row>
    <row r="1732" ht="12.75" customHeight="1">
      <c r="A1732" s="102">
        <v>2006.0</v>
      </c>
      <c r="B1732" s="102">
        <v>835.0</v>
      </c>
      <c r="C1732" s="102" t="s">
        <v>7060</v>
      </c>
      <c r="D1732" s="102" t="s">
        <v>21</v>
      </c>
      <c r="E1732" s="102">
        <v>7.0</v>
      </c>
      <c r="F1732" s="102">
        <v>0.0</v>
      </c>
      <c r="G1732" s="102" t="s">
        <v>1345</v>
      </c>
      <c r="H1732" s="102">
        <v>5100.0</v>
      </c>
      <c r="I1732" s="102">
        <v>77.0</v>
      </c>
      <c r="J1732" s="102">
        <v>40.0</v>
      </c>
      <c r="K1732" s="102"/>
      <c r="L1732" s="102"/>
      <c r="M1732" s="102"/>
      <c r="N1732" s="102" t="s">
        <v>23</v>
      </c>
      <c r="O1732" s="102"/>
      <c r="P1732" s="102"/>
      <c r="Q1732" s="102" t="s">
        <v>23</v>
      </c>
      <c r="R1732" s="102">
        <v>33.0</v>
      </c>
      <c r="S1732" s="102">
        <v>12.0</v>
      </c>
    </row>
    <row r="1733" ht="12.75" customHeight="1">
      <c r="A1733" s="102">
        <v>2006.0</v>
      </c>
      <c r="B1733" s="102">
        <v>837.0</v>
      </c>
      <c r="C1733" s="102" t="s">
        <v>8124</v>
      </c>
      <c r="D1733" s="102" t="s">
        <v>21</v>
      </c>
      <c r="E1733" s="102">
        <v>7.0</v>
      </c>
      <c r="F1733" s="102">
        <v>0.0</v>
      </c>
      <c r="G1733" s="102" t="s">
        <v>953</v>
      </c>
      <c r="H1733" s="102">
        <v>4000.0</v>
      </c>
      <c r="I1733" s="102">
        <v>76.0</v>
      </c>
      <c r="J1733" s="102">
        <v>39.0</v>
      </c>
      <c r="K1733" s="102"/>
      <c r="L1733" s="102"/>
      <c r="M1733" s="102"/>
      <c r="N1733" s="102" t="s">
        <v>23</v>
      </c>
      <c r="O1733" s="102"/>
      <c r="P1733" s="102"/>
      <c r="Q1733" s="102" t="s">
        <v>23</v>
      </c>
      <c r="R1733" s="102">
        <v>33.0</v>
      </c>
      <c r="S1733" s="102">
        <v>56.0</v>
      </c>
    </row>
    <row r="1734" ht="12.75" customHeight="1">
      <c r="A1734" s="102">
        <v>2006.0</v>
      </c>
      <c r="B1734" s="102">
        <v>838.0</v>
      </c>
      <c r="C1734" s="102" t="s">
        <v>7768</v>
      </c>
      <c r="D1734" s="102" t="s">
        <v>21</v>
      </c>
      <c r="E1734" s="102">
        <v>7.0</v>
      </c>
      <c r="F1734" s="102">
        <v>0.0</v>
      </c>
      <c r="G1734" s="102" t="s">
        <v>955</v>
      </c>
      <c r="H1734" s="102">
        <v>4600.0</v>
      </c>
      <c r="I1734" s="102">
        <v>75.0</v>
      </c>
      <c r="J1734" s="102">
        <v>40.0</v>
      </c>
      <c r="K1734" s="102"/>
      <c r="L1734" s="102"/>
      <c r="M1734" s="102"/>
      <c r="N1734" s="102" t="s">
        <v>23</v>
      </c>
      <c r="O1734" s="102"/>
      <c r="P1734" s="102"/>
      <c r="Q1734" s="102" t="s">
        <v>23</v>
      </c>
      <c r="R1734" s="102">
        <v>33.0</v>
      </c>
      <c r="S1734" s="102">
        <v>12.0</v>
      </c>
    </row>
    <row r="1735" ht="12.75" customHeight="1">
      <c r="A1735" s="102">
        <v>2006.0</v>
      </c>
      <c r="B1735" s="102">
        <v>836.0</v>
      </c>
      <c r="C1735" s="102" t="s">
        <v>8125</v>
      </c>
      <c r="D1735" s="102" t="s">
        <v>21</v>
      </c>
      <c r="E1735" s="102">
        <v>7.0</v>
      </c>
      <c r="F1735" s="102">
        <v>0.0</v>
      </c>
      <c r="G1735" s="102" t="s">
        <v>8022</v>
      </c>
      <c r="H1735" s="102">
        <v>4600.0</v>
      </c>
      <c r="I1735" s="102">
        <v>77.0</v>
      </c>
      <c r="J1735" s="102">
        <v>40.0</v>
      </c>
      <c r="K1735" s="102"/>
      <c r="L1735" s="102"/>
      <c r="M1735" s="102"/>
      <c r="N1735" s="102" t="s">
        <v>23</v>
      </c>
      <c r="O1735" s="102"/>
      <c r="P1735" s="102"/>
      <c r="Q1735" s="102" t="s">
        <v>23</v>
      </c>
      <c r="R1735" s="102">
        <v>33.0</v>
      </c>
      <c r="S1735" s="102">
        <v>45.0</v>
      </c>
    </row>
    <row r="1736" ht="12.75" customHeight="1">
      <c r="A1736" s="102">
        <v>2006.0</v>
      </c>
      <c r="B1736" s="102">
        <v>839.0</v>
      </c>
      <c r="C1736" s="102" t="s">
        <v>7772</v>
      </c>
      <c r="D1736" s="102" t="s">
        <v>21</v>
      </c>
      <c r="E1736" s="102">
        <v>7.0</v>
      </c>
      <c r="F1736" s="102">
        <v>0.0</v>
      </c>
      <c r="G1736" s="102" t="s">
        <v>8126</v>
      </c>
      <c r="H1736" s="102">
        <v>4300.0</v>
      </c>
      <c r="I1736" s="102">
        <v>73.0</v>
      </c>
      <c r="J1736" s="102">
        <v>39.0</v>
      </c>
      <c r="K1736" s="102"/>
      <c r="L1736" s="102"/>
      <c r="M1736" s="102"/>
      <c r="N1736" s="102" t="s">
        <v>23</v>
      </c>
      <c r="O1736" s="102"/>
      <c r="P1736" s="102"/>
      <c r="Q1736" s="102" t="s">
        <v>23</v>
      </c>
      <c r="R1736" s="102">
        <v>33.0</v>
      </c>
      <c r="S1736" s="102">
        <v>12.0</v>
      </c>
    </row>
    <row r="1737" ht="12.75" customHeight="1">
      <c r="A1737" s="102">
        <v>2006.0</v>
      </c>
      <c r="B1737" s="102">
        <v>840.0</v>
      </c>
      <c r="C1737" s="102" t="s">
        <v>7777</v>
      </c>
      <c r="D1737" s="102" t="s">
        <v>21</v>
      </c>
      <c r="E1737" s="102">
        <v>7.0</v>
      </c>
      <c r="F1737" s="102">
        <v>0.0</v>
      </c>
      <c r="G1737" s="102" t="s">
        <v>1377</v>
      </c>
      <c r="H1737" s="102">
        <v>5050.0</v>
      </c>
      <c r="I1737" s="102">
        <v>82.0</v>
      </c>
      <c r="J1737" s="102">
        <v>37.0</v>
      </c>
      <c r="K1737" s="102"/>
      <c r="L1737" s="102"/>
      <c r="M1737" s="102"/>
      <c r="N1737" s="102" t="s">
        <v>23</v>
      </c>
      <c r="O1737" s="102"/>
      <c r="P1737" s="102"/>
      <c r="Q1737" s="102" t="s">
        <v>23</v>
      </c>
      <c r="R1737" s="102">
        <v>33.0</v>
      </c>
      <c r="S1737" s="102">
        <v>40.0</v>
      </c>
    </row>
    <row r="1738" ht="12.75" customHeight="1">
      <c r="A1738" s="102">
        <v>2006.0</v>
      </c>
      <c r="B1738" s="102">
        <v>842.0</v>
      </c>
      <c r="C1738" s="102" t="s">
        <v>7343</v>
      </c>
      <c r="D1738" s="102" t="s">
        <v>21</v>
      </c>
      <c r="E1738" s="102">
        <v>7.0</v>
      </c>
      <c r="F1738" s="102">
        <v>0.0</v>
      </c>
      <c r="G1738" s="102" t="s">
        <v>928</v>
      </c>
      <c r="H1738" s="102">
        <v>5300.0</v>
      </c>
      <c r="I1738" s="102">
        <v>79.0</v>
      </c>
      <c r="J1738" s="102">
        <v>40.0</v>
      </c>
      <c r="K1738" s="102"/>
      <c r="L1738" s="102"/>
      <c r="M1738" s="102"/>
      <c r="N1738" s="102" t="s">
        <v>23</v>
      </c>
      <c r="O1738" s="102"/>
      <c r="P1738" s="102"/>
      <c r="Q1738" s="102" t="s">
        <v>23</v>
      </c>
      <c r="R1738" s="102">
        <v>33.0</v>
      </c>
      <c r="S1738" s="102">
        <v>45.0</v>
      </c>
    </row>
    <row r="1739" ht="12.75" customHeight="1">
      <c r="A1739" s="102">
        <v>2006.0</v>
      </c>
      <c r="B1739" s="102">
        <v>843.0</v>
      </c>
      <c r="C1739" s="102" t="s">
        <v>8127</v>
      </c>
      <c r="D1739" s="102" t="s">
        <v>21</v>
      </c>
      <c r="E1739" s="102">
        <v>7.0</v>
      </c>
      <c r="F1739" s="102">
        <v>0.0</v>
      </c>
      <c r="G1739" s="102" t="s">
        <v>8022</v>
      </c>
      <c r="H1739" s="102">
        <v>3400.0</v>
      </c>
      <c r="I1739" s="102">
        <v>68.0</v>
      </c>
      <c r="J1739" s="102">
        <v>34.0</v>
      </c>
      <c r="K1739" s="102"/>
      <c r="L1739" s="102"/>
      <c r="M1739" s="102"/>
      <c r="N1739" s="102" t="s">
        <v>23</v>
      </c>
      <c r="O1739" s="102"/>
      <c r="P1739" s="102"/>
      <c r="Q1739" s="102" t="s">
        <v>23</v>
      </c>
      <c r="R1739" s="102">
        <v>33.0</v>
      </c>
      <c r="S1739" s="102">
        <v>56.0</v>
      </c>
    </row>
    <row r="1740" ht="12.75" customHeight="1">
      <c r="A1740" s="102">
        <v>2006.0</v>
      </c>
      <c r="B1740" s="102">
        <v>844.0</v>
      </c>
      <c r="C1740" s="102" t="s">
        <v>7428</v>
      </c>
      <c r="D1740" s="102" t="s">
        <v>21</v>
      </c>
      <c r="E1740" s="102">
        <v>7.0</v>
      </c>
      <c r="F1740" s="102">
        <v>0.0</v>
      </c>
      <c r="G1740" s="102" t="s">
        <v>928</v>
      </c>
      <c r="H1740" s="102">
        <v>5400.0</v>
      </c>
      <c r="I1740" s="102">
        <v>77.0</v>
      </c>
      <c r="J1740" s="102">
        <v>42.0</v>
      </c>
      <c r="K1740" s="102"/>
      <c r="L1740" s="102"/>
      <c r="M1740" s="102"/>
      <c r="N1740" s="102" t="s">
        <v>23</v>
      </c>
      <c r="O1740" s="102"/>
      <c r="P1740" s="102"/>
      <c r="Q1740" s="102" t="s">
        <v>23</v>
      </c>
      <c r="R1740" s="102">
        <v>33.0</v>
      </c>
      <c r="S1740" s="102">
        <v>45.0</v>
      </c>
    </row>
    <row r="1741" ht="12.75" customHeight="1">
      <c r="A1741" s="102">
        <v>2006.0</v>
      </c>
      <c r="B1741" s="102">
        <v>845.0</v>
      </c>
      <c r="C1741" s="102" t="s">
        <v>7783</v>
      </c>
      <c r="D1741" s="102" t="s">
        <v>21</v>
      </c>
      <c r="E1741" s="102">
        <v>7.0</v>
      </c>
      <c r="F1741" s="102">
        <v>0.0</v>
      </c>
      <c r="G1741" s="102" t="s">
        <v>953</v>
      </c>
      <c r="H1741" s="102">
        <v>4300.0</v>
      </c>
      <c r="I1741" s="102">
        <v>76.0</v>
      </c>
      <c r="J1741" s="102">
        <v>38.0</v>
      </c>
      <c r="K1741" s="102"/>
      <c r="L1741" s="102"/>
      <c r="M1741" s="102"/>
      <c r="N1741" s="102" t="s">
        <v>23</v>
      </c>
      <c r="O1741" s="102"/>
      <c r="P1741" s="102"/>
      <c r="Q1741" s="102" t="s">
        <v>23</v>
      </c>
      <c r="R1741" s="102">
        <v>33.0</v>
      </c>
      <c r="S1741" s="102">
        <v>12.0</v>
      </c>
    </row>
    <row r="1742" ht="12.75" customHeight="1">
      <c r="A1742" s="102">
        <v>2006.0</v>
      </c>
      <c r="B1742" s="102">
        <v>847.0</v>
      </c>
      <c r="C1742" s="102" t="s">
        <v>8128</v>
      </c>
      <c r="D1742" s="102" t="s">
        <v>40</v>
      </c>
      <c r="E1742" s="102">
        <v>7.0</v>
      </c>
      <c r="F1742" s="102">
        <v>41.0</v>
      </c>
      <c r="G1742" s="102"/>
      <c r="H1742" s="102">
        <v>4000.0</v>
      </c>
      <c r="I1742" s="102">
        <v>75.0</v>
      </c>
      <c r="J1742" s="102">
        <v>38.0</v>
      </c>
      <c r="K1742" s="102"/>
      <c r="L1742" s="102"/>
      <c r="M1742" s="102"/>
      <c r="N1742" s="102" t="s">
        <v>23</v>
      </c>
      <c r="O1742" s="102"/>
      <c r="P1742" s="102"/>
      <c r="Q1742" s="102" t="s">
        <v>23</v>
      </c>
      <c r="R1742" s="102">
        <v>33.0</v>
      </c>
      <c r="S1742" s="102">
        <v>44.0</v>
      </c>
    </row>
    <row r="1743" ht="12.75" customHeight="1">
      <c r="A1743" s="102">
        <v>2006.0</v>
      </c>
      <c r="B1743" s="102">
        <v>846.0</v>
      </c>
      <c r="C1743" s="102" t="s">
        <v>8129</v>
      </c>
      <c r="D1743" s="102" t="s">
        <v>21</v>
      </c>
      <c r="E1743" s="102">
        <v>7.0</v>
      </c>
      <c r="F1743" s="102">
        <v>0.0</v>
      </c>
      <c r="G1743" s="102" t="s">
        <v>999</v>
      </c>
      <c r="H1743" s="102">
        <v>2800.0</v>
      </c>
      <c r="I1743" s="102">
        <v>66.0</v>
      </c>
      <c r="J1743" s="102">
        <v>35.0</v>
      </c>
      <c r="K1743" s="102"/>
      <c r="L1743" s="102"/>
      <c r="M1743" s="102"/>
      <c r="N1743" s="102" t="s">
        <v>23</v>
      </c>
      <c r="O1743" s="102"/>
      <c r="P1743" s="102"/>
      <c r="Q1743" s="102" t="s">
        <v>23</v>
      </c>
      <c r="R1743" s="102">
        <v>33.0</v>
      </c>
      <c r="S1743" s="102">
        <v>45.0</v>
      </c>
    </row>
    <row r="1744" ht="12.75" customHeight="1">
      <c r="A1744" s="102">
        <v>2006.0</v>
      </c>
      <c r="B1744" s="102">
        <v>848.0</v>
      </c>
      <c r="C1744" s="102" t="s">
        <v>7074</v>
      </c>
      <c r="D1744" s="102" t="s">
        <v>40</v>
      </c>
      <c r="E1744" s="102">
        <v>7.0</v>
      </c>
      <c r="F1744" s="102">
        <v>81.0</v>
      </c>
      <c r="G1744" s="102"/>
      <c r="H1744" s="102">
        <v>4000.0</v>
      </c>
      <c r="I1744" s="102">
        <v>76.0</v>
      </c>
      <c r="J1744" s="102">
        <v>35.0</v>
      </c>
      <c r="K1744" s="102"/>
      <c r="L1744" s="102"/>
      <c r="M1744" s="102"/>
      <c r="N1744" s="102" t="s">
        <v>23</v>
      </c>
      <c r="O1744" s="102"/>
      <c r="P1744" s="102"/>
      <c r="Q1744" s="102" t="s">
        <v>23</v>
      </c>
      <c r="R1744" s="102">
        <v>33.0</v>
      </c>
      <c r="S1744" s="102">
        <v>45.0</v>
      </c>
    </row>
    <row r="1745" ht="12.75" customHeight="1">
      <c r="A1745" s="102">
        <v>2006.0</v>
      </c>
      <c r="B1745" s="102">
        <v>849.0</v>
      </c>
      <c r="C1745" s="102" t="s">
        <v>8130</v>
      </c>
      <c r="D1745" s="102" t="s">
        <v>40</v>
      </c>
      <c r="E1745" s="102">
        <v>7.0</v>
      </c>
      <c r="F1745" s="102">
        <v>81.0</v>
      </c>
      <c r="G1745" s="102"/>
      <c r="H1745" s="102">
        <v>5000.0</v>
      </c>
      <c r="I1745" s="102">
        <v>79.0</v>
      </c>
      <c r="J1745" s="102">
        <v>40.0</v>
      </c>
      <c r="K1745" s="102"/>
      <c r="L1745" s="102"/>
      <c r="M1745" s="102"/>
      <c r="N1745" s="102" t="s">
        <v>23</v>
      </c>
      <c r="O1745" s="102"/>
      <c r="P1745" s="102"/>
      <c r="Q1745" s="102" t="s">
        <v>23</v>
      </c>
      <c r="R1745" s="102">
        <v>33.0</v>
      </c>
      <c r="S1745" s="102">
        <v>45.0</v>
      </c>
    </row>
    <row r="1746" ht="12.75" customHeight="1">
      <c r="A1746" s="102">
        <v>2006.0</v>
      </c>
      <c r="B1746" s="102">
        <v>850.0</v>
      </c>
      <c r="C1746" s="102" t="s">
        <v>8130</v>
      </c>
      <c r="D1746" s="102" t="s">
        <v>40</v>
      </c>
      <c r="E1746" s="102">
        <v>7.0</v>
      </c>
      <c r="F1746" s="102">
        <v>44.0</v>
      </c>
      <c r="G1746" s="102"/>
      <c r="H1746" s="102">
        <v>4600.0</v>
      </c>
      <c r="I1746" s="102">
        <v>75.0</v>
      </c>
      <c r="J1746" s="102">
        <v>39.0</v>
      </c>
      <c r="K1746" s="102"/>
      <c r="L1746" s="102"/>
      <c r="M1746" s="102"/>
      <c r="N1746" s="102" t="s">
        <v>23</v>
      </c>
      <c r="O1746" s="102"/>
      <c r="P1746" s="102"/>
      <c r="Q1746" s="102" t="s">
        <v>23</v>
      </c>
      <c r="R1746" s="102">
        <v>33.0</v>
      </c>
      <c r="S1746" s="102">
        <v>37.0</v>
      </c>
    </row>
    <row r="1747" ht="12.75" customHeight="1">
      <c r="A1747" s="102">
        <v>2006.0</v>
      </c>
      <c r="B1747" s="102">
        <v>851.0</v>
      </c>
      <c r="C1747" s="102" t="s">
        <v>8131</v>
      </c>
      <c r="D1747" s="102" t="s">
        <v>40</v>
      </c>
      <c r="E1747" s="102">
        <v>7.0</v>
      </c>
      <c r="F1747" s="102">
        <v>97.0</v>
      </c>
      <c r="G1747" s="102"/>
      <c r="H1747" s="102">
        <v>4000.0</v>
      </c>
      <c r="I1747" s="102">
        <v>75.0</v>
      </c>
      <c r="J1747" s="102">
        <v>36.0</v>
      </c>
      <c r="K1747" s="102"/>
      <c r="L1747" s="102"/>
      <c r="M1747" s="102"/>
      <c r="N1747" s="102" t="s">
        <v>23</v>
      </c>
      <c r="O1747" s="102"/>
      <c r="P1747" s="102"/>
      <c r="Q1747" s="102" t="s">
        <v>23</v>
      </c>
      <c r="R1747" s="102">
        <v>33.0</v>
      </c>
      <c r="S1747" s="102">
        <v>44.0</v>
      </c>
    </row>
    <row r="1748" ht="12.75" customHeight="1">
      <c r="A1748" s="102">
        <v>2006.0</v>
      </c>
      <c r="B1748" s="102">
        <v>852.0</v>
      </c>
      <c r="C1748" s="102" t="s">
        <v>7082</v>
      </c>
      <c r="D1748" s="102" t="s">
        <v>40</v>
      </c>
      <c r="E1748" s="102">
        <v>7.0</v>
      </c>
      <c r="F1748" s="102">
        <v>39.0</v>
      </c>
      <c r="G1748" s="102"/>
      <c r="H1748" s="102">
        <v>4700.0</v>
      </c>
      <c r="I1748" s="102">
        <v>75.0</v>
      </c>
      <c r="J1748" s="102">
        <v>39.0</v>
      </c>
      <c r="K1748" s="102"/>
      <c r="L1748" s="102"/>
      <c r="M1748" s="102"/>
      <c r="N1748" s="102" t="s">
        <v>23</v>
      </c>
      <c r="O1748" s="102"/>
      <c r="P1748" s="102"/>
      <c r="Q1748" s="102" t="s">
        <v>23</v>
      </c>
      <c r="R1748" s="102">
        <v>9.0</v>
      </c>
      <c r="S1748" s="102">
        <v>59.0</v>
      </c>
    </row>
    <row r="1749" ht="12.75" customHeight="1">
      <c r="A1749" s="102">
        <v>2006.0</v>
      </c>
      <c r="B1749" s="102">
        <v>853.0</v>
      </c>
      <c r="C1749" s="102" t="s">
        <v>7791</v>
      </c>
      <c r="D1749" s="102" t="s">
        <v>21</v>
      </c>
      <c r="E1749" s="102">
        <v>7.0</v>
      </c>
      <c r="F1749" s="102">
        <v>0.0</v>
      </c>
      <c r="G1749" s="102" t="s">
        <v>39</v>
      </c>
      <c r="H1749" s="102">
        <v>3450.0</v>
      </c>
      <c r="I1749" s="102">
        <v>71.0</v>
      </c>
      <c r="J1749" s="102">
        <v>35.0</v>
      </c>
      <c r="K1749" s="102"/>
      <c r="L1749" s="102"/>
      <c r="M1749" s="102"/>
      <c r="N1749" s="102" t="s">
        <v>23</v>
      </c>
      <c r="O1749" s="102"/>
      <c r="P1749" s="102"/>
      <c r="Q1749" s="102" t="s">
        <v>23</v>
      </c>
      <c r="R1749" s="102">
        <v>33.0</v>
      </c>
      <c r="S1749" s="102">
        <v>45.0</v>
      </c>
    </row>
    <row r="1750" ht="12.75" customHeight="1">
      <c r="A1750" s="102">
        <v>2006.0</v>
      </c>
      <c r="B1750" s="102">
        <v>854.0</v>
      </c>
      <c r="C1750" s="102" t="s">
        <v>8132</v>
      </c>
      <c r="D1750" s="102" t="s">
        <v>40</v>
      </c>
      <c r="E1750" s="102">
        <v>7.0</v>
      </c>
      <c r="F1750" s="102">
        <v>40.0</v>
      </c>
      <c r="G1750" s="102"/>
      <c r="H1750" s="102">
        <v>3800.0</v>
      </c>
      <c r="I1750" s="102">
        <v>73.0</v>
      </c>
      <c r="J1750" s="102">
        <v>36.0</v>
      </c>
      <c r="K1750" s="102"/>
      <c r="L1750" s="102"/>
      <c r="M1750" s="102"/>
      <c r="N1750" s="102" t="s">
        <v>23</v>
      </c>
      <c r="O1750" s="102"/>
      <c r="P1750" s="102"/>
      <c r="Q1750" s="102" t="s">
        <v>23</v>
      </c>
      <c r="R1750" s="102">
        <v>33.0</v>
      </c>
      <c r="S1750" s="102">
        <v>34.0</v>
      </c>
    </row>
    <row r="1751" ht="12.75" customHeight="1">
      <c r="A1751" s="102">
        <v>2006.0</v>
      </c>
      <c r="B1751" s="102">
        <v>855.0</v>
      </c>
      <c r="C1751" s="102" t="s">
        <v>8133</v>
      </c>
      <c r="D1751" s="102" t="s">
        <v>21</v>
      </c>
      <c r="E1751" s="102">
        <v>7.0</v>
      </c>
      <c r="F1751" s="102">
        <v>0.0</v>
      </c>
      <c r="G1751" s="102" t="s">
        <v>1439</v>
      </c>
      <c r="H1751" s="102">
        <v>3500.0</v>
      </c>
      <c r="I1751" s="102">
        <v>72.0</v>
      </c>
      <c r="J1751" s="102">
        <v>35.0</v>
      </c>
      <c r="K1751" s="102"/>
      <c r="L1751" s="102"/>
      <c r="M1751" s="102"/>
      <c r="N1751" s="102" t="s">
        <v>23</v>
      </c>
      <c r="O1751" s="102"/>
      <c r="P1751" s="102"/>
      <c r="Q1751" s="102" t="s">
        <v>23</v>
      </c>
      <c r="R1751" s="102">
        <v>33.0</v>
      </c>
      <c r="S1751" s="102">
        <v>12.0</v>
      </c>
    </row>
    <row r="1752" ht="12.75" customHeight="1">
      <c r="A1752" s="102">
        <v>2006.0</v>
      </c>
      <c r="B1752" s="102">
        <v>856.0</v>
      </c>
      <c r="C1752" s="102" t="s">
        <v>8134</v>
      </c>
      <c r="D1752" s="102" t="s">
        <v>21</v>
      </c>
      <c r="E1752" s="102">
        <v>7.0</v>
      </c>
      <c r="F1752" s="102">
        <v>0.0</v>
      </c>
      <c r="G1752" s="102" t="s">
        <v>8009</v>
      </c>
      <c r="H1752" s="102">
        <v>5000.0</v>
      </c>
      <c r="I1752" s="102">
        <v>78.0</v>
      </c>
      <c r="J1752" s="102">
        <v>40.0</v>
      </c>
      <c r="K1752" s="102"/>
      <c r="L1752" s="102"/>
      <c r="M1752" s="102"/>
      <c r="N1752" s="102" t="s">
        <v>23</v>
      </c>
      <c r="O1752" s="102"/>
      <c r="P1752" s="102"/>
      <c r="Q1752" s="102" t="s">
        <v>23</v>
      </c>
      <c r="R1752" s="102">
        <v>33.0</v>
      </c>
      <c r="S1752" s="102">
        <v>40.0</v>
      </c>
    </row>
    <row r="1753" ht="12.75" customHeight="1">
      <c r="A1753" s="102">
        <v>2006.0</v>
      </c>
      <c r="B1753" s="102">
        <v>857.0</v>
      </c>
      <c r="C1753" s="102" t="s">
        <v>7091</v>
      </c>
      <c r="D1753" s="102" t="s">
        <v>21</v>
      </c>
      <c r="E1753" s="102">
        <v>7.0</v>
      </c>
      <c r="F1753" s="102">
        <v>0.0</v>
      </c>
      <c r="G1753" s="102" t="s">
        <v>6518</v>
      </c>
      <c r="H1753" s="102">
        <v>4150.0</v>
      </c>
      <c r="I1753" s="102">
        <v>74.0</v>
      </c>
      <c r="J1753" s="102">
        <v>38.0</v>
      </c>
      <c r="K1753" s="102"/>
      <c r="L1753" s="102"/>
      <c r="M1753" s="102"/>
      <c r="N1753" s="102" t="s">
        <v>23</v>
      </c>
      <c r="O1753" s="102"/>
      <c r="P1753" s="102"/>
      <c r="Q1753" s="102" t="s">
        <v>23</v>
      </c>
      <c r="R1753" s="102">
        <v>33.0</v>
      </c>
      <c r="S1753" s="102">
        <v>12.0</v>
      </c>
    </row>
    <row r="1754" ht="12.75" customHeight="1">
      <c r="A1754" s="102">
        <v>2006.0</v>
      </c>
      <c r="B1754" s="102">
        <v>859.0</v>
      </c>
      <c r="C1754" s="102" t="s">
        <v>7092</v>
      </c>
      <c r="D1754" s="102" t="s">
        <v>21</v>
      </c>
      <c r="E1754" s="102">
        <v>7.0</v>
      </c>
      <c r="F1754" s="102">
        <v>0.0</v>
      </c>
      <c r="G1754" s="102" t="s">
        <v>7961</v>
      </c>
      <c r="H1754" s="102">
        <v>4450.0</v>
      </c>
      <c r="I1754" s="102">
        <v>77.0</v>
      </c>
      <c r="J1754" s="102">
        <v>38.0</v>
      </c>
      <c r="K1754" s="102"/>
      <c r="L1754" s="102"/>
      <c r="M1754" s="102"/>
      <c r="N1754" s="102" t="s">
        <v>23</v>
      </c>
      <c r="O1754" s="102"/>
      <c r="P1754" s="102"/>
      <c r="Q1754" s="102" t="s">
        <v>23</v>
      </c>
      <c r="R1754" s="102">
        <v>33.0</v>
      </c>
      <c r="S1754" s="102">
        <v>45.0</v>
      </c>
    </row>
    <row r="1755" ht="12.75" customHeight="1">
      <c r="A1755" s="102">
        <v>2006.0</v>
      </c>
      <c r="B1755" s="102">
        <v>858.0</v>
      </c>
      <c r="C1755" s="102" t="s">
        <v>7796</v>
      </c>
      <c r="D1755" s="102" t="s">
        <v>21</v>
      </c>
      <c r="E1755" s="102">
        <v>7.0</v>
      </c>
      <c r="F1755" s="102">
        <v>0.0</v>
      </c>
      <c r="G1755" s="102" t="s">
        <v>1347</v>
      </c>
      <c r="H1755" s="102">
        <v>3700.0</v>
      </c>
      <c r="I1755" s="102">
        <v>75.0</v>
      </c>
      <c r="J1755" s="102">
        <v>34.0</v>
      </c>
      <c r="K1755" s="102"/>
      <c r="L1755" s="102"/>
      <c r="M1755" s="102"/>
      <c r="N1755" s="102" t="s">
        <v>23</v>
      </c>
      <c r="O1755" s="102"/>
      <c r="P1755" s="102"/>
      <c r="Q1755" s="102" t="s">
        <v>23</v>
      </c>
      <c r="R1755" s="102">
        <v>33.0</v>
      </c>
      <c r="S1755" s="102">
        <v>45.0</v>
      </c>
    </row>
    <row r="1756" ht="12.75" customHeight="1">
      <c r="A1756" s="102">
        <v>2006.0</v>
      </c>
      <c r="B1756" s="102">
        <v>861.0</v>
      </c>
      <c r="C1756" s="102" t="s">
        <v>7797</v>
      </c>
      <c r="D1756" s="102" t="s">
        <v>40</v>
      </c>
      <c r="E1756" s="102">
        <v>7.0</v>
      </c>
      <c r="F1756" s="102">
        <v>40.0</v>
      </c>
      <c r="G1756" s="102"/>
      <c r="H1756" s="102">
        <v>5900.0</v>
      </c>
      <c r="I1756" s="102">
        <v>82.0</v>
      </c>
      <c r="J1756" s="102">
        <v>43.0</v>
      </c>
      <c r="K1756" s="102"/>
      <c r="L1756" s="102"/>
      <c r="M1756" s="102"/>
      <c r="N1756" s="102" t="s">
        <v>23</v>
      </c>
      <c r="O1756" s="102"/>
      <c r="P1756" s="102"/>
      <c r="Q1756" s="102" t="s">
        <v>23</v>
      </c>
      <c r="R1756" s="102">
        <v>33.0</v>
      </c>
      <c r="S1756" s="102">
        <v>24.0</v>
      </c>
    </row>
    <row r="1757" ht="12.75" customHeight="1">
      <c r="A1757" s="102">
        <v>2006.0</v>
      </c>
      <c r="B1757" s="102">
        <v>860.0</v>
      </c>
      <c r="C1757" s="102" t="s">
        <v>8135</v>
      </c>
      <c r="D1757" s="102" t="s">
        <v>21</v>
      </c>
      <c r="E1757" s="102">
        <v>7.0</v>
      </c>
      <c r="F1757" s="102">
        <v>0.0</v>
      </c>
      <c r="G1757" s="102" t="s">
        <v>1101</v>
      </c>
      <c r="H1757" s="102">
        <v>5050.0</v>
      </c>
      <c r="I1757" s="102">
        <v>80.0</v>
      </c>
      <c r="J1757" s="102">
        <v>40.0</v>
      </c>
      <c r="K1757" s="102"/>
      <c r="L1757" s="102"/>
      <c r="M1757" s="102"/>
      <c r="N1757" s="102" t="s">
        <v>23</v>
      </c>
      <c r="O1757" s="102"/>
      <c r="P1757" s="102"/>
      <c r="Q1757" s="102" t="s">
        <v>23</v>
      </c>
      <c r="R1757" s="102">
        <v>33.0</v>
      </c>
      <c r="S1757" s="102">
        <v>12.0</v>
      </c>
    </row>
    <row r="1758" ht="12.75" customHeight="1">
      <c r="A1758" s="102">
        <v>2006.0</v>
      </c>
      <c r="B1758" s="102">
        <v>863.0</v>
      </c>
      <c r="C1758" s="102" t="s">
        <v>8136</v>
      </c>
      <c r="D1758" s="102" t="s">
        <v>21</v>
      </c>
      <c r="E1758" s="102">
        <v>7.0</v>
      </c>
      <c r="F1758" s="102">
        <v>0.0</v>
      </c>
      <c r="G1758" s="102" t="s">
        <v>923</v>
      </c>
      <c r="H1758" s="102">
        <v>4500.0</v>
      </c>
      <c r="I1758" s="102">
        <v>77.0</v>
      </c>
      <c r="J1758" s="102">
        <v>38.0</v>
      </c>
      <c r="K1758" s="102"/>
      <c r="L1758" s="102"/>
      <c r="M1758" s="102" t="s">
        <v>816</v>
      </c>
      <c r="N1758" s="102" t="s">
        <v>23</v>
      </c>
      <c r="O1758" s="102"/>
      <c r="P1758" s="102"/>
      <c r="Q1758" s="102" t="s">
        <v>23</v>
      </c>
      <c r="R1758" s="102">
        <v>33.0</v>
      </c>
      <c r="S1758" s="102">
        <v>56.0</v>
      </c>
    </row>
    <row r="1759" ht="12.75" customHeight="1">
      <c r="A1759" s="102">
        <v>2006.0</v>
      </c>
      <c r="B1759" s="102">
        <v>862.0</v>
      </c>
      <c r="C1759" s="102" t="s">
        <v>8137</v>
      </c>
      <c r="D1759" s="102" t="s">
        <v>21</v>
      </c>
      <c r="E1759" s="102">
        <v>7.0</v>
      </c>
      <c r="F1759" s="102">
        <v>0.0</v>
      </c>
      <c r="G1759" s="102" t="s">
        <v>918</v>
      </c>
      <c r="H1759" s="102">
        <v>5600.0</v>
      </c>
      <c r="I1759" s="102">
        <v>81.0</v>
      </c>
      <c r="J1759" s="102">
        <v>41.0</v>
      </c>
      <c r="K1759" s="102"/>
      <c r="L1759" s="102"/>
      <c r="M1759" s="102"/>
      <c r="N1759" s="102" t="s">
        <v>23</v>
      </c>
      <c r="O1759" s="102"/>
      <c r="P1759" s="102"/>
      <c r="Q1759" s="102" t="s">
        <v>23</v>
      </c>
      <c r="R1759" s="102">
        <v>33.0</v>
      </c>
      <c r="S1759" s="102">
        <v>43.0</v>
      </c>
    </row>
    <row r="1760" ht="12.75" customHeight="1">
      <c r="A1760" s="102">
        <v>2006.0</v>
      </c>
      <c r="B1760" s="102">
        <v>865.0</v>
      </c>
      <c r="C1760" s="102" t="s">
        <v>8138</v>
      </c>
      <c r="D1760" s="102" t="s">
        <v>40</v>
      </c>
      <c r="E1760" s="102">
        <v>7.0</v>
      </c>
      <c r="F1760" s="102">
        <v>38.0</v>
      </c>
      <c r="G1760" s="102"/>
      <c r="H1760" s="102">
        <v>4900.0</v>
      </c>
      <c r="I1760" s="102">
        <v>74.0</v>
      </c>
      <c r="J1760" s="102">
        <v>40.0</v>
      </c>
      <c r="K1760" s="102"/>
      <c r="L1760" s="102"/>
      <c r="M1760" s="102"/>
      <c r="N1760" s="102" t="s">
        <v>35</v>
      </c>
      <c r="O1760" s="102"/>
      <c r="P1760" s="102"/>
      <c r="Q1760" s="102" t="s">
        <v>23</v>
      </c>
      <c r="R1760" s="102">
        <v>33.0</v>
      </c>
      <c r="S1760" s="102">
        <v>12.0</v>
      </c>
    </row>
    <row r="1761" ht="12.75" customHeight="1">
      <c r="A1761" s="102">
        <v>2006.0</v>
      </c>
      <c r="B1761" s="102">
        <v>864.0</v>
      </c>
      <c r="C1761" s="102" t="s">
        <v>8139</v>
      </c>
      <c r="D1761" s="102" t="s">
        <v>21</v>
      </c>
      <c r="E1761" s="102">
        <v>7.0</v>
      </c>
      <c r="F1761" s="102">
        <v>0.0</v>
      </c>
      <c r="G1761" s="102" t="s">
        <v>8140</v>
      </c>
      <c r="H1761" s="102">
        <v>4800.0</v>
      </c>
      <c r="I1761" s="102">
        <v>78.0</v>
      </c>
      <c r="J1761" s="102">
        <v>38.0</v>
      </c>
      <c r="K1761" s="102"/>
      <c r="L1761" s="102"/>
      <c r="M1761" s="102"/>
      <c r="N1761" s="102" t="s">
        <v>23</v>
      </c>
      <c r="O1761" s="102"/>
      <c r="P1761" s="102"/>
      <c r="Q1761" s="102" t="s">
        <v>23</v>
      </c>
      <c r="R1761" s="102">
        <v>33.0</v>
      </c>
      <c r="S1761" s="102">
        <v>56.0</v>
      </c>
    </row>
    <row r="1762" ht="12.75" customHeight="1">
      <c r="A1762" s="102">
        <v>2006.0</v>
      </c>
      <c r="B1762" s="102">
        <v>867.0</v>
      </c>
      <c r="C1762" s="102" t="s">
        <v>7099</v>
      </c>
      <c r="D1762" s="102" t="s">
        <v>40</v>
      </c>
      <c r="E1762" s="102">
        <v>7.0</v>
      </c>
      <c r="F1762" s="102">
        <v>39.0</v>
      </c>
      <c r="G1762" s="102"/>
      <c r="H1762" s="102">
        <v>5750.0</v>
      </c>
      <c r="I1762" s="102">
        <v>78.0</v>
      </c>
      <c r="J1762" s="102">
        <v>43.0</v>
      </c>
      <c r="K1762" s="102"/>
      <c r="L1762" s="102"/>
      <c r="M1762" s="102"/>
      <c r="N1762" s="102" t="s">
        <v>23</v>
      </c>
      <c r="O1762" s="102"/>
      <c r="P1762" s="102"/>
      <c r="Q1762" s="102" t="s">
        <v>23</v>
      </c>
      <c r="R1762" s="102">
        <v>0.0</v>
      </c>
      <c r="S1762" s="102">
        <v>0.0</v>
      </c>
    </row>
    <row r="1763" ht="12.75" customHeight="1">
      <c r="A1763" s="102">
        <v>2006.0</v>
      </c>
      <c r="B1763" s="102">
        <v>866.0</v>
      </c>
      <c r="C1763" s="102" t="s">
        <v>7101</v>
      </c>
      <c r="D1763" s="102" t="s">
        <v>21</v>
      </c>
      <c r="E1763" s="102">
        <v>7.0</v>
      </c>
      <c r="F1763" s="102">
        <v>0.0</v>
      </c>
      <c r="G1763" s="102" t="s">
        <v>947</v>
      </c>
      <c r="H1763" s="102">
        <v>4300.0</v>
      </c>
      <c r="I1763" s="102">
        <v>75.0</v>
      </c>
      <c r="J1763" s="102">
        <v>36.0</v>
      </c>
      <c r="K1763" s="102"/>
      <c r="L1763" s="102"/>
      <c r="M1763" s="102"/>
      <c r="N1763" s="102" t="s">
        <v>23</v>
      </c>
      <c r="O1763" s="102"/>
      <c r="P1763" s="102"/>
      <c r="Q1763" s="102" t="s">
        <v>23</v>
      </c>
      <c r="R1763" s="102">
        <v>33.0</v>
      </c>
      <c r="S1763" s="102">
        <v>2.0</v>
      </c>
    </row>
    <row r="1764" ht="12.75" customHeight="1">
      <c r="A1764" s="102">
        <v>2006.0</v>
      </c>
      <c r="B1764" s="102">
        <v>870.0</v>
      </c>
      <c r="C1764" s="102" t="s">
        <v>7435</v>
      </c>
      <c r="D1764" s="102" t="s">
        <v>40</v>
      </c>
      <c r="E1764" s="102">
        <v>7.0</v>
      </c>
      <c r="F1764" s="102">
        <v>41.0</v>
      </c>
      <c r="G1764" s="102"/>
      <c r="H1764" s="102">
        <v>4400.0</v>
      </c>
      <c r="I1764" s="102">
        <v>74.0</v>
      </c>
      <c r="J1764" s="102">
        <v>37.0</v>
      </c>
      <c r="K1764" s="102"/>
      <c r="L1764" s="102"/>
      <c r="M1764" s="102"/>
      <c r="N1764" s="102" t="s">
        <v>23</v>
      </c>
      <c r="O1764" s="102"/>
      <c r="P1764" s="102"/>
      <c r="Q1764" s="102" t="s">
        <v>23</v>
      </c>
      <c r="R1764" s="102">
        <v>33.0</v>
      </c>
      <c r="S1764" s="102">
        <v>12.0</v>
      </c>
    </row>
    <row r="1765" ht="12.75" customHeight="1">
      <c r="A1765" s="102">
        <v>2006.0</v>
      </c>
      <c r="B1765" s="102">
        <v>874.0</v>
      </c>
      <c r="C1765" s="102" t="s">
        <v>8141</v>
      </c>
      <c r="D1765" s="102" t="s">
        <v>40</v>
      </c>
      <c r="E1765" s="102">
        <v>7.0</v>
      </c>
      <c r="F1765" s="102">
        <v>36.0</v>
      </c>
      <c r="G1765" s="102"/>
      <c r="H1765" s="102">
        <v>4000.0</v>
      </c>
      <c r="I1765" s="102">
        <v>74.0</v>
      </c>
      <c r="J1765" s="102">
        <v>36.0</v>
      </c>
      <c r="K1765" s="102"/>
      <c r="L1765" s="102"/>
      <c r="M1765" s="102"/>
      <c r="N1765" s="102" t="s">
        <v>23</v>
      </c>
      <c r="O1765" s="102"/>
      <c r="P1765" s="102"/>
      <c r="Q1765" s="102" t="s">
        <v>23</v>
      </c>
      <c r="R1765" s="102">
        <v>33.0</v>
      </c>
      <c r="S1765" s="102">
        <v>56.0</v>
      </c>
    </row>
    <row r="1766" ht="12.75" customHeight="1">
      <c r="A1766" s="102">
        <v>2006.0</v>
      </c>
      <c r="B1766" s="102">
        <v>868.0</v>
      </c>
      <c r="C1766" s="102" t="s">
        <v>7106</v>
      </c>
      <c r="D1766" s="102" t="s">
        <v>21</v>
      </c>
      <c r="E1766" s="102">
        <v>7.0</v>
      </c>
      <c r="F1766" s="102">
        <v>0.0</v>
      </c>
      <c r="G1766" s="102" t="s">
        <v>927</v>
      </c>
      <c r="H1766" s="102">
        <v>3200.0</v>
      </c>
      <c r="I1766" s="102">
        <v>70.0</v>
      </c>
      <c r="J1766" s="102">
        <v>33.0</v>
      </c>
      <c r="K1766" s="102"/>
      <c r="L1766" s="102"/>
      <c r="M1766" s="102"/>
      <c r="N1766" s="102" t="s">
        <v>23</v>
      </c>
      <c r="O1766" s="102"/>
      <c r="P1766" s="102"/>
      <c r="Q1766" s="102" t="s">
        <v>23</v>
      </c>
      <c r="R1766" s="102">
        <v>33.0</v>
      </c>
      <c r="S1766" s="102">
        <v>56.0</v>
      </c>
    </row>
    <row r="1767" ht="12.75" customHeight="1">
      <c r="A1767" s="102">
        <v>2006.0</v>
      </c>
      <c r="B1767" s="102">
        <v>869.0</v>
      </c>
      <c r="C1767" s="102" t="s">
        <v>7436</v>
      </c>
      <c r="D1767" s="102" t="s">
        <v>40</v>
      </c>
      <c r="E1767" s="102">
        <v>7.0</v>
      </c>
      <c r="F1767" s="102">
        <v>38.0</v>
      </c>
      <c r="G1767" s="102"/>
      <c r="H1767" s="102">
        <v>3200.0</v>
      </c>
      <c r="I1767" s="102">
        <v>72.0</v>
      </c>
      <c r="J1767" s="102">
        <v>33.0</v>
      </c>
      <c r="K1767" s="102"/>
      <c r="L1767" s="102"/>
      <c r="M1767" s="102"/>
      <c r="N1767" s="102" t="s">
        <v>23</v>
      </c>
      <c r="O1767" s="102"/>
      <c r="P1767" s="102"/>
      <c r="Q1767" s="102" t="s">
        <v>23</v>
      </c>
      <c r="R1767" s="102">
        <v>33.0</v>
      </c>
      <c r="S1767" s="102">
        <v>12.0</v>
      </c>
    </row>
    <row r="1768" ht="12.75" customHeight="1">
      <c r="A1768" s="102">
        <v>2006.0</v>
      </c>
      <c r="B1768" s="102">
        <v>871.0</v>
      </c>
      <c r="C1768" s="102" t="s">
        <v>8142</v>
      </c>
      <c r="D1768" s="102" t="s">
        <v>40</v>
      </c>
      <c r="E1768" s="102">
        <v>7.0</v>
      </c>
      <c r="F1768" s="102">
        <v>38.0</v>
      </c>
      <c r="G1768" s="102"/>
      <c r="H1768" s="102">
        <v>5100.0</v>
      </c>
      <c r="I1768" s="102">
        <v>79.0</v>
      </c>
      <c r="J1768" s="102">
        <v>39.0</v>
      </c>
      <c r="K1768" s="102"/>
      <c r="L1768" s="102"/>
      <c r="M1768" s="102"/>
      <c r="N1768" s="102" t="s">
        <v>23</v>
      </c>
      <c r="O1768" s="102"/>
      <c r="P1768" s="102"/>
      <c r="Q1768" s="102" t="s">
        <v>23</v>
      </c>
      <c r="R1768" s="102">
        <v>33.0</v>
      </c>
      <c r="S1768" s="102">
        <v>12.0</v>
      </c>
    </row>
    <row r="1769" ht="12.75" customHeight="1">
      <c r="A1769" s="102">
        <v>2006.0</v>
      </c>
      <c r="B1769" s="102">
        <v>872.0</v>
      </c>
      <c r="C1769" s="102" t="s">
        <v>8143</v>
      </c>
      <c r="D1769" s="102" t="s">
        <v>40</v>
      </c>
      <c r="E1769" s="102">
        <v>7.0</v>
      </c>
      <c r="F1769" s="102">
        <v>38.0</v>
      </c>
      <c r="G1769" s="102"/>
      <c r="H1769" s="102">
        <v>5000.0</v>
      </c>
      <c r="I1769" s="102">
        <v>79.0</v>
      </c>
      <c r="J1769" s="102">
        <v>39.0</v>
      </c>
      <c r="K1769" s="102"/>
      <c r="L1769" s="102"/>
      <c r="M1769" s="102"/>
      <c r="N1769" s="102" t="s">
        <v>23</v>
      </c>
      <c r="O1769" s="102"/>
      <c r="P1769" s="102"/>
      <c r="Q1769" s="102" t="s">
        <v>23</v>
      </c>
      <c r="R1769" s="102">
        <v>33.0</v>
      </c>
      <c r="S1769" s="102">
        <v>12.0</v>
      </c>
    </row>
    <row r="1770" ht="12.75" customHeight="1">
      <c r="A1770" s="102">
        <v>2006.0</v>
      </c>
      <c r="B1770" s="102">
        <v>873.0</v>
      </c>
      <c r="C1770" s="102" t="s">
        <v>8144</v>
      </c>
      <c r="D1770" s="102" t="s">
        <v>40</v>
      </c>
      <c r="E1770" s="102">
        <v>7.0</v>
      </c>
      <c r="F1770" s="102">
        <v>33.0</v>
      </c>
      <c r="G1770" s="102"/>
      <c r="H1770" s="102">
        <v>4400.0</v>
      </c>
      <c r="I1770" s="102">
        <v>75.0</v>
      </c>
      <c r="J1770" s="102">
        <v>39.0</v>
      </c>
      <c r="K1770" s="102"/>
      <c r="L1770" s="102"/>
      <c r="M1770" s="102"/>
      <c r="N1770" s="102" t="s">
        <v>23</v>
      </c>
      <c r="O1770" s="102"/>
      <c r="P1770" s="102"/>
      <c r="Q1770" s="102" t="s">
        <v>23</v>
      </c>
      <c r="R1770" s="102">
        <v>33.0</v>
      </c>
      <c r="S1770" s="102">
        <v>66.0</v>
      </c>
    </row>
    <row r="1771" ht="12.75" customHeight="1">
      <c r="A1771" s="102">
        <v>2006.0</v>
      </c>
      <c r="B1771" s="102">
        <v>3.0</v>
      </c>
      <c r="C1771" s="102" t="s">
        <v>7113</v>
      </c>
      <c r="D1771" s="102" t="s">
        <v>40</v>
      </c>
      <c r="E1771" s="102">
        <v>7.0</v>
      </c>
      <c r="F1771" s="102">
        <v>38.0</v>
      </c>
      <c r="G1771" s="102"/>
      <c r="H1771" s="102">
        <v>4000.0</v>
      </c>
      <c r="I1771" s="102">
        <v>80.0</v>
      </c>
      <c r="J1771" s="102">
        <v>40.0</v>
      </c>
      <c r="K1771" s="102"/>
      <c r="L1771" s="102"/>
      <c r="M1771" s="102"/>
      <c r="N1771" s="102" t="s">
        <v>23</v>
      </c>
      <c r="O1771" s="102"/>
      <c r="P1771" s="102"/>
      <c r="Q1771" s="102" t="s">
        <v>23</v>
      </c>
      <c r="R1771" s="102">
        <v>33.0</v>
      </c>
      <c r="S1771" s="102">
        <v>12.0</v>
      </c>
    </row>
    <row r="1772" ht="12.75" customHeight="1">
      <c r="A1772" s="102">
        <v>2006.0</v>
      </c>
      <c r="B1772" s="102">
        <v>4.0</v>
      </c>
      <c r="C1772" s="102" t="s">
        <v>7113</v>
      </c>
      <c r="D1772" s="102" t="s">
        <v>40</v>
      </c>
      <c r="E1772" s="102">
        <v>7.0</v>
      </c>
      <c r="F1772" s="102">
        <v>38.0</v>
      </c>
      <c r="G1772" s="102"/>
      <c r="H1772" s="102">
        <v>4900.0</v>
      </c>
      <c r="I1772" s="102">
        <v>80.0</v>
      </c>
      <c r="J1772" s="102">
        <v>42.0</v>
      </c>
      <c r="K1772" s="102"/>
      <c r="L1772" s="102"/>
      <c r="M1772" s="102"/>
      <c r="N1772" s="102" t="s">
        <v>23</v>
      </c>
      <c r="O1772" s="102"/>
      <c r="P1772" s="102"/>
      <c r="Q1772" s="102" t="s">
        <v>23</v>
      </c>
      <c r="R1772" s="102">
        <v>33.0</v>
      </c>
      <c r="S1772" s="102">
        <v>49.0</v>
      </c>
    </row>
    <row r="1773" ht="12.75" customHeight="1">
      <c r="A1773" s="102">
        <v>2006.0</v>
      </c>
      <c r="B1773" s="102">
        <v>875.0</v>
      </c>
      <c r="C1773" s="102" t="s">
        <v>8145</v>
      </c>
      <c r="D1773" s="102" t="s">
        <v>40</v>
      </c>
      <c r="E1773" s="102">
        <v>7.0</v>
      </c>
      <c r="F1773" s="102">
        <v>36.0</v>
      </c>
      <c r="G1773" s="102"/>
      <c r="H1773" s="102">
        <v>5600.0</v>
      </c>
      <c r="I1773" s="102">
        <v>79.0</v>
      </c>
      <c r="J1773" s="102">
        <v>42.0</v>
      </c>
      <c r="K1773" s="102"/>
      <c r="L1773" s="102"/>
      <c r="M1773" s="102"/>
      <c r="N1773" s="102" t="s">
        <v>23</v>
      </c>
      <c r="O1773" s="102"/>
      <c r="P1773" s="102"/>
      <c r="Q1773" s="102" t="s">
        <v>23</v>
      </c>
      <c r="R1773" s="102">
        <v>24.0</v>
      </c>
      <c r="S1773" s="102">
        <v>89.0</v>
      </c>
    </row>
    <row r="1774" ht="12.75" customHeight="1">
      <c r="A1774" s="102">
        <v>2006.0</v>
      </c>
      <c r="B1774" s="102">
        <v>877.0</v>
      </c>
      <c r="C1774" s="102" t="s">
        <v>7119</v>
      </c>
      <c r="D1774" s="102" t="s">
        <v>40</v>
      </c>
      <c r="E1774" s="102">
        <v>7.0</v>
      </c>
      <c r="F1774" s="102">
        <v>37.0</v>
      </c>
      <c r="G1774" s="102"/>
      <c r="H1774" s="102">
        <v>4600.0</v>
      </c>
      <c r="I1774" s="102">
        <v>73.0</v>
      </c>
      <c r="J1774" s="102">
        <v>39.0</v>
      </c>
      <c r="K1774" s="102"/>
      <c r="L1774" s="102"/>
      <c r="M1774" s="102"/>
      <c r="N1774" s="102" t="s">
        <v>23</v>
      </c>
      <c r="O1774" s="102"/>
      <c r="P1774" s="102"/>
      <c r="Q1774" s="102" t="s">
        <v>23</v>
      </c>
      <c r="R1774" s="102">
        <v>33.0</v>
      </c>
      <c r="S1774" s="102">
        <v>45.0</v>
      </c>
    </row>
    <row r="1775" ht="12.75" customHeight="1">
      <c r="A1775" s="102">
        <v>2006.0</v>
      </c>
      <c r="B1775" s="102">
        <v>876.0</v>
      </c>
      <c r="C1775" s="102" t="s">
        <v>8146</v>
      </c>
      <c r="D1775" s="102" t="s">
        <v>40</v>
      </c>
      <c r="E1775" s="102">
        <v>7.0</v>
      </c>
      <c r="F1775" s="102">
        <v>91.0</v>
      </c>
      <c r="G1775" s="102"/>
      <c r="H1775" s="102">
        <v>4650.0</v>
      </c>
      <c r="I1775" s="102">
        <v>77.0</v>
      </c>
      <c r="J1775" s="102">
        <v>41.0</v>
      </c>
      <c r="K1775" s="102"/>
      <c r="L1775" s="102"/>
      <c r="M1775" s="102"/>
      <c r="N1775" s="102" t="s">
        <v>23</v>
      </c>
      <c r="O1775" s="102"/>
      <c r="P1775" s="102"/>
      <c r="Q1775" s="102" t="s">
        <v>23</v>
      </c>
      <c r="R1775" s="102">
        <v>33.0</v>
      </c>
      <c r="S1775" s="102">
        <v>12.0</v>
      </c>
    </row>
    <row r="1776" ht="12.75" customHeight="1">
      <c r="A1776" s="102">
        <v>2006.0</v>
      </c>
      <c r="B1776" s="102">
        <v>878.0</v>
      </c>
      <c r="C1776" s="102" t="s">
        <v>8146</v>
      </c>
      <c r="D1776" s="102" t="s">
        <v>40</v>
      </c>
      <c r="E1776" s="102">
        <v>7.0</v>
      </c>
      <c r="F1776" s="102">
        <v>37.0</v>
      </c>
      <c r="G1776" s="102"/>
      <c r="H1776" s="102">
        <v>4100.0</v>
      </c>
      <c r="I1776" s="102">
        <v>72.0</v>
      </c>
      <c r="J1776" s="102">
        <v>38.0</v>
      </c>
      <c r="K1776" s="102"/>
      <c r="L1776" s="102"/>
      <c r="M1776" s="102"/>
      <c r="N1776" s="102" t="s">
        <v>23</v>
      </c>
      <c r="O1776" s="102"/>
      <c r="P1776" s="102"/>
      <c r="Q1776" s="102" t="s">
        <v>23</v>
      </c>
      <c r="R1776" s="102">
        <v>33.0</v>
      </c>
      <c r="S1776" s="102">
        <v>45.0</v>
      </c>
    </row>
    <row r="1777" ht="12.75" customHeight="1">
      <c r="A1777" s="102">
        <v>2006.0</v>
      </c>
      <c r="B1777" s="102">
        <v>879.0</v>
      </c>
      <c r="C1777" s="102" t="s">
        <v>8147</v>
      </c>
      <c r="D1777" s="102" t="s">
        <v>40</v>
      </c>
      <c r="E1777" s="102">
        <v>7.0</v>
      </c>
      <c r="F1777" s="102">
        <v>93.0</v>
      </c>
      <c r="G1777" s="102"/>
      <c r="H1777" s="102">
        <v>3000.0</v>
      </c>
      <c r="I1777" s="102">
        <v>68.0</v>
      </c>
      <c r="J1777" s="102">
        <v>32.0</v>
      </c>
      <c r="K1777" s="102"/>
      <c r="L1777" s="102"/>
      <c r="M1777" s="102"/>
      <c r="N1777" s="102" t="s">
        <v>23</v>
      </c>
      <c r="O1777" s="102"/>
      <c r="P1777" s="102"/>
      <c r="Q1777" s="102" t="s">
        <v>23</v>
      </c>
      <c r="R1777" s="102">
        <v>33.0</v>
      </c>
      <c r="S1777" s="102">
        <v>66.0</v>
      </c>
    </row>
    <row r="1778" ht="12.75" customHeight="1">
      <c r="A1778" s="102">
        <v>2006.0</v>
      </c>
      <c r="B1778" s="102">
        <v>880.0</v>
      </c>
      <c r="C1778" s="102" t="s">
        <v>7121</v>
      </c>
      <c r="D1778" s="102" t="s">
        <v>40</v>
      </c>
      <c r="E1778" s="102">
        <v>7.0</v>
      </c>
      <c r="F1778" s="102">
        <v>45.0</v>
      </c>
      <c r="G1778" s="102"/>
      <c r="H1778" s="102">
        <v>4200.0</v>
      </c>
      <c r="I1778" s="102">
        <v>74.0</v>
      </c>
      <c r="J1778" s="102">
        <v>38.0</v>
      </c>
      <c r="K1778" s="102"/>
      <c r="L1778" s="102"/>
      <c r="M1778" s="102"/>
      <c r="N1778" s="102" t="s">
        <v>23</v>
      </c>
      <c r="O1778" s="102"/>
      <c r="P1778" s="102"/>
      <c r="Q1778" s="102" t="s">
        <v>23</v>
      </c>
      <c r="R1778" s="102">
        <v>33.0</v>
      </c>
      <c r="S1778" s="102">
        <v>24.0</v>
      </c>
    </row>
    <row r="1779" ht="12.75" customHeight="1">
      <c r="A1779" s="102">
        <v>2006.0</v>
      </c>
      <c r="B1779" s="102">
        <v>881.0</v>
      </c>
      <c r="C1779" s="102" t="s">
        <v>8148</v>
      </c>
      <c r="D1779" s="102" t="s">
        <v>21</v>
      </c>
      <c r="E1779" s="102">
        <v>7.0</v>
      </c>
      <c r="F1779" s="102">
        <v>0.0</v>
      </c>
      <c r="G1779" s="102" t="s">
        <v>8149</v>
      </c>
      <c r="H1779" s="102">
        <v>5700.0</v>
      </c>
      <c r="I1779" s="102">
        <v>80.0</v>
      </c>
      <c r="J1779" s="102">
        <v>43.0</v>
      </c>
      <c r="K1779" s="102"/>
      <c r="L1779" s="102"/>
      <c r="M1779" s="102"/>
      <c r="N1779" s="102" t="s">
        <v>23</v>
      </c>
      <c r="O1779" s="102"/>
      <c r="P1779" s="102"/>
      <c r="Q1779" s="102" t="s">
        <v>23</v>
      </c>
      <c r="R1779" s="102">
        <v>33.0</v>
      </c>
      <c r="S1779" s="102">
        <v>56.0</v>
      </c>
    </row>
    <row r="1780" ht="12.75" customHeight="1">
      <c r="A1780" s="102">
        <v>2006.0</v>
      </c>
      <c r="B1780" s="102">
        <v>882.0</v>
      </c>
      <c r="C1780" s="102" t="s">
        <v>8150</v>
      </c>
      <c r="D1780" s="102" t="s">
        <v>21</v>
      </c>
      <c r="E1780" s="102">
        <v>7.0</v>
      </c>
      <c r="F1780" s="102">
        <v>0.0</v>
      </c>
      <c r="G1780" s="102" t="s">
        <v>921</v>
      </c>
      <c r="H1780" s="102">
        <v>2600.0</v>
      </c>
      <c r="I1780" s="102">
        <v>66.0</v>
      </c>
      <c r="J1780" s="102">
        <v>32.0</v>
      </c>
      <c r="K1780" s="102"/>
      <c r="L1780" s="102"/>
      <c r="M1780" s="102"/>
      <c r="N1780" s="102" t="s">
        <v>23</v>
      </c>
      <c r="O1780" s="102"/>
      <c r="P1780" s="102"/>
      <c r="Q1780" s="102" t="s">
        <v>23</v>
      </c>
      <c r="R1780" s="102">
        <v>33.0</v>
      </c>
      <c r="S1780" s="102">
        <v>40.0</v>
      </c>
    </row>
    <row r="1781" ht="12.75" customHeight="1">
      <c r="A1781" s="102">
        <v>2006.0</v>
      </c>
      <c r="B1781" s="102">
        <v>883.0</v>
      </c>
      <c r="C1781" s="102" t="s">
        <v>8151</v>
      </c>
      <c r="D1781" s="102" t="s">
        <v>40</v>
      </c>
      <c r="E1781" s="102">
        <v>7.0</v>
      </c>
      <c r="F1781" s="102">
        <v>40.0</v>
      </c>
      <c r="G1781" s="102"/>
      <c r="H1781" s="102">
        <v>3600.0</v>
      </c>
      <c r="I1781" s="102">
        <v>74.0</v>
      </c>
      <c r="J1781" s="102">
        <v>38.0</v>
      </c>
      <c r="K1781" s="102"/>
      <c r="L1781" s="102"/>
      <c r="M1781" s="102"/>
      <c r="N1781" s="102" t="s">
        <v>23</v>
      </c>
      <c r="O1781" s="102"/>
      <c r="P1781" s="102"/>
      <c r="Q1781" s="102" t="s">
        <v>23</v>
      </c>
      <c r="R1781" s="102">
        <v>15.0</v>
      </c>
      <c r="S1781" s="102">
        <v>30.0</v>
      </c>
    </row>
    <row r="1782" ht="12.75" customHeight="1">
      <c r="A1782" s="102">
        <v>2006.0</v>
      </c>
      <c r="B1782" s="102">
        <v>884.0</v>
      </c>
      <c r="C1782" s="102" t="s">
        <v>8152</v>
      </c>
      <c r="D1782" s="102" t="s">
        <v>21</v>
      </c>
      <c r="E1782" s="102">
        <v>7.0</v>
      </c>
      <c r="F1782" s="102">
        <v>0.0</v>
      </c>
      <c r="G1782" s="102" t="s">
        <v>918</v>
      </c>
      <c r="H1782" s="102">
        <v>4100.0</v>
      </c>
      <c r="I1782" s="102">
        <v>75.0</v>
      </c>
      <c r="J1782" s="102">
        <v>35.0</v>
      </c>
      <c r="K1782" s="102"/>
      <c r="L1782" s="102"/>
      <c r="M1782" s="102"/>
      <c r="N1782" s="102" t="s">
        <v>23</v>
      </c>
      <c r="O1782" s="102"/>
      <c r="P1782" s="102"/>
      <c r="Q1782" s="102" t="s">
        <v>23</v>
      </c>
      <c r="R1782" s="102">
        <v>33.0</v>
      </c>
      <c r="S1782" s="102">
        <v>60.0</v>
      </c>
    </row>
    <row r="1783" ht="12.75" customHeight="1">
      <c r="A1783" s="102">
        <v>2006.0</v>
      </c>
      <c r="B1783" s="102">
        <v>885.0</v>
      </c>
      <c r="C1783" s="102" t="s">
        <v>8153</v>
      </c>
      <c r="D1783" s="102" t="s">
        <v>21</v>
      </c>
      <c r="E1783" s="102">
        <v>7.0</v>
      </c>
      <c r="F1783" s="102">
        <v>0.0</v>
      </c>
      <c r="G1783" s="102" t="s">
        <v>1075</v>
      </c>
      <c r="H1783" s="102">
        <v>4700.0</v>
      </c>
      <c r="I1783" s="102">
        <v>79.0</v>
      </c>
      <c r="J1783" s="102">
        <v>39.0</v>
      </c>
      <c r="K1783" s="102"/>
      <c r="L1783" s="102"/>
      <c r="M1783" s="102"/>
      <c r="N1783" s="102" t="s">
        <v>23</v>
      </c>
      <c r="O1783" s="102"/>
      <c r="P1783" s="102"/>
      <c r="Q1783" s="102" t="s">
        <v>23</v>
      </c>
      <c r="R1783" s="102">
        <v>33.0</v>
      </c>
      <c r="S1783" s="102">
        <v>56.0</v>
      </c>
    </row>
    <row r="1784" ht="12.75" customHeight="1">
      <c r="A1784" s="102">
        <v>2006.0</v>
      </c>
      <c r="B1784" s="102">
        <v>886.0</v>
      </c>
      <c r="C1784" s="102" t="s">
        <v>8154</v>
      </c>
      <c r="D1784" s="102" t="s">
        <v>21</v>
      </c>
      <c r="E1784" s="102">
        <v>7.0</v>
      </c>
      <c r="F1784" s="102">
        <v>0.0</v>
      </c>
      <c r="G1784" s="102" t="s">
        <v>33</v>
      </c>
      <c r="H1784" s="102">
        <v>4700.0</v>
      </c>
      <c r="I1784" s="102">
        <v>77.0</v>
      </c>
      <c r="J1784" s="102">
        <v>38.0</v>
      </c>
      <c r="K1784" s="102"/>
      <c r="L1784" s="102"/>
      <c r="M1784" s="102"/>
      <c r="N1784" s="102" t="s">
        <v>23</v>
      </c>
      <c r="O1784" s="102"/>
      <c r="P1784" s="102"/>
      <c r="Q1784" s="102" t="s">
        <v>23</v>
      </c>
      <c r="R1784" s="102">
        <v>33.0</v>
      </c>
      <c r="S1784" s="102">
        <v>12.0</v>
      </c>
    </row>
    <row r="1785" ht="12.75" customHeight="1">
      <c r="A1785" s="102">
        <v>2006.0</v>
      </c>
      <c r="B1785" s="102">
        <v>889.0</v>
      </c>
      <c r="C1785" s="102" t="s">
        <v>7821</v>
      </c>
      <c r="D1785" s="102" t="s">
        <v>40</v>
      </c>
      <c r="E1785" s="102">
        <v>7.0</v>
      </c>
      <c r="F1785" s="102">
        <v>38.0</v>
      </c>
      <c r="G1785" s="102"/>
      <c r="H1785" s="102">
        <v>3800.0</v>
      </c>
      <c r="I1785" s="102">
        <v>73.0</v>
      </c>
      <c r="J1785" s="102">
        <v>36.0</v>
      </c>
      <c r="K1785" s="102"/>
      <c r="L1785" s="102"/>
      <c r="M1785" s="102"/>
      <c r="N1785" s="102" t="s">
        <v>23</v>
      </c>
      <c r="O1785" s="102"/>
      <c r="P1785" s="102"/>
      <c r="Q1785" s="102" t="s">
        <v>23</v>
      </c>
      <c r="R1785" s="102">
        <v>28.0</v>
      </c>
      <c r="S1785" s="102">
        <v>79.0</v>
      </c>
    </row>
    <row r="1786" ht="12.75" customHeight="1">
      <c r="A1786" s="102">
        <v>2006.0</v>
      </c>
      <c r="B1786" s="102">
        <v>887.0</v>
      </c>
      <c r="C1786" s="102" t="s">
        <v>8155</v>
      </c>
      <c r="D1786" s="102" t="s">
        <v>21</v>
      </c>
      <c r="E1786" s="102">
        <v>7.0</v>
      </c>
      <c r="F1786" s="102">
        <v>0.0</v>
      </c>
      <c r="G1786" s="102" t="s">
        <v>915</v>
      </c>
      <c r="H1786" s="102">
        <v>4500.0</v>
      </c>
      <c r="I1786" s="102">
        <v>75.0</v>
      </c>
      <c r="J1786" s="102">
        <v>38.0</v>
      </c>
      <c r="K1786" s="102"/>
      <c r="L1786" s="102"/>
      <c r="M1786" s="102"/>
      <c r="N1786" s="102" t="s">
        <v>23</v>
      </c>
      <c r="O1786" s="102"/>
      <c r="P1786" s="102"/>
      <c r="Q1786" s="102" t="s">
        <v>23</v>
      </c>
      <c r="R1786" s="102">
        <v>33.0</v>
      </c>
      <c r="S1786" s="102">
        <v>12.0</v>
      </c>
    </row>
    <row r="1787" ht="12.75" customHeight="1">
      <c r="A1787" s="102">
        <v>2006.0</v>
      </c>
      <c r="B1787" s="102">
        <v>888.0</v>
      </c>
      <c r="C1787" s="102" t="s">
        <v>8156</v>
      </c>
      <c r="D1787" s="102" t="s">
        <v>40</v>
      </c>
      <c r="E1787" s="102">
        <v>7.0</v>
      </c>
      <c r="F1787" s="102">
        <v>38.0</v>
      </c>
      <c r="G1787" s="102"/>
      <c r="H1787" s="102">
        <v>5500.0</v>
      </c>
      <c r="I1787" s="102">
        <v>81.0</v>
      </c>
      <c r="J1787" s="102">
        <v>42.0</v>
      </c>
      <c r="K1787" s="102"/>
      <c r="L1787" s="102"/>
      <c r="M1787" s="102"/>
      <c r="N1787" s="102" t="s">
        <v>23</v>
      </c>
      <c r="O1787" s="102"/>
      <c r="P1787" s="102"/>
      <c r="Q1787" s="102" t="s">
        <v>23</v>
      </c>
      <c r="R1787" s="102">
        <v>28.0</v>
      </c>
      <c r="S1787" s="102">
        <v>79.0</v>
      </c>
    </row>
    <row r="1788" ht="12.75" customHeight="1">
      <c r="A1788" s="102">
        <v>2006.0</v>
      </c>
      <c r="B1788" s="102">
        <v>890.0</v>
      </c>
      <c r="C1788" s="102" t="s">
        <v>7825</v>
      </c>
      <c r="D1788" s="102" t="s">
        <v>21</v>
      </c>
      <c r="E1788" s="102">
        <v>7.0</v>
      </c>
      <c r="F1788" s="102">
        <v>0.0</v>
      </c>
      <c r="G1788" s="102" t="s">
        <v>945</v>
      </c>
      <c r="H1788" s="102">
        <v>4500.0</v>
      </c>
      <c r="I1788" s="102">
        <v>75.0</v>
      </c>
      <c r="J1788" s="102">
        <v>38.0</v>
      </c>
      <c r="K1788" s="102"/>
      <c r="L1788" s="102"/>
      <c r="M1788" s="102"/>
      <c r="N1788" s="102" t="s">
        <v>23</v>
      </c>
      <c r="O1788" s="102"/>
      <c r="P1788" s="102"/>
      <c r="Q1788" s="102" t="s">
        <v>23</v>
      </c>
      <c r="R1788" s="102">
        <v>33.0</v>
      </c>
      <c r="S1788" s="102">
        <v>40.0</v>
      </c>
    </row>
    <row r="1789" ht="12.75" customHeight="1">
      <c r="A1789" s="102">
        <v>2006.0</v>
      </c>
      <c r="B1789" s="102">
        <v>891.0</v>
      </c>
      <c r="C1789" s="102" t="s">
        <v>8157</v>
      </c>
      <c r="D1789" s="102" t="s">
        <v>21</v>
      </c>
      <c r="E1789" s="102">
        <v>7.0</v>
      </c>
      <c r="F1789" s="102">
        <v>0.0</v>
      </c>
      <c r="G1789" s="102" t="s">
        <v>8158</v>
      </c>
      <c r="H1789" s="102">
        <v>4400.0</v>
      </c>
      <c r="I1789" s="102">
        <v>77.0</v>
      </c>
      <c r="J1789" s="102">
        <v>38.0</v>
      </c>
      <c r="K1789" s="102"/>
      <c r="L1789" s="102"/>
      <c r="M1789" s="102"/>
      <c r="N1789" s="102" t="s">
        <v>23</v>
      </c>
      <c r="O1789" s="102"/>
      <c r="P1789" s="102"/>
      <c r="Q1789" s="102" t="s">
        <v>23</v>
      </c>
      <c r="R1789" s="102">
        <v>33.0</v>
      </c>
      <c r="S1789" s="102">
        <v>40.0</v>
      </c>
    </row>
    <row r="1790" ht="12.75" customHeight="1">
      <c r="A1790" s="102">
        <v>2006.0</v>
      </c>
      <c r="B1790" s="102">
        <v>892.0</v>
      </c>
      <c r="C1790" s="102" t="s">
        <v>8159</v>
      </c>
      <c r="D1790" s="102" t="s">
        <v>40</v>
      </c>
      <c r="E1790" s="102">
        <v>7.0</v>
      </c>
      <c r="F1790" s="102">
        <v>93.0</v>
      </c>
      <c r="G1790" s="102"/>
      <c r="H1790" s="102">
        <v>5000.0</v>
      </c>
      <c r="I1790" s="102">
        <v>80.0</v>
      </c>
      <c r="J1790" s="102">
        <v>39.0</v>
      </c>
      <c r="K1790" s="102"/>
      <c r="L1790" s="102"/>
      <c r="M1790" s="102"/>
      <c r="N1790" s="102" t="s">
        <v>23</v>
      </c>
      <c r="O1790" s="102"/>
      <c r="P1790" s="102"/>
      <c r="Q1790" s="102" t="s">
        <v>23</v>
      </c>
      <c r="R1790" s="102">
        <v>33.0</v>
      </c>
      <c r="S1790" s="102">
        <v>12.0</v>
      </c>
    </row>
    <row r="1791" ht="12.75" customHeight="1">
      <c r="A1791" s="102">
        <v>2006.0</v>
      </c>
      <c r="B1791" s="102">
        <v>893.0</v>
      </c>
      <c r="C1791" s="102" t="s">
        <v>8160</v>
      </c>
      <c r="D1791" s="102" t="s">
        <v>40</v>
      </c>
      <c r="E1791" s="102">
        <v>7.0</v>
      </c>
      <c r="F1791" s="102">
        <v>39.0</v>
      </c>
      <c r="G1791" s="102"/>
      <c r="H1791" s="102">
        <v>4000.0</v>
      </c>
      <c r="I1791" s="102">
        <v>73.0</v>
      </c>
      <c r="J1791" s="102">
        <v>38.0</v>
      </c>
      <c r="K1791" s="102"/>
      <c r="L1791" s="102"/>
      <c r="M1791" s="102"/>
      <c r="N1791" s="102" t="s">
        <v>23</v>
      </c>
      <c r="O1791" s="102"/>
      <c r="P1791" s="102"/>
      <c r="Q1791" s="102" t="s">
        <v>23</v>
      </c>
      <c r="R1791" s="102">
        <v>33.0</v>
      </c>
      <c r="S1791" s="102">
        <v>42.0</v>
      </c>
    </row>
    <row r="1792" ht="12.75" customHeight="1">
      <c r="A1792" s="102">
        <v>2006.0</v>
      </c>
      <c r="B1792" s="102">
        <v>895.0</v>
      </c>
      <c r="C1792" s="102" t="s">
        <v>8161</v>
      </c>
      <c r="D1792" s="102" t="s">
        <v>40</v>
      </c>
      <c r="E1792" s="102">
        <v>7.0</v>
      </c>
      <c r="F1792" s="102">
        <v>43.0</v>
      </c>
      <c r="G1792" s="102"/>
      <c r="H1792" s="102">
        <v>5100.0</v>
      </c>
      <c r="I1792" s="102">
        <v>80.0</v>
      </c>
      <c r="J1792" s="102">
        <v>38.0</v>
      </c>
      <c r="K1792" s="102"/>
      <c r="L1792" s="102"/>
      <c r="M1792" s="102"/>
      <c r="N1792" s="102" t="s">
        <v>23</v>
      </c>
      <c r="O1792" s="102"/>
      <c r="P1792" s="102"/>
      <c r="Q1792" s="102" t="s">
        <v>23</v>
      </c>
      <c r="R1792" s="102">
        <v>33.0</v>
      </c>
      <c r="S1792" s="102">
        <v>44.0</v>
      </c>
    </row>
    <row r="1793" ht="12.75" customHeight="1">
      <c r="A1793" s="102">
        <v>2006.0</v>
      </c>
      <c r="B1793" s="102">
        <v>894.0</v>
      </c>
      <c r="C1793" s="102" t="s">
        <v>7347</v>
      </c>
      <c r="D1793" s="102" t="s">
        <v>40</v>
      </c>
      <c r="E1793" s="102">
        <v>7.0</v>
      </c>
      <c r="F1793" s="102">
        <v>87.0</v>
      </c>
      <c r="G1793" s="102"/>
      <c r="H1793" s="102">
        <v>4800.0</v>
      </c>
      <c r="I1793" s="102">
        <v>80.0</v>
      </c>
      <c r="J1793" s="102">
        <v>37.0</v>
      </c>
      <c r="K1793" s="102"/>
      <c r="L1793" s="102"/>
      <c r="M1793" s="102"/>
      <c r="N1793" s="102" t="s">
        <v>23</v>
      </c>
      <c r="O1793" s="102"/>
      <c r="P1793" s="102"/>
      <c r="Q1793" s="102" t="s">
        <v>23</v>
      </c>
      <c r="R1793" s="102">
        <v>33.0</v>
      </c>
      <c r="S1793" s="102">
        <v>44.0</v>
      </c>
    </row>
    <row r="1794" ht="12.75" customHeight="1">
      <c r="A1794" s="102">
        <v>2006.0</v>
      </c>
      <c r="B1794" s="102">
        <v>896.0</v>
      </c>
      <c r="C1794" s="102" t="s">
        <v>8162</v>
      </c>
      <c r="D1794" s="102" t="s">
        <v>21</v>
      </c>
      <c r="E1794" s="102">
        <v>7.0</v>
      </c>
      <c r="F1794" s="102">
        <v>0.0</v>
      </c>
      <c r="G1794" s="102" t="s">
        <v>1000</v>
      </c>
      <c r="H1794" s="102">
        <v>4000.0</v>
      </c>
      <c r="I1794" s="102">
        <v>74.0</v>
      </c>
      <c r="J1794" s="102">
        <v>38.0</v>
      </c>
      <c r="K1794" s="102"/>
      <c r="L1794" s="102"/>
      <c r="M1794" s="102"/>
      <c r="N1794" s="102" t="s">
        <v>23</v>
      </c>
      <c r="O1794" s="102"/>
      <c r="P1794" s="102"/>
      <c r="Q1794" s="102" t="s">
        <v>23</v>
      </c>
      <c r="R1794" s="102">
        <v>33.0</v>
      </c>
      <c r="S1794" s="102">
        <v>12.0</v>
      </c>
    </row>
    <row r="1795" ht="12.75" customHeight="1">
      <c r="A1795" s="102">
        <v>2006.0</v>
      </c>
      <c r="B1795" s="102">
        <v>897.0</v>
      </c>
      <c r="C1795" s="102" t="s">
        <v>8162</v>
      </c>
      <c r="D1795" s="102" t="s">
        <v>21</v>
      </c>
      <c r="E1795" s="102">
        <v>7.0</v>
      </c>
      <c r="F1795" s="102">
        <v>0.0</v>
      </c>
      <c r="G1795" s="102" t="s">
        <v>1204</v>
      </c>
      <c r="H1795" s="102">
        <v>5300.0</v>
      </c>
      <c r="I1795" s="102">
        <v>80.0</v>
      </c>
      <c r="J1795" s="102">
        <v>42.0</v>
      </c>
      <c r="K1795" s="102"/>
      <c r="L1795" s="102"/>
      <c r="M1795" s="102"/>
      <c r="N1795" s="102" t="s">
        <v>23</v>
      </c>
      <c r="O1795" s="102"/>
      <c r="P1795" s="102"/>
      <c r="Q1795" s="102" t="s">
        <v>23</v>
      </c>
      <c r="R1795" s="102">
        <v>33.0</v>
      </c>
      <c r="S1795" s="102">
        <v>12.0</v>
      </c>
    </row>
    <row r="1796" ht="12.75" customHeight="1">
      <c r="A1796" s="102">
        <v>2006.0</v>
      </c>
      <c r="B1796" s="102">
        <v>898.0</v>
      </c>
      <c r="C1796" s="102" t="s">
        <v>8163</v>
      </c>
      <c r="D1796" s="102" t="s">
        <v>21</v>
      </c>
      <c r="E1796" s="102">
        <v>7.0</v>
      </c>
      <c r="F1796" s="102">
        <v>0.0</v>
      </c>
      <c r="G1796" s="102" t="s">
        <v>915</v>
      </c>
      <c r="H1796" s="102">
        <v>3500.0</v>
      </c>
      <c r="I1796" s="102">
        <v>73.0</v>
      </c>
      <c r="J1796" s="102">
        <v>38.0</v>
      </c>
      <c r="K1796" s="102"/>
      <c r="L1796" s="102"/>
      <c r="M1796" s="102"/>
      <c r="N1796" s="102" t="s">
        <v>23</v>
      </c>
      <c r="O1796" s="102"/>
      <c r="P1796" s="102"/>
      <c r="Q1796" s="102" t="s">
        <v>23</v>
      </c>
      <c r="R1796" s="102">
        <v>33.0</v>
      </c>
      <c r="S1796" s="102">
        <v>12.0</v>
      </c>
    </row>
    <row r="1797" ht="12.75" customHeight="1">
      <c r="A1797" s="102">
        <v>2006.0</v>
      </c>
      <c r="B1797" s="102">
        <v>899.0</v>
      </c>
      <c r="C1797" s="102" t="s">
        <v>8164</v>
      </c>
      <c r="D1797" s="102" t="s">
        <v>21</v>
      </c>
      <c r="E1797" s="102">
        <v>7.0</v>
      </c>
      <c r="F1797" s="102">
        <v>0.0</v>
      </c>
      <c r="G1797" s="102" t="s">
        <v>918</v>
      </c>
      <c r="H1797" s="102">
        <v>4800.0</v>
      </c>
      <c r="I1797" s="102">
        <v>77.0</v>
      </c>
      <c r="J1797" s="102">
        <v>40.0</v>
      </c>
      <c r="K1797" s="102"/>
      <c r="L1797" s="102"/>
      <c r="M1797" s="102"/>
      <c r="N1797" s="102" t="s">
        <v>23</v>
      </c>
      <c r="O1797" s="102"/>
      <c r="P1797" s="102"/>
      <c r="Q1797" s="102" t="s">
        <v>23</v>
      </c>
      <c r="R1797" s="102">
        <v>33.0</v>
      </c>
      <c r="S1797" s="102">
        <v>45.0</v>
      </c>
    </row>
    <row r="1798" ht="12.75" customHeight="1">
      <c r="A1798" s="102">
        <v>2006.0</v>
      </c>
      <c r="B1798" s="102">
        <v>1101.0</v>
      </c>
      <c r="C1798" s="102" t="s">
        <v>8165</v>
      </c>
      <c r="D1798" s="102" t="s">
        <v>40</v>
      </c>
      <c r="E1798" s="102">
        <v>7.0</v>
      </c>
      <c r="F1798" s="102">
        <v>36.0</v>
      </c>
      <c r="G1798" s="102"/>
      <c r="H1798" s="102">
        <v>4400.0</v>
      </c>
      <c r="I1798" s="102">
        <v>77.0</v>
      </c>
      <c r="J1798" s="102">
        <v>38.0</v>
      </c>
      <c r="K1798" s="102"/>
      <c r="L1798" s="102"/>
      <c r="M1798" s="102"/>
      <c r="N1798" s="102" t="s">
        <v>35</v>
      </c>
      <c r="O1798" s="102"/>
      <c r="P1798" s="102"/>
      <c r="Q1798" s="102" t="s">
        <v>23</v>
      </c>
      <c r="R1798" s="102">
        <v>33.0</v>
      </c>
      <c r="S1798" s="102">
        <v>12.0</v>
      </c>
    </row>
    <row r="1799" ht="12.75" customHeight="1">
      <c r="A1799" s="102">
        <v>2006.0</v>
      </c>
      <c r="B1799" s="102">
        <v>900.0</v>
      </c>
      <c r="C1799" s="102" t="s">
        <v>8166</v>
      </c>
      <c r="D1799" s="102" t="s">
        <v>40</v>
      </c>
      <c r="E1799" s="102">
        <v>7.0</v>
      </c>
      <c r="F1799" s="102">
        <v>40.0</v>
      </c>
      <c r="G1799" s="102"/>
      <c r="H1799" s="102">
        <v>5100.0</v>
      </c>
      <c r="I1799" s="102">
        <v>78.0</v>
      </c>
      <c r="J1799" s="102">
        <v>40.0</v>
      </c>
      <c r="K1799" s="102"/>
      <c r="L1799" s="102"/>
      <c r="M1799" s="102"/>
      <c r="N1799" s="102" t="s">
        <v>35</v>
      </c>
      <c r="O1799" s="102"/>
      <c r="P1799" s="102"/>
      <c r="Q1799" s="102" t="s">
        <v>23</v>
      </c>
      <c r="R1799" s="102">
        <v>9.0</v>
      </c>
      <c r="S1799" s="102">
        <v>56.0</v>
      </c>
    </row>
    <row r="1800" ht="12.75" customHeight="1">
      <c r="A1800" s="102">
        <v>2006.0</v>
      </c>
      <c r="B1800" s="102">
        <v>1102.0</v>
      </c>
      <c r="C1800" s="102" t="s">
        <v>8167</v>
      </c>
      <c r="D1800" s="102" t="s">
        <v>40</v>
      </c>
      <c r="E1800" s="102">
        <v>7.0</v>
      </c>
      <c r="F1800" s="102">
        <v>35.0</v>
      </c>
      <c r="G1800" s="102"/>
      <c r="H1800" s="102">
        <v>5200.0</v>
      </c>
      <c r="I1800" s="102">
        <v>80.0</v>
      </c>
      <c r="J1800" s="102">
        <v>40.0</v>
      </c>
      <c r="K1800" s="102"/>
      <c r="L1800" s="102"/>
      <c r="M1800" s="102"/>
      <c r="N1800" s="102" t="s">
        <v>23</v>
      </c>
      <c r="O1800" s="102"/>
      <c r="P1800" s="102"/>
      <c r="Q1800" s="102" t="s">
        <v>23</v>
      </c>
      <c r="R1800" s="102">
        <v>33.0</v>
      </c>
      <c r="S1800" s="102">
        <v>36.0</v>
      </c>
    </row>
    <row r="1801" ht="12.75" customHeight="1">
      <c r="A1801" s="102">
        <v>2006.0</v>
      </c>
      <c r="B1801" s="102">
        <v>1103.0</v>
      </c>
      <c r="C1801" s="102" t="s">
        <v>8168</v>
      </c>
      <c r="D1801" s="102" t="s">
        <v>40</v>
      </c>
      <c r="E1801" s="102">
        <v>7.0</v>
      </c>
      <c r="F1801" s="102">
        <v>91.0</v>
      </c>
      <c r="G1801" s="102"/>
      <c r="H1801" s="102">
        <v>4300.0</v>
      </c>
      <c r="I1801" s="102">
        <v>74.0</v>
      </c>
      <c r="J1801" s="102">
        <v>39.0</v>
      </c>
      <c r="K1801" s="102"/>
      <c r="L1801" s="102"/>
      <c r="M1801" s="102"/>
      <c r="N1801" s="102" t="s">
        <v>23</v>
      </c>
      <c r="O1801" s="102"/>
      <c r="P1801" s="102"/>
      <c r="Q1801" s="102" t="s">
        <v>23</v>
      </c>
      <c r="R1801" s="102">
        <v>33.0</v>
      </c>
      <c r="S1801" s="102">
        <v>56.0</v>
      </c>
    </row>
    <row r="1802" ht="12.75" customHeight="1">
      <c r="A1802" s="102">
        <v>2006.0</v>
      </c>
      <c r="B1802" s="102">
        <v>1105.0</v>
      </c>
      <c r="C1802" s="102" t="s">
        <v>8169</v>
      </c>
      <c r="D1802" s="102" t="s">
        <v>21</v>
      </c>
      <c r="E1802" s="102">
        <v>7.0</v>
      </c>
      <c r="F1802" s="102">
        <v>0.0</v>
      </c>
      <c r="G1802" s="102" t="s">
        <v>922</v>
      </c>
      <c r="H1802" s="102">
        <v>4600.0</v>
      </c>
      <c r="I1802" s="102">
        <v>77.0</v>
      </c>
      <c r="J1802" s="102">
        <v>38.0</v>
      </c>
      <c r="K1802" s="102"/>
      <c r="L1802" s="102"/>
      <c r="M1802" s="102"/>
      <c r="N1802" s="102" t="s">
        <v>23</v>
      </c>
      <c r="O1802" s="102"/>
      <c r="P1802" s="102"/>
      <c r="Q1802" s="102" t="s">
        <v>23</v>
      </c>
      <c r="R1802" s="102">
        <v>33.0</v>
      </c>
      <c r="S1802" s="102">
        <v>56.0</v>
      </c>
    </row>
    <row r="1803" ht="12.75" customHeight="1">
      <c r="A1803" s="102">
        <v>2006.0</v>
      </c>
      <c r="B1803" s="102">
        <v>1104.0</v>
      </c>
      <c r="C1803" s="102" t="s">
        <v>8170</v>
      </c>
      <c r="D1803" s="102" t="s">
        <v>21</v>
      </c>
      <c r="E1803" s="102">
        <v>7.0</v>
      </c>
      <c r="F1803" s="102">
        <v>0.0</v>
      </c>
      <c r="G1803" s="102" t="s">
        <v>8171</v>
      </c>
      <c r="H1803" s="102">
        <v>2200.0</v>
      </c>
      <c r="I1803" s="102">
        <v>60.0</v>
      </c>
      <c r="J1803" s="102">
        <v>32.0</v>
      </c>
      <c r="K1803" s="102"/>
      <c r="L1803" s="102"/>
      <c r="M1803" s="102"/>
      <c r="N1803" s="102" t="s">
        <v>23</v>
      </c>
      <c r="O1803" s="102"/>
      <c r="P1803" s="102"/>
      <c r="Q1803" s="102" t="s">
        <v>23</v>
      </c>
      <c r="R1803" s="102">
        <v>33.0</v>
      </c>
      <c r="S1803" s="102">
        <v>12.0</v>
      </c>
    </row>
    <row r="1804" ht="12.75" customHeight="1">
      <c r="A1804" s="102">
        <v>2006.0</v>
      </c>
      <c r="B1804" s="102">
        <v>1106.0</v>
      </c>
      <c r="C1804" s="102" t="s">
        <v>8172</v>
      </c>
      <c r="D1804" s="102" t="s">
        <v>21</v>
      </c>
      <c r="E1804" s="102">
        <v>7.0</v>
      </c>
      <c r="F1804" s="102">
        <v>0.0</v>
      </c>
      <c r="G1804" s="102" t="s">
        <v>913</v>
      </c>
      <c r="H1804" s="102">
        <v>1800.0</v>
      </c>
      <c r="I1804" s="102">
        <v>56.0</v>
      </c>
      <c r="J1804" s="102">
        <v>28.0</v>
      </c>
      <c r="K1804" s="102"/>
      <c r="L1804" s="102"/>
      <c r="M1804" s="102"/>
      <c r="N1804" s="102" t="s">
        <v>23</v>
      </c>
      <c r="O1804" s="102"/>
      <c r="P1804" s="102"/>
      <c r="Q1804" s="102" t="s">
        <v>23</v>
      </c>
      <c r="R1804" s="102">
        <v>33.0</v>
      </c>
      <c r="S1804" s="102">
        <v>44.0</v>
      </c>
    </row>
    <row r="1805" ht="12.75" customHeight="1">
      <c r="A1805" s="102">
        <v>2006.0</v>
      </c>
      <c r="B1805" s="102">
        <v>1108.0</v>
      </c>
      <c r="C1805" s="102" t="s">
        <v>8173</v>
      </c>
      <c r="D1805" s="102" t="s">
        <v>40</v>
      </c>
      <c r="E1805" s="102">
        <v>7.0</v>
      </c>
      <c r="F1805" s="102">
        <v>45.0</v>
      </c>
      <c r="G1805" s="102"/>
      <c r="H1805" s="102">
        <v>5500.0</v>
      </c>
      <c r="I1805" s="102">
        <v>79.0</v>
      </c>
      <c r="J1805" s="102">
        <v>40.0</v>
      </c>
      <c r="K1805" s="102"/>
      <c r="L1805" s="102"/>
      <c r="M1805" s="102"/>
      <c r="N1805" s="102" t="s">
        <v>23</v>
      </c>
      <c r="O1805" s="102"/>
      <c r="P1805" s="102"/>
      <c r="Q1805" s="102" t="s">
        <v>23</v>
      </c>
      <c r="R1805" s="102">
        <v>33.0</v>
      </c>
      <c r="S1805" s="102">
        <v>3.0</v>
      </c>
    </row>
    <row r="1806" ht="12.75" customHeight="1">
      <c r="A1806" s="102">
        <v>2006.0</v>
      </c>
      <c r="B1806" s="102">
        <v>1107.0</v>
      </c>
      <c r="C1806" s="102" t="s">
        <v>8173</v>
      </c>
      <c r="D1806" s="102" t="s">
        <v>21</v>
      </c>
      <c r="E1806" s="102">
        <v>7.0</v>
      </c>
      <c r="F1806" s="102">
        <v>0.0</v>
      </c>
      <c r="G1806" s="102" t="s">
        <v>921</v>
      </c>
      <c r="H1806" s="102">
        <v>4100.0</v>
      </c>
      <c r="I1806" s="102">
        <v>76.0</v>
      </c>
      <c r="J1806" s="102">
        <v>36.0</v>
      </c>
      <c r="K1806" s="102"/>
      <c r="L1806" s="102"/>
      <c r="M1806" s="102"/>
      <c r="N1806" s="102" t="s">
        <v>23</v>
      </c>
      <c r="O1806" s="102"/>
      <c r="P1806" s="102"/>
      <c r="Q1806" s="102" t="s">
        <v>23</v>
      </c>
      <c r="R1806" s="102">
        <v>33.0</v>
      </c>
      <c r="S1806" s="102">
        <v>40.0</v>
      </c>
    </row>
    <row r="1807" ht="12.75" customHeight="1">
      <c r="A1807" s="102">
        <v>2006.0</v>
      </c>
      <c r="B1807" s="102">
        <v>1109.0</v>
      </c>
      <c r="C1807" s="102" t="s">
        <v>8174</v>
      </c>
      <c r="D1807" s="102" t="s">
        <v>21</v>
      </c>
      <c r="E1807" s="102">
        <v>7.0</v>
      </c>
      <c r="F1807" s="102">
        <v>0.0</v>
      </c>
      <c r="G1807" s="102" t="s">
        <v>945</v>
      </c>
      <c r="H1807" s="102">
        <v>4400.0</v>
      </c>
      <c r="I1807" s="102">
        <v>78.0</v>
      </c>
      <c r="J1807" s="102">
        <v>39.0</v>
      </c>
      <c r="K1807" s="102"/>
      <c r="L1807" s="102"/>
      <c r="M1807" s="102"/>
      <c r="N1807" s="102" t="s">
        <v>23</v>
      </c>
      <c r="O1807" s="102"/>
      <c r="P1807" s="102"/>
      <c r="Q1807" s="102" t="s">
        <v>23</v>
      </c>
      <c r="R1807" s="102">
        <v>33.0</v>
      </c>
      <c r="S1807" s="102">
        <v>12.0</v>
      </c>
    </row>
    <row r="1808" ht="12.75" customHeight="1">
      <c r="A1808" s="102">
        <v>2006.0</v>
      </c>
      <c r="B1808" s="102">
        <v>1110.0</v>
      </c>
      <c r="C1808" s="102" t="s">
        <v>7175</v>
      </c>
      <c r="D1808" s="102" t="s">
        <v>21</v>
      </c>
      <c r="E1808" s="102">
        <v>7.0</v>
      </c>
      <c r="F1808" s="102">
        <v>0.0</v>
      </c>
      <c r="G1808" s="102" t="s">
        <v>1009</v>
      </c>
      <c r="H1808" s="102">
        <v>4200.0</v>
      </c>
      <c r="I1808" s="102">
        <v>74.0</v>
      </c>
      <c r="J1808" s="102">
        <v>37.0</v>
      </c>
      <c r="K1808" s="102"/>
      <c r="L1808" s="102"/>
      <c r="M1808" s="102"/>
      <c r="N1808" s="102" t="s">
        <v>23</v>
      </c>
      <c r="O1808" s="102"/>
      <c r="P1808" s="102"/>
      <c r="Q1808" s="102" t="s">
        <v>23</v>
      </c>
      <c r="R1808" s="102">
        <v>33.0</v>
      </c>
      <c r="S1808" s="102">
        <v>66.0</v>
      </c>
    </row>
    <row r="1809" ht="12.75" customHeight="1">
      <c r="A1809" s="102">
        <v>2006.0</v>
      </c>
      <c r="B1809" s="102">
        <v>1111.0</v>
      </c>
      <c r="C1809" s="102" t="s">
        <v>8175</v>
      </c>
      <c r="D1809" s="102" t="s">
        <v>21</v>
      </c>
      <c r="E1809" s="102">
        <v>7.0</v>
      </c>
      <c r="F1809" s="102">
        <v>0.0</v>
      </c>
      <c r="G1809" s="102" t="s">
        <v>39</v>
      </c>
      <c r="H1809" s="102">
        <v>4150.0</v>
      </c>
      <c r="I1809" s="102">
        <v>76.0</v>
      </c>
      <c r="J1809" s="102">
        <v>36.0</v>
      </c>
      <c r="K1809" s="102"/>
      <c r="L1809" s="102"/>
      <c r="M1809" s="102"/>
      <c r="N1809" s="102" t="s">
        <v>23</v>
      </c>
      <c r="O1809" s="102"/>
      <c r="P1809" s="102"/>
      <c r="Q1809" s="102" t="s">
        <v>23</v>
      </c>
      <c r="R1809" s="102">
        <v>33.0</v>
      </c>
      <c r="S1809" s="102">
        <v>45.0</v>
      </c>
    </row>
    <row r="1810" ht="12.75" customHeight="1">
      <c r="A1810" s="102">
        <v>2006.0</v>
      </c>
      <c r="B1810" s="102">
        <v>1112.0</v>
      </c>
      <c r="C1810" s="102" t="s">
        <v>8176</v>
      </c>
      <c r="D1810" s="102" t="s">
        <v>21</v>
      </c>
      <c r="E1810" s="102">
        <v>7.0</v>
      </c>
      <c r="F1810" s="102">
        <v>0.0</v>
      </c>
      <c r="G1810" s="102" t="s">
        <v>918</v>
      </c>
      <c r="H1810" s="102">
        <v>4800.0</v>
      </c>
      <c r="I1810" s="102">
        <v>77.0</v>
      </c>
      <c r="J1810" s="102">
        <v>40.0</v>
      </c>
      <c r="K1810" s="102"/>
      <c r="L1810" s="102"/>
      <c r="M1810" s="102"/>
      <c r="N1810" s="102" t="s">
        <v>23</v>
      </c>
      <c r="O1810" s="102"/>
      <c r="P1810" s="102"/>
      <c r="Q1810" s="102" t="s">
        <v>23</v>
      </c>
      <c r="R1810" s="102">
        <v>33.0</v>
      </c>
      <c r="S1810" s="102">
        <v>45.0</v>
      </c>
    </row>
    <row r="1811" ht="12.75" customHeight="1">
      <c r="A1811" s="102">
        <v>2006.0</v>
      </c>
      <c r="B1811" s="102">
        <v>1113.0</v>
      </c>
      <c r="C1811" s="102" t="s">
        <v>8177</v>
      </c>
      <c r="D1811" s="102" t="s">
        <v>21</v>
      </c>
      <c r="E1811" s="102">
        <v>7.0</v>
      </c>
      <c r="F1811" s="102">
        <v>0.0</v>
      </c>
      <c r="G1811" s="102" t="s">
        <v>923</v>
      </c>
      <c r="H1811" s="102">
        <v>3900.0</v>
      </c>
      <c r="I1811" s="102">
        <v>72.0</v>
      </c>
      <c r="J1811" s="102">
        <v>35.0</v>
      </c>
      <c r="K1811" s="102"/>
      <c r="L1811" s="102"/>
      <c r="M1811" s="102"/>
      <c r="N1811" s="102" t="s">
        <v>23</v>
      </c>
      <c r="O1811" s="102"/>
      <c r="P1811" s="102"/>
      <c r="Q1811" s="102" t="s">
        <v>23</v>
      </c>
      <c r="R1811" s="102">
        <v>33.0</v>
      </c>
      <c r="S1811" s="102">
        <v>45.0</v>
      </c>
    </row>
    <row r="1812" ht="12.75" customHeight="1">
      <c r="A1812" s="102">
        <v>2006.0</v>
      </c>
      <c r="B1812" s="102">
        <v>1114.0</v>
      </c>
      <c r="C1812" s="102" t="s">
        <v>8178</v>
      </c>
      <c r="D1812" s="102" t="s">
        <v>40</v>
      </c>
      <c r="E1812" s="102">
        <v>7.0</v>
      </c>
      <c r="F1812" s="102">
        <v>43.0</v>
      </c>
      <c r="G1812" s="102"/>
      <c r="H1812" s="102">
        <v>4100.0</v>
      </c>
      <c r="I1812" s="102">
        <v>76.0</v>
      </c>
      <c r="J1812" s="102">
        <v>36.0</v>
      </c>
      <c r="K1812" s="102"/>
      <c r="L1812" s="102"/>
      <c r="M1812" s="102"/>
      <c r="N1812" s="102" t="s">
        <v>35</v>
      </c>
      <c r="O1812" s="102"/>
      <c r="P1812" s="102"/>
      <c r="Q1812" s="102" t="s">
        <v>23</v>
      </c>
      <c r="R1812" s="102">
        <v>33.0</v>
      </c>
      <c r="S1812" s="102">
        <v>45.0</v>
      </c>
    </row>
    <row r="1813" ht="12.75" customHeight="1">
      <c r="A1813" s="102">
        <v>2006.0</v>
      </c>
      <c r="B1813" s="102">
        <v>1116.0</v>
      </c>
      <c r="C1813" s="102" t="s">
        <v>8179</v>
      </c>
      <c r="D1813" s="102" t="s">
        <v>40</v>
      </c>
      <c r="E1813" s="102">
        <v>7.0</v>
      </c>
      <c r="F1813" s="102">
        <v>38.0</v>
      </c>
      <c r="G1813" s="102"/>
      <c r="H1813" s="102">
        <v>3700.0</v>
      </c>
      <c r="I1813" s="102">
        <v>77.0</v>
      </c>
      <c r="J1813" s="102">
        <v>31.0</v>
      </c>
      <c r="K1813" s="102"/>
      <c r="L1813" s="102"/>
      <c r="M1813" s="102"/>
      <c r="N1813" s="102" t="s">
        <v>23</v>
      </c>
      <c r="O1813" s="102"/>
      <c r="P1813" s="102"/>
      <c r="Q1813" s="102" t="s">
        <v>23</v>
      </c>
      <c r="R1813" s="102">
        <v>33.0</v>
      </c>
      <c r="S1813" s="102">
        <v>45.0</v>
      </c>
    </row>
    <row r="1814" ht="12.75" customHeight="1">
      <c r="A1814" s="102">
        <v>2006.0</v>
      </c>
      <c r="B1814" s="102">
        <v>1115.0</v>
      </c>
      <c r="C1814" s="102" t="s">
        <v>8179</v>
      </c>
      <c r="D1814" s="102" t="s">
        <v>40</v>
      </c>
      <c r="E1814" s="102">
        <v>7.0</v>
      </c>
      <c r="F1814" s="102">
        <v>35.0</v>
      </c>
      <c r="G1814" s="102"/>
      <c r="H1814" s="102">
        <v>2000.0</v>
      </c>
      <c r="I1814" s="102">
        <v>66.0</v>
      </c>
      <c r="J1814" s="102">
        <v>32.0</v>
      </c>
      <c r="K1814" s="102"/>
      <c r="L1814" s="102"/>
      <c r="M1814" s="102"/>
      <c r="N1814" s="102" t="s">
        <v>23</v>
      </c>
      <c r="O1814" s="102"/>
      <c r="P1814" s="102"/>
      <c r="Q1814" s="102" t="s">
        <v>23</v>
      </c>
      <c r="R1814" s="102">
        <v>33.0</v>
      </c>
      <c r="S1814" s="102">
        <v>66.0</v>
      </c>
    </row>
    <row r="1815" ht="12.75" customHeight="1">
      <c r="A1815" s="102">
        <v>2006.0</v>
      </c>
      <c r="B1815" s="102">
        <v>1117.0</v>
      </c>
      <c r="C1815" s="102" t="s">
        <v>8180</v>
      </c>
      <c r="D1815" s="102" t="s">
        <v>21</v>
      </c>
      <c r="E1815" s="102">
        <v>7.0</v>
      </c>
      <c r="F1815" s="102">
        <v>0.0</v>
      </c>
      <c r="G1815" s="102" t="s">
        <v>945</v>
      </c>
      <c r="H1815" s="102">
        <v>2000.0</v>
      </c>
      <c r="I1815" s="102">
        <v>57.0</v>
      </c>
      <c r="J1815" s="102">
        <v>28.0</v>
      </c>
      <c r="K1815" s="102"/>
      <c r="L1815" s="102"/>
      <c r="M1815" s="102"/>
      <c r="N1815" s="102" t="s">
        <v>23</v>
      </c>
      <c r="O1815" s="102"/>
      <c r="P1815" s="102"/>
      <c r="Q1815" s="102" t="s">
        <v>23</v>
      </c>
      <c r="R1815" s="102">
        <v>33.0</v>
      </c>
      <c r="S1815" s="102">
        <v>45.0</v>
      </c>
    </row>
    <row r="1816" ht="12.75" customHeight="1">
      <c r="A1816" s="102">
        <v>2006.0</v>
      </c>
      <c r="B1816" s="102">
        <v>1118.0</v>
      </c>
      <c r="C1816" s="102" t="s">
        <v>8181</v>
      </c>
      <c r="D1816" s="102" t="s">
        <v>40</v>
      </c>
      <c r="E1816" s="102">
        <v>7.0</v>
      </c>
      <c r="F1816" s="102">
        <v>43.0</v>
      </c>
      <c r="G1816" s="102"/>
      <c r="H1816" s="102">
        <v>2000.0</v>
      </c>
      <c r="I1816" s="102">
        <v>60.0</v>
      </c>
      <c r="J1816" s="102">
        <v>28.0</v>
      </c>
      <c r="K1816" s="102"/>
      <c r="L1816" s="102"/>
      <c r="M1816" s="102"/>
      <c r="N1816" s="102" t="s">
        <v>23</v>
      </c>
      <c r="O1816" s="102"/>
      <c r="P1816" s="102"/>
      <c r="Q1816" s="102" t="s">
        <v>23</v>
      </c>
      <c r="R1816" s="102">
        <v>12.0</v>
      </c>
      <c r="S1816" s="102">
        <v>40.0</v>
      </c>
    </row>
    <row r="1817" ht="12.75" customHeight="1">
      <c r="A1817" s="102">
        <v>2006.0</v>
      </c>
      <c r="B1817" s="102">
        <v>1119.0</v>
      </c>
      <c r="C1817" s="102" t="s">
        <v>8182</v>
      </c>
      <c r="D1817" s="102" t="s">
        <v>21</v>
      </c>
      <c r="E1817" s="102">
        <v>7.0</v>
      </c>
      <c r="F1817" s="102">
        <v>0.0</v>
      </c>
      <c r="G1817" s="102" t="s">
        <v>8089</v>
      </c>
      <c r="H1817" s="102">
        <v>5200.0</v>
      </c>
      <c r="I1817" s="102">
        <v>78.0</v>
      </c>
      <c r="J1817" s="102">
        <v>40.0</v>
      </c>
      <c r="K1817" s="102"/>
      <c r="L1817" s="102"/>
      <c r="M1817" s="102"/>
      <c r="N1817" s="102" t="s">
        <v>23</v>
      </c>
      <c r="O1817" s="102"/>
      <c r="P1817" s="102"/>
      <c r="Q1817" s="102" t="s">
        <v>23</v>
      </c>
      <c r="R1817" s="102">
        <v>33.0</v>
      </c>
      <c r="S1817" s="102">
        <v>12.0</v>
      </c>
    </row>
    <row r="1818" ht="12.75" customHeight="1">
      <c r="A1818" s="102">
        <v>2006.0</v>
      </c>
      <c r="B1818" s="102">
        <v>1120.0</v>
      </c>
      <c r="C1818" s="102" t="s">
        <v>8183</v>
      </c>
      <c r="D1818" s="102" t="s">
        <v>21</v>
      </c>
      <c r="E1818" s="102">
        <v>7.0</v>
      </c>
      <c r="F1818" s="102">
        <v>0.0</v>
      </c>
      <c r="G1818" s="102" t="s">
        <v>913</v>
      </c>
      <c r="H1818" s="102">
        <v>3100.0</v>
      </c>
      <c r="I1818" s="102">
        <v>73.0</v>
      </c>
      <c r="J1818" s="102">
        <v>31.0</v>
      </c>
      <c r="K1818" s="102"/>
      <c r="L1818" s="102"/>
      <c r="M1818" s="102"/>
      <c r="N1818" s="102" t="s">
        <v>23</v>
      </c>
      <c r="O1818" s="102"/>
      <c r="P1818" s="102"/>
      <c r="Q1818" s="102" t="s">
        <v>23</v>
      </c>
      <c r="R1818" s="102">
        <v>33.0</v>
      </c>
      <c r="S1818" s="102">
        <v>40.0</v>
      </c>
    </row>
    <row r="1819" ht="12.75" customHeight="1">
      <c r="A1819" s="102">
        <v>2006.0</v>
      </c>
      <c r="B1819" s="102">
        <v>1121.0</v>
      </c>
      <c r="C1819" s="102" t="s">
        <v>8184</v>
      </c>
      <c r="D1819" s="102" t="s">
        <v>21</v>
      </c>
      <c r="E1819" s="102">
        <v>7.0</v>
      </c>
      <c r="F1819" s="102">
        <v>0.0</v>
      </c>
      <c r="G1819" s="102" t="s">
        <v>921</v>
      </c>
      <c r="H1819" s="102">
        <v>4000.0</v>
      </c>
      <c r="I1819" s="102">
        <v>75.0</v>
      </c>
      <c r="J1819" s="102">
        <v>35.0</v>
      </c>
      <c r="K1819" s="102"/>
      <c r="L1819" s="102"/>
      <c r="M1819" s="102"/>
      <c r="N1819" s="102" t="s">
        <v>23</v>
      </c>
      <c r="O1819" s="102"/>
      <c r="P1819" s="102"/>
      <c r="Q1819" s="102" t="s">
        <v>23</v>
      </c>
      <c r="R1819" s="102">
        <v>33.0</v>
      </c>
      <c r="S1819" s="102">
        <v>12.0</v>
      </c>
    </row>
    <row r="1820" ht="12.75" customHeight="1">
      <c r="A1820" s="102">
        <v>2006.0</v>
      </c>
      <c r="B1820" s="102">
        <v>1122.0</v>
      </c>
      <c r="C1820" s="102" t="s">
        <v>8185</v>
      </c>
      <c r="D1820" s="102" t="s">
        <v>21</v>
      </c>
      <c r="E1820" s="102">
        <v>7.0</v>
      </c>
      <c r="F1820" s="102">
        <v>0.0</v>
      </c>
      <c r="G1820" s="102" t="s">
        <v>8186</v>
      </c>
      <c r="H1820" s="102">
        <v>1300.0</v>
      </c>
      <c r="I1820" s="102">
        <v>54.0</v>
      </c>
      <c r="J1820" s="102">
        <v>27.0</v>
      </c>
      <c r="K1820" s="102"/>
      <c r="L1820" s="102"/>
      <c r="M1820" s="102"/>
      <c r="N1820" s="102" t="s">
        <v>23</v>
      </c>
      <c r="O1820" s="102"/>
      <c r="P1820" s="102"/>
      <c r="Q1820" s="102" t="s">
        <v>23</v>
      </c>
      <c r="R1820" s="102">
        <v>28.0</v>
      </c>
      <c r="S1820" s="102">
        <v>79.0</v>
      </c>
    </row>
    <row r="1821" ht="12.75" customHeight="1">
      <c r="A1821" s="102">
        <v>2006.0</v>
      </c>
      <c r="B1821" s="102">
        <v>1123.0</v>
      </c>
      <c r="C1821" s="102" t="s">
        <v>8187</v>
      </c>
      <c r="D1821" s="102" t="s">
        <v>40</v>
      </c>
      <c r="E1821" s="102">
        <v>7.0</v>
      </c>
      <c r="F1821" s="102">
        <v>42.0</v>
      </c>
      <c r="G1821" s="102"/>
      <c r="H1821" s="102">
        <v>4000.0</v>
      </c>
      <c r="I1821" s="102">
        <v>75.0</v>
      </c>
      <c r="J1821" s="102">
        <v>35.0</v>
      </c>
      <c r="K1821" s="102"/>
      <c r="L1821" s="102"/>
      <c r="M1821" s="102"/>
      <c r="N1821" s="102" t="s">
        <v>23</v>
      </c>
      <c r="O1821" s="102"/>
      <c r="P1821" s="102"/>
      <c r="Q1821" s="102" t="s">
        <v>23</v>
      </c>
      <c r="R1821" s="102">
        <v>33.0</v>
      </c>
      <c r="S1821" s="102">
        <v>12.0</v>
      </c>
    </row>
    <row r="1822" ht="12.75" customHeight="1">
      <c r="A1822" s="102">
        <v>2006.0</v>
      </c>
      <c r="B1822" s="102">
        <v>1124.0</v>
      </c>
      <c r="C1822" s="102" t="s">
        <v>7459</v>
      </c>
      <c r="D1822" s="102" t="s">
        <v>21</v>
      </c>
      <c r="E1822" s="102">
        <v>7.0</v>
      </c>
      <c r="F1822" s="102">
        <v>0.0</v>
      </c>
      <c r="G1822" s="102" t="s">
        <v>1395</v>
      </c>
      <c r="H1822" s="102">
        <v>3700.0</v>
      </c>
      <c r="I1822" s="102">
        <v>75.0</v>
      </c>
      <c r="J1822" s="102">
        <v>34.0</v>
      </c>
      <c r="K1822" s="102"/>
      <c r="L1822" s="102"/>
      <c r="M1822" s="102"/>
      <c r="N1822" s="102" t="s">
        <v>23</v>
      </c>
      <c r="O1822" s="102"/>
      <c r="P1822" s="102"/>
      <c r="Q1822" s="102" t="s">
        <v>23</v>
      </c>
      <c r="R1822" s="102">
        <v>33.0</v>
      </c>
      <c r="S1822" s="102">
        <v>45.0</v>
      </c>
    </row>
    <row r="1823" ht="12.75" customHeight="1">
      <c r="A1823" s="102">
        <v>2006.0</v>
      </c>
      <c r="B1823" s="102">
        <v>1125.0</v>
      </c>
      <c r="C1823" s="102" t="s">
        <v>8188</v>
      </c>
      <c r="D1823" s="102" t="s">
        <v>40</v>
      </c>
      <c r="E1823" s="102">
        <v>7.0</v>
      </c>
      <c r="F1823" s="102">
        <v>36.0</v>
      </c>
      <c r="G1823" s="102"/>
      <c r="H1823" s="102">
        <v>2100.0</v>
      </c>
      <c r="I1823" s="102">
        <v>60.0</v>
      </c>
      <c r="J1823" s="102">
        <v>29.0</v>
      </c>
      <c r="K1823" s="102"/>
      <c r="L1823" s="102"/>
      <c r="M1823" s="102"/>
      <c r="N1823" s="102" t="s">
        <v>23</v>
      </c>
      <c r="O1823" s="102"/>
      <c r="P1823" s="102"/>
      <c r="Q1823" s="102" t="s">
        <v>23</v>
      </c>
      <c r="R1823" s="102">
        <v>33.0</v>
      </c>
      <c r="S1823" s="102">
        <v>12.0</v>
      </c>
    </row>
    <row r="1824" ht="12.75" customHeight="1">
      <c r="A1824" s="102">
        <v>2006.0</v>
      </c>
      <c r="B1824" s="102">
        <v>1126.0</v>
      </c>
      <c r="C1824" s="102" t="s">
        <v>8189</v>
      </c>
      <c r="D1824" s="102" t="s">
        <v>40</v>
      </c>
      <c r="E1824" s="102">
        <v>7.0</v>
      </c>
      <c r="F1824" s="102">
        <v>81.0</v>
      </c>
      <c r="G1824" s="102"/>
      <c r="H1824" s="102">
        <v>1900.0</v>
      </c>
      <c r="I1824" s="102">
        <v>59.0</v>
      </c>
      <c r="J1824" s="102">
        <v>30.0</v>
      </c>
      <c r="K1824" s="102"/>
      <c r="L1824" s="102"/>
      <c r="M1824" s="102"/>
      <c r="N1824" s="102" t="s">
        <v>23</v>
      </c>
      <c r="O1824" s="102"/>
      <c r="P1824" s="102"/>
      <c r="Q1824" s="102" t="s">
        <v>23</v>
      </c>
      <c r="R1824" s="102">
        <v>33.0</v>
      </c>
      <c r="S1824" s="102">
        <v>56.0</v>
      </c>
    </row>
    <row r="1825" ht="12.75" customHeight="1">
      <c r="A1825" s="102">
        <v>2006.0</v>
      </c>
      <c r="B1825" s="102">
        <v>1127.0</v>
      </c>
      <c r="C1825" s="102" t="s">
        <v>8190</v>
      </c>
      <c r="D1825" s="102" t="s">
        <v>40</v>
      </c>
      <c r="E1825" s="102">
        <v>7.0</v>
      </c>
      <c r="F1825" s="102">
        <v>43.0</v>
      </c>
      <c r="G1825" s="102"/>
      <c r="H1825" s="102">
        <v>3700.0</v>
      </c>
      <c r="I1825" s="102">
        <v>73.0</v>
      </c>
      <c r="J1825" s="102">
        <v>34.0</v>
      </c>
      <c r="K1825" s="102"/>
      <c r="L1825" s="102"/>
      <c r="M1825" s="102"/>
      <c r="N1825" s="102" t="s">
        <v>23</v>
      </c>
      <c r="O1825" s="102"/>
      <c r="P1825" s="102"/>
      <c r="Q1825" s="102" t="s">
        <v>23</v>
      </c>
      <c r="R1825" s="102">
        <v>33.0</v>
      </c>
      <c r="S1825" s="102">
        <v>66.0</v>
      </c>
    </row>
    <row r="1826" ht="12.75" customHeight="1">
      <c r="A1826" s="102">
        <v>2006.0</v>
      </c>
      <c r="B1826" s="102">
        <v>1128.0</v>
      </c>
      <c r="C1826" s="102" t="s">
        <v>8191</v>
      </c>
      <c r="D1826" s="102" t="s">
        <v>40</v>
      </c>
      <c r="E1826" s="102">
        <v>7.0</v>
      </c>
      <c r="F1826" s="102">
        <v>83.0</v>
      </c>
      <c r="G1826" s="102"/>
      <c r="H1826" s="102">
        <v>2000.0</v>
      </c>
      <c r="I1826" s="102">
        <v>62.0</v>
      </c>
      <c r="J1826" s="102">
        <v>29.0</v>
      </c>
      <c r="K1826" s="102"/>
      <c r="L1826" s="102"/>
      <c r="M1826" s="102"/>
      <c r="N1826" s="102" t="s">
        <v>23</v>
      </c>
      <c r="O1826" s="102"/>
      <c r="P1826" s="102"/>
      <c r="Q1826" s="102" t="s">
        <v>23</v>
      </c>
      <c r="R1826" s="102">
        <v>33.0</v>
      </c>
      <c r="S1826" s="102">
        <v>45.0</v>
      </c>
    </row>
    <row r="1827" ht="12.75" customHeight="1">
      <c r="A1827" s="102">
        <v>2006.0</v>
      </c>
      <c r="B1827" s="102">
        <v>1129.0</v>
      </c>
      <c r="C1827" s="102" t="s">
        <v>8192</v>
      </c>
      <c r="D1827" s="102" t="s">
        <v>21</v>
      </c>
      <c r="E1827" s="102">
        <v>7.0</v>
      </c>
      <c r="F1827" s="102">
        <v>0.0</v>
      </c>
      <c r="G1827" s="102" t="s">
        <v>8193</v>
      </c>
      <c r="H1827" s="102">
        <v>3750.0</v>
      </c>
      <c r="I1827" s="102">
        <v>74.0</v>
      </c>
      <c r="J1827" s="102">
        <v>35.0</v>
      </c>
      <c r="K1827" s="102"/>
      <c r="L1827" s="102"/>
      <c r="M1827" s="102" t="s">
        <v>816</v>
      </c>
      <c r="N1827" s="102" t="s">
        <v>23</v>
      </c>
      <c r="O1827" s="102"/>
      <c r="P1827" s="102"/>
      <c r="Q1827" s="102" t="s">
        <v>23</v>
      </c>
      <c r="R1827" s="102">
        <v>33.0</v>
      </c>
      <c r="S1827" s="102">
        <v>56.0</v>
      </c>
    </row>
    <row r="1828" ht="12.75" customHeight="1">
      <c r="A1828" s="102">
        <v>2006.0</v>
      </c>
      <c r="B1828" s="102">
        <v>1130.0</v>
      </c>
      <c r="C1828" s="102" t="s">
        <v>8194</v>
      </c>
      <c r="D1828" s="102" t="s">
        <v>40</v>
      </c>
      <c r="E1828" s="102">
        <v>7.0</v>
      </c>
      <c r="F1828" s="102">
        <v>45.0</v>
      </c>
      <c r="G1828" s="102"/>
      <c r="H1828" s="102">
        <v>1300.0</v>
      </c>
      <c r="I1828" s="102">
        <v>52.0</v>
      </c>
      <c r="J1828" s="102">
        <v>25.0</v>
      </c>
      <c r="K1828" s="102"/>
      <c r="L1828" s="102"/>
      <c r="M1828" s="102"/>
      <c r="N1828" s="102" t="s">
        <v>23</v>
      </c>
      <c r="O1828" s="102"/>
      <c r="P1828" s="102"/>
      <c r="Q1828" s="102" t="s">
        <v>23</v>
      </c>
      <c r="R1828" s="102">
        <v>33.0</v>
      </c>
      <c r="S1828" s="102">
        <v>44.0</v>
      </c>
    </row>
    <row r="1829" ht="12.75" customHeight="1">
      <c r="A1829" s="102">
        <v>2006.0</v>
      </c>
      <c r="B1829" s="102">
        <v>1131.0</v>
      </c>
      <c r="C1829" s="102" t="s">
        <v>8195</v>
      </c>
      <c r="D1829" s="102" t="s">
        <v>21</v>
      </c>
      <c r="E1829" s="102">
        <v>7.0</v>
      </c>
      <c r="F1829" s="102">
        <v>0.0</v>
      </c>
      <c r="G1829" s="102" t="s">
        <v>1347</v>
      </c>
      <c r="H1829" s="102">
        <v>4000.0</v>
      </c>
      <c r="I1829" s="102">
        <v>76.0</v>
      </c>
      <c r="J1829" s="102">
        <v>35.0</v>
      </c>
      <c r="K1829" s="102"/>
      <c r="L1829" s="102"/>
      <c r="M1829" s="102"/>
      <c r="N1829" s="102" t="s">
        <v>23</v>
      </c>
      <c r="O1829" s="102"/>
      <c r="P1829" s="102"/>
      <c r="Q1829" s="102" t="s">
        <v>23</v>
      </c>
      <c r="R1829" s="102">
        <v>33.0</v>
      </c>
      <c r="S1829" s="102">
        <v>45.0</v>
      </c>
    </row>
    <row r="1830" ht="12.75" customHeight="1">
      <c r="A1830" s="102">
        <v>2006.0</v>
      </c>
      <c r="B1830" s="102">
        <v>1132.0</v>
      </c>
      <c r="C1830" s="102" t="s">
        <v>8196</v>
      </c>
      <c r="D1830" s="102" t="s">
        <v>21</v>
      </c>
      <c r="E1830" s="102">
        <v>7.0</v>
      </c>
      <c r="F1830" s="102">
        <v>0.0</v>
      </c>
      <c r="G1830" s="102" t="s">
        <v>1395</v>
      </c>
      <c r="H1830" s="102">
        <v>3000.0</v>
      </c>
      <c r="I1830" s="102">
        <v>69.0</v>
      </c>
      <c r="J1830" s="102">
        <v>31.0</v>
      </c>
      <c r="K1830" s="102"/>
      <c r="L1830" s="102"/>
      <c r="M1830" s="102"/>
      <c r="N1830" s="102" t="s">
        <v>23</v>
      </c>
      <c r="O1830" s="102"/>
      <c r="P1830" s="102"/>
      <c r="Q1830" s="102" t="s">
        <v>23</v>
      </c>
      <c r="R1830" s="102">
        <v>33.0</v>
      </c>
      <c r="S1830" s="102">
        <v>45.0</v>
      </c>
    </row>
    <row r="1831" ht="12.75" customHeight="1">
      <c r="A1831" s="102">
        <v>2006.0</v>
      </c>
      <c r="B1831" s="102">
        <v>1133.0</v>
      </c>
      <c r="C1831" s="102" t="s">
        <v>8197</v>
      </c>
      <c r="D1831" s="102" t="s">
        <v>21</v>
      </c>
      <c r="E1831" s="102">
        <v>7.0</v>
      </c>
      <c r="F1831" s="102">
        <v>0.0</v>
      </c>
      <c r="G1831" s="102" t="s">
        <v>1347</v>
      </c>
      <c r="H1831" s="102">
        <v>2900.0</v>
      </c>
      <c r="I1831" s="102">
        <v>65.0</v>
      </c>
      <c r="J1831" s="102">
        <v>30.0</v>
      </c>
      <c r="K1831" s="102"/>
      <c r="L1831" s="102"/>
      <c r="M1831" s="102"/>
      <c r="N1831" s="102" t="s">
        <v>23</v>
      </c>
      <c r="O1831" s="102"/>
      <c r="P1831" s="102"/>
      <c r="Q1831" s="102" t="s">
        <v>23</v>
      </c>
      <c r="R1831" s="102">
        <v>33.0</v>
      </c>
      <c r="S1831" s="102">
        <v>45.0</v>
      </c>
    </row>
    <row r="1832" ht="12.75" customHeight="1">
      <c r="A1832" s="102">
        <v>2006.0</v>
      </c>
      <c r="B1832" s="102">
        <v>1134.0</v>
      </c>
      <c r="C1832" s="102" t="s">
        <v>8198</v>
      </c>
      <c r="D1832" s="102" t="s">
        <v>21</v>
      </c>
      <c r="E1832" s="102">
        <v>7.0</v>
      </c>
      <c r="F1832" s="102">
        <v>0.0</v>
      </c>
      <c r="G1832" s="102" t="s">
        <v>8199</v>
      </c>
      <c r="H1832" s="102">
        <v>2100.0</v>
      </c>
      <c r="I1832" s="102">
        <v>59.0</v>
      </c>
      <c r="J1832" s="102">
        <v>29.0</v>
      </c>
      <c r="K1832" s="102"/>
      <c r="L1832" s="102"/>
      <c r="M1832" s="102"/>
      <c r="N1832" s="102" t="s">
        <v>23</v>
      </c>
      <c r="O1832" s="102"/>
      <c r="P1832" s="102"/>
      <c r="Q1832" s="102" t="s">
        <v>23</v>
      </c>
      <c r="R1832" s="102">
        <v>33.0</v>
      </c>
      <c r="S1832" s="102">
        <v>44.0</v>
      </c>
    </row>
    <row r="1833" ht="12.75" customHeight="1">
      <c r="A1833" s="102">
        <v>2006.0</v>
      </c>
      <c r="B1833" s="102">
        <v>1135.0</v>
      </c>
      <c r="C1833" s="102" t="s">
        <v>7207</v>
      </c>
      <c r="D1833" s="102" t="s">
        <v>21</v>
      </c>
      <c r="E1833" s="102">
        <v>7.0</v>
      </c>
      <c r="F1833" s="102">
        <v>0.0</v>
      </c>
      <c r="G1833" s="102" t="s">
        <v>918</v>
      </c>
      <c r="H1833" s="102">
        <v>3600.0</v>
      </c>
      <c r="I1833" s="102">
        <v>70.0</v>
      </c>
      <c r="J1833" s="102">
        <v>35.0</v>
      </c>
      <c r="K1833" s="102"/>
      <c r="L1833" s="102"/>
      <c r="M1833" s="102"/>
      <c r="N1833" s="102" t="s">
        <v>23</v>
      </c>
      <c r="O1833" s="102"/>
      <c r="P1833" s="102"/>
      <c r="Q1833" s="102" t="s">
        <v>23</v>
      </c>
      <c r="R1833" s="102">
        <v>33.0</v>
      </c>
      <c r="S1833" s="102">
        <v>45.0</v>
      </c>
    </row>
    <row r="1834" ht="12.75" customHeight="1">
      <c r="A1834" s="102">
        <v>2006.0</v>
      </c>
      <c r="B1834" s="102">
        <v>1138.0</v>
      </c>
      <c r="C1834" s="102" t="s">
        <v>8200</v>
      </c>
      <c r="D1834" s="102" t="s">
        <v>40</v>
      </c>
      <c r="E1834" s="102">
        <v>7.0</v>
      </c>
      <c r="F1834" s="102">
        <v>38.0</v>
      </c>
      <c r="G1834" s="102"/>
      <c r="H1834" s="102">
        <v>2800.0</v>
      </c>
      <c r="I1834" s="102">
        <v>73.0</v>
      </c>
      <c r="J1834" s="102">
        <v>34.0</v>
      </c>
      <c r="K1834" s="102"/>
      <c r="L1834" s="102"/>
      <c r="M1834" s="102"/>
      <c r="N1834" s="102" t="s">
        <v>23</v>
      </c>
      <c r="O1834" s="102"/>
      <c r="P1834" s="102"/>
      <c r="Q1834" s="102" t="s">
        <v>23</v>
      </c>
      <c r="R1834" s="102">
        <v>33.0</v>
      </c>
      <c r="S1834" s="102">
        <v>24.0</v>
      </c>
    </row>
    <row r="1835" ht="12.75" customHeight="1">
      <c r="A1835" s="102">
        <v>2006.0</v>
      </c>
      <c r="B1835" s="102">
        <v>1136.0</v>
      </c>
      <c r="C1835" s="102" t="s">
        <v>8201</v>
      </c>
      <c r="D1835" s="102" t="s">
        <v>21</v>
      </c>
      <c r="E1835" s="102">
        <v>7.0</v>
      </c>
      <c r="F1835" s="102">
        <v>0.0</v>
      </c>
      <c r="G1835" s="102" t="s">
        <v>8202</v>
      </c>
      <c r="H1835" s="102">
        <v>1700.0</v>
      </c>
      <c r="I1835" s="102">
        <v>56.0</v>
      </c>
      <c r="J1835" s="102">
        <v>27.0</v>
      </c>
      <c r="K1835" s="102"/>
      <c r="L1835" s="102"/>
      <c r="M1835" s="102"/>
      <c r="N1835" s="102" t="s">
        <v>23</v>
      </c>
      <c r="O1835" s="102"/>
      <c r="P1835" s="102"/>
      <c r="Q1835" s="102" t="s">
        <v>23</v>
      </c>
      <c r="R1835" s="102">
        <v>33.0</v>
      </c>
      <c r="S1835" s="102">
        <v>45.0</v>
      </c>
    </row>
    <row r="1836" ht="12.75" customHeight="1">
      <c r="A1836" s="102">
        <v>2006.0</v>
      </c>
      <c r="B1836" s="102">
        <v>1137.0</v>
      </c>
      <c r="C1836" s="102" t="s">
        <v>7907</v>
      </c>
      <c r="D1836" s="102" t="s">
        <v>21</v>
      </c>
      <c r="E1836" s="102">
        <v>7.0</v>
      </c>
      <c r="F1836" s="102">
        <v>0.0</v>
      </c>
      <c r="G1836" s="102" t="s">
        <v>1204</v>
      </c>
      <c r="H1836" s="102">
        <v>4100.0</v>
      </c>
      <c r="I1836" s="102">
        <v>77.0</v>
      </c>
      <c r="J1836" s="102">
        <v>35.0</v>
      </c>
      <c r="K1836" s="102"/>
      <c r="L1836" s="102"/>
      <c r="M1836" s="102"/>
      <c r="N1836" s="102" t="s">
        <v>23</v>
      </c>
      <c r="O1836" s="102"/>
      <c r="P1836" s="102"/>
      <c r="Q1836" s="102" t="s">
        <v>23</v>
      </c>
      <c r="R1836" s="102">
        <v>33.0</v>
      </c>
      <c r="S1836" s="102">
        <v>60.0</v>
      </c>
    </row>
    <row r="1837" ht="12.75" customHeight="1">
      <c r="A1837" s="102">
        <v>2006.0</v>
      </c>
      <c r="B1837" s="102">
        <v>1139.0</v>
      </c>
      <c r="C1837" s="102" t="s">
        <v>8203</v>
      </c>
      <c r="D1837" s="102" t="s">
        <v>21</v>
      </c>
      <c r="E1837" s="102">
        <v>7.0</v>
      </c>
      <c r="F1837" s="102">
        <v>0.0</v>
      </c>
      <c r="G1837" s="102" t="s">
        <v>8204</v>
      </c>
      <c r="H1837" s="102">
        <v>1700.0</v>
      </c>
      <c r="I1837" s="102">
        <v>56.0</v>
      </c>
      <c r="J1837" s="102">
        <v>28.0</v>
      </c>
      <c r="K1837" s="102"/>
      <c r="L1837" s="102"/>
      <c r="M1837" s="102"/>
      <c r="N1837" s="102" t="s">
        <v>23</v>
      </c>
      <c r="O1837" s="102"/>
      <c r="P1837" s="102"/>
      <c r="Q1837" s="102" t="s">
        <v>23</v>
      </c>
      <c r="R1837" s="102">
        <v>33.0</v>
      </c>
      <c r="S1837" s="102">
        <v>56.0</v>
      </c>
    </row>
    <row r="1838" ht="12.75" customHeight="1">
      <c r="A1838" s="102">
        <v>2006.0</v>
      </c>
      <c r="B1838" s="102">
        <v>1140.0</v>
      </c>
      <c r="C1838" s="102" t="s">
        <v>7213</v>
      </c>
      <c r="D1838" s="102" t="s">
        <v>21</v>
      </c>
      <c r="E1838" s="102">
        <v>7.0</v>
      </c>
      <c r="F1838" s="102">
        <v>0.0</v>
      </c>
      <c r="G1838" s="102" t="s">
        <v>39</v>
      </c>
      <c r="H1838" s="102">
        <v>3500.0</v>
      </c>
      <c r="I1838" s="102">
        <v>80.0</v>
      </c>
      <c r="J1838" s="102">
        <v>40.0</v>
      </c>
      <c r="K1838" s="102"/>
      <c r="L1838" s="102"/>
      <c r="M1838" s="102"/>
      <c r="N1838" s="102" t="s">
        <v>23</v>
      </c>
      <c r="O1838" s="102"/>
      <c r="P1838" s="102"/>
      <c r="Q1838" s="102" t="s">
        <v>23</v>
      </c>
      <c r="R1838" s="102">
        <v>33.0</v>
      </c>
      <c r="S1838" s="102">
        <v>45.0</v>
      </c>
    </row>
    <row r="1839" ht="12.75" customHeight="1">
      <c r="A1839" s="102">
        <v>2006.0</v>
      </c>
      <c r="B1839" s="102">
        <v>1141.0</v>
      </c>
      <c r="C1839" s="102" t="s">
        <v>8205</v>
      </c>
      <c r="D1839" s="102" t="s">
        <v>21</v>
      </c>
      <c r="E1839" s="102">
        <v>7.0</v>
      </c>
      <c r="F1839" s="102">
        <v>0.0</v>
      </c>
      <c r="G1839" s="102" t="s">
        <v>1083</v>
      </c>
      <c r="H1839" s="102">
        <v>3600.0</v>
      </c>
      <c r="I1839" s="102">
        <v>75.0</v>
      </c>
      <c r="J1839" s="102">
        <v>33.0</v>
      </c>
      <c r="K1839" s="102"/>
      <c r="L1839" s="102"/>
      <c r="M1839" s="102"/>
      <c r="N1839" s="102" t="s">
        <v>23</v>
      </c>
      <c r="O1839" s="102"/>
      <c r="P1839" s="102"/>
      <c r="Q1839" s="102" t="s">
        <v>23</v>
      </c>
      <c r="R1839" s="102">
        <v>33.0</v>
      </c>
      <c r="S1839" s="102">
        <v>44.0</v>
      </c>
    </row>
    <row r="1840" ht="12.75" customHeight="1">
      <c r="A1840" s="102">
        <v>2006.0</v>
      </c>
      <c r="B1840" s="102">
        <v>1142.0</v>
      </c>
      <c r="C1840" s="102" t="s">
        <v>7912</v>
      </c>
      <c r="D1840" s="102" t="s">
        <v>21</v>
      </c>
      <c r="E1840" s="102">
        <v>7.0</v>
      </c>
      <c r="F1840" s="102">
        <v>0.0</v>
      </c>
      <c r="G1840" s="102" t="s">
        <v>6236</v>
      </c>
      <c r="H1840" s="102">
        <v>1700.0</v>
      </c>
      <c r="I1840" s="102">
        <v>56.0</v>
      </c>
      <c r="J1840" s="102">
        <v>27.0</v>
      </c>
      <c r="K1840" s="102"/>
      <c r="L1840" s="102"/>
      <c r="M1840" s="102"/>
      <c r="N1840" s="102" t="s">
        <v>23</v>
      </c>
      <c r="O1840" s="102"/>
      <c r="P1840" s="102"/>
      <c r="Q1840" s="102" t="s">
        <v>23</v>
      </c>
      <c r="R1840" s="102">
        <v>33.0</v>
      </c>
      <c r="S1840" s="102">
        <v>45.0</v>
      </c>
    </row>
    <row r="1841" ht="12.75" customHeight="1">
      <c r="A1841" s="102">
        <v>2006.0</v>
      </c>
      <c r="B1841" s="102">
        <v>1144.0</v>
      </c>
      <c r="C1841" s="102" t="s">
        <v>8206</v>
      </c>
      <c r="D1841" s="102" t="s">
        <v>40</v>
      </c>
      <c r="E1841" s="102">
        <v>7.0</v>
      </c>
      <c r="F1841" s="102">
        <v>90.0</v>
      </c>
      <c r="G1841" s="102"/>
      <c r="H1841" s="102">
        <v>1500.0</v>
      </c>
      <c r="I1841" s="102">
        <v>54.0</v>
      </c>
      <c r="J1841" s="102">
        <v>26.0</v>
      </c>
      <c r="K1841" s="102"/>
      <c r="L1841" s="102"/>
      <c r="M1841" s="102"/>
      <c r="N1841" s="102" t="s">
        <v>23</v>
      </c>
      <c r="O1841" s="102"/>
      <c r="P1841" s="102"/>
      <c r="Q1841" s="102" t="s">
        <v>23</v>
      </c>
      <c r="R1841" s="102">
        <v>33.0</v>
      </c>
      <c r="S1841" s="102">
        <v>12.0</v>
      </c>
    </row>
    <row r="1842" ht="12.75" customHeight="1">
      <c r="A1842" s="102">
        <v>2006.0</v>
      </c>
      <c r="B1842" s="102">
        <v>1143.0</v>
      </c>
      <c r="C1842" s="102" t="s">
        <v>8207</v>
      </c>
      <c r="D1842" s="102" t="s">
        <v>40</v>
      </c>
      <c r="E1842" s="102">
        <v>7.0</v>
      </c>
      <c r="F1842" s="102">
        <v>78.0</v>
      </c>
      <c r="G1842" s="102"/>
      <c r="H1842" s="102">
        <v>2400.0</v>
      </c>
      <c r="I1842" s="102">
        <v>62.0</v>
      </c>
      <c r="J1842" s="102">
        <v>30.0</v>
      </c>
      <c r="K1842" s="102"/>
      <c r="L1842" s="102"/>
      <c r="M1842" s="102"/>
      <c r="N1842" s="102" t="s">
        <v>23</v>
      </c>
      <c r="O1842" s="102"/>
      <c r="P1842" s="102"/>
      <c r="Q1842" s="102" t="s">
        <v>23</v>
      </c>
      <c r="R1842" s="102">
        <v>33.0</v>
      </c>
      <c r="S1842" s="102">
        <v>56.0</v>
      </c>
    </row>
    <row r="1843" ht="12.75" customHeight="1">
      <c r="A1843" s="102">
        <v>2006.0</v>
      </c>
      <c r="B1843" s="102">
        <v>1145.0</v>
      </c>
      <c r="C1843" s="102" t="s">
        <v>7223</v>
      </c>
      <c r="D1843" s="102" t="s">
        <v>40</v>
      </c>
      <c r="E1843" s="102">
        <v>7.0</v>
      </c>
      <c r="F1843" s="102">
        <v>82.0</v>
      </c>
      <c r="G1843" s="102"/>
      <c r="H1843" s="102">
        <v>2000.0</v>
      </c>
      <c r="I1843" s="102">
        <v>57.0</v>
      </c>
      <c r="J1843" s="102">
        <v>29.0</v>
      </c>
      <c r="K1843" s="102"/>
      <c r="L1843" s="102"/>
      <c r="M1843" s="102"/>
      <c r="N1843" s="102" t="s">
        <v>23</v>
      </c>
      <c r="O1843" s="102"/>
      <c r="P1843" s="102"/>
      <c r="Q1843" s="102" t="s">
        <v>23</v>
      </c>
      <c r="R1843" s="102">
        <v>33.0</v>
      </c>
      <c r="S1843" s="102">
        <v>12.0</v>
      </c>
    </row>
    <row r="1844" ht="12.75" customHeight="1">
      <c r="A1844" s="102">
        <v>2006.0</v>
      </c>
      <c r="B1844" s="102">
        <v>1146.0</v>
      </c>
      <c r="C1844" s="102" t="s">
        <v>7923</v>
      </c>
      <c r="D1844" s="102" t="s">
        <v>21</v>
      </c>
      <c r="E1844" s="102">
        <v>7.0</v>
      </c>
      <c r="F1844" s="102">
        <v>0.0</v>
      </c>
      <c r="G1844" s="102" t="s">
        <v>919</v>
      </c>
      <c r="H1844" s="102">
        <v>2000.0</v>
      </c>
      <c r="I1844" s="102">
        <v>60.0</v>
      </c>
      <c r="J1844" s="102">
        <v>29.0</v>
      </c>
      <c r="K1844" s="102"/>
      <c r="L1844" s="102"/>
      <c r="M1844" s="102"/>
      <c r="N1844" s="102" t="s">
        <v>23</v>
      </c>
      <c r="O1844" s="102"/>
      <c r="P1844" s="102"/>
      <c r="Q1844" s="102" t="s">
        <v>23</v>
      </c>
      <c r="R1844" s="102">
        <v>33.0</v>
      </c>
      <c r="S1844" s="102">
        <v>45.0</v>
      </c>
    </row>
    <row r="1845" ht="12.75" customHeight="1">
      <c r="A1845" s="102">
        <v>2006.0</v>
      </c>
      <c r="B1845" s="102">
        <v>1147.0</v>
      </c>
      <c r="C1845" s="102" t="s">
        <v>7923</v>
      </c>
      <c r="D1845" s="102" t="s">
        <v>21</v>
      </c>
      <c r="E1845" s="102">
        <v>7.0</v>
      </c>
      <c r="F1845" s="102">
        <v>0.0</v>
      </c>
      <c r="G1845" s="102" t="s">
        <v>8081</v>
      </c>
      <c r="H1845" s="102">
        <v>2000.0</v>
      </c>
      <c r="I1845" s="102">
        <v>58.0</v>
      </c>
      <c r="J1845" s="102">
        <v>30.0</v>
      </c>
      <c r="K1845" s="102"/>
      <c r="L1845" s="102"/>
      <c r="M1845" s="102"/>
      <c r="N1845" s="102" t="s">
        <v>23</v>
      </c>
      <c r="O1845" s="102"/>
      <c r="P1845" s="102"/>
      <c r="Q1845" s="102" t="s">
        <v>23</v>
      </c>
      <c r="R1845" s="102">
        <v>41.0</v>
      </c>
      <c r="S1845" s="102">
        <v>91.0</v>
      </c>
    </row>
    <row r="1846" ht="12.75" customHeight="1">
      <c r="A1846" s="102">
        <v>2006.0</v>
      </c>
      <c r="B1846" s="102">
        <v>1148.0</v>
      </c>
      <c r="C1846" s="102" t="s">
        <v>8208</v>
      </c>
      <c r="D1846" s="102" t="s">
        <v>21</v>
      </c>
      <c r="E1846" s="102">
        <v>7.0</v>
      </c>
      <c r="F1846" s="102">
        <v>0.0</v>
      </c>
      <c r="G1846" s="102" t="s">
        <v>1011</v>
      </c>
      <c r="H1846" s="102">
        <v>2000.0</v>
      </c>
      <c r="I1846" s="102">
        <v>60.0</v>
      </c>
      <c r="J1846" s="102">
        <v>28.0</v>
      </c>
      <c r="K1846" s="102"/>
      <c r="L1846" s="102"/>
      <c r="M1846" s="102"/>
      <c r="N1846" s="102" t="s">
        <v>23</v>
      </c>
      <c r="O1846" s="102"/>
      <c r="P1846" s="102"/>
      <c r="Q1846" s="102" t="s">
        <v>23</v>
      </c>
      <c r="R1846" s="102">
        <v>33.0</v>
      </c>
      <c r="S1846" s="102">
        <v>66.0</v>
      </c>
    </row>
    <row r="1847" ht="12.75" customHeight="1">
      <c r="A1847" s="102">
        <v>2006.0</v>
      </c>
      <c r="B1847" s="102">
        <v>1149.0</v>
      </c>
      <c r="C1847" s="102" t="s">
        <v>8208</v>
      </c>
      <c r="D1847" s="102" t="s">
        <v>40</v>
      </c>
      <c r="E1847" s="102">
        <v>7.0</v>
      </c>
      <c r="F1847" s="102">
        <v>37.0</v>
      </c>
      <c r="G1847" s="102"/>
      <c r="H1847" s="102">
        <v>2500.0</v>
      </c>
      <c r="I1847" s="102">
        <v>71.0</v>
      </c>
      <c r="J1847" s="102">
        <v>30.0</v>
      </c>
      <c r="K1847" s="102"/>
      <c r="L1847" s="102"/>
      <c r="M1847" s="102"/>
      <c r="N1847" s="102" t="s">
        <v>35</v>
      </c>
      <c r="O1847" s="102"/>
      <c r="P1847" s="102"/>
      <c r="Q1847" s="102" t="s">
        <v>23</v>
      </c>
      <c r="R1847" s="102">
        <v>26.0</v>
      </c>
      <c r="S1847" s="102">
        <v>89.0</v>
      </c>
    </row>
    <row r="1848" ht="12.75" customHeight="1">
      <c r="A1848" s="102">
        <v>2006.0</v>
      </c>
      <c r="B1848" s="102">
        <v>1150.0</v>
      </c>
      <c r="C1848" s="102" t="s">
        <v>8208</v>
      </c>
      <c r="D1848" s="102" t="s">
        <v>21</v>
      </c>
      <c r="E1848" s="102">
        <v>7.0</v>
      </c>
      <c r="F1848" s="102">
        <v>0.0</v>
      </c>
      <c r="G1848" s="102" t="s">
        <v>896</v>
      </c>
      <c r="H1848" s="102">
        <v>1700.0</v>
      </c>
      <c r="I1848" s="102">
        <v>57.0</v>
      </c>
      <c r="J1848" s="102">
        <v>29.0</v>
      </c>
      <c r="K1848" s="102"/>
      <c r="L1848" s="102"/>
      <c r="M1848" s="102"/>
      <c r="N1848" s="102" t="s">
        <v>23</v>
      </c>
      <c r="O1848" s="102"/>
      <c r="P1848" s="102"/>
      <c r="Q1848" s="102" t="s">
        <v>23</v>
      </c>
      <c r="R1848" s="102">
        <v>33.0</v>
      </c>
      <c r="S1848" s="102">
        <v>12.0</v>
      </c>
    </row>
    <row r="1849" ht="12.75" customHeight="1">
      <c r="A1849" s="102">
        <v>2006.0</v>
      </c>
      <c r="B1849" s="102">
        <v>1151.0</v>
      </c>
      <c r="C1849" s="102" t="s">
        <v>7229</v>
      </c>
      <c r="D1849" s="102" t="s">
        <v>21</v>
      </c>
      <c r="E1849" s="102">
        <v>7.0</v>
      </c>
      <c r="F1849" s="102">
        <v>0.0</v>
      </c>
      <c r="G1849" s="102" t="s">
        <v>8199</v>
      </c>
      <c r="H1849" s="102">
        <v>1500.0</v>
      </c>
      <c r="I1849" s="102">
        <v>55.0</v>
      </c>
      <c r="J1849" s="102">
        <v>29.0</v>
      </c>
      <c r="K1849" s="102"/>
      <c r="L1849" s="102"/>
      <c r="M1849" s="102"/>
      <c r="N1849" s="102" t="s">
        <v>23</v>
      </c>
      <c r="O1849" s="102"/>
      <c r="P1849" s="102"/>
      <c r="Q1849" s="102" t="s">
        <v>23</v>
      </c>
      <c r="R1849" s="102">
        <v>33.0</v>
      </c>
      <c r="S1849" s="102">
        <v>44.0</v>
      </c>
    </row>
    <row r="1850" ht="12.75" customHeight="1">
      <c r="A1850" s="102">
        <v>2006.0</v>
      </c>
      <c r="B1850" s="102">
        <v>1152.0</v>
      </c>
      <c r="C1850" s="102" t="s">
        <v>7496</v>
      </c>
      <c r="D1850" s="102" t="s">
        <v>21</v>
      </c>
      <c r="E1850" s="102">
        <v>7.0</v>
      </c>
      <c r="F1850" s="102">
        <v>0.0</v>
      </c>
      <c r="G1850" s="102" t="s">
        <v>914</v>
      </c>
      <c r="H1850" s="102">
        <v>1700.0</v>
      </c>
      <c r="I1850" s="102">
        <v>57.0</v>
      </c>
      <c r="J1850" s="102">
        <v>29.0</v>
      </c>
      <c r="K1850" s="102"/>
      <c r="L1850" s="102"/>
      <c r="M1850" s="102"/>
      <c r="N1850" s="102" t="s">
        <v>23</v>
      </c>
      <c r="O1850" s="102"/>
      <c r="P1850" s="102"/>
      <c r="Q1850" s="102" t="s">
        <v>23</v>
      </c>
      <c r="R1850" s="102">
        <v>33.0</v>
      </c>
      <c r="S1850" s="102">
        <v>44.0</v>
      </c>
    </row>
    <row r="1851" ht="12.75" customHeight="1">
      <c r="A1851" s="102">
        <v>2006.0</v>
      </c>
      <c r="B1851" s="102">
        <v>1153.0</v>
      </c>
      <c r="C1851" s="102" t="s">
        <v>7498</v>
      </c>
      <c r="D1851" s="102" t="s">
        <v>40</v>
      </c>
      <c r="E1851" s="102">
        <v>7.0</v>
      </c>
      <c r="F1851" s="102">
        <v>43.0</v>
      </c>
      <c r="G1851" s="102"/>
      <c r="H1851" s="102">
        <v>2250.0</v>
      </c>
      <c r="I1851" s="102">
        <v>64.0</v>
      </c>
      <c r="J1851" s="102">
        <v>29.0</v>
      </c>
      <c r="K1851" s="102"/>
      <c r="L1851" s="102"/>
      <c r="M1851" s="102"/>
      <c r="N1851" s="102" t="s">
        <v>23</v>
      </c>
      <c r="O1851" s="102"/>
      <c r="P1851" s="102"/>
      <c r="Q1851" s="102" t="s">
        <v>23</v>
      </c>
      <c r="R1851" s="102">
        <v>31.0</v>
      </c>
      <c r="S1851" s="102">
        <v>201.0</v>
      </c>
    </row>
    <row r="1852" ht="12.75" customHeight="1">
      <c r="A1852" s="102">
        <v>2006.0</v>
      </c>
      <c r="B1852" s="102">
        <v>1154.0</v>
      </c>
      <c r="C1852" s="102" t="s">
        <v>7925</v>
      </c>
      <c r="D1852" s="102" t="s">
        <v>40</v>
      </c>
      <c r="E1852" s="102">
        <v>7.0</v>
      </c>
      <c r="F1852" s="102">
        <v>43.0</v>
      </c>
      <c r="G1852" s="102"/>
      <c r="H1852" s="102">
        <v>4300.0</v>
      </c>
      <c r="I1852" s="102">
        <v>74.0</v>
      </c>
      <c r="J1852" s="102">
        <v>37.0</v>
      </c>
      <c r="K1852" s="102"/>
      <c r="L1852" s="102"/>
      <c r="M1852" s="102"/>
      <c r="N1852" s="102" t="s">
        <v>23</v>
      </c>
      <c r="O1852" s="102"/>
      <c r="P1852" s="102"/>
      <c r="Q1852" s="102" t="s">
        <v>23</v>
      </c>
      <c r="R1852" s="102">
        <v>31.0</v>
      </c>
      <c r="S1852" s="102">
        <v>68.0</v>
      </c>
    </row>
    <row r="1853" ht="12.75" customHeight="1">
      <c r="A1853" s="102">
        <v>2006.0</v>
      </c>
      <c r="B1853" s="102">
        <v>1155.0</v>
      </c>
      <c r="C1853" s="102" t="s">
        <v>7927</v>
      </c>
      <c r="D1853" s="102" t="s">
        <v>40</v>
      </c>
      <c r="E1853" s="102">
        <v>7.0</v>
      </c>
      <c r="F1853" s="102">
        <v>34.0</v>
      </c>
      <c r="G1853" s="102"/>
      <c r="H1853" s="102">
        <v>1850.0</v>
      </c>
      <c r="I1853" s="102">
        <v>58.0</v>
      </c>
      <c r="J1853" s="102">
        <v>27.0</v>
      </c>
      <c r="K1853" s="102"/>
      <c r="L1853" s="102"/>
      <c r="M1853" s="102"/>
      <c r="N1853" s="102" t="s">
        <v>23</v>
      </c>
      <c r="O1853" s="102"/>
      <c r="P1853" s="102"/>
      <c r="Q1853" s="102" t="s">
        <v>23</v>
      </c>
      <c r="R1853" s="102">
        <v>31.0</v>
      </c>
      <c r="S1853" s="102">
        <v>901.0</v>
      </c>
    </row>
    <row r="1854" ht="12.75" customHeight="1">
      <c r="A1854" s="102">
        <v>2006.0</v>
      </c>
      <c r="B1854" s="102">
        <v>1156.0</v>
      </c>
      <c r="C1854" s="102" t="s">
        <v>8209</v>
      </c>
      <c r="D1854" s="102" t="s">
        <v>21</v>
      </c>
      <c r="E1854" s="102">
        <v>7.0</v>
      </c>
      <c r="F1854" s="102">
        <v>0.0</v>
      </c>
      <c r="G1854" s="102" t="s">
        <v>945</v>
      </c>
      <c r="H1854" s="102">
        <v>2250.0</v>
      </c>
      <c r="I1854" s="102">
        <v>63.0</v>
      </c>
      <c r="J1854" s="102">
        <v>30.0</v>
      </c>
      <c r="K1854" s="102"/>
      <c r="L1854" s="102"/>
      <c r="M1854" s="102"/>
      <c r="N1854" s="102" t="s">
        <v>23</v>
      </c>
      <c r="O1854" s="102"/>
      <c r="P1854" s="102"/>
      <c r="Q1854" s="102" t="s">
        <v>23</v>
      </c>
      <c r="R1854" s="102">
        <v>33.0</v>
      </c>
      <c r="S1854" s="102">
        <v>12.0</v>
      </c>
    </row>
    <row r="1855" ht="12.75" customHeight="1">
      <c r="A1855" s="102">
        <v>2006.0</v>
      </c>
      <c r="B1855" s="102">
        <v>1157.0</v>
      </c>
      <c r="C1855" s="102" t="s">
        <v>8210</v>
      </c>
      <c r="D1855" s="102" t="s">
        <v>21</v>
      </c>
      <c r="E1855" s="102">
        <v>7.0</v>
      </c>
      <c r="F1855" s="102">
        <v>0.0</v>
      </c>
      <c r="G1855" s="102" t="s">
        <v>953</v>
      </c>
      <c r="H1855" s="102">
        <v>1900.0</v>
      </c>
      <c r="I1855" s="102">
        <v>56.0</v>
      </c>
      <c r="J1855" s="102">
        <v>28.0</v>
      </c>
      <c r="K1855" s="102"/>
      <c r="L1855" s="102"/>
      <c r="M1855" s="102"/>
      <c r="N1855" s="102" t="s">
        <v>23</v>
      </c>
      <c r="O1855" s="102"/>
      <c r="P1855" s="102"/>
      <c r="Q1855" s="102" t="s">
        <v>23</v>
      </c>
      <c r="R1855" s="102">
        <v>33.0</v>
      </c>
      <c r="S1855" s="102">
        <v>76.0</v>
      </c>
    </row>
    <row r="1856" ht="12.75" customHeight="1">
      <c r="A1856" s="102">
        <v>2006.0</v>
      </c>
      <c r="B1856" s="102">
        <v>1159.0</v>
      </c>
      <c r="C1856" s="102" t="s">
        <v>8211</v>
      </c>
      <c r="D1856" s="102" t="s">
        <v>21</v>
      </c>
      <c r="E1856" s="102">
        <v>7.0</v>
      </c>
      <c r="F1856" s="102">
        <v>0.0</v>
      </c>
      <c r="G1856" s="102" t="s">
        <v>904</v>
      </c>
      <c r="H1856" s="102">
        <v>2450.0</v>
      </c>
      <c r="I1856" s="102">
        <v>63.0</v>
      </c>
      <c r="J1856" s="102">
        <v>30.0</v>
      </c>
      <c r="K1856" s="102"/>
      <c r="L1856" s="102"/>
      <c r="M1856" s="102"/>
      <c r="N1856" s="102" t="s">
        <v>23</v>
      </c>
      <c r="O1856" s="102"/>
      <c r="P1856" s="102"/>
      <c r="Q1856" s="102" t="s">
        <v>23</v>
      </c>
      <c r="R1856" s="102">
        <v>33.0</v>
      </c>
      <c r="S1856" s="102">
        <v>45.0</v>
      </c>
    </row>
    <row r="1857" ht="12.75" customHeight="1">
      <c r="A1857" s="102">
        <v>2006.0</v>
      </c>
      <c r="B1857" s="102">
        <v>1164.0</v>
      </c>
      <c r="C1857" s="102" t="s">
        <v>8212</v>
      </c>
      <c r="D1857" s="102" t="s">
        <v>21</v>
      </c>
      <c r="E1857" s="102">
        <v>7.0</v>
      </c>
      <c r="F1857" s="102">
        <v>0.0</v>
      </c>
      <c r="G1857" s="102" t="s">
        <v>918</v>
      </c>
      <c r="H1857" s="102">
        <v>2900.0</v>
      </c>
      <c r="I1857" s="102">
        <v>69.0</v>
      </c>
      <c r="J1857" s="102">
        <v>31.0</v>
      </c>
      <c r="K1857" s="102"/>
      <c r="L1857" s="102"/>
      <c r="M1857" s="102"/>
      <c r="N1857" s="102" t="s">
        <v>23</v>
      </c>
      <c r="O1857" s="102"/>
      <c r="P1857" s="102"/>
      <c r="Q1857" s="102" t="s">
        <v>23</v>
      </c>
      <c r="R1857" s="102">
        <v>33.0</v>
      </c>
      <c r="S1857" s="102">
        <v>12.0</v>
      </c>
    </row>
    <row r="1858" ht="12.75" customHeight="1">
      <c r="A1858" s="102">
        <v>2006.0</v>
      </c>
      <c r="B1858" s="102">
        <v>1158.0</v>
      </c>
      <c r="C1858" s="102" t="s">
        <v>8213</v>
      </c>
      <c r="D1858" s="102" t="s">
        <v>21</v>
      </c>
      <c r="E1858" s="102">
        <v>7.0</v>
      </c>
      <c r="F1858" s="102">
        <v>0.0</v>
      </c>
      <c r="G1858" s="102" t="s">
        <v>942</v>
      </c>
      <c r="H1858" s="102">
        <v>1800.0</v>
      </c>
      <c r="I1858" s="102">
        <v>58.0</v>
      </c>
      <c r="J1858" s="102">
        <v>27.0</v>
      </c>
      <c r="K1858" s="102"/>
      <c r="L1858" s="102"/>
      <c r="M1858" s="102"/>
      <c r="N1858" s="102" t="s">
        <v>23</v>
      </c>
      <c r="O1858" s="102"/>
      <c r="P1858" s="102"/>
      <c r="Q1858" s="102" t="s">
        <v>23</v>
      </c>
      <c r="R1858" s="102">
        <v>33.0</v>
      </c>
      <c r="S1858" s="102">
        <v>12.0</v>
      </c>
    </row>
    <row r="1859" ht="12.75" customHeight="1">
      <c r="A1859" s="102">
        <v>2006.0</v>
      </c>
      <c r="B1859" s="102">
        <v>1160.0</v>
      </c>
      <c r="C1859" s="102" t="s">
        <v>8214</v>
      </c>
      <c r="D1859" s="102" t="s">
        <v>21</v>
      </c>
      <c r="E1859" s="102">
        <v>7.0</v>
      </c>
      <c r="F1859" s="102">
        <v>0.0</v>
      </c>
      <c r="G1859" s="102" t="s">
        <v>8215</v>
      </c>
      <c r="H1859" s="102">
        <v>2100.0</v>
      </c>
      <c r="I1859" s="102">
        <v>60.0</v>
      </c>
      <c r="J1859" s="102">
        <v>28.0</v>
      </c>
      <c r="K1859" s="102"/>
      <c r="L1859" s="102"/>
      <c r="M1859" s="102"/>
      <c r="N1859" s="102" t="s">
        <v>23</v>
      </c>
      <c r="O1859" s="102"/>
      <c r="P1859" s="102"/>
      <c r="Q1859" s="102" t="s">
        <v>23</v>
      </c>
      <c r="R1859" s="102">
        <v>33.0</v>
      </c>
      <c r="S1859" s="102">
        <v>44.0</v>
      </c>
    </row>
    <row r="1860" ht="12.75" customHeight="1">
      <c r="A1860" s="102">
        <v>2006.0</v>
      </c>
      <c r="B1860" s="102">
        <v>1163.0</v>
      </c>
      <c r="C1860" s="102" t="s">
        <v>8216</v>
      </c>
      <c r="D1860" s="102" t="s">
        <v>21</v>
      </c>
      <c r="E1860" s="102">
        <v>7.0</v>
      </c>
      <c r="F1860" s="102">
        <v>0.0</v>
      </c>
      <c r="G1860" s="102" t="s">
        <v>6538</v>
      </c>
      <c r="H1860" s="102">
        <v>6000.0</v>
      </c>
      <c r="I1860" s="102">
        <v>81.0</v>
      </c>
      <c r="J1860" s="102">
        <v>44.0</v>
      </c>
      <c r="K1860" s="102"/>
      <c r="L1860" s="102"/>
      <c r="M1860" s="102"/>
      <c r="N1860" s="102" t="s">
        <v>23</v>
      </c>
      <c r="O1860" s="102"/>
      <c r="P1860" s="102"/>
      <c r="Q1860" s="102" t="s">
        <v>23</v>
      </c>
      <c r="R1860" s="102">
        <v>33.0</v>
      </c>
      <c r="S1860" s="102">
        <v>45.0</v>
      </c>
    </row>
    <row r="1861" ht="12.75" customHeight="1">
      <c r="A1861" s="102">
        <v>2006.0</v>
      </c>
      <c r="B1861" s="102">
        <v>1161.0</v>
      </c>
      <c r="C1861" s="102" t="s">
        <v>8217</v>
      </c>
      <c r="D1861" s="102" t="s">
        <v>21</v>
      </c>
      <c r="E1861" s="102">
        <v>7.0</v>
      </c>
      <c r="F1861" s="102">
        <v>0.0</v>
      </c>
      <c r="G1861" s="102" t="s">
        <v>918</v>
      </c>
      <c r="H1861" s="102">
        <v>2000.0</v>
      </c>
      <c r="I1861" s="102">
        <v>61.0</v>
      </c>
      <c r="J1861" s="102">
        <v>27.0</v>
      </c>
      <c r="K1861" s="102"/>
      <c r="L1861" s="102"/>
      <c r="M1861" s="102"/>
      <c r="N1861" s="102" t="s">
        <v>23</v>
      </c>
      <c r="O1861" s="102"/>
      <c r="P1861" s="102"/>
      <c r="Q1861" s="102" t="s">
        <v>23</v>
      </c>
      <c r="R1861" s="102">
        <v>33.0</v>
      </c>
      <c r="S1861" s="102">
        <v>44.0</v>
      </c>
    </row>
    <row r="1862" ht="12.75" customHeight="1">
      <c r="A1862" s="102">
        <v>2006.0</v>
      </c>
      <c r="B1862" s="102">
        <v>1162.0</v>
      </c>
      <c r="C1862" s="102" t="s">
        <v>8218</v>
      </c>
      <c r="D1862" s="102" t="s">
        <v>21</v>
      </c>
      <c r="E1862" s="102">
        <v>7.0</v>
      </c>
      <c r="F1862" s="102">
        <v>0.0</v>
      </c>
      <c r="G1862" s="102" t="s">
        <v>1091</v>
      </c>
      <c r="H1862" s="102">
        <v>1800.0</v>
      </c>
      <c r="I1862" s="102">
        <v>60.0</v>
      </c>
      <c r="J1862" s="102">
        <v>29.0</v>
      </c>
      <c r="K1862" s="102"/>
      <c r="L1862" s="102"/>
      <c r="M1862" s="102"/>
      <c r="N1862" s="102" t="s">
        <v>23</v>
      </c>
      <c r="O1862" s="102"/>
      <c r="P1862" s="102"/>
      <c r="Q1862" s="102" t="s">
        <v>23</v>
      </c>
      <c r="R1862" s="102">
        <v>33.0</v>
      </c>
      <c r="S1862" s="102">
        <v>12.0</v>
      </c>
    </row>
    <row r="1863" ht="12.75" customHeight="1">
      <c r="A1863" s="102">
        <v>2006.0</v>
      </c>
      <c r="B1863" s="102">
        <v>1165.0</v>
      </c>
      <c r="C1863" s="102" t="s">
        <v>8219</v>
      </c>
      <c r="D1863" s="102" t="s">
        <v>21</v>
      </c>
      <c r="E1863" s="102">
        <v>7.0</v>
      </c>
      <c r="F1863" s="102">
        <v>0.0</v>
      </c>
      <c r="G1863" s="102" t="s">
        <v>1091</v>
      </c>
      <c r="H1863" s="102">
        <v>1800.0</v>
      </c>
      <c r="I1863" s="102">
        <v>61.0</v>
      </c>
      <c r="J1863" s="102">
        <v>29.0</v>
      </c>
      <c r="K1863" s="102"/>
      <c r="L1863" s="102"/>
      <c r="M1863" s="102"/>
      <c r="N1863" s="102" t="s">
        <v>23</v>
      </c>
      <c r="O1863" s="102"/>
      <c r="P1863" s="102"/>
      <c r="Q1863" s="102" t="s">
        <v>23</v>
      </c>
      <c r="R1863" s="102">
        <v>24.0</v>
      </c>
      <c r="S1863" s="102">
        <v>162.0</v>
      </c>
    </row>
    <row r="1864" ht="12.75" customHeight="1">
      <c r="A1864" s="102">
        <v>2006.0</v>
      </c>
      <c r="B1864" s="102">
        <v>2745.0</v>
      </c>
      <c r="C1864" s="102" t="s">
        <v>7681</v>
      </c>
      <c r="D1864" s="102" t="s">
        <v>21</v>
      </c>
      <c r="E1864" s="102">
        <v>8.0</v>
      </c>
      <c r="F1864" s="102">
        <v>0.0</v>
      </c>
      <c r="G1864" s="102" t="s">
        <v>8220</v>
      </c>
      <c r="H1864" s="102">
        <v>4200.0</v>
      </c>
      <c r="I1864" s="102">
        <v>72.0</v>
      </c>
      <c r="J1864" s="102">
        <v>37.0</v>
      </c>
      <c r="K1864" s="102"/>
      <c r="L1864" s="102"/>
      <c r="M1864" s="102"/>
      <c r="N1864" s="102" t="s">
        <v>23</v>
      </c>
      <c r="O1864" s="102"/>
      <c r="P1864" s="102"/>
      <c r="Q1864" s="102" t="s">
        <v>23</v>
      </c>
      <c r="R1864" s="102">
        <v>33.0</v>
      </c>
      <c r="S1864" s="102">
        <v>24.0</v>
      </c>
    </row>
    <row r="1865" ht="12.75" customHeight="1">
      <c r="A1865" s="102">
        <v>2006.0</v>
      </c>
      <c r="B1865" s="102">
        <v>2746.0</v>
      </c>
      <c r="C1865" s="102" t="s">
        <v>6997</v>
      </c>
      <c r="D1865" s="102" t="s">
        <v>21</v>
      </c>
      <c r="E1865" s="102">
        <v>8.0</v>
      </c>
      <c r="F1865" s="102">
        <v>0.0</v>
      </c>
      <c r="G1865" s="102" t="s">
        <v>844</v>
      </c>
      <c r="H1865" s="102">
        <v>6400.0</v>
      </c>
      <c r="I1865" s="102">
        <v>84.0</v>
      </c>
      <c r="J1865" s="102">
        <v>44.0</v>
      </c>
      <c r="K1865" s="102"/>
      <c r="L1865" s="102"/>
      <c r="M1865" s="102"/>
      <c r="N1865" s="102" t="s">
        <v>23</v>
      </c>
      <c r="O1865" s="102"/>
      <c r="P1865" s="102"/>
      <c r="Q1865" s="102" t="s">
        <v>23</v>
      </c>
      <c r="R1865" s="102">
        <v>33.0</v>
      </c>
      <c r="S1865" s="102">
        <v>18.0</v>
      </c>
    </row>
    <row r="1866" ht="12.75" customHeight="1">
      <c r="A1866" s="102">
        <v>2006.0</v>
      </c>
      <c r="B1866" s="102">
        <v>2780.0</v>
      </c>
      <c r="C1866" s="102" t="s">
        <v>8221</v>
      </c>
      <c r="D1866" s="102" t="s">
        <v>21</v>
      </c>
      <c r="E1866" s="102">
        <v>8.0</v>
      </c>
      <c r="F1866" s="102">
        <v>0.0</v>
      </c>
      <c r="G1866" s="102" t="s">
        <v>844</v>
      </c>
      <c r="H1866" s="102">
        <v>3000.0</v>
      </c>
      <c r="I1866" s="102">
        <v>68.0</v>
      </c>
      <c r="J1866" s="102">
        <v>32.0</v>
      </c>
      <c r="K1866" s="102"/>
      <c r="L1866" s="102"/>
      <c r="M1866" s="102"/>
      <c r="N1866" s="102" t="s">
        <v>23</v>
      </c>
      <c r="O1866" s="102"/>
      <c r="P1866" s="102"/>
      <c r="Q1866" s="102" t="s">
        <v>23</v>
      </c>
      <c r="R1866" s="102">
        <v>33.0</v>
      </c>
      <c r="S1866" s="102">
        <v>18.0</v>
      </c>
    </row>
    <row r="1867" ht="12.75" customHeight="1">
      <c r="A1867" s="102">
        <v>2006.0</v>
      </c>
      <c r="B1867" s="102">
        <v>2782.0</v>
      </c>
      <c r="C1867" s="102" t="s">
        <v>8222</v>
      </c>
      <c r="D1867" s="102" t="s">
        <v>21</v>
      </c>
      <c r="E1867" s="102">
        <v>8.0</v>
      </c>
      <c r="F1867" s="102">
        <v>0.0</v>
      </c>
      <c r="G1867" s="102" t="s">
        <v>8223</v>
      </c>
      <c r="H1867" s="102">
        <v>4000.0</v>
      </c>
      <c r="I1867" s="102">
        <v>73.0</v>
      </c>
      <c r="J1867" s="102">
        <v>37.0</v>
      </c>
      <c r="K1867" s="102"/>
      <c r="L1867" s="102"/>
      <c r="M1867" s="102"/>
      <c r="N1867" s="102" t="s">
        <v>23</v>
      </c>
      <c r="O1867" s="102"/>
      <c r="P1867" s="102"/>
      <c r="Q1867" s="102" t="s">
        <v>23</v>
      </c>
      <c r="R1867" s="102">
        <v>33.0</v>
      </c>
      <c r="S1867" s="102">
        <v>24.0</v>
      </c>
    </row>
    <row r="1868" ht="12.75" customHeight="1">
      <c r="A1868" s="102">
        <v>2006.0</v>
      </c>
      <c r="B1868" s="102">
        <v>2793.0</v>
      </c>
      <c r="C1868" s="102" t="s">
        <v>8224</v>
      </c>
      <c r="D1868" s="102" t="s">
        <v>40</v>
      </c>
      <c r="E1868" s="102">
        <v>8.0</v>
      </c>
      <c r="F1868" s="102">
        <v>65.0</v>
      </c>
      <c r="G1868" s="102"/>
      <c r="H1868" s="102">
        <v>3600.0</v>
      </c>
      <c r="I1868" s="102">
        <v>73.0</v>
      </c>
      <c r="J1868" s="102">
        <v>36.0</v>
      </c>
      <c r="K1868" s="102"/>
      <c r="L1868" s="102"/>
      <c r="M1868" s="102"/>
      <c r="N1868" s="102" t="s">
        <v>23</v>
      </c>
      <c r="O1868" s="102"/>
      <c r="P1868" s="102"/>
      <c r="Q1868" s="102" t="s">
        <v>23</v>
      </c>
      <c r="R1868" s="102">
        <v>33.0</v>
      </c>
      <c r="S1868" s="102">
        <v>24.0</v>
      </c>
    </row>
    <row r="1869" ht="12.75" customHeight="1">
      <c r="A1869" s="102">
        <v>2006.0</v>
      </c>
      <c r="B1869" s="102">
        <v>2795.0</v>
      </c>
      <c r="C1869" s="102" t="s">
        <v>8225</v>
      </c>
      <c r="D1869" s="102" t="s">
        <v>40</v>
      </c>
      <c r="E1869" s="102">
        <v>8.0</v>
      </c>
      <c r="F1869" s="102">
        <v>65.0</v>
      </c>
      <c r="G1869" s="102"/>
      <c r="H1869" s="102">
        <v>1100.0</v>
      </c>
      <c r="I1869" s="102">
        <v>48.0</v>
      </c>
      <c r="J1869" s="102">
        <v>24.0</v>
      </c>
      <c r="K1869" s="102"/>
      <c r="L1869" s="102"/>
      <c r="M1869" s="102"/>
      <c r="N1869" s="102" t="s">
        <v>23</v>
      </c>
      <c r="O1869" s="102"/>
      <c r="P1869" s="102"/>
      <c r="Q1869" s="102" t="s">
        <v>23</v>
      </c>
      <c r="R1869" s="102">
        <v>33.0</v>
      </c>
      <c r="S1869" s="102">
        <v>18.0</v>
      </c>
    </row>
    <row r="1870" ht="12.75" customHeight="1">
      <c r="A1870" s="102">
        <v>2006.0</v>
      </c>
      <c r="B1870" s="102">
        <v>2797.0</v>
      </c>
      <c r="C1870" s="102" t="s">
        <v>8226</v>
      </c>
      <c r="D1870" s="102" t="s">
        <v>40</v>
      </c>
      <c r="E1870" s="102">
        <v>8.0</v>
      </c>
      <c r="F1870" s="102">
        <v>65.0</v>
      </c>
      <c r="G1870" s="102"/>
      <c r="H1870" s="102">
        <v>1850.0</v>
      </c>
      <c r="I1870" s="102">
        <v>57.0</v>
      </c>
      <c r="J1870" s="102">
        <v>28.0</v>
      </c>
      <c r="K1870" s="102"/>
      <c r="L1870" s="102"/>
      <c r="M1870" s="102"/>
      <c r="N1870" s="102" t="s">
        <v>23</v>
      </c>
      <c r="O1870" s="102"/>
      <c r="P1870" s="102"/>
      <c r="Q1870" s="102" t="s">
        <v>23</v>
      </c>
      <c r="R1870" s="102">
        <v>33.0</v>
      </c>
      <c r="S1870" s="102">
        <v>18.0</v>
      </c>
    </row>
    <row r="1871" ht="12.75" customHeight="1">
      <c r="A1871" s="102">
        <v>2006.0</v>
      </c>
      <c r="B1871" s="102">
        <v>2798.0</v>
      </c>
      <c r="C1871" s="102" t="s">
        <v>8227</v>
      </c>
      <c r="D1871" s="102" t="s">
        <v>40</v>
      </c>
      <c r="E1871" s="102">
        <v>8.0</v>
      </c>
      <c r="F1871" s="102">
        <v>65.0</v>
      </c>
      <c r="G1871" s="102"/>
      <c r="H1871" s="102">
        <v>4000.0</v>
      </c>
      <c r="I1871" s="102">
        <v>76.0</v>
      </c>
      <c r="J1871" s="102">
        <v>34.0</v>
      </c>
      <c r="K1871" s="102"/>
      <c r="L1871" s="102"/>
      <c r="M1871" s="102"/>
      <c r="N1871" s="102" t="s">
        <v>23</v>
      </c>
      <c r="O1871" s="102"/>
      <c r="P1871" s="102"/>
      <c r="Q1871" s="102" t="s">
        <v>23</v>
      </c>
      <c r="R1871" s="102">
        <v>33.0</v>
      </c>
      <c r="S1871" s="102">
        <v>18.0</v>
      </c>
    </row>
    <row r="1872" ht="12.75" customHeight="1">
      <c r="A1872" s="102">
        <v>2006.0</v>
      </c>
      <c r="B1872" s="102">
        <v>2799.0</v>
      </c>
      <c r="C1872" s="102" t="s">
        <v>7202</v>
      </c>
      <c r="D1872" s="102" t="s">
        <v>40</v>
      </c>
      <c r="E1872" s="102">
        <v>8.0</v>
      </c>
      <c r="F1872" s="102">
        <v>65.0</v>
      </c>
      <c r="G1872" s="102"/>
      <c r="H1872" s="102">
        <v>1900.0</v>
      </c>
      <c r="I1872" s="102">
        <v>59.0</v>
      </c>
      <c r="J1872" s="102">
        <v>27.0</v>
      </c>
      <c r="K1872" s="102"/>
      <c r="L1872" s="102"/>
      <c r="M1872" s="102"/>
      <c r="N1872" s="102" t="s">
        <v>23</v>
      </c>
      <c r="O1872" s="102"/>
      <c r="P1872" s="102"/>
      <c r="Q1872" s="102" t="s">
        <v>23</v>
      </c>
      <c r="R1872" s="102">
        <v>33.0</v>
      </c>
      <c r="S1872" s="102">
        <v>18.0</v>
      </c>
    </row>
    <row r="1873" ht="12.75" customHeight="1">
      <c r="A1873" s="102">
        <v>2006.0</v>
      </c>
      <c r="B1873" s="102">
        <v>2800.0</v>
      </c>
      <c r="C1873" s="102" t="s">
        <v>8228</v>
      </c>
      <c r="D1873" s="102" t="s">
        <v>40</v>
      </c>
      <c r="E1873" s="102">
        <v>8.0</v>
      </c>
      <c r="F1873" s="102">
        <v>65.0</v>
      </c>
      <c r="G1873" s="102"/>
      <c r="H1873" s="102">
        <v>1500.0</v>
      </c>
      <c r="I1873" s="102">
        <v>56.0</v>
      </c>
      <c r="J1873" s="102">
        <v>25.0</v>
      </c>
      <c r="K1873" s="102"/>
      <c r="L1873" s="102"/>
      <c r="M1873" s="102"/>
      <c r="N1873" s="102" t="s">
        <v>23</v>
      </c>
      <c r="O1873" s="102"/>
      <c r="P1873" s="102"/>
      <c r="Q1873" s="102" t="s">
        <v>23</v>
      </c>
      <c r="R1873" s="102">
        <v>33.0</v>
      </c>
      <c r="S1873" s="102">
        <v>18.0</v>
      </c>
    </row>
    <row r="1874" ht="12.75" customHeight="1">
      <c r="A1874" s="102">
        <v>2006.0</v>
      </c>
      <c r="B1874" s="102">
        <v>901.0</v>
      </c>
      <c r="C1874" s="102" t="s">
        <v>8229</v>
      </c>
      <c r="D1874" s="102" t="s">
        <v>40</v>
      </c>
      <c r="E1874" s="102">
        <v>8.0</v>
      </c>
      <c r="F1874" s="102">
        <v>65.0</v>
      </c>
      <c r="G1874" s="102"/>
      <c r="H1874" s="102">
        <v>1800.0</v>
      </c>
      <c r="I1874" s="102">
        <v>58.0</v>
      </c>
      <c r="J1874" s="102">
        <v>27.0</v>
      </c>
      <c r="K1874" s="102"/>
      <c r="L1874" s="102"/>
      <c r="M1874" s="102"/>
      <c r="N1874" s="102" t="s">
        <v>23</v>
      </c>
      <c r="O1874" s="102"/>
      <c r="P1874" s="102"/>
      <c r="Q1874" s="102" t="s">
        <v>23</v>
      </c>
      <c r="R1874" s="102">
        <v>33.0</v>
      </c>
      <c r="S1874" s="102">
        <v>18.0</v>
      </c>
    </row>
    <row r="1875" ht="12.75" customHeight="1">
      <c r="A1875" s="102">
        <v>2006.0</v>
      </c>
      <c r="B1875" s="102">
        <v>902.0</v>
      </c>
      <c r="C1875" s="102" t="s">
        <v>8230</v>
      </c>
      <c r="D1875" s="102" t="s">
        <v>40</v>
      </c>
      <c r="E1875" s="102">
        <v>8.0</v>
      </c>
      <c r="F1875" s="102">
        <v>65.0</v>
      </c>
      <c r="G1875" s="102"/>
      <c r="H1875" s="102">
        <v>1700.0</v>
      </c>
      <c r="I1875" s="102">
        <v>54.0</v>
      </c>
      <c r="J1875" s="102">
        <v>27.0</v>
      </c>
      <c r="K1875" s="102"/>
      <c r="L1875" s="102"/>
      <c r="M1875" s="102"/>
      <c r="N1875" s="102" t="s">
        <v>23</v>
      </c>
      <c r="O1875" s="102"/>
      <c r="P1875" s="102"/>
      <c r="Q1875" s="102" t="s">
        <v>23</v>
      </c>
      <c r="R1875" s="102">
        <v>33.0</v>
      </c>
      <c r="S1875" s="102">
        <v>74.0</v>
      </c>
    </row>
    <row r="1876" ht="12.75" customHeight="1">
      <c r="A1876" s="102">
        <v>2006.0</v>
      </c>
      <c r="B1876" s="102">
        <v>903.0</v>
      </c>
      <c r="C1876" s="102" t="s">
        <v>8231</v>
      </c>
      <c r="D1876" s="102" t="s">
        <v>40</v>
      </c>
      <c r="E1876" s="102">
        <v>8.0</v>
      </c>
      <c r="F1876" s="102">
        <v>65.0</v>
      </c>
      <c r="G1876" s="102"/>
      <c r="H1876" s="102">
        <v>1450.0</v>
      </c>
      <c r="I1876" s="102">
        <v>54.0</v>
      </c>
      <c r="J1876" s="102">
        <v>24.0</v>
      </c>
      <c r="K1876" s="102"/>
      <c r="L1876" s="102"/>
      <c r="M1876" s="102"/>
      <c r="N1876" s="102" t="s">
        <v>23</v>
      </c>
      <c r="O1876" s="102"/>
      <c r="P1876" s="102"/>
      <c r="Q1876" s="102" t="s">
        <v>23</v>
      </c>
      <c r="R1876" s="102">
        <v>33.0</v>
      </c>
      <c r="S1876" s="102">
        <v>24.0</v>
      </c>
    </row>
    <row r="1877" ht="12.75" customHeight="1">
      <c r="A1877" s="102">
        <v>2006.0</v>
      </c>
      <c r="B1877" s="102">
        <v>6688.0</v>
      </c>
      <c r="C1877" s="102" t="s">
        <v>7552</v>
      </c>
      <c r="D1877" s="102" t="s">
        <v>21</v>
      </c>
      <c r="E1877" s="102">
        <v>11.0</v>
      </c>
      <c r="F1877" s="102">
        <v>0.0</v>
      </c>
      <c r="G1877" s="102" t="s">
        <v>112</v>
      </c>
      <c r="H1877" s="102">
        <v>4800.0</v>
      </c>
      <c r="I1877" s="102">
        <v>76.0</v>
      </c>
      <c r="J1877" s="102">
        <v>38.0</v>
      </c>
      <c r="K1877" s="102"/>
      <c r="L1877" s="102"/>
      <c r="M1877" s="102"/>
      <c r="N1877" s="102" t="s">
        <v>35</v>
      </c>
      <c r="O1877" s="102"/>
      <c r="P1877" s="102"/>
      <c r="Q1877" s="102" t="s">
        <v>23</v>
      </c>
      <c r="R1877" s="102">
        <v>33.0</v>
      </c>
      <c r="S1877" s="102">
        <v>51.0</v>
      </c>
    </row>
    <row r="1878" ht="12.75" customHeight="1">
      <c r="A1878" s="102">
        <v>2006.0</v>
      </c>
      <c r="B1878" s="102">
        <v>6694.0</v>
      </c>
      <c r="C1878" s="102" t="s">
        <v>7558</v>
      </c>
      <c r="D1878" s="102" t="s">
        <v>21</v>
      </c>
      <c r="E1878" s="102">
        <v>11.0</v>
      </c>
      <c r="F1878" s="102">
        <v>0.0</v>
      </c>
      <c r="G1878" s="102" t="s">
        <v>109</v>
      </c>
      <c r="H1878" s="102">
        <v>4750.0</v>
      </c>
      <c r="I1878" s="102">
        <v>75.0</v>
      </c>
      <c r="J1878" s="102">
        <v>37.0</v>
      </c>
      <c r="K1878" s="102"/>
      <c r="L1878" s="102"/>
      <c r="M1878" s="102"/>
      <c r="N1878" s="102" t="s">
        <v>40</v>
      </c>
      <c r="O1878" s="102"/>
      <c r="P1878" s="102"/>
      <c r="Q1878" s="102" t="s">
        <v>23</v>
      </c>
      <c r="R1878" s="102">
        <v>33.0</v>
      </c>
      <c r="S1878" s="102">
        <v>24.0</v>
      </c>
    </row>
    <row r="1879" ht="12.75" customHeight="1">
      <c r="A1879" s="102">
        <v>2006.0</v>
      </c>
      <c r="B1879" s="102">
        <v>6699.0</v>
      </c>
      <c r="C1879" s="102" t="s">
        <v>7563</v>
      </c>
      <c r="D1879" s="102" t="s">
        <v>21</v>
      </c>
      <c r="E1879" s="102">
        <v>11.0</v>
      </c>
      <c r="F1879" s="102">
        <v>0.0</v>
      </c>
      <c r="G1879" s="102" t="s">
        <v>109</v>
      </c>
      <c r="H1879" s="102">
        <v>4600.0</v>
      </c>
      <c r="I1879" s="102">
        <v>75.0</v>
      </c>
      <c r="J1879" s="102">
        <v>36.0</v>
      </c>
      <c r="K1879" s="102"/>
      <c r="L1879" s="102"/>
      <c r="M1879" s="102"/>
      <c r="N1879" s="102" t="s">
        <v>40</v>
      </c>
      <c r="O1879" s="102"/>
      <c r="P1879" s="102"/>
      <c r="Q1879" s="102" t="s">
        <v>23</v>
      </c>
      <c r="R1879" s="102">
        <v>33.0</v>
      </c>
      <c r="S1879" s="102">
        <v>24.0</v>
      </c>
    </row>
    <row r="1880" ht="12.75" customHeight="1">
      <c r="A1880" s="102">
        <v>2006.0</v>
      </c>
      <c r="B1880" s="102">
        <v>5723.0</v>
      </c>
      <c r="C1880" s="102" t="s">
        <v>7573</v>
      </c>
      <c r="D1880" s="102" t="s">
        <v>21</v>
      </c>
      <c r="E1880" s="102">
        <v>11.0</v>
      </c>
      <c r="F1880" s="102">
        <v>0.0</v>
      </c>
      <c r="G1880" s="102" t="s">
        <v>8232</v>
      </c>
      <c r="H1880" s="102">
        <v>5900.0</v>
      </c>
      <c r="I1880" s="102">
        <v>92.0</v>
      </c>
      <c r="J1880" s="102">
        <v>47.0</v>
      </c>
      <c r="K1880" s="102"/>
      <c r="L1880" s="102"/>
      <c r="M1880" s="102"/>
      <c r="N1880" s="102" t="s">
        <v>23</v>
      </c>
      <c r="O1880" s="102"/>
      <c r="P1880" s="102"/>
      <c r="Q1880" s="102" t="s">
        <v>23</v>
      </c>
      <c r="R1880" s="102">
        <v>33.0</v>
      </c>
      <c r="S1880" s="102">
        <v>51.0</v>
      </c>
    </row>
    <row r="1881" ht="12.75" customHeight="1">
      <c r="A1881" s="102">
        <v>2006.0</v>
      </c>
      <c r="B1881" s="102">
        <v>5733.0</v>
      </c>
      <c r="C1881" s="102" t="s">
        <v>7579</v>
      </c>
      <c r="D1881" s="102" t="s">
        <v>21</v>
      </c>
      <c r="E1881" s="102">
        <v>11.0</v>
      </c>
      <c r="F1881" s="102">
        <v>0.0</v>
      </c>
      <c r="G1881" s="102" t="s">
        <v>8233</v>
      </c>
      <c r="H1881" s="102">
        <v>7700.0</v>
      </c>
      <c r="I1881" s="102">
        <v>86.0</v>
      </c>
      <c r="J1881" s="102">
        <v>45.0</v>
      </c>
      <c r="K1881" s="102"/>
      <c r="L1881" s="102"/>
      <c r="M1881" s="102"/>
      <c r="N1881" s="102" t="s">
        <v>23</v>
      </c>
      <c r="O1881" s="102"/>
      <c r="P1881" s="102"/>
      <c r="Q1881" s="102" t="s">
        <v>23</v>
      </c>
      <c r="R1881" s="102">
        <v>33.0</v>
      </c>
      <c r="S1881" s="102">
        <v>16.0</v>
      </c>
    </row>
    <row r="1882" ht="12.75" customHeight="1">
      <c r="A1882" s="102">
        <v>2006.0</v>
      </c>
      <c r="B1882" s="102">
        <v>5744.0</v>
      </c>
      <c r="C1882" s="102" t="s">
        <v>8234</v>
      </c>
      <c r="D1882" s="102" t="s">
        <v>21</v>
      </c>
      <c r="E1882" s="102">
        <v>11.0</v>
      </c>
      <c r="F1882" s="102">
        <v>0.0</v>
      </c>
      <c r="G1882" s="102" t="s">
        <v>112</v>
      </c>
      <c r="H1882" s="102">
        <v>3750.0</v>
      </c>
      <c r="I1882" s="102">
        <v>71.0</v>
      </c>
      <c r="J1882" s="102">
        <v>35.0</v>
      </c>
      <c r="K1882" s="102"/>
      <c r="L1882" s="102"/>
      <c r="M1882" s="102"/>
      <c r="N1882" s="102" t="s">
        <v>23</v>
      </c>
      <c r="O1882" s="102"/>
      <c r="P1882" s="102"/>
      <c r="Q1882" s="102" t="s">
        <v>23</v>
      </c>
      <c r="R1882" s="102">
        <v>33.0</v>
      </c>
      <c r="S1882" s="102">
        <v>24.0</v>
      </c>
    </row>
    <row r="1883" ht="12.75" customHeight="1">
      <c r="A1883" s="102">
        <v>2006.0</v>
      </c>
      <c r="B1883" s="102">
        <v>5745.0</v>
      </c>
      <c r="C1883" s="102" t="s">
        <v>8235</v>
      </c>
      <c r="D1883" s="102" t="s">
        <v>21</v>
      </c>
      <c r="E1883" s="102">
        <v>11.0</v>
      </c>
      <c r="F1883" s="102">
        <v>0.0</v>
      </c>
      <c r="G1883" s="102" t="s">
        <v>8236</v>
      </c>
      <c r="H1883" s="102">
        <v>7000.0</v>
      </c>
      <c r="I1883" s="102">
        <v>83.0</v>
      </c>
      <c r="J1883" s="102">
        <v>42.0</v>
      </c>
      <c r="K1883" s="102"/>
      <c r="L1883" s="102"/>
      <c r="M1883" s="102"/>
      <c r="N1883" s="102" t="s">
        <v>23</v>
      </c>
      <c r="O1883" s="102"/>
      <c r="P1883" s="102"/>
      <c r="Q1883" s="102" t="s">
        <v>23</v>
      </c>
      <c r="R1883" s="102">
        <v>33.0</v>
      </c>
      <c r="S1883" s="102">
        <v>51.0</v>
      </c>
    </row>
    <row r="1884" ht="12.75" customHeight="1">
      <c r="A1884" s="102">
        <v>2006.0</v>
      </c>
      <c r="B1884" s="102">
        <v>5747.0</v>
      </c>
      <c r="C1884" s="102" t="s">
        <v>8237</v>
      </c>
      <c r="D1884" s="102" t="s">
        <v>21</v>
      </c>
      <c r="E1884" s="102">
        <v>11.0</v>
      </c>
      <c r="F1884" s="102">
        <v>0.0</v>
      </c>
      <c r="G1884" s="102" t="s">
        <v>101</v>
      </c>
      <c r="H1884" s="102">
        <v>5400.0</v>
      </c>
      <c r="I1884" s="102">
        <v>75.0</v>
      </c>
      <c r="J1884" s="102">
        <v>38.0</v>
      </c>
      <c r="K1884" s="102"/>
      <c r="L1884" s="102"/>
      <c r="M1884" s="102"/>
      <c r="N1884" s="102" t="s">
        <v>40</v>
      </c>
      <c r="O1884" s="102"/>
      <c r="P1884" s="102"/>
      <c r="Q1884" s="102" t="s">
        <v>23</v>
      </c>
      <c r="R1884" s="102">
        <v>33.0</v>
      </c>
      <c r="S1884" s="102">
        <v>51.0</v>
      </c>
    </row>
    <row r="1885" ht="12.75" customHeight="1">
      <c r="A1885" s="102">
        <v>2006.0</v>
      </c>
      <c r="B1885" s="102">
        <v>5758.0</v>
      </c>
      <c r="C1885" s="102" t="s">
        <v>6942</v>
      </c>
      <c r="D1885" s="102" t="s">
        <v>21</v>
      </c>
      <c r="E1885" s="102">
        <v>11.0</v>
      </c>
      <c r="F1885" s="102">
        <v>0.0</v>
      </c>
      <c r="G1885" s="102" t="s">
        <v>101</v>
      </c>
      <c r="H1885" s="102">
        <v>4800.0</v>
      </c>
      <c r="I1885" s="102">
        <v>77.0</v>
      </c>
      <c r="J1885" s="102">
        <v>0.0</v>
      </c>
      <c r="K1885" s="102"/>
      <c r="L1885" s="102"/>
      <c r="M1885" s="102"/>
      <c r="N1885" s="102" t="s">
        <v>23</v>
      </c>
      <c r="O1885" s="102"/>
      <c r="P1885" s="102"/>
      <c r="Q1885" s="102" t="s">
        <v>23</v>
      </c>
      <c r="R1885" s="102">
        <v>33.0</v>
      </c>
      <c r="S1885" s="102">
        <v>24.0</v>
      </c>
    </row>
    <row r="1886" ht="12.75" customHeight="1">
      <c r="A1886" s="102">
        <v>2006.0</v>
      </c>
      <c r="B1886" s="102">
        <v>5769.0</v>
      </c>
      <c r="C1886" s="102" t="s">
        <v>8238</v>
      </c>
      <c r="D1886" s="102" t="s">
        <v>21</v>
      </c>
      <c r="E1886" s="102">
        <v>11.0</v>
      </c>
      <c r="F1886" s="102">
        <v>0.0</v>
      </c>
      <c r="G1886" s="102" t="s">
        <v>887</v>
      </c>
      <c r="H1886" s="102">
        <v>5500.0</v>
      </c>
      <c r="I1886" s="102">
        <v>77.0</v>
      </c>
      <c r="J1886" s="102">
        <v>0.0</v>
      </c>
      <c r="K1886" s="102"/>
      <c r="L1886" s="102"/>
      <c r="M1886" s="102"/>
      <c r="N1886" s="102" t="s">
        <v>23</v>
      </c>
      <c r="O1886" s="102"/>
      <c r="P1886" s="102"/>
      <c r="Q1886" s="102" t="s">
        <v>23</v>
      </c>
      <c r="R1886" s="102">
        <v>33.0</v>
      </c>
      <c r="S1886" s="102">
        <v>51.0</v>
      </c>
    </row>
    <row r="1887" ht="12.75" customHeight="1">
      <c r="A1887" s="102">
        <v>2006.0</v>
      </c>
      <c r="B1887" s="102">
        <v>5776.0</v>
      </c>
      <c r="C1887" s="102" t="s">
        <v>8239</v>
      </c>
      <c r="D1887" s="102" t="s">
        <v>21</v>
      </c>
      <c r="E1887" s="102">
        <v>11.0</v>
      </c>
      <c r="F1887" s="102">
        <v>0.0</v>
      </c>
      <c r="G1887" s="102" t="s">
        <v>112</v>
      </c>
      <c r="H1887" s="102">
        <v>6500.0</v>
      </c>
      <c r="I1887" s="102">
        <v>0.0</v>
      </c>
      <c r="J1887" s="102">
        <v>0.0</v>
      </c>
      <c r="K1887" s="102"/>
      <c r="L1887" s="102"/>
      <c r="M1887" s="102"/>
      <c r="N1887" s="102" t="s">
        <v>23</v>
      </c>
      <c r="O1887" s="102"/>
      <c r="P1887" s="102"/>
      <c r="Q1887" s="102" t="s">
        <v>23</v>
      </c>
      <c r="R1887" s="102">
        <v>33.0</v>
      </c>
      <c r="S1887" s="102">
        <v>4.0</v>
      </c>
    </row>
    <row r="1888" ht="12.75" customHeight="1">
      <c r="A1888" s="102">
        <v>2006.0</v>
      </c>
      <c r="B1888" s="102">
        <v>5806.0</v>
      </c>
      <c r="C1888" s="102" t="s">
        <v>7305</v>
      </c>
      <c r="D1888" s="102" t="s">
        <v>21</v>
      </c>
      <c r="E1888" s="102">
        <v>11.0</v>
      </c>
      <c r="F1888" s="102">
        <v>0.0</v>
      </c>
      <c r="G1888" s="102" t="s">
        <v>112</v>
      </c>
      <c r="H1888" s="102">
        <v>4900.0</v>
      </c>
      <c r="I1888" s="102">
        <v>75.0</v>
      </c>
      <c r="J1888" s="102">
        <v>39.0</v>
      </c>
      <c r="K1888" s="102"/>
      <c r="L1888" s="102"/>
      <c r="M1888" s="102"/>
      <c r="N1888" s="102" t="s">
        <v>23</v>
      </c>
      <c r="O1888" s="102"/>
      <c r="P1888" s="102"/>
      <c r="Q1888" s="102" t="s">
        <v>23</v>
      </c>
      <c r="R1888" s="102">
        <v>33.0</v>
      </c>
      <c r="S1888" s="102">
        <v>20.0</v>
      </c>
    </row>
    <row r="1889" ht="12.75" customHeight="1">
      <c r="A1889" s="102">
        <v>2006.0</v>
      </c>
      <c r="B1889" s="102">
        <v>5815.0</v>
      </c>
      <c r="C1889" s="102" t="s">
        <v>8240</v>
      </c>
      <c r="D1889" s="102" t="s">
        <v>21</v>
      </c>
      <c r="E1889" s="102">
        <v>11.0</v>
      </c>
      <c r="F1889" s="102">
        <v>0.0</v>
      </c>
      <c r="G1889" s="102" t="s">
        <v>102</v>
      </c>
      <c r="H1889" s="102">
        <v>5700.0</v>
      </c>
      <c r="I1889" s="102">
        <v>80.0</v>
      </c>
      <c r="J1889" s="102">
        <v>40.0</v>
      </c>
      <c r="K1889" s="102"/>
      <c r="L1889" s="102"/>
      <c r="M1889" s="102"/>
      <c r="N1889" s="102" t="s">
        <v>23</v>
      </c>
      <c r="O1889" s="102"/>
      <c r="P1889" s="102"/>
      <c r="Q1889" s="102" t="s">
        <v>23</v>
      </c>
      <c r="R1889" s="102">
        <v>33.0</v>
      </c>
      <c r="S1889" s="102">
        <v>20.0</v>
      </c>
    </row>
    <row r="1890" ht="12.75" customHeight="1">
      <c r="A1890" s="102">
        <v>2006.0</v>
      </c>
      <c r="B1890" s="102">
        <v>5820.0</v>
      </c>
      <c r="C1890" s="102" t="s">
        <v>7392</v>
      </c>
      <c r="D1890" s="102" t="s">
        <v>21</v>
      </c>
      <c r="E1890" s="102">
        <v>11.0</v>
      </c>
      <c r="F1890" s="102">
        <v>0.0</v>
      </c>
      <c r="G1890" s="102" t="s">
        <v>112</v>
      </c>
      <c r="H1890" s="102">
        <v>5600.0</v>
      </c>
      <c r="I1890" s="102">
        <v>76.0</v>
      </c>
      <c r="J1890" s="102">
        <v>39.0</v>
      </c>
      <c r="K1890" s="102"/>
      <c r="L1890" s="102"/>
      <c r="M1890" s="102"/>
      <c r="N1890" s="102" t="s">
        <v>23</v>
      </c>
      <c r="O1890" s="102"/>
      <c r="P1890" s="102"/>
      <c r="Q1890" s="102" t="s">
        <v>23</v>
      </c>
      <c r="R1890" s="102">
        <v>9.0</v>
      </c>
      <c r="S1890" s="102">
        <v>59.0</v>
      </c>
    </row>
    <row r="1891" ht="12.75" customHeight="1">
      <c r="A1891" s="102">
        <v>2006.0</v>
      </c>
      <c r="B1891" s="102">
        <v>5824.0</v>
      </c>
      <c r="C1891" s="102" t="s">
        <v>6952</v>
      </c>
      <c r="D1891" s="102" t="s">
        <v>21</v>
      </c>
      <c r="E1891" s="102">
        <v>11.0</v>
      </c>
      <c r="F1891" s="102">
        <v>0.0</v>
      </c>
      <c r="G1891" s="102" t="s">
        <v>112</v>
      </c>
      <c r="H1891" s="102">
        <v>3800.0</v>
      </c>
      <c r="I1891" s="102">
        <v>70.0</v>
      </c>
      <c r="J1891" s="102">
        <v>0.0</v>
      </c>
      <c r="K1891" s="102"/>
      <c r="L1891" s="102"/>
      <c r="M1891" s="102"/>
      <c r="N1891" s="102" t="s">
        <v>23</v>
      </c>
      <c r="O1891" s="102"/>
      <c r="P1891" s="102"/>
      <c r="Q1891" s="102" t="s">
        <v>23</v>
      </c>
      <c r="R1891" s="102">
        <v>33.0</v>
      </c>
      <c r="S1891" s="102">
        <v>51.0</v>
      </c>
    </row>
    <row r="1892" ht="12.75" customHeight="1">
      <c r="A1892" s="102">
        <v>2006.0</v>
      </c>
      <c r="B1892" s="102">
        <v>5854.0</v>
      </c>
      <c r="C1892" s="102" t="s">
        <v>8241</v>
      </c>
      <c r="D1892" s="102" t="s">
        <v>21</v>
      </c>
      <c r="E1892" s="102">
        <v>11.0</v>
      </c>
      <c r="F1892" s="102">
        <v>0.0</v>
      </c>
      <c r="G1892" s="102" t="s">
        <v>106</v>
      </c>
      <c r="H1892" s="102">
        <v>5400.0</v>
      </c>
      <c r="I1892" s="102">
        <v>76.0</v>
      </c>
      <c r="J1892" s="102">
        <v>40.0</v>
      </c>
      <c r="K1892" s="102"/>
      <c r="L1892" s="102"/>
      <c r="M1892" s="102"/>
      <c r="N1892" s="102" t="s">
        <v>23</v>
      </c>
      <c r="O1892" s="102"/>
      <c r="P1892" s="102"/>
      <c r="Q1892" s="102" t="s">
        <v>23</v>
      </c>
      <c r="R1892" s="102">
        <v>33.0</v>
      </c>
      <c r="S1892" s="102">
        <v>51.0</v>
      </c>
    </row>
    <row r="1893" ht="12.75" customHeight="1">
      <c r="A1893" s="102">
        <v>2006.0</v>
      </c>
      <c r="B1893" s="102">
        <v>5853.0</v>
      </c>
      <c r="C1893" s="102" t="s">
        <v>7311</v>
      </c>
      <c r="D1893" s="102" t="s">
        <v>21</v>
      </c>
      <c r="E1893" s="102">
        <v>11.0</v>
      </c>
      <c r="F1893" s="102">
        <v>0.0</v>
      </c>
      <c r="G1893" s="102" t="s">
        <v>851</v>
      </c>
      <c r="H1893" s="102">
        <v>4700.0</v>
      </c>
      <c r="I1893" s="102">
        <v>76.0</v>
      </c>
      <c r="J1893" s="102">
        <v>40.0</v>
      </c>
      <c r="K1893" s="102"/>
      <c r="L1893" s="102"/>
      <c r="M1893" s="102"/>
      <c r="N1893" s="102" t="s">
        <v>23</v>
      </c>
      <c r="O1893" s="102"/>
      <c r="P1893" s="102"/>
      <c r="Q1893" s="102" t="s">
        <v>23</v>
      </c>
      <c r="R1893" s="102">
        <v>33.0</v>
      </c>
      <c r="S1893" s="102">
        <v>51.0</v>
      </c>
    </row>
    <row r="1894" ht="12.75" customHeight="1">
      <c r="A1894" s="102">
        <v>2006.0</v>
      </c>
      <c r="B1894" s="102">
        <v>5857.0</v>
      </c>
      <c r="C1894" s="102" t="s">
        <v>7637</v>
      </c>
      <c r="D1894" s="102" t="s">
        <v>21</v>
      </c>
      <c r="E1894" s="102">
        <v>11.0</v>
      </c>
      <c r="F1894" s="102">
        <v>0.0</v>
      </c>
      <c r="G1894" s="102" t="s">
        <v>889</v>
      </c>
      <c r="H1894" s="102">
        <v>6600.0</v>
      </c>
      <c r="I1894" s="102">
        <v>84.0</v>
      </c>
      <c r="J1894" s="102">
        <v>47.0</v>
      </c>
      <c r="K1894" s="102"/>
      <c r="L1894" s="102"/>
      <c r="M1894" s="102"/>
      <c r="N1894" s="102" t="s">
        <v>23</v>
      </c>
      <c r="O1894" s="102"/>
      <c r="P1894" s="102"/>
      <c r="Q1894" s="102" t="s">
        <v>23</v>
      </c>
      <c r="R1894" s="102">
        <v>33.0</v>
      </c>
      <c r="S1894" s="102">
        <v>51.0</v>
      </c>
    </row>
    <row r="1895" ht="12.75" customHeight="1">
      <c r="A1895" s="102">
        <v>2006.0</v>
      </c>
      <c r="B1895" s="102">
        <v>5862.0</v>
      </c>
      <c r="C1895" s="102" t="s">
        <v>7639</v>
      </c>
      <c r="D1895" s="102" t="s">
        <v>21</v>
      </c>
      <c r="E1895" s="102">
        <v>11.0</v>
      </c>
      <c r="F1895" s="102">
        <v>0.0</v>
      </c>
      <c r="G1895" s="102" t="s">
        <v>889</v>
      </c>
      <c r="H1895" s="102">
        <v>5100.0</v>
      </c>
      <c r="I1895" s="102">
        <v>76.0</v>
      </c>
      <c r="J1895" s="102">
        <v>39.0</v>
      </c>
      <c r="K1895" s="102"/>
      <c r="L1895" s="102"/>
      <c r="M1895" s="102"/>
      <c r="N1895" s="102" t="s">
        <v>23</v>
      </c>
      <c r="O1895" s="102"/>
      <c r="P1895" s="102"/>
      <c r="Q1895" s="102" t="s">
        <v>23</v>
      </c>
      <c r="R1895" s="102">
        <v>33.0</v>
      </c>
      <c r="S1895" s="102">
        <v>4.0</v>
      </c>
    </row>
    <row r="1896" ht="12.75" customHeight="1">
      <c r="A1896" s="102">
        <v>2006.0</v>
      </c>
      <c r="B1896" s="102">
        <v>5879.0</v>
      </c>
      <c r="C1896" s="102" t="s">
        <v>7641</v>
      </c>
      <c r="D1896" s="102" t="s">
        <v>21</v>
      </c>
      <c r="E1896" s="102">
        <v>11.0</v>
      </c>
      <c r="F1896" s="102">
        <v>0.0</v>
      </c>
      <c r="G1896" s="102" t="s">
        <v>106</v>
      </c>
      <c r="H1896" s="102">
        <v>5600.0</v>
      </c>
      <c r="I1896" s="102">
        <v>78.0</v>
      </c>
      <c r="J1896" s="102">
        <v>39.0</v>
      </c>
      <c r="K1896" s="102"/>
      <c r="L1896" s="102"/>
      <c r="M1896" s="102"/>
      <c r="N1896" s="102" t="s">
        <v>23</v>
      </c>
      <c r="O1896" s="102"/>
      <c r="P1896" s="102"/>
      <c r="Q1896" s="102" t="s">
        <v>23</v>
      </c>
      <c r="R1896" s="102">
        <v>33.0</v>
      </c>
      <c r="S1896" s="102">
        <v>51.0</v>
      </c>
    </row>
    <row r="1897" ht="12.75" customHeight="1">
      <c r="A1897" s="102">
        <v>2006.0</v>
      </c>
      <c r="B1897" s="102">
        <v>5869.0</v>
      </c>
      <c r="C1897" s="102" t="s">
        <v>8242</v>
      </c>
      <c r="D1897" s="102" t="s">
        <v>21</v>
      </c>
      <c r="E1897" s="102">
        <v>11.0</v>
      </c>
      <c r="F1897" s="102">
        <v>0.0</v>
      </c>
      <c r="G1897" s="102" t="s">
        <v>898</v>
      </c>
      <c r="H1897" s="102">
        <v>5300.0</v>
      </c>
      <c r="I1897" s="102">
        <v>78.0</v>
      </c>
      <c r="J1897" s="102">
        <v>40.0</v>
      </c>
      <c r="K1897" s="102"/>
      <c r="L1897" s="102"/>
      <c r="M1897" s="102"/>
      <c r="N1897" s="102" t="s">
        <v>23</v>
      </c>
      <c r="O1897" s="102"/>
      <c r="P1897" s="102"/>
      <c r="Q1897" s="102" t="s">
        <v>23</v>
      </c>
      <c r="R1897" s="102">
        <v>33.0</v>
      </c>
      <c r="S1897" s="102">
        <v>51.0</v>
      </c>
    </row>
    <row r="1898" ht="12.75" customHeight="1">
      <c r="A1898" s="102">
        <v>2006.0</v>
      </c>
      <c r="B1898" s="102">
        <v>5881.0</v>
      </c>
      <c r="C1898" s="102" t="s">
        <v>8242</v>
      </c>
      <c r="D1898" s="102" t="s">
        <v>21</v>
      </c>
      <c r="E1898" s="102">
        <v>11.0</v>
      </c>
      <c r="F1898" s="102">
        <v>0.0</v>
      </c>
      <c r="G1898" s="102" t="s">
        <v>889</v>
      </c>
      <c r="H1898" s="102">
        <v>7000.0</v>
      </c>
      <c r="I1898" s="102">
        <v>84.0</v>
      </c>
      <c r="J1898" s="102">
        <v>42.0</v>
      </c>
      <c r="K1898" s="102"/>
      <c r="L1898" s="102"/>
      <c r="M1898" s="102"/>
      <c r="N1898" s="102" t="s">
        <v>23</v>
      </c>
      <c r="O1898" s="102"/>
      <c r="P1898" s="102"/>
      <c r="Q1898" s="102" t="s">
        <v>23</v>
      </c>
      <c r="R1898" s="102">
        <v>33.0</v>
      </c>
      <c r="S1898" s="102">
        <v>51.0</v>
      </c>
    </row>
    <row r="1899" ht="12.75" customHeight="1">
      <c r="A1899" s="102">
        <v>2006.0</v>
      </c>
      <c r="B1899" s="102">
        <v>5877.0</v>
      </c>
      <c r="C1899" s="102" t="s">
        <v>6975</v>
      </c>
      <c r="D1899" s="102" t="s">
        <v>21</v>
      </c>
      <c r="E1899" s="102">
        <v>11.0</v>
      </c>
      <c r="F1899" s="102">
        <v>0.0</v>
      </c>
      <c r="G1899" s="102" t="s">
        <v>112</v>
      </c>
      <c r="H1899" s="102">
        <v>5600.0</v>
      </c>
      <c r="I1899" s="102">
        <v>81.0</v>
      </c>
      <c r="J1899" s="102">
        <v>42.0</v>
      </c>
      <c r="K1899" s="102"/>
      <c r="L1899" s="102"/>
      <c r="M1899" s="102"/>
      <c r="N1899" s="102" t="s">
        <v>23</v>
      </c>
      <c r="O1899" s="102"/>
      <c r="P1899" s="102"/>
      <c r="Q1899" s="102" t="s">
        <v>23</v>
      </c>
      <c r="R1899" s="102">
        <v>33.0</v>
      </c>
      <c r="S1899" s="102">
        <v>24.0</v>
      </c>
    </row>
    <row r="1900" ht="12.75" customHeight="1">
      <c r="A1900" s="102">
        <v>2006.0</v>
      </c>
      <c r="B1900" s="102">
        <v>5885.0</v>
      </c>
      <c r="C1900" s="102" t="s">
        <v>6978</v>
      </c>
      <c r="D1900" s="102" t="s">
        <v>21</v>
      </c>
      <c r="E1900" s="102">
        <v>11.0</v>
      </c>
      <c r="F1900" s="102">
        <v>0.0</v>
      </c>
      <c r="G1900" s="102" t="s">
        <v>8243</v>
      </c>
      <c r="H1900" s="102">
        <v>5000.0</v>
      </c>
      <c r="I1900" s="102">
        <v>76.0</v>
      </c>
      <c r="J1900" s="102">
        <v>0.0</v>
      </c>
      <c r="K1900" s="102"/>
      <c r="L1900" s="102"/>
      <c r="M1900" s="102"/>
      <c r="N1900" s="102" t="s">
        <v>23</v>
      </c>
      <c r="O1900" s="102"/>
      <c r="P1900" s="102"/>
      <c r="Q1900" s="102" t="s">
        <v>23</v>
      </c>
      <c r="R1900" s="102">
        <v>33.0</v>
      </c>
      <c r="S1900" s="102">
        <v>16.0</v>
      </c>
    </row>
    <row r="1901" ht="12.75" customHeight="1">
      <c r="A1901" s="102">
        <v>2006.0</v>
      </c>
      <c r="B1901" s="102">
        <v>5887.0</v>
      </c>
      <c r="C1901" s="102" t="s">
        <v>8244</v>
      </c>
      <c r="D1901" s="102" t="s">
        <v>21</v>
      </c>
      <c r="E1901" s="102">
        <v>11.0</v>
      </c>
      <c r="F1901" s="102">
        <v>0.0</v>
      </c>
      <c r="G1901" s="102" t="s">
        <v>112</v>
      </c>
      <c r="H1901" s="102">
        <v>4550.0</v>
      </c>
      <c r="I1901" s="102">
        <v>72.0</v>
      </c>
      <c r="J1901" s="102">
        <v>0.0</v>
      </c>
      <c r="K1901" s="102"/>
      <c r="L1901" s="102"/>
      <c r="M1901" s="102"/>
      <c r="N1901" s="102" t="s">
        <v>23</v>
      </c>
      <c r="O1901" s="102"/>
      <c r="P1901" s="102"/>
      <c r="Q1901" s="102" t="s">
        <v>23</v>
      </c>
      <c r="R1901" s="102">
        <v>33.0</v>
      </c>
      <c r="S1901" s="102">
        <v>44.0</v>
      </c>
    </row>
    <row r="1902" ht="12.75" customHeight="1">
      <c r="A1902" s="102">
        <v>2006.0</v>
      </c>
      <c r="B1902" s="102">
        <v>5904.0</v>
      </c>
      <c r="C1902" s="102" t="s">
        <v>8245</v>
      </c>
      <c r="D1902" s="102" t="s">
        <v>21</v>
      </c>
      <c r="E1902" s="102">
        <v>11.0</v>
      </c>
      <c r="F1902" s="102">
        <v>0.0</v>
      </c>
      <c r="G1902" s="102" t="s">
        <v>8246</v>
      </c>
      <c r="H1902" s="102">
        <v>5200.0</v>
      </c>
      <c r="I1902" s="102">
        <v>76.0</v>
      </c>
      <c r="J1902" s="102">
        <v>38.0</v>
      </c>
      <c r="K1902" s="102"/>
      <c r="L1902" s="102"/>
      <c r="M1902" s="102"/>
      <c r="N1902" s="102" t="s">
        <v>23</v>
      </c>
      <c r="O1902" s="102"/>
      <c r="P1902" s="102"/>
      <c r="Q1902" s="102" t="s">
        <v>23</v>
      </c>
      <c r="R1902" s="102">
        <v>33.0</v>
      </c>
      <c r="S1902" s="102">
        <v>51.0</v>
      </c>
    </row>
    <row r="1903" ht="12.75" customHeight="1">
      <c r="A1903" s="102">
        <v>2006.0</v>
      </c>
      <c r="B1903" s="102">
        <v>5928.0</v>
      </c>
      <c r="C1903" s="102" t="s">
        <v>6987</v>
      </c>
      <c r="D1903" s="102" t="s">
        <v>21</v>
      </c>
      <c r="E1903" s="102">
        <v>11.0</v>
      </c>
      <c r="F1903" s="102">
        <v>0.0</v>
      </c>
      <c r="G1903" s="102" t="s">
        <v>890</v>
      </c>
      <c r="H1903" s="102">
        <v>5200.0</v>
      </c>
      <c r="I1903" s="102">
        <v>75.0</v>
      </c>
      <c r="J1903" s="102">
        <v>0.0</v>
      </c>
      <c r="K1903" s="102"/>
      <c r="L1903" s="102"/>
      <c r="M1903" s="102"/>
      <c r="N1903" s="102" t="s">
        <v>23</v>
      </c>
      <c r="O1903" s="102"/>
      <c r="P1903" s="102"/>
      <c r="Q1903" s="102" t="s">
        <v>23</v>
      </c>
      <c r="R1903" s="102">
        <v>33.0</v>
      </c>
      <c r="S1903" s="102">
        <v>51.0</v>
      </c>
    </row>
    <row r="1904" ht="12.75" customHeight="1">
      <c r="A1904" s="102">
        <v>2006.0</v>
      </c>
      <c r="B1904" s="102">
        <v>5942.0</v>
      </c>
      <c r="C1904" s="102" t="s">
        <v>6996</v>
      </c>
      <c r="D1904" s="102" t="s">
        <v>21</v>
      </c>
      <c r="E1904" s="102">
        <v>11.0</v>
      </c>
      <c r="F1904" s="102">
        <v>0.0</v>
      </c>
      <c r="G1904" s="102" t="s">
        <v>8247</v>
      </c>
      <c r="H1904" s="102">
        <v>5100.0</v>
      </c>
      <c r="I1904" s="102">
        <v>74.0</v>
      </c>
      <c r="J1904" s="102">
        <v>0.0</v>
      </c>
      <c r="K1904" s="102"/>
      <c r="L1904" s="102"/>
      <c r="M1904" s="102"/>
      <c r="N1904" s="102" t="s">
        <v>23</v>
      </c>
      <c r="O1904" s="102"/>
      <c r="P1904" s="102"/>
      <c r="Q1904" s="102" t="s">
        <v>23</v>
      </c>
      <c r="R1904" s="102">
        <v>33.0</v>
      </c>
      <c r="S1904" s="102">
        <v>51.0</v>
      </c>
    </row>
    <row r="1905" ht="12.75" customHeight="1">
      <c r="A1905" s="102">
        <v>2006.0</v>
      </c>
      <c r="B1905" s="102">
        <v>5957.0</v>
      </c>
      <c r="C1905" s="102" t="s">
        <v>8248</v>
      </c>
      <c r="D1905" s="102" t="s">
        <v>21</v>
      </c>
      <c r="E1905" s="102">
        <v>11.0</v>
      </c>
      <c r="F1905" s="102">
        <v>0.0</v>
      </c>
      <c r="G1905" s="102" t="s">
        <v>8246</v>
      </c>
      <c r="H1905" s="102">
        <v>5300.0</v>
      </c>
      <c r="I1905" s="102">
        <v>75.0</v>
      </c>
      <c r="J1905" s="102">
        <v>0.0</v>
      </c>
      <c r="K1905" s="102"/>
      <c r="L1905" s="102"/>
      <c r="M1905" s="102"/>
      <c r="N1905" s="102" t="s">
        <v>23</v>
      </c>
      <c r="O1905" s="102"/>
      <c r="P1905" s="102"/>
      <c r="Q1905" s="102" t="s">
        <v>23</v>
      </c>
      <c r="R1905" s="102">
        <v>33.0</v>
      </c>
      <c r="S1905" s="102">
        <v>51.0</v>
      </c>
    </row>
    <row r="1906" ht="12.75" customHeight="1">
      <c r="A1906" s="102">
        <v>2006.0</v>
      </c>
      <c r="B1906" s="102">
        <v>5950.0</v>
      </c>
      <c r="C1906" s="102" t="s">
        <v>7002</v>
      </c>
      <c r="D1906" s="102" t="s">
        <v>21</v>
      </c>
      <c r="E1906" s="102">
        <v>11.0</v>
      </c>
      <c r="F1906" s="102">
        <v>0.0</v>
      </c>
      <c r="G1906" s="102" t="s">
        <v>8249</v>
      </c>
      <c r="H1906" s="102">
        <v>4600.0</v>
      </c>
      <c r="I1906" s="102">
        <v>73.0</v>
      </c>
      <c r="J1906" s="102">
        <v>0.0</v>
      </c>
      <c r="K1906" s="102"/>
      <c r="L1906" s="102"/>
      <c r="M1906" s="102"/>
      <c r="N1906" s="102" t="s">
        <v>23</v>
      </c>
      <c r="O1906" s="102"/>
      <c r="P1906" s="102"/>
      <c r="Q1906" s="102" t="s">
        <v>23</v>
      </c>
      <c r="R1906" s="102">
        <v>33.0</v>
      </c>
      <c r="S1906" s="102">
        <v>24.0</v>
      </c>
    </row>
    <row r="1907" ht="12.75" customHeight="1">
      <c r="A1907" s="102">
        <v>2006.0</v>
      </c>
      <c r="B1907" s="102">
        <v>5966.0</v>
      </c>
      <c r="C1907" s="102" t="s">
        <v>8250</v>
      </c>
      <c r="D1907" s="102" t="s">
        <v>21</v>
      </c>
      <c r="E1907" s="102">
        <v>11.0</v>
      </c>
      <c r="F1907" s="102">
        <v>0.0</v>
      </c>
      <c r="G1907" s="102" t="s">
        <v>112</v>
      </c>
      <c r="H1907" s="102">
        <v>5900.0</v>
      </c>
      <c r="I1907" s="102">
        <v>79.0</v>
      </c>
      <c r="J1907" s="102">
        <v>0.0</v>
      </c>
      <c r="K1907" s="102"/>
      <c r="L1907" s="102"/>
      <c r="M1907" s="102"/>
      <c r="N1907" s="102" t="s">
        <v>23</v>
      </c>
      <c r="O1907" s="102"/>
      <c r="P1907" s="102"/>
      <c r="Q1907" s="102" t="s">
        <v>23</v>
      </c>
      <c r="R1907" s="102">
        <v>33.0</v>
      </c>
      <c r="S1907" s="102">
        <v>51.0</v>
      </c>
    </row>
    <row r="1908" ht="12.75" customHeight="1">
      <c r="A1908" s="102">
        <v>2006.0</v>
      </c>
      <c r="B1908" s="102">
        <v>5969.0</v>
      </c>
      <c r="C1908" s="102" t="s">
        <v>8251</v>
      </c>
      <c r="D1908" s="102" t="s">
        <v>21</v>
      </c>
      <c r="E1908" s="102">
        <v>11.0</v>
      </c>
      <c r="F1908" s="102">
        <v>0.0</v>
      </c>
      <c r="G1908" s="102" t="s">
        <v>843</v>
      </c>
      <c r="H1908" s="102">
        <v>4300.0</v>
      </c>
      <c r="I1908" s="102">
        <v>72.0</v>
      </c>
      <c r="J1908" s="102">
        <v>0.0</v>
      </c>
      <c r="K1908" s="102"/>
      <c r="L1908" s="102"/>
      <c r="M1908" s="102"/>
      <c r="N1908" s="102" t="s">
        <v>40</v>
      </c>
      <c r="O1908" s="102"/>
      <c r="P1908" s="102"/>
      <c r="Q1908" s="102" t="s">
        <v>23</v>
      </c>
      <c r="R1908" s="102">
        <v>33.0</v>
      </c>
      <c r="S1908" s="102">
        <v>51.0</v>
      </c>
    </row>
    <row r="1909" ht="12.75" customHeight="1">
      <c r="A1909" s="102">
        <v>2006.0</v>
      </c>
      <c r="B1909" s="102">
        <v>5964.0</v>
      </c>
      <c r="C1909" s="102" t="s">
        <v>8251</v>
      </c>
      <c r="D1909" s="102" t="s">
        <v>21</v>
      </c>
      <c r="E1909" s="102">
        <v>11.0</v>
      </c>
      <c r="F1909" s="102">
        <v>0.0</v>
      </c>
      <c r="G1909" s="102" t="s">
        <v>890</v>
      </c>
      <c r="H1909" s="102">
        <v>6400.0</v>
      </c>
      <c r="I1909" s="102">
        <v>81.0</v>
      </c>
      <c r="J1909" s="102">
        <v>40.0</v>
      </c>
      <c r="K1909" s="102"/>
      <c r="L1909" s="102"/>
      <c r="M1909" s="102"/>
      <c r="N1909" s="102" t="s">
        <v>23</v>
      </c>
      <c r="O1909" s="102"/>
      <c r="P1909" s="102"/>
      <c r="Q1909" s="102" t="s">
        <v>23</v>
      </c>
      <c r="R1909" s="102">
        <v>33.0</v>
      </c>
      <c r="S1909" s="102">
        <v>51.0</v>
      </c>
    </row>
    <row r="1910" ht="12.75" customHeight="1">
      <c r="A1910" s="102">
        <v>2006.0</v>
      </c>
      <c r="B1910" s="102">
        <v>5979.0</v>
      </c>
      <c r="C1910" s="102" t="s">
        <v>8252</v>
      </c>
      <c r="D1910" s="102" t="s">
        <v>21</v>
      </c>
      <c r="E1910" s="102">
        <v>11.0</v>
      </c>
      <c r="F1910" s="102">
        <v>0.0</v>
      </c>
      <c r="G1910" s="102" t="s">
        <v>106</v>
      </c>
      <c r="H1910" s="102">
        <v>6250.0</v>
      </c>
      <c r="I1910" s="102">
        <v>80.0</v>
      </c>
      <c r="J1910" s="102">
        <v>0.0</v>
      </c>
      <c r="K1910" s="102"/>
      <c r="L1910" s="102"/>
      <c r="M1910" s="102"/>
      <c r="N1910" s="102" t="s">
        <v>23</v>
      </c>
      <c r="O1910" s="102"/>
      <c r="P1910" s="102"/>
      <c r="Q1910" s="102" t="s">
        <v>23</v>
      </c>
      <c r="R1910" s="102">
        <v>33.0</v>
      </c>
      <c r="S1910" s="102">
        <v>4.0</v>
      </c>
    </row>
    <row r="1911" ht="12.75" customHeight="1">
      <c r="A1911" s="102">
        <v>2006.0</v>
      </c>
      <c r="B1911" s="102">
        <v>5978.0</v>
      </c>
      <c r="C1911" s="102" t="s">
        <v>8253</v>
      </c>
      <c r="D1911" s="102" t="s">
        <v>21</v>
      </c>
      <c r="E1911" s="102">
        <v>11.0</v>
      </c>
      <c r="F1911" s="102">
        <v>0.0</v>
      </c>
      <c r="G1911" s="102" t="s">
        <v>112</v>
      </c>
      <c r="H1911" s="102">
        <v>4250.0</v>
      </c>
      <c r="I1911" s="102">
        <v>78.0</v>
      </c>
      <c r="J1911" s="102">
        <v>39.0</v>
      </c>
      <c r="K1911" s="102"/>
      <c r="L1911" s="102"/>
      <c r="M1911" s="102"/>
      <c r="N1911" s="102" t="s">
        <v>40</v>
      </c>
      <c r="O1911" s="102"/>
      <c r="P1911" s="102"/>
      <c r="Q1911" s="102" t="s">
        <v>23</v>
      </c>
      <c r="R1911" s="102">
        <v>33.0</v>
      </c>
      <c r="S1911" s="102">
        <v>24.0</v>
      </c>
    </row>
    <row r="1912" ht="12.75" customHeight="1">
      <c r="A1912" s="102">
        <v>2006.0</v>
      </c>
      <c r="B1912" s="102">
        <v>5983.0</v>
      </c>
      <c r="C1912" s="102" t="s">
        <v>7321</v>
      </c>
      <c r="D1912" s="102" t="s">
        <v>21</v>
      </c>
      <c r="E1912" s="102">
        <v>11.0</v>
      </c>
      <c r="F1912" s="102">
        <v>0.0</v>
      </c>
      <c r="G1912" s="102" t="s">
        <v>112</v>
      </c>
      <c r="H1912" s="102">
        <v>5800.0</v>
      </c>
      <c r="I1912" s="102">
        <v>78.0</v>
      </c>
      <c r="J1912" s="102">
        <v>0.0</v>
      </c>
      <c r="K1912" s="102"/>
      <c r="L1912" s="102"/>
      <c r="M1912" s="102"/>
      <c r="N1912" s="102" t="s">
        <v>23</v>
      </c>
      <c r="O1912" s="102"/>
      <c r="P1912" s="102"/>
      <c r="Q1912" s="102" t="s">
        <v>23</v>
      </c>
      <c r="R1912" s="102">
        <v>33.0</v>
      </c>
      <c r="S1912" s="102">
        <v>24.0</v>
      </c>
    </row>
    <row r="1913" ht="12.75" customHeight="1">
      <c r="A1913" s="102">
        <v>2006.0</v>
      </c>
      <c r="B1913" s="102">
        <v>5980.0</v>
      </c>
      <c r="C1913" s="102" t="s">
        <v>7321</v>
      </c>
      <c r="D1913" s="102" t="s">
        <v>21</v>
      </c>
      <c r="E1913" s="102">
        <v>11.0</v>
      </c>
      <c r="F1913" s="102">
        <v>0.0</v>
      </c>
      <c r="G1913" s="102" t="s">
        <v>112</v>
      </c>
      <c r="H1913" s="102">
        <v>7300.0</v>
      </c>
      <c r="I1913" s="102">
        <v>87.0</v>
      </c>
      <c r="J1913" s="102">
        <v>0.0</v>
      </c>
      <c r="K1913" s="102"/>
      <c r="L1913" s="102"/>
      <c r="M1913" s="102"/>
      <c r="N1913" s="102" t="s">
        <v>23</v>
      </c>
      <c r="O1913" s="102"/>
      <c r="P1913" s="102"/>
      <c r="Q1913" s="102" t="s">
        <v>23</v>
      </c>
      <c r="R1913" s="102">
        <v>33.0</v>
      </c>
      <c r="S1913" s="102">
        <v>51.0</v>
      </c>
    </row>
    <row r="1914" ht="12.75" customHeight="1">
      <c r="A1914" s="102">
        <v>2006.0</v>
      </c>
      <c r="B1914" s="102">
        <v>5984.0</v>
      </c>
      <c r="C1914" s="102" t="s">
        <v>7701</v>
      </c>
      <c r="D1914" s="102" t="s">
        <v>21</v>
      </c>
      <c r="E1914" s="102">
        <v>11.0</v>
      </c>
      <c r="F1914" s="102">
        <v>0.0</v>
      </c>
      <c r="G1914" s="102" t="s">
        <v>851</v>
      </c>
      <c r="H1914" s="102">
        <v>5500.0</v>
      </c>
      <c r="I1914" s="102">
        <v>76.0</v>
      </c>
      <c r="J1914" s="102">
        <v>0.0</v>
      </c>
      <c r="K1914" s="102"/>
      <c r="L1914" s="102"/>
      <c r="M1914" s="102"/>
      <c r="N1914" s="102" t="s">
        <v>23</v>
      </c>
      <c r="O1914" s="102"/>
      <c r="P1914" s="102"/>
      <c r="Q1914" s="102" t="s">
        <v>23</v>
      </c>
      <c r="R1914" s="102">
        <v>33.0</v>
      </c>
      <c r="S1914" s="102">
        <v>16.0</v>
      </c>
    </row>
    <row r="1915" ht="12.75" customHeight="1">
      <c r="A1915" s="102">
        <v>2006.0</v>
      </c>
      <c r="B1915" s="102">
        <v>5982.0</v>
      </c>
      <c r="C1915" s="102" t="s">
        <v>7323</v>
      </c>
      <c r="D1915" s="102" t="s">
        <v>21</v>
      </c>
      <c r="E1915" s="102">
        <v>11.0</v>
      </c>
      <c r="F1915" s="102">
        <v>0.0</v>
      </c>
      <c r="G1915" s="102" t="s">
        <v>112</v>
      </c>
      <c r="H1915" s="102">
        <v>5200.0</v>
      </c>
      <c r="I1915" s="102">
        <v>77.0</v>
      </c>
      <c r="J1915" s="102">
        <v>0.0</v>
      </c>
      <c r="K1915" s="102"/>
      <c r="L1915" s="102"/>
      <c r="M1915" s="102"/>
      <c r="N1915" s="102" t="s">
        <v>23</v>
      </c>
      <c r="O1915" s="102"/>
      <c r="P1915" s="102"/>
      <c r="Q1915" s="102" t="s">
        <v>23</v>
      </c>
      <c r="R1915" s="102">
        <v>33.0</v>
      </c>
      <c r="S1915" s="102">
        <v>20.0</v>
      </c>
    </row>
    <row r="1916" ht="12.75" customHeight="1">
      <c r="A1916" s="102">
        <v>2006.0</v>
      </c>
      <c r="B1916" s="102">
        <v>5986.0</v>
      </c>
      <c r="C1916" s="102" t="s">
        <v>7323</v>
      </c>
      <c r="D1916" s="102" t="s">
        <v>21</v>
      </c>
      <c r="E1916" s="102">
        <v>11.0</v>
      </c>
      <c r="F1916" s="102">
        <v>0.0</v>
      </c>
      <c r="G1916" s="102" t="s">
        <v>101</v>
      </c>
      <c r="H1916" s="102">
        <v>5800.0</v>
      </c>
      <c r="I1916" s="102">
        <v>80.0</v>
      </c>
      <c r="J1916" s="102">
        <v>0.0</v>
      </c>
      <c r="K1916" s="102"/>
      <c r="L1916" s="102"/>
      <c r="M1916" s="102"/>
      <c r="N1916" s="102" t="s">
        <v>23</v>
      </c>
      <c r="O1916" s="102"/>
      <c r="P1916" s="102"/>
      <c r="Q1916" s="102" t="s">
        <v>23</v>
      </c>
      <c r="R1916" s="102">
        <v>33.0</v>
      </c>
      <c r="S1916" s="102">
        <v>59.0</v>
      </c>
    </row>
    <row r="1917" ht="12.75" customHeight="1">
      <c r="A1917" s="102">
        <v>2006.0</v>
      </c>
      <c r="B1917" s="102">
        <v>5993.0</v>
      </c>
      <c r="C1917" s="102" t="s">
        <v>7704</v>
      </c>
      <c r="D1917" s="102" t="s">
        <v>21</v>
      </c>
      <c r="E1917" s="102">
        <v>11.0</v>
      </c>
      <c r="F1917" s="102">
        <v>0.0</v>
      </c>
      <c r="G1917" s="102" t="s">
        <v>101</v>
      </c>
      <c r="H1917" s="102">
        <v>4900.0</v>
      </c>
      <c r="I1917" s="102">
        <v>80.0</v>
      </c>
      <c r="J1917" s="102">
        <v>40.0</v>
      </c>
      <c r="K1917" s="102"/>
      <c r="L1917" s="102"/>
      <c r="M1917" s="102"/>
      <c r="N1917" s="102" t="s">
        <v>23</v>
      </c>
      <c r="O1917" s="102"/>
      <c r="P1917" s="102"/>
      <c r="Q1917" s="102" t="s">
        <v>23</v>
      </c>
      <c r="R1917" s="102">
        <v>33.0</v>
      </c>
      <c r="S1917" s="102">
        <v>51.0</v>
      </c>
    </row>
    <row r="1918" ht="12.75" customHeight="1">
      <c r="A1918" s="102">
        <v>2006.0</v>
      </c>
      <c r="B1918" s="102">
        <v>5999.0</v>
      </c>
      <c r="C1918" s="102" t="s">
        <v>7707</v>
      </c>
      <c r="D1918" s="102" t="s">
        <v>21</v>
      </c>
      <c r="E1918" s="102">
        <v>11.0</v>
      </c>
      <c r="F1918" s="102">
        <v>0.0</v>
      </c>
      <c r="G1918" s="102" t="s">
        <v>101</v>
      </c>
      <c r="H1918" s="102">
        <v>5600.0</v>
      </c>
      <c r="I1918" s="102">
        <v>81.0</v>
      </c>
      <c r="J1918" s="102">
        <v>0.0</v>
      </c>
      <c r="K1918" s="102"/>
      <c r="L1918" s="102"/>
      <c r="M1918" s="102"/>
      <c r="N1918" s="102" t="s">
        <v>23</v>
      </c>
      <c r="O1918" s="102"/>
      <c r="P1918" s="102"/>
      <c r="Q1918" s="102" t="s">
        <v>23</v>
      </c>
      <c r="R1918" s="102">
        <v>33.0</v>
      </c>
      <c r="S1918" s="102">
        <v>59.0</v>
      </c>
    </row>
    <row r="1919" ht="12.75" customHeight="1">
      <c r="A1919" s="102">
        <v>2006.0</v>
      </c>
      <c r="B1919" s="102">
        <v>5995.0</v>
      </c>
      <c r="C1919" s="102" t="s">
        <v>8254</v>
      </c>
      <c r="D1919" s="102" t="s">
        <v>21</v>
      </c>
      <c r="E1919" s="102">
        <v>11.0</v>
      </c>
      <c r="F1919" s="102">
        <v>0.0</v>
      </c>
      <c r="G1919" s="102" t="s">
        <v>887</v>
      </c>
      <c r="H1919" s="102">
        <v>7000.0</v>
      </c>
      <c r="I1919" s="102">
        <v>80.0</v>
      </c>
      <c r="J1919" s="102">
        <v>0.0</v>
      </c>
      <c r="K1919" s="102"/>
      <c r="L1919" s="102"/>
      <c r="M1919" s="102"/>
      <c r="N1919" s="102" t="s">
        <v>23</v>
      </c>
      <c r="O1919" s="102"/>
      <c r="P1919" s="102"/>
      <c r="Q1919" s="102" t="s">
        <v>23</v>
      </c>
      <c r="R1919" s="102">
        <v>33.0</v>
      </c>
      <c r="S1919" s="102">
        <v>16.0</v>
      </c>
    </row>
    <row r="1920" ht="12.75" customHeight="1">
      <c r="A1920" s="102">
        <v>2006.0</v>
      </c>
      <c r="B1920" s="102">
        <v>7531.0</v>
      </c>
      <c r="C1920" s="102" t="s">
        <v>8255</v>
      </c>
      <c r="D1920" s="102" t="s">
        <v>21</v>
      </c>
      <c r="E1920" s="102">
        <v>11.0</v>
      </c>
      <c r="F1920" s="102">
        <v>0.0</v>
      </c>
      <c r="G1920" s="102" t="s">
        <v>8236</v>
      </c>
      <c r="H1920" s="102">
        <v>5000.0</v>
      </c>
      <c r="I1920" s="102">
        <v>77.0</v>
      </c>
      <c r="J1920" s="102">
        <v>39.0</v>
      </c>
      <c r="K1920" s="102"/>
      <c r="L1920" s="102"/>
      <c r="M1920" s="102"/>
      <c r="N1920" s="102" t="s">
        <v>40</v>
      </c>
      <c r="O1920" s="102"/>
      <c r="P1920" s="102"/>
      <c r="Q1920" s="102" t="s">
        <v>23</v>
      </c>
      <c r="R1920" s="102">
        <v>33.0</v>
      </c>
      <c r="S1920" s="102">
        <v>44.0</v>
      </c>
    </row>
    <row r="1921" ht="12.75" customHeight="1">
      <c r="A1921" s="102">
        <v>2006.0</v>
      </c>
      <c r="B1921" s="102">
        <v>7535.0</v>
      </c>
      <c r="C1921" s="102" t="s">
        <v>8256</v>
      </c>
      <c r="D1921" s="102" t="s">
        <v>21</v>
      </c>
      <c r="E1921" s="102">
        <v>11.0</v>
      </c>
      <c r="F1921" s="102">
        <v>0.0</v>
      </c>
      <c r="G1921" s="102" t="s">
        <v>105</v>
      </c>
      <c r="H1921" s="102">
        <v>5300.0</v>
      </c>
      <c r="I1921" s="102">
        <v>78.0</v>
      </c>
      <c r="J1921" s="102">
        <v>40.0</v>
      </c>
      <c r="K1921" s="102"/>
      <c r="L1921" s="102"/>
      <c r="M1921" s="102"/>
      <c r="N1921" s="102" t="s">
        <v>23</v>
      </c>
      <c r="O1921" s="102"/>
      <c r="P1921" s="102"/>
      <c r="Q1921" s="102" t="s">
        <v>23</v>
      </c>
      <c r="R1921" s="102">
        <v>33.0</v>
      </c>
      <c r="S1921" s="102">
        <v>51.0</v>
      </c>
    </row>
    <row r="1922" ht="12.75" customHeight="1">
      <c r="A1922" s="102">
        <v>2006.0</v>
      </c>
      <c r="B1922" s="102">
        <v>7542.0</v>
      </c>
      <c r="C1922" s="102" t="s">
        <v>7722</v>
      </c>
      <c r="D1922" s="102" t="s">
        <v>21</v>
      </c>
      <c r="E1922" s="102">
        <v>11.0</v>
      </c>
      <c r="F1922" s="102">
        <v>0.0</v>
      </c>
      <c r="G1922" s="102" t="s">
        <v>112</v>
      </c>
      <c r="H1922" s="102">
        <v>5100.0</v>
      </c>
      <c r="I1922" s="102">
        <v>77.0</v>
      </c>
      <c r="J1922" s="102">
        <v>39.0</v>
      </c>
      <c r="K1922" s="102"/>
      <c r="L1922" s="102"/>
      <c r="M1922" s="102"/>
      <c r="N1922" s="102" t="s">
        <v>23</v>
      </c>
      <c r="O1922" s="102"/>
      <c r="P1922" s="102"/>
      <c r="Q1922" s="102" t="s">
        <v>23</v>
      </c>
      <c r="R1922" s="102">
        <v>33.0</v>
      </c>
      <c r="S1922" s="102">
        <v>16.0</v>
      </c>
    </row>
    <row r="1923" ht="12.75" customHeight="1">
      <c r="A1923" s="102">
        <v>2006.0</v>
      </c>
      <c r="B1923" s="102">
        <v>7548.0</v>
      </c>
      <c r="C1923" s="102" t="s">
        <v>7725</v>
      </c>
      <c r="D1923" s="102" t="s">
        <v>21</v>
      </c>
      <c r="E1923" s="102">
        <v>11.0</v>
      </c>
      <c r="F1923" s="102">
        <v>0.0</v>
      </c>
      <c r="G1923" s="102" t="s">
        <v>112</v>
      </c>
      <c r="H1923" s="102">
        <v>4400.0</v>
      </c>
      <c r="I1923" s="102">
        <v>74.0</v>
      </c>
      <c r="J1923" s="102">
        <v>37.0</v>
      </c>
      <c r="K1923" s="102"/>
      <c r="L1923" s="102"/>
      <c r="M1923" s="102"/>
      <c r="N1923" s="102" t="s">
        <v>40</v>
      </c>
      <c r="O1923" s="102"/>
      <c r="P1923" s="102"/>
      <c r="Q1923" s="102" t="s">
        <v>23</v>
      </c>
      <c r="R1923" s="102">
        <v>33.0</v>
      </c>
      <c r="S1923" s="102">
        <v>4.0</v>
      </c>
    </row>
    <row r="1924" ht="12.75" customHeight="1">
      <c r="A1924" s="102">
        <v>2006.0</v>
      </c>
      <c r="B1924" s="102">
        <v>7556.0</v>
      </c>
      <c r="C1924" s="102" t="s">
        <v>7023</v>
      </c>
      <c r="D1924" s="102" t="s">
        <v>21</v>
      </c>
      <c r="E1924" s="102">
        <v>11.0</v>
      </c>
      <c r="F1924" s="102">
        <v>0.0</v>
      </c>
      <c r="G1924" s="102" t="s">
        <v>889</v>
      </c>
      <c r="H1924" s="102">
        <v>5450.0</v>
      </c>
      <c r="I1924" s="102">
        <v>80.0</v>
      </c>
      <c r="J1924" s="102">
        <v>40.0</v>
      </c>
      <c r="K1924" s="102"/>
      <c r="L1924" s="102"/>
      <c r="M1924" s="102"/>
      <c r="N1924" s="102" t="s">
        <v>23</v>
      </c>
      <c r="O1924" s="102"/>
      <c r="P1924" s="102"/>
      <c r="Q1924" s="102" t="s">
        <v>23</v>
      </c>
      <c r="R1924" s="102">
        <v>33.0</v>
      </c>
      <c r="S1924" s="102">
        <v>51.0</v>
      </c>
    </row>
    <row r="1925" ht="12.75" customHeight="1">
      <c r="A1925" s="102">
        <v>2006.0</v>
      </c>
      <c r="B1925" s="102">
        <v>7575.0</v>
      </c>
      <c r="C1925" s="102" t="s">
        <v>7740</v>
      </c>
      <c r="D1925" s="102" t="s">
        <v>21</v>
      </c>
      <c r="E1925" s="102">
        <v>11.0</v>
      </c>
      <c r="F1925" s="102">
        <v>0.0</v>
      </c>
      <c r="G1925" s="102" t="s">
        <v>101</v>
      </c>
      <c r="H1925" s="102">
        <v>4450.0</v>
      </c>
      <c r="I1925" s="102">
        <v>75.0</v>
      </c>
      <c r="J1925" s="102">
        <v>38.0</v>
      </c>
      <c r="K1925" s="102"/>
      <c r="L1925" s="102"/>
      <c r="M1925" s="102"/>
      <c r="N1925" s="102" t="s">
        <v>23</v>
      </c>
      <c r="O1925" s="102"/>
      <c r="P1925" s="102"/>
      <c r="Q1925" s="102" t="s">
        <v>23</v>
      </c>
      <c r="R1925" s="102">
        <v>33.0</v>
      </c>
      <c r="S1925" s="102">
        <v>20.0</v>
      </c>
    </row>
    <row r="1926" ht="12.75" customHeight="1">
      <c r="A1926" s="102">
        <v>2006.0</v>
      </c>
      <c r="B1926" s="102">
        <v>7588.0</v>
      </c>
      <c r="C1926" s="102" t="s">
        <v>7038</v>
      </c>
      <c r="D1926" s="102" t="s">
        <v>21</v>
      </c>
      <c r="E1926" s="102">
        <v>11.0</v>
      </c>
      <c r="F1926" s="102">
        <v>0.0</v>
      </c>
      <c r="G1926" s="102" t="s">
        <v>112</v>
      </c>
      <c r="H1926" s="102">
        <v>5300.0</v>
      </c>
      <c r="I1926" s="102">
        <v>77.0</v>
      </c>
      <c r="J1926" s="102">
        <v>39.0</v>
      </c>
      <c r="K1926" s="102"/>
      <c r="L1926" s="102"/>
      <c r="M1926" s="102"/>
      <c r="N1926" s="102" t="s">
        <v>35</v>
      </c>
      <c r="O1926" s="102"/>
      <c r="P1926" s="102"/>
      <c r="Q1926" s="102" t="s">
        <v>23</v>
      </c>
      <c r="R1926" s="102">
        <v>33.0</v>
      </c>
      <c r="S1926" s="102">
        <v>51.0</v>
      </c>
    </row>
    <row r="1927" ht="12.75" customHeight="1">
      <c r="A1927" s="102">
        <v>2006.0</v>
      </c>
      <c r="B1927" s="102">
        <v>7587.0</v>
      </c>
      <c r="C1927" s="102" t="s">
        <v>8257</v>
      </c>
      <c r="D1927" s="102" t="s">
        <v>21</v>
      </c>
      <c r="E1927" s="102">
        <v>11.0</v>
      </c>
      <c r="F1927" s="102">
        <v>0.0</v>
      </c>
      <c r="G1927" s="102" t="s">
        <v>889</v>
      </c>
      <c r="H1927" s="102">
        <v>11000.0</v>
      </c>
      <c r="I1927" s="102">
        <v>96.0</v>
      </c>
      <c r="J1927" s="102">
        <v>51.0</v>
      </c>
      <c r="K1927" s="102"/>
      <c r="L1927" s="102"/>
      <c r="M1927" s="102"/>
      <c r="N1927" s="102" t="s">
        <v>23</v>
      </c>
      <c r="O1927" s="102"/>
      <c r="P1927" s="102"/>
      <c r="Q1927" s="102" t="s">
        <v>23</v>
      </c>
      <c r="R1927" s="102">
        <v>33.0</v>
      </c>
      <c r="S1927" s="102">
        <v>66.0</v>
      </c>
    </row>
    <row r="1928" ht="12.75" customHeight="1">
      <c r="A1928" s="102">
        <v>2006.0</v>
      </c>
      <c r="B1928" s="102">
        <v>7595.0</v>
      </c>
      <c r="C1928" s="102" t="s">
        <v>7240</v>
      </c>
      <c r="D1928" s="102" t="s">
        <v>21</v>
      </c>
      <c r="E1928" s="102">
        <v>11.0</v>
      </c>
      <c r="F1928" s="102">
        <v>0.0</v>
      </c>
      <c r="G1928" s="102" t="s">
        <v>864</v>
      </c>
      <c r="H1928" s="102">
        <v>5300.0</v>
      </c>
      <c r="I1928" s="102">
        <v>79.0</v>
      </c>
      <c r="J1928" s="102">
        <v>41.0</v>
      </c>
      <c r="K1928" s="102"/>
      <c r="L1928" s="102"/>
      <c r="M1928" s="102"/>
      <c r="N1928" s="102" t="s">
        <v>23</v>
      </c>
      <c r="O1928" s="102"/>
      <c r="P1928" s="102"/>
      <c r="Q1928" s="102" t="s">
        <v>23</v>
      </c>
      <c r="R1928" s="102">
        <v>33.0</v>
      </c>
      <c r="S1928" s="102">
        <v>24.0</v>
      </c>
    </row>
    <row r="1929" ht="12.75" customHeight="1">
      <c r="A1929" s="102">
        <v>2006.0</v>
      </c>
      <c r="B1929" s="102">
        <v>7593.0</v>
      </c>
      <c r="C1929" s="102" t="s">
        <v>8258</v>
      </c>
      <c r="D1929" s="102" t="s">
        <v>21</v>
      </c>
      <c r="E1929" s="102">
        <v>11.0</v>
      </c>
      <c r="F1929" s="102">
        <v>0.0</v>
      </c>
      <c r="G1929" s="102" t="s">
        <v>896</v>
      </c>
      <c r="H1929" s="102">
        <v>4700.0</v>
      </c>
      <c r="I1929" s="102">
        <v>73.0</v>
      </c>
      <c r="J1929" s="102">
        <v>37.0</v>
      </c>
      <c r="K1929" s="102"/>
      <c r="L1929" s="102"/>
      <c r="M1929" s="102"/>
      <c r="N1929" s="102" t="s">
        <v>23</v>
      </c>
      <c r="O1929" s="102"/>
      <c r="P1929" s="102"/>
      <c r="Q1929" s="102" t="s">
        <v>23</v>
      </c>
      <c r="R1929" s="102">
        <v>33.0</v>
      </c>
      <c r="S1929" s="102">
        <v>51.0</v>
      </c>
    </row>
    <row r="1930" ht="12.75" customHeight="1">
      <c r="A1930" s="102">
        <v>2006.0</v>
      </c>
      <c r="B1930" s="102">
        <v>7598.0</v>
      </c>
      <c r="C1930" s="102" t="s">
        <v>7039</v>
      </c>
      <c r="D1930" s="102" t="s">
        <v>21</v>
      </c>
      <c r="E1930" s="102">
        <v>11.0</v>
      </c>
      <c r="F1930" s="102">
        <v>0.0</v>
      </c>
      <c r="G1930" s="102" t="s">
        <v>101</v>
      </c>
      <c r="H1930" s="102">
        <v>4800.0</v>
      </c>
      <c r="I1930" s="102">
        <v>76.0</v>
      </c>
      <c r="J1930" s="102">
        <v>39.0</v>
      </c>
      <c r="K1930" s="102"/>
      <c r="L1930" s="102"/>
      <c r="M1930" s="102"/>
      <c r="N1930" s="102" t="s">
        <v>23</v>
      </c>
      <c r="O1930" s="102"/>
      <c r="P1930" s="102"/>
      <c r="Q1930" s="102" t="s">
        <v>23</v>
      </c>
      <c r="R1930" s="102">
        <v>33.0</v>
      </c>
      <c r="S1930" s="102">
        <v>66.0</v>
      </c>
    </row>
    <row r="1931" ht="12.75" customHeight="1">
      <c r="A1931" s="102">
        <v>2006.0</v>
      </c>
      <c r="B1931" s="102">
        <v>7594.0</v>
      </c>
      <c r="C1931" s="102" t="s">
        <v>8259</v>
      </c>
      <c r="D1931" s="102" t="s">
        <v>21</v>
      </c>
      <c r="E1931" s="102">
        <v>11.0</v>
      </c>
      <c r="F1931" s="102">
        <v>0.0</v>
      </c>
      <c r="G1931" s="102" t="s">
        <v>117</v>
      </c>
      <c r="H1931" s="102">
        <v>4800.0</v>
      </c>
      <c r="I1931" s="102">
        <v>77.0</v>
      </c>
      <c r="J1931" s="102">
        <v>38.0</v>
      </c>
      <c r="K1931" s="102"/>
      <c r="L1931" s="102"/>
      <c r="M1931" s="102"/>
      <c r="N1931" s="102" t="s">
        <v>23</v>
      </c>
      <c r="O1931" s="102"/>
      <c r="P1931" s="102"/>
      <c r="Q1931" s="102" t="s">
        <v>23</v>
      </c>
      <c r="R1931" s="102">
        <v>33.0</v>
      </c>
      <c r="S1931" s="102">
        <v>16.0</v>
      </c>
    </row>
    <row r="1932" ht="12.75" customHeight="1">
      <c r="A1932" s="102">
        <v>2006.0</v>
      </c>
      <c r="B1932" s="102">
        <v>7599.0</v>
      </c>
      <c r="C1932" s="102" t="s">
        <v>8120</v>
      </c>
      <c r="D1932" s="102" t="s">
        <v>21</v>
      </c>
      <c r="E1932" s="102">
        <v>11.0</v>
      </c>
      <c r="F1932" s="102">
        <v>0.0</v>
      </c>
      <c r="G1932" s="102" t="s">
        <v>101</v>
      </c>
      <c r="H1932" s="102">
        <v>5600.0</v>
      </c>
      <c r="I1932" s="102">
        <v>75.0</v>
      </c>
      <c r="J1932" s="102">
        <v>38.0</v>
      </c>
      <c r="K1932" s="102"/>
      <c r="L1932" s="102"/>
      <c r="M1932" s="102"/>
      <c r="N1932" s="102" t="s">
        <v>23</v>
      </c>
      <c r="O1932" s="102"/>
      <c r="P1932" s="102"/>
      <c r="Q1932" s="102" t="s">
        <v>23</v>
      </c>
      <c r="R1932" s="102">
        <v>33.0</v>
      </c>
      <c r="S1932" s="102">
        <v>66.0</v>
      </c>
    </row>
    <row r="1933" ht="12.75" customHeight="1">
      <c r="A1933" s="102">
        <v>2006.0</v>
      </c>
      <c r="B1933" s="102">
        <v>7597.0</v>
      </c>
      <c r="C1933" s="102" t="s">
        <v>8120</v>
      </c>
      <c r="D1933" s="102" t="s">
        <v>21</v>
      </c>
      <c r="E1933" s="102">
        <v>11.0</v>
      </c>
      <c r="F1933" s="102">
        <v>0.0</v>
      </c>
      <c r="G1933" s="102" t="s">
        <v>8243</v>
      </c>
      <c r="H1933" s="102">
        <v>5100.0</v>
      </c>
      <c r="I1933" s="102">
        <v>79.0</v>
      </c>
      <c r="J1933" s="102">
        <v>41.0</v>
      </c>
      <c r="K1933" s="102"/>
      <c r="L1933" s="102"/>
      <c r="M1933" s="102"/>
      <c r="N1933" s="102" t="s">
        <v>23</v>
      </c>
      <c r="O1933" s="102"/>
      <c r="P1933" s="102"/>
      <c r="Q1933" s="102" t="s">
        <v>23</v>
      </c>
      <c r="R1933" s="102">
        <v>33.0</v>
      </c>
      <c r="S1933" s="102">
        <v>16.0</v>
      </c>
    </row>
    <row r="1934" ht="12.75" customHeight="1">
      <c r="A1934" s="102">
        <v>2006.0</v>
      </c>
      <c r="B1934" s="102">
        <v>209.0</v>
      </c>
      <c r="C1934" s="102" t="s">
        <v>7046</v>
      </c>
      <c r="D1934" s="102" t="s">
        <v>21</v>
      </c>
      <c r="E1934" s="102">
        <v>11.0</v>
      </c>
      <c r="F1934" s="102">
        <v>0.0</v>
      </c>
      <c r="G1934" s="102" t="s">
        <v>101</v>
      </c>
      <c r="H1934" s="102">
        <v>7300.0</v>
      </c>
      <c r="I1934" s="102">
        <v>85.0</v>
      </c>
      <c r="J1934" s="102">
        <v>46.0</v>
      </c>
      <c r="K1934" s="102"/>
      <c r="L1934" s="102"/>
      <c r="M1934" s="102"/>
      <c r="N1934" s="102" t="s">
        <v>23</v>
      </c>
      <c r="O1934" s="102"/>
      <c r="P1934" s="102"/>
      <c r="Q1934" s="102" t="s">
        <v>23</v>
      </c>
      <c r="R1934" s="102">
        <v>33.0</v>
      </c>
      <c r="S1934" s="102">
        <v>51.0</v>
      </c>
    </row>
    <row r="1935" ht="12.75" customHeight="1">
      <c r="A1935" s="102">
        <v>2006.0</v>
      </c>
      <c r="B1935" s="102">
        <v>221.0</v>
      </c>
      <c r="C1935" s="102" t="s">
        <v>7046</v>
      </c>
      <c r="D1935" s="102" t="s">
        <v>21</v>
      </c>
      <c r="E1935" s="102">
        <v>11.0</v>
      </c>
      <c r="F1935" s="102">
        <v>0.0</v>
      </c>
      <c r="G1935" s="102" t="s">
        <v>898</v>
      </c>
      <c r="H1935" s="102">
        <v>5500.0</v>
      </c>
      <c r="I1935" s="102">
        <v>79.0</v>
      </c>
      <c r="J1935" s="102">
        <v>42.0</v>
      </c>
      <c r="K1935" s="102"/>
      <c r="L1935" s="102"/>
      <c r="M1935" s="102"/>
      <c r="N1935" s="102" t="s">
        <v>23</v>
      </c>
      <c r="O1935" s="102"/>
      <c r="P1935" s="102"/>
      <c r="Q1935" s="102" t="s">
        <v>23</v>
      </c>
      <c r="R1935" s="102">
        <v>33.0</v>
      </c>
      <c r="S1935" s="102">
        <v>51.0</v>
      </c>
    </row>
    <row r="1936" ht="12.75" customHeight="1">
      <c r="A1936" s="102">
        <v>2006.0</v>
      </c>
      <c r="B1936" s="102">
        <v>211.0</v>
      </c>
      <c r="C1936" s="102" t="s">
        <v>8260</v>
      </c>
      <c r="D1936" s="102" t="s">
        <v>21</v>
      </c>
      <c r="E1936" s="102">
        <v>11.0</v>
      </c>
      <c r="F1936" s="102">
        <v>0.0</v>
      </c>
      <c r="G1936" s="102" t="s">
        <v>8233</v>
      </c>
      <c r="H1936" s="102">
        <v>5100.0</v>
      </c>
      <c r="I1936" s="102">
        <v>74.0</v>
      </c>
      <c r="J1936" s="102">
        <v>39.0</v>
      </c>
      <c r="K1936" s="102"/>
      <c r="L1936" s="102"/>
      <c r="M1936" s="102"/>
      <c r="N1936" s="102" t="s">
        <v>23</v>
      </c>
      <c r="O1936" s="102"/>
      <c r="P1936" s="102"/>
      <c r="Q1936" s="102" t="s">
        <v>23</v>
      </c>
      <c r="R1936" s="102">
        <v>33.0</v>
      </c>
      <c r="S1936" s="102">
        <v>51.0</v>
      </c>
    </row>
    <row r="1937" ht="12.75" customHeight="1">
      <c r="A1937" s="102">
        <v>2006.0</v>
      </c>
      <c r="B1937" s="102">
        <v>210.0</v>
      </c>
      <c r="C1937" s="102" t="s">
        <v>7749</v>
      </c>
      <c r="D1937" s="102" t="s">
        <v>21</v>
      </c>
      <c r="E1937" s="102">
        <v>11.0</v>
      </c>
      <c r="F1937" s="102">
        <v>0.0</v>
      </c>
      <c r="G1937" s="102" t="s">
        <v>101</v>
      </c>
      <c r="H1937" s="102">
        <v>5000.0</v>
      </c>
      <c r="I1937" s="102">
        <v>80.0</v>
      </c>
      <c r="J1937" s="102">
        <v>42.0</v>
      </c>
      <c r="K1937" s="102"/>
      <c r="L1937" s="102"/>
      <c r="M1937" s="102"/>
      <c r="N1937" s="102" t="s">
        <v>23</v>
      </c>
      <c r="O1937" s="102"/>
      <c r="P1937" s="102"/>
      <c r="Q1937" s="102" t="s">
        <v>23</v>
      </c>
      <c r="R1937" s="102">
        <v>33.0</v>
      </c>
      <c r="S1937" s="102">
        <v>51.0</v>
      </c>
    </row>
    <row r="1938" ht="12.75" customHeight="1">
      <c r="A1938" s="102">
        <v>2006.0</v>
      </c>
      <c r="B1938" s="102">
        <v>212.0</v>
      </c>
      <c r="C1938" s="102" t="s">
        <v>7750</v>
      </c>
      <c r="D1938" s="102" t="s">
        <v>21</v>
      </c>
      <c r="E1938" s="102">
        <v>11.0</v>
      </c>
      <c r="F1938" s="102">
        <v>0.0</v>
      </c>
      <c r="G1938" s="102" t="s">
        <v>8249</v>
      </c>
      <c r="H1938" s="102">
        <v>4500.0</v>
      </c>
      <c r="I1938" s="102">
        <v>74.0</v>
      </c>
      <c r="J1938" s="102">
        <v>38.0</v>
      </c>
      <c r="K1938" s="102"/>
      <c r="L1938" s="102"/>
      <c r="M1938" s="102"/>
      <c r="N1938" s="102" t="s">
        <v>23</v>
      </c>
      <c r="O1938" s="102"/>
      <c r="P1938" s="102"/>
      <c r="Q1938" s="102" t="s">
        <v>23</v>
      </c>
      <c r="R1938" s="102">
        <v>33.0</v>
      </c>
      <c r="S1938" s="102">
        <v>20.0</v>
      </c>
    </row>
    <row r="1939" ht="12.75" customHeight="1">
      <c r="A1939" s="102">
        <v>2006.0</v>
      </c>
      <c r="B1939" s="102">
        <v>218.0</v>
      </c>
      <c r="C1939" s="102" t="s">
        <v>7048</v>
      </c>
      <c r="D1939" s="102" t="s">
        <v>21</v>
      </c>
      <c r="E1939" s="102">
        <v>11.0</v>
      </c>
      <c r="F1939" s="102">
        <v>0.0</v>
      </c>
      <c r="G1939" s="102" t="s">
        <v>898</v>
      </c>
      <c r="H1939" s="102">
        <v>5750.0</v>
      </c>
      <c r="I1939" s="102">
        <v>80.0</v>
      </c>
      <c r="J1939" s="102">
        <v>42.0</v>
      </c>
      <c r="K1939" s="102"/>
      <c r="L1939" s="102"/>
      <c r="M1939" s="102"/>
      <c r="N1939" s="102" t="s">
        <v>23</v>
      </c>
      <c r="O1939" s="102"/>
      <c r="P1939" s="102"/>
      <c r="Q1939" s="102" t="s">
        <v>23</v>
      </c>
      <c r="R1939" s="102">
        <v>33.0</v>
      </c>
      <c r="S1939" s="102">
        <v>51.0</v>
      </c>
    </row>
    <row r="1940" ht="12.75" customHeight="1">
      <c r="A1940" s="102">
        <v>2006.0</v>
      </c>
      <c r="B1940" s="102">
        <v>215.0</v>
      </c>
      <c r="C1940" s="102" t="s">
        <v>7424</v>
      </c>
      <c r="D1940" s="102" t="s">
        <v>21</v>
      </c>
      <c r="E1940" s="102">
        <v>11.0</v>
      </c>
      <c r="F1940" s="102">
        <v>0.0</v>
      </c>
      <c r="G1940" s="102" t="s">
        <v>112</v>
      </c>
      <c r="H1940" s="102">
        <v>4400.0</v>
      </c>
      <c r="I1940" s="102">
        <v>74.0</v>
      </c>
      <c r="J1940" s="102">
        <v>38.0</v>
      </c>
      <c r="K1940" s="102"/>
      <c r="L1940" s="102"/>
      <c r="M1940" s="102"/>
      <c r="N1940" s="102" t="s">
        <v>23</v>
      </c>
      <c r="O1940" s="102"/>
      <c r="P1940" s="102"/>
      <c r="Q1940" s="102" t="s">
        <v>23</v>
      </c>
      <c r="R1940" s="102">
        <v>33.0</v>
      </c>
      <c r="S1940" s="102">
        <v>31.0</v>
      </c>
    </row>
    <row r="1941" ht="12.75" customHeight="1">
      <c r="A1941" s="102">
        <v>2006.0</v>
      </c>
      <c r="B1941" s="102">
        <v>223.0</v>
      </c>
      <c r="C1941" s="102" t="s">
        <v>7424</v>
      </c>
      <c r="D1941" s="102" t="s">
        <v>21</v>
      </c>
      <c r="E1941" s="102">
        <v>11.0</v>
      </c>
      <c r="F1941" s="102">
        <v>0.0</v>
      </c>
      <c r="G1941" s="102" t="s">
        <v>890</v>
      </c>
      <c r="H1941" s="102">
        <v>5100.0</v>
      </c>
      <c r="I1941" s="102">
        <v>77.0</v>
      </c>
      <c r="J1941" s="102">
        <v>0.0</v>
      </c>
      <c r="K1941" s="102"/>
      <c r="L1941" s="102"/>
      <c r="M1941" s="102"/>
      <c r="N1941" s="102" t="s">
        <v>23</v>
      </c>
      <c r="O1941" s="102"/>
      <c r="P1941" s="102"/>
      <c r="Q1941" s="102" t="s">
        <v>23</v>
      </c>
      <c r="R1941" s="102">
        <v>33.0</v>
      </c>
      <c r="S1941" s="102">
        <v>16.0</v>
      </c>
    </row>
    <row r="1942" ht="12.75" customHeight="1">
      <c r="A1942" s="102">
        <v>2006.0</v>
      </c>
      <c r="B1942" s="102">
        <v>224.0</v>
      </c>
      <c r="C1942" s="102" t="s">
        <v>8261</v>
      </c>
      <c r="D1942" s="102" t="s">
        <v>21</v>
      </c>
      <c r="E1942" s="102">
        <v>11.0</v>
      </c>
      <c r="F1942" s="102">
        <v>0.0</v>
      </c>
      <c r="G1942" s="102" t="s">
        <v>8243</v>
      </c>
      <c r="H1942" s="102">
        <v>5750.0</v>
      </c>
      <c r="I1942" s="102">
        <v>80.0</v>
      </c>
      <c r="J1942" s="102">
        <v>0.0</v>
      </c>
      <c r="K1942" s="102"/>
      <c r="L1942" s="102"/>
      <c r="M1942" s="102"/>
      <c r="N1942" s="102" t="s">
        <v>23</v>
      </c>
      <c r="O1942" s="102"/>
      <c r="P1942" s="102"/>
      <c r="Q1942" s="102" t="s">
        <v>23</v>
      </c>
      <c r="R1942" s="102">
        <v>33.0</v>
      </c>
      <c r="S1942" s="102">
        <v>66.0</v>
      </c>
    </row>
    <row r="1943" ht="12.75" customHeight="1">
      <c r="A1943" s="102">
        <v>2006.0</v>
      </c>
      <c r="B1943" s="102">
        <v>235.0</v>
      </c>
      <c r="C1943" s="102" t="s">
        <v>7757</v>
      </c>
      <c r="D1943" s="102" t="s">
        <v>21</v>
      </c>
      <c r="E1943" s="102">
        <v>11.0</v>
      </c>
      <c r="F1943" s="102">
        <v>0.0</v>
      </c>
      <c r="G1943" s="102" t="s">
        <v>102</v>
      </c>
      <c r="H1943" s="102">
        <v>5700.0</v>
      </c>
      <c r="I1943" s="102">
        <v>82.0</v>
      </c>
      <c r="J1943" s="102">
        <v>44.0</v>
      </c>
      <c r="K1943" s="102"/>
      <c r="L1943" s="102"/>
      <c r="M1943" s="102" t="s">
        <v>816</v>
      </c>
      <c r="N1943" s="102" t="s">
        <v>23</v>
      </c>
      <c r="O1943" s="102"/>
      <c r="P1943" s="102"/>
      <c r="Q1943" s="102" t="s">
        <v>23</v>
      </c>
      <c r="R1943" s="102">
        <v>33.0</v>
      </c>
      <c r="S1943" s="102">
        <v>20.0</v>
      </c>
    </row>
    <row r="1944" ht="12.75" customHeight="1">
      <c r="A1944" s="102">
        <v>2006.0</v>
      </c>
      <c r="B1944" s="102">
        <v>243.0</v>
      </c>
      <c r="C1944" s="102" t="s">
        <v>7759</v>
      </c>
      <c r="D1944" s="102" t="s">
        <v>21</v>
      </c>
      <c r="E1944" s="102">
        <v>11.0</v>
      </c>
      <c r="F1944" s="102">
        <v>0.0</v>
      </c>
      <c r="G1944" s="102" t="s">
        <v>8243</v>
      </c>
      <c r="H1944" s="102">
        <v>6600.0</v>
      </c>
      <c r="I1944" s="102">
        <v>82.0</v>
      </c>
      <c r="J1944" s="102">
        <v>44.0</v>
      </c>
      <c r="K1944" s="102"/>
      <c r="L1944" s="102"/>
      <c r="M1944" s="102"/>
      <c r="N1944" s="102" t="s">
        <v>23</v>
      </c>
      <c r="O1944" s="102"/>
      <c r="P1944" s="102"/>
      <c r="Q1944" s="102" t="s">
        <v>23</v>
      </c>
      <c r="R1944" s="102">
        <v>33.0</v>
      </c>
      <c r="S1944" s="102">
        <v>66.0</v>
      </c>
    </row>
    <row r="1945" ht="12.75" customHeight="1">
      <c r="A1945" s="102">
        <v>2006.0</v>
      </c>
      <c r="B1945" s="102">
        <v>249.0</v>
      </c>
      <c r="C1945" s="102" t="s">
        <v>8262</v>
      </c>
      <c r="D1945" s="102" t="s">
        <v>21</v>
      </c>
      <c r="E1945" s="102">
        <v>11.0</v>
      </c>
      <c r="F1945" s="102">
        <v>0.0</v>
      </c>
      <c r="G1945" s="102" t="s">
        <v>8236</v>
      </c>
      <c r="H1945" s="102">
        <v>4000.0</v>
      </c>
      <c r="I1945" s="102">
        <v>75.0</v>
      </c>
      <c r="J1945" s="102">
        <v>32.0</v>
      </c>
      <c r="K1945" s="102"/>
      <c r="L1945" s="102"/>
      <c r="M1945" s="102"/>
      <c r="N1945" s="102" t="s">
        <v>23</v>
      </c>
      <c r="O1945" s="102"/>
      <c r="P1945" s="102"/>
      <c r="Q1945" s="102" t="s">
        <v>23</v>
      </c>
      <c r="R1945" s="102">
        <v>33.0</v>
      </c>
      <c r="S1945" s="102">
        <v>44.0</v>
      </c>
    </row>
    <row r="1946" ht="12.75" customHeight="1">
      <c r="A1946" s="102">
        <v>2006.0</v>
      </c>
      <c r="B1946" s="102">
        <v>261.0</v>
      </c>
      <c r="C1946" s="102" t="s">
        <v>7242</v>
      </c>
      <c r="D1946" s="102" t="s">
        <v>21</v>
      </c>
      <c r="E1946" s="102">
        <v>11.0</v>
      </c>
      <c r="F1946" s="102">
        <v>0.0</v>
      </c>
      <c r="G1946" s="102" t="s">
        <v>8232</v>
      </c>
      <c r="H1946" s="102">
        <v>5400.0</v>
      </c>
      <c r="I1946" s="102">
        <v>78.0</v>
      </c>
      <c r="J1946" s="102">
        <v>0.0</v>
      </c>
      <c r="K1946" s="102"/>
      <c r="L1946" s="102"/>
      <c r="M1946" s="102"/>
      <c r="N1946" s="102" t="s">
        <v>23</v>
      </c>
      <c r="O1946" s="102"/>
      <c r="P1946" s="102"/>
      <c r="Q1946" s="102" t="s">
        <v>23</v>
      </c>
      <c r="R1946" s="102">
        <v>33.0</v>
      </c>
      <c r="S1946" s="102">
        <v>20.0</v>
      </c>
    </row>
    <row r="1947" ht="12.75" customHeight="1">
      <c r="A1947" s="102">
        <v>2006.0</v>
      </c>
      <c r="B1947" s="102">
        <v>7592.0</v>
      </c>
      <c r="C1947" s="102" t="s">
        <v>7774</v>
      </c>
      <c r="D1947" s="102" t="s">
        <v>21</v>
      </c>
      <c r="E1947" s="102">
        <v>11.0</v>
      </c>
      <c r="F1947" s="102">
        <v>0.0</v>
      </c>
      <c r="G1947" s="102" t="s">
        <v>887</v>
      </c>
      <c r="H1947" s="102">
        <v>4900.0</v>
      </c>
      <c r="I1947" s="102">
        <v>78.0</v>
      </c>
      <c r="J1947" s="102">
        <v>40.0</v>
      </c>
      <c r="K1947" s="102"/>
      <c r="L1947" s="102"/>
      <c r="M1947" s="102"/>
      <c r="N1947" s="102" t="s">
        <v>23</v>
      </c>
      <c r="O1947" s="102"/>
      <c r="P1947" s="102"/>
      <c r="Q1947" s="102" t="s">
        <v>23</v>
      </c>
      <c r="R1947" s="102">
        <v>33.0</v>
      </c>
      <c r="S1947" s="102">
        <v>16.0</v>
      </c>
    </row>
    <row r="1948" ht="12.75" customHeight="1">
      <c r="A1948" s="102">
        <v>2006.0</v>
      </c>
      <c r="B1948" s="102">
        <v>289.0</v>
      </c>
      <c r="C1948" s="102" t="s">
        <v>8263</v>
      </c>
      <c r="D1948" s="102" t="s">
        <v>21</v>
      </c>
      <c r="E1948" s="102">
        <v>11.0</v>
      </c>
      <c r="F1948" s="102">
        <v>0.0</v>
      </c>
      <c r="G1948" s="102" t="s">
        <v>112</v>
      </c>
      <c r="H1948" s="102">
        <v>6000.0</v>
      </c>
      <c r="I1948" s="102">
        <v>83.0</v>
      </c>
      <c r="J1948" s="102">
        <v>45.0</v>
      </c>
      <c r="K1948" s="102"/>
      <c r="L1948" s="102"/>
      <c r="M1948" s="102"/>
      <c r="N1948" s="102" t="s">
        <v>23</v>
      </c>
      <c r="O1948" s="102"/>
      <c r="P1948" s="102"/>
      <c r="Q1948" s="102" t="s">
        <v>23</v>
      </c>
      <c r="R1948" s="102">
        <v>33.0</v>
      </c>
      <c r="S1948" s="102">
        <v>44.0</v>
      </c>
    </row>
    <row r="1949" ht="12.75" customHeight="1">
      <c r="A1949" s="102">
        <v>2006.0</v>
      </c>
      <c r="B1949" s="102">
        <v>294.0</v>
      </c>
      <c r="C1949" s="102" t="s">
        <v>8264</v>
      </c>
      <c r="D1949" s="102" t="s">
        <v>21</v>
      </c>
      <c r="E1949" s="102">
        <v>11.0</v>
      </c>
      <c r="F1949" s="102">
        <v>0.0</v>
      </c>
      <c r="G1949" s="102" t="s">
        <v>112</v>
      </c>
      <c r="H1949" s="102">
        <v>4550.0</v>
      </c>
      <c r="I1949" s="102">
        <v>78.0</v>
      </c>
      <c r="J1949" s="102">
        <v>39.0</v>
      </c>
      <c r="K1949" s="102"/>
      <c r="L1949" s="102"/>
      <c r="M1949" s="102"/>
      <c r="N1949" s="102" t="s">
        <v>23</v>
      </c>
      <c r="O1949" s="102"/>
      <c r="P1949" s="102"/>
      <c r="Q1949" s="102" t="s">
        <v>23</v>
      </c>
      <c r="R1949" s="102">
        <v>33.0</v>
      </c>
      <c r="S1949" s="102">
        <v>60.0</v>
      </c>
    </row>
    <row r="1950" ht="12.75" customHeight="1">
      <c r="A1950" s="102">
        <v>2006.0</v>
      </c>
      <c r="B1950" s="102">
        <v>296.0</v>
      </c>
      <c r="C1950" s="102" t="s">
        <v>7078</v>
      </c>
      <c r="D1950" s="102" t="s">
        <v>21</v>
      </c>
      <c r="E1950" s="102">
        <v>11.0</v>
      </c>
      <c r="F1950" s="102">
        <v>0.0</v>
      </c>
      <c r="G1950" s="102" t="s">
        <v>898</v>
      </c>
      <c r="H1950" s="102">
        <v>4300.0</v>
      </c>
      <c r="I1950" s="102">
        <v>75.0</v>
      </c>
      <c r="J1950" s="102">
        <v>39.0</v>
      </c>
      <c r="K1950" s="102"/>
      <c r="L1950" s="102"/>
      <c r="M1950" s="102"/>
      <c r="N1950" s="102" t="s">
        <v>23</v>
      </c>
      <c r="O1950" s="102"/>
      <c r="P1950" s="102"/>
      <c r="Q1950" s="102" t="s">
        <v>23</v>
      </c>
      <c r="R1950" s="102">
        <v>33.0</v>
      </c>
      <c r="S1950" s="102">
        <v>2.0</v>
      </c>
    </row>
    <row r="1951" ht="12.75" customHeight="1">
      <c r="A1951" s="102">
        <v>2006.0</v>
      </c>
      <c r="B1951" s="102">
        <v>298.0</v>
      </c>
      <c r="C1951" s="102" t="s">
        <v>8265</v>
      </c>
      <c r="D1951" s="102" t="s">
        <v>21</v>
      </c>
      <c r="E1951" s="102">
        <v>11.0</v>
      </c>
      <c r="F1951" s="102">
        <v>0.0</v>
      </c>
      <c r="G1951" s="102" t="s">
        <v>112</v>
      </c>
      <c r="H1951" s="102">
        <v>4500.0</v>
      </c>
      <c r="I1951" s="102">
        <v>79.0</v>
      </c>
      <c r="J1951" s="102">
        <v>40.0</v>
      </c>
      <c r="K1951" s="102"/>
      <c r="L1951" s="102"/>
      <c r="M1951" s="102"/>
      <c r="N1951" s="102" t="s">
        <v>35</v>
      </c>
      <c r="O1951" s="102"/>
      <c r="P1951" s="102"/>
      <c r="Q1951" s="102" t="s">
        <v>23</v>
      </c>
      <c r="R1951" s="102">
        <v>33.0</v>
      </c>
      <c r="S1951" s="102">
        <v>66.0</v>
      </c>
    </row>
    <row r="1952" ht="12.75" customHeight="1">
      <c r="A1952" s="102">
        <v>2006.0</v>
      </c>
      <c r="B1952" s="102">
        <v>297.0</v>
      </c>
      <c r="C1952" s="102" t="s">
        <v>8266</v>
      </c>
      <c r="D1952" s="102" t="s">
        <v>21</v>
      </c>
      <c r="E1952" s="102">
        <v>11.0</v>
      </c>
      <c r="F1952" s="102">
        <v>0.0</v>
      </c>
      <c r="G1952" s="102" t="s">
        <v>112</v>
      </c>
      <c r="H1952" s="102">
        <v>5450.0</v>
      </c>
      <c r="I1952" s="102">
        <v>78.0</v>
      </c>
      <c r="J1952" s="102">
        <v>40.0</v>
      </c>
      <c r="K1952" s="102"/>
      <c r="L1952" s="102"/>
      <c r="M1952" s="102"/>
      <c r="N1952" s="102" t="s">
        <v>35</v>
      </c>
      <c r="O1952" s="102"/>
      <c r="P1952" s="102"/>
      <c r="Q1952" s="102" t="s">
        <v>23</v>
      </c>
      <c r="R1952" s="102">
        <v>33.0</v>
      </c>
      <c r="S1952" s="102">
        <v>51.0</v>
      </c>
    </row>
    <row r="1953" ht="12.75" customHeight="1">
      <c r="A1953" s="102">
        <v>2006.0</v>
      </c>
      <c r="B1953" s="102">
        <v>299.0</v>
      </c>
      <c r="C1953" s="102" t="s">
        <v>8267</v>
      </c>
      <c r="D1953" s="102" t="s">
        <v>21</v>
      </c>
      <c r="E1953" s="102">
        <v>11.0</v>
      </c>
      <c r="F1953" s="102">
        <v>0.0</v>
      </c>
      <c r="G1953" s="102" t="s">
        <v>112</v>
      </c>
      <c r="H1953" s="102">
        <v>5300.0</v>
      </c>
      <c r="I1953" s="102">
        <v>79.0</v>
      </c>
      <c r="J1953" s="102">
        <v>42.0</v>
      </c>
      <c r="K1953" s="102"/>
      <c r="L1953" s="102"/>
      <c r="M1953" s="102"/>
      <c r="N1953" s="102" t="s">
        <v>35</v>
      </c>
      <c r="O1953" s="102"/>
      <c r="P1953" s="102"/>
      <c r="Q1953" s="102" t="s">
        <v>23</v>
      </c>
      <c r="R1953" s="102">
        <v>33.0</v>
      </c>
      <c r="S1953" s="102">
        <v>66.0</v>
      </c>
    </row>
    <row r="1954" ht="12.75" customHeight="1">
      <c r="A1954" s="102">
        <v>2006.0</v>
      </c>
      <c r="B1954" s="102">
        <v>401.0</v>
      </c>
      <c r="C1954" s="102" t="s">
        <v>8268</v>
      </c>
      <c r="D1954" s="102" t="s">
        <v>21</v>
      </c>
      <c r="E1954" s="102">
        <v>11.0</v>
      </c>
      <c r="F1954" s="102">
        <v>0.0</v>
      </c>
      <c r="G1954" s="102" t="s">
        <v>851</v>
      </c>
      <c r="H1954" s="102">
        <v>4600.0</v>
      </c>
      <c r="I1954" s="102">
        <v>75.0</v>
      </c>
      <c r="J1954" s="102">
        <v>0.0</v>
      </c>
      <c r="K1954" s="102"/>
      <c r="L1954" s="102"/>
      <c r="M1954" s="102"/>
      <c r="N1954" s="102" t="s">
        <v>23</v>
      </c>
      <c r="O1954" s="102"/>
      <c r="P1954" s="102"/>
      <c r="Q1954" s="102" t="s">
        <v>23</v>
      </c>
      <c r="R1954" s="102">
        <v>33.0</v>
      </c>
      <c r="S1954" s="102">
        <v>25.0</v>
      </c>
    </row>
    <row r="1955" ht="12.75" customHeight="1">
      <c r="A1955" s="102">
        <v>2006.0</v>
      </c>
      <c r="B1955" s="102">
        <v>300.0</v>
      </c>
      <c r="C1955" s="102" t="s">
        <v>8269</v>
      </c>
      <c r="D1955" s="102" t="s">
        <v>21</v>
      </c>
      <c r="E1955" s="102">
        <v>11.0</v>
      </c>
      <c r="F1955" s="102">
        <v>0.0</v>
      </c>
      <c r="G1955" s="102" t="s">
        <v>101</v>
      </c>
      <c r="H1955" s="102">
        <v>6500.0</v>
      </c>
      <c r="I1955" s="102">
        <v>82.0</v>
      </c>
      <c r="J1955" s="102">
        <v>0.0</v>
      </c>
      <c r="K1955" s="102"/>
      <c r="L1955" s="102"/>
      <c r="M1955" s="102"/>
      <c r="N1955" s="102" t="s">
        <v>23</v>
      </c>
      <c r="O1955" s="102"/>
      <c r="P1955" s="102"/>
      <c r="Q1955" s="102" t="s">
        <v>23</v>
      </c>
      <c r="R1955" s="102">
        <v>33.0</v>
      </c>
      <c r="S1955" s="102">
        <v>44.0</v>
      </c>
    </row>
    <row r="1956" ht="12.75" customHeight="1">
      <c r="A1956" s="102">
        <v>2006.0</v>
      </c>
      <c r="B1956" s="102">
        <v>404.0</v>
      </c>
      <c r="C1956" s="102" t="s">
        <v>7081</v>
      </c>
      <c r="D1956" s="102" t="s">
        <v>21</v>
      </c>
      <c r="E1956" s="102">
        <v>11.0</v>
      </c>
      <c r="F1956" s="102">
        <v>0.0</v>
      </c>
      <c r="G1956" s="102" t="s">
        <v>112</v>
      </c>
      <c r="H1956" s="102">
        <v>4150.0</v>
      </c>
      <c r="I1956" s="102">
        <v>76.0</v>
      </c>
      <c r="J1956" s="102">
        <v>0.0</v>
      </c>
      <c r="K1956" s="102"/>
      <c r="L1956" s="102"/>
      <c r="M1956" s="102"/>
      <c r="N1956" s="102" t="s">
        <v>23</v>
      </c>
      <c r="O1956" s="102"/>
      <c r="P1956" s="102"/>
      <c r="Q1956" s="102" t="s">
        <v>23</v>
      </c>
      <c r="R1956" s="102">
        <v>33.0</v>
      </c>
      <c r="S1956" s="102">
        <v>66.0</v>
      </c>
    </row>
    <row r="1957" ht="12.75" customHeight="1">
      <c r="A1957" s="102">
        <v>2006.0</v>
      </c>
      <c r="B1957" s="102">
        <v>403.0</v>
      </c>
      <c r="C1957" s="102" t="s">
        <v>7081</v>
      </c>
      <c r="D1957" s="102" t="s">
        <v>21</v>
      </c>
      <c r="E1957" s="102">
        <v>11.0</v>
      </c>
      <c r="F1957" s="102">
        <v>0.0</v>
      </c>
      <c r="G1957" s="102" t="s">
        <v>112</v>
      </c>
      <c r="H1957" s="102">
        <v>5100.0</v>
      </c>
      <c r="I1957" s="102">
        <v>79.0</v>
      </c>
      <c r="J1957" s="102">
        <v>0.0</v>
      </c>
      <c r="K1957" s="102"/>
      <c r="L1957" s="102"/>
      <c r="M1957" s="102"/>
      <c r="N1957" s="102" t="s">
        <v>23</v>
      </c>
      <c r="O1957" s="102"/>
      <c r="P1957" s="102"/>
      <c r="Q1957" s="102" t="s">
        <v>23</v>
      </c>
      <c r="R1957" s="102">
        <v>33.0</v>
      </c>
      <c r="S1957" s="102">
        <v>66.0</v>
      </c>
    </row>
    <row r="1958" ht="12.75" customHeight="1">
      <c r="A1958" s="102">
        <v>2006.0</v>
      </c>
      <c r="B1958" s="102">
        <v>408.0</v>
      </c>
      <c r="C1958" s="102" t="s">
        <v>7793</v>
      </c>
      <c r="D1958" s="102" t="s">
        <v>21</v>
      </c>
      <c r="E1958" s="102">
        <v>11.0</v>
      </c>
      <c r="F1958" s="102">
        <v>0.0</v>
      </c>
      <c r="G1958" s="102" t="s">
        <v>8270</v>
      </c>
      <c r="H1958" s="102">
        <v>4500.0</v>
      </c>
      <c r="I1958" s="102">
        <v>75.0</v>
      </c>
      <c r="J1958" s="102">
        <v>0.0</v>
      </c>
      <c r="K1958" s="102"/>
      <c r="L1958" s="102"/>
      <c r="M1958" s="102"/>
      <c r="N1958" s="102" t="s">
        <v>23</v>
      </c>
      <c r="O1958" s="102"/>
      <c r="P1958" s="102"/>
      <c r="Q1958" s="102" t="s">
        <v>23</v>
      </c>
      <c r="R1958" s="102">
        <v>33.0</v>
      </c>
      <c r="S1958" s="102">
        <v>11.0</v>
      </c>
    </row>
    <row r="1959" ht="12.75" customHeight="1">
      <c r="A1959" s="102">
        <v>2006.0</v>
      </c>
      <c r="B1959" s="102">
        <v>416.0</v>
      </c>
      <c r="C1959" s="102" t="s">
        <v>8271</v>
      </c>
      <c r="D1959" s="102" t="s">
        <v>21</v>
      </c>
      <c r="E1959" s="102">
        <v>11.0</v>
      </c>
      <c r="F1959" s="102">
        <v>0.0</v>
      </c>
      <c r="G1959" s="102" t="s">
        <v>8243</v>
      </c>
      <c r="H1959" s="102">
        <v>4150.0</v>
      </c>
      <c r="I1959" s="102">
        <v>76.0</v>
      </c>
      <c r="J1959" s="102">
        <v>38.0</v>
      </c>
      <c r="K1959" s="102"/>
      <c r="L1959" s="102"/>
      <c r="M1959" s="102"/>
      <c r="N1959" s="102" t="s">
        <v>23</v>
      </c>
      <c r="O1959" s="102"/>
      <c r="P1959" s="102"/>
      <c r="Q1959" s="102" t="s">
        <v>23</v>
      </c>
      <c r="R1959" s="102">
        <v>33.0</v>
      </c>
      <c r="S1959" s="102">
        <v>66.0</v>
      </c>
    </row>
    <row r="1960" ht="12.75" customHeight="1">
      <c r="A1960" s="102">
        <v>2006.0</v>
      </c>
      <c r="B1960" s="102">
        <v>422.0</v>
      </c>
      <c r="C1960" s="102" t="s">
        <v>8272</v>
      </c>
      <c r="D1960" s="102" t="s">
        <v>21</v>
      </c>
      <c r="E1960" s="102">
        <v>11.0</v>
      </c>
      <c r="F1960" s="102">
        <v>0.0</v>
      </c>
      <c r="G1960" s="102" t="s">
        <v>111</v>
      </c>
      <c r="H1960" s="102">
        <v>4600.0</v>
      </c>
      <c r="I1960" s="102">
        <v>74.0</v>
      </c>
      <c r="J1960" s="102">
        <v>37.0</v>
      </c>
      <c r="K1960" s="102"/>
      <c r="L1960" s="102"/>
      <c r="M1960" s="102"/>
      <c r="N1960" s="102" t="s">
        <v>35</v>
      </c>
      <c r="O1960" s="102"/>
      <c r="P1960" s="102"/>
      <c r="Q1960" s="102" t="s">
        <v>23</v>
      </c>
      <c r="R1960" s="102">
        <v>33.0</v>
      </c>
      <c r="S1960" s="102">
        <v>51.0</v>
      </c>
    </row>
    <row r="1961" ht="12.75" customHeight="1">
      <c r="A1961" s="102">
        <v>2006.0</v>
      </c>
      <c r="B1961" s="102">
        <v>437.0</v>
      </c>
      <c r="C1961" s="102" t="s">
        <v>8273</v>
      </c>
      <c r="D1961" s="102" t="s">
        <v>21</v>
      </c>
      <c r="E1961" s="102">
        <v>11.0</v>
      </c>
      <c r="F1961" s="102">
        <v>0.0</v>
      </c>
      <c r="G1961" s="102" t="s">
        <v>112</v>
      </c>
      <c r="H1961" s="102">
        <v>4500.0</v>
      </c>
      <c r="I1961" s="102">
        <v>73.0</v>
      </c>
      <c r="J1961" s="102">
        <v>0.0</v>
      </c>
      <c r="K1961" s="102"/>
      <c r="L1961" s="102"/>
      <c r="M1961" s="102"/>
      <c r="N1961" s="102" t="s">
        <v>35</v>
      </c>
      <c r="O1961" s="102"/>
      <c r="P1961" s="102"/>
      <c r="Q1961" s="102" t="s">
        <v>23</v>
      </c>
      <c r="R1961" s="102">
        <v>33.0</v>
      </c>
      <c r="S1961" s="102">
        <v>66.0</v>
      </c>
    </row>
    <row r="1962" ht="12.75" customHeight="1">
      <c r="A1962" s="102">
        <v>2006.0</v>
      </c>
      <c r="B1962" s="102">
        <v>440.0</v>
      </c>
      <c r="C1962" s="102" t="s">
        <v>8274</v>
      </c>
      <c r="D1962" s="102" t="s">
        <v>21</v>
      </c>
      <c r="E1962" s="102">
        <v>11.0</v>
      </c>
      <c r="F1962" s="102">
        <v>0.0</v>
      </c>
      <c r="G1962" s="102" t="s">
        <v>106</v>
      </c>
      <c r="H1962" s="102">
        <v>4800.0</v>
      </c>
      <c r="I1962" s="102">
        <v>72.0</v>
      </c>
      <c r="J1962" s="102">
        <v>37.0</v>
      </c>
      <c r="K1962" s="102"/>
      <c r="L1962" s="102"/>
      <c r="M1962" s="102"/>
      <c r="N1962" s="102" t="s">
        <v>35</v>
      </c>
      <c r="O1962" s="102"/>
      <c r="P1962" s="102"/>
      <c r="Q1962" s="102" t="s">
        <v>23</v>
      </c>
      <c r="R1962" s="102">
        <v>33.0</v>
      </c>
      <c r="S1962" s="102">
        <v>51.0</v>
      </c>
    </row>
    <row r="1963" ht="12.75" customHeight="1">
      <c r="A1963" s="102">
        <v>2006.0</v>
      </c>
      <c r="B1963" s="102">
        <v>441.0</v>
      </c>
      <c r="C1963" s="102" t="s">
        <v>7112</v>
      </c>
      <c r="D1963" s="102" t="s">
        <v>21</v>
      </c>
      <c r="E1963" s="102">
        <v>11.0</v>
      </c>
      <c r="F1963" s="102">
        <v>0.0</v>
      </c>
      <c r="G1963" s="102" t="s">
        <v>101</v>
      </c>
      <c r="H1963" s="102">
        <v>4500.0</v>
      </c>
      <c r="I1963" s="102">
        <v>74.0</v>
      </c>
      <c r="J1963" s="102">
        <v>37.0</v>
      </c>
      <c r="K1963" s="102"/>
      <c r="L1963" s="102"/>
      <c r="M1963" s="102"/>
      <c r="N1963" s="102" t="s">
        <v>23</v>
      </c>
      <c r="O1963" s="102"/>
      <c r="P1963" s="102"/>
      <c r="Q1963" s="102" t="s">
        <v>23</v>
      </c>
      <c r="R1963" s="102">
        <v>33.0</v>
      </c>
      <c r="S1963" s="102">
        <v>66.0</v>
      </c>
    </row>
    <row r="1964" ht="12.75" customHeight="1">
      <c r="A1964" s="102">
        <v>2006.0</v>
      </c>
      <c r="B1964" s="102">
        <v>442.0</v>
      </c>
      <c r="C1964" s="102" t="s">
        <v>7117</v>
      </c>
      <c r="D1964" s="102" t="s">
        <v>21</v>
      </c>
      <c r="E1964" s="102">
        <v>11.0</v>
      </c>
      <c r="F1964" s="102">
        <v>0.0</v>
      </c>
      <c r="G1964" s="102" t="s">
        <v>108</v>
      </c>
      <c r="H1964" s="102">
        <v>4800.0</v>
      </c>
      <c r="I1964" s="102">
        <v>74.0</v>
      </c>
      <c r="J1964" s="102">
        <v>32.0</v>
      </c>
      <c r="K1964" s="102"/>
      <c r="L1964" s="102"/>
      <c r="M1964" s="102"/>
      <c r="N1964" s="102" t="s">
        <v>35</v>
      </c>
      <c r="O1964" s="102"/>
      <c r="P1964" s="102"/>
      <c r="Q1964" s="102" t="s">
        <v>23</v>
      </c>
      <c r="R1964" s="102">
        <v>33.0</v>
      </c>
      <c r="S1964" s="102">
        <v>51.0</v>
      </c>
    </row>
    <row r="1965" ht="12.75" customHeight="1">
      <c r="A1965" s="102">
        <v>2006.0</v>
      </c>
      <c r="B1965" s="102">
        <v>445.0</v>
      </c>
      <c r="C1965" s="102" t="s">
        <v>8275</v>
      </c>
      <c r="D1965" s="102" t="s">
        <v>21</v>
      </c>
      <c r="E1965" s="102">
        <v>11.0</v>
      </c>
      <c r="F1965" s="102">
        <v>0.0</v>
      </c>
      <c r="G1965" s="102" t="s">
        <v>101</v>
      </c>
      <c r="H1965" s="102">
        <v>4800.0</v>
      </c>
      <c r="I1965" s="102">
        <v>78.0</v>
      </c>
      <c r="J1965" s="102">
        <v>42.0</v>
      </c>
      <c r="K1965" s="102"/>
      <c r="L1965" s="102"/>
      <c r="M1965" s="102"/>
      <c r="N1965" s="102" t="s">
        <v>23</v>
      </c>
      <c r="O1965" s="102"/>
      <c r="P1965" s="102"/>
      <c r="Q1965" s="102" t="s">
        <v>23</v>
      </c>
      <c r="R1965" s="102">
        <v>33.0</v>
      </c>
      <c r="S1965" s="102">
        <v>44.0</v>
      </c>
    </row>
    <row r="1966" ht="12.75" customHeight="1">
      <c r="A1966" s="102">
        <v>2006.0</v>
      </c>
      <c r="B1966" s="102">
        <v>446.0</v>
      </c>
      <c r="C1966" s="102" t="s">
        <v>7119</v>
      </c>
      <c r="D1966" s="102" t="s">
        <v>21</v>
      </c>
      <c r="E1966" s="102">
        <v>11.0</v>
      </c>
      <c r="F1966" s="102">
        <v>0.0</v>
      </c>
      <c r="G1966" s="102" t="s">
        <v>101</v>
      </c>
      <c r="H1966" s="102">
        <v>6700.0</v>
      </c>
      <c r="I1966" s="102">
        <v>85.0</v>
      </c>
      <c r="J1966" s="102">
        <v>44.0</v>
      </c>
      <c r="K1966" s="102"/>
      <c r="L1966" s="102"/>
      <c r="M1966" s="102"/>
      <c r="N1966" s="102" t="s">
        <v>23</v>
      </c>
      <c r="O1966" s="102"/>
      <c r="P1966" s="102"/>
      <c r="Q1966" s="102" t="s">
        <v>23</v>
      </c>
      <c r="R1966" s="102">
        <v>33.0</v>
      </c>
      <c r="S1966" s="102">
        <v>24.0</v>
      </c>
    </row>
    <row r="1967" ht="12.75" customHeight="1">
      <c r="A1967" s="102">
        <v>2006.0</v>
      </c>
      <c r="B1967" s="102">
        <v>449.0</v>
      </c>
      <c r="C1967" s="102" t="s">
        <v>8276</v>
      </c>
      <c r="D1967" s="102" t="s">
        <v>21</v>
      </c>
      <c r="E1967" s="102">
        <v>11.0</v>
      </c>
      <c r="F1967" s="102">
        <v>0.0</v>
      </c>
      <c r="G1967" s="102" t="s">
        <v>101</v>
      </c>
      <c r="H1967" s="102">
        <v>4000.0</v>
      </c>
      <c r="I1967" s="102">
        <v>74.0</v>
      </c>
      <c r="J1967" s="102">
        <v>32.0</v>
      </c>
      <c r="K1967" s="102"/>
      <c r="L1967" s="102"/>
      <c r="M1967" s="102"/>
      <c r="N1967" s="102" t="s">
        <v>23</v>
      </c>
      <c r="O1967" s="102"/>
      <c r="P1967" s="102"/>
      <c r="Q1967" s="102" t="s">
        <v>23</v>
      </c>
      <c r="R1967" s="102">
        <v>33.0</v>
      </c>
      <c r="S1967" s="102">
        <v>44.0</v>
      </c>
    </row>
    <row r="1968" ht="12.75" customHeight="1">
      <c r="A1968" s="102">
        <v>2006.0</v>
      </c>
      <c r="B1968" s="102">
        <v>455.0</v>
      </c>
      <c r="C1968" s="102" t="s">
        <v>8277</v>
      </c>
      <c r="D1968" s="102" t="s">
        <v>21</v>
      </c>
      <c r="E1968" s="102">
        <v>11.0</v>
      </c>
      <c r="F1968" s="102">
        <v>0.0</v>
      </c>
      <c r="G1968" s="102" t="s">
        <v>112</v>
      </c>
      <c r="H1968" s="102">
        <v>3500.0</v>
      </c>
      <c r="I1968" s="102">
        <v>71.0</v>
      </c>
      <c r="J1968" s="102">
        <v>36.0</v>
      </c>
      <c r="K1968" s="102"/>
      <c r="L1968" s="102"/>
      <c r="M1968" s="102"/>
      <c r="N1968" s="102" t="s">
        <v>23</v>
      </c>
      <c r="O1968" s="102"/>
      <c r="P1968" s="102"/>
      <c r="Q1968" s="102" t="s">
        <v>23</v>
      </c>
      <c r="R1968" s="102">
        <v>33.0</v>
      </c>
      <c r="S1968" s="102">
        <v>51.0</v>
      </c>
    </row>
    <row r="1969" ht="12.75" customHeight="1">
      <c r="A1969" s="102">
        <v>2006.0</v>
      </c>
      <c r="B1969" s="102">
        <v>469.0</v>
      </c>
      <c r="C1969" s="102" t="s">
        <v>8278</v>
      </c>
      <c r="D1969" s="102" t="s">
        <v>21</v>
      </c>
      <c r="E1969" s="102">
        <v>11.0</v>
      </c>
      <c r="F1969" s="102">
        <v>0.0</v>
      </c>
      <c r="G1969" s="102" t="s">
        <v>112</v>
      </c>
      <c r="H1969" s="102">
        <v>4750.0</v>
      </c>
      <c r="I1969" s="102">
        <v>76.0</v>
      </c>
      <c r="J1969" s="102">
        <v>38.0</v>
      </c>
      <c r="K1969" s="102"/>
      <c r="L1969" s="102"/>
      <c r="M1969" s="102"/>
      <c r="N1969" s="102" t="s">
        <v>23</v>
      </c>
      <c r="O1969" s="102"/>
      <c r="P1969" s="102"/>
      <c r="Q1969" s="102" t="s">
        <v>23</v>
      </c>
      <c r="R1969" s="102">
        <v>33.0</v>
      </c>
      <c r="S1969" s="102">
        <v>73.0</v>
      </c>
    </row>
    <row r="1970" ht="12.75" customHeight="1">
      <c r="A1970" s="102">
        <v>2006.0</v>
      </c>
      <c r="B1970" s="102">
        <v>477.0</v>
      </c>
      <c r="C1970" s="102" t="s">
        <v>8279</v>
      </c>
      <c r="D1970" s="102" t="s">
        <v>21</v>
      </c>
      <c r="E1970" s="102">
        <v>11.0</v>
      </c>
      <c r="F1970" s="102">
        <v>0.0</v>
      </c>
      <c r="G1970" s="102" t="s">
        <v>8246</v>
      </c>
      <c r="H1970" s="102">
        <v>4800.0</v>
      </c>
      <c r="I1970" s="102">
        <v>75.0</v>
      </c>
      <c r="J1970" s="102">
        <v>0.0</v>
      </c>
      <c r="K1970" s="102"/>
      <c r="L1970" s="102"/>
      <c r="M1970" s="102"/>
      <c r="N1970" s="102" t="s">
        <v>23</v>
      </c>
      <c r="O1970" s="102"/>
      <c r="P1970" s="102"/>
      <c r="Q1970" s="102" t="s">
        <v>23</v>
      </c>
      <c r="R1970" s="102">
        <v>33.0</v>
      </c>
      <c r="S1970" s="102">
        <v>4.0</v>
      </c>
    </row>
    <row r="1971" ht="12.75" customHeight="1">
      <c r="A1971" s="102">
        <v>2006.0</v>
      </c>
      <c r="B1971" s="102">
        <v>478.0</v>
      </c>
      <c r="C1971" s="102" t="s">
        <v>8279</v>
      </c>
      <c r="D1971" s="102" t="s">
        <v>21</v>
      </c>
      <c r="E1971" s="102">
        <v>11.0</v>
      </c>
      <c r="F1971" s="102">
        <v>0.0</v>
      </c>
      <c r="G1971" s="102" t="s">
        <v>864</v>
      </c>
      <c r="H1971" s="102">
        <v>5200.0</v>
      </c>
      <c r="I1971" s="102">
        <v>79.0</v>
      </c>
      <c r="J1971" s="102">
        <v>0.0</v>
      </c>
      <c r="K1971" s="102"/>
      <c r="L1971" s="102"/>
      <c r="M1971" s="102"/>
      <c r="N1971" s="102" t="s">
        <v>23</v>
      </c>
      <c r="O1971" s="102"/>
      <c r="P1971" s="102"/>
      <c r="Q1971" s="102" t="s">
        <v>23</v>
      </c>
      <c r="R1971" s="102">
        <v>33.0</v>
      </c>
      <c r="S1971" s="102">
        <v>16.0</v>
      </c>
    </row>
    <row r="1972" ht="12.75" customHeight="1">
      <c r="A1972" s="102">
        <v>2006.0</v>
      </c>
      <c r="B1972" s="102">
        <v>479.0</v>
      </c>
      <c r="C1972" s="102" t="s">
        <v>8280</v>
      </c>
      <c r="D1972" s="102" t="s">
        <v>21</v>
      </c>
      <c r="E1972" s="102">
        <v>11.0</v>
      </c>
      <c r="F1972" s="102">
        <v>0.0</v>
      </c>
      <c r="G1972" s="102" t="s">
        <v>8249</v>
      </c>
      <c r="H1972" s="102">
        <v>4000.0</v>
      </c>
      <c r="I1972" s="102">
        <v>73.0</v>
      </c>
      <c r="J1972" s="102">
        <v>0.0</v>
      </c>
      <c r="K1972" s="102"/>
      <c r="L1972" s="102"/>
      <c r="M1972" s="102"/>
      <c r="N1972" s="102" t="s">
        <v>23</v>
      </c>
      <c r="O1972" s="102"/>
      <c r="P1972" s="102"/>
      <c r="Q1972" s="102" t="s">
        <v>23</v>
      </c>
      <c r="R1972" s="102">
        <v>33.0</v>
      </c>
      <c r="S1972" s="102">
        <v>49.0</v>
      </c>
    </row>
    <row r="1973" ht="12.75" customHeight="1">
      <c r="A1973" s="102">
        <v>2006.0</v>
      </c>
      <c r="B1973" s="102">
        <v>481.0</v>
      </c>
      <c r="C1973" s="102" t="s">
        <v>8281</v>
      </c>
      <c r="D1973" s="102" t="s">
        <v>21</v>
      </c>
      <c r="E1973" s="102">
        <v>11.0</v>
      </c>
      <c r="F1973" s="102">
        <v>0.0</v>
      </c>
      <c r="G1973" s="102" t="s">
        <v>101</v>
      </c>
      <c r="H1973" s="102">
        <v>4600.0</v>
      </c>
      <c r="I1973" s="102">
        <v>79.0</v>
      </c>
      <c r="J1973" s="102">
        <v>0.0</v>
      </c>
      <c r="K1973" s="102"/>
      <c r="L1973" s="102"/>
      <c r="M1973" s="102"/>
      <c r="N1973" s="102" t="s">
        <v>23</v>
      </c>
      <c r="O1973" s="102"/>
      <c r="P1973" s="102"/>
      <c r="Q1973" s="102" t="s">
        <v>23</v>
      </c>
      <c r="R1973" s="102">
        <v>33.0</v>
      </c>
      <c r="S1973" s="102">
        <v>44.0</v>
      </c>
    </row>
    <row r="1974" ht="12.75" customHeight="1">
      <c r="A1974" s="102">
        <v>2006.0</v>
      </c>
      <c r="B1974" s="102">
        <v>482.0</v>
      </c>
      <c r="C1974" s="102" t="s">
        <v>8282</v>
      </c>
      <c r="D1974" s="102" t="s">
        <v>21</v>
      </c>
      <c r="E1974" s="102">
        <v>11.0</v>
      </c>
      <c r="F1974" s="102">
        <v>0.0</v>
      </c>
      <c r="G1974" s="102" t="s">
        <v>8243</v>
      </c>
      <c r="H1974" s="102">
        <v>5800.0</v>
      </c>
      <c r="I1974" s="102">
        <v>82.0</v>
      </c>
      <c r="J1974" s="102">
        <v>0.0</v>
      </c>
      <c r="K1974" s="102"/>
      <c r="L1974" s="102"/>
      <c r="M1974" s="102"/>
      <c r="N1974" s="102" t="s">
        <v>23</v>
      </c>
      <c r="O1974" s="102"/>
      <c r="P1974" s="102"/>
      <c r="Q1974" s="102" t="s">
        <v>23</v>
      </c>
      <c r="R1974" s="102">
        <v>33.0</v>
      </c>
      <c r="S1974" s="102">
        <v>4.0</v>
      </c>
    </row>
    <row r="1975" ht="12.75" customHeight="1">
      <c r="A1975" s="102">
        <v>2006.0</v>
      </c>
      <c r="B1975" s="102">
        <v>485.0</v>
      </c>
      <c r="C1975" s="102" t="s">
        <v>8283</v>
      </c>
      <c r="D1975" s="102" t="s">
        <v>21</v>
      </c>
      <c r="E1975" s="102">
        <v>11.0</v>
      </c>
      <c r="F1975" s="102">
        <v>0.0</v>
      </c>
      <c r="G1975" s="102" t="s">
        <v>898</v>
      </c>
      <c r="H1975" s="102">
        <v>6250.0</v>
      </c>
      <c r="I1975" s="102">
        <v>84.0</v>
      </c>
      <c r="J1975" s="102">
        <v>43.0</v>
      </c>
      <c r="K1975" s="102"/>
      <c r="L1975" s="102"/>
      <c r="M1975" s="102" t="s">
        <v>816</v>
      </c>
      <c r="N1975" s="102" t="s">
        <v>23</v>
      </c>
      <c r="O1975" s="102"/>
      <c r="P1975" s="102"/>
      <c r="Q1975" s="102" t="s">
        <v>23</v>
      </c>
      <c r="R1975" s="102">
        <v>33.0</v>
      </c>
      <c r="S1975" s="102">
        <v>51.0</v>
      </c>
    </row>
    <row r="1976" ht="12.75" customHeight="1">
      <c r="A1976" s="102">
        <v>2006.0</v>
      </c>
      <c r="B1976" s="102">
        <v>500.0</v>
      </c>
      <c r="C1976" s="102" t="s">
        <v>8284</v>
      </c>
      <c r="D1976" s="102" t="s">
        <v>21</v>
      </c>
      <c r="E1976" s="102">
        <v>11.0</v>
      </c>
      <c r="F1976" s="102">
        <v>0.0</v>
      </c>
      <c r="G1976" s="102" t="s">
        <v>112</v>
      </c>
      <c r="H1976" s="102">
        <v>5800.0</v>
      </c>
      <c r="I1976" s="102">
        <v>80.0</v>
      </c>
      <c r="J1976" s="102">
        <v>42.0</v>
      </c>
      <c r="K1976" s="102"/>
      <c r="L1976" s="102"/>
      <c r="M1976" s="102"/>
      <c r="N1976" s="102" t="s">
        <v>23</v>
      </c>
      <c r="O1976" s="102"/>
      <c r="P1976" s="102"/>
      <c r="Q1976" s="102" t="s">
        <v>23</v>
      </c>
      <c r="R1976" s="102">
        <v>33.0</v>
      </c>
      <c r="S1976" s="102">
        <v>26.0</v>
      </c>
    </row>
    <row r="1977" ht="12.75" customHeight="1">
      <c r="A1977" s="102">
        <v>2006.0</v>
      </c>
      <c r="B1977" s="102">
        <v>498.0</v>
      </c>
      <c r="C1977" s="102" t="s">
        <v>8285</v>
      </c>
      <c r="D1977" s="102" t="s">
        <v>21</v>
      </c>
      <c r="E1977" s="102">
        <v>11.0</v>
      </c>
      <c r="F1977" s="102">
        <v>0.0</v>
      </c>
      <c r="G1977" s="102" t="s">
        <v>106</v>
      </c>
      <c r="H1977" s="102">
        <v>2000.0</v>
      </c>
      <c r="I1977" s="102">
        <v>57.0</v>
      </c>
      <c r="J1977" s="102">
        <v>30.0</v>
      </c>
      <c r="K1977" s="102"/>
      <c r="L1977" s="102"/>
      <c r="M1977" s="102"/>
      <c r="N1977" s="102" t="s">
        <v>23</v>
      </c>
      <c r="O1977" s="102"/>
      <c r="P1977" s="102"/>
      <c r="Q1977" s="102" t="s">
        <v>23</v>
      </c>
      <c r="R1977" s="102">
        <v>33.0</v>
      </c>
      <c r="S1977" s="102">
        <v>49.0</v>
      </c>
    </row>
    <row r="1978" ht="12.75" customHeight="1">
      <c r="A1978" s="102">
        <v>2006.0</v>
      </c>
      <c r="B1978" s="102">
        <v>504.0</v>
      </c>
      <c r="C1978" s="102" t="s">
        <v>8286</v>
      </c>
      <c r="D1978" s="102" t="s">
        <v>21</v>
      </c>
      <c r="E1978" s="102">
        <v>11.0</v>
      </c>
      <c r="F1978" s="102">
        <v>0.0</v>
      </c>
      <c r="G1978" s="102" t="s">
        <v>101</v>
      </c>
      <c r="H1978" s="102">
        <v>4500.0</v>
      </c>
      <c r="I1978" s="102">
        <v>75.0</v>
      </c>
      <c r="J1978" s="102">
        <v>35.0</v>
      </c>
      <c r="K1978" s="102"/>
      <c r="L1978" s="102"/>
      <c r="M1978" s="102"/>
      <c r="N1978" s="102" t="s">
        <v>35</v>
      </c>
      <c r="O1978" s="102"/>
      <c r="P1978" s="102"/>
      <c r="Q1978" s="102" t="s">
        <v>23</v>
      </c>
      <c r="R1978" s="102">
        <v>33.0</v>
      </c>
      <c r="S1978" s="102">
        <v>51.0</v>
      </c>
    </row>
    <row r="1979" ht="12.75" customHeight="1">
      <c r="A1979" s="102">
        <v>2006.0</v>
      </c>
      <c r="B1979" s="102">
        <v>506.0</v>
      </c>
      <c r="C1979" s="102" t="s">
        <v>8287</v>
      </c>
      <c r="D1979" s="102" t="s">
        <v>21</v>
      </c>
      <c r="E1979" s="102">
        <v>11.0</v>
      </c>
      <c r="F1979" s="102">
        <v>0.0</v>
      </c>
      <c r="G1979" s="102" t="s">
        <v>101</v>
      </c>
      <c r="H1979" s="102">
        <v>6800.0</v>
      </c>
      <c r="I1979" s="102">
        <v>85.0</v>
      </c>
      <c r="J1979" s="102">
        <v>44.0</v>
      </c>
      <c r="K1979" s="102"/>
      <c r="L1979" s="102"/>
      <c r="M1979" s="102"/>
      <c r="N1979" s="102" t="s">
        <v>23</v>
      </c>
      <c r="O1979" s="102"/>
      <c r="P1979" s="102"/>
      <c r="Q1979" s="102" t="s">
        <v>23</v>
      </c>
      <c r="R1979" s="102">
        <v>33.0</v>
      </c>
      <c r="S1979" s="102">
        <v>51.0</v>
      </c>
    </row>
    <row r="1980" ht="12.75" customHeight="1">
      <c r="A1980" s="102">
        <v>2006.0</v>
      </c>
      <c r="B1980" s="102">
        <v>510.0</v>
      </c>
      <c r="C1980" s="102" t="s">
        <v>8288</v>
      </c>
      <c r="D1980" s="102" t="s">
        <v>21</v>
      </c>
      <c r="E1980" s="102">
        <v>11.0</v>
      </c>
      <c r="F1980" s="102">
        <v>0.0</v>
      </c>
      <c r="G1980" s="102" t="s">
        <v>112</v>
      </c>
      <c r="H1980" s="102">
        <v>2400.0</v>
      </c>
      <c r="I1980" s="102">
        <v>61.0</v>
      </c>
      <c r="J1980" s="102">
        <v>32.0</v>
      </c>
      <c r="K1980" s="102"/>
      <c r="L1980" s="102"/>
      <c r="M1980" s="102"/>
      <c r="N1980" s="102" t="s">
        <v>23</v>
      </c>
      <c r="O1980" s="102"/>
      <c r="P1980" s="102"/>
      <c r="Q1980" s="102" t="s">
        <v>23</v>
      </c>
      <c r="R1980" s="102">
        <v>33.0</v>
      </c>
      <c r="S1980" s="102">
        <v>51.0</v>
      </c>
    </row>
    <row r="1981" ht="12.75" customHeight="1">
      <c r="A1981" s="102">
        <v>2006.0</v>
      </c>
      <c r="B1981" s="102">
        <v>514.0</v>
      </c>
      <c r="C1981" s="102" t="s">
        <v>8289</v>
      </c>
      <c r="D1981" s="102" t="s">
        <v>21</v>
      </c>
      <c r="E1981" s="102">
        <v>11.0</v>
      </c>
      <c r="F1981" s="102">
        <v>0.0</v>
      </c>
      <c r="G1981" s="102" t="s">
        <v>112</v>
      </c>
      <c r="H1981" s="102">
        <v>3000.0</v>
      </c>
      <c r="I1981" s="102">
        <v>66.0</v>
      </c>
      <c r="J1981" s="102">
        <v>25.0</v>
      </c>
      <c r="K1981" s="102"/>
      <c r="L1981" s="102"/>
      <c r="M1981" s="102"/>
      <c r="N1981" s="102" t="s">
        <v>23</v>
      </c>
      <c r="O1981" s="102"/>
      <c r="P1981" s="102"/>
      <c r="Q1981" s="102" t="s">
        <v>23</v>
      </c>
      <c r="R1981" s="102">
        <v>33.0</v>
      </c>
      <c r="S1981" s="102">
        <v>44.0</v>
      </c>
    </row>
    <row r="1982" ht="12.75" customHeight="1">
      <c r="A1982" s="102">
        <v>2006.0</v>
      </c>
      <c r="B1982" s="102">
        <v>515.0</v>
      </c>
      <c r="C1982" s="102" t="s">
        <v>8290</v>
      </c>
      <c r="D1982" s="102" t="s">
        <v>21</v>
      </c>
      <c r="E1982" s="102">
        <v>11.0</v>
      </c>
      <c r="F1982" s="102">
        <v>0.0</v>
      </c>
      <c r="G1982" s="102" t="s">
        <v>112</v>
      </c>
      <c r="H1982" s="102">
        <v>5800.0</v>
      </c>
      <c r="I1982" s="102">
        <v>80.0</v>
      </c>
      <c r="J1982" s="102">
        <v>39.0</v>
      </c>
      <c r="K1982" s="102"/>
      <c r="L1982" s="102"/>
      <c r="M1982" s="102"/>
      <c r="N1982" s="102" t="s">
        <v>23</v>
      </c>
      <c r="O1982" s="102"/>
      <c r="P1982" s="102"/>
      <c r="Q1982" s="102" t="s">
        <v>23</v>
      </c>
      <c r="R1982" s="102">
        <v>33.0</v>
      </c>
      <c r="S1982" s="102">
        <v>44.0</v>
      </c>
    </row>
    <row r="1983" ht="12.75" customHeight="1">
      <c r="A1983" s="102">
        <v>2006.0</v>
      </c>
      <c r="B1983" s="102">
        <v>521.0</v>
      </c>
      <c r="C1983" s="102" t="s">
        <v>8291</v>
      </c>
      <c r="D1983" s="102" t="s">
        <v>21</v>
      </c>
      <c r="E1983" s="102">
        <v>11.0</v>
      </c>
      <c r="F1983" s="102">
        <v>0.0</v>
      </c>
      <c r="G1983" s="102" t="s">
        <v>896</v>
      </c>
      <c r="H1983" s="102">
        <v>2200.0</v>
      </c>
      <c r="I1983" s="102">
        <v>60.0</v>
      </c>
      <c r="J1983" s="102">
        <v>30.0</v>
      </c>
      <c r="K1983" s="102"/>
      <c r="L1983" s="102"/>
      <c r="M1983" s="102"/>
      <c r="N1983" s="102" t="s">
        <v>23</v>
      </c>
      <c r="O1983" s="102"/>
      <c r="P1983" s="102"/>
      <c r="Q1983" s="102" t="s">
        <v>23</v>
      </c>
      <c r="R1983" s="102">
        <v>33.0</v>
      </c>
      <c r="S1983" s="102">
        <v>51.0</v>
      </c>
    </row>
    <row r="1984" ht="12.75" customHeight="1">
      <c r="A1984" s="102">
        <v>2006.0</v>
      </c>
      <c r="B1984" s="102">
        <v>538.0</v>
      </c>
      <c r="C1984" s="102" t="s">
        <v>8292</v>
      </c>
      <c r="D1984" s="102" t="s">
        <v>21</v>
      </c>
      <c r="E1984" s="102">
        <v>11.0</v>
      </c>
      <c r="F1984" s="102">
        <v>0.0</v>
      </c>
      <c r="G1984" s="102" t="s">
        <v>8243</v>
      </c>
      <c r="H1984" s="102">
        <v>4200.0</v>
      </c>
      <c r="I1984" s="102">
        <v>75.0</v>
      </c>
      <c r="J1984" s="102">
        <v>0.0</v>
      </c>
      <c r="K1984" s="102"/>
      <c r="L1984" s="102"/>
      <c r="M1984" s="102"/>
      <c r="N1984" s="102" t="s">
        <v>23</v>
      </c>
      <c r="O1984" s="102"/>
      <c r="P1984" s="102"/>
      <c r="Q1984" s="102" t="s">
        <v>23</v>
      </c>
      <c r="R1984" s="102">
        <v>33.0</v>
      </c>
      <c r="S1984" s="102">
        <v>66.0</v>
      </c>
    </row>
    <row r="1985" ht="12.75" customHeight="1">
      <c r="A1985" s="102">
        <v>2006.0</v>
      </c>
      <c r="B1985" s="102">
        <v>546.0</v>
      </c>
      <c r="C1985" s="102" t="s">
        <v>8293</v>
      </c>
      <c r="D1985" s="102" t="s">
        <v>21</v>
      </c>
      <c r="E1985" s="102">
        <v>11.0</v>
      </c>
      <c r="F1985" s="102">
        <v>0.0</v>
      </c>
      <c r="G1985" s="102" t="s">
        <v>887</v>
      </c>
      <c r="H1985" s="102">
        <v>2000.0</v>
      </c>
      <c r="I1985" s="102">
        <v>57.0</v>
      </c>
      <c r="J1985" s="102">
        <v>0.0</v>
      </c>
      <c r="K1985" s="102"/>
      <c r="L1985" s="102"/>
      <c r="M1985" s="102"/>
      <c r="N1985" s="102" t="s">
        <v>23</v>
      </c>
      <c r="O1985" s="102"/>
      <c r="P1985" s="102"/>
      <c r="Q1985" s="102" t="s">
        <v>23</v>
      </c>
      <c r="R1985" s="102">
        <v>33.0</v>
      </c>
      <c r="S1985" s="102">
        <v>16.0</v>
      </c>
    </row>
    <row r="1986" ht="12.75" customHeight="1">
      <c r="A1986" s="102">
        <v>2006.0</v>
      </c>
      <c r="B1986" s="102">
        <v>548.0</v>
      </c>
      <c r="C1986" s="102" t="s">
        <v>8294</v>
      </c>
      <c r="D1986" s="102" t="s">
        <v>21</v>
      </c>
      <c r="E1986" s="102">
        <v>11.0</v>
      </c>
      <c r="F1986" s="102">
        <v>0.0</v>
      </c>
      <c r="G1986" s="102" t="s">
        <v>8295</v>
      </c>
      <c r="H1986" s="102">
        <v>5900.0</v>
      </c>
      <c r="I1986" s="102">
        <v>84.0</v>
      </c>
      <c r="J1986" s="102">
        <v>0.0</v>
      </c>
      <c r="K1986" s="102"/>
      <c r="L1986" s="102"/>
      <c r="M1986" s="102"/>
      <c r="N1986" s="102" t="s">
        <v>23</v>
      </c>
      <c r="O1986" s="102"/>
      <c r="P1986" s="102"/>
      <c r="Q1986" s="102" t="s">
        <v>23</v>
      </c>
      <c r="R1986" s="102">
        <v>33.0</v>
      </c>
      <c r="S1986" s="102">
        <v>66.0</v>
      </c>
    </row>
    <row r="1987" ht="12.75" customHeight="1">
      <c r="A1987" s="102">
        <v>2006.0</v>
      </c>
      <c r="B1987" s="102">
        <v>556.0</v>
      </c>
      <c r="C1987" s="102" t="s">
        <v>8296</v>
      </c>
      <c r="D1987" s="102" t="s">
        <v>21</v>
      </c>
      <c r="E1987" s="102">
        <v>11.0</v>
      </c>
      <c r="F1987" s="102">
        <v>0.0</v>
      </c>
      <c r="G1987" s="102" t="s">
        <v>898</v>
      </c>
      <c r="H1987" s="102">
        <v>4900.0</v>
      </c>
      <c r="I1987" s="102">
        <v>78.0</v>
      </c>
      <c r="J1987" s="102">
        <v>40.0</v>
      </c>
      <c r="K1987" s="102"/>
      <c r="L1987" s="102"/>
      <c r="M1987" s="102"/>
      <c r="N1987" s="102" t="s">
        <v>23</v>
      </c>
      <c r="O1987" s="102"/>
      <c r="P1987" s="102"/>
      <c r="Q1987" s="102" t="s">
        <v>23</v>
      </c>
      <c r="R1987" s="102">
        <v>33.0</v>
      </c>
      <c r="S1987" s="102">
        <v>66.0</v>
      </c>
    </row>
    <row r="1988" ht="12.75" customHeight="1">
      <c r="A1988" s="102">
        <v>2006.0</v>
      </c>
      <c r="B1988" s="102">
        <v>572.0</v>
      </c>
      <c r="C1988" s="102" t="s">
        <v>8297</v>
      </c>
      <c r="D1988" s="102" t="s">
        <v>21</v>
      </c>
      <c r="E1988" s="102">
        <v>11.0</v>
      </c>
      <c r="F1988" s="102">
        <v>0.0</v>
      </c>
      <c r="G1988" s="102" t="s">
        <v>112</v>
      </c>
      <c r="H1988" s="102">
        <v>1500.0</v>
      </c>
      <c r="I1988" s="102">
        <v>53.0</v>
      </c>
      <c r="J1988" s="102">
        <v>19.0</v>
      </c>
      <c r="K1988" s="102"/>
      <c r="L1988" s="102"/>
      <c r="M1988" s="102"/>
      <c r="N1988" s="102" t="s">
        <v>23</v>
      </c>
      <c r="O1988" s="102"/>
      <c r="P1988" s="102"/>
      <c r="Q1988" s="102" t="s">
        <v>23</v>
      </c>
      <c r="R1988" s="102">
        <v>33.0</v>
      </c>
      <c r="S1988" s="102">
        <v>44.0</v>
      </c>
    </row>
    <row r="1989" ht="12.75" customHeight="1">
      <c r="A1989" s="102">
        <v>2006.0</v>
      </c>
      <c r="B1989" s="102">
        <v>573.0</v>
      </c>
      <c r="C1989" s="102" t="s">
        <v>8298</v>
      </c>
      <c r="D1989" s="102" t="s">
        <v>21</v>
      </c>
      <c r="E1989" s="102">
        <v>11.0</v>
      </c>
      <c r="F1989" s="102">
        <v>0.0</v>
      </c>
      <c r="G1989" s="102" t="s">
        <v>105</v>
      </c>
      <c r="H1989" s="102">
        <v>5500.0</v>
      </c>
      <c r="I1989" s="102">
        <v>80.0</v>
      </c>
      <c r="J1989" s="102">
        <v>38.0</v>
      </c>
      <c r="K1989" s="102"/>
      <c r="L1989" s="102"/>
      <c r="M1989" s="102"/>
      <c r="N1989" s="102" t="s">
        <v>23</v>
      </c>
      <c r="O1989" s="102"/>
      <c r="P1989" s="102"/>
      <c r="Q1989" s="102" t="s">
        <v>23</v>
      </c>
      <c r="R1989" s="102">
        <v>33.0</v>
      </c>
      <c r="S1989" s="102">
        <v>51.0</v>
      </c>
    </row>
    <row r="1990" ht="12.75" customHeight="1">
      <c r="A1990" s="102">
        <v>2006.0</v>
      </c>
      <c r="B1990" s="102">
        <v>612.0</v>
      </c>
      <c r="C1990" s="102" t="s">
        <v>8299</v>
      </c>
      <c r="D1990" s="102" t="s">
        <v>21</v>
      </c>
      <c r="E1990" s="102">
        <v>11.0</v>
      </c>
      <c r="F1990" s="102">
        <v>0.0</v>
      </c>
      <c r="G1990" s="102" t="s">
        <v>112</v>
      </c>
      <c r="H1990" s="102">
        <v>2500.0</v>
      </c>
      <c r="I1990" s="102">
        <v>60.0</v>
      </c>
      <c r="J1990" s="102">
        <v>31.0</v>
      </c>
      <c r="K1990" s="102"/>
      <c r="L1990" s="102"/>
      <c r="M1990" s="102"/>
      <c r="N1990" s="102" t="s">
        <v>23</v>
      </c>
      <c r="O1990" s="102"/>
      <c r="P1990" s="102"/>
      <c r="Q1990" s="102" t="s">
        <v>23</v>
      </c>
      <c r="R1990" s="102">
        <v>33.0</v>
      </c>
      <c r="S1990" s="102">
        <v>44.0</v>
      </c>
    </row>
    <row r="1991" ht="12.75" customHeight="1">
      <c r="A1991" s="102">
        <v>2006.0</v>
      </c>
      <c r="B1991" s="102">
        <v>613.0</v>
      </c>
      <c r="C1991" s="102" t="s">
        <v>7918</v>
      </c>
      <c r="D1991" s="102" t="s">
        <v>21</v>
      </c>
      <c r="E1991" s="102">
        <v>11.0</v>
      </c>
      <c r="F1991" s="102">
        <v>0.0</v>
      </c>
      <c r="G1991" s="102" t="s">
        <v>106</v>
      </c>
      <c r="H1991" s="102">
        <v>2000.0</v>
      </c>
      <c r="I1991" s="102">
        <v>59.0</v>
      </c>
      <c r="J1991" s="102">
        <v>30.0</v>
      </c>
      <c r="K1991" s="102"/>
      <c r="L1991" s="102"/>
      <c r="M1991" s="102"/>
      <c r="N1991" s="102" t="s">
        <v>23</v>
      </c>
      <c r="O1991" s="102"/>
      <c r="P1991" s="102"/>
      <c r="Q1991" s="102" t="s">
        <v>23</v>
      </c>
      <c r="R1991" s="102">
        <v>33.0</v>
      </c>
      <c r="S1991" s="102">
        <v>66.0</v>
      </c>
    </row>
    <row r="1992" ht="12.75" customHeight="1">
      <c r="A1992" s="102">
        <v>2006.0</v>
      </c>
      <c r="B1992" s="102">
        <v>614.0</v>
      </c>
      <c r="C1992" s="102" t="s">
        <v>8206</v>
      </c>
      <c r="D1992" s="102" t="s">
        <v>21</v>
      </c>
      <c r="E1992" s="102">
        <v>11.0</v>
      </c>
      <c r="F1992" s="102">
        <v>0.0</v>
      </c>
      <c r="G1992" s="102" t="s">
        <v>112</v>
      </c>
      <c r="H1992" s="102">
        <v>2500.0</v>
      </c>
      <c r="I1992" s="102">
        <v>62.0</v>
      </c>
      <c r="J1992" s="102">
        <v>32.0</v>
      </c>
      <c r="K1992" s="102"/>
      <c r="L1992" s="102"/>
      <c r="M1992" s="102"/>
      <c r="N1992" s="102" t="s">
        <v>23</v>
      </c>
      <c r="O1992" s="102"/>
      <c r="P1992" s="102"/>
      <c r="Q1992" s="102" t="s">
        <v>23</v>
      </c>
      <c r="R1992" s="102">
        <v>33.0</v>
      </c>
      <c r="S1992" s="102">
        <v>24.0</v>
      </c>
    </row>
    <row r="1993" ht="12.75" customHeight="1">
      <c r="A1993" s="102">
        <v>2006.0</v>
      </c>
      <c r="B1993" s="102">
        <v>618.0</v>
      </c>
      <c r="C1993" s="102" t="s">
        <v>7920</v>
      </c>
      <c r="D1993" s="102" t="s">
        <v>21</v>
      </c>
      <c r="E1993" s="102">
        <v>11.0</v>
      </c>
      <c r="F1993" s="102">
        <v>0.0</v>
      </c>
      <c r="G1993" s="102" t="s">
        <v>112</v>
      </c>
      <c r="H1993" s="102">
        <v>2000.0</v>
      </c>
      <c r="I1993" s="102">
        <v>57.0</v>
      </c>
      <c r="J1993" s="102">
        <v>26.0</v>
      </c>
      <c r="K1993" s="102"/>
      <c r="L1993" s="102"/>
      <c r="M1993" s="102"/>
      <c r="N1993" s="102" t="s">
        <v>23</v>
      </c>
      <c r="O1993" s="102"/>
      <c r="P1993" s="102"/>
      <c r="Q1993" s="102" t="s">
        <v>23</v>
      </c>
      <c r="R1993" s="102">
        <v>33.0</v>
      </c>
      <c r="S1993" s="102">
        <v>4.0</v>
      </c>
    </row>
    <row r="1994" ht="12.75" customHeight="1">
      <c r="A1994" s="102">
        <v>2006.0</v>
      </c>
      <c r="B1994" s="102">
        <v>620.0</v>
      </c>
      <c r="C1994" s="102" t="s">
        <v>8300</v>
      </c>
      <c r="D1994" s="102" t="s">
        <v>21</v>
      </c>
      <c r="E1994" s="102">
        <v>11.0</v>
      </c>
      <c r="F1994" s="102">
        <v>0.0</v>
      </c>
      <c r="G1994" s="102" t="s">
        <v>101</v>
      </c>
      <c r="H1994" s="102">
        <v>2585.0</v>
      </c>
      <c r="I1994" s="102">
        <v>62.0</v>
      </c>
      <c r="J1994" s="102">
        <v>0.0</v>
      </c>
      <c r="K1994" s="102"/>
      <c r="L1994" s="102"/>
      <c r="M1994" s="102"/>
      <c r="N1994" s="102" t="s">
        <v>35</v>
      </c>
      <c r="O1994" s="102"/>
      <c r="P1994" s="102"/>
      <c r="Q1994" s="102" t="s">
        <v>23</v>
      </c>
      <c r="R1994" s="102">
        <v>33.0</v>
      </c>
      <c r="S1994" s="102">
        <v>51.0</v>
      </c>
    </row>
    <row r="1995" ht="12.75" customHeight="1">
      <c r="A1995" s="102">
        <v>2006.0</v>
      </c>
      <c r="B1995" s="102">
        <v>623.0</v>
      </c>
      <c r="C1995" s="102" t="s">
        <v>8301</v>
      </c>
      <c r="D1995" s="102" t="s">
        <v>21</v>
      </c>
      <c r="E1995" s="102">
        <v>11.0</v>
      </c>
      <c r="F1995" s="102">
        <v>0.0</v>
      </c>
      <c r="G1995" s="102" t="s">
        <v>112</v>
      </c>
      <c r="H1995" s="102">
        <v>1725.0</v>
      </c>
      <c r="I1995" s="102">
        <v>58.0</v>
      </c>
      <c r="J1995" s="102">
        <v>28.0</v>
      </c>
      <c r="K1995" s="102"/>
      <c r="L1995" s="102"/>
      <c r="M1995" s="102"/>
      <c r="N1995" s="102" t="s">
        <v>23</v>
      </c>
      <c r="O1995" s="102"/>
      <c r="P1995" s="102"/>
      <c r="Q1995" s="102" t="s">
        <v>23</v>
      </c>
      <c r="R1995" s="102">
        <v>33.0</v>
      </c>
      <c r="S1995" s="102">
        <v>51.0</v>
      </c>
    </row>
    <row r="1996" ht="12.75" customHeight="1">
      <c r="A1996" s="102">
        <v>2006.0</v>
      </c>
      <c r="B1996" s="102">
        <v>624.0</v>
      </c>
      <c r="C1996" s="102" t="s">
        <v>8302</v>
      </c>
      <c r="D1996" s="102" t="s">
        <v>21</v>
      </c>
      <c r="E1996" s="102">
        <v>11.0</v>
      </c>
      <c r="F1996" s="102">
        <v>0.0</v>
      </c>
      <c r="G1996" s="102" t="s">
        <v>106</v>
      </c>
      <c r="H1996" s="102">
        <v>2215.0</v>
      </c>
      <c r="I1996" s="102">
        <v>59.0</v>
      </c>
      <c r="J1996" s="102">
        <v>0.0</v>
      </c>
      <c r="K1996" s="102"/>
      <c r="L1996" s="102"/>
      <c r="M1996" s="102"/>
      <c r="N1996" s="102" t="s">
        <v>23</v>
      </c>
      <c r="O1996" s="102"/>
      <c r="P1996" s="102"/>
      <c r="Q1996" s="102" t="s">
        <v>23</v>
      </c>
      <c r="R1996" s="102">
        <v>33.0</v>
      </c>
      <c r="S1996" s="102">
        <v>44.0</v>
      </c>
    </row>
    <row r="1997" ht="12.75" customHeight="1">
      <c r="A1997" s="102">
        <v>2006.0</v>
      </c>
      <c r="B1997" s="102">
        <v>639.0</v>
      </c>
      <c r="C1997" s="102" t="s">
        <v>7231</v>
      </c>
      <c r="D1997" s="102" t="s">
        <v>21</v>
      </c>
      <c r="E1997" s="102">
        <v>11.0</v>
      </c>
      <c r="F1997" s="102">
        <v>0.0</v>
      </c>
      <c r="G1997" s="102" t="s">
        <v>112</v>
      </c>
      <c r="H1997" s="102">
        <v>1600.0</v>
      </c>
      <c r="I1997" s="102">
        <v>58.0</v>
      </c>
      <c r="J1997" s="102">
        <v>23.0</v>
      </c>
      <c r="K1997" s="102"/>
      <c r="L1997" s="102"/>
      <c r="M1997" s="102"/>
      <c r="N1997" s="102" t="s">
        <v>23</v>
      </c>
      <c r="O1997" s="102"/>
      <c r="P1997" s="102"/>
      <c r="Q1997" s="102" t="s">
        <v>23</v>
      </c>
      <c r="R1997" s="102">
        <v>33.0</v>
      </c>
      <c r="S1997" s="102">
        <v>60.0</v>
      </c>
    </row>
    <row r="1998" ht="12.75" customHeight="1">
      <c r="A1998" s="102">
        <v>2006.0</v>
      </c>
      <c r="B1998" s="102">
        <v>642.0</v>
      </c>
      <c r="C1998" s="102" t="s">
        <v>8303</v>
      </c>
      <c r="D1998" s="102" t="s">
        <v>21</v>
      </c>
      <c r="E1998" s="102">
        <v>11.0</v>
      </c>
      <c r="F1998" s="102">
        <v>0.0</v>
      </c>
      <c r="G1998" s="102" t="s">
        <v>112</v>
      </c>
      <c r="H1998" s="102">
        <v>2300.0</v>
      </c>
      <c r="I1998" s="102">
        <v>62.0</v>
      </c>
      <c r="J1998" s="102">
        <v>23.0</v>
      </c>
      <c r="K1998" s="102"/>
      <c r="L1998" s="102"/>
      <c r="M1998" s="102"/>
      <c r="N1998" s="102" t="s">
        <v>23</v>
      </c>
      <c r="O1998" s="102"/>
      <c r="P1998" s="102"/>
      <c r="Q1998" s="102" t="s">
        <v>23</v>
      </c>
      <c r="R1998" s="102">
        <v>33.0</v>
      </c>
      <c r="S1998" s="102">
        <v>51.0</v>
      </c>
    </row>
    <row r="1999" ht="12.75" customHeight="1">
      <c r="A1999" s="102">
        <v>2006.0</v>
      </c>
      <c r="B1999" s="102">
        <v>841.0</v>
      </c>
      <c r="C1999" s="102" t="s">
        <v>8304</v>
      </c>
      <c r="D1999" s="102" t="s">
        <v>40</v>
      </c>
      <c r="E1999" s="102">
        <v>14.0</v>
      </c>
      <c r="F1999" s="102">
        <v>17.0</v>
      </c>
      <c r="G1999" s="102"/>
      <c r="H1999" s="102">
        <v>3500.0</v>
      </c>
      <c r="I1999" s="102">
        <v>68.0</v>
      </c>
      <c r="J1999" s="102">
        <v>38.0</v>
      </c>
      <c r="K1999" s="102"/>
      <c r="L1999" s="102"/>
      <c r="M1999" s="102"/>
      <c r="N1999" s="102" t="s">
        <v>23</v>
      </c>
      <c r="O1999" s="102"/>
      <c r="P1999" s="102"/>
      <c r="Q1999" s="102" t="s">
        <v>23</v>
      </c>
      <c r="R1999" s="102">
        <v>33.0</v>
      </c>
      <c r="S1999" s="102">
        <v>6.0</v>
      </c>
    </row>
  </sheetData>
  <printOptions/>
  <pageMargins bottom="1.0" footer="0.0" header="0.0" left="0.75" right="0.75" top="1.0"/>
  <pageSetup paperSize="9" orientation="portrait"/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 outlineLevelRow="2"/>
  <cols>
    <col customWidth="1" min="1" max="1" width="11.43"/>
    <col customWidth="1" min="2" max="2" width="4.71"/>
    <col customWidth="1" min="3" max="3" width="7.43"/>
    <col customWidth="1" min="4" max="4" width="4.43"/>
    <col customWidth="1" min="5" max="5" width="6.14"/>
    <col customWidth="1" min="6" max="6" width="14.86"/>
    <col customWidth="1" min="7" max="7" width="5.0"/>
    <col customWidth="1" min="8" max="8" width="6.86"/>
    <col customWidth="1" min="9" max="9" width="7.29"/>
    <col customWidth="1" min="10" max="10" width="6.57"/>
    <col customWidth="1" min="11" max="11" width="8.86"/>
    <col customWidth="1" min="12" max="13" width="4.71"/>
    <col customWidth="1" min="14" max="14" width="4.29"/>
    <col customWidth="1" min="15" max="15" width="6.57"/>
    <col customWidth="1" min="16" max="16" width="10.57"/>
    <col customWidth="1" min="17" max="17" width="9.0"/>
    <col customWidth="1" min="18" max="18" width="6.29"/>
    <col customWidth="1" min="19" max="24" width="4.71"/>
  </cols>
  <sheetData>
    <row r="1" ht="12.75" customHeight="1" outlineLevel="2">
      <c r="A1" s="118"/>
      <c r="B1" s="119" t="s">
        <v>6</v>
      </c>
      <c r="C1" s="118" t="s">
        <v>0</v>
      </c>
      <c r="D1" s="118" t="s">
        <v>121</v>
      </c>
      <c r="E1" s="119" t="s">
        <v>2</v>
      </c>
      <c r="F1" s="118" t="s">
        <v>9</v>
      </c>
      <c r="G1" s="119" t="s">
        <v>125</v>
      </c>
      <c r="H1" s="120" t="s">
        <v>10</v>
      </c>
      <c r="I1" s="118" t="s">
        <v>4</v>
      </c>
      <c r="J1" s="120" t="s">
        <v>122</v>
      </c>
      <c r="K1" s="120" t="s">
        <v>123</v>
      </c>
      <c r="L1" s="118" t="s">
        <v>126</v>
      </c>
      <c r="M1" s="118" t="s">
        <v>127</v>
      </c>
      <c r="N1" s="118" t="s">
        <v>128</v>
      </c>
      <c r="O1" s="118"/>
      <c r="P1" s="119" t="s">
        <v>8305</v>
      </c>
      <c r="Q1" s="119" t="s">
        <v>130</v>
      </c>
      <c r="R1" s="119" t="s">
        <v>8306</v>
      </c>
      <c r="S1" s="118"/>
      <c r="T1" s="118"/>
      <c r="U1" s="118"/>
      <c r="V1" s="118"/>
      <c r="W1" s="118"/>
      <c r="X1" s="118"/>
    </row>
    <row r="2" ht="12.75" customHeight="1">
      <c r="A2" s="121" t="s">
        <v>82</v>
      </c>
      <c r="B2" s="122">
        <v>6482.0</v>
      </c>
      <c r="C2" s="123">
        <v>38192.0</v>
      </c>
      <c r="D2" s="124">
        <v>18.0</v>
      </c>
      <c r="E2" s="125"/>
      <c r="F2" s="121" t="s">
        <v>833</v>
      </c>
      <c r="G2" s="125" t="s">
        <v>8</v>
      </c>
      <c r="H2" s="122" t="s">
        <v>5962</v>
      </c>
      <c r="I2" s="124">
        <v>1.8</v>
      </c>
      <c r="J2" s="122">
        <v>58.0</v>
      </c>
      <c r="K2" s="122"/>
      <c r="L2" s="122"/>
      <c r="M2" s="122"/>
      <c r="N2" s="122"/>
      <c r="O2" s="121"/>
      <c r="P2" s="122"/>
      <c r="Q2" s="121"/>
      <c r="R2" s="121" t="s">
        <v>5963</v>
      </c>
      <c r="S2" s="122"/>
      <c r="T2" s="121"/>
      <c r="U2" s="121"/>
      <c r="V2" s="121"/>
      <c r="W2" s="121"/>
      <c r="X2" s="121"/>
    </row>
    <row r="3" ht="12.75" customHeight="1">
      <c r="A3" s="121" t="s">
        <v>82</v>
      </c>
      <c r="B3" s="122">
        <v>6483.0</v>
      </c>
      <c r="C3" s="123">
        <v>38193.0</v>
      </c>
      <c r="D3" s="124">
        <v>12.3</v>
      </c>
      <c r="E3" s="125"/>
      <c r="F3" s="121" t="s">
        <v>833</v>
      </c>
      <c r="G3" s="125" t="s">
        <v>8</v>
      </c>
      <c r="H3" s="122" t="s">
        <v>5962</v>
      </c>
      <c r="I3" s="124">
        <v>4.5</v>
      </c>
      <c r="J3" s="122">
        <v>79.0</v>
      </c>
      <c r="K3" s="122"/>
      <c r="L3" s="122"/>
      <c r="M3" s="122"/>
      <c r="N3" s="122"/>
      <c r="O3" s="121"/>
      <c r="P3" s="122"/>
      <c r="Q3" s="121"/>
      <c r="R3" s="121" t="s">
        <v>6010</v>
      </c>
      <c r="S3" s="122"/>
      <c r="T3" s="121"/>
      <c r="U3" s="121"/>
      <c r="V3" s="121"/>
      <c r="W3" s="121"/>
      <c r="X3" s="121"/>
    </row>
    <row r="4" ht="12.75" customHeight="1">
      <c r="A4" s="121" t="s">
        <v>82</v>
      </c>
      <c r="B4" s="122">
        <v>6484.0</v>
      </c>
      <c r="C4" s="123">
        <v>38195.0</v>
      </c>
      <c r="D4" s="124">
        <v>11.3</v>
      </c>
      <c r="E4" s="125"/>
      <c r="F4" s="121" t="s">
        <v>833</v>
      </c>
      <c r="G4" s="125" t="s">
        <v>8</v>
      </c>
      <c r="H4" s="122" t="s">
        <v>5962</v>
      </c>
      <c r="I4" s="124">
        <v>2.45</v>
      </c>
      <c r="J4" s="122">
        <v>62.0</v>
      </c>
      <c r="K4" s="122"/>
      <c r="L4" s="122"/>
      <c r="M4" s="122"/>
      <c r="N4" s="122"/>
      <c r="O4" s="121"/>
      <c r="P4" s="122"/>
      <c r="Q4" s="121"/>
      <c r="R4" s="121" t="s">
        <v>5963</v>
      </c>
      <c r="S4" s="122"/>
      <c r="T4" s="121"/>
      <c r="U4" s="121"/>
      <c r="V4" s="121"/>
      <c r="W4" s="121"/>
      <c r="X4" s="121"/>
    </row>
    <row r="5" ht="12.75" customHeight="1">
      <c r="A5" s="121" t="s">
        <v>82</v>
      </c>
      <c r="B5" s="122">
        <v>6485.0</v>
      </c>
      <c r="C5" s="123">
        <v>38198.0</v>
      </c>
      <c r="D5" s="124">
        <v>11.0</v>
      </c>
      <c r="E5" s="125"/>
      <c r="F5" s="121" t="s">
        <v>7300</v>
      </c>
      <c r="G5" s="125" t="s">
        <v>857</v>
      </c>
      <c r="H5" s="122" t="s">
        <v>5962</v>
      </c>
      <c r="I5" s="124">
        <v>1.8</v>
      </c>
      <c r="J5" s="122">
        <v>57.0</v>
      </c>
      <c r="K5" s="122"/>
      <c r="L5" s="122"/>
      <c r="M5" s="122"/>
      <c r="N5" s="122"/>
      <c r="O5" s="121"/>
      <c r="P5" s="122"/>
      <c r="Q5" s="121"/>
      <c r="R5" s="121" t="s">
        <v>6057</v>
      </c>
      <c r="S5" s="122"/>
      <c r="T5" s="121"/>
      <c r="U5" s="121"/>
      <c r="V5" s="121"/>
      <c r="W5" s="121"/>
      <c r="X5" s="121"/>
    </row>
    <row r="6" ht="12.75" customHeight="1">
      <c r="A6" s="121" t="s">
        <v>82</v>
      </c>
      <c r="B6" s="122">
        <v>6466.0</v>
      </c>
      <c r="C6" s="123">
        <v>38178.0</v>
      </c>
      <c r="D6" s="124">
        <v>21.45</v>
      </c>
      <c r="E6" s="125"/>
      <c r="F6" s="121" t="s">
        <v>87</v>
      </c>
      <c r="G6" s="125" t="s">
        <v>857</v>
      </c>
      <c r="H6" s="122" t="s">
        <v>5962</v>
      </c>
      <c r="I6" s="124">
        <v>2.15</v>
      </c>
      <c r="J6" s="122">
        <v>61.0</v>
      </c>
      <c r="K6" s="122"/>
      <c r="L6" s="122"/>
      <c r="M6" s="122"/>
      <c r="N6" s="122"/>
      <c r="O6" s="121"/>
      <c r="P6" s="122"/>
      <c r="Q6" s="121"/>
      <c r="R6" s="121" t="s">
        <v>6057</v>
      </c>
      <c r="S6" s="122"/>
      <c r="T6" s="121"/>
      <c r="U6" s="121"/>
      <c r="V6" s="121"/>
      <c r="W6" s="121"/>
      <c r="X6" s="121"/>
    </row>
    <row r="7" ht="12.75" customHeight="1">
      <c r="A7" s="121" t="s">
        <v>82</v>
      </c>
      <c r="B7" s="122">
        <v>6467.0</v>
      </c>
      <c r="C7" s="123">
        <v>38179.0</v>
      </c>
      <c r="D7" s="124">
        <v>20.0</v>
      </c>
      <c r="E7" s="125"/>
      <c r="F7" s="121" t="s">
        <v>833</v>
      </c>
      <c r="G7" s="125" t="s">
        <v>8</v>
      </c>
      <c r="H7" s="122" t="s">
        <v>5962</v>
      </c>
      <c r="I7" s="124">
        <v>2.0</v>
      </c>
      <c r="J7" s="122">
        <v>58.0</v>
      </c>
      <c r="K7" s="122"/>
      <c r="L7" s="122"/>
      <c r="M7" s="122"/>
      <c r="N7" s="122"/>
      <c r="O7" s="121"/>
      <c r="P7" s="122"/>
      <c r="Q7" s="121"/>
      <c r="R7" s="121" t="s">
        <v>6010</v>
      </c>
      <c r="S7" s="122"/>
      <c r="T7" s="121"/>
      <c r="U7" s="121"/>
      <c r="V7" s="121"/>
      <c r="W7" s="121"/>
      <c r="X7" s="121"/>
    </row>
    <row r="8" ht="12.75" customHeight="1">
      <c r="A8" s="121" t="s">
        <v>82</v>
      </c>
      <c r="B8" s="122">
        <v>6468.0</v>
      </c>
      <c r="C8" s="123">
        <v>38180.0</v>
      </c>
      <c r="D8" s="124">
        <v>11.0</v>
      </c>
      <c r="E8" s="125"/>
      <c r="F8" s="121" t="s">
        <v>85</v>
      </c>
      <c r="G8" s="125" t="s">
        <v>857</v>
      </c>
      <c r="H8" s="122" t="s">
        <v>5962</v>
      </c>
      <c r="I8" s="124">
        <v>2.5</v>
      </c>
      <c r="J8" s="122">
        <v>63.0</v>
      </c>
      <c r="K8" s="122"/>
      <c r="L8" s="122"/>
      <c r="M8" s="122"/>
      <c r="N8" s="122"/>
      <c r="O8" s="121"/>
      <c r="P8" s="122"/>
      <c r="Q8" s="121"/>
      <c r="R8" s="121" t="s">
        <v>5963</v>
      </c>
      <c r="S8" s="122"/>
      <c r="T8" s="121"/>
      <c r="U8" s="121"/>
      <c r="V8" s="121"/>
      <c r="W8" s="121"/>
      <c r="X8" s="121"/>
    </row>
    <row r="9" ht="12.75" customHeight="1">
      <c r="A9" s="121" t="s">
        <v>82</v>
      </c>
      <c r="B9" s="122">
        <v>6469.0</v>
      </c>
      <c r="C9" s="123">
        <v>38180.0</v>
      </c>
      <c r="D9" s="124">
        <v>12.0</v>
      </c>
      <c r="E9" s="125"/>
      <c r="F9" s="121" t="s">
        <v>87</v>
      </c>
      <c r="G9" s="125" t="s">
        <v>857</v>
      </c>
      <c r="H9" s="122" t="s">
        <v>5962</v>
      </c>
      <c r="I9" s="124">
        <v>2.8</v>
      </c>
      <c r="J9" s="122">
        <v>64.0</v>
      </c>
      <c r="K9" s="122"/>
      <c r="L9" s="122"/>
      <c r="M9" s="122"/>
      <c r="N9" s="122"/>
      <c r="O9" s="121"/>
      <c r="P9" s="122"/>
      <c r="Q9" s="121"/>
      <c r="R9" s="121" t="s">
        <v>5963</v>
      </c>
      <c r="S9" s="122"/>
      <c r="T9" s="121"/>
      <c r="U9" s="121"/>
      <c r="V9" s="121"/>
      <c r="W9" s="121"/>
      <c r="X9" s="121"/>
    </row>
    <row r="10" ht="12.75" customHeight="1">
      <c r="A10" s="121" t="s">
        <v>82</v>
      </c>
      <c r="B10" s="122">
        <v>6470.0</v>
      </c>
      <c r="C10" s="123">
        <v>38180.0</v>
      </c>
      <c r="D10" s="124">
        <v>20.3</v>
      </c>
      <c r="E10" s="125"/>
      <c r="F10" s="121" t="s">
        <v>833</v>
      </c>
      <c r="G10" s="125" t="s">
        <v>8</v>
      </c>
      <c r="H10" s="122" t="s">
        <v>6020</v>
      </c>
      <c r="I10" s="124">
        <v>2.8</v>
      </c>
      <c r="J10" s="122">
        <v>62.0</v>
      </c>
      <c r="K10" s="122"/>
      <c r="L10" s="122"/>
      <c r="M10" s="122"/>
      <c r="N10" s="122"/>
      <c r="O10" s="121"/>
      <c r="P10" s="122"/>
      <c r="Q10" s="121"/>
      <c r="R10" s="121" t="s">
        <v>6057</v>
      </c>
      <c r="S10" s="122"/>
      <c r="T10" s="121"/>
      <c r="U10" s="121"/>
      <c r="V10" s="121"/>
      <c r="W10" s="121"/>
      <c r="X10" s="121"/>
    </row>
    <row r="11" ht="12.75" customHeight="1">
      <c r="A11" s="121" t="s">
        <v>82</v>
      </c>
      <c r="B11" s="122">
        <v>6471.0</v>
      </c>
      <c r="C11" s="123">
        <v>38181.0</v>
      </c>
      <c r="D11" s="124">
        <v>7.15</v>
      </c>
      <c r="E11" s="125"/>
      <c r="F11" s="121" t="s">
        <v>833</v>
      </c>
      <c r="G11" s="125" t="s">
        <v>8</v>
      </c>
      <c r="H11" s="122" t="s">
        <v>6020</v>
      </c>
      <c r="I11" s="124">
        <v>4.75</v>
      </c>
      <c r="J11" s="122">
        <v>76.0</v>
      </c>
      <c r="K11" s="122"/>
      <c r="L11" s="122"/>
      <c r="M11" s="122"/>
      <c r="N11" s="122"/>
      <c r="O11" s="121"/>
      <c r="P11" s="122"/>
      <c r="Q11" s="121"/>
      <c r="R11" s="121" t="s">
        <v>6057</v>
      </c>
      <c r="S11" s="122"/>
      <c r="T11" s="121"/>
      <c r="U11" s="121"/>
      <c r="V11" s="121"/>
      <c r="W11" s="121"/>
      <c r="X11" s="121"/>
    </row>
    <row r="12" ht="12.75" customHeight="1">
      <c r="A12" s="121" t="s">
        <v>82</v>
      </c>
      <c r="B12" s="122">
        <v>5833.0</v>
      </c>
      <c r="C12" s="123">
        <v>38181.0</v>
      </c>
      <c r="D12" s="124">
        <v>16.0</v>
      </c>
      <c r="E12" s="125"/>
      <c r="F12" s="121" t="s">
        <v>6460</v>
      </c>
      <c r="G12" s="125" t="s">
        <v>8</v>
      </c>
      <c r="H12" s="122" t="s">
        <v>5962</v>
      </c>
      <c r="I12" s="124">
        <v>4.3</v>
      </c>
      <c r="J12" s="122">
        <v>76.0</v>
      </c>
      <c r="K12" s="122"/>
      <c r="L12" s="122"/>
      <c r="M12" s="122"/>
      <c r="N12" s="122"/>
      <c r="O12" s="121"/>
      <c r="P12" s="122"/>
      <c r="Q12" s="121"/>
      <c r="R12" s="121" t="s">
        <v>5963</v>
      </c>
      <c r="S12" s="122"/>
      <c r="T12" s="121" t="s">
        <v>8307</v>
      </c>
      <c r="U12" s="121"/>
      <c r="V12" s="121"/>
      <c r="W12" s="121"/>
      <c r="X12" s="121"/>
    </row>
    <row r="13" ht="12.75" customHeight="1">
      <c r="A13" s="121" t="s">
        <v>82</v>
      </c>
      <c r="B13" s="122">
        <v>5834.0</v>
      </c>
      <c r="C13" s="123">
        <v>38181.0</v>
      </c>
      <c r="D13" s="124">
        <v>17.0</v>
      </c>
      <c r="E13" s="125"/>
      <c r="F13" s="121" t="s">
        <v>8308</v>
      </c>
      <c r="G13" s="125" t="s">
        <v>857</v>
      </c>
      <c r="H13" s="122" t="s">
        <v>5962</v>
      </c>
      <c r="I13" s="124">
        <v>4.0</v>
      </c>
      <c r="J13" s="122">
        <v>77.0</v>
      </c>
      <c r="K13" s="122"/>
      <c r="L13" s="122"/>
      <c r="M13" s="122"/>
      <c r="N13" s="122"/>
      <c r="O13" s="121"/>
      <c r="P13" s="122"/>
      <c r="Q13" s="121"/>
      <c r="R13" s="121" t="s">
        <v>5963</v>
      </c>
      <c r="S13" s="122"/>
      <c r="T13" s="121"/>
      <c r="U13" s="121"/>
      <c r="V13" s="121"/>
      <c r="W13" s="121"/>
      <c r="X13" s="121"/>
    </row>
    <row r="14" ht="12.75" customHeight="1">
      <c r="A14" s="121" t="s">
        <v>82</v>
      </c>
      <c r="B14" s="122">
        <v>6472.0</v>
      </c>
      <c r="C14" s="123">
        <v>38182.0</v>
      </c>
      <c r="D14" s="124">
        <v>13.3</v>
      </c>
      <c r="E14" s="125"/>
      <c r="F14" s="121" t="s">
        <v>833</v>
      </c>
      <c r="G14" s="125" t="s">
        <v>8</v>
      </c>
      <c r="H14" s="122" t="s">
        <v>5962</v>
      </c>
      <c r="I14" s="124">
        <v>3.35</v>
      </c>
      <c r="J14" s="122">
        <v>70.0</v>
      </c>
      <c r="K14" s="122"/>
      <c r="L14" s="122"/>
      <c r="M14" s="122"/>
      <c r="N14" s="122"/>
      <c r="O14" s="121"/>
      <c r="P14" s="122"/>
      <c r="Q14" s="121"/>
      <c r="R14" s="121" t="s">
        <v>6010</v>
      </c>
      <c r="S14" s="122"/>
      <c r="T14" s="121"/>
      <c r="U14" s="121"/>
      <c r="V14" s="121"/>
      <c r="W14" s="121"/>
      <c r="X14" s="121"/>
    </row>
    <row r="15" ht="12.75" customHeight="1">
      <c r="A15" s="121" t="s">
        <v>82</v>
      </c>
      <c r="B15" s="122">
        <v>6473.0</v>
      </c>
      <c r="C15" s="123">
        <v>38184.0</v>
      </c>
      <c r="D15" s="124">
        <v>10.3</v>
      </c>
      <c r="E15" s="125"/>
      <c r="F15" s="121" t="s">
        <v>85</v>
      </c>
      <c r="G15" s="125" t="s">
        <v>857</v>
      </c>
      <c r="H15" s="122" t="s">
        <v>5962</v>
      </c>
      <c r="I15" s="124">
        <v>2.9</v>
      </c>
      <c r="J15" s="122">
        <v>64.0</v>
      </c>
      <c r="K15" s="122"/>
      <c r="L15" s="122"/>
      <c r="M15" s="122"/>
      <c r="N15" s="122"/>
      <c r="O15" s="121"/>
      <c r="P15" s="122"/>
      <c r="Q15" s="121"/>
      <c r="R15" s="121" t="s">
        <v>5963</v>
      </c>
      <c r="S15" s="122"/>
      <c r="T15" s="121"/>
      <c r="U15" s="121"/>
      <c r="V15" s="121"/>
      <c r="W15" s="121"/>
      <c r="X15" s="121"/>
    </row>
    <row r="16" ht="12.75" customHeight="1">
      <c r="A16" s="121" t="s">
        <v>82</v>
      </c>
      <c r="B16" s="122">
        <v>6474.0</v>
      </c>
      <c r="C16" s="123">
        <v>38184.0</v>
      </c>
      <c r="D16" s="124">
        <v>17.0</v>
      </c>
      <c r="E16" s="125"/>
      <c r="F16" s="121" t="s">
        <v>87</v>
      </c>
      <c r="G16" s="125" t="s">
        <v>857</v>
      </c>
      <c r="H16" s="122" t="s">
        <v>5962</v>
      </c>
      <c r="I16" s="124">
        <v>2.8</v>
      </c>
      <c r="J16" s="122">
        <v>66.0</v>
      </c>
      <c r="K16" s="122"/>
      <c r="L16" s="122"/>
      <c r="M16" s="122"/>
      <c r="N16" s="122"/>
      <c r="O16" s="121"/>
      <c r="P16" s="122"/>
      <c r="Q16" s="121"/>
      <c r="R16" s="121" t="s">
        <v>6057</v>
      </c>
      <c r="S16" s="122"/>
      <c r="T16" s="121"/>
      <c r="U16" s="121"/>
      <c r="V16" s="121"/>
      <c r="W16" s="121"/>
      <c r="X16" s="121"/>
    </row>
    <row r="17" ht="12.75" customHeight="1">
      <c r="A17" s="121" t="s">
        <v>82</v>
      </c>
      <c r="B17" s="122">
        <v>6475.0</v>
      </c>
      <c r="C17" s="123">
        <v>38184.0</v>
      </c>
      <c r="D17" s="124">
        <v>20.0</v>
      </c>
      <c r="E17" s="125"/>
      <c r="F17" s="121" t="s">
        <v>8309</v>
      </c>
      <c r="G17" s="125" t="s">
        <v>8</v>
      </c>
      <c r="H17" s="122" t="s">
        <v>5962</v>
      </c>
      <c r="I17" s="124">
        <v>2.0</v>
      </c>
      <c r="J17" s="122">
        <v>61.0</v>
      </c>
      <c r="K17" s="122"/>
      <c r="L17" s="122"/>
      <c r="M17" s="122"/>
      <c r="N17" s="122"/>
      <c r="O17" s="121"/>
      <c r="P17" s="122"/>
      <c r="Q17" s="121"/>
      <c r="R17" s="121" t="s">
        <v>6054</v>
      </c>
      <c r="S17" s="122"/>
      <c r="T17" s="121"/>
      <c r="U17" s="121"/>
      <c r="V17" s="121"/>
      <c r="W17" s="121"/>
      <c r="X17" s="121"/>
    </row>
    <row r="18" ht="12.75" customHeight="1">
      <c r="A18" s="121" t="s">
        <v>82</v>
      </c>
      <c r="B18" s="122">
        <v>6476.0</v>
      </c>
      <c r="C18" s="123">
        <v>38185.0</v>
      </c>
      <c r="D18" s="124">
        <v>13.15</v>
      </c>
      <c r="E18" s="125"/>
      <c r="F18" s="121" t="s">
        <v>8310</v>
      </c>
      <c r="G18" s="125" t="s">
        <v>857</v>
      </c>
      <c r="H18" s="122" t="s">
        <v>6020</v>
      </c>
      <c r="I18" s="124">
        <v>4.4</v>
      </c>
      <c r="J18" s="122">
        <v>74.0</v>
      </c>
      <c r="K18" s="122"/>
      <c r="L18" s="122"/>
      <c r="M18" s="122"/>
      <c r="N18" s="122"/>
      <c r="O18" s="121"/>
      <c r="P18" s="122">
        <v>9320737.0</v>
      </c>
      <c r="Q18" s="121"/>
      <c r="R18" s="121" t="s">
        <v>5963</v>
      </c>
      <c r="S18" s="122"/>
      <c r="T18" s="121"/>
      <c r="U18" s="121"/>
      <c r="V18" s="121"/>
      <c r="W18" s="121"/>
      <c r="X18" s="121"/>
    </row>
    <row r="19" ht="12.75" customHeight="1">
      <c r="A19" s="121" t="s">
        <v>82</v>
      </c>
      <c r="B19" s="122">
        <v>6477.0</v>
      </c>
      <c r="C19" s="123">
        <v>38185.0</v>
      </c>
      <c r="D19" s="124">
        <v>15.3</v>
      </c>
      <c r="E19" s="125"/>
      <c r="F19" s="121" t="s">
        <v>833</v>
      </c>
      <c r="G19" s="125" t="s">
        <v>8</v>
      </c>
      <c r="H19" s="122" t="s">
        <v>5962</v>
      </c>
      <c r="I19" s="124">
        <v>2.45</v>
      </c>
      <c r="J19" s="122">
        <v>64.0</v>
      </c>
      <c r="K19" s="122"/>
      <c r="L19" s="122"/>
      <c r="M19" s="122"/>
      <c r="N19" s="122"/>
      <c r="O19" s="121"/>
      <c r="P19" s="122"/>
      <c r="Q19" s="121"/>
      <c r="R19" s="121" t="s">
        <v>5963</v>
      </c>
      <c r="S19" s="122"/>
      <c r="T19" s="121"/>
      <c r="U19" s="121"/>
      <c r="V19" s="121"/>
      <c r="W19" s="121"/>
      <c r="X19" s="121"/>
    </row>
    <row r="20" ht="12.75" customHeight="1">
      <c r="A20" s="121" t="s">
        <v>82</v>
      </c>
      <c r="B20" s="122">
        <v>6478.0</v>
      </c>
      <c r="C20" s="123">
        <v>38186.0</v>
      </c>
      <c r="D20" s="124">
        <v>16.3</v>
      </c>
      <c r="E20" s="125"/>
      <c r="F20" s="121" t="s">
        <v>833</v>
      </c>
      <c r="G20" s="125" t="s">
        <v>8</v>
      </c>
      <c r="H20" s="122" t="s">
        <v>5962</v>
      </c>
      <c r="I20" s="124">
        <v>2.1</v>
      </c>
      <c r="J20" s="122">
        <v>59.0</v>
      </c>
      <c r="K20" s="122"/>
      <c r="L20" s="122"/>
      <c r="M20" s="122"/>
      <c r="N20" s="122"/>
      <c r="O20" s="121"/>
      <c r="P20" s="122"/>
      <c r="Q20" s="121"/>
      <c r="R20" s="121" t="s">
        <v>5963</v>
      </c>
      <c r="S20" s="122"/>
      <c r="T20" s="121"/>
      <c r="U20" s="121"/>
      <c r="V20" s="121"/>
      <c r="W20" s="121"/>
      <c r="X20" s="121"/>
    </row>
    <row r="21" ht="12.75" customHeight="1">
      <c r="A21" s="121" t="s">
        <v>82</v>
      </c>
      <c r="B21" s="122">
        <v>6479.0</v>
      </c>
      <c r="C21" s="123">
        <v>38187.0</v>
      </c>
      <c r="D21" s="124">
        <v>14.3</v>
      </c>
      <c r="E21" s="125"/>
      <c r="F21" s="121" t="s">
        <v>833</v>
      </c>
      <c r="G21" s="125" t="s">
        <v>8</v>
      </c>
      <c r="H21" s="122" t="s">
        <v>5962</v>
      </c>
      <c r="I21" s="124">
        <v>2.45</v>
      </c>
      <c r="J21" s="122">
        <v>63.0</v>
      </c>
      <c r="K21" s="122"/>
      <c r="L21" s="122"/>
      <c r="M21" s="122"/>
      <c r="N21" s="122"/>
      <c r="O21" s="121"/>
      <c r="P21" s="122"/>
      <c r="Q21" s="121"/>
      <c r="R21" s="121" t="s">
        <v>5963</v>
      </c>
      <c r="S21" s="122"/>
      <c r="T21" s="121"/>
      <c r="U21" s="121"/>
      <c r="V21" s="121"/>
      <c r="W21" s="121"/>
      <c r="X21" s="121"/>
    </row>
    <row r="22" ht="12.75" customHeight="1">
      <c r="A22" s="121" t="s">
        <v>82</v>
      </c>
      <c r="B22" s="122">
        <v>6480.0</v>
      </c>
      <c r="C22" s="123">
        <v>38187.0</v>
      </c>
      <c r="D22" s="124">
        <v>20.0</v>
      </c>
      <c r="E22" s="125"/>
      <c r="F22" s="121" t="s">
        <v>833</v>
      </c>
      <c r="G22" s="125" t="s">
        <v>8</v>
      </c>
      <c r="H22" s="122" t="s">
        <v>5962</v>
      </c>
      <c r="I22" s="124">
        <v>1.95</v>
      </c>
      <c r="J22" s="122">
        <v>54.0</v>
      </c>
      <c r="K22" s="122"/>
      <c r="L22" s="122"/>
      <c r="M22" s="122"/>
      <c r="N22" s="122"/>
      <c r="O22" s="121"/>
      <c r="P22" s="122"/>
      <c r="Q22" s="121"/>
      <c r="R22" s="121" t="s">
        <v>5963</v>
      </c>
      <c r="S22" s="122"/>
      <c r="T22" s="121"/>
      <c r="U22" s="121"/>
      <c r="V22" s="121"/>
      <c r="W22" s="121"/>
      <c r="X22" s="121"/>
    </row>
    <row r="23" ht="12.75" customHeight="1">
      <c r="A23" s="121" t="s">
        <v>82</v>
      </c>
      <c r="B23" s="122">
        <v>5611.0</v>
      </c>
      <c r="C23" s="123">
        <v>38190.0</v>
      </c>
      <c r="D23" s="124">
        <v>16.0</v>
      </c>
      <c r="E23" s="125"/>
      <c r="F23" s="121" t="s">
        <v>8308</v>
      </c>
      <c r="G23" s="125" t="s">
        <v>8</v>
      </c>
      <c r="H23" s="122" t="s">
        <v>5962</v>
      </c>
      <c r="I23" s="124">
        <v>4.15</v>
      </c>
      <c r="J23" s="122">
        <v>73.0</v>
      </c>
      <c r="K23" s="122"/>
      <c r="L23" s="122"/>
      <c r="M23" s="122"/>
      <c r="N23" s="122"/>
      <c r="O23" s="121"/>
      <c r="P23" s="122"/>
      <c r="Q23" s="121"/>
      <c r="R23" s="121" t="s">
        <v>5963</v>
      </c>
      <c r="S23" s="122"/>
      <c r="T23" s="121"/>
      <c r="U23" s="121"/>
      <c r="V23" s="121"/>
      <c r="W23" s="121"/>
      <c r="X23" s="121"/>
    </row>
    <row r="24" ht="12.75" customHeight="1">
      <c r="A24" s="121" t="s">
        <v>82</v>
      </c>
      <c r="B24" s="122">
        <v>5612.0</v>
      </c>
      <c r="C24" s="123">
        <v>38190.0</v>
      </c>
      <c r="D24" s="124">
        <v>16.3</v>
      </c>
      <c r="E24" s="125"/>
      <c r="F24" s="121" t="s">
        <v>8308</v>
      </c>
      <c r="G24" s="125" t="s">
        <v>8</v>
      </c>
      <c r="H24" s="122" t="s">
        <v>5962</v>
      </c>
      <c r="I24" s="124">
        <v>1.8</v>
      </c>
      <c r="J24" s="122">
        <v>56.0</v>
      </c>
      <c r="K24" s="122"/>
      <c r="L24" s="122"/>
      <c r="M24" s="122"/>
      <c r="N24" s="122"/>
      <c r="O24" s="121"/>
      <c r="P24" s="122"/>
      <c r="Q24" s="121"/>
      <c r="R24" s="121" t="s">
        <v>5963</v>
      </c>
      <c r="S24" s="122"/>
      <c r="T24" s="121"/>
      <c r="U24" s="121"/>
      <c r="V24" s="121"/>
      <c r="W24" s="121"/>
      <c r="X24" s="121"/>
    </row>
    <row r="25" ht="12.75" customHeight="1">
      <c r="A25" s="121" t="s">
        <v>82</v>
      </c>
      <c r="B25" s="122">
        <v>5481.0</v>
      </c>
      <c r="C25" s="123">
        <v>38191.0</v>
      </c>
      <c r="D25" s="124">
        <v>12.3</v>
      </c>
      <c r="E25" s="125"/>
      <c r="F25" s="121" t="s">
        <v>8311</v>
      </c>
      <c r="G25" s="125" t="s">
        <v>857</v>
      </c>
      <c r="H25" s="122" t="s">
        <v>5962</v>
      </c>
      <c r="I25" s="124">
        <v>2.4</v>
      </c>
      <c r="J25" s="122">
        <v>61.0</v>
      </c>
      <c r="K25" s="122"/>
      <c r="L25" s="122"/>
      <c r="M25" s="122"/>
      <c r="N25" s="122"/>
      <c r="O25" s="121"/>
      <c r="P25" s="122"/>
      <c r="Q25" s="121"/>
      <c r="R25" s="121" t="s">
        <v>5963</v>
      </c>
      <c r="S25" s="122"/>
      <c r="T25" s="121"/>
      <c r="U25" s="121"/>
      <c r="V25" s="121"/>
      <c r="W25" s="121"/>
      <c r="X25" s="121"/>
    </row>
    <row r="26" ht="12.75" customHeight="1">
      <c r="A26" s="121" t="s">
        <v>82</v>
      </c>
      <c r="B26" s="122">
        <v>6449.0</v>
      </c>
      <c r="C26" s="123">
        <v>38142.0</v>
      </c>
      <c r="D26" s="124">
        <v>9.0</v>
      </c>
      <c r="E26" s="125"/>
      <c r="F26" s="121" t="s">
        <v>8312</v>
      </c>
      <c r="G26" s="125" t="s">
        <v>8</v>
      </c>
      <c r="H26" s="122" t="s">
        <v>5962</v>
      </c>
      <c r="I26" s="124">
        <v>5.1</v>
      </c>
      <c r="J26" s="122">
        <v>75.0</v>
      </c>
      <c r="K26" s="122"/>
      <c r="L26" s="122"/>
      <c r="M26" s="122"/>
      <c r="N26" s="122"/>
      <c r="O26" s="121"/>
      <c r="P26" s="122"/>
      <c r="Q26" s="121"/>
      <c r="R26" s="121" t="s">
        <v>5963</v>
      </c>
      <c r="S26" s="122"/>
      <c r="T26" s="121"/>
      <c r="U26" s="121"/>
      <c r="V26" s="121"/>
      <c r="W26" s="121"/>
      <c r="X26" s="121"/>
    </row>
    <row r="27" ht="12.75" customHeight="1">
      <c r="A27" s="121" t="s">
        <v>82</v>
      </c>
      <c r="B27" s="122">
        <v>5679.0</v>
      </c>
      <c r="C27" s="123">
        <v>38146.0</v>
      </c>
      <c r="D27" s="124">
        <v>18.45</v>
      </c>
      <c r="E27" s="119"/>
      <c r="F27" s="121" t="s">
        <v>8313</v>
      </c>
      <c r="G27" s="125" t="s">
        <v>8</v>
      </c>
      <c r="H27" s="122" t="s">
        <v>5962</v>
      </c>
      <c r="I27" s="124">
        <v>4.0</v>
      </c>
      <c r="J27" s="122">
        <v>76.0</v>
      </c>
      <c r="K27" s="122"/>
      <c r="L27" s="126"/>
      <c r="M27" s="122"/>
      <c r="N27" s="122"/>
      <c r="O27" s="121"/>
      <c r="P27" s="122"/>
      <c r="Q27" s="118"/>
      <c r="R27" s="121" t="s">
        <v>6057</v>
      </c>
      <c r="S27" s="122"/>
      <c r="T27" s="126"/>
      <c r="U27" s="126"/>
      <c r="V27" s="126"/>
      <c r="W27" s="126"/>
      <c r="X27" s="126"/>
    </row>
    <row r="28" ht="12.75" customHeight="1">
      <c r="A28" s="121" t="s">
        <v>82</v>
      </c>
      <c r="B28" s="122">
        <v>6450.0</v>
      </c>
      <c r="C28" s="123">
        <v>38147.0</v>
      </c>
      <c r="D28" s="124">
        <v>11.0</v>
      </c>
      <c r="E28" s="125"/>
      <c r="F28" s="121" t="s">
        <v>833</v>
      </c>
      <c r="G28" s="125" t="s">
        <v>8</v>
      </c>
      <c r="H28" s="122" t="s">
        <v>5962</v>
      </c>
      <c r="I28" s="124">
        <v>4.6</v>
      </c>
      <c r="J28" s="122">
        <v>77.0</v>
      </c>
      <c r="K28" s="122"/>
      <c r="L28" s="122"/>
      <c r="M28" s="122"/>
      <c r="N28" s="122"/>
      <c r="O28" s="121"/>
      <c r="P28" s="122"/>
      <c r="Q28" s="121"/>
      <c r="R28" s="121" t="s">
        <v>5963</v>
      </c>
      <c r="S28" s="122"/>
      <c r="T28" s="121"/>
      <c r="U28" s="121"/>
      <c r="V28" s="121"/>
      <c r="W28" s="121"/>
      <c r="X28" s="121"/>
    </row>
    <row r="29" ht="12.75" customHeight="1">
      <c r="A29" s="121" t="s">
        <v>82</v>
      </c>
      <c r="B29" s="122">
        <v>5680.0</v>
      </c>
      <c r="C29" s="123">
        <v>38150.0</v>
      </c>
      <c r="D29" s="124">
        <v>11.0</v>
      </c>
      <c r="E29" s="125"/>
      <c r="F29" s="121" t="s">
        <v>6061</v>
      </c>
      <c r="G29" s="125" t="s">
        <v>8</v>
      </c>
      <c r="H29" s="122" t="s">
        <v>5962</v>
      </c>
      <c r="I29" s="124">
        <v>4.55</v>
      </c>
      <c r="J29" s="122">
        <v>76.0</v>
      </c>
      <c r="K29" s="122"/>
      <c r="L29" s="122"/>
      <c r="M29" s="122"/>
      <c r="N29" s="122"/>
      <c r="O29" s="121"/>
      <c r="P29" s="122"/>
      <c r="Q29" s="121"/>
      <c r="R29" s="121" t="s">
        <v>5963</v>
      </c>
      <c r="S29" s="122"/>
      <c r="T29" s="121"/>
      <c r="U29" s="121"/>
      <c r="V29" s="121"/>
      <c r="W29" s="121"/>
      <c r="X29" s="121"/>
    </row>
    <row r="30" ht="12.75" customHeight="1">
      <c r="A30" s="121" t="s">
        <v>82</v>
      </c>
      <c r="B30" s="122">
        <v>6451.0</v>
      </c>
      <c r="C30" s="123">
        <v>38150.0</v>
      </c>
      <c r="D30" s="124">
        <v>13.0</v>
      </c>
      <c r="E30" s="125"/>
      <c r="F30" s="121" t="s">
        <v>1414</v>
      </c>
      <c r="G30" s="125" t="s">
        <v>8</v>
      </c>
      <c r="H30" s="122" t="s">
        <v>5962</v>
      </c>
      <c r="I30" s="124">
        <v>4.8</v>
      </c>
      <c r="J30" s="122">
        <v>75.0</v>
      </c>
      <c r="K30" s="122"/>
      <c r="L30" s="122"/>
      <c r="M30" s="122"/>
      <c r="N30" s="122"/>
      <c r="O30" s="121"/>
      <c r="P30" s="122"/>
      <c r="Q30" s="121"/>
      <c r="R30" s="121" t="s">
        <v>6054</v>
      </c>
      <c r="S30" s="122"/>
      <c r="T30" s="121"/>
      <c r="U30" s="121"/>
      <c r="V30" s="121"/>
      <c r="W30" s="121"/>
      <c r="X30" s="121"/>
    </row>
    <row r="31" ht="12.75" customHeight="1">
      <c r="A31" s="121" t="s">
        <v>82</v>
      </c>
      <c r="B31" s="122">
        <v>6452.0</v>
      </c>
      <c r="C31" s="123">
        <v>38159.0</v>
      </c>
      <c r="D31" s="124">
        <v>9.0</v>
      </c>
      <c r="E31" s="125"/>
      <c r="F31" s="121" t="s">
        <v>833</v>
      </c>
      <c r="G31" s="125" t="s">
        <v>8</v>
      </c>
      <c r="H31" s="122" t="s">
        <v>5962</v>
      </c>
      <c r="I31" s="124">
        <v>6.6</v>
      </c>
      <c r="J31" s="122">
        <v>85.0</v>
      </c>
      <c r="K31" s="122"/>
      <c r="L31" s="122"/>
      <c r="M31" s="122"/>
      <c r="N31" s="122"/>
      <c r="O31" s="121"/>
      <c r="P31" s="122"/>
      <c r="Q31" s="121"/>
      <c r="R31" s="121" t="s">
        <v>5963</v>
      </c>
      <c r="S31" s="122"/>
      <c r="T31" s="121"/>
      <c r="U31" s="121"/>
      <c r="V31" s="121"/>
      <c r="W31" s="121"/>
      <c r="X31" s="121"/>
    </row>
    <row r="32" ht="12.75" customHeight="1">
      <c r="A32" s="121" t="s">
        <v>82</v>
      </c>
      <c r="B32" s="122">
        <v>6453.0</v>
      </c>
      <c r="C32" s="123">
        <v>38170.0</v>
      </c>
      <c r="D32" s="124">
        <v>12.3</v>
      </c>
      <c r="E32" s="125"/>
      <c r="F32" s="121" t="s">
        <v>833</v>
      </c>
      <c r="G32" s="125" t="s">
        <v>8</v>
      </c>
      <c r="H32" s="122" t="s">
        <v>5962</v>
      </c>
      <c r="I32" s="124">
        <v>4.65</v>
      </c>
      <c r="J32" s="122">
        <v>75.0</v>
      </c>
      <c r="K32" s="122"/>
      <c r="L32" s="122"/>
      <c r="M32" s="122"/>
      <c r="N32" s="122"/>
      <c r="O32" s="121"/>
      <c r="P32" s="122"/>
      <c r="Q32" s="121"/>
      <c r="R32" s="121" t="s">
        <v>5963</v>
      </c>
      <c r="S32" s="122"/>
      <c r="T32" s="121"/>
      <c r="U32" s="121"/>
      <c r="V32" s="121"/>
      <c r="W32" s="121"/>
      <c r="X32" s="121"/>
    </row>
    <row r="33" ht="12.75" customHeight="1">
      <c r="A33" s="121" t="s">
        <v>82</v>
      </c>
      <c r="B33" s="122">
        <v>6454.0</v>
      </c>
      <c r="C33" s="123">
        <v>38170.0</v>
      </c>
      <c r="D33" s="124">
        <v>9.0</v>
      </c>
      <c r="E33" s="125"/>
      <c r="F33" s="121" t="s">
        <v>8312</v>
      </c>
      <c r="G33" s="125" t="s">
        <v>8</v>
      </c>
      <c r="H33" s="122" t="s">
        <v>5962</v>
      </c>
      <c r="I33" s="124">
        <v>2.4</v>
      </c>
      <c r="J33" s="122">
        <v>62.0</v>
      </c>
      <c r="K33" s="122"/>
      <c r="L33" s="127"/>
      <c r="M33" s="122"/>
      <c r="N33" s="122"/>
      <c r="O33" s="121"/>
      <c r="P33" s="122"/>
      <c r="Q33" s="122"/>
      <c r="R33" s="122" t="s">
        <v>5963</v>
      </c>
      <c r="S33" s="122"/>
      <c r="T33" s="127"/>
      <c r="U33" s="127"/>
      <c r="V33" s="127"/>
      <c r="W33" s="127"/>
      <c r="X33" s="127"/>
    </row>
    <row r="34" ht="12.75" customHeight="1">
      <c r="A34" s="121" t="s">
        <v>82</v>
      </c>
      <c r="B34" s="122">
        <v>6455.0</v>
      </c>
      <c r="C34" s="123">
        <v>38170.0</v>
      </c>
      <c r="D34" s="124">
        <v>12.0</v>
      </c>
      <c r="E34" s="125"/>
      <c r="F34" s="121" t="s">
        <v>8312</v>
      </c>
      <c r="G34" s="125" t="s">
        <v>8</v>
      </c>
      <c r="H34" s="122" t="s">
        <v>5962</v>
      </c>
      <c r="I34" s="124">
        <v>4.7</v>
      </c>
      <c r="J34" s="122">
        <v>77.0</v>
      </c>
      <c r="K34" s="122"/>
      <c r="L34" s="122"/>
      <c r="M34" s="122"/>
      <c r="N34" s="122"/>
      <c r="O34" s="121"/>
      <c r="P34" s="122"/>
      <c r="Q34" s="121"/>
      <c r="R34" s="121" t="s">
        <v>5963</v>
      </c>
      <c r="S34" s="122"/>
      <c r="T34" s="121"/>
      <c r="U34" s="121"/>
      <c r="V34" s="121"/>
      <c r="W34" s="121"/>
      <c r="X34" s="121"/>
    </row>
    <row r="35" ht="12.75" customHeight="1">
      <c r="A35" s="121" t="s">
        <v>82</v>
      </c>
      <c r="B35" s="122">
        <v>6456.0</v>
      </c>
      <c r="C35" s="123">
        <v>38171.0</v>
      </c>
      <c r="D35" s="124">
        <v>17.3</v>
      </c>
      <c r="E35" s="125"/>
      <c r="F35" s="121" t="s">
        <v>833</v>
      </c>
      <c r="G35" s="125" t="s">
        <v>8</v>
      </c>
      <c r="H35" s="122" t="s">
        <v>5962</v>
      </c>
      <c r="I35" s="124">
        <v>2.3</v>
      </c>
      <c r="J35" s="122">
        <v>64.0</v>
      </c>
      <c r="K35" s="122"/>
      <c r="L35" s="122"/>
      <c r="M35" s="122"/>
      <c r="N35" s="122"/>
      <c r="O35" s="121"/>
      <c r="P35" s="122"/>
      <c r="Q35" s="121"/>
      <c r="R35" s="121" t="s">
        <v>5963</v>
      </c>
      <c r="S35" s="122"/>
      <c r="T35" s="121"/>
      <c r="U35" s="121"/>
      <c r="V35" s="121"/>
      <c r="W35" s="121"/>
      <c r="X35" s="121"/>
    </row>
    <row r="36" ht="12.75" customHeight="1">
      <c r="A36" s="121" t="s">
        <v>82</v>
      </c>
      <c r="B36" s="122">
        <v>6457.0</v>
      </c>
      <c r="C36" s="123">
        <v>38173.0</v>
      </c>
      <c r="D36" s="124">
        <v>13.3</v>
      </c>
      <c r="E36" s="125"/>
      <c r="F36" s="121" t="s">
        <v>86</v>
      </c>
      <c r="G36" s="125" t="s">
        <v>857</v>
      </c>
      <c r="H36" s="122" t="s">
        <v>5962</v>
      </c>
      <c r="I36" s="124">
        <v>2.4</v>
      </c>
      <c r="J36" s="122">
        <v>63.0</v>
      </c>
      <c r="K36" s="122"/>
      <c r="L36" s="122"/>
      <c r="M36" s="122"/>
      <c r="N36" s="122"/>
      <c r="O36" s="121"/>
      <c r="P36" s="122"/>
      <c r="Q36" s="121"/>
      <c r="R36" s="121" t="s">
        <v>5963</v>
      </c>
      <c r="S36" s="122"/>
      <c r="T36" s="121"/>
      <c r="U36" s="121"/>
      <c r="V36" s="121"/>
      <c r="W36" s="121"/>
      <c r="X36" s="121"/>
    </row>
    <row r="37" ht="12.75" customHeight="1">
      <c r="A37" s="121" t="s">
        <v>82</v>
      </c>
      <c r="B37" s="122">
        <v>6458.0</v>
      </c>
      <c r="C37" s="123">
        <v>38173.0</v>
      </c>
      <c r="D37" s="124">
        <v>8.3</v>
      </c>
      <c r="E37" s="125"/>
      <c r="F37" s="121" t="s">
        <v>86</v>
      </c>
      <c r="G37" s="125" t="s">
        <v>857</v>
      </c>
      <c r="H37" s="122" t="s">
        <v>5962</v>
      </c>
      <c r="I37" s="124">
        <v>2.4</v>
      </c>
      <c r="J37" s="122">
        <v>64.0</v>
      </c>
      <c r="K37" s="122"/>
      <c r="L37" s="122"/>
      <c r="M37" s="122"/>
      <c r="N37" s="122"/>
      <c r="O37" s="121"/>
      <c r="P37" s="122"/>
      <c r="Q37" s="121"/>
      <c r="R37" s="121" t="s">
        <v>5963</v>
      </c>
      <c r="S37" s="122"/>
      <c r="T37" s="121"/>
      <c r="U37" s="121"/>
      <c r="V37" s="121"/>
      <c r="W37" s="121"/>
      <c r="X37" s="121"/>
    </row>
    <row r="38" ht="12.75" customHeight="1">
      <c r="A38" s="121" t="s">
        <v>82</v>
      </c>
      <c r="B38" s="122">
        <v>6459.0</v>
      </c>
      <c r="C38" s="123">
        <v>38174.0</v>
      </c>
      <c r="D38" s="124">
        <v>9.0</v>
      </c>
      <c r="E38" s="125"/>
      <c r="F38" s="121" t="s">
        <v>84</v>
      </c>
      <c r="G38" s="125" t="s">
        <v>857</v>
      </c>
      <c r="H38" s="122" t="s">
        <v>5962</v>
      </c>
      <c r="I38" s="124">
        <v>2.7</v>
      </c>
      <c r="J38" s="122">
        <v>66.0</v>
      </c>
      <c r="K38" s="122"/>
      <c r="L38" s="122"/>
      <c r="M38" s="122"/>
      <c r="N38" s="122"/>
      <c r="O38" s="121"/>
      <c r="P38" s="122"/>
      <c r="Q38" s="121"/>
      <c r="R38" s="121" t="s">
        <v>5963</v>
      </c>
      <c r="S38" s="122"/>
      <c r="T38" s="121"/>
      <c r="U38" s="121"/>
      <c r="V38" s="121"/>
      <c r="W38" s="121"/>
      <c r="X38" s="121"/>
    </row>
    <row r="39" ht="12.75" customHeight="1">
      <c r="A39" s="121" t="s">
        <v>82</v>
      </c>
      <c r="B39" s="122">
        <v>5830.0</v>
      </c>
      <c r="C39" s="123">
        <v>38175.0</v>
      </c>
      <c r="D39" s="124">
        <v>18.0</v>
      </c>
      <c r="E39" s="125"/>
      <c r="F39" s="121" t="s">
        <v>2251</v>
      </c>
      <c r="G39" s="125" t="s">
        <v>8</v>
      </c>
      <c r="H39" s="122" t="s">
        <v>5962</v>
      </c>
      <c r="I39" s="124">
        <v>2.2</v>
      </c>
      <c r="J39" s="122">
        <v>58.0</v>
      </c>
      <c r="K39" s="122"/>
      <c r="L39" s="122"/>
      <c r="M39" s="122"/>
      <c r="N39" s="122"/>
      <c r="O39" s="121"/>
      <c r="P39" s="122"/>
      <c r="Q39" s="121"/>
      <c r="R39" s="121" t="s">
        <v>6054</v>
      </c>
      <c r="S39" s="122"/>
      <c r="T39" s="121"/>
      <c r="U39" s="121"/>
      <c r="V39" s="121"/>
      <c r="W39" s="121"/>
      <c r="X39" s="121"/>
    </row>
    <row r="40" ht="12.75" customHeight="1">
      <c r="A40" s="121" t="s">
        <v>82</v>
      </c>
      <c r="B40" s="122">
        <v>6460.0</v>
      </c>
      <c r="C40" s="123">
        <v>38175.0</v>
      </c>
      <c r="D40" s="124">
        <v>11.0</v>
      </c>
      <c r="E40" s="125"/>
      <c r="F40" s="121" t="s">
        <v>87</v>
      </c>
      <c r="G40" s="125" t="s">
        <v>857</v>
      </c>
      <c r="H40" s="122" t="s">
        <v>5962</v>
      </c>
      <c r="I40" s="124">
        <v>2.1</v>
      </c>
      <c r="J40" s="122">
        <v>62.0</v>
      </c>
      <c r="K40" s="122"/>
      <c r="L40" s="122"/>
      <c r="M40" s="122"/>
      <c r="N40" s="122"/>
      <c r="O40" s="121"/>
      <c r="P40" s="122"/>
      <c r="Q40" s="121"/>
      <c r="R40" s="121" t="s">
        <v>6054</v>
      </c>
      <c r="S40" s="122"/>
      <c r="T40" s="121"/>
      <c r="U40" s="121"/>
      <c r="V40" s="121"/>
      <c r="W40" s="121"/>
      <c r="X40" s="121"/>
    </row>
    <row r="41" ht="12.75" customHeight="1">
      <c r="A41" s="121" t="s">
        <v>82</v>
      </c>
      <c r="B41" s="122">
        <v>6461.0</v>
      </c>
      <c r="C41" s="123">
        <v>38177.0</v>
      </c>
      <c r="D41" s="124">
        <v>11.3</v>
      </c>
      <c r="E41" s="125"/>
      <c r="F41" s="121" t="s">
        <v>87</v>
      </c>
      <c r="G41" s="125" t="s">
        <v>857</v>
      </c>
      <c r="H41" s="122" t="s">
        <v>5962</v>
      </c>
      <c r="I41" s="124">
        <v>2.1</v>
      </c>
      <c r="J41" s="122">
        <v>60.0</v>
      </c>
      <c r="K41" s="122"/>
      <c r="L41" s="122"/>
      <c r="M41" s="122"/>
      <c r="N41" s="122"/>
      <c r="O41" s="121"/>
      <c r="P41" s="122"/>
      <c r="Q41" s="121"/>
      <c r="R41" s="121" t="s">
        <v>5963</v>
      </c>
      <c r="S41" s="122"/>
      <c r="T41" s="121"/>
      <c r="U41" s="121"/>
      <c r="V41" s="121"/>
      <c r="W41" s="121"/>
      <c r="X41" s="121"/>
    </row>
    <row r="42" ht="12.75" customHeight="1">
      <c r="A42" s="121" t="s">
        <v>82</v>
      </c>
      <c r="B42" s="122">
        <v>6462.0</v>
      </c>
      <c r="C42" s="123">
        <v>38177.0</v>
      </c>
      <c r="D42" s="124">
        <v>8.3</v>
      </c>
      <c r="E42" s="125"/>
      <c r="F42" s="121" t="s">
        <v>85</v>
      </c>
      <c r="G42" s="125" t="s">
        <v>857</v>
      </c>
      <c r="H42" s="122" t="s">
        <v>5962</v>
      </c>
      <c r="I42" s="124">
        <v>2.9</v>
      </c>
      <c r="J42" s="122">
        <v>65.0</v>
      </c>
      <c r="K42" s="122"/>
      <c r="L42" s="122"/>
      <c r="M42" s="122"/>
      <c r="N42" s="122"/>
      <c r="O42" s="121"/>
      <c r="P42" s="122"/>
      <c r="Q42" s="121"/>
      <c r="R42" s="121" t="s">
        <v>5963</v>
      </c>
      <c r="S42" s="122"/>
      <c r="T42" s="121"/>
      <c r="U42" s="121"/>
      <c r="V42" s="121"/>
      <c r="W42" s="121"/>
      <c r="X42" s="121"/>
    </row>
    <row r="43" ht="12.75" customHeight="1">
      <c r="A43" s="121" t="s">
        <v>82</v>
      </c>
      <c r="B43" s="122">
        <v>6463.0</v>
      </c>
      <c r="C43" s="123">
        <v>38177.0</v>
      </c>
      <c r="D43" s="124">
        <v>9.3</v>
      </c>
      <c r="E43" s="125"/>
      <c r="F43" s="121" t="s">
        <v>86</v>
      </c>
      <c r="G43" s="125" t="s">
        <v>857</v>
      </c>
      <c r="H43" s="122" t="s">
        <v>5962</v>
      </c>
      <c r="I43" s="124">
        <v>1.95</v>
      </c>
      <c r="J43" s="122">
        <v>60.0</v>
      </c>
      <c r="K43" s="122"/>
      <c r="L43" s="127"/>
      <c r="M43" s="122"/>
      <c r="N43" s="122"/>
      <c r="O43" s="121"/>
      <c r="P43" s="122"/>
      <c r="Q43" s="122"/>
      <c r="R43" s="125" t="s">
        <v>5963</v>
      </c>
      <c r="S43" s="122"/>
      <c r="T43" s="127"/>
      <c r="U43" s="127"/>
      <c r="V43" s="127"/>
      <c r="W43" s="127"/>
      <c r="X43" s="127"/>
    </row>
    <row r="44" ht="12.75" customHeight="1">
      <c r="A44" s="121" t="s">
        <v>82</v>
      </c>
      <c r="B44" s="122">
        <v>5831.0</v>
      </c>
      <c r="C44" s="123">
        <v>38177.0</v>
      </c>
      <c r="D44" s="124">
        <v>9.0</v>
      </c>
      <c r="E44" s="125"/>
      <c r="F44" s="121" t="s">
        <v>834</v>
      </c>
      <c r="G44" s="125" t="s">
        <v>8</v>
      </c>
      <c r="H44" s="122" t="s">
        <v>5962</v>
      </c>
      <c r="I44" s="124">
        <v>2.8</v>
      </c>
      <c r="J44" s="122">
        <v>63.0</v>
      </c>
      <c r="K44" s="122"/>
      <c r="L44" s="122"/>
      <c r="M44" s="122"/>
      <c r="N44" s="122"/>
      <c r="O44" s="121"/>
      <c r="P44" s="122"/>
      <c r="Q44" s="121"/>
      <c r="R44" s="121" t="s">
        <v>5963</v>
      </c>
      <c r="S44" s="122"/>
      <c r="T44" s="121"/>
      <c r="U44" s="121"/>
      <c r="V44" s="121"/>
      <c r="W44" s="121"/>
      <c r="X44" s="121"/>
    </row>
    <row r="45" ht="12.75" customHeight="1">
      <c r="A45" s="121" t="s">
        <v>82</v>
      </c>
      <c r="B45" s="122">
        <v>5832.0</v>
      </c>
      <c r="C45" s="123">
        <v>38177.0</v>
      </c>
      <c r="D45" s="124">
        <v>9.15</v>
      </c>
      <c r="E45" s="119"/>
      <c r="F45" s="121" t="s">
        <v>834</v>
      </c>
      <c r="G45" s="125" t="s">
        <v>8</v>
      </c>
      <c r="H45" s="122" t="s">
        <v>5962</v>
      </c>
      <c r="I45" s="124">
        <v>2.35</v>
      </c>
      <c r="J45" s="122">
        <v>62.0</v>
      </c>
      <c r="K45" s="122"/>
      <c r="L45" s="126"/>
      <c r="M45" s="122"/>
      <c r="N45" s="122"/>
      <c r="O45" s="121"/>
      <c r="P45" s="122"/>
      <c r="Q45" s="118"/>
      <c r="R45" s="121" t="s">
        <v>5963</v>
      </c>
      <c r="S45" s="122"/>
      <c r="T45" s="121"/>
      <c r="U45" s="126"/>
      <c r="V45" s="126"/>
      <c r="W45" s="126"/>
      <c r="X45" s="126"/>
    </row>
    <row r="46" ht="12.75" customHeight="1">
      <c r="A46" s="121" t="s">
        <v>82</v>
      </c>
      <c r="B46" s="122">
        <v>6464.0</v>
      </c>
      <c r="C46" s="123">
        <v>38177.0</v>
      </c>
      <c r="D46" s="124">
        <v>11.3</v>
      </c>
      <c r="E46" s="125"/>
      <c r="F46" s="121" t="s">
        <v>833</v>
      </c>
      <c r="G46" s="125" t="s">
        <v>8</v>
      </c>
      <c r="H46" s="122" t="s">
        <v>5962</v>
      </c>
      <c r="I46" s="124">
        <v>1.9</v>
      </c>
      <c r="J46" s="122">
        <v>60.0</v>
      </c>
      <c r="K46" s="122"/>
      <c r="L46" s="122"/>
      <c r="M46" s="122"/>
      <c r="N46" s="122"/>
      <c r="O46" s="121"/>
      <c r="P46" s="122"/>
      <c r="Q46" s="121"/>
      <c r="R46" s="121" t="s">
        <v>5963</v>
      </c>
      <c r="S46" s="122"/>
      <c r="T46" s="121"/>
      <c r="U46" s="121"/>
      <c r="V46" s="121"/>
      <c r="W46" s="121"/>
      <c r="X46" s="121"/>
    </row>
    <row r="47" ht="12.75" customHeight="1">
      <c r="A47" s="121" t="s">
        <v>82</v>
      </c>
      <c r="B47" s="122">
        <v>6465.0</v>
      </c>
      <c r="C47" s="123" t="s">
        <v>8314</v>
      </c>
      <c r="D47" s="124"/>
      <c r="E47" s="125"/>
      <c r="F47" s="121" t="s">
        <v>833</v>
      </c>
      <c r="G47" s="125" t="s">
        <v>8</v>
      </c>
      <c r="H47" s="122" t="s">
        <v>5962</v>
      </c>
      <c r="I47" s="124"/>
      <c r="J47" s="122">
        <v>60.0</v>
      </c>
      <c r="K47" s="122"/>
      <c r="L47" s="122"/>
      <c r="M47" s="122"/>
      <c r="N47" s="122"/>
      <c r="O47" s="121"/>
      <c r="P47" s="122"/>
      <c r="Q47" s="121"/>
      <c r="R47" s="121" t="s">
        <v>5963</v>
      </c>
      <c r="S47" s="122"/>
      <c r="T47" s="121"/>
      <c r="U47" s="121"/>
      <c r="V47" s="121"/>
      <c r="W47" s="121"/>
      <c r="X47" s="121"/>
    </row>
    <row r="48" ht="12.75" customHeight="1">
      <c r="A48" s="121" t="s">
        <v>82</v>
      </c>
      <c r="B48" s="122">
        <v>5610.0</v>
      </c>
      <c r="C48" s="123">
        <v>38129.0</v>
      </c>
      <c r="D48" s="124">
        <v>13.3</v>
      </c>
      <c r="E48" s="125"/>
      <c r="F48" s="121" t="s">
        <v>6061</v>
      </c>
      <c r="G48" s="125" t="s">
        <v>8</v>
      </c>
      <c r="H48" s="122" t="s">
        <v>5962</v>
      </c>
      <c r="I48" s="124">
        <v>4.45</v>
      </c>
      <c r="J48" s="122">
        <v>75.0</v>
      </c>
      <c r="K48" s="122"/>
      <c r="L48" s="122"/>
      <c r="M48" s="122"/>
      <c r="N48" s="122"/>
      <c r="O48" s="121"/>
      <c r="P48" s="122"/>
      <c r="Q48" s="121"/>
      <c r="R48" s="121" t="s">
        <v>5963</v>
      </c>
      <c r="S48" s="122"/>
      <c r="T48" s="121"/>
      <c r="U48" s="121"/>
      <c r="V48" s="121"/>
      <c r="W48" s="121"/>
      <c r="X48" s="121"/>
    </row>
    <row r="49" ht="12.75" customHeight="1">
      <c r="A49" s="121" t="s">
        <v>82</v>
      </c>
      <c r="B49" s="122">
        <v>6436.0</v>
      </c>
      <c r="C49" s="123">
        <v>38129.0</v>
      </c>
      <c r="D49" s="124">
        <v>19.3</v>
      </c>
      <c r="E49" s="125"/>
      <c r="F49" s="121" t="s">
        <v>836</v>
      </c>
      <c r="G49" s="125" t="s">
        <v>8</v>
      </c>
      <c r="H49" s="122" t="s">
        <v>5971</v>
      </c>
      <c r="I49" s="124">
        <v>4.6</v>
      </c>
      <c r="J49" s="122">
        <v>78.0</v>
      </c>
      <c r="K49" s="122"/>
      <c r="L49" s="122"/>
      <c r="M49" s="122"/>
      <c r="N49" s="122"/>
      <c r="O49" s="121"/>
      <c r="P49" s="122"/>
      <c r="Q49" s="121"/>
      <c r="R49" s="121" t="s">
        <v>5963</v>
      </c>
      <c r="S49" s="122"/>
      <c r="T49" s="121"/>
      <c r="U49" s="121"/>
      <c r="V49" s="121"/>
      <c r="W49" s="121"/>
      <c r="X49" s="121"/>
    </row>
    <row r="50" ht="12.75" customHeight="1">
      <c r="A50" s="121" t="s">
        <v>82</v>
      </c>
      <c r="B50" s="122">
        <v>5664.0</v>
      </c>
      <c r="C50" s="123">
        <v>38130.0</v>
      </c>
      <c r="D50" s="124">
        <v>10.45</v>
      </c>
      <c r="E50" s="125"/>
      <c r="F50" s="121" t="s">
        <v>6394</v>
      </c>
      <c r="G50" s="125" t="s">
        <v>8</v>
      </c>
      <c r="H50" s="122" t="s">
        <v>5962</v>
      </c>
      <c r="I50" s="124">
        <v>3.75</v>
      </c>
      <c r="J50" s="122">
        <v>71.0</v>
      </c>
      <c r="K50" s="122"/>
      <c r="L50" s="122"/>
      <c r="M50" s="122"/>
      <c r="N50" s="122"/>
      <c r="O50" s="121"/>
      <c r="P50" s="122"/>
      <c r="Q50" s="121"/>
      <c r="R50" s="121" t="s">
        <v>5963</v>
      </c>
      <c r="S50" s="122"/>
      <c r="T50" s="121"/>
      <c r="U50" s="121"/>
      <c r="V50" s="121"/>
      <c r="W50" s="121"/>
      <c r="X50" s="121"/>
    </row>
    <row r="51" ht="12.75" customHeight="1">
      <c r="A51" s="121" t="s">
        <v>82</v>
      </c>
      <c r="B51" s="122">
        <v>6437.0</v>
      </c>
      <c r="C51" s="123">
        <v>38130.0</v>
      </c>
      <c r="D51" s="124">
        <v>17.0</v>
      </c>
      <c r="E51" s="125"/>
      <c r="F51" s="121" t="s">
        <v>974</v>
      </c>
      <c r="G51" s="125" t="s">
        <v>8</v>
      </c>
      <c r="H51" s="122" t="s">
        <v>5971</v>
      </c>
      <c r="I51" s="124">
        <v>4.5</v>
      </c>
      <c r="J51" s="122">
        <v>74.0</v>
      </c>
      <c r="K51" s="122"/>
      <c r="L51" s="122"/>
      <c r="M51" s="122"/>
      <c r="N51" s="122"/>
      <c r="O51" s="121"/>
      <c r="P51" s="122"/>
      <c r="Q51" s="121"/>
      <c r="R51" s="121" t="s">
        <v>6057</v>
      </c>
      <c r="S51" s="122"/>
      <c r="T51" s="121"/>
      <c r="U51" s="121"/>
      <c r="V51" s="121"/>
      <c r="W51" s="121"/>
      <c r="X51" s="121"/>
    </row>
    <row r="52" ht="12.75" customHeight="1">
      <c r="A52" s="121" t="s">
        <v>82</v>
      </c>
      <c r="B52" s="122">
        <v>5665.0</v>
      </c>
      <c r="C52" s="123">
        <v>38130.0</v>
      </c>
      <c r="D52" s="124">
        <v>18.15</v>
      </c>
      <c r="E52" s="125"/>
      <c r="F52" s="121" t="s">
        <v>1130</v>
      </c>
      <c r="G52" s="125" t="s">
        <v>8</v>
      </c>
      <c r="H52" s="122" t="s">
        <v>5971</v>
      </c>
      <c r="I52" s="124">
        <v>4.0</v>
      </c>
      <c r="J52" s="122">
        <v>73.0</v>
      </c>
      <c r="K52" s="122"/>
      <c r="L52" s="122"/>
      <c r="M52" s="122"/>
      <c r="N52" s="122"/>
      <c r="O52" s="121"/>
      <c r="P52" s="122"/>
      <c r="Q52" s="121"/>
      <c r="R52" s="121" t="s">
        <v>5963</v>
      </c>
      <c r="S52" s="122"/>
      <c r="T52" s="121"/>
      <c r="U52" s="121"/>
      <c r="V52" s="121"/>
      <c r="W52" s="121"/>
      <c r="X52" s="121"/>
    </row>
    <row r="53" ht="12.75" customHeight="1">
      <c r="A53" s="121" t="s">
        <v>82</v>
      </c>
      <c r="B53" s="122">
        <v>6438.0</v>
      </c>
      <c r="C53" s="123">
        <v>38131.0</v>
      </c>
      <c r="D53" s="124">
        <v>8.3</v>
      </c>
      <c r="E53" s="125"/>
      <c r="F53" s="121" t="s">
        <v>833</v>
      </c>
      <c r="G53" s="125" t="s">
        <v>8</v>
      </c>
      <c r="H53" s="122" t="s">
        <v>5962</v>
      </c>
      <c r="I53" s="124">
        <v>5.0</v>
      </c>
      <c r="J53" s="122">
        <v>76.0</v>
      </c>
      <c r="K53" s="122"/>
      <c r="L53" s="122"/>
      <c r="M53" s="122"/>
      <c r="N53" s="122"/>
      <c r="O53" s="121"/>
      <c r="P53" s="122"/>
      <c r="Q53" s="121"/>
      <c r="R53" s="121" t="s">
        <v>6054</v>
      </c>
      <c r="S53" s="122"/>
      <c r="T53" s="121"/>
      <c r="U53" s="121"/>
      <c r="V53" s="121"/>
      <c r="W53" s="121"/>
      <c r="X53" s="121"/>
    </row>
    <row r="54" ht="12.75" customHeight="1">
      <c r="A54" s="121" t="s">
        <v>82</v>
      </c>
      <c r="B54" s="122">
        <v>5675.0</v>
      </c>
      <c r="C54" s="123">
        <v>38132.0</v>
      </c>
      <c r="D54" s="124">
        <v>13.0</v>
      </c>
      <c r="E54" s="125"/>
      <c r="F54" s="121" t="s">
        <v>1130</v>
      </c>
      <c r="G54" s="125" t="s">
        <v>8</v>
      </c>
      <c r="H54" s="122" t="s">
        <v>5962</v>
      </c>
      <c r="I54" s="124">
        <v>4.4</v>
      </c>
      <c r="J54" s="122">
        <v>79.0</v>
      </c>
      <c r="K54" s="122"/>
      <c r="L54" s="122"/>
      <c r="M54" s="122"/>
      <c r="N54" s="122"/>
      <c r="O54" s="121"/>
      <c r="P54" s="122"/>
      <c r="Q54" s="121"/>
      <c r="R54" s="121" t="s">
        <v>5963</v>
      </c>
      <c r="S54" s="122"/>
      <c r="T54" s="121"/>
      <c r="U54" s="121"/>
      <c r="V54" s="121"/>
      <c r="W54" s="121"/>
      <c r="X54" s="121"/>
    </row>
    <row r="55" ht="12.75" customHeight="1">
      <c r="A55" s="121" t="s">
        <v>82</v>
      </c>
      <c r="B55" s="122">
        <v>5676.0</v>
      </c>
      <c r="C55" s="123">
        <v>38132.0</v>
      </c>
      <c r="D55" s="124">
        <v>17.3</v>
      </c>
      <c r="E55" s="125"/>
      <c r="F55" s="121" t="s">
        <v>6061</v>
      </c>
      <c r="G55" s="125" t="s">
        <v>8</v>
      </c>
      <c r="H55" s="122" t="s">
        <v>5962</v>
      </c>
      <c r="I55" s="124">
        <v>5.0</v>
      </c>
      <c r="J55" s="122">
        <v>76.0</v>
      </c>
      <c r="K55" s="122"/>
      <c r="L55" s="122"/>
      <c r="M55" s="122"/>
      <c r="N55" s="122"/>
      <c r="O55" s="121"/>
      <c r="P55" s="122"/>
      <c r="Q55" s="121"/>
      <c r="R55" s="121" t="s">
        <v>5963</v>
      </c>
      <c r="S55" s="122"/>
      <c r="T55" s="121"/>
      <c r="U55" s="121"/>
      <c r="V55" s="121"/>
      <c r="W55" s="121"/>
      <c r="X55" s="121"/>
    </row>
    <row r="56" ht="12.75" customHeight="1">
      <c r="A56" s="121" t="s">
        <v>82</v>
      </c>
      <c r="B56" s="122">
        <v>6439.0</v>
      </c>
      <c r="C56" s="123">
        <v>38133.0</v>
      </c>
      <c r="D56" s="124">
        <v>9.3</v>
      </c>
      <c r="E56" s="125"/>
      <c r="F56" s="121" t="s">
        <v>84</v>
      </c>
      <c r="G56" s="125" t="s">
        <v>857</v>
      </c>
      <c r="H56" s="122" t="s">
        <v>5962</v>
      </c>
      <c r="I56" s="124">
        <v>4.6</v>
      </c>
      <c r="J56" s="122">
        <v>80.0</v>
      </c>
      <c r="K56" s="122"/>
      <c r="L56" s="122"/>
      <c r="M56" s="122"/>
      <c r="N56" s="122"/>
      <c r="O56" s="121"/>
      <c r="P56" s="122"/>
      <c r="Q56" s="121"/>
      <c r="R56" s="121" t="s">
        <v>5963</v>
      </c>
      <c r="S56" s="122"/>
      <c r="T56" s="121"/>
      <c r="U56" s="121"/>
      <c r="V56" s="121"/>
      <c r="W56" s="121"/>
      <c r="X56" s="121"/>
    </row>
    <row r="57" ht="12.75" customHeight="1">
      <c r="A57" s="121" t="s">
        <v>82</v>
      </c>
      <c r="B57" s="122">
        <v>6440.0</v>
      </c>
      <c r="C57" s="123">
        <v>38135.0</v>
      </c>
      <c r="D57" s="124">
        <v>11.15</v>
      </c>
      <c r="E57" s="125"/>
      <c r="F57" s="121" t="s">
        <v>87</v>
      </c>
      <c r="G57" s="125" t="s">
        <v>857</v>
      </c>
      <c r="H57" s="122" t="s">
        <v>5971</v>
      </c>
      <c r="I57" s="124">
        <v>4.75</v>
      </c>
      <c r="J57" s="122">
        <v>74.0</v>
      </c>
      <c r="K57" s="122"/>
      <c r="L57" s="122"/>
      <c r="M57" s="122"/>
      <c r="N57" s="122"/>
      <c r="O57" s="121"/>
      <c r="P57" s="122"/>
      <c r="Q57" s="121"/>
      <c r="R57" s="121" t="s">
        <v>6272</v>
      </c>
      <c r="S57" s="122"/>
      <c r="T57" s="121"/>
      <c r="U57" s="121"/>
      <c r="V57" s="121"/>
      <c r="W57" s="121"/>
      <c r="X57" s="121"/>
    </row>
    <row r="58" ht="12.75" customHeight="1">
      <c r="A58" s="121" t="s">
        <v>82</v>
      </c>
      <c r="B58" s="122">
        <v>6441.0</v>
      </c>
      <c r="C58" s="123">
        <v>38135.0</v>
      </c>
      <c r="D58" s="124">
        <v>9.0</v>
      </c>
      <c r="E58" s="125"/>
      <c r="F58" s="121" t="s">
        <v>8315</v>
      </c>
      <c r="G58" s="125" t="s">
        <v>8</v>
      </c>
      <c r="H58" s="122" t="s">
        <v>6020</v>
      </c>
      <c r="I58" s="124">
        <v>4.2</v>
      </c>
      <c r="J58" s="122">
        <v>74.0</v>
      </c>
      <c r="K58" s="122"/>
      <c r="L58" s="122"/>
      <c r="M58" s="122"/>
      <c r="N58" s="122"/>
      <c r="O58" s="121"/>
      <c r="P58" s="122"/>
      <c r="Q58" s="121"/>
      <c r="R58" s="121" t="s">
        <v>5963</v>
      </c>
      <c r="S58" s="122"/>
      <c r="T58" s="121"/>
      <c r="U58" s="121"/>
      <c r="V58" s="121"/>
      <c r="W58" s="121"/>
      <c r="X58" s="121"/>
    </row>
    <row r="59" ht="12.75" customHeight="1">
      <c r="A59" s="121" t="s">
        <v>82</v>
      </c>
      <c r="B59" s="122">
        <v>6442.0</v>
      </c>
      <c r="C59" s="123">
        <v>38135.0</v>
      </c>
      <c r="D59" s="124">
        <v>20.3</v>
      </c>
      <c r="E59" s="125"/>
      <c r="F59" s="121" t="s">
        <v>974</v>
      </c>
      <c r="G59" s="125" t="s">
        <v>8</v>
      </c>
      <c r="H59" s="122" t="s">
        <v>5962</v>
      </c>
      <c r="I59" s="124">
        <v>4.65</v>
      </c>
      <c r="J59" s="122">
        <v>75.0</v>
      </c>
      <c r="K59" s="122"/>
      <c r="L59" s="122"/>
      <c r="M59" s="122"/>
      <c r="N59" s="122"/>
      <c r="O59" s="121"/>
      <c r="P59" s="122"/>
      <c r="Q59" s="121"/>
      <c r="R59" s="121" t="s">
        <v>5963</v>
      </c>
      <c r="S59" s="122"/>
      <c r="T59" s="121"/>
      <c r="U59" s="121"/>
      <c r="V59" s="121"/>
      <c r="W59" s="121"/>
      <c r="X59" s="121"/>
    </row>
    <row r="60" ht="12.75" customHeight="1">
      <c r="A60" s="121" t="s">
        <v>82</v>
      </c>
      <c r="B60" s="122">
        <v>6444.0</v>
      </c>
      <c r="C60" s="123">
        <v>38136.0</v>
      </c>
      <c r="D60" s="124">
        <v>8.0</v>
      </c>
      <c r="E60" s="125"/>
      <c r="F60" s="121" t="s">
        <v>84</v>
      </c>
      <c r="G60" s="125" t="s">
        <v>857</v>
      </c>
      <c r="H60" s="122" t="s">
        <v>5962</v>
      </c>
      <c r="I60" s="124">
        <v>5.4</v>
      </c>
      <c r="J60" s="122">
        <v>78.0</v>
      </c>
      <c r="K60" s="122"/>
      <c r="L60" s="122"/>
      <c r="M60" s="122"/>
      <c r="N60" s="122"/>
      <c r="O60" s="121"/>
      <c r="P60" s="122"/>
      <c r="Q60" s="121"/>
      <c r="R60" s="121" t="s">
        <v>5963</v>
      </c>
      <c r="S60" s="122"/>
      <c r="T60" s="121"/>
      <c r="U60" s="121"/>
      <c r="V60" s="121"/>
      <c r="W60" s="121"/>
      <c r="X60" s="121"/>
    </row>
    <row r="61" ht="12.75" customHeight="1">
      <c r="A61" s="121" t="s">
        <v>82</v>
      </c>
      <c r="B61" s="122">
        <v>6443.0</v>
      </c>
      <c r="C61" s="123">
        <v>38136.0</v>
      </c>
      <c r="D61" s="124">
        <v>10.0</v>
      </c>
      <c r="E61" s="125"/>
      <c r="F61" s="121" t="s">
        <v>84</v>
      </c>
      <c r="G61" s="125" t="s">
        <v>857</v>
      </c>
      <c r="H61" s="122" t="s">
        <v>5962</v>
      </c>
      <c r="I61" s="124">
        <v>3.65</v>
      </c>
      <c r="J61" s="122">
        <v>69.0</v>
      </c>
      <c r="K61" s="122"/>
      <c r="L61" s="122"/>
      <c r="M61" s="122"/>
      <c r="N61" s="122"/>
      <c r="O61" s="121"/>
      <c r="P61" s="122"/>
      <c r="Q61" s="121"/>
      <c r="R61" s="121" t="s">
        <v>5963</v>
      </c>
      <c r="S61" s="122"/>
      <c r="T61" s="121"/>
      <c r="U61" s="121"/>
      <c r="V61" s="121"/>
      <c r="W61" s="121"/>
      <c r="X61" s="121"/>
    </row>
    <row r="62" ht="12.75" customHeight="1">
      <c r="A62" s="121" t="s">
        <v>82</v>
      </c>
      <c r="B62" s="122">
        <v>5677.0</v>
      </c>
      <c r="C62" s="123">
        <v>38137.0</v>
      </c>
      <c r="D62" s="124">
        <v>18.0</v>
      </c>
      <c r="E62" s="125"/>
      <c r="F62" s="121" t="s">
        <v>6394</v>
      </c>
      <c r="G62" s="125" t="s">
        <v>8</v>
      </c>
      <c r="H62" s="122" t="s">
        <v>5971</v>
      </c>
      <c r="I62" s="124">
        <v>3.6</v>
      </c>
      <c r="J62" s="122">
        <v>69.0</v>
      </c>
      <c r="K62" s="122"/>
      <c r="L62" s="122"/>
      <c r="M62" s="122"/>
      <c r="N62" s="122"/>
      <c r="O62" s="121"/>
      <c r="P62" s="122"/>
      <c r="Q62" s="121"/>
      <c r="R62" s="121" t="s">
        <v>5963</v>
      </c>
      <c r="S62" s="122"/>
      <c r="T62" s="121"/>
      <c r="U62" s="121"/>
      <c r="V62" s="121"/>
      <c r="W62" s="121"/>
      <c r="X62" s="121"/>
    </row>
    <row r="63" ht="12.75" customHeight="1">
      <c r="A63" s="121" t="s">
        <v>82</v>
      </c>
      <c r="B63" s="122">
        <v>6445.0</v>
      </c>
      <c r="C63" s="123">
        <v>38138.0</v>
      </c>
      <c r="D63" s="124">
        <v>9.3</v>
      </c>
      <c r="E63" s="125"/>
      <c r="F63" s="121" t="s">
        <v>8310</v>
      </c>
      <c r="G63" s="125" t="s">
        <v>857</v>
      </c>
      <c r="H63" s="122" t="s">
        <v>5962</v>
      </c>
      <c r="I63" s="124">
        <v>3.95</v>
      </c>
      <c r="J63" s="122">
        <v>72.5</v>
      </c>
      <c r="K63" s="122"/>
      <c r="L63" s="122"/>
      <c r="M63" s="122"/>
      <c r="N63" s="122"/>
      <c r="O63" s="121"/>
      <c r="P63" s="122"/>
      <c r="Q63" s="121"/>
      <c r="R63" s="121" t="s">
        <v>5963</v>
      </c>
      <c r="S63" s="122"/>
      <c r="T63" s="121"/>
      <c r="U63" s="121"/>
      <c r="V63" s="121"/>
      <c r="W63" s="121"/>
      <c r="X63" s="121"/>
    </row>
    <row r="64" ht="12.75" customHeight="1">
      <c r="A64" s="121" t="s">
        <v>82</v>
      </c>
      <c r="B64" s="122">
        <v>6446.0</v>
      </c>
      <c r="C64" s="123">
        <v>38138.0</v>
      </c>
      <c r="D64" s="124">
        <v>11.0</v>
      </c>
      <c r="E64" s="125"/>
      <c r="F64" s="121" t="s">
        <v>833</v>
      </c>
      <c r="G64" s="125" t="s">
        <v>8</v>
      </c>
      <c r="H64" s="122" t="s">
        <v>5962</v>
      </c>
      <c r="I64" s="124">
        <v>5.25</v>
      </c>
      <c r="J64" s="122">
        <v>78.0</v>
      </c>
      <c r="K64" s="122"/>
      <c r="L64" s="122"/>
      <c r="M64" s="122"/>
      <c r="N64" s="122"/>
      <c r="O64" s="121"/>
      <c r="P64" s="122"/>
      <c r="Q64" s="121"/>
      <c r="R64" s="121" t="s">
        <v>5963</v>
      </c>
      <c r="S64" s="122"/>
      <c r="T64" s="121"/>
      <c r="U64" s="121"/>
      <c r="V64" s="121"/>
      <c r="W64" s="121"/>
      <c r="X64" s="121"/>
    </row>
    <row r="65" ht="12.75" customHeight="1">
      <c r="A65" s="121" t="s">
        <v>82</v>
      </c>
      <c r="B65" s="122">
        <v>5678.0</v>
      </c>
      <c r="C65" s="123">
        <v>38139.0</v>
      </c>
      <c r="D65" s="124">
        <v>12.0</v>
      </c>
      <c r="E65" s="125"/>
      <c r="F65" s="121" t="s">
        <v>6393</v>
      </c>
      <c r="G65" s="125" t="s">
        <v>8</v>
      </c>
      <c r="H65" s="122" t="s">
        <v>5962</v>
      </c>
      <c r="I65" s="124">
        <v>4.85</v>
      </c>
      <c r="J65" s="122">
        <v>73.0</v>
      </c>
      <c r="K65" s="122"/>
      <c r="L65" s="122"/>
      <c r="M65" s="122"/>
      <c r="N65" s="122"/>
      <c r="O65" s="121"/>
      <c r="P65" s="122"/>
      <c r="Q65" s="121"/>
      <c r="R65" s="121" t="s">
        <v>5963</v>
      </c>
      <c r="S65" s="122"/>
      <c r="T65" s="121"/>
      <c r="U65" s="121"/>
      <c r="V65" s="121"/>
      <c r="W65" s="121"/>
      <c r="X65" s="121"/>
    </row>
    <row r="66" ht="12.75" customHeight="1">
      <c r="A66" s="121" t="s">
        <v>82</v>
      </c>
      <c r="B66" s="122">
        <v>6447.0</v>
      </c>
      <c r="C66" s="123">
        <v>38140.0</v>
      </c>
      <c r="D66" s="124">
        <v>10.0</v>
      </c>
      <c r="E66" s="125"/>
      <c r="F66" s="121" t="s">
        <v>6393</v>
      </c>
      <c r="G66" s="125" t="s">
        <v>8</v>
      </c>
      <c r="H66" s="122" t="s">
        <v>5962</v>
      </c>
      <c r="I66" s="124">
        <v>6.6</v>
      </c>
      <c r="J66" s="122">
        <v>88.0</v>
      </c>
      <c r="K66" s="122"/>
      <c r="L66" s="122"/>
      <c r="M66" s="122"/>
      <c r="N66" s="122"/>
      <c r="O66" s="121"/>
      <c r="P66" s="122"/>
      <c r="Q66" s="121"/>
      <c r="R66" s="121" t="s">
        <v>5963</v>
      </c>
      <c r="S66" s="122"/>
      <c r="T66" s="121"/>
      <c r="U66" s="121"/>
      <c r="V66" s="121"/>
      <c r="W66" s="121"/>
      <c r="X66" s="121"/>
    </row>
    <row r="67" ht="12.75" customHeight="1">
      <c r="A67" s="121" t="s">
        <v>82</v>
      </c>
      <c r="B67" s="122">
        <v>6448.0</v>
      </c>
      <c r="C67" s="123">
        <v>38140.0</v>
      </c>
      <c r="D67" s="124">
        <v>12.0</v>
      </c>
      <c r="E67" s="125"/>
      <c r="F67" s="121" t="s">
        <v>6393</v>
      </c>
      <c r="G67" s="125" t="s">
        <v>8</v>
      </c>
      <c r="H67" s="122" t="s">
        <v>5962</v>
      </c>
      <c r="I67" s="124">
        <v>4.35</v>
      </c>
      <c r="J67" s="122">
        <v>75.0</v>
      </c>
      <c r="K67" s="122"/>
      <c r="L67" s="122"/>
      <c r="M67" s="122"/>
      <c r="N67" s="122"/>
      <c r="O67" s="121"/>
      <c r="P67" s="122"/>
      <c r="Q67" s="121"/>
      <c r="R67" s="121" t="s">
        <v>5963</v>
      </c>
      <c r="S67" s="122"/>
      <c r="T67" s="121"/>
      <c r="U67" s="121"/>
      <c r="V67" s="121"/>
      <c r="W67" s="121"/>
      <c r="X67" s="121"/>
    </row>
    <row r="68" ht="12.75" customHeight="1">
      <c r="A68" s="121" t="s">
        <v>82</v>
      </c>
      <c r="B68" s="122">
        <v>6427.0</v>
      </c>
      <c r="C68" s="123">
        <v>38114.0</v>
      </c>
      <c r="D68" s="124">
        <v>19.3</v>
      </c>
      <c r="E68" s="125"/>
      <c r="F68" s="121" t="s">
        <v>833</v>
      </c>
      <c r="G68" s="125" t="s">
        <v>8</v>
      </c>
      <c r="H68" s="122" t="s">
        <v>5971</v>
      </c>
      <c r="I68" s="124">
        <v>4.45</v>
      </c>
      <c r="J68" s="122">
        <v>76.0</v>
      </c>
      <c r="K68" s="122"/>
      <c r="L68" s="122"/>
      <c r="M68" s="122"/>
      <c r="N68" s="122"/>
      <c r="O68" s="121"/>
      <c r="P68" s="122"/>
      <c r="Q68" s="121"/>
      <c r="R68" s="121" t="s">
        <v>6054</v>
      </c>
      <c r="S68" s="122"/>
      <c r="T68" s="121"/>
      <c r="U68" s="121"/>
      <c r="V68" s="121"/>
      <c r="W68" s="121"/>
      <c r="X68" s="121"/>
    </row>
    <row r="69" ht="12.75" customHeight="1">
      <c r="A69" s="121" t="s">
        <v>82</v>
      </c>
      <c r="B69" s="122">
        <v>5669.0</v>
      </c>
      <c r="C69" s="123">
        <v>38115.0</v>
      </c>
      <c r="D69" s="124">
        <v>10.3</v>
      </c>
      <c r="E69" s="125"/>
      <c r="F69" s="121" t="s">
        <v>6061</v>
      </c>
      <c r="G69" s="125" t="s">
        <v>8</v>
      </c>
      <c r="H69" s="122" t="s">
        <v>5971</v>
      </c>
      <c r="I69" s="124">
        <v>4.9</v>
      </c>
      <c r="J69" s="122">
        <v>76.0</v>
      </c>
      <c r="K69" s="122"/>
      <c r="L69" s="122"/>
      <c r="M69" s="122"/>
      <c r="N69" s="122"/>
      <c r="O69" s="121"/>
      <c r="P69" s="122"/>
      <c r="Q69" s="121"/>
      <c r="R69" s="121" t="s">
        <v>6054</v>
      </c>
      <c r="S69" s="122"/>
      <c r="T69" s="121"/>
      <c r="U69" s="121"/>
      <c r="V69" s="121"/>
      <c r="W69" s="121"/>
      <c r="X69" s="121"/>
    </row>
    <row r="70" ht="12.75" customHeight="1">
      <c r="A70" s="121" t="s">
        <v>82</v>
      </c>
      <c r="B70" s="122">
        <v>5668.0</v>
      </c>
      <c r="C70" s="123">
        <v>38116.0</v>
      </c>
      <c r="D70" s="124">
        <v>9.3</v>
      </c>
      <c r="E70" s="125"/>
      <c r="F70" s="121" t="s">
        <v>1130</v>
      </c>
      <c r="G70" s="125" t="s">
        <v>8</v>
      </c>
      <c r="H70" s="122" t="s">
        <v>5971</v>
      </c>
      <c r="I70" s="124">
        <v>4.53</v>
      </c>
      <c r="J70" s="122">
        <v>74.0</v>
      </c>
      <c r="K70" s="122"/>
      <c r="L70" s="122"/>
      <c r="M70" s="122"/>
      <c r="N70" s="122"/>
      <c r="O70" s="121"/>
      <c r="P70" s="122"/>
      <c r="Q70" s="121"/>
      <c r="R70" s="121" t="s">
        <v>6054</v>
      </c>
      <c r="S70" s="122"/>
      <c r="T70" s="121"/>
      <c r="U70" s="121"/>
      <c r="V70" s="121"/>
      <c r="W70" s="121"/>
      <c r="X70" s="121"/>
    </row>
    <row r="71" ht="12.75" customHeight="1">
      <c r="A71" s="121" t="s">
        <v>82</v>
      </c>
      <c r="B71" s="122">
        <v>6428.0</v>
      </c>
      <c r="C71" s="123">
        <v>38116.0</v>
      </c>
      <c r="D71" s="124">
        <v>10.15</v>
      </c>
      <c r="E71" s="125"/>
      <c r="F71" s="121" t="s">
        <v>8316</v>
      </c>
      <c r="G71" s="125" t="s">
        <v>857</v>
      </c>
      <c r="H71" s="122" t="s">
        <v>5962</v>
      </c>
      <c r="I71" s="124">
        <v>4.8</v>
      </c>
      <c r="J71" s="122">
        <v>79.0</v>
      </c>
      <c r="K71" s="122"/>
      <c r="L71" s="122"/>
      <c r="M71" s="122"/>
      <c r="N71" s="122"/>
      <c r="O71" s="121"/>
      <c r="P71" s="122"/>
      <c r="Q71" s="121"/>
      <c r="R71" s="121" t="s">
        <v>5963</v>
      </c>
      <c r="S71" s="122"/>
      <c r="T71" s="121"/>
      <c r="U71" s="121"/>
      <c r="V71" s="121"/>
      <c r="W71" s="121"/>
      <c r="X71" s="121"/>
    </row>
    <row r="72" ht="12.75" customHeight="1">
      <c r="A72" s="121" t="s">
        <v>82</v>
      </c>
      <c r="B72" s="122">
        <v>6429.0</v>
      </c>
      <c r="C72" s="123">
        <v>38116.0</v>
      </c>
      <c r="D72" s="124">
        <v>9.0</v>
      </c>
      <c r="E72" s="125"/>
      <c r="F72" s="121" t="s">
        <v>974</v>
      </c>
      <c r="G72" s="125" t="s">
        <v>8</v>
      </c>
      <c r="H72" s="122" t="s">
        <v>5971</v>
      </c>
      <c r="I72" s="124">
        <v>4.35</v>
      </c>
      <c r="J72" s="122">
        <v>76.0</v>
      </c>
      <c r="K72" s="122"/>
      <c r="L72" s="122"/>
      <c r="M72" s="122"/>
      <c r="N72" s="122"/>
      <c r="O72" s="121"/>
      <c r="P72" s="122"/>
      <c r="Q72" s="121"/>
      <c r="R72" s="121" t="s">
        <v>5963</v>
      </c>
      <c r="S72" s="122"/>
      <c r="T72" s="121"/>
      <c r="U72" s="121"/>
      <c r="V72" s="121"/>
      <c r="W72" s="121"/>
      <c r="X72" s="121"/>
    </row>
    <row r="73" ht="12.75" customHeight="1">
      <c r="A73" s="121" t="s">
        <v>82</v>
      </c>
      <c r="B73" s="122">
        <v>6430.0</v>
      </c>
      <c r="C73" s="123">
        <v>38118.0</v>
      </c>
      <c r="D73" s="124">
        <v>11.0</v>
      </c>
      <c r="E73" s="125"/>
      <c r="F73" s="121" t="s">
        <v>8316</v>
      </c>
      <c r="G73" s="125" t="s">
        <v>857</v>
      </c>
      <c r="H73" s="122" t="s">
        <v>5962</v>
      </c>
      <c r="I73" s="124">
        <v>4.15</v>
      </c>
      <c r="J73" s="122">
        <v>75.0</v>
      </c>
      <c r="K73" s="122"/>
      <c r="L73" s="122"/>
      <c r="M73" s="122"/>
      <c r="N73" s="122"/>
      <c r="O73" s="121"/>
      <c r="P73" s="122"/>
      <c r="Q73" s="121"/>
      <c r="R73" s="121" t="s">
        <v>5963</v>
      </c>
      <c r="S73" s="122"/>
      <c r="T73" s="121"/>
      <c r="U73" s="121"/>
      <c r="V73" s="121"/>
      <c r="W73" s="121"/>
      <c r="X73" s="121"/>
    </row>
    <row r="74" ht="12.75" customHeight="1">
      <c r="A74" s="121" t="s">
        <v>82</v>
      </c>
      <c r="B74" s="122">
        <v>5602.0</v>
      </c>
      <c r="C74" s="123">
        <v>38119.0</v>
      </c>
      <c r="D74" s="124">
        <v>8.3</v>
      </c>
      <c r="E74" s="125"/>
      <c r="F74" s="121" t="s">
        <v>8313</v>
      </c>
      <c r="G74" s="125" t="s">
        <v>8</v>
      </c>
      <c r="H74" s="122" t="s">
        <v>5962</v>
      </c>
      <c r="I74" s="124">
        <v>4.6</v>
      </c>
      <c r="J74" s="122">
        <v>73.5</v>
      </c>
      <c r="K74" s="122"/>
      <c r="L74" s="122"/>
      <c r="M74" s="122"/>
      <c r="N74" s="122"/>
      <c r="O74" s="121"/>
      <c r="P74" s="122"/>
      <c r="Q74" s="121"/>
      <c r="R74" s="121" t="s">
        <v>5963</v>
      </c>
      <c r="S74" s="122"/>
      <c r="T74" s="121"/>
      <c r="U74" s="121"/>
      <c r="V74" s="121"/>
      <c r="W74" s="121"/>
      <c r="X74" s="121"/>
    </row>
    <row r="75" ht="12.75" customHeight="1">
      <c r="A75" s="121" t="s">
        <v>82</v>
      </c>
      <c r="B75" s="122">
        <v>5601.0</v>
      </c>
      <c r="C75" s="123">
        <v>38119.0</v>
      </c>
      <c r="D75" s="124">
        <v>9.0</v>
      </c>
      <c r="E75" s="125"/>
      <c r="F75" s="121" t="s">
        <v>8313</v>
      </c>
      <c r="G75" s="125" t="s">
        <v>8</v>
      </c>
      <c r="H75" s="122" t="s">
        <v>5962</v>
      </c>
      <c r="I75" s="124">
        <v>5.1</v>
      </c>
      <c r="J75" s="122">
        <v>79.5</v>
      </c>
      <c r="K75" s="122"/>
      <c r="L75" s="122"/>
      <c r="M75" s="122"/>
      <c r="N75" s="122"/>
      <c r="O75" s="121"/>
      <c r="P75" s="122"/>
      <c r="Q75" s="121"/>
      <c r="R75" s="121" t="s">
        <v>5963</v>
      </c>
      <c r="S75" s="122"/>
      <c r="T75" s="121"/>
      <c r="U75" s="121"/>
      <c r="V75" s="121"/>
      <c r="W75" s="121"/>
      <c r="X75" s="121"/>
    </row>
    <row r="76" ht="12.75" customHeight="1">
      <c r="A76" s="121" t="s">
        <v>82</v>
      </c>
      <c r="B76" s="122">
        <v>5667.0</v>
      </c>
      <c r="C76" s="123">
        <v>38119.0</v>
      </c>
      <c r="D76" s="124">
        <v>19.0</v>
      </c>
      <c r="E76" s="125"/>
      <c r="F76" s="121" t="s">
        <v>8313</v>
      </c>
      <c r="G76" s="125" t="s">
        <v>8</v>
      </c>
      <c r="H76" s="122" t="s">
        <v>5962</v>
      </c>
      <c r="I76" s="124">
        <v>7.65</v>
      </c>
      <c r="J76" s="122">
        <v>89.0</v>
      </c>
      <c r="K76" s="122"/>
      <c r="L76" s="122"/>
      <c r="M76" s="122"/>
      <c r="N76" s="122"/>
      <c r="O76" s="121"/>
      <c r="P76" s="122"/>
      <c r="Q76" s="121"/>
      <c r="R76" s="121" t="s">
        <v>5963</v>
      </c>
      <c r="S76" s="122"/>
      <c r="T76" s="121"/>
      <c r="U76" s="121"/>
      <c r="V76" s="121"/>
      <c r="W76" s="121"/>
      <c r="X76" s="121"/>
    </row>
    <row r="77" ht="12.75" customHeight="1">
      <c r="A77" s="121" t="s">
        <v>82</v>
      </c>
      <c r="B77" s="122">
        <v>6431.0</v>
      </c>
      <c r="C77" s="123">
        <v>38124.0</v>
      </c>
      <c r="D77" s="124">
        <v>19.3</v>
      </c>
      <c r="E77" s="125"/>
      <c r="F77" s="121" t="s">
        <v>8317</v>
      </c>
      <c r="G77" s="125" t="s">
        <v>8</v>
      </c>
      <c r="H77" s="122" t="s">
        <v>5962</v>
      </c>
      <c r="I77" s="124">
        <v>6.0</v>
      </c>
      <c r="J77" s="122">
        <v>79.0</v>
      </c>
      <c r="K77" s="122"/>
      <c r="L77" s="122"/>
      <c r="M77" s="122"/>
      <c r="N77" s="122"/>
      <c r="O77" s="121"/>
      <c r="P77" s="122"/>
      <c r="Q77" s="121"/>
      <c r="R77" s="121" t="s">
        <v>5963</v>
      </c>
      <c r="S77" s="122"/>
      <c r="T77" s="121"/>
      <c r="U77" s="121"/>
      <c r="V77" s="121"/>
      <c r="W77" s="121"/>
      <c r="X77" s="121"/>
    </row>
    <row r="78" ht="12.75" customHeight="1">
      <c r="A78" s="121" t="s">
        <v>82</v>
      </c>
      <c r="B78" s="122">
        <v>5666.0</v>
      </c>
      <c r="C78" s="123">
        <v>38124.0</v>
      </c>
      <c r="D78" s="124">
        <v>14.0</v>
      </c>
      <c r="E78" s="125"/>
      <c r="F78" s="121" t="s">
        <v>6394</v>
      </c>
      <c r="G78" s="125" t="s">
        <v>8</v>
      </c>
      <c r="H78" s="122" t="s">
        <v>5962</v>
      </c>
      <c r="I78" s="124">
        <v>4.6</v>
      </c>
      <c r="J78" s="122">
        <v>75.5</v>
      </c>
      <c r="K78" s="122"/>
      <c r="L78" s="122"/>
      <c r="M78" s="122"/>
      <c r="N78" s="122"/>
      <c r="O78" s="121"/>
      <c r="P78" s="122"/>
      <c r="Q78" s="121"/>
      <c r="R78" s="121" t="s">
        <v>5963</v>
      </c>
      <c r="S78" s="122"/>
      <c r="T78" s="121"/>
      <c r="U78" s="121"/>
      <c r="V78" s="121"/>
      <c r="W78" s="121"/>
      <c r="X78" s="121"/>
    </row>
    <row r="79" ht="12.75" customHeight="1">
      <c r="A79" s="121" t="s">
        <v>82</v>
      </c>
      <c r="B79" s="122">
        <v>6432.0</v>
      </c>
      <c r="C79" s="123">
        <v>38126.0</v>
      </c>
      <c r="D79" s="124">
        <v>13.15</v>
      </c>
      <c r="E79" s="125"/>
      <c r="F79" s="121" t="s">
        <v>2251</v>
      </c>
      <c r="G79" s="125" t="s">
        <v>8</v>
      </c>
      <c r="H79" s="122" t="s">
        <v>5962</v>
      </c>
      <c r="I79" s="124">
        <v>5.8</v>
      </c>
      <c r="J79" s="122">
        <v>81.0</v>
      </c>
      <c r="K79" s="122"/>
      <c r="L79" s="127"/>
      <c r="M79" s="122"/>
      <c r="N79" s="122"/>
      <c r="O79" s="121"/>
      <c r="P79" s="122"/>
      <c r="Q79" s="122"/>
      <c r="R79" s="121" t="s">
        <v>6057</v>
      </c>
      <c r="S79" s="122"/>
      <c r="T79" s="127"/>
      <c r="U79" s="127"/>
      <c r="V79" s="127"/>
      <c r="W79" s="127"/>
      <c r="X79" s="127"/>
    </row>
    <row r="80" ht="12.75" customHeight="1">
      <c r="A80" s="121" t="s">
        <v>82</v>
      </c>
      <c r="B80" s="122">
        <v>5661.0</v>
      </c>
      <c r="C80" s="123">
        <v>38126.0</v>
      </c>
      <c r="D80" s="124">
        <v>12.0</v>
      </c>
      <c r="E80" s="125"/>
      <c r="F80" s="121" t="s">
        <v>6394</v>
      </c>
      <c r="G80" s="125" t="s">
        <v>8</v>
      </c>
      <c r="H80" s="122" t="s">
        <v>5962</v>
      </c>
      <c r="I80" s="124">
        <v>5.15</v>
      </c>
      <c r="J80" s="122">
        <v>78.0</v>
      </c>
      <c r="K80" s="122"/>
      <c r="L80" s="122"/>
      <c r="M80" s="122"/>
      <c r="N80" s="122"/>
      <c r="O80" s="121"/>
      <c r="P80" s="122"/>
      <c r="Q80" s="121"/>
      <c r="R80" s="121" t="s">
        <v>5963</v>
      </c>
      <c r="S80" s="122"/>
      <c r="T80" s="121"/>
      <c r="U80" s="121"/>
      <c r="V80" s="121"/>
      <c r="W80" s="121"/>
      <c r="X80" s="121"/>
    </row>
    <row r="81" ht="12.75" customHeight="1">
      <c r="A81" s="121" t="s">
        <v>82</v>
      </c>
      <c r="B81" s="122">
        <v>6433.0</v>
      </c>
      <c r="C81" s="123">
        <v>38126.0</v>
      </c>
      <c r="D81" s="124">
        <v>11.0</v>
      </c>
      <c r="E81" s="125"/>
      <c r="F81" s="121" t="s">
        <v>834</v>
      </c>
      <c r="G81" s="125" t="s">
        <v>8</v>
      </c>
      <c r="H81" s="122" t="s">
        <v>5962</v>
      </c>
      <c r="I81" s="124">
        <v>5.3</v>
      </c>
      <c r="J81" s="122">
        <v>79.0</v>
      </c>
      <c r="K81" s="122"/>
      <c r="L81" s="122"/>
      <c r="M81" s="122"/>
      <c r="N81" s="122"/>
      <c r="O81" s="121"/>
      <c r="P81" s="122"/>
      <c r="Q81" s="121"/>
      <c r="R81" s="121" t="s">
        <v>5963</v>
      </c>
      <c r="S81" s="122"/>
      <c r="T81" s="121"/>
      <c r="U81" s="121"/>
      <c r="V81" s="121"/>
      <c r="W81" s="121"/>
      <c r="X81" s="121"/>
    </row>
    <row r="82" ht="12.75" customHeight="1">
      <c r="A82" s="121" t="s">
        <v>82</v>
      </c>
      <c r="B82" s="122">
        <v>5662.0</v>
      </c>
      <c r="C82" s="123">
        <v>38128.0</v>
      </c>
      <c r="D82" s="124">
        <v>11.3</v>
      </c>
      <c r="E82" s="125"/>
      <c r="F82" s="121" t="s">
        <v>8318</v>
      </c>
      <c r="G82" s="125" t="s">
        <v>8</v>
      </c>
      <c r="H82" s="122" t="s">
        <v>5971</v>
      </c>
      <c r="I82" s="124">
        <v>5.0</v>
      </c>
      <c r="J82" s="122">
        <v>81.0</v>
      </c>
      <c r="K82" s="122"/>
      <c r="L82" s="122"/>
      <c r="M82" s="122"/>
      <c r="N82" s="122"/>
      <c r="O82" s="121"/>
      <c r="P82" s="122"/>
      <c r="Q82" s="121"/>
      <c r="R82" s="121" t="s">
        <v>6057</v>
      </c>
      <c r="S82" s="122"/>
      <c r="T82" s="121"/>
      <c r="U82" s="121"/>
      <c r="V82" s="121"/>
      <c r="W82" s="121"/>
      <c r="X82" s="121"/>
    </row>
    <row r="83" ht="12.75" customHeight="1">
      <c r="A83" s="121" t="s">
        <v>82</v>
      </c>
      <c r="B83" s="122">
        <v>6435.0</v>
      </c>
      <c r="C83" s="123">
        <v>38128.0</v>
      </c>
      <c r="D83" s="124">
        <v>9.0</v>
      </c>
      <c r="E83" s="125"/>
      <c r="F83" s="121" t="s">
        <v>1130</v>
      </c>
      <c r="G83" s="125" t="s">
        <v>8</v>
      </c>
      <c r="H83" s="122" t="s">
        <v>5962</v>
      </c>
      <c r="I83" s="124">
        <v>5.0</v>
      </c>
      <c r="J83" s="122">
        <v>76.0</v>
      </c>
      <c r="K83" s="122"/>
      <c r="L83" s="122"/>
      <c r="M83" s="122"/>
      <c r="N83" s="122"/>
      <c r="O83" s="121"/>
      <c r="P83" s="122"/>
      <c r="Q83" s="121"/>
      <c r="R83" s="121" t="s">
        <v>6054</v>
      </c>
      <c r="S83" s="122"/>
      <c r="T83" s="121"/>
      <c r="U83" s="121"/>
      <c r="V83" s="121"/>
      <c r="W83" s="121"/>
      <c r="X83" s="121"/>
    </row>
    <row r="84" ht="12.75" customHeight="1">
      <c r="A84" s="121" t="s">
        <v>82</v>
      </c>
      <c r="B84" s="122">
        <v>5663.0</v>
      </c>
      <c r="C84" s="123">
        <v>38128.0</v>
      </c>
      <c r="D84" s="124">
        <v>18.0</v>
      </c>
      <c r="E84" s="125"/>
      <c r="F84" s="121" t="s">
        <v>8319</v>
      </c>
      <c r="G84" s="125" t="s">
        <v>8</v>
      </c>
      <c r="H84" s="122" t="s">
        <v>5962</v>
      </c>
      <c r="I84" s="124">
        <v>4.3</v>
      </c>
      <c r="J84" s="122">
        <v>76.0</v>
      </c>
      <c r="K84" s="122"/>
      <c r="L84" s="122"/>
      <c r="M84" s="122"/>
      <c r="N84" s="122"/>
      <c r="O84" s="121"/>
      <c r="P84" s="122"/>
      <c r="Q84" s="121"/>
      <c r="R84" s="121" t="s">
        <v>5963</v>
      </c>
      <c r="S84" s="122"/>
      <c r="T84" s="121"/>
      <c r="U84" s="121"/>
      <c r="V84" s="121"/>
      <c r="W84" s="121"/>
      <c r="X84" s="121"/>
    </row>
    <row r="85" ht="12.75" customHeight="1">
      <c r="A85" s="121" t="s">
        <v>82</v>
      </c>
      <c r="B85" s="122">
        <v>6434.0</v>
      </c>
      <c r="C85" s="123">
        <v>38128.0</v>
      </c>
      <c r="D85" s="124">
        <v>16.0</v>
      </c>
      <c r="E85" s="125"/>
      <c r="F85" s="121" t="s">
        <v>835</v>
      </c>
      <c r="G85" s="125" t="s">
        <v>8</v>
      </c>
      <c r="H85" s="122" t="s">
        <v>5962</v>
      </c>
      <c r="I85" s="124">
        <v>4.45</v>
      </c>
      <c r="J85" s="122">
        <v>78.5</v>
      </c>
      <c r="K85" s="122"/>
      <c r="L85" s="122"/>
      <c r="M85" s="122"/>
      <c r="N85" s="122"/>
      <c r="O85" s="121"/>
      <c r="P85" s="122"/>
      <c r="Q85" s="121"/>
      <c r="R85" s="121" t="s">
        <v>6054</v>
      </c>
      <c r="S85" s="122"/>
      <c r="T85" s="121"/>
      <c r="U85" s="121"/>
      <c r="V85" s="121"/>
      <c r="W85" s="121"/>
      <c r="X85" s="121"/>
    </row>
    <row r="86" ht="12.75" customHeight="1">
      <c r="A86" s="121" t="s">
        <v>82</v>
      </c>
      <c r="B86" s="122">
        <v>5632.0</v>
      </c>
      <c r="C86" s="123">
        <v>38067.0</v>
      </c>
      <c r="D86" s="124">
        <v>12.05</v>
      </c>
      <c r="E86" s="125"/>
      <c r="F86" s="121" t="s">
        <v>6460</v>
      </c>
      <c r="G86" s="125" t="s">
        <v>8</v>
      </c>
      <c r="H86" s="122" t="s">
        <v>5971</v>
      </c>
      <c r="I86" s="124">
        <v>6.95</v>
      </c>
      <c r="J86" s="122">
        <v>89.0</v>
      </c>
      <c r="K86" s="122"/>
      <c r="L86" s="122"/>
      <c r="M86" s="122"/>
      <c r="N86" s="122"/>
      <c r="O86" s="121"/>
      <c r="P86" s="122"/>
      <c r="Q86" s="121"/>
      <c r="R86" s="121" t="s">
        <v>6052</v>
      </c>
      <c r="S86" s="122"/>
      <c r="T86" s="121"/>
      <c r="U86" s="121"/>
      <c r="V86" s="121"/>
      <c r="W86" s="121"/>
      <c r="X86" s="121"/>
    </row>
    <row r="87" ht="12.75" customHeight="1">
      <c r="A87" s="121" t="s">
        <v>82</v>
      </c>
      <c r="B87" s="122">
        <v>5633.0</v>
      </c>
      <c r="C87" s="123">
        <v>38088.0</v>
      </c>
      <c r="D87" s="124">
        <v>13.0</v>
      </c>
      <c r="E87" s="125"/>
      <c r="F87" s="121" t="s">
        <v>6460</v>
      </c>
      <c r="G87" s="125" t="s">
        <v>8</v>
      </c>
      <c r="H87" s="122" t="s">
        <v>5971</v>
      </c>
      <c r="I87" s="124">
        <v>7.2</v>
      </c>
      <c r="J87" s="122">
        <v>97.0</v>
      </c>
      <c r="K87" s="122"/>
      <c r="L87" s="122"/>
      <c r="M87" s="122"/>
      <c r="N87" s="122"/>
      <c r="O87" s="121"/>
      <c r="P87" s="122"/>
      <c r="Q87" s="121"/>
      <c r="R87" s="121" t="s">
        <v>6054</v>
      </c>
      <c r="S87" s="122"/>
      <c r="T87" s="121"/>
      <c r="U87" s="121"/>
      <c r="V87" s="121"/>
      <c r="W87" s="121"/>
      <c r="X87" s="121"/>
    </row>
    <row r="88" ht="12.75" customHeight="1">
      <c r="A88" s="121" t="s">
        <v>82</v>
      </c>
      <c r="B88" s="122">
        <v>5634.0</v>
      </c>
      <c r="C88" s="123">
        <v>38097.0</v>
      </c>
      <c r="D88" s="124">
        <v>19.15</v>
      </c>
      <c r="E88" s="125"/>
      <c r="F88" s="121" t="s">
        <v>6394</v>
      </c>
      <c r="G88" s="125" t="s">
        <v>8</v>
      </c>
      <c r="H88" s="122" t="s">
        <v>5962</v>
      </c>
      <c r="I88" s="124">
        <v>4.0</v>
      </c>
      <c r="J88" s="122">
        <v>73.0</v>
      </c>
      <c r="K88" s="122"/>
      <c r="L88" s="122"/>
      <c r="M88" s="122"/>
      <c r="N88" s="122"/>
      <c r="O88" s="121"/>
      <c r="P88" s="122"/>
      <c r="Q88" s="121"/>
      <c r="R88" s="121" t="s">
        <v>5963</v>
      </c>
      <c r="S88" s="122"/>
      <c r="T88" s="121"/>
      <c r="U88" s="121"/>
      <c r="V88" s="121"/>
      <c r="W88" s="121"/>
      <c r="X88" s="121"/>
    </row>
    <row r="89" ht="12.75" customHeight="1">
      <c r="A89" s="121" t="s">
        <v>82</v>
      </c>
      <c r="B89" s="122">
        <v>6421.0</v>
      </c>
      <c r="C89" s="123">
        <v>38101.0</v>
      </c>
      <c r="D89" s="124">
        <v>10.0</v>
      </c>
      <c r="E89" s="125"/>
      <c r="F89" s="121" t="s">
        <v>8319</v>
      </c>
      <c r="G89" s="125" t="s">
        <v>8</v>
      </c>
      <c r="H89" s="122" t="s">
        <v>5962</v>
      </c>
      <c r="I89" s="124">
        <v>4.75</v>
      </c>
      <c r="J89" s="122">
        <v>80.0</v>
      </c>
      <c r="K89" s="122"/>
      <c r="L89" s="122"/>
      <c r="M89" s="122"/>
      <c r="N89" s="122"/>
      <c r="O89" s="121"/>
      <c r="P89" s="122"/>
      <c r="Q89" s="121"/>
      <c r="R89" s="121" t="s">
        <v>5963</v>
      </c>
      <c r="S89" s="122"/>
      <c r="T89" s="121"/>
      <c r="U89" s="121"/>
      <c r="V89" s="121"/>
      <c r="W89" s="121"/>
      <c r="X89" s="121"/>
    </row>
    <row r="90" ht="12.75" customHeight="1">
      <c r="A90" s="121" t="s">
        <v>82</v>
      </c>
      <c r="B90" s="122">
        <v>6422.0</v>
      </c>
      <c r="C90" s="123">
        <v>38101.0</v>
      </c>
      <c r="D90" s="124">
        <v>11.0</v>
      </c>
      <c r="E90" s="125"/>
      <c r="F90" s="121" t="s">
        <v>6393</v>
      </c>
      <c r="G90" s="125" t="s">
        <v>8</v>
      </c>
      <c r="H90" s="122" t="s">
        <v>5962</v>
      </c>
      <c r="I90" s="124">
        <v>6.0</v>
      </c>
      <c r="J90" s="122">
        <v>84.0</v>
      </c>
      <c r="K90" s="122"/>
      <c r="L90" s="122"/>
      <c r="M90" s="122"/>
      <c r="N90" s="122"/>
      <c r="O90" s="121"/>
      <c r="P90" s="122"/>
      <c r="Q90" s="121"/>
      <c r="R90" s="121" t="s">
        <v>5963</v>
      </c>
      <c r="S90" s="122"/>
      <c r="T90" s="121"/>
      <c r="U90" s="121"/>
      <c r="V90" s="121"/>
      <c r="W90" s="121"/>
      <c r="X90" s="121"/>
    </row>
    <row r="91" ht="12.75" customHeight="1">
      <c r="A91" s="121" t="s">
        <v>82</v>
      </c>
      <c r="B91" s="122">
        <v>6423.0</v>
      </c>
      <c r="C91" s="123">
        <v>38101.0</v>
      </c>
      <c r="D91" s="124">
        <v>12.3</v>
      </c>
      <c r="E91" s="125"/>
      <c r="F91" s="121" t="s">
        <v>974</v>
      </c>
      <c r="G91" s="125" t="s">
        <v>8</v>
      </c>
      <c r="H91" s="122" t="s">
        <v>5962</v>
      </c>
      <c r="I91" s="124">
        <v>4.8</v>
      </c>
      <c r="J91" s="122">
        <v>77.0</v>
      </c>
      <c r="K91" s="122"/>
      <c r="L91" s="122"/>
      <c r="M91" s="122"/>
      <c r="N91" s="122"/>
      <c r="O91" s="121"/>
      <c r="P91" s="122"/>
      <c r="Q91" s="121"/>
      <c r="R91" s="121" t="s">
        <v>6057</v>
      </c>
      <c r="S91" s="122"/>
      <c r="T91" s="121"/>
      <c r="U91" s="121"/>
      <c r="V91" s="121"/>
      <c r="W91" s="121"/>
      <c r="X91" s="121"/>
    </row>
    <row r="92" ht="12.75" customHeight="1">
      <c r="A92" s="121" t="s">
        <v>82</v>
      </c>
      <c r="B92" s="122">
        <v>5635.0</v>
      </c>
      <c r="C92" s="123">
        <v>38107.0</v>
      </c>
      <c r="D92" s="124">
        <v>12.0</v>
      </c>
      <c r="E92" s="125"/>
      <c r="F92" s="121" t="s">
        <v>6394</v>
      </c>
      <c r="G92" s="125" t="s">
        <v>8</v>
      </c>
      <c r="H92" s="122" t="s">
        <v>5971</v>
      </c>
      <c r="I92" s="124">
        <v>4.55</v>
      </c>
      <c r="J92" s="122">
        <v>78.0</v>
      </c>
      <c r="K92" s="122"/>
      <c r="L92" s="122"/>
      <c r="M92" s="122"/>
      <c r="N92" s="122"/>
      <c r="O92" s="121"/>
      <c r="P92" s="122"/>
      <c r="Q92" s="121"/>
      <c r="R92" s="121" t="s">
        <v>6054</v>
      </c>
      <c r="S92" s="122"/>
      <c r="T92" s="121"/>
      <c r="U92" s="121"/>
      <c r="V92" s="121"/>
      <c r="W92" s="121"/>
      <c r="X92" s="121"/>
    </row>
    <row r="93" ht="12.75" customHeight="1">
      <c r="A93" s="121" t="s">
        <v>82</v>
      </c>
      <c r="B93" s="122">
        <v>5636.0</v>
      </c>
      <c r="C93" s="123">
        <v>38107.0</v>
      </c>
      <c r="D93" s="124">
        <v>14.0</v>
      </c>
      <c r="E93" s="125"/>
      <c r="F93" s="121" t="s">
        <v>1130</v>
      </c>
      <c r="G93" s="125" t="s">
        <v>8</v>
      </c>
      <c r="H93" s="122" t="s">
        <v>5971</v>
      </c>
      <c r="I93" s="124">
        <v>4.5</v>
      </c>
      <c r="J93" s="122">
        <v>74.0</v>
      </c>
      <c r="K93" s="122"/>
      <c r="L93" s="122"/>
      <c r="M93" s="122"/>
      <c r="N93" s="122"/>
      <c r="O93" s="121"/>
      <c r="P93" s="122"/>
      <c r="Q93" s="121"/>
      <c r="R93" s="121" t="s">
        <v>6057</v>
      </c>
      <c r="S93" s="122"/>
      <c r="T93" s="121"/>
      <c r="U93" s="121"/>
      <c r="V93" s="121"/>
      <c r="W93" s="121"/>
      <c r="X93" s="121"/>
    </row>
    <row r="94" ht="12.75" customHeight="1">
      <c r="A94" s="121" t="s">
        <v>82</v>
      </c>
      <c r="B94" s="122">
        <v>5637.0</v>
      </c>
      <c r="C94" s="123">
        <v>38108.0</v>
      </c>
      <c r="D94" s="124">
        <v>12.3</v>
      </c>
      <c r="E94" s="125"/>
      <c r="F94" s="121" t="s">
        <v>6393</v>
      </c>
      <c r="G94" s="125" t="s">
        <v>8</v>
      </c>
      <c r="H94" s="122" t="s">
        <v>5971</v>
      </c>
      <c r="I94" s="124">
        <v>5.35</v>
      </c>
      <c r="J94" s="122">
        <v>83.0</v>
      </c>
      <c r="K94" s="122"/>
      <c r="L94" s="122"/>
      <c r="M94" s="122"/>
      <c r="N94" s="122"/>
      <c r="O94" s="121"/>
      <c r="P94" s="122"/>
      <c r="Q94" s="121"/>
      <c r="R94" s="121" t="s">
        <v>5963</v>
      </c>
      <c r="S94" s="122"/>
      <c r="T94" s="121"/>
      <c r="U94" s="121"/>
      <c r="V94" s="121"/>
      <c r="W94" s="121"/>
      <c r="X94" s="121"/>
    </row>
    <row r="95" ht="12.75" customHeight="1">
      <c r="A95" s="121" t="s">
        <v>82</v>
      </c>
      <c r="B95" s="122">
        <v>6424.0</v>
      </c>
      <c r="C95" s="123">
        <v>38108.0</v>
      </c>
      <c r="D95" s="124">
        <v>13.3</v>
      </c>
      <c r="E95" s="125"/>
      <c r="F95" s="121" t="s">
        <v>2251</v>
      </c>
      <c r="G95" s="125" t="s">
        <v>8</v>
      </c>
      <c r="H95" s="122" t="s">
        <v>5971</v>
      </c>
      <c r="I95" s="124">
        <v>5.2</v>
      </c>
      <c r="J95" s="122">
        <v>79.0</v>
      </c>
      <c r="K95" s="122"/>
      <c r="L95" s="122"/>
      <c r="M95" s="122"/>
      <c r="N95" s="122"/>
      <c r="O95" s="121"/>
      <c r="P95" s="122"/>
      <c r="Q95" s="121"/>
      <c r="R95" s="121" t="s">
        <v>6057</v>
      </c>
      <c r="S95" s="122"/>
      <c r="T95" s="121"/>
      <c r="U95" s="121"/>
      <c r="V95" s="121"/>
      <c r="W95" s="121"/>
      <c r="X95" s="121"/>
    </row>
    <row r="96" ht="12.75" customHeight="1">
      <c r="A96" s="121" t="s">
        <v>82</v>
      </c>
      <c r="B96" s="122">
        <v>5638.0</v>
      </c>
      <c r="C96" s="123">
        <v>38109.0</v>
      </c>
      <c r="D96" s="124">
        <v>19.0</v>
      </c>
      <c r="E96" s="125"/>
      <c r="F96" s="121" t="s">
        <v>835</v>
      </c>
      <c r="G96" s="125" t="s">
        <v>8</v>
      </c>
      <c r="H96" s="122" t="s">
        <v>5971</v>
      </c>
      <c r="I96" s="124">
        <v>4.2</v>
      </c>
      <c r="J96" s="122">
        <v>77.0</v>
      </c>
      <c r="K96" s="122"/>
      <c r="L96" s="122"/>
      <c r="M96" s="122"/>
      <c r="N96" s="122"/>
      <c r="O96" s="121"/>
      <c r="P96" s="122"/>
      <c r="Q96" s="121"/>
      <c r="R96" s="121" t="s">
        <v>6057</v>
      </c>
      <c r="S96" s="122"/>
      <c r="T96" s="121"/>
      <c r="U96" s="121"/>
      <c r="V96" s="121"/>
      <c r="W96" s="121"/>
      <c r="X96" s="121"/>
    </row>
    <row r="97" ht="12.75" customHeight="1">
      <c r="A97" s="121" t="s">
        <v>82</v>
      </c>
      <c r="B97" s="122">
        <v>5639.0</v>
      </c>
      <c r="C97" s="123">
        <v>38111.0</v>
      </c>
      <c r="D97" s="124">
        <v>11.3</v>
      </c>
      <c r="E97" s="125"/>
      <c r="F97" s="121" t="s">
        <v>8320</v>
      </c>
      <c r="G97" s="125" t="s">
        <v>8</v>
      </c>
      <c r="H97" s="122" t="s">
        <v>5962</v>
      </c>
      <c r="I97" s="124">
        <v>5.5</v>
      </c>
      <c r="J97" s="122">
        <v>78.0</v>
      </c>
      <c r="K97" s="122"/>
      <c r="L97" s="122"/>
      <c r="M97" s="122"/>
      <c r="N97" s="122"/>
      <c r="O97" s="121"/>
      <c r="P97" s="122"/>
      <c r="Q97" s="121"/>
      <c r="R97" s="121" t="s">
        <v>6054</v>
      </c>
      <c r="S97" s="122"/>
      <c r="T97" s="121"/>
      <c r="U97" s="121"/>
      <c r="V97" s="121"/>
      <c r="W97" s="121"/>
      <c r="X97" s="121"/>
    </row>
    <row r="98" ht="12.75" customHeight="1">
      <c r="A98" s="121" t="s">
        <v>82</v>
      </c>
      <c r="B98" s="122">
        <v>5640.0</v>
      </c>
      <c r="C98" s="123">
        <v>38111.0</v>
      </c>
      <c r="D98" s="124">
        <v>19.0</v>
      </c>
      <c r="E98" s="125"/>
      <c r="F98" s="121" t="s">
        <v>8320</v>
      </c>
      <c r="G98" s="125" t="s">
        <v>8</v>
      </c>
      <c r="H98" s="122" t="s">
        <v>5962</v>
      </c>
      <c r="I98" s="124">
        <v>6.35</v>
      </c>
      <c r="J98" s="122">
        <v>85.0</v>
      </c>
      <c r="K98" s="122"/>
      <c r="L98" s="122"/>
      <c r="M98" s="122"/>
      <c r="N98" s="122"/>
      <c r="O98" s="121"/>
      <c r="P98" s="122"/>
      <c r="Q98" s="121"/>
      <c r="R98" s="121" t="s">
        <v>6054</v>
      </c>
      <c r="S98" s="122"/>
      <c r="T98" s="121"/>
      <c r="U98" s="121"/>
      <c r="V98" s="121"/>
      <c r="W98" s="121"/>
      <c r="X98" s="121"/>
    </row>
    <row r="99" ht="12.75" customHeight="1">
      <c r="A99" s="121" t="s">
        <v>82</v>
      </c>
      <c r="B99" s="122">
        <v>6425.0</v>
      </c>
      <c r="C99" s="123">
        <v>38114.0</v>
      </c>
      <c r="D99" s="124">
        <v>8.3</v>
      </c>
      <c r="E99" s="125"/>
      <c r="F99" s="121" t="s">
        <v>8321</v>
      </c>
      <c r="G99" s="125" t="s">
        <v>857</v>
      </c>
      <c r="H99" s="122" t="s">
        <v>5962</v>
      </c>
      <c r="I99" s="124">
        <v>5.25</v>
      </c>
      <c r="J99" s="122">
        <v>78.0</v>
      </c>
      <c r="K99" s="122"/>
      <c r="L99" s="122"/>
      <c r="M99" s="122"/>
      <c r="N99" s="122"/>
      <c r="O99" s="121"/>
      <c r="P99" s="122"/>
      <c r="Q99" s="121"/>
      <c r="R99" s="121" t="s">
        <v>5963</v>
      </c>
      <c r="S99" s="122"/>
      <c r="T99" s="121"/>
      <c r="U99" s="121"/>
      <c r="V99" s="121"/>
      <c r="W99" s="121"/>
      <c r="X99" s="121"/>
    </row>
    <row r="100" ht="12.75" customHeight="1">
      <c r="A100" s="121" t="s">
        <v>82</v>
      </c>
      <c r="B100" s="122">
        <v>6426.0</v>
      </c>
      <c r="C100" s="123">
        <v>38114.0</v>
      </c>
      <c r="D100" s="124">
        <v>10.3</v>
      </c>
      <c r="E100" s="125"/>
      <c r="F100" s="121" t="s">
        <v>974</v>
      </c>
      <c r="G100" s="125" t="s">
        <v>8</v>
      </c>
      <c r="H100" s="122" t="s">
        <v>5971</v>
      </c>
      <c r="I100" s="124">
        <v>4.9</v>
      </c>
      <c r="J100" s="122">
        <v>77.0</v>
      </c>
      <c r="K100" s="122"/>
      <c r="L100" s="122"/>
      <c r="M100" s="122"/>
      <c r="N100" s="122"/>
      <c r="O100" s="121"/>
      <c r="P100" s="122"/>
      <c r="Q100" s="121"/>
      <c r="R100" s="121" t="s">
        <v>6054</v>
      </c>
      <c r="S100" s="122"/>
      <c r="T100" s="121"/>
      <c r="U100" s="121"/>
      <c r="V100" s="121"/>
      <c r="W100" s="121"/>
      <c r="X100" s="121"/>
    </row>
    <row r="101" ht="12.75" customHeight="1">
      <c r="A101" s="121" t="s">
        <v>82</v>
      </c>
      <c r="B101" s="122">
        <v>5670.0</v>
      </c>
      <c r="C101" s="123">
        <v>38114.0</v>
      </c>
      <c r="D101" s="124">
        <v>12.0</v>
      </c>
      <c r="E101" s="125"/>
      <c r="F101" s="121" t="s">
        <v>834</v>
      </c>
      <c r="G101" s="125" t="s">
        <v>8</v>
      </c>
      <c r="H101" s="122" t="s">
        <v>5971</v>
      </c>
      <c r="I101" s="124">
        <v>3.6</v>
      </c>
      <c r="J101" s="122">
        <v>71.0</v>
      </c>
      <c r="K101" s="122"/>
      <c r="L101" s="122"/>
      <c r="M101" s="122"/>
      <c r="N101" s="122"/>
      <c r="O101" s="121"/>
      <c r="P101" s="122"/>
      <c r="Q101" s="121"/>
      <c r="R101" s="121" t="s">
        <v>5963</v>
      </c>
      <c r="S101" s="122"/>
      <c r="T101" s="121"/>
      <c r="U101" s="121"/>
      <c r="V101" s="121"/>
      <c r="W101" s="121"/>
      <c r="X101" s="121"/>
    </row>
    <row r="102" ht="12.75" customHeight="1">
      <c r="A102" s="121" t="s">
        <v>4487</v>
      </c>
      <c r="B102" s="128">
        <v>6401.0</v>
      </c>
      <c r="C102" s="129">
        <v>38151.0</v>
      </c>
      <c r="D102" s="130"/>
      <c r="E102" s="131"/>
      <c r="F102" s="131"/>
      <c r="G102" s="132" t="s">
        <v>857</v>
      </c>
      <c r="H102" s="132" t="s">
        <v>23</v>
      </c>
      <c r="I102" s="130">
        <v>4.44</v>
      </c>
      <c r="J102" s="128">
        <v>75.0</v>
      </c>
      <c r="K102" s="122"/>
      <c r="L102" s="122"/>
      <c r="M102" s="122"/>
      <c r="N102" s="122"/>
      <c r="O102" s="121"/>
      <c r="P102" s="122"/>
      <c r="Q102" s="121"/>
      <c r="R102" s="121"/>
      <c r="S102" s="122"/>
      <c r="T102" s="121"/>
      <c r="U102" s="121"/>
      <c r="V102" s="121"/>
      <c r="W102" s="121"/>
      <c r="X102" s="121"/>
    </row>
    <row r="103" ht="12.75" customHeight="1">
      <c r="A103" s="121" t="s">
        <v>4487</v>
      </c>
      <c r="B103" s="128">
        <v>6402.0</v>
      </c>
      <c r="C103" s="129">
        <v>38179.0</v>
      </c>
      <c r="D103" s="130"/>
      <c r="E103" s="131"/>
      <c r="F103" s="131"/>
      <c r="G103" s="132" t="s">
        <v>8</v>
      </c>
      <c r="H103" s="132" t="s">
        <v>23</v>
      </c>
      <c r="I103" s="133">
        <v>2.4</v>
      </c>
      <c r="J103" s="128">
        <v>63.0</v>
      </c>
      <c r="K103" s="122"/>
      <c r="L103" s="122"/>
      <c r="M103" s="122"/>
      <c r="N103" s="122"/>
      <c r="O103" s="121"/>
      <c r="P103" s="122"/>
      <c r="Q103" s="121"/>
      <c r="R103" s="121"/>
      <c r="S103" s="122"/>
      <c r="T103" s="121"/>
      <c r="U103" s="121"/>
      <c r="V103" s="121"/>
      <c r="W103" s="121"/>
      <c r="X103" s="121"/>
    </row>
    <row r="104" ht="12.75" customHeight="1">
      <c r="A104" s="121" t="s">
        <v>4487</v>
      </c>
      <c r="B104" s="128">
        <v>6403.0</v>
      </c>
      <c r="C104" s="129">
        <v>38195.0</v>
      </c>
      <c r="D104" s="133"/>
      <c r="E104" s="134"/>
      <c r="F104" s="134"/>
      <c r="G104" s="132" t="s">
        <v>8</v>
      </c>
      <c r="H104" s="134" t="s">
        <v>23</v>
      </c>
      <c r="I104" s="133">
        <v>1.8</v>
      </c>
      <c r="J104" s="133">
        <v>53.0</v>
      </c>
      <c r="K104" s="122"/>
      <c r="L104" s="122"/>
      <c r="M104" s="122"/>
      <c r="N104" s="122"/>
      <c r="O104" s="121"/>
      <c r="P104" s="122"/>
      <c r="Q104" s="121"/>
      <c r="R104" s="121"/>
      <c r="S104" s="122"/>
      <c r="T104" s="121"/>
      <c r="U104" s="121"/>
      <c r="V104" s="121"/>
      <c r="W104" s="121"/>
      <c r="X104" s="121"/>
    </row>
    <row r="105" ht="12.75" customHeight="1">
      <c r="A105" s="121" t="s">
        <v>4487</v>
      </c>
      <c r="B105" s="128">
        <v>6404.0</v>
      </c>
      <c r="C105" s="129">
        <v>38198.0</v>
      </c>
      <c r="D105" s="133"/>
      <c r="E105" s="134"/>
      <c r="F105" s="134"/>
      <c r="G105" s="132" t="s">
        <v>8</v>
      </c>
      <c r="H105" s="134" t="s">
        <v>23</v>
      </c>
      <c r="I105" s="133">
        <v>2.0</v>
      </c>
      <c r="J105" s="133">
        <v>63.0</v>
      </c>
      <c r="K105" s="122"/>
      <c r="L105" s="122"/>
      <c r="M105" s="122"/>
      <c r="N105" s="122"/>
      <c r="O105" s="121"/>
      <c r="P105" s="122"/>
      <c r="Q105" s="121"/>
      <c r="R105" s="121"/>
      <c r="S105" s="122"/>
      <c r="T105" s="121"/>
      <c r="U105" s="121"/>
      <c r="V105" s="121"/>
      <c r="W105" s="121"/>
      <c r="X105" s="121"/>
    </row>
    <row r="106" ht="12.75" customHeight="1">
      <c r="A106" s="132"/>
      <c r="B106" s="128">
        <v>7767.0</v>
      </c>
      <c r="C106" s="129">
        <v>38193.0</v>
      </c>
      <c r="D106" s="130"/>
      <c r="E106" s="131"/>
      <c r="F106" s="131" t="s">
        <v>4475</v>
      </c>
      <c r="G106" s="132"/>
      <c r="H106" s="132"/>
      <c r="I106" s="130"/>
      <c r="J106" s="128">
        <v>64.0</v>
      </c>
      <c r="K106" s="132"/>
      <c r="L106" s="132"/>
      <c r="M106" s="132"/>
      <c r="N106" s="132"/>
      <c r="O106" s="132"/>
      <c r="P106" s="132"/>
      <c r="Q106" s="132"/>
      <c r="R106" s="132"/>
      <c r="S106" s="128"/>
      <c r="T106" s="132"/>
      <c r="U106" s="128"/>
      <c r="V106" s="132"/>
      <c r="W106" s="132"/>
      <c r="X106" s="132"/>
    </row>
    <row r="107" ht="12.75" customHeight="1">
      <c r="A107" s="121" t="s">
        <v>8322</v>
      </c>
      <c r="B107" s="122">
        <v>11041.0</v>
      </c>
      <c r="C107" s="123">
        <v>38082.0</v>
      </c>
      <c r="D107" s="124"/>
      <c r="E107" s="125"/>
      <c r="F107" s="121" t="s">
        <v>976</v>
      </c>
      <c r="G107" s="125" t="s">
        <v>8</v>
      </c>
      <c r="H107" s="122"/>
      <c r="I107" s="124">
        <v>3.7</v>
      </c>
      <c r="J107" s="122">
        <v>70.0</v>
      </c>
      <c r="K107" s="122"/>
      <c r="L107" s="122"/>
      <c r="M107" s="122"/>
      <c r="N107" s="122"/>
      <c r="O107" s="121"/>
      <c r="P107" s="122"/>
      <c r="Q107" s="121"/>
      <c r="R107" s="121"/>
      <c r="S107" s="122"/>
      <c r="T107" s="121"/>
      <c r="U107" s="121"/>
      <c r="V107" s="121"/>
      <c r="W107" s="121"/>
      <c r="X107" s="121"/>
    </row>
    <row r="108" ht="12.75" customHeight="1">
      <c r="A108" s="121" t="s">
        <v>8322</v>
      </c>
      <c r="B108" s="122">
        <v>11051.0</v>
      </c>
      <c r="C108" s="123">
        <v>38097.0</v>
      </c>
      <c r="D108" s="124"/>
      <c r="E108" s="125"/>
      <c r="F108" s="121" t="s">
        <v>1175</v>
      </c>
      <c r="G108" s="125" t="s">
        <v>857</v>
      </c>
      <c r="H108" s="122"/>
      <c r="I108" s="124">
        <v>3.7</v>
      </c>
      <c r="J108" s="122">
        <v>69.0</v>
      </c>
      <c r="K108" s="122"/>
      <c r="L108" s="122"/>
      <c r="M108" s="122"/>
      <c r="N108" s="122"/>
      <c r="O108" s="121"/>
      <c r="P108" s="122"/>
      <c r="Q108" s="121"/>
      <c r="R108" s="121"/>
      <c r="S108" s="122"/>
      <c r="T108" s="121"/>
      <c r="U108" s="121"/>
      <c r="V108" s="121"/>
      <c r="W108" s="121"/>
      <c r="X108" s="121"/>
    </row>
    <row r="109" ht="12.75" customHeight="1">
      <c r="A109" s="121" t="s">
        <v>8322</v>
      </c>
      <c r="B109" s="122">
        <v>11052.0</v>
      </c>
      <c r="C109" s="123">
        <v>38100.0</v>
      </c>
      <c r="D109" s="124"/>
      <c r="E109" s="125"/>
      <c r="F109" s="121" t="s">
        <v>5947</v>
      </c>
      <c r="G109" s="125" t="s">
        <v>857</v>
      </c>
      <c r="H109" s="122"/>
      <c r="I109" s="124">
        <v>4.9</v>
      </c>
      <c r="J109" s="122">
        <v>77.0</v>
      </c>
      <c r="K109" s="122"/>
      <c r="L109" s="122"/>
      <c r="M109" s="122"/>
      <c r="N109" s="122"/>
      <c r="O109" s="121"/>
      <c r="P109" s="122"/>
      <c r="Q109" s="121"/>
      <c r="R109" s="121"/>
      <c r="S109" s="122"/>
      <c r="T109" s="121"/>
      <c r="U109" s="121"/>
      <c r="V109" s="121"/>
      <c r="W109" s="121"/>
      <c r="X109" s="121"/>
    </row>
    <row r="110" ht="12.75" customHeight="1">
      <c r="A110" s="121" t="s">
        <v>8322</v>
      </c>
      <c r="B110" s="122">
        <v>11053.0</v>
      </c>
      <c r="C110" s="123">
        <v>38102.0</v>
      </c>
      <c r="D110" s="124"/>
      <c r="E110" s="125"/>
      <c r="F110" s="121" t="s">
        <v>976</v>
      </c>
      <c r="G110" s="125" t="s">
        <v>8</v>
      </c>
      <c r="H110" s="122"/>
      <c r="I110" s="124">
        <v>5.0</v>
      </c>
      <c r="J110" s="122">
        <v>80.0</v>
      </c>
      <c r="K110" s="122"/>
      <c r="L110" s="122"/>
      <c r="M110" s="122"/>
      <c r="N110" s="122"/>
      <c r="O110" s="121"/>
      <c r="P110" s="122"/>
      <c r="Q110" s="121"/>
      <c r="R110" s="121"/>
      <c r="S110" s="122"/>
      <c r="T110" s="121"/>
      <c r="U110" s="121"/>
      <c r="V110" s="121"/>
      <c r="W110" s="121"/>
      <c r="X110" s="121"/>
    </row>
    <row r="111" ht="12.75" customHeight="1">
      <c r="A111" s="121" t="s">
        <v>8322</v>
      </c>
      <c r="B111" s="122">
        <v>11042.0</v>
      </c>
      <c r="C111" s="123">
        <v>38111.0</v>
      </c>
      <c r="D111" s="124"/>
      <c r="E111" s="125"/>
      <c r="F111" s="121" t="s">
        <v>976</v>
      </c>
      <c r="G111" s="125" t="s">
        <v>8</v>
      </c>
      <c r="H111" s="122"/>
      <c r="I111" s="124">
        <v>6.9</v>
      </c>
      <c r="J111" s="122">
        <v>84.0</v>
      </c>
      <c r="K111" s="122"/>
      <c r="L111" s="122"/>
      <c r="M111" s="122"/>
      <c r="N111" s="122"/>
      <c r="O111" s="121"/>
      <c r="P111" s="122"/>
      <c r="Q111" s="121"/>
      <c r="R111" s="121"/>
      <c r="S111" s="122"/>
      <c r="T111" s="121"/>
      <c r="U111" s="121"/>
      <c r="V111" s="121"/>
      <c r="W111" s="121"/>
      <c r="X111" s="121"/>
    </row>
    <row r="112" ht="12.75" customHeight="1">
      <c r="A112" s="121" t="s">
        <v>8322</v>
      </c>
      <c r="B112" s="122">
        <v>11043.0</v>
      </c>
      <c r="C112" s="123">
        <v>38114.0</v>
      </c>
      <c r="D112" s="124"/>
      <c r="E112" s="125"/>
      <c r="F112" s="121" t="s">
        <v>1032</v>
      </c>
      <c r="G112" s="125" t="s">
        <v>8</v>
      </c>
      <c r="H112" s="122"/>
      <c r="I112" s="124">
        <v>5.0</v>
      </c>
      <c r="J112" s="122">
        <v>75.0</v>
      </c>
      <c r="K112" s="122"/>
      <c r="L112" s="122"/>
      <c r="M112" s="122"/>
      <c r="N112" s="122"/>
      <c r="O112" s="121"/>
      <c r="P112" s="122"/>
      <c r="Q112" s="121"/>
      <c r="R112" s="121"/>
      <c r="S112" s="122"/>
      <c r="T112" s="118"/>
      <c r="U112" s="121"/>
      <c r="V112" s="121"/>
      <c r="W112" s="121"/>
      <c r="X112" s="121"/>
    </row>
    <row r="113" ht="12.75" customHeight="1">
      <c r="A113" s="121" t="s">
        <v>8322</v>
      </c>
      <c r="B113" s="122">
        <v>11044.0</v>
      </c>
      <c r="C113" s="123">
        <v>38119.0</v>
      </c>
      <c r="D113" s="124"/>
      <c r="E113" s="125"/>
      <c r="F113" s="121" t="s">
        <v>5947</v>
      </c>
      <c r="G113" s="125" t="s">
        <v>857</v>
      </c>
      <c r="H113" s="122"/>
      <c r="I113" s="124">
        <v>6.5</v>
      </c>
      <c r="J113" s="122">
        <v>87.0</v>
      </c>
      <c r="K113" s="122"/>
      <c r="L113" s="122"/>
      <c r="M113" s="122"/>
      <c r="N113" s="122"/>
      <c r="O113" s="121"/>
      <c r="P113" s="122"/>
      <c r="Q113" s="121"/>
      <c r="R113" s="121"/>
      <c r="S113" s="122"/>
      <c r="T113" s="121"/>
      <c r="U113" s="121"/>
      <c r="V113" s="121"/>
      <c r="W113" s="121"/>
      <c r="X113" s="121"/>
    </row>
    <row r="114" ht="12.75" customHeight="1">
      <c r="A114" s="121" t="s">
        <v>8322</v>
      </c>
      <c r="B114" s="122">
        <v>11045.0</v>
      </c>
      <c r="C114" s="123">
        <v>38119.0</v>
      </c>
      <c r="D114" s="124"/>
      <c r="E114" s="125"/>
      <c r="F114" s="121" t="s">
        <v>1175</v>
      </c>
      <c r="G114" s="125" t="s">
        <v>8</v>
      </c>
      <c r="H114" s="122"/>
      <c r="I114" s="124">
        <v>7.85</v>
      </c>
      <c r="J114" s="122">
        <v>90.0</v>
      </c>
      <c r="K114" s="122"/>
      <c r="L114" s="122"/>
      <c r="M114" s="122"/>
      <c r="N114" s="122"/>
      <c r="O114" s="121"/>
      <c r="P114" s="122"/>
      <c r="Q114" s="121"/>
      <c r="R114" s="121"/>
      <c r="S114" s="122"/>
      <c r="T114" s="121"/>
      <c r="U114" s="121"/>
      <c r="V114" s="121"/>
      <c r="W114" s="121"/>
      <c r="X114" s="121"/>
    </row>
    <row r="115" ht="12.75" customHeight="1">
      <c r="A115" s="121" t="s">
        <v>8322</v>
      </c>
      <c r="B115" s="122">
        <v>11060.0</v>
      </c>
      <c r="C115" s="123">
        <v>38121.0</v>
      </c>
      <c r="D115" s="124"/>
      <c r="E115" s="125"/>
      <c r="F115" s="121" t="s">
        <v>976</v>
      </c>
      <c r="G115" s="125" t="s">
        <v>8</v>
      </c>
      <c r="H115" s="122"/>
      <c r="I115" s="124">
        <v>4.2</v>
      </c>
      <c r="J115" s="122">
        <v>74.0</v>
      </c>
      <c r="K115" s="122"/>
      <c r="L115" s="122"/>
      <c r="M115" s="122"/>
      <c r="N115" s="122"/>
      <c r="O115" s="121"/>
      <c r="P115" s="122"/>
      <c r="Q115" s="121"/>
      <c r="R115" s="121"/>
      <c r="S115" s="122"/>
      <c r="T115" s="121"/>
      <c r="U115" s="121"/>
      <c r="V115" s="121"/>
      <c r="W115" s="121"/>
      <c r="X115" s="121"/>
    </row>
    <row r="116" ht="12.75" customHeight="1">
      <c r="A116" s="121" t="s">
        <v>8322</v>
      </c>
      <c r="B116" s="122">
        <v>11054.0</v>
      </c>
      <c r="C116" s="123">
        <v>38121.0</v>
      </c>
      <c r="D116" s="124"/>
      <c r="E116" s="125"/>
      <c r="F116" s="121" t="s">
        <v>976</v>
      </c>
      <c r="G116" s="125" t="s">
        <v>8</v>
      </c>
      <c r="H116" s="122"/>
      <c r="I116" s="124">
        <v>4.0</v>
      </c>
      <c r="J116" s="122">
        <v>72.0</v>
      </c>
      <c r="K116" s="122"/>
      <c r="L116" s="122"/>
      <c r="M116" s="122"/>
      <c r="N116" s="122"/>
      <c r="O116" s="121"/>
      <c r="P116" s="122"/>
      <c r="Q116" s="121"/>
      <c r="R116" s="121"/>
      <c r="S116" s="122"/>
      <c r="T116" s="121"/>
      <c r="U116" s="121"/>
      <c r="V116" s="121"/>
      <c r="W116" s="121"/>
      <c r="X116" s="121"/>
    </row>
    <row r="117" ht="12.75" customHeight="1">
      <c r="A117" s="121" t="s">
        <v>8322</v>
      </c>
      <c r="B117" s="122">
        <v>11055.0</v>
      </c>
      <c r="C117" s="123">
        <v>38129.0</v>
      </c>
      <c r="D117" s="124"/>
      <c r="E117" s="125"/>
      <c r="F117" s="121" t="s">
        <v>976</v>
      </c>
      <c r="G117" s="125" t="s">
        <v>8</v>
      </c>
      <c r="H117" s="122"/>
      <c r="I117" s="124">
        <v>5.65</v>
      </c>
      <c r="J117" s="122">
        <v>79.0</v>
      </c>
      <c r="K117" s="122"/>
      <c r="L117" s="122"/>
      <c r="M117" s="122"/>
      <c r="N117" s="122"/>
      <c r="O117" s="121"/>
      <c r="P117" s="122"/>
      <c r="Q117" s="121"/>
      <c r="R117" s="121"/>
      <c r="S117" s="122"/>
      <c r="T117" s="121"/>
      <c r="U117" s="121"/>
      <c r="V117" s="121"/>
      <c r="W117" s="121"/>
      <c r="X117" s="121"/>
    </row>
    <row r="118" ht="12.75" customHeight="1">
      <c r="A118" s="121" t="s">
        <v>8322</v>
      </c>
      <c r="B118" s="122">
        <v>11056.0</v>
      </c>
      <c r="C118" s="123">
        <v>38129.0</v>
      </c>
      <c r="D118" s="124"/>
      <c r="E118" s="125"/>
      <c r="F118" s="121" t="s">
        <v>976</v>
      </c>
      <c r="G118" s="125" t="s">
        <v>8</v>
      </c>
      <c r="H118" s="122"/>
      <c r="I118" s="124">
        <v>5.75</v>
      </c>
      <c r="J118" s="122">
        <v>82.0</v>
      </c>
      <c r="K118" s="122"/>
      <c r="L118" s="122"/>
      <c r="M118" s="122"/>
      <c r="N118" s="122"/>
      <c r="O118" s="121"/>
      <c r="P118" s="122"/>
      <c r="Q118" s="121"/>
      <c r="R118" s="121"/>
      <c r="S118" s="122"/>
      <c r="T118" s="121"/>
      <c r="U118" s="121"/>
      <c r="V118" s="121"/>
      <c r="W118" s="121"/>
      <c r="X118" s="121"/>
    </row>
    <row r="119" ht="12.75" customHeight="1">
      <c r="A119" s="121" t="s">
        <v>8322</v>
      </c>
      <c r="B119" s="122">
        <v>11057.0</v>
      </c>
      <c r="C119" s="123">
        <v>38129.0</v>
      </c>
      <c r="D119" s="124"/>
      <c r="E119" s="125"/>
      <c r="F119" s="121" t="s">
        <v>1032</v>
      </c>
      <c r="G119" s="125" t="s">
        <v>8</v>
      </c>
      <c r="H119" s="122"/>
      <c r="I119" s="124">
        <v>6.35</v>
      </c>
      <c r="J119" s="122">
        <v>83.0</v>
      </c>
      <c r="K119" s="122"/>
      <c r="L119" s="122"/>
      <c r="M119" s="122"/>
      <c r="N119" s="122"/>
      <c r="O119" s="121"/>
      <c r="P119" s="122"/>
      <c r="Q119" s="121"/>
      <c r="R119" s="121"/>
      <c r="S119" s="122"/>
      <c r="T119" s="121"/>
      <c r="U119" s="121"/>
      <c r="V119" s="121"/>
      <c r="W119" s="121"/>
      <c r="X119" s="121"/>
    </row>
    <row r="120" ht="12.75" customHeight="1">
      <c r="A120" s="121" t="s">
        <v>8322</v>
      </c>
      <c r="B120" s="122">
        <v>11059.0</v>
      </c>
      <c r="C120" s="123">
        <v>38130.0</v>
      </c>
      <c r="D120" s="124"/>
      <c r="E120" s="125"/>
      <c r="F120" s="121" t="s">
        <v>1303</v>
      </c>
      <c r="G120" s="125" t="s">
        <v>8</v>
      </c>
      <c r="H120" s="122"/>
      <c r="I120" s="124">
        <v>4.75</v>
      </c>
      <c r="J120" s="122">
        <v>76.0</v>
      </c>
      <c r="K120" s="122"/>
      <c r="L120" s="122"/>
      <c r="M120" s="122"/>
      <c r="N120" s="122"/>
      <c r="O120" s="121"/>
      <c r="P120" s="122"/>
      <c r="Q120" s="121"/>
      <c r="R120" s="121"/>
      <c r="S120" s="122"/>
      <c r="T120" s="121"/>
      <c r="U120" s="121"/>
      <c r="V120" s="121"/>
      <c r="W120" s="121"/>
      <c r="X120" s="121"/>
    </row>
    <row r="121" ht="12.75" customHeight="1">
      <c r="A121" s="121" t="s">
        <v>8322</v>
      </c>
      <c r="B121" s="122">
        <v>11046.0</v>
      </c>
      <c r="C121" s="123">
        <v>38130.0</v>
      </c>
      <c r="D121" s="124"/>
      <c r="E121" s="125"/>
      <c r="F121" s="121" t="s">
        <v>1032</v>
      </c>
      <c r="G121" s="125" t="s">
        <v>8</v>
      </c>
      <c r="H121" s="122"/>
      <c r="I121" s="124">
        <v>4.0</v>
      </c>
      <c r="J121" s="122">
        <v>71.0</v>
      </c>
      <c r="K121" s="122"/>
      <c r="L121" s="122"/>
      <c r="M121" s="122"/>
      <c r="N121" s="122"/>
      <c r="O121" s="121"/>
      <c r="P121" s="122"/>
      <c r="Q121" s="121"/>
      <c r="R121" s="121"/>
      <c r="S121" s="122"/>
      <c r="T121" s="121"/>
      <c r="U121" s="121"/>
      <c r="V121" s="121"/>
      <c r="W121" s="121"/>
      <c r="X121" s="121"/>
    </row>
    <row r="122" ht="12.75" customHeight="1">
      <c r="A122" s="121" t="s">
        <v>8322</v>
      </c>
      <c r="B122" s="122">
        <v>11019.0</v>
      </c>
      <c r="C122" s="123">
        <v>38131.0</v>
      </c>
      <c r="D122" s="124"/>
      <c r="E122" s="125"/>
      <c r="F122" s="121" t="s">
        <v>5947</v>
      </c>
      <c r="G122" s="125" t="s">
        <v>857</v>
      </c>
      <c r="H122" s="122"/>
      <c r="I122" s="124">
        <v>7.8</v>
      </c>
      <c r="J122" s="122">
        <v>91.0</v>
      </c>
      <c r="K122" s="122"/>
      <c r="L122" s="122"/>
      <c r="M122" s="122"/>
      <c r="N122" s="122"/>
      <c r="O122" s="121"/>
      <c r="P122" s="122"/>
      <c r="Q122" s="121"/>
      <c r="R122" s="121"/>
      <c r="S122" s="122"/>
      <c r="T122" s="121"/>
      <c r="U122" s="121"/>
      <c r="V122" s="121"/>
      <c r="W122" s="121"/>
      <c r="X122" s="121"/>
    </row>
    <row r="123" ht="12.75" customHeight="1">
      <c r="A123" s="121" t="s">
        <v>8322</v>
      </c>
      <c r="B123" s="122">
        <v>11047.0</v>
      </c>
      <c r="C123" s="123">
        <v>38132.0</v>
      </c>
      <c r="D123" s="124"/>
      <c r="E123" s="125"/>
      <c r="F123" s="121" t="s">
        <v>5947</v>
      </c>
      <c r="G123" s="125" t="s">
        <v>857</v>
      </c>
      <c r="H123" s="122"/>
      <c r="I123" s="124">
        <v>4.3</v>
      </c>
      <c r="J123" s="122">
        <v>73.0</v>
      </c>
      <c r="K123" s="122"/>
      <c r="L123" s="122"/>
      <c r="M123" s="122"/>
      <c r="N123" s="122"/>
      <c r="O123" s="121"/>
      <c r="P123" s="122"/>
      <c r="Q123" s="121"/>
      <c r="R123" s="121"/>
      <c r="S123" s="122"/>
      <c r="T123" s="121"/>
      <c r="U123" s="121"/>
      <c r="V123" s="121"/>
      <c r="W123" s="121"/>
      <c r="X123" s="121"/>
    </row>
    <row r="124" ht="12.75" customHeight="1">
      <c r="A124" s="121" t="s">
        <v>8322</v>
      </c>
      <c r="B124" s="122">
        <v>11050.0</v>
      </c>
      <c r="C124" s="123">
        <v>38132.0</v>
      </c>
      <c r="D124" s="124"/>
      <c r="E124" s="125"/>
      <c r="F124" s="121" t="s">
        <v>5947</v>
      </c>
      <c r="G124" s="125" t="s">
        <v>857</v>
      </c>
      <c r="H124" s="122"/>
      <c r="I124" s="124">
        <v>5.1</v>
      </c>
      <c r="J124" s="122">
        <v>75.0</v>
      </c>
      <c r="K124" s="122"/>
      <c r="L124" s="122"/>
      <c r="M124" s="122"/>
      <c r="N124" s="122"/>
      <c r="O124" s="121"/>
      <c r="P124" s="122"/>
      <c r="Q124" s="121"/>
      <c r="R124" s="121"/>
      <c r="S124" s="122"/>
      <c r="T124" s="121"/>
      <c r="U124" s="121"/>
      <c r="V124" s="121"/>
      <c r="W124" s="121"/>
      <c r="X124" s="121"/>
    </row>
    <row r="125" ht="12.75" customHeight="1">
      <c r="A125" s="121" t="s">
        <v>8322</v>
      </c>
      <c r="B125" s="122">
        <v>11048.0</v>
      </c>
      <c r="C125" s="123">
        <v>38138.0</v>
      </c>
      <c r="D125" s="124"/>
      <c r="E125" s="125"/>
      <c r="F125" s="121" t="s">
        <v>5947</v>
      </c>
      <c r="G125" s="125" t="s">
        <v>857</v>
      </c>
      <c r="H125" s="122"/>
      <c r="I125" s="124">
        <v>5.3</v>
      </c>
      <c r="J125" s="122">
        <v>78.0</v>
      </c>
      <c r="K125" s="122"/>
      <c r="L125" s="122"/>
      <c r="M125" s="122"/>
      <c r="N125" s="122"/>
      <c r="O125" s="121"/>
      <c r="P125" s="125"/>
      <c r="Q125" s="121"/>
      <c r="R125" s="121"/>
      <c r="S125" s="122"/>
      <c r="T125" s="122"/>
      <c r="U125" s="121"/>
      <c r="V125" s="121"/>
      <c r="W125" s="121"/>
      <c r="X125" s="121"/>
    </row>
    <row r="126" ht="12.75" customHeight="1">
      <c r="A126" s="121" t="s">
        <v>8322</v>
      </c>
      <c r="B126" s="122">
        <v>11049.0</v>
      </c>
      <c r="C126" s="123">
        <v>38142.0</v>
      </c>
      <c r="D126" s="124"/>
      <c r="E126" s="125"/>
      <c r="F126" s="121" t="s">
        <v>976</v>
      </c>
      <c r="G126" s="125" t="s">
        <v>8</v>
      </c>
      <c r="H126" s="122"/>
      <c r="I126" s="124">
        <v>4.1</v>
      </c>
      <c r="J126" s="122">
        <v>75.0</v>
      </c>
      <c r="K126" s="122"/>
      <c r="L126" s="122"/>
      <c r="M126" s="122"/>
      <c r="N126" s="122"/>
      <c r="O126" s="121"/>
      <c r="P126" s="125"/>
      <c r="Q126" s="121"/>
      <c r="R126" s="121"/>
      <c r="S126" s="122"/>
      <c r="T126" s="122"/>
      <c r="U126" s="121"/>
      <c r="V126" s="121"/>
      <c r="W126" s="121"/>
      <c r="X126" s="121"/>
    </row>
    <row r="127" ht="12.75" customHeight="1">
      <c r="A127" s="121" t="s">
        <v>8322</v>
      </c>
      <c r="B127" s="122">
        <v>11011.0</v>
      </c>
      <c r="C127" s="123">
        <v>38147.0</v>
      </c>
      <c r="D127" s="124"/>
      <c r="E127" s="125"/>
      <c r="F127" s="121" t="s">
        <v>1421</v>
      </c>
      <c r="G127" s="125" t="s">
        <v>857</v>
      </c>
      <c r="H127" s="122"/>
      <c r="I127" s="124">
        <v>3.7</v>
      </c>
      <c r="J127" s="122">
        <v>73.0</v>
      </c>
      <c r="K127" s="122"/>
      <c r="L127" s="122"/>
      <c r="M127" s="122"/>
      <c r="N127" s="122"/>
      <c r="O127" s="121"/>
      <c r="P127" s="125"/>
      <c r="Q127" s="121"/>
      <c r="R127" s="122"/>
      <c r="S127" s="122"/>
      <c r="T127" s="122"/>
      <c r="U127" s="121"/>
      <c r="V127" s="121"/>
      <c r="W127" s="121"/>
      <c r="X127" s="121"/>
    </row>
    <row r="128" ht="12.75" customHeight="1">
      <c r="A128" s="121" t="s">
        <v>8322</v>
      </c>
      <c r="B128" s="122">
        <v>11058.0</v>
      </c>
      <c r="C128" s="123">
        <v>38156.0</v>
      </c>
      <c r="D128" s="124"/>
      <c r="E128" s="125"/>
      <c r="F128" s="121" t="s">
        <v>976</v>
      </c>
      <c r="G128" s="125" t="s">
        <v>8</v>
      </c>
      <c r="H128" s="122"/>
      <c r="I128" s="124">
        <v>2.0</v>
      </c>
      <c r="J128" s="122">
        <v>60.0</v>
      </c>
      <c r="K128" s="122"/>
      <c r="L128" s="122"/>
      <c r="M128" s="122"/>
      <c r="N128" s="122"/>
      <c r="O128" s="121"/>
      <c r="P128" s="125"/>
      <c r="Q128" s="121"/>
      <c r="R128" s="121"/>
      <c r="S128" s="122"/>
      <c r="T128" s="122"/>
      <c r="U128" s="121"/>
      <c r="V128" s="121"/>
      <c r="W128" s="121"/>
      <c r="X128" s="121"/>
    </row>
    <row r="129" ht="12.75" customHeight="1">
      <c r="A129" s="121" t="s">
        <v>8322</v>
      </c>
      <c r="B129" s="122">
        <v>6320.0</v>
      </c>
      <c r="C129" s="123">
        <v>38161.0</v>
      </c>
      <c r="D129" s="124"/>
      <c r="E129" s="125"/>
      <c r="F129" s="121" t="s">
        <v>5947</v>
      </c>
      <c r="G129" s="125" t="s">
        <v>857</v>
      </c>
      <c r="H129" s="122"/>
      <c r="I129" s="124">
        <v>3.6</v>
      </c>
      <c r="J129" s="122">
        <v>74.0</v>
      </c>
      <c r="K129" s="122"/>
      <c r="L129" s="122"/>
      <c r="M129" s="122"/>
      <c r="N129" s="122"/>
      <c r="O129" s="121"/>
      <c r="P129" s="125"/>
      <c r="Q129" s="121"/>
      <c r="R129" s="122"/>
      <c r="S129" s="122"/>
      <c r="T129" s="122"/>
      <c r="U129" s="121"/>
      <c r="V129" s="121"/>
      <c r="W129" s="121"/>
      <c r="X129" s="121"/>
    </row>
    <row r="130" ht="12.75" customHeight="1">
      <c r="A130" s="121" t="s">
        <v>8322</v>
      </c>
      <c r="B130" s="122">
        <v>6319.0</v>
      </c>
      <c r="C130" s="123">
        <v>38168.0</v>
      </c>
      <c r="D130" s="124"/>
      <c r="E130" s="125"/>
      <c r="F130" s="121" t="s">
        <v>976</v>
      </c>
      <c r="G130" s="125" t="s">
        <v>8</v>
      </c>
      <c r="H130" s="122"/>
      <c r="I130" s="124">
        <v>3.0</v>
      </c>
      <c r="J130" s="122">
        <v>67.0</v>
      </c>
      <c r="K130" s="122"/>
      <c r="L130" s="122"/>
      <c r="M130" s="122"/>
      <c r="N130" s="122"/>
      <c r="O130" s="121"/>
      <c r="P130" s="125"/>
      <c r="Q130" s="121"/>
      <c r="R130" s="122"/>
      <c r="S130" s="122"/>
      <c r="T130" s="122"/>
      <c r="U130" s="121"/>
      <c r="V130" s="121"/>
      <c r="W130" s="121"/>
      <c r="X130" s="121"/>
    </row>
    <row r="131" ht="12.75" customHeight="1">
      <c r="A131" s="121" t="s">
        <v>8322</v>
      </c>
      <c r="B131" s="122">
        <v>6318.0</v>
      </c>
      <c r="C131" s="123">
        <v>38170.0</v>
      </c>
      <c r="D131" s="124"/>
      <c r="E131" s="125"/>
      <c r="F131" s="121" t="s">
        <v>976</v>
      </c>
      <c r="G131" s="125" t="s">
        <v>8</v>
      </c>
      <c r="H131" s="122"/>
      <c r="I131" s="124">
        <v>3.01</v>
      </c>
      <c r="J131" s="122">
        <v>66.0</v>
      </c>
      <c r="K131" s="122"/>
      <c r="L131" s="122"/>
      <c r="M131" s="122"/>
      <c r="N131" s="122"/>
      <c r="O131" s="121"/>
      <c r="P131" s="125"/>
      <c r="Q131" s="121"/>
      <c r="R131" s="122"/>
      <c r="S131" s="122"/>
      <c r="T131" s="122"/>
      <c r="U131" s="121"/>
      <c r="V131" s="121"/>
      <c r="W131" s="121"/>
      <c r="X131" s="121"/>
    </row>
    <row r="132" ht="12.75" customHeight="1">
      <c r="A132" s="121" t="s">
        <v>8322</v>
      </c>
      <c r="B132" s="122">
        <v>6311.0</v>
      </c>
      <c r="C132" s="123">
        <v>38170.0</v>
      </c>
      <c r="D132" s="124"/>
      <c r="E132" s="125"/>
      <c r="F132" s="121" t="s">
        <v>1175</v>
      </c>
      <c r="G132" s="125"/>
      <c r="H132" s="122"/>
      <c r="I132" s="124">
        <v>2.6</v>
      </c>
      <c r="J132" s="122">
        <v>62.0</v>
      </c>
      <c r="K132" s="122"/>
      <c r="L132" s="122"/>
      <c r="M132" s="122"/>
      <c r="N132" s="122"/>
      <c r="O132" s="121"/>
      <c r="P132" s="125"/>
      <c r="Q132" s="121"/>
      <c r="R132" s="122"/>
      <c r="S132" s="122"/>
      <c r="T132" s="122"/>
      <c r="U132" s="121"/>
      <c r="V132" s="121"/>
      <c r="W132" s="121"/>
      <c r="X132" s="121"/>
    </row>
    <row r="133" ht="12.75" customHeight="1">
      <c r="A133" s="121" t="s">
        <v>8322</v>
      </c>
      <c r="B133" s="122">
        <v>6392.0</v>
      </c>
      <c r="C133" s="123">
        <v>38170.0</v>
      </c>
      <c r="D133" s="124"/>
      <c r="E133" s="125"/>
      <c r="F133" s="121" t="s">
        <v>1175</v>
      </c>
      <c r="G133" s="125"/>
      <c r="H133" s="122"/>
      <c r="I133" s="124">
        <v>3.9</v>
      </c>
      <c r="J133" s="122">
        <v>73.0</v>
      </c>
      <c r="K133" s="122"/>
      <c r="L133" s="122"/>
      <c r="M133" s="122"/>
      <c r="N133" s="122"/>
      <c r="O133" s="121"/>
      <c r="P133" s="125"/>
      <c r="Q133" s="121"/>
      <c r="R133" s="122"/>
      <c r="S133" s="122"/>
      <c r="T133" s="122"/>
      <c r="U133" s="121"/>
      <c r="V133" s="121"/>
      <c r="W133" s="121"/>
      <c r="X133" s="121"/>
    </row>
    <row r="134" ht="12.75" customHeight="1">
      <c r="A134" s="121" t="s">
        <v>8322</v>
      </c>
      <c r="B134" s="122">
        <v>6310.0</v>
      </c>
      <c r="C134" s="123">
        <v>38171.0</v>
      </c>
      <c r="D134" s="124"/>
      <c r="E134" s="125"/>
      <c r="F134" s="121" t="s">
        <v>1303</v>
      </c>
      <c r="G134" s="125" t="s">
        <v>8</v>
      </c>
      <c r="H134" s="122"/>
      <c r="I134" s="124">
        <v>3.7</v>
      </c>
      <c r="J134" s="122">
        <v>71.0</v>
      </c>
      <c r="K134" s="122"/>
      <c r="L134" s="122"/>
      <c r="M134" s="122"/>
      <c r="N134" s="122"/>
      <c r="O134" s="121"/>
      <c r="P134" s="125"/>
      <c r="Q134" s="121"/>
      <c r="R134" s="122"/>
      <c r="S134" s="122"/>
      <c r="T134" s="122"/>
      <c r="U134" s="121"/>
      <c r="V134" s="121"/>
      <c r="W134" s="121"/>
      <c r="X134" s="121"/>
    </row>
    <row r="135" ht="12.75" customHeight="1">
      <c r="A135" s="121" t="s">
        <v>8322</v>
      </c>
      <c r="B135" s="122">
        <v>6309.0</v>
      </c>
      <c r="C135" s="123">
        <v>38173.0</v>
      </c>
      <c r="D135" s="124"/>
      <c r="E135" s="125"/>
      <c r="F135" s="121" t="s">
        <v>976</v>
      </c>
      <c r="G135" s="125" t="s">
        <v>8</v>
      </c>
      <c r="H135" s="122"/>
      <c r="I135" s="124">
        <v>4.0</v>
      </c>
      <c r="J135" s="122">
        <v>74.0</v>
      </c>
      <c r="K135" s="122"/>
      <c r="L135" s="122"/>
      <c r="M135" s="122"/>
      <c r="N135" s="122"/>
      <c r="O135" s="121"/>
      <c r="P135" s="125"/>
      <c r="Q135" s="121"/>
      <c r="R135" s="122"/>
      <c r="S135" s="122"/>
      <c r="T135" s="122"/>
      <c r="U135" s="121"/>
      <c r="V135" s="121"/>
      <c r="W135" s="121"/>
      <c r="X135" s="121"/>
    </row>
    <row r="136" ht="12.75" customHeight="1">
      <c r="A136" s="121" t="s">
        <v>8322</v>
      </c>
      <c r="B136" s="122">
        <v>6308.0</v>
      </c>
      <c r="C136" s="123">
        <v>38175.0</v>
      </c>
      <c r="D136" s="124"/>
      <c r="E136" s="125"/>
      <c r="F136" s="121" t="s">
        <v>976</v>
      </c>
      <c r="G136" s="125" t="s">
        <v>8</v>
      </c>
      <c r="H136" s="122"/>
      <c r="I136" s="124">
        <v>2.5</v>
      </c>
      <c r="J136" s="122">
        <v>61.0</v>
      </c>
      <c r="K136" s="122"/>
      <c r="L136" s="122"/>
      <c r="M136" s="122"/>
      <c r="N136" s="122"/>
      <c r="O136" s="121"/>
      <c r="P136" s="125"/>
      <c r="Q136" s="121"/>
      <c r="R136" s="122"/>
      <c r="S136" s="122"/>
      <c r="T136" s="122"/>
      <c r="U136" s="121"/>
      <c r="V136" s="121"/>
      <c r="W136" s="121"/>
      <c r="X136" s="121"/>
    </row>
    <row r="137" ht="12.75" customHeight="1">
      <c r="A137" s="121" t="s">
        <v>8322</v>
      </c>
      <c r="B137" s="122">
        <v>6307.0</v>
      </c>
      <c r="C137" s="123">
        <v>38175.0</v>
      </c>
      <c r="D137" s="124"/>
      <c r="E137" s="125"/>
      <c r="F137" s="121" t="s">
        <v>976</v>
      </c>
      <c r="G137" s="125" t="s">
        <v>8</v>
      </c>
      <c r="H137" s="122"/>
      <c r="I137" s="124">
        <v>2.3</v>
      </c>
      <c r="J137" s="122">
        <v>59.0</v>
      </c>
      <c r="K137" s="122"/>
      <c r="L137" s="122"/>
      <c r="M137" s="122"/>
      <c r="N137" s="122"/>
      <c r="O137" s="121"/>
      <c r="P137" s="125"/>
      <c r="Q137" s="121"/>
      <c r="R137" s="122"/>
      <c r="S137" s="122"/>
      <c r="T137" s="122"/>
      <c r="U137" s="121"/>
      <c r="V137" s="121"/>
      <c r="W137" s="121"/>
      <c r="X137" s="121"/>
    </row>
    <row r="138" ht="12.75" customHeight="1">
      <c r="A138" s="121" t="s">
        <v>8322</v>
      </c>
      <c r="B138" s="122">
        <v>6306.0</v>
      </c>
      <c r="C138" s="123">
        <v>38178.0</v>
      </c>
      <c r="D138" s="124"/>
      <c r="E138" s="125"/>
      <c r="F138" s="121" t="s">
        <v>5946</v>
      </c>
      <c r="G138" s="125" t="s">
        <v>857</v>
      </c>
      <c r="H138" s="122"/>
      <c r="I138" s="124">
        <v>4.8</v>
      </c>
      <c r="J138" s="122">
        <v>77.0</v>
      </c>
      <c r="K138" s="122"/>
      <c r="L138" s="122"/>
      <c r="M138" s="122"/>
      <c r="N138" s="122"/>
      <c r="O138" s="121"/>
      <c r="P138" s="125"/>
      <c r="Q138" s="121"/>
      <c r="R138" s="122"/>
      <c r="S138" s="122"/>
      <c r="T138" s="122"/>
      <c r="U138" s="121"/>
      <c r="V138" s="121"/>
      <c r="W138" s="121"/>
      <c r="X138" s="121"/>
    </row>
    <row r="139" ht="12.75" customHeight="1">
      <c r="A139" s="121" t="s">
        <v>8322</v>
      </c>
      <c r="B139" s="122">
        <v>6305.0</v>
      </c>
      <c r="C139" s="123">
        <v>38179.0</v>
      </c>
      <c r="D139" s="124"/>
      <c r="E139" s="125"/>
      <c r="F139" s="121" t="s">
        <v>976</v>
      </c>
      <c r="G139" s="125" t="s">
        <v>8</v>
      </c>
      <c r="H139" s="122"/>
      <c r="I139" s="124">
        <v>2.65</v>
      </c>
      <c r="J139" s="122">
        <v>61.0</v>
      </c>
      <c r="K139" s="122"/>
      <c r="L139" s="122"/>
      <c r="M139" s="122"/>
      <c r="N139" s="122"/>
      <c r="O139" s="121"/>
      <c r="P139" s="125"/>
      <c r="Q139" s="121"/>
      <c r="R139" s="122"/>
      <c r="S139" s="122"/>
      <c r="T139" s="122"/>
      <c r="U139" s="121"/>
      <c r="V139" s="121"/>
      <c r="W139" s="121"/>
      <c r="X139" s="121"/>
    </row>
    <row r="140" ht="12.75" customHeight="1">
      <c r="A140" s="121" t="s">
        <v>8322</v>
      </c>
      <c r="B140" s="122">
        <v>6304.0</v>
      </c>
      <c r="C140" s="123">
        <v>38179.0</v>
      </c>
      <c r="D140" s="124"/>
      <c r="E140" s="125"/>
      <c r="F140" s="121" t="s">
        <v>976</v>
      </c>
      <c r="G140" s="125" t="s">
        <v>8</v>
      </c>
      <c r="H140" s="122"/>
      <c r="I140" s="124">
        <v>2.15</v>
      </c>
      <c r="J140" s="122">
        <v>57.0</v>
      </c>
      <c r="K140" s="122"/>
      <c r="L140" s="122"/>
      <c r="M140" s="122"/>
      <c r="N140" s="122"/>
      <c r="O140" s="121"/>
      <c r="P140" s="125"/>
      <c r="Q140" s="121"/>
      <c r="R140" s="122"/>
      <c r="S140" s="122"/>
      <c r="T140" s="122"/>
      <c r="U140" s="121"/>
      <c r="V140" s="121"/>
      <c r="W140" s="121"/>
      <c r="X140" s="121"/>
    </row>
    <row r="141" ht="12.75" customHeight="1">
      <c r="A141" s="121" t="s">
        <v>8322</v>
      </c>
      <c r="B141" s="122">
        <v>6303.0</v>
      </c>
      <c r="C141" s="123">
        <v>38179.0</v>
      </c>
      <c r="D141" s="124"/>
      <c r="E141" s="125"/>
      <c r="F141" s="121" t="s">
        <v>5947</v>
      </c>
      <c r="G141" s="125" t="s">
        <v>857</v>
      </c>
      <c r="H141" s="122"/>
      <c r="I141" s="124">
        <v>2.25</v>
      </c>
      <c r="J141" s="122">
        <v>61.0</v>
      </c>
      <c r="K141" s="122"/>
      <c r="L141" s="122"/>
      <c r="M141" s="122"/>
      <c r="N141" s="122"/>
      <c r="O141" s="121"/>
      <c r="P141" s="125"/>
      <c r="Q141" s="121"/>
      <c r="R141" s="122"/>
      <c r="S141" s="122"/>
      <c r="T141" s="122"/>
      <c r="U141" s="121"/>
      <c r="V141" s="121"/>
      <c r="W141" s="121"/>
      <c r="X141" s="121"/>
    </row>
    <row r="142" ht="12.75" customHeight="1">
      <c r="A142" s="121" t="s">
        <v>8322</v>
      </c>
      <c r="B142" s="122">
        <v>6313.0</v>
      </c>
      <c r="C142" s="123">
        <v>38184.0</v>
      </c>
      <c r="D142" s="124"/>
      <c r="E142" s="125"/>
      <c r="F142" s="121" t="s">
        <v>5947</v>
      </c>
      <c r="G142" s="125" t="s">
        <v>857</v>
      </c>
      <c r="H142" s="122"/>
      <c r="I142" s="124">
        <v>2.5</v>
      </c>
      <c r="J142" s="122">
        <v>62.0</v>
      </c>
      <c r="K142" s="122"/>
      <c r="L142" s="122"/>
      <c r="M142" s="122"/>
      <c r="N142" s="122"/>
      <c r="O142" s="121"/>
      <c r="P142" s="125"/>
      <c r="Q142" s="121"/>
      <c r="R142" s="122"/>
      <c r="S142" s="122"/>
      <c r="T142" s="122"/>
      <c r="U142" s="121"/>
      <c r="V142" s="121"/>
      <c r="W142" s="121"/>
      <c r="X142" s="121"/>
    </row>
    <row r="143" ht="12.75" customHeight="1">
      <c r="A143" s="121" t="s">
        <v>8322</v>
      </c>
      <c r="B143" s="122">
        <v>6340.0</v>
      </c>
      <c r="C143" s="123">
        <v>38185.0</v>
      </c>
      <c r="D143" s="124"/>
      <c r="E143" s="125"/>
      <c r="F143" s="121" t="s">
        <v>976</v>
      </c>
      <c r="G143" s="125" t="s">
        <v>8</v>
      </c>
      <c r="H143" s="122"/>
      <c r="I143" s="124">
        <v>2.9</v>
      </c>
      <c r="J143" s="122">
        <v>65.0</v>
      </c>
      <c r="K143" s="122"/>
      <c r="L143" s="122"/>
      <c r="M143" s="122"/>
      <c r="N143" s="122"/>
      <c r="O143" s="121"/>
      <c r="P143" s="125"/>
      <c r="Q143" s="121"/>
      <c r="R143" s="122"/>
      <c r="S143" s="122"/>
      <c r="T143" s="121"/>
      <c r="U143" s="121"/>
      <c r="V143" s="121"/>
      <c r="W143" s="121"/>
      <c r="X143" s="121"/>
    </row>
    <row r="144" ht="12.75" customHeight="1">
      <c r="A144" s="121" t="s">
        <v>8322</v>
      </c>
      <c r="B144" s="122">
        <v>6317.0</v>
      </c>
      <c r="C144" s="123">
        <v>38186.0</v>
      </c>
      <c r="D144" s="124"/>
      <c r="E144" s="125"/>
      <c r="F144" s="121" t="s">
        <v>1032</v>
      </c>
      <c r="G144" s="125" t="s">
        <v>8</v>
      </c>
      <c r="H144" s="122"/>
      <c r="I144" s="124">
        <v>3.4</v>
      </c>
      <c r="J144" s="122">
        <v>65.0</v>
      </c>
      <c r="K144" s="122"/>
      <c r="L144" s="122"/>
      <c r="M144" s="122"/>
      <c r="N144" s="122"/>
      <c r="O144" s="121"/>
      <c r="P144" s="125"/>
      <c r="Q144" s="121"/>
      <c r="R144" s="122"/>
      <c r="S144" s="122"/>
      <c r="T144" s="122"/>
      <c r="U144" s="121"/>
      <c r="V144" s="121"/>
      <c r="W144" s="121"/>
      <c r="X144" s="121"/>
    </row>
    <row r="145" ht="12.75" customHeight="1">
      <c r="A145" s="121" t="s">
        <v>8322</v>
      </c>
      <c r="B145" s="122">
        <v>6302.0</v>
      </c>
      <c r="C145" s="123">
        <v>38186.0</v>
      </c>
      <c r="D145" s="124"/>
      <c r="E145" s="125"/>
      <c r="F145" s="121" t="s">
        <v>1303</v>
      </c>
      <c r="G145" s="125" t="s">
        <v>8</v>
      </c>
      <c r="H145" s="122"/>
      <c r="I145" s="124">
        <v>3.0</v>
      </c>
      <c r="J145" s="122">
        <v>64.0</v>
      </c>
      <c r="K145" s="122"/>
      <c r="L145" s="122"/>
      <c r="M145" s="122"/>
      <c r="N145" s="122"/>
      <c r="O145" s="121"/>
      <c r="P145" s="125"/>
      <c r="Q145" s="121"/>
      <c r="R145" s="122"/>
      <c r="S145" s="122"/>
      <c r="T145" s="122"/>
      <c r="U145" s="121"/>
      <c r="V145" s="121"/>
      <c r="W145" s="121"/>
      <c r="X145" s="121"/>
    </row>
    <row r="146" ht="12.75" customHeight="1">
      <c r="A146" s="121" t="s">
        <v>8322</v>
      </c>
      <c r="B146" s="122">
        <v>6339.0</v>
      </c>
      <c r="C146" s="123">
        <v>38188.0</v>
      </c>
      <c r="D146" s="124"/>
      <c r="E146" s="125"/>
      <c r="F146" s="121" t="s">
        <v>976</v>
      </c>
      <c r="G146" s="125" t="s">
        <v>8</v>
      </c>
      <c r="H146" s="122"/>
      <c r="I146" s="124">
        <v>2.1</v>
      </c>
      <c r="J146" s="122">
        <v>60.0</v>
      </c>
      <c r="K146" s="122"/>
      <c r="L146" s="122"/>
      <c r="M146" s="122"/>
      <c r="N146" s="122"/>
      <c r="O146" s="121"/>
      <c r="P146" s="125"/>
      <c r="Q146" s="121"/>
      <c r="R146" s="122"/>
      <c r="S146" s="122"/>
      <c r="T146" s="122"/>
      <c r="U146" s="121"/>
      <c r="V146" s="121"/>
      <c r="W146" s="121"/>
      <c r="X146" s="121"/>
    </row>
    <row r="147" ht="12.75" customHeight="1">
      <c r="A147" s="121" t="s">
        <v>8322</v>
      </c>
      <c r="B147" s="122">
        <v>6330.0</v>
      </c>
      <c r="C147" s="123">
        <v>38188.0</v>
      </c>
      <c r="D147" s="124"/>
      <c r="E147" s="125"/>
      <c r="F147" s="121" t="s">
        <v>976</v>
      </c>
      <c r="G147" s="125" t="s">
        <v>8</v>
      </c>
      <c r="H147" s="122"/>
      <c r="I147" s="124">
        <v>2.1</v>
      </c>
      <c r="J147" s="122">
        <v>60.0</v>
      </c>
      <c r="K147" s="122"/>
      <c r="L147" s="122"/>
      <c r="M147" s="122"/>
      <c r="N147" s="122"/>
      <c r="O147" s="121"/>
      <c r="P147" s="125"/>
      <c r="Q147" s="121"/>
      <c r="R147" s="122"/>
      <c r="S147" s="122"/>
      <c r="T147" s="122"/>
      <c r="U147" s="121"/>
      <c r="V147" s="121"/>
      <c r="W147" s="121"/>
      <c r="X147" s="121"/>
    </row>
    <row r="148" ht="12.75" customHeight="1">
      <c r="A148" s="121" t="s">
        <v>8322</v>
      </c>
      <c r="B148" s="122">
        <v>6338.0</v>
      </c>
      <c r="C148" s="123">
        <v>38188.0</v>
      </c>
      <c r="D148" s="124"/>
      <c r="E148" s="125"/>
      <c r="F148" s="121" t="s">
        <v>976</v>
      </c>
      <c r="G148" s="125" t="s">
        <v>8</v>
      </c>
      <c r="H148" s="122"/>
      <c r="I148" s="124">
        <v>3.0</v>
      </c>
      <c r="J148" s="122">
        <v>66.0</v>
      </c>
      <c r="K148" s="122"/>
      <c r="L148" s="122"/>
      <c r="M148" s="122"/>
      <c r="N148" s="122"/>
      <c r="O148" s="121"/>
      <c r="P148" s="125"/>
      <c r="Q148" s="121"/>
      <c r="R148" s="122"/>
      <c r="S148" s="122"/>
      <c r="T148" s="122"/>
      <c r="U148" s="121"/>
      <c r="V148" s="121"/>
      <c r="W148" s="121"/>
      <c r="X148" s="121"/>
    </row>
    <row r="149" ht="12.75" customHeight="1">
      <c r="A149" s="121" t="s">
        <v>8322</v>
      </c>
      <c r="B149" s="122">
        <v>6399.0</v>
      </c>
      <c r="C149" s="123">
        <v>38189.0</v>
      </c>
      <c r="D149" s="124"/>
      <c r="E149" s="125"/>
      <c r="F149" s="121" t="s">
        <v>1303</v>
      </c>
      <c r="G149" s="125" t="s">
        <v>8</v>
      </c>
      <c r="H149" s="122"/>
      <c r="I149" s="124">
        <v>2.0</v>
      </c>
      <c r="J149" s="122">
        <v>60.0</v>
      </c>
      <c r="K149" s="122"/>
      <c r="L149" s="122"/>
      <c r="M149" s="122"/>
      <c r="N149" s="122"/>
      <c r="O149" s="121"/>
      <c r="P149" s="125"/>
      <c r="Q149" s="121"/>
      <c r="R149" s="122"/>
      <c r="S149" s="122"/>
      <c r="T149" s="122"/>
      <c r="U149" s="121"/>
      <c r="V149" s="121"/>
      <c r="W149" s="121"/>
      <c r="X149" s="121"/>
    </row>
    <row r="150" ht="12.75" customHeight="1">
      <c r="A150" s="121" t="s">
        <v>8322</v>
      </c>
      <c r="B150" s="122">
        <v>6312.0</v>
      </c>
      <c r="C150" s="123">
        <v>38191.0</v>
      </c>
      <c r="D150" s="124"/>
      <c r="E150" s="125"/>
      <c r="F150" s="121" t="s">
        <v>976</v>
      </c>
      <c r="G150" s="125" t="s">
        <v>8</v>
      </c>
      <c r="H150" s="122"/>
      <c r="I150" s="124">
        <v>2.3</v>
      </c>
      <c r="J150" s="122">
        <v>61.0</v>
      </c>
      <c r="K150" s="122"/>
      <c r="L150" s="122"/>
      <c r="M150" s="122"/>
      <c r="N150" s="122"/>
      <c r="O150" s="121"/>
      <c r="P150" s="125"/>
      <c r="Q150" s="121"/>
      <c r="R150" s="122"/>
      <c r="S150" s="122"/>
      <c r="T150" s="122"/>
      <c r="U150" s="121"/>
      <c r="V150" s="121"/>
      <c r="W150" s="121"/>
      <c r="X150" s="121"/>
    </row>
    <row r="151" ht="12.75" customHeight="1">
      <c r="A151" s="121" t="s">
        <v>8322</v>
      </c>
      <c r="B151" s="122">
        <v>6316.0</v>
      </c>
      <c r="C151" s="123">
        <v>38192.0</v>
      </c>
      <c r="D151" s="124"/>
      <c r="E151" s="125"/>
      <c r="F151" s="121" t="s">
        <v>976</v>
      </c>
      <c r="G151" s="125" t="s">
        <v>8</v>
      </c>
      <c r="H151" s="122"/>
      <c r="I151" s="124">
        <v>2.25</v>
      </c>
      <c r="J151" s="122">
        <v>61.0</v>
      </c>
      <c r="K151" s="122"/>
      <c r="L151" s="122"/>
      <c r="M151" s="122"/>
      <c r="N151" s="122"/>
      <c r="O151" s="121"/>
      <c r="P151" s="125"/>
      <c r="Q151" s="121"/>
      <c r="R151" s="122"/>
      <c r="S151" s="122"/>
      <c r="T151" s="122"/>
      <c r="U151" s="121"/>
      <c r="V151" s="121"/>
      <c r="W151" s="121"/>
      <c r="X151" s="121"/>
    </row>
    <row r="152" ht="12.75" customHeight="1">
      <c r="A152" s="121" t="s">
        <v>8322</v>
      </c>
      <c r="B152" s="122">
        <v>6321.0</v>
      </c>
      <c r="C152" s="123">
        <v>38193.0</v>
      </c>
      <c r="D152" s="124"/>
      <c r="E152" s="121"/>
      <c r="F152" s="121" t="s">
        <v>976</v>
      </c>
      <c r="G152" s="121" t="s">
        <v>8</v>
      </c>
      <c r="H152" s="121"/>
      <c r="I152" s="124">
        <v>2.0</v>
      </c>
      <c r="J152" s="122">
        <v>57.0</v>
      </c>
      <c r="K152" s="121"/>
      <c r="L152" s="121"/>
      <c r="M152" s="121"/>
      <c r="N152" s="121"/>
      <c r="O152" s="121"/>
      <c r="P152" s="125"/>
      <c r="Q152" s="121"/>
      <c r="R152" s="122"/>
      <c r="S152" s="122"/>
      <c r="T152" s="122"/>
      <c r="U152" s="121"/>
      <c r="V152" s="121"/>
      <c r="W152" s="121"/>
      <c r="X152" s="121"/>
    </row>
    <row r="153" ht="12.75" customHeight="1">
      <c r="A153" s="121" t="s">
        <v>8322</v>
      </c>
      <c r="B153" s="122">
        <v>6337.0</v>
      </c>
      <c r="C153" s="123">
        <v>38194.0</v>
      </c>
      <c r="D153" s="124"/>
      <c r="E153" s="125"/>
      <c r="F153" s="121" t="s">
        <v>976</v>
      </c>
      <c r="G153" s="125" t="s">
        <v>8</v>
      </c>
      <c r="H153" s="122"/>
      <c r="I153" s="124">
        <v>4.7</v>
      </c>
      <c r="J153" s="122">
        <v>76.0</v>
      </c>
      <c r="K153" s="122"/>
      <c r="L153" s="122"/>
      <c r="M153" s="122"/>
      <c r="N153" s="122"/>
      <c r="O153" s="121"/>
      <c r="P153" s="125"/>
      <c r="Q153" s="121"/>
      <c r="R153" s="122"/>
      <c r="S153" s="122"/>
      <c r="T153" s="122"/>
      <c r="U153" s="121"/>
      <c r="V153" s="121"/>
      <c r="W153" s="121"/>
      <c r="X153" s="121"/>
    </row>
    <row r="154" ht="12.75" customHeight="1">
      <c r="A154" s="121" t="s">
        <v>8322</v>
      </c>
      <c r="B154" s="122">
        <v>6396.0</v>
      </c>
      <c r="C154" s="123">
        <v>38196.0</v>
      </c>
      <c r="D154" s="124"/>
      <c r="E154" s="125"/>
      <c r="F154" s="121" t="s">
        <v>976</v>
      </c>
      <c r="G154" s="125" t="s">
        <v>8</v>
      </c>
      <c r="H154" s="122"/>
      <c r="I154" s="124">
        <v>2.5</v>
      </c>
      <c r="J154" s="122">
        <v>62.0</v>
      </c>
      <c r="K154" s="122"/>
      <c r="L154" s="122"/>
      <c r="M154" s="122"/>
      <c r="N154" s="122"/>
      <c r="O154" s="121"/>
      <c r="P154" s="125"/>
      <c r="Q154" s="121"/>
      <c r="R154" s="122"/>
      <c r="S154" s="122"/>
      <c r="T154" s="122"/>
      <c r="U154" s="121"/>
      <c r="V154" s="121"/>
      <c r="W154" s="121"/>
      <c r="X154" s="121"/>
    </row>
    <row r="155" ht="12.75" customHeight="1">
      <c r="A155" s="121" t="s">
        <v>8322</v>
      </c>
      <c r="B155" s="122">
        <v>6398.0</v>
      </c>
      <c r="C155" s="123">
        <v>38196.0</v>
      </c>
      <c r="D155" s="124"/>
      <c r="E155" s="125"/>
      <c r="F155" s="121" t="s">
        <v>976</v>
      </c>
      <c r="G155" s="125" t="s">
        <v>8</v>
      </c>
      <c r="H155" s="122"/>
      <c r="I155" s="124">
        <v>2.4</v>
      </c>
      <c r="J155" s="122">
        <v>61.0</v>
      </c>
      <c r="K155" s="122"/>
      <c r="L155" s="122"/>
      <c r="M155" s="122"/>
      <c r="N155" s="122"/>
      <c r="O155" s="121"/>
      <c r="P155" s="125"/>
      <c r="Q155" s="121"/>
      <c r="R155" s="122"/>
      <c r="S155" s="122"/>
      <c r="T155" s="122"/>
      <c r="U155" s="121"/>
      <c r="V155" s="121"/>
      <c r="W155" s="121"/>
      <c r="X155" s="121"/>
    </row>
    <row r="156" ht="12.75" customHeight="1">
      <c r="A156" s="121" t="s">
        <v>8322</v>
      </c>
      <c r="B156" s="122">
        <v>6322.0</v>
      </c>
      <c r="C156" s="123">
        <v>38198.0</v>
      </c>
      <c r="D156" s="124"/>
      <c r="E156" s="125"/>
      <c r="F156" s="121" t="s">
        <v>976</v>
      </c>
      <c r="G156" s="125" t="s">
        <v>8</v>
      </c>
      <c r="H156" s="122"/>
      <c r="I156" s="124">
        <v>4.4</v>
      </c>
      <c r="J156" s="122">
        <v>75.0</v>
      </c>
      <c r="K156" s="122"/>
      <c r="L156" s="122"/>
      <c r="M156" s="122"/>
      <c r="N156" s="122"/>
      <c r="O156" s="121"/>
      <c r="P156" s="125"/>
      <c r="Q156" s="121"/>
      <c r="R156" s="122"/>
      <c r="S156" s="122"/>
      <c r="T156" s="122"/>
      <c r="U156" s="121"/>
      <c r="V156" s="121"/>
      <c r="W156" s="121"/>
      <c r="X156" s="121"/>
    </row>
    <row r="157" ht="12.75" customHeight="1">
      <c r="A157" s="121" t="s">
        <v>8322</v>
      </c>
      <c r="B157" s="122">
        <v>6387.0</v>
      </c>
      <c r="C157" s="123">
        <v>38199.0</v>
      </c>
      <c r="D157" s="124"/>
      <c r="E157" s="125"/>
      <c r="F157" s="121" t="s">
        <v>976</v>
      </c>
      <c r="G157" s="125" t="s">
        <v>8</v>
      </c>
      <c r="H157" s="122"/>
      <c r="I157" s="124">
        <v>2.0</v>
      </c>
      <c r="J157" s="122">
        <v>59.0</v>
      </c>
      <c r="K157" s="122"/>
      <c r="L157" s="122"/>
      <c r="M157" s="122"/>
      <c r="N157" s="122"/>
      <c r="O157" s="121"/>
      <c r="P157" s="125"/>
      <c r="Q157" s="121"/>
      <c r="R157" s="122"/>
      <c r="S157" s="122"/>
      <c r="T157" s="122"/>
      <c r="U157" s="121"/>
      <c r="V157" s="121"/>
      <c r="W157" s="121"/>
      <c r="X157" s="121"/>
    </row>
    <row r="158" ht="12.75" customHeight="1">
      <c r="A158" s="121" t="s">
        <v>8323</v>
      </c>
      <c r="B158" s="125">
        <v>2329.0</v>
      </c>
      <c r="C158" s="123">
        <v>38164.0</v>
      </c>
      <c r="D158" s="124">
        <v>10.0</v>
      </c>
      <c r="E158" s="121" t="s">
        <v>133</v>
      </c>
      <c r="F158" s="125" t="s">
        <v>857</v>
      </c>
      <c r="G158" s="121" t="s">
        <v>5962</v>
      </c>
      <c r="H158" s="135"/>
      <c r="I158" s="124">
        <v>2.4</v>
      </c>
      <c r="J158" s="122">
        <v>61.0</v>
      </c>
      <c r="K158" s="122">
        <v>31.0</v>
      </c>
      <c r="L158" s="122"/>
      <c r="M158" s="125"/>
      <c r="N158" s="125" t="s">
        <v>8324</v>
      </c>
      <c r="O158" s="136"/>
      <c r="P158" s="121" t="s">
        <v>5963</v>
      </c>
      <c r="Q158" s="121"/>
      <c r="R158" s="122"/>
      <c r="S158" s="122"/>
      <c r="T158" s="122"/>
      <c r="U158" s="121"/>
      <c r="V158" s="121"/>
      <c r="W158" s="121"/>
      <c r="X158" s="121"/>
    </row>
    <row r="159" ht="12.75" customHeight="1">
      <c r="A159" s="121" t="s">
        <v>8323</v>
      </c>
      <c r="B159" s="125">
        <v>2328.0</v>
      </c>
      <c r="C159" s="123">
        <v>38163.0</v>
      </c>
      <c r="D159" s="124">
        <v>13.0</v>
      </c>
      <c r="E159" s="121" t="s">
        <v>183</v>
      </c>
      <c r="F159" s="125" t="s">
        <v>857</v>
      </c>
      <c r="G159" s="121" t="s">
        <v>5962</v>
      </c>
      <c r="H159" s="135"/>
      <c r="I159" s="124">
        <v>2.9</v>
      </c>
      <c r="J159" s="122">
        <v>64.0</v>
      </c>
      <c r="K159" s="122">
        <v>34.0</v>
      </c>
      <c r="L159" s="122"/>
      <c r="M159" s="125"/>
      <c r="N159" s="125" t="s">
        <v>8325</v>
      </c>
      <c r="O159" s="136"/>
      <c r="P159" s="121" t="s">
        <v>5963</v>
      </c>
      <c r="Q159" s="121"/>
      <c r="R159" s="122"/>
      <c r="S159" s="122"/>
      <c r="T159" s="122"/>
      <c r="U159" s="121"/>
      <c r="V159" s="121"/>
      <c r="W159" s="121"/>
      <c r="X159" s="121"/>
    </row>
    <row r="160" ht="12.75" customHeight="1">
      <c r="A160" s="121" t="s">
        <v>8323</v>
      </c>
      <c r="B160" s="125">
        <v>2327.0</v>
      </c>
      <c r="C160" s="123">
        <v>38163.0</v>
      </c>
      <c r="D160" s="124">
        <v>12.0</v>
      </c>
      <c r="E160" s="121" t="s">
        <v>220</v>
      </c>
      <c r="F160" s="125" t="s">
        <v>857</v>
      </c>
      <c r="G160" s="121" t="s">
        <v>5962</v>
      </c>
      <c r="H160" s="135"/>
      <c r="I160" s="124">
        <v>2.3</v>
      </c>
      <c r="J160" s="122">
        <v>59.0</v>
      </c>
      <c r="K160" s="122">
        <v>28.0</v>
      </c>
      <c r="L160" s="122"/>
      <c r="M160" s="125"/>
      <c r="N160" s="125" t="s">
        <v>8326</v>
      </c>
      <c r="O160" s="136"/>
      <c r="P160" s="121" t="s">
        <v>5963</v>
      </c>
      <c r="Q160" s="121"/>
      <c r="R160" s="122"/>
      <c r="S160" s="122"/>
      <c r="T160" s="122"/>
      <c r="U160" s="121"/>
      <c r="V160" s="121"/>
      <c r="W160" s="121"/>
      <c r="X160" s="121"/>
    </row>
    <row r="161" ht="12.75" customHeight="1">
      <c r="A161" s="121" t="s">
        <v>8323</v>
      </c>
      <c r="B161" s="125">
        <v>2325.0</v>
      </c>
      <c r="C161" s="123">
        <v>38160.0</v>
      </c>
      <c r="D161" s="124">
        <v>16.0</v>
      </c>
      <c r="E161" s="121" t="s">
        <v>8327</v>
      </c>
      <c r="F161" s="125" t="s">
        <v>857</v>
      </c>
      <c r="G161" s="121" t="s">
        <v>5962</v>
      </c>
      <c r="H161" s="135"/>
      <c r="I161" s="124">
        <v>2.1</v>
      </c>
      <c r="J161" s="122">
        <v>58.0</v>
      </c>
      <c r="K161" s="122">
        <v>32.0</v>
      </c>
      <c r="L161" s="122"/>
      <c r="M161" s="125"/>
      <c r="N161" s="125" t="s">
        <v>8328</v>
      </c>
      <c r="O161" s="136"/>
      <c r="P161" s="121" t="s">
        <v>5963</v>
      </c>
      <c r="Q161" s="121"/>
      <c r="R161" s="122"/>
      <c r="S161" s="122"/>
      <c r="T161" s="122"/>
      <c r="U161" s="121"/>
      <c r="V161" s="121"/>
      <c r="W161" s="121"/>
      <c r="X161" s="121"/>
    </row>
    <row r="162" ht="12.75" customHeight="1">
      <c r="A162" s="121" t="s">
        <v>8323</v>
      </c>
      <c r="B162" s="125">
        <v>2323.0</v>
      </c>
      <c r="C162" s="123">
        <v>38160.0</v>
      </c>
      <c r="D162" s="124">
        <v>10.0</v>
      </c>
      <c r="E162" s="121" t="s">
        <v>143</v>
      </c>
      <c r="F162" s="125" t="s">
        <v>857</v>
      </c>
      <c r="G162" s="121" t="s">
        <v>5962</v>
      </c>
      <c r="H162" s="135"/>
      <c r="I162" s="124">
        <v>2.8</v>
      </c>
      <c r="J162" s="122">
        <v>63.0</v>
      </c>
      <c r="K162" s="122">
        <v>31.0</v>
      </c>
      <c r="L162" s="122"/>
      <c r="M162" s="125"/>
      <c r="N162" s="125" t="s">
        <v>8329</v>
      </c>
      <c r="O162" s="136"/>
      <c r="P162" s="121" t="s">
        <v>5963</v>
      </c>
      <c r="Q162" s="121"/>
      <c r="R162" s="122"/>
      <c r="S162" s="122"/>
      <c r="T162" s="122"/>
      <c r="U162" s="121"/>
      <c r="V162" s="121"/>
      <c r="W162" s="121"/>
      <c r="X162" s="121"/>
    </row>
    <row r="163" ht="12.75" customHeight="1">
      <c r="A163" s="121" t="s">
        <v>8323</v>
      </c>
      <c r="B163" s="125">
        <v>2324.0</v>
      </c>
      <c r="C163" s="123">
        <v>38160.0</v>
      </c>
      <c r="D163" s="124">
        <v>10.0</v>
      </c>
      <c r="E163" s="121" t="s">
        <v>886</v>
      </c>
      <c r="F163" s="125" t="s">
        <v>8</v>
      </c>
      <c r="G163" s="121" t="s">
        <v>5962</v>
      </c>
      <c r="H163" s="135"/>
      <c r="I163" s="124">
        <v>5.9</v>
      </c>
      <c r="J163" s="122">
        <v>80.0</v>
      </c>
      <c r="K163" s="122">
        <v>40.0</v>
      </c>
      <c r="L163" s="122"/>
      <c r="M163" s="125"/>
      <c r="N163" s="125" t="s">
        <v>8330</v>
      </c>
      <c r="O163" s="136"/>
      <c r="P163" s="121" t="s">
        <v>5963</v>
      </c>
      <c r="Q163" s="121"/>
      <c r="R163" s="122"/>
      <c r="S163" s="122"/>
      <c r="T163" s="122"/>
      <c r="U163" s="121"/>
      <c r="V163" s="121"/>
      <c r="W163" s="121"/>
      <c r="X163" s="121"/>
    </row>
    <row r="164" ht="12.75" customHeight="1">
      <c r="A164" s="121" t="s">
        <v>8323</v>
      </c>
      <c r="B164" s="125">
        <v>2326.0</v>
      </c>
      <c r="C164" s="123">
        <v>38160.0</v>
      </c>
      <c r="D164" s="124">
        <v>20.0</v>
      </c>
      <c r="E164" s="121" t="s">
        <v>886</v>
      </c>
      <c r="F164" s="125" t="s">
        <v>8</v>
      </c>
      <c r="G164" s="121" t="s">
        <v>6020</v>
      </c>
      <c r="H164" s="135"/>
      <c r="I164" s="124">
        <v>4.8</v>
      </c>
      <c r="J164" s="122">
        <v>76.0</v>
      </c>
      <c r="K164" s="122">
        <v>38.0</v>
      </c>
      <c r="L164" s="122"/>
      <c r="M164" s="125"/>
      <c r="N164" s="125" t="s">
        <v>8330</v>
      </c>
      <c r="O164" s="136"/>
      <c r="P164" s="121" t="s">
        <v>5963</v>
      </c>
      <c r="Q164" s="121"/>
      <c r="R164" s="122"/>
      <c r="S164" s="122"/>
      <c r="T164" s="122"/>
      <c r="U164" s="121"/>
      <c r="V164" s="121"/>
      <c r="W164" s="121"/>
      <c r="X164" s="121"/>
    </row>
    <row r="165" ht="12.75" customHeight="1">
      <c r="A165" s="121" t="s">
        <v>8323</v>
      </c>
      <c r="B165" s="125">
        <v>2339.0</v>
      </c>
      <c r="C165" s="123">
        <v>38167.0</v>
      </c>
      <c r="D165" s="124">
        <v>13.0</v>
      </c>
      <c r="E165" s="121" t="s">
        <v>164</v>
      </c>
      <c r="F165" s="125" t="s">
        <v>8</v>
      </c>
      <c r="G165" s="121" t="s">
        <v>5962</v>
      </c>
      <c r="H165" s="135"/>
      <c r="I165" s="124">
        <v>4.2</v>
      </c>
      <c r="J165" s="122">
        <v>73.0</v>
      </c>
      <c r="K165" s="122">
        <v>37.0</v>
      </c>
      <c r="L165" s="122"/>
      <c r="M165" s="125"/>
      <c r="N165" s="125" t="s">
        <v>8331</v>
      </c>
      <c r="O165" s="136"/>
      <c r="P165" s="121" t="s">
        <v>5963</v>
      </c>
      <c r="Q165" s="121"/>
      <c r="R165" s="122"/>
      <c r="S165" s="122"/>
      <c r="T165" s="122"/>
      <c r="U165" s="121"/>
      <c r="V165" s="121"/>
      <c r="W165" s="121"/>
      <c r="X165" s="121"/>
    </row>
    <row r="166" ht="12.75" customHeight="1">
      <c r="A166" s="121" t="s">
        <v>8323</v>
      </c>
      <c r="B166" s="125">
        <v>2337.0</v>
      </c>
      <c r="C166" s="123">
        <v>38167.0</v>
      </c>
      <c r="D166" s="124">
        <v>17.3</v>
      </c>
      <c r="E166" s="121" t="s">
        <v>164</v>
      </c>
      <c r="F166" s="125" t="s">
        <v>8</v>
      </c>
      <c r="G166" s="121" t="s">
        <v>5962</v>
      </c>
      <c r="H166" s="135"/>
      <c r="I166" s="124">
        <v>2.5</v>
      </c>
      <c r="J166" s="122">
        <v>62.0</v>
      </c>
      <c r="K166" s="122">
        <v>30.0</v>
      </c>
      <c r="L166" s="122"/>
      <c r="M166" s="125"/>
      <c r="N166" s="125" t="s">
        <v>8332</v>
      </c>
      <c r="O166" s="136"/>
      <c r="P166" s="121" t="s">
        <v>5963</v>
      </c>
      <c r="Q166" s="121"/>
      <c r="R166" s="122"/>
      <c r="S166" s="122"/>
      <c r="T166" s="122"/>
      <c r="U166" s="121"/>
      <c r="V166" s="121"/>
      <c r="W166" s="121"/>
      <c r="X166" s="121"/>
    </row>
    <row r="167" ht="12.75" customHeight="1">
      <c r="A167" s="121" t="s">
        <v>8323</v>
      </c>
      <c r="B167" s="125">
        <v>2334.0</v>
      </c>
      <c r="C167" s="123">
        <v>38166.0</v>
      </c>
      <c r="D167" s="124">
        <v>20.0</v>
      </c>
      <c r="E167" s="125" t="s">
        <v>855</v>
      </c>
      <c r="F167" s="121" t="s">
        <v>8</v>
      </c>
      <c r="G167" s="125" t="s">
        <v>5962</v>
      </c>
      <c r="H167" s="135"/>
      <c r="I167" s="137">
        <v>5.55</v>
      </c>
      <c r="J167" s="122">
        <v>78.0</v>
      </c>
      <c r="K167" s="122">
        <v>41.0</v>
      </c>
      <c r="L167" s="122"/>
      <c r="M167" s="122"/>
      <c r="N167" s="122" t="s">
        <v>8333</v>
      </c>
      <c r="O167" s="136"/>
      <c r="P167" s="122" t="s">
        <v>5963</v>
      </c>
      <c r="Q167" s="121"/>
      <c r="R167" s="122"/>
      <c r="S167" s="122"/>
      <c r="T167" s="122"/>
      <c r="U167" s="121"/>
      <c r="V167" s="121"/>
      <c r="W167" s="121"/>
      <c r="X167" s="121"/>
    </row>
    <row r="168" ht="12.75" customHeight="1">
      <c r="A168" s="121" t="s">
        <v>8323</v>
      </c>
      <c r="B168" s="125">
        <v>2333.0</v>
      </c>
      <c r="C168" s="123">
        <v>38165.0</v>
      </c>
      <c r="D168" s="124">
        <v>18.3</v>
      </c>
      <c r="E168" s="121" t="s">
        <v>161</v>
      </c>
      <c r="F168" s="125" t="s">
        <v>857</v>
      </c>
      <c r="G168" s="121" t="s">
        <v>6020</v>
      </c>
      <c r="H168" s="135"/>
      <c r="I168" s="124">
        <v>2.5</v>
      </c>
      <c r="J168" s="122">
        <v>62.0</v>
      </c>
      <c r="K168" s="122">
        <v>31.0</v>
      </c>
      <c r="L168" s="122"/>
      <c r="M168" s="125"/>
      <c r="N168" s="125" t="s">
        <v>8334</v>
      </c>
      <c r="O168" s="136"/>
      <c r="P168" s="121" t="s">
        <v>5963</v>
      </c>
      <c r="Q168" s="121"/>
      <c r="R168" s="122"/>
      <c r="S168" s="122"/>
      <c r="T168" s="122"/>
      <c r="U168" s="121"/>
      <c r="V168" s="121"/>
      <c r="W168" s="121"/>
      <c r="X168" s="121"/>
    </row>
    <row r="169" ht="12.75" customHeight="1">
      <c r="A169" s="121" t="s">
        <v>8323</v>
      </c>
      <c r="B169" s="125">
        <v>2332.0</v>
      </c>
      <c r="C169" s="123">
        <v>38164.0</v>
      </c>
      <c r="D169" s="124">
        <v>7.45</v>
      </c>
      <c r="E169" s="121" t="s">
        <v>855</v>
      </c>
      <c r="F169" s="125" t="s">
        <v>8</v>
      </c>
      <c r="G169" s="121" t="s">
        <v>6020</v>
      </c>
      <c r="H169" s="135"/>
      <c r="I169" s="124">
        <v>2.2</v>
      </c>
      <c r="J169" s="122">
        <v>57.0</v>
      </c>
      <c r="K169" s="122">
        <v>30.5</v>
      </c>
      <c r="L169" s="122"/>
      <c r="M169" s="125"/>
      <c r="N169" s="125" t="s">
        <v>8335</v>
      </c>
      <c r="O169" s="136"/>
      <c r="P169" s="121" t="s">
        <v>6118</v>
      </c>
      <c r="Q169" s="121"/>
      <c r="R169" s="122"/>
      <c r="S169" s="122"/>
      <c r="T169" s="122"/>
      <c r="U169" s="121"/>
      <c r="V169" s="121"/>
      <c r="W169" s="121"/>
      <c r="X169" s="121"/>
    </row>
    <row r="170" ht="12.75" customHeight="1">
      <c r="A170" s="121" t="s">
        <v>8323</v>
      </c>
      <c r="B170" s="125">
        <v>2338.0</v>
      </c>
      <c r="C170" s="123">
        <v>38168.0</v>
      </c>
      <c r="D170" s="124">
        <v>11.0</v>
      </c>
      <c r="E170" s="121" t="s">
        <v>136</v>
      </c>
      <c r="F170" s="125" t="s">
        <v>857</v>
      </c>
      <c r="G170" s="121" t="s">
        <v>5962</v>
      </c>
      <c r="H170" s="135"/>
      <c r="I170" s="124">
        <v>4.6</v>
      </c>
      <c r="J170" s="122">
        <v>76.0</v>
      </c>
      <c r="K170" s="122">
        <v>38.0</v>
      </c>
      <c r="L170" s="122"/>
      <c r="M170" s="125"/>
      <c r="N170" s="125" t="s">
        <v>8336</v>
      </c>
      <c r="O170" s="136"/>
      <c r="P170" s="121" t="s">
        <v>5963</v>
      </c>
      <c r="Q170" s="121"/>
      <c r="R170" s="122"/>
      <c r="S170" s="122"/>
      <c r="T170" s="122"/>
      <c r="U170" s="121"/>
      <c r="V170" s="121"/>
      <c r="W170" s="121"/>
      <c r="X170" s="121"/>
    </row>
    <row r="171" ht="12.75" customHeight="1">
      <c r="A171" s="121" t="s">
        <v>8323</v>
      </c>
      <c r="B171" s="125">
        <v>2349.0</v>
      </c>
      <c r="C171" s="123">
        <v>38171.0</v>
      </c>
      <c r="D171" s="124">
        <v>11.0</v>
      </c>
      <c r="E171" s="121" t="s">
        <v>165</v>
      </c>
      <c r="F171" s="125" t="s">
        <v>857</v>
      </c>
      <c r="G171" s="121" t="s">
        <v>5962</v>
      </c>
      <c r="H171" s="135"/>
      <c r="I171" s="124">
        <v>2.7</v>
      </c>
      <c r="J171" s="122">
        <v>66.0</v>
      </c>
      <c r="K171" s="122">
        <v>34.0</v>
      </c>
      <c r="L171" s="122"/>
      <c r="M171" s="125"/>
      <c r="N171" s="125" t="s">
        <v>8337</v>
      </c>
      <c r="O171" s="136"/>
      <c r="P171" s="121" t="s">
        <v>5963</v>
      </c>
      <c r="Q171" s="121"/>
      <c r="R171" s="122"/>
      <c r="S171" s="122"/>
      <c r="T171" s="122"/>
      <c r="U171" s="121"/>
      <c r="V171" s="121"/>
      <c r="W171" s="121"/>
      <c r="X171" s="121"/>
    </row>
    <row r="172" ht="12.75" customHeight="1">
      <c r="A172" s="121" t="s">
        <v>8323</v>
      </c>
      <c r="B172" s="125">
        <v>2348.0</v>
      </c>
      <c r="C172" s="123">
        <v>38171.0</v>
      </c>
      <c r="D172" s="124">
        <v>12.0</v>
      </c>
      <c r="E172" s="121" t="s">
        <v>8338</v>
      </c>
      <c r="F172" s="125" t="s">
        <v>857</v>
      </c>
      <c r="G172" s="121" t="s">
        <v>5962</v>
      </c>
      <c r="H172" s="135"/>
      <c r="I172" s="124">
        <v>2.1</v>
      </c>
      <c r="J172" s="122">
        <v>64.0</v>
      </c>
      <c r="K172" s="122">
        <v>29.0</v>
      </c>
      <c r="L172" s="122"/>
      <c r="M172" s="125"/>
      <c r="N172" s="125" t="s">
        <v>8325</v>
      </c>
      <c r="O172" s="136"/>
      <c r="P172" s="121" t="s">
        <v>5963</v>
      </c>
      <c r="Q172" s="121"/>
      <c r="R172" s="122"/>
      <c r="S172" s="122"/>
      <c r="T172" s="122"/>
      <c r="U172" s="121"/>
      <c r="V172" s="121"/>
      <c r="W172" s="121"/>
      <c r="X172" s="121"/>
    </row>
    <row r="173" ht="12.75" customHeight="1">
      <c r="A173" s="121" t="s">
        <v>8323</v>
      </c>
      <c r="B173" s="125">
        <v>2347.0</v>
      </c>
      <c r="C173" s="123">
        <v>38171.0</v>
      </c>
      <c r="D173" s="124">
        <v>9.3</v>
      </c>
      <c r="E173" s="121" t="s">
        <v>152</v>
      </c>
      <c r="F173" s="125" t="s">
        <v>857</v>
      </c>
      <c r="G173" s="121" t="s">
        <v>5962</v>
      </c>
      <c r="H173" s="135"/>
      <c r="I173" s="124">
        <v>2.7</v>
      </c>
      <c r="J173" s="122">
        <v>64.0</v>
      </c>
      <c r="K173" s="122">
        <v>32.0</v>
      </c>
      <c r="L173" s="122"/>
      <c r="M173" s="125"/>
      <c r="N173" s="125" t="s">
        <v>8339</v>
      </c>
      <c r="O173" s="136"/>
      <c r="P173" s="121" t="s">
        <v>5963</v>
      </c>
      <c r="Q173" s="121"/>
      <c r="R173" s="122"/>
      <c r="S173" s="122"/>
      <c r="T173" s="122"/>
      <c r="U173" s="121"/>
      <c r="V173" s="121"/>
      <c r="W173" s="121"/>
      <c r="X173" s="121"/>
    </row>
    <row r="174" ht="12.75" customHeight="1">
      <c r="A174" s="121" t="s">
        <v>8323</v>
      </c>
      <c r="B174" s="125">
        <v>2346.0</v>
      </c>
      <c r="C174" s="123">
        <v>38171.0</v>
      </c>
      <c r="D174" s="124">
        <v>11.3</v>
      </c>
      <c r="E174" s="121" t="s">
        <v>182</v>
      </c>
      <c r="F174" s="125" t="s">
        <v>857</v>
      </c>
      <c r="G174" s="121" t="s">
        <v>5962</v>
      </c>
      <c r="H174" s="135"/>
      <c r="I174" s="124">
        <v>2.6</v>
      </c>
      <c r="J174" s="122">
        <v>62.0</v>
      </c>
      <c r="K174" s="122">
        <v>32.0</v>
      </c>
      <c r="L174" s="122"/>
      <c r="M174" s="125"/>
      <c r="N174" s="125" t="s">
        <v>8340</v>
      </c>
      <c r="O174" s="136"/>
      <c r="P174" s="121" t="s">
        <v>5963</v>
      </c>
      <c r="Q174" s="121"/>
      <c r="R174" s="122"/>
      <c r="S174" s="122"/>
      <c r="T174" s="122"/>
      <c r="U174" s="121"/>
      <c r="V174" s="121"/>
      <c r="W174" s="121"/>
      <c r="X174" s="121"/>
    </row>
    <row r="175" ht="12.75" customHeight="1">
      <c r="A175" s="121" t="s">
        <v>8323</v>
      </c>
      <c r="B175" s="125">
        <v>2345.0</v>
      </c>
      <c r="C175" s="123">
        <v>38009.0</v>
      </c>
      <c r="D175" s="124">
        <v>11.3</v>
      </c>
      <c r="E175" s="121" t="s">
        <v>182</v>
      </c>
      <c r="F175" s="125" t="s">
        <v>857</v>
      </c>
      <c r="G175" s="121" t="s">
        <v>5962</v>
      </c>
      <c r="H175" s="135"/>
      <c r="I175" s="124">
        <v>2.7</v>
      </c>
      <c r="J175" s="122">
        <v>61.0</v>
      </c>
      <c r="K175" s="122">
        <v>31.0</v>
      </c>
      <c r="L175" s="122"/>
      <c r="M175" s="125"/>
      <c r="N175" s="125" t="s">
        <v>8341</v>
      </c>
      <c r="O175" s="136"/>
      <c r="P175" s="121" t="s">
        <v>5963</v>
      </c>
      <c r="Q175" s="121"/>
      <c r="R175" s="122"/>
      <c r="S175" s="122"/>
      <c r="T175" s="122"/>
      <c r="U175" s="121"/>
      <c r="V175" s="121"/>
      <c r="W175" s="121"/>
      <c r="X175" s="121"/>
    </row>
    <row r="176" ht="12.75" customHeight="1">
      <c r="A176" s="121" t="s">
        <v>8323</v>
      </c>
      <c r="B176" s="125">
        <v>2344.0</v>
      </c>
      <c r="C176" s="123">
        <v>38171.0</v>
      </c>
      <c r="D176" s="124">
        <v>10.3</v>
      </c>
      <c r="E176" s="121" t="s">
        <v>143</v>
      </c>
      <c r="F176" s="125" t="s">
        <v>857</v>
      </c>
      <c r="G176" s="121" t="s">
        <v>5962</v>
      </c>
      <c r="H176" s="135"/>
      <c r="I176" s="124">
        <v>2.8</v>
      </c>
      <c r="J176" s="122">
        <v>64.0</v>
      </c>
      <c r="K176" s="122">
        <v>32.0</v>
      </c>
      <c r="L176" s="122"/>
      <c r="M176" s="125"/>
      <c r="N176" s="125" t="s">
        <v>8342</v>
      </c>
      <c r="O176" s="136"/>
      <c r="P176" s="121" t="s">
        <v>5963</v>
      </c>
      <c r="Q176" s="121"/>
      <c r="R176" s="122"/>
      <c r="S176" s="122"/>
      <c r="T176" s="122"/>
      <c r="U176" s="121"/>
      <c r="V176" s="121"/>
      <c r="W176" s="121"/>
      <c r="X176" s="121"/>
    </row>
    <row r="177" ht="12.75" customHeight="1">
      <c r="A177" s="121" t="s">
        <v>8323</v>
      </c>
      <c r="B177" s="125">
        <v>2350.0</v>
      </c>
      <c r="C177" s="123">
        <v>38171.0</v>
      </c>
      <c r="D177" s="124">
        <v>10.0</v>
      </c>
      <c r="E177" s="121" t="s">
        <v>856</v>
      </c>
      <c r="F177" s="125" t="s">
        <v>8</v>
      </c>
      <c r="G177" s="121" t="s">
        <v>5962</v>
      </c>
      <c r="H177" s="135"/>
      <c r="I177" s="124">
        <v>2.3</v>
      </c>
      <c r="J177" s="122">
        <v>60.0</v>
      </c>
      <c r="K177" s="122">
        <v>30.0</v>
      </c>
      <c r="L177" s="122"/>
      <c r="M177" s="125"/>
      <c r="N177" s="125" t="s">
        <v>8343</v>
      </c>
      <c r="O177" s="136"/>
      <c r="P177" s="121" t="s">
        <v>5963</v>
      </c>
      <c r="Q177" s="121"/>
      <c r="R177" s="122"/>
      <c r="S177" s="122"/>
      <c r="T177" s="122"/>
      <c r="U177" s="121"/>
      <c r="V177" s="121"/>
      <c r="W177" s="121"/>
      <c r="X177" s="121"/>
    </row>
    <row r="178" ht="12.75" customHeight="1">
      <c r="A178" s="121" t="s">
        <v>8323</v>
      </c>
      <c r="B178" s="125">
        <v>2352.0</v>
      </c>
      <c r="C178" s="123">
        <v>38171.0</v>
      </c>
      <c r="D178" s="124">
        <v>13.0</v>
      </c>
      <c r="E178" s="121" t="s">
        <v>856</v>
      </c>
      <c r="F178" s="125" t="s">
        <v>8</v>
      </c>
      <c r="G178" s="121" t="s">
        <v>5962</v>
      </c>
      <c r="H178" s="135"/>
      <c r="I178" s="124">
        <v>2.9</v>
      </c>
      <c r="J178" s="122">
        <v>64.0</v>
      </c>
      <c r="K178" s="122">
        <v>33.0</v>
      </c>
      <c r="L178" s="122"/>
      <c r="M178" s="125"/>
      <c r="N178" s="125" t="s">
        <v>8344</v>
      </c>
      <c r="O178" s="136"/>
      <c r="P178" s="121" t="s">
        <v>5963</v>
      </c>
      <c r="Q178" s="121"/>
      <c r="R178" s="122"/>
      <c r="S178" s="122"/>
      <c r="T178" s="122"/>
      <c r="U178" s="121"/>
      <c r="V178" s="121"/>
      <c r="W178" s="121"/>
      <c r="X178" s="121"/>
    </row>
    <row r="179" ht="12.75" customHeight="1">
      <c r="A179" s="121" t="s">
        <v>8323</v>
      </c>
      <c r="B179" s="125">
        <v>2351.0</v>
      </c>
      <c r="C179" s="123">
        <v>38171.0</v>
      </c>
      <c r="D179" s="124">
        <v>14.15</v>
      </c>
      <c r="E179" s="121" t="s">
        <v>842</v>
      </c>
      <c r="F179" s="125" t="s">
        <v>8</v>
      </c>
      <c r="G179" s="121" t="s">
        <v>5962</v>
      </c>
      <c r="H179" s="135"/>
      <c r="I179" s="124">
        <v>2.2</v>
      </c>
      <c r="J179" s="122">
        <v>60.0</v>
      </c>
      <c r="K179" s="122">
        <v>30.0</v>
      </c>
      <c r="L179" s="122"/>
      <c r="M179" s="125"/>
      <c r="N179" s="125" t="s">
        <v>8345</v>
      </c>
      <c r="O179" s="136"/>
      <c r="P179" s="121" t="s">
        <v>6562</v>
      </c>
      <c r="Q179" s="121"/>
      <c r="R179" s="122"/>
      <c r="S179" s="122"/>
      <c r="T179" s="122"/>
      <c r="U179" s="121"/>
      <c r="V179" s="121"/>
      <c r="W179" s="121"/>
      <c r="X179" s="121"/>
    </row>
    <row r="180" ht="12.75" customHeight="1">
      <c r="A180" s="121" t="s">
        <v>8323</v>
      </c>
      <c r="B180" s="125">
        <v>2343.0</v>
      </c>
      <c r="C180" s="123">
        <v>38171.0</v>
      </c>
      <c r="D180" s="124">
        <v>15.0</v>
      </c>
      <c r="E180" s="121" t="s">
        <v>192</v>
      </c>
      <c r="F180" s="125" t="s">
        <v>8</v>
      </c>
      <c r="G180" s="121" t="s">
        <v>5962</v>
      </c>
      <c r="H180" s="135"/>
      <c r="I180" s="124">
        <v>2.1</v>
      </c>
      <c r="J180" s="122">
        <v>59.0</v>
      </c>
      <c r="K180" s="122">
        <v>30.0</v>
      </c>
      <c r="L180" s="122"/>
      <c r="M180" s="125"/>
      <c r="N180" s="125" t="s">
        <v>8346</v>
      </c>
      <c r="O180" s="136"/>
      <c r="P180" s="121" t="s">
        <v>5963</v>
      </c>
      <c r="Q180" s="121"/>
      <c r="R180" s="122"/>
      <c r="S180" s="122"/>
      <c r="T180" s="122"/>
      <c r="U180" s="121"/>
      <c r="V180" s="121"/>
      <c r="W180" s="121"/>
      <c r="X180" s="121"/>
    </row>
    <row r="181" ht="12.75" customHeight="1">
      <c r="A181" s="121" t="s">
        <v>8323</v>
      </c>
      <c r="B181" s="125">
        <v>2339.0</v>
      </c>
      <c r="C181" s="123">
        <v>38170.0</v>
      </c>
      <c r="D181" s="124">
        <v>9.0</v>
      </c>
      <c r="E181" s="121" t="s">
        <v>29</v>
      </c>
      <c r="F181" s="125" t="s">
        <v>857</v>
      </c>
      <c r="G181" s="121" t="s">
        <v>5962</v>
      </c>
      <c r="H181" s="135"/>
      <c r="I181" s="124">
        <v>3.2</v>
      </c>
      <c r="J181" s="122">
        <v>65.0</v>
      </c>
      <c r="K181" s="122">
        <v>34.0</v>
      </c>
      <c r="L181" s="122"/>
      <c r="M181" s="125"/>
      <c r="N181" s="125" t="s">
        <v>8347</v>
      </c>
      <c r="O181" s="136"/>
      <c r="P181" s="121" t="s">
        <v>5963</v>
      </c>
      <c r="Q181" s="121"/>
      <c r="R181" s="122"/>
      <c r="S181" s="122"/>
      <c r="T181" s="122"/>
      <c r="U181" s="121"/>
      <c r="V181" s="121"/>
      <c r="W181" s="121"/>
      <c r="X181" s="121"/>
    </row>
    <row r="182" ht="12.75" customHeight="1">
      <c r="A182" s="121" t="s">
        <v>8323</v>
      </c>
      <c r="B182" s="125">
        <v>2340.0</v>
      </c>
      <c r="C182" s="123">
        <v>38170.0</v>
      </c>
      <c r="D182" s="124">
        <v>10.0</v>
      </c>
      <c r="E182" s="121" t="s">
        <v>136</v>
      </c>
      <c r="F182" s="125" t="s">
        <v>857</v>
      </c>
      <c r="G182" s="121" t="s">
        <v>6020</v>
      </c>
      <c r="H182" s="135"/>
      <c r="I182" s="124">
        <v>1.8</v>
      </c>
      <c r="J182" s="122">
        <v>55.0</v>
      </c>
      <c r="K182" s="122">
        <v>27.0</v>
      </c>
      <c r="L182" s="122"/>
      <c r="M182" s="125"/>
      <c r="N182" s="125" t="s">
        <v>8348</v>
      </c>
      <c r="O182" s="136"/>
      <c r="P182" s="121" t="s">
        <v>5984</v>
      </c>
      <c r="Q182" s="121"/>
      <c r="R182" s="122"/>
      <c r="S182" s="122"/>
      <c r="T182" s="122"/>
      <c r="U182" s="121"/>
      <c r="V182" s="121"/>
      <c r="W182" s="121"/>
      <c r="X182" s="121"/>
    </row>
    <row r="183" ht="12.75" customHeight="1">
      <c r="A183" s="121" t="s">
        <v>8323</v>
      </c>
      <c r="B183" s="125">
        <v>2342.0</v>
      </c>
      <c r="C183" s="123">
        <v>38170.0</v>
      </c>
      <c r="D183" s="124">
        <v>14.0</v>
      </c>
      <c r="E183" s="121" t="s">
        <v>29</v>
      </c>
      <c r="F183" s="125" t="s">
        <v>857</v>
      </c>
      <c r="G183" s="121" t="s">
        <v>5962</v>
      </c>
      <c r="H183" s="135"/>
      <c r="I183" s="124">
        <v>3.0</v>
      </c>
      <c r="J183" s="122">
        <v>65.0</v>
      </c>
      <c r="K183" s="122">
        <v>33.0</v>
      </c>
      <c r="L183" s="122"/>
      <c r="M183" s="125"/>
      <c r="N183" s="125" t="s">
        <v>8349</v>
      </c>
      <c r="O183" s="136"/>
      <c r="P183" s="121" t="s">
        <v>5963</v>
      </c>
      <c r="Q183" s="121"/>
      <c r="R183" s="122"/>
      <c r="S183" s="122"/>
      <c r="T183" s="122"/>
      <c r="U183" s="121"/>
      <c r="V183" s="121"/>
      <c r="W183" s="121"/>
      <c r="X183" s="121"/>
    </row>
    <row r="184" ht="12.75" customHeight="1">
      <c r="A184" s="121" t="s">
        <v>8323</v>
      </c>
      <c r="B184" s="125">
        <v>2126.0</v>
      </c>
      <c r="C184" s="123">
        <v>38167.0</v>
      </c>
      <c r="D184" s="124">
        <v>20.3</v>
      </c>
      <c r="E184" s="121" t="s">
        <v>152</v>
      </c>
      <c r="F184" s="125" t="s">
        <v>8</v>
      </c>
      <c r="G184" s="121" t="s">
        <v>5962</v>
      </c>
      <c r="H184" s="135"/>
      <c r="I184" s="124">
        <v>6.05</v>
      </c>
      <c r="J184" s="122">
        <v>84.0</v>
      </c>
      <c r="K184" s="122">
        <v>46.0</v>
      </c>
      <c r="L184" s="122"/>
      <c r="M184" s="125"/>
      <c r="N184" s="125" t="s">
        <v>8350</v>
      </c>
      <c r="O184" s="136"/>
      <c r="P184" s="121" t="s">
        <v>5963</v>
      </c>
      <c r="Q184" s="121"/>
      <c r="R184" s="122"/>
      <c r="S184" s="122"/>
      <c r="T184" s="122"/>
      <c r="U184" s="121"/>
      <c r="V184" s="121"/>
      <c r="W184" s="121"/>
      <c r="X184" s="121"/>
    </row>
    <row r="185" ht="12.75" customHeight="1">
      <c r="A185" s="121" t="s">
        <v>8323</v>
      </c>
      <c r="B185" s="125">
        <v>2127.0</v>
      </c>
      <c r="C185" s="123">
        <v>38168.0</v>
      </c>
      <c r="D185" s="124">
        <v>19.3</v>
      </c>
      <c r="E185" s="121" t="s">
        <v>855</v>
      </c>
      <c r="F185" s="125" t="s">
        <v>8</v>
      </c>
      <c r="G185" s="121" t="s">
        <v>5962</v>
      </c>
      <c r="H185" s="135"/>
      <c r="I185" s="124">
        <v>5.0</v>
      </c>
      <c r="J185" s="122">
        <v>77.0</v>
      </c>
      <c r="K185" s="122">
        <v>42.0</v>
      </c>
      <c r="L185" s="122"/>
      <c r="M185" s="125"/>
      <c r="N185" s="125" t="s">
        <v>8351</v>
      </c>
      <c r="O185" s="136"/>
      <c r="P185" s="121" t="s">
        <v>5963</v>
      </c>
      <c r="Q185" s="121"/>
      <c r="R185" s="122"/>
      <c r="S185" s="122"/>
      <c r="T185" s="122"/>
      <c r="U185" s="121"/>
      <c r="V185" s="121"/>
      <c r="W185" s="121"/>
      <c r="X185" s="121"/>
    </row>
    <row r="186" ht="12.75" customHeight="1">
      <c r="A186" s="121" t="s">
        <v>8323</v>
      </c>
      <c r="B186" s="125">
        <v>2125.0</v>
      </c>
      <c r="C186" s="123">
        <v>38165.0</v>
      </c>
      <c r="D186" s="124">
        <v>8.3</v>
      </c>
      <c r="E186" s="121" t="s">
        <v>216</v>
      </c>
      <c r="F186" s="125" t="s">
        <v>857</v>
      </c>
      <c r="G186" s="121" t="s">
        <v>5962</v>
      </c>
      <c r="H186" s="135"/>
      <c r="I186" s="124">
        <v>2.065</v>
      </c>
      <c r="J186" s="122">
        <v>59.0</v>
      </c>
      <c r="K186" s="122">
        <v>32.0</v>
      </c>
      <c r="L186" s="122"/>
      <c r="M186" s="125"/>
      <c r="N186" s="125" t="s">
        <v>8352</v>
      </c>
      <c r="O186" s="136"/>
      <c r="P186" s="121" t="s">
        <v>5963</v>
      </c>
      <c r="Q186" s="121"/>
      <c r="R186" s="122"/>
      <c r="S186" s="122"/>
      <c r="T186" s="122"/>
      <c r="U186" s="121"/>
      <c r="V186" s="121"/>
      <c r="W186" s="121"/>
      <c r="X186" s="121"/>
    </row>
    <row r="187" ht="12.75" customHeight="1">
      <c r="A187" s="121" t="s">
        <v>8323</v>
      </c>
      <c r="B187" s="125">
        <v>2124.0</v>
      </c>
      <c r="C187" s="123">
        <v>38164.0</v>
      </c>
      <c r="D187" s="124">
        <v>10.3</v>
      </c>
      <c r="E187" s="121" t="s">
        <v>842</v>
      </c>
      <c r="F187" s="125" t="s">
        <v>8</v>
      </c>
      <c r="G187" s="121" t="s">
        <v>5962</v>
      </c>
      <c r="H187" s="135"/>
      <c r="I187" s="124">
        <v>4.1</v>
      </c>
      <c r="J187" s="122">
        <v>73.0</v>
      </c>
      <c r="K187" s="122">
        <v>37.0</v>
      </c>
      <c r="L187" s="122"/>
      <c r="M187" s="125"/>
      <c r="N187" s="125" t="s">
        <v>8353</v>
      </c>
      <c r="O187" s="136"/>
      <c r="P187" s="121" t="s">
        <v>5963</v>
      </c>
      <c r="Q187" s="121"/>
      <c r="R187" s="122"/>
      <c r="S187" s="122"/>
      <c r="T187" s="122"/>
      <c r="U187" s="121"/>
      <c r="V187" s="121"/>
      <c r="W187" s="121"/>
      <c r="X187" s="121"/>
    </row>
    <row r="188" ht="12.75" customHeight="1">
      <c r="A188" s="121" t="s">
        <v>8323</v>
      </c>
      <c r="B188" s="125">
        <v>2330.0</v>
      </c>
      <c r="C188" s="123">
        <v>38164.0</v>
      </c>
      <c r="D188" s="124">
        <v>15.0</v>
      </c>
      <c r="E188" s="121" t="s">
        <v>144</v>
      </c>
      <c r="F188" s="125" t="s">
        <v>857</v>
      </c>
      <c r="G188" s="121" t="s">
        <v>5962</v>
      </c>
      <c r="H188" s="135"/>
      <c r="I188" s="124">
        <v>2.7</v>
      </c>
      <c r="J188" s="122">
        <v>60.0</v>
      </c>
      <c r="K188" s="122">
        <v>33.0</v>
      </c>
      <c r="L188" s="122"/>
      <c r="M188" s="125"/>
      <c r="N188" s="125" t="s">
        <v>8354</v>
      </c>
      <c r="O188" s="136"/>
      <c r="P188" s="121" t="s">
        <v>5963</v>
      </c>
      <c r="Q188" s="121"/>
      <c r="R188" s="122"/>
      <c r="S188" s="122"/>
      <c r="T188" s="122"/>
      <c r="U188" s="121"/>
      <c r="V188" s="121"/>
      <c r="W188" s="121"/>
      <c r="X188" s="121"/>
    </row>
    <row r="189" ht="12.75" customHeight="1">
      <c r="A189" s="121" t="s">
        <v>8323</v>
      </c>
      <c r="B189" s="125">
        <v>2331.0</v>
      </c>
      <c r="C189" s="123">
        <v>38164.0</v>
      </c>
      <c r="D189" s="124">
        <v>10.3</v>
      </c>
      <c r="E189" s="121" t="s">
        <v>856</v>
      </c>
      <c r="F189" s="125" t="s">
        <v>8</v>
      </c>
      <c r="G189" s="121" t="s">
        <v>5962</v>
      </c>
      <c r="H189" s="135"/>
      <c r="I189" s="124">
        <v>4.8</v>
      </c>
      <c r="J189" s="122">
        <v>75.0</v>
      </c>
      <c r="K189" s="122">
        <v>40.0</v>
      </c>
      <c r="L189" s="122"/>
      <c r="M189" s="125"/>
      <c r="N189" s="125" t="s">
        <v>8355</v>
      </c>
      <c r="O189" s="136"/>
      <c r="P189" s="121" t="s">
        <v>5963</v>
      </c>
      <c r="Q189" s="121"/>
      <c r="R189" s="122"/>
      <c r="S189" s="122"/>
      <c r="T189" s="122"/>
      <c r="U189" s="121"/>
      <c r="V189" s="121"/>
      <c r="W189" s="121"/>
      <c r="X189" s="121"/>
    </row>
    <row r="190" ht="12.75" customHeight="1">
      <c r="A190" s="121" t="s">
        <v>8323</v>
      </c>
      <c r="B190" s="125">
        <v>2353.0</v>
      </c>
      <c r="C190" s="123">
        <v>38172.0</v>
      </c>
      <c r="D190" s="124">
        <v>8.45</v>
      </c>
      <c r="E190" s="121" t="s">
        <v>182</v>
      </c>
      <c r="F190" s="125" t="s">
        <v>857</v>
      </c>
      <c r="G190" s="121" t="s">
        <v>6020</v>
      </c>
      <c r="H190" s="135"/>
      <c r="I190" s="124">
        <v>2.1</v>
      </c>
      <c r="J190" s="122">
        <v>59.0</v>
      </c>
      <c r="K190" s="122">
        <v>31.0</v>
      </c>
      <c r="L190" s="122"/>
      <c r="M190" s="125"/>
      <c r="N190" s="125" t="s">
        <v>8356</v>
      </c>
      <c r="O190" s="136"/>
      <c r="P190" s="121" t="s">
        <v>6009</v>
      </c>
      <c r="Q190" s="121"/>
      <c r="R190" s="122"/>
      <c r="S190" s="122"/>
      <c r="T190" s="122"/>
      <c r="U190" s="121"/>
      <c r="V190" s="121"/>
      <c r="W190" s="121"/>
      <c r="X190" s="121"/>
    </row>
    <row r="191" ht="12.75" customHeight="1">
      <c r="A191" s="121" t="s">
        <v>8323</v>
      </c>
      <c r="B191" s="125">
        <v>2354.0</v>
      </c>
      <c r="C191" s="123">
        <v>38172.0</v>
      </c>
      <c r="D191" s="124">
        <v>9.3</v>
      </c>
      <c r="E191" s="121" t="s">
        <v>8327</v>
      </c>
      <c r="F191" s="125" t="s">
        <v>857</v>
      </c>
      <c r="G191" s="121" t="s">
        <v>6020</v>
      </c>
      <c r="H191" s="135"/>
      <c r="I191" s="124">
        <v>2.9</v>
      </c>
      <c r="J191" s="122">
        <v>65.0</v>
      </c>
      <c r="K191" s="122">
        <v>33.0</v>
      </c>
      <c r="L191" s="122"/>
      <c r="M191" s="125"/>
      <c r="N191" s="125" t="s">
        <v>8357</v>
      </c>
      <c r="O191" s="136"/>
      <c r="P191" s="121" t="s">
        <v>5963</v>
      </c>
      <c r="Q191" s="121"/>
      <c r="R191" s="122"/>
      <c r="S191" s="122"/>
      <c r="T191" s="122"/>
      <c r="U191" s="121"/>
      <c r="V191" s="121"/>
      <c r="W191" s="121"/>
      <c r="X191" s="121"/>
    </row>
    <row r="192" ht="12.75" customHeight="1">
      <c r="A192" s="121" t="s">
        <v>8323</v>
      </c>
      <c r="B192" s="125">
        <v>2355.0</v>
      </c>
      <c r="C192" s="123">
        <v>38172.0</v>
      </c>
      <c r="D192" s="124">
        <v>8.0</v>
      </c>
      <c r="E192" s="121" t="s">
        <v>133</v>
      </c>
      <c r="F192" s="125" t="s">
        <v>857</v>
      </c>
      <c r="G192" s="121" t="s">
        <v>5962</v>
      </c>
      <c r="H192" s="135"/>
      <c r="I192" s="124">
        <v>3.25</v>
      </c>
      <c r="J192" s="122">
        <v>67.0</v>
      </c>
      <c r="K192" s="122">
        <v>34.0</v>
      </c>
      <c r="L192" s="122"/>
      <c r="M192" s="125"/>
      <c r="N192" s="125" t="s">
        <v>8358</v>
      </c>
      <c r="O192" s="136"/>
      <c r="P192" s="121" t="s">
        <v>5963</v>
      </c>
      <c r="Q192" s="121"/>
      <c r="R192" s="122"/>
      <c r="S192" s="122"/>
      <c r="T192" s="122"/>
      <c r="U192" s="121"/>
      <c r="V192" s="121"/>
      <c r="W192" s="121"/>
      <c r="X192" s="121"/>
    </row>
    <row r="193" ht="12.75" customHeight="1">
      <c r="A193" s="121" t="s">
        <v>8323</v>
      </c>
      <c r="B193" s="125">
        <v>2356.0</v>
      </c>
      <c r="C193" s="123">
        <v>38172.0</v>
      </c>
      <c r="D193" s="124">
        <v>10.0</v>
      </c>
      <c r="E193" s="121" t="s">
        <v>850</v>
      </c>
      <c r="F193" s="125" t="s">
        <v>8</v>
      </c>
      <c r="G193" s="121" t="s">
        <v>5962</v>
      </c>
      <c r="H193" s="135"/>
      <c r="I193" s="124">
        <v>5.35</v>
      </c>
      <c r="J193" s="122">
        <v>79.0</v>
      </c>
      <c r="K193" s="122">
        <v>40.0</v>
      </c>
      <c r="L193" s="122"/>
      <c r="M193" s="125"/>
      <c r="N193" s="125" t="s">
        <v>8359</v>
      </c>
      <c r="O193" s="136"/>
      <c r="P193" s="121" t="s">
        <v>5963</v>
      </c>
      <c r="Q193" s="121"/>
      <c r="R193" s="122"/>
      <c r="S193" s="122"/>
      <c r="T193" s="122"/>
      <c r="U193" s="121"/>
      <c r="V193" s="121"/>
      <c r="W193" s="121"/>
      <c r="X193" s="121"/>
    </row>
    <row r="194" ht="12.75" customHeight="1">
      <c r="A194" s="121" t="s">
        <v>8323</v>
      </c>
      <c r="B194" s="125">
        <v>2410.0</v>
      </c>
      <c r="C194" s="123">
        <v>38180.0</v>
      </c>
      <c r="D194" s="124">
        <v>13.0</v>
      </c>
      <c r="E194" s="121" t="s">
        <v>8360</v>
      </c>
      <c r="F194" s="125" t="s">
        <v>8</v>
      </c>
      <c r="G194" s="121" t="s">
        <v>5962</v>
      </c>
      <c r="H194" s="135"/>
      <c r="I194" s="124">
        <v>2.2</v>
      </c>
      <c r="J194" s="122">
        <v>63.0</v>
      </c>
      <c r="K194" s="122">
        <v>27.0</v>
      </c>
      <c r="L194" s="122"/>
      <c r="M194" s="125"/>
      <c r="N194" s="125" t="s">
        <v>8361</v>
      </c>
      <c r="O194" s="136"/>
      <c r="P194" s="121" t="s">
        <v>5963</v>
      </c>
      <c r="Q194" s="121"/>
      <c r="R194" s="122"/>
      <c r="S194" s="122"/>
      <c r="T194" s="122"/>
      <c r="U194" s="121"/>
      <c r="V194" s="121"/>
      <c r="W194" s="121"/>
      <c r="X194" s="121"/>
    </row>
    <row r="195" ht="12.75" customHeight="1">
      <c r="A195" s="121" t="s">
        <v>8323</v>
      </c>
      <c r="B195" s="125">
        <v>2411.0</v>
      </c>
      <c r="C195" s="123">
        <v>38180.0</v>
      </c>
      <c r="D195" s="124">
        <v>15.0</v>
      </c>
      <c r="E195" s="121" t="s">
        <v>343</v>
      </c>
      <c r="F195" s="125" t="s">
        <v>8</v>
      </c>
      <c r="G195" s="121" t="s">
        <v>5962</v>
      </c>
      <c r="H195" s="135"/>
      <c r="I195" s="124">
        <v>3.9</v>
      </c>
      <c r="J195" s="122">
        <v>66.0</v>
      </c>
      <c r="K195" s="122">
        <v>30.0</v>
      </c>
      <c r="L195" s="122"/>
      <c r="M195" s="125"/>
      <c r="N195" s="125" t="s">
        <v>8362</v>
      </c>
      <c r="O195" s="136"/>
      <c r="P195" s="121" t="s">
        <v>5963</v>
      </c>
      <c r="Q195" s="121"/>
      <c r="R195" s="122"/>
      <c r="S195" s="122"/>
      <c r="T195" s="122"/>
      <c r="U195" s="121"/>
      <c r="V195" s="121"/>
      <c r="W195" s="121"/>
      <c r="X195" s="121"/>
    </row>
    <row r="196" ht="12.75" customHeight="1">
      <c r="A196" s="121" t="s">
        <v>8323</v>
      </c>
      <c r="B196" s="125">
        <v>2409.0</v>
      </c>
      <c r="C196" s="123">
        <v>38180.0</v>
      </c>
      <c r="D196" s="124">
        <v>17.0</v>
      </c>
      <c r="E196" s="121" t="s">
        <v>164</v>
      </c>
      <c r="F196" s="125" t="s">
        <v>8</v>
      </c>
      <c r="G196" s="121" t="s">
        <v>5962</v>
      </c>
      <c r="H196" s="135"/>
      <c r="I196" s="124">
        <v>2.3</v>
      </c>
      <c r="J196" s="122">
        <v>63.0</v>
      </c>
      <c r="K196" s="122">
        <v>26.0</v>
      </c>
      <c r="L196" s="122"/>
      <c r="M196" s="125"/>
      <c r="N196" s="125" t="s">
        <v>8363</v>
      </c>
      <c r="O196" s="136"/>
      <c r="P196" s="121" t="s">
        <v>5963</v>
      </c>
      <c r="Q196" s="121"/>
      <c r="R196" s="122"/>
      <c r="S196" s="122"/>
      <c r="T196" s="122"/>
      <c r="U196" s="121"/>
      <c r="V196" s="121"/>
      <c r="W196" s="121"/>
      <c r="X196" s="121"/>
    </row>
    <row r="197" ht="12.75" customHeight="1">
      <c r="A197" s="121" t="s">
        <v>8323</v>
      </c>
      <c r="B197" s="125">
        <v>2408.0</v>
      </c>
      <c r="C197" s="123">
        <v>38180.0</v>
      </c>
      <c r="D197" s="124">
        <v>14.0</v>
      </c>
      <c r="E197" s="121" t="s">
        <v>164</v>
      </c>
      <c r="F197" s="125" t="s">
        <v>8</v>
      </c>
      <c r="G197" s="121" t="s">
        <v>5962</v>
      </c>
      <c r="H197" s="135"/>
      <c r="I197" s="124">
        <v>2.6</v>
      </c>
      <c r="J197" s="122">
        <v>64.0</v>
      </c>
      <c r="K197" s="122">
        <v>29.0</v>
      </c>
      <c r="L197" s="122"/>
      <c r="M197" s="125"/>
      <c r="N197" s="125" t="s">
        <v>8363</v>
      </c>
      <c r="O197" s="136"/>
      <c r="P197" s="121" t="s">
        <v>5963</v>
      </c>
      <c r="Q197" s="121"/>
      <c r="R197" s="122"/>
      <c r="S197" s="122"/>
      <c r="T197" s="122"/>
      <c r="U197" s="121"/>
      <c r="V197" s="121"/>
      <c r="W197" s="121"/>
      <c r="X197" s="121"/>
    </row>
    <row r="198" ht="12.75" customHeight="1">
      <c r="A198" s="121" t="s">
        <v>8323</v>
      </c>
      <c r="B198" s="125">
        <v>2407.0</v>
      </c>
      <c r="C198" s="123">
        <v>38180.0</v>
      </c>
      <c r="D198" s="124">
        <v>13.0</v>
      </c>
      <c r="E198" s="121" t="s">
        <v>164</v>
      </c>
      <c r="F198" s="125" t="s">
        <v>8</v>
      </c>
      <c r="G198" s="121" t="s">
        <v>5962</v>
      </c>
      <c r="H198" s="135"/>
      <c r="I198" s="124">
        <v>2.4</v>
      </c>
      <c r="J198" s="122">
        <v>64.0</v>
      </c>
      <c r="K198" s="122">
        <v>27.0</v>
      </c>
      <c r="L198" s="122"/>
      <c r="M198" s="125"/>
      <c r="N198" s="125" t="s">
        <v>8363</v>
      </c>
      <c r="O198" s="136"/>
      <c r="P198" s="121" t="s">
        <v>5963</v>
      </c>
      <c r="Q198" s="121"/>
      <c r="R198" s="122"/>
      <c r="S198" s="122"/>
      <c r="T198" s="122"/>
      <c r="U198" s="121"/>
      <c r="V198" s="121"/>
      <c r="W198" s="121"/>
      <c r="X198" s="121"/>
    </row>
    <row r="199" ht="12.75" customHeight="1">
      <c r="A199" s="121" t="s">
        <v>8323</v>
      </c>
      <c r="B199" s="125">
        <v>2406.0</v>
      </c>
      <c r="C199" s="123">
        <v>38180.0</v>
      </c>
      <c r="D199" s="124">
        <v>14.0</v>
      </c>
      <c r="E199" s="121" t="s">
        <v>182</v>
      </c>
      <c r="F199" s="125" t="s">
        <v>857</v>
      </c>
      <c r="G199" s="121" t="s">
        <v>5962</v>
      </c>
      <c r="H199" s="135"/>
      <c r="I199" s="124">
        <v>2.0</v>
      </c>
      <c r="J199" s="122">
        <v>59.0</v>
      </c>
      <c r="K199" s="122">
        <v>25.0</v>
      </c>
      <c r="L199" s="122"/>
      <c r="M199" s="125"/>
      <c r="N199" s="125" t="s">
        <v>8364</v>
      </c>
      <c r="O199" s="136"/>
      <c r="P199" s="121" t="s">
        <v>5963</v>
      </c>
      <c r="Q199" s="121"/>
      <c r="R199" s="122"/>
      <c r="S199" s="122"/>
      <c r="T199" s="122"/>
      <c r="U199" s="121"/>
      <c r="V199" s="121"/>
      <c r="W199" s="121"/>
      <c r="X199" s="121"/>
    </row>
    <row r="200" ht="12.75" customHeight="1">
      <c r="A200" s="121" t="s">
        <v>8323</v>
      </c>
      <c r="B200" s="125">
        <v>2405.0</v>
      </c>
      <c r="C200" s="123">
        <v>38180.0</v>
      </c>
      <c r="D200" s="124">
        <v>15.1</v>
      </c>
      <c r="E200" s="121" t="s">
        <v>8365</v>
      </c>
      <c r="F200" s="125" t="s">
        <v>857</v>
      </c>
      <c r="G200" s="121" t="s">
        <v>5962</v>
      </c>
      <c r="H200" s="135"/>
      <c r="I200" s="124">
        <v>2.8</v>
      </c>
      <c r="J200" s="122">
        <v>64.0</v>
      </c>
      <c r="K200" s="122">
        <v>27.0</v>
      </c>
      <c r="L200" s="122"/>
      <c r="M200" s="125"/>
      <c r="N200" s="125" t="s">
        <v>8366</v>
      </c>
      <c r="O200" s="136"/>
      <c r="P200" s="121" t="s">
        <v>5963</v>
      </c>
      <c r="Q200" s="121"/>
      <c r="R200" s="122"/>
      <c r="S200" s="122"/>
      <c r="T200" s="122"/>
      <c r="U200" s="121"/>
      <c r="V200" s="121"/>
      <c r="W200" s="121"/>
      <c r="X200" s="121"/>
    </row>
    <row r="201" ht="12.75" customHeight="1">
      <c r="A201" s="121" t="s">
        <v>8323</v>
      </c>
      <c r="B201" s="125">
        <v>2404.0</v>
      </c>
      <c r="C201" s="123">
        <v>38180.0</v>
      </c>
      <c r="D201" s="124">
        <v>14.0</v>
      </c>
      <c r="E201" s="121" t="s">
        <v>170</v>
      </c>
      <c r="F201" s="125" t="s">
        <v>857</v>
      </c>
      <c r="G201" s="121" t="s">
        <v>5962</v>
      </c>
      <c r="H201" s="135"/>
      <c r="I201" s="124">
        <v>2.6</v>
      </c>
      <c r="J201" s="122">
        <v>63.0</v>
      </c>
      <c r="K201" s="122">
        <v>28.0</v>
      </c>
      <c r="L201" s="122"/>
      <c r="M201" s="125"/>
      <c r="N201" s="125" t="s">
        <v>8346</v>
      </c>
      <c r="O201" s="136"/>
      <c r="P201" s="121" t="s">
        <v>5963</v>
      </c>
      <c r="Q201" s="121"/>
      <c r="R201" s="122"/>
      <c r="S201" s="122"/>
      <c r="T201" s="122"/>
      <c r="U201" s="121"/>
      <c r="V201" s="121"/>
      <c r="W201" s="121"/>
      <c r="X201" s="121"/>
    </row>
    <row r="202" ht="12.75" customHeight="1">
      <c r="A202" s="121" t="s">
        <v>8323</v>
      </c>
      <c r="B202" s="125">
        <v>2403.0</v>
      </c>
      <c r="C202" s="123">
        <v>38180.0</v>
      </c>
      <c r="D202" s="124">
        <v>11.0</v>
      </c>
      <c r="E202" s="121" t="s">
        <v>139</v>
      </c>
      <c r="F202" s="125" t="s">
        <v>857</v>
      </c>
      <c r="G202" s="121" t="s">
        <v>5962</v>
      </c>
      <c r="H202" s="135"/>
      <c r="I202" s="124">
        <v>3.1</v>
      </c>
      <c r="J202" s="122">
        <v>62.0</v>
      </c>
      <c r="K202" s="122">
        <v>35.0</v>
      </c>
      <c r="L202" s="122"/>
      <c r="M202" s="125"/>
      <c r="N202" s="125" t="s">
        <v>8367</v>
      </c>
      <c r="O202" s="136"/>
      <c r="P202" s="121" t="s">
        <v>5963</v>
      </c>
      <c r="Q202" s="121"/>
      <c r="R202" s="122"/>
      <c r="S202" s="122"/>
      <c r="T202" s="122"/>
      <c r="U202" s="121"/>
      <c r="V202" s="121"/>
      <c r="W202" s="121"/>
      <c r="X202" s="121"/>
    </row>
    <row r="203" ht="12.75" customHeight="1">
      <c r="A203" s="121" t="s">
        <v>8323</v>
      </c>
      <c r="B203" s="125">
        <v>2402.0</v>
      </c>
      <c r="C203" s="123">
        <v>38180.0</v>
      </c>
      <c r="D203" s="124">
        <v>11.0</v>
      </c>
      <c r="E203" s="121" t="s">
        <v>151</v>
      </c>
      <c r="F203" s="125" t="s">
        <v>857</v>
      </c>
      <c r="G203" s="121" t="s">
        <v>5962</v>
      </c>
      <c r="H203" s="135"/>
      <c r="I203" s="124">
        <v>2.7</v>
      </c>
      <c r="J203" s="122">
        <v>61.0</v>
      </c>
      <c r="K203" s="122">
        <v>32.0</v>
      </c>
      <c r="L203" s="122"/>
      <c r="M203" s="125"/>
      <c r="N203" s="125" t="s">
        <v>8368</v>
      </c>
      <c r="O203" s="136"/>
      <c r="P203" s="121" t="s">
        <v>5963</v>
      </c>
      <c r="Q203" s="121"/>
      <c r="R203" s="122"/>
      <c r="S203" s="122"/>
      <c r="T203" s="122"/>
      <c r="U203" s="121"/>
      <c r="V203" s="121"/>
      <c r="W203" s="121"/>
      <c r="X203" s="121"/>
    </row>
    <row r="204" ht="12.75" customHeight="1">
      <c r="A204" s="121" t="s">
        <v>8323</v>
      </c>
      <c r="B204" s="125">
        <v>2401.0</v>
      </c>
      <c r="C204" s="123">
        <v>38180.0</v>
      </c>
      <c r="D204" s="124">
        <v>11.0</v>
      </c>
      <c r="E204" s="121" t="s">
        <v>143</v>
      </c>
      <c r="F204" s="125" t="s">
        <v>857</v>
      </c>
      <c r="G204" s="121" t="s">
        <v>5962</v>
      </c>
      <c r="H204" s="135"/>
      <c r="I204" s="124">
        <v>2.7</v>
      </c>
      <c r="J204" s="122">
        <v>61.0</v>
      </c>
      <c r="K204" s="122">
        <v>32.0</v>
      </c>
      <c r="L204" s="122"/>
      <c r="M204" s="125"/>
      <c r="N204" s="125" t="s">
        <v>8336</v>
      </c>
      <c r="O204" s="136"/>
      <c r="P204" s="121" t="s">
        <v>5963</v>
      </c>
      <c r="Q204" s="121"/>
      <c r="R204" s="122"/>
      <c r="S204" s="122"/>
      <c r="T204" s="122"/>
      <c r="U204" s="121"/>
      <c r="V204" s="121"/>
      <c r="W204" s="121"/>
      <c r="X204" s="121"/>
    </row>
    <row r="205" ht="12.75" customHeight="1">
      <c r="A205" s="121" t="s">
        <v>8323</v>
      </c>
      <c r="B205" s="125">
        <v>2392.0</v>
      </c>
      <c r="C205" s="123">
        <v>38179.0</v>
      </c>
      <c r="D205" s="124">
        <v>11.0</v>
      </c>
      <c r="E205" s="121" t="s">
        <v>143</v>
      </c>
      <c r="F205" s="125" t="s">
        <v>857</v>
      </c>
      <c r="G205" s="121" t="s">
        <v>5962</v>
      </c>
      <c r="H205" s="135"/>
      <c r="I205" s="124">
        <v>3.2</v>
      </c>
      <c r="J205" s="122">
        <v>65.0</v>
      </c>
      <c r="K205" s="122">
        <v>30.0</v>
      </c>
      <c r="L205" s="122"/>
      <c r="M205" s="125"/>
      <c r="N205" s="125" t="s">
        <v>8369</v>
      </c>
      <c r="O205" s="136"/>
      <c r="P205" s="121" t="s">
        <v>5963</v>
      </c>
      <c r="Q205" s="121"/>
      <c r="R205" s="122"/>
      <c r="S205" s="122"/>
      <c r="T205" s="122"/>
      <c r="U205" s="121"/>
      <c r="V205" s="121"/>
      <c r="W205" s="121"/>
      <c r="X205" s="121"/>
    </row>
    <row r="206" ht="12.75" customHeight="1">
      <c r="A206" s="121" t="s">
        <v>8323</v>
      </c>
      <c r="B206" s="125">
        <v>2391.0</v>
      </c>
      <c r="C206" s="123">
        <v>38179.0</v>
      </c>
      <c r="D206" s="124">
        <v>9.3</v>
      </c>
      <c r="E206" s="121" t="s">
        <v>8360</v>
      </c>
      <c r="F206" s="125" t="s">
        <v>8</v>
      </c>
      <c r="G206" s="121" t="s">
        <v>5962</v>
      </c>
      <c r="H206" s="135"/>
      <c r="I206" s="124">
        <v>2.7</v>
      </c>
      <c r="J206" s="122">
        <v>64.0</v>
      </c>
      <c r="K206" s="122">
        <v>27.0</v>
      </c>
      <c r="L206" s="122"/>
      <c r="M206" s="125"/>
      <c r="N206" s="125" t="s">
        <v>8370</v>
      </c>
      <c r="O206" s="136"/>
      <c r="P206" s="121" t="s">
        <v>8371</v>
      </c>
      <c r="Q206" s="121"/>
      <c r="R206" s="122"/>
      <c r="S206" s="122"/>
      <c r="T206" s="122"/>
      <c r="U206" s="121"/>
      <c r="V206" s="121"/>
      <c r="W206" s="121"/>
      <c r="X206" s="121"/>
    </row>
    <row r="207" ht="12.75" customHeight="1">
      <c r="A207" s="121" t="s">
        <v>8323</v>
      </c>
      <c r="B207" s="125">
        <v>2389.0</v>
      </c>
      <c r="C207" s="123">
        <v>38179.0</v>
      </c>
      <c r="D207" s="124">
        <v>8.3</v>
      </c>
      <c r="E207" s="121" t="s">
        <v>987</v>
      </c>
      <c r="F207" s="125" t="s">
        <v>857</v>
      </c>
      <c r="G207" s="121" t="s">
        <v>6020</v>
      </c>
      <c r="H207" s="135"/>
      <c r="I207" s="124">
        <v>3.1</v>
      </c>
      <c r="J207" s="122">
        <v>66.0</v>
      </c>
      <c r="K207" s="122">
        <v>31.0</v>
      </c>
      <c r="L207" s="122"/>
      <c r="M207" s="125"/>
      <c r="N207" s="125" t="s">
        <v>8372</v>
      </c>
      <c r="O207" s="136"/>
      <c r="P207" s="121" t="s">
        <v>5963</v>
      </c>
      <c r="Q207" s="121"/>
      <c r="R207" s="122"/>
      <c r="S207" s="122"/>
      <c r="T207" s="122"/>
      <c r="U207" s="121"/>
      <c r="V207" s="121"/>
      <c r="W207" s="121"/>
      <c r="X207" s="121"/>
    </row>
    <row r="208" ht="12.75" customHeight="1">
      <c r="A208" s="121" t="s">
        <v>8323</v>
      </c>
      <c r="B208" s="125">
        <v>2399.0</v>
      </c>
      <c r="C208" s="123">
        <v>38179.0</v>
      </c>
      <c r="D208" s="124">
        <v>19.0</v>
      </c>
      <c r="E208" s="121" t="s">
        <v>151</v>
      </c>
      <c r="F208" s="125" t="s">
        <v>857</v>
      </c>
      <c r="G208" s="121" t="s">
        <v>5962</v>
      </c>
      <c r="H208" s="135"/>
      <c r="I208" s="124">
        <v>2.8</v>
      </c>
      <c r="J208" s="122">
        <v>62.0</v>
      </c>
      <c r="K208" s="122">
        <v>30.0</v>
      </c>
      <c r="L208" s="122"/>
      <c r="M208" s="125"/>
      <c r="N208" s="125" t="s">
        <v>8368</v>
      </c>
      <c r="O208" s="136"/>
      <c r="P208" s="121" t="s">
        <v>5963</v>
      </c>
      <c r="Q208" s="121"/>
      <c r="R208" s="122"/>
      <c r="S208" s="122"/>
      <c r="T208" s="122"/>
      <c r="U208" s="121"/>
      <c r="V208" s="121"/>
      <c r="W208" s="121"/>
      <c r="X208" s="121"/>
    </row>
    <row r="209" ht="12.75" customHeight="1">
      <c r="A209" s="121" t="s">
        <v>8323</v>
      </c>
      <c r="B209" s="125">
        <v>2397.0</v>
      </c>
      <c r="C209" s="123">
        <v>38179.0</v>
      </c>
      <c r="D209" s="124">
        <v>19.3</v>
      </c>
      <c r="E209" s="121" t="s">
        <v>8373</v>
      </c>
      <c r="F209" s="125" t="s">
        <v>857</v>
      </c>
      <c r="G209" s="121" t="s">
        <v>5962</v>
      </c>
      <c r="H209" s="135"/>
      <c r="I209" s="124">
        <v>3.15</v>
      </c>
      <c r="J209" s="122">
        <v>65.0</v>
      </c>
      <c r="K209" s="122">
        <v>33.0</v>
      </c>
      <c r="L209" s="122"/>
      <c r="M209" s="125"/>
      <c r="N209" s="125" t="s">
        <v>8325</v>
      </c>
      <c r="O209" s="136"/>
      <c r="P209" s="121" t="s">
        <v>5963</v>
      </c>
      <c r="Q209" s="121"/>
      <c r="R209" s="122"/>
      <c r="S209" s="122"/>
      <c r="T209" s="122"/>
      <c r="U209" s="121"/>
      <c r="V209" s="121"/>
      <c r="W209" s="121"/>
      <c r="X209" s="121"/>
    </row>
    <row r="210" ht="12.75" customHeight="1">
      <c r="A210" s="121" t="s">
        <v>8323</v>
      </c>
      <c r="B210" s="125">
        <v>2398.0</v>
      </c>
      <c r="C210" s="123">
        <v>38179.0</v>
      </c>
      <c r="D210" s="124">
        <v>19.0</v>
      </c>
      <c r="E210" s="121" t="s">
        <v>134</v>
      </c>
      <c r="F210" s="125" t="s">
        <v>857</v>
      </c>
      <c r="G210" s="121" t="s">
        <v>5962</v>
      </c>
      <c r="H210" s="135"/>
      <c r="I210" s="124">
        <v>2.45</v>
      </c>
      <c r="J210" s="122">
        <v>62.0</v>
      </c>
      <c r="K210" s="122">
        <v>30.0</v>
      </c>
      <c r="L210" s="122"/>
      <c r="M210" s="125"/>
      <c r="N210" s="125" t="s">
        <v>8367</v>
      </c>
      <c r="O210" s="136"/>
      <c r="P210" s="121" t="s">
        <v>5963</v>
      </c>
      <c r="Q210" s="121"/>
      <c r="R210" s="122"/>
      <c r="S210" s="122"/>
      <c r="T210" s="122"/>
      <c r="U210" s="121"/>
      <c r="V210" s="121"/>
      <c r="W210" s="121"/>
      <c r="X210" s="121"/>
    </row>
    <row r="211" ht="12.75" customHeight="1">
      <c r="A211" s="121" t="s">
        <v>8323</v>
      </c>
      <c r="B211" s="125">
        <v>2387.0</v>
      </c>
      <c r="C211" s="123">
        <v>38179.0</v>
      </c>
      <c r="D211" s="124">
        <v>11.0</v>
      </c>
      <c r="E211" s="121" t="s">
        <v>8374</v>
      </c>
      <c r="F211" s="125" t="s">
        <v>857</v>
      </c>
      <c r="G211" s="121" t="s">
        <v>5962</v>
      </c>
      <c r="H211" s="135"/>
      <c r="I211" s="124">
        <v>2.4</v>
      </c>
      <c r="J211" s="122">
        <v>62.0</v>
      </c>
      <c r="K211" s="122">
        <v>27.0</v>
      </c>
      <c r="L211" s="122"/>
      <c r="M211" s="125"/>
      <c r="N211" s="125" t="s">
        <v>8375</v>
      </c>
      <c r="O211" s="136"/>
      <c r="P211" s="121" t="s">
        <v>5963</v>
      </c>
      <c r="Q211" s="121"/>
      <c r="R211" s="122"/>
      <c r="S211" s="122"/>
      <c r="T211" s="122"/>
      <c r="U211" s="121"/>
      <c r="V211" s="121"/>
      <c r="W211" s="121"/>
      <c r="X211" s="121"/>
    </row>
    <row r="212" ht="12.75" customHeight="1">
      <c r="A212" s="121" t="s">
        <v>8323</v>
      </c>
      <c r="B212" s="125">
        <v>2390.0</v>
      </c>
      <c r="C212" s="123">
        <v>38179.0</v>
      </c>
      <c r="D212" s="124">
        <v>10.3</v>
      </c>
      <c r="E212" s="121" t="s">
        <v>29</v>
      </c>
      <c r="F212" s="125" t="s">
        <v>857</v>
      </c>
      <c r="G212" s="121" t="s">
        <v>5962</v>
      </c>
      <c r="H212" s="135"/>
      <c r="I212" s="124">
        <v>4.1</v>
      </c>
      <c r="J212" s="122">
        <v>73.0</v>
      </c>
      <c r="K212" s="122">
        <v>37.0</v>
      </c>
      <c r="L212" s="122"/>
      <c r="M212" s="125"/>
      <c r="N212" s="125" t="s">
        <v>8356</v>
      </c>
      <c r="O212" s="136"/>
      <c r="P212" s="121" t="s">
        <v>6009</v>
      </c>
      <c r="Q212" s="121"/>
      <c r="R212" s="122"/>
      <c r="S212" s="122"/>
      <c r="T212" s="122"/>
      <c r="U212" s="121"/>
      <c r="V212" s="121"/>
      <c r="W212" s="121"/>
      <c r="X212" s="121"/>
    </row>
    <row r="213" ht="12.75" customHeight="1">
      <c r="A213" s="121" t="s">
        <v>8323</v>
      </c>
      <c r="B213" s="125">
        <v>2388.0</v>
      </c>
      <c r="C213" s="123">
        <v>38179.0</v>
      </c>
      <c r="D213" s="124">
        <v>11.15</v>
      </c>
      <c r="E213" s="121" t="s">
        <v>8376</v>
      </c>
      <c r="F213" s="125" t="s">
        <v>857</v>
      </c>
      <c r="G213" s="121" t="s">
        <v>5962</v>
      </c>
      <c r="H213" s="135"/>
      <c r="I213" s="124">
        <v>2.65</v>
      </c>
      <c r="J213" s="122">
        <v>64.0</v>
      </c>
      <c r="K213" s="122">
        <v>29.0</v>
      </c>
      <c r="L213" s="122"/>
      <c r="M213" s="125"/>
      <c r="N213" s="125" t="s">
        <v>8336</v>
      </c>
      <c r="O213" s="136"/>
      <c r="P213" s="121" t="s">
        <v>5963</v>
      </c>
      <c r="Q213" s="121"/>
      <c r="R213" s="122"/>
      <c r="S213" s="122"/>
      <c r="T213" s="122"/>
      <c r="U213" s="121"/>
      <c r="V213" s="121"/>
      <c r="W213" s="121"/>
      <c r="X213" s="121"/>
    </row>
    <row r="214" ht="12.75" customHeight="1">
      <c r="A214" s="121" t="s">
        <v>8323</v>
      </c>
      <c r="B214" s="125">
        <v>2393.0</v>
      </c>
      <c r="C214" s="123">
        <v>38179.0</v>
      </c>
      <c r="D214" s="124">
        <v>13.3</v>
      </c>
      <c r="E214" s="121" t="s">
        <v>8327</v>
      </c>
      <c r="F214" s="125" t="s">
        <v>857</v>
      </c>
      <c r="G214" s="121" t="s">
        <v>5962</v>
      </c>
      <c r="H214" s="135"/>
      <c r="I214" s="124">
        <v>2.1</v>
      </c>
      <c r="J214" s="122">
        <v>60.0</v>
      </c>
      <c r="K214" s="122">
        <v>32.0</v>
      </c>
      <c r="L214" s="122"/>
      <c r="M214" s="125"/>
      <c r="N214" s="125" t="s">
        <v>8377</v>
      </c>
      <c r="O214" s="136"/>
      <c r="P214" s="121" t="s">
        <v>5963</v>
      </c>
      <c r="Q214" s="121"/>
      <c r="R214" s="122"/>
      <c r="S214" s="122"/>
      <c r="T214" s="122"/>
      <c r="U214" s="121"/>
      <c r="V214" s="121"/>
      <c r="W214" s="121"/>
      <c r="X214" s="121"/>
    </row>
    <row r="215" ht="12.75" customHeight="1">
      <c r="A215" s="121" t="s">
        <v>8323</v>
      </c>
      <c r="B215" s="125">
        <v>2394.0</v>
      </c>
      <c r="C215" s="123">
        <v>38179.0</v>
      </c>
      <c r="D215" s="124">
        <v>18.0</v>
      </c>
      <c r="E215" s="121" t="s">
        <v>7522</v>
      </c>
      <c r="F215" s="125" t="s">
        <v>857</v>
      </c>
      <c r="G215" s="121" t="s">
        <v>5962</v>
      </c>
      <c r="H215" s="135"/>
      <c r="I215" s="124">
        <v>1.87</v>
      </c>
      <c r="J215" s="122">
        <v>58.0</v>
      </c>
      <c r="K215" s="122">
        <v>30.0</v>
      </c>
      <c r="L215" s="122"/>
      <c r="M215" s="125"/>
      <c r="N215" s="125" t="s">
        <v>8378</v>
      </c>
      <c r="O215" s="136"/>
      <c r="P215" s="121" t="s">
        <v>5963</v>
      </c>
      <c r="Q215" s="121"/>
      <c r="R215" s="122"/>
      <c r="S215" s="122"/>
      <c r="T215" s="122"/>
      <c r="U215" s="121"/>
      <c r="V215" s="121"/>
      <c r="W215" s="121"/>
      <c r="X215" s="121"/>
    </row>
    <row r="216" ht="12.75" customHeight="1">
      <c r="A216" s="121" t="s">
        <v>8323</v>
      </c>
      <c r="B216" s="125">
        <v>2395.0</v>
      </c>
      <c r="C216" s="123">
        <v>38179.0</v>
      </c>
      <c r="D216" s="124">
        <v>12.0</v>
      </c>
      <c r="E216" s="121" t="s">
        <v>856</v>
      </c>
      <c r="F216" s="125" t="s">
        <v>8</v>
      </c>
      <c r="G216" s="121" t="s">
        <v>5962</v>
      </c>
      <c r="H216" s="135"/>
      <c r="I216" s="124">
        <v>2.5</v>
      </c>
      <c r="J216" s="122">
        <v>62.0</v>
      </c>
      <c r="K216" s="122">
        <v>53.0</v>
      </c>
      <c r="L216" s="122"/>
      <c r="M216" s="125"/>
      <c r="N216" s="125" t="s">
        <v>8379</v>
      </c>
      <c r="O216" s="136"/>
      <c r="P216" s="121" t="s">
        <v>5963</v>
      </c>
      <c r="Q216" s="121"/>
      <c r="R216" s="122"/>
      <c r="S216" s="122"/>
      <c r="T216" s="122"/>
      <c r="U216" s="121"/>
      <c r="V216" s="121"/>
      <c r="W216" s="121"/>
      <c r="X216" s="121"/>
    </row>
    <row r="217" ht="12.75" customHeight="1">
      <c r="A217" s="121" t="s">
        <v>8323</v>
      </c>
      <c r="B217" s="125">
        <v>2396.0</v>
      </c>
      <c r="C217" s="123">
        <v>38179.0</v>
      </c>
      <c r="D217" s="124">
        <v>15.0</v>
      </c>
      <c r="E217" s="121" t="s">
        <v>856</v>
      </c>
      <c r="F217" s="125" t="s">
        <v>8</v>
      </c>
      <c r="G217" s="121"/>
      <c r="H217" s="135"/>
      <c r="I217" s="124">
        <v>2.85</v>
      </c>
      <c r="J217" s="122">
        <v>66.0</v>
      </c>
      <c r="K217" s="122">
        <v>34.0</v>
      </c>
      <c r="L217" s="122"/>
      <c r="M217" s="125"/>
      <c r="N217" s="125" t="s">
        <v>8379</v>
      </c>
      <c r="O217" s="136"/>
      <c r="P217" s="121" t="s">
        <v>5963</v>
      </c>
      <c r="Q217" s="121"/>
      <c r="R217" s="122"/>
      <c r="S217" s="122"/>
      <c r="T217" s="122"/>
      <c r="U217" s="121"/>
      <c r="V217" s="121"/>
      <c r="W217" s="121"/>
      <c r="X217" s="121"/>
    </row>
    <row r="218" ht="12.75" customHeight="1">
      <c r="A218" s="121" t="s">
        <v>8323</v>
      </c>
      <c r="B218" s="125">
        <v>2400.0</v>
      </c>
      <c r="C218" s="123">
        <v>38179.0</v>
      </c>
      <c r="D218" s="124">
        <v>20.0</v>
      </c>
      <c r="E218" s="121" t="s">
        <v>856</v>
      </c>
      <c r="F218" s="125" t="s">
        <v>8</v>
      </c>
      <c r="G218" s="121" t="s">
        <v>5962</v>
      </c>
      <c r="H218" s="135"/>
      <c r="I218" s="124">
        <v>2.5</v>
      </c>
      <c r="J218" s="122">
        <v>63.0</v>
      </c>
      <c r="K218" s="122">
        <v>31.0</v>
      </c>
      <c r="L218" s="122"/>
      <c r="M218" s="125"/>
      <c r="N218" s="125" t="s">
        <v>8380</v>
      </c>
      <c r="O218" s="136"/>
      <c r="P218" s="121" t="s">
        <v>5963</v>
      </c>
      <c r="Q218" s="121"/>
      <c r="R218" s="122"/>
      <c r="S218" s="122"/>
      <c r="T218" s="122"/>
      <c r="U218" s="121"/>
      <c r="V218" s="121"/>
      <c r="W218" s="121"/>
      <c r="X218" s="121"/>
    </row>
    <row r="219" ht="12.75" customHeight="1">
      <c r="A219" s="121" t="s">
        <v>8323</v>
      </c>
      <c r="B219" s="125">
        <v>2388.0</v>
      </c>
      <c r="C219" s="123">
        <v>38178.0</v>
      </c>
      <c r="D219" s="124">
        <v>19.0</v>
      </c>
      <c r="E219" s="121" t="s">
        <v>164</v>
      </c>
      <c r="F219" s="125" t="s">
        <v>8</v>
      </c>
      <c r="G219" s="121" t="s">
        <v>6020</v>
      </c>
      <c r="H219" s="135"/>
      <c r="I219" s="124">
        <v>2.0</v>
      </c>
      <c r="J219" s="122">
        <v>64.0</v>
      </c>
      <c r="K219" s="122">
        <v>32.0</v>
      </c>
      <c r="L219" s="122"/>
      <c r="M219" s="125"/>
      <c r="N219" s="125" t="s">
        <v>8381</v>
      </c>
      <c r="O219" s="136"/>
      <c r="P219" s="121" t="s">
        <v>5978</v>
      </c>
      <c r="Q219" s="121"/>
      <c r="R219" s="122"/>
      <c r="S219" s="122"/>
      <c r="T219" s="122"/>
      <c r="U219" s="121"/>
      <c r="V219" s="121"/>
      <c r="W219" s="121"/>
      <c r="X219" s="121"/>
    </row>
    <row r="220" ht="12.75" customHeight="1">
      <c r="A220" s="121" t="s">
        <v>8323</v>
      </c>
      <c r="B220" s="125">
        <v>2385.0</v>
      </c>
      <c r="C220" s="123">
        <v>38178.0</v>
      </c>
      <c r="D220" s="124">
        <v>17.0</v>
      </c>
      <c r="E220" s="121" t="s">
        <v>164</v>
      </c>
      <c r="F220" s="125" t="s">
        <v>8</v>
      </c>
      <c r="G220" s="121" t="s">
        <v>5962</v>
      </c>
      <c r="H220" s="135"/>
      <c r="I220" s="124">
        <v>2.4</v>
      </c>
      <c r="J220" s="122">
        <v>63.0</v>
      </c>
      <c r="K220" s="122">
        <v>32.0</v>
      </c>
      <c r="L220" s="122"/>
      <c r="M220" s="125"/>
      <c r="N220" s="125" t="s">
        <v>8381</v>
      </c>
      <c r="O220" s="136"/>
      <c r="P220" s="121" t="s">
        <v>5978</v>
      </c>
      <c r="Q220" s="121"/>
      <c r="R220" s="122"/>
      <c r="S220" s="122"/>
      <c r="T220" s="122"/>
      <c r="U220" s="121"/>
      <c r="V220" s="121"/>
      <c r="W220" s="121"/>
      <c r="X220" s="121"/>
    </row>
    <row r="221" ht="12.75" customHeight="1">
      <c r="A221" s="121" t="s">
        <v>8323</v>
      </c>
      <c r="B221" s="125">
        <v>2383.0</v>
      </c>
      <c r="C221" s="123">
        <v>38178.0</v>
      </c>
      <c r="D221" s="124">
        <v>19.0</v>
      </c>
      <c r="E221" s="125" t="s">
        <v>156</v>
      </c>
      <c r="F221" s="121" t="s">
        <v>857</v>
      </c>
      <c r="G221" s="125" t="s">
        <v>6020</v>
      </c>
      <c r="H221" s="135"/>
      <c r="I221" s="124">
        <v>2.1</v>
      </c>
      <c r="J221" s="122">
        <v>61.0</v>
      </c>
      <c r="K221" s="122">
        <v>29.0</v>
      </c>
      <c r="L221" s="122"/>
      <c r="M221" s="122"/>
      <c r="N221" s="125" t="s">
        <v>8382</v>
      </c>
      <c r="O221" s="136"/>
      <c r="P221" s="125" t="s">
        <v>5963</v>
      </c>
      <c r="Q221" s="121"/>
      <c r="R221" s="122"/>
      <c r="S221" s="122"/>
      <c r="T221" s="122"/>
      <c r="U221" s="121"/>
      <c r="V221" s="121"/>
      <c r="W221" s="121"/>
      <c r="X221" s="121"/>
    </row>
    <row r="222" ht="12.75" customHeight="1">
      <c r="A222" s="121" t="s">
        <v>8323</v>
      </c>
      <c r="B222" s="125">
        <v>2374.0</v>
      </c>
      <c r="C222" s="123">
        <v>38178.0</v>
      </c>
      <c r="D222" s="124">
        <v>13.0</v>
      </c>
      <c r="E222" s="125" t="s">
        <v>170</v>
      </c>
      <c r="F222" s="121" t="s">
        <v>857</v>
      </c>
      <c r="G222" s="125" t="s">
        <v>5962</v>
      </c>
      <c r="H222" s="135"/>
      <c r="I222" s="124">
        <v>2.7</v>
      </c>
      <c r="J222" s="122">
        <v>63.0</v>
      </c>
      <c r="K222" s="122">
        <v>28.0</v>
      </c>
      <c r="L222" s="122"/>
      <c r="M222" s="122"/>
      <c r="N222" s="125" t="s">
        <v>8375</v>
      </c>
      <c r="O222" s="136"/>
      <c r="P222" s="125" t="s">
        <v>5963</v>
      </c>
      <c r="Q222" s="121"/>
      <c r="R222" s="122"/>
      <c r="S222" s="122"/>
      <c r="T222" s="121"/>
      <c r="U222" s="121"/>
      <c r="V222" s="121"/>
      <c r="W222" s="121"/>
      <c r="X222" s="121"/>
    </row>
    <row r="223" ht="12.75" customHeight="1">
      <c r="A223" s="121" t="s">
        <v>8323</v>
      </c>
      <c r="B223" s="125">
        <v>2375.0</v>
      </c>
      <c r="C223" s="123">
        <v>38178.0</v>
      </c>
      <c r="D223" s="124">
        <v>13.0</v>
      </c>
      <c r="E223" s="125" t="s">
        <v>8383</v>
      </c>
      <c r="F223" s="121" t="s">
        <v>857</v>
      </c>
      <c r="G223" s="125" t="s">
        <v>5962</v>
      </c>
      <c r="H223" s="135"/>
      <c r="I223" s="124">
        <v>2.0</v>
      </c>
      <c r="J223" s="122">
        <v>61.0</v>
      </c>
      <c r="K223" s="122">
        <v>21.0</v>
      </c>
      <c r="L223" s="122"/>
      <c r="M223" s="122"/>
      <c r="N223" s="125" t="s">
        <v>8325</v>
      </c>
      <c r="O223" s="136"/>
      <c r="P223" s="125" t="s">
        <v>5963</v>
      </c>
      <c r="Q223" s="121"/>
      <c r="R223" s="122"/>
      <c r="S223" s="122"/>
      <c r="T223" s="122"/>
      <c r="U223" s="121"/>
      <c r="V223" s="121"/>
      <c r="W223" s="121"/>
      <c r="X223" s="121"/>
    </row>
    <row r="224" ht="12.75" customHeight="1">
      <c r="A224" s="121" t="s">
        <v>8323</v>
      </c>
      <c r="B224" s="125">
        <v>2376.0</v>
      </c>
      <c r="C224" s="123">
        <v>38178.0</v>
      </c>
      <c r="D224" s="124">
        <v>13.3</v>
      </c>
      <c r="E224" s="125" t="s">
        <v>143</v>
      </c>
      <c r="F224" s="121" t="s">
        <v>857</v>
      </c>
      <c r="G224" s="125" t="s">
        <v>5962</v>
      </c>
      <c r="H224" s="135"/>
      <c r="I224" s="124">
        <v>2.8</v>
      </c>
      <c r="J224" s="122">
        <v>66.0</v>
      </c>
      <c r="K224" s="122">
        <v>30.0</v>
      </c>
      <c r="L224" s="122"/>
      <c r="M224" s="122"/>
      <c r="N224" s="125" t="s">
        <v>8384</v>
      </c>
      <c r="O224" s="136"/>
      <c r="P224" s="125" t="s">
        <v>5963</v>
      </c>
      <c r="Q224" s="121"/>
      <c r="R224" s="122"/>
      <c r="S224" s="122"/>
      <c r="T224" s="122"/>
      <c r="U224" s="121"/>
      <c r="V224" s="121"/>
      <c r="W224" s="121"/>
      <c r="X224" s="121"/>
    </row>
    <row r="225" ht="12.75" customHeight="1">
      <c r="A225" s="121" t="s">
        <v>8323</v>
      </c>
      <c r="B225" s="125">
        <v>2372.0</v>
      </c>
      <c r="C225" s="123">
        <v>38178.0</v>
      </c>
      <c r="D225" s="124">
        <v>11.15</v>
      </c>
      <c r="E225" s="125" t="s">
        <v>182</v>
      </c>
      <c r="F225" s="121" t="s">
        <v>857</v>
      </c>
      <c r="G225" s="125" t="s">
        <v>5962</v>
      </c>
      <c r="H225" s="135"/>
      <c r="I225" s="124">
        <v>2.5</v>
      </c>
      <c r="J225" s="122">
        <v>64.0</v>
      </c>
      <c r="K225" s="122">
        <v>29.0</v>
      </c>
      <c r="L225" s="122"/>
      <c r="M225" s="122"/>
      <c r="N225" s="125" t="s">
        <v>8385</v>
      </c>
      <c r="O225" s="136"/>
      <c r="P225" s="125" t="s">
        <v>5963</v>
      </c>
      <c r="Q225" s="121"/>
      <c r="R225" s="122"/>
      <c r="S225" s="122"/>
      <c r="T225" s="122"/>
      <c r="U225" s="121"/>
      <c r="V225" s="121"/>
      <c r="W225" s="121"/>
      <c r="X225" s="121"/>
    </row>
    <row r="226" ht="12.75" customHeight="1">
      <c r="A226" s="121" t="s">
        <v>8323</v>
      </c>
      <c r="B226" s="125">
        <v>2373.0</v>
      </c>
      <c r="C226" s="123" t="s">
        <v>8386</v>
      </c>
      <c r="D226" s="124">
        <v>7.0</v>
      </c>
      <c r="E226" s="125" t="s">
        <v>143</v>
      </c>
      <c r="F226" s="121" t="s">
        <v>857</v>
      </c>
      <c r="G226" s="125" t="s">
        <v>5962</v>
      </c>
      <c r="H226" s="135"/>
      <c r="I226" s="124">
        <v>2.1</v>
      </c>
      <c r="J226" s="122">
        <v>58.0</v>
      </c>
      <c r="K226" s="122">
        <v>25.0</v>
      </c>
      <c r="L226" s="122"/>
      <c r="M226" s="122"/>
      <c r="N226" s="125" t="s">
        <v>8387</v>
      </c>
      <c r="O226" s="136"/>
      <c r="P226" s="125" t="s">
        <v>5963</v>
      </c>
      <c r="Q226" s="121"/>
      <c r="R226" s="122"/>
      <c r="S226" s="122"/>
      <c r="T226" s="122"/>
      <c r="U226" s="121"/>
      <c r="V226" s="121"/>
      <c r="W226" s="121"/>
      <c r="X226" s="121"/>
    </row>
    <row r="227" ht="12.75" customHeight="1">
      <c r="A227" s="121" t="s">
        <v>8323</v>
      </c>
      <c r="B227" s="125">
        <v>2382.0</v>
      </c>
      <c r="C227" s="123">
        <v>38178.0</v>
      </c>
      <c r="D227" s="124">
        <v>17.3</v>
      </c>
      <c r="E227" s="125" t="s">
        <v>133</v>
      </c>
      <c r="F227" s="121" t="s">
        <v>857</v>
      </c>
      <c r="G227" s="125" t="s">
        <v>5962</v>
      </c>
      <c r="H227" s="135"/>
      <c r="I227" s="124">
        <v>3.0</v>
      </c>
      <c r="J227" s="122">
        <v>64.0</v>
      </c>
      <c r="K227" s="122">
        <v>32.0</v>
      </c>
      <c r="L227" s="122"/>
      <c r="M227" s="122"/>
      <c r="N227" s="125" t="s">
        <v>8358</v>
      </c>
      <c r="O227" s="136"/>
      <c r="P227" s="125" t="s">
        <v>5963</v>
      </c>
      <c r="Q227" s="121"/>
      <c r="R227" s="122"/>
      <c r="S227" s="122"/>
      <c r="T227" s="122"/>
      <c r="U227" s="121"/>
      <c r="V227" s="121"/>
      <c r="W227" s="121"/>
      <c r="X227" s="121"/>
    </row>
    <row r="228" ht="12.75" customHeight="1">
      <c r="A228" s="121" t="s">
        <v>8323</v>
      </c>
      <c r="B228" s="125">
        <v>2381.0</v>
      </c>
      <c r="C228" s="123">
        <v>38178.0</v>
      </c>
      <c r="D228" s="124">
        <v>18.0</v>
      </c>
      <c r="E228" s="125" t="s">
        <v>165</v>
      </c>
      <c r="F228" s="121" t="s">
        <v>857</v>
      </c>
      <c r="G228" s="125" t="s">
        <v>5962</v>
      </c>
      <c r="H228" s="135"/>
      <c r="I228" s="124">
        <v>2.5</v>
      </c>
      <c r="J228" s="122">
        <v>63.0</v>
      </c>
      <c r="K228" s="122">
        <v>31.0</v>
      </c>
      <c r="L228" s="122"/>
      <c r="M228" s="122"/>
      <c r="N228" s="125" t="s">
        <v>8382</v>
      </c>
      <c r="O228" s="136"/>
      <c r="P228" s="125" t="s">
        <v>5963</v>
      </c>
      <c r="Q228" s="121"/>
      <c r="R228" s="122"/>
      <c r="S228" s="122"/>
      <c r="T228" s="122"/>
      <c r="U228" s="121"/>
      <c r="V228" s="121"/>
      <c r="W228" s="121"/>
      <c r="X228" s="121"/>
    </row>
    <row r="229" ht="12.75" customHeight="1">
      <c r="A229" s="121" t="s">
        <v>8323</v>
      </c>
      <c r="B229" s="125">
        <v>2380.0</v>
      </c>
      <c r="C229" s="123">
        <v>38178.0</v>
      </c>
      <c r="D229" s="124">
        <v>17.0</v>
      </c>
      <c r="E229" s="125" t="s">
        <v>29</v>
      </c>
      <c r="F229" s="121" t="s">
        <v>857</v>
      </c>
      <c r="G229" s="125" t="s">
        <v>5962</v>
      </c>
      <c r="H229" s="135"/>
      <c r="I229" s="124">
        <v>4.358</v>
      </c>
      <c r="J229" s="122">
        <v>75.0</v>
      </c>
      <c r="K229" s="122">
        <v>38.0</v>
      </c>
      <c r="L229" s="122"/>
      <c r="M229" s="122"/>
      <c r="N229" s="125" t="s">
        <v>8388</v>
      </c>
      <c r="O229" s="136"/>
      <c r="P229" s="125" t="s">
        <v>5963</v>
      </c>
      <c r="Q229" s="121"/>
      <c r="R229" s="122"/>
      <c r="S229" s="122"/>
      <c r="T229" s="122"/>
      <c r="U229" s="121"/>
      <c r="V229" s="121"/>
      <c r="W229" s="121"/>
      <c r="X229" s="121"/>
    </row>
    <row r="230" ht="12.75" customHeight="1">
      <c r="A230" s="121" t="s">
        <v>8323</v>
      </c>
      <c r="B230" s="125">
        <v>2379.0</v>
      </c>
      <c r="C230" s="123">
        <v>38178.0</v>
      </c>
      <c r="D230" s="124">
        <v>16.0</v>
      </c>
      <c r="E230" s="125" t="s">
        <v>8389</v>
      </c>
      <c r="F230" s="121" t="s">
        <v>857</v>
      </c>
      <c r="G230" s="125" t="s">
        <v>5962</v>
      </c>
      <c r="H230" s="135"/>
      <c r="I230" s="124">
        <v>3.1</v>
      </c>
      <c r="J230" s="122">
        <v>67.0</v>
      </c>
      <c r="K230" s="122">
        <v>34.0</v>
      </c>
      <c r="L230" s="122"/>
      <c r="M230" s="122"/>
      <c r="N230" s="125" t="s">
        <v>8390</v>
      </c>
      <c r="O230" s="136"/>
      <c r="P230" s="125" t="s">
        <v>5963</v>
      </c>
      <c r="Q230" s="121"/>
      <c r="R230" s="122"/>
      <c r="S230" s="122"/>
      <c r="T230" s="122"/>
      <c r="U230" s="121"/>
      <c r="V230" s="121"/>
      <c r="W230" s="121"/>
      <c r="X230" s="121"/>
    </row>
    <row r="231" ht="12.75" customHeight="1">
      <c r="A231" s="121" t="s">
        <v>8323</v>
      </c>
      <c r="B231" s="125">
        <v>2378.0</v>
      </c>
      <c r="C231" s="123">
        <v>38178.0</v>
      </c>
      <c r="D231" s="124">
        <v>14.0</v>
      </c>
      <c r="E231" s="125" t="s">
        <v>8327</v>
      </c>
      <c r="F231" s="121" t="s">
        <v>857</v>
      </c>
      <c r="G231" s="125" t="s">
        <v>5962</v>
      </c>
      <c r="H231" s="135"/>
      <c r="I231" s="124">
        <v>2.8</v>
      </c>
      <c r="J231" s="122">
        <v>65.0</v>
      </c>
      <c r="K231" s="122">
        <v>30.0</v>
      </c>
      <c r="L231" s="122"/>
      <c r="M231" s="122"/>
      <c r="N231" s="125" t="s">
        <v>8364</v>
      </c>
      <c r="O231" s="136"/>
      <c r="P231" s="125" t="s">
        <v>5963</v>
      </c>
      <c r="Q231" s="121"/>
      <c r="R231" s="122"/>
      <c r="S231" s="122"/>
      <c r="T231" s="122"/>
      <c r="U231" s="121"/>
      <c r="V231" s="121"/>
      <c r="W231" s="121"/>
      <c r="X231" s="121"/>
    </row>
    <row r="232" ht="12.75" customHeight="1">
      <c r="A232" s="121" t="s">
        <v>8323</v>
      </c>
      <c r="B232" s="125">
        <v>2377.0</v>
      </c>
      <c r="C232" s="123">
        <v>38178.0</v>
      </c>
      <c r="D232" s="124">
        <v>16.0</v>
      </c>
      <c r="E232" s="125" t="s">
        <v>136</v>
      </c>
      <c r="F232" s="121" t="s">
        <v>857</v>
      </c>
      <c r="G232" s="125" t="s">
        <v>5962</v>
      </c>
      <c r="H232" s="135"/>
      <c r="I232" s="124">
        <v>2.35</v>
      </c>
      <c r="J232" s="122">
        <v>61.0</v>
      </c>
      <c r="K232" s="122">
        <v>30.0</v>
      </c>
      <c r="L232" s="122"/>
      <c r="M232" s="122"/>
      <c r="N232" s="125" t="s">
        <v>8391</v>
      </c>
      <c r="O232" s="136"/>
      <c r="P232" s="125" t="s">
        <v>5963</v>
      </c>
      <c r="Q232" s="121"/>
      <c r="R232" s="122"/>
      <c r="S232" s="122"/>
      <c r="T232" s="122"/>
      <c r="U232" s="121"/>
      <c r="V232" s="121"/>
      <c r="W232" s="121"/>
      <c r="X232" s="121"/>
    </row>
    <row r="233" ht="12.75" customHeight="1">
      <c r="A233" s="121" t="s">
        <v>8323</v>
      </c>
      <c r="B233" s="125">
        <v>2384.0</v>
      </c>
      <c r="C233" s="123">
        <v>38178.0</v>
      </c>
      <c r="D233" s="124">
        <v>11.0</v>
      </c>
      <c r="E233" s="125" t="s">
        <v>850</v>
      </c>
      <c r="F233" s="121" t="s">
        <v>8</v>
      </c>
      <c r="G233" s="125" t="s">
        <v>5962</v>
      </c>
      <c r="H233" s="135"/>
      <c r="I233" s="124">
        <v>2.2</v>
      </c>
      <c r="J233" s="122">
        <v>60.0</v>
      </c>
      <c r="K233" s="122">
        <v>30.0</v>
      </c>
      <c r="L233" s="122"/>
      <c r="M233" s="122"/>
      <c r="N233" s="125" t="s">
        <v>8392</v>
      </c>
      <c r="O233" s="136"/>
      <c r="P233" s="125" t="s">
        <v>6009</v>
      </c>
      <c r="Q233" s="121"/>
      <c r="R233" s="122"/>
      <c r="S233" s="122"/>
      <c r="T233" s="122"/>
      <c r="U233" s="121"/>
      <c r="V233" s="121"/>
      <c r="W233" s="121"/>
      <c r="X233" s="121"/>
    </row>
    <row r="234" ht="12.75" customHeight="1">
      <c r="A234" s="121" t="s">
        <v>8323</v>
      </c>
      <c r="B234" s="125">
        <v>2361.0</v>
      </c>
      <c r="C234" s="123">
        <v>38175.0</v>
      </c>
      <c r="D234" s="124">
        <v>13.3</v>
      </c>
      <c r="E234" s="125" t="s">
        <v>842</v>
      </c>
      <c r="F234" s="121" t="s">
        <v>8</v>
      </c>
      <c r="G234" s="125" t="s">
        <v>5962</v>
      </c>
      <c r="H234" s="135"/>
      <c r="I234" s="124">
        <v>2.35</v>
      </c>
      <c r="J234" s="122">
        <v>61.0</v>
      </c>
      <c r="K234" s="122">
        <v>31.0</v>
      </c>
      <c r="L234" s="122"/>
      <c r="M234" s="122"/>
      <c r="N234" s="125" t="s">
        <v>8393</v>
      </c>
      <c r="O234" s="136"/>
      <c r="P234" s="125" t="s">
        <v>5963</v>
      </c>
      <c r="Q234" s="121"/>
      <c r="R234" s="122"/>
      <c r="S234" s="122"/>
      <c r="T234" s="122"/>
      <c r="U234" s="121"/>
      <c r="V234" s="121"/>
      <c r="W234" s="121"/>
      <c r="X234" s="121"/>
    </row>
    <row r="235" ht="12.75" customHeight="1">
      <c r="A235" s="121" t="s">
        <v>8323</v>
      </c>
      <c r="B235" s="125">
        <v>2358.0</v>
      </c>
      <c r="C235" s="123">
        <v>38173.0</v>
      </c>
      <c r="D235" s="124">
        <v>7.15</v>
      </c>
      <c r="E235" s="125" t="s">
        <v>8394</v>
      </c>
      <c r="F235" s="121" t="s">
        <v>857</v>
      </c>
      <c r="G235" s="125" t="s">
        <v>5962</v>
      </c>
      <c r="H235" s="135"/>
      <c r="I235" s="124">
        <v>2.75</v>
      </c>
      <c r="J235" s="122">
        <v>63.0</v>
      </c>
      <c r="K235" s="122">
        <v>31.0</v>
      </c>
      <c r="L235" s="122"/>
      <c r="M235" s="122"/>
      <c r="N235" s="125" t="s">
        <v>8395</v>
      </c>
      <c r="O235" s="136"/>
      <c r="P235" s="125" t="s">
        <v>5963</v>
      </c>
      <c r="Q235" s="121"/>
      <c r="R235" s="122"/>
      <c r="S235" s="122"/>
      <c r="T235" s="122"/>
      <c r="U235" s="121"/>
      <c r="V235" s="121"/>
      <c r="W235" s="121"/>
      <c r="X235" s="121"/>
    </row>
    <row r="236" ht="12.75" customHeight="1">
      <c r="A236" s="121" t="s">
        <v>8323</v>
      </c>
      <c r="B236" s="125">
        <v>2360.0</v>
      </c>
      <c r="C236" s="123">
        <v>38174.0</v>
      </c>
      <c r="D236" s="124">
        <v>12.3</v>
      </c>
      <c r="E236" s="125" t="s">
        <v>170</v>
      </c>
      <c r="F236" s="121" t="s">
        <v>857</v>
      </c>
      <c r="G236" s="125" t="s">
        <v>5962</v>
      </c>
      <c r="H236" s="135"/>
      <c r="I236" s="124">
        <v>3.4</v>
      </c>
      <c r="J236" s="122">
        <v>64.0</v>
      </c>
      <c r="K236" s="122">
        <v>34.0</v>
      </c>
      <c r="L236" s="122"/>
      <c r="M236" s="122"/>
      <c r="N236" s="125" t="s">
        <v>8342</v>
      </c>
      <c r="O236" s="136"/>
      <c r="P236" s="125" t="s">
        <v>5963</v>
      </c>
      <c r="Q236" s="121"/>
      <c r="R236" s="122"/>
      <c r="S236" s="122"/>
      <c r="T236" s="122"/>
      <c r="U236" s="121"/>
      <c r="V236" s="121"/>
      <c r="W236" s="121"/>
      <c r="X236" s="121"/>
    </row>
    <row r="237" ht="12.75" customHeight="1">
      <c r="A237" s="121" t="s">
        <v>8323</v>
      </c>
      <c r="B237" s="125">
        <v>2359.0</v>
      </c>
      <c r="C237" s="123">
        <v>38174.0</v>
      </c>
      <c r="D237" s="124">
        <v>10.0</v>
      </c>
      <c r="E237" s="125" t="s">
        <v>139</v>
      </c>
      <c r="F237" s="121" t="s">
        <v>857</v>
      </c>
      <c r="G237" s="125" t="s">
        <v>5962</v>
      </c>
      <c r="H237" s="135"/>
      <c r="I237" s="124">
        <v>2.7</v>
      </c>
      <c r="J237" s="122">
        <v>62.0</v>
      </c>
      <c r="K237" s="122">
        <v>30.0</v>
      </c>
      <c r="L237" s="122"/>
      <c r="M237" s="122"/>
      <c r="N237" s="125" t="s">
        <v>8396</v>
      </c>
      <c r="O237" s="136"/>
      <c r="P237" s="125" t="s">
        <v>5963</v>
      </c>
      <c r="Q237" s="121"/>
      <c r="R237" s="121"/>
      <c r="S237" s="122"/>
      <c r="T237" s="122"/>
      <c r="U237" s="121"/>
      <c r="V237" s="121"/>
      <c r="W237" s="121"/>
      <c r="X237" s="121"/>
    </row>
    <row r="238" ht="12.75" customHeight="1">
      <c r="A238" s="121" t="s">
        <v>8323</v>
      </c>
      <c r="B238" s="125">
        <v>2368.0</v>
      </c>
      <c r="C238" s="123">
        <v>38177.0</v>
      </c>
      <c r="D238" s="124">
        <v>11.15</v>
      </c>
      <c r="E238" s="125" t="s">
        <v>161</v>
      </c>
      <c r="F238" s="121" t="s">
        <v>857</v>
      </c>
      <c r="G238" s="125" t="s">
        <v>5962</v>
      </c>
      <c r="H238" s="135"/>
      <c r="I238" s="124">
        <v>2.3</v>
      </c>
      <c r="J238" s="122">
        <v>62.0</v>
      </c>
      <c r="K238" s="122">
        <v>27.0</v>
      </c>
      <c r="L238" s="122"/>
      <c r="M238" s="122"/>
      <c r="N238" s="125" t="s">
        <v>8397</v>
      </c>
      <c r="O238" s="136"/>
      <c r="P238" s="125" t="s">
        <v>5963</v>
      </c>
      <c r="Q238" s="121"/>
      <c r="R238" s="121"/>
      <c r="S238" s="122"/>
      <c r="T238" s="122"/>
      <c r="U238" s="121"/>
      <c r="V238" s="121"/>
      <c r="W238" s="121"/>
      <c r="X238" s="121"/>
    </row>
    <row r="239" ht="12.75" customHeight="1">
      <c r="A239" s="121" t="s">
        <v>8323</v>
      </c>
      <c r="B239" s="125">
        <v>2367.0</v>
      </c>
      <c r="C239" s="123">
        <v>38177.0</v>
      </c>
      <c r="D239" s="124">
        <v>9.0</v>
      </c>
      <c r="E239" s="125" t="s">
        <v>143</v>
      </c>
      <c r="F239" s="121" t="s">
        <v>857</v>
      </c>
      <c r="G239" s="125" t="s">
        <v>5962</v>
      </c>
      <c r="H239" s="135"/>
      <c r="I239" s="124">
        <v>2.7</v>
      </c>
      <c r="J239" s="122">
        <v>61.0</v>
      </c>
      <c r="K239" s="122">
        <v>27.0</v>
      </c>
      <c r="L239" s="122"/>
      <c r="M239" s="122"/>
      <c r="N239" s="125" t="s">
        <v>8336</v>
      </c>
      <c r="O239" s="136"/>
      <c r="P239" s="125" t="s">
        <v>5963</v>
      </c>
      <c r="Q239" s="121"/>
      <c r="R239" s="121"/>
      <c r="S239" s="122"/>
      <c r="T239" s="122"/>
      <c r="U239" s="121"/>
      <c r="V239" s="121"/>
      <c r="W239" s="121"/>
      <c r="X239" s="121"/>
    </row>
    <row r="240" ht="12.75" customHeight="1">
      <c r="A240" s="121" t="s">
        <v>8323</v>
      </c>
      <c r="B240" s="125">
        <v>2366.0</v>
      </c>
      <c r="C240" s="123">
        <v>38177.0</v>
      </c>
      <c r="D240" s="124">
        <v>10.3</v>
      </c>
      <c r="E240" s="125" t="s">
        <v>143</v>
      </c>
      <c r="F240" s="121" t="s">
        <v>857</v>
      </c>
      <c r="G240" s="125" t="s">
        <v>5962</v>
      </c>
      <c r="H240" s="135"/>
      <c r="I240" s="124">
        <v>2.2</v>
      </c>
      <c r="J240" s="122">
        <v>60.0</v>
      </c>
      <c r="K240" s="122">
        <v>26.0</v>
      </c>
      <c r="L240" s="122"/>
      <c r="M240" s="122"/>
      <c r="N240" s="125" t="s">
        <v>8387</v>
      </c>
      <c r="O240" s="136"/>
      <c r="P240" s="125" t="s">
        <v>5963</v>
      </c>
      <c r="Q240" s="121"/>
      <c r="R240" s="122"/>
      <c r="S240" s="122"/>
      <c r="T240" s="122"/>
      <c r="U240" s="121"/>
      <c r="V240" s="121"/>
      <c r="W240" s="121"/>
      <c r="X240" s="121"/>
    </row>
    <row r="241" ht="12.75" customHeight="1">
      <c r="A241" s="121" t="s">
        <v>8323</v>
      </c>
      <c r="B241" s="125">
        <v>2365.0</v>
      </c>
      <c r="C241" s="123">
        <v>38177.0</v>
      </c>
      <c r="D241" s="124">
        <v>7.45</v>
      </c>
      <c r="E241" s="125" t="s">
        <v>829</v>
      </c>
      <c r="F241" s="121" t="s">
        <v>857</v>
      </c>
      <c r="G241" s="125" t="s">
        <v>5962</v>
      </c>
      <c r="H241" s="135"/>
      <c r="I241" s="124">
        <v>2.4</v>
      </c>
      <c r="J241" s="122">
        <v>61.0</v>
      </c>
      <c r="K241" s="122">
        <v>27.0</v>
      </c>
      <c r="L241" s="122"/>
      <c r="M241" s="122"/>
      <c r="N241" s="125" t="s">
        <v>8375</v>
      </c>
      <c r="O241" s="136"/>
      <c r="P241" s="125" t="s">
        <v>5963</v>
      </c>
      <c r="Q241" s="121"/>
      <c r="R241" s="121"/>
      <c r="S241" s="122"/>
      <c r="T241" s="122"/>
      <c r="U241" s="121"/>
      <c r="V241" s="121"/>
      <c r="W241" s="121"/>
      <c r="X241" s="121"/>
    </row>
    <row r="242" ht="12.75" customHeight="1">
      <c r="A242" s="121" t="s">
        <v>8323</v>
      </c>
      <c r="B242" s="125">
        <v>2364.0</v>
      </c>
      <c r="C242" s="123">
        <v>38177.0</v>
      </c>
      <c r="D242" s="124">
        <v>8.0</v>
      </c>
      <c r="E242" s="125" t="s">
        <v>829</v>
      </c>
      <c r="F242" s="121" t="s">
        <v>857</v>
      </c>
      <c r="G242" s="125" t="s">
        <v>5962</v>
      </c>
      <c r="H242" s="135"/>
      <c r="I242" s="124">
        <v>2.5</v>
      </c>
      <c r="J242" s="122">
        <v>62.0</v>
      </c>
      <c r="K242" s="122">
        <v>28.0</v>
      </c>
      <c r="L242" s="122"/>
      <c r="M242" s="122"/>
      <c r="N242" s="125" t="s">
        <v>8398</v>
      </c>
      <c r="O242" s="136"/>
      <c r="P242" s="125" t="s">
        <v>5963</v>
      </c>
      <c r="Q242" s="121"/>
      <c r="R242" s="121"/>
      <c r="S242" s="122"/>
      <c r="T242" s="122"/>
      <c r="U242" s="121"/>
      <c r="V242" s="121"/>
      <c r="W242" s="121"/>
      <c r="X242" s="121"/>
    </row>
    <row r="243" ht="12.75" customHeight="1">
      <c r="A243" s="121" t="s">
        <v>8323</v>
      </c>
      <c r="B243" s="125">
        <v>2363.0</v>
      </c>
      <c r="C243" s="123">
        <v>38177.0</v>
      </c>
      <c r="D243" s="124">
        <v>7.0</v>
      </c>
      <c r="E243" s="125" t="s">
        <v>139</v>
      </c>
      <c r="F243" s="121" t="s">
        <v>857</v>
      </c>
      <c r="G243" s="125" t="s">
        <v>5962</v>
      </c>
      <c r="H243" s="135"/>
      <c r="I243" s="124">
        <v>2.2</v>
      </c>
      <c r="J243" s="122">
        <v>58.0</v>
      </c>
      <c r="K243" s="122">
        <v>28.0</v>
      </c>
      <c r="L243" s="122"/>
      <c r="M243" s="122"/>
      <c r="N243" s="125" t="s">
        <v>8399</v>
      </c>
      <c r="O243" s="136"/>
      <c r="P243" s="125" t="s">
        <v>5963</v>
      </c>
      <c r="Q243" s="121"/>
      <c r="R243" s="121"/>
      <c r="S243" s="122"/>
      <c r="T243" s="122"/>
      <c r="U243" s="121"/>
      <c r="V243" s="121"/>
      <c r="W243" s="121"/>
      <c r="X243" s="121"/>
    </row>
    <row r="244" ht="12.75" customHeight="1">
      <c r="A244" s="121" t="s">
        <v>8323</v>
      </c>
      <c r="B244" s="125">
        <v>2362.0</v>
      </c>
      <c r="C244" s="123">
        <v>38177.0</v>
      </c>
      <c r="D244" s="124">
        <v>9.3</v>
      </c>
      <c r="E244" s="125" t="s">
        <v>8327</v>
      </c>
      <c r="F244" s="121" t="s">
        <v>857</v>
      </c>
      <c r="G244" s="125" t="s">
        <v>6020</v>
      </c>
      <c r="H244" s="135"/>
      <c r="I244" s="124">
        <v>2.5</v>
      </c>
      <c r="J244" s="122">
        <v>60.0</v>
      </c>
      <c r="K244" s="122">
        <v>30.0</v>
      </c>
      <c r="L244" s="122"/>
      <c r="M244" s="122"/>
      <c r="N244" s="125" t="s">
        <v>8357</v>
      </c>
      <c r="O244" s="136"/>
      <c r="P244" s="125" t="s">
        <v>5963</v>
      </c>
      <c r="Q244" s="121"/>
      <c r="R244" s="121"/>
      <c r="S244" s="122"/>
      <c r="T244" s="122"/>
      <c r="U244" s="121"/>
      <c r="V244" s="121"/>
      <c r="W244" s="121"/>
      <c r="X244" s="121"/>
    </row>
    <row r="245" ht="12.75" customHeight="1">
      <c r="A245" s="121" t="s">
        <v>8323</v>
      </c>
      <c r="B245" s="125">
        <v>2370.0</v>
      </c>
      <c r="C245" s="123">
        <v>38177.0</v>
      </c>
      <c r="D245" s="124">
        <v>19.0</v>
      </c>
      <c r="E245" s="125" t="s">
        <v>152</v>
      </c>
      <c r="F245" s="121" t="s">
        <v>857</v>
      </c>
      <c r="G245" s="125" t="s">
        <v>5962</v>
      </c>
      <c r="H245" s="135"/>
      <c r="I245" s="124">
        <v>2.2</v>
      </c>
      <c r="J245" s="122">
        <v>62.0</v>
      </c>
      <c r="K245" s="122">
        <v>30.0</v>
      </c>
      <c r="L245" s="122"/>
      <c r="M245" s="122"/>
      <c r="N245" s="125" t="s">
        <v>8337</v>
      </c>
      <c r="O245" s="136"/>
      <c r="P245" s="125" t="s">
        <v>5963</v>
      </c>
      <c r="Q245" s="121"/>
      <c r="R245" s="121"/>
      <c r="S245" s="122"/>
      <c r="T245" s="122"/>
      <c r="U245" s="121"/>
      <c r="V245" s="121"/>
      <c r="W245" s="121"/>
      <c r="X245" s="121"/>
    </row>
    <row r="246" ht="12.75" customHeight="1">
      <c r="A246" s="121" t="s">
        <v>8323</v>
      </c>
      <c r="B246" s="125">
        <v>2369.0</v>
      </c>
      <c r="C246" s="123">
        <v>38177.0</v>
      </c>
      <c r="D246" s="124">
        <v>18.3</v>
      </c>
      <c r="E246" s="125" t="s">
        <v>29</v>
      </c>
      <c r="F246" s="121" t="s">
        <v>857</v>
      </c>
      <c r="G246" s="125" t="s">
        <v>5962</v>
      </c>
      <c r="H246" s="135"/>
      <c r="I246" s="124">
        <v>2.3</v>
      </c>
      <c r="J246" s="122">
        <v>61.0</v>
      </c>
      <c r="K246" s="122">
        <v>30.0</v>
      </c>
      <c r="L246" s="122"/>
      <c r="M246" s="122"/>
      <c r="N246" s="125" t="s">
        <v>8340</v>
      </c>
      <c r="O246" s="136"/>
      <c r="P246" s="125" t="s">
        <v>5963</v>
      </c>
      <c r="Q246" s="121"/>
      <c r="R246" s="121"/>
      <c r="S246" s="122"/>
      <c r="T246" s="122"/>
      <c r="U246" s="121"/>
      <c r="V246" s="121"/>
      <c r="W246" s="121"/>
      <c r="X246" s="121"/>
    </row>
    <row r="247" ht="12.75" customHeight="1">
      <c r="A247" s="121" t="s">
        <v>8323</v>
      </c>
      <c r="B247" s="125">
        <v>2371.0</v>
      </c>
      <c r="C247" s="123">
        <v>38177.0</v>
      </c>
      <c r="D247" s="124">
        <v>20.3</v>
      </c>
      <c r="E247" s="125" t="s">
        <v>842</v>
      </c>
      <c r="F247" s="121" t="s">
        <v>8</v>
      </c>
      <c r="G247" s="125" t="s">
        <v>5962</v>
      </c>
      <c r="H247" s="135"/>
      <c r="I247" s="124">
        <v>2.4</v>
      </c>
      <c r="J247" s="122">
        <v>63.0</v>
      </c>
      <c r="K247" s="122">
        <v>34.0</v>
      </c>
      <c r="L247" s="122"/>
      <c r="M247" s="122"/>
      <c r="N247" s="125" t="s">
        <v>8346</v>
      </c>
      <c r="O247" s="136"/>
      <c r="P247" s="125" t="s">
        <v>5963</v>
      </c>
      <c r="Q247" s="121"/>
      <c r="R247" s="121"/>
      <c r="S247" s="122"/>
      <c r="T247" s="122"/>
      <c r="U247" s="121"/>
      <c r="V247" s="121"/>
      <c r="W247" s="121"/>
      <c r="X247" s="121"/>
    </row>
    <row r="248" ht="12.75" customHeight="1">
      <c r="A248" s="121" t="s">
        <v>8323</v>
      </c>
      <c r="B248" s="125">
        <v>2128.0</v>
      </c>
      <c r="C248" s="123">
        <v>7.3</v>
      </c>
      <c r="D248" s="124">
        <v>7.3</v>
      </c>
      <c r="E248" s="125" t="s">
        <v>845</v>
      </c>
      <c r="F248" s="121" t="s">
        <v>8</v>
      </c>
      <c r="G248" s="125" t="s">
        <v>5962</v>
      </c>
      <c r="H248" s="135"/>
      <c r="I248" s="124">
        <v>2.0</v>
      </c>
      <c r="J248" s="122">
        <v>58.0</v>
      </c>
      <c r="K248" s="122">
        <v>27.0</v>
      </c>
      <c r="L248" s="122"/>
      <c r="M248" s="122"/>
      <c r="N248" s="125" t="s">
        <v>8400</v>
      </c>
      <c r="O248" s="136"/>
      <c r="P248" s="125" t="s">
        <v>5963</v>
      </c>
      <c r="Q248" s="121"/>
      <c r="R248" s="122"/>
      <c r="S248" s="122"/>
      <c r="T248" s="122"/>
      <c r="U248" s="121"/>
      <c r="V248" s="121"/>
      <c r="W248" s="121"/>
      <c r="X248" s="121"/>
    </row>
    <row r="249" ht="12.75" customHeight="1">
      <c r="A249" s="121" t="s">
        <v>8323</v>
      </c>
      <c r="B249" s="125">
        <v>2129.0</v>
      </c>
      <c r="C249" s="123">
        <v>38174.0</v>
      </c>
      <c r="D249" s="124">
        <v>12.0</v>
      </c>
      <c r="E249" s="125" t="s">
        <v>886</v>
      </c>
      <c r="F249" s="121" t="s">
        <v>8</v>
      </c>
      <c r="G249" s="125" t="s">
        <v>5962</v>
      </c>
      <c r="H249" s="135"/>
      <c r="I249" s="124">
        <v>5.145</v>
      </c>
      <c r="J249" s="122">
        <v>77.0</v>
      </c>
      <c r="K249" s="122">
        <v>38.0</v>
      </c>
      <c r="L249" s="122"/>
      <c r="M249" s="122"/>
      <c r="N249" s="125" t="s">
        <v>8401</v>
      </c>
      <c r="O249" s="136"/>
      <c r="P249" s="125" t="s">
        <v>5963</v>
      </c>
      <c r="Q249" s="122"/>
      <c r="R249" s="121"/>
      <c r="S249" s="122"/>
      <c r="T249" s="122"/>
      <c r="U249" s="121"/>
      <c r="V249" s="121"/>
      <c r="W249" s="121"/>
      <c r="X249" s="121"/>
    </row>
    <row r="250" ht="12.75" customHeight="1">
      <c r="A250" s="121" t="s">
        <v>8323</v>
      </c>
      <c r="B250" s="125">
        <v>2130.0</v>
      </c>
      <c r="C250" s="123">
        <v>38174.0</v>
      </c>
      <c r="D250" s="124">
        <v>9.0</v>
      </c>
      <c r="E250" s="125" t="s">
        <v>886</v>
      </c>
      <c r="F250" s="121" t="s">
        <v>8</v>
      </c>
      <c r="G250" s="125" t="s">
        <v>5962</v>
      </c>
      <c r="H250" s="135"/>
      <c r="I250" s="124">
        <v>5.9</v>
      </c>
      <c r="J250" s="122">
        <v>80.0</v>
      </c>
      <c r="K250" s="122">
        <v>41.0</v>
      </c>
      <c r="L250" s="122"/>
      <c r="M250" s="122"/>
      <c r="N250" s="125" t="s">
        <v>8402</v>
      </c>
      <c r="O250" s="136"/>
      <c r="P250" s="125" t="s">
        <v>5963</v>
      </c>
      <c r="Q250" s="121"/>
      <c r="R250" s="121"/>
      <c r="S250" s="122"/>
      <c r="T250" s="122"/>
      <c r="U250" s="121"/>
      <c r="V250" s="121"/>
      <c r="W250" s="121"/>
      <c r="X250" s="121"/>
    </row>
    <row r="251" ht="12.75" customHeight="1">
      <c r="A251" s="121" t="s">
        <v>8323</v>
      </c>
      <c r="B251" s="125">
        <v>2131.0</v>
      </c>
      <c r="C251" s="123">
        <v>38177.0</v>
      </c>
      <c r="D251" s="124">
        <v>19.0</v>
      </c>
      <c r="E251" s="125" t="s">
        <v>886</v>
      </c>
      <c r="F251" s="121" t="s">
        <v>8</v>
      </c>
      <c r="G251" s="125" t="s">
        <v>5962</v>
      </c>
      <c r="H251" s="135"/>
      <c r="I251" s="124">
        <v>2.6</v>
      </c>
      <c r="J251" s="122">
        <v>64.0</v>
      </c>
      <c r="K251" s="122">
        <v>31.0</v>
      </c>
      <c r="L251" s="122"/>
      <c r="M251" s="122"/>
      <c r="N251" s="125" t="s">
        <v>8403</v>
      </c>
      <c r="O251" s="136"/>
      <c r="P251" s="125" t="s">
        <v>5963</v>
      </c>
      <c r="Q251" s="121"/>
      <c r="R251" s="121"/>
      <c r="S251" s="122"/>
      <c r="T251" s="122"/>
      <c r="U251" s="121"/>
      <c r="V251" s="121"/>
      <c r="W251" s="121"/>
      <c r="X251" s="121"/>
    </row>
    <row r="252" ht="12.75" customHeight="1">
      <c r="A252" s="121" t="s">
        <v>8323</v>
      </c>
      <c r="B252" s="125">
        <v>2320.0</v>
      </c>
      <c r="C252" s="123">
        <v>38159.0</v>
      </c>
      <c r="D252" s="124">
        <v>9.0</v>
      </c>
      <c r="E252" s="125" t="s">
        <v>880</v>
      </c>
      <c r="F252" s="121" t="s">
        <v>857</v>
      </c>
      <c r="G252" s="125" t="s">
        <v>5962</v>
      </c>
      <c r="H252" s="135"/>
      <c r="I252" s="124">
        <v>5.0</v>
      </c>
      <c r="J252" s="122">
        <v>79.0</v>
      </c>
      <c r="K252" s="122">
        <v>41.0</v>
      </c>
      <c r="L252" s="122"/>
      <c r="M252" s="122"/>
      <c r="N252" s="125" t="s">
        <v>8404</v>
      </c>
      <c r="O252" s="136"/>
      <c r="P252" s="122" t="s">
        <v>5963</v>
      </c>
      <c r="Q252" s="121"/>
      <c r="R252" s="121"/>
      <c r="S252" s="122"/>
      <c r="T252" s="122"/>
      <c r="U252" s="121"/>
      <c r="V252" s="121"/>
      <c r="W252" s="121"/>
      <c r="X252" s="121"/>
    </row>
    <row r="253" ht="12.75" customHeight="1">
      <c r="A253" s="121" t="s">
        <v>8323</v>
      </c>
      <c r="B253" s="125">
        <v>2321.0</v>
      </c>
      <c r="C253" s="123">
        <v>38159.0</v>
      </c>
      <c r="D253" s="124">
        <v>11.0</v>
      </c>
      <c r="E253" s="125" t="s">
        <v>170</v>
      </c>
      <c r="F253" s="121" t="s">
        <v>857</v>
      </c>
      <c r="G253" s="125" t="s">
        <v>5962</v>
      </c>
      <c r="H253" s="135"/>
      <c r="I253" s="124">
        <v>4.9</v>
      </c>
      <c r="J253" s="122">
        <v>77.0</v>
      </c>
      <c r="K253" s="122">
        <v>39.0</v>
      </c>
      <c r="L253" s="122"/>
      <c r="M253" s="122"/>
      <c r="N253" s="125" t="s">
        <v>8405</v>
      </c>
      <c r="O253" s="136"/>
      <c r="P253" s="122" t="s">
        <v>5963</v>
      </c>
      <c r="Q253" s="121"/>
      <c r="R253" s="121"/>
      <c r="S253" s="122"/>
      <c r="T253" s="122"/>
      <c r="U253" s="121"/>
      <c r="V253" s="121"/>
      <c r="W253" s="121"/>
      <c r="X253" s="121"/>
    </row>
    <row r="254" ht="12.75" customHeight="1">
      <c r="A254" s="121" t="s">
        <v>8323</v>
      </c>
      <c r="B254" s="125">
        <v>2322.0</v>
      </c>
      <c r="C254" s="123">
        <v>38159.0</v>
      </c>
      <c r="D254" s="124">
        <v>10.3</v>
      </c>
      <c r="E254" s="125" t="s">
        <v>842</v>
      </c>
      <c r="F254" s="121" t="s">
        <v>8</v>
      </c>
      <c r="G254" s="125" t="s">
        <v>6020</v>
      </c>
      <c r="H254" s="135"/>
      <c r="I254" s="124">
        <v>5.75</v>
      </c>
      <c r="J254" s="122">
        <v>80.0</v>
      </c>
      <c r="K254" s="122">
        <v>41.0</v>
      </c>
      <c r="L254" s="122"/>
      <c r="M254" s="122"/>
      <c r="N254" s="125" t="s">
        <v>8406</v>
      </c>
      <c r="O254" s="136"/>
      <c r="P254" s="122" t="s">
        <v>5963</v>
      </c>
      <c r="Q254" s="121"/>
      <c r="R254" s="122"/>
      <c r="S254" s="122"/>
      <c r="T254" s="122"/>
      <c r="U254" s="121"/>
      <c r="V254" s="121"/>
      <c r="W254" s="121"/>
      <c r="X254" s="121"/>
    </row>
    <row r="255" ht="12.75" customHeight="1">
      <c r="A255" s="121" t="s">
        <v>8323</v>
      </c>
      <c r="B255" s="125">
        <v>2319.0</v>
      </c>
      <c r="C255" s="123">
        <v>38158.0</v>
      </c>
      <c r="D255" s="124">
        <v>16.3</v>
      </c>
      <c r="E255" s="125" t="s">
        <v>845</v>
      </c>
      <c r="F255" s="121" t="s">
        <v>8</v>
      </c>
      <c r="G255" s="125" t="s">
        <v>5962</v>
      </c>
      <c r="H255" s="135"/>
      <c r="I255" s="124">
        <v>5.25</v>
      </c>
      <c r="J255" s="122">
        <v>79.0</v>
      </c>
      <c r="K255" s="122">
        <v>40.0</v>
      </c>
      <c r="L255" s="122"/>
      <c r="M255" s="122"/>
      <c r="N255" s="125" t="s">
        <v>8407</v>
      </c>
      <c r="O255" s="136"/>
      <c r="P255" s="122" t="s">
        <v>5963</v>
      </c>
      <c r="Q255" s="121"/>
      <c r="R255" s="122"/>
      <c r="S255" s="122"/>
      <c r="T255" s="122"/>
      <c r="U255" s="121"/>
      <c r="V255" s="121"/>
      <c r="W255" s="121"/>
      <c r="X255" s="121"/>
    </row>
    <row r="256" ht="12.75" customHeight="1">
      <c r="A256" s="121" t="s">
        <v>8323</v>
      </c>
      <c r="B256" s="125">
        <v>2317.0</v>
      </c>
      <c r="C256" s="123">
        <v>38158.0</v>
      </c>
      <c r="D256" s="124">
        <v>11.3</v>
      </c>
      <c r="E256" s="125" t="s">
        <v>133</v>
      </c>
      <c r="F256" s="121" t="s">
        <v>857</v>
      </c>
      <c r="G256" s="125" t="s">
        <v>5962</v>
      </c>
      <c r="H256" s="135"/>
      <c r="I256" s="124">
        <v>3.55</v>
      </c>
      <c r="J256" s="122">
        <v>69.0</v>
      </c>
      <c r="K256" s="122">
        <v>35.0</v>
      </c>
      <c r="L256" s="122"/>
      <c r="M256" s="122"/>
      <c r="N256" s="125" t="s">
        <v>8408</v>
      </c>
      <c r="O256" s="136"/>
      <c r="P256" s="122" t="s">
        <v>5963</v>
      </c>
      <c r="Q256" s="121"/>
      <c r="R256" s="122"/>
      <c r="S256" s="122"/>
      <c r="T256" s="122"/>
      <c r="U256" s="121"/>
      <c r="V256" s="121"/>
      <c r="W256" s="121"/>
      <c r="X256" s="121"/>
    </row>
    <row r="257" ht="12.75" customHeight="1">
      <c r="A257" s="121" t="s">
        <v>8323</v>
      </c>
      <c r="B257" s="125">
        <v>2315.0</v>
      </c>
      <c r="C257" s="123">
        <v>38157.0</v>
      </c>
      <c r="D257" s="124">
        <v>9.3</v>
      </c>
      <c r="E257" s="125" t="s">
        <v>840</v>
      </c>
      <c r="F257" s="121" t="s">
        <v>857</v>
      </c>
      <c r="G257" s="125" t="s">
        <v>5962</v>
      </c>
      <c r="H257" s="135"/>
      <c r="I257" s="124">
        <v>5.75</v>
      </c>
      <c r="J257" s="122">
        <v>81.0</v>
      </c>
      <c r="K257" s="122">
        <v>42.0</v>
      </c>
      <c r="L257" s="122"/>
      <c r="M257" s="122"/>
      <c r="N257" s="125" t="s">
        <v>8336</v>
      </c>
      <c r="O257" s="136"/>
      <c r="P257" s="122" t="s">
        <v>5963</v>
      </c>
      <c r="Q257" s="121"/>
      <c r="R257" s="122"/>
      <c r="S257" s="122"/>
      <c r="T257" s="122"/>
      <c r="U257" s="121"/>
      <c r="V257" s="121"/>
      <c r="W257" s="121"/>
      <c r="X257" s="121"/>
    </row>
    <row r="258" ht="12.75" customHeight="1">
      <c r="A258" s="121" t="s">
        <v>8323</v>
      </c>
      <c r="B258" s="125">
        <v>2314.0</v>
      </c>
      <c r="C258" s="123">
        <v>38157.0</v>
      </c>
      <c r="D258" s="124">
        <v>8.3</v>
      </c>
      <c r="E258" s="125" t="s">
        <v>845</v>
      </c>
      <c r="F258" s="121" t="s">
        <v>8</v>
      </c>
      <c r="G258" s="125" t="s">
        <v>5962</v>
      </c>
      <c r="H258" s="135"/>
      <c r="I258" s="124">
        <v>6.2</v>
      </c>
      <c r="J258" s="122">
        <v>81.0</v>
      </c>
      <c r="K258" s="122">
        <v>43.0</v>
      </c>
      <c r="L258" s="122"/>
      <c r="M258" s="122"/>
      <c r="N258" s="125" t="s">
        <v>8409</v>
      </c>
      <c r="O258" s="136"/>
      <c r="P258" s="122" t="s">
        <v>6121</v>
      </c>
      <c r="Q258" s="121"/>
      <c r="R258" s="122"/>
      <c r="S258" s="122"/>
      <c r="T258" s="122"/>
      <c r="U258" s="121"/>
      <c r="V258" s="121"/>
      <c r="W258" s="121"/>
      <c r="X258" s="121"/>
    </row>
    <row r="259" ht="12.75" customHeight="1">
      <c r="A259" s="121" t="s">
        <v>8323</v>
      </c>
      <c r="B259" s="125">
        <v>2316.0</v>
      </c>
      <c r="C259" s="123">
        <v>38157.0</v>
      </c>
      <c r="D259" s="124">
        <v>12.0</v>
      </c>
      <c r="E259" s="125" t="s">
        <v>855</v>
      </c>
      <c r="F259" s="121" t="s">
        <v>8</v>
      </c>
      <c r="G259" s="125" t="s">
        <v>5962</v>
      </c>
      <c r="H259" s="135"/>
      <c r="I259" s="124">
        <v>6.0</v>
      </c>
      <c r="J259" s="122">
        <v>82.0</v>
      </c>
      <c r="K259" s="122"/>
      <c r="L259" s="122"/>
      <c r="M259" s="122"/>
      <c r="N259" s="125" t="s">
        <v>8410</v>
      </c>
      <c r="O259" s="136"/>
      <c r="P259" s="122" t="s">
        <v>6054</v>
      </c>
      <c r="Q259" s="121"/>
      <c r="R259" s="122"/>
      <c r="S259" s="122"/>
      <c r="T259" s="122"/>
      <c r="U259" s="121"/>
      <c r="V259" s="121"/>
      <c r="W259" s="121"/>
      <c r="X259" s="121"/>
    </row>
    <row r="260" ht="12.75" customHeight="1">
      <c r="A260" s="121" t="s">
        <v>8323</v>
      </c>
      <c r="B260" s="125">
        <v>2313.0</v>
      </c>
      <c r="C260" s="123">
        <v>38157.0</v>
      </c>
      <c r="D260" s="124">
        <v>10.0</v>
      </c>
      <c r="E260" s="125" t="s">
        <v>8411</v>
      </c>
      <c r="F260" s="121" t="s">
        <v>8</v>
      </c>
      <c r="G260" s="125" t="s">
        <v>5962</v>
      </c>
      <c r="H260" s="135"/>
      <c r="I260" s="124">
        <v>6.1</v>
      </c>
      <c r="J260" s="122">
        <v>83.0</v>
      </c>
      <c r="K260" s="122">
        <v>44.0</v>
      </c>
      <c r="L260" s="122"/>
      <c r="M260" s="122"/>
      <c r="N260" s="125" t="s">
        <v>8412</v>
      </c>
      <c r="O260" s="136"/>
      <c r="P260" s="122" t="s">
        <v>5963</v>
      </c>
      <c r="Q260" s="121"/>
      <c r="R260" s="122"/>
      <c r="S260" s="122"/>
      <c r="T260" s="122"/>
      <c r="U260" s="121"/>
      <c r="V260" s="121"/>
      <c r="W260" s="121"/>
      <c r="X260" s="121"/>
    </row>
    <row r="261" ht="12.75" customHeight="1">
      <c r="A261" s="121" t="s">
        <v>8323</v>
      </c>
      <c r="B261" s="125">
        <v>2312.0</v>
      </c>
      <c r="C261" s="123">
        <v>38157.0</v>
      </c>
      <c r="D261" s="124">
        <v>10.0</v>
      </c>
      <c r="E261" s="125" t="s">
        <v>8360</v>
      </c>
      <c r="F261" s="121" t="s">
        <v>8</v>
      </c>
      <c r="G261" s="125" t="s">
        <v>5962</v>
      </c>
      <c r="H261" s="135"/>
      <c r="I261" s="124">
        <v>5.6</v>
      </c>
      <c r="J261" s="122">
        <v>78.0</v>
      </c>
      <c r="K261" s="122">
        <v>39.0</v>
      </c>
      <c r="L261" s="122"/>
      <c r="M261" s="122"/>
      <c r="N261" s="125" t="s">
        <v>8413</v>
      </c>
      <c r="O261" s="136"/>
      <c r="P261" s="122" t="s">
        <v>5963</v>
      </c>
      <c r="Q261" s="121"/>
      <c r="R261" s="122"/>
      <c r="S261" s="122"/>
      <c r="T261" s="122"/>
      <c r="U261" s="121"/>
      <c r="V261" s="121"/>
      <c r="W261" s="121"/>
      <c r="X261" s="121"/>
    </row>
    <row r="262" ht="12.75" customHeight="1">
      <c r="A262" s="121" t="s">
        <v>8323</v>
      </c>
      <c r="B262" s="125">
        <v>2306.0</v>
      </c>
      <c r="C262" s="123">
        <v>38156.0</v>
      </c>
      <c r="D262" s="124">
        <v>10.0</v>
      </c>
      <c r="E262" s="125" t="s">
        <v>143</v>
      </c>
      <c r="F262" s="121" t="s">
        <v>857</v>
      </c>
      <c r="G262" s="125" t="s">
        <v>5962</v>
      </c>
      <c r="H262" s="135"/>
      <c r="I262" s="124">
        <v>5.0</v>
      </c>
      <c r="J262" s="122">
        <v>74.0</v>
      </c>
      <c r="K262" s="122">
        <v>40.0</v>
      </c>
      <c r="L262" s="122"/>
      <c r="M262" s="122"/>
      <c r="N262" s="125" t="s">
        <v>8342</v>
      </c>
      <c r="O262" s="136"/>
      <c r="P262" s="122" t="s">
        <v>5963</v>
      </c>
      <c r="Q262" s="121"/>
      <c r="R262" s="122"/>
      <c r="S262" s="122"/>
      <c r="T262" s="122"/>
      <c r="U262" s="121"/>
      <c r="V262" s="121"/>
      <c r="W262" s="121"/>
      <c r="X262" s="121"/>
    </row>
    <row r="263" ht="12.75" customHeight="1">
      <c r="A263" s="121" t="s">
        <v>8323</v>
      </c>
      <c r="B263" s="125">
        <v>2309.0</v>
      </c>
      <c r="C263" s="123">
        <v>38156.0</v>
      </c>
      <c r="D263" s="124">
        <v>11.3</v>
      </c>
      <c r="E263" s="125" t="s">
        <v>136</v>
      </c>
      <c r="F263" s="121" t="s">
        <v>857</v>
      </c>
      <c r="G263" s="125" t="s">
        <v>5962</v>
      </c>
      <c r="H263" s="135"/>
      <c r="I263" s="124">
        <v>7.7</v>
      </c>
      <c r="J263" s="122">
        <v>89.0</v>
      </c>
      <c r="K263" s="122">
        <v>45.0</v>
      </c>
      <c r="L263" s="122"/>
      <c r="M263" s="122"/>
      <c r="N263" s="125" t="s">
        <v>8326</v>
      </c>
      <c r="O263" s="136"/>
      <c r="P263" s="122" t="s">
        <v>5963</v>
      </c>
      <c r="Q263" s="121"/>
      <c r="R263" s="122"/>
      <c r="S263" s="122"/>
      <c r="T263" s="122"/>
      <c r="U263" s="121"/>
      <c r="V263" s="121"/>
      <c r="W263" s="121"/>
      <c r="X263" s="121"/>
    </row>
    <row r="264" ht="12.75" customHeight="1">
      <c r="A264" s="121" t="s">
        <v>8323</v>
      </c>
      <c r="B264" s="125">
        <v>2308.0</v>
      </c>
      <c r="C264" s="123">
        <v>38156.0</v>
      </c>
      <c r="D264" s="124">
        <v>9.0</v>
      </c>
      <c r="E264" s="125" t="s">
        <v>136</v>
      </c>
      <c r="F264" s="121" t="s">
        <v>857</v>
      </c>
      <c r="G264" s="125" t="s">
        <v>5962</v>
      </c>
      <c r="H264" s="135"/>
      <c r="I264" s="124">
        <v>2.2</v>
      </c>
      <c r="J264" s="122">
        <v>62.0</v>
      </c>
      <c r="K264" s="122">
        <v>29.0</v>
      </c>
      <c r="L264" s="122"/>
      <c r="M264" s="122"/>
      <c r="N264" s="125" t="s">
        <v>8336</v>
      </c>
      <c r="O264" s="136"/>
      <c r="P264" s="122" t="s">
        <v>5963</v>
      </c>
      <c r="Q264" s="121"/>
      <c r="R264" s="122"/>
      <c r="S264" s="122"/>
      <c r="T264" s="122"/>
      <c r="U264" s="121"/>
      <c r="V264" s="121"/>
      <c r="W264" s="121"/>
      <c r="X264" s="121"/>
    </row>
    <row r="265" ht="12.75" customHeight="1">
      <c r="A265" s="121" t="s">
        <v>8323</v>
      </c>
      <c r="B265" s="125">
        <v>2311.0</v>
      </c>
      <c r="C265" s="123">
        <v>38156.0</v>
      </c>
      <c r="D265" s="124">
        <v>13.0</v>
      </c>
      <c r="E265" s="125" t="s">
        <v>8414</v>
      </c>
      <c r="F265" s="121" t="s">
        <v>857</v>
      </c>
      <c r="G265" s="125" t="s">
        <v>5962</v>
      </c>
      <c r="H265" s="135"/>
      <c r="I265" s="124">
        <v>6.7</v>
      </c>
      <c r="J265" s="122">
        <v>83.0</v>
      </c>
      <c r="K265" s="122">
        <v>44.0</v>
      </c>
      <c r="L265" s="122"/>
      <c r="M265" s="122"/>
      <c r="N265" s="125" t="s">
        <v>8415</v>
      </c>
      <c r="O265" s="136"/>
      <c r="P265" s="122" t="s">
        <v>5963</v>
      </c>
      <c r="Q265" s="121"/>
      <c r="R265" s="122"/>
      <c r="S265" s="122"/>
      <c r="T265" s="122"/>
      <c r="U265" s="121"/>
      <c r="V265" s="121"/>
      <c r="W265" s="121"/>
      <c r="X265" s="121"/>
    </row>
    <row r="266" ht="12.75" customHeight="1">
      <c r="A266" s="121" t="s">
        <v>8323</v>
      </c>
      <c r="B266" s="125">
        <v>2310.0</v>
      </c>
      <c r="C266" s="123">
        <v>38156.0</v>
      </c>
      <c r="D266" s="124">
        <v>19.3</v>
      </c>
      <c r="E266" s="125" t="s">
        <v>170</v>
      </c>
      <c r="F266" s="121" t="s">
        <v>857</v>
      </c>
      <c r="G266" s="125" t="s">
        <v>5962</v>
      </c>
      <c r="H266" s="135"/>
      <c r="I266" s="124">
        <v>5.4</v>
      </c>
      <c r="J266" s="122">
        <v>79.0</v>
      </c>
      <c r="K266" s="122">
        <v>40.0</v>
      </c>
      <c r="L266" s="122"/>
      <c r="M266" s="122"/>
      <c r="N266" s="125" t="s">
        <v>8416</v>
      </c>
      <c r="O266" s="136"/>
      <c r="P266" s="122" t="s">
        <v>5963</v>
      </c>
      <c r="Q266" s="121"/>
      <c r="R266" s="122"/>
      <c r="S266" s="122"/>
      <c r="T266" s="122"/>
      <c r="U266" s="121"/>
      <c r="V266" s="121"/>
      <c r="W266" s="121"/>
      <c r="X266" s="121"/>
    </row>
    <row r="267" ht="12.75" customHeight="1">
      <c r="A267" s="121" t="s">
        <v>8323</v>
      </c>
      <c r="B267" s="125">
        <v>2123.0</v>
      </c>
      <c r="C267" s="123">
        <v>38154.0</v>
      </c>
      <c r="D267" s="124">
        <v>9.0</v>
      </c>
      <c r="E267" s="125" t="s">
        <v>842</v>
      </c>
      <c r="F267" s="121" t="s">
        <v>8</v>
      </c>
      <c r="G267" s="125" t="s">
        <v>5962</v>
      </c>
      <c r="H267" s="135"/>
      <c r="I267" s="124">
        <v>6.24</v>
      </c>
      <c r="J267" s="122">
        <v>82.0</v>
      </c>
      <c r="K267" s="122">
        <v>43.0</v>
      </c>
      <c r="L267" s="122"/>
      <c r="M267" s="122"/>
      <c r="N267" s="125" t="s">
        <v>8417</v>
      </c>
      <c r="O267" s="136"/>
      <c r="P267" s="122" t="s">
        <v>6362</v>
      </c>
      <c r="Q267" s="121"/>
      <c r="R267" s="122"/>
      <c r="S267" s="122"/>
      <c r="T267" s="122"/>
      <c r="U267" s="121"/>
      <c r="V267" s="121"/>
      <c r="W267" s="121"/>
      <c r="X267" s="121"/>
    </row>
    <row r="268" ht="12.75" customHeight="1">
      <c r="A268" s="121" t="s">
        <v>8323</v>
      </c>
      <c r="B268" s="125">
        <v>2122.0</v>
      </c>
      <c r="C268" s="123">
        <v>38153.0</v>
      </c>
      <c r="D268" s="124">
        <v>19.0</v>
      </c>
      <c r="E268" s="125" t="s">
        <v>5326</v>
      </c>
      <c r="F268" s="121" t="s">
        <v>8</v>
      </c>
      <c r="G268" s="125" t="s">
        <v>5962</v>
      </c>
      <c r="H268" s="135"/>
      <c r="I268" s="124">
        <v>4.8</v>
      </c>
      <c r="J268" s="122">
        <v>72.0</v>
      </c>
      <c r="K268" s="122">
        <v>37.0</v>
      </c>
      <c r="L268" s="122"/>
      <c r="M268" s="122"/>
      <c r="N268" s="125" t="s">
        <v>8418</v>
      </c>
      <c r="O268" s="136"/>
      <c r="P268" s="122" t="s">
        <v>5963</v>
      </c>
      <c r="Q268" s="121"/>
      <c r="R268" s="122"/>
      <c r="S268" s="122"/>
      <c r="T268" s="122"/>
      <c r="U268" s="121"/>
      <c r="V268" s="121"/>
      <c r="W268" s="121"/>
      <c r="X268" s="121"/>
    </row>
    <row r="269" ht="12.75" customHeight="1">
      <c r="A269" s="121" t="s">
        <v>8323</v>
      </c>
      <c r="B269" s="125">
        <v>2121.0</v>
      </c>
      <c r="C269" s="123">
        <v>38150.0</v>
      </c>
      <c r="D269" s="124">
        <v>13.3</v>
      </c>
      <c r="E269" s="125" t="s">
        <v>170</v>
      </c>
      <c r="F269" s="121" t="s">
        <v>857</v>
      </c>
      <c r="G269" s="125" t="s">
        <v>5962</v>
      </c>
      <c r="H269" s="135"/>
      <c r="I269" s="124">
        <v>5.5</v>
      </c>
      <c r="J269" s="122">
        <v>78.0</v>
      </c>
      <c r="K269" s="122">
        <v>40.0</v>
      </c>
      <c r="L269" s="122"/>
      <c r="M269" s="122"/>
      <c r="N269" s="125" t="s">
        <v>8419</v>
      </c>
      <c r="O269" s="136"/>
      <c r="P269" s="122" t="s">
        <v>6009</v>
      </c>
      <c r="Q269" s="121"/>
      <c r="R269" s="122"/>
      <c r="S269" s="122"/>
      <c r="T269" s="122"/>
      <c r="U269" s="121"/>
      <c r="V269" s="121"/>
      <c r="W269" s="121"/>
      <c r="X269" s="121"/>
    </row>
    <row r="270" ht="12.75" customHeight="1">
      <c r="A270" s="121" t="s">
        <v>8323</v>
      </c>
      <c r="B270" s="125">
        <v>2118.0</v>
      </c>
      <c r="C270" s="123">
        <v>38144.0</v>
      </c>
      <c r="D270" s="124">
        <v>18.0</v>
      </c>
      <c r="E270" s="125" t="s">
        <v>856</v>
      </c>
      <c r="F270" s="121" t="s">
        <v>8</v>
      </c>
      <c r="G270" s="125" t="s">
        <v>5962</v>
      </c>
      <c r="H270" s="135"/>
      <c r="I270" s="124">
        <v>5.16</v>
      </c>
      <c r="J270" s="122">
        <v>75.0</v>
      </c>
      <c r="K270" s="122">
        <v>39.0</v>
      </c>
      <c r="L270" s="122"/>
      <c r="M270" s="122"/>
      <c r="N270" s="125" t="s">
        <v>8420</v>
      </c>
      <c r="O270" s="136"/>
      <c r="P270" s="122" t="s">
        <v>5963</v>
      </c>
      <c r="Q270" s="121"/>
      <c r="R270" s="122"/>
      <c r="S270" s="122"/>
      <c r="T270" s="121"/>
      <c r="U270" s="121"/>
      <c r="V270" s="121"/>
      <c r="W270" s="121"/>
      <c r="X270" s="121"/>
    </row>
    <row r="271" ht="12.75" customHeight="1">
      <c r="A271" s="121" t="s">
        <v>8323</v>
      </c>
      <c r="B271" s="125">
        <v>2117.0</v>
      </c>
      <c r="C271" s="123">
        <v>38142.0</v>
      </c>
      <c r="D271" s="124">
        <v>11.0</v>
      </c>
      <c r="E271" s="125" t="s">
        <v>845</v>
      </c>
      <c r="F271" s="121" t="s">
        <v>8</v>
      </c>
      <c r="G271" s="125" t="s">
        <v>5962</v>
      </c>
      <c r="H271" s="135"/>
      <c r="I271" s="124">
        <v>6.785</v>
      </c>
      <c r="J271" s="122">
        <v>87.0</v>
      </c>
      <c r="K271" s="122">
        <v>39.0</v>
      </c>
      <c r="L271" s="122"/>
      <c r="M271" s="122"/>
      <c r="N271" s="125" t="s">
        <v>8421</v>
      </c>
      <c r="O271" s="136"/>
      <c r="P271" s="122" t="s">
        <v>5963</v>
      </c>
      <c r="Q271" s="121"/>
      <c r="R271" s="122"/>
      <c r="S271" s="122"/>
      <c r="T271" s="122"/>
      <c r="U271" s="121"/>
      <c r="V271" s="121"/>
      <c r="W271" s="121"/>
      <c r="X271" s="121"/>
    </row>
    <row r="272" ht="12.75" customHeight="1">
      <c r="A272" s="121" t="s">
        <v>8323</v>
      </c>
      <c r="B272" s="125">
        <v>2305.0</v>
      </c>
      <c r="C272" s="123">
        <v>38154.0</v>
      </c>
      <c r="D272" s="124">
        <v>11.0</v>
      </c>
      <c r="E272" s="125" t="s">
        <v>845</v>
      </c>
      <c r="F272" s="121" t="s">
        <v>8</v>
      </c>
      <c r="G272" s="125" t="s">
        <v>6020</v>
      </c>
      <c r="H272" s="135"/>
      <c r="I272" s="124">
        <v>6.0</v>
      </c>
      <c r="J272" s="122">
        <v>79.0</v>
      </c>
      <c r="K272" s="122">
        <v>40.0</v>
      </c>
      <c r="L272" s="122"/>
      <c r="M272" s="122"/>
      <c r="N272" s="125" t="s">
        <v>8422</v>
      </c>
      <c r="O272" s="136"/>
      <c r="P272" s="122" t="s">
        <v>6009</v>
      </c>
      <c r="Q272" s="121"/>
      <c r="R272" s="122"/>
      <c r="S272" s="122"/>
      <c r="T272" s="122"/>
      <c r="U272" s="121"/>
      <c r="V272" s="121"/>
      <c r="W272" s="121"/>
      <c r="X272" s="121"/>
    </row>
    <row r="273" ht="12.75" customHeight="1">
      <c r="A273" s="121" t="s">
        <v>8323</v>
      </c>
      <c r="B273" s="125">
        <v>2304.0</v>
      </c>
      <c r="C273" s="123">
        <v>38154.0</v>
      </c>
      <c r="D273" s="124">
        <v>12.15</v>
      </c>
      <c r="E273" s="125" t="s">
        <v>133</v>
      </c>
      <c r="F273" s="121" t="s">
        <v>857</v>
      </c>
      <c r="G273" s="125" t="s">
        <v>5962</v>
      </c>
      <c r="H273" s="135"/>
      <c r="I273" s="124">
        <v>5.8</v>
      </c>
      <c r="J273" s="122">
        <v>79.0</v>
      </c>
      <c r="K273" s="122">
        <v>42.0</v>
      </c>
      <c r="L273" s="122"/>
      <c r="M273" s="122"/>
      <c r="N273" s="125" t="s">
        <v>8416</v>
      </c>
      <c r="O273" s="136"/>
      <c r="P273" s="122" t="s">
        <v>5963</v>
      </c>
      <c r="Q273" s="121"/>
      <c r="R273" s="122"/>
      <c r="S273" s="122"/>
      <c r="T273" s="122"/>
      <c r="U273" s="121"/>
      <c r="V273" s="121"/>
      <c r="W273" s="121"/>
      <c r="X273" s="121"/>
    </row>
    <row r="274" ht="12.75" customHeight="1">
      <c r="A274" s="121" t="s">
        <v>8323</v>
      </c>
      <c r="B274" s="125">
        <v>2303.0</v>
      </c>
      <c r="C274" s="123">
        <v>38154.0</v>
      </c>
      <c r="D274" s="124">
        <v>10.0</v>
      </c>
      <c r="E274" s="125" t="s">
        <v>151</v>
      </c>
      <c r="F274" s="121" t="s">
        <v>857</v>
      </c>
      <c r="G274" s="125" t="s">
        <v>5962</v>
      </c>
      <c r="H274" s="135"/>
      <c r="I274" s="124">
        <v>3.0</v>
      </c>
      <c r="J274" s="122">
        <v>64.0</v>
      </c>
      <c r="K274" s="122">
        <v>32.0</v>
      </c>
      <c r="L274" s="122"/>
      <c r="M274" s="122"/>
      <c r="N274" s="125" t="s">
        <v>8423</v>
      </c>
      <c r="O274" s="136"/>
      <c r="P274" s="122" t="s">
        <v>5963</v>
      </c>
      <c r="Q274" s="121"/>
      <c r="R274" s="122"/>
      <c r="S274" s="122"/>
      <c r="T274" s="122"/>
      <c r="U274" s="121"/>
      <c r="V274" s="121"/>
      <c r="W274" s="121"/>
      <c r="X274" s="121"/>
    </row>
    <row r="275" ht="12.75" customHeight="1">
      <c r="A275" s="121" t="s">
        <v>8323</v>
      </c>
      <c r="B275" s="125">
        <v>2302.0</v>
      </c>
      <c r="C275" s="123">
        <v>38154.0</v>
      </c>
      <c r="D275" s="124">
        <v>10.0</v>
      </c>
      <c r="E275" s="125" t="s">
        <v>8394</v>
      </c>
      <c r="F275" s="121" t="s">
        <v>857</v>
      </c>
      <c r="G275" s="125" t="s">
        <v>5962</v>
      </c>
      <c r="H275" s="135"/>
      <c r="I275" s="124">
        <v>5.95</v>
      </c>
      <c r="J275" s="122">
        <v>85.0</v>
      </c>
      <c r="K275" s="122">
        <v>41.0</v>
      </c>
      <c r="L275" s="122"/>
      <c r="M275" s="122"/>
      <c r="N275" s="125" t="s">
        <v>8336</v>
      </c>
      <c r="O275" s="136"/>
      <c r="P275" s="122" t="s">
        <v>5963</v>
      </c>
      <c r="Q275" s="121"/>
      <c r="R275" s="122"/>
      <c r="S275" s="122"/>
      <c r="T275" s="121"/>
      <c r="U275" s="121"/>
      <c r="V275" s="121"/>
      <c r="W275" s="121"/>
      <c r="X275" s="121"/>
    </row>
    <row r="276" ht="12.75" customHeight="1">
      <c r="A276" s="121" t="s">
        <v>8323</v>
      </c>
      <c r="B276" s="125">
        <v>2300.0</v>
      </c>
      <c r="C276" s="123">
        <v>38153.0</v>
      </c>
      <c r="D276" s="124">
        <v>11.15</v>
      </c>
      <c r="E276" s="125" t="s">
        <v>850</v>
      </c>
      <c r="F276" s="121" t="s">
        <v>8</v>
      </c>
      <c r="G276" s="125" t="s">
        <v>5962</v>
      </c>
      <c r="H276" s="135"/>
      <c r="I276" s="124">
        <v>6.4</v>
      </c>
      <c r="J276" s="122">
        <v>81.0</v>
      </c>
      <c r="K276" s="122">
        <v>42.0</v>
      </c>
      <c r="L276" s="122"/>
      <c r="M276" s="122"/>
      <c r="N276" s="125" t="s">
        <v>8424</v>
      </c>
      <c r="O276" s="136"/>
      <c r="P276" s="122" t="s">
        <v>5963</v>
      </c>
      <c r="Q276" s="121"/>
      <c r="R276" s="122"/>
      <c r="S276" s="122"/>
      <c r="T276" s="122"/>
      <c r="U276" s="121"/>
      <c r="V276" s="121"/>
      <c r="W276" s="121"/>
      <c r="X276" s="121"/>
    </row>
    <row r="277" ht="12.75" customHeight="1">
      <c r="A277" s="121" t="s">
        <v>8323</v>
      </c>
      <c r="B277" s="125">
        <v>2301.0</v>
      </c>
      <c r="C277" s="123">
        <v>38153.0</v>
      </c>
      <c r="D277" s="124">
        <v>13.3</v>
      </c>
      <c r="E277" s="125" t="s">
        <v>142</v>
      </c>
      <c r="F277" s="121" t="s">
        <v>857</v>
      </c>
      <c r="G277" s="125" t="s">
        <v>5962</v>
      </c>
      <c r="H277" s="135"/>
      <c r="I277" s="124">
        <v>6.35</v>
      </c>
      <c r="J277" s="122">
        <v>85.0</v>
      </c>
      <c r="K277" s="122">
        <v>42.0</v>
      </c>
      <c r="L277" s="122"/>
      <c r="M277" s="122"/>
      <c r="N277" s="125" t="s">
        <v>8425</v>
      </c>
      <c r="O277" s="136"/>
      <c r="P277" s="122" t="s">
        <v>5963</v>
      </c>
      <c r="Q277" s="121"/>
      <c r="R277" s="122"/>
      <c r="S277" s="122"/>
      <c r="T277" s="122"/>
      <c r="U277" s="121"/>
      <c r="V277" s="121"/>
      <c r="W277" s="121"/>
      <c r="X277" s="121"/>
    </row>
    <row r="278" ht="12.75" customHeight="1">
      <c r="A278" s="121" t="s">
        <v>8323</v>
      </c>
      <c r="B278" s="125">
        <v>2298.0</v>
      </c>
      <c r="C278" s="123">
        <v>38152.0</v>
      </c>
      <c r="D278" s="124">
        <v>8.3</v>
      </c>
      <c r="E278" s="125" t="s">
        <v>133</v>
      </c>
      <c r="F278" s="121" t="s">
        <v>857</v>
      </c>
      <c r="G278" s="125" t="s">
        <v>5962</v>
      </c>
      <c r="H278" s="135"/>
      <c r="I278" s="124">
        <v>4.2</v>
      </c>
      <c r="J278" s="122">
        <v>76.0</v>
      </c>
      <c r="K278" s="122">
        <v>39.0</v>
      </c>
      <c r="L278" s="122"/>
      <c r="M278" s="122"/>
      <c r="N278" s="125" t="s">
        <v>8426</v>
      </c>
      <c r="O278" s="136"/>
      <c r="P278" s="122" t="s">
        <v>5963</v>
      </c>
      <c r="Q278" s="121"/>
      <c r="R278" s="122"/>
      <c r="S278" s="122"/>
      <c r="T278" s="122"/>
      <c r="U278" s="121"/>
      <c r="V278" s="121"/>
      <c r="W278" s="121"/>
      <c r="X278" s="121"/>
    </row>
    <row r="279" ht="12.75" customHeight="1">
      <c r="A279" s="121" t="s">
        <v>8323</v>
      </c>
      <c r="B279" s="125">
        <v>2299.0</v>
      </c>
      <c r="C279" s="123">
        <v>38152.0</v>
      </c>
      <c r="D279" s="124">
        <v>11.3</v>
      </c>
      <c r="E279" s="125" t="s">
        <v>845</v>
      </c>
      <c r="F279" s="121" t="s">
        <v>8</v>
      </c>
      <c r="G279" s="125" t="s">
        <v>5962</v>
      </c>
      <c r="H279" s="135"/>
      <c r="I279" s="124">
        <v>5.7</v>
      </c>
      <c r="J279" s="122">
        <v>80.0</v>
      </c>
      <c r="K279" s="122">
        <v>39.0</v>
      </c>
      <c r="L279" s="122"/>
      <c r="M279" s="122"/>
      <c r="N279" s="125" t="s">
        <v>8427</v>
      </c>
      <c r="O279" s="136"/>
      <c r="P279" s="122" t="s">
        <v>5963</v>
      </c>
      <c r="Q279" s="121"/>
      <c r="R279" s="122"/>
      <c r="S279" s="122"/>
      <c r="T279" s="122"/>
      <c r="U279" s="121"/>
      <c r="V279" s="121"/>
      <c r="W279" s="121"/>
      <c r="X279" s="121"/>
    </row>
    <row r="280" ht="12.75" customHeight="1">
      <c r="A280" s="121" t="s">
        <v>8323</v>
      </c>
      <c r="B280" s="125">
        <v>2297.0</v>
      </c>
      <c r="C280" s="123">
        <v>38151.0</v>
      </c>
      <c r="D280" s="124">
        <v>9.3</v>
      </c>
      <c r="E280" s="125" t="s">
        <v>840</v>
      </c>
      <c r="F280" s="121" t="s">
        <v>857</v>
      </c>
      <c r="G280" s="125" t="s">
        <v>5962</v>
      </c>
      <c r="H280" s="135"/>
      <c r="I280" s="124">
        <v>4.35</v>
      </c>
      <c r="J280" s="122">
        <v>74.0</v>
      </c>
      <c r="K280" s="122"/>
      <c r="L280" s="122"/>
      <c r="M280" s="122"/>
      <c r="N280" s="125" t="s">
        <v>8336</v>
      </c>
      <c r="O280" s="136"/>
      <c r="P280" s="122" t="s">
        <v>5963</v>
      </c>
      <c r="Q280" s="121"/>
      <c r="R280" s="122"/>
      <c r="S280" s="122"/>
      <c r="T280" s="122"/>
      <c r="U280" s="121"/>
      <c r="V280" s="121"/>
      <c r="W280" s="121"/>
      <c r="X280" s="121"/>
    </row>
    <row r="281" ht="12.75" customHeight="1">
      <c r="A281" s="121" t="s">
        <v>8323</v>
      </c>
      <c r="B281" s="125">
        <v>2296.0</v>
      </c>
      <c r="C281" s="123">
        <v>38151.0</v>
      </c>
      <c r="D281" s="124">
        <v>12.3</v>
      </c>
      <c r="E281" s="125" t="s">
        <v>133</v>
      </c>
      <c r="F281" s="121" t="s">
        <v>857</v>
      </c>
      <c r="G281" s="125" t="s">
        <v>5962</v>
      </c>
      <c r="H281" s="135"/>
      <c r="I281" s="124">
        <v>4.3</v>
      </c>
      <c r="J281" s="122">
        <v>75.0</v>
      </c>
      <c r="K281" s="122"/>
      <c r="L281" s="122"/>
      <c r="M281" s="122"/>
      <c r="N281" s="125" t="s">
        <v>8428</v>
      </c>
      <c r="O281" s="136"/>
      <c r="P281" s="122" t="s">
        <v>5963</v>
      </c>
      <c r="Q281" s="121"/>
      <c r="R281" s="122"/>
      <c r="S281" s="122"/>
      <c r="T281" s="122"/>
      <c r="U281" s="121"/>
      <c r="V281" s="121"/>
      <c r="W281" s="121"/>
      <c r="X281" s="121"/>
    </row>
    <row r="282" ht="12.75" customHeight="1">
      <c r="A282" s="121" t="s">
        <v>8323</v>
      </c>
      <c r="B282" s="125">
        <v>2395.0</v>
      </c>
      <c r="C282" s="123">
        <v>38151.0</v>
      </c>
      <c r="D282" s="124">
        <v>11.0</v>
      </c>
      <c r="E282" s="125" t="s">
        <v>842</v>
      </c>
      <c r="F282" s="121" t="s">
        <v>8</v>
      </c>
      <c r="G282" s="125" t="s">
        <v>5962</v>
      </c>
      <c r="H282" s="135"/>
      <c r="I282" s="124">
        <v>5.3</v>
      </c>
      <c r="J282" s="122">
        <v>78.0</v>
      </c>
      <c r="K282" s="122">
        <v>39.0</v>
      </c>
      <c r="L282" s="122"/>
      <c r="M282" s="122"/>
      <c r="N282" s="125" t="s">
        <v>8325</v>
      </c>
      <c r="O282" s="136"/>
      <c r="P282" s="122" t="s">
        <v>5963</v>
      </c>
      <c r="Q282" s="121"/>
      <c r="R282" s="122"/>
      <c r="S282" s="122"/>
      <c r="T282" s="122"/>
      <c r="U282" s="121"/>
      <c r="V282" s="121"/>
      <c r="W282" s="121"/>
      <c r="X282" s="121"/>
    </row>
    <row r="283" ht="12.75" customHeight="1">
      <c r="A283" s="121" t="s">
        <v>8323</v>
      </c>
      <c r="B283" s="125">
        <v>2294.0</v>
      </c>
      <c r="C283" s="123">
        <v>38150.0</v>
      </c>
      <c r="D283" s="124">
        <v>21.0</v>
      </c>
      <c r="E283" s="125" t="s">
        <v>845</v>
      </c>
      <c r="F283" s="121" t="s">
        <v>8</v>
      </c>
      <c r="G283" s="125" t="s">
        <v>5962</v>
      </c>
      <c r="H283" s="135"/>
      <c r="I283" s="124">
        <v>3.15</v>
      </c>
      <c r="J283" s="122">
        <v>72.0</v>
      </c>
      <c r="K283" s="122">
        <v>34.0</v>
      </c>
      <c r="L283" s="122"/>
      <c r="M283" s="122"/>
      <c r="N283" s="125" t="s">
        <v>8429</v>
      </c>
      <c r="O283" s="136"/>
      <c r="P283" s="122" t="s">
        <v>5963</v>
      </c>
      <c r="Q283" s="121"/>
      <c r="R283" s="122"/>
      <c r="S283" s="122"/>
      <c r="T283" s="122"/>
      <c r="U283" s="121"/>
      <c r="V283" s="121"/>
      <c r="W283" s="121"/>
      <c r="X283" s="121"/>
    </row>
    <row r="284" ht="12.75" customHeight="1">
      <c r="A284" s="121" t="s">
        <v>8323</v>
      </c>
      <c r="B284" s="125">
        <v>2293.0</v>
      </c>
      <c r="C284" s="123">
        <v>38119.0</v>
      </c>
      <c r="D284" s="124">
        <v>10.3</v>
      </c>
      <c r="E284" s="125" t="s">
        <v>840</v>
      </c>
      <c r="F284" s="121" t="s">
        <v>857</v>
      </c>
      <c r="G284" s="125" t="s">
        <v>5962</v>
      </c>
      <c r="H284" s="135"/>
      <c r="I284" s="124">
        <v>6.3</v>
      </c>
      <c r="J284" s="122">
        <v>82.0</v>
      </c>
      <c r="K284" s="122">
        <v>41.0</v>
      </c>
      <c r="L284" s="122"/>
      <c r="M284" s="122"/>
      <c r="N284" s="125" t="s">
        <v>8336</v>
      </c>
      <c r="O284" s="136"/>
      <c r="P284" s="122" t="s">
        <v>5963</v>
      </c>
      <c r="Q284" s="121"/>
      <c r="R284" s="122"/>
      <c r="S284" s="122"/>
      <c r="T284" s="122"/>
      <c r="U284" s="121"/>
      <c r="V284" s="121"/>
      <c r="W284" s="121"/>
      <c r="X284" s="121"/>
    </row>
    <row r="285" ht="12.75" customHeight="1">
      <c r="A285" s="121" t="s">
        <v>8323</v>
      </c>
      <c r="B285" s="125">
        <v>2292.0</v>
      </c>
      <c r="C285" s="123">
        <v>38150.0</v>
      </c>
      <c r="D285" s="124">
        <v>11.0</v>
      </c>
      <c r="E285" s="125" t="s">
        <v>152</v>
      </c>
      <c r="F285" s="121" t="s">
        <v>857</v>
      </c>
      <c r="G285" s="125" t="s">
        <v>5962</v>
      </c>
      <c r="H285" s="135"/>
      <c r="I285" s="124">
        <v>4.85</v>
      </c>
      <c r="J285" s="122">
        <v>75.0</v>
      </c>
      <c r="K285" s="122">
        <v>40.0</v>
      </c>
      <c r="L285" s="122"/>
      <c r="M285" s="122"/>
      <c r="N285" s="125" t="s">
        <v>8384</v>
      </c>
      <c r="O285" s="136"/>
      <c r="P285" s="122" t="s">
        <v>5963</v>
      </c>
      <c r="Q285" s="121"/>
      <c r="R285" s="122"/>
      <c r="S285" s="122"/>
      <c r="T285" s="122"/>
      <c r="U285" s="121"/>
      <c r="V285" s="121"/>
      <c r="W285" s="121"/>
      <c r="X285" s="121"/>
    </row>
    <row r="286" ht="12.75" customHeight="1">
      <c r="A286" s="121" t="s">
        <v>8323</v>
      </c>
      <c r="B286" s="125">
        <v>2291.0</v>
      </c>
      <c r="C286" s="123">
        <v>38149.0</v>
      </c>
      <c r="D286" s="124">
        <v>12.0</v>
      </c>
      <c r="E286" s="125" t="s">
        <v>143</v>
      </c>
      <c r="F286" s="121" t="s">
        <v>857</v>
      </c>
      <c r="G286" s="125" t="s">
        <v>5962</v>
      </c>
      <c r="H286" s="135"/>
      <c r="I286" s="124">
        <v>6.45</v>
      </c>
      <c r="J286" s="122">
        <v>85.0</v>
      </c>
      <c r="K286" s="122">
        <v>43.0</v>
      </c>
      <c r="L286" s="122"/>
      <c r="M286" s="122"/>
      <c r="N286" s="125" t="s">
        <v>8366</v>
      </c>
      <c r="O286" s="136"/>
      <c r="P286" s="122" t="s">
        <v>5963</v>
      </c>
      <c r="Q286" s="121"/>
      <c r="R286" s="122"/>
      <c r="S286" s="122"/>
      <c r="T286" s="122"/>
      <c r="U286" s="121"/>
      <c r="V286" s="121"/>
      <c r="W286" s="121"/>
      <c r="X286" s="121"/>
    </row>
    <row r="287" ht="12.75" customHeight="1">
      <c r="A287" s="121" t="s">
        <v>8323</v>
      </c>
      <c r="B287" s="125">
        <v>2279.0</v>
      </c>
      <c r="C287" s="123">
        <v>38144.0</v>
      </c>
      <c r="D287" s="124">
        <v>9.3</v>
      </c>
      <c r="E287" s="125" t="s">
        <v>134</v>
      </c>
      <c r="F287" s="121" t="s">
        <v>857</v>
      </c>
      <c r="G287" s="125" t="s">
        <v>5962</v>
      </c>
      <c r="H287" s="135"/>
      <c r="I287" s="124">
        <v>6.75</v>
      </c>
      <c r="J287" s="122">
        <v>84.0</v>
      </c>
      <c r="K287" s="122">
        <v>46.0</v>
      </c>
      <c r="L287" s="122"/>
      <c r="M287" s="122"/>
      <c r="N287" s="125" t="s">
        <v>8426</v>
      </c>
      <c r="O287" s="136"/>
      <c r="P287" s="122" t="s">
        <v>5963</v>
      </c>
      <c r="Q287" s="121"/>
      <c r="R287" s="122"/>
      <c r="S287" s="122"/>
      <c r="T287" s="122"/>
      <c r="U287" s="121"/>
      <c r="V287" s="121"/>
      <c r="W287" s="121"/>
      <c r="X287" s="121"/>
    </row>
    <row r="288" ht="12.75" customHeight="1">
      <c r="A288" s="121" t="s">
        <v>8323</v>
      </c>
      <c r="B288" s="125">
        <v>2281.0</v>
      </c>
      <c r="C288" s="123">
        <v>38144.0</v>
      </c>
      <c r="D288" s="124">
        <v>13.0</v>
      </c>
      <c r="E288" s="125" t="s">
        <v>133</v>
      </c>
      <c r="F288" s="121" t="s">
        <v>857</v>
      </c>
      <c r="G288" s="125" t="s">
        <v>5962</v>
      </c>
      <c r="H288" s="135"/>
      <c r="I288" s="124">
        <v>5.3</v>
      </c>
      <c r="J288" s="122">
        <v>82.0</v>
      </c>
      <c r="K288" s="122">
        <v>44.0</v>
      </c>
      <c r="L288" s="122"/>
      <c r="M288" s="122"/>
      <c r="N288" s="125" t="s">
        <v>8430</v>
      </c>
      <c r="O288" s="136"/>
      <c r="P288" s="122" t="s">
        <v>5963</v>
      </c>
      <c r="Q288" s="121"/>
      <c r="R288" s="122"/>
      <c r="S288" s="122"/>
      <c r="T288" s="122"/>
      <c r="U288" s="121"/>
      <c r="V288" s="121"/>
      <c r="W288" s="121"/>
      <c r="X288" s="121"/>
    </row>
    <row r="289" ht="12.75" customHeight="1">
      <c r="A289" s="121" t="s">
        <v>8323</v>
      </c>
      <c r="B289" s="125">
        <v>2282.0</v>
      </c>
      <c r="C289" s="123">
        <v>38144.0</v>
      </c>
      <c r="D289" s="124">
        <v>18.0</v>
      </c>
      <c r="E289" s="125" t="s">
        <v>132</v>
      </c>
      <c r="F289" s="121" t="s">
        <v>857</v>
      </c>
      <c r="G289" s="125" t="s">
        <v>5962</v>
      </c>
      <c r="H289" s="135"/>
      <c r="I289" s="124">
        <v>5.8</v>
      </c>
      <c r="J289" s="122">
        <v>79.0</v>
      </c>
      <c r="K289" s="122">
        <v>41.0</v>
      </c>
      <c r="L289" s="122"/>
      <c r="M289" s="122"/>
      <c r="N289" s="125" t="s">
        <v>8390</v>
      </c>
      <c r="O289" s="136"/>
      <c r="P289" s="122" t="s">
        <v>5963</v>
      </c>
      <c r="Q289" s="121"/>
      <c r="R289" s="122"/>
      <c r="S289" s="122"/>
      <c r="T289" s="122"/>
      <c r="U289" s="121"/>
      <c r="V289" s="121"/>
      <c r="W289" s="121"/>
      <c r="X289" s="121"/>
    </row>
    <row r="290" ht="12.75" customHeight="1">
      <c r="A290" s="121" t="s">
        <v>8323</v>
      </c>
      <c r="B290" s="125">
        <v>2280.0</v>
      </c>
      <c r="C290" s="123">
        <v>38144.0</v>
      </c>
      <c r="D290" s="124">
        <v>14.0</v>
      </c>
      <c r="E290" s="125" t="s">
        <v>8360</v>
      </c>
      <c r="F290" s="121" t="s">
        <v>8</v>
      </c>
      <c r="G290" s="125" t="s">
        <v>5962</v>
      </c>
      <c r="H290" s="135"/>
      <c r="I290" s="124">
        <v>5.25</v>
      </c>
      <c r="J290" s="122">
        <v>82.0</v>
      </c>
      <c r="K290" s="122">
        <v>44.0</v>
      </c>
      <c r="L290" s="122"/>
      <c r="M290" s="122"/>
      <c r="N290" s="125" t="s">
        <v>8431</v>
      </c>
      <c r="O290" s="136"/>
      <c r="P290" s="122" t="s">
        <v>5963</v>
      </c>
      <c r="Q290" s="121"/>
      <c r="R290" s="122"/>
      <c r="S290" s="122"/>
      <c r="T290" s="122"/>
      <c r="U290" s="121"/>
      <c r="V290" s="121"/>
      <c r="W290" s="121"/>
      <c r="X290" s="121"/>
    </row>
    <row r="291" ht="12.75" customHeight="1">
      <c r="A291" s="121" t="s">
        <v>8323</v>
      </c>
      <c r="B291" s="125">
        <v>2283.0</v>
      </c>
      <c r="C291" s="123">
        <v>38144.0</v>
      </c>
      <c r="D291" s="124">
        <v>12.3</v>
      </c>
      <c r="E291" s="125" t="s">
        <v>164</v>
      </c>
      <c r="F291" s="121" t="s">
        <v>8</v>
      </c>
      <c r="G291" s="125" t="s">
        <v>5962</v>
      </c>
      <c r="H291" s="135"/>
      <c r="I291" s="124">
        <v>4.1</v>
      </c>
      <c r="J291" s="122">
        <v>72.0</v>
      </c>
      <c r="K291" s="122">
        <v>36.0</v>
      </c>
      <c r="L291" s="122"/>
      <c r="M291" s="122"/>
      <c r="N291" s="125" t="s">
        <v>8432</v>
      </c>
      <c r="O291" s="136"/>
      <c r="P291" s="122" t="s">
        <v>6227</v>
      </c>
      <c r="Q291" s="121"/>
      <c r="R291" s="122"/>
      <c r="S291" s="122"/>
      <c r="T291" s="122"/>
      <c r="U291" s="121"/>
      <c r="V291" s="121"/>
      <c r="W291" s="121"/>
      <c r="X291" s="121"/>
    </row>
    <row r="292" ht="12.75" customHeight="1">
      <c r="A292" s="121" t="s">
        <v>8323</v>
      </c>
      <c r="B292" s="125">
        <v>2275.0</v>
      </c>
      <c r="C292" s="123">
        <v>38144.0</v>
      </c>
      <c r="D292" s="124">
        <v>10.0</v>
      </c>
      <c r="E292" s="125" t="s">
        <v>140</v>
      </c>
      <c r="F292" s="121" t="s">
        <v>857</v>
      </c>
      <c r="G292" s="125" t="s">
        <v>5962</v>
      </c>
      <c r="H292" s="135"/>
      <c r="I292" s="124">
        <v>7.7</v>
      </c>
      <c r="J292" s="122">
        <v>86.0</v>
      </c>
      <c r="K292" s="122">
        <v>44.0</v>
      </c>
      <c r="L292" s="122"/>
      <c r="M292" s="122"/>
      <c r="N292" s="125" t="s">
        <v>8433</v>
      </c>
      <c r="O292" s="136"/>
      <c r="P292" s="122" t="s">
        <v>5963</v>
      </c>
      <c r="Q292" s="121"/>
      <c r="R292" s="122"/>
      <c r="S292" s="122"/>
      <c r="T292" s="122"/>
      <c r="U292" s="121"/>
      <c r="V292" s="121"/>
      <c r="W292" s="121"/>
      <c r="X292" s="121"/>
    </row>
    <row r="293" ht="12.75" customHeight="1">
      <c r="A293" s="121" t="s">
        <v>8323</v>
      </c>
      <c r="B293" s="125">
        <v>2276.0</v>
      </c>
      <c r="C293" s="123">
        <v>38143.0</v>
      </c>
      <c r="D293" s="124">
        <v>8.3</v>
      </c>
      <c r="E293" s="125" t="s">
        <v>8327</v>
      </c>
      <c r="F293" s="121" t="s">
        <v>857</v>
      </c>
      <c r="G293" s="125" t="s">
        <v>5962</v>
      </c>
      <c r="H293" s="135"/>
      <c r="I293" s="124">
        <v>5.0</v>
      </c>
      <c r="J293" s="122">
        <v>77.0</v>
      </c>
      <c r="K293" s="122">
        <v>40.0</v>
      </c>
      <c r="L293" s="122"/>
      <c r="M293" s="122"/>
      <c r="N293" s="125" t="s">
        <v>8425</v>
      </c>
      <c r="O293" s="136"/>
      <c r="P293" s="122" t="s">
        <v>5963</v>
      </c>
      <c r="Q293" s="121"/>
      <c r="R293" s="121"/>
      <c r="S293" s="122"/>
      <c r="T293" s="122"/>
      <c r="U293" s="121"/>
      <c r="V293" s="121"/>
      <c r="W293" s="121"/>
      <c r="X293" s="121"/>
    </row>
    <row r="294" ht="12.75" customHeight="1">
      <c r="A294" s="121" t="s">
        <v>8323</v>
      </c>
      <c r="B294" s="125">
        <v>2277.0</v>
      </c>
      <c r="C294" s="123">
        <v>38143.0</v>
      </c>
      <c r="D294" s="124">
        <v>11.3</v>
      </c>
      <c r="E294" s="125" t="s">
        <v>133</v>
      </c>
      <c r="F294" s="121" t="s">
        <v>857</v>
      </c>
      <c r="G294" s="125" t="s">
        <v>5962</v>
      </c>
      <c r="H294" s="135"/>
      <c r="I294" s="124">
        <v>5.65</v>
      </c>
      <c r="J294" s="122">
        <v>80.0</v>
      </c>
      <c r="K294" s="122">
        <v>42.0</v>
      </c>
      <c r="L294" s="122"/>
      <c r="M294" s="122"/>
      <c r="N294" s="125" t="s">
        <v>8384</v>
      </c>
      <c r="O294" s="136"/>
      <c r="P294" s="122" t="s">
        <v>5963</v>
      </c>
      <c r="Q294" s="121"/>
      <c r="R294" s="121"/>
      <c r="S294" s="122"/>
      <c r="T294" s="122"/>
      <c r="U294" s="121"/>
      <c r="V294" s="121"/>
      <c r="W294" s="121"/>
      <c r="X294" s="121"/>
    </row>
    <row r="295" ht="12.75" customHeight="1">
      <c r="A295" s="121" t="s">
        <v>8323</v>
      </c>
      <c r="B295" s="125">
        <v>2278.0</v>
      </c>
      <c r="C295" s="123">
        <v>38143.0</v>
      </c>
      <c r="D295" s="124">
        <v>13.0</v>
      </c>
      <c r="E295" s="125" t="s">
        <v>842</v>
      </c>
      <c r="F295" s="121" t="s">
        <v>8</v>
      </c>
      <c r="G295" s="125" t="s">
        <v>5962</v>
      </c>
      <c r="H295" s="135"/>
      <c r="I295" s="124">
        <v>5.6</v>
      </c>
      <c r="J295" s="122">
        <v>79.0</v>
      </c>
      <c r="K295" s="122">
        <v>41.0</v>
      </c>
      <c r="L295" s="122"/>
      <c r="M295" s="122"/>
      <c r="N295" s="125" t="s">
        <v>8434</v>
      </c>
      <c r="O295" s="136"/>
      <c r="P295" s="122" t="s">
        <v>5963</v>
      </c>
      <c r="Q295" s="122"/>
      <c r="R295" s="121"/>
      <c r="S295" s="122"/>
      <c r="T295" s="122"/>
      <c r="U295" s="121"/>
      <c r="V295" s="121"/>
      <c r="W295" s="121"/>
      <c r="X295" s="121"/>
    </row>
    <row r="296" ht="12.75" customHeight="1">
      <c r="A296" s="121" t="s">
        <v>8323</v>
      </c>
      <c r="B296" s="125">
        <v>2274.0</v>
      </c>
      <c r="C296" s="123">
        <v>38143.0</v>
      </c>
      <c r="D296" s="124">
        <v>9.3</v>
      </c>
      <c r="E296" s="125" t="s">
        <v>140</v>
      </c>
      <c r="F296" s="121" t="s">
        <v>857</v>
      </c>
      <c r="G296" s="125" t="s">
        <v>5962</v>
      </c>
      <c r="H296" s="135"/>
      <c r="I296" s="124">
        <v>5.15</v>
      </c>
      <c r="J296" s="122">
        <v>78.0</v>
      </c>
      <c r="K296" s="122">
        <v>42.0</v>
      </c>
      <c r="L296" s="122"/>
      <c r="M296" s="122"/>
      <c r="N296" s="125" t="s">
        <v>8435</v>
      </c>
      <c r="O296" s="136"/>
      <c r="P296" s="122" t="s">
        <v>5963</v>
      </c>
      <c r="Q296" s="121"/>
      <c r="R296" s="122"/>
      <c r="S296" s="122"/>
      <c r="T296" s="122"/>
      <c r="U296" s="121"/>
      <c r="V296" s="121"/>
      <c r="W296" s="121"/>
      <c r="X296" s="121"/>
    </row>
    <row r="297" ht="12.75" customHeight="1">
      <c r="A297" s="121" t="s">
        <v>8323</v>
      </c>
      <c r="B297" s="125">
        <v>2273.0</v>
      </c>
      <c r="C297" s="123">
        <v>38143.0</v>
      </c>
      <c r="D297" s="124">
        <v>8.0</v>
      </c>
      <c r="E297" s="125" t="s">
        <v>134</v>
      </c>
      <c r="F297" s="121" t="s">
        <v>857</v>
      </c>
      <c r="G297" s="125" t="s">
        <v>5962</v>
      </c>
      <c r="H297" s="135"/>
      <c r="I297" s="124">
        <v>3.8</v>
      </c>
      <c r="J297" s="122">
        <v>77.0</v>
      </c>
      <c r="K297" s="122">
        <v>40.0</v>
      </c>
      <c r="L297" s="122"/>
      <c r="M297" s="122"/>
      <c r="N297" s="125" t="s">
        <v>8436</v>
      </c>
      <c r="O297" s="136"/>
      <c r="P297" s="122" t="s">
        <v>5963</v>
      </c>
      <c r="Q297" s="121"/>
      <c r="R297" s="122"/>
      <c r="S297" s="122"/>
      <c r="T297" s="122"/>
      <c r="U297" s="121"/>
      <c r="V297" s="121"/>
      <c r="W297" s="121"/>
      <c r="X297" s="121"/>
    </row>
    <row r="298" ht="12.75" customHeight="1">
      <c r="A298" s="121" t="s">
        <v>8323</v>
      </c>
      <c r="B298" s="125">
        <v>2270.0</v>
      </c>
      <c r="C298" s="123">
        <v>38142.0</v>
      </c>
      <c r="D298" s="124">
        <v>12.0</v>
      </c>
      <c r="E298" s="125" t="s">
        <v>143</v>
      </c>
      <c r="F298" s="121" t="s">
        <v>857</v>
      </c>
      <c r="G298" s="125" t="s">
        <v>5962</v>
      </c>
      <c r="H298" s="135"/>
      <c r="I298" s="124">
        <v>5.25</v>
      </c>
      <c r="J298" s="122">
        <v>79.0</v>
      </c>
      <c r="K298" s="122">
        <v>38.0</v>
      </c>
      <c r="L298" s="122"/>
      <c r="M298" s="122"/>
      <c r="N298" s="125" t="s">
        <v>8366</v>
      </c>
      <c r="O298" s="136"/>
      <c r="P298" s="122" t="s">
        <v>5963</v>
      </c>
      <c r="Q298" s="121"/>
      <c r="R298" s="121"/>
      <c r="S298" s="122"/>
      <c r="T298" s="122"/>
      <c r="U298" s="121"/>
      <c r="V298" s="121"/>
      <c r="W298" s="121"/>
      <c r="X298" s="121"/>
    </row>
    <row r="299" ht="12.75" customHeight="1">
      <c r="A299" s="121" t="s">
        <v>8323</v>
      </c>
      <c r="B299" s="125">
        <v>2272.0</v>
      </c>
      <c r="C299" s="123">
        <v>38139.0</v>
      </c>
      <c r="D299" s="124">
        <v>13.5</v>
      </c>
      <c r="E299" s="125" t="s">
        <v>140</v>
      </c>
      <c r="F299" s="121" t="s">
        <v>857</v>
      </c>
      <c r="G299" s="125" t="s">
        <v>5962</v>
      </c>
      <c r="H299" s="135"/>
      <c r="I299" s="124">
        <v>5.4</v>
      </c>
      <c r="J299" s="122">
        <v>78.0</v>
      </c>
      <c r="K299" s="122">
        <v>41.0</v>
      </c>
      <c r="L299" s="122"/>
      <c r="M299" s="122"/>
      <c r="N299" s="125" t="s">
        <v>8437</v>
      </c>
      <c r="O299" s="136"/>
      <c r="P299" s="122" t="s">
        <v>5963</v>
      </c>
      <c r="Q299" s="121"/>
      <c r="R299" s="122"/>
      <c r="S299" s="122"/>
      <c r="T299" s="122"/>
      <c r="U299" s="121"/>
      <c r="V299" s="121"/>
      <c r="W299" s="121"/>
      <c r="X299" s="121"/>
    </row>
    <row r="300" ht="12.75" customHeight="1">
      <c r="A300" s="121" t="s">
        <v>8323</v>
      </c>
      <c r="B300" s="125">
        <v>2271.0</v>
      </c>
      <c r="C300" s="123">
        <v>38142.0</v>
      </c>
      <c r="D300" s="124">
        <v>10.5</v>
      </c>
      <c r="E300" s="125" t="s">
        <v>343</v>
      </c>
      <c r="F300" s="121" t="s">
        <v>8</v>
      </c>
      <c r="G300" s="125" t="s">
        <v>5962</v>
      </c>
      <c r="H300" s="135"/>
      <c r="I300" s="124">
        <v>5.1</v>
      </c>
      <c r="J300" s="122">
        <v>79.0</v>
      </c>
      <c r="K300" s="122">
        <v>40.0</v>
      </c>
      <c r="L300" s="122"/>
      <c r="M300" s="122"/>
      <c r="N300" s="125" t="s">
        <v>8438</v>
      </c>
      <c r="O300" s="136"/>
      <c r="P300" s="122" t="s">
        <v>5969</v>
      </c>
      <c r="Q300" s="121"/>
      <c r="R300" s="122"/>
      <c r="S300" s="122"/>
      <c r="T300" s="122"/>
      <c r="U300" s="121"/>
      <c r="V300" s="121"/>
      <c r="W300" s="121"/>
      <c r="X300" s="121"/>
    </row>
    <row r="301" ht="12.75" customHeight="1">
      <c r="A301" s="121" t="s">
        <v>8323</v>
      </c>
      <c r="B301" s="125">
        <v>2287.0</v>
      </c>
      <c r="C301" s="123">
        <v>38147.0</v>
      </c>
      <c r="D301" s="124">
        <v>11.0</v>
      </c>
      <c r="E301" s="125" t="s">
        <v>855</v>
      </c>
      <c r="F301" s="121" t="s">
        <v>8</v>
      </c>
      <c r="G301" s="125" t="s">
        <v>5962</v>
      </c>
      <c r="H301" s="135"/>
      <c r="I301" s="124">
        <v>3.7</v>
      </c>
      <c r="J301" s="122">
        <v>73.0</v>
      </c>
      <c r="K301" s="122">
        <v>35.0</v>
      </c>
      <c r="L301" s="122"/>
      <c r="M301" s="122"/>
      <c r="N301" s="125" t="s">
        <v>8366</v>
      </c>
      <c r="O301" s="136"/>
      <c r="P301" s="122" t="s">
        <v>5963</v>
      </c>
      <c r="Q301" s="121"/>
      <c r="R301" s="122"/>
      <c r="S301" s="122"/>
      <c r="T301" s="122"/>
      <c r="U301" s="121"/>
      <c r="V301" s="121"/>
      <c r="W301" s="121"/>
      <c r="X301" s="121"/>
    </row>
    <row r="302" ht="12.75" customHeight="1">
      <c r="A302" s="121" t="s">
        <v>8323</v>
      </c>
      <c r="B302" s="125">
        <v>2286.0</v>
      </c>
      <c r="C302" s="123">
        <v>38147.0</v>
      </c>
      <c r="D302" s="124">
        <v>8.45</v>
      </c>
      <c r="E302" s="125" t="s">
        <v>133</v>
      </c>
      <c r="F302" s="121" t="s">
        <v>857</v>
      </c>
      <c r="G302" s="125" t="s">
        <v>5962</v>
      </c>
      <c r="H302" s="135"/>
      <c r="I302" s="124">
        <v>5.0</v>
      </c>
      <c r="J302" s="122">
        <v>77.0</v>
      </c>
      <c r="K302" s="122">
        <v>41.0</v>
      </c>
      <c r="L302" s="122"/>
      <c r="M302" s="122"/>
      <c r="N302" s="125" t="s">
        <v>8416</v>
      </c>
      <c r="O302" s="136"/>
      <c r="P302" s="122" t="s">
        <v>5963</v>
      </c>
      <c r="Q302" s="121"/>
      <c r="R302" s="122"/>
      <c r="S302" s="122"/>
      <c r="T302" s="122"/>
      <c r="U302" s="121"/>
      <c r="V302" s="121"/>
      <c r="W302" s="121"/>
      <c r="X302" s="121"/>
    </row>
    <row r="303" ht="12.75" customHeight="1">
      <c r="A303" s="121" t="s">
        <v>8323</v>
      </c>
      <c r="B303" s="125">
        <v>2290.0</v>
      </c>
      <c r="C303" s="123">
        <v>38147.0</v>
      </c>
      <c r="D303" s="124">
        <v>21.0</v>
      </c>
      <c r="E303" s="125" t="s">
        <v>145</v>
      </c>
      <c r="F303" s="121" t="s">
        <v>857</v>
      </c>
      <c r="G303" s="125" t="s">
        <v>5962</v>
      </c>
      <c r="H303" s="135"/>
      <c r="I303" s="124">
        <v>4.85</v>
      </c>
      <c r="J303" s="122">
        <v>75.0</v>
      </c>
      <c r="K303" s="122">
        <v>38.0</v>
      </c>
      <c r="L303" s="122"/>
      <c r="M303" s="122"/>
      <c r="N303" s="125" t="s">
        <v>8395</v>
      </c>
      <c r="O303" s="136"/>
      <c r="P303" s="122" t="s">
        <v>5963</v>
      </c>
      <c r="Q303" s="121"/>
      <c r="R303" s="122"/>
      <c r="S303" s="122"/>
      <c r="T303" s="122"/>
      <c r="U303" s="121"/>
      <c r="V303" s="121"/>
      <c r="W303" s="121"/>
      <c r="X303" s="121"/>
    </row>
    <row r="304" ht="12.75" customHeight="1">
      <c r="A304" s="121" t="s">
        <v>8323</v>
      </c>
      <c r="B304" s="125">
        <v>2289.0</v>
      </c>
      <c r="C304" s="123">
        <v>38147.0</v>
      </c>
      <c r="D304" s="124">
        <v>16.0</v>
      </c>
      <c r="E304" s="125" t="s">
        <v>842</v>
      </c>
      <c r="F304" s="121" t="s">
        <v>8</v>
      </c>
      <c r="G304" s="125" t="s">
        <v>6020</v>
      </c>
      <c r="H304" s="135"/>
      <c r="I304" s="124">
        <v>4.2</v>
      </c>
      <c r="J304" s="122">
        <v>74.0</v>
      </c>
      <c r="K304" s="122">
        <v>37.0</v>
      </c>
      <c r="L304" s="122"/>
      <c r="M304" s="122"/>
      <c r="N304" s="125" t="s">
        <v>8356</v>
      </c>
      <c r="O304" s="136"/>
      <c r="P304" s="122" t="s">
        <v>6009</v>
      </c>
      <c r="Q304" s="121"/>
      <c r="R304" s="121"/>
      <c r="S304" s="122"/>
      <c r="T304" s="122"/>
      <c r="U304" s="121"/>
      <c r="V304" s="121"/>
      <c r="W304" s="121"/>
      <c r="X304" s="121"/>
    </row>
    <row r="305" ht="12.75" customHeight="1">
      <c r="A305" s="121" t="s">
        <v>8323</v>
      </c>
      <c r="B305" s="125">
        <v>2288.0</v>
      </c>
      <c r="C305" s="123">
        <v>38147.0</v>
      </c>
      <c r="D305" s="124">
        <v>20.0</v>
      </c>
      <c r="E305" s="125" t="s">
        <v>343</v>
      </c>
      <c r="F305" s="121" t="s">
        <v>8</v>
      </c>
      <c r="G305" s="125" t="s">
        <v>5962</v>
      </c>
      <c r="H305" s="135"/>
      <c r="I305" s="124">
        <v>5.35</v>
      </c>
      <c r="J305" s="122">
        <v>78.0</v>
      </c>
      <c r="K305" s="122">
        <v>40.0</v>
      </c>
      <c r="L305" s="122"/>
      <c r="M305" s="122"/>
      <c r="N305" s="125" t="s">
        <v>8439</v>
      </c>
      <c r="O305" s="136"/>
      <c r="P305" s="122" t="s">
        <v>5963</v>
      </c>
      <c r="Q305" s="121"/>
      <c r="R305" s="122"/>
      <c r="S305" s="122"/>
      <c r="T305" s="122"/>
      <c r="U305" s="121"/>
      <c r="V305" s="121"/>
      <c r="W305" s="121"/>
      <c r="X305" s="121"/>
    </row>
    <row r="306" ht="12.75" customHeight="1">
      <c r="A306" s="121" t="s">
        <v>8323</v>
      </c>
      <c r="B306" s="125">
        <v>2285.0</v>
      </c>
      <c r="C306" s="123">
        <v>38146.0</v>
      </c>
      <c r="D306" s="124">
        <v>11.0</v>
      </c>
      <c r="E306" s="125" t="s">
        <v>104</v>
      </c>
      <c r="F306" s="121" t="s">
        <v>857</v>
      </c>
      <c r="G306" s="125" t="s">
        <v>5962</v>
      </c>
      <c r="H306" s="135"/>
      <c r="I306" s="124">
        <v>5.7</v>
      </c>
      <c r="J306" s="122">
        <v>80.0</v>
      </c>
      <c r="K306" s="122">
        <v>41.0</v>
      </c>
      <c r="L306" s="122"/>
      <c r="M306" s="122"/>
      <c r="N306" s="125" t="s">
        <v>8366</v>
      </c>
      <c r="O306" s="136"/>
      <c r="P306" s="122" t="s">
        <v>5963</v>
      </c>
      <c r="Q306" s="121"/>
      <c r="R306" s="121"/>
      <c r="S306" s="122"/>
      <c r="T306" s="122"/>
      <c r="U306" s="121"/>
      <c r="V306" s="121"/>
      <c r="W306" s="121"/>
      <c r="X306" s="121"/>
    </row>
    <row r="307" ht="12.75" customHeight="1">
      <c r="A307" s="121" t="s">
        <v>8323</v>
      </c>
      <c r="B307" s="125">
        <v>2284.0</v>
      </c>
      <c r="C307" s="123">
        <v>38145.0</v>
      </c>
      <c r="D307" s="124">
        <v>14.0</v>
      </c>
      <c r="E307" s="125" t="s">
        <v>343</v>
      </c>
      <c r="F307" s="121" t="s">
        <v>8</v>
      </c>
      <c r="G307" s="125" t="s">
        <v>5962</v>
      </c>
      <c r="H307" s="135"/>
      <c r="I307" s="124">
        <v>5.4</v>
      </c>
      <c r="J307" s="122">
        <v>80.0</v>
      </c>
      <c r="K307" s="122">
        <v>42.0</v>
      </c>
      <c r="L307" s="122"/>
      <c r="M307" s="122"/>
      <c r="N307" s="125" t="s">
        <v>8440</v>
      </c>
      <c r="O307" s="136"/>
      <c r="P307" s="122" t="s">
        <v>5963</v>
      </c>
      <c r="Q307" s="121"/>
      <c r="R307" s="122"/>
      <c r="S307" s="122"/>
      <c r="T307" s="122"/>
      <c r="U307" s="121"/>
      <c r="V307" s="121"/>
      <c r="W307" s="121"/>
      <c r="X307" s="121"/>
    </row>
    <row r="308" ht="12.75" customHeight="1">
      <c r="A308" s="121" t="s">
        <v>8323</v>
      </c>
      <c r="B308" s="125">
        <v>2248.0</v>
      </c>
      <c r="C308" s="123">
        <v>38138.0</v>
      </c>
      <c r="D308" s="124">
        <v>9.0</v>
      </c>
      <c r="E308" s="125" t="s">
        <v>183</v>
      </c>
      <c r="F308" s="121" t="s">
        <v>857</v>
      </c>
      <c r="G308" s="125" t="s">
        <v>5962</v>
      </c>
      <c r="H308" s="135"/>
      <c r="I308" s="124">
        <v>3.7</v>
      </c>
      <c r="J308" s="122">
        <v>75.0</v>
      </c>
      <c r="K308" s="122">
        <v>38.0</v>
      </c>
      <c r="L308" s="122"/>
      <c r="M308" s="122"/>
      <c r="N308" s="125" t="s">
        <v>8441</v>
      </c>
      <c r="O308" s="136"/>
      <c r="P308" s="122" t="s">
        <v>5963</v>
      </c>
      <c r="Q308" s="121"/>
      <c r="R308" s="121"/>
      <c r="S308" s="122"/>
      <c r="T308" s="122"/>
      <c r="U308" s="121"/>
      <c r="V308" s="121"/>
      <c r="W308" s="121"/>
      <c r="X308" s="121"/>
    </row>
    <row r="309" ht="12.75" customHeight="1">
      <c r="A309" s="121" t="s">
        <v>8323</v>
      </c>
      <c r="B309" s="125">
        <v>2249.0</v>
      </c>
      <c r="C309" s="123">
        <v>38138.0</v>
      </c>
      <c r="D309" s="124">
        <v>11.0</v>
      </c>
      <c r="E309" s="125" t="s">
        <v>829</v>
      </c>
      <c r="F309" s="122" t="s">
        <v>857</v>
      </c>
      <c r="G309" s="123" t="s">
        <v>5962</v>
      </c>
      <c r="H309" s="135"/>
      <c r="I309" s="124">
        <v>5.2</v>
      </c>
      <c r="J309" s="122">
        <v>79.0</v>
      </c>
      <c r="K309" s="122">
        <v>40.0</v>
      </c>
      <c r="L309" s="122"/>
      <c r="M309" s="122"/>
      <c r="N309" s="125" t="s">
        <v>8325</v>
      </c>
      <c r="O309" s="136"/>
      <c r="P309" s="122" t="s">
        <v>5963</v>
      </c>
      <c r="Q309" s="121"/>
      <c r="R309" s="121"/>
      <c r="S309" s="122"/>
      <c r="T309" s="122"/>
      <c r="U309" s="121"/>
      <c r="V309" s="121"/>
      <c r="W309" s="121"/>
      <c r="X309" s="121"/>
    </row>
    <row r="310" ht="12.75" customHeight="1">
      <c r="A310" s="121" t="s">
        <v>8323</v>
      </c>
      <c r="B310" s="125">
        <v>2250.0</v>
      </c>
      <c r="C310" s="123">
        <v>38138.0</v>
      </c>
      <c r="D310" s="124">
        <v>7.0</v>
      </c>
      <c r="E310" s="123" t="s">
        <v>134</v>
      </c>
      <c r="F310" s="138" t="s">
        <v>857</v>
      </c>
      <c r="G310" s="121" t="s">
        <v>5962</v>
      </c>
      <c r="H310" s="135"/>
      <c r="I310" s="124">
        <v>4.5</v>
      </c>
      <c r="J310" s="122">
        <v>79.0</v>
      </c>
      <c r="K310" s="122">
        <v>36.0</v>
      </c>
      <c r="L310" s="122"/>
      <c r="M310" s="122"/>
      <c r="N310" s="125" t="s">
        <v>8442</v>
      </c>
      <c r="O310" s="136"/>
      <c r="P310" s="122" t="s">
        <v>5963</v>
      </c>
      <c r="Q310" s="121"/>
      <c r="R310" s="121"/>
      <c r="S310" s="122"/>
      <c r="T310" s="122"/>
      <c r="U310" s="121"/>
      <c r="V310" s="121"/>
      <c r="W310" s="121"/>
      <c r="X310" s="121"/>
    </row>
    <row r="311" ht="12.75" customHeight="1">
      <c r="A311" s="121" t="s">
        <v>8323</v>
      </c>
      <c r="B311" s="125">
        <v>2251.0</v>
      </c>
      <c r="C311" s="123">
        <v>38138.0</v>
      </c>
      <c r="D311" s="124">
        <v>11.3</v>
      </c>
      <c r="E311" s="123" t="s">
        <v>886</v>
      </c>
      <c r="F311" s="138" t="s">
        <v>8</v>
      </c>
      <c r="G311" s="121" t="s">
        <v>5962</v>
      </c>
      <c r="H311" s="135"/>
      <c r="I311" s="124">
        <v>5.2</v>
      </c>
      <c r="J311" s="122">
        <v>78.0</v>
      </c>
      <c r="K311" s="122">
        <v>40.0</v>
      </c>
      <c r="L311" s="122"/>
      <c r="M311" s="122"/>
      <c r="N311" s="125" t="s">
        <v>8443</v>
      </c>
      <c r="O311" s="136"/>
      <c r="P311" s="122" t="s">
        <v>5969</v>
      </c>
      <c r="Q311" s="121"/>
      <c r="R311" s="121"/>
      <c r="S311" s="122"/>
      <c r="T311" s="122"/>
      <c r="U311" s="121"/>
      <c r="V311" s="121"/>
      <c r="W311" s="121"/>
      <c r="X311" s="121"/>
    </row>
    <row r="312" ht="12.75" customHeight="1">
      <c r="A312" s="121" t="s">
        <v>8323</v>
      </c>
      <c r="B312" s="125">
        <v>2252.0</v>
      </c>
      <c r="C312" s="123">
        <v>38138.0</v>
      </c>
      <c r="D312" s="124">
        <v>11.15</v>
      </c>
      <c r="E312" s="123" t="s">
        <v>886</v>
      </c>
      <c r="F312" s="121" t="s">
        <v>8</v>
      </c>
      <c r="G312" s="121" t="s">
        <v>5962</v>
      </c>
      <c r="H312" s="135"/>
      <c r="I312" s="124">
        <v>4.65</v>
      </c>
      <c r="J312" s="122">
        <v>75.0</v>
      </c>
      <c r="K312" s="122">
        <v>36.0</v>
      </c>
      <c r="L312" s="122"/>
      <c r="M312" s="122"/>
      <c r="N312" s="125" t="s">
        <v>8444</v>
      </c>
      <c r="O312" s="136"/>
      <c r="P312" s="122" t="s">
        <v>5969</v>
      </c>
      <c r="Q312" s="121"/>
      <c r="R312" s="121"/>
      <c r="S312" s="122"/>
      <c r="T312" s="121"/>
      <c r="U312" s="121"/>
      <c r="V312" s="121"/>
      <c r="W312" s="121"/>
      <c r="X312" s="121"/>
    </row>
    <row r="313" ht="12.75" customHeight="1">
      <c r="A313" s="121" t="s">
        <v>8323</v>
      </c>
      <c r="B313" s="125">
        <v>2253.0</v>
      </c>
      <c r="C313" s="123">
        <v>38138.0</v>
      </c>
      <c r="D313" s="124">
        <v>14.15</v>
      </c>
      <c r="E313" s="125" t="s">
        <v>164</v>
      </c>
      <c r="F313" s="121" t="s">
        <v>8</v>
      </c>
      <c r="G313" s="125" t="s">
        <v>5962</v>
      </c>
      <c r="H313" s="135"/>
      <c r="I313" s="124">
        <v>5.1</v>
      </c>
      <c r="J313" s="122">
        <v>77.0</v>
      </c>
      <c r="K313" s="122">
        <v>38.0</v>
      </c>
      <c r="L313" s="122"/>
      <c r="M313" s="122"/>
      <c r="N313" s="125" t="s">
        <v>8445</v>
      </c>
      <c r="O313" s="136"/>
      <c r="P313" s="122" t="s">
        <v>5963</v>
      </c>
      <c r="Q313" s="121"/>
      <c r="R313" s="122"/>
      <c r="S313" s="122"/>
      <c r="T313" s="122"/>
      <c r="U313" s="121"/>
      <c r="V313" s="121"/>
      <c r="W313" s="121"/>
      <c r="X313" s="121"/>
    </row>
    <row r="314" ht="12.75" customHeight="1">
      <c r="A314" s="121" t="s">
        <v>8323</v>
      </c>
      <c r="B314" s="125">
        <v>2254.0</v>
      </c>
      <c r="C314" s="123">
        <v>38138.0</v>
      </c>
      <c r="D314" s="124">
        <v>10.3</v>
      </c>
      <c r="E314" s="125" t="s">
        <v>842</v>
      </c>
      <c r="F314" s="121" t="s">
        <v>8</v>
      </c>
      <c r="G314" s="125" t="s">
        <v>5971</v>
      </c>
      <c r="H314" s="135"/>
      <c r="I314" s="124">
        <v>5.3</v>
      </c>
      <c r="J314" s="122">
        <v>79.0</v>
      </c>
      <c r="K314" s="122">
        <v>39.0</v>
      </c>
      <c r="L314" s="122"/>
      <c r="M314" s="122"/>
      <c r="N314" s="125" t="s">
        <v>8446</v>
      </c>
      <c r="O314" s="136"/>
      <c r="P314" s="122" t="s">
        <v>5963</v>
      </c>
      <c r="Q314" s="121"/>
      <c r="R314" s="121"/>
      <c r="S314" s="122"/>
      <c r="T314" s="122"/>
      <c r="U314" s="121"/>
      <c r="V314" s="121"/>
      <c r="W314" s="121"/>
      <c r="X314" s="121"/>
    </row>
    <row r="315" ht="12.75" customHeight="1">
      <c r="A315" s="121" t="s">
        <v>8323</v>
      </c>
      <c r="B315" s="125">
        <v>2255.0</v>
      </c>
      <c r="C315" s="123">
        <v>38868.0</v>
      </c>
      <c r="D315" s="124">
        <v>13.3</v>
      </c>
      <c r="E315" s="125" t="s">
        <v>8360</v>
      </c>
      <c r="F315" s="121" t="s">
        <v>8</v>
      </c>
      <c r="G315" s="125" t="s">
        <v>5962</v>
      </c>
      <c r="H315" s="135"/>
      <c r="I315" s="124">
        <v>5.25</v>
      </c>
      <c r="J315" s="122">
        <v>77.0</v>
      </c>
      <c r="K315" s="122">
        <v>37.0</v>
      </c>
      <c r="L315" s="122"/>
      <c r="M315" s="122"/>
      <c r="N315" s="125" t="s">
        <v>8447</v>
      </c>
      <c r="O315" s="136"/>
      <c r="P315" s="122" t="s">
        <v>5963</v>
      </c>
      <c r="Q315" s="121"/>
      <c r="R315" s="122"/>
      <c r="S315" s="122"/>
      <c r="T315" s="122"/>
      <c r="U315" s="121"/>
      <c r="V315" s="121"/>
      <c r="W315" s="121"/>
      <c r="X315" s="121"/>
    </row>
    <row r="316" ht="12.75" customHeight="1">
      <c r="A316" s="121" t="s">
        <v>8323</v>
      </c>
      <c r="B316" s="125">
        <v>2116.0</v>
      </c>
      <c r="C316" s="123">
        <v>38140.0</v>
      </c>
      <c r="D316" s="124">
        <v>13.3</v>
      </c>
      <c r="E316" s="125" t="s">
        <v>136</v>
      </c>
      <c r="F316" s="121" t="s">
        <v>857</v>
      </c>
      <c r="G316" s="125" t="s">
        <v>6020</v>
      </c>
      <c r="H316" s="135"/>
      <c r="I316" s="124">
        <v>5.84</v>
      </c>
      <c r="J316" s="122">
        <v>82.0</v>
      </c>
      <c r="K316" s="122">
        <v>41.0</v>
      </c>
      <c r="L316" s="122"/>
      <c r="M316" s="122"/>
      <c r="N316" s="125" t="s">
        <v>8448</v>
      </c>
      <c r="O316" s="136"/>
      <c r="P316" s="122" t="s">
        <v>5963</v>
      </c>
      <c r="Q316" s="121"/>
      <c r="R316" s="121"/>
      <c r="S316" s="122"/>
      <c r="T316" s="122"/>
      <c r="U316" s="121"/>
      <c r="V316" s="121"/>
      <c r="W316" s="121"/>
      <c r="X316" s="121"/>
    </row>
    <row r="317" ht="12.75" customHeight="1">
      <c r="A317" s="121" t="s">
        <v>8323</v>
      </c>
      <c r="B317" s="125">
        <v>2268.0</v>
      </c>
      <c r="C317" s="123">
        <v>38140.0</v>
      </c>
      <c r="D317" s="124">
        <v>8.3</v>
      </c>
      <c r="E317" s="125" t="s">
        <v>850</v>
      </c>
      <c r="F317" s="121" t="s">
        <v>8</v>
      </c>
      <c r="G317" s="125" t="s">
        <v>5962</v>
      </c>
      <c r="H317" s="135"/>
      <c r="I317" s="124">
        <v>5.3</v>
      </c>
      <c r="J317" s="122">
        <v>77.0</v>
      </c>
      <c r="K317" s="122">
        <v>40.0</v>
      </c>
      <c r="L317" s="122"/>
      <c r="M317" s="122"/>
      <c r="N317" s="125" t="s">
        <v>8449</v>
      </c>
      <c r="O317" s="136"/>
      <c r="P317" s="122" t="s">
        <v>6052</v>
      </c>
      <c r="Q317" s="121"/>
      <c r="R317" s="121"/>
      <c r="S317" s="122"/>
      <c r="T317" s="122"/>
      <c r="U317" s="121"/>
      <c r="V317" s="121"/>
      <c r="W317" s="121"/>
      <c r="X317" s="121"/>
    </row>
    <row r="318" ht="12.75" customHeight="1">
      <c r="A318" s="121" t="s">
        <v>8323</v>
      </c>
      <c r="B318" s="125">
        <v>2269.0</v>
      </c>
      <c r="C318" s="123">
        <v>38140.0</v>
      </c>
      <c r="D318" s="124">
        <v>9.0</v>
      </c>
      <c r="E318" s="125" t="s">
        <v>850</v>
      </c>
      <c r="F318" s="121" t="s">
        <v>8</v>
      </c>
      <c r="G318" s="125" t="s">
        <v>5962</v>
      </c>
      <c r="H318" s="135"/>
      <c r="I318" s="124">
        <v>5.8</v>
      </c>
      <c r="J318" s="122">
        <v>80.0</v>
      </c>
      <c r="K318" s="122">
        <v>45.0</v>
      </c>
      <c r="L318" s="122"/>
      <c r="M318" s="122"/>
      <c r="N318" s="125" t="s">
        <v>8450</v>
      </c>
      <c r="O318" s="136"/>
      <c r="P318" s="122" t="s">
        <v>6052</v>
      </c>
      <c r="Q318" s="121"/>
      <c r="R318" s="121"/>
      <c r="S318" s="122"/>
      <c r="T318" s="122"/>
      <c r="U318" s="121"/>
      <c r="V318" s="121"/>
      <c r="W318" s="121"/>
      <c r="X318" s="121"/>
    </row>
    <row r="319" ht="12.75" customHeight="1">
      <c r="A319" s="121" t="s">
        <v>8323</v>
      </c>
      <c r="B319" s="125">
        <v>2267.0</v>
      </c>
      <c r="C319" s="123">
        <v>38140.0</v>
      </c>
      <c r="D319" s="124">
        <v>13.0</v>
      </c>
      <c r="E319" s="125" t="s">
        <v>343</v>
      </c>
      <c r="F319" s="121" t="s">
        <v>8</v>
      </c>
      <c r="G319" s="125" t="s">
        <v>5962</v>
      </c>
      <c r="H319" s="135"/>
      <c r="I319" s="124">
        <v>5.25</v>
      </c>
      <c r="J319" s="122">
        <v>76.0</v>
      </c>
      <c r="K319" s="122">
        <v>39.0</v>
      </c>
      <c r="L319" s="122"/>
      <c r="M319" s="122"/>
      <c r="N319" s="125" t="s">
        <v>8451</v>
      </c>
      <c r="O319" s="136"/>
      <c r="P319" s="122" t="s">
        <v>5973</v>
      </c>
      <c r="Q319" s="121"/>
      <c r="R319" s="121"/>
      <c r="S319" s="122"/>
      <c r="T319" s="122"/>
      <c r="U319" s="121"/>
      <c r="V319" s="121"/>
      <c r="W319" s="121"/>
      <c r="X319" s="121"/>
    </row>
    <row r="320" ht="12.75" customHeight="1">
      <c r="A320" s="121" t="s">
        <v>8323</v>
      </c>
      <c r="B320" s="125">
        <v>2266.0</v>
      </c>
      <c r="C320" s="123">
        <v>38140.0</v>
      </c>
      <c r="D320" s="124">
        <v>10.0</v>
      </c>
      <c r="E320" s="125" t="s">
        <v>842</v>
      </c>
      <c r="F320" s="121" t="s">
        <v>8</v>
      </c>
      <c r="G320" s="125" t="s">
        <v>5962</v>
      </c>
      <c r="H320" s="135"/>
      <c r="I320" s="124">
        <v>4.8</v>
      </c>
      <c r="J320" s="122">
        <v>76.0</v>
      </c>
      <c r="K320" s="122">
        <v>35.0</v>
      </c>
      <c r="L320" s="122"/>
      <c r="M320" s="122"/>
      <c r="N320" s="125" t="s">
        <v>8452</v>
      </c>
      <c r="O320" s="136"/>
      <c r="P320" s="122" t="s">
        <v>5963</v>
      </c>
      <c r="Q320" s="121"/>
      <c r="R320" s="121"/>
      <c r="S320" s="122"/>
      <c r="T320" s="122"/>
      <c r="U320" s="121"/>
      <c r="V320" s="121"/>
      <c r="W320" s="121"/>
      <c r="X320" s="121"/>
    </row>
    <row r="321" ht="12.75" customHeight="1">
      <c r="A321" s="121" t="s">
        <v>8323</v>
      </c>
      <c r="B321" s="125">
        <v>2265.0</v>
      </c>
      <c r="C321" s="123">
        <v>38140.0</v>
      </c>
      <c r="D321" s="124">
        <v>13.3</v>
      </c>
      <c r="E321" s="125" t="s">
        <v>136</v>
      </c>
      <c r="F321" s="121" t="s">
        <v>857</v>
      </c>
      <c r="G321" s="125" t="s">
        <v>6020</v>
      </c>
      <c r="H321" s="135"/>
      <c r="I321" s="124">
        <v>4.8</v>
      </c>
      <c r="J321" s="122">
        <v>79.0</v>
      </c>
      <c r="K321" s="122">
        <v>38.0</v>
      </c>
      <c r="L321" s="122"/>
      <c r="M321" s="122"/>
      <c r="N321" s="125" t="s">
        <v>8453</v>
      </c>
      <c r="O321" s="136"/>
      <c r="P321" s="122" t="s">
        <v>5963</v>
      </c>
      <c r="Q321" s="121"/>
      <c r="R321" s="122"/>
      <c r="S321" s="122"/>
      <c r="T321" s="122"/>
      <c r="U321" s="121"/>
      <c r="V321" s="121"/>
      <c r="W321" s="121"/>
      <c r="X321" s="121"/>
    </row>
    <row r="322" ht="12.75" customHeight="1">
      <c r="A322" s="121" t="s">
        <v>8323</v>
      </c>
      <c r="B322" s="125">
        <v>2264.0</v>
      </c>
      <c r="C322" s="123">
        <v>38140.0</v>
      </c>
      <c r="D322" s="124">
        <v>8.45</v>
      </c>
      <c r="E322" s="125" t="s">
        <v>213</v>
      </c>
      <c r="F322" s="121" t="s">
        <v>857</v>
      </c>
      <c r="G322" s="125" t="s">
        <v>6020</v>
      </c>
      <c r="H322" s="135"/>
      <c r="I322" s="124">
        <v>6.0</v>
      </c>
      <c r="J322" s="122">
        <v>81.0</v>
      </c>
      <c r="K322" s="122">
        <v>40.0</v>
      </c>
      <c r="L322" s="122"/>
      <c r="M322" s="122"/>
      <c r="N322" s="125" t="s">
        <v>8416</v>
      </c>
      <c r="O322" s="136"/>
      <c r="P322" s="122" t="s">
        <v>5963</v>
      </c>
      <c r="Q322" s="121"/>
      <c r="R322" s="122"/>
      <c r="S322" s="122"/>
      <c r="T322" s="122"/>
      <c r="U322" s="121"/>
      <c r="V322" s="121"/>
      <c r="W322" s="121"/>
      <c r="X322" s="121"/>
    </row>
    <row r="323" ht="12.75" customHeight="1">
      <c r="A323" s="121" t="s">
        <v>8323</v>
      </c>
      <c r="B323" s="125">
        <v>2262.0</v>
      </c>
      <c r="C323" s="123">
        <v>38139.0</v>
      </c>
      <c r="D323" s="124">
        <v>10.15</v>
      </c>
      <c r="E323" s="125" t="s">
        <v>842</v>
      </c>
      <c r="F323" s="121" t="s">
        <v>8</v>
      </c>
      <c r="G323" s="125" t="s">
        <v>5962</v>
      </c>
      <c r="H323" s="135"/>
      <c r="I323" s="124">
        <v>5.3</v>
      </c>
      <c r="J323" s="122">
        <v>79.0</v>
      </c>
      <c r="K323" s="122">
        <v>41.0</v>
      </c>
      <c r="L323" s="122"/>
      <c r="M323" s="122"/>
      <c r="N323" s="125" t="s">
        <v>8454</v>
      </c>
      <c r="O323" s="136"/>
      <c r="P323" s="122" t="s">
        <v>5963</v>
      </c>
      <c r="Q323" s="121"/>
      <c r="R323" s="122"/>
      <c r="S323" s="122"/>
      <c r="T323" s="122"/>
      <c r="U323" s="121"/>
      <c r="V323" s="121"/>
      <c r="W323" s="121"/>
      <c r="X323" s="121"/>
    </row>
    <row r="324" ht="12.75" customHeight="1">
      <c r="A324" s="121" t="s">
        <v>8323</v>
      </c>
      <c r="B324" s="125">
        <v>2263.0</v>
      </c>
      <c r="C324" s="123">
        <v>38139.0</v>
      </c>
      <c r="D324" s="124">
        <v>17.0</v>
      </c>
      <c r="E324" s="125" t="s">
        <v>842</v>
      </c>
      <c r="F324" s="121" t="s">
        <v>8</v>
      </c>
      <c r="G324" s="125" t="s">
        <v>5962</v>
      </c>
      <c r="H324" s="135"/>
      <c r="I324" s="124">
        <v>4.7</v>
      </c>
      <c r="J324" s="122">
        <v>74.0</v>
      </c>
      <c r="K324" s="122">
        <v>38.0</v>
      </c>
      <c r="L324" s="122"/>
      <c r="M324" s="122"/>
      <c r="N324" s="125" t="s">
        <v>8455</v>
      </c>
      <c r="O324" s="136"/>
      <c r="P324" s="122" t="s">
        <v>5963</v>
      </c>
      <c r="Q324" s="121"/>
      <c r="R324" s="122"/>
      <c r="S324" s="122"/>
      <c r="T324" s="122"/>
      <c r="U324" s="121"/>
      <c r="V324" s="121"/>
      <c r="W324" s="121"/>
      <c r="X324" s="121"/>
    </row>
    <row r="325" ht="12.75" customHeight="1">
      <c r="A325" s="121" t="s">
        <v>8323</v>
      </c>
      <c r="B325" s="125">
        <v>2260.0</v>
      </c>
      <c r="C325" s="123">
        <v>38139.0</v>
      </c>
      <c r="D325" s="124">
        <v>17.0</v>
      </c>
      <c r="E325" s="125" t="s">
        <v>856</v>
      </c>
      <c r="F325" s="121" t="s">
        <v>8</v>
      </c>
      <c r="G325" s="125" t="s">
        <v>5962</v>
      </c>
      <c r="H325" s="135"/>
      <c r="I325" s="124">
        <v>5.6</v>
      </c>
      <c r="J325" s="122">
        <v>80.0</v>
      </c>
      <c r="K325" s="122">
        <v>41.0</v>
      </c>
      <c r="L325" s="122"/>
      <c r="M325" s="122"/>
      <c r="N325" s="125" t="s">
        <v>8456</v>
      </c>
      <c r="O325" s="136"/>
      <c r="P325" s="122" t="s">
        <v>5963</v>
      </c>
      <c r="Q325" s="121"/>
      <c r="R325" s="122"/>
      <c r="S325" s="122"/>
      <c r="T325" s="122"/>
      <c r="U325" s="121"/>
      <c r="V325" s="121"/>
      <c r="W325" s="121"/>
      <c r="X325" s="121"/>
    </row>
    <row r="326" ht="12.75" customHeight="1">
      <c r="A326" s="121" t="s">
        <v>8323</v>
      </c>
      <c r="B326" s="125">
        <v>2261.0</v>
      </c>
      <c r="C326" s="123">
        <v>38139.0</v>
      </c>
      <c r="D326" s="124">
        <v>12.0</v>
      </c>
      <c r="E326" s="125" t="s">
        <v>856</v>
      </c>
      <c r="F326" s="121" t="s">
        <v>8</v>
      </c>
      <c r="G326" s="125" t="s">
        <v>5962</v>
      </c>
      <c r="H326" s="135"/>
      <c r="I326" s="124">
        <v>6.6</v>
      </c>
      <c r="J326" s="122">
        <v>83.0</v>
      </c>
      <c r="K326" s="122">
        <v>42.0</v>
      </c>
      <c r="L326" s="122"/>
      <c r="M326" s="122"/>
      <c r="N326" s="125" t="s">
        <v>8456</v>
      </c>
      <c r="O326" s="136"/>
      <c r="P326" s="122" t="s">
        <v>5963</v>
      </c>
      <c r="Q326" s="121"/>
      <c r="R326" s="122"/>
      <c r="S326" s="122"/>
      <c r="T326" s="122"/>
      <c r="U326" s="121"/>
      <c r="V326" s="121"/>
      <c r="W326" s="121"/>
      <c r="X326" s="121"/>
    </row>
    <row r="327" ht="12.75" customHeight="1">
      <c r="A327" s="121" t="s">
        <v>8323</v>
      </c>
      <c r="B327" s="125">
        <v>2258.0</v>
      </c>
      <c r="C327" s="123">
        <v>38139.0</v>
      </c>
      <c r="D327" s="124">
        <v>13.0</v>
      </c>
      <c r="E327" s="125" t="s">
        <v>850</v>
      </c>
      <c r="F327" s="121" t="s">
        <v>8</v>
      </c>
      <c r="G327" s="125" t="s">
        <v>5962</v>
      </c>
      <c r="H327" s="135"/>
      <c r="I327" s="124">
        <v>4.8</v>
      </c>
      <c r="J327" s="122">
        <v>75.0</v>
      </c>
      <c r="K327" s="122">
        <v>38.0</v>
      </c>
      <c r="L327" s="122"/>
      <c r="M327" s="122"/>
      <c r="N327" s="125" t="s">
        <v>8457</v>
      </c>
      <c r="O327" s="136"/>
      <c r="P327" s="122" t="s">
        <v>5963</v>
      </c>
      <c r="Q327" s="121"/>
      <c r="R327" s="122"/>
      <c r="S327" s="122"/>
      <c r="T327" s="122"/>
      <c r="U327" s="121"/>
      <c r="V327" s="121"/>
      <c r="W327" s="121"/>
      <c r="X327" s="121"/>
    </row>
    <row r="328" ht="12.75" customHeight="1">
      <c r="A328" s="121" t="s">
        <v>8323</v>
      </c>
      <c r="B328" s="125">
        <v>2257.0</v>
      </c>
      <c r="C328" s="123">
        <v>38139.0</v>
      </c>
      <c r="D328" s="124">
        <v>9.3</v>
      </c>
      <c r="E328" s="125" t="s">
        <v>164</v>
      </c>
      <c r="F328" s="121" t="s">
        <v>8</v>
      </c>
      <c r="G328" s="125" t="s">
        <v>5962</v>
      </c>
      <c r="H328" s="135"/>
      <c r="I328" s="124">
        <v>5.4</v>
      </c>
      <c r="J328" s="122">
        <v>80.0</v>
      </c>
      <c r="K328" s="122">
        <v>42.0</v>
      </c>
      <c r="L328" s="122"/>
      <c r="M328" s="122"/>
      <c r="N328" s="125" t="s">
        <v>8458</v>
      </c>
      <c r="O328" s="136"/>
      <c r="P328" s="122" t="s">
        <v>5963</v>
      </c>
      <c r="Q328" s="118"/>
      <c r="R328" s="122"/>
      <c r="S328" s="122"/>
      <c r="T328" s="122"/>
      <c r="U328" s="121"/>
      <c r="V328" s="121"/>
      <c r="W328" s="121"/>
      <c r="X328" s="121"/>
    </row>
    <row r="329" ht="12.75" customHeight="1">
      <c r="A329" s="121" t="s">
        <v>8323</v>
      </c>
      <c r="B329" s="125">
        <v>2256.0</v>
      </c>
      <c r="C329" s="123">
        <v>38139.0</v>
      </c>
      <c r="D329" s="124"/>
      <c r="E329" s="125" t="s">
        <v>343</v>
      </c>
      <c r="F329" s="121" t="s">
        <v>8</v>
      </c>
      <c r="G329" s="125" t="s">
        <v>5962</v>
      </c>
      <c r="H329" s="135"/>
      <c r="I329" s="124">
        <v>5.3</v>
      </c>
      <c r="J329" s="122">
        <v>78.0</v>
      </c>
      <c r="K329" s="122">
        <v>41.0</v>
      </c>
      <c r="L329" s="122"/>
      <c r="M329" s="122"/>
      <c r="N329" s="125" t="s">
        <v>8459</v>
      </c>
      <c r="O329" s="136"/>
      <c r="P329" s="122" t="s">
        <v>5963</v>
      </c>
      <c r="Q329" s="121"/>
      <c r="R329" s="122"/>
      <c r="S329" s="122"/>
      <c r="T329" s="122"/>
      <c r="U329" s="121"/>
      <c r="V329" s="121"/>
      <c r="W329" s="121"/>
      <c r="X329" s="121"/>
    </row>
    <row r="330" ht="12.75" customHeight="1">
      <c r="A330" s="121" t="s">
        <v>8323</v>
      </c>
      <c r="B330" s="125">
        <v>2259.0</v>
      </c>
      <c r="C330" s="123">
        <v>38139.0</v>
      </c>
      <c r="D330" s="124">
        <v>15.0</v>
      </c>
      <c r="E330" s="125" t="s">
        <v>170</v>
      </c>
      <c r="F330" s="121" t="s">
        <v>857</v>
      </c>
      <c r="G330" s="125" t="s">
        <v>5962</v>
      </c>
      <c r="H330" s="135"/>
      <c r="I330" s="124">
        <v>5.85</v>
      </c>
      <c r="J330" s="122">
        <v>81.0</v>
      </c>
      <c r="K330" s="122">
        <v>40.0</v>
      </c>
      <c r="L330" s="122"/>
      <c r="M330" s="122"/>
      <c r="N330" s="125" t="s">
        <v>8460</v>
      </c>
      <c r="O330" s="136"/>
      <c r="P330" s="122" t="s">
        <v>5963</v>
      </c>
      <c r="Q330" s="121"/>
      <c r="R330" s="122"/>
      <c r="S330" s="122"/>
      <c r="T330" s="122"/>
      <c r="U330" s="121"/>
      <c r="V330" s="121"/>
      <c r="W330" s="121"/>
      <c r="X330" s="121"/>
    </row>
    <row r="331" ht="12.75" customHeight="1">
      <c r="A331" s="121" t="s">
        <v>8323</v>
      </c>
      <c r="B331" s="125">
        <v>2095.0</v>
      </c>
      <c r="C331" s="123">
        <v>38111.0</v>
      </c>
      <c r="D331" s="124">
        <v>9.0</v>
      </c>
      <c r="E331" s="125" t="s">
        <v>8327</v>
      </c>
      <c r="F331" s="121" t="s">
        <v>857</v>
      </c>
      <c r="G331" s="125" t="s">
        <v>5962</v>
      </c>
      <c r="H331" s="135"/>
      <c r="I331" s="124">
        <v>6.75</v>
      </c>
      <c r="J331" s="122">
        <v>82.0</v>
      </c>
      <c r="K331" s="122"/>
      <c r="L331" s="122"/>
      <c r="M331" s="122"/>
      <c r="N331" s="125" t="s">
        <v>8336</v>
      </c>
      <c r="O331" s="136"/>
      <c r="P331" s="122" t="s">
        <v>5963</v>
      </c>
      <c r="Q331" s="121"/>
      <c r="R331" s="122"/>
      <c r="S331" s="122"/>
      <c r="T331" s="122"/>
      <c r="U331" s="121"/>
      <c r="V331" s="121"/>
      <c r="W331" s="121"/>
      <c r="X331" s="121"/>
    </row>
    <row r="332" ht="12.75" customHeight="1">
      <c r="A332" s="121" t="s">
        <v>8323</v>
      </c>
      <c r="B332" s="125">
        <v>2096.0</v>
      </c>
      <c r="C332" s="123">
        <v>38116.0</v>
      </c>
      <c r="D332" s="124">
        <v>10.3</v>
      </c>
      <c r="E332" s="125" t="s">
        <v>182</v>
      </c>
      <c r="F332" s="121" t="s">
        <v>857</v>
      </c>
      <c r="G332" s="125" t="s">
        <v>5962</v>
      </c>
      <c r="H332" s="135"/>
      <c r="I332" s="124">
        <v>5.5</v>
      </c>
      <c r="J332" s="122">
        <v>77.0</v>
      </c>
      <c r="K332" s="122">
        <v>41.0</v>
      </c>
      <c r="L332" s="122"/>
      <c r="M332" s="122"/>
      <c r="N332" s="125" t="s">
        <v>8378</v>
      </c>
      <c r="O332" s="136"/>
      <c r="P332" s="122" t="s">
        <v>5963</v>
      </c>
      <c r="Q332" s="121"/>
      <c r="R332" s="122"/>
      <c r="S332" s="122"/>
      <c r="T332" s="122"/>
      <c r="U332" s="121"/>
      <c r="V332" s="121"/>
      <c r="W332" s="121"/>
      <c r="X332" s="121"/>
    </row>
    <row r="333" ht="12.75" customHeight="1">
      <c r="A333" s="121" t="s">
        <v>8323</v>
      </c>
      <c r="B333" s="125">
        <v>2097.0</v>
      </c>
      <c r="C333" s="123">
        <v>38116.0</v>
      </c>
      <c r="D333" s="124">
        <v>10.0</v>
      </c>
      <c r="E333" s="125" t="s">
        <v>161</v>
      </c>
      <c r="F333" s="121" t="s">
        <v>857</v>
      </c>
      <c r="G333" s="125" t="s">
        <v>5962</v>
      </c>
      <c r="H333" s="135"/>
      <c r="I333" s="124">
        <v>5.7</v>
      </c>
      <c r="J333" s="122">
        <v>79.0</v>
      </c>
      <c r="K333" s="122">
        <v>38.0</v>
      </c>
      <c r="L333" s="122"/>
      <c r="M333" s="122"/>
      <c r="N333" s="125" t="s">
        <v>8461</v>
      </c>
      <c r="O333" s="136"/>
      <c r="P333" s="122" t="s">
        <v>5963</v>
      </c>
      <c r="Q333" s="118"/>
      <c r="R333" s="122"/>
      <c r="S333" s="122"/>
      <c r="T333" s="122"/>
      <c r="U333" s="121"/>
      <c r="V333" s="121"/>
      <c r="W333" s="121"/>
      <c r="X333" s="121"/>
    </row>
    <row r="334" ht="12.75" customHeight="1">
      <c r="A334" s="121" t="s">
        <v>8323</v>
      </c>
      <c r="B334" s="125">
        <v>2109.0</v>
      </c>
      <c r="C334" s="123">
        <v>38126.0</v>
      </c>
      <c r="D334" s="124">
        <v>8.0</v>
      </c>
      <c r="E334" s="125" t="s">
        <v>829</v>
      </c>
      <c r="F334" s="121" t="s">
        <v>857</v>
      </c>
      <c r="G334" s="125" t="s">
        <v>5962</v>
      </c>
      <c r="H334" s="135"/>
      <c r="I334" s="124">
        <v>4.2</v>
      </c>
      <c r="J334" s="122">
        <v>76.0</v>
      </c>
      <c r="K334" s="122">
        <v>35.0</v>
      </c>
      <c r="L334" s="122"/>
      <c r="M334" s="122"/>
      <c r="N334" s="125" t="s">
        <v>8462</v>
      </c>
      <c r="O334" s="136"/>
      <c r="P334" s="122" t="s">
        <v>5963</v>
      </c>
      <c r="Q334" s="118"/>
      <c r="R334" s="122"/>
      <c r="S334" s="122"/>
      <c r="T334" s="122"/>
      <c r="U334" s="121"/>
      <c r="V334" s="121"/>
      <c r="W334" s="121"/>
      <c r="X334" s="121"/>
    </row>
    <row r="335" ht="12.75" customHeight="1">
      <c r="A335" s="121" t="s">
        <v>8323</v>
      </c>
      <c r="B335" s="125">
        <v>2110.0</v>
      </c>
      <c r="C335" s="123">
        <v>38129.0</v>
      </c>
      <c r="D335" s="124">
        <v>12.0</v>
      </c>
      <c r="E335" s="125" t="s">
        <v>829</v>
      </c>
      <c r="F335" s="121" t="s">
        <v>857</v>
      </c>
      <c r="G335" s="125" t="s">
        <v>5962</v>
      </c>
      <c r="H335" s="135"/>
      <c r="I335" s="124">
        <v>4.8</v>
      </c>
      <c r="J335" s="122">
        <v>77.0</v>
      </c>
      <c r="K335" s="122">
        <v>33.0</v>
      </c>
      <c r="L335" s="122"/>
      <c r="M335" s="122"/>
      <c r="N335" s="125" t="s">
        <v>8463</v>
      </c>
      <c r="O335" s="136"/>
      <c r="P335" s="122" t="s">
        <v>5963</v>
      </c>
      <c r="Q335" s="121"/>
      <c r="R335" s="122"/>
      <c r="S335" s="122"/>
      <c r="T335" s="122"/>
      <c r="U335" s="121"/>
      <c r="V335" s="121"/>
      <c r="W335" s="121"/>
      <c r="X335" s="121"/>
    </row>
    <row r="336" ht="12.75" customHeight="1">
      <c r="A336" s="121" t="s">
        <v>8323</v>
      </c>
      <c r="B336" s="125">
        <v>2111.0</v>
      </c>
      <c r="C336" s="123">
        <v>38129.0</v>
      </c>
      <c r="D336" s="124">
        <v>12.3</v>
      </c>
      <c r="E336" s="125" t="s">
        <v>829</v>
      </c>
      <c r="F336" s="121" t="s">
        <v>857</v>
      </c>
      <c r="G336" s="125" t="s">
        <v>5962</v>
      </c>
      <c r="H336" s="135"/>
      <c r="I336" s="124">
        <v>5.5</v>
      </c>
      <c r="J336" s="122">
        <v>80.0</v>
      </c>
      <c r="K336" s="122">
        <v>40.0</v>
      </c>
      <c r="L336" s="122"/>
      <c r="M336" s="122"/>
      <c r="N336" s="125" t="s">
        <v>8464</v>
      </c>
      <c r="O336" s="136"/>
      <c r="P336" s="122" t="s">
        <v>5963</v>
      </c>
      <c r="Q336" s="121"/>
      <c r="R336" s="122"/>
      <c r="S336" s="122"/>
      <c r="T336" s="122"/>
      <c r="U336" s="121"/>
      <c r="V336" s="121"/>
      <c r="W336" s="121"/>
      <c r="X336" s="121"/>
    </row>
    <row r="337" ht="12.75" customHeight="1">
      <c r="A337" s="121" t="s">
        <v>8323</v>
      </c>
      <c r="B337" s="125">
        <v>2112.0</v>
      </c>
      <c r="C337" s="123">
        <v>38130.0</v>
      </c>
      <c r="D337" s="124">
        <v>8.0</v>
      </c>
      <c r="E337" s="125" t="s">
        <v>850</v>
      </c>
      <c r="F337" s="121" t="s">
        <v>8</v>
      </c>
      <c r="G337" s="139" t="s">
        <v>5962</v>
      </c>
      <c r="H337" s="135"/>
      <c r="I337" s="124">
        <v>5.3</v>
      </c>
      <c r="J337" s="122">
        <v>79.0</v>
      </c>
      <c r="K337" s="122">
        <v>42.0</v>
      </c>
      <c r="L337" s="122"/>
      <c r="M337" s="122"/>
      <c r="N337" s="125" t="s">
        <v>8465</v>
      </c>
      <c r="O337" s="136"/>
      <c r="P337" s="122" t="s">
        <v>5996</v>
      </c>
      <c r="Q337" s="121"/>
      <c r="R337" s="122"/>
      <c r="S337" s="122"/>
      <c r="T337" s="122"/>
      <c r="U337" s="121"/>
      <c r="V337" s="121"/>
      <c r="W337" s="121"/>
      <c r="X337" s="121"/>
    </row>
    <row r="338" ht="12.75" customHeight="1">
      <c r="A338" s="121" t="s">
        <v>8323</v>
      </c>
      <c r="B338" s="125">
        <v>2113.0</v>
      </c>
      <c r="C338" s="123">
        <v>38132.0</v>
      </c>
      <c r="D338" s="124">
        <v>10.0</v>
      </c>
      <c r="E338" s="125" t="s">
        <v>850</v>
      </c>
      <c r="F338" s="121" t="s">
        <v>8</v>
      </c>
      <c r="G338" s="125" t="s">
        <v>5962</v>
      </c>
      <c r="H338" s="135"/>
      <c r="I338" s="124">
        <v>6.0</v>
      </c>
      <c r="J338" s="122">
        <v>81.0</v>
      </c>
      <c r="K338" s="122">
        <v>43.0</v>
      </c>
      <c r="L338" s="122"/>
      <c r="M338" s="122"/>
      <c r="N338" s="125" t="s">
        <v>8466</v>
      </c>
      <c r="O338" s="136"/>
      <c r="P338" s="122" t="s">
        <v>5963</v>
      </c>
      <c r="Q338" s="121"/>
      <c r="R338" s="122"/>
      <c r="S338" s="122"/>
      <c r="T338" s="122"/>
      <c r="U338" s="121"/>
      <c r="V338" s="121"/>
      <c r="W338" s="121"/>
      <c r="X338" s="121"/>
    </row>
    <row r="339" ht="12.75" customHeight="1">
      <c r="A339" s="121" t="s">
        <v>8323</v>
      </c>
      <c r="B339" s="125">
        <v>2114.0</v>
      </c>
      <c r="C339" s="123">
        <v>38132.0</v>
      </c>
      <c r="D339" s="124">
        <v>15.0</v>
      </c>
      <c r="E339" s="125" t="s">
        <v>850</v>
      </c>
      <c r="F339" s="121" t="s">
        <v>8</v>
      </c>
      <c r="G339" s="125" t="s">
        <v>5971</v>
      </c>
      <c r="H339" s="135"/>
      <c r="I339" s="124">
        <v>4.3</v>
      </c>
      <c r="J339" s="122">
        <v>78.0</v>
      </c>
      <c r="K339" s="122">
        <v>40.0</v>
      </c>
      <c r="L339" s="122"/>
      <c r="M339" s="122"/>
      <c r="N339" s="125" t="s">
        <v>8466</v>
      </c>
      <c r="O339" s="136"/>
      <c r="P339" s="122" t="s">
        <v>5963</v>
      </c>
      <c r="Q339" s="121"/>
      <c r="R339" s="122"/>
      <c r="S339" s="122"/>
      <c r="T339" s="122"/>
      <c r="U339" s="121"/>
      <c r="V339" s="121"/>
      <c r="W339" s="121"/>
      <c r="X339" s="121"/>
    </row>
    <row r="340" ht="12.75" customHeight="1">
      <c r="A340" s="121" t="s">
        <v>8323</v>
      </c>
      <c r="B340" s="125">
        <v>2115.0</v>
      </c>
      <c r="C340" s="123">
        <v>38135.0</v>
      </c>
      <c r="D340" s="124">
        <v>15.3</v>
      </c>
      <c r="E340" s="125" t="s">
        <v>170</v>
      </c>
      <c r="F340" s="121" t="s">
        <v>857</v>
      </c>
      <c r="G340" s="125" t="s">
        <v>5962</v>
      </c>
      <c r="H340" s="135"/>
      <c r="I340" s="124">
        <v>5.8</v>
      </c>
      <c r="J340" s="122">
        <v>82.0</v>
      </c>
      <c r="K340" s="122">
        <v>41.0</v>
      </c>
      <c r="L340" s="122"/>
      <c r="M340" s="122"/>
      <c r="N340" s="125" t="s">
        <v>8467</v>
      </c>
      <c r="O340" s="136"/>
      <c r="P340" s="122" t="s">
        <v>5963</v>
      </c>
      <c r="Q340" s="121"/>
      <c r="R340" s="122"/>
      <c r="S340" s="122"/>
      <c r="T340" s="122"/>
      <c r="U340" s="121"/>
      <c r="V340" s="121"/>
      <c r="W340" s="121"/>
      <c r="X340" s="121"/>
    </row>
    <row r="341" ht="12.75" customHeight="1">
      <c r="A341" s="121" t="s">
        <v>8323</v>
      </c>
      <c r="B341" s="125">
        <v>2233.0</v>
      </c>
      <c r="C341" s="123">
        <v>38136.0</v>
      </c>
      <c r="D341" s="124">
        <v>11.0</v>
      </c>
      <c r="E341" s="125" t="s">
        <v>8468</v>
      </c>
      <c r="F341" s="121" t="s">
        <v>857</v>
      </c>
      <c r="G341" s="125" t="s">
        <v>5962</v>
      </c>
      <c r="H341" s="135"/>
      <c r="I341" s="124">
        <v>4.0</v>
      </c>
      <c r="J341" s="122">
        <v>71.0</v>
      </c>
      <c r="K341" s="122"/>
      <c r="L341" s="122"/>
      <c r="M341" s="122"/>
      <c r="N341" s="125" t="s">
        <v>8469</v>
      </c>
      <c r="O341" s="136"/>
      <c r="P341" s="122" t="s">
        <v>5963</v>
      </c>
      <c r="Q341" s="121"/>
      <c r="R341" s="122"/>
      <c r="S341" s="122"/>
      <c r="T341" s="122"/>
      <c r="U341" s="121"/>
      <c r="V341" s="121"/>
      <c r="W341" s="121"/>
      <c r="X341" s="121"/>
    </row>
    <row r="342" ht="12.75" customHeight="1">
      <c r="A342" s="121" t="s">
        <v>8323</v>
      </c>
      <c r="B342" s="125">
        <v>2234.0</v>
      </c>
      <c r="C342" s="123">
        <v>38136.0</v>
      </c>
      <c r="D342" s="124">
        <v>11.15</v>
      </c>
      <c r="E342" s="125" t="s">
        <v>8470</v>
      </c>
      <c r="F342" s="121" t="s">
        <v>857</v>
      </c>
      <c r="G342" s="125" t="s">
        <v>5962</v>
      </c>
      <c r="H342" s="135"/>
      <c r="I342" s="124">
        <v>4.8</v>
      </c>
      <c r="J342" s="122">
        <v>69.0</v>
      </c>
      <c r="K342" s="122">
        <v>42.0</v>
      </c>
      <c r="L342" s="122"/>
      <c r="M342" s="122"/>
      <c r="N342" s="125" t="s">
        <v>8471</v>
      </c>
      <c r="O342" s="136"/>
      <c r="P342" s="122" t="s">
        <v>5963</v>
      </c>
      <c r="Q342" s="121"/>
      <c r="R342" s="122"/>
      <c r="S342" s="122"/>
      <c r="T342" s="122"/>
      <c r="U342" s="121"/>
      <c r="V342" s="121"/>
      <c r="W342" s="121"/>
      <c r="X342" s="121"/>
    </row>
    <row r="343" ht="12.75" customHeight="1">
      <c r="A343" s="121" t="s">
        <v>8323</v>
      </c>
      <c r="B343" s="125">
        <v>2232.0</v>
      </c>
      <c r="C343" s="123">
        <v>38136.0</v>
      </c>
      <c r="D343" s="124">
        <v>8.3</v>
      </c>
      <c r="E343" s="125" t="s">
        <v>8472</v>
      </c>
      <c r="F343" s="121" t="s">
        <v>857</v>
      </c>
      <c r="G343" s="125" t="s">
        <v>5962</v>
      </c>
      <c r="H343" s="135"/>
      <c r="I343" s="124">
        <v>5.3</v>
      </c>
      <c r="J343" s="122">
        <v>77.0</v>
      </c>
      <c r="K343" s="122">
        <v>43.0</v>
      </c>
      <c r="L343" s="122"/>
      <c r="M343" s="122"/>
      <c r="N343" s="125" t="s">
        <v>8473</v>
      </c>
      <c r="O343" s="136"/>
      <c r="P343" s="122" t="s">
        <v>5963</v>
      </c>
      <c r="Q343" s="121"/>
      <c r="R343" s="122"/>
      <c r="S343" s="122"/>
      <c r="T343" s="122"/>
      <c r="U343" s="121"/>
      <c r="V343" s="121"/>
      <c r="W343" s="121"/>
      <c r="X343" s="121"/>
    </row>
    <row r="344" ht="12.75" customHeight="1">
      <c r="A344" s="121" t="s">
        <v>8323</v>
      </c>
      <c r="B344" s="125">
        <v>2231.0</v>
      </c>
      <c r="C344" s="123">
        <v>38136.0</v>
      </c>
      <c r="D344" s="124">
        <v>10.0</v>
      </c>
      <c r="E344" s="125" t="s">
        <v>8389</v>
      </c>
      <c r="F344" s="121" t="s">
        <v>857</v>
      </c>
      <c r="G344" s="125" t="s">
        <v>5962</v>
      </c>
      <c r="H344" s="135"/>
      <c r="I344" s="124">
        <v>5.2</v>
      </c>
      <c r="J344" s="122">
        <v>77.0</v>
      </c>
      <c r="K344" s="122"/>
      <c r="L344" s="122"/>
      <c r="M344" s="122"/>
      <c r="N344" s="125" t="s">
        <v>8390</v>
      </c>
      <c r="O344" s="136"/>
      <c r="P344" s="122" t="s">
        <v>5963</v>
      </c>
      <c r="Q344" s="121"/>
      <c r="R344" s="122"/>
      <c r="S344" s="122"/>
      <c r="T344" s="122"/>
      <c r="U344" s="121"/>
      <c r="V344" s="121"/>
      <c r="W344" s="121"/>
      <c r="X344" s="121"/>
    </row>
    <row r="345" ht="12.75" customHeight="1">
      <c r="A345" s="121" t="s">
        <v>8323</v>
      </c>
      <c r="B345" s="125">
        <v>2230.0</v>
      </c>
      <c r="C345" s="123">
        <v>38136.0</v>
      </c>
      <c r="D345" s="124">
        <v>9.3</v>
      </c>
      <c r="E345" s="125" t="s">
        <v>8474</v>
      </c>
      <c r="F345" s="121" t="s">
        <v>857</v>
      </c>
      <c r="G345" s="125" t="s">
        <v>5962</v>
      </c>
      <c r="H345" s="135"/>
      <c r="I345" s="124">
        <v>5.7</v>
      </c>
      <c r="J345" s="122">
        <v>77.0</v>
      </c>
      <c r="K345" s="122">
        <v>43.0</v>
      </c>
      <c r="L345" s="122"/>
      <c r="M345" s="122"/>
      <c r="N345" s="125" t="s">
        <v>8430</v>
      </c>
      <c r="O345" s="136"/>
      <c r="P345" s="122" t="s">
        <v>5963</v>
      </c>
      <c r="Q345" s="121"/>
      <c r="R345" s="122"/>
      <c r="S345" s="122"/>
      <c r="T345" s="121"/>
      <c r="U345" s="121"/>
      <c r="V345" s="121"/>
      <c r="W345" s="121"/>
      <c r="X345" s="121"/>
    </row>
    <row r="346" ht="12.75" customHeight="1">
      <c r="A346" s="121" t="s">
        <v>8323</v>
      </c>
      <c r="B346" s="125">
        <v>2229.0</v>
      </c>
      <c r="C346" s="123">
        <v>38136.0</v>
      </c>
      <c r="D346" s="124">
        <v>10.3</v>
      </c>
      <c r="E346" s="125" t="s">
        <v>133</v>
      </c>
      <c r="F346" s="121" t="s">
        <v>857</v>
      </c>
      <c r="G346" s="125" t="s">
        <v>5962</v>
      </c>
      <c r="H346" s="135"/>
      <c r="I346" s="124">
        <v>5.5</v>
      </c>
      <c r="J346" s="122">
        <v>77.0</v>
      </c>
      <c r="K346" s="122">
        <v>42.0</v>
      </c>
      <c r="L346" s="122"/>
      <c r="M346" s="122"/>
      <c r="N346" s="125" t="s">
        <v>8336</v>
      </c>
      <c r="O346" s="136"/>
      <c r="P346" s="122" t="s">
        <v>5963</v>
      </c>
      <c r="Q346" s="121"/>
      <c r="R346" s="122"/>
      <c r="S346" s="122"/>
      <c r="T346" s="122"/>
      <c r="U346" s="121"/>
      <c r="V346" s="121"/>
      <c r="W346" s="121"/>
      <c r="X346" s="121"/>
    </row>
    <row r="347" ht="12.75" customHeight="1">
      <c r="A347" s="121" t="s">
        <v>8323</v>
      </c>
      <c r="B347" s="125">
        <v>2235.0</v>
      </c>
      <c r="C347" s="123">
        <v>38136.0</v>
      </c>
      <c r="D347" s="124">
        <v>12.0</v>
      </c>
      <c r="E347" s="125" t="s">
        <v>850</v>
      </c>
      <c r="F347" s="121" t="s">
        <v>8</v>
      </c>
      <c r="G347" s="125" t="s">
        <v>5971</v>
      </c>
      <c r="H347" s="135"/>
      <c r="I347" s="124">
        <v>5.4</v>
      </c>
      <c r="J347" s="122">
        <v>78.0</v>
      </c>
      <c r="K347" s="122">
        <v>40.0</v>
      </c>
      <c r="L347" s="122"/>
      <c r="M347" s="122"/>
      <c r="N347" s="125" t="s">
        <v>8475</v>
      </c>
      <c r="O347" s="136"/>
      <c r="P347" s="122" t="s">
        <v>6009</v>
      </c>
      <c r="Q347" s="121"/>
      <c r="R347" s="122"/>
      <c r="S347" s="122"/>
      <c r="T347" s="122"/>
      <c r="U347" s="121"/>
      <c r="V347" s="121"/>
      <c r="W347" s="121"/>
      <c r="X347" s="121"/>
    </row>
    <row r="348" ht="12.75" customHeight="1">
      <c r="A348" s="121" t="s">
        <v>8323</v>
      </c>
      <c r="B348" s="125">
        <v>2236.0</v>
      </c>
      <c r="C348" s="123">
        <v>38136.0</v>
      </c>
      <c r="D348" s="124">
        <v>16.0</v>
      </c>
      <c r="E348" s="125" t="s">
        <v>151</v>
      </c>
      <c r="F348" s="121" t="s">
        <v>857</v>
      </c>
      <c r="G348" s="125" t="s">
        <v>5962</v>
      </c>
      <c r="H348" s="135"/>
      <c r="I348" s="124">
        <v>6.3</v>
      </c>
      <c r="J348" s="122">
        <v>82.0</v>
      </c>
      <c r="K348" s="122">
        <v>44.0</v>
      </c>
      <c r="L348" s="122"/>
      <c r="M348" s="122"/>
      <c r="N348" s="125" t="s">
        <v>8476</v>
      </c>
      <c r="O348" s="136"/>
      <c r="P348" s="122" t="s">
        <v>5963</v>
      </c>
      <c r="Q348" s="121"/>
      <c r="R348" s="122"/>
      <c r="S348" s="122"/>
      <c r="T348" s="122"/>
      <c r="U348" s="121"/>
      <c r="V348" s="121"/>
      <c r="W348" s="121"/>
      <c r="X348" s="121"/>
    </row>
    <row r="349" ht="12.75" customHeight="1">
      <c r="A349" s="121" t="s">
        <v>8323</v>
      </c>
      <c r="B349" s="125">
        <v>2225.0</v>
      </c>
      <c r="C349" s="123">
        <v>38135.0</v>
      </c>
      <c r="D349" s="124">
        <v>17.2</v>
      </c>
      <c r="E349" s="125" t="s">
        <v>104</v>
      </c>
      <c r="F349" s="121" t="s">
        <v>857</v>
      </c>
      <c r="G349" s="125" t="s">
        <v>5971</v>
      </c>
      <c r="H349" s="135"/>
      <c r="I349" s="124">
        <v>5.5</v>
      </c>
      <c r="J349" s="122">
        <v>78.0</v>
      </c>
      <c r="K349" s="122">
        <v>43.0</v>
      </c>
      <c r="L349" s="122"/>
      <c r="M349" s="122"/>
      <c r="N349" s="125" t="s">
        <v>8477</v>
      </c>
      <c r="O349" s="136"/>
      <c r="P349" s="122" t="s">
        <v>5963</v>
      </c>
      <c r="Q349" s="121"/>
      <c r="R349" s="122"/>
      <c r="S349" s="122"/>
      <c r="T349" s="122"/>
      <c r="U349" s="121"/>
      <c r="V349" s="121"/>
      <c r="W349" s="121"/>
      <c r="X349" s="121"/>
    </row>
    <row r="350" ht="12.75" customHeight="1">
      <c r="A350" s="121" t="s">
        <v>8323</v>
      </c>
      <c r="B350" s="125">
        <v>2224.0</v>
      </c>
      <c r="C350" s="123">
        <v>38135.0</v>
      </c>
      <c r="D350" s="124">
        <v>11.0</v>
      </c>
      <c r="E350" s="125" t="s">
        <v>223</v>
      </c>
      <c r="F350" s="121" t="s">
        <v>857</v>
      </c>
      <c r="G350" s="125" t="s">
        <v>5962</v>
      </c>
      <c r="H350" s="135"/>
      <c r="I350" s="124">
        <v>4.2</v>
      </c>
      <c r="J350" s="122">
        <v>74.0</v>
      </c>
      <c r="K350" s="122">
        <v>36.0</v>
      </c>
      <c r="L350" s="122"/>
      <c r="M350" s="122"/>
      <c r="N350" s="125" t="s">
        <v>8478</v>
      </c>
      <c r="O350" s="136"/>
      <c r="P350" s="122" t="s">
        <v>5963</v>
      </c>
      <c r="Q350" s="121"/>
      <c r="R350" s="122"/>
      <c r="S350" s="122"/>
      <c r="T350" s="122"/>
      <c r="U350" s="121"/>
      <c r="V350" s="121"/>
      <c r="W350" s="121"/>
      <c r="X350" s="121"/>
    </row>
    <row r="351" ht="12.75" customHeight="1">
      <c r="A351" s="121" t="s">
        <v>8323</v>
      </c>
      <c r="B351" s="125">
        <v>2228.0</v>
      </c>
      <c r="C351" s="123">
        <v>38135.0</v>
      </c>
      <c r="D351" s="124">
        <v>19.3</v>
      </c>
      <c r="E351" s="125" t="s">
        <v>8479</v>
      </c>
      <c r="F351" s="121" t="s">
        <v>8</v>
      </c>
      <c r="G351" s="125" t="s">
        <v>5971</v>
      </c>
      <c r="H351" s="135"/>
      <c r="I351" s="124">
        <v>7.0</v>
      </c>
      <c r="J351" s="122">
        <v>84.0</v>
      </c>
      <c r="K351" s="122">
        <v>46.0</v>
      </c>
      <c r="L351" s="122"/>
      <c r="M351" s="122"/>
      <c r="N351" s="125" t="s">
        <v>8480</v>
      </c>
      <c r="O351" s="136"/>
      <c r="P351" s="122" t="s">
        <v>5963</v>
      </c>
      <c r="Q351" s="121"/>
      <c r="R351" s="122"/>
      <c r="S351" s="122"/>
      <c r="T351" s="121"/>
      <c r="U351" s="121"/>
      <c r="V351" s="121"/>
      <c r="W351" s="121"/>
      <c r="X351" s="121"/>
    </row>
    <row r="352" ht="12.75" customHeight="1">
      <c r="A352" s="121" t="s">
        <v>8323</v>
      </c>
      <c r="B352" s="125">
        <v>2220.0</v>
      </c>
      <c r="C352" s="123">
        <v>38135.0</v>
      </c>
      <c r="D352" s="124">
        <v>9.3</v>
      </c>
      <c r="E352" s="125" t="s">
        <v>223</v>
      </c>
      <c r="F352" s="121" t="s">
        <v>857</v>
      </c>
      <c r="G352" s="125" t="s">
        <v>5962</v>
      </c>
      <c r="H352" s="135"/>
      <c r="I352" s="124">
        <v>6.8</v>
      </c>
      <c r="J352" s="122">
        <v>82.0</v>
      </c>
      <c r="K352" s="122">
        <v>44.0</v>
      </c>
      <c r="L352" s="122"/>
      <c r="M352" s="122"/>
      <c r="N352" s="125" t="s">
        <v>8366</v>
      </c>
      <c r="O352" s="136"/>
      <c r="P352" s="122" t="s">
        <v>5963</v>
      </c>
      <c r="Q352" s="121"/>
      <c r="R352" s="122"/>
      <c r="S352" s="122"/>
      <c r="T352" s="122"/>
      <c r="U352" s="121"/>
      <c r="V352" s="121"/>
      <c r="W352" s="121"/>
      <c r="X352" s="121"/>
    </row>
    <row r="353" ht="12.75" customHeight="1">
      <c r="A353" s="121" t="s">
        <v>8323</v>
      </c>
      <c r="B353" s="125">
        <v>2222.0</v>
      </c>
      <c r="C353" s="123">
        <v>38135.0</v>
      </c>
      <c r="D353" s="124">
        <v>13.0</v>
      </c>
      <c r="E353" s="125" t="s">
        <v>883</v>
      </c>
      <c r="F353" s="121" t="s">
        <v>857</v>
      </c>
      <c r="G353" s="125" t="s">
        <v>5962</v>
      </c>
      <c r="H353" s="135"/>
      <c r="I353" s="124">
        <v>5.4</v>
      </c>
      <c r="J353" s="122">
        <v>81.0</v>
      </c>
      <c r="K353" s="122">
        <v>39.0</v>
      </c>
      <c r="L353" s="122"/>
      <c r="M353" s="122"/>
      <c r="N353" s="125" t="s">
        <v>8481</v>
      </c>
      <c r="O353" s="136"/>
      <c r="P353" s="122" t="s">
        <v>5963</v>
      </c>
      <c r="Q353" s="121"/>
      <c r="R353" s="122"/>
      <c r="S353" s="122"/>
      <c r="T353" s="122"/>
      <c r="U353" s="121"/>
      <c r="V353" s="121"/>
      <c r="W353" s="121"/>
      <c r="X353" s="121"/>
    </row>
    <row r="354" ht="12.75" customHeight="1">
      <c r="A354" s="121" t="s">
        <v>8323</v>
      </c>
      <c r="B354" s="125">
        <v>2223.0</v>
      </c>
      <c r="C354" s="123">
        <v>38135.0</v>
      </c>
      <c r="D354" s="124">
        <v>12.0</v>
      </c>
      <c r="E354" s="125" t="s">
        <v>8482</v>
      </c>
      <c r="F354" s="121" t="s">
        <v>857</v>
      </c>
      <c r="G354" s="125" t="s">
        <v>5971</v>
      </c>
      <c r="H354" s="135"/>
      <c r="I354" s="124">
        <v>4.7</v>
      </c>
      <c r="J354" s="122">
        <v>79.0</v>
      </c>
      <c r="K354" s="122">
        <v>38.0</v>
      </c>
      <c r="L354" s="122"/>
      <c r="M354" s="122"/>
      <c r="N354" s="125" t="s">
        <v>8483</v>
      </c>
      <c r="O354" s="136"/>
      <c r="P354" s="122" t="s">
        <v>8371</v>
      </c>
      <c r="Q354" s="121"/>
      <c r="R354" s="122"/>
      <c r="S354" s="122"/>
      <c r="T354" s="122"/>
      <c r="U354" s="121"/>
      <c r="V354" s="121"/>
      <c r="W354" s="121"/>
      <c r="X354" s="121"/>
    </row>
    <row r="355" ht="12.75" customHeight="1">
      <c r="A355" s="121" t="s">
        <v>8323</v>
      </c>
      <c r="B355" s="125">
        <v>2226.0</v>
      </c>
      <c r="C355" s="123">
        <v>38135.0</v>
      </c>
      <c r="D355" s="124">
        <v>15.0</v>
      </c>
      <c r="E355" s="125" t="s">
        <v>161</v>
      </c>
      <c r="F355" s="121" t="s">
        <v>857</v>
      </c>
      <c r="G355" s="125" t="s">
        <v>5962</v>
      </c>
      <c r="H355" s="135"/>
      <c r="I355" s="124">
        <v>5.8</v>
      </c>
      <c r="J355" s="122">
        <v>79.0</v>
      </c>
      <c r="K355" s="122">
        <v>43.0</v>
      </c>
      <c r="L355" s="122"/>
      <c r="M355" s="122"/>
      <c r="N355" s="125" t="s">
        <v>8484</v>
      </c>
      <c r="O355" s="136"/>
      <c r="P355" s="122" t="s">
        <v>5963</v>
      </c>
      <c r="Q355" s="121"/>
      <c r="R355" s="122"/>
      <c r="S355" s="122"/>
      <c r="T355" s="122"/>
      <c r="U355" s="121"/>
      <c r="V355" s="121"/>
      <c r="W355" s="121"/>
      <c r="X355" s="121"/>
    </row>
    <row r="356" ht="12.75" customHeight="1">
      <c r="A356" s="121" t="s">
        <v>8323</v>
      </c>
      <c r="B356" s="125">
        <v>2221.0</v>
      </c>
      <c r="C356" s="123">
        <v>38135.0</v>
      </c>
      <c r="D356" s="124">
        <v>12.0</v>
      </c>
      <c r="E356" s="125" t="s">
        <v>8485</v>
      </c>
      <c r="F356" s="121" t="s">
        <v>857</v>
      </c>
      <c r="G356" s="125" t="s">
        <v>5962</v>
      </c>
      <c r="H356" s="135"/>
      <c r="I356" s="124">
        <v>6.8</v>
      </c>
      <c r="J356" s="122">
        <v>83.0</v>
      </c>
      <c r="K356" s="122">
        <v>44.0</v>
      </c>
      <c r="L356" s="122"/>
      <c r="M356" s="122"/>
      <c r="N356" s="125" t="s">
        <v>8486</v>
      </c>
      <c r="O356" s="136"/>
      <c r="P356" s="122" t="s">
        <v>5963</v>
      </c>
      <c r="Q356" s="122"/>
      <c r="R356" s="122"/>
      <c r="S356" s="122"/>
      <c r="T356" s="122"/>
      <c r="U356" s="121"/>
      <c r="V356" s="121"/>
      <c r="W356" s="121"/>
      <c r="X356" s="121"/>
    </row>
    <row r="357" ht="12.75" customHeight="1">
      <c r="A357" s="121" t="s">
        <v>8323</v>
      </c>
      <c r="B357" s="125">
        <v>2227.0</v>
      </c>
      <c r="C357" s="123">
        <v>38135.0</v>
      </c>
      <c r="D357" s="124">
        <v>17.15</v>
      </c>
      <c r="E357" s="125" t="s">
        <v>850</v>
      </c>
      <c r="F357" s="121" t="s">
        <v>8</v>
      </c>
      <c r="G357" s="125" t="s">
        <v>5971</v>
      </c>
      <c r="H357" s="135"/>
      <c r="I357" s="124">
        <v>5.8</v>
      </c>
      <c r="J357" s="122">
        <v>81.0</v>
      </c>
      <c r="K357" s="122">
        <v>44.0</v>
      </c>
      <c r="L357" s="122"/>
      <c r="M357" s="122"/>
      <c r="N357" s="125" t="s">
        <v>8487</v>
      </c>
      <c r="O357" s="136"/>
      <c r="P357" s="122" t="s">
        <v>6504</v>
      </c>
      <c r="Q357" s="121"/>
      <c r="R357" s="122"/>
      <c r="S357" s="122"/>
      <c r="T357" s="122"/>
      <c r="U357" s="121"/>
      <c r="V357" s="121"/>
      <c r="W357" s="121"/>
      <c r="X357" s="121"/>
    </row>
    <row r="358" ht="12.75" customHeight="1">
      <c r="A358" s="121" t="s">
        <v>8323</v>
      </c>
      <c r="B358" s="125">
        <v>2244.0</v>
      </c>
      <c r="C358" s="123">
        <v>38137.0</v>
      </c>
      <c r="D358" s="124">
        <v>9.0</v>
      </c>
      <c r="E358" s="125" t="s">
        <v>164</v>
      </c>
      <c r="F358" s="121" t="s">
        <v>8</v>
      </c>
      <c r="G358" s="125" t="s">
        <v>5962</v>
      </c>
      <c r="H358" s="135"/>
      <c r="I358" s="124">
        <v>5.0</v>
      </c>
      <c r="J358" s="122">
        <v>77.0</v>
      </c>
      <c r="K358" s="122">
        <v>40.0</v>
      </c>
      <c r="L358" s="122"/>
      <c r="M358" s="122"/>
      <c r="N358" s="125" t="s">
        <v>8488</v>
      </c>
      <c r="O358" s="136"/>
      <c r="P358" s="122" t="s">
        <v>5963</v>
      </c>
      <c r="Q358" s="122"/>
      <c r="R358" s="122"/>
      <c r="S358" s="122"/>
      <c r="T358" s="122"/>
      <c r="U358" s="121"/>
      <c r="V358" s="121"/>
      <c r="W358" s="121"/>
      <c r="X358" s="121"/>
    </row>
    <row r="359" ht="12.75" customHeight="1">
      <c r="A359" s="121" t="s">
        <v>8323</v>
      </c>
      <c r="B359" s="125">
        <v>2243.0</v>
      </c>
      <c r="C359" s="123">
        <v>38137.0</v>
      </c>
      <c r="D359" s="124">
        <v>12.0</v>
      </c>
      <c r="E359" s="125" t="s">
        <v>164</v>
      </c>
      <c r="F359" s="121" t="s">
        <v>8</v>
      </c>
      <c r="G359" s="125" t="s">
        <v>5962</v>
      </c>
      <c r="H359" s="135"/>
      <c r="I359" s="124">
        <v>5.8</v>
      </c>
      <c r="J359" s="122">
        <v>80.0</v>
      </c>
      <c r="K359" s="122">
        <v>42.0</v>
      </c>
      <c r="L359" s="122"/>
      <c r="M359" s="122"/>
      <c r="N359" s="125" t="s">
        <v>8489</v>
      </c>
      <c r="O359" s="136"/>
      <c r="P359" s="122" t="s">
        <v>5963</v>
      </c>
      <c r="Q359" s="121"/>
      <c r="R359" s="122"/>
      <c r="S359" s="122"/>
      <c r="T359" s="122"/>
      <c r="U359" s="121"/>
      <c r="V359" s="121"/>
      <c r="W359" s="121"/>
      <c r="X359" s="121"/>
    </row>
    <row r="360" ht="12.75" customHeight="1">
      <c r="A360" s="121" t="s">
        <v>8323</v>
      </c>
      <c r="B360" s="125">
        <v>2246.0</v>
      </c>
      <c r="C360" s="123">
        <v>38137.0</v>
      </c>
      <c r="D360" s="124">
        <v>8.0</v>
      </c>
      <c r="E360" s="125" t="s">
        <v>343</v>
      </c>
      <c r="F360" s="121" t="s">
        <v>8</v>
      </c>
      <c r="G360" s="125" t="s">
        <v>5962</v>
      </c>
      <c r="H360" s="135"/>
      <c r="I360" s="124">
        <v>5.8</v>
      </c>
      <c r="J360" s="122">
        <v>80.0</v>
      </c>
      <c r="K360" s="122">
        <v>42.0</v>
      </c>
      <c r="L360" s="122"/>
      <c r="M360" s="122"/>
      <c r="N360" s="125" t="s">
        <v>8490</v>
      </c>
      <c r="O360" s="136"/>
      <c r="P360" s="122" t="s">
        <v>5963</v>
      </c>
      <c r="Q360" s="121"/>
      <c r="R360" s="122"/>
      <c r="S360" s="122"/>
      <c r="T360" s="122"/>
      <c r="U360" s="121"/>
      <c r="V360" s="121"/>
      <c r="W360" s="121"/>
      <c r="X360" s="121"/>
    </row>
    <row r="361" ht="12.75" customHeight="1">
      <c r="A361" s="121" t="s">
        <v>8323</v>
      </c>
      <c r="B361" s="125">
        <v>2247.0</v>
      </c>
      <c r="C361" s="123">
        <v>38137.0</v>
      </c>
      <c r="D361" s="124">
        <v>21.0</v>
      </c>
      <c r="E361" s="125" t="s">
        <v>144</v>
      </c>
      <c r="F361" s="121" t="s">
        <v>857</v>
      </c>
      <c r="G361" s="125" t="s">
        <v>5971</v>
      </c>
      <c r="H361" s="135"/>
      <c r="I361" s="124">
        <v>4.4</v>
      </c>
      <c r="J361" s="122">
        <v>76.0</v>
      </c>
      <c r="K361" s="122">
        <v>37.0</v>
      </c>
      <c r="L361" s="122"/>
      <c r="M361" s="122"/>
      <c r="N361" s="125" t="s">
        <v>8491</v>
      </c>
      <c r="O361" s="136"/>
      <c r="P361" s="122" t="s">
        <v>5963</v>
      </c>
      <c r="Q361" s="122"/>
      <c r="R361" s="122"/>
      <c r="S361" s="122"/>
      <c r="T361" s="122"/>
      <c r="U361" s="121"/>
      <c r="V361" s="121"/>
      <c r="W361" s="121"/>
      <c r="X361" s="121"/>
    </row>
    <row r="362" ht="12.75" customHeight="1">
      <c r="A362" s="121" t="s">
        <v>8323</v>
      </c>
      <c r="B362" s="125">
        <v>2242.0</v>
      </c>
      <c r="C362" s="123">
        <v>38137.0</v>
      </c>
      <c r="D362" s="124">
        <v>17.0</v>
      </c>
      <c r="E362" s="125" t="s">
        <v>840</v>
      </c>
      <c r="F362" s="121" t="s">
        <v>857</v>
      </c>
      <c r="G362" s="125" t="s">
        <v>5962</v>
      </c>
      <c r="H362" s="135"/>
      <c r="I362" s="124">
        <v>6.2</v>
      </c>
      <c r="J362" s="122">
        <v>86.0</v>
      </c>
      <c r="K362" s="122">
        <v>44.0</v>
      </c>
      <c r="L362" s="122"/>
      <c r="M362" s="122"/>
      <c r="N362" s="125" t="s">
        <v>8492</v>
      </c>
      <c r="O362" s="136"/>
      <c r="P362" s="122" t="s">
        <v>5963</v>
      </c>
      <c r="Q362" s="121"/>
      <c r="R362" s="122"/>
      <c r="S362" s="122"/>
      <c r="T362" s="122"/>
      <c r="U362" s="121"/>
      <c r="V362" s="121"/>
      <c r="W362" s="121"/>
      <c r="X362" s="121"/>
    </row>
    <row r="363" ht="12.75" customHeight="1">
      <c r="A363" s="121" t="s">
        <v>8323</v>
      </c>
      <c r="B363" s="125">
        <v>2240.0</v>
      </c>
      <c r="C363" s="123">
        <v>38137.0</v>
      </c>
      <c r="D363" s="124">
        <v>14.4</v>
      </c>
      <c r="E363" s="125" t="s">
        <v>162</v>
      </c>
      <c r="F363" s="121" t="s">
        <v>857</v>
      </c>
      <c r="G363" s="125" t="s">
        <v>5962</v>
      </c>
      <c r="H363" s="135"/>
      <c r="I363" s="124">
        <v>3.8</v>
      </c>
      <c r="J363" s="122">
        <v>72.0</v>
      </c>
      <c r="K363" s="122">
        <v>38.0</v>
      </c>
      <c r="L363" s="122"/>
      <c r="M363" s="122"/>
      <c r="N363" s="125" t="s">
        <v>8493</v>
      </c>
      <c r="O363" s="136"/>
      <c r="P363" s="122" t="s">
        <v>5963</v>
      </c>
      <c r="Q363" s="121"/>
      <c r="R363" s="122"/>
      <c r="S363" s="122"/>
      <c r="T363" s="122"/>
      <c r="U363" s="121"/>
      <c r="V363" s="121"/>
      <c r="W363" s="121"/>
      <c r="X363" s="121"/>
    </row>
    <row r="364" ht="12.75" customHeight="1">
      <c r="A364" s="121" t="s">
        <v>8323</v>
      </c>
      <c r="B364" s="125">
        <v>2241.0</v>
      </c>
      <c r="C364" s="123">
        <v>38137.0</v>
      </c>
      <c r="D364" s="124">
        <v>15.0</v>
      </c>
      <c r="E364" s="125" t="s">
        <v>133</v>
      </c>
      <c r="F364" s="121" t="s">
        <v>857</v>
      </c>
      <c r="G364" s="125" t="s">
        <v>5971</v>
      </c>
      <c r="H364" s="135"/>
      <c r="I364" s="124">
        <v>4.8</v>
      </c>
      <c r="J364" s="122">
        <v>74.0</v>
      </c>
      <c r="K364" s="122">
        <v>38.0</v>
      </c>
      <c r="L364" s="122"/>
      <c r="M364" s="122"/>
      <c r="N364" s="125" t="s">
        <v>8494</v>
      </c>
      <c r="O364" s="136"/>
      <c r="P364" s="122" t="s">
        <v>5963</v>
      </c>
      <c r="Q364" s="121"/>
      <c r="R364" s="122"/>
      <c r="S364" s="122"/>
      <c r="T364" s="122"/>
      <c r="U364" s="121"/>
      <c r="V364" s="121"/>
      <c r="W364" s="121"/>
      <c r="X364" s="121"/>
    </row>
    <row r="365" ht="12.75" customHeight="1">
      <c r="A365" s="121" t="s">
        <v>8323</v>
      </c>
      <c r="B365" s="125">
        <v>2237.0</v>
      </c>
      <c r="C365" s="123">
        <v>38137.0</v>
      </c>
      <c r="D365" s="124">
        <v>11.45</v>
      </c>
      <c r="E365" s="125" t="s">
        <v>140</v>
      </c>
      <c r="F365" s="121" t="s">
        <v>857</v>
      </c>
      <c r="G365" s="125" t="s">
        <v>6020</v>
      </c>
      <c r="H365" s="135"/>
      <c r="I365" s="124">
        <v>6.0</v>
      </c>
      <c r="J365" s="122">
        <v>80.0</v>
      </c>
      <c r="K365" s="122">
        <v>42.0</v>
      </c>
      <c r="L365" s="122"/>
      <c r="M365" s="122"/>
      <c r="N365" s="125" t="s">
        <v>8495</v>
      </c>
      <c r="O365" s="136"/>
      <c r="P365" s="122" t="s">
        <v>5963</v>
      </c>
      <c r="Q365" s="121"/>
      <c r="R365" s="122"/>
      <c r="S365" s="122"/>
      <c r="T365" s="122"/>
      <c r="U365" s="121"/>
      <c r="V365" s="121"/>
      <c r="W365" s="121"/>
      <c r="X365" s="121"/>
    </row>
    <row r="366" ht="12.75" customHeight="1">
      <c r="A366" s="121" t="s">
        <v>8323</v>
      </c>
      <c r="B366" s="125">
        <v>2238.0</v>
      </c>
      <c r="C366" s="123">
        <v>38137.0</v>
      </c>
      <c r="D366" s="124">
        <v>8.0</v>
      </c>
      <c r="E366" s="125" t="s">
        <v>175</v>
      </c>
      <c r="F366" s="121" t="s">
        <v>857</v>
      </c>
      <c r="G366" s="125" t="s">
        <v>5962</v>
      </c>
      <c r="H366" s="135"/>
      <c r="I366" s="124">
        <v>4.6</v>
      </c>
      <c r="J366" s="122">
        <v>73.0</v>
      </c>
      <c r="K366" s="122">
        <v>39.0</v>
      </c>
      <c r="L366" s="122"/>
      <c r="M366" s="122"/>
      <c r="N366" s="125" t="s">
        <v>8378</v>
      </c>
      <c r="O366" s="136"/>
      <c r="P366" s="122" t="s">
        <v>5963</v>
      </c>
      <c r="Q366" s="121"/>
      <c r="R366" s="122"/>
      <c r="S366" s="122"/>
      <c r="T366" s="122"/>
      <c r="U366" s="121"/>
      <c r="V366" s="121"/>
      <c r="W366" s="121"/>
      <c r="X366" s="121"/>
    </row>
    <row r="367" ht="12.75" customHeight="1">
      <c r="A367" s="121" t="s">
        <v>8323</v>
      </c>
      <c r="B367" s="125">
        <v>2239.0</v>
      </c>
      <c r="C367" s="123">
        <v>38137.0</v>
      </c>
      <c r="D367" s="124">
        <v>10.3</v>
      </c>
      <c r="E367" s="125" t="s">
        <v>143</v>
      </c>
      <c r="F367" s="121" t="s">
        <v>857</v>
      </c>
      <c r="G367" s="125" t="s">
        <v>5962</v>
      </c>
      <c r="H367" s="135"/>
      <c r="I367" s="124">
        <v>7.1</v>
      </c>
      <c r="J367" s="122">
        <v>82.0</v>
      </c>
      <c r="K367" s="122">
        <v>46.0</v>
      </c>
      <c r="L367" s="122"/>
      <c r="M367" s="122"/>
      <c r="N367" s="125" t="s">
        <v>8496</v>
      </c>
      <c r="O367" s="136"/>
      <c r="P367" s="122" t="s">
        <v>5963</v>
      </c>
      <c r="Q367" s="121"/>
      <c r="R367" s="122"/>
      <c r="S367" s="122"/>
      <c r="T367" s="122"/>
      <c r="U367" s="121"/>
      <c r="V367" s="121"/>
      <c r="W367" s="121"/>
      <c r="X367" s="121"/>
    </row>
    <row r="368" ht="12.75" customHeight="1">
      <c r="A368" s="121" t="s">
        <v>8323</v>
      </c>
      <c r="B368" s="125">
        <v>2245.0</v>
      </c>
      <c r="C368" s="123">
        <v>38137.0</v>
      </c>
      <c r="D368" s="124">
        <v>15.0</v>
      </c>
      <c r="E368" s="125" t="s">
        <v>29</v>
      </c>
      <c r="F368" s="121" t="s">
        <v>857</v>
      </c>
      <c r="G368" s="125" t="s">
        <v>5962</v>
      </c>
      <c r="H368" s="135"/>
      <c r="I368" s="124">
        <v>4.6</v>
      </c>
      <c r="J368" s="122">
        <v>74.0</v>
      </c>
      <c r="K368" s="122">
        <v>38.0</v>
      </c>
      <c r="L368" s="122"/>
      <c r="M368" s="122"/>
      <c r="N368" s="125" t="s">
        <v>8346</v>
      </c>
      <c r="O368" s="136"/>
      <c r="P368" s="122" t="s">
        <v>5963</v>
      </c>
      <c r="Q368" s="121"/>
      <c r="R368" s="122"/>
      <c r="S368" s="122"/>
      <c r="T368" s="121"/>
      <c r="U368" s="121"/>
      <c r="V368" s="121"/>
      <c r="W368" s="121"/>
      <c r="X368" s="121"/>
    </row>
    <row r="369" ht="12.75" customHeight="1">
      <c r="A369" s="121" t="s">
        <v>8323</v>
      </c>
      <c r="B369" s="125">
        <v>2219.0</v>
      </c>
      <c r="C369" s="123">
        <v>38133.0</v>
      </c>
      <c r="D369" s="124">
        <v>15.3</v>
      </c>
      <c r="E369" s="125" t="s">
        <v>142</v>
      </c>
      <c r="F369" s="121" t="s">
        <v>857</v>
      </c>
      <c r="G369" s="125" t="s">
        <v>5962</v>
      </c>
      <c r="H369" s="135"/>
      <c r="I369" s="124">
        <v>6.5</v>
      </c>
      <c r="J369" s="122">
        <v>85.0</v>
      </c>
      <c r="K369" s="122">
        <v>45.0</v>
      </c>
      <c r="L369" s="122"/>
      <c r="M369" s="122"/>
      <c r="N369" s="125" t="s">
        <v>8497</v>
      </c>
      <c r="O369" s="136"/>
      <c r="P369" s="122" t="s">
        <v>5963</v>
      </c>
      <c r="Q369" s="121"/>
      <c r="R369" s="122"/>
      <c r="S369" s="122"/>
      <c r="T369" s="122"/>
      <c r="U369" s="121"/>
      <c r="V369" s="121"/>
      <c r="W369" s="121"/>
      <c r="X369" s="121"/>
    </row>
    <row r="370" ht="12.75" customHeight="1">
      <c r="A370" s="121" t="s">
        <v>8323</v>
      </c>
      <c r="B370" s="125">
        <v>2218.0</v>
      </c>
      <c r="C370" s="123">
        <v>38133.0</v>
      </c>
      <c r="D370" s="124">
        <v>8.0</v>
      </c>
      <c r="E370" s="125" t="s">
        <v>842</v>
      </c>
      <c r="F370" s="121" t="s">
        <v>8</v>
      </c>
      <c r="G370" s="125" t="s">
        <v>5962</v>
      </c>
      <c r="H370" s="135"/>
      <c r="I370" s="124">
        <v>6.6</v>
      </c>
      <c r="J370" s="122">
        <v>84.0</v>
      </c>
      <c r="K370" s="122">
        <v>44.0</v>
      </c>
      <c r="L370" s="122"/>
      <c r="M370" s="122"/>
      <c r="N370" s="125" t="s">
        <v>8412</v>
      </c>
      <c r="O370" s="136"/>
      <c r="P370" s="122" t="s">
        <v>5963</v>
      </c>
      <c r="Q370" s="121"/>
      <c r="R370" s="122"/>
      <c r="S370" s="122"/>
      <c r="T370" s="121"/>
      <c r="U370" s="121"/>
      <c r="V370" s="121"/>
      <c r="W370" s="121"/>
      <c r="X370" s="121"/>
    </row>
    <row r="371" ht="12.75" customHeight="1">
      <c r="A371" s="121" t="s">
        <v>8323</v>
      </c>
      <c r="B371" s="125">
        <v>2216.0</v>
      </c>
      <c r="C371" s="123">
        <v>38133.0</v>
      </c>
      <c r="D371" s="124">
        <v>11.0</v>
      </c>
      <c r="E371" s="125" t="s">
        <v>840</v>
      </c>
      <c r="F371" s="121" t="s">
        <v>857</v>
      </c>
      <c r="G371" s="125" t="s">
        <v>5962</v>
      </c>
      <c r="H371" s="135"/>
      <c r="I371" s="124">
        <v>4.5</v>
      </c>
      <c r="J371" s="122">
        <v>73.0</v>
      </c>
      <c r="K371" s="122">
        <v>40.0</v>
      </c>
      <c r="L371" s="122"/>
      <c r="M371" s="122"/>
      <c r="N371" s="125" t="s">
        <v>8416</v>
      </c>
      <c r="O371" s="136"/>
      <c r="P371" s="122" t="s">
        <v>5963</v>
      </c>
      <c r="Q371" s="121"/>
      <c r="R371" s="122"/>
      <c r="S371" s="122"/>
      <c r="T371" s="122"/>
      <c r="U371" s="121"/>
      <c r="V371" s="121"/>
      <c r="W371" s="121"/>
      <c r="X371" s="121"/>
    </row>
    <row r="372" ht="12.75" customHeight="1">
      <c r="A372" s="121" t="s">
        <v>8323</v>
      </c>
      <c r="B372" s="125">
        <v>2217.0</v>
      </c>
      <c r="C372" s="123">
        <v>38133.0</v>
      </c>
      <c r="D372" s="124">
        <v>10.3</v>
      </c>
      <c r="E372" s="125" t="s">
        <v>856</v>
      </c>
      <c r="F372" s="121" t="s">
        <v>8</v>
      </c>
      <c r="G372" s="125" t="s">
        <v>5962</v>
      </c>
      <c r="H372" s="135"/>
      <c r="I372" s="124">
        <v>6.9</v>
      </c>
      <c r="J372" s="122">
        <v>81.0</v>
      </c>
      <c r="K372" s="122">
        <v>47.0</v>
      </c>
      <c r="L372" s="122"/>
      <c r="M372" s="122"/>
      <c r="N372" s="125" t="s">
        <v>8498</v>
      </c>
      <c r="O372" s="136"/>
      <c r="P372" s="122" t="s">
        <v>5963</v>
      </c>
      <c r="Q372" s="121"/>
      <c r="R372" s="122"/>
      <c r="S372" s="122"/>
      <c r="T372" s="122"/>
      <c r="U372" s="121"/>
      <c r="V372" s="121"/>
      <c r="W372" s="121"/>
      <c r="X372" s="121"/>
    </row>
    <row r="373" ht="12.75" customHeight="1">
      <c r="A373" s="121" t="s">
        <v>8323</v>
      </c>
      <c r="B373" s="125">
        <v>2214.0</v>
      </c>
      <c r="C373" s="123">
        <v>38133.0</v>
      </c>
      <c r="D373" s="124">
        <v>10.3</v>
      </c>
      <c r="E373" s="125" t="s">
        <v>151</v>
      </c>
      <c r="F373" s="121" t="s">
        <v>857</v>
      </c>
      <c r="G373" s="125" t="s">
        <v>5962</v>
      </c>
      <c r="H373" s="135"/>
      <c r="I373" s="124">
        <v>4.5</v>
      </c>
      <c r="J373" s="122">
        <v>74.0</v>
      </c>
      <c r="K373" s="122">
        <v>38.0</v>
      </c>
      <c r="L373" s="122"/>
      <c r="M373" s="122"/>
      <c r="N373" s="125" t="s">
        <v>8499</v>
      </c>
      <c r="O373" s="136"/>
      <c r="P373" s="122" t="s">
        <v>5963</v>
      </c>
      <c r="Q373" s="121"/>
      <c r="R373" s="122"/>
      <c r="S373" s="122"/>
      <c r="T373" s="122"/>
      <c r="U373" s="121"/>
      <c r="V373" s="121"/>
      <c r="W373" s="121"/>
      <c r="X373" s="121"/>
    </row>
    <row r="374" ht="12.75" customHeight="1">
      <c r="A374" s="121" t="s">
        <v>8323</v>
      </c>
      <c r="B374" s="125">
        <v>2215.0</v>
      </c>
      <c r="C374" s="123">
        <v>38133.0</v>
      </c>
      <c r="D374" s="124">
        <v>9.0</v>
      </c>
      <c r="E374" s="125" t="s">
        <v>136</v>
      </c>
      <c r="F374" s="121" t="s">
        <v>857</v>
      </c>
      <c r="G374" s="125" t="s">
        <v>5962</v>
      </c>
      <c r="H374" s="135"/>
      <c r="I374" s="124">
        <v>5.2</v>
      </c>
      <c r="J374" s="122">
        <v>77.0</v>
      </c>
      <c r="K374" s="122">
        <v>41.0</v>
      </c>
      <c r="L374" s="122"/>
      <c r="M374" s="122"/>
      <c r="N374" s="125" t="s">
        <v>8500</v>
      </c>
      <c r="O374" s="136"/>
      <c r="P374" s="122" t="s">
        <v>5963</v>
      </c>
      <c r="Q374" s="121"/>
      <c r="R374" s="122"/>
      <c r="S374" s="122"/>
      <c r="T374" s="122"/>
      <c r="U374" s="121"/>
      <c r="V374" s="121"/>
      <c r="W374" s="121"/>
      <c r="X374" s="121"/>
    </row>
    <row r="375" ht="12.75" customHeight="1">
      <c r="A375" s="121" t="s">
        <v>8323</v>
      </c>
      <c r="B375" s="125">
        <v>2211.0</v>
      </c>
      <c r="C375" s="123">
        <v>38132.0</v>
      </c>
      <c r="D375" s="124">
        <v>10.3</v>
      </c>
      <c r="E375" s="125" t="s">
        <v>144</v>
      </c>
      <c r="F375" s="121" t="s">
        <v>857</v>
      </c>
      <c r="G375" s="125" t="s">
        <v>5962</v>
      </c>
      <c r="H375" s="135"/>
      <c r="I375" s="124">
        <v>6.8</v>
      </c>
      <c r="J375" s="122">
        <v>83.0</v>
      </c>
      <c r="K375" s="122">
        <v>43.0</v>
      </c>
      <c r="L375" s="122"/>
      <c r="M375" s="122"/>
      <c r="N375" s="125" t="s">
        <v>8426</v>
      </c>
      <c r="O375" s="136"/>
      <c r="P375" s="122" t="s">
        <v>5963</v>
      </c>
      <c r="Q375" s="121"/>
      <c r="R375" s="122"/>
      <c r="S375" s="122"/>
      <c r="T375" s="122"/>
      <c r="U375" s="121"/>
      <c r="V375" s="121"/>
      <c r="W375" s="121"/>
      <c r="X375" s="121"/>
    </row>
    <row r="376" ht="12.75" customHeight="1">
      <c r="A376" s="121" t="s">
        <v>8323</v>
      </c>
      <c r="B376" s="125">
        <v>2209.0</v>
      </c>
      <c r="C376" s="123">
        <v>38132.0</v>
      </c>
      <c r="D376" s="124">
        <v>11.0</v>
      </c>
      <c r="E376" s="125" t="s">
        <v>883</v>
      </c>
      <c r="F376" s="121" t="s">
        <v>857</v>
      </c>
      <c r="G376" s="125" t="s">
        <v>5962</v>
      </c>
      <c r="H376" s="135"/>
      <c r="I376" s="124">
        <v>4.7</v>
      </c>
      <c r="J376" s="122">
        <v>76.0</v>
      </c>
      <c r="K376" s="122">
        <v>38.0</v>
      </c>
      <c r="L376" s="122"/>
      <c r="M376" s="122"/>
      <c r="N376" s="125" t="s">
        <v>8481</v>
      </c>
      <c r="O376" s="136"/>
      <c r="P376" s="122" t="s">
        <v>5963</v>
      </c>
      <c r="Q376" s="121"/>
      <c r="R376" s="122"/>
      <c r="S376" s="122"/>
      <c r="T376" s="122"/>
      <c r="U376" s="121"/>
      <c r="V376" s="121"/>
      <c r="W376" s="121"/>
      <c r="X376" s="121"/>
    </row>
    <row r="377" ht="12.75" customHeight="1">
      <c r="A377" s="121" t="s">
        <v>8323</v>
      </c>
      <c r="B377" s="125">
        <v>2208.0</v>
      </c>
      <c r="C377" s="123">
        <v>38132.0</v>
      </c>
      <c r="D377" s="124">
        <v>11.0</v>
      </c>
      <c r="E377" s="125" t="s">
        <v>161</v>
      </c>
      <c r="F377" s="121" t="s">
        <v>857</v>
      </c>
      <c r="G377" s="125" t="s">
        <v>5962</v>
      </c>
      <c r="H377" s="135"/>
      <c r="I377" s="124">
        <v>6.2</v>
      </c>
      <c r="J377" s="122">
        <v>79.0</v>
      </c>
      <c r="K377" s="122">
        <v>41.0</v>
      </c>
      <c r="L377" s="122"/>
      <c r="M377" s="122"/>
      <c r="N377" s="125" t="s">
        <v>8397</v>
      </c>
      <c r="O377" s="136"/>
      <c r="P377" s="122" t="s">
        <v>5963</v>
      </c>
      <c r="Q377" s="121"/>
      <c r="R377" s="122"/>
      <c r="S377" s="122"/>
      <c r="T377" s="122"/>
      <c r="U377" s="121"/>
      <c r="V377" s="121"/>
      <c r="W377" s="121"/>
      <c r="X377" s="121"/>
    </row>
    <row r="378" ht="12.75" customHeight="1">
      <c r="A378" s="121" t="s">
        <v>8323</v>
      </c>
      <c r="B378" s="125">
        <v>2210.0</v>
      </c>
      <c r="C378" s="123">
        <v>38132.0</v>
      </c>
      <c r="D378" s="124">
        <v>10.0</v>
      </c>
      <c r="E378" s="125" t="s">
        <v>842</v>
      </c>
      <c r="F378" s="121" t="s">
        <v>8</v>
      </c>
      <c r="G378" s="125" t="s">
        <v>5962</v>
      </c>
      <c r="H378" s="135"/>
      <c r="I378" s="124">
        <v>5.5</v>
      </c>
      <c r="J378" s="122">
        <v>78.0</v>
      </c>
      <c r="K378" s="122">
        <v>42.0</v>
      </c>
      <c r="L378" s="122"/>
      <c r="M378" s="122"/>
      <c r="N378" s="125" t="s">
        <v>8501</v>
      </c>
      <c r="O378" s="136"/>
      <c r="P378" s="122" t="s">
        <v>5963</v>
      </c>
      <c r="Q378" s="121"/>
      <c r="R378" s="122"/>
      <c r="S378" s="122"/>
      <c r="T378" s="122"/>
      <c r="U378" s="121"/>
      <c r="V378" s="121"/>
      <c r="W378" s="121"/>
      <c r="X378" s="121"/>
    </row>
    <row r="379" ht="12.75" customHeight="1">
      <c r="A379" s="121" t="s">
        <v>8323</v>
      </c>
      <c r="B379" s="125">
        <v>2212.0</v>
      </c>
      <c r="C379" s="123">
        <v>38132.0</v>
      </c>
      <c r="D379" s="124">
        <v>17.0</v>
      </c>
      <c r="E379" s="125" t="s">
        <v>842</v>
      </c>
      <c r="F379" s="121" t="s">
        <v>8</v>
      </c>
      <c r="G379" s="125" t="s">
        <v>5962</v>
      </c>
      <c r="H379" s="135"/>
      <c r="I379" s="124">
        <v>4.8</v>
      </c>
      <c r="J379" s="122">
        <v>73.0</v>
      </c>
      <c r="K379" s="122">
        <v>38.0</v>
      </c>
      <c r="L379" s="122"/>
      <c r="M379" s="122"/>
      <c r="N379" s="125" t="s">
        <v>8501</v>
      </c>
      <c r="O379" s="136"/>
      <c r="P379" s="122" t="s">
        <v>5963</v>
      </c>
      <c r="Q379" s="121"/>
      <c r="R379" s="122"/>
      <c r="S379" s="122"/>
      <c r="T379" s="122"/>
      <c r="U379" s="121"/>
      <c r="V379" s="121"/>
      <c r="W379" s="121"/>
      <c r="X379" s="121"/>
    </row>
    <row r="380" ht="12.75" customHeight="1">
      <c r="A380" s="121" t="s">
        <v>8323</v>
      </c>
      <c r="B380" s="125">
        <v>2201.0</v>
      </c>
      <c r="C380" s="123">
        <v>38131.0</v>
      </c>
      <c r="D380" s="124">
        <v>8.3</v>
      </c>
      <c r="E380" s="125" t="s">
        <v>143</v>
      </c>
      <c r="F380" s="121" t="s">
        <v>857</v>
      </c>
      <c r="G380" s="125" t="s">
        <v>5962</v>
      </c>
      <c r="H380" s="135"/>
      <c r="I380" s="124">
        <v>4.5</v>
      </c>
      <c r="J380" s="122">
        <v>77.0</v>
      </c>
      <c r="K380" s="122">
        <v>36.0</v>
      </c>
      <c r="L380" s="122"/>
      <c r="M380" s="122"/>
      <c r="N380" s="125" t="s">
        <v>8502</v>
      </c>
      <c r="O380" s="136"/>
      <c r="P380" s="122" t="s">
        <v>5963</v>
      </c>
      <c r="Q380" s="121"/>
      <c r="R380" s="122"/>
      <c r="S380" s="122"/>
      <c r="T380" s="122"/>
      <c r="U380" s="121"/>
      <c r="V380" s="121"/>
      <c r="W380" s="121"/>
      <c r="X380" s="121"/>
    </row>
    <row r="381" ht="12.75" customHeight="1">
      <c r="A381" s="121" t="s">
        <v>8323</v>
      </c>
      <c r="B381" s="125">
        <v>2205.0</v>
      </c>
      <c r="C381" s="123">
        <v>38131.0</v>
      </c>
      <c r="D381" s="124">
        <v>9.15</v>
      </c>
      <c r="E381" s="125" t="s">
        <v>840</v>
      </c>
      <c r="F381" s="121" t="s">
        <v>857</v>
      </c>
      <c r="G381" s="125" t="s">
        <v>5962</v>
      </c>
      <c r="H381" s="135"/>
      <c r="I381" s="124">
        <v>5.0</v>
      </c>
      <c r="J381" s="122">
        <v>77.0</v>
      </c>
      <c r="K381" s="122">
        <v>40.0</v>
      </c>
      <c r="L381" s="122"/>
      <c r="M381" s="122"/>
      <c r="N381" s="125" t="s">
        <v>8503</v>
      </c>
      <c r="O381" s="136"/>
      <c r="P381" s="122" t="s">
        <v>5963</v>
      </c>
      <c r="Q381" s="121"/>
      <c r="R381" s="122"/>
      <c r="S381" s="122"/>
      <c r="T381" s="122"/>
      <c r="U381" s="121"/>
      <c r="V381" s="121"/>
      <c r="W381" s="121"/>
      <c r="X381" s="121"/>
    </row>
    <row r="382" ht="12.75" customHeight="1">
      <c r="A382" s="121" t="s">
        <v>8323</v>
      </c>
      <c r="B382" s="125">
        <v>2206.0</v>
      </c>
      <c r="C382" s="123">
        <v>38131.0</v>
      </c>
      <c r="D382" s="124">
        <v>12.0</v>
      </c>
      <c r="E382" s="125" t="s">
        <v>8485</v>
      </c>
      <c r="F382" s="121" t="s">
        <v>857</v>
      </c>
      <c r="G382" s="125" t="s">
        <v>5962</v>
      </c>
      <c r="H382" s="135"/>
      <c r="I382" s="124">
        <v>5.1</v>
      </c>
      <c r="J382" s="122">
        <v>80.0</v>
      </c>
      <c r="K382" s="122">
        <v>40.0</v>
      </c>
      <c r="L382" s="122"/>
      <c r="M382" s="122"/>
      <c r="N382" s="125" t="s">
        <v>8486</v>
      </c>
      <c r="O382" s="136"/>
      <c r="P382" s="122" t="s">
        <v>5963</v>
      </c>
      <c r="Q382" s="121"/>
      <c r="R382" s="122"/>
      <c r="S382" s="122"/>
      <c r="T382" s="122"/>
      <c r="U382" s="121"/>
      <c r="V382" s="121"/>
      <c r="W382" s="121"/>
      <c r="X382" s="121"/>
    </row>
    <row r="383" ht="12.75" customHeight="1">
      <c r="A383" s="121" t="s">
        <v>8323</v>
      </c>
      <c r="B383" s="125">
        <v>2207.0</v>
      </c>
      <c r="C383" s="123">
        <v>38131.0</v>
      </c>
      <c r="D383" s="124">
        <v>12.0</v>
      </c>
      <c r="E383" s="125" t="s">
        <v>143</v>
      </c>
      <c r="F383" s="121" t="s">
        <v>857</v>
      </c>
      <c r="G383" s="125" t="s">
        <v>5962</v>
      </c>
      <c r="H383" s="135"/>
      <c r="I383" s="124">
        <v>5.6</v>
      </c>
      <c r="J383" s="122">
        <v>77.0</v>
      </c>
      <c r="K383" s="122">
        <v>39.0</v>
      </c>
      <c r="L383" s="122"/>
      <c r="M383" s="122"/>
      <c r="N383" s="125" t="s">
        <v>8366</v>
      </c>
      <c r="O383" s="136"/>
      <c r="P383" s="122" t="s">
        <v>5963</v>
      </c>
      <c r="Q383" s="121"/>
      <c r="R383" s="122"/>
      <c r="S383" s="122"/>
      <c r="T383" s="122"/>
      <c r="U383" s="121"/>
      <c r="V383" s="121"/>
      <c r="W383" s="121"/>
      <c r="X383" s="121"/>
    </row>
    <row r="384" ht="12.75" customHeight="1">
      <c r="A384" s="121" t="s">
        <v>8323</v>
      </c>
      <c r="B384" s="125">
        <v>2204.0</v>
      </c>
      <c r="C384" s="123">
        <v>38131.0</v>
      </c>
      <c r="D384" s="124">
        <v>11.3</v>
      </c>
      <c r="E384" s="125" t="s">
        <v>133</v>
      </c>
      <c r="F384" s="121" t="s">
        <v>857</v>
      </c>
      <c r="G384" s="125" t="s">
        <v>5962</v>
      </c>
      <c r="H384" s="135"/>
      <c r="I384" s="124">
        <v>6.2</v>
      </c>
      <c r="J384" s="122">
        <v>81.0</v>
      </c>
      <c r="K384" s="122">
        <v>42.0</v>
      </c>
      <c r="L384" s="122"/>
      <c r="M384" s="122"/>
      <c r="N384" s="125" t="s">
        <v>8464</v>
      </c>
      <c r="O384" s="136"/>
      <c r="P384" s="122" t="s">
        <v>5963</v>
      </c>
      <c r="Q384" s="121"/>
      <c r="R384" s="122"/>
      <c r="S384" s="122"/>
      <c r="T384" s="122"/>
      <c r="U384" s="121"/>
      <c r="V384" s="121"/>
      <c r="W384" s="121"/>
      <c r="X384" s="121"/>
    </row>
    <row r="385" ht="12.75" customHeight="1">
      <c r="A385" s="121" t="s">
        <v>8323</v>
      </c>
      <c r="B385" s="125">
        <v>2203.0</v>
      </c>
      <c r="C385" s="123">
        <v>38131.0</v>
      </c>
      <c r="D385" s="124">
        <v>8.0</v>
      </c>
      <c r="E385" s="125" t="s">
        <v>143</v>
      </c>
      <c r="F385" s="121" t="s">
        <v>857</v>
      </c>
      <c r="G385" s="125" t="s">
        <v>5962</v>
      </c>
      <c r="H385" s="135"/>
      <c r="I385" s="124">
        <v>5.4</v>
      </c>
      <c r="J385" s="122">
        <v>75.0</v>
      </c>
      <c r="K385" s="122"/>
      <c r="L385" s="122"/>
      <c r="M385" s="122"/>
      <c r="N385" s="125" t="s">
        <v>8504</v>
      </c>
      <c r="O385" s="136"/>
      <c r="P385" s="122" t="s">
        <v>5963</v>
      </c>
      <c r="Q385" s="121"/>
      <c r="R385" s="122"/>
      <c r="S385" s="122"/>
      <c r="T385" s="122"/>
      <c r="U385" s="121"/>
      <c r="V385" s="121"/>
      <c r="W385" s="121"/>
      <c r="X385" s="121"/>
    </row>
    <row r="386" ht="12.75" customHeight="1">
      <c r="A386" s="121" t="s">
        <v>8323</v>
      </c>
      <c r="B386" s="125">
        <v>2202.0</v>
      </c>
      <c r="C386" s="123">
        <v>38131.0</v>
      </c>
      <c r="D386" s="124">
        <v>10.3</v>
      </c>
      <c r="E386" s="125" t="s">
        <v>182</v>
      </c>
      <c r="F386" s="121" t="s">
        <v>857</v>
      </c>
      <c r="G386" s="125" t="s">
        <v>5962</v>
      </c>
      <c r="H386" s="135"/>
      <c r="I386" s="124">
        <v>4.3</v>
      </c>
      <c r="J386" s="122">
        <v>73.0</v>
      </c>
      <c r="K386" s="122">
        <v>38.0</v>
      </c>
      <c r="L386" s="122"/>
      <c r="M386" s="122"/>
      <c r="N386" s="125" t="s">
        <v>8476</v>
      </c>
      <c r="O386" s="136"/>
      <c r="P386" s="122" t="s">
        <v>5963</v>
      </c>
      <c r="Q386" s="121"/>
      <c r="R386" s="122"/>
      <c r="S386" s="122"/>
      <c r="T386" s="122"/>
      <c r="U386" s="121"/>
      <c r="V386" s="121"/>
      <c r="W386" s="121"/>
      <c r="X386" s="121"/>
    </row>
    <row r="387" ht="12.75" customHeight="1">
      <c r="A387" s="121" t="s">
        <v>8323</v>
      </c>
      <c r="B387" s="125">
        <v>2213.0</v>
      </c>
      <c r="C387" s="123">
        <v>38132.0</v>
      </c>
      <c r="D387" s="124">
        <v>15.0</v>
      </c>
      <c r="E387" s="125" t="s">
        <v>136</v>
      </c>
      <c r="F387" s="121" t="s">
        <v>857</v>
      </c>
      <c r="G387" s="125" t="s">
        <v>5962</v>
      </c>
      <c r="H387" s="135"/>
      <c r="I387" s="124">
        <v>6.0</v>
      </c>
      <c r="J387" s="122">
        <v>80.0</v>
      </c>
      <c r="K387" s="122">
        <v>42.0</v>
      </c>
      <c r="L387" s="122"/>
      <c r="M387" s="122"/>
      <c r="N387" s="125" t="s">
        <v>8497</v>
      </c>
      <c r="O387" s="136"/>
      <c r="P387" s="122" t="s">
        <v>5963</v>
      </c>
      <c r="Q387" s="121"/>
      <c r="R387" s="122"/>
      <c r="S387" s="122"/>
      <c r="T387" s="122"/>
      <c r="U387" s="121"/>
      <c r="V387" s="121"/>
      <c r="W387" s="121"/>
      <c r="X387" s="121"/>
    </row>
    <row r="388" ht="12.75" customHeight="1">
      <c r="A388" s="121" t="s">
        <v>8323</v>
      </c>
      <c r="B388" s="125">
        <v>2105.0</v>
      </c>
      <c r="C388" s="123">
        <v>38090.0</v>
      </c>
      <c r="D388" s="124">
        <v>9.3</v>
      </c>
      <c r="E388" s="125" t="s">
        <v>146</v>
      </c>
      <c r="F388" s="121" t="s">
        <v>857</v>
      </c>
      <c r="G388" s="125" t="s">
        <v>5971</v>
      </c>
      <c r="H388" s="135"/>
      <c r="I388" s="124">
        <v>5.14</v>
      </c>
      <c r="J388" s="122">
        <v>78.0</v>
      </c>
      <c r="K388" s="122">
        <v>39.0</v>
      </c>
      <c r="L388" s="122"/>
      <c r="M388" s="122"/>
      <c r="N388" s="125" t="s">
        <v>8505</v>
      </c>
      <c r="O388" s="136"/>
      <c r="P388" s="122" t="s">
        <v>5963</v>
      </c>
      <c r="Q388" s="121"/>
      <c r="R388" s="122"/>
      <c r="S388" s="122"/>
      <c r="T388" s="122"/>
      <c r="U388" s="121"/>
      <c r="V388" s="121"/>
      <c r="W388" s="121"/>
      <c r="X388" s="121"/>
    </row>
    <row r="389" ht="12.75" customHeight="1">
      <c r="A389" s="121" t="s">
        <v>8323</v>
      </c>
      <c r="B389" s="125">
        <v>2077.0</v>
      </c>
      <c r="C389" s="123">
        <v>38089.0</v>
      </c>
      <c r="D389" s="124">
        <v>14.0</v>
      </c>
      <c r="E389" s="125" t="s">
        <v>850</v>
      </c>
      <c r="F389" s="121" t="s">
        <v>8</v>
      </c>
      <c r="G389" s="125" t="s">
        <v>5971</v>
      </c>
      <c r="H389" s="135"/>
      <c r="I389" s="124">
        <v>4.2</v>
      </c>
      <c r="J389" s="122">
        <v>76.0</v>
      </c>
      <c r="K389" s="122">
        <v>39.0</v>
      </c>
      <c r="L389" s="122"/>
      <c r="M389" s="122"/>
      <c r="N389" s="125" t="s">
        <v>8506</v>
      </c>
      <c r="O389" s="136"/>
      <c r="P389" s="122" t="s">
        <v>5963</v>
      </c>
      <c r="Q389" s="121"/>
      <c r="R389" s="122"/>
      <c r="S389" s="122"/>
      <c r="T389" s="122"/>
      <c r="U389" s="121"/>
      <c r="V389" s="121"/>
      <c r="W389" s="121"/>
      <c r="X389" s="121"/>
    </row>
    <row r="390" ht="12.75" customHeight="1">
      <c r="A390" s="121" t="s">
        <v>8323</v>
      </c>
      <c r="B390" s="125">
        <v>2081.0</v>
      </c>
      <c r="C390" s="123">
        <v>38097.0</v>
      </c>
      <c r="D390" s="124"/>
      <c r="E390" s="121" t="s">
        <v>146</v>
      </c>
      <c r="F390" s="122" t="s">
        <v>857</v>
      </c>
      <c r="G390" s="121" t="s">
        <v>5962</v>
      </c>
      <c r="H390" s="135"/>
      <c r="I390" s="124">
        <v>8.2</v>
      </c>
      <c r="J390" s="122">
        <v>88.0</v>
      </c>
      <c r="K390" s="122">
        <v>50.0</v>
      </c>
      <c r="L390" s="122"/>
      <c r="M390" s="125"/>
      <c r="N390" s="125" t="s">
        <v>8507</v>
      </c>
      <c r="O390" s="136"/>
      <c r="P390" s="122" t="s">
        <v>5963</v>
      </c>
      <c r="Q390" s="121"/>
      <c r="R390" s="122"/>
      <c r="S390" s="122"/>
      <c r="T390" s="122"/>
      <c r="U390" s="121"/>
      <c r="V390" s="121"/>
      <c r="W390" s="121"/>
      <c r="X390" s="121"/>
    </row>
    <row r="391" ht="12.75" customHeight="1">
      <c r="A391" s="121" t="s">
        <v>8323</v>
      </c>
      <c r="B391" s="125">
        <v>2080.0</v>
      </c>
      <c r="C391" s="123">
        <v>38096.0</v>
      </c>
      <c r="D391" s="124">
        <v>13.3</v>
      </c>
      <c r="E391" s="125" t="s">
        <v>7522</v>
      </c>
      <c r="F391" s="121" t="s">
        <v>857</v>
      </c>
      <c r="G391" s="125" t="s">
        <v>5962</v>
      </c>
      <c r="H391" s="135"/>
      <c r="I391" s="124">
        <v>3.8</v>
      </c>
      <c r="J391" s="122">
        <v>70.0</v>
      </c>
      <c r="K391" s="122">
        <v>37.0</v>
      </c>
      <c r="L391" s="122"/>
      <c r="M391" s="122"/>
      <c r="N391" s="125" t="s">
        <v>8346</v>
      </c>
      <c r="O391" s="136"/>
      <c r="P391" s="122" t="s">
        <v>5963</v>
      </c>
      <c r="Q391" s="121"/>
      <c r="R391" s="122"/>
      <c r="S391" s="122"/>
      <c r="T391" s="122"/>
      <c r="U391" s="121"/>
      <c r="V391" s="121"/>
      <c r="W391" s="121"/>
      <c r="X391" s="121"/>
    </row>
    <row r="392" ht="12.75" customHeight="1">
      <c r="A392" s="121" t="s">
        <v>8323</v>
      </c>
      <c r="B392" s="125">
        <v>2079.0</v>
      </c>
      <c r="C392" s="123">
        <v>38096.0</v>
      </c>
      <c r="D392" s="124">
        <v>11.3</v>
      </c>
      <c r="E392" s="125" t="s">
        <v>146</v>
      </c>
      <c r="F392" s="121" t="s">
        <v>857</v>
      </c>
      <c r="G392" s="125" t="s">
        <v>5962</v>
      </c>
      <c r="H392" s="135"/>
      <c r="I392" s="124">
        <v>9.9</v>
      </c>
      <c r="J392" s="122">
        <v>94.0</v>
      </c>
      <c r="K392" s="122">
        <v>52.0</v>
      </c>
      <c r="L392" s="122"/>
      <c r="M392" s="122"/>
      <c r="N392" s="125" t="s">
        <v>8425</v>
      </c>
      <c r="O392" s="136"/>
      <c r="P392" s="122" t="s">
        <v>5963</v>
      </c>
      <c r="Q392" s="121"/>
      <c r="R392" s="122"/>
      <c r="S392" s="122"/>
      <c r="T392" s="122"/>
      <c r="U392" s="121"/>
      <c r="V392" s="121"/>
      <c r="W392" s="121"/>
      <c r="X392" s="121"/>
    </row>
    <row r="393" ht="12.75" customHeight="1">
      <c r="A393" s="121" t="s">
        <v>8323</v>
      </c>
      <c r="B393" s="125">
        <v>2078.0</v>
      </c>
      <c r="C393" s="123">
        <v>38093.0</v>
      </c>
      <c r="D393" s="124">
        <v>10.1</v>
      </c>
      <c r="E393" s="125" t="s">
        <v>146</v>
      </c>
      <c r="F393" s="121" t="s">
        <v>857</v>
      </c>
      <c r="G393" s="125" t="s">
        <v>5962</v>
      </c>
      <c r="H393" s="135"/>
      <c r="I393" s="124">
        <v>4.4</v>
      </c>
      <c r="J393" s="122">
        <v>79.0</v>
      </c>
      <c r="K393" s="122">
        <v>37.0</v>
      </c>
      <c r="L393" s="122"/>
      <c r="M393" s="122"/>
      <c r="N393" s="125" t="s">
        <v>8486</v>
      </c>
      <c r="O393" s="136"/>
      <c r="P393" s="122" t="s">
        <v>5963</v>
      </c>
      <c r="Q393" s="121"/>
      <c r="R393" s="122"/>
      <c r="S393" s="122"/>
      <c r="T393" s="122"/>
      <c r="U393" s="121"/>
      <c r="V393" s="121"/>
      <c r="W393" s="121"/>
      <c r="X393" s="121"/>
    </row>
    <row r="394" ht="12.75" customHeight="1">
      <c r="A394" s="121" t="s">
        <v>8323</v>
      </c>
      <c r="B394" s="125">
        <v>2106.0</v>
      </c>
      <c r="C394" s="123">
        <v>38104.0</v>
      </c>
      <c r="D394" s="124">
        <v>8.45</v>
      </c>
      <c r="E394" s="125" t="s">
        <v>151</v>
      </c>
      <c r="F394" s="121" t="s">
        <v>857</v>
      </c>
      <c r="G394" s="125" t="s">
        <v>5962</v>
      </c>
      <c r="H394" s="135"/>
      <c r="I394" s="124">
        <v>4.4</v>
      </c>
      <c r="J394" s="122">
        <v>75.0</v>
      </c>
      <c r="K394" s="122">
        <v>38.0</v>
      </c>
      <c r="L394" s="122"/>
      <c r="M394" s="122"/>
      <c r="N394" s="125" t="s">
        <v>8508</v>
      </c>
      <c r="O394" s="136"/>
      <c r="P394" s="122" t="s">
        <v>5963</v>
      </c>
      <c r="Q394" s="121"/>
      <c r="R394" s="122"/>
      <c r="S394" s="122"/>
      <c r="T394" s="122"/>
      <c r="U394" s="121"/>
      <c r="V394" s="121"/>
      <c r="W394" s="121"/>
      <c r="X394" s="121"/>
    </row>
    <row r="395" ht="12.75" customHeight="1">
      <c r="A395" s="121" t="s">
        <v>8323</v>
      </c>
      <c r="B395" s="125">
        <v>2090.0</v>
      </c>
      <c r="C395" s="123">
        <v>38105.0</v>
      </c>
      <c r="D395" s="124">
        <v>13.3</v>
      </c>
      <c r="E395" s="125" t="s">
        <v>343</v>
      </c>
      <c r="F395" s="121" t="s">
        <v>8</v>
      </c>
      <c r="G395" s="125" t="s">
        <v>5971</v>
      </c>
      <c r="H395" s="135"/>
      <c r="I395" s="124">
        <v>5.0</v>
      </c>
      <c r="J395" s="122">
        <v>78.0</v>
      </c>
      <c r="K395" s="122">
        <v>40.0</v>
      </c>
      <c r="L395" s="122"/>
      <c r="M395" s="122"/>
      <c r="N395" s="125" t="s">
        <v>8509</v>
      </c>
      <c r="O395" s="136"/>
      <c r="P395" s="122" t="s">
        <v>5963</v>
      </c>
      <c r="Q395" s="121"/>
      <c r="R395" s="122"/>
      <c r="S395" s="122"/>
      <c r="T395" s="122"/>
      <c r="U395" s="121"/>
      <c r="V395" s="121"/>
      <c r="W395" s="121"/>
      <c r="X395" s="121"/>
    </row>
    <row r="396" ht="12.75" customHeight="1">
      <c r="A396" s="121" t="s">
        <v>8323</v>
      </c>
      <c r="B396" s="125">
        <v>2088.0</v>
      </c>
      <c r="C396" s="123">
        <v>38105.0</v>
      </c>
      <c r="D396" s="124">
        <v>10.3</v>
      </c>
      <c r="E396" s="125" t="s">
        <v>146</v>
      </c>
      <c r="F396" s="121" t="s">
        <v>857</v>
      </c>
      <c r="G396" s="125" t="s">
        <v>5971</v>
      </c>
      <c r="H396" s="135"/>
      <c r="I396" s="124">
        <v>5.3</v>
      </c>
      <c r="J396" s="122">
        <v>80.0</v>
      </c>
      <c r="K396" s="122">
        <v>42.0</v>
      </c>
      <c r="L396" s="122"/>
      <c r="M396" s="122"/>
      <c r="N396" s="125" t="s">
        <v>8505</v>
      </c>
      <c r="O396" s="136"/>
      <c r="P396" s="122" t="s">
        <v>5963</v>
      </c>
      <c r="Q396" s="121"/>
      <c r="R396" s="122"/>
      <c r="S396" s="122"/>
      <c r="T396" s="122"/>
      <c r="U396" s="121"/>
      <c r="V396" s="121"/>
      <c r="W396" s="121"/>
      <c r="X396" s="121"/>
    </row>
    <row r="397" ht="12.75" customHeight="1">
      <c r="A397" s="121" t="s">
        <v>8323</v>
      </c>
      <c r="B397" s="125">
        <v>2089.0</v>
      </c>
      <c r="C397" s="123">
        <v>38105.0</v>
      </c>
      <c r="D397" s="124">
        <v>8.3</v>
      </c>
      <c r="E397" s="125" t="s">
        <v>142</v>
      </c>
      <c r="F397" s="121" t="s">
        <v>857</v>
      </c>
      <c r="G397" s="125" t="s">
        <v>5962</v>
      </c>
      <c r="H397" s="135"/>
      <c r="I397" s="124">
        <v>5.6</v>
      </c>
      <c r="J397" s="122">
        <v>82.0</v>
      </c>
      <c r="K397" s="122">
        <v>43.0</v>
      </c>
      <c r="L397" s="122"/>
      <c r="M397" s="122"/>
      <c r="N397" s="125" t="s">
        <v>8510</v>
      </c>
      <c r="O397" s="136"/>
      <c r="P397" s="122" t="s">
        <v>5963</v>
      </c>
      <c r="Q397" s="121"/>
      <c r="R397" s="122"/>
      <c r="S397" s="122"/>
      <c r="T397" s="122"/>
      <c r="U397" s="121"/>
      <c r="V397" s="121"/>
      <c r="W397" s="121"/>
      <c r="X397" s="121"/>
    </row>
    <row r="398" ht="12.75" customHeight="1">
      <c r="A398" s="121" t="s">
        <v>8323</v>
      </c>
      <c r="B398" s="125">
        <v>2087.0</v>
      </c>
      <c r="C398" s="123">
        <v>38104.0</v>
      </c>
      <c r="D398" s="124">
        <v>12.0</v>
      </c>
      <c r="E398" s="125" t="s">
        <v>133</v>
      </c>
      <c r="F398" s="121" t="s">
        <v>857</v>
      </c>
      <c r="G398" s="125" t="s">
        <v>5971</v>
      </c>
      <c r="H398" s="135"/>
      <c r="I398" s="124">
        <v>5.1</v>
      </c>
      <c r="J398" s="122">
        <v>80.0</v>
      </c>
      <c r="K398" s="122">
        <v>39.0</v>
      </c>
      <c r="L398" s="122"/>
      <c r="M398" s="122"/>
      <c r="N398" s="125" t="s">
        <v>8340</v>
      </c>
      <c r="O398" s="136"/>
      <c r="P398" s="122" t="s">
        <v>5963</v>
      </c>
      <c r="Q398" s="121"/>
      <c r="R398" s="122"/>
      <c r="S398" s="122"/>
      <c r="T398" s="122"/>
      <c r="U398" s="121"/>
      <c r="V398" s="121"/>
      <c r="W398" s="121"/>
      <c r="X398" s="121"/>
    </row>
    <row r="399" ht="12.75" customHeight="1">
      <c r="A399" s="121" t="s">
        <v>8323</v>
      </c>
      <c r="B399" s="125">
        <v>2086.0</v>
      </c>
      <c r="C399" s="123">
        <v>38103.0</v>
      </c>
      <c r="D399" s="124">
        <v>9.3</v>
      </c>
      <c r="E399" s="125" t="s">
        <v>151</v>
      </c>
      <c r="F399" s="121" t="s">
        <v>857</v>
      </c>
      <c r="G399" s="125" t="s">
        <v>5962</v>
      </c>
      <c r="H399" s="135"/>
      <c r="I399" s="124">
        <v>5.1</v>
      </c>
      <c r="J399" s="122">
        <v>77.0</v>
      </c>
      <c r="K399" s="122">
        <v>40.0</v>
      </c>
      <c r="L399" s="122"/>
      <c r="M399" s="122"/>
      <c r="N399" s="125" t="s">
        <v>8511</v>
      </c>
      <c r="O399" s="136"/>
      <c r="P399" s="122" t="s">
        <v>5963</v>
      </c>
      <c r="Q399" s="121"/>
      <c r="R399" s="122"/>
      <c r="S399" s="122"/>
      <c r="T399" s="122"/>
      <c r="U399" s="121"/>
      <c r="V399" s="121"/>
      <c r="W399" s="121"/>
      <c r="X399" s="121"/>
    </row>
    <row r="400" ht="12.75" customHeight="1">
      <c r="A400" s="121" t="s">
        <v>8323</v>
      </c>
      <c r="B400" s="125"/>
      <c r="C400" s="123">
        <v>38102.0</v>
      </c>
      <c r="D400" s="124">
        <v>14.3</v>
      </c>
      <c r="E400" s="125" t="s">
        <v>29</v>
      </c>
      <c r="F400" s="121" t="s">
        <v>857</v>
      </c>
      <c r="G400" s="125" t="s">
        <v>5962</v>
      </c>
      <c r="H400" s="135"/>
      <c r="I400" s="124">
        <v>6.0</v>
      </c>
      <c r="J400" s="122">
        <v>79.0</v>
      </c>
      <c r="K400" s="122">
        <v>38.0</v>
      </c>
      <c r="L400" s="122"/>
      <c r="M400" s="122"/>
      <c r="N400" s="125" t="s">
        <v>8384</v>
      </c>
      <c r="O400" s="136"/>
      <c r="P400" s="122" t="s">
        <v>5963</v>
      </c>
      <c r="Q400" s="121"/>
      <c r="R400" s="122"/>
      <c r="S400" s="122"/>
      <c r="T400" s="122"/>
      <c r="U400" s="121"/>
      <c r="V400" s="121"/>
      <c r="W400" s="121"/>
      <c r="X400" s="121"/>
    </row>
    <row r="401" ht="12.75" customHeight="1">
      <c r="A401" s="121" t="s">
        <v>8323</v>
      </c>
      <c r="B401" s="125">
        <v>2085.0</v>
      </c>
      <c r="C401" s="123">
        <v>38102.0</v>
      </c>
      <c r="D401" s="124">
        <v>17.3</v>
      </c>
      <c r="E401" s="125" t="s">
        <v>151</v>
      </c>
      <c r="F401" s="121" t="s">
        <v>857</v>
      </c>
      <c r="G401" s="125" t="s">
        <v>5962</v>
      </c>
      <c r="H401" s="135"/>
      <c r="I401" s="124">
        <v>5.8</v>
      </c>
      <c r="J401" s="122">
        <v>78.0</v>
      </c>
      <c r="K401" s="122">
        <v>37.0</v>
      </c>
      <c r="L401" s="122"/>
      <c r="M401" s="122"/>
      <c r="N401" s="125" t="s">
        <v>8512</v>
      </c>
      <c r="O401" s="136"/>
      <c r="P401" s="122" t="s">
        <v>5963</v>
      </c>
      <c r="Q401" s="121"/>
      <c r="R401" s="122"/>
      <c r="S401" s="122"/>
      <c r="T401" s="121"/>
      <c r="U401" s="121"/>
      <c r="V401" s="121"/>
      <c r="W401" s="121"/>
      <c r="X401" s="121"/>
    </row>
    <row r="402" ht="12.75" customHeight="1">
      <c r="A402" s="121" t="s">
        <v>8323</v>
      </c>
      <c r="B402" s="125">
        <v>2084.0</v>
      </c>
      <c r="C402" s="123">
        <v>38101.0</v>
      </c>
      <c r="D402" s="124">
        <v>10.0</v>
      </c>
      <c r="E402" s="125" t="s">
        <v>138</v>
      </c>
      <c r="F402" s="121" t="s">
        <v>857</v>
      </c>
      <c r="G402" s="125" t="s">
        <v>5962</v>
      </c>
      <c r="H402" s="135"/>
      <c r="I402" s="124">
        <v>5.2</v>
      </c>
      <c r="J402" s="122">
        <v>75.0</v>
      </c>
      <c r="K402" s="122">
        <v>39.0</v>
      </c>
      <c r="L402" s="122"/>
      <c r="M402" s="122"/>
      <c r="N402" s="125" t="s">
        <v>8325</v>
      </c>
      <c r="O402" s="136"/>
      <c r="P402" s="122" t="s">
        <v>5963</v>
      </c>
      <c r="Q402" s="121"/>
      <c r="R402" s="122"/>
      <c r="S402" s="122"/>
      <c r="T402" s="122"/>
      <c r="U402" s="121"/>
      <c r="V402" s="121"/>
      <c r="W402" s="121"/>
      <c r="X402" s="121"/>
    </row>
    <row r="403" ht="12.75" customHeight="1">
      <c r="A403" s="121" t="s">
        <v>8323</v>
      </c>
      <c r="B403" s="125">
        <v>2082.0</v>
      </c>
      <c r="C403" s="123">
        <v>38100.0</v>
      </c>
      <c r="D403" s="124">
        <v>11.0</v>
      </c>
      <c r="E403" s="125" t="s">
        <v>143</v>
      </c>
      <c r="F403" s="121" t="s">
        <v>857</v>
      </c>
      <c r="G403" s="125" t="s">
        <v>5971</v>
      </c>
      <c r="H403" s="135"/>
      <c r="I403" s="124">
        <v>6.05</v>
      </c>
      <c r="J403" s="122">
        <v>78.0</v>
      </c>
      <c r="K403" s="122">
        <v>43.0</v>
      </c>
      <c r="L403" s="122"/>
      <c r="M403" s="122"/>
      <c r="N403" s="125" t="s">
        <v>8513</v>
      </c>
      <c r="O403" s="136"/>
      <c r="P403" s="122" t="s">
        <v>5963</v>
      </c>
      <c r="Q403" s="121"/>
      <c r="R403" s="122"/>
      <c r="S403" s="122"/>
      <c r="T403" s="122"/>
      <c r="U403" s="121"/>
      <c r="V403" s="121"/>
      <c r="W403" s="121"/>
      <c r="X403" s="121"/>
    </row>
    <row r="404" ht="12.75" customHeight="1">
      <c r="A404" s="121" t="s">
        <v>8323</v>
      </c>
      <c r="B404" s="125">
        <v>2083.0</v>
      </c>
      <c r="C404" s="123">
        <v>38100.0</v>
      </c>
      <c r="D404" s="124">
        <v>16.0</v>
      </c>
      <c r="E404" s="125" t="s">
        <v>144</v>
      </c>
      <c r="F404" s="121" t="s">
        <v>857</v>
      </c>
      <c r="G404" s="125" t="s">
        <v>5962</v>
      </c>
      <c r="H404" s="135"/>
      <c r="I404" s="124">
        <v>5.8</v>
      </c>
      <c r="J404" s="122">
        <v>76.0</v>
      </c>
      <c r="K404" s="122">
        <v>43.0</v>
      </c>
      <c r="L404" s="122"/>
      <c r="M404" s="122"/>
      <c r="N404" s="125" t="s">
        <v>8514</v>
      </c>
      <c r="O404" s="136"/>
      <c r="P404" s="122" t="s">
        <v>5963</v>
      </c>
      <c r="Q404" s="121"/>
      <c r="R404" s="122"/>
      <c r="S404" s="122"/>
      <c r="T404" s="122"/>
      <c r="U404" s="121"/>
      <c r="V404" s="121"/>
      <c r="W404" s="121"/>
      <c r="X404" s="121"/>
    </row>
    <row r="405" ht="12.75" customHeight="1">
      <c r="A405" s="121" t="s">
        <v>8323</v>
      </c>
      <c r="B405" s="125">
        <v>2094.0</v>
      </c>
      <c r="C405" s="123">
        <v>38110.0</v>
      </c>
      <c r="D405" s="124">
        <v>12.0</v>
      </c>
      <c r="E405" s="125" t="s">
        <v>840</v>
      </c>
      <c r="F405" s="121" t="s">
        <v>857</v>
      </c>
      <c r="G405" s="125" t="s">
        <v>5962</v>
      </c>
      <c r="H405" s="135"/>
      <c r="I405" s="124">
        <v>5.9</v>
      </c>
      <c r="J405" s="122">
        <v>80.0</v>
      </c>
      <c r="K405" s="122">
        <v>41.0</v>
      </c>
      <c r="L405" s="122"/>
      <c r="M405" s="122"/>
      <c r="N405" s="125" t="s">
        <v>8405</v>
      </c>
      <c r="O405" s="136"/>
      <c r="P405" s="122" t="s">
        <v>5963</v>
      </c>
      <c r="Q405" s="121"/>
      <c r="R405" s="122"/>
      <c r="S405" s="122"/>
      <c r="T405" s="122"/>
      <c r="U405" s="121"/>
      <c r="V405" s="121"/>
      <c r="W405" s="121"/>
      <c r="X405" s="121"/>
    </row>
    <row r="406" ht="12.75" customHeight="1">
      <c r="A406" s="121" t="s">
        <v>8323</v>
      </c>
      <c r="B406" s="125">
        <v>2093.0</v>
      </c>
      <c r="C406" s="123">
        <v>38109.0</v>
      </c>
      <c r="D406" s="124">
        <v>10.15</v>
      </c>
      <c r="E406" s="125" t="s">
        <v>182</v>
      </c>
      <c r="F406" s="121" t="s">
        <v>857</v>
      </c>
      <c r="G406" s="125" t="s">
        <v>5962</v>
      </c>
      <c r="H406" s="135"/>
      <c r="I406" s="124">
        <v>4.2</v>
      </c>
      <c r="J406" s="122">
        <v>73.0</v>
      </c>
      <c r="K406" s="122">
        <v>38.0</v>
      </c>
      <c r="L406" s="122"/>
      <c r="M406" s="122"/>
      <c r="N406" s="125" t="s">
        <v>8367</v>
      </c>
      <c r="O406" s="136"/>
      <c r="P406" s="122" t="s">
        <v>5963</v>
      </c>
      <c r="Q406" s="121"/>
      <c r="R406" s="122"/>
      <c r="S406" s="122"/>
      <c r="T406" s="122"/>
      <c r="U406" s="121"/>
      <c r="V406" s="121"/>
      <c r="W406" s="121"/>
      <c r="X406" s="121"/>
    </row>
    <row r="407" ht="12.75" customHeight="1">
      <c r="A407" s="121" t="s">
        <v>8323</v>
      </c>
      <c r="B407" s="125">
        <v>2092.0</v>
      </c>
      <c r="C407" s="123">
        <v>38109.0</v>
      </c>
      <c r="D407" s="124">
        <v>12.0</v>
      </c>
      <c r="E407" s="125" t="s">
        <v>139</v>
      </c>
      <c r="F407" s="121" t="s">
        <v>857</v>
      </c>
      <c r="G407" s="125" t="s">
        <v>5962</v>
      </c>
      <c r="H407" s="135"/>
      <c r="I407" s="124">
        <v>5.3</v>
      </c>
      <c r="J407" s="122">
        <v>76.0</v>
      </c>
      <c r="K407" s="122">
        <v>42.5</v>
      </c>
      <c r="L407" s="122"/>
      <c r="M407" s="122"/>
      <c r="N407" s="125" t="s">
        <v>8515</v>
      </c>
      <c r="O407" s="136"/>
      <c r="P407" s="122" t="s">
        <v>5963</v>
      </c>
      <c r="Q407" s="121"/>
      <c r="R407" s="122"/>
      <c r="S407" s="122"/>
      <c r="T407" s="122"/>
      <c r="U407" s="121"/>
      <c r="V407" s="121"/>
      <c r="W407" s="121"/>
      <c r="X407" s="121"/>
    </row>
    <row r="408" ht="12.75" customHeight="1">
      <c r="A408" s="121" t="s">
        <v>8323</v>
      </c>
      <c r="B408" s="125">
        <v>2154.0</v>
      </c>
      <c r="C408" s="123">
        <v>38124.0</v>
      </c>
      <c r="D408" s="124">
        <v>12.0</v>
      </c>
      <c r="E408" s="125" t="s">
        <v>140</v>
      </c>
      <c r="F408" s="121" t="s">
        <v>857</v>
      </c>
      <c r="G408" s="125" t="s">
        <v>5962</v>
      </c>
      <c r="H408" s="135"/>
      <c r="I408" s="124">
        <v>7.95</v>
      </c>
      <c r="J408" s="122">
        <v>82.0</v>
      </c>
      <c r="K408" s="122">
        <v>49.0</v>
      </c>
      <c r="L408" s="122"/>
      <c r="M408" s="122"/>
      <c r="N408" s="125" t="s">
        <v>8426</v>
      </c>
      <c r="O408" s="136"/>
      <c r="P408" s="122" t="s">
        <v>5963</v>
      </c>
      <c r="Q408" s="121"/>
      <c r="R408" s="122"/>
      <c r="S408" s="122"/>
      <c r="T408" s="122"/>
      <c r="U408" s="121"/>
      <c r="V408" s="121"/>
      <c r="W408" s="121"/>
      <c r="X408" s="121"/>
    </row>
    <row r="409" ht="12.75" customHeight="1">
      <c r="A409" s="121" t="s">
        <v>8323</v>
      </c>
      <c r="B409" s="125">
        <v>2155.0</v>
      </c>
      <c r="C409" s="123">
        <v>38489.0</v>
      </c>
      <c r="D409" s="124">
        <v>12.3</v>
      </c>
      <c r="E409" s="125" t="s">
        <v>133</v>
      </c>
      <c r="F409" s="121" t="s">
        <v>857</v>
      </c>
      <c r="G409" s="125" t="s">
        <v>5962</v>
      </c>
      <c r="H409" s="135"/>
      <c r="I409" s="124">
        <v>5.5</v>
      </c>
      <c r="J409" s="122">
        <v>74.0</v>
      </c>
      <c r="K409" s="122">
        <v>41.0</v>
      </c>
      <c r="L409" s="122"/>
      <c r="M409" s="122"/>
      <c r="N409" s="125" t="s">
        <v>8486</v>
      </c>
      <c r="O409" s="136"/>
      <c r="P409" s="122" t="s">
        <v>5963</v>
      </c>
      <c r="Q409" s="121"/>
      <c r="R409" s="122"/>
      <c r="S409" s="122"/>
      <c r="T409" s="122"/>
      <c r="U409" s="121"/>
      <c r="V409" s="121"/>
      <c r="W409" s="121"/>
      <c r="X409" s="121"/>
    </row>
    <row r="410" ht="12.75" customHeight="1">
      <c r="A410" s="121" t="s">
        <v>8323</v>
      </c>
      <c r="B410" s="125">
        <v>2152.0</v>
      </c>
      <c r="C410" s="123">
        <v>38124.0</v>
      </c>
      <c r="D410" s="124">
        <v>10.0</v>
      </c>
      <c r="E410" s="125" t="s">
        <v>224</v>
      </c>
      <c r="F410" s="121" t="s">
        <v>857</v>
      </c>
      <c r="G410" s="125" t="s">
        <v>5962</v>
      </c>
      <c r="H410" s="135"/>
      <c r="I410" s="124">
        <v>5.25</v>
      </c>
      <c r="J410" s="122">
        <v>75.0</v>
      </c>
      <c r="K410" s="122">
        <v>41.0</v>
      </c>
      <c r="L410" s="122"/>
      <c r="M410" s="122"/>
      <c r="N410" s="125" t="s">
        <v>8436</v>
      </c>
      <c r="O410" s="136"/>
      <c r="P410" s="122" t="s">
        <v>5963</v>
      </c>
      <c r="Q410" s="121"/>
      <c r="R410" s="122"/>
      <c r="S410" s="122"/>
      <c r="T410" s="122"/>
      <c r="U410" s="121"/>
      <c r="V410" s="121"/>
      <c r="W410" s="121"/>
      <c r="X410" s="121"/>
    </row>
    <row r="411" ht="12.75" customHeight="1">
      <c r="A411" s="121" t="s">
        <v>8323</v>
      </c>
      <c r="B411" s="125">
        <v>2153.0</v>
      </c>
      <c r="C411" s="123">
        <v>38124.0</v>
      </c>
      <c r="D411" s="124">
        <v>11.0</v>
      </c>
      <c r="E411" s="125" t="s">
        <v>182</v>
      </c>
      <c r="F411" s="121" t="s">
        <v>857</v>
      </c>
      <c r="G411" s="125" t="s">
        <v>5962</v>
      </c>
      <c r="H411" s="135"/>
      <c r="I411" s="124">
        <v>5.5</v>
      </c>
      <c r="J411" s="122">
        <v>75.0</v>
      </c>
      <c r="K411" s="122">
        <v>41.0</v>
      </c>
      <c r="L411" s="122"/>
      <c r="M411" s="122"/>
      <c r="N411" s="125" t="s">
        <v>8390</v>
      </c>
      <c r="O411" s="136"/>
      <c r="P411" s="122" t="s">
        <v>5963</v>
      </c>
      <c r="Q411" s="121"/>
      <c r="R411" s="122"/>
      <c r="S411" s="122"/>
      <c r="T411" s="122"/>
      <c r="U411" s="121"/>
      <c r="V411" s="121"/>
      <c r="W411" s="121"/>
      <c r="X411" s="121"/>
    </row>
    <row r="412" ht="12.75" customHeight="1">
      <c r="A412" s="121" t="s">
        <v>8323</v>
      </c>
      <c r="B412" s="125">
        <v>2108.0</v>
      </c>
      <c r="C412" s="123">
        <v>38123.0</v>
      </c>
      <c r="D412" s="124">
        <v>14.3</v>
      </c>
      <c r="E412" s="125" t="s">
        <v>140</v>
      </c>
      <c r="F412" s="121" t="s">
        <v>857</v>
      </c>
      <c r="G412" s="125" t="s">
        <v>5962</v>
      </c>
      <c r="H412" s="135"/>
      <c r="I412" s="124">
        <v>15.0</v>
      </c>
      <c r="J412" s="122">
        <v>110.0</v>
      </c>
      <c r="K412" s="122">
        <v>61.0</v>
      </c>
      <c r="L412" s="122"/>
      <c r="M412" s="122"/>
      <c r="N412" s="125" t="s">
        <v>8382</v>
      </c>
      <c r="O412" s="136"/>
      <c r="P412" s="122" t="s">
        <v>5963</v>
      </c>
      <c r="Q412" s="121"/>
      <c r="R412" s="122"/>
      <c r="S412" s="122"/>
      <c r="T412" s="122"/>
      <c r="U412" s="121"/>
      <c r="V412" s="121"/>
      <c r="W412" s="121"/>
      <c r="X412" s="121"/>
    </row>
    <row r="413" ht="12.75" customHeight="1">
      <c r="A413" s="121" t="s">
        <v>8323</v>
      </c>
      <c r="B413" s="125">
        <v>2107.0</v>
      </c>
      <c r="C413" s="123">
        <v>38119.0</v>
      </c>
      <c r="D413" s="124">
        <v>13.0</v>
      </c>
      <c r="E413" s="125" t="s">
        <v>133</v>
      </c>
      <c r="F413" s="121" t="s">
        <v>857</v>
      </c>
      <c r="G413" s="125" t="s">
        <v>5962</v>
      </c>
      <c r="H413" s="135"/>
      <c r="I413" s="124">
        <v>5.2</v>
      </c>
      <c r="J413" s="122">
        <v>80.0</v>
      </c>
      <c r="K413" s="122">
        <v>38.0</v>
      </c>
      <c r="L413" s="122"/>
      <c r="M413" s="122"/>
      <c r="N413" s="125" t="s">
        <v>8464</v>
      </c>
      <c r="O413" s="136"/>
      <c r="P413" s="122" t="s">
        <v>5963</v>
      </c>
      <c r="Q413" s="121"/>
      <c r="R413" s="122"/>
      <c r="S413" s="122"/>
      <c r="T413" s="122"/>
      <c r="U413" s="121"/>
      <c r="V413" s="121"/>
      <c r="W413" s="121"/>
      <c r="X413" s="121"/>
    </row>
    <row r="414" ht="12.75" customHeight="1">
      <c r="A414" s="121" t="s">
        <v>8323</v>
      </c>
      <c r="B414" s="125">
        <v>2148.0</v>
      </c>
      <c r="C414" s="123">
        <v>38123.0</v>
      </c>
      <c r="D414" s="124">
        <v>11.3</v>
      </c>
      <c r="E414" s="125" t="s">
        <v>133</v>
      </c>
      <c r="F414" s="121" t="s">
        <v>857</v>
      </c>
      <c r="G414" s="125" t="s">
        <v>5962</v>
      </c>
      <c r="H414" s="135"/>
      <c r="I414" s="124">
        <v>5.7</v>
      </c>
      <c r="J414" s="122">
        <v>81.0</v>
      </c>
      <c r="K414" s="122">
        <v>42.0</v>
      </c>
      <c r="L414" s="122"/>
      <c r="M414" s="122"/>
      <c r="N414" s="125" t="s">
        <v>8378</v>
      </c>
      <c r="O414" s="136"/>
      <c r="P414" s="122" t="s">
        <v>5963</v>
      </c>
      <c r="Q414" s="121"/>
      <c r="R414" s="122"/>
      <c r="S414" s="122"/>
      <c r="T414" s="122"/>
      <c r="U414" s="121"/>
      <c r="V414" s="121"/>
      <c r="W414" s="121"/>
      <c r="X414" s="121"/>
    </row>
    <row r="415" ht="12.75" customHeight="1">
      <c r="A415" s="121" t="s">
        <v>8323</v>
      </c>
      <c r="B415" s="125">
        <v>2151.0</v>
      </c>
      <c r="C415" s="123">
        <v>38123.0</v>
      </c>
      <c r="D415" s="124">
        <v>17.0</v>
      </c>
      <c r="E415" s="125" t="s">
        <v>161</v>
      </c>
      <c r="F415" s="121" t="s">
        <v>857</v>
      </c>
      <c r="G415" s="125" t="s">
        <v>5962</v>
      </c>
      <c r="H415" s="135"/>
      <c r="I415" s="124">
        <v>6.6</v>
      </c>
      <c r="J415" s="122">
        <v>81.0</v>
      </c>
      <c r="K415" s="122">
        <v>43.0</v>
      </c>
      <c r="L415" s="122"/>
      <c r="M415" s="122"/>
      <c r="N415" s="125" t="s">
        <v>8395</v>
      </c>
      <c r="O415" s="136"/>
      <c r="P415" s="122" t="s">
        <v>5963</v>
      </c>
      <c r="Q415" s="121"/>
      <c r="R415" s="122"/>
      <c r="S415" s="122"/>
      <c r="T415" s="122"/>
      <c r="U415" s="121"/>
      <c r="V415" s="121"/>
      <c r="W415" s="121"/>
      <c r="X415" s="121"/>
    </row>
    <row r="416" ht="12.75" customHeight="1">
      <c r="A416" s="121" t="s">
        <v>8323</v>
      </c>
      <c r="B416" s="125">
        <v>2150.0</v>
      </c>
      <c r="C416" s="123">
        <v>38123.0</v>
      </c>
      <c r="D416" s="124">
        <v>8.3</v>
      </c>
      <c r="E416" s="125" t="s">
        <v>194</v>
      </c>
      <c r="F416" s="121" t="s">
        <v>857</v>
      </c>
      <c r="G416" s="125" t="s">
        <v>5962</v>
      </c>
      <c r="H416" s="135"/>
      <c r="I416" s="124">
        <v>6.8</v>
      </c>
      <c r="J416" s="122">
        <v>82.0</v>
      </c>
      <c r="K416" s="122">
        <v>45.0</v>
      </c>
      <c r="L416" s="122"/>
      <c r="M416" s="122"/>
      <c r="N416" s="125" t="s">
        <v>8516</v>
      </c>
      <c r="O416" s="136"/>
      <c r="P416" s="122" t="s">
        <v>5963</v>
      </c>
      <c r="Q416" s="121"/>
      <c r="R416" s="122"/>
      <c r="S416" s="122"/>
      <c r="T416" s="122"/>
      <c r="U416" s="121"/>
      <c r="V416" s="121"/>
      <c r="W416" s="121"/>
      <c r="X416" s="121"/>
    </row>
    <row r="417" ht="12.75" customHeight="1">
      <c r="A417" s="121" t="s">
        <v>8323</v>
      </c>
      <c r="B417" s="125">
        <v>2149.0</v>
      </c>
      <c r="C417" s="123">
        <v>38123.0</v>
      </c>
      <c r="D417" s="124">
        <v>13.0</v>
      </c>
      <c r="E417" s="125" t="s">
        <v>156</v>
      </c>
      <c r="F417" s="121" t="s">
        <v>857</v>
      </c>
      <c r="G417" s="125" t="s">
        <v>5962</v>
      </c>
      <c r="H417" s="135"/>
      <c r="I417" s="124">
        <v>4.4</v>
      </c>
      <c r="J417" s="122">
        <v>73.0</v>
      </c>
      <c r="K417" s="122">
        <v>38.0</v>
      </c>
      <c r="L417" s="122"/>
      <c r="M417" s="122"/>
      <c r="N417" s="125" t="s">
        <v>8517</v>
      </c>
      <c r="O417" s="136"/>
      <c r="P417" s="122" t="s">
        <v>5963</v>
      </c>
      <c r="Q417" s="121"/>
      <c r="R417" s="122"/>
      <c r="S417" s="122"/>
      <c r="T417" s="122"/>
      <c r="U417" s="121"/>
      <c r="V417" s="121"/>
      <c r="W417" s="121"/>
      <c r="X417" s="121"/>
    </row>
    <row r="418" ht="12.75" customHeight="1">
      <c r="A418" s="121" t="s">
        <v>8323</v>
      </c>
      <c r="B418" s="125">
        <v>2147.0</v>
      </c>
      <c r="C418" s="123">
        <v>38122.0</v>
      </c>
      <c r="D418" s="124">
        <v>11.3</v>
      </c>
      <c r="E418" s="125" t="s">
        <v>133</v>
      </c>
      <c r="F418" s="121" t="s">
        <v>857</v>
      </c>
      <c r="G418" s="125" t="s">
        <v>5962</v>
      </c>
      <c r="H418" s="135"/>
      <c r="I418" s="124">
        <v>6.4</v>
      </c>
      <c r="J418" s="122">
        <v>81.0</v>
      </c>
      <c r="K418" s="122">
        <v>44.0</v>
      </c>
      <c r="L418" s="122"/>
      <c r="M418" s="122"/>
      <c r="N418" s="125" t="s">
        <v>8408</v>
      </c>
      <c r="O418" s="136"/>
      <c r="P418" s="122" t="s">
        <v>5963</v>
      </c>
      <c r="Q418" s="121"/>
      <c r="R418" s="122"/>
      <c r="S418" s="122"/>
      <c r="T418" s="122"/>
      <c r="U418" s="121"/>
      <c r="V418" s="121"/>
      <c r="W418" s="121"/>
      <c r="X418" s="121"/>
    </row>
    <row r="419" ht="12.75" customHeight="1">
      <c r="A419" s="121" t="s">
        <v>8323</v>
      </c>
      <c r="B419" s="125">
        <v>2146.0</v>
      </c>
      <c r="C419" s="123">
        <v>38122.0</v>
      </c>
      <c r="D419" s="124">
        <v>10.15</v>
      </c>
      <c r="E419" s="125" t="s">
        <v>343</v>
      </c>
      <c r="F419" s="121" t="s">
        <v>8</v>
      </c>
      <c r="G419" s="125" t="s">
        <v>5962</v>
      </c>
      <c r="H419" s="135"/>
      <c r="I419" s="124">
        <v>8.35</v>
      </c>
      <c r="J419" s="122">
        <v>92.0</v>
      </c>
      <c r="K419" s="122">
        <v>47.0</v>
      </c>
      <c r="L419" s="122"/>
      <c r="M419" s="122"/>
      <c r="N419" s="125" t="s">
        <v>8518</v>
      </c>
      <c r="O419" s="136"/>
      <c r="P419" s="122" t="s">
        <v>5963</v>
      </c>
      <c r="Q419" s="121"/>
      <c r="R419" s="122"/>
      <c r="S419" s="122"/>
      <c r="T419" s="122"/>
      <c r="U419" s="121"/>
      <c r="V419" s="121"/>
      <c r="W419" s="121"/>
      <c r="X419" s="121"/>
    </row>
    <row r="420" ht="12.75" customHeight="1">
      <c r="A420" s="121" t="s">
        <v>8323</v>
      </c>
      <c r="B420" s="125">
        <v>2144.0</v>
      </c>
      <c r="C420" s="123">
        <v>38121.0</v>
      </c>
      <c r="D420" s="124">
        <v>13.5</v>
      </c>
      <c r="E420" s="125" t="s">
        <v>146</v>
      </c>
      <c r="F420" s="121" t="s">
        <v>857</v>
      </c>
      <c r="G420" s="125" t="s">
        <v>5962</v>
      </c>
      <c r="H420" s="135"/>
      <c r="I420" s="124">
        <v>3.9</v>
      </c>
      <c r="J420" s="122">
        <v>74.0</v>
      </c>
      <c r="K420" s="122">
        <v>31.0</v>
      </c>
      <c r="L420" s="122"/>
      <c r="M420" s="122"/>
      <c r="N420" s="125" t="s">
        <v>8357</v>
      </c>
      <c r="O420" s="136"/>
      <c r="P420" s="122" t="s">
        <v>5963</v>
      </c>
      <c r="Q420" s="121"/>
      <c r="R420" s="122"/>
      <c r="S420" s="122"/>
      <c r="T420" s="122"/>
      <c r="U420" s="121"/>
      <c r="V420" s="121"/>
      <c r="W420" s="121"/>
      <c r="X420" s="121"/>
    </row>
    <row r="421" ht="12.75" customHeight="1">
      <c r="A421" s="121" t="s">
        <v>8323</v>
      </c>
      <c r="B421" s="125">
        <v>2143.0</v>
      </c>
      <c r="C421" s="123">
        <v>38121.0</v>
      </c>
      <c r="D421" s="124">
        <v>10.0</v>
      </c>
      <c r="E421" s="125" t="s">
        <v>829</v>
      </c>
      <c r="F421" s="121" t="s">
        <v>857</v>
      </c>
      <c r="G421" s="125" t="s">
        <v>5962</v>
      </c>
      <c r="H421" s="135"/>
      <c r="I421" s="124">
        <v>6.2</v>
      </c>
      <c r="J421" s="122">
        <v>84.0</v>
      </c>
      <c r="K421" s="122">
        <v>42.0</v>
      </c>
      <c r="L421" s="122"/>
      <c r="M421" s="122"/>
      <c r="N421" s="125" t="s">
        <v>8346</v>
      </c>
      <c r="O421" s="136"/>
      <c r="P421" s="122" t="s">
        <v>5963</v>
      </c>
      <c r="Q421" s="121"/>
      <c r="R421" s="122"/>
      <c r="S421" s="122"/>
      <c r="T421" s="122"/>
      <c r="U421" s="121"/>
      <c r="V421" s="121"/>
      <c r="W421" s="121"/>
      <c r="X421" s="121"/>
    </row>
    <row r="422" ht="12.75" customHeight="1">
      <c r="A422" s="121" t="s">
        <v>8323</v>
      </c>
      <c r="B422" s="125">
        <v>2145.0</v>
      </c>
      <c r="C422" s="123">
        <v>38121.0</v>
      </c>
      <c r="D422" s="124">
        <v>13.55</v>
      </c>
      <c r="E422" s="125" t="s">
        <v>143</v>
      </c>
      <c r="F422" s="121" t="s">
        <v>857</v>
      </c>
      <c r="G422" s="125" t="s">
        <v>5962</v>
      </c>
      <c r="H422" s="135"/>
      <c r="I422" s="124">
        <v>5.9</v>
      </c>
      <c r="J422" s="122">
        <v>73.0</v>
      </c>
      <c r="K422" s="122">
        <v>47.0</v>
      </c>
      <c r="L422" s="122"/>
      <c r="M422" s="122"/>
      <c r="N422" s="125" t="s">
        <v>8519</v>
      </c>
      <c r="O422" s="136"/>
      <c r="P422" s="122" t="s">
        <v>5963</v>
      </c>
      <c r="Q422" s="121"/>
      <c r="R422" s="122"/>
      <c r="S422" s="122"/>
      <c r="T422" s="122"/>
      <c r="U422" s="121"/>
      <c r="V422" s="121"/>
      <c r="W422" s="121"/>
      <c r="X422" s="121"/>
    </row>
    <row r="423" ht="12.75" customHeight="1">
      <c r="A423" s="121" t="s">
        <v>8323</v>
      </c>
      <c r="B423" s="125">
        <v>2142.0</v>
      </c>
      <c r="C423" s="123">
        <v>38121.0</v>
      </c>
      <c r="D423" s="124">
        <v>9.0</v>
      </c>
      <c r="E423" s="125" t="s">
        <v>133</v>
      </c>
      <c r="F423" s="121" t="s">
        <v>857</v>
      </c>
      <c r="G423" s="125" t="s">
        <v>5962</v>
      </c>
      <c r="H423" s="135"/>
      <c r="I423" s="124">
        <v>6.3</v>
      </c>
      <c r="J423" s="122">
        <v>85.0</v>
      </c>
      <c r="K423" s="122">
        <v>41.0</v>
      </c>
      <c r="L423" s="122"/>
      <c r="M423" s="122"/>
      <c r="N423" s="125" t="s">
        <v>8340</v>
      </c>
      <c r="O423" s="136"/>
      <c r="P423" s="122" t="s">
        <v>5963</v>
      </c>
      <c r="Q423" s="121"/>
      <c r="R423" s="122"/>
      <c r="S423" s="122"/>
      <c r="T423" s="122"/>
      <c r="U423" s="121"/>
      <c r="V423" s="121"/>
      <c r="W423" s="121"/>
      <c r="X423" s="121"/>
    </row>
    <row r="424" ht="12.75" customHeight="1">
      <c r="A424" s="121" t="s">
        <v>8323</v>
      </c>
      <c r="B424" s="125">
        <v>2141.0</v>
      </c>
      <c r="C424" s="123">
        <v>38121.0</v>
      </c>
      <c r="D424" s="124">
        <v>11.4</v>
      </c>
      <c r="E424" s="125" t="s">
        <v>165</v>
      </c>
      <c r="F424" s="121" t="s">
        <v>857</v>
      </c>
      <c r="G424" s="125" t="s">
        <v>5971</v>
      </c>
      <c r="H424" s="135"/>
      <c r="I424" s="124">
        <v>5.6</v>
      </c>
      <c r="J424" s="122">
        <v>81.0</v>
      </c>
      <c r="K424" s="122">
        <v>39.0</v>
      </c>
      <c r="L424" s="122"/>
      <c r="M424" s="122"/>
      <c r="N424" s="125" t="s">
        <v>8491</v>
      </c>
      <c r="O424" s="136"/>
      <c r="P424" s="122" t="s">
        <v>5963</v>
      </c>
      <c r="Q424" s="121"/>
      <c r="R424" s="122"/>
      <c r="S424" s="122"/>
      <c r="T424" s="122"/>
      <c r="U424" s="121"/>
      <c r="V424" s="121"/>
      <c r="W424" s="121"/>
      <c r="X424" s="121"/>
    </row>
    <row r="425" ht="12.75" customHeight="1">
      <c r="A425" s="121" t="s">
        <v>8323</v>
      </c>
      <c r="B425" s="125">
        <v>2098.0</v>
      </c>
      <c r="C425" s="123">
        <v>38118.0</v>
      </c>
      <c r="D425" s="124">
        <v>18.0</v>
      </c>
      <c r="E425" s="125" t="s">
        <v>845</v>
      </c>
      <c r="F425" s="121" t="s">
        <v>8</v>
      </c>
      <c r="G425" s="125" t="s">
        <v>5971</v>
      </c>
      <c r="H425" s="135"/>
      <c r="I425" s="124">
        <v>6.7</v>
      </c>
      <c r="J425" s="122">
        <v>87.0</v>
      </c>
      <c r="K425" s="122">
        <v>43.0</v>
      </c>
      <c r="L425" s="122"/>
      <c r="M425" s="122"/>
      <c r="N425" s="125" t="s">
        <v>8520</v>
      </c>
      <c r="O425" s="136"/>
      <c r="P425" s="122" t="s">
        <v>5963</v>
      </c>
      <c r="Q425" s="121"/>
      <c r="R425" s="122"/>
      <c r="S425" s="122"/>
      <c r="T425" s="121"/>
      <c r="U425" s="121"/>
      <c r="V425" s="121"/>
      <c r="W425" s="121"/>
      <c r="X425" s="121"/>
    </row>
    <row r="426" ht="12.75" customHeight="1">
      <c r="A426" s="121" t="s">
        <v>8323</v>
      </c>
      <c r="B426" s="125">
        <v>2099.0</v>
      </c>
      <c r="C426" s="123">
        <v>38118.0</v>
      </c>
      <c r="D426" s="124">
        <v>17.3</v>
      </c>
      <c r="E426" s="121" t="s">
        <v>164</v>
      </c>
      <c r="F426" s="121" t="s">
        <v>8</v>
      </c>
      <c r="G426" s="121" t="s">
        <v>5962</v>
      </c>
      <c r="H426" s="135"/>
      <c r="I426" s="124">
        <v>6.0</v>
      </c>
      <c r="J426" s="122">
        <v>79.0</v>
      </c>
      <c r="K426" s="122">
        <v>42.0</v>
      </c>
      <c r="L426" s="122"/>
      <c r="M426" s="122"/>
      <c r="N426" s="125" t="s">
        <v>8521</v>
      </c>
      <c r="O426" s="136"/>
      <c r="P426" s="122" t="s">
        <v>6227</v>
      </c>
      <c r="Q426" s="121"/>
      <c r="R426" s="122"/>
      <c r="S426" s="122"/>
      <c r="T426" s="121"/>
      <c r="U426" s="121"/>
      <c r="V426" s="121"/>
      <c r="W426" s="121"/>
      <c r="X426" s="121"/>
    </row>
    <row r="427" ht="12.75" customHeight="1">
      <c r="A427" s="121" t="s">
        <v>8323</v>
      </c>
      <c r="B427" s="125">
        <v>2100.0</v>
      </c>
      <c r="C427" s="123">
        <v>38119.0</v>
      </c>
      <c r="D427" s="124">
        <v>9.3</v>
      </c>
      <c r="E427" s="125" t="s">
        <v>133</v>
      </c>
      <c r="F427" s="121" t="s">
        <v>857</v>
      </c>
      <c r="G427" s="125" t="s">
        <v>5962</v>
      </c>
      <c r="H427" s="135"/>
      <c r="I427" s="124">
        <v>5.6</v>
      </c>
      <c r="J427" s="122">
        <v>77.0</v>
      </c>
      <c r="K427" s="122">
        <v>41.0</v>
      </c>
      <c r="L427" s="122"/>
      <c r="M427" s="122"/>
      <c r="N427" s="125" t="s">
        <v>8425</v>
      </c>
      <c r="O427" s="136"/>
      <c r="P427" s="122" t="s">
        <v>5963</v>
      </c>
      <c r="Q427" s="121"/>
      <c r="R427" s="122"/>
      <c r="S427" s="122"/>
      <c r="T427" s="121"/>
      <c r="U427" s="121"/>
      <c r="V427" s="121"/>
      <c r="W427" s="121"/>
      <c r="X427" s="121"/>
    </row>
    <row r="428" ht="12.75" customHeight="1">
      <c r="A428" s="121" t="s">
        <v>8323</v>
      </c>
      <c r="B428" s="125">
        <v>2171.0</v>
      </c>
      <c r="C428" s="123">
        <v>38128.0</v>
      </c>
      <c r="D428" s="124">
        <v>7.3</v>
      </c>
      <c r="E428" s="125" t="s">
        <v>8522</v>
      </c>
      <c r="F428" s="121" t="s">
        <v>857</v>
      </c>
      <c r="G428" s="125" t="s">
        <v>5971</v>
      </c>
      <c r="H428" s="135"/>
      <c r="I428" s="124">
        <v>5.7</v>
      </c>
      <c r="J428" s="122">
        <v>79.0</v>
      </c>
      <c r="K428" s="122">
        <v>42.0</v>
      </c>
      <c r="L428" s="122"/>
      <c r="M428" s="122"/>
      <c r="N428" s="125" t="s">
        <v>8505</v>
      </c>
      <c r="O428" s="136"/>
      <c r="P428" s="122" t="s">
        <v>5963</v>
      </c>
      <c r="Q428" s="121"/>
      <c r="R428" s="122"/>
      <c r="S428" s="122"/>
      <c r="T428" s="121"/>
      <c r="U428" s="121"/>
      <c r="V428" s="121"/>
      <c r="W428" s="121"/>
      <c r="X428" s="121"/>
    </row>
    <row r="429" ht="12.75" customHeight="1">
      <c r="A429" s="121" t="s">
        <v>8323</v>
      </c>
      <c r="B429" s="125">
        <v>2169.0</v>
      </c>
      <c r="C429" s="123">
        <v>38128.0</v>
      </c>
      <c r="D429" s="124">
        <v>8.3</v>
      </c>
      <c r="E429" s="125" t="s">
        <v>170</v>
      </c>
      <c r="F429" s="121" t="s">
        <v>857</v>
      </c>
      <c r="G429" s="125" t="s">
        <v>5962</v>
      </c>
      <c r="H429" s="135"/>
      <c r="I429" s="124">
        <v>4.2</v>
      </c>
      <c r="J429" s="122">
        <v>74.0</v>
      </c>
      <c r="K429" s="122"/>
      <c r="L429" s="122"/>
      <c r="M429" s="122"/>
      <c r="N429" s="125" t="s">
        <v>8326</v>
      </c>
      <c r="O429" s="136"/>
      <c r="P429" s="122" t="s">
        <v>5963</v>
      </c>
      <c r="Q429" s="121"/>
      <c r="R429" s="122"/>
      <c r="S429" s="122"/>
      <c r="T429" s="122"/>
      <c r="U429" s="121"/>
      <c r="V429" s="121"/>
      <c r="W429" s="121"/>
      <c r="X429" s="121"/>
    </row>
    <row r="430" ht="12.75" customHeight="1">
      <c r="A430" s="121" t="s">
        <v>8323</v>
      </c>
      <c r="B430" s="125">
        <v>2172.0</v>
      </c>
      <c r="C430" s="123">
        <v>38128.0</v>
      </c>
      <c r="D430" s="124">
        <v>16.0</v>
      </c>
      <c r="E430" s="125" t="s">
        <v>142</v>
      </c>
      <c r="F430" s="121" t="s">
        <v>857</v>
      </c>
      <c r="G430" s="125" t="s">
        <v>5962</v>
      </c>
      <c r="H430" s="135"/>
      <c r="I430" s="124">
        <v>5.3</v>
      </c>
      <c r="J430" s="122">
        <v>80.0</v>
      </c>
      <c r="K430" s="122">
        <v>39.0</v>
      </c>
      <c r="L430" s="122"/>
      <c r="M430" s="122"/>
      <c r="N430" s="125" t="s">
        <v>8523</v>
      </c>
      <c r="O430" s="136"/>
      <c r="P430" s="122" t="s">
        <v>5963</v>
      </c>
      <c r="Q430" s="121"/>
      <c r="R430" s="122"/>
      <c r="S430" s="122"/>
      <c r="T430" s="122"/>
      <c r="U430" s="121"/>
      <c r="V430" s="121"/>
      <c r="W430" s="121"/>
      <c r="X430" s="121"/>
    </row>
    <row r="431" ht="12.75" customHeight="1">
      <c r="A431" s="121" t="s">
        <v>8323</v>
      </c>
      <c r="B431" s="125">
        <v>2174.0</v>
      </c>
      <c r="C431" s="123">
        <v>38128.0</v>
      </c>
      <c r="D431" s="124">
        <v>15.0</v>
      </c>
      <c r="E431" s="125" t="s">
        <v>182</v>
      </c>
      <c r="F431" s="121" t="s">
        <v>857</v>
      </c>
      <c r="G431" s="125" t="s">
        <v>5971</v>
      </c>
      <c r="H431" s="135"/>
      <c r="I431" s="124">
        <v>6.3</v>
      </c>
      <c r="J431" s="122">
        <v>81.0</v>
      </c>
      <c r="K431" s="122">
        <v>40.0</v>
      </c>
      <c r="L431" s="122"/>
      <c r="M431" s="122"/>
      <c r="N431" s="125" t="s">
        <v>8491</v>
      </c>
      <c r="O431" s="136"/>
      <c r="P431" s="122" t="s">
        <v>5963</v>
      </c>
      <c r="Q431" s="121"/>
      <c r="R431" s="122"/>
      <c r="S431" s="122"/>
      <c r="T431" s="122"/>
      <c r="U431" s="121"/>
      <c r="V431" s="121"/>
      <c r="W431" s="121"/>
      <c r="X431" s="121"/>
    </row>
    <row r="432" ht="12.75" customHeight="1">
      <c r="A432" s="121" t="s">
        <v>8323</v>
      </c>
      <c r="B432" s="125">
        <v>2173.0</v>
      </c>
      <c r="C432" s="123">
        <v>38128.0</v>
      </c>
      <c r="D432" s="124">
        <v>17.0</v>
      </c>
      <c r="E432" s="125" t="s">
        <v>8482</v>
      </c>
      <c r="F432" s="121" t="s">
        <v>857</v>
      </c>
      <c r="G432" s="125" t="s">
        <v>5971</v>
      </c>
      <c r="H432" s="135"/>
      <c r="I432" s="124">
        <v>4.5</v>
      </c>
      <c r="J432" s="122">
        <v>77.0</v>
      </c>
      <c r="K432" s="122">
        <v>35.0</v>
      </c>
      <c r="L432" s="122"/>
      <c r="M432" s="122"/>
      <c r="N432" s="125" t="s">
        <v>8524</v>
      </c>
      <c r="O432" s="136"/>
      <c r="P432" s="122" t="s">
        <v>5963</v>
      </c>
      <c r="Q432" s="121"/>
      <c r="R432" s="122"/>
      <c r="S432" s="122"/>
      <c r="T432" s="122"/>
      <c r="U432" s="121"/>
      <c r="V432" s="121"/>
      <c r="W432" s="121"/>
      <c r="X432" s="121"/>
    </row>
    <row r="433" ht="12.75" customHeight="1">
      <c r="A433" s="121" t="s">
        <v>8323</v>
      </c>
      <c r="B433" s="125">
        <v>2168.0</v>
      </c>
      <c r="C433" s="123">
        <v>38126.0</v>
      </c>
      <c r="D433" s="124">
        <v>9.0</v>
      </c>
      <c r="E433" s="125" t="s">
        <v>8525</v>
      </c>
      <c r="F433" s="121" t="s">
        <v>8</v>
      </c>
      <c r="G433" s="125" t="s">
        <v>5962</v>
      </c>
      <c r="H433" s="135"/>
      <c r="I433" s="124">
        <v>6.05</v>
      </c>
      <c r="J433" s="122">
        <v>81.0</v>
      </c>
      <c r="K433" s="122">
        <v>40.0</v>
      </c>
      <c r="L433" s="122"/>
      <c r="M433" s="122"/>
      <c r="N433" s="125" t="s">
        <v>8526</v>
      </c>
      <c r="O433" s="136"/>
      <c r="P433" s="122" t="s">
        <v>8371</v>
      </c>
      <c r="Q433" s="121"/>
      <c r="R433" s="122"/>
      <c r="S433" s="122"/>
      <c r="T433" s="122"/>
      <c r="U433" s="121"/>
      <c r="V433" s="121"/>
      <c r="W433" s="121"/>
      <c r="X433" s="121"/>
    </row>
    <row r="434" ht="12.75" customHeight="1">
      <c r="A434" s="121" t="s">
        <v>8323</v>
      </c>
      <c r="B434" s="125">
        <v>2163.0</v>
      </c>
      <c r="C434" s="123">
        <v>38126.0</v>
      </c>
      <c r="D434" s="124">
        <v>11.15</v>
      </c>
      <c r="E434" s="125" t="s">
        <v>182</v>
      </c>
      <c r="F434" s="121" t="s">
        <v>857</v>
      </c>
      <c r="G434" s="125" t="s">
        <v>5962</v>
      </c>
      <c r="H434" s="135"/>
      <c r="I434" s="124">
        <v>7.2</v>
      </c>
      <c r="J434" s="122">
        <v>83.0</v>
      </c>
      <c r="K434" s="122">
        <v>42.0</v>
      </c>
      <c r="L434" s="122"/>
      <c r="M434" s="122"/>
      <c r="N434" s="125" t="s">
        <v>8385</v>
      </c>
      <c r="O434" s="136"/>
      <c r="P434" s="122" t="s">
        <v>5963</v>
      </c>
      <c r="Q434" s="121"/>
      <c r="R434" s="122"/>
      <c r="S434" s="122"/>
      <c r="T434" s="122"/>
      <c r="U434" s="121"/>
      <c r="V434" s="121"/>
      <c r="W434" s="121"/>
      <c r="X434" s="121"/>
    </row>
    <row r="435" ht="12.75" customHeight="1">
      <c r="A435" s="121" t="s">
        <v>8323</v>
      </c>
      <c r="B435" s="125">
        <v>2161.0</v>
      </c>
      <c r="C435" s="123">
        <v>38126.0</v>
      </c>
      <c r="D435" s="124">
        <v>10.0</v>
      </c>
      <c r="E435" s="125" t="s">
        <v>155</v>
      </c>
      <c r="F435" s="121" t="s">
        <v>857</v>
      </c>
      <c r="G435" s="125" t="s">
        <v>5971</v>
      </c>
      <c r="H435" s="135"/>
      <c r="I435" s="124">
        <v>6.3</v>
      </c>
      <c r="J435" s="122">
        <v>80.0</v>
      </c>
      <c r="K435" s="122">
        <v>43.0</v>
      </c>
      <c r="L435" s="122"/>
      <c r="M435" s="122"/>
      <c r="N435" s="125" t="s">
        <v>8436</v>
      </c>
      <c r="O435" s="136"/>
      <c r="P435" s="122" t="s">
        <v>5963</v>
      </c>
      <c r="Q435" s="121"/>
      <c r="R435" s="122"/>
      <c r="S435" s="122"/>
      <c r="T435" s="122"/>
      <c r="U435" s="121"/>
      <c r="V435" s="121"/>
      <c r="W435" s="121"/>
      <c r="X435" s="121"/>
    </row>
    <row r="436" ht="12.75" customHeight="1">
      <c r="A436" s="121" t="s">
        <v>8323</v>
      </c>
      <c r="B436" s="125">
        <v>2167.0</v>
      </c>
      <c r="C436" s="123">
        <v>38126.0</v>
      </c>
      <c r="D436" s="124">
        <v>16.0</v>
      </c>
      <c r="E436" s="125" t="s">
        <v>178</v>
      </c>
      <c r="F436" s="121" t="s">
        <v>857</v>
      </c>
      <c r="G436" s="125" t="s">
        <v>5971</v>
      </c>
      <c r="H436" s="135"/>
      <c r="I436" s="124">
        <v>5.8</v>
      </c>
      <c r="J436" s="122">
        <v>80.0</v>
      </c>
      <c r="K436" s="122">
        <v>40.0</v>
      </c>
      <c r="L436" s="122"/>
      <c r="M436" s="122"/>
      <c r="N436" s="125" t="s">
        <v>8527</v>
      </c>
      <c r="O436" s="136"/>
      <c r="P436" s="122" t="s">
        <v>5963</v>
      </c>
      <c r="Q436" s="121"/>
      <c r="R436" s="122"/>
      <c r="S436" s="122"/>
      <c r="T436" s="122"/>
      <c r="U436" s="121"/>
      <c r="V436" s="121"/>
      <c r="W436" s="121"/>
      <c r="X436" s="121"/>
    </row>
    <row r="437" ht="12.75" customHeight="1">
      <c r="A437" s="121" t="s">
        <v>8323</v>
      </c>
      <c r="B437" s="125">
        <v>2165.0</v>
      </c>
      <c r="C437" s="123">
        <v>38126.0</v>
      </c>
      <c r="D437" s="124">
        <v>12.0</v>
      </c>
      <c r="E437" s="125" t="s">
        <v>165</v>
      </c>
      <c r="F437" s="121" t="s">
        <v>857</v>
      </c>
      <c r="G437" s="125" t="s">
        <v>5962</v>
      </c>
      <c r="H437" s="135"/>
      <c r="I437" s="124">
        <v>5.0</v>
      </c>
      <c r="J437" s="122">
        <v>79.0</v>
      </c>
      <c r="K437" s="122">
        <v>39.0</v>
      </c>
      <c r="L437" s="122"/>
      <c r="M437" s="122"/>
      <c r="N437" s="125" t="s">
        <v>8426</v>
      </c>
      <c r="O437" s="136"/>
      <c r="P437" s="122" t="s">
        <v>5963</v>
      </c>
      <c r="Q437" s="121"/>
      <c r="R437" s="122"/>
      <c r="S437" s="122"/>
      <c r="T437" s="122"/>
      <c r="U437" s="121"/>
      <c r="V437" s="121"/>
      <c r="W437" s="121"/>
      <c r="X437" s="121"/>
    </row>
    <row r="438" ht="12.75" customHeight="1">
      <c r="A438" s="121" t="s">
        <v>8323</v>
      </c>
      <c r="B438" s="125">
        <v>2159.0</v>
      </c>
      <c r="C438" s="123">
        <v>38126.0</v>
      </c>
      <c r="D438" s="124">
        <v>9.0</v>
      </c>
      <c r="E438" s="125" t="s">
        <v>133</v>
      </c>
      <c r="F438" s="121" t="s">
        <v>857</v>
      </c>
      <c r="G438" s="125" t="s">
        <v>5962</v>
      </c>
      <c r="H438" s="135"/>
      <c r="I438" s="124">
        <v>5.0</v>
      </c>
      <c r="J438" s="122">
        <v>77.0</v>
      </c>
      <c r="K438" s="122">
        <v>40.0</v>
      </c>
      <c r="L438" s="122"/>
      <c r="M438" s="122"/>
      <c r="N438" s="125" t="s">
        <v>8476</v>
      </c>
      <c r="O438" s="136"/>
      <c r="P438" s="122" t="s">
        <v>5963</v>
      </c>
      <c r="Q438" s="121"/>
      <c r="R438" s="122"/>
      <c r="S438" s="122"/>
      <c r="T438" s="122"/>
      <c r="U438" s="121"/>
      <c r="V438" s="121"/>
      <c r="W438" s="121"/>
      <c r="X438" s="121"/>
    </row>
    <row r="439" ht="12.75" customHeight="1">
      <c r="A439" s="121" t="s">
        <v>8323</v>
      </c>
      <c r="B439" s="125">
        <v>2162.0</v>
      </c>
      <c r="C439" s="123">
        <v>38126.0</v>
      </c>
      <c r="D439" s="124">
        <v>10.3</v>
      </c>
      <c r="E439" s="125" t="s">
        <v>8485</v>
      </c>
      <c r="F439" s="121" t="s">
        <v>857</v>
      </c>
      <c r="G439" s="125"/>
      <c r="H439" s="135"/>
      <c r="I439" s="124">
        <v>4.7</v>
      </c>
      <c r="J439" s="122">
        <v>77.0</v>
      </c>
      <c r="K439" s="122">
        <v>39.0</v>
      </c>
      <c r="L439" s="122"/>
      <c r="M439" s="122"/>
      <c r="N439" s="125" t="s">
        <v>8425</v>
      </c>
      <c r="O439" s="136"/>
      <c r="P439" s="122" t="s">
        <v>5963</v>
      </c>
      <c r="Q439" s="121"/>
      <c r="R439" s="122"/>
      <c r="S439" s="122"/>
      <c r="T439" s="122"/>
      <c r="U439" s="121"/>
      <c r="V439" s="121"/>
      <c r="W439" s="121"/>
      <c r="X439" s="121"/>
    </row>
    <row r="440" ht="12.75" customHeight="1">
      <c r="A440" s="121" t="s">
        <v>8323</v>
      </c>
      <c r="B440" s="125">
        <v>2160.0</v>
      </c>
      <c r="C440" s="123">
        <v>38126.0</v>
      </c>
      <c r="D440" s="124">
        <v>8.3</v>
      </c>
      <c r="E440" s="125" t="s">
        <v>840</v>
      </c>
      <c r="F440" s="121" t="s">
        <v>857</v>
      </c>
      <c r="G440" s="125" t="s">
        <v>5971</v>
      </c>
      <c r="H440" s="135"/>
      <c r="I440" s="124">
        <v>5.15</v>
      </c>
      <c r="J440" s="122">
        <v>79.0</v>
      </c>
      <c r="K440" s="122">
        <v>42.0</v>
      </c>
      <c r="L440" s="122"/>
      <c r="M440" s="122"/>
      <c r="N440" s="125" t="s">
        <v>8528</v>
      </c>
      <c r="O440" s="136"/>
      <c r="P440" s="122" t="s">
        <v>5963</v>
      </c>
      <c r="Q440" s="121"/>
      <c r="R440" s="122"/>
      <c r="S440" s="122"/>
      <c r="T440" s="122"/>
      <c r="U440" s="121"/>
      <c r="V440" s="121"/>
      <c r="W440" s="121"/>
      <c r="X440" s="121"/>
    </row>
    <row r="441" ht="12.75" customHeight="1">
      <c r="A441" s="121" t="s">
        <v>8323</v>
      </c>
      <c r="B441" s="125">
        <v>2164.0</v>
      </c>
      <c r="C441" s="123">
        <v>38126.0</v>
      </c>
      <c r="D441" s="124">
        <v>12.0</v>
      </c>
      <c r="E441" s="125" t="s">
        <v>842</v>
      </c>
      <c r="F441" s="121" t="s">
        <v>8</v>
      </c>
      <c r="G441" s="125" t="s">
        <v>5962</v>
      </c>
      <c r="H441" s="135"/>
      <c r="I441" s="124">
        <v>5.2</v>
      </c>
      <c r="J441" s="122">
        <v>78.0</v>
      </c>
      <c r="K441" s="122">
        <v>40.0</v>
      </c>
      <c r="L441" s="122"/>
      <c r="M441" s="122"/>
      <c r="N441" s="125" t="s">
        <v>8529</v>
      </c>
      <c r="O441" s="136"/>
      <c r="P441" s="122" t="s">
        <v>5963</v>
      </c>
      <c r="Q441" s="121"/>
      <c r="R441" s="122"/>
      <c r="S441" s="122"/>
      <c r="T441" s="122"/>
      <c r="U441" s="121"/>
      <c r="V441" s="121"/>
      <c r="W441" s="121"/>
      <c r="X441" s="121"/>
    </row>
    <row r="442" ht="12.75" customHeight="1">
      <c r="A442" s="121" t="s">
        <v>8323</v>
      </c>
      <c r="B442" s="125">
        <v>2166.0</v>
      </c>
      <c r="C442" s="123">
        <v>38126.0</v>
      </c>
      <c r="D442" s="124">
        <v>8.3</v>
      </c>
      <c r="E442" s="125" t="s">
        <v>845</v>
      </c>
      <c r="F442" s="121" t="s">
        <v>8</v>
      </c>
      <c r="G442" s="125" t="s">
        <v>5962</v>
      </c>
      <c r="H442" s="135"/>
      <c r="I442" s="124">
        <v>5.55</v>
      </c>
      <c r="J442" s="122">
        <v>82.0</v>
      </c>
      <c r="K442" s="122">
        <v>43.0</v>
      </c>
      <c r="L442" s="122"/>
      <c r="M442" s="122"/>
      <c r="N442" s="125" t="s">
        <v>8530</v>
      </c>
      <c r="O442" s="136"/>
      <c r="P442" s="122" t="s">
        <v>5963</v>
      </c>
      <c r="Q442" s="121"/>
      <c r="R442" s="122"/>
      <c r="S442" s="122"/>
      <c r="T442" s="122"/>
      <c r="U442" s="121"/>
      <c r="V442" s="121"/>
      <c r="W442" s="121"/>
      <c r="X442" s="121"/>
    </row>
    <row r="443" ht="12.75" customHeight="1">
      <c r="A443" s="121" t="s">
        <v>8323</v>
      </c>
      <c r="B443" s="125">
        <v>2157.0</v>
      </c>
      <c r="C443" s="123">
        <v>38125.0</v>
      </c>
      <c r="D443" s="124">
        <v>10.3</v>
      </c>
      <c r="E443" s="125" t="s">
        <v>146</v>
      </c>
      <c r="F443" s="121" t="s">
        <v>857</v>
      </c>
      <c r="G443" s="125" t="s">
        <v>5962</v>
      </c>
      <c r="H443" s="135"/>
      <c r="I443" s="124">
        <v>6.15</v>
      </c>
      <c r="J443" s="122">
        <v>81.0</v>
      </c>
      <c r="K443" s="122">
        <v>43.0</v>
      </c>
      <c r="L443" s="122"/>
      <c r="M443" s="122"/>
      <c r="N443" s="125" t="s">
        <v>8349</v>
      </c>
      <c r="O443" s="136"/>
      <c r="P443" s="122" t="s">
        <v>5963</v>
      </c>
      <c r="Q443" s="121"/>
      <c r="R443" s="122"/>
      <c r="S443" s="122"/>
      <c r="T443" s="121"/>
      <c r="U443" s="121"/>
      <c r="V443" s="121"/>
      <c r="W443" s="121"/>
      <c r="X443" s="121"/>
    </row>
    <row r="444" ht="12.75" customHeight="1">
      <c r="A444" s="121" t="s">
        <v>8323</v>
      </c>
      <c r="B444" s="125">
        <v>2158.0</v>
      </c>
      <c r="C444" s="123">
        <v>38125.0</v>
      </c>
      <c r="D444" s="124">
        <v>10.3</v>
      </c>
      <c r="E444" s="125" t="s">
        <v>143</v>
      </c>
      <c r="F444" s="121" t="s">
        <v>857</v>
      </c>
      <c r="G444" s="125" t="s">
        <v>5962</v>
      </c>
      <c r="H444" s="135"/>
      <c r="I444" s="124">
        <v>4.4</v>
      </c>
      <c r="J444" s="122">
        <v>72.0</v>
      </c>
      <c r="K444" s="122">
        <v>38.0</v>
      </c>
      <c r="L444" s="122"/>
      <c r="M444" s="122"/>
      <c r="N444" s="125" t="s">
        <v>8366</v>
      </c>
      <c r="O444" s="136"/>
      <c r="P444" s="122" t="s">
        <v>5963</v>
      </c>
      <c r="Q444" s="121"/>
      <c r="R444" s="122"/>
      <c r="S444" s="122"/>
      <c r="T444" s="122"/>
      <c r="U444" s="121"/>
      <c r="V444" s="121"/>
      <c r="W444" s="121"/>
      <c r="X444" s="121"/>
    </row>
    <row r="445" ht="12.75" customHeight="1">
      <c r="A445" s="121" t="s">
        <v>8323</v>
      </c>
      <c r="B445" s="125">
        <v>2156.0</v>
      </c>
      <c r="C445" s="123">
        <v>38125.0</v>
      </c>
      <c r="D445" s="124">
        <v>11.3</v>
      </c>
      <c r="E445" s="125" t="s">
        <v>133</v>
      </c>
      <c r="F445" s="121" t="s">
        <v>857</v>
      </c>
      <c r="G445" s="125" t="s">
        <v>5962</v>
      </c>
      <c r="H445" s="135"/>
      <c r="I445" s="124">
        <v>5.1</v>
      </c>
      <c r="J445" s="122">
        <v>75.0</v>
      </c>
      <c r="K445" s="122">
        <v>41.0</v>
      </c>
      <c r="L445" s="122"/>
      <c r="M445" s="122"/>
      <c r="N445" s="125" t="s">
        <v>8531</v>
      </c>
      <c r="O445" s="136"/>
      <c r="P445" s="122" t="s">
        <v>5963</v>
      </c>
      <c r="Q445" s="121"/>
      <c r="R445" s="122"/>
      <c r="S445" s="122"/>
      <c r="T445" s="122"/>
      <c r="U445" s="121"/>
      <c r="V445" s="121"/>
      <c r="W445" s="121"/>
      <c r="X445" s="121"/>
    </row>
    <row r="446" ht="12.75" customHeight="1">
      <c r="A446" s="121" t="s">
        <v>8323</v>
      </c>
      <c r="B446" s="125">
        <v>2170.0</v>
      </c>
      <c r="C446" s="123">
        <v>38128.0</v>
      </c>
      <c r="D446" s="124">
        <v>7.45</v>
      </c>
      <c r="E446" s="125" t="s">
        <v>186</v>
      </c>
      <c r="F446" s="121" t="s">
        <v>857</v>
      </c>
      <c r="G446" s="125" t="s">
        <v>5962</v>
      </c>
      <c r="H446" s="135"/>
      <c r="I446" s="124">
        <v>7.2</v>
      </c>
      <c r="J446" s="122">
        <v>85.0</v>
      </c>
      <c r="K446" s="122">
        <v>45.0</v>
      </c>
      <c r="L446" s="122"/>
      <c r="M446" s="122"/>
      <c r="N446" s="125" t="s">
        <v>8436</v>
      </c>
      <c r="O446" s="136"/>
      <c r="P446" s="122" t="s">
        <v>5963</v>
      </c>
      <c r="Q446" s="121"/>
      <c r="R446" s="122"/>
      <c r="S446" s="122"/>
      <c r="T446" s="122"/>
      <c r="U446" s="121"/>
      <c r="V446" s="121"/>
      <c r="W446" s="121"/>
      <c r="X446" s="121"/>
    </row>
    <row r="447" ht="12.75" customHeight="1">
      <c r="A447" s="121" t="s">
        <v>8323</v>
      </c>
      <c r="B447" s="125">
        <v>2198.0</v>
      </c>
      <c r="C447" s="123">
        <v>38130.0</v>
      </c>
      <c r="D447" s="124">
        <v>16.0</v>
      </c>
      <c r="E447" s="125" t="s">
        <v>178</v>
      </c>
      <c r="F447" s="121" t="s">
        <v>857</v>
      </c>
      <c r="G447" s="125" t="s">
        <v>5962</v>
      </c>
      <c r="H447" s="135"/>
      <c r="I447" s="124">
        <v>9.0</v>
      </c>
      <c r="J447" s="122">
        <v>90.0</v>
      </c>
      <c r="K447" s="122">
        <v>50.0</v>
      </c>
      <c r="L447" s="122"/>
      <c r="M447" s="122"/>
      <c r="N447" s="125" t="s">
        <v>8532</v>
      </c>
      <c r="O447" s="136"/>
      <c r="P447" s="122" t="s">
        <v>5963</v>
      </c>
      <c r="Q447" s="121"/>
      <c r="R447" s="122"/>
      <c r="S447" s="122"/>
      <c r="T447" s="122"/>
      <c r="U447" s="121"/>
      <c r="V447" s="121"/>
      <c r="W447" s="121"/>
      <c r="X447" s="121"/>
    </row>
    <row r="448" ht="12.75" customHeight="1">
      <c r="A448" s="121" t="s">
        <v>8323</v>
      </c>
      <c r="B448" s="125">
        <v>2200.0</v>
      </c>
      <c r="C448" s="123">
        <v>38130.0</v>
      </c>
      <c r="D448" s="124">
        <v>19.3</v>
      </c>
      <c r="E448" s="125" t="s">
        <v>850</v>
      </c>
      <c r="F448" s="121" t="s">
        <v>8</v>
      </c>
      <c r="G448" s="125" t="s">
        <v>5962</v>
      </c>
      <c r="H448" s="135"/>
      <c r="I448" s="124">
        <v>5.5</v>
      </c>
      <c r="J448" s="122">
        <v>78.0</v>
      </c>
      <c r="K448" s="122">
        <v>40.0</v>
      </c>
      <c r="L448" s="122"/>
      <c r="M448" s="122"/>
      <c r="N448" s="125" t="s">
        <v>8533</v>
      </c>
      <c r="O448" s="136"/>
      <c r="P448" s="122" t="s">
        <v>5996</v>
      </c>
      <c r="Q448" s="121"/>
      <c r="R448" s="122"/>
      <c r="S448" s="122"/>
      <c r="T448" s="122"/>
      <c r="U448" s="121"/>
      <c r="V448" s="121"/>
      <c r="W448" s="121"/>
      <c r="X448" s="121"/>
    </row>
    <row r="449" ht="12.75" customHeight="1">
      <c r="A449" s="121" t="s">
        <v>8323</v>
      </c>
      <c r="B449" s="125">
        <v>2192.0</v>
      </c>
      <c r="C449" s="123">
        <v>38130.0</v>
      </c>
      <c r="D449" s="124">
        <v>12.0</v>
      </c>
      <c r="E449" s="125" t="s">
        <v>151</v>
      </c>
      <c r="F449" s="121" t="s">
        <v>857</v>
      </c>
      <c r="G449" s="125" t="s">
        <v>5962</v>
      </c>
      <c r="H449" s="135"/>
      <c r="I449" s="124">
        <v>5.2</v>
      </c>
      <c r="J449" s="122">
        <v>77.0</v>
      </c>
      <c r="K449" s="122">
        <v>41.0</v>
      </c>
      <c r="L449" s="122"/>
      <c r="M449" s="122"/>
      <c r="N449" s="125" t="s">
        <v>8325</v>
      </c>
      <c r="O449" s="136"/>
      <c r="P449" s="122" t="s">
        <v>5963</v>
      </c>
      <c r="Q449" s="121"/>
      <c r="R449" s="122"/>
      <c r="S449" s="122"/>
      <c r="T449" s="122"/>
      <c r="U449" s="121"/>
      <c r="V449" s="121"/>
      <c r="W449" s="121"/>
      <c r="X449" s="121"/>
    </row>
    <row r="450" ht="12.75" customHeight="1">
      <c r="A450" s="121" t="s">
        <v>8323</v>
      </c>
      <c r="B450" s="125">
        <v>2197.0</v>
      </c>
      <c r="C450" s="123">
        <v>38130.0</v>
      </c>
      <c r="D450" s="124">
        <v>13.0</v>
      </c>
      <c r="E450" s="125" t="s">
        <v>155</v>
      </c>
      <c r="F450" s="121" t="s">
        <v>857</v>
      </c>
      <c r="G450" s="125" t="s">
        <v>5962</v>
      </c>
      <c r="H450" s="135"/>
      <c r="I450" s="124">
        <v>4.65</v>
      </c>
      <c r="J450" s="122">
        <v>78.0</v>
      </c>
      <c r="K450" s="122">
        <v>38.0</v>
      </c>
      <c r="L450" s="122"/>
      <c r="M450" s="122"/>
      <c r="N450" s="125" t="s">
        <v>8405</v>
      </c>
      <c r="O450" s="136"/>
      <c r="P450" s="122" t="s">
        <v>5963</v>
      </c>
      <c r="Q450" s="121"/>
      <c r="R450" s="122"/>
      <c r="S450" s="122"/>
      <c r="T450" s="122"/>
      <c r="U450" s="121"/>
      <c r="V450" s="121"/>
      <c r="W450" s="121"/>
      <c r="X450" s="121"/>
    </row>
    <row r="451" ht="12.75" customHeight="1">
      <c r="A451" s="121" t="s">
        <v>8323</v>
      </c>
      <c r="B451" s="125">
        <v>2196.0</v>
      </c>
      <c r="C451" s="123">
        <v>38130.0</v>
      </c>
      <c r="D451" s="124">
        <v>13.0</v>
      </c>
      <c r="E451" s="125" t="s">
        <v>154</v>
      </c>
      <c r="F451" s="121" t="s">
        <v>857</v>
      </c>
      <c r="G451" s="125" t="s">
        <v>5962</v>
      </c>
      <c r="H451" s="135"/>
      <c r="I451" s="124">
        <v>5.15</v>
      </c>
      <c r="J451" s="122">
        <v>77.0</v>
      </c>
      <c r="K451" s="122">
        <v>41.0</v>
      </c>
      <c r="L451" s="122"/>
      <c r="M451" s="122"/>
      <c r="N451" s="125" t="s">
        <v>8534</v>
      </c>
      <c r="O451" s="136"/>
      <c r="P451" s="122" t="s">
        <v>5963</v>
      </c>
      <c r="Q451" s="121"/>
      <c r="R451" s="122"/>
      <c r="S451" s="122"/>
      <c r="T451" s="122"/>
      <c r="U451" s="121"/>
      <c r="V451" s="121"/>
      <c r="W451" s="121"/>
      <c r="X451" s="121"/>
    </row>
    <row r="452" ht="12.75" customHeight="1">
      <c r="A452" s="121" t="s">
        <v>8323</v>
      </c>
      <c r="B452" s="125">
        <v>2195.0</v>
      </c>
      <c r="C452" s="123">
        <v>38130.0</v>
      </c>
      <c r="D452" s="124">
        <v>11.0</v>
      </c>
      <c r="E452" s="125" t="s">
        <v>165</v>
      </c>
      <c r="F452" s="121" t="s">
        <v>857</v>
      </c>
      <c r="G452" s="125" t="s">
        <v>5962</v>
      </c>
      <c r="H452" s="135"/>
      <c r="I452" s="124">
        <v>5.6</v>
      </c>
      <c r="J452" s="122">
        <v>78.0</v>
      </c>
      <c r="K452" s="122">
        <v>42.0</v>
      </c>
      <c r="L452" s="122"/>
      <c r="M452" s="122"/>
      <c r="N452" s="125" t="s">
        <v>8368</v>
      </c>
      <c r="O452" s="136"/>
      <c r="P452" s="122" t="s">
        <v>5963</v>
      </c>
      <c r="Q452" s="121"/>
      <c r="R452" s="122"/>
      <c r="S452" s="122"/>
      <c r="T452" s="122"/>
      <c r="U452" s="121"/>
      <c r="V452" s="121"/>
      <c r="W452" s="121"/>
      <c r="X452" s="121"/>
    </row>
    <row r="453" ht="12.75" customHeight="1">
      <c r="A453" s="121" t="s">
        <v>8323</v>
      </c>
      <c r="B453" s="125">
        <v>2194.0</v>
      </c>
      <c r="C453" s="123">
        <v>38130.0</v>
      </c>
      <c r="D453" s="124">
        <v>9.0</v>
      </c>
      <c r="E453" s="125" t="s">
        <v>143</v>
      </c>
      <c r="F453" s="121" t="s">
        <v>857</v>
      </c>
      <c r="G453" s="125" t="s">
        <v>5962</v>
      </c>
      <c r="H453" s="135"/>
      <c r="I453" s="124">
        <v>5.6</v>
      </c>
      <c r="J453" s="122">
        <v>81.0</v>
      </c>
      <c r="K453" s="122">
        <v>41.0</v>
      </c>
      <c r="L453" s="122"/>
      <c r="M453" s="122"/>
      <c r="N453" s="125" t="s">
        <v>8369</v>
      </c>
      <c r="O453" s="136"/>
      <c r="P453" s="122" t="s">
        <v>5963</v>
      </c>
      <c r="Q453" s="121"/>
      <c r="R453" s="122"/>
      <c r="S453" s="122"/>
      <c r="T453" s="122"/>
      <c r="U453" s="121"/>
      <c r="V453" s="121"/>
      <c r="W453" s="121"/>
      <c r="X453" s="121"/>
    </row>
    <row r="454" ht="12.75" customHeight="1">
      <c r="A454" s="121" t="s">
        <v>8323</v>
      </c>
      <c r="B454" s="125">
        <v>2193.0</v>
      </c>
      <c r="C454" s="123">
        <v>38130.0</v>
      </c>
      <c r="D454" s="124">
        <v>12.15</v>
      </c>
      <c r="E454" s="125" t="s">
        <v>8485</v>
      </c>
      <c r="F454" s="121" t="s">
        <v>857</v>
      </c>
      <c r="G454" s="125" t="s">
        <v>5962</v>
      </c>
      <c r="H454" s="135"/>
      <c r="I454" s="124">
        <v>5.0</v>
      </c>
      <c r="J454" s="122">
        <v>79.0</v>
      </c>
      <c r="K454" s="122">
        <v>39.0</v>
      </c>
      <c r="L454" s="122"/>
      <c r="M454" s="122"/>
      <c r="N454" s="125" t="s">
        <v>8425</v>
      </c>
      <c r="O454" s="136"/>
      <c r="P454" s="122" t="s">
        <v>5963</v>
      </c>
      <c r="Q454" s="121"/>
      <c r="R454" s="122"/>
      <c r="S454" s="122"/>
      <c r="T454" s="122"/>
      <c r="U454" s="121"/>
      <c r="V454" s="121"/>
      <c r="W454" s="121"/>
      <c r="X454" s="121"/>
    </row>
    <row r="455" ht="12.75" customHeight="1">
      <c r="A455" s="121" t="s">
        <v>8323</v>
      </c>
      <c r="B455" s="125">
        <v>2192.0</v>
      </c>
      <c r="C455" s="123">
        <v>38130.0</v>
      </c>
      <c r="D455" s="124">
        <v>11.15</v>
      </c>
      <c r="E455" s="125" t="s">
        <v>165</v>
      </c>
      <c r="F455" s="121" t="s">
        <v>857</v>
      </c>
      <c r="G455" s="125" t="s">
        <v>5962</v>
      </c>
      <c r="H455" s="135"/>
      <c r="I455" s="124">
        <v>5.5</v>
      </c>
      <c r="J455" s="122">
        <v>80.0</v>
      </c>
      <c r="K455" s="122">
        <v>41.0</v>
      </c>
      <c r="L455" s="122"/>
      <c r="M455" s="122"/>
      <c r="N455" s="125" t="s">
        <v>8408</v>
      </c>
      <c r="O455" s="136"/>
      <c r="P455" s="122" t="s">
        <v>5963</v>
      </c>
      <c r="Q455" s="121"/>
      <c r="R455" s="122"/>
      <c r="S455" s="122"/>
      <c r="T455" s="122"/>
      <c r="U455" s="121"/>
      <c r="V455" s="121"/>
      <c r="W455" s="121"/>
      <c r="X455" s="121"/>
    </row>
    <row r="456" ht="12.75" customHeight="1">
      <c r="A456" s="121" t="s">
        <v>8323</v>
      </c>
      <c r="B456" s="125">
        <v>2191.0</v>
      </c>
      <c r="C456" s="123">
        <v>38130.0</v>
      </c>
      <c r="D456" s="124">
        <v>10.3</v>
      </c>
      <c r="E456" s="125" t="s">
        <v>133</v>
      </c>
      <c r="F456" s="121" t="s">
        <v>857</v>
      </c>
      <c r="G456" s="125" t="s">
        <v>5962</v>
      </c>
      <c r="H456" s="135"/>
      <c r="I456" s="124">
        <v>4.9</v>
      </c>
      <c r="J456" s="122">
        <v>74.0</v>
      </c>
      <c r="K456" s="122">
        <v>41.0</v>
      </c>
      <c r="L456" s="122"/>
      <c r="M456" s="122"/>
      <c r="N456" s="125" t="s">
        <v>8535</v>
      </c>
      <c r="O456" s="136"/>
      <c r="P456" s="122" t="s">
        <v>5963</v>
      </c>
      <c r="Q456" s="121"/>
      <c r="R456" s="122"/>
      <c r="S456" s="122"/>
      <c r="T456" s="122"/>
      <c r="U456" s="121"/>
      <c r="V456" s="121"/>
      <c r="W456" s="121"/>
      <c r="X456" s="121"/>
    </row>
    <row r="457" ht="12.75" customHeight="1">
      <c r="A457" s="121" t="s">
        <v>8323</v>
      </c>
      <c r="B457" s="125">
        <v>2190.0</v>
      </c>
      <c r="C457" s="123">
        <v>38130.0</v>
      </c>
      <c r="D457" s="124">
        <v>10.3</v>
      </c>
      <c r="E457" s="125" t="s">
        <v>143</v>
      </c>
      <c r="F457" s="121" t="s">
        <v>857</v>
      </c>
      <c r="G457" s="125" t="s">
        <v>5962</v>
      </c>
      <c r="H457" s="135"/>
      <c r="I457" s="124">
        <v>4.65</v>
      </c>
      <c r="J457" s="122">
        <v>75.0</v>
      </c>
      <c r="K457" s="122">
        <v>41.0</v>
      </c>
      <c r="L457" s="122"/>
      <c r="M457" s="122"/>
      <c r="N457" s="125" t="s">
        <v>8536</v>
      </c>
      <c r="O457" s="136"/>
      <c r="P457" s="122" t="s">
        <v>5963</v>
      </c>
      <c r="Q457" s="121"/>
      <c r="R457" s="122"/>
      <c r="S457" s="122"/>
      <c r="T457" s="122"/>
      <c r="U457" s="121"/>
      <c r="V457" s="121"/>
      <c r="W457" s="121"/>
      <c r="X457" s="121"/>
    </row>
    <row r="458" ht="12.75" customHeight="1">
      <c r="A458" s="121" t="s">
        <v>8323</v>
      </c>
      <c r="B458" s="125">
        <v>2189.0</v>
      </c>
      <c r="C458" s="123">
        <v>38130.0</v>
      </c>
      <c r="D458" s="124">
        <v>10.3</v>
      </c>
      <c r="E458" s="125" t="s">
        <v>177</v>
      </c>
      <c r="F458" s="121" t="s">
        <v>857</v>
      </c>
      <c r="G458" s="125" t="s">
        <v>5962</v>
      </c>
      <c r="H458" s="135"/>
      <c r="I458" s="124">
        <v>6.05</v>
      </c>
      <c r="J458" s="122">
        <v>81.0</v>
      </c>
      <c r="K458" s="122">
        <v>44.0</v>
      </c>
      <c r="L458" s="122"/>
      <c r="M458" s="122"/>
      <c r="N458" s="125" t="s">
        <v>8476</v>
      </c>
      <c r="O458" s="136"/>
      <c r="P458" s="122" t="s">
        <v>5963</v>
      </c>
      <c r="Q458" s="121"/>
      <c r="R458" s="122"/>
      <c r="S458" s="122"/>
      <c r="T458" s="122"/>
      <c r="U458" s="121"/>
      <c r="V458" s="121"/>
      <c r="W458" s="121"/>
      <c r="X458" s="121"/>
    </row>
    <row r="459" ht="12.75" customHeight="1">
      <c r="A459" s="121" t="s">
        <v>8323</v>
      </c>
      <c r="B459" s="125">
        <v>2188.0</v>
      </c>
      <c r="C459" s="123">
        <v>38130.0</v>
      </c>
      <c r="D459" s="124">
        <v>7.0</v>
      </c>
      <c r="E459" s="125" t="s">
        <v>144</v>
      </c>
      <c r="F459" s="121" t="s">
        <v>857</v>
      </c>
      <c r="G459" s="125" t="s">
        <v>5962</v>
      </c>
      <c r="H459" s="135"/>
      <c r="I459" s="124">
        <v>4.0</v>
      </c>
      <c r="J459" s="122">
        <v>76.0</v>
      </c>
      <c r="K459" s="122">
        <v>35.0</v>
      </c>
      <c r="L459" s="122"/>
      <c r="M459" s="122"/>
      <c r="N459" s="125" t="s">
        <v>8537</v>
      </c>
      <c r="O459" s="136"/>
      <c r="P459" s="122" t="s">
        <v>5963</v>
      </c>
      <c r="Q459" s="121"/>
      <c r="R459" s="122"/>
      <c r="S459" s="122"/>
      <c r="T459" s="122"/>
      <c r="U459" s="121"/>
      <c r="V459" s="121"/>
      <c r="W459" s="121"/>
      <c r="X459" s="121"/>
    </row>
    <row r="460" ht="12.75" customHeight="1">
      <c r="A460" s="121" t="s">
        <v>8323</v>
      </c>
      <c r="B460" s="125">
        <v>2185.0</v>
      </c>
      <c r="C460" s="123">
        <v>38129.0</v>
      </c>
      <c r="D460" s="124">
        <v>11.0</v>
      </c>
      <c r="E460" s="125" t="s">
        <v>211</v>
      </c>
      <c r="F460" s="121" t="s">
        <v>857</v>
      </c>
      <c r="G460" s="125" t="s">
        <v>5962</v>
      </c>
      <c r="H460" s="135"/>
      <c r="I460" s="124">
        <v>6.35</v>
      </c>
      <c r="J460" s="122">
        <v>81.0</v>
      </c>
      <c r="K460" s="122">
        <v>43.0</v>
      </c>
      <c r="L460" s="122"/>
      <c r="M460" s="122"/>
      <c r="N460" s="125" t="s">
        <v>8346</v>
      </c>
      <c r="O460" s="136"/>
      <c r="P460" s="122" t="s">
        <v>5963</v>
      </c>
      <c r="Q460" s="121"/>
      <c r="R460" s="122"/>
      <c r="S460" s="122"/>
      <c r="T460" s="122"/>
      <c r="U460" s="121"/>
      <c r="V460" s="121"/>
      <c r="W460" s="121"/>
      <c r="X460" s="121"/>
    </row>
    <row r="461" ht="12.75" customHeight="1">
      <c r="A461" s="121" t="s">
        <v>8323</v>
      </c>
      <c r="B461" s="125">
        <v>2180.0</v>
      </c>
      <c r="C461" s="123">
        <v>38129.0</v>
      </c>
      <c r="D461" s="124">
        <v>7.3</v>
      </c>
      <c r="E461" s="125" t="s">
        <v>143</v>
      </c>
      <c r="F461" s="121" t="s">
        <v>857</v>
      </c>
      <c r="G461" s="125" t="s">
        <v>5962</v>
      </c>
      <c r="H461" s="135"/>
      <c r="I461" s="124">
        <v>5.6</v>
      </c>
      <c r="J461" s="122">
        <v>78.0</v>
      </c>
      <c r="K461" s="122">
        <v>42.0</v>
      </c>
      <c r="L461" s="122"/>
      <c r="M461" s="122"/>
      <c r="N461" s="125" t="s">
        <v>8502</v>
      </c>
      <c r="O461" s="136"/>
      <c r="P461" s="122" t="s">
        <v>5963</v>
      </c>
      <c r="Q461" s="121"/>
      <c r="R461" s="122"/>
      <c r="S461" s="122"/>
      <c r="T461" s="122"/>
      <c r="U461" s="121"/>
      <c r="V461" s="121"/>
      <c r="W461" s="121"/>
      <c r="X461" s="121"/>
    </row>
    <row r="462" ht="12.75" customHeight="1">
      <c r="A462" s="121" t="s">
        <v>8323</v>
      </c>
      <c r="B462" s="125">
        <v>2179.0</v>
      </c>
      <c r="C462" s="123">
        <v>38129.0</v>
      </c>
      <c r="D462" s="124">
        <v>8.0</v>
      </c>
      <c r="E462" s="125" t="s">
        <v>829</v>
      </c>
      <c r="F462" s="121" t="s">
        <v>857</v>
      </c>
      <c r="G462" s="125" t="s">
        <v>5962</v>
      </c>
      <c r="H462" s="135"/>
      <c r="I462" s="124">
        <v>5.2</v>
      </c>
      <c r="J462" s="122">
        <v>77.0</v>
      </c>
      <c r="K462" s="122">
        <v>38.0</v>
      </c>
      <c r="L462" s="122"/>
      <c r="M462" s="122"/>
      <c r="N462" s="125" t="s">
        <v>8538</v>
      </c>
      <c r="O462" s="136"/>
      <c r="P462" s="122" t="s">
        <v>5963</v>
      </c>
      <c r="Q462" s="121"/>
      <c r="R462" s="122"/>
      <c r="S462" s="122"/>
      <c r="T462" s="122"/>
      <c r="U462" s="121"/>
      <c r="V462" s="121"/>
      <c r="W462" s="121"/>
      <c r="X462" s="121"/>
    </row>
    <row r="463" ht="12.75" customHeight="1">
      <c r="A463" s="121" t="s">
        <v>8323</v>
      </c>
      <c r="B463" s="125">
        <v>2178.0</v>
      </c>
      <c r="C463" s="123">
        <v>38129.0</v>
      </c>
      <c r="D463" s="124">
        <v>8.0</v>
      </c>
      <c r="E463" s="125" t="s">
        <v>886</v>
      </c>
      <c r="F463" s="121" t="s">
        <v>8</v>
      </c>
      <c r="G463" s="125" t="s">
        <v>5962</v>
      </c>
      <c r="H463" s="135"/>
      <c r="I463" s="124">
        <v>4.6</v>
      </c>
      <c r="J463" s="122">
        <v>73.0</v>
      </c>
      <c r="K463" s="122">
        <v>40.0</v>
      </c>
      <c r="L463" s="122"/>
      <c r="M463" s="122"/>
      <c r="N463" s="125" t="s">
        <v>8539</v>
      </c>
      <c r="O463" s="136"/>
      <c r="P463" s="122" t="s">
        <v>5963</v>
      </c>
      <c r="Q463" s="121"/>
      <c r="R463" s="122"/>
      <c r="S463" s="122"/>
      <c r="T463" s="122"/>
      <c r="U463" s="121"/>
      <c r="V463" s="121"/>
      <c r="W463" s="121"/>
      <c r="X463" s="121"/>
    </row>
    <row r="464" ht="12.75" customHeight="1">
      <c r="A464" s="121" t="s">
        <v>8323</v>
      </c>
      <c r="B464" s="125">
        <v>2176.0</v>
      </c>
      <c r="C464" s="123">
        <v>38129.0</v>
      </c>
      <c r="D464" s="124">
        <v>8.0</v>
      </c>
      <c r="E464" s="125" t="s">
        <v>176</v>
      </c>
      <c r="F464" s="121" t="s">
        <v>857</v>
      </c>
      <c r="G464" s="125" t="s">
        <v>5962</v>
      </c>
      <c r="H464" s="135"/>
      <c r="I464" s="124">
        <v>5.45</v>
      </c>
      <c r="J464" s="122">
        <v>78.0</v>
      </c>
      <c r="K464" s="122">
        <v>41.0</v>
      </c>
      <c r="L464" s="122"/>
      <c r="M464" s="122"/>
      <c r="N464" s="125" t="s">
        <v>8540</v>
      </c>
      <c r="O464" s="136"/>
      <c r="P464" s="122" t="s">
        <v>5963</v>
      </c>
      <c r="Q464" s="121"/>
      <c r="R464" s="122"/>
      <c r="S464" s="122"/>
      <c r="T464" s="122"/>
      <c r="U464" s="121"/>
      <c r="V464" s="121"/>
      <c r="W464" s="121"/>
      <c r="X464" s="121"/>
    </row>
    <row r="465" ht="12.75" customHeight="1">
      <c r="A465" s="121" t="s">
        <v>8323</v>
      </c>
      <c r="B465" s="125">
        <v>2175.0</v>
      </c>
      <c r="C465" s="123">
        <v>38129.0</v>
      </c>
      <c r="D465" s="124">
        <v>11.15</v>
      </c>
      <c r="E465" s="125" t="s">
        <v>140</v>
      </c>
      <c r="F465" s="121" t="s">
        <v>857</v>
      </c>
      <c r="G465" s="125" t="s">
        <v>5962</v>
      </c>
      <c r="H465" s="135"/>
      <c r="I465" s="124">
        <v>4.8</v>
      </c>
      <c r="J465" s="122">
        <v>76.0</v>
      </c>
      <c r="K465" s="122">
        <v>38.0</v>
      </c>
      <c r="L465" s="122"/>
      <c r="M465" s="122"/>
      <c r="N465" s="125" t="s">
        <v>8541</v>
      </c>
      <c r="O465" s="136"/>
      <c r="P465" s="122" t="s">
        <v>5963</v>
      </c>
      <c r="Q465" s="121"/>
      <c r="R465" s="122"/>
      <c r="S465" s="122"/>
      <c r="T465" s="122"/>
      <c r="U465" s="121"/>
      <c r="V465" s="121"/>
      <c r="W465" s="121"/>
      <c r="X465" s="121"/>
    </row>
    <row r="466" ht="12.75" customHeight="1">
      <c r="A466" s="121" t="s">
        <v>8323</v>
      </c>
      <c r="B466" s="125">
        <v>2186.0</v>
      </c>
      <c r="C466" s="123">
        <v>38129.0</v>
      </c>
      <c r="D466" s="124">
        <v>18.0</v>
      </c>
      <c r="E466" s="125" t="s">
        <v>224</v>
      </c>
      <c r="F466" s="121" t="s">
        <v>857</v>
      </c>
      <c r="G466" s="125" t="s">
        <v>5962</v>
      </c>
      <c r="H466" s="135"/>
      <c r="I466" s="124">
        <v>5.0</v>
      </c>
      <c r="J466" s="122">
        <v>76.0</v>
      </c>
      <c r="K466" s="122">
        <v>40.0</v>
      </c>
      <c r="L466" s="122"/>
      <c r="M466" s="122"/>
      <c r="N466" s="125" t="s">
        <v>8375</v>
      </c>
      <c r="O466" s="136"/>
      <c r="P466" s="122" t="s">
        <v>5963</v>
      </c>
      <c r="Q466" s="121"/>
      <c r="R466" s="121"/>
      <c r="S466" s="122"/>
      <c r="T466" s="122"/>
      <c r="U466" s="121"/>
      <c r="V466" s="121"/>
      <c r="W466" s="121"/>
      <c r="X466" s="121"/>
    </row>
    <row r="467" ht="12.75" customHeight="1">
      <c r="A467" s="121" t="s">
        <v>8323</v>
      </c>
      <c r="B467" s="125">
        <v>2184.0</v>
      </c>
      <c r="C467" s="123">
        <v>38129.0</v>
      </c>
      <c r="D467" s="124">
        <v>12.3</v>
      </c>
      <c r="E467" s="125" t="s">
        <v>224</v>
      </c>
      <c r="F467" s="121" t="s">
        <v>857</v>
      </c>
      <c r="G467" s="125" t="s">
        <v>5962</v>
      </c>
      <c r="H467" s="135"/>
      <c r="I467" s="124">
        <v>4.8</v>
      </c>
      <c r="J467" s="122">
        <v>76.0</v>
      </c>
      <c r="K467" s="122">
        <v>39.0</v>
      </c>
      <c r="L467" s="122"/>
      <c r="M467" s="122"/>
      <c r="N467" s="125" t="s">
        <v>8337</v>
      </c>
      <c r="O467" s="136"/>
      <c r="P467" s="122" t="s">
        <v>5963</v>
      </c>
      <c r="Q467" s="121"/>
      <c r="R467" s="122"/>
      <c r="S467" s="122"/>
      <c r="T467" s="122"/>
      <c r="U467" s="121"/>
      <c r="V467" s="121"/>
      <c r="W467" s="121"/>
      <c r="X467" s="121"/>
    </row>
    <row r="468" ht="12.75" customHeight="1">
      <c r="A468" s="121" t="s">
        <v>8323</v>
      </c>
      <c r="B468" s="125">
        <v>2183.0</v>
      </c>
      <c r="C468" s="123">
        <v>38129.0</v>
      </c>
      <c r="D468" s="124">
        <v>9.0</v>
      </c>
      <c r="E468" s="125" t="s">
        <v>845</v>
      </c>
      <c r="F468" s="121" t="s">
        <v>8</v>
      </c>
      <c r="G468" s="125" t="s">
        <v>5962</v>
      </c>
      <c r="H468" s="135"/>
      <c r="I468" s="124">
        <v>5.0</v>
      </c>
      <c r="J468" s="122">
        <v>76.0</v>
      </c>
      <c r="K468" s="122">
        <v>40.0</v>
      </c>
      <c r="L468" s="122"/>
      <c r="M468" s="122"/>
      <c r="N468" s="125" t="s">
        <v>8542</v>
      </c>
      <c r="O468" s="136"/>
      <c r="P468" s="122" t="s">
        <v>5963</v>
      </c>
      <c r="Q468" s="121"/>
      <c r="R468" s="122"/>
      <c r="S468" s="122"/>
      <c r="T468" s="122"/>
      <c r="U468" s="121"/>
      <c r="V468" s="121"/>
      <c r="W468" s="121"/>
      <c r="X468" s="121"/>
    </row>
    <row r="469" ht="12.75" customHeight="1">
      <c r="A469" s="121" t="s">
        <v>8323</v>
      </c>
      <c r="B469" s="125">
        <v>2187.0</v>
      </c>
      <c r="C469" s="123">
        <v>38129.0</v>
      </c>
      <c r="D469" s="124">
        <v>19.3</v>
      </c>
      <c r="E469" s="125" t="s">
        <v>8525</v>
      </c>
      <c r="F469" s="121" t="s">
        <v>8</v>
      </c>
      <c r="G469" s="125" t="s">
        <v>5971</v>
      </c>
      <c r="H469" s="135"/>
      <c r="I469" s="124">
        <v>5.55</v>
      </c>
      <c r="J469" s="122">
        <v>78.0</v>
      </c>
      <c r="K469" s="122">
        <v>40.0</v>
      </c>
      <c r="L469" s="122"/>
      <c r="M469" s="122"/>
      <c r="N469" s="125" t="s">
        <v>8543</v>
      </c>
      <c r="O469" s="136"/>
      <c r="P469" s="122" t="s">
        <v>5963</v>
      </c>
      <c r="Q469" s="121"/>
      <c r="R469" s="122"/>
      <c r="S469" s="122"/>
      <c r="T469" s="122"/>
      <c r="U469" s="121"/>
      <c r="V469" s="121"/>
      <c r="W469" s="121"/>
      <c r="X469" s="121"/>
    </row>
    <row r="470" ht="12.75" customHeight="1">
      <c r="A470" s="121" t="s">
        <v>8323</v>
      </c>
      <c r="B470" s="125">
        <v>2182.0</v>
      </c>
      <c r="C470" s="123">
        <v>38129.0</v>
      </c>
      <c r="D470" s="124">
        <v>9.0</v>
      </c>
      <c r="E470" s="125" t="s">
        <v>8525</v>
      </c>
      <c r="F470" s="121" t="s">
        <v>8</v>
      </c>
      <c r="G470" s="125" t="s">
        <v>5962</v>
      </c>
      <c r="H470" s="135"/>
      <c r="I470" s="124">
        <v>6.3</v>
      </c>
      <c r="J470" s="122">
        <v>79.0</v>
      </c>
      <c r="K470" s="122">
        <v>44.0</v>
      </c>
      <c r="L470" s="122"/>
      <c r="M470" s="122"/>
      <c r="N470" s="125" t="s">
        <v>8544</v>
      </c>
      <c r="O470" s="136"/>
      <c r="P470" s="122" t="s">
        <v>5963</v>
      </c>
      <c r="Q470" s="121"/>
      <c r="R470" s="122"/>
      <c r="S470" s="122"/>
      <c r="T470" s="122"/>
      <c r="U470" s="121"/>
      <c r="V470" s="121"/>
      <c r="W470" s="121"/>
      <c r="X470" s="121"/>
    </row>
    <row r="471" ht="12.75" customHeight="1">
      <c r="A471" s="121" t="s">
        <v>8323</v>
      </c>
      <c r="B471" s="125">
        <v>2181.0</v>
      </c>
      <c r="C471" s="123">
        <v>38129.0</v>
      </c>
      <c r="D471" s="124">
        <v>8.0</v>
      </c>
      <c r="E471" s="125" t="s">
        <v>8525</v>
      </c>
      <c r="F471" s="121" t="s">
        <v>8</v>
      </c>
      <c r="G471" s="125" t="s">
        <v>5971</v>
      </c>
      <c r="H471" s="135"/>
      <c r="I471" s="124">
        <v>5.3</v>
      </c>
      <c r="J471" s="122">
        <v>80.0</v>
      </c>
      <c r="K471" s="122">
        <v>39.0</v>
      </c>
      <c r="L471" s="122"/>
      <c r="M471" s="122"/>
      <c r="N471" s="125" t="s">
        <v>8545</v>
      </c>
      <c r="O471" s="136"/>
      <c r="P471" s="122" t="s">
        <v>6009</v>
      </c>
      <c r="Q471" s="121"/>
      <c r="R471" s="122"/>
      <c r="S471" s="122"/>
      <c r="T471" s="122"/>
      <c r="U471" s="121"/>
      <c r="V471" s="121"/>
      <c r="W471" s="121"/>
      <c r="X471" s="121"/>
    </row>
    <row r="472" ht="12.75" customHeight="1">
      <c r="A472" s="121" t="s">
        <v>8323</v>
      </c>
      <c r="B472" s="125">
        <v>2177.0</v>
      </c>
      <c r="C472" s="123">
        <v>38128.0</v>
      </c>
      <c r="D472" s="124">
        <v>20.3</v>
      </c>
      <c r="E472" s="125" t="s">
        <v>939</v>
      </c>
      <c r="F472" s="121" t="s">
        <v>8</v>
      </c>
      <c r="G472" s="125" t="s">
        <v>5971</v>
      </c>
      <c r="H472" s="135"/>
      <c r="I472" s="124">
        <v>3.3</v>
      </c>
      <c r="J472" s="122">
        <v>69.0</v>
      </c>
      <c r="K472" s="122">
        <v>33.0</v>
      </c>
      <c r="L472" s="122"/>
      <c r="M472" s="122"/>
      <c r="N472" s="125" t="s">
        <v>8539</v>
      </c>
      <c r="O472" s="136"/>
      <c r="P472" s="122" t="s">
        <v>5978</v>
      </c>
      <c r="Q472" s="121"/>
      <c r="R472" s="122"/>
      <c r="S472" s="122"/>
      <c r="T472" s="122"/>
      <c r="U472" s="121"/>
      <c r="V472" s="121"/>
      <c r="W472" s="121"/>
      <c r="X472" s="121"/>
    </row>
    <row r="473" ht="12.75" customHeight="1">
      <c r="A473" s="121" t="s">
        <v>8323</v>
      </c>
      <c r="B473" s="125">
        <v>2482.0</v>
      </c>
      <c r="C473" s="123">
        <v>38199.0</v>
      </c>
      <c r="D473" s="124">
        <v>11.0</v>
      </c>
      <c r="E473" s="125" t="s">
        <v>141</v>
      </c>
      <c r="F473" s="121" t="s">
        <v>857</v>
      </c>
      <c r="G473" s="125" t="s">
        <v>5962</v>
      </c>
      <c r="H473" s="135"/>
      <c r="I473" s="124">
        <v>2.6</v>
      </c>
      <c r="J473" s="122">
        <v>62.0</v>
      </c>
      <c r="K473" s="122">
        <v>30.0</v>
      </c>
      <c r="L473" s="122"/>
      <c r="M473" s="122"/>
      <c r="N473" s="125" t="s">
        <v>8464</v>
      </c>
      <c r="O473" s="136"/>
      <c r="P473" s="122" t="s">
        <v>5963</v>
      </c>
      <c r="Q473" s="121"/>
      <c r="R473" s="122"/>
      <c r="S473" s="122"/>
      <c r="T473" s="122"/>
      <c r="U473" s="121"/>
      <c r="V473" s="121"/>
      <c r="W473" s="121"/>
      <c r="X473" s="121"/>
    </row>
    <row r="474" ht="12.75" customHeight="1">
      <c r="A474" s="121" t="s">
        <v>8323</v>
      </c>
      <c r="B474" s="125">
        <v>2549.0</v>
      </c>
      <c r="C474" s="123">
        <v>38196.0</v>
      </c>
      <c r="D474" s="124">
        <v>16.0</v>
      </c>
      <c r="E474" s="125" t="s">
        <v>855</v>
      </c>
      <c r="F474" s="121" t="s">
        <v>8</v>
      </c>
      <c r="G474" s="125" t="s">
        <v>5962</v>
      </c>
      <c r="H474" s="135"/>
      <c r="I474" s="124">
        <v>2.3</v>
      </c>
      <c r="J474" s="122">
        <v>61.0</v>
      </c>
      <c r="K474" s="122">
        <v>30.0</v>
      </c>
      <c r="L474" s="122"/>
      <c r="M474" s="122"/>
      <c r="N474" s="125" t="s">
        <v>8354</v>
      </c>
      <c r="O474" s="136"/>
      <c r="P474" s="122" t="s">
        <v>5963</v>
      </c>
      <c r="Q474" s="121"/>
      <c r="R474" s="122"/>
      <c r="S474" s="122"/>
      <c r="T474" s="122"/>
      <c r="U474" s="121"/>
      <c r="V474" s="121"/>
      <c r="W474" s="121"/>
      <c r="X474" s="121"/>
    </row>
    <row r="475" ht="12.75" customHeight="1">
      <c r="A475" s="121" t="s">
        <v>8323</v>
      </c>
      <c r="B475" s="125">
        <v>2548.0</v>
      </c>
      <c r="C475" s="123">
        <v>38196.0</v>
      </c>
      <c r="D475" s="124">
        <v>8.15</v>
      </c>
      <c r="E475" s="125" t="s">
        <v>132</v>
      </c>
      <c r="F475" s="121" t="s">
        <v>857</v>
      </c>
      <c r="G475" s="125" t="s">
        <v>5962</v>
      </c>
      <c r="H475" s="135"/>
      <c r="I475" s="124">
        <v>3.1</v>
      </c>
      <c r="J475" s="122">
        <v>67.0</v>
      </c>
      <c r="K475" s="122">
        <v>35.0</v>
      </c>
      <c r="L475" s="122"/>
      <c r="M475" s="122"/>
      <c r="N475" s="125" t="s">
        <v>8332</v>
      </c>
      <c r="O475" s="136"/>
      <c r="P475" s="122" t="s">
        <v>5963</v>
      </c>
      <c r="Q475" s="121"/>
      <c r="R475" s="122"/>
      <c r="S475" s="122"/>
      <c r="T475" s="122"/>
      <c r="U475" s="121"/>
      <c r="V475" s="121"/>
      <c r="W475" s="121"/>
      <c r="X475" s="121"/>
    </row>
    <row r="476" ht="12.75" customHeight="1">
      <c r="A476" s="121" t="s">
        <v>8323</v>
      </c>
      <c r="B476" s="125">
        <v>2551.0</v>
      </c>
      <c r="C476" s="123">
        <v>38196.0</v>
      </c>
      <c r="D476" s="124">
        <v>21.0</v>
      </c>
      <c r="E476" s="125" t="s">
        <v>164</v>
      </c>
      <c r="F476" s="121" t="s">
        <v>8</v>
      </c>
      <c r="G476" s="125" t="s">
        <v>6020</v>
      </c>
      <c r="H476" s="135"/>
      <c r="I476" s="124">
        <v>2.3</v>
      </c>
      <c r="J476" s="122">
        <v>60.0</v>
      </c>
      <c r="K476" s="122">
        <v>30.0</v>
      </c>
      <c r="L476" s="122"/>
      <c r="M476" s="122"/>
      <c r="N476" s="125" t="s">
        <v>8546</v>
      </c>
      <c r="O476" s="136"/>
      <c r="P476" s="122" t="s">
        <v>5963</v>
      </c>
      <c r="Q476" s="121"/>
      <c r="R476" s="122"/>
      <c r="S476" s="122"/>
      <c r="T476" s="122"/>
      <c r="U476" s="121"/>
      <c r="V476" s="121"/>
      <c r="W476" s="121"/>
      <c r="X476" s="121"/>
    </row>
    <row r="477" ht="12.75" customHeight="1">
      <c r="A477" s="121" t="s">
        <v>8323</v>
      </c>
      <c r="B477" s="125">
        <v>2550.0</v>
      </c>
      <c r="C477" s="123">
        <v>38196.0</v>
      </c>
      <c r="D477" s="124">
        <v>20.3</v>
      </c>
      <c r="E477" s="125" t="s">
        <v>178</v>
      </c>
      <c r="F477" s="121" t="s">
        <v>857</v>
      </c>
      <c r="G477" s="125" t="s">
        <v>6020</v>
      </c>
      <c r="H477" s="135"/>
      <c r="I477" s="124">
        <v>2.7</v>
      </c>
      <c r="J477" s="122">
        <v>65.0</v>
      </c>
      <c r="K477" s="122">
        <v>33.0</v>
      </c>
      <c r="L477" s="122"/>
      <c r="M477" s="122"/>
      <c r="N477" s="125" t="s">
        <v>8346</v>
      </c>
      <c r="O477" s="136"/>
      <c r="P477" s="122" t="s">
        <v>5963</v>
      </c>
      <c r="Q477" s="121"/>
      <c r="R477" s="122"/>
      <c r="S477" s="122"/>
      <c r="T477" s="122"/>
      <c r="U477" s="121"/>
      <c r="V477" s="121"/>
      <c r="W477" s="121"/>
      <c r="X477" s="121"/>
    </row>
    <row r="478" ht="12.75" customHeight="1">
      <c r="A478" s="121" t="s">
        <v>8323</v>
      </c>
      <c r="B478" s="125">
        <v>2543.0</v>
      </c>
      <c r="C478" s="123">
        <v>38195.0</v>
      </c>
      <c r="D478" s="124">
        <v>12.3</v>
      </c>
      <c r="E478" s="125" t="s">
        <v>104</v>
      </c>
      <c r="F478" s="121" t="s">
        <v>857</v>
      </c>
      <c r="G478" s="125" t="s">
        <v>5962</v>
      </c>
      <c r="H478" s="135"/>
      <c r="I478" s="124">
        <v>2.6</v>
      </c>
      <c r="J478" s="122">
        <v>63.0</v>
      </c>
      <c r="K478" s="122">
        <v>30.0</v>
      </c>
      <c r="L478" s="122"/>
      <c r="M478" s="122"/>
      <c r="N478" s="125" t="s">
        <v>8547</v>
      </c>
      <c r="O478" s="136"/>
      <c r="P478" s="122" t="s">
        <v>5963</v>
      </c>
      <c r="Q478" s="121"/>
      <c r="R478" s="122"/>
      <c r="S478" s="122"/>
      <c r="T478" s="122"/>
      <c r="U478" s="121"/>
      <c r="V478" s="121"/>
      <c r="W478" s="121"/>
      <c r="X478" s="121"/>
    </row>
    <row r="479" ht="12.75" customHeight="1">
      <c r="A479" s="121" t="s">
        <v>8323</v>
      </c>
      <c r="B479" s="125">
        <v>2544.0</v>
      </c>
      <c r="C479" s="123">
        <v>38195.0</v>
      </c>
      <c r="D479" s="124">
        <v>13.0</v>
      </c>
      <c r="E479" s="125" t="s">
        <v>112</v>
      </c>
      <c r="F479" s="121" t="s">
        <v>857</v>
      </c>
      <c r="G479" s="125" t="s">
        <v>5962</v>
      </c>
      <c r="H479" s="135"/>
      <c r="I479" s="124">
        <v>3.0</v>
      </c>
      <c r="J479" s="122">
        <v>66.0</v>
      </c>
      <c r="K479" s="122">
        <v>33.0</v>
      </c>
      <c r="L479" s="122"/>
      <c r="M479" s="122"/>
      <c r="N479" s="125" t="s">
        <v>8366</v>
      </c>
      <c r="O479" s="136"/>
      <c r="P479" s="122" t="s">
        <v>5963</v>
      </c>
      <c r="Q479" s="121"/>
      <c r="R479" s="140"/>
      <c r="S479" s="122"/>
      <c r="T479" s="122"/>
      <c r="U479" s="121"/>
      <c r="V479" s="121"/>
      <c r="W479" s="121"/>
      <c r="X479" s="121"/>
    </row>
    <row r="480" ht="12.75" customHeight="1">
      <c r="A480" s="121" t="s">
        <v>8323</v>
      </c>
      <c r="B480" s="125">
        <v>2542.0</v>
      </c>
      <c r="C480" s="123">
        <v>38195.0</v>
      </c>
      <c r="D480" s="124">
        <v>8.3</v>
      </c>
      <c r="E480" s="125" t="s">
        <v>856</v>
      </c>
      <c r="F480" s="121" t="s">
        <v>8</v>
      </c>
      <c r="G480" s="125" t="s">
        <v>5962</v>
      </c>
      <c r="H480" s="135"/>
      <c r="I480" s="124">
        <v>2.3</v>
      </c>
      <c r="J480" s="122">
        <v>61.0</v>
      </c>
      <c r="K480" s="122">
        <v>30.0</v>
      </c>
      <c r="L480" s="122"/>
      <c r="M480" s="122"/>
      <c r="N480" s="125" t="s">
        <v>8548</v>
      </c>
      <c r="O480" s="136"/>
      <c r="P480" s="122" t="s">
        <v>5963</v>
      </c>
      <c r="Q480" s="121"/>
      <c r="R480" s="122"/>
      <c r="S480" s="122"/>
      <c r="T480" s="122"/>
      <c r="U480" s="121"/>
      <c r="V480" s="121"/>
      <c r="W480" s="121"/>
      <c r="X480" s="121"/>
    </row>
    <row r="481" ht="12.75" customHeight="1">
      <c r="A481" s="121" t="s">
        <v>8323</v>
      </c>
      <c r="B481" s="125">
        <v>2546.0</v>
      </c>
      <c r="C481" s="123">
        <v>38195.0</v>
      </c>
      <c r="D481" s="124">
        <v>17.0</v>
      </c>
      <c r="E481" s="125" t="s">
        <v>856</v>
      </c>
      <c r="F481" s="121" t="s">
        <v>8</v>
      </c>
      <c r="G481" s="125" t="s">
        <v>5962</v>
      </c>
      <c r="H481" s="135"/>
      <c r="I481" s="124">
        <v>2.5</v>
      </c>
      <c r="J481" s="122">
        <v>63.0</v>
      </c>
      <c r="K481" s="122">
        <v>31.0</v>
      </c>
      <c r="L481" s="122"/>
      <c r="M481" s="122"/>
      <c r="N481" s="125" t="s">
        <v>8548</v>
      </c>
      <c r="O481" s="136"/>
      <c r="P481" s="122" t="s">
        <v>5963</v>
      </c>
      <c r="Q481" s="121"/>
      <c r="R481" s="122"/>
      <c r="S481" s="122"/>
      <c r="T481" s="122"/>
      <c r="U481" s="121"/>
      <c r="V481" s="121"/>
      <c r="W481" s="121"/>
      <c r="X481" s="121"/>
    </row>
    <row r="482" ht="12.75" customHeight="1">
      <c r="A482" s="121" t="s">
        <v>8323</v>
      </c>
      <c r="B482" s="125">
        <v>2541.0</v>
      </c>
      <c r="C482" s="123">
        <v>38195.0</v>
      </c>
      <c r="D482" s="124">
        <v>8.0</v>
      </c>
      <c r="E482" s="125" t="s">
        <v>856</v>
      </c>
      <c r="F482" s="121" t="s">
        <v>8</v>
      </c>
      <c r="G482" s="125" t="s">
        <v>5962</v>
      </c>
      <c r="H482" s="135"/>
      <c r="I482" s="124">
        <v>2.35</v>
      </c>
      <c r="J482" s="122">
        <v>61.0</v>
      </c>
      <c r="K482" s="122">
        <v>30.0</v>
      </c>
      <c r="L482" s="122"/>
      <c r="M482" s="122"/>
      <c r="N482" s="125" t="s">
        <v>8549</v>
      </c>
      <c r="O482" s="136"/>
      <c r="P482" s="122" t="s">
        <v>5963</v>
      </c>
      <c r="Q482" s="121"/>
      <c r="R482" s="122"/>
      <c r="S482" s="122"/>
      <c r="T482" s="122"/>
      <c r="U482" s="121"/>
      <c r="V482" s="121"/>
      <c r="W482" s="121"/>
      <c r="X482" s="121"/>
    </row>
    <row r="483" ht="12.75" customHeight="1">
      <c r="A483" s="121" t="s">
        <v>8323</v>
      </c>
      <c r="B483" s="125">
        <v>2545.0</v>
      </c>
      <c r="C483" s="123">
        <v>38195.0</v>
      </c>
      <c r="D483" s="124">
        <v>15.0</v>
      </c>
      <c r="E483" s="125" t="s">
        <v>143</v>
      </c>
      <c r="F483" s="121" t="s">
        <v>857</v>
      </c>
      <c r="G483" s="125" t="s">
        <v>5962</v>
      </c>
      <c r="H483" s="135"/>
      <c r="I483" s="124">
        <v>2.3</v>
      </c>
      <c r="J483" s="122">
        <v>60.0</v>
      </c>
      <c r="K483" s="122">
        <v>30.0</v>
      </c>
      <c r="L483" s="122"/>
      <c r="M483" s="122"/>
      <c r="N483" s="125" t="s">
        <v>8550</v>
      </c>
      <c r="O483" s="136"/>
      <c r="P483" s="122" t="s">
        <v>5963</v>
      </c>
      <c r="Q483" s="121"/>
      <c r="R483" s="122"/>
      <c r="S483" s="122"/>
      <c r="T483" s="122"/>
      <c r="U483" s="121"/>
      <c r="V483" s="121"/>
      <c r="W483" s="121"/>
      <c r="X483" s="121"/>
    </row>
    <row r="484" ht="12.75" customHeight="1">
      <c r="A484" s="121" t="s">
        <v>8323</v>
      </c>
      <c r="B484" s="125">
        <v>2547.0</v>
      </c>
      <c r="C484" s="123">
        <v>38195.0</v>
      </c>
      <c r="D484" s="124">
        <v>13.0</v>
      </c>
      <c r="E484" s="125" t="s">
        <v>161</v>
      </c>
      <c r="F484" s="121" t="s">
        <v>857</v>
      </c>
      <c r="G484" s="125" t="s">
        <v>6020</v>
      </c>
      <c r="H484" s="135"/>
      <c r="I484" s="124">
        <v>2.2</v>
      </c>
      <c r="J484" s="122">
        <v>60.0</v>
      </c>
      <c r="K484" s="122">
        <v>30.0</v>
      </c>
      <c r="L484" s="122"/>
      <c r="M484" s="122"/>
      <c r="N484" s="125" t="s">
        <v>8551</v>
      </c>
      <c r="O484" s="136"/>
      <c r="P484" s="122" t="s">
        <v>5963</v>
      </c>
      <c r="Q484" s="121"/>
      <c r="R484" s="122"/>
      <c r="S484" s="122"/>
      <c r="T484" s="122"/>
      <c r="U484" s="121"/>
      <c r="V484" s="121"/>
      <c r="W484" s="121"/>
      <c r="X484" s="121"/>
    </row>
    <row r="485" ht="12.75" customHeight="1">
      <c r="A485" s="121" t="s">
        <v>8323</v>
      </c>
      <c r="B485" s="125">
        <v>2471.0</v>
      </c>
      <c r="C485" s="123">
        <v>38187.0</v>
      </c>
      <c r="D485" s="124">
        <v>8.0</v>
      </c>
      <c r="E485" s="125" t="s">
        <v>132</v>
      </c>
      <c r="F485" s="121" t="s">
        <v>857</v>
      </c>
      <c r="G485" s="125" t="s">
        <v>6020</v>
      </c>
      <c r="H485" s="135"/>
      <c r="I485" s="124">
        <v>2.1</v>
      </c>
      <c r="J485" s="122">
        <v>56.0</v>
      </c>
      <c r="K485" s="122">
        <v>27.0</v>
      </c>
      <c r="L485" s="122"/>
      <c r="M485" s="122"/>
      <c r="N485" s="125" t="s">
        <v>8367</v>
      </c>
      <c r="O485" s="136"/>
      <c r="P485" s="122" t="s">
        <v>5963</v>
      </c>
      <c r="Q485" s="121"/>
      <c r="R485" s="121"/>
      <c r="S485" s="122"/>
      <c r="T485" s="122"/>
      <c r="U485" s="121"/>
      <c r="V485" s="121"/>
      <c r="W485" s="121"/>
      <c r="X485" s="121"/>
    </row>
    <row r="486" ht="12.75" customHeight="1">
      <c r="A486" s="121" t="s">
        <v>8323</v>
      </c>
      <c r="B486" s="125">
        <v>2469.0</v>
      </c>
      <c r="C486" s="123">
        <v>38187.0</v>
      </c>
      <c r="D486" s="124">
        <v>7.3</v>
      </c>
      <c r="E486" s="125" t="s">
        <v>170</v>
      </c>
      <c r="F486" s="121" t="s">
        <v>857</v>
      </c>
      <c r="G486" s="125" t="s">
        <v>5962</v>
      </c>
      <c r="H486" s="135"/>
      <c r="I486" s="124">
        <v>3.25</v>
      </c>
      <c r="J486" s="122">
        <v>69.0</v>
      </c>
      <c r="K486" s="122">
        <v>35.0</v>
      </c>
      <c r="L486" s="122"/>
      <c r="M486" s="122"/>
      <c r="N486" s="125" t="s">
        <v>8326</v>
      </c>
      <c r="O486" s="136"/>
      <c r="P486" s="122" t="s">
        <v>5963</v>
      </c>
      <c r="Q486" s="121"/>
      <c r="R486" s="122"/>
      <c r="S486" s="122"/>
      <c r="T486" s="122"/>
      <c r="U486" s="121"/>
      <c r="V486" s="121"/>
      <c r="W486" s="121"/>
      <c r="X486" s="121"/>
    </row>
    <row r="487" ht="12.75" customHeight="1">
      <c r="A487" s="121" t="s">
        <v>8323</v>
      </c>
      <c r="B487" s="125">
        <v>2468.0</v>
      </c>
      <c r="C487" s="123">
        <v>38187.0</v>
      </c>
      <c r="D487" s="124">
        <v>7.45</v>
      </c>
      <c r="E487" s="125" t="s">
        <v>829</v>
      </c>
      <c r="F487" s="121" t="s">
        <v>857</v>
      </c>
      <c r="G487" s="125" t="s">
        <v>6020</v>
      </c>
      <c r="H487" s="135"/>
      <c r="I487" s="124">
        <v>2.9</v>
      </c>
      <c r="J487" s="122">
        <v>63.0</v>
      </c>
      <c r="K487" s="122">
        <v>32.0</v>
      </c>
      <c r="L487" s="122"/>
      <c r="M487" s="122"/>
      <c r="N487" s="125" t="s">
        <v>8398</v>
      </c>
      <c r="O487" s="136"/>
      <c r="P487" s="122" t="s">
        <v>5963</v>
      </c>
      <c r="Q487" s="121"/>
      <c r="R487" s="122"/>
      <c r="S487" s="122"/>
      <c r="T487" s="122"/>
      <c r="U487" s="121"/>
      <c r="V487" s="121"/>
      <c r="W487" s="121"/>
      <c r="X487" s="121"/>
    </row>
    <row r="488" ht="12.75" customHeight="1">
      <c r="A488" s="121" t="s">
        <v>8323</v>
      </c>
      <c r="B488" s="125">
        <v>2473.0</v>
      </c>
      <c r="C488" s="123">
        <v>38187.0</v>
      </c>
      <c r="D488" s="124">
        <v>14.3</v>
      </c>
      <c r="E488" s="125" t="s">
        <v>5326</v>
      </c>
      <c r="F488" s="121" t="s">
        <v>8</v>
      </c>
      <c r="G488" s="125" t="s">
        <v>6020</v>
      </c>
      <c r="H488" s="135"/>
      <c r="I488" s="124">
        <v>2.9</v>
      </c>
      <c r="J488" s="122">
        <v>65.0</v>
      </c>
      <c r="K488" s="122">
        <v>32.0</v>
      </c>
      <c r="L488" s="122"/>
      <c r="M488" s="122"/>
      <c r="N488" s="125" t="s">
        <v>8552</v>
      </c>
      <c r="O488" s="136"/>
      <c r="P488" s="122" t="s">
        <v>6054</v>
      </c>
      <c r="Q488" s="121"/>
      <c r="R488" s="122"/>
      <c r="S488" s="122"/>
      <c r="T488" s="122"/>
      <c r="U488" s="121"/>
      <c r="V488" s="121"/>
      <c r="W488" s="121"/>
      <c r="X488" s="121"/>
    </row>
    <row r="489" ht="12.75" customHeight="1">
      <c r="A489" s="121" t="s">
        <v>8323</v>
      </c>
      <c r="B489" s="125">
        <v>2472.0</v>
      </c>
      <c r="C489" s="123">
        <v>38187.0</v>
      </c>
      <c r="D489" s="124">
        <v>18.3</v>
      </c>
      <c r="E489" s="125" t="s">
        <v>5326</v>
      </c>
      <c r="F489" s="121" t="s">
        <v>8</v>
      </c>
      <c r="G489" s="125" t="s">
        <v>6020</v>
      </c>
      <c r="H489" s="135"/>
      <c r="I489" s="124">
        <v>5.5</v>
      </c>
      <c r="J489" s="122">
        <v>80.0</v>
      </c>
      <c r="K489" s="122">
        <v>41.0</v>
      </c>
      <c r="L489" s="122"/>
      <c r="M489" s="122"/>
      <c r="N489" s="125" t="s">
        <v>8552</v>
      </c>
      <c r="O489" s="136"/>
      <c r="P489" s="122" t="s">
        <v>6054</v>
      </c>
      <c r="Q489" s="121"/>
      <c r="R489" s="122"/>
      <c r="S489" s="122"/>
      <c r="T489" s="122"/>
      <c r="U489" s="121"/>
      <c r="V489" s="121"/>
      <c r="W489" s="121"/>
      <c r="X489" s="121"/>
    </row>
    <row r="490" ht="12.75" customHeight="1">
      <c r="A490" s="121" t="s">
        <v>8323</v>
      </c>
      <c r="B490" s="125">
        <v>2474.0</v>
      </c>
      <c r="C490" s="123">
        <v>38187.0</v>
      </c>
      <c r="D490" s="124">
        <v>19.45</v>
      </c>
      <c r="E490" s="125" t="s">
        <v>850</v>
      </c>
      <c r="F490" s="121" t="s">
        <v>8</v>
      </c>
      <c r="G490" s="125" t="s">
        <v>5962</v>
      </c>
      <c r="H490" s="135"/>
      <c r="I490" s="124">
        <v>3.1</v>
      </c>
      <c r="J490" s="122">
        <v>68.0</v>
      </c>
      <c r="K490" s="122">
        <v>34.0</v>
      </c>
      <c r="L490" s="122"/>
      <c r="M490" s="122"/>
      <c r="N490" s="125" t="s">
        <v>8553</v>
      </c>
      <c r="O490" s="136"/>
      <c r="P490" s="122" t="s">
        <v>5963</v>
      </c>
      <c r="Q490" s="121"/>
      <c r="R490" s="122"/>
      <c r="S490" s="122"/>
      <c r="T490" s="122"/>
      <c r="U490" s="121"/>
      <c r="V490" s="121"/>
      <c r="W490" s="121"/>
      <c r="X490" s="121"/>
    </row>
    <row r="491" ht="12.75" customHeight="1">
      <c r="A491" s="121" t="s">
        <v>8323</v>
      </c>
      <c r="B491" s="125">
        <v>2464.0</v>
      </c>
      <c r="C491" s="123">
        <v>38186.0</v>
      </c>
      <c r="D491" s="124">
        <v>8.3</v>
      </c>
      <c r="E491" s="125" t="s">
        <v>164</v>
      </c>
      <c r="F491" s="121" t="s">
        <v>8</v>
      </c>
      <c r="G491" s="125" t="s">
        <v>6020</v>
      </c>
      <c r="H491" s="135"/>
      <c r="I491" s="124">
        <v>2.3</v>
      </c>
      <c r="J491" s="122">
        <v>61.0</v>
      </c>
      <c r="K491" s="122">
        <v>30.0</v>
      </c>
      <c r="L491" s="122"/>
      <c r="M491" s="122"/>
      <c r="N491" s="125" t="s">
        <v>8554</v>
      </c>
      <c r="O491" s="136"/>
      <c r="P491" s="122" t="s">
        <v>5963</v>
      </c>
      <c r="Q491" s="121"/>
      <c r="R491" s="122"/>
      <c r="S491" s="122"/>
      <c r="T491" s="122"/>
      <c r="U491" s="121"/>
      <c r="V491" s="121"/>
      <c r="W491" s="121"/>
      <c r="X491" s="121"/>
    </row>
    <row r="492" ht="12.75" customHeight="1">
      <c r="A492" s="121" t="s">
        <v>8323</v>
      </c>
      <c r="B492" s="125">
        <v>2465.0</v>
      </c>
      <c r="C492" s="123">
        <v>38186.0</v>
      </c>
      <c r="D492" s="124">
        <v>12.3</v>
      </c>
      <c r="E492" s="125" t="s">
        <v>164</v>
      </c>
      <c r="F492" s="121" t="s">
        <v>8</v>
      </c>
      <c r="G492" s="125" t="s">
        <v>6020</v>
      </c>
      <c r="H492" s="135"/>
      <c r="I492" s="124">
        <v>2.1</v>
      </c>
      <c r="J492" s="122">
        <v>58.0</v>
      </c>
      <c r="K492" s="122">
        <v>29.0</v>
      </c>
      <c r="L492" s="122"/>
      <c r="M492" s="122"/>
      <c r="N492" s="125" t="s">
        <v>8554</v>
      </c>
      <c r="O492" s="136"/>
      <c r="P492" s="122" t="s">
        <v>5963</v>
      </c>
      <c r="Q492" s="121"/>
      <c r="R492" s="122"/>
      <c r="S492" s="122"/>
      <c r="T492" s="122"/>
      <c r="U492" s="121"/>
      <c r="V492" s="121"/>
      <c r="W492" s="121"/>
      <c r="X492" s="121"/>
    </row>
    <row r="493" ht="12.75" customHeight="1">
      <c r="A493" s="121" t="s">
        <v>8323</v>
      </c>
      <c r="B493" s="125">
        <v>2461.0</v>
      </c>
      <c r="C493" s="123">
        <v>38186.0</v>
      </c>
      <c r="D493" s="124">
        <v>11.0</v>
      </c>
      <c r="E493" s="125" t="s">
        <v>143</v>
      </c>
      <c r="F493" s="121" t="s">
        <v>857</v>
      </c>
      <c r="G493" s="125" t="s">
        <v>5962</v>
      </c>
      <c r="H493" s="135"/>
      <c r="I493" s="124">
        <v>2.7</v>
      </c>
      <c r="J493" s="122">
        <v>63.0</v>
      </c>
      <c r="K493" s="122">
        <v>31.0</v>
      </c>
      <c r="L493" s="122"/>
      <c r="M493" s="122"/>
      <c r="N493" s="125" t="s">
        <v>8408</v>
      </c>
      <c r="O493" s="136"/>
      <c r="P493" s="122" t="s">
        <v>5963</v>
      </c>
      <c r="Q493" s="121"/>
      <c r="R493" s="122"/>
      <c r="S493" s="122"/>
      <c r="T493" s="122"/>
      <c r="U493" s="121"/>
      <c r="V493" s="121"/>
      <c r="W493" s="121"/>
      <c r="X493" s="121"/>
    </row>
    <row r="494" ht="12.75" customHeight="1">
      <c r="A494" s="121" t="s">
        <v>8323</v>
      </c>
      <c r="B494" s="125">
        <v>2462.0</v>
      </c>
      <c r="C494" s="123">
        <v>38186.0</v>
      </c>
      <c r="D494" s="124">
        <v>13.0</v>
      </c>
      <c r="E494" s="125" t="s">
        <v>6113</v>
      </c>
      <c r="F494" s="121" t="s">
        <v>857</v>
      </c>
      <c r="G494" s="125" t="s">
        <v>5962</v>
      </c>
      <c r="H494" s="135"/>
      <c r="I494" s="124">
        <v>2.9</v>
      </c>
      <c r="J494" s="122">
        <v>64.0</v>
      </c>
      <c r="K494" s="122">
        <v>32.0</v>
      </c>
      <c r="L494" s="122"/>
      <c r="M494" s="122"/>
      <c r="N494" s="125" t="s">
        <v>8325</v>
      </c>
      <c r="O494" s="136"/>
      <c r="P494" s="122" t="s">
        <v>5963</v>
      </c>
      <c r="Q494" s="121"/>
      <c r="R494" s="122"/>
      <c r="S494" s="122"/>
      <c r="T494" s="122"/>
      <c r="U494" s="121"/>
      <c r="V494" s="121"/>
      <c r="W494" s="121"/>
      <c r="X494" s="121"/>
    </row>
    <row r="495" ht="12.75" customHeight="1">
      <c r="A495" s="121" t="s">
        <v>8323</v>
      </c>
      <c r="B495" s="125">
        <v>2463.0</v>
      </c>
      <c r="C495" s="123">
        <v>38186.0</v>
      </c>
      <c r="D495" s="124">
        <v>10.0</v>
      </c>
      <c r="E495" s="125" t="s">
        <v>145</v>
      </c>
      <c r="F495" s="121" t="s">
        <v>857</v>
      </c>
      <c r="G495" s="125" t="s">
        <v>5962</v>
      </c>
      <c r="H495" s="135"/>
      <c r="I495" s="124">
        <v>2.6</v>
      </c>
      <c r="J495" s="122">
        <v>63.0</v>
      </c>
      <c r="K495" s="122">
        <v>32.0</v>
      </c>
      <c r="L495" s="122"/>
      <c r="M495" s="122"/>
      <c r="N495" s="125" t="s">
        <v>8384</v>
      </c>
      <c r="O495" s="136"/>
      <c r="P495" s="122" t="s">
        <v>5963</v>
      </c>
      <c r="Q495" s="121"/>
      <c r="R495" s="122"/>
      <c r="S495" s="122"/>
      <c r="T495" s="122"/>
      <c r="U495" s="121"/>
      <c r="V495" s="121"/>
      <c r="W495" s="121"/>
      <c r="X495" s="121"/>
    </row>
    <row r="496" ht="12.75" customHeight="1">
      <c r="A496" s="121" t="s">
        <v>8323</v>
      </c>
      <c r="B496" s="125">
        <v>2466.0</v>
      </c>
      <c r="C496" s="123">
        <v>38186.0</v>
      </c>
      <c r="D496" s="124">
        <v>9.0</v>
      </c>
      <c r="E496" s="125" t="s">
        <v>143</v>
      </c>
      <c r="F496" s="121" t="s">
        <v>857</v>
      </c>
      <c r="G496" s="125" t="s">
        <v>5962</v>
      </c>
      <c r="H496" s="135"/>
      <c r="I496" s="124">
        <v>2.4</v>
      </c>
      <c r="J496" s="122">
        <v>58.0</v>
      </c>
      <c r="K496" s="122">
        <v>29.0</v>
      </c>
      <c r="L496" s="122"/>
      <c r="M496" s="122"/>
      <c r="N496" s="125" t="s">
        <v>8496</v>
      </c>
      <c r="O496" s="136"/>
      <c r="P496" s="122" t="s">
        <v>5963</v>
      </c>
      <c r="Q496" s="121"/>
      <c r="R496" s="122"/>
      <c r="S496" s="122"/>
      <c r="T496" s="122"/>
      <c r="U496" s="121"/>
      <c r="V496" s="121"/>
      <c r="W496" s="121"/>
      <c r="X496" s="121"/>
    </row>
    <row r="497" ht="12.75" customHeight="1">
      <c r="A497" s="121" t="s">
        <v>8323</v>
      </c>
      <c r="B497" s="125">
        <v>2467.0</v>
      </c>
      <c r="C497" s="123">
        <v>38186.0</v>
      </c>
      <c r="D497" s="124">
        <v>14.0</v>
      </c>
      <c r="E497" s="125" t="s">
        <v>856</v>
      </c>
      <c r="F497" s="121" t="s">
        <v>8</v>
      </c>
      <c r="G497" s="125" t="s">
        <v>5962</v>
      </c>
      <c r="H497" s="135"/>
      <c r="I497" s="124">
        <v>3.0</v>
      </c>
      <c r="J497" s="122">
        <v>64.0</v>
      </c>
      <c r="K497" s="122">
        <v>33.0</v>
      </c>
      <c r="L497" s="122"/>
      <c r="M497" s="122"/>
      <c r="N497" s="125" t="s">
        <v>8555</v>
      </c>
      <c r="O497" s="136"/>
      <c r="P497" s="122" t="s">
        <v>5963</v>
      </c>
      <c r="Q497" s="121"/>
      <c r="R497" s="122"/>
      <c r="S497" s="122"/>
      <c r="T497" s="122"/>
      <c r="U497" s="121"/>
      <c r="V497" s="121"/>
      <c r="W497" s="121"/>
      <c r="X497" s="121"/>
    </row>
    <row r="498" ht="12.75" customHeight="1">
      <c r="A498" s="121" t="s">
        <v>8323</v>
      </c>
      <c r="B498" s="125">
        <v>2438.0</v>
      </c>
      <c r="C498" s="123">
        <v>38184.0</v>
      </c>
      <c r="D498" s="124">
        <v>12.0</v>
      </c>
      <c r="E498" s="125" t="s">
        <v>840</v>
      </c>
      <c r="F498" s="121" t="s">
        <v>857</v>
      </c>
      <c r="G498" s="125" t="s">
        <v>5962</v>
      </c>
      <c r="H498" s="135"/>
      <c r="I498" s="124">
        <v>2.7</v>
      </c>
      <c r="J498" s="122">
        <v>66.0</v>
      </c>
      <c r="K498" s="122">
        <v>33.0</v>
      </c>
      <c r="L498" s="122"/>
      <c r="M498" s="122"/>
      <c r="N498" s="125" t="s">
        <v>8434</v>
      </c>
      <c r="O498" s="136"/>
      <c r="P498" s="122" t="s">
        <v>5963</v>
      </c>
      <c r="Q498" s="121"/>
      <c r="R498" s="122"/>
      <c r="S498" s="122"/>
      <c r="T498" s="122"/>
      <c r="U498" s="121"/>
      <c r="V498" s="121"/>
      <c r="W498" s="121"/>
      <c r="X498" s="121"/>
    </row>
    <row r="499" ht="12.75" customHeight="1">
      <c r="A499" s="121" t="s">
        <v>8323</v>
      </c>
      <c r="B499" s="125">
        <v>2439.0</v>
      </c>
      <c r="C499" s="123">
        <v>38184.0</v>
      </c>
      <c r="D499" s="124">
        <v>12.3</v>
      </c>
      <c r="E499" s="125" t="s">
        <v>140</v>
      </c>
      <c r="F499" s="121" t="s">
        <v>857</v>
      </c>
      <c r="G499" s="125" t="s">
        <v>6020</v>
      </c>
      <c r="H499" s="135"/>
      <c r="I499" s="124">
        <v>2.55</v>
      </c>
      <c r="J499" s="122">
        <v>64.0</v>
      </c>
      <c r="K499" s="122">
        <v>31.0</v>
      </c>
      <c r="L499" s="122"/>
      <c r="M499" s="122"/>
      <c r="N499" s="125" t="s">
        <v>8556</v>
      </c>
      <c r="O499" s="136"/>
      <c r="P499" s="122" t="s">
        <v>5963</v>
      </c>
      <c r="Q499" s="121"/>
      <c r="R499" s="122"/>
      <c r="S499" s="122"/>
      <c r="T499" s="122"/>
      <c r="U499" s="121"/>
      <c r="V499" s="121"/>
      <c r="W499" s="121"/>
      <c r="X499" s="121"/>
    </row>
    <row r="500" ht="12.75" customHeight="1">
      <c r="A500" s="121" t="s">
        <v>8323</v>
      </c>
      <c r="B500" s="125">
        <v>2440.0</v>
      </c>
      <c r="C500" s="123">
        <v>38184.0</v>
      </c>
      <c r="D500" s="124">
        <v>11.15</v>
      </c>
      <c r="E500" s="125" t="s">
        <v>168</v>
      </c>
      <c r="F500" s="121" t="s">
        <v>857</v>
      </c>
      <c r="G500" s="125" t="s">
        <v>5962</v>
      </c>
      <c r="H500" s="135"/>
      <c r="I500" s="124">
        <v>2.3</v>
      </c>
      <c r="J500" s="122">
        <v>60.0</v>
      </c>
      <c r="K500" s="122">
        <v>29.0</v>
      </c>
      <c r="L500" s="122"/>
      <c r="M500" s="122"/>
      <c r="N500" s="125" t="s">
        <v>8416</v>
      </c>
      <c r="O500" s="136"/>
      <c r="P500" s="122" t="s">
        <v>5963</v>
      </c>
      <c r="Q500" s="121"/>
      <c r="R500" s="122"/>
      <c r="S500" s="122"/>
      <c r="T500" s="122"/>
      <c r="U500" s="121"/>
      <c r="V500" s="121"/>
      <c r="W500" s="121"/>
      <c r="X500" s="121"/>
    </row>
    <row r="501" ht="12.75" customHeight="1">
      <c r="A501" s="121" t="s">
        <v>8323</v>
      </c>
      <c r="B501" s="125">
        <v>2441.0</v>
      </c>
      <c r="C501" s="123">
        <v>38184.0</v>
      </c>
      <c r="D501" s="124">
        <v>11.0</v>
      </c>
      <c r="E501" s="125" t="s">
        <v>152</v>
      </c>
      <c r="F501" s="121" t="s">
        <v>857</v>
      </c>
      <c r="G501" s="125" t="s">
        <v>5962</v>
      </c>
      <c r="H501" s="135"/>
      <c r="I501" s="124">
        <v>2.65</v>
      </c>
      <c r="J501" s="122">
        <v>64.0</v>
      </c>
      <c r="K501" s="122">
        <v>31.0</v>
      </c>
      <c r="L501" s="122"/>
      <c r="M501" s="122"/>
      <c r="N501" s="125" t="s">
        <v>8502</v>
      </c>
      <c r="O501" s="136"/>
      <c r="P501" s="122" t="s">
        <v>5963</v>
      </c>
      <c r="Q501" s="121"/>
      <c r="R501" s="122"/>
      <c r="S501" s="122"/>
      <c r="T501" s="122"/>
      <c r="U501" s="121"/>
      <c r="V501" s="121"/>
      <c r="W501" s="121"/>
      <c r="X501" s="121"/>
    </row>
    <row r="502" ht="12.75" customHeight="1">
      <c r="A502" s="121" t="s">
        <v>8323</v>
      </c>
      <c r="B502" s="125">
        <v>2442.0</v>
      </c>
      <c r="C502" s="123">
        <v>38184.0</v>
      </c>
      <c r="D502" s="124">
        <v>13.45</v>
      </c>
      <c r="E502" s="125" t="s">
        <v>856</v>
      </c>
      <c r="F502" s="121" t="s">
        <v>8</v>
      </c>
      <c r="G502" s="125" t="s">
        <v>5962</v>
      </c>
      <c r="H502" s="135"/>
      <c r="I502" s="124">
        <v>2.7</v>
      </c>
      <c r="J502" s="122">
        <v>62.0</v>
      </c>
      <c r="K502" s="122">
        <v>31.0</v>
      </c>
      <c r="L502" s="122"/>
      <c r="M502" s="122"/>
      <c r="N502" s="125" t="s">
        <v>8557</v>
      </c>
      <c r="O502" s="136"/>
      <c r="P502" s="122" t="s">
        <v>5996</v>
      </c>
      <c r="Q502" s="121"/>
      <c r="R502" s="122"/>
      <c r="S502" s="122"/>
      <c r="T502" s="122"/>
      <c r="U502" s="121"/>
      <c r="V502" s="121"/>
      <c r="W502" s="121"/>
      <c r="X502" s="121"/>
    </row>
    <row r="503" ht="12.75" customHeight="1">
      <c r="A503" s="121" t="s">
        <v>8323</v>
      </c>
      <c r="B503" s="125">
        <v>2447.0</v>
      </c>
      <c r="C503" s="123">
        <v>38184.0</v>
      </c>
      <c r="D503" s="124">
        <v>18.0</v>
      </c>
      <c r="E503" s="125" t="s">
        <v>151</v>
      </c>
      <c r="F503" s="121" t="s">
        <v>857</v>
      </c>
      <c r="G503" s="125" t="s">
        <v>5962</v>
      </c>
      <c r="H503" s="135"/>
      <c r="I503" s="124">
        <v>2.8</v>
      </c>
      <c r="J503" s="122">
        <v>62.0</v>
      </c>
      <c r="K503" s="122">
        <v>31.0</v>
      </c>
      <c r="L503" s="122"/>
      <c r="M503" s="122"/>
      <c r="N503" s="125" t="s">
        <v>8405</v>
      </c>
      <c r="O503" s="136"/>
      <c r="P503" s="122" t="s">
        <v>5963</v>
      </c>
      <c r="Q503" s="121"/>
      <c r="R503" s="122"/>
      <c r="S503" s="122"/>
      <c r="T503" s="122"/>
      <c r="U503" s="121"/>
      <c r="V503" s="121"/>
      <c r="W503" s="121"/>
      <c r="X503" s="121"/>
    </row>
    <row r="504" ht="12.75" customHeight="1">
      <c r="A504" s="121" t="s">
        <v>8323</v>
      </c>
      <c r="B504" s="125">
        <v>2448.0</v>
      </c>
      <c r="C504" s="123">
        <v>38184.0</v>
      </c>
      <c r="D504" s="124">
        <v>18.3</v>
      </c>
      <c r="E504" s="125" t="s">
        <v>140</v>
      </c>
      <c r="F504" s="121" t="s">
        <v>857</v>
      </c>
      <c r="G504" s="125" t="s">
        <v>6020</v>
      </c>
      <c r="H504" s="135"/>
      <c r="I504" s="124">
        <v>3.0</v>
      </c>
      <c r="J504" s="122">
        <v>66.0</v>
      </c>
      <c r="K504" s="122">
        <v>33.0</v>
      </c>
      <c r="L504" s="122"/>
      <c r="M504" s="122"/>
      <c r="N504" s="125" t="s">
        <v>8558</v>
      </c>
      <c r="O504" s="136"/>
      <c r="P504" s="122" t="s">
        <v>5963</v>
      </c>
      <c r="Q504" s="121"/>
      <c r="R504" s="122"/>
      <c r="S504" s="122"/>
      <c r="T504" s="122"/>
      <c r="U504" s="121"/>
      <c r="V504" s="121"/>
      <c r="W504" s="121"/>
      <c r="X504" s="121"/>
    </row>
    <row r="505" ht="12.75" customHeight="1">
      <c r="A505" s="121" t="s">
        <v>8323</v>
      </c>
      <c r="B505" s="125">
        <v>2446.0</v>
      </c>
      <c r="C505" s="123">
        <v>38184.0</v>
      </c>
      <c r="D505" s="124">
        <v>18.0</v>
      </c>
      <c r="E505" s="125" t="s">
        <v>182</v>
      </c>
      <c r="F505" s="121" t="s">
        <v>857</v>
      </c>
      <c r="G505" s="125" t="s">
        <v>6020</v>
      </c>
      <c r="H505" s="135"/>
      <c r="I505" s="124">
        <v>2.75</v>
      </c>
      <c r="J505" s="122">
        <v>63.0</v>
      </c>
      <c r="K505" s="122">
        <v>31.0</v>
      </c>
      <c r="L505" s="122"/>
      <c r="M505" s="122"/>
      <c r="N505" s="125" t="s">
        <v>8385</v>
      </c>
      <c r="O505" s="136"/>
      <c r="P505" s="122" t="s">
        <v>5963</v>
      </c>
      <c r="Q505" s="121"/>
      <c r="R505" s="122"/>
      <c r="S505" s="122"/>
      <c r="T505" s="122"/>
      <c r="U505" s="121"/>
      <c r="V505" s="121"/>
      <c r="W505" s="121"/>
      <c r="X505" s="121"/>
    </row>
    <row r="506" ht="12.75" customHeight="1">
      <c r="A506" s="121" t="s">
        <v>8323</v>
      </c>
      <c r="B506" s="125">
        <v>2445.0</v>
      </c>
      <c r="C506" s="123">
        <v>38184.0</v>
      </c>
      <c r="D506" s="124">
        <v>17.0</v>
      </c>
      <c r="E506" s="125" t="s">
        <v>132</v>
      </c>
      <c r="F506" s="121" t="s">
        <v>857</v>
      </c>
      <c r="G506" s="125" t="s">
        <v>5962</v>
      </c>
      <c r="H506" s="135"/>
      <c r="I506" s="124">
        <v>2.65</v>
      </c>
      <c r="J506" s="122">
        <v>61.0</v>
      </c>
      <c r="K506" s="122">
        <v>30.0</v>
      </c>
      <c r="L506" s="122"/>
      <c r="M506" s="122"/>
      <c r="N506" s="125" t="s">
        <v>8390</v>
      </c>
      <c r="O506" s="136"/>
      <c r="P506" s="122" t="s">
        <v>5963</v>
      </c>
      <c r="Q506" s="121"/>
      <c r="R506" s="122"/>
      <c r="S506" s="122"/>
      <c r="T506" s="122"/>
      <c r="U506" s="121"/>
      <c r="V506" s="121"/>
      <c r="W506" s="121"/>
      <c r="X506" s="121"/>
    </row>
    <row r="507" ht="12.75" customHeight="1">
      <c r="A507" s="121" t="s">
        <v>8323</v>
      </c>
      <c r="B507" s="125">
        <v>2460.0</v>
      </c>
      <c r="C507" s="123">
        <v>38185.0</v>
      </c>
      <c r="D507" s="124">
        <v>19.3</v>
      </c>
      <c r="E507" s="125" t="s">
        <v>8559</v>
      </c>
      <c r="F507" s="121" t="s">
        <v>857</v>
      </c>
      <c r="G507" s="125" t="s">
        <v>5962</v>
      </c>
      <c r="H507" s="135"/>
      <c r="I507" s="124">
        <v>3.8</v>
      </c>
      <c r="J507" s="122">
        <v>63.0</v>
      </c>
      <c r="K507" s="122">
        <v>32.0</v>
      </c>
      <c r="L507" s="122"/>
      <c r="M507" s="122"/>
      <c r="N507" s="125" t="s">
        <v>8560</v>
      </c>
      <c r="O507" s="136"/>
      <c r="P507" s="122" t="s">
        <v>5963</v>
      </c>
      <c r="Q507" s="121"/>
      <c r="R507" s="122"/>
      <c r="S507" s="122"/>
      <c r="T507" s="122"/>
      <c r="U507" s="121"/>
      <c r="V507" s="121"/>
      <c r="W507" s="121"/>
      <c r="X507" s="121"/>
    </row>
    <row r="508" ht="12.75" customHeight="1">
      <c r="A508" s="121" t="s">
        <v>8323</v>
      </c>
      <c r="B508" s="125">
        <v>2459.0</v>
      </c>
      <c r="C508" s="123">
        <v>38185.0</v>
      </c>
      <c r="D508" s="124">
        <v>15.0</v>
      </c>
      <c r="E508" s="125" t="s">
        <v>133</v>
      </c>
      <c r="F508" s="121" t="s">
        <v>857</v>
      </c>
      <c r="G508" s="125" t="s">
        <v>6020</v>
      </c>
      <c r="H508" s="135"/>
      <c r="I508" s="124">
        <v>3.5</v>
      </c>
      <c r="J508" s="122">
        <v>74.0</v>
      </c>
      <c r="K508" s="122">
        <v>31.0</v>
      </c>
      <c r="L508" s="122"/>
      <c r="M508" s="122"/>
      <c r="N508" s="125" t="s">
        <v>8536</v>
      </c>
      <c r="O508" s="136"/>
      <c r="P508" s="122" t="s">
        <v>5963</v>
      </c>
      <c r="Q508" s="121"/>
      <c r="R508" s="122"/>
      <c r="S508" s="122"/>
      <c r="T508" s="122"/>
      <c r="U508" s="121"/>
      <c r="V508" s="121"/>
      <c r="W508" s="121"/>
      <c r="X508" s="121"/>
    </row>
    <row r="509" ht="12.75" customHeight="1">
      <c r="A509" s="121" t="s">
        <v>8323</v>
      </c>
      <c r="B509" s="125">
        <v>2457.0</v>
      </c>
      <c r="C509" s="123">
        <v>38185.0</v>
      </c>
      <c r="D509" s="124">
        <v>17.0</v>
      </c>
      <c r="E509" s="125" t="s">
        <v>178</v>
      </c>
      <c r="F509" s="121" t="s">
        <v>857</v>
      </c>
      <c r="G509" s="125" t="s">
        <v>5962</v>
      </c>
      <c r="H509" s="135"/>
      <c r="I509" s="124">
        <v>2.4</v>
      </c>
      <c r="J509" s="122">
        <v>60.0</v>
      </c>
      <c r="K509" s="122">
        <v>31.0</v>
      </c>
      <c r="L509" s="122"/>
      <c r="M509" s="122"/>
      <c r="N509" s="125" t="s">
        <v>8407</v>
      </c>
      <c r="O509" s="136"/>
      <c r="P509" s="122" t="s">
        <v>5963</v>
      </c>
      <c r="Q509" s="121"/>
      <c r="R509" s="122"/>
      <c r="S509" s="122"/>
      <c r="T509" s="122"/>
      <c r="U509" s="121"/>
      <c r="V509" s="121"/>
      <c r="W509" s="121"/>
      <c r="X509" s="121"/>
    </row>
    <row r="510" ht="12.75" customHeight="1">
      <c r="A510" s="121" t="s">
        <v>8323</v>
      </c>
      <c r="B510" s="125">
        <v>2456.0</v>
      </c>
      <c r="C510" s="123">
        <v>38185.0</v>
      </c>
      <c r="D510" s="124">
        <v>9.3</v>
      </c>
      <c r="E510" s="125" t="s">
        <v>850</v>
      </c>
      <c r="F510" s="121" t="s">
        <v>8</v>
      </c>
      <c r="G510" s="125" t="s">
        <v>5962</v>
      </c>
      <c r="H510" s="135"/>
      <c r="I510" s="124">
        <v>2.3</v>
      </c>
      <c r="J510" s="122">
        <v>62.0</v>
      </c>
      <c r="K510" s="122">
        <v>30.0</v>
      </c>
      <c r="L510" s="122"/>
      <c r="M510" s="122"/>
      <c r="N510" s="125" t="s">
        <v>8561</v>
      </c>
      <c r="O510" s="136"/>
      <c r="P510" s="122" t="s">
        <v>5963</v>
      </c>
      <c r="Q510" s="121"/>
      <c r="R510" s="122"/>
      <c r="S510" s="122"/>
      <c r="T510" s="122"/>
      <c r="U510" s="121"/>
      <c r="V510" s="121"/>
      <c r="W510" s="121"/>
      <c r="X510" s="121"/>
    </row>
    <row r="511" ht="12.75" customHeight="1">
      <c r="A511" s="121" t="s">
        <v>8323</v>
      </c>
      <c r="B511" s="125">
        <v>2455.0</v>
      </c>
      <c r="C511" s="123">
        <v>38185.0</v>
      </c>
      <c r="D511" s="124">
        <v>12.0</v>
      </c>
      <c r="E511" s="125" t="s">
        <v>151</v>
      </c>
      <c r="F511" s="121" t="s">
        <v>857</v>
      </c>
      <c r="G511" s="125" t="s">
        <v>5962</v>
      </c>
      <c r="H511" s="135"/>
      <c r="I511" s="124">
        <v>2.05</v>
      </c>
      <c r="J511" s="122">
        <v>55.0</v>
      </c>
      <c r="K511" s="122">
        <v>25.0</v>
      </c>
      <c r="L511" s="122"/>
      <c r="M511" s="122"/>
      <c r="N511" s="125" t="s">
        <v>8426</v>
      </c>
      <c r="O511" s="136"/>
      <c r="P511" s="122" t="s">
        <v>5963</v>
      </c>
      <c r="Q511" s="122"/>
      <c r="R511" s="122"/>
      <c r="S511" s="122"/>
      <c r="T511" s="122"/>
      <c r="U511" s="121"/>
      <c r="V511" s="121"/>
      <c r="W511" s="121"/>
      <c r="X511" s="121"/>
    </row>
    <row r="512" ht="12.75" customHeight="1">
      <c r="A512" s="121" t="s">
        <v>8323</v>
      </c>
      <c r="B512" s="125">
        <v>2454.0</v>
      </c>
      <c r="C512" s="123">
        <v>38185.0</v>
      </c>
      <c r="D512" s="124">
        <v>10.0</v>
      </c>
      <c r="E512" s="125" t="s">
        <v>141</v>
      </c>
      <c r="F512" s="121" t="s">
        <v>857</v>
      </c>
      <c r="G512" s="125" t="s">
        <v>5962</v>
      </c>
      <c r="H512" s="135"/>
      <c r="I512" s="124">
        <v>5.4</v>
      </c>
      <c r="J512" s="122">
        <v>80.0</v>
      </c>
      <c r="K512" s="122">
        <v>41.0</v>
      </c>
      <c r="L512" s="122"/>
      <c r="M512" s="122"/>
      <c r="N512" s="125" t="s">
        <v>8325</v>
      </c>
      <c r="O512" s="136"/>
      <c r="P512" s="122" t="s">
        <v>5963</v>
      </c>
      <c r="Q512" s="121"/>
      <c r="R512" s="122"/>
      <c r="S512" s="122"/>
      <c r="T512" s="122"/>
      <c r="U512" s="121"/>
      <c r="V512" s="121"/>
      <c r="W512" s="121"/>
      <c r="X512" s="121"/>
    </row>
    <row r="513" ht="12.75" customHeight="1">
      <c r="A513" s="121" t="s">
        <v>8323</v>
      </c>
      <c r="B513" s="125">
        <v>2453.0</v>
      </c>
      <c r="C513" s="123">
        <v>38185.0</v>
      </c>
      <c r="D513" s="124">
        <v>9.0</v>
      </c>
      <c r="E513" s="125" t="s">
        <v>146</v>
      </c>
      <c r="F513" s="121" t="s">
        <v>857</v>
      </c>
      <c r="G513" s="125" t="s">
        <v>5962</v>
      </c>
      <c r="H513" s="135"/>
      <c r="I513" s="124">
        <v>3.3</v>
      </c>
      <c r="J513" s="122">
        <v>70.0</v>
      </c>
      <c r="K513" s="122">
        <v>36.0</v>
      </c>
      <c r="L513" s="122"/>
      <c r="M513" s="122"/>
      <c r="N513" s="125" t="s">
        <v>8384</v>
      </c>
      <c r="O513" s="136"/>
      <c r="P513" s="122" t="s">
        <v>5963</v>
      </c>
      <c r="Q513" s="121"/>
      <c r="R513" s="122"/>
      <c r="S513" s="122"/>
      <c r="T513" s="122"/>
      <c r="U513" s="121"/>
      <c r="V513" s="121"/>
      <c r="W513" s="121"/>
      <c r="X513" s="121"/>
    </row>
    <row r="514" ht="12.75" customHeight="1">
      <c r="A514" s="121" t="s">
        <v>8323</v>
      </c>
      <c r="B514" s="125">
        <v>2452.0</v>
      </c>
      <c r="C514" s="123">
        <v>38185.0</v>
      </c>
      <c r="D514" s="124">
        <v>12.0</v>
      </c>
      <c r="E514" s="125" t="s">
        <v>143</v>
      </c>
      <c r="F514" s="121" t="s">
        <v>857</v>
      </c>
      <c r="G514" s="125" t="s">
        <v>5962</v>
      </c>
      <c r="H514" s="135"/>
      <c r="I514" s="124">
        <v>2.6</v>
      </c>
      <c r="J514" s="122">
        <v>65.0</v>
      </c>
      <c r="K514" s="122">
        <v>30.0</v>
      </c>
      <c r="L514" s="122"/>
      <c r="M514" s="122"/>
      <c r="N514" s="125" t="s">
        <v>8337</v>
      </c>
      <c r="O514" s="136"/>
      <c r="P514" s="122" t="s">
        <v>5963</v>
      </c>
      <c r="Q514" s="121"/>
      <c r="R514" s="122"/>
      <c r="S514" s="122"/>
      <c r="T514" s="122"/>
      <c r="U514" s="121"/>
      <c r="V514" s="121"/>
      <c r="W514" s="121"/>
      <c r="X514" s="121"/>
    </row>
    <row r="515" ht="12.75" customHeight="1">
      <c r="A515" s="121" t="s">
        <v>8323</v>
      </c>
      <c r="B515" s="125">
        <v>2451.0</v>
      </c>
      <c r="C515" s="123">
        <v>38185.0</v>
      </c>
      <c r="D515" s="124">
        <v>11.3</v>
      </c>
      <c r="E515" s="125" t="s">
        <v>143</v>
      </c>
      <c r="F515" s="121" t="s">
        <v>857</v>
      </c>
      <c r="G515" s="125" t="s">
        <v>5962</v>
      </c>
      <c r="H515" s="135"/>
      <c r="I515" s="124">
        <v>2.8</v>
      </c>
      <c r="J515" s="122">
        <v>64.0</v>
      </c>
      <c r="K515" s="122">
        <v>33.0</v>
      </c>
      <c r="L515" s="122"/>
      <c r="M515" s="122"/>
      <c r="N515" s="125" t="s">
        <v>8562</v>
      </c>
      <c r="O515" s="136"/>
      <c r="P515" s="122" t="s">
        <v>5963</v>
      </c>
      <c r="Q515" s="121"/>
      <c r="R515" s="122"/>
      <c r="S515" s="122"/>
      <c r="T515" s="122"/>
      <c r="U515" s="121"/>
      <c r="V515" s="121"/>
      <c r="W515" s="121"/>
      <c r="X515" s="121"/>
    </row>
    <row r="516" ht="12.75" customHeight="1">
      <c r="A516" s="121" t="s">
        <v>8323</v>
      </c>
      <c r="B516" s="125">
        <v>2450.0</v>
      </c>
      <c r="C516" s="123">
        <v>38185.0</v>
      </c>
      <c r="D516" s="124">
        <v>12.0</v>
      </c>
      <c r="E516" s="125" t="s">
        <v>217</v>
      </c>
      <c r="F516" s="121" t="s">
        <v>857</v>
      </c>
      <c r="G516" s="125" t="s">
        <v>6020</v>
      </c>
      <c r="H516" s="135"/>
      <c r="I516" s="124">
        <v>2.3</v>
      </c>
      <c r="J516" s="122">
        <v>60.0</v>
      </c>
      <c r="K516" s="122">
        <v>30.0</v>
      </c>
      <c r="L516" s="122"/>
      <c r="M516" s="122"/>
      <c r="N516" s="125" t="s">
        <v>8357</v>
      </c>
      <c r="O516" s="136"/>
      <c r="P516" s="122" t="s">
        <v>5963</v>
      </c>
      <c r="Q516" s="121"/>
      <c r="R516" s="122"/>
      <c r="S516" s="122"/>
      <c r="T516" s="122"/>
      <c r="U516" s="121"/>
      <c r="V516" s="121"/>
      <c r="W516" s="121"/>
      <c r="X516" s="121"/>
    </row>
    <row r="517" ht="12.75" customHeight="1">
      <c r="A517" s="121" t="s">
        <v>8323</v>
      </c>
      <c r="B517" s="125">
        <v>2449.0</v>
      </c>
      <c r="C517" s="123">
        <v>38185.0</v>
      </c>
      <c r="D517" s="124">
        <v>10.0</v>
      </c>
      <c r="E517" s="125" t="s">
        <v>157</v>
      </c>
      <c r="F517" s="121" t="s">
        <v>857</v>
      </c>
      <c r="G517" s="125" t="s">
        <v>5962</v>
      </c>
      <c r="H517" s="135"/>
      <c r="I517" s="124">
        <v>2.7</v>
      </c>
      <c r="J517" s="122">
        <v>64.0</v>
      </c>
      <c r="K517" s="122">
        <v>32.0</v>
      </c>
      <c r="L517" s="122"/>
      <c r="M517" s="122"/>
      <c r="N517" s="125" t="s">
        <v>8352</v>
      </c>
      <c r="O517" s="136"/>
      <c r="P517" s="122" t="s">
        <v>5963</v>
      </c>
      <c r="Q517" s="121"/>
      <c r="R517" s="122"/>
      <c r="S517" s="122"/>
      <c r="T517" s="122"/>
      <c r="U517" s="121"/>
      <c r="V517" s="121"/>
      <c r="W517" s="121"/>
      <c r="X517" s="121"/>
    </row>
    <row r="518" ht="12.75" customHeight="1">
      <c r="A518" s="121" t="s">
        <v>8323</v>
      </c>
      <c r="B518" s="125">
        <v>2435.0</v>
      </c>
      <c r="C518" s="123">
        <v>38182.0</v>
      </c>
      <c r="D518" s="124">
        <v>9.0</v>
      </c>
      <c r="E518" s="125" t="s">
        <v>164</v>
      </c>
      <c r="F518" s="121" t="s">
        <v>8</v>
      </c>
      <c r="G518" s="125" t="s">
        <v>5962</v>
      </c>
      <c r="H518" s="135"/>
      <c r="I518" s="124">
        <v>2.2</v>
      </c>
      <c r="J518" s="122">
        <v>62.0</v>
      </c>
      <c r="K518" s="122">
        <v>26.0</v>
      </c>
      <c r="L518" s="122"/>
      <c r="M518" s="122"/>
      <c r="N518" s="125" t="s">
        <v>8563</v>
      </c>
      <c r="O518" s="136"/>
      <c r="P518" s="122" t="s">
        <v>5963</v>
      </c>
      <c r="Q518" s="121"/>
      <c r="R518" s="122"/>
      <c r="S518" s="122"/>
      <c r="T518" s="122"/>
      <c r="U518" s="121"/>
      <c r="V518" s="121"/>
      <c r="W518" s="121"/>
      <c r="X518" s="121"/>
    </row>
    <row r="519" ht="12.75" customHeight="1">
      <c r="A519" s="121" t="s">
        <v>8323</v>
      </c>
      <c r="B519" s="125">
        <v>2436.0</v>
      </c>
      <c r="C519" s="123">
        <v>38182.0</v>
      </c>
      <c r="D519" s="124">
        <v>19.0</v>
      </c>
      <c r="E519" s="125" t="s">
        <v>164</v>
      </c>
      <c r="F519" s="121" t="s">
        <v>8</v>
      </c>
      <c r="G519" s="125" t="s">
        <v>5962</v>
      </c>
      <c r="H519" s="135"/>
      <c r="I519" s="124">
        <v>2.1</v>
      </c>
      <c r="J519" s="122">
        <v>61.0</v>
      </c>
      <c r="K519" s="122">
        <v>25.0</v>
      </c>
      <c r="L519" s="122"/>
      <c r="M519" s="122"/>
      <c r="N519" s="125" t="s">
        <v>8564</v>
      </c>
      <c r="O519" s="136"/>
      <c r="P519" s="122" t="s">
        <v>5963</v>
      </c>
      <c r="Q519" s="121"/>
      <c r="R519" s="122"/>
      <c r="S519" s="122"/>
      <c r="T519" s="122"/>
      <c r="U519" s="121"/>
      <c r="V519" s="121"/>
      <c r="W519" s="121"/>
      <c r="X519" s="121"/>
    </row>
    <row r="520" ht="12.75" customHeight="1">
      <c r="A520" s="121" t="s">
        <v>8323</v>
      </c>
      <c r="B520" s="125">
        <v>2437.0</v>
      </c>
      <c r="C520" s="123">
        <v>38182.0</v>
      </c>
      <c r="D520" s="124">
        <v>21.0</v>
      </c>
      <c r="E520" s="125" t="s">
        <v>883</v>
      </c>
      <c r="F520" s="121" t="s">
        <v>8</v>
      </c>
      <c r="G520" s="125" t="s">
        <v>5962</v>
      </c>
      <c r="H520" s="135"/>
      <c r="I520" s="124">
        <v>2.7</v>
      </c>
      <c r="J520" s="122">
        <v>64.0</v>
      </c>
      <c r="K520" s="122">
        <v>30.0</v>
      </c>
      <c r="L520" s="122"/>
      <c r="M520" s="122"/>
      <c r="N520" s="125" t="s">
        <v>8563</v>
      </c>
      <c r="O520" s="136"/>
      <c r="P520" s="122" t="s">
        <v>5963</v>
      </c>
      <c r="Q520" s="121"/>
      <c r="R520" s="122"/>
      <c r="S520" s="122"/>
      <c r="T520" s="122"/>
      <c r="U520" s="121"/>
      <c r="V520" s="121"/>
      <c r="W520" s="121"/>
      <c r="X520" s="121"/>
    </row>
    <row r="521" ht="12.75" customHeight="1">
      <c r="A521" s="121" t="s">
        <v>8323</v>
      </c>
      <c r="B521" s="125">
        <v>2427.0</v>
      </c>
      <c r="C521" s="123">
        <v>38182.0</v>
      </c>
      <c r="D521" s="124">
        <v>20.45</v>
      </c>
      <c r="E521" s="125" t="s">
        <v>151</v>
      </c>
      <c r="F521" s="121" t="s">
        <v>857</v>
      </c>
      <c r="G521" s="125" t="s">
        <v>5962</v>
      </c>
      <c r="H521" s="135"/>
      <c r="I521" s="124">
        <v>2.1</v>
      </c>
      <c r="J521" s="122">
        <v>60.0</v>
      </c>
      <c r="K521" s="122">
        <v>29.0</v>
      </c>
      <c r="L521" s="122"/>
      <c r="M521" s="122"/>
      <c r="N521" s="125" t="s">
        <v>8436</v>
      </c>
      <c r="O521" s="136"/>
      <c r="P521" s="122" t="s">
        <v>5963</v>
      </c>
      <c r="Q521" s="121"/>
      <c r="R521" s="122"/>
      <c r="S521" s="122"/>
      <c r="T521" s="122"/>
      <c r="U521" s="121"/>
      <c r="V521" s="121"/>
      <c r="W521" s="121"/>
      <c r="X521" s="121"/>
    </row>
    <row r="522" ht="12.75" customHeight="1">
      <c r="A522" s="121" t="s">
        <v>8323</v>
      </c>
      <c r="B522" s="125">
        <v>2431.0</v>
      </c>
      <c r="C522" s="123">
        <v>38182.0</v>
      </c>
      <c r="D522" s="124">
        <v>12.0</v>
      </c>
      <c r="E522" s="125" t="s">
        <v>840</v>
      </c>
      <c r="F522" s="121" t="s">
        <v>857</v>
      </c>
      <c r="G522" s="125" t="s">
        <v>5962</v>
      </c>
      <c r="H522" s="135"/>
      <c r="I522" s="124">
        <v>2.7</v>
      </c>
      <c r="J522" s="122">
        <v>62.0</v>
      </c>
      <c r="K522" s="122">
        <v>30.0</v>
      </c>
      <c r="L522" s="122"/>
      <c r="M522" s="122"/>
      <c r="N522" s="125" t="s">
        <v>8336</v>
      </c>
      <c r="O522" s="136"/>
      <c r="P522" s="122" t="s">
        <v>5963</v>
      </c>
      <c r="Q522" s="121"/>
      <c r="R522" s="122"/>
      <c r="S522" s="122"/>
      <c r="T522" s="122"/>
      <c r="U522" s="121"/>
      <c r="V522" s="121"/>
      <c r="W522" s="121"/>
      <c r="X522" s="121"/>
    </row>
    <row r="523" ht="12.75" customHeight="1">
      <c r="A523" s="121" t="s">
        <v>8323</v>
      </c>
      <c r="B523" s="125">
        <v>2429.0</v>
      </c>
      <c r="C523" s="123">
        <v>38182.0</v>
      </c>
      <c r="D523" s="124">
        <v>12.3</v>
      </c>
      <c r="E523" s="125" t="s">
        <v>29</v>
      </c>
      <c r="F523" s="121" t="s">
        <v>857</v>
      </c>
      <c r="G523" s="125" t="s">
        <v>5962</v>
      </c>
      <c r="H523" s="135"/>
      <c r="I523" s="124">
        <v>2.6</v>
      </c>
      <c r="J523" s="122">
        <v>62.0</v>
      </c>
      <c r="K523" s="122">
        <v>30.0</v>
      </c>
      <c r="L523" s="122"/>
      <c r="M523" s="122"/>
      <c r="N523" s="125" t="s">
        <v>8366</v>
      </c>
      <c r="O523" s="136"/>
      <c r="P523" s="122" t="s">
        <v>5963</v>
      </c>
      <c r="Q523" s="121"/>
      <c r="R523" s="122"/>
      <c r="S523" s="122"/>
      <c r="T523" s="122"/>
      <c r="U523" s="121"/>
      <c r="V523" s="121"/>
      <c r="W523" s="121"/>
      <c r="X523" s="121"/>
    </row>
    <row r="524" ht="12.75" customHeight="1">
      <c r="A524" s="121" t="s">
        <v>8323</v>
      </c>
      <c r="B524" s="125">
        <v>2430.0</v>
      </c>
      <c r="C524" s="123">
        <v>38182.0</v>
      </c>
      <c r="D524" s="124">
        <v>10.0</v>
      </c>
      <c r="E524" s="125" t="s">
        <v>840</v>
      </c>
      <c r="F524" s="121" t="s">
        <v>857</v>
      </c>
      <c r="G524" s="125" t="s">
        <v>5962</v>
      </c>
      <c r="H524" s="135"/>
      <c r="I524" s="124">
        <v>2.7</v>
      </c>
      <c r="J524" s="122">
        <v>62.0</v>
      </c>
      <c r="K524" s="122">
        <v>30.0</v>
      </c>
      <c r="L524" s="122"/>
      <c r="M524" s="122"/>
      <c r="N524" s="125" t="s">
        <v>8368</v>
      </c>
      <c r="O524" s="136"/>
      <c r="P524" s="122" t="s">
        <v>5963</v>
      </c>
      <c r="Q524" s="121"/>
      <c r="R524" s="122"/>
      <c r="S524" s="122"/>
      <c r="T524" s="122"/>
      <c r="U524" s="121"/>
      <c r="V524" s="121"/>
      <c r="W524" s="121"/>
      <c r="X524" s="121"/>
    </row>
    <row r="525" ht="12.75" customHeight="1">
      <c r="A525" s="121" t="s">
        <v>8323</v>
      </c>
      <c r="B525" s="125">
        <v>2432.0</v>
      </c>
      <c r="C525" s="123">
        <v>38182.0</v>
      </c>
      <c r="D525" s="124">
        <v>8.3</v>
      </c>
      <c r="E525" s="125" t="s">
        <v>175</v>
      </c>
      <c r="F525" s="121" t="s">
        <v>857</v>
      </c>
      <c r="G525" s="125" t="s">
        <v>5962</v>
      </c>
      <c r="H525" s="135"/>
      <c r="I525" s="124">
        <v>2.5</v>
      </c>
      <c r="J525" s="122">
        <v>62.0</v>
      </c>
      <c r="K525" s="122">
        <v>30.0</v>
      </c>
      <c r="L525" s="122"/>
      <c r="M525" s="122"/>
      <c r="N525" s="125" t="s">
        <v>8367</v>
      </c>
      <c r="O525" s="136"/>
      <c r="P525" s="122" t="s">
        <v>5963</v>
      </c>
      <c r="Q525" s="121"/>
      <c r="R525" s="122"/>
      <c r="S525" s="122"/>
      <c r="T525" s="122"/>
      <c r="U525" s="121"/>
      <c r="V525" s="121"/>
      <c r="W525" s="121"/>
      <c r="X525" s="121"/>
    </row>
    <row r="526" ht="12.75" customHeight="1">
      <c r="A526" s="121" t="s">
        <v>8323</v>
      </c>
      <c r="B526" s="125">
        <v>2428.0</v>
      </c>
      <c r="C526" s="123">
        <v>38182.0</v>
      </c>
      <c r="D526" s="124">
        <v>9.3</v>
      </c>
      <c r="E526" s="125" t="s">
        <v>845</v>
      </c>
      <c r="F526" s="121" t="s">
        <v>8</v>
      </c>
      <c r="G526" s="125" t="s">
        <v>5962</v>
      </c>
      <c r="H526" s="135"/>
      <c r="I526" s="124">
        <v>2.35</v>
      </c>
      <c r="J526" s="122">
        <v>61.0</v>
      </c>
      <c r="K526" s="122">
        <v>30.0</v>
      </c>
      <c r="L526" s="122"/>
      <c r="M526" s="122"/>
      <c r="N526" s="125" t="s">
        <v>8565</v>
      </c>
      <c r="O526" s="136"/>
      <c r="P526" s="122" t="s">
        <v>5963</v>
      </c>
      <c r="Q526" s="121"/>
      <c r="R526" s="122"/>
      <c r="S526" s="122"/>
      <c r="T526" s="122"/>
      <c r="U526" s="121"/>
      <c r="V526" s="121"/>
      <c r="W526" s="121"/>
      <c r="X526" s="121"/>
    </row>
    <row r="527" ht="12.75" customHeight="1">
      <c r="A527" s="121" t="s">
        <v>8323</v>
      </c>
      <c r="B527" s="125">
        <v>2434.0</v>
      </c>
      <c r="C527" s="123">
        <v>38182.0</v>
      </c>
      <c r="D527" s="124">
        <v>12.0</v>
      </c>
      <c r="E527" s="125" t="s">
        <v>842</v>
      </c>
      <c r="F527" s="121" t="s">
        <v>8</v>
      </c>
      <c r="G527" s="125" t="s">
        <v>5962</v>
      </c>
      <c r="H527" s="135"/>
      <c r="I527" s="124">
        <v>2.1</v>
      </c>
      <c r="J527" s="122">
        <v>59.0</v>
      </c>
      <c r="K527" s="122">
        <v>30.0</v>
      </c>
      <c r="L527" s="122"/>
      <c r="M527" s="122"/>
      <c r="N527" s="125" t="s">
        <v>8566</v>
      </c>
      <c r="O527" s="136"/>
      <c r="P527" s="122" t="s">
        <v>5963</v>
      </c>
      <c r="Q527" s="121"/>
      <c r="R527" s="122"/>
      <c r="S527" s="122"/>
      <c r="T527" s="122"/>
      <c r="U527" s="121"/>
      <c r="V527" s="121"/>
      <c r="W527" s="121"/>
      <c r="X527" s="121"/>
    </row>
    <row r="528" ht="12.75" customHeight="1">
      <c r="A528" s="121" t="s">
        <v>8323</v>
      </c>
      <c r="B528" s="125">
        <v>2433.0</v>
      </c>
      <c r="C528" s="123">
        <v>38182.0</v>
      </c>
      <c r="D528" s="124">
        <v>12.0</v>
      </c>
      <c r="E528" s="125" t="s">
        <v>132</v>
      </c>
      <c r="F528" s="121" t="s">
        <v>857</v>
      </c>
      <c r="G528" s="125" t="s">
        <v>5962</v>
      </c>
      <c r="H528" s="135"/>
      <c r="I528" s="124">
        <v>4.1</v>
      </c>
      <c r="J528" s="122">
        <v>72.0</v>
      </c>
      <c r="K528" s="122">
        <v>36.0</v>
      </c>
      <c r="L528" s="122"/>
      <c r="M528" s="122"/>
      <c r="N528" s="125" t="s">
        <v>8567</v>
      </c>
      <c r="O528" s="136"/>
      <c r="P528" s="122" t="s">
        <v>5963</v>
      </c>
      <c r="Q528" s="121"/>
      <c r="R528" s="122"/>
      <c r="S528" s="122"/>
      <c r="T528" s="122"/>
      <c r="U528" s="121"/>
      <c r="V528" s="121"/>
      <c r="W528" s="121"/>
      <c r="X528" s="121"/>
    </row>
    <row r="529" ht="12.75" customHeight="1">
      <c r="A529" s="121" t="s">
        <v>8323</v>
      </c>
      <c r="B529" s="125">
        <v>2426.0</v>
      </c>
      <c r="C529" s="123">
        <v>38181.0</v>
      </c>
      <c r="D529" s="124">
        <v>14.0</v>
      </c>
      <c r="E529" s="125" t="s">
        <v>146</v>
      </c>
      <c r="F529" s="121" t="s">
        <v>857</v>
      </c>
      <c r="G529" s="125" t="s">
        <v>5962</v>
      </c>
      <c r="H529" s="135"/>
      <c r="I529" s="124">
        <v>2.9</v>
      </c>
      <c r="J529" s="122">
        <v>64.0</v>
      </c>
      <c r="K529" s="122">
        <v>32.0</v>
      </c>
      <c r="L529" s="122"/>
      <c r="M529" s="122"/>
      <c r="N529" s="125" t="s">
        <v>8568</v>
      </c>
      <c r="O529" s="136"/>
      <c r="P529" s="122" t="s">
        <v>5963</v>
      </c>
      <c r="Q529" s="121"/>
      <c r="R529" s="122"/>
      <c r="S529" s="122"/>
      <c r="T529" s="122"/>
      <c r="U529" s="121"/>
      <c r="V529" s="121"/>
      <c r="W529" s="121"/>
      <c r="X529" s="121"/>
    </row>
    <row r="530" ht="12.75" customHeight="1">
      <c r="A530" s="121" t="s">
        <v>8323</v>
      </c>
      <c r="B530" s="125">
        <v>2425.0</v>
      </c>
      <c r="C530" s="123">
        <v>38181.0</v>
      </c>
      <c r="D530" s="124">
        <v>13.3</v>
      </c>
      <c r="E530" s="125" t="s">
        <v>856</v>
      </c>
      <c r="F530" s="121" t="s">
        <v>8</v>
      </c>
      <c r="G530" s="125" t="s">
        <v>5962</v>
      </c>
      <c r="H530" s="135"/>
      <c r="I530" s="124">
        <v>3.1</v>
      </c>
      <c r="J530" s="122">
        <v>68.0</v>
      </c>
      <c r="K530" s="122">
        <v>34.0</v>
      </c>
      <c r="L530" s="122"/>
      <c r="M530" s="122"/>
      <c r="N530" s="125" t="s">
        <v>8569</v>
      </c>
      <c r="O530" s="136"/>
      <c r="P530" s="122" t="s">
        <v>5963</v>
      </c>
      <c r="Q530" s="121"/>
      <c r="R530" s="122"/>
      <c r="S530" s="122"/>
      <c r="T530" s="122"/>
      <c r="U530" s="121"/>
      <c r="V530" s="121"/>
      <c r="W530" s="121"/>
      <c r="X530" s="121"/>
    </row>
    <row r="531" ht="12.75" customHeight="1">
      <c r="A531" s="121" t="s">
        <v>8323</v>
      </c>
      <c r="B531" s="125">
        <v>2424.0</v>
      </c>
      <c r="C531" s="123">
        <v>38181.0</v>
      </c>
      <c r="D531" s="124">
        <v>14.0</v>
      </c>
      <c r="E531" s="125" t="s">
        <v>856</v>
      </c>
      <c r="F531" s="121" t="s">
        <v>8</v>
      </c>
      <c r="G531" s="125" t="s">
        <v>5962</v>
      </c>
      <c r="H531" s="135"/>
      <c r="I531" s="124">
        <v>2.2</v>
      </c>
      <c r="J531" s="122">
        <v>60.0</v>
      </c>
      <c r="K531" s="122">
        <v>30.0</v>
      </c>
      <c r="L531" s="122"/>
      <c r="M531" s="122"/>
      <c r="N531" s="125" t="s">
        <v>8569</v>
      </c>
      <c r="O531" s="136"/>
      <c r="P531" s="122" t="s">
        <v>5963</v>
      </c>
      <c r="Q531" s="121"/>
      <c r="R531" s="122"/>
      <c r="S531" s="122"/>
      <c r="T531" s="122"/>
      <c r="U531" s="121"/>
      <c r="V531" s="121"/>
      <c r="W531" s="121"/>
      <c r="X531" s="121"/>
    </row>
    <row r="532" ht="12.75" customHeight="1">
      <c r="A532" s="121" t="s">
        <v>8323</v>
      </c>
      <c r="B532" s="125">
        <v>2423.0</v>
      </c>
      <c r="C532" s="123">
        <v>38181.0</v>
      </c>
      <c r="D532" s="124">
        <v>17.0</v>
      </c>
      <c r="E532" s="125" t="s">
        <v>136</v>
      </c>
      <c r="F532" s="121" t="s">
        <v>857</v>
      </c>
      <c r="G532" s="125" t="s">
        <v>5962</v>
      </c>
      <c r="H532" s="135"/>
      <c r="I532" s="124">
        <v>3.1</v>
      </c>
      <c r="J532" s="122">
        <v>68.0</v>
      </c>
      <c r="K532" s="122">
        <v>34.0</v>
      </c>
      <c r="L532" s="122"/>
      <c r="M532" s="122"/>
      <c r="N532" s="125" t="s">
        <v>8399</v>
      </c>
      <c r="O532" s="136"/>
      <c r="P532" s="122" t="s">
        <v>5963</v>
      </c>
      <c r="Q532" s="121"/>
      <c r="R532" s="122"/>
      <c r="S532" s="122"/>
      <c r="T532" s="122"/>
      <c r="U532" s="121"/>
      <c r="V532" s="121"/>
      <c r="W532" s="121"/>
      <c r="X532" s="121"/>
    </row>
    <row r="533" ht="12.75" customHeight="1">
      <c r="A533" s="121" t="s">
        <v>8323</v>
      </c>
      <c r="B533" s="125">
        <v>2422.0</v>
      </c>
      <c r="C533" s="123">
        <v>38181.0</v>
      </c>
      <c r="D533" s="124">
        <v>10.0</v>
      </c>
      <c r="E533" s="125" t="s">
        <v>855</v>
      </c>
      <c r="F533" s="121" t="s">
        <v>857</v>
      </c>
      <c r="G533" s="125" t="s">
        <v>5962</v>
      </c>
      <c r="H533" s="135"/>
      <c r="I533" s="124">
        <v>2.9</v>
      </c>
      <c r="J533" s="122">
        <v>64.0</v>
      </c>
      <c r="K533" s="122">
        <v>32.0</v>
      </c>
      <c r="L533" s="122"/>
      <c r="M533" s="122"/>
      <c r="N533" s="125" t="s">
        <v>8570</v>
      </c>
      <c r="O533" s="136"/>
      <c r="P533" s="122" t="s">
        <v>5963</v>
      </c>
      <c r="Q533" s="121"/>
      <c r="R533" s="122"/>
      <c r="S533" s="122"/>
      <c r="T533" s="122"/>
      <c r="U533" s="121"/>
      <c r="V533" s="121"/>
      <c r="W533" s="121"/>
      <c r="X533" s="121"/>
    </row>
    <row r="534" ht="12.75" customHeight="1">
      <c r="A534" s="121" t="s">
        <v>8323</v>
      </c>
      <c r="B534" s="125">
        <v>2421.0</v>
      </c>
      <c r="C534" s="123">
        <v>38181.0</v>
      </c>
      <c r="D534" s="124">
        <v>15.0</v>
      </c>
      <c r="E534" s="125" t="s">
        <v>182</v>
      </c>
      <c r="F534" s="121" t="s">
        <v>857</v>
      </c>
      <c r="G534" s="125" t="s">
        <v>5962</v>
      </c>
      <c r="H534" s="135"/>
      <c r="I534" s="124">
        <v>2.3</v>
      </c>
      <c r="J534" s="122">
        <v>60.0</v>
      </c>
      <c r="K534" s="122">
        <v>30.0</v>
      </c>
      <c r="L534" s="122"/>
      <c r="M534" s="122"/>
      <c r="N534" s="125" t="s">
        <v>8571</v>
      </c>
      <c r="O534" s="136"/>
      <c r="P534" s="122" t="s">
        <v>5963</v>
      </c>
      <c r="Q534" s="121"/>
      <c r="R534" s="122"/>
      <c r="S534" s="122"/>
      <c r="T534" s="122"/>
      <c r="U534" s="121"/>
      <c r="V534" s="121"/>
      <c r="W534" s="121"/>
      <c r="X534" s="121"/>
    </row>
    <row r="535" ht="12.75" customHeight="1">
      <c r="A535" s="121" t="s">
        <v>8323</v>
      </c>
      <c r="B535" s="125">
        <v>2420.0</v>
      </c>
      <c r="C535" s="123">
        <v>38181.0</v>
      </c>
      <c r="D535" s="124">
        <v>17.3</v>
      </c>
      <c r="E535" s="125" t="s">
        <v>143</v>
      </c>
      <c r="F535" s="121" t="s">
        <v>857</v>
      </c>
      <c r="G535" s="125" t="s">
        <v>5962</v>
      </c>
      <c r="H535" s="135"/>
      <c r="I535" s="124">
        <v>3.0</v>
      </c>
      <c r="J535" s="122">
        <v>66.0</v>
      </c>
      <c r="K535" s="122">
        <v>32.0</v>
      </c>
      <c r="L535" s="122"/>
      <c r="M535" s="122"/>
      <c r="N535" s="125" t="s">
        <v>8368</v>
      </c>
      <c r="O535" s="136"/>
      <c r="P535" s="122" t="s">
        <v>5963</v>
      </c>
      <c r="Q535" s="121"/>
      <c r="R535" s="122"/>
      <c r="S535" s="122"/>
      <c r="T535" s="122"/>
      <c r="U535" s="121"/>
      <c r="V535" s="121"/>
      <c r="W535" s="121"/>
      <c r="X535" s="121"/>
    </row>
    <row r="536" ht="12.75" customHeight="1">
      <c r="A536" s="121" t="s">
        <v>8323</v>
      </c>
      <c r="B536" s="125">
        <v>2419.0</v>
      </c>
      <c r="C536" s="123">
        <v>38181.0</v>
      </c>
      <c r="D536" s="124">
        <v>15.0</v>
      </c>
      <c r="E536" s="125" t="s">
        <v>29</v>
      </c>
      <c r="F536" s="121" t="s">
        <v>857</v>
      </c>
      <c r="G536" s="125" t="s">
        <v>5962</v>
      </c>
      <c r="H536" s="135"/>
      <c r="I536" s="124">
        <v>2.3</v>
      </c>
      <c r="J536" s="122">
        <v>60.0</v>
      </c>
      <c r="K536" s="122">
        <v>30.0</v>
      </c>
      <c r="L536" s="122"/>
      <c r="M536" s="122"/>
      <c r="N536" s="125" t="s">
        <v>8346</v>
      </c>
      <c r="O536" s="136"/>
      <c r="P536" s="122" t="s">
        <v>5963</v>
      </c>
      <c r="Q536" s="121"/>
      <c r="R536" s="122"/>
      <c r="S536" s="122"/>
      <c r="T536" s="122"/>
      <c r="U536" s="121"/>
      <c r="V536" s="121"/>
      <c r="W536" s="121"/>
      <c r="X536" s="121"/>
    </row>
    <row r="537" ht="12.75" customHeight="1">
      <c r="A537" s="121" t="s">
        <v>8323</v>
      </c>
      <c r="B537" s="125">
        <v>2418.0</v>
      </c>
      <c r="C537" s="123">
        <v>38181.0</v>
      </c>
      <c r="D537" s="124">
        <v>13.0</v>
      </c>
      <c r="E537" s="125" t="s">
        <v>143</v>
      </c>
      <c r="F537" s="121" t="s">
        <v>857</v>
      </c>
      <c r="G537" s="125" t="s">
        <v>5962</v>
      </c>
      <c r="H537" s="135"/>
      <c r="I537" s="124">
        <v>2.8</v>
      </c>
      <c r="J537" s="122">
        <v>64.0</v>
      </c>
      <c r="K537" s="122">
        <v>32.0</v>
      </c>
      <c r="L537" s="122"/>
      <c r="M537" s="122"/>
      <c r="N537" s="125" t="s">
        <v>8336</v>
      </c>
      <c r="O537" s="136"/>
      <c r="P537" s="122" t="s">
        <v>5963</v>
      </c>
      <c r="Q537" s="121"/>
      <c r="R537" s="122"/>
      <c r="S537" s="122"/>
      <c r="T537" s="122"/>
      <c r="U537" s="121"/>
      <c r="V537" s="121"/>
      <c r="W537" s="121"/>
      <c r="X537" s="121"/>
    </row>
    <row r="538" ht="12.75" customHeight="1">
      <c r="A538" s="121" t="s">
        <v>8323</v>
      </c>
      <c r="B538" s="125">
        <v>2417.0</v>
      </c>
      <c r="C538" s="123">
        <v>38181.0</v>
      </c>
      <c r="D538" s="124">
        <v>11.0</v>
      </c>
      <c r="E538" s="125" t="s">
        <v>161</v>
      </c>
      <c r="F538" s="121" t="s">
        <v>857</v>
      </c>
      <c r="G538" s="125" t="s">
        <v>5962</v>
      </c>
      <c r="H538" s="135"/>
      <c r="I538" s="124">
        <v>2.2</v>
      </c>
      <c r="J538" s="122">
        <v>60.0</v>
      </c>
      <c r="K538" s="122">
        <v>30.0</v>
      </c>
      <c r="L538" s="122"/>
      <c r="M538" s="122"/>
      <c r="N538" s="125" t="s">
        <v>8498</v>
      </c>
      <c r="O538" s="136"/>
      <c r="P538" s="122" t="s">
        <v>5963</v>
      </c>
      <c r="Q538" s="121"/>
      <c r="R538" s="122"/>
      <c r="S538" s="122"/>
      <c r="T538" s="122"/>
      <c r="U538" s="121"/>
      <c r="V538" s="121"/>
      <c r="W538" s="121"/>
      <c r="X538" s="121"/>
    </row>
    <row r="539" ht="12.75" customHeight="1">
      <c r="A539" s="121" t="s">
        <v>8323</v>
      </c>
      <c r="B539" s="125">
        <v>2416.0</v>
      </c>
      <c r="C539" s="123">
        <v>38181.0</v>
      </c>
      <c r="D539" s="124">
        <v>11.0</v>
      </c>
      <c r="E539" s="125" t="s">
        <v>182</v>
      </c>
      <c r="F539" s="121" t="s">
        <v>857</v>
      </c>
      <c r="G539" s="125" t="s">
        <v>6020</v>
      </c>
      <c r="H539" s="135"/>
      <c r="I539" s="124">
        <v>2.3</v>
      </c>
      <c r="J539" s="122">
        <v>58.0</v>
      </c>
      <c r="K539" s="122">
        <v>30.0</v>
      </c>
      <c r="L539" s="122"/>
      <c r="M539" s="122"/>
      <c r="N539" s="125" t="s">
        <v>8546</v>
      </c>
      <c r="O539" s="136"/>
      <c r="P539" s="122" t="s">
        <v>5963</v>
      </c>
      <c r="Q539" s="121"/>
      <c r="R539" s="122"/>
      <c r="S539" s="122"/>
      <c r="T539" s="122"/>
      <c r="U539" s="121"/>
      <c r="V539" s="121"/>
      <c r="W539" s="121"/>
      <c r="X539" s="121"/>
    </row>
    <row r="540" ht="12.75" customHeight="1">
      <c r="A540" s="121" t="s">
        <v>8323</v>
      </c>
      <c r="B540" s="125">
        <v>2415.0</v>
      </c>
      <c r="C540" s="123">
        <v>38181.0</v>
      </c>
      <c r="D540" s="124">
        <v>13.0</v>
      </c>
      <c r="E540" s="125" t="s">
        <v>138</v>
      </c>
      <c r="F540" s="121" t="s">
        <v>857</v>
      </c>
      <c r="G540" s="125" t="s">
        <v>5962</v>
      </c>
      <c r="H540" s="135"/>
      <c r="I540" s="124">
        <v>1.8</v>
      </c>
      <c r="J540" s="122">
        <v>59.0</v>
      </c>
      <c r="K540" s="122">
        <v>30.0</v>
      </c>
      <c r="L540" s="122"/>
      <c r="M540" s="122"/>
      <c r="N540" s="125" t="s">
        <v>8339</v>
      </c>
      <c r="O540" s="136"/>
      <c r="P540" s="122" t="s">
        <v>5963</v>
      </c>
      <c r="Q540" s="121"/>
      <c r="R540" s="122"/>
      <c r="S540" s="122"/>
      <c r="T540" s="122"/>
      <c r="U540" s="121"/>
      <c r="V540" s="121"/>
      <c r="W540" s="121"/>
      <c r="X540" s="121"/>
    </row>
    <row r="541" ht="12.75" customHeight="1">
      <c r="A541" s="121" t="s">
        <v>8323</v>
      </c>
      <c r="B541" s="125">
        <v>2413.0</v>
      </c>
      <c r="C541" s="123">
        <v>38181.0</v>
      </c>
      <c r="D541" s="124">
        <v>13.0</v>
      </c>
      <c r="E541" s="125" t="s">
        <v>192</v>
      </c>
      <c r="F541" s="121" t="s">
        <v>857</v>
      </c>
      <c r="G541" s="125" t="s">
        <v>5962</v>
      </c>
      <c r="H541" s="135"/>
      <c r="I541" s="124">
        <v>3.1</v>
      </c>
      <c r="J541" s="122">
        <v>64.0</v>
      </c>
      <c r="K541" s="122">
        <v>33.0</v>
      </c>
      <c r="L541" s="122"/>
      <c r="M541" s="122"/>
      <c r="N541" s="125" t="s">
        <v>8367</v>
      </c>
      <c r="O541" s="136"/>
      <c r="P541" s="122" t="s">
        <v>5963</v>
      </c>
      <c r="Q541" s="121"/>
      <c r="R541" s="122"/>
      <c r="S541" s="122"/>
      <c r="T541" s="122"/>
      <c r="U541" s="121"/>
      <c r="V541" s="121"/>
      <c r="W541" s="121"/>
      <c r="X541" s="121"/>
    </row>
    <row r="542" ht="12.75" customHeight="1">
      <c r="A542" s="121" t="s">
        <v>8323</v>
      </c>
      <c r="B542" s="125">
        <v>2537.0</v>
      </c>
      <c r="C542" s="123">
        <v>38194.0</v>
      </c>
      <c r="D542" s="124">
        <v>12.0</v>
      </c>
      <c r="E542" s="125" t="s">
        <v>132</v>
      </c>
      <c r="F542" s="121" t="s">
        <v>857</v>
      </c>
      <c r="G542" s="125" t="s">
        <v>5962</v>
      </c>
      <c r="H542" s="135"/>
      <c r="I542" s="124">
        <v>2.4</v>
      </c>
      <c r="J542" s="122">
        <v>62.0</v>
      </c>
      <c r="K542" s="122">
        <v>31.0</v>
      </c>
      <c r="L542" s="122"/>
      <c r="M542" s="122"/>
      <c r="N542" s="125" t="s">
        <v>8332</v>
      </c>
      <c r="O542" s="136"/>
      <c r="P542" s="122" t="s">
        <v>5963</v>
      </c>
      <c r="Q542" s="121"/>
      <c r="R542" s="122"/>
      <c r="S542" s="122"/>
      <c r="T542" s="122"/>
      <c r="U542" s="121"/>
      <c r="V542" s="121"/>
      <c r="W542" s="121"/>
      <c r="X542" s="121"/>
    </row>
    <row r="543" ht="12.75" customHeight="1">
      <c r="A543" s="121" t="s">
        <v>8323</v>
      </c>
      <c r="B543" s="125">
        <v>2535.0</v>
      </c>
      <c r="C543" s="123">
        <v>38194.0</v>
      </c>
      <c r="D543" s="124">
        <v>11.3</v>
      </c>
      <c r="E543" s="125" t="s">
        <v>168</v>
      </c>
      <c r="F543" s="121" t="s">
        <v>857</v>
      </c>
      <c r="G543" s="125" t="s">
        <v>5962</v>
      </c>
      <c r="H543" s="135"/>
      <c r="I543" s="124">
        <v>2.35</v>
      </c>
      <c r="J543" s="122">
        <v>63.0</v>
      </c>
      <c r="K543" s="122">
        <v>32.0</v>
      </c>
      <c r="L543" s="122"/>
      <c r="M543" s="122"/>
      <c r="N543" s="125" t="s">
        <v>8572</v>
      </c>
      <c r="O543" s="136"/>
      <c r="P543" s="122" t="s">
        <v>5963</v>
      </c>
      <c r="Q543" s="121"/>
      <c r="R543" s="122"/>
      <c r="S543" s="122"/>
      <c r="T543" s="122"/>
      <c r="U543" s="121"/>
      <c r="V543" s="121"/>
      <c r="W543" s="121"/>
      <c r="X543" s="121"/>
    </row>
    <row r="544" ht="12.75" customHeight="1">
      <c r="A544" s="121" t="s">
        <v>8323</v>
      </c>
      <c r="B544" s="125">
        <v>2534.0</v>
      </c>
      <c r="C544" s="123">
        <v>38194.0</v>
      </c>
      <c r="D544" s="124">
        <v>7.0</v>
      </c>
      <c r="E544" s="125" t="s">
        <v>144</v>
      </c>
      <c r="F544" s="121" t="s">
        <v>857</v>
      </c>
      <c r="G544" s="125" t="s">
        <v>5962</v>
      </c>
      <c r="H544" s="135"/>
      <c r="I544" s="124">
        <v>2.85</v>
      </c>
      <c r="J544" s="122">
        <v>64.0</v>
      </c>
      <c r="K544" s="122">
        <v>33.0</v>
      </c>
      <c r="L544" s="122"/>
      <c r="M544" s="122"/>
      <c r="N544" s="125" t="s">
        <v>8573</v>
      </c>
      <c r="O544" s="136"/>
      <c r="P544" s="122" t="s">
        <v>5963</v>
      </c>
      <c r="Q544" s="121"/>
      <c r="R544" s="122"/>
      <c r="S544" s="122"/>
      <c r="T544" s="122"/>
      <c r="U544" s="121"/>
      <c r="V544" s="121"/>
      <c r="W544" s="121"/>
      <c r="X544" s="121"/>
    </row>
    <row r="545" ht="12.75" customHeight="1">
      <c r="A545" s="121" t="s">
        <v>8323</v>
      </c>
      <c r="B545" s="125">
        <v>2540.0</v>
      </c>
      <c r="C545" s="123">
        <v>38194.0</v>
      </c>
      <c r="D545" s="124">
        <v>20.3</v>
      </c>
      <c r="E545" s="125" t="s">
        <v>161</v>
      </c>
      <c r="F545" s="121" t="s">
        <v>857</v>
      </c>
      <c r="G545" s="125" t="s">
        <v>6020</v>
      </c>
      <c r="H545" s="135"/>
      <c r="I545" s="124">
        <v>2.9</v>
      </c>
      <c r="J545" s="122">
        <v>64.0</v>
      </c>
      <c r="K545" s="122">
        <v>32.0</v>
      </c>
      <c r="L545" s="122"/>
      <c r="M545" s="122"/>
      <c r="N545" s="125" t="s">
        <v>8574</v>
      </c>
      <c r="O545" s="136"/>
      <c r="P545" s="122" t="s">
        <v>5963</v>
      </c>
      <c r="Q545" s="121"/>
      <c r="R545" s="122"/>
      <c r="S545" s="122"/>
      <c r="T545" s="122"/>
      <c r="U545" s="121"/>
      <c r="V545" s="121"/>
      <c r="W545" s="121"/>
      <c r="X545" s="121"/>
    </row>
    <row r="546" ht="12.75" customHeight="1">
      <c r="A546" s="121" t="s">
        <v>8323</v>
      </c>
      <c r="B546" s="125">
        <v>2539.0</v>
      </c>
      <c r="C546" s="123">
        <v>38194.0</v>
      </c>
      <c r="D546" s="124">
        <v>13.15</v>
      </c>
      <c r="E546" s="125" t="s">
        <v>842</v>
      </c>
      <c r="F546" s="121" t="s">
        <v>8</v>
      </c>
      <c r="G546" s="125" t="s">
        <v>5962</v>
      </c>
      <c r="H546" s="135"/>
      <c r="I546" s="124">
        <v>2.0</v>
      </c>
      <c r="J546" s="122">
        <v>56.0</v>
      </c>
      <c r="K546" s="122">
        <v>26.0</v>
      </c>
      <c r="L546" s="122"/>
      <c r="M546" s="122"/>
      <c r="N546" s="125" t="s">
        <v>8575</v>
      </c>
      <c r="O546" s="136"/>
      <c r="P546" s="122" t="s">
        <v>5963</v>
      </c>
      <c r="Q546" s="121"/>
      <c r="R546" s="122"/>
      <c r="S546" s="122"/>
      <c r="T546" s="122"/>
      <c r="U546" s="121"/>
      <c r="V546" s="121"/>
      <c r="W546" s="121"/>
      <c r="X546" s="121"/>
    </row>
    <row r="547" ht="12.75" customHeight="1">
      <c r="A547" s="121" t="s">
        <v>8323</v>
      </c>
      <c r="B547" s="125">
        <v>2536.0</v>
      </c>
      <c r="C547" s="123">
        <v>38194.0</v>
      </c>
      <c r="D547" s="124">
        <v>13.3</v>
      </c>
      <c r="E547" s="125" t="s">
        <v>343</v>
      </c>
      <c r="F547" s="121" t="s">
        <v>8</v>
      </c>
      <c r="G547" s="125" t="s">
        <v>5962</v>
      </c>
      <c r="H547" s="135"/>
      <c r="I547" s="124">
        <v>2.4</v>
      </c>
      <c r="J547" s="122">
        <v>62.0</v>
      </c>
      <c r="K547" s="122">
        <v>31.0</v>
      </c>
      <c r="L547" s="122"/>
      <c r="M547" s="122"/>
      <c r="N547" s="125" t="s">
        <v>8576</v>
      </c>
      <c r="O547" s="136"/>
      <c r="P547" s="122" t="s">
        <v>5978</v>
      </c>
      <c r="Q547" s="121"/>
      <c r="R547" s="122"/>
      <c r="S547" s="122"/>
      <c r="T547" s="122"/>
      <c r="U547" s="121"/>
      <c r="V547" s="121"/>
      <c r="W547" s="121"/>
      <c r="X547" s="121"/>
    </row>
    <row r="548" ht="12.75" customHeight="1">
      <c r="A548" s="121" t="s">
        <v>8323</v>
      </c>
      <c r="B548" s="125">
        <v>2538.0</v>
      </c>
      <c r="C548" s="123">
        <v>38194.0</v>
      </c>
      <c r="D548" s="124">
        <v>18.0</v>
      </c>
      <c r="E548" s="125" t="s">
        <v>224</v>
      </c>
      <c r="F548" s="121" t="s">
        <v>857</v>
      </c>
      <c r="G548" s="125" t="s">
        <v>5962</v>
      </c>
      <c r="H548" s="135"/>
      <c r="I548" s="124">
        <v>2.7</v>
      </c>
      <c r="J548" s="122">
        <v>64.0</v>
      </c>
      <c r="K548" s="122">
        <v>32.0</v>
      </c>
      <c r="L548" s="122"/>
      <c r="M548" s="122"/>
      <c r="N548" s="125" t="s">
        <v>8577</v>
      </c>
      <c r="O548" s="136"/>
      <c r="P548" s="122" t="s">
        <v>5963</v>
      </c>
      <c r="Q548" s="121"/>
      <c r="R548" s="122"/>
      <c r="S548" s="122"/>
      <c r="T548" s="122"/>
      <c r="U548" s="121"/>
      <c r="V548" s="121"/>
      <c r="W548" s="121"/>
      <c r="X548" s="121"/>
    </row>
    <row r="549" ht="12.75" customHeight="1">
      <c r="A549" s="121" t="s">
        <v>8323</v>
      </c>
      <c r="B549" s="125">
        <v>2533.0</v>
      </c>
      <c r="C549" s="123">
        <v>38193.0</v>
      </c>
      <c r="D549" s="124">
        <v>20.0</v>
      </c>
      <c r="E549" s="125" t="s">
        <v>29</v>
      </c>
      <c r="F549" s="121" t="s">
        <v>857</v>
      </c>
      <c r="G549" s="125" t="s">
        <v>5962</v>
      </c>
      <c r="H549" s="135"/>
      <c r="I549" s="124">
        <v>3.25</v>
      </c>
      <c r="J549" s="122">
        <v>68.0</v>
      </c>
      <c r="K549" s="122">
        <v>34.0</v>
      </c>
      <c r="L549" s="122"/>
      <c r="M549" s="122"/>
      <c r="N549" s="125" t="s">
        <v>8578</v>
      </c>
      <c r="O549" s="136"/>
      <c r="P549" s="122" t="s">
        <v>5963</v>
      </c>
      <c r="Q549" s="121"/>
      <c r="R549" s="122"/>
      <c r="S549" s="122"/>
      <c r="T549" s="122"/>
      <c r="U549" s="121"/>
      <c r="V549" s="121"/>
      <c r="W549" s="121"/>
      <c r="X549" s="121"/>
    </row>
    <row r="550" ht="12.75" customHeight="1">
      <c r="A550" s="121" t="s">
        <v>8323</v>
      </c>
      <c r="B550" s="125">
        <v>2532.0</v>
      </c>
      <c r="C550" s="123">
        <v>38193.0</v>
      </c>
      <c r="D550" s="124">
        <v>18.0</v>
      </c>
      <c r="E550" s="125" t="s">
        <v>164</v>
      </c>
      <c r="F550" s="121" t="s">
        <v>8</v>
      </c>
      <c r="G550" s="125" t="s">
        <v>5962</v>
      </c>
      <c r="H550" s="135"/>
      <c r="I550" s="124">
        <v>2.0</v>
      </c>
      <c r="J550" s="122">
        <v>59.0</v>
      </c>
      <c r="K550" s="122">
        <v>30.0</v>
      </c>
      <c r="L550" s="122"/>
      <c r="M550" s="122"/>
      <c r="N550" s="125" t="s">
        <v>8579</v>
      </c>
      <c r="O550" s="136"/>
      <c r="P550" s="122" t="s">
        <v>5973</v>
      </c>
      <c r="Q550" s="121"/>
      <c r="R550" s="122"/>
      <c r="S550" s="122"/>
      <c r="T550" s="122"/>
      <c r="U550" s="121"/>
      <c r="V550" s="121"/>
      <c r="W550" s="121"/>
      <c r="X550" s="121"/>
    </row>
    <row r="551" ht="12.75" customHeight="1">
      <c r="A551" s="121" t="s">
        <v>8323</v>
      </c>
      <c r="B551" s="125">
        <v>2531.0</v>
      </c>
      <c r="C551" s="123">
        <v>38193.0</v>
      </c>
      <c r="D551" s="124">
        <v>14.3</v>
      </c>
      <c r="E551" s="125" t="s">
        <v>164</v>
      </c>
      <c r="F551" s="121" t="s">
        <v>8</v>
      </c>
      <c r="G551" s="125" t="s">
        <v>5962</v>
      </c>
      <c r="H551" s="135"/>
      <c r="I551" s="124">
        <v>2.1</v>
      </c>
      <c r="J551" s="122">
        <v>59.0</v>
      </c>
      <c r="K551" s="122">
        <v>30.0</v>
      </c>
      <c r="L551" s="122"/>
      <c r="M551" s="122"/>
      <c r="N551" s="125" t="s">
        <v>8580</v>
      </c>
      <c r="O551" s="136"/>
      <c r="P551" s="122" t="s">
        <v>5973</v>
      </c>
      <c r="Q551" s="121"/>
      <c r="R551" s="122"/>
      <c r="S551" s="122"/>
      <c r="T551" s="122"/>
      <c r="U551" s="121"/>
      <c r="V551" s="121"/>
      <c r="W551" s="121"/>
      <c r="X551" s="121"/>
    </row>
    <row r="552" ht="12.75" customHeight="1">
      <c r="A552" s="121" t="s">
        <v>8323</v>
      </c>
      <c r="B552" s="125">
        <v>2530.0</v>
      </c>
      <c r="C552" s="123">
        <v>38193.0</v>
      </c>
      <c r="D552" s="124">
        <v>12.0</v>
      </c>
      <c r="E552" s="125" t="s">
        <v>8581</v>
      </c>
      <c r="F552" s="121" t="s">
        <v>857</v>
      </c>
      <c r="G552" s="125" t="s">
        <v>5962</v>
      </c>
      <c r="H552" s="135"/>
      <c r="I552" s="124">
        <v>3.0</v>
      </c>
      <c r="J552" s="122">
        <v>67.0</v>
      </c>
      <c r="K552" s="122">
        <v>33.0</v>
      </c>
      <c r="L552" s="122"/>
      <c r="M552" s="122"/>
      <c r="N552" s="125" t="s">
        <v>8325</v>
      </c>
      <c r="O552" s="136"/>
      <c r="P552" s="122" t="s">
        <v>5963</v>
      </c>
      <c r="Q552" s="121"/>
      <c r="R552" s="122"/>
      <c r="S552" s="122"/>
      <c r="T552" s="122"/>
      <c r="U552" s="121"/>
      <c r="V552" s="121"/>
      <c r="W552" s="121"/>
      <c r="X552" s="121"/>
    </row>
    <row r="553" ht="12.75" customHeight="1">
      <c r="A553" s="121" t="s">
        <v>8323</v>
      </c>
      <c r="B553" s="125">
        <v>2514.0</v>
      </c>
      <c r="C553" s="123">
        <v>38191.0</v>
      </c>
      <c r="D553" s="124">
        <v>10.0</v>
      </c>
      <c r="E553" s="125" t="s">
        <v>164</v>
      </c>
      <c r="F553" s="121" t="s">
        <v>8</v>
      </c>
      <c r="G553" s="125" t="s">
        <v>5962</v>
      </c>
      <c r="H553" s="135"/>
      <c r="I553" s="124">
        <v>2.8</v>
      </c>
      <c r="J553" s="122">
        <v>64.0</v>
      </c>
      <c r="K553" s="122">
        <v>34.0</v>
      </c>
      <c r="L553" s="122"/>
      <c r="M553" s="122"/>
      <c r="N553" s="125" t="s">
        <v>8582</v>
      </c>
      <c r="O553" s="136"/>
      <c r="P553" s="122" t="s">
        <v>5963</v>
      </c>
      <c r="Q553" s="121"/>
      <c r="R553" s="122"/>
      <c r="S553" s="122"/>
      <c r="T553" s="122"/>
      <c r="U553" s="121"/>
      <c r="V553" s="121"/>
      <c r="W553" s="121"/>
      <c r="X553" s="121"/>
    </row>
    <row r="554" ht="12.75" customHeight="1">
      <c r="A554" s="121" t="s">
        <v>8323</v>
      </c>
      <c r="B554" s="125">
        <v>2515.0</v>
      </c>
      <c r="C554" s="123">
        <v>38191.0</v>
      </c>
      <c r="D554" s="124">
        <v>13.0</v>
      </c>
      <c r="E554" s="125" t="s">
        <v>164</v>
      </c>
      <c r="F554" s="121" t="s">
        <v>8</v>
      </c>
      <c r="G554" s="125" t="s">
        <v>5962</v>
      </c>
      <c r="H554" s="135"/>
      <c r="I554" s="124">
        <v>2.7</v>
      </c>
      <c r="J554" s="122">
        <v>65.0</v>
      </c>
      <c r="K554" s="122">
        <v>34.0</v>
      </c>
      <c r="L554" s="122"/>
      <c r="M554" s="122"/>
      <c r="N554" s="125" t="s">
        <v>8582</v>
      </c>
      <c r="O554" s="136"/>
      <c r="P554" s="122" t="s">
        <v>5963</v>
      </c>
      <c r="Q554" s="121"/>
      <c r="R554" s="122"/>
      <c r="S554" s="122"/>
      <c r="T554" s="122"/>
      <c r="U554" s="121"/>
      <c r="V554" s="121"/>
      <c r="W554" s="121"/>
      <c r="X554" s="121"/>
    </row>
    <row r="555" ht="12.75" customHeight="1">
      <c r="A555" s="121" t="s">
        <v>8323</v>
      </c>
      <c r="B555" s="125">
        <v>2513.0</v>
      </c>
      <c r="C555" s="123">
        <v>38191.0</v>
      </c>
      <c r="D555" s="124">
        <v>13.0</v>
      </c>
      <c r="E555" s="125" t="s">
        <v>842</v>
      </c>
      <c r="F555" s="121" t="s">
        <v>8</v>
      </c>
      <c r="G555" s="125" t="s">
        <v>5962</v>
      </c>
      <c r="H555" s="135"/>
      <c r="I555" s="124">
        <v>2.1</v>
      </c>
      <c r="J555" s="122">
        <v>60.0</v>
      </c>
      <c r="K555" s="122">
        <v>30.0</v>
      </c>
      <c r="L555" s="122"/>
      <c r="M555" s="122"/>
      <c r="N555" s="125" t="s">
        <v>8583</v>
      </c>
      <c r="O555" s="136"/>
      <c r="P555" s="122" t="s">
        <v>5963</v>
      </c>
      <c r="Q555" s="121"/>
      <c r="R555" s="122"/>
      <c r="S555" s="122"/>
      <c r="T555" s="122"/>
      <c r="U555" s="121"/>
      <c r="V555" s="121"/>
      <c r="W555" s="121"/>
      <c r="X555" s="121"/>
    </row>
    <row r="556" ht="12.75" customHeight="1">
      <c r="A556" s="121" t="s">
        <v>8323</v>
      </c>
      <c r="B556" s="125">
        <v>2515.0</v>
      </c>
      <c r="C556" s="123">
        <v>38191.0</v>
      </c>
      <c r="D556" s="124">
        <v>12.0</v>
      </c>
      <c r="E556" s="125" t="s">
        <v>146</v>
      </c>
      <c r="F556" s="121" t="s">
        <v>857</v>
      </c>
      <c r="G556" s="125" t="s">
        <v>5962</v>
      </c>
      <c r="H556" s="135"/>
      <c r="I556" s="124">
        <v>2.55</v>
      </c>
      <c r="J556" s="122">
        <v>63.0</v>
      </c>
      <c r="K556" s="122">
        <v>32.0</v>
      </c>
      <c r="L556" s="122"/>
      <c r="M556" s="122"/>
      <c r="N556" s="125" t="s">
        <v>8336</v>
      </c>
      <c r="O556" s="136"/>
      <c r="P556" s="122" t="s">
        <v>5963</v>
      </c>
      <c r="Q556" s="121"/>
      <c r="R556" s="122"/>
      <c r="S556" s="122"/>
      <c r="T556" s="122"/>
      <c r="U556" s="121"/>
      <c r="V556" s="121"/>
      <c r="W556" s="121"/>
      <c r="X556" s="121"/>
    </row>
    <row r="557" ht="12.75" customHeight="1">
      <c r="A557" s="121" t="s">
        <v>8323</v>
      </c>
      <c r="B557" s="125">
        <v>2511.0</v>
      </c>
      <c r="C557" s="123">
        <v>38191.0</v>
      </c>
      <c r="D557" s="124">
        <v>12.45</v>
      </c>
      <c r="E557" s="125" t="s">
        <v>138</v>
      </c>
      <c r="F557" s="121" t="s">
        <v>857</v>
      </c>
      <c r="G557" s="125" t="s">
        <v>5962</v>
      </c>
      <c r="H557" s="135"/>
      <c r="I557" s="124">
        <v>2.3</v>
      </c>
      <c r="J557" s="122">
        <v>62.0</v>
      </c>
      <c r="K557" s="122">
        <v>29.0</v>
      </c>
      <c r="L557" s="122"/>
      <c r="M557" s="122"/>
      <c r="N557" s="125" t="s">
        <v>8439</v>
      </c>
      <c r="O557" s="136"/>
      <c r="P557" s="122" t="s">
        <v>5963</v>
      </c>
      <c r="Q557" s="121"/>
      <c r="R557" s="122"/>
      <c r="S557" s="122"/>
      <c r="T557" s="122"/>
      <c r="U557" s="121"/>
      <c r="V557" s="121"/>
      <c r="W557" s="121"/>
      <c r="X557" s="121"/>
    </row>
    <row r="558" ht="12.75" customHeight="1">
      <c r="A558" s="121" t="s">
        <v>8323</v>
      </c>
      <c r="B558" s="125">
        <v>2510.0</v>
      </c>
      <c r="C558" s="123">
        <v>38191.0</v>
      </c>
      <c r="D558" s="124">
        <v>7.3</v>
      </c>
      <c r="E558" s="125" t="s">
        <v>138</v>
      </c>
      <c r="F558" s="121" t="s">
        <v>857</v>
      </c>
      <c r="G558" s="125" t="s">
        <v>5962</v>
      </c>
      <c r="H558" s="135"/>
      <c r="I558" s="124">
        <v>2.7</v>
      </c>
      <c r="J558" s="122">
        <v>64.0</v>
      </c>
      <c r="K558" s="122">
        <v>32.0</v>
      </c>
      <c r="L558" s="122"/>
      <c r="M558" s="122"/>
      <c r="N558" s="125" t="s">
        <v>8584</v>
      </c>
      <c r="O558" s="136"/>
      <c r="P558" s="122" t="s">
        <v>5963</v>
      </c>
      <c r="Q558" s="121"/>
      <c r="R558" s="122"/>
      <c r="S558" s="122"/>
      <c r="T558" s="122"/>
      <c r="U558" s="121"/>
      <c r="V558" s="121"/>
      <c r="W558" s="121"/>
      <c r="X558" s="121"/>
    </row>
    <row r="559" ht="12.75" customHeight="1">
      <c r="A559" s="121" t="s">
        <v>8323</v>
      </c>
      <c r="B559" s="125">
        <v>2509.0</v>
      </c>
      <c r="C559" s="123">
        <v>38191.0</v>
      </c>
      <c r="D559" s="124">
        <v>9.0</v>
      </c>
      <c r="E559" s="125" t="s">
        <v>142</v>
      </c>
      <c r="F559" s="121" t="s">
        <v>857</v>
      </c>
      <c r="G559" s="125" t="s">
        <v>6020</v>
      </c>
      <c r="H559" s="135"/>
      <c r="I559" s="124">
        <v>2.3</v>
      </c>
      <c r="J559" s="122">
        <v>59.0</v>
      </c>
      <c r="K559" s="122">
        <v>30.0</v>
      </c>
      <c r="L559" s="122"/>
      <c r="M559" s="122"/>
      <c r="N559" s="125" t="s">
        <v>8585</v>
      </c>
      <c r="O559" s="136"/>
      <c r="P559" s="122" t="s">
        <v>5963</v>
      </c>
      <c r="Q559" s="121"/>
      <c r="R559" s="122"/>
      <c r="S559" s="122"/>
      <c r="T559" s="122"/>
      <c r="U559" s="121"/>
      <c r="V559" s="121"/>
      <c r="W559" s="121"/>
      <c r="X559" s="121"/>
    </row>
    <row r="560" ht="12.75" customHeight="1">
      <c r="A560" s="121" t="s">
        <v>8323</v>
      </c>
      <c r="B560" s="125">
        <v>2516.0</v>
      </c>
      <c r="C560" s="123">
        <v>38191.0</v>
      </c>
      <c r="D560" s="124">
        <v>14.0</v>
      </c>
      <c r="E560" s="125" t="s">
        <v>840</v>
      </c>
      <c r="F560" s="121" t="s">
        <v>857</v>
      </c>
      <c r="G560" s="125" t="s">
        <v>5962</v>
      </c>
      <c r="H560" s="135"/>
      <c r="I560" s="124">
        <v>1.75</v>
      </c>
      <c r="J560" s="122">
        <v>59.0</v>
      </c>
      <c r="K560" s="122">
        <v>29.0</v>
      </c>
      <c r="L560" s="122"/>
      <c r="M560" s="122"/>
      <c r="N560" s="125" t="s">
        <v>8368</v>
      </c>
      <c r="O560" s="136"/>
      <c r="P560" s="122" t="s">
        <v>5963</v>
      </c>
      <c r="Q560" s="121"/>
      <c r="R560" s="122"/>
      <c r="S560" s="122"/>
      <c r="T560" s="122"/>
      <c r="U560" s="121"/>
      <c r="V560" s="121"/>
      <c r="W560" s="121"/>
      <c r="X560" s="121"/>
    </row>
    <row r="561" ht="12.75" customHeight="1">
      <c r="A561" s="121" t="s">
        <v>8323</v>
      </c>
      <c r="B561" s="125">
        <v>2517.0</v>
      </c>
      <c r="C561" s="123">
        <v>38192.0</v>
      </c>
      <c r="D561" s="124">
        <v>10.0</v>
      </c>
      <c r="E561" s="125" t="s">
        <v>132</v>
      </c>
      <c r="F561" s="121" t="s">
        <v>857</v>
      </c>
      <c r="G561" s="125" t="s">
        <v>5962</v>
      </c>
      <c r="H561" s="135"/>
      <c r="I561" s="124">
        <v>2.65</v>
      </c>
      <c r="J561" s="122">
        <v>62.0</v>
      </c>
      <c r="K561" s="122">
        <v>31.0</v>
      </c>
      <c r="L561" s="122"/>
      <c r="M561" s="122"/>
      <c r="N561" s="125" t="s">
        <v>8367</v>
      </c>
      <c r="O561" s="136"/>
      <c r="P561" s="122" t="s">
        <v>5963</v>
      </c>
      <c r="Q561" s="121"/>
      <c r="R561" s="122"/>
      <c r="S561" s="122"/>
      <c r="T561" s="122"/>
      <c r="U561" s="121"/>
      <c r="V561" s="121"/>
      <c r="W561" s="121"/>
      <c r="X561" s="121"/>
    </row>
    <row r="562" ht="12.75" customHeight="1">
      <c r="A562" s="121" t="s">
        <v>8323</v>
      </c>
      <c r="B562" s="125">
        <v>2527.0</v>
      </c>
      <c r="C562" s="123">
        <v>38192.0</v>
      </c>
      <c r="D562" s="124">
        <v>14.3</v>
      </c>
      <c r="E562" s="125" t="s">
        <v>856</v>
      </c>
      <c r="F562" s="121" t="s">
        <v>8</v>
      </c>
      <c r="G562" s="125" t="s">
        <v>5962</v>
      </c>
      <c r="H562" s="135"/>
      <c r="I562" s="124">
        <v>2.25</v>
      </c>
      <c r="J562" s="122">
        <v>63.0</v>
      </c>
      <c r="K562" s="122">
        <v>29.0</v>
      </c>
      <c r="L562" s="122"/>
      <c r="M562" s="122"/>
      <c r="N562" s="125" t="s">
        <v>8586</v>
      </c>
      <c r="O562" s="136"/>
      <c r="P562" s="122" t="s">
        <v>5978</v>
      </c>
      <c r="Q562" s="121"/>
      <c r="R562" s="122"/>
      <c r="S562" s="122"/>
      <c r="T562" s="122"/>
      <c r="U562" s="121"/>
      <c r="V562" s="121"/>
      <c r="W562" s="121"/>
      <c r="X562" s="121"/>
    </row>
    <row r="563" ht="12.75" customHeight="1">
      <c r="A563" s="121" t="s">
        <v>8323</v>
      </c>
      <c r="B563" s="125">
        <v>2518.0</v>
      </c>
      <c r="C563" s="123">
        <v>38192.0</v>
      </c>
      <c r="D563" s="124">
        <v>13.0</v>
      </c>
      <c r="E563" s="125" t="s">
        <v>132</v>
      </c>
      <c r="F563" s="121" t="s">
        <v>857</v>
      </c>
      <c r="G563" s="125" t="s">
        <v>5962</v>
      </c>
      <c r="H563" s="135"/>
      <c r="I563" s="124">
        <v>2.15</v>
      </c>
      <c r="J563" s="122">
        <v>59.0</v>
      </c>
      <c r="K563" s="122">
        <v>30.0</v>
      </c>
      <c r="L563" s="122"/>
      <c r="M563" s="122"/>
      <c r="N563" s="125" t="s">
        <v>8390</v>
      </c>
      <c r="O563" s="136"/>
      <c r="P563" s="122" t="s">
        <v>5963</v>
      </c>
      <c r="Q563" s="121"/>
      <c r="R563" s="125"/>
      <c r="S563" s="122"/>
      <c r="T563" s="122"/>
      <c r="U563" s="121"/>
      <c r="V563" s="121"/>
      <c r="W563" s="121"/>
      <c r="X563" s="121"/>
    </row>
    <row r="564" ht="12.75" customHeight="1">
      <c r="A564" s="121" t="s">
        <v>8323</v>
      </c>
      <c r="B564" s="125">
        <v>2519.0</v>
      </c>
      <c r="C564" s="123">
        <v>38192.0</v>
      </c>
      <c r="D564" s="124">
        <v>9.0</v>
      </c>
      <c r="E564" s="125" t="s">
        <v>182</v>
      </c>
      <c r="F564" s="121" t="s">
        <v>857</v>
      </c>
      <c r="G564" s="125" t="s">
        <v>5962</v>
      </c>
      <c r="H564" s="135"/>
      <c r="I564" s="124">
        <v>2.2</v>
      </c>
      <c r="J564" s="122">
        <v>60.0</v>
      </c>
      <c r="K564" s="122">
        <v>30.0</v>
      </c>
      <c r="L564" s="122"/>
      <c r="M564" s="122"/>
      <c r="N564" s="125" t="s">
        <v>8341</v>
      </c>
      <c r="O564" s="136"/>
      <c r="P564" s="122" t="s">
        <v>5963</v>
      </c>
      <c r="Q564" s="121"/>
      <c r="R564" s="122"/>
      <c r="S564" s="122"/>
      <c r="T564" s="122"/>
      <c r="U564" s="121"/>
      <c r="V564" s="121"/>
      <c r="W564" s="121"/>
      <c r="X564" s="121"/>
    </row>
    <row r="565" ht="12.75" customHeight="1">
      <c r="A565" s="121" t="s">
        <v>8323</v>
      </c>
      <c r="B565" s="125">
        <v>2520.0</v>
      </c>
      <c r="C565" s="123">
        <v>38192.0</v>
      </c>
      <c r="D565" s="124">
        <v>14.3</v>
      </c>
      <c r="E565" s="125" t="s">
        <v>213</v>
      </c>
      <c r="F565" s="121" t="s">
        <v>857</v>
      </c>
      <c r="G565" s="125" t="s">
        <v>5962</v>
      </c>
      <c r="H565" s="135"/>
      <c r="I565" s="124">
        <v>2.5</v>
      </c>
      <c r="J565" s="122">
        <v>60.0</v>
      </c>
      <c r="K565" s="122">
        <v>30.0</v>
      </c>
      <c r="L565" s="122"/>
      <c r="M565" s="122"/>
      <c r="N565" s="125" t="s">
        <v>8368</v>
      </c>
      <c r="O565" s="136"/>
      <c r="P565" s="122" t="s">
        <v>5963</v>
      </c>
      <c r="Q565" s="125"/>
      <c r="R565" s="121"/>
      <c r="S565" s="121"/>
      <c r="T565" s="122"/>
      <c r="U565" s="121"/>
      <c r="V565" s="121"/>
      <c r="W565" s="121"/>
      <c r="X565" s="121"/>
    </row>
    <row r="566" ht="12.75" customHeight="1">
      <c r="A566" s="121" t="s">
        <v>8323</v>
      </c>
      <c r="B566" s="125">
        <v>2522.0</v>
      </c>
      <c r="C566" s="123">
        <v>38192.0</v>
      </c>
      <c r="D566" s="124">
        <v>17.3</v>
      </c>
      <c r="E566" s="125" t="s">
        <v>164</v>
      </c>
      <c r="F566" s="121" t="s">
        <v>8</v>
      </c>
      <c r="G566" s="125" t="s">
        <v>5962</v>
      </c>
      <c r="H566" s="135"/>
      <c r="I566" s="124">
        <v>2.1</v>
      </c>
      <c r="J566" s="122">
        <v>57.0</v>
      </c>
      <c r="K566" s="122">
        <v>28.0</v>
      </c>
      <c r="L566" s="122"/>
      <c r="M566" s="122"/>
      <c r="N566" s="125" t="s">
        <v>8336</v>
      </c>
      <c r="O566" s="136"/>
      <c r="P566" s="122" t="s">
        <v>5963</v>
      </c>
      <c r="Q566" s="125"/>
      <c r="R566" s="121"/>
      <c r="S566" s="121"/>
      <c r="T566" s="122"/>
      <c r="U566" s="121"/>
      <c r="V566" s="121"/>
      <c r="W566" s="121"/>
      <c r="X566" s="121"/>
    </row>
    <row r="567" ht="12.75" customHeight="1">
      <c r="A567" s="121" t="s">
        <v>8323</v>
      </c>
      <c r="B567" s="125">
        <v>2521.0</v>
      </c>
      <c r="C567" s="123">
        <v>38192.0</v>
      </c>
      <c r="D567" s="124">
        <v>10.0</v>
      </c>
      <c r="E567" s="125" t="s">
        <v>164</v>
      </c>
      <c r="F567" s="121" t="s">
        <v>8</v>
      </c>
      <c r="G567" s="125" t="s">
        <v>5962</v>
      </c>
      <c r="H567" s="135"/>
      <c r="I567" s="124">
        <v>2.2</v>
      </c>
      <c r="J567" s="122">
        <v>58.0</v>
      </c>
      <c r="K567" s="122">
        <v>29.0</v>
      </c>
      <c r="L567" s="122"/>
      <c r="M567" s="122"/>
      <c r="N567" s="125" t="s">
        <v>8336</v>
      </c>
      <c r="O567" s="136"/>
      <c r="P567" s="122" t="s">
        <v>5963</v>
      </c>
      <c r="Q567" s="125"/>
      <c r="R567" s="121"/>
      <c r="S567" s="121"/>
      <c r="T567" s="122"/>
      <c r="U567" s="121"/>
      <c r="V567" s="121"/>
      <c r="W567" s="121"/>
      <c r="X567" s="121"/>
    </row>
    <row r="568" ht="12.75" customHeight="1">
      <c r="A568" s="121" t="s">
        <v>8323</v>
      </c>
      <c r="B568" s="125">
        <v>2523.0</v>
      </c>
      <c r="C568" s="123">
        <v>38192.0</v>
      </c>
      <c r="D568" s="124">
        <v>12.0</v>
      </c>
      <c r="E568" s="125" t="s">
        <v>164</v>
      </c>
      <c r="F568" s="121" t="s">
        <v>8</v>
      </c>
      <c r="G568" s="125" t="s">
        <v>5962</v>
      </c>
      <c r="H568" s="135"/>
      <c r="I568" s="124">
        <v>3.3</v>
      </c>
      <c r="J568" s="122">
        <v>68.0</v>
      </c>
      <c r="K568" s="122">
        <v>35.0</v>
      </c>
      <c r="L568" s="122"/>
      <c r="M568" s="122"/>
      <c r="N568" s="125" t="s">
        <v>8587</v>
      </c>
      <c r="O568" s="136"/>
      <c r="P568" s="122" t="s">
        <v>5963</v>
      </c>
      <c r="Q568" s="125"/>
      <c r="R568" s="121"/>
      <c r="S568" s="121"/>
      <c r="T568" s="122"/>
      <c r="U568" s="121"/>
      <c r="V568" s="121"/>
      <c r="W568" s="121"/>
      <c r="X568" s="121"/>
    </row>
    <row r="569" ht="12.75" customHeight="1">
      <c r="A569" s="121" t="s">
        <v>8323</v>
      </c>
      <c r="B569" s="125">
        <v>2524.0</v>
      </c>
      <c r="C569" s="123">
        <v>38192.0</v>
      </c>
      <c r="D569" s="124">
        <v>13.3</v>
      </c>
      <c r="E569" s="125" t="s">
        <v>845</v>
      </c>
      <c r="F569" s="121" t="s">
        <v>8</v>
      </c>
      <c r="G569" s="125" t="s">
        <v>6020</v>
      </c>
      <c r="H569" s="135"/>
      <c r="I569" s="124">
        <v>2.7</v>
      </c>
      <c r="J569" s="122">
        <v>65.0</v>
      </c>
      <c r="K569" s="122">
        <v>33.0</v>
      </c>
      <c r="L569" s="122"/>
      <c r="M569" s="122"/>
      <c r="N569" s="125" t="s">
        <v>8588</v>
      </c>
      <c r="O569" s="136"/>
      <c r="P569" s="122" t="s">
        <v>6190</v>
      </c>
      <c r="Q569" s="125"/>
      <c r="R569" s="121"/>
      <c r="S569" s="121"/>
      <c r="T569" s="122"/>
      <c r="U569" s="121"/>
      <c r="V569" s="121"/>
      <c r="W569" s="121"/>
      <c r="X569" s="121"/>
    </row>
    <row r="570" ht="12.75" customHeight="1">
      <c r="A570" s="121" t="s">
        <v>8323</v>
      </c>
      <c r="B570" s="125">
        <v>2525.0</v>
      </c>
      <c r="C570" s="123">
        <v>38192.0</v>
      </c>
      <c r="D570" s="124">
        <v>19.0</v>
      </c>
      <c r="E570" s="125" t="s">
        <v>8338</v>
      </c>
      <c r="F570" s="121" t="s">
        <v>857</v>
      </c>
      <c r="G570" s="125" t="s">
        <v>5962</v>
      </c>
      <c r="H570" s="135"/>
      <c r="I570" s="124">
        <v>2.35</v>
      </c>
      <c r="J570" s="122">
        <v>61.0</v>
      </c>
      <c r="K570" s="122">
        <v>29.0</v>
      </c>
      <c r="L570" s="122"/>
      <c r="M570" s="122"/>
      <c r="N570" s="125" t="s">
        <v>8325</v>
      </c>
      <c r="O570" s="136"/>
      <c r="P570" s="122" t="s">
        <v>5963</v>
      </c>
      <c r="Q570" s="125"/>
      <c r="R570" s="121"/>
      <c r="S570" s="121"/>
      <c r="T570" s="122"/>
      <c r="U570" s="121"/>
      <c r="V570" s="121"/>
      <c r="W570" s="121"/>
      <c r="X570" s="121"/>
    </row>
    <row r="571" ht="12.75" customHeight="1">
      <c r="A571" s="121" t="s">
        <v>8323</v>
      </c>
      <c r="B571" s="125">
        <v>2526.0</v>
      </c>
      <c r="C571" s="123">
        <v>38192.0</v>
      </c>
      <c r="D571" s="124">
        <v>14.0</v>
      </c>
      <c r="E571" s="125" t="s">
        <v>855</v>
      </c>
      <c r="F571" s="121" t="s">
        <v>8</v>
      </c>
      <c r="G571" s="123" t="s">
        <v>5962</v>
      </c>
      <c r="H571" s="135"/>
      <c r="I571" s="124">
        <v>2.4</v>
      </c>
      <c r="J571" s="122">
        <v>62.0</v>
      </c>
      <c r="K571" s="122">
        <v>30.0</v>
      </c>
      <c r="L571" s="122"/>
      <c r="M571" s="122"/>
      <c r="N571" s="125" t="s">
        <v>8589</v>
      </c>
      <c r="O571" s="136"/>
      <c r="P571" s="122" t="s">
        <v>5963</v>
      </c>
      <c r="Q571" s="125"/>
      <c r="R571" s="121"/>
      <c r="S571" s="121"/>
      <c r="T571" s="122"/>
      <c r="U571" s="121"/>
      <c r="V571" s="121"/>
      <c r="W571" s="121"/>
      <c r="X571" s="121"/>
    </row>
    <row r="572" ht="12.75" customHeight="1">
      <c r="A572" s="121" t="s">
        <v>8323</v>
      </c>
      <c r="B572" s="125">
        <v>2529.0</v>
      </c>
      <c r="C572" s="123">
        <v>38192.0</v>
      </c>
      <c r="D572" s="124">
        <v>15.0</v>
      </c>
      <c r="E572" s="125" t="s">
        <v>213</v>
      </c>
      <c r="F572" s="121" t="s">
        <v>857</v>
      </c>
      <c r="G572" s="125" t="s">
        <v>5962</v>
      </c>
      <c r="H572" s="135"/>
      <c r="I572" s="124">
        <v>2.4</v>
      </c>
      <c r="J572" s="122">
        <v>62.0</v>
      </c>
      <c r="K572" s="122">
        <v>31.0</v>
      </c>
      <c r="L572" s="122"/>
      <c r="M572" s="122"/>
      <c r="N572" s="125" t="s">
        <v>8384</v>
      </c>
      <c r="O572" s="136"/>
      <c r="P572" s="122" t="s">
        <v>5963</v>
      </c>
      <c r="Q572" s="125"/>
      <c r="R572" s="121"/>
      <c r="S572" s="121"/>
      <c r="T572" s="122"/>
      <c r="U572" s="121"/>
      <c r="V572" s="121"/>
      <c r="W572" s="121"/>
      <c r="X572" s="121"/>
    </row>
    <row r="573" ht="12.75" customHeight="1">
      <c r="A573" s="121" t="s">
        <v>8323</v>
      </c>
      <c r="B573" s="125">
        <v>2528.0</v>
      </c>
      <c r="C573" s="123">
        <v>38192.0</v>
      </c>
      <c r="D573" s="124">
        <v>19.3</v>
      </c>
      <c r="E573" s="125" t="s">
        <v>152</v>
      </c>
      <c r="F573" s="121" t="s">
        <v>857</v>
      </c>
      <c r="G573" s="125" t="s">
        <v>5962</v>
      </c>
      <c r="H573" s="135"/>
      <c r="I573" s="124">
        <v>2.8</v>
      </c>
      <c r="J573" s="122">
        <v>64.0</v>
      </c>
      <c r="K573" s="122">
        <v>31.0</v>
      </c>
      <c r="L573" s="122"/>
      <c r="M573" s="122"/>
      <c r="N573" s="125" t="s">
        <v>8560</v>
      </c>
      <c r="O573" s="136"/>
      <c r="P573" s="122" t="s">
        <v>5963</v>
      </c>
      <c r="Q573" s="125"/>
      <c r="R573" s="121"/>
      <c r="S573" s="121"/>
      <c r="T573" s="122"/>
      <c r="U573" s="121"/>
      <c r="V573" s="121"/>
      <c r="W573" s="121"/>
      <c r="X573" s="121"/>
    </row>
    <row r="574" ht="12.75" customHeight="1">
      <c r="A574" s="121" t="s">
        <v>8323</v>
      </c>
      <c r="B574" s="125">
        <v>2480.0</v>
      </c>
      <c r="C574" s="123">
        <v>38188.0</v>
      </c>
      <c r="D574" s="124">
        <v>16.0</v>
      </c>
      <c r="E574" s="125" t="s">
        <v>842</v>
      </c>
      <c r="F574" s="121" t="s">
        <v>8</v>
      </c>
      <c r="G574" s="125" t="s">
        <v>6020</v>
      </c>
      <c r="H574" s="135"/>
      <c r="I574" s="124">
        <v>3.0</v>
      </c>
      <c r="J574" s="122">
        <v>63.0</v>
      </c>
      <c r="K574" s="122">
        <v>33.0</v>
      </c>
      <c r="L574" s="122"/>
      <c r="M574" s="122"/>
      <c r="N574" s="125" t="s">
        <v>8495</v>
      </c>
      <c r="O574" s="136"/>
      <c r="P574" s="122" t="s">
        <v>5963</v>
      </c>
      <c r="Q574" s="125"/>
      <c r="R574" s="121"/>
      <c r="S574" s="121"/>
      <c r="T574" s="122"/>
      <c r="U574" s="121"/>
      <c r="V574" s="121"/>
      <c r="W574" s="121"/>
      <c r="X574" s="121"/>
    </row>
    <row r="575" ht="12.75" customHeight="1">
      <c r="A575" s="121" t="s">
        <v>8323</v>
      </c>
      <c r="B575" s="125">
        <v>2501.0</v>
      </c>
      <c r="C575" s="123">
        <v>38188.0</v>
      </c>
      <c r="D575" s="124">
        <v>13.3</v>
      </c>
      <c r="E575" s="123" t="s">
        <v>845</v>
      </c>
      <c r="F575" s="121" t="s">
        <v>8</v>
      </c>
      <c r="G575" s="121" t="s">
        <v>5962</v>
      </c>
      <c r="H575" s="135"/>
      <c r="I575" s="124">
        <v>3.5</v>
      </c>
      <c r="J575" s="122">
        <v>72.0</v>
      </c>
      <c r="K575" s="122">
        <v>33.0</v>
      </c>
      <c r="L575" s="122"/>
      <c r="M575" s="122"/>
      <c r="N575" s="125" t="s">
        <v>8590</v>
      </c>
      <c r="O575" s="136"/>
      <c r="P575" s="122" t="s">
        <v>5963</v>
      </c>
      <c r="Q575" s="125"/>
      <c r="R575" s="121"/>
      <c r="S575" s="121"/>
      <c r="T575" s="122"/>
      <c r="U575" s="121"/>
      <c r="V575" s="121"/>
      <c r="W575" s="121"/>
      <c r="X575" s="121"/>
    </row>
    <row r="576" ht="12.75" customHeight="1">
      <c r="A576" s="121" t="s">
        <v>8323</v>
      </c>
      <c r="B576" s="125">
        <v>2479.0</v>
      </c>
      <c r="C576" s="123">
        <v>38188.0</v>
      </c>
      <c r="D576" s="124">
        <v>15.0</v>
      </c>
      <c r="E576" s="121" t="s">
        <v>151</v>
      </c>
      <c r="F576" s="121" t="s">
        <v>857</v>
      </c>
      <c r="G576" s="123" t="s">
        <v>5962</v>
      </c>
      <c r="H576" s="135"/>
      <c r="I576" s="124">
        <v>3.1</v>
      </c>
      <c r="J576" s="122">
        <v>66.0</v>
      </c>
      <c r="K576" s="122">
        <v>32.0</v>
      </c>
      <c r="L576" s="122"/>
      <c r="M576" s="122"/>
      <c r="N576" s="125" t="s">
        <v>8336</v>
      </c>
      <c r="O576" s="136"/>
      <c r="P576" s="122" t="s">
        <v>5963</v>
      </c>
      <c r="Q576" s="125"/>
      <c r="R576" s="121"/>
      <c r="S576" s="121"/>
      <c r="T576" s="121"/>
      <c r="U576" s="121"/>
      <c r="V576" s="121"/>
      <c r="W576" s="121"/>
      <c r="X576" s="121"/>
    </row>
    <row r="577" ht="12.75" customHeight="1">
      <c r="A577" s="121" t="s">
        <v>8323</v>
      </c>
      <c r="B577" s="125">
        <v>2477.0</v>
      </c>
      <c r="C577" s="123">
        <v>38188.0</v>
      </c>
      <c r="D577" s="124">
        <v>8.0</v>
      </c>
      <c r="E577" s="125" t="s">
        <v>178</v>
      </c>
      <c r="F577" s="121" t="s">
        <v>857</v>
      </c>
      <c r="G577" s="125" t="s">
        <v>5962</v>
      </c>
      <c r="H577" s="135"/>
      <c r="I577" s="124">
        <v>2.8</v>
      </c>
      <c r="J577" s="122">
        <v>65.0</v>
      </c>
      <c r="K577" s="122">
        <v>31.0</v>
      </c>
      <c r="L577" s="122"/>
      <c r="M577" s="122"/>
      <c r="N577" s="125" t="s">
        <v>8340</v>
      </c>
      <c r="O577" s="136"/>
      <c r="P577" s="122" t="s">
        <v>5963</v>
      </c>
      <c r="Q577" s="125"/>
      <c r="R577" s="121"/>
      <c r="S577" s="121"/>
      <c r="T577" s="122"/>
      <c r="U577" s="121"/>
      <c r="V577" s="121"/>
      <c r="W577" s="121"/>
      <c r="X577" s="121"/>
    </row>
    <row r="578" ht="12.75" customHeight="1">
      <c r="A578" s="121" t="s">
        <v>8323</v>
      </c>
      <c r="B578" s="125">
        <v>2476.0</v>
      </c>
      <c r="C578" s="123">
        <v>38188.0</v>
      </c>
      <c r="D578" s="124">
        <v>7.3</v>
      </c>
      <c r="E578" s="125" t="s">
        <v>840</v>
      </c>
      <c r="F578" s="121" t="s">
        <v>857</v>
      </c>
      <c r="G578" s="125" t="s">
        <v>5962</v>
      </c>
      <c r="H578" s="135"/>
      <c r="I578" s="124">
        <v>2.1</v>
      </c>
      <c r="J578" s="122">
        <v>58.0</v>
      </c>
      <c r="K578" s="122">
        <v>28.0</v>
      </c>
      <c r="L578" s="122"/>
      <c r="M578" s="122"/>
      <c r="N578" s="125" t="s">
        <v>8486</v>
      </c>
      <c r="O578" s="136"/>
      <c r="P578" s="122" t="s">
        <v>5963</v>
      </c>
      <c r="Q578" s="125"/>
      <c r="R578" s="121"/>
      <c r="S578" s="121"/>
      <c r="T578" s="122"/>
      <c r="U578" s="121"/>
      <c r="V578" s="121"/>
      <c r="W578" s="121"/>
      <c r="X578" s="121"/>
    </row>
    <row r="579" ht="12.75" customHeight="1">
      <c r="A579" s="121" t="s">
        <v>8323</v>
      </c>
      <c r="B579" s="125">
        <v>2478.0</v>
      </c>
      <c r="C579" s="123">
        <v>38188.0</v>
      </c>
      <c r="D579" s="124">
        <v>12.0</v>
      </c>
      <c r="E579" s="123" t="s">
        <v>143</v>
      </c>
      <c r="F579" s="121" t="s">
        <v>857</v>
      </c>
      <c r="G579" s="121" t="s">
        <v>5962</v>
      </c>
      <c r="H579" s="135"/>
      <c r="I579" s="124">
        <v>2.1</v>
      </c>
      <c r="J579" s="122">
        <v>58.0</v>
      </c>
      <c r="K579" s="122">
        <v>27.0</v>
      </c>
      <c r="L579" s="122"/>
      <c r="M579" s="122"/>
      <c r="N579" s="125" t="s">
        <v>8536</v>
      </c>
      <c r="O579" s="136"/>
      <c r="P579" s="122" t="s">
        <v>5963</v>
      </c>
      <c r="Q579" s="125"/>
      <c r="R579" s="121"/>
      <c r="S579" s="121"/>
      <c r="T579" s="122"/>
      <c r="U579" s="121"/>
      <c r="V579" s="121"/>
      <c r="W579" s="121"/>
      <c r="X579" s="121"/>
    </row>
    <row r="580" ht="12.75" customHeight="1">
      <c r="A580" s="121" t="s">
        <v>8323</v>
      </c>
      <c r="B580" s="125">
        <v>2475.0</v>
      </c>
      <c r="C580" s="123">
        <v>38188.0</v>
      </c>
      <c r="D580" s="124">
        <v>8.3</v>
      </c>
      <c r="E580" s="125" t="s">
        <v>132</v>
      </c>
      <c r="F580" s="121" t="s">
        <v>857</v>
      </c>
      <c r="G580" s="125" t="s">
        <v>5962</v>
      </c>
      <c r="H580" s="135"/>
      <c r="I580" s="124">
        <v>2.6</v>
      </c>
      <c r="J580" s="122">
        <v>60.0</v>
      </c>
      <c r="K580" s="122">
        <v>31.0</v>
      </c>
      <c r="L580" s="122"/>
      <c r="M580" s="122"/>
      <c r="N580" s="125" t="s">
        <v>8367</v>
      </c>
      <c r="O580" s="136"/>
      <c r="P580" s="122" t="s">
        <v>5963</v>
      </c>
      <c r="Q580" s="125"/>
      <c r="R580" s="121"/>
      <c r="S580" s="121"/>
      <c r="T580" s="122"/>
      <c r="U580" s="121"/>
      <c r="V580" s="121"/>
      <c r="W580" s="121"/>
      <c r="X580" s="121"/>
    </row>
    <row r="581" ht="12.75" customHeight="1">
      <c r="A581" s="121" t="s">
        <v>8323</v>
      </c>
      <c r="B581" s="125">
        <v>2503.0</v>
      </c>
      <c r="C581" s="123">
        <v>38189.0</v>
      </c>
      <c r="D581" s="124">
        <v>10.3</v>
      </c>
      <c r="E581" s="125" t="s">
        <v>143</v>
      </c>
      <c r="F581" s="121" t="s">
        <v>857</v>
      </c>
      <c r="G581" s="125" t="s">
        <v>5962</v>
      </c>
      <c r="H581" s="135"/>
      <c r="I581" s="124">
        <v>2.55</v>
      </c>
      <c r="J581" s="122">
        <v>63.0</v>
      </c>
      <c r="K581" s="122">
        <v>30.0</v>
      </c>
      <c r="L581" s="122"/>
      <c r="M581" s="122"/>
      <c r="N581" s="125" t="s">
        <v>8336</v>
      </c>
      <c r="O581" s="136"/>
      <c r="P581" s="122" t="s">
        <v>5963</v>
      </c>
      <c r="Q581" s="125"/>
      <c r="R581" s="121"/>
      <c r="S581" s="121"/>
      <c r="T581" s="122"/>
      <c r="U581" s="121"/>
      <c r="V581" s="121"/>
      <c r="W581" s="121"/>
      <c r="X581" s="121"/>
    </row>
    <row r="582" ht="12.75" customHeight="1">
      <c r="A582" s="121" t="s">
        <v>8323</v>
      </c>
      <c r="B582" s="125">
        <v>2502.0</v>
      </c>
      <c r="C582" s="123">
        <v>38189.0</v>
      </c>
      <c r="D582" s="124">
        <v>9.0</v>
      </c>
      <c r="E582" s="125" t="s">
        <v>164</v>
      </c>
      <c r="F582" s="121" t="s">
        <v>8</v>
      </c>
      <c r="G582" s="125" t="s">
        <v>5962</v>
      </c>
      <c r="H582" s="135"/>
      <c r="I582" s="124">
        <v>2.3</v>
      </c>
      <c r="J582" s="122">
        <v>59.0</v>
      </c>
      <c r="K582" s="122">
        <v>30.0</v>
      </c>
      <c r="L582" s="122"/>
      <c r="M582" s="122"/>
      <c r="N582" s="125" t="s">
        <v>8535</v>
      </c>
      <c r="O582" s="136"/>
      <c r="P582" s="122" t="s">
        <v>5963</v>
      </c>
      <c r="Q582" s="125"/>
      <c r="R582" s="121"/>
      <c r="S582" s="121"/>
      <c r="T582" s="122"/>
      <c r="U582" s="121"/>
      <c r="V582" s="121"/>
      <c r="W582" s="121"/>
      <c r="X582" s="121"/>
    </row>
    <row r="583" ht="12.75" customHeight="1">
      <c r="A583" s="121" t="s">
        <v>8323</v>
      </c>
      <c r="B583" s="125">
        <v>2507.0</v>
      </c>
      <c r="C583" s="123">
        <v>38189.0</v>
      </c>
      <c r="D583" s="124">
        <v>18.0</v>
      </c>
      <c r="E583" s="125" t="s">
        <v>143</v>
      </c>
      <c r="F583" s="121" t="s">
        <v>857</v>
      </c>
      <c r="G583" s="125" t="s">
        <v>5962</v>
      </c>
      <c r="H583" s="135"/>
      <c r="I583" s="124">
        <v>2.2</v>
      </c>
      <c r="J583" s="122">
        <v>59.0</v>
      </c>
      <c r="K583" s="122">
        <v>30.0</v>
      </c>
      <c r="L583" s="122"/>
      <c r="M583" s="122"/>
      <c r="N583" s="125" t="s">
        <v>8384</v>
      </c>
      <c r="O583" s="136"/>
      <c r="P583" s="122" t="s">
        <v>5963</v>
      </c>
      <c r="Q583" s="125"/>
      <c r="R583" s="121"/>
      <c r="S583" s="121"/>
      <c r="T583" s="122"/>
      <c r="U583" s="121"/>
      <c r="V583" s="121"/>
      <c r="W583" s="121"/>
      <c r="X583" s="121"/>
    </row>
    <row r="584" ht="12.75" customHeight="1">
      <c r="A584" s="121" t="s">
        <v>8323</v>
      </c>
      <c r="B584" s="125">
        <v>2505.0</v>
      </c>
      <c r="C584" s="123">
        <v>38189.0</v>
      </c>
      <c r="D584" s="124">
        <v>18.0</v>
      </c>
      <c r="E584" s="125" t="s">
        <v>840</v>
      </c>
      <c r="F584" s="121" t="s">
        <v>857</v>
      </c>
      <c r="G584" s="125" t="s">
        <v>5962</v>
      </c>
      <c r="H584" s="135"/>
      <c r="I584" s="124">
        <v>2.35</v>
      </c>
      <c r="J584" s="122">
        <v>60.0</v>
      </c>
      <c r="K584" s="122">
        <v>30.0</v>
      </c>
      <c r="L584" s="122"/>
      <c r="M584" s="122"/>
      <c r="N584" s="125" t="s">
        <v>8416</v>
      </c>
      <c r="O584" s="136"/>
      <c r="P584" s="122" t="s">
        <v>5963</v>
      </c>
      <c r="Q584" s="125"/>
      <c r="R584" s="121"/>
      <c r="S584" s="121"/>
      <c r="T584" s="122"/>
      <c r="U584" s="121"/>
      <c r="V584" s="121"/>
      <c r="W584" s="121"/>
      <c r="X584" s="121"/>
    </row>
    <row r="585" ht="12.75" customHeight="1">
      <c r="A585" s="121" t="s">
        <v>8323</v>
      </c>
      <c r="B585" s="125">
        <v>2504.0</v>
      </c>
      <c r="C585" s="123">
        <v>38189.0</v>
      </c>
      <c r="D585" s="124">
        <v>17.0</v>
      </c>
      <c r="E585" s="125" t="s">
        <v>132</v>
      </c>
      <c r="F585" s="121" t="s">
        <v>857</v>
      </c>
      <c r="G585" s="125" t="s">
        <v>5962</v>
      </c>
      <c r="H585" s="135"/>
      <c r="I585" s="124">
        <v>2.2</v>
      </c>
      <c r="J585" s="122">
        <v>63.0</v>
      </c>
      <c r="K585" s="122">
        <v>30.0</v>
      </c>
      <c r="L585" s="122"/>
      <c r="M585" s="122"/>
      <c r="N585" s="125" t="s">
        <v>8390</v>
      </c>
      <c r="O585" s="136"/>
      <c r="P585" s="122" t="s">
        <v>5963</v>
      </c>
      <c r="Q585" s="125"/>
      <c r="R585" s="121"/>
      <c r="S585" s="121"/>
      <c r="T585" s="122"/>
      <c r="U585" s="121"/>
      <c r="V585" s="121"/>
      <c r="W585" s="121"/>
      <c r="X585" s="121"/>
    </row>
    <row r="586" ht="12.75" customHeight="1">
      <c r="A586" s="121" t="s">
        <v>8323</v>
      </c>
      <c r="B586" s="125">
        <v>2506.0</v>
      </c>
      <c r="C586" s="123">
        <v>38189.0</v>
      </c>
      <c r="D586" s="124">
        <v>18.3</v>
      </c>
      <c r="E586" s="125" t="s">
        <v>146</v>
      </c>
      <c r="F586" s="121" t="s">
        <v>857</v>
      </c>
      <c r="G586" s="125" t="s">
        <v>5962</v>
      </c>
      <c r="H586" s="135"/>
      <c r="I586" s="124">
        <v>2.35</v>
      </c>
      <c r="J586" s="122">
        <v>59.0</v>
      </c>
      <c r="K586" s="122">
        <v>60.0</v>
      </c>
      <c r="L586" s="122"/>
      <c r="M586" s="122"/>
      <c r="N586" s="125" t="s">
        <v>8560</v>
      </c>
      <c r="O586" s="136"/>
      <c r="P586" s="122" t="s">
        <v>5963</v>
      </c>
      <c r="Q586" s="125"/>
      <c r="R586" s="121"/>
      <c r="S586" s="121"/>
      <c r="T586" s="122"/>
      <c r="U586" s="121"/>
      <c r="V586" s="121"/>
      <c r="W586" s="121"/>
      <c r="X586" s="121"/>
    </row>
    <row r="587" ht="12.75" customHeight="1">
      <c r="A587" s="121" t="s">
        <v>8323</v>
      </c>
      <c r="B587" s="125">
        <v>2508.0</v>
      </c>
      <c r="C587" s="123">
        <v>38189.0</v>
      </c>
      <c r="D587" s="124">
        <v>20.0</v>
      </c>
      <c r="E587" s="125" t="s">
        <v>983</v>
      </c>
      <c r="F587" s="121" t="s">
        <v>857</v>
      </c>
      <c r="G587" s="125" t="s">
        <v>6020</v>
      </c>
      <c r="H587" s="135"/>
      <c r="I587" s="124">
        <v>2.3</v>
      </c>
      <c r="J587" s="122">
        <v>62.0</v>
      </c>
      <c r="K587" s="122">
        <v>30.0</v>
      </c>
      <c r="L587" s="122"/>
      <c r="M587" s="122"/>
      <c r="N587" s="125" t="s">
        <v>8591</v>
      </c>
      <c r="O587" s="136"/>
      <c r="P587" s="122" t="s">
        <v>5963</v>
      </c>
      <c r="Q587" s="125"/>
      <c r="R587" s="121"/>
      <c r="S587" s="121"/>
      <c r="T587" s="122"/>
      <c r="U587" s="121"/>
      <c r="V587" s="121"/>
      <c r="W587" s="121"/>
      <c r="X587" s="121"/>
    </row>
    <row r="588" ht="12.75" customHeight="1">
      <c r="A588" s="121" t="s">
        <v>8323</v>
      </c>
      <c r="B588" s="125">
        <v>2556.0</v>
      </c>
      <c r="C588" s="123">
        <v>38199.0</v>
      </c>
      <c r="D588" s="124">
        <v>10.3</v>
      </c>
      <c r="E588" s="125" t="s">
        <v>850</v>
      </c>
      <c r="F588" s="121" t="s">
        <v>8</v>
      </c>
      <c r="G588" s="125" t="s">
        <v>5962</v>
      </c>
      <c r="H588" s="135"/>
      <c r="I588" s="124">
        <v>2.6</v>
      </c>
      <c r="J588" s="122">
        <v>63.0</v>
      </c>
      <c r="K588" s="122">
        <v>30.0</v>
      </c>
      <c r="L588" s="122"/>
      <c r="M588" s="122"/>
      <c r="N588" s="125" t="s">
        <v>8592</v>
      </c>
      <c r="O588" s="136"/>
      <c r="P588" s="122" t="s">
        <v>5963</v>
      </c>
      <c r="Q588" s="125"/>
      <c r="R588" s="121"/>
      <c r="S588" s="121"/>
      <c r="T588" s="122"/>
      <c r="U588" s="121"/>
      <c r="V588" s="121"/>
      <c r="W588" s="121"/>
      <c r="X588" s="121"/>
    </row>
    <row r="589" ht="12.75" customHeight="1">
      <c r="A589" s="121" t="s">
        <v>8323</v>
      </c>
      <c r="B589" s="125">
        <v>2555.0</v>
      </c>
      <c r="C589" s="123">
        <v>38199.0</v>
      </c>
      <c r="D589" s="124">
        <v>11.0</v>
      </c>
      <c r="E589" s="125" t="s">
        <v>132</v>
      </c>
      <c r="F589" s="121" t="s">
        <v>857</v>
      </c>
      <c r="G589" s="125" t="s">
        <v>5962</v>
      </c>
      <c r="H589" s="135"/>
      <c r="I589" s="124">
        <v>2.2</v>
      </c>
      <c r="J589" s="122">
        <v>60.0</v>
      </c>
      <c r="K589" s="122">
        <v>29.5</v>
      </c>
      <c r="L589" s="122"/>
      <c r="M589" s="122"/>
      <c r="N589" s="125" t="s">
        <v>8339</v>
      </c>
      <c r="O589" s="136"/>
      <c r="P589" s="122" t="s">
        <v>5963</v>
      </c>
      <c r="Q589" s="125"/>
      <c r="R589" s="121"/>
      <c r="S589" s="121"/>
      <c r="T589" s="122"/>
      <c r="U589" s="121"/>
      <c r="V589" s="121"/>
      <c r="W589" s="121"/>
      <c r="X589" s="121"/>
    </row>
    <row r="590" ht="12.75" customHeight="1">
      <c r="A590" s="121" t="s">
        <v>8323</v>
      </c>
      <c r="B590" s="125">
        <v>2481.0</v>
      </c>
      <c r="C590" s="123">
        <v>38196.0</v>
      </c>
      <c r="D590" s="124">
        <v>14.3</v>
      </c>
      <c r="E590" s="125" t="s">
        <v>182</v>
      </c>
      <c r="F590" s="121" t="s">
        <v>857</v>
      </c>
      <c r="G590" s="125" t="s">
        <v>6020</v>
      </c>
      <c r="H590" s="135"/>
      <c r="I590" s="124">
        <v>2.72</v>
      </c>
      <c r="J590" s="122">
        <v>64.0</v>
      </c>
      <c r="K590" s="122">
        <v>33.0</v>
      </c>
      <c r="L590" s="122"/>
      <c r="M590" s="122"/>
      <c r="N590" s="125" t="s">
        <v>8585</v>
      </c>
      <c r="O590" s="136"/>
      <c r="P590" s="122" t="s">
        <v>5963</v>
      </c>
      <c r="Q590" s="125"/>
      <c r="R590" s="121"/>
      <c r="S590" s="121"/>
      <c r="T590" s="122"/>
      <c r="U590" s="121"/>
      <c r="V590" s="121"/>
      <c r="W590" s="121"/>
      <c r="X590" s="121"/>
    </row>
    <row r="591" ht="12.75" customHeight="1">
      <c r="A591" s="121" t="s">
        <v>8323</v>
      </c>
      <c r="B591" s="125">
        <v>2140.0</v>
      </c>
      <c r="C591" s="123">
        <v>38189.0</v>
      </c>
      <c r="D591" s="124">
        <v>11.0</v>
      </c>
      <c r="E591" s="125" t="s">
        <v>856</v>
      </c>
      <c r="F591" s="121" t="s">
        <v>8</v>
      </c>
      <c r="G591" s="125" t="s">
        <v>6020</v>
      </c>
      <c r="H591" s="135"/>
      <c r="I591" s="124">
        <v>2.6</v>
      </c>
      <c r="J591" s="122">
        <v>63.0</v>
      </c>
      <c r="K591" s="122">
        <v>32.0</v>
      </c>
      <c r="L591" s="122"/>
      <c r="M591" s="122"/>
      <c r="N591" s="125" t="s">
        <v>8593</v>
      </c>
      <c r="O591" s="136"/>
      <c r="P591" s="122" t="s">
        <v>5963</v>
      </c>
      <c r="Q591" s="125"/>
      <c r="R591" s="121"/>
      <c r="S591" s="121"/>
      <c r="T591" s="122"/>
      <c r="U591" s="121"/>
      <c r="V591" s="121"/>
      <c r="W591" s="121"/>
      <c r="X591" s="121"/>
    </row>
    <row r="592" ht="12.75" customHeight="1">
      <c r="A592" s="121" t="s">
        <v>8323</v>
      </c>
      <c r="B592" s="125">
        <v>2139.0</v>
      </c>
      <c r="C592" s="123">
        <v>38188.0</v>
      </c>
      <c r="D592" s="124">
        <v>8.3</v>
      </c>
      <c r="E592" s="125" t="s">
        <v>855</v>
      </c>
      <c r="F592" s="121" t="s">
        <v>8</v>
      </c>
      <c r="G592" s="125" t="s">
        <v>6020</v>
      </c>
      <c r="H592" s="135"/>
      <c r="I592" s="124">
        <v>2.41</v>
      </c>
      <c r="J592" s="122">
        <v>63.0</v>
      </c>
      <c r="K592" s="122">
        <v>31.0</v>
      </c>
      <c r="L592" s="122"/>
      <c r="M592" s="122"/>
      <c r="N592" s="125" t="s">
        <v>8594</v>
      </c>
      <c r="O592" s="136"/>
      <c r="P592" s="122" t="s">
        <v>5963</v>
      </c>
      <c r="Q592" s="125"/>
      <c r="R592" s="121"/>
      <c r="S592" s="121"/>
      <c r="T592" s="122"/>
      <c r="U592" s="121"/>
      <c r="V592" s="121"/>
      <c r="W592" s="121"/>
      <c r="X592" s="121"/>
    </row>
    <row r="593" ht="12.75" customHeight="1">
      <c r="A593" s="121" t="s">
        <v>8323</v>
      </c>
      <c r="B593" s="125">
        <v>2138.0</v>
      </c>
      <c r="C593" s="123">
        <v>38186.0</v>
      </c>
      <c r="D593" s="124">
        <v>11.0</v>
      </c>
      <c r="E593" s="125" t="s">
        <v>5326</v>
      </c>
      <c r="F593" s="121" t="s">
        <v>8</v>
      </c>
      <c r="G593" s="125" t="s">
        <v>6020</v>
      </c>
      <c r="H593" s="135"/>
      <c r="I593" s="124">
        <v>2.18</v>
      </c>
      <c r="J593" s="122">
        <v>58.0</v>
      </c>
      <c r="K593" s="122">
        <v>28.0</v>
      </c>
      <c r="L593" s="122"/>
      <c r="M593" s="122"/>
      <c r="N593" s="125" t="s">
        <v>8595</v>
      </c>
      <c r="O593" s="136"/>
      <c r="P593" s="122" t="s">
        <v>5963</v>
      </c>
      <c r="Q593" s="125"/>
      <c r="R593" s="121"/>
      <c r="S593" s="121"/>
      <c r="T593" s="122"/>
      <c r="U593" s="121"/>
      <c r="V593" s="121"/>
      <c r="W593" s="121"/>
      <c r="X593" s="121"/>
    </row>
    <row r="594" ht="12.75" customHeight="1">
      <c r="A594" s="121" t="s">
        <v>8323</v>
      </c>
      <c r="B594" s="125">
        <v>2137.0</v>
      </c>
      <c r="C594" s="123">
        <v>38186.0</v>
      </c>
      <c r="D594" s="124">
        <v>7.0</v>
      </c>
      <c r="E594" s="125" t="s">
        <v>152</v>
      </c>
      <c r="F594" s="121" t="s">
        <v>8</v>
      </c>
      <c r="G594" s="125" t="s">
        <v>6020</v>
      </c>
      <c r="H594" s="135"/>
      <c r="I594" s="124">
        <v>2.86</v>
      </c>
      <c r="J594" s="122">
        <v>64.0</v>
      </c>
      <c r="K594" s="122">
        <v>34.0</v>
      </c>
      <c r="L594" s="122"/>
      <c r="M594" s="122"/>
      <c r="N594" s="125" t="s">
        <v>8596</v>
      </c>
      <c r="O594" s="136"/>
      <c r="P594" s="122" t="s">
        <v>5963</v>
      </c>
      <c r="Q594" s="125"/>
      <c r="R594" s="121"/>
      <c r="S594" s="121"/>
      <c r="T594" s="122"/>
      <c r="U594" s="121"/>
      <c r="V594" s="121"/>
      <c r="W594" s="121"/>
      <c r="X594" s="121"/>
    </row>
    <row r="595" ht="12.75" customHeight="1">
      <c r="A595" s="121" t="s">
        <v>8323</v>
      </c>
      <c r="B595" s="125">
        <v>2136.0</v>
      </c>
      <c r="C595" s="123">
        <v>38185.0</v>
      </c>
      <c r="D595" s="124">
        <v>11.0</v>
      </c>
      <c r="E595" s="125" t="s">
        <v>141</v>
      </c>
      <c r="F595" s="121" t="s">
        <v>857</v>
      </c>
      <c r="G595" s="125" t="s">
        <v>5962</v>
      </c>
      <c r="H595" s="135"/>
      <c r="I595" s="124">
        <v>2.0</v>
      </c>
      <c r="J595" s="122">
        <v>62.0</v>
      </c>
      <c r="K595" s="122">
        <v>30.0</v>
      </c>
      <c r="L595" s="122"/>
      <c r="M595" s="122"/>
      <c r="N595" s="125" t="s">
        <v>8464</v>
      </c>
      <c r="O595" s="136"/>
      <c r="P595" s="122" t="s">
        <v>5963</v>
      </c>
      <c r="Q595" s="125"/>
      <c r="R595" s="121"/>
      <c r="S595" s="121"/>
      <c r="T595" s="122"/>
      <c r="U595" s="121"/>
      <c r="V595" s="121"/>
      <c r="W595" s="121"/>
      <c r="X595" s="121"/>
    </row>
    <row r="596" ht="12.75" customHeight="1">
      <c r="A596" s="121" t="s">
        <v>8323</v>
      </c>
      <c r="B596" s="125">
        <v>2135.0</v>
      </c>
      <c r="C596" s="123">
        <v>38185.0</v>
      </c>
      <c r="D596" s="124">
        <v>13.0</v>
      </c>
      <c r="E596" s="125" t="s">
        <v>855</v>
      </c>
      <c r="F596" s="121" t="s">
        <v>8</v>
      </c>
      <c r="G596" s="125" t="s">
        <v>6020</v>
      </c>
      <c r="H596" s="135"/>
      <c r="I596" s="124">
        <v>2.9</v>
      </c>
      <c r="J596" s="122">
        <v>65.0</v>
      </c>
      <c r="K596" s="122">
        <v>35.0</v>
      </c>
      <c r="L596" s="122"/>
      <c r="M596" s="122"/>
      <c r="N596" s="125" t="s">
        <v>8574</v>
      </c>
      <c r="O596" s="136"/>
      <c r="P596" s="122" t="s">
        <v>5963</v>
      </c>
      <c r="Q596" s="125"/>
      <c r="R596" s="121"/>
      <c r="S596" s="121"/>
      <c r="T596" s="122"/>
      <c r="U596" s="121"/>
      <c r="V596" s="121"/>
      <c r="W596" s="121"/>
      <c r="X596" s="121"/>
    </row>
    <row r="597" ht="12.75" customHeight="1">
      <c r="A597" s="121" t="s">
        <v>8323</v>
      </c>
      <c r="B597" s="125">
        <v>2134.0</v>
      </c>
      <c r="C597" s="123">
        <v>38185.0</v>
      </c>
      <c r="D597" s="124">
        <v>10.0</v>
      </c>
      <c r="E597" s="125" t="s">
        <v>855</v>
      </c>
      <c r="F597" s="121" t="s">
        <v>8</v>
      </c>
      <c r="G597" s="125" t="s">
        <v>6020</v>
      </c>
      <c r="H597" s="135"/>
      <c r="I597" s="124">
        <v>2.27</v>
      </c>
      <c r="J597" s="122">
        <v>64.0</v>
      </c>
      <c r="K597" s="122">
        <v>31.0</v>
      </c>
      <c r="L597" s="122"/>
      <c r="M597" s="122"/>
      <c r="N597" s="125" t="s">
        <v>8597</v>
      </c>
      <c r="O597" s="136"/>
      <c r="P597" s="122" t="s">
        <v>5963</v>
      </c>
      <c r="Q597" s="125"/>
      <c r="R597" s="121"/>
      <c r="S597" s="121"/>
      <c r="T597" s="122"/>
      <c r="U597" s="121"/>
      <c r="V597" s="121"/>
      <c r="W597" s="121"/>
      <c r="X597" s="121"/>
    </row>
    <row r="598" ht="12.75" customHeight="1">
      <c r="A598" s="121" t="s">
        <v>8323</v>
      </c>
      <c r="B598" s="125">
        <v>2133.0</v>
      </c>
      <c r="C598" s="123">
        <v>38185.0</v>
      </c>
      <c r="D598" s="124">
        <v>11.15</v>
      </c>
      <c r="E598" s="125" t="s">
        <v>5326</v>
      </c>
      <c r="F598" s="121" t="s">
        <v>8</v>
      </c>
      <c r="G598" s="125" t="s">
        <v>5962</v>
      </c>
      <c r="H598" s="135"/>
      <c r="I598" s="124">
        <v>3.26</v>
      </c>
      <c r="J598" s="122">
        <v>67.0</v>
      </c>
      <c r="K598" s="122">
        <v>38.0</v>
      </c>
      <c r="L598" s="122"/>
      <c r="M598" s="122"/>
      <c r="N598" s="125" t="s">
        <v>8598</v>
      </c>
      <c r="O598" s="136"/>
      <c r="P598" s="122" t="s">
        <v>5963</v>
      </c>
      <c r="Q598" s="125"/>
      <c r="R598" s="121"/>
      <c r="S598" s="121"/>
      <c r="T598" s="122"/>
      <c r="U598" s="121"/>
      <c r="V598" s="121"/>
      <c r="W598" s="121"/>
      <c r="X598" s="121"/>
    </row>
    <row r="599" ht="12.75" customHeight="1">
      <c r="A599" s="121" t="s">
        <v>8323</v>
      </c>
      <c r="B599" s="125">
        <v>2132.0</v>
      </c>
      <c r="C599" s="123">
        <v>38184.0</v>
      </c>
      <c r="D599" s="124">
        <v>19.3</v>
      </c>
      <c r="E599" s="125" t="s">
        <v>5326</v>
      </c>
      <c r="F599" s="121" t="s">
        <v>8</v>
      </c>
      <c r="G599" s="125" t="s">
        <v>5962</v>
      </c>
      <c r="H599" s="135"/>
      <c r="I599" s="124">
        <v>2.68</v>
      </c>
      <c r="J599" s="122">
        <v>64.0</v>
      </c>
      <c r="K599" s="122">
        <v>33.0</v>
      </c>
      <c r="L599" s="122"/>
      <c r="M599" s="122"/>
      <c r="N599" s="125" t="s">
        <v>8599</v>
      </c>
      <c r="O599" s="136"/>
      <c r="P599" s="122" t="s">
        <v>5963</v>
      </c>
      <c r="Q599" s="125"/>
      <c r="R599" s="121"/>
      <c r="S599" s="121"/>
      <c r="T599" s="122"/>
      <c r="U599" s="121"/>
      <c r="V599" s="121"/>
      <c r="W599" s="121"/>
      <c r="X599" s="121"/>
    </row>
    <row r="600" ht="12.75" customHeight="1">
      <c r="A600" s="121" t="s">
        <v>8323</v>
      </c>
      <c r="B600" s="125">
        <v>2554.0</v>
      </c>
      <c r="C600" s="123">
        <v>38198.0</v>
      </c>
      <c r="D600" s="124">
        <v>13.0</v>
      </c>
      <c r="E600" s="125" t="s">
        <v>845</v>
      </c>
      <c r="F600" s="121" t="s">
        <v>8</v>
      </c>
      <c r="G600" s="125" t="s">
        <v>5962</v>
      </c>
      <c r="H600" s="135"/>
      <c r="I600" s="124">
        <v>2.0</v>
      </c>
      <c r="J600" s="122">
        <v>56.0</v>
      </c>
      <c r="K600" s="122">
        <v>29.0</v>
      </c>
      <c r="L600" s="122"/>
      <c r="M600" s="122"/>
      <c r="N600" s="125" t="s">
        <v>8600</v>
      </c>
      <c r="O600" s="136"/>
      <c r="P600" s="122" t="s">
        <v>5963</v>
      </c>
      <c r="Q600" s="125"/>
      <c r="R600" s="121"/>
      <c r="S600" s="121"/>
      <c r="T600" s="122"/>
      <c r="U600" s="121"/>
      <c r="V600" s="121"/>
      <c r="W600" s="121"/>
      <c r="X600" s="121"/>
    </row>
    <row r="601" ht="12.75" customHeight="1">
      <c r="A601" s="121" t="s">
        <v>8323</v>
      </c>
      <c r="B601" s="125">
        <v>2552.0</v>
      </c>
      <c r="C601" s="123">
        <v>38198.0</v>
      </c>
      <c r="D601" s="124">
        <v>7.0</v>
      </c>
      <c r="E601" s="125" t="s">
        <v>182</v>
      </c>
      <c r="F601" s="121" t="s">
        <v>857</v>
      </c>
      <c r="G601" s="125" t="s">
        <v>5962</v>
      </c>
      <c r="H601" s="135"/>
      <c r="I601" s="124">
        <v>2.1</v>
      </c>
      <c r="J601" s="122">
        <v>59.0</v>
      </c>
      <c r="K601" s="122">
        <v>30.0</v>
      </c>
      <c r="L601" s="122"/>
      <c r="M601" s="122"/>
      <c r="N601" s="125" t="s">
        <v>8601</v>
      </c>
      <c r="O601" s="136"/>
      <c r="P601" s="122" t="s">
        <v>5963</v>
      </c>
      <c r="Q601" s="125"/>
      <c r="R601" s="121"/>
      <c r="S601" s="121"/>
      <c r="T601" s="122"/>
      <c r="U601" s="121"/>
      <c r="V601" s="121"/>
      <c r="W601" s="121"/>
      <c r="X601" s="121"/>
    </row>
    <row r="602" ht="12.75" customHeight="1">
      <c r="A602" s="121" t="s">
        <v>8323</v>
      </c>
      <c r="B602" s="125">
        <v>2553.0</v>
      </c>
      <c r="C602" s="123">
        <v>38198.0</v>
      </c>
      <c r="D602" s="124">
        <v>12.0</v>
      </c>
      <c r="E602" s="125" t="s">
        <v>164</v>
      </c>
      <c r="F602" s="121" t="s">
        <v>8</v>
      </c>
      <c r="G602" s="125" t="s">
        <v>5962</v>
      </c>
      <c r="H602" s="135"/>
      <c r="I602" s="124">
        <v>2.9</v>
      </c>
      <c r="J602" s="122">
        <v>65.0</v>
      </c>
      <c r="K602" s="122">
        <v>34.0</v>
      </c>
      <c r="L602" s="122"/>
      <c r="M602" s="122"/>
      <c r="N602" s="125" t="s">
        <v>8602</v>
      </c>
      <c r="O602" s="136"/>
      <c r="P602" s="122" t="s">
        <v>5963</v>
      </c>
      <c r="Q602" s="125"/>
      <c r="R602" s="121"/>
      <c r="S602" s="121"/>
      <c r="T602" s="121"/>
      <c r="U602" s="121"/>
      <c r="V602" s="121"/>
      <c r="W602" s="121"/>
      <c r="X602" s="121"/>
    </row>
    <row r="603" ht="12.75" customHeight="1">
      <c r="A603" s="121" t="s">
        <v>8603</v>
      </c>
      <c r="B603" s="125">
        <v>2335.0</v>
      </c>
      <c r="C603" s="123">
        <v>38167.0</v>
      </c>
      <c r="D603" s="124">
        <v>11.0</v>
      </c>
      <c r="E603" s="121" t="s">
        <v>104</v>
      </c>
      <c r="F603" s="125" t="s">
        <v>857</v>
      </c>
      <c r="G603" s="121" t="s">
        <v>5962</v>
      </c>
      <c r="H603" s="135"/>
      <c r="I603" s="124">
        <v>3.1</v>
      </c>
      <c r="J603" s="121">
        <v>68.0</v>
      </c>
      <c r="K603" s="122">
        <v>37.0</v>
      </c>
      <c r="L603" s="122"/>
      <c r="M603" s="125"/>
      <c r="N603" s="125" t="s">
        <v>8366</v>
      </c>
      <c r="O603" s="125"/>
      <c r="P603" s="121" t="s">
        <v>5963</v>
      </c>
      <c r="Q603" s="125"/>
      <c r="R603" s="121"/>
      <c r="S603" s="121"/>
      <c r="T603" s="121"/>
      <c r="U603" s="121"/>
      <c r="V603" s="121"/>
      <c r="W603" s="121"/>
      <c r="X603" s="121"/>
    </row>
    <row r="604" ht="12.75" customHeight="1">
      <c r="A604" s="121" t="s">
        <v>8603</v>
      </c>
      <c r="B604" s="125">
        <v>2341.0</v>
      </c>
      <c r="C604" s="123">
        <v>38140.0</v>
      </c>
      <c r="D604" s="124">
        <v>12.3</v>
      </c>
      <c r="E604" s="121" t="s">
        <v>106</v>
      </c>
      <c r="F604" s="122" t="s">
        <v>857</v>
      </c>
      <c r="G604" s="121" t="s">
        <v>5962</v>
      </c>
      <c r="H604" s="135"/>
      <c r="I604" s="124">
        <v>2.9</v>
      </c>
      <c r="J604" s="121">
        <v>66.0</v>
      </c>
      <c r="K604" s="122">
        <v>33.0</v>
      </c>
      <c r="L604" s="122"/>
      <c r="M604" s="125"/>
      <c r="N604" s="125" t="s">
        <v>8342</v>
      </c>
      <c r="O604" s="125"/>
      <c r="P604" s="121" t="s">
        <v>5963</v>
      </c>
      <c r="Q604" s="125"/>
      <c r="R604" s="121"/>
      <c r="S604" s="121"/>
      <c r="T604" s="121"/>
      <c r="U604" s="121"/>
      <c r="V604" s="121"/>
      <c r="W604" s="121"/>
      <c r="X604" s="121"/>
    </row>
    <row r="605" ht="12.75" customHeight="1">
      <c r="A605" s="121" t="s">
        <v>8603</v>
      </c>
      <c r="B605" s="125">
        <v>2357.0</v>
      </c>
      <c r="C605" s="123">
        <v>38172.0</v>
      </c>
      <c r="D605" s="124">
        <v>16.3</v>
      </c>
      <c r="E605" s="121" t="s">
        <v>104</v>
      </c>
      <c r="F605" s="122" t="s">
        <v>857</v>
      </c>
      <c r="G605" s="121" t="s">
        <v>6020</v>
      </c>
      <c r="H605" s="135"/>
      <c r="I605" s="124">
        <v>2.9</v>
      </c>
      <c r="J605" s="121">
        <v>64.0</v>
      </c>
      <c r="K605" s="122">
        <v>32.0</v>
      </c>
      <c r="L605" s="122"/>
      <c r="M605" s="125"/>
      <c r="N605" s="125" t="s">
        <v>8530</v>
      </c>
      <c r="O605" s="125"/>
      <c r="P605" s="121" t="s">
        <v>5963</v>
      </c>
      <c r="Q605" s="125"/>
      <c r="R605" s="121"/>
      <c r="S605" s="121"/>
      <c r="T605" s="121"/>
      <c r="U605" s="121"/>
      <c r="V605" s="121"/>
      <c r="W605" s="121"/>
      <c r="X605" s="121"/>
    </row>
    <row r="606" ht="12.75" customHeight="1">
      <c r="A606" s="121" t="s">
        <v>8603</v>
      </c>
      <c r="B606" s="125">
        <v>2318.0</v>
      </c>
      <c r="C606" s="123">
        <v>38158.0</v>
      </c>
      <c r="D606" s="124">
        <v>9.0</v>
      </c>
      <c r="E606" s="121" t="s">
        <v>116</v>
      </c>
      <c r="F606" s="122" t="s">
        <v>857</v>
      </c>
      <c r="G606" s="121" t="s">
        <v>6020</v>
      </c>
      <c r="H606" s="135"/>
      <c r="I606" s="124">
        <v>5.6</v>
      </c>
      <c r="J606" s="121">
        <v>76.0</v>
      </c>
      <c r="K606" s="122">
        <v>40.0</v>
      </c>
      <c r="L606" s="122"/>
      <c r="M606" s="125"/>
      <c r="N606" s="125" t="s">
        <v>8604</v>
      </c>
      <c r="O606" s="125"/>
      <c r="P606" s="121" t="s">
        <v>5963</v>
      </c>
      <c r="Q606" s="125"/>
      <c r="R606" s="121"/>
      <c r="S606" s="121"/>
      <c r="T606" s="121"/>
      <c r="U606" s="121"/>
      <c r="V606" s="121"/>
      <c r="W606" s="121"/>
      <c r="X606" s="121"/>
    </row>
    <row r="607" ht="12.75" customHeight="1">
      <c r="A607" s="121" t="s">
        <v>8603</v>
      </c>
      <c r="B607" s="125">
        <v>2307.0</v>
      </c>
      <c r="C607" s="123">
        <v>38156.0</v>
      </c>
      <c r="D607" s="124">
        <v>11.0</v>
      </c>
      <c r="E607" s="121" t="s">
        <v>104</v>
      </c>
      <c r="F607" s="122" t="s">
        <v>857</v>
      </c>
      <c r="G607" s="121" t="s">
        <v>5962</v>
      </c>
      <c r="H607" s="135"/>
      <c r="I607" s="124">
        <v>5.6</v>
      </c>
      <c r="J607" s="121">
        <v>83.0</v>
      </c>
      <c r="K607" s="122">
        <v>10.0</v>
      </c>
      <c r="L607" s="122"/>
      <c r="M607" s="125"/>
      <c r="N607" s="125" t="s">
        <v>8366</v>
      </c>
      <c r="O607" s="125"/>
      <c r="P607" s="121" t="s">
        <v>5963</v>
      </c>
      <c r="Q607" s="125"/>
      <c r="R607" s="121"/>
      <c r="S607" s="121"/>
      <c r="T607" s="121"/>
      <c r="U607" s="121"/>
      <c r="V607" s="121"/>
      <c r="W607" s="121"/>
      <c r="X607" s="121"/>
    </row>
    <row r="608" ht="12.75" customHeight="1">
      <c r="A608" s="121" t="s">
        <v>8603</v>
      </c>
      <c r="B608" s="125">
        <v>2076.0</v>
      </c>
      <c r="C608" s="123">
        <v>38086.0</v>
      </c>
      <c r="D608" s="124">
        <v>10.3</v>
      </c>
      <c r="E608" s="125" t="s">
        <v>104</v>
      </c>
      <c r="F608" s="121" t="s">
        <v>857</v>
      </c>
      <c r="G608" s="125" t="s">
        <v>5962</v>
      </c>
      <c r="H608" s="135"/>
      <c r="I608" s="124">
        <v>10.05</v>
      </c>
      <c r="J608" s="124">
        <v>99.0</v>
      </c>
      <c r="K608" s="122">
        <v>48.5</v>
      </c>
      <c r="L608" s="122"/>
      <c r="M608" s="125"/>
      <c r="N608" s="125" t="s">
        <v>8337</v>
      </c>
      <c r="O608" s="125"/>
      <c r="P608" s="121" t="s">
        <v>5963</v>
      </c>
      <c r="Q608" s="125"/>
      <c r="R608" s="121"/>
      <c r="S608" s="121"/>
      <c r="T608" s="121"/>
      <c r="U608" s="121"/>
      <c r="V608" s="121"/>
      <c r="W608" s="121"/>
      <c r="X608" s="121"/>
    </row>
    <row r="609" ht="12.75" customHeight="1">
      <c r="A609" s="121" t="s">
        <v>8603</v>
      </c>
      <c r="B609" s="125">
        <v>2470.0</v>
      </c>
      <c r="C609" s="123">
        <v>38187.0</v>
      </c>
      <c r="D609" s="124">
        <v>12.15</v>
      </c>
      <c r="E609" s="125" t="s">
        <v>104</v>
      </c>
      <c r="F609" s="121" t="s">
        <v>857</v>
      </c>
      <c r="G609" s="125" t="s">
        <v>5962</v>
      </c>
      <c r="H609" s="135"/>
      <c r="I609" s="124">
        <v>3.0</v>
      </c>
      <c r="J609" s="124">
        <v>65.0</v>
      </c>
      <c r="K609" s="122">
        <v>32.0</v>
      </c>
      <c r="L609" s="122"/>
      <c r="M609" s="125"/>
      <c r="N609" s="125" t="s">
        <v>8366</v>
      </c>
      <c r="O609" s="136"/>
      <c r="P609" s="121" t="s">
        <v>5963</v>
      </c>
      <c r="Q609" s="125"/>
      <c r="R609" s="121"/>
      <c r="S609" s="121"/>
      <c r="T609" s="121"/>
      <c r="U609" s="121"/>
      <c r="V609" s="121"/>
      <c r="W609" s="121"/>
      <c r="X609" s="121"/>
    </row>
    <row r="610" ht="12.75" customHeight="1">
      <c r="A610" s="121" t="s">
        <v>8603</v>
      </c>
      <c r="B610" s="125">
        <v>2443.0</v>
      </c>
      <c r="C610" s="123">
        <v>38184.0</v>
      </c>
      <c r="D610" s="124">
        <v>11.3</v>
      </c>
      <c r="E610" s="121" t="s">
        <v>8605</v>
      </c>
      <c r="F610" s="122" t="s">
        <v>857</v>
      </c>
      <c r="G610" s="121" t="s">
        <v>5962</v>
      </c>
      <c r="H610" s="135"/>
      <c r="I610" s="124">
        <v>2.6</v>
      </c>
      <c r="J610" s="121">
        <v>63.0</v>
      </c>
      <c r="K610" s="122">
        <v>30.0</v>
      </c>
      <c r="L610" s="122"/>
      <c r="M610" s="125"/>
      <c r="N610" s="125" t="s">
        <v>8547</v>
      </c>
      <c r="O610" s="136"/>
      <c r="P610" s="121" t="s">
        <v>5963</v>
      </c>
      <c r="Q610" s="125"/>
      <c r="R610" s="121"/>
      <c r="S610" s="121"/>
      <c r="T610" s="121"/>
      <c r="U610" s="121"/>
      <c r="V610" s="121"/>
      <c r="W610" s="121"/>
      <c r="X610" s="121"/>
    </row>
    <row r="611" ht="12.75" customHeight="1">
      <c r="A611" s="121" t="s">
        <v>8603</v>
      </c>
      <c r="B611" s="125">
        <v>2444.0</v>
      </c>
      <c r="C611" s="123">
        <v>38184.0</v>
      </c>
      <c r="D611" s="124">
        <v>12.0</v>
      </c>
      <c r="E611" s="121" t="s">
        <v>8605</v>
      </c>
      <c r="F611" s="122" t="s">
        <v>857</v>
      </c>
      <c r="G611" s="121" t="s">
        <v>5962</v>
      </c>
      <c r="H611" s="135"/>
      <c r="I611" s="124">
        <v>2.55</v>
      </c>
      <c r="J611" s="121">
        <v>62.0</v>
      </c>
      <c r="K611" s="122">
        <v>31.0</v>
      </c>
      <c r="L611" s="122"/>
      <c r="M611" s="125"/>
      <c r="N611" s="125" t="s">
        <v>8606</v>
      </c>
      <c r="O611" s="136"/>
      <c r="P611" s="136" t="s">
        <v>5963</v>
      </c>
      <c r="Q611" s="125"/>
      <c r="R611" s="121"/>
      <c r="S611" s="121"/>
      <c r="T611" s="121"/>
      <c r="U611" s="121"/>
      <c r="V611" s="121"/>
      <c r="W611" s="121"/>
      <c r="X611" s="121"/>
    </row>
    <row r="612" ht="12.75" customHeight="1">
      <c r="A612" s="121" t="s">
        <v>8603</v>
      </c>
      <c r="B612" s="125">
        <v>2458.0</v>
      </c>
      <c r="C612" s="123">
        <v>38185.0</v>
      </c>
      <c r="D612" s="124">
        <v>18.0</v>
      </c>
      <c r="E612" s="125" t="s">
        <v>116</v>
      </c>
      <c r="F612" s="121" t="s">
        <v>857</v>
      </c>
      <c r="G612" s="125" t="s">
        <v>5962</v>
      </c>
      <c r="H612" s="135"/>
      <c r="I612" s="124">
        <v>3.0</v>
      </c>
      <c r="J612" s="124">
        <v>64.0</v>
      </c>
      <c r="K612" s="122">
        <v>32.0</v>
      </c>
      <c r="L612" s="122"/>
      <c r="M612" s="125"/>
      <c r="N612" s="125" t="s">
        <v>8604</v>
      </c>
      <c r="O612" s="136"/>
      <c r="P612" s="136" t="s">
        <v>5963</v>
      </c>
      <c r="Q612" s="125"/>
      <c r="R612" s="121"/>
      <c r="S612" s="121"/>
      <c r="T612" s="121"/>
      <c r="U612" s="121"/>
      <c r="V612" s="121"/>
      <c r="W612" s="121"/>
      <c r="X612" s="121"/>
    </row>
    <row r="613" ht="12.75" customHeight="1">
      <c r="A613" s="121" t="s">
        <v>8603</v>
      </c>
      <c r="B613" s="125">
        <v>2412.0</v>
      </c>
      <c r="C613" s="123">
        <v>38181.0</v>
      </c>
      <c r="D613" s="124">
        <v>11.0</v>
      </c>
      <c r="E613" s="121" t="s">
        <v>109</v>
      </c>
      <c r="F613" s="122" t="s">
        <v>857</v>
      </c>
      <c r="G613" s="121" t="s">
        <v>5962</v>
      </c>
      <c r="H613" s="135"/>
      <c r="I613" s="124">
        <v>5.7</v>
      </c>
      <c r="J613" s="121">
        <v>83.0</v>
      </c>
      <c r="K613" s="122">
        <v>44.0</v>
      </c>
      <c r="L613" s="122"/>
      <c r="M613" s="125"/>
      <c r="N613" s="125" t="s">
        <v>8607</v>
      </c>
      <c r="O613" s="136"/>
      <c r="P613" s="121" t="s">
        <v>5963</v>
      </c>
      <c r="Q613" s="125"/>
      <c r="R613" s="121"/>
      <c r="S613" s="121"/>
      <c r="T613" s="121"/>
      <c r="U613" s="121"/>
      <c r="V613" s="121"/>
      <c r="W613" s="121"/>
      <c r="X613" s="121"/>
    </row>
    <row r="614" ht="12.75" customHeight="1">
      <c r="A614" s="121" t="s">
        <v>8603</v>
      </c>
      <c r="B614" s="125">
        <v>2414.0</v>
      </c>
      <c r="C614" s="123">
        <v>38181.0</v>
      </c>
      <c r="D614" s="124">
        <v>7.3</v>
      </c>
      <c r="E614" s="121" t="s">
        <v>104</v>
      </c>
      <c r="F614" s="122" t="s">
        <v>857</v>
      </c>
      <c r="G614" s="121" t="s">
        <v>5962</v>
      </c>
      <c r="H614" s="135"/>
      <c r="I614" s="124">
        <v>2.3</v>
      </c>
      <c r="J614" s="121">
        <v>59.0</v>
      </c>
      <c r="K614" s="122">
        <v>33.0</v>
      </c>
      <c r="L614" s="122"/>
      <c r="M614" s="125"/>
      <c r="N614" s="125" t="s">
        <v>8366</v>
      </c>
      <c r="O614" s="136"/>
      <c r="P614" s="121" t="s">
        <v>5963</v>
      </c>
      <c r="Q614" s="125"/>
      <c r="R614" s="121"/>
      <c r="S614" s="121"/>
      <c r="T614" s="121"/>
      <c r="U614" s="121"/>
      <c r="V614" s="121"/>
      <c r="W614" s="121"/>
      <c r="X614" s="121"/>
    </row>
    <row r="615" ht="12.75" customHeight="1">
      <c r="A615" s="121" t="s">
        <v>8603</v>
      </c>
      <c r="B615" s="125">
        <v>6300.0</v>
      </c>
      <c r="C615" s="123">
        <v>38181.0</v>
      </c>
      <c r="D615" s="124"/>
      <c r="E615" s="121"/>
      <c r="F615" s="122" t="s">
        <v>857</v>
      </c>
      <c r="G615" s="121"/>
      <c r="H615" s="135"/>
      <c r="I615" s="124">
        <v>2.8</v>
      </c>
      <c r="J615" s="121">
        <v>64.0</v>
      </c>
      <c r="K615" s="122"/>
      <c r="L615" s="122"/>
      <c r="M615" s="125"/>
      <c r="N615" s="125"/>
      <c r="O615" s="136"/>
      <c r="P615" s="121"/>
      <c r="Q615" s="125"/>
      <c r="R615" s="121"/>
      <c r="S615" s="121"/>
      <c r="T615" s="121"/>
      <c r="U615" s="121"/>
      <c r="V615" s="121"/>
      <c r="W615" s="121"/>
      <c r="X615" s="121"/>
    </row>
    <row r="616" ht="12.75" customHeight="1">
      <c r="A616" s="121" t="s">
        <v>8603</v>
      </c>
      <c r="B616" s="125">
        <v>6240.0</v>
      </c>
      <c r="C616" s="123">
        <v>38185.0</v>
      </c>
      <c r="D616" s="124"/>
      <c r="E616" s="121"/>
      <c r="F616" s="122" t="s">
        <v>857</v>
      </c>
      <c r="G616" s="121"/>
      <c r="H616" s="135"/>
      <c r="I616" s="124">
        <v>2.4</v>
      </c>
      <c r="J616" s="121">
        <v>63.0</v>
      </c>
      <c r="K616" s="122"/>
      <c r="L616" s="122"/>
      <c r="M616" s="125"/>
      <c r="N616" s="125"/>
      <c r="O616" s="136"/>
      <c r="P616" s="121"/>
      <c r="Q616" s="125"/>
      <c r="R616" s="121"/>
      <c r="S616" s="121"/>
      <c r="T616" s="121"/>
      <c r="U616" s="121"/>
      <c r="V616" s="121"/>
      <c r="W616" s="121"/>
      <c r="X616" s="121"/>
    </row>
    <row r="617" ht="12.75" customHeight="1">
      <c r="A617" s="121" t="s">
        <v>8603</v>
      </c>
      <c r="B617" s="125">
        <v>6296.0</v>
      </c>
      <c r="C617" s="123">
        <v>38199.0</v>
      </c>
      <c r="D617" s="124"/>
      <c r="E617" s="121"/>
      <c r="F617" s="122" t="s">
        <v>857</v>
      </c>
      <c r="G617" s="121"/>
      <c r="H617" s="135"/>
      <c r="I617" s="124">
        <v>2.3</v>
      </c>
      <c r="J617" s="121">
        <v>60.0</v>
      </c>
      <c r="K617" s="122"/>
      <c r="L617" s="122"/>
      <c r="M617" s="125"/>
      <c r="N617" s="125"/>
      <c r="O617" s="136"/>
      <c r="P617" s="121"/>
      <c r="Q617" s="125"/>
      <c r="R617" s="121"/>
      <c r="S617" s="121"/>
      <c r="T617" s="121"/>
      <c r="U617" s="121"/>
      <c r="V617" s="121"/>
      <c r="W617" s="121"/>
      <c r="X617" s="121"/>
    </row>
    <row r="618" ht="12.75" customHeight="1">
      <c r="A618" s="121" t="s">
        <v>8603</v>
      </c>
      <c r="B618" s="125">
        <v>6297.0</v>
      </c>
      <c r="C618" s="123">
        <v>38198.0</v>
      </c>
      <c r="D618" s="124"/>
      <c r="E618" s="121"/>
      <c r="F618" s="122" t="s">
        <v>857</v>
      </c>
      <c r="G618" s="121"/>
      <c r="H618" s="135"/>
      <c r="I618" s="124">
        <v>2.3</v>
      </c>
      <c r="J618" s="121">
        <v>60.0</v>
      </c>
      <c r="K618" s="122"/>
      <c r="L618" s="122"/>
      <c r="M618" s="125"/>
      <c r="N618" s="125"/>
      <c r="O618" s="136"/>
      <c r="P618" s="121"/>
      <c r="Q618" s="125"/>
      <c r="R618" s="121"/>
      <c r="S618" s="121"/>
      <c r="T618" s="121"/>
      <c r="U618" s="121"/>
      <c r="V618" s="121"/>
      <c r="W618" s="121"/>
      <c r="X618" s="121"/>
    </row>
    <row r="619" ht="12.75" customHeight="1">
      <c r="A619" s="121" t="s">
        <v>8603</v>
      </c>
      <c r="B619" s="125">
        <v>6239.0</v>
      </c>
      <c r="C619" s="123">
        <v>38189.0</v>
      </c>
      <c r="D619" s="124"/>
      <c r="E619" s="121"/>
      <c r="F619" s="122" t="s">
        <v>857</v>
      </c>
      <c r="G619" s="121"/>
      <c r="H619" s="135"/>
      <c r="I619" s="124">
        <v>2.5</v>
      </c>
      <c r="J619" s="121">
        <v>62.0</v>
      </c>
      <c r="K619" s="122"/>
      <c r="L619" s="122"/>
      <c r="M619" s="125"/>
      <c r="N619" s="125"/>
      <c r="O619" s="136"/>
      <c r="P619" s="121"/>
      <c r="Q619" s="125"/>
      <c r="R619" s="121"/>
      <c r="S619" s="121"/>
      <c r="T619" s="121"/>
      <c r="U619" s="121"/>
      <c r="V619" s="121"/>
      <c r="W619" s="121"/>
      <c r="X619" s="121"/>
    </row>
    <row r="620" ht="12.75" customHeight="1">
      <c r="A620" s="121" t="s">
        <v>8603</v>
      </c>
      <c r="B620" s="125">
        <v>6299.0</v>
      </c>
      <c r="C620" s="123">
        <v>38187.0</v>
      </c>
      <c r="D620" s="124"/>
      <c r="E620" s="121"/>
      <c r="F620" s="122" t="s">
        <v>857</v>
      </c>
      <c r="G620" s="121"/>
      <c r="H620" s="135"/>
      <c r="I620" s="124">
        <v>4.2</v>
      </c>
      <c r="J620" s="121">
        <v>72.0</v>
      </c>
      <c r="K620" s="122"/>
      <c r="L620" s="122"/>
      <c r="M620" s="125"/>
      <c r="N620" s="125"/>
      <c r="O620" s="136"/>
      <c r="P620" s="121"/>
      <c r="Q620" s="125"/>
      <c r="R620" s="121"/>
      <c r="S620" s="121"/>
      <c r="T620" s="121"/>
      <c r="U620" s="121"/>
      <c r="V620" s="121"/>
      <c r="W620" s="121"/>
      <c r="X620" s="121"/>
    </row>
    <row r="621" ht="12.75" customHeight="1">
      <c r="A621" s="121" t="s">
        <v>8608</v>
      </c>
      <c r="B621" s="122">
        <v>12085.0</v>
      </c>
      <c r="C621" s="123">
        <v>38069.0</v>
      </c>
      <c r="D621" s="124">
        <v>12.3</v>
      </c>
      <c r="E621" s="125"/>
      <c r="F621" s="141" t="s">
        <v>739</v>
      </c>
      <c r="G621" s="125" t="s">
        <v>8</v>
      </c>
      <c r="H621" s="122" t="s">
        <v>5962</v>
      </c>
      <c r="I621" s="142">
        <v>9.1</v>
      </c>
      <c r="J621" s="122">
        <v>95.0</v>
      </c>
      <c r="K621" s="122">
        <v>49.0</v>
      </c>
      <c r="L621" s="121"/>
      <c r="M621" s="122"/>
      <c r="N621" s="143" t="s">
        <v>35</v>
      </c>
      <c r="O621" s="121"/>
      <c r="P621" s="136">
        <v>9358190.0</v>
      </c>
      <c r="Q621" s="121"/>
      <c r="R621" s="122" t="s">
        <v>5963</v>
      </c>
      <c r="S621" s="121"/>
      <c r="T621" s="121"/>
      <c r="U621" s="121"/>
      <c r="V621" s="121"/>
      <c r="W621" s="121"/>
      <c r="X621" s="121"/>
    </row>
    <row r="622" ht="12.75" customHeight="1">
      <c r="A622" s="121" t="s">
        <v>8608</v>
      </c>
      <c r="B622" s="122">
        <v>11173.0</v>
      </c>
      <c r="C622" s="123">
        <v>38082.0</v>
      </c>
      <c r="D622" s="124"/>
      <c r="E622" s="125"/>
      <c r="F622" s="141" t="s">
        <v>8609</v>
      </c>
      <c r="G622" s="125" t="s">
        <v>8</v>
      </c>
      <c r="H622" s="122"/>
      <c r="I622" s="142">
        <v>3.6</v>
      </c>
      <c r="J622" s="122">
        <v>73.0</v>
      </c>
      <c r="K622" s="122">
        <v>36.0</v>
      </c>
      <c r="L622" s="121"/>
      <c r="M622" s="122"/>
      <c r="N622" s="143"/>
      <c r="O622" s="121"/>
      <c r="P622" s="136"/>
      <c r="Q622" s="121"/>
      <c r="R622" s="122"/>
      <c r="S622" s="121"/>
      <c r="T622" s="121"/>
      <c r="U622" s="121"/>
      <c r="V622" s="121"/>
      <c r="W622" s="121"/>
      <c r="X622" s="121"/>
    </row>
    <row r="623" ht="12.75" customHeight="1">
      <c r="A623" s="121" t="s">
        <v>8608</v>
      </c>
      <c r="B623" s="122">
        <v>12086.0</v>
      </c>
      <c r="C623" s="123">
        <v>38096.0</v>
      </c>
      <c r="D623" s="124">
        <v>10.0</v>
      </c>
      <c r="E623" s="125"/>
      <c r="F623" s="141" t="s">
        <v>922</v>
      </c>
      <c r="G623" s="125" t="s">
        <v>857</v>
      </c>
      <c r="H623" s="122" t="s">
        <v>5962</v>
      </c>
      <c r="I623" s="142">
        <v>7.0</v>
      </c>
      <c r="J623" s="122">
        <v>83.0</v>
      </c>
      <c r="K623" s="122">
        <v>45.5</v>
      </c>
      <c r="L623" s="121"/>
      <c r="M623" s="122"/>
      <c r="N623" s="143" t="s">
        <v>821</v>
      </c>
      <c r="O623" s="121"/>
      <c r="P623" s="136">
        <v>1.056738E7</v>
      </c>
      <c r="Q623" s="121"/>
      <c r="R623" s="122" t="s">
        <v>5963</v>
      </c>
      <c r="S623" s="121"/>
      <c r="T623" s="121"/>
      <c r="U623" s="121"/>
      <c r="V623" s="121"/>
      <c r="W623" s="121"/>
      <c r="X623" s="121"/>
    </row>
    <row r="624" ht="12.75" customHeight="1">
      <c r="A624" s="121" t="s">
        <v>8608</v>
      </c>
      <c r="B624" s="122">
        <v>12087.0</v>
      </c>
      <c r="C624" s="123">
        <v>38097.0</v>
      </c>
      <c r="D624" s="124">
        <v>16.0</v>
      </c>
      <c r="E624" s="125"/>
      <c r="F624" s="141" t="s">
        <v>945</v>
      </c>
      <c r="G624" s="125" t="s">
        <v>857</v>
      </c>
      <c r="H624" s="122" t="s">
        <v>5962</v>
      </c>
      <c r="I624" s="142">
        <v>4.9</v>
      </c>
      <c r="J624" s="122">
        <v>77.0</v>
      </c>
      <c r="K624" s="122">
        <v>40.0</v>
      </c>
      <c r="L624" s="121"/>
      <c r="M624" s="122"/>
      <c r="N624" s="143" t="s">
        <v>821</v>
      </c>
      <c r="O624" s="121"/>
      <c r="P624" s="136">
        <v>1.0707904E7</v>
      </c>
      <c r="Q624" s="121"/>
      <c r="R624" s="122" t="s">
        <v>5963</v>
      </c>
      <c r="S624" s="121"/>
      <c r="T624" s="121"/>
      <c r="U624" s="121"/>
      <c r="V624" s="121"/>
      <c r="W624" s="121"/>
      <c r="X624" s="121"/>
    </row>
    <row r="625" ht="12.75" customHeight="1">
      <c r="A625" s="121" t="s">
        <v>8608</v>
      </c>
      <c r="B625" s="122">
        <v>11174.0</v>
      </c>
      <c r="C625" s="123">
        <v>38097.0</v>
      </c>
      <c r="D625" s="124">
        <v>16.0</v>
      </c>
      <c r="E625" s="125"/>
      <c r="F625" s="141" t="s">
        <v>944</v>
      </c>
      <c r="G625" s="125" t="s">
        <v>857</v>
      </c>
      <c r="H625" s="122" t="s">
        <v>5962</v>
      </c>
      <c r="I625" s="142">
        <v>5.0</v>
      </c>
      <c r="J625" s="122">
        <v>80.0</v>
      </c>
      <c r="K625" s="122">
        <v>40.0</v>
      </c>
      <c r="L625" s="121"/>
      <c r="M625" s="122"/>
      <c r="N625" s="143" t="s">
        <v>821</v>
      </c>
      <c r="O625" s="121"/>
      <c r="P625" s="136">
        <v>1.068997E7</v>
      </c>
      <c r="Q625" s="121"/>
      <c r="R625" s="122" t="s">
        <v>5963</v>
      </c>
      <c r="S625" s="121"/>
      <c r="T625" s="121"/>
      <c r="U625" s="121"/>
      <c r="V625" s="121"/>
      <c r="W625" s="121"/>
      <c r="X625" s="121"/>
    </row>
    <row r="626" ht="12.75" customHeight="1">
      <c r="A626" s="121" t="s">
        <v>8608</v>
      </c>
      <c r="B626" s="122">
        <v>12092.0</v>
      </c>
      <c r="C626" s="123">
        <v>38100.0</v>
      </c>
      <c r="D626" s="124">
        <v>16.0</v>
      </c>
      <c r="E626" s="121"/>
      <c r="F626" s="141" t="s">
        <v>6524</v>
      </c>
      <c r="G626" s="125" t="s">
        <v>857</v>
      </c>
      <c r="H626" s="122" t="s">
        <v>5962</v>
      </c>
      <c r="I626" s="142">
        <v>5.35</v>
      </c>
      <c r="J626" s="122">
        <v>79.0</v>
      </c>
      <c r="K626" s="122">
        <v>42.0</v>
      </c>
      <c r="L626" s="121"/>
      <c r="M626" s="122"/>
      <c r="N626" s="143" t="s">
        <v>821</v>
      </c>
      <c r="O626" s="121"/>
      <c r="P626" s="136">
        <v>1.0567017E7</v>
      </c>
      <c r="Q626" s="121"/>
      <c r="R626" s="122" t="s">
        <v>5963</v>
      </c>
      <c r="S626" s="121"/>
      <c r="T626" s="121"/>
      <c r="U626" s="121"/>
      <c r="V626" s="121"/>
      <c r="W626" s="121"/>
      <c r="X626" s="121"/>
    </row>
    <row r="627" ht="12.75" customHeight="1">
      <c r="A627" s="121" t="s">
        <v>8608</v>
      </c>
      <c r="B627" s="122">
        <v>11175.0</v>
      </c>
      <c r="C627" s="123">
        <v>38101.0</v>
      </c>
      <c r="D627" s="124">
        <v>11.0</v>
      </c>
      <c r="E627" s="125"/>
      <c r="F627" s="141" t="s">
        <v>275</v>
      </c>
      <c r="G627" s="125" t="s">
        <v>8</v>
      </c>
      <c r="H627" s="122" t="s">
        <v>5971</v>
      </c>
      <c r="I627" s="142">
        <v>5.0</v>
      </c>
      <c r="J627" s="122">
        <v>76.0</v>
      </c>
      <c r="K627" s="122">
        <v>41.0</v>
      </c>
      <c r="L627" s="121"/>
      <c r="M627" s="122"/>
      <c r="N627" s="143" t="s">
        <v>35</v>
      </c>
      <c r="O627" s="121"/>
      <c r="P627" s="136">
        <v>5.2366994E7</v>
      </c>
      <c r="Q627" s="121"/>
      <c r="R627" s="122" t="s">
        <v>5978</v>
      </c>
      <c r="S627" s="121"/>
      <c r="T627" s="121"/>
      <c r="U627" s="121"/>
      <c r="V627" s="121"/>
      <c r="W627" s="121"/>
      <c r="X627" s="121"/>
    </row>
    <row r="628" ht="12.75" customHeight="1">
      <c r="A628" s="121" t="s">
        <v>8608</v>
      </c>
      <c r="B628" s="122">
        <v>11176.0</v>
      </c>
      <c r="C628" s="123">
        <v>38101.0</v>
      </c>
      <c r="D628" s="124">
        <v>18.0</v>
      </c>
      <c r="E628" s="125"/>
      <c r="F628" s="141" t="s">
        <v>7993</v>
      </c>
      <c r="G628" s="125" t="s">
        <v>857</v>
      </c>
      <c r="H628" s="122" t="s">
        <v>5962</v>
      </c>
      <c r="I628" s="142">
        <v>5.0</v>
      </c>
      <c r="J628" s="122">
        <v>79.0</v>
      </c>
      <c r="K628" s="122">
        <v>39.0</v>
      </c>
      <c r="L628" s="121"/>
      <c r="M628" s="122"/>
      <c r="N628" s="143" t="s">
        <v>35</v>
      </c>
      <c r="O628" s="121"/>
      <c r="P628" s="136">
        <v>5.261564E7</v>
      </c>
      <c r="Q628" s="121"/>
      <c r="R628" s="122" t="s">
        <v>5963</v>
      </c>
      <c r="S628" s="121"/>
      <c r="T628" s="121"/>
      <c r="U628" s="121"/>
      <c r="V628" s="121"/>
      <c r="W628" s="121"/>
      <c r="X628" s="121"/>
    </row>
    <row r="629" ht="12.75" customHeight="1">
      <c r="A629" s="121" t="s">
        <v>8608</v>
      </c>
      <c r="B629" s="122">
        <v>12093.0</v>
      </c>
      <c r="C629" s="123">
        <v>38101.0</v>
      </c>
      <c r="D629" s="124">
        <v>9.3</v>
      </c>
      <c r="E629" s="125"/>
      <c r="F629" s="141" t="s">
        <v>931</v>
      </c>
      <c r="G629" s="125" t="s">
        <v>857</v>
      </c>
      <c r="H629" s="122" t="s">
        <v>5971</v>
      </c>
      <c r="I629" s="142">
        <v>7.1</v>
      </c>
      <c r="J629" s="122">
        <v>87.0</v>
      </c>
      <c r="K629" s="122">
        <v>46.0</v>
      </c>
      <c r="L629" s="121"/>
      <c r="M629" s="122"/>
      <c r="N629" s="143" t="s">
        <v>821</v>
      </c>
      <c r="O629" s="121"/>
      <c r="P629" s="136">
        <v>1.0675238E7</v>
      </c>
      <c r="Q629" s="121"/>
      <c r="R629" s="122" t="s">
        <v>5963</v>
      </c>
      <c r="S629" s="121"/>
      <c r="T629" s="121"/>
      <c r="U629" s="121"/>
      <c r="V629" s="121"/>
      <c r="W629" s="121"/>
      <c r="X629" s="121"/>
    </row>
    <row r="630" ht="12.75" customHeight="1">
      <c r="A630" s="121" t="s">
        <v>8608</v>
      </c>
      <c r="B630" s="122">
        <v>11177.0</v>
      </c>
      <c r="C630" s="123">
        <v>38102.0</v>
      </c>
      <c r="D630" s="124">
        <v>10.0</v>
      </c>
      <c r="E630" s="125"/>
      <c r="F630" s="141" t="s">
        <v>739</v>
      </c>
      <c r="G630" s="125" t="s">
        <v>8</v>
      </c>
      <c r="H630" s="122" t="s">
        <v>5962</v>
      </c>
      <c r="I630" s="142">
        <v>5.6</v>
      </c>
      <c r="J630" s="122">
        <v>82.0</v>
      </c>
      <c r="K630" s="122">
        <v>42.0</v>
      </c>
      <c r="L630" s="121"/>
      <c r="M630" s="122"/>
      <c r="N630" s="143" t="s">
        <v>821</v>
      </c>
      <c r="O630" s="121"/>
      <c r="P630" s="136">
        <v>8768802.0</v>
      </c>
      <c r="Q630" s="121"/>
      <c r="R630" s="122" t="s">
        <v>5978</v>
      </c>
      <c r="S630" s="121"/>
      <c r="T630" s="121"/>
      <c r="U630" s="121"/>
      <c r="V630" s="121"/>
      <c r="W630" s="121"/>
      <c r="X630" s="121"/>
    </row>
    <row r="631" ht="12.75" customHeight="1">
      <c r="A631" s="121" t="s">
        <v>8608</v>
      </c>
      <c r="B631" s="122">
        <v>11178.0</v>
      </c>
      <c r="C631" s="123">
        <v>38103.0</v>
      </c>
      <c r="D631" s="124">
        <v>12.0</v>
      </c>
      <c r="E631" s="125"/>
      <c r="F631" s="141" t="s">
        <v>1386</v>
      </c>
      <c r="G631" s="125" t="s">
        <v>857</v>
      </c>
      <c r="H631" s="122" t="s">
        <v>5962</v>
      </c>
      <c r="I631" s="142">
        <v>3.65</v>
      </c>
      <c r="J631" s="122">
        <v>71.5</v>
      </c>
      <c r="K631" s="122">
        <v>35.5</v>
      </c>
      <c r="L631" s="121"/>
      <c r="M631" s="122"/>
      <c r="N631" s="143" t="s">
        <v>35</v>
      </c>
      <c r="O631" s="121"/>
      <c r="P631" s="136">
        <v>1.0708533E7</v>
      </c>
      <c r="Q631" s="121"/>
      <c r="R631" s="122" t="s">
        <v>5963</v>
      </c>
      <c r="S631" s="121"/>
      <c r="T631" s="121"/>
      <c r="U631" s="121"/>
      <c r="V631" s="121"/>
      <c r="W631" s="121"/>
      <c r="X631" s="121"/>
    </row>
    <row r="632" ht="12.75" customHeight="1">
      <c r="A632" s="121" t="s">
        <v>8608</v>
      </c>
      <c r="B632" s="122">
        <v>12094.0</v>
      </c>
      <c r="C632" s="123">
        <v>38104.0</v>
      </c>
      <c r="D632" s="124">
        <v>12.0</v>
      </c>
      <c r="E632" s="122"/>
      <c r="F632" s="141" t="s">
        <v>275</v>
      </c>
      <c r="G632" s="125" t="s">
        <v>8</v>
      </c>
      <c r="H632" s="122" t="s">
        <v>5962</v>
      </c>
      <c r="I632" s="142">
        <v>4.7</v>
      </c>
      <c r="J632" s="122">
        <v>76.0</v>
      </c>
      <c r="K632" s="122">
        <v>38.0</v>
      </c>
      <c r="L632" s="122"/>
      <c r="M632" s="122"/>
      <c r="N632" s="143" t="s">
        <v>35</v>
      </c>
      <c r="O632" s="121"/>
      <c r="P632" s="136">
        <v>5.3370423E7</v>
      </c>
      <c r="Q632" s="121"/>
      <c r="R632" s="122" t="s">
        <v>5978</v>
      </c>
      <c r="S632" s="121"/>
      <c r="T632" s="121"/>
      <c r="U632" s="121"/>
      <c r="V632" s="121"/>
      <c r="W632" s="121"/>
      <c r="X632" s="121"/>
    </row>
    <row r="633" ht="12.75" customHeight="1">
      <c r="A633" s="121" t="s">
        <v>8608</v>
      </c>
      <c r="B633" s="122">
        <v>11179.0</v>
      </c>
      <c r="C633" s="123">
        <v>38109.0</v>
      </c>
      <c r="D633" s="124">
        <v>19.3</v>
      </c>
      <c r="E633" s="125"/>
      <c r="F633" s="141" t="s">
        <v>1379</v>
      </c>
      <c r="G633" s="125" t="s">
        <v>8</v>
      </c>
      <c r="H633" s="122" t="s">
        <v>5962</v>
      </c>
      <c r="I633" s="142">
        <v>5.1</v>
      </c>
      <c r="J633" s="122">
        <v>77.0</v>
      </c>
      <c r="K633" s="122">
        <v>42.0</v>
      </c>
      <c r="L633" s="121"/>
      <c r="M633" s="122"/>
      <c r="N633" s="143" t="s">
        <v>35</v>
      </c>
      <c r="O633" s="121"/>
      <c r="P633" s="136">
        <v>1.3685214E7</v>
      </c>
      <c r="Q633" s="121"/>
      <c r="R633" s="122" t="s">
        <v>5969</v>
      </c>
      <c r="S633" s="121"/>
      <c r="T633" s="121"/>
      <c r="U633" s="121"/>
      <c r="V633" s="121"/>
      <c r="W633" s="121"/>
      <c r="X633" s="121"/>
    </row>
    <row r="634" ht="12.75" customHeight="1">
      <c r="A634" s="121" t="s">
        <v>8608</v>
      </c>
      <c r="B634" s="122">
        <v>11150.0</v>
      </c>
      <c r="C634" s="123">
        <v>38109.0</v>
      </c>
      <c r="D634" s="124">
        <v>15.0</v>
      </c>
      <c r="E634" s="125"/>
      <c r="F634" s="141" t="s">
        <v>6518</v>
      </c>
      <c r="G634" s="125" t="s">
        <v>857</v>
      </c>
      <c r="H634" s="122" t="s">
        <v>5962</v>
      </c>
      <c r="I634" s="142">
        <v>6.0</v>
      </c>
      <c r="J634" s="122">
        <v>84.0</v>
      </c>
      <c r="K634" s="122">
        <v>42.0</v>
      </c>
      <c r="L634" s="121"/>
      <c r="M634" s="122"/>
      <c r="N634" s="143" t="s">
        <v>821</v>
      </c>
      <c r="O634" s="121"/>
      <c r="P634" s="136">
        <v>1.0711482E7</v>
      </c>
      <c r="Q634" s="121"/>
      <c r="R634" s="122" t="s">
        <v>5963</v>
      </c>
      <c r="S634" s="121"/>
      <c r="T634" s="121"/>
      <c r="U634" s="121"/>
      <c r="V634" s="121"/>
      <c r="W634" s="121"/>
      <c r="X634" s="121"/>
    </row>
    <row r="635" ht="12.75" customHeight="1">
      <c r="A635" s="121" t="s">
        <v>8608</v>
      </c>
      <c r="B635" s="122">
        <v>11149.0</v>
      </c>
      <c r="C635" s="123">
        <v>38109.0</v>
      </c>
      <c r="D635" s="124">
        <v>13.0</v>
      </c>
      <c r="E635" s="125"/>
      <c r="F635" s="141" t="s">
        <v>906</v>
      </c>
      <c r="G635" s="125" t="s">
        <v>857</v>
      </c>
      <c r="H635" s="122" t="s">
        <v>5962</v>
      </c>
      <c r="I635" s="142">
        <v>5.4</v>
      </c>
      <c r="J635" s="122">
        <v>78.0</v>
      </c>
      <c r="K635" s="122">
        <v>40.0</v>
      </c>
      <c r="L635" s="121"/>
      <c r="M635" s="122"/>
      <c r="N635" s="143" t="s">
        <v>821</v>
      </c>
      <c r="O635" s="121"/>
      <c r="P635" s="136">
        <v>5.2613804E7</v>
      </c>
      <c r="Q635" s="121"/>
      <c r="R635" s="122" t="s">
        <v>5963</v>
      </c>
      <c r="S635" s="121"/>
      <c r="T635" s="121"/>
      <c r="U635" s="121"/>
      <c r="V635" s="121"/>
      <c r="W635" s="121"/>
      <c r="X635" s="121"/>
    </row>
    <row r="636" ht="12.75" customHeight="1">
      <c r="A636" s="121" t="s">
        <v>8608</v>
      </c>
      <c r="B636" s="122">
        <v>11180.0</v>
      </c>
      <c r="C636" s="123">
        <v>38110.0</v>
      </c>
      <c r="D636" s="124">
        <v>13.0</v>
      </c>
      <c r="E636" s="125"/>
      <c r="F636" s="141" t="s">
        <v>8610</v>
      </c>
      <c r="G636" s="125" t="s">
        <v>857</v>
      </c>
      <c r="H636" s="122" t="s">
        <v>5962</v>
      </c>
      <c r="I636" s="142">
        <v>4.4</v>
      </c>
      <c r="J636" s="122">
        <v>74.0</v>
      </c>
      <c r="K636" s="122">
        <v>39.0</v>
      </c>
      <c r="L636" s="121"/>
      <c r="M636" s="122"/>
      <c r="N636" s="143" t="s">
        <v>35</v>
      </c>
      <c r="O636" s="121"/>
      <c r="P636" s="136">
        <v>1.0744466E7</v>
      </c>
      <c r="Q636" s="121"/>
      <c r="R636" s="122" t="s">
        <v>5963</v>
      </c>
      <c r="S636" s="121"/>
      <c r="T636" s="121"/>
      <c r="U636" s="121"/>
      <c r="V636" s="121"/>
      <c r="W636" s="121"/>
      <c r="X636" s="121"/>
    </row>
    <row r="637" ht="12.75" customHeight="1">
      <c r="A637" s="121" t="s">
        <v>8608</v>
      </c>
      <c r="B637" s="120">
        <v>12089.0</v>
      </c>
      <c r="C637" s="123">
        <v>38111.0</v>
      </c>
      <c r="D637" s="124">
        <v>12.0</v>
      </c>
      <c r="E637" s="125"/>
      <c r="F637" s="141" t="s">
        <v>275</v>
      </c>
      <c r="G637" s="125" t="s">
        <v>8</v>
      </c>
      <c r="H637" s="122" t="s">
        <v>5962</v>
      </c>
      <c r="I637" s="142">
        <v>4.6</v>
      </c>
      <c r="J637" s="122">
        <v>76.0</v>
      </c>
      <c r="K637" s="122">
        <v>38.0</v>
      </c>
      <c r="L637" s="121"/>
      <c r="M637" s="122"/>
      <c r="N637" s="143" t="s">
        <v>821</v>
      </c>
      <c r="O637" s="121"/>
      <c r="P637" s="136">
        <v>1.0856713E7</v>
      </c>
      <c r="Q637" s="121"/>
      <c r="R637" s="122" t="s">
        <v>5963</v>
      </c>
      <c r="S637" s="121"/>
      <c r="T637" s="121"/>
      <c r="U637" s="121"/>
      <c r="V637" s="121"/>
      <c r="W637" s="121"/>
      <c r="X637" s="121"/>
    </row>
    <row r="638" ht="12.75" customHeight="1">
      <c r="A638" s="121" t="s">
        <v>8608</v>
      </c>
      <c r="B638" s="122">
        <v>12097.0</v>
      </c>
      <c r="C638" s="123">
        <v>38111.0</v>
      </c>
      <c r="D638" s="124">
        <v>11.0</v>
      </c>
      <c r="E638" s="125"/>
      <c r="F638" s="141" t="s">
        <v>275</v>
      </c>
      <c r="G638" s="125" t="s">
        <v>8</v>
      </c>
      <c r="H638" s="122" t="s">
        <v>5962</v>
      </c>
      <c r="I638" s="142">
        <v>5.0</v>
      </c>
      <c r="J638" s="122">
        <v>78.0</v>
      </c>
      <c r="K638" s="122">
        <v>40.0</v>
      </c>
      <c r="L638" s="121"/>
      <c r="M638" s="122"/>
      <c r="N638" s="143" t="s">
        <v>35</v>
      </c>
      <c r="O638" s="121"/>
      <c r="P638" s="136">
        <v>7.169957E7</v>
      </c>
      <c r="Q638" s="121"/>
      <c r="R638" s="122" t="s">
        <v>5963</v>
      </c>
      <c r="S638" s="121"/>
      <c r="T638" s="121"/>
      <c r="U638" s="121"/>
      <c r="V638" s="121"/>
      <c r="W638" s="121"/>
      <c r="X638" s="121"/>
    </row>
    <row r="639" ht="12.75" customHeight="1">
      <c r="A639" s="121" t="s">
        <v>8608</v>
      </c>
      <c r="B639" s="122">
        <v>12026.0</v>
      </c>
      <c r="C639" s="123">
        <v>38111.0</v>
      </c>
      <c r="D639" s="124">
        <v>12.3</v>
      </c>
      <c r="E639" s="125"/>
      <c r="F639" s="141" t="s">
        <v>7993</v>
      </c>
      <c r="G639" s="125" t="s">
        <v>857</v>
      </c>
      <c r="H639" s="122" t="s">
        <v>5962</v>
      </c>
      <c r="I639" s="142">
        <v>3.6</v>
      </c>
      <c r="J639" s="122">
        <v>71.0</v>
      </c>
      <c r="K639" s="122">
        <v>36.0</v>
      </c>
      <c r="L639" s="122"/>
      <c r="M639" s="125"/>
      <c r="N639" s="143" t="s">
        <v>35</v>
      </c>
      <c r="O639" s="121"/>
      <c r="P639" s="136">
        <v>1.0477936E7</v>
      </c>
      <c r="Q639" s="121"/>
      <c r="R639" s="122" t="s">
        <v>5963</v>
      </c>
      <c r="S639" s="121"/>
      <c r="T639" s="121"/>
      <c r="U639" s="121"/>
      <c r="V639" s="121"/>
      <c r="W639" s="121"/>
      <c r="X639" s="121"/>
    </row>
    <row r="640" ht="12.75" customHeight="1">
      <c r="A640" s="121" t="s">
        <v>8608</v>
      </c>
      <c r="B640" s="122">
        <v>11181.0</v>
      </c>
      <c r="C640" s="123">
        <v>38111.0</v>
      </c>
      <c r="D640" s="124">
        <v>18.3</v>
      </c>
      <c r="E640" s="125"/>
      <c r="F640" s="141" t="s">
        <v>6236</v>
      </c>
      <c r="G640" s="125" t="s">
        <v>857</v>
      </c>
      <c r="H640" s="122" t="s">
        <v>5971</v>
      </c>
      <c r="I640" s="142">
        <v>3.9</v>
      </c>
      <c r="J640" s="122">
        <v>73.0</v>
      </c>
      <c r="K640" s="122">
        <v>36.0</v>
      </c>
      <c r="L640" s="121"/>
      <c r="M640" s="122"/>
      <c r="N640" s="143" t="s">
        <v>35</v>
      </c>
      <c r="O640" s="121"/>
      <c r="P640" s="136">
        <v>7.168881E7</v>
      </c>
      <c r="Q640" s="121"/>
      <c r="R640" s="122" t="s">
        <v>5963</v>
      </c>
      <c r="S640" s="121"/>
      <c r="T640" s="121"/>
      <c r="U640" s="121"/>
      <c r="V640" s="121"/>
      <c r="W640" s="121"/>
      <c r="X640" s="121"/>
    </row>
    <row r="641" ht="12.75" customHeight="1">
      <c r="A641" s="121" t="s">
        <v>8608</v>
      </c>
      <c r="B641" s="120">
        <v>12089.0</v>
      </c>
      <c r="C641" s="123">
        <v>38111.0</v>
      </c>
      <c r="D641" s="124">
        <v>9.0</v>
      </c>
      <c r="E641" s="125"/>
      <c r="F641" s="141" t="s">
        <v>947</v>
      </c>
      <c r="G641" s="125" t="s">
        <v>857</v>
      </c>
      <c r="H641" s="122" t="s">
        <v>5962</v>
      </c>
      <c r="I641" s="142">
        <v>4.5</v>
      </c>
      <c r="J641" s="122">
        <v>77.0</v>
      </c>
      <c r="K641" s="122">
        <v>40.0</v>
      </c>
      <c r="L641" s="121"/>
      <c r="M641" s="122"/>
      <c r="N641" s="143" t="s">
        <v>821</v>
      </c>
      <c r="O641" s="121"/>
      <c r="P641" s="136">
        <v>1.0711482E7</v>
      </c>
      <c r="Q641" s="121"/>
      <c r="R641" s="122" t="s">
        <v>5963</v>
      </c>
      <c r="S641" s="121"/>
      <c r="T641" s="121"/>
      <c r="U641" s="121"/>
      <c r="V641" s="121"/>
      <c r="W641" s="121"/>
      <c r="X641" s="121"/>
    </row>
    <row r="642" ht="12.75" customHeight="1">
      <c r="A642" s="121" t="s">
        <v>8608</v>
      </c>
      <c r="B642" s="122">
        <v>12088.0</v>
      </c>
      <c r="C642" s="123">
        <v>38111.0</v>
      </c>
      <c r="D642" s="124">
        <v>18.0</v>
      </c>
      <c r="E642" s="125"/>
      <c r="F642" s="141" t="s">
        <v>999</v>
      </c>
      <c r="G642" s="125" t="s">
        <v>857</v>
      </c>
      <c r="H642" s="122" t="s">
        <v>5962</v>
      </c>
      <c r="I642" s="142">
        <v>6.2</v>
      </c>
      <c r="J642" s="122">
        <v>82.0</v>
      </c>
      <c r="K642" s="122">
        <v>42.0</v>
      </c>
      <c r="L642" s="121"/>
      <c r="M642" s="122"/>
      <c r="N642" s="143" t="s">
        <v>821</v>
      </c>
      <c r="O642" s="121"/>
      <c r="P642" s="136">
        <v>1.051973E7</v>
      </c>
      <c r="Q642" s="121"/>
      <c r="R642" s="122" t="s">
        <v>5963</v>
      </c>
      <c r="S642" s="121"/>
      <c r="T642" s="121"/>
      <c r="U642" s="121"/>
      <c r="V642" s="121"/>
      <c r="W642" s="121"/>
      <c r="X642" s="121"/>
    </row>
    <row r="643" ht="12.75" customHeight="1">
      <c r="A643" s="121" t="s">
        <v>8608</v>
      </c>
      <c r="B643" s="122">
        <v>12095.0</v>
      </c>
      <c r="C643" s="123">
        <v>38111.0</v>
      </c>
      <c r="D643" s="124">
        <v>16.0</v>
      </c>
      <c r="E643" s="122"/>
      <c r="F643" s="141" t="s">
        <v>911</v>
      </c>
      <c r="G643" s="125" t="s">
        <v>857</v>
      </c>
      <c r="H643" s="122" t="s">
        <v>5962</v>
      </c>
      <c r="I643" s="142">
        <v>4.2</v>
      </c>
      <c r="J643" s="122">
        <v>77.0</v>
      </c>
      <c r="K643" s="122">
        <v>38.0</v>
      </c>
      <c r="L643" s="122"/>
      <c r="M643" s="122"/>
      <c r="N643" s="143" t="s">
        <v>35</v>
      </c>
      <c r="O643" s="121"/>
      <c r="P643" s="136">
        <v>7.1694285E7</v>
      </c>
      <c r="Q643" s="121"/>
      <c r="R643" s="122" t="s">
        <v>5963</v>
      </c>
      <c r="S643" s="121"/>
      <c r="T643" s="121"/>
      <c r="U643" s="121"/>
      <c r="V643" s="121"/>
      <c r="W643" s="121"/>
      <c r="X643" s="121"/>
    </row>
    <row r="644" ht="12.75" customHeight="1">
      <c r="A644" s="121" t="s">
        <v>8608</v>
      </c>
      <c r="B644" s="122">
        <v>12099.0</v>
      </c>
      <c r="C644" s="123">
        <v>38112.0</v>
      </c>
      <c r="D644" s="124">
        <v>12.0</v>
      </c>
      <c r="E644" s="125"/>
      <c r="F644" s="141" t="s">
        <v>903</v>
      </c>
      <c r="G644" s="125" t="s">
        <v>8</v>
      </c>
      <c r="H644" s="122" t="s">
        <v>5962</v>
      </c>
      <c r="I644" s="142">
        <v>5.9</v>
      </c>
      <c r="J644" s="122">
        <v>82.0</v>
      </c>
      <c r="K644" s="122">
        <v>43.0</v>
      </c>
      <c r="L644" s="121"/>
      <c r="M644" s="122"/>
      <c r="N644" s="143" t="s">
        <v>821</v>
      </c>
      <c r="O644" s="121"/>
      <c r="P644" s="136">
        <v>9356208.0</v>
      </c>
      <c r="Q644" s="127"/>
      <c r="R644" s="122" t="s">
        <v>5963</v>
      </c>
      <c r="S644" s="121"/>
      <c r="T644" s="121"/>
      <c r="U644" s="121"/>
      <c r="V644" s="121"/>
      <c r="W644" s="121"/>
      <c r="X644" s="121"/>
    </row>
    <row r="645" ht="12.75" customHeight="1">
      <c r="A645" s="121" t="s">
        <v>8608</v>
      </c>
      <c r="B645" s="122">
        <v>12087.0</v>
      </c>
      <c r="C645" s="123">
        <v>38112.0</v>
      </c>
      <c r="D645" s="124">
        <v>10.0</v>
      </c>
      <c r="E645" s="125"/>
      <c r="F645" s="141" t="s">
        <v>896</v>
      </c>
      <c r="G645" s="125" t="s">
        <v>857</v>
      </c>
      <c r="H645" s="122" t="s">
        <v>5962</v>
      </c>
      <c r="I645" s="142">
        <v>4.9</v>
      </c>
      <c r="J645" s="122">
        <v>79.0</v>
      </c>
      <c r="K645" s="122">
        <v>38.0</v>
      </c>
      <c r="L645" s="121"/>
      <c r="M645" s="122"/>
      <c r="N645" s="143" t="s">
        <v>35</v>
      </c>
      <c r="O645" s="121"/>
      <c r="P645" s="136">
        <v>7.1694285E7</v>
      </c>
      <c r="Q645" s="121"/>
      <c r="R645" s="122" t="s">
        <v>5963</v>
      </c>
      <c r="S645" s="121"/>
      <c r="T645" s="121"/>
      <c r="U645" s="121"/>
      <c r="V645" s="121"/>
      <c r="W645" s="121"/>
      <c r="X645" s="121"/>
    </row>
    <row r="646" ht="12.75" customHeight="1">
      <c r="A646" s="121" t="s">
        <v>8608</v>
      </c>
      <c r="B646" s="122">
        <v>11182.0</v>
      </c>
      <c r="C646" s="123">
        <v>38115.0</v>
      </c>
      <c r="D646" s="124">
        <v>21.15</v>
      </c>
      <c r="E646" s="125"/>
      <c r="F646" s="141" t="s">
        <v>716</v>
      </c>
      <c r="G646" s="125" t="s">
        <v>8</v>
      </c>
      <c r="H646" s="122" t="s">
        <v>5962</v>
      </c>
      <c r="I646" s="142">
        <v>5.1</v>
      </c>
      <c r="J646" s="122">
        <v>77.0</v>
      </c>
      <c r="K646" s="122">
        <v>41.0</v>
      </c>
      <c r="L646" s="121"/>
      <c r="M646" s="122"/>
      <c r="N646" s="143" t="s">
        <v>35</v>
      </c>
      <c r="O646" s="121"/>
      <c r="P646" s="136">
        <v>1.5960854E7</v>
      </c>
      <c r="Q646" s="121"/>
      <c r="R646" s="122" t="s">
        <v>6160</v>
      </c>
      <c r="S646" s="121"/>
      <c r="T646" s="121"/>
      <c r="U646" s="121"/>
      <c r="V646" s="121"/>
      <c r="W646" s="121"/>
      <c r="X646" s="121"/>
    </row>
    <row r="647" ht="12.75" customHeight="1">
      <c r="A647" s="121" t="s">
        <v>8608</v>
      </c>
      <c r="B647" s="122">
        <v>12100.0</v>
      </c>
      <c r="C647" s="123">
        <v>38115.0</v>
      </c>
      <c r="D647" s="124">
        <v>12.0</v>
      </c>
      <c r="E647" s="125"/>
      <c r="F647" s="141" t="s">
        <v>947</v>
      </c>
      <c r="G647" s="125" t="s">
        <v>857</v>
      </c>
      <c r="H647" s="122" t="s">
        <v>5962</v>
      </c>
      <c r="I647" s="142">
        <v>6.2</v>
      </c>
      <c r="J647" s="122">
        <v>82.0</v>
      </c>
      <c r="K647" s="122"/>
      <c r="L647" s="121"/>
      <c r="M647" s="122"/>
      <c r="N647" s="143" t="s">
        <v>821</v>
      </c>
      <c r="O647" s="121"/>
      <c r="P647" s="136">
        <v>5.350636E7</v>
      </c>
      <c r="Q647" s="121"/>
      <c r="R647" s="122" t="s">
        <v>5963</v>
      </c>
      <c r="S647" s="121"/>
      <c r="T647" s="121"/>
      <c r="U647" s="121"/>
      <c r="V647" s="121"/>
      <c r="W647" s="121"/>
      <c r="X647" s="121"/>
    </row>
    <row r="648" ht="12.75" customHeight="1">
      <c r="A648" s="121" t="s">
        <v>8608</v>
      </c>
      <c r="B648" s="122">
        <v>12090.0</v>
      </c>
      <c r="C648" s="123">
        <v>38115.0</v>
      </c>
      <c r="D648" s="124">
        <v>17.0</v>
      </c>
      <c r="E648" s="125"/>
      <c r="F648" s="141" t="s">
        <v>8611</v>
      </c>
      <c r="G648" s="125" t="s">
        <v>857</v>
      </c>
      <c r="H648" s="122" t="s">
        <v>5962</v>
      </c>
      <c r="I648" s="142">
        <v>5.6</v>
      </c>
      <c r="J648" s="122">
        <v>84.0</v>
      </c>
      <c r="K648" s="122">
        <v>42.0</v>
      </c>
      <c r="L648" s="121"/>
      <c r="M648" s="122"/>
      <c r="N648" s="143" t="s">
        <v>35</v>
      </c>
      <c r="O648" s="121"/>
      <c r="P648" s="136">
        <v>7.1694285E7</v>
      </c>
      <c r="Q648" s="121"/>
      <c r="R648" s="122" t="s">
        <v>5963</v>
      </c>
      <c r="S648" s="121"/>
      <c r="T648" s="121"/>
      <c r="U648" s="121"/>
      <c r="V648" s="121"/>
      <c r="W648" s="121"/>
      <c r="X648" s="121"/>
    </row>
    <row r="649" ht="12.75" customHeight="1">
      <c r="A649" s="121" t="s">
        <v>8608</v>
      </c>
      <c r="B649" s="122">
        <v>11183.0</v>
      </c>
      <c r="C649" s="123">
        <v>38116.0</v>
      </c>
      <c r="D649" s="124">
        <v>12.0</v>
      </c>
      <c r="E649" s="125"/>
      <c r="F649" s="141" t="s">
        <v>8612</v>
      </c>
      <c r="G649" s="125" t="s">
        <v>857</v>
      </c>
      <c r="H649" s="122" t="s">
        <v>5962</v>
      </c>
      <c r="I649" s="142">
        <v>4.8</v>
      </c>
      <c r="J649" s="122">
        <v>77.0</v>
      </c>
      <c r="K649" s="122">
        <v>39.0</v>
      </c>
      <c r="L649" s="121"/>
      <c r="M649" s="122"/>
      <c r="N649" s="143" t="s">
        <v>35</v>
      </c>
      <c r="O649" s="121"/>
      <c r="P649" s="136"/>
      <c r="Q649" s="121"/>
      <c r="R649" s="122" t="s">
        <v>5963</v>
      </c>
      <c r="S649" s="121"/>
      <c r="T649" s="121"/>
      <c r="U649" s="121"/>
      <c r="V649" s="121"/>
      <c r="W649" s="121"/>
      <c r="X649" s="121"/>
    </row>
    <row r="650" ht="12.75" customHeight="1">
      <c r="A650" s="121" t="s">
        <v>8608</v>
      </c>
      <c r="B650" s="122">
        <v>11187.0</v>
      </c>
      <c r="C650" s="123">
        <v>38117.0</v>
      </c>
      <c r="D650" s="124">
        <v>12.3</v>
      </c>
      <c r="E650" s="125"/>
      <c r="F650" s="141" t="s">
        <v>275</v>
      </c>
      <c r="G650" s="125" t="s">
        <v>8</v>
      </c>
      <c r="H650" s="122" t="s">
        <v>5962</v>
      </c>
      <c r="I650" s="142">
        <v>5.35</v>
      </c>
      <c r="J650" s="122">
        <v>79.0</v>
      </c>
      <c r="K650" s="122">
        <v>42.0</v>
      </c>
      <c r="L650" s="121"/>
      <c r="M650" s="122"/>
      <c r="N650" s="143" t="s">
        <v>821</v>
      </c>
      <c r="O650" s="121"/>
      <c r="P650" s="136">
        <v>9.303922E7</v>
      </c>
      <c r="Q650" s="121"/>
      <c r="R650" s="122" t="s">
        <v>6362</v>
      </c>
      <c r="S650" s="121"/>
      <c r="T650" s="121"/>
      <c r="U650" s="121"/>
      <c r="V650" s="121"/>
      <c r="W650" s="121"/>
      <c r="X650" s="121"/>
    </row>
    <row r="651" ht="12.75" customHeight="1">
      <c r="A651" s="121" t="s">
        <v>8608</v>
      </c>
      <c r="B651" s="122">
        <v>11188.0</v>
      </c>
      <c r="C651" s="123">
        <v>38117.0</v>
      </c>
      <c r="D651" s="124">
        <v>15.3</v>
      </c>
      <c r="E651" s="125"/>
      <c r="F651" s="141" t="s">
        <v>1005</v>
      </c>
      <c r="G651" s="125" t="s">
        <v>857</v>
      </c>
      <c r="H651" s="122" t="s">
        <v>5971</v>
      </c>
      <c r="I651" s="142">
        <v>5.3</v>
      </c>
      <c r="J651" s="122">
        <v>79.0</v>
      </c>
      <c r="K651" s="122">
        <v>41.0</v>
      </c>
      <c r="L651" s="121"/>
      <c r="M651" s="122"/>
      <c r="N651" s="143" t="s">
        <v>821</v>
      </c>
      <c r="O651" s="121"/>
      <c r="P651" s="136">
        <v>1.0711482E7</v>
      </c>
      <c r="Q651" s="121"/>
      <c r="R651" s="122" t="s">
        <v>5963</v>
      </c>
      <c r="S651" s="121"/>
      <c r="T651" s="121"/>
      <c r="U651" s="121"/>
      <c r="V651" s="121"/>
      <c r="W651" s="121"/>
      <c r="X651" s="121"/>
    </row>
    <row r="652" ht="12.75" customHeight="1">
      <c r="A652" s="121" t="s">
        <v>8608</v>
      </c>
      <c r="B652" s="122">
        <v>11189.0</v>
      </c>
      <c r="C652" s="123">
        <v>38117.0</v>
      </c>
      <c r="D652" s="124">
        <v>18.0</v>
      </c>
      <c r="E652" s="125"/>
      <c r="F652" s="141" t="s">
        <v>948</v>
      </c>
      <c r="G652" s="125" t="s">
        <v>857</v>
      </c>
      <c r="H652" s="122" t="s">
        <v>5971</v>
      </c>
      <c r="I652" s="142">
        <v>5.1</v>
      </c>
      <c r="J652" s="122">
        <v>78.0</v>
      </c>
      <c r="K652" s="122">
        <v>40.0</v>
      </c>
      <c r="L652" s="121"/>
      <c r="M652" s="122"/>
      <c r="N652" s="143" t="s">
        <v>35</v>
      </c>
      <c r="O652" s="121"/>
      <c r="P652" s="136">
        <v>7.1684073E7</v>
      </c>
      <c r="Q652" s="121"/>
      <c r="R652" s="122" t="s">
        <v>5963</v>
      </c>
      <c r="S652" s="121"/>
      <c r="T652" s="121"/>
      <c r="U652" s="121"/>
      <c r="V652" s="121"/>
      <c r="W652" s="121"/>
      <c r="X652" s="121"/>
    </row>
    <row r="653" ht="12.75" customHeight="1">
      <c r="A653" s="121" t="s">
        <v>8608</v>
      </c>
      <c r="B653" s="122">
        <v>11197.0</v>
      </c>
      <c r="C653" s="123">
        <v>38118.0</v>
      </c>
      <c r="D653" s="124">
        <v>14.0</v>
      </c>
      <c r="E653" s="125"/>
      <c r="F653" s="141" t="s">
        <v>275</v>
      </c>
      <c r="G653" s="125" t="s">
        <v>8</v>
      </c>
      <c r="H653" s="122" t="s">
        <v>5962</v>
      </c>
      <c r="I653" s="142">
        <v>4.9</v>
      </c>
      <c r="J653" s="122">
        <v>73.0</v>
      </c>
      <c r="K653" s="122">
        <v>40.0</v>
      </c>
      <c r="L653" s="121"/>
      <c r="M653" s="122"/>
      <c r="N653" s="143" t="s">
        <v>821</v>
      </c>
      <c r="O653" s="121"/>
      <c r="P653" s="136">
        <v>1.0790593E7</v>
      </c>
      <c r="Q653" s="121"/>
      <c r="R653" s="122" t="s">
        <v>5963</v>
      </c>
      <c r="S653" s="121"/>
      <c r="T653" s="121"/>
      <c r="U653" s="121"/>
      <c r="V653" s="121"/>
      <c r="W653" s="121"/>
      <c r="X653" s="121"/>
    </row>
    <row r="654" ht="12.75" customHeight="1">
      <c r="A654" s="121" t="s">
        <v>8608</v>
      </c>
      <c r="B654" s="122">
        <v>11199.0</v>
      </c>
      <c r="C654" s="123">
        <v>38118.0</v>
      </c>
      <c r="D654" s="124">
        <v>13.0</v>
      </c>
      <c r="E654" s="125"/>
      <c r="F654" s="141" t="s">
        <v>739</v>
      </c>
      <c r="G654" s="125" t="s">
        <v>8</v>
      </c>
      <c r="H654" s="122" t="s">
        <v>5962</v>
      </c>
      <c r="I654" s="142">
        <v>5.9</v>
      </c>
      <c r="J654" s="122">
        <v>83.0</v>
      </c>
      <c r="K654" s="122">
        <v>42.0</v>
      </c>
      <c r="L654" s="121"/>
      <c r="M654" s="122"/>
      <c r="N654" s="143" t="s">
        <v>821</v>
      </c>
      <c r="O654" s="121"/>
      <c r="P654" s="136">
        <v>1.0521093E7</v>
      </c>
      <c r="Q654" s="121"/>
      <c r="R654" s="122" t="s">
        <v>5963</v>
      </c>
      <c r="S654" s="121"/>
      <c r="T654" s="121"/>
      <c r="U654" s="121"/>
      <c r="V654" s="121"/>
      <c r="W654" s="121"/>
      <c r="X654" s="121"/>
    </row>
    <row r="655" ht="12.75" customHeight="1">
      <c r="A655" s="121" t="s">
        <v>8608</v>
      </c>
      <c r="B655" s="122">
        <v>11190.0</v>
      </c>
      <c r="C655" s="123">
        <v>38118.0</v>
      </c>
      <c r="D655" s="124">
        <v>12.3</v>
      </c>
      <c r="E655" s="125"/>
      <c r="F655" s="141" t="s">
        <v>6524</v>
      </c>
      <c r="G655" s="125" t="s">
        <v>857</v>
      </c>
      <c r="H655" s="122" t="s">
        <v>5962</v>
      </c>
      <c r="I655" s="142">
        <v>5.1</v>
      </c>
      <c r="J655" s="122">
        <v>81.0</v>
      </c>
      <c r="K655" s="122">
        <v>39.0</v>
      </c>
      <c r="L655" s="121"/>
      <c r="M655" s="122"/>
      <c r="N655" s="143" t="s">
        <v>35</v>
      </c>
      <c r="O655" s="121"/>
      <c r="P655" s="136">
        <v>5.2613216E7</v>
      </c>
      <c r="Q655" s="121"/>
      <c r="R655" s="122" t="s">
        <v>5963</v>
      </c>
      <c r="S655" s="121"/>
      <c r="T655" s="121"/>
      <c r="U655" s="121"/>
      <c r="V655" s="121"/>
      <c r="W655" s="121"/>
      <c r="X655" s="121"/>
    </row>
    <row r="656" ht="12.75" customHeight="1">
      <c r="A656" s="121" t="s">
        <v>8608</v>
      </c>
      <c r="B656" s="122">
        <v>11184.0</v>
      </c>
      <c r="C656" s="123">
        <v>38118.0</v>
      </c>
      <c r="D656" s="124">
        <v>18.15</v>
      </c>
      <c r="E656" s="122"/>
      <c r="F656" s="141" t="s">
        <v>931</v>
      </c>
      <c r="G656" s="125" t="s">
        <v>857</v>
      </c>
      <c r="H656" s="122" t="s">
        <v>5962</v>
      </c>
      <c r="I656" s="142">
        <v>4.5</v>
      </c>
      <c r="J656" s="122">
        <v>76.0</v>
      </c>
      <c r="K656" s="122">
        <v>37.0</v>
      </c>
      <c r="L656" s="122"/>
      <c r="M656" s="122"/>
      <c r="N656" s="143" t="s">
        <v>821</v>
      </c>
      <c r="O656" s="121"/>
      <c r="P656" s="136">
        <v>7.1834014E7</v>
      </c>
      <c r="Q656" s="121"/>
      <c r="R656" s="122" t="s">
        <v>5963</v>
      </c>
      <c r="S656" s="121"/>
      <c r="T656" s="121"/>
      <c r="U656" s="121"/>
      <c r="V656" s="121"/>
      <c r="W656" s="121"/>
      <c r="X656" s="121"/>
    </row>
    <row r="657" ht="12.75" customHeight="1">
      <c r="A657" s="121" t="s">
        <v>8608</v>
      </c>
      <c r="B657" s="122">
        <v>11198.0</v>
      </c>
      <c r="C657" s="123">
        <v>38118.0</v>
      </c>
      <c r="D657" s="124">
        <v>17.0</v>
      </c>
      <c r="E657" s="125"/>
      <c r="F657" s="141" t="s">
        <v>911</v>
      </c>
      <c r="G657" s="125" t="s">
        <v>857</v>
      </c>
      <c r="H657" s="122" t="s">
        <v>5962</v>
      </c>
      <c r="I657" s="142">
        <v>5.0</v>
      </c>
      <c r="J657" s="122">
        <v>78.0</v>
      </c>
      <c r="K657" s="122">
        <v>40.0</v>
      </c>
      <c r="L657" s="121"/>
      <c r="M657" s="122"/>
      <c r="N657" s="143" t="s">
        <v>821</v>
      </c>
      <c r="O657" s="121"/>
      <c r="P657" s="136">
        <v>1.0692291E7</v>
      </c>
      <c r="Q657" s="121"/>
      <c r="R657" s="122" t="s">
        <v>5963</v>
      </c>
      <c r="S657" s="121"/>
      <c r="T657" s="121"/>
      <c r="U657" s="121"/>
      <c r="V657" s="121"/>
      <c r="W657" s="121"/>
      <c r="X657" s="121"/>
    </row>
    <row r="658" ht="12.75" customHeight="1">
      <c r="A658" s="121" t="s">
        <v>8608</v>
      </c>
      <c r="B658" s="122">
        <v>11186.0</v>
      </c>
      <c r="C658" s="123">
        <v>38119.0</v>
      </c>
      <c r="D658" s="124">
        <v>18.0</v>
      </c>
      <c r="E658" s="125"/>
      <c r="F658" s="141" t="s">
        <v>716</v>
      </c>
      <c r="G658" s="125" t="s">
        <v>8</v>
      </c>
      <c r="H658" s="122" t="s">
        <v>5962</v>
      </c>
      <c r="I658" s="142">
        <v>4.2</v>
      </c>
      <c r="J658" s="122">
        <v>72.0</v>
      </c>
      <c r="K658" s="122">
        <v>36.0</v>
      </c>
      <c r="L658" s="121"/>
      <c r="M658" s="122"/>
      <c r="N658" s="143" t="s">
        <v>821</v>
      </c>
      <c r="O658" s="121"/>
      <c r="P658" s="136">
        <v>1.3684728E7</v>
      </c>
      <c r="Q658" s="121"/>
      <c r="R658" s="122" t="s">
        <v>5969</v>
      </c>
      <c r="S658" s="121"/>
      <c r="T658" s="121"/>
      <c r="U658" s="121"/>
      <c r="V658" s="121"/>
      <c r="W658" s="121"/>
      <c r="X658" s="121"/>
    </row>
    <row r="659" ht="12.75" customHeight="1">
      <c r="A659" s="121" t="s">
        <v>8608</v>
      </c>
      <c r="B659" s="122">
        <v>11194.0</v>
      </c>
      <c r="C659" s="123">
        <v>38119.0</v>
      </c>
      <c r="D659" s="124">
        <v>18.0</v>
      </c>
      <c r="E659" s="125"/>
      <c r="F659" s="141" t="s">
        <v>1005</v>
      </c>
      <c r="G659" s="125" t="s">
        <v>857</v>
      </c>
      <c r="H659" s="122" t="s">
        <v>5962</v>
      </c>
      <c r="I659" s="142">
        <v>5.2</v>
      </c>
      <c r="J659" s="122">
        <v>80.0</v>
      </c>
      <c r="K659" s="122">
        <v>40.0</v>
      </c>
      <c r="L659" s="121"/>
      <c r="M659" s="122"/>
      <c r="N659" s="143" t="s">
        <v>821</v>
      </c>
      <c r="O659" s="121"/>
      <c r="P659" s="136">
        <v>1.1083826E7</v>
      </c>
      <c r="Q659" s="121"/>
      <c r="R659" s="122" t="s">
        <v>5963</v>
      </c>
      <c r="S659" s="121"/>
      <c r="T659" s="121"/>
      <c r="U659" s="121"/>
      <c r="V659" s="121"/>
      <c r="W659" s="121"/>
      <c r="X659" s="121"/>
    </row>
    <row r="660" ht="12.75" customHeight="1">
      <c r="A660" s="121" t="s">
        <v>8608</v>
      </c>
      <c r="B660" s="122">
        <v>6015.0</v>
      </c>
      <c r="C660" s="123">
        <v>38119.0</v>
      </c>
      <c r="D660" s="124">
        <v>7.3</v>
      </c>
      <c r="E660" s="125"/>
      <c r="F660" s="141" t="s">
        <v>6518</v>
      </c>
      <c r="G660" s="125" t="s">
        <v>857</v>
      </c>
      <c r="H660" s="122" t="s">
        <v>5962</v>
      </c>
      <c r="I660" s="142">
        <v>5.1</v>
      </c>
      <c r="J660" s="122">
        <v>80.0</v>
      </c>
      <c r="K660" s="122">
        <v>40.0</v>
      </c>
      <c r="L660" s="121"/>
      <c r="M660" s="122"/>
      <c r="N660" s="143" t="s">
        <v>35</v>
      </c>
      <c r="O660" s="121"/>
      <c r="P660" s="136">
        <v>1.0750593E7</v>
      </c>
      <c r="Q660" s="121"/>
      <c r="R660" s="122" t="s">
        <v>5963</v>
      </c>
      <c r="S660" s="121"/>
      <c r="T660" s="121"/>
      <c r="U660" s="121"/>
      <c r="V660" s="121"/>
      <c r="W660" s="121"/>
      <c r="X660" s="121"/>
    </row>
    <row r="661" ht="12.75" customHeight="1">
      <c r="A661" s="121" t="s">
        <v>8608</v>
      </c>
      <c r="B661" s="122">
        <v>11200.0</v>
      </c>
      <c r="C661" s="123">
        <v>38119.0</v>
      </c>
      <c r="D661" s="124">
        <v>12.3</v>
      </c>
      <c r="E661" s="122"/>
      <c r="F661" s="141" t="s">
        <v>921</v>
      </c>
      <c r="G661" s="125" t="s">
        <v>857</v>
      </c>
      <c r="H661" s="122" t="s">
        <v>5962</v>
      </c>
      <c r="I661" s="142">
        <v>5.15</v>
      </c>
      <c r="J661" s="122">
        <v>78.0</v>
      </c>
      <c r="K661" s="122">
        <v>41.0</v>
      </c>
      <c r="L661" s="122"/>
      <c r="M661" s="122"/>
      <c r="N661" s="143" t="s">
        <v>35</v>
      </c>
      <c r="O661" s="121"/>
      <c r="P661" s="136">
        <v>5.2613216E7</v>
      </c>
      <c r="Q661" s="121"/>
      <c r="R661" s="122" t="s">
        <v>5963</v>
      </c>
      <c r="S661" s="121"/>
      <c r="T661" s="121"/>
      <c r="U661" s="121"/>
      <c r="V661" s="121"/>
      <c r="W661" s="121"/>
      <c r="X661" s="121"/>
    </row>
    <row r="662" ht="12.75" customHeight="1">
      <c r="A662" s="121" t="s">
        <v>8608</v>
      </c>
      <c r="B662" s="122">
        <v>11185.0</v>
      </c>
      <c r="C662" s="123">
        <v>38119.0</v>
      </c>
      <c r="D662" s="124">
        <v>16.0</v>
      </c>
      <c r="E662" s="122"/>
      <c r="F662" s="141" t="s">
        <v>931</v>
      </c>
      <c r="G662" s="125" t="s">
        <v>857</v>
      </c>
      <c r="H662" s="122" t="s">
        <v>5962</v>
      </c>
      <c r="I662" s="142">
        <v>4.5</v>
      </c>
      <c r="J662" s="122">
        <v>76.0</v>
      </c>
      <c r="K662" s="122">
        <v>38.5</v>
      </c>
      <c r="L662" s="122"/>
      <c r="M662" s="122"/>
      <c r="N662" s="143" t="s">
        <v>821</v>
      </c>
      <c r="O662" s="121"/>
      <c r="P662" s="136">
        <v>1.055457E7</v>
      </c>
      <c r="Q662" s="121"/>
      <c r="R662" s="122" t="s">
        <v>5963</v>
      </c>
      <c r="S662" s="121"/>
      <c r="T662" s="121"/>
      <c r="U662" s="121"/>
      <c r="V662" s="121"/>
      <c r="W662" s="121"/>
      <c r="X662" s="121"/>
    </row>
    <row r="663" ht="12.75" customHeight="1">
      <c r="A663" s="121" t="s">
        <v>8608</v>
      </c>
      <c r="B663" s="122">
        <v>11194.0</v>
      </c>
      <c r="C663" s="123">
        <v>38119.0</v>
      </c>
      <c r="D663" s="124">
        <v>19.0</v>
      </c>
      <c r="E663" s="122"/>
      <c r="F663" s="141" t="s">
        <v>931</v>
      </c>
      <c r="G663" s="125" t="s">
        <v>857</v>
      </c>
      <c r="H663" s="122" t="s">
        <v>5962</v>
      </c>
      <c r="I663" s="142">
        <v>4.7</v>
      </c>
      <c r="J663" s="122">
        <v>75.0</v>
      </c>
      <c r="K663" s="122">
        <v>38.0</v>
      </c>
      <c r="L663" s="122"/>
      <c r="M663" s="122"/>
      <c r="N663" s="143" t="s">
        <v>35</v>
      </c>
      <c r="O663" s="121"/>
      <c r="P663" s="136">
        <v>7.1834014E7</v>
      </c>
      <c r="Q663" s="121"/>
      <c r="R663" s="122" t="s">
        <v>5963</v>
      </c>
      <c r="S663" s="121"/>
      <c r="T663" s="121"/>
      <c r="U663" s="121"/>
      <c r="V663" s="121"/>
      <c r="W663" s="121"/>
      <c r="X663" s="121"/>
    </row>
    <row r="664" ht="12.75" customHeight="1">
      <c r="A664" s="121" t="s">
        <v>8608</v>
      </c>
      <c r="B664" s="122">
        <v>6163.0</v>
      </c>
      <c r="C664" s="123">
        <v>38121.0</v>
      </c>
      <c r="D664" s="124">
        <v>20.3</v>
      </c>
      <c r="E664" s="125"/>
      <c r="F664" s="141" t="s">
        <v>660</v>
      </c>
      <c r="G664" s="125" t="s">
        <v>8</v>
      </c>
      <c r="H664" s="122" t="s">
        <v>5962</v>
      </c>
      <c r="I664" s="142">
        <v>5.7</v>
      </c>
      <c r="J664" s="122">
        <v>81.0</v>
      </c>
      <c r="K664" s="122">
        <v>42.0</v>
      </c>
      <c r="L664" s="121"/>
      <c r="M664" s="122"/>
      <c r="N664" s="143" t="s">
        <v>821</v>
      </c>
      <c r="O664" s="121"/>
      <c r="P664" s="136">
        <v>7.1695088E7</v>
      </c>
      <c r="Q664" s="121"/>
      <c r="R664" s="122" t="s">
        <v>5963</v>
      </c>
      <c r="S664" s="121"/>
      <c r="T664" s="121"/>
      <c r="U664" s="121"/>
      <c r="V664" s="121"/>
      <c r="W664" s="121"/>
      <c r="X664" s="121"/>
    </row>
    <row r="665" ht="12.75" customHeight="1">
      <c r="A665" s="121" t="s">
        <v>8608</v>
      </c>
      <c r="B665" s="122">
        <v>11193.0</v>
      </c>
      <c r="C665" s="123">
        <v>38121.0</v>
      </c>
      <c r="D665" s="124">
        <v>16.45</v>
      </c>
      <c r="E665" s="125"/>
      <c r="F665" s="141" t="s">
        <v>660</v>
      </c>
      <c r="G665" s="125" t="s">
        <v>8</v>
      </c>
      <c r="H665" s="122" t="s">
        <v>5962</v>
      </c>
      <c r="I665" s="142">
        <v>4.6</v>
      </c>
      <c r="J665" s="122">
        <v>80.0</v>
      </c>
      <c r="K665" s="122">
        <v>35.0</v>
      </c>
      <c r="L665" s="121"/>
      <c r="M665" s="122"/>
      <c r="N665" s="143" t="s">
        <v>821</v>
      </c>
      <c r="O665" s="121"/>
      <c r="P665" s="136">
        <v>7.1695988E7</v>
      </c>
      <c r="Q665" s="121"/>
      <c r="R665" s="122" t="s">
        <v>5963</v>
      </c>
      <c r="S665" s="121"/>
      <c r="T665" s="121"/>
      <c r="U665" s="121"/>
      <c r="V665" s="121"/>
      <c r="W665" s="121"/>
      <c r="X665" s="121"/>
    </row>
    <row r="666" ht="12.75" customHeight="1">
      <c r="A666" s="121" t="s">
        <v>8608</v>
      </c>
      <c r="B666" s="122">
        <v>6001.0</v>
      </c>
      <c r="C666" s="123">
        <v>38121.0</v>
      </c>
      <c r="D666" s="124">
        <v>16.0</v>
      </c>
      <c r="E666" s="125"/>
      <c r="F666" s="141" t="s">
        <v>7993</v>
      </c>
      <c r="G666" s="125" t="s">
        <v>857</v>
      </c>
      <c r="H666" s="122" t="s">
        <v>5962</v>
      </c>
      <c r="I666" s="142">
        <v>3.7</v>
      </c>
      <c r="J666" s="122">
        <v>72.0</v>
      </c>
      <c r="K666" s="122">
        <v>37.0</v>
      </c>
      <c r="L666" s="121"/>
      <c r="M666" s="122"/>
      <c r="N666" s="143" t="s">
        <v>35</v>
      </c>
      <c r="O666" s="121"/>
      <c r="P666" s="136">
        <v>1.0734403E7</v>
      </c>
      <c r="Q666" s="121"/>
      <c r="R666" s="122" t="s">
        <v>5963</v>
      </c>
      <c r="S666" s="121"/>
      <c r="T666" s="121"/>
      <c r="U666" s="121"/>
      <c r="V666" s="121"/>
      <c r="W666" s="121"/>
      <c r="X666" s="121"/>
    </row>
    <row r="667" ht="12.75" customHeight="1">
      <c r="A667" s="121" t="s">
        <v>8608</v>
      </c>
      <c r="B667" s="122">
        <v>6002.0</v>
      </c>
      <c r="C667" s="123">
        <v>38121.0</v>
      </c>
      <c r="D667" s="124">
        <v>19.0</v>
      </c>
      <c r="E667" s="125"/>
      <c r="F667" s="141" t="s">
        <v>7993</v>
      </c>
      <c r="G667" s="125" t="s">
        <v>857</v>
      </c>
      <c r="H667" s="122" t="s">
        <v>5971</v>
      </c>
      <c r="I667" s="142">
        <v>6.4</v>
      </c>
      <c r="J667" s="122">
        <v>82.0</v>
      </c>
      <c r="K667" s="122">
        <v>44.0</v>
      </c>
      <c r="L667" s="121"/>
      <c r="M667" s="122"/>
      <c r="N667" s="143" t="s">
        <v>821</v>
      </c>
      <c r="O667" s="121"/>
      <c r="P667" s="136">
        <v>7.3955571E7</v>
      </c>
      <c r="Q667" s="121"/>
      <c r="R667" s="122" t="s">
        <v>5963</v>
      </c>
      <c r="S667" s="121"/>
      <c r="T667" s="121"/>
      <c r="U667" s="121"/>
      <c r="V667" s="121"/>
      <c r="W667" s="121"/>
      <c r="X667" s="121"/>
    </row>
    <row r="668" ht="12.75" customHeight="1">
      <c r="A668" s="121" t="s">
        <v>8608</v>
      </c>
      <c r="B668" s="122">
        <v>6161.0</v>
      </c>
      <c r="C668" s="123">
        <v>38121.0</v>
      </c>
      <c r="D668" s="124">
        <v>18.3</v>
      </c>
      <c r="E668" s="125"/>
      <c r="F668" s="141" t="s">
        <v>913</v>
      </c>
      <c r="G668" s="125" t="s">
        <v>857</v>
      </c>
      <c r="H668" s="122" t="s">
        <v>5962</v>
      </c>
      <c r="I668" s="142">
        <v>6.2</v>
      </c>
      <c r="J668" s="122">
        <v>80.0</v>
      </c>
      <c r="K668" s="122">
        <v>44.0</v>
      </c>
      <c r="L668" s="121"/>
      <c r="M668" s="122"/>
      <c r="N668" s="143" t="s">
        <v>821</v>
      </c>
      <c r="O668" s="121"/>
      <c r="P668" s="136">
        <v>1.0708614E7</v>
      </c>
      <c r="Q668" s="121"/>
      <c r="R668" s="122" t="s">
        <v>5963</v>
      </c>
      <c r="S668" s="121"/>
      <c r="T668" s="121"/>
      <c r="U668" s="121"/>
      <c r="V668" s="121"/>
      <c r="W668" s="121"/>
      <c r="X668" s="121"/>
    </row>
    <row r="669" ht="12.75" customHeight="1">
      <c r="A669" s="121" t="s">
        <v>8608</v>
      </c>
      <c r="B669" s="122">
        <v>11195.0</v>
      </c>
      <c r="C669" s="123">
        <v>38121.0</v>
      </c>
      <c r="D669" s="124">
        <v>10.3</v>
      </c>
      <c r="E669" s="122"/>
      <c r="F669" s="141" t="s">
        <v>1395</v>
      </c>
      <c r="G669" s="125" t="s">
        <v>857</v>
      </c>
      <c r="H669" s="122" t="s">
        <v>5962</v>
      </c>
      <c r="I669" s="142">
        <v>6.1</v>
      </c>
      <c r="J669" s="122">
        <v>81.0</v>
      </c>
      <c r="K669" s="122">
        <v>44.0</v>
      </c>
      <c r="L669" s="122"/>
      <c r="M669" s="122"/>
      <c r="N669" s="143" t="s">
        <v>35</v>
      </c>
      <c r="O669" s="121"/>
      <c r="P669" s="136">
        <v>1.0783854E7</v>
      </c>
      <c r="Q669" s="121"/>
      <c r="R669" s="122" t="s">
        <v>5963</v>
      </c>
      <c r="S669" s="121"/>
      <c r="T669" s="121"/>
      <c r="U669" s="121"/>
      <c r="V669" s="121"/>
      <c r="W669" s="121"/>
      <c r="X669" s="121"/>
    </row>
    <row r="670" ht="12.75" customHeight="1">
      <c r="A670" s="121" t="s">
        <v>8608</v>
      </c>
      <c r="B670" s="122">
        <v>11196.0</v>
      </c>
      <c r="C670" s="123">
        <v>38121.0</v>
      </c>
      <c r="D670" s="124">
        <v>10.0</v>
      </c>
      <c r="E670" s="125"/>
      <c r="F670" s="141" t="s">
        <v>999</v>
      </c>
      <c r="G670" s="125" t="s">
        <v>857</v>
      </c>
      <c r="H670" s="122" t="s">
        <v>5962</v>
      </c>
      <c r="I670" s="142">
        <v>5.2</v>
      </c>
      <c r="J670" s="122">
        <v>79.0</v>
      </c>
      <c r="K670" s="122">
        <v>41.0</v>
      </c>
      <c r="L670" s="121"/>
      <c r="M670" s="122"/>
      <c r="N670" s="143" t="s">
        <v>821</v>
      </c>
      <c r="O670" s="121"/>
      <c r="P670" s="136">
        <v>1.0290085E7</v>
      </c>
      <c r="Q670" s="121"/>
      <c r="R670" s="122" t="s">
        <v>5963</v>
      </c>
      <c r="S670" s="121"/>
      <c r="T670" s="121"/>
      <c r="U670" s="121"/>
      <c r="V670" s="121"/>
      <c r="W670" s="121"/>
      <c r="X670" s="121"/>
    </row>
    <row r="671" ht="12.75" customHeight="1">
      <c r="A671" s="121" t="s">
        <v>8608</v>
      </c>
      <c r="B671" s="122">
        <v>11192.0</v>
      </c>
      <c r="C671" s="123">
        <v>38121.0</v>
      </c>
      <c r="D671" s="124">
        <v>12.0</v>
      </c>
      <c r="E671" s="122"/>
      <c r="F671" s="141" t="s">
        <v>6358</v>
      </c>
      <c r="G671" s="125" t="s">
        <v>857</v>
      </c>
      <c r="H671" s="122" t="s">
        <v>5962</v>
      </c>
      <c r="I671" s="142">
        <v>4.8</v>
      </c>
      <c r="J671" s="122">
        <v>46.0</v>
      </c>
      <c r="K671" s="122">
        <v>39.0</v>
      </c>
      <c r="L671" s="122"/>
      <c r="M671" s="122"/>
      <c r="N671" s="143" t="s">
        <v>821</v>
      </c>
      <c r="O671" s="121"/>
      <c r="P671" s="136">
        <v>9392669.0</v>
      </c>
      <c r="Q671" s="121"/>
      <c r="R671" s="122" t="s">
        <v>5963</v>
      </c>
      <c r="S671" s="121"/>
      <c r="T671" s="121"/>
      <c r="U671" s="121"/>
      <c r="V671" s="121"/>
      <c r="W671" s="121"/>
      <c r="X671" s="121"/>
    </row>
    <row r="672" ht="12.75" customHeight="1">
      <c r="A672" s="121" t="s">
        <v>8608</v>
      </c>
      <c r="B672" s="122">
        <v>6162.0</v>
      </c>
      <c r="C672" s="123">
        <v>38121.0</v>
      </c>
      <c r="D672" s="124">
        <v>18.45</v>
      </c>
      <c r="E672" s="125"/>
      <c r="F672" s="141" t="s">
        <v>8612</v>
      </c>
      <c r="G672" s="125" t="s">
        <v>857</v>
      </c>
      <c r="H672" s="122" t="s">
        <v>5971</v>
      </c>
      <c r="I672" s="142">
        <v>4.3</v>
      </c>
      <c r="J672" s="122">
        <v>73.0</v>
      </c>
      <c r="K672" s="122">
        <v>39.0</v>
      </c>
      <c r="L672" s="122"/>
      <c r="M672" s="125"/>
      <c r="N672" s="143" t="s">
        <v>35</v>
      </c>
      <c r="O672" s="125"/>
      <c r="P672" s="136">
        <v>1.0708813E7</v>
      </c>
      <c r="Q672" s="121"/>
      <c r="R672" s="122" t="s">
        <v>5963</v>
      </c>
      <c r="S672" s="121"/>
      <c r="T672" s="121"/>
      <c r="U672" s="121"/>
      <c r="V672" s="121"/>
      <c r="W672" s="121"/>
      <c r="X672" s="121"/>
    </row>
    <row r="673" ht="12.75" customHeight="1">
      <c r="A673" s="121" t="s">
        <v>8608</v>
      </c>
      <c r="B673" s="122">
        <v>6009.0</v>
      </c>
      <c r="C673" s="123">
        <v>38122.0</v>
      </c>
      <c r="D673" s="124">
        <v>13.0</v>
      </c>
      <c r="E673" s="125"/>
      <c r="F673" s="141" t="s">
        <v>275</v>
      </c>
      <c r="G673" s="125" t="s">
        <v>8</v>
      </c>
      <c r="H673" s="122" t="s">
        <v>5962</v>
      </c>
      <c r="I673" s="142">
        <v>5.3</v>
      </c>
      <c r="J673" s="122">
        <v>81.0</v>
      </c>
      <c r="K673" s="122">
        <v>42.0</v>
      </c>
      <c r="L673" s="121"/>
      <c r="M673" s="122"/>
      <c r="N673" s="143" t="s">
        <v>821</v>
      </c>
      <c r="O673" s="121"/>
      <c r="P673" s="136">
        <v>7.1700791E7</v>
      </c>
      <c r="Q673" s="121"/>
      <c r="R673" s="122" t="s">
        <v>5963</v>
      </c>
      <c r="S673" s="121"/>
      <c r="T673" s="121"/>
      <c r="U673" s="121"/>
      <c r="V673" s="121"/>
      <c r="W673" s="121"/>
      <c r="X673" s="121"/>
    </row>
    <row r="674" ht="12.75" customHeight="1">
      <c r="A674" s="121" t="s">
        <v>8608</v>
      </c>
      <c r="B674" s="122">
        <v>6164.0</v>
      </c>
      <c r="C674" s="123">
        <v>38122.0</v>
      </c>
      <c r="D674" s="124">
        <v>13.0</v>
      </c>
      <c r="E674" s="125"/>
      <c r="F674" s="141" t="s">
        <v>660</v>
      </c>
      <c r="G674" s="125" t="s">
        <v>8</v>
      </c>
      <c r="H674" s="122" t="s">
        <v>5962</v>
      </c>
      <c r="I674" s="142">
        <v>6.6</v>
      </c>
      <c r="J674" s="122">
        <v>82.0</v>
      </c>
      <c r="K674" s="122">
        <v>47.0</v>
      </c>
      <c r="L674" s="121"/>
      <c r="M674" s="122"/>
      <c r="N674" s="143" t="s">
        <v>821</v>
      </c>
      <c r="O674" s="121"/>
      <c r="P674" s="136">
        <v>1.0688604E7</v>
      </c>
      <c r="Q674" s="121"/>
      <c r="R674" s="122" t="s">
        <v>5963</v>
      </c>
      <c r="S674" s="121"/>
      <c r="T674" s="121"/>
      <c r="U674" s="121"/>
      <c r="V674" s="121"/>
      <c r="W674" s="121"/>
      <c r="X674" s="121"/>
    </row>
    <row r="675" ht="12.75" customHeight="1">
      <c r="A675" s="121" t="s">
        <v>8608</v>
      </c>
      <c r="B675" s="122">
        <v>6167.0</v>
      </c>
      <c r="C675" s="123">
        <v>38122.0</v>
      </c>
      <c r="D675" s="124">
        <v>17.0</v>
      </c>
      <c r="E675" s="125"/>
      <c r="F675" s="141" t="s">
        <v>716</v>
      </c>
      <c r="G675" s="125" t="s">
        <v>8</v>
      </c>
      <c r="H675" s="122" t="s">
        <v>5971</v>
      </c>
      <c r="I675" s="142">
        <v>5.0</v>
      </c>
      <c r="J675" s="122">
        <v>76.0</v>
      </c>
      <c r="K675" s="122">
        <v>40.0</v>
      </c>
      <c r="L675" s="121"/>
      <c r="M675" s="122"/>
      <c r="N675" s="143" t="s">
        <v>821</v>
      </c>
      <c r="O675" s="121"/>
      <c r="P675" s="136">
        <v>1.6038467E7</v>
      </c>
      <c r="Q675" s="121"/>
      <c r="R675" s="122" t="s">
        <v>5996</v>
      </c>
      <c r="S675" s="121"/>
      <c r="T675" s="121"/>
      <c r="U675" s="121"/>
      <c r="V675" s="121"/>
      <c r="W675" s="121"/>
      <c r="X675" s="121"/>
    </row>
    <row r="676" ht="12.75" customHeight="1">
      <c r="A676" s="121" t="s">
        <v>8608</v>
      </c>
      <c r="B676" s="122">
        <v>6006.0</v>
      </c>
      <c r="C676" s="123">
        <v>38122.0</v>
      </c>
      <c r="D676" s="124">
        <v>10.0</v>
      </c>
      <c r="E676" s="125"/>
      <c r="F676" s="141" t="s">
        <v>739</v>
      </c>
      <c r="G676" s="125" t="s">
        <v>8</v>
      </c>
      <c r="H676" s="122" t="s">
        <v>5962</v>
      </c>
      <c r="I676" s="142">
        <v>5.75</v>
      </c>
      <c r="J676" s="122">
        <v>82.0</v>
      </c>
      <c r="K676" s="122">
        <v>41.0</v>
      </c>
      <c r="L676" s="121"/>
      <c r="M676" s="122"/>
      <c r="N676" s="143" t="s">
        <v>821</v>
      </c>
      <c r="O676" s="121"/>
      <c r="P676" s="136">
        <v>9.103922E7</v>
      </c>
      <c r="Q676" s="121"/>
      <c r="R676" s="122" t="s">
        <v>6362</v>
      </c>
      <c r="S676" s="121"/>
      <c r="T676" s="121"/>
      <c r="U676" s="121"/>
      <c r="V676" s="121"/>
      <c r="W676" s="121"/>
      <c r="X676" s="121"/>
    </row>
    <row r="677" ht="12.75" customHeight="1">
      <c r="A677" s="121" t="s">
        <v>8608</v>
      </c>
      <c r="B677" s="122">
        <v>6007.0</v>
      </c>
      <c r="C677" s="123">
        <v>38122.0</v>
      </c>
      <c r="D677" s="124">
        <v>10.0</v>
      </c>
      <c r="E677" s="125"/>
      <c r="F677" s="141" t="s">
        <v>739</v>
      </c>
      <c r="G677" s="125" t="s">
        <v>8</v>
      </c>
      <c r="H677" s="122" t="s">
        <v>5962</v>
      </c>
      <c r="I677" s="142">
        <v>5.1</v>
      </c>
      <c r="J677" s="122">
        <v>78.0</v>
      </c>
      <c r="K677" s="122">
        <v>40.0</v>
      </c>
      <c r="L677" s="121"/>
      <c r="M677" s="122"/>
      <c r="N677" s="143" t="s">
        <v>821</v>
      </c>
      <c r="O677" s="121"/>
      <c r="P677" s="136">
        <v>9.103922E7</v>
      </c>
      <c r="Q677" s="121"/>
      <c r="R677" s="122" t="s">
        <v>6362</v>
      </c>
      <c r="S677" s="121"/>
      <c r="T677" s="121"/>
      <c r="U677" s="121"/>
      <c r="V677" s="121"/>
      <c r="W677" s="121"/>
      <c r="X677" s="121"/>
    </row>
    <row r="678" ht="12.75" customHeight="1">
      <c r="A678" s="121" t="s">
        <v>8608</v>
      </c>
      <c r="B678" s="122">
        <v>6008.0</v>
      </c>
      <c r="C678" s="123">
        <v>38122.0</v>
      </c>
      <c r="D678" s="124">
        <v>10.0</v>
      </c>
      <c r="E678" s="125"/>
      <c r="F678" s="141" t="s">
        <v>739</v>
      </c>
      <c r="G678" s="125" t="s">
        <v>8</v>
      </c>
      <c r="H678" s="122" t="s">
        <v>5962</v>
      </c>
      <c r="I678" s="142">
        <v>4.5</v>
      </c>
      <c r="J678" s="122">
        <v>78.0</v>
      </c>
      <c r="K678" s="122">
        <v>37.0</v>
      </c>
      <c r="L678" s="121"/>
      <c r="M678" s="122"/>
      <c r="N678" s="143" t="s">
        <v>35</v>
      </c>
      <c r="O678" s="121"/>
      <c r="P678" s="136">
        <v>9.103922E7</v>
      </c>
      <c r="Q678" s="121"/>
      <c r="R678" s="122" t="s">
        <v>6362</v>
      </c>
      <c r="S678" s="121"/>
      <c r="T678" s="121"/>
      <c r="U678" s="121"/>
      <c r="V678" s="121"/>
      <c r="W678" s="121"/>
      <c r="X678" s="121"/>
    </row>
    <row r="679" ht="12.75" customHeight="1">
      <c r="A679" s="121" t="s">
        <v>8608</v>
      </c>
      <c r="B679" s="122">
        <v>6165.0</v>
      </c>
      <c r="C679" s="123">
        <v>38122.0</v>
      </c>
      <c r="D679" s="124">
        <v>15.3</v>
      </c>
      <c r="E679" s="125"/>
      <c r="F679" s="141" t="s">
        <v>945</v>
      </c>
      <c r="G679" s="125" t="s">
        <v>857</v>
      </c>
      <c r="H679" s="122" t="s">
        <v>5962</v>
      </c>
      <c r="I679" s="142">
        <v>5.8</v>
      </c>
      <c r="J679" s="122">
        <v>79.0</v>
      </c>
      <c r="K679" s="122">
        <v>43.0</v>
      </c>
      <c r="L679" s="121"/>
      <c r="M679" s="122"/>
      <c r="N679" s="143" t="s">
        <v>35</v>
      </c>
      <c r="O679" s="121"/>
      <c r="P679" s="136">
        <v>2.0205588E7</v>
      </c>
      <c r="Q679" s="121"/>
      <c r="R679" s="122" t="s">
        <v>5969</v>
      </c>
      <c r="S679" s="121"/>
      <c r="T679" s="121"/>
      <c r="U679" s="121"/>
      <c r="V679" s="121"/>
      <c r="W679" s="121"/>
      <c r="X679" s="121"/>
    </row>
    <row r="680" ht="12.75" customHeight="1">
      <c r="A680" s="121" t="s">
        <v>8608</v>
      </c>
      <c r="B680" s="122">
        <v>6005.0</v>
      </c>
      <c r="C680" s="123">
        <v>38122.0</v>
      </c>
      <c r="D680" s="124">
        <v>15.0</v>
      </c>
      <c r="E680" s="125"/>
      <c r="F680" s="141" t="s">
        <v>6524</v>
      </c>
      <c r="G680" s="125" t="s">
        <v>857</v>
      </c>
      <c r="H680" s="122" t="s">
        <v>5962</v>
      </c>
      <c r="I680" s="142">
        <v>5.0</v>
      </c>
      <c r="J680" s="122">
        <v>72.0</v>
      </c>
      <c r="K680" s="122">
        <v>41.0</v>
      </c>
      <c r="L680" s="121"/>
      <c r="M680" s="122"/>
      <c r="N680" s="143" t="s">
        <v>821</v>
      </c>
      <c r="O680" s="121"/>
      <c r="P680" s="136">
        <v>1.0739645E7</v>
      </c>
      <c r="Q680" s="121"/>
      <c r="R680" s="122" t="s">
        <v>5963</v>
      </c>
      <c r="S680" s="121"/>
      <c r="T680" s="121"/>
      <c r="U680" s="121"/>
      <c r="V680" s="121"/>
      <c r="W680" s="121"/>
      <c r="X680" s="121"/>
    </row>
    <row r="681" ht="12.75" customHeight="1">
      <c r="A681" s="121" t="s">
        <v>8608</v>
      </c>
      <c r="B681" s="122">
        <v>6166.0</v>
      </c>
      <c r="C681" s="123">
        <v>38122.0</v>
      </c>
      <c r="D681" s="124">
        <v>18.0</v>
      </c>
      <c r="E681" s="122"/>
      <c r="F681" s="141" t="s">
        <v>906</v>
      </c>
      <c r="G681" s="125" t="s">
        <v>857</v>
      </c>
      <c r="H681" s="122" t="s">
        <v>5962</v>
      </c>
      <c r="I681" s="142">
        <v>6.0</v>
      </c>
      <c r="J681" s="122">
        <v>81.0</v>
      </c>
      <c r="K681" s="122">
        <v>43.0</v>
      </c>
      <c r="L681" s="122"/>
      <c r="M681" s="122"/>
      <c r="N681" s="143" t="s">
        <v>35</v>
      </c>
      <c r="O681" s="121"/>
      <c r="P681" s="136">
        <v>1.0540809E7</v>
      </c>
      <c r="Q681" s="121"/>
      <c r="R681" s="122" t="s">
        <v>5963</v>
      </c>
      <c r="S681" s="121"/>
      <c r="T681" s="121"/>
      <c r="U681" s="121"/>
      <c r="V681" s="121"/>
      <c r="W681" s="121"/>
      <c r="X681" s="121"/>
    </row>
    <row r="682" ht="12.75" customHeight="1">
      <c r="A682" s="121" t="s">
        <v>8608</v>
      </c>
      <c r="B682" s="122">
        <v>6171.0</v>
      </c>
      <c r="C682" s="123">
        <v>38122.0</v>
      </c>
      <c r="D682" s="124">
        <v>20.3</v>
      </c>
      <c r="E682" s="125"/>
      <c r="F682" s="141" t="s">
        <v>999</v>
      </c>
      <c r="G682" s="125" t="s">
        <v>857</v>
      </c>
      <c r="H682" s="122" t="s">
        <v>5971</v>
      </c>
      <c r="I682" s="142">
        <v>4.3</v>
      </c>
      <c r="J682" s="122">
        <v>75.0</v>
      </c>
      <c r="K682" s="122">
        <v>37.0</v>
      </c>
      <c r="L682" s="121"/>
      <c r="M682" s="122"/>
      <c r="N682" s="143" t="s">
        <v>35</v>
      </c>
      <c r="O682" s="121"/>
      <c r="P682" s="136">
        <v>1.1329723E7</v>
      </c>
      <c r="Q682" s="121"/>
      <c r="R682" s="122" t="s">
        <v>5963</v>
      </c>
      <c r="S682" s="121"/>
      <c r="T682" s="121"/>
      <c r="U682" s="121"/>
      <c r="V682" s="121"/>
      <c r="W682" s="121"/>
      <c r="X682" s="121"/>
    </row>
    <row r="683" ht="12.75" customHeight="1">
      <c r="A683" s="121" t="s">
        <v>8608</v>
      </c>
      <c r="B683" s="122">
        <v>6003.0</v>
      </c>
      <c r="C683" s="123">
        <v>38122.0</v>
      </c>
      <c r="D683" s="124">
        <v>8.0</v>
      </c>
      <c r="E683" s="125"/>
      <c r="F683" s="141" t="s">
        <v>911</v>
      </c>
      <c r="G683" s="125" t="s">
        <v>857</v>
      </c>
      <c r="H683" s="122" t="s">
        <v>5962</v>
      </c>
      <c r="I683" s="142">
        <v>4.9</v>
      </c>
      <c r="J683" s="122">
        <v>79.0</v>
      </c>
      <c r="K683" s="122">
        <v>39.0</v>
      </c>
      <c r="L683" s="121"/>
      <c r="M683" s="122"/>
      <c r="N683" s="143" t="s">
        <v>35</v>
      </c>
      <c r="O683" s="121"/>
      <c r="P683" s="136">
        <v>1.0692291E7</v>
      </c>
      <c r="Q683" s="121"/>
      <c r="R683" s="122" t="s">
        <v>5963</v>
      </c>
      <c r="S683" s="121"/>
      <c r="T683" s="121"/>
      <c r="U683" s="121"/>
      <c r="V683" s="121"/>
      <c r="W683" s="121"/>
      <c r="X683" s="121"/>
    </row>
    <row r="684" ht="12.75" customHeight="1">
      <c r="A684" s="121" t="s">
        <v>8608</v>
      </c>
      <c r="B684" s="122">
        <v>6004.0</v>
      </c>
      <c r="C684" s="123">
        <v>38122.0</v>
      </c>
      <c r="D684" s="124">
        <v>14.0</v>
      </c>
      <c r="E684" s="125"/>
      <c r="F684" s="141" t="s">
        <v>911</v>
      </c>
      <c r="G684" s="125" t="s">
        <v>857</v>
      </c>
      <c r="H684" s="122" t="s">
        <v>5962</v>
      </c>
      <c r="I684" s="142">
        <v>4.8</v>
      </c>
      <c r="J684" s="122">
        <v>77.0</v>
      </c>
      <c r="K684" s="122">
        <v>38.0</v>
      </c>
      <c r="L684" s="121"/>
      <c r="M684" s="122"/>
      <c r="N684" s="143" t="s">
        <v>35</v>
      </c>
      <c r="O684" s="121"/>
      <c r="P684" s="136">
        <v>1.0503401E7</v>
      </c>
      <c r="Q684" s="121"/>
      <c r="R684" s="122" t="s">
        <v>5963</v>
      </c>
      <c r="S684" s="121"/>
      <c r="T684" s="121"/>
      <c r="U684" s="121"/>
      <c r="V684" s="121"/>
      <c r="W684" s="121"/>
      <c r="X684" s="121"/>
    </row>
    <row r="685" ht="12.75" customHeight="1">
      <c r="A685" s="121" t="s">
        <v>8608</v>
      </c>
      <c r="B685" s="122">
        <v>6168.0</v>
      </c>
      <c r="C685" s="123">
        <v>38123.0</v>
      </c>
      <c r="D685" s="124">
        <v>13.15</v>
      </c>
      <c r="E685" s="125"/>
      <c r="F685" s="141" t="s">
        <v>8610</v>
      </c>
      <c r="G685" s="125" t="s">
        <v>857</v>
      </c>
      <c r="H685" s="122" t="s">
        <v>5962</v>
      </c>
      <c r="I685" s="142">
        <v>3.4</v>
      </c>
      <c r="J685" s="122">
        <v>68.0</v>
      </c>
      <c r="K685" s="122">
        <v>35.0</v>
      </c>
      <c r="L685" s="121"/>
      <c r="M685" s="122"/>
      <c r="N685" s="143" t="s">
        <v>35</v>
      </c>
      <c r="O685" s="121"/>
      <c r="P685" s="136">
        <v>5.261564E7</v>
      </c>
      <c r="Q685" s="121"/>
      <c r="R685" s="122" t="s">
        <v>5963</v>
      </c>
      <c r="S685" s="121"/>
      <c r="T685" s="121"/>
      <c r="U685" s="121"/>
      <c r="V685" s="121"/>
      <c r="W685" s="121"/>
      <c r="X685" s="121"/>
    </row>
    <row r="686" ht="12.75" customHeight="1">
      <c r="A686" s="121" t="s">
        <v>8608</v>
      </c>
      <c r="B686" s="122">
        <v>6177.0</v>
      </c>
      <c r="C686" s="123">
        <v>38123.0</v>
      </c>
      <c r="D686" s="124">
        <v>13.3</v>
      </c>
      <c r="E686" s="125"/>
      <c r="F686" s="141" t="s">
        <v>8610</v>
      </c>
      <c r="G686" s="125" t="s">
        <v>857</v>
      </c>
      <c r="H686" s="122" t="s">
        <v>5962</v>
      </c>
      <c r="I686" s="142">
        <v>4.5</v>
      </c>
      <c r="J686" s="122">
        <v>74.0</v>
      </c>
      <c r="K686" s="122">
        <v>40.0</v>
      </c>
      <c r="L686" s="121"/>
      <c r="M686" s="122"/>
      <c r="N686" s="143" t="s">
        <v>821</v>
      </c>
      <c r="O686" s="121"/>
      <c r="P686" s="136">
        <v>1.0739645E7</v>
      </c>
      <c r="Q686" s="121"/>
      <c r="R686" s="122" t="s">
        <v>5963</v>
      </c>
      <c r="S686" s="121"/>
      <c r="T686" s="121"/>
      <c r="U686" s="121"/>
      <c r="V686" s="121"/>
      <c r="W686" s="121"/>
      <c r="X686" s="121"/>
    </row>
    <row r="687" ht="12.75" customHeight="1">
      <c r="A687" s="121" t="s">
        <v>8608</v>
      </c>
      <c r="B687" s="122">
        <v>6010.0</v>
      </c>
      <c r="C687" s="123">
        <v>38123.0</v>
      </c>
      <c r="D687" s="124">
        <v>7.0</v>
      </c>
      <c r="E687" s="125"/>
      <c r="F687" s="141" t="s">
        <v>911</v>
      </c>
      <c r="G687" s="125" t="s">
        <v>857</v>
      </c>
      <c r="H687" s="122" t="s">
        <v>5962</v>
      </c>
      <c r="I687" s="142">
        <v>6.2</v>
      </c>
      <c r="J687" s="122">
        <v>82.0</v>
      </c>
      <c r="K687" s="122">
        <v>44.0</v>
      </c>
      <c r="L687" s="122"/>
      <c r="M687" s="125"/>
      <c r="N687" s="143" t="s">
        <v>821</v>
      </c>
      <c r="O687" s="121"/>
      <c r="P687" s="136"/>
      <c r="Q687" s="121"/>
      <c r="R687" s="122" t="s">
        <v>5963</v>
      </c>
      <c r="S687" s="121"/>
      <c r="T687" s="121"/>
      <c r="U687" s="121"/>
      <c r="V687" s="121"/>
      <c r="W687" s="121"/>
      <c r="X687" s="121"/>
    </row>
    <row r="688" ht="12.75" customHeight="1">
      <c r="A688" s="121" t="s">
        <v>8608</v>
      </c>
      <c r="B688" s="122">
        <v>6169.0</v>
      </c>
      <c r="C688" s="123">
        <v>38123.0</v>
      </c>
      <c r="D688" s="124">
        <v>14.45</v>
      </c>
      <c r="E688" s="125"/>
      <c r="F688" s="141" t="s">
        <v>918</v>
      </c>
      <c r="G688" s="125" t="s">
        <v>857</v>
      </c>
      <c r="H688" s="122" t="s">
        <v>5962</v>
      </c>
      <c r="I688" s="142">
        <v>4.1</v>
      </c>
      <c r="J688" s="122">
        <v>74.0</v>
      </c>
      <c r="K688" s="122">
        <v>37.0</v>
      </c>
      <c r="L688" s="121"/>
      <c r="M688" s="122"/>
      <c r="N688" s="143" t="s">
        <v>8613</v>
      </c>
      <c r="O688" s="121"/>
      <c r="P688" s="136">
        <v>7.169285E7</v>
      </c>
      <c r="Q688" s="121"/>
      <c r="R688" s="122" t="s">
        <v>5963</v>
      </c>
      <c r="S688" s="121"/>
      <c r="T688" s="121"/>
      <c r="U688" s="121"/>
      <c r="V688" s="121"/>
      <c r="W688" s="121"/>
      <c r="X688" s="121"/>
    </row>
    <row r="689" ht="12.75" customHeight="1">
      <c r="A689" s="121" t="s">
        <v>8608</v>
      </c>
      <c r="B689" s="122">
        <v>6170.0</v>
      </c>
      <c r="C689" s="123">
        <v>38123.0</v>
      </c>
      <c r="D689" s="124">
        <v>19.0</v>
      </c>
      <c r="E689" s="125"/>
      <c r="F689" s="141" t="s">
        <v>918</v>
      </c>
      <c r="G689" s="125" t="s">
        <v>857</v>
      </c>
      <c r="H689" s="122" t="s">
        <v>5971</v>
      </c>
      <c r="I689" s="142">
        <v>5.7</v>
      </c>
      <c r="J689" s="122">
        <v>78.0</v>
      </c>
      <c r="K689" s="122">
        <v>43.0</v>
      </c>
      <c r="L689" s="121"/>
      <c r="M689" s="122"/>
      <c r="N689" s="143" t="s">
        <v>8613</v>
      </c>
      <c r="O689" s="121"/>
      <c r="P689" s="136">
        <v>1.0561366E7</v>
      </c>
      <c r="Q689" s="121"/>
      <c r="R689" s="122" t="s">
        <v>5963</v>
      </c>
      <c r="S689" s="121"/>
      <c r="T689" s="121"/>
      <c r="U689" s="121"/>
      <c r="V689" s="121"/>
      <c r="W689" s="121"/>
      <c r="X689" s="121"/>
    </row>
    <row r="690" ht="12.75" customHeight="1">
      <c r="A690" s="121" t="s">
        <v>8608</v>
      </c>
      <c r="B690" s="122">
        <v>6172.0</v>
      </c>
      <c r="C690" s="123">
        <v>38123.0</v>
      </c>
      <c r="D690" s="124">
        <v>21.0</v>
      </c>
      <c r="E690" s="125"/>
      <c r="F690" s="141" t="s">
        <v>945</v>
      </c>
      <c r="G690" s="125" t="s">
        <v>857</v>
      </c>
      <c r="H690" s="122" t="s">
        <v>5971</v>
      </c>
      <c r="I690" s="142">
        <v>4.7</v>
      </c>
      <c r="J690" s="122">
        <v>78.0</v>
      </c>
      <c r="K690" s="122">
        <v>40.0</v>
      </c>
      <c r="L690" s="121"/>
      <c r="M690" s="122"/>
      <c r="N690" s="143" t="s">
        <v>8613</v>
      </c>
      <c r="O690" s="121"/>
      <c r="P690" s="136">
        <v>7.1695243E7</v>
      </c>
      <c r="Q690" s="121"/>
      <c r="R690" s="122" t="s">
        <v>5963</v>
      </c>
      <c r="S690" s="121"/>
      <c r="T690" s="121"/>
      <c r="U690" s="121"/>
      <c r="V690" s="121"/>
      <c r="W690" s="121"/>
      <c r="X690" s="121"/>
    </row>
    <row r="691" ht="12.75" customHeight="1">
      <c r="A691" s="121" t="s">
        <v>8608</v>
      </c>
      <c r="B691" s="122">
        <v>6173.0</v>
      </c>
      <c r="C691" s="123">
        <v>38124.0</v>
      </c>
      <c r="D691" s="124">
        <v>19.3</v>
      </c>
      <c r="E691" s="125"/>
      <c r="F691" s="141" t="s">
        <v>692</v>
      </c>
      <c r="G691" s="125" t="s">
        <v>8</v>
      </c>
      <c r="H691" s="122" t="s">
        <v>5962</v>
      </c>
      <c r="I691" s="142">
        <v>5.1</v>
      </c>
      <c r="J691" s="122">
        <v>78.0</v>
      </c>
      <c r="K691" s="122">
        <v>41.0</v>
      </c>
      <c r="L691" s="121"/>
      <c r="M691" s="122"/>
      <c r="N691" s="143"/>
      <c r="O691" s="121"/>
      <c r="P691" s="136">
        <v>7.1696679E7</v>
      </c>
      <c r="Q691" s="121"/>
      <c r="R691" s="122" t="s">
        <v>5963</v>
      </c>
      <c r="S691" s="121"/>
      <c r="T691" s="121"/>
      <c r="U691" s="121"/>
      <c r="V691" s="121"/>
      <c r="W691" s="121"/>
      <c r="X691" s="121"/>
    </row>
    <row r="692" ht="12.75" customHeight="1">
      <c r="A692" s="121" t="s">
        <v>8608</v>
      </c>
      <c r="B692" s="122">
        <v>6013.0</v>
      </c>
      <c r="C692" s="123">
        <v>38124.0</v>
      </c>
      <c r="D692" s="124">
        <v>12.3</v>
      </c>
      <c r="E692" s="125"/>
      <c r="F692" s="141" t="s">
        <v>739</v>
      </c>
      <c r="G692" s="125" t="s">
        <v>8</v>
      </c>
      <c r="H692" s="122" t="s">
        <v>5962</v>
      </c>
      <c r="I692" s="142">
        <v>5.3</v>
      </c>
      <c r="J692" s="122">
        <v>80.0</v>
      </c>
      <c r="K692" s="122">
        <v>41.0</v>
      </c>
      <c r="L692" s="121"/>
      <c r="M692" s="122"/>
      <c r="N692" s="143" t="s">
        <v>821</v>
      </c>
      <c r="O692" s="121"/>
      <c r="P692" s="136">
        <v>1.0533386E7</v>
      </c>
      <c r="Q692" s="121"/>
      <c r="R692" s="122" t="s">
        <v>5963</v>
      </c>
      <c r="S692" s="121"/>
      <c r="T692" s="121"/>
      <c r="U692" s="121"/>
      <c r="V692" s="121"/>
      <c r="W692" s="121"/>
      <c r="X692" s="121"/>
    </row>
    <row r="693" ht="12.75" customHeight="1">
      <c r="A693" s="121" t="s">
        <v>8608</v>
      </c>
      <c r="B693" s="122">
        <v>6012.0</v>
      </c>
      <c r="C693" s="123">
        <v>38124.0</v>
      </c>
      <c r="D693" s="124">
        <v>15.0</v>
      </c>
      <c r="E693" s="122"/>
      <c r="F693" s="141" t="s">
        <v>921</v>
      </c>
      <c r="G693" s="125" t="s">
        <v>857</v>
      </c>
      <c r="H693" s="122" t="s">
        <v>5962</v>
      </c>
      <c r="I693" s="142">
        <v>5.6</v>
      </c>
      <c r="J693" s="122">
        <v>81.0</v>
      </c>
      <c r="K693" s="122">
        <v>42.0</v>
      </c>
      <c r="L693" s="122"/>
      <c r="M693" s="122"/>
      <c r="N693" s="143" t="s">
        <v>821</v>
      </c>
      <c r="O693" s="121"/>
      <c r="P693" s="136"/>
      <c r="Q693" s="121"/>
      <c r="R693" s="122" t="s">
        <v>5963</v>
      </c>
      <c r="S693" s="121"/>
      <c r="T693" s="121"/>
      <c r="U693" s="121"/>
      <c r="V693" s="121"/>
      <c r="W693" s="121"/>
      <c r="X693" s="121"/>
    </row>
    <row r="694" ht="12.75" customHeight="1">
      <c r="A694" s="121" t="s">
        <v>8608</v>
      </c>
      <c r="B694" s="122">
        <v>6011.0</v>
      </c>
      <c r="C694" s="123">
        <v>38124.0</v>
      </c>
      <c r="D694" s="124">
        <v>7.15</v>
      </c>
      <c r="E694" s="125"/>
      <c r="F694" s="141" t="s">
        <v>931</v>
      </c>
      <c r="G694" s="125" t="s">
        <v>857</v>
      </c>
      <c r="H694" s="122" t="s">
        <v>5962</v>
      </c>
      <c r="I694" s="142">
        <v>5.5</v>
      </c>
      <c r="J694" s="122">
        <v>80.0</v>
      </c>
      <c r="K694" s="122">
        <v>40.0</v>
      </c>
      <c r="L694" s="121"/>
      <c r="M694" s="122"/>
      <c r="N694" s="143" t="s">
        <v>35</v>
      </c>
      <c r="O694" s="121"/>
      <c r="P694" s="136">
        <v>1.0568854E7</v>
      </c>
      <c r="Q694" s="121"/>
      <c r="R694" s="122" t="s">
        <v>5963</v>
      </c>
      <c r="S694" s="121"/>
      <c r="T694" s="121"/>
      <c r="U694" s="121"/>
      <c r="V694" s="121"/>
      <c r="W694" s="121"/>
      <c r="X694" s="121"/>
    </row>
    <row r="695" ht="12.75" customHeight="1">
      <c r="A695" s="121" t="s">
        <v>8608</v>
      </c>
      <c r="B695" s="122">
        <v>6174.0</v>
      </c>
      <c r="C695" s="123">
        <v>38125.0</v>
      </c>
      <c r="D695" s="124">
        <v>20.3</v>
      </c>
      <c r="E695" s="125"/>
      <c r="F695" s="141" t="s">
        <v>692</v>
      </c>
      <c r="G695" s="125" t="s">
        <v>8</v>
      </c>
      <c r="H695" s="122" t="s">
        <v>5962</v>
      </c>
      <c r="I695" s="142">
        <v>4.3</v>
      </c>
      <c r="J695" s="122">
        <v>74.5</v>
      </c>
      <c r="K695" s="122">
        <v>39.0</v>
      </c>
      <c r="L695" s="121"/>
      <c r="M695" s="122"/>
      <c r="N695" s="143" t="s">
        <v>35</v>
      </c>
      <c r="O695" s="121"/>
      <c r="P695" s="136">
        <v>7.20162E7</v>
      </c>
      <c r="Q695" s="121"/>
      <c r="R695" s="122" t="s">
        <v>5969</v>
      </c>
      <c r="S695" s="121"/>
      <c r="T695" s="121"/>
      <c r="U695" s="121"/>
      <c r="V695" s="121"/>
      <c r="W695" s="121"/>
      <c r="X695" s="121"/>
    </row>
    <row r="696" ht="12.75" customHeight="1">
      <c r="A696" s="121" t="s">
        <v>8608</v>
      </c>
      <c r="B696" s="122">
        <v>6014.0</v>
      </c>
      <c r="C696" s="123">
        <v>38125.0</v>
      </c>
      <c r="D696" s="124">
        <v>10.3</v>
      </c>
      <c r="E696" s="125"/>
      <c r="F696" s="141" t="s">
        <v>1101</v>
      </c>
      <c r="G696" s="125" t="s">
        <v>857</v>
      </c>
      <c r="H696" s="122" t="s">
        <v>5962</v>
      </c>
      <c r="I696" s="142">
        <v>5.25</v>
      </c>
      <c r="J696" s="122">
        <v>80.0</v>
      </c>
      <c r="K696" s="122">
        <v>41.0</v>
      </c>
      <c r="L696" s="121"/>
      <c r="M696" s="122"/>
      <c r="N696" s="143" t="s">
        <v>821</v>
      </c>
      <c r="O696" s="121"/>
      <c r="P696" s="136">
        <v>1.054895E7</v>
      </c>
      <c r="Q696" s="121"/>
      <c r="R696" s="122" t="s">
        <v>5963</v>
      </c>
      <c r="S696" s="121"/>
      <c r="T696" s="121"/>
      <c r="U696" s="121"/>
      <c r="V696" s="121"/>
      <c r="W696" s="121"/>
      <c r="X696" s="121"/>
    </row>
    <row r="697" ht="12.75" customHeight="1">
      <c r="A697" s="121" t="s">
        <v>8608</v>
      </c>
      <c r="B697" s="122">
        <v>6016.0</v>
      </c>
      <c r="C697" s="123">
        <v>38126.0</v>
      </c>
      <c r="D697" s="124">
        <v>10.0</v>
      </c>
      <c r="E697" s="122"/>
      <c r="F697" s="141" t="s">
        <v>275</v>
      </c>
      <c r="G697" s="125" t="s">
        <v>8</v>
      </c>
      <c r="H697" s="122" t="s">
        <v>5962</v>
      </c>
      <c r="I697" s="142">
        <v>4.8</v>
      </c>
      <c r="J697" s="122">
        <v>78.0</v>
      </c>
      <c r="K697" s="122">
        <v>39.0</v>
      </c>
      <c r="L697" s="122"/>
      <c r="M697" s="122"/>
      <c r="N697" s="143" t="s">
        <v>821</v>
      </c>
      <c r="O697" s="121"/>
      <c r="P697" s="136">
        <v>1.0815022E7</v>
      </c>
      <c r="Q697" s="121"/>
      <c r="R697" s="122" t="s">
        <v>5963</v>
      </c>
      <c r="S697" s="121"/>
      <c r="T697" s="121"/>
      <c r="U697" s="121"/>
      <c r="V697" s="121"/>
      <c r="W697" s="121"/>
      <c r="X697" s="121"/>
    </row>
    <row r="698" ht="12.75" customHeight="1">
      <c r="A698" s="121" t="s">
        <v>8608</v>
      </c>
      <c r="B698" s="122">
        <v>6017.0</v>
      </c>
      <c r="C698" s="123">
        <v>38126.0</v>
      </c>
      <c r="D698" s="124">
        <v>12.0</v>
      </c>
      <c r="E698" s="122"/>
      <c r="F698" s="141" t="s">
        <v>275</v>
      </c>
      <c r="G698" s="125" t="s">
        <v>8</v>
      </c>
      <c r="H698" s="122" t="s">
        <v>5962</v>
      </c>
      <c r="I698" s="142">
        <v>4.5</v>
      </c>
      <c r="J698" s="122">
        <v>72.0</v>
      </c>
      <c r="K698" s="122">
        <v>36.0</v>
      </c>
      <c r="L698" s="122"/>
      <c r="M698" s="122"/>
      <c r="N698" s="143" t="s">
        <v>35</v>
      </c>
      <c r="O698" s="121"/>
      <c r="P698" s="136">
        <v>1.0815022E7</v>
      </c>
      <c r="Q698" s="121"/>
      <c r="R698" s="122" t="s">
        <v>5963</v>
      </c>
      <c r="S698" s="122"/>
      <c r="T698" s="121"/>
      <c r="U698" s="121"/>
      <c r="V698" s="121"/>
      <c r="W698" s="121"/>
      <c r="X698" s="121"/>
    </row>
    <row r="699" ht="12.75" customHeight="1">
      <c r="A699" s="121" t="s">
        <v>8608</v>
      </c>
      <c r="B699" s="122">
        <v>6024.0</v>
      </c>
      <c r="C699" s="123">
        <v>38126.0</v>
      </c>
      <c r="D699" s="124"/>
      <c r="E699" s="122"/>
      <c r="F699" s="141" t="s">
        <v>275</v>
      </c>
      <c r="G699" s="125" t="s">
        <v>8</v>
      </c>
      <c r="H699" s="122"/>
      <c r="I699" s="142">
        <v>5.1</v>
      </c>
      <c r="J699" s="122">
        <v>81.0</v>
      </c>
      <c r="K699" s="122">
        <v>39.0</v>
      </c>
      <c r="L699" s="122"/>
      <c r="M699" s="122"/>
      <c r="N699" s="143"/>
      <c r="O699" s="121"/>
      <c r="P699" s="136"/>
      <c r="Q699" s="121"/>
      <c r="R699" s="122"/>
      <c r="S699" s="121"/>
      <c r="T699" s="121"/>
      <c r="U699" s="121"/>
      <c r="V699" s="121"/>
      <c r="W699" s="121"/>
      <c r="X699" s="121"/>
    </row>
    <row r="700" ht="12.75" customHeight="1">
      <c r="A700" s="121" t="s">
        <v>8608</v>
      </c>
      <c r="B700" s="122">
        <v>6018.0</v>
      </c>
      <c r="C700" s="123">
        <v>38126.0</v>
      </c>
      <c r="D700" s="124">
        <v>11.3</v>
      </c>
      <c r="E700" s="122"/>
      <c r="F700" s="141" t="s">
        <v>950</v>
      </c>
      <c r="G700" s="125" t="s">
        <v>8</v>
      </c>
      <c r="H700" s="122" t="s">
        <v>5962</v>
      </c>
      <c r="I700" s="142">
        <v>5.5</v>
      </c>
      <c r="J700" s="122">
        <v>82.0</v>
      </c>
      <c r="K700" s="122">
        <v>42.0</v>
      </c>
      <c r="L700" s="122"/>
      <c r="M700" s="122"/>
      <c r="N700" s="143" t="s">
        <v>35</v>
      </c>
      <c r="O700" s="121"/>
      <c r="P700" s="136"/>
      <c r="Q700" s="121"/>
      <c r="R700" s="122" t="s">
        <v>5963</v>
      </c>
      <c r="S700" s="121"/>
      <c r="T700" s="121"/>
      <c r="U700" s="121"/>
      <c r="V700" s="121"/>
      <c r="W700" s="121"/>
      <c r="X700" s="121"/>
    </row>
    <row r="701" ht="12.75" customHeight="1">
      <c r="A701" s="121" t="s">
        <v>8608</v>
      </c>
      <c r="B701" s="122">
        <v>6020.0</v>
      </c>
      <c r="C701" s="123">
        <v>38126.0</v>
      </c>
      <c r="D701" s="124">
        <v>10.3</v>
      </c>
      <c r="E701" s="125"/>
      <c r="F701" s="141" t="s">
        <v>739</v>
      </c>
      <c r="G701" s="125" t="s">
        <v>8</v>
      </c>
      <c r="H701" s="122" t="s">
        <v>5962</v>
      </c>
      <c r="I701" s="142">
        <v>7.1</v>
      </c>
      <c r="J701" s="122">
        <v>84.0</v>
      </c>
      <c r="K701" s="122">
        <v>45.5</v>
      </c>
      <c r="L701" s="121"/>
      <c r="M701" s="122"/>
      <c r="N701" s="143" t="s">
        <v>35</v>
      </c>
      <c r="O701" s="121"/>
      <c r="P701" s="136">
        <v>1.0533109E7</v>
      </c>
      <c r="Q701" s="121"/>
      <c r="R701" s="122" t="s">
        <v>5963</v>
      </c>
      <c r="S701" s="121"/>
      <c r="T701" s="121"/>
      <c r="U701" s="121"/>
      <c r="V701" s="121"/>
      <c r="W701" s="121"/>
      <c r="X701" s="121"/>
    </row>
    <row r="702" ht="12.75" customHeight="1">
      <c r="A702" s="121" t="s">
        <v>8608</v>
      </c>
      <c r="B702" s="122">
        <v>6021.0</v>
      </c>
      <c r="C702" s="123">
        <v>38126.0</v>
      </c>
      <c r="D702" s="124">
        <v>11.0</v>
      </c>
      <c r="E702" s="125"/>
      <c r="F702" s="141" t="s">
        <v>739</v>
      </c>
      <c r="G702" s="125" t="s">
        <v>8</v>
      </c>
      <c r="H702" s="122" t="s">
        <v>5962</v>
      </c>
      <c r="I702" s="142">
        <v>5.6</v>
      </c>
      <c r="J702" s="122">
        <v>78.0</v>
      </c>
      <c r="K702" s="122">
        <v>42.0</v>
      </c>
      <c r="L702" s="121"/>
      <c r="M702" s="122"/>
      <c r="N702" s="143" t="s">
        <v>35</v>
      </c>
      <c r="O702" s="121"/>
      <c r="P702" s="136">
        <v>1.0533109E7</v>
      </c>
      <c r="Q702" s="121"/>
      <c r="R702" s="122" t="s">
        <v>5963</v>
      </c>
      <c r="S702" s="121"/>
      <c r="T702" s="121"/>
      <c r="U702" s="121"/>
      <c r="V702" s="121"/>
      <c r="W702" s="121"/>
      <c r="X702" s="121"/>
    </row>
    <row r="703" ht="12.75" customHeight="1">
      <c r="A703" s="121" t="s">
        <v>8608</v>
      </c>
      <c r="B703" s="122">
        <v>6023.0</v>
      </c>
      <c r="C703" s="123">
        <v>38126.0</v>
      </c>
      <c r="D703" s="124"/>
      <c r="E703" s="122"/>
      <c r="F703" s="141" t="s">
        <v>739</v>
      </c>
      <c r="G703" s="125" t="s">
        <v>8</v>
      </c>
      <c r="H703" s="122"/>
      <c r="I703" s="142">
        <v>4.4</v>
      </c>
      <c r="J703" s="122">
        <v>81.0</v>
      </c>
      <c r="K703" s="122">
        <v>36.0</v>
      </c>
      <c r="L703" s="122"/>
      <c r="M703" s="122"/>
      <c r="N703" s="143"/>
      <c r="O703" s="121"/>
      <c r="P703" s="136"/>
      <c r="Q703" s="121"/>
      <c r="R703" s="122"/>
      <c r="S703" s="121"/>
      <c r="T703" s="121"/>
      <c r="U703" s="121"/>
      <c r="V703" s="121"/>
      <c r="W703" s="121"/>
      <c r="X703" s="121"/>
    </row>
    <row r="704" ht="12.75" customHeight="1">
      <c r="A704" s="121" t="s">
        <v>8608</v>
      </c>
      <c r="B704" s="122">
        <v>6175.0</v>
      </c>
      <c r="C704" s="123">
        <v>38126.0</v>
      </c>
      <c r="D704" s="124">
        <v>21.0</v>
      </c>
      <c r="E704" s="125"/>
      <c r="F704" s="141" t="s">
        <v>913</v>
      </c>
      <c r="G704" s="125" t="s">
        <v>857</v>
      </c>
      <c r="H704" s="122" t="s">
        <v>5962</v>
      </c>
      <c r="I704" s="142">
        <v>4.4</v>
      </c>
      <c r="J704" s="122">
        <v>74.0</v>
      </c>
      <c r="K704" s="122">
        <v>38.0</v>
      </c>
      <c r="L704" s="121"/>
      <c r="M704" s="122"/>
      <c r="N704" s="143"/>
      <c r="O704" s="121"/>
      <c r="P704" s="136">
        <v>1.0573981E7</v>
      </c>
      <c r="Q704" s="121"/>
      <c r="R704" s="122" t="s">
        <v>5963</v>
      </c>
      <c r="S704" s="121"/>
      <c r="T704" s="121"/>
      <c r="U704" s="121"/>
      <c r="V704" s="121"/>
      <c r="W704" s="121"/>
      <c r="X704" s="121"/>
    </row>
    <row r="705" ht="12.75" customHeight="1">
      <c r="A705" s="121" t="s">
        <v>8608</v>
      </c>
      <c r="B705" s="122">
        <v>6022.0</v>
      </c>
      <c r="C705" s="123">
        <v>38126.0</v>
      </c>
      <c r="D705" s="124">
        <v>10.45</v>
      </c>
      <c r="E705" s="125"/>
      <c r="F705" s="141" t="s">
        <v>911</v>
      </c>
      <c r="G705" s="125" t="s">
        <v>857</v>
      </c>
      <c r="H705" s="122" t="s">
        <v>5962</v>
      </c>
      <c r="I705" s="142">
        <v>6.2</v>
      </c>
      <c r="J705" s="122">
        <v>81.0</v>
      </c>
      <c r="K705" s="122">
        <v>44.0</v>
      </c>
      <c r="L705" s="121"/>
      <c r="M705" s="122"/>
      <c r="N705" s="143" t="s">
        <v>35</v>
      </c>
      <c r="O705" s="121"/>
      <c r="P705" s="136">
        <v>1524942.0</v>
      </c>
      <c r="Q705" s="121"/>
      <c r="R705" s="122" t="s">
        <v>5973</v>
      </c>
      <c r="S705" s="121"/>
      <c r="T705" s="121"/>
      <c r="U705" s="121"/>
      <c r="V705" s="121"/>
      <c r="W705" s="121"/>
      <c r="X705" s="121"/>
    </row>
    <row r="706" ht="12.75" customHeight="1">
      <c r="A706" s="121" t="s">
        <v>8608</v>
      </c>
      <c r="B706" s="122">
        <v>6019.0</v>
      </c>
      <c r="C706" s="123">
        <v>38126.0</v>
      </c>
      <c r="D706" s="124">
        <v>12.0</v>
      </c>
      <c r="E706" s="122"/>
      <c r="F706" s="141" t="s">
        <v>918</v>
      </c>
      <c r="G706" s="125" t="s">
        <v>857</v>
      </c>
      <c r="H706" s="122" t="s">
        <v>5962</v>
      </c>
      <c r="I706" s="142">
        <v>4.75</v>
      </c>
      <c r="J706" s="122">
        <v>77.0</v>
      </c>
      <c r="K706" s="122">
        <v>39.0</v>
      </c>
      <c r="L706" s="122"/>
      <c r="M706" s="122"/>
      <c r="N706" s="143" t="s">
        <v>821</v>
      </c>
      <c r="O706" s="121"/>
      <c r="P706" s="136">
        <v>7.1684073E7</v>
      </c>
      <c r="Q706" s="121"/>
      <c r="R706" s="122" t="s">
        <v>5963</v>
      </c>
      <c r="S706" s="121"/>
      <c r="T706" s="121"/>
      <c r="U706" s="121"/>
      <c r="V706" s="121"/>
      <c r="W706" s="121"/>
      <c r="X706" s="121"/>
    </row>
    <row r="707" ht="12.75" customHeight="1">
      <c r="A707" s="121" t="s">
        <v>8608</v>
      </c>
      <c r="B707" s="122">
        <v>6015.0</v>
      </c>
      <c r="C707" s="123">
        <v>38126.0</v>
      </c>
      <c r="D707" s="124"/>
      <c r="E707" s="122"/>
      <c r="F707" s="141" t="s">
        <v>8614</v>
      </c>
      <c r="G707" s="125" t="s">
        <v>857</v>
      </c>
      <c r="H707" s="122"/>
      <c r="I707" s="142">
        <v>5.1</v>
      </c>
      <c r="J707" s="122">
        <v>80.0</v>
      </c>
      <c r="K707" s="122">
        <v>40.0</v>
      </c>
      <c r="L707" s="122"/>
      <c r="M707" s="122"/>
      <c r="N707" s="143"/>
      <c r="O707" s="121"/>
      <c r="P707" s="136"/>
      <c r="Q707" s="121"/>
      <c r="R707" s="122"/>
      <c r="S707" s="121"/>
      <c r="T707" s="121"/>
      <c r="U707" s="121"/>
      <c r="V707" s="121"/>
      <c r="W707" s="121"/>
      <c r="X707" s="121"/>
    </row>
    <row r="708" ht="12.75" customHeight="1">
      <c r="A708" s="121" t="s">
        <v>8608</v>
      </c>
      <c r="B708" s="122">
        <v>6025.0</v>
      </c>
      <c r="C708" s="123">
        <v>38126.0</v>
      </c>
      <c r="D708" s="124"/>
      <c r="E708" s="125"/>
      <c r="F708" s="141" t="s">
        <v>8615</v>
      </c>
      <c r="G708" s="125" t="s">
        <v>857</v>
      </c>
      <c r="H708" s="122"/>
      <c r="I708" s="142">
        <v>4.4</v>
      </c>
      <c r="J708" s="122">
        <v>78.0</v>
      </c>
      <c r="K708" s="122">
        <v>32.0</v>
      </c>
      <c r="L708" s="121"/>
      <c r="M708" s="122"/>
      <c r="N708" s="143"/>
      <c r="O708" s="121"/>
      <c r="P708" s="136"/>
      <c r="Q708" s="121"/>
      <c r="R708" s="122"/>
      <c r="S708" s="121"/>
      <c r="T708" s="121"/>
      <c r="U708" s="121"/>
      <c r="V708" s="121"/>
      <c r="W708" s="121"/>
      <c r="X708" s="121"/>
    </row>
    <row r="709" ht="12.75" customHeight="1">
      <c r="A709" s="121" t="s">
        <v>8608</v>
      </c>
      <c r="B709" s="122">
        <v>6178.0</v>
      </c>
      <c r="C709" s="123">
        <v>38128.0</v>
      </c>
      <c r="D709" s="124">
        <v>21.3</v>
      </c>
      <c r="E709" s="125"/>
      <c r="F709" s="141" t="s">
        <v>275</v>
      </c>
      <c r="G709" s="125" t="s">
        <v>8</v>
      </c>
      <c r="H709" s="122" t="s">
        <v>5962</v>
      </c>
      <c r="I709" s="142">
        <v>4.7</v>
      </c>
      <c r="J709" s="122">
        <v>77.0</v>
      </c>
      <c r="K709" s="122">
        <v>39.0</v>
      </c>
      <c r="L709" s="121"/>
      <c r="M709" s="122"/>
      <c r="N709" s="143"/>
      <c r="O709" s="121"/>
      <c r="P709" s="136">
        <v>1.111223E7</v>
      </c>
      <c r="Q709" s="121"/>
      <c r="R709" s="122" t="s">
        <v>6160</v>
      </c>
      <c r="S709" s="121"/>
      <c r="T709" s="121"/>
      <c r="U709" s="121"/>
      <c r="V709" s="121"/>
      <c r="W709" s="121"/>
      <c r="X709" s="121"/>
    </row>
    <row r="710" ht="12.75" customHeight="1">
      <c r="A710" s="121" t="s">
        <v>8608</v>
      </c>
      <c r="B710" s="122">
        <v>6026.0</v>
      </c>
      <c r="C710" s="123">
        <v>38128.0</v>
      </c>
      <c r="D710" s="124">
        <v>9.0</v>
      </c>
      <c r="E710" s="122"/>
      <c r="F710" s="141" t="s">
        <v>945</v>
      </c>
      <c r="G710" s="125" t="s">
        <v>857</v>
      </c>
      <c r="H710" s="122" t="s">
        <v>5962</v>
      </c>
      <c r="I710" s="142">
        <v>6.1</v>
      </c>
      <c r="J710" s="122">
        <v>80.0</v>
      </c>
      <c r="K710" s="122">
        <v>43.0</v>
      </c>
      <c r="L710" s="122"/>
      <c r="M710" s="122"/>
      <c r="N710" s="143"/>
      <c r="O710" s="121"/>
      <c r="P710" s="136">
        <v>1.0871668E7</v>
      </c>
      <c r="Q710" s="121"/>
      <c r="R710" s="122" t="s">
        <v>5963</v>
      </c>
      <c r="S710" s="121"/>
      <c r="T710" s="121"/>
      <c r="U710" s="121"/>
      <c r="V710" s="121"/>
      <c r="W710" s="121"/>
      <c r="X710" s="121"/>
    </row>
    <row r="711" ht="12.75" customHeight="1">
      <c r="A711" s="121" t="s">
        <v>8608</v>
      </c>
      <c r="B711" s="122">
        <v>6176.0</v>
      </c>
      <c r="C711" s="123">
        <v>38128.0</v>
      </c>
      <c r="D711" s="124">
        <v>14.0</v>
      </c>
      <c r="E711" s="122"/>
      <c r="F711" s="141" t="s">
        <v>7971</v>
      </c>
      <c r="G711" s="125" t="s">
        <v>857</v>
      </c>
      <c r="H711" s="122" t="s">
        <v>5971</v>
      </c>
      <c r="I711" s="142">
        <v>4.1</v>
      </c>
      <c r="J711" s="122">
        <v>73.0</v>
      </c>
      <c r="K711" s="122">
        <v>37.0</v>
      </c>
      <c r="L711" s="122"/>
      <c r="M711" s="122"/>
      <c r="N711" s="143"/>
      <c r="O711" s="121"/>
      <c r="P711" s="136">
        <v>3.2868231E7</v>
      </c>
      <c r="Q711" s="121"/>
      <c r="R711" s="122" t="s">
        <v>5963</v>
      </c>
      <c r="S711" s="121"/>
      <c r="T711" s="121"/>
      <c r="U711" s="121"/>
      <c r="V711" s="121"/>
      <c r="W711" s="121"/>
      <c r="X711" s="121"/>
    </row>
    <row r="712" ht="12.75" customHeight="1">
      <c r="A712" s="121" t="s">
        <v>8608</v>
      </c>
      <c r="B712" s="122">
        <v>6027.0</v>
      </c>
      <c r="C712" s="123">
        <v>38128.0</v>
      </c>
      <c r="D712" s="124">
        <v>17.3</v>
      </c>
      <c r="E712" s="125"/>
      <c r="F712" s="141" t="s">
        <v>911</v>
      </c>
      <c r="G712" s="125" t="s">
        <v>857</v>
      </c>
      <c r="H712" s="122" t="s">
        <v>5962</v>
      </c>
      <c r="I712" s="142">
        <v>5.0</v>
      </c>
      <c r="J712" s="122">
        <v>78.0</v>
      </c>
      <c r="K712" s="122">
        <v>42.0</v>
      </c>
      <c r="L712" s="121"/>
      <c r="M712" s="122"/>
      <c r="N712" s="143"/>
      <c r="O712" s="121"/>
      <c r="P712" s="136">
        <v>1.0707537E7</v>
      </c>
      <c r="Q712" s="121"/>
      <c r="R712" s="122" t="s">
        <v>5963</v>
      </c>
      <c r="S712" s="121"/>
      <c r="T712" s="121"/>
      <c r="U712" s="121"/>
      <c r="V712" s="121"/>
      <c r="W712" s="121"/>
      <c r="X712" s="121"/>
    </row>
    <row r="713" ht="12.75" customHeight="1">
      <c r="A713" s="121" t="s">
        <v>8608</v>
      </c>
      <c r="B713" s="122">
        <v>6028.0</v>
      </c>
      <c r="C713" s="123">
        <v>38129.0</v>
      </c>
      <c r="D713" s="124">
        <v>10.0</v>
      </c>
      <c r="E713" s="125"/>
      <c r="F713" s="141" t="s">
        <v>7993</v>
      </c>
      <c r="G713" s="125" t="s">
        <v>857</v>
      </c>
      <c r="H713" s="122" t="s">
        <v>5962</v>
      </c>
      <c r="I713" s="142">
        <v>5.0</v>
      </c>
      <c r="J713" s="122">
        <v>78.0</v>
      </c>
      <c r="K713" s="122">
        <v>38.0</v>
      </c>
      <c r="L713" s="121"/>
      <c r="M713" s="122"/>
      <c r="N713" s="143"/>
      <c r="O713" s="121"/>
      <c r="P713" s="136">
        <v>1.0583836E7</v>
      </c>
      <c r="Q713" s="121"/>
      <c r="R713" s="122" t="s">
        <v>5963</v>
      </c>
      <c r="S713" s="121"/>
      <c r="T713" s="121"/>
      <c r="U713" s="121"/>
      <c r="V713" s="121"/>
      <c r="W713" s="121"/>
      <c r="X713" s="121"/>
    </row>
    <row r="714" ht="12.75" customHeight="1">
      <c r="A714" s="121" t="s">
        <v>8608</v>
      </c>
      <c r="B714" s="122">
        <v>6179.0</v>
      </c>
      <c r="C714" s="123">
        <v>38129.0</v>
      </c>
      <c r="D714" s="124">
        <v>20.3</v>
      </c>
      <c r="E714" s="125"/>
      <c r="F714" s="141" t="s">
        <v>1091</v>
      </c>
      <c r="G714" s="125" t="s">
        <v>857</v>
      </c>
      <c r="H714" s="122" t="s">
        <v>5962</v>
      </c>
      <c r="I714" s="142">
        <v>3.5</v>
      </c>
      <c r="J714" s="122">
        <v>71.0</v>
      </c>
      <c r="K714" s="122">
        <v>36.0</v>
      </c>
      <c r="L714" s="122"/>
      <c r="M714" s="122"/>
      <c r="N714" s="143" t="s">
        <v>35</v>
      </c>
      <c r="O714" s="121"/>
      <c r="P714" s="136">
        <v>7.6958953E7</v>
      </c>
      <c r="Q714" s="121"/>
      <c r="R714" s="122" t="s">
        <v>5963</v>
      </c>
      <c r="S714" s="121"/>
      <c r="T714" s="121"/>
      <c r="U714" s="121"/>
      <c r="V714" s="121"/>
      <c r="W714" s="121"/>
      <c r="X714" s="121"/>
    </row>
    <row r="715" ht="12.75" customHeight="1">
      <c r="A715" s="121" t="s">
        <v>8608</v>
      </c>
      <c r="B715" s="122">
        <v>6029.0</v>
      </c>
      <c r="C715" s="123">
        <v>38129.0</v>
      </c>
      <c r="D715" s="124">
        <v>10.0</v>
      </c>
      <c r="E715" s="125"/>
      <c r="F715" s="141" t="s">
        <v>1428</v>
      </c>
      <c r="G715" s="125" t="s">
        <v>857</v>
      </c>
      <c r="H715" s="122" t="s">
        <v>5962</v>
      </c>
      <c r="I715" s="142">
        <v>5.7</v>
      </c>
      <c r="J715" s="122">
        <v>80.0</v>
      </c>
      <c r="K715" s="122">
        <v>42.0</v>
      </c>
      <c r="L715" s="121"/>
      <c r="M715" s="122"/>
      <c r="N715" s="143" t="s">
        <v>821</v>
      </c>
      <c r="O715" s="121"/>
      <c r="P715" s="136">
        <v>1.070855E7</v>
      </c>
      <c r="Q715" s="121"/>
      <c r="R715" s="122" t="s">
        <v>5963</v>
      </c>
      <c r="S715" s="121"/>
      <c r="T715" s="121"/>
      <c r="U715" s="121"/>
      <c r="V715" s="121"/>
      <c r="W715" s="121"/>
      <c r="X715" s="121"/>
    </row>
    <row r="716" ht="12.75" customHeight="1">
      <c r="A716" s="121" t="s">
        <v>8608</v>
      </c>
      <c r="B716" s="122">
        <v>6031.0</v>
      </c>
      <c r="C716" s="123">
        <v>38130.0</v>
      </c>
      <c r="D716" s="124">
        <v>11.0</v>
      </c>
      <c r="E716" s="125"/>
      <c r="F716" s="141" t="s">
        <v>275</v>
      </c>
      <c r="G716" s="125" t="s">
        <v>8</v>
      </c>
      <c r="H716" s="122" t="s">
        <v>5962</v>
      </c>
      <c r="I716" s="142">
        <v>5.1</v>
      </c>
      <c r="J716" s="122">
        <v>78.0</v>
      </c>
      <c r="K716" s="122">
        <v>40.0</v>
      </c>
      <c r="L716" s="121"/>
      <c r="M716" s="122"/>
      <c r="N716" s="143" t="s">
        <v>821</v>
      </c>
      <c r="O716" s="121"/>
      <c r="P716" s="136">
        <v>1.0451984E7</v>
      </c>
      <c r="Q716" s="121"/>
      <c r="R716" s="122" t="s">
        <v>5963</v>
      </c>
      <c r="S716" s="121"/>
      <c r="T716" s="121"/>
      <c r="U716" s="121"/>
      <c r="V716" s="121"/>
      <c r="W716" s="121"/>
      <c r="X716" s="121"/>
    </row>
    <row r="717" ht="12.75" customHeight="1">
      <c r="A717" s="121" t="s">
        <v>8608</v>
      </c>
      <c r="B717" s="122">
        <v>6034.0</v>
      </c>
      <c r="C717" s="123">
        <v>38130.0</v>
      </c>
      <c r="D717" s="124">
        <v>15.0</v>
      </c>
      <c r="E717" s="125"/>
      <c r="F717" s="141" t="s">
        <v>275</v>
      </c>
      <c r="G717" s="125" t="s">
        <v>8</v>
      </c>
      <c r="H717" s="122" t="s">
        <v>5962</v>
      </c>
      <c r="I717" s="142">
        <v>5.4</v>
      </c>
      <c r="J717" s="122">
        <v>80.0</v>
      </c>
      <c r="K717" s="122">
        <v>42.0</v>
      </c>
      <c r="L717" s="121"/>
      <c r="M717" s="122"/>
      <c r="N717" s="143" t="s">
        <v>821</v>
      </c>
      <c r="O717" s="121"/>
      <c r="P717" s="136">
        <v>1.0451284E7</v>
      </c>
      <c r="Q717" s="121"/>
      <c r="R717" s="122" t="s">
        <v>5963</v>
      </c>
      <c r="S717" s="121"/>
      <c r="T717" s="121"/>
      <c r="U717" s="121"/>
      <c r="V717" s="121"/>
      <c r="W717" s="121"/>
      <c r="X717" s="121"/>
    </row>
    <row r="718" ht="12.75" customHeight="1">
      <c r="A718" s="121" t="s">
        <v>8608</v>
      </c>
      <c r="B718" s="122">
        <v>6033.0</v>
      </c>
      <c r="C718" s="123">
        <v>38130.0</v>
      </c>
      <c r="D718" s="124">
        <v>12.0</v>
      </c>
      <c r="E718" s="125"/>
      <c r="F718" s="141" t="s">
        <v>414</v>
      </c>
      <c r="G718" s="125" t="s">
        <v>8</v>
      </c>
      <c r="H718" s="122" t="s">
        <v>5962</v>
      </c>
      <c r="I718" s="142">
        <v>5.0</v>
      </c>
      <c r="J718" s="122">
        <v>78.0</v>
      </c>
      <c r="K718" s="122">
        <v>38.0</v>
      </c>
      <c r="L718" s="121"/>
      <c r="M718" s="122"/>
      <c r="N718" s="143" t="s">
        <v>35</v>
      </c>
      <c r="O718" s="121"/>
      <c r="P718" s="136">
        <v>2.0216528E7</v>
      </c>
      <c r="Q718" s="121"/>
      <c r="R718" s="122" t="s">
        <v>5969</v>
      </c>
      <c r="S718" s="121"/>
      <c r="T718" s="121"/>
      <c r="U718" s="121"/>
      <c r="V718" s="121"/>
      <c r="W718" s="121"/>
      <c r="X718" s="121"/>
    </row>
    <row r="719" ht="12.75" customHeight="1">
      <c r="A719" s="121" t="s">
        <v>8608</v>
      </c>
      <c r="B719" s="122">
        <v>6103.0</v>
      </c>
      <c r="C719" s="123">
        <v>38130.0</v>
      </c>
      <c r="D719" s="124">
        <v>20.0</v>
      </c>
      <c r="E719" s="125"/>
      <c r="F719" s="141" t="s">
        <v>903</v>
      </c>
      <c r="G719" s="125" t="s">
        <v>8</v>
      </c>
      <c r="H719" s="122" t="s">
        <v>5962</v>
      </c>
      <c r="I719" s="142">
        <v>4.9</v>
      </c>
      <c r="J719" s="122">
        <v>78.0</v>
      </c>
      <c r="K719" s="122">
        <v>39.0</v>
      </c>
      <c r="L719" s="121"/>
      <c r="M719" s="122"/>
      <c r="N719" s="143" t="s">
        <v>35</v>
      </c>
      <c r="O719" s="121"/>
      <c r="P719" s="136">
        <v>1.0283198E7</v>
      </c>
      <c r="Q719" s="127"/>
      <c r="R719" s="122" t="s">
        <v>5963</v>
      </c>
      <c r="S719" s="121"/>
      <c r="T719" s="121"/>
      <c r="U719" s="121"/>
      <c r="V719" s="121"/>
      <c r="W719" s="121"/>
      <c r="X719" s="121"/>
    </row>
    <row r="720" ht="12.75" customHeight="1">
      <c r="A720" s="121" t="s">
        <v>8608</v>
      </c>
      <c r="B720" s="122">
        <v>6102.0</v>
      </c>
      <c r="C720" s="123">
        <v>38130.0</v>
      </c>
      <c r="D720" s="124">
        <v>17.0</v>
      </c>
      <c r="E720" s="125"/>
      <c r="F720" s="141" t="s">
        <v>791</v>
      </c>
      <c r="G720" s="125" t="s">
        <v>8</v>
      </c>
      <c r="H720" s="122" t="s">
        <v>5962</v>
      </c>
      <c r="I720" s="142">
        <v>5.0</v>
      </c>
      <c r="J720" s="122">
        <v>76.0</v>
      </c>
      <c r="K720" s="122">
        <v>41.0</v>
      </c>
      <c r="L720" s="121"/>
      <c r="M720" s="122"/>
      <c r="N720" s="143" t="s">
        <v>35</v>
      </c>
      <c r="O720" s="121"/>
      <c r="P720" s="136">
        <v>9360648.0</v>
      </c>
      <c r="Q720" s="121"/>
      <c r="R720" s="122" t="s">
        <v>5963</v>
      </c>
      <c r="S720" s="121"/>
      <c r="T720" s="121"/>
      <c r="U720" s="121"/>
      <c r="V720" s="121"/>
      <c r="W720" s="121"/>
      <c r="X720" s="121"/>
    </row>
    <row r="721" ht="12.75" customHeight="1">
      <c r="A721" s="121" t="s">
        <v>8608</v>
      </c>
      <c r="B721" s="122">
        <v>6101.0</v>
      </c>
      <c r="C721" s="123">
        <v>38130.0</v>
      </c>
      <c r="D721" s="124">
        <v>13.3</v>
      </c>
      <c r="E721" s="125"/>
      <c r="F721" s="141" t="s">
        <v>1011</v>
      </c>
      <c r="G721" s="125" t="s">
        <v>857</v>
      </c>
      <c r="H721" s="122" t="s">
        <v>5962</v>
      </c>
      <c r="I721" s="142">
        <v>5.3</v>
      </c>
      <c r="J721" s="122">
        <v>80.0</v>
      </c>
      <c r="K721" s="122">
        <v>40.0</v>
      </c>
      <c r="L721" s="121"/>
      <c r="M721" s="122"/>
      <c r="N721" s="143" t="s">
        <v>35</v>
      </c>
      <c r="O721" s="121"/>
      <c r="P721" s="136">
        <v>1.0686199E7</v>
      </c>
      <c r="Q721" s="121"/>
      <c r="R721" s="122" t="s">
        <v>5963</v>
      </c>
      <c r="S721" s="121"/>
      <c r="T721" s="121"/>
      <c r="U721" s="121"/>
      <c r="V721" s="121"/>
      <c r="W721" s="121"/>
      <c r="X721" s="121"/>
    </row>
    <row r="722" ht="12.75" customHeight="1">
      <c r="A722" s="121" t="s">
        <v>8608</v>
      </c>
      <c r="B722" s="122">
        <v>6030.0</v>
      </c>
      <c r="C722" s="123">
        <v>38130.0</v>
      </c>
      <c r="D722" s="124">
        <v>8.0</v>
      </c>
      <c r="E722" s="125"/>
      <c r="F722" s="141" t="s">
        <v>6524</v>
      </c>
      <c r="G722" s="125" t="s">
        <v>857</v>
      </c>
      <c r="H722" s="122" t="s">
        <v>5971</v>
      </c>
      <c r="I722" s="142">
        <v>5.0</v>
      </c>
      <c r="J722" s="122">
        <v>78.0</v>
      </c>
      <c r="K722" s="122">
        <v>38.0</v>
      </c>
      <c r="L722" s="121"/>
      <c r="M722" s="122"/>
      <c r="N722" s="143" t="s">
        <v>35</v>
      </c>
      <c r="O722" s="121"/>
      <c r="P722" s="136">
        <v>2.1868231E7</v>
      </c>
      <c r="Q722" s="121"/>
      <c r="R722" s="122" t="s">
        <v>5963</v>
      </c>
      <c r="S722" s="121"/>
      <c r="T722" s="121"/>
      <c r="U722" s="121"/>
      <c r="V722" s="121"/>
      <c r="W722" s="121"/>
      <c r="X722" s="121"/>
    </row>
    <row r="723" ht="12.75" customHeight="1">
      <c r="A723" s="121" t="s">
        <v>8608</v>
      </c>
      <c r="B723" s="122">
        <v>6180.0</v>
      </c>
      <c r="C723" s="123">
        <v>38130.0</v>
      </c>
      <c r="D723" s="124">
        <v>12.3</v>
      </c>
      <c r="E723" s="125"/>
      <c r="F723" s="141" t="s">
        <v>1204</v>
      </c>
      <c r="G723" s="125" t="s">
        <v>857</v>
      </c>
      <c r="H723" s="122" t="s">
        <v>5962</v>
      </c>
      <c r="I723" s="142">
        <v>4.2</v>
      </c>
      <c r="J723" s="122">
        <v>74.0</v>
      </c>
      <c r="K723" s="122">
        <v>38.0</v>
      </c>
      <c r="L723" s="121"/>
      <c r="M723" s="122"/>
      <c r="N723" s="143" t="s">
        <v>35</v>
      </c>
      <c r="O723" s="121"/>
      <c r="P723" s="136">
        <v>1.0858415E7</v>
      </c>
      <c r="Q723" s="121"/>
      <c r="R723" s="122" t="s">
        <v>5963</v>
      </c>
      <c r="S723" s="121"/>
      <c r="T723" s="121"/>
      <c r="U723" s="121"/>
      <c r="V723" s="121"/>
      <c r="W723" s="121"/>
      <c r="X723" s="121"/>
    </row>
    <row r="724" ht="12.75" customHeight="1">
      <c r="A724" s="121" t="s">
        <v>8608</v>
      </c>
      <c r="B724" s="122">
        <v>6032.0</v>
      </c>
      <c r="C724" s="123">
        <v>38130.0</v>
      </c>
      <c r="D724" s="124">
        <v>15.0</v>
      </c>
      <c r="E724" s="125"/>
      <c r="F724" s="141" t="s">
        <v>1881</v>
      </c>
      <c r="G724" s="125" t="s">
        <v>857</v>
      </c>
      <c r="H724" s="122" t="s">
        <v>5962</v>
      </c>
      <c r="I724" s="142">
        <v>5.5</v>
      </c>
      <c r="J724" s="122">
        <v>80.0</v>
      </c>
      <c r="K724" s="122">
        <v>42.0</v>
      </c>
      <c r="L724" s="121"/>
      <c r="M724" s="122"/>
      <c r="N724" s="143" t="s">
        <v>821</v>
      </c>
      <c r="O724" s="121"/>
      <c r="P724" s="136">
        <v>9387860.0</v>
      </c>
      <c r="Q724" s="121"/>
      <c r="R724" s="122" t="s">
        <v>5963</v>
      </c>
      <c r="S724" s="121"/>
      <c r="T724" s="121"/>
      <c r="U724" s="121"/>
      <c r="V724" s="121"/>
      <c r="W724" s="121"/>
      <c r="X724" s="121"/>
    </row>
    <row r="725" ht="12.75" customHeight="1">
      <c r="A725" s="121" t="s">
        <v>8608</v>
      </c>
      <c r="B725" s="122">
        <v>6030.0</v>
      </c>
      <c r="C725" s="123">
        <v>38130.0</v>
      </c>
      <c r="D725" s="124"/>
      <c r="E725" s="125"/>
      <c r="F725" s="141" t="s">
        <v>8616</v>
      </c>
      <c r="G725" s="125" t="s">
        <v>857</v>
      </c>
      <c r="H725" s="122"/>
      <c r="I725" s="142">
        <v>5.0</v>
      </c>
      <c r="J725" s="122">
        <v>78.0</v>
      </c>
      <c r="K725" s="122">
        <v>38.0</v>
      </c>
      <c r="L725" s="121"/>
      <c r="M725" s="122"/>
      <c r="N725" s="143"/>
      <c r="O725" s="121"/>
      <c r="P725" s="136"/>
      <c r="Q725" s="121"/>
      <c r="R725" s="122"/>
      <c r="S725" s="121"/>
      <c r="T725" s="121"/>
      <c r="U725" s="121"/>
      <c r="V725" s="121"/>
      <c r="W725" s="121"/>
      <c r="X725" s="121"/>
    </row>
    <row r="726" ht="12.75" customHeight="1">
      <c r="A726" s="121" t="s">
        <v>8608</v>
      </c>
      <c r="B726" s="122">
        <v>6037.0</v>
      </c>
      <c r="C726" s="123">
        <v>38131.0</v>
      </c>
      <c r="D726" s="124"/>
      <c r="E726" s="125"/>
      <c r="F726" s="141" t="s">
        <v>8617</v>
      </c>
      <c r="G726" s="125" t="s">
        <v>8618</v>
      </c>
      <c r="H726" s="122"/>
      <c r="I726" s="142">
        <v>5.3</v>
      </c>
      <c r="J726" s="122">
        <v>80.0</v>
      </c>
      <c r="K726" s="122">
        <v>42.0</v>
      </c>
      <c r="L726" s="121"/>
      <c r="M726" s="122"/>
      <c r="N726" s="143"/>
      <c r="O726" s="121"/>
      <c r="P726" s="136"/>
      <c r="Q726" s="121"/>
      <c r="R726" s="122"/>
      <c r="S726" s="121"/>
      <c r="T726" s="121"/>
      <c r="U726" s="121"/>
      <c r="V726" s="121"/>
      <c r="W726" s="121"/>
      <c r="X726" s="121"/>
    </row>
    <row r="727" ht="12.75" customHeight="1">
      <c r="A727" s="121" t="s">
        <v>8608</v>
      </c>
      <c r="B727" s="122">
        <v>6038.0</v>
      </c>
      <c r="C727" s="123">
        <v>38131.0</v>
      </c>
      <c r="D727" s="124"/>
      <c r="E727" s="125"/>
      <c r="F727" s="141" t="s">
        <v>8619</v>
      </c>
      <c r="G727" s="125" t="s">
        <v>8618</v>
      </c>
      <c r="H727" s="122"/>
      <c r="I727" s="142">
        <v>6.7</v>
      </c>
      <c r="J727" s="122">
        <v>84.0</v>
      </c>
      <c r="K727" s="122">
        <v>44.0</v>
      </c>
      <c r="L727" s="121"/>
      <c r="M727" s="122"/>
      <c r="N727" s="143"/>
      <c r="O727" s="121"/>
      <c r="P727" s="136"/>
      <c r="Q727" s="121"/>
      <c r="R727" s="122"/>
      <c r="S727" s="121"/>
      <c r="T727" s="121"/>
      <c r="U727" s="121"/>
      <c r="V727" s="121"/>
      <c r="W727" s="121"/>
      <c r="X727" s="121"/>
    </row>
    <row r="728" ht="12.75" customHeight="1">
      <c r="A728" s="121" t="s">
        <v>8608</v>
      </c>
      <c r="B728" s="122">
        <v>6105.0</v>
      </c>
      <c r="C728" s="123">
        <v>38131.0</v>
      </c>
      <c r="D728" s="124">
        <v>21.0</v>
      </c>
      <c r="E728" s="125"/>
      <c r="F728" s="141" t="s">
        <v>275</v>
      </c>
      <c r="G728" s="125" t="s">
        <v>8</v>
      </c>
      <c r="H728" s="122" t="s">
        <v>5962</v>
      </c>
      <c r="I728" s="142">
        <v>4.4</v>
      </c>
      <c r="J728" s="122">
        <v>77.0</v>
      </c>
      <c r="K728" s="122">
        <v>38.0</v>
      </c>
      <c r="L728" s="121"/>
      <c r="M728" s="122"/>
      <c r="N728" s="143" t="s">
        <v>821</v>
      </c>
      <c r="O728" s="121"/>
      <c r="P728" s="136">
        <v>9627262.0</v>
      </c>
      <c r="Q728" s="121"/>
      <c r="R728" s="122" t="s">
        <v>5963</v>
      </c>
      <c r="S728" s="121"/>
      <c r="T728" s="121"/>
      <c r="U728" s="121"/>
      <c r="V728" s="121"/>
      <c r="W728" s="121"/>
      <c r="X728" s="121"/>
    </row>
    <row r="729" ht="12.75" customHeight="1">
      <c r="A729" s="121" t="s">
        <v>8608</v>
      </c>
      <c r="B729" s="122">
        <v>6104.0</v>
      </c>
      <c r="C729" s="123">
        <v>38131.0</v>
      </c>
      <c r="D729" s="124">
        <v>12.0</v>
      </c>
      <c r="E729" s="125"/>
      <c r="F729" s="141" t="s">
        <v>7993</v>
      </c>
      <c r="G729" s="125" t="s">
        <v>857</v>
      </c>
      <c r="H729" s="122" t="s">
        <v>5962</v>
      </c>
      <c r="I729" s="142">
        <v>4.7</v>
      </c>
      <c r="J729" s="122">
        <v>80.0</v>
      </c>
      <c r="K729" s="122">
        <v>40.0</v>
      </c>
      <c r="L729" s="121"/>
      <c r="M729" s="122"/>
      <c r="N729" s="143"/>
      <c r="O729" s="121"/>
      <c r="P729" s="136">
        <v>1.0708533E7</v>
      </c>
      <c r="Q729" s="121"/>
      <c r="R729" s="122" t="s">
        <v>5963</v>
      </c>
      <c r="S729" s="121"/>
      <c r="T729" s="121"/>
      <c r="U729" s="121"/>
      <c r="V729" s="121"/>
      <c r="W729" s="121"/>
      <c r="X729" s="121"/>
    </row>
    <row r="730" ht="12.75" customHeight="1">
      <c r="A730" s="121" t="s">
        <v>8608</v>
      </c>
      <c r="B730" s="122">
        <v>6036.0</v>
      </c>
      <c r="C730" s="123">
        <v>38131.0</v>
      </c>
      <c r="D730" s="124"/>
      <c r="E730" s="125"/>
      <c r="F730" s="141"/>
      <c r="G730" s="125" t="s">
        <v>857</v>
      </c>
      <c r="H730" s="122"/>
      <c r="I730" s="142">
        <v>7.5</v>
      </c>
      <c r="J730" s="122">
        <v>90.0</v>
      </c>
      <c r="K730" s="122">
        <v>45.0</v>
      </c>
      <c r="L730" s="121"/>
      <c r="M730" s="122"/>
      <c r="N730" s="143"/>
      <c r="O730" s="121"/>
      <c r="P730" s="136"/>
      <c r="Q730" s="121"/>
      <c r="R730" s="122"/>
      <c r="S730" s="121"/>
      <c r="T730" s="121"/>
      <c r="U730" s="121"/>
      <c r="V730" s="121"/>
      <c r="W730" s="121"/>
      <c r="X730" s="121"/>
    </row>
    <row r="731" ht="12.75" customHeight="1">
      <c r="A731" s="121" t="s">
        <v>8608</v>
      </c>
      <c r="B731" s="122">
        <v>6039.0</v>
      </c>
      <c r="C731" s="123">
        <v>38131.0</v>
      </c>
      <c r="D731" s="124"/>
      <c r="E731" s="125"/>
      <c r="F731" s="141"/>
      <c r="G731" s="125" t="s">
        <v>857</v>
      </c>
      <c r="H731" s="122"/>
      <c r="I731" s="142">
        <v>4.6</v>
      </c>
      <c r="J731" s="122">
        <v>77.0</v>
      </c>
      <c r="K731" s="122">
        <v>38.0</v>
      </c>
      <c r="L731" s="121"/>
      <c r="M731" s="122"/>
      <c r="N731" s="143"/>
      <c r="O731" s="121"/>
      <c r="P731" s="136"/>
      <c r="Q731" s="121"/>
      <c r="R731" s="122"/>
      <c r="S731" s="121"/>
      <c r="T731" s="121"/>
      <c r="U731" s="121"/>
      <c r="V731" s="121"/>
      <c r="W731" s="121"/>
      <c r="X731" s="121"/>
    </row>
    <row r="732" ht="12.75" customHeight="1">
      <c r="A732" s="121" t="s">
        <v>8608</v>
      </c>
      <c r="B732" s="122">
        <v>6106.0</v>
      </c>
      <c r="C732" s="123">
        <v>38132.0</v>
      </c>
      <c r="D732" s="124">
        <v>11.0</v>
      </c>
      <c r="E732" s="125"/>
      <c r="F732" s="141" t="s">
        <v>1379</v>
      </c>
      <c r="G732" s="125" t="s">
        <v>8</v>
      </c>
      <c r="H732" s="122" t="s">
        <v>5962</v>
      </c>
      <c r="I732" s="142">
        <v>4.2</v>
      </c>
      <c r="J732" s="122">
        <v>72.0</v>
      </c>
      <c r="K732" s="122">
        <v>39.0</v>
      </c>
      <c r="L732" s="121"/>
      <c r="M732" s="122"/>
      <c r="N732" s="143"/>
      <c r="O732" s="121"/>
      <c r="P732" s="136"/>
      <c r="Q732" s="121"/>
      <c r="R732" s="122" t="s">
        <v>5963</v>
      </c>
      <c r="S732" s="121"/>
      <c r="T732" s="121"/>
      <c r="U732" s="121"/>
      <c r="V732" s="121"/>
      <c r="W732" s="121"/>
      <c r="X732" s="121"/>
    </row>
    <row r="733" ht="12.75" customHeight="1">
      <c r="A733" s="121" t="s">
        <v>8608</v>
      </c>
      <c r="B733" s="122">
        <v>6240.0</v>
      </c>
      <c r="C733" s="123">
        <v>38132.0</v>
      </c>
      <c r="D733" s="124"/>
      <c r="E733" s="125"/>
      <c r="F733" s="141"/>
      <c r="G733" s="125" t="s">
        <v>857</v>
      </c>
      <c r="H733" s="122"/>
      <c r="I733" s="142">
        <v>5.0</v>
      </c>
      <c r="J733" s="122">
        <v>79.0</v>
      </c>
      <c r="K733" s="122">
        <v>40.0</v>
      </c>
      <c r="L733" s="121"/>
      <c r="M733" s="122"/>
      <c r="N733" s="143"/>
      <c r="O733" s="121"/>
      <c r="P733" s="136"/>
      <c r="Q733" s="121"/>
      <c r="R733" s="122"/>
      <c r="S733" s="121"/>
      <c r="T733" s="121"/>
      <c r="U733" s="121"/>
      <c r="V733" s="121"/>
      <c r="W733" s="121"/>
      <c r="X733" s="121"/>
    </row>
    <row r="734" ht="12.75" customHeight="1">
      <c r="A734" s="121" t="s">
        <v>8608</v>
      </c>
      <c r="B734" s="122">
        <v>6241.0</v>
      </c>
      <c r="C734" s="123">
        <v>38132.0</v>
      </c>
      <c r="D734" s="124"/>
      <c r="E734" s="125"/>
      <c r="F734" s="141"/>
      <c r="G734" s="125" t="s">
        <v>857</v>
      </c>
      <c r="H734" s="122"/>
      <c r="I734" s="142">
        <v>6.2</v>
      </c>
      <c r="J734" s="122">
        <v>82.0</v>
      </c>
      <c r="K734" s="122">
        <v>45.0</v>
      </c>
      <c r="L734" s="121"/>
      <c r="M734" s="122"/>
      <c r="N734" s="143"/>
      <c r="O734" s="121"/>
      <c r="P734" s="136"/>
      <c r="Q734" s="121"/>
      <c r="R734" s="122"/>
      <c r="S734" s="121"/>
      <c r="T734" s="121"/>
      <c r="U734" s="121"/>
      <c r="V734" s="121"/>
      <c r="W734" s="121"/>
      <c r="X734" s="121"/>
    </row>
    <row r="735" ht="12.75" customHeight="1">
      <c r="A735" s="121" t="s">
        <v>8608</v>
      </c>
      <c r="B735" s="122">
        <v>6043.0</v>
      </c>
      <c r="C735" s="123">
        <v>38133.0</v>
      </c>
      <c r="D735" s="124"/>
      <c r="E735" s="125"/>
      <c r="F735" s="141" t="s">
        <v>950</v>
      </c>
      <c r="G735" s="125" t="s">
        <v>8618</v>
      </c>
      <c r="H735" s="122"/>
      <c r="I735" s="142">
        <v>3.6</v>
      </c>
      <c r="J735" s="122">
        <v>73.0</v>
      </c>
      <c r="K735" s="122">
        <v>36.0</v>
      </c>
      <c r="L735" s="121"/>
      <c r="M735" s="122"/>
      <c r="N735" s="143"/>
      <c r="O735" s="121"/>
      <c r="P735" s="136"/>
      <c r="Q735" s="121"/>
      <c r="R735" s="122"/>
      <c r="S735" s="121"/>
      <c r="T735" s="121"/>
      <c r="U735" s="121"/>
      <c r="V735" s="121"/>
      <c r="W735" s="121"/>
      <c r="X735" s="121"/>
    </row>
    <row r="736" ht="12.75" customHeight="1">
      <c r="A736" s="121" t="s">
        <v>8608</v>
      </c>
      <c r="B736" s="122">
        <v>6044.0</v>
      </c>
      <c r="C736" s="123">
        <v>38133.0</v>
      </c>
      <c r="D736" s="124"/>
      <c r="E736" s="125"/>
      <c r="F736" s="141" t="s">
        <v>739</v>
      </c>
      <c r="G736" s="125" t="s">
        <v>8618</v>
      </c>
      <c r="H736" s="122"/>
      <c r="I736" s="142">
        <v>4.9</v>
      </c>
      <c r="J736" s="122">
        <v>78.0</v>
      </c>
      <c r="K736" s="122">
        <v>38.0</v>
      </c>
      <c r="L736" s="121"/>
      <c r="M736" s="122"/>
      <c r="N736" s="143"/>
      <c r="O736" s="121"/>
      <c r="P736" s="136"/>
      <c r="Q736" s="121"/>
      <c r="R736" s="122"/>
      <c r="S736" s="121"/>
      <c r="T736" s="121"/>
      <c r="U736" s="121"/>
      <c r="V736" s="121"/>
      <c r="W736" s="121"/>
      <c r="X736" s="121"/>
    </row>
    <row r="737" ht="12.75" customHeight="1">
      <c r="A737" s="121" t="s">
        <v>8608</v>
      </c>
      <c r="B737" s="122">
        <v>6107.0</v>
      </c>
      <c r="C737" s="123">
        <v>38133.0</v>
      </c>
      <c r="D737" s="124">
        <v>16.15</v>
      </c>
      <c r="E737" s="125"/>
      <c r="F737" s="141" t="s">
        <v>948</v>
      </c>
      <c r="G737" s="125" t="s">
        <v>857</v>
      </c>
      <c r="H737" s="122" t="s">
        <v>5962</v>
      </c>
      <c r="I737" s="142">
        <v>5.0</v>
      </c>
      <c r="J737" s="122">
        <v>75.0</v>
      </c>
      <c r="K737" s="122">
        <v>40.0</v>
      </c>
      <c r="L737" s="121"/>
      <c r="M737" s="122"/>
      <c r="N737" s="143" t="s">
        <v>35</v>
      </c>
      <c r="O737" s="121"/>
      <c r="P737" s="136">
        <v>1.0707904E7</v>
      </c>
      <c r="Q737" s="121"/>
      <c r="R737" s="122" t="s">
        <v>5963</v>
      </c>
      <c r="S737" s="121"/>
      <c r="T737" s="121"/>
      <c r="U737" s="121"/>
      <c r="V737" s="121"/>
      <c r="W737" s="121"/>
      <c r="X737" s="121"/>
    </row>
    <row r="738" ht="12.75" customHeight="1">
      <c r="A738" s="121" t="s">
        <v>8608</v>
      </c>
      <c r="B738" s="122">
        <v>6042.0</v>
      </c>
      <c r="C738" s="123">
        <v>38133.0</v>
      </c>
      <c r="D738" s="124"/>
      <c r="E738" s="125"/>
      <c r="F738" s="141"/>
      <c r="G738" s="125" t="s">
        <v>857</v>
      </c>
      <c r="H738" s="122"/>
      <c r="I738" s="142">
        <v>3.7</v>
      </c>
      <c r="J738" s="122">
        <v>69.0</v>
      </c>
      <c r="K738" s="122">
        <v>36.0</v>
      </c>
      <c r="L738" s="121"/>
      <c r="M738" s="122"/>
      <c r="N738" s="143"/>
      <c r="O738" s="121"/>
      <c r="P738" s="136"/>
      <c r="Q738" s="121"/>
      <c r="R738" s="122"/>
      <c r="S738" s="121"/>
      <c r="T738" s="121"/>
      <c r="U738" s="121"/>
      <c r="V738" s="121"/>
      <c r="W738" s="121"/>
      <c r="X738" s="121"/>
    </row>
    <row r="739" ht="12.75" customHeight="1">
      <c r="A739" s="121" t="s">
        <v>8608</v>
      </c>
      <c r="B739" s="122">
        <v>6046.0</v>
      </c>
      <c r="C739" s="123">
        <v>38135.0</v>
      </c>
      <c r="D739" s="124"/>
      <c r="E739" s="125"/>
      <c r="F739" s="141" t="s">
        <v>275</v>
      </c>
      <c r="G739" s="125" t="s">
        <v>8618</v>
      </c>
      <c r="H739" s="122"/>
      <c r="I739" s="142">
        <v>7.4</v>
      </c>
      <c r="J739" s="122">
        <v>88.0</v>
      </c>
      <c r="K739" s="122">
        <v>44.0</v>
      </c>
      <c r="L739" s="121"/>
      <c r="M739" s="122"/>
      <c r="N739" s="143"/>
      <c r="O739" s="121"/>
      <c r="P739" s="136"/>
      <c r="Q739" s="121"/>
      <c r="R739" s="122"/>
      <c r="S739" s="121"/>
      <c r="T739" s="121"/>
      <c r="U739" s="121"/>
      <c r="V739" s="121"/>
      <c r="W739" s="121"/>
      <c r="X739" s="121"/>
    </row>
    <row r="740" ht="12.75" customHeight="1">
      <c r="A740" s="121" t="s">
        <v>8608</v>
      </c>
      <c r="B740" s="122">
        <v>6047.0</v>
      </c>
      <c r="C740" s="123">
        <v>38135.0</v>
      </c>
      <c r="D740" s="124"/>
      <c r="E740" s="125"/>
      <c r="F740" s="141" t="s">
        <v>275</v>
      </c>
      <c r="G740" s="125" t="s">
        <v>8618</v>
      </c>
      <c r="H740" s="122"/>
      <c r="I740" s="142">
        <v>5.4</v>
      </c>
      <c r="J740" s="122">
        <v>81.0</v>
      </c>
      <c r="K740" s="122">
        <v>42.0</v>
      </c>
      <c r="L740" s="121"/>
      <c r="M740" s="122"/>
      <c r="N740" s="143"/>
      <c r="O740" s="121"/>
      <c r="P740" s="136"/>
      <c r="Q740" s="121"/>
      <c r="R740" s="122"/>
      <c r="S740" s="121"/>
      <c r="T740" s="121"/>
      <c r="U740" s="121"/>
      <c r="V740" s="121"/>
      <c r="W740" s="121"/>
      <c r="X740" s="121"/>
    </row>
    <row r="741" ht="12.75" customHeight="1">
      <c r="A741" s="121" t="s">
        <v>8608</v>
      </c>
      <c r="B741" s="122">
        <v>6050.0</v>
      </c>
      <c r="C741" s="123">
        <v>38135.0</v>
      </c>
      <c r="D741" s="124"/>
      <c r="E741" s="125"/>
      <c r="F741" s="141" t="s">
        <v>275</v>
      </c>
      <c r="G741" s="125" t="s">
        <v>40</v>
      </c>
      <c r="H741" s="122"/>
      <c r="I741" s="142">
        <v>5.0</v>
      </c>
      <c r="J741" s="122">
        <v>78.0</v>
      </c>
      <c r="K741" s="122">
        <v>40.0</v>
      </c>
      <c r="L741" s="121"/>
      <c r="M741" s="122"/>
      <c r="N741" s="143"/>
      <c r="O741" s="121"/>
      <c r="P741" s="136"/>
      <c r="Q741" s="121"/>
      <c r="R741" s="122"/>
      <c r="S741" s="121"/>
      <c r="T741" s="121"/>
      <c r="U741" s="121"/>
      <c r="V741" s="121"/>
      <c r="W741" s="121"/>
      <c r="X741" s="121"/>
    </row>
    <row r="742" ht="12.75" customHeight="1">
      <c r="A742" s="121" t="s">
        <v>8608</v>
      </c>
      <c r="B742" s="122">
        <v>6108.0</v>
      </c>
      <c r="C742" s="123">
        <v>38135.0</v>
      </c>
      <c r="D742" s="124">
        <v>9.3</v>
      </c>
      <c r="E742" s="125"/>
      <c r="F742" s="141" t="s">
        <v>660</v>
      </c>
      <c r="G742" s="125" t="s">
        <v>8</v>
      </c>
      <c r="H742" s="122" t="s">
        <v>5962</v>
      </c>
      <c r="I742" s="142">
        <v>5.2</v>
      </c>
      <c r="J742" s="122">
        <v>77.0</v>
      </c>
      <c r="K742" s="122">
        <v>42.0</v>
      </c>
      <c r="L742" s="121"/>
      <c r="M742" s="122"/>
      <c r="N742" s="143" t="s">
        <v>821</v>
      </c>
      <c r="O742" s="121"/>
      <c r="P742" s="136">
        <v>7.1695185E7</v>
      </c>
      <c r="Q742" s="121"/>
      <c r="R742" s="122" t="s">
        <v>5963</v>
      </c>
      <c r="S742" s="121"/>
      <c r="T742" s="121"/>
      <c r="U742" s="121"/>
      <c r="V742" s="121"/>
      <c r="W742" s="121"/>
      <c r="X742" s="121"/>
    </row>
    <row r="743" ht="12.75" customHeight="1">
      <c r="A743" s="121" t="s">
        <v>8608</v>
      </c>
      <c r="B743" s="122">
        <v>6109.0</v>
      </c>
      <c r="C743" s="123">
        <v>38135.0</v>
      </c>
      <c r="D743" s="124">
        <v>14.3</v>
      </c>
      <c r="E743" s="125"/>
      <c r="F743" s="141" t="s">
        <v>8620</v>
      </c>
      <c r="G743" s="125" t="s">
        <v>857</v>
      </c>
      <c r="H743" s="122"/>
      <c r="I743" s="142">
        <v>5.3</v>
      </c>
      <c r="J743" s="122">
        <v>78.0</v>
      </c>
      <c r="K743" s="122">
        <v>41.0</v>
      </c>
      <c r="L743" s="121"/>
      <c r="M743" s="122"/>
      <c r="N743" s="143" t="s">
        <v>35</v>
      </c>
      <c r="O743" s="121"/>
      <c r="P743" s="136">
        <v>1.0708533E7</v>
      </c>
      <c r="Q743" s="121"/>
      <c r="R743" s="122" t="s">
        <v>5963</v>
      </c>
      <c r="S743" s="121"/>
      <c r="T743" s="118"/>
      <c r="U743" s="118"/>
      <c r="V743" s="118"/>
      <c r="W743" s="118"/>
      <c r="X743" s="118"/>
    </row>
    <row r="744" ht="12.75" customHeight="1">
      <c r="A744" s="121" t="s">
        <v>8608</v>
      </c>
      <c r="B744" s="122">
        <v>6110.0</v>
      </c>
      <c r="C744" s="123">
        <v>38135.0</v>
      </c>
      <c r="D744" s="124">
        <v>18.3</v>
      </c>
      <c r="E744" s="125"/>
      <c r="F744" s="141" t="s">
        <v>8621</v>
      </c>
      <c r="G744" s="125" t="s">
        <v>857</v>
      </c>
      <c r="H744" s="122" t="s">
        <v>5962</v>
      </c>
      <c r="I744" s="142">
        <v>5.75</v>
      </c>
      <c r="J744" s="122">
        <v>80.0</v>
      </c>
      <c r="K744" s="122">
        <v>42.0</v>
      </c>
      <c r="L744" s="121"/>
      <c r="M744" s="122"/>
      <c r="N744" s="143" t="s">
        <v>821</v>
      </c>
      <c r="O744" s="121"/>
      <c r="P744" s="136">
        <v>1.0957026E7</v>
      </c>
      <c r="Q744" s="121"/>
      <c r="R744" s="122" t="s">
        <v>5963</v>
      </c>
      <c r="S744" s="121"/>
      <c r="T744" s="121"/>
      <c r="U744" s="121"/>
      <c r="V744" s="121"/>
      <c r="W744" s="121"/>
      <c r="X744" s="121"/>
    </row>
    <row r="745" ht="12.75" customHeight="1">
      <c r="A745" s="121" t="s">
        <v>8608</v>
      </c>
      <c r="B745" s="122">
        <v>6045.0</v>
      </c>
      <c r="C745" s="123">
        <v>38135.0</v>
      </c>
      <c r="D745" s="124"/>
      <c r="E745" s="125"/>
      <c r="F745" s="141" t="s">
        <v>8615</v>
      </c>
      <c r="G745" s="125" t="s">
        <v>857</v>
      </c>
      <c r="H745" s="122"/>
      <c r="I745" s="142">
        <v>4.8</v>
      </c>
      <c r="J745" s="122">
        <v>77.0</v>
      </c>
      <c r="K745" s="122">
        <v>38.0</v>
      </c>
      <c r="L745" s="121"/>
      <c r="M745" s="122"/>
      <c r="N745" s="143"/>
      <c r="O745" s="121"/>
      <c r="P745" s="136"/>
      <c r="Q745" s="121"/>
      <c r="R745" s="122"/>
      <c r="S745" s="121"/>
      <c r="T745" s="121"/>
      <c r="U745" s="121"/>
      <c r="V745" s="121"/>
      <c r="W745" s="121"/>
      <c r="X745" s="121"/>
    </row>
    <row r="746" ht="12.75" customHeight="1">
      <c r="A746" s="121" t="s">
        <v>8608</v>
      </c>
      <c r="B746" s="122">
        <v>6048.0</v>
      </c>
      <c r="C746" s="123">
        <v>38135.0</v>
      </c>
      <c r="D746" s="124"/>
      <c r="E746" s="125"/>
      <c r="F746" s="141"/>
      <c r="G746" s="125" t="s">
        <v>857</v>
      </c>
      <c r="H746" s="122"/>
      <c r="I746" s="142">
        <v>7.2</v>
      </c>
      <c r="J746" s="122">
        <v>84.0</v>
      </c>
      <c r="K746" s="122">
        <v>48.0</v>
      </c>
      <c r="L746" s="121"/>
      <c r="M746" s="122"/>
      <c r="N746" s="143"/>
      <c r="O746" s="121"/>
      <c r="P746" s="136"/>
      <c r="Q746" s="121"/>
      <c r="R746" s="122"/>
      <c r="S746" s="121"/>
      <c r="T746" s="121"/>
      <c r="U746" s="121"/>
      <c r="V746" s="121"/>
      <c r="W746" s="121"/>
      <c r="X746" s="121"/>
    </row>
    <row r="747" ht="12.75" customHeight="1">
      <c r="A747" s="121" t="s">
        <v>8608</v>
      </c>
      <c r="B747" s="122">
        <v>6049.0</v>
      </c>
      <c r="C747" s="123">
        <v>38135.0</v>
      </c>
      <c r="D747" s="124"/>
      <c r="E747" s="125"/>
      <c r="F747" s="141"/>
      <c r="G747" s="125" t="s">
        <v>857</v>
      </c>
      <c r="H747" s="122"/>
      <c r="I747" s="142">
        <v>4.5</v>
      </c>
      <c r="J747" s="122">
        <v>79.0</v>
      </c>
      <c r="K747" s="122">
        <v>40.0</v>
      </c>
      <c r="L747" s="121"/>
      <c r="M747" s="122"/>
      <c r="N747" s="143"/>
      <c r="O747" s="121"/>
      <c r="P747" s="136"/>
      <c r="Q747" s="121"/>
      <c r="R747" s="122"/>
      <c r="S747" s="121"/>
      <c r="T747" s="121"/>
      <c r="U747" s="121"/>
      <c r="V747" s="121"/>
      <c r="W747" s="121"/>
      <c r="X747" s="121"/>
    </row>
    <row r="748" ht="12.75" customHeight="1">
      <c r="A748" s="121" t="s">
        <v>8608</v>
      </c>
      <c r="B748" s="122">
        <v>6051.0</v>
      </c>
      <c r="C748" s="123">
        <v>38135.0</v>
      </c>
      <c r="D748" s="124"/>
      <c r="E748" s="125"/>
      <c r="F748" s="141"/>
      <c r="G748" s="125" t="s">
        <v>857</v>
      </c>
      <c r="H748" s="122"/>
      <c r="I748" s="142">
        <v>5.0</v>
      </c>
      <c r="J748" s="122">
        <v>78.0</v>
      </c>
      <c r="K748" s="122">
        <v>40.0</v>
      </c>
      <c r="L748" s="121"/>
      <c r="M748" s="122"/>
      <c r="N748" s="143"/>
      <c r="O748" s="121"/>
      <c r="P748" s="136"/>
      <c r="Q748" s="121"/>
      <c r="R748" s="122"/>
      <c r="S748" s="121"/>
      <c r="T748" s="121"/>
      <c r="U748" s="121"/>
      <c r="V748" s="121"/>
      <c r="W748" s="121"/>
      <c r="X748" s="121"/>
    </row>
    <row r="749" ht="12.75" customHeight="1">
      <c r="A749" s="121" t="s">
        <v>8608</v>
      </c>
      <c r="B749" s="122">
        <v>6054.0</v>
      </c>
      <c r="C749" s="123">
        <v>38136.0</v>
      </c>
      <c r="D749" s="124">
        <v>10.0</v>
      </c>
      <c r="E749" s="125"/>
      <c r="F749" s="141" t="s">
        <v>275</v>
      </c>
      <c r="G749" s="125" t="s">
        <v>8</v>
      </c>
      <c r="H749" s="122" t="s">
        <v>5962</v>
      </c>
      <c r="I749" s="142">
        <v>4.3</v>
      </c>
      <c r="J749" s="122">
        <v>76.0</v>
      </c>
      <c r="K749" s="122">
        <v>38.0</v>
      </c>
      <c r="L749" s="121"/>
      <c r="M749" s="122"/>
      <c r="N749" s="143" t="s">
        <v>821</v>
      </c>
      <c r="O749" s="121"/>
      <c r="P749" s="136">
        <v>3.3823879E7</v>
      </c>
      <c r="Q749" s="121"/>
      <c r="R749" s="122" t="s">
        <v>6057</v>
      </c>
      <c r="S749" s="121"/>
      <c r="T749" s="121"/>
      <c r="U749" s="121"/>
      <c r="V749" s="121"/>
      <c r="W749" s="121"/>
      <c r="X749" s="121"/>
    </row>
    <row r="750" ht="12.75" customHeight="1">
      <c r="A750" s="121" t="s">
        <v>8608</v>
      </c>
      <c r="B750" s="122">
        <v>6055.0</v>
      </c>
      <c r="C750" s="123">
        <v>38136.0</v>
      </c>
      <c r="D750" s="124">
        <v>11.0</v>
      </c>
      <c r="E750" s="125"/>
      <c r="F750" s="141" t="s">
        <v>275</v>
      </c>
      <c r="G750" s="125" t="s">
        <v>8</v>
      </c>
      <c r="H750" s="122" t="s">
        <v>5962</v>
      </c>
      <c r="I750" s="142">
        <v>4.65</v>
      </c>
      <c r="J750" s="122">
        <v>76.0</v>
      </c>
      <c r="K750" s="122">
        <v>40.0</v>
      </c>
      <c r="L750" s="122"/>
      <c r="M750" s="125"/>
      <c r="N750" s="143" t="s">
        <v>35</v>
      </c>
      <c r="O750" s="121"/>
      <c r="P750" s="136">
        <v>3.376074E7</v>
      </c>
      <c r="Q750" s="121"/>
      <c r="R750" s="122" t="s">
        <v>6057</v>
      </c>
      <c r="S750" s="121"/>
      <c r="T750" s="121"/>
      <c r="U750" s="121"/>
      <c r="V750" s="121"/>
      <c r="W750" s="121"/>
      <c r="X750" s="121"/>
    </row>
    <row r="751" ht="12.75" customHeight="1">
      <c r="A751" s="121" t="s">
        <v>8608</v>
      </c>
      <c r="B751" s="122">
        <v>6053.0</v>
      </c>
      <c r="C751" s="123">
        <v>38136.0</v>
      </c>
      <c r="D751" s="124">
        <v>9.0</v>
      </c>
      <c r="E751" s="125"/>
      <c r="F751" s="141" t="s">
        <v>903</v>
      </c>
      <c r="G751" s="125" t="s">
        <v>8</v>
      </c>
      <c r="H751" s="122" t="s">
        <v>5962</v>
      </c>
      <c r="I751" s="142">
        <v>5.05</v>
      </c>
      <c r="J751" s="122">
        <v>80.0</v>
      </c>
      <c r="K751" s="122">
        <v>39.0</v>
      </c>
      <c r="L751" s="121"/>
      <c r="M751" s="122"/>
      <c r="N751" s="143" t="s">
        <v>35</v>
      </c>
      <c r="O751" s="121"/>
      <c r="P751" s="136">
        <v>9375529.0</v>
      </c>
      <c r="Q751" s="121"/>
      <c r="R751" s="122" t="s">
        <v>5963</v>
      </c>
      <c r="S751" s="121"/>
      <c r="T751" s="121"/>
      <c r="U751" s="121"/>
      <c r="V751" s="121"/>
      <c r="W751" s="121"/>
      <c r="X751" s="121"/>
    </row>
    <row r="752" ht="12.75" customHeight="1">
      <c r="A752" s="121" t="s">
        <v>8608</v>
      </c>
      <c r="B752" s="122">
        <v>6111.0</v>
      </c>
      <c r="C752" s="123">
        <v>38136.0</v>
      </c>
      <c r="D752" s="124">
        <v>19.3</v>
      </c>
      <c r="E752" s="125"/>
      <c r="F752" s="141" t="s">
        <v>7993</v>
      </c>
      <c r="G752" s="125" t="s">
        <v>857</v>
      </c>
      <c r="H752" s="122" t="s">
        <v>5962</v>
      </c>
      <c r="I752" s="142">
        <v>4.9</v>
      </c>
      <c r="J752" s="122">
        <v>79.0</v>
      </c>
      <c r="K752" s="122">
        <v>38.0</v>
      </c>
      <c r="L752" s="121"/>
      <c r="M752" s="122"/>
      <c r="N752" s="143" t="s">
        <v>821</v>
      </c>
      <c r="O752" s="121"/>
      <c r="P752" s="136">
        <v>5.2613216E7</v>
      </c>
      <c r="Q752" s="121"/>
      <c r="R752" s="122" t="s">
        <v>5963</v>
      </c>
      <c r="S752" s="121"/>
      <c r="T752" s="121"/>
      <c r="U752" s="121"/>
      <c r="V752" s="121"/>
      <c r="W752" s="121"/>
      <c r="X752" s="121"/>
    </row>
    <row r="753" ht="12.75" customHeight="1">
      <c r="A753" s="121" t="s">
        <v>8608</v>
      </c>
      <c r="B753" s="122">
        <v>6052.0</v>
      </c>
      <c r="C753" s="123">
        <v>38136.0</v>
      </c>
      <c r="D753" s="124">
        <v>8.0</v>
      </c>
      <c r="E753" s="125"/>
      <c r="F753" s="141" t="s">
        <v>911</v>
      </c>
      <c r="G753" s="125" t="s">
        <v>857</v>
      </c>
      <c r="H753" s="122" t="s">
        <v>5962</v>
      </c>
      <c r="I753" s="142">
        <v>3.9</v>
      </c>
      <c r="J753" s="122">
        <v>74.0</v>
      </c>
      <c r="K753" s="122">
        <v>36.0</v>
      </c>
      <c r="L753" s="121"/>
      <c r="M753" s="122"/>
      <c r="N753" s="143" t="s">
        <v>35</v>
      </c>
      <c r="O753" s="121"/>
      <c r="P753" s="136">
        <v>1.0692291E7</v>
      </c>
      <c r="Q753" s="121"/>
      <c r="R753" s="122" t="s">
        <v>5963</v>
      </c>
      <c r="S753" s="121"/>
      <c r="T753" s="121"/>
      <c r="U753" s="121"/>
      <c r="V753" s="121"/>
      <c r="W753" s="121"/>
      <c r="X753" s="121"/>
    </row>
    <row r="754" ht="12.75" customHeight="1">
      <c r="A754" s="121" t="s">
        <v>8608</v>
      </c>
      <c r="B754" s="122">
        <v>6056.0</v>
      </c>
      <c r="C754" s="123">
        <v>38137.0</v>
      </c>
      <c r="D754" s="124">
        <v>12.0</v>
      </c>
      <c r="E754" s="125"/>
      <c r="F754" s="141" t="s">
        <v>275</v>
      </c>
      <c r="G754" s="125" t="s">
        <v>8</v>
      </c>
      <c r="H754" s="122" t="s">
        <v>5971</v>
      </c>
      <c r="I754" s="142">
        <v>5.7</v>
      </c>
      <c r="J754" s="122">
        <v>79.0</v>
      </c>
      <c r="K754" s="122">
        <v>40.0</v>
      </c>
      <c r="L754" s="121"/>
      <c r="M754" s="122"/>
      <c r="N754" s="143" t="s">
        <v>821</v>
      </c>
      <c r="O754" s="121"/>
      <c r="P754" s="136">
        <v>1.0873505E7</v>
      </c>
      <c r="Q754" s="121"/>
      <c r="R754" s="122" t="s">
        <v>5963</v>
      </c>
      <c r="S754" s="121"/>
      <c r="T754" s="121"/>
      <c r="U754" s="121"/>
      <c r="V754" s="121"/>
      <c r="W754" s="121"/>
      <c r="X754" s="121"/>
    </row>
    <row r="755" ht="12.75" customHeight="1">
      <c r="A755" s="121" t="s">
        <v>8608</v>
      </c>
      <c r="B755" s="122">
        <v>6112.0</v>
      </c>
      <c r="C755" s="123">
        <v>38137.0</v>
      </c>
      <c r="D755" s="124">
        <v>20.45</v>
      </c>
      <c r="E755" s="125"/>
      <c r="F755" s="141" t="s">
        <v>997</v>
      </c>
      <c r="G755" s="125" t="s">
        <v>857</v>
      </c>
      <c r="H755" s="122" t="s">
        <v>5962</v>
      </c>
      <c r="I755" s="142">
        <v>3.8</v>
      </c>
      <c r="J755" s="122">
        <v>72.0</v>
      </c>
      <c r="K755" s="122">
        <v>36.0</v>
      </c>
      <c r="L755" s="121"/>
      <c r="M755" s="122"/>
      <c r="N755" s="143" t="s">
        <v>821</v>
      </c>
      <c r="O755" s="121"/>
      <c r="P755" s="136">
        <v>7.1602886E7</v>
      </c>
      <c r="Q755" s="121"/>
      <c r="R755" s="122" t="s">
        <v>5963</v>
      </c>
      <c r="S755" s="121"/>
      <c r="T755" s="121"/>
      <c r="U755" s="121"/>
      <c r="V755" s="121"/>
      <c r="W755" s="121"/>
      <c r="X755" s="121"/>
    </row>
    <row r="756" ht="12.75" customHeight="1">
      <c r="A756" s="121" t="s">
        <v>8608</v>
      </c>
      <c r="B756" s="122">
        <v>6058.0</v>
      </c>
      <c r="C756" s="123">
        <v>38138.0</v>
      </c>
      <c r="D756" s="124">
        <v>9.0</v>
      </c>
      <c r="E756" s="125"/>
      <c r="F756" s="141" t="s">
        <v>275</v>
      </c>
      <c r="G756" s="125" t="s">
        <v>8</v>
      </c>
      <c r="H756" s="122" t="s">
        <v>5962</v>
      </c>
      <c r="I756" s="142">
        <v>4.2</v>
      </c>
      <c r="J756" s="122">
        <v>75.0</v>
      </c>
      <c r="K756" s="122">
        <v>36.0</v>
      </c>
      <c r="L756" s="121"/>
      <c r="M756" s="122"/>
      <c r="N756" s="143" t="s">
        <v>821</v>
      </c>
      <c r="O756" s="121"/>
      <c r="P756" s="136">
        <v>9372043.0</v>
      </c>
      <c r="Q756" s="121"/>
      <c r="R756" s="122" t="s">
        <v>5963</v>
      </c>
      <c r="S756" s="121"/>
      <c r="T756" s="121"/>
      <c r="U756" s="121"/>
      <c r="V756" s="121"/>
      <c r="W756" s="121"/>
      <c r="X756" s="121"/>
    </row>
    <row r="757" ht="12.75" customHeight="1">
      <c r="A757" s="121" t="s">
        <v>8608</v>
      </c>
      <c r="B757" s="122">
        <v>6057.0</v>
      </c>
      <c r="C757" s="123">
        <v>38138.0</v>
      </c>
      <c r="D757" s="124">
        <v>9.3</v>
      </c>
      <c r="E757" s="122"/>
      <c r="F757" s="141" t="s">
        <v>1347</v>
      </c>
      <c r="G757" s="125" t="s">
        <v>857</v>
      </c>
      <c r="H757" s="122" t="s">
        <v>5962</v>
      </c>
      <c r="I757" s="142">
        <v>4.35</v>
      </c>
      <c r="J757" s="122">
        <v>76.0</v>
      </c>
      <c r="K757" s="122">
        <v>37.0</v>
      </c>
      <c r="L757" s="122"/>
      <c r="M757" s="122"/>
      <c r="N757" s="143" t="s">
        <v>35</v>
      </c>
      <c r="O757" s="121"/>
      <c r="P757" s="136">
        <v>1.070855E7</v>
      </c>
      <c r="Q757" s="121"/>
      <c r="R757" s="122" t="s">
        <v>5963</v>
      </c>
      <c r="S757" s="121"/>
      <c r="T757" s="121"/>
      <c r="U757" s="121"/>
      <c r="V757" s="121"/>
      <c r="W757" s="121"/>
      <c r="X757" s="121"/>
    </row>
    <row r="758" ht="12.75" customHeight="1">
      <c r="A758" s="121" t="s">
        <v>8608</v>
      </c>
      <c r="B758" s="122">
        <v>6117.0</v>
      </c>
      <c r="C758" s="123">
        <v>38139.0</v>
      </c>
      <c r="D758" s="124">
        <v>13.0</v>
      </c>
      <c r="E758" s="125"/>
      <c r="F758" s="141" t="s">
        <v>414</v>
      </c>
      <c r="G758" s="125" t="s">
        <v>8</v>
      </c>
      <c r="H758" s="122" t="s">
        <v>5962</v>
      </c>
      <c r="I758" s="142">
        <v>2.55</v>
      </c>
      <c r="J758" s="122">
        <v>62.0</v>
      </c>
      <c r="K758" s="122">
        <v>31.5</v>
      </c>
      <c r="L758" s="121"/>
      <c r="M758" s="122"/>
      <c r="N758" s="143" t="s">
        <v>35</v>
      </c>
      <c r="O758" s="121"/>
      <c r="P758" s="136">
        <v>9360648.0</v>
      </c>
      <c r="Q758" s="121"/>
      <c r="R758" s="122" t="s">
        <v>5963</v>
      </c>
      <c r="S758" s="121"/>
      <c r="T758" s="121"/>
      <c r="U758" s="121"/>
      <c r="V758" s="121"/>
      <c r="W758" s="121"/>
      <c r="X758" s="121"/>
    </row>
    <row r="759" ht="12.75" customHeight="1">
      <c r="A759" s="121" t="s">
        <v>8608</v>
      </c>
      <c r="B759" s="122">
        <v>6114.0</v>
      </c>
      <c r="C759" s="123">
        <v>38139.0</v>
      </c>
      <c r="D759" s="124">
        <v>11.0</v>
      </c>
      <c r="E759" s="125"/>
      <c r="F759" s="141" t="s">
        <v>692</v>
      </c>
      <c r="G759" s="125" t="s">
        <v>8</v>
      </c>
      <c r="H759" s="122" t="s">
        <v>5962</v>
      </c>
      <c r="I759" s="142">
        <v>4.1</v>
      </c>
      <c r="J759" s="122">
        <v>77.0</v>
      </c>
      <c r="K759" s="122">
        <v>37.0</v>
      </c>
      <c r="L759" s="121"/>
      <c r="M759" s="122"/>
      <c r="N759" s="143" t="s">
        <v>821</v>
      </c>
      <c r="O759" s="121"/>
      <c r="P759" s="136">
        <v>1.0586419E7</v>
      </c>
      <c r="Q759" s="121"/>
      <c r="R759" s="122" t="s">
        <v>5963</v>
      </c>
      <c r="S759" s="121"/>
      <c r="T759" s="121"/>
      <c r="U759" s="121"/>
      <c r="V759" s="121"/>
      <c r="W759" s="121"/>
      <c r="X759" s="121"/>
    </row>
    <row r="760" ht="12.75" customHeight="1">
      <c r="A760" s="121" t="s">
        <v>8608</v>
      </c>
      <c r="B760" s="122">
        <v>6115.0</v>
      </c>
      <c r="C760" s="123">
        <v>38139.0</v>
      </c>
      <c r="D760" s="124">
        <v>18.3</v>
      </c>
      <c r="E760" s="125"/>
      <c r="F760" s="141" t="s">
        <v>692</v>
      </c>
      <c r="G760" s="125" t="s">
        <v>8</v>
      </c>
      <c r="H760" s="122" t="s">
        <v>5962</v>
      </c>
      <c r="I760" s="142">
        <v>4.1</v>
      </c>
      <c r="J760" s="122">
        <v>74.0</v>
      </c>
      <c r="K760" s="122">
        <v>37.0</v>
      </c>
      <c r="L760" s="121"/>
      <c r="M760" s="122"/>
      <c r="N760" s="143" t="s">
        <v>35</v>
      </c>
      <c r="O760" s="121"/>
      <c r="P760" s="136">
        <v>1.0523121E7</v>
      </c>
      <c r="Q760" s="121"/>
      <c r="R760" s="122" t="s">
        <v>5963</v>
      </c>
      <c r="S760" s="121"/>
      <c r="T760" s="121"/>
      <c r="U760" s="121"/>
      <c r="V760" s="121"/>
      <c r="W760" s="121"/>
      <c r="X760" s="121"/>
    </row>
    <row r="761" ht="12.75" customHeight="1">
      <c r="A761" s="121" t="s">
        <v>8608</v>
      </c>
      <c r="B761" s="122">
        <v>6116.0</v>
      </c>
      <c r="C761" s="123">
        <v>38139.0</v>
      </c>
      <c r="D761" s="124">
        <v>11.0</v>
      </c>
      <c r="E761" s="125"/>
      <c r="F761" s="141" t="s">
        <v>739</v>
      </c>
      <c r="G761" s="125" t="s">
        <v>8</v>
      </c>
      <c r="H761" s="122" t="s">
        <v>5962</v>
      </c>
      <c r="I761" s="142">
        <v>4.6</v>
      </c>
      <c r="J761" s="122">
        <v>76.0</v>
      </c>
      <c r="K761" s="122">
        <v>38.0</v>
      </c>
      <c r="L761" s="121"/>
      <c r="M761" s="122"/>
      <c r="N761" s="143" t="s">
        <v>821</v>
      </c>
      <c r="O761" s="121"/>
      <c r="P761" s="136">
        <v>7.1762227E7</v>
      </c>
      <c r="Q761" s="121"/>
      <c r="R761" s="122" t="s">
        <v>5963</v>
      </c>
      <c r="S761" s="121"/>
      <c r="T761" s="121"/>
      <c r="U761" s="121"/>
      <c r="V761" s="121"/>
      <c r="W761" s="121"/>
      <c r="X761" s="121"/>
    </row>
    <row r="762" ht="12.75" customHeight="1">
      <c r="A762" s="121" t="s">
        <v>8608</v>
      </c>
      <c r="B762" s="122">
        <v>6113.0</v>
      </c>
      <c r="C762" s="123">
        <v>38139.0</v>
      </c>
      <c r="D762" s="124">
        <v>11.0</v>
      </c>
      <c r="E762" s="125"/>
      <c r="F762" s="141" t="s">
        <v>8622</v>
      </c>
      <c r="G762" s="125" t="s">
        <v>857</v>
      </c>
      <c r="H762" s="122" t="s">
        <v>5962</v>
      </c>
      <c r="I762" s="142">
        <v>5.15</v>
      </c>
      <c r="J762" s="122">
        <v>76.0</v>
      </c>
      <c r="K762" s="122">
        <v>41.0</v>
      </c>
      <c r="L762" s="122"/>
      <c r="M762" s="125"/>
      <c r="N762" s="143" t="s">
        <v>35</v>
      </c>
      <c r="O762" s="121"/>
      <c r="P762" s="136">
        <v>1.0708614E7</v>
      </c>
      <c r="Q762" s="121"/>
      <c r="R762" s="122" t="s">
        <v>5963</v>
      </c>
      <c r="S762" s="121"/>
      <c r="T762" s="121"/>
      <c r="U762" s="121"/>
      <c r="V762" s="121"/>
      <c r="W762" s="121"/>
      <c r="X762" s="121"/>
    </row>
    <row r="763" ht="12.75" customHeight="1">
      <c r="A763" s="121" t="s">
        <v>8608</v>
      </c>
      <c r="B763" s="122">
        <v>6059.0</v>
      </c>
      <c r="C763" s="123">
        <v>38139.0</v>
      </c>
      <c r="D763" s="124">
        <v>15.3</v>
      </c>
      <c r="E763" s="125"/>
      <c r="F763" s="141" t="s">
        <v>948</v>
      </c>
      <c r="G763" s="125" t="s">
        <v>857</v>
      </c>
      <c r="H763" s="122" t="s">
        <v>5962</v>
      </c>
      <c r="I763" s="142">
        <v>5.1</v>
      </c>
      <c r="J763" s="122">
        <v>78.0</v>
      </c>
      <c r="K763" s="122">
        <v>40.5</v>
      </c>
      <c r="L763" s="121"/>
      <c r="M763" s="122"/>
      <c r="N763" s="143" t="s">
        <v>821</v>
      </c>
      <c r="O763" s="121"/>
      <c r="P763" s="136">
        <v>9362361.0</v>
      </c>
      <c r="Q763" s="121"/>
      <c r="R763" s="122" t="s">
        <v>5963</v>
      </c>
      <c r="S763" s="121"/>
      <c r="T763" s="121"/>
      <c r="U763" s="121"/>
      <c r="V763" s="121"/>
      <c r="W763" s="121"/>
      <c r="X763" s="121"/>
    </row>
    <row r="764" ht="12.75" customHeight="1">
      <c r="A764" s="121" t="s">
        <v>8608</v>
      </c>
      <c r="B764" s="122">
        <v>6061.0</v>
      </c>
      <c r="C764" s="123">
        <v>38140.0</v>
      </c>
      <c r="D764" s="124">
        <v>12.3</v>
      </c>
      <c r="E764" s="121"/>
      <c r="F764" s="141" t="s">
        <v>739</v>
      </c>
      <c r="G764" s="125" t="s">
        <v>8</v>
      </c>
      <c r="H764" s="122" t="s">
        <v>5962</v>
      </c>
      <c r="I764" s="142">
        <v>5.8</v>
      </c>
      <c r="J764" s="122">
        <v>83.0</v>
      </c>
      <c r="K764" s="122">
        <v>43.0</v>
      </c>
      <c r="L764" s="121"/>
      <c r="M764" s="122"/>
      <c r="N764" s="143" t="s">
        <v>821</v>
      </c>
      <c r="O764" s="121"/>
      <c r="P764" s="136">
        <v>1.105842E7</v>
      </c>
      <c r="Q764" s="121"/>
      <c r="R764" s="122" t="s">
        <v>5963</v>
      </c>
      <c r="S764" s="121"/>
      <c r="T764" s="121"/>
      <c r="U764" s="121"/>
      <c r="V764" s="121"/>
      <c r="W764" s="121"/>
      <c r="X764" s="121"/>
    </row>
    <row r="765" ht="12.75" customHeight="1">
      <c r="A765" s="121" t="s">
        <v>8608</v>
      </c>
      <c r="B765" s="122">
        <v>6062.0</v>
      </c>
      <c r="C765" s="123">
        <v>38140.0</v>
      </c>
      <c r="D765" s="124">
        <v>14.3</v>
      </c>
      <c r="E765" s="125"/>
      <c r="F765" s="141" t="s">
        <v>947</v>
      </c>
      <c r="G765" s="125" t="s">
        <v>857</v>
      </c>
      <c r="H765" s="122" t="s">
        <v>5962</v>
      </c>
      <c r="I765" s="142">
        <v>4.1</v>
      </c>
      <c r="J765" s="122">
        <v>76.0</v>
      </c>
      <c r="K765" s="122">
        <v>38.0</v>
      </c>
      <c r="L765" s="121"/>
      <c r="M765" s="122"/>
      <c r="N765" s="143" t="s">
        <v>821</v>
      </c>
      <c r="O765" s="121"/>
      <c r="P765" s="136">
        <v>1.0785489E7</v>
      </c>
      <c r="Q765" s="121"/>
      <c r="R765" s="122" t="s">
        <v>5963</v>
      </c>
      <c r="S765" s="121"/>
      <c r="T765" s="121"/>
      <c r="U765" s="121"/>
      <c r="V765" s="121"/>
      <c r="W765" s="121"/>
      <c r="X765" s="121"/>
    </row>
    <row r="766" ht="12.75" customHeight="1">
      <c r="A766" s="121" t="s">
        <v>8608</v>
      </c>
      <c r="B766" s="122">
        <v>6060.0</v>
      </c>
      <c r="C766" s="123">
        <v>38140.0</v>
      </c>
      <c r="D766" s="124">
        <v>12.3</v>
      </c>
      <c r="E766" s="125"/>
      <c r="F766" s="141" t="s">
        <v>911</v>
      </c>
      <c r="G766" s="125" t="s">
        <v>857</v>
      </c>
      <c r="H766" s="122" t="s">
        <v>5962</v>
      </c>
      <c r="I766" s="142">
        <v>5.25</v>
      </c>
      <c r="J766" s="122">
        <v>80.0</v>
      </c>
      <c r="K766" s="122">
        <v>42.0</v>
      </c>
      <c r="L766" s="121"/>
      <c r="M766" s="122"/>
      <c r="N766" s="143" t="s">
        <v>821</v>
      </c>
      <c r="O766" s="121"/>
      <c r="P766" s="136">
        <v>1.0707537E7</v>
      </c>
      <c r="Q766" s="121"/>
      <c r="R766" s="122" t="s">
        <v>5963</v>
      </c>
      <c r="S766" s="121"/>
      <c r="T766" s="121"/>
      <c r="U766" s="121"/>
      <c r="V766" s="121"/>
      <c r="W766" s="121"/>
      <c r="X766" s="121"/>
    </row>
    <row r="767" ht="12.75" customHeight="1">
      <c r="A767" s="121" t="s">
        <v>8608</v>
      </c>
      <c r="B767" s="122">
        <v>6064.0</v>
      </c>
      <c r="C767" s="123">
        <v>38142.0</v>
      </c>
      <c r="D767" s="124">
        <v>15.0</v>
      </c>
      <c r="E767" s="125"/>
      <c r="F767" s="141" t="s">
        <v>947</v>
      </c>
      <c r="G767" s="125" t="s">
        <v>857</v>
      </c>
      <c r="H767" s="122" t="s">
        <v>5962</v>
      </c>
      <c r="I767" s="142">
        <v>4.9</v>
      </c>
      <c r="J767" s="122">
        <v>72.0</v>
      </c>
      <c r="K767" s="122">
        <v>38.0</v>
      </c>
      <c r="L767" s="121"/>
      <c r="M767" s="122"/>
      <c r="N767" s="143" t="s">
        <v>821</v>
      </c>
      <c r="O767" s="121"/>
      <c r="P767" s="136">
        <v>1.0707904E7</v>
      </c>
      <c r="Q767" s="121"/>
      <c r="R767" s="122" t="s">
        <v>5963</v>
      </c>
      <c r="S767" s="121"/>
      <c r="T767" s="121"/>
      <c r="U767" s="121"/>
      <c r="V767" s="121"/>
      <c r="W767" s="121"/>
      <c r="X767" s="121"/>
    </row>
    <row r="768" ht="12.75" customHeight="1">
      <c r="A768" s="121" t="s">
        <v>8608</v>
      </c>
      <c r="B768" s="122">
        <v>6065.0</v>
      </c>
      <c r="C768" s="123">
        <v>38142.0</v>
      </c>
      <c r="D768" s="124">
        <v>12.0</v>
      </c>
      <c r="E768" s="125"/>
      <c r="F768" s="141" t="s">
        <v>947</v>
      </c>
      <c r="G768" s="125" t="s">
        <v>857</v>
      </c>
      <c r="H768" s="122" t="s">
        <v>5962</v>
      </c>
      <c r="I768" s="142">
        <v>4.0</v>
      </c>
      <c r="J768" s="122">
        <v>74.0</v>
      </c>
      <c r="K768" s="122">
        <v>36.0</v>
      </c>
      <c r="L768" s="121"/>
      <c r="M768" s="122"/>
      <c r="N768" s="143" t="s">
        <v>35</v>
      </c>
      <c r="O768" s="121"/>
      <c r="P768" s="136">
        <v>7.1684073E7</v>
      </c>
      <c r="Q768" s="121"/>
      <c r="R768" s="122" t="s">
        <v>5963</v>
      </c>
      <c r="S768" s="121"/>
      <c r="T768" s="121"/>
      <c r="U768" s="121"/>
      <c r="V768" s="121"/>
      <c r="W768" s="121"/>
      <c r="X768" s="121"/>
    </row>
    <row r="769" ht="12.75" customHeight="1">
      <c r="A769" s="121" t="s">
        <v>8608</v>
      </c>
      <c r="B769" s="122">
        <v>6063.0</v>
      </c>
      <c r="C769" s="123">
        <v>38142.0</v>
      </c>
      <c r="D769" s="124">
        <v>10.0</v>
      </c>
      <c r="E769" s="125"/>
      <c r="F769" s="141" t="s">
        <v>1452</v>
      </c>
      <c r="G769" s="125" t="s">
        <v>857</v>
      </c>
      <c r="H769" s="122" t="s">
        <v>5962</v>
      </c>
      <c r="I769" s="142">
        <v>5.0</v>
      </c>
      <c r="J769" s="122">
        <v>78.0</v>
      </c>
      <c r="K769" s="122">
        <v>40.0</v>
      </c>
      <c r="L769" s="121"/>
      <c r="M769" s="122"/>
      <c r="N769" s="143" t="s">
        <v>821</v>
      </c>
      <c r="O769" s="121"/>
      <c r="P769" s="136">
        <v>5.2613216E7</v>
      </c>
      <c r="Q769" s="121"/>
      <c r="R769" s="122" t="s">
        <v>5963</v>
      </c>
      <c r="S769" s="121"/>
      <c r="T769" s="121"/>
      <c r="U769" s="121"/>
      <c r="V769" s="121"/>
      <c r="W769" s="121"/>
      <c r="X769" s="121"/>
    </row>
    <row r="770" ht="12.75" customHeight="1">
      <c r="A770" s="121" t="s">
        <v>8608</v>
      </c>
      <c r="B770" s="122">
        <v>6066.0</v>
      </c>
      <c r="C770" s="123">
        <v>38143.0</v>
      </c>
      <c r="D770" s="124">
        <v>10.0</v>
      </c>
      <c r="E770" s="125"/>
      <c r="F770" s="141" t="s">
        <v>947</v>
      </c>
      <c r="G770" s="125" t="s">
        <v>857</v>
      </c>
      <c r="H770" s="122" t="s">
        <v>5962</v>
      </c>
      <c r="I770" s="142">
        <v>5.0</v>
      </c>
      <c r="J770" s="122">
        <v>80.0</v>
      </c>
      <c r="K770" s="122">
        <v>42.0</v>
      </c>
      <c r="L770" s="121"/>
      <c r="M770" s="122"/>
      <c r="N770" s="143" t="s">
        <v>35</v>
      </c>
      <c r="O770" s="121"/>
      <c r="P770" s="136">
        <v>7.1684073E7</v>
      </c>
      <c r="Q770" s="121"/>
      <c r="R770" s="122" t="s">
        <v>5963</v>
      </c>
      <c r="S770" s="121"/>
      <c r="T770" s="121"/>
      <c r="U770" s="121"/>
      <c r="V770" s="121"/>
      <c r="W770" s="121"/>
      <c r="X770" s="121"/>
    </row>
    <row r="771" ht="12.75" customHeight="1">
      <c r="A771" s="121" t="s">
        <v>8608</v>
      </c>
      <c r="B771" s="122">
        <v>6118.0</v>
      </c>
      <c r="C771" s="123">
        <v>38143.0</v>
      </c>
      <c r="D771" s="124">
        <v>17.3</v>
      </c>
      <c r="E771" s="125"/>
      <c r="F771" s="141" t="s">
        <v>947</v>
      </c>
      <c r="G771" s="125" t="s">
        <v>857</v>
      </c>
      <c r="H771" s="122" t="s">
        <v>5962</v>
      </c>
      <c r="I771" s="142">
        <v>4.0</v>
      </c>
      <c r="J771" s="122">
        <v>75.0</v>
      </c>
      <c r="K771" s="122">
        <v>35.0</v>
      </c>
      <c r="L771" s="121"/>
      <c r="M771" s="122"/>
      <c r="N771" s="143" t="s">
        <v>8613</v>
      </c>
      <c r="O771" s="121"/>
      <c r="P771" s="136">
        <v>1.082785E7</v>
      </c>
      <c r="Q771" s="121"/>
      <c r="R771" s="122" t="s">
        <v>5963</v>
      </c>
      <c r="S771" s="121"/>
      <c r="T771" s="121"/>
      <c r="U771" s="121"/>
      <c r="V771" s="121"/>
      <c r="W771" s="121"/>
      <c r="X771" s="121"/>
    </row>
    <row r="772" ht="12.75" customHeight="1">
      <c r="A772" s="121" t="s">
        <v>8608</v>
      </c>
      <c r="B772" s="122">
        <v>6119.0</v>
      </c>
      <c r="C772" s="123">
        <v>38143.0</v>
      </c>
      <c r="D772" s="124">
        <v>18.45</v>
      </c>
      <c r="E772" s="125"/>
      <c r="F772" s="141" t="s">
        <v>1085</v>
      </c>
      <c r="G772" s="125" t="s">
        <v>857</v>
      </c>
      <c r="H772" s="122" t="s">
        <v>5962</v>
      </c>
      <c r="I772" s="142">
        <v>4.0</v>
      </c>
      <c r="J772" s="122">
        <v>73.0</v>
      </c>
      <c r="K772" s="122">
        <v>36.0</v>
      </c>
      <c r="L772" s="121"/>
      <c r="M772" s="122"/>
      <c r="N772" s="143" t="s">
        <v>8613</v>
      </c>
      <c r="O772" s="121"/>
      <c r="P772" s="136">
        <v>1.051973E7</v>
      </c>
      <c r="Q772" s="121"/>
      <c r="R772" s="122" t="s">
        <v>5963</v>
      </c>
      <c r="S772" s="121"/>
      <c r="T772" s="121"/>
      <c r="U772" s="121"/>
      <c r="V772" s="121"/>
      <c r="W772" s="121"/>
      <c r="X772" s="121"/>
    </row>
    <row r="773" ht="12.75" customHeight="1">
      <c r="A773" s="121" t="s">
        <v>8608</v>
      </c>
      <c r="B773" s="122">
        <v>6120.0</v>
      </c>
      <c r="C773" s="123">
        <v>38144.0</v>
      </c>
      <c r="D773" s="124">
        <v>12.45</v>
      </c>
      <c r="E773" s="125"/>
      <c r="F773" s="141" t="s">
        <v>739</v>
      </c>
      <c r="G773" s="125" t="s">
        <v>8</v>
      </c>
      <c r="H773" s="122" t="s">
        <v>5962</v>
      </c>
      <c r="I773" s="142">
        <v>5.15</v>
      </c>
      <c r="J773" s="122">
        <v>78.0</v>
      </c>
      <c r="K773" s="122">
        <v>40.0</v>
      </c>
      <c r="L773" s="121"/>
      <c r="M773" s="122"/>
      <c r="N773" s="143"/>
      <c r="O773" s="121"/>
      <c r="P773" s="136">
        <v>9367449.0</v>
      </c>
      <c r="Q773" s="121"/>
      <c r="R773" s="122" t="s">
        <v>5963</v>
      </c>
      <c r="S773" s="121"/>
      <c r="T773" s="121"/>
      <c r="U773" s="121"/>
      <c r="V773" s="121"/>
      <c r="W773" s="121"/>
      <c r="X773" s="121"/>
    </row>
    <row r="774" ht="12.75" customHeight="1">
      <c r="A774" s="121" t="s">
        <v>8608</v>
      </c>
      <c r="B774" s="122">
        <v>6181.0</v>
      </c>
      <c r="C774" s="123">
        <v>38144.0</v>
      </c>
      <c r="D774" s="124">
        <v>14.45</v>
      </c>
      <c r="E774" s="125"/>
      <c r="F774" s="141" t="s">
        <v>739</v>
      </c>
      <c r="G774" s="125" t="s">
        <v>8</v>
      </c>
      <c r="H774" s="122" t="s">
        <v>5962</v>
      </c>
      <c r="I774" s="142">
        <v>5.4</v>
      </c>
      <c r="J774" s="122">
        <v>79.0</v>
      </c>
      <c r="K774" s="122">
        <v>41.0</v>
      </c>
      <c r="L774" s="121"/>
      <c r="M774" s="122"/>
      <c r="N774" s="143"/>
      <c r="O774" s="121"/>
      <c r="P774" s="136">
        <v>9367449.0</v>
      </c>
      <c r="Q774" s="121"/>
      <c r="R774" s="122" t="s">
        <v>5963</v>
      </c>
      <c r="S774" s="121"/>
      <c r="T774" s="121"/>
      <c r="U774" s="121"/>
      <c r="V774" s="121"/>
      <c r="W774" s="121"/>
      <c r="X774" s="121"/>
    </row>
    <row r="775" ht="12.75" customHeight="1">
      <c r="A775" s="121" t="s">
        <v>8608</v>
      </c>
      <c r="B775" s="122">
        <v>6067.0</v>
      </c>
      <c r="C775" s="123">
        <v>38144.0</v>
      </c>
      <c r="D775" s="124">
        <v>8.3</v>
      </c>
      <c r="E775" s="125"/>
      <c r="F775" s="141" t="s">
        <v>947</v>
      </c>
      <c r="G775" s="125" t="s">
        <v>857</v>
      </c>
      <c r="H775" s="122" t="s">
        <v>5962</v>
      </c>
      <c r="I775" s="142">
        <v>4.8</v>
      </c>
      <c r="J775" s="122">
        <v>77.0</v>
      </c>
      <c r="K775" s="122">
        <v>39.0</v>
      </c>
      <c r="L775" s="121"/>
      <c r="M775" s="122"/>
      <c r="N775" s="143" t="s">
        <v>821</v>
      </c>
      <c r="O775" s="121"/>
      <c r="P775" s="136">
        <v>1.0818449E7</v>
      </c>
      <c r="Q775" s="121"/>
      <c r="R775" s="122" t="s">
        <v>5963</v>
      </c>
      <c r="S775" s="121"/>
      <c r="T775" s="121"/>
      <c r="U775" s="121"/>
      <c r="V775" s="121"/>
      <c r="W775" s="121"/>
      <c r="X775" s="121"/>
    </row>
    <row r="776" ht="12.75" customHeight="1">
      <c r="A776" s="121" t="s">
        <v>8608</v>
      </c>
      <c r="B776" s="122">
        <v>6068.0</v>
      </c>
      <c r="C776" s="123">
        <v>38144.0</v>
      </c>
      <c r="D776" s="124">
        <v>17.0</v>
      </c>
      <c r="E776" s="125"/>
      <c r="F776" s="141" t="s">
        <v>942</v>
      </c>
      <c r="G776" s="125" t="s">
        <v>857</v>
      </c>
      <c r="H776" s="122" t="s">
        <v>5962</v>
      </c>
      <c r="I776" s="142">
        <v>3.75</v>
      </c>
      <c r="J776" s="122">
        <v>75.0</v>
      </c>
      <c r="K776" s="122">
        <v>38.0</v>
      </c>
      <c r="L776" s="121"/>
      <c r="M776" s="122"/>
      <c r="N776" s="143" t="s">
        <v>35</v>
      </c>
      <c r="O776" s="121"/>
      <c r="P776" s="136">
        <v>1.0533386E7</v>
      </c>
      <c r="Q776" s="121"/>
      <c r="R776" s="122" t="s">
        <v>5963</v>
      </c>
      <c r="S776" s="121"/>
      <c r="T776" s="121"/>
      <c r="U776" s="121"/>
      <c r="V776" s="121"/>
      <c r="W776" s="121"/>
      <c r="X776" s="121"/>
    </row>
    <row r="777" ht="12.75" customHeight="1">
      <c r="A777" s="121" t="s">
        <v>8608</v>
      </c>
      <c r="B777" s="122">
        <v>6182.0</v>
      </c>
      <c r="C777" s="123">
        <v>38144.0</v>
      </c>
      <c r="D777" s="124">
        <v>15.0</v>
      </c>
      <c r="E777" s="125"/>
      <c r="F777" s="141" t="s">
        <v>1452</v>
      </c>
      <c r="G777" s="125" t="s">
        <v>857</v>
      </c>
      <c r="H777" s="122" t="s">
        <v>5962</v>
      </c>
      <c r="I777" s="142">
        <v>5.6</v>
      </c>
      <c r="J777" s="122">
        <v>82.0</v>
      </c>
      <c r="K777" s="122">
        <v>41.0</v>
      </c>
      <c r="L777" s="121"/>
      <c r="M777" s="122"/>
      <c r="N777" s="143" t="s">
        <v>821</v>
      </c>
      <c r="O777" s="121"/>
      <c r="P777" s="136">
        <v>1.0707904E7</v>
      </c>
      <c r="Q777" s="121"/>
      <c r="R777" s="122" t="s">
        <v>5963</v>
      </c>
      <c r="S777" s="121"/>
      <c r="T777" s="121"/>
      <c r="U777" s="121"/>
      <c r="V777" s="121"/>
      <c r="W777" s="121"/>
      <c r="X777" s="121"/>
    </row>
    <row r="778" ht="12.75" customHeight="1">
      <c r="A778" s="121" t="s">
        <v>8608</v>
      </c>
      <c r="B778" s="122">
        <v>6185.0</v>
      </c>
      <c r="C778" s="123">
        <v>38145.0</v>
      </c>
      <c r="D778" s="124">
        <v>18.0</v>
      </c>
      <c r="E778" s="125"/>
      <c r="F778" s="141" t="s">
        <v>660</v>
      </c>
      <c r="G778" s="125" t="s">
        <v>8</v>
      </c>
      <c r="H778" s="122" t="s">
        <v>5962</v>
      </c>
      <c r="I778" s="142">
        <v>7.8</v>
      </c>
      <c r="J778" s="122">
        <v>90.0</v>
      </c>
      <c r="K778" s="122">
        <v>48.0</v>
      </c>
      <c r="L778" s="121"/>
      <c r="M778" s="122"/>
      <c r="N778" s="143" t="s">
        <v>35</v>
      </c>
      <c r="O778" s="121"/>
      <c r="P778" s="136">
        <v>1.0487171E7</v>
      </c>
      <c r="Q778" s="121"/>
      <c r="R778" s="122" t="s">
        <v>5963</v>
      </c>
      <c r="S778" s="121"/>
      <c r="T778" s="121"/>
      <c r="U778" s="121"/>
      <c r="V778" s="121"/>
      <c r="W778" s="121"/>
      <c r="X778" s="121"/>
    </row>
    <row r="779" ht="12.75" customHeight="1">
      <c r="A779" s="121" t="s">
        <v>8608</v>
      </c>
      <c r="B779" s="122">
        <v>6069.0</v>
      </c>
      <c r="C779" s="123">
        <v>38145.0</v>
      </c>
      <c r="D779" s="124">
        <v>12.0</v>
      </c>
      <c r="E779" s="125"/>
      <c r="F779" s="141" t="s">
        <v>8623</v>
      </c>
      <c r="G779" s="125" t="s">
        <v>857</v>
      </c>
      <c r="H779" s="122" t="s">
        <v>5962</v>
      </c>
      <c r="I779" s="142">
        <v>4.15</v>
      </c>
      <c r="J779" s="122">
        <v>74.0</v>
      </c>
      <c r="K779" s="122">
        <v>39.0</v>
      </c>
      <c r="L779" s="121"/>
      <c r="M779" s="122"/>
      <c r="N779" s="143" t="s">
        <v>35</v>
      </c>
      <c r="O779" s="121"/>
      <c r="P779" s="136">
        <v>1.0686199E7</v>
      </c>
      <c r="Q779" s="121"/>
      <c r="R779" s="122" t="s">
        <v>5963</v>
      </c>
      <c r="S779" s="121"/>
      <c r="T779" s="121"/>
      <c r="U779" s="121"/>
      <c r="V779" s="121"/>
      <c r="W779" s="121"/>
      <c r="X779" s="121"/>
    </row>
    <row r="780" ht="12.75" customHeight="1">
      <c r="A780" s="121" t="s">
        <v>8608</v>
      </c>
      <c r="B780" s="122">
        <v>6184.0</v>
      </c>
      <c r="C780" s="123">
        <v>38145.0</v>
      </c>
      <c r="D780" s="124">
        <v>13.0</v>
      </c>
      <c r="E780" s="122"/>
      <c r="F780" s="141" t="s">
        <v>8622</v>
      </c>
      <c r="G780" s="125" t="s">
        <v>857</v>
      </c>
      <c r="H780" s="122" t="s">
        <v>5962</v>
      </c>
      <c r="I780" s="142">
        <v>5.0</v>
      </c>
      <c r="J780" s="122">
        <v>78.0</v>
      </c>
      <c r="K780" s="122">
        <v>42.0</v>
      </c>
      <c r="L780" s="122"/>
      <c r="M780" s="122"/>
      <c r="N780" s="143" t="s">
        <v>821</v>
      </c>
      <c r="O780" s="121"/>
      <c r="P780" s="136">
        <v>7.1688544E7</v>
      </c>
      <c r="Q780" s="121"/>
      <c r="R780" s="122" t="s">
        <v>5963</v>
      </c>
      <c r="S780" s="121"/>
      <c r="T780" s="121"/>
      <c r="U780" s="121"/>
      <c r="V780" s="121"/>
      <c r="W780" s="121"/>
      <c r="X780" s="121"/>
    </row>
    <row r="781" ht="12.75" customHeight="1">
      <c r="A781" s="121" t="s">
        <v>8608</v>
      </c>
      <c r="B781" s="122">
        <v>6183.0</v>
      </c>
      <c r="C781" s="123">
        <v>38145.0</v>
      </c>
      <c r="D781" s="124">
        <v>11.0</v>
      </c>
      <c r="E781" s="125"/>
      <c r="F781" s="141" t="s">
        <v>7971</v>
      </c>
      <c r="G781" s="125" t="s">
        <v>857</v>
      </c>
      <c r="H781" s="122" t="s">
        <v>5962</v>
      </c>
      <c r="I781" s="142">
        <v>4.8</v>
      </c>
      <c r="J781" s="122">
        <v>76.0</v>
      </c>
      <c r="K781" s="122">
        <v>39.0</v>
      </c>
      <c r="L781" s="121"/>
      <c r="M781" s="122"/>
      <c r="N781" s="143" t="s">
        <v>35</v>
      </c>
      <c r="O781" s="121"/>
      <c r="P781" s="136">
        <v>1.0708813E7</v>
      </c>
      <c r="Q781" s="121"/>
      <c r="R781" s="122" t="s">
        <v>5963</v>
      </c>
      <c r="S781" s="121"/>
      <c r="T781" s="121"/>
      <c r="U781" s="121"/>
      <c r="V781" s="121"/>
      <c r="W781" s="121"/>
      <c r="X781" s="121"/>
    </row>
    <row r="782" ht="12.75" customHeight="1">
      <c r="A782" s="121" t="s">
        <v>8608</v>
      </c>
      <c r="B782" s="122">
        <v>6070.0</v>
      </c>
      <c r="C782" s="123">
        <v>38145.0</v>
      </c>
      <c r="D782" s="124">
        <v>12.0</v>
      </c>
      <c r="E782" s="125"/>
      <c r="F782" s="141" t="s">
        <v>1447</v>
      </c>
      <c r="G782" s="125" t="s">
        <v>857</v>
      </c>
      <c r="H782" s="122" t="s">
        <v>5962</v>
      </c>
      <c r="I782" s="142">
        <v>4.6</v>
      </c>
      <c r="J782" s="122">
        <v>77.0</v>
      </c>
      <c r="K782" s="122">
        <v>40.0</v>
      </c>
      <c r="L782" s="121"/>
      <c r="M782" s="122"/>
      <c r="N782" s="143" t="s">
        <v>35</v>
      </c>
      <c r="O782" s="121"/>
      <c r="P782" s="136">
        <v>3.2868231E7</v>
      </c>
      <c r="Q782" s="121"/>
      <c r="R782" s="122" t="s">
        <v>5963</v>
      </c>
      <c r="S782" s="121"/>
      <c r="T782" s="121"/>
      <c r="U782" s="121"/>
      <c r="V782" s="121"/>
      <c r="W782" s="121"/>
      <c r="X782" s="121"/>
    </row>
    <row r="783" ht="12.75" customHeight="1">
      <c r="A783" s="121" t="s">
        <v>8608</v>
      </c>
      <c r="B783" s="122">
        <v>6073.0</v>
      </c>
      <c r="C783" s="123">
        <v>38146.0</v>
      </c>
      <c r="D783" s="124">
        <v>11.0</v>
      </c>
      <c r="E783" s="125"/>
      <c r="F783" s="141" t="s">
        <v>732</v>
      </c>
      <c r="G783" s="125" t="s">
        <v>8</v>
      </c>
      <c r="H783" s="122" t="s">
        <v>5962</v>
      </c>
      <c r="I783" s="142">
        <v>3.8</v>
      </c>
      <c r="J783" s="122">
        <v>75.0</v>
      </c>
      <c r="K783" s="122">
        <v>36.0</v>
      </c>
      <c r="L783" s="121"/>
      <c r="M783" s="122"/>
      <c r="N783" s="143" t="s">
        <v>821</v>
      </c>
      <c r="O783" s="121"/>
      <c r="P783" s="136">
        <v>7.1696837E7</v>
      </c>
      <c r="Q783" s="121"/>
      <c r="R783" s="122" t="s">
        <v>5963</v>
      </c>
      <c r="S783" s="121"/>
      <c r="T783" s="121"/>
      <c r="U783" s="121"/>
      <c r="V783" s="121"/>
      <c r="W783" s="121"/>
      <c r="X783" s="121"/>
    </row>
    <row r="784" ht="12.75" customHeight="1">
      <c r="A784" s="121" t="s">
        <v>8608</v>
      </c>
      <c r="B784" s="122">
        <v>6071.0</v>
      </c>
      <c r="C784" s="123">
        <v>38146.0</v>
      </c>
      <c r="D784" s="124">
        <v>16.0</v>
      </c>
      <c r="E784" s="125"/>
      <c r="F784" s="141" t="s">
        <v>8624</v>
      </c>
      <c r="G784" s="125" t="s">
        <v>857</v>
      </c>
      <c r="H784" s="122" t="s">
        <v>5962</v>
      </c>
      <c r="I784" s="142">
        <v>6.65</v>
      </c>
      <c r="J784" s="122">
        <v>84.0</v>
      </c>
      <c r="K784" s="122">
        <v>43.5</v>
      </c>
      <c r="L784" s="121"/>
      <c r="M784" s="122"/>
      <c r="N784" s="143" t="s">
        <v>35</v>
      </c>
      <c r="O784" s="121"/>
      <c r="P784" s="136">
        <v>7.1684073E7</v>
      </c>
      <c r="Q784" s="121"/>
      <c r="R784" s="122" t="s">
        <v>5963</v>
      </c>
      <c r="S784" s="121"/>
      <c r="T784" s="121"/>
      <c r="U784" s="121"/>
      <c r="V784" s="121"/>
      <c r="W784" s="121"/>
      <c r="X784" s="121"/>
    </row>
    <row r="785" ht="12.75" customHeight="1">
      <c r="A785" s="121" t="s">
        <v>8608</v>
      </c>
      <c r="B785" s="122">
        <v>6072.0</v>
      </c>
      <c r="C785" s="123">
        <v>38146.0</v>
      </c>
      <c r="D785" s="124">
        <v>17.0</v>
      </c>
      <c r="E785" s="125"/>
      <c r="F785" s="141" t="s">
        <v>8624</v>
      </c>
      <c r="G785" s="125" t="s">
        <v>857</v>
      </c>
      <c r="H785" s="122" t="s">
        <v>5962</v>
      </c>
      <c r="I785" s="142">
        <v>4.5</v>
      </c>
      <c r="J785" s="122">
        <v>75.0</v>
      </c>
      <c r="K785" s="122">
        <v>37.0</v>
      </c>
      <c r="L785" s="121"/>
      <c r="M785" s="122"/>
      <c r="N785" s="143" t="s">
        <v>821</v>
      </c>
      <c r="O785" s="121"/>
      <c r="P785" s="136">
        <v>7.1694285E7</v>
      </c>
      <c r="Q785" s="121"/>
      <c r="R785" s="122" t="s">
        <v>5963</v>
      </c>
      <c r="S785" s="122"/>
      <c r="T785" s="121"/>
      <c r="U785" s="121"/>
      <c r="V785" s="121"/>
      <c r="W785" s="121"/>
      <c r="X785" s="121"/>
    </row>
    <row r="786" ht="12.75" customHeight="1">
      <c r="A786" s="121" t="s">
        <v>8608</v>
      </c>
      <c r="B786" s="122">
        <v>6186.0</v>
      </c>
      <c r="C786" s="123">
        <v>38146.0</v>
      </c>
      <c r="D786" s="124">
        <v>19.3</v>
      </c>
      <c r="E786" s="125"/>
      <c r="F786" s="141" t="s">
        <v>8610</v>
      </c>
      <c r="G786" s="125" t="s">
        <v>857</v>
      </c>
      <c r="H786" s="122" t="s">
        <v>5962</v>
      </c>
      <c r="I786" s="142">
        <v>5.6</v>
      </c>
      <c r="J786" s="122">
        <v>78.0</v>
      </c>
      <c r="K786" s="122">
        <v>43.0</v>
      </c>
      <c r="L786" s="121"/>
      <c r="M786" s="122"/>
      <c r="N786" s="143" t="s">
        <v>821</v>
      </c>
      <c r="O786" s="121"/>
      <c r="P786" s="136">
        <v>9441972.0</v>
      </c>
      <c r="Q786" s="121"/>
      <c r="R786" s="122" t="s">
        <v>5963</v>
      </c>
      <c r="S786" s="121"/>
      <c r="T786" s="121"/>
      <c r="U786" s="121"/>
      <c r="V786" s="121"/>
      <c r="W786" s="121"/>
      <c r="X786" s="121"/>
    </row>
    <row r="787" ht="12.75" customHeight="1">
      <c r="A787" s="121" t="s">
        <v>8608</v>
      </c>
      <c r="B787" s="122">
        <v>6076.0</v>
      </c>
      <c r="C787" s="123">
        <v>38147.0</v>
      </c>
      <c r="D787" s="124">
        <v>20.0</v>
      </c>
      <c r="E787" s="125"/>
      <c r="F787" s="141" t="s">
        <v>5033</v>
      </c>
      <c r="G787" s="125" t="s">
        <v>8</v>
      </c>
      <c r="H787" s="122" t="s">
        <v>5962</v>
      </c>
      <c r="I787" s="142">
        <v>4.9</v>
      </c>
      <c r="J787" s="122">
        <v>79.0</v>
      </c>
      <c r="K787" s="122">
        <v>40.0</v>
      </c>
      <c r="L787" s="121"/>
      <c r="M787" s="122"/>
      <c r="N787" s="143" t="s">
        <v>35</v>
      </c>
      <c r="O787" s="121"/>
      <c r="P787" s="136">
        <v>1.6203154E7</v>
      </c>
      <c r="Q787" s="121"/>
      <c r="R787" s="122" t="s">
        <v>6118</v>
      </c>
      <c r="S787" s="121"/>
      <c r="T787" s="121"/>
      <c r="U787" s="121"/>
      <c r="V787" s="121"/>
      <c r="W787" s="121"/>
      <c r="X787" s="121"/>
    </row>
    <row r="788" ht="12.75" customHeight="1">
      <c r="A788" s="121" t="s">
        <v>8608</v>
      </c>
      <c r="B788" s="122">
        <v>6074.0</v>
      </c>
      <c r="C788" s="123">
        <v>38147.0</v>
      </c>
      <c r="D788" s="124">
        <v>10.3</v>
      </c>
      <c r="E788" s="125"/>
      <c r="F788" s="141" t="s">
        <v>8625</v>
      </c>
      <c r="G788" s="125" t="s">
        <v>8</v>
      </c>
      <c r="H788" s="122" t="s">
        <v>5962</v>
      </c>
      <c r="I788" s="142">
        <v>6.2</v>
      </c>
      <c r="J788" s="122">
        <v>80.0</v>
      </c>
      <c r="K788" s="122">
        <v>43.0</v>
      </c>
      <c r="L788" s="121"/>
      <c r="M788" s="122"/>
      <c r="N788" s="143" t="s">
        <v>821</v>
      </c>
      <c r="O788" s="121"/>
      <c r="P788" s="136">
        <v>3.2878995E7</v>
      </c>
      <c r="Q788" s="121"/>
      <c r="R788" s="122" t="s">
        <v>5963</v>
      </c>
      <c r="S788" s="121"/>
      <c r="T788" s="121"/>
      <c r="U788" s="121"/>
      <c r="V788" s="121"/>
      <c r="W788" s="121"/>
      <c r="X788" s="121"/>
    </row>
    <row r="789" ht="12.75" customHeight="1">
      <c r="A789" s="121" t="s">
        <v>8608</v>
      </c>
      <c r="B789" s="122">
        <v>6075.0</v>
      </c>
      <c r="C789" s="123">
        <v>38147.0</v>
      </c>
      <c r="D789" s="124">
        <v>11.0</v>
      </c>
      <c r="E789" s="125"/>
      <c r="F789" s="141" t="s">
        <v>7971</v>
      </c>
      <c r="G789" s="125" t="s">
        <v>857</v>
      </c>
      <c r="H789" s="122" t="s">
        <v>5962</v>
      </c>
      <c r="I789" s="142">
        <v>5.3</v>
      </c>
      <c r="J789" s="122">
        <v>75.0</v>
      </c>
      <c r="K789" s="122">
        <v>42.0</v>
      </c>
      <c r="L789" s="121"/>
      <c r="M789" s="122"/>
      <c r="N789" s="143" t="s">
        <v>821</v>
      </c>
      <c r="O789" s="121"/>
      <c r="P789" s="136">
        <v>9380428.0</v>
      </c>
      <c r="Q789" s="121"/>
      <c r="R789" s="122" t="s">
        <v>5963</v>
      </c>
      <c r="S789" s="121"/>
      <c r="T789" s="121"/>
      <c r="U789" s="121"/>
      <c r="V789" s="121"/>
      <c r="W789" s="121"/>
      <c r="X789" s="121"/>
    </row>
    <row r="790" ht="12.75" customHeight="1">
      <c r="A790" s="121" t="s">
        <v>8608</v>
      </c>
      <c r="B790" s="122">
        <v>6187.0</v>
      </c>
      <c r="C790" s="123">
        <v>38147.0</v>
      </c>
      <c r="D790" s="124">
        <v>18.3</v>
      </c>
      <c r="E790" s="125"/>
      <c r="F790" s="141" t="s">
        <v>934</v>
      </c>
      <c r="G790" s="125" t="s">
        <v>857</v>
      </c>
      <c r="H790" s="122" t="s">
        <v>5962</v>
      </c>
      <c r="I790" s="142">
        <v>2.1</v>
      </c>
      <c r="J790" s="122">
        <v>59.0</v>
      </c>
      <c r="K790" s="122">
        <v>31.0</v>
      </c>
      <c r="L790" s="121"/>
      <c r="M790" s="122"/>
      <c r="N790" s="143" t="s">
        <v>821</v>
      </c>
      <c r="O790" s="121"/>
      <c r="P790" s="136">
        <v>1.0826545E7</v>
      </c>
      <c r="Q790" s="121"/>
      <c r="R790" s="122" t="s">
        <v>5963</v>
      </c>
      <c r="S790" s="121"/>
      <c r="T790" s="121"/>
      <c r="U790" s="121"/>
      <c r="V790" s="121"/>
      <c r="W790" s="121"/>
      <c r="X790" s="121"/>
    </row>
    <row r="791" ht="12.75" customHeight="1">
      <c r="A791" s="121" t="s">
        <v>8608</v>
      </c>
      <c r="B791" s="122">
        <v>6189.0</v>
      </c>
      <c r="C791" s="123">
        <v>38149.0</v>
      </c>
      <c r="D791" s="124">
        <v>9.0</v>
      </c>
      <c r="E791" s="125"/>
      <c r="F791" s="141" t="s">
        <v>692</v>
      </c>
      <c r="G791" s="125" t="s">
        <v>8</v>
      </c>
      <c r="H791" s="122" t="s">
        <v>5962</v>
      </c>
      <c r="I791" s="142">
        <v>2.4</v>
      </c>
      <c r="J791" s="122">
        <v>60.0</v>
      </c>
      <c r="K791" s="122">
        <v>32.0</v>
      </c>
      <c r="L791" s="121"/>
      <c r="M791" s="122"/>
      <c r="N791" s="143" t="s">
        <v>35</v>
      </c>
      <c r="O791" s="121"/>
      <c r="P791" s="136">
        <v>5.1049123E7</v>
      </c>
      <c r="Q791" s="121"/>
      <c r="R791" s="122" t="s">
        <v>5963</v>
      </c>
      <c r="S791" s="121"/>
      <c r="T791" s="121"/>
      <c r="U791" s="121"/>
      <c r="V791" s="121"/>
      <c r="W791" s="121"/>
      <c r="X791" s="121"/>
    </row>
    <row r="792" ht="12.75" customHeight="1">
      <c r="A792" s="121" t="s">
        <v>8608</v>
      </c>
      <c r="B792" s="122">
        <v>6188.0</v>
      </c>
      <c r="C792" s="123">
        <v>38149.0</v>
      </c>
      <c r="D792" s="124">
        <v>9.0</v>
      </c>
      <c r="E792" s="125"/>
      <c r="F792" s="141" t="s">
        <v>712</v>
      </c>
      <c r="G792" s="125" t="s">
        <v>8</v>
      </c>
      <c r="H792" s="122" t="s">
        <v>5962</v>
      </c>
      <c r="I792" s="142">
        <v>5.6</v>
      </c>
      <c r="J792" s="122">
        <v>77.0</v>
      </c>
      <c r="K792" s="122">
        <v>43.0</v>
      </c>
      <c r="L792" s="121"/>
      <c r="M792" s="122"/>
      <c r="N792" s="143" t="s">
        <v>35</v>
      </c>
      <c r="O792" s="121"/>
      <c r="P792" s="136">
        <v>7.6955241E7</v>
      </c>
      <c r="Q792" s="121"/>
      <c r="R792" s="122" t="s">
        <v>5963</v>
      </c>
      <c r="S792" s="121"/>
      <c r="T792" s="121"/>
      <c r="U792" s="121"/>
      <c r="V792" s="121"/>
      <c r="W792" s="121"/>
      <c r="X792" s="121"/>
    </row>
    <row r="793" ht="12.75" customHeight="1">
      <c r="A793" s="121" t="s">
        <v>8608</v>
      </c>
      <c r="B793" s="122">
        <v>6082.0</v>
      </c>
      <c r="C793" s="123">
        <v>38149.0</v>
      </c>
      <c r="D793" s="124">
        <v>9.0</v>
      </c>
      <c r="E793" s="125"/>
      <c r="F793" s="141" t="s">
        <v>739</v>
      </c>
      <c r="G793" s="125" t="s">
        <v>8</v>
      </c>
      <c r="H793" s="122" t="s">
        <v>5962</v>
      </c>
      <c r="I793" s="142">
        <v>5.5</v>
      </c>
      <c r="J793" s="122">
        <v>81.0</v>
      </c>
      <c r="K793" s="122">
        <v>40.0</v>
      </c>
      <c r="L793" s="121"/>
      <c r="M793" s="122"/>
      <c r="N793" s="143" t="s">
        <v>821</v>
      </c>
      <c r="O793" s="121"/>
      <c r="P793" s="136">
        <v>5250357.0</v>
      </c>
      <c r="Q793" s="121"/>
      <c r="R793" s="122" t="s">
        <v>5978</v>
      </c>
      <c r="S793" s="121"/>
      <c r="T793" s="121"/>
      <c r="U793" s="121"/>
      <c r="V793" s="121"/>
      <c r="W793" s="121"/>
      <c r="X793" s="121"/>
    </row>
    <row r="794" ht="12.75" customHeight="1">
      <c r="A794" s="121" t="s">
        <v>8608</v>
      </c>
      <c r="B794" s="122">
        <v>6078.0</v>
      </c>
      <c r="C794" s="123">
        <v>38149.0</v>
      </c>
      <c r="D794" s="124">
        <v>11.3</v>
      </c>
      <c r="E794" s="125"/>
      <c r="F794" s="141" t="s">
        <v>8626</v>
      </c>
      <c r="G794" s="125" t="s">
        <v>857</v>
      </c>
      <c r="H794" s="122" t="s">
        <v>5962</v>
      </c>
      <c r="I794" s="142">
        <v>4.7</v>
      </c>
      <c r="J794" s="122">
        <v>74.0</v>
      </c>
      <c r="K794" s="122">
        <v>38.0</v>
      </c>
      <c r="L794" s="121"/>
      <c r="M794" s="122"/>
      <c r="N794" s="143" t="s">
        <v>821</v>
      </c>
      <c r="O794" s="121"/>
      <c r="P794" s="136">
        <v>9395889.0</v>
      </c>
      <c r="Q794" s="121"/>
      <c r="R794" s="122" t="s">
        <v>5963</v>
      </c>
      <c r="S794" s="121"/>
      <c r="T794" s="121"/>
      <c r="U794" s="121"/>
      <c r="V794" s="121"/>
      <c r="W794" s="121"/>
      <c r="X794" s="121"/>
    </row>
    <row r="795" ht="12.75" customHeight="1">
      <c r="A795" s="121" t="s">
        <v>8608</v>
      </c>
      <c r="B795" s="122">
        <v>6077.0</v>
      </c>
      <c r="C795" s="123">
        <v>38149.0</v>
      </c>
      <c r="D795" s="124">
        <v>10.45</v>
      </c>
      <c r="E795" s="125"/>
      <c r="F795" s="141" t="s">
        <v>8622</v>
      </c>
      <c r="G795" s="125" t="s">
        <v>857</v>
      </c>
      <c r="H795" s="122" t="s">
        <v>5962</v>
      </c>
      <c r="I795" s="142">
        <v>3.0</v>
      </c>
      <c r="J795" s="122">
        <v>68.0</v>
      </c>
      <c r="K795" s="122">
        <v>34.0</v>
      </c>
      <c r="L795" s="121"/>
      <c r="M795" s="122"/>
      <c r="N795" s="143" t="s">
        <v>35</v>
      </c>
      <c r="O795" s="121"/>
      <c r="P795" s="136">
        <v>9380428.0</v>
      </c>
      <c r="Q795" s="121"/>
      <c r="R795" s="122" t="s">
        <v>5963</v>
      </c>
      <c r="S795" s="121"/>
      <c r="T795" s="121"/>
      <c r="U795" s="121"/>
      <c r="V795" s="121"/>
      <c r="W795" s="121"/>
      <c r="X795" s="121"/>
    </row>
    <row r="796" ht="12.75" customHeight="1">
      <c r="A796" s="121" t="s">
        <v>8608</v>
      </c>
      <c r="B796" s="122">
        <v>6080.0</v>
      </c>
      <c r="C796" s="123">
        <v>38149.0</v>
      </c>
      <c r="D796" s="124">
        <v>17.0</v>
      </c>
      <c r="E796" s="122"/>
      <c r="F796" s="141" t="s">
        <v>6518</v>
      </c>
      <c r="G796" s="125" t="s">
        <v>857</v>
      </c>
      <c r="H796" s="122" t="s">
        <v>5962</v>
      </c>
      <c r="I796" s="142">
        <v>5.25</v>
      </c>
      <c r="J796" s="122">
        <v>79.0</v>
      </c>
      <c r="K796" s="122">
        <v>40.0</v>
      </c>
      <c r="L796" s="122"/>
      <c r="M796" s="122"/>
      <c r="N796" s="143" t="s">
        <v>821</v>
      </c>
      <c r="O796" s="121"/>
      <c r="P796" s="136">
        <v>1.1042399E7</v>
      </c>
      <c r="Q796" s="121"/>
      <c r="R796" s="122" t="s">
        <v>5963</v>
      </c>
      <c r="S796" s="121"/>
      <c r="T796" s="121"/>
      <c r="U796" s="121"/>
      <c r="V796" s="121"/>
      <c r="W796" s="121"/>
      <c r="X796" s="121"/>
    </row>
    <row r="797" ht="12.75" customHeight="1">
      <c r="A797" s="121" t="s">
        <v>8608</v>
      </c>
      <c r="B797" s="122">
        <v>6081.0</v>
      </c>
      <c r="C797" s="123">
        <v>38149.0</v>
      </c>
      <c r="D797" s="124">
        <v>17.0</v>
      </c>
      <c r="E797" s="125"/>
      <c r="F797" s="141" t="s">
        <v>8627</v>
      </c>
      <c r="G797" s="125" t="s">
        <v>857</v>
      </c>
      <c r="H797" s="122" t="s">
        <v>5962</v>
      </c>
      <c r="I797" s="142">
        <v>6.0</v>
      </c>
      <c r="J797" s="122">
        <v>82.0</v>
      </c>
      <c r="K797" s="122">
        <v>42.0</v>
      </c>
      <c r="L797" s="121"/>
      <c r="M797" s="122"/>
      <c r="N797" s="143" t="s">
        <v>821</v>
      </c>
      <c r="O797" s="121"/>
      <c r="P797" s="136">
        <v>7.1603753E7</v>
      </c>
      <c r="Q797" s="121"/>
      <c r="R797" s="122" t="s">
        <v>5963</v>
      </c>
      <c r="S797" s="121"/>
      <c r="T797" s="121"/>
      <c r="U797" s="121"/>
      <c r="V797" s="121"/>
      <c r="W797" s="121"/>
      <c r="X797" s="121"/>
    </row>
    <row r="798" ht="12.75" customHeight="1">
      <c r="A798" s="121" t="s">
        <v>8608</v>
      </c>
      <c r="B798" s="122">
        <v>6079.0</v>
      </c>
      <c r="C798" s="123">
        <v>38149.0</v>
      </c>
      <c r="D798" s="124">
        <v>15.0</v>
      </c>
      <c r="E798" s="122"/>
      <c r="F798" s="141" t="s">
        <v>997</v>
      </c>
      <c r="G798" s="125" t="s">
        <v>857</v>
      </c>
      <c r="H798" s="122" t="s">
        <v>5962</v>
      </c>
      <c r="I798" s="142">
        <v>4.8</v>
      </c>
      <c r="J798" s="122">
        <v>77.0</v>
      </c>
      <c r="K798" s="122">
        <v>40.0</v>
      </c>
      <c r="L798" s="122"/>
      <c r="M798" s="122"/>
      <c r="N798" s="143" t="s">
        <v>821</v>
      </c>
      <c r="O798" s="121"/>
      <c r="P798" s="136">
        <v>7.1695278E7</v>
      </c>
      <c r="Q798" s="121"/>
      <c r="R798" s="122" t="s">
        <v>5963</v>
      </c>
      <c r="S798" s="121"/>
      <c r="T798" s="121"/>
      <c r="U798" s="121"/>
      <c r="V798" s="121"/>
      <c r="W798" s="121"/>
      <c r="X798" s="121"/>
    </row>
    <row r="799" ht="12.75" customHeight="1">
      <c r="A799" s="121" t="s">
        <v>8608</v>
      </c>
      <c r="B799" s="122">
        <v>6190.0</v>
      </c>
      <c r="C799" s="123">
        <v>38149.0</v>
      </c>
      <c r="D799" s="124">
        <v>21.0</v>
      </c>
      <c r="E799" s="125"/>
      <c r="F799" s="141" t="s">
        <v>4508</v>
      </c>
      <c r="G799" s="125" t="s">
        <v>857</v>
      </c>
      <c r="H799" s="122" t="s">
        <v>5962</v>
      </c>
      <c r="I799" s="142">
        <v>5.2</v>
      </c>
      <c r="J799" s="122">
        <v>84.0</v>
      </c>
      <c r="K799" s="122">
        <v>39.0</v>
      </c>
      <c r="L799" s="121"/>
      <c r="M799" s="122"/>
      <c r="N799" s="143" t="s">
        <v>35</v>
      </c>
      <c r="O799" s="121"/>
      <c r="P799" s="136">
        <v>7.1694285E7</v>
      </c>
      <c r="Q799" s="121"/>
      <c r="R799" s="122" t="s">
        <v>5963</v>
      </c>
      <c r="S799" s="121"/>
      <c r="T799" s="121"/>
      <c r="U799" s="121"/>
      <c r="V799" s="121"/>
      <c r="W799" s="121"/>
      <c r="X799" s="121"/>
    </row>
    <row r="800" ht="12.75" customHeight="1">
      <c r="A800" s="121" t="s">
        <v>8608</v>
      </c>
      <c r="B800" s="120">
        <v>6026.0</v>
      </c>
      <c r="C800" s="123">
        <v>38150.0</v>
      </c>
      <c r="D800" s="124">
        <v>18.0</v>
      </c>
      <c r="E800" s="125"/>
      <c r="F800" s="141" t="s">
        <v>903</v>
      </c>
      <c r="G800" s="125" t="s">
        <v>8</v>
      </c>
      <c r="H800" s="122" t="s">
        <v>5962</v>
      </c>
      <c r="I800" s="142">
        <v>5.3</v>
      </c>
      <c r="J800" s="122">
        <v>78.0</v>
      </c>
      <c r="K800" s="122">
        <v>40.0</v>
      </c>
      <c r="L800" s="121"/>
      <c r="M800" s="122"/>
      <c r="N800" s="143" t="s">
        <v>821</v>
      </c>
      <c r="O800" s="121"/>
      <c r="P800" s="136">
        <v>236571.0</v>
      </c>
      <c r="Q800" s="121"/>
      <c r="R800" s="122" t="s">
        <v>5963</v>
      </c>
      <c r="S800" s="121"/>
      <c r="T800" s="121"/>
      <c r="U800" s="121"/>
      <c r="V800" s="121"/>
      <c r="W800" s="121"/>
      <c r="X800" s="121"/>
    </row>
    <row r="801" ht="12.75" customHeight="1">
      <c r="A801" s="121" t="s">
        <v>8608</v>
      </c>
      <c r="B801" s="122">
        <v>6084.0</v>
      </c>
      <c r="C801" s="123">
        <v>38150.0</v>
      </c>
      <c r="D801" s="124">
        <v>9.0</v>
      </c>
      <c r="E801" s="125"/>
      <c r="F801" s="141" t="s">
        <v>903</v>
      </c>
      <c r="G801" s="125" t="s">
        <v>8</v>
      </c>
      <c r="H801" s="122" t="s">
        <v>5962</v>
      </c>
      <c r="I801" s="142">
        <v>4.7</v>
      </c>
      <c r="J801" s="122">
        <v>77.0</v>
      </c>
      <c r="K801" s="122">
        <v>38.0</v>
      </c>
      <c r="L801" s="121"/>
      <c r="M801" s="122"/>
      <c r="N801" s="143" t="s">
        <v>821</v>
      </c>
      <c r="O801" s="121"/>
      <c r="P801" s="136">
        <v>9359334.0</v>
      </c>
      <c r="Q801" s="121"/>
      <c r="R801" s="122" t="s">
        <v>5963</v>
      </c>
      <c r="S801" s="121"/>
      <c r="T801" s="121"/>
      <c r="U801" s="121"/>
      <c r="V801" s="121"/>
      <c r="W801" s="121"/>
      <c r="X801" s="121"/>
    </row>
    <row r="802" ht="12.75" customHeight="1">
      <c r="A802" s="121" t="s">
        <v>8608</v>
      </c>
      <c r="B802" s="122">
        <v>6083.0</v>
      </c>
      <c r="C802" s="123">
        <v>38150.0</v>
      </c>
      <c r="D802" s="124">
        <v>8.0</v>
      </c>
      <c r="E802" s="125"/>
      <c r="F802" s="141" t="s">
        <v>947</v>
      </c>
      <c r="G802" s="125" t="s">
        <v>857</v>
      </c>
      <c r="H802" s="122" t="s">
        <v>5962</v>
      </c>
      <c r="I802" s="142">
        <v>4.6</v>
      </c>
      <c r="J802" s="122">
        <v>76.0</v>
      </c>
      <c r="K802" s="122">
        <v>38.0</v>
      </c>
      <c r="L802" s="121"/>
      <c r="M802" s="122"/>
      <c r="N802" s="143" t="s">
        <v>821</v>
      </c>
      <c r="O802" s="121"/>
      <c r="P802" s="136">
        <v>9395889.0</v>
      </c>
      <c r="Q802" s="121"/>
      <c r="R802" s="122" t="s">
        <v>5963</v>
      </c>
      <c r="S802" s="121"/>
      <c r="T802" s="121"/>
      <c r="U802" s="121"/>
      <c r="V802" s="121"/>
      <c r="W802" s="121"/>
      <c r="X802" s="121"/>
    </row>
    <row r="803" ht="12.75" customHeight="1">
      <c r="A803" s="121" t="s">
        <v>8608</v>
      </c>
      <c r="B803" s="122">
        <v>6086.0</v>
      </c>
      <c r="C803" s="123">
        <v>38150.0</v>
      </c>
      <c r="D803" s="124">
        <v>18.0</v>
      </c>
      <c r="E803" s="125"/>
      <c r="F803" s="141" t="s">
        <v>7971</v>
      </c>
      <c r="G803" s="125" t="s">
        <v>857</v>
      </c>
      <c r="H803" s="122" t="s">
        <v>5962</v>
      </c>
      <c r="I803" s="142">
        <v>2.2</v>
      </c>
      <c r="J803" s="122">
        <v>62.0</v>
      </c>
      <c r="K803" s="122">
        <v>30.0</v>
      </c>
      <c r="L803" s="121"/>
      <c r="M803" s="122"/>
      <c r="N803" s="143" t="s">
        <v>35</v>
      </c>
      <c r="O803" s="121"/>
      <c r="P803" s="136">
        <v>1.0816022E7</v>
      </c>
      <c r="Q803" s="121"/>
      <c r="R803" s="122" t="s">
        <v>5963</v>
      </c>
      <c r="S803" s="121"/>
      <c r="T803" s="121"/>
      <c r="U803" s="121"/>
      <c r="V803" s="121"/>
      <c r="W803" s="121"/>
      <c r="X803" s="121"/>
    </row>
    <row r="804" ht="12.75" customHeight="1">
      <c r="A804" s="121" t="s">
        <v>8608</v>
      </c>
      <c r="B804" s="122">
        <v>6085.0</v>
      </c>
      <c r="C804" s="123">
        <v>38150.0</v>
      </c>
      <c r="D804" s="124">
        <v>16.0</v>
      </c>
      <c r="E804" s="125"/>
      <c r="F804" s="141" t="s">
        <v>997</v>
      </c>
      <c r="G804" s="125" t="s">
        <v>857</v>
      </c>
      <c r="H804" s="122" t="s">
        <v>5962</v>
      </c>
      <c r="I804" s="142">
        <v>5.2</v>
      </c>
      <c r="J804" s="122">
        <v>79.0</v>
      </c>
      <c r="K804" s="122">
        <v>40.0</v>
      </c>
      <c r="L804" s="121"/>
      <c r="M804" s="122"/>
      <c r="N804" s="143" t="s">
        <v>35</v>
      </c>
      <c r="O804" s="121"/>
      <c r="P804" s="136">
        <v>5.2611254E7</v>
      </c>
      <c r="Q804" s="121"/>
      <c r="R804" s="122" t="s">
        <v>5963</v>
      </c>
      <c r="S804" s="121"/>
      <c r="T804" s="121"/>
      <c r="U804" s="121"/>
      <c r="V804" s="121"/>
      <c r="W804" s="121"/>
      <c r="X804" s="121"/>
    </row>
    <row r="805" ht="12.75" customHeight="1">
      <c r="A805" s="121" t="s">
        <v>8608</v>
      </c>
      <c r="B805" s="122">
        <v>10998.0</v>
      </c>
      <c r="C805" s="123">
        <v>38150.0</v>
      </c>
      <c r="D805" s="124">
        <v>18.0</v>
      </c>
      <c r="E805" s="125"/>
      <c r="F805" s="141" t="s">
        <v>999</v>
      </c>
      <c r="G805" s="125" t="s">
        <v>857</v>
      </c>
      <c r="H805" s="122" t="s">
        <v>5962</v>
      </c>
      <c r="I805" s="142">
        <v>2.5</v>
      </c>
      <c r="J805" s="122">
        <v>62.0</v>
      </c>
      <c r="K805" s="122">
        <v>31.0</v>
      </c>
      <c r="L805" s="121"/>
      <c r="M805" s="122"/>
      <c r="N805" s="143"/>
      <c r="O805" s="121"/>
      <c r="P805" s="136">
        <v>1.0533386E7</v>
      </c>
      <c r="Q805" s="121"/>
      <c r="R805" s="122" t="s">
        <v>5963</v>
      </c>
      <c r="S805" s="121"/>
      <c r="T805" s="121"/>
      <c r="U805" s="121"/>
      <c r="V805" s="121"/>
      <c r="W805" s="121"/>
      <c r="X805" s="121"/>
    </row>
    <row r="806" ht="12.75" customHeight="1">
      <c r="A806" s="121" t="s">
        <v>8608</v>
      </c>
      <c r="B806" s="122">
        <v>6191.0</v>
      </c>
      <c r="C806" s="123">
        <v>38151.0</v>
      </c>
      <c r="D806" s="124">
        <v>12.3</v>
      </c>
      <c r="E806" s="125"/>
      <c r="F806" s="141" t="s">
        <v>948</v>
      </c>
      <c r="G806" s="125" t="s">
        <v>857</v>
      </c>
      <c r="H806" s="122" t="s">
        <v>5962</v>
      </c>
      <c r="I806" s="142">
        <v>5.6</v>
      </c>
      <c r="J806" s="122">
        <v>79.0</v>
      </c>
      <c r="K806" s="122">
        <v>42.0</v>
      </c>
      <c r="L806" s="121"/>
      <c r="M806" s="122"/>
      <c r="N806" s="143" t="s">
        <v>35</v>
      </c>
      <c r="O806" s="121"/>
      <c r="P806" s="136">
        <v>1.0558729E7</v>
      </c>
      <c r="Q806" s="121"/>
      <c r="R806" s="122" t="s">
        <v>5963</v>
      </c>
      <c r="S806" s="121"/>
      <c r="T806" s="121"/>
      <c r="U806" s="121"/>
      <c r="V806" s="121"/>
      <c r="W806" s="121"/>
      <c r="X806" s="121"/>
    </row>
    <row r="807" ht="12.75" customHeight="1">
      <c r="A807" s="121" t="s">
        <v>8608</v>
      </c>
      <c r="B807" s="122">
        <v>6192.0</v>
      </c>
      <c r="C807" s="123">
        <v>38151.0</v>
      </c>
      <c r="D807" s="124">
        <v>15.0</v>
      </c>
      <c r="E807" s="125"/>
      <c r="F807" s="141" t="s">
        <v>997</v>
      </c>
      <c r="G807" s="125" t="s">
        <v>857</v>
      </c>
      <c r="H807" s="122" t="s">
        <v>5962</v>
      </c>
      <c r="I807" s="142">
        <v>3.0</v>
      </c>
      <c r="J807" s="122">
        <v>65.0</v>
      </c>
      <c r="K807" s="122">
        <v>34.0</v>
      </c>
      <c r="L807" s="121"/>
      <c r="M807" s="122"/>
      <c r="N807" s="143" t="s">
        <v>35</v>
      </c>
      <c r="O807" s="121"/>
      <c r="P807" s="136"/>
      <c r="Q807" s="121"/>
      <c r="R807" s="122" t="s">
        <v>5963</v>
      </c>
      <c r="S807" s="121"/>
      <c r="T807" s="121"/>
      <c r="U807" s="121"/>
      <c r="V807" s="121"/>
      <c r="W807" s="121"/>
      <c r="X807" s="121"/>
    </row>
    <row r="808" ht="12.75" customHeight="1">
      <c r="A808" s="121" t="s">
        <v>8608</v>
      </c>
      <c r="B808" s="122">
        <v>6087.0</v>
      </c>
      <c r="C808" s="123">
        <v>38152.0</v>
      </c>
      <c r="D808" s="124">
        <v>8.3</v>
      </c>
      <c r="E808" s="125"/>
      <c r="F808" s="141" t="s">
        <v>950</v>
      </c>
      <c r="G808" s="125" t="s">
        <v>8</v>
      </c>
      <c r="H808" s="122" t="s">
        <v>5962</v>
      </c>
      <c r="I808" s="142">
        <v>4.5</v>
      </c>
      <c r="J808" s="122">
        <v>73.0</v>
      </c>
      <c r="K808" s="122">
        <v>39.0</v>
      </c>
      <c r="L808" s="121"/>
      <c r="M808" s="122"/>
      <c r="N808" s="143" t="s">
        <v>35</v>
      </c>
      <c r="O808" s="121"/>
      <c r="P808" s="136">
        <v>9379630.0</v>
      </c>
      <c r="Q808" s="121"/>
      <c r="R808" s="122" t="s">
        <v>5963</v>
      </c>
      <c r="S808" s="121"/>
      <c r="T808" s="121"/>
      <c r="U808" s="121"/>
      <c r="V808" s="121"/>
      <c r="W808" s="121"/>
      <c r="X808" s="121"/>
    </row>
    <row r="809" ht="12.75" customHeight="1">
      <c r="A809" s="121" t="s">
        <v>8608</v>
      </c>
      <c r="B809" s="122">
        <v>6088.0</v>
      </c>
      <c r="C809" s="123">
        <v>38152.0</v>
      </c>
      <c r="D809" s="124">
        <v>15.3</v>
      </c>
      <c r="E809" s="125"/>
      <c r="F809" s="141" t="s">
        <v>950</v>
      </c>
      <c r="G809" s="125" t="s">
        <v>8</v>
      </c>
      <c r="H809" s="122" t="s">
        <v>5962</v>
      </c>
      <c r="I809" s="142">
        <v>3.4</v>
      </c>
      <c r="J809" s="122">
        <v>69.0</v>
      </c>
      <c r="K809" s="122">
        <v>36.0</v>
      </c>
      <c r="L809" s="121"/>
      <c r="M809" s="122"/>
      <c r="N809" s="143" t="s">
        <v>821</v>
      </c>
      <c r="O809" s="121"/>
      <c r="P809" s="136">
        <v>9379630.0</v>
      </c>
      <c r="Q809" s="121"/>
      <c r="R809" s="122" t="s">
        <v>5963</v>
      </c>
      <c r="S809" s="121"/>
      <c r="T809" s="121"/>
      <c r="U809" s="121"/>
      <c r="V809" s="121"/>
      <c r="W809" s="121"/>
      <c r="X809" s="121"/>
    </row>
    <row r="810" ht="12.75" customHeight="1">
      <c r="A810" s="121" t="s">
        <v>8608</v>
      </c>
      <c r="B810" s="122">
        <v>6090.0</v>
      </c>
      <c r="C810" s="123">
        <v>38153.0</v>
      </c>
      <c r="D810" s="124">
        <v>11.0</v>
      </c>
      <c r="E810" s="125"/>
      <c r="F810" s="141" t="s">
        <v>8628</v>
      </c>
      <c r="G810" s="125" t="s">
        <v>8</v>
      </c>
      <c r="H810" s="122" t="s">
        <v>5962</v>
      </c>
      <c r="I810" s="142">
        <v>4.25</v>
      </c>
      <c r="J810" s="122">
        <v>74.0</v>
      </c>
      <c r="K810" s="122"/>
      <c r="L810" s="121"/>
      <c r="M810" s="122"/>
      <c r="N810" s="143" t="s">
        <v>821</v>
      </c>
      <c r="O810" s="121"/>
      <c r="P810" s="136">
        <v>7.1684146E7</v>
      </c>
      <c r="Q810" s="121"/>
      <c r="R810" s="122" t="s">
        <v>5963</v>
      </c>
      <c r="S810" s="121"/>
      <c r="T810" s="121"/>
      <c r="U810" s="121"/>
      <c r="V810" s="121"/>
      <c r="W810" s="121"/>
      <c r="X810" s="121"/>
    </row>
    <row r="811" ht="12.75" customHeight="1">
      <c r="A811" s="121" t="s">
        <v>8608</v>
      </c>
      <c r="B811" s="122">
        <v>6194.0</v>
      </c>
      <c r="C811" s="123">
        <v>38153.0</v>
      </c>
      <c r="D811" s="124">
        <v>20.15</v>
      </c>
      <c r="E811" s="125"/>
      <c r="F811" s="141" t="s">
        <v>739</v>
      </c>
      <c r="G811" s="125" t="s">
        <v>8</v>
      </c>
      <c r="H811" s="122" t="s">
        <v>5962</v>
      </c>
      <c r="I811" s="142">
        <v>4.5</v>
      </c>
      <c r="J811" s="122">
        <v>79.0</v>
      </c>
      <c r="K811" s="122">
        <v>37.0</v>
      </c>
      <c r="L811" s="121"/>
      <c r="M811" s="122"/>
      <c r="N811" s="143" t="s">
        <v>35</v>
      </c>
      <c r="O811" s="121"/>
      <c r="P811" s="136">
        <v>1.0538983E7</v>
      </c>
      <c r="Q811" s="121"/>
      <c r="R811" s="122" t="s">
        <v>5963</v>
      </c>
      <c r="S811" s="121"/>
      <c r="T811" s="121"/>
      <c r="U811" s="121"/>
      <c r="V811" s="121"/>
      <c r="W811" s="121"/>
      <c r="X811" s="121"/>
    </row>
    <row r="812" ht="12.75" customHeight="1">
      <c r="A812" s="121" t="s">
        <v>8608</v>
      </c>
      <c r="B812" s="122">
        <v>6193.0</v>
      </c>
      <c r="C812" s="123">
        <v>38153.0</v>
      </c>
      <c r="D812" s="124">
        <v>18.0</v>
      </c>
      <c r="E812" s="125"/>
      <c r="F812" s="141" t="s">
        <v>1329</v>
      </c>
      <c r="G812" s="125" t="s">
        <v>857</v>
      </c>
      <c r="H812" s="122" t="s">
        <v>5962</v>
      </c>
      <c r="I812" s="142">
        <v>5.4</v>
      </c>
      <c r="J812" s="122">
        <v>81.0</v>
      </c>
      <c r="K812" s="122">
        <v>41.0</v>
      </c>
      <c r="L812" s="121"/>
      <c r="M812" s="122"/>
      <c r="N812" s="143" t="s">
        <v>35</v>
      </c>
      <c r="O812" s="121"/>
      <c r="P812" s="136">
        <v>1.0826545E7</v>
      </c>
      <c r="Q812" s="121"/>
      <c r="R812" s="122" t="s">
        <v>5963</v>
      </c>
      <c r="S812" s="121"/>
      <c r="T812" s="121"/>
      <c r="U812" s="121"/>
      <c r="V812" s="121"/>
      <c r="W812" s="121"/>
      <c r="X812" s="121"/>
    </row>
    <row r="813" ht="12.75" customHeight="1">
      <c r="A813" s="121" t="s">
        <v>8608</v>
      </c>
      <c r="B813" s="122">
        <v>6089.0</v>
      </c>
      <c r="C813" s="123">
        <v>38153.0</v>
      </c>
      <c r="D813" s="124">
        <v>12.3</v>
      </c>
      <c r="E813" s="125"/>
      <c r="F813" s="141" t="s">
        <v>850</v>
      </c>
      <c r="G813" s="125" t="s">
        <v>857</v>
      </c>
      <c r="H813" s="122" t="s">
        <v>5962</v>
      </c>
      <c r="I813" s="142">
        <v>5.9</v>
      </c>
      <c r="J813" s="122">
        <v>86.0</v>
      </c>
      <c r="K813" s="122">
        <v>40.0</v>
      </c>
      <c r="L813" s="121"/>
      <c r="M813" s="122"/>
      <c r="N813" s="143" t="s">
        <v>35</v>
      </c>
      <c r="O813" s="121"/>
      <c r="P813" s="136">
        <v>7.1684073E7</v>
      </c>
      <c r="Q813" s="121"/>
      <c r="R813" s="122" t="s">
        <v>5963</v>
      </c>
      <c r="S813" s="121"/>
      <c r="T813" s="121"/>
      <c r="U813" s="121"/>
      <c r="V813" s="121"/>
      <c r="W813" s="121"/>
      <c r="X813" s="121"/>
    </row>
    <row r="814" ht="12.75" customHeight="1">
      <c r="A814" s="121" t="s">
        <v>8608</v>
      </c>
      <c r="B814" s="122">
        <v>6091.0</v>
      </c>
      <c r="C814" s="123">
        <v>38154.0</v>
      </c>
      <c r="D814" s="124">
        <v>8.3</v>
      </c>
      <c r="E814" s="125"/>
      <c r="F814" s="141" t="s">
        <v>922</v>
      </c>
      <c r="G814" s="125" t="s">
        <v>857</v>
      </c>
      <c r="H814" s="122" t="s">
        <v>5962</v>
      </c>
      <c r="I814" s="142">
        <v>2.3</v>
      </c>
      <c r="J814" s="122">
        <v>60.0</v>
      </c>
      <c r="K814" s="122">
        <v>30.0</v>
      </c>
      <c r="L814" s="121"/>
      <c r="M814" s="122"/>
      <c r="N814" s="143" t="s">
        <v>35</v>
      </c>
      <c r="O814" s="121"/>
      <c r="P814" s="136">
        <v>1.051973E7</v>
      </c>
      <c r="Q814" s="127"/>
      <c r="R814" s="122" t="s">
        <v>5963</v>
      </c>
      <c r="S814" s="121"/>
      <c r="T814" s="121"/>
      <c r="U814" s="121"/>
      <c r="V814" s="121"/>
      <c r="W814" s="121"/>
      <c r="X814" s="121"/>
    </row>
    <row r="815" ht="12.75" customHeight="1">
      <c r="A815" s="121" t="s">
        <v>8608</v>
      </c>
      <c r="B815" s="122">
        <v>6094.0</v>
      </c>
      <c r="C815" s="123">
        <v>38156.0</v>
      </c>
      <c r="D815" s="124">
        <v>9.3</v>
      </c>
      <c r="E815" s="125"/>
      <c r="F815" s="141" t="s">
        <v>732</v>
      </c>
      <c r="G815" s="125" t="s">
        <v>8</v>
      </c>
      <c r="H815" s="122" t="s">
        <v>5962</v>
      </c>
      <c r="I815" s="142">
        <v>3.8</v>
      </c>
      <c r="J815" s="122">
        <v>73.0</v>
      </c>
      <c r="K815" s="122">
        <v>37.0</v>
      </c>
      <c r="L815" s="121"/>
      <c r="M815" s="122"/>
      <c r="N815" s="143" t="s">
        <v>821</v>
      </c>
      <c r="O815" s="121"/>
      <c r="P815" s="136">
        <v>7.1694171E7</v>
      </c>
      <c r="Q815" s="121"/>
      <c r="R815" s="122" t="s">
        <v>5963</v>
      </c>
      <c r="S815" s="121"/>
      <c r="T815" s="121"/>
      <c r="U815" s="121"/>
      <c r="V815" s="121"/>
      <c r="W815" s="121"/>
      <c r="X815" s="121"/>
    </row>
    <row r="816" ht="12.75" customHeight="1">
      <c r="A816" s="121" t="s">
        <v>8608</v>
      </c>
      <c r="B816" s="122">
        <v>6092.0</v>
      </c>
      <c r="C816" s="123">
        <v>38156.0</v>
      </c>
      <c r="D816" s="124">
        <v>9.3</v>
      </c>
      <c r="E816" s="125"/>
      <c r="F816" s="141" t="s">
        <v>8629</v>
      </c>
      <c r="G816" s="125" t="s">
        <v>857</v>
      </c>
      <c r="H816" s="122" t="s">
        <v>5962</v>
      </c>
      <c r="I816" s="142">
        <v>6.15</v>
      </c>
      <c r="J816" s="122">
        <v>80.0</v>
      </c>
      <c r="K816" s="122">
        <v>44.0</v>
      </c>
      <c r="L816" s="121"/>
      <c r="M816" s="122"/>
      <c r="N816" s="143" t="s">
        <v>821</v>
      </c>
      <c r="O816" s="121"/>
      <c r="P816" s="136">
        <v>1.0590883E7</v>
      </c>
      <c r="Q816" s="121"/>
      <c r="R816" s="122" t="s">
        <v>5963</v>
      </c>
      <c r="S816" s="121"/>
      <c r="T816" s="121"/>
      <c r="U816" s="121"/>
      <c r="V816" s="121"/>
      <c r="W816" s="121"/>
      <c r="X816" s="121"/>
    </row>
    <row r="817" ht="12.75" customHeight="1">
      <c r="A817" s="121" t="s">
        <v>8608</v>
      </c>
      <c r="B817" s="122">
        <v>6093.0</v>
      </c>
      <c r="C817" s="123">
        <v>38156.0</v>
      </c>
      <c r="D817" s="124">
        <v>10.0</v>
      </c>
      <c r="E817" s="125"/>
      <c r="F817" s="141" t="s">
        <v>1395</v>
      </c>
      <c r="G817" s="125" t="s">
        <v>857</v>
      </c>
      <c r="H817" s="122" t="s">
        <v>5962</v>
      </c>
      <c r="I817" s="142">
        <v>7.2</v>
      </c>
      <c r="J817" s="122">
        <v>93.0</v>
      </c>
      <c r="K817" s="122">
        <v>44.0</v>
      </c>
      <c r="L817" s="121"/>
      <c r="M817" s="122"/>
      <c r="N817" s="143" t="s">
        <v>821</v>
      </c>
      <c r="O817" s="121"/>
      <c r="P817" s="136">
        <v>7.1693272E7</v>
      </c>
      <c r="Q817" s="121"/>
      <c r="R817" s="122" t="s">
        <v>5963</v>
      </c>
      <c r="S817" s="121"/>
      <c r="T817" s="121"/>
      <c r="U817" s="121"/>
      <c r="V817" s="121"/>
      <c r="W817" s="121"/>
      <c r="X817" s="121"/>
    </row>
    <row r="818" ht="12.75" customHeight="1">
      <c r="A818" s="121" t="s">
        <v>8608</v>
      </c>
      <c r="B818" s="122">
        <v>6195.0</v>
      </c>
      <c r="C818" s="123">
        <v>38156.0</v>
      </c>
      <c r="D818" s="124">
        <v>11.0</v>
      </c>
      <c r="E818" s="125"/>
      <c r="F818" s="141" t="s">
        <v>934</v>
      </c>
      <c r="G818" s="125" t="s">
        <v>857</v>
      </c>
      <c r="H818" s="122" t="s">
        <v>5962</v>
      </c>
      <c r="I818" s="142">
        <v>1.65</v>
      </c>
      <c r="J818" s="122">
        <v>56.0</v>
      </c>
      <c r="K818" s="122">
        <v>27.0</v>
      </c>
      <c r="L818" s="121"/>
      <c r="M818" s="122"/>
      <c r="N818" s="143" t="s">
        <v>35</v>
      </c>
      <c r="O818" s="121"/>
      <c r="P818" s="136">
        <v>1.0826545E7</v>
      </c>
      <c r="Q818" s="121"/>
      <c r="R818" s="122" t="s">
        <v>5963</v>
      </c>
      <c r="S818" s="121"/>
      <c r="T818" s="121"/>
      <c r="U818" s="121"/>
      <c r="V818" s="121"/>
      <c r="W818" s="121"/>
      <c r="X818" s="121"/>
    </row>
    <row r="819" ht="12.75" customHeight="1">
      <c r="A819" s="121" t="s">
        <v>8608</v>
      </c>
      <c r="B819" s="122">
        <v>6027.0</v>
      </c>
      <c r="C819" s="123">
        <v>38157.0</v>
      </c>
      <c r="D819" s="124">
        <v>12.0</v>
      </c>
      <c r="E819" s="125"/>
      <c r="F819" s="141" t="s">
        <v>8625</v>
      </c>
      <c r="G819" s="125" t="s">
        <v>8</v>
      </c>
      <c r="H819" s="122" t="s">
        <v>5962</v>
      </c>
      <c r="I819" s="142">
        <v>5.4</v>
      </c>
      <c r="J819" s="122">
        <v>79.0</v>
      </c>
      <c r="K819" s="122">
        <v>40.0</v>
      </c>
      <c r="L819" s="121"/>
      <c r="M819" s="122"/>
      <c r="N819" s="143" t="s">
        <v>821</v>
      </c>
      <c r="O819" s="121"/>
      <c r="P819" s="136">
        <v>1.1336724E7</v>
      </c>
      <c r="Q819" s="121"/>
      <c r="R819" s="122" t="s">
        <v>5963</v>
      </c>
      <c r="S819" s="121"/>
      <c r="T819" s="121"/>
      <c r="U819" s="121"/>
      <c r="V819" s="121"/>
      <c r="W819" s="121"/>
      <c r="X819" s="121"/>
    </row>
    <row r="820" ht="12.75" customHeight="1">
      <c r="A820" s="121" t="s">
        <v>8608</v>
      </c>
      <c r="B820" s="122">
        <v>6196.0</v>
      </c>
      <c r="C820" s="123">
        <v>38157.0</v>
      </c>
      <c r="D820" s="124">
        <v>11.0</v>
      </c>
      <c r="E820" s="122"/>
      <c r="F820" s="141" t="s">
        <v>1394</v>
      </c>
      <c r="G820" s="125" t="s">
        <v>857</v>
      </c>
      <c r="H820" s="122" t="s">
        <v>5962</v>
      </c>
      <c r="I820" s="142">
        <v>2.5</v>
      </c>
      <c r="J820" s="122">
        <v>63.0</v>
      </c>
      <c r="K820" s="122">
        <v>32.0</v>
      </c>
      <c r="L820" s="122"/>
      <c r="M820" s="122"/>
      <c r="N820" s="143" t="s">
        <v>35</v>
      </c>
      <c r="O820" s="121"/>
      <c r="P820" s="136">
        <v>7.1688768E7</v>
      </c>
      <c r="Q820" s="121"/>
      <c r="R820" s="122" t="s">
        <v>5963</v>
      </c>
      <c r="S820" s="121"/>
      <c r="T820" s="121"/>
      <c r="U820" s="121"/>
      <c r="V820" s="121"/>
      <c r="W820" s="121"/>
      <c r="X820" s="121"/>
    </row>
    <row r="821" ht="12.75" customHeight="1">
      <c r="A821" s="121" t="s">
        <v>8608</v>
      </c>
      <c r="B821" s="122">
        <v>6095.0</v>
      </c>
      <c r="C821" s="123">
        <v>38157.0</v>
      </c>
      <c r="D821" s="124">
        <v>13.0</v>
      </c>
      <c r="E821" s="125"/>
      <c r="F821" s="141" t="s">
        <v>8630</v>
      </c>
      <c r="G821" s="125" t="s">
        <v>857</v>
      </c>
      <c r="H821" s="122" t="s">
        <v>5962</v>
      </c>
      <c r="I821" s="142">
        <v>5.1</v>
      </c>
      <c r="J821" s="122">
        <v>78.0</v>
      </c>
      <c r="K821" s="122">
        <v>40.0</v>
      </c>
      <c r="L821" s="121"/>
      <c r="M821" s="122"/>
      <c r="N821" s="143" t="s">
        <v>821</v>
      </c>
      <c r="O821" s="121"/>
      <c r="P821" s="136">
        <v>4.7051684E7</v>
      </c>
      <c r="Q821" s="121"/>
      <c r="R821" s="122" t="s">
        <v>5963</v>
      </c>
      <c r="S821" s="121"/>
      <c r="T821" s="121"/>
      <c r="U821" s="121"/>
      <c r="V821" s="121"/>
      <c r="W821" s="121"/>
      <c r="X821" s="121"/>
    </row>
    <row r="822" ht="12.75" customHeight="1">
      <c r="A822" s="121" t="s">
        <v>8608</v>
      </c>
      <c r="B822" s="122">
        <v>6502.0</v>
      </c>
      <c r="C822" s="123">
        <v>38158.0</v>
      </c>
      <c r="D822" s="124">
        <v>13.0</v>
      </c>
      <c r="E822" s="125"/>
      <c r="F822" s="141" t="s">
        <v>414</v>
      </c>
      <c r="G822" s="125" t="s">
        <v>8</v>
      </c>
      <c r="H822" s="122" t="s">
        <v>5962</v>
      </c>
      <c r="I822" s="142">
        <v>5.3</v>
      </c>
      <c r="J822" s="122">
        <v>72.0</v>
      </c>
      <c r="K822" s="122">
        <v>40.0</v>
      </c>
      <c r="L822" s="121"/>
      <c r="M822" s="122"/>
      <c r="N822" s="143" t="s">
        <v>821</v>
      </c>
      <c r="O822" s="121"/>
      <c r="P822" s="136">
        <v>1.0774007E7</v>
      </c>
      <c r="Q822" s="121"/>
      <c r="R822" s="122" t="s">
        <v>5963</v>
      </c>
      <c r="S822" s="121"/>
      <c r="T822" s="121"/>
      <c r="U822" s="121"/>
      <c r="V822" s="121"/>
      <c r="W822" s="121"/>
      <c r="X822" s="121"/>
    </row>
    <row r="823" ht="12.75" customHeight="1">
      <c r="A823" s="121" t="s">
        <v>8608</v>
      </c>
      <c r="B823" s="122">
        <v>6502.0</v>
      </c>
      <c r="C823" s="123">
        <v>38158.0</v>
      </c>
      <c r="D823" s="124">
        <v>9.0</v>
      </c>
      <c r="E823" s="125"/>
      <c r="F823" s="141" t="s">
        <v>903</v>
      </c>
      <c r="G823" s="125" t="s">
        <v>8</v>
      </c>
      <c r="H823" s="122" t="s">
        <v>5962</v>
      </c>
      <c r="I823" s="142">
        <v>5.7</v>
      </c>
      <c r="J823" s="122">
        <v>81.0</v>
      </c>
      <c r="K823" s="122">
        <v>40.0</v>
      </c>
      <c r="L823" s="121"/>
      <c r="M823" s="122"/>
      <c r="N823" s="143" t="s">
        <v>821</v>
      </c>
      <c r="O823" s="121"/>
      <c r="P823" s="136">
        <v>7.4583393E7</v>
      </c>
      <c r="Q823" s="121"/>
      <c r="R823" s="122" t="s">
        <v>5963</v>
      </c>
      <c r="S823" s="121"/>
      <c r="T823" s="121"/>
      <c r="U823" s="121"/>
      <c r="V823" s="121"/>
      <c r="W823" s="121"/>
      <c r="X823" s="121"/>
    </row>
    <row r="824" ht="12.75" customHeight="1">
      <c r="A824" s="121" t="s">
        <v>8608</v>
      </c>
      <c r="B824" s="122">
        <v>6501.0</v>
      </c>
      <c r="C824" s="123">
        <v>38158.0</v>
      </c>
      <c r="D824" s="124">
        <v>10.0</v>
      </c>
      <c r="E824" s="125"/>
      <c r="F824" s="141" t="s">
        <v>1005</v>
      </c>
      <c r="G824" s="125" t="s">
        <v>857</v>
      </c>
      <c r="H824" s="122" t="s">
        <v>5962</v>
      </c>
      <c r="I824" s="142">
        <v>7.2</v>
      </c>
      <c r="J824" s="122">
        <v>93.0</v>
      </c>
      <c r="K824" s="122">
        <v>45.0</v>
      </c>
      <c r="L824" s="121"/>
      <c r="M824" s="122"/>
      <c r="N824" s="143" t="s">
        <v>35</v>
      </c>
      <c r="O824" s="121"/>
      <c r="P824" s="136">
        <v>1.0711482E7</v>
      </c>
      <c r="Q824" s="121"/>
      <c r="R824" s="122" t="s">
        <v>5963</v>
      </c>
      <c r="S824" s="121"/>
      <c r="T824" s="121"/>
      <c r="U824" s="121"/>
      <c r="V824" s="121"/>
      <c r="W824" s="121"/>
      <c r="X824" s="121"/>
    </row>
    <row r="825" ht="12.75" customHeight="1">
      <c r="A825" s="121" t="s">
        <v>8608</v>
      </c>
      <c r="B825" s="122">
        <v>6198.0</v>
      </c>
      <c r="C825" s="123">
        <v>38158.0</v>
      </c>
      <c r="D825" s="124">
        <v>19.0</v>
      </c>
      <c r="E825" s="125"/>
      <c r="F825" s="141" t="s">
        <v>1091</v>
      </c>
      <c r="G825" s="125" t="s">
        <v>857</v>
      </c>
      <c r="H825" s="122" t="s">
        <v>5962</v>
      </c>
      <c r="I825" s="142">
        <v>2.7</v>
      </c>
      <c r="J825" s="122">
        <v>66.0</v>
      </c>
      <c r="K825" s="122">
        <v>31.0</v>
      </c>
      <c r="L825" s="121"/>
      <c r="M825" s="122"/>
      <c r="N825" s="143" t="s">
        <v>35</v>
      </c>
      <c r="O825" s="121"/>
      <c r="P825" s="136">
        <v>1.0533386E7</v>
      </c>
      <c r="Q825" s="121"/>
      <c r="R825" s="122" t="s">
        <v>5963</v>
      </c>
      <c r="S825" s="121"/>
      <c r="T825" s="121"/>
      <c r="U825" s="121"/>
      <c r="V825" s="121"/>
      <c r="W825" s="121"/>
      <c r="X825" s="121"/>
    </row>
    <row r="826" ht="12.75" customHeight="1">
      <c r="A826" s="121" t="s">
        <v>8608</v>
      </c>
      <c r="B826" s="122">
        <v>6098.0</v>
      </c>
      <c r="C826" s="123">
        <v>38158.0</v>
      </c>
      <c r="D826" s="124">
        <v>9.3</v>
      </c>
      <c r="E826" s="125"/>
      <c r="F826" s="141" t="s">
        <v>8629</v>
      </c>
      <c r="G826" s="125" t="s">
        <v>857</v>
      </c>
      <c r="H826" s="122" t="s">
        <v>5962</v>
      </c>
      <c r="I826" s="142">
        <v>5.9</v>
      </c>
      <c r="J826" s="122">
        <v>82.0</v>
      </c>
      <c r="K826" s="122">
        <v>40.0</v>
      </c>
      <c r="L826" s="121"/>
      <c r="M826" s="122"/>
      <c r="N826" s="143" t="s">
        <v>35</v>
      </c>
      <c r="O826" s="121"/>
      <c r="P826" s="136">
        <v>1.0590883E7</v>
      </c>
      <c r="Q826" s="121"/>
      <c r="R826" s="122" t="s">
        <v>5963</v>
      </c>
      <c r="S826" s="121"/>
      <c r="T826" s="121"/>
      <c r="U826" s="121"/>
      <c r="V826" s="121"/>
      <c r="W826" s="121"/>
      <c r="X826" s="121"/>
    </row>
    <row r="827" ht="12.75" customHeight="1">
      <c r="A827" s="121" t="s">
        <v>8608</v>
      </c>
      <c r="B827" s="122">
        <v>6100.0</v>
      </c>
      <c r="C827" s="123">
        <v>38158.0</v>
      </c>
      <c r="D827" s="124">
        <v>10.0</v>
      </c>
      <c r="E827" s="125"/>
      <c r="F827" s="141" t="s">
        <v>1395</v>
      </c>
      <c r="G827" s="125" t="s">
        <v>857</v>
      </c>
      <c r="H827" s="122" t="s">
        <v>5962</v>
      </c>
      <c r="I827" s="142">
        <v>2.0</v>
      </c>
      <c r="J827" s="122">
        <v>58.0</v>
      </c>
      <c r="K827" s="122">
        <v>29.0</v>
      </c>
      <c r="L827" s="121"/>
      <c r="M827" s="122"/>
      <c r="N827" s="143" t="s">
        <v>821</v>
      </c>
      <c r="O827" s="121"/>
      <c r="P827" s="136">
        <v>1.055457E7</v>
      </c>
      <c r="Q827" s="121"/>
      <c r="R827" s="122" t="s">
        <v>5963</v>
      </c>
      <c r="S827" s="121"/>
      <c r="T827" s="121"/>
      <c r="U827" s="121"/>
      <c r="V827" s="121"/>
      <c r="W827" s="121"/>
      <c r="X827" s="121"/>
    </row>
    <row r="828" ht="12.75" customHeight="1">
      <c r="A828" s="121" t="s">
        <v>8608</v>
      </c>
      <c r="B828" s="122">
        <v>6197.0</v>
      </c>
      <c r="C828" s="123">
        <v>38158.0</v>
      </c>
      <c r="D828" s="124">
        <v>8.3</v>
      </c>
      <c r="E828" s="125"/>
      <c r="F828" s="141" t="s">
        <v>1395</v>
      </c>
      <c r="G828" s="125" t="s">
        <v>857</v>
      </c>
      <c r="H828" s="122" t="s">
        <v>5962</v>
      </c>
      <c r="I828" s="142">
        <v>2.5</v>
      </c>
      <c r="J828" s="122">
        <v>62.0</v>
      </c>
      <c r="K828" s="122">
        <v>31.0</v>
      </c>
      <c r="L828" s="121"/>
      <c r="M828" s="122"/>
      <c r="N828" s="143" t="s">
        <v>35</v>
      </c>
      <c r="O828" s="121"/>
      <c r="P828" s="136">
        <v>1.0540809E7</v>
      </c>
      <c r="Q828" s="121"/>
      <c r="R828" s="122" t="s">
        <v>5963</v>
      </c>
      <c r="S828" s="121"/>
      <c r="T828" s="121"/>
      <c r="U828" s="121"/>
      <c r="V828" s="121"/>
      <c r="W828" s="121"/>
      <c r="X828" s="121"/>
    </row>
    <row r="829" ht="12.75" customHeight="1">
      <c r="A829" s="121" t="s">
        <v>8608</v>
      </c>
      <c r="B829" s="122">
        <v>6503.0</v>
      </c>
      <c r="C829" s="123">
        <v>38158.0</v>
      </c>
      <c r="D829" s="124">
        <v>16.0</v>
      </c>
      <c r="E829" s="125"/>
      <c r="F829" s="141" t="s">
        <v>931</v>
      </c>
      <c r="G829" s="125" t="s">
        <v>857</v>
      </c>
      <c r="H829" s="122" t="s">
        <v>5962</v>
      </c>
      <c r="I829" s="142">
        <v>5.3</v>
      </c>
      <c r="J829" s="122">
        <v>79.0</v>
      </c>
      <c r="K829" s="122">
        <v>40.0</v>
      </c>
      <c r="L829" s="121"/>
      <c r="M829" s="122"/>
      <c r="N829" s="143" t="s">
        <v>35</v>
      </c>
      <c r="O829" s="121"/>
      <c r="P829" s="136">
        <v>7.1684075E7</v>
      </c>
      <c r="Q829" s="121"/>
      <c r="R829" s="122" t="s">
        <v>5963</v>
      </c>
      <c r="S829" s="121"/>
      <c r="T829" s="121"/>
      <c r="U829" s="121"/>
      <c r="V829" s="121"/>
      <c r="W829" s="121"/>
      <c r="X829" s="121"/>
    </row>
    <row r="830" ht="12.75" customHeight="1">
      <c r="A830" s="121" t="s">
        <v>8608</v>
      </c>
      <c r="B830" s="122">
        <v>6099.0</v>
      </c>
      <c r="C830" s="123">
        <v>38158.0</v>
      </c>
      <c r="D830" s="124">
        <v>9.3</v>
      </c>
      <c r="E830" s="125"/>
      <c r="F830" s="141" t="s">
        <v>918</v>
      </c>
      <c r="G830" s="125" t="s">
        <v>857</v>
      </c>
      <c r="H830" s="122" t="s">
        <v>5962</v>
      </c>
      <c r="I830" s="142">
        <v>4.2</v>
      </c>
      <c r="J830" s="122">
        <v>72.0</v>
      </c>
      <c r="K830" s="122">
        <v>38.0</v>
      </c>
      <c r="L830" s="121"/>
      <c r="M830" s="122"/>
      <c r="N830" s="143" t="s">
        <v>35</v>
      </c>
      <c r="O830" s="121"/>
      <c r="P830" s="136">
        <v>1.055895E7</v>
      </c>
      <c r="Q830" s="121"/>
      <c r="R830" s="122" t="s">
        <v>5963</v>
      </c>
      <c r="S830" s="121"/>
      <c r="T830" s="121"/>
      <c r="U830" s="121"/>
      <c r="V830" s="121"/>
      <c r="W830" s="121"/>
      <c r="X830" s="121"/>
    </row>
    <row r="831" ht="12.75" customHeight="1">
      <c r="A831" s="121" t="s">
        <v>8608</v>
      </c>
      <c r="B831" s="122">
        <v>6508.0</v>
      </c>
      <c r="C831" s="123">
        <v>38159.0</v>
      </c>
      <c r="D831" s="124">
        <v>18.0</v>
      </c>
      <c r="E831" s="125"/>
      <c r="F831" s="141" t="s">
        <v>1005</v>
      </c>
      <c r="G831" s="125" t="s">
        <v>857</v>
      </c>
      <c r="H831" s="122" t="s">
        <v>5962</v>
      </c>
      <c r="I831" s="142">
        <v>4.7</v>
      </c>
      <c r="J831" s="122">
        <v>77.0</v>
      </c>
      <c r="K831" s="122">
        <v>48.0</v>
      </c>
      <c r="L831" s="121"/>
      <c r="M831" s="122"/>
      <c r="N831" s="143" t="s">
        <v>821</v>
      </c>
      <c r="O831" s="121"/>
      <c r="P831" s="136">
        <v>1.0711482E7</v>
      </c>
      <c r="Q831" s="121"/>
      <c r="R831" s="122" t="s">
        <v>5963</v>
      </c>
      <c r="S831" s="121"/>
      <c r="T831" s="121"/>
      <c r="U831" s="121"/>
      <c r="V831" s="121"/>
      <c r="W831" s="121"/>
      <c r="X831" s="121"/>
    </row>
    <row r="832" ht="12.75" customHeight="1">
      <c r="A832" s="121" t="s">
        <v>8608</v>
      </c>
      <c r="B832" s="122">
        <v>6505.0</v>
      </c>
      <c r="C832" s="123">
        <v>38159.0</v>
      </c>
      <c r="D832" s="124">
        <v>8.3</v>
      </c>
      <c r="E832" s="125"/>
      <c r="F832" s="141" t="s">
        <v>948</v>
      </c>
      <c r="G832" s="125" t="s">
        <v>857</v>
      </c>
      <c r="H832" s="122" t="s">
        <v>5962</v>
      </c>
      <c r="I832" s="142">
        <v>2.4</v>
      </c>
      <c r="J832" s="122">
        <v>58.0</v>
      </c>
      <c r="K832" s="122">
        <v>32.0</v>
      </c>
      <c r="L832" s="121"/>
      <c r="M832" s="122"/>
      <c r="N832" s="143" t="s">
        <v>821</v>
      </c>
      <c r="O832" s="121"/>
      <c r="P832" s="136">
        <v>1.0689894E7</v>
      </c>
      <c r="Q832" s="121"/>
      <c r="R832" s="122" t="s">
        <v>5963</v>
      </c>
      <c r="S832" s="121"/>
      <c r="T832" s="121"/>
      <c r="U832" s="121"/>
      <c r="V832" s="121"/>
      <c r="W832" s="121"/>
      <c r="X832" s="121"/>
    </row>
    <row r="833" ht="12.75" customHeight="1">
      <c r="A833" s="121" t="s">
        <v>8608</v>
      </c>
      <c r="B833" s="122">
        <v>6199.0</v>
      </c>
      <c r="C833" s="123">
        <v>38159.0</v>
      </c>
      <c r="D833" s="124">
        <v>13.0</v>
      </c>
      <c r="E833" s="125"/>
      <c r="F833" s="141" t="s">
        <v>7971</v>
      </c>
      <c r="G833" s="125" t="s">
        <v>857</v>
      </c>
      <c r="H833" s="122" t="s">
        <v>5962</v>
      </c>
      <c r="I833" s="142">
        <v>2.1</v>
      </c>
      <c r="J833" s="122">
        <v>58.0</v>
      </c>
      <c r="K833" s="122">
        <v>31.0</v>
      </c>
      <c r="L833" s="121"/>
      <c r="M833" s="122"/>
      <c r="N833" s="143" t="s">
        <v>35</v>
      </c>
      <c r="O833" s="121"/>
      <c r="P833" s="136">
        <v>5.2613216E7</v>
      </c>
      <c r="Q833" s="121"/>
      <c r="R833" s="122" t="s">
        <v>5963</v>
      </c>
      <c r="S833" s="121"/>
      <c r="T833" s="121"/>
      <c r="U833" s="121"/>
      <c r="V833" s="121"/>
      <c r="W833" s="121"/>
      <c r="X833" s="121"/>
    </row>
    <row r="834" ht="12.75" customHeight="1">
      <c r="A834" s="121" t="s">
        <v>8608</v>
      </c>
      <c r="B834" s="122">
        <v>6506.0</v>
      </c>
      <c r="C834" s="123">
        <v>38159.0</v>
      </c>
      <c r="D834" s="124">
        <v>10.3</v>
      </c>
      <c r="E834" s="125"/>
      <c r="F834" s="141" t="s">
        <v>997</v>
      </c>
      <c r="G834" s="125" t="s">
        <v>857</v>
      </c>
      <c r="H834" s="122" t="s">
        <v>5962</v>
      </c>
      <c r="I834" s="142">
        <v>2.1</v>
      </c>
      <c r="J834" s="122">
        <v>58.0</v>
      </c>
      <c r="K834" s="122">
        <v>31.0</v>
      </c>
      <c r="L834" s="121"/>
      <c r="M834" s="122"/>
      <c r="N834" s="143" t="s">
        <v>35</v>
      </c>
      <c r="O834" s="121"/>
      <c r="P834" s="136">
        <v>3.2868231E7</v>
      </c>
      <c r="Q834" s="121"/>
      <c r="R834" s="122" t="s">
        <v>5963</v>
      </c>
      <c r="S834" s="121"/>
      <c r="T834" s="121"/>
      <c r="U834" s="121"/>
      <c r="V834" s="121"/>
      <c r="W834" s="121"/>
      <c r="X834" s="121"/>
    </row>
    <row r="835" ht="12.75" customHeight="1">
      <c r="A835" s="121" t="s">
        <v>8608</v>
      </c>
      <c r="B835" s="122">
        <v>6507.0</v>
      </c>
      <c r="C835" s="123">
        <v>38159.0</v>
      </c>
      <c r="D835" s="124">
        <v>18.3</v>
      </c>
      <c r="E835" s="125"/>
      <c r="F835" s="141" t="s">
        <v>8631</v>
      </c>
      <c r="G835" s="125" t="s">
        <v>857</v>
      </c>
      <c r="H835" s="122" t="s">
        <v>5962</v>
      </c>
      <c r="I835" s="142">
        <v>2.4</v>
      </c>
      <c r="J835" s="122">
        <v>63.0</v>
      </c>
      <c r="K835" s="122">
        <v>31.0</v>
      </c>
      <c r="L835" s="121"/>
      <c r="M835" s="122"/>
      <c r="N835" s="143" t="s">
        <v>821</v>
      </c>
      <c r="O835" s="121"/>
      <c r="P835" s="136">
        <v>1.0567017E7</v>
      </c>
      <c r="Q835" s="121"/>
      <c r="R835" s="122" t="s">
        <v>5963</v>
      </c>
      <c r="S835" s="121"/>
      <c r="T835" s="121"/>
      <c r="U835" s="121"/>
      <c r="V835" s="121"/>
      <c r="W835" s="121"/>
      <c r="X835" s="121"/>
    </row>
    <row r="836" ht="12.75" customHeight="1">
      <c r="A836" s="121" t="s">
        <v>8608</v>
      </c>
      <c r="B836" s="122">
        <v>6509.0</v>
      </c>
      <c r="C836" s="123">
        <v>38160.0</v>
      </c>
      <c r="D836" s="124">
        <v>9.0</v>
      </c>
      <c r="E836" s="125"/>
      <c r="F836" s="141" t="s">
        <v>7993</v>
      </c>
      <c r="G836" s="125" t="s">
        <v>857</v>
      </c>
      <c r="H836" s="122" t="s">
        <v>5962</v>
      </c>
      <c r="I836" s="142">
        <v>2.3</v>
      </c>
      <c r="J836" s="122">
        <v>62.0</v>
      </c>
      <c r="K836" s="122">
        <v>30.0</v>
      </c>
      <c r="L836" s="121"/>
      <c r="M836" s="122"/>
      <c r="N836" s="143" t="s">
        <v>821</v>
      </c>
      <c r="O836" s="121"/>
      <c r="P836" s="136">
        <v>1.0734403E7</v>
      </c>
      <c r="Q836" s="121"/>
      <c r="R836" s="122" t="s">
        <v>5963</v>
      </c>
      <c r="S836" s="122"/>
      <c r="T836" s="121"/>
      <c r="U836" s="121"/>
      <c r="V836" s="121"/>
      <c r="W836" s="121"/>
      <c r="X836" s="121"/>
    </row>
    <row r="837" ht="12.75" customHeight="1">
      <c r="A837" s="121" t="s">
        <v>8608</v>
      </c>
      <c r="B837" s="120">
        <v>6540.0</v>
      </c>
      <c r="C837" s="123">
        <v>38160.0</v>
      </c>
      <c r="D837" s="124">
        <v>18.0</v>
      </c>
      <c r="E837" s="125"/>
      <c r="F837" s="141" t="s">
        <v>7971</v>
      </c>
      <c r="G837" s="125" t="s">
        <v>857</v>
      </c>
      <c r="H837" s="122" t="s">
        <v>5962</v>
      </c>
      <c r="I837" s="142">
        <v>2.5</v>
      </c>
      <c r="J837" s="122">
        <v>63.0</v>
      </c>
      <c r="K837" s="122">
        <v>32.0</v>
      </c>
      <c r="L837" s="121"/>
      <c r="M837" s="122"/>
      <c r="N837" s="143"/>
      <c r="O837" s="121"/>
      <c r="P837" s="136">
        <v>1.1044342E7</v>
      </c>
      <c r="Q837" s="121"/>
      <c r="R837" s="122" t="s">
        <v>5963</v>
      </c>
      <c r="S837" s="121"/>
      <c r="T837" s="121"/>
      <c r="U837" s="121"/>
      <c r="V837" s="121"/>
      <c r="W837" s="121"/>
      <c r="X837" s="121"/>
    </row>
    <row r="838" ht="12.75" customHeight="1">
      <c r="A838" s="121" t="s">
        <v>8608</v>
      </c>
      <c r="B838" s="122">
        <v>6510.0</v>
      </c>
      <c r="C838" s="123">
        <v>38160.0</v>
      </c>
      <c r="D838" s="124">
        <v>10.0</v>
      </c>
      <c r="E838" s="125"/>
      <c r="F838" s="141" t="s">
        <v>8632</v>
      </c>
      <c r="G838" s="125" t="s">
        <v>857</v>
      </c>
      <c r="H838" s="122" t="s">
        <v>5962</v>
      </c>
      <c r="I838" s="142">
        <v>2.1</v>
      </c>
      <c r="J838" s="122">
        <v>60.0</v>
      </c>
      <c r="K838" s="122">
        <v>28.0</v>
      </c>
      <c r="L838" s="121"/>
      <c r="M838" s="122"/>
      <c r="N838" s="143" t="s">
        <v>821</v>
      </c>
      <c r="O838" s="121"/>
      <c r="P838" s="136">
        <v>5.2613216E7</v>
      </c>
      <c r="Q838" s="121"/>
      <c r="R838" s="122" t="s">
        <v>5963</v>
      </c>
      <c r="S838" s="121"/>
      <c r="T838" s="121"/>
      <c r="U838" s="121"/>
      <c r="V838" s="121"/>
      <c r="W838" s="121"/>
      <c r="X838" s="121"/>
    </row>
    <row r="839" ht="12.75" customHeight="1">
      <c r="A839" s="121" t="s">
        <v>8608</v>
      </c>
      <c r="B839" s="122"/>
      <c r="C839" s="123">
        <v>38160.0</v>
      </c>
      <c r="D839" s="124"/>
      <c r="E839" s="125"/>
      <c r="F839" s="141"/>
      <c r="G839" s="125" t="s">
        <v>857</v>
      </c>
      <c r="H839" s="122"/>
      <c r="I839" s="142"/>
      <c r="J839" s="122"/>
      <c r="K839" s="122"/>
      <c r="L839" s="121"/>
      <c r="M839" s="122"/>
      <c r="N839" s="143"/>
      <c r="O839" s="121"/>
      <c r="P839" s="136"/>
      <c r="Q839" s="121"/>
      <c r="R839" s="122"/>
      <c r="S839" s="121"/>
      <c r="T839" s="121"/>
      <c r="U839" s="121"/>
      <c r="V839" s="121"/>
      <c r="W839" s="121"/>
      <c r="X839" s="121"/>
    </row>
    <row r="840" ht="12.75" customHeight="1">
      <c r="A840" s="121" t="s">
        <v>8608</v>
      </c>
      <c r="B840" s="122">
        <v>6513.0</v>
      </c>
      <c r="C840" s="123">
        <v>38161.0</v>
      </c>
      <c r="D840" s="124">
        <v>12.0</v>
      </c>
      <c r="E840" s="125"/>
      <c r="F840" s="141" t="s">
        <v>660</v>
      </c>
      <c r="G840" s="125" t="s">
        <v>8</v>
      </c>
      <c r="H840" s="122" t="s">
        <v>5962</v>
      </c>
      <c r="I840" s="142">
        <v>1.7</v>
      </c>
      <c r="J840" s="122">
        <v>56.0</v>
      </c>
      <c r="K840" s="122">
        <v>28.0</v>
      </c>
      <c r="L840" s="121"/>
      <c r="M840" s="122"/>
      <c r="N840" s="143" t="s">
        <v>35</v>
      </c>
      <c r="O840" s="121"/>
      <c r="P840" s="136">
        <v>7.167562E7</v>
      </c>
      <c r="Q840" s="121"/>
      <c r="R840" s="122" t="s">
        <v>5963</v>
      </c>
      <c r="S840" s="121"/>
      <c r="T840" s="121"/>
      <c r="U840" s="121"/>
      <c r="V840" s="121"/>
      <c r="W840" s="121"/>
      <c r="X840" s="121"/>
    </row>
    <row r="841" ht="12.75" customHeight="1">
      <c r="A841" s="121" t="s">
        <v>8608</v>
      </c>
      <c r="B841" s="122">
        <v>6511.0</v>
      </c>
      <c r="C841" s="123">
        <v>38161.0</v>
      </c>
      <c r="D841" s="124">
        <v>11.0</v>
      </c>
      <c r="E841" s="125"/>
      <c r="F841" s="141" t="s">
        <v>692</v>
      </c>
      <c r="G841" s="125" t="s">
        <v>8</v>
      </c>
      <c r="H841" s="122" t="s">
        <v>5962</v>
      </c>
      <c r="I841" s="142">
        <v>5.0</v>
      </c>
      <c r="J841" s="122">
        <v>77.0</v>
      </c>
      <c r="K841" s="122">
        <v>42.0</v>
      </c>
      <c r="L841" s="121"/>
      <c r="M841" s="122"/>
      <c r="N841" s="143" t="s">
        <v>821</v>
      </c>
      <c r="O841" s="121"/>
      <c r="P841" s="136">
        <v>1.0549678E7</v>
      </c>
      <c r="Q841" s="121"/>
      <c r="R841" s="122" t="s">
        <v>5963</v>
      </c>
      <c r="S841" s="121"/>
      <c r="T841" s="121"/>
      <c r="U841" s="121"/>
      <c r="V841" s="121"/>
      <c r="W841" s="121"/>
      <c r="X841" s="121"/>
    </row>
    <row r="842" ht="12.75" customHeight="1">
      <c r="A842" s="121" t="s">
        <v>8608</v>
      </c>
      <c r="B842" s="122">
        <v>6512.0</v>
      </c>
      <c r="C842" s="123">
        <v>38161.0</v>
      </c>
      <c r="D842" s="124">
        <v>14.0</v>
      </c>
      <c r="E842" s="125"/>
      <c r="F842" s="141" t="s">
        <v>8633</v>
      </c>
      <c r="G842" s="125" t="s">
        <v>8</v>
      </c>
      <c r="H842" s="122" t="s">
        <v>5962</v>
      </c>
      <c r="I842" s="142">
        <v>2.6</v>
      </c>
      <c r="J842" s="122">
        <v>63.0</v>
      </c>
      <c r="K842" s="122">
        <v>32.0</v>
      </c>
      <c r="L842" s="121"/>
      <c r="M842" s="122"/>
      <c r="N842" s="143" t="s">
        <v>821</v>
      </c>
      <c r="O842" s="121"/>
      <c r="P842" s="136">
        <v>5.3533298E7</v>
      </c>
      <c r="Q842" s="121"/>
      <c r="R842" s="122" t="s">
        <v>5963</v>
      </c>
      <c r="S842" s="121"/>
      <c r="T842" s="121"/>
      <c r="U842" s="121"/>
      <c r="V842" s="121"/>
      <c r="W842" s="121"/>
      <c r="X842" s="121"/>
    </row>
    <row r="843" ht="12.75" customHeight="1">
      <c r="A843" s="121" t="s">
        <v>8608</v>
      </c>
      <c r="B843" s="122">
        <v>6200.0</v>
      </c>
      <c r="C843" s="123">
        <v>38161.0</v>
      </c>
      <c r="D843" s="124">
        <v>7.3</v>
      </c>
      <c r="E843" s="125"/>
      <c r="F843" s="141" t="s">
        <v>8623</v>
      </c>
      <c r="G843" s="125" t="s">
        <v>857</v>
      </c>
      <c r="H843" s="122" t="s">
        <v>5962</v>
      </c>
      <c r="I843" s="142">
        <v>4.0</v>
      </c>
      <c r="J843" s="122">
        <v>72.0</v>
      </c>
      <c r="K843" s="122">
        <v>36.0</v>
      </c>
      <c r="L843" s="121"/>
      <c r="M843" s="122"/>
      <c r="N843" s="143" t="s">
        <v>35</v>
      </c>
      <c r="O843" s="121"/>
      <c r="P843" s="136">
        <v>1.0744466E7</v>
      </c>
      <c r="Q843" s="121"/>
      <c r="R843" s="122" t="s">
        <v>5963</v>
      </c>
      <c r="S843" s="121"/>
      <c r="T843" s="121"/>
      <c r="U843" s="121"/>
      <c r="V843" s="121"/>
      <c r="W843" s="121"/>
      <c r="X843" s="121"/>
    </row>
    <row r="844" ht="12.75" customHeight="1">
      <c r="A844" s="121" t="s">
        <v>8608</v>
      </c>
      <c r="B844" s="122">
        <v>8905.0</v>
      </c>
      <c r="C844" s="123">
        <v>38161.0</v>
      </c>
      <c r="D844" s="124">
        <v>21.3</v>
      </c>
      <c r="E844" s="125"/>
      <c r="F844" s="141" t="s">
        <v>915</v>
      </c>
      <c r="G844" s="125" t="s">
        <v>857</v>
      </c>
      <c r="H844" s="122" t="s">
        <v>5962</v>
      </c>
      <c r="I844" s="142">
        <v>3.0</v>
      </c>
      <c r="J844" s="122">
        <v>68.0</v>
      </c>
      <c r="K844" s="122">
        <v>34.0</v>
      </c>
      <c r="L844" s="121"/>
      <c r="M844" s="122"/>
      <c r="N844" s="143" t="s">
        <v>35</v>
      </c>
      <c r="O844" s="121"/>
      <c r="P844" s="136">
        <v>1.0707904E7</v>
      </c>
      <c r="Q844" s="121"/>
      <c r="R844" s="122" t="s">
        <v>5963</v>
      </c>
      <c r="S844" s="121"/>
      <c r="T844" s="121"/>
      <c r="U844" s="121"/>
      <c r="V844" s="121"/>
      <c r="W844" s="121"/>
      <c r="X844" s="121"/>
    </row>
    <row r="845" ht="12.75" customHeight="1">
      <c r="A845" s="121" t="s">
        <v>8608</v>
      </c>
      <c r="B845" s="122">
        <v>6121.0</v>
      </c>
      <c r="C845" s="123">
        <v>38161.0</v>
      </c>
      <c r="D845" s="124">
        <v>14.0</v>
      </c>
      <c r="E845" s="125"/>
      <c r="F845" s="141" t="s">
        <v>947</v>
      </c>
      <c r="G845" s="125" t="s">
        <v>857</v>
      </c>
      <c r="H845" s="122" t="s">
        <v>5962</v>
      </c>
      <c r="I845" s="142">
        <v>2.7</v>
      </c>
      <c r="J845" s="122">
        <v>64.0</v>
      </c>
      <c r="K845" s="122">
        <v>32.0</v>
      </c>
      <c r="L845" s="121"/>
      <c r="M845" s="122"/>
      <c r="N845" s="143" t="s">
        <v>821</v>
      </c>
      <c r="O845" s="121"/>
      <c r="P845" s="136">
        <v>1.0590883E7</v>
      </c>
      <c r="Q845" s="121"/>
      <c r="R845" s="122" t="s">
        <v>5963</v>
      </c>
      <c r="S845" s="121"/>
      <c r="T845" s="121"/>
      <c r="U845" s="121"/>
      <c r="V845" s="121"/>
      <c r="W845" s="121"/>
      <c r="X845" s="121"/>
    </row>
    <row r="846" ht="12.75" customHeight="1">
      <c r="A846" s="121" t="s">
        <v>8608</v>
      </c>
      <c r="B846" s="120">
        <v>6512.0</v>
      </c>
      <c r="C846" s="123">
        <v>38161.0</v>
      </c>
      <c r="D846" s="124">
        <v>12.3</v>
      </c>
      <c r="E846" s="125"/>
      <c r="F846" s="141" t="s">
        <v>8631</v>
      </c>
      <c r="G846" s="125" t="s">
        <v>857</v>
      </c>
      <c r="H846" s="122" t="s">
        <v>5962</v>
      </c>
      <c r="I846" s="142">
        <v>2.4</v>
      </c>
      <c r="J846" s="122">
        <v>62.0</v>
      </c>
      <c r="K846" s="122">
        <v>31.0</v>
      </c>
      <c r="L846" s="121"/>
      <c r="M846" s="122"/>
      <c r="N846" s="143" t="s">
        <v>821</v>
      </c>
      <c r="O846" s="121"/>
      <c r="P846" s="136">
        <v>1070151.0</v>
      </c>
      <c r="Q846" s="121"/>
      <c r="R846" s="122" t="s">
        <v>5963</v>
      </c>
      <c r="S846" s="121"/>
      <c r="T846" s="121"/>
      <c r="U846" s="121"/>
      <c r="V846" s="121"/>
      <c r="W846" s="121"/>
      <c r="X846" s="121"/>
    </row>
    <row r="847" ht="12.75" customHeight="1">
      <c r="A847" s="121" t="s">
        <v>8608</v>
      </c>
      <c r="B847" s="122">
        <v>6122.0</v>
      </c>
      <c r="C847" s="123">
        <v>38163.0</v>
      </c>
      <c r="D847" s="124">
        <v>9.0</v>
      </c>
      <c r="E847" s="122"/>
      <c r="F847" s="141" t="s">
        <v>8634</v>
      </c>
      <c r="G847" s="125" t="s">
        <v>8</v>
      </c>
      <c r="H847" s="122" t="s">
        <v>5962</v>
      </c>
      <c r="I847" s="142">
        <v>2.7</v>
      </c>
      <c r="J847" s="122">
        <v>64.0</v>
      </c>
      <c r="K847" s="122">
        <v>32.0</v>
      </c>
      <c r="L847" s="122"/>
      <c r="M847" s="122"/>
      <c r="N847" s="143"/>
      <c r="O847" s="121"/>
      <c r="P847" s="136">
        <v>5.261564E7</v>
      </c>
      <c r="Q847" s="121"/>
      <c r="R847" s="122" t="s">
        <v>5963</v>
      </c>
      <c r="S847" s="121"/>
      <c r="T847" s="121"/>
      <c r="U847" s="121"/>
      <c r="V847" s="121"/>
      <c r="W847" s="121"/>
      <c r="X847" s="121"/>
    </row>
    <row r="848" ht="12.75" customHeight="1">
      <c r="A848" s="121" t="s">
        <v>8608</v>
      </c>
      <c r="B848" s="122">
        <v>6518.0</v>
      </c>
      <c r="C848" s="123">
        <v>38163.0</v>
      </c>
      <c r="D848" s="124">
        <v>13.0</v>
      </c>
      <c r="E848" s="121"/>
      <c r="F848" s="141" t="s">
        <v>4867</v>
      </c>
      <c r="G848" s="125" t="s">
        <v>857</v>
      </c>
      <c r="H848" s="122" t="s">
        <v>5962</v>
      </c>
      <c r="I848" s="142">
        <v>4.2</v>
      </c>
      <c r="J848" s="122">
        <v>78.0</v>
      </c>
      <c r="K848" s="122">
        <v>40.0</v>
      </c>
      <c r="L848" s="121"/>
      <c r="M848" s="122"/>
      <c r="N848" s="143"/>
      <c r="O848" s="121"/>
      <c r="P848" s="136">
        <v>7.1696922E7</v>
      </c>
      <c r="Q848" s="121"/>
      <c r="R848" s="122" t="s">
        <v>5963</v>
      </c>
      <c r="S848" s="121"/>
      <c r="T848" s="121"/>
      <c r="U848" s="121"/>
      <c r="V848" s="121"/>
      <c r="W848" s="121"/>
      <c r="X848" s="121"/>
    </row>
    <row r="849" ht="12.75" customHeight="1">
      <c r="A849" s="121" t="s">
        <v>8608</v>
      </c>
      <c r="B849" s="122">
        <v>6517.0</v>
      </c>
      <c r="C849" s="123">
        <v>38163.0</v>
      </c>
      <c r="D849" s="124">
        <v>10.3</v>
      </c>
      <c r="E849" s="125"/>
      <c r="F849" s="141" t="s">
        <v>4836</v>
      </c>
      <c r="G849" s="125" t="s">
        <v>857</v>
      </c>
      <c r="H849" s="122" t="s">
        <v>5962</v>
      </c>
      <c r="I849" s="142">
        <v>2.6</v>
      </c>
      <c r="J849" s="122">
        <v>62.0</v>
      </c>
      <c r="K849" s="122">
        <v>29.0</v>
      </c>
      <c r="L849" s="121"/>
      <c r="M849" s="122"/>
      <c r="N849" s="143" t="s">
        <v>35</v>
      </c>
      <c r="O849" s="121"/>
      <c r="P849" s="136">
        <v>1.0616796E7</v>
      </c>
      <c r="Q849" s="121"/>
      <c r="R849" s="122" t="s">
        <v>5963</v>
      </c>
      <c r="S849" s="121"/>
      <c r="T849" s="121"/>
      <c r="U849" s="121"/>
      <c r="V849" s="121"/>
      <c r="W849" s="121"/>
      <c r="X849" s="121"/>
    </row>
    <row r="850" ht="12.75" customHeight="1">
      <c r="A850" s="121" t="s">
        <v>8608</v>
      </c>
      <c r="B850" s="122">
        <v>6515.0</v>
      </c>
      <c r="C850" s="123">
        <v>38163.0</v>
      </c>
      <c r="D850" s="124">
        <v>8.0</v>
      </c>
      <c r="E850" s="125"/>
      <c r="F850" s="141" t="s">
        <v>926</v>
      </c>
      <c r="G850" s="125" t="s">
        <v>857</v>
      </c>
      <c r="H850" s="122" t="s">
        <v>5962</v>
      </c>
      <c r="I850" s="142">
        <v>4.6</v>
      </c>
      <c r="J850" s="122">
        <v>77.0</v>
      </c>
      <c r="K850" s="122">
        <v>38.0</v>
      </c>
      <c r="L850" s="121"/>
      <c r="M850" s="122"/>
      <c r="N850" s="143" t="s">
        <v>35</v>
      </c>
      <c r="O850" s="121"/>
      <c r="P850" s="136">
        <v>7.1692129E7</v>
      </c>
      <c r="Q850" s="121"/>
      <c r="R850" s="122" t="s">
        <v>5963</v>
      </c>
      <c r="S850" s="121"/>
      <c r="T850" s="121"/>
      <c r="U850" s="121"/>
      <c r="V850" s="121"/>
      <c r="W850" s="121"/>
      <c r="X850" s="121"/>
    </row>
    <row r="851" ht="12.75" customHeight="1">
      <c r="A851" s="121" t="s">
        <v>8608</v>
      </c>
      <c r="B851" s="122">
        <v>6516.0</v>
      </c>
      <c r="C851" s="123">
        <v>38163.0</v>
      </c>
      <c r="D851" s="124">
        <v>8.3</v>
      </c>
      <c r="E851" s="125"/>
      <c r="F851" s="141" t="s">
        <v>1005</v>
      </c>
      <c r="G851" s="125" t="s">
        <v>857</v>
      </c>
      <c r="H851" s="122" t="s">
        <v>5962</v>
      </c>
      <c r="I851" s="142">
        <v>2.2</v>
      </c>
      <c r="J851" s="122">
        <v>61.0</v>
      </c>
      <c r="K851" s="122">
        <v>29.0</v>
      </c>
      <c r="L851" s="121"/>
      <c r="M851" s="122"/>
      <c r="N851" s="143" t="s">
        <v>35</v>
      </c>
      <c r="O851" s="121"/>
      <c r="P851" s="136">
        <v>1.0477995E7</v>
      </c>
      <c r="Q851" s="121"/>
      <c r="R851" s="122" t="s">
        <v>5963</v>
      </c>
      <c r="S851" s="121"/>
      <c r="T851" s="121"/>
      <c r="U851" s="121"/>
      <c r="V851" s="121"/>
      <c r="W851" s="121"/>
      <c r="X851" s="121"/>
    </row>
    <row r="852" ht="12.75" customHeight="1">
      <c r="A852" s="121" t="s">
        <v>8608</v>
      </c>
      <c r="B852" s="122">
        <v>6526.0</v>
      </c>
      <c r="C852" s="123">
        <v>38164.0</v>
      </c>
      <c r="D852" s="124">
        <v>18.0</v>
      </c>
      <c r="E852" s="125"/>
      <c r="F852" s="141" t="s">
        <v>8625</v>
      </c>
      <c r="G852" s="125" t="s">
        <v>8</v>
      </c>
      <c r="H852" s="122" t="s">
        <v>5962</v>
      </c>
      <c r="I852" s="142">
        <v>3.7</v>
      </c>
      <c r="J852" s="122">
        <v>72.0</v>
      </c>
      <c r="K852" s="122">
        <v>36.0</v>
      </c>
      <c r="L852" s="121"/>
      <c r="M852" s="122"/>
      <c r="N852" s="143"/>
      <c r="O852" s="121"/>
      <c r="P852" s="136">
        <v>9366552.0</v>
      </c>
      <c r="Q852" s="121"/>
      <c r="R852" s="122" t="s">
        <v>5963</v>
      </c>
      <c r="S852" s="121"/>
      <c r="T852" s="121"/>
      <c r="U852" s="121"/>
      <c r="V852" s="121"/>
      <c r="W852" s="121"/>
      <c r="X852" s="121"/>
    </row>
    <row r="853" ht="12.75" customHeight="1">
      <c r="A853" s="121" t="s">
        <v>8608</v>
      </c>
      <c r="B853" s="122">
        <v>6125.0</v>
      </c>
      <c r="C853" s="123">
        <v>38164.0</v>
      </c>
      <c r="D853" s="124">
        <v>18.0</v>
      </c>
      <c r="E853" s="125"/>
      <c r="F853" s="141" t="s">
        <v>692</v>
      </c>
      <c r="G853" s="125" t="s">
        <v>8</v>
      </c>
      <c r="H853" s="122" t="s">
        <v>5962</v>
      </c>
      <c r="I853" s="142">
        <v>5.1</v>
      </c>
      <c r="J853" s="122">
        <v>83.0</v>
      </c>
      <c r="K853" s="122">
        <v>38.0</v>
      </c>
      <c r="L853" s="121"/>
      <c r="M853" s="122"/>
      <c r="N853" s="143" t="s">
        <v>821</v>
      </c>
      <c r="O853" s="121"/>
      <c r="P853" s="136">
        <v>1.0576647E7</v>
      </c>
      <c r="Q853" s="121"/>
      <c r="R853" s="122" t="s">
        <v>5963</v>
      </c>
      <c r="S853" s="121"/>
      <c r="T853" s="121"/>
      <c r="U853" s="121"/>
      <c r="V853" s="121"/>
      <c r="W853" s="121"/>
      <c r="X853" s="121"/>
    </row>
    <row r="854" ht="12.75" customHeight="1">
      <c r="A854" s="121" t="s">
        <v>8608</v>
      </c>
      <c r="B854" s="122">
        <v>6131.0</v>
      </c>
      <c r="C854" s="123">
        <v>38164.0</v>
      </c>
      <c r="D854" s="124">
        <v>10.0</v>
      </c>
      <c r="E854" s="125"/>
      <c r="F854" s="141" t="s">
        <v>712</v>
      </c>
      <c r="G854" s="125" t="s">
        <v>8</v>
      </c>
      <c r="H854" s="122" t="s">
        <v>5962</v>
      </c>
      <c r="I854" s="142">
        <v>4.4</v>
      </c>
      <c r="J854" s="122">
        <v>75.0</v>
      </c>
      <c r="K854" s="122">
        <v>38.0</v>
      </c>
      <c r="L854" s="122"/>
      <c r="M854" s="125"/>
      <c r="N854" s="143"/>
      <c r="O854" s="121"/>
      <c r="P854" s="136">
        <v>1.0744466E7</v>
      </c>
      <c r="Q854" s="121"/>
      <c r="R854" s="122" t="s">
        <v>5963</v>
      </c>
      <c r="S854" s="121"/>
      <c r="T854" s="121"/>
      <c r="U854" s="121"/>
      <c r="V854" s="121"/>
      <c r="W854" s="121"/>
      <c r="X854" s="121"/>
    </row>
    <row r="855" ht="12.75" customHeight="1">
      <c r="A855" s="121" t="s">
        <v>8608</v>
      </c>
      <c r="B855" s="122">
        <v>6523.0</v>
      </c>
      <c r="C855" s="123">
        <v>38164.0</v>
      </c>
      <c r="D855" s="124">
        <v>16.0</v>
      </c>
      <c r="E855" s="125"/>
      <c r="F855" s="141" t="s">
        <v>1006</v>
      </c>
      <c r="G855" s="125" t="s">
        <v>857</v>
      </c>
      <c r="H855" s="122" t="s">
        <v>5962</v>
      </c>
      <c r="I855" s="142">
        <v>4.7</v>
      </c>
      <c r="J855" s="122">
        <v>77.0</v>
      </c>
      <c r="K855" s="122">
        <v>38.0</v>
      </c>
      <c r="L855" s="121"/>
      <c r="M855" s="122"/>
      <c r="N855" s="143" t="s">
        <v>35</v>
      </c>
      <c r="O855" s="121"/>
      <c r="P855" s="136">
        <v>1.051273E7</v>
      </c>
      <c r="Q855" s="121"/>
      <c r="R855" s="122" t="s">
        <v>5963</v>
      </c>
      <c r="S855" s="121"/>
      <c r="T855" s="121"/>
      <c r="U855" s="121"/>
      <c r="V855" s="121"/>
      <c r="W855" s="121"/>
      <c r="X855" s="121"/>
    </row>
    <row r="856" ht="12.75" customHeight="1">
      <c r="A856" s="121" t="s">
        <v>8608</v>
      </c>
      <c r="B856" s="122">
        <v>6519.0</v>
      </c>
      <c r="C856" s="123">
        <v>38164.0</v>
      </c>
      <c r="D856" s="124">
        <v>10.0</v>
      </c>
      <c r="E856" s="125"/>
      <c r="F856" s="141" t="s">
        <v>1091</v>
      </c>
      <c r="G856" s="125" t="s">
        <v>857</v>
      </c>
      <c r="H856" s="122" t="s">
        <v>5962</v>
      </c>
      <c r="I856" s="142">
        <v>2.05</v>
      </c>
      <c r="J856" s="122">
        <v>62.0</v>
      </c>
      <c r="K856" s="122">
        <v>27.0</v>
      </c>
      <c r="L856" s="121"/>
      <c r="M856" s="122"/>
      <c r="N856" s="143" t="s">
        <v>35</v>
      </c>
      <c r="O856" s="121"/>
      <c r="P856" s="136">
        <v>1.0790151E7</v>
      </c>
      <c r="Q856" s="121"/>
      <c r="R856" s="122" t="s">
        <v>5963</v>
      </c>
      <c r="S856" s="121"/>
      <c r="T856" s="121"/>
      <c r="U856" s="121"/>
      <c r="V856" s="121"/>
      <c r="W856" s="121"/>
      <c r="X856" s="121"/>
    </row>
    <row r="857" ht="12.75" customHeight="1">
      <c r="A857" s="121" t="s">
        <v>8608</v>
      </c>
      <c r="B857" s="122">
        <v>6123.0</v>
      </c>
      <c r="C857" s="123">
        <v>38164.0</v>
      </c>
      <c r="D857" s="124">
        <v>11.0</v>
      </c>
      <c r="E857" s="125"/>
      <c r="F857" s="141" t="s">
        <v>8635</v>
      </c>
      <c r="G857" s="125" t="s">
        <v>857</v>
      </c>
      <c r="H857" s="122" t="s">
        <v>5962</v>
      </c>
      <c r="I857" s="142">
        <v>2.5</v>
      </c>
      <c r="J857" s="122">
        <v>63.0</v>
      </c>
      <c r="K857" s="122">
        <v>31.0</v>
      </c>
      <c r="L857" s="121"/>
      <c r="M857" s="122"/>
      <c r="N857" s="143"/>
      <c r="O857" s="121"/>
      <c r="P857" s="136">
        <v>1.0526896E7</v>
      </c>
      <c r="Q857" s="121"/>
      <c r="R857" s="122" t="s">
        <v>5963</v>
      </c>
      <c r="S857" s="121"/>
      <c r="T857" s="121"/>
      <c r="U857" s="121"/>
      <c r="V857" s="121"/>
      <c r="W857" s="121"/>
      <c r="X857" s="121"/>
    </row>
    <row r="858" ht="12.75" customHeight="1">
      <c r="A858" s="121" t="s">
        <v>8608</v>
      </c>
      <c r="B858" s="122">
        <v>6135.0</v>
      </c>
      <c r="C858" s="123">
        <v>38164.0</v>
      </c>
      <c r="D858" s="124">
        <v>15.0</v>
      </c>
      <c r="E858" s="125"/>
      <c r="F858" s="141" t="s">
        <v>8636</v>
      </c>
      <c r="G858" s="125" t="s">
        <v>857</v>
      </c>
      <c r="H858" s="122" t="s">
        <v>5962</v>
      </c>
      <c r="I858" s="142">
        <v>2.1</v>
      </c>
      <c r="J858" s="122">
        <v>58.0</v>
      </c>
      <c r="K858" s="122">
        <v>30.0</v>
      </c>
      <c r="L858" s="121"/>
      <c r="M858" s="122"/>
      <c r="N858" s="143" t="s">
        <v>8613</v>
      </c>
      <c r="O858" s="121"/>
      <c r="P858" s="136">
        <v>9445226.0</v>
      </c>
      <c r="Q858" s="121"/>
      <c r="R858" s="122" t="s">
        <v>5963</v>
      </c>
      <c r="S858" s="121"/>
      <c r="T858" s="121"/>
      <c r="U858" s="121"/>
      <c r="V858" s="121"/>
      <c r="W858" s="121"/>
      <c r="X858" s="121"/>
    </row>
    <row r="859" ht="12.75" customHeight="1">
      <c r="A859" s="121" t="s">
        <v>8608</v>
      </c>
      <c r="B859" s="122">
        <v>6520.0</v>
      </c>
      <c r="C859" s="123">
        <v>38164.0</v>
      </c>
      <c r="D859" s="124">
        <v>11.0</v>
      </c>
      <c r="E859" s="125"/>
      <c r="F859" s="141" t="s">
        <v>33</v>
      </c>
      <c r="G859" s="125" t="s">
        <v>857</v>
      </c>
      <c r="H859" s="122" t="s">
        <v>5962</v>
      </c>
      <c r="I859" s="142">
        <v>2.25</v>
      </c>
      <c r="J859" s="122">
        <v>62.0</v>
      </c>
      <c r="K859" s="122">
        <v>29.0</v>
      </c>
      <c r="L859" s="121"/>
      <c r="M859" s="122"/>
      <c r="N859" s="143" t="s">
        <v>821</v>
      </c>
      <c r="O859" s="121"/>
      <c r="P859" s="136">
        <v>1.0583733E7</v>
      </c>
      <c r="Q859" s="121"/>
      <c r="R859" s="122" t="s">
        <v>5963</v>
      </c>
      <c r="S859" s="121"/>
      <c r="T859" s="121"/>
      <c r="U859" s="121"/>
      <c r="V859" s="121"/>
      <c r="W859" s="121"/>
      <c r="X859" s="121"/>
    </row>
    <row r="860" ht="12.75" customHeight="1">
      <c r="A860" s="121" t="s">
        <v>8608</v>
      </c>
      <c r="B860" s="122">
        <v>6524.0</v>
      </c>
      <c r="C860" s="123">
        <v>38164.0</v>
      </c>
      <c r="D860" s="124">
        <v>16.0</v>
      </c>
      <c r="E860" s="122"/>
      <c r="F860" s="141" t="s">
        <v>4867</v>
      </c>
      <c r="G860" s="125" t="s">
        <v>857</v>
      </c>
      <c r="H860" s="122" t="s">
        <v>5962</v>
      </c>
      <c r="I860" s="142">
        <v>2.0</v>
      </c>
      <c r="J860" s="122">
        <v>60.0</v>
      </c>
      <c r="K860" s="122">
        <v>28.0</v>
      </c>
      <c r="L860" s="122"/>
      <c r="M860" s="122"/>
      <c r="N860" s="143" t="s">
        <v>35</v>
      </c>
      <c r="O860" s="121"/>
      <c r="P860" s="136">
        <v>7.1626222E7</v>
      </c>
      <c r="Q860" s="121"/>
      <c r="R860" s="122" t="s">
        <v>5963</v>
      </c>
      <c r="S860" s="121"/>
      <c r="T860" s="121"/>
      <c r="U860" s="121"/>
      <c r="V860" s="121"/>
      <c r="W860" s="121"/>
      <c r="X860" s="121"/>
    </row>
    <row r="861" ht="12.75" customHeight="1">
      <c r="A861" s="121" t="s">
        <v>8608</v>
      </c>
      <c r="B861" s="122">
        <v>6124.0</v>
      </c>
      <c r="C861" s="123">
        <v>38164.0</v>
      </c>
      <c r="D861" s="124">
        <v>11.3</v>
      </c>
      <c r="E861" s="125"/>
      <c r="F861" s="141" t="s">
        <v>928</v>
      </c>
      <c r="G861" s="125" t="s">
        <v>857</v>
      </c>
      <c r="H861" s="122"/>
      <c r="I861" s="142">
        <v>2.7</v>
      </c>
      <c r="J861" s="122">
        <v>62.0</v>
      </c>
      <c r="K861" s="122">
        <v>33.0</v>
      </c>
      <c r="L861" s="121"/>
      <c r="M861" s="122"/>
      <c r="N861" s="143" t="s">
        <v>821</v>
      </c>
      <c r="O861" s="121"/>
      <c r="P861" s="136">
        <v>1.0708533E7</v>
      </c>
      <c r="Q861" s="121"/>
      <c r="R861" s="122" t="s">
        <v>5963</v>
      </c>
      <c r="S861" s="121"/>
      <c r="T861" s="121"/>
      <c r="U861" s="121"/>
      <c r="V861" s="121"/>
      <c r="W861" s="121"/>
      <c r="X861" s="121"/>
    </row>
    <row r="862" ht="12.75" customHeight="1">
      <c r="A862" s="121" t="s">
        <v>8608</v>
      </c>
      <c r="B862" s="122">
        <v>6134.0</v>
      </c>
      <c r="C862" s="123">
        <v>38164.0</v>
      </c>
      <c r="D862" s="124">
        <v>19.0</v>
      </c>
      <c r="E862" s="125"/>
      <c r="F862" s="141" t="s">
        <v>6519</v>
      </c>
      <c r="G862" s="125" t="s">
        <v>857</v>
      </c>
      <c r="H862" s="122" t="s">
        <v>5962</v>
      </c>
      <c r="I862" s="142">
        <v>2.0</v>
      </c>
      <c r="J862" s="122">
        <v>62.0</v>
      </c>
      <c r="K862" s="122">
        <v>28.0</v>
      </c>
      <c r="L862" s="121"/>
      <c r="M862" s="122"/>
      <c r="N862" s="143"/>
      <c r="O862" s="121"/>
      <c r="P862" s="136">
        <v>3.2868231E7</v>
      </c>
      <c r="Q862" s="121"/>
      <c r="R862" s="122" t="s">
        <v>5963</v>
      </c>
      <c r="S862" s="121"/>
      <c r="T862" s="121"/>
      <c r="U862" s="121"/>
      <c r="V862" s="121"/>
      <c r="W862" s="121"/>
      <c r="X862" s="121"/>
    </row>
    <row r="863" ht="12.75" customHeight="1">
      <c r="A863" s="121" t="s">
        <v>8608</v>
      </c>
      <c r="B863" s="122">
        <v>6522.0</v>
      </c>
      <c r="C863" s="123">
        <v>38164.0</v>
      </c>
      <c r="D863" s="124">
        <v>12.3</v>
      </c>
      <c r="E863" s="125"/>
      <c r="F863" s="141" t="s">
        <v>6519</v>
      </c>
      <c r="G863" s="125" t="s">
        <v>857</v>
      </c>
      <c r="H863" s="122" t="s">
        <v>5962</v>
      </c>
      <c r="I863" s="142">
        <v>2.0</v>
      </c>
      <c r="J863" s="122">
        <v>60.0</v>
      </c>
      <c r="K863" s="122">
        <v>28.0</v>
      </c>
      <c r="L863" s="121"/>
      <c r="M863" s="122"/>
      <c r="N863" s="143" t="s">
        <v>35</v>
      </c>
      <c r="O863" s="121"/>
      <c r="P863" s="136">
        <v>1.0533386E7</v>
      </c>
      <c r="Q863" s="121"/>
      <c r="R863" s="122" t="s">
        <v>5963</v>
      </c>
      <c r="S863" s="121"/>
      <c r="T863" s="121"/>
      <c r="U863" s="121"/>
      <c r="V863" s="121"/>
      <c r="W863" s="121"/>
      <c r="X863" s="121"/>
    </row>
    <row r="864" ht="12.75" customHeight="1">
      <c r="A864" s="121" t="s">
        <v>8608</v>
      </c>
      <c r="B864" s="122">
        <v>6521.0</v>
      </c>
      <c r="C864" s="123">
        <v>38164.0</v>
      </c>
      <c r="D864" s="124">
        <v>12.0</v>
      </c>
      <c r="E864" s="125"/>
      <c r="F864" s="141" t="s">
        <v>8637</v>
      </c>
      <c r="G864" s="125" t="s">
        <v>857</v>
      </c>
      <c r="H864" s="122" t="s">
        <v>5962</v>
      </c>
      <c r="I864" s="142">
        <v>2.45</v>
      </c>
      <c r="J864" s="122">
        <v>62.0</v>
      </c>
      <c r="K864" s="122">
        <v>31.0</v>
      </c>
      <c r="L864" s="121"/>
      <c r="M864" s="122"/>
      <c r="N864" s="143" t="s">
        <v>821</v>
      </c>
      <c r="O864" s="121"/>
      <c r="P864" s="136">
        <v>5.2613216E7</v>
      </c>
      <c r="Q864" s="121"/>
      <c r="R864" s="122" t="s">
        <v>5963</v>
      </c>
      <c r="S864" s="121"/>
      <c r="T864" s="121"/>
      <c r="U864" s="121"/>
      <c r="V864" s="121"/>
      <c r="W864" s="121"/>
      <c r="X864" s="121"/>
    </row>
    <row r="865" ht="12.75" customHeight="1">
      <c r="A865" s="121" t="s">
        <v>8608</v>
      </c>
      <c r="B865" s="122">
        <v>6132.0</v>
      </c>
      <c r="C865" s="123">
        <v>38164.0</v>
      </c>
      <c r="D865" s="124">
        <v>11.4</v>
      </c>
      <c r="E865" s="125"/>
      <c r="F865" s="141" t="s">
        <v>4641</v>
      </c>
      <c r="G865" s="125" t="s">
        <v>857</v>
      </c>
      <c r="H865" s="122" t="s">
        <v>5962</v>
      </c>
      <c r="I865" s="142">
        <v>2.1</v>
      </c>
      <c r="J865" s="122">
        <v>60.0</v>
      </c>
      <c r="K865" s="122">
        <v>30.0</v>
      </c>
      <c r="L865" s="121"/>
      <c r="M865" s="122"/>
      <c r="N865" s="143" t="s">
        <v>821</v>
      </c>
      <c r="O865" s="121"/>
      <c r="P865" s="136">
        <v>1.4886272E7</v>
      </c>
      <c r="Q865" s="121"/>
      <c r="R865" s="122" t="s">
        <v>5996</v>
      </c>
      <c r="S865" s="121"/>
      <c r="T865" s="121"/>
      <c r="U865" s="121"/>
      <c r="V865" s="121"/>
      <c r="W865" s="121"/>
      <c r="X865" s="121"/>
    </row>
    <row r="866" ht="12.75" customHeight="1">
      <c r="A866" s="121" t="s">
        <v>8608</v>
      </c>
      <c r="B866" s="122">
        <v>6133.0</v>
      </c>
      <c r="C866" s="123">
        <v>38164.0</v>
      </c>
      <c r="D866" s="124">
        <v>11.3</v>
      </c>
      <c r="E866" s="125"/>
      <c r="F866" s="141" t="s">
        <v>4641</v>
      </c>
      <c r="G866" s="125" t="s">
        <v>857</v>
      </c>
      <c r="H866" s="122" t="s">
        <v>5962</v>
      </c>
      <c r="I866" s="142">
        <v>3.0</v>
      </c>
      <c r="J866" s="122">
        <v>66.0</v>
      </c>
      <c r="K866" s="122">
        <v>33.0</v>
      </c>
      <c r="L866" s="121"/>
      <c r="M866" s="122"/>
      <c r="N866" s="143" t="s">
        <v>821</v>
      </c>
      <c r="O866" s="121"/>
      <c r="P866" s="136">
        <v>1.0540809E7</v>
      </c>
      <c r="Q866" s="121"/>
      <c r="R866" s="122" t="s">
        <v>5963</v>
      </c>
      <c r="S866" s="121"/>
      <c r="T866" s="121"/>
      <c r="U866" s="121"/>
      <c r="V866" s="121"/>
      <c r="W866" s="121"/>
      <c r="X866" s="121"/>
    </row>
    <row r="867" ht="12.75" customHeight="1">
      <c r="A867" s="121" t="s">
        <v>8608</v>
      </c>
      <c r="B867" s="122">
        <v>6130.0</v>
      </c>
      <c r="C867" s="123">
        <v>38165.0</v>
      </c>
      <c r="D867" s="124">
        <v>16.0</v>
      </c>
      <c r="E867" s="125"/>
      <c r="F867" s="141" t="s">
        <v>692</v>
      </c>
      <c r="G867" s="125" t="s">
        <v>8</v>
      </c>
      <c r="H867" s="122" t="s">
        <v>5962</v>
      </c>
      <c r="I867" s="142">
        <v>2.55</v>
      </c>
      <c r="J867" s="122">
        <v>63.0</v>
      </c>
      <c r="K867" s="122">
        <v>32.0</v>
      </c>
      <c r="L867" s="121"/>
      <c r="M867" s="122"/>
      <c r="N867" s="143"/>
      <c r="O867" s="121"/>
      <c r="P867" s="136">
        <v>1.0569526E7</v>
      </c>
      <c r="Q867" s="121"/>
      <c r="R867" s="122" t="s">
        <v>5963</v>
      </c>
      <c r="S867" s="121"/>
      <c r="T867" s="121"/>
      <c r="U867" s="121"/>
      <c r="V867" s="121"/>
      <c r="W867" s="121"/>
      <c r="X867" s="121"/>
    </row>
    <row r="868" ht="12.75" customHeight="1">
      <c r="A868" s="121" t="s">
        <v>8608</v>
      </c>
      <c r="B868" s="122">
        <v>6129.0</v>
      </c>
      <c r="C868" s="123">
        <v>38165.0</v>
      </c>
      <c r="D868" s="124">
        <v>18.0</v>
      </c>
      <c r="E868" s="125"/>
      <c r="F868" s="141" t="s">
        <v>943</v>
      </c>
      <c r="G868" s="125" t="s">
        <v>857</v>
      </c>
      <c r="H868" s="122" t="s">
        <v>5962</v>
      </c>
      <c r="I868" s="142">
        <v>2.0</v>
      </c>
      <c r="J868" s="122">
        <v>58.0</v>
      </c>
      <c r="K868" s="122">
        <v>31.0</v>
      </c>
      <c r="L868" s="121"/>
      <c r="M868" s="122"/>
      <c r="N868" s="143"/>
      <c r="O868" s="121"/>
      <c r="P868" s="136">
        <v>1.058893E7</v>
      </c>
      <c r="Q868" s="121"/>
      <c r="R868" s="122" t="s">
        <v>5963</v>
      </c>
      <c r="S868" s="121"/>
      <c r="T868" s="121"/>
      <c r="U868" s="121"/>
      <c r="V868" s="121"/>
      <c r="W868" s="121"/>
      <c r="X868" s="121"/>
    </row>
    <row r="869" ht="12.75" customHeight="1">
      <c r="A869" s="121" t="s">
        <v>8608</v>
      </c>
      <c r="B869" s="122">
        <v>6128.0</v>
      </c>
      <c r="C869" s="123">
        <v>38165.0</v>
      </c>
      <c r="D869" s="124">
        <v>13.3</v>
      </c>
      <c r="E869" s="125"/>
      <c r="F869" s="141" t="s">
        <v>33</v>
      </c>
      <c r="G869" s="125" t="s">
        <v>857</v>
      </c>
      <c r="H869" s="122" t="s">
        <v>5962</v>
      </c>
      <c r="I869" s="142">
        <v>1.8</v>
      </c>
      <c r="J869" s="122">
        <v>56.0</v>
      </c>
      <c r="K869" s="122">
        <v>29.0</v>
      </c>
      <c r="L869" s="121"/>
      <c r="M869" s="122"/>
      <c r="N869" s="143"/>
      <c r="O869" s="121"/>
      <c r="P869" s="136">
        <v>3.2868231E7</v>
      </c>
      <c r="Q869" s="121"/>
      <c r="R869" s="122" t="s">
        <v>5963</v>
      </c>
      <c r="S869" s="121"/>
      <c r="T869" s="121"/>
      <c r="U869" s="121"/>
      <c r="V869" s="121"/>
      <c r="W869" s="121"/>
      <c r="X869" s="121"/>
    </row>
    <row r="870" ht="12.75" customHeight="1">
      <c r="A870" s="121" t="s">
        <v>8608</v>
      </c>
      <c r="B870" s="122">
        <v>6126.0</v>
      </c>
      <c r="C870" s="123">
        <v>38165.0</v>
      </c>
      <c r="D870" s="124">
        <v>11.0</v>
      </c>
      <c r="E870" s="125"/>
      <c r="F870" s="141" t="s">
        <v>896</v>
      </c>
      <c r="G870" s="125" t="s">
        <v>857</v>
      </c>
      <c r="H870" s="122" t="s">
        <v>5962</v>
      </c>
      <c r="I870" s="142">
        <v>2.8</v>
      </c>
      <c r="J870" s="122">
        <v>64.0</v>
      </c>
      <c r="K870" s="122">
        <v>33.0</v>
      </c>
      <c r="L870" s="121"/>
      <c r="M870" s="122"/>
      <c r="N870" s="143"/>
      <c r="O870" s="121"/>
      <c r="P870" s="136">
        <v>9392669.0</v>
      </c>
      <c r="Q870" s="121"/>
      <c r="R870" s="122" t="s">
        <v>5963</v>
      </c>
      <c r="S870" s="121"/>
      <c r="T870" s="121"/>
      <c r="U870" s="121"/>
      <c r="V870" s="121"/>
      <c r="W870" s="121"/>
      <c r="X870" s="121"/>
    </row>
    <row r="871" ht="12.75" customHeight="1">
      <c r="A871" s="121" t="s">
        <v>8608</v>
      </c>
      <c r="B871" s="122">
        <v>6529.0</v>
      </c>
      <c r="C871" s="123">
        <v>38165.0</v>
      </c>
      <c r="D871" s="124">
        <v>11.0</v>
      </c>
      <c r="E871" s="125"/>
      <c r="F871" s="141" t="s">
        <v>7971</v>
      </c>
      <c r="G871" s="125" t="s">
        <v>857</v>
      </c>
      <c r="H871" s="122" t="s">
        <v>5962</v>
      </c>
      <c r="I871" s="142">
        <v>2.5</v>
      </c>
      <c r="J871" s="122">
        <v>62.0</v>
      </c>
      <c r="K871" s="122">
        <v>31.0</v>
      </c>
      <c r="L871" s="121"/>
      <c r="M871" s="122"/>
      <c r="N871" s="143"/>
      <c r="O871" s="121"/>
      <c r="P871" s="136">
        <v>5.2013216E7</v>
      </c>
      <c r="Q871" s="121"/>
      <c r="R871" s="122" t="s">
        <v>5963</v>
      </c>
      <c r="S871" s="121"/>
      <c r="T871" s="121"/>
      <c r="U871" s="121"/>
      <c r="V871" s="121"/>
      <c r="W871" s="121"/>
      <c r="X871" s="121"/>
    </row>
    <row r="872" ht="12.75" customHeight="1">
      <c r="A872" s="121" t="s">
        <v>8608</v>
      </c>
      <c r="B872" s="122">
        <v>6127.0</v>
      </c>
      <c r="C872" s="123">
        <v>38165.0</v>
      </c>
      <c r="D872" s="124">
        <v>12.0</v>
      </c>
      <c r="E872" s="125"/>
      <c r="F872" s="141" t="s">
        <v>1209</v>
      </c>
      <c r="G872" s="125" t="s">
        <v>857</v>
      </c>
      <c r="H872" s="122" t="s">
        <v>5962</v>
      </c>
      <c r="I872" s="142">
        <v>2.05</v>
      </c>
      <c r="J872" s="122">
        <v>59.0</v>
      </c>
      <c r="K872" s="122">
        <v>29.0</v>
      </c>
      <c r="L872" s="121"/>
      <c r="M872" s="122"/>
      <c r="N872" s="143"/>
      <c r="O872" s="121"/>
      <c r="P872" s="136">
        <v>1.0826545E7</v>
      </c>
      <c r="Q872" s="121"/>
      <c r="R872" s="122" t="s">
        <v>5963</v>
      </c>
      <c r="S872" s="121"/>
      <c r="T872" s="121"/>
      <c r="U872" s="121"/>
      <c r="V872" s="121"/>
      <c r="W872" s="121"/>
      <c r="X872" s="121"/>
    </row>
    <row r="873" ht="12.75" customHeight="1">
      <c r="A873" s="121" t="s">
        <v>8608</v>
      </c>
      <c r="B873" s="122">
        <v>6530.0</v>
      </c>
      <c r="C873" s="123">
        <v>38165.0</v>
      </c>
      <c r="D873" s="124">
        <v>18.0</v>
      </c>
      <c r="E873" s="125"/>
      <c r="F873" s="141" t="s">
        <v>999</v>
      </c>
      <c r="G873" s="125" t="s">
        <v>857</v>
      </c>
      <c r="H873" s="122" t="s">
        <v>5962</v>
      </c>
      <c r="I873" s="142">
        <v>2.4</v>
      </c>
      <c r="J873" s="122">
        <v>62.0</v>
      </c>
      <c r="K873" s="122">
        <v>30.0</v>
      </c>
      <c r="L873" s="121"/>
      <c r="M873" s="122"/>
      <c r="N873" s="143"/>
      <c r="O873" s="121"/>
      <c r="P873" s="136">
        <v>7.169495E7</v>
      </c>
      <c r="Q873" s="121"/>
      <c r="R873" s="122" t="s">
        <v>5963</v>
      </c>
      <c r="S873" s="121"/>
      <c r="T873" s="121"/>
      <c r="U873" s="121"/>
      <c r="V873" s="121"/>
      <c r="W873" s="121"/>
      <c r="X873" s="121"/>
    </row>
    <row r="874" ht="12.75" customHeight="1">
      <c r="A874" s="121" t="s">
        <v>8608</v>
      </c>
      <c r="B874" s="122">
        <v>6527.0</v>
      </c>
      <c r="C874" s="123">
        <v>38165.0</v>
      </c>
      <c r="D874" s="124">
        <v>7.0</v>
      </c>
      <c r="E874" s="125"/>
      <c r="F874" s="141" t="s">
        <v>8610</v>
      </c>
      <c r="G874" s="125" t="s">
        <v>857</v>
      </c>
      <c r="H874" s="122" t="s">
        <v>5962</v>
      </c>
      <c r="I874" s="142">
        <v>2.6</v>
      </c>
      <c r="J874" s="122">
        <v>62.0</v>
      </c>
      <c r="K874" s="122">
        <v>31.0</v>
      </c>
      <c r="L874" s="121"/>
      <c r="M874" s="122"/>
      <c r="N874" s="143"/>
      <c r="O874" s="121"/>
      <c r="P874" s="136">
        <v>1.0616796E7</v>
      </c>
      <c r="Q874" s="121"/>
      <c r="R874" s="122" t="s">
        <v>5963</v>
      </c>
      <c r="S874" s="121"/>
      <c r="T874" s="121"/>
      <c r="U874" s="121"/>
      <c r="V874" s="121"/>
      <c r="W874" s="121"/>
      <c r="X874" s="121"/>
    </row>
    <row r="875" ht="12.75" customHeight="1">
      <c r="A875" s="121" t="s">
        <v>8608</v>
      </c>
      <c r="B875" s="122">
        <v>6528.0</v>
      </c>
      <c r="C875" s="123">
        <v>38165.0</v>
      </c>
      <c r="D875" s="124">
        <v>9.0</v>
      </c>
      <c r="E875" s="125"/>
      <c r="F875" s="141" t="s">
        <v>942</v>
      </c>
      <c r="G875" s="125" t="s">
        <v>857</v>
      </c>
      <c r="H875" s="122" t="s">
        <v>5962</v>
      </c>
      <c r="I875" s="142">
        <v>3.85</v>
      </c>
      <c r="J875" s="122">
        <v>73.0</v>
      </c>
      <c r="K875" s="122">
        <v>38.0</v>
      </c>
      <c r="L875" s="121"/>
      <c r="M875" s="122"/>
      <c r="N875" s="143"/>
      <c r="O875" s="121"/>
      <c r="P875" s="136">
        <v>1.0533386E7</v>
      </c>
      <c r="Q875" s="121"/>
      <c r="R875" s="122" t="s">
        <v>5963</v>
      </c>
      <c r="S875" s="121"/>
      <c r="T875" s="121"/>
      <c r="U875" s="121"/>
      <c r="V875" s="121"/>
      <c r="W875" s="121"/>
      <c r="X875" s="121"/>
    </row>
    <row r="876" ht="12.75" customHeight="1">
      <c r="A876" s="121" t="s">
        <v>8608</v>
      </c>
      <c r="B876" s="122">
        <v>6531.0</v>
      </c>
      <c r="C876" s="123">
        <v>38165.0</v>
      </c>
      <c r="D876" s="124">
        <v>19.0</v>
      </c>
      <c r="E876" s="125"/>
      <c r="F876" s="141" t="s">
        <v>918</v>
      </c>
      <c r="G876" s="125" t="s">
        <v>857</v>
      </c>
      <c r="H876" s="122" t="s">
        <v>5962</v>
      </c>
      <c r="I876" s="142">
        <v>2.7</v>
      </c>
      <c r="J876" s="122">
        <v>62.0</v>
      </c>
      <c r="K876" s="122">
        <v>32.0</v>
      </c>
      <c r="L876" s="121"/>
      <c r="M876" s="122"/>
      <c r="N876" s="143"/>
      <c r="O876" s="121"/>
      <c r="P876" s="136">
        <v>1.0567017E7</v>
      </c>
      <c r="Q876" s="121"/>
      <c r="R876" s="122" t="s">
        <v>5963</v>
      </c>
      <c r="S876" s="121"/>
      <c r="T876" s="121"/>
      <c r="U876" s="121"/>
      <c r="V876" s="121"/>
      <c r="W876" s="121"/>
      <c r="X876" s="121"/>
    </row>
    <row r="877" ht="12.75" customHeight="1">
      <c r="A877" s="121" t="s">
        <v>8608</v>
      </c>
      <c r="B877" s="122">
        <v>6139.0</v>
      </c>
      <c r="C877" s="123">
        <v>38166.0</v>
      </c>
      <c r="D877" s="124">
        <v>14.0</v>
      </c>
      <c r="E877" s="125"/>
      <c r="F877" s="141" t="s">
        <v>903</v>
      </c>
      <c r="G877" s="125" t="s">
        <v>8</v>
      </c>
      <c r="H877" s="122" t="s">
        <v>5962</v>
      </c>
      <c r="I877" s="142">
        <v>4.85</v>
      </c>
      <c r="J877" s="122">
        <v>77.0</v>
      </c>
      <c r="K877" s="122">
        <v>39.0</v>
      </c>
      <c r="L877" s="121"/>
      <c r="M877" s="122"/>
      <c r="N877" s="143"/>
      <c r="O877" s="121"/>
      <c r="P877" s="136">
        <v>1.0306895E7</v>
      </c>
      <c r="Q877" s="121"/>
      <c r="R877" s="122" t="s">
        <v>5963</v>
      </c>
      <c r="S877" s="121"/>
      <c r="T877" s="121"/>
      <c r="U877" s="121"/>
      <c r="V877" s="121"/>
      <c r="W877" s="121"/>
      <c r="X877" s="121"/>
    </row>
    <row r="878" ht="12.75" customHeight="1">
      <c r="A878" s="121" t="s">
        <v>8608</v>
      </c>
      <c r="B878" s="122">
        <v>6533.0</v>
      </c>
      <c r="C878" s="123">
        <v>38166.0</v>
      </c>
      <c r="D878" s="124">
        <v>9.0</v>
      </c>
      <c r="E878" s="125"/>
      <c r="F878" s="141" t="s">
        <v>660</v>
      </c>
      <c r="G878" s="125" t="s">
        <v>8</v>
      </c>
      <c r="H878" s="122" t="s">
        <v>5962</v>
      </c>
      <c r="I878" s="142">
        <v>2.2</v>
      </c>
      <c r="J878" s="122">
        <v>60.0</v>
      </c>
      <c r="K878" s="122">
        <v>29.0</v>
      </c>
      <c r="L878" s="121"/>
      <c r="M878" s="122"/>
      <c r="N878" s="143"/>
      <c r="O878" s="121"/>
      <c r="P878" s="136">
        <v>1.3159201E7</v>
      </c>
      <c r="Q878" s="121"/>
      <c r="R878" s="122" t="s">
        <v>5973</v>
      </c>
      <c r="S878" s="121"/>
      <c r="T878" s="121"/>
      <c r="U878" s="121"/>
      <c r="V878" s="121"/>
      <c r="W878" s="121"/>
      <c r="X878" s="121"/>
    </row>
    <row r="879" ht="12.75" customHeight="1">
      <c r="A879" s="121" t="s">
        <v>8608</v>
      </c>
      <c r="B879" s="122">
        <v>6137.0</v>
      </c>
      <c r="C879" s="123">
        <v>38166.0</v>
      </c>
      <c r="D879" s="124">
        <v>18.0</v>
      </c>
      <c r="E879" s="125"/>
      <c r="F879" s="141" t="s">
        <v>692</v>
      </c>
      <c r="G879" s="125" t="s">
        <v>8</v>
      </c>
      <c r="H879" s="122" t="s">
        <v>5962</v>
      </c>
      <c r="I879" s="142">
        <v>3.2</v>
      </c>
      <c r="J879" s="122">
        <v>67.0</v>
      </c>
      <c r="K879" s="122">
        <v>35.0</v>
      </c>
      <c r="L879" s="121"/>
      <c r="M879" s="122"/>
      <c r="N879" s="143"/>
      <c r="O879" s="121"/>
      <c r="P879" s="136">
        <v>3.2873632E7</v>
      </c>
      <c r="Q879" s="121"/>
      <c r="R879" s="122" t="s">
        <v>5963</v>
      </c>
      <c r="S879" s="121"/>
      <c r="T879" s="121"/>
      <c r="U879" s="121"/>
      <c r="V879" s="121"/>
      <c r="W879" s="121"/>
      <c r="X879" s="121"/>
    </row>
    <row r="880" ht="12.75" customHeight="1">
      <c r="A880" s="121" t="s">
        <v>8608</v>
      </c>
      <c r="B880" s="122">
        <v>6534.0</v>
      </c>
      <c r="C880" s="123">
        <v>38166.0</v>
      </c>
      <c r="D880" s="124">
        <v>18.0</v>
      </c>
      <c r="E880" s="125"/>
      <c r="F880" s="141" t="s">
        <v>7993</v>
      </c>
      <c r="G880" s="125" t="s">
        <v>857</v>
      </c>
      <c r="H880" s="122" t="s">
        <v>5962</v>
      </c>
      <c r="I880" s="142">
        <v>2.3</v>
      </c>
      <c r="J880" s="122">
        <v>63.0</v>
      </c>
      <c r="K880" s="122">
        <v>30.0</v>
      </c>
      <c r="L880" s="121"/>
      <c r="M880" s="122"/>
      <c r="N880" s="143"/>
      <c r="O880" s="121"/>
      <c r="P880" s="136">
        <v>1.0734403E7</v>
      </c>
      <c r="Q880" s="121"/>
      <c r="R880" s="122" t="s">
        <v>5963</v>
      </c>
      <c r="S880" s="121"/>
      <c r="T880" s="121"/>
      <c r="U880" s="121"/>
      <c r="V880" s="121"/>
      <c r="W880" s="121"/>
      <c r="X880" s="121"/>
    </row>
    <row r="881" ht="12.75" customHeight="1">
      <c r="A881" s="121" t="s">
        <v>8608</v>
      </c>
      <c r="B881" s="122">
        <v>6136.0</v>
      </c>
      <c r="C881" s="123">
        <v>38166.0</v>
      </c>
      <c r="D881" s="124">
        <v>17.0</v>
      </c>
      <c r="E881" s="125"/>
      <c r="F881" s="141" t="s">
        <v>922</v>
      </c>
      <c r="G881" s="125" t="s">
        <v>857</v>
      </c>
      <c r="H881" s="122" t="s">
        <v>5962</v>
      </c>
      <c r="I881" s="142">
        <v>2.4</v>
      </c>
      <c r="J881" s="122">
        <v>61.0</v>
      </c>
      <c r="K881" s="122">
        <v>32.0</v>
      </c>
      <c r="L881" s="121"/>
      <c r="M881" s="122"/>
      <c r="N881" s="143" t="s">
        <v>821</v>
      </c>
      <c r="O881" s="121"/>
      <c r="P881" s="136">
        <v>1.0707904E7</v>
      </c>
      <c r="Q881" s="121"/>
      <c r="R881" s="122" t="s">
        <v>5963</v>
      </c>
      <c r="S881" s="121"/>
      <c r="T881" s="121"/>
      <c r="U881" s="121"/>
      <c r="V881" s="121"/>
      <c r="W881" s="121"/>
      <c r="X881" s="121"/>
    </row>
    <row r="882" ht="12.75" customHeight="1">
      <c r="A882" s="121" t="s">
        <v>8608</v>
      </c>
      <c r="B882" s="122">
        <v>6140.0</v>
      </c>
      <c r="C882" s="123">
        <v>38166.0</v>
      </c>
      <c r="D882" s="124">
        <v>12.0</v>
      </c>
      <c r="E882" s="125"/>
      <c r="F882" s="141" t="s">
        <v>922</v>
      </c>
      <c r="G882" s="125" t="s">
        <v>857</v>
      </c>
      <c r="H882" s="122" t="s">
        <v>5962</v>
      </c>
      <c r="I882" s="142">
        <v>2.1</v>
      </c>
      <c r="J882" s="122">
        <v>60.0</v>
      </c>
      <c r="K882" s="122">
        <v>32.0</v>
      </c>
      <c r="L882" s="121"/>
      <c r="M882" s="122"/>
      <c r="N882" s="143"/>
      <c r="O882" s="121"/>
      <c r="P882" s="136">
        <v>1.056738E7</v>
      </c>
      <c r="Q882" s="121"/>
      <c r="R882" s="122" t="s">
        <v>5963</v>
      </c>
      <c r="S882" s="121"/>
      <c r="T882" s="121"/>
      <c r="U882" s="121"/>
      <c r="V882" s="121"/>
      <c r="W882" s="121"/>
      <c r="X882" s="121"/>
    </row>
    <row r="883" ht="12.75" customHeight="1">
      <c r="A883" s="121" t="s">
        <v>8608</v>
      </c>
      <c r="B883" s="122">
        <v>6138.0</v>
      </c>
      <c r="C883" s="123">
        <v>38166.0</v>
      </c>
      <c r="D883" s="124">
        <v>20.3</v>
      </c>
      <c r="E883" s="122"/>
      <c r="F883" s="141" t="s">
        <v>7971</v>
      </c>
      <c r="G883" s="125" t="s">
        <v>857</v>
      </c>
      <c r="H883" s="122" t="s">
        <v>5962</v>
      </c>
      <c r="I883" s="142">
        <v>1.9</v>
      </c>
      <c r="J883" s="122">
        <v>61.0</v>
      </c>
      <c r="K883" s="122">
        <v>32.0</v>
      </c>
      <c r="L883" s="122"/>
      <c r="M883" s="122"/>
      <c r="N883" s="143"/>
      <c r="O883" s="127"/>
      <c r="P883" s="136">
        <v>5.2613216E7</v>
      </c>
      <c r="Q883" s="121"/>
      <c r="R883" s="122" t="s">
        <v>5963</v>
      </c>
      <c r="S883" s="121"/>
      <c r="T883" s="121"/>
      <c r="U883" s="121"/>
      <c r="V883" s="121"/>
      <c r="W883" s="121"/>
      <c r="X883" s="121"/>
    </row>
    <row r="884" ht="12.75" customHeight="1">
      <c r="A884" s="121" t="s">
        <v>8608</v>
      </c>
      <c r="B884" s="122">
        <v>6532.0</v>
      </c>
      <c r="C884" s="123">
        <v>38166.0</v>
      </c>
      <c r="D884" s="124">
        <v>9.3</v>
      </c>
      <c r="E884" s="125"/>
      <c r="F884" s="141" t="s">
        <v>7971</v>
      </c>
      <c r="G884" s="125" t="s">
        <v>857</v>
      </c>
      <c r="H884" s="122" t="s">
        <v>5962</v>
      </c>
      <c r="I884" s="142">
        <v>2.85</v>
      </c>
      <c r="J884" s="122">
        <v>63.0</v>
      </c>
      <c r="K884" s="122">
        <v>32.0</v>
      </c>
      <c r="L884" s="121"/>
      <c r="M884" s="122"/>
      <c r="N884" s="143"/>
      <c r="O884" s="121"/>
      <c r="P884" s="136">
        <v>1.0601965E7</v>
      </c>
      <c r="Q884" s="121"/>
      <c r="R884" s="122" t="s">
        <v>5963</v>
      </c>
      <c r="S884" s="121"/>
      <c r="T884" s="121"/>
      <c r="U884" s="121"/>
      <c r="V884" s="121"/>
      <c r="W884" s="121"/>
      <c r="X884" s="121"/>
    </row>
    <row r="885" ht="12.75" customHeight="1">
      <c r="A885" s="121" t="s">
        <v>8608</v>
      </c>
      <c r="B885" s="122">
        <v>6538.0</v>
      </c>
      <c r="C885" s="123">
        <v>38167.0</v>
      </c>
      <c r="D885" s="124">
        <v>13.0</v>
      </c>
      <c r="E885" s="122"/>
      <c r="F885" s="141" t="s">
        <v>229</v>
      </c>
      <c r="G885" s="125" t="s">
        <v>8</v>
      </c>
      <c r="H885" s="122" t="s">
        <v>5962</v>
      </c>
      <c r="I885" s="142">
        <v>2.3</v>
      </c>
      <c r="J885" s="122">
        <v>61.0</v>
      </c>
      <c r="K885" s="122">
        <v>30.0</v>
      </c>
      <c r="L885" s="122"/>
      <c r="M885" s="122"/>
      <c r="N885" s="143"/>
      <c r="O885" s="121"/>
      <c r="P885" s="136">
        <v>7.6954518E7</v>
      </c>
      <c r="Q885" s="121"/>
      <c r="R885" s="122" t="s">
        <v>5963</v>
      </c>
      <c r="S885" s="121"/>
      <c r="T885" s="121"/>
      <c r="U885" s="121"/>
      <c r="V885" s="121"/>
      <c r="W885" s="121"/>
      <c r="X885" s="121"/>
    </row>
    <row r="886" ht="12.75" customHeight="1">
      <c r="A886" s="121" t="s">
        <v>8608</v>
      </c>
      <c r="B886" s="122">
        <v>6143.0</v>
      </c>
      <c r="C886" s="123">
        <v>38167.0</v>
      </c>
      <c r="D886" s="124">
        <v>9.0</v>
      </c>
      <c r="E886" s="125"/>
      <c r="F886" s="141" t="s">
        <v>8625</v>
      </c>
      <c r="G886" s="125" t="s">
        <v>8</v>
      </c>
      <c r="H886" s="122" t="s">
        <v>5962</v>
      </c>
      <c r="I886" s="142">
        <v>4.6</v>
      </c>
      <c r="J886" s="122">
        <v>76.0</v>
      </c>
      <c r="K886" s="122">
        <v>38.0</v>
      </c>
      <c r="L886" s="121"/>
      <c r="M886" s="122"/>
      <c r="N886" s="143"/>
      <c r="O886" s="121"/>
      <c r="P886" s="136">
        <v>1.0493318E7</v>
      </c>
      <c r="Q886" s="121"/>
      <c r="R886" s="122" t="s">
        <v>5963</v>
      </c>
      <c r="S886" s="121"/>
      <c r="T886" s="121"/>
      <c r="U886" s="121"/>
      <c r="V886" s="121"/>
      <c r="W886" s="121"/>
      <c r="X886" s="121"/>
    </row>
    <row r="887" ht="12.75" customHeight="1">
      <c r="A887" s="121" t="s">
        <v>8608</v>
      </c>
      <c r="B887" s="122">
        <v>6147.0</v>
      </c>
      <c r="C887" s="123">
        <v>38167.0</v>
      </c>
      <c r="D887" s="124">
        <v>16.3</v>
      </c>
      <c r="E887" s="125"/>
      <c r="F887" s="141" t="s">
        <v>716</v>
      </c>
      <c r="G887" s="125" t="s">
        <v>8</v>
      </c>
      <c r="H887" s="122" t="s">
        <v>5962</v>
      </c>
      <c r="I887" s="142">
        <v>3.3</v>
      </c>
      <c r="J887" s="122">
        <v>67.0</v>
      </c>
      <c r="K887" s="122">
        <v>35.0</v>
      </c>
      <c r="L887" s="121"/>
      <c r="M887" s="122"/>
      <c r="N887" s="143"/>
      <c r="O887" s="121"/>
      <c r="P887" s="136">
        <v>7.169285E7</v>
      </c>
      <c r="Q887" s="121"/>
      <c r="R887" s="122" t="s">
        <v>5963</v>
      </c>
      <c r="S887" s="121"/>
      <c r="T887" s="121"/>
      <c r="U887" s="121"/>
      <c r="V887" s="121"/>
      <c r="W887" s="121"/>
      <c r="X887" s="121"/>
    </row>
    <row r="888" ht="12.75" customHeight="1">
      <c r="A888" s="121" t="s">
        <v>8608</v>
      </c>
      <c r="B888" s="122">
        <v>6148.0</v>
      </c>
      <c r="C888" s="123">
        <v>38167.0</v>
      </c>
      <c r="D888" s="124">
        <v>17.15</v>
      </c>
      <c r="E888" s="125"/>
      <c r="F888" s="141" t="s">
        <v>716</v>
      </c>
      <c r="G888" s="125" t="s">
        <v>8</v>
      </c>
      <c r="H888" s="122" t="s">
        <v>5962</v>
      </c>
      <c r="I888" s="142">
        <v>2.7</v>
      </c>
      <c r="J888" s="122">
        <v>62.0</v>
      </c>
      <c r="K888" s="122">
        <v>31.0</v>
      </c>
      <c r="L888" s="121"/>
      <c r="M888" s="122"/>
      <c r="N888" s="143"/>
      <c r="O888" s="121"/>
      <c r="P888" s="136">
        <v>7.169285E7</v>
      </c>
      <c r="Q888" s="121"/>
      <c r="R888" s="122" t="s">
        <v>5963</v>
      </c>
      <c r="S888" s="121"/>
      <c r="T888" s="121"/>
      <c r="U888" s="121"/>
      <c r="V888" s="121"/>
      <c r="W888" s="121"/>
      <c r="X888" s="121"/>
    </row>
    <row r="889" ht="12.75" customHeight="1">
      <c r="A889" s="121" t="s">
        <v>8608</v>
      </c>
      <c r="B889" s="122">
        <v>6142.0</v>
      </c>
      <c r="C889" s="123">
        <v>38167.0</v>
      </c>
      <c r="D889" s="124">
        <v>12.0</v>
      </c>
      <c r="E889" s="125"/>
      <c r="F889" s="141" t="s">
        <v>1083</v>
      </c>
      <c r="G889" s="125" t="s">
        <v>857</v>
      </c>
      <c r="H889" s="122" t="s">
        <v>5962</v>
      </c>
      <c r="I889" s="142">
        <v>4.4</v>
      </c>
      <c r="J889" s="122">
        <v>75.0</v>
      </c>
      <c r="K889" s="122">
        <v>38.0</v>
      </c>
      <c r="L889" s="121"/>
      <c r="M889" s="122"/>
      <c r="N889" s="143"/>
      <c r="O889" s="121"/>
      <c r="P889" s="136">
        <v>1.0708614E7</v>
      </c>
      <c r="Q889" s="121"/>
      <c r="R889" s="122" t="s">
        <v>5963</v>
      </c>
      <c r="S889" s="121"/>
      <c r="T889" s="121"/>
      <c r="U889" s="121"/>
      <c r="V889" s="121"/>
      <c r="W889" s="121"/>
      <c r="X889" s="121"/>
    </row>
    <row r="890" ht="12.75" customHeight="1">
      <c r="A890" s="121" t="s">
        <v>8608</v>
      </c>
      <c r="B890" s="122">
        <v>6141.0</v>
      </c>
      <c r="C890" s="123">
        <v>38167.0</v>
      </c>
      <c r="D890" s="124">
        <v>12.0</v>
      </c>
      <c r="E890" s="125"/>
      <c r="F890" s="141" t="s">
        <v>915</v>
      </c>
      <c r="G890" s="125" t="s">
        <v>857</v>
      </c>
      <c r="H890" s="122" t="s">
        <v>5962</v>
      </c>
      <c r="I890" s="142">
        <v>2.2</v>
      </c>
      <c r="J890" s="122">
        <v>60.0</v>
      </c>
      <c r="K890" s="122">
        <v>30.0</v>
      </c>
      <c r="L890" s="121"/>
      <c r="M890" s="122"/>
      <c r="N890" s="143"/>
      <c r="O890" s="121"/>
      <c r="P890" s="136">
        <v>3.2868231E7</v>
      </c>
      <c r="Q890" s="121"/>
      <c r="R890" s="122" t="s">
        <v>5963</v>
      </c>
      <c r="S890" s="121"/>
      <c r="T890" s="121"/>
      <c r="U890" s="121"/>
      <c r="V890" s="121"/>
      <c r="W890" s="121"/>
      <c r="X890" s="121"/>
    </row>
    <row r="891" ht="12.75" customHeight="1">
      <c r="A891" s="121" t="s">
        <v>8608</v>
      </c>
      <c r="B891" s="122">
        <v>6535.0</v>
      </c>
      <c r="C891" s="123">
        <v>38167.0</v>
      </c>
      <c r="D891" s="124">
        <v>10.3</v>
      </c>
      <c r="E891" s="125"/>
      <c r="F891" s="141" t="s">
        <v>6524</v>
      </c>
      <c r="G891" s="125" t="s">
        <v>857</v>
      </c>
      <c r="H891" s="122" t="s">
        <v>5962</v>
      </c>
      <c r="I891" s="142">
        <v>3.4</v>
      </c>
      <c r="J891" s="122">
        <v>62.0</v>
      </c>
      <c r="K891" s="122">
        <v>30.0</v>
      </c>
      <c r="L891" s="121"/>
      <c r="M891" s="122"/>
      <c r="N891" s="143"/>
      <c r="O891" s="121"/>
      <c r="P891" s="136">
        <v>1.0533386E7</v>
      </c>
      <c r="Q891" s="121"/>
      <c r="R891" s="122" t="s">
        <v>5963</v>
      </c>
      <c r="S891" s="121"/>
      <c r="T891" s="121"/>
      <c r="U891" s="121"/>
      <c r="V891" s="121"/>
      <c r="W891" s="121"/>
      <c r="X891" s="121"/>
    </row>
    <row r="892" ht="12.75" customHeight="1">
      <c r="A892" s="121" t="s">
        <v>8608</v>
      </c>
      <c r="B892" s="122">
        <v>6537.0</v>
      </c>
      <c r="C892" s="123">
        <v>38167.0</v>
      </c>
      <c r="D892" s="124">
        <v>12.3</v>
      </c>
      <c r="E892" s="125"/>
      <c r="F892" s="141" t="s">
        <v>916</v>
      </c>
      <c r="G892" s="125" t="s">
        <v>857</v>
      </c>
      <c r="H892" s="122" t="s">
        <v>5962</v>
      </c>
      <c r="I892" s="142">
        <v>2.2</v>
      </c>
      <c r="J892" s="122">
        <v>60.0</v>
      </c>
      <c r="K892" s="122">
        <v>29.0</v>
      </c>
      <c r="L892" s="121"/>
      <c r="M892" s="122"/>
      <c r="N892" s="143"/>
      <c r="O892" s="121"/>
      <c r="P892" s="136">
        <v>1.0790151E7</v>
      </c>
      <c r="Q892" s="121"/>
      <c r="R892" s="122" t="s">
        <v>5963</v>
      </c>
      <c r="S892" s="121"/>
      <c r="T892" s="121"/>
      <c r="U892" s="121"/>
      <c r="V892" s="121"/>
      <c r="W892" s="121"/>
      <c r="X892" s="121"/>
    </row>
    <row r="893" ht="12.75" customHeight="1">
      <c r="A893" s="121" t="s">
        <v>8608</v>
      </c>
      <c r="B893" s="122">
        <v>6144.0</v>
      </c>
      <c r="C893" s="123">
        <v>38167.0</v>
      </c>
      <c r="D893" s="124">
        <v>14.0</v>
      </c>
      <c r="E893" s="125"/>
      <c r="F893" s="141" t="s">
        <v>999</v>
      </c>
      <c r="G893" s="125" t="s">
        <v>857</v>
      </c>
      <c r="H893" s="122" t="s">
        <v>5962</v>
      </c>
      <c r="I893" s="142">
        <v>2.1</v>
      </c>
      <c r="J893" s="122">
        <v>59.0</v>
      </c>
      <c r="K893" s="122">
        <v>30.0</v>
      </c>
      <c r="L893" s="121"/>
      <c r="M893" s="122"/>
      <c r="N893" s="143"/>
      <c r="O893" s="121"/>
      <c r="P893" s="136">
        <v>9750661.0</v>
      </c>
      <c r="Q893" s="121"/>
      <c r="R893" s="122" t="s">
        <v>6009</v>
      </c>
      <c r="S893" s="121"/>
      <c r="T893" s="121"/>
      <c r="U893" s="121"/>
      <c r="V893" s="121"/>
      <c r="W893" s="121"/>
      <c r="X893" s="121"/>
    </row>
    <row r="894" ht="12.75" customHeight="1">
      <c r="A894" s="121" t="s">
        <v>8608</v>
      </c>
      <c r="B894" s="122">
        <v>6145.0</v>
      </c>
      <c r="C894" s="123">
        <v>38167.0</v>
      </c>
      <c r="D894" s="124">
        <v>14.3</v>
      </c>
      <c r="E894" s="125"/>
      <c r="F894" s="141" t="s">
        <v>999</v>
      </c>
      <c r="G894" s="125" t="s">
        <v>857</v>
      </c>
      <c r="H894" s="122" t="s">
        <v>5962</v>
      </c>
      <c r="I894" s="142">
        <v>2.6</v>
      </c>
      <c r="J894" s="122">
        <v>63.0</v>
      </c>
      <c r="K894" s="122">
        <v>31.0</v>
      </c>
      <c r="L894" s="121"/>
      <c r="M894" s="122"/>
      <c r="N894" s="143"/>
      <c r="O894" s="121"/>
      <c r="P894" s="136">
        <v>9771034.0</v>
      </c>
      <c r="Q894" s="121"/>
      <c r="R894" s="122" t="s">
        <v>6009</v>
      </c>
      <c r="S894" s="121"/>
      <c r="T894" s="121"/>
      <c r="U894" s="121"/>
      <c r="V894" s="121"/>
      <c r="W894" s="121"/>
      <c r="X894" s="121"/>
    </row>
    <row r="895" ht="12.75" customHeight="1">
      <c r="A895" s="121" t="s">
        <v>8608</v>
      </c>
      <c r="B895" s="122">
        <v>6539.0</v>
      </c>
      <c r="C895" s="123">
        <v>38167.0</v>
      </c>
      <c r="D895" s="124">
        <v>16.0</v>
      </c>
      <c r="E895" s="122"/>
      <c r="F895" s="141" t="s">
        <v>999</v>
      </c>
      <c r="G895" s="125" t="s">
        <v>857</v>
      </c>
      <c r="H895" s="122" t="s">
        <v>5962</v>
      </c>
      <c r="I895" s="142">
        <v>2.8</v>
      </c>
      <c r="J895" s="122">
        <v>64.0</v>
      </c>
      <c r="K895" s="122">
        <v>32.0</v>
      </c>
      <c r="L895" s="122"/>
      <c r="M895" s="122"/>
      <c r="N895" s="143"/>
      <c r="O895" s="121"/>
      <c r="P895" s="136">
        <v>1.0290085E7</v>
      </c>
      <c r="Q895" s="121"/>
      <c r="R895" s="122" t="s">
        <v>5963</v>
      </c>
      <c r="S895" s="121"/>
      <c r="T895" s="121"/>
      <c r="U895" s="121"/>
      <c r="V895" s="121"/>
      <c r="W895" s="121"/>
      <c r="X895" s="121"/>
    </row>
    <row r="896" ht="12.75" customHeight="1">
      <c r="A896" s="121" t="s">
        <v>8608</v>
      </c>
      <c r="B896" s="122">
        <v>6536.0</v>
      </c>
      <c r="C896" s="123">
        <v>38167.0</v>
      </c>
      <c r="D896" s="124">
        <v>11.3</v>
      </c>
      <c r="E896" s="125"/>
      <c r="F896" s="141" t="s">
        <v>918</v>
      </c>
      <c r="G896" s="125" t="s">
        <v>857</v>
      </c>
      <c r="H896" s="122" t="s">
        <v>5962</v>
      </c>
      <c r="I896" s="142">
        <v>2.0</v>
      </c>
      <c r="J896" s="122">
        <v>58.0</v>
      </c>
      <c r="K896" s="122">
        <v>29.0</v>
      </c>
      <c r="L896" s="121"/>
      <c r="M896" s="122"/>
      <c r="N896" s="143"/>
      <c r="O896" s="121"/>
      <c r="P896" s="136">
        <v>1.0542424E7</v>
      </c>
      <c r="Q896" s="121"/>
      <c r="R896" s="122" t="s">
        <v>5963</v>
      </c>
      <c r="S896" s="121"/>
      <c r="T896" s="121"/>
      <c r="U896" s="121"/>
      <c r="V896" s="121"/>
      <c r="W896" s="121"/>
      <c r="X896" s="121"/>
    </row>
    <row r="897" ht="12.75" customHeight="1">
      <c r="A897" s="121" t="s">
        <v>8608</v>
      </c>
      <c r="B897" s="122">
        <v>6150.0</v>
      </c>
      <c r="C897" s="123">
        <v>38168.0</v>
      </c>
      <c r="D897" s="124">
        <v>9.0</v>
      </c>
      <c r="E897" s="125"/>
      <c r="F897" s="141" t="s">
        <v>712</v>
      </c>
      <c r="G897" s="125" t="s">
        <v>8</v>
      </c>
      <c r="H897" s="122" t="s">
        <v>5962</v>
      </c>
      <c r="I897" s="142">
        <v>3.1</v>
      </c>
      <c r="J897" s="122">
        <v>66.0</v>
      </c>
      <c r="K897" s="122">
        <v>33.0</v>
      </c>
      <c r="L897" s="121"/>
      <c r="M897" s="122"/>
      <c r="N897" s="143"/>
      <c r="O897" s="121"/>
      <c r="P897" s="136">
        <v>1.0501426E7</v>
      </c>
      <c r="Q897" s="121"/>
      <c r="R897" s="122" t="s">
        <v>5963</v>
      </c>
      <c r="S897" s="121"/>
      <c r="T897" s="121"/>
      <c r="U897" s="121"/>
      <c r="V897" s="121"/>
      <c r="W897" s="121"/>
      <c r="X897" s="121"/>
    </row>
    <row r="898" ht="12.75" customHeight="1">
      <c r="A898" s="121" t="s">
        <v>8608</v>
      </c>
      <c r="B898" s="122">
        <v>6148.0</v>
      </c>
      <c r="C898" s="123">
        <v>38168.0</v>
      </c>
      <c r="D898" s="124"/>
      <c r="E898" s="125"/>
      <c r="F898" s="141" t="s">
        <v>716</v>
      </c>
      <c r="G898" s="125" t="s">
        <v>8</v>
      </c>
      <c r="H898" s="122"/>
      <c r="I898" s="142">
        <v>2.7</v>
      </c>
      <c r="J898" s="122">
        <v>62.0</v>
      </c>
      <c r="K898" s="122">
        <v>35.0</v>
      </c>
      <c r="L898" s="121"/>
      <c r="M898" s="122"/>
      <c r="N898" s="143"/>
      <c r="O898" s="121"/>
      <c r="P898" s="136"/>
      <c r="Q898" s="121"/>
      <c r="R898" s="122"/>
      <c r="S898" s="121"/>
      <c r="T898" s="121"/>
      <c r="U898" s="121"/>
      <c r="V898" s="121"/>
      <c r="W898" s="121"/>
      <c r="X898" s="121"/>
    </row>
    <row r="899" ht="12.75" customHeight="1">
      <c r="A899" s="121" t="s">
        <v>8608</v>
      </c>
      <c r="B899" s="122">
        <v>6151.0</v>
      </c>
      <c r="C899" s="123">
        <v>38168.0</v>
      </c>
      <c r="D899" s="124">
        <v>8.3</v>
      </c>
      <c r="E899" s="125"/>
      <c r="F899" s="141" t="s">
        <v>953</v>
      </c>
      <c r="G899" s="125" t="s">
        <v>857</v>
      </c>
      <c r="H899" s="122" t="s">
        <v>5962</v>
      </c>
      <c r="I899" s="142">
        <v>2.2</v>
      </c>
      <c r="J899" s="122">
        <v>60.0</v>
      </c>
      <c r="K899" s="122">
        <v>30.0</v>
      </c>
      <c r="L899" s="121"/>
      <c r="M899" s="122"/>
      <c r="N899" s="143"/>
      <c r="O899" s="121"/>
      <c r="P899" s="136">
        <v>1.0707904E7</v>
      </c>
      <c r="Q899" s="121"/>
      <c r="R899" s="122" t="s">
        <v>5963</v>
      </c>
      <c r="S899" s="121"/>
      <c r="T899" s="121"/>
      <c r="U899" s="121"/>
      <c r="V899" s="121"/>
      <c r="W899" s="121"/>
      <c r="X899" s="121"/>
    </row>
    <row r="900" ht="12.75" customHeight="1">
      <c r="A900" s="121" t="s">
        <v>8608</v>
      </c>
      <c r="B900" s="122">
        <v>6146.0</v>
      </c>
      <c r="C900" s="123">
        <v>38168.0</v>
      </c>
      <c r="D900" s="124">
        <v>11.0</v>
      </c>
      <c r="E900" s="125"/>
      <c r="F900" s="141" t="s">
        <v>922</v>
      </c>
      <c r="G900" s="125" t="s">
        <v>857</v>
      </c>
      <c r="H900" s="122" t="s">
        <v>5962</v>
      </c>
      <c r="I900" s="142">
        <v>2.2</v>
      </c>
      <c r="J900" s="122">
        <v>61.0</v>
      </c>
      <c r="K900" s="122">
        <v>31.0</v>
      </c>
      <c r="L900" s="121"/>
      <c r="M900" s="122"/>
      <c r="N900" s="143"/>
      <c r="O900" s="121"/>
      <c r="P900" s="136">
        <v>1.056738E7</v>
      </c>
      <c r="Q900" s="121"/>
      <c r="R900" s="122" t="s">
        <v>5963</v>
      </c>
      <c r="S900" s="121"/>
      <c r="T900" s="121"/>
      <c r="U900" s="121"/>
      <c r="V900" s="121"/>
      <c r="W900" s="121"/>
      <c r="X900" s="121"/>
    </row>
    <row r="901" ht="12.75" customHeight="1">
      <c r="A901" s="121" t="s">
        <v>8608</v>
      </c>
      <c r="B901" s="122">
        <v>6149.0</v>
      </c>
      <c r="C901" s="123">
        <v>38168.0</v>
      </c>
      <c r="D901" s="124">
        <v>11.0</v>
      </c>
      <c r="E901" s="125"/>
      <c r="F901" s="141" t="s">
        <v>999</v>
      </c>
      <c r="G901" s="125" t="s">
        <v>857</v>
      </c>
      <c r="H901" s="122" t="s">
        <v>5962</v>
      </c>
      <c r="I901" s="142">
        <v>2.6</v>
      </c>
      <c r="J901" s="122">
        <v>63.0</v>
      </c>
      <c r="K901" s="122">
        <v>32.0</v>
      </c>
      <c r="L901" s="121"/>
      <c r="M901" s="122"/>
      <c r="N901" s="143"/>
      <c r="O901" s="121"/>
      <c r="P901" s="136">
        <v>1.0907456E7</v>
      </c>
      <c r="Q901" s="121"/>
      <c r="R901" s="122" t="s">
        <v>5963</v>
      </c>
      <c r="S901" s="121"/>
      <c r="T901" s="121"/>
      <c r="U901" s="121"/>
      <c r="V901" s="121"/>
      <c r="W901" s="121"/>
      <c r="X901" s="121"/>
    </row>
    <row r="902" ht="12.75" customHeight="1">
      <c r="A902" s="121" t="s">
        <v>8608</v>
      </c>
      <c r="B902" s="122">
        <v>6541.0</v>
      </c>
      <c r="C902" s="123">
        <v>38168.0</v>
      </c>
      <c r="D902" s="124">
        <v>10.0</v>
      </c>
      <c r="E902" s="122"/>
      <c r="F902" s="141" t="s">
        <v>999</v>
      </c>
      <c r="G902" s="125" t="s">
        <v>857</v>
      </c>
      <c r="H902" s="122" t="s">
        <v>5962</v>
      </c>
      <c r="I902" s="142">
        <v>2.7</v>
      </c>
      <c r="J902" s="122">
        <v>64.0</v>
      </c>
      <c r="K902" s="122">
        <v>30.0</v>
      </c>
      <c r="L902" s="122"/>
      <c r="M902" s="122"/>
      <c r="N902" s="143"/>
      <c r="O902" s="121"/>
      <c r="P902" s="136">
        <v>7.1666554E7</v>
      </c>
      <c r="Q902" s="121"/>
      <c r="R902" s="122" t="s">
        <v>5963</v>
      </c>
      <c r="S902" s="121"/>
      <c r="T902" s="121"/>
      <c r="U902" s="121"/>
      <c r="V902" s="121"/>
      <c r="W902" s="121"/>
      <c r="X902" s="121"/>
    </row>
    <row r="903" ht="12.75" customHeight="1">
      <c r="A903" s="121" t="s">
        <v>8608</v>
      </c>
      <c r="B903" s="122">
        <v>6543.0</v>
      </c>
      <c r="C903" s="123">
        <v>38168.0</v>
      </c>
      <c r="D903" s="124">
        <v>14.0</v>
      </c>
      <c r="E903" s="125"/>
      <c r="F903" s="141" t="s">
        <v>999</v>
      </c>
      <c r="G903" s="125" t="s">
        <v>857</v>
      </c>
      <c r="H903" s="122" t="s">
        <v>5962</v>
      </c>
      <c r="I903" s="142">
        <v>2.6</v>
      </c>
      <c r="J903" s="122">
        <v>63.0</v>
      </c>
      <c r="K903" s="122">
        <v>30.0</v>
      </c>
      <c r="L903" s="121"/>
      <c r="M903" s="122"/>
      <c r="N903" s="143"/>
      <c r="O903" s="121"/>
      <c r="P903" s="136">
        <v>1.0477936E7</v>
      </c>
      <c r="Q903" s="121"/>
      <c r="R903" s="122" t="s">
        <v>5963</v>
      </c>
      <c r="S903" s="121"/>
      <c r="T903" s="121"/>
      <c r="U903" s="121"/>
      <c r="V903" s="121"/>
      <c r="W903" s="121"/>
      <c r="X903" s="121"/>
    </row>
    <row r="904" ht="12.75" customHeight="1">
      <c r="A904" s="121" t="s">
        <v>8608</v>
      </c>
      <c r="B904" s="122">
        <v>6542.0</v>
      </c>
      <c r="C904" s="123">
        <v>38168.0</v>
      </c>
      <c r="D904" s="124">
        <v>17.0</v>
      </c>
      <c r="E904" s="125"/>
      <c r="F904" s="141" t="s">
        <v>1881</v>
      </c>
      <c r="G904" s="125" t="s">
        <v>857</v>
      </c>
      <c r="H904" s="122" t="s">
        <v>5962</v>
      </c>
      <c r="I904" s="142">
        <v>2.5</v>
      </c>
      <c r="J904" s="122">
        <v>63.0</v>
      </c>
      <c r="K904" s="122">
        <v>30.0</v>
      </c>
      <c r="L904" s="121"/>
      <c r="M904" s="122"/>
      <c r="N904" s="143"/>
      <c r="O904" s="121"/>
      <c r="P904" s="136">
        <v>1.0641062E7</v>
      </c>
      <c r="Q904" s="121"/>
      <c r="R904" s="122" t="s">
        <v>5963</v>
      </c>
      <c r="S904" s="121"/>
      <c r="T904" s="121"/>
      <c r="U904" s="121"/>
      <c r="V904" s="121"/>
      <c r="W904" s="121"/>
      <c r="X904" s="121"/>
    </row>
    <row r="905" ht="12.75" customHeight="1">
      <c r="A905" s="121" t="s">
        <v>8608</v>
      </c>
      <c r="B905" s="122">
        <v>10808.0</v>
      </c>
      <c r="C905" s="123">
        <v>38170.0</v>
      </c>
      <c r="D905" s="124">
        <v>21.3</v>
      </c>
      <c r="E905" s="125"/>
      <c r="F905" s="141" t="s">
        <v>950</v>
      </c>
      <c r="G905" s="125" t="s">
        <v>8</v>
      </c>
      <c r="H905" s="122" t="s">
        <v>5962</v>
      </c>
      <c r="I905" s="142">
        <v>2.1</v>
      </c>
      <c r="J905" s="122">
        <v>62.0</v>
      </c>
      <c r="K905" s="122">
        <v>31.0</v>
      </c>
      <c r="L905" s="121"/>
      <c r="M905" s="122"/>
      <c r="N905" s="143" t="s">
        <v>35</v>
      </c>
      <c r="O905" s="121"/>
      <c r="P905" s="136">
        <v>1.5725765E7</v>
      </c>
      <c r="Q905" s="121"/>
      <c r="R905" s="122" t="s">
        <v>6003</v>
      </c>
      <c r="S905" s="121"/>
      <c r="T905" s="121"/>
      <c r="U905" s="121"/>
      <c r="V905" s="121"/>
      <c r="W905" s="121"/>
      <c r="X905" s="121"/>
    </row>
    <row r="906" ht="12.75" customHeight="1">
      <c r="A906" s="121" t="s">
        <v>8608</v>
      </c>
      <c r="B906" s="122">
        <v>10804.0</v>
      </c>
      <c r="C906" s="123">
        <v>38170.0</v>
      </c>
      <c r="D906" s="124">
        <v>10.0</v>
      </c>
      <c r="E906" s="125"/>
      <c r="F906" s="141" t="s">
        <v>8638</v>
      </c>
      <c r="G906" s="125" t="s">
        <v>8</v>
      </c>
      <c r="H906" s="122" t="s">
        <v>5962</v>
      </c>
      <c r="I906" s="142">
        <v>2.5</v>
      </c>
      <c r="J906" s="122">
        <v>64.0</v>
      </c>
      <c r="K906" s="122">
        <v>30.0</v>
      </c>
      <c r="L906" s="121"/>
      <c r="M906" s="122"/>
      <c r="N906" s="143"/>
      <c r="O906" s="121"/>
      <c r="P906" s="136">
        <v>1.051973E7</v>
      </c>
      <c r="Q906" s="121"/>
      <c r="R906" s="122" t="s">
        <v>5963</v>
      </c>
      <c r="S906" s="121"/>
      <c r="T906" s="121"/>
      <c r="U906" s="121"/>
      <c r="V906" s="121"/>
      <c r="W906" s="121"/>
      <c r="X906" s="121"/>
    </row>
    <row r="907" ht="12.75" customHeight="1">
      <c r="A907" s="121" t="s">
        <v>8608</v>
      </c>
      <c r="B907" s="122">
        <v>10805.0</v>
      </c>
      <c r="C907" s="123">
        <v>38170.0</v>
      </c>
      <c r="D907" s="124">
        <v>13.3</v>
      </c>
      <c r="E907" s="125"/>
      <c r="F907" s="141" t="s">
        <v>8638</v>
      </c>
      <c r="G907" s="125" t="s">
        <v>8</v>
      </c>
      <c r="H907" s="122" t="s">
        <v>5962</v>
      </c>
      <c r="I907" s="142">
        <v>2.2</v>
      </c>
      <c r="J907" s="122">
        <v>62.0</v>
      </c>
      <c r="K907" s="122">
        <v>30.0</v>
      </c>
      <c r="L907" s="121"/>
      <c r="M907" s="122"/>
      <c r="N907" s="143"/>
      <c r="O907" s="121"/>
      <c r="P907" s="136">
        <v>1.051973E7</v>
      </c>
      <c r="Q907" s="121"/>
      <c r="R907" s="122" t="s">
        <v>5963</v>
      </c>
      <c r="S907" s="121"/>
      <c r="T907" s="121"/>
      <c r="U907" s="121"/>
      <c r="V907" s="121"/>
      <c r="W907" s="121"/>
      <c r="X907" s="121"/>
    </row>
    <row r="908" ht="12.75" customHeight="1">
      <c r="A908" s="121" t="s">
        <v>8608</v>
      </c>
      <c r="B908" s="122">
        <v>10806.0</v>
      </c>
      <c r="C908" s="123">
        <v>38170.0</v>
      </c>
      <c r="D908" s="124">
        <v>20.0</v>
      </c>
      <c r="E908" s="125"/>
      <c r="F908" s="141" t="s">
        <v>8638</v>
      </c>
      <c r="G908" s="125" t="s">
        <v>8</v>
      </c>
      <c r="H908" s="122" t="s">
        <v>5962</v>
      </c>
      <c r="I908" s="142">
        <v>3.2</v>
      </c>
      <c r="J908" s="122">
        <v>68.0</v>
      </c>
      <c r="K908" s="122">
        <v>34.0</v>
      </c>
      <c r="L908" s="121"/>
      <c r="M908" s="122"/>
      <c r="N908" s="143"/>
      <c r="O908" s="121"/>
      <c r="P908" s="136">
        <v>1.051973E7</v>
      </c>
      <c r="Q908" s="121"/>
      <c r="R908" s="122" t="s">
        <v>5963</v>
      </c>
      <c r="S908" s="122"/>
      <c r="T908" s="121"/>
      <c r="U908" s="121"/>
      <c r="V908" s="121"/>
      <c r="W908" s="121"/>
      <c r="X908" s="121"/>
    </row>
    <row r="909" ht="12.75" customHeight="1">
      <c r="A909" s="121" t="s">
        <v>8608</v>
      </c>
      <c r="B909" s="122">
        <v>6160.0</v>
      </c>
      <c r="C909" s="123">
        <v>38170.0</v>
      </c>
      <c r="D909" s="124">
        <v>12.3</v>
      </c>
      <c r="E909" s="125"/>
      <c r="F909" s="141" t="s">
        <v>716</v>
      </c>
      <c r="G909" s="125" t="s">
        <v>8</v>
      </c>
      <c r="H909" s="122" t="s">
        <v>5962</v>
      </c>
      <c r="I909" s="142">
        <v>2.5</v>
      </c>
      <c r="J909" s="122">
        <v>61.0</v>
      </c>
      <c r="K909" s="122">
        <v>32.0</v>
      </c>
      <c r="L909" s="121"/>
      <c r="M909" s="122"/>
      <c r="N909" s="143"/>
      <c r="O909" s="121"/>
      <c r="P909" s="136">
        <v>7.1692234E7</v>
      </c>
      <c r="Q909" s="121"/>
      <c r="R909" s="122" t="s">
        <v>5963</v>
      </c>
      <c r="S909" s="121"/>
      <c r="T909" s="121"/>
      <c r="U909" s="121"/>
      <c r="V909" s="121"/>
      <c r="W909" s="121"/>
      <c r="X909" s="121"/>
    </row>
    <row r="910" ht="12.75" customHeight="1">
      <c r="A910" s="121" t="s">
        <v>8608</v>
      </c>
      <c r="B910" s="122">
        <v>10802.0</v>
      </c>
      <c r="C910" s="123">
        <v>38170.0</v>
      </c>
      <c r="D910" s="124">
        <v>18.3</v>
      </c>
      <c r="E910" s="125"/>
      <c r="F910" s="141" t="s">
        <v>716</v>
      </c>
      <c r="G910" s="125" t="s">
        <v>8</v>
      </c>
      <c r="H910" s="122" t="s">
        <v>5962</v>
      </c>
      <c r="I910" s="142">
        <v>3.5</v>
      </c>
      <c r="J910" s="122">
        <v>70.0</v>
      </c>
      <c r="K910" s="122">
        <v>36.0</v>
      </c>
      <c r="L910" s="121"/>
      <c r="M910" s="122"/>
      <c r="N910" s="143"/>
      <c r="O910" s="121"/>
      <c r="P910" s="136">
        <v>7.6956936E7</v>
      </c>
      <c r="Q910" s="121"/>
      <c r="R910" s="122" t="s">
        <v>5963</v>
      </c>
      <c r="S910" s="121"/>
      <c r="T910" s="121"/>
      <c r="U910" s="121"/>
      <c r="V910" s="121"/>
      <c r="W910" s="121"/>
      <c r="X910" s="121"/>
    </row>
    <row r="911" ht="12.75" customHeight="1">
      <c r="A911" s="121" t="s">
        <v>8608</v>
      </c>
      <c r="B911" s="122">
        <v>10807.0</v>
      </c>
      <c r="C911" s="123">
        <v>38170.0</v>
      </c>
      <c r="D911" s="124">
        <v>13.0</v>
      </c>
      <c r="E911" s="125"/>
      <c r="F911" s="141" t="s">
        <v>716</v>
      </c>
      <c r="G911" s="125" t="s">
        <v>8</v>
      </c>
      <c r="H911" s="122" t="s">
        <v>5962</v>
      </c>
      <c r="I911" s="142">
        <v>2.3</v>
      </c>
      <c r="J911" s="122">
        <v>61.0</v>
      </c>
      <c r="K911" s="122">
        <v>31.0</v>
      </c>
      <c r="L911" s="121"/>
      <c r="M911" s="122"/>
      <c r="N911" s="143"/>
      <c r="O911" s="121"/>
      <c r="P911" s="136">
        <v>7.6956936E7</v>
      </c>
      <c r="Q911" s="121"/>
      <c r="R911" s="122" t="s">
        <v>5963</v>
      </c>
      <c r="S911" s="121"/>
      <c r="T911" s="121"/>
      <c r="U911" s="121"/>
      <c r="V911" s="121"/>
      <c r="W911" s="121"/>
      <c r="X911" s="121"/>
    </row>
    <row r="912" ht="12.75" customHeight="1">
      <c r="A912" s="121" t="s">
        <v>8608</v>
      </c>
      <c r="B912" s="122">
        <v>10807.0</v>
      </c>
      <c r="C912" s="123">
        <v>38170.0</v>
      </c>
      <c r="D912" s="124">
        <v>19.3</v>
      </c>
      <c r="E912" s="125"/>
      <c r="F912" s="141" t="s">
        <v>945</v>
      </c>
      <c r="G912" s="125" t="s">
        <v>857</v>
      </c>
      <c r="H912" s="122" t="s">
        <v>5962</v>
      </c>
      <c r="I912" s="142">
        <v>2.3</v>
      </c>
      <c r="J912" s="122">
        <v>63.0</v>
      </c>
      <c r="K912" s="122">
        <v>31.0</v>
      </c>
      <c r="L912" s="121"/>
      <c r="M912" s="122"/>
      <c r="N912" s="143"/>
      <c r="O912" s="121"/>
      <c r="P912" s="136">
        <v>7.1603753E7</v>
      </c>
      <c r="Q912" s="121"/>
      <c r="R912" s="122" t="s">
        <v>5963</v>
      </c>
      <c r="S912" s="121"/>
      <c r="T912" s="121"/>
      <c r="U912" s="121"/>
      <c r="V912" s="121"/>
      <c r="W912" s="121"/>
      <c r="X912" s="121"/>
    </row>
    <row r="913" ht="12.75" customHeight="1">
      <c r="A913" s="121" t="s">
        <v>8608</v>
      </c>
      <c r="B913" s="122">
        <v>6158.0</v>
      </c>
      <c r="C913" s="123">
        <v>38170.0</v>
      </c>
      <c r="D913" s="124">
        <v>12.0</v>
      </c>
      <c r="E913" s="125"/>
      <c r="F913" s="141" t="s">
        <v>8215</v>
      </c>
      <c r="G913" s="125" t="s">
        <v>857</v>
      </c>
      <c r="H913" s="122" t="s">
        <v>5962</v>
      </c>
      <c r="I913" s="142">
        <v>2.3</v>
      </c>
      <c r="J913" s="122">
        <v>61.0</v>
      </c>
      <c r="K913" s="122">
        <v>32.0</v>
      </c>
      <c r="L913" s="122"/>
      <c r="M913" s="125"/>
      <c r="N913" s="143"/>
      <c r="O913" s="121"/>
      <c r="P913" s="136">
        <v>9368765.0</v>
      </c>
      <c r="Q913" s="121"/>
      <c r="R913" s="122" t="s">
        <v>5963</v>
      </c>
      <c r="S913" s="121"/>
      <c r="T913" s="121"/>
      <c r="U913" s="121"/>
      <c r="V913" s="121"/>
      <c r="W913" s="121"/>
      <c r="X913" s="121"/>
    </row>
    <row r="914" ht="12.75" customHeight="1">
      <c r="A914" s="121" t="s">
        <v>8608</v>
      </c>
      <c r="B914" s="122">
        <v>6159.0</v>
      </c>
      <c r="C914" s="123">
        <v>38170.0</v>
      </c>
      <c r="D914" s="124">
        <v>12.15</v>
      </c>
      <c r="E914" s="125"/>
      <c r="F914" s="141" t="s">
        <v>8215</v>
      </c>
      <c r="G914" s="125" t="s">
        <v>857</v>
      </c>
      <c r="H914" s="122" t="s">
        <v>5962</v>
      </c>
      <c r="I914" s="142">
        <v>2.2</v>
      </c>
      <c r="J914" s="122">
        <v>61.0</v>
      </c>
      <c r="K914" s="122">
        <v>30.0</v>
      </c>
      <c r="L914" s="122"/>
      <c r="M914" s="125"/>
      <c r="N914" s="143"/>
      <c r="O914" s="121"/>
      <c r="P914" s="136">
        <v>9.3713613E7</v>
      </c>
      <c r="Q914" s="121"/>
      <c r="R914" s="122" t="s">
        <v>5963</v>
      </c>
      <c r="S914" s="121"/>
      <c r="T914" s="121"/>
      <c r="U914" s="121"/>
      <c r="V914" s="121"/>
      <c r="W914" s="121"/>
      <c r="X914" s="121"/>
    </row>
    <row r="915" ht="12.75" customHeight="1">
      <c r="A915" s="121" t="s">
        <v>8608</v>
      </c>
      <c r="B915" s="122">
        <v>6595.0</v>
      </c>
      <c r="C915" s="123">
        <v>38170.0</v>
      </c>
      <c r="D915" s="124">
        <v>9.0</v>
      </c>
      <c r="E915" s="122"/>
      <c r="F915" s="141" t="s">
        <v>39</v>
      </c>
      <c r="G915" s="125" t="s">
        <v>857</v>
      </c>
      <c r="H915" s="122" t="s">
        <v>5962</v>
      </c>
      <c r="I915" s="142">
        <v>2.2</v>
      </c>
      <c r="J915" s="122">
        <v>61.0</v>
      </c>
      <c r="K915" s="122">
        <v>30.0</v>
      </c>
      <c r="L915" s="122"/>
      <c r="M915" s="122"/>
      <c r="N915" s="143"/>
      <c r="O915" s="121"/>
      <c r="P915" s="136">
        <v>3.2868231E7</v>
      </c>
      <c r="Q915" s="121"/>
      <c r="R915" s="122" t="s">
        <v>5963</v>
      </c>
      <c r="S915" s="121"/>
      <c r="T915" s="121"/>
      <c r="U915" s="121"/>
      <c r="V915" s="121"/>
      <c r="W915" s="121"/>
      <c r="X915" s="121"/>
    </row>
    <row r="916" ht="12.75" customHeight="1">
      <c r="A916" s="121" t="s">
        <v>8608</v>
      </c>
      <c r="B916" s="122">
        <v>6153.0</v>
      </c>
      <c r="C916" s="123">
        <v>38170.0</v>
      </c>
      <c r="D916" s="124">
        <v>12.0</v>
      </c>
      <c r="E916" s="125"/>
      <c r="F916" s="141" t="s">
        <v>922</v>
      </c>
      <c r="G916" s="125" t="s">
        <v>857</v>
      </c>
      <c r="H916" s="122" t="s">
        <v>5962</v>
      </c>
      <c r="I916" s="142">
        <v>2.6</v>
      </c>
      <c r="J916" s="122">
        <v>64.0</v>
      </c>
      <c r="K916" s="122">
        <v>32.0</v>
      </c>
      <c r="L916" s="122"/>
      <c r="M916" s="125"/>
      <c r="N916" s="143"/>
      <c r="O916" s="121"/>
      <c r="P916" s="136">
        <v>1.056788E7</v>
      </c>
      <c r="Q916" s="121"/>
      <c r="R916" s="122" t="s">
        <v>5963</v>
      </c>
      <c r="S916" s="121"/>
      <c r="T916" s="121"/>
      <c r="U916" s="121"/>
      <c r="V916" s="121"/>
      <c r="W916" s="121"/>
      <c r="X916" s="121"/>
    </row>
    <row r="917" ht="12.75" customHeight="1">
      <c r="A917" s="121" t="s">
        <v>8608</v>
      </c>
      <c r="B917" s="122">
        <v>6152.0</v>
      </c>
      <c r="C917" s="123">
        <v>38170.0</v>
      </c>
      <c r="D917" s="124">
        <v>12.3</v>
      </c>
      <c r="E917" s="125"/>
      <c r="F917" s="141" t="s">
        <v>7971</v>
      </c>
      <c r="G917" s="125" t="s">
        <v>857</v>
      </c>
      <c r="H917" s="122" t="s">
        <v>5962</v>
      </c>
      <c r="I917" s="142">
        <v>2.7</v>
      </c>
      <c r="J917" s="122">
        <v>68.0</v>
      </c>
      <c r="K917" s="122">
        <v>33.0</v>
      </c>
      <c r="L917" s="121"/>
      <c r="M917" s="122"/>
      <c r="N917" s="143"/>
      <c r="O917" s="121"/>
      <c r="P917" s="136">
        <v>5.2613216E7</v>
      </c>
      <c r="Q917" s="121"/>
      <c r="R917" s="122" t="s">
        <v>5963</v>
      </c>
      <c r="S917" s="121"/>
      <c r="T917" s="121"/>
      <c r="U917" s="121"/>
      <c r="V917" s="121"/>
      <c r="W917" s="121"/>
      <c r="X917" s="121"/>
    </row>
    <row r="918" ht="12.75" customHeight="1">
      <c r="A918" s="121" t="s">
        <v>8608</v>
      </c>
      <c r="B918" s="122">
        <v>6155.0</v>
      </c>
      <c r="C918" s="123">
        <v>38170.0</v>
      </c>
      <c r="D918" s="124">
        <v>13.0</v>
      </c>
      <c r="E918" s="125"/>
      <c r="F918" s="141" t="s">
        <v>999</v>
      </c>
      <c r="G918" s="125" t="s">
        <v>857</v>
      </c>
      <c r="H918" s="122" t="s">
        <v>5962</v>
      </c>
      <c r="I918" s="142">
        <v>2.1</v>
      </c>
      <c r="J918" s="122">
        <v>60.0</v>
      </c>
      <c r="K918" s="122">
        <v>31.0</v>
      </c>
      <c r="L918" s="121"/>
      <c r="M918" s="122"/>
      <c r="N918" s="143"/>
      <c r="O918" s="121"/>
      <c r="P918" s="136">
        <v>7.1696707E7</v>
      </c>
      <c r="Q918" s="121"/>
      <c r="R918" s="122" t="s">
        <v>5963</v>
      </c>
      <c r="S918" s="121"/>
      <c r="T918" s="121"/>
      <c r="U918" s="121"/>
      <c r="V918" s="121"/>
      <c r="W918" s="121"/>
      <c r="X918" s="121"/>
    </row>
    <row r="919" ht="12.75" customHeight="1">
      <c r="A919" s="121" t="s">
        <v>8608</v>
      </c>
      <c r="B919" s="122">
        <v>10803.0</v>
      </c>
      <c r="C919" s="123">
        <v>38170.0</v>
      </c>
      <c r="D919" s="124">
        <v>13.0</v>
      </c>
      <c r="E919" s="125"/>
      <c r="F919" s="141" t="s">
        <v>999</v>
      </c>
      <c r="G919" s="125" t="s">
        <v>857</v>
      </c>
      <c r="H919" s="122" t="s">
        <v>5962</v>
      </c>
      <c r="I919" s="142">
        <v>2.2</v>
      </c>
      <c r="J919" s="122">
        <v>58.0</v>
      </c>
      <c r="K919" s="122">
        <v>29.0</v>
      </c>
      <c r="L919" s="121"/>
      <c r="M919" s="122"/>
      <c r="N919" s="143"/>
      <c r="O919" s="121"/>
      <c r="P919" s="136">
        <v>1.0586419E7</v>
      </c>
      <c r="Q919" s="121"/>
      <c r="R919" s="122" t="s">
        <v>5963</v>
      </c>
      <c r="S919" s="121"/>
      <c r="T919" s="121"/>
      <c r="U919" s="121"/>
      <c r="V919" s="121"/>
      <c r="W919" s="121"/>
      <c r="X919" s="121"/>
    </row>
    <row r="920" ht="12.75" customHeight="1">
      <c r="A920" s="121" t="s">
        <v>8608</v>
      </c>
      <c r="B920" s="122">
        <v>6548.0</v>
      </c>
      <c r="C920" s="123">
        <v>38170.0</v>
      </c>
      <c r="D920" s="124">
        <v>12.0</v>
      </c>
      <c r="E920" s="119"/>
      <c r="F920" s="141" t="s">
        <v>931</v>
      </c>
      <c r="G920" s="125" t="s">
        <v>857</v>
      </c>
      <c r="H920" s="122" t="s">
        <v>5962</v>
      </c>
      <c r="I920" s="142">
        <v>2.0</v>
      </c>
      <c r="J920" s="122">
        <v>60.0</v>
      </c>
      <c r="K920" s="122">
        <v>28.0</v>
      </c>
      <c r="L920" s="119"/>
      <c r="M920" s="119"/>
      <c r="N920" s="143"/>
      <c r="O920" s="121"/>
      <c r="P920" s="136">
        <v>1.0581242E7</v>
      </c>
      <c r="Q920" s="118"/>
      <c r="R920" s="122" t="s">
        <v>5963</v>
      </c>
      <c r="S920" s="121"/>
      <c r="T920" s="121"/>
      <c r="U920" s="121"/>
      <c r="V920" s="121"/>
      <c r="W920" s="121"/>
      <c r="X920" s="121"/>
    </row>
    <row r="921" ht="12.75" customHeight="1">
      <c r="A921" s="121" t="s">
        <v>8608</v>
      </c>
      <c r="B921" s="122">
        <v>6154.0</v>
      </c>
      <c r="C921" s="123">
        <v>38170.0</v>
      </c>
      <c r="D921" s="124">
        <v>9.3</v>
      </c>
      <c r="E921" s="125"/>
      <c r="F921" s="141" t="s">
        <v>8639</v>
      </c>
      <c r="G921" s="125" t="s">
        <v>857</v>
      </c>
      <c r="H921" s="122" t="s">
        <v>5962</v>
      </c>
      <c r="I921" s="142">
        <v>2.1</v>
      </c>
      <c r="J921" s="122">
        <v>61.0</v>
      </c>
      <c r="K921" s="122">
        <v>31.0</v>
      </c>
      <c r="L921" s="121"/>
      <c r="M921" s="122"/>
      <c r="N921" s="143"/>
      <c r="O921" s="121"/>
      <c r="P921" s="136">
        <v>1.0744466E7</v>
      </c>
      <c r="Q921" s="121"/>
      <c r="R921" s="122" t="s">
        <v>5963</v>
      </c>
      <c r="S921" s="121"/>
      <c r="T921" s="121"/>
      <c r="U921" s="121"/>
      <c r="V921" s="121"/>
      <c r="W921" s="121"/>
      <c r="X921" s="121"/>
    </row>
    <row r="922" ht="12.75" customHeight="1">
      <c r="A922" s="121" t="s">
        <v>8608</v>
      </c>
      <c r="B922" s="122">
        <v>6156.0</v>
      </c>
      <c r="C922" s="123">
        <v>38170.0</v>
      </c>
      <c r="D922" s="124">
        <v>11.0</v>
      </c>
      <c r="E922" s="122"/>
      <c r="F922" s="141" t="s">
        <v>1394</v>
      </c>
      <c r="G922" s="125" t="s">
        <v>857</v>
      </c>
      <c r="H922" s="122" t="s">
        <v>5962</v>
      </c>
      <c r="I922" s="142">
        <v>2.4</v>
      </c>
      <c r="J922" s="122">
        <v>62.0</v>
      </c>
      <c r="K922" s="122">
        <v>31.0</v>
      </c>
      <c r="L922" s="122"/>
      <c r="M922" s="122"/>
      <c r="N922" s="143"/>
      <c r="O922" s="121"/>
      <c r="P922" s="136">
        <v>7.6955241E7</v>
      </c>
      <c r="Q922" s="121"/>
      <c r="R922" s="122" t="s">
        <v>5963</v>
      </c>
      <c r="S922" s="121"/>
      <c r="T922" s="121"/>
      <c r="U922" s="121"/>
      <c r="V922" s="121"/>
      <c r="W922" s="121"/>
      <c r="X922" s="121"/>
    </row>
    <row r="923" ht="12.75" customHeight="1">
      <c r="A923" s="121" t="s">
        <v>8608</v>
      </c>
      <c r="B923" s="122">
        <v>6157.0</v>
      </c>
      <c r="C923" s="123">
        <v>38170.0</v>
      </c>
      <c r="D923" s="124">
        <v>11.3</v>
      </c>
      <c r="E923" s="122"/>
      <c r="F923" s="141" t="s">
        <v>1394</v>
      </c>
      <c r="G923" s="125" t="s">
        <v>857</v>
      </c>
      <c r="H923" s="122" t="s">
        <v>5962</v>
      </c>
      <c r="I923" s="142">
        <v>3.7</v>
      </c>
      <c r="J923" s="122">
        <v>71.0</v>
      </c>
      <c r="K923" s="122">
        <v>34.0</v>
      </c>
      <c r="L923" s="122"/>
      <c r="M923" s="122"/>
      <c r="N923" s="143"/>
      <c r="O923" s="121"/>
      <c r="P923" s="136">
        <v>1.0826545E7</v>
      </c>
      <c r="Q923" s="121"/>
      <c r="R923" s="122" t="s">
        <v>5963</v>
      </c>
      <c r="S923" s="121"/>
      <c r="T923" s="121"/>
      <c r="U923" s="121"/>
      <c r="V923" s="121"/>
      <c r="W923" s="121"/>
      <c r="X923" s="121"/>
    </row>
    <row r="924" ht="12.75" customHeight="1">
      <c r="A924" s="121" t="s">
        <v>8608</v>
      </c>
      <c r="B924" s="122">
        <v>6549.0</v>
      </c>
      <c r="C924" s="123">
        <v>38170.0</v>
      </c>
      <c r="D924" s="124">
        <v>14.0</v>
      </c>
      <c r="E924" s="125"/>
      <c r="F924" s="141" t="s">
        <v>8637</v>
      </c>
      <c r="G924" s="125" t="s">
        <v>857</v>
      </c>
      <c r="H924" s="122" t="s">
        <v>5962</v>
      </c>
      <c r="I924" s="142">
        <v>2.8</v>
      </c>
      <c r="J924" s="122">
        <v>65.0</v>
      </c>
      <c r="K924" s="122">
        <v>32.0</v>
      </c>
      <c r="L924" s="121"/>
      <c r="M924" s="122"/>
      <c r="N924" s="143"/>
      <c r="O924" s="121"/>
      <c r="P924" s="136">
        <v>1.0689894E7</v>
      </c>
      <c r="Q924" s="121"/>
      <c r="R924" s="122" t="s">
        <v>5963</v>
      </c>
      <c r="S924" s="121"/>
      <c r="T924" s="121"/>
      <c r="U924" s="121"/>
      <c r="V924" s="121"/>
      <c r="W924" s="121"/>
      <c r="X924" s="121"/>
    </row>
    <row r="925" ht="12.75" customHeight="1">
      <c r="A925" s="121" t="s">
        <v>8608</v>
      </c>
      <c r="B925" s="122">
        <v>6547.0</v>
      </c>
      <c r="C925" s="123">
        <v>38170.0</v>
      </c>
      <c r="D925" s="124">
        <v>11.0</v>
      </c>
      <c r="E925" s="125"/>
      <c r="F925" s="141" t="s">
        <v>911</v>
      </c>
      <c r="G925" s="125" t="s">
        <v>857</v>
      </c>
      <c r="H925" s="122" t="s">
        <v>5962</v>
      </c>
      <c r="I925" s="142">
        <v>1.6</v>
      </c>
      <c r="J925" s="122">
        <v>58.0</v>
      </c>
      <c r="K925" s="122">
        <v>26.0</v>
      </c>
      <c r="L925" s="121"/>
      <c r="M925" s="122"/>
      <c r="N925" s="143"/>
      <c r="O925" s="121"/>
      <c r="P925" s="136">
        <v>9367485.0</v>
      </c>
      <c r="Q925" s="121"/>
      <c r="R925" s="122" t="s">
        <v>5963</v>
      </c>
      <c r="S925" s="121"/>
      <c r="T925" s="121"/>
      <c r="U925" s="121"/>
      <c r="V925" s="121"/>
      <c r="W925" s="121"/>
      <c r="X925" s="121"/>
    </row>
    <row r="926" ht="12.75" customHeight="1">
      <c r="A926" s="121" t="s">
        <v>8608</v>
      </c>
      <c r="B926" s="122">
        <v>6596.0</v>
      </c>
      <c r="C926" s="123">
        <v>38170.0</v>
      </c>
      <c r="D926" s="124">
        <v>10.0</v>
      </c>
      <c r="E926" s="125"/>
      <c r="F926" s="141" t="s">
        <v>942</v>
      </c>
      <c r="G926" s="125" t="s">
        <v>857</v>
      </c>
      <c r="H926" s="122" t="s">
        <v>5962</v>
      </c>
      <c r="I926" s="142">
        <v>2.3</v>
      </c>
      <c r="J926" s="122">
        <v>62.0</v>
      </c>
      <c r="K926" s="122">
        <v>30.0</v>
      </c>
      <c r="L926" s="121"/>
      <c r="M926" s="122"/>
      <c r="N926" s="143"/>
      <c r="O926" s="121"/>
      <c r="P926" s="136">
        <v>1.0533386E7</v>
      </c>
      <c r="Q926" s="121"/>
      <c r="R926" s="122" t="s">
        <v>5963</v>
      </c>
      <c r="S926" s="121"/>
      <c r="T926" s="121"/>
      <c r="U926" s="121"/>
      <c r="V926" s="121"/>
      <c r="W926" s="121"/>
      <c r="X926" s="121"/>
    </row>
    <row r="927" ht="12.75" customHeight="1">
      <c r="A927" s="121" t="s">
        <v>8608</v>
      </c>
      <c r="B927" s="122">
        <v>6545.0</v>
      </c>
      <c r="C927" s="123">
        <v>38170.0</v>
      </c>
      <c r="D927" s="124"/>
      <c r="E927" s="119"/>
      <c r="F927" s="141"/>
      <c r="G927" s="125" t="s">
        <v>857</v>
      </c>
      <c r="H927" s="122"/>
      <c r="I927" s="142">
        <v>2.2</v>
      </c>
      <c r="J927" s="122">
        <v>61.0</v>
      </c>
      <c r="K927" s="122">
        <v>30.0</v>
      </c>
      <c r="L927" s="119"/>
      <c r="M927" s="119"/>
      <c r="N927" s="143"/>
      <c r="O927" s="121"/>
      <c r="P927" s="136"/>
      <c r="Q927" s="118"/>
      <c r="R927" s="122"/>
      <c r="S927" s="121"/>
      <c r="T927" s="121"/>
      <c r="U927" s="121"/>
      <c r="V927" s="121"/>
      <c r="W927" s="121"/>
      <c r="X927" s="121"/>
    </row>
    <row r="928" ht="12.75" customHeight="1">
      <c r="A928" s="121" t="s">
        <v>8608</v>
      </c>
      <c r="B928" s="122">
        <v>6546.0</v>
      </c>
      <c r="C928" s="123">
        <v>38170.0</v>
      </c>
      <c r="D928" s="124"/>
      <c r="E928" s="119"/>
      <c r="F928" s="141"/>
      <c r="G928" s="125" t="s">
        <v>857</v>
      </c>
      <c r="H928" s="122"/>
      <c r="I928" s="142">
        <v>2.3</v>
      </c>
      <c r="J928" s="122">
        <v>62.0</v>
      </c>
      <c r="K928" s="122">
        <v>30.0</v>
      </c>
      <c r="L928" s="119"/>
      <c r="M928" s="119"/>
      <c r="N928" s="143"/>
      <c r="O928" s="121"/>
      <c r="P928" s="136"/>
      <c r="Q928" s="118"/>
      <c r="R928" s="122"/>
      <c r="S928" s="121"/>
      <c r="T928" s="121"/>
      <c r="U928" s="121"/>
      <c r="V928" s="121"/>
      <c r="W928" s="121"/>
      <c r="X928" s="121"/>
    </row>
    <row r="929" ht="12.75" customHeight="1">
      <c r="A929" s="121" t="s">
        <v>8608</v>
      </c>
      <c r="B929" s="122">
        <v>6556.0</v>
      </c>
      <c r="C929" s="123">
        <v>38171.0</v>
      </c>
      <c r="D929" s="124">
        <v>12.0</v>
      </c>
      <c r="E929" s="125"/>
      <c r="F929" s="141" t="s">
        <v>8640</v>
      </c>
      <c r="G929" s="125" t="s">
        <v>8</v>
      </c>
      <c r="H929" s="122" t="s">
        <v>5962</v>
      </c>
      <c r="I929" s="142">
        <v>2.0</v>
      </c>
      <c r="J929" s="122">
        <v>60.0</v>
      </c>
      <c r="K929" s="122">
        <v>30.0</v>
      </c>
      <c r="L929" s="121"/>
      <c r="M929" s="122"/>
      <c r="N929" s="143"/>
      <c r="O929" s="121"/>
      <c r="P929" s="136">
        <v>7.2437572E7</v>
      </c>
      <c r="Q929" s="121"/>
      <c r="R929" s="122" t="s">
        <v>6160</v>
      </c>
      <c r="S929" s="121"/>
      <c r="T929" s="121"/>
      <c r="U929" s="121"/>
      <c r="V929" s="121"/>
      <c r="W929" s="121"/>
      <c r="X929" s="121"/>
    </row>
    <row r="930" ht="12.75" customHeight="1">
      <c r="A930" s="121" t="s">
        <v>8608</v>
      </c>
      <c r="B930" s="122">
        <v>10813.0</v>
      </c>
      <c r="C930" s="123">
        <v>38171.0</v>
      </c>
      <c r="D930" s="124">
        <v>19.3</v>
      </c>
      <c r="E930" s="125"/>
      <c r="F930" s="141" t="s">
        <v>692</v>
      </c>
      <c r="G930" s="125" t="s">
        <v>8</v>
      </c>
      <c r="H930" s="122" t="s">
        <v>5962</v>
      </c>
      <c r="I930" s="142">
        <v>2.8</v>
      </c>
      <c r="J930" s="122">
        <v>65.0</v>
      </c>
      <c r="K930" s="122">
        <v>32.0</v>
      </c>
      <c r="L930" s="121"/>
      <c r="M930" s="122"/>
      <c r="N930" s="143"/>
      <c r="O930" s="121"/>
      <c r="P930" s="136">
        <v>6935936.0</v>
      </c>
      <c r="Q930" s="121"/>
      <c r="R930" s="122" t="s">
        <v>6009</v>
      </c>
      <c r="S930" s="121"/>
      <c r="T930" s="121"/>
      <c r="U930" s="121"/>
      <c r="V930" s="121"/>
      <c r="W930" s="121"/>
      <c r="X930" s="121"/>
    </row>
    <row r="931" ht="12.75" customHeight="1">
      <c r="A931" s="121" t="s">
        <v>8608</v>
      </c>
      <c r="B931" s="122">
        <v>10814.0</v>
      </c>
      <c r="C931" s="123">
        <v>38171.0</v>
      </c>
      <c r="D931" s="124">
        <v>18.3</v>
      </c>
      <c r="E931" s="125"/>
      <c r="F931" s="141" t="s">
        <v>692</v>
      </c>
      <c r="G931" s="125" t="s">
        <v>8</v>
      </c>
      <c r="H931" s="122" t="s">
        <v>5962</v>
      </c>
      <c r="I931" s="142">
        <v>3.4</v>
      </c>
      <c r="J931" s="122">
        <v>68.0</v>
      </c>
      <c r="K931" s="122">
        <v>35.0</v>
      </c>
      <c r="L931" s="121"/>
      <c r="M931" s="122"/>
      <c r="N931" s="143"/>
      <c r="O931" s="121"/>
      <c r="P931" s="136">
        <v>9992855.0</v>
      </c>
      <c r="Q931" s="121"/>
      <c r="R931" s="122" t="s">
        <v>6009</v>
      </c>
      <c r="S931" s="121"/>
      <c r="T931" s="121"/>
      <c r="U931" s="121"/>
      <c r="V931" s="121"/>
      <c r="W931" s="121"/>
      <c r="X931" s="121"/>
    </row>
    <row r="932" ht="12.75" customHeight="1">
      <c r="A932" s="121" t="s">
        <v>8608</v>
      </c>
      <c r="B932" s="122">
        <v>10810.0</v>
      </c>
      <c r="C932" s="123">
        <v>38171.0</v>
      </c>
      <c r="D932" s="124">
        <v>12.0</v>
      </c>
      <c r="E932" s="125"/>
      <c r="F932" s="141" t="s">
        <v>716</v>
      </c>
      <c r="G932" s="125" t="s">
        <v>8</v>
      </c>
      <c r="H932" s="122" t="s">
        <v>5962</v>
      </c>
      <c r="I932" s="142">
        <v>2.4</v>
      </c>
      <c r="J932" s="122">
        <v>62.0</v>
      </c>
      <c r="K932" s="122">
        <v>31.0</v>
      </c>
      <c r="L932" s="121"/>
      <c r="M932" s="122"/>
      <c r="N932" s="143"/>
      <c r="O932" s="121"/>
      <c r="P932" s="136">
        <v>9712199.0</v>
      </c>
      <c r="Q932" s="121"/>
      <c r="R932" s="122" t="s">
        <v>6009</v>
      </c>
      <c r="S932" s="121"/>
      <c r="T932" s="121"/>
      <c r="U932" s="121"/>
      <c r="V932" s="121"/>
      <c r="W932" s="121"/>
      <c r="X932" s="121"/>
    </row>
    <row r="933" ht="12.75" customHeight="1">
      <c r="A933" s="121" t="s">
        <v>8608</v>
      </c>
      <c r="B933" s="122">
        <v>6559.0</v>
      </c>
      <c r="C933" s="123">
        <v>38171.0</v>
      </c>
      <c r="D933" s="124">
        <v>8.0</v>
      </c>
      <c r="E933" s="125"/>
      <c r="F933" s="141" t="s">
        <v>739</v>
      </c>
      <c r="G933" s="125" t="s">
        <v>8</v>
      </c>
      <c r="H933" s="122" t="s">
        <v>5962</v>
      </c>
      <c r="I933" s="142">
        <v>2.5</v>
      </c>
      <c r="J933" s="122">
        <v>62.0</v>
      </c>
      <c r="K933" s="122">
        <v>30.0</v>
      </c>
      <c r="L933" s="121"/>
      <c r="M933" s="122"/>
      <c r="N933" s="143"/>
      <c r="O933" s="121"/>
      <c r="P933" s="136">
        <v>5.0533729E7</v>
      </c>
      <c r="Q933" s="121"/>
      <c r="R933" s="122" t="s">
        <v>5978</v>
      </c>
      <c r="S933" s="121"/>
      <c r="T933" s="121"/>
      <c r="U933" s="121"/>
      <c r="V933" s="121"/>
      <c r="W933" s="121"/>
      <c r="X933" s="121"/>
    </row>
    <row r="934" ht="12.75" customHeight="1">
      <c r="A934" s="121" t="s">
        <v>8608</v>
      </c>
      <c r="B934" s="122">
        <v>6564.0</v>
      </c>
      <c r="C934" s="123">
        <v>38171.0</v>
      </c>
      <c r="D934" s="124"/>
      <c r="E934" s="125"/>
      <c r="F934" s="141" t="s">
        <v>739</v>
      </c>
      <c r="G934" s="125" t="s">
        <v>8</v>
      </c>
      <c r="H934" s="122"/>
      <c r="I934" s="142">
        <v>2.2</v>
      </c>
      <c r="J934" s="122">
        <v>62.0</v>
      </c>
      <c r="K934" s="122">
        <v>30.0</v>
      </c>
      <c r="L934" s="121"/>
      <c r="M934" s="122"/>
      <c r="N934" s="143"/>
      <c r="O934" s="121"/>
      <c r="P934" s="136"/>
      <c r="Q934" s="121"/>
      <c r="R934" s="122"/>
      <c r="S934" s="121"/>
      <c r="T934" s="121"/>
      <c r="U934" s="121"/>
      <c r="V934" s="121"/>
      <c r="W934" s="121"/>
      <c r="X934" s="121"/>
    </row>
    <row r="935" ht="12.75" customHeight="1">
      <c r="A935" s="121" t="s">
        <v>8608</v>
      </c>
      <c r="B935" s="122">
        <v>10811.0</v>
      </c>
      <c r="C935" s="123">
        <v>38171.0</v>
      </c>
      <c r="D935" s="124">
        <v>16.0</v>
      </c>
      <c r="E935" s="125"/>
      <c r="F935" s="141" t="s">
        <v>1083</v>
      </c>
      <c r="G935" s="125" t="s">
        <v>857</v>
      </c>
      <c r="H935" s="122" t="s">
        <v>5962</v>
      </c>
      <c r="I935" s="142">
        <v>2.8</v>
      </c>
      <c r="J935" s="122">
        <v>65.0</v>
      </c>
      <c r="K935" s="122">
        <v>32.0</v>
      </c>
      <c r="L935" s="121"/>
      <c r="M935" s="122"/>
      <c r="N935" s="143"/>
      <c r="O935" s="121"/>
      <c r="P935" s="136">
        <v>1.0744466E7</v>
      </c>
      <c r="Q935" s="121"/>
      <c r="R935" s="122" t="s">
        <v>5963</v>
      </c>
      <c r="S935" s="121"/>
      <c r="T935" s="121"/>
      <c r="U935" s="121"/>
      <c r="V935" s="121"/>
      <c r="W935" s="121"/>
      <c r="X935" s="121"/>
    </row>
    <row r="936" ht="12.75" customHeight="1">
      <c r="A936" s="121" t="s">
        <v>8608</v>
      </c>
      <c r="B936" s="122">
        <v>10812.0</v>
      </c>
      <c r="C936" s="123">
        <v>38171.0</v>
      </c>
      <c r="D936" s="124">
        <v>11.0</v>
      </c>
      <c r="E936" s="125"/>
      <c r="F936" s="141" t="s">
        <v>1329</v>
      </c>
      <c r="G936" s="125" t="s">
        <v>857</v>
      </c>
      <c r="H936" s="122" t="s">
        <v>5962</v>
      </c>
      <c r="I936" s="142">
        <v>2.8</v>
      </c>
      <c r="J936" s="122">
        <v>59.0</v>
      </c>
      <c r="K936" s="122">
        <v>30.0</v>
      </c>
      <c r="L936" s="121"/>
      <c r="M936" s="122"/>
      <c r="N936" s="143"/>
      <c r="O936" s="121"/>
      <c r="P936" s="136">
        <v>1.0826545E7</v>
      </c>
      <c r="Q936" s="121"/>
      <c r="R936" s="122" t="s">
        <v>5963</v>
      </c>
      <c r="S936" s="121"/>
      <c r="T936" s="121"/>
      <c r="U936" s="121"/>
      <c r="V936" s="121"/>
      <c r="W936" s="121"/>
      <c r="X936" s="121"/>
    </row>
    <row r="937" ht="12.75" customHeight="1">
      <c r="A937" s="121" t="s">
        <v>8608</v>
      </c>
      <c r="B937" s="122">
        <v>6553.0</v>
      </c>
      <c r="C937" s="123">
        <v>38171.0</v>
      </c>
      <c r="D937" s="124">
        <v>10.0</v>
      </c>
      <c r="E937" s="125"/>
      <c r="F937" s="141" t="s">
        <v>1340</v>
      </c>
      <c r="G937" s="125" t="s">
        <v>857</v>
      </c>
      <c r="H937" s="122" t="s">
        <v>5962</v>
      </c>
      <c r="I937" s="142">
        <v>2.4</v>
      </c>
      <c r="J937" s="122">
        <v>62.0</v>
      </c>
      <c r="K937" s="122">
        <v>30.0</v>
      </c>
      <c r="L937" s="121"/>
      <c r="M937" s="122"/>
      <c r="N937" s="143"/>
      <c r="O937" s="121"/>
      <c r="P937" s="136">
        <v>1.0523386E7</v>
      </c>
      <c r="Q937" s="121"/>
      <c r="R937" s="122" t="s">
        <v>5963</v>
      </c>
      <c r="S937" s="121"/>
      <c r="T937" s="121"/>
      <c r="U937" s="121"/>
      <c r="V937" s="121"/>
      <c r="W937" s="121"/>
      <c r="X937" s="121"/>
    </row>
    <row r="938" ht="12.75" customHeight="1">
      <c r="A938" s="121" t="s">
        <v>8608</v>
      </c>
      <c r="B938" s="122">
        <v>6558.0</v>
      </c>
      <c r="C938" s="123">
        <v>38171.0</v>
      </c>
      <c r="D938" s="124">
        <v>12.0</v>
      </c>
      <c r="E938" s="125"/>
      <c r="F938" s="141" t="s">
        <v>6524</v>
      </c>
      <c r="G938" s="125" t="s">
        <v>857</v>
      </c>
      <c r="H938" s="122" t="s">
        <v>5962</v>
      </c>
      <c r="I938" s="142">
        <v>3.0</v>
      </c>
      <c r="J938" s="122">
        <v>69.0</v>
      </c>
      <c r="K938" s="122">
        <v>34.0</v>
      </c>
      <c r="L938" s="121"/>
      <c r="M938" s="122"/>
      <c r="N938" s="143"/>
      <c r="O938" s="121"/>
      <c r="P938" s="136">
        <v>1.055825E7</v>
      </c>
      <c r="Q938" s="121"/>
      <c r="R938" s="122" t="s">
        <v>5963</v>
      </c>
      <c r="S938" s="121"/>
      <c r="T938" s="121"/>
      <c r="U938" s="121"/>
      <c r="V938" s="121"/>
      <c r="W938" s="121"/>
      <c r="X938" s="121"/>
    </row>
    <row r="939" ht="12.75" customHeight="1">
      <c r="A939" s="121" t="s">
        <v>8608</v>
      </c>
      <c r="B939" s="122">
        <v>6560.0</v>
      </c>
      <c r="C939" s="123">
        <v>38171.0</v>
      </c>
      <c r="D939" s="124">
        <v>15.0</v>
      </c>
      <c r="E939" s="125"/>
      <c r="F939" s="141" t="s">
        <v>6524</v>
      </c>
      <c r="G939" s="125" t="s">
        <v>857</v>
      </c>
      <c r="H939" s="122" t="s">
        <v>5962</v>
      </c>
      <c r="I939" s="142">
        <v>2.8</v>
      </c>
      <c r="J939" s="122">
        <v>65.0</v>
      </c>
      <c r="K939" s="122">
        <v>32.0</v>
      </c>
      <c r="L939" s="121"/>
      <c r="M939" s="122"/>
      <c r="N939" s="143"/>
      <c r="O939" s="121"/>
      <c r="P939" s="136">
        <v>7.1618353E7</v>
      </c>
      <c r="Q939" s="121"/>
      <c r="R939" s="122" t="s">
        <v>5963</v>
      </c>
      <c r="S939" s="121"/>
      <c r="T939" s="121"/>
      <c r="U939" s="121"/>
      <c r="V939" s="121"/>
      <c r="W939" s="121"/>
      <c r="X939" s="121"/>
    </row>
    <row r="940" ht="12.75" customHeight="1">
      <c r="A940" s="121" t="s">
        <v>8608</v>
      </c>
      <c r="B940" s="122">
        <v>10809.0</v>
      </c>
      <c r="C940" s="123">
        <v>38171.0</v>
      </c>
      <c r="D940" s="124">
        <v>9.0</v>
      </c>
      <c r="E940" s="125"/>
      <c r="F940" s="141" t="s">
        <v>1395</v>
      </c>
      <c r="G940" s="125" t="s">
        <v>857</v>
      </c>
      <c r="H940" s="122" t="s">
        <v>5962</v>
      </c>
      <c r="I940" s="142">
        <v>2.2</v>
      </c>
      <c r="J940" s="122">
        <v>61.0</v>
      </c>
      <c r="K940" s="122">
        <v>30.0</v>
      </c>
      <c r="L940" s="121"/>
      <c r="M940" s="122"/>
      <c r="N940" s="143"/>
      <c r="O940" s="121"/>
      <c r="P940" s="136">
        <v>1.0540809E7</v>
      </c>
      <c r="Q940" s="121"/>
      <c r="R940" s="122" t="s">
        <v>5963</v>
      </c>
      <c r="S940" s="121"/>
      <c r="T940" s="121"/>
      <c r="U940" s="121"/>
      <c r="V940" s="121"/>
      <c r="W940" s="121"/>
      <c r="X940" s="121"/>
    </row>
    <row r="941" ht="12.75" customHeight="1">
      <c r="A941" s="121" t="s">
        <v>8608</v>
      </c>
      <c r="B941" s="122">
        <v>6552.0</v>
      </c>
      <c r="C941" s="123">
        <v>38171.0</v>
      </c>
      <c r="D941" s="124">
        <v>10.0</v>
      </c>
      <c r="E941" s="125"/>
      <c r="F941" s="141" t="s">
        <v>1084</v>
      </c>
      <c r="G941" s="125" t="s">
        <v>857</v>
      </c>
      <c r="H941" s="122" t="s">
        <v>5962</v>
      </c>
      <c r="I941" s="142">
        <v>1.8</v>
      </c>
      <c r="J941" s="122">
        <v>58.0</v>
      </c>
      <c r="K941" s="122">
        <v>28.0</v>
      </c>
      <c r="L941" s="121"/>
      <c r="M941" s="122"/>
      <c r="N941" s="143"/>
      <c r="O941" s="121"/>
      <c r="P941" s="136">
        <v>1.0785442E7</v>
      </c>
      <c r="Q941" s="121"/>
      <c r="R941" s="122" t="s">
        <v>5963</v>
      </c>
      <c r="S941" s="121"/>
      <c r="T941" s="121"/>
      <c r="U941" s="121"/>
      <c r="V941" s="121"/>
      <c r="W941" s="121"/>
      <c r="X941" s="121"/>
    </row>
    <row r="942" ht="12.75" customHeight="1">
      <c r="A942" s="121" t="s">
        <v>8608</v>
      </c>
      <c r="B942" s="122">
        <v>6561.0</v>
      </c>
      <c r="C942" s="123">
        <v>38171.0</v>
      </c>
      <c r="D942" s="124">
        <v>16.0</v>
      </c>
      <c r="E942" s="125"/>
      <c r="F942" s="141" t="s">
        <v>921</v>
      </c>
      <c r="G942" s="125" t="s">
        <v>857</v>
      </c>
      <c r="H942" s="122" t="s">
        <v>5962</v>
      </c>
      <c r="I942" s="142">
        <v>2.0</v>
      </c>
      <c r="J942" s="122">
        <v>58.0</v>
      </c>
      <c r="K942" s="122">
        <v>28.0</v>
      </c>
      <c r="L942" s="121"/>
      <c r="M942" s="122"/>
      <c r="N942" s="143"/>
      <c r="O942" s="121"/>
      <c r="P942" s="136">
        <v>9357612.0</v>
      </c>
      <c r="Q942" s="121"/>
      <c r="R942" s="122" t="s">
        <v>5963</v>
      </c>
      <c r="S942" s="121"/>
      <c r="T942" s="121"/>
      <c r="U942" s="121"/>
      <c r="V942" s="121"/>
      <c r="W942" s="121"/>
      <c r="X942" s="121"/>
    </row>
    <row r="943" ht="12.75" customHeight="1">
      <c r="A943" s="121" t="s">
        <v>8608</v>
      </c>
      <c r="B943" s="122">
        <v>6557.0</v>
      </c>
      <c r="C943" s="123">
        <v>38171.0</v>
      </c>
      <c r="D943" s="124">
        <v>12.0</v>
      </c>
      <c r="E943" s="125"/>
      <c r="F943" s="141" t="s">
        <v>1204</v>
      </c>
      <c r="G943" s="125" t="s">
        <v>857</v>
      </c>
      <c r="H943" s="122" t="s">
        <v>5962</v>
      </c>
      <c r="I943" s="142">
        <v>2.0</v>
      </c>
      <c r="J943" s="122">
        <v>52.0</v>
      </c>
      <c r="K943" s="122">
        <v>28.0</v>
      </c>
      <c r="L943" s="121"/>
      <c r="M943" s="122"/>
      <c r="N943" s="143"/>
      <c r="O943" s="121"/>
      <c r="P943" s="136">
        <v>7.1684073E7</v>
      </c>
      <c r="Q943" s="121"/>
      <c r="R943" s="122" t="s">
        <v>5963</v>
      </c>
      <c r="S943" s="121"/>
      <c r="T943" s="121"/>
      <c r="U943" s="121"/>
      <c r="V943" s="121"/>
      <c r="W943" s="121"/>
      <c r="X943" s="121"/>
    </row>
    <row r="944" ht="12.75" customHeight="1">
      <c r="A944" s="121" t="s">
        <v>8608</v>
      </c>
      <c r="B944" s="122">
        <v>6554.0</v>
      </c>
      <c r="C944" s="123">
        <v>38171.0</v>
      </c>
      <c r="D944" s="124">
        <v>11.0</v>
      </c>
      <c r="E944" s="122"/>
      <c r="F944" s="141" t="s">
        <v>1881</v>
      </c>
      <c r="G944" s="125" t="s">
        <v>857</v>
      </c>
      <c r="H944" s="122" t="s">
        <v>5962</v>
      </c>
      <c r="I944" s="142">
        <v>2.5</v>
      </c>
      <c r="J944" s="122">
        <v>62.0</v>
      </c>
      <c r="K944" s="122">
        <v>30.0</v>
      </c>
      <c r="L944" s="122"/>
      <c r="M944" s="122"/>
      <c r="N944" s="143"/>
      <c r="O944" s="121"/>
      <c r="P944" s="136">
        <v>1.0897201E7</v>
      </c>
      <c r="Q944" s="121"/>
      <c r="R944" s="122" t="s">
        <v>5963</v>
      </c>
      <c r="S944" s="121"/>
      <c r="T944" s="121"/>
      <c r="U944" s="121"/>
      <c r="V944" s="121"/>
      <c r="W944" s="121"/>
      <c r="X944" s="121"/>
    </row>
    <row r="945" ht="12.75" customHeight="1">
      <c r="A945" s="121" t="s">
        <v>8608</v>
      </c>
      <c r="B945" s="122">
        <v>6555.0</v>
      </c>
      <c r="C945" s="123">
        <v>38171.0</v>
      </c>
      <c r="D945" s="124">
        <v>11.0</v>
      </c>
      <c r="E945" s="125"/>
      <c r="F945" s="141" t="s">
        <v>1881</v>
      </c>
      <c r="G945" s="125" t="s">
        <v>857</v>
      </c>
      <c r="H945" s="122" t="s">
        <v>5962</v>
      </c>
      <c r="I945" s="142">
        <v>2.5</v>
      </c>
      <c r="J945" s="122">
        <v>62.0</v>
      </c>
      <c r="K945" s="122">
        <v>30.0</v>
      </c>
      <c r="L945" s="121"/>
      <c r="M945" s="122"/>
      <c r="N945" s="143"/>
      <c r="O945" s="121"/>
      <c r="P945" s="136">
        <v>1.0477936E7</v>
      </c>
      <c r="Q945" s="121"/>
      <c r="R945" s="122" t="s">
        <v>5963</v>
      </c>
      <c r="S945" s="121"/>
      <c r="T945" s="121"/>
      <c r="U945" s="121"/>
      <c r="V945" s="121"/>
      <c r="W945" s="121"/>
      <c r="X945" s="121"/>
    </row>
    <row r="946" ht="12.75" customHeight="1">
      <c r="A946" s="121" t="s">
        <v>8608</v>
      </c>
      <c r="B946" s="122"/>
      <c r="C946" s="123">
        <v>38171.0</v>
      </c>
      <c r="D946" s="124"/>
      <c r="E946" s="125"/>
      <c r="F946" s="141"/>
      <c r="G946" s="125" t="s">
        <v>857</v>
      </c>
      <c r="H946" s="122"/>
      <c r="I946" s="142">
        <v>2.2</v>
      </c>
      <c r="J946" s="122">
        <v>61.0</v>
      </c>
      <c r="K946" s="122"/>
      <c r="L946" s="121"/>
      <c r="M946" s="122"/>
      <c r="N946" s="143"/>
      <c r="O946" s="121"/>
      <c r="P946" s="136"/>
      <c r="Q946" s="121"/>
      <c r="R946" s="122"/>
      <c r="S946" s="121"/>
      <c r="T946" s="121"/>
      <c r="U946" s="121"/>
      <c r="V946" s="121"/>
      <c r="W946" s="121"/>
      <c r="X946" s="121"/>
    </row>
    <row r="947" ht="12.75" customHeight="1">
      <c r="A947" s="121" t="s">
        <v>8608</v>
      </c>
      <c r="B947" s="122"/>
      <c r="C947" s="123">
        <v>38171.0</v>
      </c>
      <c r="D947" s="124"/>
      <c r="E947" s="125"/>
      <c r="F947" s="141"/>
      <c r="G947" s="125" t="s">
        <v>857</v>
      </c>
      <c r="H947" s="122"/>
      <c r="I947" s="142">
        <v>2.4</v>
      </c>
      <c r="J947" s="122">
        <v>62.0</v>
      </c>
      <c r="K947" s="122"/>
      <c r="L947" s="121"/>
      <c r="M947" s="122"/>
      <c r="N947" s="143"/>
      <c r="O947" s="121"/>
      <c r="P947" s="136"/>
      <c r="Q947" s="121"/>
      <c r="R947" s="122"/>
      <c r="S947" s="121"/>
      <c r="T947" s="121"/>
      <c r="U947" s="121"/>
      <c r="V947" s="121"/>
      <c r="W947" s="121"/>
      <c r="X947" s="121"/>
    </row>
    <row r="948" ht="12.75" customHeight="1">
      <c r="A948" s="121" t="s">
        <v>8608</v>
      </c>
      <c r="B948" s="122">
        <v>6568.0</v>
      </c>
      <c r="C948" s="123">
        <v>38172.0</v>
      </c>
      <c r="D948" s="124"/>
      <c r="E948" s="125"/>
      <c r="F948" s="141" t="s">
        <v>739</v>
      </c>
      <c r="G948" s="125" t="s">
        <v>8</v>
      </c>
      <c r="H948" s="122"/>
      <c r="I948" s="142">
        <v>2.0</v>
      </c>
      <c r="J948" s="122">
        <v>59.0</v>
      </c>
      <c r="K948" s="122"/>
      <c r="L948" s="121"/>
      <c r="M948" s="122"/>
      <c r="N948" s="143"/>
      <c r="O948" s="121"/>
      <c r="P948" s="136"/>
      <c r="Q948" s="121"/>
      <c r="R948" s="122"/>
      <c r="S948" s="121"/>
      <c r="T948" s="121"/>
      <c r="U948" s="121"/>
      <c r="V948" s="121"/>
      <c r="W948" s="121"/>
      <c r="X948" s="121"/>
    </row>
    <row r="949" ht="12.75" customHeight="1">
      <c r="A949" s="121" t="s">
        <v>8608</v>
      </c>
      <c r="B949" s="122">
        <v>6570.0</v>
      </c>
      <c r="C949" s="123">
        <v>38172.0</v>
      </c>
      <c r="D949" s="124"/>
      <c r="E949" s="125"/>
      <c r="F949" s="141" t="s">
        <v>739</v>
      </c>
      <c r="G949" s="125" t="s">
        <v>8</v>
      </c>
      <c r="H949" s="122"/>
      <c r="I949" s="142">
        <v>2.4</v>
      </c>
      <c r="J949" s="122">
        <v>62.0</v>
      </c>
      <c r="K949" s="122">
        <v>30.0</v>
      </c>
      <c r="L949" s="121"/>
      <c r="M949" s="122"/>
      <c r="N949" s="143"/>
      <c r="O949" s="121"/>
      <c r="P949" s="136"/>
      <c r="Q949" s="121"/>
      <c r="R949" s="122"/>
      <c r="S949" s="121"/>
      <c r="T949" s="121"/>
      <c r="U949" s="121"/>
      <c r="V949" s="121"/>
      <c r="W949" s="121"/>
      <c r="X949" s="121"/>
    </row>
    <row r="950" ht="12.75" customHeight="1">
      <c r="A950" s="121" t="s">
        <v>8608</v>
      </c>
      <c r="B950" s="122">
        <v>10815.0</v>
      </c>
      <c r="C950" s="123">
        <v>38172.0</v>
      </c>
      <c r="D950" s="124">
        <v>10.0</v>
      </c>
      <c r="E950" s="125"/>
      <c r="F950" s="141" t="s">
        <v>1395</v>
      </c>
      <c r="G950" s="125" t="s">
        <v>857</v>
      </c>
      <c r="H950" s="122" t="s">
        <v>5962</v>
      </c>
      <c r="I950" s="142">
        <v>3.3</v>
      </c>
      <c r="J950" s="122">
        <v>68.0</v>
      </c>
      <c r="K950" s="122">
        <v>34.0</v>
      </c>
      <c r="L950" s="121"/>
      <c r="M950" s="122"/>
      <c r="N950" s="143"/>
      <c r="O950" s="121"/>
      <c r="P950" s="136">
        <v>7.1698659E7</v>
      </c>
      <c r="Q950" s="121"/>
      <c r="R950" s="122" t="s">
        <v>5963</v>
      </c>
      <c r="S950" s="121"/>
      <c r="T950" s="121"/>
      <c r="U950" s="121"/>
      <c r="V950" s="121"/>
      <c r="W950" s="121"/>
      <c r="X950" s="121"/>
    </row>
    <row r="951" ht="12.75" customHeight="1">
      <c r="A951" s="121" t="s">
        <v>8608</v>
      </c>
      <c r="B951" s="122">
        <v>6566.0</v>
      </c>
      <c r="C951" s="123">
        <v>38172.0</v>
      </c>
      <c r="D951" s="124">
        <v>9.0</v>
      </c>
      <c r="E951" s="125"/>
      <c r="F951" s="141" t="s">
        <v>1084</v>
      </c>
      <c r="G951" s="125" t="s">
        <v>857</v>
      </c>
      <c r="H951" s="122" t="s">
        <v>5962</v>
      </c>
      <c r="I951" s="142">
        <v>2.5</v>
      </c>
      <c r="J951" s="122">
        <v>62.0</v>
      </c>
      <c r="K951" s="122">
        <v>30.0</v>
      </c>
      <c r="L951" s="121"/>
      <c r="M951" s="122"/>
      <c r="N951" s="143"/>
      <c r="O951" s="121"/>
      <c r="P951" s="136">
        <v>3.5299388E7</v>
      </c>
      <c r="Q951" s="121"/>
      <c r="R951" s="122" t="s">
        <v>6009</v>
      </c>
      <c r="S951" s="121"/>
      <c r="T951" s="121"/>
      <c r="U951" s="121"/>
      <c r="V951" s="121"/>
      <c r="W951" s="121"/>
      <c r="X951" s="121"/>
    </row>
    <row r="952" ht="12.75" customHeight="1">
      <c r="A952" s="121" t="s">
        <v>8608</v>
      </c>
      <c r="B952" s="122">
        <v>10816.0</v>
      </c>
      <c r="C952" s="123">
        <v>38172.0</v>
      </c>
      <c r="D952" s="124">
        <v>10.3</v>
      </c>
      <c r="E952" s="125"/>
      <c r="F952" s="141" t="s">
        <v>1394</v>
      </c>
      <c r="G952" s="125" t="s">
        <v>857</v>
      </c>
      <c r="H952" s="122" t="s">
        <v>5962</v>
      </c>
      <c r="I952" s="142">
        <v>2.5</v>
      </c>
      <c r="J952" s="122">
        <v>62.0</v>
      </c>
      <c r="K952" s="122">
        <v>32.0</v>
      </c>
      <c r="L952" s="121"/>
      <c r="M952" s="122"/>
      <c r="N952" s="143" t="s">
        <v>35</v>
      </c>
      <c r="O952" s="121"/>
      <c r="P952" s="136">
        <v>1.0826545E7</v>
      </c>
      <c r="Q952" s="121"/>
      <c r="R952" s="122" t="s">
        <v>5963</v>
      </c>
      <c r="S952" s="121"/>
      <c r="T952" s="121"/>
      <c r="U952" s="121"/>
      <c r="V952" s="121"/>
      <c r="W952" s="121"/>
      <c r="X952" s="121"/>
    </row>
    <row r="953" ht="12.75" customHeight="1">
      <c r="A953" s="121" t="s">
        <v>8608</v>
      </c>
      <c r="B953" s="122">
        <v>6565.0</v>
      </c>
      <c r="C953" s="123">
        <v>38172.0</v>
      </c>
      <c r="D953" s="124">
        <v>7.0</v>
      </c>
      <c r="E953" s="125"/>
      <c r="F953" s="141" t="s">
        <v>8641</v>
      </c>
      <c r="G953" s="125" t="s">
        <v>857</v>
      </c>
      <c r="H953" s="122" t="s">
        <v>5962</v>
      </c>
      <c r="I953" s="142">
        <v>2.6</v>
      </c>
      <c r="J953" s="122">
        <v>63.0</v>
      </c>
      <c r="K953" s="122">
        <v>32.0</v>
      </c>
      <c r="L953" s="121"/>
      <c r="M953" s="122"/>
      <c r="N953" s="143"/>
      <c r="O953" s="121"/>
      <c r="P953" s="136">
        <v>5.2613216E7</v>
      </c>
      <c r="Q953" s="121"/>
      <c r="R953" s="122" t="s">
        <v>5963</v>
      </c>
      <c r="S953" s="121"/>
      <c r="T953" s="121"/>
      <c r="U953" s="121"/>
      <c r="V953" s="121"/>
      <c r="W953" s="121"/>
      <c r="X953" s="121"/>
    </row>
    <row r="954" ht="12.75" customHeight="1">
      <c r="A954" s="121" t="s">
        <v>8608</v>
      </c>
      <c r="B954" s="122">
        <v>6567.0</v>
      </c>
      <c r="C954" s="123">
        <v>38172.0</v>
      </c>
      <c r="D954" s="124"/>
      <c r="E954" s="125"/>
      <c r="F954" s="141"/>
      <c r="G954" s="125" t="s">
        <v>857</v>
      </c>
      <c r="H954" s="122"/>
      <c r="I954" s="142">
        <v>2.9</v>
      </c>
      <c r="J954" s="122">
        <v>65.0</v>
      </c>
      <c r="K954" s="122"/>
      <c r="L954" s="121"/>
      <c r="M954" s="122"/>
      <c r="N954" s="143"/>
      <c r="O954" s="121"/>
      <c r="P954" s="136"/>
      <c r="Q954" s="121"/>
      <c r="R954" s="122"/>
      <c r="S954" s="121"/>
      <c r="T954" s="121"/>
      <c r="U954" s="121"/>
      <c r="V954" s="121"/>
      <c r="W954" s="121"/>
      <c r="X954" s="121"/>
    </row>
    <row r="955" ht="12.75" customHeight="1">
      <c r="A955" s="121" t="s">
        <v>8608</v>
      </c>
      <c r="B955" s="122">
        <v>6569.0</v>
      </c>
      <c r="C955" s="123">
        <v>38172.0</v>
      </c>
      <c r="D955" s="124"/>
      <c r="E955" s="125"/>
      <c r="F955" s="141"/>
      <c r="G955" s="125" t="s">
        <v>857</v>
      </c>
      <c r="H955" s="122"/>
      <c r="I955" s="142">
        <v>2.8</v>
      </c>
      <c r="J955" s="122">
        <v>64.0</v>
      </c>
      <c r="K955" s="122"/>
      <c r="L955" s="121"/>
      <c r="M955" s="122"/>
      <c r="N955" s="143"/>
      <c r="O955" s="121"/>
      <c r="P955" s="136"/>
      <c r="Q955" s="121"/>
      <c r="R955" s="122"/>
      <c r="S955" s="121"/>
      <c r="T955" s="121"/>
      <c r="U955" s="121"/>
      <c r="V955" s="121"/>
      <c r="W955" s="121"/>
      <c r="X955" s="121"/>
    </row>
    <row r="956" ht="12.75" customHeight="1">
      <c r="A956" s="121" t="s">
        <v>8608</v>
      </c>
      <c r="B956" s="122">
        <v>6571.0</v>
      </c>
      <c r="C956" s="123">
        <v>38172.0</v>
      </c>
      <c r="D956" s="124"/>
      <c r="E956" s="125"/>
      <c r="F956" s="141"/>
      <c r="G956" s="125" t="s">
        <v>857</v>
      </c>
      <c r="H956" s="122"/>
      <c r="I956" s="142">
        <v>3.5</v>
      </c>
      <c r="J956" s="122">
        <v>70.0</v>
      </c>
      <c r="K956" s="122"/>
      <c r="L956" s="121"/>
      <c r="M956" s="122"/>
      <c r="N956" s="143"/>
      <c r="O956" s="121"/>
      <c r="P956" s="136"/>
      <c r="Q956" s="121"/>
      <c r="R956" s="122"/>
      <c r="S956" s="121"/>
      <c r="T956" s="121"/>
      <c r="U956" s="121"/>
      <c r="V956" s="121"/>
      <c r="W956" s="121"/>
      <c r="X956" s="121"/>
    </row>
    <row r="957" ht="12.75" customHeight="1">
      <c r="A957" s="121" t="s">
        <v>8608</v>
      </c>
      <c r="B957" s="122">
        <v>6572.0</v>
      </c>
      <c r="C957" s="123">
        <v>38172.0</v>
      </c>
      <c r="D957" s="124"/>
      <c r="E957" s="125"/>
      <c r="F957" s="141"/>
      <c r="G957" s="125" t="s">
        <v>857</v>
      </c>
      <c r="H957" s="122"/>
      <c r="I957" s="142">
        <v>2.2</v>
      </c>
      <c r="J957" s="122">
        <v>57.0</v>
      </c>
      <c r="K957" s="122"/>
      <c r="L957" s="121"/>
      <c r="M957" s="122"/>
      <c r="N957" s="143"/>
      <c r="O957" s="121"/>
      <c r="P957" s="136"/>
      <c r="Q957" s="121"/>
      <c r="R957" s="122"/>
      <c r="S957" s="121"/>
      <c r="T957" s="121"/>
      <c r="U957" s="121"/>
      <c r="V957" s="121"/>
      <c r="W957" s="121"/>
      <c r="X957" s="121"/>
    </row>
    <row r="958" ht="12.75" customHeight="1">
      <c r="A958" s="121" t="s">
        <v>8608</v>
      </c>
      <c r="B958" s="122">
        <v>6578.0</v>
      </c>
      <c r="C958" s="123">
        <v>38173.0</v>
      </c>
      <c r="D958" s="124">
        <v>12.0</v>
      </c>
      <c r="E958" s="125"/>
      <c r="F958" s="141" t="s">
        <v>5033</v>
      </c>
      <c r="G958" s="125" t="s">
        <v>8</v>
      </c>
      <c r="H958" s="122" t="s">
        <v>5962</v>
      </c>
      <c r="I958" s="142">
        <v>6.6</v>
      </c>
      <c r="J958" s="122">
        <v>88.0</v>
      </c>
      <c r="K958" s="122">
        <v>44.0</v>
      </c>
      <c r="L958" s="121"/>
      <c r="M958" s="122"/>
      <c r="N958" s="143"/>
      <c r="O958" s="121"/>
      <c r="P958" s="136">
        <v>9363347.0</v>
      </c>
      <c r="Q958" s="121"/>
      <c r="R958" s="122" t="s">
        <v>5963</v>
      </c>
      <c r="S958" s="121"/>
      <c r="T958" s="121"/>
      <c r="U958" s="121"/>
      <c r="V958" s="121"/>
      <c r="W958" s="121"/>
      <c r="X958" s="121"/>
    </row>
    <row r="959" ht="12.75" customHeight="1">
      <c r="A959" s="121" t="s">
        <v>8608</v>
      </c>
      <c r="B959" s="122">
        <v>6574.0</v>
      </c>
      <c r="C959" s="123">
        <v>38173.0</v>
      </c>
      <c r="D959" s="124">
        <v>9.0</v>
      </c>
      <c r="E959" s="125"/>
      <c r="F959" s="141" t="s">
        <v>712</v>
      </c>
      <c r="G959" s="125" t="s">
        <v>8</v>
      </c>
      <c r="H959" s="122" t="s">
        <v>5962</v>
      </c>
      <c r="I959" s="142">
        <v>2.9</v>
      </c>
      <c r="J959" s="122">
        <v>68.0</v>
      </c>
      <c r="K959" s="122">
        <v>32.0</v>
      </c>
      <c r="L959" s="121"/>
      <c r="M959" s="122"/>
      <c r="N959" s="143" t="s">
        <v>35</v>
      </c>
      <c r="O959" s="121"/>
      <c r="P959" s="136">
        <v>9375312.0</v>
      </c>
      <c r="Q959" s="121"/>
      <c r="R959" s="122" t="s">
        <v>5963</v>
      </c>
      <c r="S959" s="121"/>
      <c r="T959" s="121"/>
      <c r="U959" s="121"/>
      <c r="V959" s="121"/>
      <c r="W959" s="121"/>
      <c r="X959" s="121"/>
    </row>
    <row r="960" ht="12.75" customHeight="1">
      <c r="A960" s="121" t="s">
        <v>8608</v>
      </c>
      <c r="B960" s="122">
        <v>6582.0</v>
      </c>
      <c r="C960" s="123">
        <v>38173.0</v>
      </c>
      <c r="D960" s="124">
        <v>19.0</v>
      </c>
      <c r="E960" s="125"/>
      <c r="F960" s="141" t="s">
        <v>716</v>
      </c>
      <c r="G960" s="125" t="s">
        <v>8</v>
      </c>
      <c r="H960" s="122" t="s">
        <v>5962</v>
      </c>
      <c r="I960" s="142">
        <v>2.2</v>
      </c>
      <c r="J960" s="122">
        <v>64.0</v>
      </c>
      <c r="K960" s="122">
        <v>32.0</v>
      </c>
      <c r="L960" s="121"/>
      <c r="M960" s="122"/>
      <c r="N960" s="143"/>
      <c r="O960" s="121"/>
      <c r="P960" s="136">
        <v>1.0573494E7</v>
      </c>
      <c r="Q960" s="121"/>
      <c r="R960" s="122" t="s">
        <v>5963</v>
      </c>
      <c r="S960" s="121"/>
      <c r="T960" s="121"/>
      <c r="U960" s="121"/>
      <c r="V960" s="121"/>
      <c r="W960" s="121"/>
      <c r="X960" s="121"/>
    </row>
    <row r="961" ht="12.75" customHeight="1">
      <c r="A961" s="121" t="s">
        <v>8608</v>
      </c>
      <c r="B961" s="122">
        <v>10821.0</v>
      </c>
      <c r="C961" s="123">
        <v>38173.0</v>
      </c>
      <c r="D961" s="124">
        <v>20.3</v>
      </c>
      <c r="E961" s="122"/>
      <c r="F961" s="141" t="s">
        <v>791</v>
      </c>
      <c r="G961" s="125" t="s">
        <v>8</v>
      </c>
      <c r="H961" s="122" t="s">
        <v>5962</v>
      </c>
      <c r="I961" s="142">
        <v>2.55</v>
      </c>
      <c r="J961" s="122">
        <v>62.0</v>
      </c>
      <c r="K961" s="122">
        <v>31.0</v>
      </c>
      <c r="L961" s="122"/>
      <c r="M961" s="122"/>
      <c r="N961" s="143"/>
      <c r="O961" s="121"/>
      <c r="P961" s="136">
        <v>9441753.0</v>
      </c>
      <c r="Q961" s="121"/>
      <c r="R961" s="122" t="s">
        <v>5963</v>
      </c>
      <c r="S961" s="121"/>
      <c r="T961" s="121"/>
      <c r="U961" s="121"/>
      <c r="V961" s="121"/>
      <c r="W961" s="121"/>
      <c r="X961" s="121"/>
    </row>
    <row r="962" ht="12.75" customHeight="1">
      <c r="A962" s="121" t="s">
        <v>8608</v>
      </c>
      <c r="B962" s="122">
        <v>6579.0</v>
      </c>
      <c r="C962" s="123">
        <v>38173.0</v>
      </c>
      <c r="D962" s="124">
        <v>16.0</v>
      </c>
      <c r="E962" s="122"/>
      <c r="F962" s="141" t="s">
        <v>4773</v>
      </c>
      <c r="G962" s="125" t="s">
        <v>857</v>
      </c>
      <c r="H962" s="122" t="s">
        <v>5962</v>
      </c>
      <c r="I962" s="142">
        <v>4.8</v>
      </c>
      <c r="J962" s="122">
        <v>77.0</v>
      </c>
      <c r="K962" s="122">
        <v>40.0</v>
      </c>
      <c r="L962" s="122"/>
      <c r="M962" s="122"/>
      <c r="N962" s="143"/>
      <c r="O962" s="121"/>
      <c r="P962" s="136">
        <v>7.1696922E7</v>
      </c>
      <c r="Q962" s="121"/>
      <c r="R962" s="122" t="s">
        <v>5963</v>
      </c>
      <c r="S962" s="121"/>
      <c r="T962" s="121"/>
      <c r="U962" s="121"/>
      <c r="V962" s="121"/>
      <c r="W962" s="121"/>
      <c r="X962" s="121"/>
    </row>
    <row r="963" ht="12.75" customHeight="1">
      <c r="A963" s="121" t="s">
        <v>8608</v>
      </c>
      <c r="B963" s="122">
        <v>6575.0</v>
      </c>
      <c r="C963" s="123">
        <v>38173.0</v>
      </c>
      <c r="D963" s="124">
        <v>11.0</v>
      </c>
      <c r="E963" s="125"/>
      <c r="F963" s="141" t="s">
        <v>916</v>
      </c>
      <c r="G963" s="125" t="s">
        <v>857</v>
      </c>
      <c r="H963" s="122" t="s">
        <v>5962</v>
      </c>
      <c r="I963" s="142">
        <v>2.4</v>
      </c>
      <c r="J963" s="122">
        <v>63.0</v>
      </c>
      <c r="K963" s="122">
        <v>32.0</v>
      </c>
      <c r="L963" s="121"/>
      <c r="M963" s="122"/>
      <c r="N963" s="143"/>
      <c r="O963" s="121"/>
      <c r="P963" s="136">
        <v>5.2613216E7</v>
      </c>
      <c r="Q963" s="121"/>
      <c r="R963" s="122" t="s">
        <v>5963</v>
      </c>
      <c r="S963" s="121"/>
      <c r="T963" s="121"/>
      <c r="U963" s="121"/>
      <c r="V963" s="121"/>
      <c r="W963" s="121"/>
      <c r="X963" s="121"/>
    </row>
    <row r="964" ht="12.75" customHeight="1">
      <c r="A964" s="121" t="s">
        <v>8608</v>
      </c>
      <c r="B964" s="122">
        <v>6583.0</v>
      </c>
      <c r="C964" s="123">
        <v>38173.0</v>
      </c>
      <c r="D964" s="124">
        <v>18.0</v>
      </c>
      <c r="E964" s="122"/>
      <c r="F964" s="141" t="s">
        <v>916</v>
      </c>
      <c r="G964" s="125" t="s">
        <v>857</v>
      </c>
      <c r="H964" s="122" t="s">
        <v>5962</v>
      </c>
      <c r="I964" s="142">
        <v>3.3</v>
      </c>
      <c r="J964" s="122">
        <v>71.0</v>
      </c>
      <c r="K964" s="122">
        <v>36.0</v>
      </c>
      <c r="L964" s="122"/>
      <c r="M964" s="122"/>
      <c r="N964" s="143"/>
      <c r="O964" s="121"/>
      <c r="P964" s="136">
        <v>1.055457E7</v>
      </c>
      <c r="Q964" s="121"/>
      <c r="R964" s="122" t="s">
        <v>5963</v>
      </c>
      <c r="S964" s="121"/>
      <c r="T964" s="121"/>
      <c r="U964" s="121"/>
      <c r="V964" s="121"/>
      <c r="W964" s="121"/>
      <c r="X964" s="121"/>
    </row>
    <row r="965" ht="12.75" customHeight="1">
      <c r="A965" s="121" t="s">
        <v>8608</v>
      </c>
      <c r="B965" s="122">
        <v>6581.0</v>
      </c>
      <c r="C965" s="123">
        <v>38173.0</v>
      </c>
      <c r="D965" s="124">
        <v>17.0</v>
      </c>
      <c r="E965" s="125"/>
      <c r="F965" s="141" t="s">
        <v>6518</v>
      </c>
      <c r="G965" s="125" t="s">
        <v>857</v>
      </c>
      <c r="H965" s="122" t="s">
        <v>5962</v>
      </c>
      <c r="I965" s="142">
        <v>2.6</v>
      </c>
      <c r="J965" s="122">
        <v>62.0</v>
      </c>
      <c r="K965" s="122">
        <v>30.0</v>
      </c>
      <c r="L965" s="121"/>
      <c r="M965" s="122"/>
      <c r="N965" s="143"/>
      <c r="O965" s="121"/>
      <c r="P965" s="136">
        <v>1.1092399E7</v>
      </c>
      <c r="Q965" s="121"/>
      <c r="R965" s="122" t="s">
        <v>5963</v>
      </c>
      <c r="S965" s="121"/>
      <c r="T965" s="121"/>
      <c r="U965" s="121"/>
      <c r="V965" s="121"/>
      <c r="W965" s="121"/>
      <c r="X965" s="121"/>
    </row>
    <row r="966" ht="12.75" customHeight="1">
      <c r="A966" s="121" t="s">
        <v>8608</v>
      </c>
      <c r="B966" s="122">
        <v>10818.0</v>
      </c>
      <c r="C966" s="123">
        <v>38173.0</v>
      </c>
      <c r="D966" s="124">
        <v>8.3</v>
      </c>
      <c r="E966" s="125"/>
      <c r="F966" s="141" t="s">
        <v>1395</v>
      </c>
      <c r="G966" s="125" t="s">
        <v>857</v>
      </c>
      <c r="H966" s="122" t="s">
        <v>5962</v>
      </c>
      <c r="I966" s="142">
        <v>2.15</v>
      </c>
      <c r="J966" s="122">
        <v>59.0</v>
      </c>
      <c r="K966" s="122">
        <v>30.0</v>
      </c>
      <c r="L966" s="121"/>
      <c r="M966" s="122"/>
      <c r="N966" s="143" t="s">
        <v>8613</v>
      </c>
      <c r="O966" s="121"/>
      <c r="P966" s="136">
        <v>7.1688768E7</v>
      </c>
      <c r="Q966" s="121"/>
      <c r="R966" s="122" t="s">
        <v>5963</v>
      </c>
      <c r="S966" s="121"/>
      <c r="T966" s="121"/>
      <c r="U966" s="121"/>
      <c r="V966" s="121"/>
      <c r="W966" s="121"/>
      <c r="X966" s="121"/>
    </row>
    <row r="967" ht="12.75" customHeight="1">
      <c r="A967" s="121" t="s">
        <v>8608</v>
      </c>
      <c r="B967" s="122">
        <v>10820.0</v>
      </c>
      <c r="C967" s="123">
        <v>38173.0</v>
      </c>
      <c r="D967" s="124">
        <v>16.3</v>
      </c>
      <c r="E967" s="125"/>
      <c r="F967" s="141" t="s">
        <v>947</v>
      </c>
      <c r="G967" s="125" t="s">
        <v>857</v>
      </c>
      <c r="H967" s="122" t="s">
        <v>5962</v>
      </c>
      <c r="I967" s="142">
        <v>3.15</v>
      </c>
      <c r="J967" s="122">
        <v>67.0</v>
      </c>
      <c r="K967" s="122">
        <v>33.0</v>
      </c>
      <c r="L967" s="121"/>
      <c r="M967" s="122"/>
      <c r="N967" s="143"/>
      <c r="O967" s="121"/>
      <c r="P967" s="136">
        <v>1.0741955E7</v>
      </c>
      <c r="Q967" s="121"/>
      <c r="R967" s="122" t="s">
        <v>5963</v>
      </c>
      <c r="S967" s="121"/>
      <c r="T967" s="121"/>
      <c r="U967" s="121"/>
      <c r="V967" s="121"/>
      <c r="W967" s="121"/>
      <c r="X967" s="121"/>
    </row>
    <row r="968" ht="12.75" customHeight="1">
      <c r="A968" s="121" t="s">
        <v>8608</v>
      </c>
      <c r="B968" s="122">
        <v>6573.0</v>
      </c>
      <c r="C968" s="123">
        <v>38173.0</v>
      </c>
      <c r="D968" s="124">
        <v>8.0</v>
      </c>
      <c r="E968" s="125"/>
      <c r="F968" s="141" t="s">
        <v>39</v>
      </c>
      <c r="G968" s="125" t="s">
        <v>857</v>
      </c>
      <c r="H968" s="122" t="s">
        <v>5962</v>
      </c>
      <c r="I968" s="142">
        <v>2.4</v>
      </c>
      <c r="J968" s="122">
        <v>62.0</v>
      </c>
      <c r="K968" s="122">
        <v>30.0</v>
      </c>
      <c r="L968" s="121"/>
      <c r="M968" s="122"/>
      <c r="N968" s="143" t="s">
        <v>35</v>
      </c>
      <c r="O968" s="121"/>
      <c r="P968" s="136">
        <v>1.0686122E7</v>
      </c>
      <c r="Q968" s="121"/>
      <c r="R968" s="122" t="s">
        <v>5963</v>
      </c>
      <c r="S968" s="121"/>
      <c r="T968" s="121"/>
      <c r="U968" s="121"/>
      <c r="V968" s="121"/>
      <c r="W968" s="121"/>
      <c r="X968" s="121"/>
    </row>
    <row r="969" ht="12.75" customHeight="1">
      <c r="A969" s="121" t="s">
        <v>8608</v>
      </c>
      <c r="B969" s="122">
        <v>6577.0</v>
      </c>
      <c r="C969" s="123">
        <v>38173.0</v>
      </c>
      <c r="D969" s="124">
        <v>12.0</v>
      </c>
      <c r="E969" s="125"/>
      <c r="F969" s="141" t="s">
        <v>7971</v>
      </c>
      <c r="G969" s="125" t="s">
        <v>857</v>
      </c>
      <c r="H969" s="122" t="s">
        <v>5962</v>
      </c>
      <c r="I969" s="142">
        <v>2.8</v>
      </c>
      <c r="J969" s="122">
        <v>65.0</v>
      </c>
      <c r="K969" s="122">
        <v>34.0</v>
      </c>
      <c r="L969" s="121"/>
      <c r="M969" s="122"/>
      <c r="N969" s="143"/>
      <c r="O969" s="121"/>
      <c r="P969" s="136">
        <v>1.1044349E7</v>
      </c>
      <c r="Q969" s="121"/>
      <c r="R969" s="122" t="s">
        <v>5963</v>
      </c>
      <c r="S969" s="121"/>
      <c r="T969" s="121"/>
      <c r="U969" s="121"/>
      <c r="V969" s="121"/>
      <c r="W969" s="121"/>
      <c r="X969" s="121"/>
    </row>
    <row r="970" ht="12.75" customHeight="1">
      <c r="A970" s="121" t="s">
        <v>8608</v>
      </c>
      <c r="B970" s="122">
        <v>10819.0</v>
      </c>
      <c r="C970" s="123">
        <v>38173.0</v>
      </c>
      <c r="D970" s="124">
        <v>14.0</v>
      </c>
      <c r="E970" s="125"/>
      <c r="F970" s="141" t="s">
        <v>1209</v>
      </c>
      <c r="G970" s="125" t="s">
        <v>857</v>
      </c>
      <c r="H970" s="122" t="s">
        <v>5962</v>
      </c>
      <c r="I970" s="142">
        <v>2.85</v>
      </c>
      <c r="J970" s="122">
        <v>66.0</v>
      </c>
      <c r="K970" s="122">
        <v>33.0</v>
      </c>
      <c r="L970" s="121"/>
      <c r="M970" s="122"/>
      <c r="N970" s="143"/>
      <c r="O970" s="121"/>
      <c r="P970" s="136">
        <v>1.0826545E7</v>
      </c>
      <c r="Q970" s="121"/>
      <c r="R970" s="122" t="s">
        <v>5963</v>
      </c>
      <c r="S970" s="121"/>
      <c r="T970" s="121"/>
      <c r="U970" s="121"/>
      <c r="V970" s="121"/>
      <c r="W970" s="121"/>
      <c r="X970" s="121"/>
    </row>
    <row r="971" ht="12.75" customHeight="1">
      <c r="A971" s="121" t="s">
        <v>8608</v>
      </c>
      <c r="B971" s="122">
        <v>6582.0</v>
      </c>
      <c r="C971" s="123">
        <v>38173.0</v>
      </c>
      <c r="D971" s="124">
        <v>18.0</v>
      </c>
      <c r="E971" s="125"/>
      <c r="F971" s="141" t="s">
        <v>931</v>
      </c>
      <c r="G971" s="125" t="s">
        <v>857</v>
      </c>
      <c r="H971" s="122" t="s">
        <v>5962</v>
      </c>
      <c r="I971" s="142">
        <v>2.2</v>
      </c>
      <c r="J971" s="122">
        <v>62.0</v>
      </c>
      <c r="K971" s="122">
        <v>30.0</v>
      </c>
      <c r="L971" s="121"/>
      <c r="M971" s="122"/>
      <c r="N971" s="143"/>
      <c r="O971" s="121"/>
      <c r="P971" s="136">
        <v>7.1696679E7</v>
      </c>
      <c r="Q971" s="121"/>
      <c r="R971" s="122" t="s">
        <v>5963</v>
      </c>
      <c r="S971" s="121"/>
      <c r="T971" s="121"/>
      <c r="U971" s="121"/>
      <c r="V971" s="121"/>
      <c r="W971" s="121"/>
      <c r="X971" s="121"/>
    </row>
    <row r="972" ht="12.75" customHeight="1">
      <c r="A972" s="121" t="s">
        <v>8608</v>
      </c>
      <c r="B972" s="122">
        <v>6576.0</v>
      </c>
      <c r="C972" s="123">
        <v>38173.0</v>
      </c>
      <c r="D972" s="124">
        <v>12.0</v>
      </c>
      <c r="E972" s="125"/>
      <c r="F972" s="141" t="s">
        <v>1881</v>
      </c>
      <c r="G972" s="125" t="s">
        <v>857</v>
      </c>
      <c r="H972" s="122" t="s">
        <v>5962</v>
      </c>
      <c r="I972" s="142">
        <v>2.6</v>
      </c>
      <c r="J972" s="122">
        <v>63.0</v>
      </c>
      <c r="K972" s="122">
        <v>32.0</v>
      </c>
      <c r="L972" s="121"/>
      <c r="M972" s="122"/>
      <c r="N972" s="143"/>
      <c r="O972" s="121"/>
      <c r="P972" s="136">
        <v>1.0477936E7</v>
      </c>
      <c r="Q972" s="121"/>
      <c r="R972" s="122" t="s">
        <v>5963</v>
      </c>
      <c r="S972" s="121"/>
      <c r="T972" s="121"/>
      <c r="U972" s="121"/>
      <c r="V972" s="121"/>
      <c r="W972" s="121"/>
      <c r="X972" s="121"/>
    </row>
    <row r="973" ht="12.75" customHeight="1">
      <c r="A973" s="121" t="s">
        <v>8608</v>
      </c>
      <c r="B973" s="122">
        <v>10817.0</v>
      </c>
      <c r="C973" s="123">
        <v>38173.0</v>
      </c>
      <c r="D973" s="124">
        <v>8.3</v>
      </c>
      <c r="E973" s="125"/>
      <c r="F973" s="141" t="s">
        <v>8631</v>
      </c>
      <c r="G973" s="125" t="s">
        <v>857</v>
      </c>
      <c r="H973" s="122" t="s">
        <v>5962</v>
      </c>
      <c r="I973" s="142">
        <v>2.3</v>
      </c>
      <c r="J973" s="122">
        <v>61.0</v>
      </c>
      <c r="K973" s="122">
        <v>31.0</v>
      </c>
      <c r="L973" s="121"/>
      <c r="M973" s="122"/>
      <c r="N973" s="143" t="s">
        <v>8613</v>
      </c>
      <c r="O973" s="121"/>
      <c r="P973" s="136">
        <v>7.6955241E7</v>
      </c>
      <c r="Q973" s="121"/>
      <c r="R973" s="122" t="s">
        <v>5963</v>
      </c>
      <c r="S973" s="121"/>
      <c r="T973" s="121"/>
      <c r="U973" s="121"/>
      <c r="V973" s="121"/>
      <c r="W973" s="121"/>
      <c r="X973" s="121"/>
    </row>
    <row r="974" ht="12.75" customHeight="1">
      <c r="A974" s="121" t="s">
        <v>8608</v>
      </c>
      <c r="B974" s="122">
        <v>6580.0</v>
      </c>
      <c r="C974" s="123">
        <v>38173.0</v>
      </c>
      <c r="D974" s="124">
        <v>16.0</v>
      </c>
      <c r="E974" s="125"/>
      <c r="F974" s="141" t="s">
        <v>8637</v>
      </c>
      <c r="G974" s="125" t="s">
        <v>857</v>
      </c>
      <c r="H974" s="122" t="s">
        <v>5962</v>
      </c>
      <c r="I974" s="142">
        <v>2.0</v>
      </c>
      <c r="J974" s="122">
        <v>57.0</v>
      </c>
      <c r="K974" s="122">
        <v>28.0</v>
      </c>
      <c r="L974" s="121"/>
      <c r="M974" s="122"/>
      <c r="N974" s="143"/>
      <c r="O974" s="121"/>
      <c r="P974" s="136">
        <v>7.1684073E7</v>
      </c>
      <c r="Q974" s="121"/>
      <c r="R974" s="122" t="s">
        <v>5963</v>
      </c>
      <c r="S974" s="121"/>
      <c r="T974" s="121"/>
      <c r="U974" s="121"/>
      <c r="V974" s="121"/>
      <c r="W974" s="121"/>
      <c r="X974" s="121"/>
    </row>
    <row r="975" ht="12.75" customHeight="1">
      <c r="A975" s="121" t="s">
        <v>8608</v>
      </c>
      <c r="B975" s="122">
        <v>6590.0</v>
      </c>
      <c r="C975" s="123">
        <v>38174.0</v>
      </c>
      <c r="D975" s="124"/>
      <c r="E975" s="125"/>
      <c r="F975" s="141" t="s">
        <v>950</v>
      </c>
      <c r="G975" s="125" t="s">
        <v>40</v>
      </c>
      <c r="H975" s="122"/>
      <c r="I975" s="142">
        <v>2.0</v>
      </c>
      <c r="J975" s="122">
        <v>58.0</v>
      </c>
      <c r="K975" s="122"/>
      <c r="L975" s="121"/>
      <c r="M975" s="122"/>
      <c r="N975" s="143"/>
      <c r="O975" s="121"/>
      <c r="P975" s="136"/>
      <c r="Q975" s="121"/>
      <c r="R975" s="122"/>
      <c r="S975" s="121"/>
      <c r="T975" s="121"/>
      <c r="U975" s="121"/>
      <c r="V975" s="121"/>
      <c r="W975" s="121"/>
      <c r="X975" s="121"/>
    </row>
    <row r="976" ht="12.75" customHeight="1">
      <c r="A976" s="121" t="s">
        <v>8608</v>
      </c>
      <c r="B976" s="122">
        <v>6592.0</v>
      </c>
      <c r="C976" s="123">
        <v>38174.0</v>
      </c>
      <c r="D976" s="124"/>
      <c r="E976" s="125"/>
      <c r="F976" s="141" t="s">
        <v>903</v>
      </c>
      <c r="G976" s="125" t="s">
        <v>40</v>
      </c>
      <c r="H976" s="122"/>
      <c r="I976" s="142">
        <v>4.8</v>
      </c>
      <c r="J976" s="122">
        <v>77.0</v>
      </c>
      <c r="K976" s="122"/>
      <c r="L976" s="121"/>
      <c r="M976" s="122"/>
      <c r="N976" s="143"/>
      <c r="O976" s="121"/>
      <c r="P976" s="136"/>
      <c r="Q976" s="121"/>
      <c r="R976" s="122"/>
      <c r="S976" s="121"/>
      <c r="T976" s="121"/>
      <c r="U976" s="121"/>
      <c r="V976" s="121"/>
      <c r="W976" s="121"/>
      <c r="X976" s="121"/>
    </row>
    <row r="977" ht="12.75" customHeight="1">
      <c r="A977" s="121" t="s">
        <v>8608</v>
      </c>
      <c r="B977" s="122">
        <v>6594.0</v>
      </c>
      <c r="C977" s="123">
        <v>38174.0</v>
      </c>
      <c r="D977" s="124"/>
      <c r="E977" s="125"/>
      <c r="F977" s="141" t="s">
        <v>5033</v>
      </c>
      <c r="G977" s="125" t="s">
        <v>8</v>
      </c>
      <c r="H977" s="122"/>
      <c r="I977" s="142">
        <v>4.9</v>
      </c>
      <c r="J977" s="122">
        <v>77.0</v>
      </c>
      <c r="K977" s="122"/>
      <c r="L977" s="121"/>
      <c r="M977" s="122"/>
      <c r="N977" s="143"/>
      <c r="O977" s="121"/>
      <c r="P977" s="136"/>
      <c r="Q977" s="121"/>
      <c r="R977" s="122"/>
      <c r="S977" s="121"/>
      <c r="T977" s="121"/>
      <c r="U977" s="121"/>
      <c r="V977" s="121"/>
      <c r="W977" s="121"/>
      <c r="X977" s="121"/>
    </row>
    <row r="978" ht="12.75" customHeight="1">
      <c r="A978" s="121" t="s">
        <v>8608</v>
      </c>
      <c r="B978" s="122">
        <v>10832.0</v>
      </c>
      <c r="C978" s="123">
        <v>38174.0</v>
      </c>
      <c r="D978" s="124">
        <v>20.0</v>
      </c>
      <c r="E978" s="125"/>
      <c r="F978" s="141" t="s">
        <v>903</v>
      </c>
      <c r="G978" s="125" t="s">
        <v>8</v>
      </c>
      <c r="H978" s="122" t="s">
        <v>5962</v>
      </c>
      <c r="I978" s="142">
        <v>4.85</v>
      </c>
      <c r="J978" s="122">
        <v>77.0</v>
      </c>
      <c r="K978" s="122">
        <v>40.0</v>
      </c>
      <c r="L978" s="121"/>
      <c r="M978" s="122"/>
      <c r="N978" s="143"/>
      <c r="O978" s="121"/>
      <c r="P978" s="136">
        <v>1.1075124E7</v>
      </c>
      <c r="Q978" s="121"/>
      <c r="R978" s="122" t="s">
        <v>5963</v>
      </c>
      <c r="S978" s="121"/>
      <c r="T978" s="121"/>
      <c r="U978" s="121"/>
      <c r="V978" s="121"/>
      <c r="W978" s="121"/>
      <c r="X978" s="121"/>
    </row>
    <row r="979" ht="12.75" customHeight="1">
      <c r="A979" s="121" t="s">
        <v>8608</v>
      </c>
      <c r="B979" s="122">
        <v>10822.0</v>
      </c>
      <c r="C979" s="123">
        <v>38174.0</v>
      </c>
      <c r="D979" s="124">
        <v>10.0</v>
      </c>
      <c r="E979" s="125"/>
      <c r="F979" s="141" t="s">
        <v>660</v>
      </c>
      <c r="G979" s="125" t="s">
        <v>8</v>
      </c>
      <c r="H979" s="122" t="s">
        <v>5962</v>
      </c>
      <c r="I979" s="142">
        <v>2.8</v>
      </c>
      <c r="J979" s="122">
        <v>63.0</v>
      </c>
      <c r="K979" s="122">
        <v>33.0</v>
      </c>
      <c r="L979" s="121"/>
      <c r="M979" s="122"/>
      <c r="N979" s="143" t="s">
        <v>8613</v>
      </c>
      <c r="O979" s="121"/>
      <c r="P979" s="136">
        <v>7.2630886E7</v>
      </c>
      <c r="Q979" s="121"/>
      <c r="R979" s="122" t="s">
        <v>6003</v>
      </c>
      <c r="S979" s="121"/>
      <c r="T979" s="121"/>
      <c r="U979" s="121"/>
      <c r="V979" s="121"/>
      <c r="W979" s="121"/>
      <c r="X979" s="121"/>
    </row>
    <row r="980" ht="12.75" customHeight="1">
      <c r="A980" s="121" t="s">
        <v>8608</v>
      </c>
      <c r="B980" s="122">
        <v>10829.0</v>
      </c>
      <c r="C980" s="123">
        <v>38174.0</v>
      </c>
      <c r="D980" s="124">
        <v>10.0</v>
      </c>
      <c r="E980" s="125"/>
      <c r="F980" s="141" t="s">
        <v>692</v>
      </c>
      <c r="G980" s="125" t="s">
        <v>8</v>
      </c>
      <c r="H980" s="122" t="s">
        <v>5962</v>
      </c>
      <c r="I980" s="142">
        <v>2.4</v>
      </c>
      <c r="J980" s="122">
        <v>59.0</v>
      </c>
      <c r="K980" s="122">
        <v>31.0</v>
      </c>
      <c r="L980" s="121"/>
      <c r="M980" s="122"/>
      <c r="N980" s="143"/>
      <c r="O980" s="121"/>
      <c r="P980" s="136">
        <v>9368765.0</v>
      </c>
      <c r="Q980" s="121"/>
      <c r="R980" s="122" t="s">
        <v>5963</v>
      </c>
      <c r="S980" s="121"/>
      <c r="T980" s="121"/>
      <c r="U980" s="121"/>
      <c r="V980" s="121"/>
      <c r="W980" s="121"/>
      <c r="X980" s="121"/>
    </row>
    <row r="981" ht="12.75" customHeight="1">
      <c r="A981" s="121" t="s">
        <v>8608</v>
      </c>
      <c r="B981" s="122">
        <v>10830.0</v>
      </c>
      <c r="C981" s="123">
        <v>38174.0</v>
      </c>
      <c r="D981" s="124">
        <v>20.0</v>
      </c>
      <c r="E981" s="125"/>
      <c r="F981" s="141" t="s">
        <v>692</v>
      </c>
      <c r="G981" s="125" t="s">
        <v>8</v>
      </c>
      <c r="H981" s="122" t="s">
        <v>5962</v>
      </c>
      <c r="I981" s="142">
        <v>2.45</v>
      </c>
      <c r="J981" s="122">
        <v>60.0</v>
      </c>
      <c r="K981" s="122">
        <v>32.0</v>
      </c>
      <c r="L981" s="121"/>
      <c r="M981" s="122"/>
      <c r="N981" s="143"/>
      <c r="O981" s="121"/>
      <c r="P981" s="136">
        <v>9368765.0</v>
      </c>
      <c r="Q981" s="121"/>
      <c r="R981" s="122" t="s">
        <v>5963</v>
      </c>
      <c r="S981" s="121"/>
      <c r="T981" s="121"/>
      <c r="U981" s="121"/>
      <c r="V981" s="121"/>
      <c r="W981" s="121"/>
      <c r="X981" s="121"/>
    </row>
    <row r="982" ht="12.75" customHeight="1">
      <c r="A982" s="121" t="s">
        <v>8608</v>
      </c>
      <c r="B982" s="122">
        <v>10831.0</v>
      </c>
      <c r="C982" s="123">
        <v>38174.0</v>
      </c>
      <c r="D982" s="124">
        <v>20.3</v>
      </c>
      <c r="E982" s="125"/>
      <c r="F982" s="141" t="s">
        <v>692</v>
      </c>
      <c r="G982" s="125" t="s">
        <v>8</v>
      </c>
      <c r="H982" s="122" t="s">
        <v>5962</v>
      </c>
      <c r="I982" s="142">
        <v>2.25</v>
      </c>
      <c r="J982" s="122">
        <v>60.0</v>
      </c>
      <c r="K982" s="122">
        <v>30.0</v>
      </c>
      <c r="L982" s="121"/>
      <c r="M982" s="122"/>
      <c r="N982" s="143"/>
      <c r="O982" s="121"/>
      <c r="P982" s="136">
        <v>9368765.0</v>
      </c>
      <c r="Q982" s="121"/>
      <c r="R982" s="122" t="s">
        <v>5963</v>
      </c>
      <c r="S982" s="121"/>
      <c r="T982" s="121"/>
      <c r="U982" s="121"/>
      <c r="V982" s="121"/>
      <c r="W982" s="121"/>
      <c r="X982" s="121"/>
    </row>
    <row r="983" ht="12.75" customHeight="1">
      <c r="A983" s="121" t="s">
        <v>8608</v>
      </c>
      <c r="B983" s="122">
        <v>10825.0</v>
      </c>
      <c r="C983" s="123">
        <v>38174.0</v>
      </c>
      <c r="D983" s="124">
        <v>18.1</v>
      </c>
      <c r="E983" s="125"/>
      <c r="F983" s="141" t="s">
        <v>716</v>
      </c>
      <c r="G983" s="125" t="s">
        <v>8</v>
      </c>
      <c r="H983" s="122" t="s">
        <v>5962</v>
      </c>
      <c r="I983" s="142">
        <v>2.0</v>
      </c>
      <c r="J983" s="122">
        <v>64.0</v>
      </c>
      <c r="K983" s="122">
        <v>30.0</v>
      </c>
      <c r="L983" s="121"/>
      <c r="M983" s="122"/>
      <c r="N983" s="143"/>
      <c r="O983" s="121"/>
      <c r="P983" s="136">
        <v>9422729.0</v>
      </c>
      <c r="Q983" s="121"/>
      <c r="R983" s="122" t="s">
        <v>5963</v>
      </c>
      <c r="S983" s="121"/>
      <c r="T983" s="121"/>
      <c r="U983" s="121"/>
      <c r="V983" s="121"/>
      <c r="W983" s="121"/>
      <c r="X983" s="121"/>
    </row>
    <row r="984" ht="12.75" customHeight="1">
      <c r="A984" s="121" t="s">
        <v>8608</v>
      </c>
      <c r="B984" s="122">
        <v>10827.0</v>
      </c>
      <c r="C984" s="123">
        <v>38174.0</v>
      </c>
      <c r="D984" s="124">
        <v>20.3</v>
      </c>
      <c r="E984" s="125"/>
      <c r="F984" s="141" t="s">
        <v>716</v>
      </c>
      <c r="G984" s="125" t="s">
        <v>8</v>
      </c>
      <c r="H984" s="122" t="s">
        <v>5962</v>
      </c>
      <c r="I984" s="142">
        <v>2.9</v>
      </c>
      <c r="J984" s="122">
        <v>66.0</v>
      </c>
      <c r="K984" s="122">
        <v>33.0</v>
      </c>
      <c r="L984" s="121"/>
      <c r="M984" s="122"/>
      <c r="N984" s="143"/>
      <c r="O984" s="121"/>
      <c r="P984" s="136">
        <v>7.1635279E7</v>
      </c>
      <c r="Q984" s="121"/>
      <c r="R984" s="122" t="s">
        <v>5963</v>
      </c>
      <c r="S984" s="121"/>
      <c r="T984" s="121"/>
      <c r="U984" s="121"/>
      <c r="V984" s="121"/>
      <c r="W984" s="121"/>
      <c r="X984" s="121"/>
    </row>
    <row r="985" ht="12.75" customHeight="1">
      <c r="A985" s="121" t="s">
        <v>8608</v>
      </c>
      <c r="B985" s="122">
        <v>10828.0</v>
      </c>
      <c r="C985" s="123">
        <v>38174.0</v>
      </c>
      <c r="D985" s="124">
        <v>19.3</v>
      </c>
      <c r="E985" s="122"/>
      <c r="F985" s="141" t="s">
        <v>716</v>
      </c>
      <c r="G985" s="125" t="s">
        <v>8</v>
      </c>
      <c r="H985" s="122" t="s">
        <v>5962</v>
      </c>
      <c r="I985" s="142">
        <v>2.0</v>
      </c>
      <c r="J985" s="122">
        <v>60.0</v>
      </c>
      <c r="K985" s="122">
        <v>29.0</v>
      </c>
      <c r="L985" s="122"/>
      <c r="M985" s="122"/>
      <c r="N985" s="143"/>
      <c r="O985" s="121"/>
      <c r="P985" s="136">
        <v>7.1635279E7</v>
      </c>
      <c r="Q985" s="121"/>
      <c r="R985" s="122" t="s">
        <v>5963</v>
      </c>
      <c r="S985" s="121"/>
      <c r="T985" s="121"/>
      <c r="U985" s="121"/>
      <c r="V985" s="121"/>
      <c r="W985" s="121"/>
      <c r="X985" s="121"/>
    </row>
    <row r="986" ht="12.75" customHeight="1">
      <c r="A986" s="121" t="s">
        <v>8608</v>
      </c>
      <c r="B986" s="122">
        <v>6593.0</v>
      </c>
      <c r="C986" s="123">
        <v>38174.0</v>
      </c>
      <c r="D986" s="124"/>
      <c r="E986" s="125"/>
      <c r="F986" s="141" t="s">
        <v>739</v>
      </c>
      <c r="G986" s="125" t="s">
        <v>8</v>
      </c>
      <c r="H986" s="122"/>
      <c r="I986" s="142">
        <v>2.6</v>
      </c>
      <c r="J986" s="121">
        <v>62.0</v>
      </c>
      <c r="K986" s="122"/>
      <c r="L986" s="121"/>
      <c r="M986" s="122"/>
      <c r="N986" s="143"/>
      <c r="O986" s="121"/>
      <c r="P986" s="136"/>
      <c r="Q986" s="121"/>
      <c r="R986" s="122"/>
      <c r="S986" s="121"/>
      <c r="T986" s="121"/>
      <c r="U986" s="121"/>
      <c r="V986" s="121"/>
      <c r="W986" s="121"/>
      <c r="X986" s="121"/>
    </row>
    <row r="987" ht="12.75" customHeight="1">
      <c r="A987" s="121" t="s">
        <v>8608</v>
      </c>
      <c r="B987" s="122">
        <v>10826.0</v>
      </c>
      <c r="C987" s="123">
        <v>38174.0</v>
      </c>
      <c r="D987" s="124">
        <v>16.0</v>
      </c>
      <c r="E987" s="125"/>
      <c r="F987" s="141" t="s">
        <v>943</v>
      </c>
      <c r="G987" s="125" t="s">
        <v>857</v>
      </c>
      <c r="H987" s="122" t="s">
        <v>5962</v>
      </c>
      <c r="I987" s="142">
        <v>2.75</v>
      </c>
      <c r="J987" s="122">
        <v>64.0</v>
      </c>
      <c r="K987" s="122">
        <v>33.0</v>
      </c>
      <c r="L987" s="121"/>
      <c r="M987" s="122"/>
      <c r="N987" s="143"/>
      <c r="O987" s="121"/>
      <c r="P987" s="136">
        <v>1.0707904E7</v>
      </c>
      <c r="Q987" s="121"/>
      <c r="R987" s="122" t="s">
        <v>5963</v>
      </c>
      <c r="S987" s="121"/>
      <c r="T987" s="121"/>
      <c r="U987" s="121"/>
      <c r="V987" s="121"/>
      <c r="W987" s="121"/>
      <c r="X987" s="121"/>
    </row>
    <row r="988" ht="12.75" customHeight="1">
      <c r="A988" s="121" t="s">
        <v>8608</v>
      </c>
      <c r="B988" s="122">
        <v>10824.0</v>
      </c>
      <c r="C988" s="123">
        <v>38174.0</v>
      </c>
      <c r="D988" s="124">
        <v>16.0</v>
      </c>
      <c r="E988" s="125"/>
      <c r="F988" s="141" t="s">
        <v>1395</v>
      </c>
      <c r="G988" s="125" t="s">
        <v>857</v>
      </c>
      <c r="H988" s="122" t="s">
        <v>5962</v>
      </c>
      <c r="I988" s="142">
        <v>2.0</v>
      </c>
      <c r="J988" s="122">
        <v>60.0</v>
      </c>
      <c r="K988" s="122">
        <v>28.0</v>
      </c>
      <c r="L988" s="121"/>
      <c r="M988" s="122"/>
      <c r="N988" s="143" t="s">
        <v>35</v>
      </c>
      <c r="O988" s="121"/>
      <c r="P988" s="136"/>
      <c r="Q988" s="121"/>
      <c r="R988" s="122" t="s">
        <v>5963</v>
      </c>
      <c r="S988" s="122"/>
      <c r="T988" s="121"/>
      <c r="U988" s="121"/>
      <c r="V988" s="121"/>
      <c r="W988" s="121"/>
      <c r="X988" s="121"/>
    </row>
    <row r="989" ht="12.75" customHeight="1">
      <c r="A989" s="121" t="s">
        <v>8608</v>
      </c>
      <c r="B989" s="122">
        <v>10823.0</v>
      </c>
      <c r="C989" s="123">
        <v>38174.0</v>
      </c>
      <c r="D989" s="124">
        <v>18.0</v>
      </c>
      <c r="E989" s="125"/>
      <c r="F989" s="141" t="s">
        <v>1209</v>
      </c>
      <c r="G989" s="125" t="s">
        <v>857</v>
      </c>
      <c r="H989" s="122" t="s">
        <v>5962</v>
      </c>
      <c r="I989" s="142">
        <v>1.75</v>
      </c>
      <c r="J989" s="122">
        <v>57.0</v>
      </c>
      <c r="K989" s="122">
        <v>28.0</v>
      </c>
      <c r="L989" s="122"/>
      <c r="M989" s="125"/>
      <c r="N989" s="143" t="s">
        <v>35</v>
      </c>
      <c r="O989" s="121"/>
      <c r="P989" s="136">
        <v>1.0826545E7</v>
      </c>
      <c r="Q989" s="121"/>
      <c r="R989" s="122" t="s">
        <v>5963</v>
      </c>
      <c r="S989" s="121"/>
      <c r="T989" s="121"/>
      <c r="U989" s="121"/>
      <c r="V989" s="121"/>
      <c r="W989" s="121"/>
      <c r="X989" s="121"/>
    </row>
    <row r="990" ht="12.75" customHeight="1">
      <c r="A990" s="121" t="s">
        <v>8608</v>
      </c>
      <c r="B990" s="122">
        <v>6585.0</v>
      </c>
      <c r="C990" s="123">
        <v>38174.0</v>
      </c>
      <c r="D990" s="124"/>
      <c r="E990" s="125"/>
      <c r="F990" s="141"/>
      <c r="G990" s="125" t="s">
        <v>857</v>
      </c>
      <c r="H990" s="122"/>
      <c r="I990" s="142">
        <v>2.5</v>
      </c>
      <c r="J990" s="122">
        <v>62.0</v>
      </c>
      <c r="K990" s="122"/>
      <c r="L990" s="121"/>
      <c r="M990" s="122"/>
      <c r="N990" s="143"/>
      <c r="O990" s="121"/>
      <c r="P990" s="136"/>
      <c r="Q990" s="121"/>
      <c r="R990" s="122"/>
      <c r="S990" s="121"/>
      <c r="T990" s="121"/>
      <c r="U990" s="121"/>
      <c r="V990" s="121"/>
      <c r="W990" s="121"/>
      <c r="X990" s="121"/>
    </row>
    <row r="991" ht="12.75" customHeight="1">
      <c r="A991" s="121" t="s">
        <v>8608</v>
      </c>
      <c r="B991" s="122">
        <v>6586.0</v>
      </c>
      <c r="C991" s="123">
        <v>38174.0</v>
      </c>
      <c r="D991" s="124"/>
      <c r="E991" s="125"/>
      <c r="F991" s="141"/>
      <c r="G991" s="125" t="s">
        <v>857</v>
      </c>
      <c r="H991" s="122"/>
      <c r="I991" s="142">
        <v>2.1</v>
      </c>
      <c r="J991" s="122">
        <v>61.0</v>
      </c>
      <c r="K991" s="122"/>
      <c r="L991" s="121"/>
      <c r="M991" s="122"/>
      <c r="N991" s="143"/>
      <c r="O991" s="121"/>
      <c r="P991" s="136"/>
      <c r="Q991" s="121"/>
      <c r="R991" s="122"/>
      <c r="S991" s="121"/>
      <c r="T991" s="121"/>
      <c r="U991" s="121"/>
      <c r="V991" s="121"/>
      <c r="W991" s="121"/>
      <c r="X991" s="121"/>
    </row>
    <row r="992" ht="12.75" customHeight="1">
      <c r="A992" s="121" t="s">
        <v>8608</v>
      </c>
      <c r="B992" s="122">
        <v>6587.0</v>
      </c>
      <c r="C992" s="123">
        <v>38174.0</v>
      </c>
      <c r="D992" s="124"/>
      <c r="E992" s="125"/>
      <c r="F992" s="141"/>
      <c r="G992" s="125" t="s">
        <v>857</v>
      </c>
      <c r="H992" s="122"/>
      <c r="I992" s="142">
        <v>2.5</v>
      </c>
      <c r="J992" s="122">
        <v>62.0</v>
      </c>
      <c r="K992" s="122"/>
      <c r="L992" s="121"/>
      <c r="M992" s="122"/>
      <c r="N992" s="143"/>
      <c r="O992" s="121"/>
      <c r="P992" s="136"/>
      <c r="Q992" s="121"/>
      <c r="R992" s="122"/>
      <c r="S992" s="122"/>
      <c r="T992" s="121"/>
      <c r="U992" s="121"/>
      <c r="V992" s="121"/>
      <c r="W992" s="121"/>
      <c r="X992" s="121"/>
    </row>
    <row r="993" ht="12.75" customHeight="1">
      <c r="A993" s="121" t="s">
        <v>8608</v>
      </c>
      <c r="B993" s="122">
        <v>6588.0</v>
      </c>
      <c r="C993" s="123">
        <v>38174.0</v>
      </c>
      <c r="D993" s="124"/>
      <c r="E993" s="125"/>
      <c r="F993" s="141"/>
      <c r="G993" s="125" t="s">
        <v>857</v>
      </c>
      <c r="H993" s="122"/>
      <c r="I993" s="142">
        <v>2.6</v>
      </c>
      <c r="J993" s="122">
        <v>63.0</v>
      </c>
      <c r="K993" s="122"/>
      <c r="L993" s="121"/>
      <c r="M993" s="122"/>
      <c r="N993" s="143"/>
      <c r="O993" s="121"/>
      <c r="P993" s="136"/>
      <c r="Q993" s="121"/>
      <c r="R993" s="122"/>
      <c r="S993" s="122"/>
      <c r="T993" s="121"/>
      <c r="U993" s="121"/>
      <c r="V993" s="121"/>
      <c r="W993" s="121"/>
      <c r="X993" s="121"/>
    </row>
    <row r="994" ht="12.75" customHeight="1">
      <c r="A994" s="121" t="s">
        <v>8608</v>
      </c>
      <c r="B994" s="122">
        <v>6589.0</v>
      </c>
      <c r="C994" s="123">
        <v>38174.0</v>
      </c>
      <c r="D994" s="124"/>
      <c r="E994" s="125"/>
      <c r="F994" s="141"/>
      <c r="G994" s="125" t="s">
        <v>857</v>
      </c>
      <c r="H994" s="122"/>
      <c r="I994" s="142">
        <v>2.3</v>
      </c>
      <c r="J994" s="122">
        <v>60.0</v>
      </c>
      <c r="K994" s="122"/>
      <c r="L994" s="121"/>
      <c r="M994" s="122"/>
      <c r="N994" s="143"/>
      <c r="O994" s="121"/>
      <c r="P994" s="136"/>
      <c r="Q994" s="121"/>
      <c r="R994" s="122"/>
      <c r="S994" s="121"/>
      <c r="T994" s="121"/>
      <c r="U994" s="121"/>
      <c r="V994" s="121"/>
      <c r="W994" s="121"/>
      <c r="X994" s="121"/>
    </row>
    <row r="995" ht="12.75" customHeight="1">
      <c r="A995" s="121" t="s">
        <v>8608</v>
      </c>
      <c r="B995" s="122">
        <v>6591.0</v>
      </c>
      <c r="C995" s="123">
        <v>38174.0</v>
      </c>
      <c r="D995" s="124"/>
      <c r="E995" s="125"/>
      <c r="F995" s="141"/>
      <c r="G995" s="125" t="s">
        <v>857</v>
      </c>
      <c r="H995" s="122"/>
      <c r="I995" s="142">
        <v>2.6</v>
      </c>
      <c r="J995" s="122">
        <v>63.0</v>
      </c>
      <c r="K995" s="122"/>
      <c r="L995" s="121"/>
      <c r="M995" s="122"/>
      <c r="N995" s="143"/>
      <c r="O995" s="121"/>
      <c r="P995" s="136"/>
      <c r="Q995" s="121"/>
      <c r="R995" s="122"/>
      <c r="S995" s="122"/>
      <c r="T995" s="121"/>
      <c r="U995" s="121"/>
      <c r="V995" s="121"/>
      <c r="W995" s="121"/>
      <c r="X995" s="121"/>
    </row>
    <row r="996" ht="12.75" customHeight="1">
      <c r="A996" s="121" t="s">
        <v>8608</v>
      </c>
      <c r="B996" s="122">
        <v>10834.0</v>
      </c>
      <c r="C996" s="123">
        <v>38175.0</v>
      </c>
      <c r="D996" s="124">
        <v>17.0</v>
      </c>
      <c r="E996" s="125"/>
      <c r="F996" s="141" t="s">
        <v>716</v>
      </c>
      <c r="G996" s="125" t="s">
        <v>8</v>
      </c>
      <c r="H996" s="122" t="s">
        <v>5962</v>
      </c>
      <c r="I996" s="142">
        <v>3.2</v>
      </c>
      <c r="J996" s="122">
        <v>67.0</v>
      </c>
      <c r="K996" s="122">
        <v>34.0</v>
      </c>
      <c r="L996" s="121"/>
      <c r="M996" s="122"/>
      <c r="N996" s="143"/>
      <c r="O996" s="121"/>
      <c r="P996" s="136">
        <v>9436235.0</v>
      </c>
      <c r="Q996" s="121"/>
      <c r="R996" s="122" t="s">
        <v>5963</v>
      </c>
      <c r="S996" s="121"/>
      <c r="T996" s="121"/>
      <c r="U996" s="121"/>
      <c r="V996" s="121"/>
      <c r="W996" s="121"/>
      <c r="X996" s="121"/>
    </row>
    <row r="997" ht="12.75" customHeight="1">
      <c r="A997" s="121" t="s">
        <v>8608</v>
      </c>
      <c r="B997" s="122">
        <v>6595.0</v>
      </c>
      <c r="C997" s="123">
        <v>38175.0</v>
      </c>
      <c r="D997" s="124"/>
      <c r="E997" s="125"/>
      <c r="F997" s="141"/>
      <c r="G997" s="125" t="s">
        <v>21</v>
      </c>
      <c r="H997" s="122"/>
      <c r="I997" s="142">
        <v>2.4</v>
      </c>
      <c r="J997" s="122">
        <v>62.0</v>
      </c>
      <c r="K997" s="122"/>
      <c r="L997" s="121"/>
      <c r="M997" s="122"/>
      <c r="N997" s="143"/>
      <c r="O997" s="121"/>
      <c r="P997" s="136"/>
      <c r="Q997" s="121"/>
      <c r="R997" s="122"/>
      <c r="S997" s="121"/>
      <c r="T997" s="121"/>
      <c r="U997" s="121"/>
      <c r="V997" s="121"/>
      <c r="W997" s="121"/>
      <c r="X997" s="121"/>
    </row>
    <row r="998" ht="12.75" customHeight="1">
      <c r="A998" s="121" t="s">
        <v>8608</v>
      </c>
      <c r="B998" s="122">
        <v>6596.0</v>
      </c>
      <c r="C998" s="123">
        <v>38175.0</v>
      </c>
      <c r="D998" s="124"/>
      <c r="E998" s="125"/>
      <c r="F998" s="141"/>
      <c r="G998" s="125" t="s">
        <v>21</v>
      </c>
      <c r="H998" s="122"/>
      <c r="I998" s="142">
        <v>2.1</v>
      </c>
      <c r="J998" s="122">
        <v>60.0</v>
      </c>
      <c r="K998" s="122"/>
      <c r="L998" s="121"/>
      <c r="M998" s="122"/>
      <c r="N998" s="143"/>
      <c r="O998" s="121"/>
      <c r="P998" s="136"/>
      <c r="Q998" s="121"/>
      <c r="R998" s="122"/>
      <c r="S998" s="121"/>
      <c r="T998" s="121"/>
      <c r="U998" s="121"/>
      <c r="V998" s="121"/>
      <c r="W998" s="121"/>
      <c r="X998" s="121"/>
    </row>
    <row r="999" ht="12.75" customHeight="1">
      <c r="A999" s="121" t="s">
        <v>8608</v>
      </c>
      <c r="B999" s="122">
        <v>10833.0</v>
      </c>
      <c r="C999" s="123">
        <v>38175.0</v>
      </c>
      <c r="D999" s="124">
        <v>10.3</v>
      </c>
      <c r="E999" s="125"/>
      <c r="F999" s="141" t="s">
        <v>1395</v>
      </c>
      <c r="G999" s="125" t="s">
        <v>857</v>
      </c>
      <c r="H999" s="122" t="s">
        <v>5962</v>
      </c>
      <c r="I999" s="142">
        <v>2.05</v>
      </c>
      <c r="J999" s="122">
        <v>60.0</v>
      </c>
      <c r="K999" s="122">
        <v>30.0</v>
      </c>
      <c r="L999" s="121"/>
      <c r="M999" s="122"/>
      <c r="N999" s="143"/>
      <c r="O999" s="121"/>
      <c r="P999" s="136">
        <v>1.0525503E7</v>
      </c>
      <c r="Q999" s="121"/>
      <c r="R999" s="122" t="s">
        <v>5963</v>
      </c>
      <c r="S999" s="121"/>
      <c r="T999" s="121"/>
      <c r="U999" s="121"/>
      <c r="V999" s="121"/>
      <c r="W999" s="121"/>
      <c r="X999" s="121"/>
    </row>
    <row r="1000" ht="12.75" customHeight="1">
      <c r="A1000" s="121" t="s">
        <v>8608</v>
      </c>
      <c r="B1000" s="122">
        <v>10920.0</v>
      </c>
      <c r="C1000" s="123">
        <v>38177.0</v>
      </c>
      <c r="D1000" s="124">
        <v>12.0</v>
      </c>
      <c r="E1000" s="125"/>
      <c r="F1000" s="141" t="s">
        <v>5033</v>
      </c>
      <c r="G1000" s="125" t="s">
        <v>8</v>
      </c>
      <c r="H1000" s="122" t="s">
        <v>5962</v>
      </c>
      <c r="I1000" s="142">
        <v>4.5</v>
      </c>
      <c r="J1000" s="122">
        <v>78.0</v>
      </c>
      <c r="K1000" s="122">
        <v>38.0</v>
      </c>
      <c r="L1000" s="121"/>
      <c r="M1000" s="122"/>
      <c r="N1000" s="143"/>
      <c r="O1000" s="121"/>
      <c r="P1000" s="136">
        <v>1.1042322E7</v>
      </c>
      <c r="Q1000" s="121"/>
      <c r="R1000" s="122" t="s">
        <v>5963</v>
      </c>
      <c r="S1000" s="122"/>
      <c r="T1000" s="121"/>
      <c r="U1000" s="121"/>
      <c r="V1000" s="121"/>
      <c r="W1000" s="121"/>
      <c r="X1000" s="121"/>
    </row>
    <row r="1001" ht="12.75" customHeight="1">
      <c r="A1001" s="121" t="s">
        <v>8608</v>
      </c>
      <c r="B1001" s="122">
        <v>10937.0</v>
      </c>
      <c r="C1001" s="123">
        <v>38177.0</v>
      </c>
      <c r="D1001" s="124">
        <v>18.0</v>
      </c>
      <c r="E1001" s="125"/>
      <c r="F1001" s="141" t="s">
        <v>5033</v>
      </c>
      <c r="G1001" s="125" t="s">
        <v>8</v>
      </c>
      <c r="H1001" s="122" t="s">
        <v>5962</v>
      </c>
      <c r="I1001" s="142">
        <v>2.0</v>
      </c>
      <c r="J1001" s="122">
        <v>58.0</v>
      </c>
      <c r="K1001" s="122">
        <v>28.0</v>
      </c>
      <c r="L1001" s="121"/>
      <c r="M1001" s="122"/>
      <c r="N1001" s="143"/>
      <c r="O1001" s="121"/>
      <c r="P1001" s="136">
        <v>1.1042399E7</v>
      </c>
      <c r="Q1001" s="121"/>
      <c r="R1001" s="122" t="s">
        <v>5963</v>
      </c>
      <c r="S1001" s="121"/>
      <c r="T1001" s="121"/>
      <c r="U1001" s="121"/>
      <c r="V1001" s="121"/>
      <c r="W1001" s="121"/>
      <c r="X1001" s="121"/>
    </row>
    <row r="1002" ht="12.75" customHeight="1">
      <c r="A1002" s="121" t="s">
        <v>8608</v>
      </c>
      <c r="B1002" s="122">
        <v>10938.0</v>
      </c>
      <c r="C1002" s="123">
        <v>38177.0</v>
      </c>
      <c r="D1002" s="124">
        <v>19.0</v>
      </c>
      <c r="E1002" s="122"/>
      <c r="F1002" s="141" t="s">
        <v>5033</v>
      </c>
      <c r="G1002" s="125" t="s">
        <v>8</v>
      </c>
      <c r="H1002" s="122" t="s">
        <v>5962</v>
      </c>
      <c r="I1002" s="142">
        <v>3.2</v>
      </c>
      <c r="J1002" s="122">
        <v>72.0</v>
      </c>
      <c r="K1002" s="122">
        <v>36.0</v>
      </c>
      <c r="L1002" s="122"/>
      <c r="M1002" s="122"/>
      <c r="N1002" s="143"/>
      <c r="O1002" s="121"/>
      <c r="P1002" s="136">
        <v>1.1042399E7</v>
      </c>
      <c r="Q1002" s="121"/>
      <c r="R1002" s="122" t="s">
        <v>5963</v>
      </c>
      <c r="S1002" s="121"/>
      <c r="T1002" s="121"/>
      <c r="U1002" s="121"/>
      <c r="V1002" s="121"/>
      <c r="W1002" s="121"/>
      <c r="X1002" s="121"/>
    </row>
    <row r="1003" ht="12.75" customHeight="1">
      <c r="A1003" s="121" t="s">
        <v>8608</v>
      </c>
      <c r="B1003" s="122">
        <v>10853.0</v>
      </c>
      <c r="C1003" s="123">
        <v>38177.0</v>
      </c>
      <c r="D1003" s="124">
        <v>20.0</v>
      </c>
      <c r="E1003" s="122"/>
      <c r="F1003" s="141" t="s">
        <v>8625</v>
      </c>
      <c r="G1003" s="125" t="s">
        <v>8</v>
      </c>
      <c r="H1003" s="122" t="s">
        <v>5962</v>
      </c>
      <c r="I1003" s="142">
        <v>2.0</v>
      </c>
      <c r="J1003" s="122">
        <v>58.0</v>
      </c>
      <c r="K1003" s="122">
        <v>28.0</v>
      </c>
      <c r="L1003" s="122"/>
      <c r="M1003" s="122"/>
      <c r="N1003" s="143"/>
      <c r="O1003" s="121"/>
      <c r="P1003" s="136">
        <v>1.0744466E7</v>
      </c>
      <c r="Q1003" s="121"/>
      <c r="R1003" s="122" t="s">
        <v>5963</v>
      </c>
      <c r="S1003" s="121"/>
      <c r="T1003" s="121"/>
      <c r="U1003" s="121"/>
      <c r="V1003" s="121"/>
      <c r="W1003" s="121"/>
      <c r="X1003" s="121"/>
    </row>
    <row r="1004" ht="12.75" customHeight="1">
      <c r="A1004" s="121" t="s">
        <v>8608</v>
      </c>
      <c r="B1004" s="122">
        <v>10854.0</v>
      </c>
      <c r="C1004" s="123">
        <v>38177.0</v>
      </c>
      <c r="D1004" s="124">
        <v>8.3</v>
      </c>
      <c r="E1004" s="122"/>
      <c r="F1004" s="141" t="s">
        <v>8625</v>
      </c>
      <c r="G1004" s="125" t="s">
        <v>8</v>
      </c>
      <c r="H1004" s="122" t="s">
        <v>5962</v>
      </c>
      <c r="I1004" s="142">
        <v>1.7</v>
      </c>
      <c r="J1004" s="122">
        <v>58.0</v>
      </c>
      <c r="K1004" s="122">
        <v>26.0</v>
      </c>
      <c r="L1004" s="122"/>
      <c r="M1004" s="122"/>
      <c r="N1004" s="143"/>
      <c r="O1004" s="121"/>
      <c r="P1004" s="136">
        <v>1.0744466E7</v>
      </c>
      <c r="Q1004" s="121"/>
      <c r="R1004" s="122" t="s">
        <v>5963</v>
      </c>
      <c r="S1004" s="121"/>
      <c r="T1004" s="121"/>
      <c r="U1004" s="121"/>
      <c r="V1004" s="121"/>
      <c r="W1004" s="121"/>
      <c r="X1004" s="121"/>
    </row>
    <row r="1005" ht="12.75" customHeight="1">
      <c r="A1005" s="121" t="s">
        <v>8608</v>
      </c>
      <c r="B1005" s="122">
        <v>10855.0</v>
      </c>
      <c r="C1005" s="123">
        <v>38177.0</v>
      </c>
      <c r="D1005" s="124">
        <v>15.0</v>
      </c>
      <c r="E1005" s="122"/>
      <c r="F1005" s="141" t="s">
        <v>8625</v>
      </c>
      <c r="G1005" s="125" t="s">
        <v>8</v>
      </c>
      <c r="H1005" s="122" t="s">
        <v>5962</v>
      </c>
      <c r="I1005" s="142">
        <v>3.2</v>
      </c>
      <c r="J1005" s="122">
        <v>68.0</v>
      </c>
      <c r="K1005" s="122">
        <v>34.0</v>
      </c>
      <c r="L1005" s="122"/>
      <c r="M1005" s="122"/>
      <c r="N1005" s="143"/>
      <c r="O1005" s="121"/>
      <c r="P1005" s="136">
        <v>1.0744466E7</v>
      </c>
      <c r="Q1005" s="121"/>
      <c r="R1005" s="122" t="s">
        <v>5963</v>
      </c>
      <c r="S1005" s="121"/>
      <c r="T1005" s="121"/>
      <c r="U1005" s="121"/>
      <c r="V1005" s="121"/>
      <c r="W1005" s="121"/>
      <c r="X1005" s="121"/>
    </row>
    <row r="1006" ht="12.75" customHeight="1">
      <c r="A1006" s="121" t="s">
        <v>8608</v>
      </c>
      <c r="B1006" s="122">
        <v>10835.0</v>
      </c>
      <c r="C1006" s="123">
        <v>38177.0</v>
      </c>
      <c r="D1006" s="124">
        <v>9.0</v>
      </c>
      <c r="E1006" s="125"/>
      <c r="F1006" s="141" t="s">
        <v>692</v>
      </c>
      <c r="G1006" s="125" t="s">
        <v>8</v>
      </c>
      <c r="H1006" s="122" t="s">
        <v>5962</v>
      </c>
      <c r="I1006" s="142">
        <v>2.5</v>
      </c>
      <c r="J1006" s="122">
        <v>62.5</v>
      </c>
      <c r="K1006" s="122">
        <v>31.0</v>
      </c>
      <c r="L1006" s="121"/>
      <c r="M1006" s="122"/>
      <c r="N1006" s="143"/>
      <c r="O1006" s="121"/>
      <c r="P1006" s="136">
        <v>1.070855E7</v>
      </c>
      <c r="Q1006" s="121"/>
      <c r="R1006" s="122" t="s">
        <v>5963</v>
      </c>
      <c r="S1006" s="121"/>
      <c r="T1006" s="121"/>
      <c r="U1006" s="121"/>
      <c r="V1006" s="121"/>
      <c r="W1006" s="121"/>
      <c r="X1006" s="121"/>
    </row>
    <row r="1007" ht="12.75" customHeight="1">
      <c r="A1007" s="121" t="s">
        <v>8608</v>
      </c>
      <c r="B1007" s="122">
        <v>10852.0</v>
      </c>
      <c r="C1007" s="123">
        <v>38177.0</v>
      </c>
      <c r="D1007" s="124">
        <v>17.0</v>
      </c>
      <c r="E1007" s="122"/>
      <c r="F1007" s="141" t="s">
        <v>692</v>
      </c>
      <c r="G1007" s="125" t="s">
        <v>8</v>
      </c>
      <c r="H1007" s="122" t="s">
        <v>5962</v>
      </c>
      <c r="I1007" s="142">
        <v>2.75</v>
      </c>
      <c r="J1007" s="122">
        <v>65.0</v>
      </c>
      <c r="K1007" s="122">
        <v>32.0</v>
      </c>
      <c r="L1007" s="122"/>
      <c r="M1007" s="122"/>
      <c r="N1007" s="143"/>
      <c r="O1007" s="121"/>
      <c r="P1007" s="136">
        <v>1.070855E7</v>
      </c>
      <c r="Q1007" s="121"/>
      <c r="R1007" s="122" t="s">
        <v>5963</v>
      </c>
      <c r="S1007" s="121"/>
      <c r="T1007" s="121"/>
      <c r="U1007" s="121"/>
      <c r="V1007" s="121"/>
      <c r="W1007" s="121"/>
      <c r="X1007" s="121"/>
    </row>
    <row r="1008" ht="12.75" customHeight="1">
      <c r="A1008" s="121" t="s">
        <v>8608</v>
      </c>
      <c r="B1008" s="122">
        <v>10939.0</v>
      </c>
      <c r="C1008" s="123">
        <v>38177.0</v>
      </c>
      <c r="D1008" s="124">
        <v>12.0</v>
      </c>
      <c r="E1008" s="125"/>
      <c r="F1008" s="141" t="s">
        <v>716</v>
      </c>
      <c r="G1008" s="125" t="s">
        <v>8</v>
      </c>
      <c r="H1008" s="122" t="s">
        <v>5962</v>
      </c>
      <c r="I1008" s="142">
        <v>2.4</v>
      </c>
      <c r="J1008" s="122">
        <v>62.0</v>
      </c>
      <c r="K1008" s="122">
        <v>30.0</v>
      </c>
      <c r="L1008" s="121"/>
      <c r="M1008" s="122"/>
      <c r="N1008" s="143"/>
      <c r="O1008" s="121"/>
      <c r="P1008" s="136">
        <v>1.0758993E7</v>
      </c>
      <c r="Q1008" s="121"/>
      <c r="R1008" s="122" t="s">
        <v>5963</v>
      </c>
      <c r="S1008" s="121"/>
      <c r="T1008" s="121"/>
      <c r="U1008" s="121"/>
      <c r="V1008" s="121"/>
      <c r="W1008" s="121"/>
      <c r="X1008" s="121"/>
    </row>
    <row r="1009" ht="12.75" customHeight="1">
      <c r="A1009" s="121" t="s">
        <v>8608</v>
      </c>
      <c r="B1009" s="122">
        <v>10857.0</v>
      </c>
      <c r="C1009" s="123">
        <v>38177.0</v>
      </c>
      <c r="D1009" s="124">
        <v>18.0</v>
      </c>
      <c r="E1009" s="122"/>
      <c r="F1009" s="141" t="s">
        <v>739</v>
      </c>
      <c r="G1009" s="125" t="s">
        <v>8</v>
      </c>
      <c r="H1009" s="122" t="s">
        <v>5962</v>
      </c>
      <c r="I1009" s="142">
        <v>2.3</v>
      </c>
      <c r="J1009" s="122">
        <v>59.0</v>
      </c>
      <c r="K1009" s="122">
        <v>31.0</v>
      </c>
      <c r="L1009" s="122"/>
      <c r="M1009" s="122"/>
      <c r="N1009" s="143"/>
      <c r="O1009" s="121"/>
      <c r="P1009" s="136">
        <v>1.1050923E7</v>
      </c>
      <c r="Q1009" s="121"/>
      <c r="R1009" s="122" t="s">
        <v>5963</v>
      </c>
      <c r="S1009" s="121"/>
      <c r="T1009" s="121"/>
      <c r="U1009" s="121"/>
      <c r="V1009" s="121"/>
      <c r="W1009" s="121"/>
      <c r="X1009" s="121"/>
    </row>
    <row r="1010" ht="12.75" customHeight="1">
      <c r="A1010" s="121" t="s">
        <v>8608</v>
      </c>
      <c r="B1010" s="122">
        <v>10925.0</v>
      </c>
      <c r="C1010" s="123">
        <v>38177.0</v>
      </c>
      <c r="D1010" s="124">
        <v>14.0</v>
      </c>
      <c r="E1010" s="122"/>
      <c r="F1010" s="141" t="s">
        <v>7993</v>
      </c>
      <c r="G1010" s="125" t="s">
        <v>857</v>
      </c>
      <c r="H1010" s="122" t="s">
        <v>5962</v>
      </c>
      <c r="I1010" s="142">
        <v>3.25</v>
      </c>
      <c r="J1010" s="122">
        <v>70.0</v>
      </c>
      <c r="K1010" s="122">
        <v>38.0</v>
      </c>
      <c r="L1010" s="122"/>
      <c r="M1010" s="122"/>
      <c r="N1010" s="143"/>
      <c r="O1010" s="121"/>
      <c r="P1010" s="136">
        <v>1.0616796E7</v>
      </c>
      <c r="Q1010" s="121"/>
      <c r="R1010" s="122" t="s">
        <v>5963</v>
      </c>
      <c r="S1010" s="121"/>
      <c r="T1010" s="121"/>
      <c r="U1010" s="121"/>
      <c r="V1010" s="121"/>
      <c r="W1010" s="121"/>
      <c r="X1010" s="121"/>
    </row>
    <row r="1011" ht="12.75" customHeight="1">
      <c r="A1011" s="121" t="s">
        <v>8608</v>
      </c>
      <c r="B1011" s="122">
        <v>10924.0</v>
      </c>
      <c r="C1011" s="123">
        <v>38177.0</v>
      </c>
      <c r="D1011" s="124">
        <v>13.0</v>
      </c>
      <c r="E1011" s="122"/>
      <c r="F1011" s="141" t="s">
        <v>943</v>
      </c>
      <c r="G1011" s="125" t="s">
        <v>857</v>
      </c>
      <c r="H1011" s="122" t="s">
        <v>5962</v>
      </c>
      <c r="I1011" s="142">
        <v>2.9</v>
      </c>
      <c r="J1011" s="122">
        <v>67.0</v>
      </c>
      <c r="K1011" s="122">
        <v>34.0</v>
      </c>
      <c r="L1011" s="122"/>
      <c r="M1011" s="122"/>
      <c r="N1011" s="143"/>
      <c r="O1011" s="121"/>
      <c r="P1011" s="136">
        <v>7.6959438E7</v>
      </c>
      <c r="Q1011" s="121"/>
      <c r="R1011" s="122" t="s">
        <v>5963</v>
      </c>
      <c r="S1011" s="121"/>
      <c r="T1011" s="121"/>
      <c r="U1011" s="121"/>
      <c r="V1011" s="121"/>
      <c r="W1011" s="121"/>
      <c r="X1011" s="121"/>
    </row>
    <row r="1012" ht="12.75" customHeight="1">
      <c r="A1012" s="121" t="s">
        <v>8608</v>
      </c>
      <c r="B1012" s="122">
        <v>10846.0</v>
      </c>
      <c r="C1012" s="123">
        <v>38177.0</v>
      </c>
      <c r="D1012" s="124">
        <v>12.0</v>
      </c>
      <c r="E1012" s="122"/>
      <c r="F1012" s="141" t="s">
        <v>1091</v>
      </c>
      <c r="G1012" s="125" t="s">
        <v>857</v>
      </c>
      <c r="H1012" s="122" t="s">
        <v>5962</v>
      </c>
      <c r="I1012" s="142">
        <v>1.65</v>
      </c>
      <c r="J1012" s="122">
        <v>58.5</v>
      </c>
      <c r="K1012" s="122">
        <v>26.0</v>
      </c>
      <c r="L1012" s="122"/>
      <c r="M1012" s="122"/>
      <c r="N1012" s="143"/>
      <c r="O1012" s="121"/>
      <c r="P1012" s="136">
        <v>7.163061E7</v>
      </c>
      <c r="Q1012" s="121"/>
      <c r="R1012" s="122" t="s">
        <v>5963</v>
      </c>
      <c r="S1012" s="121"/>
      <c r="T1012" s="121"/>
      <c r="U1012" s="121"/>
      <c r="V1012" s="121"/>
      <c r="W1012" s="121"/>
      <c r="X1012" s="121"/>
    </row>
    <row r="1013" ht="12.75" customHeight="1">
      <c r="A1013" s="121" t="s">
        <v>8608</v>
      </c>
      <c r="B1013" s="122">
        <v>10936.0</v>
      </c>
      <c r="C1013" s="123">
        <v>38177.0</v>
      </c>
      <c r="D1013" s="124">
        <v>12.0</v>
      </c>
      <c r="E1013" s="125"/>
      <c r="F1013" s="141" t="s">
        <v>915</v>
      </c>
      <c r="G1013" s="125" t="s">
        <v>857</v>
      </c>
      <c r="H1013" s="122" t="s">
        <v>5962</v>
      </c>
      <c r="I1013" s="142">
        <v>1.8</v>
      </c>
      <c r="J1013" s="122">
        <v>56.0</v>
      </c>
      <c r="K1013" s="122">
        <v>26.0</v>
      </c>
      <c r="L1013" s="121"/>
      <c r="M1013" s="122"/>
      <c r="N1013" s="143"/>
      <c r="O1013" s="121"/>
      <c r="P1013" s="136">
        <v>7.1696679E7</v>
      </c>
      <c r="Q1013" s="121"/>
      <c r="R1013" s="122" t="s">
        <v>5963</v>
      </c>
      <c r="S1013" s="121"/>
      <c r="T1013" s="121"/>
      <c r="U1013" s="121"/>
      <c r="V1013" s="121"/>
      <c r="W1013" s="121"/>
      <c r="X1013" s="121"/>
    </row>
    <row r="1014" ht="12.75" customHeight="1">
      <c r="A1014" s="121" t="s">
        <v>8608</v>
      </c>
      <c r="B1014" s="122">
        <v>10941.0</v>
      </c>
      <c r="C1014" s="123">
        <v>38177.0</v>
      </c>
      <c r="D1014" s="124">
        <v>20.0</v>
      </c>
      <c r="E1014" s="122"/>
      <c r="F1014" s="141" t="s">
        <v>915</v>
      </c>
      <c r="G1014" s="125" t="s">
        <v>857</v>
      </c>
      <c r="H1014" s="122" t="s">
        <v>5962</v>
      </c>
      <c r="I1014" s="142">
        <v>3.1</v>
      </c>
      <c r="J1014" s="122">
        <v>68.0</v>
      </c>
      <c r="K1014" s="122">
        <v>34.0</v>
      </c>
      <c r="L1014" s="122"/>
      <c r="M1014" s="122"/>
      <c r="N1014" s="143"/>
      <c r="O1014" s="121"/>
      <c r="P1014" s="136">
        <v>1.0493318E7</v>
      </c>
      <c r="Q1014" s="122"/>
      <c r="R1014" s="122" t="s">
        <v>5963</v>
      </c>
      <c r="S1014" s="121"/>
      <c r="T1014" s="121"/>
      <c r="U1014" s="121"/>
      <c r="V1014" s="121"/>
      <c r="W1014" s="121"/>
      <c r="X1014" s="121"/>
    </row>
    <row r="1015" ht="12.75" customHeight="1">
      <c r="A1015" s="121" t="s">
        <v>8608</v>
      </c>
      <c r="B1015" s="122">
        <v>10927.0</v>
      </c>
      <c r="C1015" s="123">
        <v>38177.0</v>
      </c>
      <c r="D1015" s="124">
        <v>14.0</v>
      </c>
      <c r="E1015" s="125"/>
      <c r="F1015" s="141" t="s">
        <v>8642</v>
      </c>
      <c r="G1015" s="125" t="s">
        <v>857</v>
      </c>
      <c r="H1015" s="122" t="s">
        <v>5962</v>
      </c>
      <c r="I1015" s="142">
        <v>2.1</v>
      </c>
      <c r="J1015" s="122">
        <v>60.0</v>
      </c>
      <c r="K1015" s="122">
        <v>30.0</v>
      </c>
      <c r="L1015" s="121"/>
      <c r="M1015" s="122"/>
      <c r="N1015" s="143"/>
      <c r="O1015" s="121"/>
      <c r="P1015" s="136">
        <v>3.2868484E7</v>
      </c>
      <c r="Q1015" s="121"/>
      <c r="R1015" s="122" t="s">
        <v>5963</v>
      </c>
      <c r="S1015" s="121"/>
      <c r="T1015" s="121"/>
      <c r="U1015" s="121"/>
      <c r="V1015" s="121"/>
      <c r="W1015" s="121"/>
      <c r="X1015" s="121"/>
    </row>
    <row r="1016" ht="12.75" customHeight="1">
      <c r="A1016" s="121" t="s">
        <v>8608</v>
      </c>
      <c r="B1016" s="122">
        <v>10847.0</v>
      </c>
      <c r="C1016" s="123">
        <v>38177.0</v>
      </c>
      <c r="D1016" s="124">
        <v>18.0</v>
      </c>
      <c r="E1016" s="122"/>
      <c r="F1016" s="141" t="s">
        <v>914</v>
      </c>
      <c r="G1016" s="125" t="s">
        <v>857</v>
      </c>
      <c r="H1016" s="122" t="s">
        <v>5962</v>
      </c>
      <c r="I1016" s="142">
        <v>2.3</v>
      </c>
      <c r="J1016" s="122">
        <v>61.5</v>
      </c>
      <c r="K1016" s="122">
        <v>31.0</v>
      </c>
      <c r="L1016" s="122"/>
      <c r="M1016" s="122"/>
      <c r="N1016" s="143"/>
      <c r="O1016" s="121"/>
      <c r="P1016" s="136">
        <v>1.0572956E7</v>
      </c>
      <c r="Q1016" s="121"/>
      <c r="R1016" s="122" t="s">
        <v>5963</v>
      </c>
      <c r="S1016" s="121"/>
      <c r="T1016" s="121"/>
      <c r="U1016" s="121"/>
      <c r="V1016" s="121"/>
      <c r="W1016" s="121"/>
      <c r="X1016" s="121"/>
    </row>
    <row r="1017" ht="12.75" customHeight="1">
      <c r="A1017" s="121" t="s">
        <v>8608</v>
      </c>
      <c r="B1017" s="122">
        <v>10848.0</v>
      </c>
      <c r="C1017" s="123">
        <v>38177.0</v>
      </c>
      <c r="D1017" s="124">
        <v>18.0</v>
      </c>
      <c r="E1017" s="122"/>
      <c r="F1017" s="141" t="s">
        <v>1011</v>
      </c>
      <c r="G1017" s="125" t="s">
        <v>857</v>
      </c>
      <c r="H1017" s="122" t="s">
        <v>5962</v>
      </c>
      <c r="I1017" s="142">
        <v>2.6</v>
      </c>
      <c r="J1017" s="122">
        <v>62.0</v>
      </c>
      <c r="K1017" s="122">
        <v>31.0</v>
      </c>
      <c r="L1017" s="122"/>
      <c r="M1017" s="122"/>
      <c r="N1017" s="143"/>
      <c r="O1017" s="121"/>
      <c r="P1017" s="136">
        <v>9370985.0</v>
      </c>
      <c r="Q1017" s="121"/>
      <c r="R1017" s="122" t="s">
        <v>5963</v>
      </c>
      <c r="S1017" s="121"/>
      <c r="T1017" s="121"/>
      <c r="U1017" s="121"/>
      <c r="V1017" s="121"/>
      <c r="W1017" s="121"/>
      <c r="X1017" s="121"/>
    </row>
    <row r="1018" ht="12.75" customHeight="1">
      <c r="A1018" s="121" t="s">
        <v>8608</v>
      </c>
      <c r="B1018" s="122">
        <v>10905.0</v>
      </c>
      <c r="C1018" s="123">
        <v>38177.0</v>
      </c>
      <c r="D1018" s="124">
        <v>9.0</v>
      </c>
      <c r="E1018" s="125"/>
      <c r="F1018" s="141" t="s">
        <v>6524</v>
      </c>
      <c r="G1018" s="125" t="s">
        <v>857</v>
      </c>
      <c r="H1018" s="122" t="s">
        <v>5962</v>
      </c>
      <c r="I1018" s="142">
        <v>3.1</v>
      </c>
      <c r="J1018" s="122">
        <v>69.0</v>
      </c>
      <c r="K1018" s="122">
        <v>34.0</v>
      </c>
      <c r="L1018" s="121"/>
      <c r="M1018" s="122"/>
      <c r="N1018" s="143"/>
      <c r="O1018" s="121"/>
      <c r="P1018" s="136">
        <v>1.0790151E7</v>
      </c>
      <c r="Q1018" s="121"/>
      <c r="R1018" s="122" t="s">
        <v>5963</v>
      </c>
      <c r="S1018" s="121"/>
      <c r="T1018" s="121"/>
      <c r="U1018" s="121"/>
      <c r="V1018" s="121"/>
      <c r="W1018" s="121"/>
      <c r="X1018" s="121"/>
    </row>
    <row r="1019" ht="12.75" customHeight="1">
      <c r="A1019" s="121" t="s">
        <v>8608</v>
      </c>
      <c r="B1019" s="122">
        <v>10922.0</v>
      </c>
      <c r="C1019" s="123">
        <v>38177.0</v>
      </c>
      <c r="D1019" s="124">
        <v>13.0</v>
      </c>
      <c r="E1019" s="122"/>
      <c r="F1019" s="141" t="s">
        <v>6524</v>
      </c>
      <c r="G1019" s="125" t="s">
        <v>857</v>
      </c>
      <c r="H1019" s="122" t="s">
        <v>5962</v>
      </c>
      <c r="I1019" s="142">
        <v>2.8</v>
      </c>
      <c r="J1019" s="122">
        <v>64.0</v>
      </c>
      <c r="K1019" s="122">
        <v>32.0</v>
      </c>
      <c r="L1019" s="122"/>
      <c r="M1019" s="122"/>
      <c r="N1019" s="143"/>
      <c r="O1019" s="121"/>
      <c r="P1019" s="136">
        <v>3.5299388E7</v>
      </c>
      <c r="Q1019" s="121"/>
      <c r="R1019" s="122" t="s">
        <v>6009</v>
      </c>
      <c r="S1019" s="121"/>
      <c r="T1019" s="121"/>
      <c r="U1019" s="121"/>
      <c r="V1019" s="121"/>
      <c r="W1019" s="121"/>
      <c r="X1019" s="121"/>
    </row>
    <row r="1020" ht="12.75" customHeight="1">
      <c r="A1020" s="121" t="s">
        <v>8608</v>
      </c>
      <c r="B1020" s="122">
        <v>10932.0</v>
      </c>
      <c r="C1020" s="123">
        <v>38177.0</v>
      </c>
      <c r="D1020" s="124">
        <v>17.0</v>
      </c>
      <c r="E1020" s="125"/>
      <c r="F1020" s="141" t="s">
        <v>6524</v>
      </c>
      <c r="G1020" s="125" t="s">
        <v>857</v>
      </c>
      <c r="H1020" s="122" t="s">
        <v>5962</v>
      </c>
      <c r="I1020" s="142">
        <v>2.0</v>
      </c>
      <c r="J1020" s="122">
        <v>57.0</v>
      </c>
      <c r="K1020" s="122">
        <v>28.0</v>
      </c>
      <c r="L1020" s="121"/>
      <c r="M1020" s="122"/>
      <c r="N1020" s="143"/>
      <c r="O1020" s="121"/>
      <c r="P1020" s="136">
        <v>9760128.0</v>
      </c>
      <c r="Q1020" s="121"/>
      <c r="R1020" s="122" t="s">
        <v>6009</v>
      </c>
      <c r="S1020" s="121"/>
      <c r="T1020" s="121"/>
      <c r="U1020" s="121"/>
      <c r="V1020" s="121"/>
      <c r="W1020" s="121"/>
      <c r="X1020" s="121"/>
    </row>
    <row r="1021" ht="12.75" customHeight="1">
      <c r="A1021" s="121" t="s">
        <v>8608</v>
      </c>
      <c r="B1021" s="122">
        <v>10933.0</v>
      </c>
      <c r="C1021" s="123">
        <v>38177.0</v>
      </c>
      <c r="D1021" s="124">
        <v>18.0</v>
      </c>
      <c r="E1021" s="125"/>
      <c r="F1021" s="141" t="s">
        <v>6524</v>
      </c>
      <c r="G1021" s="125" t="s">
        <v>857</v>
      </c>
      <c r="H1021" s="122" t="s">
        <v>5962</v>
      </c>
      <c r="I1021" s="142">
        <v>3.1</v>
      </c>
      <c r="J1021" s="122">
        <v>68.0</v>
      </c>
      <c r="K1021" s="122">
        <v>36.0</v>
      </c>
      <c r="L1021" s="121"/>
      <c r="M1021" s="122"/>
      <c r="N1021" s="143"/>
      <c r="O1021" s="121"/>
      <c r="P1021" s="136">
        <v>1.0533386E7</v>
      </c>
      <c r="Q1021" s="121"/>
      <c r="R1021" s="122" t="s">
        <v>5963</v>
      </c>
      <c r="S1021" s="121"/>
      <c r="T1021" s="121"/>
      <c r="U1021" s="121"/>
      <c r="V1021" s="121"/>
      <c r="W1021" s="121"/>
      <c r="X1021" s="121"/>
    </row>
    <row r="1022" ht="12.75" customHeight="1">
      <c r="A1022" s="121" t="s">
        <v>8608</v>
      </c>
      <c r="B1022" s="122">
        <v>10918.0</v>
      </c>
      <c r="C1022" s="123">
        <v>38177.0</v>
      </c>
      <c r="D1022" s="124">
        <v>12.0</v>
      </c>
      <c r="E1022" s="125"/>
      <c r="F1022" s="141" t="s">
        <v>1631</v>
      </c>
      <c r="G1022" s="125" t="s">
        <v>857</v>
      </c>
      <c r="H1022" s="122" t="s">
        <v>5962</v>
      </c>
      <c r="I1022" s="142">
        <v>2.4</v>
      </c>
      <c r="J1022" s="122">
        <v>63.0</v>
      </c>
      <c r="K1022" s="122">
        <v>30.0</v>
      </c>
      <c r="L1022" s="121"/>
      <c r="M1022" s="122"/>
      <c r="N1022" s="143"/>
      <c r="O1022" s="121"/>
      <c r="P1022" s="136">
        <v>1.0821899E7</v>
      </c>
      <c r="Q1022" s="121"/>
      <c r="R1022" s="122" t="s">
        <v>5963</v>
      </c>
      <c r="S1022" s="121"/>
      <c r="T1022" s="121"/>
      <c r="U1022" s="121"/>
      <c r="V1022" s="121"/>
      <c r="W1022" s="121"/>
      <c r="X1022" s="121"/>
    </row>
    <row r="1023" ht="12.75" customHeight="1">
      <c r="A1023" s="121" t="s">
        <v>8608</v>
      </c>
      <c r="B1023" s="122">
        <v>10909.0</v>
      </c>
      <c r="C1023" s="123">
        <v>38177.0</v>
      </c>
      <c r="D1023" s="124">
        <v>10.0</v>
      </c>
      <c r="E1023" s="125"/>
      <c r="F1023" s="141" t="s">
        <v>916</v>
      </c>
      <c r="G1023" s="125" t="s">
        <v>857</v>
      </c>
      <c r="H1023" s="122" t="s">
        <v>5962</v>
      </c>
      <c r="I1023" s="142">
        <v>1.7</v>
      </c>
      <c r="J1023" s="122">
        <v>56.0</v>
      </c>
      <c r="K1023" s="122">
        <v>28.0</v>
      </c>
      <c r="L1023" s="121"/>
      <c r="M1023" s="122"/>
      <c r="N1023" s="143"/>
      <c r="O1023" s="121"/>
      <c r="P1023" s="136">
        <v>5.2615216E7</v>
      </c>
      <c r="Q1023" s="121"/>
      <c r="R1023" s="122" t="s">
        <v>5963</v>
      </c>
      <c r="S1023" s="121"/>
      <c r="T1023" s="121"/>
      <c r="U1023" s="121"/>
      <c r="V1023" s="121"/>
      <c r="W1023" s="121"/>
      <c r="X1023" s="121"/>
    </row>
    <row r="1024" ht="12.75" customHeight="1">
      <c r="A1024" s="121" t="s">
        <v>8608</v>
      </c>
      <c r="B1024" s="122">
        <v>10840.0</v>
      </c>
      <c r="C1024" s="123">
        <v>38177.0</v>
      </c>
      <c r="D1024" s="124">
        <v>17.4</v>
      </c>
      <c r="E1024" s="125"/>
      <c r="F1024" s="141" t="s">
        <v>1395</v>
      </c>
      <c r="G1024" s="125" t="s">
        <v>857</v>
      </c>
      <c r="H1024" s="122" t="s">
        <v>5962</v>
      </c>
      <c r="I1024" s="142">
        <v>2.55</v>
      </c>
      <c r="J1024" s="122">
        <v>64.0</v>
      </c>
      <c r="K1024" s="122">
        <v>31.0</v>
      </c>
      <c r="L1024" s="121"/>
      <c r="M1024" s="122"/>
      <c r="N1024" s="143"/>
      <c r="O1024" s="121"/>
      <c r="P1024" s="136">
        <v>1.0525503E7</v>
      </c>
      <c r="Q1024" s="121"/>
      <c r="R1024" s="122" t="s">
        <v>5963</v>
      </c>
      <c r="S1024" s="121"/>
      <c r="T1024" s="121"/>
      <c r="U1024" s="121"/>
      <c r="V1024" s="121"/>
      <c r="W1024" s="121"/>
      <c r="X1024" s="121"/>
    </row>
    <row r="1025" ht="12.75" customHeight="1">
      <c r="A1025" s="121" t="s">
        <v>8608</v>
      </c>
      <c r="B1025" s="122">
        <v>10912.0</v>
      </c>
      <c r="C1025" s="123">
        <v>38177.0</v>
      </c>
      <c r="D1025" s="124">
        <v>11.0</v>
      </c>
      <c r="E1025" s="125"/>
      <c r="F1025" s="141" t="s">
        <v>1395</v>
      </c>
      <c r="G1025" s="125" t="s">
        <v>857</v>
      </c>
      <c r="H1025" s="122" t="s">
        <v>5962</v>
      </c>
      <c r="I1025" s="142">
        <v>4.6</v>
      </c>
      <c r="J1025" s="122">
        <v>77.0</v>
      </c>
      <c r="K1025" s="122">
        <v>38.0</v>
      </c>
      <c r="L1025" s="121"/>
      <c r="M1025" s="122"/>
      <c r="N1025" s="143"/>
      <c r="O1025" s="121"/>
      <c r="P1025" s="136">
        <v>7.1655272E7</v>
      </c>
      <c r="Q1025" s="121"/>
      <c r="R1025" s="122" t="s">
        <v>5963</v>
      </c>
      <c r="S1025" s="121"/>
      <c r="T1025" s="121"/>
      <c r="U1025" s="121"/>
      <c r="V1025" s="121"/>
      <c r="W1025" s="121"/>
      <c r="X1025" s="121"/>
    </row>
    <row r="1026" ht="12.75" customHeight="1">
      <c r="A1026" s="121" t="s">
        <v>8608</v>
      </c>
      <c r="B1026" s="122">
        <v>10921.0</v>
      </c>
      <c r="C1026" s="123">
        <v>38177.0</v>
      </c>
      <c r="D1026" s="124">
        <v>12.0</v>
      </c>
      <c r="E1026" s="122"/>
      <c r="F1026" s="141" t="s">
        <v>1395</v>
      </c>
      <c r="G1026" s="125" t="s">
        <v>857</v>
      </c>
      <c r="H1026" s="122" t="s">
        <v>5962</v>
      </c>
      <c r="I1026" s="142">
        <v>2.8</v>
      </c>
      <c r="J1026" s="122">
        <v>64.0</v>
      </c>
      <c r="K1026" s="122">
        <v>32.0</v>
      </c>
      <c r="L1026" s="122"/>
      <c r="M1026" s="122"/>
      <c r="N1026" s="143"/>
      <c r="O1026" s="121"/>
      <c r="P1026" s="136">
        <v>9736112.0</v>
      </c>
      <c r="Q1026" s="121"/>
      <c r="R1026" s="122" t="s">
        <v>6009</v>
      </c>
      <c r="S1026" s="121"/>
      <c r="T1026" s="121"/>
      <c r="U1026" s="121"/>
      <c r="V1026" s="121"/>
      <c r="W1026" s="121"/>
      <c r="X1026" s="121"/>
    </row>
    <row r="1027" ht="12.75" customHeight="1">
      <c r="A1027" s="121" t="s">
        <v>8608</v>
      </c>
      <c r="B1027" s="122">
        <v>10915.0</v>
      </c>
      <c r="C1027" s="123">
        <v>38177.0</v>
      </c>
      <c r="D1027" s="124">
        <v>11.0</v>
      </c>
      <c r="E1027" s="125"/>
      <c r="F1027" s="141" t="s">
        <v>6538</v>
      </c>
      <c r="G1027" s="125" t="s">
        <v>857</v>
      </c>
      <c r="H1027" s="122" t="s">
        <v>5962</v>
      </c>
      <c r="I1027" s="142">
        <v>2.25</v>
      </c>
      <c r="J1027" s="122">
        <v>61.0</v>
      </c>
      <c r="K1027" s="122">
        <v>30.0</v>
      </c>
      <c r="L1027" s="121"/>
      <c r="M1027" s="122"/>
      <c r="N1027" s="143"/>
      <c r="O1027" s="121"/>
      <c r="P1027" s="136">
        <v>1.051275E7</v>
      </c>
      <c r="Q1027" s="121"/>
      <c r="R1027" s="122" t="s">
        <v>5963</v>
      </c>
      <c r="S1027" s="121"/>
      <c r="T1027" s="121"/>
      <c r="U1027" s="121"/>
      <c r="V1027" s="121"/>
      <c r="W1027" s="121"/>
      <c r="X1027" s="121"/>
    </row>
    <row r="1028" ht="12.75" customHeight="1">
      <c r="A1028" s="121" t="s">
        <v>8608</v>
      </c>
      <c r="B1028" s="122">
        <v>10841.0</v>
      </c>
      <c r="C1028" s="123">
        <v>38177.0</v>
      </c>
      <c r="D1028" s="124">
        <v>15.0</v>
      </c>
      <c r="E1028" s="125"/>
      <c r="F1028" s="141" t="s">
        <v>1347</v>
      </c>
      <c r="G1028" s="125" t="s">
        <v>857</v>
      </c>
      <c r="H1028" s="122" t="s">
        <v>5962</v>
      </c>
      <c r="I1028" s="142">
        <v>2.45</v>
      </c>
      <c r="J1028" s="122">
        <v>62.0</v>
      </c>
      <c r="K1028" s="122">
        <v>32.0</v>
      </c>
      <c r="L1028" s="121"/>
      <c r="M1028" s="122"/>
      <c r="N1028" s="143"/>
      <c r="O1028" s="121"/>
      <c r="P1028" s="136">
        <v>1.0826545E7</v>
      </c>
      <c r="Q1028" s="121"/>
      <c r="R1028" s="122" t="s">
        <v>5963</v>
      </c>
      <c r="S1028" s="121"/>
      <c r="T1028" s="121"/>
      <c r="U1028" s="121"/>
      <c r="V1028" s="121"/>
      <c r="W1028" s="121"/>
      <c r="X1028" s="121"/>
    </row>
    <row r="1029" ht="12.75" customHeight="1">
      <c r="A1029" s="121" t="s">
        <v>8608</v>
      </c>
      <c r="B1029" s="120">
        <v>10925.0</v>
      </c>
      <c r="C1029" s="123">
        <v>38177.0</v>
      </c>
      <c r="D1029" s="124">
        <v>15.0</v>
      </c>
      <c r="E1029" s="122"/>
      <c r="F1029" s="141" t="s">
        <v>1084</v>
      </c>
      <c r="G1029" s="125" t="s">
        <v>857</v>
      </c>
      <c r="H1029" s="122" t="s">
        <v>5962</v>
      </c>
      <c r="I1029" s="142">
        <v>2.6</v>
      </c>
      <c r="J1029" s="122">
        <v>63.0</v>
      </c>
      <c r="K1029" s="122">
        <v>30.0</v>
      </c>
      <c r="L1029" s="122"/>
      <c r="M1029" s="122"/>
      <c r="N1029" s="143"/>
      <c r="O1029" s="121"/>
      <c r="P1029" s="136">
        <v>9357619.0</v>
      </c>
      <c r="Q1029" s="121"/>
      <c r="R1029" s="122" t="s">
        <v>5963</v>
      </c>
      <c r="S1029" s="121"/>
      <c r="T1029" s="121"/>
      <c r="U1029" s="121"/>
      <c r="V1029" s="121"/>
      <c r="W1029" s="121"/>
      <c r="X1029" s="121"/>
    </row>
    <row r="1030" ht="12.75" customHeight="1">
      <c r="A1030" s="121" t="s">
        <v>8608</v>
      </c>
      <c r="B1030" s="122">
        <v>10934.0</v>
      </c>
      <c r="C1030" s="123">
        <v>38177.0</v>
      </c>
      <c r="D1030" s="124">
        <v>18.0</v>
      </c>
      <c r="E1030" s="122"/>
      <c r="F1030" s="141" t="s">
        <v>1084</v>
      </c>
      <c r="G1030" s="125" t="s">
        <v>857</v>
      </c>
      <c r="H1030" s="122" t="s">
        <v>5962</v>
      </c>
      <c r="I1030" s="142">
        <v>3.0</v>
      </c>
      <c r="J1030" s="122">
        <v>68.0</v>
      </c>
      <c r="K1030" s="122">
        <v>34.0</v>
      </c>
      <c r="L1030" s="122"/>
      <c r="M1030" s="122"/>
      <c r="N1030" s="143"/>
      <c r="O1030" s="121"/>
      <c r="P1030" s="136">
        <v>1.055457E7</v>
      </c>
      <c r="Q1030" s="121"/>
      <c r="R1030" s="122" t="s">
        <v>5963</v>
      </c>
      <c r="S1030" s="121"/>
      <c r="T1030" s="121"/>
      <c r="U1030" s="121"/>
      <c r="V1030" s="121"/>
      <c r="W1030" s="121"/>
      <c r="X1030" s="121"/>
    </row>
    <row r="1031" ht="12.75" customHeight="1">
      <c r="A1031" s="121" t="s">
        <v>8608</v>
      </c>
      <c r="B1031" s="122">
        <v>10901.0</v>
      </c>
      <c r="C1031" s="123">
        <v>38177.0</v>
      </c>
      <c r="D1031" s="124">
        <v>8.0</v>
      </c>
      <c r="E1031" s="125"/>
      <c r="F1031" s="141" t="s">
        <v>1453</v>
      </c>
      <c r="G1031" s="125" t="s">
        <v>857</v>
      </c>
      <c r="H1031" s="122" t="s">
        <v>5962</v>
      </c>
      <c r="I1031" s="142">
        <v>3.1</v>
      </c>
      <c r="J1031" s="122">
        <v>68.0</v>
      </c>
      <c r="K1031" s="122">
        <v>34.0</v>
      </c>
      <c r="L1031" s="121"/>
      <c r="M1031" s="122"/>
      <c r="N1031" s="143"/>
      <c r="O1031" s="121"/>
      <c r="P1031" s="136">
        <v>1.0533102E7</v>
      </c>
      <c r="Q1031" s="121"/>
      <c r="R1031" s="122" t="s">
        <v>5963</v>
      </c>
      <c r="S1031" s="121"/>
      <c r="T1031" s="121"/>
      <c r="U1031" s="121"/>
      <c r="V1031" s="121"/>
      <c r="W1031" s="121"/>
      <c r="X1031" s="121"/>
    </row>
    <row r="1032" ht="12.75" customHeight="1">
      <c r="A1032" s="121" t="s">
        <v>8608</v>
      </c>
      <c r="B1032" s="122">
        <v>10930.0</v>
      </c>
      <c r="C1032" s="123">
        <v>38177.0</v>
      </c>
      <c r="D1032" s="124">
        <v>16.0</v>
      </c>
      <c r="E1032" s="125"/>
      <c r="F1032" s="141" t="s">
        <v>906</v>
      </c>
      <c r="G1032" s="125" t="s">
        <v>857</v>
      </c>
      <c r="H1032" s="122" t="s">
        <v>5962</v>
      </c>
      <c r="I1032" s="142">
        <v>2.1</v>
      </c>
      <c r="J1032" s="122">
        <v>61.0</v>
      </c>
      <c r="K1032" s="122">
        <v>28.0</v>
      </c>
      <c r="L1032" s="121"/>
      <c r="M1032" s="122"/>
      <c r="N1032" s="143"/>
      <c r="O1032" s="121"/>
      <c r="P1032" s="136">
        <v>1.0711482E7</v>
      </c>
      <c r="Q1032" s="121"/>
      <c r="R1032" s="122" t="s">
        <v>5963</v>
      </c>
      <c r="S1032" s="121"/>
      <c r="T1032" s="121"/>
      <c r="U1032" s="121"/>
      <c r="V1032" s="121"/>
      <c r="W1032" s="121"/>
      <c r="X1032" s="121"/>
    </row>
    <row r="1033" ht="12.75" customHeight="1">
      <c r="A1033" s="121" t="s">
        <v>8608</v>
      </c>
      <c r="B1033" s="122">
        <v>10843.0</v>
      </c>
      <c r="C1033" s="123">
        <v>38177.0</v>
      </c>
      <c r="D1033" s="124">
        <v>18.0</v>
      </c>
      <c r="E1033" s="125"/>
      <c r="F1033" s="141" t="s">
        <v>6519</v>
      </c>
      <c r="G1033" s="125" t="s">
        <v>857</v>
      </c>
      <c r="H1033" s="122" t="s">
        <v>5962</v>
      </c>
      <c r="I1033" s="142">
        <v>4.5</v>
      </c>
      <c r="J1033" s="122">
        <v>77.0</v>
      </c>
      <c r="K1033" s="122">
        <v>39.0</v>
      </c>
      <c r="L1033" s="121"/>
      <c r="M1033" s="122"/>
      <c r="N1033" s="143"/>
      <c r="O1033" s="121"/>
      <c r="P1033" s="136">
        <v>7.1675059E7</v>
      </c>
      <c r="Q1033" s="121"/>
      <c r="R1033" s="122" t="s">
        <v>5963</v>
      </c>
      <c r="S1033" s="121"/>
      <c r="T1033" s="121"/>
      <c r="U1033" s="121"/>
      <c r="V1033" s="121"/>
      <c r="W1033" s="121"/>
      <c r="X1033" s="121"/>
    </row>
    <row r="1034" ht="12.75" customHeight="1">
      <c r="A1034" s="121" t="s">
        <v>8608</v>
      </c>
      <c r="B1034" s="122">
        <v>10913.0</v>
      </c>
      <c r="C1034" s="123">
        <v>38177.0</v>
      </c>
      <c r="D1034" s="124">
        <v>10.0</v>
      </c>
      <c r="E1034" s="125"/>
      <c r="F1034" s="141" t="s">
        <v>922</v>
      </c>
      <c r="G1034" s="125" t="s">
        <v>857</v>
      </c>
      <c r="H1034" s="122" t="s">
        <v>5962</v>
      </c>
      <c r="I1034" s="142">
        <v>2.3</v>
      </c>
      <c r="J1034" s="122">
        <v>62.0</v>
      </c>
      <c r="K1034" s="122">
        <v>30.0</v>
      </c>
      <c r="L1034" s="121"/>
      <c r="M1034" s="122"/>
      <c r="N1034" s="143"/>
      <c r="O1034" s="121"/>
      <c r="P1034" s="136">
        <v>1.056738E7</v>
      </c>
      <c r="Q1034" s="121"/>
      <c r="R1034" s="122" t="s">
        <v>5963</v>
      </c>
      <c r="S1034" s="121"/>
      <c r="T1034" s="121"/>
      <c r="U1034" s="121"/>
      <c r="V1034" s="121"/>
      <c r="W1034" s="121"/>
      <c r="X1034" s="121"/>
    </row>
    <row r="1035" ht="12.75" customHeight="1">
      <c r="A1035" s="121" t="s">
        <v>8608</v>
      </c>
      <c r="B1035" s="122">
        <v>10838.0</v>
      </c>
      <c r="C1035" s="123">
        <v>38177.0</v>
      </c>
      <c r="D1035" s="124">
        <v>17.2</v>
      </c>
      <c r="E1035" s="125"/>
      <c r="F1035" s="141" t="s">
        <v>7971</v>
      </c>
      <c r="G1035" s="125" t="s">
        <v>857</v>
      </c>
      <c r="H1035" s="122" t="s">
        <v>5962</v>
      </c>
      <c r="I1035" s="142">
        <v>2.0</v>
      </c>
      <c r="J1035" s="122">
        <v>66.0</v>
      </c>
      <c r="K1035" s="122">
        <v>28.0</v>
      </c>
      <c r="L1035" s="121"/>
      <c r="M1035" s="122"/>
      <c r="N1035" s="143"/>
      <c r="O1035" s="121"/>
      <c r="P1035" s="136">
        <v>1.0897201E7</v>
      </c>
      <c r="Q1035" s="121"/>
      <c r="R1035" s="122" t="s">
        <v>5963</v>
      </c>
      <c r="S1035" s="121"/>
      <c r="T1035" s="121"/>
      <c r="U1035" s="121"/>
      <c r="V1035" s="121"/>
      <c r="W1035" s="121"/>
      <c r="X1035" s="121"/>
    </row>
    <row r="1036" ht="12.75" customHeight="1">
      <c r="A1036" s="121" t="s">
        <v>8608</v>
      </c>
      <c r="B1036" s="122">
        <v>10842.0</v>
      </c>
      <c r="C1036" s="123">
        <v>38177.0</v>
      </c>
      <c r="D1036" s="124">
        <v>17.15</v>
      </c>
      <c r="E1036" s="125"/>
      <c r="F1036" s="141" t="s">
        <v>7971</v>
      </c>
      <c r="G1036" s="125" t="s">
        <v>857</v>
      </c>
      <c r="H1036" s="122" t="s">
        <v>5962</v>
      </c>
      <c r="I1036" s="142">
        <v>2.7</v>
      </c>
      <c r="J1036" s="122">
        <v>65.0</v>
      </c>
      <c r="K1036" s="122">
        <v>33.0</v>
      </c>
      <c r="L1036" s="121"/>
      <c r="M1036" s="122"/>
      <c r="N1036" s="143"/>
      <c r="O1036" s="121"/>
      <c r="P1036" s="136">
        <v>1.0477936E7</v>
      </c>
      <c r="Q1036" s="121"/>
      <c r="R1036" s="122" t="s">
        <v>5963</v>
      </c>
      <c r="S1036" s="121"/>
      <c r="T1036" s="121"/>
      <c r="U1036" s="121"/>
      <c r="V1036" s="121"/>
      <c r="W1036" s="121"/>
      <c r="X1036" s="121"/>
    </row>
    <row r="1037" ht="12.75" customHeight="1">
      <c r="A1037" s="121" t="s">
        <v>8608</v>
      </c>
      <c r="B1037" s="122">
        <v>10850.0</v>
      </c>
      <c r="C1037" s="123">
        <v>38177.0</v>
      </c>
      <c r="D1037" s="124">
        <v>13.3</v>
      </c>
      <c r="E1037" s="122"/>
      <c r="F1037" s="141" t="s">
        <v>7971</v>
      </c>
      <c r="G1037" s="125" t="s">
        <v>857</v>
      </c>
      <c r="H1037" s="122" t="s">
        <v>5962</v>
      </c>
      <c r="I1037" s="142">
        <v>4.0</v>
      </c>
      <c r="J1037" s="122">
        <v>69.0</v>
      </c>
      <c r="K1037" s="122">
        <v>37.0</v>
      </c>
      <c r="L1037" s="122"/>
      <c r="M1037" s="122"/>
      <c r="N1037" s="143"/>
      <c r="O1037" s="121"/>
      <c r="P1037" s="136">
        <v>1.0473127E7</v>
      </c>
      <c r="Q1037" s="121"/>
      <c r="R1037" s="122" t="s">
        <v>5963</v>
      </c>
      <c r="S1037" s="121"/>
      <c r="T1037" s="121"/>
      <c r="U1037" s="121"/>
      <c r="V1037" s="121"/>
      <c r="W1037" s="121"/>
      <c r="X1037" s="121"/>
    </row>
    <row r="1038" ht="12.75" customHeight="1">
      <c r="A1038" s="121" t="s">
        <v>8608</v>
      </c>
      <c r="B1038" s="122">
        <v>10908.0</v>
      </c>
      <c r="C1038" s="123">
        <v>38177.0</v>
      </c>
      <c r="D1038" s="124">
        <v>10.0</v>
      </c>
      <c r="E1038" s="125"/>
      <c r="F1038" s="141" t="s">
        <v>7971</v>
      </c>
      <c r="G1038" s="125" t="s">
        <v>857</v>
      </c>
      <c r="H1038" s="122" t="s">
        <v>5962</v>
      </c>
      <c r="I1038" s="142">
        <v>2.8</v>
      </c>
      <c r="J1038" s="122">
        <v>64.0</v>
      </c>
      <c r="K1038" s="122">
        <v>32.0</v>
      </c>
      <c r="L1038" s="121"/>
      <c r="M1038" s="122"/>
      <c r="N1038" s="143"/>
      <c r="O1038" s="121"/>
      <c r="P1038" s="136">
        <v>1.055728E7</v>
      </c>
      <c r="Q1038" s="121"/>
      <c r="R1038" s="122" t="s">
        <v>5963</v>
      </c>
      <c r="S1038" s="121"/>
      <c r="T1038" s="121"/>
      <c r="U1038" s="121"/>
      <c r="V1038" s="121"/>
      <c r="W1038" s="121"/>
      <c r="X1038" s="121"/>
    </row>
    <row r="1039" ht="12.75" customHeight="1">
      <c r="A1039" s="121" t="s">
        <v>8608</v>
      </c>
      <c r="B1039" s="122">
        <v>10917.0</v>
      </c>
      <c r="C1039" s="123">
        <v>38177.0</v>
      </c>
      <c r="D1039" s="124">
        <v>11.3</v>
      </c>
      <c r="E1039" s="125"/>
      <c r="F1039" s="141" t="s">
        <v>7971</v>
      </c>
      <c r="G1039" s="125" t="s">
        <v>857</v>
      </c>
      <c r="H1039" s="122" t="s">
        <v>5962</v>
      </c>
      <c r="I1039" s="142">
        <v>2.0</v>
      </c>
      <c r="J1039" s="122">
        <v>57.0</v>
      </c>
      <c r="K1039" s="122">
        <v>28.0</v>
      </c>
      <c r="L1039" s="121"/>
      <c r="M1039" s="122"/>
      <c r="N1039" s="143"/>
      <c r="O1039" s="121"/>
      <c r="P1039" s="136">
        <v>1.0792533E7</v>
      </c>
      <c r="Q1039" s="121"/>
      <c r="R1039" s="122" t="s">
        <v>5963</v>
      </c>
      <c r="S1039" s="121"/>
      <c r="T1039" s="121"/>
      <c r="U1039" s="121"/>
      <c r="V1039" s="121"/>
      <c r="W1039" s="121"/>
      <c r="X1039" s="121"/>
    </row>
    <row r="1040" ht="12.75" customHeight="1">
      <c r="A1040" s="121" t="s">
        <v>8608</v>
      </c>
      <c r="B1040" s="122">
        <v>10839.0</v>
      </c>
      <c r="C1040" s="123">
        <v>38177.0</v>
      </c>
      <c r="D1040" s="124">
        <v>18.0</v>
      </c>
      <c r="E1040" s="125"/>
      <c r="F1040" s="141" t="s">
        <v>1209</v>
      </c>
      <c r="G1040" s="125" t="s">
        <v>857</v>
      </c>
      <c r="H1040" s="122" t="s">
        <v>5962</v>
      </c>
      <c r="I1040" s="142">
        <v>2.2</v>
      </c>
      <c r="J1040" s="122">
        <v>60.0</v>
      </c>
      <c r="K1040" s="122">
        <v>30.0</v>
      </c>
      <c r="L1040" s="121"/>
      <c r="M1040" s="122"/>
      <c r="N1040" s="143"/>
      <c r="O1040" s="121"/>
      <c r="P1040" s="136">
        <v>1.06902E7</v>
      </c>
      <c r="Q1040" s="121"/>
      <c r="R1040" s="122" t="s">
        <v>5963</v>
      </c>
      <c r="S1040" s="121"/>
      <c r="T1040" s="121"/>
      <c r="U1040" s="121"/>
      <c r="V1040" s="121"/>
      <c r="W1040" s="121"/>
      <c r="X1040" s="121"/>
    </row>
    <row r="1041" ht="12.75" customHeight="1">
      <c r="A1041" s="121" t="s">
        <v>8608</v>
      </c>
      <c r="B1041" s="122">
        <v>10836.0</v>
      </c>
      <c r="C1041" s="123">
        <v>38177.0</v>
      </c>
      <c r="D1041" s="124">
        <v>10.0</v>
      </c>
      <c r="E1041" s="125"/>
      <c r="F1041" s="141" t="s">
        <v>927</v>
      </c>
      <c r="G1041" s="125" t="s">
        <v>857</v>
      </c>
      <c r="H1041" s="122" t="s">
        <v>5962</v>
      </c>
      <c r="I1041" s="142">
        <v>3.3</v>
      </c>
      <c r="J1041" s="122">
        <v>66.0</v>
      </c>
      <c r="K1041" s="122">
        <v>34.0</v>
      </c>
      <c r="L1041" s="121"/>
      <c r="M1041" s="122"/>
      <c r="N1041" s="143"/>
      <c r="O1041" s="121"/>
      <c r="P1041" s="136">
        <v>5.2611254E7</v>
      </c>
      <c r="Q1041" s="121"/>
      <c r="R1041" s="122" t="s">
        <v>5963</v>
      </c>
      <c r="S1041" s="121"/>
      <c r="T1041" s="121"/>
      <c r="U1041" s="121"/>
      <c r="V1041" s="121"/>
      <c r="W1041" s="121"/>
      <c r="X1041" s="121"/>
    </row>
    <row r="1042" ht="12.75" customHeight="1">
      <c r="A1042" s="121" t="s">
        <v>8608</v>
      </c>
      <c r="B1042" s="122">
        <v>10837.0</v>
      </c>
      <c r="C1042" s="123">
        <v>38177.0</v>
      </c>
      <c r="D1042" s="124">
        <v>14.15</v>
      </c>
      <c r="E1042" s="125"/>
      <c r="F1042" s="141" t="s">
        <v>927</v>
      </c>
      <c r="G1042" s="125" t="s">
        <v>857</v>
      </c>
      <c r="H1042" s="122" t="s">
        <v>5962</v>
      </c>
      <c r="I1042" s="142">
        <v>2.3</v>
      </c>
      <c r="J1042" s="122">
        <v>62.0</v>
      </c>
      <c r="K1042" s="122">
        <v>29.0</v>
      </c>
      <c r="L1042" s="121"/>
      <c r="M1042" s="122"/>
      <c r="N1042" s="143"/>
      <c r="O1042" s="121"/>
      <c r="P1042" s="136">
        <v>1.0689894E7</v>
      </c>
      <c r="Q1042" s="121"/>
      <c r="R1042" s="122" t="s">
        <v>5963</v>
      </c>
      <c r="S1042" s="121"/>
      <c r="T1042" s="121"/>
      <c r="U1042" s="121"/>
      <c r="V1042" s="121"/>
      <c r="W1042" s="121"/>
      <c r="X1042" s="121"/>
    </row>
    <row r="1043" ht="12.75" customHeight="1">
      <c r="A1043" s="121" t="s">
        <v>8608</v>
      </c>
      <c r="B1043" s="122">
        <v>10902.0</v>
      </c>
      <c r="C1043" s="123">
        <v>38177.0</v>
      </c>
      <c r="D1043" s="124">
        <v>8.0</v>
      </c>
      <c r="E1043" s="125"/>
      <c r="F1043" s="141" t="s">
        <v>927</v>
      </c>
      <c r="G1043" s="125" t="s">
        <v>857</v>
      </c>
      <c r="H1043" s="122" t="s">
        <v>5962</v>
      </c>
      <c r="I1043" s="142">
        <v>2.6</v>
      </c>
      <c r="J1043" s="122">
        <v>63.0</v>
      </c>
      <c r="K1043" s="122">
        <v>32.0</v>
      </c>
      <c r="L1043" s="121"/>
      <c r="M1043" s="122"/>
      <c r="N1043" s="143"/>
      <c r="O1043" s="121"/>
      <c r="P1043" s="136">
        <v>1.0539902E7</v>
      </c>
      <c r="Q1043" s="121"/>
      <c r="R1043" s="122" t="s">
        <v>5963</v>
      </c>
      <c r="S1043" s="121"/>
      <c r="T1043" s="121"/>
      <c r="U1043" s="121"/>
      <c r="V1043" s="121"/>
      <c r="W1043" s="121"/>
      <c r="X1043" s="121"/>
    </row>
    <row r="1044" ht="12.75" customHeight="1">
      <c r="A1044" s="121" t="s">
        <v>8608</v>
      </c>
      <c r="B1044" s="122">
        <v>6599.0</v>
      </c>
      <c r="C1044" s="123">
        <v>38177.0</v>
      </c>
      <c r="D1044" s="124">
        <v>8.0</v>
      </c>
      <c r="E1044" s="125"/>
      <c r="F1044" s="141" t="s">
        <v>921</v>
      </c>
      <c r="G1044" s="125" t="s">
        <v>857</v>
      </c>
      <c r="H1044" s="122" t="s">
        <v>5962</v>
      </c>
      <c r="I1044" s="142">
        <v>2.75</v>
      </c>
      <c r="J1044" s="122">
        <v>64.0</v>
      </c>
      <c r="K1044" s="122">
        <v>32.0</v>
      </c>
      <c r="L1044" s="121"/>
      <c r="M1044" s="122"/>
      <c r="N1044" s="143"/>
      <c r="O1044" s="121"/>
      <c r="P1044" s="136">
        <v>4.5428267E7</v>
      </c>
      <c r="Q1044" s="121"/>
      <c r="R1044" s="122" t="s">
        <v>5963</v>
      </c>
      <c r="S1044" s="121"/>
      <c r="T1044" s="121"/>
      <c r="U1044" s="121"/>
      <c r="V1044" s="121"/>
      <c r="W1044" s="121"/>
      <c r="X1044" s="121"/>
    </row>
    <row r="1045" ht="12.75" customHeight="1">
      <c r="A1045" s="121" t="s">
        <v>8608</v>
      </c>
      <c r="B1045" s="122">
        <v>10931.0</v>
      </c>
      <c r="C1045" s="123">
        <v>38177.0</v>
      </c>
      <c r="D1045" s="124">
        <v>16.3</v>
      </c>
      <c r="E1045" s="125"/>
      <c r="F1045" s="141" t="s">
        <v>921</v>
      </c>
      <c r="G1045" s="125" t="s">
        <v>857</v>
      </c>
      <c r="H1045" s="122" t="s">
        <v>5962</v>
      </c>
      <c r="I1045" s="142">
        <v>2.1</v>
      </c>
      <c r="J1045" s="122">
        <v>60.0</v>
      </c>
      <c r="K1045" s="122">
        <v>28.0</v>
      </c>
      <c r="L1045" s="121"/>
      <c r="M1045" s="122"/>
      <c r="N1045" s="143"/>
      <c r="O1045" s="121"/>
      <c r="P1045" s="136">
        <v>1.055895E7</v>
      </c>
      <c r="Q1045" s="121"/>
      <c r="R1045" s="122" t="s">
        <v>5963</v>
      </c>
      <c r="S1045" s="121"/>
      <c r="T1045" s="121"/>
      <c r="U1045" s="121"/>
      <c r="V1045" s="121"/>
      <c r="W1045" s="121"/>
      <c r="X1045" s="121"/>
    </row>
    <row r="1046" ht="12.75" customHeight="1">
      <c r="A1046" s="121" t="s">
        <v>8608</v>
      </c>
      <c r="B1046" s="122">
        <v>10910.0</v>
      </c>
      <c r="C1046" s="123">
        <v>38177.0</v>
      </c>
      <c r="D1046" s="124">
        <v>10.0</v>
      </c>
      <c r="E1046" s="125"/>
      <c r="F1046" s="141" t="s">
        <v>8643</v>
      </c>
      <c r="G1046" s="125" t="s">
        <v>857</v>
      </c>
      <c r="H1046" s="122" t="s">
        <v>5962</v>
      </c>
      <c r="I1046" s="142">
        <v>2.2</v>
      </c>
      <c r="J1046" s="122">
        <v>62.0</v>
      </c>
      <c r="K1046" s="122">
        <v>30.0</v>
      </c>
      <c r="L1046" s="121"/>
      <c r="M1046" s="122"/>
      <c r="N1046" s="143"/>
      <c r="O1046" s="121"/>
      <c r="P1046" s="136">
        <v>1.0754703E7</v>
      </c>
      <c r="Q1046" s="121"/>
      <c r="R1046" s="122" t="s">
        <v>5963</v>
      </c>
      <c r="S1046" s="121"/>
      <c r="T1046" s="121"/>
      <c r="U1046" s="121"/>
      <c r="V1046" s="121"/>
      <c r="W1046" s="121"/>
      <c r="X1046" s="121"/>
    </row>
    <row r="1047" ht="12.75" customHeight="1">
      <c r="A1047" s="121" t="s">
        <v>8608</v>
      </c>
      <c r="B1047" s="122">
        <v>10849.0</v>
      </c>
      <c r="C1047" s="123">
        <v>38177.0</v>
      </c>
      <c r="D1047" s="124">
        <v>9.0</v>
      </c>
      <c r="E1047" s="122"/>
      <c r="F1047" s="141" t="s">
        <v>999</v>
      </c>
      <c r="G1047" s="125" t="s">
        <v>857</v>
      </c>
      <c r="H1047" s="122" t="s">
        <v>5962</v>
      </c>
      <c r="I1047" s="142">
        <v>2.3</v>
      </c>
      <c r="J1047" s="122">
        <v>59.0</v>
      </c>
      <c r="K1047" s="122">
        <v>30.0</v>
      </c>
      <c r="L1047" s="122"/>
      <c r="M1047" s="122"/>
      <c r="N1047" s="143"/>
      <c r="O1047" s="121"/>
      <c r="P1047" s="136">
        <v>1.0586419E7</v>
      </c>
      <c r="Q1047" s="121"/>
      <c r="R1047" s="122" t="s">
        <v>5963</v>
      </c>
      <c r="S1047" s="121"/>
      <c r="T1047" s="121"/>
      <c r="U1047" s="121"/>
      <c r="V1047" s="121"/>
      <c r="W1047" s="121"/>
      <c r="X1047" s="121"/>
    </row>
    <row r="1048" ht="12.75" customHeight="1">
      <c r="A1048" s="121" t="s">
        <v>8608</v>
      </c>
      <c r="B1048" s="122">
        <v>10907.0</v>
      </c>
      <c r="C1048" s="123">
        <v>38177.0</v>
      </c>
      <c r="D1048" s="124">
        <v>10.0</v>
      </c>
      <c r="E1048" s="125"/>
      <c r="F1048" s="141" t="s">
        <v>999</v>
      </c>
      <c r="G1048" s="125" t="s">
        <v>857</v>
      </c>
      <c r="H1048" s="122" t="s">
        <v>5962</v>
      </c>
      <c r="I1048" s="142">
        <v>2.5</v>
      </c>
      <c r="J1048" s="122">
        <v>63.0</v>
      </c>
      <c r="K1048" s="122">
        <v>32.0</v>
      </c>
      <c r="L1048" s="121"/>
      <c r="M1048" s="122"/>
      <c r="N1048" s="143"/>
      <c r="O1048" s="121"/>
      <c r="P1048" s="136">
        <v>1.0641062E7</v>
      </c>
      <c r="Q1048" s="121"/>
      <c r="R1048" s="122" t="s">
        <v>5963</v>
      </c>
      <c r="S1048" s="121"/>
      <c r="T1048" s="121"/>
      <c r="U1048" s="121"/>
      <c r="V1048" s="121"/>
      <c r="W1048" s="121"/>
      <c r="X1048" s="121"/>
    </row>
    <row r="1049" ht="12.75" customHeight="1">
      <c r="A1049" s="121" t="s">
        <v>8608</v>
      </c>
      <c r="B1049" s="122">
        <v>10912.0</v>
      </c>
      <c r="C1049" s="123">
        <v>38177.0</v>
      </c>
      <c r="D1049" s="124">
        <v>11.0</v>
      </c>
      <c r="E1049" s="125"/>
      <c r="F1049" s="141" t="s">
        <v>999</v>
      </c>
      <c r="G1049" s="125" t="s">
        <v>857</v>
      </c>
      <c r="H1049" s="122" t="s">
        <v>5962</v>
      </c>
      <c r="I1049" s="142">
        <v>2.4</v>
      </c>
      <c r="J1049" s="122">
        <v>62.0</v>
      </c>
      <c r="K1049" s="122">
        <v>30.0</v>
      </c>
      <c r="L1049" s="121"/>
      <c r="M1049" s="122"/>
      <c r="N1049" s="143"/>
      <c r="O1049" s="121"/>
      <c r="P1049" s="136">
        <v>7.166366E7</v>
      </c>
      <c r="Q1049" s="121"/>
      <c r="R1049" s="122" t="s">
        <v>5963</v>
      </c>
      <c r="S1049" s="121"/>
      <c r="T1049" s="121"/>
      <c r="U1049" s="121"/>
      <c r="V1049" s="121"/>
      <c r="W1049" s="121"/>
      <c r="X1049" s="121"/>
    </row>
    <row r="1050" ht="12.75" customHeight="1">
      <c r="A1050" s="121" t="s">
        <v>8608</v>
      </c>
      <c r="B1050" s="122">
        <v>10916.0</v>
      </c>
      <c r="C1050" s="123">
        <v>38177.0</v>
      </c>
      <c r="D1050" s="124">
        <v>11.0</v>
      </c>
      <c r="E1050" s="125"/>
      <c r="F1050" s="141" t="s">
        <v>999</v>
      </c>
      <c r="G1050" s="125" t="s">
        <v>857</v>
      </c>
      <c r="H1050" s="122" t="s">
        <v>5962</v>
      </c>
      <c r="I1050" s="142">
        <v>2.0</v>
      </c>
      <c r="J1050" s="122">
        <v>60.0</v>
      </c>
      <c r="K1050" s="122">
        <v>30.0</v>
      </c>
      <c r="L1050" s="121"/>
      <c r="M1050" s="122"/>
      <c r="N1050" s="143"/>
      <c r="O1050" s="121"/>
      <c r="P1050" s="136">
        <v>1.058893E7</v>
      </c>
      <c r="Q1050" s="121"/>
      <c r="R1050" s="122" t="s">
        <v>5963</v>
      </c>
      <c r="S1050" s="121"/>
      <c r="T1050" s="121"/>
      <c r="U1050" s="121"/>
      <c r="V1050" s="121"/>
      <c r="W1050" s="121"/>
      <c r="X1050" s="121"/>
    </row>
    <row r="1051" ht="12.75" customHeight="1">
      <c r="A1051" s="121" t="s">
        <v>8608</v>
      </c>
      <c r="B1051" s="122">
        <v>10906.0</v>
      </c>
      <c r="C1051" s="123">
        <v>38177.0</v>
      </c>
      <c r="D1051" s="124">
        <v>9.3</v>
      </c>
      <c r="E1051" s="125"/>
      <c r="F1051" s="141" t="s">
        <v>8610</v>
      </c>
      <c r="G1051" s="125" t="s">
        <v>857</v>
      </c>
      <c r="H1051" s="122" t="s">
        <v>5962</v>
      </c>
      <c r="I1051" s="142">
        <v>4.9</v>
      </c>
      <c r="J1051" s="122">
        <v>77.0</v>
      </c>
      <c r="K1051" s="122">
        <v>40.0</v>
      </c>
      <c r="L1051" s="121"/>
      <c r="M1051" s="122"/>
      <c r="N1051" s="143"/>
      <c r="O1051" s="121"/>
      <c r="P1051" s="136">
        <v>1.0526896E7</v>
      </c>
      <c r="Q1051" s="121"/>
      <c r="R1051" s="122" t="s">
        <v>5963</v>
      </c>
      <c r="S1051" s="121"/>
      <c r="T1051" s="121"/>
      <c r="U1051" s="121"/>
      <c r="V1051" s="121"/>
      <c r="W1051" s="121"/>
      <c r="X1051" s="121"/>
    </row>
    <row r="1052" ht="12.75" customHeight="1">
      <c r="A1052" s="121" t="s">
        <v>8608</v>
      </c>
      <c r="B1052" s="122">
        <v>6597.0</v>
      </c>
      <c r="C1052" s="123">
        <v>38177.0</v>
      </c>
      <c r="D1052" s="124">
        <v>7.3</v>
      </c>
      <c r="E1052" s="125"/>
      <c r="F1052" s="141" t="s">
        <v>1204</v>
      </c>
      <c r="G1052" s="125" t="s">
        <v>857</v>
      </c>
      <c r="H1052" s="122" t="s">
        <v>5962</v>
      </c>
      <c r="I1052" s="142">
        <v>5.6</v>
      </c>
      <c r="J1052" s="122">
        <v>82.0</v>
      </c>
      <c r="K1052" s="122">
        <v>40.0</v>
      </c>
      <c r="L1052" s="121"/>
      <c r="M1052" s="122"/>
      <c r="N1052" s="143"/>
      <c r="O1052" s="121"/>
      <c r="P1052" s="136">
        <v>1.1043826E7</v>
      </c>
      <c r="Q1052" s="121"/>
      <c r="R1052" s="122" t="s">
        <v>5963</v>
      </c>
      <c r="S1052" s="121"/>
      <c r="T1052" s="121"/>
      <c r="U1052" s="121"/>
      <c r="V1052" s="121"/>
      <c r="W1052" s="121"/>
      <c r="X1052" s="121"/>
    </row>
    <row r="1053" ht="12.75" customHeight="1">
      <c r="A1053" s="121" t="s">
        <v>8608</v>
      </c>
      <c r="B1053" s="122">
        <v>10851.0</v>
      </c>
      <c r="C1053" s="123">
        <v>38177.0</v>
      </c>
      <c r="D1053" s="124">
        <v>19.2</v>
      </c>
      <c r="E1053" s="122"/>
      <c r="F1053" s="141" t="s">
        <v>1204</v>
      </c>
      <c r="G1053" s="125" t="s">
        <v>857</v>
      </c>
      <c r="H1053" s="122" t="s">
        <v>5962</v>
      </c>
      <c r="I1053" s="142">
        <v>5.0</v>
      </c>
      <c r="J1053" s="122">
        <v>80.0</v>
      </c>
      <c r="K1053" s="122">
        <v>40.0</v>
      </c>
      <c r="L1053" s="122"/>
      <c r="M1053" s="122"/>
      <c r="N1053" s="143"/>
      <c r="O1053" s="121"/>
      <c r="P1053" s="136">
        <v>1.058387E7</v>
      </c>
      <c r="Q1053" s="121"/>
      <c r="R1053" s="122" t="s">
        <v>5963</v>
      </c>
      <c r="S1053" s="121"/>
      <c r="T1053" s="121"/>
      <c r="U1053" s="121"/>
      <c r="V1053" s="121"/>
      <c r="W1053" s="121"/>
      <c r="X1053" s="121"/>
    </row>
    <row r="1054" ht="12.75" customHeight="1">
      <c r="A1054" s="121" t="s">
        <v>8608</v>
      </c>
      <c r="B1054" s="122">
        <v>10926.0</v>
      </c>
      <c r="C1054" s="123">
        <v>38177.0</v>
      </c>
      <c r="D1054" s="124">
        <v>14.0</v>
      </c>
      <c r="E1054" s="122"/>
      <c r="F1054" s="141" t="s">
        <v>931</v>
      </c>
      <c r="G1054" s="125" t="s">
        <v>857</v>
      </c>
      <c r="H1054" s="122" t="s">
        <v>5962</v>
      </c>
      <c r="I1054" s="142">
        <v>2.7</v>
      </c>
      <c r="J1054" s="122">
        <v>64.0</v>
      </c>
      <c r="K1054" s="122">
        <v>32.0</v>
      </c>
      <c r="L1054" s="122"/>
      <c r="M1054" s="122"/>
      <c r="N1054" s="143"/>
      <c r="O1054" s="121"/>
      <c r="P1054" s="136">
        <v>7.1834014E7</v>
      </c>
      <c r="Q1054" s="121"/>
      <c r="R1054" s="122" t="s">
        <v>5963</v>
      </c>
      <c r="S1054" s="121"/>
      <c r="T1054" s="121"/>
      <c r="U1054" s="121"/>
      <c r="V1054" s="121"/>
      <c r="W1054" s="121"/>
      <c r="X1054" s="121"/>
    </row>
    <row r="1055" ht="12.75" customHeight="1">
      <c r="A1055" s="121" t="s">
        <v>8608</v>
      </c>
      <c r="B1055" s="122">
        <v>10919.0</v>
      </c>
      <c r="C1055" s="123">
        <v>38177.0</v>
      </c>
      <c r="D1055" s="124">
        <v>12.0</v>
      </c>
      <c r="E1055" s="125"/>
      <c r="F1055" s="141" t="s">
        <v>1881</v>
      </c>
      <c r="G1055" s="125" t="s">
        <v>857</v>
      </c>
      <c r="H1055" s="122" t="s">
        <v>5962</v>
      </c>
      <c r="I1055" s="142">
        <v>3.0</v>
      </c>
      <c r="J1055" s="122">
        <v>70.0</v>
      </c>
      <c r="K1055" s="122">
        <v>36.0</v>
      </c>
      <c r="L1055" s="121"/>
      <c r="M1055" s="122"/>
      <c r="N1055" s="143"/>
      <c r="O1055" s="121"/>
      <c r="P1055" s="136">
        <v>1.0562912E7</v>
      </c>
      <c r="Q1055" s="121"/>
      <c r="R1055" s="122" t="s">
        <v>5963</v>
      </c>
      <c r="S1055" s="121"/>
      <c r="T1055" s="121"/>
      <c r="U1055" s="121"/>
      <c r="V1055" s="121"/>
      <c r="W1055" s="121"/>
      <c r="X1055" s="121"/>
    </row>
    <row r="1056" ht="12.75" customHeight="1">
      <c r="A1056" s="121" t="s">
        <v>8608</v>
      </c>
      <c r="B1056" s="122">
        <v>10903.0</v>
      </c>
      <c r="C1056" s="123">
        <v>38177.0</v>
      </c>
      <c r="D1056" s="124">
        <v>7.3</v>
      </c>
      <c r="E1056" s="125"/>
      <c r="F1056" s="141" t="s">
        <v>1394</v>
      </c>
      <c r="G1056" s="125" t="s">
        <v>857</v>
      </c>
      <c r="H1056" s="122" t="s">
        <v>5962</v>
      </c>
      <c r="I1056" s="142">
        <v>2.8</v>
      </c>
      <c r="J1056" s="122">
        <v>65.0</v>
      </c>
      <c r="K1056" s="122">
        <v>34.0</v>
      </c>
      <c r="L1056" s="121"/>
      <c r="M1056" s="122"/>
      <c r="N1056" s="143"/>
      <c r="O1056" s="121"/>
      <c r="P1056" s="136">
        <v>9380428.0</v>
      </c>
      <c r="Q1056" s="121"/>
      <c r="R1056" s="122" t="s">
        <v>5963</v>
      </c>
      <c r="S1056" s="121"/>
      <c r="T1056" s="121"/>
      <c r="U1056" s="121"/>
      <c r="V1056" s="121"/>
      <c r="W1056" s="121"/>
      <c r="X1056" s="121"/>
    </row>
    <row r="1057" ht="12.75" customHeight="1">
      <c r="A1057" s="121" t="s">
        <v>8608</v>
      </c>
      <c r="B1057" s="122">
        <v>10929.0</v>
      </c>
      <c r="C1057" s="123">
        <v>38177.0</v>
      </c>
      <c r="D1057" s="124">
        <v>16.0</v>
      </c>
      <c r="E1057" s="125"/>
      <c r="F1057" s="141" t="s">
        <v>8637</v>
      </c>
      <c r="G1057" s="125" t="s">
        <v>857</v>
      </c>
      <c r="H1057" s="122" t="s">
        <v>5962</v>
      </c>
      <c r="I1057" s="142">
        <v>2.6</v>
      </c>
      <c r="J1057" s="122">
        <v>64.0</v>
      </c>
      <c r="K1057" s="122">
        <v>32.0</v>
      </c>
      <c r="L1057" s="121"/>
      <c r="M1057" s="122"/>
      <c r="N1057" s="143"/>
      <c r="O1057" s="121"/>
      <c r="P1057" s="136">
        <v>3.2868231E7</v>
      </c>
      <c r="Q1057" s="121"/>
      <c r="R1057" s="122" t="s">
        <v>5963</v>
      </c>
      <c r="S1057" s="121"/>
      <c r="T1057" s="121"/>
      <c r="U1057" s="121"/>
      <c r="V1057" s="121"/>
      <c r="W1057" s="121"/>
      <c r="X1057" s="121"/>
    </row>
    <row r="1058" ht="12.75" customHeight="1">
      <c r="A1058" s="121" t="s">
        <v>8608</v>
      </c>
      <c r="B1058" s="122">
        <v>6600.0</v>
      </c>
      <c r="C1058" s="123">
        <v>38177.0</v>
      </c>
      <c r="D1058" s="124">
        <v>8.0</v>
      </c>
      <c r="E1058" s="125"/>
      <c r="F1058" s="141" t="s">
        <v>911</v>
      </c>
      <c r="G1058" s="125" t="s">
        <v>857</v>
      </c>
      <c r="H1058" s="122" t="s">
        <v>5962</v>
      </c>
      <c r="I1058" s="142">
        <v>2.0</v>
      </c>
      <c r="J1058" s="122">
        <v>52.0</v>
      </c>
      <c r="K1058" s="122">
        <v>28.0</v>
      </c>
      <c r="L1058" s="121"/>
      <c r="M1058" s="122"/>
      <c r="N1058" s="143"/>
      <c r="O1058" s="121"/>
      <c r="P1058" s="136">
        <v>9196021.0</v>
      </c>
      <c r="Q1058" s="121"/>
      <c r="R1058" s="122" t="s">
        <v>5963</v>
      </c>
      <c r="S1058" s="121"/>
      <c r="T1058" s="121"/>
      <c r="U1058" s="121"/>
      <c r="V1058" s="121"/>
      <c r="W1058" s="121"/>
      <c r="X1058" s="121"/>
    </row>
    <row r="1059" ht="12.75" customHeight="1">
      <c r="A1059" s="121" t="s">
        <v>8608</v>
      </c>
      <c r="B1059" s="122">
        <v>10904.0</v>
      </c>
      <c r="C1059" s="123">
        <v>38177.0</v>
      </c>
      <c r="D1059" s="124">
        <v>9.0</v>
      </c>
      <c r="E1059" s="125"/>
      <c r="F1059" s="141" t="s">
        <v>911</v>
      </c>
      <c r="G1059" s="125" t="s">
        <v>857</v>
      </c>
      <c r="H1059" s="122" t="s">
        <v>5962</v>
      </c>
      <c r="I1059" s="142">
        <v>3.0</v>
      </c>
      <c r="J1059" s="122">
        <v>69.0</v>
      </c>
      <c r="K1059" s="122">
        <v>34.0</v>
      </c>
      <c r="L1059" s="121"/>
      <c r="M1059" s="122"/>
      <c r="N1059" s="143"/>
      <c r="O1059" s="121"/>
      <c r="P1059" s="136">
        <v>7.169094E7</v>
      </c>
      <c r="Q1059" s="121"/>
      <c r="R1059" s="122" t="s">
        <v>5963</v>
      </c>
      <c r="S1059" s="121"/>
      <c r="T1059" s="121"/>
      <c r="U1059" s="121"/>
      <c r="V1059" s="121"/>
      <c r="W1059" s="121"/>
      <c r="X1059" s="121"/>
    </row>
    <row r="1060" ht="12.75" customHeight="1">
      <c r="A1060" s="121" t="s">
        <v>8608</v>
      </c>
      <c r="B1060" s="122">
        <v>10911.0</v>
      </c>
      <c r="C1060" s="123">
        <v>38177.0</v>
      </c>
      <c r="D1060" s="124">
        <v>11.0</v>
      </c>
      <c r="E1060" s="125"/>
      <c r="F1060" s="141" t="s">
        <v>911</v>
      </c>
      <c r="G1060" s="125" t="s">
        <v>857</v>
      </c>
      <c r="H1060" s="122" t="s">
        <v>5962</v>
      </c>
      <c r="I1060" s="142">
        <v>2.2</v>
      </c>
      <c r="J1060" s="122">
        <v>62.0</v>
      </c>
      <c r="K1060" s="122">
        <v>30.0</v>
      </c>
      <c r="L1060" s="121"/>
      <c r="M1060" s="122"/>
      <c r="N1060" s="143"/>
      <c r="O1060" s="121"/>
      <c r="P1060" s="136">
        <v>1.0707537E7</v>
      </c>
      <c r="Q1060" s="121"/>
      <c r="R1060" s="122" t="s">
        <v>5963</v>
      </c>
      <c r="S1060" s="121"/>
      <c r="T1060" s="121"/>
      <c r="U1060" s="121"/>
      <c r="V1060" s="121"/>
      <c r="W1060" s="121"/>
      <c r="X1060" s="121"/>
    </row>
    <row r="1061" ht="12.75" customHeight="1">
      <c r="A1061" s="121" t="s">
        <v>8608</v>
      </c>
      <c r="B1061" s="122">
        <v>10928.0</v>
      </c>
      <c r="C1061" s="123">
        <v>38177.0</v>
      </c>
      <c r="D1061" s="124">
        <v>16.0</v>
      </c>
      <c r="E1061" s="125"/>
      <c r="F1061" s="141" t="s">
        <v>911</v>
      </c>
      <c r="G1061" s="125" t="s">
        <v>857</v>
      </c>
      <c r="H1061" s="122" t="s">
        <v>5962</v>
      </c>
      <c r="I1061" s="142">
        <v>3.1</v>
      </c>
      <c r="J1061" s="122">
        <v>68.0</v>
      </c>
      <c r="K1061" s="122">
        <v>34.0</v>
      </c>
      <c r="L1061" s="121"/>
      <c r="M1061" s="122"/>
      <c r="N1061" s="143"/>
      <c r="O1061" s="121"/>
      <c r="P1061" s="136">
        <v>7.1694111E7</v>
      </c>
      <c r="Q1061" s="121"/>
      <c r="R1061" s="122" t="s">
        <v>5963</v>
      </c>
      <c r="S1061" s="121"/>
      <c r="T1061" s="121"/>
      <c r="U1061" s="121"/>
      <c r="V1061" s="121"/>
      <c r="W1061" s="121"/>
      <c r="X1061" s="121"/>
    </row>
    <row r="1062" ht="12.75" customHeight="1">
      <c r="A1062" s="121" t="s">
        <v>8608</v>
      </c>
      <c r="B1062" s="122">
        <v>10935.0</v>
      </c>
      <c r="C1062" s="123">
        <v>38177.0</v>
      </c>
      <c r="D1062" s="124">
        <v>19.0</v>
      </c>
      <c r="E1062" s="125"/>
      <c r="F1062" s="141" t="s">
        <v>911</v>
      </c>
      <c r="G1062" s="125" t="s">
        <v>857</v>
      </c>
      <c r="H1062" s="122" t="s">
        <v>5962</v>
      </c>
      <c r="I1062" s="142">
        <v>2.0</v>
      </c>
      <c r="J1062" s="122">
        <v>57.0</v>
      </c>
      <c r="K1062" s="122">
        <v>28.0</v>
      </c>
      <c r="L1062" s="121"/>
      <c r="M1062" s="122"/>
      <c r="N1062" s="143"/>
      <c r="O1062" s="121"/>
      <c r="P1062" s="136">
        <v>1.0692291E7</v>
      </c>
      <c r="Q1062" s="121"/>
      <c r="R1062" s="122" t="s">
        <v>5963</v>
      </c>
      <c r="S1062" s="121"/>
      <c r="T1062" s="121"/>
      <c r="U1062" s="121"/>
      <c r="V1062" s="121"/>
      <c r="W1062" s="121"/>
      <c r="X1062" s="121"/>
    </row>
    <row r="1063" ht="12.75" customHeight="1">
      <c r="A1063" s="121" t="s">
        <v>8608</v>
      </c>
      <c r="B1063" s="122">
        <v>10940.0</v>
      </c>
      <c r="C1063" s="123">
        <v>38177.0</v>
      </c>
      <c r="D1063" s="124">
        <v>20.0</v>
      </c>
      <c r="E1063" s="122"/>
      <c r="F1063" s="141" t="s">
        <v>911</v>
      </c>
      <c r="G1063" s="125" t="s">
        <v>857</v>
      </c>
      <c r="H1063" s="122" t="s">
        <v>5962</v>
      </c>
      <c r="I1063" s="142">
        <v>5.7</v>
      </c>
      <c r="J1063" s="122">
        <v>81.0</v>
      </c>
      <c r="K1063" s="122">
        <v>40.0</v>
      </c>
      <c r="L1063" s="122"/>
      <c r="M1063" s="122"/>
      <c r="N1063" s="143"/>
      <c r="O1063" s="121"/>
      <c r="P1063" s="136">
        <v>7.1694285E7</v>
      </c>
      <c r="Q1063" s="121"/>
      <c r="R1063" s="122" t="s">
        <v>5963</v>
      </c>
      <c r="S1063" s="121"/>
      <c r="T1063" s="121"/>
      <c r="U1063" s="121"/>
      <c r="V1063" s="121"/>
      <c r="W1063" s="121"/>
      <c r="X1063" s="121"/>
    </row>
    <row r="1064" ht="12.75" customHeight="1">
      <c r="A1064" s="121" t="s">
        <v>8608</v>
      </c>
      <c r="B1064" s="122">
        <v>6598.0</v>
      </c>
      <c r="C1064" s="123">
        <v>38177.0</v>
      </c>
      <c r="D1064" s="124">
        <v>7.0</v>
      </c>
      <c r="E1064" s="125"/>
      <c r="F1064" s="141" t="s">
        <v>918</v>
      </c>
      <c r="G1064" s="125" t="s">
        <v>857</v>
      </c>
      <c r="H1064" s="122" t="s">
        <v>5962</v>
      </c>
      <c r="I1064" s="142">
        <v>2.0</v>
      </c>
      <c r="J1064" s="122">
        <v>58.0</v>
      </c>
      <c r="K1064" s="122">
        <v>28.0</v>
      </c>
      <c r="L1064" s="121"/>
      <c r="M1064" s="122"/>
      <c r="N1064" s="143"/>
      <c r="O1064" s="121"/>
      <c r="P1064" s="136">
        <v>1.0567017E7</v>
      </c>
      <c r="Q1064" s="121"/>
      <c r="R1064" s="122" t="s">
        <v>5963</v>
      </c>
      <c r="S1064" s="121"/>
      <c r="T1064" s="121"/>
      <c r="U1064" s="121"/>
      <c r="V1064" s="121"/>
      <c r="W1064" s="121"/>
      <c r="X1064" s="121"/>
    </row>
    <row r="1065" ht="12.75" customHeight="1">
      <c r="A1065" s="121" t="s">
        <v>8608</v>
      </c>
      <c r="B1065" s="122">
        <v>10844.0</v>
      </c>
      <c r="C1065" s="123">
        <v>38177.0</v>
      </c>
      <c r="D1065" s="124">
        <v>11.0</v>
      </c>
      <c r="E1065" s="125"/>
      <c r="F1065" s="141" t="s">
        <v>918</v>
      </c>
      <c r="G1065" s="125" t="s">
        <v>857</v>
      </c>
      <c r="H1065" s="122" t="s">
        <v>5962</v>
      </c>
      <c r="I1065" s="142">
        <v>3.1</v>
      </c>
      <c r="J1065" s="122">
        <v>66.0</v>
      </c>
      <c r="K1065" s="122">
        <v>33.0</v>
      </c>
      <c r="L1065" s="121"/>
      <c r="M1065" s="122"/>
      <c r="N1065" s="143"/>
      <c r="O1065" s="121"/>
      <c r="P1065" s="136">
        <v>7.1876207E7</v>
      </c>
      <c r="Q1065" s="121"/>
      <c r="R1065" s="122" t="s">
        <v>5963</v>
      </c>
      <c r="S1065" s="121"/>
      <c r="T1065" s="121"/>
      <c r="U1065" s="121"/>
      <c r="V1065" s="121"/>
      <c r="W1065" s="121"/>
      <c r="X1065" s="121"/>
    </row>
    <row r="1066" ht="12.75" customHeight="1">
      <c r="A1066" s="121" t="s">
        <v>8608</v>
      </c>
      <c r="B1066" s="122">
        <v>10845.0</v>
      </c>
      <c r="C1066" s="123">
        <v>38177.0</v>
      </c>
      <c r="D1066" s="124">
        <v>13.0</v>
      </c>
      <c r="E1066" s="122"/>
      <c r="F1066" s="141" t="s">
        <v>918</v>
      </c>
      <c r="G1066" s="125" t="s">
        <v>857</v>
      </c>
      <c r="H1066" s="122" t="s">
        <v>5962</v>
      </c>
      <c r="I1066" s="142">
        <v>2.8</v>
      </c>
      <c r="J1066" s="122">
        <v>65.0</v>
      </c>
      <c r="K1066" s="122">
        <v>32.0</v>
      </c>
      <c r="L1066" s="122"/>
      <c r="M1066" s="122"/>
      <c r="N1066" s="143"/>
      <c r="O1066" s="121"/>
      <c r="P1066" s="136">
        <v>5.2620687E7</v>
      </c>
      <c r="Q1066" s="121"/>
      <c r="R1066" s="122" t="s">
        <v>5963</v>
      </c>
      <c r="S1066" s="121"/>
      <c r="T1066" s="121"/>
      <c r="U1066" s="121"/>
      <c r="V1066" s="121"/>
      <c r="W1066" s="121"/>
      <c r="X1066" s="121"/>
    </row>
    <row r="1067" ht="12.75" customHeight="1">
      <c r="A1067" s="121" t="s">
        <v>8608</v>
      </c>
      <c r="B1067" s="122">
        <v>10856.0</v>
      </c>
      <c r="C1067" s="123">
        <v>38177.0</v>
      </c>
      <c r="D1067" s="124">
        <v>20.0</v>
      </c>
      <c r="E1067" s="122"/>
      <c r="F1067" s="141" t="s">
        <v>918</v>
      </c>
      <c r="G1067" s="125" t="s">
        <v>857</v>
      </c>
      <c r="H1067" s="122" t="s">
        <v>5962</v>
      </c>
      <c r="I1067" s="142">
        <v>2.35</v>
      </c>
      <c r="J1067" s="122">
        <v>62.0</v>
      </c>
      <c r="K1067" s="122">
        <v>31.0</v>
      </c>
      <c r="L1067" s="122"/>
      <c r="M1067" s="122"/>
      <c r="N1067" s="143"/>
      <c r="O1067" s="121"/>
      <c r="P1067" s="136">
        <v>7.1602886E7</v>
      </c>
      <c r="Q1067" s="121"/>
      <c r="R1067" s="122" t="s">
        <v>5963</v>
      </c>
      <c r="S1067" s="121"/>
      <c r="T1067" s="121"/>
      <c r="U1067" s="121"/>
      <c r="V1067" s="121"/>
      <c r="W1067" s="121"/>
      <c r="X1067" s="121"/>
    </row>
    <row r="1068" ht="12.75" customHeight="1">
      <c r="A1068" s="121" t="s">
        <v>8608</v>
      </c>
      <c r="B1068" s="122">
        <v>10960.0</v>
      </c>
      <c r="C1068" s="123">
        <v>38178.0</v>
      </c>
      <c r="D1068" s="124">
        <v>11.0</v>
      </c>
      <c r="E1068" s="125"/>
      <c r="F1068" s="141" t="s">
        <v>229</v>
      </c>
      <c r="G1068" s="125" t="s">
        <v>8</v>
      </c>
      <c r="H1068" s="122" t="s">
        <v>5962</v>
      </c>
      <c r="I1068" s="142">
        <v>3.0</v>
      </c>
      <c r="J1068" s="122">
        <v>68.0</v>
      </c>
      <c r="K1068" s="122">
        <v>34.0</v>
      </c>
      <c r="L1068" s="121"/>
      <c r="M1068" s="122"/>
      <c r="N1068" s="143"/>
      <c r="O1068" s="121"/>
      <c r="P1068" s="136">
        <v>5.3553825E7</v>
      </c>
      <c r="Q1068" s="121"/>
      <c r="R1068" s="122" t="s">
        <v>5963</v>
      </c>
      <c r="S1068" s="121"/>
      <c r="T1068" s="121"/>
      <c r="U1068" s="121"/>
      <c r="V1068" s="121"/>
      <c r="W1068" s="121"/>
      <c r="X1068" s="121"/>
    </row>
    <row r="1069" ht="12.75" customHeight="1">
      <c r="A1069" s="121" t="s">
        <v>8608</v>
      </c>
      <c r="B1069" s="122">
        <v>10952.0</v>
      </c>
      <c r="C1069" s="123">
        <v>38178.0</v>
      </c>
      <c r="D1069" s="124">
        <v>11.0</v>
      </c>
      <c r="E1069" s="125"/>
      <c r="F1069" s="141" t="s">
        <v>712</v>
      </c>
      <c r="G1069" s="125" t="s">
        <v>8</v>
      </c>
      <c r="H1069" s="122" t="s">
        <v>5962</v>
      </c>
      <c r="I1069" s="142">
        <v>2.8</v>
      </c>
      <c r="J1069" s="122">
        <v>63.0</v>
      </c>
      <c r="K1069" s="122">
        <v>32.0</v>
      </c>
      <c r="L1069" s="121"/>
      <c r="M1069" s="122"/>
      <c r="N1069" s="143"/>
      <c r="O1069" s="121"/>
      <c r="P1069" s="136">
        <v>5.0404251E7</v>
      </c>
      <c r="Q1069" s="121"/>
      <c r="R1069" s="122" t="s">
        <v>5978</v>
      </c>
      <c r="S1069" s="121"/>
      <c r="T1069" s="121"/>
      <c r="U1069" s="121"/>
      <c r="V1069" s="121"/>
      <c r="W1069" s="121"/>
      <c r="X1069" s="121"/>
    </row>
    <row r="1070" ht="12.75" customHeight="1">
      <c r="A1070" s="121" t="s">
        <v>8608</v>
      </c>
      <c r="B1070" s="122">
        <v>10953.0</v>
      </c>
      <c r="C1070" s="123">
        <v>38178.0</v>
      </c>
      <c r="D1070" s="124">
        <v>10.0</v>
      </c>
      <c r="E1070" s="122"/>
      <c r="F1070" s="141" t="s">
        <v>712</v>
      </c>
      <c r="G1070" s="125" t="s">
        <v>8</v>
      </c>
      <c r="H1070" s="122" t="s">
        <v>5962</v>
      </c>
      <c r="I1070" s="142">
        <v>2.3</v>
      </c>
      <c r="J1070" s="122">
        <v>62.0</v>
      </c>
      <c r="K1070" s="122">
        <v>30.0</v>
      </c>
      <c r="L1070" s="122"/>
      <c r="M1070" s="122"/>
      <c r="N1070" s="143"/>
      <c r="O1070" s="121"/>
      <c r="P1070" s="136">
        <v>7.0033758E7</v>
      </c>
      <c r="Q1070" s="121"/>
      <c r="R1070" s="122" t="s">
        <v>5978</v>
      </c>
      <c r="S1070" s="121"/>
      <c r="T1070" s="121"/>
      <c r="U1070" s="121"/>
      <c r="V1070" s="121"/>
      <c r="W1070" s="121"/>
      <c r="X1070" s="121"/>
    </row>
    <row r="1071" ht="12.75" customHeight="1">
      <c r="A1071" s="121" t="s">
        <v>8608</v>
      </c>
      <c r="B1071" s="122">
        <v>10879.0</v>
      </c>
      <c r="C1071" s="123">
        <v>38178.0</v>
      </c>
      <c r="D1071" s="124">
        <v>12.0</v>
      </c>
      <c r="E1071" s="125"/>
      <c r="F1071" s="141" t="s">
        <v>716</v>
      </c>
      <c r="G1071" s="125" t="s">
        <v>8</v>
      </c>
      <c r="H1071" s="122" t="s">
        <v>5962</v>
      </c>
      <c r="I1071" s="142">
        <v>2.6</v>
      </c>
      <c r="J1071" s="122">
        <v>63.0</v>
      </c>
      <c r="K1071" s="122">
        <v>33.0</v>
      </c>
      <c r="L1071" s="121"/>
      <c r="M1071" s="122"/>
      <c r="N1071" s="143"/>
      <c r="O1071" s="121"/>
      <c r="P1071" s="136">
        <v>9387860.0</v>
      </c>
      <c r="Q1071" s="121"/>
      <c r="R1071" s="122" t="s">
        <v>5963</v>
      </c>
      <c r="S1071" s="121"/>
      <c r="T1071" s="121"/>
      <c r="U1071" s="121"/>
      <c r="V1071" s="121"/>
      <c r="W1071" s="121"/>
      <c r="X1071" s="121"/>
    </row>
    <row r="1072" ht="12.75" customHeight="1">
      <c r="A1072" s="121" t="s">
        <v>8608</v>
      </c>
      <c r="B1072" s="122">
        <v>10949.0</v>
      </c>
      <c r="C1072" s="123">
        <v>38178.0</v>
      </c>
      <c r="D1072" s="124">
        <v>11.0</v>
      </c>
      <c r="E1072" s="122"/>
      <c r="F1072" s="141" t="s">
        <v>7993</v>
      </c>
      <c r="G1072" s="125" t="s">
        <v>857</v>
      </c>
      <c r="H1072" s="122" t="s">
        <v>5962</v>
      </c>
      <c r="I1072" s="142">
        <v>3.3</v>
      </c>
      <c r="J1072" s="122">
        <v>70.0</v>
      </c>
      <c r="K1072" s="122">
        <v>35.0</v>
      </c>
      <c r="L1072" s="122"/>
      <c r="M1072" s="122"/>
      <c r="N1072" s="143"/>
      <c r="O1072" s="121"/>
      <c r="P1072" s="136">
        <v>7.1695088E7</v>
      </c>
      <c r="Q1072" s="121"/>
      <c r="R1072" s="122" t="s">
        <v>5963</v>
      </c>
      <c r="S1072" s="121"/>
      <c r="T1072" s="121"/>
      <c r="U1072" s="121"/>
      <c r="V1072" s="121"/>
      <c r="W1072" s="121"/>
      <c r="X1072" s="121"/>
    </row>
    <row r="1073" ht="12.75" customHeight="1">
      <c r="A1073" s="121" t="s">
        <v>8608</v>
      </c>
      <c r="B1073" s="122">
        <v>10946.0</v>
      </c>
      <c r="C1073" s="123">
        <v>38178.0</v>
      </c>
      <c r="D1073" s="124">
        <v>10.0</v>
      </c>
      <c r="E1073" s="122"/>
      <c r="F1073" s="141" t="s">
        <v>4785</v>
      </c>
      <c r="G1073" s="125" t="s">
        <v>857</v>
      </c>
      <c r="H1073" s="122" t="s">
        <v>5962</v>
      </c>
      <c r="I1073" s="142">
        <v>4.8</v>
      </c>
      <c r="J1073" s="122">
        <v>78.0</v>
      </c>
      <c r="K1073" s="122">
        <v>40.0</v>
      </c>
      <c r="L1073" s="122"/>
      <c r="M1073" s="122"/>
      <c r="N1073" s="143"/>
      <c r="O1073" s="121"/>
      <c r="P1073" s="136">
        <v>1.49288E7</v>
      </c>
      <c r="Q1073" s="121"/>
      <c r="R1073" s="122" t="s">
        <v>5996</v>
      </c>
      <c r="S1073" s="121"/>
      <c r="T1073" s="121"/>
      <c r="U1073" s="121"/>
      <c r="V1073" s="121"/>
      <c r="W1073" s="121"/>
      <c r="X1073" s="121"/>
    </row>
    <row r="1074" ht="12.75" customHeight="1">
      <c r="A1074" s="121" t="s">
        <v>8608</v>
      </c>
      <c r="B1074" s="122">
        <v>10956.0</v>
      </c>
      <c r="C1074" s="123">
        <v>38178.0</v>
      </c>
      <c r="D1074" s="124">
        <v>14.0</v>
      </c>
      <c r="E1074" s="125"/>
      <c r="F1074" s="141" t="s">
        <v>8644</v>
      </c>
      <c r="G1074" s="125" t="s">
        <v>857</v>
      </c>
      <c r="H1074" s="122" t="s">
        <v>5962</v>
      </c>
      <c r="I1074" s="142">
        <v>2.2</v>
      </c>
      <c r="J1074" s="122">
        <v>61.0</v>
      </c>
      <c r="K1074" s="122">
        <v>30.0</v>
      </c>
      <c r="L1074" s="121"/>
      <c r="M1074" s="122"/>
      <c r="N1074" s="143"/>
      <c r="O1074" s="121"/>
      <c r="P1074" s="136">
        <v>7.1689161E7</v>
      </c>
      <c r="Q1074" s="121"/>
      <c r="R1074" s="122" t="s">
        <v>5963</v>
      </c>
      <c r="S1074" s="121"/>
      <c r="T1074" s="121"/>
      <c r="U1074" s="121"/>
      <c r="V1074" s="121"/>
      <c r="W1074" s="121"/>
      <c r="X1074" s="121"/>
    </row>
    <row r="1075" ht="12.75" customHeight="1">
      <c r="A1075" s="121" t="s">
        <v>8608</v>
      </c>
      <c r="B1075" s="122">
        <v>10867.0</v>
      </c>
      <c r="C1075" s="123">
        <v>38178.0</v>
      </c>
      <c r="D1075" s="124">
        <v>14.0</v>
      </c>
      <c r="E1075" s="125"/>
      <c r="F1075" s="141" t="s">
        <v>1329</v>
      </c>
      <c r="G1075" s="125" t="s">
        <v>857</v>
      </c>
      <c r="H1075" s="122" t="s">
        <v>5962</v>
      </c>
      <c r="I1075" s="142">
        <v>3.3</v>
      </c>
      <c r="J1075" s="122">
        <v>68.0</v>
      </c>
      <c r="K1075" s="122">
        <v>36.0</v>
      </c>
      <c r="L1075" s="121"/>
      <c r="M1075" s="122"/>
      <c r="N1075" s="143"/>
      <c r="O1075" s="121"/>
      <c r="P1075" s="136"/>
      <c r="Q1075" s="121"/>
      <c r="R1075" s="122" t="s">
        <v>5963</v>
      </c>
      <c r="S1075" s="121"/>
      <c r="T1075" s="121"/>
      <c r="U1075" s="121"/>
      <c r="V1075" s="121"/>
      <c r="W1075" s="121"/>
      <c r="X1075" s="121"/>
    </row>
    <row r="1076" ht="12.75" customHeight="1">
      <c r="A1076" s="121" t="s">
        <v>8608</v>
      </c>
      <c r="B1076" s="122">
        <v>10859.0</v>
      </c>
      <c r="C1076" s="123">
        <v>38178.0</v>
      </c>
      <c r="D1076" s="124">
        <v>10.0</v>
      </c>
      <c r="E1076" s="122"/>
      <c r="F1076" s="141" t="s">
        <v>1395</v>
      </c>
      <c r="G1076" s="125" t="s">
        <v>857</v>
      </c>
      <c r="H1076" s="122" t="s">
        <v>5962</v>
      </c>
      <c r="I1076" s="142">
        <v>2.7</v>
      </c>
      <c r="J1076" s="122">
        <v>63.0</v>
      </c>
      <c r="K1076" s="122">
        <v>32.0</v>
      </c>
      <c r="L1076" s="122"/>
      <c r="M1076" s="122"/>
      <c r="N1076" s="143"/>
      <c r="O1076" s="121"/>
      <c r="P1076" s="136">
        <v>1.0477936E7</v>
      </c>
      <c r="Q1076" s="121"/>
      <c r="R1076" s="122" t="s">
        <v>5963</v>
      </c>
      <c r="S1076" s="121"/>
      <c r="T1076" s="121"/>
      <c r="U1076" s="121"/>
      <c r="V1076" s="121"/>
      <c r="W1076" s="121"/>
      <c r="X1076" s="121"/>
    </row>
    <row r="1077" ht="12.75" customHeight="1">
      <c r="A1077" s="121" t="s">
        <v>8608</v>
      </c>
      <c r="B1077" s="122">
        <v>10861.0</v>
      </c>
      <c r="C1077" s="123">
        <v>38178.0</v>
      </c>
      <c r="D1077" s="124">
        <v>10.3</v>
      </c>
      <c r="E1077" s="125"/>
      <c r="F1077" s="141" t="s">
        <v>1395</v>
      </c>
      <c r="G1077" s="125" t="s">
        <v>857</v>
      </c>
      <c r="H1077" s="122" t="s">
        <v>5962</v>
      </c>
      <c r="I1077" s="142">
        <v>2.2</v>
      </c>
      <c r="J1077" s="122">
        <v>61.0</v>
      </c>
      <c r="K1077" s="122">
        <v>30.0</v>
      </c>
      <c r="L1077" s="121"/>
      <c r="M1077" s="122"/>
      <c r="N1077" s="143"/>
      <c r="O1077" s="121"/>
      <c r="P1077" s="136">
        <v>1.0525503E7</v>
      </c>
      <c r="Q1077" s="121"/>
      <c r="R1077" s="122" t="s">
        <v>5963</v>
      </c>
      <c r="S1077" s="121"/>
      <c r="T1077" s="121"/>
      <c r="U1077" s="121"/>
      <c r="V1077" s="121"/>
      <c r="W1077" s="121"/>
      <c r="X1077" s="121"/>
    </row>
    <row r="1078" ht="12.75" customHeight="1">
      <c r="A1078" s="121" t="s">
        <v>8608</v>
      </c>
      <c r="B1078" s="122">
        <v>10943.0</v>
      </c>
      <c r="C1078" s="123">
        <v>38178.0</v>
      </c>
      <c r="D1078" s="124">
        <v>10.0</v>
      </c>
      <c r="E1078" s="125"/>
      <c r="F1078" s="141" t="s">
        <v>1395</v>
      </c>
      <c r="G1078" s="125" t="s">
        <v>857</v>
      </c>
      <c r="H1078" s="122" t="s">
        <v>5962</v>
      </c>
      <c r="I1078" s="142">
        <v>3.1</v>
      </c>
      <c r="J1078" s="122">
        <v>70.0</v>
      </c>
      <c r="K1078" s="122">
        <v>34.0</v>
      </c>
      <c r="L1078" s="121"/>
      <c r="M1078" s="122"/>
      <c r="N1078" s="143"/>
      <c r="O1078" s="121"/>
      <c r="P1078" s="136">
        <v>1.4883272E7</v>
      </c>
      <c r="Q1078" s="121"/>
      <c r="R1078" s="122" t="s">
        <v>5996</v>
      </c>
      <c r="S1078" s="121"/>
      <c r="T1078" s="121"/>
      <c r="U1078" s="121"/>
      <c r="V1078" s="121"/>
      <c r="W1078" s="121"/>
      <c r="X1078" s="121"/>
    </row>
    <row r="1079" ht="12.75" customHeight="1">
      <c r="A1079" s="121" t="s">
        <v>8608</v>
      </c>
      <c r="B1079" s="122">
        <v>10944.0</v>
      </c>
      <c r="C1079" s="123">
        <v>38178.0</v>
      </c>
      <c r="D1079" s="124">
        <v>10.0</v>
      </c>
      <c r="E1079" s="125"/>
      <c r="F1079" s="141" t="s">
        <v>1395</v>
      </c>
      <c r="G1079" s="125" t="s">
        <v>857</v>
      </c>
      <c r="H1079" s="122" t="s">
        <v>5962</v>
      </c>
      <c r="I1079" s="142">
        <v>2.0</v>
      </c>
      <c r="J1079" s="122">
        <v>58.0</v>
      </c>
      <c r="K1079" s="122">
        <v>28.0</v>
      </c>
      <c r="L1079" s="121"/>
      <c r="M1079" s="122"/>
      <c r="N1079" s="143"/>
      <c r="O1079" s="121"/>
      <c r="P1079" s="136">
        <v>1.0540809E7</v>
      </c>
      <c r="Q1079" s="121"/>
      <c r="R1079" s="122" t="s">
        <v>5963</v>
      </c>
      <c r="S1079" s="121"/>
      <c r="T1079" s="121"/>
      <c r="U1079" s="121"/>
      <c r="V1079" s="121"/>
      <c r="W1079" s="121"/>
      <c r="X1079" s="121"/>
    </row>
    <row r="1080" ht="12.75" customHeight="1">
      <c r="A1080" s="121" t="s">
        <v>8608</v>
      </c>
      <c r="B1080" s="122">
        <v>10868.0</v>
      </c>
      <c r="C1080" s="123">
        <v>38178.0</v>
      </c>
      <c r="D1080" s="124">
        <v>11.0</v>
      </c>
      <c r="E1080" s="125"/>
      <c r="F1080" s="141" t="s">
        <v>8645</v>
      </c>
      <c r="G1080" s="125" t="s">
        <v>857</v>
      </c>
      <c r="H1080" s="122" t="s">
        <v>5962</v>
      </c>
      <c r="I1080" s="142">
        <v>2.3</v>
      </c>
      <c r="J1080" s="122">
        <v>61.0</v>
      </c>
      <c r="K1080" s="122">
        <v>29.0</v>
      </c>
      <c r="L1080" s="121"/>
      <c r="M1080" s="122"/>
      <c r="N1080" s="143"/>
      <c r="O1080" s="121"/>
      <c r="P1080" s="136">
        <v>1.0826545E7</v>
      </c>
      <c r="Q1080" s="121"/>
      <c r="R1080" s="122" t="s">
        <v>5963</v>
      </c>
      <c r="S1080" s="121"/>
      <c r="T1080" s="121"/>
      <c r="U1080" s="121"/>
      <c r="V1080" s="121"/>
      <c r="W1080" s="121"/>
      <c r="X1080" s="121"/>
    </row>
    <row r="1081" ht="12.75" customHeight="1">
      <c r="A1081" s="121" t="s">
        <v>8608</v>
      </c>
      <c r="B1081" s="122">
        <v>10947.0</v>
      </c>
      <c r="C1081" s="123">
        <v>38178.0</v>
      </c>
      <c r="D1081" s="124">
        <v>10.0</v>
      </c>
      <c r="E1081" s="125"/>
      <c r="F1081" s="141" t="s">
        <v>1084</v>
      </c>
      <c r="G1081" s="125" t="s">
        <v>857</v>
      </c>
      <c r="H1081" s="122" t="s">
        <v>5962</v>
      </c>
      <c r="I1081" s="142">
        <v>2.0</v>
      </c>
      <c r="J1081" s="122">
        <v>52.0</v>
      </c>
      <c r="K1081" s="122">
        <v>28.0</v>
      </c>
      <c r="L1081" s="121"/>
      <c r="M1081" s="122"/>
      <c r="N1081" s="143"/>
      <c r="O1081" s="121"/>
      <c r="P1081" s="136">
        <v>1.055457E7</v>
      </c>
      <c r="Q1081" s="127"/>
      <c r="R1081" s="122" t="s">
        <v>5963</v>
      </c>
      <c r="S1081" s="121"/>
      <c r="T1081" s="121"/>
      <c r="U1081" s="121"/>
      <c r="V1081" s="121"/>
      <c r="W1081" s="121"/>
      <c r="X1081" s="121"/>
    </row>
    <row r="1082" ht="12.75" customHeight="1">
      <c r="A1082" s="121" t="s">
        <v>8608</v>
      </c>
      <c r="B1082" s="122">
        <v>10948.0</v>
      </c>
      <c r="C1082" s="123">
        <v>38178.0</v>
      </c>
      <c r="D1082" s="124">
        <v>11.0</v>
      </c>
      <c r="E1082" s="122"/>
      <c r="F1082" s="141" t="s">
        <v>1084</v>
      </c>
      <c r="G1082" s="125" t="s">
        <v>857</v>
      </c>
      <c r="H1082" s="122" t="s">
        <v>5962</v>
      </c>
      <c r="I1082" s="142">
        <v>2.6</v>
      </c>
      <c r="J1082" s="122">
        <v>63.0</v>
      </c>
      <c r="K1082" s="122">
        <v>32.0</v>
      </c>
      <c r="L1082" s="122"/>
      <c r="M1082" s="122"/>
      <c r="N1082" s="143"/>
      <c r="O1082" s="121"/>
      <c r="P1082" s="136">
        <v>1.0505401E7</v>
      </c>
      <c r="Q1082" s="121"/>
      <c r="R1082" s="122" t="s">
        <v>5963</v>
      </c>
      <c r="S1082" s="121"/>
      <c r="T1082" s="121"/>
      <c r="U1082" s="121"/>
      <c r="V1082" s="121"/>
      <c r="W1082" s="121"/>
      <c r="X1082" s="121"/>
    </row>
    <row r="1083" ht="12.75" customHeight="1">
      <c r="A1083" s="121" t="s">
        <v>8608</v>
      </c>
      <c r="B1083" s="122">
        <v>10957.0</v>
      </c>
      <c r="C1083" s="123">
        <v>38178.0</v>
      </c>
      <c r="D1083" s="124">
        <v>15.0</v>
      </c>
      <c r="E1083" s="125"/>
      <c r="F1083" s="141" t="s">
        <v>8646</v>
      </c>
      <c r="G1083" s="125" t="s">
        <v>857</v>
      </c>
      <c r="H1083" s="122" t="s">
        <v>5962</v>
      </c>
      <c r="I1083" s="142">
        <v>2.6</v>
      </c>
      <c r="J1083" s="122">
        <v>64.0</v>
      </c>
      <c r="K1083" s="122">
        <v>32.0</v>
      </c>
      <c r="L1083" s="121"/>
      <c r="M1083" s="122"/>
      <c r="N1083" s="143"/>
      <c r="O1083" s="121"/>
      <c r="P1083" s="136">
        <v>1.0589493E7</v>
      </c>
      <c r="Q1083" s="121"/>
      <c r="R1083" s="122" t="s">
        <v>5963</v>
      </c>
      <c r="S1083" s="121"/>
      <c r="T1083" s="121"/>
      <c r="U1083" s="121"/>
      <c r="V1083" s="121"/>
      <c r="W1083" s="121"/>
      <c r="X1083" s="121"/>
    </row>
    <row r="1084" ht="12.75" customHeight="1">
      <c r="A1084" s="121" t="s">
        <v>8608</v>
      </c>
      <c r="B1084" s="122">
        <v>10942.0</v>
      </c>
      <c r="C1084" s="123">
        <v>38178.0</v>
      </c>
      <c r="D1084" s="124">
        <v>9.0</v>
      </c>
      <c r="E1084" s="122"/>
      <c r="F1084" s="141" t="s">
        <v>39</v>
      </c>
      <c r="G1084" s="125" t="s">
        <v>857</v>
      </c>
      <c r="H1084" s="122" t="s">
        <v>5962</v>
      </c>
      <c r="I1084" s="142">
        <v>3.2</v>
      </c>
      <c r="J1084" s="122">
        <v>69.0</v>
      </c>
      <c r="K1084" s="122">
        <v>35.0</v>
      </c>
      <c r="L1084" s="122"/>
      <c r="M1084" s="122"/>
      <c r="N1084" s="143"/>
      <c r="O1084" s="121"/>
      <c r="P1084" s="136">
        <v>7.1688768E7</v>
      </c>
      <c r="Q1084" s="121"/>
      <c r="R1084" s="122" t="s">
        <v>5963</v>
      </c>
      <c r="S1084" s="121"/>
      <c r="T1084" s="121"/>
      <c r="U1084" s="121"/>
      <c r="V1084" s="121"/>
      <c r="W1084" s="121"/>
      <c r="X1084" s="121"/>
    </row>
    <row r="1085" ht="12.75" customHeight="1">
      <c r="A1085" s="121" t="s">
        <v>8608</v>
      </c>
      <c r="B1085" s="122">
        <v>10865.0</v>
      </c>
      <c r="C1085" s="123">
        <v>38178.0</v>
      </c>
      <c r="D1085" s="124">
        <v>14.0</v>
      </c>
      <c r="E1085" s="125"/>
      <c r="F1085" s="141" t="s">
        <v>2495</v>
      </c>
      <c r="G1085" s="125" t="s">
        <v>857</v>
      </c>
      <c r="H1085" s="122" t="s">
        <v>5962</v>
      </c>
      <c r="I1085" s="142">
        <v>2.6</v>
      </c>
      <c r="J1085" s="122">
        <v>63.0</v>
      </c>
      <c r="K1085" s="122">
        <v>32.0</v>
      </c>
      <c r="L1085" s="121"/>
      <c r="M1085" s="122"/>
      <c r="N1085" s="143"/>
      <c r="O1085" s="121"/>
      <c r="P1085" s="136">
        <v>1.0601965E7</v>
      </c>
      <c r="Q1085" s="121"/>
      <c r="R1085" s="122" t="s">
        <v>5963</v>
      </c>
      <c r="S1085" s="121"/>
      <c r="T1085" s="121"/>
      <c r="U1085" s="121"/>
      <c r="V1085" s="121"/>
      <c r="W1085" s="121"/>
      <c r="X1085" s="121"/>
    </row>
    <row r="1086" ht="12.75" customHeight="1">
      <c r="A1086" s="121" t="s">
        <v>8608</v>
      </c>
      <c r="B1086" s="122">
        <v>10878.0</v>
      </c>
      <c r="C1086" s="123">
        <v>38178.0</v>
      </c>
      <c r="D1086" s="124">
        <v>21.3</v>
      </c>
      <c r="E1086" s="125"/>
      <c r="F1086" s="141" t="s">
        <v>2495</v>
      </c>
      <c r="G1086" s="125" t="s">
        <v>857</v>
      </c>
      <c r="H1086" s="122" t="s">
        <v>5962</v>
      </c>
      <c r="I1086" s="142">
        <v>2.3</v>
      </c>
      <c r="J1086" s="122">
        <v>62.0</v>
      </c>
      <c r="K1086" s="122">
        <v>31.0</v>
      </c>
      <c r="L1086" s="121"/>
      <c r="M1086" s="122"/>
      <c r="N1086" s="143"/>
      <c r="O1086" s="121"/>
      <c r="P1086" s="136">
        <v>7.6956555E7</v>
      </c>
      <c r="Q1086" s="121"/>
      <c r="R1086" s="122" t="s">
        <v>5963</v>
      </c>
      <c r="S1086" s="121"/>
      <c r="T1086" s="121"/>
      <c r="U1086" s="121"/>
      <c r="V1086" s="121"/>
      <c r="W1086" s="121"/>
      <c r="X1086" s="121"/>
    </row>
    <row r="1087" ht="12.75" customHeight="1">
      <c r="A1087" s="121" t="s">
        <v>8608</v>
      </c>
      <c r="B1087" s="122">
        <v>10864.0</v>
      </c>
      <c r="C1087" s="123">
        <v>38178.0</v>
      </c>
      <c r="D1087" s="124">
        <v>9.3</v>
      </c>
      <c r="E1087" s="125"/>
      <c r="F1087" s="141" t="s">
        <v>6519</v>
      </c>
      <c r="G1087" s="125" t="s">
        <v>857</v>
      </c>
      <c r="H1087" s="122" t="s">
        <v>5962</v>
      </c>
      <c r="I1087" s="142">
        <v>3.0</v>
      </c>
      <c r="J1087" s="122">
        <v>63.0</v>
      </c>
      <c r="K1087" s="122">
        <v>34.0</v>
      </c>
      <c r="L1087" s="121"/>
      <c r="M1087" s="122"/>
      <c r="N1087" s="143"/>
      <c r="O1087" s="121"/>
      <c r="P1087" s="136">
        <v>1.0790151E7</v>
      </c>
      <c r="Q1087" s="121"/>
      <c r="R1087" s="122" t="s">
        <v>5963</v>
      </c>
      <c r="S1087" s="121"/>
      <c r="T1087" s="121"/>
      <c r="U1087" s="121"/>
      <c r="V1087" s="121"/>
      <c r="W1087" s="121"/>
      <c r="X1087" s="121"/>
    </row>
    <row r="1088" ht="12.75" customHeight="1">
      <c r="A1088" s="121" t="s">
        <v>8608</v>
      </c>
      <c r="B1088" s="122">
        <v>10858.0</v>
      </c>
      <c r="C1088" s="123">
        <v>38178.0</v>
      </c>
      <c r="D1088" s="124">
        <v>8.0</v>
      </c>
      <c r="E1088" s="125"/>
      <c r="F1088" s="141" t="s">
        <v>7971</v>
      </c>
      <c r="G1088" s="125" t="s">
        <v>857</v>
      </c>
      <c r="H1088" s="122" t="s">
        <v>5962</v>
      </c>
      <c r="I1088" s="142">
        <v>1.9</v>
      </c>
      <c r="J1088" s="122">
        <v>59.0</v>
      </c>
      <c r="K1088" s="122">
        <v>29.0</v>
      </c>
      <c r="L1088" s="121"/>
      <c r="M1088" s="122"/>
      <c r="N1088" s="143"/>
      <c r="O1088" s="121"/>
      <c r="P1088" s="136">
        <v>1.051973E7</v>
      </c>
      <c r="Q1088" s="121"/>
      <c r="R1088" s="122" t="s">
        <v>5963</v>
      </c>
      <c r="S1088" s="121"/>
      <c r="T1088" s="121"/>
      <c r="U1088" s="121"/>
      <c r="V1088" s="121"/>
      <c r="W1088" s="121"/>
      <c r="X1088" s="121"/>
    </row>
    <row r="1089" ht="12.75" customHeight="1">
      <c r="A1089" s="121" t="s">
        <v>8608</v>
      </c>
      <c r="B1089" s="122">
        <v>10945.0</v>
      </c>
      <c r="C1089" s="123">
        <v>38178.0</v>
      </c>
      <c r="D1089" s="124">
        <v>1.0</v>
      </c>
      <c r="E1089" s="125"/>
      <c r="F1089" s="141" t="s">
        <v>7971</v>
      </c>
      <c r="G1089" s="125" t="s">
        <v>857</v>
      </c>
      <c r="H1089" s="122" t="s">
        <v>5962</v>
      </c>
      <c r="I1089" s="142">
        <v>2.2</v>
      </c>
      <c r="J1089" s="122">
        <v>61.0</v>
      </c>
      <c r="K1089" s="122">
        <v>30.0</v>
      </c>
      <c r="L1089" s="121"/>
      <c r="M1089" s="122"/>
      <c r="N1089" s="143"/>
      <c r="O1089" s="121"/>
      <c r="P1089" s="136">
        <v>1.0815022E7</v>
      </c>
      <c r="Q1089" s="121"/>
      <c r="R1089" s="122" t="s">
        <v>5963</v>
      </c>
      <c r="S1089" s="121"/>
      <c r="T1089" s="121"/>
      <c r="U1089" s="121"/>
      <c r="V1089" s="121"/>
      <c r="W1089" s="121"/>
      <c r="X1089" s="121"/>
    </row>
    <row r="1090" ht="12.75" customHeight="1">
      <c r="A1090" s="121" t="s">
        <v>8608</v>
      </c>
      <c r="B1090" s="122">
        <v>10866.0</v>
      </c>
      <c r="C1090" s="123">
        <v>38178.0</v>
      </c>
      <c r="D1090" s="124">
        <v>14.45</v>
      </c>
      <c r="E1090" s="122"/>
      <c r="F1090" s="141" t="s">
        <v>927</v>
      </c>
      <c r="G1090" s="125" t="s">
        <v>857</v>
      </c>
      <c r="H1090" s="122" t="s">
        <v>5962</v>
      </c>
      <c r="I1090" s="142">
        <v>1.75</v>
      </c>
      <c r="J1090" s="122">
        <v>59.0</v>
      </c>
      <c r="K1090" s="122">
        <v>27.0</v>
      </c>
      <c r="L1090" s="122"/>
      <c r="M1090" s="122"/>
      <c r="N1090" s="143"/>
      <c r="O1090" s="121"/>
      <c r="P1090" s="136">
        <v>5.350636E7</v>
      </c>
      <c r="Q1090" s="121"/>
      <c r="R1090" s="122" t="s">
        <v>5963</v>
      </c>
      <c r="S1090" s="121"/>
      <c r="T1090" s="121"/>
      <c r="U1090" s="121"/>
      <c r="V1090" s="121"/>
      <c r="W1090" s="121"/>
      <c r="X1090" s="121"/>
    </row>
    <row r="1091" ht="12.75" customHeight="1">
      <c r="A1091" s="121" t="s">
        <v>8608</v>
      </c>
      <c r="B1091" s="122">
        <v>10954.0</v>
      </c>
      <c r="C1091" s="123">
        <v>38178.0</v>
      </c>
      <c r="D1091" s="124">
        <v>12.0</v>
      </c>
      <c r="E1091" s="125"/>
      <c r="F1091" s="141" t="s">
        <v>999</v>
      </c>
      <c r="G1091" s="125" t="s">
        <v>857</v>
      </c>
      <c r="H1091" s="122" t="s">
        <v>5962</v>
      </c>
      <c r="I1091" s="142">
        <v>2.7</v>
      </c>
      <c r="J1091" s="122">
        <v>63.0</v>
      </c>
      <c r="K1091" s="122">
        <v>32.0</v>
      </c>
      <c r="L1091" s="121"/>
      <c r="M1091" s="122"/>
      <c r="N1091" s="143"/>
      <c r="O1091" s="121"/>
      <c r="P1091" s="136">
        <v>1.056738E7</v>
      </c>
      <c r="Q1091" s="121"/>
      <c r="R1091" s="122" t="s">
        <v>5963</v>
      </c>
      <c r="S1091" s="121"/>
      <c r="T1091" s="121"/>
      <c r="U1091" s="121"/>
      <c r="V1091" s="121"/>
      <c r="W1091" s="121"/>
      <c r="X1091" s="121"/>
    </row>
    <row r="1092" ht="12.75" customHeight="1">
      <c r="A1092" s="121" t="s">
        <v>8608</v>
      </c>
      <c r="B1092" s="122">
        <v>10877.0</v>
      </c>
      <c r="C1092" s="123">
        <v>38178.0</v>
      </c>
      <c r="D1092" s="124">
        <v>21.0</v>
      </c>
      <c r="E1092" s="125"/>
      <c r="F1092" s="141" t="s">
        <v>931</v>
      </c>
      <c r="G1092" s="125" t="s">
        <v>857</v>
      </c>
      <c r="H1092" s="122" t="s">
        <v>5962</v>
      </c>
      <c r="I1092" s="142">
        <v>2.2</v>
      </c>
      <c r="J1092" s="122">
        <v>59.0</v>
      </c>
      <c r="K1092" s="122">
        <v>29.0</v>
      </c>
      <c r="L1092" s="121"/>
      <c r="M1092" s="122"/>
      <c r="N1092" s="143"/>
      <c r="O1092" s="121"/>
      <c r="P1092" s="136">
        <v>1.5506043E7</v>
      </c>
      <c r="Q1092" s="121"/>
      <c r="R1092" s="122" t="s">
        <v>5963</v>
      </c>
      <c r="S1092" s="121"/>
      <c r="T1092" s="121"/>
      <c r="U1092" s="121"/>
      <c r="V1092" s="121"/>
      <c r="W1092" s="121"/>
      <c r="X1092" s="121"/>
    </row>
    <row r="1093" ht="12.75" customHeight="1">
      <c r="A1093" s="121" t="s">
        <v>8608</v>
      </c>
      <c r="B1093" s="122">
        <v>10869.0</v>
      </c>
      <c r="C1093" s="123">
        <v>38178.0</v>
      </c>
      <c r="D1093" s="124">
        <v>20.15</v>
      </c>
      <c r="E1093" s="122"/>
      <c r="F1093" s="141" t="s">
        <v>944</v>
      </c>
      <c r="G1093" s="125" t="s">
        <v>857</v>
      </c>
      <c r="H1093" s="122" t="s">
        <v>5962</v>
      </c>
      <c r="I1093" s="142">
        <v>1.85</v>
      </c>
      <c r="J1093" s="122">
        <v>58.0</v>
      </c>
      <c r="K1093" s="122">
        <v>27.0</v>
      </c>
      <c r="L1093" s="122"/>
      <c r="M1093" s="122"/>
      <c r="N1093" s="143"/>
      <c r="O1093" s="121"/>
      <c r="P1093" s="136">
        <v>1.0707904E7</v>
      </c>
      <c r="Q1093" s="121"/>
      <c r="R1093" s="122" t="s">
        <v>5963</v>
      </c>
      <c r="S1093" s="121"/>
      <c r="T1093" s="121"/>
      <c r="U1093" s="121"/>
      <c r="V1093" s="121"/>
      <c r="W1093" s="121"/>
      <c r="X1093" s="121"/>
    </row>
    <row r="1094" ht="12.75" customHeight="1">
      <c r="A1094" s="121" t="s">
        <v>8608</v>
      </c>
      <c r="B1094" s="122">
        <v>10879.0</v>
      </c>
      <c r="C1094" s="123">
        <v>38178.0</v>
      </c>
      <c r="D1094" s="124">
        <v>20.0</v>
      </c>
      <c r="E1094" s="125"/>
      <c r="F1094" s="141" t="s">
        <v>1394</v>
      </c>
      <c r="G1094" s="125" t="s">
        <v>857</v>
      </c>
      <c r="H1094" s="122" t="s">
        <v>5962</v>
      </c>
      <c r="I1094" s="142">
        <v>2.5</v>
      </c>
      <c r="J1094" s="122">
        <v>64.0</v>
      </c>
      <c r="K1094" s="122">
        <v>31.0</v>
      </c>
      <c r="L1094" s="121"/>
      <c r="M1094" s="122"/>
      <c r="N1094" s="143"/>
      <c r="O1094" s="121"/>
      <c r="P1094" s="136">
        <v>9382458.0</v>
      </c>
      <c r="Q1094" s="121"/>
      <c r="R1094" s="122" t="s">
        <v>5963</v>
      </c>
      <c r="S1094" s="121"/>
      <c r="T1094" s="121"/>
      <c r="U1094" s="121"/>
      <c r="V1094" s="121"/>
      <c r="W1094" s="121"/>
      <c r="X1094" s="121"/>
    </row>
    <row r="1095" ht="12.75" customHeight="1">
      <c r="A1095" s="121" t="s">
        <v>8608</v>
      </c>
      <c r="B1095" s="122">
        <v>10950.0</v>
      </c>
      <c r="C1095" s="123">
        <v>38178.0</v>
      </c>
      <c r="D1095" s="124">
        <v>11.0</v>
      </c>
      <c r="E1095" s="125"/>
      <c r="F1095" s="141" t="s">
        <v>911</v>
      </c>
      <c r="G1095" s="125" t="s">
        <v>857</v>
      </c>
      <c r="H1095" s="122" t="s">
        <v>5962</v>
      </c>
      <c r="I1095" s="142">
        <v>2.7</v>
      </c>
      <c r="J1095" s="122">
        <v>62.0</v>
      </c>
      <c r="K1095" s="122">
        <v>32.0</v>
      </c>
      <c r="L1095" s="121"/>
      <c r="M1095" s="122"/>
      <c r="N1095" s="143"/>
      <c r="O1095" s="121"/>
      <c r="P1095" s="136">
        <v>1.0583487E7</v>
      </c>
      <c r="Q1095" s="121"/>
      <c r="R1095" s="122" t="s">
        <v>5963</v>
      </c>
      <c r="S1095" s="121"/>
      <c r="T1095" s="121"/>
      <c r="U1095" s="121"/>
      <c r="V1095" s="121"/>
      <c r="W1095" s="121"/>
      <c r="X1095" s="121"/>
    </row>
    <row r="1096" ht="12.75" customHeight="1">
      <c r="A1096" s="121" t="s">
        <v>8608</v>
      </c>
      <c r="B1096" s="122">
        <v>10951.0</v>
      </c>
      <c r="C1096" s="123">
        <v>38178.0</v>
      </c>
      <c r="D1096" s="124">
        <v>11.0</v>
      </c>
      <c r="E1096" s="122"/>
      <c r="F1096" s="141" t="s">
        <v>911</v>
      </c>
      <c r="G1096" s="125" t="s">
        <v>857</v>
      </c>
      <c r="H1096" s="122" t="s">
        <v>5962</v>
      </c>
      <c r="I1096" s="142">
        <v>2.8</v>
      </c>
      <c r="J1096" s="122">
        <v>64.0</v>
      </c>
      <c r="K1096" s="122">
        <v>32.0</v>
      </c>
      <c r="L1096" s="122"/>
      <c r="M1096" s="122"/>
      <c r="N1096" s="143"/>
      <c r="O1096" s="121"/>
      <c r="P1096" s="136">
        <v>7.6850156E7</v>
      </c>
      <c r="Q1096" s="121"/>
      <c r="R1096" s="122" t="s">
        <v>5996</v>
      </c>
      <c r="S1096" s="121"/>
      <c r="T1096" s="121"/>
      <c r="U1096" s="121"/>
      <c r="V1096" s="121"/>
      <c r="W1096" s="121"/>
      <c r="X1096" s="121"/>
    </row>
    <row r="1097" ht="12.75" customHeight="1">
      <c r="A1097" s="121" t="s">
        <v>8608</v>
      </c>
      <c r="B1097" s="122">
        <v>10958.0</v>
      </c>
      <c r="C1097" s="123">
        <v>38178.0</v>
      </c>
      <c r="D1097" s="124">
        <v>15.0</v>
      </c>
      <c r="E1097" s="125"/>
      <c r="F1097" s="141" t="s">
        <v>911</v>
      </c>
      <c r="G1097" s="125" t="s">
        <v>857</v>
      </c>
      <c r="H1097" s="122" t="s">
        <v>5962</v>
      </c>
      <c r="I1097" s="142">
        <v>3.0</v>
      </c>
      <c r="J1097" s="122">
        <v>68.0</v>
      </c>
      <c r="K1097" s="122">
        <v>34.0</v>
      </c>
      <c r="L1097" s="121"/>
      <c r="M1097" s="122"/>
      <c r="N1097" s="143"/>
      <c r="O1097" s="121"/>
      <c r="P1097" s="136">
        <v>1.0707537E7</v>
      </c>
      <c r="Q1097" s="121"/>
      <c r="R1097" s="122" t="s">
        <v>5963</v>
      </c>
      <c r="S1097" s="121"/>
      <c r="T1097" s="121"/>
      <c r="U1097" s="121"/>
      <c r="V1097" s="121"/>
      <c r="W1097" s="121"/>
      <c r="X1097" s="121"/>
    </row>
    <row r="1098" ht="12.75" customHeight="1">
      <c r="A1098" s="121" t="s">
        <v>8608</v>
      </c>
      <c r="B1098" s="122">
        <v>10862.0</v>
      </c>
      <c r="C1098" s="123">
        <v>38178.0</v>
      </c>
      <c r="D1098" s="124">
        <v>12.15</v>
      </c>
      <c r="E1098" s="125"/>
      <c r="F1098" s="141" t="s">
        <v>6366</v>
      </c>
      <c r="G1098" s="125" t="s">
        <v>857</v>
      </c>
      <c r="H1098" s="122" t="s">
        <v>5962</v>
      </c>
      <c r="I1098" s="142">
        <v>2.3</v>
      </c>
      <c r="J1098" s="122">
        <v>62.0</v>
      </c>
      <c r="K1098" s="122">
        <v>31.0</v>
      </c>
      <c r="L1098" s="121"/>
      <c r="M1098" s="122"/>
      <c r="N1098" s="143"/>
      <c r="O1098" s="121"/>
      <c r="P1098" s="136">
        <v>5.2617535E7</v>
      </c>
      <c r="Q1098" s="121"/>
      <c r="R1098" s="122" t="s">
        <v>5963</v>
      </c>
      <c r="S1098" s="121"/>
      <c r="T1098" s="121"/>
      <c r="U1098" s="121"/>
      <c r="V1098" s="121"/>
      <c r="W1098" s="121"/>
      <c r="X1098" s="121"/>
    </row>
    <row r="1099" ht="12.75" customHeight="1">
      <c r="A1099" s="121" t="s">
        <v>8608</v>
      </c>
      <c r="B1099" s="122">
        <v>1083.0</v>
      </c>
      <c r="C1099" s="123">
        <v>38178.0</v>
      </c>
      <c r="D1099" s="124">
        <v>9.0</v>
      </c>
      <c r="E1099" s="125"/>
      <c r="F1099" s="141" t="s">
        <v>918</v>
      </c>
      <c r="G1099" s="125" t="s">
        <v>857</v>
      </c>
      <c r="H1099" s="122" t="s">
        <v>5962</v>
      </c>
      <c r="I1099" s="142">
        <v>2.4</v>
      </c>
      <c r="J1099" s="122">
        <v>62.0</v>
      </c>
      <c r="K1099" s="122">
        <v>31.0</v>
      </c>
      <c r="L1099" s="121"/>
      <c r="M1099" s="122"/>
      <c r="N1099" s="143"/>
      <c r="O1099" s="121"/>
      <c r="P1099" s="136">
        <v>1.0744466E7</v>
      </c>
      <c r="Q1099" s="121"/>
      <c r="R1099" s="122" t="s">
        <v>5963</v>
      </c>
      <c r="S1099" s="121"/>
      <c r="T1099" s="121"/>
      <c r="U1099" s="121"/>
      <c r="V1099" s="121"/>
      <c r="W1099" s="121"/>
      <c r="X1099" s="121"/>
    </row>
    <row r="1100" ht="12.75" customHeight="1">
      <c r="A1100" s="121" t="s">
        <v>8608</v>
      </c>
      <c r="B1100" s="122">
        <v>10860.0</v>
      </c>
      <c r="C1100" s="123">
        <v>38178.0</v>
      </c>
      <c r="D1100" s="124">
        <v>10.0</v>
      </c>
      <c r="E1100" s="122"/>
      <c r="F1100" s="141" t="s">
        <v>8126</v>
      </c>
      <c r="G1100" s="125" t="s">
        <v>857</v>
      </c>
      <c r="H1100" s="122" t="s">
        <v>5962</v>
      </c>
      <c r="I1100" s="142">
        <v>2.2</v>
      </c>
      <c r="J1100" s="122">
        <v>60.0</v>
      </c>
      <c r="K1100" s="122">
        <v>29.0</v>
      </c>
      <c r="L1100" s="122"/>
      <c r="M1100" s="122"/>
      <c r="N1100" s="143"/>
      <c r="O1100" s="121"/>
      <c r="P1100" s="136">
        <v>1.0689894E7</v>
      </c>
      <c r="Q1100" s="121"/>
      <c r="R1100" s="122" t="s">
        <v>5963</v>
      </c>
      <c r="S1100" s="121"/>
      <c r="T1100" s="121"/>
      <c r="U1100" s="121"/>
      <c r="V1100" s="121"/>
      <c r="W1100" s="121"/>
      <c r="X1100" s="121"/>
    </row>
    <row r="1101" ht="12.75" customHeight="1">
      <c r="A1101" s="121" t="s">
        <v>8608</v>
      </c>
      <c r="B1101" s="122">
        <v>10955.0</v>
      </c>
      <c r="C1101" s="123">
        <v>38178.0</v>
      </c>
      <c r="D1101" s="124">
        <v>12.0</v>
      </c>
      <c r="E1101" s="125"/>
      <c r="F1101" s="141" t="s">
        <v>8641</v>
      </c>
      <c r="G1101" s="125" t="s">
        <v>857</v>
      </c>
      <c r="H1101" s="122" t="s">
        <v>5962</v>
      </c>
      <c r="I1101" s="142">
        <v>2.1</v>
      </c>
      <c r="J1101" s="122">
        <v>62.0</v>
      </c>
      <c r="K1101" s="122">
        <v>30.0</v>
      </c>
      <c r="L1101" s="122"/>
      <c r="M1101" s="122"/>
      <c r="N1101" s="143"/>
      <c r="O1101" s="121"/>
      <c r="P1101" s="136">
        <v>1.055855E7</v>
      </c>
      <c r="Q1101" s="121"/>
      <c r="R1101" s="122" t="s">
        <v>5963</v>
      </c>
      <c r="S1101" s="121"/>
      <c r="T1101" s="121"/>
      <c r="U1101" s="121"/>
      <c r="V1101" s="121"/>
      <c r="W1101" s="121"/>
      <c r="X1101" s="121"/>
    </row>
    <row r="1102" ht="12.75" customHeight="1">
      <c r="A1102" s="121" t="s">
        <v>8608</v>
      </c>
      <c r="B1102" s="122">
        <v>10959.0</v>
      </c>
      <c r="C1102" s="123">
        <v>38178.0</v>
      </c>
      <c r="D1102" s="124">
        <v>15.0</v>
      </c>
      <c r="E1102" s="125"/>
      <c r="F1102" s="141" t="s">
        <v>8641</v>
      </c>
      <c r="G1102" s="125" t="s">
        <v>857</v>
      </c>
      <c r="H1102" s="122" t="s">
        <v>5962</v>
      </c>
      <c r="I1102" s="142">
        <v>2.5</v>
      </c>
      <c r="J1102" s="122">
        <v>63.0</v>
      </c>
      <c r="K1102" s="122">
        <v>32.0</v>
      </c>
      <c r="L1102" s="121"/>
      <c r="M1102" s="122"/>
      <c r="N1102" s="143"/>
      <c r="O1102" s="121"/>
      <c r="P1102" s="136">
        <v>7.1693272E7</v>
      </c>
      <c r="Q1102" s="121"/>
      <c r="R1102" s="122" t="s">
        <v>5963</v>
      </c>
      <c r="S1102" s="121"/>
      <c r="T1102" s="121"/>
      <c r="U1102" s="121"/>
      <c r="V1102" s="121"/>
      <c r="W1102" s="121"/>
      <c r="X1102" s="121"/>
    </row>
    <row r="1103" ht="12.75" customHeight="1">
      <c r="A1103" s="121" t="s">
        <v>8608</v>
      </c>
      <c r="B1103" s="122"/>
      <c r="C1103" s="123">
        <v>38178.0</v>
      </c>
      <c r="D1103" s="124"/>
      <c r="E1103" s="125"/>
      <c r="F1103" s="141"/>
      <c r="G1103" s="125" t="s">
        <v>857</v>
      </c>
      <c r="H1103" s="122"/>
      <c r="I1103" s="142"/>
      <c r="J1103" s="122"/>
      <c r="K1103" s="122"/>
      <c r="L1103" s="121"/>
      <c r="M1103" s="122"/>
      <c r="N1103" s="143"/>
      <c r="O1103" s="121"/>
      <c r="P1103" s="136"/>
      <c r="Q1103" s="121"/>
      <c r="R1103" s="122"/>
      <c r="S1103" s="121"/>
      <c r="T1103" s="121"/>
      <c r="U1103" s="121"/>
      <c r="V1103" s="121"/>
      <c r="W1103" s="121"/>
      <c r="X1103" s="121"/>
    </row>
    <row r="1104" ht="12.75" customHeight="1">
      <c r="A1104" s="121" t="s">
        <v>8608</v>
      </c>
      <c r="B1104" s="122">
        <v>10885.0</v>
      </c>
      <c r="C1104" s="123">
        <v>38179.0</v>
      </c>
      <c r="D1104" s="124">
        <v>20.3</v>
      </c>
      <c r="E1104" s="125"/>
      <c r="F1104" s="141" t="s">
        <v>660</v>
      </c>
      <c r="G1104" s="125" t="s">
        <v>8</v>
      </c>
      <c r="H1104" s="122" t="s">
        <v>5962</v>
      </c>
      <c r="I1104" s="142">
        <v>2.6</v>
      </c>
      <c r="J1104" s="122">
        <v>61.0</v>
      </c>
      <c r="K1104" s="122">
        <v>32.0</v>
      </c>
      <c r="L1104" s="121"/>
      <c r="M1104" s="122"/>
      <c r="N1104" s="143"/>
      <c r="O1104" s="121"/>
      <c r="P1104" s="136">
        <v>7.1696935E7</v>
      </c>
      <c r="Q1104" s="121"/>
      <c r="R1104" s="122" t="s">
        <v>5963</v>
      </c>
      <c r="S1104" s="121"/>
      <c r="T1104" s="121"/>
      <c r="U1104" s="121"/>
      <c r="V1104" s="121"/>
      <c r="W1104" s="121"/>
      <c r="X1104" s="121"/>
    </row>
    <row r="1105" ht="12.75" customHeight="1">
      <c r="A1105" s="121" t="s">
        <v>8608</v>
      </c>
      <c r="B1105" s="122">
        <v>10871.0</v>
      </c>
      <c r="C1105" s="123">
        <v>38179.0</v>
      </c>
      <c r="D1105" s="124">
        <v>11.0</v>
      </c>
      <c r="E1105" s="125"/>
      <c r="F1105" s="141" t="s">
        <v>692</v>
      </c>
      <c r="G1105" s="125" t="s">
        <v>8</v>
      </c>
      <c r="H1105" s="122" t="s">
        <v>5962</v>
      </c>
      <c r="I1105" s="142">
        <v>2.3</v>
      </c>
      <c r="J1105" s="122">
        <v>60.0</v>
      </c>
      <c r="K1105" s="122">
        <v>31.0</v>
      </c>
      <c r="L1105" s="121"/>
      <c r="M1105" s="122"/>
      <c r="N1105" s="143"/>
      <c r="O1105" s="121"/>
      <c r="P1105" s="136">
        <v>9391132.0</v>
      </c>
      <c r="Q1105" s="121"/>
      <c r="R1105" s="122" t="s">
        <v>5963</v>
      </c>
      <c r="S1105" s="121"/>
      <c r="T1105" s="121"/>
      <c r="U1105" s="121"/>
      <c r="V1105" s="121"/>
      <c r="W1105" s="121"/>
      <c r="X1105" s="121"/>
    </row>
    <row r="1106" ht="12.75" customHeight="1">
      <c r="A1106" s="121" t="s">
        <v>8608</v>
      </c>
      <c r="B1106" s="122">
        <v>10880.0</v>
      </c>
      <c r="C1106" s="123">
        <v>38179.0</v>
      </c>
      <c r="D1106" s="124">
        <v>8.0</v>
      </c>
      <c r="E1106" s="125"/>
      <c r="F1106" s="141" t="s">
        <v>712</v>
      </c>
      <c r="G1106" s="125" t="s">
        <v>8</v>
      </c>
      <c r="H1106" s="122" t="s">
        <v>5962</v>
      </c>
      <c r="I1106" s="142">
        <v>2.5</v>
      </c>
      <c r="J1106" s="122">
        <v>62.0</v>
      </c>
      <c r="K1106" s="122">
        <v>32.0</v>
      </c>
      <c r="L1106" s="121"/>
      <c r="M1106" s="122"/>
      <c r="N1106" s="143"/>
      <c r="O1106" s="121"/>
      <c r="P1106" s="136">
        <v>1.0739645E7</v>
      </c>
      <c r="Q1106" s="121"/>
      <c r="R1106" s="122" t="s">
        <v>5963</v>
      </c>
      <c r="S1106" s="121"/>
      <c r="T1106" s="121"/>
      <c r="U1106" s="121"/>
      <c r="V1106" s="121"/>
      <c r="W1106" s="121"/>
      <c r="X1106" s="121"/>
    </row>
    <row r="1107" ht="12.75" customHeight="1">
      <c r="A1107" s="121" t="s">
        <v>8608</v>
      </c>
      <c r="B1107" s="122">
        <v>10978.0</v>
      </c>
      <c r="C1107" s="123">
        <v>38179.0</v>
      </c>
      <c r="D1107" s="124"/>
      <c r="E1107" s="125"/>
      <c r="F1107" s="141" t="s">
        <v>716</v>
      </c>
      <c r="G1107" s="125" t="s">
        <v>8</v>
      </c>
      <c r="H1107" s="122"/>
      <c r="I1107" s="142">
        <v>2.7</v>
      </c>
      <c r="J1107" s="122">
        <v>65.0</v>
      </c>
      <c r="K1107" s="122"/>
      <c r="L1107" s="121"/>
      <c r="M1107" s="122"/>
      <c r="N1107" s="143"/>
      <c r="O1107" s="121"/>
      <c r="P1107" s="136"/>
      <c r="Q1107" s="121"/>
      <c r="R1107" s="122"/>
      <c r="S1107" s="121"/>
      <c r="T1107" s="121"/>
      <c r="U1107" s="121"/>
      <c r="V1107" s="121"/>
      <c r="W1107" s="121"/>
      <c r="X1107" s="121"/>
    </row>
    <row r="1108" ht="12.75" customHeight="1">
      <c r="A1108" s="121" t="s">
        <v>8608</v>
      </c>
      <c r="B1108" s="122">
        <v>10979.0</v>
      </c>
      <c r="C1108" s="123">
        <v>38179.0</v>
      </c>
      <c r="D1108" s="124"/>
      <c r="E1108" s="125"/>
      <c r="F1108" s="141" t="s">
        <v>716</v>
      </c>
      <c r="G1108" s="125" t="s">
        <v>8</v>
      </c>
      <c r="H1108" s="122"/>
      <c r="I1108" s="142">
        <v>2.1</v>
      </c>
      <c r="J1108" s="122">
        <v>62.0</v>
      </c>
      <c r="K1108" s="122"/>
      <c r="L1108" s="121"/>
      <c r="M1108" s="122"/>
      <c r="N1108" s="143"/>
      <c r="O1108" s="121"/>
      <c r="P1108" s="136"/>
      <c r="Q1108" s="121"/>
      <c r="R1108" s="122"/>
      <c r="S1108" s="121"/>
      <c r="T1108" s="121"/>
      <c r="U1108" s="121"/>
      <c r="V1108" s="121"/>
      <c r="W1108" s="121"/>
      <c r="X1108" s="121"/>
    </row>
    <row r="1109" ht="12.75" customHeight="1">
      <c r="A1109" s="121" t="s">
        <v>8608</v>
      </c>
      <c r="B1109" s="122">
        <v>10980.0</v>
      </c>
      <c r="C1109" s="123">
        <v>38179.0</v>
      </c>
      <c r="D1109" s="124"/>
      <c r="E1109" s="125"/>
      <c r="F1109" s="141" t="s">
        <v>716</v>
      </c>
      <c r="G1109" s="125" t="s">
        <v>8</v>
      </c>
      <c r="H1109" s="122"/>
      <c r="I1109" s="142">
        <v>2.0</v>
      </c>
      <c r="J1109" s="122">
        <v>58.0</v>
      </c>
      <c r="K1109" s="122"/>
      <c r="L1109" s="121"/>
      <c r="M1109" s="122"/>
      <c r="N1109" s="143"/>
      <c r="O1109" s="121"/>
      <c r="P1109" s="136"/>
      <c r="Q1109" s="121"/>
      <c r="R1109" s="122"/>
      <c r="S1109" s="121"/>
      <c r="T1109" s="121"/>
      <c r="U1109" s="121"/>
      <c r="V1109" s="121"/>
      <c r="W1109" s="121"/>
      <c r="X1109" s="121"/>
    </row>
    <row r="1110" ht="12.75" customHeight="1">
      <c r="A1110" s="121" t="s">
        <v>8608</v>
      </c>
      <c r="B1110" s="122">
        <v>10884.0</v>
      </c>
      <c r="C1110" s="123">
        <v>38179.0</v>
      </c>
      <c r="D1110" s="124">
        <v>19.0</v>
      </c>
      <c r="E1110" s="125"/>
      <c r="F1110" s="141" t="s">
        <v>8647</v>
      </c>
      <c r="G1110" s="125" t="s">
        <v>8</v>
      </c>
      <c r="H1110" s="122" t="s">
        <v>5962</v>
      </c>
      <c r="I1110" s="142">
        <v>2.6</v>
      </c>
      <c r="J1110" s="122">
        <v>60.0</v>
      </c>
      <c r="K1110" s="122">
        <v>32.0</v>
      </c>
      <c r="L1110" s="121"/>
      <c r="M1110" s="122"/>
      <c r="N1110" s="143"/>
      <c r="O1110" s="121"/>
      <c r="P1110" s="136">
        <v>5.2611978E7</v>
      </c>
      <c r="Q1110" s="121"/>
      <c r="R1110" s="122" t="s">
        <v>5963</v>
      </c>
      <c r="S1110" s="121"/>
      <c r="T1110" s="121"/>
      <c r="U1110" s="121"/>
      <c r="V1110" s="121"/>
      <c r="W1110" s="121"/>
      <c r="X1110" s="121"/>
    </row>
    <row r="1111" ht="12.75" customHeight="1">
      <c r="A1111" s="121" t="s">
        <v>8608</v>
      </c>
      <c r="B1111" s="122">
        <v>10966.0</v>
      </c>
      <c r="C1111" s="123">
        <v>38179.0</v>
      </c>
      <c r="D1111" s="124">
        <v>10.0</v>
      </c>
      <c r="E1111" s="125"/>
      <c r="F1111" s="141" t="s">
        <v>8648</v>
      </c>
      <c r="G1111" s="125" t="s">
        <v>857</v>
      </c>
      <c r="H1111" s="122" t="s">
        <v>5962</v>
      </c>
      <c r="I1111" s="142">
        <v>2.8</v>
      </c>
      <c r="J1111" s="122">
        <v>63.0</v>
      </c>
      <c r="K1111" s="122">
        <v>34.0</v>
      </c>
      <c r="L1111" s="121"/>
      <c r="M1111" s="122"/>
      <c r="N1111" s="143"/>
      <c r="O1111" s="121"/>
      <c r="P1111" s="136">
        <v>1.0711482E7</v>
      </c>
      <c r="Q1111" s="121"/>
      <c r="R1111" s="122" t="s">
        <v>5963</v>
      </c>
      <c r="S1111" s="121"/>
      <c r="T1111" s="121"/>
      <c r="U1111" s="121"/>
      <c r="V1111" s="121"/>
      <c r="W1111" s="121"/>
      <c r="X1111" s="121"/>
    </row>
    <row r="1112" ht="12.75" customHeight="1">
      <c r="A1112" s="121" t="s">
        <v>8608</v>
      </c>
      <c r="B1112" s="122">
        <v>10968.0</v>
      </c>
      <c r="C1112" s="123">
        <v>38179.0</v>
      </c>
      <c r="D1112" s="124">
        <v>10.0</v>
      </c>
      <c r="E1112" s="125"/>
      <c r="F1112" s="141" t="s">
        <v>8048</v>
      </c>
      <c r="G1112" s="125" t="s">
        <v>857</v>
      </c>
      <c r="H1112" s="122" t="s">
        <v>5962</v>
      </c>
      <c r="I1112" s="142">
        <v>2.8</v>
      </c>
      <c r="J1112" s="122">
        <v>63.0</v>
      </c>
      <c r="K1112" s="122">
        <v>32.0</v>
      </c>
      <c r="L1112" s="121"/>
      <c r="M1112" s="122"/>
      <c r="N1112" s="143"/>
      <c r="O1112" s="121"/>
      <c r="P1112" s="136">
        <v>5.2581051E7</v>
      </c>
      <c r="Q1112" s="121"/>
      <c r="R1112" s="122" t="s">
        <v>5963</v>
      </c>
      <c r="S1112" s="121"/>
      <c r="T1112" s="121"/>
      <c r="U1112" s="121"/>
      <c r="V1112" s="121"/>
      <c r="W1112" s="121"/>
      <c r="X1112" s="121"/>
    </row>
    <row r="1113" ht="12.75" customHeight="1">
      <c r="A1113" s="121" t="s">
        <v>8608</v>
      </c>
      <c r="B1113" s="122">
        <v>10872.0</v>
      </c>
      <c r="C1113" s="123">
        <v>38179.0</v>
      </c>
      <c r="D1113" s="124">
        <v>10.0</v>
      </c>
      <c r="E1113" s="125"/>
      <c r="F1113" s="141" t="s">
        <v>4785</v>
      </c>
      <c r="G1113" s="125" t="s">
        <v>857</v>
      </c>
      <c r="H1113" s="122" t="s">
        <v>5962</v>
      </c>
      <c r="I1113" s="142">
        <v>4.1</v>
      </c>
      <c r="J1113" s="122">
        <v>74.0</v>
      </c>
      <c r="K1113" s="122">
        <v>37.0</v>
      </c>
      <c r="L1113" s="121"/>
      <c r="M1113" s="122"/>
      <c r="N1113" s="143"/>
      <c r="O1113" s="121"/>
      <c r="P1113" s="136">
        <v>1.0566352E7</v>
      </c>
      <c r="Q1113" s="121"/>
      <c r="R1113" s="122" t="s">
        <v>5963</v>
      </c>
      <c r="S1113" s="121"/>
      <c r="T1113" s="121"/>
      <c r="U1113" s="121"/>
      <c r="V1113" s="121"/>
      <c r="W1113" s="121"/>
      <c r="X1113" s="121"/>
    </row>
    <row r="1114" ht="12.75" customHeight="1">
      <c r="A1114" s="121" t="s">
        <v>8608</v>
      </c>
      <c r="B1114" s="122">
        <v>10875.0</v>
      </c>
      <c r="C1114" s="123">
        <v>38179.0</v>
      </c>
      <c r="D1114" s="124">
        <v>14.3</v>
      </c>
      <c r="E1114" s="125"/>
      <c r="F1114" s="141" t="s">
        <v>4785</v>
      </c>
      <c r="G1114" s="125" t="s">
        <v>857</v>
      </c>
      <c r="H1114" s="122" t="s">
        <v>5962</v>
      </c>
      <c r="I1114" s="142">
        <v>2.1</v>
      </c>
      <c r="J1114" s="122">
        <v>60.0</v>
      </c>
      <c r="K1114" s="122">
        <v>30.0</v>
      </c>
      <c r="L1114" s="121"/>
      <c r="M1114" s="122"/>
      <c r="N1114" s="143"/>
      <c r="O1114" s="121"/>
      <c r="P1114" s="136">
        <v>5.350683E7</v>
      </c>
      <c r="Q1114" s="121"/>
      <c r="R1114" s="122" t="s">
        <v>5963</v>
      </c>
      <c r="S1114" s="121"/>
      <c r="T1114" s="121"/>
      <c r="U1114" s="121"/>
      <c r="V1114" s="121"/>
      <c r="W1114" s="121"/>
      <c r="X1114" s="121"/>
    </row>
    <row r="1115" ht="12.75" customHeight="1">
      <c r="A1115" s="121" t="s">
        <v>8608</v>
      </c>
      <c r="B1115" s="122">
        <v>10963.0</v>
      </c>
      <c r="C1115" s="123">
        <v>38179.0</v>
      </c>
      <c r="D1115" s="124">
        <v>10.0</v>
      </c>
      <c r="E1115" s="125"/>
      <c r="F1115" s="141" t="s">
        <v>4785</v>
      </c>
      <c r="G1115" s="125" t="s">
        <v>857</v>
      </c>
      <c r="H1115" s="122" t="s">
        <v>5962</v>
      </c>
      <c r="I1115" s="142">
        <v>2.4</v>
      </c>
      <c r="J1115" s="122">
        <v>62.0</v>
      </c>
      <c r="K1115" s="122">
        <v>30.0</v>
      </c>
      <c r="L1115" s="121"/>
      <c r="M1115" s="122"/>
      <c r="N1115" s="143"/>
      <c r="O1115" s="121"/>
      <c r="P1115" s="136">
        <v>5.261629E7</v>
      </c>
      <c r="Q1115" s="121"/>
      <c r="R1115" s="122" t="s">
        <v>5963</v>
      </c>
      <c r="S1115" s="121"/>
      <c r="T1115" s="121"/>
      <c r="U1115" s="121"/>
      <c r="V1115" s="121"/>
      <c r="W1115" s="121"/>
      <c r="X1115" s="121"/>
    </row>
    <row r="1116" ht="12.75" customHeight="1">
      <c r="A1116" s="121" t="s">
        <v>8608</v>
      </c>
      <c r="B1116" s="122">
        <v>10881.0</v>
      </c>
      <c r="C1116" s="123">
        <v>38179.0</v>
      </c>
      <c r="D1116" s="124">
        <v>17.15</v>
      </c>
      <c r="E1116" s="125"/>
      <c r="F1116" s="141" t="s">
        <v>919</v>
      </c>
      <c r="G1116" s="125" t="s">
        <v>857</v>
      </c>
      <c r="H1116" s="122" t="s">
        <v>5962</v>
      </c>
      <c r="I1116" s="142">
        <v>2.85</v>
      </c>
      <c r="J1116" s="122">
        <v>64.0</v>
      </c>
      <c r="K1116" s="122">
        <v>32.5</v>
      </c>
      <c r="L1116" s="121"/>
      <c r="M1116" s="122"/>
      <c r="N1116" s="143"/>
      <c r="O1116" s="121"/>
      <c r="P1116" s="136">
        <v>1.0477936E7</v>
      </c>
      <c r="Q1116" s="121"/>
      <c r="R1116" s="122" t="s">
        <v>5963</v>
      </c>
      <c r="S1116" s="121"/>
      <c r="T1116" s="121"/>
      <c r="U1116" s="121"/>
      <c r="V1116" s="121"/>
      <c r="W1116" s="121"/>
      <c r="X1116" s="121"/>
    </row>
    <row r="1117" ht="12.75" customHeight="1">
      <c r="A1117" s="121" t="s">
        <v>8608</v>
      </c>
      <c r="B1117" s="122">
        <v>10969.0</v>
      </c>
      <c r="C1117" s="123">
        <v>38179.0</v>
      </c>
      <c r="D1117" s="124">
        <v>11.0</v>
      </c>
      <c r="E1117" s="125"/>
      <c r="F1117" s="141" t="s">
        <v>915</v>
      </c>
      <c r="G1117" s="125" t="s">
        <v>857</v>
      </c>
      <c r="H1117" s="122" t="s">
        <v>5962</v>
      </c>
      <c r="I1117" s="142">
        <v>2.3</v>
      </c>
      <c r="J1117" s="122">
        <v>63.0</v>
      </c>
      <c r="K1117" s="122">
        <v>32.0</v>
      </c>
      <c r="L1117" s="121"/>
      <c r="M1117" s="122"/>
      <c r="N1117" s="143"/>
      <c r="O1117" s="121"/>
      <c r="P1117" s="136" t="s">
        <v>8649</v>
      </c>
      <c r="Q1117" s="121"/>
      <c r="R1117" s="122" t="s">
        <v>5963</v>
      </c>
      <c r="S1117" s="121"/>
      <c r="T1117" s="121"/>
      <c r="U1117" s="121"/>
      <c r="V1117" s="121"/>
      <c r="W1117" s="121"/>
      <c r="X1117" s="121"/>
    </row>
    <row r="1118" ht="12.75" customHeight="1">
      <c r="A1118" s="121" t="s">
        <v>8608</v>
      </c>
      <c r="B1118" s="122">
        <v>10962.0</v>
      </c>
      <c r="C1118" s="123">
        <v>38179.0</v>
      </c>
      <c r="D1118" s="124">
        <v>8.0</v>
      </c>
      <c r="E1118" s="125"/>
      <c r="F1118" s="141" t="s">
        <v>916</v>
      </c>
      <c r="G1118" s="125" t="s">
        <v>857</v>
      </c>
      <c r="H1118" s="122" t="s">
        <v>5962</v>
      </c>
      <c r="I1118" s="142">
        <v>4.0</v>
      </c>
      <c r="J1118" s="122">
        <v>74.0</v>
      </c>
      <c r="K1118" s="122">
        <v>36.0</v>
      </c>
      <c r="L1118" s="121"/>
      <c r="M1118" s="122"/>
      <c r="N1118" s="143"/>
      <c r="O1118" s="121"/>
      <c r="P1118" s="136">
        <v>9392669.0</v>
      </c>
      <c r="Q1118" s="121"/>
      <c r="R1118" s="122" t="s">
        <v>5963</v>
      </c>
      <c r="S1118" s="121"/>
      <c r="T1118" s="121"/>
      <c r="U1118" s="121"/>
      <c r="V1118" s="121"/>
      <c r="W1118" s="121"/>
      <c r="X1118" s="121"/>
    </row>
    <row r="1119" ht="12.75" customHeight="1">
      <c r="A1119" s="121" t="s">
        <v>8608</v>
      </c>
      <c r="B1119" s="122">
        <v>10882.0</v>
      </c>
      <c r="C1119" s="123">
        <v>38179.0</v>
      </c>
      <c r="D1119" s="124">
        <v>17.0</v>
      </c>
      <c r="E1119" s="122"/>
      <c r="F1119" s="141" t="s">
        <v>947</v>
      </c>
      <c r="G1119" s="125" t="s">
        <v>857</v>
      </c>
      <c r="H1119" s="122" t="s">
        <v>5962</v>
      </c>
      <c r="I1119" s="142">
        <v>2.65</v>
      </c>
      <c r="J1119" s="122">
        <v>63.0</v>
      </c>
      <c r="K1119" s="122">
        <v>32.5</v>
      </c>
      <c r="L1119" s="122"/>
      <c r="M1119" s="122"/>
      <c r="N1119" s="143"/>
      <c r="O1119" s="121"/>
      <c r="P1119" s="136">
        <v>748792.0</v>
      </c>
      <c r="Q1119" s="121"/>
      <c r="R1119" s="122" t="s">
        <v>5963</v>
      </c>
      <c r="S1119" s="121"/>
      <c r="T1119" s="121"/>
      <c r="U1119" s="121"/>
      <c r="V1119" s="121"/>
      <c r="W1119" s="121"/>
      <c r="X1119" s="121"/>
    </row>
    <row r="1120" ht="12.75" customHeight="1">
      <c r="A1120" s="121" t="s">
        <v>8608</v>
      </c>
      <c r="B1120" s="122">
        <v>10967.0</v>
      </c>
      <c r="C1120" s="123">
        <v>38179.0</v>
      </c>
      <c r="D1120" s="124">
        <v>10.0</v>
      </c>
      <c r="E1120" s="125"/>
      <c r="F1120" s="141" t="s">
        <v>1084</v>
      </c>
      <c r="G1120" s="125" t="s">
        <v>857</v>
      </c>
      <c r="H1120" s="122" t="s">
        <v>5962</v>
      </c>
      <c r="I1120" s="142">
        <v>2.4</v>
      </c>
      <c r="J1120" s="122">
        <v>62.0</v>
      </c>
      <c r="K1120" s="122">
        <v>32.0</v>
      </c>
      <c r="L1120" s="121"/>
      <c r="M1120" s="122"/>
      <c r="N1120" s="143"/>
      <c r="O1120" s="121"/>
      <c r="P1120" s="136">
        <v>5.2613216E7</v>
      </c>
      <c r="Q1120" s="121"/>
      <c r="R1120" s="122" t="s">
        <v>5963</v>
      </c>
      <c r="S1120" s="121"/>
      <c r="T1120" s="121"/>
      <c r="U1120" s="121"/>
      <c r="V1120" s="121"/>
      <c r="W1120" s="121"/>
      <c r="X1120" s="121"/>
    </row>
    <row r="1121" ht="12.75" customHeight="1">
      <c r="A1121" s="121" t="s">
        <v>8608</v>
      </c>
      <c r="B1121" s="122">
        <v>10876.0</v>
      </c>
      <c r="C1121" s="123">
        <v>38179.0</v>
      </c>
      <c r="D1121" s="124">
        <v>10.0</v>
      </c>
      <c r="E1121" s="125"/>
      <c r="F1121" s="141" t="s">
        <v>2495</v>
      </c>
      <c r="G1121" s="125" t="s">
        <v>857</v>
      </c>
      <c r="H1121" s="122" t="s">
        <v>5962</v>
      </c>
      <c r="I1121" s="142">
        <v>2.2</v>
      </c>
      <c r="J1121" s="122">
        <v>64.0</v>
      </c>
      <c r="K1121" s="122">
        <v>30.0</v>
      </c>
      <c r="L1121" s="121"/>
      <c r="M1121" s="122"/>
      <c r="N1121" s="143"/>
      <c r="O1121" s="121"/>
      <c r="P1121" s="136">
        <v>1.1412832E7</v>
      </c>
      <c r="Q1121" s="121"/>
      <c r="R1121" s="122" t="s">
        <v>5963</v>
      </c>
      <c r="S1121" s="121"/>
      <c r="T1121" s="121"/>
      <c r="U1121" s="121"/>
      <c r="V1121" s="121"/>
      <c r="W1121" s="121"/>
      <c r="X1121" s="121"/>
    </row>
    <row r="1122" ht="12.75" customHeight="1">
      <c r="A1122" s="121" t="s">
        <v>8608</v>
      </c>
      <c r="B1122" s="122">
        <v>10973.0</v>
      </c>
      <c r="C1122" s="123">
        <v>38179.0</v>
      </c>
      <c r="D1122" s="124">
        <v>12.0</v>
      </c>
      <c r="E1122" s="125"/>
      <c r="F1122" s="141" t="s">
        <v>928</v>
      </c>
      <c r="G1122" s="125" t="s">
        <v>857</v>
      </c>
      <c r="H1122" s="122" t="s">
        <v>5962</v>
      </c>
      <c r="I1122" s="142">
        <v>2.9</v>
      </c>
      <c r="J1122" s="122">
        <v>65.0</v>
      </c>
      <c r="K1122" s="122">
        <v>32.0</v>
      </c>
      <c r="L1122" s="121"/>
      <c r="M1122" s="122"/>
      <c r="N1122" s="143"/>
      <c r="O1122" s="121"/>
      <c r="P1122" s="136">
        <v>1.055895E7</v>
      </c>
      <c r="Q1122" s="121"/>
      <c r="R1122" s="122" t="s">
        <v>5963</v>
      </c>
      <c r="S1122" s="121"/>
      <c r="T1122" s="121"/>
      <c r="U1122" s="121"/>
      <c r="V1122" s="121"/>
      <c r="W1122" s="121"/>
      <c r="X1122" s="121"/>
    </row>
    <row r="1123" ht="12.75" customHeight="1">
      <c r="A1123" s="121" t="s">
        <v>8608</v>
      </c>
      <c r="B1123" s="122">
        <v>10975.0</v>
      </c>
      <c r="C1123" s="123">
        <v>38179.0</v>
      </c>
      <c r="D1123" s="124">
        <v>15.0</v>
      </c>
      <c r="E1123" s="125"/>
      <c r="F1123" s="141" t="s">
        <v>928</v>
      </c>
      <c r="G1123" s="125" t="s">
        <v>857</v>
      </c>
      <c r="H1123" s="122" t="s">
        <v>5962</v>
      </c>
      <c r="I1123" s="142">
        <v>2.1</v>
      </c>
      <c r="J1123" s="122">
        <v>60.0</v>
      </c>
      <c r="K1123" s="122">
        <v>30.0</v>
      </c>
      <c r="L1123" s="121"/>
      <c r="M1123" s="122"/>
      <c r="N1123" s="143"/>
      <c r="O1123" s="121"/>
      <c r="P1123" s="136">
        <v>7.6955241E7</v>
      </c>
      <c r="Q1123" s="121"/>
      <c r="R1123" s="122" t="s">
        <v>5963</v>
      </c>
      <c r="S1123" s="121"/>
      <c r="T1123" s="121"/>
      <c r="U1123" s="121"/>
      <c r="V1123" s="121"/>
      <c r="W1123" s="121"/>
      <c r="X1123" s="121"/>
    </row>
    <row r="1124" ht="12.75" customHeight="1">
      <c r="A1124" s="121" t="s">
        <v>8608</v>
      </c>
      <c r="B1124" s="122">
        <v>10970.0</v>
      </c>
      <c r="C1124" s="123">
        <v>38179.0</v>
      </c>
      <c r="D1124" s="124">
        <v>12.0</v>
      </c>
      <c r="E1124" s="125"/>
      <c r="F1124" s="141" t="s">
        <v>906</v>
      </c>
      <c r="G1124" s="125" t="s">
        <v>857</v>
      </c>
      <c r="H1124" s="122" t="s">
        <v>5962</v>
      </c>
      <c r="I1124" s="142">
        <v>2.7</v>
      </c>
      <c r="J1124" s="122">
        <v>64.0</v>
      </c>
      <c r="K1124" s="122">
        <v>32.0</v>
      </c>
      <c r="L1124" s="121"/>
      <c r="M1124" s="122"/>
      <c r="N1124" s="143"/>
      <c r="O1124" s="121"/>
      <c r="P1124" s="136">
        <v>7.1684078E7</v>
      </c>
      <c r="Q1124" s="121"/>
      <c r="R1124" s="122" t="s">
        <v>5963</v>
      </c>
      <c r="S1124" s="121"/>
      <c r="T1124" s="121"/>
      <c r="U1124" s="121"/>
      <c r="V1124" s="121"/>
      <c r="W1124" s="121"/>
      <c r="X1124" s="121"/>
    </row>
    <row r="1125" ht="12.75" customHeight="1">
      <c r="A1125" s="121" t="s">
        <v>8608</v>
      </c>
      <c r="B1125" s="122">
        <v>10874.0</v>
      </c>
      <c r="C1125" s="123">
        <v>38179.0</v>
      </c>
      <c r="D1125" s="124">
        <v>11.0</v>
      </c>
      <c r="E1125" s="125"/>
      <c r="F1125" s="141" t="s">
        <v>1209</v>
      </c>
      <c r="G1125" s="125" t="s">
        <v>857</v>
      </c>
      <c r="H1125" s="122" t="s">
        <v>5962</v>
      </c>
      <c r="I1125" s="142">
        <v>3.6</v>
      </c>
      <c r="J1125" s="122">
        <v>69.0</v>
      </c>
      <c r="K1125" s="122">
        <v>36.0</v>
      </c>
      <c r="L1125" s="121"/>
      <c r="M1125" s="122"/>
      <c r="N1125" s="143"/>
      <c r="O1125" s="121"/>
      <c r="P1125" s="136">
        <v>1.0826545E7</v>
      </c>
      <c r="Q1125" s="121"/>
      <c r="R1125" s="122" t="s">
        <v>5963</v>
      </c>
      <c r="S1125" s="121"/>
      <c r="T1125" s="121"/>
      <c r="U1125" s="121"/>
      <c r="V1125" s="121"/>
      <c r="W1125" s="121"/>
      <c r="X1125" s="121"/>
    </row>
    <row r="1126" ht="12.75" customHeight="1">
      <c r="A1126" s="121" t="s">
        <v>8608</v>
      </c>
      <c r="B1126" s="122">
        <v>10883.0</v>
      </c>
      <c r="C1126" s="123">
        <v>38179.0</v>
      </c>
      <c r="D1126" s="124">
        <v>19.0</v>
      </c>
      <c r="E1126" s="122"/>
      <c r="F1126" s="141" t="s">
        <v>1209</v>
      </c>
      <c r="G1126" s="125" t="s">
        <v>857</v>
      </c>
      <c r="H1126" s="122" t="s">
        <v>5962</v>
      </c>
      <c r="I1126" s="142">
        <v>2.1</v>
      </c>
      <c r="J1126" s="122">
        <v>57.0</v>
      </c>
      <c r="K1126" s="122">
        <v>30.0</v>
      </c>
      <c r="L1126" s="122"/>
      <c r="M1126" s="122"/>
      <c r="N1126" s="143"/>
      <c r="O1126" s="121"/>
      <c r="P1126" s="136">
        <v>1.0744466E7</v>
      </c>
      <c r="Q1126" s="121"/>
      <c r="R1126" s="122" t="s">
        <v>5963</v>
      </c>
      <c r="S1126" s="121"/>
      <c r="T1126" s="121"/>
      <c r="U1126" s="121"/>
      <c r="V1126" s="121"/>
      <c r="W1126" s="121"/>
      <c r="X1126" s="121"/>
    </row>
    <row r="1127" ht="12.75" customHeight="1">
      <c r="A1127" s="121" t="s">
        <v>8608</v>
      </c>
      <c r="B1127" s="122">
        <v>10964.0</v>
      </c>
      <c r="C1127" s="123">
        <v>38179.0</v>
      </c>
      <c r="D1127" s="124">
        <v>10.0</v>
      </c>
      <c r="E1127" s="125"/>
      <c r="F1127" s="141" t="s">
        <v>8637</v>
      </c>
      <c r="G1127" s="125" t="s">
        <v>857</v>
      </c>
      <c r="H1127" s="122" t="s">
        <v>5962</v>
      </c>
      <c r="I1127" s="142">
        <v>2.0</v>
      </c>
      <c r="J1127" s="122">
        <v>58.0</v>
      </c>
      <c r="K1127" s="122">
        <v>28.0</v>
      </c>
      <c r="L1127" s="121"/>
      <c r="M1127" s="122"/>
      <c r="N1127" s="143"/>
      <c r="O1127" s="121"/>
      <c r="P1127" s="136">
        <v>5.0176162E7</v>
      </c>
      <c r="Q1127" s="121"/>
      <c r="R1127" s="122" t="s">
        <v>5978</v>
      </c>
      <c r="S1127" s="121"/>
      <c r="T1127" s="121"/>
      <c r="U1127" s="121"/>
      <c r="V1127" s="121"/>
      <c r="W1127" s="121"/>
      <c r="X1127" s="121"/>
    </row>
    <row r="1128" ht="12.75" customHeight="1">
      <c r="A1128" s="121" t="s">
        <v>8608</v>
      </c>
      <c r="B1128" s="122">
        <v>10972.0</v>
      </c>
      <c r="C1128" s="123">
        <v>38179.0</v>
      </c>
      <c r="D1128" s="124">
        <v>12.0</v>
      </c>
      <c r="E1128" s="125"/>
      <c r="F1128" s="141" t="s">
        <v>8637</v>
      </c>
      <c r="G1128" s="125" t="s">
        <v>857</v>
      </c>
      <c r="H1128" s="122" t="s">
        <v>5962</v>
      </c>
      <c r="I1128" s="142">
        <v>2.6</v>
      </c>
      <c r="J1128" s="122">
        <v>64.0</v>
      </c>
      <c r="K1128" s="122">
        <v>32.0</v>
      </c>
      <c r="L1128" s="121"/>
      <c r="M1128" s="122"/>
      <c r="N1128" s="143"/>
      <c r="O1128" s="121"/>
      <c r="P1128" s="136">
        <v>1.132554E7</v>
      </c>
      <c r="Q1128" s="121"/>
      <c r="R1128" s="122" t="s">
        <v>5963</v>
      </c>
      <c r="S1128" s="121"/>
      <c r="T1128" s="121"/>
      <c r="U1128" s="121"/>
      <c r="V1128" s="121"/>
      <c r="W1128" s="121"/>
      <c r="X1128" s="121"/>
    </row>
    <row r="1129" ht="12.75" customHeight="1">
      <c r="A1129" s="121" t="s">
        <v>8608</v>
      </c>
      <c r="B1129" s="122">
        <v>10974.0</v>
      </c>
      <c r="C1129" s="123">
        <v>38179.0</v>
      </c>
      <c r="D1129" s="124">
        <v>15.0</v>
      </c>
      <c r="E1129" s="125"/>
      <c r="F1129" s="141" t="s">
        <v>8637</v>
      </c>
      <c r="G1129" s="125" t="s">
        <v>857</v>
      </c>
      <c r="H1129" s="122" t="s">
        <v>5962</v>
      </c>
      <c r="I1129" s="142">
        <v>2.8</v>
      </c>
      <c r="J1129" s="122">
        <v>63.0</v>
      </c>
      <c r="K1129" s="122">
        <v>32.0</v>
      </c>
      <c r="L1129" s="121"/>
      <c r="M1129" s="122"/>
      <c r="N1129" s="143"/>
      <c r="O1129" s="121"/>
      <c r="P1129" s="136">
        <v>1.0567017E7</v>
      </c>
      <c r="Q1129" s="121"/>
      <c r="R1129" s="122" t="s">
        <v>5963</v>
      </c>
      <c r="S1129" s="121"/>
      <c r="T1129" s="121"/>
      <c r="U1129" s="121"/>
      <c r="V1129" s="121"/>
      <c r="W1129" s="121"/>
      <c r="X1129" s="121"/>
    </row>
    <row r="1130" ht="12.75" customHeight="1">
      <c r="A1130" s="121" t="s">
        <v>8608</v>
      </c>
      <c r="B1130" s="122">
        <v>10965.0</v>
      </c>
      <c r="C1130" s="123">
        <v>38179.0</v>
      </c>
      <c r="D1130" s="124">
        <v>10.0</v>
      </c>
      <c r="E1130" s="122"/>
      <c r="F1130" s="141" t="s">
        <v>911</v>
      </c>
      <c r="G1130" s="125" t="s">
        <v>857</v>
      </c>
      <c r="H1130" s="122" t="s">
        <v>5962</v>
      </c>
      <c r="I1130" s="142">
        <v>2.3</v>
      </c>
      <c r="J1130" s="122">
        <v>62.0</v>
      </c>
      <c r="K1130" s="122">
        <v>30.0</v>
      </c>
      <c r="L1130" s="122"/>
      <c r="M1130" s="122"/>
      <c r="N1130" s="143"/>
      <c r="O1130" s="121"/>
      <c r="P1130" s="136">
        <v>7.1686222E7</v>
      </c>
      <c r="Q1130" s="121"/>
      <c r="R1130" s="122" t="s">
        <v>5963</v>
      </c>
      <c r="S1130" s="121"/>
      <c r="T1130" s="121"/>
      <c r="U1130" s="121"/>
      <c r="V1130" s="121"/>
      <c r="W1130" s="121"/>
      <c r="X1130" s="121"/>
    </row>
    <row r="1131" ht="12.75" customHeight="1">
      <c r="A1131" s="121" t="s">
        <v>8608</v>
      </c>
      <c r="B1131" s="122">
        <v>10971.0</v>
      </c>
      <c r="C1131" s="123">
        <v>38179.0</v>
      </c>
      <c r="D1131" s="124">
        <v>12.0</v>
      </c>
      <c r="E1131" s="125"/>
      <c r="F1131" s="141" t="s">
        <v>942</v>
      </c>
      <c r="G1131" s="125" t="s">
        <v>857</v>
      </c>
      <c r="H1131" s="122" t="s">
        <v>5962</v>
      </c>
      <c r="I1131" s="142">
        <v>2.0</v>
      </c>
      <c r="J1131" s="122">
        <v>57.0</v>
      </c>
      <c r="K1131" s="122">
        <v>28.0</v>
      </c>
      <c r="L1131" s="121"/>
      <c r="M1131" s="122"/>
      <c r="N1131" s="143"/>
      <c r="O1131" s="121"/>
      <c r="P1131" s="136">
        <v>1.0533386E7</v>
      </c>
      <c r="Q1131" s="121"/>
      <c r="R1131" s="122" t="s">
        <v>5963</v>
      </c>
      <c r="S1131" s="121"/>
      <c r="T1131" s="121"/>
      <c r="U1131" s="121"/>
      <c r="V1131" s="121"/>
      <c r="W1131" s="121"/>
      <c r="X1131" s="121"/>
    </row>
    <row r="1132" ht="12.75" customHeight="1">
      <c r="A1132" s="121" t="s">
        <v>8608</v>
      </c>
      <c r="B1132" s="122">
        <v>10873.0</v>
      </c>
      <c r="C1132" s="123">
        <v>38179.0</v>
      </c>
      <c r="D1132" s="124">
        <v>9.0</v>
      </c>
      <c r="E1132" s="125"/>
      <c r="F1132" s="141" t="s">
        <v>918</v>
      </c>
      <c r="G1132" s="125" t="s">
        <v>857</v>
      </c>
      <c r="H1132" s="122" t="s">
        <v>5962</v>
      </c>
      <c r="I1132" s="142">
        <v>3.1</v>
      </c>
      <c r="J1132" s="122">
        <v>67.0</v>
      </c>
      <c r="K1132" s="122">
        <v>34.0</v>
      </c>
      <c r="L1132" s="121"/>
      <c r="M1132" s="122"/>
      <c r="N1132" s="143"/>
      <c r="O1132" s="121"/>
      <c r="P1132" s="136">
        <v>1.0576875E7</v>
      </c>
      <c r="Q1132" s="121"/>
      <c r="R1132" s="122" t="s">
        <v>5963</v>
      </c>
      <c r="S1132" s="121"/>
      <c r="T1132" s="121"/>
      <c r="U1132" s="121"/>
      <c r="V1132" s="121"/>
      <c r="W1132" s="121"/>
      <c r="X1132" s="121"/>
    </row>
    <row r="1133" ht="12.75" customHeight="1">
      <c r="A1133" s="121" t="s">
        <v>8608</v>
      </c>
      <c r="B1133" s="122">
        <v>10976.0</v>
      </c>
      <c r="C1133" s="123">
        <v>38179.0</v>
      </c>
      <c r="D1133" s="124"/>
      <c r="E1133" s="125"/>
      <c r="F1133" s="141"/>
      <c r="G1133" s="125" t="s">
        <v>857</v>
      </c>
      <c r="H1133" s="122"/>
      <c r="I1133" s="142">
        <v>5.1</v>
      </c>
      <c r="J1133" s="122">
        <v>82.0</v>
      </c>
      <c r="K1133" s="122"/>
      <c r="L1133" s="121"/>
      <c r="M1133" s="122"/>
      <c r="N1133" s="143"/>
      <c r="O1133" s="121"/>
      <c r="P1133" s="136"/>
      <c r="Q1133" s="121"/>
      <c r="R1133" s="122"/>
      <c r="S1133" s="121"/>
      <c r="T1133" s="121"/>
      <c r="U1133" s="121"/>
      <c r="V1133" s="121"/>
      <c r="W1133" s="121"/>
      <c r="X1133" s="121"/>
    </row>
    <row r="1134" ht="12.75" customHeight="1">
      <c r="A1134" s="121" t="s">
        <v>8608</v>
      </c>
      <c r="B1134" s="122">
        <v>10977.0</v>
      </c>
      <c r="C1134" s="123">
        <v>38179.0</v>
      </c>
      <c r="D1134" s="124"/>
      <c r="E1134" s="125"/>
      <c r="F1134" s="141"/>
      <c r="G1134" s="125" t="s">
        <v>857</v>
      </c>
      <c r="H1134" s="122"/>
      <c r="I1134" s="142">
        <v>2.3</v>
      </c>
      <c r="J1134" s="122">
        <v>66.0</v>
      </c>
      <c r="K1134" s="122"/>
      <c r="L1134" s="121"/>
      <c r="M1134" s="122"/>
      <c r="N1134" s="143"/>
      <c r="O1134" s="121"/>
      <c r="P1134" s="136"/>
      <c r="Q1134" s="121"/>
      <c r="R1134" s="122"/>
      <c r="S1134" s="121"/>
      <c r="T1134" s="121"/>
      <c r="U1134" s="121"/>
      <c r="V1134" s="121"/>
      <c r="W1134" s="121"/>
      <c r="X1134" s="121"/>
    </row>
    <row r="1135" ht="12.75" customHeight="1">
      <c r="A1135" s="121" t="s">
        <v>8608</v>
      </c>
      <c r="B1135" s="122">
        <v>11995.0</v>
      </c>
      <c r="C1135" s="123">
        <v>38180.0</v>
      </c>
      <c r="D1135" s="124">
        <v>12.0</v>
      </c>
      <c r="E1135" s="125"/>
      <c r="F1135" s="141" t="s">
        <v>8640</v>
      </c>
      <c r="G1135" s="125" t="s">
        <v>8</v>
      </c>
      <c r="H1135" s="122" t="s">
        <v>5962</v>
      </c>
      <c r="I1135" s="142">
        <v>2.1</v>
      </c>
      <c r="J1135" s="122">
        <v>62.0</v>
      </c>
      <c r="K1135" s="122">
        <v>30.0</v>
      </c>
      <c r="L1135" s="121"/>
      <c r="M1135" s="122"/>
      <c r="N1135" s="143"/>
      <c r="O1135" s="121"/>
      <c r="P1135" s="136">
        <v>5.2619294E7</v>
      </c>
      <c r="Q1135" s="121"/>
      <c r="R1135" s="122" t="s">
        <v>5963</v>
      </c>
      <c r="S1135" s="121"/>
      <c r="T1135" s="121"/>
      <c r="U1135" s="121"/>
      <c r="V1135" s="121"/>
      <c r="W1135" s="121"/>
      <c r="X1135" s="121"/>
    </row>
    <row r="1136" ht="12.75" customHeight="1">
      <c r="A1136" s="121" t="s">
        <v>8608</v>
      </c>
      <c r="B1136" s="122">
        <v>6974.0</v>
      </c>
      <c r="C1136" s="123">
        <v>38180.0</v>
      </c>
      <c r="D1136" s="124">
        <v>10.0</v>
      </c>
      <c r="E1136" s="125"/>
      <c r="F1136" s="141" t="s">
        <v>903</v>
      </c>
      <c r="G1136" s="125" t="s">
        <v>8</v>
      </c>
      <c r="H1136" s="122" t="s">
        <v>5962</v>
      </c>
      <c r="I1136" s="142">
        <v>2.0</v>
      </c>
      <c r="J1136" s="122">
        <v>52.0</v>
      </c>
      <c r="K1136" s="122">
        <v>30.0</v>
      </c>
      <c r="L1136" s="121"/>
      <c r="M1136" s="122"/>
      <c r="N1136" s="143"/>
      <c r="O1136" s="121"/>
      <c r="P1136" s="136">
        <v>1.0428661E7</v>
      </c>
      <c r="Q1136" s="121"/>
      <c r="R1136" s="122" t="s">
        <v>5963</v>
      </c>
      <c r="S1136" s="121"/>
      <c r="T1136" s="121"/>
      <c r="U1136" s="121"/>
      <c r="V1136" s="121"/>
      <c r="W1136" s="121"/>
      <c r="X1136" s="121"/>
    </row>
    <row r="1137" ht="12.75" customHeight="1">
      <c r="A1137" s="121" t="s">
        <v>8608</v>
      </c>
      <c r="B1137" s="122">
        <v>10892.0</v>
      </c>
      <c r="C1137" s="123">
        <v>38180.0</v>
      </c>
      <c r="D1137" s="124">
        <v>12.0</v>
      </c>
      <c r="E1137" s="125"/>
      <c r="F1137" s="141" t="s">
        <v>903</v>
      </c>
      <c r="G1137" s="125" t="s">
        <v>8</v>
      </c>
      <c r="H1137" s="122" t="s">
        <v>5962</v>
      </c>
      <c r="I1137" s="142">
        <v>2.7</v>
      </c>
      <c r="J1137" s="122">
        <v>62.0</v>
      </c>
      <c r="K1137" s="122">
        <v>32.0</v>
      </c>
      <c r="L1137" s="121"/>
      <c r="M1137" s="122"/>
      <c r="N1137" s="143"/>
      <c r="O1137" s="121"/>
      <c r="P1137" s="136">
        <v>1.0843155E7</v>
      </c>
      <c r="Q1137" s="121"/>
      <c r="R1137" s="122" t="s">
        <v>5963</v>
      </c>
      <c r="S1137" s="121"/>
      <c r="T1137" s="121"/>
      <c r="U1137" s="121"/>
      <c r="V1137" s="121"/>
      <c r="W1137" s="121"/>
      <c r="X1137" s="121"/>
    </row>
    <row r="1138" ht="12.75" customHeight="1">
      <c r="A1138" s="121" t="s">
        <v>8608</v>
      </c>
      <c r="B1138" s="122">
        <v>10893.0</v>
      </c>
      <c r="C1138" s="123">
        <v>38180.0</v>
      </c>
      <c r="D1138" s="124">
        <v>21.3</v>
      </c>
      <c r="E1138" s="125"/>
      <c r="F1138" s="141" t="s">
        <v>903</v>
      </c>
      <c r="G1138" s="125" t="s">
        <v>8</v>
      </c>
      <c r="H1138" s="122"/>
      <c r="I1138" s="142">
        <v>1.9</v>
      </c>
      <c r="J1138" s="122">
        <v>59.0</v>
      </c>
      <c r="K1138" s="122">
        <v>29.0</v>
      </c>
      <c r="L1138" s="121"/>
      <c r="M1138" s="122"/>
      <c r="N1138" s="143"/>
      <c r="O1138" s="121"/>
      <c r="P1138" s="136">
        <v>1.0843155E7</v>
      </c>
      <c r="Q1138" s="121"/>
      <c r="R1138" s="122" t="s">
        <v>5963</v>
      </c>
      <c r="S1138" s="121"/>
      <c r="T1138" s="121"/>
      <c r="U1138" s="121"/>
      <c r="V1138" s="121"/>
      <c r="W1138" s="121"/>
      <c r="X1138" s="121"/>
    </row>
    <row r="1139" ht="12.75" customHeight="1">
      <c r="A1139" s="121" t="s">
        <v>8608</v>
      </c>
      <c r="B1139" s="122">
        <v>6441.0</v>
      </c>
      <c r="C1139" s="123">
        <v>38180.0</v>
      </c>
      <c r="D1139" s="124">
        <v>12.0</v>
      </c>
      <c r="E1139" s="125"/>
      <c r="F1139" s="141" t="s">
        <v>8625</v>
      </c>
      <c r="G1139" s="125" t="s">
        <v>8</v>
      </c>
      <c r="H1139" s="122" t="s">
        <v>5962</v>
      </c>
      <c r="I1139" s="142">
        <v>2.7</v>
      </c>
      <c r="J1139" s="122">
        <v>63.0</v>
      </c>
      <c r="K1139" s="122">
        <v>30.0</v>
      </c>
      <c r="L1139" s="121"/>
      <c r="M1139" s="122"/>
      <c r="N1139" s="143"/>
      <c r="O1139" s="121"/>
      <c r="P1139" s="136">
        <v>1.0882954E7</v>
      </c>
      <c r="Q1139" s="121"/>
      <c r="R1139" s="122" t="s">
        <v>5963</v>
      </c>
      <c r="S1139" s="121"/>
      <c r="T1139" s="121"/>
      <c r="U1139" s="121"/>
      <c r="V1139" s="121"/>
      <c r="W1139" s="121"/>
      <c r="X1139" s="121"/>
    </row>
    <row r="1140" ht="12.75" customHeight="1">
      <c r="A1140" s="121" t="s">
        <v>8608</v>
      </c>
      <c r="B1140" s="122">
        <v>6442.0</v>
      </c>
      <c r="C1140" s="123">
        <v>38180.0</v>
      </c>
      <c r="D1140" s="124">
        <v>15.0</v>
      </c>
      <c r="E1140" s="125"/>
      <c r="F1140" s="141" t="s">
        <v>8625</v>
      </c>
      <c r="G1140" s="125" t="s">
        <v>8</v>
      </c>
      <c r="H1140" s="122" t="s">
        <v>5962</v>
      </c>
      <c r="I1140" s="142">
        <v>4.1</v>
      </c>
      <c r="J1140" s="122">
        <v>73.0</v>
      </c>
      <c r="K1140" s="122">
        <v>36.0</v>
      </c>
      <c r="L1140" s="121"/>
      <c r="M1140" s="122"/>
      <c r="N1140" s="143"/>
      <c r="O1140" s="121"/>
      <c r="P1140" s="136">
        <v>1.0788502E7</v>
      </c>
      <c r="Q1140" s="121"/>
      <c r="R1140" s="122" t="s">
        <v>5963</v>
      </c>
      <c r="S1140" s="121"/>
      <c r="T1140" s="121"/>
      <c r="U1140" s="121"/>
      <c r="V1140" s="121"/>
      <c r="W1140" s="121"/>
      <c r="X1140" s="121"/>
    </row>
    <row r="1141" ht="12.75" customHeight="1">
      <c r="A1141" s="121" t="s">
        <v>8608</v>
      </c>
      <c r="B1141" s="122">
        <v>11000.0</v>
      </c>
      <c r="C1141" s="123">
        <v>38180.0</v>
      </c>
      <c r="D1141" s="124">
        <v>10.0</v>
      </c>
      <c r="E1141" s="125"/>
      <c r="F1141" s="141" t="s">
        <v>8625</v>
      </c>
      <c r="G1141" s="125" t="s">
        <v>8</v>
      </c>
      <c r="H1141" s="122" t="s">
        <v>5962</v>
      </c>
      <c r="I1141" s="142">
        <v>2.8</v>
      </c>
      <c r="J1141" s="122">
        <v>65.0</v>
      </c>
      <c r="K1141" s="122">
        <v>32.0</v>
      </c>
      <c r="L1141" s="121"/>
      <c r="M1141" s="122"/>
      <c r="N1141" s="143"/>
      <c r="O1141" s="121"/>
      <c r="P1141" s="136">
        <v>1.0807462E7</v>
      </c>
      <c r="Q1141" s="121"/>
      <c r="R1141" s="122" t="s">
        <v>5963</v>
      </c>
      <c r="S1141" s="121"/>
      <c r="T1141" s="121"/>
      <c r="U1141" s="121"/>
      <c r="V1141" s="121"/>
      <c r="W1141" s="121"/>
      <c r="X1141" s="121"/>
    </row>
    <row r="1142" ht="12.75" customHeight="1">
      <c r="A1142" s="121" t="s">
        <v>8608</v>
      </c>
      <c r="B1142" s="122">
        <v>11986.0</v>
      </c>
      <c r="C1142" s="123">
        <v>38180.0</v>
      </c>
      <c r="D1142" s="124">
        <v>12.0</v>
      </c>
      <c r="E1142" s="125"/>
      <c r="F1142" s="141" t="s">
        <v>692</v>
      </c>
      <c r="G1142" s="125" t="s">
        <v>8</v>
      </c>
      <c r="H1142" s="122" t="s">
        <v>5962</v>
      </c>
      <c r="I1142" s="142">
        <v>2.4</v>
      </c>
      <c r="J1142" s="122">
        <v>64.0</v>
      </c>
      <c r="K1142" s="122">
        <v>32.0</v>
      </c>
      <c r="L1142" s="121"/>
      <c r="M1142" s="122"/>
      <c r="N1142" s="143"/>
      <c r="O1142" s="121"/>
      <c r="P1142" s="136" t="s">
        <v>8649</v>
      </c>
      <c r="Q1142" s="121"/>
      <c r="R1142" s="122" t="s">
        <v>5963</v>
      </c>
      <c r="S1142" s="121"/>
      <c r="T1142" s="121"/>
      <c r="U1142" s="121"/>
      <c r="V1142" s="121"/>
      <c r="W1142" s="121"/>
      <c r="X1142" s="121"/>
    </row>
    <row r="1143" ht="12.75" customHeight="1">
      <c r="A1143" s="121" t="s">
        <v>8608</v>
      </c>
      <c r="B1143" s="122">
        <v>11988.0</v>
      </c>
      <c r="C1143" s="123">
        <v>38180.0</v>
      </c>
      <c r="D1143" s="124">
        <v>11.0</v>
      </c>
      <c r="E1143" s="125"/>
      <c r="F1143" s="141" t="s">
        <v>8647</v>
      </c>
      <c r="G1143" s="125" t="s">
        <v>8</v>
      </c>
      <c r="H1143" s="122" t="s">
        <v>5962</v>
      </c>
      <c r="I1143" s="142">
        <v>2.3</v>
      </c>
      <c r="J1143" s="122">
        <v>63.0</v>
      </c>
      <c r="K1143" s="122">
        <v>30.0</v>
      </c>
      <c r="L1143" s="121"/>
      <c r="M1143" s="122"/>
      <c r="N1143" s="143"/>
      <c r="O1143" s="121"/>
      <c r="P1143" s="136">
        <v>7.695517E7</v>
      </c>
      <c r="Q1143" s="121"/>
      <c r="R1143" s="122" t="s">
        <v>5963</v>
      </c>
      <c r="S1143" s="121"/>
      <c r="T1143" s="121"/>
      <c r="U1143" s="121"/>
      <c r="V1143" s="121"/>
      <c r="W1143" s="121"/>
      <c r="X1143" s="121"/>
    </row>
    <row r="1144" ht="12.75" customHeight="1">
      <c r="A1144" s="121" t="s">
        <v>8608</v>
      </c>
      <c r="B1144" s="122">
        <v>11994.0</v>
      </c>
      <c r="C1144" s="123">
        <v>38180.0</v>
      </c>
      <c r="D1144" s="124">
        <v>17.0</v>
      </c>
      <c r="E1144" s="122"/>
      <c r="F1144" s="141" t="s">
        <v>1005</v>
      </c>
      <c r="G1144" s="125" t="s">
        <v>857</v>
      </c>
      <c r="H1144" s="122" t="s">
        <v>5962</v>
      </c>
      <c r="I1144" s="142">
        <v>2.9</v>
      </c>
      <c r="J1144" s="122">
        <v>64.0</v>
      </c>
      <c r="K1144" s="122">
        <v>32.0</v>
      </c>
      <c r="L1144" s="122"/>
      <c r="M1144" s="122"/>
      <c r="N1144" s="143"/>
      <c r="O1144" s="121"/>
      <c r="P1144" s="136">
        <v>7.1684073E7</v>
      </c>
      <c r="Q1144" s="121"/>
      <c r="R1144" s="122" t="s">
        <v>5963</v>
      </c>
      <c r="S1144" s="121"/>
      <c r="T1144" s="121"/>
      <c r="U1144" s="121"/>
      <c r="V1144" s="121"/>
      <c r="W1144" s="121"/>
      <c r="X1144" s="121"/>
    </row>
    <row r="1145" ht="12.75" customHeight="1">
      <c r="A1145" s="121" t="s">
        <v>8608</v>
      </c>
      <c r="B1145" s="122">
        <v>11996.0</v>
      </c>
      <c r="C1145" s="123">
        <v>38180.0</v>
      </c>
      <c r="D1145" s="124">
        <v>12.0</v>
      </c>
      <c r="E1145" s="125"/>
      <c r="F1145" s="141" t="s">
        <v>1005</v>
      </c>
      <c r="G1145" s="125" t="s">
        <v>857</v>
      </c>
      <c r="H1145" s="122" t="s">
        <v>5962</v>
      </c>
      <c r="I1145" s="142">
        <v>2.3</v>
      </c>
      <c r="J1145" s="122">
        <v>63.0</v>
      </c>
      <c r="K1145" s="122">
        <v>30.0</v>
      </c>
      <c r="L1145" s="121"/>
      <c r="M1145" s="122"/>
      <c r="N1145" s="143"/>
      <c r="O1145" s="121"/>
      <c r="P1145" s="136">
        <v>1.1042029E7</v>
      </c>
      <c r="Q1145" s="121"/>
      <c r="R1145" s="122" t="s">
        <v>5963</v>
      </c>
      <c r="S1145" s="121"/>
      <c r="T1145" s="121"/>
      <c r="U1145" s="121"/>
      <c r="V1145" s="121"/>
      <c r="W1145" s="121"/>
      <c r="X1145" s="121"/>
    </row>
    <row r="1146" ht="12.75" customHeight="1">
      <c r="A1146" s="121" t="s">
        <v>8608</v>
      </c>
      <c r="B1146" s="122">
        <v>11997.0</v>
      </c>
      <c r="C1146" s="123">
        <v>38180.0</v>
      </c>
      <c r="D1146" s="124">
        <v>19.0</v>
      </c>
      <c r="E1146" s="125"/>
      <c r="F1146" s="141" t="s">
        <v>1005</v>
      </c>
      <c r="G1146" s="125" t="s">
        <v>857</v>
      </c>
      <c r="H1146" s="122" t="s">
        <v>5962</v>
      </c>
      <c r="I1146" s="142">
        <v>2.6</v>
      </c>
      <c r="J1146" s="122">
        <v>63.0</v>
      </c>
      <c r="K1146" s="122">
        <v>32.0</v>
      </c>
      <c r="L1146" s="121"/>
      <c r="M1146" s="122"/>
      <c r="N1146" s="143"/>
      <c r="O1146" s="121"/>
      <c r="P1146" s="136">
        <v>1.0711482E7</v>
      </c>
      <c r="Q1146" s="121"/>
      <c r="R1146" s="122" t="s">
        <v>5963</v>
      </c>
      <c r="S1146" s="121"/>
      <c r="T1146" s="121"/>
      <c r="U1146" s="121"/>
      <c r="V1146" s="121"/>
      <c r="W1146" s="121"/>
      <c r="X1146" s="121"/>
    </row>
    <row r="1147" ht="12.75" customHeight="1">
      <c r="A1147" s="121" t="s">
        <v>8608</v>
      </c>
      <c r="B1147" s="122">
        <v>11985.0</v>
      </c>
      <c r="C1147" s="123">
        <v>38180.0</v>
      </c>
      <c r="D1147" s="124">
        <v>10.0</v>
      </c>
      <c r="E1147" s="125"/>
      <c r="F1147" s="141" t="s">
        <v>8048</v>
      </c>
      <c r="G1147" s="125" t="s">
        <v>857</v>
      </c>
      <c r="H1147" s="122" t="s">
        <v>5962</v>
      </c>
      <c r="I1147" s="142">
        <v>1.7</v>
      </c>
      <c r="J1147" s="122">
        <v>56.0</v>
      </c>
      <c r="K1147" s="122">
        <v>26.0</v>
      </c>
      <c r="L1147" s="121"/>
      <c r="M1147" s="122"/>
      <c r="N1147" s="143"/>
      <c r="O1147" s="121"/>
      <c r="P1147" s="136">
        <v>3.3277737E7</v>
      </c>
      <c r="Q1147" s="121"/>
      <c r="R1147" s="122" t="s">
        <v>6054</v>
      </c>
      <c r="S1147" s="121"/>
      <c r="T1147" s="121"/>
      <c r="U1147" s="121"/>
      <c r="V1147" s="121"/>
      <c r="W1147" s="121"/>
      <c r="X1147" s="121"/>
    </row>
    <row r="1148" ht="12.75" customHeight="1">
      <c r="A1148" s="121" t="s">
        <v>8608</v>
      </c>
      <c r="B1148" s="122">
        <v>16982.0</v>
      </c>
      <c r="C1148" s="123">
        <v>38180.0</v>
      </c>
      <c r="D1148" s="124">
        <v>8.0</v>
      </c>
      <c r="E1148" s="125"/>
      <c r="F1148" s="141" t="s">
        <v>1438</v>
      </c>
      <c r="G1148" s="125" t="s">
        <v>857</v>
      </c>
      <c r="H1148" s="122" t="s">
        <v>5962</v>
      </c>
      <c r="I1148" s="142">
        <v>3.0</v>
      </c>
      <c r="J1148" s="122">
        <v>68.0</v>
      </c>
      <c r="K1148" s="122">
        <v>34.0</v>
      </c>
      <c r="L1148" s="121"/>
      <c r="M1148" s="122"/>
      <c r="N1148" s="143"/>
      <c r="O1148" s="121"/>
      <c r="P1148" s="136">
        <v>1.0765471E7</v>
      </c>
      <c r="Q1148" s="121"/>
      <c r="R1148" s="122" t="s">
        <v>5963</v>
      </c>
      <c r="S1148" s="121"/>
      <c r="T1148" s="121"/>
      <c r="U1148" s="121"/>
      <c r="V1148" s="121"/>
      <c r="W1148" s="121"/>
      <c r="X1148" s="121"/>
    </row>
    <row r="1149" ht="12.75" customHeight="1">
      <c r="A1149" s="121" t="s">
        <v>8608</v>
      </c>
      <c r="B1149" s="122">
        <v>10888.0</v>
      </c>
      <c r="C1149" s="123">
        <v>38180.0</v>
      </c>
      <c r="D1149" s="124">
        <v>12.0</v>
      </c>
      <c r="E1149" s="125"/>
      <c r="F1149" s="141" t="s">
        <v>8193</v>
      </c>
      <c r="G1149" s="125" t="s">
        <v>857</v>
      </c>
      <c r="H1149" s="122" t="s">
        <v>5962</v>
      </c>
      <c r="I1149" s="142">
        <v>2.1</v>
      </c>
      <c r="J1149" s="122">
        <v>60.0</v>
      </c>
      <c r="K1149" s="122">
        <v>30.0</v>
      </c>
      <c r="L1149" s="121"/>
      <c r="M1149" s="122"/>
      <c r="N1149" s="143"/>
      <c r="O1149" s="121"/>
      <c r="P1149" s="136">
        <v>1.0708614E7</v>
      </c>
      <c r="Q1149" s="121"/>
      <c r="R1149" s="122" t="s">
        <v>5963</v>
      </c>
      <c r="S1149" s="121"/>
      <c r="T1149" s="121"/>
      <c r="U1149" s="121"/>
      <c r="V1149" s="121"/>
      <c r="W1149" s="121"/>
      <c r="X1149" s="121"/>
    </row>
    <row r="1150" ht="12.75" customHeight="1">
      <c r="A1150" s="121" t="s">
        <v>8608</v>
      </c>
      <c r="B1150" s="122">
        <v>10999.0</v>
      </c>
      <c r="C1150" s="123">
        <v>38180.0</v>
      </c>
      <c r="D1150" s="124">
        <v>16.3</v>
      </c>
      <c r="E1150" s="125"/>
      <c r="F1150" s="141" t="s">
        <v>6518</v>
      </c>
      <c r="G1150" s="125" t="s">
        <v>857</v>
      </c>
      <c r="H1150" s="122" t="s">
        <v>5962</v>
      </c>
      <c r="I1150" s="142">
        <v>2.6</v>
      </c>
      <c r="J1150" s="122">
        <v>64.0</v>
      </c>
      <c r="K1150" s="122">
        <v>32.0</v>
      </c>
      <c r="L1150" s="121"/>
      <c r="M1150" s="122"/>
      <c r="N1150" s="143"/>
      <c r="O1150" s="121"/>
      <c r="P1150" s="136">
        <v>1.0567017E7</v>
      </c>
      <c r="Q1150" s="121"/>
      <c r="R1150" s="122" t="s">
        <v>5963</v>
      </c>
      <c r="S1150" s="121"/>
      <c r="T1150" s="121"/>
      <c r="U1150" s="121"/>
      <c r="V1150" s="121"/>
      <c r="W1150" s="121"/>
      <c r="X1150" s="121"/>
    </row>
    <row r="1151" ht="12.75" customHeight="1">
      <c r="A1151" s="121" t="s">
        <v>8608</v>
      </c>
      <c r="B1151" s="122">
        <v>11987.0</v>
      </c>
      <c r="C1151" s="123">
        <v>38180.0</v>
      </c>
      <c r="D1151" s="124">
        <v>12.0</v>
      </c>
      <c r="E1151" s="125"/>
      <c r="F1151" s="141" t="s">
        <v>1084</v>
      </c>
      <c r="G1151" s="125" t="s">
        <v>857</v>
      </c>
      <c r="H1151" s="122" t="s">
        <v>5962</v>
      </c>
      <c r="I1151" s="142">
        <v>2.6</v>
      </c>
      <c r="J1151" s="122">
        <v>66.0</v>
      </c>
      <c r="K1151" s="122">
        <v>32.0</v>
      </c>
      <c r="L1151" s="121"/>
      <c r="M1151" s="122"/>
      <c r="N1151" s="143"/>
      <c r="O1151" s="121"/>
      <c r="P1151" s="136">
        <v>5.2613216E7</v>
      </c>
      <c r="Q1151" s="121"/>
      <c r="R1151" s="122" t="s">
        <v>5963</v>
      </c>
      <c r="S1151" s="121"/>
      <c r="T1151" s="121"/>
      <c r="U1151" s="121"/>
      <c r="V1151" s="121"/>
      <c r="W1151" s="121"/>
      <c r="X1151" s="121"/>
    </row>
    <row r="1152" ht="12.75" customHeight="1">
      <c r="A1152" s="121" t="s">
        <v>8608</v>
      </c>
      <c r="B1152" s="122">
        <v>11993.0</v>
      </c>
      <c r="C1152" s="123">
        <v>38180.0</v>
      </c>
      <c r="D1152" s="124">
        <v>16.0</v>
      </c>
      <c r="E1152" s="125"/>
      <c r="F1152" s="141" t="s">
        <v>1453</v>
      </c>
      <c r="G1152" s="125" t="s">
        <v>857</v>
      </c>
      <c r="H1152" s="122" t="s">
        <v>5962</v>
      </c>
      <c r="I1152" s="142">
        <v>2.8</v>
      </c>
      <c r="J1152" s="122">
        <v>65.0</v>
      </c>
      <c r="K1152" s="122">
        <v>32.0</v>
      </c>
      <c r="L1152" s="121"/>
      <c r="M1152" s="122"/>
      <c r="N1152" s="143"/>
      <c r="O1152" s="121"/>
      <c r="P1152" s="136">
        <v>7.1696922E7</v>
      </c>
      <c r="Q1152" s="121"/>
      <c r="R1152" s="122" t="s">
        <v>5963</v>
      </c>
      <c r="S1152" s="121"/>
      <c r="T1152" s="121"/>
      <c r="U1152" s="121"/>
      <c r="V1152" s="121"/>
      <c r="W1152" s="121"/>
      <c r="X1152" s="121"/>
    </row>
    <row r="1153" ht="12.75" customHeight="1">
      <c r="A1153" s="121" t="s">
        <v>8608</v>
      </c>
      <c r="B1153" s="122">
        <v>11992.0</v>
      </c>
      <c r="C1153" s="123">
        <v>38180.0</v>
      </c>
      <c r="D1153" s="124">
        <v>14.0</v>
      </c>
      <c r="E1153" s="125"/>
      <c r="F1153" s="141" t="s">
        <v>948</v>
      </c>
      <c r="G1153" s="125" t="s">
        <v>857</v>
      </c>
      <c r="H1153" s="122" t="s">
        <v>5962</v>
      </c>
      <c r="I1153" s="142">
        <v>2.1</v>
      </c>
      <c r="J1153" s="122">
        <v>60.0</v>
      </c>
      <c r="K1153" s="122">
        <v>28.0</v>
      </c>
      <c r="L1153" s="121"/>
      <c r="M1153" s="122"/>
      <c r="N1153" s="143"/>
      <c r="O1153" s="121"/>
      <c r="P1153" s="136">
        <v>1.0566694E7</v>
      </c>
      <c r="Q1153" s="121"/>
      <c r="R1153" s="122" t="s">
        <v>5963</v>
      </c>
      <c r="S1153" s="121"/>
      <c r="T1153" s="121"/>
      <c r="U1153" s="121"/>
      <c r="V1153" s="121"/>
      <c r="W1153" s="121"/>
      <c r="X1153" s="121"/>
    </row>
    <row r="1154" ht="12.75" customHeight="1">
      <c r="A1154" s="121" t="s">
        <v>8608</v>
      </c>
      <c r="B1154" s="122">
        <v>10887.0</v>
      </c>
      <c r="C1154" s="123">
        <v>38180.0</v>
      </c>
      <c r="D1154" s="124">
        <v>10.3</v>
      </c>
      <c r="E1154" s="125"/>
      <c r="F1154" s="141" t="s">
        <v>928</v>
      </c>
      <c r="G1154" s="125" t="s">
        <v>857</v>
      </c>
      <c r="H1154" s="122" t="s">
        <v>5962</v>
      </c>
      <c r="I1154" s="142">
        <v>3.6</v>
      </c>
      <c r="J1154" s="122">
        <v>68.0</v>
      </c>
      <c r="K1154" s="122">
        <v>30.0</v>
      </c>
      <c r="L1154" s="121"/>
      <c r="M1154" s="122"/>
      <c r="N1154" s="143"/>
      <c r="O1154" s="121"/>
      <c r="P1154" s="136">
        <v>1.0308533E7</v>
      </c>
      <c r="Q1154" s="121"/>
      <c r="R1154" s="122" t="s">
        <v>5963</v>
      </c>
      <c r="S1154" s="121"/>
      <c r="T1154" s="121"/>
      <c r="U1154" s="121"/>
      <c r="V1154" s="121"/>
      <c r="W1154" s="121"/>
      <c r="X1154" s="121"/>
    </row>
    <row r="1155" ht="12.75" customHeight="1">
      <c r="A1155" s="121" t="s">
        <v>8608</v>
      </c>
      <c r="B1155" s="122">
        <v>10886.0</v>
      </c>
      <c r="C1155" s="123">
        <v>38180.0</v>
      </c>
      <c r="D1155" s="124">
        <v>11.0</v>
      </c>
      <c r="E1155" s="125"/>
      <c r="F1155" s="141" t="s">
        <v>922</v>
      </c>
      <c r="G1155" s="125" t="s">
        <v>857</v>
      </c>
      <c r="H1155" s="122" t="s">
        <v>5962</v>
      </c>
      <c r="I1155" s="142">
        <v>1.8</v>
      </c>
      <c r="J1155" s="122">
        <v>57.0</v>
      </c>
      <c r="K1155" s="122">
        <v>28.0</v>
      </c>
      <c r="L1155" s="121"/>
      <c r="M1155" s="122"/>
      <c r="N1155" s="143"/>
      <c r="O1155" s="121"/>
      <c r="P1155" s="136">
        <v>9392668.0</v>
      </c>
      <c r="Q1155" s="127"/>
      <c r="R1155" s="122" t="s">
        <v>5963</v>
      </c>
      <c r="S1155" s="121"/>
      <c r="T1155" s="121"/>
      <c r="U1155" s="121"/>
      <c r="V1155" s="121"/>
      <c r="W1155" s="121"/>
      <c r="X1155" s="121"/>
    </row>
    <row r="1156" ht="12.75" customHeight="1">
      <c r="A1156" s="121" t="s">
        <v>8608</v>
      </c>
      <c r="B1156" s="122">
        <v>10890.0</v>
      </c>
      <c r="C1156" s="123">
        <v>38180.0</v>
      </c>
      <c r="D1156" s="124">
        <v>13.3</v>
      </c>
      <c r="E1156" s="125"/>
      <c r="F1156" s="141" t="s">
        <v>922</v>
      </c>
      <c r="G1156" s="125" t="s">
        <v>857</v>
      </c>
      <c r="H1156" s="122" t="s">
        <v>5962</v>
      </c>
      <c r="I1156" s="142">
        <v>2.5</v>
      </c>
      <c r="J1156" s="122">
        <v>61.0</v>
      </c>
      <c r="K1156" s="122">
        <v>31.0</v>
      </c>
      <c r="L1156" s="121"/>
      <c r="M1156" s="122"/>
      <c r="N1156" s="143"/>
      <c r="O1156" s="121"/>
      <c r="P1156" s="136">
        <v>1.056738E7</v>
      </c>
      <c r="Q1156" s="121"/>
      <c r="R1156" s="122" t="s">
        <v>5963</v>
      </c>
      <c r="S1156" s="121"/>
      <c r="T1156" s="121"/>
      <c r="U1156" s="121"/>
      <c r="V1156" s="121"/>
      <c r="W1156" s="121"/>
      <c r="X1156" s="121"/>
    </row>
    <row r="1157" ht="12.75" customHeight="1">
      <c r="A1157" s="121" t="s">
        <v>8608</v>
      </c>
      <c r="B1157" s="122">
        <v>11990.0</v>
      </c>
      <c r="C1157" s="123">
        <v>38180.0</v>
      </c>
      <c r="D1157" s="124">
        <v>15.0</v>
      </c>
      <c r="E1157" s="125"/>
      <c r="F1157" s="141" t="s">
        <v>922</v>
      </c>
      <c r="G1157" s="125" t="s">
        <v>857</v>
      </c>
      <c r="H1157" s="122" t="s">
        <v>5962</v>
      </c>
      <c r="I1157" s="142">
        <v>2.1</v>
      </c>
      <c r="J1157" s="122">
        <v>52.0</v>
      </c>
      <c r="K1157" s="122">
        <v>28.0</v>
      </c>
      <c r="L1157" s="121"/>
      <c r="M1157" s="122"/>
      <c r="N1157" s="143"/>
      <c r="O1157" s="121"/>
      <c r="P1157" s="136">
        <v>1.051273E7</v>
      </c>
      <c r="Q1157" s="121"/>
      <c r="R1157" s="122" t="s">
        <v>5963</v>
      </c>
      <c r="S1157" s="121"/>
      <c r="T1157" s="121"/>
      <c r="U1157" s="121"/>
      <c r="V1157" s="121"/>
      <c r="W1157" s="121"/>
      <c r="X1157" s="121"/>
    </row>
    <row r="1158" ht="12.75" customHeight="1">
      <c r="A1158" s="121" t="s">
        <v>8608</v>
      </c>
      <c r="B1158" s="122">
        <v>11989.0</v>
      </c>
      <c r="C1158" s="123">
        <v>38180.0</v>
      </c>
      <c r="D1158" s="124">
        <v>12.0</v>
      </c>
      <c r="E1158" s="122"/>
      <c r="F1158" s="141" t="s">
        <v>7971</v>
      </c>
      <c r="G1158" s="125" t="s">
        <v>857</v>
      </c>
      <c r="H1158" s="122" t="s">
        <v>5962</v>
      </c>
      <c r="I1158" s="142">
        <v>2.0</v>
      </c>
      <c r="J1158" s="122">
        <v>60.0</v>
      </c>
      <c r="K1158" s="122">
        <v>26.0</v>
      </c>
      <c r="L1158" s="122"/>
      <c r="M1158" s="122"/>
      <c r="N1158" s="143"/>
      <c r="O1158" s="121"/>
      <c r="P1158" s="136">
        <v>1.1044342E7</v>
      </c>
      <c r="Q1158" s="121"/>
      <c r="R1158" s="122" t="s">
        <v>5963</v>
      </c>
      <c r="S1158" s="121"/>
      <c r="T1158" s="121"/>
      <c r="U1158" s="121"/>
      <c r="V1158" s="121"/>
      <c r="W1158" s="121"/>
      <c r="X1158" s="121"/>
    </row>
    <row r="1159" ht="12.75" customHeight="1">
      <c r="A1159" s="121" t="s">
        <v>8608</v>
      </c>
      <c r="B1159" s="122">
        <v>10891.0</v>
      </c>
      <c r="C1159" s="123">
        <v>38180.0</v>
      </c>
      <c r="D1159" s="124">
        <v>16.0</v>
      </c>
      <c r="E1159" s="125"/>
      <c r="F1159" s="141" t="s">
        <v>1209</v>
      </c>
      <c r="G1159" s="125" t="s">
        <v>857</v>
      </c>
      <c r="H1159" s="122" t="s">
        <v>5962</v>
      </c>
      <c r="I1159" s="142">
        <v>2.4</v>
      </c>
      <c r="J1159" s="122">
        <v>62.0</v>
      </c>
      <c r="K1159" s="122">
        <v>31.0</v>
      </c>
      <c r="L1159" s="121"/>
      <c r="M1159" s="122"/>
      <c r="N1159" s="143"/>
      <c r="O1159" s="121"/>
      <c r="P1159" s="136">
        <v>1.0826654E7</v>
      </c>
      <c r="Q1159" s="121"/>
      <c r="R1159" s="122" t="s">
        <v>5963</v>
      </c>
      <c r="S1159" s="121"/>
      <c r="T1159" s="121"/>
      <c r="U1159" s="121"/>
      <c r="V1159" s="121"/>
      <c r="W1159" s="121"/>
      <c r="X1159" s="121"/>
    </row>
    <row r="1160" ht="12.75" customHeight="1">
      <c r="A1160" s="121" t="s">
        <v>8608</v>
      </c>
      <c r="B1160" s="122">
        <v>11991.0</v>
      </c>
      <c r="C1160" s="123">
        <v>38180.0</v>
      </c>
      <c r="D1160" s="124">
        <v>16.0</v>
      </c>
      <c r="E1160" s="125"/>
      <c r="F1160" s="141" t="s">
        <v>1206</v>
      </c>
      <c r="G1160" s="125" t="s">
        <v>857</v>
      </c>
      <c r="H1160" s="122" t="s">
        <v>5962</v>
      </c>
      <c r="I1160" s="142">
        <v>2.0</v>
      </c>
      <c r="J1160" s="122">
        <v>57.0</v>
      </c>
      <c r="K1160" s="122">
        <v>28.0</v>
      </c>
      <c r="L1160" s="121"/>
      <c r="M1160" s="122"/>
      <c r="N1160" s="143"/>
      <c r="O1160" s="121"/>
      <c r="P1160" s="136">
        <v>3.2868484E7</v>
      </c>
      <c r="Q1160" s="121"/>
      <c r="R1160" s="122" t="s">
        <v>5963</v>
      </c>
      <c r="S1160" s="121"/>
      <c r="T1160" s="121"/>
      <c r="U1160" s="121"/>
      <c r="V1160" s="121"/>
      <c r="W1160" s="121"/>
      <c r="X1160" s="121"/>
    </row>
    <row r="1161" ht="12.75" customHeight="1">
      <c r="A1161" s="121" t="s">
        <v>8608</v>
      </c>
      <c r="B1161" s="122">
        <v>16984.0</v>
      </c>
      <c r="C1161" s="123">
        <v>38180.0</v>
      </c>
      <c r="D1161" s="124">
        <v>9.3</v>
      </c>
      <c r="E1161" s="125"/>
      <c r="F1161" s="141" t="s">
        <v>1206</v>
      </c>
      <c r="G1161" s="125" t="s">
        <v>857</v>
      </c>
      <c r="H1161" s="122" t="s">
        <v>5962</v>
      </c>
      <c r="I1161" s="142">
        <v>2.0</v>
      </c>
      <c r="J1161" s="122">
        <v>60.0</v>
      </c>
      <c r="K1161" s="122">
        <v>28.0</v>
      </c>
      <c r="L1161" s="121"/>
      <c r="M1161" s="122"/>
      <c r="N1161" s="143"/>
      <c r="O1161" s="121"/>
      <c r="P1161" s="136">
        <v>5.2611254E7</v>
      </c>
      <c r="Q1161" s="121"/>
      <c r="R1161" s="122" t="s">
        <v>5963</v>
      </c>
      <c r="S1161" s="121"/>
      <c r="T1161" s="121"/>
      <c r="U1161" s="121"/>
      <c r="V1161" s="121"/>
      <c r="W1161" s="121"/>
      <c r="X1161" s="121"/>
    </row>
    <row r="1162" ht="12.75" customHeight="1">
      <c r="A1162" s="121" t="s">
        <v>8608</v>
      </c>
      <c r="B1162" s="122">
        <v>16985.0</v>
      </c>
      <c r="C1162" s="123">
        <v>38180.0</v>
      </c>
      <c r="D1162" s="124">
        <v>9.0</v>
      </c>
      <c r="E1162" s="125"/>
      <c r="F1162" s="141" t="s">
        <v>1206</v>
      </c>
      <c r="G1162" s="125" t="s">
        <v>857</v>
      </c>
      <c r="H1162" s="122" t="s">
        <v>5962</v>
      </c>
      <c r="I1162" s="142">
        <v>2.9</v>
      </c>
      <c r="J1162" s="122">
        <v>65.0</v>
      </c>
      <c r="K1162" s="122">
        <v>32.0</v>
      </c>
      <c r="L1162" s="121"/>
      <c r="M1162" s="122"/>
      <c r="N1162" s="143"/>
      <c r="O1162" s="121"/>
      <c r="P1162" s="136">
        <v>1.0682894E7</v>
      </c>
      <c r="Q1162" s="121"/>
      <c r="R1162" s="122" t="s">
        <v>5963</v>
      </c>
      <c r="S1162" s="121"/>
      <c r="T1162" s="121"/>
      <c r="U1162" s="121"/>
      <c r="V1162" s="121"/>
      <c r="W1162" s="121"/>
      <c r="X1162" s="121"/>
    </row>
    <row r="1163" ht="12.75" customHeight="1">
      <c r="A1163" s="121" t="s">
        <v>8608</v>
      </c>
      <c r="B1163" s="122">
        <v>10889.0</v>
      </c>
      <c r="C1163" s="123">
        <v>38180.0</v>
      </c>
      <c r="D1163" s="124">
        <v>10.3</v>
      </c>
      <c r="E1163" s="125"/>
      <c r="F1163" s="141" t="s">
        <v>8637</v>
      </c>
      <c r="G1163" s="125" t="s">
        <v>857</v>
      </c>
      <c r="H1163" s="122" t="s">
        <v>5962</v>
      </c>
      <c r="I1163" s="142">
        <v>2.2</v>
      </c>
      <c r="J1163" s="122">
        <v>61.0</v>
      </c>
      <c r="K1163" s="122">
        <v>31.0</v>
      </c>
      <c r="L1163" s="121"/>
      <c r="M1163" s="122"/>
      <c r="N1163" s="143"/>
      <c r="O1163" s="121"/>
      <c r="P1163" s="136">
        <v>1.0426595E7</v>
      </c>
      <c r="Q1163" s="121"/>
      <c r="R1163" s="122" t="s">
        <v>5963</v>
      </c>
      <c r="S1163" s="121"/>
      <c r="T1163" s="121"/>
      <c r="U1163" s="121"/>
      <c r="V1163" s="121"/>
      <c r="W1163" s="122"/>
      <c r="X1163" s="121"/>
    </row>
    <row r="1164" ht="12.75" customHeight="1">
      <c r="A1164" s="121" t="s">
        <v>8608</v>
      </c>
      <c r="B1164" s="122">
        <v>6968.0</v>
      </c>
      <c r="C1164" s="123">
        <v>38180.0</v>
      </c>
      <c r="D1164" s="124">
        <v>11.0</v>
      </c>
      <c r="E1164" s="125"/>
      <c r="F1164" s="141" t="s">
        <v>911</v>
      </c>
      <c r="G1164" s="125" t="s">
        <v>857</v>
      </c>
      <c r="H1164" s="122" t="s">
        <v>5962</v>
      </c>
      <c r="I1164" s="142">
        <v>2.7</v>
      </c>
      <c r="J1164" s="122">
        <v>65.0</v>
      </c>
      <c r="K1164" s="122">
        <v>32.0</v>
      </c>
      <c r="L1164" s="121"/>
      <c r="M1164" s="122"/>
      <c r="N1164" s="143"/>
      <c r="O1164" s="121"/>
      <c r="P1164" s="136">
        <v>1.0790593E7</v>
      </c>
      <c r="Q1164" s="121"/>
      <c r="R1164" s="122" t="s">
        <v>5963</v>
      </c>
      <c r="S1164" s="121"/>
      <c r="T1164" s="121"/>
      <c r="U1164" s="121"/>
      <c r="V1164" s="121"/>
      <c r="W1164" s="122"/>
      <c r="X1164" s="121"/>
    </row>
    <row r="1165" ht="12.75" customHeight="1">
      <c r="A1165" s="121" t="s">
        <v>8608</v>
      </c>
      <c r="B1165" s="122">
        <v>16981.0</v>
      </c>
      <c r="C1165" s="123">
        <v>38180.0</v>
      </c>
      <c r="D1165" s="124">
        <v>7.3</v>
      </c>
      <c r="E1165" s="125"/>
      <c r="F1165" s="141" t="s">
        <v>7986</v>
      </c>
      <c r="G1165" s="125" t="s">
        <v>857</v>
      </c>
      <c r="H1165" s="122" t="s">
        <v>5962</v>
      </c>
      <c r="I1165" s="142">
        <v>2.2</v>
      </c>
      <c r="J1165" s="122">
        <v>61.0</v>
      </c>
      <c r="K1165" s="122">
        <v>32.0</v>
      </c>
      <c r="L1165" s="121"/>
      <c r="M1165" s="122"/>
      <c r="N1165" s="143"/>
      <c r="O1165" s="121"/>
      <c r="P1165" s="136">
        <v>7.1628701E7</v>
      </c>
      <c r="Q1165" s="121"/>
      <c r="R1165" s="122" t="s">
        <v>5963</v>
      </c>
      <c r="S1165" s="122"/>
      <c r="T1165" s="121"/>
      <c r="U1165" s="121"/>
      <c r="V1165" s="121"/>
      <c r="W1165" s="122"/>
      <c r="X1165" s="121"/>
    </row>
    <row r="1166" ht="12.75" customHeight="1">
      <c r="A1166" s="121" t="s">
        <v>8608</v>
      </c>
      <c r="B1166" s="122">
        <v>6951.0</v>
      </c>
      <c r="C1166" s="123">
        <v>38180.0</v>
      </c>
      <c r="D1166" s="124">
        <v>15.0</v>
      </c>
      <c r="E1166" s="125"/>
      <c r="F1166" s="141" t="s">
        <v>8126</v>
      </c>
      <c r="G1166" s="125" t="s">
        <v>857</v>
      </c>
      <c r="H1166" s="122" t="s">
        <v>5962</v>
      </c>
      <c r="I1166" s="142">
        <v>2.0</v>
      </c>
      <c r="J1166" s="122">
        <v>60.0</v>
      </c>
      <c r="K1166" s="122">
        <v>28.0</v>
      </c>
      <c r="L1166" s="121"/>
      <c r="M1166" s="122"/>
      <c r="N1166" s="143"/>
      <c r="O1166" s="121"/>
      <c r="P1166" s="136">
        <v>1.1042322E7</v>
      </c>
      <c r="Q1166" s="121"/>
      <c r="R1166" s="122" t="s">
        <v>5963</v>
      </c>
      <c r="S1166" s="122"/>
      <c r="T1166" s="121"/>
      <c r="U1166" s="121"/>
      <c r="V1166" s="121"/>
      <c r="W1166" s="122"/>
      <c r="X1166" s="121"/>
    </row>
    <row r="1167" ht="12.75" customHeight="1">
      <c r="A1167" s="121" t="s">
        <v>8608</v>
      </c>
      <c r="B1167" s="122">
        <v>6962.0</v>
      </c>
      <c r="C1167" s="123">
        <v>38180.0</v>
      </c>
      <c r="D1167" s="124">
        <v>11.0</v>
      </c>
      <c r="E1167" s="125"/>
      <c r="F1167" s="141" t="s">
        <v>8641</v>
      </c>
      <c r="G1167" s="125" t="s">
        <v>857</v>
      </c>
      <c r="H1167" s="122" t="s">
        <v>5962</v>
      </c>
      <c r="I1167" s="142">
        <v>2.3</v>
      </c>
      <c r="J1167" s="122">
        <v>63.0</v>
      </c>
      <c r="K1167" s="122">
        <v>30.0</v>
      </c>
      <c r="L1167" s="121"/>
      <c r="M1167" s="122"/>
      <c r="N1167" s="143"/>
      <c r="O1167" s="121"/>
      <c r="P1167" s="136">
        <v>9395889.0</v>
      </c>
      <c r="Q1167" s="121"/>
      <c r="R1167" s="122" t="s">
        <v>5963</v>
      </c>
      <c r="S1167" s="122"/>
      <c r="T1167" s="121"/>
      <c r="U1167" s="121"/>
      <c r="V1167" s="121"/>
      <c r="W1167" s="122"/>
      <c r="X1167" s="121"/>
    </row>
    <row r="1168" ht="12.75" customHeight="1">
      <c r="A1168" s="121" t="s">
        <v>8608</v>
      </c>
      <c r="B1168" s="122">
        <v>6952.0</v>
      </c>
      <c r="C1168" s="123">
        <v>38181.0</v>
      </c>
      <c r="D1168" s="124">
        <v>10.0</v>
      </c>
      <c r="E1168" s="125"/>
      <c r="F1168" s="141" t="s">
        <v>8640</v>
      </c>
      <c r="G1168" s="125" t="s">
        <v>8</v>
      </c>
      <c r="H1168" s="122" t="s">
        <v>5962</v>
      </c>
      <c r="I1168" s="142">
        <v>2.5</v>
      </c>
      <c r="J1168" s="122">
        <v>64.0</v>
      </c>
      <c r="K1168" s="122">
        <v>32.0</v>
      </c>
      <c r="L1168" s="121"/>
      <c r="M1168" s="122"/>
      <c r="N1168" s="143"/>
      <c r="O1168" s="121"/>
      <c r="P1168" s="136">
        <v>1.1025116E7</v>
      </c>
      <c r="Q1168" s="121"/>
      <c r="R1168" s="122" t="s">
        <v>5963</v>
      </c>
      <c r="S1168" s="122"/>
      <c r="T1168" s="121"/>
      <c r="U1168" s="121"/>
      <c r="V1168" s="121"/>
      <c r="W1168" s="121"/>
      <c r="X1168" s="121"/>
    </row>
    <row r="1169" ht="12.75" customHeight="1">
      <c r="A1169" s="121" t="s">
        <v>8608</v>
      </c>
      <c r="B1169" s="122">
        <v>6953.0</v>
      </c>
      <c r="C1169" s="123">
        <v>38181.0</v>
      </c>
      <c r="D1169" s="124">
        <v>15.0</v>
      </c>
      <c r="E1169" s="125"/>
      <c r="F1169" s="141" t="s">
        <v>8640</v>
      </c>
      <c r="G1169" s="125" t="s">
        <v>8</v>
      </c>
      <c r="H1169" s="122" t="s">
        <v>5962</v>
      </c>
      <c r="I1169" s="142">
        <v>2.7</v>
      </c>
      <c r="J1169" s="122">
        <v>66.0</v>
      </c>
      <c r="K1169" s="122">
        <v>32.0</v>
      </c>
      <c r="L1169" s="121"/>
      <c r="M1169" s="122"/>
      <c r="N1169" s="143"/>
      <c r="O1169" s="121"/>
      <c r="P1169" s="136">
        <v>1.1068926E7</v>
      </c>
      <c r="Q1169" s="121"/>
      <c r="R1169" s="122" t="s">
        <v>5963</v>
      </c>
      <c r="S1169" s="122"/>
      <c r="T1169" s="121"/>
      <c r="U1169" s="121"/>
      <c r="V1169" s="121"/>
      <c r="W1169" s="121"/>
      <c r="X1169" s="121"/>
    </row>
    <row r="1170" ht="12.75" customHeight="1">
      <c r="A1170" s="121" t="s">
        <v>8608</v>
      </c>
      <c r="B1170" s="122">
        <v>6905.0</v>
      </c>
      <c r="C1170" s="123">
        <v>38181.0</v>
      </c>
      <c r="D1170" s="124">
        <v>19.0</v>
      </c>
      <c r="E1170" s="125"/>
      <c r="F1170" s="141" t="s">
        <v>903</v>
      </c>
      <c r="G1170" s="125" t="s">
        <v>8</v>
      </c>
      <c r="H1170" s="122" t="s">
        <v>6020</v>
      </c>
      <c r="I1170" s="142">
        <v>4.8</v>
      </c>
      <c r="J1170" s="122">
        <v>82.0</v>
      </c>
      <c r="K1170" s="122">
        <v>42.0</v>
      </c>
      <c r="L1170" s="121"/>
      <c r="M1170" s="122"/>
      <c r="N1170" s="143"/>
      <c r="O1170" s="121"/>
      <c r="P1170" s="136">
        <v>3.0561263E7</v>
      </c>
      <c r="Q1170" s="121"/>
      <c r="R1170" s="122" t="s">
        <v>6439</v>
      </c>
      <c r="S1170" s="122"/>
      <c r="T1170" s="121"/>
      <c r="U1170" s="121"/>
      <c r="V1170" s="121"/>
      <c r="W1170" s="121"/>
      <c r="X1170" s="121"/>
    </row>
    <row r="1171" ht="12.75" customHeight="1">
      <c r="A1171" s="121" t="s">
        <v>8608</v>
      </c>
      <c r="B1171" s="122">
        <v>6903.0</v>
      </c>
      <c r="C1171" s="123">
        <v>38181.0</v>
      </c>
      <c r="D1171" s="124">
        <v>15.0</v>
      </c>
      <c r="E1171" s="125"/>
      <c r="F1171" s="141" t="s">
        <v>8625</v>
      </c>
      <c r="G1171" s="125" t="s">
        <v>8</v>
      </c>
      <c r="H1171" s="122" t="s">
        <v>5962</v>
      </c>
      <c r="I1171" s="142">
        <v>4.6</v>
      </c>
      <c r="J1171" s="122">
        <v>79.0</v>
      </c>
      <c r="K1171" s="122">
        <v>42.0</v>
      </c>
      <c r="L1171" s="121"/>
      <c r="M1171" s="122"/>
      <c r="N1171" s="143"/>
      <c r="O1171" s="121"/>
      <c r="P1171" s="136">
        <v>5.2615638E7</v>
      </c>
      <c r="Q1171" s="121"/>
      <c r="R1171" s="122" t="s">
        <v>5963</v>
      </c>
      <c r="S1171" s="122"/>
      <c r="T1171" s="121"/>
      <c r="U1171" s="121"/>
      <c r="V1171" s="121"/>
      <c r="W1171" s="121"/>
      <c r="X1171" s="121"/>
    </row>
    <row r="1172" ht="12.75" customHeight="1">
      <c r="A1172" s="121" t="s">
        <v>8608</v>
      </c>
      <c r="B1172" s="122">
        <v>6954.0</v>
      </c>
      <c r="C1172" s="123">
        <v>38181.0</v>
      </c>
      <c r="D1172" s="124">
        <v>9.0</v>
      </c>
      <c r="E1172" s="125"/>
      <c r="F1172" s="141" t="s">
        <v>716</v>
      </c>
      <c r="G1172" s="125" t="s">
        <v>8</v>
      </c>
      <c r="H1172" s="122" t="s">
        <v>5962</v>
      </c>
      <c r="I1172" s="142">
        <v>3.0</v>
      </c>
      <c r="J1172" s="122">
        <v>68.0</v>
      </c>
      <c r="K1172" s="122">
        <v>34.0</v>
      </c>
      <c r="L1172" s="121"/>
      <c r="M1172" s="122"/>
      <c r="N1172" s="143"/>
      <c r="O1172" s="121"/>
      <c r="P1172" s="136">
        <v>5.2615216E7</v>
      </c>
      <c r="Q1172" s="121"/>
      <c r="R1172" s="122" t="s">
        <v>5963</v>
      </c>
      <c r="S1172" s="122"/>
      <c r="T1172" s="121"/>
      <c r="U1172" s="121"/>
      <c r="V1172" s="121"/>
      <c r="W1172" s="121"/>
      <c r="X1172" s="121"/>
    </row>
    <row r="1173" ht="12.75" customHeight="1">
      <c r="A1173" s="121" t="s">
        <v>8608</v>
      </c>
      <c r="B1173" s="122">
        <v>6955.0</v>
      </c>
      <c r="C1173" s="123">
        <v>38181.0</v>
      </c>
      <c r="D1173" s="124">
        <v>16.0</v>
      </c>
      <c r="E1173" s="125"/>
      <c r="F1173" s="141" t="s">
        <v>716</v>
      </c>
      <c r="G1173" s="125" t="s">
        <v>8</v>
      </c>
      <c r="H1173" s="122" t="s">
        <v>5962</v>
      </c>
      <c r="I1173" s="142">
        <v>2.2</v>
      </c>
      <c r="J1173" s="122">
        <v>62.0</v>
      </c>
      <c r="K1173" s="122">
        <v>30.0</v>
      </c>
      <c r="L1173" s="121"/>
      <c r="M1173" s="122"/>
      <c r="N1173" s="143"/>
      <c r="O1173" s="121"/>
      <c r="P1173" s="136">
        <v>5.2615216E7</v>
      </c>
      <c r="Q1173" s="121"/>
      <c r="R1173" s="122" t="s">
        <v>5963</v>
      </c>
      <c r="S1173" s="122"/>
      <c r="T1173" s="121"/>
      <c r="U1173" s="121"/>
      <c r="V1173" s="121"/>
      <c r="W1173" s="121"/>
      <c r="X1173" s="121"/>
    </row>
    <row r="1174" ht="12.75" customHeight="1">
      <c r="A1174" s="121" t="s">
        <v>8608</v>
      </c>
      <c r="B1174" s="122">
        <v>6950.0</v>
      </c>
      <c r="C1174" s="123">
        <v>38181.0</v>
      </c>
      <c r="D1174" s="124">
        <v>12.0</v>
      </c>
      <c r="E1174" s="122"/>
      <c r="F1174" s="141" t="s">
        <v>739</v>
      </c>
      <c r="G1174" s="125" t="s">
        <v>8</v>
      </c>
      <c r="H1174" s="122" t="s">
        <v>5962</v>
      </c>
      <c r="I1174" s="142">
        <v>2.6</v>
      </c>
      <c r="J1174" s="122">
        <v>64.0</v>
      </c>
      <c r="K1174" s="122">
        <v>34.0</v>
      </c>
      <c r="L1174" s="122"/>
      <c r="M1174" s="122"/>
      <c r="N1174" s="143"/>
      <c r="O1174" s="121"/>
      <c r="P1174" s="136">
        <v>3.2871394E7</v>
      </c>
      <c r="Q1174" s="121"/>
      <c r="R1174" s="122" t="s">
        <v>5963</v>
      </c>
      <c r="S1174" s="122"/>
      <c r="T1174" s="121"/>
      <c r="U1174" s="121"/>
      <c r="V1174" s="121"/>
      <c r="W1174" s="121"/>
      <c r="X1174" s="121"/>
    </row>
    <row r="1175" ht="12.75" customHeight="1">
      <c r="A1175" s="121" t="s">
        <v>8608</v>
      </c>
      <c r="B1175" s="122">
        <v>6956.0</v>
      </c>
      <c r="C1175" s="123">
        <v>38181.0</v>
      </c>
      <c r="D1175" s="124">
        <v>16.0</v>
      </c>
      <c r="E1175" s="125"/>
      <c r="F1175" s="141" t="s">
        <v>1005</v>
      </c>
      <c r="G1175" s="125" t="s">
        <v>857</v>
      </c>
      <c r="H1175" s="122" t="s">
        <v>5962</v>
      </c>
      <c r="I1175" s="142">
        <v>3.1</v>
      </c>
      <c r="J1175" s="122">
        <v>68.0</v>
      </c>
      <c r="K1175" s="122">
        <v>32.0</v>
      </c>
      <c r="L1175" s="121"/>
      <c r="M1175" s="122"/>
      <c r="N1175" s="143"/>
      <c r="O1175" s="121"/>
      <c r="P1175" s="136">
        <v>1.0567017E7</v>
      </c>
      <c r="Q1175" s="121"/>
      <c r="R1175" s="122" t="s">
        <v>5963</v>
      </c>
      <c r="S1175" s="122"/>
      <c r="T1175" s="121"/>
      <c r="U1175" s="121"/>
      <c r="V1175" s="121"/>
      <c r="W1175" s="121"/>
      <c r="X1175" s="121"/>
    </row>
    <row r="1176" ht="12.75" customHeight="1">
      <c r="A1176" s="121" t="s">
        <v>8608</v>
      </c>
      <c r="B1176" s="122">
        <v>6944.0</v>
      </c>
      <c r="C1176" s="123">
        <v>38181.0</v>
      </c>
      <c r="D1176" s="124">
        <v>14.0</v>
      </c>
      <c r="E1176" s="125"/>
      <c r="F1176" s="141" t="s">
        <v>7993</v>
      </c>
      <c r="G1176" s="125" t="s">
        <v>857</v>
      </c>
      <c r="H1176" s="122" t="s">
        <v>5962</v>
      </c>
      <c r="I1176" s="142">
        <v>2.7</v>
      </c>
      <c r="J1176" s="122">
        <v>65.0</v>
      </c>
      <c r="K1176" s="122">
        <v>33.0</v>
      </c>
      <c r="L1176" s="121"/>
      <c r="M1176" s="122"/>
      <c r="N1176" s="143"/>
      <c r="O1176" s="121"/>
      <c r="P1176" s="136">
        <v>1.0734403E7</v>
      </c>
      <c r="Q1176" s="121"/>
      <c r="R1176" s="122" t="s">
        <v>5963</v>
      </c>
      <c r="S1176" s="122"/>
      <c r="T1176" s="121"/>
      <c r="U1176" s="121"/>
      <c r="V1176" s="121"/>
      <c r="W1176" s="121"/>
      <c r="X1176" s="121"/>
    </row>
    <row r="1177" ht="12.75" customHeight="1">
      <c r="A1177" s="121" t="s">
        <v>8608</v>
      </c>
      <c r="B1177" s="122">
        <v>10900.0</v>
      </c>
      <c r="C1177" s="123">
        <v>38181.0</v>
      </c>
      <c r="D1177" s="124">
        <v>16.0</v>
      </c>
      <c r="E1177" s="125"/>
      <c r="F1177" s="141" t="s">
        <v>919</v>
      </c>
      <c r="G1177" s="125" t="s">
        <v>857</v>
      </c>
      <c r="H1177" s="122" t="s">
        <v>5962</v>
      </c>
      <c r="I1177" s="142">
        <v>2.2</v>
      </c>
      <c r="J1177" s="122">
        <v>59.0</v>
      </c>
      <c r="K1177" s="122">
        <v>30.0</v>
      </c>
      <c r="L1177" s="121"/>
      <c r="M1177" s="122"/>
      <c r="N1177" s="143"/>
      <c r="O1177" s="121"/>
      <c r="P1177" s="136">
        <v>1.0826545E7</v>
      </c>
      <c r="Q1177" s="121"/>
      <c r="R1177" s="122" t="s">
        <v>5963</v>
      </c>
      <c r="S1177" s="122"/>
      <c r="T1177" s="121"/>
      <c r="U1177" s="121"/>
      <c r="V1177" s="121"/>
      <c r="W1177" s="121"/>
      <c r="X1177" s="121"/>
    </row>
    <row r="1178" ht="12.75" customHeight="1">
      <c r="A1178" s="121" t="s">
        <v>8608</v>
      </c>
      <c r="B1178" s="122">
        <v>10899.0</v>
      </c>
      <c r="C1178" s="123">
        <v>38181.0</v>
      </c>
      <c r="D1178" s="124">
        <v>13.0</v>
      </c>
      <c r="E1178" s="125"/>
      <c r="F1178" s="141" t="s">
        <v>1011</v>
      </c>
      <c r="G1178" s="125" t="s">
        <v>857</v>
      </c>
      <c r="H1178" s="122" t="s">
        <v>5962</v>
      </c>
      <c r="I1178" s="142">
        <v>2.2</v>
      </c>
      <c r="J1178" s="122">
        <v>61.0</v>
      </c>
      <c r="K1178" s="122">
        <v>30.0</v>
      </c>
      <c r="L1178" s="121"/>
      <c r="M1178" s="122"/>
      <c r="N1178" s="143"/>
      <c r="O1178" s="121"/>
      <c r="P1178" s="136">
        <v>1.0505278E7</v>
      </c>
      <c r="Q1178" s="121"/>
      <c r="R1178" s="122" t="s">
        <v>5963</v>
      </c>
      <c r="S1178" s="122"/>
      <c r="T1178" s="121"/>
      <c r="U1178" s="121"/>
      <c r="V1178" s="121"/>
      <c r="W1178" s="121"/>
      <c r="X1178" s="121"/>
    </row>
    <row r="1179" ht="12.75" customHeight="1">
      <c r="A1179" s="121" t="s">
        <v>8608</v>
      </c>
      <c r="B1179" s="122">
        <v>410894.0</v>
      </c>
      <c r="C1179" s="123">
        <v>38181.0</v>
      </c>
      <c r="D1179" s="124">
        <v>18.0</v>
      </c>
      <c r="E1179" s="125"/>
      <c r="F1179" s="141" t="s">
        <v>1011</v>
      </c>
      <c r="G1179" s="125" t="s">
        <v>857</v>
      </c>
      <c r="H1179" s="122" t="s">
        <v>5962</v>
      </c>
      <c r="I1179" s="142">
        <v>3.2</v>
      </c>
      <c r="J1179" s="122">
        <v>69.0</v>
      </c>
      <c r="K1179" s="122">
        <v>34.0</v>
      </c>
      <c r="L1179" s="121"/>
      <c r="M1179" s="122"/>
      <c r="N1179" s="143"/>
      <c r="O1179" s="121"/>
      <c r="P1179" s="136">
        <v>1.0542424E7</v>
      </c>
      <c r="Q1179" s="121"/>
      <c r="R1179" s="122" t="s">
        <v>5963</v>
      </c>
      <c r="S1179" s="122"/>
      <c r="T1179" s="121"/>
      <c r="U1179" s="121"/>
      <c r="V1179" s="121"/>
      <c r="W1179" s="121"/>
      <c r="X1179" s="121"/>
    </row>
    <row r="1180" ht="12.75" customHeight="1">
      <c r="A1180" s="121" t="s">
        <v>8608</v>
      </c>
      <c r="B1180" s="122">
        <v>6958.0</v>
      </c>
      <c r="C1180" s="123">
        <v>38181.0</v>
      </c>
      <c r="D1180" s="124">
        <v>17.0</v>
      </c>
      <c r="E1180" s="125"/>
      <c r="F1180" s="141" t="s">
        <v>945</v>
      </c>
      <c r="G1180" s="125" t="s">
        <v>857</v>
      </c>
      <c r="H1180" s="122" t="s">
        <v>5962</v>
      </c>
      <c r="I1180" s="142">
        <v>3.0</v>
      </c>
      <c r="J1180" s="122">
        <v>66.0</v>
      </c>
      <c r="K1180" s="122">
        <v>34.0</v>
      </c>
      <c r="L1180" s="121"/>
      <c r="M1180" s="122"/>
      <c r="N1180" s="143"/>
      <c r="O1180" s="121"/>
      <c r="P1180" s="136">
        <v>1.2359336E7</v>
      </c>
      <c r="Q1180" s="121"/>
      <c r="R1180" s="122" t="s">
        <v>6009</v>
      </c>
      <c r="S1180" s="122"/>
      <c r="T1180" s="121"/>
      <c r="U1180" s="121"/>
      <c r="V1180" s="121"/>
      <c r="W1180" s="121"/>
      <c r="X1180" s="121"/>
    </row>
    <row r="1181" ht="12.75" customHeight="1">
      <c r="A1181" s="121" t="s">
        <v>8608</v>
      </c>
      <c r="B1181" s="122">
        <v>6904.0</v>
      </c>
      <c r="C1181" s="123">
        <v>38181.0</v>
      </c>
      <c r="D1181" s="124">
        <v>20.0</v>
      </c>
      <c r="E1181" s="125"/>
      <c r="F1181" s="141" t="s">
        <v>1395</v>
      </c>
      <c r="G1181" s="125" t="s">
        <v>857</v>
      </c>
      <c r="H1181" s="122" t="s">
        <v>5962</v>
      </c>
      <c r="I1181" s="142">
        <v>2.2</v>
      </c>
      <c r="J1181" s="122">
        <v>61.0</v>
      </c>
      <c r="K1181" s="122">
        <v>31.0</v>
      </c>
      <c r="L1181" s="121"/>
      <c r="M1181" s="122"/>
      <c r="N1181" s="143"/>
      <c r="O1181" s="121"/>
      <c r="P1181" s="136">
        <v>7.1698701E7</v>
      </c>
      <c r="Q1181" s="121"/>
      <c r="R1181" s="122" t="s">
        <v>5963</v>
      </c>
      <c r="S1181" s="122"/>
      <c r="T1181" s="121"/>
      <c r="U1181" s="121"/>
      <c r="V1181" s="121"/>
      <c r="W1181" s="121"/>
      <c r="X1181" s="121"/>
    </row>
    <row r="1182" ht="12.75" customHeight="1">
      <c r="A1182" s="121" t="s">
        <v>8608</v>
      </c>
      <c r="B1182" s="122">
        <v>10898.0</v>
      </c>
      <c r="C1182" s="123">
        <v>38181.0</v>
      </c>
      <c r="D1182" s="124">
        <v>11.0</v>
      </c>
      <c r="E1182" s="125"/>
      <c r="F1182" s="141" t="s">
        <v>6538</v>
      </c>
      <c r="G1182" s="125" t="s">
        <v>857</v>
      </c>
      <c r="H1182" s="122" t="s">
        <v>5962</v>
      </c>
      <c r="I1182" s="142">
        <v>4.2</v>
      </c>
      <c r="J1182" s="122">
        <v>80.0</v>
      </c>
      <c r="K1182" s="122">
        <v>40.0</v>
      </c>
      <c r="L1182" s="121"/>
      <c r="M1182" s="122"/>
      <c r="N1182" s="143"/>
      <c r="O1182" s="121"/>
      <c r="P1182" s="136">
        <v>1.051973E7</v>
      </c>
      <c r="Q1182" s="121"/>
      <c r="R1182" s="122" t="s">
        <v>5963</v>
      </c>
      <c r="S1182" s="122"/>
      <c r="T1182" s="121"/>
      <c r="U1182" s="121"/>
      <c r="V1182" s="121"/>
      <c r="W1182" s="121"/>
      <c r="X1182" s="121"/>
    </row>
    <row r="1183" ht="12.75" customHeight="1">
      <c r="A1183" s="121" t="s">
        <v>8608</v>
      </c>
      <c r="B1183" s="122">
        <v>6906.0</v>
      </c>
      <c r="C1183" s="123">
        <v>38181.0</v>
      </c>
      <c r="D1183" s="124">
        <v>21.3</v>
      </c>
      <c r="E1183" s="125"/>
      <c r="F1183" s="141" t="s">
        <v>947</v>
      </c>
      <c r="G1183" s="125" t="s">
        <v>857</v>
      </c>
      <c r="H1183" s="122" t="s">
        <v>5962</v>
      </c>
      <c r="I1183" s="142">
        <v>2.8</v>
      </c>
      <c r="J1183" s="122">
        <v>65.0</v>
      </c>
      <c r="K1183" s="122">
        <v>31.0</v>
      </c>
      <c r="L1183" s="121"/>
      <c r="M1183" s="122"/>
      <c r="N1183" s="143"/>
      <c r="O1183" s="121"/>
      <c r="P1183" s="136">
        <v>9395889.0</v>
      </c>
      <c r="Q1183" s="121"/>
      <c r="R1183" s="122" t="s">
        <v>5963</v>
      </c>
      <c r="S1183" s="122"/>
      <c r="T1183" s="121"/>
      <c r="U1183" s="121"/>
      <c r="V1183" s="121"/>
      <c r="W1183" s="121"/>
      <c r="X1183" s="121"/>
    </row>
    <row r="1184" ht="12.75" customHeight="1">
      <c r="A1184" s="121" t="s">
        <v>8608</v>
      </c>
      <c r="B1184" s="122">
        <v>6946.0</v>
      </c>
      <c r="C1184" s="123">
        <v>38181.0</v>
      </c>
      <c r="D1184" s="124">
        <v>10.0</v>
      </c>
      <c r="E1184" s="125"/>
      <c r="F1184" s="141" t="s">
        <v>1084</v>
      </c>
      <c r="G1184" s="125" t="s">
        <v>857</v>
      </c>
      <c r="H1184" s="122" t="s">
        <v>5962</v>
      </c>
      <c r="I1184" s="142">
        <v>2.0</v>
      </c>
      <c r="J1184" s="122">
        <v>57.0</v>
      </c>
      <c r="K1184" s="122">
        <v>28.0</v>
      </c>
      <c r="L1184" s="121"/>
      <c r="M1184" s="122"/>
      <c r="N1184" s="143"/>
      <c r="O1184" s="121"/>
      <c r="P1184" s="136">
        <v>1.056738E7</v>
      </c>
      <c r="Q1184" s="121"/>
      <c r="R1184" s="122" t="s">
        <v>5963</v>
      </c>
      <c r="S1184" s="118"/>
      <c r="T1184" s="118"/>
      <c r="U1184" s="118"/>
      <c r="V1184" s="118"/>
      <c r="W1184" s="118"/>
      <c r="X1184" s="118"/>
    </row>
    <row r="1185" ht="12.75" customHeight="1">
      <c r="A1185" s="121" t="s">
        <v>8608</v>
      </c>
      <c r="B1185" s="122">
        <v>6949.0</v>
      </c>
      <c r="C1185" s="123">
        <v>38181.0</v>
      </c>
      <c r="D1185" s="124">
        <v>11.0</v>
      </c>
      <c r="E1185" s="122"/>
      <c r="F1185" s="141" t="s">
        <v>1084</v>
      </c>
      <c r="G1185" s="125" t="s">
        <v>857</v>
      </c>
      <c r="H1185" s="122" t="s">
        <v>5962</v>
      </c>
      <c r="I1185" s="142">
        <v>2.9</v>
      </c>
      <c r="J1185" s="122">
        <v>66.0</v>
      </c>
      <c r="K1185" s="122">
        <v>34.0</v>
      </c>
      <c r="L1185" s="122"/>
      <c r="M1185" s="122"/>
      <c r="N1185" s="143"/>
      <c r="O1185" s="121"/>
      <c r="P1185" s="136">
        <v>1.0758993E7</v>
      </c>
      <c r="Q1185" s="121"/>
      <c r="R1185" s="122" t="s">
        <v>5963</v>
      </c>
      <c r="S1185" s="122"/>
      <c r="T1185" s="121"/>
      <c r="U1185" s="121"/>
      <c r="V1185" s="121"/>
      <c r="W1185" s="121"/>
      <c r="X1185" s="121"/>
    </row>
    <row r="1186" ht="12.75" customHeight="1">
      <c r="A1186" s="121" t="s">
        <v>8608</v>
      </c>
      <c r="B1186" s="122">
        <v>6959.0</v>
      </c>
      <c r="C1186" s="123">
        <v>38181.0</v>
      </c>
      <c r="D1186" s="124">
        <v>18.0</v>
      </c>
      <c r="E1186" s="125"/>
      <c r="F1186" s="141" t="s">
        <v>1084</v>
      </c>
      <c r="G1186" s="125" t="s">
        <v>857</v>
      </c>
      <c r="H1186" s="122" t="s">
        <v>5962</v>
      </c>
      <c r="I1186" s="142">
        <v>2.3</v>
      </c>
      <c r="J1186" s="122">
        <v>63.0</v>
      </c>
      <c r="K1186" s="122">
        <v>30.0</v>
      </c>
      <c r="L1186" s="121"/>
      <c r="M1186" s="122"/>
      <c r="N1186" s="143"/>
      <c r="O1186" s="121"/>
      <c r="P1186" s="136">
        <v>1.055825E7</v>
      </c>
      <c r="Q1186" s="121"/>
      <c r="R1186" s="122" t="s">
        <v>5963</v>
      </c>
      <c r="S1186" s="122"/>
      <c r="T1186" s="121"/>
      <c r="U1186" s="121"/>
      <c r="V1186" s="121"/>
      <c r="W1186" s="121"/>
      <c r="X1186" s="121"/>
    </row>
    <row r="1187" ht="12.75" customHeight="1">
      <c r="A1187" s="121" t="s">
        <v>8608</v>
      </c>
      <c r="B1187" s="122">
        <v>10895.0</v>
      </c>
      <c r="C1187" s="123">
        <v>38181.0</v>
      </c>
      <c r="D1187" s="124">
        <v>11.3</v>
      </c>
      <c r="E1187" s="125"/>
      <c r="F1187" s="141" t="s">
        <v>39</v>
      </c>
      <c r="G1187" s="125" t="s">
        <v>857</v>
      </c>
      <c r="H1187" s="122" t="s">
        <v>5962</v>
      </c>
      <c r="I1187" s="142">
        <v>2.5</v>
      </c>
      <c r="J1187" s="122">
        <v>61.0</v>
      </c>
      <c r="K1187" s="122">
        <v>31.0</v>
      </c>
      <c r="L1187" s="121"/>
      <c r="M1187" s="122"/>
      <c r="N1187" s="143"/>
      <c r="O1187" s="121"/>
      <c r="P1187" s="136">
        <v>1.0708813E7</v>
      </c>
      <c r="Q1187" s="121"/>
      <c r="R1187" s="122" t="s">
        <v>5963</v>
      </c>
      <c r="S1187" s="122"/>
      <c r="T1187" s="121"/>
      <c r="U1187" s="121"/>
      <c r="V1187" s="121"/>
      <c r="W1187" s="121"/>
      <c r="X1187" s="121"/>
    </row>
    <row r="1188" ht="12.75" customHeight="1">
      <c r="A1188" s="121" t="s">
        <v>8608</v>
      </c>
      <c r="B1188" s="122">
        <v>6902.0</v>
      </c>
      <c r="C1188" s="123">
        <v>38181.0</v>
      </c>
      <c r="D1188" s="124">
        <v>20.0</v>
      </c>
      <c r="E1188" s="125"/>
      <c r="F1188" s="141" t="s">
        <v>928</v>
      </c>
      <c r="G1188" s="125" t="s">
        <v>857</v>
      </c>
      <c r="H1188" s="122" t="s">
        <v>5962</v>
      </c>
      <c r="I1188" s="142">
        <v>2.1</v>
      </c>
      <c r="J1188" s="122">
        <v>58.0</v>
      </c>
      <c r="K1188" s="122">
        <v>29.0</v>
      </c>
      <c r="L1188" s="121"/>
      <c r="M1188" s="122"/>
      <c r="N1188" s="143"/>
      <c r="O1188" s="121"/>
      <c r="P1188" s="136">
        <v>9368765.0</v>
      </c>
      <c r="Q1188" s="127"/>
      <c r="R1188" s="122" t="s">
        <v>5963</v>
      </c>
      <c r="S1188" s="122"/>
      <c r="T1188" s="121"/>
      <c r="U1188" s="121"/>
      <c r="V1188" s="121"/>
      <c r="W1188" s="121"/>
      <c r="X1188" s="121"/>
    </row>
    <row r="1189" ht="12.75" customHeight="1">
      <c r="A1189" s="121" t="s">
        <v>8608</v>
      </c>
      <c r="B1189" s="122">
        <v>10896.0</v>
      </c>
      <c r="C1189" s="123">
        <v>38181.0</v>
      </c>
      <c r="D1189" s="124">
        <v>11.0</v>
      </c>
      <c r="E1189" s="125"/>
      <c r="F1189" s="141" t="s">
        <v>928</v>
      </c>
      <c r="G1189" s="125" t="s">
        <v>857</v>
      </c>
      <c r="H1189" s="122" t="s">
        <v>5962</v>
      </c>
      <c r="I1189" s="142">
        <v>2.1</v>
      </c>
      <c r="J1189" s="122">
        <v>60.0</v>
      </c>
      <c r="K1189" s="122">
        <v>30.0</v>
      </c>
      <c r="L1189" s="121"/>
      <c r="M1189" s="122"/>
      <c r="N1189" s="143"/>
      <c r="O1189" s="121"/>
      <c r="P1189" s="136">
        <v>7.6955241E7</v>
      </c>
      <c r="Q1189" s="121"/>
      <c r="R1189" s="122" t="s">
        <v>5963</v>
      </c>
      <c r="S1189" s="122"/>
      <c r="T1189" s="121"/>
      <c r="U1189" s="121"/>
      <c r="V1189" s="121"/>
      <c r="W1189" s="121"/>
      <c r="X1189" s="121"/>
    </row>
    <row r="1190" ht="12.75" customHeight="1">
      <c r="A1190" s="121" t="s">
        <v>8608</v>
      </c>
      <c r="B1190" s="122">
        <v>10897.0</v>
      </c>
      <c r="C1190" s="123">
        <v>38181.0</v>
      </c>
      <c r="D1190" s="124">
        <v>12.0</v>
      </c>
      <c r="E1190" s="125"/>
      <c r="F1190" s="141" t="s">
        <v>1209</v>
      </c>
      <c r="G1190" s="125" t="s">
        <v>857</v>
      </c>
      <c r="H1190" s="122" t="s">
        <v>5962</v>
      </c>
      <c r="I1190" s="142">
        <v>2.0</v>
      </c>
      <c r="J1190" s="122">
        <v>59.0</v>
      </c>
      <c r="K1190" s="122">
        <v>30.0</v>
      </c>
      <c r="L1190" s="121"/>
      <c r="M1190" s="122"/>
      <c r="N1190" s="143"/>
      <c r="O1190" s="121"/>
      <c r="P1190" s="136">
        <v>1.0479936E7</v>
      </c>
      <c r="Q1190" s="121"/>
      <c r="R1190" s="122" t="s">
        <v>5963</v>
      </c>
      <c r="S1190" s="122"/>
      <c r="T1190" s="121"/>
      <c r="U1190" s="121"/>
      <c r="V1190" s="121"/>
      <c r="W1190" s="121"/>
      <c r="X1190" s="121"/>
    </row>
    <row r="1191" ht="12.75" customHeight="1">
      <c r="A1191" s="121" t="s">
        <v>8608</v>
      </c>
      <c r="B1191" s="122">
        <v>6947.0</v>
      </c>
      <c r="C1191" s="123">
        <v>38181.0</v>
      </c>
      <c r="D1191" s="124">
        <v>11.0</v>
      </c>
      <c r="E1191" s="125"/>
      <c r="F1191" s="141" t="s">
        <v>1204</v>
      </c>
      <c r="G1191" s="125" t="s">
        <v>857</v>
      </c>
      <c r="H1191" s="122" t="s">
        <v>5962</v>
      </c>
      <c r="I1191" s="142">
        <v>1.7</v>
      </c>
      <c r="J1191" s="122">
        <v>57.0</v>
      </c>
      <c r="K1191" s="122">
        <v>28.0</v>
      </c>
      <c r="L1191" s="121"/>
      <c r="M1191" s="122"/>
      <c r="N1191" s="143"/>
      <c r="O1191" s="121"/>
      <c r="P1191" s="136">
        <v>5.2611254E7</v>
      </c>
      <c r="Q1191" s="121"/>
      <c r="R1191" s="122" t="s">
        <v>5963</v>
      </c>
      <c r="S1191" s="122"/>
      <c r="T1191" s="121"/>
      <c r="U1191" s="121"/>
      <c r="V1191" s="121"/>
      <c r="W1191" s="121"/>
      <c r="X1191" s="121"/>
    </row>
    <row r="1192" ht="12.75" customHeight="1">
      <c r="A1192" s="121" t="s">
        <v>8608</v>
      </c>
      <c r="B1192" s="122">
        <v>6901.0</v>
      </c>
      <c r="C1192" s="123">
        <v>38181.0</v>
      </c>
      <c r="D1192" s="124">
        <v>18.0</v>
      </c>
      <c r="E1192" s="125"/>
      <c r="F1192" s="141" t="s">
        <v>1087</v>
      </c>
      <c r="G1192" s="125" t="s">
        <v>857</v>
      </c>
      <c r="H1192" s="122"/>
      <c r="I1192" s="142">
        <v>2.8</v>
      </c>
      <c r="J1192" s="122">
        <v>64.0</v>
      </c>
      <c r="K1192" s="122">
        <v>32.0</v>
      </c>
      <c r="L1192" s="121"/>
      <c r="M1192" s="122"/>
      <c r="N1192" s="143"/>
      <c r="O1192" s="121"/>
      <c r="P1192" s="136">
        <v>1.0685182E7</v>
      </c>
      <c r="Q1192" s="121"/>
      <c r="R1192" s="122" t="s">
        <v>5963</v>
      </c>
      <c r="S1192" s="122"/>
      <c r="T1192" s="121"/>
      <c r="U1192" s="121"/>
      <c r="V1192" s="121"/>
      <c r="W1192" s="121"/>
      <c r="X1192" s="121"/>
    </row>
    <row r="1193" ht="12.75" customHeight="1">
      <c r="A1193" s="121" t="s">
        <v>8608</v>
      </c>
      <c r="B1193" s="122">
        <v>6945.0</v>
      </c>
      <c r="C1193" s="123">
        <v>38181.0</v>
      </c>
      <c r="D1193" s="124">
        <v>10.0</v>
      </c>
      <c r="E1193" s="125"/>
      <c r="F1193" s="141" t="s">
        <v>8637</v>
      </c>
      <c r="G1193" s="125" t="s">
        <v>857</v>
      </c>
      <c r="H1193" s="122" t="s">
        <v>5962</v>
      </c>
      <c r="I1193" s="142">
        <v>1.6</v>
      </c>
      <c r="J1193" s="122">
        <v>56.0</v>
      </c>
      <c r="K1193" s="122">
        <v>26.0</v>
      </c>
      <c r="L1193" s="121"/>
      <c r="M1193" s="122"/>
      <c r="N1193" s="143"/>
      <c r="O1193" s="121"/>
      <c r="P1193" s="136">
        <v>3.2868231E7</v>
      </c>
      <c r="Q1193" s="121"/>
      <c r="R1193" s="122" t="s">
        <v>5963</v>
      </c>
      <c r="S1193" s="122"/>
      <c r="T1193" s="121"/>
      <c r="U1193" s="121"/>
      <c r="V1193" s="121"/>
      <c r="W1193" s="121"/>
      <c r="X1193" s="121"/>
    </row>
    <row r="1194" ht="12.75" customHeight="1">
      <c r="A1194" s="121" t="s">
        <v>8608</v>
      </c>
      <c r="B1194" s="122">
        <v>6943.0</v>
      </c>
      <c r="C1194" s="123">
        <v>38181.0</v>
      </c>
      <c r="D1194" s="124">
        <v>7.0</v>
      </c>
      <c r="E1194" s="122"/>
      <c r="F1194" s="141" t="s">
        <v>911</v>
      </c>
      <c r="G1194" s="125" t="s">
        <v>857</v>
      </c>
      <c r="H1194" s="122" t="s">
        <v>5962</v>
      </c>
      <c r="I1194" s="142">
        <v>2.3</v>
      </c>
      <c r="J1194" s="122">
        <v>63.0</v>
      </c>
      <c r="K1194" s="122">
        <v>30.0</v>
      </c>
      <c r="L1194" s="122"/>
      <c r="M1194" s="122"/>
      <c r="N1194" s="143"/>
      <c r="O1194" s="121"/>
      <c r="P1194" s="136">
        <v>1.1060451E7</v>
      </c>
      <c r="Q1194" s="121"/>
      <c r="R1194" s="122" t="s">
        <v>5963</v>
      </c>
      <c r="S1194" s="122"/>
      <c r="T1194" s="121"/>
      <c r="U1194" s="121"/>
      <c r="V1194" s="121"/>
      <c r="W1194" s="121"/>
      <c r="X1194" s="121"/>
    </row>
    <row r="1195" ht="12.75" customHeight="1">
      <c r="A1195" s="121" t="s">
        <v>8608</v>
      </c>
      <c r="B1195" s="122">
        <v>6957.0</v>
      </c>
      <c r="C1195" s="123">
        <v>38181.0</v>
      </c>
      <c r="D1195" s="124">
        <v>18.0</v>
      </c>
      <c r="E1195" s="125"/>
      <c r="F1195" s="141" t="s">
        <v>911</v>
      </c>
      <c r="G1195" s="125" t="s">
        <v>857</v>
      </c>
      <c r="H1195" s="122" t="s">
        <v>5962</v>
      </c>
      <c r="I1195" s="142">
        <v>2.0</v>
      </c>
      <c r="J1195" s="122">
        <v>58.0</v>
      </c>
      <c r="K1195" s="122">
        <v>28.0</v>
      </c>
      <c r="L1195" s="121"/>
      <c r="M1195" s="122"/>
      <c r="N1195" s="143"/>
      <c r="O1195" s="121"/>
      <c r="P1195" s="136">
        <v>1.0707557E7</v>
      </c>
      <c r="Q1195" s="121"/>
      <c r="R1195" s="122" t="s">
        <v>5963</v>
      </c>
      <c r="S1195" s="122"/>
      <c r="T1195" s="121"/>
      <c r="U1195" s="121"/>
      <c r="V1195" s="121"/>
      <c r="W1195" s="121"/>
      <c r="X1195" s="121"/>
    </row>
    <row r="1196" ht="12.75" customHeight="1">
      <c r="A1196" s="121" t="s">
        <v>8608</v>
      </c>
      <c r="B1196" s="122">
        <v>6948.0</v>
      </c>
      <c r="C1196" s="123">
        <v>38181.0</v>
      </c>
      <c r="D1196" s="124">
        <v>11.0</v>
      </c>
      <c r="E1196" s="125"/>
      <c r="F1196" s="141" t="s">
        <v>942</v>
      </c>
      <c r="G1196" s="125" t="s">
        <v>857</v>
      </c>
      <c r="H1196" s="122" t="s">
        <v>5962</v>
      </c>
      <c r="I1196" s="142">
        <v>2.0</v>
      </c>
      <c r="J1196" s="122">
        <v>58.0</v>
      </c>
      <c r="K1196" s="122">
        <v>28.0</v>
      </c>
      <c r="L1196" s="121"/>
      <c r="M1196" s="122"/>
      <c r="N1196" s="143"/>
      <c r="O1196" s="121"/>
      <c r="P1196" s="136">
        <v>1.0533386E7</v>
      </c>
      <c r="Q1196" s="121"/>
      <c r="R1196" s="122" t="s">
        <v>5963</v>
      </c>
      <c r="S1196" s="122"/>
      <c r="T1196" s="121"/>
      <c r="U1196" s="121"/>
      <c r="V1196" s="121"/>
      <c r="W1196" s="121"/>
      <c r="X1196" s="121"/>
    </row>
    <row r="1197" ht="12.75" customHeight="1">
      <c r="A1197" s="121" t="s">
        <v>8608</v>
      </c>
      <c r="B1197" s="122"/>
      <c r="C1197" s="123">
        <v>38181.0</v>
      </c>
      <c r="D1197" s="124"/>
      <c r="E1197" s="125"/>
      <c r="F1197" s="141"/>
      <c r="G1197" s="125" t="s">
        <v>857</v>
      </c>
      <c r="H1197" s="122"/>
      <c r="I1197" s="142"/>
      <c r="J1197" s="122"/>
      <c r="K1197" s="122"/>
      <c r="L1197" s="121"/>
      <c r="M1197" s="122"/>
      <c r="N1197" s="143"/>
      <c r="O1197" s="121"/>
      <c r="P1197" s="136"/>
      <c r="Q1197" s="121"/>
      <c r="R1197" s="122"/>
      <c r="S1197" s="122"/>
      <c r="T1197" s="121"/>
      <c r="U1197" s="121"/>
      <c r="V1197" s="121"/>
      <c r="W1197" s="121"/>
      <c r="X1197" s="121"/>
    </row>
    <row r="1198" ht="12.75" customHeight="1">
      <c r="A1198" s="121" t="s">
        <v>8608</v>
      </c>
      <c r="B1198" s="122"/>
      <c r="C1198" s="123">
        <v>38181.0</v>
      </c>
      <c r="D1198" s="124"/>
      <c r="E1198" s="125"/>
      <c r="F1198" s="141"/>
      <c r="G1198" s="125" t="s">
        <v>857</v>
      </c>
      <c r="H1198" s="122"/>
      <c r="I1198" s="142"/>
      <c r="J1198" s="122"/>
      <c r="K1198" s="122"/>
      <c r="L1198" s="121"/>
      <c r="M1198" s="122"/>
      <c r="N1198" s="143"/>
      <c r="O1198" s="121"/>
      <c r="P1198" s="136"/>
      <c r="Q1198" s="121"/>
      <c r="R1198" s="122"/>
      <c r="S1198" s="118"/>
      <c r="T1198" s="121"/>
      <c r="U1198" s="118"/>
      <c r="V1198" s="118"/>
      <c r="W1198" s="118"/>
      <c r="X1198" s="118"/>
    </row>
    <row r="1199" ht="12.75" customHeight="1">
      <c r="A1199" s="121" t="s">
        <v>8608</v>
      </c>
      <c r="B1199" s="122"/>
      <c r="C1199" s="123">
        <v>38181.0</v>
      </c>
      <c r="D1199" s="124"/>
      <c r="E1199" s="125"/>
      <c r="F1199" s="141"/>
      <c r="G1199" s="125" t="s">
        <v>857</v>
      </c>
      <c r="H1199" s="122"/>
      <c r="I1199" s="142"/>
      <c r="J1199" s="122"/>
      <c r="K1199" s="122"/>
      <c r="L1199" s="121"/>
      <c r="M1199" s="122"/>
      <c r="N1199" s="143"/>
      <c r="O1199" s="121"/>
      <c r="P1199" s="136"/>
      <c r="Q1199" s="121"/>
      <c r="R1199" s="122"/>
      <c r="S1199" s="122"/>
      <c r="T1199" s="121"/>
      <c r="U1199" s="121"/>
      <c r="V1199" s="121"/>
      <c r="W1199" s="121"/>
      <c r="X1199" s="121"/>
    </row>
    <row r="1200" ht="12.75" customHeight="1">
      <c r="A1200" s="121" t="s">
        <v>8608</v>
      </c>
      <c r="B1200" s="122">
        <v>6974.0</v>
      </c>
      <c r="C1200" s="123">
        <v>38182.0</v>
      </c>
      <c r="D1200" s="124"/>
      <c r="E1200" s="125"/>
      <c r="F1200" s="141" t="s">
        <v>903</v>
      </c>
      <c r="G1200" s="125" t="s">
        <v>8</v>
      </c>
      <c r="H1200" s="122"/>
      <c r="I1200" s="142">
        <v>2.1</v>
      </c>
      <c r="J1200" s="122">
        <v>60.0</v>
      </c>
      <c r="K1200" s="122"/>
      <c r="L1200" s="121"/>
      <c r="M1200" s="122"/>
      <c r="N1200" s="143"/>
      <c r="O1200" s="121"/>
      <c r="P1200" s="136"/>
      <c r="Q1200" s="121"/>
      <c r="R1200" s="122"/>
      <c r="S1200" s="122"/>
      <c r="T1200" s="121"/>
      <c r="U1200" s="121"/>
      <c r="V1200" s="121"/>
      <c r="W1200" s="121"/>
      <c r="X1200" s="121"/>
    </row>
    <row r="1201" ht="12.75" customHeight="1">
      <c r="A1201" s="121" t="s">
        <v>8608</v>
      </c>
      <c r="B1201" s="122">
        <v>6979.0</v>
      </c>
      <c r="C1201" s="123">
        <v>38182.0</v>
      </c>
      <c r="D1201" s="124">
        <v>18.0</v>
      </c>
      <c r="E1201" s="125"/>
      <c r="F1201" s="141" t="s">
        <v>903</v>
      </c>
      <c r="G1201" s="125" t="s">
        <v>8</v>
      </c>
      <c r="H1201" s="122" t="s">
        <v>5962</v>
      </c>
      <c r="I1201" s="142">
        <v>3.1</v>
      </c>
      <c r="J1201" s="122">
        <v>68.0</v>
      </c>
      <c r="K1201" s="122">
        <v>34.0</v>
      </c>
      <c r="L1201" s="121"/>
      <c r="M1201" s="122"/>
      <c r="N1201" s="143"/>
      <c r="O1201" s="121"/>
      <c r="P1201" s="136">
        <v>1.0498661E7</v>
      </c>
      <c r="Q1201" s="121"/>
      <c r="R1201" s="122" t="s">
        <v>5963</v>
      </c>
      <c r="S1201" s="122"/>
      <c r="T1201" s="121"/>
      <c r="U1201" s="121"/>
      <c r="V1201" s="121"/>
      <c r="W1201" s="121"/>
      <c r="X1201" s="121"/>
    </row>
    <row r="1202" ht="12.75" customHeight="1">
      <c r="A1202" s="121" t="s">
        <v>8608</v>
      </c>
      <c r="B1202" s="122">
        <v>9675.0</v>
      </c>
      <c r="C1202" s="123">
        <v>38182.0</v>
      </c>
      <c r="D1202" s="124"/>
      <c r="E1202" s="125"/>
      <c r="F1202" s="141" t="s">
        <v>903</v>
      </c>
      <c r="G1202" s="125" t="s">
        <v>8</v>
      </c>
      <c r="H1202" s="122"/>
      <c r="I1202" s="142">
        <v>3.1</v>
      </c>
      <c r="J1202" s="122">
        <v>68.0</v>
      </c>
      <c r="K1202" s="122"/>
      <c r="L1202" s="121"/>
      <c r="M1202" s="122"/>
      <c r="N1202" s="143"/>
      <c r="O1202" s="121"/>
      <c r="P1202" s="136"/>
      <c r="Q1202" s="121"/>
      <c r="R1202" s="122"/>
      <c r="S1202" s="122"/>
      <c r="T1202" s="121"/>
      <c r="U1202" s="121"/>
      <c r="V1202" s="121"/>
      <c r="W1202" s="121"/>
      <c r="X1202" s="121"/>
    </row>
    <row r="1203" ht="12.75" customHeight="1">
      <c r="A1203" s="121" t="s">
        <v>8608</v>
      </c>
      <c r="B1203" s="122">
        <v>6976.0</v>
      </c>
      <c r="C1203" s="123">
        <v>38182.0</v>
      </c>
      <c r="D1203" s="124">
        <v>9.0</v>
      </c>
      <c r="E1203" s="125"/>
      <c r="F1203" s="141" t="s">
        <v>8625</v>
      </c>
      <c r="G1203" s="125" t="s">
        <v>8</v>
      </c>
      <c r="H1203" s="122" t="s">
        <v>5962</v>
      </c>
      <c r="I1203" s="142">
        <v>2.5</v>
      </c>
      <c r="J1203" s="122">
        <v>64.0</v>
      </c>
      <c r="K1203" s="122">
        <v>34.0</v>
      </c>
      <c r="L1203" s="121"/>
      <c r="M1203" s="122"/>
      <c r="N1203" s="143"/>
      <c r="O1203" s="121"/>
      <c r="P1203" s="136">
        <v>1.056738E7</v>
      </c>
      <c r="Q1203" s="121"/>
      <c r="R1203" s="122" t="s">
        <v>5963</v>
      </c>
      <c r="S1203" s="122"/>
      <c r="T1203" s="121"/>
      <c r="U1203" s="121"/>
      <c r="V1203" s="121"/>
      <c r="W1203" s="121"/>
      <c r="X1203" s="121"/>
    </row>
    <row r="1204" ht="12.75" customHeight="1">
      <c r="A1204" s="121" t="s">
        <v>8608</v>
      </c>
      <c r="B1204" s="122">
        <v>6977.0</v>
      </c>
      <c r="C1204" s="123">
        <v>38182.0</v>
      </c>
      <c r="D1204" s="124">
        <v>10.0</v>
      </c>
      <c r="E1204" s="125"/>
      <c r="F1204" s="141" t="s">
        <v>8625</v>
      </c>
      <c r="G1204" s="125" t="s">
        <v>8</v>
      </c>
      <c r="H1204" s="122" t="s">
        <v>5962</v>
      </c>
      <c r="I1204" s="142">
        <v>2.0</v>
      </c>
      <c r="J1204" s="122">
        <v>60.0</v>
      </c>
      <c r="K1204" s="122">
        <v>26.0</v>
      </c>
      <c r="L1204" s="121"/>
      <c r="M1204" s="122"/>
      <c r="N1204" s="143"/>
      <c r="O1204" s="121"/>
      <c r="P1204" s="136">
        <v>1.056738E7</v>
      </c>
      <c r="Q1204" s="121"/>
      <c r="R1204" s="122" t="s">
        <v>5963</v>
      </c>
      <c r="S1204" s="122"/>
      <c r="T1204" s="121"/>
      <c r="U1204" s="121"/>
      <c r="V1204" s="121"/>
      <c r="W1204" s="121"/>
      <c r="X1204" s="121"/>
    </row>
    <row r="1205" ht="12.75" customHeight="1">
      <c r="A1205" s="121" t="s">
        <v>8608</v>
      </c>
      <c r="B1205" s="122">
        <v>6978.0</v>
      </c>
      <c r="C1205" s="123">
        <v>38182.0</v>
      </c>
      <c r="D1205" s="124">
        <v>14.0</v>
      </c>
      <c r="E1205" s="125"/>
      <c r="F1205" s="141" t="s">
        <v>8625</v>
      </c>
      <c r="G1205" s="125" t="s">
        <v>8</v>
      </c>
      <c r="H1205" s="122" t="s">
        <v>5962</v>
      </c>
      <c r="I1205" s="142">
        <v>2.0</v>
      </c>
      <c r="J1205" s="122">
        <v>59.0</v>
      </c>
      <c r="K1205" s="122">
        <v>26.0</v>
      </c>
      <c r="L1205" s="121"/>
      <c r="M1205" s="122"/>
      <c r="N1205" s="143"/>
      <c r="O1205" s="121"/>
      <c r="P1205" s="136">
        <v>1.056738E7</v>
      </c>
      <c r="Q1205" s="121"/>
      <c r="R1205" s="122" t="s">
        <v>5963</v>
      </c>
      <c r="S1205" s="122"/>
      <c r="T1205" s="121"/>
      <c r="U1205" s="121"/>
      <c r="V1205" s="121"/>
      <c r="W1205" s="121"/>
      <c r="X1205" s="121"/>
    </row>
    <row r="1206" ht="12.75" customHeight="1">
      <c r="A1206" s="121" t="s">
        <v>8608</v>
      </c>
      <c r="B1206" s="122">
        <v>6909.0</v>
      </c>
      <c r="C1206" s="123">
        <v>38182.0</v>
      </c>
      <c r="D1206" s="124">
        <v>11.0</v>
      </c>
      <c r="E1206" s="125"/>
      <c r="F1206" s="141" t="s">
        <v>692</v>
      </c>
      <c r="G1206" s="125" t="s">
        <v>8</v>
      </c>
      <c r="H1206" s="122" t="s">
        <v>5962</v>
      </c>
      <c r="I1206" s="142">
        <v>2.8</v>
      </c>
      <c r="J1206" s="122">
        <v>64.0</v>
      </c>
      <c r="K1206" s="122">
        <v>32.0</v>
      </c>
      <c r="L1206" s="121"/>
      <c r="M1206" s="122"/>
      <c r="N1206" s="122"/>
      <c r="O1206" s="121"/>
      <c r="P1206" s="136">
        <v>5.2615638E7</v>
      </c>
      <c r="Q1206" s="121"/>
      <c r="R1206" s="122" t="s">
        <v>5963</v>
      </c>
      <c r="S1206" s="122"/>
      <c r="T1206" s="121"/>
      <c r="U1206" s="121"/>
      <c r="V1206" s="121"/>
      <c r="W1206" s="121"/>
      <c r="X1206" s="121"/>
    </row>
    <row r="1207" ht="12.75" customHeight="1">
      <c r="A1207" s="121" t="s">
        <v>8608</v>
      </c>
      <c r="B1207" s="122">
        <v>6910.0</v>
      </c>
      <c r="C1207" s="123">
        <v>38182.0</v>
      </c>
      <c r="D1207" s="124">
        <v>11.15</v>
      </c>
      <c r="E1207" s="122"/>
      <c r="F1207" s="141" t="s">
        <v>692</v>
      </c>
      <c r="G1207" s="125" t="s">
        <v>8</v>
      </c>
      <c r="H1207" s="122" t="s">
        <v>5962</v>
      </c>
      <c r="I1207" s="142">
        <v>2.5</v>
      </c>
      <c r="J1207" s="122">
        <v>62.0</v>
      </c>
      <c r="K1207" s="122">
        <v>31.0</v>
      </c>
      <c r="L1207" s="122"/>
      <c r="M1207" s="122"/>
      <c r="N1207" s="143"/>
      <c r="O1207" s="121"/>
      <c r="P1207" s="136">
        <v>5.2615638E7</v>
      </c>
      <c r="Q1207" s="121"/>
      <c r="R1207" s="122" t="s">
        <v>5963</v>
      </c>
      <c r="S1207" s="122"/>
      <c r="T1207" s="121"/>
      <c r="U1207" s="121"/>
      <c r="V1207" s="121"/>
      <c r="W1207" s="121"/>
      <c r="X1207" s="121"/>
    </row>
    <row r="1208" ht="12.75" customHeight="1">
      <c r="A1208" s="121" t="s">
        <v>8608</v>
      </c>
      <c r="B1208" s="122">
        <v>6913.0</v>
      </c>
      <c r="C1208" s="123">
        <v>38182.0</v>
      </c>
      <c r="D1208" s="124">
        <v>19.0</v>
      </c>
      <c r="E1208" s="125"/>
      <c r="F1208" s="141" t="s">
        <v>692</v>
      </c>
      <c r="G1208" s="125" t="s">
        <v>8</v>
      </c>
      <c r="H1208" s="122" t="s">
        <v>5962</v>
      </c>
      <c r="I1208" s="142">
        <v>3.1</v>
      </c>
      <c r="J1208" s="122">
        <v>68.0</v>
      </c>
      <c r="K1208" s="122">
        <v>34.0</v>
      </c>
      <c r="L1208" s="121"/>
      <c r="M1208" s="122"/>
      <c r="N1208" s="143"/>
      <c r="O1208" s="121"/>
      <c r="P1208" s="136">
        <v>5.2615638E7</v>
      </c>
      <c r="Q1208" s="121"/>
      <c r="R1208" s="122" t="s">
        <v>5963</v>
      </c>
      <c r="S1208" s="122"/>
      <c r="T1208" s="121"/>
      <c r="U1208" s="121"/>
      <c r="V1208" s="121"/>
      <c r="W1208" s="121"/>
      <c r="X1208" s="121"/>
    </row>
    <row r="1209" ht="12.75" customHeight="1">
      <c r="A1209" s="121" t="s">
        <v>8608</v>
      </c>
      <c r="B1209" s="122">
        <v>6980.0</v>
      </c>
      <c r="C1209" s="123">
        <v>38182.0</v>
      </c>
      <c r="D1209" s="124">
        <v>18.0</v>
      </c>
      <c r="E1209" s="125"/>
      <c r="F1209" s="141" t="s">
        <v>716</v>
      </c>
      <c r="G1209" s="125" t="s">
        <v>8</v>
      </c>
      <c r="H1209" s="122" t="s">
        <v>5962</v>
      </c>
      <c r="I1209" s="142">
        <v>2.2</v>
      </c>
      <c r="J1209" s="122">
        <v>62.0</v>
      </c>
      <c r="K1209" s="122">
        <v>30.0</v>
      </c>
      <c r="L1209" s="121"/>
      <c r="M1209" s="122"/>
      <c r="N1209" s="143"/>
      <c r="O1209" s="121"/>
      <c r="P1209" s="136">
        <v>9732872.0</v>
      </c>
      <c r="Q1209" s="121"/>
      <c r="R1209" s="122" t="s">
        <v>6009</v>
      </c>
      <c r="S1209" s="122"/>
      <c r="T1209" s="121"/>
      <c r="U1209" s="121"/>
      <c r="V1209" s="121"/>
      <c r="W1209" s="121"/>
      <c r="X1209" s="121"/>
    </row>
    <row r="1210" ht="12.75" customHeight="1">
      <c r="A1210" s="121" t="s">
        <v>8608</v>
      </c>
      <c r="B1210" s="122">
        <v>6971.0</v>
      </c>
      <c r="C1210" s="123">
        <v>38182.0</v>
      </c>
      <c r="D1210" s="124">
        <v>12.0</v>
      </c>
      <c r="E1210" s="125"/>
      <c r="F1210" s="141" t="s">
        <v>1005</v>
      </c>
      <c r="G1210" s="125" t="s">
        <v>857</v>
      </c>
      <c r="H1210" s="122" t="s">
        <v>5962</v>
      </c>
      <c r="I1210" s="142">
        <v>2.2</v>
      </c>
      <c r="J1210" s="122">
        <v>63.0</v>
      </c>
      <c r="K1210" s="122">
        <v>30.0</v>
      </c>
      <c r="L1210" s="121"/>
      <c r="M1210" s="122"/>
      <c r="N1210" s="143"/>
      <c r="O1210" s="121"/>
      <c r="P1210" s="136">
        <v>7.1687073E7</v>
      </c>
      <c r="Q1210" s="121"/>
      <c r="R1210" s="122" t="s">
        <v>5963</v>
      </c>
      <c r="S1210" s="122"/>
      <c r="T1210" s="121"/>
      <c r="U1210" s="121"/>
      <c r="V1210" s="121"/>
      <c r="W1210" s="121"/>
      <c r="X1210" s="121"/>
    </row>
    <row r="1211" ht="12.75" customHeight="1">
      <c r="A1211" s="121" t="s">
        <v>8608</v>
      </c>
      <c r="B1211" s="122">
        <v>6907.0</v>
      </c>
      <c r="C1211" s="123">
        <v>38182.0</v>
      </c>
      <c r="D1211" s="124">
        <v>11.3</v>
      </c>
      <c r="E1211" s="125"/>
      <c r="F1211" s="141" t="s">
        <v>943</v>
      </c>
      <c r="G1211" s="125" t="s">
        <v>857</v>
      </c>
      <c r="H1211" s="122" t="s">
        <v>5962</v>
      </c>
      <c r="I1211" s="142">
        <v>2.5</v>
      </c>
      <c r="J1211" s="122">
        <v>63.0</v>
      </c>
      <c r="K1211" s="122">
        <v>31.0</v>
      </c>
      <c r="L1211" s="121"/>
      <c r="M1211" s="122"/>
      <c r="N1211" s="143"/>
      <c r="O1211" s="121"/>
      <c r="P1211" s="136">
        <v>1.0503278E7</v>
      </c>
      <c r="Q1211" s="121"/>
      <c r="R1211" s="122" t="s">
        <v>5963</v>
      </c>
      <c r="S1211" s="122"/>
      <c r="T1211" s="121"/>
      <c r="U1211" s="121"/>
      <c r="V1211" s="121"/>
      <c r="W1211" s="121"/>
      <c r="X1211" s="121"/>
    </row>
    <row r="1212" ht="12.75" customHeight="1">
      <c r="A1212" s="121" t="s">
        <v>8608</v>
      </c>
      <c r="B1212" s="122">
        <v>6963.0</v>
      </c>
      <c r="C1212" s="123">
        <v>38182.0</v>
      </c>
      <c r="D1212" s="124">
        <v>8.0</v>
      </c>
      <c r="E1212" s="125"/>
      <c r="F1212" s="141" t="s">
        <v>4785</v>
      </c>
      <c r="G1212" s="125" t="s">
        <v>857</v>
      </c>
      <c r="H1212" s="122" t="s">
        <v>5962</v>
      </c>
      <c r="I1212" s="142">
        <v>1.7</v>
      </c>
      <c r="J1212" s="122">
        <v>56.0</v>
      </c>
      <c r="K1212" s="122">
        <v>26.0</v>
      </c>
      <c r="L1212" s="121"/>
      <c r="M1212" s="122"/>
      <c r="N1212" s="143"/>
      <c r="O1212" s="121"/>
      <c r="P1212" s="136">
        <v>1.0780783E7</v>
      </c>
      <c r="Q1212" s="121"/>
      <c r="R1212" s="122" t="s">
        <v>5963</v>
      </c>
      <c r="S1212" s="122"/>
      <c r="T1212" s="121"/>
      <c r="U1212" s="121"/>
      <c r="V1212" s="121"/>
      <c r="W1212" s="121"/>
      <c r="X1212" s="121"/>
    </row>
    <row r="1213" ht="12.75" customHeight="1">
      <c r="A1213" s="121" t="s">
        <v>8608</v>
      </c>
      <c r="B1213" s="122">
        <v>6964.0</v>
      </c>
      <c r="C1213" s="123">
        <v>38182.0</v>
      </c>
      <c r="D1213" s="124">
        <v>8.0</v>
      </c>
      <c r="E1213" s="125"/>
      <c r="F1213" s="141" t="s">
        <v>1083</v>
      </c>
      <c r="G1213" s="125" t="s">
        <v>857</v>
      </c>
      <c r="H1213" s="122" t="s">
        <v>5962</v>
      </c>
      <c r="I1213" s="142">
        <v>2.4</v>
      </c>
      <c r="J1213" s="122">
        <v>63.0</v>
      </c>
      <c r="K1213" s="122">
        <v>32.0</v>
      </c>
      <c r="L1213" s="121"/>
      <c r="M1213" s="122"/>
      <c r="N1213" s="143"/>
      <c r="O1213" s="121"/>
      <c r="P1213" s="136">
        <v>1.0283198E7</v>
      </c>
      <c r="Q1213" s="127"/>
      <c r="R1213" s="122" t="s">
        <v>5963</v>
      </c>
      <c r="S1213" s="122"/>
      <c r="T1213" s="121"/>
      <c r="U1213" s="121"/>
      <c r="V1213" s="121"/>
      <c r="W1213" s="121"/>
      <c r="X1213" s="121"/>
    </row>
    <row r="1214" ht="12.75" customHeight="1">
      <c r="A1214" s="121" t="s">
        <v>8608</v>
      </c>
      <c r="B1214" s="122">
        <v>6965.0</v>
      </c>
      <c r="C1214" s="123">
        <v>38182.0</v>
      </c>
      <c r="D1214" s="124">
        <v>8.0</v>
      </c>
      <c r="E1214" s="122"/>
      <c r="F1214" s="141" t="s">
        <v>1083</v>
      </c>
      <c r="G1214" s="125" t="s">
        <v>857</v>
      </c>
      <c r="H1214" s="122" t="s">
        <v>5962</v>
      </c>
      <c r="I1214" s="142">
        <v>2.0</v>
      </c>
      <c r="J1214" s="122">
        <v>60.0</v>
      </c>
      <c r="K1214" s="122">
        <v>28.0</v>
      </c>
      <c r="L1214" s="122"/>
      <c r="M1214" s="122"/>
      <c r="N1214" s="143"/>
      <c r="O1214" s="121"/>
      <c r="P1214" s="136">
        <v>1079151.0</v>
      </c>
      <c r="Q1214" s="121"/>
      <c r="R1214" s="122" t="s">
        <v>5963</v>
      </c>
      <c r="S1214" s="122"/>
      <c r="T1214" s="121"/>
      <c r="U1214" s="121"/>
      <c r="V1214" s="121"/>
      <c r="W1214" s="121"/>
      <c r="X1214" s="121"/>
    </row>
    <row r="1215" ht="12.75" customHeight="1">
      <c r="A1215" s="121" t="s">
        <v>8608</v>
      </c>
      <c r="B1215" s="122">
        <v>6972.0</v>
      </c>
      <c r="C1215" s="123">
        <v>38182.0</v>
      </c>
      <c r="D1215" s="124">
        <v>13.0</v>
      </c>
      <c r="E1215" s="125"/>
      <c r="F1215" s="141" t="s">
        <v>1340</v>
      </c>
      <c r="G1215" s="125" t="s">
        <v>857</v>
      </c>
      <c r="H1215" s="122" t="s">
        <v>5962</v>
      </c>
      <c r="I1215" s="142">
        <v>2.3</v>
      </c>
      <c r="J1215" s="122">
        <v>61.0</v>
      </c>
      <c r="K1215" s="122">
        <v>28.0</v>
      </c>
      <c r="L1215" s="121"/>
      <c r="M1215" s="122"/>
      <c r="N1215" s="143"/>
      <c r="O1215" s="121"/>
      <c r="P1215" s="136">
        <v>3.5244588E7</v>
      </c>
      <c r="Q1215" s="127"/>
      <c r="R1215" s="122" t="s">
        <v>5963</v>
      </c>
      <c r="S1215" s="122"/>
      <c r="T1215" s="121"/>
      <c r="U1215" s="121"/>
      <c r="V1215" s="121"/>
      <c r="W1215" s="121"/>
      <c r="X1215" s="121"/>
    </row>
    <row r="1216" ht="12.75" customHeight="1">
      <c r="A1216" s="121" t="s">
        <v>8608</v>
      </c>
      <c r="B1216" s="122">
        <v>6908.0</v>
      </c>
      <c r="C1216" s="123">
        <v>38182.0</v>
      </c>
      <c r="D1216" s="124">
        <v>8.0</v>
      </c>
      <c r="E1216" s="125"/>
      <c r="F1216" s="141" t="s">
        <v>1347</v>
      </c>
      <c r="G1216" s="125" t="s">
        <v>857</v>
      </c>
      <c r="H1216" s="122" t="s">
        <v>5962</v>
      </c>
      <c r="I1216" s="142">
        <v>3.5</v>
      </c>
      <c r="J1216" s="122">
        <v>74.0</v>
      </c>
      <c r="K1216" s="122">
        <v>39.0</v>
      </c>
      <c r="L1216" s="121"/>
      <c r="M1216" s="122"/>
      <c r="N1216" s="143"/>
      <c r="O1216" s="121"/>
      <c r="P1216" s="136">
        <v>1.0744465E7</v>
      </c>
      <c r="Q1216" s="121"/>
      <c r="R1216" s="122" t="s">
        <v>5963</v>
      </c>
      <c r="S1216" s="122"/>
      <c r="T1216" s="121"/>
      <c r="U1216" s="121"/>
      <c r="V1216" s="121"/>
      <c r="W1216" s="121"/>
      <c r="X1216" s="121"/>
    </row>
    <row r="1217" ht="12.75" customHeight="1">
      <c r="A1217" s="121" t="s">
        <v>8608</v>
      </c>
      <c r="B1217" s="122">
        <v>6966.0</v>
      </c>
      <c r="C1217" s="123">
        <v>38182.0</v>
      </c>
      <c r="D1217" s="124">
        <v>9.0</v>
      </c>
      <c r="E1217" s="125"/>
      <c r="F1217" s="141" t="s">
        <v>1084</v>
      </c>
      <c r="G1217" s="125" t="s">
        <v>857</v>
      </c>
      <c r="H1217" s="122" t="s">
        <v>5962</v>
      </c>
      <c r="I1217" s="142">
        <v>5.0</v>
      </c>
      <c r="J1217" s="122">
        <v>78.0</v>
      </c>
      <c r="K1217" s="122">
        <v>40.0</v>
      </c>
      <c r="L1217" s="121"/>
      <c r="M1217" s="122"/>
      <c r="N1217" s="143"/>
      <c r="O1217" s="121"/>
      <c r="P1217" s="136">
        <v>1.0568854E7</v>
      </c>
      <c r="Q1217" s="121"/>
      <c r="R1217" s="122" t="s">
        <v>5963</v>
      </c>
      <c r="S1217" s="122"/>
      <c r="T1217" s="121"/>
      <c r="U1217" s="121"/>
      <c r="V1217" s="121"/>
      <c r="W1217" s="121"/>
      <c r="X1217" s="121"/>
    </row>
    <row r="1218" ht="12.75" customHeight="1">
      <c r="A1218" s="121" t="s">
        <v>8608</v>
      </c>
      <c r="B1218" s="122">
        <v>6967.0</v>
      </c>
      <c r="C1218" s="123">
        <v>38182.0</v>
      </c>
      <c r="D1218" s="124">
        <v>10.0</v>
      </c>
      <c r="E1218" s="125"/>
      <c r="F1218" s="141" t="s">
        <v>8650</v>
      </c>
      <c r="G1218" s="125" t="s">
        <v>857</v>
      </c>
      <c r="H1218" s="122" t="s">
        <v>5962</v>
      </c>
      <c r="I1218" s="142">
        <v>2.3</v>
      </c>
      <c r="J1218" s="122">
        <v>62.0</v>
      </c>
      <c r="K1218" s="122">
        <v>30.0</v>
      </c>
      <c r="L1218" s="121"/>
      <c r="M1218" s="122"/>
      <c r="N1218" s="143"/>
      <c r="O1218" s="121"/>
      <c r="P1218" s="136">
        <v>7.1683276E7</v>
      </c>
      <c r="Q1218" s="121"/>
      <c r="R1218" s="122" t="s">
        <v>5963</v>
      </c>
      <c r="S1218" s="122"/>
      <c r="T1218" s="121"/>
      <c r="U1218" s="121"/>
      <c r="V1218" s="121"/>
      <c r="W1218" s="121"/>
      <c r="X1218" s="121"/>
    </row>
    <row r="1219" ht="12.75" customHeight="1">
      <c r="A1219" s="121" t="s">
        <v>8608</v>
      </c>
      <c r="B1219" s="122">
        <v>6970.0</v>
      </c>
      <c r="C1219" s="123">
        <v>38182.0</v>
      </c>
      <c r="D1219" s="124">
        <v>12.0</v>
      </c>
      <c r="E1219" s="125"/>
      <c r="F1219" s="141" t="s">
        <v>8650</v>
      </c>
      <c r="G1219" s="125" t="s">
        <v>857</v>
      </c>
      <c r="H1219" s="122" t="s">
        <v>5962</v>
      </c>
      <c r="I1219" s="142">
        <v>2.2</v>
      </c>
      <c r="J1219" s="122">
        <v>62.0</v>
      </c>
      <c r="K1219" s="122">
        <v>28.0</v>
      </c>
      <c r="L1219" s="121"/>
      <c r="M1219" s="122"/>
      <c r="N1219" s="143"/>
      <c r="O1219" s="121"/>
      <c r="P1219" s="136">
        <v>5.2613216E7</v>
      </c>
      <c r="Q1219" s="121"/>
      <c r="R1219" s="122" t="s">
        <v>5963</v>
      </c>
      <c r="S1219" s="122"/>
      <c r="T1219" s="121"/>
      <c r="U1219" s="121"/>
      <c r="V1219" s="121"/>
      <c r="W1219" s="121"/>
      <c r="X1219" s="121"/>
    </row>
    <row r="1220" ht="12.75" customHeight="1">
      <c r="A1220" s="121" t="s">
        <v>8608</v>
      </c>
      <c r="B1220" s="122">
        <v>6973.0</v>
      </c>
      <c r="C1220" s="123">
        <v>38182.0</v>
      </c>
      <c r="D1220" s="124">
        <v>15.0</v>
      </c>
      <c r="E1220" s="125"/>
      <c r="F1220" s="141" t="s">
        <v>8650</v>
      </c>
      <c r="G1220" s="125" t="s">
        <v>857</v>
      </c>
      <c r="H1220" s="122" t="s">
        <v>5962</v>
      </c>
      <c r="I1220" s="142">
        <v>2.1</v>
      </c>
      <c r="J1220" s="122">
        <v>61.0</v>
      </c>
      <c r="K1220" s="122">
        <v>30.0</v>
      </c>
      <c r="L1220" s="121"/>
      <c r="M1220" s="122"/>
      <c r="N1220" s="143"/>
      <c r="O1220" s="121"/>
      <c r="P1220" s="136">
        <v>1.0758993E7</v>
      </c>
      <c r="Q1220" s="121"/>
      <c r="R1220" s="122" t="s">
        <v>5963</v>
      </c>
      <c r="S1220" s="122"/>
      <c r="T1220" s="121"/>
      <c r="U1220" s="121"/>
      <c r="V1220" s="121"/>
      <c r="W1220" s="121"/>
      <c r="X1220" s="121"/>
    </row>
    <row r="1221" ht="12.75" customHeight="1">
      <c r="A1221" s="121" t="s">
        <v>8608</v>
      </c>
      <c r="B1221" s="122">
        <v>6912.0</v>
      </c>
      <c r="C1221" s="123">
        <v>38182.0</v>
      </c>
      <c r="D1221" s="124">
        <v>11.0</v>
      </c>
      <c r="E1221" s="125"/>
      <c r="F1221" s="141" t="s">
        <v>922</v>
      </c>
      <c r="G1221" s="125" t="s">
        <v>857</v>
      </c>
      <c r="H1221" s="122" t="s">
        <v>5962</v>
      </c>
      <c r="I1221" s="142">
        <v>1.9</v>
      </c>
      <c r="J1221" s="122">
        <v>58.0</v>
      </c>
      <c r="K1221" s="122">
        <v>29.0</v>
      </c>
      <c r="L1221" s="121"/>
      <c r="M1221" s="122"/>
      <c r="N1221" s="143"/>
      <c r="O1221" s="121"/>
      <c r="P1221" s="136">
        <v>1.0562912E7</v>
      </c>
      <c r="Q1221" s="121"/>
      <c r="R1221" s="122" t="s">
        <v>5963</v>
      </c>
      <c r="S1221" s="122"/>
      <c r="T1221" s="121"/>
      <c r="U1221" s="121"/>
      <c r="V1221" s="121"/>
      <c r="W1221" s="121"/>
      <c r="X1221" s="121"/>
    </row>
    <row r="1222" ht="12.75" customHeight="1">
      <c r="A1222" s="121" t="s">
        <v>8608</v>
      </c>
      <c r="B1222" s="122">
        <v>6911.0</v>
      </c>
      <c r="C1222" s="123">
        <v>38182.0</v>
      </c>
      <c r="D1222" s="124">
        <v>10.0</v>
      </c>
      <c r="E1222" s="122"/>
      <c r="F1222" s="141" t="s">
        <v>1394</v>
      </c>
      <c r="G1222" s="125" t="s">
        <v>857</v>
      </c>
      <c r="H1222" s="122" t="s">
        <v>5962</v>
      </c>
      <c r="I1222" s="142">
        <v>2.6</v>
      </c>
      <c r="J1222" s="122">
        <v>61.0</v>
      </c>
      <c r="K1222" s="122">
        <v>31.0</v>
      </c>
      <c r="L1222" s="122"/>
      <c r="M1222" s="122"/>
      <c r="N1222" s="143"/>
      <c r="O1222" s="121"/>
      <c r="P1222" s="136">
        <v>7.6955241E7</v>
      </c>
      <c r="Q1222" s="121"/>
      <c r="R1222" s="122" t="s">
        <v>5963</v>
      </c>
      <c r="S1222" s="122"/>
      <c r="T1222" s="121"/>
      <c r="U1222" s="121"/>
      <c r="V1222" s="121"/>
      <c r="W1222" s="121"/>
      <c r="X1222" s="121"/>
    </row>
    <row r="1223" ht="12.75" customHeight="1">
      <c r="A1223" s="121" t="s">
        <v>8608</v>
      </c>
      <c r="B1223" s="122">
        <v>6914.0</v>
      </c>
      <c r="C1223" s="123">
        <v>38182.0</v>
      </c>
      <c r="D1223" s="124">
        <v>20.0</v>
      </c>
      <c r="E1223" s="125"/>
      <c r="F1223" s="141" t="s">
        <v>8637</v>
      </c>
      <c r="G1223" s="125" t="s">
        <v>857</v>
      </c>
      <c r="H1223" s="122" t="s">
        <v>5962</v>
      </c>
      <c r="I1223" s="142">
        <v>5.1</v>
      </c>
      <c r="J1223" s="122">
        <v>77.0</v>
      </c>
      <c r="K1223" s="122">
        <v>43.0</v>
      </c>
      <c r="L1223" s="121"/>
      <c r="M1223" s="122"/>
      <c r="N1223" s="143"/>
      <c r="O1223" s="121"/>
      <c r="P1223" s="136">
        <v>1.0532869E7</v>
      </c>
      <c r="Q1223" s="121"/>
      <c r="R1223" s="122" t="s">
        <v>5963</v>
      </c>
      <c r="S1223" s="122"/>
      <c r="T1223" s="121"/>
      <c r="U1223" s="121"/>
      <c r="V1223" s="121"/>
      <c r="W1223" s="121"/>
      <c r="X1223" s="121"/>
    </row>
    <row r="1224" ht="12.75" customHeight="1">
      <c r="A1224" s="121" t="s">
        <v>8608</v>
      </c>
      <c r="B1224" s="122">
        <v>9421.0</v>
      </c>
      <c r="C1224" s="123">
        <v>38182.0</v>
      </c>
      <c r="D1224" s="124">
        <v>19.0</v>
      </c>
      <c r="E1224" s="125"/>
      <c r="F1224" s="141" t="s">
        <v>6366</v>
      </c>
      <c r="G1224" s="125" t="s">
        <v>857</v>
      </c>
      <c r="H1224" s="122" t="s">
        <v>5962</v>
      </c>
      <c r="I1224" s="142">
        <v>2.5</v>
      </c>
      <c r="J1224" s="122">
        <v>64.0</v>
      </c>
      <c r="K1224" s="122">
        <v>32.0</v>
      </c>
      <c r="L1224" s="121"/>
      <c r="M1224" s="122"/>
      <c r="N1224" s="143"/>
      <c r="O1224" s="121"/>
      <c r="P1224" s="136">
        <v>7.7068055E7</v>
      </c>
      <c r="Q1224" s="121"/>
      <c r="R1224" s="122" t="s">
        <v>6206</v>
      </c>
      <c r="S1224" s="122"/>
      <c r="T1224" s="121"/>
      <c r="U1224" s="121"/>
      <c r="V1224" s="121"/>
      <c r="W1224" s="121"/>
      <c r="X1224" s="121"/>
    </row>
    <row r="1225" ht="12.75" customHeight="1">
      <c r="A1225" s="121" t="s">
        <v>8608</v>
      </c>
      <c r="B1225" s="122">
        <v>9420.0</v>
      </c>
      <c r="C1225" s="123">
        <v>38182.0</v>
      </c>
      <c r="D1225" s="124">
        <v>19.0</v>
      </c>
      <c r="E1225" s="122"/>
      <c r="F1225" s="141" t="s">
        <v>8641</v>
      </c>
      <c r="G1225" s="125" t="s">
        <v>857</v>
      </c>
      <c r="H1225" s="122" t="s">
        <v>5962</v>
      </c>
      <c r="I1225" s="142">
        <v>3.0</v>
      </c>
      <c r="J1225" s="122">
        <v>67.0</v>
      </c>
      <c r="K1225" s="122">
        <v>34.0</v>
      </c>
      <c r="L1225" s="122"/>
      <c r="M1225" s="122"/>
      <c r="N1225" s="143"/>
      <c r="O1225" s="121"/>
      <c r="P1225" s="136">
        <v>3.2868231E7</v>
      </c>
      <c r="Q1225" s="121"/>
      <c r="R1225" s="122" t="s">
        <v>5963</v>
      </c>
      <c r="S1225" s="122"/>
      <c r="T1225" s="121"/>
      <c r="U1225" s="121"/>
      <c r="V1225" s="121"/>
      <c r="W1225" s="121"/>
      <c r="X1225" s="121"/>
    </row>
    <row r="1226" ht="12.75" customHeight="1">
      <c r="A1226" s="121" t="s">
        <v>8608</v>
      </c>
      <c r="B1226" s="122"/>
      <c r="C1226" s="123">
        <v>38182.0</v>
      </c>
      <c r="D1226" s="124"/>
      <c r="E1226" s="125"/>
      <c r="F1226" s="141"/>
      <c r="G1226" s="125" t="s">
        <v>857</v>
      </c>
      <c r="H1226" s="122"/>
      <c r="I1226" s="142"/>
      <c r="J1226" s="122"/>
      <c r="K1226" s="122"/>
      <c r="L1226" s="121"/>
      <c r="M1226" s="122"/>
      <c r="N1226" s="143"/>
      <c r="O1226" s="121"/>
      <c r="P1226" s="136"/>
      <c r="Q1226" s="121"/>
      <c r="R1226" s="122"/>
      <c r="S1226" s="122"/>
      <c r="T1226" s="121"/>
      <c r="U1226" s="121"/>
      <c r="V1226" s="121"/>
      <c r="W1226" s="121"/>
      <c r="X1226" s="121"/>
    </row>
    <row r="1227" ht="12.75" customHeight="1">
      <c r="A1227" s="121" t="s">
        <v>8608</v>
      </c>
      <c r="B1227" s="122"/>
      <c r="C1227" s="123">
        <v>38182.0</v>
      </c>
      <c r="D1227" s="124"/>
      <c r="E1227" s="125"/>
      <c r="F1227" s="141"/>
      <c r="G1227" s="125" t="s">
        <v>857</v>
      </c>
      <c r="H1227" s="122"/>
      <c r="I1227" s="142"/>
      <c r="J1227" s="122"/>
      <c r="K1227" s="122"/>
      <c r="L1227" s="121"/>
      <c r="M1227" s="122"/>
      <c r="N1227" s="143"/>
      <c r="O1227" s="121"/>
      <c r="P1227" s="136"/>
      <c r="Q1227" s="121"/>
      <c r="R1227" s="122"/>
      <c r="S1227" s="122"/>
      <c r="T1227" s="121"/>
      <c r="U1227" s="121"/>
      <c r="V1227" s="121"/>
      <c r="W1227" s="121"/>
      <c r="X1227" s="121"/>
    </row>
    <row r="1228" ht="12.75" customHeight="1">
      <c r="A1228" s="121" t="s">
        <v>8608</v>
      </c>
      <c r="B1228" s="122">
        <v>9429.0</v>
      </c>
      <c r="C1228" s="123">
        <v>38184.0</v>
      </c>
      <c r="D1228" s="124">
        <v>12.0</v>
      </c>
      <c r="E1228" s="122"/>
      <c r="F1228" s="141" t="s">
        <v>950</v>
      </c>
      <c r="G1228" s="125" t="s">
        <v>8</v>
      </c>
      <c r="H1228" s="122" t="s">
        <v>5962</v>
      </c>
      <c r="I1228" s="142">
        <v>2.1</v>
      </c>
      <c r="J1228" s="122">
        <v>60.0</v>
      </c>
      <c r="K1228" s="122">
        <v>28.0</v>
      </c>
      <c r="L1228" s="122"/>
      <c r="M1228" s="122"/>
      <c r="N1228" s="143"/>
      <c r="O1228" s="121"/>
      <c r="P1228" s="136">
        <v>5.2616317E7</v>
      </c>
      <c r="Q1228" s="121"/>
      <c r="R1228" s="122" t="s">
        <v>5963</v>
      </c>
      <c r="S1228" s="122"/>
      <c r="T1228" s="121"/>
      <c r="U1228" s="121"/>
      <c r="V1228" s="121"/>
      <c r="W1228" s="121"/>
      <c r="X1228" s="121"/>
    </row>
    <row r="1229" ht="12.75" customHeight="1">
      <c r="A1229" s="121" t="s">
        <v>8608</v>
      </c>
      <c r="B1229" s="122">
        <v>6922.0</v>
      </c>
      <c r="C1229" s="123">
        <v>38184.0</v>
      </c>
      <c r="D1229" s="124">
        <v>13.0</v>
      </c>
      <c r="E1229" s="125"/>
      <c r="F1229" s="141" t="s">
        <v>903</v>
      </c>
      <c r="G1229" s="125" t="s">
        <v>8</v>
      </c>
      <c r="H1229" s="122" t="s">
        <v>5962</v>
      </c>
      <c r="I1229" s="142">
        <v>2.5</v>
      </c>
      <c r="J1229" s="122">
        <v>64.0</v>
      </c>
      <c r="K1229" s="122">
        <v>31.0</v>
      </c>
      <c r="L1229" s="121"/>
      <c r="M1229" s="122"/>
      <c r="N1229" s="143"/>
      <c r="O1229" s="121"/>
      <c r="P1229" s="136">
        <v>1.4548354E7</v>
      </c>
      <c r="Q1229" s="121"/>
      <c r="R1229" s="122" t="s">
        <v>5996</v>
      </c>
      <c r="S1229" s="122"/>
      <c r="T1229" s="121"/>
      <c r="U1229" s="121"/>
      <c r="V1229" s="121"/>
      <c r="W1229" s="121"/>
      <c r="X1229" s="121"/>
    </row>
    <row r="1230" ht="12.75" customHeight="1">
      <c r="A1230" s="121" t="s">
        <v>8608</v>
      </c>
      <c r="B1230" s="122">
        <v>9432.0</v>
      </c>
      <c r="C1230" s="123">
        <v>38184.0</v>
      </c>
      <c r="D1230" s="124"/>
      <c r="E1230" s="122"/>
      <c r="F1230" s="141" t="s">
        <v>716</v>
      </c>
      <c r="G1230" s="125" t="s">
        <v>8</v>
      </c>
      <c r="H1230" s="122"/>
      <c r="I1230" s="142">
        <v>2.8</v>
      </c>
      <c r="J1230" s="122">
        <v>66.0</v>
      </c>
      <c r="K1230" s="122"/>
      <c r="L1230" s="122"/>
      <c r="M1230" s="122"/>
      <c r="N1230" s="143"/>
      <c r="O1230" s="121"/>
      <c r="P1230" s="136"/>
      <c r="Q1230" s="121"/>
      <c r="R1230" s="122"/>
      <c r="S1230" s="122"/>
      <c r="T1230" s="121"/>
      <c r="U1230" s="121"/>
      <c r="V1230" s="121"/>
      <c r="W1230" s="121"/>
      <c r="X1230" s="121"/>
    </row>
    <row r="1231" ht="12.75" customHeight="1">
      <c r="A1231" s="121" t="s">
        <v>8608</v>
      </c>
      <c r="B1231" s="122">
        <v>9433.0</v>
      </c>
      <c r="C1231" s="123">
        <v>38184.0</v>
      </c>
      <c r="D1231" s="124"/>
      <c r="E1231" s="122"/>
      <c r="F1231" s="141" t="s">
        <v>716</v>
      </c>
      <c r="G1231" s="125" t="s">
        <v>8</v>
      </c>
      <c r="H1231" s="122"/>
      <c r="I1231" s="142">
        <v>2.5</v>
      </c>
      <c r="J1231" s="122">
        <v>65.0</v>
      </c>
      <c r="K1231" s="122"/>
      <c r="L1231" s="122"/>
      <c r="M1231" s="122"/>
      <c r="N1231" s="143"/>
      <c r="O1231" s="121"/>
      <c r="P1231" s="136"/>
      <c r="Q1231" s="121"/>
      <c r="R1231" s="122"/>
      <c r="S1231" s="122"/>
      <c r="T1231" s="121"/>
      <c r="U1231" s="121"/>
      <c r="V1231" s="121"/>
      <c r="W1231" s="121"/>
      <c r="X1231" s="121"/>
    </row>
    <row r="1232" ht="12.75" customHeight="1">
      <c r="A1232" s="121" t="s">
        <v>8608</v>
      </c>
      <c r="B1232" s="122">
        <v>9434.0</v>
      </c>
      <c r="C1232" s="123">
        <v>38184.0</v>
      </c>
      <c r="D1232" s="124"/>
      <c r="E1232" s="122"/>
      <c r="F1232" s="141" t="s">
        <v>716</v>
      </c>
      <c r="G1232" s="125" t="s">
        <v>8</v>
      </c>
      <c r="H1232" s="122"/>
      <c r="I1232" s="142">
        <v>3.3</v>
      </c>
      <c r="J1232" s="122">
        <v>69.0</v>
      </c>
      <c r="K1232" s="122"/>
      <c r="L1232" s="122"/>
      <c r="M1232" s="122"/>
      <c r="N1232" s="143"/>
      <c r="O1232" s="121"/>
      <c r="P1232" s="136"/>
      <c r="Q1232" s="121"/>
      <c r="R1232" s="122"/>
      <c r="S1232" s="122"/>
      <c r="T1232" s="121"/>
      <c r="U1232" s="121"/>
      <c r="V1232" s="121"/>
      <c r="W1232" s="121"/>
      <c r="X1232" s="121"/>
    </row>
    <row r="1233" ht="12.75" customHeight="1">
      <c r="A1233" s="121" t="s">
        <v>8608</v>
      </c>
      <c r="B1233" s="122">
        <v>7427.0</v>
      </c>
      <c r="C1233" s="123">
        <v>38184.0</v>
      </c>
      <c r="D1233" s="124">
        <v>10.0</v>
      </c>
      <c r="E1233" s="125"/>
      <c r="F1233" s="141" t="s">
        <v>1005</v>
      </c>
      <c r="G1233" s="125" t="s">
        <v>857</v>
      </c>
      <c r="H1233" s="122" t="s">
        <v>5962</v>
      </c>
      <c r="I1233" s="142">
        <v>2.0</v>
      </c>
      <c r="J1233" s="122">
        <v>58.0</v>
      </c>
      <c r="K1233" s="122">
        <v>28.0</v>
      </c>
      <c r="L1233" s="121"/>
      <c r="M1233" s="122"/>
      <c r="N1233" s="143"/>
      <c r="O1233" s="121"/>
      <c r="P1233" s="136">
        <v>1.1383179E7</v>
      </c>
      <c r="Q1233" s="121"/>
      <c r="R1233" s="122" t="s">
        <v>5963</v>
      </c>
      <c r="S1233" s="122"/>
      <c r="T1233" s="121"/>
      <c r="U1233" s="121"/>
      <c r="V1233" s="121"/>
      <c r="W1233" s="121"/>
      <c r="X1233" s="121"/>
    </row>
    <row r="1234" ht="12.75" customHeight="1">
      <c r="A1234" s="121" t="s">
        <v>8608</v>
      </c>
      <c r="B1234" s="122">
        <v>6921.0</v>
      </c>
      <c r="C1234" s="123">
        <v>38184.0</v>
      </c>
      <c r="D1234" s="124">
        <v>18.0</v>
      </c>
      <c r="E1234" s="125"/>
      <c r="F1234" s="141" t="s">
        <v>1083</v>
      </c>
      <c r="G1234" s="125" t="s">
        <v>857</v>
      </c>
      <c r="H1234" s="122" t="s">
        <v>5962</v>
      </c>
      <c r="I1234" s="142">
        <v>2.0</v>
      </c>
      <c r="J1234" s="122">
        <v>59.0</v>
      </c>
      <c r="K1234" s="122">
        <v>28.0</v>
      </c>
      <c r="L1234" s="121"/>
      <c r="M1234" s="122"/>
      <c r="N1234" s="143"/>
      <c r="O1234" s="121"/>
      <c r="P1234" s="136">
        <v>7.169285E7</v>
      </c>
      <c r="Q1234" s="121"/>
      <c r="R1234" s="122" t="s">
        <v>5963</v>
      </c>
      <c r="S1234" s="122"/>
      <c r="T1234" s="121"/>
      <c r="U1234" s="121"/>
      <c r="V1234" s="121"/>
      <c r="W1234" s="121"/>
      <c r="X1234" s="121"/>
    </row>
    <row r="1235" ht="12.75" customHeight="1">
      <c r="A1235" s="121" t="s">
        <v>8608</v>
      </c>
      <c r="B1235" s="122">
        <v>6915.0</v>
      </c>
      <c r="C1235" s="123">
        <v>38184.0</v>
      </c>
      <c r="D1235" s="124">
        <v>10.3</v>
      </c>
      <c r="E1235" s="125"/>
      <c r="F1235" s="141" t="s">
        <v>916</v>
      </c>
      <c r="G1235" s="125" t="s">
        <v>857</v>
      </c>
      <c r="H1235" s="122" t="s">
        <v>5962</v>
      </c>
      <c r="I1235" s="142">
        <v>1.9</v>
      </c>
      <c r="J1235" s="122">
        <v>58.0</v>
      </c>
      <c r="K1235" s="122">
        <v>29.0</v>
      </c>
      <c r="L1235" s="121"/>
      <c r="M1235" s="122"/>
      <c r="N1235" s="143"/>
      <c r="O1235" s="121"/>
      <c r="P1235" s="136">
        <v>9368765.0</v>
      </c>
      <c r="Q1235" s="121"/>
      <c r="R1235" s="122" t="s">
        <v>5963</v>
      </c>
      <c r="S1235" s="122"/>
      <c r="T1235" s="121"/>
      <c r="U1235" s="121"/>
      <c r="V1235" s="121"/>
      <c r="W1235" s="121"/>
      <c r="X1235" s="121"/>
    </row>
    <row r="1236" ht="12.75" customHeight="1">
      <c r="A1236" s="121" t="s">
        <v>8608</v>
      </c>
      <c r="B1236" s="122">
        <v>6916.0</v>
      </c>
      <c r="C1236" s="123">
        <v>38184.0</v>
      </c>
      <c r="D1236" s="124">
        <v>10.45</v>
      </c>
      <c r="E1236" s="125"/>
      <c r="F1236" s="141" t="s">
        <v>916</v>
      </c>
      <c r="G1236" s="125" t="s">
        <v>857</v>
      </c>
      <c r="H1236" s="122" t="s">
        <v>5962</v>
      </c>
      <c r="I1236" s="142">
        <v>2.9</v>
      </c>
      <c r="J1236" s="122">
        <v>67.0</v>
      </c>
      <c r="K1236" s="122">
        <v>33.0</v>
      </c>
      <c r="L1236" s="121"/>
      <c r="M1236" s="122"/>
      <c r="N1236" s="143"/>
      <c r="O1236" s="121"/>
      <c r="P1236" s="136">
        <v>7.6955241E7</v>
      </c>
      <c r="Q1236" s="121"/>
      <c r="R1236" s="122" t="s">
        <v>5963</v>
      </c>
      <c r="S1236" s="122"/>
      <c r="T1236" s="121"/>
      <c r="U1236" s="121"/>
      <c r="V1236" s="121"/>
      <c r="W1236" s="121"/>
      <c r="X1236" s="121"/>
    </row>
    <row r="1237" ht="12.75" customHeight="1">
      <c r="A1237" s="121" t="s">
        <v>8608</v>
      </c>
      <c r="B1237" s="122">
        <v>9424.0</v>
      </c>
      <c r="C1237" s="123">
        <v>38184.0</v>
      </c>
      <c r="D1237" s="124">
        <v>10.0</v>
      </c>
      <c r="E1237" s="125"/>
      <c r="F1237" s="141" t="s">
        <v>916</v>
      </c>
      <c r="G1237" s="125" t="s">
        <v>857</v>
      </c>
      <c r="H1237" s="122" t="s">
        <v>5962</v>
      </c>
      <c r="I1237" s="142">
        <v>2.6</v>
      </c>
      <c r="J1237" s="122">
        <v>63.0</v>
      </c>
      <c r="K1237" s="122">
        <v>32.0</v>
      </c>
      <c r="L1237" s="121"/>
      <c r="M1237" s="122"/>
      <c r="N1237" s="143"/>
      <c r="O1237" s="121"/>
      <c r="P1237" s="136">
        <v>5.2615216E7</v>
      </c>
      <c r="Q1237" s="121"/>
      <c r="R1237" s="122" t="s">
        <v>5963</v>
      </c>
      <c r="S1237" s="122"/>
      <c r="T1237" s="121"/>
      <c r="U1237" s="121"/>
      <c r="V1237" s="121"/>
      <c r="W1237" s="121"/>
      <c r="X1237" s="121"/>
    </row>
    <row r="1238" ht="12.75" customHeight="1">
      <c r="A1238" s="121" t="s">
        <v>8608</v>
      </c>
      <c r="B1238" s="122">
        <v>9426.0</v>
      </c>
      <c r="C1238" s="123">
        <v>38184.0</v>
      </c>
      <c r="D1238" s="124">
        <v>11.0</v>
      </c>
      <c r="E1238" s="125"/>
      <c r="F1238" s="141" t="s">
        <v>916</v>
      </c>
      <c r="G1238" s="125" t="s">
        <v>857</v>
      </c>
      <c r="H1238" s="122" t="s">
        <v>5962</v>
      </c>
      <c r="I1238" s="142">
        <v>2.5</v>
      </c>
      <c r="J1238" s="122">
        <v>62.0</v>
      </c>
      <c r="K1238" s="122">
        <v>30.0</v>
      </c>
      <c r="L1238" s="121"/>
      <c r="M1238" s="122"/>
      <c r="N1238" s="143"/>
      <c r="O1238" s="121"/>
      <c r="P1238" s="136">
        <v>3.2868484E7</v>
      </c>
      <c r="Q1238" s="121"/>
      <c r="R1238" s="122" t="s">
        <v>5963</v>
      </c>
      <c r="S1238" s="122"/>
      <c r="T1238" s="121"/>
      <c r="U1238" s="121"/>
      <c r="V1238" s="121"/>
      <c r="W1238" s="121"/>
      <c r="X1238" s="121"/>
    </row>
    <row r="1239" ht="12.75" customHeight="1">
      <c r="A1239" s="121" t="s">
        <v>8608</v>
      </c>
      <c r="B1239" s="122">
        <v>6918.0</v>
      </c>
      <c r="C1239" s="123">
        <v>38184.0</v>
      </c>
      <c r="D1239" s="124">
        <v>11.0</v>
      </c>
      <c r="E1239" s="122"/>
      <c r="F1239" s="141" t="s">
        <v>1395</v>
      </c>
      <c r="G1239" s="125" t="s">
        <v>857</v>
      </c>
      <c r="H1239" s="122" t="s">
        <v>5962</v>
      </c>
      <c r="I1239" s="142">
        <v>2.0</v>
      </c>
      <c r="J1239" s="122">
        <v>61.0</v>
      </c>
      <c r="K1239" s="122">
        <v>29.0</v>
      </c>
      <c r="L1239" s="122"/>
      <c r="M1239" s="122"/>
      <c r="N1239" s="143"/>
      <c r="O1239" s="121"/>
      <c r="P1239" s="136">
        <v>1.0708614E7</v>
      </c>
      <c r="Q1239" s="121"/>
      <c r="R1239" s="122" t="s">
        <v>5963</v>
      </c>
      <c r="S1239" s="122"/>
      <c r="T1239" s="121"/>
      <c r="U1239" s="121"/>
      <c r="V1239" s="121"/>
      <c r="W1239" s="121"/>
      <c r="X1239" s="121"/>
    </row>
    <row r="1240" ht="12.75" customHeight="1">
      <c r="A1240" s="121" t="s">
        <v>8608</v>
      </c>
      <c r="B1240" s="122">
        <v>6917.0</v>
      </c>
      <c r="C1240" s="123">
        <v>38184.0</v>
      </c>
      <c r="D1240" s="124">
        <v>8.0</v>
      </c>
      <c r="E1240" s="122"/>
      <c r="F1240" s="141" t="s">
        <v>1347</v>
      </c>
      <c r="G1240" s="125" t="s">
        <v>857</v>
      </c>
      <c r="H1240" s="122" t="s">
        <v>5962</v>
      </c>
      <c r="I1240" s="142">
        <v>3.3</v>
      </c>
      <c r="J1240" s="122">
        <v>68.0</v>
      </c>
      <c r="K1240" s="122">
        <v>34.0</v>
      </c>
      <c r="L1240" s="122"/>
      <c r="M1240" s="122"/>
      <c r="N1240" s="143"/>
      <c r="O1240" s="121"/>
      <c r="P1240" s="136">
        <v>1.0744466E7</v>
      </c>
      <c r="Q1240" s="121"/>
      <c r="R1240" s="122" t="s">
        <v>5963</v>
      </c>
      <c r="S1240" s="122"/>
      <c r="T1240" s="121"/>
      <c r="U1240" s="121"/>
      <c r="V1240" s="121"/>
      <c r="W1240" s="121"/>
      <c r="X1240" s="121"/>
    </row>
    <row r="1241" ht="12.75" customHeight="1">
      <c r="A1241" s="121" t="s">
        <v>8608</v>
      </c>
      <c r="B1241" s="122">
        <v>9428.0</v>
      </c>
      <c r="C1241" s="123">
        <v>38184.0</v>
      </c>
      <c r="D1241" s="124">
        <v>14.0</v>
      </c>
      <c r="E1241" s="125"/>
      <c r="F1241" s="141" t="s">
        <v>8650</v>
      </c>
      <c r="G1241" s="125" t="s">
        <v>857</v>
      </c>
      <c r="H1241" s="122" t="s">
        <v>5962</v>
      </c>
      <c r="I1241" s="142">
        <v>2.3</v>
      </c>
      <c r="J1241" s="122">
        <v>63.0</v>
      </c>
      <c r="K1241" s="122">
        <v>30.0</v>
      </c>
      <c r="L1241" s="121"/>
      <c r="M1241" s="122"/>
      <c r="N1241" s="143"/>
      <c r="O1241" s="121"/>
      <c r="P1241" s="136">
        <v>1.0758993E7</v>
      </c>
      <c r="Q1241" s="121"/>
      <c r="R1241" s="122" t="s">
        <v>5963</v>
      </c>
      <c r="S1241" s="122"/>
      <c r="T1241" s="121"/>
      <c r="U1241" s="121"/>
      <c r="V1241" s="121"/>
      <c r="W1241" s="121"/>
      <c r="X1241" s="121"/>
    </row>
    <row r="1242" ht="12.75" customHeight="1">
      <c r="A1242" s="121" t="s">
        <v>8608</v>
      </c>
      <c r="B1242" s="122">
        <v>6920.0</v>
      </c>
      <c r="C1242" s="123">
        <v>38184.0</v>
      </c>
      <c r="D1242" s="124">
        <v>15.0</v>
      </c>
      <c r="E1242" s="122"/>
      <c r="F1242" s="141" t="s">
        <v>4836</v>
      </c>
      <c r="G1242" s="125" t="s">
        <v>857</v>
      </c>
      <c r="H1242" s="122" t="s">
        <v>5962</v>
      </c>
      <c r="I1242" s="142">
        <v>2.0</v>
      </c>
      <c r="J1242" s="122">
        <v>59.0</v>
      </c>
      <c r="K1242" s="122">
        <v>29.0</v>
      </c>
      <c r="L1242" s="144"/>
      <c r="M1242" s="122"/>
      <c r="N1242" s="143"/>
      <c r="O1242" s="121"/>
      <c r="P1242" s="136">
        <v>1.0467013E7</v>
      </c>
      <c r="Q1242" s="121"/>
      <c r="R1242" s="122" t="s">
        <v>5963</v>
      </c>
      <c r="S1242" s="122"/>
      <c r="T1242" s="121"/>
      <c r="U1242" s="121"/>
      <c r="V1242" s="121"/>
      <c r="W1242" s="121"/>
      <c r="X1242" s="121"/>
    </row>
    <row r="1243" ht="12.75" customHeight="1">
      <c r="A1243" s="121" t="s">
        <v>8608</v>
      </c>
      <c r="B1243" s="122">
        <v>9425.0</v>
      </c>
      <c r="C1243" s="123">
        <v>38184.0</v>
      </c>
      <c r="D1243" s="124">
        <v>11.3</v>
      </c>
      <c r="E1243" s="125"/>
      <c r="F1243" s="141" t="s">
        <v>906</v>
      </c>
      <c r="G1243" s="125" t="s">
        <v>857</v>
      </c>
      <c r="H1243" s="122" t="s">
        <v>5962</v>
      </c>
      <c r="I1243" s="142">
        <v>1.75</v>
      </c>
      <c r="J1243" s="122">
        <v>56.0</v>
      </c>
      <c r="K1243" s="122">
        <v>27.0</v>
      </c>
      <c r="L1243" s="121"/>
      <c r="M1243" s="122"/>
      <c r="N1243" s="143"/>
      <c r="O1243" s="121"/>
      <c r="P1243" s="136"/>
      <c r="Q1243" s="121"/>
      <c r="R1243" s="122" t="s">
        <v>5963</v>
      </c>
      <c r="S1243" s="122"/>
      <c r="T1243" s="121"/>
      <c r="U1243" s="121"/>
      <c r="V1243" s="121"/>
      <c r="W1243" s="121"/>
      <c r="X1243" s="121"/>
    </row>
    <row r="1244" ht="12.75" customHeight="1">
      <c r="A1244" s="121" t="s">
        <v>8608</v>
      </c>
      <c r="B1244" s="122">
        <v>6919.0</v>
      </c>
      <c r="C1244" s="123">
        <v>38184.0</v>
      </c>
      <c r="D1244" s="124">
        <v>11.0</v>
      </c>
      <c r="E1244" s="125"/>
      <c r="F1244" s="141" t="s">
        <v>1209</v>
      </c>
      <c r="G1244" s="125" t="s">
        <v>857</v>
      </c>
      <c r="H1244" s="122" t="s">
        <v>5962</v>
      </c>
      <c r="I1244" s="142">
        <v>2.55</v>
      </c>
      <c r="J1244" s="122">
        <v>64.0</v>
      </c>
      <c r="K1244" s="122">
        <v>33.0</v>
      </c>
      <c r="L1244" s="121"/>
      <c r="M1244" s="122"/>
      <c r="N1244" s="143"/>
      <c r="O1244" s="121"/>
      <c r="P1244" s="136">
        <v>1.0826545E7</v>
      </c>
      <c r="Q1244" s="121"/>
      <c r="R1244" s="122" t="s">
        <v>5963</v>
      </c>
      <c r="S1244" s="122"/>
      <c r="T1244" s="121"/>
      <c r="U1244" s="121"/>
      <c r="V1244" s="121"/>
      <c r="W1244" s="121"/>
      <c r="X1244" s="121"/>
    </row>
    <row r="1245" ht="12.75" customHeight="1">
      <c r="A1245" s="121" t="s">
        <v>8608</v>
      </c>
      <c r="B1245" s="122">
        <v>9423.0</v>
      </c>
      <c r="C1245" s="123">
        <v>38184.0</v>
      </c>
      <c r="D1245" s="124">
        <v>8.0</v>
      </c>
      <c r="E1245" s="125"/>
      <c r="F1245" s="141" t="s">
        <v>8637</v>
      </c>
      <c r="G1245" s="125" t="s">
        <v>857</v>
      </c>
      <c r="H1245" s="122" t="s">
        <v>5962</v>
      </c>
      <c r="I1245" s="142">
        <v>2.2</v>
      </c>
      <c r="J1245" s="122">
        <v>62.0</v>
      </c>
      <c r="K1245" s="122">
        <v>30.0</v>
      </c>
      <c r="L1245" s="121"/>
      <c r="M1245" s="122"/>
      <c r="N1245" s="143"/>
      <c r="O1245" s="121"/>
      <c r="P1245" s="136">
        <v>1.0567017E7</v>
      </c>
      <c r="Q1245" s="121"/>
      <c r="R1245" s="122" t="s">
        <v>5963</v>
      </c>
      <c r="S1245" s="122"/>
      <c r="T1245" s="121"/>
      <c r="U1245" s="121"/>
      <c r="V1245" s="121"/>
      <c r="W1245" s="121"/>
      <c r="X1245" s="121"/>
    </row>
    <row r="1246" ht="12.75" customHeight="1">
      <c r="A1246" s="121" t="s">
        <v>8608</v>
      </c>
      <c r="B1246" s="122">
        <v>9422.0</v>
      </c>
      <c r="C1246" s="123">
        <v>38184.0</v>
      </c>
      <c r="D1246" s="124">
        <v>7.0</v>
      </c>
      <c r="E1246" s="122"/>
      <c r="F1246" s="141" t="s">
        <v>8641</v>
      </c>
      <c r="G1246" s="125" t="s">
        <v>857</v>
      </c>
      <c r="H1246" s="122" t="s">
        <v>5962</v>
      </c>
      <c r="I1246" s="142">
        <v>2.0</v>
      </c>
      <c r="J1246" s="122">
        <v>58.0</v>
      </c>
      <c r="K1246" s="122">
        <v>28.0</v>
      </c>
      <c r="L1246" s="122"/>
      <c r="M1246" s="122"/>
      <c r="N1246" s="143"/>
      <c r="O1246" s="121"/>
      <c r="P1246" s="136">
        <v>1.0526826E7</v>
      </c>
      <c r="Q1246" s="121"/>
      <c r="R1246" s="122" t="s">
        <v>5963</v>
      </c>
      <c r="S1246" s="122"/>
      <c r="T1246" s="121"/>
      <c r="U1246" s="121"/>
      <c r="V1246" s="121"/>
      <c r="W1246" s="121"/>
      <c r="X1246" s="121"/>
    </row>
    <row r="1247" ht="12.75" customHeight="1">
      <c r="A1247" s="121" t="s">
        <v>8608</v>
      </c>
      <c r="B1247" s="122"/>
      <c r="C1247" s="123">
        <v>38184.0</v>
      </c>
      <c r="D1247" s="124"/>
      <c r="E1247" s="122"/>
      <c r="F1247" s="141"/>
      <c r="G1247" s="125" t="s">
        <v>857</v>
      </c>
      <c r="H1247" s="122"/>
      <c r="I1247" s="142"/>
      <c r="J1247" s="122"/>
      <c r="K1247" s="122"/>
      <c r="L1247" s="122"/>
      <c r="M1247" s="122"/>
      <c r="N1247" s="143"/>
      <c r="O1247" s="121"/>
      <c r="P1247" s="136"/>
      <c r="Q1247" s="121"/>
      <c r="R1247" s="122"/>
      <c r="S1247" s="122"/>
      <c r="T1247" s="121"/>
      <c r="U1247" s="121"/>
      <c r="V1247" s="121"/>
      <c r="W1247" s="121"/>
      <c r="X1247" s="121"/>
    </row>
    <row r="1248" ht="12.75" customHeight="1">
      <c r="A1248" s="121" t="s">
        <v>8608</v>
      </c>
      <c r="B1248" s="122"/>
      <c r="C1248" s="123">
        <v>38184.0</v>
      </c>
      <c r="D1248" s="124"/>
      <c r="E1248" s="122"/>
      <c r="F1248" s="141"/>
      <c r="G1248" s="125" t="s">
        <v>857</v>
      </c>
      <c r="H1248" s="122"/>
      <c r="I1248" s="142"/>
      <c r="J1248" s="122"/>
      <c r="K1248" s="122"/>
      <c r="L1248" s="122"/>
      <c r="M1248" s="122"/>
      <c r="N1248" s="143"/>
      <c r="O1248" s="121"/>
      <c r="P1248" s="136"/>
      <c r="Q1248" s="121"/>
      <c r="R1248" s="122"/>
      <c r="S1248" s="122"/>
      <c r="T1248" s="121"/>
      <c r="U1248" s="121"/>
      <c r="V1248" s="121"/>
      <c r="W1248" s="121"/>
      <c r="X1248" s="121"/>
    </row>
    <row r="1249" ht="12.75" customHeight="1">
      <c r="A1249" s="121" t="s">
        <v>8608</v>
      </c>
      <c r="B1249" s="122"/>
      <c r="C1249" s="123">
        <v>38184.0</v>
      </c>
      <c r="D1249" s="124"/>
      <c r="E1249" s="122"/>
      <c r="F1249" s="141"/>
      <c r="G1249" s="125" t="s">
        <v>857</v>
      </c>
      <c r="H1249" s="122"/>
      <c r="I1249" s="142"/>
      <c r="J1249" s="122"/>
      <c r="K1249" s="122"/>
      <c r="L1249" s="122"/>
      <c r="M1249" s="122"/>
      <c r="N1249" s="143"/>
      <c r="O1249" s="121"/>
      <c r="P1249" s="136"/>
      <c r="Q1249" s="121"/>
      <c r="R1249" s="122"/>
      <c r="S1249" s="122"/>
      <c r="T1249" s="121"/>
      <c r="U1249" s="121"/>
      <c r="V1249" s="121"/>
      <c r="W1249" s="121"/>
      <c r="X1249" s="121"/>
    </row>
    <row r="1250" ht="12.75" customHeight="1">
      <c r="A1250" s="121" t="s">
        <v>8608</v>
      </c>
      <c r="B1250" s="122">
        <v>6975.0</v>
      </c>
      <c r="C1250" s="123">
        <v>38185.0</v>
      </c>
      <c r="D1250" s="124">
        <v>12.0</v>
      </c>
      <c r="E1250" s="125"/>
      <c r="F1250" s="141" t="s">
        <v>903</v>
      </c>
      <c r="G1250" s="125" t="s">
        <v>8</v>
      </c>
      <c r="H1250" s="122" t="s">
        <v>5962</v>
      </c>
      <c r="I1250" s="142">
        <v>2.1</v>
      </c>
      <c r="J1250" s="122">
        <v>60.0</v>
      </c>
      <c r="K1250" s="122">
        <v>30.0</v>
      </c>
      <c r="L1250" s="121"/>
      <c r="M1250" s="122"/>
      <c r="N1250" s="143"/>
      <c r="O1250" s="121"/>
      <c r="P1250" s="136">
        <v>1.0498661E7</v>
      </c>
      <c r="Q1250" s="121"/>
      <c r="R1250" s="122" t="s">
        <v>5963</v>
      </c>
      <c r="S1250" s="122"/>
      <c r="T1250" s="121"/>
      <c r="U1250" s="121"/>
      <c r="V1250" s="121"/>
      <c r="W1250" s="121"/>
      <c r="X1250" s="121"/>
    </row>
    <row r="1251" ht="12.75" customHeight="1">
      <c r="A1251" s="121" t="s">
        <v>8608</v>
      </c>
      <c r="B1251" s="122">
        <v>6929.0</v>
      </c>
      <c r="C1251" s="123">
        <v>38185.0</v>
      </c>
      <c r="D1251" s="124">
        <v>11.0</v>
      </c>
      <c r="E1251" s="125"/>
      <c r="F1251" s="141" t="s">
        <v>8625</v>
      </c>
      <c r="G1251" s="125" t="s">
        <v>8</v>
      </c>
      <c r="H1251" s="122" t="s">
        <v>5962</v>
      </c>
      <c r="I1251" s="142">
        <v>2.2</v>
      </c>
      <c r="J1251" s="122">
        <v>62.0</v>
      </c>
      <c r="K1251" s="122">
        <v>30.0</v>
      </c>
      <c r="L1251" s="121"/>
      <c r="M1251" s="122"/>
      <c r="N1251" s="143"/>
      <c r="O1251" s="121"/>
      <c r="P1251" s="136">
        <v>7.6959726E7</v>
      </c>
      <c r="Q1251" s="121"/>
      <c r="R1251" s="122" t="s">
        <v>5963</v>
      </c>
      <c r="S1251" s="122"/>
      <c r="T1251" s="121"/>
      <c r="U1251" s="121"/>
      <c r="V1251" s="121"/>
      <c r="W1251" s="121"/>
      <c r="X1251" s="121"/>
    </row>
    <row r="1252" ht="12.75" customHeight="1">
      <c r="A1252" s="121" t="s">
        <v>8608</v>
      </c>
      <c r="B1252" s="122">
        <v>9457.0</v>
      </c>
      <c r="C1252" s="123">
        <v>38185.0</v>
      </c>
      <c r="D1252" s="124">
        <v>17.0</v>
      </c>
      <c r="E1252" s="125"/>
      <c r="F1252" s="141" t="s">
        <v>712</v>
      </c>
      <c r="G1252" s="125" t="s">
        <v>8</v>
      </c>
      <c r="H1252" s="122" t="s">
        <v>5962</v>
      </c>
      <c r="I1252" s="142">
        <v>2.2</v>
      </c>
      <c r="J1252" s="122">
        <v>62.0</v>
      </c>
      <c r="K1252" s="122">
        <v>30.0</v>
      </c>
      <c r="L1252" s="121"/>
      <c r="M1252" s="122"/>
      <c r="N1252" s="143"/>
      <c r="O1252" s="121"/>
      <c r="P1252" s="136">
        <v>1.0550423E7</v>
      </c>
      <c r="Q1252" s="121"/>
      <c r="R1252" s="122" t="s">
        <v>5963</v>
      </c>
      <c r="S1252" s="122"/>
      <c r="T1252" s="121"/>
      <c r="U1252" s="121"/>
      <c r="V1252" s="121"/>
      <c r="W1252" s="121"/>
      <c r="X1252" s="121"/>
    </row>
    <row r="1253" ht="12.75" customHeight="1">
      <c r="A1253" s="121" t="s">
        <v>8608</v>
      </c>
      <c r="B1253" s="122">
        <v>9403.0</v>
      </c>
      <c r="C1253" s="123">
        <v>38185.0</v>
      </c>
      <c r="D1253" s="124">
        <v>16.0</v>
      </c>
      <c r="E1253" s="125"/>
      <c r="F1253" s="141" t="s">
        <v>1005</v>
      </c>
      <c r="G1253" s="125" t="s">
        <v>857</v>
      </c>
      <c r="H1253" s="122" t="s">
        <v>5962</v>
      </c>
      <c r="I1253" s="142">
        <v>2.6</v>
      </c>
      <c r="J1253" s="122">
        <v>64.0</v>
      </c>
      <c r="K1253" s="122">
        <v>32.0</v>
      </c>
      <c r="L1253" s="121"/>
      <c r="M1253" s="122"/>
      <c r="N1253" s="143"/>
      <c r="O1253" s="121"/>
      <c r="P1253" s="136">
        <v>7.1684073E7</v>
      </c>
      <c r="Q1253" s="121"/>
      <c r="R1253" s="122" t="s">
        <v>5963</v>
      </c>
      <c r="S1253" s="122"/>
      <c r="T1253" s="121"/>
      <c r="U1253" s="121"/>
      <c r="V1253" s="121"/>
      <c r="W1253" s="121"/>
      <c r="X1253" s="121"/>
    </row>
    <row r="1254" ht="12.75" customHeight="1">
      <c r="A1254" s="121" t="s">
        <v>8608</v>
      </c>
      <c r="B1254" s="122">
        <v>9404.0</v>
      </c>
      <c r="C1254" s="123">
        <v>38185.0</v>
      </c>
      <c r="D1254" s="124">
        <v>17.0</v>
      </c>
      <c r="E1254" s="122"/>
      <c r="F1254" s="141" t="s">
        <v>1005</v>
      </c>
      <c r="G1254" s="125" t="s">
        <v>857</v>
      </c>
      <c r="H1254" s="122" t="s">
        <v>5962</v>
      </c>
      <c r="I1254" s="142">
        <v>2.1</v>
      </c>
      <c r="J1254" s="122">
        <v>60.0</v>
      </c>
      <c r="K1254" s="122">
        <v>28.0</v>
      </c>
      <c r="L1254" s="122"/>
      <c r="M1254" s="122"/>
      <c r="N1254" s="143"/>
      <c r="O1254" s="121"/>
      <c r="P1254" s="136">
        <v>1.0711482E7</v>
      </c>
      <c r="Q1254" s="121"/>
      <c r="R1254" s="122" t="s">
        <v>5963</v>
      </c>
      <c r="S1254" s="122"/>
      <c r="T1254" s="121"/>
      <c r="U1254" s="121"/>
      <c r="V1254" s="121"/>
      <c r="W1254" s="121"/>
      <c r="X1254" s="121"/>
    </row>
    <row r="1255" ht="12.75" customHeight="1">
      <c r="A1255" s="121" t="s">
        <v>8608</v>
      </c>
      <c r="B1255" s="122">
        <v>9405.0</v>
      </c>
      <c r="C1255" s="123">
        <v>38185.0</v>
      </c>
      <c r="D1255" s="124">
        <v>16.0</v>
      </c>
      <c r="E1255" s="122"/>
      <c r="F1255" s="141" t="s">
        <v>1438</v>
      </c>
      <c r="G1255" s="125" t="s">
        <v>857</v>
      </c>
      <c r="H1255" s="122" t="s">
        <v>5962</v>
      </c>
      <c r="I1255" s="142">
        <v>2.9</v>
      </c>
      <c r="J1255" s="122">
        <v>63.0</v>
      </c>
      <c r="K1255" s="122">
        <v>32.0</v>
      </c>
      <c r="L1255" s="122"/>
      <c r="M1255" s="122"/>
      <c r="N1255" s="143"/>
      <c r="O1255" s="121"/>
      <c r="P1255" s="136">
        <v>9444869.0</v>
      </c>
      <c r="Q1255" s="121"/>
      <c r="R1255" s="122" t="s">
        <v>5963</v>
      </c>
      <c r="S1255" s="122"/>
      <c r="T1255" s="121"/>
      <c r="U1255" s="121"/>
      <c r="V1255" s="121"/>
      <c r="W1255" s="121"/>
      <c r="X1255" s="121"/>
    </row>
    <row r="1256" ht="12.75" customHeight="1">
      <c r="A1256" s="121" t="s">
        <v>8608</v>
      </c>
      <c r="B1256" s="122">
        <v>6928.0</v>
      </c>
      <c r="C1256" s="123">
        <v>38185.0</v>
      </c>
      <c r="D1256" s="124">
        <v>19.3</v>
      </c>
      <c r="E1256" s="125"/>
      <c r="F1256" s="141" t="s">
        <v>4785</v>
      </c>
      <c r="G1256" s="125" t="s">
        <v>857</v>
      </c>
      <c r="H1256" s="122" t="s">
        <v>5962</v>
      </c>
      <c r="I1256" s="142">
        <v>2.1</v>
      </c>
      <c r="J1256" s="122">
        <v>59.0</v>
      </c>
      <c r="K1256" s="122">
        <v>29.0</v>
      </c>
      <c r="L1256" s="121"/>
      <c r="M1256" s="122"/>
      <c r="N1256" s="143"/>
      <c r="O1256" s="121"/>
      <c r="P1256" s="136">
        <v>5.350683E7</v>
      </c>
      <c r="Q1256" s="121"/>
      <c r="R1256" s="122" t="s">
        <v>5963</v>
      </c>
      <c r="S1256" s="122"/>
      <c r="T1256" s="121"/>
      <c r="U1256" s="121"/>
      <c r="V1256" s="121"/>
      <c r="W1256" s="121"/>
      <c r="X1256" s="121"/>
    </row>
    <row r="1257" ht="12.75" customHeight="1">
      <c r="A1257" s="121" t="s">
        <v>8608</v>
      </c>
      <c r="B1257" s="122">
        <v>6927.0</v>
      </c>
      <c r="C1257" s="123">
        <v>38185.0</v>
      </c>
      <c r="D1257" s="124">
        <v>19.45</v>
      </c>
      <c r="E1257" s="125"/>
      <c r="F1257" s="141" t="s">
        <v>1083</v>
      </c>
      <c r="G1257" s="125" t="s">
        <v>857</v>
      </c>
      <c r="H1257" s="122" t="s">
        <v>5962</v>
      </c>
      <c r="I1257" s="142">
        <v>1.8</v>
      </c>
      <c r="J1257" s="122">
        <v>59.0</v>
      </c>
      <c r="K1257" s="122">
        <v>28.0</v>
      </c>
      <c r="L1257" s="121"/>
      <c r="M1257" s="122"/>
      <c r="N1257" s="143"/>
      <c r="O1257" s="121"/>
      <c r="P1257" s="136">
        <v>7.1692285E7</v>
      </c>
      <c r="Q1257" s="121"/>
      <c r="R1257" s="122" t="s">
        <v>5963</v>
      </c>
      <c r="S1257" s="122"/>
      <c r="T1257" s="121"/>
      <c r="U1257" s="121"/>
      <c r="V1257" s="121"/>
      <c r="W1257" s="121"/>
      <c r="X1257" s="121"/>
    </row>
    <row r="1258" ht="12.75" customHeight="1">
      <c r="A1258" s="121" t="s">
        <v>8608</v>
      </c>
      <c r="B1258" s="122">
        <v>6923.0</v>
      </c>
      <c r="C1258" s="123">
        <v>38185.0</v>
      </c>
      <c r="D1258" s="124">
        <v>9.0</v>
      </c>
      <c r="E1258" s="125"/>
      <c r="F1258" s="141" t="s">
        <v>919</v>
      </c>
      <c r="G1258" s="125" t="s">
        <v>857</v>
      </c>
      <c r="H1258" s="122" t="s">
        <v>5962</v>
      </c>
      <c r="I1258" s="142">
        <v>2.3</v>
      </c>
      <c r="J1258" s="122">
        <v>63.0</v>
      </c>
      <c r="K1258" s="122">
        <v>31.0</v>
      </c>
      <c r="L1258" s="121"/>
      <c r="M1258" s="122"/>
      <c r="N1258" s="143"/>
      <c r="O1258" s="121"/>
      <c r="P1258" s="136">
        <v>1.0744466E7</v>
      </c>
      <c r="Q1258" s="121"/>
      <c r="R1258" s="122" t="s">
        <v>5963</v>
      </c>
      <c r="S1258" s="122"/>
      <c r="T1258" s="121"/>
      <c r="U1258" s="121"/>
      <c r="V1258" s="121"/>
      <c r="W1258" s="121"/>
      <c r="X1258" s="121"/>
    </row>
    <row r="1259" ht="12.75" customHeight="1">
      <c r="A1259" s="121" t="s">
        <v>8608</v>
      </c>
      <c r="B1259" s="122">
        <v>6925.0</v>
      </c>
      <c r="C1259" s="123">
        <v>38185.0</v>
      </c>
      <c r="D1259" s="124">
        <v>12.0</v>
      </c>
      <c r="E1259" s="125"/>
      <c r="F1259" s="141" t="s">
        <v>919</v>
      </c>
      <c r="G1259" s="125" t="s">
        <v>857</v>
      </c>
      <c r="H1259" s="122" t="s">
        <v>5962</v>
      </c>
      <c r="I1259" s="142">
        <v>2.8</v>
      </c>
      <c r="J1259" s="122">
        <v>63.0</v>
      </c>
      <c r="K1259" s="122">
        <v>34.0</v>
      </c>
      <c r="L1259" s="122"/>
      <c r="M1259" s="125"/>
      <c r="N1259" s="143"/>
      <c r="O1259" s="121"/>
      <c r="P1259" s="136">
        <v>5.261564E7</v>
      </c>
      <c r="Q1259" s="121"/>
      <c r="R1259" s="122" t="s">
        <v>5963</v>
      </c>
      <c r="S1259" s="122"/>
      <c r="T1259" s="121"/>
      <c r="U1259" s="121"/>
      <c r="V1259" s="121"/>
      <c r="W1259" s="121"/>
      <c r="X1259" s="121"/>
    </row>
    <row r="1260" ht="12.75" customHeight="1">
      <c r="A1260" s="121" t="s">
        <v>8608</v>
      </c>
      <c r="B1260" s="122">
        <v>6926.0</v>
      </c>
      <c r="C1260" s="123">
        <v>38185.0</v>
      </c>
      <c r="D1260" s="124">
        <v>10.0</v>
      </c>
      <c r="E1260" s="122"/>
      <c r="F1260" s="141" t="s">
        <v>919</v>
      </c>
      <c r="G1260" s="125" t="s">
        <v>857</v>
      </c>
      <c r="H1260" s="122" t="s">
        <v>5962</v>
      </c>
      <c r="I1260" s="142">
        <v>1.9</v>
      </c>
      <c r="J1260" s="122">
        <v>57.0</v>
      </c>
      <c r="K1260" s="122">
        <v>28.0</v>
      </c>
      <c r="L1260" s="122"/>
      <c r="M1260" s="122"/>
      <c r="N1260" s="143"/>
      <c r="O1260" s="121"/>
      <c r="P1260" s="136">
        <v>1.0477936E7</v>
      </c>
      <c r="Q1260" s="121"/>
      <c r="R1260" s="122" t="s">
        <v>5963</v>
      </c>
      <c r="S1260" s="122"/>
      <c r="T1260" s="121"/>
      <c r="U1260" s="121"/>
      <c r="V1260" s="121"/>
      <c r="W1260" s="121"/>
      <c r="X1260" s="121"/>
    </row>
    <row r="1261" ht="12.75" customHeight="1">
      <c r="A1261" s="121" t="s">
        <v>8608</v>
      </c>
      <c r="B1261" s="122">
        <v>6924.0</v>
      </c>
      <c r="C1261" s="123">
        <v>38185.0</v>
      </c>
      <c r="D1261" s="124">
        <v>11.0</v>
      </c>
      <c r="E1261" s="125"/>
      <c r="F1261" s="141" t="s">
        <v>1395</v>
      </c>
      <c r="G1261" s="125" t="s">
        <v>857</v>
      </c>
      <c r="H1261" s="122" t="s">
        <v>5962</v>
      </c>
      <c r="I1261" s="142">
        <v>2.6</v>
      </c>
      <c r="J1261" s="122">
        <v>62.0</v>
      </c>
      <c r="K1261" s="122">
        <v>32.0</v>
      </c>
      <c r="L1261" s="121"/>
      <c r="M1261" s="122"/>
      <c r="N1261" s="143"/>
      <c r="O1261" s="121"/>
      <c r="P1261" s="136">
        <v>1.0540809E7</v>
      </c>
      <c r="Q1261" s="121"/>
      <c r="R1261" s="122" t="s">
        <v>5963</v>
      </c>
      <c r="S1261" s="122"/>
      <c r="T1261" s="121"/>
      <c r="U1261" s="121"/>
      <c r="V1261" s="121"/>
      <c r="W1261" s="121"/>
      <c r="X1261" s="121"/>
    </row>
    <row r="1262" ht="12.75" customHeight="1">
      <c r="A1262" s="121" t="s">
        <v>8608</v>
      </c>
      <c r="B1262" s="122">
        <v>9401.0</v>
      </c>
      <c r="C1262" s="123">
        <v>38185.0</v>
      </c>
      <c r="D1262" s="124">
        <v>11.0</v>
      </c>
      <c r="E1262" s="125"/>
      <c r="F1262" s="141" t="s">
        <v>1084</v>
      </c>
      <c r="G1262" s="125" t="s">
        <v>857</v>
      </c>
      <c r="H1262" s="122" t="s">
        <v>5962</v>
      </c>
      <c r="I1262" s="142">
        <v>1.8</v>
      </c>
      <c r="J1262" s="122">
        <v>57.0</v>
      </c>
      <c r="K1262" s="122">
        <v>28.0</v>
      </c>
      <c r="L1262" s="121"/>
      <c r="M1262" s="122"/>
      <c r="N1262" s="143"/>
      <c r="O1262" s="121"/>
      <c r="P1262" s="136">
        <v>7.1684304E7</v>
      </c>
      <c r="Q1262" s="121"/>
      <c r="R1262" s="122" t="s">
        <v>5963</v>
      </c>
      <c r="S1262" s="122"/>
      <c r="T1262" s="121"/>
      <c r="U1262" s="121"/>
      <c r="V1262" s="121"/>
      <c r="W1262" s="121"/>
      <c r="X1262" s="121"/>
    </row>
    <row r="1263" ht="12.75" customHeight="1">
      <c r="A1263" s="121" t="s">
        <v>8608</v>
      </c>
      <c r="B1263" s="122">
        <v>9402.0</v>
      </c>
      <c r="C1263" s="123">
        <v>38185.0</v>
      </c>
      <c r="D1263" s="124">
        <v>15.0</v>
      </c>
      <c r="E1263" s="125"/>
      <c r="F1263" s="141" t="s">
        <v>8650</v>
      </c>
      <c r="G1263" s="125" t="s">
        <v>857</v>
      </c>
      <c r="H1263" s="122" t="s">
        <v>5962</v>
      </c>
      <c r="I1263" s="142">
        <v>3.0</v>
      </c>
      <c r="J1263" s="122">
        <v>68.0</v>
      </c>
      <c r="K1263" s="122">
        <v>34.0</v>
      </c>
      <c r="L1263" s="121"/>
      <c r="M1263" s="122"/>
      <c r="N1263" s="143"/>
      <c r="O1263" s="121"/>
      <c r="P1263" s="136">
        <v>1.0718993E7</v>
      </c>
      <c r="Q1263" s="121"/>
      <c r="R1263" s="122" t="s">
        <v>5963</v>
      </c>
      <c r="S1263" s="122"/>
      <c r="T1263" s="121"/>
      <c r="U1263" s="121"/>
      <c r="V1263" s="121"/>
      <c r="W1263" s="121"/>
      <c r="X1263" s="121"/>
    </row>
    <row r="1264" ht="12.75" customHeight="1">
      <c r="A1264" s="121" t="s">
        <v>8608</v>
      </c>
      <c r="B1264" s="122">
        <v>9408.0</v>
      </c>
      <c r="C1264" s="123">
        <v>38185.0</v>
      </c>
      <c r="D1264" s="124">
        <v>18.0</v>
      </c>
      <c r="E1264" s="125"/>
      <c r="F1264" s="141" t="s">
        <v>8651</v>
      </c>
      <c r="G1264" s="125" t="s">
        <v>857</v>
      </c>
      <c r="H1264" s="122" t="s">
        <v>5962</v>
      </c>
      <c r="I1264" s="142">
        <v>2.0</v>
      </c>
      <c r="J1264" s="122">
        <v>52.0</v>
      </c>
      <c r="K1264" s="122">
        <v>28.0</v>
      </c>
      <c r="L1264" s="121"/>
      <c r="M1264" s="122"/>
      <c r="N1264" s="143"/>
      <c r="O1264" s="121"/>
      <c r="P1264" s="136">
        <v>7.169094E7</v>
      </c>
      <c r="Q1264" s="121"/>
      <c r="R1264" s="122" t="s">
        <v>5963</v>
      </c>
      <c r="S1264" s="122"/>
      <c r="T1264" s="121"/>
      <c r="U1264" s="121"/>
      <c r="V1264" s="121"/>
      <c r="W1264" s="121"/>
      <c r="X1264" s="121"/>
    </row>
    <row r="1265" ht="12.75" customHeight="1">
      <c r="A1265" s="121" t="s">
        <v>8608</v>
      </c>
      <c r="B1265" s="122">
        <v>9438.0</v>
      </c>
      <c r="C1265" s="123">
        <v>38185.0</v>
      </c>
      <c r="D1265" s="124">
        <v>9.0</v>
      </c>
      <c r="E1265" s="122"/>
      <c r="F1265" s="141" t="s">
        <v>8652</v>
      </c>
      <c r="G1265" s="125" t="s">
        <v>857</v>
      </c>
      <c r="H1265" s="122" t="s">
        <v>5962</v>
      </c>
      <c r="I1265" s="142">
        <v>2.6</v>
      </c>
      <c r="J1265" s="122">
        <v>64.0</v>
      </c>
      <c r="K1265" s="122">
        <v>32.0</v>
      </c>
      <c r="L1265" s="122"/>
      <c r="M1265" s="122"/>
      <c r="N1265" s="143"/>
      <c r="O1265" s="121"/>
      <c r="P1265" s="136">
        <v>7.1684151E7</v>
      </c>
      <c r="Q1265" s="121"/>
      <c r="R1265" s="122" t="s">
        <v>5963</v>
      </c>
      <c r="S1265" s="122"/>
      <c r="T1265" s="121"/>
      <c r="U1265" s="121"/>
      <c r="V1265" s="121"/>
      <c r="W1265" s="121"/>
      <c r="X1265" s="121"/>
    </row>
    <row r="1266" ht="12.75" customHeight="1">
      <c r="A1266" s="121" t="s">
        <v>8608</v>
      </c>
      <c r="B1266" s="122">
        <v>9436.0</v>
      </c>
      <c r="C1266" s="123">
        <v>38185.0</v>
      </c>
      <c r="D1266" s="124">
        <v>7.0</v>
      </c>
      <c r="E1266" s="125"/>
      <c r="F1266" s="141" t="s">
        <v>39</v>
      </c>
      <c r="G1266" s="125" t="s">
        <v>857</v>
      </c>
      <c r="H1266" s="122" t="s">
        <v>5962</v>
      </c>
      <c r="I1266" s="142">
        <v>1.5</v>
      </c>
      <c r="J1266" s="122">
        <v>55.0</v>
      </c>
      <c r="K1266" s="122">
        <v>26.0</v>
      </c>
      <c r="L1266" s="121"/>
      <c r="M1266" s="122"/>
      <c r="N1266" s="143"/>
      <c r="O1266" s="121"/>
      <c r="P1266" s="136">
        <v>5.350636E7</v>
      </c>
      <c r="Q1266" s="121"/>
      <c r="R1266" s="122" t="s">
        <v>5963</v>
      </c>
      <c r="S1266" s="122"/>
      <c r="T1266" s="121"/>
      <c r="U1266" s="121"/>
      <c r="V1266" s="121"/>
      <c r="W1266" s="121"/>
      <c r="X1266" s="121"/>
    </row>
    <row r="1267" ht="12.75" customHeight="1">
      <c r="A1267" s="121" t="s">
        <v>8608</v>
      </c>
      <c r="B1267" s="122">
        <v>9459.0</v>
      </c>
      <c r="C1267" s="123">
        <v>38185.0</v>
      </c>
      <c r="D1267" s="124">
        <v>11.0</v>
      </c>
      <c r="E1267" s="125"/>
      <c r="F1267" s="141" t="s">
        <v>931</v>
      </c>
      <c r="G1267" s="125" t="s">
        <v>857</v>
      </c>
      <c r="H1267" s="122" t="s">
        <v>5962</v>
      </c>
      <c r="I1267" s="142">
        <v>2.9</v>
      </c>
      <c r="J1267" s="122">
        <v>68.0</v>
      </c>
      <c r="K1267" s="122">
        <v>34.0</v>
      </c>
      <c r="L1267" s="121"/>
      <c r="M1267" s="122"/>
      <c r="N1267" s="143"/>
      <c r="O1267" s="121"/>
      <c r="P1267" s="136">
        <v>9404533.0</v>
      </c>
      <c r="Q1267" s="121"/>
      <c r="R1267" s="122" t="s">
        <v>5963</v>
      </c>
      <c r="S1267" s="122"/>
      <c r="T1267" s="121"/>
      <c r="U1267" s="121"/>
      <c r="V1267" s="121"/>
      <c r="W1267" s="121"/>
      <c r="X1267" s="121"/>
    </row>
    <row r="1268" ht="12.75" customHeight="1">
      <c r="A1268" s="121" t="s">
        <v>8608</v>
      </c>
      <c r="B1268" s="122">
        <v>9406.0</v>
      </c>
      <c r="C1268" s="123">
        <v>38185.0</v>
      </c>
      <c r="D1268" s="124">
        <v>17.0</v>
      </c>
      <c r="E1268" s="122"/>
      <c r="F1268" s="141" t="s">
        <v>1206</v>
      </c>
      <c r="G1268" s="125" t="s">
        <v>857</v>
      </c>
      <c r="H1268" s="122" t="s">
        <v>5962</v>
      </c>
      <c r="I1268" s="142">
        <v>2.7</v>
      </c>
      <c r="J1268" s="122">
        <v>66.0</v>
      </c>
      <c r="K1268" s="122">
        <v>32.0</v>
      </c>
      <c r="L1268" s="122"/>
      <c r="M1268" s="122"/>
      <c r="N1268" s="143"/>
      <c r="O1268" s="121"/>
      <c r="P1268" s="136">
        <v>1.0567017E7</v>
      </c>
      <c r="Q1268" s="121"/>
      <c r="R1268" s="122" t="s">
        <v>5963</v>
      </c>
      <c r="S1268" s="122"/>
      <c r="T1268" s="121"/>
      <c r="U1268" s="121"/>
      <c r="V1268" s="121"/>
      <c r="W1268" s="121"/>
      <c r="X1268" s="121"/>
    </row>
    <row r="1269" ht="12.75" customHeight="1">
      <c r="A1269" s="121" t="s">
        <v>8608</v>
      </c>
      <c r="B1269" s="122">
        <v>9400.0</v>
      </c>
      <c r="C1269" s="123">
        <v>38185.0</v>
      </c>
      <c r="D1269" s="124">
        <v>11.0</v>
      </c>
      <c r="E1269" s="125"/>
      <c r="F1269" s="141" t="s">
        <v>8641</v>
      </c>
      <c r="G1269" s="125" t="s">
        <v>857</v>
      </c>
      <c r="H1269" s="122" t="s">
        <v>5962</v>
      </c>
      <c r="I1269" s="142">
        <v>2.4</v>
      </c>
      <c r="J1269" s="122">
        <v>64.0</v>
      </c>
      <c r="K1269" s="122">
        <v>32.0</v>
      </c>
      <c r="L1269" s="121"/>
      <c r="M1269" s="122"/>
      <c r="N1269" s="143"/>
      <c r="O1269" s="121"/>
      <c r="P1269" s="136">
        <v>5.2611978E7</v>
      </c>
      <c r="Q1269" s="121"/>
      <c r="R1269" s="122" t="s">
        <v>5963</v>
      </c>
      <c r="S1269" s="122"/>
      <c r="T1269" s="121"/>
      <c r="U1269" s="121"/>
      <c r="V1269" s="121"/>
      <c r="W1269" s="121"/>
      <c r="X1269" s="121"/>
    </row>
    <row r="1270" ht="12.75" customHeight="1">
      <c r="A1270" s="121" t="s">
        <v>8608</v>
      </c>
      <c r="B1270" s="122">
        <v>9407.0</v>
      </c>
      <c r="C1270" s="123">
        <v>38185.0</v>
      </c>
      <c r="D1270" s="124">
        <v>18.0</v>
      </c>
      <c r="E1270" s="125"/>
      <c r="F1270" s="141" t="s">
        <v>8641</v>
      </c>
      <c r="G1270" s="125" t="s">
        <v>857</v>
      </c>
      <c r="H1270" s="122" t="s">
        <v>5962</v>
      </c>
      <c r="I1270" s="142">
        <v>2.6</v>
      </c>
      <c r="J1270" s="122">
        <v>63.0</v>
      </c>
      <c r="K1270" s="122">
        <v>32.0</v>
      </c>
      <c r="L1270" s="121"/>
      <c r="M1270" s="122"/>
      <c r="N1270" s="143"/>
      <c r="O1270" s="121"/>
      <c r="P1270" s="136">
        <v>1.055858E7</v>
      </c>
      <c r="Q1270" s="121"/>
      <c r="R1270" s="122" t="s">
        <v>5963</v>
      </c>
      <c r="S1270" s="122"/>
      <c r="T1270" s="121"/>
      <c r="U1270" s="121"/>
      <c r="V1270" s="121"/>
      <c r="W1270" s="121"/>
      <c r="X1270" s="121"/>
    </row>
    <row r="1271" ht="12.75" customHeight="1">
      <c r="A1271" s="121" t="s">
        <v>8608</v>
      </c>
      <c r="B1271" s="122">
        <v>6933.0</v>
      </c>
      <c r="C1271" s="123">
        <v>38186.0</v>
      </c>
      <c r="D1271" s="124">
        <v>13.45</v>
      </c>
      <c r="E1271" s="125"/>
      <c r="F1271" s="141" t="s">
        <v>229</v>
      </c>
      <c r="G1271" s="125" t="s">
        <v>8</v>
      </c>
      <c r="H1271" s="122" t="s">
        <v>5962</v>
      </c>
      <c r="I1271" s="142">
        <v>1.95</v>
      </c>
      <c r="J1271" s="122">
        <v>59.0</v>
      </c>
      <c r="K1271" s="122">
        <v>29.0</v>
      </c>
      <c r="L1271" s="121"/>
      <c r="M1271" s="122"/>
      <c r="N1271" s="143"/>
      <c r="O1271" s="121"/>
      <c r="P1271" s="136">
        <v>5.2619028E7</v>
      </c>
      <c r="Q1271" s="121"/>
      <c r="R1271" s="122" t="s">
        <v>5963</v>
      </c>
      <c r="S1271" s="122"/>
      <c r="T1271" s="121"/>
      <c r="U1271" s="121"/>
      <c r="V1271" s="121"/>
      <c r="W1271" s="121"/>
      <c r="X1271" s="121"/>
    </row>
    <row r="1272" ht="12.75" customHeight="1">
      <c r="A1272" s="121" t="s">
        <v>8608</v>
      </c>
      <c r="B1272" s="122">
        <v>9443.0</v>
      </c>
      <c r="C1272" s="123">
        <v>38186.0</v>
      </c>
      <c r="D1272" s="124"/>
      <c r="E1272" s="125"/>
      <c r="F1272" s="141" t="s">
        <v>8653</v>
      </c>
      <c r="G1272" s="125" t="s">
        <v>8</v>
      </c>
      <c r="H1272" s="122"/>
      <c r="I1272" s="142">
        <v>2.0</v>
      </c>
      <c r="J1272" s="122">
        <v>59.0</v>
      </c>
      <c r="K1272" s="122"/>
      <c r="L1272" s="121"/>
      <c r="M1272" s="122"/>
      <c r="N1272" s="143"/>
      <c r="O1272" s="121"/>
      <c r="P1272" s="136"/>
      <c r="Q1272" s="121"/>
      <c r="R1272" s="122"/>
      <c r="S1272" s="122"/>
      <c r="T1272" s="121"/>
      <c r="U1272" s="121"/>
      <c r="V1272" s="121"/>
      <c r="W1272" s="121"/>
      <c r="X1272" s="121"/>
    </row>
    <row r="1273" ht="12.75" customHeight="1">
      <c r="A1273" s="121" t="s">
        <v>8608</v>
      </c>
      <c r="B1273" s="122">
        <v>6939.0</v>
      </c>
      <c r="C1273" s="123">
        <v>38186.0</v>
      </c>
      <c r="D1273" s="124">
        <v>20.15</v>
      </c>
      <c r="E1273" s="125"/>
      <c r="F1273" s="141" t="s">
        <v>712</v>
      </c>
      <c r="G1273" s="125" t="s">
        <v>8</v>
      </c>
      <c r="H1273" s="122" t="s">
        <v>5962</v>
      </c>
      <c r="I1273" s="142">
        <v>2.9</v>
      </c>
      <c r="J1273" s="122">
        <v>65.0</v>
      </c>
      <c r="K1273" s="122">
        <v>34.0</v>
      </c>
      <c r="L1273" s="122"/>
      <c r="M1273" s="122"/>
      <c r="N1273" s="143"/>
      <c r="O1273" s="121"/>
      <c r="P1273" s="136">
        <v>1.0790151E7</v>
      </c>
      <c r="Q1273" s="121"/>
      <c r="R1273" s="122" t="s">
        <v>5963</v>
      </c>
      <c r="S1273" s="122"/>
      <c r="T1273" s="121"/>
      <c r="U1273" s="121"/>
      <c r="V1273" s="121"/>
      <c r="W1273" s="121"/>
      <c r="X1273" s="121"/>
    </row>
    <row r="1274" ht="12.75" customHeight="1">
      <c r="A1274" s="121" t="s">
        <v>8608</v>
      </c>
      <c r="B1274" s="122">
        <v>6981.0</v>
      </c>
      <c r="C1274" s="123">
        <v>38186.0</v>
      </c>
      <c r="D1274" s="124">
        <v>21.3</v>
      </c>
      <c r="E1274" s="125"/>
      <c r="F1274" s="141" t="s">
        <v>712</v>
      </c>
      <c r="G1274" s="125" t="s">
        <v>8</v>
      </c>
      <c r="H1274" s="122" t="s">
        <v>5962</v>
      </c>
      <c r="I1274" s="142">
        <v>2.85</v>
      </c>
      <c r="J1274" s="122">
        <v>67.0</v>
      </c>
      <c r="K1274" s="122">
        <v>32.0</v>
      </c>
      <c r="L1274" s="121"/>
      <c r="M1274" s="122"/>
      <c r="N1274" s="143"/>
      <c r="O1274" s="121"/>
      <c r="P1274" s="136">
        <v>1.055728E7</v>
      </c>
      <c r="Q1274" s="121"/>
      <c r="R1274" s="122" t="s">
        <v>5963</v>
      </c>
      <c r="S1274" s="122"/>
      <c r="T1274" s="121"/>
      <c r="U1274" s="121"/>
      <c r="V1274" s="121"/>
      <c r="W1274" s="121"/>
      <c r="X1274" s="121"/>
    </row>
    <row r="1275" ht="12.75" customHeight="1">
      <c r="A1275" s="121" t="s">
        <v>8608</v>
      </c>
      <c r="B1275" s="122">
        <v>9441.0</v>
      </c>
      <c r="C1275" s="123">
        <v>38186.0</v>
      </c>
      <c r="D1275" s="124"/>
      <c r="E1275" s="125"/>
      <c r="F1275" s="141" t="s">
        <v>8654</v>
      </c>
      <c r="G1275" s="125" t="s">
        <v>8</v>
      </c>
      <c r="H1275" s="122"/>
      <c r="I1275" s="142">
        <v>2.0</v>
      </c>
      <c r="J1275" s="122">
        <v>58.0</v>
      </c>
      <c r="K1275" s="122"/>
      <c r="L1275" s="121"/>
      <c r="M1275" s="122"/>
      <c r="N1275" s="143"/>
      <c r="O1275" s="121"/>
      <c r="P1275" s="136"/>
      <c r="Q1275" s="121"/>
      <c r="R1275" s="122"/>
      <c r="S1275" s="122"/>
      <c r="T1275" s="121"/>
      <c r="U1275" s="121"/>
      <c r="V1275" s="121"/>
      <c r="W1275" s="121"/>
      <c r="X1275" s="121"/>
    </row>
    <row r="1276" ht="12.75" customHeight="1">
      <c r="A1276" s="121" t="s">
        <v>8608</v>
      </c>
      <c r="B1276" s="122">
        <v>9442.0</v>
      </c>
      <c r="C1276" s="123">
        <v>38186.0</v>
      </c>
      <c r="D1276" s="124"/>
      <c r="E1276" s="125"/>
      <c r="F1276" s="141" t="s">
        <v>716</v>
      </c>
      <c r="G1276" s="125" t="s">
        <v>8</v>
      </c>
      <c r="H1276" s="122"/>
      <c r="I1276" s="142">
        <v>1.7</v>
      </c>
      <c r="J1276" s="122">
        <v>58.0</v>
      </c>
      <c r="K1276" s="122"/>
      <c r="L1276" s="121"/>
      <c r="M1276" s="122"/>
      <c r="N1276" s="143"/>
      <c r="O1276" s="121"/>
      <c r="P1276" s="136"/>
      <c r="Q1276" s="121"/>
      <c r="R1276" s="122"/>
      <c r="S1276" s="122"/>
      <c r="T1276" s="121"/>
      <c r="U1276" s="121"/>
      <c r="V1276" s="121"/>
      <c r="W1276" s="121"/>
      <c r="X1276" s="121"/>
    </row>
    <row r="1277" ht="12.75" customHeight="1">
      <c r="A1277" s="121" t="s">
        <v>8608</v>
      </c>
      <c r="B1277" s="122">
        <v>9444.0</v>
      </c>
      <c r="C1277" s="123">
        <v>38186.0</v>
      </c>
      <c r="D1277" s="124"/>
      <c r="E1277" s="125"/>
      <c r="F1277" s="141" t="s">
        <v>716</v>
      </c>
      <c r="G1277" s="125" t="s">
        <v>8</v>
      </c>
      <c r="H1277" s="122"/>
      <c r="I1277" s="142">
        <v>2.7</v>
      </c>
      <c r="J1277" s="122">
        <v>65.0</v>
      </c>
      <c r="K1277" s="122"/>
      <c r="L1277" s="121"/>
      <c r="M1277" s="122"/>
      <c r="N1277" s="143"/>
      <c r="O1277" s="121"/>
      <c r="P1277" s="136"/>
      <c r="Q1277" s="121"/>
      <c r="R1277" s="122"/>
      <c r="S1277" s="122"/>
      <c r="T1277" s="121"/>
      <c r="U1277" s="121"/>
      <c r="V1277" s="121"/>
      <c r="W1277" s="121"/>
      <c r="X1277" s="121"/>
    </row>
    <row r="1278" ht="12.75" customHeight="1">
      <c r="A1278" s="121" t="s">
        <v>8608</v>
      </c>
      <c r="B1278" s="122">
        <v>9439.0</v>
      </c>
      <c r="C1278" s="123">
        <v>38186.0</v>
      </c>
      <c r="D1278" s="124"/>
      <c r="E1278" s="125"/>
      <c r="F1278" s="141" t="s">
        <v>739</v>
      </c>
      <c r="G1278" s="125" t="s">
        <v>8</v>
      </c>
      <c r="H1278" s="122"/>
      <c r="I1278" s="142">
        <v>2.5</v>
      </c>
      <c r="J1278" s="122">
        <v>64.0</v>
      </c>
      <c r="K1278" s="122"/>
      <c r="L1278" s="121"/>
      <c r="M1278" s="122"/>
      <c r="N1278" s="143"/>
      <c r="O1278" s="121"/>
      <c r="P1278" s="136"/>
      <c r="Q1278" s="121"/>
      <c r="R1278" s="122"/>
      <c r="S1278" s="122"/>
      <c r="T1278" s="118"/>
      <c r="U1278" s="121"/>
      <c r="V1278" s="121"/>
      <c r="W1278" s="121"/>
      <c r="X1278" s="121"/>
    </row>
    <row r="1279" ht="12.75" customHeight="1">
      <c r="A1279" s="121" t="s">
        <v>8608</v>
      </c>
      <c r="B1279" s="122">
        <v>6931.0</v>
      </c>
      <c r="C1279" s="123">
        <v>38186.0</v>
      </c>
      <c r="D1279" s="124">
        <v>10.3</v>
      </c>
      <c r="E1279" s="125"/>
      <c r="F1279" s="141" t="s">
        <v>1006</v>
      </c>
      <c r="G1279" s="125" t="s">
        <v>857</v>
      </c>
      <c r="H1279" s="122" t="s">
        <v>5962</v>
      </c>
      <c r="I1279" s="142">
        <v>2.2</v>
      </c>
      <c r="J1279" s="122">
        <v>60.0</v>
      </c>
      <c r="K1279" s="122">
        <v>30.0</v>
      </c>
      <c r="L1279" s="121"/>
      <c r="M1279" s="122"/>
      <c r="N1279" s="143"/>
      <c r="O1279" s="121"/>
      <c r="P1279" s="136">
        <v>7.1694874E7</v>
      </c>
      <c r="Q1279" s="121"/>
      <c r="R1279" s="122" t="s">
        <v>5963</v>
      </c>
      <c r="S1279" s="122"/>
      <c r="T1279" s="121"/>
      <c r="U1279" s="121"/>
      <c r="V1279" s="121"/>
      <c r="W1279" s="121"/>
      <c r="X1279" s="121"/>
    </row>
    <row r="1280" ht="12.75" customHeight="1">
      <c r="A1280" s="121" t="s">
        <v>8608</v>
      </c>
      <c r="B1280" s="122">
        <v>6937.0</v>
      </c>
      <c r="C1280" s="123">
        <v>38186.0</v>
      </c>
      <c r="D1280" s="124">
        <v>18.3</v>
      </c>
      <c r="E1280" s="125"/>
      <c r="F1280" s="141" t="s">
        <v>1083</v>
      </c>
      <c r="G1280" s="125" t="s">
        <v>857</v>
      </c>
      <c r="H1280" s="122" t="s">
        <v>5962</v>
      </c>
      <c r="I1280" s="142">
        <v>2.4</v>
      </c>
      <c r="J1280" s="122">
        <v>63.0</v>
      </c>
      <c r="K1280" s="122">
        <v>31.0</v>
      </c>
      <c r="L1280" s="121"/>
      <c r="M1280" s="122"/>
      <c r="N1280" s="143"/>
      <c r="O1280" s="121"/>
      <c r="P1280" s="136">
        <v>5.2615638E7</v>
      </c>
      <c r="Q1280" s="121"/>
      <c r="R1280" s="122" t="s">
        <v>5963</v>
      </c>
      <c r="S1280" s="122"/>
      <c r="T1280" s="121"/>
      <c r="U1280" s="121"/>
      <c r="V1280" s="121"/>
      <c r="W1280" s="121"/>
      <c r="X1280" s="121"/>
    </row>
    <row r="1281" ht="12.75" customHeight="1">
      <c r="A1281" s="121" t="s">
        <v>8608</v>
      </c>
      <c r="B1281" s="122">
        <v>6934.0</v>
      </c>
      <c r="C1281" s="123">
        <v>38186.0</v>
      </c>
      <c r="D1281" s="124">
        <v>11.0</v>
      </c>
      <c r="E1281" s="125"/>
      <c r="F1281" s="141" t="s">
        <v>1395</v>
      </c>
      <c r="G1281" s="125" t="s">
        <v>857</v>
      </c>
      <c r="H1281" s="122" t="s">
        <v>5962</v>
      </c>
      <c r="I1281" s="142">
        <v>2.25</v>
      </c>
      <c r="J1281" s="122">
        <v>64.0</v>
      </c>
      <c r="K1281" s="122">
        <v>30.0</v>
      </c>
      <c r="L1281" s="121"/>
      <c r="M1281" s="122"/>
      <c r="N1281" s="143"/>
      <c r="O1281" s="121"/>
      <c r="P1281" s="136">
        <v>1.0562912E7</v>
      </c>
      <c r="Q1281" s="121"/>
      <c r="R1281" s="122" t="s">
        <v>5963</v>
      </c>
      <c r="S1281" s="122"/>
      <c r="T1281" s="121"/>
      <c r="U1281" s="121"/>
      <c r="V1281" s="121"/>
      <c r="W1281" s="121"/>
      <c r="X1281" s="121"/>
    </row>
    <row r="1282" ht="12.75" customHeight="1">
      <c r="A1282" s="121" t="s">
        <v>8608</v>
      </c>
      <c r="B1282" s="122">
        <v>6936.0</v>
      </c>
      <c r="C1282" s="123">
        <v>38186.0</v>
      </c>
      <c r="D1282" s="124">
        <v>16.0</v>
      </c>
      <c r="E1282" s="122"/>
      <c r="F1282" s="141" t="s">
        <v>1395</v>
      </c>
      <c r="G1282" s="125" t="s">
        <v>857</v>
      </c>
      <c r="H1282" s="122" t="s">
        <v>5962</v>
      </c>
      <c r="I1282" s="142">
        <v>2.2</v>
      </c>
      <c r="J1282" s="122">
        <v>61.0</v>
      </c>
      <c r="K1282" s="122">
        <v>30.0</v>
      </c>
      <c r="L1282" s="122"/>
      <c r="M1282" s="122"/>
      <c r="N1282" s="143"/>
      <c r="O1282" s="121"/>
      <c r="P1282" s="136">
        <v>5.261564E7</v>
      </c>
      <c r="Q1282" s="121"/>
      <c r="R1282" s="122" t="s">
        <v>5963</v>
      </c>
      <c r="S1282" s="122"/>
      <c r="T1282" s="121"/>
      <c r="U1282" s="121"/>
      <c r="V1282" s="121"/>
      <c r="W1282" s="121"/>
      <c r="X1282" s="121"/>
    </row>
    <row r="1283" ht="12.75" customHeight="1">
      <c r="A1283" s="121" t="s">
        <v>8608</v>
      </c>
      <c r="B1283" s="122">
        <v>6940.0</v>
      </c>
      <c r="C1283" s="123">
        <v>38186.0</v>
      </c>
      <c r="D1283" s="124">
        <v>19.0</v>
      </c>
      <c r="E1283" s="125"/>
      <c r="F1283" s="141" t="s">
        <v>1395</v>
      </c>
      <c r="G1283" s="125" t="s">
        <v>857</v>
      </c>
      <c r="H1283" s="122" t="s">
        <v>5962</v>
      </c>
      <c r="I1283" s="142">
        <v>1.55</v>
      </c>
      <c r="J1283" s="122">
        <v>53.0</v>
      </c>
      <c r="K1283" s="122">
        <v>26.0</v>
      </c>
      <c r="L1283" s="121"/>
      <c r="M1283" s="122"/>
      <c r="N1283" s="143"/>
      <c r="O1283" s="121"/>
      <c r="P1283" s="136">
        <v>9364670.0</v>
      </c>
      <c r="Q1283" s="121"/>
      <c r="R1283" s="122" t="s">
        <v>5963</v>
      </c>
      <c r="S1283" s="122"/>
      <c r="T1283" s="121"/>
      <c r="U1283" s="121"/>
      <c r="V1283" s="121"/>
      <c r="W1283" s="121"/>
      <c r="X1283" s="121"/>
    </row>
    <row r="1284" ht="12.75" customHeight="1">
      <c r="A1284" s="121" t="s">
        <v>8608</v>
      </c>
      <c r="B1284" s="122">
        <v>6935.0</v>
      </c>
      <c r="C1284" s="123">
        <v>38186.0</v>
      </c>
      <c r="D1284" s="124">
        <v>10.45</v>
      </c>
      <c r="E1284" s="125"/>
      <c r="F1284" s="141" t="s">
        <v>1347</v>
      </c>
      <c r="G1284" s="125" t="s">
        <v>857</v>
      </c>
      <c r="H1284" s="122" t="s">
        <v>5962</v>
      </c>
      <c r="I1284" s="142">
        <v>2.0</v>
      </c>
      <c r="J1284" s="122">
        <v>60.0</v>
      </c>
      <c r="K1284" s="122">
        <v>29.0</v>
      </c>
      <c r="L1284" s="121"/>
      <c r="M1284" s="122"/>
      <c r="N1284" s="143"/>
      <c r="O1284" s="121"/>
      <c r="P1284" s="136">
        <v>1.0837645E7</v>
      </c>
      <c r="Q1284" s="121"/>
      <c r="R1284" s="122" t="s">
        <v>5963</v>
      </c>
      <c r="S1284" s="122"/>
      <c r="T1284" s="121"/>
      <c r="U1284" s="121"/>
      <c r="V1284" s="121"/>
      <c r="W1284" s="121"/>
      <c r="X1284" s="121"/>
    </row>
    <row r="1285" ht="12.75" customHeight="1">
      <c r="A1285" s="121" t="s">
        <v>8608</v>
      </c>
      <c r="B1285" s="122">
        <v>6938.0</v>
      </c>
      <c r="C1285" s="123">
        <v>38186.0</v>
      </c>
      <c r="D1285" s="124">
        <v>19.0</v>
      </c>
      <c r="E1285" s="125"/>
      <c r="F1285" s="141" t="s">
        <v>1347</v>
      </c>
      <c r="G1285" s="125" t="s">
        <v>857</v>
      </c>
      <c r="H1285" s="122" t="s">
        <v>5962</v>
      </c>
      <c r="I1285" s="142">
        <v>2.6</v>
      </c>
      <c r="J1285" s="122">
        <v>64.0</v>
      </c>
      <c r="K1285" s="122">
        <v>32.0</v>
      </c>
      <c r="L1285" s="121"/>
      <c r="M1285" s="122"/>
      <c r="N1285" s="143"/>
      <c r="O1285" s="121"/>
      <c r="P1285" s="136">
        <v>1.0826545E7</v>
      </c>
      <c r="Q1285" s="121"/>
      <c r="R1285" s="122" t="s">
        <v>5963</v>
      </c>
      <c r="S1285" s="122"/>
      <c r="T1285" s="121"/>
      <c r="U1285" s="121"/>
      <c r="V1285" s="121"/>
      <c r="W1285" s="121"/>
      <c r="X1285" s="121"/>
    </row>
    <row r="1286" ht="12.75" customHeight="1">
      <c r="A1286" s="121" t="s">
        <v>8608</v>
      </c>
      <c r="B1286" s="122">
        <v>6932.0</v>
      </c>
      <c r="C1286" s="123">
        <v>38186.0</v>
      </c>
      <c r="D1286" s="124">
        <v>10.0</v>
      </c>
      <c r="E1286" s="125"/>
      <c r="F1286" s="141" t="s">
        <v>39</v>
      </c>
      <c r="G1286" s="125" t="s">
        <v>857</v>
      </c>
      <c r="H1286" s="122" t="s">
        <v>5962</v>
      </c>
      <c r="I1286" s="142">
        <v>3.7</v>
      </c>
      <c r="J1286" s="122">
        <v>66.0</v>
      </c>
      <c r="K1286" s="122">
        <v>38.0</v>
      </c>
      <c r="L1286" s="121"/>
      <c r="M1286" s="122"/>
      <c r="N1286" s="143"/>
      <c r="O1286" s="121"/>
      <c r="P1286" s="136">
        <v>1.0744466E7</v>
      </c>
      <c r="Q1286" s="121"/>
      <c r="R1286" s="122" t="s">
        <v>5963</v>
      </c>
      <c r="S1286" s="122"/>
      <c r="T1286" s="121"/>
      <c r="U1286" s="121"/>
      <c r="V1286" s="121"/>
      <c r="W1286" s="121"/>
      <c r="X1286" s="121"/>
    </row>
    <row r="1287" ht="12.75" customHeight="1">
      <c r="A1287" s="121" t="s">
        <v>8608</v>
      </c>
      <c r="B1287" s="122">
        <v>6930.0</v>
      </c>
      <c r="C1287" s="123">
        <v>38186.0</v>
      </c>
      <c r="D1287" s="124">
        <v>11.0</v>
      </c>
      <c r="E1287" s="125"/>
      <c r="F1287" s="141" t="s">
        <v>1080</v>
      </c>
      <c r="G1287" s="125" t="s">
        <v>857</v>
      </c>
      <c r="H1287" s="122" t="s">
        <v>5962</v>
      </c>
      <c r="I1287" s="142">
        <v>2.3</v>
      </c>
      <c r="J1287" s="122">
        <v>61.0</v>
      </c>
      <c r="K1287" s="122">
        <v>31.0</v>
      </c>
      <c r="L1287" s="121"/>
      <c r="M1287" s="122"/>
      <c r="N1287" s="143"/>
      <c r="O1287" s="121"/>
      <c r="P1287" s="136">
        <v>9392669.0</v>
      </c>
      <c r="Q1287" s="121"/>
      <c r="R1287" s="122" t="s">
        <v>5963</v>
      </c>
      <c r="S1287" s="122"/>
      <c r="T1287" s="121"/>
      <c r="U1287" s="121"/>
      <c r="V1287" s="121"/>
      <c r="W1287" s="121"/>
      <c r="X1287" s="121"/>
    </row>
    <row r="1288" ht="12.75" customHeight="1">
      <c r="A1288" s="121" t="s">
        <v>8608</v>
      </c>
      <c r="B1288" s="122">
        <v>9440.0</v>
      </c>
      <c r="C1288" s="123">
        <v>38186.0</v>
      </c>
      <c r="D1288" s="124"/>
      <c r="E1288" s="125"/>
      <c r="F1288" s="141"/>
      <c r="G1288" s="125" t="s">
        <v>857</v>
      </c>
      <c r="H1288" s="122"/>
      <c r="I1288" s="142">
        <v>3.0</v>
      </c>
      <c r="J1288" s="122">
        <v>68.0</v>
      </c>
      <c r="K1288" s="122"/>
      <c r="L1288" s="121"/>
      <c r="M1288" s="122"/>
      <c r="N1288" s="143"/>
      <c r="O1288" s="121"/>
      <c r="P1288" s="136"/>
      <c r="Q1288" s="121"/>
      <c r="R1288" s="122"/>
      <c r="S1288" s="122"/>
      <c r="T1288" s="121"/>
      <c r="U1288" s="121"/>
      <c r="V1288" s="121"/>
      <c r="W1288" s="121"/>
      <c r="X1288" s="121"/>
    </row>
    <row r="1289" ht="12.75" customHeight="1">
      <c r="A1289" s="121" t="s">
        <v>8608</v>
      </c>
      <c r="B1289" s="122">
        <v>9445.0</v>
      </c>
      <c r="C1289" s="123">
        <v>38186.0</v>
      </c>
      <c r="D1289" s="124"/>
      <c r="E1289" s="125"/>
      <c r="F1289" s="141"/>
      <c r="G1289" s="125" t="s">
        <v>857</v>
      </c>
      <c r="H1289" s="122"/>
      <c r="I1289" s="142">
        <v>2.0</v>
      </c>
      <c r="J1289" s="122">
        <v>60.0</v>
      </c>
      <c r="K1289" s="122"/>
      <c r="L1289" s="121"/>
      <c r="M1289" s="122"/>
      <c r="N1289" s="143"/>
      <c r="O1289" s="121"/>
      <c r="P1289" s="136"/>
      <c r="Q1289" s="121"/>
      <c r="R1289" s="122"/>
      <c r="S1289" s="122"/>
      <c r="T1289" s="121"/>
      <c r="U1289" s="121"/>
      <c r="V1289" s="121"/>
      <c r="W1289" s="121"/>
      <c r="X1289" s="121"/>
    </row>
    <row r="1290" ht="12.75" customHeight="1">
      <c r="A1290" s="121" t="s">
        <v>8608</v>
      </c>
      <c r="B1290" s="122">
        <v>9440.0</v>
      </c>
      <c r="C1290" s="123">
        <v>38187.0</v>
      </c>
      <c r="D1290" s="124">
        <v>10.0</v>
      </c>
      <c r="E1290" s="122"/>
      <c r="F1290" s="141" t="s">
        <v>414</v>
      </c>
      <c r="G1290" s="125" t="s">
        <v>8</v>
      </c>
      <c r="H1290" s="122" t="s">
        <v>5962</v>
      </c>
      <c r="I1290" s="142">
        <v>2.0</v>
      </c>
      <c r="J1290" s="122">
        <v>58.0</v>
      </c>
      <c r="K1290" s="122">
        <v>28.0</v>
      </c>
      <c r="L1290" s="122"/>
      <c r="M1290" s="122"/>
      <c r="N1290" s="143"/>
      <c r="O1290" s="121"/>
      <c r="P1290" s="136">
        <v>7.1772928E7</v>
      </c>
      <c r="Q1290" s="121"/>
      <c r="R1290" s="122" t="s">
        <v>5963</v>
      </c>
      <c r="S1290" s="122"/>
      <c r="T1290" s="121"/>
      <c r="U1290" s="121"/>
      <c r="V1290" s="121"/>
      <c r="W1290" s="121"/>
      <c r="X1290" s="121"/>
    </row>
    <row r="1291" ht="12.75" customHeight="1">
      <c r="A1291" s="121" t="s">
        <v>8608</v>
      </c>
      <c r="B1291" s="122">
        <v>9441.0</v>
      </c>
      <c r="C1291" s="123">
        <v>38187.0</v>
      </c>
      <c r="D1291" s="124">
        <v>15.0</v>
      </c>
      <c r="E1291" s="122"/>
      <c r="F1291" s="141" t="s">
        <v>414</v>
      </c>
      <c r="G1291" s="125" t="s">
        <v>8</v>
      </c>
      <c r="H1291" s="122" t="s">
        <v>5962</v>
      </c>
      <c r="I1291" s="142">
        <v>2.1</v>
      </c>
      <c r="J1291" s="122">
        <v>52.0</v>
      </c>
      <c r="K1291" s="122">
        <v>28.0</v>
      </c>
      <c r="L1291" s="122"/>
      <c r="M1291" s="122"/>
      <c r="N1291" s="143"/>
      <c r="O1291" s="121"/>
      <c r="P1291" s="136">
        <v>1.1061292E7</v>
      </c>
      <c r="Q1291" s="121"/>
      <c r="R1291" s="122" t="s">
        <v>5963</v>
      </c>
      <c r="S1291" s="118"/>
      <c r="T1291" s="118"/>
      <c r="U1291" s="118"/>
      <c r="V1291" s="118"/>
      <c r="W1291" s="118"/>
      <c r="X1291" s="118"/>
    </row>
    <row r="1292" ht="12.75" customHeight="1">
      <c r="A1292" s="121" t="s">
        <v>8608</v>
      </c>
      <c r="B1292" s="122">
        <v>9442.0</v>
      </c>
      <c r="C1292" s="123">
        <v>38187.0</v>
      </c>
      <c r="D1292" s="124">
        <v>17.0</v>
      </c>
      <c r="E1292" s="122"/>
      <c r="F1292" s="141" t="s">
        <v>950</v>
      </c>
      <c r="G1292" s="125" t="s">
        <v>8</v>
      </c>
      <c r="H1292" s="122" t="s">
        <v>5962</v>
      </c>
      <c r="I1292" s="142">
        <v>5.0</v>
      </c>
      <c r="J1292" s="122">
        <v>72.0</v>
      </c>
      <c r="K1292" s="122">
        <v>40.0</v>
      </c>
      <c r="L1292" s="122"/>
      <c r="M1292" s="122"/>
      <c r="N1292" s="143"/>
      <c r="O1292" s="121"/>
      <c r="P1292" s="136">
        <v>3.2877088E7</v>
      </c>
      <c r="Q1292" s="121"/>
      <c r="R1292" s="122" t="s">
        <v>5963</v>
      </c>
      <c r="S1292" s="122"/>
      <c r="T1292" s="121"/>
      <c r="U1292" s="121"/>
      <c r="V1292" s="121"/>
      <c r="W1292" s="121"/>
      <c r="X1292" s="121"/>
    </row>
    <row r="1293" ht="12.75" customHeight="1">
      <c r="A1293" s="121" t="s">
        <v>8608</v>
      </c>
      <c r="B1293" s="122">
        <v>9417.0</v>
      </c>
      <c r="C1293" s="123">
        <v>38187.0</v>
      </c>
      <c r="D1293" s="124">
        <v>11.0</v>
      </c>
      <c r="E1293" s="122"/>
      <c r="F1293" s="141" t="s">
        <v>903</v>
      </c>
      <c r="G1293" s="125" t="s">
        <v>8</v>
      </c>
      <c r="H1293" s="122" t="s">
        <v>5962</v>
      </c>
      <c r="I1293" s="142">
        <v>4.4</v>
      </c>
      <c r="J1293" s="122">
        <v>78.0</v>
      </c>
      <c r="K1293" s="122">
        <v>38.0</v>
      </c>
      <c r="L1293" s="122"/>
      <c r="M1293" s="122"/>
      <c r="N1293" s="143"/>
      <c r="O1293" s="121"/>
      <c r="P1293" s="136"/>
      <c r="Q1293" s="121"/>
      <c r="R1293" s="122" t="s">
        <v>5963</v>
      </c>
      <c r="S1293" s="122"/>
      <c r="T1293" s="121"/>
      <c r="U1293" s="121"/>
      <c r="V1293" s="121"/>
      <c r="W1293" s="121"/>
      <c r="X1293" s="121"/>
    </row>
    <row r="1294" ht="12.75" customHeight="1">
      <c r="A1294" s="121" t="s">
        <v>8608</v>
      </c>
      <c r="B1294" s="122">
        <v>6982.0</v>
      </c>
      <c r="C1294" s="123">
        <v>38187.0</v>
      </c>
      <c r="D1294" s="124">
        <v>8.0</v>
      </c>
      <c r="E1294" s="125"/>
      <c r="F1294" s="141" t="s">
        <v>692</v>
      </c>
      <c r="G1294" s="125" t="s">
        <v>8</v>
      </c>
      <c r="H1294" s="122" t="s">
        <v>5962</v>
      </c>
      <c r="I1294" s="142">
        <v>2.9</v>
      </c>
      <c r="J1294" s="122">
        <v>64.0</v>
      </c>
      <c r="K1294" s="122">
        <v>33.0</v>
      </c>
      <c r="L1294" s="121"/>
      <c r="M1294" s="122"/>
      <c r="N1294" s="143"/>
      <c r="O1294" s="121"/>
      <c r="P1294" s="136">
        <v>1.1385415E7</v>
      </c>
      <c r="Q1294" s="121"/>
      <c r="R1294" s="122" t="s">
        <v>5963</v>
      </c>
      <c r="S1294" s="122"/>
      <c r="T1294" s="121"/>
      <c r="U1294" s="121"/>
      <c r="V1294" s="121"/>
      <c r="W1294" s="121"/>
      <c r="X1294" s="121"/>
    </row>
    <row r="1295" ht="12.75" customHeight="1">
      <c r="A1295" s="121" t="s">
        <v>8608</v>
      </c>
      <c r="B1295" s="122">
        <v>6983.0</v>
      </c>
      <c r="C1295" s="123">
        <v>38187.0</v>
      </c>
      <c r="D1295" s="124">
        <v>10.3</v>
      </c>
      <c r="E1295" s="125"/>
      <c r="F1295" s="141" t="s">
        <v>692</v>
      </c>
      <c r="G1295" s="125" t="s">
        <v>8</v>
      </c>
      <c r="H1295" s="122" t="s">
        <v>5962</v>
      </c>
      <c r="I1295" s="142">
        <v>2.4</v>
      </c>
      <c r="J1295" s="122">
        <v>61.0</v>
      </c>
      <c r="K1295" s="122">
        <v>31.0</v>
      </c>
      <c r="L1295" s="121"/>
      <c r="M1295" s="122"/>
      <c r="N1295" s="143"/>
      <c r="O1295" s="121"/>
      <c r="P1295" s="136">
        <v>1.1385415E7</v>
      </c>
      <c r="Q1295" s="121"/>
      <c r="R1295" s="122" t="s">
        <v>5963</v>
      </c>
      <c r="S1295" s="122"/>
      <c r="T1295" s="121"/>
      <c r="U1295" s="121"/>
      <c r="V1295" s="121"/>
      <c r="W1295" s="121"/>
      <c r="X1295" s="121"/>
    </row>
    <row r="1296" ht="12.75" customHeight="1">
      <c r="A1296" s="121" t="s">
        <v>8608</v>
      </c>
      <c r="B1296" s="122">
        <v>6984.0</v>
      </c>
      <c r="C1296" s="123">
        <v>38187.0</v>
      </c>
      <c r="D1296" s="124">
        <v>12.0</v>
      </c>
      <c r="E1296" s="125"/>
      <c r="F1296" s="141" t="s">
        <v>716</v>
      </c>
      <c r="G1296" s="125" t="s">
        <v>8</v>
      </c>
      <c r="H1296" s="122" t="s">
        <v>5962</v>
      </c>
      <c r="I1296" s="142">
        <v>3.5</v>
      </c>
      <c r="J1296" s="122">
        <v>68.0</v>
      </c>
      <c r="K1296" s="122">
        <v>34.0</v>
      </c>
      <c r="L1296" s="121"/>
      <c r="M1296" s="122"/>
      <c r="N1296" s="143"/>
      <c r="O1296" s="121"/>
      <c r="P1296" s="136">
        <v>9386320.0</v>
      </c>
      <c r="Q1296" s="121"/>
      <c r="R1296" s="122" t="s">
        <v>5978</v>
      </c>
      <c r="S1296" s="122"/>
      <c r="T1296" s="121"/>
      <c r="U1296" s="121"/>
      <c r="V1296" s="121"/>
      <c r="W1296" s="121"/>
      <c r="X1296" s="121"/>
    </row>
    <row r="1297" ht="12.75" customHeight="1">
      <c r="A1297" s="121" t="s">
        <v>8608</v>
      </c>
      <c r="B1297" s="122">
        <v>9445.0</v>
      </c>
      <c r="C1297" s="123">
        <v>38187.0</v>
      </c>
      <c r="D1297" s="124"/>
      <c r="E1297" s="125"/>
      <c r="F1297" s="141" t="s">
        <v>791</v>
      </c>
      <c r="G1297" s="125" t="s">
        <v>8</v>
      </c>
      <c r="H1297" s="122"/>
      <c r="I1297" s="142">
        <v>2.4</v>
      </c>
      <c r="J1297" s="122">
        <v>62.0</v>
      </c>
      <c r="K1297" s="122"/>
      <c r="L1297" s="121"/>
      <c r="M1297" s="122"/>
      <c r="N1297" s="143"/>
      <c r="O1297" s="121"/>
      <c r="P1297" s="136"/>
      <c r="Q1297" s="121"/>
      <c r="R1297" s="122"/>
      <c r="S1297" s="122"/>
      <c r="T1297" s="121"/>
      <c r="U1297" s="121"/>
      <c r="V1297" s="121"/>
      <c r="W1297" s="121"/>
      <c r="X1297" s="121"/>
    </row>
    <row r="1298" ht="12.75" customHeight="1">
      <c r="A1298" s="121" t="s">
        <v>8608</v>
      </c>
      <c r="B1298" s="122">
        <v>9448.0</v>
      </c>
      <c r="C1298" s="123">
        <v>38187.0</v>
      </c>
      <c r="D1298" s="124">
        <v>12.0</v>
      </c>
      <c r="E1298" s="122"/>
      <c r="F1298" s="141" t="s">
        <v>1005</v>
      </c>
      <c r="G1298" s="125" t="s">
        <v>857</v>
      </c>
      <c r="H1298" s="122" t="s">
        <v>5962</v>
      </c>
      <c r="I1298" s="142">
        <v>2.7</v>
      </c>
      <c r="J1298" s="122">
        <v>66.0</v>
      </c>
      <c r="K1298" s="122">
        <v>34.0</v>
      </c>
      <c r="L1298" s="122"/>
      <c r="M1298" s="122"/>
      <c r="N1298" s="143"/>
      <c r="O1298" s="121"/>
      <c r="P1298" s="136">
        <v>1.056738E7</v>
      </c>
      <c r="Q1298" s="121"/>
      <c r="R1298" s="122" t="s">
        <v>5963</v>
      </c>
      <c r="S1298" s="122"/>
      <c r="T1298" s="121"/>
      <c r="U1298" s="121"/>
      <c r="V1298" s="121"/>
      <c r="W1298" s="121"/>
      <c r="X1298" s="121"/>
    </row>
    <row r="1299" ht="12.75" customHeight="1">
      <c r="A1299" s="121" t="s">
        <v>8608</v>
      </c>
      <c r="B1299" s="122">
        <v>6985.0</v>
      </c>
      <c r="C1299" s="123">
        <v>38187.0</v>
      </c>
      <c r="D1299" s="124">
        <v>19.3</v>
      </c>
      <c r="E1299" s="121"/>
      <c r="F1299" s="141" t="s">
        <v>1083</v>
      </c>
      <c r="G1299" s="125" t="s">
        <v>857</v>
      </c>
      <c r="H1299" s="122" t="s">
        <v>5962</v>
      </c>
      <c r="I1299" s="142">
        <v>2.2</v>
      </c>
      <c r="J1299" s="122">
        <v>61.0</v>
      </c>
      <c r="K1299" s="122">
        <v>30.0</v>
      </c>
      <c r="L1299" s="121"/>
      <c r="M1299" s="122"/>
      <c r="N1299" s="143"/>
      <c r="O1299" s="121"/>
      <c r="P1299" s="136">
        <v>1.0744466E7</v>
      </c>
      <c r="Q1299" s="121"/>
      <c r="R1299" s="122" t="s">
        <v>5963</v>
      </c>
      <c r="S1299" s="122"/>
      <c r="T1299" s="121"/>
      <c r="U1299" s="121"/>
      <c r="V1299" s="121"/>
      <c r="W1299" s="121"/>
      <c r="X1299" s="121"/>
    </row>
    <row r="1300" ht="12.75" customHeight="1">
      <c r="A1300" s="121" t="s">
        <v>8608</v>
      </c>
      <c r="B1300" s="122">
        <v>6986.0</v>
      </c>
      <c r="C1300" s="123">
        <v>38187.0</v>
      </c>
      <c r="D1300" s="124">
        <v>21.0</v>
      </c>
      <c r="E1300" s="122"/>
      <c r="F1300" s="141" t="s">
        <v>1083</v>
      </c>
      <c r="G1300" s="125" t="s">
        <v>857</v>
      </c>
      <c r="H1300" s="122" t="s">
        <v>5962</v>
      </c>
      <c r="I1300" s="142">
        <v>2.5</v>
      </c>
      <c r="J1300" s="122">
        <v>63.0</v>
      </c>
      <c r="K1300" s="122">
        <v>31.0</v>
      </c>
      <c r="L1300" s="122"/>
      <c r="M1300" s="122"/>
      <c r="N1300" s="143"/>
      <c r="O1300" s="121"/>
      <c r="P1300" s="136">
        <v>5.2615638E7</v>
      </c>
      <c r="Q1300" s="121"/>
      <c r="R1300" s="122" t="s">
        <v>5963</v>
      </c>
      <c r="S1300" s="122"/>
      <c r="T1300" s="121"/>
      <c r="U1300" s="121"/>
      <c r="V1300" s="121"/>
      <c r="W1300" s="121"/>
      <c r="X1300" s="121"/>
    </row>
    <row r="1301" ht="12.75" customHeight="1">
      <c r="A1301" s="121" t="s">
        <v>8608</v>
      </c>
      <c r="B1301" s="122">
        <v>9449.0</v>
      </c>
      <c r="C1301" s="123">
        <v>38187.0</v>
      </c>
      <c r="D1301" s="124">
        <v>12.0</v>
      </c>
      <c r="E1301" s="122"/>
      <c r="F1301" s="141" t="s">
        <v>915</v>
      </c>
      <c r="G1301" s="125" t="s">
        <v>857</v>
      </c>
      <c r="H1301" s="122" t="s">
        <v>5962</v>
      </c>
      <c r="I1301" s="142">
        <v>2.9</v>
      </c>
      <c r="J1301" s="122">
        <v>65.0</v>
      </c>
      <c r="K1301" s="122">
        <v>34.0</v>
      </c>
      <c r="L1301" s="122"/>
      <c r="M1301" s="122"/>
      <c r="N1301" s="143"/>
      <c r="O1301" s="121"/>
      <c r="P1301" s="136">
        <v>1.6203154E7</v>
      </c>
      <c r="Q1301" s="121"/>
      <c r="R1301" s="122" t="s">
        <v>6118</v>
      </c>
      <c r="S1301" s="122"/>
      <c r="T1301" s="121"/>
      <c r="U1301" s="121"/>
      <c r="V1301" s="121"/>
      <c r="W1301" s="121"/>
      <c r="X1301" s="121"/>
    </row>
    <row r="1302" ht="12.75" customHeight="1">
      <c r="A1302" s="121" t="s">
        <v>8608</v>
      </c>
      <c r="B1302" s="122">
        <v>9416.0</v>
      </c>
      <c r="C1302" s="123">
        <v>38187.0</v>
      </c>
      <c r="D1302" s="124">
        <v>8.0</v>
      </c>
      <c r="E1302" s="125"/>
      <c r="F1302" s="141" t="s">
        <v>911</v>
      </c>
      <c r="G1302" s="125" t="s">
        <v>857</v>
      </c>
      <c r="H1302" s="122" t="s">
        <v>5962</v>
      </c>
      <c r="I1302" s="142">
        <v>2.5</v>
      </c>
      <c r="J1302" s="122">
        <v>64.0</v>
      </c>
      <c r="K1302" s="122">
        <v>32.0</v>
      </c>
      <c r="L1302" s="121"/>
      <c r="M1302" s="122"/>
      <c r="N1302" s="143"/>
      <c r="O1302" s="121"/>
      <c r="P1302" s="136">
        <v>1.0707537E7</v>
      </c>
      <c r="Q1302" s="121"/>
      <c r="R1302" s="122" t="s">
        <v>5963</v>
      </c>
      <c r="S1302" s="122"/>
      <c r="T1302" s="121"/>
      <c r="U1302" s="121"/>
      <c r="V1302" s="121"/>
      <c r="W1302" s="121"/>
      <c r="X1302" s="121"/>
    </row>
    <row r="1303" ht="12.75" customHeight="1">
      <c r="A1303" s="121" t="s">
        <v>8608</v>
      </c>
      <c r="B1303" s="122">
        <v>9443.0</v>
      </c>
      <c r="C1303" s="123">
        <v>38187.0</v>
      </c>
      <c r="D1303" s="124"/>
      <c r="E1303" s="125"/>
      <c r="F1303" s="141"/>
      <c r="G1303" s="125" t="s">
        <v>857</v>
      </c>
      <c r="H1303" s="122"/>
      <c r="I1303" s="142">
        <v>2.9</v>
      </c>
      <c r="J1303" s="122">
        <v>68.0</v>
      </c>
      <c r="K1303" s="122"/>
      <c r="L1303" s="121"/>
      <c r="M1303" s="122"/>
      <c r="N1303" s="143"/>
      <c r="O1303" s="121"/>
      <c r="P1303" s="136"/>
      <c r="Q1303" s="121"/>
      <c r="R1303" s="122"/>
      <c r="S1303" s="122"/>
      <c r="T1303" s="121"/>
      <c r="U1303" s="121"/>
      <c r="V1303" s="121"/>
      <c r="W1303" s="121"/>
      <c r="X1303" s="121"/>
    </row>
    <row r="1304" ht="12.75" customHeight="1">
      <c r="A1304" s="121" t="s">
        <v>8608</v>
      </c>
      <c r="B1304" s="122">
        <v>9453.0</v>
      </c>
      <c r="C1304" s="123">
        <v>38188.0</v>
      </c>
      <c r="D1304" s="124"/>
      <c r="E1304" s="125"/>
      <c r="F1304" s="141" t="s">
        <v>414</v>
      </c>
      <c r="G1304" s="125" t="s">
        <v>8</v>
      </c>
      <c r="H1304" s="122"/>
      <c r="I1304" s="142">
        <v>2.4</v>
      </c>
      <c r="J1304" s="122">
        <v>62.0</v>
      </c>
      <c r="K1304" s="122"/>
      <c r="L1304" s="121"/>
      <c r="M1304" s="122"/>
      <c r="N1304" s="143"/>
      <c r="O1304" s="121"/>
      <c r="P1304" s="136"/>
      <c r="Q1304" s="121"/>
      <c r="R1304" s="122"/>
      <c r="S1304" s="122"/>
      <c r="T1304" s="121"/>
      <c r="U1304" s="121"/>
      <c r="V1304" s="121"/>
      <c r="W1304" s="121"/>
      <c r="X1304" s="121"/>
    </row>
    <row r="1305" ht="12.75" customHeight="1">
      <c r="A1305" s="121" t="s">
        <v>8608</v>
      </c>
      <c r="B1305" s="122">
        <v>6694.0</v>
      </c>
      <c r="C1305" s="123">
        <v>38188.0</v>
      </c>
      <c r="D1305" s="124">
        <v>13.0</v>
      </c>
      <c r="E1305" s="125"/>
      <c r="F1305" s="141" t="s">
        <v>8625</v>
      </c>
      <c r="G1305" s="125" t="s">
        <v>8</v>
      </c>
      <c r="H1305" s="122" t="s">
        <v>5962</v>
      </c>
      <c r="I1305" s="142">
        <v>1.9</v>
      </c>
      <c r="J1305" s="122">
        <v>57.0</v>
      </c>
      <c r="K1305" s="122">
        <v>28.0</v>
      </c>
      <c r="L1305" s="121"/>
      <c r="M1305" s="122"/>
      <c r="N1305" s="143"/>
      <c r="O1305" s="121"/>
      <c r="P1305" s="136">
        <v>9736119.0</v>
      </c>
      <c r="Q1305" s="121"/>
      <c r="R1305" s="122" t="s">
        <v>6009</v>
      </c>
      <c r="S1305" s="122"/>
      <c r="T1305" s="121"/>
      <c r="U1305" s="121"/>
      <c r="V1305" s="121"/>
      <c r="W1305" s="121"/>
      <c r="X1305" s="121"/>
    </row>
    <row r="1306" ht="12.75" customHeight="1">
      <c r="A1306" s="121" t="s">
        <v>8608</v>
      </c>
      <c r="B1306" s="122">
        <v>6991.0</v>
      </c>
      <c r="C1306" s="123">
        <v>38188.0</v>
      </c>
      <c r="D1306" s="124">
        <v>18.3</v>
      </c>
      <c r="E1306" s="125"/>
      <c r="F1306" s="141" t="s">
        <v>716</v>
      </c>
      <c r="G1306" s="125" t="s">
        <v>8</v>
      </c>
      <c r="H1306" s="122" t="s">
        <v>5962</v>
      </c>
      <c r="I1306" s="142">
        <v>2.5</v>
      </c>
      <c r="J1306" s="122">
        <v>66.0</v>
      </c>
      <c r="K1306" s="122">
        <v>29.0</v>
      </c>
      <c r="L1306" s="121"/>
      <c r="M1306" s="122"/>
      <c r="N1306" s="143"/>
      <c r="O1306" s="121"/>
      <c r="P1306" s="136">
        <v>5.3505577E7</v>
      </c>
      <c r="Q1306" s="121"/>
      <c r="R1306" s="122" t="s">
        <v>5963</v>
      </c>
      <c r="S1306" s="122"/>
      <c r="T1306" s="121"/>
      <c r="U1306" s="121"/>
      <c r="V1306" s="121"/>
      <c r="W1306" s="121"/>
      <c r="X1306" s="121"/>
    </row>
    <row r="1307" ht="12.75" customHeight="1">
      <c r="A1307" s="121" t="s">
        <v>8608</v>
      </c>
      <c r="B1307" s="122">
        <v>6695.0</v>
      </c>
      <c r="C1307" s="123">
        <v>38188.0</v>
      </c>
      <c r="D1307" s="124">
        <v>12.3</v>
      </c>
      <c r="E1307" s="125"/>
      <c r="F1307" s="141" t="s">
        <v>739</v>
      </c>
      <c r="G1307" s="125" t="s">
        <v>8</v>
      </c>
      <c r="H1307" s="122" t="s">
        <v>5962</v>
      </c>
      <c r="I1307" s="142">
        <v>2.3</v>
      </c>
      <c r="J1307" s="122">
        <v>60.0</v>
      </c>
      <c r="K1307" s="122">
        <v>31.0</v>
      </c>
      <c r="L1307" s="121"/>
      <c r="M1307" s="122"/>
      <c r="N1307" s="143"/>
      <c r="O1307" s="121"/>
      <c r="P1307" s="136">
        <v>61148.0</v>
      </c>
      <c r="Q1307" s="121"/>
      <c r="R1307" s="122" t="s">
        <v>5963</v>
      </c>
      <c r="S1307" s="122"/>
      <c r="T1307" s="121"/>
      <c r="U1307" s="121"/>
      <c r="V1307" s="121"/>
      <c r="W1307" s="121"/>
      <c r="X1307" s="121"/>
    </row>
    <row r="1308" ht="12.75" customHeight="1">
      <c r="A1308" s="121" t="s">
        <v>8608</v>
      </c>
      <c r="B1308" s="122">
        <v>6992.0</v>
      </c>
      <c r="C1308" s="123">
        <v>38188.0</v>
      </c>
      <c r="D1308" s="124">
        <v>10.0</v>
      </c>
      <c r="E1308" s="125"/>
      <c r="F1308" s="141" t="s">
        <v>739</v>
      </c>
      <c r="G1308" s="125" t="s">
        <v>8</v>
      </c>
      <c r="H1308" s="122" t="s">
        <v>5962</v>
      </c>
      <c r="I1308" s="142">
        <v>2.7</v>
      </c>
      <c r="J1308" s="122">
        <v>64.0</v>
      </c>
      <c r="K1308" s="122">
        <v>31.0</v>
      </c>
      <c r="L1308" s="121"/>
      <c r="M1308" s="122"/>
      <c r="N1308" s="143"/>
      <c r="O1308" s="121"/>
      <c r="P1308" s="136">
        <v>61148.0</v>
      </c>
      <c r="Q1308" s="121"/>
      <c r="R1308" s="122" t="s">
        <v>5963</v>
      </c>
      <c r="S1308" s="122"/>
      <c r="T1308" s="121"/>
      <c r="U1308" s="121"/>
      <c r="V1308" s="121"/>
      <c r="W1308" s="121"/>
      <c r="X1308" s="121"/>
    </row>
    <row r="1309" ht="12.75" customHeight="1">
      <c r="A1309" s="121" t="s">
        <v>8608</v>
      </c>
      <c r="B1309" s="122">
        <v>9447.0</v>
      </c>
      <c r="C1309" s="123">
        <v>38188.0</v>
      </c>
      <c r="D1309" s="124">
        <v>11.0</v>
      </c>
      <c r="E1309" s="125"/>
      <c r="F1309" s="141" t="s">
        <v>1006</v>
      </c>
      <c r="G1309" s="125" t="s">
        <v>857</v>
      </c>
      <c r="H1309" s="122" t="s">
        <v>5962</v>
      </c>
      <c r="I1309" s="142">
        <v>5.6</v>
      </c>
      <c r="J1309" s="122">
        <v>81.0</v>
      </c>
      <c r="K1309" s="122">
        <v>40.0</v>
      </c>
      <c r="L1309" s="121"/>
      <c r="M1309" s="122"/>
      <c r="N1309" s="143"/>
      <c r="O1309" s="121"/>
      <c r="P1309" s="136">
        <v>1.051573E7</v>
      </c>
      <c r="Q1309" s="121"/>
      <c r="R1309" s="122" t="s">
        <v>5963</v>
      </c>
      <c r="S1309" s="122"/>
      <c r="T1309" s="121"/>
      <c r="U1309" s="121"/>
      <c r="V1309" s="121"/>
      <c r="W1309" s="121"/>
      <c r="X1309" s="121"/>
    </row>
    <row r="1310" ht="12.75" customHeight="1">
      <c r="A1310" s="121" t="s">
        <v>8608</v>
      </c>
      <c r="B1310" s="122">
        <v>6995.0</v>
      </c>
      <c r="C1310" s="123">
        <v>38188.0</v>
      </c>
      <c r="D1310" s="124">
        <v>21.0</v>
      </c>
      <c r="E1310" s="125"/>
      <c r="F1310" s="141" t="s">
        <v>1438</v>
      </c>
      <c r="G1310" s="125" t="s">
        <v>857</v>
      </c>
      <c r="H1310" s="122" t="s">
        <v>5962</v>
      </c>
      <c r="I1310" s="142">
        <v>3.2</v>
      </c>
      <c r="J1310" s="122">
        <v>68.0</v>
      </c>
      <c r="K1310" s="122">
        <v>32.0</v>
      </c>
      <c r="L1310" s="121"/>
      <c r="M1310" s="122"/>
      <c r="N1310" s="143"/>
      <c r="O1310" s="121"/>
      <c r="P1310" s="136">
        <v>7.1696922E7</v>
      </c>
      <c r="Q1310" s="121"/>
      <c r="R1310" s="122" t="s">
        <v>5963</v>
      </c>
      <c r="S1310" s="122"/>
      <c r="T1310" s="121"/>
      <c r="U1310" s="121"/>
      <c r="V1310" s="121"/>
      <c r="W1310" s="121"/>
      <c r="X1310" s="121"/>
    </row>
    <row r="1311" ht="12.75" customHeight="1">
      <c r="A1311" s="121" t="s">
        <v>8608</v>
      </c>
      <c r="B1311" s="122">
        <v>6990.0</v>
      </c>
      <c r="C1311" s="123">
        <v>38188.0</v>
      </c>
      <c r="D1311" s="124">
        <v>10.0</v>
      </c>
      <c r="E1311" s="125"/>
      <c r="F1311" s="141" t="s">
        <v>6538</v>
      </c>
      <c r="G1311" s="125" t="s">
        <v>857</v>
      </c>
      <c r="H1311" s="122" t="s">
        <v>5962</v>
      </c>
      <c r="I1311" s="142">
        <v>4.0</v>
      </c>
      <c r="J1311" s="122">
        <v>73.0</v>
      </c>
      <c r="K1311" s="122">
        <v>36.0</v>
      </c>
      <c r="L1311" s="121"/>
      <c r="M1311" s="122"/>
      <c r="N1311" s="143"/>
      <c r="O1311" s="121"/>
      <c r="P1311" s="136">
        <v>7.169285E7</v>
      </c>
      <c r="Q1311" s="121"/>
      <c r="R1311" s="122" t="s">
        <v>5963</v>
      </c>
      <c r="S1311" s="122"/>
      <c r="T1311" s="121"/>
      <c r="U1311" s="121"/>
      <c r="V1311" s="121"/>
      <c r="W1311" s="121"/>
      <c r="X1311" s="121"/>
    </row>
    <row r="1312" ht="12.75" customHeight="1">
      <c r="A1312" s="121" t="s">
        <v>8608</v>
      </c>
      <c r="B1312" s="122">
        <v>9448.0</v>
      </c>
      <c r="C1312" s="123">
        <v>38188.0</v>
      </c>
      <c r="D1312" s="124">
        <v>13.0</v>
      </c>
      <c r="E1312" s="125"/>
      <c r="F1312" s="141" t="s">
        <v>8650</v>
      </c>
      <c r="G1312" s="125" t="s">
        <v>857</v>
      </c>
      <c r="H1312" s="122" t="s">
        <v>5962</v>
      </c>
      <c r="I1312" s="142">
        <v>2.2</v>
      </c>
      <c r="J1312" s="122">
        <v>62.0</v>
      </c>
      <c r="K1312" s="122">
        <v>30.0</v>
      </c>
      <c r="L1312" s="121"/>
      <c r="M1312" s="122"/>
      <c r="N1312" s="143"/>
      <c r="O1312" s="121"/>
      <c r="P1312" s="136">
        <v>5.2868231E7</v>
      </c>
      <c r="Q1312" s="121"/>
      <c r="R1312" s="122" t="s">
        <v>5963</v>
      </c>
      <c r="S1312" s="122"/>
      <c r="T1312" s="121"/>
      <c r="U1312" s="121"/>
      <c r="V1312" s="121"/>
      <c r="W1312" s="121"/>
      <c r="X1312" s="121"/>
    </row>
    <row r="1313" ht="12.75" customHeight="1">
      <c r="A1313" s="121" t="s">
        <v>8608</v>
      </c>
      <c r="B1313" s="122">
        <v>6989.0</v>
      </c>
      <c r="C1313" s="123">
        <v>38188.0</v>
      </c>
      <c r="D1313" s="124">
        <v>10.0</v>
      </c>
      <c r="E1313" s="125"/>
      <c r="F1313" s="141" t="s">
        <v>948</v>
      </c>
      <c r="G1313" s="125" t="s">
        <v>857</v>
      </c>
      <c r="H1313" s="122" t="s">
        <v>5962</v>
      </c>
      <c r="I1313" s="142">
        <v>2.6</v>
      </c>
      <c r="J1313" s="122">
        <v>64.0</v>
      </c>
      <c r="K1313" s="122">
        <v>31.0</v>
      </c>
      <c r="L1313" s="121"/>
      <c r="M1313" s="122"/>
      <c r="N1313" s="143"/>
      <c r="O1313" s="121"/>
      <c r="P1313" s="136">
        <v>5.2613216E7</v>
      </c>
      <c r="Q1313" s="121"/>
      <c r="R1313" s="122" t="s">
        <v>5963</v>
      </c>
      <c r="S1313" s="122"/>
      <c r="T1313" s="121"/>
      <c r="U1313" s="121"/>
      <c r="V1313" s="121"/>
      <c r="W1313" s="121"/>
      <c r="X1313" s="121"/>
    </row>
    <row r="1314" ht="12.75" customHeight="1">
      <c r="A1314" s="121" t="s">
        <v>8608</v>
      </c>
      <c r="B1314" s="122">
        <v>9449.0</v>
      </c>
      <c r="C1314" s="123">
        <v>38188.0</v>
      </c>
      <c r="D1314" s="124">
        <v>17.0</v>
      </c>
      <c r="E1314" s="125"/>
      <c r="F1314" s="141" t="s">
        <v>928</v>
      </c>
      <c r="G1314" s="125" t="s">
        <v>857</v>
      </c>
      <c r="H1314" s="122" t="s">
        <v>5962</v>
      </c>
      <c r="I1314" s="142">
        <v>2.6</v>
      </c>
      <c r="J1314" s="122">
        <v>63.0</v>
      </c>
      <c r="K1314" s="122">
        <v>32.0</v>
      </c>
      <c r="L1314" s="121"/>
      <c r="M1314" s="122"/>
      <c r="N1314" s="143"/>
      <c r="O1314" s="121"/>
      <c r="P1314" s="136">
        <v>1.070855E7</v>
      </c>
      <c r="Q1314" s="121"/>
      <c r="R1314" s="122" t="s">
        <v>5963</v>
      </c>
      <c r="S1314" s="122"/>
      <c r="T1314" s="121"/>
      <c r="U1314" s="121"/>
      <c r="V1314" s="121"/>
      <c r="W1314" s="121"/>
      <c r="X1314" s="121"/>
    </row>
    <row r="1315" ht="12.75" customHeight="1">
      <c r="A1315" s="121" t="s">
        <v>8608</v>
      </c>
      <c r="B1315" s="122">
        <v>9451.0</v>
      </c>
      <c r="C1315" s="123">
        <v>38188.0</v>
      </c>
      <c r="D1315" s="124">
        <v>18.0</v>
      </c>
      <c r="E1315" s="125"/>
      <c r="F1315" s="141" t="s">
        <v>921</v>
      </c>
      <c r="G1315" s="125" t="s">
        <v>857</v>
      </c>
      <c r="H1315" s="122" t="s">
        <v>5962</v>
      </c>
      <c r="I1315" s="142">
        <v>1.55</v>
      </c>
      <c r="J1315" s="122">
        <v>53.0</v>
      </c>
      <c r="K1315" s="122">
        <v>28.0</v>
      </c>
      <c r="L1315" s="121"/>
      <c r="M1315" s="122"/>
      <c r="N1315" s="143"/>
      <c r="O1315" s="121"/>
      <c r="P1315" s="136">
        <v>1.055895E7</v>
      </c>
      <c r="Q1315" s="121"/>
      <c r="R1315" s="122" t="s">
        <v>5963</v>
      </c>
      <c r="S1315" s="122"/>
      <c r="T1315" s="121"/>
      <c r="U1315" s="121"/>
      <c r="V1315" s="121"/>
      <c r="W1315" s="121"/>
      <c r="X1315" s="121"/>
    </row>
    <row r="1316" ht="12.75" customHeight="1">
      <c r="A1316" s="121" t="s">
        <v>8608</v>
      </c>
      <c r="B1316" s="122">
        <v>6987.0</v>
      </c>
      <c r="C1316" s="123">
        <v>38188.0</v>
      </c>
      <c r="D1316" s="124">
        <v>11.0</v>
      </c>
      <c r="E1316" s="125"/>
      <c r="F1316" s="141" t="s">
        <v>999</v>
      </c>
      <c r="G1316" s="125" t="s">
        <v>857</v>
      </c>
      <c r="H1316" s="122" t="s">
        <v>5962</v>
      </c>
      <c r="I1316" s="142">
        <v>2.1</v>
      </c>
      <c r="J1316" s="122">
        <v>62.0</v>
      </c>
      <c r="K1316" s="122">
        <v>29.0</v>
      </c>
      <c r="L1316" s="121"/>
      <c r="M1316" s="122"/>
      <c r="N1316" s="143"/>
      <c r="O1316" s="121"/>
      <c r="P1316" s="136">
        <v>1.0465472E7</v>
      </c>
      <c r="Q1316" s="121"/>
      <c r="R1316" s="122" t="s">
        <v>5963</v>
      </c>
      <c r="S1316" s="122"/>
      <c r="T1316" s="121"/>
      <c r="U1316" s="121"/>
      <c r="V1316" s="121"/>
      <c r="W1316" s="121"/>
      <c r="X1316" s="121"/>
    </row>
    <row r="1317" ht="12.75" customHeight="1">
      <c r="A1317" s="121" t="s">
        <v>8608</v>
      </c>
      <c r="B1317" s="122">
        <v>9450.0</v>
      </c>
      <c r="C1317" s="123">
        <v>38188.0</v>
      </c>
      <c r="D1317" s="124">
        <v>18.3</v>
      </c>
      <c r="E1317" s="125"/>
      <c r="F1317" s="141" t="s">
        <v>1881</v>
      </c>
      <c r="G1317" s="125" t="s">
        <v>857</v>
      </c>
      <c r="H1317" s="122" t="s">
        <v>5962</v>
      </c>
      <c r="I1317" s="142">
        <v>4.6</v>
      </c>
      <c r="J1317" s="122">
        <v>77.0</v>
      </c>
      <c r="K1317" s="122">
        <v>38.0</v>
      </c>
      <c r="L1317" s="121"/>
      <c r="M1317" s="122"/>
      <c r="N1317" s="143"/>
      <c r="O1317" s="121"/>
      <c r="P1317" s="136">
        <v>1.0567017E7</v>
      </c>
      <c r="Q1317" s="121"/>
      <c r="R1317" s="122" t="s">
        <v>5963</v>
      </c>
      <c r="S1317" s="122"/>
      <c r="T1317" s="121"/>
      <c r="U1317" s="121"/>
      <c r="V1317" s="121"/>
      <c r="W1317" s="121"/>
      <c r="X1317" s="121"/>
    </row>
    <row r="1318" ht="12.75" customHeight="1">
      <c r="A1318" s="121" t="s">
        <v>8608</v>
      </c>
      <c r="B1318" s="122">
        <v>9446.0</v>
      </c>
      <c r="C1318" s="123">
        <v>38188.0</v>
      </c>
      <c r="D1318" s="124">
        <v>8.0</v>
      </c>
      <c r="E1318" s="125"/>
      <c r="F1318" s="141" t="s">
        <v>1394</v>
      </c>
      <c r="G1318" s="125" t="s">
        <v>857</v>
      </c>
      <c r="H1318" s="122" t="s">
        <v>5962</v>
      </c>
      <c r="I1318" s="142">
        <v>2.0</v>
      </c>
      <c r="J1318" s="122">
        <v>58.0</v>
      </c>
      <c r="K1318" s="122">
        <v>28.0</v>
      </c>
      <c r="L1318" s="121"/>
      <c r="M1318" s="122"/>
      <c r="N1318" s="143"/>
      <c r="O1318" s="121"/>
      <c r="P1318" s="136">
        <v>1.0782955E7</v>
      </c>
      <c r="Q1318" s="121"/>
      <c r="R1318" s="122" t="s">
        <v>5963</v>
      </c>
      <c r="S1318" s="122"/>
      <c r="T1318" s="121"/>
      <c r="U1318" s="121"/>
      <c r="V1318" s="121"/>
      <c r="W1318" s="121"/>
      <c r="X1318" s="121"/>
    </row>
    <row r="1319" ht="12.75" customHeight="1">
      <c r="A1319" s="121" t="s">
        <v>8608</v>
      </c>
      <c r="B1319" s="122">
        <v>6988.0</v>
      </c>
      <c r="C1319" s="123">
        <v>38188.0</v>
      </c>
      <c r="D1319" s="124">
        <v>9.0</v>
      </c>
      <c r="E1319" s="125"/>
      <c r="F1319" s="141" t="s">
        <v>918</v>
      </c>
      <c r="G1319" s="125" t="s">
        <v>857</v>
      </c>
      <c r="H1319" s="122" t="s">
        <v>5962</v>
      </c>
      <c r="I1319" s="142">
        <v>3.2</v>
      </c>
      <c r="J1319" s="122">
        <v>63.0</v>
      </c>
      <c r="K1319" s="122">
        <v>33.0</v>
      </c>
      <c r="L1319" s="121"/>
      <c r="M1319" s="122"/>
      <c r="N1319" s="143"/>
      <c r="O1319" s="121"/>
      <c r="P1319" s="136">
        <v>1.0744466E7</v>
      </c>
      <c r="Q1319" s="121"/>
      <c r="R1319" s="122" t="s">
        <v>5963</v>
      </c>
      <c r="S1319" s="122"/>
      <c r="T1319" s="121"/>
      <c r="U1319" s="121"/>
      <c r="V1319" s="121"/>
      <c r="W1319" s="121"/>
      <c r="X1319" s="121"/>
    </row>
    <row r="1320" ht="12.75" customHeight="1">
      <c r="A1320" s="121" t="s">
        <v>8608</v>
      </c>
      <c r="B1320" s="122">
        <v>9452.0</v>
      </c>
      <c r="C1320" s="123">
        <v>38188.0</v>
      </c>
      <c r="D1320" s="124">
        <v>18.0</v>
      </c>
      <c r="E1320" s="125"/>
      <c r="F1320" s="141" t="s">
        <v>8126</v>
      </c>
      <c r="G1320" s="125" t="s">
        <v>857</v>
      </c>
      <c r="H1320" s="122" t="s">
        <v>5962</v>
      </c>
      <c r="I1320" s="142">
        <v>2.0</v>
      </c>
      <c r="J1320" s="122">
        <v>58.0</v>
      </c>
      <c r="K1320" s="122">
        <v>28.0</v>
      </c>
      <c r="L1320" s="121"/>
      <c r="M1320" s="122"/>
      <c r="N1320" s="143"/>
      <c r="O1320" s="121"/>
      <c r="P1320" s="136">
        <v>1.1041159E7</v>
      </c>
      <c r="Q1320" s="121"/>
      <c r="R1320" s="122" t="s">
        <v>5963</v>
      </c>
      <c r="S1320" s="122"/>
      <c r="T1320" s="121"/>
      <c r="U1320" s="121"/>
      <c r="V1320" s="121"/>
      <c r="W1320" s="121"/>
      <c r="X1320" s="121"/>
    </row>
    <row r="1321" ht="12.75" customHeight="1">
      <c r="A1321" s="121" t="s">
        <v>8608</v>
      </c>
      <c r="B1321" s="122">
        <v>9418.0</v>
      </c>
      <c r="C1321" s="123">
        <v>38189.0</v>
      </c>
      <c r="D1321" s="124">
        <v>9.0</v>
      </c>
      <c r="E1321" s="125"/>
      <c r="F1321" s="141" t="s">
        <v>8625</v>
      </c>
      <c r="G1321" s="125" t="s">
        <v>8</v>
      </c>
      <c r="H1321" s="122" t="s">
        <v>5962</v>
      </c>
      <c r="I1321" s="142">
        <v>2.2</v>
      </c>
      <c r="J1321" s="122">
        <v>62.0</v>
      </c>
      <c r="K1321" s="122">
        <v>30.0</v>
      </c>
      <c r="L1321" s="121"/>
      <c r="M1321" s="122"/>
      <c r="N1321" s="143"/>
      <c r="O1321" s="121"/>
      <c r="P1321" s="136">
        <v>1.0567017E7</v>
      </c>
      <c r="Q1321" s="121"/>
      <c r="R1321" s="122" t="s">
        <v>5963</v>
      </c>
      <c r="S1321" s="122"/>
      <c r="T1321" s="121"/>
      <c r="U1321" s="121"/>
      <c r="V1321" s="121"/>
      <c r="W1321" s="121"/>
      <c r="X1321" s="121"/>
    </row>
    <row r="1322" ht="12.75" customHeight="1">
      <c r="A1322" s="121" t="s">
        <v>8608</v>
      </c>
      <c r="B1322" s="122">
        <v>9462.0</v>
      </c>
      <c r="C1322" s="123">
        <v>38189.0</v>
      </c>
      <c r="D1322" s="124">
        <v>15.0</v>
      </c>
      <c r="E1322" s="125"/>
      <c r="F1322" s="141" t="s">
        <v>8625</v>
      </c>
      <c r="G1322" s="125" t="s">
        <v>8</v>
      </c>
      <c r="H1322" s="122" t="s">
        <v>5962</v>
      </c>
      <c r="I1322" s="142">
        <v>5.1</v>
      </c>
      <c r="J1322" s="122">
        <v>78.0</v>
      </c>
      <c r="K1322" s="122">
        <v>40.0</v>
      </c>
      <c r="L1322" s="121"/>
      <c r="M1322" s="122"/>
      <c r="N1322" s="143"/>
      <c r="O1322" s="121"/>
      <c r="P1322" s="136">
        <v>1.0567017E7</v>
      </c>
      <c r="Q1322" s="121"/>
      <c r="R1322" s="122" t="s">
        <v>5963</v>
      </c>
      <c r="S1322" s="122"/>
      <c r="T1322" s="121"/>
      <c r="U1322" s="121"/>
      <c r="V1322" s="121"/>
      <c r="W1322" s="121"/>
      <c r="X1322" s="121"/>
    </row>
    <row r="1323" ht="12.75" customHeight="1">
      <c r="A1323" s="121" t="s">
        <v>8608</v>
      </c>
      <c r="B1323" s="122">
        <v>9459.0</v>
      </c>
      <c r="C1323" s="123">
        <v>38189.0</v>
      </c>
      <c r="D1323" s="124">
        <v>12.0</v>
      </c>
      <c r="E1323" s="122"/>
      <c r="F1323" s="141" t="s">
        <v>692</v>
      </c>
      <c r="G1323" s="125" t="s">
        <v>8</v>
      </c>
      <c r="H1323" s="122" t="s">
        <v>5962</v>
      </c>
      <c r="I1323" s="142">
        <v>2.8</v>
      </c>
      <c r="J1323" s="122">
        <v>63.0</v>
      </c>
      <c r="K1323" s="122">
        <v>32.0</v>
      </c>
      <c r="L1323" s="122"/>
      <c r="M1323" s="122"/>
      <c r="N1323" s="143"/>
      <c r="O1323" s="121"/>
      <c r="P1323" s="136">
        <v>1.6203154E7</v>
      </c>
      <c r="Q1323" s="121"/>
      <c r="R1323" s="122" t="s">
        <v>6118</v>
      </c>
      <c r="S1323" s="122"/>
      <c r="T1323" s="121"/>
      <c r="U1323" s="121"/>
      <c r="V1323" s="121"/>
      <c r="W1323" s="121"/>
      <c r="X1323" s="121"/>
    </row>
    <row r="1324" ht="12.75" customHeight="1">
      <c r="A1324" s="121" t="s">
        <v>8608</v>
      </c>
      <c r="B1324" s="122">
        <v>6999.0</v>
      </c>
      <c r="C1324" s="123">
        <v>38189.0</v>
      </c>
      <c r="D1324" s="124">
        <v>20.0</v>
      </c>
      <c r="E1324" s="122"/>
      <c r="F1324" s="141" t="s">
        <v>716</v>
      </c>
      <c r="G1324" s="125" t="s">
        <v>8</v>
      </c>
      <c r="H1324" s="122" t="s">
        <v>5962</v>
      </c>
      <c r="I1324" s="142">
        <v>2.2</v>
      </c>
      <c r="J1324" s="122">
        <v>62.0</v>
      </c>
      <c r="K1324" s="122">
        <v>28.0</v>
      </c>
      <c r="L1324" s="122"/>
      <c r="M1324" s="122"/>
      <c r="N1324" s="143"/>
      <c r="O1324" s="121"/>
      <c r="P1324" s="136">
        <v>5.2112286E7</v>
      </c>
      <c r="Q1324" s="121"/>
      <c r="R1324" s="122" t="s">
        <v>5978</v>
      </c>
      <c r="S1324" s="122"/>
      <c r="T1324" s="121"/>
      <c r="U1324" s="121"/>
      <c r="V1324" s="121"/>
      <c r="W1324" s="121"/>
      <c r="X1324" s="121"/>
    </row>
    <row r="1325" ht="12.75" customHeight="1">
      <c r="A1325" s="121" t="s">
        <v>8608</v>
      </c>
      <c r="B1325" s="122">
        <v>9455.0</v>
      </c>
      <c r="C1325" s="123">
        <v>38189.0</v>
      </c>
      <c r="D1325" s="124">
        <v>10.0</v>
      </c>
      <c r="E1325" s="125"/>
      <c r="F1325" s="141" t="s">
        <v>6518</v>
      </c>
      <c r="G1325" s="125" t="s">
        <v>857</v>
      </c>
      <c r="H1325" s="122" t="s">
        <v>5962</v>
      </c>
      <c r="I1325" s="142">
        <v>2.5</v>
      </c>
      <c r="J1325" s="122">
        <v>64.0</v>
      </c>
      <c r="K1325" s="122">
        <v>30.0</v>
      </c>
      <c r="L1325" s="121"/>
      <c r="M1325" s="122"/>
      <c r="N1325" s="143"/>
      <c r="O1325" s="121"/>
      <c r="P1325" s="136">
        <v>5.2614104E7</v>
      </c>
      <c r="Q1325" s="121"/>
      <c r="R1325" s="122" t="s">
        <v>5963</v>
      </c>
      <c r="S1325" s="122"/>
      <c r="T1325" s="121"/>
      <c r="U1325" s="121"/>
      <c r="V1325" s="121"/>
      <c r="W1325" s="121"/>
      <c r="X1325" s="121"/>
    </row>
    <row r="1326" ht="12.75" customHeight="1">
      <c r="A1326" s="121" t="s">
        <v>8608</v>
      </c>
      <c r="B1326" s="122">
        <v>6998.0</v>
      </c>
      <c r="C1326" s="123">
        <v>38189.0</v>
      </c>
      <c r="D1326" s="124">
        <v>12.0</v>
      </c>
      <c r="E1326" s="122"/>
      <c r="F1326" s="141" t="s">
        <v>777</v>
      </c>
      <c r="G1326" s="125" t="s">
        <v>857</v>
      </c>
      <c r="H1326" s="122" t="s">
        <v>5962</v>
      </c>
      <c r="I1326" s="142">
        <v>2.4</v>
      </c>
      <c r="J1326" s="122">
        <v>62.0</v>
      </c>
      <c r="K1326" s="122">
        <v>31.0</v>
      </c>
      <c r="L1326" s="122"/>
      <c r="M1326" s="122"/>
      <c r="N1326" s="143"/>
      <c r="O1326" s="121"/>
      <c r="P1326" s="136">
        <v>7.169285E7</v>
      </c>
      <c r="Q1326" s="121"/>
      <c r="R1326" s="122" t="s">
        <v>5963</v>
      </c>
      <c r="S1326" s="122"/>
      <c r="T1326" s="121"/>
      <c r="U1326" s="121"/>
      <c r="V1326" s="121"/>
      <c r="W1326" s="121"/>
      <c r="X1326" s="121"/>
    </row>
    <row r="1327" ht="12.75" customHeight="1">
      <c r="A1327" s="121" t="s">
        <v>8608</v>
      </c>
      <c r="B1327" s="122">
        <v>7000.0</v>
      </c>
      <c r="C1327" s="123">
        <v>38189.0</v>
      </c>
      <c r="D1327" s="124">
        <v>20.0</v>
      </c>
      <c r="E1327" s="125"/>
      <c r="F1327" s="141" t="s">
        <v>1084</v>
      </c>
      <c r="G1327" s="125" t="s">
        <v>857</v>
      </c>
      <c r="H1327" s="122" t="s">
        <v>5962</v>
      </c>
      <c r="I1327" s="142">
        <v>3.1</v>
      </c>
      <c r="J1327" s="122">
        <v>66.0</v>
      </c>
      <c r="K1327" s="122">
        <v>32.0</v>
      </c>
      <c r="L1327" s="121"/>
      <c r="M1327" s="122"/>
      <c r="N1327" s="143"/>
      <c r="O1327" s="121"/>
      <c r="P1327" s="136">
        <v>1.0744466E7</v>
      </c>
      <c r="Q1327" s="121"/>
      <c r="R1327" s="122" t="s">
        <v>5963</v>
      </c>
      <c r="S1327" s="122"/>
      <c r="T1327" s="121"/>
      <c r="U1327" s="121"/>
      <c r="V1327" s="121"/>
      <c r="W1327" s="121"/>
      <c r="X1327" s="121"/>
    </row>
    <row r="1328" ht="12.75" customHeight="1">
      <c r="A1328" s="121" t="s">
        <v>8608</v>
      </c>
      <c r="B1328" s="122">
        <v>9460.0</v>
      </c>
      <c r="C1328" s="123">
        <v>38189.0</v>
      </c>
      <c r="D1328" s="124">
        <v>12.0</v>
      </c>
      <c r="E1328" s="125"/>
      <c r="F1328" s="141" t="s">
        <v>8650</v>
      </c>
      <c r="G1328" s="125" t="s">
        <v>857</v>
      </c>
      <c r="H1328" s="122" t="s">
        <v>5962</v>
      </c>
      <c r="I1328" s="142">
        <v>2.0</v>
      </c>
      <c r="J1328" s="122">
        <v>60.0</v>
      </c>
      <c r="K1328" s="122">
        <v>28.0</v>
      </c>
      <c r="L1328" s="121"/>
      <c r="M1328" s="122"/>
      <c r="N1328" s="143"/>
      <c r="O1328" s="121"/>
      <c r="P1328" s="136">
        <v>1.0587361E7</v>
      </c>
      <c r="Q1328" s="121"/>
      <c r="R1328" s="122" t="s">
        <v>5963</v>
      </c>
      <c r="S1328" s="122"/>
      <c r="T1328" s="121"/>
      <c r="U1328" s="121"/>
      <c r="V1328" s="121"/>
      <c r="W1328" s="121"/>
      <c r="X1328" s="121"/>
    </row>
    <row r="1329" ht="12.75" customHeight="1">
      <c r="A1329" s="121" t="s">
        <v>8608</v>
      </c>
      <c r="B1329" s="122">
        <v>9457.0</v>
      </c>
      <c r="C1329" s="123">
        <v>38189.0</v>
      </c>
      <c r="D1329" s="124">
        <v>11.0</v>
      </c>
      <c r="E1329" s="125"/>
      <c r="F1329" s="141" t="s">
        <v>4867</v>
      </c>
      <c r="G1329" s="125" t="s">
        <v>857</v>
      </c>
      <c r="H1329" s="122" t="s">
        <v>5962</v>
      </c>
      <c r="I1329" s="142">
        <v>2.5</v>
      </c>
      <c r="J1329" s="122">
        <v>63.0</v>
      </c>
      <c r="K1329" s="122">
        <v>32.0</v>
      </c>
      <c r="L1329" s="121"/>
      <c r="M1329" s="122"/>
      <c r="N1329" s="143"/>
      <c r="O1329" s="121"/>
      <c r="P1329" s="136">
        <v>7.1696922E7</v>
      </c>
      <c r="Q1329" s="121"/>
      <c r="R1329" s="122" t="s">
        <v>5963</v>
      </c>
      <c r="S1329" s="122"/>
      <c r="T1329" s="121"/>
      <c r="U1329" s="121"/>
      <c r="V1329" s="121"/>
      <c r="W1329" s="121"/>
      <c r="X1329" s="121"/>
    </row>
    <row r="1330" ht="12.75" customHeight="1">
      <c r="A1330" s="121" t="s">
        <v>8608</v>
      </c>
      <c r="B1330" s="122">
        <v>6997.0</v>
      </c>
      <c r="C1330" s="123">
        <v>38189.0</v>
      </c>
      <c r="D1330" s="124">
        <v>17.0</v>
      </c>
      <c r="E1330" s="122"/>
      <c r="F1330" s="141" t="s">
        <v>921</v>
      </c>
      <c r="G1330" s="125" t="s">
        <v>857</v>
      </c>
      <c r="H1330" s="122" t="s">
        <v>5962</v>
      </c>
      <c r="I1330" s="142">
        <v>2.8</v>
      </c>
      <c r="J1330" s="122">
        <v>62.0</v>
      </c>
      <c r="K1330" s="122">
        <v>33.0</v>
      </c>
      <c r="L1330" s="122"/>
      <c r="M1330" s="122"/>
      <c r="N1330" s="143"/>
      <c r="O1330" s="121"/>
      <c r="P1330" s="136">
        <v>9441972.0</v>
      </c>
      <c r="Q1330" s="121"/>
      <c r="R1330" s="122" t="s">
        <v>5963</v>
      </c>
      <c r="S1330" s="122"/>
      <c r="T1330" s="121"/>
      <c r="U1330" s="121"/>
      <c r="V1330" s="121"/>
      <c r="W1330" s="121"/>
      <c r="X1330" s="121"/>
    </row>
    <row r="1331" ht="12.75" customHeight="1">
      <c r="A1331" s="121" t="s">
        <v>8608</v>
      </c>
      <c r="B1331" s="122">
        <v>6996.0</v>
      </c>
      <c r="C1331" s="123">
        <v>38189.0</v>
      </c>
      <c r="D1331" s="124">
        <v>12.0</v>
      </c>
      <c r="E1331" s="125"/>
      <c r="F1331" s="141" t="s">
        <v>1394</v>
      </c>
      <c r="G1331" s="125" t="s">
        <v>857</v>
      </c>
      <c r="H1331" s="122" t="s">
        <v>5962</v>
      </c>
      <c r="I1331" s="142">
        <v>3.4</v>
      </c>
      <c r="J1331" s="122">
        <v>69.0</v>
      </c>
      <c r="K1331" s="122">
        <v>34.0</v>
      </c>
      <c r="L1331" s="121"/>
      <c r="M1331" s="122"/>
      <c r="N1331" s="143"/>
      <c r="O1331" s="121"/>
      <c r="P1331" s="136">
        <v>7.6955241E7</v>
      </c>
      <c r="Q1331" s="121"/>
      <c r="R1331" s="122" t="s">
        <v>5963</v>
      </c>
      <c r="S1331" s="122"/>
      <c r="T1331" s="121"/>
      <c r="U1331" s="121"/>
      <c r="V1331" s="121"/>
      <c r="W1331" s="121"/>
      <c r="X1331" s="121"/>
    </row>
    <row r="1332" ht="12.75" customHeight="1">
      <c r="A1332" s="121" t="s">
        <v>8608</v>
      </c>
      <c r="B1332" s="122">
        <v>9454.0</v>
      </c>
      <c r="C1332" s="123">
        <v>38189.0</v>
      </c>
      <c r="D1332" s="124">
        <v>7.0</v>
      </c>
      <c r="E1332" s="125"/>
      <c r="F1332" s="141" t="s">
        <v>918</v>
      </c>
      <c r="G1332" s="125" t="s">
        <v>857</v>
      </c>
      <c r="H1332" s="122" t="s">
        <v>5962</v>
      </c>
      <c r="I1332" s="142">
        <v>5.2</v>
      </c>
      <c r="J1332" s="122">
        <v>81.0</v>
      </c>
      <c r="K1332" s="122">
        <v>40.0</v>
      </c>
      <c r="L1332" s="121"/>
      <c r="M1332" s="122"/>
      <c r="N1332" s="143"/>
      <c r="O1332" s="121"/>
      <c r="P1332" s="136">
        <v>1.0601965E7</v>
      </c>
      <c r="Q1332" s="121"/>
      <c r="R1332" s="122" t="s">
        <v>5963</v>
      </c>
      <c r="S1332" s="122"/>
      <c r="T1332" s="121"/>
      <c r="U1332" s="121"/>
      <c r="V1332" s="121"/>
      <c r="W1332" s="121"/>
      <c r="X1332" s="121"/>
    </row>
    <row r="1333" ht="12.75" customHeight="1">
      <c r="A1333" s="121" t="s">
        <v>8608</v>
      </c>
      <c r="B1333" s="122">
        <v>9456.0</v>
      </c>
      <c r="C1333" s="123">
        <v>38189.0</v>
      </c>
      <c r="D1333" s="124">
        <v>10.0</v>
      </c>
      <c r="E1333" s="125"/>
      <c r="F1333" s="141" t="s">
        <v>8641</v>
      </c>
      <c r="G1333" s="125" t="s">
        <v>857</v>
      </c>
      <c r="H1333" s="122" t="s">
        <v>5962</v>
      </c>
      <c r="I1333" s="142">
        <v>2.4</v>
      </c>
      <c r="J1333" s="122">
        <v>63.0</v>
      </c>
      <c r="K1333" s="122">
        <v>37.0</v>
      </c>
      <c r="L1333" s="121"/>
      <c r="M1333" s="122"/>
      <c r="N1333" s="143"/>
      <c r="O1333" s="121"/>
      <c r="P1333" s="136">
        <v>5.2613216E7</v>
      </c>
      <c r="Q1333" s="121"/>
      <c r="R1333" s="122" t="s">
        <v>5963</v>
      </c>
      <c r="S1333" s="122"/>
      <c r="T1333" s="121"/>
      <c r="U1333" s="121"/>
      <c r="V1333" s="121"/>
      <c r="W1333" s="121"/>
      <c r="X1333" s="121"/>
    </row>
    <row r="1334" ht="12.75" customHeight="1">
      <c r="A1334" s="121" t="s">
        <v>8608</v>
      </c>
      <c r="B1334" s="138">
        <v>9472.0</v>
      </c>
      <c r="C1334" s="123">
        <v>38191.0</v>
      </c>
      <c r="D1334" s="124"/>
      <c r="E1334" s="125"/>
      <c r="F1334" s="141" t="s">
        <v>229</v>
      </c>
      <c r="G1334" s="125" t="s">
        <v>8</v>
      </c>
      <c r="H1334" s="122"/>
      <c r="I1334" s="142">
        <v>2.2</v>
      </c>
      <c r="J1334" s="122">
        <v>63.0</v>
      </c>
      <c r="K1334" s="122"/>
      <c r="L1334" s="121"/>
      <c r="M1334" s="122"/>
      <c r="N1334" s="143"/>
      <c r="O1334" s="121"/>
      <c r="P1334" s="136"/>
      <c r="Q1334" s="121"/>
      <c r="R1334" s="122"/>
      <c r="S1334" s="122"/>
      <c r="T1334" s="121"/>
      <c r="U1334" s="121"/>
      <c r="V1334" s="121"/>
      <c r="W1334" s="121"/>
      <c r="X1334" s="121"/>
    </row>
    <row r="1335" ht="12.75" customHeight="1">
      <c r="A1335" s="121" t="s">
        <v>8608</v>
      </c>
      <c r="B1335" s="138">
        <v>9475.0</v>
      </c>
      <c r="C1335" s="123">
        <v>38191.0</v>
      </c>
      <c r="D1335" s="124"/>
      <c r="E1335" s="125"/>
      <c r="F1335" s="141" t="s">
        <v>229</v>
      </c>
      <c r="G1335" s="125" t="s">
        <v>8</v>
      </c>
      <c r="H1335" s="122"/>
      <c r="I1335" s="142">
        <v>2.6</v>
      </c>
      <c r="J1335" s="122">
        <v>63.0</v>
      </c>
      <c r="K1335" s="122"/>
      <c r="L1335" s="121"/>
      <c r="M1335" s="122"/>
      <c r="N1335" s="143"/>
      <c r="O1335" s="121"/>
      <c r="P1335" s="136"/>
      <c r="Q1335" s="121"/>
      <c r="R1335" s="122"/>
      <c r="S1335" s="122"/>
      <c r="T1335" s="121"/>
      <c r="U1335" s="121"/>
      <c r="V1335" s="121"/>
      <c r="W1335" s="121"/>
      <c r="X1335" s="121"/>
    </row>
    <row r="1336" ht="12.75" customHeight="1">
      <c r="A1336" s="121" t="s">
        <v>8608</v>
      </c>
      <c r="B1336" s="138">
        <v>9476.0</v>
      </c>
      <c r="C1336" s="123">
        <v>38191.0</v>
      </c>
      <c r="D1336" s="124"/>
      <c r="E1336" s="125"/>
      <c r="F1336" s="141" t="s">
        <v>229</v>
      </c>
      <c r="G1336" s="125" t="s">
        <v>8</v>
      </c>
      <c r="H1336" s="122"/>
      <c r="I1336" s="142">
        <v>2.0</v>
      </c>
      <c r="J1336" s="122">
        <v>60.0</v>
      </c>
      <c r="K1336" s="122"/>
      <c r="L1336" s="121"/>
      <c r="M1336" s="122"/>
      <c r="N1336" s="143"/>
      <c r="O1336" s="121"/>
      <c r="P1336" s="136"/>
      <c r="Q1336" s="121"/>
      <c r="R1336" s="122"/>
      <c r="S1336" s="122"/>
      <c r="T1336" s="121"/>
      <c r="U1336" s="121"/>
      <c r="V1336" s="121"/>
      <c r="W1336" s="121"/>
      <c r="X1336" s="121"/>
    </row>
    <row r="1337" ht="12.75" customHeight="1">
      <c r="A1337" s="121" t="s">
        <v>8608</v>
      </c>
      <c r="B1337" s="138">
        <v>9468.0</v>
      </c>
      <c r="C1337" s="123">
        <v>38191.0</v>
      </c>
      <c r="D1337" s="124"/>
      <c r="E1337" s="125"/>
      <c r="F1337" s="141" t="s">
        <v>414</v>
      </c>
      <c r="G1337" s="125" t="s">
        <v>8</v>
      </c>
      <c r="H1337" s="122"/>
      <c r="I1337" s="142">
        <v>4.0</v>
      </c>
      <c r="J1337" s="122">
        <v>70.0</v>
      </c>
      <c r="K1337" s="122"/>
      <c r="L1337" s="121"/>
      <c r="M1337" s="122"/>
      <c r="N1337" s="143"/>
      <c r="O1337" s="121"/>
      <c r="P1337" s="136"/>
      <c r="Q1337" s="121"/>
      <c r="R1337" s="122"/>
      <c r="S1337" s="122"/>
      <c r="T1337" s="121"/>
      <c r="U1337" s="121"/>
      <c r="V1337" s="121"/>
      <c r="W1337" s="121"/>
      <c r="X1337" s="121"/>
    </row>
    <row r="1338" ht="12.75" customHeight="1">
      <c r="A1338" s="121" t="s">
        <v>8608</v>
      </c>
      <c r="B1338" s="138">
        <v>9479.0</v>
      </c>
      <c r="C1338" s="123">
        <v>38191.0</v>
      </c>
      <c r="D1338" s="124"/>
      <c r="E1338" s="125"/>
      <c r="F1338" s="141" t="s">
        <v>950</v>
      </c>
      <c r="G1338" s="125" t="s">
        <v>8</v>
      </c>
      <c r="H1338" s="122"/>
      <c r="I1338" s="142">
        <v>2.7</v>
      </c>
      <c r="J1338" s="122">
        <v>66.0</v>
      </c>
      <c r="K1338" s="122"/>
      <c r="L1338" s="121"/>
      <c r="M1338" s="122"/>
      <c r="N1338" s="143"/>
      <c r="O1338" s="121"/>
      <c r="P1338" s="136"/>
      <c r="Q1338" s="121"/>
      <c r="R1338" s="122"/>
      <c r="S1338" s="122"/>
      <c r="T1338" s="121"/>
      <c r="U1338" s="121"/>
      <c r="V1338" s="121"/>
      <c r="W1338" s="121"/>
      <c r="X1338" s="121"/>
    </row>
    <row r="1339" ht="12.75" customHeight="1">
      <c r="A1339" s="121" t="s">
        <v>8608</v>
      </c>
      <c r="B1339" s="122">
        <v>8906.0</v>
      </c>
      <c r="C1339" s="123">
        <v>38191.0</v>
      </c>
      <c r="D1339" s="124">
        <v>8.0</v>
      </c>
      <c r="E1339" s="122"/>
      <c r="F1339" s="141" t="s">
        <v>903</v>
      </c>
      <c r="G1339" s="125" t="s">
        <v>8</v>
      </c>
      <c r="H1339" s="122" t="s">
        <v>5962</v>
      </c>
      <c r="I1339" s="142">
        <v>2.0</v>
      </c>
      <c r="J1339" s="122">
        <v>59.0</v>
      </c>
      <c r="K1339" s="122">
        <v>29.0</v>
      </c>
      <c r="L1339" s="122"/>
      <c r="M1339" s="122"/>
      <c r="N1339" s="143" t="s">
        <v>821</v>
      </c>
      <c r="O1339" s="121"/>
      <c r="P1339" s="136">
        <v>5.2611978E7</v>
      </c>
      <c r="Q1339" s="121"/>
      <c r="R1339" s="122" t="s">
        <v>5963</v>
      </c>
      <c r="S1339" s="122"/>
      <c r="T1339" s="121"/>
      <c r="U1339" s="121"/>
      <c r="V1339" s="121"/>
      <c r="W1339" s="121"/>
      <c r="X1339" s="121"/>
    </row>
    <row r="1340" ht="12.75" customHeight="1">
      <c r="A1340" s="121" t="s">
        <v>8608</v>
      </c>
      <c r="B1340" s="138">
        <v>9478.0</v>
      </c>
      <c r="C1340" s="123">
        <v>38191.0</v>
      </c>
      <c r="D1340" s="124"/>
      <c r="E1340" s="125"/>
      <c r="F1340" s="141" t="s">
        <v>739</v>
      </c>
      <c r="G1340" s="125" t="s">
        <v>8</v>
      </c>
      <c r="H1340" s="122"/>
      <c r="I1340" s="142">
        <v>2.8</v>
      </c>
      <c r="J1340" s="122">
        <v>65.0</v>
      </c>
      <c r="K1340" s="122"/>
      <c r="L1340" s="121"/>
      <c r="M1340" s="122"/>
      <c r="N1340" s="143"/>
      <c r="O1340" s="121"/>
      <c r="P1340" s="136"/>
      <c r="Q1340" s="121"/>
      <c r="R1340" s="122"/>
      <c r="S1340" s="122"/>
      <c r="T1340" s="121"/>
      <c r="U1340" s="121"/>
      <c r="V1340" s="121"/>
      <c r="W1340" s="121"/>
      <c r="X1340" s="121"/>
    </row>
    <row r="1341" ht="12.75" customHeight="1">
      <c r="A1341" s="121" t="s">
        <v>8608</v>
      </c>
      <c r="B1341" s="122">
        <v>8901.0</v>
      </c>
      <c r="C1341" s="123">
        <v>38191.0</v>
      </c>
      <c r="D1341" s="124">
        <v>15.0</v>
      </c>
      <c r="E1341" s="125"/>
      <c r="F1341" s="141" t="s">
        <v>923</v>
      </c>
      <c r="G1341" s="125" t="s">
        <v>857</v>
      </c>
      <c r="H1341" s="122" t="s">
        <v>5962</v>
      </c>
      <c r="I1341" s="142">
        <v>3.1</v>
      </c>
      <c r="J1341" s="122">
        <v>64.0</v>
      </c>
      <c r="K1341" s="122">
        <v>34.0</v>
      </c>
      <c r="L1341" s="121"/>
      <c r="M1341" s="122"/>
      <c r="N1341" s="143" t="s">
        <v>35</v>
      </c>
      <c r="O1341" s="121"/>
      <c r="P1341" s="136">
        <v>1.0744466E7</v>
      </c>
      <c r="Q1341" s="121"/>
      <c r="R1341" s="122" t="s">
        <v>5963</v>
      </c>
      <c r="S1341" s="122"/>
      <c r="T1341" s="121"/>
      <c r="U1341" s="121"/>
      <c r="V1341" s="121"/>
      <c r="W1341" s="121"/>
      <c r="X1341" s="121"/>
    </row>
    <row r="1342" ht="12.75" customHeight="1">
      <c r="A1342" s="121" t="s">
        <v>8608</v>
      </c>
      <c r="B1342" s="122">
        <v>8900.0</v>
      </c>
      <c r="C1342" s="123">
        <v>38191.0</v>
      </c>
      <c r="D1342" s="124">
        <v>9.0</v>
      </c>
      <c r="E1342" s="122"/>
      <c r="F1342" s="141" t="s">
        <v>6523</v>
      </c>
      <c r="G1342" s="125" t="s">
        <v>857</v>
      </c>
      <c r="H1342" s="122" t="s">
        <v>5962</v>
      </c>
      <c r="I1342" s="142">
        <v>2.6</v>
      </c>
      <c r="J1342" s="122">
        <v>63.0</v>
      </c>
      <c r="K1342" s="122">
        <v>32.0</v>
      </c>
      <c r="L1342" s="122"/>
      <c r="M1342" s="122"/>
      <c r="N1342" s="143" t="s">
        <v>821</v>
      </c>
      <c r="O1342" s="121"/>
      <c r="P1342" s="136">
        <v>1.0708533E7</v>
      </c>
      <c r="Q1342" s="121"/>
      <c r="R1342" s="122" t="s">
        <v>5963</v>
      </c>
      <c r="S1342" s="122"/>
      <c r="T1342" s="121"/>
      <c r="U1342" s="121"/>
      <c r="V1342" s="121"/>
      <c r="W1342" s="121"/>
      <c r="X1342" s="121"/>
    </row>
    <row r="1343" ht="12.75" customHeight="1">
      <c r="A1343" s="121" t="s">
        <v>8608</v>
      </c>
      <c r="B1343" s="122">
        <v>8903.0</v>
      </c>
      <c r="C1343" s="123">
        <v>38191.0</v>
      </c>
      <c r="D1343" s="124">
        <v>19.0</v>
      </c>
      <c r="E1343" s="125"/>
      <c r="F1343" s="141" t="s">
        <v>1395</v>
      </c>
      <c r="G1343" s="125" t="s">
        <v>857</v>
      </c>
      <c r="H1343" s="122" t="s">
        <v>5962</v>
      </c>
      <c r="I1343" s="142">
        <v>2.55</v>
      </c>
      <c r="J1343" s="122">
        <v>62.0</v>
      </c>
      <c r="K1343" s="122">
        <v>32.0</v>
      </c>
      <c r="L1343" s="121"/>
      <c r="M1343" s="122"/>
      <c r="N1343" s="143" t="s">
        <v>821</v>
      </c>
      <c r="O1343" s="121"/>
      <c r="P1343" s="136">
        <v>1.1396856E7</v>
      </c>
      <c r="Q1343" s="121"/>
      <c r="R1343" s="122" t="s">
        <v>5963</v>
      </c>
      <c r="S1343" s="122"/>
      <c r="T1343" s="121"/>
      <c r="U1343" s="121"/>
      <c r="V1343" s="121"/>
      <c r="W1343" s="121"/>
      <c r="X1343" s="121"/>
    </row>
    <row r="1344" ht="12.75" customHeight="1">
      <c r="A1344" s="121" t="s">
        <v>8608</v>
      </c>
      <c r="B1344" s="122">
        <v>8904.0</v>
      </c>
      <c r="C1344" s="123">
        <v>38191.0</v>
      </c>
      <c r="D1344" s="124">
        <v>19.45</v>
      </c>
      <c r="E1344" s="122"/>
      <c r="F1344" s="141" t="s">
        <v>922</v>
      </c>
      <c r="G1344" s="125" t="s">
        <v>857</v>
      </c>
      <c r="H1344" s="122" t="s">
        <v>5962</v>
      </c>
      <c r="I1344" s="142">
        <v>3.2</v>
      </c>
      <c r="J1344" s="122">
        <v>67.0</v>
      </c>
      <c r="K1344" s="122">
        <v>37.0</v>
      </c>
      <c r="L1344" s="122"/>
      <c r="M1344" s="122"/>
      <c r="N1344" s="143" t="s">
        <v>35</v>
      </c>
      <c r="O1344" s="121"/>
      <c r="P1344" s="136">
        <v>1.055457E7</v>
      </c>
      <c r="Q1344" s="121"/>
      <c r="R1344" s="122" t="s">
        <v>5963</v>
      </c>
      <c r="S1344" s="122"/>
      <c r="T1344" s="121"/>
      <c r="U1344" s="121"/>
      <c r="V1344" s="121"/>
      <c r="W1344" s="121"/>
      <c r="X1344" s="121"/>
    </row>
    <row r="1345" ht="12.75" customHeight="1">
      <c r="A1345" s="121" t="s">
        <v>8608</v>
      </c>
      <c r="B1345" s="122">
        <v>8902.0</v>
      </c>
      <c r="C1345" s="123">
        <v>38191.0</v>
      </c>
      <c r="D1345" s="124">
        <v>12.0</v>
      </c>
      <c r="E1345" s="122"/>
      <c r="F1345" s="141" t="s">
        <v>934</v>
      </c>
      <c r="G1345" s="125" t="s">
        <v>857</v>
      </c>
      <c r="H1345" s="122" t="s">
        <v>5962</v>
      </c>
      <c r="I1345" s="142">
        <v>2.6</v>
      </c>
      <c r="J1345" s="122">
        <v>61.0</v>
      </c>
      <c r="K1345" s="122">
        <v>33.0</v>
      </c>
      <c r="L1345" s="122"/>
      <c r="M1345" s="122"/>
      <c r="N1345" s="143" t="s">
        <v>821</v>
      </c>
      <c r="O1345" s="121"/>
      <c r="P1345" s="136">
        <v>7.1688544E7</v>
      </c>
      <c r="Q1345" s="121"/>
      <c r="R1345" s="122" t="s">
        <v>5963</v>
      </c>
      <c r="S1345" s="122"/>
      <c r="T1345" s="121"/>
      <c r="U1345" s="121"/>
      <c r="V1345" s="121"/>
      <c r="W1345" s="121"/>
      <c r="X1345" s="121"/>
    </row>
    <row r="1346" ht="12.75" customHeight="1">
      <c r="A1346" s="121" t="s">
        <v>8608</v>
      </c>
      <c r="B1346" s="138">
        <v>9463.0</v>
      </c>
      <c r="C1346" s="123">
        <v>38191.0</v>
      </c>
      <c r="D1346" s="124"/>
      <c r="E1346" s="125"/>
      <c r="F1346" s="141"/>
      <c r="G1346" s="125" t="s">
        <v>857</v>
      </c>
      <c r="H1346" s="122"/>
      <c r="I1346" s="142">
        <v>2.1</v>
      </c>
      <c r="J1346" s="122">
        <v>62.0</v>
      </c>
      <c r="K1346" s="122"/>
      <c r="L1346" s="121"/>
      <c r="M1346" s="122"/>
      <c r="N1346" s="143"/>
      <c r="O1346" s="121"/>
      <c r="P1346" s="136"/>
      <c r="Q1346" s="121"/>
      <c r="R1346" s="122"/>
      <c r="S1346" s="122"/>
      <c r="T1346" s="121"/>
      <c r="U1346" s="121"/>
      <c r="V1346" s="121"/>
      <c r="W1346" s="121"/>
      <c r="X1346" s="121"/>
    </row>
    <row r="1347" ht="12.75" customHeight="1">
      <c r="A1347" s="121" t="s">
        <v>8608</v>
      </c>
      <c r="B1347" s="138">
        <v>9466.0</v>
      </c>
      <c r="C1347" s="123">
        <v>38191.0</v>
      </c>
      <c r="D1347" s="124"/>
      <c r="E1347" s="125"/>
      <c r="F1347" s="141"/>
      <c r="G1347" s="125" t="s">
        <v>857</v>
      </c>
      <c r="H1347" s="122"/>
      <c r="I1347" s="142">
        <v>2.2</v>
      </c>
      <c r="J1347" s="122">
        <v>63.0</v>
      </c>
      <c r="K1347" s="122"/>
      <c r="L1347" s="121"/>
      <c r="M1347" s="122"/>
      <c r="N1347" s="143"/>
      <c r="O1347" s="121"/>
      <c r="P1347" s="136"/>
      <c r="Q1347" s="121"/>
      <c r="R1347" s="122"/>
      <c r="S1347" s="122"/>
      <c r="T1347" s="121"/>
      <c r="U1347" s="121"/>
      <c r="V1347" s="121"/>
      <c r="W1347" s="121"/>
      <c r="X1347" s="121"/>
    </row>
    <row r="1348" ht="12.75" customHeight="1">
      <c r="A1348" s="121" t="s">
        <v>8608</v>
      </c>
      <c r="B1348" s="138">
        <v>9467.0</v>
      </c>
      <c r="C1348" s="123">
        <v>38191.0</v>
      </c>
      <c r="D1348" s="124"/>
      <c r="E1348" s="125"/>
      <c r="F1348" s="141"/>
      <c r="G1348" s="125" t="s">
        <v>857</v>
      </c>
      <c r="H1348" s="122"/>
      <c r="I1348" s="142">
        <v>2.3</v>
      </c>
      <c r="J1348" s="122">
        <v>64.0</v>
      </c>
      <c r="K1348" s="122"/>
      <c r="L1348" s="121"/>
      <c r="M1348" s="122"/>
      <c r="N1348" s="143"/>
      <c r="O1348" s="121"/>
      <c r="P1348" s="136"/>
      <c r="Q1348" s="121"/>
      <c r="R1348" s="122"/>
      <c r="S1348" s="122"/>
      <c r="T1348" s="121"/>
      <c r="U1348" s="121"/>
      <c r="V1348" s="121"/>
      <c r="W1348" s="121"/>
      <c r="X1348" s="121"/>
    </row>
    <row r="1349" ht="12.75" customHeight="1">
      <c r="A1349" s="121" t="s">
        <v>8608</v>
      </c>
      <c r="B1349" s="138">
        <v>9469.0</v>
      </c>
      <c r="C1349" s="123">
        <v>38191.0</v>
      </c>
      <c r="D1349" s="124"/>
      <c r="E1349" s="125"/>
      <c r="F1349" s="141"/>
      <c r="G1349" s="125" t="s">
        <v>857</v>
      </c>
      <c r="H1349" s="122"/>
      <c r="I1349" s="142">
        <v>2.0</v>
      </c>
      <c r="J1349" s="122">
        <v>58.0</v>
      </c>
      <c r="K1349" s="122"/>
      <c r="L1349" s="121"/>
      <c r="M1349" s="122"/>
      <c r="N1349" s="143"/>
      <c r="O1349" s="121"/>
      <c r="P1349" s="136"/>
      <c r="Q1349" s="121"/>
      <c r="R1349" s="122"/>
      <c r="S1349" s="122"/>
      <c r="T1349" s="121"/>
      <c r="U1349" s="121"/>
      <c r="V1349" s="121"/>
      <c r="W1349" s="121"/>
      <c r="X1349" s="121"/>
    </row>
    <row r="1350" ht="12.75" customHeight="1">
      <c r="A1350" s="121" t="s">
        <v>8608</v>
      </c>
      <c r="B1350" s="138">
        <v>9470.0</v>
      </c>
      <c r="C1350" s="123">
        <v>38191.0</v>
      </c>
      <c r="D1350" s="124"/>
      <c r="E1350" s="125"/>
      <c r="F1350" s="141"/>
      <c r="G1350" s="125" t="s">
        <v>857</v>
      </c>
      <c r="H1350" s="122"/>
      <c r="I1350" s="142">
        <v>4.7</v>
      </c>
      <c r="J1350" s="122">
        <v>79.0</v>
      </c>
      <c r="K1350" s="122"/>
      <c r="L1350" s="121"/>
      <c r="M1350" s="122"/>
      <c r="N1350" s="143"/>
      <c r="O1350" s="121"/>
      <c r="P1350" s="136"/>
      <c r="Q1350" s="121"/>
      <c r="R1350" s="122"/>
      <c r="S1350" s="122"/>
      <c r="T1350" s="121"/>
      <c r="U1350" s="121"/>
      <c r="V1350" s="121"/>
      <c r="W1350" s="121"/>
      <c r="X1350" s="121"/>
    </row>
    <row r="1351" ht="12.75" customHeight="1">
      <c r="A1351" s="121" t="s">
        <v>8608</v>
      </c>
      <c r="B1351" s="138">
        <v>9471.0</v>
      </c>
      <c r="C1351" s="123">
        <v>38191.0</v>
      </c>
      <c r="D1351" s="124"/>
      <c r="E1351" s="125"/>
      <c r="F1351" s="141"/>
      <c r="G1351" s="125" t="s">
        <v>857</v>
      </c>
      <c r="H1351" s="122"/>
      <c r="I1351" s="142">
        <v>2.3</v>
      </c>
      <c r="J1351" s="122">
        <v>64.0</v>
      </c>
      <c r="K1351" s="122"/>
      <c r="L1351" s="121"/>
      <c r="M1351" s="122"/>
      <c r="N1351" s="143"/>
      <c r="O1351" s="121"/>
      <c r="P1351" s="136"/>
      <c r="Q1351" s="121"/>
      <c r="R1351" s="122"/>
      <c r="S1351" s="122"/>
      <c r="T1351" s="121"/>
      <c r="U1351" s="121"/>
      <c r="V1351" s="121"/>
      <c r="W1351" s="121"/>
      <c r="X1351" s="121"/>
    </row>
    <row r="1352" ht="12.75" customHeight="1">
      <c r="A1352" s="121" t="s">
        <v>8608</v>
      </c>
      <c r="B1352" s="138">
        <v>9473.0</v>
      </c>
      <c r="C1352" s="123">
        <v>38191.0</v>
      </c>
      <c r="D1352" s="124"/>
      <c r="E1352" s="125"/>
      <c r="F1352" s="141"/>
      <c r="G1352" s="125" t="s">
        <v>857</v>
      </c>
      <c r="H1352" s="122"/>
      <c r="I1352" s="142">
        <v>2.7</v>
      </c>
      <c r="J1352" s="122">
        <v>64.0</v>
      </c>
      <c r="K1352" s="122"/>
      <c r="L1352" s="121"/>
      <c r="M1352" s="122"/>
      <c r="N1352" s="143"/>
      <c r="O1352" s="121"/>
      <c r="P1352" s="136"/>
      <c r="Q1352" s="121"/>
      <c r="R1352" s="122"/>
      <c r="S1352" s="122"/>
      <c r="T1352" s="121"/>
      <c r="U1352" s="121"/>
      <c r="V1352" s="121"/>
      <c r="W1352" s="121"/>
      <c r="X1352" s="121"/>
    </row>
    <row r="1353" ht="12.75" customHeight="1">
      <c r="A1353" s="121" t="s">
        <v>8608</v>
      </c>
      <c r="B1353" s="138">
        <v>9474.0</v>
      </c>
      <c r="C1353" s="123">
        <v>38191.0</v>
      </c>
      <c r="D1353" s="124"/>
      <c r="E1353" s="125"/>
      <c r="F1353" s="141"/>
      <c r="G1353" s="125" t="s">
        <v>857</v>
      </c>
      <c r="H1353" s="122"/>
      <c r="I1353" s="142">
        <v>2.5</v>
      </c>
      <c r="J1353" s="122">
        <v>64.0</v>
      </c>
      <c r="K1353" s="122"/>
      <c r="L1353" s="121"/>
      <c r="M1353" s="122"/>
      <c r="N1353" s="143"/>
      <c r="O1353" s="121"/>
      <c r="P1353" s="136"/>
      <c r="Q1353" s="121"/>
      <c r="R1353" s="122"/>
      <c r="S1353" s="122"/>
      <c r="T1353" s="121"/>
      <c r="U1353" s="121"/>
      <c r="V1353" s="121"/>
      <c r="W1353" s="121"/>
      <c r="X1353" s="121"/>
    </row>
    <row r="1354" ht="12.75" customHeight="1">
      <c r="A1354" s="121" t="s">
        <v>8608</v>
      </c>
      <c r="B1354" s="138">
        <v>9477.0</v>
      </c>
      <c r="C1354" s="123">
        <v>38191.0</v>
      </c>
      <c r="D1354" s="124"/>
      <c r="E1354" s="125"/>
      <c r="F1354" s="141"/>
      <c r="G1354" s="125"/>
      <c r="H1354" s="122"/>
      <c r="I1354" s="142">
        <v>2.3</v>
      </c>
      <c r="J1354" s="122">
        <v>63.0</v>
      </c>
      <c r="K1354" s="122"/>
      <c r="L1354" s="121"/>
      <c r="M1354" s="122"/>
      <c r="N1354" s="143"/>
      <c r="O1354" s="121"/>
      <c r="P1354" s="136"/>
      <c r="Q1354" s="121"/>
      <c r="R1354" s="122"/>
      <c r="S1354" s="122"/>
      <c r="T1354" s="121"/>
      <c r="U1354" s="121"/>
      <c r="V1354" s="121"/>
      <c r="W1354" s="121"/>
      <c r="X1354" s="121"/>
    </row>
    <row r="1355" ht="12.75" customHeight="1">
      <c r="A1355" s="121" t="s">
        <v>8608</v>
      </c>
      <c r="B1355" s="122">
        <v>8912.0</v>
      </c>
      <c r="C1355" s="123">
        <v>38192.0</v>
      </c>
      <c r="D1355" s="124">
        <v>17.0</v>
      </c>
      <c r="E1355" s="122"/>
      <c r="F1355" s="141" t="s">
        <v>692</v>
      </c>
      <c r="G1355" s="125" t="s">
        <v>8</v>
      </c>
      <c r="H1355" s="122" t="s">
        <v>5962</v>
      </c>
      <c r="I1355" s="142">
        <v>3.0</v>
      </c>
      <c r="J1355" s="122">
        <v>64.0</v>
      </c>
      <c r="K1355" s="122">
        <v>35.0</v>
      </c>
      <c r="L1355" s="122"/>
      <c r="M1355" s="122"/>
      <c r="N1355" s="143" t="s">
        <v>35</v>
      </c>
      <c r="O1355" s="121"/>
      <c r="P1355" s="136">
        <v>1.0573647E7</v>
      </c>
      <c r="Q1355" s="121"/>
      <c r="R1355" s="122" t="s">
        <v>5963</v>
      </c>
      <c r="S1355" s="122"/>
      <c r="T1355" s="121"/>
      <c r="U1355" s="121"/>
      <c r="V1355" s="121"/>
      <c r="W1355" s="121"/>
      <c r="X1355" s="121"/>
    </row>
    <row r="1356" ht="12.75" customHeight="1">
      <c r="A1356" s="121" t="s">
        <v>8608</v>
      </c>
      <c r="B1356" s="122">
        <v>8907.0</v>
      </c>
      <c r="C1356" s="123">
        <v>38192.0</v>
      </c>
      <c r="D1356" s="124">
        <v>9.3</v>
      </c>
      <c r="E1356" s="125"/>
      <c r="F1356" s="141" t="s">
        <v>916</v>
      </c>
      <c r="G1356" s="125" t="s">
        <v>857</v>
      </c>
      <c r="H1356" s="122" t="s">
        <v>5962</v>
      </c>
      <c r="I1356" s="142">
        <v>2.4</v>
      </c>
      <c r="J1356" s="122">
        <v>62.0</v>
      </c>
      <c r="K1356" s="122">
        <v>31.0</v>
      </c>
      <c r="L1356" s="121"/>
      <c r="M1356" s="122"/>
      <c r="N1356" s="143" t="s">
        <v>35</v>
      </c>
      <c r="O1356" s="121"/>
      <c r="P1356" s="136">
        <v>1.0708533E7</v>
      </c>
      <c r="Q1356" s="121"/>
      <c r="R1356" s="122" t="s">
        <v>5963</v>
      </c>
      <c r="S1356" s="122"/>
      <c r="T1356" s="121"/>
      <c r="U1356" s="121"/>
      <c r="V1356" s="121"/>
      <c r="W1356" s="121"/>
      <c r="X1356" s="121"/>
    </row>
    <row r="1357" ht="12.75" customHeight="1">
      <c r="A1357" s="121" t="s">
        <v>8608</v>
      </c>
      <c r="B1357" s="122">
        <v>8909.0</v>
      </c>
      <c r="C1357" s="123">
        <v>38192.0</v>
      </c>
      <c r="D1357" s="124">
        <v>11.0</v>
      </c>
      <c r="E1357" s="125"/>
      <c r="F1357" s="141" t="s">
        <v>6538</v>
      </c>
      <c r="G1357" s="125" t="s">
        <v>857</v>
      </c>
      <c r="H1357" s="122" t="s">
        <v>5962</v>
      </c>
      <c r="I1357" s="142">
        <v>2.5</v>
      </c>
      <c r="J1357" s="122">
        <v>62.0</v>
      </c>
      <c r="K1357" s="122">
        <v>31.0</v>
      </c>
      <c r="L1357" s="121"/>
      <c r="M1357" s="122"/>
      <c r="N1357" s="143" t="s">
        <v>35</v>
      </c>
      <c r="O1357" s="121"/>
      <c r="P1357" s="136">
        <v>1.0744466E7</v>
      </c>
      <c r="Q1357" s="121"/>
      <c r="R1357" s="122" t="s">
        <v>5963</v>
      </c>
      <c r="S1357" s="122"/>
      <c r="T1357" s="121"/>
      <c r="U1357" s="121"/>
      <c r="V1357" s="121"/>
      <c r="W1357" s="121"/>
      <c r="X1357" s="121"/>
    </row>
    <row r="1358" ht="12.75" customHeight="1">
      <c r="A1358" s="121" t="s">
        <v>8608</v>
      </c>
      <c r="B1358" s="122">
        <v>8911.0</v>
      </c>
      <c r="C1358" s="123">
        <v>38192.0</v>
      </c>
      <c r="D1358" s="124">
        <v>12.3</v>
      </c>
      <c r="E1358" s="125"/>
      <c r="F1358" s="141" t="s">
        <v>6538</v>
      </c>
      <c r="G1358" s="125" t="s">
        <v>857</v>
      </c>
      <c r="H1358" s="122" t="s">
        <v>5962</v>
      </c>
      <c r="I1358" s="142">
        <v>2.8</v>
      </c>
      <c r="J1358" s="122">
        <v>63.0</v>
      </c>
      <c r="K1358" s="122">
        <v>31.0</v>
      </c>
      <c r="L1358" s="121"/>
      <c r="M1358" s="122"/>
      <c r="N1358" s="143" t="s">
        <v>35</v>
      </c>
      <c r="O1358" s="121"/>
      <c r="P1358" s="136">
        <v>7.169285E7</v>
      </c>
      <c r="Q1358" s="121"/>
      <c r="R1358" s="122" t="s">
        <v>5963</v>
      </c>
      <c r="S1358" s="122"/>
      <c r="T1358" s="121"/>
      <c r="U1358" s="121"/>
      <c r="V1358" s="121"/>
      <c r="W1358" s="121"/>
      <c r="X1358" s="121"/>
    </row>
    <row r="1359" ht="12.75" customHeight="1">
      <c r="A1359" s="121" t="s">
        <v>8608</v>
      </c>
      <c r="B1359" s="122">
        <v>8908.0</v>
      </c>
      <c r="C1359" s="123">
        <v>38192.0</v>
      </c>
      <c r="D1359" s="124">
        <v>10.0</v>
      </c>
      <c r="E1359" s="125"/>
      <c r="F1359" s="141" t="s">
        <v>934</v>
      </c>
      <c r="G1359" s="125" t="s">
        <v>857</v>
      </c>
      <c r="H1359" s="122" t="s">
        <v>5962</v>
      </c>
      <c r="I1359" s="142">
        <v>2.0</v>
      </c>
      <c r="J1359" s="122">
        <v>59.0</v>
      </c>
      <c r="K1359" s="122">
        <v>28.0</v>
      </c>
      <c r="L1359" s="121"/>
      <c r="M1359" s="122"/>
      <c r="N1359" s="143" t="s">
        <v>35</v>
      </c>
      <c r="O1359" s="121"/>
      <c r="P1359" s="136"/>
      <c r="Q1359" s="121"/>
      <c r="R1359" s="122" t="s">
        <v>5963</v>
      </c>
      <c r="S1359" s="122"/>
      <c r="T1359" s="121"/>
      <c r="U1359" s="121"/>
      <c r="V1359" s="121"/>
      <c r="W1359" s="121"/>
      <c r="X1359" s="121"/>
    </row>
    <row r="1360" ht="12.75" customHeight="1">
      <c r="A1360" s="121" t="s">
        <v>8608</v>
      </c>
      <c r="B1360" s="122">
        <v>8910.0</v>
      </c>
      <c r="C1360" s="123">
        <v>38192.0</v>
      </c>
      <c r="D1360" s="124">
        <v>16.0</v>
      </c>
      <c r="E1360" s="125"/>
      <c r="F1360" s="141" t="s">
        <v>934</v>
      </c>
      <c r="G1360" s="125" t="s">
        <v>857</v>
      </c>
      <c r="H1360" s="122" t="s">
        <v>5962</v>
      </c>
      <c r="I1360" s="142">
        <v>2.85</v>
      </c>
      <c r="J1360" s="122">
        <v>64.0</v>
      </c>
      <c r="K1360" s="122">
        <v>32.0</v>
      </c>
      <c r="L1360" s="121"/>
      <c r="M1360" s="122"/>
      <c r="N1360" s="143" t="s">
        <v>821</v>
      </c>
      <c r="O1360" s="121"/>
      <c r="P1360" s="136">
        <v>5.2615638E7</v>
      </c>
      <c r="Q1360" s="121"/>
      <c r="R1360" s="122" t="s">
        <v>5963</v>
      </c>
      <c r="S1360" s="122"/>
      <c r="T1360" s="121"/>
      <c r="U1360" s="121"/>
      <c r="V1360" s="121"/>
      <c r="W1360" s="121"/>
      <c r="X1360" s="121"/>
    </row>
    <row r="1361" ht="12.75" customHeight="1">
      <c r="A1361" s="121" t="s">
        <v>8608</v>
      </c>
      <c r="B1361" s="138">
        <v>9480.0</v>
      </c>
      <c r="C1361" s="123">
        <v>38192.0</v>
      </c>
      <c r="D1361" s="124"/>
      <c r="E1361" s="125"/>
      <c r="F1361" s="141"/>
      <c r="G1361" s="125" t="s">
        <v>857</v>
      </c>
      <c r="H1361" s="122"/>
      <c r="I1361" s="142">
        <v>2.5</v>
      </c>
      <c r="J1361" s="122">
        <v>62.0</v>
      </c>
      <c r="K1361" s="122">
        <v>32.0</v>
      </c>
      <c r="L1361" s="121"/>
      <c r="M1361" s="122"/>
      <c r="N1361" s="143"/>
      <c r="O1361" s="121"/>
      <c r="P1361" s="136"/>
      <c r="Q1361" s="121"/>
      <c r="R1361" s="122"/>
      <c r="S1361" s="122"/>
      <c r="T1361" s="121"/>
      <c r="U1361" s="121"/>
      <c r="V1361" s="121"/>
      <c r="W1361" s="121"/>
      <c r="X1361" s="121"/>
    </row>
    <row r="1362" ht="12.75" customHeight="1">
      <c r="A1362" s="121" t="s">
        <v>8608</v>
      </c>
      <c r="B1362" s="138">
        <v>9481.0</v>
      </c>
      <c r="C1362" s="123">
        <v>38192.0</v>
      </c>
      <c r="D1362" s="124"/>
      <c r="E1362" s="125"/>
      <c r="F1362" s="141"/>
      <c r="G1362" s="125" t="s">
        <v>857</v>
      </c>
      <c r="H1362" s="122"/>
      <c r="I1362" s="142">
        <v>2.1</v>
      </c>
      <c r="J1362" s="122">
        <v>59.0</v>
      </c>
      <c r="K1362" s="122">
        <v>29.0</v>
      </c>
      <c r="L1362" s="121"/>
      <c r="M1362" s="122"/>
      <c r="N1362" s="143"/>
      <c r="O1362" s="121"/>
      <c r="P1362" s="136"/>
      <c r="Q1362" s="121"/>
      <c r="R1362" s="122"/>
      <c r="S1362" s="122"/>
      <c r="T1362" s="121"/>
      <c r="U1362" s="121"/>
      <c r="V1362" s="121"/>
      <c r="W1362" s="121"/>
      <c r="X1362" s="121"/>
    </row>
    <row r="1363" ht="12.75" customHeight="1">
      <c r="A1363" s="121" t="s">
        <v>8608</v>
      </c>
      <c r="B1363" s="138">
        <v>9482.0</v>
      </c>
      <c r="C1363" s="123">
        <v>38192.0</v>
      </c>
      <c r="D1363" s="124"/>
      <c r="E1363" s="125"/>
      <c r="F1363" s="141"/>
      <c r="G1363" s="125" t="s">
        <v>857</v>
      </c>
      <c r="H1363" s="122"/>
      <c r="I1363" s="142">
        <v>2.0</v>
      </c>
      <c r="J1363" s="122">
        <v>60.0</v>
      </c>
      <c r="K1363" s="122">
        <v>30.0</v>
      </c>
      <c r="L1363" s="121"/>
      <c r="M1363" s="122"/>
      <c r="N1363" s="143"/>
      <c r="O1363" s="121"/>
      <c r="P1363" s="136"/>
      <c r="Q1363" s="121"/>
      <c r="R1363" s="122"/>
      <c r="S1363" s="122"/>
      <c r="T1363" s="121"/>
      <c r="U1363" s="121"/>
      <c r="V1363" s="121"/>
      <c r="W1363" s="121"/>
      <c r="X1363" s="121"/>
    </row>
    <row r="1364" ht="12.75" customHeight="1">
      <c r="A1364" s="121" t="s">
        <v>8608</v>
      </c>
      <c r="B1364" s="138">
        <v>9483.0</v>
      </c>
      <c r="C1364" s="123">
        <v>38192.0</v>
      </c>
      <c r="D1364" s="124"/>
      <c r="E1364" s="125"/>
      <c r="F1364" s="141"/>
      <c r="G1364" s="125" t="s">
        <v>857</v>
      </c>
      <c r="H1364" s="122"/>
      <c r="I1364" s="142">
        <v>2.5</v>
      </c>
      <c r="J1364" s="122">
        <v>65.0</v>
      </c>
      <c r="K1364" s="122">
        <v>30.0</v>
      </c>
      <c r="L1364" s="121"/>
      <c r="M1364" s="122"/>
      <c r="N1364" s="143"/>
      <c r="O1364" s="121"/>
      <c r="P1364" s="136"/>
      <c r="Q1364" s="121"/>
      <c r="R1364" s="122"/>
      <c r="S1364" s="122"/>
      <c r="T1364" s="121"/>
      <c r="U1364" s="121"/>
      <c r="V1364" s="121"/>
      <c r="W1364" s="121"/>
      <c r="X1364" s="121"/>
    </row>
    <row r="1365" ht="12.75" customHeight="1">
      <c r="A1365" s="121" t="s">
        <v>8608</v>
      </c>
      <c r="B1365" s="138">
        <v>9484.0</v>
      </c>
      <c r="C1365" s="123">
        <v>38192.0</v>
      </c>
      <c r="D1365" s="124"/>
      <c r="E1365" s="125"/>
      <c r="F1365" s="141"/>
      <c r="G1365" s="125" t="s">
        <v>857</v>
      </c>
      <c r="H1365" s="122"/>
      <c r="I1365" s="142">
        <v>2.0</v>
      </c>
      <c r="J1365" s="122">
        <v>60.0</v>
      </c>
      <c r="K1365" s="122">
        <v>26.0</v>
      </c>
      <c r="L1365" s="121"/>
      <c r="M1365" s="122"/>
      <c r="N1365" s="143"/>
      <c r="O1365" s="121"/>
      <c r="P1365" s="136"/>
      <c r="Q1365" s="121"/>
      <c r="R1365" s="122"/>
      <c r="S1365" s="122"/>
      <c r="T1365" s="121"/>
      <c r="U1365" s="121"/>
      <c r="V1365" s="121"/>
      <c r="W1365" s="121"/>
      <c r="X1365" s="121"/>
    </row>
    <row r="1366" ht="12.75" customHeight="1">
      <c r="A1366" s="121" t="s">
        <v>8608</v>
      </c>
      <c r="B1366" s="138">
        <v>9485.0</v>
      </c>
      <c r="C1366" s="123">
        <v>38192.0</v>
      </c>
      <c r="D1366" s="124"/>
      <c r="E1366" s="125"/>
      <c r="F1366" s="141"/>
      <c r="G1366" s="125" t="s">
        <v>857</v>
      </c>
      <c r="H1366" s="122"/>
      <c r="I1366" s="142">
        <v>2.8</v>
      </c>
      <c r="J1366" s="122">
        <v>66.0</v>
      </c>
      <c r="K1366" s="122">
        <v>34.0</v>
      </c>
      <c r="L1366" s="121"/>
      <c r="M1366" s="122"/>
      <c r="N1366" s="143"/>
      <c r="O1366" s="121"/>
      <c r="P1366" s="136"/>
      <c r="Q1366" s="121"/>
      <c r="R1366" s="122"/>
      <c r="S1366" s="122"/>
      <c r="T1366" s="121"/>
      <c r="U1366" s="121"/>
      <c r="V1366" s="121"/>
      <c r="W1366" s="121"/>
      <c r="X1366" s="121"/>
    </row>
    <row r="1367" ht="12.75" customHeight="1">
      <c r="A1367" s="121" t="s">
        <v>8608</v>
      </c>
      <c r="B1367" s="138">
        <v>9488.0</v>
      </c>
      <c r="C1367" s="123">
        <v>38193.0</v>
      </c>
      <c r="D1367" s="124"/>
      <c r="E1367" s="125"/>
      <c r="F1367" s="141" t="s">
        <v>8655</v>
      </c>
      <c r="G1367" s="125" t="s">
        <v>8618</v>
      </c>
      <c r="H1367" s="122"/>
      <c r="I1367" s="142">
        <v>2.0</v>
      </c>
      <c r="J1367" s="122">
        <v>58.0</v>
      </c>
      <c r="K1367" s="122">
        <v>29.0</v>
      </c>
      <c r="L1367" s="121"/>
      <c r="M1367" s="122"/>
      <c r="N1367" s="143"/>
      <c r="O1367" s="121"/>
      <c r="P1367" s="136"/>
      <c r="Q1367" s="121"/>
      <c r="R1367" s="122"/>
      <c r="S1367" s="122"/>
      <c r="T1367" s="121"/>
      <c r="U1367" s="121"/>
      <c r="V1367" s="121"/>
      <c r="W1367" s="121"/>
      <c r="X1367" s="121"/>
    </row>
    <row r="1368" ht="12.75" customHeight="1">
      <c r="A1368" s="121" t="s">
        <v>8608</v>
      </c>
      <c r="B1368" s="138">
        <v>9487.0</v>
      </c>
      <c r="C1368" s="123">
        <v>38193.0</v>
      </c>
      <c r="D1368" s="124"/>
      <c r="E1368" s="125"/>
      <c r="F1368" s="141" t="s">
        <v>8625</v>
      </c>
      <c r="G1368" s="125" t="s">
        <v>8618</v>
      </c>
      <c r="H1368" s="122"/>
      <c r="I1368" s="142">
        <v>2.2</v>
      </c>
      <c r="J1368" s="122">
        <v>62.0</v>
      </c>
      <c r="K1368" s="122">
        <v>34.0</v>
      </c>
      <c r="L1368" s="121"/>
      <c r="M1368" s="122"/>
      <c r="N1368" s="143"/>
      <c r="O1368" s="121"/>
      <c r="P1368" s="136"/>
      <c r="Q1368" s="121"/>
      <c r="R1368" s="122"/>
      <c r="S1368" s="122"/>
      <c r="T1368" s="121"/>
      <c r="U1368" s="121"/>
      <c r="V1368" s="121"/>
      <c r="W1368" s="121"/>
      <c r="X1368" s="121"/>
    </row>
    <row r="1369" ht="12.75" customHeight="1">
      <c r="A1369" s="121" t="s">
        <v>8608</v>
      </c>
      <c r="B1369" s="122">
        <v>8913.0</v>
      </c>
      <c r="C1369" s="123">
        <v>38193.0</v>
      </c>
      <c r="D1369" s="124">
        <v>11.0</v>
      </c>
      <c r="E1369" s="122"/>
      <c r="F1369" s="141" t="s">
        <v>1428</v>
      </c>
      <c r="G1369" s="125" t="s">
        <v>857</v>
      </c>
      <c r="H1369" s="122" t="s">
        <v>5962</v>
      </c>
      <c r="I1369" s="142">
        <v>1.5</v>
      </c>
      <c r="J1369" s="122">
        <v>55.0</v>
      </c>
      <c r="K1369" s="122">
        <v>26.0</v>
      </c>
      <c r="L1369" s="122"/>
      <c r="M1369" s="122"/>
      <c r="N1369" s="143" t="s">
        <v>35</v>
      </c>
      <c r="O1369" s="121"/>
      <c r="P1369" s="136">
        <v>1.0882713E7</v>
      </c>
      <c r="Q1369" s="121"/>
      <c r="R1369" s="122" t="s">
        <v>5963</v>
      </c>
      <c r="S1369" s="122"/>
      <c r="T1369" s="121"/>
      <c r="U1369" s="121"/>
      <c r="V1369" s="121"/>
      <c r="W1369" s="121"/>
      <c r="X1369" s="121"/>
    </row>
    <row r="1370" ht="12.75" customHeight="1">
      <c r="A1370" s="121" t="s">
        <v>8608</v>
      </c>
      <c r="B1370" s="122">
        <v>8914.0</v>
      </c>
      <c r="C1370" s="123">
        <v>38193.0</v>
      </c>
      <c r="D1370" s="124">
        <v>10.3</v>
      </c>
      <c r="E1370" s="125"/>
      <c r="F1370" s="141" t="s">
        <v>934</v>
      </c>
      <c r="G1370" s="125" t="s">
        <v>857</v>
      </c>
      <c r="H1370" s="122" t="s">
        <v>5962</v>
      </c>
      <c r="I1370" s="142">
        <v>2.2</v>
      </c>
      <c r="J1370" s="122">
        <v>60.0</v>
      </c>
      <c r="K1370" s="122">
        <v>28.0</v>
      </c>
      <c r="L1370" s="121"/>
      <c r="M1370" s="122"/>
      <c r="N1370" s="143" t="s">
        <v>35</v>
      </c>
      <c r="O1370" s="121"/>
      <c r="P1370" s="136">
        <v>7.1688768E7</v>
      </c>
      <c r="Q1370" s="121"/>
      <c r="R1370" s="122" t="s">
        <v>5963</v>
      </c>
      <c r="S1370" s="122"/>
      <c r="T1370" s="121"/>
      <c r="U1370" s="121"/>
      <c r="V1370" s="121"/>
      <c r="W1370" s="121"/>
      <c r="X1370" s="121"/>
    </row>
    <row r="1371" ht="12.75" customHeight="1">
      <c r="A1371" s="121" t="s">
        <v>8608</v>
      </c>
      <c r="B1371" s="138">
        <v>9486.0</v>
      </c>
      <c r="C1371" s="123">
        <v>38193.0</v>
      </c>
      <c r="D1371" s="124"/>
      <c r="E1371" s="125"/>
      <c r="F1371" s="141"/>
      <c r="G1371" s="125" t="s">
        <v>857</v>
      </c>
      <c r="H1371" s="122"/>
      <c r="I1371" s="142">
        <v>3.1</v>
      </c>
      <c r="J1371" s="122">
        <v>66.0</v>
      </c>
      <c r="K1371" s="122">
        <v>26.0</v>
      </c>
      <c r="L1371" s="121"/>
      <c r="M1371" s="122"/>
      <c r="N1371" s="143"/>
      <c r="O1371" s="121"/>
      <c r="P1371" s="136"/>
      <c r="Q1371" s="121"/>
      <c r="R1371" s="122"/>
      <c r="S1371" s="122"/>
      <c r="T1371" s="121"/>
      <c r="U1371" s="121"/>
      <c r="V1371" s="121"/>
      <c r="W1371" s="121"/>
      <c r="X1371" s="121"/>
    </row>
    <row r="1372" ht="12.75" customHeight="1">
      <c r="A1372" s="121" t="s">
        <v>8608</v>
      </c>
      <c r="B1372" s="122">
        <v>8915.0</v>
      </c>
      <c r="C1372" s="123">
        <v>38194.0</v>
      </c>
      <c r="D1372" s="124">
        <v>10.0</v>
      </c>
      <c r="E1372" s="125"/>
      <c r="F1372" s="141" t="s">
        <v>414</v>
      </c>
      <c r="G1372" s="125" t="s">
        <v>8</v>
      </c>
      <c r="H1372" s="122" t="s">
        <v>5962</v>
      </c>
      <c r="I1372" s="142">
        <v>2.6</v>
      </c>
      <c r="J1372" s="122">
        <v>60.0</v>
      </c>
      <c r="K1372" s="122">
        <v>33.0</v>
      </c>
      <c r="L1372" s="121"/>
      <c r="M1372" s="122"/>
      <c r="N1372" s="143" t="s">
        <v>821</v>
      </c>
      <c r="O1372" s="121"/>
      <c r="P1372" s="136">
        <v>7.6958569E7</v>
      </c>
      <c r="Q1372" s="121"/>
      <c r="R1372" s="122" t="s">
        <v>5963</v>
      </c>
      <c r="S1372" s="122"/>
      <c r="T1372" s="121"/>
      <c r="U1372" s="121"/>
      <c r="V1372" s="121"/>
      <c r="W1372" s="121"/>
      <c r="X1372" s="121"/>
    </row>
    <row r="1373" ht="12.75" customHeight="1">
      <c r="A1373" s="121" t="s">
        <v>8608</v>
      </c>
      <c r="B1373" s="122">
        <v>9491.0</v>
      </c>
      <c r="C1373" s="123">
        <v>38194.0</v>
      </c>
      <c r="D1373" s="124">
        <v>10.0</v>
      </c>
      <c r="E1373" s="125"/>
      <c r="F1373" s="141" t="s">
        <v>903</v>
      </c>
      <c r="G1373" s="125" t="s">
        <v>8</v>
      </c>
      <c r="H1373" s="122" t="s">
        <v>5962</v>
      </c>
      <c r="I1373" s="142">
        <v>2.8</v>
      </c>
      <c r="J1373" s="122">
        <v>66.0</v>
      </c>
      <c r="K1373" s="122">
        <v>32.0</v>
      </c>
      <c r="L1373" s="121"/>
      <c r="M1373" s="122"/>
      <c r="N1373" s="143" t="s">
        <v>821</v>
      </c>
      <c r="O1373" s="121"/>
      <c r="P1373" s="136">
        <v>1.0408561E7</v>
      </c>
      <c r="Q1373" s="121"/>
      <c r="R1373" s="122" t="s">
        <v>5963</v>
      </c>
      <c r="S1373" s="122"/>
      <c r="T1373" s="121"/>
      <c r="U1373" s="121"/>
      <c r="V1373" s="121"/>
      <c r="W1373" s="121"/>
      <c r="X1373" s="121"/>
    </row>
    <row r="1374" ht="12.75" customHeight="1">
      <c r="A1374" s="121" t="s">
        <v>8608</v>
      </c>
      <c r="B1374" s="122">
        <v>8917.0</v>
      </c>
      <c r="C1374" s="123">
        <v>38194.0</v>
      </c>
      <c r="D1374" s="124">
        <v>21.0</v>
      </c>
      <c r="E1374" s="125"/>
      <c r="F1374" s="141" t="s">
        <v>8625</v>
      </c>
      <c r="G1374" s="125" t="s">
        <v>8</v>
      </c>
      <c r="H1374" s="122" t="s">
        <v>5962</v>
      </c>
      <c r="I1374" s="142">
        <v>1.4</v>
      </c>
      <c r="J1374" s="122">
        <v>54.5</v>
      </c>
      <c r="K1374" s="122">
        <v>24.0</v>
      </c>
      <c r="L1374" s="121"/>
      <c r="M1374" s="122"/>
      <c r="N1374" s="143" t="s">
        <v>821</v>
      </c>
      <c r="O1374" s="121"/>
      <c r="P1374" s="136">
        <v>3.6126405E7</v>
      </c>
      <c r="Q1374" s="121"/>
      <c r="R1374" s="122" t="s">
        <v>5963</v>
      </c>
      <c r="S1374" s="122"/>
      <c r="T1374" s="121"/>
      <c r="U1374" s="121"/>
      <c r="V1374" s="121"/>
      <c r="W1374" s="121"/>
      <c r="X1374" s="121"/>
    </row>
    <row r="1375" ht="12.75" customHeight="1">
      <c r="A1375" s="121" t="s">
        <v>8608</v>
      </c>
      <c r="B1375" s="122">
        <v>9492.0</v>
      </c>
      <c r="C1375" s="123">
        <v>38194.0</v>
      </c>
      <c r="D1375" s="124">
        <v>12.0</v>
      </c>
      <c r="E1375" s="125"/>
      <c r="F1375" s="141" t="s">
        <v>8625</v>
      </c>
      <c r="G1375" s="125" t="s">
        <v>8</v>
      </c>
      <c r="H1375" s="122" t="s">
        <v>5962</v>
      </c>
      <c r="I1375" s="142">
        <v>1.8</v>
      </c>
      <c r="J1375" s="122">
        <v>58.0</v>
      </c>
      <c r="K1375" s="122">
        <v>26.0</v>
      </c>
      <c r="L1375" s="121"/>
      <c r="M1375" s="122"/>
      <c r="N1375" s="143" t="s">
        <v>35</v>
      </c>
      <c r="O1375" s="121"/>
      <c r="P1375" s="136">
        <v>5.3552774E7</v>
      </c>
      <c r="Q1375" s="121"/>
      <c r="R1375" s="122" t="s">
        <v>5963</v>
      </c>
      <c r="S1375" s="122"/>
      <c r="T1375" s="121"/>
      <c r="U1375" s="121"/>
      <c r="V1375" s="121"/>
      <c r="W1375" s="121"/>
      <c r="X1375" s="121"/>
    </row>
    <row r="1376" ht="12.75" customHeight="1">
      <c r="A1376" s="121" t="s">
        <v>8608</v>
      </c>
      <c r="B1376" s="122">
        <v>9490.0</v>
      </c>
      <c r="C1376" s="123">
        <v>38194.0</v>
      </c>
      <c r="D1376" s="124">
        <v>12.0</v>
      </c>
      <c r="E1376" s="125"/>
      <c r="F1376" s="141" t="s">
        <v>922</v>
      </c>
      <c r="G1376" s="125" t="s">
        <v>857</v>
      </c>
      <c r="H1376" s="122" t="s">
        <v>5962</v>
      </c>
      <c r="I1376" s="142">
        <v>2.6</v>
      </c>
      <c r="J1376" s="122">
        <v>64.0</v>
      </c>
      <c r="K1376" s="122">
        <v>30.0</v>
      </c>
      <c r="L1376" s="121"/>
      <c r="M1376" s="122"/>
      <c r="N1376" s="143" t="s">
        <v>35</v>
      </c>
      <c r="O1376" s="121"/>
      <c r="P1376" s="136">
        <v>5.2613216E7</v>
      </c>
      <c r="Q1376" s="121"/>
      <c r="R1376" s="122" t="s">
        <v>5963</v>
      </c>
      <c r="S1376" s="122"/>
      <c r="T1376" s="121"/>
      <c r="U1376" s="121"/>
      <c r="V1376" s="121"/>
      <c r="W1376" s="121"/>
      <c r="X1376" s="121"/>
    </row>
    <row r="1377" ht="12.75" customHeight="1">
      <c r="A1377" s="121" t="s">
        <v>8608</v>
      </c>
      <c r="B1377" s="122">
        <v>8916.0</v>
      </c>
      <c r="C1377" s="123">
        <v>38194.0</v>
      </c>
      <c r="D1377" s="124">
        <v>20.0</v>
      </c>
      <c r="E1377" s="125"/>
      <c r="F1377" s="141" t="s">
        <v>918</v>
      </c>
      <c r="G1377" s="125" t="s">
        <v>857</v>
      </c>
      <c r="H1377" s="122" t="s">
        <v>5962</v>
      </c>
      <c r="I1377" s="142">
        <v>3.2</v>
      </c>
      <c r="J1377" s="122">
        <v>68.5</v>
      </c>
      <c r="K1377" s="122">
        <v>34.5</v>
      </c>
      <c r="L1377" s="121"/>
      <c r="M1377" s="122"/>
      <c r="N1377" s="143" t="s">
        <v>821</v>
      </c>
      <c r="O1377" s="121"/>
      <c r="P1377" s="136">
        <v>7.1696922E7</v>
      </c>
      <c r="Q1377" s="121"/>
      <c r="R1377" s="122" t="s">
        <v>5963</v>
      </c>
      <c r="S1377" s="122"/>
      <c r="T1377" s="121"/>
      <c r="U1377" s="121"/>
      <c r="V1377" s="121"/>
      <c r="W1377" s="121"/>
      <c r="X1377" s="121"/>
    </row>
    <row r="1378" ht="12.75" customHeight="1">
      <c r="A1378" s="121" t="s">
        <v>8608</v>
      </c>
      <c r="B1378" s="122">
        <v>8962.0</v>
      </c>
      <c r="C1378" s="123">
        <v>38195.0</v>
      </c>
      <c r="D1378" s="124">
        <v>21.0</v>
      </c>
      <c r="E1378" s="125"/>
      <c r="F1378" s="141" t="s">
        <v>1379</v>
      </c>
      <c r="G1378" s="125" t="s">
        <v>8</v>
      </c>
      <c r="H1378" s="122" t="s">
        <v>5962</v>
      </c>
      <c r="I1378" s="142">
        <v>2.0</v>
      </c>
      <c r="J1378" s="122">
        <v>59.5</v>
      </c>
      <c r="K1378" s="122">
        <v>29.5</v>
      </c>
      <c r="L1378" s="121"/>
      <c r="M1378" s="122"/>
      <c r="N1378" s="143" t="s">
        <v>821</v>
      </c>
      <c r="O1378" s="121"/>
      <c r="P1378" s="136">
        <v>7.1675059E7</v>
      </c>
      <c r="Q1378" s="121"/>
      <c r="R1378" s="122" t="s">
        <v>5963</v>
      </c>
      <c r="S1378" s="122"/>
      <c r="T1378" s="121"/>
      <c r="U1378" s="121"/>
      <c r="V1378" s="121"/>
      <c r="W1378" s="121"/>
      <c r="X1378" s="121"/>
    </row>
    <row r="1379" ht="12.75" customHeight="1">
      <c r="A1379" s="121" t="s">
        <v>8608</v>
      </c>
      <c r="B1379" s="122">
        <v>8960.0</v>
      </c>
      <c r="C1379" s="123">
        <v>38195.0</v>
      </c>
      <c r="D1379" s="124">
        <v>9.0</v>
      </c>
      <c r="E1379" s="122"/>
      <c r="F1379" s="141" t="s">
        <v>8634</v>
      </c>
      <c r="G1379" s="125" t="s">
        <v>8</v>
      </c>
      <c r="H1379" s="122" t="s">
        <v>5962</v>
      </c>
      <c r="I1379" s="142">
        <v>2.2</v>
      </c>
      <c r="J1379" s="122">
        <v>58.5</v>
      </c>
      <c r="K1379" s="122">
        <v>30.0</v>
      </c>
      <c r="L1379" s="122"/>
      <c r="M1379" s="122"/>
      <c r="N1379" s="143" t="s">
        <v>821</v>
      </c>
      <c r="O1379" s="121"/>
      <c r="P1379" s="136">
        <v>5.261564E7</v>
      </c>
      <c r="Q1379" s="121"/>
      <c r="R1379" s="122" t="s">
        <v>5963</v>
      </c>
      <c r="S1379" s="122"/>
      <c r="T1379" s="121"/>
      <c r="U1379" s="121"/>
      <c r="V1379" s="121"/>
      <c r="W1379" s="121"/>
      <c r="X1379" s="121"/>
    </row>
    <row r="1380" ht="12.75" customHeight="1">
      <c r="A1380" s="121" t="s">
        <v>8608</v>
      </c>
      <c r="B1380" s="122">
        <v>9494.0</v>
      </c>
      <c r="C1380" s="123">
        <v>38195.0</v>
      </c>
      <c r="D1380" s="124">
        <v>10.0</v>
      </c>
      <c r="E1380" s="125"/>
      <c r="F1380" s="141" t="s">
        <v>692</v>
      </c>
      <c r="G1380" s="125" t="s">
        <v>8</v>
      </c>
      <c r="H1380" s="122" t="s">
        <v>5962</v>
      </c>
      <c r="I1380" s="142">
        <v>2.2</v>
      </c>
      <c r="J1380" s="122">
        <v>61.0</v>
      </c>
      <c r="K1380" s="122">
        <v>30.0</v>
      </c>
      <c r="L1380" s="121"/>
      <c r="M1380" s="122"/>
      <c r="N1380" s="143" t="s">
        <v>821</v>
      </c>
      <c r="O1380" s="121"/>
      <c r="P1380" s="136">
        <v>7.1686309E7</v>
      </c>
      <c r="Q1380" s="121"/>
      <c r="R1380" s="122" t="s">
        <v>5963</v>
      </c>
      <c r="S1380" s="122"/>
      <c r="T1380" s="121"/>
      <c r="U1380" s="121"/>
      <c r="V1380" s="121"/>
      <c r="W1380" s="121"/>
      <c r="X1380" s="121"/>
    </row>
    <row r="1381" ht="12.75" customHeight="1">
      <c r="A1381" s="121" t="s">
        <v>8608</v>
      </c>
      <c r="B1381" s="122">
        <v>9498.0</v>
      </c>
      <c r="C1381" s="123">
        <v>38195.0</v>
      </c>
      <c r="D1381" s="124">
        <v>14.0</v>
      </c>
      <c r="E1381" s="125"/>
      <c r="F1381" s="141" t="s">
        <v>692</v>
      </c>
      <c r="G1381" s="125" t="s">
        <v>8</v>
      </c>
      <c r="H1381" s="122" t="s">
        <v>5962</v>
      </c>
      <c r="I1381" s="142">
        <v>2.0</v>
      </c>
      <c r="J1381" s="122">
        <v>58.0</v>
      </c>
      <c r="K1381" s="122">
        <v>28.0</v>
      </c>
      <c r="L1381" s="121"/>
      <c r="M1381" s="122"/>
      <c r="N1381" s="143" t="s">
        <v>35</v>
      </c>
      <c r="O1381" s="121"/>
      <c r="P1381" s="136">
        <v>7.162094E7</v>
      </c>
      <c r="Q1381" s="121"/>
      <c r="R1381" s="122" t="s">
        <v>5963</v>
      </c>
      <c r="S1381" s="122"/>
      <c r="T1381" s="121"/>
      <c r="U1381" s="121"/>
      <c r="V1381" s="121"/>
      <c r="W1381" s="121"/>
      <c r="X1381" s="121"/>
    </row>
    <row r="1382" ht="12.75" customHeight="1">
      <c r="A1382" s="121" t="s">
        <v>8608</v>
      </c>
      <c r="B1382" s="122">
        <v>9499.0</v>
      </c>
      <c r="C1382" s="123">
        <v>38195.0</v>
      </c>
      <c r="D1382" s="124">
        <v>12.0</v>
      </c>
      <c r="E1382" s="125"/>
      <c r="F1382" s="141" t="s">
        <v>716</v>
      </c>
      <c r="G1382" s="125" t="s">
        <v>8</v>
      </c>
      <c r="H1382" s="122" t="s">
        <v>5962</v>
      </c>
      <c r="I1382" s="142">
        <v>2.9</v>
      </c>
      <c r="J1382" s="122">
        <v>67.0</v>
      </c>
      <c r="K1382" s="122">
        <v>34.0</v>
      </c>
      <c r="L1382" s="121"/>
      <c r="M1382" s="122"/>
      <c r="N1382" s="143" t="s">
        <v>821</v>
      </c>
      <c r="O1382" s="121"/>
      <c r="P1382" s="136">
        <v>1.0790151E7</v>
      </c>
      <c r="Q1382" s="121"/>
      <c r="R1382" s="122" t="s">
        <v>5963</v>
      </c>
      <c r="S1382" s="122"/>
      <c r="T1382" s="121"/>
      <c r="U1382" s="121"/>
      <c r="V1382" s="121"/>
      <c r="W1382" s="121"/>
      <c r="X1382" s="121"/>
    </row>
    <row r="1383" ht="12.75" customHeight="1">
      <c r="A1383" s="121" t="s">
        <v>8608</v>
      </c>
      <c r="B1383" s="122">
        <v>8919.0</v>
      </c>
      <c r="C1383" s="123">
        <v>38195.0</v>
      </c>
      <c r="D1383" s="124">
        <v>14.0</v>
      </c>
      <c r="E1383" s="125"/>
      <c r="F1383" s="141" t="s">
        <v>943</v>
      </c>
      <c r="G1383" s="125" t="s">
        <v>857</v>
      </c>
      <c r="H1383" s="122" t="s">
        <v>5962</v>
      </c>
      <c r="I1383" s="142">
        <v>2.3</v>
      </c>
      <c r="J1383" s="122">
        <v>59.5</v>
      </c>
      <c r="K1383" s="122">
        <v>31.0</v>
      </c>
      <c r="L1383" s="121"/>
      <c r="M1383" s="122"/>
      <c r="N1383" s="143" t="s">
        <v>821</v>
      </c>
      <c r="O1383" s="121"/>
      <c r="P1383" s="136"/>
      <c r="Q1383" s="121"/>
      <c r="R1383" s="122" t="s">
        <v>5963</v>
      </c>
      <c r="S1383" s="122"/>
      <c r="T1383" s="121"/>
      <c r="U1383" s="121"/>
      <c r="V1383" s="121"/>
      <c r="W1383" s="121"/>
      <c r="X1383" s="121"/>
    </row>
    <row r="1384" ht="12.75" customHeight="1">
      <c r="A1384" s="121" t="s">
        <v>8608</v>
      </c>
      <c r="B1384" s="122">
        <v>8961.0</v>
      </c>
      <c r="C1384" s="123">
        <v>38195.0</v>
      </c>
      <c r="D1384" s="124">
        <v>20.0</v>
      </c>
      <c r="E1384" s="122"/>
      <c r="F1384" s="141" t="s">
        <v>913</v>
      </c>
      <c r="G1384" s="125" t="s">
        <v>857</v>
      </c>
      <c r="H1384" s="122" t="s">
        <v>5962</v>
      </c>
      <c r="I1384" s="142">
        <v>1.4</v>
      </c>
      <c r="J1384" s="122">
        <v>56.0</v>
      </c>
      <c r="K1384" s="122">
        <v>24.5</v>
      </c>
      <c r="L1384" s="122"/>
      <c r="M1384" s="122"/>
      <c r="N1384" s="143" t="s">
        <v>821</v>
      </c>
      <c r="O1384" s="121"/>
      <c r="P1384" s="136">
        <v>9374254.0</v>
      </c>
      <c r="Q1384" s="121"/>
      <c r="R1384" s="122" t="s">
        <v>5963</v>
      </c>
      <c r="S1384" s="122"/>
      <c r="T1384" s="121"/>
      <c r="U1384" s="121"/>
      <c r="V1384" s="121"/>
      <c r="W1384" s="121"/>
      <c r="X1384" s="121"/>
    </row>
    <row r="1385" ht="12.75" customHeight="1">
      <c r="A1385" s="121" t="s">
        <v>8608</v>
      </c>
      <c r="B1385" s="122">
        <v>9493.0</v>
      </c>
      <c r="C1385" s="123">
        <v>38195.0</v>
      </c>
      <c r="D1385" s="124">
        <v>10.0</v>
      </c>
      <c r="E1385" s="125"/>
      <c r="F1385" s="141" t="s">
        <v>915</v>
      </c>
      <c r="G1385" s="125" t="s">
        <v>857</v>
      </c>
      <c r="H1385" s="122" t="s">
        <v>5962</v>
      </c>
      <c r="I1385" s="142">
        <v>3.55</v>
      </c>
      <c r="J1385" s="122">
        <v>71.0</v>
      </c>
      <c r="K1385" s="122">
        <v>34.0</v>
      </c>
      <c r="L1385" s="121"/>
      <c r="M1385" s="122"/>
      <c r="N1385" s="143" t="s">
        <v>35</v>
      </c>
      <c r="O1385" s="121"/>
      <c r="P1385" s="136">
        <v>7.1605314E7</v>
      </c>
      <c r="Q1385" s="121"/>
      <c r="R1385" s="122" t="s">
        <v>5963</v>
      </c>
      <c r="S1385" s="122"/>
      <c r="T1385" s="121"/>
      <c r="U1385" s="121"/>
      <c r="V1385" s="121"/>
      <c r="W1385" s="121"/>
      <c r="X1385" s="121"/>
    </row>
    <row r="1386" ht="12.75" customHeight="1">
      <c r="A1386" s="121" t="s">
        <v>8608</v>
      </c>
      <c r="B1386" s="122">
        <v>9496.0</v>
      </c>
      <c r="C1386" s="123">
        <v>38195.0</v>
      </c>
      <c r="D1386" s="124">
        <v>10.0</v>
      </c>
      <c r="E1386" s="122"/>
      <c r="F1386" s="141" t="s">
        <v>945</v>
      </c>
      <c r="G1386" s="125" t="s">
        <v>857</v>
      </c>
      <c r="H1386" s="122" t="s">
        <v>5962</v>
      </c>
      <c r="I1386" s="142">
        <v>1.9</v>
      </c>
      <c r="J1386" s="122">
        <v>58.0</v>
      </c>
      <c r="K1386" s="122">
        <v>28.0</v>
      </c>
      <c r="L1386" s="122"/>
      <c r="M1386" s="122"/>
      <c r="N1386" s="143" t="s">
        <v>821</v>
      </c>
      <c r="O1386" s="121"/>
      <c r="P1386" s="136">
        <v>1.0758993E7</v>
      </c>
      <c r="Q1386" s="121"/>
      <c r="R1386" s="122" t="s">
        <v>5963</v>
      </c>
      <c r="S1386" s="122"/>
      <c r="T1386" s="121"/>
      <c r="U1386" s="121"/>
      <c r="V1386" s="121"/>
      <c r="W1386" s="121"/>
      <c r="X1386" s="121"/>
    </row>
    <row r="1387" ht="12.75" customHeight="1">
      <c r="A1387" s="121" t="s">
        <v>8608</v>
      </c>
      <c r="B1387" s="122">
        <v>8918.0</v>
      </c>
      <c r="C1387" s="123">
        <v>38195.0</v>
      </c>
      <c r="D1387" s="124">
        <v>10.0</v>
      </c>
      <c r="E1387" s="125"/>
      <c r="F1387" s="141" t="s">
        <v>8656</v>
      </c>
      <c r="G1387" s="125" t="s">
        <v>857</v>
      </c>
      <c r="H1387" s="122" t="s">
        <v>5962</v>
      </c>
      <c r="I1387" s="142">
        <v>2.0</v>
      </c>
      <c r="J1387" s="122">
        <v>61.5</v>
      </c>
      <c r="K1387" s="122">
        <v>27.5</v>
      </c>
      <c r="L1387" s="121"/>
      <c r="M1387" s="122"/>
      <c r="N1387" s="143" t="s">
        <v>821</v>
      </c>
      <c r="O1387" s="121"/>
      <c r="P1387" s="136">
        <v>1.0477936E7</v>
      </c>
      <c r="Q1387" s="121"/>
      <c r="R1387" s="122" t="s">
        <v>5963</v>
      </c>
      <c r="S1387" s="122"/>
      <c r="T1387" s="121"/>
      <c r="U1387" s="121"/>
      <c r="V1387" s="121"/>
      <c r="W1387" s="121"/>
      <c r="X1387" s="121"/>
    </row>
    <row r="1388" ht="12.75" customHeight="1">
      <c r="A1388" s="121" t="s">
        <v>8608</v>
      </c>
      <c r="B1388" s="122">
        <v>8920.0</v>
      </c>
      <c r="C1388" s="123">
        <v>38195.0</v>
      </c>
      <c r="D1388" s="124">
        <v>12.0</v>
      </c>
      <c r="E1388" s="125"/>
      <c r="F1388" s="141" t="s">
        <v>4867</v>
      </c>
      <c r="G1388" s="125" t="s">
        <v>857</v>
      </c>
      <c r="H1388" s="122" t="s">
        <v>5962</v>
      </c>
      <c r="I1388" s="142">
        <v>1.8</v>
      </c>
      <c r="J1388" s="122">
        <v>55.0</v>
      </c>
      <c r="K1388" s="122">
        <v>28.0</v>
      </c>
      <c r="L1388" s="121"/>
      <c r="M1388" s="122"/>
      <c r="N1388" s="143" t="s">
        <v>35</v>
      </c>
      <c r="O1388" s="121"/>
      <c r="P1388" s="136">
        <v>1.0841401E7</v>
      </c>
      <c r="Q1388" s="121"/>
      <c r="R1388" s="122" t="s">
        <v>5963</v>
      </c>
      <c r="S1388" s="122"/>
      <c r="T1388" s="121"/>
      <c r="U1388" s="121"/>
      <c r="V1388" s="121"/>
      <c r="W1388" s="121"/>
      <c r="X1388" s="121"/>
    </row>
    <row r="1389" ht="12.75" customHeight="1">
      <c r="A1389" s="121" t="s">
        <v>8608</v>
      </c>
      <c r="B1389" s="122">
        <v>9500.0</v>
      </c>
      <c r="C1389" s="123">
        <v>38195.0</v>
      </c>
      <c r="D1389" s="124">
        <v>12.0</v>
      </c>
      <c r="E1389" s="125"/>
      <c r="F1389" s="141" t="s">
        <v>8651</v>
      </c>
      <c r="G1389" s="125" t="s">
        <v>857</v>
      </c>
      <c r="H1389" s="122" t="s">
        <v>5962</v>
      </c>
      <c r="I1389" s="142">
        <v>2.0</v>
      </c>
      <c r="J1389" s="122">
        <v>58.0</v>
      </c>
      <c r="K1389" s="122">
        <v>28.0</v>
      </c>
      <c r="L1389" s="121"/>
      <c r="M1389" s="122"/>
      <c r="N1389" s="143" t="s">
        <v>35</v>
      </c>
      <c r="O1389" s="121"/>
      <c r="P1389" s="136">
        <v>1.0567017E7</v>
      </c>
      <c r="Q1389" s="121"/>
      <c r="R1389" s="122" t="s">
        <v>5963</v>
      </c>
      <c r="S1389" s="122"/>
      <c r="T1389" s="121"/>
      <c r="U1389" s="121"/>
      <c r="V1389" s="121"/>
      <c r="W1389" s="121"/>
      <c r="X1389" s="121"/>
    </row>
    <row r="1390" ht="12.75" customHeight="1">
      <c r="A1390" s="121" t="s">
        <v>8608</v>
      </c>
      <c r="B1390" s="122">
        <v>8921.0</v>
      </c>
      <c r="C1390" s="123">
        <v>38195.0</v>
      </c>
      <c r="D1390" s="124">
        <v>12.0</v>
      </c>
      <c r="E1390" s="122"/>
      <c r="F1390" s="141" t="s">
        <v>105</v>
      </c>
      <c r="G1390" s="125" t="s">
        <v>857</v>
      </c>
      <c r="H1390" s="122" t="s">
        <v>5962</v>
      </c>
      <c r="I1390" s="142">
        <v>2.5</v>
      </c>
      <c r="J1390" s="122">
        <v>65.0</v>
      </c>
      <c r="K1390" s="122">
        <v>32.0</v>
      </c>
      <c r="L1390" s="122"/>
      <c r="M1390" s="122"/>
      <c r="N1390" s="143" t="s">
        <v>35</v>
      </c>
      <c r="O1390" s="121"/>
      <c r="P1390" s="136">
        <v>1.0533586E7</v>
      </c>
      <c r="Q1390" s="121"/>
      <c r="R1390" s="122" t="s">
        <v>5963</v>
      </c>
      <c r="S1390" s="122"/>
      <c r="T1390" s="121"/>
      <c r="U1390" s="121"/>
      <c r="V1390" s="121"/>
      <c r="W1390" s="121"/>
      <c r="X1390" s="121"/>
    </row>
    <row r="1391" ht="12.75" customHeight="1">
      <c r="A1391" s="121" t="s">
        <v>8608</v>
      </c>
      <c r="B1391" s="122">
        <v>9497.0</v>
      </c>
      <c r="C1391" s="123">
        <v>38195.0</v>
      </c>
      <c r="D1391" s="124">
        <v>12.0</v>
      </c>
      <c r="E1391" s="125"/>
      <c r="F1391" s="141" t="s">
        <v>922</v>
      </c>
      <c r="G1391" s="125" t="s">
        <v>857</v>
      </c>
      <c r="H1391" s="122" t="s">
        <v>5962</v>
      </c>
      <c r="I1391" s="142">
        <v>2.7</v>
      </c>
      <c r="J1391" s="122">
        <v>63.0</v>
      </c>
      <c r="K1391" s="122">
        <v>32.0</v>
      </c>
      <c r="L1391" s="121"/>
      <c r="M1391" s="122"/>
      <c r="N1391" s="143" t="s">
        <v>821</v>
      </c>
      <c r="O1391" s="121"/>
      <c r="P1391" s="136">
        <v>5.2613216E7</v>
      </c>
      <c r="Q1391" s="121"/>
      <c r="R1391" s="122" t="s">
        <v>5963</v>
      </c>
      <c r="S1391" s="122"/>
      <c r="T1391" s="121"/>
      <c r="U1391" s="121"/>
      <c r="V1391" s="121"/>
      <c r="W1391" s="121"/>
      <c r="X1391" s="121"/>
    </row>
    <row r="1392" ht="12.75" customHeight="1">
      <c r="A1392" s="121" t="s">
        <v>8608</v>
      </c>
      <c r="B1392" s="122">
        <v>9495.0</v>
      </c>
      <c r="C1392" s="123">
        <v>38196.0</v>
      </c>
      <c r="D1392" s="124">
        <v>11.0</v>
      </c>
      <c r="E1392" s="125"/>
      <c r="F1392" s="141" t="s">
        <v>1379</v>
      </c>
      <c r="G1392" s="125" t="s">
        <v>8</v>
      </c>
      <c r="H1392" s="122" t="s">
        <v>5962</v>
      </c>
      <c r="I1392" s="142">
        <v>3.3</v>
      </c>
      <c r="J1392" s="122">
        <v>69.0</v>
      </c>
      <c r="K1392" s="122">
        <v>34.0</v>
      </c>
      <c r="L1392" s="121"/>
      <c r="M1392" s="122"/>
      <c r="N1392" s="143" t="s">
        <v>821</v>
      </c>
      <c r="O1392" s="121"/>
      <c r="P1392" s="136">
        <v>7.1675059E7</v>
      </c>
      <c r="Q1392" s="121"/>
      <c r="R1392" s="122" t="s">
        <v>5963</v>
      </c>
      <c r="S1392" s="122"/>
      <c r="T1392" s="121"/>
      <c r="U1392" s="121"/>
      <c r="V1392" s="121"/>
      <c r="W1392" s="121"/>
      <c r="X1392" s="121"/>
    </row>
    <row r="1393" ht="12.75" customHeight="1">
      <c r="A1393" s="121" t="s">
        <v>8608</v>
      </c>
      <c r="B1393" s="122">
        <v>8922.0</v>
      </c>
      <c r="C1393" s="123">
        <v>38196.0</v>
      </c>
      <c r="D1393" s="124">
        <v>9.0</v>
      </c>
      <c r="E1393" s="125"/>
      <c r="F1393" s="141" t="s">
        <v>1386</v>
      </c>
      <c r="G1393" s="125" t="s">
        <v>857</v>
      </c>
      <c r="H1393" s="122" t="s">
        <v>5962</v>
      </c>
      <c r="I1393" s="142">
        <v>2.5</v>
      </c>
      <c r="J1393" s="122">
        <v>65.0</v>
      </c>
      <c r="K1393" s="122">
        <v>32.0</v>
      </c>
      <c r="L1393" s="121"/>
      <c r="M1393" s="122"/>
      <c r="N1393" s="143" t="s">
        <v>821</v>
      </c>
      <c r="O1393" s="121"/>
      <c r="P1393" s="136">
        <v>1.0689894E7</v>
      </c>
      <c r="Q1393" s="121"/>
      <c r="R1393" s="122" t="s">
        <v>5963</v>
      </c>
      <c r="S1393" s="122"/>
      <c r="T1393" s="121"/>
      <c r="U1393" s="121"/>
      <c r="V1393" s="121"/>
      <c r="W1393" s="121"/>
      <c r="X1393" s="121"/>
    </row>
    <row r="1394" ht="12.75" customHeight="1">
      <c r="A1394" s="121" t="s">
        <v>8608</v>
      </c>
      <c r="B1394" s="122">
        <v>8969.0</v>
      </c>
      <c r="C1394" s="123">
        <v>38196.0</v>
      </c>
      <c r="D1394" s="124">
        <v>16.3</v>
      </c>
      <c r="E1394" s="125"/>
      <c r="F1394" s="141" t="s">
        <v>930</v>
      </c>
      <c r="G1394" s="125" t="s">
        <v>857</v>
      </c>
      <c r="H1394" s="122" t="s">
        <v>5962</v>
      </c>
      <c r="I1394" s="142">
        <v>2.6</v>
      </c>
      <c r="J1394" s="122">
        <v>61.5</v>
      </c>
      <c r="K1394" s="122">
        <v>33.0</v>
      </c>
      <c r="L1394" s="121"/>
      <c r="M1394" s="122"/>
      <c r="N1394" s="143" t="s">
        <v>821</v>
      </c>
      <c r="O1394" s="121"/>
      <c r="P1394" s="136">
        <v>1.0477936E7</v>
      </c>
      <c r="Q1394" s="121"/>
      <c r="R1394" s="122" t="s">
        <v>5963</v>
      </c>
      <c r="S1394" s="122"/>
      <c r="T1394" s="121"/>
      <c r="U1394" s="121"/>
      <c r="V1394" s="121"/>
      <c r="W1394" s="121"/>
      <c r="X1394" s="121"/>
    </row>
    <row r="1395" ht="12.75" customHeight="1">
      <c r="A1395" s="121" t="s">
        <v>8608</v>
      </c>
      <c r="B1395" s="122">
        <v>8923.0</v>
      </c>
      <c r="C1395" s="123">
        <v>38196.0</v>
      </c>
      <c r="D1395" s="124">
        <v>9.3</v>
      </c>
      <c r="E1395" s="125"/>
      <c r="F1395" s="141" t="s">
        <v>1009</v>
      </c>
      <c r="G1395" s="125" t="s">
        <v>857</v>
      </c>
      <c r="H1395" s="122" t="s">
        <v>5962</v>
      </c>
      <c r="I1395" s="142">
        <v>2.0</v>
      </c>
      <c r="J1395" s="122">
        <v>58.0</v>
      </c>
      <c r="K1395" s="122">
        <v>28.0</v>
      </c>
      <c r="L1395" s="121"/>
      <c r="M1395" s="122"/>
      <c r="N1395" s="143" t="s">
        <v>35</v>
      </c>
      <c r="O1395" s="121"/>
      <c r="P1395" s="136">
        <v>7.1684073E7</v>
      </c>
      <c r="Q1395" s="121"/>
      <c r="R1395" s="122" t="s">
        <v>5963</v>
      </c>
      <c r="S1395" s="122"/>
      <c r="T1395" s="121"/>
      <c r="U1395" s="121"/>
      <c r="V1395" s="121"/>
      <c r="W1395" s="121"/>
      <c r="X1395" s="121"/>
    </row>
    <row r="1396" ht="12.75" customHeight="1">
      <c r="A1396" s="121" t="s">
        <v>8608</v>
      </c>
      <c r="B1396" s="122">
        <v>8924.0</v>
      </c>
      <c r="C1396" s="123">
        <v>38196.0</v>
      </c>
      <c r="D1396" s="124">
        <v>10.3</v>
      </c>
      <c r="E1396" s="125"/>
      <c r="F1396" s="141" t="s">
        <v>8629</v>
      </c>
      <c r="G1396" s="125" t="s">
        <v>857</v>
      </c>
      <c r="H1396" s="122" t="s">
        <v>5962</v>
      </c>
      <c r="I1396" s="142">
        <v>2.0</v>
      </c>
      <c r="J1396" s="122">
        <v>58.0</v>
      </c>
      <c r="K1396" s="122">
        <v>28.0</v>
      </c>
      <c r="L1396" s="121"/>
      <c r="M1396" s="122"/>
      <c r="N1396" s="143" t="s">
        <v>35</v>
      </c>
      <c r="O1396" s="121"/>
      <c r="P1396" s="136">
        <v>1.0547025E7</v>
      </c>
      <c r="Q1396" s="121"/>
      <c r="R1396" s="122" t="s">
        <v>5963</v>
      </c>
      <c r="S1396" s="122"/>
      <c r="T1396" s="121"/>
      <c r="U1396" s="121"/>
      <c r="V1396" s="121"/>
      <c r="W1396" s="121"/>
      <c r="X1396" s="121"/>
    </row>
    <row r="1397" ht="12.75" customHeight="1">
      <c r="A1397" s="121" t="s">
        <v>8608</v>
      </c>
      <c r="B1397" s="122">
        <v>8967.0</v>
      </c>
      <c r="C1397" s="123">
        <v>38196.0</v>
      </c>
      <c r="D1397" s="124">
        <v>19.0</v>
      </c>
      <c r="E1397" s="125"/>
      <c r="F1397" s="141" t="s">
        <v>8635</v>
      </c>
      <c r="G1397" s="125" t="s">
        <v>857</v>
      </c>
      <c r="H1397" s="122" t="s">
        <v>5962</v>
      </c>
      <c r="I1397" s="142">
        <v>1.7</v>
      </c>
      <c r="J1397" s="122">
        <v>58.0</v>
      </c>
      <c r="K1397" s="122">
        <v>27.0</v>
      </c>
      <c r="L1397" s="121"/>
      <c r="M1397" s="122"/>
      <c r="N1397" s="143" t="s">
        <v>821</v>
      </c>
      <c r="O1397" s="121"/>
      <c r="P1397" s="136">
        <v>7.6955241E7</v>
      </c>
      <c r="Q1397" s="121"/>
      <c r="R1397" s="122" t="s">
        <v>5963</v>
      </c>
      <c r="S1397" s="122"/>
      <c r="T1397" s="121"/>
      <c r="U1397" s="121"/>
      <c r="V1397" s="121"/>
      <c r="W1397" s="121"/>
      <c r="X1397" s="121"/>
    </row>
    <row r="1398" ht="12.75" customHeight="1">
      <c r="A1398" s="121" t="s">
        <v>8608</v>
      </c>
      <c r="B1398" s="122">
        <v>8964.0</v>
      </c>
      <c r="C1398" s="123">
        <v>38196.0</v>
      </c>
      <c r="D1398" s="124">
        <v>10.0</v>
      </c>
      <c r="E1398" s="125"/>
      <c r="F1398" s="141" t="s">
        <v>4690</v>
      </c>
      <c r="G1398" s="125" t="s">
        <v>857</v>
      </c>
      <c r="H1398" s="122" t="s">
        <v>5962</v>
      </c>
      <c r="I1398" s="142">
        <v>2.9</v>
      </c>
      <c r="J1398" s="122">
        <v>65.5</v>
      </c>
      <c r="K1398" s="122">
        <v>32.5</v>
      </c>
      <c r="L1398" s="121"/>
      <c r="M1398" s="122"/>
      <c r="N1398" s="143" t="s">
        <v>821</v>
      </c>
      <c r="O1398" s="121"/>
      <c r="P1398" s="136">
        <v>1.0708533E7</v>
      </c>
      <c r="Q1398" s="121"/>
      <c r="R1398" s="122" t="s">
        <v>5963</v>
      </c>
      <c r="S1398" s="122"/>
      <c r="T1398" s="121"/>
      <c r="U1398" s="121"/>
      <c r="V1398" s="121"/>
      <c r="W1398" s="121"/>
      <c r="X1398" s="121"/>
    </row>
    <row r="1399" ht="12.75" customHeight="1">
      <c r="A1399" s="121" t="s">
        <v>8608</v>
      </c>
      <c r="B1399" s="122">
        <v>8966.0</v>
      </c>
      <c r="C1399" s="123">
        <v>38196.0</v>
      </c>
      <c r="D1399" s="124">
        <v>18.0</v>
      </c>
      <c r="E1399" s="125"/>
      <c r="F1399" s="141" t="s">
        <v>39</v>
      </c>
      <c r="G1399" s="125" t="s">
        <v>857</v>
      </c>
      <c r="H1399" s="122" t="s">
        <v>5971</v>
      </c>
      <c r="I1399" s="142">
        <v>2.7</v>
      </c>
      <c r="J1399" s="122">
        <v>68.0</v>
      </c>
      <c r="K1399" s="122">
        <v>30.5</v>
      </c>
      <c r="L1399" s="121"/>
      <c r="M1399" s="122"/>
      <c r="N1399" s="143" t="s">
        <v>821</v>
      </c>
      <c r="O1399" s="121"/>
      <c r="P1399" s="136">
        <v>1.0708813E7</v>
      </c>
      <c r="Q1399" s="121"/>
      <c r="R1399" s="122" t="s">
        <v>5963</v>
      </c>
      <c r="S1399" s="122"/>
      <c r="T1399" s="121"/>
      <c r="U1399" s="121"/>
      <c r="V1399" s="121"/>
      <c r="W1399" s="121"/>
      <c r="X1399" s="121"/>
    </row>
    <row r="1400" ht="12.75" customHeight="1">
      <c r="A1400" s="121" t="s">
        <v>8608</v>
      </c>
      <c r="B1400" s="122">
        <v>8963.0</v>
      </c>
      <c r="C1400" s="123">
        <v>38196.0</v>
      </c>
      <c r="D1400" s="124">
        <v>9.0</v>
      </c>
      <c r="E1400" s="125"/>
      <c r="F1400" s="141" t="s">
        <v>1428</v>
      </c>
      <c r="G1400" s="125" t="s">
        <v>857</v>
      </c>
      <c r="H1400" s="122" t="s">
        <v>5962</v>
      </c>
      <c r="I1400" s="142">
        <v>3.1</v>
      </c>
      <c r="J1400" s="122">
        <v>69.5</v>
      </c>
      <c r="K1400" s="122">
        <v>39.5</v>
      </c>
      <c r="L1400" s="121"/>
      <c r="M1400" s="122"/>
      <c r="N1400" s="143" t="s">
        <v>821</v>
      </c>
      <c r="O1400" s="121"/>
      <c r="P1400" s="136">
        <v>1.0744466E7</v>
      </c>
      <c r="Q1400" s="121"/>
      <c r="R1400" s="122" t="s">
        <v>5963</v>
      </c>
      <c r="S1400" s="122"/>
      <c r="T1400" s="121"/>
      <c r="U1400" s="121"/>
      <c r="V1400" s="121"/>
      <c r="W1400" s="121"/>
      <c r="X1400" s="121"/>
    </row>
    <row r="1401" ht="12.75" customHeight="1">
      <c r="A1401" s="121" t="s">
        <v>8608</v>
      </c>
      <c r="B1401" s="122">
        <v>8965.0</v>
      </c>
      <c r="C1401" s="123">
        <v>38196.0</v>
      </c>
      <c r="D1401" s="124">
        <v>14.0</v>
      </c>
      <c r="E1401" s="125"/>
      <c r="F1401" s="141" t="s">
        <v>934</v>
      </c>
      <c r="G1401" s="125" t="s">
        <v>857</v>
      </c>
      <c r="H1401" s="122" t="s">
        <v>5962</v>
      </c>
      <c r="I1401" s="142">
        <v>3.1</v>
      </c>
      <c r="J1401" s="122">
        <v>67.5</v>
      </c>
      <c r="K1401" s="122">
        <v>33.0</v>
      </c>
      <c r="L1401" s="121"/>
      <c r="M1401" s="122"/>
      <c r="N1401" s="143" t="s">
        <v>821</v>
      </c>
      <c r="O1401" s="121"/>
      <c r="P1401" s="136">
        <v>7.169285E7</v>
      </c>
      <c r="Q1401" s="121"/>
      <c r="R1401" s="122" t="s">
        <v>5963</v>
      </c>
      <c r="S1401" s="122"/>
      <c r="T1401" s="121"/>
      <c r="U1401" s="121"/>
      <c r="V1401" s="121"/>
      <c r="W1401" s="121"/>
      <c r="X1401" s="121"/>
    </row>
    <row r="1402" ht="12.75" customHeight="1">
      <c r="A1402" s="121" t="s">
        <v>8608</v>
      </c>
      <c r="B1402" s="122">
        <v>8968.0</v>
      </c>
      <c r="C1402" s="123">
        <v>38196.0</v>
      </c>
      <c r="D1402" s="124">
        <v>16.0</v>
      </c>
      <c r="E1402" s="125"/>
      <c r="F1402" s="141" t="s">
        <v>8632</v>
      </c>
      <c r="G1402" s="125" t="s">
        <v>857</v>
      </c>
      <c r="H1402" s="122" t="s">
        <v>5962</v>
      </c>
      <c r="I1402" s="142">
        <v>2.4</v>
      </c>
      <c r="J1402" s="122">
        <v>62.0</v>
      </c>
      <c r="K1402" s="122">
        <v>31.0</v>
      </c>
      <c r="L1402" s="121"/>
      <c r="M1402" s="122"/>
      <c r="N1402" s="143" t="s">
        <v>821</v>
      </c>
      <c r="O1402" s="121"/>
      <c r="P1402" s="136">
        <v>9388326.0</v>
      </c>
      <c r="Q1402" s="121"/>
      <c r="R1402" s="122" t="s">
        <v>5963</v>
      </c>
      <c r="S1402" s="122"/>
      <c r="T1402" s="121"/>
      <c r="U1402" s="121"/>
      <c r="V1402" s="121"/>
      <c r="W1402" s="121"/>
      <c r="X1402" s="121"/>
    </row>
    <row r="1403" ht="12.75" customHeight="1">
      <c r="A1403" s="121" t="s">
        <v>8608</v>
      </c>
      <c r="B1403" s="122">
        <v>8930.0</v>
      </c>
      <c r="C1403" s="123">
        <v>38198.0</v>
      </c>
      <c r="D1403" s="124">
        <v>18.0</v>
      </c>
      <c r="E1403" s="125"/>
      <c r="F1403" s="141" t="s">
        <v>1005</v>
      </c>
      <c r="G1403" s="125" t="s">
        <v>857</v>
      </c>
      <c r="H1403" s="122" t="s">
        <v>5962</v>
      </c>
      <c r="I1403" s="142">
        <v>3.7</v>
      </c>
      <c r="J1403" s="122">
        <v>75.0</v>
      </c>
      <c r="K1403" s="122">
        <v>36.0</v>
      </c>
      <c r="L1403" s="121"/>
      <c r="M1403" s="122"/>
      <c r="N1403" s="143" t="s">
        <v>35</v>
      </c>
      <c r="O1403" s="121"/>
      <c r="P1403" s="136">
        <v>7.1684073E7</v>
      </c>
      <c r="Q1403" s="121"/>
      <c r="R1403" s="122" t="s">
        <v>5963</v>
      </c>
      <c r="S1403" s="122"/>
      <c r="T1403" s="121"/>
      <c r="U1403" s="121"/>
      <c r="V1403" s="121"/>
      <c r="W1403" s="121"/>
      <c r="X1403" s="121"/>
    </row>
    <row r="1404" ht="12.75" customHeight="1">
      <c r="A1404" s="121" t="s">
        <v>8608</v>
      </c>
      <c r="B1404" s="122">
        <v>8975.0</v>
      </c>
      <c r="C1404" s="123">
        <v>38198.0</v>
      </c>
      <c r="D1404" s="124">
        <v>21.0</v>
      </c>
      <c r="E1404" s="125"/>
      <c r="F1404" s="141" t="s">
        <v>913</v>
      </c>
      <c r="G1404" s="125" t="s">
        <v>857</v>
      </c>
      <c r="H1404" s="122" t="s">
        <v>5962</v>
      </c>
      <c r="I1404" s="142">
        <v>3.3</v>
      </c>
      <c r="J1404" s="122">
        <v>68.0</v>
      </c>
      <c r="K1404" s="122">
        <v>32.0</v>
      </c>
      <c r="L1404" s="121"/>
      <c r="M1404" s="122"/>
      <c r="N1404" s="143" t="s">
        <v>35</v>
      </c>
      <c r="O1404" s="121"/>
      <c r="P1404" s="136">
        <v>1.0533386E7</v>
      </c>
      <c r="Q1404" s="121"/>
      <c r="R1404" s="122" t="s">
        <v>5963</v>
      </c>
      <c r="S1404" s="122"/>
      <c r="T1404" s="121"/>
      <c r="U1404" s="121"/>
      <c r="V1404" s="121"/>
      <c r="W1404" s="121"/>
      <c r="X1404" s="121"/>
    </row>
    <row r="1405" ht="12.75" customHeight="1">
      <c r="A1405" s="121" t="s">
        <v>8608</v>
      </c>
      <c r="B1405" s="122">
        <v>8973.0</v>
      </c>
      <c r="C1405" s="123">
        <v>38198.0</v>
      </c>
      <c r="D1405" s="124">
        <v>15.0</v>
      </c>
      <c r="E1405" s="125"/>
      <c r="F1405" s="141" t="s">
        <v>1083</v>
      </c>
      <c r="G1405" s="125" t="s">
        <v>857</v>
      </c>
      <c r="H1405" s="122" t="s">
        <v>5962</v>
      </c>
      <c r="I1405" s="142">
        <v>3.0</v>
      </c>
      <c r="J1405" s="122">
        <v>66.0</v>
      </c>
      <c r="K1405" s="122">
        <v>32.0</v>
      </c>
      <c r="L1405" s="121"/>
      <c r="M1405" s="122"/>
      <c r="N1405" s="143" t="s">
        <v>35</v>
      </c>
      <c r="O1405" s="121"/>
      <c r="P1405" s="136">
        <v>7.169285E7</v>
      </c>
      <c r="Q1405" s="121"/>
      <c r="R1405" s="122" t="s">
        <v>5963</v>
      </c>
      <c r="S1405" s="122"/>
      <c r="T1405" s="121"/>
      <c r="U1405" s="121"/>
      <c r="V1405" s="121"/>
      <c r="W1405" s="121"/>
      <c r="X1405" s="121"/>
    </row>
    <row r="1406" ht="12.75" customHeight="1">
      <c r="A1406" s="121" t="s">
        <v>8608</v>
      </c>
      <c r="B1406" s="122">
        <v>8971.0</v>
      </c>
      <c r="C1406" s="123">
        <v>38198.0</v>
      </c>
      <c r="D1406" s="124">
        <v>12.3</v>
      </c>
      <c r="E1406" s="125"/>
      <c r="F1406" s="141" t="s">
        <v>6236</v>
      </c>
      <c r="G1406" s="125" t="s">
        <v>857</v>
      </c>
      <c r="H1406" s="122" t="s">
        <v>5962</v>
      </c>
      <c r="I1406" s="142">
        <v>3.1</v>
      </c>
      <c r="J1406" s="122">
        <v>67.0</v>
      </c>
      <c r="K1406" s="122">
        <v>32.0</v>
      </c>
      <c r="L1406" s="121"/>
      <c r="M1406" s="122"/>
      <c r="N1406" s="143" t="s">
        <v>35</v>
      </c>
      <c r="O1406" s="121"/>
      <c r="P1406" s="136">
        <v>1.0479936E7</v>
      </c>
      <c r="Q1406" s="121"/>
      <c r="R1406" s="122" t="s">
        <v>5963</v>
      </c>
      <c r="S1406" s="122"/>
      <c r="T1406" s="121"/>
      <c r="U1406" s="121"/>
      <c r="V1406" s="121"/>
      <c r="W1406" s="121"/>
      <c r="X1406" s="121"/>
    </row>
    <row r="1407" ht="12.75" customHeight="1">
      <c r="A1407" s="121" t="s">
        <v>8608</v>
      </c>
      <c r="B1407" s="122">
        <v>8925.0</v>
      </c>
      <c r="C1407" s="123">
        <v>38198.0</v>
      </c>
      <c r="D1407" s="124">
        <v>9.0</v>
      </c>
      <c r="E1407" s="122"/>
      <c r="F1407" s="141" t="s">
        <v>8629</v>
      </c>
      <c r="G1407" s="125" t="s">
        <v>857</v>
      </c>
      <c r="H1407" s="122" t="s">
        <v>5962</v>
      </c>
      <c r="I1407" s="142">
        <v>5.0</v>
      </c>
      <c r="J1407" s="122">
        <v>80.0</v>
      </c>
      <c r="K1407" s="122">
        <v>40.0</v>
      </c>
      <c r="L1407" s="122"/>
      <c r="M1407" s="122"/>
      <c r="N1407" s="143" t="s">
        <v>821</v>
      </c>
      <c r="O1407" s="121"/>
      <c r="P1407" s="136">
        <v>1.0547025E7</v>
      </c>
      <c r="Q1407" s="121"/>
      <c r="R1407" s="122" t="s">
        <v>5963</v>
      </c>
      <c r="S1407" s="122"/>
      <c r="T1407" s="121"/>
      <c r="U1407" s="121"/>
      <c r="V1407" s="121"/>
      <c r="W1407" s="121"/>
      <c r="X1407" s="121"/>
    </row>
    <row r="1408" ht="12.75" customHeight="1">
      <c r="A1408" s="121" t="s">
        <v>8608</v>
      </c>
      <c r="B1408" s="122">
        <v>8970.0</v>
      </c>
      <c r="C1408" s="123">
        <v>38198.0</v>
      </c>
      <c r="D1408" s="124">
        <v>9.0</v>
      </c>
      <c r="E1408" s="125"/>
      <c r="F1408" s="141" t="s">
        <v>8635</v>
      </c>
      <c r="G1408" s="125" t="s">
        <v>857</v>
      </c>
      <c r="H1408" s="122" t="s">
        <v>5962</v>
      </c>
      <c r="I1408" s="142">
        <v>3.0</v>
      </c>
      <c r="J1408" s="122">
        <v>66.0</v>
      </c>
      <c r="K1408" s="122">
        <v>32.0</v>
      </c>
      <c r="L1408" s="121"/>
      <c r="M1408" s="122"/>
      <c r="N1408" s="143" t="s">
        <v>35</v>
      </c>
      <c r="O1408" s="121"/>
      <c r="P1408" s="136">
        <v>1.0744466E7</v>
      </c>
      <c r="Q1408" s="121"/>
      <c r="R1408" s="122" t="s">
        <v>5963</v>
      </c>
      <c r="S1408" s="122"/>
      <c r="T1408" s="121"/>
      <c r="U1408" s="121"/>
      <c r="V1408" s="121"/>
      <c r="W1408" s="121"/>
      <c r="X1408" s="121"/>
    </row>
    <row r="1409" ht="12.75" customHeight="1">
      <c r="A1409" s="121" t="s">
        <v>8608</v>
      </c>
      <c r="B1409" s="122">
        <v>8972.0</v>
      </c>
      <c r="C1409" s="123">
        <v>38198.0</v>
      </c>
      <c r="D1409" s="124">
        <v>13.3</v>
      </c>
      <c r="E1409" s="125"/>
      <c r="F1409" s="141" t="s">
        <v>8635</v>
      </c>
      <c r="G1409" s="125" t="s">
        <v>857</v>
      </c>
      <c r="H1409" s="122" t="s">
        <v>5962</v>
      </c>
      <c r="I1409" s="142">
        <v>3.3</v>
      </c>
      <c r="J1409" s="122">
        <v>68.0</v>
      </c>
      <c r="K1409" s="122">
        <v>34.0</v>
      </c>
      <c r="L1409" s="121"/>
      <c r="M1409" s="122"/>
      <c r="N1409" s="143" t="s">
        <v>35</v>
      </c>
      <c r="O1409" s="121"/>
      <c r="P1409" s="136">
        <v>7.6955241E7</v>
      </c>
      <c r="Q1409" s="121"/>
      <c r="R1409" s="122" t="s">
        <v>5963</v>
      </c>
      <c r="S1409" s="122"/>
      <c r="T1409" s="121"/>
      <c r="U1409" s="121"/>
      <c r="V1409" s="121"/>
      <c r="W1409" s="121"/>
      <c r="X1409" s="121"/>
    </row>
    <row r="1410" ht="12.75" customHeight="1">
      <c r="A1410" s="121" t="s">
        <v>8608</v>
      </c>
      <c r="B1410" s="122">
        <v>8927.0</v>
      </c>
      <c r="C1410" s="123">
        <v>38198.0</v>
      </c>
      <c r="D1410" s="124">
        <v>10.0</v>
      </c>
      <c r="E1410" s="125"/>
      <c r="F1410" s="141" t="s">
        <v>1395</v>
      </c>
      <c r="G1410" s="125" t="s">
        <v>857</v>
      </c>
      <c r="H1410" s="122" t="s">
        <v>5962</v>
      </c>
      <c r="I1410" s="142">
        <v>2.1</v>
      </c>
      <c r="J1410" s="122">
        <v>60.0</v>
      </c>
      <c r="K1410" s="122">
        <v>28.0</v>
      </c>
      <c r="L1410" s="121"/>
      <c r="M1410" s="122"/>
      <c r="N1410" s="143" t="s">
        <v>821</v>
      </c>
      <c r="O1410" s="121"/>
      <c r="P1410" s="136">
        <v>1.055457E7</v>
      </c>
      <c r="Q1410" s="121"/>
      <c r="R1410" s="122" t="s">
        <v>5963</v>
      </c>
      <c r="S1410" s="122"/>
      <c r="T1410" s="121"/>
      <c r="U1410" s="121"/>
      <c r="V1410" s="121"/>
      <c r="W1410" s="121"/>
      <c r="X1410" s="121"/>
    </row>
    <row r="1411" ht="12.75" customHeight="1">
      <c r="A1411" s="121" t="s">
        <v>8608</v>
      </c>
      <c r="B1411" s="122">
        <v>8926.0</v>
      </c>
      <c r="C1411" s="123">
        <v>38198.0</v>
      </c>
      <c r="D1411" s="124">
        <v>10.0</v>
      </c>
      <c r="E1411" s="125"/>
      <c r="F1411" s="141" t="s">
        <v>4836</v>
      </c>
      <c r="G1411" s="125" t="s">
        <v>857</v>
      </c>
      <c r="H1411" s="122" t="s">
        <v>5962</v>
      </c>
      <c r="I1411" s="142">
        <v>4.5</v>
      </c>
      <c r="J1411" s="122">
        <v>80.0</v>
      </c>
      <c r="K1411" s="122">
        <v>39.0</v>
      </c>
      <c r="L1411" s="121"/>
      <c r="M1411" s="122"/>
      <c r="N1411" s="143" t="s">
        <v>35</v>
      </c>
      <c r="O1411" s="121"/>
      <c r="P1411" s="136">
        <v>7.6555036E7</v>
      </c>
      <c r="Q1411" s="121"/>
      <c r="R1411" s="122" t="s">
        <v>5963</v>
      </c>
      <c r="S1411" s="122"/>
      <c r="T1411" s="121"/>
      <c r="U1411" s="121"/>
      <c r="V1411" s="121"/>
      <c r="W1411" s="121"/>
      <c r="X1411" s="121"/>
    </row>
    <row r="1412" ht="12.75" customHeight="1">
      <c r="A1412" s="121" t="s">
        <v>8608</v>
      </c>
      <c r="B1412" s="122">
        <v>8974.0</v>
      </c>
      <c r="C1412" s="123">
        <v>38198.0</v>
      </c>
      <c r="D1412" s="124">
        <v>12.0</v>
      </c>
      <c r="E1412" s="125"/>
      <c r="F1412" s="141" t="s">
        <v>934</v>
      </c>
      <c r="G1412" s="125" t="s">
        <v>857</v>
      </c>
      <c r="H1412" s="122" t="s">
        <v>5962</v>
      </c>
      <c r="I1412" s="142">
        <v>2.5</v>
      </c>
      <c r="J1412" s="122">
        <v>63.0</v>
      </c>
      <c r="K1412" s="122">
        <v>30.0</v>
      </c>
      <c r="L1412" s="121"/>
      <c r="M1412" s="122"/>
      <c r="N1412" s="143" t="s">
        <v>35</v>
      </c>
      <c r="O1412" s="121"/>
      <c r="P1412" s="136">
        <v>1.0826654E7</v>
      </c>
      <c r="Q1412" s="121"/>
      <c r="R1412" s="122" t="s">
        <v>5963</v>
      </c>
      <c r="S1412" s="122"/>
      <c r="T1412" s="121"/>
      <c r="U1412" s="121"/>
      <c r="V1412" s="121"/>
      <c r="W1412" s="121"/>
      <c r="X1412" s="121"/>
    </row>
    <row r="1413" ht="12.75" customHeight="1">
      <c r="A1413" s="121" t="s">
        <v>8608</v>
      </c>
      <c r="B1413" s="122">
        <v>8976.0</v>
      </c>
      <c r="C1413" s="123">
        <v>38198.0</v>
      </c>
      <c r="D1413" s="124">
        <v>21.4</v>
      </c>
      <c r="E1413" s="125"/>
      <c r="F1413" s="141" t="s">
        <v>1204</v>
      </c>
      <c r="G1413" s="125" t="s">
        <v>857</v>
      </c>
      <c r="H1413" s="122" t="s">
        <v>6020</v>
      </c>
      <c r="I1413" s="142">
        <v>2.2</v>
      </c>
      <c r="J1413" s="122">
        <v>62.0</v>
      </c>
      <c r="K1413" s="122">
        <v>30.0</v>
      </c>
      <c r="L1413" s="121"/>
      <c r="M1413" s="122"/>
      <c r="N1413" s="143" t="s">
        <v>821</v>
      </c>
      <c r="O1413" s="121"/>
      <c r="P1413" s="136">
        <v>1.0865088E7</v>
      </c>
      <c r="Q1413" s="121"/>
      <c r="R1413" s="122" t="s">
        <v>5963</v>
      </c>
      <c r="S1413" s="122"/>
      <c r="T1413" s="121"/>
      <c r="U1413" s="121"/>
      <c r="V1413" s="121"/>
      <c r="W1413" s="121"/>
      <c r="X1413" s="122"/>
    </row>
    <row r="1414" ht="12.75" customHeight="1">
      <c r="A1414" s="121" t="s">
        <v>8608</v>
      </c>
      <c r="B1414" s="122">
        <v>8929.0</v>
      </c>
      <c r="C1414" s="123">
        <v>38198.0</v>
      </c>
      <c r="D1414" s="124">
        <v>15.0</v>
      </c>
      <c r="E1414" s="125"/>
      <c r="F1414" s="141" t="s">
        <v>931</v>
      </c>
      <c r="G1414" s="125" t="s">
        <v>857</v>
      </c>
      <c r="H1414" s="122" t="s">
        <v>5962</v>
      </c>
      <c r="I1414" s="142">
        <v>2.3</v>
      </c>
      <c r="J1414" s="122">
        <v>65.0</v>
      </c>
      <c r="K1414" s="122">
        <v>32.0</v>
      </c>
      <c r="L1414" s="121"/>
      <c r="M1414" s="122"/>
      <c r="N1414" s="143" t="s">
        <v>821</v>
      </c>
      <c r="O1414" s="121"/>
      <c r="P1414" s="136">
        <v>7.1696922E7</v>
      </c>
      <c r="Q1414" s="121"/>
      <c r="R1414" s="122" t="s">
        <v>5963</v>
      </c>
      <c r="S1414" s="122"/>
      <c r="T1414" s="121"/>
      <c r="U1414" s="121"/>
      <c r="V1414" s="121"/>
      <c r="W1414" s="121"/>
      <c r="X1414" s="122"/>
    </row>
    <row r="1415" ht="12.75" customHeight="1">
      <c r="A1415" s="121" t="s">
        <v>8608</v>
      </c>
      <c r="B1415" s="122">
        <v>8928.0</v>
      </c>
      <c r="C1415" s="123">
        <v>38198.0</v>
      </c>
      <c r="D1415" s="124">
        <v>10.0</v>
      </c>
      <c r="E1415" s="125"/>
      <c r="F1415" s="141" t="s">
        <v>8631</v>
      </c>
      <c r="G1415" s="125" t="s">
        <v>857</v>
      </c>
      <c r="H1415" s="122" t="s">
        <v>5962</v>
      </c>
      <c r="I1415" s="142">
        <v>2.0</v>
      </c>
      <c r="J1415" s="122">
        <v>60.0</v>
      </c>
      <c r="K1415" s="122">
        <v>30.0</v>
      </c>
      <c r="L1415" s="121"/>
      <c r="M1415" s="122"/>
      <c r="N1415" s="143" t="s">
        <v>821</v>
      </c>
      <c r="O1415" s="121"/>
      <c r="P1415" s="136">
        <v>1.056738E7</v>
      </c>
      <c r="Q1415" s="121"/>
      <c r="R1415" s="122" t="s">
        <v>5963</v>
      </c>
      <c r="S1415" s="122"/>
      <c r="T1415" s="121"/>
      <c r="U1415" s="121"/>
      <c r="V1415" s="121"/>
      <c r="W1415" s="121"/>
      <c r="X1415" s="122"/>
    </row>
    <row r="1416" ht="12.75" customHeight="1">
      <c r="A1416" s="121" t="s">
        <v>8608</v>
      </c>
      <c r="B1416" s="122">
        <v>8931.0</v>
      </c>
      <c r="C1416" s="123">
        <v>38199.0</v>
      </c>
      <c r="D1416" s="124">
        <v>11.0</v>
      </c>
      <c r="E1416" s="125"/>
      <c r="F1416" s="141" t="s">
        <v>414</v>
      </c>
      <c r="G1416" s="125" t="s">
        <v>8</v>
      </c>
      <c r="H1416" s="122" t="s">
        <v>5962</v>
      </c>
      <c r="I1416" s="142">
        <v>2.7</v>
      </c>
      <c r="J1416" s="122">
        <v>66.0</v>
      </c>
      <c r="K1416" s="122">
        <v>34.0</v>
      </c>
      <c r="L1416" s="121"/>
      <c r="M1416" s="122"/>
      <c r="N1416" s="143" t="s">
        <v>821</v>
      </c>
      <c r="O1416" s="121"/>
      <c r="P1416" s="136">
        <v>1.6548987E7</v>
      </c>
      <c r="Q1416" s="121"/>
      <c r="R1416" s="122" t="s">
        <v>6190</v>
      </c>
      <c r="S1416" s="122"/>
      <c r="T1416" s="121"/>
      <c r="U1416" s="121"/>
      <c r="V1416" s="121"/>
      <c r="W1416" s="121"/>
      <c r="X1416" s="122"/>
    </row>
    <row r="1417" ht="12.75" customHeight="1">
      <c r="A1417" s="121" t="s">
        <v>8608</v>
      </c>
      <c r="B1417" s="122">
        <v>8981.0</v>
      </c>
      <c r="C1417" s="123">
        <v>38199.0</v>
      </c>
      <c r="D1417" s="124">
        <v>21.0</v>
      </c>
      <c r="E1417" s="122"/>
      <c r="F1417" s="141" t="s">
        <v>914</v>
      </c>
      <c r="G1417" s="125" t="s">
        <v>857</v>
      </c>
      <c r="H1417" s="122" t="s">
        <v>5962</v>
      </c>
      <c r="I1417" s="142">
        <v>2.6</v>
      </c>
      <c r="J1417" s="122">
        <v>65.0</v>
      </c>
      <c r="K1417" s="122">
        <v>32.0</v>
      </c>
      <c r="L1417" s="122"/>
      <c r="M1417" s="122"/>
      <c r="N1417" s="143" t="s">
        <v>35</v>
      </c>
      <c r="O1417" s="121"/>
      <c r="P1417" s="136">
        <v>1.055895E7</v>
      </c>
      <c r="Q1417" s="121"/>
      <c r="R1417" s="122" t="s">
        <v>5963</v>
      </c>
      <c r="S1417" s="122"/>
      <c r="T1417" s="121"/>
      <c r="U1417" s="121"/>
      <c r="V1417" s="121"/>
      <c r="W1417" s="121"/>
      <c r="X1417" s="122"/>
    </row>
    <row r="1418" ht="12.75" customHeight="1">
      <c r="A1418" s="121" t="s">
        <v>8608</v>
      </c>
      <c r="B1418" s="122">
        <v>8977.0</v>
      </c>
      <c r="C1418" s="123">
        <v>38199.0</v>
      </c>
      <c r="D1418" s="124">
        <v>8.0</v>
      </c>
      <c r="E1418" s="122"/>
      <c r="F1418" s="141" t="s">
        <v>8657</v>
      </c>
      <c r="G1418" s="125" t="s">
        <v>857</v>
      </c>
      <c r="H1418" s="122" t="s">
        <v>5962</v>
      </c>
      <c r="I1418" s="142">
        <v>2.7</v>
      </c>
      <c r="J1418" s="122">
        <v>67.0</v>
      </c>
      <c r="K1418" s="122">
        <v>32.0</v>
      </c>
      <c r="L1418" s="122"/>
      <c r="M1418" s="122"/>
      <c r="N1418" s="143" t="s">
        <v>35</v>
      </c>
      <c r="O1418" s="121"/>
      <c r="P1418" s="136">
        <v>1.0744466E7</v>
      </c>
      <c r="Q1418" s="121"/>
      <c r="R1418" s="122" t="s">
        <v>5963</v>
      </c>
      <c r="S1418" s="122"/>
      <c r="T1418" s="121"/>
      <c r="U1418" s="121"/>
      <c r="V1418" s="121"/>
      <c r="W1418" s="121"/>
      <c r="X1418" s="122"/>
    </row>
    <row r="1419" ht="12.75" customHeight="1">
      <c r="A1419" s="121" t="s">
        <v>8608</v>
      </c>
      <c r="B1419" s="122">
        <v>8980.0</v>
      </c>
      <c r="C1419" s="123">
        <v>38199.0</v>
      </c>
      <c r="D1419" s="124">
        <v>20.0</v>
      </c>
      <c r="E1419" s="125"/>
      <c r="F1419" s="141" t="s">
        <v>8658</v>
      </c>
      <c r="G1419" s="125" t="s">
        <v>857</v>
      </c>
      <c r="H1419" s="122" t="s">
        <v>5962</v>
      </c>
      <c r="I1419" s="142">
        <v>2.5</v>
      </c>
      <c r="J1419" s="122">
        <v>63.0</v>
      </c>
      <c r="K1419" s="122">
        <v>32.0</v>
      </c>
      <c r="L1419" s="121"/>
      <c r="M1419" s="122"/>
      <c r="N1419" s="143" t="s">
        <v>821</v>
      </c>
      <c r="O1419" s="121"/>
      <c r="P1419" s="136">
        <v>9387860.0</v>
      </c>
      <c r="Q1419" s="121"/>
      <c r="R1419" s="122" t="s">
        <v>5963</v>
      </c>
      <c r="S1419" s="122"/>
      <c r="T1419" s="121"/>
      <c r="U1419" s="121"/>
      <c r="V1419" s="121"/>
      <c r="W1419" s="121"/>
      <c r="X1419" s="121"/>
    </row>
    <row r="1420" ht="12.75" customHeight="1">
      <c r="A1420" s="121" t="s">
        <v>8608</v>
      </c>
      <c r="B1420" s="122">
        <v>8932.0</v>
      </c>
      <c r="C1420" s="123">
        <v>38199.0</v>
      </c>
      <c r="D1420" s="124">
        <v>12.0</v>
      </c>
      <c r="E1420" s="121"/>
      <c r="F1420" s="141" t="s">
        <v>6519</v>
      </c>
      <c r="G1420" s="125" t="s">
        <v>857</v>
      </c>
      <c r="H1420" s="122" t="s">
        <v>6020</v>
      </c>
      <c r="I1420" s="142">
        <v>2.6</v>
      </c>
      <c r="J1420" s="122">
        <v>65.0</v>
      </c>
      <c r="K1420" s="122">
        <v>32.0</v>
      </c>
      <c r="L1420" s="121"/>
      <c r="M1420" s="122"/>
      <c r="N1420" s="143" t="s">
        <v>821</v>
      </c>
      <c r="O1420" s="121"/>
      <c r="P1420" s="136">
        <v>1.0867762E7</v>
      </c>
      <c r="Q1420" s="121"/>
      <c r="R1420" s="122" t="s">
        <v>5963</v>
      </c>
      <c r="S1420" s="122"/>
      <c r="T1420" s="121"/>
      <c r="U1420" s="121"/>
      <c r="V1420" s="121"/>
      <c r="W1420" s="121"/>
      <c r="X1420" s="121"/>
    </row>
    <row r="1421" ht="12.75" customHeight="1">
      <c r="A1421" s="121" t="s">
        <v>8608</v>
      </c>
      <c r="B1421" s="122">
        <v>8979.0</v>
      </c>
      <c r="C1421" s="123">
        <v>38199.0</v>
      </c>
      <c r="D1421" s="124">
        <v>10.3</v>
      </c>
      <c r="E1421" s="125"/>
      <c r="F1421" s="141" t="s">
        <v>922</v>
      </c>
      <c r="G1421" s="125" t="s">
        <v>857</v>
      </c>
      <c r="H1421" s="122" t="s">
        <v>5962</v>
      </c>
      <c r="I1421" s="142">
        <v>1.9</v>
      </c>
      <c r="J1421" s="122">
        <v>58.0</v>
      </c>
      <c r="K1421" s="122">
        <v>28.0</v>
      </c>
      <c r="L1421" s="121"/>
      <c r="M1421" s="122"/>
      <c r="N1421" s="143"/>
      <c r="O1421" s="121"/>
      <c r="P1421" s="136">
        <v>1.0594515E7</v>
      </c>
      <c r="Q1421" s="121"/>
      <c r="R1421" s="122" t="s">
        <v>5963</v>
      </c>
      <c r="S1421" s="122"/>
      <c r="T1421" s="121"/>
      <c r="U1421" s="121"/>
      <c r="V1421" s="121"/>
      <c r="W1421" s="121"/>
      <c r="X1421" s="122"/>
    </row>
    <row r="1422" ht="12.75" customHeight="1">
      <c r="A1422" s="121" t="s">
        <v>8608</v>
      </c>
      <c r="B1422" s="122">
        <v>8233.0</v>
      </c>
      <c r="C1422" s="123">
        <v>38199.0</v>
      </c>
      <c r="D1422" s="124">
        <v>16.0</v>
      </c>
      <c r="E1422" s="125"/>
      <c r="F1422" s="141" t="s">
        <v>1080</v>
      </c>
      <c r="G1422" s="125" t="s">
        <v>857</v>
      </c>
      <c r="H1422" s="122" t="s">
        <v>5962</v>
      </c>
      <c r="I1422" s="142">
        <v>2.1</v>
      </c>
      <c r="J1422" s="122">
        <v>61.0</v>
      </c>
      <c r="K1422" s="122">
        <v>28.0</v>
      </c>
      <c r="L1422" s="121"/>
      <c r="M1422" s="122"/>
      <c r="N1422" s="143" t="s">
        <v>821</v>
      </c>
      <c r="O1422" s="121"/>
      <c r="P1422" s="136">
        <v>7.2012112E7</v>
      </c>
      <c r="Q1422" s="121"/>
      <c r="R1422" s="122" t="s">
        <v>5969</v>
      </c>
      <c r="S1422" s="122"/>
      <c r="T1422" s="121"/>
      <c r="U1422" s="121"/>
      <c r="V1422" s="121"/>
      <c r="W1422" s="121"/>
      <c r="X1422" s="122"/>
    </row>
    <row r="1423" ht="12.75" customHeight="1">
      <c r="A1423" s="121" t="s">
        <v>8608</v>
      </c>
      <c r="B1423" s="122">
        <v>8978.0</v>
      </c>
      <c r="C1423" s="123">
        <v>38199.0</v>
      </c>
      <c r="D1423" s="124">
        <v>11.0</v>
      </c>
      <c r="E1423" s="125"/>
      <c r="F1423" s="141" t="s">
        <v>931</v>
      </c>
      <c r="G1423" s="125" t="s">
        <v>857</v>
      </c>
      <c r="H1423" s="122" t="s">
        <v>5962</v>
      </c>
      <c r="I1423" s="142">
        <v>2.7</v>
      </c>
      <c r="J1423" s="122">
        <v>64.0</v>
      </c>
      <c r="K1423" s="122">
        <v>32.0</v>
      </c>
      <c r="L1423" s="121"/>
      <c r="M1423" s="122"/>
      <c r="N1423" s="143" t="s">
        <v>35</v>
      </c>
      <c r="O1423" s="121"/>
      <c r="P1423" s="136"/>
      <c r="Q1423" s="121"/>
      <c r="R1423" s="122" t="s">
        <v>5978</v>
      </c>
      <c r="S1423" s="122"/>
      <c r="T1423" s="121"/>
      <c r="U1423" s="121"/>
      <c r="V1423" s="121"/>
      <c r="W1423" s="121"/>
      <c r="X1423" s="122"/>
    </row>
    <row r="1424" ht="12.75" customHeight="1">
      <c r="A1424" s="121" t="s">
        <v>8608</v>
      </c>
      <c r="B1424" s="122">
        <v>6525.0</v>
      </c>
      <c r="C1424" s="123">
        <v>39259.0</v>
      </c>
      <c r="D1424" s="124">
        <v>17.0</v>
      </c>
      <c r="E1424" s="122"/>
      <c r="F1424" s="141" t="s">
        <v>911</v>
      </c>
      <c r="G1424" s="125" t="s">
        <v>857</v>
      </c>
      <c r="H1424" s="122" t="s">
        <v>5962</v>
      </c>
      <c r="I1424" s="142">
        <v>2.3</v>
      </c>
      <c r="J1424" s="122">
        <v>62.0</v>
      </c>
      <c r="K1424" s="122">
        <v>30.0</v>
      </c>
      <c r="L1424" s="122"/>
      <c r="M1424" s="122"/>
      <c r="N1424" s="143" t="s">
        <v>35</v>
      </c>
      <c r="O1424" s="121"/>
      <c r="P1424" s="136">
        <v>1.0583487E7</v>
      </c>
      <c r="Q1424" s="121"/>
      <c r="R1424" s="122" t="s">
        <v>5963</v>
      </c>
      <c r="S1424" s="122"/>
      <c r="T1424" s="121"/>
      <c r="U1424" s="121"/>
      <c r="V1424" s="121"/>
      <c r="W1424" s="121"/>
      <c r="X1424" s="122"/>
    </row>
    <row r="1425" ht="12.75" customHeight="1">
      <c r="A1425" s="121" t="s">
        <v>8659</v>
      </c>
      <c r="B1425" s="122">
        <v>12216.0</v>
      </c>
      <c r="C1425" s="123">
        <v>38150.0</v>
      </c>
      <c r="D1425" s="124"/>
      <c r="E1425" s="124">
        <v>12.0</v>
      </c>
      <c r="F1425" s="121" t="s">
        <v>8660</v>
      </c>
      <c r="G1425" s="125" t="s">
        <v>8</v>
      </c>
      <c r="H1425" s="121" t="s">
        <v>5962</v>
      </c>
      <c r="I1425" s="124">
        <v>5.5</v>
      </c>
      <c r="J1425" s="121">
        <v>77.0</v>
      </c>
      <c r="K1425" s="122">
        <v>36.0</v>
      </c>
      <c r="L1425" s="122"/>
      <c r="M1425" s="122"/>
      <c r="N1425" s="122"/>
      <c r="O1425" s="125"/>
      <c r="P1425" s="145">
        <v>1.0841289E7</v>
      </c>
      <c r="Q1425" s="121"/>
      <c r="R1425" s="121" t="s">
        <v>5963</v>
      </c>
      <c r="S1425" s="132"/>
      <c r="T1425" s="132"/>
      <c r="U1425" s="121"/>
      <c r="V1425" s="121"/>
      <c r="W1425" s="121"/>
      <c r="X1425" s="122"/>
    </row>
    <row r="1426" ht="12.75" customHeight="1">
      <c r="A1426" s="121" t="s">
        <v>8659</v>
      </c>
      <c r="B1426" s="122">
        <v>12200.0</v>
      </c>
      <c r="C1426" s="123">
        <v>38080.0</v>
      </c>
      <c r="D1426" s="124"/>
      <c r="E1426" s="124">
        <v>10.3</v>
      </c>
      <c r="F1426" s="125" t="s">
        <v>67</v>
      </c>
      <c r="G1426" s="125" t="s">
        <v>8</v>
      </c>
      <c r="H1426" s="121" t="s">
        <v>5962</v>
      </c>
      <c r="I1426" s="124">
        <v>7.75</v>
      </c>
      <c r="J1426" s="121">
        <v>89.0</v>
      </c>
      <c r="K1426" s="122">
        <v>52.0</v>
      </c>
      <c r="L1426" s="122"/>
      <c r="M1426" s="122"/>
      <c r="N1426" s="122"/>
      <c r="O1426" s="125"/>
      <c r="P1426" s="145">
        <v>7.695687E7</v>
      </c>
      <c r="Q1426" s="121"/>
      <c r="R1426" s="121" t="s">
        <v>5963</v>
      </c>
      <c r="S1426" s="128"/>
      <c r="T1426" s="132"/>
      <c r="U1426" s="121"/>
      <c r="V1426" s="121"/>
      <c r="W1426" s="121"/>
      <c r="X1426" s="122"/>
    </row>
    <row r="1427" ht="12.75" customHeight="1">
      <c r="A1427" s="121" t="s">
        <v>8659</v>
      </c>
      <c r="B1427" s="122">
        <v>12193.0</v>
      </c>
      <c r="C1427" s="123">
        <v>38121.0</v>
      </c>
      <c r="D1427" s="124"/>
      <c r="E1427" s="124">
        <v>11.3</v>
      </c>
      <c r="F1427" s="125" t="s">
        <v>67</v>
      </c>
      <c r="G1427" s="125" t="s">
        <v>8</v>
      </c>
      <c r="H1427" s="121" t="s">
        <v>5962</v>
      </c>
      <c r="I1427" s="124">
        <v>5.0</v>
      </c>
      <c r="J1427" s="121">
        <v>75.0</v>
      </c>
      <c r="K1427" s="122">
        <v>36.0</v>
      </c>
      <c r="L1427" s="122"/>
      <c r="M1427" s="122"/>
      <c r="N1427" s="122"/>
      <c r="O1427" s="125"/>
      <c r="P1427" s="145">
        <v>1.3924917E7</v>
      </c>
      <c r="Q1427" s="121"/>
      <c r="R1427" s="121" t="s">
        <v>5969</v>
      </c>
      <c r="S1427" s="128"/>
      <c r="T1427" s="132"/>
      <c r="U1427" s="121"/>
      <c r="V1427" s="121"/>
      <c r="W1427" s="121"/>
      <c r="X1427" s="122"/>
    </row>
    <row r="1428" ht="12.75" customHeight="1">
      <c r="A1428" s="121" t="s">
        <v>8659</v>
      </c>
      <c r="B1428" s="122">
        <v>12189.0</v>
      </c>
      <c r="C1428" s="123">
        <v>38128.0</v>
      </c>
      <c r="D1428" s="124"/>
      <c r="E1428" s="124">
        <v>11.3</v>
      </c>
      <c r="F1428" s="125" t="s">
        <v>67</v>
      </c>
      <c r="G1428" s="125" t="s">
        <v>8</v>
      </c>
      <c r="H1428" s="121" t="s">
        <v>5962</v>
      </c>
      <c r="I1428" s="124">
        <v>5.0</v>
      </c>
      <c r="J1428" s="121">
        <v>80.0</v>
      </c>
      <c r="K1428" s="122"/>
      <c r="L1428" s="122"/>
      <c r="M1428" s="122"/>
      <c r="N1428" s="122"/>
      <c r="O1428" s="125"/>
      <c r="P1428" s="145">
        <v>7.5615321E7</v>
      </c>
      <c r="Q1428" s="121"/>
      <c r="R1428" s="121" t="s">
        <v>5963</v>
      </c>
      <c r="S1428" s="128"/>
      <c r="T1428" s="132"/>
      <c r="U1428" s="121"/>
      <c r="V1428" s="121"/>
      <c r="W1428" s="121"/>
      <c r="X1428" s="122"/>
    </row>
    <row r="1429" ht="12.75" customHeight="1">
      <c r="A1429" s="121" t="s">
        <v>8659</v>
      </c>
      <c r="B1429" s="122">
        <v>12185.0</v>
      </c>
      <c r="C1429" s="123">
        <v>38130.0</v>
      </c>
      <c r="D1429" s="124"/>
      <c r="E1429" s="124">
        <v>18.0</v>
      </c>
      <c r="F1429" s="125" t="s">
        <v>67</v>
      </c>
      <c r="G1429" s="125" t="s">
        <v>8</v>
      </c>
      <c r="H1429" s="121" t="s">
        <v>5962</v>
      </c>
      <c r="I1429" s="124">
        <v>5.15</v>
      </c>
      <c r="J1429" s="124">
        <v>82.0</v>
      </c>
      <c r="K1429" s="122">
        <v>40.0</v>
      </c>
      <c r="L1429" s="122"/>
      <c r="M1429" s="122"/>
      <c r="N1429" s="122"/>
      <c r="O1429" s="125"/>
      <c r="P1429" s="145">
        <v>1.1360455E7</v>
      </c>
      <c r="Q1429" s="121"/>
      <c r="R1429" s="121" t="s">
        <v>5963</v>
      </c>
      <c r="S1429" s="128"/>
      <c r="T1429" s="132"/>
      <c r="U1429" s="121"/>
      <c r="V1429" s="121"/>
      <c r="W1429" s="121"/>
      <c r="X1429" s="122"/>
    </row>
    <row r="1430" ht="12.75" customHeight="1">
      <c r="A1430" s="121" t="s">
        <v>8659</v>
      </c>
      <c r="B1430" s="122">
        <v>12181.0</v>
      </c>
      <c r="C1430" s="123">
        <v>38135.0</v>
      </c>
      <c r="D1430" s="124"/>
      <c r="E1430" s="124">
        <v>18.0</v>
      </c>
      <c r="F1430" s="125" t="s">
        <v>67</v>
      </c>
      <c r="G1430" s="125" t="s">
        <v>8</v>
      </c>
      <c r="H1430" s="121" t="s">
        <v>5962</v>
      </c>
      <c r="I1430" s="124">
        <v>5.0</v>
      </c>
      <c r="J1430" s="124">
        <v>78.0</v>
      </c>
      <c r="K1430" s="122">
        <v>34.0</v>
      </c>
      <c r="L1430" s="122"/>
      <c r="M1430" s="122"/>
      <c r="N1430" s="122"/>
      <c r="O1430" s="125"/>
      <c r="P1430" s="145">
        <v>1.0294824E7</v>
      </c>
      <c r="Q1430" s="121"/>
      <c r="R1430" s="121" t="s">
        <v>5963</v>
      </c>
      <c r="S1430" s="128"/>
      <c r="T1430" s="132"/>
      <c r="U1430" s="121"/>
      <c r="V1430" s="121"/>
      <c r="W1430" s="121"/>
      <c r="X1430" s="122"/>
    </row>
    <row r="1431" ht="12.75" customHeight="1">
      <c r="A1431" s="121" t="s">
        <v>8659</v>
      </c>
      <c r="B1431" s="122">
        <v>12449.0</v>
      </c>
      <c r="C1431" s="123">
        <v>38136.0</v>
      </c>
      <c r="D1431" s="124"/>
      <c r="E1431" s="124">
        <v>13.0</v>
      </c>
      <c r="F1431" s="121" t="s">
        <v>6573</v>
      </c>
      <c r="G1431" s="125" t="s">
        <v>8</v>
      </c>
      <c r="H1431" s="121" t="s">
        <v>5962</v>
      </c>
      <c r="I1431" s="124">
        <v>6.7</v>
      </c>
      <c r="J1431" s="124">
        <v>82.0</v>
      </c>
      <c r="K1431" s="122">
        <v>41.0</v>
      </c>
      <c r="L1431" s="122"/>
      <c r="M1431" s="122"/>
      <c r="N1431" s="122"/>
      <c r="O1431" s="125"/>
      <c r="P1431" s="145">
        <v>7.7733158E7</v>
      </c>
      <c r="Q1431" s="121"/>
      <c r="R1431" s="121" t="s">
        <v>6206</v>
      </c>
      <c r="S1431" s="132"/>
      <c r="T1431" s="132"/>
      <c r="U1431" s="121"/>
      <c r="V1431" s="121"/>
      <c r="W1431" s="121"/>
      <c r="X1431" s="122"/>
    </row>
    <row r="1432" ht="12.75" customHeight="1">
      <c r="A1432" s="121" t="s">
        <v>8659</v>
      </c>
      <c r="B1432" s="122">
        <v>12219.0</v>
      </c>
      <c r="C1432" s="123">
        <v>38157.0</v>
      </c>
      <c r="D1432" s="124"/>
      <c r="E1432" s="124">
        <v>14.0</v>
      </c>
      <c r="F1432" s="125" t="s">
        <v>6573</v>
      </c>
      <c r="G1432" s="125" t="s">
        <v>8</v>
      </c>
      <c r="H1432" s="121" t="s">
        <v>5962</v>
      </c>
      <c r="I1432" s="124">
        <v>5.5</v>
      </c>
      <c r="J1432" s="121">
        <v>80.0</v>
      </c>
      <c r="K1432" s="122">
        <v>29.0</v>
      </c>
      <c r="L1432" s="122"/>
      <c r="M1432" s="122"/>
      <c r="N1432" s="122"/>
      <c r="O1432" s="125"/>
      <c r="P1432" s="145">
        <v>1476906.0</v>
      </c>
      <c r="Q1432" s="121"/>
      <c r="R1432" s="121" t="s">
        <v>5963</v>
      </c>
      <c r="S1432" s="128"/>
      <c r="T1432" s="132"/>
      <c r="U1432" s="121"/>
      <c r="V1432" s="121"/>
      <c r="W1432" s="121"/>
      <c r="X1432" s="122"/>
    </row>
    <row r="1433" ht="12.75" customHeight="1">
      <c r="A1433" s="121" t="s">
        <v>8659</v>
      </c>
      <c r="B1433" s="122">
        <v>12223.0</v>
      </c>
      <c r="C1433" s="123">
        <v>38182.0</v>
      </c>
      <c r="D1433" s="124"/>
      <c r="E1433" s="124">
        <v>10.3</v>
      </c>
      <c r="F1433" s="125" t="s">
        <v>8661</v>
      </c>
      <c r="G1433" s="125" t="s">
        <v>8</v>
      </c>
      <c r="H1433" s="121" t="s">
        <v>5962</v>
      </c>
      <c r="I1433" s="124">
        <v>2.85</v>
      </c>
      <c r="J1433" s="124">
        <v>75.0</v>
      </c>
      <c r="K1433" s="122">
        <v>33.0</v>
      </c>
      <c r="L1433" s="122"/>
      <c r="M1433" s="122"/>
      <c r="N1433" s="122"/>
      <c r="O1433" s="125"/>
      <c r="P1433" s="145"/>
      <c r="Q1433" s="121"/>
      <c r="R1433" s="121" t="s">
        <v>5963</v>
      </c>
      <c r="S1433" s="128"/>
      <c r="T1433" s="132"/>
      <c r="U1433" s="121"/>
      <c r="V1433" s="121"/>
      <c r="W1433" s="121"/>
      <c r="X1433" s="122"/>
    </row>
    <row r="1434" ht="12.75" customHeight="1">
      <c r="A1434" s="121" t="s">
        <v>8659</v>
      </c>
      <c r="B1434" s="122">
        <v>6810.0</v>
      </c>
      <c r="C1434" s="123">
        <v>38164.0</v>
      </c>
      <c r="D1434" s="124"/>
      <c r="E1434" s="124">
        <v>15.0</v>
      </c>
      <c r="F1434" s="125" t="s">
        <v>68</v>
      </c>
      <c r="G1434" s="125" t="s">
        <v>8</v>
      </c>
      <c r="H1434" s="121" t="s">
        <v>5962</v>
      </c>
      <c r="I1434" s="124">
        <v>2.6</v>
      </c>
      <c r="J1434" s="121">
        <v>63.0</v>
      </c>
      <c r="K1434" s="122"/>
      <c r="L1434" s="122"/>
      <c r="M1434" s="122"/>
      <c r="N1434" s="122"/>
      <c r="O1434" s="125"/>
      <c r="P1434" s="145">
        <v>7.2654514E7</v>
      </c>
      <c r="Q1434" s="121"/>
      <c r="R1434" s="121" t="s">
        <v>6150</v>
      </c>
      <c r="S1434" s="128"/>
      <c r="T1434" s="132"/>
      <c r="U1434" s="121"/>
      <c r="V1434" s="121"/>
      <c r="W1434" s="121"/>
      <c r="X1434" s="122"/>
    </row>
    <row r="1435" ht="12.75" customHeight="1">
      <c r="A1435" s="121" t="s">
        <v>8659</v>
      </c>
      <c r="B1435" s="122">
        <v>12376.0</v>
      </c>
      <c r="C1435" s="123">
        <v>38114.0</v>
      </c>
      <c r="D1435" s="124"/>
      <c r="E1435" s="124"/>
      <c r="F1435" s="125" t="s">
        <v>68</v>
      </c>
      <c r="G1435" s="125" t="s">
        <v>8</v>
      </c>
      <c r="H1435" s="121" t="s">
        <v>5962</v>
      </c>
      <c r="I1435" s="124">
        <v>6.2</v>
      </c>
      <c r="J1435" s="121">
        <v>85.0</v>
      </c>
      <c r="K1435" s="122"/>
      <c r="L1435" s="122"/>
      <c r="M1435" s="122"/>
      <c r="N1435" s="122"/>
      <c r="O1435" s="125"/>
      <c r="P1435" s="145">
        <v>5352579.0</v>
      </c>
      <c r="Q1435" s="121"/>
      <c r="R1435" s="121" t="s">
        <v>5978</v>
      </c>
      <c r="S1435" s="128"/>
      <c r="T1435" s="132"/>
      <c r="U1435" s="121"/>
      <c r="V1435" s="121"/>
      <c r="W1435" s="121"/>
      <c r="X1435" s="122"/>
    </row>
    <row r="1436" ht="12.75" customHeight="1">
      <c r="A1436" s="121" t="s">
        <v>8659</v>
      </c>
      <c r="B1436" s="122">
        <v>12366.0</v>
      </c>
      <c r="C1436" s="123">
        <v>38115.0</v>
      </c>
      <c r="D1436" s="124"/>
      <c r="E1436" s="124">
        <v>17.0</v>
      </c>
      <c r="F1436" s="125" t="s">
        <v>68</v>
      </c>
      <c r="G1436" s="125" t="s">
        <v>8</v>
      </c>
      <c r="H1436" s="121" t="s">
        <v>5962</v>
      </c>
      <c r="I1436" s="124">
        <v>4.3</v>
      </c>
      <c r="J1436" s="121">
        <v>77.0</v>
      </c>
      <c r="K1436" s="122"/>
      <c r="L1436" s="122"/>
      <c r="M1436" s="122"/>
      <c r="N1436" s="122"/>
      <c r="O1436" s="125"/>
      <c r="P1436" s="145">
        <v>1.3857364E7</v>
      </c>
      <c r="Q1436" s="121"/>
      <c r="R1436" s="121" t="s">
        <v>5969</v>
      </c>
      <c r="S1436" s="128"/>
      <c r="T1436" s="132"/>
      <c r="U1436" s="121"/>
      <c r="V1436" s="121"/>
      <c r="W1436" s="121"/>
      <c r="X1436" s="122"/>
    </row>
    <row r="1437" ht="12.75" customHeight="1">
      <c r="A1437" s="121" t="s">
        <v>8659</v>
      </c>
      <c r="B1437" s="122">
        <v>12364.0</v>
      </c>
      <c r="C1437" s="123">
        <v>38121.0</v>
      </c>
      <c r="D1437" s="124"/>
      <c r="E1437" s="124">
        <v>11.0</v>
      </c>
      <c r="F1437" s="125" t="s">
        <v>68</v>
      </c>
      <c r="G1437" s="125" t="s">
        <v>8</v>
      </c>
      <c r="H1437" s="121" t="s">
        <v>5962</v>
      </c>
      <c r="I1437" s="124">
        <v>5.5</v>
      </c>
      <c r="J1437" s="121">
        <v>78.0</v>
      </c>
      <c r="K1437" s="122">
        <v>40.0</v>
      </c>
      <c r="L1437" s="122"/>
      <c r="M1437" s="122"/>
      <c r="N1437" s="122"/>
      <c r="O1437" s="125"/>
      <c r="P1437" s="145">
        <v>7169844.0</v>
      </c>
      <c r="Q1437" s="121"/>
      <c r="R1437" s="121" t="s">
        <v>5963</v>
      </c>
      <c r="S1437" s="128"/>
      <c r="T1437" s="132"/>
      <c r="U1437" s="121"/>
      <c r="V1437" s="121"/>
      <c r="W1437" s="121"/>
      <c r="X1437" s="122"/>
    </row>
    <row r="1438" ht="12.75" customHeight="1">
      <c r="A1438" s="121" t="s">
        <v>8659</v>
      </c>
      <c r="B1438" s="122">
        <v>12437.0</v>
      </c>
      <c r="C1438" s="123">
        <v>38129.0</v>
      </c>
      <c r="D1438" s="124"/>
      <c r="E1438" s="124">
        <v>19.15</v>
      </c>
      <c r="F1438" s="125" t="s">
        <v>68</v>
      </c>
      <c r="G1438" s="125" t="s">
        <v>8</v>
      </c>
      <c r="H1438" s="121" t="s">
        <v>5962</v>
      </c>
      <c r="I1438" s="124">
        <v>5.9</v>
      </c>
      <c r="J1438" s="121">
        <v>80.0</v>
      </c>
      <c r="K1438" s="122"/>
      <c r="L1438" s="122"/>
      <c r="M1438" s="122"/>
      <c r="N1438" s="122"/>
      <c r="O1438" s="125"/>
      <c r="P1438" s="145">
        <v>7.1689932E7</v>
      </c>
      <c r="Q1438" s="121"/>
      <c r="R1438" s="121" t="s">
        <v>5963</v>
      </c>
      <c r="S1438" s="128"/>
      <c r="T1438" s="132"/>
      <c r="U1438" s="121"/>
      <c r="V1438" s="121"/>
      <c r="W1438" s="121"/>
      <c r="X1438" s="122"/>
    </row>
    <row r="1439" ht="12.75" customHeight="1">
      <c r="A1439" s="121" t="s">
        <v>8659</v>
      </c>
      <c r="B1439" s="122">
        <v>12421.0</v>
      </c>
      <c r="C1439" s="123">
        <v>38131.0</v>
      </c>
      <c r="D1439" s="124"/>
      <c r="E1439" s="124">
        <v>17.45</v>
      </c>
      <c r="F1439" s="125" t="s">
        <v>68</v>
      </c>
      <c r="G1439" s="125" t="s">
        <v>8</v>
      </c>
      <c r="H1439" s="121" t="s">
        <v>5962</v>
      </c>
      <c r="I1439" s="124">
        <v>6.15</v>
      </c>
      <c r="J1439" s="124">
        <v>78.0</v>
      </c>
      <c r="K1439" s="124">
        <v>38.0</v>
      </c>
      <c r="L1439" s="122"/>
      <c r="M1439" s="122"/>
      <c r="N1439" s="122"/>
      <c r="O1439" s="125"/>
      <c r="P1439" s="145">
        <v>1.0596849E7</v>
      </c>
      <c r="Q1439" s="121"/>
      <c r="R1439" s="121" t="s">
        <v>5963</v>
      </c>
      <c r="S1439" s="128"/>
      <c r="T1439" s="132"/>
      <c r="U1439" s="121"/>
      <c r="V1439" s="121"/>
      <c r="W1439" s="121"/>
      <c r="X1439" s="122"/>
    </row>
    <row r="1440" ht="12.75" customHeight="1">
      <c r="A1440" s="121" t="s">
        <v>8659</v>
      </c>
      <c r="B1440" s="122">
        <v>12446.0</v>
      </c>
      <c r="C1440" s="123">
        <v>38142.0</v>
      </c>
      <c r="D1440" s="124"/>
      <c r="E1440" s="124">
        <v>9.3</v>
      </c>
      <c r="F1440" s="125" t="s">
        <v>68</v>
      </c>
      <c r="G1440" s="125" t="s">
        <v>8</v>
      </c>
      <c r="H1440" s="121" t="s">
        <v>5962</v>
      </c>
      <c r="I1440" s="124">
        <v>4.4</v>
      </c>
      <c r="J1440" s="121">
        <v>76.0</v>
      </c>
      <c r="K1440" s="122"/>
      <c r="L1440" s="122"/>
      <c r="M1440" s="122"/>
      <c r="N1440" s="122"/>
      <c r="O1440" s="125"/>
      <c r="P1440" s="145">
        <v>1.3286589E7</v>
      </c>
      <c r="Q1440" s="121"/>
      <c r="R1440" s="121" t="s">
        <v>5978</v>
      </c>
      <c r="S1440" s="132"/>
      <c r="T1440" s="132"/>
      <c r="U1440" s="121"/>
      <c r="V1440" s="121"/>
      <c r="W1440" s="121"/>
      <c r="X1440" s="121"/>
    </row>
    <row r="1441" ht="12.75" customHeight="1">
      <c r="A1441" s="121" t="s">
        <v>8659</v>
      </c>
      <c r="B1441" s="122">
        <v>12451.0</v>
      </c>
      <c r="C1441" s="123">
        <v>38143.0</v>
      </c>
      <c r="D1441" s="124"/>
      <c r="E1441" s="124">
        <v>16.0</v>
      </c>
      <c r="F1441" s="125" t="s">
        <v>68</v>
      </c>
      <c r="G1441" s="125" t="s">
        <v>8</v>
      </c>
      <c r="H1441" s="121" t="s">
        <v>5962</v>
      </c>
      <c r="I1441" s="124">
        <v>4.8</v>
      </c>
      <c r="J1441" s="121">
        <v>76.0</v>
      </c>
      <c r="K1441" s="122"/>
      <c r="L1441" s="122"/>
      <c r="M1441" s="122"/>
      <c r="N1441" s="122"/>
      <c r="O1441" s="125"/>
      <c r="P1441" s="145">
        <v>7.1695263E7</v>
      </c>
      <c r="Q1441" s="121"/>
      <c r="R1441" s="121" t="s">
        <v>5963</v>
      </c>
      <c r="S1441" s="128"/>
      <c r="T1441" s="132"/>
      <c r="U1441" s="121"/>
      <c r="V1441" s="121"/>
      <c r="W1441" s="121"/>
      <c r="X1441" s="121"/>
    </row>
    <row r="1442" ht="12.75" customHeight="1">
      <c r="A1442" s="121" t="s">
        <v>8659</v>
      </c>
      <c r="B1442" s="122">
        <v>6810.0</v>
      </c>
      <c r="C1442" s="123">
        <v>38150.0</v>
      </c>
      <c r="D1442" s="124"/>
      <c r="E1442" s="124">
        <v>18.45</v>
      </c>
      <c r="F1442" s="125" t="s">
        <v>68</v>
      </c>
      <c r="G1442" s="125" t="s">
        <v>8</v>
      </c>
      <c r="H1442" s="121" t="s">
        <v>5962</v>
      </c>
      <c r="I1442" s="124">
        <v>4.25</v>
      </c>
      <c r="J1442" s="121">
        <v>74.0</v>
      </c>
      <c r="K1442" s="122">
        <v>37.0</v>
      </c>
      <c r="L1442" s="122"/>
      <c r="M1442" s="122"/>
      <c r="N1442" s="122"/>
      <c r="O1442" s="125"/>
      <c r="P1442" s="145">
        <v>9350889.0</v>
      </c>
      <c r="Q1442" s="121"/>
      <c r="R1442" s="121" t="s">
        <v>5963</v>
      </c>
      <c r="S1442" s="128"/>
      <c r="T1442" s="132"/>
      <c r="U1442" s="121"/>
      <c r="V1442" s="121"/>
      <c r="W1442" s="121"/>
      <c r="X1442" s="121"/>
    </row>
    <row r="1443" ht="12.75" customHeight="1">
      <c r="A1443" s="121" t="s">
        <v>8659</v>
      </c>
      <c r="B1443" s="122">
        <v>6895.0</v>
      </c>
      <c r="C1443" s="123">
        <v>38152.0</v>
      </c>
      <c r="D1443" s="124"/>
      <c r="E1443" s="124">
        <v>17.0</v>
      </c>
      <c r="F1443" s="125" t="s">
        <v>68</v>
      </c>
      <c r="G1443" s="125" t="s">
        <v>8</v>
      </c>
      <c r="H1443" s="121" t="s">
        <v>5962</v>
      </c>
      <c r="I1443" s="124">
        <v>5.3</v>
      </c>
      <c r="J1443" s="121">
        <v>79.0</v>
      </c>
      <c r="K1443" s="122"/>
      <c r="L1443" s="122"/>
      <c r="M1443" s="122"/>
      <c r="N1443" s="122"/>
      <c r="O1443" s="125"/>
      <c r="P1443" s="145">
        <v>5204484.0</v>
      </c>
      <c r="Q1443" s="121"/>
      <c r="R1443" s="121" t="s">
        <v>5963</v>
      </c>
      <c r="S1443" s="128"/>
      <c r="T1443" s="132"/>
      <c r="U1443" s="121"/>
      <c r="V1443" s="121"/>
      <c r="W1443" s="121"/>
      <c r="X1443" s="121"/>
    </row>
    <row r="1444" ht="12.75" customHeight="1">
      <c r="A1444" s="121" t="s">
        <v>8659</v>
      </c>
      <c r="B1444" s="122">
        <v>6817.0</v>
      </c>
      <c r="C1444" s="123">
        <v>38161.0</v>
      </c>
      <c r="D1444" s="124"/>
      <c r="E1444" s="124">
        <v>17.0</v>
      </c>
      <c r="F1444" s="125" t="s">
        <v>68</v>
      </c>
      <c r="G1444" s="125" t="s">
        <v>8</v>
      </c>
      <c r="H1444" s="121" t="s">
        <v>5962</v>
      </c>
      <c r="I1444" s="124">
        <v>4.6</v>
      </c>
      <c r="J1444" s="121">
        <v>75.0</v>
      </c>
      <c r="K1444" s="122"/>
      <c r="L1444" s="122"/>
      <c r="M1444" s="122"/>
      <c r="N1444" s="122"/>
      <c r="O1444" s="125"/>
      <c r="P1444" s="145">
        <v>1.0795495E7</v>
      </c>
      <c r="Q1444" s="121"/>
      <c r="R1444" s="121" t="s">
        <v>5963</v>
      </c>
      <c r="S1444" s="128"/>
      <c r="T1444" s="132"/>
      <c r="U1444" s="121"/>
      <c r="V1444" s="121"/>
      <c r="W1444" s="121"/>
      <c r="X1444" s="121"/>
    </row>
    <row r="1445" ht="12.75" customHeight="1">
      <c r="A1445" s="121" t="s">
        <v>8659</v>
      </c>
      <c r="B1445" s="122">
        <v>6841.0</v>
      </c>
      <c r="C1445" s="123">
        <v>38177.0</v>
      </c>
      <c r="D1445" s="124"/>
      <c r="E1445" s="124">
        <v>11.0</v>
      </c>
      <c r="F1445" s="125" t="s">
        <v>68</v>
      </c>
      <c r="G1445" s="125" t="s">
        <v>8</v>
      </c>
      <c r="H1445" s="121" t="s">
        <v>5962</v>
      </c>
      <c r="I1445" s="124">
        <v>3.1</v>
      </c>
      <c r="J1445" s="121">
        <v>66.0</v>
      </c>
      <c r="K1445" s="122"/>
      <c r="L1445" s="122"/>
      <c r="M1445" s="122"/>
      <c r="N1445" s="122"/>
      <c r="O1445" s="125"/>
      <c r="P1445" s="145">
        <v>9390438.0</v>
      </c>
      <c r="Q1445" s="121"/>
      <c r="R1445" s="121" t="s">
        <v>5963</v>
      </c>
      <c r="S1445" s="146"/>
      <c r="T1445" s="146"/>
      <c r="U1445" s="121"/>
      <c r="V1445" s="121"/>
      <c r="W1445" s="121"/>
      <c r="X1445" s="122"/>
    </row>
    <row r="1446" ht="12.75" customHeight="1">
      <c r="A1446" s="121" t="s">
        <v>8659</v>
      </c>
      <c r="B1446" s="122">
        <v>6842.0</v>
      </c>
      <c r="C1446" s="123">
        <v>38177.0</v>
      </c>
      <c r="D1446" s="124"/>
      <c r="E1446" s="124">
        <v>10.3</v>
      </c>
      <c r="F1446" s="125" t="s">
        <v>68</v>
      </c>
      <c r="G1446" s="125" t="s">
        <v>8</v>
      </c>
      <c r="H1446" s="121"/>
      <c r="I1446" s="124">
        <v>2.3</v>
      </c>
      <c r="J1446" s="121">
        <v>59.0</v>
      </c>
      <c r="K1446" s="122"/>
      <c r="L1446" s="122"/>
      <c r="M1446" s="122"/>
      <c r="N1446" s="122"/>
      <c r="O1446" s="125"/>
      <c r="P1446" s="145">
        <v>9390438.0</v>
      </c>
      <c r="Q1446" s="121"/>
      <c r="R1446" s="121" t="s">
        <v>5963</v>
      </c>
      <c r="S1446" s="128"/>
      <c r="T1446" s="132"/>
      <c r="U1446" s="121"/>
      <c r="V1446" s="121"/>
      <c r="W1446" s="121"/>
      <c r="X1446" s="122"/>
    </row>
    <row r="1447" ht="12.75" customHeight="1">
      <c r="A1447" s="121" t="s">
        <v>8659</v>
      </c>
      <c r="B1447" s="122">
        <v>6877.0</v>
      </c>
      <c r="C1447" s="123">
        <v>38177.0</v>
      </c>
      <c r="D1447" s="124"/>
      <c r="E1447" s="124">
        <v>17.0</v>
      </c>
      <c r="F1447" s="125" t="s">
        <v>68</v>
      </c>
      <c r="G1447" s="125" t="s">
        <v>8</v>
      </c>
      <c r="H1447" s="121" t="s">
        <v>5962</v>
      </c>
      <c r="I1447" s="124">
        <v>2.3</v>
      </c>
      <c r="J1447" s="121">
        <v>60.0</v>
      </c>
      <c r="K1447" s="122"/>
      <c r="L1447" s="122"/>
      <c r="M1447" s="122"/>
      <c r="N1447" s="122"/>
      <c r="O1447" s="125"/>
      <c r="P1447" s="145">
        <v>9390438.0</v>
      </c>
      <c r="Q1447" s="121"/>
      <c r="R1447" s="121" t="s">
        <v>5963</v>
      </c>
      <c r="S1447" s="132"/>
      <c r="T1447" s="132"/>
      <c r="U1447" s="121"/>
      <c r="V1447" s="121"/>
      <c r="W1447" s="121"/>
      <c r="X1447" s="122"/>
    </row>
    <row r="1448" ht="12.75" customHeight="1">
      <c r="A1448" s="121" t="s">
        <v>8659</v>
      </c>
      <c r="B1448" s="122">
        <v>6739.0</v>
      </c>
      <c r="C1448" s="123">
        <v>38180.0</v>
      </c>
      <c r="D1448" s="124"/>
      <c r="E1448" s="124"/>
      <c r="F1448" s="125" t="s">
        <v>68</v>
      </c>
      <c r="G1448" s="125" t="s">
        <v>8</v>
      </c>
      <c r="H1448" s="121"/>
      <c r="I1448" s="124">
        <v>2.3</v>
      </c>
      <c r="J1448" s="124">
        <v>58.0</v>
      </c>
      <c r="K1448" s="122"/>
      <c r="L1448" s="122"/>
      <c r="M1448" s="122"/>
      <c r="N1448" s="122"/>
      <c r="O1448" s="125"/>
      <c r="P1448" s="145"/>
      <c r="Q1448" s="121"/>
      <c r="R1448" s="121"/>
      <c r="S1448" s="128"/>
      <c r="T1448" s="132"/>
      <c r="U1448" s="121"/>
      <c r="V1448" s="121"/>
      <c r="W1448" s="121"/>
      <c r="X1448" s="122"/>
    </row>
    <row r="1449" ht="12.75" customHeight="1">
      <c r="A1449" s="121" t="s">
        <v>8659</v>
      </c>
      <c r="B1449" s="122">
        <v>6754.0</v>
      </c>
      <c r="C1449" s="123">
        <v>38182.0</v>
      </c>
      <c r="D1449" s="124"/>
      <c r="E1449" s="124">
        <v>16.0</v>
      </c>
      <c r="F1449" s="125" t="s">
        <v>68</v>
      </c>
      <c r="G1449" s="125" t="s">
        <v>8</v>
      </c>
      <c r="H1449" s="121" t="s">
        <v>5962</v>
      </c>
      <c r="I1449" s="124">
        <v>2.0</v>
      </c>
      <c r="J1449" s="124">
        <v>57.0</v>
      </c>
      <c r="K1449" s="122"/>
      <c r="L1449" s="122"/>
      <c r="M1449" s="122"/>
      <c r="N1449" s="122"/>
      <c r="O1449" s="125"/>
      <c r="P1449" s="145">
        <v>1.3881805E7</v>
      </c>
      <c r="Q1449" s="121"/>
      <c r="R1449" s="121" t="s">
        <v>5969</v>
      </c>
      <c r="S1449" s="128"/>
      <c r="T1449" s="132"/>
      <c r="U1449" s="121"/>
      <c r="V1449" s="121"/>
      <c r="W1449" s="121"/>
      <c r="X1449" s="122"/>
    </row>
    <row r="1450" ht="12.75" customHeight="1">
      <c r="A1450" s="121" t="s">
        <v>8659</v>
      </c>
      <c r="B1450" s="122">
        <v>6744.0</v>
      </c>
      <c r="C1450" s="123">
        <v>38184.0</v>
      </c>
      <c r="D1450" s="124"/>
      <c r="E1450" s="124">
        <v>11.05</v>
      </c>
      <c r="F1450" s="125" t="s">
        <v>68</v>
      </c>
      <c r="G1450" s="125" t="s">
        <v>8</v>
      </c>
      <c r="H1450" s="121" t="s">
        <v>5962</v>
      </c>
      <c r="I1450" s="124">
        <v>2.5</v>
      </c>
      <c r="J1450" s="124">
        <v>64.0</v>
      </c>
      <c r="K1450" s="122"/>
      <c r="L1450" s="122"/>
      <c r="M1450" s="122"/>
      <c r="N1450" s="122"/>
      <c r="O1450" s="125"/>
      <c r="P1450" s="145">
        <v>1.0897201E7</v>
      </c>
      <c r="Q1450" s="121"/>
      <c r="R1450" s="121" t="s">
        <v>5963</v>
      </c>
      <c r="S1450" s="128"/>
      <c r="T1450" s="132"/>
      <c r="U1450" s="121"/>
      <c r="V1450" s="121"/>
      <c r="W1450" s="121"/>
      <c r="X1450" s="122"/>
    </row>
    <row r="1451" ht="12.75" customHeight="1">
      <c r="A1451" s="121" t="s">
        <v>8659</v>
      </c>
      <c r="B1451" s="122">
        <v>6718.0</v>
      </c>
      <c r="C1451" s="123">
        <v>38185.0</v>
      </c>
      <c r="D1451" s="124"/>
      <c r="E1451" s="124">
        <v>12.0</v>
      </c>
      <c r="F1451" s="125" t="s">
        <v>68</v>
      </c>
      <c r="G1451" s="125" t="s">
        <v>8</v>
      </c>
      <c r="H1451" s="121" t="s">
        <v>5962</v>
      </c>
      <c r="I1451" s="124">
        <v>2.2</v>
      </c>
      <c r="J1451" s="124">
        <v>61.0</v>
      </c>
      <c r="K1451" s="122"/>
      <c r="L1451" s="122"/>
      <c r="M1451" s="122"/>
      <c r="N1451" s="122"/>
      <c r="O1451" s="125"/>
      <c r="P1451" s="145">
        <v>5.2611564E7</v>
      </c>
      <c r="Q1451" s="121"/>
      <c r="R1451" s="121" t="s">
        <v>5963</v>
      </c>
      <c r="S1451" s="128"/>
      <c r="T1451" s="132"/>
      <c r="U1451" s="121"/>
      <c r="V1451" s="121"/>
      <c r="W1451" s="121"/>
      <c r="X1451" s="122"/>
    </row>
    <row r="1452" ht="12.75" customHeight="1">
      <c r="A1452" s="121" t="s">
        <v>8659</v>
      </c>
      <c r="B1452" s="122">
        <v>6713.0</v>
      </c>
      <c r="C1452" s="123">
        <v>38185.0</v>
      </c>
      <c r="D1452" s="124"/>
      <c r="E1452" s="124">
        <v>18.3</v>
      </c>
      <c r="F1452" s="125" t="s">
        <v>68</v>
      </c>
      <c r="G1452" s="125" t="s">
        <v>8</v>
      </c>
      <c r="H1452" s="121" t="s">
        <v>5962</v>
      </c>
      <c r="I1452" s="124">
        <v>2.0</v>
      </c>
      <c r="J1452" s="124">
        <v>60.0</v>
      </c>
      <c r="K1452" s="122"/>
      <c r="L1452" s="122"/>
      <c r="M1452" s="122"/>
      <c r="N1452" s="122"/>
      <c r="O1452" s="125"/>
      <c r="P1452" s="145">
        <v>5.2611567E7</v>
      </c>
      <c r="Q1452" s="121"/>
      <c r="R1452" s="121" t="s">
        <v>5963</v>
      </c>
      <c r="S1452" s="128"/>
      <c r="T1452" s="132"/>
      <c r="U1452" s="121"/>
      <c r="V1452" s="121"/>
      <c r="W1452" s="121"/>
      <c r="X1452" s="121"/>
    </row>
    <row r="1453" ht="12.75" customHeight="1">
      <c r="A1453" s="121" t="s">
        <v>8659</v>
      </c>
      <c r="B1453" s="122">
        <v>6707.0</v>
      </c>
      <c r="C1453" s="123">
        <v>38186.0</v>
      </c>
      <c r="D1453" s="124"/>
      <c r="E1453" s="124">
        <v>19.0</v>
      </c>
      <c r="F1453" s="121" t="s">
        <v>68</v>
      </c>
      <c r="G1453" s="125" t="s">
        <v>8</v>
      </c>
      <c r="H1453" s="121" t="s">
        <v>5962</v>
      </c>
      <c r="I1453" s="124">
        <v>2.4</v>
      </c>
      <c r="J1453" s="124">
        <v>65.0</v>
      </c>
      <c r="K1453" s="122"/>
      <c r="L1453" s="122"/>
      <c r="M1453" s="122"/>
      <c r="N1453" s="122"/>
      <c r="O1453" s="125"/>
      <c r="P1453" s="145">
        <v>1.0276141E7</v>
      </c>
      <c r="Q1453" s="121"/>
      <c r="R1453" s="121" t="s">
        <v>5978</v>
      </c>
      <c r="S1453" s="146"/>
      <c r="T1453" s="146"/>
      <c r="U1453" s="121"/>
      <c r="V1453" s="121"/>
      <c r="W1453" s="121"/>
      <c r="X1453" s="121"/>
    </row>
    <row r="1454" ht="12.75" customHeight="1">
      <c r="A1454" s="121" t="s">
        <v>8659</v>
      </c>
      <c r="B1454" s="122">
        <v>6706.0</v>
      </c>
      <c r="C1454" s="123">
        <v>38186.0</v>
      </c>
      <c r="D1454" s="124"/>
      <c r="E1454" s="124">
        <v>18.0</v>
      </c>
      <c r="F1454" s="121" t="s">
        <v>68</v>
      </c>
      <c r="G1454" s="125" t="s">
        <v>8</v>
      </c>
      <c r="H1454" s="121" t="s">
        <v>5962</v>
      </c>
      <c r="I1454" s="124">
        <v>2.5</v>
      </c>
      <c r="J1454" s="124">
        <v>66.0</v>
      </c>
      <c r="K1454" s="122"/>
      <c r="L1454" s="122"/>
      <c r="M1454" s="122"/>
      <c r="N1454" s="122"/>
      <c r="O1454" s="125"/>
      <c r="P1454" s="145">
        <v>1.0276141E7</v>
      </c>
      <c r="Q1454" s="121"/>
      <c r="R1454" s="121" t="s">
        <v>5978</v>
      </c>
      <c r="S1454" s="132"/>
      <c r="T1454" s="132"/>
      <c r="U1454" s="121"/>
      <c r="V1454" s="121"/>
      <c r="W1454" s="121"/>
      <c r="X1454" s="122"/>
    </row>
    <row r="1455" ht="12.75" customHeight="1">
      <c r="A1455" s="121" t="s">
        <v>8659</v>
      </c>
      <c r="B1455" s="122">
        <v>6701.0</v>
      </c>
      <c r="C1455" s="123">
        <v>38187.0</v>
      </c>
      <c r="D1455" s="124"/>
      <c r="E1455" s="124">
        <v>10.3</v>
      </c>
      <c r="F1455" s="125" t="s">
        <v>68</v>
      </c>
      <c r="G1455" s="125" t="s">
        <v>8</v>
      </c>
      <c r="H1455" s="121" t="s">
        <v>5962</v>
      </c>
      <c r="I1455" s="124">
        <v>2.2</v>
      </c>
      <c r="J1455" s="124">
        <v>60.0</v>
      </c>
      <c r="K1455" s="122"/>
      <c r="L1455" s="122"/>
      <c r="M1455" s="122"/>
      <c r="N1455" s="122"/>
      <c r="O1455" s="125"/>
      <c r="P1455" s="145">
        <v>1.0477936E7</v>
      </c>
      <c r="Q1455" s="121"/>
      <c r="R1455" s="121" t="s">
        <v>5963</v>
      </c>
      <c r="S1455" s="131"/>
      <c r="T1455" s="132"/>
      <c r="U1455" s="121"/>
      <c r="V1455" s="121"/>
      <c r="W1455" s="121"/>
      <c r="X1455" s="121"/>
    </row>
    <row r="1456" ht="12.75" customHeight="1">
      <c r="A1456" s="121" t="s">
        <v>8659</v>
      </c>
      <c r="B1456" s="122">
        <v>6702.0</v>
      </c>
      <c r="C1456" s="123">
        <v>38187.0</v>
      </c>
      <c r="D1456" s="124"/>
      <c r="E1456" s="124">
        <v>8.3</v>
      </c>
      <c r="F1456" s="125" t="s">
        <v>68</v>
      </c>
      <c r="G1456" s="125" t="s">
        <v>8</v>
      </c>
      <c r="H1456" s="121" t="s">
        <v>5962</v>
      </c>
      <c r="I1456" s="124">
        <v>2.75</v>
      </c>
      <c r="J1456" s="124">
        <v>63.0</v>
      </c>
      <c r="K1456" s="122"/>
      <c r="L1456" s="122"/>
      <c r="M1456" s="122"/>
      <c r="N1456" s="122"/>
      <c r="O1456" s="125"/>
      <c r="P1456" s="145">
        <v>1.0477936E7</v>
      </c>
      <c r="Q1456" s="121"/>
      <c r="R1456" s="121" t="s">
        <v>5963</v>
      </c>
      <c r="S1456" s="128"/>
      <c r="T1456" s="132"/>
      <c r="U1456" s="121"/>
      <c r="V1456" s="121"/>
      <c r="W1456" s="121"/>
      <c r="X1456" s="122"/>
    </row>
    <row r="1457" ht="12.75" customHeight="1">
      <c r="A1457" s="121" t="s">
        <v>8659</v>
      </c>
      <c r="B1457" s="122">
        <v>6721.0</v>
      </c>
      <c r="C1457" s="123">
        <v>38187.0</v>
      </c>
      <c r="D1457" s="124"/>
      <c r="E1457" s="124">
        <v>11.0</v>
      </c>
      <c r="F1457" s="125" t="s">
        <v>68</v>
      </c>
      <c r="G1457" s="125" t="s">
        <v>8</v>
      </c>
      <c r="H1457" s="121" t="s">
        <v>5962</v>
      </c>
      <c r="I1457" s="124">
        <v>1.8</v>
      </c>
      <c r="J1457" s="124">
        <v>59.0</v>
      </c>
      <c r="K1457" s="122"/>
      <c r="L1457" s="122"/>
      <c r="M1457" s="122"/>
      <c r="N1457" s="122"/>
      <c r="O1457" s="125"/>
      <c r="P1457" s="145"/>
      <c r="Q1457" s="121"/>
      <c r="R1457" s="121"/>
      <c r="S1457" s="132"/>
      <c r="T1457" s="132"/>
      <c r="U1457" s="121"/>
      <c r="V1457" s="121"/>
      <c r="W1457" s="121"/>
      <c r="X1457" s="122"/>
    </row>
    <row r="1458" ht="12.75" customHeight="1">
      <c r="A1458" s="121" t="s">
        <v>8659</v>
      </c>
      <c r="B1458" s="122">
        <v>6727.0</v>
      </c>
      <c r="C1458" s="123">
        <v>38189.0</v>
      </c>
      <c r="D1458" s="124"/>
      <c r="E1458" s="124">
        <v>12.3</v>
      </c>
      <c r="F1458" s="125" t="s">
        <v>68</v>
      </c>
      <c r="G1458" s="125" t="s">
        <v>8</v>
      </c>
      <c r="H1458" s="121" t="s">
        <v>5962</v>
      </c>
      <c r="I1458" s="124">
        <v>2.2</v>
      </c>
      <c r="J1458" s="124">
        <v>59.0</v>
      </c>
      <c r="K1458" s="122"/>
      <c r="L1458" s="122"/>
      <c r="M1458" s="122"/>
      <c r="N1458" s="122"/>
      <c r="O1458" s="125"/>
      <c r="P1458" s="145">
        <v>1.3778987E7</v>
      </c>
      <c r="Q1458" s="121"/>
      <c r="R1458" s="121" t="s">
        <v>5969</v>
      </c>
      <c r="S1458" s="128"/>
      <c r="T1458" s="132"/>
      <c r="U1458" s="121"/>
      <c r="V1458" s="121"/>
      <c r="W1458" s="121"/>
      <c r="X1458" s="122"/>
    </row>
    <row r="1459" ht="12.75" customHeight="1">
      <c r="A1459" s="121" t="s">
        <v>8659</v>
      </c>
      <c r="B1459" s="122">
        <v>6738.0</v>
      </c>
      <c r="C1459" s="123">
        <v>38191.0</v>
      </c>
      <c r="D1459" s="124"/>
      <c r="E1459" s="124">
        <v>17.0</v>
      </c>
      <c r="F1459" s="125" t="s">
        <v>68</v>
      </c>
      <c r="G1459" s="125" t="s">
        <v>8</v>
      </c>
      <c r="H1459" s="121" t="s">
        <v>5962</v>
      </c>
      <c r="I1459" s="124">
        <v>2.5</v>
      </c>
      <c r="J1459" s="124">
        <v>60.0</v>
      </c>
      <c r="K1459" s="122"/>
      <c r="L1459" s="122"/>
      <c r="M1459" s="122"/>
      <c r="N1459" s="122"/>
      <c r="O1459" s="125"/>
      <c r="P1459" s="145">
        <v>5261753.0</v>
      </c>
      <c r="Q1459" s="121"/>
      <c r="R1459" s="121" t="s">
        <v>5963</v>
      </c>
      <c r="S1459" s="128"/>
      <c r="T1459" s="132"/>
      <c r="U1459" s="121"/>
      <c r="V1459" s="121"/>
      <c r="W1459" s="121"/>
      <c r="X1459" s="121"/>
    </row>
    <row r="1460" ht="12.75" customHeight="1">
      <c r="A1460" s="121" t="s">
        <v>8659</v>
      </c>
      <c r="B1460" s="122">
        <v>6734.0</v>
      </c>
      <c r="C1460" s="123">
        <v>38191.0</v>
      </c>
      <c r="D1460" s="124"/>
      <c r="E1460" s="124">
        <v>12.0</v>
      </c>
      <c r="F1460" s="125" t="s">
        <v>68</v>
      </c>
      <c r="G1460" s="125" t="s">
        <v>8</v>
      </c>
      <c r="H1460" s="121"/>
      <c r="I1460" s="124">
        <v>2.3</v>
      </c>
      <c r="J1460" s="124">
        <v>58.0</v>
      </c>
      <c r="K1460" s="122"/>
      <c r="L1460" s="122"/>
      <c r="M1460" s="122"/>
      <c r="N1460" s="122"/>
      <c r="O1460" s="125"/>
      <c r="P1460" s="145">
        <v>1.0562912E7</v>
      </c>
      <c r="Q1460" s="121"/>
      <c r="R1460" s="121" t="s">
        <v>5963</v>
      </c>
      <c r="S1460" s="128"/>
      <c r="T1460" s="132"/>
      <c r="U1460" s="121"/>
      <c r="V1460" s="121"/>
      <c r="W1460" s="121"/>
      <c r="X1460" s="121"/>
    </row>
    <row r="1461" ht="12.75" customHeight="1">
      <c r="A1461" s="121" t="s">
        <v>8659</v>
      </c>
      <c r="B1461" s="122">
        <v>6781.0</v>
      </c>
      <c r="C1461" s="123">
        <v>38192.0</v>
      </c>
      <c r="D1461" s="124"/>
      <c r="E1461" s="124">
        <v>10.0</v>
      </c>
      <c r="F1461" s="125" t="s">
        <v>68</v>
      </c>
      <c r="G1461" s="125" t="s">
        <v>8</v>
      </c>
      <c r="H1461" s="121" t="s">
        <v>5962</v>
      </c>
      <c r="I1461" s="124">
        <v>2.5</v>
      </c>
      <c r="J1461" s="124">
        <v>62.0</v>
      </c>
      <c r="K1461" s="122"/>
      <c r="L1461" s="122"/>
      <c r="M1461" s="122"/>
      <c r="N1461" s="122"/>
      <c r="O1461" s="125"/>
      <c r="P1461" s="145">
        <v>1.3127767E7</v>
      </c>
      <c r="Q1461" s="121"/>
      <c r="R1461" s="121"/>
      <c r="S1461" s="128"/>
      <c r="T1461" s="132"/>
      <c r="U1461" s="121"/>
      <c r="V1461" s="121"/>
      <c r="W1461" s="121"/>
      <c r="X1461" s="122"/>
    </row>
    <row r="1462" ht="12.75" customHeight="1">
      <c r="A1462" s="121" t="s">
        <v>8659</v>
      </c>
      <c r="B1462" s="122">
        <v>6795.0</v>
      </c>
      <c r="C1462" s="123">
        <v>38199.0</v>
      </c>
      <c r="D1462" s="124"/>
      <c r="E1462" s="124">
        <v>20.0</v>
      </c>
      <c r="F1462" s="125" t="s">
        <v>68</v>
      </c>
      <c r="G1462" s="125" t="s">
        <v>8</v>
      </c>
      <c r="H1462" s="121" t="s">
        <v>5962</v>
      </c>
      <c r="I1462" s="124">
        <v>2.3</v>
      </c>
      <c r="J1462" s="124">
        <v>62.0</v>
      </c>
      <c r="K1462" s="122"/>
      <c r="L1462" s="122"/>
      <c r="M1462" s="122"/>
      <c r="N1462" s="122"/>
      <c r="O1462" s="125"/>
      <c r="P1462" s="145">
        <v>1.3716915E7</v>
      </c>
      <c r="Q1462" s="121"/>
      <c r="R1462" s="121" t="s">
        <v>5963</v>
      </c>
      <c r="S1462" s="128"/>
      <c r="T1462" s="132"/>
      <c r="U1462" s="121"/>
      <c r="V1462" s="121"/>
      <c r="W1462" s="121"/>
      <c r="X1462" s="122"/>
    </row>
    <row r="1463" ht="12.75" customHeight="1">
      <c r="A1463" s="121" t="s">
        <v>8659</v>
      </c>
      <c r="B1463" s="122">
        <v>6794.0</v>
      </c>
      <c r="C1463" s="123">
        <v>38199.0</v>
      </c>
      <c r="D1463" s="124"/>
      <c r="E1463" s="124">
        <v>19.0</v>
      </c>
      <c r="F1463" s="125" t="s">
        <v>68</v>
      </c>
      <c r="G1463" s="125" t="s">
        <v>8</v>
      </c>
      <c r="H1463" s="121" t="s">
        <v>5962</v>
      </c>
      <c r="I1463" s="124">
        <v>2.7</v>
      </c>
      <c r="J1463" s="124">
        <v>66.0</v>
      </c>
      <c r="K1463" s="122"/>
      <c r="L1463" s="122"/>
      <c r="M1463" s="122"/>
      <c r="N1463" s="122"/>
      <c r="O1463" s="125"/>
      <c r="P1463" s="145">
        <v>1.3903685E7</v>
      </c>
      <c r="Q1463" s="121"/>
      <c r="R1463" s="121" t="s">
        <v>5963</v>
      </c>
      <c r="S1463" s="128"/>
      <c r="T1463" s="132"/>
      <c r="U1463" s="121"/>
      <c r="V1463" s="121"/>
      <c r="W1463" s="121"/>
      <c r="X1463" s="122"/>
    </row>
    <row r="1464" ht="12.75" customHeight="1">
      <c r="A1464" s="121" t="s">
        <v>8659</v>
      </c>
      <c r="B1464" s="122">
        <v>6793.0</v>
      </c>
      <c r="C1464" s="123">
        <v>38199.0</v>
      </c>
      <c r="D1464" s="124"/>
      <c r="E1464" s="124">
        <v>19.0</v>
      </c>
      <c r="F1464" s="125" t="s">
        <v>68</v>
      </c>
      <c r="G1464" s="125" t="s">
        <v>8</v>
      </c>
      <c r="H1464" s="121" t="s">
        <v>5962</v>
      </c>
      <c r="I1464" s="124">
        <v>3.2</v>
      </c>
      <c r="J1464" s="124">
        <v>69.0</v>
      </c>
      <c r="K1464" s="122"/>
      <c r="L1464" s="122"/>
      <c r="M1464" s="122"/>
      <c r="N1464" s="122"/>
      <c r="O1464" s="125"/>
      <c r="P1464" s="145">
        <v>1.3903685E7</v>
      </c>
      <c r="Q1464" s="121"/>
      <c r="R1464" s="121" t="s">
        <v>5963</v>
      </c>
      <c r="S1464" s="128"/>
      <c r="T1464" s="132"/>
      <c r="U1464" s="121"/>
      <c r="V1464" s="121"/>
      <c r="W1464" s="121"/>
      <c r="X1464" s="122"/>
    </row>
    <row r="1465" ht="12.75" customHeight="1">
      <c r="A1465" s="121" t="s">
        <v>8659</v>
      </c>
      <c r="B1465" s="122">
        <v>6729.0</v>
      </c>
      <c r="C1465" s="123">
        <v>38189.0</v>
      </c>
      <c r="D1465" s="124"/>
      <c r="E1465" s="124">
        <v>14.0</v>
      </c>
      <c r="F1465" s="125" t="s">
        <v>1170</v>
      </c>
      <c r="G1465" s="125" t="s">
        <v>857</v>
      </c>
      <c r="H1465" s="121" t="s">
        <v>5962</v>
      </c>
      <c r="I1465" s="124">
        <v>2.25</v>
      </c>
      <c r="J1465" s="124">
        <v>59.0</v>
      </c>
      <c r="K1465" s="122"/>
      <c r="L1465" s="122"/>
      <c r="M1465" s="122"/>
      <c r="N1465" s="122"/>
      <c r="O1465" s="125"/>
      <c r="P1465" s="145">
        <v>5.2612008E7</v>
      </c>
      <c r="Q1465" s="121"/>
      <c r="R1465" s="121" t="s">
        <v>5963</v>
      </c>
      <c r="S1465" s="128"/>
      <c r="T1465" s="132"/>
      <c r="U1465" s="121"/>
      <c r="V1465" s="121"/>
      <c r="W1465" s="121"/>
      <c r="X1465" s="122"/>
    </row>
    <row r="1466" ht="12.75" customHeight="1">
      <c r="A1466" s="121" t="s">
        <v>8659</v>
      </c>
      <c r="B1466" s="122">
        <v>12373.0</v>
      </c>
      <c r="C1466" s="123">
        <v>38094.0</v>
      </c>
      <c r="D1466" s="124"/>
      <c r="E1466" s="124">
        <v>17.3</v>
      </c>
      <c r="F1466" s="121" t="s">
        <v>69</v>
      </c>
      <c r="G1466" s="125" t="s">
        <v>8</v>
      </c>
      <c r="H1466" s="121" t="s">
        <v>5962</v>
      </c>
      <c r="I1466" s="124">
        <v>5.7</v>
      </c>
      <c r="J1466" s="121">
        <v>80.0</v>
      </c>
      <c r="K1466" s="122"/>
      <c r="L1466" s="122"/>
      <c r="M1466" s="122"/>
      <c r="N1466" s="122"/>
      <c r="O1466" s="125"/>
      <c r="P1466" s="145"/>
      <c r="Q1466" s="121"/>
      <c r="R1466" s="121" t="s">
        <v>6206</v>
      </c>
      <c r="S1466" s="128"/>
      <c r="T1466" s="132"/>
      <c r="U1466" s="121"/>
      <c r="V1466" s="121"/>
      <c r="W1466" s="121"/>
      <c r="X1466" s="122"/>
    </row>
    <row r="1467" ht="12.75" customHeight="1">
      <c r="A1467" s="121" t="s">
        <v>8659</v>
      </c>
      <c r="B1467" s="122">
        <v>12198.0</v>
      </c>
      <c r="C1467" s="123">
        <v>38124.0</v>
      </c>
      <c r="D1467" s="124"/>
      <c r="E1467" s="124">
        <v>20.0</v>
      </c>
      <c r="F1467" s="121" t="s">
        <v>69</v>
      </c>
      <c r="G1467" s="125" t="s">
        <v>8</v>
      </c>
      <c r="H1467" s="121"/>
      <c r="I1467" s="124">
        <v>5.1</v>
      </c>
      <c r="J1467" s="121">
        <v>78.0</v>
      </c>
      <c r="K1467" s="122"/>
      <c r="L1467" s="122"/>
      <c r="M1467" s="122"/>
      <c r="N1467" s="122"/>
      <c r="O1467" s="125"/>
      <c r="P1467" s="145">
        <v>2472363.0</v>
      </c>
      <c r="Q1467" s="121"/>
      <c r="R1467" s="121" t="s">
        <v>5978</v>
      </c>
      <c r="S1467" s="132"/>
      <c r="T1467" s="132"/>
      <c r="U1467" s="121"/>
      <c r="V1467" s="121"/>
      <c r="W1467" s="121"/>
      <c r="X1467" s="122"/>
    </row>
    <row r="1468" ht="12.75" customHeight="1">
      <c r="A1468" s="121" t="s">
        <v>8659</v>
      </c>
      <c r="B1468" s="122">
        <v>12422.0</v>
      </c>
      <c r="C1468" s="123">
        <v>38131.0</v>
      </c>
      <c r="D1468" s="124"/>
      <c r="E1468" s="124">
        <v>19.0</v>
      </c>
      <c r="F1468" s="121" t="s">
        <v>69</v>
      </c>
      <c r="G1468" s="125" t="s">
        <v>8</v>
      </c>
      <c r="H1468" s="121" t="s">
        <v>5962</v>
      </c>
      <c r="I1468" s="124">
        <v>4.4</v>
      </c>
      <c r="J1468" s="124">
        <v>74.0</v>
      </c>
      <c r="K1468" s="122">
        <v>36.0</v>
      </c>
      <c r="L1468" s="122"/>
      <c r="M1468" s="122"/>
      <c r="N1468" s="122"/>
      <c r="O1468" s="125"/>
      <c r="P1468" s="145">
        <v>1.7134638E7</v>
      </c>
      <c r="Q1468" s="121"/>
      <c r="R1468" s="121" t="s">
        <v>6520</v>
      </c>
      <c r="S1468" s="132"/>
      <c r="T1468" s="132"/>
      <c r="U1468" s="121"/>
      <c r="V1468" s="121"/>
      <c r="W1468" s="121"/>
      <c r="X1468" s="122"/>
    </row>
    <row r="1469" ht="12.75" customHeight="1">
      <c r="A1469" s="121" t="s">
        <v>8659</v>
      </c>
      <c r="B1469" s="122">
        <v>6811.0</v>
      </c>
      <c r="C1469" s="123">
        <v>38164.0</v>
      </c>
      <c r="D1469" s="124"/>
      <c r="E1469" s="124">
        <v>17.0</v>
      </c>
      <c r="F1469" s="125" t="s">
        <v>69</v>
      </c>
      <c r="G1469" s="125" t="s">
        <v>8</v>
      </c>
      <c r="H1469" s="121" t="s">
        <v>5962</v>
      </c>
      <c r="I1469" s="124">
        <v>2.4</v>
      </c>
      <c r="J1469" s="121">
        <v>62.0</v>
      </c>
      <c r="K1469" s="122"/>
      <c r="L1469" s="122"/>
      <c r="M1469" s="122"/>
      <c r="N1469" s="122"/>
      <c r="O1469" s="125"/>
      <c r="P1469" s="145">
        <v>1.053439E7</v>
      </c>
      <c r="Q1469" s="121"/>
      <c r="R1469" s="121" t="s">
        <v>5963</v>
      </c>
      <c r="S1469" s="128"/>
      <c r="T1469" s="132"/>
      <c r="U1469" s="121"/>
      <c r="V1469" s="121"/>
      <c r="W1469" s="121"/>
      <c r="X1469" s="121"/>
    </row>
    <row r="1470" ht="12.75" customHeight="1">
      <c r="A1470" s="121" t="s">
        <v>8659</v>
      </c>
      <c r="B1470" s="122">
        <v>6824.0</v>
      </c>
      <c r="C1470" s="123">
        <v>38171.0</v>
      </c>
      <c r="D1470" s="124"/>
      <c r="E1470" s="124">
        <v>8.0</v>
      </c>
      <c r="F1470" s="125" t="s">
        <v>69</v>
      </c>
      <c r="G1470" s="125" t="s">
        <v>8</v>
      </c>
      <c r="H1470" s="121" t="s">
        <v>5962</v>
      </c>
      <c r="I1470" s="124">
        <v>2.5</v>
      </c>
      <c r="J1470" s="121">
        <v>65.0</v>
      </c>
      <c r="K1470" s="122"/>
      <c r="L1470" s="122"/>
      <c r="M1470" s="122"/>
      <c r="N1470" s="122"/>
      <c r="O1470" s="125"/>
      <c r="P1470" s="145">
        <v>9352256.0</v>
      </c>
      <c r="Q1470" s="121"/>
      <c r="R1470" s="121" t="s">
        <v>5963</v>
      </c>
      <c r="S1470" s="128"/>
      <c r="T1470" s="132"/>
      <c r="U1470" s="121"/>
      <c r="V1470" s="121"/>
      <c r="W1470" s="121"/>
      <c r="X1470" s="121"/>
    </row>
    <row r="1471" ht="12.75" customHeight="1">
      <c r="A1471" s="121" t="s">
        <v>8659</v>
      </c>
      <c r="B1471" s="122">
        <v>6823.0</v>
      </c>
      <c r="C1471" s="123">
        <v>38171.0</v>
      </c>
      <c r="D1471" s="124"/>
      <c r="E1471" s="124">
        <v>10.0</v>
      </c>
      <c r="F1471" s="125" t="s">
        <v>69</v>
      </c>
      <c r="G1471" s="125" t="s">
        <v>8</v>
      </c>
      <c r="H1471" s="121" t="s">
        <v>5962</v>
      </c>
      <c r="I1471" s="124">
        <v>2.9</v>
      </c>
      <c r="J1471" s="121">
        <v>68.0</v>
      </c>
      <c r="K1471" s="122"/>
      <c r="L1471" s="122"/>
      <c r="M1471" s="122"/>
      <c r="N1471" s="122"/>
      <c r="O1471" s="125"/>
      <c r="P1471" s="145">
        <v>9352256.0</v>
      </c>
      <c r="Q1471" s="121"/>
      <c r="R1471" s="121" t="s">
        <v>5963</v>
      </c>
      <c r="S1471" s="128"/>
      <c r="T1471" s="132"/>
      <c r="U1471" s="121"/>
      <c r="V1471" s="121"/>
      <c r="W1471" s="121"/>
      <c r="X1471" s="121"/>
    </row>
    <row r="1472" ht="12.75" customHeight="1">
      <c r="A1472" s="121" t="s">
        <v>8659</v>
      </c>
      <c r="B1472" s="122">
        <v>6843.0</v>
      </c>
      <c r="C1472" s="123">
        <v>38177.0</v>
      </c>
      <c r="D1472" s="124"/>
      <c r="E1472" s="124">
        <v>11.15</v>
      </c>
      <c r="F1472" s="125" t="s">
        <v>69</v>
      </c>
      <c r="G1472" s="125" t="s">
        <v>8</v>
      </c>
      <c r="H1472" s="121"/>
      <c r="I1472" s="124">
        <v>5.0</v>
      </c>
      <c r="J1472" s="121">
        <v>79.0</v>
      </c>
      <c r="K1472" s="122"/>
      <c r="L1472" s="122"/>
      <c r="M1472" s="122"/>
      <c r="N1472" s="122"/>
      <c r="O1472" s="125"/>
      <c r="P1472" s="145">
        <v>4547589.0</v>
      </c>
      <c r="Q1472" s="121"/>
      <c r="R1472" s="121" t="s">
        <v>1</v>
      </c>
      <c r="S1472" s="128"/>
      <c r="T1472" s="132" t="s">
        <v>8307</v>
      </c>
      <c r="U1472" s="122"/>
      <c r="V1472" s="121"/>
      <c r="W1472" s="122"/>
      <c r="X1472" s="121"/>
    </row>
    <row r="1473" ht="12.75" customHeight="1">
      <c r="A1473" s="121" t="s">
        <v>8659</v>
      </c>
      <c r="B1473" s="122">
        <v>6870.0</v>
      </c>
      <c r="C1473" s="123">
        <v>38178.0</v>
      </c>
      <c r="D1473" s="124"/>
      <c r="E1473" s="124">
        <v>9.3</v>
      </c>
      <c r="F1473" s="121" t="s">
        <v>69</v>
      </c>
      <c r="G1473" s="125" t="s">
        <v>8</v>
      </c>
      <c r="H1473" s="121" t="s">
        <v>5962</v>
      </c>
      <c r="I1473" s="124">
        <v>2.4</v>
      </c>
      <c r="J1473" s="121">
        <v>60.0</v>
      </c>
      <c r="K1473" s="122">
        <v>30.0</v>
      </c>
      <c r="L1473" s="122"/>
      <c r="M1473" s="122"/>
      <c r="N1473" s="122"/>
      <c r="O1473" s="125"/>
      <c r="P1473" s="145">
        <v>1.3095424E7</v>
      </c>
      <c r="Q1473" s="121"/>
      <c r="R1473" s="121" t="s">
        <v>5973</v>
      </c>
      <c r="S1473" s="146"/>
      <c r="T1473" s="146"/>
      <c r="U1473" s="121"/>
      <c r="V1473" s="121"/>
      <c r="W1473" s="121"/>
      <c r="X1473" s="122"/>
    </row>
    <row r="1474" ht="12.75" customHeight="1">
      <c r="A1474" s="121" t="s">
        <v>8659</v>
      </c>
      <c r="B1474" s="122">
        <v>6873.0</v>
      </c>
      <c r="C1474" s="123">
        <v>38179.0</v>
      </c>
      <c r="D1474" s="124"/>
      <c r="E1474" s="124">
        <v>19.0</v>
      </c>
      <c r="F1474" s="125" t="s">
        <v>69</v>
      </c>
      <c r="G1474" s="125" t="s">
        <v>8</v>
      </c>
      <c r="H1474" s="121" t="s">
        <v>5962</v>
      </c>
      <c r="I1474" s="124">
        <v>3.0</v>
      </c>
      <c r="J1474" s="124">
        <v>67.0</v>
      </c>
      <c r="K1474" s="122"/>
      <c r="L1474" s="122"/>
      <c r="M1474" s="122"/>
      <c r="N1474" s="122"/>
      <c r="O1474" s="125"/>
      <c r="P1474" s="145">
        <v>1.0708614E7</v>
      </c>
      <c r="Q1474" s="121"/>
      <c r="R1474" s="121" t="s">
        <v>5963</v>
      </c>
      <c r="S1474" s="128"/>
      <c r="T1474" s="132"/>
      <c r="U1474" s="121"/>
      <c r="V1474" s="121"/>
      <c r="W1474" s="121"/>
      <c r="X1474" s="122"/>
    </row>
    <row r="1475" ht="12.75" customHeight="1">
      <c r="A1475" s="121" t="s">
        <v>8659</v>
      </c>
      <c r="B1475" s="122">
        <v>6732.0</v>
      </c>
      <c r="C1475" s="123">
        <v>38191.0</v>
      </c>
      <c r="D1475" s="124"/>
      <c r="E1475" s="124">
        <v>11.0</v>
      </c>
      <c r="F1475" s="125" t="s">
        <v>69</v>
      </c>
      <c r="G1475" s="125" t="s">
        <v>8</v>
      </c>
      <c r="H1475" s="121" t="s">
        <v>5962</v>
      </c>
      <c r="I1475" s="124">
        <v>2.4</v>
      </c>
      <c r="J1475" s="124">
        <v>59.0</v>
      </c>
      <c r="K1475" s="122"/>
      <c r="L1475" s="122"/>
      <c r="M1475" s="122"/>
      <c r="N1475" s="122"/>
      <c r="O1475" s="125"/>
      <c r="P1475" s="145">
        <v>1.4453468E7</v>
      </c>
      <c r="Q1475" s="121"/>
      <c r="R1475" s="121" t="s">
        <v>5996</v>
      </c>
      <c r="S1475" s="128"/>
      <c r="T1475" s="132"/>
      <c r="U1475" s="121"/>
      <c r="V1475" s="121"/>
      <c r="W1475" s="121"/>
      <c r="X1475" s="122"/>
    </row>
    <row r="1476" ht="12.75" customHeight="1">
      <c r="A1476" s="121" t="s">
        <v>8659</v>
      </c>
      <c r="B1476" s="122">
        <v>6769.0</v>
      </c>
      <c r="C1476" s="123">
        <v>38193.0</v>
      </c>
      <c r="D1476" s="124"/>
      <c r="E1476" s="124">
        <v>11.0</v>
      </c>
      <c r="F1476" s="125" t="s">
        <v>69</v>
      </c>
      <c r="G1476" s="125" t="s">
        <v>8</v>
      </c>
      <c r="H1476" s="121" t="s">
        <v>5962</v>
      </c>
      <c r="I1476" s="124">
        <v>2.8</v>
      </c>
      <c r="J1476" s="124">
        <v>62.0</v>
      </c>
      <c r="K1476" s="122"/>
      <c r="L1476" s="122"/>
      <c r="M1476" s="122"/>
      <c r="N1476" s="122"/>
      <c r="O1476" s="125"/>
      <c r="P1476" s="145">
        <v>1.1020602E7</v>
      </c>
      <c r="Q1476" s="121"/>
      <c r="R1476" s="121" t="s">
        <v>5963</v>
      </c>
      <c r="S1476" s="132"/>
      <c r="T1476" s="132"/>
      <c r="U1476" s="121"/>
      <c r="V1476" s="121"/>
      <c r="W1476" s="121"/>
      <c r="X1476" s="122"/>
    </row>
    <row r="1477" ht="12.75" customHeight="1">
      <c r="A1477" s="121" t="s">
        <v>8659</v>
      </c>
      <c r="B1477" s="122">
        <v>6777.0</v>
      </c>
      <c r="C1477" s="123">
        <v>38194.0</v>
      </c>
      <c r="D1477" s="124"/>
      <c r="E1477" s="124">
        <v>20.0</v>
      </c>
      <c r="F1477" s="125" t="s">
        <v>69</v>
      </c>
      <c r="G1477" s="125" t="s">
        <v>8</v>
      </c>
      <c r="H1477" s="121" t="s">
        <v>5962</v>
      </c>
      <c r="I1477" s="124">
        <v>2.2</v>
      </c>
      <c r="J1477" s="124">
        <v>60.0</v>
      </c>
      <c r="K1477" s="122"/>
      <c r="L1477" s="122"/>
      <c r="M1477" s="122"/>
      <c r="N1477" s="122"/>
      <c r="O1477" s="125"/>
      <c r="P1477" s="145">
        <v>1.2979836E7</v>
      </c>
      <c r="Q1477" s="121"/>
      <c r="R1477" s="121" t="s">
        <v>5973</v>
      </c>
      <c r="S1477" s="128"/>
      <c r="T1477" s="132"/>
      <c r="U1477" s="121"/>
      <c r="V1477" s="121"/>
      <c r="W1477" s="121"/>
      <c r="X1477" s="122"/>
    </row>
    <row r="1478" ht="12.75" customHeight="1">
      <c r="A1478" s="121" t="s">
        <v>8659</v>
      </c>
      <c r="B1478" s="122">
        <v>6776.0</v>
      </c>
      <c r="C1478" s="123">
        <v>38194.0</v>
      </c>
      <c r="D1478" s="124"/>
      <c r="E1478" s="124">
        <v>20.0</v>
      </c>
      <c r="F1478" s="121" t="s">
        <v>69</v>
      </c>
      <c r="G1478" s="125" t="s">
        <v>8</v>
      </c>
      <c r="H1478" s="121"/>
      <c r="I1478" s="124">
        <v>2.7</v>
      </c>
      <c r="J1478" s="124">
        <v>65.0</v>
      </c>
      <c r="K1478" s="122"/>
      <c r="L1478" s="122"/>
      <c r="M1478" s="122"/>
      <c r="N1478" s="122"/>
      <c r="O1478" s="125"/>
      <c r="P1478" s="145">
        <v>1.2979836E7</v>
      </c>
      <c r="Q1478" s="121"/>
      <c r="R1478" s="121" t="s">
        <v>5973</v>
      </c>
      <c r="S1478" s="146"/>
      <c r="T1478" s="146"/>
      <c r="U1478" s="121"/>
      <c r="V1478" s="121"/>
      <c r="W1478" s="121"/>
      <c r="X1478" s="122"/>
    </row>
    <row r="1479" ht="12.75" customHeight="1">
      <c r="A1479" s="121" t="s">
        <v>8659</v>
      </c>
      <c r="B1479" s="122">
        <v>6778.0</v>
      </c>
      <c r="C1479" s="123">
        <v>38194.0</v>
      </c>
      <c r="D1479" s="124"/>
      <c r="E1479" s="124">
        <v>18.0</v>
      </c>
      <c r="F1479" s="121" t="s">
        <v>69</v>
      </c>
      <c r="G1479" s="125" t="s">
        <v>8</v>
      </c>
      <c r="H1479" s="121" t="s">
        <v>5962</v>
      </c>
      <c r="I1479" s="124">
        <v>2.1</v>
      </c>
      <c r="J1479" s="124">
        <v>60.0</v>
      </c>
      <c r="K1479" s="122"/>
      <c r="L1479" s="122"/>
      <c r="M1479" s="122"/>
      <c r="N1479" s="122"/>
      <c r="O1479" s="125"/>
      <c r="P1479" s="145">
        <v>1.387571E7</v>
      </c>
      <c r="Q1479" s="121"/>
      <c r="R1479" s="121" t="s">
        <v>5969</v>
      </c>
      <c r="S1479" s="146"/>
      <c r="T1479" s="146"/>
      <c r="U1479" s="121"/>
      <c r="V1479" s="121"/>
      <c r="W1479" s="121"/>
      <c r="X1479" s="122"/>
    </row>
    <row r="1480" ht="12.75" customHeight="1">
      <c r="A1480" s="121" t="s">
        <v>8659</v>
      </c>
      <c r="B1480" s="122">
        <v>6779.0</v>
      </c>
      <c r="C1480" s="123">
        <v>38195.0</v>
      </c>
      <c r="D1480" s="124"/>
      <c r="E1480" s="124">
        <v>18.0</v>
      </c>
      <c r="F1480" s="125" t="s">
        <v>69</v>
      </c>
      <c r="G1480" s="125" t="s">
        <v>8</v>
      </c>
      <c r="H1480" s="121" t="s">
        <v>5962</v>
      </c>
      <c r="I1480" s="124">
        <v>2.5</v>
      </c>
      <c r="J1480" s="124">
        <v>64.0</v>
      </c>
      <c r="K1480" s="122"/>
      <c r="L1480" s="122"/>
      <c r="M1480" s="122"/>
      <c r="N1480" s="122"/>
      <c r="O1480" s="125"/>
      <c r="P1480" s="145">
        <v>1.3775756E7</v>
      </c>
      <c r="Q1480" s="121"/>
      <c r="R1480" s="121" t="s">
        <v>5969</v>
      </c>
      <c r="S1480" s="128"/>
      <c r="T1480" s="132"/>
      <c r="U1480" s="121"/>
      <c r="V1480" s="121"/>
      <c r="W1480" s="121"/>
      <c r="X1480" s="122"/>
    </row>
    <row r="1481" ht="12.75" customHeight="1">
      <c r="A1481" s="121" t="s">
        <v>8659</v>
      </c>
      <c r="B1481" s="122">
        <v>12432.0</v>
      </c>
      <c r="C1481" s="123">
        <v>38128.0</v>
      </c>
      <c r="D1481" s="124"/>
      <c r="E1481" s="124">
        <v>14.3</v>
      </c>
      <c r="F1481" s="125" t="s">
        <v>70</v>
      </c>
      <c r="G1481" s="125" t="s">
        <v>8</v>
      </c>
      <c r="H1481" s="121" t="s">
        <v>5962</v>
      </c>
      <c r="I1481" s="124">
        <v>4.75</v>
      </c>
      <c r="J1481" s="121">
        <v>75.0</v>
      </c>
      <c r="K1481" s="122"/>
      <c r="L1481" s="122"/>
      <c r="M1481" s="122"/>
      <c r="N1481" s="122"/>
      <c r="O1481" s="125"/>
      <c r="P1481" s="145">
        <v>1.3527437E7</v>
      </c>
      <c r="Q1481" s="121"/>
      <c r="R1481" s="121" t="s">
        <v>5969</v>
      </c>
      <c r="S1481" s="128"/>
      <c r="T1481" s="132"/>
      <c r="U1481" s="121"/>
      <c r="V1481" s="121"/>
      <c r="W1481" s="121"/>
      <c r="X1481" s="122"/>
    </row>
    <row r="1482" ht="12.75" customHeight="1">
      <c r="A1482" s="121" t="s">
        <v>8659</v>
      </c>
      <c r="B1482" s="122">
        <v>12209.0</v>
      </c>
      <c r="C1482" s="123">
        <v>38140.0</v>
      </c>
      <c r="D1482" s="124"/>
      <c r="E1482" s="124">
        <v>14.0</v>
      </c>
      <c r="F1482" s="125" t="s">
        <v>70</v>
      </c>
      <c r="G1482" s="125" t="s">
        <v>8</v>
      </c>
      <c r="H1482" s="121" t="s">
        <v>5962</v>
      </c>
      <c r="I1482" s="124">
        <v>4.0</v>
      </c>
      <c r="J1482" s="121">
        <v>72.0</v>
      </c>
      <c r="K1482" s="122">
        <v>35.0</v>
      </c>
      <c r="L1482" s="122"/>
      <c r="M1482" s="122"/>
      <c r="N1482" s="122"/>
      <c r="O1482" s="125"/>
      <c r="P1482" s="145">
        <v>1.0456592E7</v>
      </c>
      <c r="Q1482" s="121"/>
      <c r="R1482" s="121" t="s">
        <v>5963</v>
      </c>
      <c r="S1482" s="128"/>
      <c r="T1482" s="132"/>
      <c r="U1482" s="121"/>
      <c r="V1482" s="121"/>
      <c r="W1482" s="121"/>
      <c r="X1482" s="122"/>
    </row>
    <row r="1483" ht="12.75" customHeight="1">
      <c r="A1483" s="121" t="s">
        <v>8659</v>
      </c>
      <c r="B1483" s="122">
        <v>6807.0</v>
      </c>
      <c r="C1483" s="123">
        <v>38164.0</v>
      </c>
      <c r="D1483" s="124"/>
      <c r="E1483" s="124">
        <v>18.0</v>
      </c>
      <c r="F1483" s="125" t="s">
        <v>70</v>
      </c>
      <c r="G1483" s="125" t="s">
        <v>8</v>
      </c>
      <c r="H1483" s="121" t="s">
        <v>5962</v>
      </c>
      <c r="I1483" s="124">
        <v>2.8</v>
      </c>
      <c r="J1483" s="121">
        <v>66.0</v>
      </c>
      <c r="K1483" s="122"/>
      <c r="L1483" s="122"/>
      <c r="M1483" s="122"/>
      <c r="N1483" s="122"/>
      <c r="O1483" s="125"/>
      <c r="P1483" s="145">
        <v>1.5888841E7</v>
      </c>
      <c r="Q1483" s="121"/>
      <c r="R1483" s="121" t="s">
        <v>6160</v>
      </c>
      <c r="S1483" s="128"/>
      <c r="T1483" s="132"/>
      <c r="U1483" s="121"/>
      <c r="V1483" s="121"/>
      <c r="W1483" s="121"/>
      <c r="X1483" s="122"/>
    </row>
    <row r="1484" ht="12.75" customHeight="1">
      <c r="A1484" s="121" t="s">
        <v>8659</v>
      </c>
      <c r="B1484" s="122">
        <v>12261.0</v>
      </c>
      <c r="C1484" s="123">
        <v>38165.0</v>
      </c>
      <c r="D1484" s="124"/>
      <c r="E1484" s="124">
        <v>19.0</v>
      </c>
      <c r="F1484" s="125" t="s">
        <v>70</v>
      </c>
      <c r="G1484" s="125" t="s">
        <v>8</v>
      </c>
      <c r="H1484" s="121" t="s">
        <v>5962</v>
      </c>
      <c r="I1484" s="124">
        <v>3.0</v>
      </c>
      <c r="J1484" s="121">
        <v>65.0</v>
      </c>
      <c r="K1484" s="122">
        <v>32.0</v>
      </c>
      <c r="L1484" s="122"/>
      <c r="M1484" s="122"/>
      <c r="N1484" s="122"/>
      <c r="O1484" s="125"/>
      <c r="P1484" s="145">
        <v>5393359.0</v>
      </c>
      <c r="Q1484" s="121"/>
      <c r="R1484" s="121" t="s">
        <v>6022</v>
      </c>
      <c r="S1484" s="128"/>
      <c r="T1484" s="132"/>
      <c r="U1484" s="122"/>
      <c r="V1484" s="121"/>
      <c r="W1484" s="122"/>
      <c r="X1484" s="121"/>
    </row>
    <row r="1485" ht="12.75" customHeight="1">
      <c r="A1485" s="121" t="s">
        <v>8659</v>
      </c>
      <c r="B1485" s="122">
        <v>12262.0</v>
      </c>
      <c r="C1485" s="123">
        <v>38165.0</v>
      </c>
      <c r="D1485" s="124"/>
      <c r="E1485" s="124">
        <v>17.0</v>
      </c>
      <c r="F1485" s="125" t="s">
        <v>70</v>
      </c>
      <c r="G1485" s="125" t="s">
        <v>8</v>
      </c>
      <c r="H1485" s="121" t="s">
        <v>5962</v>
      </c>
      <c r="I1485" s="124">
        <v>3.4</v>
      </c>
      <c r="J1485" s="121">
        <v>67.0</v>
      </c>
      <c r="K1485" s="122">
        <v>34.0</v>
      </c>
      <c r="L1485" s="122"/>
      <c r="M1485" s="122"/>
      <c r="N1485" s="122"/>
      <c r="O1485" s="125"/>
      <c r="P1485" s="145">
        <v>5393359.0</v>
      </c>
      <c r="Q1485" s="121"/>
      <c r="R1485" s="121" t="s">
        <v>6022</v>
      </c>
      <c r="S1485" s="128"/>
      <c r="T1485" s="132"/>
      <c r="U1485" s="121"/>
      <c r="V1485" s="121"/>
      <c r="W1485" s="121"/>
      <c r="X1485" s="122"/>
    </row>
    <row r="1486" ht="12.75" customHeight="1">
      <c r="A1486" s="121" t="s">
        <v>8659</v>
      </c>
      <c r="B1486" s="122">
        <v>6879.0</v>
      </c>
      <c r="C1486" s="123">
        <v>38177.0</v>
      </c>
      <c r="D1486" s="124"/>
      <c r="E1486" s="124">
        <v>9.0</v>
      </c>
      <c r="F1486" s="121" t="s">
        <v>70</v>
      </c>
      <c r="G1486" s="125" t="s">
        <v>8</v>
      </c>
      <c r="H1486" s="121" t="s">
        <v>5962</v>
      </c>
      <c r="I1486" s="124">
        <v>1.7</v>
      </c>
      <c r="J1486" s="121">
        <v>55.0</v>
      </c>
      <c r="K1486" s="122"/>
      <c r="L1486" s="122"/>
      <c r="M1486" s="122"/>
      <c r="N1486" s="122"/>
      <c r="O1486" s="125"/>
      <c r="P1486" s="145">
        <v>1.0549367E7</v>
      </c>
      <c r="Q1486" s="121"/>
      <c r="R1486" s="121" t="s">
        <v>5963</v>
      </c>
      <c r="S1486" s="146"/>
      <c r="T1486" s="146"/>
      <c r="U1486" s="121"/>
      <c r="V1486" s="121"/>
      <c r="W1486" s="121"/>
      <c r="X1486" s="121"/>
    </row>
    <row r="1487" ht="12.75" customHeight="1">
      <c r="A1487" s="121" t="s">
        <v>8659</v>
      </c>
      <c r="B1487" s="122">
        <v>6878.0</v>
      </c>
      <c r="C1487" s="123">
        <v>38177.0</v>
      </c>
      <c r="D1487" s="124"/>
      <c r="E1487" s="124">
        <v>12.0</v>
      </c>
      <c r="F1487" s="125" t="s">
        <v>70</v>
      </c>
      <c r="G1487" s="125" t="s">
        <v>8</v>
      </c>
      <c r="H1487" s="121" t="s">
        <v>5962</v>
      </c>
      <c r="I1487" s="124">
        <v>3.0</v>
      </c>
      <c r="J1487" s="121">
        <v>64.0</v>
      </c>
      <c r="K1487" s="122"/>
      <c r="L1487" s="122"/>
      <c r="M1487" s="122"/>
      <c r="N1487" s="122"/>
      <c r="O1487" s="125"/>
      <c r="P1487" s="145">
        <v>1.0549367E7</v>
      </c>
      <c r="Q1487" s="121"/>
      <c r="R1487" s="121" t="s">
        <v>5963</v>
      </c>
      <c r="S1487" s="128"/>
      <c r="T1487" s="132"/>
      <c r="U1487" s="121"/>
      <c r="V1487" s="121"/>
      <c r="W1487" s="121"/>
      <c r="X1487" s="121"/>
    </row>
    <row r="1488" ht="12.75" customHeight="1">
      <c r="A1488" s="121" t="s">
        <v>8659</v>
      </c>
      <c r="B1488" s="122">
        <v>12222.0</v>
      </c>
      <c r="C1488" s="123">
        <v>38182.0</v>
      </c>
      <c r="D1488" s="124"/>
      <c r="E1488" s="124">
        <v>11.0</v>
      </c>
      <c r="F1488" s="125" t="s">
        <v>70</v>
      </c>
      <c r="G1488" s="125" t="s">
        <v>8</v>
      </c>
      <c r="H1488" s="121" t="s">
        <v>5962</v>
      </c>
      <c r="I1488" s="124">
        <v>5.0</v>
      </c>
      <c r="J1488" s="124">
        <v>78.0</v>
      </c>
      <c r="K1488" s="122">
        <v>40.0</v>
      </c>
      <c r="L1488" s="122"/>
      <c r="M1488" s="122"/>
      <c r="N1488" s="122"/>
      <c r="O1488" s="125"/>
      <c r="P1488" s="145">
        <v>1.0577705E7</v>
      </c>
      <c r="Q1488" s="121"/>
      <c r="R1488" s="121" t="s">
        <v>5963</v>
      </c>
      <c r="S1488" s="128"/>
      <c r="T1488" s="132"/>
      <c r="U1488" s="121"/>
      <c r="V1488" s="121"/>
      <c r="W1488" s="121"/>
      <c r="X1488" s="122"/>
    </row>
    <row r="1489" ht="12.75" customHeight="1">
      <c r="A1489" s="121" t="s">
        <v>8659</v>
      </c>
      <c r="B1489" s="122">
        <v>12402.0</v>
      </c>
      <c r="C1489" s="123">
        <v>38135.0</v>
      </c>
      <c r="D1489" s="124"/>
      <c r="E1489" s="124">
        <v>17.0</v>
      </c>
      <c r="F1489" s="125" t="s">
        <v>38</v>
      </c>
      <c r="G1489" s="125" t="s">
        <v>8</v>
      </c>
      <c r="H1489" s="121" t="s">
        <v>5962</v>
      </c>
      <c r="I1489" s="124">
        <v>5.0</v>
      </c>
      <c r="J1489" s="121">
        <v>77.0</v>
      </c>
      <c r="K1489" s="122"/>
      <c r="L1489" s="122"/>
      <c r="M1489" s="122"/>
      <c r="N1489" s="122"/>
      <c r="O1489" s="125"/>
      <c r="P1489" s="145">
        <v>1.0734678E7</v>
      </c>
      <c r="Q1489" s="121"/>
      <c r="R1489" s="121" t="s">
        <v>5963</v>
      </c>
      <c r="S1489" s="128"/>
      <c r="T1489" s="132"/>
      <c r="U1489" s="121"/>
      <c r="V1489" s="121"/>
      <c r="W1489" s="121"/>
      <c r="X1489" s="122"/>
    </row>
    <row r="1490" ht="12.75" customHeight="1">
      <c r="A1490" s="121" t="s">
        <v>8659</v>
      </c>
      <c r="B1490" s="122">
        <v>12224.0</v>
      </c>
      <c r="C1490" s="123">
        <v>38182.0</v>
      </c>
      <c r="D1490" s="124"/>
      <c r="E1490" s="124">
        <v>11.0</v>
      </c>
      <c r="F1490" s="125" t="s">
        <v>38</v>
      </c>
      <c r="G1490" s="125" t="s">
        <v>8</v>
      </c>
      <c r="H1490" s="121" t="s">
        <v>5962</v>
      </c>
      <c r="I1490" s="124">
        <v>3.0</v>
      </c>
      <c r="J1490" s="124">
        <v>62.0</v>
      </c>
      <c r="K1490" s="122">
        <v>30.0</v>
      </c>
      <c r="L1490" s="122"/>
      <c r="M1490" s="122"/>
      <c r="N1490" s="122"/>
      <c r="O1490" s="125"/>
      <c r="P1490" s="145">
        <v>7.1696058E7</v>
      </c>
      <c r="Q1490" s="121"/>
      <c r="R1490" s="121" t="s">
        <v>5963</v>
      </c>
      <c r="S1490" s="128"/>
      <c r="T1490" s="132"/>
      <c r="U1490" s="121"/>
      <c r="V1490" s="121"/>
      <c r="W1490" s="121"/>
      <c r="X1490" s="122"/>
    </row>
    <row r="1491" ht="12.75" customHeight="1">
      <c r="A1491" s="121" t="s">
        <v>8659</v>
      </c>
      <c r="B1491" s="122">
        <v>12194.0</v>
      </c>
      <c r="C1491" s="123">
        <v>38121.0</v>
      </c>
      <c r="D1491" s="124"/>
      <c r="E1491" s="124">
        <v>15.0</v>
      </c>
      <c r="F1491" s="125" t="s">
        <v>71</v>
      </c>
      <c r="G1491" s="125" t="s">
        <v>8</v>
      </c>
      <c r="H1491" s="121" t="s">
        <v>5962</v>
      </c>
      <c r="I1491" s="124">
        <v>6.0</v>
      </c>
      <c r="J1491" s="121">
        <v>75.0</v>
      </c>
      <c r="K1491" s="122">
        <v>40.0</v>
      </c>
      <c r="L1491" s="122"/>
      <c r="M1491" s="122"/>
      <c r="N1491" s="122"/>
      <c r="O1491" s="125"/>
      <c r="P1491" s="145">
        <v>1.3891423E7</v>
      </c>
      <c r="Q1491" s="121"/>
      <c r="R1491" s="121" t="s">
        <v>5969</v>
      </c>
      <c r="S1491" s="128"/>
      <c r="T1491" s="132"/>
      <c r="U1491" s="121"/>
      <c r="V1491" s="121"/>
      <c r="W1491" s="121"/>
      <c r="X1491" s="122"/>
    </row>
    <row r="1492" ht="12.75" customHeight="1">
      <c r="A1492" s="121" t="s">
        <v>8659</v>
      </c>
      <c r="B1492" s="122">
        <v>12431.0</v>
      </c>
      <c r="C1492" s="123">
        <v>38128.0</v>
      </c>
      <c r="D1492" s="124"/>
      <c r="E1492" s="124">
        <v>12.0</v>
      </c>
      <c r="F1492" s="125" t="s">
        <v>71</v>
      </c>
      <c r="G1492" s="125" t="s">
        <v>8</v>
      </c>
      <c r="H1492" s="121" t="s">
        <v>5962</v>
      </c>
      <c r="I1492" s="124">
        <v>5.55</v>
      </c>
      <c r="J1492" s="121">
        <v>79.0</v>
      </c>
      <c r="K1492" s="122"/>
      <c r="L1492" s="122"/>
      <c r="M1492" s="122"/>
      <c r="N1492" s="122"/>
      <c r="O1492" s="125"/>
      <c r="P1492" s="145">
        <v>5.1585748E7</v>
      </c>
      <c r="Q1492" s="121"/>
      <c r="R1492" s="121" t="s">
        <v>5963</v>
      </c>
      <c r="S1492" s="128"/>
      <c r="T1492" s="132"/>
      <c r="U1492" s="121"/>
      <c r="V1492" s="121"/>
      <c r="W1492" s="121"/>
      <c r="X1492" s="122"/>
    </row>
    <row r="1493" ht="12.75" customHeight="1">
      <c r="A1493" s="121" t="s">
        <v>8659</v>
      </c>
      <c r="B1493" s="122">
        <v>12187.0</v>
      </c>
      <c r="C1493" s="123">
        <v>38129.0</v>
      </c>
      <c r="D1493" s="124"/>
      <c r="E1493" s="124">
        <v>10.0</v>
      </c>
      <c r="F1493" s="121" t="s">
        <v>71</v>
      </c>
      <c r="G1493" s="125" t="s">
        <v>8</v>
      </c>
      <c r="H1493" s="121" t="s">
        <v>5971</v>
      </c>
      <c r="I1493" s="124">
        <v>5.5</v>
      </c>
      <c r="J1493" s="124">
        <v>82.0</v>
      </c>
      <c r="K1493" s="122">
        <v>41.0</v>
      </c>
      <c r="L1493" s="122"/>
      <c r="M1493" s="122"/>
      <c r="N1493" s="122"/>
      <c r="O1493" s="125"/>
      <c r="P1493" s="145">
        <v>9355330.0</v>
      </c>
      <c r="Q1493" s="121"/>
      <c r="R1493" s="121" t="s">
        <v>5963</v>
      </c>
      <c r="S1493" s="132"/>
      <c r="T1493" s="132"/>
      <c r="U1493" s="121"/>
      <c r="V1493" s="121"/>
      <c r="W1493" s="121"/>
      <c r="X1493" s="122"/>
    </row>
    <row r="1494" ht="12.75" customHeight="1">
      <c r="A1494" s="121" t="s">
        <v>8659</v>
      </c>
      <c r="B1494" s="122">
        <v>12458.0</v>
      </c>
      <c r="C1494" s="123">
        <v>38135.0</v>
      </c>
      <c r="D1494" s="124"/>
      <c r="E1494" s="124">
        <v>19.0</v>
      </c>
      <c r="F1494" s="125" t="s">
        <v>71</v>
      </c>
      <c r="G1494" s="125" t="s">
        <v>8</v>
      </c>
      <c r="H1494" s="121" t="s">
        <v>5971</v>
      </c>
      <c r="I1494" s="124">
        <v>5.8</v>
      </c>
      <c r="J1494" s="124">
        <v>83.0</v>
      </c>
      <c r="K1494" s="122"/>
      <c r="L1494" s="122"/>
      <c r="M1494" s="122"/>
      <c r="N1494" s="122"/>
      <c r="O1494" s="125"/>
      <c r="P1494" s="145">
        <v>3.3850219E7</v>
      </c>
      <c r="Q1494" s="121"/>
      <c r="R1494" s="121" t="s">
        <v>6057</v>
      </c>
      <c r="S1494" s="128"/>
      <c r="T1494" s="132"/>
      <c r="U1494" s="121"/>
      <c r="V1494" s="121"/>
      <c r="W1494" s="121"/>
      <c r="X1494" s="122"/>
    </row>
    <row r="1495" ht="12.75" customHeight="1">
      <c r="A1495" s="121" t="s">
        <v>8659</v>
      </c>
      <c r="B1495" s="122">
        <v>12457.0</v>
      </c>
      <c r="C1495" s="123">
        <v>38136.0</v>
      </c>
      <c r="D1495" s="124"/>
      <c r="E1495" s="124">
        <v>10.0</v>
      </c>
      <c r="F1495" s="125" t="s">
        <v>71</v>
      </c>
      <c r="G1495" s="125" t="s">
        <v>8</v>
      </c>
      <c r="H1495" s="121" t="s">
        <v>5962</v>
      </c>
      <c r="I1495" s="124">
        <v>5.8</v>
      </c>
      <c r="J1495" s="124">
        <v>80.0</v>
      </c>
      <c r="K1495" s="122"/>
      <c r="L1495" s="122"/>
      <c r="M1495" s="122"/>
      <c r="N1495" s="122"/>
      <c r="O1495" s="125"/>
      <c r="P1495" s="145">
        <v>1.4883272E7</v>
      </c>
      <c r="Q1495" s="121"/>
      <c r="R1495" s="121" t="s">
        <v>5996</v>
      </c>
      <c r="S1495" s="128"/>
      <c r="T1495" s="132"/>
      <c r="U1495" s="121"/>
      <c r="V1495" s="121"/>
      <c r="W1495" s="121"/>
      <c r="X1495" s="122"/>
    </row>
    <row r="1496" ht="12.75" customHeight="1">
      <c r="A1496" s="121" t="s">
        <v>8659</v>
      </c>
      <c r="B1496" s="122">
        <v>12443.0</v>
      </c>
      <c r="C1496" s="123">
        <v>38144.0</v>
      </c>
      <c r="D1496" s="124"/>
      <c r="E1496" s="124">
        <v>20.3</v>
      </c>
      <c r="F1496" s="125" t="s">
        <v>71</v>
      </c>
      <c r="G1496" s="125" t="s">
        <v>8</v>
      </c>
      <c r="H1496" s="121" t="s">
        <v>5962</v>
      </c>
      <c r="I1496" s="124">
        <v>4.7</v>
      </c>
      <c r="J1496" s="121">
        <v>75.0</v>
      </c>
      <c r="K1496" s="122"/>
      <c r="L1496" s="122"/>
      <c r="M1496" s="122"/>
      <c r="N1496" s="122"/>
      <c r="O1496" s="125"/>
      <c r="P1496" s="145">
        <v>1.1373621E7</v>
      </c>
      <c r="Q1496" s="121"/>
      <c r="R1496" s="121" t="s">
        <v>5963</v>
      </c>
      <c r="S1496" s="132"/>
      <c r="T1496" s="132"/>
      <c r="U1496" s="121"/>
      <c r="V1496" s="121"/>
      <c r="W1496" s="121"/>
      <c r="X1496" s="122"/>
    </row>
    <row r="1497" ht="12.75" customHeight="1">
      <c r="A1497" s="121" t="s">
        <v>8659</v>
      </c>
      <c r="B1497" s="122">
        <v>6889.0</v>
      </c>
      <c r="C1497" s="123">
        <v>38151.0</v>
      </c>
      <c r="D1497" s="124"/>
      <c r="E1497" s="124">
        <v>19.3</v>
      </c>
      <c r="F1497" s="125" t="s">
        <v>71</v>
      </c>
      <c r="G1497" s="125" t="s">
        <v>8</v>
      </c>
      <c r="H1497" s="121" t="s">
        <v>5962</v>
      </c>
      <c r="I1497" s="124">
        <v>4.65</v>
      </c>
      <c r="J1497" s="121">
        <v>77.0</v>
      </c>
      <c r="K1497" s="122">
        <v>37.0</v>
      </c>
      <c r="L1497" s="122"/>
      <c r="M1497" s="122"/>
      <c r="N1497" s="122"/>
      <c r="O1497" s="125"/>
      <c r="P1497" s="145">
        <v>9369119.0</v>
      </c>
      <c r="Q1497" s="121"/>
      <c r="R1497" s="121" t="s">
        <v>5963</v>
      </c>
      <c r="S1497" s="128"/>
      <c r="T1497" s="132"/>
      <c r="U1497" s="121"/>
      <c r="V1497" s="121"/>
      <c r="W1497" s="121"/>
      <c r="X1497" s="122"/>
    </row>
    <row r="1498" ht="12.75" customHeight="1">
      <c r="A1498" s="121" t="s">
        <v>8659</v>
      </c>
      <c r="B1498" s="122">
        <v>6897.0</v>
      </c>
      <c r="C1498" s="123">
        <v>38152.0</v>
      </c>
      <c r="D1498" s="124"/>
      <c r="E1498" s="124">
        <v>19.0</v>
      </c>
      <c r="F1498" s="125" t="s">
        <v>71</v>
      </c>
      <c r="G1498" s="125" t="s">
        <v>8</v>
      </c>
      <c r="H1498" s="121" t="s">
        <v>5962</v>
      </c>
      <c r="I1498" s="124">
        <v>4.35</v>
      </c>
      <c r="J1498" s="121">
        <v>76.0</v>
      </c>
      <c r="K1498" s="122"/>
      <c r="L1498" s="122"/>
      <c r="M1498" s="122"/>
      <c r="N1498" s="122"/>
      <c r="O1498" s="125"/>
      <c r="P1498" s="145">
        <v>2.2716375E7</v>
      </c>
      <c r="Q1498" s="121"/>
      <c r="R1498" s="121" t="s">
        <v>5996</v>
      </c>
      <c r="S1498" s="128"/>
      <c r="T1498" s="132"/>
      <c r="U1498" s="121"/>
      <c r="V1498" s="121"/>
      <c r="W1498" s="121"/>
      <c r="X1498" s="122"/>
    </row>
    <row r="1499" ht="12.75" customHeight="1">
      <c r="A1499" s="121" t="s">
        <v>8659</v>
      </c>
      <c r="B1499" s="122">
        <v>6851.0</v>
      </c>
      <c r="C1499" s="123">
        <v>38173.0</v>
      </c>
      <c r="D1499" s="124"/>
      <c r="E1499" s="124">
        <v>16.0</v>
      </c>
      <c r="F1499" s="125" t="s">
        <v>71</v>
      </c>
      <c r="G1499" s="125" t="s">
        <v>8</v>
      </c>
      <c r="H1499" s="121" t="s">
        <v>5962</v>
      </c>
      <c r="I1499" s="124">
        <v>2.0</v>
      </c>
      <c r="J1499" s="121">
        <v>54.0</v>
      </c>
      <c r="K1499" s="122"/>
      <c r="L1499" s="122"/>
      <c r="M1499" s="122"/>
      <c r="N1499" s="122"/>
      <c r="O1499" s="125"/>
      <c r="P1499" s="145">
        <v>7.6955255E7</v>
      </c>
      <c r="Q1499" s="121"/>
      <c r="R1499" s="121" t="s">
        <v>5963</v>
      </c>
      <c r="S1499" s="128"/>
      <c r="T1499" s="132"/>
      <c r="U1499" s="121"/>
      <c r="V1499" s="121"/>
      <c r="W1499" s="121"/>
      <c r="X1499" s="121"/>
    </row>
    <row r="1500" ht="12.75" customHeight="1">
      <c r="A1500" s="121" t="s">
        <v>8659</v>
      </c>
      <c r="B1500" s="122">
        <v>6850.0</v>
      </c>
      <c r="C1500" s="123">
        <v>38173.0</v>
      </c>
      <c r="D1500" s="124"/>
      <c r="E1500" s="124">
        <v>12.0</v>
      </c>
      <c r="F1500" s="121" t="s">
        <v>71</v>
      </c>
      <c r="G1500" s="125" t="s">
        <v>8</v>
      </c>
      <c r="H1500" s="121" t="s">
        <v>5962</v>
      </c>
      <c r="I1500" s="124">
        <v>2.4</v>
      </c>
      <c r="J1500" s="121">
        <v>62.0</v>
      </c>
      <c r="K1500" s="122"/>
      <c r="L1500" s="122"/>
      <c r="M1500" s="122"/>
      <c r="N1500" s="122"/>
      <c r="O1500" s="125"/>
      <c r="P1500" s="145">
        <v>5.2615023E7</v>
      </c>
      <c r="Q1500" s="121"/>
      <c r="R1500" s="121" t="s">
        <v>5963</v>
      </c>
      <c r="S1500" s="132"/>
      <c r="T1500" s="132"/>
      <c r="U1500" s="121"/>
      <c r="V1500" s="121"/>
      <c r="W1500" s="121"/>
      <c r="X1500" s="122"/>
    </row>
    <row r="1501" ht="12.75" customHeight="1">
      <c r="A1501" s="121" t="s">
        <v>8659</v>
      </c>
      <c r="B1501" s="122">
        <v>6864.0</v>
      </c>
      <c r="C1501" s="123">
        <v>38180.0</v>
      </c>
      <c r="D1501" s="124"/>
      <c r="E1501" s="124">
        <v>13.3</v>
      </c>
      <c r="F1501" s="125" t="s">
        <v>71</v>
      </c>
      <c r="G1501" s="125" t="s">
        <v>8</v>
      </c>
      <c r="H1501" s="121" t="s">
        <v>5962</v>
      </c>
      <c r="I1501" s="124">
        <v>3.0</v>
      </c>
      <c r="J1501" s="124">
        <v>67.0</v>
      </c>
      <c r="K1501" s="122"/>
      <c r="L1501" s="122"/>
      <c r="M1501" s="122"/>
      <c r="N1501" s="122"/>
      <c r="O1501" s="125"/>
      <c r="P1501" s="145">
        <v>5.350678E7</v>
      </c>
      <c r="Q1501" s="121"/>
      <c r="R1501" s="121" t="s">
        <v>5963</v>
      </c>
      <c r="S1501" s="128"/>
      <c r="T1501" s="132"/>
      <c r="U1501" s="121"/>
      <c r="V1501" s="121"/>
      <c r="W1501" s="121"/>
      <c r="X1501" s="122"/>
    </row>
    <row r="1502" ht="12.75" customHeight="1">
      <c r="A1502" s="121" t="s">
        <v>8659</v>
      </c>
      <c r="B1502" s="122">
        <v>6865.0</v>
      </c>
      <c r="C1502" s="123">
        <v>38180.0</v>
      </c>
      <c r="D1502" s="124"/>
      <c r="E1502" s="124">
        <v>15.0</v>
      </c>
      <c r="F1502" s="125" t="s">
        <v>71</v>
      </c>
      <c r="G1502" s="125" t="s">
        <v>8</v>
      </c>
      <c r="H1502" s="121" t="s">
        <v>5962</v>
      </c>
      <c r="I1502" s="124">
        <v>5.4</v>
      </c>
      <c r="J1502" s="124">
        <v>80.0</v>
      </c>
      <c r="K1502" s="122"/>
      <c r="L1502" s="122"/>
      <c r="M1502" s="122"/>
      <c r="N1502" s="122"/>
      <c r="O1502" s="125"/>
      <c r="P1502" s="145">
        <v>5.350678E7</v>
      </c>
      <c r="Q1502" s="121"/>
      <c r="R1502" s="121" t="s">
        <v>5963</v>
      </c>
      <c r="S1502" s="128"/>
      <c r="T1502" s="132"/>
      <c r="U1502" s="121"/>
      <c r="V1502" s="121"/>
      <c r="W1502" s="121"/>
      <c r="X1502" s="122"/>
    </row>
    <row r="1503" ht="12.75" customHeight="1">
      <c r="A1503" s="121" t="s">
        <v>8659</v>
      </c>
      <c r="B1503" s="122">
        <v>6720.0</v>
      </c>
      <c r="C1503" s="123">
        <v>38184.0</v>
      </c>
      <c r="D1503" s="124"/>
      <c r="E1503" s="124">
        <v>16.0</v>
      </c>
      <c r="F1503" s="125" t="s">
        <v>71</v>
      </c>
      <c r="G1503" s="125" t="s">
        <v>8</v>
      </c>
      <c r="H1503" s="121" t="s">
        <v>5962</v>
      </c>
      <c r="I1503" s="124">
        <v>2.7</v>
      </c>
      <c r="J1503" s="124">
        <v>61.0</v>
      </c>
      <c r="K1503" s="122"/>
      <c r="L1503" s="122"/>
      <c r="M1503" s="122"/>
      <c r="N1503" s="122"/>
      <c r="O1503" s="125"/>
      <c r="P1503" s="145">
        <v>7.696077E7</v>
      </c>
      <c r="Q1503" s="121"/>
      <c r="R1503" s="121" t="s">
        <v>5963</v>
      </c>
      <c r="S1503" s="128"/>
      <c r="T1503" s="132"/>
      <c r="U1503" s="121"/>
      <c r="V1503" s="121"/>
      <c r="W1503" s="121"/>
      <c r="X1503" s="122"/>
    </row>
    <row r="1504" ht="12.75" customHeight="1">
      <c r="A1504" s="121" t="s">
        <v>8659</v>
      </c>
      <c r="B1504" s="122">
        <v>6710.0</v>
      </c>
      <c r="C1504" s="123">
        <v>38184.0</v>
      </c>
      <c r="D1504" s="124"/>
      <c r="E1504" s="124"/>
      <c r="F1504" s="125" t="s">
        <v>71</v>
      </c>
      <c r="G1504" s="125" t="s">
        <v>8</v>
      </c>
      <c r="H1504" s="121" t="s">
        <v>5962</v>
      </c>
      <c r="I1504" s="124">
        <v>2.2</v>
      </c>
      <c r="J1504" s="124">
        <v>60.0</v>
      </c>
      <c r="K1504" s="122"/>
      <c r="L1504" s="122"/>
      <c r="M1504" s="122"/>
      <c r="N1504" s="122"/>
      <c r="O1504" s="125"/>
      <c r="P1504" s="145">
        <v>7.6958899E7</v>
      </c>
      <c r="Q1504" s="121"/>
      <c r="R1504" s="121" t="s">
        <v>5963</v>
      </c>
      <c r="S1504" s="128"/>
      <c r="T1504" s="132"/>
      <c r="U1504" s="121"/>
      <c r="V1504" s="121"/>
      <c r="W1504" s="121"/>
      <c r="X1504" s="121"/>
    </row>
    <row r="1505" ht="12.75" customHeight="1">
      <c r="A1505" s="121" t="s">
        <v>8659</v>
      </c>
      <c r="B1505" s="122">
        <v>6724.0</v>
      </c>
      <c r="C1505" s="123">
        <v>38188.0</v>
      </c>
      <c r="D1505" s="124"/>
      <c r="E1505" s="124">
        <v>10.0</v>
      </c>
      <c r="F1505" s="125" t="s">
        <v>71</v>
      </c>
      <c r="G1505" s="125" t="s">
        <v>8</v>
      </c>
      <c r="H1505" s="121" t="s">
        <v>5962</v>
      </c>
      <c r="I1505" s="124">
        <v>2.25</v>
      </c>
      <c r="J1505" s="124">
        <v>60.0</v>
      </c>
      <c r="K1505" s="122"/>
      <c r="L1505" s="122"/>
      <c r="M1505" s="122"/>
      <c r="N1505" s="122"/>
      <c r="O1505" s="125"/>
      <c r="P1505" s="145">
        <v>1.6791442E7</v>
      </c>
      <c r="Q1505" s="121"/>
      <c r="R1505" s="121" t="s">
        <v>6222</v>
      </c>
      <c r="S1505" s="128"/>
      <c r="T1505" s="132"/>
      <c r="U1505" s="121"/>
      <c r="V1505" s="121"/>
      <c r="W1505" s="121"/>
      <c r="X1505" s="122"/>
    </row>
    <row r="1506" ht="12.75" customHeight="1">
      <c r="A1506" s="121" t="s">
        <v>8659</v>
      </c>
      <c r="B1506" s="122">
        <v>6771.0</v>
      </c>
      <c r="C1506" s="123">
        <v>38193.0</v>
      </c>
      <c r="D1506" s="124"/>
      <c r="E1506" s="124">
        <v>10.0</v>
      </c>
      <c r="F1506" s="125" t="s">
        <v>71</v>
      </c>
      <c r="G1506" s="125" t="s">
        <v>8</v>
      </c>
      <c r="H1506" s="121" t="s">
        <v>5962</v>
      </c>
      <c r="I1506" s="124">
        <v>2.5</v>
      </c>
      <c r="J1506" s="124">
        <v>62.0</v>
      </c>
      <c r="K1506" s="122"/>
      <c r="L1506" s="122"/>
      <c r="M1506" s="122"/>
      <c r="N1506" s="122"/>
      <c r="O1506" s="125"/>
      <c r="P1506" s="145">
        <v>9463725.0</v>
      </c>
      <c r="Q1506" s="121"/>
      <c r="R1506" s="121" t="s">
        <v>6009</v>
      </c>
      <c r="S1506" s="128"/>
      <c r="T1506" s="132"/>
      <c r="U1506" s="121"/>
      <c r="V1506" s="121"/>
      <c r="W1506" s="121"/>
      <c r="X1506" s="122"/>
    </row>
    <row r="1507" ht="12.75" customHeight="1">
      <c r="A1507" s="121" t="s">
        <v>8659</v>
      </c>
      <c r="B1507" s="122">
        <v>12439.0</v>
      </c>
      <c r="C1507" s="123">
        <v>38091.0</v>
      </c>
      <c r="D1507" s="124"/>
      <c r="E1507" s="124">
        <v>12.0</v>
      </c>
      <c r="F1507" s="119" t="s">
        <v>47</v>
      </c>
      <c r="G1507" s="125" t="s">
        <v>857</v>
      </c>
      <c r="H1507" s="121"/>
      <c r="I1507" s="124">
        <v>5.0</v>
      </c>
      <c r="J1507" s="121">
        <v>77.0</v>
      </c>
      <c r="K1507" s="122"/>
      <c r="L1507" s="122"/>
      <c r="M1507" s="122"/>
      <c r="N1507" s="122"/>
      <c r="O1507" s="125"/>
      <c r="P1507" s="145"/>
      <c r="Q1507" s="121"/>
      <c r="R1507" s="121"/>
      <c r="S1507" s="128"/>
      <c r="T1507" s="132"/>
      <c r="U1507" s="121"/>
      <c r="V1507" s="121"/>
      <c r="W1507" s="121"/>
      <c r="X1507" s="122"/>
    </row>
    <row r="1508" ht="12.75" customHeight="1">
      <c r="A1508" s="121" t="s">
        <v>8659</v>
      </c>
      <c r="B1508" s="122">
        <v>12183.0</v>
      </c>
      <c r="C1508" s="123">
        <v>38132.0</v>
      </c>
      <c r="D1508" s="124"/>
      <c r="E1508" s="124">
        <v>9.0</v>
      </c>
      <c r="F1508" s="125" t="s">
        <v>72</v>
      </c>
      <c r="G1508" s="125" t="s">
        <v>8</v>
      </c>
      <c r="H1508" s="121" t="s">
        <v>5962</v>
      </c>
      <c r="I1508" s="124">
        <v>4.65</v>
      </c>
      <c r="J1508" s="124">
        <v>75.0</v>
      </c>
      <c r="K1508" s="122">
        <v>36.0</v>
      </c>
      <c r="L1508" s="122"/>
      <c r="M1508" s="122"/>
      <c r="N1508" s="122"/>
      <c r="O1508" s="125"/>
      <c r="P1508" s="145">
        <v>1.0587814E7</v>
      </c>
      <c r="Q1508" s="121"/>
      <c r="R1508" s="121" t="s">
        <v>5963</v>
      </c>
      <c r="S1508" s="128"/>
      <c r="T1508" s="132"/>
      <c r="U1508" s="121"/>
      <c r="V1508" s="121"/>
      <c r="W1508" s="121"/>
      <c r="X1508" s="122"/>
    </row>
    <row r="1509" ht="12.75" customHeight="1">
      <c r="A1509" s="121" t="s">
        <v>8659</v>
      </c>
      <c r="B1509" s="122">
        <v>12213.0</v>
      </c>
      <c r="C1509" s="123">
        <v>38146.0</v>
      </c>
      <c r="D1509" s="124"/>
      <c r="E1509" s="124">
        <v>11.0</v>
      </c>
      <c r="F1509" s="125" t="s">
        <v>72</v>
      </c>
      <c r="G1509" s="125" t="s">
        <v>8</v>
      </c>
      <c r="H1509" s="121" t="s">
        <v>5962</v>
      </c>
      <c r="I1509" s="124">
        <v>5.3</v>
      </c>
      <c r="J1509" s="121">
        <v>82.0</v>
      </c>
      <c r="K1509" s="122">
        <v>43.0</v>
      </c>
      <c r="L1509" s="122"/>
      <c r="M1509" s="122"/>
      <c r="N1509" s="122"/>
      <c r="O1509" s="125"/>
      <c r="P1509" s="145">
        <v>1.4880369E7</v>
      </c>
      <c r="Q1509" s="121"/>
      <c r="R1509" s="121" t="s">
        <v>5969</v>
      </c>
      <c r="S1509" s="128"/>
      <c r="T1509" s="132"/>
      <c r="U1509" s="121"/>
      <c r="V1509" s="121"/>
      <c r="W1509" s="121"/>
      <c r="X1509" s="122"/>
    </row>
    <row r="1510" ht="12.75" customHeight="1">
      <c r="A1510" s="121" t="s">
        <v>8659</v>
      </c>
      <c r="B1510" s="122">
        <v>6869.0</v>
      </c>
      <c r="C1510" s="123">
        <v>38179.0</v>
      </c>
      <c r="D1510" s="124"/>
      <c r="E1510" s="124">
        <v>8.3</v>
      </c>
      <c r="F1510" s="125" t="s">
        <v>72</v>
      </c>
      <c r="G1510" s="125" t="s">
        <v>8</v>
      </c>
      <c r="H1510" s="121" t="s">
        <v>5962</v>
      </c>
      <c r="I1510" s="124">
        <v>2.1</v>
      </c>
      <c r="J1510" s="124">
        <v>58.0</v>
      </c>
      <c r="K1510" s="122"/>
      <c r="L1510" s="122"/>
      <c r="M1510" s="122"/>
      <c r="N1510" s="122"/>
      <c r="O1510" s="125"/>
      <c r="P1510" s="145">
        <v>7.2112693E7</v>
      </c>
      <c r="Q1510" s="121"/>
      <c r="R1510" s="121" t="s">
        <v>5963</v>
      </c>
      <c r="S1510" s="128"/>
      <c r="T1510" s="132"/>
      <c r="U1510" s="121"/>
      <c r="V1510" s="121"/>
      <c r="W1510" s="121"/>
      <c r="X1510" s="121"/>
    </row>
    <row r="1511" ht="12.75" customHeight="1">
      <c r="A1511" s="121" t="s">
        <v>8659</v>
      </c>
      <c r="B1511" s="122">
        <v>6874.0</v>
      </c>
      <c r="C1511" s="123">
        <v>38179.0</v>
      </c>
      <c r="D1511" s="124"/>
      <c r="E1511" s="124">
        <v>12.0</v>
      </c>
      <c r="F1511" s="121" t="s">
        <v>72</v>
      </c>
      <c r="G1511" s="125" t="s">
        <v>8</v>
      </c>
      <c r="H1511" s="121" t="s">
        <v>5962</v>
      </c>
      <c r="I1511" s="124">
        <v>2.2</v>
      </c>
      <c r="J1511" s="124">
        <v>60.0</v>
      </c>
      <c r="K1511" s="122"/>
      <c r="L1511" s="122"/>
      <c r="M1511" s="122"/>
      <c r="N1511" s="122"/>
      <c r="O1511" s="125"/>
      <c r="P1511" s="145">
        <v>7.2112693E7</v>
      </c>
      <c r="Q1511" s="121"/>
      <c r="R1511" s="121" t="s">
        <v>5963</v>
      </c>
      <c r="S1511" s="132"/>
      <c r="T1511" s="132"/>
      <c r="U1511" s="121"/>
      <c r="V1511" s="121"/>
      <c r="W1511" s="121"/>
      <c r="X1511" s="121"/>
    </row>
    <row r="1512" ht="12.75" customHeight="1">
      <c r="A1512" s="121" t="s">
        <v>8659</v>
      </c>
      <c r="B1512" s="122">
        <v>12227.0</v>
      </c>
      <c r="C1512" s="123">
        <v>38184.0</v>
      </c>
      <c r="D1512" s="124"/>
      <c r="E1512" s="124">
        <v>10.3</v>
      </c>
      <c r="F1512" s="125" t="s">
        <v>72</v>
      </c>
      <c r="G1512" s="125" t="s">
        <v>8</v>
      </c>
      <c r="H1512" s="121" t="s">
        <v>6020</v>
      </c>
      <c r="I1512" s="124">
        <v>2.2</v>
      </c>
      <c r="J1512" s="124">
        <v>63.0</v>
      </c>
      <c r="K1512" s="122">
        <v>32.0</v>
      </c>
      <c r="L1512" s="122"/>
      <c r="M1512" s="122"/>
      <c r="N1512" s="122"/>
      <c r="O1512" s="125"/>
      <c r="P1512" s="145">
        <v>1.104852E7</v>
      </c>
      <c r="Q1512" s="121"/>
      <c r="R1512" s="121" t="s">
        <v>5963</v>
      </c>
      <c r="S1512" s="128"/>
      <c r="T1512" s="132"/>
      <c r="U1512" s="121"/>
      <c r="V1512" s="121"/>
      <c r="W1512" s="121"/>
      <c r="X1512" s="122"/>
    </row>
    <row r="1513" ht="12.75" customHeight="1">
      <c r="A1513" s="121" t="s">
        <v>8659</v>
      </c>
      <c r="B1513" s="122">
        <v>12240.0</v>
      </c>
      <c r="C1513" s="123">
        <v>38196.0</v>
      </c>
      <c r="D1513" s="124"/>
      <c r="E1513" s="124">
        <v>15.0</v>
      </c>
      <c r="F1513" s="125" t="s">
        <v>72</v>
      </c>
      <c r="G1513" s="125" t="s">
        <v>8</v>
      </c>
      <c r="H1513" s="121" t="s">
        <v>5962</v>
      </c>
      <c r="I1513" s="124">
        <v>2.0</v>
      </c>
      <c r="J1513" s="124">
        <v>60.0</v>
      </c>
      <c r="K1513" s="122">
        <v>30.0</v>
      </c>
      <c r="L1513" s="122"/>
      <c r="M1513" s="122"/>
      <c r="N1513" s="122"/>
      <c r="O1513" s="125"/>
      <c r="P1513" s="145">
        <v>7.6958161E7</v>
      </c>
      <c r="Q1513" s="121"/>
      <c r="R1513" s="121" t="s">
        <v>5963</v>
      </c>
      <c r="S1513" s="128"/>
      <c r="T1513" s="132"/>
      <c r="U1513" s="121"/>
      <c r="V1513" s="121"/>
      <c r="W1513" s="121"/>
      <c r="X1513" s="122"/>
    </row>
    <row r="1514" ht="12.75" customHeight="1">
      <c r="A1514" s="121" t="s">
        <v>8659</v>
      </c>
      <c r="B1514" s="122">
        <v>12182.0</v>
      </c>
      <c r="C1514" s="123">
        <v>38135.0</v>
      </c>
      <c r="D1514" s="124"/>
      <c r="E1514" s="124">
        <v>15.0</v>
      </c>
      <c r="F1514" s="121" t="s">
        <v>6434</v>
      </c>
      <c r="G1514" s="125" t="s">
        <v>8</v>
      </c>
      <c r="H1514" s="121" t="s">
        <v>5962</v>
      </c>
      <c r="I1514" s="124">
        <v>7.0</v>
      </c>
      <c r="J1514" s="124">
        <v>84.0</v>
      </c>
      <c r="K1514" s="122">
        <v>44.0</v>
      </c>
      <c r="L1514" s="122"/>
      <c r="M1514" s="122"/>
      <c r="N1514" s="122"/>
      <c r="O1514" s="125"/>
      <c r="P1514" s="145">
        <v>1.0287676E7</v>
      </c>
      <c r="Q1514" s="121"/>
      <c r="R1514" s="121" t="s">
        <v>5963</v>
      </c>
      <c r="S1514" s="132"/>
      <c r="T1514" s="132"/>
      <c r="U1514" s="121"/>
      <c r="V1514" s="121"/>
      <c r="W1514" s="121"/>
      <c r="X1514" s="121"/>
    </row>
    <row r="1515" ht="12.75" customHeight="1">
      <c r="A1515" s="121" t="s">
        <v>8659</v>
      </c>
      <c r="B1515" s="122">
        <v>6783.0</v>
      </c>
      <c r="C1515" s="123">
        <v>38196.0</v>
      </c>
      <c r="D1515" s="124"/>
      <c r="E1515" s="124">
        <v>19.3</v>
      </c>
      <c r="F1515" s="125" t="s">
        <v>42</v>
      </c>
      <c r="G1515" s="125" t="s">
        <v>857</v>
      </c>
      <c r="H1515" s="121" t="s">
        <v>5962</v>
      </c>
      <c r="I1515" s="124">
        <v>2.7</v>
      </c>
      <c r="J1515" s="124">
        <v>67.0</v>
      </c>
      <c r="K1515" s="122"/>
      <c r="L1515" s="119"/>
      <c r="M1515" s="119"/>
      <c r="N1515" s="119"/>
      <c r="O1515" s="125"/>
      <c r="P1515" s="145">
        <v>1.4587422E7</v>
      </c>
      <c r="Q1515" s="118"/>
      <c r="R1515" s="121" t="s">
        <v>5969</v>
      </c>
      <c r="S1515" s="119"/>
      <c r="T1515" s="126"/>
      <c r="U1515" s="121"/>
      <c r="V1515" s="121"/>
      <c r="W1515" s="121"/>
      <c r="X1515" s="122"/>
    </row>
    <row r="1516" ht="12.75" customHeight="1">
      <c r="A1516" s="121" t="s">
        <v>8659</v>
      </c>
      <c r="B1516" s="122">
        <v>12204.0</v>
      </c>
      <c r="C1516" s="123">
        <v>38137.0</v>
      </c>
      <c r="D1516" s="124"/>
      <c r="E1516" s="124">
        <v>18.0</v>
      </c>
      <c r="F1516" s="125" t="s">
        <v>73</v>
      </c>
      <c r="G1516" s="125" t="s">
        <v>8</v>
      </c>
      <c r="H1516" s="121" t="s">
        <v>5962</v>
      </c>
      <c r="I1516" s="124">
        <v>5.0</v>
      </c>
      <c r="J1516" s="121">
        <v>77.0</v>
      </c>
      <c r="K1516" s="122">
        <v>39.0</v>
      </c>
      <c r="L1516" s="122"/>
      <c r="M1516" s="122"/>
      <c r="N1516" s="122"/>
      <c r="O1516" s="125"/>
      <c r="P1516" s="145">
        <v>1.3765185E7</v>
      </c>
      <c r="Q1516" s="121"/>
      <c r="R1516" s="121" t="s">
        <v>5969</v>
      </c>
      <c r="S1516" s="128"/>
      <c r="T1516" s="132"/>
      <c r="U1516" s="121"/>
      <c r="V1516" s="121"/>
      <c r="W1516" s="121"/>
      <c r="X1516" s="122"/>
    </row>
    <row r="1517" ht="12.75" customHeight="1">
      <c r="A1517" s="121" t="s">
        <v>8659</v>
      </c>
      <c r="B1517" s="122">
        <v>12270.0</v>
      </c>
      <c r="C1517" s="123">
        <v>38172.0</v>
      </c>
      <c r="D1517" s="124"/>
      <c r="E1517" s="124">
        <v>8.0</v>
      </c>
      <c r="F1517" s="125" t="s">
        <v>73</v>
      </c>
      <c r="G1517" s="125" t="s">
        <v>8</v>
      </c>
      <c r="H1517" s="121" t="s">
        <v>5962</v>
      </c>
      <c r="I1517" s="124">
        <v>8.0</v>
      </c>
      <c r="J1517" s="121">
        <v>92.0</v>
      </c>
      <c r="K1517" s="122">
        <v>45.0</v>
      </c>
      <c r="L1517" s="122"/>
      <c r="M1517" s="122"/>
      <c r="N1517" s="122"/>
      <c r="O1517" s="125"/>
      <c r="P1517" s="145">
        <v>7.1700105E7</v>
      </c>
      <c r="Q1517" s="121"/>
      <c r="R1517" s="121" t="s">
        <v>5963</v>
      </c>
      <c r="S1517" s="128"/>
      <c r="T1517" s="132"/>
      <c r="U1517" s="121"/>
      <c r="V1517" s="121"/>
      <c r="W1517" s="121"/>
      <c r="X1517" s="121"/>
    </row>
    <row r="1518" ht="12.75" customHeight="1">
      <c r="A1518" s="121" t="s">
        <v>8659</v>
      </c>
      <c r="B1518" s="122">
        <v>12287.0</v>
      </c>
      <c r="C1518" s="123">
        <v>38178.0</v>
      </c>
      <c r="D1518" s="124"/>
      <c r="E1518" s="124">
        <v>8.3</v>
      </c>
      <c r="F1518" s="121" t="s">
        <v>73</v>
      </c>
      <c r="G1518" s="125" t="s">
        <v>8</v>
      </c>
      <c r="H1518" s="125" t="s">
        <v>5962</v>
      </c>
      <c r="I1518" s="124">
        <v>2.0</v>
      </c>
      <c r="J1518" s="137">
        <v>60.0</v>
      </c>
      <c r="K1518" s="122">
        <v>30.0</v>
      </c>
      <c r="L1518" s="122"/>
      <c r="M1518" s="122"/>
      <c r="N1518" s="122"/>
      <c r="O1518" s="125"/>
      <c r="P1518" s="145">
        <v>7.1591196E7</v>
      </c>
      <c r="Q1518" s="122"/>
      <c r="R1518" s="125" t="s">
        <v>5963</v>
      </c>
      <c r="S1518" s="132"/>
      <c r="T1518" s="132"/>
      <c r="U1518" s="121"/>
      <c r="V1518" s="121"/>
      <c r="W1518" s="121"/>
      <c r="X1518" s="121"/>
    </row>
    <row r="1519" ht="12.75" customHeight="1">
      <c r="A1519" s="121" t="s">
        <v>8659</v>
      </c>
      <c r="B1519" s="122">
        <v>12239.0</v>
      </c>
      <c r="C1519" s="123">
        <v>38196.0</v>
      </c>
      <c r="D1519" s="124"/>
      <c r="E1519" s="124">
        <v>8.3</v>
      </c>
      <c r="F1519" s="125" t="s">
        <v>73</v>
      </c>
      <c r="G1519" s="125" t="s">
        <v>8</v>
      </c>
      <c r="H1519" s="121" t="s">
        <v>5962</v>
      </c>
      <c r="I1519" s="124">
        <v>2.5</v>
      </c>
      <c r="J1519" s="124">
        <v>68.0</v>
      </c>
      <c r="K1519" s="122">
        <v>33.0</v>
      </c>
      <c r="L1519" s="122"/>
      <c r="M1519" s="122"/>
      <c r="N1519" s="122"/>
      <c r="O1519" s="125"/>
      <c r="P1519" s="145">
        <v>1.0787455E7</v>
      </c>
      <c r="Q1519" s="121"/>
      <c r="R1519" s="121" t="s">
        <v>5963</v>
      </c>
      <c r="S1519" s="128"/>
      <c r="T1519" s="132"/>
      <c r="U1519" s="121"/>
      <c r="V1519" s="121"/>
      <c r="W1519" s="121"/>
      <c r="X1519" s="121"/>
    </row>
    <row r="1520" ht="12.75" customHeight="1">
      <c r="A1520" s="121" t="s">
        <v>8659</v>
      </c>
      <c r="B1520" s="122">
        <v>12430.0</v>
      </c>
      <c r="C1520" s="123">
        <v>38128.0</v>
      </c>
      <c r="D1520" s="124"/>
      <c r="E1520" s="124">
        <v>9.3</v>
      </c>
      <c r="F1520" s="121" t="s">
        <v>74</v>
      </c>
      <c r="G1520" s="125" t="s">
        <v>8</v>
      </c>
      <c r="H1520" s="121" t="s">
        <v>5962</v>
      </c>
      <c r="I1520" s="124">
        <v>5.5</v>
      </c>
      <c r="J1520" s="121">
        <v>80.0</v>
      </c>
      <c r="K1520" s="122"/>
      <c r="L1520" s="122"/>
      <c r="M1520" s="122"/>
      <c r="N1520" s="122"/>
      <c r="O1520" s="125"/>
      <c r="P1520" s="145">
        <v>243933.0</v>
      </c>
      <c r="Q1520" s="121"/>
      <c r="R1520" s="121" t="s">
        <v>5969</v>
      </c>
      <c r="S1520" s="132"/>
      <c r="T1520" s="132"/>
      <c r="U1520" s="121"/>
      <c r="V1520" s="121"/>
      <c r="W1520" s="121"/>
      <c r="X1520" s="121"/>
    </row>
    <row r="1521" ht="12.75" customHeight="1">
      <c r="A1521" s="121" t="s">
        <v>8659</v>
      </c>
      <c r="B1521" s="122">
        <v>12428.0</v>
      </c>
      <c r="C1521" s="123">
        <v>38130.0</v>
      </c>
      <c r="D1521" s="124"/>
      <c r="E1521" s="124">
        <v>15.0</v>
      </c>
      <c r="F1521" s="125" t="s">
        <v>74</v>
      </c>
      <c r="G1521" s="125" t="s">
        <v>8</v>
      </c>
      <c r="H1521" s="121" t="s">
        <v>5962</v>
      </c>
      <c r="I1521" s="124">
        <v>5.2</v>
      </c>
      <c r="J1521" s="121">
        <v>77.0</v>
      </c>
      <c r="K1521" s="122"/>
      <c r="L1521" s="122"/>
      <c r="M1521" s="122"/>
      <c r="N1521" s="122"/>
      <c r="O1521" s="125"/>
      <c r="P1521" s="145">
        <v>1.1080169E7</v>
      </c>
      <c r="Q1521" s="121"/>
      <c r="R1521" s="121" t="s">
        <v>5963</v>
      </c>
      <c r="S1521" s="128"/>
      <c r="T1521" s="132"/>
      <c r="U1521" s="121"/>
      <c r="V1521" s="121"/>
      <c r="W1521" s="121"/>
      <c r="X1521" s="121"/>
    </row>
    <row r="1522" ht="12.75" customHeight="1">
      <c r="A1522" s="121" t="s">
        <v>8659</v>
      </c>
      <c r="B1522" s="122">
        <v>12425.0</v>
      </c>
      <c r="C1522" s="123">
        <v>38131.0</v>
      </c>
      <c r="D1522" s="124"/>
      <c r="E1522" s="124">
        <v>13.3</v>
      </c>
      <c r="F1522" s="121" t="s">
        <v>74</v>
      </c>
      <c r="G1522" s="125" t="s">
        <v>8</v>
      </c>
      <c r="H1522" s="121" t="s">
        <v>5962</v>
      </c>
      <c r="I1522" s="124">
        <v>5.5</v>
      </c>
      <c r="J1522" s="121">
        <v>80.0</v>
      </c>
      <c r="K1522" s="122">
        <v>40.0</v>
      </c>
      <c r="L1522" s="122"/>
      <c r="M1522" s="122"/>
      <c r="N1522" s="122"/>
      <c r="O1522" s="125"/>
      <c r="P1522" s="145">
        <v>2.9149595E7</v>
      </c>
      <c r="Q1522" s="121"/>
      <c r="R1522" s="121" t="s">
        <v>6003</v>
      </c>
      <c r="S1522" s="132"/>
      <c r="T1522" s="132" t="s">
        <v>8307</v>
      </c>
      <c r="U1522" s="121"/>
      <c r="V1522" s="121"/>
      <c r="W1522" s="121"/>
      <c r="X1522" s="122"/>
    </row>
    <row r="1523" ht="12.75" customHeight="1">
      <c r="A1523" s="121" t="s">
        <v>8659</v>
      </c>
      <c r="B1523" s="122">
        <v>12447.0</v>
      </c>
      <c r="C1523" s="123">
        <v>38138.0</v>
      </c>
      <c r="D1523" s="124"/>
      <c r="E1523" s="124">
        <v>12.0</v>
      </c>
      <c r="F1523" s="125" t="s">
        <v>74</v>
      </c>
      <c r="G1523" s="125" t="s">
        <v>8</v>
      </c>
      <c r="H1523" s="121" t="s">
        <v>5971</v>
      </c>
      <c r="I1523" s="124">
        <v>5.2</v>
      </c>
      <c r="J1523" s="124">
        <v>78.0</v>
      </c>
      <c r="K1523" s="122"/>
      <c r="L1523" s="122"/>
      <c r="M1523" s="122"/>
      <c r="N1523" s="122"/>
      <c r="O1523" s="125"/>
      <c r="P1523" s="145"/>
      <c r="Q1523" s="121"/>
      <c r="R1523" s="121" t="s">
        <v>6206</v>
      </c>
      <c r="S1523" s="128"/>
      <c r="T1523" s="132"/>
      <c r="U1523" s="121"/>
      <c r="V1523" s="121"/>
      <c r="W1523" s="121"/>
      <c r="X1523" s="122"/>
    </row>
    <row r="1524" ht="12.75" customHeight="1">
      <c r="A1524" s="121" t="s">
        <v>8659</v>
      </c>
      <c r="B1524" s="122">
        <v>6827.0</v>
      </c>
      <c r="C1524" s="123">
        <v>38140.0</v>
      </c>
      <c r="D1524" s="124"/>
      <c r="E1524" s="124">
        <v>20.0</v>
      </c>
      <c r="F1524" s="125" t="s">
        <v>74</v>
      </c>
      <c r="G1524" s="125" t="s">
        <v>8</v>
      </c>
      <c r="H1524" s="121" t="s">
        <v>5962</v>
      </c>
      <c r="I1524" s="124">
        <v>2.7</v>
      </c>
      <c r="J1524" s="121">
        <v>62.0</v>
      </c>
      <c r="K1524" s="122"/>
      <c r="L1524" s="122"/>
      <c r="M1524" s="122"/>
      <c r="N1524" s="122"/>
      <c r="O1524" s="125"/>
      <c r="P1524" s="145">
        <v>1.2698118E7</v>
      </c>
      <c r="Q1524" s="121"/>
      <c r="R1524" s="121" t="s">
        <v>5969</v>
      </c>
      <c r="S1524" s="128"/>
      <c r="T1524" s="132"/>
      <c r="U1524" s="121"/>
      <c r="V1524" s="121"/>
      <c r="W1524" s="121"/>
      <c r="X1524" s="122"/>
    </row>
    <row r="1525" ht="12.75" customHeight="1">
      <c r="A1525" s="121" t="s">
        <v>8659</v>
      </c>
      <c r="B1525" s="122">
        <v>12445.0</v>
      </c>
      <c r="C1525" s="123">
        <v>38142.0</v>
      </c>
      <c r="D1525" s="124"/>
      <c r="E1525" s="124"/>
      <c r="F1525" s="125" t="s">
        <v>74</v>
      </c>
      <c r="G1525" s="125" t="s">
        <v>8</v>
      </c>
      <c r="H1525" s="121" t="s">
        <v>5962</v>
      </c>
      <c r="I1525" s="124">
        <v>5.4</v>
      </c>
      <c r="J1525" s="121">
        <v>80.0</v>
      </c>
      <c r="K1525" s="122">
        <v>40.0</v>
      </c>
      <c r="L1525" s="122"/>
      <c r="M1525" s="122"/>
      <c r="N1525" s="122"/>
      <c r="O1525" s="125"/>
      <c r="P1525" s="145">
        <v>5354366.0</v>
      </c>
      <c r="Q1525" s="121"/>
      <c r="R1525" s="121" t="s">
        <v>5978</v>
      </c>
      <c r="S1525" s="128"/>
      <c r="T1525" s="132"/>
      <c r="U1525" s="121"/>
      <c r="V1525" s="121"/>
      <c r="W1525" s="121"/>
      <c r="X1525" s="122"/>
    </row>
    <row r="1526" ht="12.75" customHeight="1">
      <c r="A1526" s="121" t="s">
        <v>8659</v>
      </c>
      <c r="B1526" s="122">
        <v>12444.0</v>
      </c>
      <c r="C1526" s="123">
        <v>38144.0</v>
      </c>
      <c r="D1526" s="124"/>
      <c r="E1526" s="124">
        <v>12.0</v>
      </c>
      <c r="F1526" s="125" t="s">
        <v>74</v>
      </c>
      <c r="G1526" s="125" t="s">
        <v>8</v>
      </c>
      <c r="H1526" s="121" t="s">
        <v>5962</v>
      </c>
      <c r="I1526" s="124">
        <v>4.5</v>
      </c>
      <c r="J1526" s="121">
        <v>75.0</v>
      </c>
      <c r="K1526" s="122"/>
      <c r="L1526" s="122"/>
      <c r="M1526" s="122"/>
      <c r="N1526" s="122"/>
      <c r="O1526" s="125"/>
      <c r="P1526" s="145">
        <v>3.5217775E7</v>
      </c>
      <c r="Q1526" s="121"/>
      <c r="R1526" s="121" t="s">
        <v>6010</v>
      </c>
      <c r="S1526" s="128"/>
      <c r="T1526" s="132"/>
      <c r="U1526" s="121"/>
      <c r="V1526" s="121"/>
      <c r="W1526" s="121"/>
      <c r="X1526" s="122"/>
    </row>
    <row r="1527" ht="12.75" customHeight="1">
      <c r="A1527" s="121" t="s">
        <v>8659</v>
      </c>
      <c r="B1527" s="122">
        <v>6875.0</v>
      </c>
      <c r="C1527" s="123">
        <v>38147.0</v>
      </c>
      <c r="D1527" s="124"/>
      <c r="E1527" s="124"/>
      <c r="F1527" s="125" t="s">
        <v>74</v>
      </c>
      <c r="G1527" s="125" t="s">
        <v>8</v>
      </c>
      <c r="H1527" s="121" t="s">
        <v>5962</v>
      </c>
      <c r="I1527" s="124">
        <v>2.1</v>
      </c>
      <c r="J1527" s="121">
        <v>60.0</v>
      </c>
      <c r="K1527" s="122"/>
      <c r="L1527" s="122"/>
      <c r="M1527" s="122"/>
      <c r="N1527" s="122"/>
      <c r="O1527" s="125"/>
      <c r="P1527" s="145">
        <v>7.6956555E7</v>
      </c>
      <c r="Q1527" s="121"/>
      <c r="R1527" s="121" t="s">
        <v>5963</v>
      </c>
      <c r="S1527" s="128"/>
      <c r="T1527" s="132"/>
      <c r="U1527" s="121"/>
      <c r="V1527" s="121"/>
      <c r="W1527" s="121"/>
      <c r="X1527" s="122"/>
    </row>
    <row r="1528" ht="12.75" customHeight="1">
      <c r="A1528" s="121" t="s">
        <v>8659</v>
      </c>
      <c r="B1528" s="122">
        <v>6898.0</v>
      </c>
      <c r="C1528" s="123">
        <v>38149.0</v>
      </c>
      <c r="D1528" s="124"/>
      <c r="E1528" s="124">
        <v>9.0</v>
      </c>
      <c r="F1528" s="125" t="s">
        <v>74</v>
      </c>
      <c r="G1528" s="125" t="s">
        <v>8</v>
      </c>
      <c r="H1528" s="121" t="s">
        <v>5962</v>
      </c>
      <c r="I1528" s="124">
        <v>5.2</v>
      </c>
      <c r="J1528" s="121">
        <v>68.0</v>
      </c>
      <c r="K1528" s="122">
        <v>40.0</v>
      </c>
      <c r="L1528" s="122"/>
      <c r="M1528" s="122"/>
      <c r="N1528" s="122"/>
      <c r="O1528" s="125"/>
      <c r="P1528" s="145" t="s">
        <v>8662</v>
      </c>
      <c r="Q1528" s="121"/>
      <c r="R1528" s="121" t="s">
        <v>6362</v>
      </c>
      <c r="S1528" s="128"/>
      <c r="T1528" s="132"/>
      <c r="U1528" s="121"/>
      <c r="V1528" s="121"/>
      <c r="W1528" s="121"/>
      <c r="X1528" s="122"/>
    </row>
    <row r="1529" ht="12.75" customHeight="1">
      <c r="A1529" s="121" t="s">
        <v>8659</v>
      </c>
      <c r="B1529" s="122">
        <v>6894.0</v>
      </c>
      <c r="C1529" s="123">
        <v>38153.0</v>
      </c>
      <c r="D1529" s="124"/>
      <c r="E1529" s="124">
        <v>18.3</v>
      </c>
      <c r="F1529" s="125" t="s">
        <v>74</v>
      </c>
      <c r="G1529" s="125" t="s">
        <v>8</v>
      </c>
      <c r="H1529" s="121" t="s">
        <v>5962</v>
      </c>
      <c r="I1529" s="124">
        <v>6.0</v>
      </c>
      <c r="J1529" s="121">
        <v>83.0</v>
      </c>
      <c r="K1529" s="122"/>
      <c r="L1529" s="122"/>
      <c r="M1529" s="122"/>
      <c r="N1529" s="122"/>
      <c r="O1529" s="125"/>
      <c r="P1529" s="145">
        <v>9392084.0</v>
      </c>
      <c r="Q1529" s="121"/>
      <c r="R1529" s="121" t="s">
        <v>5963</v>
      </c>
      <c r="S1529" s="128"/>
      <c r="T1529" s="132"/>
      <c r="U1529" s="121"/>
      <c r="V1529" s="121"/>
      <c r="W1529" s="121"/>
      <c r="X1529" s="122"/>
    </row>
    <row r="1530" ht="12.75" customHeight="1">
      <c r="A1530" s="121" t="s">
        <v>8659</v>
      </c>
      <c r="B1530" s="122">
        <v>6887.0</v>
      </c>
      <c r="C1530" s="123">
        <v>38153.0</v>
      </c>
      <c r="D1530" s="124"/>
      <c r="E1530" s="124">
        <v>22.0</v>
      </c>
      <c r="F1530" s="125" t="s">
        <v>74</v>
      </c>
      <c r="G1530" s="125" t="s">
        <v>8</v>
      </c>
      <c r="H1530" s="121" t="s">
        <v>5962</v>
      </c>
      <c r="I1530" s="124">
        <v>2.5</v>
      </c>
      <c r="J1530" s="121">
        <v>63.0</v>
      </c>
      <c r="K1530" s="122"/>
      <c r="L1530" s="122"/>
      <c r="M1530" s="122"/>
      <c r="N1530" s="122"/>
      <c r="O1530" s="125"/>
      <c r="P1530" s="145">
        <v>9392084.0</v>
      </c>
      <c r="Q1530" s="121"/>
      <c r="R1530" s="121" t="s">
        <v>5963</v>
      </c>
      <c r="S1530" s="128"/>
      <c r="T1530" s="132"/>
      <c r="U1530" s="121"/>
      <c r="V1530" s="121"/>
      <c r="W1530" s="121"/>
      <c r="X1530" s="122"/>
    </row>
    <row r="1531" ht="12.75" customHeight="1">
      <c r="A1531" s="121" t="s">
        <v>8659</v>
      </c>
      <c r="B1531" s="122">
        <v>6818.0</v>
      </c>
      <c r="C1531" s="123">
        <v>38161.0</v>
      </c>
      <c r="D1531" s="124"/>
      <c r="E1531" s="124">
        <v>13.0</v>
      </c>
      <c r="F1531" s="125" t="s">
        <v>74</v>
      </c>
      <c r="G1531" s="125" t="s">
        <v>8</v>
      </c>
      <c r="H1531" s="121" t="s">
        <v>5962</v>
      </c>
      <c r="I1531" s="124">
        <v>6.0</v>
      </c>
      <c r="J1531" s="121">
        <v>84.0</v>
      </c>
      <c r="K1531" s="122"/>
      <c r="L1531" s="122"/>
      <c r="M1531" s="122"/>
      <c r="N1531" s="122"/>
      <c r="O1531" s="125"/>
      <c r="P1531" s="145">
        <v>1.1074853E7</v>
      </c>
      <c r="Q1531" s="121"/>
      <c r="R1531" s="121" t="s">
        <v>5963</v>
      </c>
      <c r="S1531" s="128"/>
      <c r="T1531" s="132"/>
      <c r="U1531" s="121"/>
      <c r="V1531" s="121"/>
      <c r="W1531" s="121"/>
      <c r="X1531" s="122"/>
    </row>
    <row r="1532" ht="12.75" customHeight="1">
      <c r="A1532" s="121" t="s">
        <v>8659</v>
      </c>
      <c r="B1532" s="122">
        <v>6819.0</v>
      </c>
      <c r="C1532" s="123">
        <v>38161.0</v>
      </c>
      <c r="D1532" s="124"/>
      <c r="E1532" s="124">
        <v>17.15</v>
      </c>
      <c r="F1532" s="125" t="s">
        <v>74</v>
      </c>
      <c r="G1532" s="125" t="s">
        <v>8</v>
      </c>
      <c r="H1532" s="121" t="s">
        <v>5962</v>
      </c>
      <c r="I1532" s="124">
        <v>3.3</v>
      </c>
      <c r="J1532" s="121">
        <v>73.0</v>
      </c>
      <c r="K1532" s="122"/>
      <c r="L1532" s="122"/>
      <c r="M1532" s="122"/>
      <c r="N1532" s="122"/>
      <c r="O1532" s="125"/>
      <c r="P1532" s="145">
        <v>1.1074853E7</v>
      </c>
      <c r="Q1532" s="121"/>
      <c r="R1532" s="121" t="s">
        <v>5963</v>
      </c>
      <c r="S1532" s="128"/>
      <c r="T1532" s="132"/>
      <c r="U1532" s="121"/>
      <c r="V1532" s="121"/>
      <c r="W1532" s="121"/>
      <c r="X1532" s="122"/>
    </row>
    <row r="1533" ht="12.75" customHeight="1">
      <c r="A1533" s="121" t="s">
        <v>8659</v>
      </c>
      <c r="B1533" s="122">
        <v>6814.0</v>
      </c>
      <c r="C1533" s="123">
        <v>38163.0</v>
      </c>
      <c r="D1533" s="124"/>
      <c r="E1533" s="124">
        <v>12.0</v>
      </c>
      <c r="F1533" s="125" t="s">
        <v>74</v>
      </c>
      <c r="G1533" s="125" t="s">
        <v>8</v>
      </c>
      <c r="H1533" s="121" t="s">
        <v>5962</v>
      </c>
      <c r="I1533" s="124">
        <v>2.7</v>
      </c>
      <c r="J1533" s="121">
        <v>64.0</v>
      </c>
      <c r="K1533" s="122"/>
      <c r="L1533" s="122"/>
      <c r="M1533" s="122"/>
      <c r="N1533" s="122"/>
      <c r="O1533" s="125"/>
      <c r="P1533" s="145">
        <v>3.7665597E7</v>
      </c>
      <c r="Q1533" s="121"/>
      <c r="R1533" s="121" t="s">
        <v>5963</v>
      </c>
      <c r="S1533" s="128"/>
      <c r="T1533" s="132"/>
      <c r="U1533" s="121"/>
      <c r="V1533" s="121"/>
      <c r="W1533" s="121"/>
      <c r="X1533" s="122"/>
    </row>
    <row r="1534" ht="12.75" customHeight="1">
      <c r="A1534" s="121" t="s">
        <v>8659</v>
      </c>
      <c r="B1534" s="122">
        <v>6804.0</v>
      </c>
      <c r="C1534" s="123">
        <v>38165.0</v>
      </c>
      <c r="D1534" s="124"/>
      <c r="E1534" s="124">
        <v>12.0</v>
      </c>
      <c r="F1534" s="125" t="s">
        <v>74</v>
      </c>
      <c r="G1534" s="125" t="s">
        <v>8</v>
      </c>
      <c r="H1534" s="121" t="s">
        <v>5962</v>
      </c>
      <c r="I1534" s="124">
        <v>4.9</v>
      </c>
      <c r="J1534" s="121">
        <v>77.0</v>
      </c>
      <c r="K1534" s="122"/>
      <c r="L1534" s="122"/>
      <c r="M1534" s="122"/>
      <c r="N1534" s="122"/>
      <c r="O1534" s="125"/>
      <c r="P1534" s="145">
        <v>1.0584586E7</v>
      </c>
      <c r="Q1534" s="121"/>
      <c r="R1534" s="121" t="s">
        <v>5963</v>
      </c>
      <c r="S1534" s="128"/>
      <c r="T1534" s="132"/>
      <c r="U1534" s="121"/>
      <c r="V1534" s="121"/>
      <c r="W1534" s="121"/>
      <c r="X1534" s="122"/>
    </row>
    <row r="1535" ht="12.75" customHeight="1">
      <c r="A1535" s="121" t="s">
        <v>8659</v>
      </c>
      <c r="B1535" s="122">
        <v>6805.0</v>
      </c>
      <c r="C1535" s="123">
        <v>38165.0</v>
      </c>
      <c r="D1535" s="124"/>
      <c r="E1535" s="124">
        <v>11.0</v>
      </c>
      <c r="F1535" s="121" t="s">
        <v>74</v>
      </c>
      <c r="G1535" s="125" t="s">
        <v>8</v>
      </c>
      <c r="H1535" s="121" t="s">
        <v>5962</v>
      </c>
      <c r="I1535" s="124">
        <v>5.4</v>
      </c>
      <c r="J1535" s="121">
        <v>80.0</v>
      </c>
      <c r="K1535" s="122"/>
      <c r="L1535" s="122"/>
      <c r="M1535" s="122"/>
      <c r="N1535" s="122"/>
      <c r="O1535" s="125"/>
      <c r="P1535" s="145">
        <v>1.0584586E7</v>
      </c>
      <c r="Q1535" s="121"/>
      <c r="R1535" s="121" t="s">
        <v>5963</v>
      </c>
      <c r="S1535" s="128"/>
      <c r="T1535" s="132"/>
      <c r="U1535" s="121"/>
      <c r="V1535" s="121"/>
      <c r="W1535" s="121"/>
      <c r="X1535" s="122"/>
    </row>
    <row r="1536" ht="12.75" customHeight="1">
      <c r="A1536" s="121" t="s">
        <v>8659</v>
      </c>
      <c r="B1536" s="122">
        <v>6801.0</v>
      </c>
      <c r="C1536" s="147">
        <v>38166.0</v>
      </c>
      <c r="D1536" s="124"/>
      <c r="E1536" s="124">
        <v>11.0</v>
      </c>
      <c r="F1536" s="125" t="s">
        <v>74</v>
      </c>
      <c r="G1536" s="125" t="s">
        <v>8</v>
      </c>
      <c r="H1536" s="121" t="s">
        <v>5962</v>
      </c>
      <c r="I1536" s="124">
        <v>2.3</v>
      </c>
      <c r="J1536" s="121">
        <v>60.0</v>
      </c>
      <c r="K1536" s="122"/>
      <c r="L1536" s="122"/>
      <c r="M1536" s="122"/>
      <c r="N1536" s="122"/>
      <c r="O1536" s="125"/>
      <c r="P1536" s="145">
        <v>7.0247554E7</v>
      </c>
      <c r="Q1536" s="121"/>
      <c r="R1536" s="121" t="s">
        <v>6022</v>
      </c>
      <c r="S1536" s="128"/>
      <c r="T1536" s="132"/>
      <c r="U1536" s="121"/>
      <c r="V1536" s="121"/>
      <c r="W1536" s="121"/>
      <c r="X1536" s="122"/>
    </row>
    <row r="1537" ht="12.75" customHeight="1">
      <c r="A1537" s="121" t="s">
        <v>8659</v>
      </c>
      <c r="B1537" s="122">
        <v>6854.0</v>
      </c>
      <c r="C1537" s="123">
        <v>38172.0</v>
      </c>
      <c r="D1537" s="124"/>
      <c r="E1537" s="124">
        <v>19.0</v>
      </c>
      <c r="F1537" s="125" t="s">
        <v>74</v>
      </c>
      <c r="G1537" s="125" t="s">
        <v>8</v>
      </c>
      <c r="H1537" s="121" t="s">
        <v>5962</v>
      </c>
      <c r="I1537" s="142">
        <v>2.45</v>
      </c>
      <c r="J1537" s="137">
        <v>60.0</v>
      </c>
      <c r="K1537" s="122"/>
      <c r="L1537" s="122"/>
      <c r="M1537" s="122"/>
      <c r="N1537" s="122"/>
      <c r="O1537" s="125"/>
      <c r="P1537" s="145">
        <v>9396362.0</v>
      </c>
      <c r="Q1537" s="121"/>
      <c r="R1537" s="125" t="s">
        <v>5963</v>
      </c>
      <c r="S1537" s="132"/>
      <c r="T1537" s="132"/>
      <c r="U1537" s="121"/>
      <c r="V1537" s="121"/>
      <c r="W1537" s="121"/>
      <c r="X1537" s="122"/>
    </row>
    <row r="1538" ht="12.75" customHeight="1">
      <c r="A1538" s="121" t="s">
        <v>8659</v>
      </c>
      <c r="B1538" s="122">
        <v>6857.0</v>
      </c>
      <c r="C1538" s="123">
        <v>38172.0</v>
      </c>
      <c r="D1538" s="124"/>
      <c r="E1538" s="124">
        <v>14.0</v>
      </c>
      <c r="F1538" s="121" t="s">
        <v>74</v>
      </c>
      <c r="G1538" s="125" t="s">
        <v>8</v>
      </c>
      <c r="H1538" s="121" t="s">
        <v>5962</v>
      </c>
      <c r="I1538" s="124">
        <v>4.8</v>
      </c>
      <c r="J1538" s="121">
        <v>83.0</v>
      </c>
      <c r="K1538" s="122"/>
      <c r="L1538" s="122"/>
      <c r="M1538" s="122"/>
      <c r="N1538" s="122"/>
      <c r="O1538" s="125"/>
      <c r="P1538" s="145">
        <v>9396362.0</v>
      </c>
      <c r="Q1538" s="121"/>
      <c r="R1538" s="121" t="s">
        <v>5963</v>
      </c>
      <c r="S1538" s="146"/>
      <c r="T1538" s="146"/>
      <c r="U1538" s="121"/>
      <c r="V1538" s="121"/>
      <c r="W1538" s="121"/>
      <c r="X1538" s="122"/>
    </row>
    <row r="1539" ht="12.75" customHeight="1">
      <c r="A1539" s="121" t="s">
        <v>8659</v>
      </c>
      <c r="B1539" s="122">
        <v>6856.0</v>
      </c>
      <c r="C1539" s="123">
        <v>38172.0</v>
      </c>
      <c r="D1539" s="124"/>
      <c r="E1539" s="124">
        <v>14.0</v>
      </c>
      <c r="F1539" s="125" t="s">
        <v>74</v>
      </c>
      <c r="G1539" s="125" t="s">
        <v>8</v>
      </c>
      <c r="H1539" s="121" t="s">
        <v>5962</v>
      </c>
      <c r="I1539" s="124">
        <v>3.0</v>
      </c>
      <c r="J1539" s="121">
        <v>67.0</v>
      </c>
      <c r="K1539" s="122"/>
      <c r="L1539" s="122"/>
      <c r="M1539" s="122"/>
      <c r="N1539" s="122"/>
      <c r="O1539" s="125"/>
      <c r="P1539" s="145">
        <v>9396362.0</v>
      </c>
      <c r="Q1539" s="121"/>
      <c r="R1539" s="121" t="s">
        <v>5963</v>
      </c>
      <c r="S1539" s="128"/>
      <c r="T1539" s="132"/>
      <c r="U1539" s="121"/>
      <c r="V1539" s="121"/>
      <c r="W1539" s="121"/>
      <c r="X1539" s="122"/>
    </row>
    <row r="1540" ht="12.75" customHeight="1">
      <c r="A1540" s="121" t="s">
        <v>8659</v>
      </c>
      <c r="B1540" s="122">
        <v>12285.0</v>
      </c>
      <c r="C1540" s="123">
        <v>38178.0</v>
      </c>
      <c r="D1540" s="124"/>
      <c r="E1540" s="124">
        <v>13.0</v>
      </c>
      <c r="F1540" s="125" t="s">
        <v>74</v>
      </c>
      <c r="G1540" s="125" t="s">
        <v>8</v>
      </c>
      <c r="H1540" s="121" t="s">
        <v>5962</v>
      </c>
      <c r="I1540" s="124">
        <v>3.0</v>
      </c>
      <c r="J1540" s="121">
        <v>60.0</v>
      </c>
      <c r="K1540" s="122">
        <v>30.0</v>
      </c>
      <c r="L1540" s="122"/>
      <c r="M1540" s="122"/>
      <c r="N1540" s="122"/>
      <c r="O1540" s="125"/>
      <c r="P1540" s="145">
        <v>1.0550441E7</v>
      </c>
      <c r="Q1540" s="121"/>
      <c r="R1540" s="121" t="s">
        <v>5963</v>
      </c>
      <c r="S1540" s="128"/>
      <c r="T1540" s="132"/>
      <c r="U1540" s="121"/>
      <c r="V1540" s="121"/>
      <c r="W1540" s="121"/>
      <c r="X1540" s="122"/>
    </row>
    <row r="1541" ht="12.75" customHeight="1">
      <c r="A1541" s="121" t="s">
        <v>8659</v>
      </c>
      <c r="B1541" s="122">
        <v>12290.0</v>
      </c>
      <c r="C1541" s="123">
        <v>38178.0</v>
      </c>
      <c r="D1541" s="124"/>
      <c r="E1541" s="124">
        <v>20.0</v>
      </c>
      <c r="F1541" s="125" t="s">
        <v>74</v>
      </c>
      <c r="G1541" s="125" t="s">
        <v>8</v>
      </c>
      <c r="H1541" s="121" t="s">
        <v>5962</v>
      </c>
      <c r="I1541" s="124">
        <v>4.0</v>
      </c>
      <c r="J1541" s="124">
        <v>72.0</v>
      </c>
      <c r="K1541" s="122">
        <v>35.0</v>
      </c>
      <c r="L1541" s="122"/>
      <c r="M1541" s="122"/>
      <c r="N1541" s="122"/>
      <c r="O1541" s="125"/>
      <c r="P1541" s="145">
        <v>1.0550441E7</v>
      </c>
      <c r="Q1541" s="121"/>
      <c r="R1541" s="121" t="s">
        <v>5963</v>
      </c>
      <c r="S1541" s="128"/>
      <c r="T1541" s="132"/>
      <c r="U1541" s="121"/>
      <c r="V1541" s="121"/>
      <c r="W1541" s="121"/>
      <c r="X1541" s="122"/>
    </row>
    <row r="1542" ht="12.75" customHeight="1">
      <c r="A1542" s="121" t="s">
        <v>8659</v>
      </c>
      <c r="B1542" s="122">
        <v>6872.0</v>
      </c>
      <c r="C1542" s="123">
        <v>38179.0</v>
      </c>
      <c r="D1542" s="124"/>
      <c r="E1542" s="124"/>
      <c r="F1542" s="125" t="s">
        <v>74</v>
      </c>
      <c r="G1542" s="125" t="s">
        <v>8</v>
      </c>
      <c r="H1542" s="121" t="s">
        <v>5962</v>
      </c>
      <c r="I1542" s="124">
        <v>2.8</v>
      </c>
      <c r="J1542" s="124">
        <v>64.0</v>
      </c>
      <c r="K1542" s="122"/>
      <c r="L1542" s="122"/>
      <c r="M1542" s="122"/>
      <c r="N1542" s="122"/>
      <c r="O1542" s="125"/>
      <c r="P1542" s="145">
        <v>1.3727598E7</v>
      </c>
      <c r="Q1542" s="121"/>
      <c r="R1542" s="121" t="s">
        <v>5969</v>
      </c>
      <c r="S1542" s="128"/>
      <c r="T1542" s="132"/>
      <c r="U1542" s="121"/>
      <c r="V1542" s="121"/>
      <c r="W1542" s="121"/>
      <c r="X1542" s="122"/>
    </row>
    <row r="1543" ht="12.75" customHeight="1">
      <c r="A1543" s="121" t="s">
        <v>8659</v>
      </c>
      <c r="B1543" s="122">
        <v>6871.0</v>
      </c>
      <c r="C1543" s="123">
        <v>38179.0</v>
      </c>
      <c r="D1543" s="124"/>
      <c r="E1543" s="124"/>
      <c r="F1543" s="125" t="s">
        <v>74</v>
      </c>
      <c r="G1543" s="125" t="s">
        <v>8</v>
      </c>
      <c r="H1543" s="121" t="s">
        <v>5962</v>
      </c>
      <c r="I1543" s="124">
        <v>2.6</v>
      </c>
      <c r="J1543" s="124">
        <v>62.0</v>
      </c>
      <c r="K1543" s="122"/>
      <c r="L1543" s="122"/>
      <c r="M1543" s="122"/>
      <c r="N1543" s="122"/>
      <c r="O1543" s="125"/>
      <c r="P1543" s="145">
        <v>1.3727598E7</v>
      </c>
      <c r="Q1543" s="121"/>
      <c r="R1543" s="121" t="s">
        <v>5969</v>
      </c>
      <c r="S1543" s="132"/>
      <c r="T1543" s="132"/>
      <c r="U1543" s="121"/>
      <c r="V1543" s="121"/>
      <c r="W1543" s="121"/>
      <c r="X1543" s="122"/>
    </row>
    <row r="1544" ht="12.75" customHeight="1">
      <c r="A1544" s="121" t="s">
        <v>8659</v>
      </c>
      <c r="B1544" s="122">
        <v>6760.0</v>
      </c>
      <c r="C1544" s="123">
        <v>38180.0</v>
      </c>
      <c r="D1544" s="124"/>
      <c r="E1544" s="124">
        <v>19.0</v>
      </c>
      <c r="F1544" s="125" t="s">
        <v>74</v>
      </c>
      <c r="G1544" s="125" t="s">
        <v>8</v>
      </c>
      <c r="H1544" s="121"/>
      <c r="I1544" s="124">
        <v>2.5</v>
      </c>
      <c r="J1544" s="124">
        <v>61.0</v>
      </c>
      <c r="K1544" s="122">
        <v>30.0</v>
      </c>
      <c r="L1544" s="122"/>
      <c r="M1544" s="122"/>
      <c r="N1544" s="122"/>
      <c r="O1544" s="125"/>
      <c r="P1544" s="145">
        <v>1.2527194E7</v>
      </c>
      <c r="Q1544" s="121"/>
      <c r="R1544" s="121" t="s">
        <v>5963</v>
      </c>
      <c r="S1544" s="128"/>
      <c r="T1544" s="132"/>
      <c r="U1544" s="121"/>
      <c r="V1544" s="121"/>
      <c r="W1544" s="121"/>
      <c r="X1544" s="122"/>
    </row>
    <row r="1545" ht="12.75" customHeight="1">
      <c r="A1545" s="121" t="s">
        <v>8659</v>
      </c>
      <c r="B1545" s="122">
        <v>6866.0</v>
      </c>
      <c r="C1545" s="123">
        <v>38180.0</v>
      </c>
      <c r="D1545" s="124"/>
      <c r="E1545" s="124">
        <v>10.0</v>
      </c>
      <c r="F1545" s="125" t="s">
        <v>74</v>
      </c>
      <c r="G1545" s="125" t="s">
        <v>8</v>
      </c>
      <c r="H1545" s="121"/>
      <c r="I1545" s="124">
        <v>3.2</v>
      </c>
      <c r="J1545" s="124">
        <v>65.0</v>
      </c>
      <c r="K1545" s="122"/>
      <c r="L1545" s="122"/>
      <c r="M1545" s="122"/>
      <c r="N1545" s="122"/>
      <c r="O1545" s="125"/>
      <c r="P1545" s="145">
        <v>1.0749943E7</v>
      </c>
      <c r="Q1545" s="121"/>
      <c r="R1545" s="121" t="s">
        <v>5963</v>
      </c>
      <c r="S1545" s="128"/>
      <c r="T1545" s="132"/>
      <c r="U1545" s="121"/>
      <c r="V1545" s="121"/>
      <c r="W1545" s="121"/>
      <c r="X1545" s="122"/>
    </row>
    <row r="1546" ht="12.75" customHeight="1">
      <c r="A1546" s="121" t="s">
        <v>8659</v>
      </c>
      <c r="B1546" s="122">
        <v>12300.0</v>
      </c>
      <c r="C1546" s="123">
        <v>38181.0</v>
      </c>
      <c r="D1546" s="124"/>
      <c r="E1546" s="124">
        <v>21.0</v>
      </c>
      <c r="F1546" s="125" t="s">
        <v>74</v>
      </c>
      <c r="G1546" s="125" t="s">
        <v>8</v>
      </c>
      <c r="H1546" s="121" t="s">
        <v>5962</v>
      </c>
      <c r="I1546" s="124">
        <v>2.0</v>
      </c>
      <c r="J1546" s="124">
        <v>60.0</v>
      </c>
      <c r="K1546" s="122">
        <v>30.0</v>
      </c>
      <c r="L1546" s="122"/>
      <c r="M1546" s="122"/>
      <c r="N1546" s="122"/>
      <c r="O1546" s="125"/>
      <c r="P1546" s="145">
        <v>1.0421682E7</v>
      </c>
      <c r="Q1546" s="121"/>
      <c r="R1546" s="121" t="s">
        <v>5963</v>
      </c>
      <c r="S1546" s="128"/>
      <c r="T1546" s="132"/>
      <c r="U1546" s="121"/>
      <c r="V1546" s="121"/>
      <c r="W1546" s="121"/>
      <c r="X1546" s="122"/>
    </row>
    <row r="1547" ht="12.75" customHeight="1">
      <c r="A1547" s="121" t="s">
        <v>8659</v>
      </c>
      <c r="B1547" s="122">
        <v>12221.0</v>
      </c>
      <c r="C1547" s="123">
        <v>38181.0</v>
      </c>
      <c r="D1547" s="124"/>
      <c r="E1547" s="124">
        <v>21.3</v>
      </c>
      <c r="F1547" s="125" t="s">
        <v>74</v>
      </c>
      <c r="G1547" s="125" t="s">
        <v>8</v>
      </c>
      <c r="H1547" s="121" t="s">
        <v>5962</v>
      </c>
      <c r="I1547" s="124">
        <v>5.0</v>
      </c>
      <c r="J1547" s="124">
        <v>80.0</v>
      </c>
      <c r="K1547" s="122">
        <v>39.0</v>
      </c>
      <c r="L1547" s="122"/>
      <c r="M1547" s="122"/>
      <c r="N1547" s="122"/>
      <c r="O1547" s="125"/>
      <c r="P1547" s="145">
        <v>1.0408577E7</v>
      </c>
      <c r="Q1547" s="121"/>
      <c r="R1547" s="121" t="s">
        <v>5963</v>
      </c>
      <c r="S1547" s="128"/>
      <c r="T1547" s="132"/>
      <c r="U1547" s="121"/>
      <c r="V1547" s="121"/>
      <c r="W1547" s="121"/>
      <c r="X1547" s="121"/>
    </row>
    <row r="1548" ht="12.75" customHeight="1">
      <c r="A1548" s="121" t="s">
        <v>8659</v>
      </c>
      <c r="B1548" s="122">
        <v>6752.0</v>
      </c>
      <c r="C1548" s="123">
        <v>38182.0</v>
      </c>
      <c r="D1548" s="124"/>
      <c r="E1548" s="124">
        <v>20.0</v>
      </c>
      <c r="F1548" s="121" t="s">
        <v>74</v>
      </c>
      <c r="G1548" s="125" t="s">
        <v>8</v>
      </c>
      <c r="H1548" s="121" t="s">
        <v>5962</v>
      </c>
      <c r="I1548" s="124">
        <v>2.6</v>
      </c>
      <c r="J1548" s="124">
        <v>66.0</v>
      </c>
      <c r="K1548" s="122"/>
      <c r="L1548" s="122"/>
      <c r="M1548" s="122"/>
      <c r="N1548" s="122"/>
      <c r="O1548" s="125"/>
      <c r="P1548" s="145"/>
      <c r="Q1548" s="121"/>
      <c r="R1548" s="121" t="s">
        <v>5969</v>
      </c>
      <c r="S1548" s="132"/>
      <c r="T1548" s="132"/>
      <c r="U1548" s="121"/>
      <c r="V1548" s="121"/>
      <c r="W1548" s="121"/>
      <c r="X1548" s="122"/>
    </row>
    <row r="1549" ht="12.75" customHeight="1">
      <c r="A1549" s="121" t="s">
        <v>8659</v>
      </c>
      <c r="B1549" s="122">
        <v>6755.0</v>
      </c>
      <c r="C1549" s="123">
        <v>38182.0</v>
      </c>
      <c r="D1549" s="124"/>
      <c r="E1549" s="124">
        <v>9.0</v>
      </c>
      <c r="F1549" s="125" t="s">
        <v>74</v>
      </c>
      <c r="G1549" s="125" t="s">
        <v>8</v>
      </c>
      <c r="H1549" s="121" t="s">
        <v>5962</v>
      </c>
      <c r="I1549" s="124">
        <v>3.7</v>
      </c>
      <c r="J1549" s="124">
        <v>70.0</v>
      </c>
      <c r="K1549" s="122"/>
      <c r="L1549" s="122"/>
      <c r="M1549" s="122"/>
      <c r="N1549" s="122"/>
      <c r="O1549" s="125"/>
      <c r="P1549" s="145">
        <v>7.2091519E7</v>
      </c>
      <c r="Q1549" s="121"/>
      <c r="R1549" s="121" t="s">
        <v>5969</v>
      </c>
      <c r="S1549" s="128"/>
      <c r="T1549" s="132"/>
      <c r="U1549" s="121"/>
      <c r="V1549" s="121"/>
      <c r="W1549" s="121"/>
      <c r="X1549" s="122"/>
    </row>
    <row r="1550" ht="12.75" customHeight="1">
      <c r="A1550" s="121" t="s">
        <v>8659</v>
      </c>
      <c r="B1550" s="122">
        <v>6714.0</v>
      </c>
      <c r="C1550" s="123">
        <v>38185.0</v>
      </c>
      <c r="D1550" s="124"/>
      <c r="E1550" s="124">
        <v>20.0</v>
      </c>
      <c r="F1550" s="121" t="s">
        <v>74</v>
      </c>
      <c r="G1550" s="125" t="s">
        <v>8</v>
      </c>
      <c r="H1550" s="121" t="s">
        <v>5962</v>
      </c>
      <c r="I1550" s="124">
        <v>2.45</v>
      </c>
      <c r="J1550" s="124">
        <v>67.0</v>
      </c>
      <c r="K1550" s="122"/>
      <c r="L1550" s="122"/>
      <c r="M1550" s="122"/>
      <c r="N1550" s="122"/>
      <c r="O1550" s="125"/>
      <c r="P1550" s="145">
        <v>7.6955241E7</v>
      </c>
      <c r="Q1550" s="121"/>
      <c r="R1550" s="121" t="s">
        <v>5963</v>
      </c>
      <c r="S1550" s="146"/>
      <c r="T1550" s="146"/>
      <c r="U1550" s="121"/>
      <c r="V1550" s="121"/>
      <c r="W1550" s="121"/>
      <c r="X1550" s="122"/>
    </row>
    <row r="1551" ht="12.75" customHeight="1">
      <c r="A1551" s="121" t="s">
        <v>8659</v>
      </c>
      <c r="B1551" s="122">
        <v>12228.0</v>
      </c>
      <c r="C1551" s="123">
        <v>38185.0</v>
      </c>
      <c r="D1551" s="124"/>
      <c r="E1551" s="124">
        <v>10.0</v>
      </c>
      <c r="F1551" s="125" t="s">
        <v>74</v>
      </c>
      <c r="G1551" s="125" t="s">
        <v>8</v>
      </c>
      <c r="H1551" s="121" t="s">
        <v>5962</v>
      </c>
      <c r="I1551" s="124">
        <v>3.4</v>
      </c>
      <c r="J1551" s="124">
        <v>69.0</v>
      </c>
      <c r="K1551" s="122">
        <v>33.0</v>
      </c>
      <c r="L1551" s="122"/>
      <c r="M1551" s="122"/>
      <c r="N1551" s="122"/>
      <c r="O1551" s="125"/>
      <c r="P1551" s="145">
        <v>1.9550441E7</v>
      </c>
      <c r="Q1551" s="121"/>
      <c r="R1551" s="121" t="s">
        <v>5963</v>
      </c>
      <c r="S1551" s="128"/>
      <c r="T1551" s="132"/>
      <c r="U1551" s="121"/>
      <c r="V1551" s="121"/>
      <c r="W1551" s="121"/>
      <c r="X1551" s="122"/>
    </row>
    <row r="1552" ht="12.75" customHeight="1">
      <c r="A1552" s="121" t="s">
        <v>8659</v>
      </c>
      <c r="B1552" s="122">
        <v>6711.0</v>
      </c>
      <c r="C1552" s="123">
        <v>38186.0</v>
      </c>
      <c r="D1552" s="124"/>
      <c r="E1552" s="124">
        <v>9.0</v>
      </c>
      <c r="F1552" s="125" t="s">
        <v>74</v>
      </c>
      <c r="G1552" s="125" t="s">
        <v>8</v>
      </c>
      <c r="H1552" s="121"/>
      <c r="I1552" s="132">
        <v>2.5</v>
      </c>
      <c r="J1552" s="124">
        <v>65.0</v>
      </c>
      <c r="K1552" s="122">
        <v>32.0</v>
      </c>
      <c r="L1552" s="122"/>
      <c r="M1552" s="122"/>
      <c r="N1552" s="122"/>
      <c r="O1552" s="125"/>
      <c r="P1552" s="145">
        <v>1.3921701E7</v>
      </c>
      <c r="Q1552" s="121"/>
      <c r="R1552" s="121" t="s">
        <v>5969</v>
      </c>
      <c r="S1552" s="128"/>
      <c r="T1552" s="132"/>
      <c r="U1552" s="121"/>
      <c r="V1552" s="121"/>
      <c r="W1552" s="121"/>
      <c r="X1552" s="122"/>
    </row>
    <row r="1553" ht="12.75" customHeight="1">
      <c r="A1553" s="121" t="s">
        <v>8659</v>
      </c>
      <c r="B1553" s="122">
        <v>6709.0</v>
      </c>
      <c r="C1553" s="123">
        <v>38186.0</v>
      </c>
      <c r="D1553" s="124"/>
      <c r="E1553" s="124">
        <v>15.0</v>
      </c>
      <c r="F1553" s="121" t="s">
        <v>74</v>
      </c>
      <c r="G1553" s="125" t="s">
        <v>8</v>
      </c>
      <c r="H1553" s="121"/>
      <c r="I1553" s="124">
        <v>2.7</v>
      </c>
      <c r="J1553" s="124">
        <v>67.0</v>
      </c>
      <c r="K1553" s="122">
        <v>34.0</v>
      </c>
      <c r="L1553" s="122"/>
      <c r="M1553" s="122"/>
      <c r="N1553" s="122"/>
      <c r="O1553" s="125"/>
      <c r="P1553" s="145">
        <v>1.3921701E7</v>
      </c>
      <c r="Q1553" s="121"/>
      <c r="R1553" s="121" t="s">
        <v>5969</v>
      </c>
      <c r="S1553" s="132"/>
      <c r="T1553" s="132"/>
      <c r="U1553" s="121"/>
      <c r="V1553" s="121"/>
      <c r="W1553" s="121"/>
      <c r="X1553" s="122"/>
    </row>
    <row r="1554" ht="12.75" customHeight="1">
      <c r="A1554" s="121" t="s">
        <v>8659</v>
      </c>
      <c r="B1554" s="122">
        <v>6708.0</v>
      </c>
      <c r="C1554" s="123">
        <v>38186.0</v>
      </c>
      <c r="D1554" s="124"/>
      <c r="E1554" s="124">
        <v>20.0</v>
      </c>
      <c r="F1554" s="125" t="s">
        <v>74</v>
      </c>
      <c r="G1554" s="125" t="s">
        <v>8</v>
      </c>
      <c r="H1554" s="121"/>
      <c r="I1554" s="124">
        <v>2.4</v>
      </c>
      <c r="J1554" s="124">
        <v>64.0</v>
      </c>
      <c r="K1554" s="122">
        <v>32.0</v>
      </c>
      <c r="L1554" s="122"/>
      <c r="M1554" s="122"/>
      <c r="N1554" s="122"/>
      <c r="O1554" s="125"/>
      <c r="P1554" s="145">
        <v>1.369014E7</v>
      </c>
      <c r="Q1554" s="121"/>
      <c r="R1554" s="121" t="s">
        <v>5969</v>
      </c>
      <c r="S1554" s="128"/>
      <c r="T1554" s="132"/>
      <c r="U1554" s="121"/>
      <c r="V1554" s="121"/>
      <c r="W1554" s="121"/>
      <c r="X1554" s="122"/>
    </row>
    <row r="1555" ht="12.75" customHeight="1">
      <c r="A1555" s="121" t="s">
        <v>8659</v>
      </c>
      <c r="B1555" s="122">
        <v>6725.0</v>
      </c>
      <c r="C1555" s="123">
        <v>38188.0</v>
      </c>
      <c r="D1555" s="124"/>
      <c r="E1555" s="124">
        <v>19.3</v>
      </c>
      <c r="F1555" s="125" t="s">
        <v>74</v>
      </c>
      <c r="G1555" s="125" t="s">
        <v>8</v>
      </c>
      <c r="H1555" s="121" t="s">
        <v>5962</v>
      </c>
      <c r="I1555" s="124">
        <v>5.0</v>
      </c>
      <c r="J1555" s="124">
        <v>81.0</v>
      </c>
      <c r="K1555" s="122"/>
      <c r="L1555" s="122"/>
      <c r="M1555" s="122"/>
      <c r="N1555" s="122"/>
      <c r="O1555" s="125"/>
      <c r="P1555" s="145">
        <v>1.0821057E7</v>
      </c>
      <c r="Q1555" s="121"/>
      <c r="R1555" s="121" t="s">
        <v>5963</v>
      </c>
      <c r="S1555" s="128"/>
      <c r="T1555" s="132"/>
      <c r="U1555" s="121"/>
      <c r="V1555" s="121"/>
      <c r="W1555" s="121"/>
      <c r="X1555" s="122"/>
    </row>
    <row r="1556" ht="12.75" customHeight="1">
      <c r="A1556" s="121" t="s">
        <v>8659</v>
      </c>
      <c r="B1556" s="122">
        <v>6730.0</v>
      </c>
      <c r="C1556" s="123">
        <v>38189.0</v>
      </c>
      <c r="D1556" s="124"/>
      <c r="E1556" s="124">
        <v>22.0</v>
      </c>
      <c r="F1556" s="121" t="s">
        <v>74</v>
      </c>
      <c r="G1556" s="125" t="s">
        <v>8</v>
      </c>
      <c r="H1556" s="121" t="s">
        <v>5962</v>
      </c>
      <c r="I1556" s="124">
        <v>2.3</v>
      </c>
      <c r="J1556" s="124">
        <v>63.0</v>
      </c>
      <c r="K1556" s="122"/>
      <c r="L1556" s="122"/>
      <c r="M1556" s="122"/>
      <c r="N1556" s="122"/>
      <c r="O1556" s="125"/>
      <c r="P1556" s="145">
        <v>1.0751852E7</v>
      </c>
      <c r="Q1556" s="121"/>
      <c r="R1556" s="121" t="s">
        <v>5969</v>
      </c>
      <c r="S1556" s="128"/>
      <c r="T1556" s="132"/>
      <c r="U1556" s="121"/>
      <c r="V1556" s="121"/>
      <c r="W1556" s="121"/>
      <c r="X1556" s="122"/>
    </row>
    <row r="1557" ht="12.75" customHeight="1">
      <c r="A1557" s="121" t="s">
        <v>8659</v>
      </c>
      <c r="B1557" s="122">
        <v>6731.0</v>
      </c>
      <c r="C1557" s="123">
        <v>38189.0</v>
      </c>
      <c r="D1557" s="124"/>
      <c r="E1557" s="124">
        <v>22.0</v>
      </c>
      <c r="F1557" s="125" t="s">
        <v>74</v>
      </c>
      <c r="G1557" s="125" t="s">
        <v>8</v>
      </c>
      <c r="H1557" s="121" t="s">
        <v>5962</v>
      </c>
      <c r="I1557" s="124">
        <v>2.5</v>
      </c>
      <c r="J1557" s="124">
        <v>65.0</v>
      </c>
      <c r="K1557" s="122"/>
      <c r="L1557" s="122"/>
      <c r="M1557" s="122"/>
      <c r="N1557" s="122"/>
      <c r="O1557" s="125"/>
      <c r="P1557" s="145">
        <v>1.3864378E7</v>
      </c>
      <c r="Q1557" s="121"/>
      <c r="R1557" s="121" t="s">
        <v>5969</v>
      </c>
      <c r="S1557" s="128"/>
      <c r="T1557" s="132"/>
      <c r="U1557" s="121"/>
      <c r="V1557" s="121"/>
      <c r="W1557" s="121"/>
      <c r="X1557" s="122"/>
    </row>
    <row r="1558" ht="12.75" customHeight="1">
      <c r="A1558" s="121" t="s">
        <v>8659</v>
      </c>
      <c r="B1558" s="122">
        <v>6735.0</v>
      </c>
      <c r="C1558" s="123">
        <v>38191.0</v>
      </c>
      <c r="D1558" s="124"/>
      <c r="E1558" s="124">
        <v>13.0</v>
      </c>
      <c r="F1558" s="125" t="s">
        <v>74</v>
      </c>
      <c r="G1558" s="125" t="s">
        <v>8</v>
      </c>
      <c r="H1558" s="121" t="s">
        <v>5962</v>
      </c>
      <c r="I1558" s="124">
        <v>3.5</v>
      </c>
      <c r="J1558" s="124">
        <v>64.0</v>
      </c>
      <c r="K1558" s="122"/>
      <c r="L1558" s="122"/>
      <c r="M1558" s="122"/>
      <c r="N1558" s="122"/>
      <c r="O1558" s="125"/>
      <c r="P1558" s="145">
        <v>7.2126857E7</v>
      </c>
      <c r="Q1558" s="121"/>
      <c r="R1558" s="121" t="s">
        <v>5963</v>
      </c>
      <c r="S1558" s="128"/>
      <c r="T1558" s="132"/>
      <c r="U1558" s="121"/>
      <c r="V1558" s="121"/>
      <c r="W1558" s="121"/>
      <c r="X1558" s="122"/>
    </row>
    <row r="1559" ht="12.75" customHeight="1">
      <c r="A1559" s="121" t="s">
        <v>8659</v>
      </c>
      <c r="B1559" s="122">
        <v>6740.0</v>
      </c>
      <c r="C1559" s="123">
        <v>38191.0</v>
      </c>
      <c r="D1559" s="124"/>
      <c r="E1559" s="124">
        <v>14.0</v>
      </c>
      <c r="F1559" s="125" t="s">
        <v>74</v>
      </c>
      <c r="G1559" s="125" t="s">
        <v>8</v>
      </c>
      <c r="H1559" s="121"/>
      <c r="I1559" s="124">
        <v>3.4</v>
      </c>
      <c r="J1559" s="124">
        <v>67.0</v>
      </c>
      <c r="K1559" s="122"/>
      <c r="L1559" s="122"/>
      <c r="M1559" s="122"/>
      <c r="N1559" s="122"/>
      <c r="O1559" s="125"/>
      <c r="P1559" s="145">
        <v>7.2142152E7</v>
      </c>
      <c r="Q1559" s="121"/>
      <c r="R1559" s="121" t="s">
        <v>5969</v>
      </c>
      <c r="S1559" s="128"/>
      <c r="T1559" s="132"/>
      <c r="U1559" s="121"/>
      <c r="V1559" s="121"/>
      <c r="W1559" s="121"/>
      <c r="X1559" s="122"/>
    </row>
    <row r="1560" ht="12.75" customHeight="1">
      <c r="A1560" s="121" t="s">
        <v>8659</v>
      </c>
      <c r="B1560" s="122">
        <v>6765.0</v>
      </c>
      <c r="C1560" s="123">
        <v>38192.0</v>
      </c>
      <c r="D1560" s="124"/>
      <c r="E1560" s="124">
        <v>13.0</v>
      </c>
      <c r="F1560" s="125" t="s">
        <v>74</v>
      </c>
      <c r="G1560" s="125" t="s">
        <v>8</v>
      </c>
      <c r="H1560" s="121" t="s">
        <v>5962</v>
      </c>
      <c r="I1560" s="124">
        <v>2.5</v>
      </c>
      <c r="J1560" s="124">
        <v>64.0</v>
      </c>
      <c r="K1560" s="122"/>
      <c r="L1560" s="122"/>
      <c r="M1560" s="122"/>
      <c r="N1560" s="122"/>
      <c r="O1560" s="125"/>
      <c r="P1560" s="145">
        <v>5.261099E7</v>
      </c>
      <c r="Q1560" s="121"/>
      <c r="R1560" s="121" t="s">
        <v>5963</v>
      </c>
      <c r="S1560" s="132"/>
      <c r="T1560" s="132"/>
      <c r="U1560" s="121"/>
      <c r="V1560" s="121"/>
      <c r="W1560" s="121"/>
      <c r="X1560" s="122"/>
    </row>
    <row r="1561" ht="12.75" customHeight="1">
      <c r="A1561" s="121" t="s">
        <v>8659</v>
      </c>
      <c r="B1561" s="122">
        <v>6763.0</v>
      </c>
      <c r="C1561" s="123">
        <v>38192.0</v>
      </c>
      <c r="D1561" s="124"/>
      <c r="E1561" s="124">
        <v>12.0</v>
      </c>
      <c r="F1561" s="125" t="s">
        <v>74</v>
      </c>
      <c r="G1561" s="125" t="s">
        <v>8</v>
      </c>
      <c r="H1561" s="121" t="s">
        <v>5962</v>
      </c>
      <c r="I1561" s="124">
        <v>2.5</v>
      </c>
      <c r="J1561" s="124">
        <v>62.0</v>
      </c>
      <c r="K1561" s="122"/>
      <c r="L1561" s="122"/>
      <c r="M1561" s="122"/>
      <c r="N1561" s="122"/>
      <c r="O1561" s="125"/>
      <c r="P1561" s="145">
        <v>5.261099E7</v>
      </c>
      <c r="Q1561" s="121"/>
      <c r="R1561" s="121" t="s">
        <v>5963</v>
      </c>
      <c r="S1561" s="132"/>
      <c r="T1561" s="132"/>
      <c r="U1561" s="121"/>
      <c r="V1561" s="121"/>
      <c r="W1561" s="121"/>
      <c r="X1561" s="122"/>
    </row>
    <row r="1562" ht="12.75" customHeight="1">
      <c r="A1562" s="121" t="s">
        <v>8659</v>
      </c>
      <c r="B1562" s="122">
        <v>6764.0</v>
      </c>
      <c r="C1562" s="123">
        <v>38192.0</v>
      </c>
      <c r="D1562" s="124"/>
      <c r="E1562" s="124">
        <v>16.0</v>
      </c>
      <c r="F1562" s="125" t="s">
        <v>74</v>
      </c>
      <c r="G1562" s="125" t="s">
        <v>8</v>
      </c>
      <c r="H1562" s="121" t="s">
        <v>5962</v>
      </c>
      <c r="I1562" s="124">
        <v>2.2</v>
      </c>
      <c r="J1562" s="124">
        <v>60.0</v>
      </c>
      <c r="K1562" s="122"/>
      <c r="L1562" s="122"/>
      <c r="M1562" s="122"/>
      <c r="N1562" s="122"/>
      <c r="O1562" s="125"/>
      <c r="P1562" s="145">
        <v>5.2612573E7</v>
      </c>
      <c r="Q1562" s="121"/>
      <c r="R1562" s="121" t="s">
        <v>5963</v>
      </c>
      <c r="S1562" s="128"/>
      <c r="T1562" s="132"/>
      <c r="U1562" s="121"/>
      <c r="V1562" s="121"/>
      <c r="W1562" s="121"/>
      <c r="X1562" s="122"/>
    </row>
    <row r="1563" ht="12.75" customHeight="1">
      <c r="A1563" s="121" t="s">
        <v>8659</v>
      </c>
      <c r="B1563" s="122">
        <v>6772.0</v>
      </c>
      <c r="C1563" s="123">
        <v>38193.0</v>
      </c>
      <c r="D1563" s="124"/>
      <c r="E1563" s="124">
        <v>12.3</v>
      </c>
      <c r="F1563" s="125" t="s">
        <v>74</v>
      </c>
      <c r="G1563" s="125" t="s">
        <v>8</v>
      </c>
      <c r="H1563" s="121" t="s">
        <v>5962</v>
      </c>
      <c r="I1563" s="124">
        <v>2.1</v>
      </c>
      <c r="J1563" s="124">
        <v>58.0</v>
      </c>
      <c r="K1563" s="122"/>
      <c r="L1563" s="122"/>
      <c r="M1563" s="122"/>
      <c r="N1563" s="122"/>
      <c r="O1563" s="125"/>
      <c r="P1563" s="145">
        <v>1.140211E7</v>
      </c>
      <c r="Q1563" s="121"/>
      <c r="R1563" s="121" t="s">
        <v>5963</v>
      </c>
      <c r="S1563" s="128"/>
      <c r="T1563" s="132"/>
      <c r="U1563" s="121"/>
      <c r="V1563" s="121"/>
      <c r="W1563" s="121"/>
      <c r="X1563" s="121"/>
    </row>
    <row r="1564" ht="12.75" customHeight="1">
      <c r="A1564" s="121" t="s">
        <v>8659</v>
      </c>
      <c r="B1564" s="122">
        <v>6780.0</v>
      </c>
      <c r="C1564" s="123">
        <v>38196.0</v>
      </c>
      <c r="D1564" s="124"/>
      <c r="E1564" s="124">
        <v>7.45</v>
      </c>
      <c r="F1564" s="125" t="s">
        <v>74</v>
      </c>
      <c r="G1564" s="125" t="s">
        <v>8</v>
      </c>
      <c r="H1564" s="121" t="s">
        <v>5962</v>
      </c>
      <c r="I1564" s="124">
        <v>3.0</v>
      </c>
      <c r="J1564" s="124">
        <v>64.0</v>
      </c>
      <c r="K1564" s="122"/>
      <c r="L1564" s="122"/>
      <c r="M1564" s="122"/>
      <c r="N1564" s="122"/>
      <c r="O1564" s="125"/>
      <c r="P1564" s="145">
        <v>7.2115955E7</v>
      </c>
      <c r="Q1564" s="121"/>
      <c r="R1564" s="121" t="s">
        <v>5969</v>
      </c>
      <c r="S1564" s="128"/>
      <c r="T1564" s="132"/>
      <c r="U1564" s="121"/>
      <c r="V1564" s="121"/>
      <c r="W1564" s="121"/>
      <c r="X1564" s="122"/>
    </row>
    <row r="1565" ht="12.75" customHeight="1">
      <c r="A1565" s="121" t="s">
        <v>8659</v>
      </c>
      <c r="B1565" s="122">
        <v>6785.0</v>
      </c>
      <c r="C1565" s="123">
        <v>38196.0</v>
      </c>
      <c r="D1565" s="124"/>
      <c r="E1565" s="124">
        <v>20.0</v>
      </c>
      <c r="F1565" s="125" t="s">
        <v>74</v>
      </c>
      <c r="G1565" s="125" t="s">
        <v>8</v>
      </c>
      <c r="H1565" s="121" t="s">
        <v>5962</v>
      </c>
      <c r="I1565" s="124">
        <v>2.6</v>
      </c>
      <c r="J1565" s="124">
        <v>62.0</v>
      </c>
      <c r="K1565" s="122">
        <v>31.0</v>
      </c>
      <c r="L1565" s="122"/>
      <c r="M1565" s="122"/>
      <c r="N1565" s="122"/>
      <c r="O1565" s="125"/>
      <c r="P1565" s="145">
        <v>1.3854927E7</v>
      </c>
      <c r="Q1565" s="121"/>
      <c r="R1565" s="121" t="s">
        <v>5969</v>
      </c>
      <c r="S1565" s="128"/>
      <c r="T1565" s="132"/>
      <c r="U1565" s="121"/>
      <c r="V1565" s="121"/>
      <c r="W1565" s="121"/>
      <c r="X1565" s="122"/>
    </row>
    <row r="1566" ht="12.75" customHeight="1">
      <c r="A1566" s="121" t="s">
        <v>8659</v>
      </c>
      <c r="B1566" s="122">
        <v>6789.0</v>
      </c>
      <c r="C1566" s="123">
        <v>38198.0</v>
      </c>
      <c r="D1566" s="124"/>
      <c r="E1566" s="124">
        <v>14.0</v>
      </c>
      <c r="F1566" s="125" t="s">
        <v>74</v>
      </c>
      <c r="G1566" s="125" t="s">
        <v>8</v>
      </c>
      <c r="H1566" s="121" t="s">
        <v>5962</v>
      </c>
      <c r="I1566" s="124">
        <v>2.3</v>
      </c>
      <c r="J1566" s="124">
        <v>61.0</v>
      </c>
      <c r="K1566" s="122"/>
      <c r="L1566" s="122"/>
      <c r="M1566" s="122"/>
      <c r="N1566" s="122"/>
      <c r="O1566" s="125"/>
      <c r="P1566" s="145">
        <v>1.0695972E7</v>
      </c>
      <c r="Q1566" s="121"/>
      <c r="R1566" s="121" t="s">
        <v>5969</v>
      </c>
      <c r="S1566" s="128"/>
      <c r="T1566" s="132"/>
      <c r="U1566" s="121"/>
      <c r="V1566" s="121"/>
      <c r="W1566" s="121"/>
      <c r="X1566" s="122"/>
    </row>
    <row r="1567" ht="12.75" customHeight="1">
      <c r="A1567" s="121" t="s">
        <v>8659</v>
      </c>
      <c r="B1567" s="122">
        <v>12428.0</v>
      </c>
      <c r="C1567" s="123">
        <v>38129.0</v>
      </c>
      <c r="D1567" s="124"/>
      <c r="E1567" s="124">
        <v>18.3</v>
      </c>
      <c r="F1567" s="121" t="s">
        <v>969</v>
      </c>
      <c r="G1567" s="125" t="s">
        <v>8</v>
      </c>
      <c r="H1567" s="121" t="s">
        <v>5962</v>
      </c>
      <c r="I1567" s="124">
        <v>5.1</v>
      </c>
      <c r="J1567" s="121">
        <v>80.0</v>
      </c>
      <c r="K1567" s="122">
        <v>40.0</v>
      </c>
      <c r="L1567" s="122"/>
      <c r="M1567" s="122"/>
      <c r="N1567" s="122"/>
      <c r="O1567" s="125"/>
      <c r="P1567" s="145">
        <v>1.4337809E7</v>
      </c>
      <c r="Q1567" s="121"/>
      <c r="R1567" s="121" t="s">
        <v>5996</v>
      </c>
      <c r="S1567" s="132"/>
      <c r="T1567" s="132"/>
      <c r="U1567" s="121"/>
      <c r="V1567" s="121"/>
      <c r="W1567" s="121"/>
      <c r="X1567" s="121"/>
    </row>
    <row r="1568" ht="12.75" customHeight="1">
      <c r="A1568" s="121" t="s">
        <v>8659</v>
      </c>
      <c r="B1568" s="122">
        <v>12429.0</v>
      </c>
      <c r="C1568" s="123">
        <v>38129.0</v>
      </c>
      <c r="D1568" s="124"/>
      <c r="E1568" s="124">
        <v>12.0</v>
      </c>
      <c r="F1568" s="125" t="s">
        <v>969</v>
      </c>
      <c r="G1568" s="125" t="s">
        <v>8</v>
      </c>
      <c r="H1568" s="121" t="s">
        <v>5962</v>
      </c>
      <c r="I1568" s="124">
        <v>5.2</v>
      </c>
      <c r="J1568" s="121">
        <v>80.0</v>
      </c>
      <c r="K1568" s="122"/>
      <c r="L1568" s="122"/>
      <c r="M1568" s="122"/>
      <c r="N1568" s="122"/>
      <c r="O1568" s="125"/>
      <c r="P1568" s="145">
        <v>1.4584355E7</v>
      </c>
      <c r="Q1568" s="121"/>
      <c r="R1568" s="121" t="s">
        <v>5996</v>
      </c>
      <c r="S1568" s="128"/>
      <c r="T1568" s="132"/>
      <c r="U1568" s="121"/>
      <c r="V1568" s="121"/>
      <c r="W1568" s="121"/>
      <c r="X1568" s="122"/>
    </row>
    <row r="1569" ht="12.75" customHeight="1">
      <c r="A1569" s="121" t="s">
        <v>8659</v>
      </c>
      <c r="B1569" s="122">
        <v>12202.0</v>
      </c>
      <c r="C1569" s="123">
        <v>38136.0</v>
      </c>
      <c r="D1569" s="124"/>
      <c r="E1569" s="124">
        <v>21.0</v>
      </c>
      <c r="F1569" s="125" t="s">
        <v>969</v>
      </c>
      <c r="G1569" s="125" t="s">
        <v>8</v>
      </c>
      <c r="H1569" s="121" t="s">
        <v>5962</v>
      </c>
      <c r="I1569" s="124">
        <v>7.0</v>
      </c>
      <c r="J1569" s="121">
        <v>80.0</v>
      </c>
      <c r="K1569" s="122">
        <v>42.0</v>
      </c>
      <c r="L1569" s="122"/>
      <c r="M1569" s="122"/>
      <c r="N1569" s="122"/>
      <c r="O1569" s="125"/>
      <c r="P1569" s="145">
        <v>198113.0</v>
      </c>
      <c r="Q1569" s="121"/>
      <c r="R1569" s="121" t="s">
        <v>5978</v>
      </c>
      <c r="S1569" s="128"/>
      <c r="T1569" s="132"/>
      <c r="U1569" s="121"/>
      <c r="V1569" s="121"/>
      <c r="W1569" s="121"/>
      <c r="X1569" s="122"/>
    </row>
    <row r="1570" ht="12.75" customHeight="1">
      <c r="A1570" s="121" t="s">
        <v>8659</v>
      </c>
      <c r="B1570" s="122">
        <v>12214.0</v>
      </c>
      <c r="C1570" s="123">
        <v>38147.0</v>
      </c>
      <c r="D1570" s="124"/>
      <c r="E1570" s="124">
        <v>14.0</v>
      </c>
      <c r="F1570" s="125" t="s">
        <v>969</v>
      </c>
      <c r="G1570" s="125" t="s">
        <v>8</v>
      </c>
      <c r="H1570" s="121" t="s">
        <v>5962</v>
      </c>
      <c r="I1570" s="124">
        <v>6.0</v>
      </c>
      <c r="J1570" s="121">
        <v>80.0</v>
      </c>
      <c r="K1570" s="122">
        <v>42.0</v>
      </c>
      <c r="L1570" s="122"/>
      <c r="M1570" s="122"/>
      <c r="N1570" s="122"/>
      <c r="O1570" s="125"/>
      <c r="P1570" s="145">
        <v>1.0769646E7</v>
      </c>
      <c r="Q1570" s="121"/>
      <c r="R1570" s="121" t="s">
        <v>5963</v>
      </c>
      <c r="S1570" s="128"/>
      <c r="T1570" s="132"/>
      <c r="U1570" s="121"/>
      <c r="V1570" s="121"/>
      <c r="W1570" s="121"/>
      <c r="X1570" s="122"/>
    </row>
    <row r="1571" ht="12.75" customHeight="1">
      <c r="A1571" s="121" t="s">
        <v>8659</v>
      </c>
      <c r="B1571" s="122">
        <v>12205.0</v>
      </c>
      <c r="C1571" s="123">
        <v>38138.0</v>
      </c>
      <c r="D1571" s="124"/>
      <c r="E1571" s="124">
        <v>13.2</v>
      </c>
      <c r="F1571" s="125" t="s">
        <v>8663</v>
      </c>
      <c r="G1571" s="125" t="s">
        <v>8</v>
      </c>
      <c r="H1571" s="121" t="s">
        <v>5962</v>
      </c>
      <c r="I1571" s="124">
        <v>7.0</v>
      </c>
      <c r="J1571" s="121">
        <v>84.0</v>
      </c>
      <c r="K1571" s="122">
        <v>43.0</v>
      </c>
      <c r="L1571" s="122"/>
      <c r="M1571" s="122"/>
      <c r="N1571" s="122"/>
      <c r="O1571" s="125"/>
      <c r="P1571" s="145">
        <v>1.0712816E7</v>
      </c>
      <c r="Q1571" s="121"/>
      <c r="R1571" s="121" t="s">
        <v>5963</v>
      </c>
      <c r="S1571" s="128"/>
      <c r="T1571" s="132"/>
      <c r="U1571" s="121"/>
      <c r="V1571" s="121"/>
      <c r="W1571" s="121"/>
      <c r="X1571" s="122"/>
    </row>
    <row r="1572" ht="12.75" customHeight="1">
      <c r="A1572" s="121" t="s">
        <v>8659</v>
      </c>
      <c r="B1572" s="122">
        <v>12212.0</v>
      </c>
      <c r="C1572" s="123">
        <v>38145.0</v>
      </c>
      <c r="D1572" s="124"/>
      <c r="E1572" s="124">
        <v>10.0</v>
      </c>
      <c r="F1572" s="125" t="s">
        <v>8663</v>
      </c>
      <c r="G1572" s="125" t="s">
        <v>8</v>
      </c>
      <c r="H1572" s="121" t="s">
        <v>5962</v>
      </c>
      <c r="I1572" s="124">
        <v>5.7</v>
      </c>
      <c r="J1572" s="121">
        <v>82.0</v>
      </c>
      <c r="K1572" s="122">
        <v>40.0</v>
      </c>
      <c r="L1572" s="122"/>
      <c r="M1572" s="122"/>
      <c r="N1572" s="122"/>
      <c r="O1572" s="125"/>
      <c r="P1572" s="145">
        <v>9370915.0</v>
      </c>
      <c r="Q1572" s="121"/>
      <c r="R1572" s="121" t="s">
        <v>5963</v>
      </c>
      <c r="S1572" s="146"/>
      <c r="T1572" s="146"/>
      <c r="U1572" s="121"/>
      <c r="V1572" s="121"/>
      <c r="W1572" s="121"/>
      <c r="X1572" s="122"/>
    </row>
    <row r="1573" ht="12.75" customHeight="1">
      <c r="A1573" s="121" t="s">
        <v>8659</v>
      </c>
      <c r="B1573" s="122">
        <v>12211.0</v>
      </c>
      <c r="C1573" s="123">
        <v>38145.0</v>
      </c>
      <c r="D1573" s="124"/>
      <c r="E1573" s="124">
        <v>13.3</v>
      </c>
      <c r="F1573" s="125" t="s">
        <v>8663</v>
      </c>
      <c r="G1573" s="125" t="s">
        <v>8</v>
      </c>
      <c r="H1573" s="121" t="s">
        <v>5962</v>
      </c>
      <c r="I1573" s="124">
        <v>5.0</v>
      </c>
      <c r="J1573" s="121">
        <v>77.0</v>
      </c>
      <c r="K1573" s="122">
        <v>37.0</v>
      </c>
      <c r="L1573" s="122"/>
      <c r="M1573" s="122"/>
      <c r="N1573" s="122"/>
      <c r="O1573" s="125"/>
      <c r="P1573" s="145">
        <v>1.049774E7</v>
      </c>
      <c r="Q1573" s="121"/>
      <c r="R1573" s="121" t="s">
        <v>5963</v>
      </c>
      <c r="S1573" s="132"/>
      <c r="T1573" s="132"/>
      <c r="U1573" s="121"/>
      <c r="V1573" s="121"/>
      <c r="W1573" s="121"/>
      <c r="X1573" s="122"/>
    </row>
    <row r="1574" ht="12.75" customHeight="1">
      <c r="A1574" s="121" t="s">
        <v>8659</v>
      </c>
      <c r="B1574" s="122">
        <v>12410.0</v>
      </c>
      <c r="C1574" s="123">
        <v>38152.0</v>
      </c>
      <c r="D1574" s="124"/>
      <c r="E1574" s="124">
        <v>13.45</v>
      </c>
      <c r="F1574" s="125" t="s">
        <v>8663</v>
      </c>
      <c r="G1574" s="125" t="s">
        <v>8</v>
      </c>
      <c r="H1574" s="121" t="s">
        <v>5962</v>
      </c>
      <c r="I1574" s="124">
        <v>6.0</v>
      </c>
      <c r="J1574" s="121">
        <v>85.0</v>
      </c>
      <c r="K1574" s="122"/>
      <c r="L1574" s="122"/>
      <c r="M1574" s="122"/>
      <c r="N1574" s="122"/>
      <c r="O1574" s="125"/>
      <c r="P1574" s="145">
        <v>4.5536791E7</v>
      </c>
      <c r="Q1574" s="121"/>
      <c r="R1574" s="121" t="s">
        <v>1</v>
      </c>
      <c r="S1574" s="128"/>
      <c r="T1574" s="132"/>
      <c r="U1574" s="121"/>
      <c r="V1574" s="121"/>
      <c r="W1574" s="121"/>
      <c r="X1574" s="122"/>
    </row>
    <row r="1575" ht="12.75" customHeight="1">
      <c r="A1575" s="121" t="s">
        <v>8659</v>
      </c>
      <c r="B1575" s="122">
        <v>6892.0</v>
      </c>
      <c r="C1575" s="123">
        <v>38154.0</v>
      </c>
      <c r="D1575" s="124"/>
      <c r="E1575" s="124">
        <v>15.3</v>
      </c>
      <c r="F1575" s="125" t="s">
        <v>8663</v>
      </c>
      <c r="G1575" s="125" t="s">
        <v>8</v>
      </c>
      <c r="H1575" s="121" t="s">
        <v>5962</v>
      </c>
      <c r="I1575" s="124">
        <v>5.0</v>
      </c>
      <c r="J1575" s="121">
        <v>78.0</v>
      </c>
      <c r="K1575" s="122"/>
      <c r="L1575" s="122"/>
      <c r="M1575" s="122"/>
      <c r="N1575" s="122"/>
      <c r="O1575" s="125"/>
      <c r="P1575" s="145">
        <v>7.2023628E7</v>
      </c>
      <c r="Q1575" s="121"/>
      <c r="R1575" s="121" t="s">
        <v>5969</v>
      </c>
      <c r="S1575" s="128"/>
      <c r="T1575" s="132"/>
      <c r="U1575" s="121"/>
      <c r="V1575" s="121"/>
      <c r="W1575" s="121"/>
      <c r="X1575" s="121"/>
    </row>
    <row r="1576" ht="12.75" customHeight="1">
      <c r="A1576" s="121" t="s">
        <v>8659</v>
      </c>
      <c r="B1576" s="122">
        <v>12273.0</v>
      </c>
      <c r="C1576" s="123">
        <v>38173.0</v>
      </c>
      <c r="D1576" s="124"/>
      <c r="E1576" s="124">
        <v>19.0</v>
      </c>
      <c r="F1576" s="125" t="s">
        <v>8663</v>
      </c>
      <c r="G1576" s="125" t="s">
        <v>8</v>
      </c>
      <c r="H1576" s="121" t="s">
        <v>5962</v>
      </c>
      <c r="I1576" s="124">
        <v>5.5</v>
      </c>
      <c r="J1576" s="121">
        <v>80.0</v>
      </c>
      <c r="K1576" s="122">
        <v>39.0</v>
      </c>
      <c r="L1576" s="122"/>
      <c r="M1576" s="122"/>
      <c r="N1576" s="122"/>
      <c r="O1576" s="125"/>
      <c r="P1576" s="145">
        <v>5.3527338E7</v>
      </c>
      <c r="Q1576" s="121"/>
      <c r="R1576" s="121" t="s">
        <v>5963</v>
      </c>
      <c r="S1576" s="128"/>
      <c r="T1576" s="132"/>
      <c r="U1576" s="121"/>
      <c r="V1576" s="121"/>
      <c r="W1576" s="121"/>
      <c r="X1576" s="122"/>
    </row>
    <row r="1577" ht="12.75" customHeight="1">
      <c r="A1577" s="121" t="s">
        <v>8659</v>
      </c>
      <c r="B1577" s="122">
        <v>12281.0</v>
      </c>
      <c r="C1577" s="123">
        <v>38177.0</v>
      </c>
      <c r="D1577" s="124"/>
      <c r="E1577" s="124">
        <v>20.3</v>
      </c>
      <c r="F1577" s="125" t="s">
        <v>8663</v>
      </c>
      <c r="G1577" s="125" t="s">
        <v>8</v>
      </c>
      <c r="H1577" s="121" t="s">
        <v>5962</v>
      </c>
      <c r="I1577" s="124">
        <v>3.0</v>
      </c>
      <c r="J1577" s="121">
        <v>70.0</v>
      </c>
      <c r="K1577" s="122">
        <v>34.0</v>
      </c>
      <c r="L1577" s="122"/>
      <c r="M1577" s="122"/>
      <c r="N1577" s="122"/>
      <c r="O1577" s="125"/>
      <c r="P1577" s="145">
        <v>1.0785489E7</v>
      </c>
      <c r="Q1577" s="121"/>
      <c r="R1577" s="121" t="s">
        <v>6057</v>
      </c>
      <c r="S1577" s="128"/>
      <c r="T1577" s="132"/>
      <c r="U1577" s="121"/>
      <c r="V1577" s="121"/>
      <c r="W1577" s="121"/>
      <c r="X1577" s="122"/>
    </row>
    <row r="1578" ht="12.75" customHeight="1">
      <c r="A1578" s="121" t="s">
        <v>8659</v>
      </c>
      <c r="B1578" s="122">
        <v>12278.0</v>
      </c>
      <c r="C1578" s="123">
        <v>38177.0</v>
      </c>
      <c r="D1578" s="124"/>
      <c r="E1578" s="124">
        <v>18.0</v>
      </c>
      <c r="F1578" s="125" t="s">
        <v>8663</v>
      </c>
      <c r="G1578" s="125" t="s">
        <v>8</v>
      </c>
      <c r="H1578" s="121" t="s">
        <v>5962</v>
      </c>
      <c r="I1578" s="124">
        <v>2.8</v>
      </c>
      <c r="J1578" s="121">
        <v>64.0</v>
      </c>
      <c r="K1578" s="122">
        <v>32.0</v>
      </c>
      <c r="L1578" s="122"/>
      <c r="M1578" s="122"/>
      <c r="N1578" s="122"/>
      <c r="O1578" s="125"/>
      <c r="P1578" s="145">
        <v>1.0785489E7</v>
      </c>
      <c r="Q1578" s="121"/>
      <c r="R1578" s="121"/>
      <c r="S1578" s="128"/>
      <c r="T1578" s="132"/>
      <c r="U1578" s="121"/>
      <c r="V1578" s="121"/>
      <c r="W1578" s="121"/>
      <c r="X1578" s="122"/>
    </row>
    <row r="1579" ht="12.75" customHeight="1">
      <c r="A1579" s="121" t="s">
        <v>8659</v>
      </c>
      <c r="B1579" s="122">
        <v>12286.0</v>
      </c>
      <c r="C1579" s="123">
        <v>38178.0</v>
      </c>
      <c r="D1579" s="124"/>
      <c r="E1579" s="124">
        <v>12.0</v>
      </c>
      <c r="F1579" s="125" t="s">
        <v>8663</v>
      </c>
      <c r="G1579" s="125" t="s">
        <v>8</v>
      </c>
      <c r="H1579" s="121" t="s">
        <v>5962</v>
      </c>
      <c r="I1579" s="124">
        <v>4.0</v>
      </c>
      <c r="J1579" s="121">
        <v>70.0</v>
      </c>
      <c r="K1579" s="122">
        <v>35.0</v>
      </c>
      <c r="L1579" s="122"/>
      <c r="M1579" s="122"/>
      <c r="N1579" s="122"/>
      <c r="O1579" s="125"/>
      <c r="P1579" s="145">
        <v>5.2614376E7</v>
      </c>
      <c r="Q1579" s="121"/>
      <c r="R1579" s="121" t="s">
        <v>5963</v>
      </c>
      <c r="S1579" s="128"/>
      <c r="T1579" s="132"/>
      <c r="U1579" s="121"/>
      <c r="V1579" s="121"/>
      <c r="W1579" s="121"/>
      <c r="X1579" s="122"/>
    </row>
    <row r="1580" ht="12.75" customHeight="1">
      <c r="A1580" s="121" t="s">
        <v>8659</v>
      </c>
      <c r="B1580" s="122">
        <v>12190.0</v>
      </c>
      <c r="C1580" s="123">
        <v>38126.0</v>
      </c>
      <c r="D1580" s="124"/>
      <c r="E1580" s="124">
        <v>10.3</v>
      </c>
      <c r="F1580" s="125" t="s">
        <v>8663</v>
      </c>
      <c r="G1580" s="125" t="s">
        <v>8</v>
      </c>
      <c r="H1580" s="121" t="s">
        <v>5962</v>
      </c>
      <c r="I1580" s="124">
        <v>5.9</v>
      </c>
      <c r="J1580" s="121">
        <v>81.0</v>
      </c>
      <c r="K1580" s="122">
        <v>40.0</v>
      </c>
      <c r="L1580" s="122"/>
      <c r="M1580" s="122"/>
      <c r="N1580" s="122"/>
      <c r="O1580" s="125"/>
      <c r="P1580" s="145">
        <v>1.0333633E7</v>
      </c>
      <c r="Q1580" s="121"/>
      <c r="R1580" s="121" t="s">
        <v>5963</v>
      </c>
      <c r="S1580" s="128"/>
      <c r="T1580" s="132"/>
      <c r="U1580" s="121"/>
      <c r="V1580" s="121"/>
      <c r="W1580" s="121"/>
      <c r="X1580" s="122"/>
    </row>
    <row r="1581" ht="12.75" customHeight="1">
      <c r="A1581" s="121" t="s">
        <v>8659</v>
      </c>
      <c r="B1581" s="122">
        <v>12188.0</v>
      </c>
      <c r="C1581" s="123">
        <v>38129.0</v>
      </c>
      <c r="D1581" s="124"/>
      <c r="E1581" s="124">
        <v>8.0</v>
      </c>
      <c r="F1581" s="121" t="s">
        <v>8663</v>
      </c>
      <c r="G1581" s="125" t="s">
        <v>8</v>
      </c>
      <c r="H1581" s="121" t="s">
        <v>5962</v>
      </c>
      <c r="I1581" s="124">
        <v>5.0</v>
      </c>
      <c r="J1581" s="124">
        <v>80.0</v>
      </c>
      <c r="K1581" s="122">
        <v>40.0</v>
      </c>
      <c r="L1581" s="122"/>
      <c r="M1581" s="122"/>
      <c r="N1581" s="122"/>
      <c r="O1581" s="125"/>
      <c r="P1581" s="145">
        <v>1.05399E7</v>
      </c>
      <c r="Q1581" s="121"/>
      <c r="R1581" s="121" t="s">
        <v>5963</v>
      </c>
      <c r="S1581" s="132"/>
      <c r="T1581" s="132"/>
      <c r="U1581" s="121"/>
      <c r="V1581" s="121"/>
      <c r="W1581" s="121"/>
      <c r="X1581" s="122"/>
    </row>
    <row r="1582" ht="12.75" customHeight="1">
      <c r="A1582" s="121" t="s">
        <v>8659</v>
      </c>
      <c r="B1582" s="122">
        <v>12184.0</v>
      </c>
      <c r="C1582" s="123">
        <v>38131.0</v>
      </c>
      <c r="D1582" s="124"/>
      <c r="E1582" s="124">
        <v>11.0</v>
      </c>
      <c r="F1582" s="121" t="s">
        <v>8663</v>
      </c>
      <c r="G1582" s="125" t="s">
        <v>8</v>
      </c>
      <c r="H1582" s="121" t="s">
        <v>5962</v>
      </c>
      <c r="I1582" s="124">
        <v>5.0</v>
      </c>
      <c r="J1582" s="124">
        <v>77.0</v>
      </c>
      <c r="K1582" s="122">
        <v>40.0</v>
      </c>
      <c r="L1582" s="122"/>
      <c r="M1582" s="122"/>
      <c r="N1582" s="122"/>
      <c r="O1582" s="125"/>
      <c r="P1582" s="145">
        <v>9393337.0</v>
      </c>
      <c r="Q1582" s="121"/>
      <c r="R1582" s="121" t="s">
        <v>5963</v>
      </c>
      <c r="S1582" s="132"/>
      <c r="T1582" s="132"/>
      <c r="U1582" s="121"/>
      <c r="V1582" s="121"/>
      <c r="W1582" s="121"/>
      <c r="X1582" s="122"/>
    </row>
    <row r="1583" ht="12.75" customHeight="1">
      <c r="A1583" s="121" t="s">
        <v>8659</v>
      </c>
      <c r="B1583" s="122">
        <v>12295.0</v>
      </c>
      <c r="C1583" s="123">
        <v>38179.0</v>
      </c>
      <c r="D1583" s="124"/>
      <c r="E1583" s="124">
        <v>11.0</v>
      </c>
      <c r="F1583" s="125" t="s">
        <v>8663</v>
      </c>
      <c r="G1583" s="125" t="s">
        <v>8</v>
      </c>
      <c r="H1583" s="121" t="s">
        <v>5962</v>
      </c>
      <c r="I1583" s="124">
        <v>2.0</v>
      </c>
      <c r="J1583" s="124">
        <v>50.0</v>
      </c>
      <c r="K1583" s="122">
        <v>24.0</v>
      </c>
      <c r="L1583" s="122"/>
      <c r="M1583" s="122"/>
      <c r="N1583" s="122"/>
      <c r="O1583" s="125"/>
      <c r="P1583" s="145">
        <v>1.0499016E7</v>
      </c>
      <c r="Q1583" s="121"/>
      <c r="R1583" s="121" t="s">
        <v>5963</v>
      </c>
      <c r="S1583" s="128"/>
      <c r="T1583" s="132"/>
      <c r="U1583" s="121"/>
      <c r="V1583" s="121"/>
      <c r="W1583" s="121"/>
      <c r="X1583" s="122"/>
    </row>
    <row r="1584" ht="12.75" customHeight="1">
      <c r="A1584" s="121" t="s">
        <v>8659</v>
      </c>
      <c r="B1584" s="122">
        <v>6863.0</v>
      </c>
      <c r="C1584" s="123">
        <v>38180.0</v>
      </c>
      <c r="D1584" s="124"/>
      <c r="E1584" s="124">
        <v>16.3</v>
      </c>
      <c r="F1584" s="125" t="s">
        <v>8663</v>
      </c>
      <c r="G1584" s="125" t="s">
        <v>8</v>
      </c>
      <c r="H1584" s="121" t="s">
        <v>5962</v>
      </c>
      <c r="I1584" s="124">
        <v>2.2</v>
      </c>
      <c r="J1584" s="124">
        <v>58.0</v>
      </c>
      <c r="K1584" s="122"/>
      <c r="L1584" s="122"/>
      <c r="M1584" s="122"/>
      <c r="N1584" s="122"/>
      <c r="O1584" s="125"/>
      <c r="P1584" s="145">
        <v>7.1685627E7</v>
      </c>
      <c r="Q1584" s="121"/>
      <c r="R1584" s="121" t="s">
        <v>5969</v>
      </c>
      <c r="S1584" s="128"/>
      <c r="T1584" s="132"/>
      <c r="U1584" s="121"/>
      <c r="V1584" s="121"/>
      <c r="W1584" s="121"/>
      <c r="X1584" s="121"/>
    </row>
    <row r="1585" ht="12.75" customHeight="1">
      <c r="A1585" s="121" t="s">
        <v>8659</v>
      </c>
      <c r="B1585" s="122">
        <v>12298.0</v>
      </c>
      <c r="C1585" s="123">
        <v>38181.0</v>
      </c>
      <c r="D1585" s="124"/>
      <c r="E1585" s="124">
        <v>11.0</v>
      </c>
      <c r="F1585" s="125" t="s">
        <v>8663</v>
      </c>
      <c r="G1585" s="125" t="s">
        <v>8</v>
      </c>
      <c r="H1585" s="121" t="s">
        <v>5962</v>
      </c>
      <c r="I1585" s="124">
        <v>2.2</v>
      </c>
      <c r="J1585" s="124">
        <v>67.0</v>
      </c>
      <c r="K1585" s="122">
        <v>33.0</v>
      </c>
      <c r="L1585" s="122"/>
      <c r="M1585" s="122"/>
      <c r="N1585" s="122"/>
      <c r="O1585" s="125"/>
      <c r="P1585" s="145">
        <v>9778081.0</v>
      </c>
      <c r="Q1585" s="121"/>
      <c r="R1585" s="121" t="s">
        <v>5963</v>
      </c>
      <c r="S1585" s="128"/>
      <c r="T1585" s="132"/>
      <c r="U1585" s="121"/>
      <c r="V1585" s="121"/>
      <c r="W1585" s="121"/>
      <c r="X1585" s="122"/>
    </row>
    <row r="1586" ht="12.75" customHeight="1">
      <c r="A1586" s="121" t="s">
        <v>8659</v>
      </c>
      <c r="B1586" s="122">
        <v>12299.0</v>
      </c>
      <c r="C1586" s="123">
        <v>38181.0</v>
      </c>
      <c r="D1586" s="124"/>
      <c r="E1586" s="124">
        <v>19.0</v>
      </c>
      <c r="F1586" s="125" t="s">
        <v>8663</v>
      </c>
      <c r="G1586" s="125" t="s">
        <v>8</v>
      </c>
      <c r="H1586" s="121" t="s">
        <v>5962</v>
      </c>
      <c r="I1586" s="124">
        <v>1.75</v>
      </c>
      <c r="J1586" s="124">
        <v>61.0</v>
      </c>
      <c r="K1586" s="122">
        <v>30.0</v>
      </c>
      <c r="L1586" s="122"/>
      <c r="M1586" s="122"/>
      <c r="N1586" s="122"/>
      <c r="O1586" s="125"/>
      <c r="P1586" s="145">
        <v>5.26183E7</v>
      </c>
      <c r="Q1586" s="121"/>
      <c r="R1586" s="121" t="s">
        <v>5963</v>
      </c>
      <c r="S1586" s="128"/>
      <c r="T1586" s="132"/>
      <c r="U1586" s="121"/>
      <c r="V1586" s="121"/>
      <c r="W1586" s="121"/>
      <c r="X1586" s="122"/>
    </row>
    <row r="1587" ht="12.75" customHeight="1">
      <c r="A1587" s="121" t="s">
        <v>8659</v>
      </c>
      <c r="B1587" s="122">
        <v>6749.0</v>
      </c>
      <c r="C1587" s="123">
        <v>38182.0</v>
      </c>
      <c r="D1587" s="124"/>
      <c r="E1587" s="124">
        <v>21.0</v>
      </c>
      <c r="F1587" s="125" t="s">
        <v>8663</v>
      </c>
      <c r="G1587" s="125" t="s">
        <v>8</v>
      </c>
      <c r="H1587" s="121" t="s">
        <v>5962</v>
      </c>
      <c r="I1587" s="124">
        <v>2.0</v>
      </c>
      <c r="J1587" s="124">
        <v>58.0</v>
      </c>
      <c r="K1587" s="122"/>
      <c r="L1587" s="122"/>
      <c r="M1587" s="122"/>
      <c r="N1587" s="122"/>
      <c r="O1587" s="125"/>
      <c r="P1587" s="145">
        <v>1.3910875E7</v>
      </c>
      <c r="Q1587" s="121"/>
      <c r="R1587" s="121" t="s">
        <v>5969</v>
      </c>
      <c r="S1587" s="128"/>
      <c r="T1587" s="132"/>
      <c r="U1587" s="121"/>
      <c r="V1587" s="121"/>
      <c r="W1587" s="121"/>
      <c r="X1587" s="122"/>
    </row>
    <row r="1588" ht="12.75" customHeight="1">
      <c r="A1588" s="121" t="s">
        <v>8659</v>
      </c>
      <c r="B1588" s="122">
        <v>12225.0</v>
      </c>
      <c r="C1588" s="123">
        <v>38182.0</v>
      </c>
      <c r="D1588" s="124"/>
      <c r="E1588" s="124">
        <v>17.0</v>
      </c>
      <c r="F1588" s="125" t="s">
        <v>8663</v>
      </c>
      <c r="G1588" s="125" t="s">
        <v>8</v>
      </c>
      <c r="H1588" s="121" t="s">
        <v>5962</v>
      </c>
      <c r="I1588" s="124">
        <v>1.8</v>
      </c>
      <c r="J1588" s="124">
        <v>57.0</v>
      </c>
      <c r="K1588" s="122">
        <v>25.0</v>
      </c>
      <c r="L1588" s="122"/>
      <c r="M1588" s="122"/>
      <c r="N1588" s="122"/>
      <c r="O1588" s="125"/>
      <c r="P1588" s="145"/>
      <c r="Q1588" s="121"/>
      <c r="R1588" s="121" t="s">
        <v>5969</v>
      </c>
      <c r="S1588" s="128"/>
      <c r="T1588" s="132"/>
      <c r="U1588" s="121"/>
      <c r="V1588" s="121"/>
      <c r="W1588" s="121"/>
      <c r="X1588" s="122"/>
    </row>
    <row r="1589" ht="12.75" customHeight="1">
      <c r="A1589" s="121" t="s">
        <v>8659</v>
      </c>
      <c r="B1589" s="122">
        <v>12296.0</v>
      </c>
      <c r="C1589" s="123">
        <v>38182.0</v>
      </c>
      <c r="D1589" s="124"/>
      <c r="E1589" s="124">
        <v>10.0</v>
      </c>
      <c r="F1589" s="125" t="s">
        <v>8663</v>
      </c>
      <c r="G1589" s="125" t="s">
        <v>8</v>
      </c>
      <c r="H1589" s="121" t="s">
        <v>5962</v>
      </c>
      <c r="I1589" s="124">
        <v>2.0</v>
      </c>
      <c r="J1589" s="124">
        <v>60.0</v>
      </c>
      <c r="K1589" s="122">
        <v>29.0</v>
      </c>
      <c r="L1589" s="122"/>
      <c r="M1589" s="122"/>
      <c r="N1589" s="122"/>
      <c r="O1589" s="125"/>
      <c r="P1589" s="145"/>
      <c r="Q1589" s="121"/>
      <c r="R1589" s="121" t="s">
        <v>5969</v>
      </c>
      <c r="S1589" s="128"/>
      <c r="T1589" s="132"/>
      <c r="U1589" s="121"/>
      <c r="V1589" s="121"/>
      <c r="W1589" s="121"/>
      <c r="X1589" s="122"/>
    </row>
    <row r="1590" ht="12.75" customHeight="1">
      <c r="A1590" s="121" t="s">
        <v>8659</v>
      </c>
      <c r="B1590" s="122">
        <v>12230.0</v>
      </c>
      <c r="C1590" s="123">
        <v>38185.0</v>
      </c>
      <c r="D1590" s="124"/>
      <c r="E1590" s="124">
        <v>17.0</v>
      </c>
      <c r="F1590" s="125" t="s">
        <v>8663</v>
      </c>
      <c r="G1590" s="125" t="s">
        <v>8</v>
      </c>
      <c r="H1590" s="121" t="s">
        <v>5962</v>
      </c>
      <c r="I1590" s="124">
        <v>2.2</v>
      </c>
      <c r="J1590" s="124">
        <v>60.0</v>
      </c>
      <c r="K1590" s="122">
        <v>30.0</v>
      </c>
      <c r="L1590" s="122"/>
      <c r="M1590" s="122"/>
      <c r="N1590" s="122"/>
      <c r="O1590" s="125"/>
      <c r="P1590" s="145">
        <v>5.2613397E7</v>
      </c>
      <c r="Q1590" s="121"/>
      <c r="R1590" s="121" t="s">
        <v>5978</v>
      </c>
      <c r="S1590" s="128"/>
      <c r="T1590" s="132"/>
      <c r="U1590" s="121"/>
      <c r="V1590" s="121"/>
      <c r="W1590" s="121"/>
      <c r="X1590" s="122"/>
    </row>
    <row r="1591" ht="12.75" customHeight="1">
      <c r="A1591" s="121" t="s">
        <v>8659</v>
      </c>
      <c r="B1591" s="122">
        <v>12231.0</v>
      </c>
      <c r="C1591" s="123">
        <v>38185.0</v>
      </c>
      <c r="D1591" s="124"/>
      <c r="E1591" s="124">
        <v>20.0</v>
      </c>
      <c r="F1591" s="125" t="s">
        <v>8663</v>
      </c>
      <c r="G1591" s="125" t="s">
        <v>8</v>
      </c>
      <c r="H1591" s="121" t="s">
        <v>5962</v>
      </c>
      <c r="I1591" s="124">
        <v>2.0</v>
      </c>
      <c r="J1591" s="124">
        <v>60.0</v>
      </c>
      <c r="K1591" s="122">
        <v>30.0</v>
      </c>
      <c r="L1591" s="122"/>
      <c r="M1591" s="122"/>
      <c r="N1591" s="122"/>
      <c r="O1591" s="125"/>
      <c r="P1591" s="145">
        <v>5.2615397E7</v>
      </c>
      <c r="Q1591" s="121"/>
      <c r="R1591" s="121" t="s">
        <v>5978</v>
      </c>
      <c r="S1591" s="128"/>
      <c r="T1591" s="132"/>
      <c r="U1591" s="121"/>
      <c r="V1591" s="121"/>
      <c r="W1591" s="121"/>
      <c r="X1591" s="122"/>
    </row>
    <row r="1592" ht="12.75" customHeight="1">
      <c r="A1592" s="121" t="s">
        <v>8659</v>
      </c>
      <c r="B1592" s="122">
        <v>12234.0</v>
      </c>
      <c r="C1592" s="123">
        <v>38187.0</v>
      </c>
      <c r="D1592" s="124"/>
      <c r="E1592" s="124">
        <v>10.0</v>
      </c>
      <c r="F1592" s="125" t="s">
        <v>8663</v>
      </c>
      <c r="G1592" s="125" t="s">
        <v>8</v>
      </c>
      <c r="H1592" s="121" t="s">
        <v>5962</v>
      </c>
      <c r="I1592" s="124">
        <v>3.0</v>
      </c>
      <c r="J1592" s="124">
        <v>68.0</v>
      </c>
      <c r="K1592" s="122">
        <v>34.0</v>
      </c>
      <c r="L1592" s="122"/>
      <c r="M1592" s="122"/>
      <c r="N1592" s="122"/>
      <c r="O1592" s="125"/>
      <c r="P1592" s="145">
        <v>1.3879892E7</v>
      </c>
      <c r="Q1592" s="121"/>
      <c r="R1592" s="121" t="s">
        <v>5969</v>
      </c>
      <c r="S1592" s="128"/>
      <c r="T1592" s="132"/>
      <c r="U1592" s="121"/>
      <c r="V1592" s="121"/>
      <c r="W1592" s="121"/>
      <c r="X1592" s="122"/>
    </row>
    <row r="1593" ht="12.75" customHeight="1">
      <c r="A1593" s="121" t="s">
        <v>8659</v>
      </c>
      <c r="B1593" s="122">
        <v>12235.0</v>
      </c>
      <c r="C1593" s="123">
        <v>38187.0</v>
      </c>
      <c r="D1593" s="124"/>
      <c r="E1593" s="124">
        <v>12.0</v>
      </c>
      <c r="F1593" s="125" t="s">
        <v>8663</v>
      </c>
      <c r="G1593" s="125" t="s">
        <v>8</v>
      </c>
      <c r="H1593" s="121" t="s">
        <v>5962</v>
      </c>
      <c r="I1593" s="124">
        <v>3.0</v>
      </c>
      <c r="J1593" s="124">
        <v>68.0</v>
      </c>
      <c r="K1593" s="122">
        <v>33.0</v>
      </c>
      <c r="L1593" s="122"/>
      <c r="M1593" s="122"/>
      <c r="N1593" s="122"/>
      <c r="O1593" s="125"/>
      <c r="P1593" s="145">
        <v>1.0739443E7</v>
      </c>
      <c r="Q1593" s="121"/>
      <c r="R1593" s="121" t="s">
        <v>5969</v>
      </c>
      <c r="S1593" s="128"/>
      <c r="T1593" s="132"/>
      <c r="U1593" s="121"/>
      <c r="V1593" s="121"/>
      <c r="W1593" s="121"/>
      <c r="X1593" s="121"/>
    </row>
    <row r="1594" ht="12.75" customHeight="1">
      <c r="A1594" s="121" t="s">
        <v>8659</v>
      </c>
      <c r="B1594" s="122">
        <v>12236.0</v>
      </c>
      <c r="C1594" s="123">
        <v>38187.0</v>
      </c>
      <c r="D1594" s="124"/>
      <c r="E1594" s="124">
        <v>19.0</v>
      </c>
      <c r="F1594" s="125" t="s">
        <v>8663</v>
      </c>
      <c r="G1594" s="125" t="s">
        <v>8</v>
      </c>
      <c r="H1594" s="121" t="s">
        <v>5962</v>
      </c>
      <c r="I1594" s="124">
        <v>3.1</v>
      </c>
      <c r="J1594" s="124">
        <v>69.0</v>
      </c>
      <c r="K1594" s="122">
        <v>35.0</v>
      </c>
      <c r="L1594" s="122"/>
      <c r="M1594" s="122"/>
      <c r="N1594" s="122"/>
      <c r="O1594" s="125"/>
      <c r="P1594" s="145">
        <v>1.3882432E7</v>
      </c>
      <c r="Q1594" s="121"/>
      <c r="R1594" s="121" t="s">
        <v>5969</v>
      </c>
      <c r="S1594" s="128"/>
      <c r="T1594" s="132"/>
      <c r="U1594" s="121"/>
      <c r="V1594" s="121"/>
      <c r="W1594" s="121"/>
      <c r="X1594" s="122"/>
    </row>
    <row r="1595" ht="12.75" customHeight="1">
      <c r="A1595" s="121" t="s">
        <v>8659</v>
      </c>
      <c r="B1595" s="122">
        <v>12238.0</v>
      </c>
      <c r="C1595" s="123">
        <v>38195.0</v>
      </c>
      <c r="D1595" s="124"/>
      <c r="E1595" s="124">
        <v>12.0</v>
      </c>
      <c r="F1595" s="125" t="s">
        <v>8663</v>
      </c>
      <c r="G1595" s="125" t="s">
        <v>8</v>
      </c>
      <c r="H1595" s="121" t="s">
        <v>5962</v>
      </c>
      <c r="I1595" s="124">
        <v>3.0</v>
      </c>
      <c r="J1595" s="124">
        <v>75.0</v>
      </c>
      <c r="K1595" s="122"/>
      <c r="L1595" s="122"/>
      <c r="M1595" s="122"/>
      <c r="N1595" s="122"/>
      <c r="O1595" s="125"/>
      <c r="P1595" s="145">
        <v>3.2759231E7</v>
      </c>
      <c r="Q1595" s="121"/>
      <c r="R1595" s="121" t="s">
        <v>6054</v>
      </c>
      <c r="S1595" s="128"/>
      <c r="T1595" s="132"/>
      <c r="U1595" s="121"/>
      <c r="V1595" s="121"/>
      <c r="W1595" s="121"/>
      <c r="X1595" s="122"/>
    </row>
    <row r="1596" ht="12.75" customHeight="1">
      <c r="A1596" s="121" t="s">
        <v>8659</v>
      </c>
      <c r="B1596" s="122">
        <v>12238.0</v>
      </c>
      <c r="C1596" s="123">
        <v>38195.0</v>
      </c>
      <c r="D1596" s="124"/>
      <c r="E1596" s="124">
        <v>12.0</v>
      </c>
      <c r="F1596" s="125" t="s">
        <v>8663</v>
      </c>
      <c r="G1596" s="125" t="s">
        <v>8</v>
      </c>
      <c r="H1596" s="121" t="s">
        <v>5962</v>
      </c>
      <c r="I1596" s="124">
        <v>3.0</v>
      </c>
      <c r="J1596" s="124">
        <v>75.0</v>
      </c>
      <c r="K1596" s="122"/>
      <c r="L1596" s="122"/>
      <c r="M1596" s="122"/>
      <c r="N1596" s="122"/>
      <c r="O1596" s="125"/>
      <c r="P1596" s="145">
        <v>3.2759231E7</v>
      </c>
      <c r="Q1596" s="121"/>
      <c r="R1596" s="121" t="s">
        <v>6054</v>
      </c>
      <c r="S1596" s="128"/>
      <c r="T1596" s="132"/>
      <c r="U1596" s="121"/>
      <c r="V1596" s="121"/>
      <c r="W1596" s="121"/>
      <c r="X1596" s="122"/>
    </row>
    <row r="1597" ht="12.75" customHeight="1">
      <c r="A1597" s="121" t="s">
        <v>8659</v>
      </c>
      <c r="B1597" s="122">
        <v>12365.0</v>
      </c>
      <c r="C1597" s="123">
        <v>38118.0</v>
      </c>
      <c r="D1597" s="124"/>
      <c r="E1597" s="124">
        <v>10.3</v>
      </c>
      <c r="F1597" s="125" t="s">
        <v>8664</v>
      </c>
      <c r="G1597" s="125" t="s">
        <v>8</v>
      </c>
      <c r="H1597" s="121" t="s">
        <v>5962</v>
      </c>
      <c r="I1597" s="124">
        <v>9.35</v>
      </c>
      <c r="J1597" s="121">
        <v>100.0</v>
      </c>
      <c r="K1597" s="122"/>
      <c r="L1597" s="122"/>
      <c r="M1597" s="122"/>
      <c r="N1597" s="122"/>
      <c r="O1597" s="125"/>
      <c r="P1597" s="145">
        <v>1394077.0</v>
      </c>
      <c r="Q1597" s="121"/>
      <c r="R1597" s="121" t="s">
        <v>5978</v>
      </c>
      <c r="S1597" s="128"/>
      <c r="T1597" s="132"/>
      <c r="U1597" s="121"/>
      <c r="V1597" s="121"/>
      <c r="W1597" s="121"/>
      <c r="X1597" s="122"/>
    </row>
    <row r="1598" ht="12.75" customHeight="1">
      <c r="A1598" s="121" t="s">
        <v>8659</v>
      </c>
      <c r="B1598" s="122">
        <v>6719.0</v>
      </c>
      <c r="C1598" s="123">
        <v>38184.0</v>
      </c>
      <c r="D1598" s="124"/>
      <c r="E1598" s="124">
        <v>18.3</v>
      </c>
      <c r="F1598" s="125" t="s">
        <v>77</v>
      </c>
      <c r="G1598" s="125" t="s">
        <v>8</v>
      </c>
      <c r="H1598" s="121" t="s">
        <v>5962</v>
      </c>
      <c r="I1598" s="124">
        <v>2.9</v>
      </c>
      <c r="J1598" s="124">
        <v>64.0</v>
      </c>
      <c r="K1598" s="122"/>
      <c r="L1598" s="122"/>
      <c r="M1598" s="122"/>
      <c r="N1598" s="122"/>
      <c r="O1598" s="125"/>
      <c r="P1598" s="145">
        <v>7.2112092E7</v>
      </c>
      <c r="Q1598" s="121"/>
      <c r="R1598" s="121" t="s">
        <v>5963</v>
      </c>
      <c r="S1598" s="128"/>
      <c r="T1598" s="132"/>
      <c r="U1598" s="121"/>
      <c r="V1598" s="121"/>
      <c r="W1598" s="121"/>
      <c r="X1598" s="122"/>
    </row>
    <row r="1599" ht="12.75" customHeight="1">
      <c r="A1599" s="121" t="s">
        <v>8659</v>
      </c>
      <c r="B1599" s="122">
        <v>6745.0</v>
      </c>
      <c r="C1599" s="123">
        <v>38184.0</v>
      </c>
      <c r="D1599" s="124"/>
      <c r="E1599" s="124">
        <v>10.0</v>
      </c>
      <c r="F1599" s="125" t="s">
        <v>77</v>
      </c>
      <c r="G1599" s="125" t="s">
        <v>8</v>
      </c>
      <c r="H1599" s="121" t="s">
        <v>5962</v>
      </c>
      <c r="I1599" s="124">
        <v>2.3</v>
      </c>
      <c r="J1599" s="124">
        <v>62.0</v>
      </c>
      <c r="K1599" s="122"/>
      <c r="L1599" s="122"/>
      <c r="M1599" s="122"/>
      <c r="N1599" s="122"/>
      <c r="O1599" s="125"/>
      <c r="P1599" s="145">
        <v>7.2112092E7</v>
      </c>
      <c r="Q1599" s="121"/>
      <c r="R1599" s="121" t="s">
        <v>5969</v>
      </c>
      <c r="S1599" s="128"/>
      <c r="T1599" s="132"/>
      <c r="U1599" s="121"/>
      <c r="V1599" s="121"/>
      <c r="W1599" s="121"/>
      <c r="X1599" s="122"/>
    </row>
    <row r="1600" ht="12.75" customHeight="1">
      <c r="A1600" s="121" t="s">
        <v>8659</v>
      </c>
      <c r="B1600" s="122">
        <v>6852.0</v>
      </c>
      <c r="C1600" s="123">
        <v>38173.0</v>
      </c>
      <c r="D1600" s="124"/>
      <c r="E1600" s="124">
        <v>10.0</v>
      </c>
      <c r="F1600" s="125" t="s">
        <v>78</v>
      </c>
      <c r="G1600" s="125" t="s">
        <v>8</v>
      </c>
      <c r="H1600" s="121" t="s">
        <v>5962</v>
      </c>
      <c r="I1600" s="124">
        <v>3.7</v>
      </c>
      <c r="J1600" s="121">
        <v>86.0</v>
      </c>
      <c r="K1600" s="122"/>
      <c r="L1600" s="122"/>
      <c r="M1600" s="122"/>
      <c r="N1600" s="122"/>
      <c r="O1600" s="125"/>
      <c r="P1600" s="145">
        <v>1.5506603E7</v>
      </c>
      <c r="Q1600" s="121"/>
      <c r="R1600" s="121" t="s">
        <v>5963</v>
      </c>
      <c r="S1600" s="128"/>
      <c r="T1600" s="132"/>
      <c r="U1600" s="121"/>
      <c r="V1600" s="121"/>
      <c r="W1600" s="121"/>
      <c r="X1600" s="121"/>
    </row>
    <row r="1601" ht="12.75" customHeight="1">
      <c r="A1601" s="121" t="s">
        <v>8659</v>
      </c>
      <c r="B1601" s="122">
        <v>12199.0</v>
      </c>
      <c r="C1601" s="123">
        <v>38080.0</v>
      </c>
      <c r="D1601" s="124"/>
      <c r="E1601" s="124">
        <v>13.3</v>
      </c>
      <c r="F1601" s="125" t="s">
        <v>79</v>
      </c>
      <c r="G1601" s="125" t="s">
        <v>8</v>
      </c>
      <c r="H1601" s="121" t="s">
        <v>5962</v>
      </c>
      <c r="I1601" s="124">
        <v>4.6</v>
      </c>
      <c r="J1601" s="121">
        <v>75.0</v>
      </c>
      <c r="K1601" s="122">
        <v>36.0</v>
      </c>
      <c r="L1601" s="122"/>
      <c r="M1601" s="122"/>
      <c r="N1601" s="122"/>
      <c r="O1601" s="125"/>
      <c r="P1601" s="145">
        <v>3.2581051E7</v>
      </c>
      <c r="Q1601" s="121"/>
      <c r="R1601" s="121" t="s">
        <v>5963</v>
      </c>
      <c r="S1601" s="128"/>
      <c r="T1601" s="132"/>
      <c r="U1601" s="121"/>
      <c r="V1601" s="121"/>
      <c r="W1601" s="121"/>
      <c r="X1601" s="122"/>
    </row>
    <row r="1602" ht="12.75" customHeight="1">
      <c r="A1602" s="121" t="s">
        <v>8659</v>
      </c>
      <c r="B1602" s="122">
        <v>12374.0</v>
      </c>
      <c r="C1602" s="123">
        <v>38108.0</v>
      </c>
      <c r="D1602" s="124"/>
      <c r="E1602" s="124">
        <v>16.3</v>
      </c>
      <c r="F1602" s="125" t="s">
        <v>79</v>
      </c>
      <c r="G1602" s="125" t="s">
        <v>8</v>
      </c>
      <c r="H1602" s="121" t="s">
        <v>5971</v>
      </c>
      <c r="I1602" s="124">
        <v>5.8</v>
      </c>
      <c r="J1602" s="121">
        <v>78.0</v>
      </c>
      <c r="K1602" s="122">
        <v>40.0</v>
      </c>
      <c r="L1602" s="122"/>
      <c r="M1602" s="122"/>
      <c r="N1602" s="122"/>
      <c r="O1602" s="125"/>
      <c r="P1602" s="145">
        <v>1.055895E7</v>
      </c>
      <c r="Q1602" s="121"/>
      <c r="R1602" s="121" t="s">
        <v>5963</v>
      </c>
      <c r="S1602" s="128"/>
      <c r="T1602" s="132"/>
      <c r="U1602" s="121"/>
      <c r="V1602" s="121"/>
      <c r="W1602" s="121"/>
      <c r="X1602" s="121"/>
    </row>
    <row r="1603" ht="12.75" customHeight="1">
      <c r="A1603" s="121" t="s">
        <v>8659</v>
      </c>
      <c r="B1603" s="122">
        <v>12375.0</v>
      </c>
      <c r="C1603" s="123">
        <v>38108.0</v>
      </c>
      <c r="D1603" s="124"/>
      <c r="E1603" s="124">
        <v>18.0</v>
      </c>
      <c r="F1603" s="125" t="s">
        <v>79</v>
      </c>
      <c r="G1603" s="125" t="s">
        <v>8</v>
      </c>
      <c r="H1603" s="121" t="s">
        <v>5962</v>
      </c>
      <c r="I1603" s="124">
        <v>5.55</v>
      </c>
      <c r="J1603" s="121">
        <v>80.0</v>
      </c>
      <c r="K1603" s="122">
        <v>40.0</v>
      </c>
      <c r="L1603" s="122"/>
      <c r="M1603" s="122"/>
      <c r="N1603" s="122"/>
      <c r="O1603" s="125"/>
      <c r="P1603" s="145">
        <v>1.0641062E7</v>
      </c>
      <c r="Q1603" s="121"/>
      <c r="R1603" s="121" t="s">
        <v>5963</v>
      </c>
      <c r="S1603" s="128"/>
      <c r="T1603" s="132"/>
      <c r="U1603" s="121"/>
      <c r="V1603" s="121"/>
      <c r="W1603" s="121"/>
      <c r="X1603" s="121"/>
    </row>
    <row r="1604" ht="12.75" customHeight="1">
      <c r="A1604" s="121" t="s">
        <v>8659</v>
      </c>
      <c r="B1604" s="122">
        <v>12195.0</v>
      </c>
      <c r="C1604" s="123">
        <v>38118.0</v>
      </c>
      <c r="D1604" s="124"/>
      <c r="E1604" s="124">
        <v>18.0</v>
      </c>
      <c r="F1604" s="121" t="s">
        <v>79</v>
      </c>
      <c r="G1604" s="125" t="s">
        <v>8</v>
      </c>
      <c r="H1604" s="121" t="s">
        <v>5962</v>
      </c>
      <c r="I1604" s="124">
        <v>5.75</v>
      </c>
      <c r="J1604" s="121">
        <v>80.0</v>
      </c>
      <c r="K1604" s="122"/>
      <c r="L1604" s="122"/>
      <c r="M1604" s="122"/>
      <c r="N1604" s="122"/>
      <c r="O1604" s="125"/>
      <c r="P1604" s="145">
        <v>2671.0</v>
      </c>
      <c r="Q1604" s="121"/>
      <c r="R1604" s="121" t="s">
        <v>5978</v>
      </c>
      <c r="S1604" s="132"/>
      <c r="T1604" s="132"/>
      <c r="U1604" s="121"/>
      <c r="V1604" s="121"/>
      <c r="W1604" s="121"/>
      <c r="X1604" s="122"/>
    </row>
    <row r="1605" ht="12.75" customHeight="1">
      <c r="A1605" s="121" t="s">
        <v>8659</v>
      </c>
      <c r="B1605" s="122">
        <v>12192.0</v>
      </c>
      <c r="C1605" s="123">
        <v>38122.0</v>
      </c>
      <c r="D1605" s="124"/>
      <c r="E1605" s="124">
        <v>13.0</v>
      </c>
      <c r="F1605" s="125" t="s">
        <v>79</v>
      </c>
      <c r="G1605" s="125" t="s">
        <v>8</v>
      </c>
      <c r="H1605" s="121" t="s">
        <v>5962</v>
      </c>
      <c r="I1605" s="124">
        <v>5.5</v>
      </c>
      <c r="J1605" s="121">
        <v>80.0</v>
      </c>
      <c r="K1605" s="122">
        <v>40.0</v>
      </c>
      <c r="L1605" s="122"/>
      <c r="M1605" s="122"/>
      <c r="N1605" s="122"/>
      <c r="O1605" s="125"/>
      <c r="P1605" s="145">
        <v>1.3679106E7</v>
      </c>
      <c r="Q1605" s="121"/>
      <c r="R1605" s="121" t="s">
        <v>5969</v>
      </c>
      <c r="S1605" s="128"/>
      <c r="T1605" s="132"/>
      <c r="U1605" s="121"/>
      <c r="V1605" s="121"/>
      <c r="W1605" s="121"/>
      <c r="X1605" s="122"/>
    </row>
    <row r="1606" ht="12.75" customHeight="1">
      <c r="A1606" s="121" t="s">
        <v>8659</v>
      </c>
      <c r="B1606" s="122">
        <v>12201.0</v>
      </c>
      <c r="C1606" s="123">
        <v>38135.0</v>
      </c>
      <c r="D1606" s="124"/>
      <c r="E1606" s="124">
        <v>19.0</v>
      </c>
      <c r="F1606" s="121" t="s">
        <v>79</v>
      </c>
      <c r="G1606" s="125" t="s">
        <v>8</v>
      </c>
      <c r="H1606" s="121" t="s">
        <v>5962</v>
      </c>
      <c r="I1606" s="124">
        <v>4.6</v>
      </c>
      <c r="J1606" s="124">
        <v>75.0</v>
      </c>
      <c r="K1606" s="122">
        <v>36.0</v>
      </c>
      <c r="L1606" s="122"/>
      <c r="M1606" s="122"/>
      <c r="N1606" s="122"/>
      <c r="O1606" s="125"/>
      <c r="P1606" s="145">
        <v>3.7606471E7</v>
      </c>
      <c r="Q1606" s="121"/>
      <c r="R1606" s="121" t="s">
        <v>5963</v>
      </c>
      <c r="S1606" s="132"/>
      <c r="T1606" s="132"/>
      <c r="U1606" s="121"/>
      <c r="V1606" s="121"/>
      <c r="W1606" s="121"/>
      <c r="X1606" s="122"/>
    </row>
    <row r="1607" ht="12.75" customHeight="1">
      <c r="A1607" s="121" t="s">
        <v>8659</v>
      </c>
      <c r="B1607" s="122">
        <v>12448.0</v>
      </c>
      <c r="C1607" s="123">
        <v>38137.0</v>
      </c>
      <c r="D1607" s="124"/>
      <c r="E1607" s="124">
        <v>12.0</v>
      </c>
      <c r="F1607" s="121" t="s">
        <v>79</v>
      </c>
      <c r="G1607" s="125" t="s">
        <v>8</v>
      </c>
      <c r="H1607" s="121" t="s">
        <v>5962</v>
      </c>
      <c r="I1607" s="124">
        <v>6.0</v>
      </c>
      <c r="J1607" s="124">
        <v>85.0</v>
      </c>
      <c r="K1607" s="122"/>
      <c r="L1607" s="122"/>
      <c r="M1607" s="122"/>
      <c r="N1607" s="122"/>
      <c r="O1607" s="125"/>
      <c r="P1607" s="145">
        <v>1.3715101E7</v>
      </c>
      <c r="Q1607" s="121"/>
      <c r="R1607" s="121" t="s">
        <v>5969</v>
      </c>
      <c r="S1607" s="132"/>
      <c r="T1607" s="132"/>
      <c r="U1607" s="121"/>
      <c r="V1607" s="121"/>
      <c r="W1607" s="121"/>
      <c r="X1607" s="122"/>
    </row>
    <row r="1608" ht="12.75" customHeight="1">
      <c r="A1608" s="121" t="s">
        <v>8659</v>
      </c>
      <c r="B1608" s="122">
        <v>6896.0</v>
      </c>
      <c r="C1608" s="123">
        <v>38152.0</v>
      </c>
      <c r="D1608" s="124"/>
      <c r="E1608" s="124">
        <v>13.3</v>
      </c>
      <c r="F1608" s="125" t="s">
        <v>79</v>
      </c>
      <c r="G1608" s="125" t="s">
        <v>8</v>
      </c>
      <c r="H1608" s="121" t="s">
        <v>5962</v>
      </c>
      <c r="I1608" s="124">
        <v>4.4</v>
      </c>
      <c r="J1608" s="121">
        <v>73.0</v>
      </c>
      <c r="K1608" s="122"/>
      <c r="L1608" s="122"/>
      <c r="M1608" s="122"/>
      <c r="N1608" s="122"/>
      <c r="O1608" s="125"/>
      <c r="P1608" s="145">
        <v>1.3672112E7</v>
      </c>
      <c r="Q1608" s="121"/>
      <c r="R1608" s="121" t="s">
        <v>5969</v>
      </c>
      <c r="S1608" s="128"/>
      <c r="T1608" s="132"/>
      <c r="U1608" s="121"/>
      <c r="V1608" s="121"/>
      <c r="W1608" s="121"/>
      <c r="X1608" s="122"/>
    </row>
    <row r="1609" ht="12.75" customHeight="1">
      <c r="A1609" s="121" t="s">
        <v>8659</v>
      </c>
      <c r="B1609" s="122">
        <v>12264.0</v>
      </c>
      <c r="C1609" s="123">
        <v>38167.0</v>
      </c>
      <c r="D1609" s="124"/>
      <c r="E1609" s="124">
        <v>12.3</v>
      </c>
      <c r="F1609" s="125" t="s">
        <v>79</v>
      </c>
      <c r="G1609" s="125" t="s">
        <v>8</v>
      </c>
      <c r="H1609" s="121" t="s">
        <v>5962</v>
      </c>
      <c r="I1609" s="124">
        <v>3.5</v>
      </c>
      <c r="J1609" s="121">
        <v>67.0</v>
      </c>
      <c r="K1609" s="122">
        <v>33.0</v>
      </c>
      <c r="L1609" s="122"/>
      <c r="M1609" s="122"/>
      <c r="N1609" s="122"/>
      <c r="O1609" s="125"/>
      <c r="P1609" s="145">
        <v>1.4949441E7</v>
      </c>
      <c r="Q1609" s="121"/>
      <c r="R1609" s="121" t="s">
        <v>5996</v>
      </c>
      <c r="S1609" s="128"/>
      <c r="T1609" s="132"/>
      <c r="U1609" s="121"/>
      <c r="V1609" s="121"/>
      <c r="W1609" s="121"/>
      <c r="X1609" s="122"/>
    </row>
    <row r="1610" ht="12.75" customHeight="1">
      <c r="A1610" s="121" t="s">
        <v>8659</v>
      </c>
      <c r="B1610" s="122">
        <v>12263.0</v>
      </c>
      <c r="C1610" s="123">
        <v>38167.0</v>
      </c>
      <c r="D1610" s="124"/>
      <c r="E1610" s="124">
        <v>10.0</v>
      </c>
      <c r="F1610" s="125" t="s">
        <v>79</v>
      </c>
      <c r="G1610" s="125" t="s">
        <v>8</v>
      </c>
      <c r="H1610" s="121" t="s">
        <v>5962</v>
      </c>
      <c r="I1610" s="124">
        <v>3.3</v>
      </c>
      <c r="J1610" s="121">
        <v>65.0</v>
      </c>
      <c r="K1610" s="122">
        <v>32.0</v>
      </c>
      <c r="L1610" s="122"/>
      <c r="M1610" s="122"/>
      <c r="N1610" s="122"/>
      <c r="O1610" s="125"/>
      <c r="P1610" s="145">
        <v>1.4949441E7</v>
      </c>
      <c r="Q1610" s="121"/>
      <c r="R1610" s="121" t="s">
        <v>5996</v>
      </c>
      <c r="S1610" s="128"/>
      <c r="T1610" s="132"/>
      <c r="U1610" s="121"/>
      <c r="V1610" s="121"/>
      <c r="W1610" s="121"/>
      <c r="X1610" s="122"/>
    </row>
    <row r="1611" ht="12.75" customHeight="1">
      <c r="A1611" s="121" t="s">
        <v>8659</v>
      </c>
      <c r="B1611" s="122">
        <v>12266.0</v>
      </c>
      <c r="C1611" s="123">
        <v>38168.0</v>
      </c>
      <c r="D1611" s="124"/>
      <c r="E1611" s="124">
        <v>10.0</v>
      </c>
      <c r="F1611" s="125" t="s">
        <v>79</v>
      </c>
      <c r="G1611" s="125" t="s">
        <v>8</v>
      </c>
      <c r="H1611" s="121" t="s">
        <v>5962</v>
      </c>
      <c r="I1611" s="124">
        <v>2.2</v>
      </c>
      <c r="J1611" s="121">
        <v>56.0</v>
      </c>
      <c r="K1611" s="122">
        <v>27.0</v>
      </c>
      <c r="L1611" s="122"/>
      <c r="M1611" s="122"/>
      <c r="N1611" s="122"/>
      <c r="O1611" s="125"/>
      <c r="P1611" s="145">
        <v>1.0357397E7</v>
      </c>
      <c r="Q1611" s="121"/>
      <c r="R1611" s="121" t="s">
        <v>5963</v>
      </c>
      <c r="S1611" s="128"/>
      <c r="T1611" s="132"/>
      <c r="U1611" s="121"/>
      <c r="V1611" s="121"/>
      <c r="W1611" s="121"/>
      <c r="X1611" s="122"/>
    </row>
    <row r="1612" ht="12.75" customHeight="1">
      <c r="A1612" s="121" t="s">
        <v>8659</v>
      </c>
      <c r="B1612" s="122">
        <v>12274.0</v>
      </c>
      <c r="C1612" s="123">
        <v>38174.0</v>
      </c>
      <c r="D1612" s="124"/>
      <c r="E1612" s="124">
        <v>11.0</v>
      </c>
      <c r="F1612" s="125" t="s">
        <v>79</v>
      </c>
      <c r="G1612" s="125" t="s">
        <v>8</v>
      </c>
      <c r="H1612" s="121" t="s">
        <v>5962</v>
      </c>
      <c r="I1612" s="124">
        <v>2.3</v>
      </c>
      <c r="J1612" s="121">
        <v>62.0</v>
      </c>
      <c r="K1612" s="122">
        <v>32.0</v>
      </c>
      <c r="L1612" s="122"/>
      <c r="M1612" s="122"/>
      <c r="N1612" s="122"/>
      <c r="O1612" s="125"/>
      <c r="P1612" s="145">
        <v>1.3596541E7</v>
      </c>
      <c r="Q1612" s="121"/>
      <c r="R1612" s="121" t="s">
        <v>5996</v>
      </c>
      <c r="S1612" s="128"/>
      <c r="T1612" s="132"/>
      <c r="U1612" s="121"/>
      <c r="V1612" s="121"/>
      <c r="W1612" s="121"/>
      <c r="X1612" s="122"/>
    </row>
    <row r="1613" ht="12.75" customHeight="1">
      <c r="A1613" s="121" t="s">
        <v>8659</v>
      </c>
      <c r="B1613" s="122">
        <v>12282.0</v>
      </c>
      <c r="C1613" s="123">
        <v>38177.0</v>
      </c>
      <c r="D1613" s="124"/>
      <c r="E1613" s="124">
        <v>18.0</v>
      </c>
      <c r="F1613" s="121" t="s">
        <v>79</v>
      </c>
      <c r="G1613" s="125" t="s">
        <v>8</v>
      </c>
      <c r="H1613" s="121" t="s">
        <v>5962</v>
      </c>
      <c r="I1613" s="124">
        <v>2.3</v>
      </c>
      <c r="J1613" s="121">
        <v>60.0</v>
      </c>
      <c r="K1613" s="122">
        <v>30.0</v>
      </c>
      <c r="L1613" s="122"/>
      <c r="M1613" s="122"/>
      <c r="N1613" s="122"/>
      <c r="O1613" s="125"/>
      <c r="P1613" s="145">
        <v>1.4541305E7</v>
      </c>
      <c r="Q1613" s="121"/>
      <c r="R1613" s="121" t="s">
        <v>5996</v>
      </c>
      <c r="S1613" s="132"/>
      <c r="T1613" s="132"/>
      <c r="U1613" s="121"/>
      <c r="V1613" s="121"/>
      <c r="W1613" s="121"/>
      <c r="X1613" s="122"/>
    </row>
    <row r="1614" ht="12.75" customHeight="1">
      <c r="A1614" s="121" t="s">
        <v>8659</v>
      </c>
      <c r="B1614" s="122">
        <v>12191.0</v>
      </c>
      <c r="C1614" s="123">
        <v>38125.0</v>
      </c>
      <c r="D1614" s="124"/>
      <c r="E1614" s="124">
        <v>15.0</v>
      </c>
      <c r="F1614" s="125" t="s">
        <v>81</v>
      </c>
      <c r="G1614" s="125" t="s">
        <v>8</v>
      </c>
      <c r="H1614" s="121" t="s">
        <v>5962</v>
      </c>
      <c r="I1614" s="124">
        <v>6.65</v>
      </c>
      <c r="J1614" s="121">
        <v>84.0</v>
      </c>
      <c r="K1614" s="122">
        <v>46.0</v>
      </c>
      <c r="L1614" s="122"/>
      <c r="M1614" s="122"/>
      <c r="N1614" s="122"/>
      <c r="O1614" s="125"/>
      <c r="P1614" s="145">
        <v>1.1061523E7</v>
      </c>
      <c r="Q1614" s="121"/>
      <c r="R1614" s="121" t="s">
        <v>5963</v>
      </c>
      <c r="S1614" s="128"/>
      <c r="T1614" s="132"/>
      <c r="U1614" s="121"/>
      <c r="V1614" s="121"/>
      <c r="W1614" s="121"/>
      <c r="X1614" s="122"/>
    </row>
    <row r="1615" ht="12.75" customHeight="1">
      <c r="A1615" s="121" t="s">
        <v>8659</v>
      </c>
      <c r="B1615" s="122">
        <v>12450.0</v>
      </c>
      <c r="C1615" s="123">
        <v>38132.0</v>
      </c>
      <c r="D1615" s="124"/>
      <c r="E1615" s="124"/>
      <c r="F1615" s="121" t="s">
        <v>81</v>
      </c>
      <c r="G1615" s="125" t="s">
        <v>8</v>
      </c>
      <c r="H1615" s="121" t="s">
        <v>5962</v>
      </c>
      <c r="I1615" s="124">
        <v>6.4</v>
      </c>
      <c r="J1615" s="124">
        <v>85.0</v>
      </c>
      <c r="K1615" s="124"/>
      <c r="L1615" s="122"/>
      <c r="M1615" s="122"/>
      <c r="N1615" s="122"/>
      <c r="O1615" s="125"/>
      <c r="P1615" s="145"/>
      <c r="Q1615" s="121"/>
      <c r="R1615" s="121" t="s">
        <v>5963</v>
      </c>
      <c r="S1615" s="132"/>
      <c r="T1615" s="132"/>
      <c r="U1615" s="121"/>
      <c r="V1615" s="121"/>
      <c r="W1615" s="121"/>
      <c r="X1615" s="122"/>
    </row>
    <row r="1616" ht="12.75" customHeight="1">
      <c r="A1616" s="121" t="s">
        <v>8659</v>
      </c>
      <c r="B1616" s="122">
        <v>12279.0</v>
      </c>
      <c r="C1616" s="123">
        <v>38177.0</v>
      </c>
      <c r="D1616" s="124"/>
      <c r="E1616" s="124">
        <v>19.0</v>
      </c>
      <c r="F1616" s="125" t="s">
        <v>81</v>
      </c>
      <c r="G1616" s="125" t="s">
        <v>8</v>
      </c>
      <c r="H1616" s="121" t="s">
        <v>5962</v>
      </c>
      <c r="I1616" s="124">
        <v>3.0</v>
      </c>
      <c r="J1616" s="121">
        <v>67.0</v>
      </c>
      <c r="K1616" s="122">
        <v>34.0</v>
      </c>
      <c r="L1616" s="122"/>
      <c r="M1616" s="122"/>
      <c r="N1616" s="122"/>
      <c r="O1616" s="125"/>
      <c r="P1616" s="145">
        <v>1.2550441E7</v>
      </c>
      <c r="Q1616" s="121"/>
      <c r="R1616" s="121" t="s">
        <v>5963</v>
      </c>
      <c r="S1616" s="128"/>
      <c r="T1616" s="132"/>
      <c r="U1616" s="121"/>
      <c r="V1616" s="121"/>
      <c r="W1616" s="121"/>
      <c r="X1616" s="122"/>
    </row>
    <row r="1617" ht="12.75" customHeight="1">
      <c r="A1617" s="121" t="s">
        <v>8659</v>
      </c>
      <c r="B1617" s="122">
        <v>12280.0</v>
      </c>
      <c r="C1617" s="123">
        <v>38177.0</v>
      </c>
      <c r="D1617" s="124"/>
      <c r="E1617" s="124">
        <v>19.0</v>
      </c>
      <c r="F1617" s="121" t="s">
        <v>81</v>
      </c>
      <c r="G1617" s="125" t="s">
        <v>8</v>
      </c>
      <c r="H1617" s="121" t="s">
        <v>5962</v>
      </c>
      <c r="I1617" s="124">
        <v>3.0</v>
      </c>
      <c r="J1617" s="121">
        <v>67.0</v>
      </c>
      <c r="K1617" s="122">
        <v>34.0</v>
      </c>
      <c r="L1617" s="122"/>
      <c r="M1617" s="122"/>
      <c r="N1617" s="122"/>
      <c r="O1617" s="125"/>
      <c r="P1617" s="145">
        <v>1.0550441E7</v>
      </c>
      <c r="Q1617" s="121"/>
      <c r="R1617" s="121" t="s">
        <v>5963</v>
      </c>
      <c r="S1617" s="146"/>
      <c r="T1617" s="146"/>
      <c r="U1617" s="121"/>
      <c r="V1617" s="121"/>
      <c r="W1617" s="121"/>
      <c r="X1617" s="122"/>
    </row>
    <row r="1618" ht="12.75" customHeight="1">
      <c r="A1618" s="121" t="s">
        <v>8659</v>
      </c>
      <c r="B1618" s="122">
        <v>12288.0</v>
      </c>
      <c r="C1618" s="123">
        <v>38178.0</v>
      </c>
      <c r="D1618" s="124"/>
      <c r="E1618" s="124">
        <v>13.3</v>
      </c>
      <c r="F1618" s="125" t="s">
        <v>81</v>
      </c>
      <c r="G1618" s="125" t="s">
        <v>8</v>
      </c>
      <c r="H1618" s="121" t="s">
        <v>5962</v>
      </c>
      <c r="I1618" s="124">
        <v>4.5</v>
      </c>
      <c r="J1618" s="121">
        <v>75.0</v>
      </c>
      <c r="K1618" s="122">
        <v>38.0</v>
      </c>
      <c r="L1618" s="122"/>
      <c r="M1618" s="122"/>
      <c r="N1618" s="122"/>
      <c r="O1618" s="125"/>
      <c r="P1618" s="145">
        <v>7.887176E7</v>
      </c>
      <c r="Q1618" s="121"/>
      <c r="R1618" s="121" t="s">
        <v>5996</v>
      </c>
      <c r="S1618" s="128"/>
      <c r="T1618" s="132"/>
      <c r="U1618" s="121"/>
      <c r="V1618" s="121"/>
      <c r="W1618" s="121"/>
      <c r="X1618" s="122"/>
    </row>
    <row r="1619" ht="12.75" customHeight="1">
      <c r="A1619" s="121" t="s">
        <v>8659</v>
      </c>
      <c r="B1619" s="122">
        <v>12292.0</v>
      </c>
      <c r="C1619" s="123">
        <v>38179.0</v>
      </c>
      <c r="D1619" s="124"/>
      <c r="E1619" s="124">
        <v>12.0</v>
      </c>
      <c r="F1619" s="125" t="s">
        <v>81</v>
      </c>
      <c r="G1619" s="125" t="s">
        <v>8</v>
      </c>
      <c r="H1619" s="121" t="s">
        <v>5962</v>
      </c>
      <c r="I1619" s="124">
        <v>2.0</v>
      </c>
      <c r="J1619" s="124">
        <v>62.0</v>
      </c>
      <c r="K1619" s="122">
        <v>30.0</v>
      </c>
      <c r="L1619" s="122"/>
      <c r="M1619" s="122"/>
      <c r="N1619" s="122"/>
      <c r="O1619" s="125"/>
      <c r="P1619" s="145">
        <v>1.0500317E7</v>
      </c>
      <c r="Q1619" s="121"/>
      <c r="R1619" s="121" t="s">
        <v>5963</v>
      </c>
      <c r="S1619" s="128"/>
      <c r="T1619" s="132"/>
      <c r="U1619" s="121"/>
      <c r="V1619" s="121"/>
      <c r="W1619" s="121"/>
      <c r="X1619" s="122"/>
    </row>
    <row r="1620" ht="12.75" customHeight="1">
      <c r="A1620" s="121" t="s">
        <v>8659</v>
      </c>
      <c r="B1620" s="122">
        <v>12241.0</v>
      </c>
      <c r="C1620" s="123">
        <v>38198.0</v>
      </c>
      <c r="D1620" s="124"/>
      <c r="E1620" s="124">
        <v>10.0</v>
      </c>
      <c r="F1620" s="125" t="s">
        <v>81</v>
      </c>
      <c r="G1620" s="125" t="s">
        <v>8</v>
      </c>
      <c r="H1620" s="121" t="s">
        <v>5962</v>
      </c>
      <c r="I1620" s="124">
        <v>3.5</v>
      </c>
      <c r="J1620" s="124">
        <v>74.0</v>
      </c>
      <c r="K1620" s="122">
        <v>37.0</v>
      </c>
      <c r="L1620" s="122"/>
      <c r="M1620" s="122"/>
      <c r="N1620" s="122"/>
      <c r="O1620" s="125"/>
      <c r="P1620" s="145">
        <v>1.076799E7</v>
      </c>
      <c r="Q1620" s="121"/>
      <c r="R1620" s="121" t="s">
        <v>5963</v>
      </c>
      <c r="S1620" s="128"/>
      <c r="T1620" s="132"/>
      <c r="U1620" s="121"/>
      <c r="V1620" s="121"/>
      <c r="W1620" s="121"/>
      <c r="X1620" s="122"/>
    </row>
    <row r="1621" ht="12.75" customHeight="1">
      <c r="A1621" s="121" t="s">
        <v>8659</v>
      </c>
      <c r="B1621" s="122">
        <v>12242.0</v>
      </c>
      <c r="C1621" s="123">
        <v>38199.0</v>
      </c>
      <c r="D1621" s="124"/>
      <c r="E1621" s="124">
        <v>10.0</v>
      </c>
      <c r="F1621" s="125" t="s">
        <v>81</v>
      </c>
      <c r="G1621" s="125" t="s">
        <v>8</v>
      </c>
      <c r="H1621" s="121" t="s">
        <v>5962</v>
      </c>
      <c r="I1621" s="124">
        <v>2.0</v>
      </c>
      <c r="J1621" s="124">
        <v>64.0</v>
      </c>
      <c r="K1621" s="122">
        <v>31.0</v>
      </c>
      <c r="L1621" s="122"/>
      <c r="M1621" s="122"/>
      <c r="N1621" s="122"/>
      <c r="O1621" s="125"/>
      <c r="P1621" s="145">
        <v>1.5411321E7</v>
      </c>
      <c r="Q1621" s="121"/>
      <c r="R1621" s="121" t="s">
        <v>5963</v>
      </c>
      <c r="S1621" s="128"/>
      <c r="T1621" s="132"/>
      <c r="U1621" s="121"/>
      <c r="V1621" s="121"/>
      <c r="W1621" s="121"/>
      <c r="X1621" s="121"/>
    </row>
    <row r="1622" ht="12.75" customHeight="1">
      <c r="A1622" s="121" t="s">
        <v>8659</v>
      </c>
      <c r="B1622" s="122">
        <v>6848.0</v>
      </c>
      <c r="C1622" s="123">
        <v>38082.0</v>
      </c>
      <c r="D1622" s="124"/>
      <c r="E1622" s="124">
        <v>20.0</v>
      </c>
      <c r="F1622" s="121" t="s">
        <v>36</v>
      </c>
      <c r="G1622" s="125" t="s">
        <v>857</v>
      </c>
      <c r="H1622" s="121" t="s">
        <v>5962</v>
      </c>
      <c r="I1622" s="124">
        <v>1.8</v>
      </c>
      <c r="J1622" s="121">
        <v>57.0</v>
      </c>
      <c r="K1622" s="122"/>
      <c r="L1622" s="122"/>
      <c r="M1622" s="122"/>
      <c r="N1622" s="122"/>
      <c r="O1622" s="125"/>
      <c r="P1622" s="145">
        <v>7.4643982E7</v>
      </c>
      <c r="Q1622" s="121"/>
      <c r="R1622" s="121" t="s">
        <v>8665</v>
      </c>
      <c r="S1622" s="132"/>
      <c r="T1622" s="132"/>
      <c r="U1622" s="121"/>
      <c r="V1622" s="121"/>
      <c r="W1622" s="121"/>
      <c r="X1622" s="121"/>
    </row>
    <row r="1623" ht="12.75" customHeight="1">
      <c r="A1623" s="121" t="s">
        <v>8659</v>
      </c>
      <c r="B1623" s="122">
        <v>12198.0</v>
      </c>
      <c r="C1623" s="123">
        <v>38094.0</v>
      </c>
      <c r="D1623" s="124"/>
      <c r="E1623" s="124">
        <v>13.3</v>
      </c>
      <c r="F1623" s="125" t="s">
        <v>815</v>
      </c>
      <c r="G1623" s="125" t="s">
        <v>857</v>
      </c>
      <c r="H1623" s="121" t="s">
        <v>5962</v>
      </c>
      <c r="I1623" s="124">
        <v>5.2</v>
      </c>
      <c r="J1623" s="121">
        <v>81.0</v>
      </c>
      <c r="K1623" s="122" t="s">
        <v>8314</v>
      </c>
      <c r="L1623" s="122"/>
      <c r="M1623" s="122"/>
      <c r="N1623" s="122"/>
      <c r="O1623" s="125"/>
      <c r="P1623" s="145">
        <v>7.2127532E7</v>
      </c>
      <c r="Q1623" s="121"/>
      <c r="R1623" s="121" t="s">
        <v>5969</v>
      </c>
      <c r="S1623" s="128"/>
      <c r="T1623" s="132" t="s">
        <v>8307</v>
      </c>
      <c r="U1623" s="121"/>
      <c r="V1623" s="121"/>
      <c r="W1623" s="121"/>
      <c r="X1623" s="121"/>
    </row>
    <row r="1624" ht="12.75" customHeight="1">
      <c r="A1624" s="121" t="s">
        <v>8659</v>
      </c>
      <c r="B1624" s="122">
        <v>12197.0</v>
      </c>
      <c r="C1624" s="123">
        <v>38108.0</v>
      </c>
      <c r="D1624" s="124"/>
      <c r="E1624" s="124">
        <v>15.0</v>
      </c>
      <c r="F1624" s="125" t="s">
        <v>62</v>
      </c>
      <c r="G1624" s="125" t="s">
        <v>857</v>
      </c>
      <c r="H1624" s="121" t="s">
        <v>5962</v>
      </c>
      <c r="I1624" s="124">
        <v>5.0</v>
      </c>
      <c r="J1624" s="121">
        <v>75.0</v>
      </c>
      <c r="K1624" s="122">
        <v>38.0</v>
      </c>
      <c r="L1624" s="122"/>
      <c r="M1624" s="122"/>
      <c r="N1624" s="122"/>
      <c r="O1624" s="125"/>
      <c r="P1624" s="145"/>
      <c r="Q1624" s="121"/>
      <c r="R1624" s="121" t="s">
        <v>5963</v>
      </c>
      <c r="S1624" s="128"/>
      <c r="T1624" s="132"/>
      <c r="U1624" s="121"/>
      <c r="V1624" s="121"/>
      <c r="W1624" s="121"/>
      <c r="X1624" s="122"/>
    </row>
    <row r="1625" ht="12.75" customHeight="1">
      <c r="A1625" s="121" t="s">
        <v>8659</v>
      </c>
      <c r="B1625" s="122">
        <v>12196.0</v>
      </c>
      <c r="C1625" s="123">
        <v>38111.0</v>
      </c>
      <c r="D1625" s="124"/>
      <c r="E1625" s="124">
        <v>12.0</v>
      </c>
      <c r="F1625" s="125" t="s">
        <v>6434</v>
      </c>
      <c r="G1625" s="125" t="s">
        <v>857</v>
      </c>
      <c r="H1625" s="121" t="s">
        <v>5962</v>
      </c>
      <c r="I1625" s="124">
        <v>6.0</v>
      </c>
      <c r="J1625" s="121">
        <v>80.0</v>
      </c>
      <c r="K1625" s="122">
        <v>40.0</v>
      </c>
      <c r="L1625" s="122"/>
      <c r="M1625" s="122"/>
      <c r="N1625" s="122"/>
      <c r="O1625" s="125"/>
      <c r="P1625" s="145"/>
      <c r="Q1625" s="121"/>
      <c r="R1625" s="121" t="s">
        <v>5963</v>
      </c>
      <c r="S1625" s="128"/>
      <c r="T1625" s="132"/>
      <c r="U1625" s="121"/>
      <c r="V1625" s="121"/>
      <c r="W1625" s="121"/>
      <c r="X1625" s="122"/>
    </row>
    <row r="1626" ht="12.75" customHeight="1">
      <c r="A1626" s="121" t="s">
        <v>8659</v>
      </c>
      <c r="B1626" s="122">
        <v>12175.0</v>
      </c>
      <c r="C1626" s="123">
        <v>38121.0</v>
      </c>
      <c r="D1626" s="124"/>
      <c r="E1626" s="124">
        <v>19.0</v>
      </c>
      <c r="F1626" s="125" t="s">
        <v>4234</v>
      </c>
      <c r="G1626" s="125" t="s">
        <v>857</v>
      </c>
      <c r="H1626" s="121" t="s">
        <v>5962</v>
      </c>
      <c r="I1626" s="124">
        <v>5.5</v>
      </c>
      <c r="J1626" s="124">
        <v>78.0</v>
      </c>
      <c r="K1626" s="122">
        <v>40.0</v>
      </c>
      <c r="L1626" s="122"/>
      <c r="M1626" s="122"/>
      <c r="N1626" s="122"/>
      <c r="O1626" s="125"/>
      <c r="P1626" s="145">
        <v>1.3680173E7</v>
      </c>
      <c r="Q1626" s="121"/>
      <c r="R1626" s="121" t="s">
        <v>5963</v>
      </c>
      <c r="S1626" s="128"/>
      <c r="T1626" s="132"/>
      <c r="U1626" s="121"/>
      <c r="V1626" s="121"/>
      <c r="W1626" s="121"/>
      <c r="X1626" s="122"/>
    </row>
    <row r="1627" ht="12.75" customHeight="1">
      <c r="A1627" s="121" t="s">
        <v>8659</v>
      </c>
      <c r="B1627" s="122">
        <v>12179.0</v>
      </c>
      <c r="C1627" s="123">
        <v>38122.0</v>
      </c>
      <c r="D1627" s="124"/>
      <c r="E1627" s="124">
        <v>17.0</v>
      </c>
      <c r="F1627" s="125" t="s">
        <v>3633</v>
      </c>
      <c r="G1627" s="125" t="s">
        <v>857</v>
      </c>
      <c r="H1627" s="121" t="s">
        <v>5971</v>
      </c>
      <c r="I1627" s="124">
        <v>5.5</v>
      </c>
      <c r="J1627" s="121">
        <v>82.0</v>
      </c>
      <c r="K1627" s="122"/>
      <c r="L1627" s="122"/>
      <c r="M1627" s="122"/>
      <c r="N1627" s="122"/>
      <c r="O1627" s="125"/>
      <c r="P1627" s="145">
        <v>1.0456592E7</v>
      </c>
      <c r="Q1627" s="121"/>
      <c r="R1627" s="121" t="s">
        <v>5963</v>
      </c>
      <c r="S1627" s="128"/>
      <c r="T1627" s="132"/>
      <c r="U1627" s="121"/>
      <c r="V1627" s="121"/>
      <c r="W1627" s="121"/>
      <c r="X1627" s="121"/>
    </row>
    <row r="1628" ht="12.75" customHeight="1">
      <c r="A1628" s="121" t="s">
        <v>8659</v>
      </c>
      <c r="B1628" s="122">
        <v>12176.0</v>
      </c>
      <c r="C1628" s="123">
        <v>38122.0</v>
      </c>
      <c r="D1628" s="124"/>
      <c r="E1628" s="124"/>
      <c r="F1628" s="121" t="s">
        <v>7010</v>
      </c>
      <c r="G1628" s="125" t="s">
        <v>857</v>
      </c>
      <c r="H1628" s="121" t="s">
        <v>5962</v>
      </c>
      <c r="I1628" s="124">
        <v>6.0</v>
      </c>
      <c r="J1628" s="121">
        <v>79.0</v>
      </c>
      <c r="K1628" s="122"/>
      <c r="L1628" s="122"/>
      <c r="M1628" s="122"/>
      <c r="N1628" s="122"/>
      <c r="O1628" s="125"/>
      <c r="P1628" s="145">
        <v>1.367825E7</v>
      </c>
      <c r="Q1628" s="121"/>
      <c r="R1628" s="121" t="s">
        <v>5963</v>
      </c>
      <c r="S1628" s="132"/>
      <c r="T1628" s="132"/>
      <c r="U1628" s="121"/>
      <c r="V1628" s="121"/>
      <c r="W1628" s="121"/>
      <c r="X1628" s="122"/>
    </row>
    <row r="1629" ht="12.75" customHeight="1">
      <c r="A1629" s="121" t="s">
        <v>8659</v>
      </c>
      <c r="B1629" s="122">
        <v>12177.0</v>
      </c>
      <c r="C1629" s="123">
        <v>38123.0</v>
      </c>
      <c r="D1629" s="124"/>
      <c r="E1629" s="124">
        <v>17.0</v>
      </c>
      <c r="F1629" s="125" t="s">
        <v>8666</v>
      </c>
      <c r="G1629" s="125" t="s">
        <v>857</v>
      </c>
      <c r="H1629" s="121"/>
      <c r="I1629" s="124">
        <v>5.3</v>
      </c>
      <c r="J1629" s="124">
        <v>74.0</v>
      </c>
      <c r="K1629" s="122"/>
      <c r="L1629" s="122"/>
      <c r="M1629" s="122"/>
      <c r="N1629" s="122"/>
      <c r="O1629" s="125"/>
      <c r="P1629" s="145">
        <v>1.0789975E7</v>
      </c>
      <c r="Q1629" s="121"/>
      <c r="R1629" s="121" t="s">
        <v>5963</v>
      </c>
      <c r="S1629" s="132"/>
      <c r="T1629" s="132"/>
      <c r="U1629" s="121"/>
      <c r="V1629" s="121"/>
      <c r="W1629" s="121"/>
      <c r="X1629" s="121"/>
    </row>
    <row r="1630" ht="12.75" customHeight="1">
      <c r="A1630" s="121" t="s">
        <v>8659</v>
      </c>
      <c r="B1630" s="122">
        <v>12433.0</v>
      </c>
      <c r="C1630" s="123">
        <v>38128.0</v>
      </c>
      <c r="D1630" s="124"/>
      <c r="E1630" s="124"/>
      <c r="F1630" s="125" t="s">
        <v>1216</v>
      </c>
      <c r="G1630" s="125" t="s">
        <v>857</v>
      </c>
      <c r="H1630" s="121" t="s">
        <v>5962</v>
      </c>
      <c r="I1630" s="124">
        <v>5.8</v>
      </c>
      <c r="J1630" s="121">
        <v>80.0</v>
      </c>
      <c r="K1630" s="122"/>
      <c r="L1630" s="122"/>
      <c r="M1630" s="122"/>
      <c r="N1630" s="122"/>
      <c r="O1630" s="125"/>
      <c r="P1630" s="145"/>
      <c r="Q1630" s="121"/>
      <c r="R1630" s="121" t="s">
        <v>5996</v>
      </c>
      <c r="S1630" s="132"/>
      <c r="T1630" s="132" t="s">
        <v>8307</v>
      </c>
      <c r="U1630" s="121"/>
      <c r="V1630" s="121"/>
      <c r="W1630" s="121"/>
      <c r="X1630" s="122"/>
    </row>
    <row r="1631" ht="12.75" customHeight="1">
      <c r="A1631" s="121" t="s">
        <v>8659</v>
      </c>
      <c r="B1631" s="122">
        <v>12180.0</v>
      </c>
      <c r="C1631" s="123">
        <v>38128.0</v>
      </c>
      <c r="D1631" s="124"/>
      <c r="E1631" s="124">
        <v>10.0</v>
      </c>
      <c r="F1631" s="125" t="s">
        <v>47</v>
      </c>
      <c r="G1631" s="125" t="s">
        <v>857</v>
      </c>
      <c r="H1631" s="121" t="s">
        <v>5962</v>
      </c>
      <c r="I1631" s="124">
        <v>6.8</v>
      </c>
      <c r="J1631" s="121">
        <v>83.0</v>
      </c>
      <c r="K1631" s="122"/>
      <c r="L1631" s="122"/>
      <c r="M1631" s="122"/>
      <c r="N1631" s="122"/>
      <c r="O1631" s="125"/>
      <c r="P1631" s="145">
        <v>1.3699935E7</v>
      </c>
      <c r="Q1631" s="121"/>
      <c r="R1631" s="121" t="s">
        <v>5963</v>
      </c>
      <c r="S1631" s="128"/>
      <c r="T1631" s="132"/>
      <c r="U1631" s="121"/>
      <c r="V1631" s="121"/>
      <c r="W1631" s="121"/>
      <c r="X1631" s="121"/>
    </row>
    <row r="1632" ht="12.75" customHeight="1">
      <c r="A1632" s="121" t="s">
        <v>8659</v>
      </c>
      <c r="B1632" s="122">
        <v>12186.0</v>
      </c>
      <c r="C1632" s="123">
        <v>38129.0</v>
      </c>
      <c r="D1632" s="124"/>
      <c r="E1632" s="124">
        <v>11.0</v>
      </c>
      <c r="F1632" s="125" t="s">
        <v>38</v>
      </c>
      <c r="G1632" s="125" t="s">
        <v>857</v>
      </c>
      <c r="H1632" s="121" t="s">
        <v>5971</v>
      </c>
      <c r="I1632" s="124">
        <v>5.0</v>
      </c>
      <c r="J1632" s="124">
        <v>80.0</v>
      </c>
      <c r="K1632" s="122">
        <v>40.0</v>
      </c>
      <c r="L1632" s="122"/>
      <c r="M1632" s="122"/>
      <c r="N1632" s="122"/>
      <c r="O1632" s="125"/>
      <c r="P1632" s="145">
        <v>7.1700105E7</v>
      </c>
      <c r="Q1632" s="121"/>
      <c r="R1632" s="121" t="s">
        <v>5963</v>
      </c>
      <c r="S1632" s="128"/>
      <c r="T1632" s="132"/>
      <c r="U1632" s="121"/>
      <c r="V1632" s="121"/>
      <c r="W1632" s="121"/>
      <c r="X1632" s="121"/>
    </row>
    <row r="1633" ht="12.75" customHeight="1">
      <c r="A1633" s="121" t="s">
        <v>8659</v>
      </c>
      <c r="B1633" s="122">
        <v>12434.0</v>
      </c>
      <c r="C1633" s="123">
        <v>38129.0</v>
      </c>
      <c r="D1633" s="124"/>
      <c r="E1633" s="124">
        <v>9.3</v>
      </c>
      <c r="F1633" s="125" t="s">
        <v>36</v>
      </c>
      <c r="G1633" s="125" t="s">
        <v>857</v>
      </c>
      <c r="H1633" s="121" t="s">
        <v>5962</v>
      </c>
      <c r="I1633" s="124">
        <v>5.1</v>
      </c>
      <c r="J1633" s="121">
        <v>76.0</v>
      </c>
      <c r="K1633" s="122"/>
      <c r="L1633" s="122"/>
      <c r="M1633" s="122"/>
      <c r="N1633" s="122"/>
      <c r="O1633" s="125"/>
      <c r="P1633" s="145">
        <v>1.0751177E7</v>
      </c>
      <c r="Q1633" s="121"/>
      <c r="R1633" s="121" t="s">
        <v>5963</v>
      </c>
      <c r="S1633" s="128"/>
      <c r="T1633" s="132" t="s">
        <v>8667</v>
      </c>
      <c r="U1633" s="121"/>
      <c r="V1633" s="121"/>
      <c r="W1633" s="121"/>
      <c r="X1633" s="122"/>
    </row>
    <row r="1634" ht="12.75" customHeight="1">
      <c r="A1634" s="121" t="s">
        <v>8659</v>
      </c>
      <c r="B1634" s="122">
        <v>12436.0</v>
      </c>
      <c r="C1634" s="123">
        <v>38129.0</v>
      </c>
      <c r="D1634" s="124"/>
      <c r="E1634" s="124">
        <v>19.0</v>
      </c>
      <c r="F1634" s="125" t="s">
        <v>42</v>
      </c>
      <c r="G1634" s="125" t="s">
        <v>857</v>
      </c>
      <c r="H1634" s="121" t="s">
        <v>5962</v>
      </c>
      <c r="I1634" s="124">
        <v>4.8</v>
      </c>
      <c r="J1634" s="121">
        <v>78.0</v>
      </c>
      <c r="K1634" s="122"/>
      <c r="L1634" s="122"/>
      <c r="M1634" s="122"/>
      <c r="N1634" s="122"/>
      <c r="O1634" s="125"/>
      <c r="P1634" s="145">
        <v>1.0532813E7</v>
      </c>
      <c r="Q1634" s="121"/>
      <c r="R1634" s="121" t="s">
        <v>5963</v>
      </c>
      <c r="S1634" s="128"/>
      <c r="T1634" s="132"/>
      <c r="U1634" s="121"/>
      <c r="V1634" s="121"/>
      <c r="W1634" s="121"/>
      <c r="X1634" s="122"/>
    </row>
    <row r="1635" ht="12.75" customHeight="1">
      <c r="A1635" s="121" t="s">
        <v>8659</v>
      </c>
      <c r="B1635" s="122">
        <v>12435.0</v>
      </c>
      <c r="C1635" s="123">
        <v>38129.0</v>
      </c>
      <c r="D1635" s="124"/>
      <c r="E1635" s="124">
        <v>10.0</v>
      </c>
      <c r="F1635" s="125" t="s">
        <v>817</v>
      </c>
      <c r="G1635" s="125" t="s">
        <v>857</v>
      </c>
      <c r="H1635" s="121" t="s">
        <v>5962</v>
      </c>
      <c r="I1635" s="124">
        <v>5.05</v>
      </c>
      <c r="J1635" s="121">
        <v>77.0</v>
      </c>
      <c r="K1635" s="122"/>
      <c r="L1635" s="122"/>
      <c r="M1635" s="122"/>
      <c r="N1635" s="122"/>
      <c r="O1635" s="125"/>
      <c r="P1635" s="145">
        <v>1.0779944E7</v>
      </c>
      <c r="Q1635" s="121"/>
      <c r="R1635" s="121" t="s">
        <v>5963</v>
      </c>
      <c r="S1635" s="128"/>
      <c r="T1635" s="132"/>
      <c r="U1635" s="121"/>
      <c r="V1635" s="121"/>
      <c r="W1635" s="121"/>
      <c r="X1635" s="121"/>
    </row>
    <row r="1636" ht="12.75" customHeight="1">
      <c r="A1636" s="121" t="s">
        <v>8659</v>
      </c>
      <c r="B1636" s="122">
        <v>12427.0</v>
      </c>
      <c r="C1636" s="123">
        <v>38130.0</v>
      </c>
      <c r="D1636" s="124"/>
      <c r="E1636" s="124">
        <v>17.0</v>
      </c>
      <c r="F1636" s="121" t="s">
        <v>33</v>
      </c>
      <c r="G1636" s="125" t="s">
        <v>857</v>
      </c>
      <c r="H1636" s="121" t="s">
        <v>5962</v>
      </c>
      <c r="I1636" s="124">
        <v>4.5</v>
      </c>
      <c r="J1636" s="121">
        <v>75.0</v>
      </c>
      <c r="K1636" s="122"/>
      <c r="L1636" s="122"/>
      <c r="M1636" s="122"/>
      <c r="N1636" s="122"/>
      <c r="O1636" s="125"/>
      <c r="P1636" s="145">
        <v>7.2019219E7</v>
      </c>
      <c r="Q1636" s="121"/>
      <c r="R1636" s="121" t="s">
        <v>5969</v>
      </c>
      <c r="S1636" s="132"/>
      <c r="T1636" s="132"/>
      <c r="U1636" s="121"/>
      <c r="V1636" s="121"/>
      <c r="W1636" s="121"/>
      <c r="X1636" s="122"/>
    </row>
    <row r="1637" ht="12.75" customHeight="1">
      <c r="A1637" s="121" t="s">
        <v>8659</v>
      </c>
      <c r="B1637" s="122">
        <v>12401.0</v>
      </c>
      <c r="C1637" s="123">
        <v>38130.0</v>
      </c>
      <c r="D1637" s="124"/>
      <c r="E1637" s="124">
        <v>18.0</v>
      </c>
      <c r="F1637" s="125" t="s">
        <v>38</v>
      </c>
      <c r="G1637" s="125" t="s">
        <v>857</v>
      </c>
      <c r="H1637" s="121" t="s">
        <v>5962</v>
      </c>
      <c r="I1637" s="124">
        <v>5.2</v>
      </c>
      <c r="J1637" s="124">
        <v>82.0</v>
      </c>
      <c r="K1637" s="122">
        <v>40.0</v>
      </c>
      <c r="L1637" s="122"/>
      <c r="M1637" s="122"/>
      <c r="N1637" s="122"/>
      <c r="O1637" s="125"/>
      <c r="P1637" s="145">
        <v>7.1700105E7</v>
      </c>
      <c r="Q1637" s="121"/>
      <c r="R1637" s="121" t="s">
        <v>5963</v>
      </c>
      <c r="S1637" s="128"/>
      <c r="T1637" s="132"/>
      <c r="U1637" s="121"/>
      <c r="V1637" s="121"/>
      <c r="W1637" s="121"/>
      <c r="X1637" s="122"/>
    </row>
    <row r="1638" ht="12.75" customHeight="1">
      <c r="A1638" s="121" t="s">
        <v>8659</v>
      </c>
      <c r="B1638" s="122">
        <v>12426.0</v>
      </c>
      <c r="C1638" s="123">
        <v>38131.0</v>
      </c>
      <c r="D1638" s="124"/>
      <c r="E1638" s="124">
        <v>11.0</v>
      </c>
      <c r="F1638" s="125" t="s">
        <v>47</v>
      </c>
      <c r="G1638" s="125" t="s">
        <v>857</v>
      </c>
      <c r="H1638" s="121" t="s">
        <v>5962</v>
      </c>
      <c r="I1638" s="124">
        <v>5.6</v>
      </c>
      <c r="J1638" s="124">
        <v>77.0</v>
      </c>
      <c r="K1638" s="122">
        <v>37.0</v>
      </c>
      <c r="L1638" s="122"/>
      <c r="M1638" s="122"/>
      <c r="N1638" s="122"/>
      <c r="O1638" s="125"/>
      <c r="P1638" s="145">
        <v>1.3879892E7</v>
      </c>
      <c r="Q1638" s="121"/>
      <c r="R1638" s="121" t="s">
        <v>5969</v>
      </c>
      <c r="S1638" s="128"/>
      <c r="T1638" s="132"/>
      <c r="U1638" s="121"/>
      <c r="V1638" s="121"/>
      <c r="W1638" s="121"/>
      <c r="X1638" s="121"/>
    </row>
    <row r="1639" ht="12.75" customHeight="1">
      <c r="A1639" s="121" t="s">
        <v>8659</v>
      </c>
      <c r="B1639" s="122">
        <v>12424.0</v>
      </c>
      <c r="C1639" s="123">
        <v>38131.0</v>
      </c>
      <c r="D1639" s="124"/>
      <c r="E1639" s="124">
        <v>16.0</v>
      </c>
      <c r="F1639" s="121" t="s">
        <v>8668</v>
      </c>
      <c r="G1639" s="125" t="s">
        <v>857</v>
      </c>
      <c r="H1639" s="121" t="s">
        <v>5962</v>
      </c>
      <c r="I1639" s="124">
        <v>5.15</v>
      </c>
      <c r="J1639" s="121">
        <v>76.0</v>
      </c>
      <c r="K1639" s="122">
        <v>35.0</v>
      </c>
      <c r="L1639" s="122"/>
      <c r="M1639" s="122"/>
      <c r="N1639" s="122"/>
      <c r="O1639" s="125"/>
      <c r="P1639" s="145">
        <v>7.2118387E7</v>
      </c>
      <c r="Q1639" s="121"/>
      <c r="R1639" s="121" t="s">
        <v>5969</v>
      </c>
      <c r="S1639" s="132"/>
      <c r="T1639" s="132"/>
      <c r="U1639" s="121"/>
      <c r="V1639" s="121"/>
      <c r="W1639" s="121"/>
      <c r="X1639" s="122"/>
    </row>
    <row r="1640" ht="12.75" customHeight="1">
      <c r="A1640" s="121" t="s">
        <v>8659</v>
      </c>
      <c r="B1640" s="122">
        <v>12420.0</v>
      </c>
      <c r="C1640" s="123">
        <v>38131.0</v>
      </c>
      <c r="D1640" s="124"/>
      <c r="E1640" s="124">
        <v>19.0</v>
      </c>
      <c r="F1640" s="125" t="s">
        <v>61</v>
      </c>
      <c r="G1640" s="125" t="s">
        <v>857</v>
      </c>
      <c r="H1640" s="121" t="s">
        <v>5962</v>
      </c>
      <c r="I1640" s="124">
        <v>5.0</v>
      </c>
      <c r="J1640" s="121">
        <v>80.0</v>
      </c>
      <c r="K1640" s="122">
        <v>40.0</v>
      </c>
      <c r="L1640" s="122"/>
      <c r="M1640" s="122"/>
      <c r="N1640" s="122"/>
      <c r="O1640" s="125"/>
      <c r="P1640" s="145">
        <v>9359726.0</v>
      </c>
      <c r="Q1640" s="121"/>
      <c r="R1640" s="121" t="s">
        <v>5963</v>
      </c>
      <c r="S1640" s="128"/>
      <c r="T1640" s="132"/>
      <c r="U1640" s="121"/>
      <c r="V1640" s="121"/>
      <c r="W1640" s="121"/>
      <c r="X1640" s="122"/>
    </row>
    <row r="1641" ht="12.75" customHeight="1">
      <c r="A1641" s="121" t="s">
        <v>8659</v>
      </c>
      <c r="B1641" s="122">
        <v>12425.0</v>
      </c>
      <c r="C1641" s="123">
        <v>38131.0</v>
      </c>
      <c r="D1641" s="124"/>
      <c r="E1641" s="124">
        <v>19.0</v>
      </c>
      <c r="F1641" s="125" t="s">
        <v>8669</v>
      </c>
      <c r="G1641" s="125" t="s">
        <v>857</v>
      </c>
      <c r="H1641" s="121" t="s">
        <v>5962</v>
      </c>
      <c r="I1641" s="124">
        <v>4.65</v>
      </c>
      <c r="J1641" s="121">
        <v>74.0</v>
      </c>
      <c r="K1641" s="122">
        <v>37.0</v>
      </c>
      <c r="L1641" s="122"/>
      <c r="M1641" s="122"/>
      <c r="N1641" s="122"/>
      <c r="O1641" s="125"/>
      <c r="P1641" s="145">
        <v>1.0728815E7</v>
      </c>
      <c r="Q1641" s="121"/>
      <c r="R1641" s="121" t="s">
        <v>5963</v>
      </c>
      <c r="S1641" s="128"/>
      <c r="T1641" s="132"/>
      <c r="U1641" s="121"/>
      <c r="V1641" s="121"/>
      <c r="W1641" s="121"/>
      <c r="X1641" s="122"/>
    </row>
    <row r="1642" ht="12.75" customHeight="1">
      <c r="A1642" s="121" t="s">
        <v>8659</v>
      </c>
      <c r="B1642" s="122">
        <v>12460.0</v>
      </c>
      <c r="C1642" s="123">
        <v>38132.0</v>
      </c>
      <c r="D1642" s="124"/>
      <c r="E1642" s="124">
        <v>19.0</v>
      </c>
      <c r="F1642" s="121" t="s">
        <v>36</v>
      </c>
      <c r="G1642" s="125" t="s">
        <v>857</v>
      </c>
      <c r="H1642" s="121" t="s">
        <v>5962</v>
      </c>
      <c r="I1642" s="124">
        <v>4.1</v>
      </c>
      <c r="J1642" s="124">
        <v>75.0</v>
      </c>
      <c r="K1642" s="122"/>
      <c r="L1642" s="122"/>
      <c r="M1642" s="122"/>
      <c r="N1642" s="122"/>
      <c r="O1642" s="125"/>
      <c r="P1642" s="145">
        <v>1.3879892E7</v>
      </c>
      <c r="Q1642" s="121"/>
      <c r="R1642" s="121" t="s">
        <v>5969</v>
      </c>
      <c r="S1642" s="132"/>
      <c r="T1642" s="132"/>
      <c r="U1642" s="121"/>
      <c r="V1642" s="121"/>
      <c r="W1642" s="121"/>
      <c r="X1642" s="122"/>
    </row>
    <row r="1643" ht="12.75" customHeight="1">
      <c r="A1643" s="121" t="s">
        <v>8659</v>
      </c>
      <c r="B1643" s="122">
        <v>12403.0</v>
      </c>
      <c r="C1643" s="123">
        <v>38132.0</v>
      </c>
      <c r="D1643" s="124"/>
      <c r="E1643" s="124">
        <v>13.0</v>
      </c>
      <c r="F1643" s="125" t="s">
        <v>61</v>
      </c>
      <c r="G1643" s="125" t="s">
        <v>857</v>
      </c>
      <c r="H1643" s="121" t="s">
        <v>5971</v>
      </c>
      <c r="I1643" s="124">
        <v>4.0</v>
      </c>
      <c r="J1643" s="124">
        <v>78.0</v>
      </c>
      <c r="K1643" s="122">
        <v>38.0</v>
      </c>
      <c r="L1643" s="122"/>
      <c r="M1643" s="122"/>
      <c r="N1643" s="122"/>
      <c r="O1643" s="125"/>
      <c r="P1643" s="145">
        <v>9359726.0</v>
      </c>
      <c r="Q1643" s="121"/>
      <c r="R1643" s="121" t="s">
        <v>5963</v>
      </c>
      <c r="S1643" s="128"/>
      <c r="T1643" s="132"/>
      <c r="U1643" s="121"/>
      <c r="V1643" s="121"/>
      <c r="W1643" s="121"/>
      <c r="X1643" s="122"/>
    </row>
    <row r="1644" ht="12.75" customHeight="1">
      <c r="A1644" s="121" t="s">
        <v>8659</v>
      </c>
      <c r="B1644" s="122">
        <v>12459.0</v>
      </c>
      <c r="C1644" s="123">
        <v>38133.0</v>
      </c>
      <c r="D1644" s="124"/>
      <c r="E1644" s="124">
        <v>9.3</v>
      </c>
      <c r="F1644" s="125" t="s">
        <v>36</v>
      </c>
      <c r="G1644" s="125" t="s">
        <v>857</v>
      </c>
      <c r="H1644" s="121" t="s">
        <v>5962</v>
      </c>
      <c r="I1644" s="124">
        <v>5.2</v>
      </c>
      <c r="J1644" s="121">
        <v>82.0</v>
      </c>
      <c r="K1644" s="122">
        <v>41.0</v>
      </c>
      <c r="L1644" s="122"/>
      <c r="M1644" s="122"/>
      <c r="N1644" s="122"/>
      <c r="O1644" s="125"/>
      <c r="P1644" s="145">
        <v>1.4698586E7</v>
      </c>
      <c r="Q1644" s="121"/>
      <c r="R1644" s="121" t="s">
        <v>5996</v>
      </c>
      <c r="S1644" s="128"/>
      <c r="T1644" s="132"/>
      <c r="U1644" s="121"/>
      <c r="V1644" s="121"/>
      <c r="W1644" s="121"/>
      <c r="X1644" s="122"/>
    </row>
    <row r="1645" ht="12.75" customHeight="1">
      <c r="A1645" s="121" t="s">
        <v>8659</v>
      </c>
      <c r="B1645" s="122">
        <v>12409.0</v>
      </c>
      <c r="C1645" s="123">
        <v>38133.0</v>
      </c>
      <c r="D1645" s="124"/>
      <c r="E1645" s="124">
        <v>5.0</v>
      </c>
      <c r="F1645" s="125" t="s">
        <v>61</v>
      </c>
      <c r="G1645" s="125" t="s">
        <v>857</v>
      </c>
      <c r="H1645" s="121" t="s">
        <v>5962</v>
      </c>
      <c r="I1645" s="124">
        <v>6.7</v>
      </c>
      <c r="J1645" s="121">
        <v>85.0</v>
      </c>
      <c r="K1645" s="122">
        <v>45.0</v>
      </c>
      <c r="L1645" s="122"/>
      <c r="M1645" s="122"/>
      <c r="N1645" s="122"/>
      <c r="O1645" s="125"/>
      <c r="P1645" s="145">
        <v>1.3851221E7</v>
      </c>
      <c r="Q1645" s="121"/>
      <c r="R1645" s="121" t="s">
        <v>5963</v>
      </c>
      <c r="S1645" s="128"/>
      <c r="T1645" s="132"/>
      <c r="U1645" s="121"/>
      <c r="V1645" s="121"/>
      <c r="W1645" s="121"/>
      <c r="X1645" s="122"/>
    </row>
    <row r="1646" ht="12.75" customHeight="1">
      <c r="A1646" s="121" t="s">
        <v>8659</v>
      </c>
      <c r="B1646" s="122">
        <v>12415.0</v>
      </c>
      <c r="C1646" s="123">
        <v>38136.0</v>
      </c>
      <c r="D1646" s="124"/>
      <c r="E1646" s="124">
        <v>18.0</v>
      </c>
      <c r="F1646" s="125" t="s">
        <v>61</v>
      </c>
      <c r="G1646" s="125" t="s">
        <v>857</v>
      </c>
      <c r="H1646" s="121" t="s">
        <v>5962</v>
      </c>
      <c r="I1646" s="124">
        <v>5.5</v>
      </c>
      <c r="J1646" s="121">
        <v>80.0</v>
      </c>
      <c r="K1646" s="122"/>
      <c r="L1646" s="122"/>
      <c r="M1646" s="122"/>
      <c r="N1646" s="122"/>
      <c r="O1646" s="125"/>
      <c r="P1646" s="145">
        <v>1.0734678E7</v>
      </c>
      <c r="Q1646" s="121"/>
      <c r="R1646" s="121" t="s">
        <v>5963</v>
      </c>
      <c r="S1646" s="128"/>
      <c r="T1646" s="132"/>
      <c r="U1646" s="121"/>
      <c r="V1646" s="121"/>
      <c r="W1646" s="121"/>
      <c r="X1646" s="122"/>
    </row>
    <row r="1647" ht="12.75" customHeight="1">
      <c r="A1647" s="121" t="s">
        <v>8659</v>
      </c>
      <c r="B1647" s="122">
        <v>12203.0</v>
      </c>
      <c r="C1647" s="123">
        <v>38137.0</v>
      </c>
      <c r="D1647" s="124"/>
      <c r="E1647" s="124">
        <v>11.0</v>
      </c>
      <c r="F1647" s="125" t="s">
        <v>4234</v>
      </c>
      <c r="G1647" s="125" t="s">
        <v>857</v>
      </c>
      <c r="H1647" s="121" t="s">
        <v>5962</v>
      </c>
      <c r="I1647" s="124">
        <v>5.0</v>
      </c>
      <c r="J1647" s="121">
        <v>80.0</v>
      </c>
      <c r="K1647" s="122">
        <v>39.0</v>
      </c>
      <c r="L1647" s="122"/>
      <c r="M1647" s="122"/>
      <c r="N1647" s="122"/>
      <c r="O1647" s="125"/>
      <c r="P1647" s="145">
        <v>7.1693478E7</v>
      </c>
      <c r="Q1647" s="121"/>
      <c r="R1647" s="121" t="s">
        <v>5963</v>
      </c>
      <c r="S1647" s="128"/>
      <c r="T1647" s="132"/>
      <c r="U1647" s="121"/>
      <c r="V1647" s="121"/>
      <c r="W1647" s="121"/>
      <c r="X1647" s="122"/>
    </row>
    <row r="1648" ht="12.75" customHeight="1">
      <c r="A1648" s="121" t="s">
        <v>8659</v>
      </c>
      <c r="B1648" s="122">
        <v>12206.0</v>
      </c>
      <c r="C1648" s="123">
        <v>38138.0</v>
      </c>
      <c r="D1648" s="124"/>
      <c r="E1648" s="124">
        <v>10.0</v>
      </c>
      <c r="F1648" s="125" t="s">
        <v>38</v>
      </c>
      <c r="G1648" s="125" t="s">
        <v>857</v>
      </c>
      <c r="H1648" s="121" t="s">
        <v>5962</v>
      </c>
      <c r="I1648" s="124">
        <v>6.5</v>
      </c>
      <c r="J1648" s="121">
        <v>78.0</v>
      </c>
      <c r="K1648" s="122">
        <v>40.0</v>
      </c>
      <c r="L1648" s="122"/>
      <c r="M1648" s="122"/>
      <c r="N1648" s="122"/>
      <c r="O1648" s="125"/>
      <c r="P1648" s="145">
        <v>7.1700105E7</v>
      </c>
      <c r="Q1648" s="121"/>
      <c r="R1648" s="121" t="s">
        <v>5963</v>
      </c>
      <c r="S1648" s="128"/>
      <c r="T1648" s="132"/>
      <c r="U1648" s="121"/>
      <c r="V1648" s="121"/>
      <c r="W1648" s="121"/>
      <c r="X1648" s="122"/>
    </row>
    <row r="1649" ht="12.75" customHeight="1">
      <c r="A1649" s="121" t="s">
        <v>8659</v>
      </c>
      <c r="B1649" s="122">
        <v>12414.0</v>
      </c>
      <c r="C1649" s="123">
        <v>38138.0</v>
      </c>
      <c r="D1649" s="124"/>
      <c r="E1649" s="124">
        <v>11.0</v>
      </c>
      <c r="F1649" s="125" t="s">
        <v>61</v>
      </c>
      <c r="G1649" s="125" t="s">
        <v>857</v>
      </c>
      <c r="H1649" s="121" t="s">
        <v>5962</v>
      </c>
      <c r="I1649" s="124">
        <v>6.0</v>
      </c>
      <c r="J1649" s="121">
        <v>78.0</v>
      </c>
      <c r="K1649" s="122">
        <v>40.0</v>
      </c>
      <c r="L1649" s="122"/>
      <c r="M1649" s="122"/>
      <c r="N1649" s="122"/>
      <c r="O1649" s="125"/>
      <c r="P1649" s="145">
        <v>1.3851221E7</v>
      </c>
      <c r="Q1649" s="121"/>
      <c r="R1649" s="121" t="s">
        <v>5963</v>
      </c>
      <c r="S1649" s="128"/>
      <c r="T1649" s="132"/>
      <c r="U1649" s="121"/>
      <c r="V1649" s="121"/>
      <c r="W1649" s="121"/>
      <c r="X1649" s="122"/>
    </row>
    <row r="1650" ht="12.75" customHeight="1">
      <c r="A1650" s="121" t="s">
        <v>8659</v>
      </c>
      <c r="B1650" s="122">
        <v>12455.0</v>
      </c>
      <c r="C1650" s="123">
        <v>38139.0</v>
      </c>
      <c r="D1650" s="124"/>
      <c r="E1650" s="124">
        <v>16.3</v>
      </c>
      <c r="F1650" s="121" t="s">
        <v>54</v>
      </c>
      <c r="G1650" s="125" t="s">
        <v>857</v>
      </c>
      <c r="H1650" s="121" t="s">
        <v>5962</v>
      </c>
      <c r="I1650" s="124">
        <v>5.7</v>
      </c>
      <c r="J1650" s="121">
        <v>78.0</v>
      </c>
      <c r="K1650" s="122"/>
      <c r="L1650" s="122"/>
      <c r="M1650" s="122"/>
      <c r="N1650" s="122"/>
      <c r="O1650" s="125"/>
      <c r="P1650" s="145">
        <v>5.0540797E7</v>
      </c>
      <c r="Q1650" s="121"/>
      <c r="R1650" s="121" t="s">
        <v>5963</v>
      </c>
      <c r="S1650" s="132"/>
      <c r="T1650" s="132"/>
      <c r="U1650" s="121"/>
      <c r="V1650" s="121"/>
      <c r="W1650" s="121"/>
      <c r="X1650" s="122"/>
    </row>
    <row r="1651" ht="12.75" customHeight="1">
      <c r="A1651" s="121" t="s">
        <v>8659</v>
      </c>
      <c r="B1651" s="122">
        <v>12208.0</v>
      </c>
      <c r="C1651" s="123">
        <v>38139.0</v>
      </c>
      <c r="D1651" s="124"/>
      <c r="E1651" s="124">
        <v>11.0</v>
      </c>
      <c r="F1651" s="125" t="s">
        <v>38</v>
      </c>
      <c r="G1651" s="125" t="s">
        <v>857</v>
      </c>
      <c r="H1651" s="121" t="s">
        <v>5962</v>
      </c>
      <c r="I1651" s="124">
        <v>4.7</v>
      </c>
      <c r="J1651" s="121">
        <v>77.0</v>
      </c>
      <c r="K1651" s="122">
        <v>39.0</v>
      </c>
      <c r="L1651" s="122"/>
      <c r="M1651" s="122"/>
      <c r="N1651" s="122"/>
      <c r="O1651" s="125"/>
      <c r="P1651" s="145">
        <v>7.1696058E7</v>
      </c>
      <c r="Q1651" s="121"/>
      <c r="R1651" s="121" t="s">
        <v>5963</v>
      </c>
      <c r="S1651" s="128"/>
      <c r="T1651" s="132"/>
      <c r="U1651" s="121"/>
      <c r="V1651" s="121"/>
      <c r="W1651" s="121"/>
      <c r="X1651" s="122"/>
    </row>
    <row r="1652" ht="12.75" customHeight="1">
      <c r="A1652" s="121" t="s">
        <v>8659</v>
      </c>
      <c r="B1652" s="122">
        <v>12207.0</v>
      </c>
      <c r="C1652" s="123">
        <v>38139.0</v>
      </c>
      <c r="D1652" s="124"/>
      <c r="E1652" s="124">
        <v>10.0</v>
      </c>
      <c r="F1652" s="125" t="s">
        <v>38</v>
      </c>
      <c r="G1652" s="125" t="s">
        <v>857</v>
      </c>
      <c r="H1652" s="121" t="s">
        <v>5962</v>
      </c>
      <c r="I1652" s="124">
        <v>4.5</v>
      </c>
      <c r="J1652" s="121">
        <v>77.0</v>
      </c>
      <c r="K1652" s="122">
        <v>38.0</v>
      </c>
      <c r="L1652" s="122"/>
      <c r="M1652" s="122"/>
      <c r="N1652" s="122"/>
      <c r="O1652" s="125"/>
      <c r="P1652" s="145">
        <v>7.1700105E7</v>
      </c>
      <c r="Q1652" s="121"/>
      <c r="R1652" s="121" t="s">
        <v>5963</v>
      </c>
      <c r="S1652" s="128"/>
      <c r="T1652" s="132"/>
      <c r="U1652" s="121"/>
      <c r="V1652" s="121"/>
      <c r="W1652" s="121"/>
      <c r="X1652" s="121"/>
    </row>
    <row r="1653" ht="12.75" customHeight="1">
      <c r="A1653" s="121" t="s">
        <v>8659</v>
      </c>
      <c r="B1653" s="122">
        <v>12456.0</v>
      </c>
      <c r="C1653" s="123">
        <v>38139.0</v>
      </c>
      <c r="D1653" s="124"/>
      <c r="E1653" s="124">
        <v>10.0</v>
      </c>
      <c r="F1653" s="121" t="s">
        <v>8670</v>
      </c>
      <c r="G1653" s="125" t="s">
        <v>857</v>
      </c>
      <c r="H1653" s="121" t="s">
        <v>5962</v>
      </c>
      <c r="I1653" s="124">
        <v>4.7</v>
      </c>
      <c r="J1653" s="121">
        <v>74.0</v>
      </c>
      <c r="K1653" s="122"/>
      <c r="L1653" s="122"/>
      <c r="M1653" s="122"/>
      <c r="N1653" s="122"/>
      <c r="O1653" s="125"/>
      <c r="P1653" s="145">
        <v>5254145.0</v>
      </c>
      <c r="Q1653" s="121"/>
      <c r="R1653" s="121" t="s">
        <v>5978</v>
      </c>
      <c r="S1653" s="132"/>
      <c r="T1653" s="132" t="s">
        <v>8307</v>
      </c>
      <c r="U1653" s="121"/>
      <c r="V1653" s="121"/>
      <c r="W1653" s="121"/>
      <c r="X1653" s="122"/>
    </row>
    <row r="1654" ht="12.75" customHeight="1">
      <c r="A1654" s="121" t="s">
        <v>8659</v>
      </c>
      <c r="B1654" s="122">
        <v>6829.0</v>
      </c>
      <c r="C1654" s="123">
        <v>38140.0</v>
      </c>
      <c r="D1654" s="124"/>
      <c r="E1654" s="124">
        <v>13.0</v>
      </c>
      <c r="F1654" s="125" t="s">
        <v>815</v>
      </c>
      <c r="G1654" s="125" t="s">
        <v>857</v>
      </c>
      <c r="H1654" s="121" t="s">
        <v>5962</v>
      </c>
      <c r="I1654" s="124">
        <v>3.6</v>
      </c>
      <c r="J1654" s="121">
        <v>74.0</v>
      </c>
      <c r="K1654" s="122"/>
      <c r="L1654" s="122"/>
      <c r="M1654" s="122"/>
      <c r="N1654" s="122"/>
      <c r="O1654" s="125"/>
      <c r="P1654" s="145">
        <v>1.3760229E7</v>
      </c>
      <c r="Q1654" s="121"/>
      <c r="R1654" s="121" t="s">
        <v>5969</v>
      </c>
      <c r="S1654" s="128"/>
      <c r="T1654" s="132"/>
      <c r="U1654" s="121"/>
      <c r="V1654" s="121"/>
      <c r="W1654" s="121"/>
      <c r="X1654" s="122"/>
    </row>
    <row r="1655" ht="12.75" customHeight="1">
      <c r="A1655" s="121" t="s">
        <v>8659</v>
      </c>
      <c r="B1655" s="122">
        <v>6828.0</v>
      </c>
      <c r="C1655" s="123">
        <v>38140.0</v>
      </c>
      <c r="D1655" s="124"/>
      <c r="E1655" s="124">
        <v>13.3</v>
      </c>
      <c r="F1655" s="125" t="s">
        <v>33</v>
      </c>
      <c r="G1655" s="125" t="s">
        <v>857</v>
      </c>
      <c r="H1655" s="121" t="s">
        <v>5962</v>
      </c>
      <c r="I1655" s="124">
        <v>2.3</v>
      </c>
      <c r="J1655" s="121">
        <v>59.0</v>
      </c>
      <c r="K1655" s="122"/>
      <c r="L1655" s="122"/>
      <c r="M1655" s="122"/>
      <c r="N1655" s="122"/>
      <c r="O1655" s="125"/>
      <c r="P1655" s="145">
        <v>1.365502E7</v>
      </c>
      <c r="Q1655" s="121"/>
      <c r="R1655" s="121" t="s">
        <v>5969</v>
      </c>
      <c r="S1655" s="128"/>
      <c r="T1655" s="132"/>
      <c r="U1655" s="121"/>
      <c r="V1655" s="121"/>
      <c r="W1655" s="121"/>
      <c r="X1655" s="122"/>
    </row>
    <row r="1656" ht="12.75" customHeight="1">
      <c r="A1656" s="121" t="s">
        <v>8659</v>
      </c>
      <c r="B1656" s="122">
        <v>12454.0</v>
      </c>
      <c r="C1656" s="123">
        <v>38140.0</v>
      </c>
      <c r="D1656" s="124"/>
      <c r="E1656" s="124">
        <v>17.3</v>
      </c>
      <c r="F1656" s="125" t="s">
        <v>42</v>
      </c>
      <c r="G1656" s="125" t="s">
        <v>857</v>
      </c>
      <c r="H1656" s="121" t="s">
        <v>5962</v>
      </c>
      <c r="I1656" s="124">
        <v>4.0</v>
      </c>
      <c r="J1656" s="121">
        <v>71.0</v>
      </c>
      <c r="K1656" s="122"/>
      <c r="L1656" s="122"/>
      <c r="M1656" s="122"/>
      <c r="N1656" s="122"/>
      <c r="O1656" s="125"/>
      <c r="P1656" s="145">
        <v>1.3851393E7</v>
      </c>
      <c r="Q1656" s="121"/>
      <c r="R1656" s="121" t="s">
        <v>5969</v>
      </c>
      <c r="S1656" s="128"/>
      <c r="T1656" s="132"/>
      <c r="U1656" s="121"/>
      <c r="V1656" s="121"/>
      <c r="W1656" s="121"/>
      <c r="X1656" s="122"/>
    </row>
    <row r="1657" ht="12.75" customHeight="1">
      <c r="A1657" s="121" t="s">
        <v>8659</v>
      </c>
      <c r="B1657" s="122">
        <v>12413.0</v>
      </c>
      <c r="C1657" s="123">
        <v>38140.0</v>
      </c>
      <c r="D1657" s="124"/>
      <c r="E1657" s="124">
        <v>13.0</v>
      </c>
      <c r="F1657" s="125" t="s">
        <v>73</v>
      </c>
      <c r="G1657" s="125" t="s">
        <v>8</v>
      </c>
      <c r="H1657" s="121" t="s">
        <v>5962</v>
      </c>
      <c r="I1657" s="124">
        <v>4.5</v>
      </c>
      <c r="J1657" s="121">
        <v>77.0</v>
      </c>
      <c r="K1657" s="122">
        <v>40.0</v>
      </c>
      <c r="L1657" s="122"/>
      <c r="M1657" s="122"/>
      <c r="N1657" s="122"/>
      <c r="O1657" s="125"/>
      <c r="P1657" s="145"/>
      <c r="Q1657" s="121"/>
      <c r="R1657" s="121" t="s">
        <v>5963</v>
      </c>
      <c r="S1657" s="128"/>
      <c r="T1657" s="132"/>
      <c r="U1657" s="121"/>
      <c r="V1657" s="121"/>
      <c r="W1657" s="121"/>
      <c r="X1657" s="122"/>
    </row>
    <row r="1658" ht="12.75" customHeight="1">
      <c r="A1658" s="121" t="s">
        <v>8659</v>
      </c>
      <c r="B1658" s="122">
        <v>12453.0</v>
      </c>
      <c r="C1658" s="123">
        <v>38142.0</v>
      </c>
      <c r="D1658" s="124"/>
      <c r="E1658" s="124"/>
      <c r="F1658" s="125" t="s">
        <v>70</v>
      </c>
      <c r="G1658" s="125" t="s">
        <v>857</v>
      </c>
      <c r="H1658" s="121"/>
      <c r="I1658" s="124">
        <v>5.4</v>
      </c>
      <c r="J1658" s="121">
        <v>80.0</v>
      </c>
      <c r="K1658" s="122">
        <v>40.0</v>
      </c>
      <c r="L1658" s="122"/>
      <c r="M1658" s="122"/>
      <c r="N1658" s="122"/>
      <c r="O1658" s="125"/>
      <c r="P1658" s="145">
        <v>2.0639652E7</v>
      </c>
      <c r="Q1658" s="121"/>
      <c r="R1658" s="125" t="s">
        <v>5978</v>
      </c>
      <c r="S1658" s="128"/>
      <c r="T1658" s="132"/>
      <c r="U1658" s="121"/>
      <c r="V1658" s="121"/>
      <c r="W1658" s="121"/>
      <c r="X1658" s="122"/>
    </row>
    <row r="1659" ht="12.75" customHeight="1">
      <c r="A1659" s="121" t="s">
        <v>8659</v>
      </c>
      <c r="B1659" s="122">
        <v>12210.0</v>
      </c>
      <c r="C1659" s="123">
        <v>38142.0</v>
      </c>
      <c r="D1659" s="124"/>
      <c r="E1659" s="124">
        <v>15.0</v>
      </c>
      <c r="F1659" s="125" t="s">
        <v>38</v>
      </c>
      <c r="G1659" s="125" t="s">
        <v>857</v>
      </c>
      <c r="H1659" s="121" t="s">
        <v>5962</v>
      </c>
      <c r="I1659" s="124">
        <v>5.6</v>
      </c>
      <c r="J1659" s="121">
        <v>79.0</v>
      </c>
      <c r="K1659" s="122">
        <v>40.0</v>
      </c>
      <c r="L1659" s="122"/>
      <c r="M1659" s="122"/>
      <c r="N1659" s="122"/>
      <c r="O1659" s="125"/>
      <c r="P1659" s="145">
        <v>7.1700105E7</v>
      </c>
      <c r="Q1659" s="121"/>
      <c r="R1659" s="121" t="s">
        <v>5963</v>
      </c>
      <c r="S1659" s="128"/>
      <c r="T1659" s="132"/>
      <c r="U1659" s="121"/>
      <c r="V1659" s="121"/>
      <c r="W1659" s="121"/>
      <c r="X1659" s="121"/>
    </row>
    <row r="1660" ht="12.75" customHeight="1">
      <c r="A1660" s="121" t="s">
        <v>8659</v>
      </c>
      <c r="B1660" s="122">
        <v>12412.0</v>
      </c>
      <c r="C1660" s="123">
        <v>38142.0</v>
      </c>
      <c r="D1660" s="124"/>
      <c r="E1660" s="124">
        <v>8.0</v>
      </c>
      <c r="F1660" s="121" t="s">
        <v>8671</v>
      </c>
      <c r="G1660" s="125" t="s">
        <v>857</v>
      </c>
      <c r="H1660" s="121" t="s">
        <v>5962</v>
      </c>
      <c r="I1660" s="124">
        <v>4.7</v>
      </c>
      <c r="J1660" s="121">
        <v>78.0</v>
      </c>
      <c r="K1660" s="122">
        <v>38.0</v>
      </c>
      <c r="L1660" s="122"/>
      <c r="M1660" s="122"/>
      <c r="N1660" s="122"/>
      <c r="O1660" s="125"/>
      <c r="P1660" s="145">
        <v>1.3851221E7</v>
      </c>
      <c r="Q1660" s="121"/>
      <c r="R1660" s="121"/>
      <c r="S1660" s="128"/>
      <c r="T1660" s="132"/>
      <c r="U1660" s="121"/>
      <c r="V1660" s="121"/>
      <c r="W1660" s="121"/>
      <c r="X1660" s="121"/>
    </row>
    <row r="1661" ht="12.75" customHeight="1">
      <c r="A1661" s="121" t="s">
        <v>8659</v>
      </c>
      <c r="B1661" s="122">
        <v>12452.0</v>
      </c>
      <c r="C1661" s="123">
        <v>38143.0</v>
      </c>
      <c r="D1661" s="124"/>
      <c r="E1661" s="124">
        <v>5.45</v>
      </c>
      <c r="F1661" s="125" t="s">
        <v>34</v>
      </c>
      <c r="G1661" s="125" t="s">
        <v>857</v>
      </c>
      <c r="H1661" s="121" t="s">
        <v>5962</v>
      </c>
      <c r="I1661" s="124">
        <v>4.8</v>
      </c>
      <c r="J1661" s="121">
        <v>76.0</v>
      </c>
      <c r="K1661" s="122"/>
      <c r="L1661" s="122"/>
      <c r="M1661" s="122"/>
      <c r="N1661" s="122"/>
      <c r="O1661" s="125"/>
      <c r="P1661" s="145">
        <v>1.0477936E7</v>
      </c>
      <c r="Q1661" s="121"/>
      <c r="R1661" s="121" t="s">
        <v>5963</v>
      </c>
      <c r="S1661" s="128"/>
      <c r="T1661" s="132"/>
      <c r="U1661" s="121"/>
      <c r="V1661" s="121"/>
      <c r="W1661" s="121"/>
      <c r="X1661" s="122"/>
    </row>
    <row r="1662" ht="12.75" customHeight="1">
      <c r="A1662" s="121" t="s">
        <v>8659</v>
      </c>
      <c r="B1662" s="122">
        <v>12442.0</v>
      </c>
      <c r="C1662" s="123">
        <v>38144.0</v>
      </c>
      <c r="D1662" s="124"/>
      <c r="E1662" s="124">
        <v>19.0</v>
      </c>
      <c r="F1662" s="118" t="s">
        <v>8672</v>
      </c>
      <c r="G1662" s="125" t="s">
        <v>857</v>
      </c>
      <c r="H1662" s="121" t="s">
        <v>5962</v>
      </c>
      <c r="I1662" s="124">
        <v>3.3</v>
      </c>
      <c r="J1662" s="121">
        <v>75.0</v>
      </c>
      <c r="K1662" s="122"/>
      <c r="L1662" s="122"/>
      <c r="M1662" s="122"/>
      <c r="N1662" s="122"/>
      <c r="O1662" s="125"/>
      <c r="P1662" s="145">
        <v>1.075117E7</v>
      </c>
      <c r="Q1662" s="121"/>
      <c r="R1662" s="125" t="s">
        <v>5963</v>
      </c>
      <c r="S1662" s="146"/>
      <c r="T1662" s="146"/>
      <c r="U1662" s="121"/>
      <c r="V1662" s="121"/>
      <c r="W1662" s="121"/>
      <c r="X1662" s="122"/>
    </row>
    <row r="1663" ht="12.75" customHeight="1">
      <c r="A1663" s="121" t="s">
        <v>8659</v>
      </c>
      <c r="B1663" s="122">
        <v>12441.0</v>
      </c>
      <c r="C1663" s="123">
        <v>38145.0</v>
      </c>
      <c r="D1663" s="124"/>
      <c r="E1663" s="124">
        <v>11.0</v>
      </c>
      <c r="F1663" s="125" t="s">
        <v>4245</v>
      </c>
      <c r="G1663" s="125" t="s">
        <v>857</v>
      </c>
      <c r="H1663" s="121" t="s">
        <v>5962</v>
      </c>
      <c r="I1663" s="124">
        <v>4.7</v>
      </c>
      <c r="J1663" s="121">
        <v>76.0</v>
      </c>
      <c r="K1663" s="122"/>
      <c r="L1663" s="122"/>
      <c r="M1663" s="122"/>
      <c r="N1663" s="122"/>
      <c r="O1663" s="125"/>
      <c r="P1663" s="145">
        <v>1.0682557E7</v>
      </c>
      <c r="Q1663" s="121"/>
      <c r="R1663" s="121" t="s">
        <v>5963</v>
      </c>
      <c r="S1663" s="128"/>
      <c r="T1663" s="132"/>
      <c r="U1663" s="121"/>
      <c r="V1663" s="121"/>
      <c r="W1663" s="121"/>
      <c r="X1663" s="122"/>
    </row>
    <row r="1664" ht="12.75" customHeight="1">
      <c r="A1664" s="121" t="s">
        <v>8659</v>
      </c>
      <c r="B1664" s="122">
        <v>6900.0</v>
      </c>
      <c r="C1664" s="123">
        <v>38145.0</v>
      </c>
      <c r="D1664" s="124"/>
      <c r="E1664" s="124">
        <v>18.0</v>
      </c>
      <c r="F1664" s="125" t="s">
        <v>42</v>
      </c>
      <c r="G1664" s="125" t="s">
        <v>857</v>
      </c>
      <c r="H1664" s="121" t="s">
        <v>5962</v>
      </c>
      <c r="I1664" s="124">
        <v>4.1</v>
      </c>
      <c r="J1664" s="121">
        <v>77.0</v>
      </c>
      <c r="K1664" s="122"/>
      <c r="L1664" s="122"/>
      <c r="M1664" s="122"/>
      <c r="N1664" s="122"/>
      <c r="O1664" s="125"/>
      <c r="P1664" s="145">
        <v>7.1685602E7</v>
      </c>
      <c r="Q1664" s="121"/>
      <c r="R1664" s="121" t="s">
        <v>5963</v>
      </c>
      <c r="S1664" s="128"/>
      <c r="T1664" s="132"/>
      <c r="U1664" s="121"/>
      <c r="V1664" s="121"/>
      <c r="W1664" s="121"/>
      <c r="X1664" s="121"/>
    </row>
    <row r="1665" ht="12.75" customHeight="1">
      <c r="A1665" s="121" t="s">
        <v>8659</v>
      </c>
      <c r="B1665" s="122">
        <v>12215.0</v>
      </c>
      <c r="C1665" s="123">
        <v>38147.0</v>
      </c>
      <c r="D1665" s="124"/>
      <c r="E1665" s="124">
        <v>20.0</v>
      </c>
      <c r="F1665" s="125" t="s">
        <v>38</v>
      </c>
      <c r="G1665" s="125" t="s">
        <v>857</v>
      </c>
      <c r="H1665" s="121" t="s">
        <v>5962</v>
      </c>
      <c r="I1665" s="124">
        <v>8.35</v>
      </c>
      <c r="J1665" s="121">
        <v>92.0</v>
      </c>
      <c r="K1665" s="122">
        <v>47.0</v>
      </c>
      <c r="L1665" s="122"/>
      <c r="M1665" s="122"/>
      <c r="N1665" s="122"/>
      <c r="O1665" s="125"/>
      <c r="P1665" s="145">
        <v>7.1700105E7</v>
      </c>
      <c r="Q1665" s="121"/>
      <c r="R1665" s="121" t="s">
        <v>5963</v>
      </c>
      <c r="S1665" s="128"/>
      <c r="T1665" s="132"/>
      <c r="U1665" s="121"/>
      <c r="V1665" s="121"/>
      <c r="W1665" s="121"/>
      <c r="X1665" s="122"/>
    </row>
    <row r="1666" ht="12.75" customHeight="1">
      <c r="A1666" s="121" t="s">
        <v>8659</v>
      </c>
      <c r="B1666" s="122">
        <v>12411.0</v>
      </c>
      <c r="C1666" s="123">
        <v>38147.0</v>
      </c>
      <c r="D1666" s="124"/>
      <c r="E1666" s="124">
        <v>18.0</v>
      </c>
      <c r="F1666" s="125" t="s">
        <v>52</v>
      </c>
      <c r="G1666" s="125" t="s">
        <v>857</v>
      </c>
      <c r="H1666" s="121" t="s">
        <v>5962</v>
      </c>
      <c r="I1666" s="124">
        <v>4.0</v>
      </c>
      <c r="J1666" s="121">
        <v>75.0</v>
      </c>
      <c r="K1666" s="122">
        <v>38.0</v>
      </c>
      <c r="L1666" s="122"/>
      <c r="M1666" s="122"/>
      <c r="N1666" s="122"/>
      <c r="O1666" s="125"/>
      <c r="P1666" s="145">
        <v>1.0734678E7</v>
      </c>
      <c r="Q1666" s="121"/>
      <c r="R1666" s="121" t="s">
        <v>5963</v>
      </c>
      <c r="S1666" s="128"/>
      <c r="T1666" s="132"/>
      <c r="U1666" s="121"/>
      <c r="V1666" s="121"/>
      <c r="W1666" s="121"/>
      <c r="X1666" s="122"/>
    </row>
    <row r="1667" ht="12.75" customHeight="1">
      <c r="A1667" s="121" t="s">
        <v>8659</v>
      </c>
      <c r="B1667" s="122">
        <v>6899.0</v>
      </c>
      <c r="C1667" s="123">
        <v>38147.0</v>
      </c>
      <c r="D1667" s="124"/>
      <c r="E1667" s="124">
        <v>9.3</v>
      </c>
      <c r="F1667" s="125" t="s">
        <v>860</v>
      </c>
      <c r="G1667" s="125" t="s">
        <v>857</v>
      </c>
      <c r="H1667" s="121" t="s">
        <v>5962</v>
      </c>
      <c r="I1667" s="124">
        <v>2.4</v>
      </c>
      <c r="J1667" s="121">
        <v>68.0</v>
      </c>
      <c r="K1667" s="122"/>
      <c r="L1667" s="122"/>
      <c r="M1667" s="122"/>
      <c r="N1667" s="122"/>
      <c r="O1667" s="125"/>
      <c r="P1667" s="145"/>
      <c r="Q1667" s="121"/>
      <c r="R1667" s="121" t="s">
        <v>8673</v>
      </c>
      <c r="S1667" s="128"/>
      <c r="T1667" s="132"/>
      <c r="U1667" s="121"/>
      <c r="V1667" s="121"/>
      <c r="W1667" s="121"/>
      <c r="X1667" s="122"/>
    </row>
    <row r="1668" ht="12.75" customHeight="1">
      <c r="A1668" s="121" t="s">
        <v>8659</v>
      </c>
      <c r="B1668" s="122">
        <v>12217.0</v>
      </c>
      <c r="C1668" s="123">
        <v>38150.0</v>
      </c>
      <c r="D1668" s="124"/>
      <c r="E1668" s="124">
        <v>17.0</v>
      </c>
      <c r="F1668" s="125" t="s">
        <v>817</v>
      </c>
      <c r="G1668" s="125" t="s">
        <v>857</v>
      </c>
      <c r="H1668" s="121" t="s">
        <v>5962</v>
      </c>
      <c r="I1668" s="124">
        <v>5.25</v>
      </c>
      <c r="J1668" s="121">
        <v>80.0</v>
      </c>
      <c r="K1668" s="122"/>
      <c r="L1668" s="122"/>
      <c r="M1668" s="122"/>
      <c r="N1668" s="122"/>
      <c r="O1668" s="125"/>
      <c r="P1668" s="145">
        <v>1.0712816E7</v>
      </c>
      <c r="Q1668" s="121"/>
      <c r="R1668" s="121" t="s">
        <v>5963</v>
      </c>
      <c r="S1668" s="128"/>
      <c r="T1668" s="132"/>
      <c r="U1668" s="121"/>
      <c r="V1668" s="121"/>
      <c r="W1668" s="121"/>
      <c r="X1668" s="122"/>
    </row>
    <row r="1669" ht="12.75" customHeight="1">
      <c r="A1669" s="121" t="s">
        <v>8659</v>
      </c>
      <c r="B1669" s="122">
        <v>12218.0</v>
      </c>
      <c r="C1669" s="123">
        <v>38152.0</v>
      </c>
      <c r="D1669" s="124"/>
      <c r="E1669" s="124">
        <v>14.0</v>
      </c>
      <c r="F1669" s="125" t="s">
        <v>62</v>
      </c>
      <c r="G1669" s="125" t="s">
        <v>857</v>
      </c>
      <c r="H1669" s="121" t="s">
        <v>5962</v>
      </c>
      <c r="I1669" s="124">
        <v>5.9</v>
      </c>
      <c r="J1669" s="121">
        <v>80.0</v>
      </c>
      <c r="K1669" s="122">
        <v>40.0</v>
      </c>
      <c r="L1669" s="122"/>
      <c r="M1669" s="122"/>
      <c r="N1669" s="122"/>
      <c r="O1669" s="125"/>
      <c r="P1669" s="145">
        <v>1.1027124E7</v>
      </c>
      <c r="Q1669" s="121"/>
      <c r="R1669" s="121" t="s">
        <v>5963</v>
      </c>
      <c r="S1669" s="128"/>
      <c r="T1669" s="148"/>
      <c r="U1669" s="121"/>
      <c r="V1669" s="121"/>
      <c r="W1669" s="121"/>
      <c r="X1669" s="121"/>
    </row>
    <row r="1670" ht="12.75" customHeight="1">
      <c r="A1670" s="121" t="s">
        <v>8659</v>
      </c>
      <c r="B1670" s="122">
        <v>6888.0</v>
      </c>
      <c r="C1670" s="123">
        <v>38152.0</v>
      </c>
      <c r="D1670" s="124"/>
      <c r="E1670" s="124">
        <v>18.0</v>
      </c>
      <c r="F1670" s="125" t="s">
        <v>36</v>
      </c>
      <c r="G1670" s="125" t="s">
        <v>857</v>
      </c>
      <c r="H1670" s="121" t="s">
        <v>5962</v>
      </c>
      <c r="I1670" s="124">
        <v>6.3</v>
      </c>
      <c r="J1670" s="121">
        <v>84.0</v>
      </c>
      <c r="K1670" s="122"/>
      <c r="L1670" s="122"/>
      <c r="M1670" s="122"/>
      <c r="N1670" s="122"/>
      <c r="O1670" s="125"/>
      <c r="P1670" s="145">
        <v>7.1685602E7</v>
      </c>
      <c r="Q1670" s="121"/>
      <c r="R1670" s="121" t="s">
        <v>5963</v>
      </c>
      <c r="S1670" s="128"/>
      <c r="T1670" s="132"/>
      <c r="U1670" s="121"/>
      <c r="V1670" s="121"/>
      <c r="W1670" s="121"/>
      <c r="X1670" s="122"/>
    </row>
    <row r="1671" ht="12.75" customHeight="1">
      <c r="A1671" s="121" t="s">
        <v>8659</v>
      </c>
      <c r="B1671" s="122">
        <v>6896.0</v>
      </c>
      <c r="C1671" s="123">
        <v>38154.0</v>
      </c>
      <c r="D1671" s="124"/>
      <c r="E1671" s="124">
        <v>9.3</v>
      </c>
      <c r="F1671" s="125" t="s">
        <v>8674</v>
      </c>
      <c r="G1671" s="125" t="s">
        <v>857</v>
      </c>
      <c r="H1671" s="121" t="s">
        <v>5962</v>
      </c>
      <c r="I1671" s="124">
        <v>5.6</v>
      </c>
      <c r="J1671" s="121">
        <v>80.0</v>
      </c>
      <c r="K1671" s="122"/>
      <c r="L1671" s="122"/>
      <c r="M1671" s="122"/>
      <c r="N1671" s="122"/>
      <c r="O1671" s="125"/>
      <c r="P1671" s="145">
        <v>1.0525503E7</v>
      </c>
      <c r="Q1671" s="121"/>
      <c r="R1671" s="121" t="s">
        <v>5963</v>
      </c>
      <c r="S1671" s="128"/>
      <c r="T1671" s="132"/>
      <c r="U1671" s="121"/>
      <c r="V1671" s="121"/>
      <c r="W1671" s="121"/>
      <c r="X1671" s="122"/>
    </row>
    <row r="1672" ht="12.75" customHeight="1">
      <c r="A1672" s="121" t="s">
        <v>8659</v>
      </c>
      <c r="B1672" s="122">
        <v>6893.0</v>
      </c>
      <c r="C1672" s="123">
        <v>38154.0</v>
      </c>
      <c r="D1672" s="124"/>
      <c r="E1672" s="124">
        <v>12.3</v>
      </c>
      <c r="F1672" s="125" t="s">
        <v>7010</v>
      </c>
      <c r="G1672" s="125" t="s">
        <v>857</v>
      </c>
      <c r="H1672" s="121" t="s">
        <v>5962</v>
      </c>
      <c r="I1672" s="124">
        <v>5.8</v>
      </c>
      <c r="J1672" s="121">
        <v>81.0</v>
      </c>
      <c r="K1672" s="122"/>
      <c r="L1672" s="122"/>
      <c r="M1672" s="122"/>
      <c r="N1672" s="122"/>
      <c r="O1672" s="125"/>
      <c r="P1672" s="145">
        <v>1.0568888E7</v>
      </c>
      <c r="Q1672" s="121"/>
      <c r="R1672" s="121" t="s">
        <v>5963</v>
      </c>
      <c r="S1672" s="128"/>
      <c r="T1672" s="132"/>
      <c r="U1672" s="121"/>
      <c r="V1672" s="121"/>
      <c r="W1672" s="121"/>
      <c r="X1672" s="122"/>
    </row>
    <row r="1673" ht="12.75" customHeight="1">
      <c r="A1673" s="121" t="s">
        <v>8659</v>
      </c>
      <c r="B1673" s="122">
        <v>12406.0</v>
      </c>
      <c r="C1673" s="123">
        <v>38156.0</v>
      </c>
      <c r="D1673" s="124"/>
      <c r="E1673" s="124">
        <v>10.0</v>
      </c>
      <c r="F1673" s="125" t="s">
        <v>817</v>
      </c>
      <c r="G1673" s="125" t="s">
        <v>857</v>
      </c>
      <c r="H1673" s="121" t="s">
        <v>5971</v>
      </c>
      <c r="I1673" s="124"/>
      <c r="J1673" s="121">
        <v>78.0</v>
      </c>
      <c r="K1673" s="122">
        <v>38.0</v>
      </c>
      <c r="L1673" s="122"/>
      <c r="M1673" s="122"/>
      <c r="N1673" s="122"/>
      <c r="O1673" s="125"/>
      <c r="P1673" s="145">
        <v>9934726.0</v>
      </c>
      <c r="Q1673" s="121"/>
      <c r="R1673" s="121" t="s">
        <v>5963</v>
      </c>
      <c r="S1673" s="128"/>
      <c r="T1673" s="132"/>
      <c r="U1673" s="121"/>
      <c r="V1673" s="121"/>
      <c r="W1673" s="121"/>
      <c r="X1673" s="122"/>
    </row>
    <row r="1674" ht="12.75" customHeight="1">
      <c r="A1674" s="121" t="s">
        <v>8659</v>
      </c>
      <c r="B1674" s="122">
        <v>6885.0</v>
      </c>
      <c r="C1674" s="123">
        <v>38157.0</v>
      </c>
      <c r="D1674" s="124"/>
      <c r="E1674" s="124">
        <v>18.0</v>
      </c>
      <c r="F1674" s="125" t="s">
        <v>815</v>
      </c>
      <c r="G1674" s="125" t="s">
        <v>857</v>
      </c>
      <c r="H1674" s="121" t="s">
        <v>5962</v>
      </c>
      <c r="I1674" s="124">
        <v>3.0</v>
      </c>
      <c r="J1674" s="121">
        <v>65.0</v>
      </c>
      <c r="K1674" s="122"/>
      <c r="L1674" s="122"/>
      <c r="M1674" s="122"/>
      <c r="N1674" s="122"/>
      <c r="O1674" s="125"/>
      <c r="P1674" s="145">
        <v>1.0787483E7</v>
      </c>
      <c r="Q1674" s="121"/>
      <c r="R1674" s="121" t="s">
        <v>5963</v>
      </c>
      <c r="S1674" s="128"/>
      <c r="T1674" s="132"/>
      <c r="U1674" s="121"/>
      <c r="V1674" s="121"/>
      <c r="W1674" s="121"/>
      <c r="X1674" s="122"/>
    </row>
    <row r="1675" ht="12.75" customHeight="1">
      <c r="A1675" s="121" t="s">
        <v>8659</v>
      </c>
      <c r="B1675" s="122">
        <v>6891.0</v>
      </c>
      <c r="C1675" s="123">
        <v>38157.0</v>
      </c>
      <c r="D1675" s="124"/>
      <c r="E1675" s="124">
        <v>9.0</v>
      </c>
      <c r="F1675" s="125" t="s">
        <v>6434</v>
      </c>
      <c r="G1675" s="125" t="s">
        <v>857</v>
      </c>
      <c r="H1675" s="121" t="s">
        <v>5962</v>
      </c>
      <c r="I1675" s="124">
        <v>5.0</v>
      </c>
      <c r="J1675" s="121">
        <v>78.0</v>
      </c>
      <c r="K1675" s="122"/>
      <c r="L1675" s="122"/>
      <c r="M1675" s="122"/>
      <c r="N1675" s="122"/>
      <c r="O1675" s="125"/>
      <c r="P1675" s="145">
        <v>9441548.0</v>
      </c>
      <c r="Q1675" s="121"/>
      <c r="R1675" s="121" t="s">
        <v>5963</v>
      </c>
      <c r="S1675" s="128"/>
      <c r="T1675" s="132"/>
      <c r="U1675" s="121"/>
      <c r="V1675" s="121"/>
      <c r="W1675" s="121"/>
      <c r="X1675" s="122"/>
    </row>
    <row r="1676" ht="12.75" customHeight="1">
      <c r="A1676" s="121" t="s">
        <v>8659</v>
      </c>
      <c r="B1676" s="122">
        <v>6884.0</v>
      </c>
      <c r="C1676" s="123">
        <v>38158.0</v>
      </c>
      <c r="D1676" s="124"/>
      <c r="E1676" s="124">
        <v>21.0</v>
      </c>
      <c r="F1676" s="125" t="s">
        <v>26</v>
      </c>
      <c r="G1676" s="125" t="s">
        <v>857</v>
      </c>
      <c r="H1676" s="121" t="s">
        <v>5962</v>
      </c>
      <c r="I1676" s="124">
        <v>3.7</v>
      </c>
      <c r="J1676" s="121">
        <v>74.0</v>
      </c>
      <c r="K1676" s="122"/>
      <c r="L1676" s="122"/>
      <c r="M1676" s="122"/>
      <c r="N1676" s="122"/>
      <c r="O1676" s="125"/>
      <c r="P1676" s="145">
        <v>1.3903685E7</v>
      </c>
      <c r="Q1676" s="121"/>
      <c r="R1676" s="121" t="s">
        <v>5963</v>
      </c>
      <c r="S1676" s="128"/>
      <c r="T1676" s="132" t="s">
        <v>8307</v>
      </c>
      <c r="U1676" s="121"/>
      <c r="V1676" s="121"/>
      <c r="W1676" s="121"/>
      <c r="X1676" s="121"/>
    </row>
    <row r="1677" ht="12.75" customHeight="1">
      <c r="A1677" s="121" t="s">
        <v>8659</v>
      </c>
      <c r="B1677" s="122">
        <v>6883.0</v>
      </c>
      <c r="C1677" s="123">
        <v>38158.0</v>
      </c>
      <c r="D1677" s="124"/>
      <c r="E1677" s="124">
        <v>20.0</v>
      </c>
      <c r="F1677" s="125" t="s">
        <v>26</v>
      </c>
      <c r="G1677" s="125" t="s">
        <v>857</v>
      </c>
      <c r="H1677" s="121" t="s">
        <v>5962</v>
      </c>
      <c r="I1677" s="124">
        <v>4.1</v>
      </c>
      <c r="J1677" s="121">
        <v>75.0</v>
      </c>
      <c r="K1677" s="122"/>
      <c r="L1677" s="122"/>
      <c r="M1677" s="122"/>
      <c r="N1677" s="122"/>
      <c r="O1677" s="125"/>
      <c r="P1677" s="145">
        <v>1.3716915E7</v>
      </c>
      <c r="Q1677" s="121"/>
      <c r="R1677" s="121"/>
      <c r="S1677" s="128"/>
      <c r="T1677" s="132"/>
      <c r="U1677" s="121"/>
      <c r="V1677" s="121"/>
      <c r="W1677" s="121"/>
      <c r="X1677" s="121"/>
    </row>
    <row r="1678" ht="12.75" customHeight="1">
      <c r="A1678" s="121" t="s">
        <v>8659</v>
      </c>
      <c r="B1678" s="122">
        <v>6881.0</v>
      </c>
      <c r="C1678" s="123">
        <v>38158.0</v>
      </c>
      <c r="D1678" s="124"/>
      <c r="E1678" s="124">
        <v>18.0</v>
      </c>
      <c r="F1678" s="125" t="s">
        <v>860</v>
      </c>
      <c r="G1678" s="125" t="s">
        <v>857</v>
      </c>
      <c r="H1678" s="121" t="s">
        <v>5962</v>
      </c>
      <c r="I1678" s="124">
        <v>5.1</v>
      </c>
      <c r="J1678" s="121">
        <v>79.0</v>
      </c>
      <c r="K1678" s="122"/>
      <c r="L1678" s="122"/>
      <c r="M1678" s="122"/>
      <c r="N1678" s="122"/>
      <c r="O1678" s="125"/>
      <c r="P1678" s="145">
        <v>7.1689957E7</v>
      </c>
      <c r="Q1678" s="121"/>
      <c r="R1678" s="121" t="s">
        <v>5963</v>
      </c>
      <c r="S1678" s="128"/>
      <c r="T1678" s="132"/>
      <c r="U1678" s="121"/>
      <c r="V1678" s="121"/>
      <c r="W1678" s="121"/>
      <c r="X1678" s="122"/>
    </row>
    <row r="1679" ht="12.75" customHeight="1">
      <c r="A1679" s="121" t="s">
        <v>8659</v>
      </c>
      <c r="B1679" s="122">
        <v>6884.0</v>
      </c>
      <c r="C1679" s="123">
        <v>38158.0</v>
      </c>
      <c r="D1679" s="124"/>
      <c r="E1679" s="124">
        <v>19.0</v>
      </c>
      <c r="F1679" s="125" t="s">
        <v>7010</v>
      </c>
      <c r="G1679" s="125" t="s">
        <v>857</v>
      </c>
      <c r="H1679" s="121" t="s">
        <v>5962</v>
      </c>
      <c r="I1679" s="124">
        <v>7.0</v>
      </c>
      <c r="J1679" s="121">
        <v>87.0</v>
      </c>
      <c r="K1679" s="122"/>
      <c r="L1679" s="122"/>
      <c r="M1679" s="122"/>
      <c r="N1679" s="122"/>
      <c r="O1679" s="125"/>
      <c r="P1679" s="145">
        <v>1.367825E7</v>
      </c>
      <c r="Q1679" s="121"/>
      <c r="R1679" s="121" t="s">
        <v>5963</v>
      </c>
      <c r="S1679" s="128"/>
      <c r="T1679" s="132"/>
      <c r="U1679" s="121"/>
      <c r="V1679" s="121"/>
      <c r="W1679" s="121"/>
      <c r="X1679" s="122"/>
    </row>
    <row r="1680" ht="12.75" customHeight="1">
      <c r="A1680" s="121" t="s">
        <v>8659</v>
      </c>
      <c r="B1680" s="122">
        <v>12407.0</v>
      </c>
      <c r="C1680" s="123">
        <v>38160.0</v>
      </c>
      <c r="D1680" s="124"/>
      <c r="E1680" s="124">
        <v>7.0</v>
      </c>
      <c r="F1680" s="125" t="s">
        <v>817</v>
      </c>
      <c r="G1680" s="125" t="s">
        <v>857</v>
      </c>
      <c r="H1680" s="121" t="s">
        <v>5962</v>
      </c>
      <c r="I1680" s="124">
        <v>5.0</v>
      </c>
      <c r="J1680" s="121">
        <v>78.0</v>
      </c>
      <c r="K1680" s="122"/>
      <c r="L1680" s="122"/>
      <c r="M1680" s="122"/>
      <c r="N1680" s="122"/>
      <c r="O1680" s="125"/>
      <c r="P1680" s="145">
        <v>9359726.0</v>
      </c>
      <c r="Q1680" s="121"/>
      <c r="R1680" s="121" t="s">
        <v>5963</v>
      </c>
      <c r="S1680" s="128"/>
      <c r="T1680" s="132"/>
      <c r="U1680" s="121"/>
      <c r="V1680" s="121"/>
      <c r="W1680" s="121"/>
      <c r="X1680" s="122"/>
    </row>
    <row r="1681" ht="12.75" customHeight="1">
      <c r="A1681" s="121" t="s">
        <v>8659</v>
      </c>
      <c r="B1681" s="122">
        <v>6820.0</v>
      </c>
      <c r="C1681" s="123">
        <v>38161.0</v>
      </c>
      <c r="D1681" s="124"/>
      <c r="E1681" s="124">
        <v>15.3</v>
      </c>
      <c r="F1681" s="125" t="s">
        <v>34</v>
      </c>
      <c r="G1681" s="125" t="s">
        <v>857</v>
      </c>
      <c r="H1681" s="121" t="s">
        <v>5962</v>
      </c>
      <c r="I1681" s="124">
        <v>2.2</v>
      </c>
      <c r="J1681" s="121">
        <v>61.0</v>
      </c>
      <c r="K1681" s="122"/>
      <c r="L1681" s="122"/>
      <c r="M1681" s="122"/>
      <c r="N1681" s="122"/>
      <c r="O1681" s="125"/>
      <c r="P1681" s="145">
        <v>1.4587422E7</v>
      </c>
      <c r="Q1681" s="121"/>
      <c r="R1681" s="121" t="s">
        <v>5969</v>
      </c>
      <c r="S1681" s="128"/>
      <c r="T1681" s="132"/>
      <c r="U1681" s="121"/>
      <c r="V1681" s="121"/>
      <c r="W1681" s="121"/>
      <c r="X1681" s="122"/>
    </row>
    <row r="1682" ht="12.75" customHeight="1">
      <c r="A1682" s="121" t="s">
        <v>8659</v>
      </c>
      <c r="B1682" s="122">
        <v>6816.0</v>
      </c>
      <c r="C1682" s="123">
        <v>38161.0</v>
      </c>
      <c r="D1682" s="124"/>
      <c r="E1682" s="124">
        <v>20.15</v>
      </c>
      <c r="F1682" s="125" t="s">
        <v>49</v>
      </c>
      <c r="G1682" s="125" t="s">
        <v>857</v>
      </c>
      <c r="H1682" s="121" t="s">
        <v>5962</v>
      </c>
      <c r="I1682" s="124">
        <v>2.75</v>
      </c>
      <c r="J1682" s="121">
        <v>77.0</v>
      </c>
      <c r="K1682" s="122"/>
      <c r="L1682" s="122"/>
      <c r="M1682" s="122"/>
      <c r="N1682" s="122"/>
      <c r="O1682" s="125"/>
      <c r="P1682" s="145">
        <v>1.3903685E7</v>
      </c>
      <c r="Q1682" s="121"/>
      <c r="R1682" s="121" t="s">
        <v>5963</v>
      </c>
      <c r="S1682" s="128"/>
      <c r="T1682" s="132" t="s">
        <v>8307</v>
      </c>
      <c r="U1682" s="121"/>
      <c r="V1682" s="121"/>
      <c r="W1682" s="121"/>
      <c r="X1682" s="122"/>
    </row>
    <row r="1683" ht="12.75" customHeight="1">
      <c r="A1683" s="121" t="s">
        <v>8659</v>
      </c>
      <c r="B1683" s="122">
        <v>6812.0</v>
      </c>
      <c r="C1683" s="123">
        <v>38163.0</v>
      </c>
      <c r="D1683" s="124"/>
      <c r="E1683" s="124">
        <v>11.0</v>
      </c>
      <c r="F1683" s="125" t="s">
        <v>54</v>
      </c>
      <c r="G1683" s="125" t="s">
        <v>857</v>
      </c>
      <c r="H1683" s="121" t="s">
        <v>6020</v>
      </c>
      <c r="I1683" s="124">
        <v>4.0</v>
      </c>
      <c r="J1683" s="121">
        <v>76.0</v>
      </c>
      <c r="K1683" s="122"/>
      <c r="L1683" s="122"/>
      <c r="M1683" s="122"/>
      <c r="N1683" s="122"/>
      <c r="O1683" s="125"/>
      <c r="P1683" s="145">
        <v>1.3137722E7</v>
      </c>
      <c r="Q1683" s="121"/>
      <c r="R1683" s="121" t="s">
        <v>5973</v>
      </c>
      <c r="S1683" s="128"/>
      <c r="T1683" s="132"/>
      <c r="U1683" s="121"/>
      <c r="V1683" s="121"/>
      <c r="W1683" s="121"/>
      <c r="X1683" s="122"/>
    </row>
    <row r="1684" ht="12.75" customHeight="1">
      <c r="A1684" s="121" t="s">
        <v>8659</v>
      </c>
      <c r="B1684" s="122">
        <v>12220.0</v>
      </c>
      <c r="C1684" s="123">
        <v>38163.0</v>
      </c>
      <c r="D1684" s="124"/>
      <c r="E1684" s="124">
        <v>16.0</v>
      </c>
      <c r="F1684" s="125" t="s">
        <v>38</v>
      </c>
      <c r="G1684" s="125" t="s">
        <v>857</v>
      </c>
      <c r="H1684" s="121" t="s">
        <v>5962</v>
      </c>
      <c r="I1684" s="124">
        <v>4.5</v>
      </c>
      <c r="J1684" s="121">
        <v>76.0</v>
      </c>
      <c r="K1684" s="122">
        <v>37.0</v>
      </c>
      <c r="L1684" s="122"/>
      <c r="M1684" s="122"/>
      <c r="N1684" s="122"/>
      <c r="O1684" s="125"/>
      <c r="P1684" s="145">
        <v>7.1700105E7</v>
      </c>
      <c r="Q1684" s="121"/>
      <c r="R1684" s="121" t="s">
        <v>5963</v>
      </c>
      <c r="S1684" s="128"/>
      <c r="T1684" s="132"/>
      <c r="U1684" s="121"/>
      <c r="V1684" s="121"/>
      <c r="W1684" s="121"/>
      <c r="X1684" s="122"/>
    </row>
    <row r="1685" ht="12.75" customHeight="1">
      <c r="A1685" s="121" t="s">
        <v>8659</v>
      </c>
      <c r="B1685" s="122">
        <v>6813.0</v>
      </c>
      <c r="C1685" s="123">
        <v>38163.0</v>
      </c>
      <c r="D1685" s="124"/>
      <c r="E1685" s="124">
        <v>12.3</v>
      </c>
      <c r="F1685" s="125" t="s">
        <v>36</v>
      </c>
      <c r="G1685" s="125" t="s">
        <v>857</v>
      </c>
      <c r="H1685" s="121" t="s">
        <v>5962</v>
      </c>
      <c r="I1685" s="124">
        <v>4.5</v>
      </c>
      <c r="J1685" s="121">
        <v>76.0</v>
      </c>
      <c r="K1685" s="122"/>
      <c r="L1685" s="122"/>
      <c r="M1685" s="122"/>
      <c r="N1685" s="122"/>
      <c r="O1685" s="125"/>
      <c r="P1685" s="145">
        <v>1.3882432E7</v>
      </c>
      <c r="Q1685" s="121"/>
      <c r="R1685" s="121" t="s">
        <v>5969</v>
      </c>
      <c r="S1685" s="128"/>
      <c r="T1685" s="132"/>
      <c r="U1685" s="121"/>
      <c r="V1685" s="121"/>
      <c r="W1685" s="121"/>
      <c r="X1685" s="122"/>
    </row>
    <row r="1686" ht="12.75" customHeight="1">
      <c r="A1686" s="121" t="s">
        <v>8659</v>
      </c>
      <c r="B1686" s="122">
        <v>6815.0</v>
      </c>
      <c r="C1686" s="123">
        <v>38163.0</v>
      </c>
      <c r="D1686" s="124"/>
      <c r="E1686" s="124">
        <v>9.0</v>
      </c>
      <c r="F1686" s="125" t="s">
        <v>8670</v>
      </c>
      <c r="G1686" s="125" t="s">
        <v>857</v>
      </c>
      <c r="H1686" s="121" t="s">
        <v>5962</v>
      </c>
      <c r="I1686" s="124">
        <v>2.7</v>
      </c>
      <c r="J1686" s="121">
        <v>65.0</v>
      </c>
      <c r="K1686" s="122"/>
      <c r="L1686" s="122"/>
      <c r="M1686" s="122"/>
      <c r="N1686" s="122"/>
      <c r="O1686" s="125"/>
      <c r="P1686" s="145">
        <v>1.4587422E7</v>
      </c>
      <c r="Q1686" s="121"/>
      <c r="R1686" s="121" t="s">
        <v>5969</v>
      </c>
      <c r="S1686" s="128"/>
      <c r="T1686" s="132"/>
      <c r="U1686" s="121"/>
      <c r="V1686" s="121"/>
      <c r="W1686" s="121"/>
      <c r="X1686" s="121"/>
    </row>
    <row r="1687" ht="12.75" customHeight="1">
      <c r="A1687" s="121" t="s">
        <v>8659</v>
      </c>
      <c r="B1687" s="122">
        <v>6808.0</v>
      </c>
      <c r="C1687" s="123">
        <v>38164.0</v>
      </c>
      <c r="D1687" s="124"/>
      <c r="E1687" s="124">
        <v>11.0</v>
      </c>
      <c r="F1687" s="125" t="s">
        <v>59</v>
      </c>
      <c r="G1687" s="125" t="s">
        <v>857</v>
      </c>
      <c r="H1687" s="121" t="s">
        <v>5962</v>
      </c>
      <c r="I1687" s="124">
        <v>3.0</v>
      </c>
      <c r="J1687" s="121">
        <v>68.0</v>
      </c>
      <c r="K1687" s="122"/>
      <c r="L1687" s="122"/>
      <c r="M1687" s="122"/>
      <c r="N1687" s="122"/>
      <c r="O1687" s="125"/>
      <c r="P1687" s="145"/>
      <c r="Q1687" s="121"/>
      <c r="R1687" s="121" t="s">
        <v>5963</v>
      </c>
      <c r="S1687" s="128"/>
      <c r="T1687" s="132"/>
      <c r="U1687" s="121"/>
      <c r="V1687" s="121"/>
      <c r="W1687" s="121"/>
      <c r="X1687" s="121"/>
    </row>
    <row r="1688" ht="12.75" customHeight="1">
      <c r="A1688" s="121" t="s">
        <v>8659</v>
      </c>
      <c r="B1688" s="122">
        <v>6809.0</v>
      </c>
      <c r="C1688" s="123">
        <v>38164.0</v>
      </c>
      <c r="D1688" s="124"/>
      <c r="E1688" s="124">
        <v>17.0</v>
      </c>
      <c r="F1688" s="125" t="s">
        <v>7010</v>
      </c>
      <c r="G1688" s="125" t="s">
        <v>857</v>
      </c>
      <c r="H1688" s="121" t="s">
        <v>5962</v>
      </c>
      <c r="I1688" s="124">
        <v>4.0</v>
      </c>
      <c r="J1688" s="121">
        <v>72.0</v>
      </c>
      <c r="K1688" s="122"/>
      <c r="L1688" s="122"/>
      <c r="M1688" s="122"/>
      <c r="N1688" s="122"/>
      <c r="O1688" s="125"/>
      <c r="P1688" s="145">
        <v>1.367825E7</v>
      </c>
      <c r="Q1688" s="121"/>
      <c r="R1688" s="121" t="s">
        <v>5963</v>
      </c>
      <c r="S1688" s="128"/>
      <c r="T1688" s="132"/>
      <c r="U1688" s="121"/>
      <c r="V1688" s="121"/>
      <c r="W1688" s="121"/>
      <c r="X1688" s="122"/>
    </row>
    <row r="1689" ht="12.75" customHeight="1">
      <c r="A1689" s="121" t="s">
        <v>8659</v>
      </c>
      <c r="B1689" s="122">
        <v>6806.0</v>
      </c>
      <c r="C1689" s="123">
        <v>38165.0</v>
      </c>
      <c r="D1689" s="124"/>
      <c r="E1689" s="124">
        <v>13.0</v>
      </c>
      <c r="F1689" s="125" t="s">
        <v>1170</v>
      </c>
      <c r="G1689" s="125" t="s">
        <v>857</v>
      </c>
      <c r="H1689" s="121" t="s">
        <v>5962</v>
      </c>
      <c r="I1689" s="124">
        <v>2.2</v>
      </c>
      <c r="J1689" s="121">
        <v>60.0</v>
      </c>
      <c r="K1689" s="122"/>
      <c r="L1689" s="122"/>
      <c r="M1689" s="122"/>
      <c r="N1689" s="122"/>
      <c r="O1689" s="125"/>
      <c r="P1689" s="145">
        <v>1.075117E7</v>
      </c>
      <c r="Q1689" s="121"/>
      <c r="R1689" s="121" t="s">
        <v>5963</v>
      </c>
      <c r="S1689" s="128"/>
      <c r="T1689" s="132"/>
      <c r="U1689" s="121"/>
      <c r="V1689" s="121"/>
      <c r="W1689" s="121"/>
      <c r="X1689" s="122"/>
    </row>
    <row r="1690" ht="12.75" customHeight="1">
      <c r="A1690" s="121" t="s">
        <v>8659</v>
      </c>
      <c r="B1690" s="122">
        <v>6802.0</v>
      </c>
      <c r="C1690" s="149">
        <v>38165.0</v>
      </c>
      <c r="D1690" s="124"/>
      <c r="E1690" s="124">
        <v>22.0</v>
      </c>
      <c r="F1690" s="125" t="s">
        <v>62</v>
      </c>
      <c r="G1690" s="125" t="s">
        <v>857</v>
      </c>
      <c r="H1690" s="121" t="s">
        <v>5962</v>
      </c>
      <c r="I1690" s="124">
        <v>2.7</v>
      </c>
      <c r="J1690" s="121">
        <v>66.0</v>
      </c>
      <c r="K1690" s="122"/>
      <c r="L1690" s="122"/>
      <c r="M1690" s="122"/>
      <c r="N1690" s="122"/>
      <c r="O1690" s="125"/>
      <c r="P1690" s="145"/>
      <c r="Q1690" s="121"/>
      <c r="R1690" s="121" t="s">
        <v>5963</v>
      </c>
      <c r="S1690" s="128"/>
      <c r="T1690" s="132"/>
      <c r="U1690" s="121"/>
      <c r="V1690" s="121"/>
      <c r="W1690" s="121"/>
      <c r="X1690" s="122"/>
    </row>
    <row r="1691" ht="12.75" customHeight="1">
      <c r="A1691" s="121" t="s">
        <v>8659</v>
      </c>
      <c r="B1691" s="122">
        <v>6803.0</v>
      </c>
      <c r="C1691" s="123">
        <v>38165.0</v>
      </c>
      <c r="D1691" s="124"/>
      <c r="E1691" s="124">
        <v>18.0</v>
      </c>
      <c r="F1691" s="125" t="s">
        <v>79</v>
      </c>
      <c r="G1691" s="125" t="s">
        <v>8</v>
      </c>
      <c r="H1691" s="121" t="s">
        <v>5962</v>
      </c>
      <c r="I1691" s="124">
        <v>2.0</v>
      </c>
      <c r="J1691" s="121">
        <v>60.0</v>
      </c>
      <c r="K1691" s="122"/>
      <c r="L1691" s="122"/>
      <c r="M1691" s="122"/>
      <c r="N1691" s="122"/>
      <c r="O1691" s="125"/>
      <c r="P1691" s="145">
        <v>5.2580469E7</v>
      </c>
      <c r="Q1691" s="121"/>
      <c r="R1691" s="121" t="s">
        <v>5963</v>
      </c>
      <c r="S1691" s="128"/>
      <c r="T1691" s="132"/>
      <c r="U1691" s="121"/>
      <c r="V1691" s="121"/>
      <c r="W1691" s="121"/>
      <c r="X1691" s="122"/>
    </row>
    <row r="1692" ht="12.75" customHeight="1">
      <c r="A1692" s="121" t="s">
        <v>8659</v>
      </c>
      <c r="B1692" s="122">
        <v>6839.0</v>
      </c>
      <c r="C1692" s="123">
        <v>38166.0</v>
      </c>
      <c r="D1692" s="124"/>
      <c r="E1692" s="124">
        <v>20.4</v>
      </c>
      <c r="F1692" s="125" t="s">
        <v>26</v>
      </c>
      <c r="G1692" s="125" t="s">
        <v>857</v>
      </c>
      <c r="H1692" s="121"/>
      <c r="I1692" s="124">
        <v>3.35</v>
      </c>
      <c r="J1692" s="121">
        <v>70.0</v>
      </c>
      <c r="K1692" s="122"/>
      <c r="L1692" s="122"/>
      <c r="M1692" s="122"/>
      <c r="N1692" s="122"/>
      <c r="O1692" s="125"/>
      <c r="P1692" s="145">
        <v>1.3716915E7</v>
      </c>
      <c r="Q1692" s="121"/>
      <c r="R1692" s="121" t="s">
        <v>5963</v>
      </c>
      <c r="S1692" s="128"/>
      <c r="T1692" s="132"/>
      <c r="U1692" s="121"/>
      <c r="V1692" s="121"/>
      <c r="W1692" s="121"/>
      <c r="X1692" s="122"/>
    </row>
    <row r="1693" ht="12.75" customHeight="1">
      <c r="A1693" s="121" t="s">
        <v>8659</v>
      </c>
      <c r="B1693" s="122">
        <v>6840.0</v>
      </c>
      <c r="C1693" s="123">
        <v>38166.0</v>
      </c>
      <c r="D1693" s="124"/>
      <c r="E1693" s="124">
        <v>17.3</v>
      </c>
      <c r="F1693" s="125" t="s">
        <v>1170</v>
      </c>
      <c r="G1693" s="125" t="s">
        <v>857</v>
      </c>
      <c r="H1693" s="121" t="s">
        <v>5962</v>
      </c>
      <c r="I1693" s="124">
        <v>2.2</v>
      </c>
      <c r="J1693" s="121">
        <v>62.0</v>
      </c>
      <c r="K1693" s="122"/>
      <c r="L1693" s="122"/>
      <c r="M1693" s="122"/>
      <c r="N1693" s="122"/>
      <c r="O1693" s="125"/>
      <c r="P1693" s="145">
        <v>1.4587422E7</v>
      </c>
      <c r="Q1693" s="121"/>
      <c r="R1693" s="121" t="s">
        <v>5969</v>
      </c>
      <c r="S1693" s="128"/>
      <c r="T1693" s="145"/>
      <c r="U1693" s="121"/>
      <c r="V1693" s="121"/>
      <c r="W1693" s="121"/>
      <c r="X1693" s="122"/>
    </row>
    <row r="1694" ht="12.75" customHeight="1">
      <c r="A1694" s="121" t="s">
        <v>8659</v>
      </c>
      <c r="B1694" s="122">
        <v>6837.0</v>
      </c>
      <c r="C1694" s="123">
        <v>38167.0</v>
      </c>
      <c r="D1694" s="124"/>
      <c r="E1694" s="124">
        <v>9.0</v>
      </c>
      <c r="F1694" s="125" t="s">
        <v>815</v>
      </c>
      <c r="G1694" s="125" t="s">
        <v>857</v>
      </c>
      <c r="H1694" s="121" t="s">
        <v>5962</v>
      </c>
      <c r="I1694" s="124">
        <v>2.2</v>
      </c>
      <c r="J1694" s="121">
        <v>59.0</v>
      </c>
      <c r="K1694" s="122"/>
      <c r="L1694" s="122"/>
      <c r="M1694" s="122"/>
      <c r="N1694" s="122"/>
      <c r="O1694" s="125"/>
      <c r="P1694" s="145">
        <v>1.5505752E7</v>
      </c>
      <c r="Q1694" s="121"/>
      <c r="R1694" s="121" t="s">
        <v>5963</v>
      </c>
      <c r="S1694" s="132"/>
      <c r="T1694" s="132"/>
      <c r="U1694" s="121"/>
      <c r="V1694" s="121"/>
      <c r="W1694" s="121"/>
      <c r="X1694" s="122"/>
    </row>
    <row r="1695" ht="12.75" customHeight="1">
      <c r="A1695" s="121" t="s">
        <v>8659</v>
      </c>
      <c r="B1695" s="122">
        <v>6838.0</v>
      </c>
      <c r="C1695" s="123">
        <v>38167.0</v>
      </c>
      <c r="D1695" s="124"/>
      <c r="E1695" s="124">
        <v>13.0</v>
      </c>
      <c r="F1695" s="125" t="s">
        <v>1170</v>
      </c>
      <c r="G1695" s="125" t="s">
        <v>857</v>
      </c>
      <c r="H1695" s="121" t="s">
        <v>5962</v>
      </c>
      <c r="I1695" s="124">
        <v>2.8</v>
      </c>
      <c r="J1695" s="121">
        <v>67.0</v>
      </c>
      <c r="K1695" s="122"/>
      <c r="L1695" s="122"/>
      <c r="M1695" s="122"/>
      <c r="N1695" s="122"/>
      <c r="O1695" s="125"/>
      <c r="P1695" s="145">
        <v>1.3693504E7</v>
      </c>
      <c r="Q1695" s="121"/>
      <c r="R1695" s="121" t="s">
        <v>8675</v>
      </c>
      <c r="S1695" s="128"/>
      <c r="T1695" s="132"/>
      <c r="U1695" s="121"/>
      <c r="V1695" s="121"/>
      <c r="W1695" s="121"/>
      <c r="X1695" s="122"/>
    </row>
    <row r="1696" ht="12.75" customHeight="1">
      <c r="A1696" s="121" t="s">
        <v>8659</v>
      </c>
      <c r="B1696" s="122">
        <v>6836.0</v>
      </c>
      <c r="C1696" s="123">
        <v>38167.0</v>
      </c>
      <c r="D1696" s="124"/>
      <c r="E1696" s="124">
        <v>13.31</v>
      </c>
      <c r="F1696" s="125" t="s">
        <v>37</v>
      </c>
      <c r="G1696" s="125" t="s">
        <v>857</v>
      </c>
      <c r="H1696" s="121" t="s">
        <v>5962</v>
      </c>
      <c r="I1696" s="124">
        <v>2.8</v>
      </c>
      <c r="J1696" s="121">
        <v>64.0</v>
      </c>
      <c r="K1696" s="122"/>
      <c r="L1696" s="122"/>
      <c r="M1696" s="122"/>
      <c r="N1696" s="122"/>
      <c r="O1696" s="125"/>
      <c r="P1696" s="145">
        <v>1.4501752E7</v>
      </c>
      <c r="Q1696" s="121"/>
      <c r="R1696" s="121" t="s">
        <v>5996</v>
      </c>
      <c r="S1696" s="128"/>
      <c r="T1696" s="132"/>
      <c r="U1696" s="121"/>
      <c r="V1696" s="121"/>
      <c r="W1696" s="121"/>
      <c r="X1696" s="121"/>
    </row>
    <row r="1697" ht="12.75" customHeight="1">
      <c r="A1697" s="121" t="s">
        <v>8659</v>
      </c>
      <c r="B1697" s="122">
        <v>6833.0</v>
      </c>
      <c r="C1697" s="123">
        <v>38167.0</v>
      </c>
      <c r="D1697" s="124"/>
      <c r="E1697" s="124">
        <v>21.0</v>
      </c>
      <c r="F1697" s="125" t="s">
        <v>36</v>
      </c>
      <c r="G1697" s="125" t="s">
        <v>857</v>
      </c>
      <c r="H1697" s="121" t="s">
        <v>5962</v>
      </c>
      <c r="I1697" s="124">
        <v>3.2</v>
      </c>
      <c r="J1697" s="121">
        <v>68.0</v>
      </c>
      <c r="K1697" s="122"/>
      <c r="L1697" s="122"/>
      <c r="M1697" s="122"/>
      <c r="N1697" s="122"/>
      <c r="O1697" s="125"/>
      <c r="P1697" s="145">
        <v>1.3882432E7</v>
      </c>
      <c r="Q1697" s="121"/>
      <c r="R1697" s="121" t="s">
        <v>5969</v>
      </c>
      <c r="S1697" s="128"/>
      <c r="T1697" s="132"/>
      <c r="U1697" s="121"/>
      <c r="V1697" s="121"/>
      <c r="W1697" s="121"/>
      <c r="X1697" s="121"/>
    </row>
    <row r="1698" ht="12.75" customHeight="1">
      <c r="A1698" s="121" t="s">
        <v>8659</v>
      </c>
      <c r="B1698" s="122">
        <v>6835.0</v>
      </c>
      <c r="C1698" s="123">
        <v>38167.0</v>
      </c>
      <c r="D1698" s="124"/>
      <c r="E1698" s="124">
        <v>15.3</v>
      </c>
      <c r="F1698" s="125" t="s">
        <v>6406</v>
      </c>
      <c r="G1698" s="125" t="s">
        <v>857</v>
      </c>
      <c r="H1698" s="121" t="s">
        <v>5962</v>
      </c>
      <c r="I1698" s="124">
        <v>2.3</v>
      </c>
      <c r="J1698" s="121">
        <v>59.0</v>
      </c>
      <c r="K1698" s="122"/>
      <c r="L1698" s="122"/>
      <c r="M1698" s="122"/>
      <c r="N1698" s="122"/>
      <c r="O1698" s="125"/>
      <c r="P1698" s="145">
        <v>1.3903685E7</v>
      </c>
      <c r="Q1698" s="121"/>
      <c r="R1698" s="121" t="s">
        <v>5963</v>
      </c>
      <c r="S1698" s="128"/>
      <c r="T1698" s="132"/>
      <c r="U1698" s="121"/>
      <c r="V1698" s="121"/>
      <c r="W1698" s="121"/>
      <c r="X1698" s="121"/>
    </row>
    <row r="1699" ht="12.75" customHeight="1">
      <c r="A1699" s="121" t="s">
        <v>8659</v>
      </c>
      <c r="B1699" s="122">
        <v>6834.0</v>
      </c>
      <c r="C1699" s="123">
        <v>38167.0</v>
      </c>
      <c r="D1699" s="124"/>
      <c r="E1699" s="124">
        <v>20.0</v>
      </c>
      <c r="F1699" s="125" t="s">
        <v>5991</v>
      </c>
      <c r="G1699" s="125" t="s">
        <v>857</v>
      </c>
      <c r="H1699" s="121" t="s">
        <v>5962</v>
      </c>
      <c r="I1699" s="124">
        <v>2.7</v>
      </c>
      <c r="J1699" s="121">
        <v>66.0</v>
      </c>
      <c r="K1699" s="122"/>
      <c r="L1699" s="122"/>
      <c r="M1699" s="122"/>
      <c r="N1699" s="122"/>
      <c r="O1699" s="125"/>
      <c r="P1699" s="145">
        <v>1.3910875E7</v>
      </c>
      <c r="Q1699" s="121"/>
      <c r="R1699" s="121" t="s">
        <v>5969</v>
      </c>
      <c r="S1699" s="128"/>
      <c r="T1699" s="132"/>
      <c r="U1699" s="121"/>
      <c r="V1699" s="121"/>
      <c r="W1699" s="121"/>
      <c r="X1699" s="121"/>
    </row>
    <row r="1700" ht="12.75" customHeight="1">
      <c r="A1700" s="121" t="s">
        <v>8659</v>
      </c>
      <c r="B1700" s="122">
        <v>6832.0</v>
      </c>
      <c r="C1700" s="123">
        <v>38168.0</v>
      </c>
      <c r="D1700" s="124"/>
      <c r="E1700" s="124">
        <v>10.0</v>
      </c>
      <c r="F1700" s="125" t="s">
        <v>54</v>
      </c>
      <c r="G1700" s="125" t="s">
        <v>857</v>
      </c>
      <c r="H1700" s="121" t="s">
        <v>5962</v>
      </c>
      <c r="I1700" s="124">
        <v>3.4</v>
      </c>
      <c r="J1700" s="121">
        <v>68.0</v>
      </c>
      <c r="K1700" s="122"/>
      <c r="L1700" s="122"/>
      <c r="M1700" s="122"/>
      <c r="N1700" s="122"/>
      <c r="O1700" s="125"/>
      <c r="P1700" s="145">
        <v>7.1699959E7</v>
      </c>
      <c r="Q1700" s="121"/>
      <c r="R1700" s="121" t="s">
        <v>5963</v>
      </c>
      <c r="S1700" s="128"/>
      <c r="T1700" s="132"/>
      <c r="U1700" s="121"/>
      <c r="V1700" s="121"/>
      <c r="W1700" s="121"/>
      <c r="X1700" s="122"/>
    </row>
    <row r="1701" ht="12.75" customHeight="1">
      <c r="A1701" s="121" t="s">
        <v>8659</v>
      </c>
      <c r="B1701" s="122">
        <v>6825.0</v>
      </c>
      <c r="C1701" s="123">
        <v>38168.0</v>
      </c>
      <c r="D1701" s="124"/>
      <c r="E1701" s="124">
        <v>11.0</v>
      </c>
      <c r="F1701" s="125" t="s">
        <v>8676</v>
      </c>
      <c r="G1701" s="125" t="s">
        <v>857</v>
      </c>
      <c r="H1701" s="121" t="s">
        <v>5962</v>
      </c>
      <c r="I1701" s="124">
        <v>2.5</v>
      </c>
      <c r="J1701" s="121">
        <v>65.0</v>
      </c>
      <c r="K1701" s="122"/>
      <c r="L1701" s="122"/>
      <c r="M1701" s="122"/>
      <c r="N1701" s="122"/>
      <c r="O1701" s="125"/>
      <c r="P1701" s="145">
        <v>5.2611955E7</v>
      </c>
      <c r="Q1701" s="121"/>
      <c r="R1701" s="121" t="s">
        <v>5963</v>
      </c>
      <c r="S1701" s="128"/>
      <c r="T1701" s="132"/>
      <c r="U1701" s="121"/>
      <c r="V1701" s="121"/>
      <c r="W1701" s="121"/>
      <c r="X1701" s="122"/>
    </row>
    <row r="1702" ht="12.75" customHeight="1">
      <c r="A1702" s="121" t="s">
        <v>8659</v>
      </c>
      <c r="B1702" s="122">
        <v>6831.0</v>
      </c>
      <c r="C1702" s="123">
        <v>38168.0</v>
      </c>
      <c r="D1702" s="124"/>
      <c r="E1702" s="124">
        <v>13.0</v>
      </c>
      <c r="F1702" s="125" t="s">
        <v>7010</v>
      </c>
      <c r="G1702" s="125" t="s">
        <v>857</v>
      </c>
      <c r="H1702" s="121" t="s">
        <v>5962</v>
      </c>
      <c r="I1702" s="124">
        <v>1.7</v>
      </c>
      <c r="J1702" s="121">
        <v>56.0</v>
      </c>
      <c r="K1702" s="122"/>
      <c r="L1702" s="122"/>
      <c r="M1702" s="122"/>
      <c r="N1702" s="122"/>
      <c r="O1702" s="125"/>
      <c r="P1702" s="145">
        <v>1.4587422E7</v>
      </c>
      <c r="Q1702" s="121"/>
      <c r="R1702" s="121" t="s">
        <v>5969</v>
      </c>
      <c r="S1702" s="128"/>
      <c r="T1702" s="132"/>
      <c r="U1702" s="121"/>
      <c r="V1702" s="121"/>
      <c r="W1702" s="121"/>
      <c r="X1702" s="122"/>
    </row>
    <row r="1703" ht="12.75" customHeight="1">
      <c r="A1703" s="121" t="s">
        <v>8659</v>
      </c>
      <c r="B1703" s="122">
        <v>12267.0</v>
      </c>
      <c r="C1703" s="123">
        <v>38170.0</v>
      </c>
      <c r="D1703" s="124"/>
      <c r="E1703" s="124">
        <v>12.0</v>
      </c>
      <c r="F1703" s="125" t="s">
        <v>38</v>
      </c>
      <c r="G1703" s="125" t="s">
        <v>857</v>
      </c>
      <c r="H1703" s="121" t="s">
        <v>5962</v>
      </c>
      <c r="I1703" s="124">
        <v>5.5</v>
      </c>
      <c r="J1703" s="121">
        <v>80.0</v>
      </c>
      <c r="K1703" s="122">
        <v>40.0</v>
      </c>
      <c r="L1703" s="122"/>
      <c r="M1703" s="122"/>
      <c r="N1703" s="122"/>
      <c r="O1703" s="125"/>
      <c r="P1703" s="145">
        <v>7.1700105E7</v>
      </c>
      <c r="Q1703" s="121"/>
      <c r="R1703" s="121" t="s">
        <v>5963</v>
      </c>
      <c r="S1703" s="128"/>
      <c r="T1703" s="132"/>
      <c r="U1703" s="121"/>
      <c r="V1703" s="121"/>
      <c r="W1703" s="121"/>
      <c r="X1703" s="122"/>
    </row>
    <row r="1704" ht="12.75" customHeight="1">
      <c r="A1704" s="121" t="s">
        <v>8659</v>
      </c>
      <c r="B1704" s="122">
        <v>12416.0</v>
      </c>
      <c r="C1704" s="123">
        <v>38170.0</v>
      </c>
      <c r="D1704" s="124"/>
      <c r="E1704" s="124">
        <v>13.0</v>
      </c>
      <c r="F1704" s="125" t="s">
        <v>817</v>
      </c>
      <c r="G1704" s="125" t="s">
        <v>857</v>
      </c>
      <c r="H1704" s="121" t="s">
        <v>5962</v>
      </c>
      <c r="I1704" s="124">
        <v>4.4</v>
      </c>
      <c r="J1704" s="124">
        <v>58.0</v>
      </c>
      <c r="K1704" s="122">
        <v>35.0</v>
      </c>
      <c r="L1704" s="122"/>
      <c r="M1704" s="122"/>
      <c r="N1704" s="122"/>
      <c r="O1704" s="125"/>
      <c r="P1704" s="145">
        <v>9359726.0</v>
      </c>
      <c r="Q1704" s="121"/>
      <c r="R1704" s="121" t="s">
        <v>5963</v>
      </c>
      <c r="S1704" s="128"/>
      <c r="T1704" s="132"/>
      <c r="U1704" s="121"/>
      <c r="V1704" s="121"/>
      <c r="W1704" s="121"/>
      <c r="X1704" s="122"/>
    </row>
    <row r="1705" ht="12.75" customHeight="1">
      <c r="A1705" s="121" t="s">
        <v>8659</v>
      </c>
      <c r="B1705" s="122">
        <v>12268.0</v>
      </c>
      <c r="C1705" s="123">
        <v>38171.0</v>
      </c>
      <c r="D1705" s="124"/>
      <c r="E1705" s="124">
        <v>11.0</v>
      </c>
      <c r="F1705" s="125" t="s">
        <v>38</v>
      </c>
      <c r="G1705" s="125" t="s">
        <v>857</v>
      </c>
      <c r="H1705" s="121" t="s">
        <v>5962</v>
      </c>
      <c r="I1705" s="124">
        <v>2.1</v>
      </c>
      <c r="J1705" s="121">
        <v>67.0</v>
      </c>
      <c r="K1705" s="122">
        <v>32.0</v>
      </c>
      <c r="L1705" s="122"/>
      <c r="M1705" s="122"/>
      <c r="N1705" s="122"/>
      <c r="O1705" s="125"/>
      <c r="P1705" s="145">
        <v>1.0739443E7</v>
      </c>
      <c r="Q1705" s="121"/>
      <c r="R1705" s="121" t="s">
        <v>5963</v>
      </c>
      <c r="S1705" s="128"/>
      <c r="T1705" s="132"/>
      <c r="U1705" s="122"/>
      <c r="V1705" s="121"/>
      <c r="W1705" s="122"/>
      <c r="X1705" s="121"/>
    </row>
    <row r="1706" ht="12.75" customHeight="1">
      <c r="A1706" s="121" t="s">
        <v>8659</v>
      </c>
      <c r="B1706" s="122">
        <v>12269.0</v>
      </c>
      <c r="C1706" s="123">
        <v>38171.0</v>
      </c>
      <c r="D1706" s="124"/>
      <c r="E1706" s="124">
        <v>20.3</v>
      </c>
      <c r="F1706" s="125" t="s">
        <v>38</v>
      </c>
      <c r="G1706" s="125" t="s">
        <v>857</v>
      </c>
      <c r="H1706" s="121" t="s">
        <v>5962</v>
      </c>
      <c r="I1706" s="124">
        <v>2.0</v>
      </c>
      <c r="J1706" s="121">
        <v>65.0</v>
      </c>
      <c r="K1706" s="122">
        <v>32.0</v>
      </c>
      <c r="L1706" s="122"/>
      <c r="M1706" s="122"/>
      <c r="N1706" s="122"/>
      <c r="O1706" s="125"/>
      <c r="P1706" s="145">
        <v>7.169605E7</v>
      </c>
      <c r="Q1706" s="121"/>
      <c r="R1706" s="121" t="s">
        <v>5963</v>
      </c>
      <c r="S1706" s="128"/>
      <c r="T1706" s="132"/>
      <c r="U1706" s="121"/>
      <c r="V1706" s="121"/>
      <c r="W1706" s="121"/>
      <c r="X1706" s="122"/>
    </row>
    <row r="1707" ht="12.75" customHeight="1">
      <c r="A1707" s="121" t="s">
        <v>8659</v>
      </c>
      <c r="B1707" s="122">
        <v>6826.0</v>
      </c>
      <c r="C1707" s="123">
        <v>38171.0</v>
      </c>
      <c r="D1707" s="124"/>
      <c r="E1707" s="124">
        <v>11.0</v>
      </c>
      <c r="F1707" s="125" t="s">
        <v>49</v>
      </c>
      <c r="G1707" s="125" t="s">
        <v>857</v>
      </c>
      <c r="H1707" s="121" t="s">
        <v>5962</v>
      </c>
      <c r="I1707" s="124">
        <v>4.9</v>
      </c>
      <c r="J1707" s="121">
        <v>78.0</v>
      </c>
      <c r="K1707" s="122"/>
      <c r="L1707" s="122"/>
      <c r="M1707" s="122"/>
      <c r="N1707" s="122"/>
      <c r="O1707" s="125"/>
      <c r="P1707" s="145">
        <v>1.3911747E7</v>
      </c>
      <c r="Q1707" s="121"/>
      <c r="R1707" s="121" t="s">
        <v>5969</v>
      </c>
      <c r="S1707" s="128"/>
      <c r="T1707" s="132"/>
      <c r="U1707" s="121"/>
      <c r="V1707" s="121"/>
      <c r="W1707" s="121"/>
      <c r="X1707" s="122"/>
    </row>
    <row r="1708" ht="12.75" customHeight="1">
      <c r="A1708" s="121" t="s">
        <v>8659</v>
      </c>
      <c r="B1708" s="122">
        <v>6821.0</v>
      </c>
      <c r="C1708" s="123">
        <v>38171.0</v>
      </c>
      <c r="D1708" s="124"/>
      <c r="E1708" s="124">
        <v>9.0</v>
      </c>
      <c r="F1708" s="125" t="s">
        <v>49</v>
      </c>
      <c r="G1708" s="125" t="s">
        <v>857</v>
      </c>
      <c r="H1708" s="121" t="s">
        <v>5962</v>
      </c>
      <c r="I1708" s="124">
        <v>2.35</v>
      </c>
      <c r="J1708" s="121">
        <v>60.0</v>
      </c>
      <c r="K1708" s="122"/>
      <c r="L1708" s="122"/>
      <c r="M1708" s="122"/>
      <c r="N1708" s="122"/>
      <c r="O1708" s="125"/>
      <c r="P1708" s="145">
        <v>1.3903685E7</v>
      </c>
      <c r="Q1708" s="121"/>
      <c r="R1708" s="121" t="s">
        <v>5963</v>
      </c>
      <c r="S1708" s="128"/>
      <c r="T1708" s="132"/>
      <c r="U1708" s="121"/>
      <c r="V1708" s="121"/>
      <c r="W1708" s="121"/>
      <c r="X1708" s="122"/>
    </row>
    <row r="1709" ht="12.75" customHeight="1">
      <c r="A1709" s="121" t="s">
        <v>8659</v>
      </c>
      <c r="B1709" s="122">
        <v>6860.0</v>
      </c>
      <c r="C1709" s="147">
        <v>38171.0</v>
      </c>
      <c r="D1709" s="124"/>
      <c r="E1709" s="124">
        <v>21.3</v>
      </c>
      <c r="F1709" s="125" t="s">
        <v>42</v>
      </c>
      <c r="G1709" s="125" t="s">
        <v>857</v>
      </c>
      <c r="H1709" s="121" t="s">
        <v>5962</v>
      </c>
      <c r="I1709" s="124">
        <v>2.8</v>
      </c>
      <c r="J1709" s="121">
        <v>65.0</v>
      </c>
      <c r="K1709" s="122"/>
      <c r="L1709" s="122"/>
      <c r="M1709" s="122"/>
      <c r="N1709" s="122"/>
      <c r="O1709" s="125"/>
      <c r="P1709" s="145">
        <v>1.9915525E7</v>
      </c>
      <c r="Q1709" s="121"/>
      <c r="R1709" s="121" t="s">
        <v>5969</v>
      </c>
      <c r="S1709" s="128"/>
      <c r="T1709" s="132"/>
      <c r="U1709" s="121"/>
      <c r="V1709" s="121"/>
      <c r="W1709" s="121"/>
      <c r="X1709" s="121"/>
    </row>
    <row r="1710" ht="12.75" customHeight="1">
      <c r="A1710" s="121" t="s">
        <v>8659</v>
      </c>
      <c r="B1710" s="122">
        <v>6822.0</v>
      </c>
      <c r="C1710" s="123">
        <v>38171.0</v>
      </c>
      <c r="D1710" s="124"/>
      <c r="E1710" s="124">
        <v>13.0</v>
      </c>
      <c r="F1710" s="121" t="s">
        <v>42</v>
      </c>
      <c r="G1710" s="125" t="s">
        <v>857</v>
      </c>
      <c r="H1710" s="121" t="s">
        <v>5962</v>
      </c>
      <c r="I1710" s="124">
        <v>3.1</v>
      </c>
      <c r="J1710" s="121">
        <v>68.0</v>
      </c>
      <c r="K1710" s="122"/>
      <c r="L1710" s="122"/>
      <c r="M1710" s="122"/>
      <c r="N1710" s="122"/>
      <c r="O1710" s="125"/>
      <c r="P1710" s="145">
        <v>2.0205588E7</v>
      </c>
      <c r="Q1710" s="121"/>
      <c r="R1710" s="121" t="s">
        <v>5969</v>
      </c>
      <c r="S1710" s="146"/>
      <c r="T1710" s="146"/>
      <c r="U1710" s="121"/>
      <c r="V1710" s="121"/>
      <c r="W1710" s="121"/>
      <c r="X1710" s="122"/>
    </row>
    <row r="1711" ht="12.75" customHeight="1">
      <c r="A1711" s="121" t="s">
        <v>8659</v>
      </c>
      <c r="B1711" s="122">
        <v>6859.0</v>
      </c>
      <c r="C1711" s="123">
        <v>38172.0</v>
      </c>
      <c r="D1711" s="124"/>
      <c r="E1711" s="124">
        <v>10.0</v>
      </c>
      <c r="F1711" s="125" t="s">
        <v>8677</v>
      </c>
      <c r="G1711" s="125" t="s">
        <v>857</v>
      </c>
      <c r="H1711" s="121" t="s">
        <v>5962</v>
      </c>
      <c r="I1711" s="124">
        <v>2.35</v>
      </c>
      <c r="J1711" s="121">
        <v>61.0</v>
      </c>
      <c r="K1711" s="122"/>
      <c r="L1711" s="122"/>
      <c r="M1711" s="122"/>
      <c r="N1711" s="122"/>
      <c r="O1711" s="125"/>
      <c r="P1711" s="145">
        <v>1.4933626E7</v>
      </c>
      <c r="Q1711" s="121"/>
      <c r="R1711" s="121" t="s">
        <v>5996</v>
      </c>
      <c r="S1711" s="128"/>
      <c r="T1711" s="132"/>
      <c r="U1711" s="121"/>
      <c r="V1711" s="121"/>
      <c r="W1711" s="121"/>
      <c r="X1711" s="122"/>
    </row>
    <row r="1712" ht="12.75" customHeight="1">
      <c r="A1712" s="121" t="s">
        <v>8659</v>
      </c>
      <c r="B1712" s="122">
        <v>6858.0</v>
      </c>
      <c r="C1712" s="123">
        <v>38172.0</v>
      </c>
      <c r="D1712" s="124"/>
      <c r="E1712" s="124">
        <v>10.3</v>
      </c>
      <c r="F1712" s="125" t="s">
        <v>42</v>
      </c>
      <c r="G1712" s="125" t="s">
        <v>857</v>
      </c>
      <c r="H1712" s="121" t="s">
        <v>5962</v>
      </c>
      <c r="I1712" s="124">
        <v>2.3</v>
      </c>
      <c r="J1712" s="121">
        <v>60.0</v>
      </c>
      <c r="K1712" s="122"/>
      <c r="L1712" s="122"/>
      <c r="M1712" s="122"/>
      <c r="N1712" s="122"/>
      <c r="O1712" s="125"/>
      <c r="P1712" s="145">
        <v>1.0822781E7</v>
      </c>
      <c r="Q1712" s="121"/>
      <c r="R1712" s="121" t="s">
        <v>5963</v>
      </c>
      <c r="S1712" s="128"/>
      <c r="T1712" s="132"/>
      <c r="U1712" s="121"/>
      <c r="V1712" s="121"/>
      <c r="W1712" s="121"/>
      <c r="X1712" s="122"/>
    </row>
    <row r="1713" ht="12.75" customHeight="1">
      <c r="A1713" s="121" t="s">
        <v>8659</v>
      </c>
      <c r="B1713" s="122">
        <v>6855.0</v>
      </c>
      <c r="C1713" s="123">
        <v>38172.0</v>
      </c>
      <c r="D1713" s="124"/>
      <c r="E1713" s="124">
        <v>15.3</v>
      </c>
      <c r="F1713" s="125" t="s">
        <v>5991</v>
      </c>
      <c r="G1713" s="125" t="s">
        <v>857</v>
      </c>
      <c r="H1713" s="121" t="s">
        <v>5962</v>
      </c>
      <c r="I1713" s="124">
        <v>5.8</v>
      </c>
      <c r="J1713" s="121">
        <v>78.0</v>
      </c>
      <c r="K1713" s="122"/>
      <c r="L1713" s="122"/>
      <c r="M1713" s="122"/>
      <c r="N1713" s="122"/>
      <c r="O1713" s="125"/>
      <c r="P1713" s="145">
        <v>9368765.0</v>
      </c>
      <c r="Q1713" s="121"/>
      <c r="R1713" s="121" t="s">
        <v>5963</v>
      </c>
      <c r="S1713" s="128"/>
      <c r="T1713" s="132"/>
      <c r="U1713" s="121"/>
      <c r="V1713" s="121"/>
      <c r="W1713" s="121"/>
      <c r="X1713" s="122"/>
    </row>
    <row r="1714" ht="12.75" customHeight="1">
      <c r="A1714" s="121" t="s">
        <v>8659</v>
      </c>
      <c r="B1714" s="122">
        <v>6846.0</v>
      </c>
      <c r="C1714" s="123">
        <v>38173.0</v>
      </c>
      <c r="D1714" s="124"/>
      <c r="E1714" s="124">
        <v>21.0</v>
      </c>
      <c r="F1714" s="121" t="s">
        <v>26</v>
      </c>
      <c r="G1714" s="125" t="s">
        <v>857</v>
      </c>
      <c r="H1714" s="121" t="s">
        <v>5962</v>
      </c>
      <c r="I1714" s="124">
        <v>3.0</v>
      </c>
      <c r="J1714" s="121">
        <v>64.0</v>
      </c>
      <c r="K1714" s="122"/>
      <c r="L1714" s="122"/>
      <c r="M1714" s="122"/>
      <c r="N1714" s="122"/>
      <c r="O1714" s="125"/>
      <c r="P1714" s="145">
        <v>1.3860091E7</v>
      </c>
      <c r="Q1714" s="121"/>
      <c r="R1714" s="121" t="s">
        <v>5963</v>
      </c>
      <c r="S1714" s="132"/>
      <c r="T1714" s="132"/>
      <c r="U1714" s="121"/>
      <c r="V1714" s="121"/>
      <c r="W1714" s="121"/>
      <c r="X1714" s="122"/>
    </row>
    <row r="1715" ht="12.75" customHeight="1">
      <c r="A1715" s="121" t="s">
        <v>8659</v>
      </c>
      <c r="B1715" s="122">
        <v>12272.0</v>
      </c>
      <c r="C1715" s="123">
        <v>38173.0</v>
      </c>
      <c r="D1715" s="124"/>
      <c r="E1715" s="124">
        <v>12.0</v>
      </c>
      <c r="F1715" s="125" t="s">
        <v>38</v>
      </c>
      <c r="G1715" s="125" t="s">
        <v>857</v>
      </c>
      <c r="H1715" s="121" t="s">
        <v>5962</v>
      </c>
      <c r="I1715" s="124">
        <v>4.3</v>
      </c>
      <c r="J1715" s="121">
        <v>64.0</v>
      </c>
      <c r="K1715" s="122">
        <v>32.0</v>
      </c>
      <c r="L1715" s="122"/>
      <c r="M1715" s="122"/>
      <c r="N1715" s="122"/>
      <c r="O1715" s="125"/>
      <c r="P1715" s="145">
        <v>7.1700105E7</v>
      </c>
      <c r="Q1715" s="121"/>
      <c r="R1715" s="121" t="s">
        <v>5963</v>
      </c>
      <c r="S1715" s="128"/>
      <c r="T1715" s="132"/>
      <c r="U1715" s="121"/>
      <c r="V1715" s="121"/>
      <c r="W1715" s="121"/>
      <c r="X1715" s="122"/>
    </row>
    <row r="1716" ht="12.75" customHeight="1">
      <c r="A1716" s="121" t="s">
        <v>8659</v>
      </c>
      <c r="B1716" s="122">
        <v>6849.0</v>
      </c>
      <c r="C1716" s="123">
        <v>38173.0</v>
      </c>
      <c r="D1716" s="124"/>
      <c r="E1716" s="124">
        <v>19.0</v>
      </c>
      <c r="F1716" s="121" t="s">
        <v>36</v>
      </c>
      <c r="G1716" s="125" t="s">
        <v>857</v>
      </c>
      <c r="H1716" s="121" t="s">
        <v>5962</v>
      </c>
      <c r="I1716" s="124">
        <v>2.2</v>
      </c>
      <c r="J1716" s="121">
        <v>61.0</v>
      </c>
      <c r="K1716" s="122"/>
      <c r="L1716" s="122"/>
      <c r="M1716" s="122"/>
      <c r="N1716" s="122"/>
      <c r="O1716" s="125"/>
      <c r="P1716" s="145"/>
      <c r="Q1716" s="121"/>
      <c r="R1716" s="121" t="s">
        <v>5969</v>
      </c>
      <c r="S1716" s="132"/>
      <c r="T1716" s="132"/>
      <c r="U1716" s="121"/>
      <c r="V1716" s="121"/>
      <c r="W1716" s="121"/>
      <c r="X1716" s="122"/>
    </row>
    <row r="1717" ht="12.75" customHeight="1">
      <c r="A1717" s="121" t="s">
        <v>8659</v>
      </c>
      <c r="B1717" s="122">
        <v>6853.0</v>
      </c>
      <c r="C1717" s="123">
        <v>38173.0</v>
      </c>
      <c r="D1717" s="124"/>
      <c r="E1717" s="124">
        <v>12.0</v>
      </c>
      <c r="F1717" s="125" t="s">
        <v>860</v>
      </c>
      <c r="G1717" s="125" t="s">
        <v>857</v>
      </c>
      <c r="H1717" s="121" t="s">
        <v>5962</v>
      </c>
      <c r="I1717" s="124">
        <v>2.45</v>
      </c>
      <c r="J1717" s="121">
        <v>61.0</v>
      </c>
      <c r="K1717" s="122"/>
      <c r="L1717" s="122"/>
      <c r="M1717" s="122"/>
      <c r="N1717" s="122"/>
      <c r="O1717" s="125"/>
      <c r="P1717" s="145"/>
      <c r="Q1717" s="121"/>
      <c r="R1717" s="121" t="s">
        <v>5963</v>
      </c>
      <c r="S1717" s="128"/>
      <c r="T1717" s="132"/>
      <c r="U1717" s="121"/>
      <c r="V1717" s="121"/>
      <c r="W1717" s="121"/>
      <c r="X1717" s="122"/>
    </row>
    <row r="1718" ht="12.75" customHeight="1">
      <c r="A1718" s="121" t="s">
        <v>8659</v>
      </c>
      <c r="B1718" s="122">
        <v>6847.0</v>
      </c>
      <c r="C1718" s="123">
        <v>38173.0</v>
      </c>
      <c r="D1718" s="124"/>
      <c r="E1718" s="124">
        <v>21.0</v>
      </c>
      <c r="F1718" s="125" t="s">
        <v>7010</v>
      </c>
      <c r="G1718" s="125" t="s">
        <v>857</v>
      </c>
      <c r="H1718" s="121" t="s">
        <v>5962</v>
      </c>
      <c r="I1718" s="124">
        <v>2.3</v>
      </c>
      <c r="J1718" s="121">
        <v>60.0</v>
      </c>
      <c r="K1718" s="122"/>
      <c r="L1718" s="122"/>
      <c r="M1718" s="122"/>
      <c r="N1718" s="122"/>
      <c r="O1718" s="125"/>
      <c r="P1718" s="145">
        <v>7.1699959E7</v>
      </c>
      <c r="Q1718" s="121"/>
      <c r="R1718" s="121" t="s">
        <v>5963</v>
      </c>
      <c r="S1718" s="128"/>
      <c r="T1718" s="132"/>
      <c r="U1718" s="121"/>
      <c r="V1718" s="121"/>
      <c r="W1718" s="121"/>
      <c r="X1718" s="122"/>
    </row>
    <row r="1719" ht="12.75" customHeight="1">
      <c r="A1719" s="121" t="s">
        <v>8659</v>
      </c>
      <c r="B1719" s="122">
        <v>12271.0</v>
      </c>
      <c r="C1719" s="123">
        <v>38173.0</v>
      </c>
      <c r="D1719" s="124"/>
      <c r="E1719" s="124">
        <v>15.0</v>
      </c>
      <c r="F1719" s="125" t="s">
        <v>7010</v>
      </c>
      <c r="G1719" s="125" t="s">
        <v>857</v>
      </c>
      <c r="H1719" s="121" t="s">
        <v>5962</v>
      </c>
      <c r="I1719" s="124">
        <v>4.0</v>
      </c>
      <c r="J1719" s="121">
        <v>76.0</v>
      </c>
      <c r="K1719" s="122">
        <v>36.0</v>
      </c>
      <c r="L1719" s="122"/>
      <c r="M1719" s="122"/>
      <c r="N1719" s="122"/>
      <c r="O1719" s="125"/>
      <c r="P1719" s="145">
        <v>1.3876443E7</v>
      </c>
      <c r="Q1719" s="121"/>
      <c r="R1719" s="121" t="s">
        <v>5969</v>
      </c>
      <c r="S1719" s="128"/>
      <c r="T1719" s="132"/>
      <c r="U1719" s="121"/>
      <c r="V1719" s="121"/>
      <c r="W1719" s="121"/>
      <c r="X1719" s="122"/>
    </row>
    <row r="1720" ht="12.75" customHeight="1">
      <c r="A1720" s="121" t="s">
        <v>8659</v>
      </c>
      <c r="B1720" s="122">
        <v>12275.0</v>
      </c>
      <c r="C1720" s="123">
        <v>38174.0</v>
      </c>
      <c r="D1720" s="124"/>
      <c r="E1720" s="124">
        <v>19.3</v>
      </c>
      <c r="F1720" s="125" t="s">
        <v>8678</v>
      </c>
      <c r="G1720" s="125" t="s">
        <v>857</v>
      </c>
      <c r="H1720" s="121" t="s">
        <v>5962</v>
      </c>
      <c r="I1720" s="124">
        <v>6.5</v>
      </c>
      <c r="J1720" s="121">
        <v>80.0</v>
      </c>
      <c r="K1720" s="122">
        <v>39.0</v>
      </c>
      <c r="L1720" s="122"/>
      <c r="M1720" s="122"/>
      <c r="N1720" s="122"/>
      <c r="O1720" s="125"/>
      <c r="P1720" s="145">
        <v>7.1700105E7</v>
      </c>
      <c r="Q1720" s="121"/>
      <c r="R1720" s="121" t="s">
        <v>5963</v>
      </c>
      <c r="S1720" s="128"/>
      <c r="T1720" s="132"/>
      <c r="U1720" s="121"/>
      <c r="V1720" s="121"/>
      <c r="W1720" s="121"/>
      <c r="X1720" s="122"/>
    </row>
    <row r="1721" ht="12.75" customHeight="1">
      <c r="A1721" s="121" t="s">
        <v>8659</v>
      </c>
      <c r="B1721" s="122">
        <v>12408.0</v>
      </c>
      <c r="C1721" s="123">
        <v>38174.0</v>
      </c>
      <c r="D1721" s="124"/>
      <c r="E1721" s="124"/>
      <c r="F1721" s="125" t="s">
        <v>817</v>
      </c>
      <c r="G1721" s="125" t="s">
        <v>857</v>
      </c>
      <c r="H1721" s="121" t="s">
        <v>5962</v>
      </c>
      <c r="I1721" s="124">
        <v>2.5</v>
      </c>
      <c r="J1721" s="124">
        <v>66.0</v>
      </c>
      <c r="K1721" s="122">
        <v>33.0</v>
      </c>
      <c r="L1721" s="122"/>
      <c r="M1721" s="122"/>
      <c r="N1721" s="122"/>
      <c r="O1721" s="125"/>
      <c r="P1721" s="145">
        <v>5.3547902E7</v>
      </c>
      <c r="Q1721" s="121"/>
      <c r="R1721" s="121" t="s">
        <v>5963</v>
      </c>
      <c r="S1721" s="128"/>
      <c r="T1721" s="132"/>
      <c r="U1721" s="121"/>
      <c r="V1721" s="121"/>
      <c r="W1721" s="121"/>
      <c r="X1721" s="122"/>
    </row>
    <row r="1722" ht="12.75" customHeight="1">
      <c r="A1722" s="121" t="s">
        <v>8659</v>
      </c>
      <c r="B1722" s="122">
        <v>6845.0</v>
      </c>
      <c r="C1722" s="123">
        <v>38174.0</v>
      </c>
      <c r="D1722" s="124"/>
      <c r="E1722" s="124">
        <v>12.0</v>
      </c>
      <c r="F1722" s="125" t="s">
        <v>7010</v>
      </c>
      <c r="G1722" s="125" t="s">
        <v>857</v>
      </c>
      <c r="H1722" s="121" t="s">
        <v>5962</v>
      </c>
      <c r="I1722" s="124">
        <v>7.5</v>
      </c>
      <c r="J1722" s="121">
        <v>88.0</v>
      </c>
      <c r="K1722" s="122"/>
      <c r="L1722" s="122"/>
      <c r="M1722" s="122"/>
      <c r="N1722" s="122"/>
      <c r="O1722" s="125"/>
      <c r="P1722" s="145">
        <v>1.4587422E7</v>
      </c>
      <c r="Q1722" s="121"/>
      <c r="R1722" s="121"/>
      <c r="S1722" s="128"/>
      <c r="T1722" s="132"/>
      <c r="U1722" s="121"/>
      <c r="V1722" s="121"/>
      <c r="W1722" s="121"/>
      <c r="X1722" s="122"/>
    </row>
    <row r="1723" ht="12.75" customHeight="1">
      <c r="A1723" s="121" t="s">
        <v>8659</v>
      </c>
      <c r="B1723" s="122">
        <v>6876.0</v>
      </c>
      <c r="C1723" s="123">
        <v>38177.0</v>
      </c>
      <c r="D1723" s="124"/>
      <c r="E1723" s="124">
        <v>18.0</v>
      </c>
      <c r="F1723" s="125" t="s">
        <v>8677</v>
      </c>
      <c r="G1723" s="125" t="s">
        <v>857</v>
      </c>
      <c r="H1723" s="121" t="s">
        <v>5962</v>
      </c>
      <c r="I1723" s="124">
        <v>2.5</v>
      </c>
      <c r="J1723" s="121">
        <v>61.0</v>
      </c>
      <c r="K1723" s="122"/>
      <c r="L1723" s="122"/>
      <c r="M1723" s="122"/>
      <c r="N1723" s="122"/>
      <c r="O1723" s="125"/>
      <c r="P1723" s="145">
        <v>1.4951422E7</v>
      </c>
      <c r="Q1723" s="121"/>
      <c r="R1723" s="121" t="s">
        <v>5996</v>
      </c>
      <c r="S1723" s="128"/>
      <c r="T1723" s="132"/>
      <c r="U1723" s="121"/>
      <c r="V1723" s="121"/>
      <c r="W1723" s="121"/>
      <c r="X1723" s="122"/>
    </row>
    <row r="1724" ht="12.75" customHeight="1">
      <c r="A1724" s="121" t="s">
        <v>8659</v>
      </c>
      <c r="B1724" s="122">
        <v>12276.0</v>
      </c>
      <c r="C1724" s="123">
        <v>38177.0</v>
      </c>
      <c r="D1724" s="124"/>
      <c r="E1724" s="124">
        <v>10.0</v>
      </c>
      <c r="F1724" s="125" t="s">
        <v>38</v>
      </c>
      <c r="G1724" s="125" t="s">
        <v>857</v>
      </c>
      <c r="H1724" s="121" t="s">
        <v>5962</v>
      </c>
      <c r="I1724" s="124">
        <v>6.3</v>
      </c>
      <c r="J1724" s="121">
        <v>80.0</v>
      </c>
      <c r="K1724" s="122">
        <v>39.0</v>
      </c>
      <c r="L1724" s="122"/>
      <c r="M1724" s="122"/>
      <c r="N1724" s="122"/>
      <c r="O1724" s="125"/>
      <c r="P1724" s="145">
        <v>7.1696058E7</v>
      </c>
      <c r="Q1724" s="121"/>
      <c r="R1724" s="121" t="s">
        <v>5963</v>
      </c>
      <c r="S1724" s="128"/>
      <c r="T1724" s="132"/>
      <c r="U1724" s="121"/>
      <c r="V1724" s="121"/>
      <c r="W1724" s="121"/>
      <c r="X1724" s="122"/>
    </row>
    <row r="1725" ht="12.75" customHeight="1">
      <c r="A1725" s="121" t="s">
        <v>8659</v>
      </c>
      <c r="B1725" s="122">
        <v>6880.0</v>
      </c>
      <c r="C1725" s="123">
        <v>38177.0</v>
      </c>
      <c r="D1725" s="124"/>
      <c r="E1725" s="124">
        <v>16.3</v>
      </c>
      <c r="F1725" s="125" t="s">
        <v>37</v>
      </c>
      <c r="G1725" s="125" t="s">
        <v>857</v>
      </c>
      <c r="H1725" s="121" t="s">
        <v>5962</v>
      </c>
      <c r="I1725" s="124">
        <v>2.5</v>
      </c>
      <c r="J1725" s="121">
        <v>64.0</v>
      </c>
      <c r="K1725" s="122"/>
      <c r="L1725" s="122"/>
      <c r="M1725" s="122"/>
      <c r="N1725" s="122"/>
      <c r="O1725" s="125"/>
      <c r="P1725" s="145">
        <v>1.3693504E7</v>
      </c>
      <c r="Q1725" s="121"/>
      <c r="R1725" s="121" t="s">
        <v>5969</v>
      </c>
      <c r="S1725" s="128"/>
      <c r="T1725" s="132"/>
      <c r="U1725" s="121"/>
      <c r="V1725" s="121"/>
      <c r="W1725" s="121"/>
      <c r="X1725" s="122"/>
    </row>
    <row r="1726" ht="12.75" customHeight="1">
      <c r="A1726" s="121" t="s">
        <v>8659</v>
      </c>
      <c r="B1726" s="122">
        <v>6844.0</v>
      </c>
      <c r="C1726" s="123">
        <v>38177.0</v>
      </c>
      <c r="D1726" s="124"/>
      <c r="E1726" s="124">
        <v>9.3</v>
      </c>
      <c r="F1726" s="125" t="s">
        <v>37</v>
      </c>
      <c r="G1726" s="125" t="s">
        <v>857</v>
      </c>
      <c r="H1726" s="121" t="s">
        <v>5962</v>
      </c>
      <c r="I1726" s="124">
        <v>2.7</v>
      </c>
      <c r="J1726" s="121">
        <v>65.0</v>
      </c>
      <c r="K1726" s="122"/>
      <c r="L1726" s="122"/>
      <c r="M1726" s="122"/>
      <c r="N1726" s="122"/>
      <c r="O1726" s="125"/>
      <c r="P1726" s="145">
        <v>1.4501752E7</v>
      </c>
      <c r="Q1726" s="121"/>
      <c r="R1726" s="121" t="s">
        <v>5963</v>
      </c>
      <c r="S1726" s="128"/>
      <c r="T1726" s="132"/>
      <c r="U1726" s="121"/>
      <c r="V1726" s="121"/>
      <c r="W1726" s="121"/>
      <c r="X1726" s="122"/>
    </row>
    <row r="1727" ht="12.75" customHeight="1">
      <c r="A1727" s="121" t="s">
        <v>8659</v>
      </c>
      <c r="B1727" s="122">
        <v>12277.0</v>
      </c>
      <c r="C1727" s="123">
        <v>38177.0</v>
      </c>
      <c r="D1727" s="124"/>
      <c r="E1727" s="124">
        <v>13.0</v>
      </c>
      <c r="F1727" s="121" t="s">
        <v>817</v>
      </c>
      <c r="G1727" s="125" t="s">
        <v>857</v>
      </c>
      <c r="H1727" s="121" t="s">
        <v>5962</v>
      </c>
      <c r="I1727" s="124">
        <v>2.5</v>
      </c>
      <c r="J1727" s="121">
        <v>64.0</v>
      </c>
      <c r="K1727" s="122">
        <v>32.0</v>
      </c>
      <c r="L1727" s="122"/>
      <c r="M1727" s="122"/>
      <c r="N1727" s="122"/>
      <c r="O1727" s="125"/>
      <c r="P1727" s="145">
        <v>5.350678E7</v>
      </c>
      <c r="Q1727" s="121"/>
      <c r="R1727" s="121" t="s">
        <v>5963</v>
      </c>
      <c r="S1727" s="132"/>
      <c r="T1727" s="132"/>
      <c r="U1727" s="121"/>
      <c r="V1727" s="121"/>
      <c r="W1727" s="121"/>
      <c r="X1727" s="122"/>
    </row>
    <row r="1728" ht="12.75" customHeight="1">
      <c r="A1728" s="121" t="s">
        <v>8659</v>
      </c>
      <c r="B1728" s="122">
        <v>12289.0</v>
      </c>
      <c r="C1728" s="123">
        <v>38178.0</v>
      </c>
      <c r="D1728" s="124"/>
      <c r="E1728" s="124">
        <v>10.0</v>
      </c>
      <c r="F1728" s="125" t="s">
        <v>815</v>
      </c>
      <c r="G1728" s="125" t="s">
        <v>857</v>
      </c>
      <c r="H1728" s="121" t="s">
        <v>5962</v>
      </c>
      <c r="I1728" s="124">
        <v>2.0</v>
      </c>
      <c r="J1728" s="121">
        <v>65.0</v>
      </c>
      <c r="K1728" s="122"/>
      <c r="L1728" s="122"/>
      <c r="M1728" s="122"/>
      <c r="N1728" s="122"/>
      <c r="O1728" s="125"/>
      <c r="P1728" s="145">
        <v>1.1383179E7</v>
      </c>
      <c r="Q1728" s="121"/>
      <c r="R1728" s="121" t="s">
        <v>5963</v>
      </c>
      <c r="S1728" s="128"/>
      <c r="T1728" s="132"/>
      <c r="U1728" s="121"/>
      <c r="V1728" s="121"/>
      <c r="W1728" s="121"/>
      <c r="X1728" s="121"/>
    </row>
    <row r="1729" ht="12.75" customHeight="1">
      <c r="A1729" s="121" t="s">
        <v>8659</v>
      </c>
      <c r="B1729" s="122">
        <v>12265.0</v>
      </c>
      <c r="C1729" s="123">
        <v>38178.0</v>
      </c>
      <c r="D1729" s="124"/>
      <c r="E1729" s="124">
        <v>16.0</v>
      </c>
      <c r="F1729" s="125" t="s">
        <v>38</v>
      </c>
      <c r="G1729" s="125" t="s">
        <v>857</v>
      </c>
      <c r="H1729" s="121" t="s">
        <v>5962</v>
      </c>
      <c r="I1729" s="142">
        <v>5.5</v>
      </c>
      <c r="J1729" s="137">
        <v>80.0</v>
      </c>
      <c r="K1729" s="122">
        <v>40.0</v>
      </c>
      <c r="L1729" s="122"/>
      <c r="M1729" s="122"/>
      <c r="N1729" s="122"/>
      <c r="O1729" s="125"/>
      <c r="P1729" s="145">
        <v>7.1700105E7</v>
      </c>
      <c r="Q1729" s="121"/>
      <c r="R1729" s="125" t="s">
        <v>5963</v>
      </c>
      <c r="S1729" s="132"/>
      <c r="T1729" s="132"/>
      <c r="U1729" s="121"/>
      <c r="V1729" s="121"/>
      <c r="W1729" s="121"/>
      <c r="X1729" s="122"/>
    </row>
    <row r="1730" ht="12.75" customHeight="1">
      <c r="A1730" s="121" t="s">
        <v>8659</v>
      </c>
      <c r="B1730" s="122">
        <v>12291.0</v>
      </c>
      <c r="C1730" s="123">
        <v>38178.0</v>
      </c>
      <c r="D1730" s="124"/>
      <c r="E1730" s="124">
        <v>21.0</v>
      </c>
      <c r="F1730" s="125" t="s">
        <v>6434</v>
      </c>
      <c r="G1730" s="125" t="s">
        <v>857</v>
      </c>
      <c r="H1730" s="121" t="s">
        <v>5962</v>
      </c>
      <c r="I1730" s="124">
        <v>3.0</v>
      </c>
      <c r="J1730" s="124">
        <v>65.0</v>
      </c>
      <c r="K1730" s="122">
        <v>34.0</v>
      </c>
      <c r="L1730" s="122"/>
      <c r="M1730" s="122"/>
      <c r="N1730" s="122"/>
      <c r="O1730" s="125"/>
      <c r="P1730" s="145">
        <v>7.1685637E7</v>
      </c>
      <c r="Q1730" s="121"/>
      <c r="R1730" s="121" t="s">
        <v>5963</v>
      </c>
      <c r="S1730" s="128"/>
      <c r="T1730" s="132"/>
      <c r="U1730" s="121"/>
      <c r="V1730" s="121"/>
      <c r="W1730" s="121"/>
      <c r="X1730" s="122"/>
    </row>
    <row r="1731" ht="12.75" customHeight="1">
      <c r="A1731" s="121" t="s">
        <v>8659</v>
      </c>
      <c r="B1731" s="122">
        <v>12284.0</v>
      </c>
      <c r="C1731" s="123">
        <v>38178.0</v>
      </c>
      <c r="D1731" s="124"/>
      <c r="E1731" s="124">
        <v>12.0</v>
      </c>
      <c r="F1731" s="125" t="s">
        <v>42</v>
      </c>
      <c r="G1731" s="125" t="s">
        <v>857</v>
      </c>
      <c r="H1731" s="121" t="s">
        <v>5962</v>
      </c>
      <c r="I1731" s="124">
        <v>6.5</v>
      </c>
      <c r="J1731" s="121">
        <v>84.0</v>
      </c>
      <c r="K1731" s="122"/>
      <c r="L1731" s="122"/>
      <c r="M1731" s="122"/>
      <c r="N1731" s="122"/>
      <c r="O1731" s="125"/>
      <c r="P1731" s="145">
        <v>7.1666461E7</v>
      </c>
      <c r="Q1731" s="121"/>
      <c r="R1731" s="121" t="s">
        <v>5963</v>
      </c>
      <c r="S1731" s="128"/>
      <c r="T1731" s="132"/>
      <c r="U1731" s="121"/>
      <c r="V1731" s="121"/>
      <c r="W1731" s="121"/>
      <c r="X1731" s="121"/>
    </row>
    <row r="1732" ht="12.75" customHeight="1">
      <c r="A1732" s="121" t="s">
        <v>8659</v>
      </c>
      <c r="B1732" s="122">
        <v>12283.0</v>
      </c>
      <c r="C1732" s="123">
        <v>38178.0</v>
      </c>
      <c r="D1732" s="124"/>
      <c r="E1732" s="124">
        <v>10.0</v>
      </c>
      <c r="F1732" s="121" t="s">
        <v>817</v>
      </c>
      <c r="G1732" s="125" t="s">
        <v>857</v>
      </c>
      <c r="H1732" s="121" t="s">
        <v>5962</v>
      </c>
      <c r="I1732" s="124">
        <v>4.0</v>
      </c>
      <c r="J1732" s="121">
        <v>72.0</v>
      </c>
      <c r="K1732" s="122">
        <v>35.0</v>
      </c>
      <c r="L1732" s="122"/>
      <c r="M1732" s="122"/>
      <c r="N1732" s="122"/>
      <c r="O1732" s="125"/>
      <c r="P1732" s="145">
        <v>1.0712816E7</v>
      </c>
      <c r="Q1732" s="121"/>
      <c r="R1732" s="121" t="s">
        <v>5963</v>
      </c>
      <c r="S1732" s="132"/>
      <c r="T1732" s="132"/>
      <c r="U1732" s="121"/>
      <c r="V1732" s="121"/>
      <c r="W1732" s="121"/>
      <c r="X1732" s="121"/>
    </row>
    <row r="1733" ht="12.75" customHeight="1">
      <c r="A1733" s="121" t="s">
        <v>8659</v>
      </c>
      <c r="B1733" s="122">
        <v>12295.0</v>
      </c>
      <c r="C1733" s="123">
        <v>38179.0</v>
      </c>
      <c r="D1733" s="124"/>
      <c r="E1733" s="124">
        <v>17.0</v>
      </c>
      <c r="F1733" s="125" t="s">
        <v>38</v>
      </c>
      <c r="G1733" s="125" t="s">
        <v>857</v>
      </c>
      <c r="H1733" s="121" t="s">
        <v>5962</v>
      </c>
      <c r="I1733" s="124">
        <v>5.5</v>
      </c>
      <c r="J1733" s="124">
        <v>82.0</v>
      </c>
      <c r="K1733" s="122">
        <v>40.0</v>
      </c>
      <c r="L1733" s="122"/>
      <c r="M1733" s="122"/>
      <c r="N1733" s="122"/>
      <c r="O1733" s="125"/>
      <c r="P1733" s="145">
        <v>7.1700105E7</v>
      </c>
      <c r="Q1733" s="121"/>
      <c r="R1733" s="121" t="s">
        <v>5963</v>
      </c>
      <c r="S1733" s="128"/>
      <c r="T1733" s="132"/>
      <c r="U1733" s="121"/>
      <c r="V1733" s="121"/>
      <c r="W1733" s="121"/>
      <c r="X1733" s="121"/>
    </row>
    <row r="1734" ht="12.75" customHeight="1">
      <c r="A1734" s="121" t="s">
        <v>8659</v>
      </c>
      <c r="B1734" s="122">
        <v>12294.0</v>
      </c>
      <c r="C1734" s="123">
        <v>38179.0</v>
      </c>
      <c r="D1734" s="124"/>
      <c r="E1734" s="124">
        <v>13.0</v>
      </c>
      <c r="F1734" s="125" t="s">
        <v>42</v>
      </c>
      <c r="G1734" s="125" t="s">
        <v>857</v>
      </c>
      <c r="H1734" s="121" t="s">
        <v>5962</v>
      </c>
      <c r="I1734" s="124">
        <v>2.0</v>
      </c>
      <c r="J1734" s="124">
        <v>60.0</v>
      </c>
      <c r="K1734" s="122">
        <v>30.0</v>
      </c>
      <c r="L1734" s="122"/>
      <c r="M1734" s="122"/>
      <c r="N1734" s="122"/>
      <c r="O1734" s="125"/>
      <c r="P1734" s="145">
        <v>7.2127054E7</v>
      </c>
      <c r="Q1734" s="121"/>
      <c r="R1734" s="121" t="s">
        <v>5969</v>
      </c>
      <c r="S1734" s="128"/>
      <c r="T1734" s="132"/>
      <c r="U1734" s="121"/>
      <c r="V1734" s="121"/>
      <c r="W1734" s="121"/>
      <c r="X1734" s="121"/>
    </row>
    <row r="1735" ht="12.75" customHeight="1">
      <c r="A1735" s="121" t="s">
        <v>8659</v>
      </c>
      <c r="B1735" s="122">
        <v>6861.0</v>
      </c>
      <c r="C1735" s="123">
        <v>38180.0</v>
      </c>
      <c r="D1735" s="124"/>
      <c r="E1735" s="124">
        <v>10.0</v>
      </c>
      <c r="F1735" s="125" t="s">
        <v>8679</v>
      </c>
      <c r="G1735" s="125" t="s">
        <v>857</v>
      </c>
      <c r="H1735" s="121" t="s">
        <v>5962</v>
      </c>
      <c r="I1735" s="124">
        <v>2.0</v>
      </c>
      <c r="J1735" s="124">
        <v>59.0</v>
      </c>
      <c r="K1735" s="122"/>
      <c r="L1735" s="122"/>
      <c r="M1735" s="122"/>
      <c r="N1735" s="122"/>
      <c r="O1735" s="125"/>
      <c r="P1735" s="145">
        <v>1.3679106E7</v>
      </c>
      <c r="Q1735" s="121"/>
      <c r="R1735" s="121" t="s">
        <v>5969</v>
      </c>
      <c r="S1735" s="128"/>
      <c r="T1735" s="132" t="s">
        <v>8307</v>
      </c>
      <c r="U1735" s="121"/>
      <c r="V1735" s="121"/>
      <c r="W1735" s="121"/>
      <c r="X1735" s="121"/>
    </row>
    <row r="1736" ht="12.75" customHeight="1">
      <c r="A1736" s="121" t="s">
        <v>8659</v>
      </c>
      <c r="B1736" s="122">
        <v>12296.0</v>
      </c>
      <c r="C1736" s="123">
        <v>38180.0</v>
      </c>
      <c r="D1736" s="124"/>
      <c r="E1736" s="124">
        <v>13.0</v>
      </c>
      <c r="F1736" s="121" t="s">
        <v>38</v>
      </c>
      <c r="G1736" s="125" t="s">
        <v>857</v>
      </c>
      <c r="H1736" s="121" t="s">
        <v>5962</v>
      </c>
      <c r="I1736" s="124">
        <v>4.3</v>
      </c>
      <c r="J1736" s="124">
        <v>79.0</v>
      </c>
      <c r="K1736" s="122">
        <v>40.0</v>
      </c>
      <c r="L1736" s="122"/>
      <c r="M1736" s="122"/>
      <c r="N1736" s="122"/>
      <c r="O1736" s="125"/>
      <c r="P1736" s="145">
        <v>7.1700105E7</v>
      </c>
      <c r="Q1736" s="121"/>
      <c r="R1736" s="121" t="s">
        <v>5963</v>
      </c>
      <c r="S1736" s="132"/>
      <c r="T1736" s="132"/>
      <c r="U1736" s="121"/>
      <c r="V1736" s="121"/>
      <c r="W1736" s="121"/>
      <c r="X1736" s="121"/>
    </row>
    <row r="1737" ht="12.75" customHeight="1">
      <c r="A1737" s="121" t="s">
        <v>8659</v>
      </c>
      <c r="B1737" s="122">
        <v>6757.0</v>
      </c>
      <c r="C1737" s="123">
        <v>38180.0</v>
      </c>
      <c r="D1737" s="124"/>
      <c r="E1737" s="124">
        <v>19.0</v>
      </c>
      <c r="F1737" s="125" t="s">
        <v>1258</v>
      </c>
      <c r="G1737" s="125" t="s">
        <v>857</v>
      </c>
      <c r="H1737" s="121" t="s">
        <v>5962</v>
      </c>
      <c r="I1737" s="124">
        <v>2.0</v>
      </c>
      <c r="J1737" s="124">
        <v>56.0</v>
      </c>
      <c r="K1737" s="122"/>
      <c r="L1737" s="122"/>
      <c r="M1737" s="122"/>
      <c r="N1737" s="122"/>
      <c r="O1737" s="125"/>
      <c r="P1737" s="145">
        <v>1.4587422E7</v>
      </c>
      <c r="Q1737" s="121"/>
      <c r="R1737" s="121" t="s">
        <v>5969</v>
      </c>
      <c r="S1737" s="128"/>
      <c r="T1737" s="132"/>
      <c r="U1737" s="121"/>
      <c r="V1737" s="121"/>
      <c r="W1737" s="121"/>
      <c r="X1737" s="121"/>
    </row>
    <row r="1738" ht="12.75" customHeight="1">
      <c r="A1738" s="121" t="s">
        <v>8659</v>
      </c>
      <c r="B1738" s="122">
        <v>6867.0</v>
      </c>
      <c r="C1738" s="123">
        <v>38180.0</v>
      </c>
      <c r="D1738" s="124"/>
      <c r="E1738" s="124">
        <v>9.3</v>
      </c>
      <c r="F1738" s="125" t="s">
        <v>8680</v>
      </c>
      <c r="G1738" s="125" t="s">
        <v>857</v>
      </c>
      <c r="H1738" s="121" t="s">
        <v>5962</v>
      </c>
      <c r="I1738" s="124">
        <v>2.2</v>
      </c>
      <c r="J1738" s="124">
        <v>58.0</v>
      </c>
      <c r="K1738" s="122"/>
      <c r="L1738" s="122"/>
      <c r="M1738" s="122"/>
      <c r="N1738" s="122"/>
      <c r="O1738" s="125"/>
      <c r="P1738" s="145">
        <v>1.4587422E7</v>
      </c>
      <c r="Q1738" s="121"/>
      <c r="R1738" s="121" t="s">
        <v>5969</v>
      </c>
      <c r="S1738" s="128"/>
      <c r="T1738" s="132"/>
      <c r="U1738" s="121"/>
      <c r="V1738" s="121"/>
      <c r="W1738" s="121"/>
      <c r="X1738" s="121"/>
    </row>
    <row r="1739" ht="12.75" customHeight="1">
      <c r="A1739" s="121" t="s">
        <v>8659</v>
      </c>
      <c r="B1739" s="122">
        <v>6868.0</v>
      </c>
      <c r="C1739" s="123">
        <v>38180.0</v>
      </c>
      <c r="D1739" s="124"/>
      <c r="E1739" s="124">
        <v>12.0</v>
      </c>
      <c r="F1739" s="125" t="s">
        <v>48</v>
      </c>
      <c r="G1739" s="125" t="s">
        <v>857</v>
      </c>
      <c r="H1739" s="121" t="s">
        <v>5962</v>
      </c>
      <c r="I1739" s="124">
        <v>2.3</v>
      </c>
      <c r="J1739" s="124">
        <v>64.0</v>
      </c>
      <c r="K1739" s="122"/>
      <c r="L1739" s="122"/>
      <c r="M1739" s="122"/>
      <c r="N1739" s="122"/>
      <c r="O1739" s="125"/>
      <c r="P1739" s="145">
        <v>3.2610779E7</v>
      </c>
      <c r="Q1739" s="121"/>
      <c r="R1739" s="121" t="s">
        <v>5963</v>
      </c>
      <c r="S1739" s="128"/>
      <c r="T1739" s="132"/>
      <c r="U1739" s="121"/>
      <c r="V1739" s="121"/>
      <c r="W1739" s="121"/>
      <c r="X1739" s="121"/>
    </row>
    <row r="1740" ht="12.75" customHeight="1">
      <c r="A1740" s="121" t="s">
        <v>8659</v>
      </c>
      <c r="B1740" s="122">
        <v>6862.0</v>
      </c>
      <c r="C1740" s="123">
        <v>38180.0</v>
      </c>
      <c r="D1740" s="124"/>
      <c r="E1740" s="124">
        <v>18.0</v>
      </c>
      <c r="F1740" s="125" t="s">
        <v>42</v>
      </c>
      <c r="G1740" s="125" t="s">
        <v>857</v>
      </c>
      <c r="H1740" s="121" t="s">
        <v>5962</v>
      </c>
      <c r="I1740" s="124">
        <v>2.0</v>
      </c>
      <c r="J1740" s="124">
        <v>58.0</v>
      </c>
      <c r="K1740" s="122">
        <v>27.0</v>
      </c>
      <c r="L1740" s="122"/>
      <c r="M1740" s="122"/>
      <c r="N1740" s="122"/>
      <c r="O1740" s="125"/>
      <c r="P1740" s="145">
        <v>1.3684762E7</v>
      </c>
      <c r="Q1740" s="121"/>
      <c r="R1740" s="132" t="s">
        <v>5969</v>
      </c>
      <c r="S1740" s="128"/>
      <c r="T1740" s="132"/>
      <c r="U1740" s="121"/>
      <c r="V1740" s="121"/>
      <c r="W1740" s="121"/>
      <c r="X1740" s="121"/>
    </row>
    <row r="1741" ht="12.75" customHeight="1">
      <c r="A1741" s="121" t="s">
        <v>8659</v>
      </c>
      <c r="B1741" s="122">
        <v>12418.0</v>
      </c>
      <c r="C1741" s="123">
        <v>38180.0</v>
      </c>
      <c r="D1741" s="124"/>
      <c r="E1741" s="124">
        <v>17.0</v>
      </c>
      <c r="F1741" s="121" t="s">
        <v>61</v>
      </c>
      <c r="G1741" s="125" t="s">
        <v>857</v>
      </c>
      <c r="H1741" s="121" t="s">
        <v>5962</v>
      </c>
      <c r="I1741" s="124">
        <v>3.0</v>
      </c>
      <c r="J1741" s="124">
        <v>62.0</v>
      </c>
      <c r="K1741" s="122"/>
      <c r="L1741" s="122"/>
      <c r="M1741" s="122"/>
      <c r="N1741" s="122"/>
      <c r="O1741" s="125"/>
      <c r="P1741" s="145">
        <v>1.0549367E7</v>
      </c>
      <c r="Q1741" s="121"/>
      <c r="R1741" s="121" t="s">
        <v>5963</v>
      </c>
      <c r="S1741" s="132"/>
      <c r="T1741" s="132"/>
      <c r="U1741" s="121"/>
      <c r="V1741" s="121"/>
      <c r="W1741" s="121"/>
      <c r="X1741" s="121"/>
    </row>
    <row r="1742" ht="12.75" customHeight="1">
      <c r="A1742" s="121" t="s">
        <v>8659</v>
      </c>
      <c r="B1742" s="122">
        <v>6759.0</v>
      </c>
      <c r="C1742" s="123">
        <v>38181.0</v>
      </c>
      <c r="D1742" s="124"/>
      <c r="E1742" s="124">
        <v>8.0</v>
      </c>
      <c r="F1742" s="121" t="s">
        <v>38</v>
      </c>
      <c r="G1742" s="125" t="s">
        <v>857</v>
      </c>
      <c r="H1742" s="121" t="s">
        <v>5962</v>
      </c>
      <c r="I1742" s="124">
        <v>3.0</v>
      </c>
      <c r="J1742" s="124">
        <v>63.0</v>
      </c>
      <c r="K1742" s="122"/>
      <c r="L1742" s="122"/>
      <c r="M1742" s="122"/>
      <c r="N1742" s="122"/>
      <c r="O1742" s="125"/>
      <c r="P1742" s="145">
        <v>1.4501752E7</v>
      </c>
      <c r="Q1742" s="121"/>
      <c r="R1742" s="121" t="s">
        <v>5996</v>
      </c>
      <c r="S1742" s="132"/>
      <c r="T1742" s="132"/>
      <c r="U1742" s="121"/>
      <c r="V1742" s="121"/>
      <c r="W1742" s="121"/>
      <c r="X1742" s="121"/>
    </row>
    <row r="1743" ht="12.75" customHeight="1">
      <c r="A1743" s="121" t="s">
        <v>8659</v>
      </c>
      <c r="B1743" s="122">
        <v>12297.0</v>
      </c>
      <c r="C1743" s="123">
        <v>38181.0</v>
      </c>
      <c r="D1743" s="124"/>
      <c r="E1743" s="124">
        <v>19.0</v>
      </c>
      <c r="F1743" s="125" t="s">
        <v>38</v>
      </c>
      <c r="G1743" s="125" t="s">
        <v>857</v>
      </c>
      <c r="H1743" s="121"/>
      <c r="I1743" s="124">
        <v>4.1</v>
      </c>
      <c r="J1743" s="124">
        <v>75.0</v>
      </c>
      <c r="K1743" s="122">
        <v>38.0</v>
      </c>
      <c r="L1743" s="122"/>
      <c r="M1743" s="122"/>
      <c r="N1743" s="122"/>
      <c r="O1743" s="125"/>
      <c r="P1743" s="145">
        <v>7.1696058E7</v>
      </c>
      <c r="Q1743" s="121"/>
      <c r="R1743" s="121" t="s">
        <v>5963</v>
      </c>
      <c r="S1743" s="128"/>
      <c r="T1743" s="132"/>
      <c r="U1743" s="121"/>
      <c r="V1743" s="121"/>
      <c r="W1743" s="121"/>
      <c r="X1743" s="121"/>
    </row>
    <row r="1744" ht="12.75" customHeight="1">
      <c r="A1744" s="121" t="s">
        <v>8659</v>
      </c>
      <c r="B1744" s="122">
        <v>6737.0</v>
      </c>
      <c r="C1744" s="123">
        <v>38181.0</v>
      </c>
      <c r="D1744" s="124"/>
      <c r="E1744" s="124"/>
      <c r="F1744" s="125" t="s">
        <v>1264</v>
      </c>
      <c r="G1744" s="125" t="s">
        <v>857</v>
      </c>
      <c r="H1744" s="121"/>
      <c r="I1744" s="124">
        <v>2.4</v>
      </c>
      <c r="J1744" s="124">
        <v>60.0</v>
      </c>
      <c r="K1744" s="122"/>
      <c r="L1744" s="122"/>
      <c r="M1744" s="122"/>
      <c r="N1744" s="122"/>
      <c r="O1744" s="125"/>
      <c r="P1744" s="145"/>
      <c r="Q1744" s="121"/>
      <c r="R1744" s="121"/>
      <c r="S1744" s="132"/>
      <c r="T1744" s="132"/>
      <c r="U1744" s="121"/>
      <c r="V1744" s="121"/>
      <c r="W1744" s="121"/>
      <c r="X1744" s="121"/>
    </row>
    <row r="1745" ht="12.75" customHeight="1">
      <c r="A1745" s="121" t="s">
        <v>8659</v>
      </c>
      <c r="B1745" s="122">
        <v>6758.0</v>
      </c>
      <c r="C1745" s="123">
        <v>38181.0</v>
      </c>
      <c r="D1745" s="124"/>
      <c r="E1745" s="124">
        <v>13.0</v>
      </c>
      <c r="F1745" s="121" t="s">
        <v>42</v>
      </c>
      <c r="G1745" s="125" t="s">
        <v>857</v>
      </c>
      <c r="H1745" s="121" t="s">
        <v>5962</v>
      </c>
      <c r="I1745" s="124">
        <v>2.4</v>
      </c>
      <c r="J1745" s="124">
        <v>60.0</v>
      </c>
      <c r="K1745" s="122"/>
      <c r="L1745" s="122"/>
      <c r="M1745" s="122"/>
      <c r="N1745" s="122"/>
      <c r="O1745" s="125"/>
      <c r="P1745" s="145">
        <v>7.2115955E7</v>
      </c>
      <c r="Q1745" s="121"/>
      <c r="R1745" s="121" t="s">
        <v>5969</v>
      </c>
      <c r="S1745" s="132"/>
      <c r="T1745" s="132"/>
      <c r="U1745" s="121"/>
      <c r="V1745" s="121"/>
      <c r="W1745" s="121"/>
      <c r="X1745" s="121"/>
    </row>
    <row r="1746" ht="12.75" customHeight="1">
      <c r="A1746" s="121" t="s">
        <v>8659</v>
      </c>
      <c r="B1746" s="122">
        <v>6756.0</v>
      </c>
      <c r="C1746" s="123">
        <v>38181.0</v>
      </c>
      <c r="D1746" s="124"/>
      <c r="E1746" s="124">
        <v>22.0</v>
      </c>
      <c r="F1746" s="125" t="s">
        <v>3633</v>
      </c>
      <c r="G1746" s="125" t="s">
        <v>857</v>
      </c>
      <c r="H1746" s="121" t="s">
        <v>5962</v>
      </c>
      <c r="I1746" s="124">
        <v>1.9</v>
      </c>
      <c r="J1746" s="124">
        <v>59.0</v>
      </c>
      <c r="K1746" s="122"/>
      <c r="L1746" s="122"/>
      <c r="M1746" s="122"/>
      <c r="N1746" s="122"/>
      <c r="O1746" s="125"/>
      <c r="P1746" s="145">
        <v>1.9915525E7</v>
      </c>
      <c r="Q1746" s="121"/>
      <c r="R1746" s="121" t="s">
        <v>5969</v>
      </c>
      <c r="S1746" s="128"/>
      <c r="T1746" s="132"/>
      <c r="U1746" s="121"/>
      <c r="V1746" s="121"/>
      <c r="W1746" s="121"/>
      <c r="X1746" s="121"/>
    </row>
    <row r="1747" ht="12.75" customHeight="1">
      <c r="A1747" s="121" t="s">
        <v>8659</v>
      </c>
      <c r="B1747" s="122">
        <v>6747.0</v>
      </c>
      <c r="C1747" s="123">
        <v>38182.0</v>
      </c>
      <c r="D1747" s="124"/>
      <c r="E1747" s="124">
        <v>12.0</v>
      </c>
      <c r="F1747" s="125" t="s">
        <v>1170</v>
      </c>
      <c r="G1747" s="125" t="s">
        <v>857</v>
      </c>
      <c r="H1747" s="121" t="s">
        <v>5962</v>
      </c>
      <c r="I1747" s="124">
        <v>2.0</v>
      </c>
      <c r="J1747" s="124">
        <v>56.0</v>
      </c>
      <c r="K1747" s="122"/>
      <c r="L1747" s="122"/>
      <c r="M1747" s="122"/>
      <c r="N1747" s="122"/>
      <c r="O1747" s="125"/>
      <c r="P1747" s="145">
        <v>1.9915525E7</v>
      </c>
      <c r="Q1747" s="121"/>
      <c r="R1747" s="121" t="s">
        <v>5969</v>
      </c>
      <c r="S1747" s="128"/>
      <c r="T1747" s="132"/>
      <c r="U1747" s="121"/>
      <c r="V1747" s="121"/>
      <c r="W1747" s="121"/>
      <c r="X1747" s="121"/>
    </row>
    <row r="1748" ht="12.75" customHeight="1">
      <c r="A1748" s="121" t="s">
        <v>8659</v>
      </c>
      <c r="B1748" s="122">
        <v>6750.0</v>
      </c>
      <c r="C1748" s="123">
        <v>38182.0</v>
      </c>
      <c r="D1748" s="124"/>
      <c r="E1748" s="124">
        <v>18.0</v>
      </c>
      <c r="F1748" s="125" t="s">
        <v>36</v>
      </c>
      <c r="G1748" s="125" t="s">
        <v>857</v>
      </c>
      <c r="H1748" s="121" t="s">
        <v>5962</v>
      </c>
      <c r="I1748" s="124">
        <v>2.3</v>
      </c>
      <c r="J1748" s="124">
        <v>58.0</v>
      </c>
      <c r="K1748" s="122"/>
      <c r="L1748" s="122"/>
      <c r="M1748" s="122"/>
      <c r="N1748" s="122"/>
      <c r="O1748" s="125"/>
      <c r="P1748" s="145">
        <v>1.3882432E7</v>
      </c>
      <c r="Q1748" s="121"/>
      <c r="R1748" s="121" t="s">
        <v>5969</v>
      </c>
      <c r="S1748" s="128"/>
      <c r="T1748" s="132"/>
      <c r="U1748" s="121"/>
      <c r="V1748" s="121"/>
      <c r="W1748" s="121"/>
      <c r="X1748" s="121"/>
    </row>
    <row r="1749" ht="12.75" customHeight="1">
      <c r="A1749" s="121" t="s">
        <v>8659</v>
      </c>
      <c r="B1749" s="122">
        <v>6751.0</v>
      </c>
      <c r="C1749" s="123">
        <v>38182.0</v>
      </c>
      <c r="D1749" s="124"/>
      <c r="E1749" s="124">
        <v>17.0</v>
      </c>
      <c r="F1749" s="125" t="s">
        <v>36</v>
      </c>
      <c r="G1749" s="125" t="s">
        <v>857</v>
      </c>
      <c r="H1749" s="121" t="s">
        <v>5962</v>
      </c>
      <c r="I1749" s="124">
        <v>2.4</v>
      </c>
      <c r="J1749" s="124">
        <v>60.0</v>
      </c>
      <c r="K1749" s="122"/>
      <c r="L1749" s="122"/>
      <c r="M1749" s="122"/>
      <c r="N1749" s="122"/>
      <c r="O1749" s="125"/>
      <c r="P1749" s="145">
        <v>1.4220843E7</v>
      </c>
      <c r="Q1749" s="121"/>
      <c r="R1749" s="121" t="s">
        <v>5996</v>
      </c>
      <c r="S1749" s="128"/>
      <c r="T1749" s="132"/>
      <c r="U1749" s="121"/>
      <c r="V1749" s="121"/>
      <c r="W1749" s="121"/>
      <c r="X1749" s="121"/>
    </row>
    <row r="1750" ht="12.75" customHeight="1">
      <c r="A1750" s="121" t="s">
        <v>8659</v>
      </c>
      <c r="B1750" s="122">
        <v>6748.0</v>
      </c>
      <c r="C1750" s="123">
        <v>38182.0</v>
      </c>
      <c r="D1750" s="124"/>
      <c r="E1750" s="124">
        <v>12.0</v>
      </c>
      <c r="F1750" s="125" t="s">
        <v>3633</v>
      </c>
      <c r="G1750" s="125" t="s">
        <v>857</v>
      </c>
      <c r="H1750" s="121" t="s">
        <v>5962</v>
      </c>
      <c r="I1750" s="124">
        <v>1.7</v>
      </c>
      <c r="J1750" s="124">
        <v>56.0</v>
      </c>
      <c r="K1750" s="122"/>
      <c r="L1750" s="122"/>
      <c r="M1750" s="122"/>
      <c r="N1750" s="122"/>
      <c r="O1750" s="125"/>
      <c r="P1750" s="145"/>
      <c r="Q1750" s="121"/>
      <c r="R1750" s="121" t="s">
        <v>5969</v>
      </c>
      <c r="S1750" s="128"/>
      <c r="T1750" s="132"/>
      <c r="U1750" s="121"/>
      <c r="V1750" s="121"/>
      <c r="W1750" s="121"/>
      <c r="X1750" s="121"/>
    </row>
    <row r="1751" ht="12.75" customHeight="1">
      <c r="A1751" s="121" t="s">
        <v>8659</v>
      </c>
      <c r="B1751" s="122">
        <v>6746.0</v>
      </c>
      <c r="C1751" s="123">
        <v>38184.0</v>
      </c>
      <c r="D1751" s="124"/>
      <c r="E1751" s="124">
        <v>10.0</v>
      </c>
      <c r="F1751" s="125" t="s">
        <v>34</v>
      </c>
      <c r="G1751" s="125" t="s">
        <v>857</v>
      </c>
      <c r="H1751" s="121" t="s">
        <v>5962</v>
      </c>
      <c r="I1751" s="124">
        <v>2.6</v>
      </c>
      <c r="J1751" s="124">
        <v>64.0</v>
      </c>
      <c r="K1751" s="122"/>
      <c r="L1751" s="122"/>
      <c r="M1751" s="122"/>
      <c r="N1751" s="122"/>
      <c r="O1751" s="125"/>
      <c r="P1751" s="145">
        <v>1.3915624E7</v>
      </c>
      <c r="Q1751" s="121"/>
      <c r="R1751" s="121" t="s">
        <v>5969</v>
      </c>
      <c r="S1751" s="128"/>
      <c r="T1751" s="132"/>
      <c r="U1751" s="121"/>
      <c r="V1751" s="121"/>
      <c r="W1751" s="121"/>
      <c r="X1751" s="121"/>
    </row>
    <row r="1752" ht="12.75" customHeight="1">
      <c r="A1752" s="121" t="s">
        <v>8659</v>
      </c>
      <c r="B1752" s="122">
        <v>6741.0</v>
      </c>
      <c r="C1752" s="123">
        <v>38184.0</v>
      </c>
      <c r="D1752" s="124"/>
      <c r="E1752" s="124">
        <v>8.3</v>
      </c>
      <c r="F1752" s="125" t="s">
        <v>34</v>
      </c>
      <c r="G1752" s="125" t="s">
        <v>857</v>
      </c>
      <c r="H1752" s="121" t="s">
        <v>5962</v>
      </c>
      <c r="I1752" s="124">
        <v>2.1</v>
      </c>
      <c r="J1752" s="124">
        <v>58.0</v>
      </c>
      <c r="K1752" s="122"/>
      <c r="L1752" s="122"/>
      <c r="M1752" s="122"/>
      <c r="N1752" s="122"/>
      <c r="O1752" s="125"/>
      <c r="P1752" s="145"/>
      <c r="Q1752" s="121"/>
      <c r="R1752" s="121" t="s">
        <v>5969</v>
      </c>
      <c r="S1752" s="128"/>
      <c r="T1752" s="132"/>
      <c r="U1752" s="121"/>
      <c r="V1752" s="121"/>
      <c r="W1752" s="121"/>
      <c r="X1752" s="121"/>
    </row>
    <row r="1753" ht="12.75" customHeight="1">
      <c r="A1753" s="121" t="s">
        <v>8659</v>
      </c>
      <c r="B1753" s="122">
        <v>6743.0</v>
      </c>
      <c r="C1753" s="123">
        <v>38184.0</v>
      </c>
      <c r="D1753" s="124"/>
      <c r="E1753" s="124">
        <v>9.3</v>
      </c>
      <c r="F1753" s="125" t="s">
        <v>26</v>
      </c>
      <c r="G1753" s="125" t="s">
        <v>857</v>
      </c>
      <c r="H1753" s="121" t="s">
        <v>5962</v>
      </c>
      <c r="I1753" s="124">
        <v>2.2</v>
      </c>
      <c r="J1753" s="124">
        <v>62.0</v>
      </c>
      <c r="K1753" s="122"/>
      <c r="L1753" s="122"/>
      <c r="M1753" s="122"/>
      <c r="N1753" s="122"/>
      <c r="O1753" s="125"/>
      <c r="P1753" s="145"/>
      <c r="Q1753" s="121"/>
      <c r="R1753" s="121" t="s">
        <v>5963</v>
      </c>
      <c r="S1753" s="128"/>
      <c r="T1753" s="132"/>
      <c r="U1753" s="121"/>
      <c r="V1753" s="121"/>
      <c r="W1753" s="121"/>
      <c r="X1753" s="121"/>
    </row>
    <row r="1754" ht="12.75" customHeight="1">
      <c r="A1754" s="121" t="s">
        <v>8659</v>
      </c>
      <c r="B1754" s="122">
        <v>6742.0</v>
      </c>
      <c r="C1754" s="123">
        <v>38184.0</v>
      </c>
      <c r="D1754" s="124"/>
      <c r="E1754" s="124">
        <v>7.45</v>
      </c>
      <c r="F1754" s="125" t="s">
        <v>37</v>
      </c>
      <c r="G1754" s="125" t="s">
        <v>857</v>
      </c>
      <c r="H1754" s="121" t="s">
        <v>5962</v>
      </c>
      <c r="I1754" s="124">
        <v>1.7</v>
      </c>
      <c r="J1754" s="124">
        <v>57.0</v>
      </c>
      <c r="K1754" s="122"/>
      <c r="L1754" s="122"/>
      <c r="M1754" s="122"/>
      <c r="N1754" s="122"/>
      <c r="O1754" s="125"/>
      <c r="P1754" s="145">
        <v>1.4501752E7</v>
      </c>
      <c r="Q1754" s="121"/>
      <c r="R1754" s="121" t="s">
        <v>5963</v>
      </c>
      <c r="S1754" s="128"/>
      <c r="T1754" s="132"/>
      <c r="U1754" s="121"/>
      <c r="V1754" s="121"/>
      <c r="W1754" s="121"/>
      <c r="X1754" s="121"/>
    </row>
    <row r="1755" ht="12.75" customHeight="1">
      <c r="A1755" s="121" t="s">
        <v>8659</v>
      </c>
      <c r="B1755" s="122">
        <v>6717.0</v>
      </c>
      <c r="C1755" s="123">
        <v>38185.0</v>
      </c>
      <c r="D1755" s="124"/>
      <c r="E1755" s="124">
        <v>15.0</v>
      </c>
      <c r="F1755" s="125" t="s">
        <v>1170</v>
      </c>
      <c r="G1755" s="125" t="s">
        <v>857</v>
      </c>
      <c r="H1755" s="121" t="s">
        <v>5962</v>
      </c>
      <c r="I1755" s="124">
        <v>2.5</v>
      </c>
      <c r="J1755" s="124">
        <v>60.0</v>
      </c>
      <c r="K1755" s="122"/>
      <c r="L1755" s="122"/>
      <c r="M1755" s="122"/>
      <c r="N1755" s="122"/>
      <c r="O1755" s="125"/>
      <c r="P1755" s="145">
        <v>5.2612008E7</v>
      </c>
      <c r="Q1755" s="121"/>
      <c r="R1755" s="121" t="s">
        <v>5963</v>
      </c>
      <c r="S1755" s="128"/>
      <c r="T1755" s="132"/>
      <c r="U1755" s="121"/>
      <c r="V1755" s="121"/>
      <c r="W1755" s="121"/>
      <c r="X1755" s="121"/>
    </row>
    <row r="1756" ht="12.75" customHeight="1">
      <c r="A1756" s="121" t="s">
        <v>8659</v>
      </c>
      <c r="B1756" s="122">
        <v>6716.0</v>
      </c>
      <c r="C1756" s="123">
        <v>38185.0</v>
      </c>
      <c r="D1756" s="124"/>
      <c r="E1756" s="124">
        <v>15.3</v>
      </c>
      <c r="F1756" s="125" t="s">
        <v>8681</v>
      </c>
      <c r="G1756" s="125" t="s">
        <v>857</v>
      </c>
      <c r="H1756" s="121" t="s">
        <v>5962</v>
      </c>
      <c r="I1756" s="124">
        <v>2.3</v>
      </c>
      <c r="J1756" s="124">
        <v>58.0</v>
      </c>
      <c r="K1756" s="122"/>
      <c r="L1756" s="122"/>
      <c r="M1756" s="122"/>
      <c r="N1756" s="122"/>
      <c r="O1756" s="125"/>
      <c r="P1756" s="145">
        <v>1.3983368E7</v>
      </c>
      <c r="Q1756" s="121"/>
      <c r="R1756" s="121" t="s">
        <v>5963</v>
      </c>
      <c r="S1756" s="128"/>
      <c r="T1756" s="132"/>
      <c r="U1756" s="121"/>
      <c r="V1756" s="121"/>
      <c r="W1756" s="121"/>
      <c r="X1756" s="121"/>
    </row>
    <row r="1757" ht="12.75" customHeight="1">
      <c r="A1757" s="121" t="s">
        <v>8659</v>
      </c>
      <c r="B1757" s="122">
        <v>12229.0</v>
      </c>
      <c r="C1757" s="123">
        <v>38185.0</v>
      </c>
      <c r="D1757" s="124"/>
      <c r="E1757" s="124">
        <v>15.0</v>
      </c>
      <c r="F1757" s="121" t="s">
        <v>38</v>
      </c>
      <c r="G1757" s="125" t="s">
        <v>857</v>
      </c>
      <c r="H1757" s="121" t="s">
        <v>5962</v>
      </c>
      <c r="I1757" s="124">
        <v>2.2</v>
      </c>
      <c r="J1757" s="124">
        <v>60.0</v>
      </c>
      <c r="K1757" s="122">
        <v>30.0</v>
      </c>
      <c r="L1757" s="122"/>
      <c r="M1757" s="122"/>
      <c r="N1757" s="122"/>
      <c r="O1757" s="125"/>
      <c r="P1757" s="145">
        <v>7170010.0</v>
      </c>
      <c r="Q1757" s="121"/>
      <c r="R1757" s="121" t="s">
        <v>5963</v>
      </c>
      <c r="S1757" s="128"/>
      <c r="T1757" s="132"/>
      <c r="U1757" s="121"/>
      <c r="V1757" s="121"/>
      <c r="W1757" s="121"/>
      <c r="X1757" s="121"/>
    </row>
    <row r="1758" ht="12.75" customHeight="1">
      <c r="A1758" s="121" t="s">
        <v>8659</v>
      </c>
      <c r="B1758" s="122">
        <v>6715.0</v>
      </c>
      <c r="C1758" s="123">
        <v>38185.0</v>
      </c>
      <c r="D1758" s="124"/>
      <c r="E1758" s="124">
        <v>16.0</v>
      </c>
      <c r="F1758" s="125" t="s">
        <v>42</v>
      </c>
      <c r="G1758" s="125" t="s">
        <v>857</v>
      </c>
      <c r="H1758" s="121" t="s">
        <v>5962</v>
      </c>
      <c r="I1758" s="124">
        <v>2.1</v>
      </c>
      <c r="J1758" s="124">
        <v>57.0</v>
      </c>
      <c r="K1758" s="122"/>
      <c r="L1758" s="122"/>
      <c r="M1758" s="122"/>
      <c r="N1758" s="122"/>
      <c r="O1758" s="125"/>
      <c r="P1758" s="145">
        <v>7.2126857E7</v>
      </c>
      <c r="Q1758" s="121"/>
      <c r="R1758" s="121" t="s">
        <v>5963</v>
      </c>
      <c r="S1758" s="128"/>
      <c r="T1758" s="132"/>
      <c r="U1758" s="121"/>
      <c r="V1758" s="121"/>
      <c r="W1758" s="121"/>
      <c r="X1758" s="121"/>
    </row>
    <row r="1759" ht="12.75" customHeight="1">
      <c r="A1759" s="121" t="s">
        <v>8659</v>
      </c>
      <c r="B1759" s="122">
        <v>12232.0</v>
      </c>
      <c r="C1759" s="123">
        <v>38186.0</v>
      </c>
      <c r="D1759" s="124"/>
      <c r="E1759" s="124">
        <v>18.0</v>
      </c>
      <c r="F1759" s="125" t="s">
        <v>38</v>
      </c>
      <c r="G1759" s="125" t="s">
        <v>857</v>
      </c>
      <c r="H1759" s="121" t="s">
        <v>5962</v>
      </c>
      <c r="I1759" s="124">
        <v>4.3</v>
      </c>
      <c r="J1759" s="124">
        <v>72.0</v>
      </c>
      <c r="K1759" s="122">
        <v>37.0</v>
      </c>
      <c r="L1759" s="122"/>
      <c r="M1759" s="122"/>
      <c r="N1759" s="122"/>
      <c r="O1759" s="125"/>
      <c r="P1759" s="145">
        <v>7.1696058E7</v>
      </c>
      <c r="Q1759" s="121"/>
      <c r="R1759" s="121" t="s">
        <v>5963</v>
      </c>
      <c r="S1759" s="128"/>
      <c r="T1759" s="132"/>
      <c r="U1759" s="121"/>
      <c r="V1759" s="121"/>
      <c r="W1759" s="121"/>
      <c r="X1759" s="121"/>
    </row>
    <row r="1760" ht="12.75" customHeight="1">
      <c r="A1760" s="121" t="s">
        <v>8659</v>
      </c>
      <c r="B1760" s="122">
        <v>12233.0</v>
      </c>
      <c r="C1760" s="123">
        <v>38186.0</v>
      </c>
      <c r="D1760" s="124"/>
      <c r="E1760" s="124">
        <v>16.0</v>
      </c>
      <c r="F1760" s="125" t="s">
        <v>38</v>
      </c>
      <c r="G1760" s="125" t="s">
        <v>857</v>
      </c>
      <c r="H1760" s="121" t="s">
        <v>5962</v>
      </c>
      <c r="I1760" s="124">
        <v>2.9</v>
      </c>
      <c r="J1760" s="124">
        <v>65.0</v>
      </c>
      <c r="K1760" s="122">
        <v>34.0</v>
      </c>
      <c r="L1760" s="122"/>
      <c r="M1760" s="122"/>
      <c r="N1760" s="122"/>
      <c r="O1760" s="125"/>
      <c r="P1760" s="145">
        <v>7.1700105E7</v>
      </c>
      <c r="Q1760" s="121"/>
      <c r="R1760" s="121" t="s">
        <v>5963</v>
      </c>
      <c r="S1760" s="128"/>
      <c r="T1760" s="132"/>
      <c r="U1760" s="121"/>
      <c r="V1760" s="121"/>
      <c r="W1760" s="121"/>
      <c r="X1760" s="121"/>
    </row>
    <row r="1761" ht="12.75" customHeight="1">
      <c r="A1761" s="121" t="s">
        <v>8659</v>
      </c>
      <c r="B1761" s="122">
        <v>6704.0</v>
      </c>
      <c r="C1761" s="123">
        <v>38186.0</v>
      </c>
      <c r="D1761" s="124"/>
      <c r="E1761" s="124">
        <v>22.0</v>
      </c>
      <c r="F1761" s="121" t="s">
        <v>47</v>
      </c>
      <c r="G1761" s="125" t="s">
        <v>857</v>
      </c>
      <c r="H1761" s="121" t="s">
        <v>5962</v>
      </c>
      <c r="I1761" s="124">
        <v>1.5</v>
      </c>
      <c r="J1761" s="124">
        <v>54.0</v>
      </c>
      <c r="K1761" s="122"/>
      <c r="L1761" s="122"/>
      <c r="M1761" s="122"/>
      <c r="N1761" s="122"/>
      <c r="O1761" s="125"/>
      <c r="P1761" s="145">
        <v>1.3910875E7</v>
      </c>
      <c r="Q1761" s="121"/>
      <c r="R1761" s="121" t="s">
        <v>5969</v>
      </c>
      <c r="S1761" s="132"/>
      <c r="T1761" s="132"/>
      <c r="U1761" s="121"/>
      <c r="V1761" s="121"/>
      <c r="W1761" s="121"/>
      <c r="X1761" s="121"/>
    </row>
    <row r="1762" ht="12.75" customHeight="1">
      <c r="A1762" s="121" t="s">
        <v>8659</v>
      </c>
      <c r="B1762" s="122">
        <v>6712.0</v>
      </c>
      <c r="C1762" s="123">
        <v>38186.0</v>
      </c>
      <c r="D1762" s="124"/>
      <c r="E1762" s="124">
        <v>9.0</v>
      </c>
      <c r="F1762" s="125" t="s">
        <v>48</v>
      </c>
      <c r="G1762" s="125" t="s">
        <v>857</v>
      </c>
      <c r="H1762" s="121" t="s">
        <v>5962</v>
      </c>
      <c r="I1762" s="124">
        <v>2.85</v>
      </c>
      <c r="J1762" s="124">
        <v>66.0</v>
      </c>
      <c r="K1762" s="122"/>
      <c r="L1762" s="122"/>
      <c r="M1762" s="122"/>
      <c r="N1762" s="122"/>
      <c r="O1762" s="125"/>
      <c r="P1762" s="145">
        <v>9403897.0</v>
      </c>
      <c r="Q1762" s="121"/>
      <c r="R1762" s="121" t="s">
        <v>5963</v>
      </c>
      <c r="S1762" s="128"/>
      <c r="T1762" s="132"/>
      <c r="U1762" s="121"/>
      <c r="V1762" s="121"/>
      <c r="W1762" s="121"/>
      <c r="X1762" s="121"/>
    </row>
    <row r="1763" ht="12.75" customHeight="1">
      <c r="A1763" s="121" t="s">
        <v>8659</v>
      </c>
      <c r="B1763" s="122">
        <v>6705.0</v>
      </c>
      <c r="C1763" s="123">
        <v>38186.0</v>
      </c>
      <c r="D1763" s="124"/>
      <c r="E1763" s="124">
        <v>20.0</v>
      </c>
      <c r="F1763" s="125" t="s">
        <v>7010</v>
      </c>
      <c r="G1763" s="125" t="s">
        <v>857</v>
      </c>
      <c r="H1763" s="121" t="s">
        <v>5962</v>
      </c>
      <c r="I1763" s="124">
        <v>2.5</v>
      </c>
      <c r="J1763" s="124">
        <v>61.0</v>
      </c>
      <c r="K1763" s="122"/>
      <c r="L1763" s="122"/>
      <c r="M1763" s="122"/>
      <c r="N1763" s="122"/>
      <c r="O1763" s="125"/>
      <c r="P1763" s="145">
        <v>1.3680173E7</v>
      </c>
      <c r="Q1763" s="121"/>
      <c r="R1763" s="121" t="s">
        <v>5963</v>
      </c>
      <c r="S1763" s="128"/>
      <c r="T1763" s="132"/>
      <c r="U1763" s="121"/>
      <c r="V1763" s="121"/>
      <c r="W1763" s="121"/>
      <c r="X1763" s="121"/>
    </row>
    <row r="1764" ht="12.75" customHeight="1">
      <c r="A1764" s="121" t="s">
        <v>8659</v>
      </c>
      <c r="B1764" s="122">
        <v>6722.0</v>
      </c>
      <c r="C1764" s="123">
        <v>38187.0</v>
      </c>
      <c r="D1764" s="124"/>
      <c r="E1764" s="124">
        <v>17.0</v>
      </c>
      <c r="F1764" s="125" t="s">
        <v>815</v>
      </c>
      <c r="G1764" s="125" t="s">
        <v>857</v>
      </c>
      <c r="H1764" s="121" t="s">
        <v>5962</v>
      </c>
      <c r="I1764" s="124">
        <v>2.2</v>
      </c>
      <c r="J1764" s="124">
        <v>60.0</v>
      </c>
      <c r="K1764" s="122"/>
      <c r="L1764" s="122"/>
      <c r="M1764" s="122"/>
      <c r="N1764" s="122"/>
      <c r="O1764" s="125"/>
      <c r="P1764" s="145">
        <v>1.4587422E7</v>
      </c>
      <c r="Q1764" s="121"/>
      <c r="R1764" s="121" t="s">
        <v>5969</v>
      </c>
      <c r="S1764" s="128"/>
      <c r="T1764" s="132"/>
      <c r="U1764" s="121"/>
      <c r="V1764" s="121"/>
      <c r="W1764" s="121"/>
      <c r="X1764" s="121"/>
    </row>
    <row r="1765" ht="12.75" customHeight="1">
      <c r="A1765" s="121" t="s">
        <v>8659</v>
      </c>
      <c r="B1765" s="122">
        <v>6723.0</v>
      </c>
      <c r="C1765" s="123">
        <v>38187.0</v>
      </c>
      <c r="D1765" s="124"/>
      <c r="E1765" s="124">
        <v>7.0</v>
      </c>
      <c r="F1765" s="125" t="s">
        <v>47</v>
      </c>
      <c r="G1765" s="125" t="s">
        <v>857</v>
      </c>
      <c r="H1765" s="121"/>
      <c r="I1765" s="124">
        <v>2.8</v>
      </c>
      <c r="J1765" s="124">
        <v>68.0</v>
      </c>
      <c r="K1765" s="122">
        <v>33.0</v>
      </c>
      <c r="L1765" s="122"/>
      <c r="M1765" s="122"/>
      <c r="N1765" s="122"/>
      <c r="O1765" s="125"/>
      <c r="P1765" s="145">
        <v>1.3910875E7</v>
      </c>
      <c r="Q1765" s="121"/>
      <c r="R1765" s="121" t="s">
        <v>5969</v>
      </c>
      <c r="S1765" s="128"/>
      <c r="T1765" s="132"/>
      <c r="U1765" s="121"/>
      <c r="V1765" s="121"/>
      <c r="W1765" s="121"/>
      <c r="X1765" s="121"/>
    </row>
    <row r="1766" ht="12.75" customHeight="1">
      <c r="A1766" s="121" t="s">
        <v>8659</v>
      </c>
      <c r="B1766" s="122">
        <v>6703.0</v>
      </c>
      <c r="C1766" s="123">
        <v>38187.0</v>
      </c>
      <c r="D1766" s="124"/>
      <c r="E1766" s="124">
        <v>11.0</v>
      </c>
      <c r="F1766" s="125" t="s">
        <v>47</v>
      </c>
      <c r="G1766" s="125" t="s">
        <v>857</v>
      </c>
      <c r="H1766" s="121"/>
      <c r="I1766" s="124">
        <v>2.4</v>
      </c>
      <c r="J1766" s="124">
        <v>65.0</v>
      </c>
      <c r="K1766" s="122"/>
      <c r="L1766" s="122"/>
      <c r="M1766" s="122"/>
      <c r="N1766" s="122"/>
      <c r="O1766" s="125"/>
      <c r="P1766" s="145">
        <v>1.4504753E7</v>
      </c>
      <c r="Q1766" s="121"/>
      <c r="R1766" s="121" t="s">
        <v>5996</v>
      </c>
      <c r="S1766" s="128"/>
      <c r="T1766" s="132"/>
      <c r="U1766" s="121"/>
      <c r="V1766" s="121"/>
      <c r="W1766" s="121"/>
      <c r="X1766" s="121"/>
    </row>
    <row r="1767" ht="12.75" customHeight="1">
      <c r="A1767" s="121" t="s">
        <v>8659</v>
      </c>
      <c r="B1767" s="122">
        <v>6726.0</v>
      </c>
      <c r="C1767" s="123">
        <v>38189.0</v>
      </c>
      <c r="D1767" s="124"/>
      <c r="E1767" s="124">
        <v>12.0</v>
      </c>
      <c r="F1767" s="121" t="s">
        <v>8682</v>
      </c>
      <c r="G1767" s="125" t="s">
        <v>857</v>
      </c>
      <c r="H1767" s="121" t="s">
        <v>5962</v>
      </c>
      <c r="I1767" s="124">
        <v>2.3</v>
      </c>
      <c r="J1767" s="124">
        <v>60.0</v>
      </c>
      <c r="K1767" s="122"/>
      <c r="L1767" s="122"/>
      <c r="M1767" s="122"/>
      <c r="N1767" s="122"/>
      <c r="O1767" s="125"/>
      <c r="P1767" s="145">
        <v>1.4584422E7</v>
      </c>
      <c r="Q1767" s="121"/>
      <c r="R1767" s="121" t="s">
        <v>5969</v>
      </c>
      <c r="S1767" s="132"/>
      <c r="T1767" s="132"/>
      <c r="U1767" s="121"/>
      <c r="V1767" s="121"/>
      <c r="W1767" s="121"/>
      <c r="X1767" s="121"/>
    </row>
    <row r="1768" ht="12.75" customHeight="1">
      <c r="A1768" s="121" t="s">
        <v>8659</v>
      </c>
      <c r="B1768" s="122">
        <v>6728.0</v>
      </c>
      <c r="C1768" s="123">
        <v>38189.0</v>
      </c>
      <c r="D1768" s="124"/>
      <c r="E1768" s="124">
        <v>12.0</v>
      </c>
      <c r="F1768" s="125" t="s">
        <v>33</v>
      </c>
      <c r="G1768" s="125" t="s">
        <v>857</v>
      </c>
      <c r="H1768" s="121" t="s">
        <v>5962</v>
      </c>
      <c r="I1768" s="124">
        <v>3.0</v>
      </c>
      <c r="J1768" s="124">
        <v>63.0</v>
      </c>
      <c r="K1768" s="122"/>
      <c r="L1768" s="122"/>
      <c r="M1768" s="122"/>
      <c r="N1768" s="122"/>
      <c r="O1768" s="125"/>
      <c r="P1768" s="145">
        <v>9395889.0</v>
      </c>
      <c r="Q1768" s="121"/>
      <c r="R1768" s="121" t="s">
        <v>5963</v>
      </c>
      <c r="S1768" s="128"/>
      <c r="T1768" s="132"/>
      <c r="U1768" s="121"/>
      <c r="V1768" s="121"/>
      <c r="W1768" s="121"/>
      <c r="X1768" s="121"/>
    </row>
    <row r="1769" ht="12.75" customHeight="1">
      <c r="A1769" s="121" t="s">
        <v>8659</v>
      </c>
      <c r="B1769" s="122">
        <v>6733.0</v>
      </c>
      <c r="C1769" s="123">
        <v>38191.0</v>
      </c>
      <c r="D1769" s="124"/>
      <c r="E1769" s="124">
        <v>11.0</v>
      </c>
      <c r="F1769" s="125" t="s">
        <v>26</v>
      </c>
      <c r="G1769" s="125" t="s">
        <v>857</v>
      </c>
      <c r="H1769" s="121" t="s">
        <v>5962</v>
      </c>
      <c r="I1769" s="124">
        <v>3.0</v>
      </c>
      <c r="J1769" s="124">
        <v>63.0</v>
      </c>
      <c r="K1769" s="122"/>
      <c r="L1769" s="122"/>
      <c r="M1769" s="122"/>
      <c r="N1769" s="122"/>
      <c r="O1769" s="125"/>
      <c r="P1769" s="145">
        <v>9395889.0</v>
      </c>
      <c r="Q1769" s="121"/>
      <c r="R1769" s="121" t="s">
        <v>5963</v>
      </c>
      <c r="S1769" s="128"/>
      <c r="T1769" s="132"/>
      <c r="U1769" s="121"/>
      <c r="V1769" s="121"/>
      <c r="W1769" s="121"/>
      <c r="X1769" s="121"/>
    </row>
    <row r="1770" ht="12.75" customHeight="1">
      <c r="A1770" s="121" t="s">
        <v>8659</v>
      </c>
      <c r="B1770" s="122">
        <v>3737.0</v>
      </c>
      <c r="C1770" s="123">
        <v>38191.0</v>
      </c>
      <c r="D1770" s="124"/>
      <c r="E1770" s="124">
        <v>13.0</v>
      </c>
      <c r="F1770" s="125" t="s">
        <v>1264</v>
      </c>
      <c r="G1770" s="125" t="s">
        <v>857</v>
      </c>
      <c r="H1770" s="121" t="s">
        <v>5962</v>
      </c>
      <c r="I1770" s="124">
        <v>2.4</v>
      </c>
      <c r="J1770" s="124">
        <v>60.0</v>
      </c>
      <c r="K1770" s="122"/>
      <c r="L1770" s="122"/>
      <c r="M1770" s="122"/>
      <c r="N1770" s="122"/>
      <c r="O1770" s="125"/>
      <c r="P1770" s="145">
        <v>1.3879892E7</v>
      </c>
      <c r="Q1770" s="121"/>
      <c r="R1770" s="121" t="s">
        <v>5969</v>
      </c>
      <c r="S1770" s="128"/>
      <c r="T1770" s="132"/>
      <c r="U1770" s="121"/>
      <c r="V1770" s="121"/>
      <c r="W1770" s="121"/>
      <c r="X1770" s="121"/>
    </row>
    <row r="1771" ht="12.75" customHeight="1">
      <c r="A1771" s="121" t="s">
        <v>8659</v>
      </c>
      <c r="B1771" s="122">
        <v>6734.0</v>
      </c>
      <c r="C1771" s="123">
        <v>38191.0</v>
      </c>
      <c r="D1771" s="124"/>
      <c r="E1771" s="124">
        <v>12.0</v>
      </c>
      <c r="F1771" s="125" t="s">
        <v>36</v>
      </c>
      <c r="G1771" s="125" t="s">
        <v>857</v>
      </c>
      <c r="H1771" s="121" t="s">
        <v>5962</v>
      </c>
      <c r="I1771" s="124">
        <v>2.7</v>
      </c>
      <c r="J1771" s="124">
        <v>64.0</v>
      </c>
      <c r="K1771" s="122"/>
      <c r="L1771" s="122"/>
      <c r="M1771" s="122"/>
      <c r="N1771" s="122"/>
      <c r="O1771" s="125"/>
      <c r="P1771" s="145">
        <v>1.3882432E7</v>
      </c>
      <c r="Q1771" s="121"/>
      <c r="R1771" s="121" t="s">
        <v>5969</v>
      </c>
      <c r="S1771" s="128"/>
      <c r="T1771" s="132"/>
      <c r="U1771" s="121"/>
      <c r="V1771" s="121"/>
      <c r="W1771" s="121"/>
      <c r="X1771" s="121"/>
    </row>
    <row r="1772" ht="12.75" customHeight="1">
      <c r="A1772" s="121" t="s">
        <v>8659</v>
      </c>
      <c r="B1772" s="122">
        <v>6736.0</v>
      </c>
      <c r="C1772" s="123">
        <v>38191.0</v>
      </c>
      <c r="D1772" s="124"/>
      <c r="E1772" s="124">
        <v>19.0</v>
      </c>
      <c r="F1772" s="125" t="s">
        <v>161</v>
      </c>
      <c r="G1772" s="125" t="s">
        <v>857</v>
      </c>
      <c r="H1772" s="121" t="s">
        <v>5962</v>
      </c>
      <c r="I1772" s="124">
        <v>2.8</v>
      </c>
      <c r="J1772" s="124">
        <v>62.0</v>
      </c>
      <c r="K1772" s="122"/>
      <c r="L1772" s="122"/>
      <c r="M1772" s="122"/>
      <c r="N1772" s="122"/>
      <c r="O1772" s="125"/>
      <c r="P1772" s="145">
        <v>1.4587422E7</v>
      </c>
      <c r="Q1772" s="121"/>
      <c r="R1772" s="121" t="s">
        <v>5969</v>
      </c>
      <c r="S1772" s="128"/>
      <c r="T1772" s="132"/>
      <c r="U1772" s="121"/>
      <c r="V1772" s="121"/>
      <c r="W1772" s="121"/>
      <c r="X1772" s="121"/>
    </row>
    <row r="1773" ht="12.75" customHeight="1">
      <c r="A1773" s="121" t="s">
        <v>8659</v>
      </c>
      <c r="B1773" s="122">
        <v>6762.0</v>
      </c>
      <c r="C1773" s="123">
        <v>38192.0</v>
      </c>
      <c r="D1773" s="124"/>
      <c r="E1773" s="124">
        <v>10.5</v>
      </c>
      <c r="F1773" s="125" t="s">
        <v>1281</v>
      </c>
      <c r="G1773" s="125" t="s">
        <v>857</v>
      </c>
      <c r="H1773" s="121" t="s">
        <v>5962</v>
      </c>
      <c r="I1773" s="124">
        <v>2.55</v>
      </c>
      <c r="J1773" s="124">
        <v>65.0</v>
      </c>
      <c r="K1773" s="122"/>
      <c r="L1773" s="122"/>
      <c r="M1773" s="122"/>
      <c r="N1773" s="122"/>
      <c r="O1773" s="125"/>
      <c r="P1773" s="145">
        <v>1.3924917E7</v>
      </c>
      <c r="Q1773" s="121"/>
      <c r="R1773" s="121" t="s">
        <v>5969</v>
      </c>
      <c r="S1773" s="128"/>
      <c r="T1773" s="132"/>
      <c r="U1773" s="121"/>
      <c r="V1773" s="121"/>
      <c r="W1773" s="121"/>
      <c r="X1773" s="121"/>
    </row>
    <row r="1774" ht="12.75" customHeight="1">
      <c r="A1774" s="121" t="s">
        <v>8659</v>
      </c>
      <c r="B1774" s="122">
        <v>6761.0</v>
      </c>
      <c r="C1774" s="123">
        <v>38192.0</v>
      </c>
      <c r="D1774" s="124"/>
      <c r="E1774" s="124">
        <v>11.3</v>
      </c>
      <c r="F1774" s="125" t="s">
        <v>8674</v>
      </c>
      <c r="G1774" s="125" t="s">
        <v>857</v>
      </c>
      <c r="H1774" s="121" t="s">
        <v>5962</v>
      </c>
      <c r="I1774" s="124">
        <v>2.75</v>
      </c>
      <c r="J1774" s="124">
        <v>64.0</v>
      </c>
      <c r="K1774" s="122"/>
      <c r="L1774" s="122"/>
      <c r="M1774" s="122"/>
      <c r="N1774" s="122"/>
      <c r="O1774" s="125"/>
      <c r="P1774" s="145">
        <v>9395889.0</v>
      </c>
      <c r="Q1774" s="121"/>
      <c r="R1774" s="121" t="s">
        <v>5963</v>
      </c>
      <c r="S1774" s="128"/>
      <c r="T1774" s="132"/>
      <c r="U1774" s="121"/>
      <c r="V1774" s="121"/>
      <c r="W1774" s="121"/>
      <c r="X1774" s="121"/>
    </row>
    <row r="1775" ht="12.75" customHeight="1">
      <c r="A1775" s="121" t="s">
        <v>8659</v>
      </c>
      <c r="B1775" s="122">
        <v>6766.0</v>
      </c>
      <c r="C1775" s="123">
        <v>38192.0</v>
      </c>
      <c r="D1775" s="124"/>
      <c r="E1775" s="124">
        <v>16.0</v>
      </c>
      <c r="F1775" s="125" t="s">
        <v>37</v>
      </c>
      <c r="G1775" s="125" t="s">
        <v>857</v>
      </c>
      <c r="H1775" s="121" t="s">
        <v>5962</v>
      </c>
      <c r="I1775" s="124">
        <v>2.05</v>
      </c>
      <c r="J1775" s="124">
        <v>60.0</v>
      </c>
      <c r="K1775" s="122"/>
      <c r="L1775" s="122"/>
      <c r="M1775" s="122"/>
      <c r="N1775" s="122"/>
      <c r="O1775" s="125"/>
      <c r="P1775" s="145">
        <v>7.1690141E7</v>
      </c>
      <c r="Q1775" s="121"/>
      <c r="R1775" s="121" t="s">
        <v>5963</v>
      </c>
      <c r="S1775" s="128"/>
      <c r="T1775" s="132"/>
      <c r="U1775" s="121"/>
      <c r="V1775" s="121"/>
      <c r="W1775" s="121"/>
      <c r="X1775" s="121"/>
    </row>
    <row r="1776" ht="12.75" customHeight="1">
      <c r="A1776" s="121" t="s">
        <v>8659</v>
      </c>
      <c r="B1776" s="122">
        <v>6767.0</v>
      </c>
      <c r="C1776" s="123">
        <v>38193.0</v>
      </c>
      <c r="D1776" s="124"/>
      <c r="E1776" s="124">
        <v>10.0</v>
      </c>
      <c r="F1776" s="125" t="s">
        <v>1281</v>
      </c>
      <c r="G1776" s="125" t="s">
        <v>857</v>
      </c>
      <c r="H1776" s="121" t="s">
        <v>5962</v>
      </c>
      <c r="I1776" s="124">
        <v>2.7</v>
      </c>
      <c r="J1776" s="124">
        <v>62.0</v>
      </c>
      <c r="K1776" s="122"/>
      <c r="L1776" s="122"/>
      <c r="M1776" s="122"/>
      <c r="N1776" s="122"/>
      <c r="O1776" s="125"/>
      <c r="P1776" s="145">
        <v>1.3915624E7</v>
      </c>
      <c r="Q1776" s="121"/>
      <c r="R1776" s="121" t="s">
        <v>5969</v>
      </c>
      <c r="S1776" s="132"/>
      <c r="T1776" s="132"/>
      <c r="U1776" s="121"/>
      <c r="V1776" s="121"/>
      <c r="W1776" s="121"/>
      <c r="X1776" s="121"/>
    </row>
    <row r="1777" ht="12.75" customHeight="1">
      <c r="A1777" s="121" t="s">
        <v>8659</v>
      </c>
      <c r="B1777" s="122">
        <v>6768.0</v>
      </c>
      <c r="C1777" s="123">
        <v>38193.0</v>
      </c>
      <c r="D1777" s="124"/>
      <c r="E1777" s="124">
        <v>10.0</v>
      </c>
      <c r="F1777" s="125" t="s">
        <v>71</v>
      </c>
      <c r="G1777" s="125" t="s">
        <v>857</v>
      </c>
      <c r="H1777" s="121" t="s">
        <v>5962</v>
      </c>
      <c r="I1777" s="124">
        <v>3.0</v>
      </c>
      <c r="J1777" s="124">
        <v>64.0</v>
      </c>
      <c r="K1777" s="122"/>
      <c r="L1777" s="122"/>
      <c r="M1777" s="122"/>
      <c r="N1777" s="122"/>
      <c r="O1777" s="125"/>
      <c r="P1777" s="145">
        <v>1.3924917E7</v>
      </c>
      <c r="Q1777" s="121"/>
      <c r="R1777" s="121" t="s">
        <v>5969</v>
      </c>
      <c r="S1777" s="102"/>
      <c r="T1777" s="102"/>
      <c r="U1777" s="121"/>
      <c r="V1777" s="121"/>
      <c r="W1777" s="121"/>
      <c r="X1777" s="121"/>
    </row>
    <row r="1778" ht="12.75" customHeight="1">
      <c r="A1778" s="121" t="s">
        <v>8659</v>
      </c>
      <c r="B1778" s="122">
        <v>6775.0</v>
      </c>
      <c r="C1778" s="123">
        <v>38194.0</v>
      </c>
      <c r="D1778" s="124"/>
      <c r="E1778" s="124">
        <v>17.0</v>
      </c>
      <c r="F1778" s="125" t="s">
        <v>33</v>
      </c>
      <c r="G1778" s="125" t="s">
        <v>857</v>
      </c>
      <c r="H1778" s="121" t="s">
        <v>5962</v>
      </c>
      <c r="I1778" s="124">
        <v>1.8</v>
      </c>
      <c r="J1778" s="124">
        <v>57.0</v>
      </c>
      <c r="K1778" s="122"/>
      <c r="L1778" s="122"/>
      <c r="M1778" s="122"/>
      <c r="N1778" s="122"/>
      <c r="O1778" s="125"/>
      <c r="P1778" s="145">
        <v>7.2019178E7</v>
      </c>
      <c r="Q1778" s="121"/>
      <c r="R1778" s="121" t="s">
        <v>5996</v>
      </c>
      <c r="S1778" s="128"/>
      <c r="T1778" s="132"/>
      <c r="U1778" s="121"/>
      <c r="V1778" s="121"/>
      <c r="W1778" s="121"/>
      <c r="X1778" s="121"/>
    </row>
    <row r="1779" ht="12.75" customHeight="1">
      <c r="A1779" s="121" t="s">
        <v>8659</v>
      </c>
      <c r="B1779" s="122">
        <v>6773.0</v>
      </c>
      <c r="C1779" s="123">
        <v>38194.0</v>
      </c>
      <c r="D1779" s="124"/>
      <c r="E1779" s="124">
        <v>11.3</v>
      </c>
      <c r="F1779" s="125" t="s">
        <v>37</v>
      </c>
      <c r="G1779" s="125" t="s">
        <v>857</v>
      </c>
      <c r="H1779" s="121"/>
      <c r="I1779" s="124">
        <v>1.8</v>
      </c>
      <c r="J1779" s="124">
        <v>56.0</v>
      </c>
      <c r="K1779" s="122"/>
      <c r="L1779" s="122"/>
      <c r="M1779" s="122"/>
      <c r="N1779" s="122"/>
      <c r="O1779" s="125"/>
      <c r="P1779" s="145">
        <v>1.3643504E7</v>
      </c>
      <c r="Q1779" s="121"/>
      <c r="R1779" s="121" t="s">
        <v>5969</v>
      </c>
      <c r="S1779" s="132"/>
      <c r="T1779" s="132"/>
      <c r="U1779" s="121"/>
      <c r="V1779" s="121"/>
      <c r="W1779" s="121"/>
      <c r="X1779" s="121"/>
    </row>
    <row r="1780" ht="12.75" customHeight="1">
      <c r="A1780" s="121" t="s">
        <v>8659</v>
      </c>
      <c r="B1780" s="122">
        <v>6774.0</v>
      </c>
      <c r="C1780" s="123">
        <v>38194.0</v>
      </c>
      <c r="D1780" s="124"/>
      <c r="E1780" s="124">
        <v>15.0</v>
      </c>
      <c r="F1780" s="125" t="s">
        <v>42</v>
      </c>
      <c r="G1780" s="125" t="s">
        <v>857</v>
      </c>
      <c r="H1780" s="121" t="s">
        <v>5962</v>
      </c>
      <c r="I1780" s="124">
        <v>1.4</v>
      </c>
      <c r="J1780" s="124">
        <v>56.0</v>
      </c>
      <c r="K1780" s="122"/>
      <c r="L1780" s="122"/>
      <c r="M1780" s="122"/>
      <c r="N1780" s="122"/>
      <c r="O1780" s="125"/>
      <c r="P1780" s="145">
        <v>1.314558E7</v>
      </c>
      <c r="Q1780" s="121"/>
      <c r="R1780" s="121" t="s">
        <v>5973</v>
      </c>
      <c r="S1780" s="132"/>
      <c r="T1780" s="132"/>
      <c r="U1780" s="121"/>
      <c r="V1780" s="121"/>
      <c r="W1780" s="121"/>
      <c r="X1780" s="121"/>
    </row>
    <row r="1781" ht="12.75" customHeight="1">
      <c r="A1781" s="121" t="s">
        <v>8659</v>
      </c>
      <c r="B1781" s="122">
        <v>12237.0</v>
      </c>
      <c r="C1781" s="123">
        <v>38195.0</v>
      </c>
      <c r="D1781" s="124"/>
      <c r="E1781" s="124">
        <v>8.0</v>
      </c>
      <c r="F1781" s="125" t="s">
        <v>1264</v>
      </c>
      <c r="G1781" s="125" t="s">
        <v>857</v>
      </c>
      <c r="H1781" s="121" t="s">
        <v>5962</v>
      </c>
      <c r="I1781" s="124">
        <v>3.0</v>
      </c>
      <c r="J1781" s="124">
        <v>69.0</v>
      </c>
      <c r="K1781" s="122">
        <v>34.0</v>
      </c>
      <c r="L1781" s="122"/>
      <c r="M1781" s="122"/>
      <c r="N1781" s="122"/>
      <c r="O1781" s="125"/>
      <c r="P1781" s="145">
        <v>7.1696681E7</v>
      </c>
      <c r="Q1781" s="121"/>
      <c r="R1781" s="121" t="s">
        <v>5963</v>
      </c>
      <c r="S1781" s="128"/>
      <c r="T1781" s="132"/>
      <c r="U1781" s="121"/>
      <c r="V1781" s="121"/>
      <c r="W1781" s="121"/>
      <c r="X1781" s="121"/>
    </row>
    <row r="1782" ht="12.75" customHeight="1">
      <c r="A1782" s="121" t="s">
        <v>8659</v>
      </c>
      <c r="B1782" s="122">
        <v>6782.0</v>
      </c>
      <c r="C1782" s="123">
        <v>38196.0</v>
      </c>
      <c r="D1782" s="124"/>
      <c r="E1782" s="124">
        <v>11.3</v>
      </c>
      <c r="F1782" s="125" t="s">
        <v>37</v>
      </c>
      <c r="G1782" s="125" t="s">
        <v>857</v>
      </c>
      <c r="H1782" s="121" t="s">
        <v>5962</v>
      </c>
      <c r="I1782" s="124">
        <v>2.8</v>
      </c>
      <c r="J1782" s="124">
        <v>65.0</v>
      </c>
      <c r="K1782" s="122"/>
      <c r="L1782" s="122"/>
      <c r="M1782" s="122"/>
      <c r="N1782" s="122"/>
      <c r="O1782" s="125"/>
      <c r="P1782" s="145">
        <v>7.1602886E7</v>
      </c>
      <c r="Q1782" s="121"/>
      <c r="R1782" s="121" t="s">
        <v>5963</v>
      </c>
      <c r="S1782" s="128"/>
      <c r="T1782" s="132"/>
      <c r="U1782" s="121"/>
      <c r="V1782" s="121"/>
      <c r="W1782" s="121"/>
      <c r="X1782" s="121"/>
    </row>
    <row r="1783" ht="12.75" customHeight="1">
      <c r="A1783" s="121" t="s">
        <v>8659</v>
      </c>
      <c r="B1783" s="122">
        <v>6784.0</v>
      </c>
      <c r="C1783" s="123">
        <v>38196.0</v>
      </c>
      <c r="D1783" s="124"/>
      <c r="E1783" s="124">
        <v>18.0</v>
      </c>
      <c r="F1783" s="125" t="s">
        <v>48</v>
      </c>
      <c r="G1783" s="125" t="s">
        <v>857</v>
      </c>
      <c r="H1783" s="121" t="s">
        <v>5962</v>
      </c>
      <c r="I1783" s="124">
        <v>3.0</v>
      </c>
      <c r="J1783" s="124">
        <v>66.0</v>
      </c>
      <c r="K1783" s="122"/>
      <c r="L1783" s="122"/>
      <c r="M1783" s="122"/>
      <c r="N1783" s="122"/>
      <c r="O1783" s="125"/>
      <c r="P1783" s="145">
        <v>1.367825E7</v>
      </c>
      <c r="Q1783" s="121"/>
      <c r="R1783" s="121" t="s">
        <v>5963</v>
      </c>
      <c r="S1783" s="128"/>
      <c r="T1783" s="132"/>
      <c r="U1783" s="121"/>
      <c r="V1783" s="121"/>
      <c r="W1783" s="121"/>
      <c r="X1783" s="121"/>
    </row>
    <row r="1784" ht="12.75" customHeight="1">
      <c r="A1784" s="121" t="s">
        <v>8659</v>
      </c>
      <c r="B1784" s="122">
        <v>6787.0</v>
      </c>
      <c r="C1784" s="123">
        <v>38198.0</v>
      </c>
      <c r="D1784" s="124"/>
      <c r="E1784" s="124">
        <v>12.0</v>
      </c>
      <c r="F1784" s="121" t="s">
        <v>26</v>
      </c>
      <c r="G1784" s="125" t="s">
        <v>857</v>
      </c>
      <c r="H1784" s="121" t="s">
        <v>5962</v>
      </c>
      <c r="I1784" s="124">
        <v>2.9</v>
      </c>
      <c r="J1784" s="124">
        <v>65.0</v>
      </c>
      <c r="K1784" s="122"/>
      <c r="L1784" s="122"/>
      <c r="M1784" s="122"/>
      <c r="N1784" s="122"/>
      <c r="O1784" s="125"/>
      <c r="P1784" s="145">
        <v>1.4584422E7</v>
      </c>
      <c r="Q1784" s="121"/>
      <c r="R1784" s="121" t="s">
        <v>5969</v>
      </c>
      <c r="S1784" s="146"/>
      <c r="T1784" s="146"/>
      <c r="U1784" s="121"/>
      <c r="V1784" s="121"/>
      <c r="W1784" s="121"/>
      <c r="X1784" s="121"/>
    </row>
    <row r="1785" ht="12.75" customHeight="1">
      <c r="A1785" s="121" t="s">
        <v>8659</v>
      </c>
      <c r="B1785" s="122">
        <v>6786.0</v>
      </c>
      <c r="C1785" s="123">
        <v>38198.0</v>
      </c>
      <c r="D1785" s="124"/>
      <c r="E1785" s="124">
        <v>10.3</v>
      </c>
      <c r="F1785" s="125" t="s">
        <v>1170</v>
      </c>
      <c r="G1785" s="125" t="s">
        <v>857</v>
      </c>
      <c r="H1785" s="121" t="s">
        <v>5962</v>
      </c>
      <c r="I1785" s="124">
        <v>2.4</v>
      </c>
      <c r="J1785" s="124">
        <v>60.0</v>
      </c>
      <c r="K1785" s="122"/>
      <c r="L1785" s="122"/>
      <c r="M1785" s="122"/>
      <c r="N1785" s="122"/>
      <c r="O1785" s="125"/>
      <c r="P1785" s="145">
        <v>5.3508775E7</v>
      </c>
      <c r="Q1785" s="121"/>
      <c r="R1785" s="121" t="s">
        <v>5963</v>
      </c>
      <c r="S1785" s="128"/>
      <c r="T1785" s="132"/>
      <c r="U1785" s="121"/>
      <c r="V1785" s="121"/>
      <c r="W1785" s="121"/>
      <c r="X1785" s="121"/>
    </row>
    <row r="1786" ht="12.75" customHeight="1">
      <c r="A1786" s="121" t="s">
        <v>8659</v>
      </c>
      <c r="B1786" s="122">
        <v>6788.0</v>
      </c>
      <c r="C1786" s="123">
        <v>38198.0</v>
      </c>
      <c r="D1786" s="124"/>
      <c r="E1786" s="124">
        <v>12.0</v>
      </c>
      <c r="F1786" s="121" t="s">
        <v>42</v>
      </c>
      <c r="G1786" s="125" t="s">
        <v>857</v>
      </c>
      <c r="H1786" s="121"/>
      <c r="I1786" s="124">
        <v>2.2</v>
      </c>
      <c r="J1786" s="124">
        <v>60.0</v>
      </c>
      <c r="K1786" s="122"/>
      <c r="L1786" s="122"/>
      <c r="M1786" s="122"/>
      <c r="N1786" s="122"/>
      <c r="O1786" s="125"/>
      <c r="P1786" s="145">
        <v>1.9915525E7</v>
      </c>
      <c r="Q1786" s="121"/>
      <c r="R1786" s="121" t="s">
        <v>5969</v>
      </c>
      <c r="S1786" s="132"/>
      <c r="T1786" s="132"/>
      <c r="U1786" s="121"/>
      <c r="V1786" s="121"/>
      <c r="W1786" s="121"/>
      <c r="X1786" s="121"/>
    </row>
    <row r="1787" ht="12.75" customHeight="1">
      <c r="A1787" s="121" t="s">
        <v>8659</v>
      </c>
      <c r="B1787" s="122">
        <v>6791.0</v>
      </c>
      <c r="C1787" s="123">
        <v>38199.0</v>
      </c>
      <c r="D1787" s="124"/>
      <c r="E1787" s="124">
        <v>12.0</v>
      </c>
      <c r="F1787" s="125" t="s">
        <v>71</v>
      </c>
      <c r="G1787" s="125" t="s">
        <v>857</v>
      </c>
      <c r="H1787" s="121" t="s">
        <v>5962</v>
      </c>
      <c r="I1787" s="124">
        <v>2.4</v>
      </c>
      <c r="J1787" s="124">
        <v>63.0</v>
      </c>
      <c r="K1787" s="122"/>
      <c r="L1787" s="122"/>
      <c r="M1787" s="122"/>
      <c r="N1787" s="122"/>
      <c r="O1787" s="125"/>
      <c r="P1787" s="145">
        <v>1.3924917E7</v>
      </c>
      <c r="Q1787" s="121"/>
      <c r="R1787" s="121" t="s">
        <v>5969</v>
      </c>
      <c r="S1787" s="128"/>
      <c r="T1787" s="132"/>
      <c r="U1787" s="121"/>
      <c r="V1787" s="121"/>
      <c r="W1787" s="121"/>
      <c r="X1787" s="121"/>
    </row>
    <row r="1788" ht="12.75" customHeight="1">
      <c r="A1788" s="121" t="s">
        <v>8659</v>
      </c>
      <c r="B1788" s="122">
        <v>6792.0</v>
      </c>
      <c r="C1788" s="123">
        <v>38199.0</v>
      </c>
      <c r="D1788" s="124"/>
      <c r="E1788" s="124">
        <v>12.3</v>
      </c>
      <c r="F1788" s="121" t="s">
        <v>71</v>
      </c>
      <c r="G1788" s="125" t="s">
        <v>857</v>
      </c>
      <c r="H1788" s="121" t="s">
        <v>5962</v>
      </c>
      <c r="I1788" s="124">
        <v>2.4</v>
      </c>
      <c r="J1788" s="124">
        <v>64.0</v>
      </c>
      <c r="K1788" s="122"/>
      <c r="L1788" s="122"/>
      <c r="M1788" s="122"/>
      <c r="N1788" s="122"/>
      <c r="O1788" s="125"/>
      <c r="P1788" s="145">
        <v>1.3846645E7</v>
      </c>
      <c r="Q1788" s="121"/>
      <c r="R1788" s="121" t="s">
        <v>5969</v>
      </c>
      <c r="S1788" s="132"/>
      <c r="T1788" s="132"/>
      <c r="U1788" s="121"/>
      <c r="V1788" s="121"/>
      <c r="W1788" s="121"/>
      <c r="X1788" s="121"/>
    </row>
    <row r="1789" ht="12.75" customHeight="1">
      <c r="A1789" s="121" t="s">
        <v>8659</v>
      </c>
      <c r="B1789" s="122">
        <v>6790.0</v>
      </c>
      <c r="C1789" s="123">
        <v>38199.0</v>
      </c>
      <c r="D1789" s="124"/>
      <c r="E1789" s="124">
        <v>12.0</v>
      </c>
      <c r="F1789" s="125" t="s">
        <v>36</v>
      </c>
      <c r="G1789" s="125" t="s">
        <v>857</v>
      </c>
      <c r="H1789" s="121" t="s">
        <v>5962</v>
      </c>
      <c r="I1789" s="124">
        <v>2.2</v>
      </c>
      <c r="J1789" s="124">
        <v>60.0</v>
      </c>
      <c r="K1789" s="122"/>
      <c r="L1789" s="122"/>
      <c r="M1789" s="122"/>
      <c r="N1789" s="122"/>
      <c r="O1789" s="125"/>
      <c r="P1789" s="145">
        <v>1.6739443E7</v>
      </c>
      <c r="Q1789" s="121"/>
      <c r="R1789" s="121" t="s">
        <v>5963</v>
      </c>
      <c r="S1789" s="128"/>
      <c r="T1789" s="132"/>
      <c r="U1789" s="121"/>
      <c r="V1789" s="121"/>
      <c r="W1789" s="121"/>
      <c r="X1789" s="121"/>
    </row>
    <row r="1790" ht="12.75" customHeight="1">
      <c r="A1790" s="121" t="s">
        <v>8659</v>
      </c>
      <c r="B1790" s="122">
        <v>6830.0</v>
      </c>
      <c r="C1790" s="149">
        <v>45473.0</v>
      </c>
      <c r="D1790" s="124"/>
      <c r="E1790" s="124">
        <v>20.0</v>
      </c>
      <c r="F1790" s="125" t="s">
        <v>5991</v>
      </c>
      <c r="G1790" s="125" t="s">
        <v>857</v>
      </c>
      <c r="H1790" s="121" t="s">
        <v>5962</v>
      </c>
      <c r="I1790" s="124">
        <v>2.6</v>
      </c>
      <c r="J1790" s="121">
        <v>62.0</v>
      </c>
      <c r="K1790" s="122"/>
      <c r="L1790" s="122"/>
      <c r="M1790" s="122"/>
      <c r="N1790" s="122"/>
      <c r="O1790" s="125"/>
      <c r="P1790" s="145"/>
      <c r="Q1790" s="121"/>
      <c r="R1790" s="121" t="s">
        <v>5969</v>
      </c>
      <c r="S1790" s="128"/>
      <c r="T1790" s="132"/>
      <c r="U1790" s="121"/>
      <c r="V1790" s="121"/>
      <c r="W1790" s="121"/>
      <c r="X1790" s="121"/>
    </row>
    <row r="1791" ht="12.75" customHeight="1">
      <c r="A1791" s="121"/>
      <c r="B1791" s="122"/>
      <c r="C1791" s="123"/>
      <c r="D1791" s="124"/>
      <c r="E1791" s="124"/>
      <c r="F1791" s="125"/>
      <c r="G1791" s="125"/>
      <c r="H1791" s="121"/>
      <c r="I1791" s="124"/>
      <c r="J1791" s="124"/>
      <c r="K1791" s="122"/>
      <c r="L1791" s="122"/>
      <c r="M1791" s="122"/>
      <c r="N1791" s="122"/>
      <c r="O1791" s="125"/>
      <c r="P1791" s="145"/>
      <c r="Q1791" s="121"/>
      <c r="R1791" s="121"/>
      <c r="S1791" s="128"/>
      <c r="T1791" s="132"/>
      <c r="U1791" s="121"/>
      <c r="V1791" s="121"/>
      <c r="W1791" s="121"/>
      <c r="X1791" s="121"/>
    </row>
    <row r="1792" ht="12.75" customHeight="1">
      <c r="A1792" s="121"/>
      <c r="B1792" s="122"/>
      <c r="C1792" s="123"/>
      <c r="D1792" s="124"/>
      <c r="E1792" s="124"/>
      <c r="F1792" s="125"/>
      <c r="G1792" s="125"/>
      <c r="H1792" s="121"/>
      <c r="I1792" s="124"/>
      <c r="J1792" s="124"/>
      <c r="K1792" s="122"/>
      <c r="L1792" s="122"/>
      <c r="M1792" s="122"/>
      <c r="N1792" s="122"/>
      <c r="O1792" s="125"/>
      <c r="P1792" s="145"/>
      <c r="Q1792" s="121"/>
      <c r="R1792" s="121"/>
      <c r="S1792" s="128"/>
      <c r="T1792" s="132"/>
      <c r="U1792" s="121"/>
      <c r="V1792" s="121"/>
      <c r="W1792" s="121"/>
      <c r="X1792" s="121"/>
    </row>
    <row r="1793" ht="12.75" customHeight="1">
      <c r="A1793" s="121"/>
      <c r="B1793" s="122"/>
      <c r="C1793" s="123"/>
      <c r="D1793" s="124"/>
      <c r="E1793" s="124"/>
      <c r="F1793" s="125"/>
      <c r="G1793" s="125"/>
      <c r="H1793" s="121"/>
      <c r="I1793" s="124"/>
      <c r="J1793" s="124"/>
      <c r="K1793" s="122"/>
      <c r="L1793" s="122"/>
      <c r="M1793" s="122"/>
      <c r="N1793" s="122"/>
      <c r="O1793" s="125"/>
      <c r="P1793" s="145"/>
      <c r="Q1793" s="121"/>
      <c r="R1793" s="121"/>
      <c r="S1793" s="128"/>
      <c r="T1793" s="132"/>
      <c r="U1793" s="121"/>
      <c r="V1793" s="121"/>
      <c r="W1793" s="121"/>
      <c r="X1793" s="121"/>
    </row>
    <row r="1794" ht="12.75" customHeight="1">
      <c r="A1794" s="121"/>
      <c r="B1794" s="122"/>
      <c r="C1794" s="123"/>
      <c r="D1794" s="124"/>
      <c r="E1794" s="124"/>
      <c r="F1794" s="125"/>
      <c r="G1794" s="125"/>
      <c r="H1794" s="121"/>
      <c r="I1794" s="124"/>
      <c r="J1794" s="124"/>
      <c r="K1794" s="122"/>
      <c r="L1794" s="122"/>
      <c r="M1794" s="122"/>
      <c r="N1794" s="122"/>
      <c r="O1794" s="125"/>
      <c r="P1794" s="145"/>
      <c r="Q1794" s="121"/>
      <c r="R1794" s="121"/>
      <c r="S1794" s="128"/>
      <c r="T1794" s="132"/>
      <c r="U1794" s="121"/>
      <c r="V1794" s="121"/>
      <c r="W1794" s="121"/>
      <c r="X1794" s="121"/>
    </row>
    <row r="1795" ht="12.75" customHeight="1">
      <c r="A1795" s="121"/>
      <c r="B1795" s="122"/>
      <c r="C1795" s="123"/>
      <c r="D1795" s="124"/>
      <c r="E1795" s="124"/>
      <c r="F1795" s="125"/>
      <c r="G1795" s="125"/>
      <c r="H1795" s="121"/>
      <c r="I1795" s="124"/>
      <c r="J1795" s="124"/>
      <c r="K1795" s="122"/>
      <c r="L1795" s="122"/>
      <c r="M1795" s="122"/>
      <c r="N1795" s="122"/>
      <c r="O1795" s="125"/>
      <c r="P1795" s="145"/>
      <c r="Q1795" s="121"/>
      <c r="R1795" s="121"/>
      <c r="S1795" s="128"/>
      <c r="T1795" s="132"/>
      <c r="U1795" s="121"/>
      <c r="V1795" s="121"/>
      <c r="W1795" s="121"/>
      <c r="X1795" s="121"/>
    </row>
    <row r="1796" ht="12.75" customHeight="1">
      <c r="A1796" s="121"/>
      <c r="B1796" s="122"/>
      <c r="C1796" s="123"/>
      <c r="D1796" s="124"/>
      <c r="E1796" s="124"/>
      <c r="F1796" s="125"/>
      <c r="G1796" s="125"/>
      <c r="H1796" s="121"/>
      <c r="I1796" s="124"/>
      <c r="J1796" s="124"/>
      <c r="K1796" s="122"/>
      <c r="L1796" s="122"/>
      <c r="M1796" s="122"/>
      <c r="N1796" s="122"/>
      <c r="O1796" s="125"/>
      <c r="P1796" s="145"/>
      <c r="Q1796" s="121"/>
      <c r="R1796" s="121"/>
      <c r="S1796" s="128"/>
      <c r="T1796" s="132"/>
      <c r="U1796" s="121"/>
      <c r="V1796" s="121"/>
      <c r="W1796" s="121"/>
      <c r="X1796" s="121"/>
    </row>
    <row r="1797" ht="12.75" customHeight="1">
      <c r="A1797" s="121"/>
      <c r="B1797" s="122"/>
      <c r="C1797" s="123"/>
      <c r="D1797" s="124"/>
      <c r="E1797" s="124"/>
      <c r="F1797" s="125"/>
      <c r="G1797" s="125"/>
      <c r="H1797" s="121"/>
      <c r="I1797" s="124"/>
      <c r="J1797" s="124"/>
      <c r="K1797" s="122"/>
      <c r="L1797" s="122"/>
      <c r="M1797" s="122"/>
      <c r="N1797" s="122"/>
      <c r="O1797" s="125"/>
      <c r="P1797" s="145"/>
      <c r="Q1797" s="121"/>
      <c r="R1797" s="121"/>
      <c r="S1797" s="128"/>
      <c r="T1797" s="132"/>
      <c r="U1797" s="121"/>
      <c r="V1797" s="121"/>
      <c r="W1797" s="121"/>
      <c r="X1797" s="121"/>
    </row>
    <row r="1798" ht="12.75" customHeight="1">
      <c r="A1798" s="121"/>
      <c r="B1798" s="122"/>
      <c r="C1798" s="123"/>
      <c r="D1798" s="124"/>
      <c r="E1798" s="124"/>
      <c r="F1798" s="125"/>
      <c r="G1798" s="125"/>
      <c r="H1798" s="121"/>
      <c r="I1798" s="124"/>
      <c r="J1798" s="124"/>
      <c r="K1798" s="122"/>
      <c r="L1798" s="122"/>
      <c r="M1798" s="122"/>
      <c r="N1798" s="122"/>
      <c r="O1798" s="125"/>
      <c r="P1798" s="145"/>
      <c r="Q1798" s="121"/>
      <c r="R1798" s="121"/>
      <c r="S1798" s="128"/>
      <c r="T1798" s="132"/>
      <c r="U1798" s="121"/>
      <c r="V1798" s="121"/>
      <c r="W1798" s="121"/>
      <c r="X1798" s="121"/>
    </row>
    <row r="1799" ht="12.75" customHeight="1">
      <c r="A1799" s="121"/>
      <c r="B1799" s="122"/>
      <c r="C1799" s="123"/>
      <c r="D1799" s="124"/>
      <c r="E1799" s="124"/>
      <c r="F1799" s="125"/>
      <c r="G1799" s="125"/>
      <c r="H1799" s="121"/>
      <c r="I1799" s="124"/>
      <c r="J1799" s="124"/>
      <c r="K1799" s="122"/>
      <c r="L1799" s="122"/>
      <c r="M1799" s="122"/>
      <c r="N1799" s="122"/>
      <c r="O1799" s="125"/>
      <c r="P1799" s="145"/>
      <c r="Q1799" s="121"/>
      <c r="R1799" s="121"/>
      <c r="S1799" s="128"/>
      <c r="T1799" s="132"/>
      <c r="U1799" s="121"/>
      <c r="V1799" s="121"/>
      <c r="W1799" s="121"/>
      <c r="X1799" s="121"/>
    </row>
    <row r="1800" ht="12.75" customHeight="1">
      <c r="A1800" s="121"/>
      <c r="B1800" s="122"/>
      <c r="C1800" s="123"/>
      <c r="D1800" s="124"/>
      <c r="E1800" s="124"/>
      <c r="F1800" s="125"/>
      <c r="G1800" s="125"/>
      <c r="H1800" s="121"/>
      <c r="I1800" s="124"/>
      <c r="J1800" s="124"/>
      <c r="K1800" s="122"/>
      <c r="L1800" s="122"/>
      <c r="M1800" s="122"/>
      <c r="N1800" s="122"/>
      <c r="O1800" s="125"/>
      <c r="P1800" s="145"/>
      <c r="Q1800" s="121"/>
      <c r="R1800" s="121"/>
      <c r="S1800" s="128"/>
      <c r="T1800" s="132"/>
      <c r="U1800" s="121"/>
      <c r="V1800" s="121"/>
      <c r="W1800" s="121"/>
      <c r="X1800" s="121"/>
    </row>
    <row r="1801" ht="12.75" customHeight="1">
      <c r="A1801" s="121"/>
      <c r="B1801" s="122"/>
      <c r="C1801" s="123"/>
      <c r="D1801" s="124"/>
      <c r="E1801" s="124"/>
      <c r="F1801" s="125"/>
      <c r="G1801" s="125"/>
      <c r="H1801" s="121"/>
      <c r="I1801" s="124"/>
      <c r="J1801" s="124"/>
      <c r="K1801" s="122"/>
      <c r="L1801" s="122"/>
      <c r="M1801" s="122"/>
      <c r="N1801" s="122"/>
      <c r="O1801" s="125"/>
      <c r="P1801" s="145"/>
      <c r="Q1801" s="121"/>
      <c r="R1801" s="121"/>
      <c r="S1801" s="128"/>
      <c r="T1801" s="132"/>
      <c r="U1801" s="121"/>
      <c r="V1801" s="121"/>
      <c r="W1801" s="121"/>
      <c r="X1801" s="121"/>
    </row>
    <row r="1802" ht="12.75" customHeight="1">
      <c r="A1802" s="121"/>
      <c r="B1802" s="122"/>
      <c r="C1802" s="123"/>
      <c r="D1802" s="124"/>
      <c r="E1802" s="124"/>
      <c r="F1802" s="125"/>
      <c r="G1802" s="125"/>
      <c r="H1802" s="121"/>
      <c r="I1802" s="124"/>
      <c r="J1802" s="124"/>
      <c r="K1802" s="122"/>
      <c r="L1802" s="122"/>
      <c r="M1802" s="122"/>
      <c r="N1802" s="122"/>
      <c r="O1802" s="125"/>
      <c r="P1802" s="145"/>
      <c r="Q1802" s="121"/>
      <c r="R1802" s="121"/>
      <c r="S1802" s="128"/>
      <c r="T1802" s="132"/>
      <c r="U1802" s="121"/>
      <c r="V1802" s="121"/>
      <c r="W1802" s="121"/>
      <c r="X1802" s="121"/>
    </row>
    <row r="1803" ht="12.75" customHeight="1">
      <c r="A1803" s="121"/>
      <c r="B1803" s="122"/>
      <c r="C1803" s="123"/>
      <c r="D1803" s="124"/>
      <c r="E1803" s="124"/>
      <c r="F1803" s="125"/>
      <c r="G1803" s="125"/>
      <c r="H1803" s="121"/>
      <c r="I1803" s="124"/>
      <c r="J1803" s="124"/>
      <c r="K1803" s="122"/>
      <c r="L1803" s="122"/>
      <c r="M1803" s="122"/>
      <c r="N1803" s="122"/>
      <c r="O1803" s="125"/>
      <c r="P1803" s="145"/>
      <c r="Q1803" s="121"/>
      <c r="R1803" s="121"/>
      <c r="S1803" s="128"/>
      <c r="T1803" s="132"/>
      <c r="U1803" s="121"/>
      <c r="V1803" s="121"/>
      <c r="W1803" s="121"/>
      <c r="X1803" s="121"/>
    </row>
    <row r="1804" ht="12.75" customHeight="1">
      <c r="A1804" s="121"/>
      <c r="B1804" s="122"/>
      <c r="C1804" s="123"/>
      <c r="D1804" s="124"/>
      <c r="E1804" s="124"/>
      <c r="F1804" s="125"/>
      <c r="G1804" s="125"/>
      <c r="H1804" s="121"/>
      <c r="I1804" s="124"/>
      <c r="J1804" s="124"/>
      <c r="K1804" s="122"/>
      <c r="L1804" s="122"/>
      <c r="M1804" s="122"/>
      <c r="N1804" s="122"/>
      <c r="O1804" s="125"/>
      <c r="P1804" s="145"/>
      <c r="Q1804" s="121"/>
      <c r="R1804" s="121"/>
      <c r="S1804" s="128"/>
      <c r="T1804" s="132"/>
      <c r="U1804" s="121"/>
      <c r="V1804" s="121"/>
      <c r="W1804" s="121"/>
      <c r="X1804" s="121"/>
    </row>
    <row r="1805" ht="12.75" customHeight="1">
      <c r="A1805" s="121"/>
      <c r="B1805" s="122"/>
      <c r="C1805" s="123"/>
      <c r="D1805" s="124"/>
      <c r="E1805" s="124"/>
      <c r="F1805" s="125"/>
      <c r="G1805" s="125"/>
      <c r="H1805" s="121"/>
      <c r="I1805" s="124"/>
      <c r="J1805" s="124"/>
      <c r="K1805" s="122"/>
      <c r="L1805" s="122"/>
      <c r="M1805" s="122"/>
      <c r="N1805" s="122"/>
      <c r="O1805" s="125"/>
      <c r="P1805" s="145"/>
      <c r="Q1805" s="121"/>
      <c r="R1805" s="121"/>
      <c r="S1805" s="128"/>
      <c r="T1805" s="132"/>
      <c r="U1805" s="121"/>
      <c r="V1805" s="121"/>
      <c r="W1805" s="121"/>
      <c r="X1805" s="121"/>
    </row>
    <row r="1806" ht="12.75" customHeight="1">
      <c r="A1806" s="121"/>
      <c r="B1806" s="122"/>
      <c r="C1806" s="123"/>
      <c r="D1806" s="124"/>
      <c r="E1806" s="124"/>
      <c r="F1806" s="125"/>
      <c r="G1806" s="125"/>
      <c r="H1806" s="121"/>
      <c r="I1806" s="124"/>
      <c r="J1806" s="124"/>
      <c r="K1806" s="122"/>
      <c r="L1806" s="122"/>
      <c r="M1806" s="122"/>
      <c r="N1806" s="122"/>
      <c r="O1806" s="125"/>
      <c r="P1806" s="145"/>
      <c r="Q1806" s="121"/>
      <c r="R1806" s="121"/>
      <c r="S1806" s="128"/>
      <c r="T1806" s="132"/>
      <c r="U1806" s="121"/>
      <c r="V1806" s="121"/>
      <c r="W1806" s="121"/>
      <c r="X1806" s="121"/>
    </row>
    <row r="1807" ht="12.75" customHeight="1">
      <c r="A1807" s="121"/>
      <c r="B1807" s="122"/>
      <c r="C1807" s="123"/>
      <c r="D1807" s="124"/>
      <c r="E1807" s="124"/>
      <c r="F1807" s="125"/>
      <c r="G1807" s="125"/>
      <c r="H1807" s="121"/>
      <c r="I1807" s="124"/>
      <c r="J1807" s="124"/>
      <c r="K1807" s="122"/>
      <c r="L1807" s="122"/>
      <c r="M1807" s="122"/>
      <c r="N1807" s="122"/>
      <c r="O1807" s="125"/>
      <c r="P1807" s="145"/>
      <c r="Q1807" s="121"/>
      <c r="R1807" s="121"/>
      <c r="S1807" s="128"/>
      <c r="T1807" s="132"/>
      <c r="U1807" s="121"/>
      <c r="V1807" s="121"/>
      <c r="W1807" s="121"/>
      <c r="X1807" s="121"/>
    </row>
    <row r="1808" ht="12.75" customHeight="1">
      <c r="A1808" s="121"/>
      <c r="B1808" s="122"/>
      <c r="C1808" s="123"/>
      <c r="D1808" s="124"/>
      <c r="E1808" s="124"/>
      <c r="F1808" s="125"/>
      <c r="G1808" s="125"/>
      <c r="H1808" s="121"/>
      <c r="I1808" s="124"/>
      <c r="J1808" s="124"/>
      <c r="K1808" s="122"/>
      <c r="L1808" s="122"/>
      <c r="M1808" s="122"/>
      <c r="N1808" s="122"/>
      <c r="O1808" s="125"/>
      <c r="P1808" s="145"/>
      <c r="Q1808" s="121"/>
      <c r="R1808" s="121"/>
      <c r="S1808" s="128"/>
      <c r="T1808" s="132"/>
      <c r="U1808" s="121"/>
      <c r="V1808" s="121"/>
      <c r="W1808" s="121"/>
      <c r="X1808" s="121"/>
    </row>
    <row r="1809" ht="12.75" customHeight="1">
      <c r="A1809" s="121"/>
      <c r="B1809" s="122"/>
      <c r="C1809" s="123"/>
      <c r="D1809" s="124"/>
      <c r="E1809" s="124"/>
      <c r="F1809" s="125"/>
      <c r="G1809" s="125"/>
      <c r="H1809" s="121"/>
      <c r="I1809" s="124"/>
      <c r="J1809" s="124"/>
      <c r="K1809" s="122"/>
      <c r="L1809" s="122"/>
      <c r="M1809" s="122"/>
      <c r="N1809" s="121"/>
      <c r="O1809" s="125"/>
      <c r="P1809" s="145"/>
      <c r="Q1809" s="121"/>
      <c r="R1809" s="121"/>
      <c r="S1809" s="128"/>
      <c r="T1809" s="132"/>
      <c r="U1809" s="121"/>
      <c r="V1809" s="121"/>
      <c r="W1809" s="121"/>
      <c r="X1809" s="121"/>
    </row>
    <row r="1810" ht="12.75" customHeight="1">
      <c r="A1810" s="121"/>
      <c r="B1810" s="122"/>
      <c r="C1810" s="123"/>
      <c r="D1810" s="124"/>
      <c r="E1810" s="124"/>
      <c r="F1810" s="125"/>
      <c r="G1810" s="125"/>
      <c r="H1810" s="121"/>
      <c r="I1810" s="124"/>
      <c r="J1810" s="124"/>
      <c r="K1810" s="122"/>
      <c r="L1810" s="122"/>
      <c r="M1810" s="122"/>
      <c r="N1810" s="121"/>
      <c r="O1810" s="125"/>
      <c r="P1810" s="145"/>
      <c r="Q1810" s="121"/>
      <c r="R1810" s="121"/>
      <c r="S1810" s="128"/>
      <c r="T1810" s="132"/>
      <c r="U1810" s="121"/>
      <c r="V1810" s="121"/>
      <c r="W1810" s="121"/>
      <c r="X1810" s="121"/>
    </row>
    <row r="1811" ht="12.75" customHeight="1">
      <c r="A1811" s="121"/>
      <c r="B1811" s="122"/>
      <c r="C1811" s="123"/>
      <c r="D1811" s="124"/>
      <c r="E1811" s="124"/>
      <c r="F1811" s="125"/>
      <c r="G1811" s="125"/>
      <c r="H1811" s="121"/>
      <c r="I1811" s="124"/>
      <c r="J1811" s="124"/>
      <c r="K1811" s="122"/>
      <c r="L1811" s="122"/>
      <c r="M1811" s="122"/>
      <c r="N1811" s="121"/>
      <c r="O1811" s="125"/>
      <c r="P1811" s="145"/>
      <c r="Q1811" s="121"/>
      <c r="R1811" s="121"/>
      <c r="S1811" s="128"/>
      <c r="T1811" s="132"/>
      <c r="U1811" s="121"/>
      <c r="V1811" s="121"/>
      <c r="W1811" s="121"/>
      <c r="X1811" s="121"/>
    </row>
    <row r="1812" ht="12.75" customHeight="1">
      <c r="A1812" s="121"/>
      <c r="B1812" s="122"/>
      <c r="C1812" s="123"/>
      <c r="D1812" s="124"/>
      <c r="E1812" s="124"/>
      <c r="F1812" s="125"/>
      <c r="G1812" s="125"/>
      <c r="H1812" s="121"/>
      <c r="I1812" s="124"/>
      <c r="J1812" s="124"/>
      <c r="K1812" s="122"/>
      <c r="L1812" s="122"/>
      <c r="M1812" s="122"/>
      <c r="N1812" s="121"/>
      <c r="O1812" s="125"/>
      <c r="P1812" s="145"/>
      <c r="Q1812" s="121"/>
      <c r="R1812" s="121"/>
      <c r="S1812" s="128"/>
      <c r="T1812" s="132"/>
      <c r="U1812" s="121"/>
      <c r="V1812" s="121"/>
      <c r="W1812" s="121"/>
      <c r="X1812" s="121"/>
    </row>
    <row r="1813" ht="12.75" customHeight="1">
      <c r="A1813" s="121"/>
      <c r="B1813" s="122"/>
      <c r="C1813" s="123"/>
      <c r="D1813" s="124"/>
      <c r="E1813" s="124"/>
      <c r="F1813" s="125"/>
      <c r="G1813" s="125"/>
      <c r="H1813" s="121"/>
      <c r="I1813" s="124"/>
      <c r="J1813" s="124"/>
      <c r="K1813" s="122"/>
      <c r="L1813" s="122"/>
      <c r="M1813" s="122"/>
      <c r="N1813" s="122"/>
      <c r="O1813" s="125"/>
      <c r="P1813" s="145"/>
      <c r="Q1813" s="121"/>
      <c r="R1813" s="121"/>
      <c r="S1813" s="128"/>
      <c r="T1813" s="132"/>
      <c r="U1813" s="121"/>
      <c r="V1813" s="121"/>
      <c r="W1813" s="121"/>
      <c r="X1813" s="121"/>
    </row>
    <row r="1814" ht="12.75" customHeight="1">
      <c r="A1814" s="121"/>
      <c r="B1814" s="122"/>
      <c r="C1814" s="123"/>
      <c r="D1814" s="124"/>
      <c r="E1814" s="124"/>
      <c r="F1814" s="125"/>
      <c r="G1814" s="125"/>
      <c r="H1814" s="121"/>
      <c r="I1814" s="124"/>
      <c r="J1814" s="124"/>
      <c r="K1814" s="122"/>
      <c r="L1814" s="122"/>
      <c r="M1814" s="122"/>
      <c r="N1814" s="122"/>
      <c r="O1814" s="125"/>
      <c r="P1814" s="145"/>
      <c r="Q1814" s="121"/>
      <c r="R1814" s="121"/>
      <c r="S1814" s="128"/>
      <c r="T1814" s="132"/>
      <c r="U1814" s="121"/>
      <c r="V1814" s="121"/>
      <c r="W1814" s="121"/>
      <c r="X1814" s="121"/>
    </row>
    <row r="1815" ht="12.75" customHeight="1">
      <c r="A1815" s="121"/>
      <c r="B1815" s="122"/>
      <c r="C1815" s="123"/>
      <c r="D1815" s="124"/>
      <c r="E1815" s="124"/>
      <c r="F1815" s="125"/>
      <c r="G1815" s="125"/>
      <c r="H1815" s="121"/>
      <c r="I1815" s="124"/>
      <c r="J1815" s="121"/>
      <c r="K1815" s="122"/>
      <c r="L1815" s="122"/>
      <c r="M1815" s="122"/>
      <c r="N1815" s="122"/>
      <c r="O1815" s="125"/>
      <c r="P1815" s="145"/>
      <c r="Q1815" s="121"/>
      <c r="R1815" s="121"/>
      <c r="S1815" s="128"/>
      <c r="T1815" s="132"/>
      <c r="U1815" s="121"/>
      <c r="V1815" s="121"/>
      <c r="W1815" s="121"/>
      <c r="X1815" s="121"/>
    </row>
    <row r="1816" ht="12.75" customHeight="1">
      <c r="A1816" s="121"/>
      <c r="B1816" s="122"/>
      <c r="C1816" s="123"/>
      <c r="D1816" s="124"/>
      <c r="E1816" s="124"/>
      <c r="F1816" s="125"/>
      <c r="G1816" s="125"/>
      <c r="H1816" s="121"/>
      <c r="I1816" s="124"/>
      <c r="J1816" s="121"/>
      <c r="K1816" s="122"/>
      <c r="L1816" s="122"/>
      <c r="M1816" s="122"/>
      <c r="N1816" s="122"/>
      <c r="O1816" s="125"/>
      <c r="P1816" s="145"/>
      <c r="Q1816" s="121"/>
      <c r="R1816" s="121"/>
      <c r="S1816" s="128"/>
      <c r="T1816" s="132"/>
      <c r="U1816" s="121"/>
      <c r="V1816" s="121"/>
      <c r="W1816" s="121"/>
      <c r="X1816" s="121"/>
    </row>
    <row r="1817" ht="12.75" customHeight="1">
      <c r="A1817" s="121"/>
      <c r="B1817" s="122"/>
      <c r="C1817" s="123"/>
      <c r="D1817" s="124"/>
      <c r="E1817" s="124"/>
      <c r="F1817" s="125"/>
      <c r="G1817" s="125"/>
      <c r="H1817" s="121"/>
      <c r="I1817" s="124"/>
      <c r="J1817" s="121"/>
      <c r="K1817" s="122"/>
      <c r="L1817" s="122"/>
      <c r="M1817" s="122"/>
      <c r="N1817" s="122"/>
      <c r="O1817" s="125"/>
      <c r="P1817" s="145"/>
      <c r="Q1817" s="121"/>
      <c r="R1817" s="121"/>
      <c r="S1817" s="128"/>
      <c r="T1817" s="132"/>
      <c r="U1817" s="121"/>
      <c r="V1817" s="121"/>
      <c r="W1817" s="121"/>
      <c r="X1817" s="121"/>
    </row>
    <row r="1818" ht="12.75" customHeight="1">
      <c r="A1818" s="121"/>
      <c r="B1818" s="122"/>
      <c r="C1818" s="123"/>
      <c r="D1818" s="124"/>
      <c r="E1818" s="124"/>
      <c r="F1818" s="125"/>
      <c r="G1818" s="125"/>
      <c r="H1818" s="121"/>
      <c r="I1818" s="124"/>
      <c r="J1818" s="121"/>
      <c r="K1818" s="122"/>
      <c r="L1818" s="122"/>
      <c r="M1818" s="122"/>
      <c r="N1818" s="122"/>
      <c r="O1818" s="125"/>
      <c r="P1818" s="145"/>
      <c r="Q1818" s="121"/>
      <c r="R1818" s="121"/>
      <c r="S1818" s="128"/>
      <c r="T1818" s="132"/>
      <c r="U1818" s="121"/>
      <c r="V1818" s="121"/>
      <c r="W1818" s="121"/>
      <c r="X1818" s="121"/>
    </row>
    <row r="1819" ht="12.75" customHeight="1">
      <c r="A1819" s="121"/>
      <c r="B1819" s="122"/>
      <c r="C1819" s="123"/>
      <c r="D1819" s="124"/>
      <c r="E1819" s="124"/>
      <c r="F1819" s="125"/>
      <c r="G1819" s="125"/>
      <c r="H1819" s="121"/>
      <c r="I1819" s="124"/>
      <c r="J1819" s="121"/>
      <c r="K1819" s="122"/>
      <c r="L1819" s="122"/>
      <c r="M1819" s="122"/>
      <c r="N1819" s="122"/>
      <c r="O1819" s="125"/>
      <c r="P1819" s="145"/>
      <c r="Q1819" s="121"/>
      <c r="R1819" s="121"/>
      <c r="S1819" s="128"/>
      <c r="T1819" s="132"/>
      <c r="U1819" s="121"/>
      <c r="V1819" s="121"/>
      <c r="W1819" s="121"/>
      <c r="X1819" s="121"/>
    </row>
    <row r="1820" ht="12.75" customHeight="1">
      <c r="A1820" s="121"/>
      <c r="B1820" s="122"/>
      <c r="C1820" s="123"/>
      <c r="D1820" s="124"/>
      <c r="E1820" s="124"/>
      <c r="F1820" s="125"/>
      <c r="G1820" s="125"/>
      <c r="H1820" s="121"/>
      <c r="I1820" s="124"/>
      <c r="J1820" s="121"/>
      <c r="K1820" s="122"/>
      <c r="L1820" s="122"/>
      <c r="M1820" s="122"/>
      <c r="N1820" s="122"/>
      <c r="O1820" s="125"/>
      <c r="P1820" s="145"/>
      <c r="Q1820" s="121"/>
      <c r="R1820" s="121"/>
      <c r="S1820" s="128"/>
      <c r="T1820" s="132"/>
      <c r="U1820" s="121"/>
      <c r="V1820" s="121"/>
      <c r="W1820" s="121"/>
      <c r="X1820" s="121"/>
    </row>
    <row r="1821" ht="12.75" customHeight="1">
      <c r="A1821" s="121"/>
      <c r="B1821" s="122"/>
      <c r="C1821" s="123"/>
      <c r="D1821" s="124"/>
      <c r="E1821" s="124"/>
      <c r="F1821" s="125"/>
      <c r="G1821" s="125"/>
      <c r="H1821" s="121"/>
      <c r="I1821" s="124"/>
      <c r="J1821" s="121"/>
      <c r="K1821" s="122"/>
      <c r="L1821" s="122"/>
      <c r="M1821" s="122"/>
      <c r="N1821" s="122"/>
      <c r="O1821" s="125"/>
      <c r="P1821" s="145"/>
      <c r="Q1821" s="121"/>
      <c r="R1821" s="121"/>
      <c r="S1821" s="132"/>
      <c r="T1821" s="132"/>
      <c r="U1821" s="121"/>
      <c r="V1821" s="121"/>
      <c r="W1821" s="121"/>
      <c r="X1821" s="121"/>
    </row>
    <row r="1822" ht="12.75" customHeight="1">
      <c r="A1822" s="121"/>
      <c r="B1822" s="122"/>
      <c r="C1822" s="123"/>
      <c r="D1822" s="124"/>
      <c r="E1822" s="124"/>
      <c r="F1822" s="125"/>
      <c r="G1822" s="125"/>
      <c r="H1822" s="121"/>
      <c r="I1822" s="124"/>
      <c r="J1822" s="121"/>
      <c r="K1822" s="122"/>
      <c r="L1822" s="122"/>
      <c r="M1822" s="122"/>
      <c r="N1822" s="122"/>
      <c r="O1822" s="125"/>
      <c r="P1822" s="145"/>
      <c r="Q1822" s="121"/>
      <c r="R1822" s="121"/>
      <c r="S1822" s="128"/>
      <c r="T1822" s="132"/>
      <c r="U1822" s="121"/>
      <c r="V1822" s="121"/>
      <c r="W1822" s="121"/>
      <c r="X1822" s="121"/>
    </row>
    <row r="1823" ht="12.75" customHeight="1">
      <c r="A1823" s="121"/>
      <c r="B1823" s="122"/>
      <c r="C1823" s="123"/>
      <c r="D1823" s="124"/>
      <c r="E1823" s="122"/>
      <c r="F1823" s="125"/>
      <c r="G1823" s="125"/>
      <c r="H1823" s="121"/>
      <c r="I1823" s="124"/>
      <c r="J1823" s="121"/>
      <c r="K1823" s="122"/>
      <c r="L1823" s="122"/>
      <c r="M1823" s="122"/>
      <c r="N1823" s="122"/>
      <c r="O1823" s="125"/>
      <c r="P1823" s="145"/>
      <c r="Q1823" s="121"/>
      <c r="R1823" s="121"/>
      <c r="S1823" s="128"/>
      <c r="T1823" s="132"/>
      <c r="U1823" s="121"/>
      <c r="V1823" s="121"/>
      <c r="W1823" s="121"/>
      <c r="X1823" s="121"/>
    </row>
    <row r="1824" ht="12.75" customHeight="1">
      <c r="A1824" s="121"/>
      <c r="B1824" s="122"/>
      <c r="C1824" s="123"/>
      <c r="D1824" s="124"/>
      <c r="E1824" s="122"/>
      <c r="F1824" s="125"/>
      <c r="G1824" s="125"/>
      <c r="H1824" s="121"/>
      <c r="I1824" s="124"/>
      <c r="J1824" s="121"/>
      <c r="K1824" s="122"/>
      <c r="L1824" s="122"/>
      <c r="M1824" s="122"/>
      <c r="N1824" s="122"/>
      <c r="O1824" s="125"/>
      <c r="P1824" s="145"/>
      <c r="Q1824" s="121"/>
      <c r="R1824" s="121"/>
      <c r="S1824" s="128"/>
      <c r="T1824" s="132"/>
      <c r="U1824" s="121"/>
      <c r="V1824" s="121"/>
      <c r="W1824" s="121"/>
      <c r="X1824" s="121"/>
    </row>
    <row r="1825" ht="12.75" customHeight="1">
      <c r="A1825" s="121"/>
      <c r="B1825" s="122"/>
      <c r="C1825" s="123"/>
      <c r="D1825" s="124"/>
      <c r="E1825" s="122"/>
      <c r="F1825" s="125"/>
      <c r="G1825" s="125"/>
      <c r="H1825" s="121"/>
      <c r="I1825" s="124"/>
      <c r="J1825" s="121"/>
      <c r="K1825" s="122"/>
      <c r="L1825" s="122"/>
      <c r="M1825" s="122"/>
      <c r="N1825" s="122"/>
      <c r="O1825" s="125"/>
      <c r="P1825" s="145"/>
      <c r="Q1825" s="121"/>
      <c r="R1825" s="121"/>
      <c r="S1825" s="128"/>
      <c r="T1825" s="132"/>
      <c r="U1825" s="121"/>
      <c r="V1825" s="121"/>
      <c r="W1825" s="121"/>
      <c r="X1825" s="121"/>
    </row>
  </sheetData>
  <printOptions/>
  <pageMargins bottom="1.0" footer="0.0" header="0.0" left="0.75" right="0.75" top="1.0"/>
  <pageSetup paperSize="9" orientation="portrait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2020-04-16T10:04:18Z</dcterms:created>
  <dc:creator>portatil</dc:creator>
</cp:coreProperties>
</file>